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13.xml" ContentType="application/vnd.openxmlformats-officedocument.spreadsheetml.pivotTable+xml"/>
  <Override PartName="/xl/theme/theme1.xml" ContentType="application/vnd.openxmlformats-officedocument.theme+xml"/>
  <Override PartName="/xl/pivotTables/pivotTable4.xml" ContentType="application/vnd.openxmlformats-officedocument.spreadsheetml.pivotTabl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1.xml" ContentType="application/vnd.openxmlformats-officedocument.spreadsheetml.pivotTable+xml"/>
  <Override PartName="/xl/worksheets/sheet5.xml" ContentType="application/vnd.openxmlformats-officedocument.spreadsheetml.worksheet+xml"/>
  <Override PartName="/xl/pivotTables/pivotTable12.xml" ContentType="application/vnd.openxmlformats-officedocument.spreadsheetml.pivotTable+xml"/>
  <Override PartName="/xl/pivotTables/pivotTable10.xml" ContentType="application/vnd.openxmlformats-officedocument.spreadsheetml.pivotTable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hansen\Downloads\"/>
    </mc:Choice>
  </mc:AlternateContent>
  <bookViews>
    <workbookView xWindow="0" yWindow="0" windowWidth="28800" windowHeight="12000"/>
  </bookViews>
  <sheets>
    <sheet name="Overall" sheetId="1" r:id="rId1"/>
    <sheet name="Summary by Fund" sheetId="2" r:id="rId2"/>
    <sheet name="Summary by Dept" sheetId="3" r:id="rId3"/>
    <sheet name="Income by Dept" sheetId="4" r:id="rId4"/>
    <sheet name="Income by Fund" sheetId="5" r:id="rId5"/>
    <sheet name="Budget Worksheet for Pivot Tabl" sheetId="6" r:id="rId6"/>
  </sheets>
  <externalReferences>
    <externalReference r:id="rId7"/>
  </externalReferences>
  <definedNames>
    <definedName name="\E">#REF!</definedName>
    <definedName name="_xlnm._FilterDatabase" localSheetId="5" hidden="1">'Budget Worksheet for Pivot Tabl'!$A$1:$S$6605</definedName>
    <definedName name="_xlnm.Print_Area" localSheetId="4">'Income by Fund'!$A$1:$D$345</definedName>
    <definedName name="_xlnm.Print_Area">#REF!</definedName>
    <definedName name="_xlnm.Print_Titles" localSheetId="3">'Income by Dept'!$3:$3</definedName>
    <definedName name="_xlnm.Print_Titles" localSheetId="4">'Income by Fund'!$3:$3</definedName>
    <definedName name="_xlnm.Print_Titles">#N/A</definedName>
  </definedNames>
  <calcPr calcId="162913"/>
  <pivotCaches>
    <pivotCache cacheId="3" r:id="rId8"/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614" i="6" l="1"/>
  <c r="P6614" i="6"/>
  <c r="S6614" i="6" s="1"/>
  <c r="O6614" i="6"/>
  <c r="N6614" i="6"/>
  <c r="D6614" i="6"/>
  <c r="Q6613" i="6"/>
  <c r="P6613" i="6"/>
  <c r="S6613" i="6" s="1"/>
  <c r="O6613" i="6"/>
  <c r="N6613" i="6"/>
  <c r="D6613" i="6"/>
  <c r="Q6612" i="6"/>
  <c r="P6612" i="6"/>
  <c r="S6612" i="6" s="1"/>
  <c r="O6612" i="6"/>
  <c r="N6612" i="6"/>
  <c r="D6612" i="6"/>
  <c r="Q6611" i="6"/>
  <c r="P6611" i="6"/>
  <c r="S6611" i="6" s="1"/>
  <c r="O6611" i="6"/>
  <c r="N6611" i="6"/>
  <c r="D6611" i="6"/>
  <c r="Q6610" i="6"/>
  <c r="P6610" i="6"/>
  <c r="S6610" i="6" s="1"/>
  <c r="O6610" i="6"/>
  <c r="N6610" i="6"/>
  <c r="D6610" i="6"/>
  <c r="Q6609" i="6"/>
  <c r="P6609" i="6"/>
  <c r="S6609" i="6" s="1"/>
  <c r="O6609" i="6"/>
  <c r="N6609" i="6"/>
  <c r="D6609" i="6"/>
  <c r="Q6608" i="6"/>
  <c r="P6608" i="6"/>
  <c r="S6608" i="6" s="1"/>
  <c r="O6608" i="6"/>
  <c r="N6608" i="6"/>
  <c r="D6608" i="6"/>
  <c r="Q6607" i="6"/>
  <c r="P6607" i="6"/>
  <c r="S6607" i="6" s="1"/>
  <c r="O6607" i="6"/>
  <c r="N6607" i="6"/>
  <c r="D6607" i="6"/>
  <c r="Q6606" i="6"/>
  <c r="P6606" i="6"/>
  <c r="S6606" i="6" s="1"/>
  <c r="O6606" i="6"/>
  <c r="N6606" i="6"/>
  <c r="D6606" i="6"/>
  <c r="Q6605" i="6"/>
  <c r="P6605" i="6"/>
  <c r="S6605" i="6" s="1"/>
  <c r="O6605" i="6"/>
  <c r="N6605" i="6"/>
  <c r="M6605" i="6"/>
  <c r="D6605" i="6"/>
  <c r="Q6604" i="6"/>
  <c r="P6604" i="6"/>
  <c r="S6604" i="6" s="1"/>
  <c r="O6604" i="6"/>
  <c r="N6604" i="6"/>
  <c r="M6604" i="6"/>
  <c r="D6604" i="6"/>
  <c r="Q6603" i="6"/>
  <c r="P6603" i="6"/>
  <c r="S6603" i="6" s="1"/>
  <c r="O6603" i="6"/>
  <c r="N6603" i="6"/>
  <c r="M6603" i="6"/>
  <c r="D6603" i="6"/>
  <c r="Q6602" i="6"/>
  <c r="P6602" i="6"/>
  <c r="S6602" i="6" s="1"/>
  <c r="O6602" i="6"/>
  <c r="N6602" i="6"/>
  <c r="M6602" i="6"/>
  <c r="D6602" i="6"/>
  <c r="Q6601" i="6"/>
  <c r="P6601" i="6"/>
  <c r="S6601" i="6" s="1"/>
  <c r="O6601" i="6"/>
  <c r="N6601" i="6"/>
  <c r="M6601" i="6"/>
  <c r="D6601" i="6"/>
  <c r="Q6600" i="6"/>
  <c r="P6600" i="6"/>
  <c r="S6600" i="6" s="1"/>
  <c r="O6600" i="6"/>
  <c r="N6600" i="6"/>
  <c r="M6600" i="6"/>
  <c r="D6600" i="6"/>
  <c r="Q6599" i="6"/>
  <c r="P6599" i="6"/>
  <c r="S6599" i="6" s="1"/>
  <c r="O6599" i="6"/>
  <c r="N6599" i="6"/>
  <c r="M6599" i="6"/>
  <c r="D6599" i="6"/>
  <c r="Q6598" i="6"/>
  <c r="P6598" i="6"/>
  <c r="S6598" i="6" s="1"/>
  <c r="O6598" i="6"/>
  <c r="N6598" i="6"/>
  <c r="M6598" i="6"/>
  <c r="D6598" i="6"/>
  <c r="S6597" i="6"/>
  <c r="Q6597" i="6"/>
  <c r="P6597" i="6"/>
  <c r="O6597" i="6"/>
  <c r="N6597" i="6"/>
  <c r="M6597" i="6"/>
  <c r="D6597" i="6"/>
  <c r="Q6596" i="6"/>
  <c r="P6596" i="6"/>
  <c r="S6596" i="6" s="1"/>
  <c r="O6596" i="6"/>
  <c r="N6596" i="6"/>
  <c r="M6596" i="6"/>
  <c r="D6596" i="6"/>
  <c r="Q6595" i="6"/>
  <c r="P6595" i="6"/>
  <c r="S6595" i="6" s="1"/>
  <c r="O6595" i="6"/>
  <c r="N6595" i="6"/>
  <c r="M6595" i="6"/>
  <c r="D6595" i="6"/>
  <c r="Q6594" i="6"/>
  <c r="P6594" i="6"/>
  <c r="S6594" i="6" s="1"/>
  <c r="O6594" i="6"/>
  <c r="N6594" i="6"/>
  <c r="M6594" i="6"/>
  <c r="D6594" i="6"/>
  <c r="Q6593" i="6"/>
  <c r="P6593" i="6"/>
  <c r="S6593" i="6" s="1"/>
  <c r="O6593" i="6"/>
  <c r="N6593" i="6"/>
  <c r="M6593" i="6"/>
  <c r="D6593" i="6"/>
  <c r="Q6592" i="6"/>
  <c r="P6592" i="6"/>
  <c r="S6592" i="6" s="1"/>
  <c r="O6592" i="6"/>
  <c r="N6592" i="6"/>
  <c r="M6592" i="6"/>
  <c r="D6592" i="6"/>
  <c r="Q6591" i="6"/>
  <c r="P6591" i="6"/>
  <c r="S6591" i="6" s="1"/>
  <c r="O6591" i="6"/>
  <c r="N6591" i="6"/>
  <c r="M6591" i="6"/>
  <c r="D6591" i="6"/>
  <c r="Q6590" i="6"/>
  <c r="P6590" i="6"/>
  <c r="S6590" i="6" s="1"/>
  <c r="O6590" i="6"/>
  <c r="N6590" i="6"/>
  <c r="M6590" i="6"/>
  <c r="D6590" i="6"/>
  <c r="Q6589" i="6"/>
  <c r="P6589" i="6"/>
  <c r="S6589" i="6" s="1"/>
  <c r="O6589" i="6"/>
  <c r="N6589" i="6"/>
  <c r="M6589" i="6"/>
  <c r="D6589" i="6"/>
  <c r="Q6588" i="6"/>
  <c r="P6588" i="6"/>
  <c r="S6588" i="6" s="1"/>
  <c r="O6588" i="6"/>
  <c r="N6588" i="6"/>
  <c r="M6588" i="6"/>
  <c r="D6588" i="6"/>
  <c r="Q6587" i="6"/>
  <c r="P6587" i="6"/>
  <c r="S6587" i="6" s="1"/>
  <c r="O6587" i="6"/>
  <c r="N6587" i="6"/>
  <c r="M6587" i="6"/>
  <c r="D6587" i="6"/>
  <c r="Q6586" i="6"/>
  <c r="P6586" i="6"/>
  <c r="S6586" i="6" s="1"/>
  <c r="O6586" i="6"/>
  <c r="N6586" i="6"/>
  <c r="M6586" i="6"/>
  <c r="D6586" i="6"/>
  <c r="S6585" i="6"/>
  <c r="Q6585" i="6"/>
  <c r="P6585" i="6"/>
  <c r="O6585" i="6"/>
  <c r="N6585" i="6"/>
  <c r="M6585" i="6"/>
  <c r="D6585" i="6"/>
  <c r="Q6584" i="6"/>
  <c r="P6584" i="6"/>
  <c r="S6584" i="6" s="1"/>
  <c r="O6584" i="6"/>
  <c r="N6584" i="6"/>
  <c r="M6584" i="6"/>
  <c r="D6584" i="6"/>
  <c r="Q6583" i="6"/>
  <c r="P6583" i="6"/>
  <c r="S6583" i="6" s="1"/>
  <c r="O6583" i="6"/>
  <c r="N6583" i="6"/>
  <c r="M6583" i="6"/>
  <c r="D6583" i="6"/>
  <c r="Q6582" i="6"/>
  <c r="P6582" i="6"/>
  <c r="S6582" i="6" s="1"/>
  <c r="O6582" i="6"/>
  <c r="N6582" i="6"/>
  <c r="M6582" i="6"/>
  <c r="D6582" i="6"/>
  <c r="Q6581" i="6"/>
  <c r="P6581" i="6"/>
  <c r="S6581" i="6" s="1"/>
  <c r="O6581" i="6"/>
  <c r="N6581" i="6"/>
  <c r="M6581" i="6"/>
  <c r="D6581" i="6"/>
  <c r="S6580" i="6"/>
  <c r="Q6580" i="6"/>
  <c r="P6580" i="6"/>
  <c r="O6580" i="6"/>
  <c r="N6580" i="6"/>
  <c r="M6580" i="6"/>
  <c r="D6580" i="6"/>
  <c r="Q6579" i="6"/>
  <c r="P6579" i="6"/>
  <c r="S6579" i="6" s="1"/>
  <c r="O6579" i="6"/>
  <c r="N6579" i="6"/>
  <c r="M6579" i="6"/>
  <c r="D6579" i="6"/>
  <c r="Q6578" i="6"/>
  <c r="P6578" i="6"/>
  <c r="S6578" i="6" s="1"/>
  <c r="O6578" i="6"/>
  <c r="N6578" i="6"/>
  <c r="M6578" i="6"/>
  <c r="D6578" i="6"/>
  <c r="S6577" i="6"/>
  <c r="Q6577" i="6"/>
  <c r="P6577" i="6"/>
  <c r="O6577" i="6"/>
  <c r="N6577" i="6"/>
  <c r="M6577" i="6"/>
  <c r="D6577" i="6"/>
  <c r="Q6576" i="6"/>
  <c r="P6576" i="6"/>
  <c r="S6576" i="6" s="1"/>
  <c r="O6576" i="6"/>
  <c r="N6576" i="6"/>
  <c r="M6576" i="6"/>
  <c r="D6576" i="6"/>
  <c r="Q6575" i="6"/>
  <c r="P6575" i="6"/>
  <c r="S6575" i="6" s="1"/>
  <c r="O6575" i="6"/>
  <c r="N6575" i="6"/>
  <c r="M6575" i="6"/>
  <c r="D6575" i="6"/>
  <c r="Q6574" i="6"/>
  <c r="P6574" i="6"/>
  <c r="S6574" i="6" s="1"/>
  <c r="O6574" i="6"/>
  <c r="N6574" i="6"/>
  <c r="M6574" i="6"/>
  <c r="D6574" i="6"/>
  <c r="S6573" i="6"/>
  <c r="Q6573" i="6"/>
  <c r="P6573" i="6"/>
  <c r="O6573" i="6"/>
  <c r="N6573" i="6"/>
  <c r="M6573" i="6"/>
  <c r="D6573" i="6"/>
  <c r="Q6572" i="6"/>
  <c r="P6572" i="6"/>
  <c r="S6572" i="6" s="1"/>
  <c r="O6572" i="6"/>
  <c r="N6572" i="6"/>
  <c r="M6572" i="6"/>
  <c r="D6572" i="6"/>
  <c r="Q6571" i="6"/>
  <c r="P6571" i="6"/>
  <c r="S6571" i="6" s="1"/>
  <c r="O6571" i="6"/>
  <c r="N6571" i="6"/>
  <c r="M6571" i="6"/>
  <c r="D6571" i="6"/>
  <c r="Q6570" i="6"/>
  <c r="P6570" i="6"/>
  <c r="S6570" i="6" s="1"/>
  <c r="O6570" i="6"/>
  <c r="N6570" i="6"/>
  <c r="M6570" i="6"/>
  <c r="D6570" i="6"/>
  <c r="Q6569" i="6"/>
  <c r="P6569" i="6"/>
  <c r="S6569" i="6" s="1"/>
  <c r="O6569" i="6"/>
  <c r="N6569" i="6"/>
  <c r="M6569" i="6"/>
  <c r="D6569" i="6"/>
  <c r="S6568" i="6"/>
  <c r="Q6568" i="6"/>
  <c r="P6568" i="6"/>
  <c r="O6568" i="6"/>
  <c r="N6568" i="6"/>
  <c r="M6568" i="6"/>
  <c r="D6568" i="6"/>
  <c r="Q6567" i="6"/>
  <c r="P6567" i="6"/>
  <c r="S6567" i="6" s="1"/>
  <c r="O6567" i="6"/>
  <c r="N6567" i="6"/>
  <c r="M6567" i="6"/>
  <c r="D6567" i="6"/>
  <c r="Q6566" i="6"/>
  <c r="P6566" i="6"/>
  <c r="S6566" i="6" s="1"/>
  <c r="O6566" i="6"/>
  <c r="N6566" i="6"/>
  <c r="M6566" i="6"/>
  <c r="D6566" i="6"/>
  <c r="S6565" i="6"/>
  <c r="Q6565" i="6"/>
  <c r="P6565" i="6"/>
  <c r="O6565" i="6"/>
  <c r="N6565" i="6"/>
  <c r="M6565" i="6"/>
  <c r="D6565" i="6"/>
  <c r="Q6564" i="6"/>
  <c r="P6564" i="6"/>
  <c r="S6564" i="6" s="1"/>
  <c r="O6564" i="6"/>
  <c r="N6564" i="6"/>
  <c r="M6564" i="6"/>
  <c r="D6564" i="6"/>
  <c r="Q6563" i="6"/>
  <c r="P6563" i="6"/>
  <c r="S6563" i="6" s="1"/>
  <c r="O6563" i="6"/>
  <c r="N6563" i="6"/>
  <c r="M6563" i="6"/>
  <c r="D6563" i="6"/>
  <c r="Q6562" i="6"/>
  <c r="P6562" i="6"/>
  <c r="S6562" i="6" s="1"/>
  <c r="O6562" i="6"/>
  <c r="N6562" i="6"/>
  <c r="M6562" i="6"/>
  <c r="D6562" i="6"/>
  <c r="S6561" i="6"/>
  <c r="Q6561" i="6"/>
  <c r="P6561" i="6"/>
  <c r="O6561" i="6"/>
  <c r="N6561" i="6"/>
  <c r="M6561" i="6"/>
  <c r="D6561" i="6"/>
  <c r="Q6560" i="6"/>
  <c r="P6560" i="6"/>
  <c r="S6560" i="6" s="1"/>
  <c r="O6560" i="6"/>
  <c r="N6560" i="6"/>
  <c r="M6560" i="6"/>
  <c r="D6560" i="6"/>
  <c r="Q6559" i="6"/>
  <c r="P6559" i="6"/>
  <c r="S6559" i="6" s="1"/>
  <c r="O6559" i="6"/>
  <c r="N6559" i="6"/>
  <c r="M6559" i="6"/>
  <c r="D6559" i="6"/>
  <c r="Q6558" i="6"/>
  <c r="P6558" i="6"/>
  <c r="S6558" i="6" s="1"/>
  <c r="O6558" i="6"/>
  <c r="N6558" i="6"/>
  <c r="M6558" i="6"/>
  <c r="D6558" i="6"/>
  <c r="Q6557" i="6"/>
  <c r="P6557" i="6"/>
  <c r="S6557" i="6" s="1"/>
  <c r="O6557" i="6"/>
  <c r="N6557" i="6"/>
  <c r="M6557" i="6"/>
  <c r="D6557" i="6"/>
  <c r="S6556" i="6"/>
  <c r="Q6556" i="6"/>
  <c r="P6556" i="6"/>
  <c r="O6556" i="6"/>
  <c r="N6556" i="6"/>
  <c r="M6556" i="6"/>
  <c r="D6556" i="6"/>
  <c r="Q6555" i="6"/>
  <c r="P6555" i="6"/>
  <c r="S6555" i="6" s="1"/>
  <c r="O6555" i="6"/>
  <c r="N6555" i="6"/>
  <c r="M6555" i="6"/>
  <c r="D6555" i="6"/>
  <c r="Q6554" i="6"/>
  <c r="P6554" i="6"/>
  <c r="S6554" i="6" s="1"/>
  <c r="O6554" i="6"/>
  <c r="N6554" i="6"/>
  <c r="M6554" i="6"/>
  <c r="D6554" i="6"/>
  <c r="S6553" i="6"/>
  <c r="Q6553" i="6"/>
  <c r="P6553" i="6"/>
  <c r="O6553" i="6"/>
  <c r="N6553" i="6"/>
  <c r="M6553" i="6"/>
  <c r="D6553" i="6"/>
  <c r="Q6552" i="6"/>
  <c r="P6552" i="6"/>
  <c r="S6552" i="6" s="1"/>
  <c r="O6552" i="6"/>
  <c r="N6552" i="6"/>
  <c r="M6552" i="6"/>
  <c r="D6552" i="6"/>
  <c r="Q6551" i="6"/>
  <c r="P6551" i="6"/>
  <c r="S6551" i="6" s="1"/>
  <c r="O6551" i="6"/>
  <c r="N6551" i="6"/>
  <c r="M6551" i="6"/>
  <c r="D6551" i="6"/>
  <c r="Q6550" i="6"/>
  <c r="P6550" i="6"/>
  <c r="S6550" i="6" s="1"/>
  <c r="O6550" i="6"/>
  <c r="N6550" i="6"/>
  <c r="M6550" i="6"/>
  <c r="D6550" i="6"/>
  <c r="S6549" i="6"/>
  <c r="Q6549" i="6"/>
  <c r="P6549" i="6"/>
  <c r="O6549" i="6"/>
  <c r="N6549" i="6"/>
  <c r="M6549" i="6"/>
  <c r="D6549" i="6"/>
  <c r="Q6548" i="6"/>
  <c r="P6548" i="6"/>
  <c r="S6548" i="6" s="1"/>
  <c r="O6548" i="6"/>
  <c r="N6548" i="6"/>
  <c r="M6548" i="6"/>
  <c r="D6548" i="6"/>
  <c r="Q6547" i="6"/>
  <c r="P6547" i="6"/>
  <c r="S6547" i="6" s="1"/>
  <c r="O6547" i="6"/>
  <c r="N6547" i="6"/>
  <c r="M6547" i="6"/>
  <c r="D6547" i="6"/>
  <c r="Q6546" i="6"/>
  <c r="P6546" i="6"/>
  <c r="S6546" i="6" s="1"/>
  <c r="O6546" i="6"/>
  <c r="N6546" i="6"/>
  <c r="M6546" i="6"/>
  <c r="D6546" i="6"/>
  <c r="Q6545" i="6"/>
  <c r="P6545" i="6"/>
  <c r="S6545" i="6" s="1"/>
  <c r="O6545" i="6"/>
  <c r="N6545" i="6"/>
  <c r="M6545" i="6"/>
  <c r="D6545" i="6"/>
  <c r="S6544" i="6"/>
  <c r="Q6544" i="6"/>
  <c r="P6544" i="6"/>
  <c r="O6544" i="6"/>
  <c r="N6544" i="6"/>
  <c r="M6544" i="6"/>
  <c r="D6544" i="6"/>
  <c r="Q6543" i="6"/>
  <c r="P6543" i="6"/>
  <c r="S6543" i="6" s="1"/>
  <c r="O6543" i="6"/>
  <c r="N6543" i="6"/>
  <c r="M6543" i="6"/>
  <c r="D6543" i="6"/>
  <c r="Q6542" i="6"/>
  <c r="P6542" i="6"/>
  <c r="S6542" i="6" s="1"/>
  <c r="O6542" i="6"/>
  <c r="N6542" i="6"/>
  <c r="M6542" i="6"/>
  <c r="D6542" i="6"/>
  <c r="S6541" i="6"/>
  <c r="Q6541" i="6"/>
  <c r="P6541" i="6"/>
  <c r="O6541" i="6"/>
  <c r="N6541" i="6"/>
  <c r="M6541" i="6"/>
  <c r="D6541" i="6"/>
  <c r="Q6540" i="6"/>
  <c r="P6540" i="6"/>
  <c r="S6540" i="6" s="1"/>
  <c r="O6540" i="6"/>
  <c r="N6540" i="6"/>
  <c r="M6540" i="6"/>
  <c r="D6540" i="6"/>
  <c r="Q6539" i="6"/>
  <c r="P6539" i="6"/>
  <c r="S6539" i="6" s="1"/>
  <c r="O6539" i="6"/>
  <c r="N6539" i="6"/>
  <c r="M6539" i="6"/>
  <c r="D6539" i="6"/>
  <c r="Q6538" i="6"/>
  <c r="P6538" i="6"/>
  <c r="S6538" i="6" s="1"/>
  <c r="O6538" i="6"/>
  <c r="N6538" i="6"/>
  <c r="M6538" i="6"/>
  <c r="D6538" i="6"/>
  <c r="S6537" i="6"/>
  <c r="Q6537" i="6"/>
  <c r="P6537" i="6"/>
  <c r="O6537" i="6"/>
  <c r="N6537" i="6"/>
  <c r="M6537" i="6"/>
  <c r="D6537" i="6"/>
  <c r="Q6536" i="6"/>
  <c r="P6536" i="6"/>
  <c r="S6536" i="6" s="1"/>
  <c r="O6536" i="6"/>
  <c r="N6536" i="6"/>
  <c r="M6536" i="6"/>
  <c r="D6536" i="6"/>
  <c r="Q6535" i="6"/>
  <c r="P6535" i="6"/>
  <c r="S6535" i="6" s="1"/>
  <c r="O6535" i="6"/>
  <c r="N6535" i="6"/>
  <c r="M6535" i="6"/>
  <c r="D6535" i="6"/>
  <c r="Q6534" i="6"/>
  <c r="P6534" i="6"/>
  <c r="S6534" i="6" s="1"/>
  <c r="O6534" i="6"/>
  <c r="N6534" i="6"/>
  <c r="M6534" i="6"/>
  <c r="D6534" i="6"/>
  <c r="Q6533" i="6"/>
  <c r="P6533" i="6"/>
  <c r="S6533" i="6" s="1"/>
  <c r="O6533" i="6"/>
  <c r="N6533" i="6"/>
  <c r="M6533" i="6"/>
  <c r="D6533" i="6"/>
  <c r="S6532" i="6"/>
  <c r="Q6532" i="6"/>
  <c r="P6532" i="6"/>
  <c r="O6532" i="6"/>
  <c r="N6532" i="6"/>
  <c r="M6532" i="6"/>
  <c r="D6532" i="6"/>
  <c r="Q6531" i="6"/>
  <c r="P6531" i="6"/>
  <c r="S6531" i="6" s="1"/>
  <c r="O6531" i="6"/>
  <c r="N6531" i="6"/>
  <c r="M6531" i="6"/>
  <c r="D6531" i="6"/>
  <c r="Q6530" i="6"/>
  <c r="P6530" i="6"/>
  <c r="S6530" i="6" s="1"/>
  <c r="O6530" i="6"/>
  <c r="N6530" i="6"/>
  <c r="M6530" i="6"/>
  <c r="D6530" i="6"/>
  <c r="S6529" i="6"/>
  <c r="Q6529" i="6"/>
  <c r="P6529" i="6"/>
  <c r="O6529" i="6"/>
  <c r="N6529" i="6"/>
  <c r="M6529" i="6"/>
  <c r="D6529" i="6"/>
  <c r="S6528" i="6"/>
  <c r="Q6528" i="6"/>
  <c r="P6528" i="6"/>
  <c r="O6528" i="6"/>
  <c r="N6528" i="6"/>
  <c r="M6528" i="6"/>
  <c r="D6528" i="6"/>
  <c r="Q6527" i="6"/>
  <c r="P6527" i="6"/>
  <c r="S6527" i="6" s="1"/>
  <c r="O6527" i="6"/>
  <c r="N6527" i="6"/>
  <c r="M6527" i="6"/>
  <c r="D6527" i="6"/>
  <c r="Q6526" i="6"/>
  <c r="P6526" i="6"/>
  <c r="S6526" i="6" s="1"/>
  <c r="O6526" i="6"/>
  <c r="N6526" i="6"/>
  <c r="M6526" i="6"/>
  <c r="D6526" i="6"/>
  <c r="S6525" i="6"/>
  <c r="S6524" i="6"/>
  <c r="S6523" i="6"/>
  <c r="S6522" i="6"/>
  <c r="S6521" i="6"/>
  <c r="S6520" i="6"/>
  <c r="S6519" i="6"/>
  <c r="S6518" i="6"/>
  <c r="S6517" i="6"/>
  <c r="S6516" i="6"/>
  <c r="S6515" i="6"/>
  <c r="S6514" i="6"/>
  <c r="S6513" i="6"/>
  <c r="Q6512" i="6"/>
  <c r="P6512" i="6"/>
  <c r="S6512" i="6" s="1"/>
  <c r="O6512" i="6"/>
  <c r="N6512" i="6"/>
  <c r="M6512" i="6"/>
  <c r="D6512" i="6"/>
  <c r="S6511" i="6"/>
  <c r="S6510" i="6"/>
  <c r="S6509" i="6"/>
  <c r="S6508" i="6"/>
  <c r="S6507" i="6"/>
  <c r="S6506" i="6"/>
  <c r="S6505" i="6"/>
  <c r="S6504" i="6"/>
  <c r="S6503" i="6"/>
  <c r="S6502" i="6"/>
  <c r="S6501" i="6"/>
  <c r="S6500" i="6"/>
  <c r="S6499" i="6"/>
  <c r="S6498" i="6"/>
  <c r="S6497" i="6"/>
  <c r="S6496" i="6"/>
  <c r="S6495" i="6"/>
  <c r="S6494" i="6"/>
  <c r="S6493" i="6"/>
  <c r="S6492" i="6"/>
  <c r="S6491" i="6"/>
  <c r="S6490" i="6"/>
  <c r="S6489" i="6"/>
  <c r="S6488" i="6"/>
  <c r="S6487" i="6"/>
  <c r="S6486" i="6"/>
  <c r="S6485" i="6"/>
  <c r="S6484" i="6"/>
  <c r="S6483" i="6"/>
  <c r="S6482" i="6"/>
  <c r="S6481" i="6"/>
  <c r="S6480" i="6"/>
  <c r="S6479" i="6"/>
  <c r="S6478" i="6"/>
  <c r="Q6477" i="6"/>
  <c r="P6477" i="6"/>
  <c r="S6477" i="6" s="1"/>
  <c r="O6477" i="6"/>
  <c r="N6477" i="6"/>
  <c r="M6477" i="6"/>
  <c r="D6477" i="6"/>
  <c r="Q6476" i="6"/>
  <c r="P6476" i="6"/>
  <c r="S6476" i="6" s="1"/>
  <c r="O6476" i="6"/>
  <c r="N6476" i="6"/>
  <c r="M6476" i="6"/>
  <c r="D6476" i="6"/>
  <c r="S6475" i="6"/>
  <c r="Q6475" i="6"/>
  <c r="P6475" i="6"/>
  <c r="O6475" i="6"/>
  <c r="N6475" i="6"/>
  <c r="M6475" i="6"/>
  <c r="D6475" i="6"/>
  <c r="S6474" i="6"/>
  <c r="Q6474" i="6"/>
  <c r="P6474" i="6"/>
  <c r="O6474" i="6"/>
  <c r="N6474" i="6"/>
  <c r="M6474" i="6"/>
  <c r="D6474" i="6"/>
  <c r="Q6473" i="6"/>
  <c r="P6473" i="6"/>
  <c r="S6473" i="6" s="1"/>
  <c r="O6473" i="6"/>
  <c r="N6473" i="6"/>
  <c r="M6473" i="6"/>
  <c r="D6473" i="6"/>
  <c r="S6472" i="6"/>
  <c r="Q6472" i="6"/>
  <c r="P6472" i="6"/>
  <c r="O6472" i="6"/>
  <c r="N6472" i="6"/>
  <c r="M6472" i="6"/>
  <c r="D6472" i="6"/>
  <c r="S6471" i="6"/>
  <c r="Q6471" i="6"/>
  <c r="P6471" i="6"/>
  <c r="O6471" i="6"/>
  <c r="N6471" i="6"/>
  <c r="M6471" i="6"/>
  <c r="D6471" i="6"/>
  <c r="Q6470" i="6"/>
  <c r="P6470" i="6"/>
  <c r="S6470" i="6" s="1"/>
  <c r="O6470" i="6"/>
  <c r="N6470" i="6"/>
  <c r="M6470" i="6"/>
  <c r="D6470" i="6"/>
  <c r="Q6469" i="6"/>
  <c r="P6469" i="6"/>
  <c r="S6469" i="6" s="1"/>
  <c r="O6469" i="6"/>
  <c r="N6469" i="6"/>
  <c r="M6469" i="6"/>
  <c r="D6469" i="6"/>
  <c r="Q6468" i="6"/>
  <c r="P6468" i="6"/>
  <c r="S6468" i="6" s="1"/>
  <c r="O6468" i="6"/>
  <c r="N6468" i="6"/>
  <c r="M6468" i="6"/>
  <c r="D6468" i="6"/>
  <c r="S6467" i="6"/>
  <c r="Q6467" i="6"/>
  <c r="P6467" i="6"/>
  <c r="O6467" i="6"/>
  <c r="N6467" i="6"/>
  <c r="M6467" i="6"/>
  <c r="D6467" i="6"/>
  <c r="S6466" i="6"/>
  <c r="Q6466" i="6"/>
  <c r="P6466" i="6"/>
  <c r="O6466" i="6"/>
  <c r="N6466" i="6"/>
  <c r="M6466" i="6"/>
  <c r="D6466" i="6"/>
  <c r="Q6465" i="6"/>
  <c r="P6465" i="6"/>
  <c r="S6465" i="6" s="1"/>
  <c r="O6465" i="6"/>
  <c r="N6465" i="6"/>
  <c r="M6465" i="6"/>
  <c r="D6465" i="6"/>
  <c r="Q6464" i="6"/>
  <c r="P6464" i="6"/>
  <c r="S6464" i="6" s="1"/>
  <c r="O6464" i="6"/>
  <c r="N6464" i="6"/>
  <c r="M6464" i="6"/>
  <c r="D6464" i="6"/>
  <c r="S6463" i="6"/>
  <c r="Q6463" i="6"/>
  <c r="P6463" i="6"/>
  <c r="O6463" i="6"/>
  <c r="N6463" i="6"/>
  <c r="M6463" i="6"/>
  <c r="D6463" i="6"/>
  <c r="S6462" i="6"/>
  <c r="Q6462" i="6"/>
  <c r="P6462" i="6"/>
  <c r="O6462" i="6"/>
  <c r="N6462" i="6"/>
  <c r="M6462" i="6"/>
  <c r="D6462" i="6"/>
  <c r="Q6461" i="6"/>
  <c r="P6461" i="6"/>
  <c r="S6461" i="6" s="1"/>
  <c r="O6461" i="6"/>
  <c r="N6461" i="6"/>
  <c r="M6461" i="6"/>
  <c r="D6461" i="6"/>
  <c r="S6460" i="6"/>
  <c r="Q6460" i="6"/>
  <c r="P6460" i="6"/>
  <c r="O6460" i="6"/>
  <c r="N6460" i="6"/>
  <c r="M6460" i="6"/>
  <c r="D6460" i="6"/>
  <c r="S6459" i="6"/>
  <c r="Q6459" i="6"/>
  <c r="P6459" i="6"/>
  <c r="O6459" i="6"/>
  <c r="N6459" i="6"/>
  <c r="M6459" i="6"/>
  <c r="D6459" i="6"/>
  <c r="Q6458" i="6"/>
  <c r="P6458" i="6"/>
  <c r="S6458" i="6" s="1"/>
  <c r="O6458" i="6"/>
  <c r="N6458" i="6"/>
  <c r="M6458" i="6"/>
  <c r="D6458" i="6"/>
  <c r="Q6457" i="6"/>
  <c r="P6457" i="6"/>
  <c r="S6457" i="6" s="1"/>
  <c r="O6457" i="6"/>
  <c r="N6457" i="6"/>
  <c r="M6457" i="6"/>
  <c r="D6457" i="6"/>
  <c r="Q6456" i="6"/>
  <c r="P6456" i="6"/>
  <c r="S6456" i="6" s="1"/>
  <c r="O6456" i="6"/>
  <c r="N6456" i="6"/>
  <c r="M6456" i="6"/>
  <c r="D6456" i="6"/>
  <c r="S6455" i="6"/>
  <c r="Q6455" i="6"/>
  <c r="P6455" i="6"/>
  <c r="O6455" i="6"/>
  <c r="N6455" i="6"/>
  <c r="M6455" i="6"/>
  <c r="D6455" i="6"/>
  <c r="S6454" i="6"/>
  <c r="Q6454" i="6"/>
  <c r="P6454" i="6"/>
  <c r="O6454" i="6"/>
  <c r="N6454" i="6"/>
  <c r="M6454" i="6"/>
  <c r="D6454" i="6"/>
  <c r="Q6453" i="6"/>
  <c r="P6453" i="6"/>
  <c r="S6453" i="6" s="1"/>
  <c r="O6453" i="6"/>
  <c r="N6453" i="6"/>
  <c r="M6453" i="6"/>
  <c r="D6453" i="6"/>
  <c r="Q6452" i="6"/>
  <c r="P6452" i="6"/>
  <c r="S6452" i="6" s="1"/>
  <c r="O6452" i="6"/>
  <c r="N6452" i="6"/>
  <c r="M6452" i="6"/>
  <c r="D6452" i="6"/>
  <c r="S6451" i="6"/>
  <c r="Q6451" i="6"/>
  <c r="P6451" i="6"/>
  <c r="O6451" i="6"/>
  <c r="N6451" i="6"/>
  <c r="M6451" i="6"/>
  <c r="D6451" i="6"/>
  <c r="S6450" i="6"/>
  <c r="Q6450" i="6"/>
  <c r="P6450" i="6"/>
  <c r="O6450" i="6"/>
  <c r="N6450" i="6"/>
  <c r="M6450" i="6"/>
  <c r="D6450" i="6"/>
  <c r="Q6449" i="6"/>
  <c r="P6449" i="6"/>
  <c r="S6449" i="6" s="1"/>
  <c r="O6449" i="6"/>
  <c r="N6449" i="6"/>
  <c r="M6449" i="6"/>
  <c r="D6449" i="6"/>
  <c r="S6448" i="6"/>
  <c r="Q6448" i="6"/>
  <c r="P6448" i="6"/>
  <c r="O6448" i="6"/>
  <c r="N6448" i="6"/>
  <c r="M6448" i="6"/>
  <c r="D6448" i="6"/>
  <c r="S6447" i="6"/>
  <c r="Q6447" i="6"/>
  <c r="P6447" i="6"/>
  <c r="O6447" i="6"/>
  <c r="N6447" i="6"/>
  <c r="M6447" i="6"/>
  <c r="D6447" i="6"/>
  <c r="Q6446" i="6"/>
  <c r="P6446" i="6"/>
  <c r="S6446" i="6" s="1"/>
  <c r="O6446" i="6"/>
  <c r="N6446" i="6"/>
  <c r="M6446" i="6"/>
  <c r="D6446" i="6"/>
  <c r="Q6445" i="6"/>
  <c r="P6445" i="6"/>
  <c r="S6445" i="6" s="1"/>
  <c r="O6445" i="6"/>
  <c r="N6445" i="6"/>
  <c r="M6445" i="6"/>
  <c r="D6445" i="6"/>
  <c r="Q6444" i="6"/>
  <c r="P6444" i="6"/>
  <c r="S6444" i="6" s="1"/>
  <c r="O6444" i="6"/>
  <c r="N6444" i="6"/>
  <c r="M6444" i="6"/>
  <c r="D6444" i="6"/>
  <c r="S6443" i="6"/>
  <c r="Q6443" i="6"/>
  <c r="P6443" i="6"/>
  <c r="O6443" i="6"/>
  <c r="N6443" i="6"/>
  <c r="M6443" i="6"/>
  <c r="D6443" i="6"/>
  <c r="S6442" i="6"/>
  <c r="Q6442" i="6"/>
  <c r="P6442" i="6"/>
  <c r="O6442" i="6"/>
  <c r="N6442" i="6"/>
  <c r="M6442" i="6"/>
  <c r="D6442" i="6"/>
  <c r="Q6441" i="6"/>
  <c r="P6441" i="6"/>
  <c r="S6441" i="6" s="1"/>
  <c r="O6441" i="6"/>
  <c r="N6441" i="6"/>
  <c r="M6441" i="6"/>
  <c r="D6441" i="6"/>
  <c r="Q6440" i="6"/>
  <c r="P6440" i="6"/>
  <c r="S6440" i="6" s="1"/>
  <c r="O6440" i="6"/>
  <c r="N6440" i="6"/>
  <c r="M6440" i="6"/>
  <c r="D6440" i="6"/>
  <c r="S6439" i="6"/>
  <c r="Q6439" i="6"/>
  <c r="P6439" i="6"/>
  <c r="O6439" i="6"/>
  <c r="N6439" i="6"/>
  <c r="M6439" i="6"/>
  <c r="D6439" i="6"/>
  <c r="S6438" i="6"/>
  <c r="Q6438" i="6"/>
  <c r="P6438" i="6"/>
  <c r="O6438" i="6"/>
  <c r="N6438" i="6"/>
  <c r="M6438" i="6"/>
  <c r="D6438" i="6"/>
  <c r="Q6437" i="6"/>
  <c r="P6437" i="6"/>
  <c r="S6437" i="6" s="1"/>
  <c r="O6437" i="6"/>
  <c r="N6437" i="6"/>
  <c r="M6437" i="6"/>
  <c r="D6437" i="6"/>
  <c r="S6436" i="6"/>
  <c r="Q6436" i="6"/>
  <c r="P6436" i="6"/>
  <c r="O6436" i="6"/>
  <c r="N6436" i="6"/>
  <c r="M6436" i="6"/>
  <c r="D6436" i="6"/>
  <c r="S6435" i="6"/>
  <c r="Q6435" i="6"/>
  <c r="P6435" i="6"/>
  <c r="O6435" i="6"/>
  <c r="N6435" i="6"/>
  <c r="M6435" i="6"/>
  <c r="D6435" i="6"/>
  <c r="Q6434" i="6"/>
  <c r="P6434" i="6"/>
  <c r="S6434" i="6" s="1"/>
  <c r="O6434" i="6"/>
  <c r="N6434" i="6"/>
  <c r="M6434" i="6"/>
  <c r="D6434" i="6"/>
  <c r="Q6433" i="6"/>
  <c r="P6433" i="6"/>
  <c r="S6433" i="6" s="1"/>
  <c r="O6433" i="6"/>
  <c r="N6433" i="6"/>
  <c r="M6433" i="6"/>
  <c r="D6433" i="6"/>
  <c r="Q6432" i="6"/>
  <c r="P6432" i="6"/>
  <c r="S6432" i="6" s="1"/>
  <c r="O6432" i="6"/>
  <c r="N6432" i="6"/>
  <c r="M6432" i="6"/>
  <c r="D6432" i="6"/>
  <c r="S6431" i="6"/>
  <c r="Q6431" i="6"/>
  <c r="P6431" i="6"/>
  <c r="O6431" i="6"/>
  <c r="N6431" i="6"/>
  <c r="M6431" i="6"/>
  <c r="D6431" i="6"/>
  <c r="S6430" i="6"/>
  <c r="Q6430" i="6"/>
  <c r="P6430" i="6"/>
  <c r="O6430" i="6"/>
  <c r="N6430" i="6"/>
  <c r="M6430" i="6"/>
  <c r="D6430" i="6"/>
  <c r="Q6429" i="6"/>
  <c r="P6429" i="6"/>
  <c r="S6429" i="6" s="1"/>
  <c r="O6429" i="6"/>
  <c r="N6429" i="6"/>
  <c r="M6429" i="6"/>
  <c r="D6429" i="6"/>
  <c r="Q6428" i="6"/>
  <c r="P6428" i="6"/>
  <c r="S6428" i="6" s="1"/>
  <c r="O6428" i="6"/>
  <c r="N6428" i="6"/>
  <c r="M6428" i="6"/>
  <c r="D6428" i="6"/>
  <c r="S6427" i="6"/>
  <c r="Q6427" i="6"/>
  <c r="P6427" i="6"/>
  <c r="O6427" i="6"/>
  <c r="N6427" i="6"/>
  <c r="M6427" i="6"/>
  <c r="D6427" i="6"/>
  <c r="S6426" i="6"/>
  <c r="Q6426" i="6"/>
  <c r="P6426" i="6"/>
  <c r="O6426" i="6"/>
  <c r="N6426" i="6"/>
  <c r="M6426" i="6"/>
  <c r="D6426" i="6"/>
  <c r="Q6425" i="6"/>
  <c r="P6425" i="6"/>
  <c r="S6425" i="6" s="1"/>
  <c r="O6425" i="6"/>
  <c r="N6425" i="6"/>
  <c r="M6425" i="6"/>
  <c r="D6425" i="6"/>
  <c r="S6424" i="6"/>
  <c r="Q6424" i="6"/>
  <c r="P6424" i="6"/>
  <c r="O6424" i="6"/>
  <c r="N6424" i="6"/>
  <c r="M6424" i="6"/>
  <c r="D6424" i="6"/>
  <c r="S6423" i="6"/>
  <c r="Q6423" i="6"/>
  <c r="P6423" i="6"/>
  <c r="O6423" i="6"/>
  <c r="N6423" i="6"/>
  <c r="M6423" i="6"/>
  <c r="D6423" i="6"/>
  <c r="Q6422" i="6"/>
  <c r="P6422" i="6"/>
  <c r="S6422" i="6" s="1"/>
  <c r="O6422" i="6"/>
  <c r="N6422" i="6"/>
  <c r="M6422" i="6"/>
  <c r="D6422" i="6"/>
  <c r="Q6421" i="6"/>
  <c r="P6421" i="6"/>
  <c r="S6421" i="6" s="1"/>
  <c r="O6421" i="6"/>
  <c r="N6421" i="6"/>
  <c r="M6421" i="6"/>
  <c r="D6421" i="6"/>
  <c r="Q6420" i="6"/>
  <c r="P6420" i="6"/>
  <c r="S6420" i="6" s="1"/>
  <c r="O6420" i="6"/>
  <c r="N6420" i="6"/>
  <c r="M6420" i="6"/>
  <c r="D6420" i="6"/>
  <c r="S6419" i="6"/>
  <c r="Q6419" i="6"/>
  <c r="P6419" i="6"/>
  <c r="O6419" i="6"/>
  <c r="N6419" i="6"/>
  <c r="M6419" i="6"/>
  <c r="D6419" i="6"/>
  <c r="S6418" i="6"/>
  <c r="Q6418" i="6"/>
  <c r="P6418" i="6"/>
  <c r="O6418" i="6"/>
  <c r="N6418" i="6"/>
  <c r="M6418" i="6"/>
  <c r="D6418" i="6"/>
  <c r="Q6417" i="6"/>
  <c r="P6417" i="6"/>
  <c r="S6417" i="6" s="1"/>
  <c r="O6417" i="6"/>
  <c r="N6417" i="6"/>
  <c r="M6417" i="6"/>
  <c r="D6417" i="6"/>
  <c r="Q6416" i="6"/>
  <c r="P6416" i="6"/>
  <c r="S6416" i="6" s="1"/>
  <c r="O6416" i="6"/>
  <c r="N6416" i="6"/>
  <c r="M6416" i="6"/>
  <c r="D6416" i="6"/>
  <c r="S6415" i="6"/>
  <c r="Q6415" i="6"/>
  <c r="P6415" i="6"/>
  <c r="O6415" i="6"/>
  <c r="N6415" i="6"/>
  <c r="M6415" i="6"/>
  <c r="D6415" i="6"/>
  <c r="S6414" i="6"/>
  <c r="Q6414" i="6"/>
  <c r="P6414" i="6"/>
  <c r="O6414" i="6"/>
  <c r="N6414" i="6"/>
  <c r="M6414" i="6"/>
  <c r="D6414" i="6"/>
  <c r="Q6413" i="6"/>
  <c r="P6413" i="6"/>
  <c r="S6413" i="6" s="1"/>
  <c r="O6413" i="6"/>
  <c r="N6413" i="6"/>
  <c r="M6413" i="6"/>
  <c r="D6413" i="6"/>
  <c r="S6412" i="6"/>
  <c r="Q6412" i="6"/>
  <c r="P6412" i="6"/>
  <c r="O6412" i="6"/>
  <c r="N6412" i="6"/>
  <c r="M6412" i="6"/>
  <c r="D6412" i="6"/>
  <c r="S6411" i="6"/>
  <c r="Q6411" i="6"/>
  <c r="P6411" i="6"/>
  <c r="O6411" i="6"/>
  <c r="N6411" i="6"/>
  <c r="M6411" i="6"/>
  <c r="D6411" i="6"/>
  <c r="Q6410" i="6"/>
  <c r="P6410" i="6"/>
  <c r="S6410" i="6" s="1"/>
  <c r="O6410" i="6"/>
  <c r="N6410" i="6"/>
  <c r="M6410" i="6"/>
  <c r="D6410" i="6"/>
  <c r="Q6409" i="6"/>
  <c r="P6409" i="6"/>
  <c r="S6409" i="6" s="1"/>
  <c r="O6409" i="6"/>
  <c r="N6409" i="6"/>
  <c r="M6409" i="6"/>
  <c r="D6409" i="6"/>
  <c r="Q6408" i="6"/>
  <c r="P6408" i="6"/>
  <c r="S6408" i="6" s="1"/>
  <c r="O6408" i="6"/>
  <c r="N6408" i="6"/>
  <c r="M6408" i="6"/>
  <c r="D6408" i="6"/>
  <c r="S6407" i="6"/>
  <c r="Q6407" i="6"/>
  <c r="P6407" i="6"/>
  <c r="O6407" i="6"/>
  <c r="N6407" i="6"/>
  <c r="M6407" i="6"/>
  <c r="D6407" i="6"/>
  <c r="S6406" i="6"/>
  <c r="Q6406" i="6"/>
  <c r="P6406" i="6"/>
  <c r="O6406" i="6"/>
  <c r="N6406" i="6"/>
  <c r="M6406" i="6"/>
  <c r="D6406" i="6"/>
  <c r="Q6405" i="6"/>
  <c r="P6405" i="6"/>
  <c r="S6405" i="6" s="1"/>
  <c r="O6405" i="6"/>
  <c r="N6405" i="6"/>
  <c r="M6405" i="6"/>
  <c r="D6405" i="6"/>
  <c r="Q6404" i="6"/>
  <c r="P6404" i="6"/>
  <c r="S6404" i="6" s="1"/>
  <c r="O6404" i="6"/>
  <c r="N6404" i="6"/>
  <c r="M6404" i="6"/>
  <c r="D6404" i="6"/>
  <c r="S6403" i="6"/>
  <c r="Q6403" i="6"/>
  <c r="P6403" i="6"/>
  <c r="O6403" i="6"/>
  <c r="N6403" i="6"/>
  <c r="M6403" i="6"/>
  <c r="D6403" i="6"/>
  <c r="S6402" i="6"/>
  <c r="Q6402" i="6"/>
  <c r="P6402" i="6"/>
  <c r="O6402" i="6"/>
  <c r="N6402" i="6"/>
  <c r="M6402" i="6"/>
  <c r="D6402" i="6"/>
  <c r="Q6401" i="6"/>
  <c r="P6401" i="6"/>
  <c r="S6401" i="6" s="1"/>
  <c r="O6401" i="6"/>
  <c r="N6401" i="6"/>
  <c r="M6401" i="6"/>
  <c r="D6401" i="6"/>
  <c r="S6400" i="6"/>
  <c r="Q6400" i="6"/>
  <c r="P6400" i="6"/>
  <c r="O6400" i="6"/>
  <c r="N6400" i="6"/>
  <c r="M6400" i="6"/>
  <c r="D6400" i="6"/>
  <c r="S6399" i="6"/>
  <c r="Q6399" i="6"/>
  <c r="P6399" i="6"/>
  <c r="O6399" i="6"/>
  <c r="N6399" i="6"/>
  <c r="M6399" i="6"/>
  <c r="D6399" i="6"/>
  <c r="Q6398" i="6"/>
  <c r="P6398" i="6"/>
  <c r="S6398" i="6" s="1"/>
  <c r="O6398" i="6"/>
  <c r="N6398" i="6"/>
  <c r="M6398" i="6"/>
  <c r="D6398" i="6"/>
  <c r="Q6397" i="6"/>
  <c r="P6397" i="6"/>
  <c r="S6397" i="6" s="1"/>
  <c r="O6397" i="6"/>
  <c r="N6397" i="6"/>
  <c r="M6397" i="6"/>
  <c r="D6397" i="6"/>
  <c r="Q6396" i="6"/>
  <c r="P6396" i="6"/>
  <c r="S6396" i="6" s="1"/>
  <c r="O6396" i="6"/>
  <c r="N6396" i="6"/>
  <c r="M6396" i="6"/>
  <c r="D6396" i="6"/>
  <c r="S6395" i="6"/>
  <c r="Q6395" i="6"/>
  <c r="P6395" i="6"/>
  <c r="O6395" i="6"/>
  <c r="N6395" i="6"/>
  <c r="M6395" i="6"/>
  <c r="D6395" i="6"/>
  <c r="S6394" i="6"/>
  <c r="Q6394" i="6"/>
  <c r="P6394" i="6"/>
  <c r="O6394" i="6"/>
  <c r="N6394" i="6"/>
  <c r="M6394" i="6"/>
  <c r="D6394" i="6"/>
  <c r="Q6393" i="6"/>
  <c r="P6393" i="6"/>
  <c r="S6393" i="6" s="1"/>
  <c r="O6393" i="6"/>
  <c r="N6393" i="6"/>
  <c r="M6393" i="6"/>
  <c r="D6393" i="6"/>
  <c r="Q6392" i="6"/>
  <c r="P6392" i="6"/>
  <c r="S6392" i="6" s="1"/>
  <c r="O6392" i="6"/>
  <c r="N6392" i="6"/>
  <c r="M6392" i="6"/>
  <c r="D6392" i="6"/>
  <c r="S6391" i="6"/>
  <c r="Q6391" i="6"/>
  <c r="P6391" i="6"/>
  <c r="O6391" i="6"/>
  <c r="N6391" i="6"/>
  <c r="M6391" i="6"/>
  <c r="D6391" i="6"/>
  <c r="S6390" i="6"/>
  <c r="Q6390" i="6"/>
  <c r="P6390" i="6"/>
  <c r="O6390" i="6"/>
  <c r="N6390" i="6"/>
  <c r="M6390" i="6"/>
  <c r="D6390" i="6"/>
  <c r="Q6389" i="6"/>
  <c r="P6389" i="6"/>
  <c r="S6389" i="6" s="1"/>
  <c r="O6389" i="6"/>
  <c r="N6389" i="6"/>
  <c r="M6389" i="6"/>
  <c r="D6389" i="6"/>
  <c r="S6388" i="6"/>
  <c r="Q6388" i="6"/>
  <c r="P6388" i="6"/>
  <c r="O6388" i="6"/>
  <c r="N6388" i="6"/>
  <c r="M6388" i="6"/>
  <c r="D6388" i="6"/>
  <c r="S6387" i="6"/>
  <c r="Q6387" i="6"/>
  <c r="P6387" i="6"/>
  <c r="O6387" i="6"/>
  <c r="N6387" i="6"/>
  <c r="M6387" i="6"/>
  <c r="D6387" i="6"/>
  <c r="Q6386" i="6"/>
  <c r="P6386" i="6"/>
  <c r="S6386" i="6" s="1"/>
  <c r="O6386" i="6"/>
  <c r="N6386" i="6"/>
  <c r="M6386" i="6"/>
  <c r="D6386" i="6"/>
  <c r="Q6385" i="6"/>
  <c r="P6385" i="6"/>
  <c r="S6385" i="6" s="1"/>
  <c r="O6385" i="6"/>
  <c r="N6385" i="6"/>
  <c r="M6385" i="6"/>
  <c r="D6385" i="6"/>
  <c r="Q6384" i="6"/>
  <c r="P6384" i="6"/>
  <c r="S6384" i="6" s="1"/>
  <c r="O6384" i="6"/>
  <c r="N6384" i="6"/>
  <c r="M6384" i="6"/>
  <c r="D6384" i="6"/>
  <c r="S6383" i="6"/>
  <c r="Q6383" i="6"/>
  <c r="P6383" i="6"/>
  <c r="O6383" i="6"/>
  <c r="N6383" i="6"/>
  <c r="M6383" i="6"/>
  <c r="D6383" i="6"/>
  <c r="S6382" i="6"/>
  <c r="Q6382" i="6"/>
  <c r="P6382" i="6"/>
  <c r="O6382" i="6"/>
  <c r="N6382" i="6"/>
  <c r="M6382" i="6"/>
  <c r="D6382" i="6"/>
  <c r="Q6381" i="6"/>
  <c r="P6381" i="6"/>
  <c r="S6381" i="6" s="1"/>
  <c r="O6381" i="6"/>
  <c r="N6381" i="6"/>
  <c r="M6381" i="6"/>
  <c r="D6381" i="6"/>
  <c r="Q6380" i="6"/>
  <c r="P6380" i="6"/>
  <c r="S6380" i="6" s="1"/>
  <c r="O6380" i="6"/>
  <c r="N6380" i="6"/>
  <c r="M6380" i="6"/>
  <c r="D6380" i="6"/>
  <c r="S6379" i="6"/>
  <c r="Q6379" i="6"/>
  <c r="P6379" i="6"/>
  <c r="O6379" i="6"/>
  <c r="N6379" i="6"/>
  <c r="M6379" i="6"/>
  <c r="D6379" i="6"/>
  <c r="S6378" i="6"/>
  <c r="Q6378" i="6"/>
  <c r="P6378" i="6"/>
  <c r="O6378" i="6"/>
  <c r="N6378" i="6"/>
  <c r="M6378" i="6"/>
  <c r="D6378" i="6"/>
  <c r="Q6377" i="6"/>
  <c r="P6377" i="6"/>
  <c r="S6377" i="6" s="1"/>
  <c r="O6377" i="6"/>
  <c r="N6377" i="6"/>
  <c r="M6377" i="6"/>
  <c r="D6377" i="6"/>
  <c r="S6376" i="6"/>
  <c r="Q6376" i="6"/>
  <c r="P6376" i="6"/>
  <c r="O6376" i="6"/>
  <c r="N6376" i="6"/>
  <c r="M6376" i="6"/>
  <c r="D6376" i="6"/>
  <c r="S6375" i="6"/>
  <c r="Q6375" i="6"/>
  <c r="P6375" i="6"/>
  <c r="O6375" i="6"/>
  <c r="N6375" i="6"/>
  <c r="M6375" i="6"/>
  <c r="D6375" i="6"/>
  <c r="Q6374" i="6"/>
  <c r="P6374" i="6"/>
  <c r="S6374" i="6" s="1"/>
  <c r="O6374" i="6"/>
  <c r="N6374" i="6"/>
  <c r="M6374" i="6"/>
  <c r="D6374" i="6"/>
  <c r="Q6373" i="6"/>
  <c r="P6373" i="6"/>
  <c r="S6373" i="6" s="1"/>
  <c r="O6373" i="6"/>
  <c r="N6373" i="6"/>
  <c r="M6373" i="6"/>
  <c r="D6373" i="6"/>
  <c r="Q6372" i="6"/>
  <c r="P6372" i="6"/>
  <c r="S6372" i="6" s="1"/>
  <c r="O6372" i="6"/>
  <c r="N6372" i="6"/>
  <c r="M6372" i="6"/>
  <c r="D6372" i="6"/>
  <c r="S6371" i="6"/>
  <c r="Q6371" i="6"/>
  <c r="P6371" i="6"/>
  <c r="O6371" i="6"/>
  <c r="N6371" i="6"/>
  <c r="M6371" i="6"/>
  <c r="D6371" i="6"/>
  <c r="S6370" i="6"/>
  <c r="Q6370" i="6"/>
  <c r="P6370" i="6"/>
  <c r="O6370" i="6"/>
  <c r="N6370" i="6"/>
  <c r="M6370" i="6"/>
  <c r="D6370" i="6"/>
  <c r="Q6369" i="6"/>
  <c r="P6369" i="6"/>
  <c r="S6369" i="6" s="1"/>
  <c r="O6369" i="6"/>
  <c r="N6369" i="6"/>
  <c r="M6369" i="6"/>
  <c r="D6369" i="6"/>
  <c r="Q6368" i="6"/>
  <c r="P6368" i="6"/>
  <c r="S6368" i="6" s="1"/>
  <c r="O6368" i="6"/>
  <c r="N6368" i="6"/>
  <c r="M6368" i="6"/>
  <c r="D6368" i="6"/>
  <c r="S6367" i="6"/>
  <c r="Q6367" i="6"/>
  <c r="P6367" i="6"/>
  <c r="O6367" i="6"/>
  <c r="N6367" i="6"/>
  <c r="M6367" i="6"/>
  <c r="D6367" i="6"/>
  <c r="S6366" i="6"/>
  <c r="Q6366" i="6"/>
  <c r="P6366" i="6"/>
  <c r="O6366" i="6"/>
  <c r="N6366" i="6"/>
  <c r="M6366" i="6"/>
  <c r="D6366" i="6"/>
  <c r="Q6365" i="6"/>
  <c r="P6365" i="6"/>
  <c r="S6365" i="6" s="1"/>
  <c r="O6365" i="6"/>
  <c r="N6365" i="6"/>
  <c r="M6365" i="6"/>
  <c r="D6365" i="6"/>
  <c r="S6364" i="6"/>
  <c r="Q6364" i="6"/>
  <c r="P6364" i="6"/>
  <c r="O6364" i="6"/>
  <c r="N6364" i="6"/>
  <c r="M6364" i="6"/>
  <c r="D6364" i="6"/>
  <c r="S6363" i="6"/>
  <c r="Q6363" i="6"/>
  <c r="P6363" i="6"/>
  <c r="O6363" i="6"/>
  <c r="N6363" i="6"/>
  <c r="M6363" i="6"/>
  <c r="D6363" i="6"/>
  <c r="Q6362" i="6"/>
  <c r="P6362" i="6"/>
  <c r="S6362" i="6" s="1"/>
  <c r="O6362" i="6"/>
  <c r="N6362" i="6"/>
  <c r="M6362" i="6"/>
  <c r="D6362" i="6"/>
  <c r="Q6361" i="6"/>
  <c r="P6361" i="6"/>
  <c r="S6361" i="6" s="1"/>
  <c r="O6361" i="6"/>
  <c r="N6361" i="6"/>
  <c r="M6361" i="6"/>
  <c r="D6361" i="6"/>
  <c r="Q6360" i="6"/>
  <c r="P6360" i="6"/>
  <c r="S6360" i="6" s="1"/>
  <c r="O6360" i="6"/>
  <c r="N6360" i="6"/>
  <c r="M6360" i="6"/>
  <c r="D6360" i="6"/>
  <c r="S6359" i="6"/>
  <c r="Q6359" i="6"/>
  <c r="P6359" i="6"/>
  <c r="O6359" i="6"/>
  <c r="N6359" i="6"/>
  <c r="M6359" i="6"/>
  <c r="D6359" i="6"/>
  <c r="S6358" i="6"/>
  <c r="Q6358" i="6"/>
  <c r="P6358" i="6"/>
  <c r="O6358" i="6"/>
  <c r="N6358" i="6"/>
  <c r="M6358" i="6"/>
  <c r="D6358" i="6"/>
  <c r="Q6357" i="6"/>
  <c r="P6357" i="6"/>
  <c r="S6357" i="6" s="1"/>
  <c r="O6357" i="6"/>
  <c r="N6357" i="6"/>
  <c r="M6357" i="6"/>
  <c r="D6357" i="6"/>
  <c r="Q6356" i="6"/>
  <c r="P6356" i="6"/>
  <c r="S6356" i="6" s="1"/>
  <c r="O6356" i="6"/>
  <c r="N6356" i="6"/>
  <c r="M6356" i="6"/>
  <c r="D6356" i="6"/>
  <c r="S6355" i="6"/>
  <c r="Q6355" i="6"/>
  <c r="P6355" i="6"/>
  <c r="O6355" i="6"/>
  <c r="N6355" i="6"/>
  <c r="M6355" i="6"/>
  <c r="D6355" i="6"/>
  <c r="S6354" i="6"/>
  <c r="Q6354" i="6"/>
  <c r="P6354" i="6"/>
  <c r="O6354" i="6"/>
  <c r="N6354" i="6"/>
  <c r="M6354" i="6"/>
  <c r="D6354" i="6"/>
  <c r="Q6353" i="6"/>
  <c r="P6353" i="6"/>
  <c r="S6353" i="6" s="1"/>
  <c r="O6353" i="6"/>
  <c r="N6353" i="6"/>
  <c r="M6353" i="6"/>
  <c r="D6353" i="6"/>
  <c r="S6352" i="6"/>
  <c r="Q6352" i="6"/>
  <c r="P6352" i="6"/>
  <c r="O6352" i="6"/>
  <c r="N6352" i="6"/>
  <c r="M6352" i="6"/>
  <c r="D6352" i="6"/>
  <c r="S6351" i="6"/>
  <c r="Q6351" i="6"/>
  <c r="P6351" i="6"/>
  <c r="O6351" i="6"/>
  <c r="N6351" i="6"/>
  <c r="M6351" i="6"/>
  <c r="D6351" i="6"/>
  <c r="Q6350" i="6"/>
  <c r="P6350" i="6"/>
  <c r="S6350" i="6" s="1"/>
  <c r="O6350" i="6"/>
  <c r="N6350" i="6"/>
  <c r="M6350" i="6"/>
  <c r="D6350" i="6"/>
  <c r="Q6349" i="6"/>
  <c r="P6349" i="6"/>
  <c r="S6349" i="6" s="1"/>
  <c r="O6349" i="6"/>
  <c r="N6349" i="6"/>
  <c r="M6349" i="6"/>
  <c r="D6349" i="6"/>
  <c r="Q6348" i="6"/>
  <c r="P6348" i="6"/>
  <c r="S6348" i="6" s="1"/>
  <c r="O6348" i="6"/>
  <c r="N6348" i="6"/>
  <c r="M6348" i="6"/>
  <c r="D6348" i="6"/>
  <c r="S6347" i="6"/>
  <c r="Q6347" i="6"/>
  <c r="P6347" i="6"/>
  <c r="O6347" i="6"/>
  <c r="N6347" i="6"/>
  <c r="M6347" i="6"/>
  <c r="D6347" i="6"/>
  <c r="S6346" i="6"/>
  <c r="Q6346" i="6"/>
  <c r="P6346" i="6"/>
  <c r="O6346" i="6"/>
  <c r="N6346" i="6"/>
  <c r="M6346" i="6"/>
  <c r="D6346" i="6"/>
  <c r="Q6345" i="6"/>
  <c r="P6345" i="6"/>
  <c r="S6345" i="6" s="1"/>
  <c r="O6345" i="6"/>
  <c r="N6345" i="6"/>
  <c r="M6345" i="6"/>
  <c r="D6345" i="6"/>
  <c r="Q6344" i="6"/>
  <c r="P6344" i="6"/>
  <c r="S6344" i="6" s="1"/>
  <c r="O6344" i="6"/>
  <c r="N6344" i="6"/>
  <c r="M6344" i="6"/>
  <c r="D6344" i="6"/>
  <c r="S6343" i="6"/>
  <c r="Q6343" i="6"/>
  <c r="P6343" i="6"/>
  <c r="O6343" i="6"/>
  <c r="N6343" i="6"/>
  <c r="M6343" i="6"/>
  <c r="D6343" i="6"/>
  <c r="S6342" i="6"/>
  <c r="Q6342" i="6"/>
  <c r="P6342" i="6"/>
  <c r="O6342" i="6"/>
  <c r="N6342" i="6"/>
  <c r="M6342" i="6"/>
  <c r="D6342" i="6"/>
  <c r="Q6341" i="6"/>
  <c r="P6341" i="6"/>
  <c r="S6341" i="6" s="1"/>
  <c r="O6341" i="6"/>
  <c r="N6341" i="6"/>
  <c r="M6341" i="6"/>
  <c r="D6341" i="6"/>
  <c r="S6340" i="6"/>
  <c r="Q6340" i="6"/>
  <c r="P6340" i="6"/>
  <c r="O6340" i="6"/>
  <c r="N6340" i="6"/>
  <c r="M6340" i="6"/>
  <c r="D6340" i="6"/>
  <c r="S6339" i="6"/>
  <c r="Q6339" i="6"/>
  <c r="P6339" i="6"/>
  <c r="O6339" i="6"/>
  <c r="N6339" i="6"/>
  <c r="M6339" i="6"/>
  <c r="D6339" i="6"/>
  <c r="Q6338" i="6"/>
  <c r="P6338" i="6"/>
  <c r="S6338" i="6" s="1"/>
  <c r="O6338" i="6"/>
  <c r="N6338" i="6"/>
  <c r="M6338" i="6"/>
  <c r="D6338" i="6"/>
  <c r="Q6337" i="6"/>
  <c r="P6337" i="6"/>
  <c r="S6337" i="6" s="1"/>
  <c r="O6337" i="6"/>
  <c r="N6337" i="6"/>
  <c r="M6337" i="6"/>
  <c r="D6337" i="6"/>
  <c r="Q6336" i="6"/>
  <c r="P6336" i="6"/>
  <c r="S6336" i="6" s="1"/>
  <c r="O6336" i="6"/>
  <c r="N6336" i="6"/>
  <c r="M6336" i="6"/>
  <c r="D6336" i="6"/>
  <c r="S6335" i="6"/>
  <c r="Q6335" i="6"/>
  <c r="P6335" i="6"/>
  <c r="O6335" i="6"/>
  <c r="N6335" i="6"/>
  <c r="M6335" i="6"/>
  <c r="D6335" i="6"/>
  <c r="S6334" i="6"/>
  <c r="Q6334" i="6"/>
  <c r="P6334" i="6"/>
  <c r="O6334" i="6"/>
  <c r="N6334" i="6"/>
  <c r="M6334" i="6"/>
  <c r="D6334" i="6"/>
  <c r="Q6333" i="6"/>
  <c r="P6333" i="6"/>
  <c r="S6333" i="6" s="1"/>
  <c r="O6333" i="6"/>
  <c r="N6333" i="6"/>
  <c r="M6333" i="6"/>
  <c r="D6333" i="6"/>
  <c r="Q6332" i="6"/>
  <c r="P6332" i="6"/>
  <c r="S6332" i="6" s="1"/>
  <c r="O6332" i="6"/>
  <c r="N6332" i="6"/>
  <c r="M6332" i="6"/>
  <c r="D6332" i="6"/>
  <c r="S6331" i="6"/>
  <c r="Q6331" i="6"/>
  <c r="P6331" i="6"/>
  <c r="O6331" i="6"/>
  <c r="N6331" i="6"/>
  <c r="M6331" i="6"/>
  <c r="D6331" i="6"/>
  <c r="S6330" i="6"/>
  <c r="Q6330" i="6"/>
  <c r="P6330" i="6"/>
  <c r="O6330" i="6"/>
  <c r="N6330" i="6"/>
  <c r="M6330" i="6"/>
  <c r="D6330" i="6"/>
  <c r="Q6329" i="6"/>
  <c r="P6329" i="6"/>
  <c r="S6329" i="6" s="1"/>
  <c r="O6329" i="6"/>
  <c r="N6329" i="6"/>
  <c r="M6329" i="6"/>
  <c r="D6329" i="6"/>
  <c r="S6328" i="6"/>
  <c r="Q6328" i="6"/>
  <c r="P6328" i="6"/>
  <c r="O6328" i="6"/>
  <c r="N6328" i="6"/>
  <c r="M6328" i="6"/>
  <c r="D6328" i="6"/>
  <c r="S6327" i="6"/>
  <c r="Q6327" i="6"/>
  <c r="P6327" i="6"/>
  <c r="O6327" i="6"/>
  <c r="N6327" i="6"/>
  <c r="M6327" i="6"/>
  <c r="D6327" i="6"/>
  <c r="Q6326" i="6"/>
  <c r="P6326" i="6"/>
  <c r="S6326" i="6" s="1"/>
  <c r="O6326" i="6"/>
  <c r="N6326" i="6"/>
  <c r="M6326" i="6"/>
  <c r="D6326" i="6"/>
  <c r="Q6325" i="6"/>
  <c r="P6325" i="6"/>
  <c r="S6325" i="6" s="1"/>
  <c r="O6325" i="6"/>
  <c r="N6325" i="6"/>
  <c r="M6325" i="6"/>
  <c r="D6325" i="6"/>
  <c r="Q6324" i="6"/>
  <c r="P6324" i="6"/>
  <c r="S6324" i="6" s="1"/>
  <c r="O6324" i="6"/>
  <c r="N6324" i="6"/>
  <c r="M6324" i="6"/>
  <c r="D6324" i="6"/>
  <c r="S6323" i="6"/>
  <c r="Q6323" i="6"/>
  <c r="P6323" i="6"/>
  <c r="O6323" i="6"/>
  <c r="N6323" i="6"/>
  <c r="M6323" i="6"/>
  <c r="D6323" i="6"/>
  <c r="S6322" i="6"/>
  <c r="Q6322" i="6"/>
  <c r="P6322" i="6"/>
  <c r="O6322" i="6"/>
  <c r="N6322" i="6"/>
  <c r="M6322" i="6"/>
  <c r="D6322" i="6"/>
  <c r="Q6321" i="6"/>
  <c r="P6321" i="6"/>
  <c r="S6321" i="6" s="1"/>
  <c r="O6321" i="6"/>
  <c r="N6321" i="6"/>
  <c r="M6321" i="6"/>
  <c r="D6321" i="6"/>
  <c r="Q6320" i="6"/>
  <c r="P6320" i="6"/>
  <c r="S6320" i="6" s="1"/>
  <c r="O6320" i="6"/>
  <c r="N6320" i="6"/>
  <c r="M6320" i="6"/>
  <c r="D6320" i="6"/>
  <c r="S6319" i="6"/>
  <c r="Q6319" i="6"/>
  <c r="P6319" i="6"/>
  <c r="O6319" i="6"/>
  <c r="N6319" i="6"/>
  <c r="M6319" i="6"/>
  <c r="D6319" i="6"/>
  <c r="S6318" i="6"/>
  <c r="Q6318" i="6"/>
  <c r="P6318" i="6"/>
  <c r="O6318" i="6"/>
  <c r="N6318" i="6"/>
  <c r="M6318" i="6"/>
  <c r="D6318" i="6"/>
  <c r="Q6317" i="6"/>
  <c r="P6317" i="6"/>
  <c r="S6317" i="6" s="1"/>
  <c r="O6317" i="6"/>
  <c r="N6317" i="6"/>
  <c r="M6317" i="6"/>
  <c r="D6317" i="6"/>
  <c r="S6316" i="6"/>
  <c r="Q6316" i="6"/>
  <c r="P6316" i="6"/>
  <c r="O6316" i="6"/>
  <c r="N6316" i="6"/>
  <c r="M6316" i="6"/>
  <c r="D6316" i="6"/>
  <c r="S6315" i="6"/>
  <c r="Q6315" i="6"/>
  <c r="P6315" i="6"/>
  <c r="O6315" i="6"/>
  <c r="N6315" i="6"/>
  <c r="M6315" i="6"/>
  <c r="D6315" i="6"/>
  <c r="Q6314" i="6"/>
  <c r="P6314" i="6"/>
  <c r="S6314" i="6" s="1"/>
  <c r="O6314" i="6"/>
  <c r="N6314" i="6"/>
  <c r="M6314" i="6"/>
  <c r="D6314" i="6"/>
  <c r="Q6313" i="6"/>
  <c r="P6313" i="6"/>
  <c r="S6313" i="6" s="1"/>
  <c r="O6313" i="6"/>
  <c r="N6313" i="6"/>
  <c r="M6313" i="6"/>
  <c r="D6313" i="6"/>
  <c r="Q6312" i="6"/>
  <c r="P6312" i="6"/>
  <c r="S6312" i="6" s="1"/>
  <c r="O6312" i="6"/>
  <c r="N6312" i="6"/>
  <c r="M6312" i="6"/>
  <c r="D6312" i="6"/>
  <c r="S6311" i="6"/>
  <c r="Q6311" i="6"/>
  <c r="P6311" i="6"/>
  <c r="O6311" i="6"/>
  <c r="N6311" i="6"/>
  <c r="M6311" i="6"/>
  <c r="D6311" i="6"/>
  <c r="S6310" i="6"/>
  <c r="Q6310" i="6"/>
  <c r="P6310" i="6"/>
  <c r="O6310" i="6"/>
  <c r="N6310" i="6"/>
  <c r="M6310" i="6"/>
  <c r="D6310" i="6"/>
  <c r="Q6309" i="6"/>
  <c r="P6309" i="6"/>
  <c r="S6309" i="6" s="1"/>
  <c r="O6309" i="6"/>
  <c r="N6309" i="6"/>
  <c r="M6309" i="6"/>
  <c r="D6309" i="6"/>
  <c r="Q6308" i="6"/>
  <c r="P6308" i="6"/>
  <c r="S6308" i="6" s="1"/>
  <c r="O6308" i="6"/>
  <c r="N6308" i="6"/>
  <c r="M6308" i="6"/>
  <c r="D6308" i="6"/>
  <c r="S6307" i="6"/>
  <c r="Q6307" i="6"/>
  <c r="P6307" i="6"/>
  <c r="O6307" i="6"/>
  <c r="N6307" i="6"/>
  <c r="M6307" i="6"/>
  <c r="D6307" i="6"/>
  <c r="S6306" i="6"/>
  <c r="Q6306" i="6"/>
  <c r="P6306" i="6"/>
  <c r="O6306" i="6"/>
  <c r="N6306" i="6"/>
  <c r="M6306" i="6"/>
  <c r="D6306" i="6"/>
  <c r="Q6305" i="6"/>
  <c r="P6305" i="6"/>
  <c r="S6305" i="6" s="1"/>
  <c r="O6305" i="6"/>
  <c r="N6305" i="6"/>
  <c r="M6305" i="6"/>
  <c r="D6305" i="6"/>
  <c r="S6304" i="6"/>
  <c r="Q6304" i="6"/>
  <c r="P6304" i="6"/>
  <c r="O6304" i="6"/>
  <c r="N6304" i="6"/>
  <c r="M6304" i="6"/>
  <c r="D6304" i="6"/>
  <c r="S6303" i="6"/>
  <c r="Q6303" i="6"/>
  <c r="P6303" i="6"/>
  <c r="O6303" i="6"/>
  <c r="N6303" i="6"/>
  <c r="M6303" i="6"/>
  <c r="D6303" i="6"/>
  <c r="Q6302" i="6"/>
  <c r="P6302" i="6"/>
  <c r="S6302" i="6" s="1"/>
  <c r="O6302" i="6"/>
  <c r="N6302" i="6"/>
  <c r="M6302" i="6"/>
  <c r="D6302" i="6"/>
  <c r="Q6301" i="6"/>
  <c r="P6301" i="6"/>
  <c r="S6301" i="6" s="1"/>
  <c r="O6301" i="6"/>
  <c r="N6301" i="6"/>
  <c r="M6301" i="6"/>
  <c r="D6301" i="6"/>
  <c r="Q6300" i="6"/>
  <c r="P6300" i="6"/>
  <c r="S6300" i="6" s="1"/>
  <c r="O6300" i="6"/>
  <c r="N6300" i="6"/>
  <c r="M6300" i="6"/>
  <c r="D6300" i="6"/>
  <c r="S6299" i="6"/>
  <c r="Q6299" i="6"/>
  <c r="P6299" i="6"/>
  <c r="O6299" i="6"/>
  <c r="N6299" i="6"/>
  <c r="M6299" i="6"/>
  <c r="D6299" i="6"/>
  <c r="S6298" i="6"/>
  <c r="Q6298" i="6"/>
  <c r="P6298" i="6"/>
  <c r="O6298" i="6"/>
  <c r="N6298" i="6"/>
  <c r="M6298" i="6"/>
  <c r="D6298" i="6"/>
  <c r="Q6297" i="6"/>
  <c r="P6297" i="6"/>
  <c r="S6297" i="6" s="1"/>
  <c r="O6297" i="6"/>
  <c r="N6297" i="6"/>
  <c r="M6297" i="6"/>
  <c r="D6297" i="6"/>
  <c r="Q6296" i="6"/>
  <c r="P6296" i="6"/>
  <c r="S6296" i="6" s="1"/>
  <c r="O6296" i="6"/>
  <c r="N6296" i="6"/>
  <c r="M6296" i="6"/>
  <c r="D6296" i="6"/>
  <c r="S6295" i="6"/>
  <c r="Q6295" i="6"/>
  <c r="P6295" i="6"/>
  <c r="O6295" i="6"/>
  <c r="N6295" i="6"/>
  <c r="M6295" i="6"/>
  <c r="D6295" i="6"/>
  <c r="S6294" i="6"/>
  <c r="Q6294" i="6"/>
  <c r="P6294" i="6"/>
  <c r="O6294" i="6"/>
  <c r="N6294" i="6"/>
  <c r="M6294" i="6"/>
  <c r="D6294" i="6"/>
  <c r="Q6293" i="6"/>
  <c r="P6293" i="6"/>
  <c r="S6293" i="6" s="1"/>
  <c r="O6293" i="6"/>
  <c r="N6293" i="6"/>
  <c r="M6293" i="6"/>
  <c r="D6293" i="6"/>
  <c r="S6292" i="6"/>
  <c r="Q6292" i="6"/>
  <c r="P6292" i="6"/>
  <c r="O6292" i="6"/>
  <c r="N6292" i="6"/>
  <c r="M6292" i="6"/>
  <c r="D6292" i="6"/>
  <c r="S6291" i="6"/>
  <c r="Q6291" i="6"/>
  <c r="P6291" i="6"/>
  <c r="O6291" i="6"/>
  <c r="N6291" i="6"/>
  <c r="M6291" i="6"/>
  <c r="D6291" i="6"/>
  <c r="Q6290" i="6"/>
  <c r="P6290" i="6"/>
  <c r="S6290" i="6" s="1"/>
  <c r="O6290" i="6"/>
  <c r="N6290" i="6"/>
  <c r="M6290" i="6"/>
  <c r="D6290" i="6"/>
  <c r="Q6289" i="6"/>
  <c r="P6289" i="6"/>
  <c r="S6289" i="6" s="1"/>
  <c r="O6289" i="6"/>
  <c r="N6289" i="6"/>
  <c r="M6289" i="6"/>
  <c r="D6289" i="6"/>
  <c r="Q6288" i="6"/>
  <c r="P6288" i="6"/>
  <c r="S6288" i="6" s="1"/>
  <c r="O6288" i="6"/>
  <c r="N6288" i="6"/>
  <c r="M6288" i="6"/>
  <c r="D6288" i="6"/>
  <c r="S6287" i="6"/>
  <c r="Q6287" i="6"/>
  <c r="P6287" i="6"/>
  <c r="O6287" i="6"/>
  <c r="N6287" i="6"/>
  <c r="M6287" i="6"/>
  <c r="D6287" i="6"/>
  <c r="S6286" i="6"/>
  <c r="Q6286" i="6"/>
  <c r="P6286" i="6"/>
  <c r="O6286" i="6"/>
  <c r="N6286" i="6"/>
  <c r="M6286" i="6"/>
  <c r="D6286" i="6"/>
  <c r="Q6285" i="6"/>
  <c r="P6285" i="6"/>
  <c r="S6285" i="6" s="1"/>
  <c r="O6285" i="6"/>
  <c r="N6285" i="6"/>
  <c r="M6285" i="6"/>
  <c r="D6285" i="6"/>
  <c r="Q6284" i="6"/>
  <c r="P6284" i="6"/>
  <c r="S6284" i="6" s="1"/>
  <c r="O6284" i="6"/>
  <c r="N6284" i="6"/>
  <c r="M6284" i="6"/>
  <c r="D6284" i="6"/>
  <c r="S6283" i="6"/>
  <c r="Q6283" i="6"/>
  <c r="P6283" i="6"/>
  <c r="O6283" i="6"/>
  <c r="N6283" i="6"/>
  <c r="M6283" i="6"/>
  <c r="D6283" i="6"/>
  <c r="S6282" i="6"/>
  <c r="Q6282" i="6"/>
  <c r="P6282" i="6"/>
  <c r="O6282" i="6"/>
  <c r="N6282" i="6"/>
  <c r="M6282" i="6"/>
  <c r="D6282" i="6"/>
  <c r="Q6281" i="6"/>
  <c r="P6281" i="6"/>
  <c r="S6281" i="6" s="1"/>
  <c r="O6281" i="6"/>
  <c r="N6281" i="6"/>
  <c r="M6281" i="6"/>
  <c r="D6281" i="6"/>
  <c r="S6280" i="6"/>
  <c r="Q6280" i="6"/>
  <c r="P6280" i="6"/>
  <c r="O6280" i="6"/>
  <c r="N6280" i="6"/>
  <c r="M6280" i="6"/>
  <c r="D6280" i="6"/>
  <c r="S6279" i="6"/>
  <c r="Q6279" i="6"/>
  <c r="P6279" i="6"/>
  <c r="O6279" i="6"/>
  <c r="N6279" i="6"/>
  <c r="M6279" i="6"/>
  <c r="D6279" i="6"/>
  <c r="Q6278" i="6"/>
  <c r="P6278" i="6"/>
  <c r="S6278" i="6" s="1"/>
  <c r="O6278" i="6"/>
  <c r="N6278" i="6"/>
  <c r="M6278" i="6"/>
  <c r="D6278" i="6"/>
  <c r="Q6277" i="6"/>
  <c r="P6277" i="6"/>
  <c r="S6277" i="6" s="1"/>
  <c r="O6277" i="6"/>
  <c r="N6277" i="6"/>
  <c r="M6277" i="6"/>
  <c r="D6277" i="6"/>
  <c r="Q6276" i="6"/>
  <c r="P6276" i="6"/>
  <c r="S6276" i="6" s="1"/>
  <c r="O6276" i="6"/>
  <c r="N6276" i="6"/>
  <c r="M6276" i="6"/>
  <c r="D6276" i="6"/>
  <c r="S6275" i="6"/>
  <c r="Q6275" i="6"/>
  <c r="P6275" i="6"/>
  <c r="O6275" i="6"/>
  <c r="N6275" i="6"/>
  <c r="M6275" i="6"/>
  <c r="D6275" i="6"/>
  <c r="S6274" i="6"/>
  <c r="Q6274" i="6"/>
  <c r="P6274" i="6"/>
  <c r="O6274" i="6"/>
  <c r="N6274" i="6"/>
  <c r="M6274" i="6"/>
  <c r="D6274" i="6"/>
  <c r="Q6273" i="6"/>
  <c r="P6273" i="6"/>
  <c r="S6273" i="6" s="1"/>
  <c r="O6273" i="6"/>
  <c r="N6273" i="6"/>
  <c r="M6273" i="6"/>
  <c r="D6273" i="6"/>
  <c r="Q6272" i="6"/>
  <c r="P6272" i="6"/>
  <c r="S6272" i="6" s="1"/>
  <c r="O6272" i="6"/>
  <c r="N6272" i="6"/>
  <c r="M6272" i="6"/>
  <c r="D6272" i="6"/>
  <c r="S6271" i="6"/>
  <c r="Q6271" i="6"/>
  <c r="P6271" i="6"/>
  <c r="O6271" i="6"/>
  <c r="N6271" i="6"/>
  <c r="M6271" i="6"/>
  <c r="D6271" i="6"/>
  <c r="S6270" i="6"/>
  <c r="Q6270" i="6"/>
  <c r="P6270" i="6"/>
  <c r="O6270" i="6"/>
  <c r="N6270" i="6"/>
  <c r="M6270" i="6"/>
  <c r="D6270" i="6"/>
  <c r="Q6269" i="6"/>
  <c r="P6269" i="6"/>
  <c r="S6269" i="6" s="1"/>
  <c r="O6269" i="6"/>
  <c r="N6269" i="6"/>
  <c r="M6269" i="6"/>
  <c r="D6269" i="6"/>
  <c r="S6268" i="6"/>
  <c r="Q6268" i="6"/>
  <c r="P6268" i="6"/>
  <c r="O6268" i="6"/>
  <c r="N6268" i="6"/>
  <c r="M6268" i="6"/>
  <c r="D6268" i="6"/>
  <c r="S6267" i="6"/>
  <c r="Q6267" i="6"/>
  <c r="P6267" i="6"/>
  <c r="O6267" i="6"/>
  <c r="N6267" i="6"/>
  <c r="M6267" i="6"/>
  <c r="D6267" i="6"/>
  <c r="Q6266" i="6"/>
  <c r="P6266" i="6"/>
  <c r="S6266" i="6" s="1"/>
  <c r="O6266" i="6"/>
  <c r="N6266" i="6"/>
  <c r="M6266" i="6"/>
  <c r="D6266" i="6"/>
  <c r="Q6265" i="6"/>
  <c r="P6265" i="6"/>
  <c r="S6265" i="6" s="1"/>
  <c r="O6265" i="6"/>
  <c r="N6265" i="6"/>
  <c r="M6265" i="6"/>
  <c r="D6265" i="6"/>
  <c r="Q6264" i="6"/>
  <c r="P6264" i="6"/>
  <c r="S6264" i="6" s="1"/>
  <c r="O6264" i="6"/>
  <c r="N6264" i="6"/>
  <c r="M6264" i="6"/>
  <c r="D6264" i="6"/>
  <c r="S6263" i="6"/>
  <c r="Q6263" i="6"/>
  <c r="P6263" i="6"/>
  <c r="O6263" i="6"/>
  <c r="N6263" i="6"/>
  <c r="M6263" i="6"/>
  <c r="D6263" i="6"/>
  <c r="S6262" i="6"/>
  <c r="Q6262" i="6"/>
  <c r="P6262" i="6"/>
  <c r="O6262" i="6"/>
  <c r="N6262" i="6"/>
  <c r="M6262" i="6"/>
  <c r="D6262" i="6"/>
  <c r="Q6261" i="6"/>
  <c r="P6261" i="6"/>
  <c r="S6261" i="6" s="1"/>
  <c r="O6261" i="6"/>
  <c r="N6261" i="6"/>
  <c r="M6261" i="6"/>
  <c r="D6261" i="6"/>
  <c r="Q6260" i="6"/>
  <c r="P6260" i="6"/>
  <c r="S6260" i="6" s="1"/>
  <c r="O6260" i="6"/>
  <c r="N6260" i="6"/>
  <c r="M6260" i="6"/>
  <c r="D6260" i="6"/>
  <c r="S6259" i="6"/>
  <c r="Q6259" i="6"/>
  <c r="P6259" i="6"/>
  <c r="O6259" i="6"/>
  <c r="N6259" i="6"/>
  <c r="M6259" i="6"/>
  <c r="D6259" i="6"/>
  <c r="S6258" i="6"/>
  <c r="Q6258" i="6"/>
  <c r="P6258" i="6"/>
  <c r="O6258" i="6"/>
  <c r="N6258" i="6"/>
  <c r="M6258" i="6"/>
  <c r="D6258" i="6"/>
  <c r="Q6257" i="6"/>
  <c r="P6257" i="6"/>
  <c r="S6257" i="6" s="1"/>
  <c r="O6257" i="6"/>
  <c r="N6257" i="6"/>
  <c r="M6257" i="6"/>
  <c r="D6257" i="6"/>
  <c r="S6256" i="6"/>
  <c r="Q6256" i="6"/>
  <c r="P6256" i="6"/>
  <c r="O6256" i="6"/>
  <c r="N6256" i="6"/>
  <c r="M6256" i="6"/>
  <c r="D6256" i="6"/>
  <c r="S6255" i="6"/>
  <c r="Q6255" i="6"/>
  <c r="P6255" i="6"/>
  <c r="O6255" i="6"/>
  <c r="N6255" i="6"/>
  <c r="M6255" i="6"/>
  <c r="D6255" i="6"/>
  <c r="Q6254" i="6"/>
  <c r="P6254" i="6"/>
  <c r="S6254" i="6" s="1"/>
  <c r="O6254" i="6"/>
  <c r="N6254" i="6"/>
  <c r="M6254" i="6"/>
  <c r="D6254" i="6"/>
  <c r="Q6253" i="6"/>
  <c r="P6253" i="6"/>
  <c r="S6253" i="6" s="1"/>
  <c r="O6253" i="6"/>
  <c r="N6253" i="6"/>
  <c r="M6253" i="6"/>
  <c r="D6253" i="6"/>
  <c r="Q6252" i="6"/>
  <c r="P6252" i="6"/>
  <c r="S6252" i="6" s="1"/>
  <c r="O6252" i="6"/>
  <c r="N6252" i="6"/>
  <c r="M6252" i="6"/>
  <c r="D6252" i="6"/>
  <c r="S6251" i="6"/>
  <c r="Q6251" i="6"/>
  <c r="P6251" i="6"/>
  <c r="O6251" i="6"/>
  <c r="N6251" i="6"/>
  <c r="M6251" i="6"/>
  <c r="D6251" i="6"/>
  <c r="S6250" i="6"/>
  <c r="Q6250" i="6"/>
  <c r="P6250" i="6"/>
  <c r="O6250" i="6"/>
  <c r="N6250" i="6"/>
  <c r="M6250" i="6"/>
  <c r="D6250" i="6"/>
  <c r="Q6249" i="6"/>
  <c r="P6249" i="6"/>
  <c r="S6249" i="6" s="1"/>
  <c r="O6249" i="6"/>
  <c r="N6249" i="6"/>
  <c r="M6249" i="6"/>
  <c r="D6249" i="6"/>
  <c r="Q6248" i="6"/>
  <c r="P6248" i="6"/>
  <c r="S6248" i="6" s="1"/>
  <c r="O6248" i="6"/>
  <c r="N6248" i="6"/>
  <c r="M6248" i="6"/>
  <c r="D6248" i="6"/>
  <c r="S6247" i="6"/>
  <c r="Q6247" i="6"/>
  <c r="P6247" i="6"/>
  <c r="O6247" i="6"/>
  <c r="N6247" i="6"/>
  <c r="M6247" i="6"/>
  <c r="D6247" i="6"/>
  <c r="S6246" i="6"/>
  <c r="Q6246" i="6"/>
  <c r="P6246" i="6"/>
  <c r="O6246" i="6"/>
  <c r="N6246" i="6"/>
  <c r="M6246" i="6"/>
  <c r="D6246" i="6"/>
  <c r="Q6245" i="6"/>
  <c r="P6245" i="6"/>
  <c r="S6245" i="6" s="1"/>
  <c r="O6245" i="6"/>
  <c r="N6245" i="6"/>
  <c r="M6245" i="6"/>
  <c r="D6245" i="6"/>
  <c r="S6244" i="6"/>
  <c r="Q6244" i="6"/>
  <c r="P6244" i="6"/>
  <c r="O6244" i="6"/>
  <c r="N6244" i="6"/>
  <c r="M6244" i="6"/>
  <c r="D6244" i="6"/>
  <c r="S6243" i="6"/>
  <c r="Q6243" i="6"/>
  <c r="P6243" i="6"/>
  <c r="O6243" i="6"/>
  <c r="N6243" i="6"/>
  <c r="M6243" i="6"/>
  <c r="D6243" i="6"/>
  <c r="Q6242" i="6"/>
  <c r="P6242" i="6"/>
  <c r="S6242" i="6" s="1"/>
  <c r="O6242" i="6"/>
  <c r="N6242" i="6"/>
  <c r="M6242" i="6"/>
  <c r="D6242" i="6"/>
  <c r="Q6241" i="6"/>
  <c r="P6241" i="6"/>
  <c r="S6241" i="6" s="1"/>
  <c r="O6241" i="6"/>
  <c r="N6241" i="6"/>
  <c r="M6241" i="6"/>
  <c r="D6241" i="6"/>
  <c r="Q6240" i="6"/>
  <c r="P6240" i="6"/>
  <c r="S6240" i="6" s="1"/>
  <c r="O6240" i="6"/>
  <c r="N6240" i="6"/>
  <c r="M6240" i="6"/>
  <c r="D6240" i="6"/>
  <c r="S6239" i="6"/>
  <c r="Q6239" i="6"/>
  <c r="P6239" i="6"/>
  <c r="O6239" i="6"/>
  <c r="N6239" i="6"/>
  <c r="M6239" i="6"/>
  <c r="D6239" i="6"/>
  <c r="S6238" i="6"/>
  <c r="Q6238" i="6"/>
  <c r="P6238" i="6"/>
  <c r="O6238" i="6"/>
  <c r="N6238" i="6"/>
  <c r="M6238" i="6"/>
  <c r="D6238" i="6"/>
  <c r="Q6237" i="6"/>
  <c r="P6237" i="6"/>
  <c r="S6237" i="6" s="1"/>
  <c r="O6237" i="6"/>
  <c r="N6237" i="6"/>
  <c r="M6237" i="6"/>
  <c r="D6237" i="6"/>
  <c r="Q6236" i="6"/>
  <c r="P6236" i="6"/>
  <c r="S6236" i="6" s="1"/>
  <c r="O6236" i="6"/>
  <c r="N6236" i="6"/>
  <c r="M6236" i="6"/>
  <c r="D6236" i="6"/>
  <c r="S6235" i="6"/>
  <c r="Q6235" i="6"/>
  <c r="P6235" i="6"/>
  <c r="O6235" i="6"/>
  <c r="N6235" i="6"/>
  <c r="M6235" i="6"/>
  <c r="D6235" i="6"/>
  <c r="S6234" i="6"/>
  <c r="Q6234" i="6"/>
  <c r="P6234" i="6"/>
  <c r="O6234" i="6"/>
  <c r="N6234" i="6"/>
  <c r="M6234" i="6"/>
  <c r="D6234" i="6"/>
  <c r="Q6233" i="6"/>
  <c r="P6233" i="6"/>
  <c r="S6233" i="6" s="1"/>
  <c r="O6233" i="6"/>
  <c r="N6233" i="6"/>
  <c r="M6233" i="6"/>
  <c r="D6233" i="6"/>
  <c r="S6232" i="6"/>
  <c r="Q6232" i="6"/>
  <c r="P6232" i="6"/>
  <c r="O6232" i="6"/>
  <c r="N6232" i="6"/>
  <c r="M6232" i="6"/>
  <c r="D6232" i="6"/>
  <c r="S6231" i="6"/>
  <c r="Q6231" i="6"/>
  <c r="P6231" i="6"/>
  <c r="O6231" i="6"/>
  <c r="N6231" i="6"/>
  <c r="M6231" i="6"/>
  <c r="D6231" i="6"/>
  <c r="Q6230" i="6"/>
  <c r="P6230" i="6"/>
  <c r="S6230" i="6" s="1"/>
  <c r="O6230" i="6"/>
  <c r="N6230" i="6"/>
  <c r="M6230" i="6"/>
  <c r="D6230" i="6"/>
  <c r="Q6229" i="6"/>
  <c r="P6229" i="6"/>
  <c r="S6229" i="6" s="1"/>
  <c r="O6229" i="6"/>
  <c r="N6229" i="6"/>
  <c r="M6229" i="6"/>
  <c r="D6229" i="6"/>
  <c r="Q6228" i="6"/>
  <c r="P6228" i="6"/>
  <c r="S6228" i="6" s="1"/>
  <c r="O6228" i="6"/>
  <c r="N6228" i="6"/>
  <c r="M6228" i="6"/>
  <c r="D6228" i="6"/>
  <c r="S6227" i="6"/>
  <c r="Q6227" i="6"/>
  <c r="P6227" i="6"/>
  <c r="O6227" i="6"/>
  <c r="N6227" i="6"/>
  <c r="M6227" i="6"/>
  <c r="D6227" i="6"/>
  <c r="S6226" i="6"/>
  <c r="Q6226" i="6"/>
  <c r="P6226" i="6"/>
  <c r="O6226" i="6"/>
  <c r="N6226" i="6"/>
  <c r="M6226" i="6"/>
  <c r="D6226" i="6"/>
  <c r="Q6225" i="6"/>
  <c r="P6225" i="6"/>
  <c r="S6225" i="6" s="1"/>
  <c r="O6225" i="6"/>
  <c r="N6225" i="6"/>
  <c r="M6225" i="6"/>
  <c r="D6225" i="6"/>
  <c r="Q6224" i="6"/>
  <c r="P6224" i="6"/>
  <c r="S6224" i="6" s="1"/>
  <c r="O6224" i="6"/>
  <c r="N6224" i="6"/>
  <c r="M6224" i="6"/>
  <c r="D6224" i="6"/>
  <c r="S6223" i="6"/>
  <c r="Q6223" i="6"/>
  <c r="P6223" i="6"/>
  <c r="O6223" i="6"/>
  <c r="N6223" i="6"/>
  <c r="M6223" i="6"/>
  <c r="D6223" i="6"/>
  <c r="S6222" i="6"/>
  <c r="Q6222" i="6"/>
  <c r="P6222" i="6"/>
  <c r="O6222" i="6"/>
  <c r="N6222" i="6"/>
  <c r="M6222" i="6"/>
  <c r="D6222" i="6"/>
  <c r="Q6221" i="6"/>
  <c r="P6221" i="6"/>
  <c r="S6221" i="6" s="1"/>
  <c r="O6221" i="6"/>
  <c r="N6221" i="6"/>
  <c r="M6221" i="6"/>
  <c r="D6221" i="6"/>
  <c r="S6220" i="6"/>
  <c r="Q6220" i="6"/>
  <c r="P6220" i="6"/>
  <c r="O6220" i="6"/>
  <c r="N6220" i="6"/>
  <c r="M6220" i="6"/>
  <c r="D6220" i="6"/>
  <c r="S6219" i="6"/>
  <c r="Q6219" i="6"/>
  <c r="P6219" i="6"/>
  <c r="O6219" i="6"/>
  <c r="N6219" i="6"/>
  <c r="M6219" i="6"/>
  <c r="D6219" i="6"/>
  <c r="Q6218" i="6"/>
  <c r="P6218" i="6"/>
  <c r="S6218" i="6" s="1"/>
  <c r="O6218" i="6"/>
  <c r="N6218" i="6"/>
  <c r="M6218" i="6"/>
  <c r="D6218" i="6"/>
  <c r="Q6217" i="6"/>
  <c r="P6217" i="6"/>
  <c r="S6217" i="6" s="1"/>
  <c r="O6217" i="6"/>
  <c r="N6217" i="6"/>
  <c r="M6217" i="6"/>
  <c r="D6217" i="6"/>
  <c r="Q6216" i="6"/>
  <c r="P6216" i="6"/>
  <c r="S6216" i="6" s="1"/>
  <c r="O6216" i="6"/>
  <c r="N6216" i="6"/>
  <c r="M6216" i="6"/>
  <c r="D6216" i="6"/>
  <c r="S6215" i="6"/>
  <c r="Q6215" i="6"/>
  <c r="P6215" i="6"/>
  <c r="O6215" i="6"/>
  <c r="N6215" i="6"/>
  <c r="M6215" i="6"/>
  <c r="D6215" i="6"/>
  <c r="S6214" i="6"/>
  <c r="Q6214" i="6"/>
  <c r="P6214" i="6"/>
  <c r="O6214" i="6"/>
  <c r="N6214" i="6"/>
  <c r="M6214" i="6"/>
  <c r="D6214" i="6"/>
  <c r="Q6213" i="6"/>
  <c r="P6213" i="6"/>
  <c r="S6213" i="6" s="1"/>
  <c r="O6213" i="6"/>
  <c r="N6213" i="6"/>
  <c r="M6213" i="6"/>
  <c r="D6213" i="6"/>
  <c r="Q6212" i="6"/>
  <c r="P6212" i="6"/>
  <c r="S6212" i="6" s="1"/>
  <c r="O6212" i="6"/>
  <c r="N6212" i="6"/>
  <c r="M6212" i="6"/>
  <c r="D6212" i="6"/>
  <c r="S6211" i="6"/>
  <c r="Q6211" i="6"/>
  <c r="P6211" i="6"/>
  <c r="O6211" i="6"/>
  <c r="N6211" i="6"/>
  <c r="M6211" i="6"/>
  <c r="D6211" i="6"/>
  <c r="S6210" i="6"/>
  <c r="Q6210" i="6"/>
  <c r="P6210" i="6"/>
  <c r="O6210" i="6"/>
  <c r="N6210" i="6"/>
  <c r="M6210" i="6"/>
  <c r="D6210" i="6"/>
  <c r="Q6209" i="6"/>
  <c r="P6209" i="6"/>
  <c r="S6209" i="6" s="1"/>
  <c r="O6209" i="6"/>
  <c r="N6209" i="6"/>
  <c r="M6209" i="6"/>
  <c r="D6209" i="6"/>
  <c r="S6208" i="6"/>
  <c r="Q6208" i="6"/>
  <c r="P6208" i="6"/>
  <c r="O6208" i="6"/>
  <c r="N6208" i="6"/>
  <c r="M6208" i="6"/>
  <c r="D6208" i="6"/>
  <c r="S6207" i="6"/>
  <c r="Q6207" i="6"/>
  <c r="P6207" i="6"/>
  <c r="O6207" i="6"/>
  <c r="N6207" i="6"/>
  <c r="M6207" i="6"/>
  <c r="D6207" i="6"/>
  <c r="Q6206" i="6"/>
  <c r="P6206" i="6"/>
  <c r="S6206" i="6" s="1"/>
  <c r="O6206" i="6"/>
  <c r="N6206" i="6"/>
  <c r="M6206" i="6"/>
  <c r="D6206" i="6"/>
  <c r="Q6205" i="6"/>
  <c r="P6205" i="6"/>
  <c r="S6205" i="6" s="1"/>
  <c r="O6205" i="6"/>
  <c r="N6205" i="6"/>
  <c r="M6205" i="6"/>
  <c r="D6205" i="6"/>
  <c r="Q6204" i="6"/>
  <c r="P6204" i="6"/>
  <c r="S6204" i="6" s="1"/>
  <c r="O6204" i="6"/>
  <c r="N6204" i="6"/>
  <c r="M6204" i="6"/>
  <c r="D6204" i="6"/>
  <c r="S6203" i="6"/>
  <c r="Q6203" i="6"/>
  <c r="P6203" i="6"/>
  <c r="O6203" i="6"/>
  <c r="N6203" i="6"/>
  <c r="M6203" i="6"/>
  <c r="D6203" i="6"/>
  <c r="S6202" i="6"/>
  <c r="Q6202" i="6"/>
  <c r="P6202" i="6"/>
  <c r="O6202" i="6"/>
  <c r="N6202" i="6"/>
  <c r="M6202" i="6"/>
  <c r="D6202" i="6"/>
  <c r="Q6201" i="6"/>
  <c r="P6201" i="6"/>
  <c r="S6201" i="6" s="1"/>
  <c r="O6201" i="6"/>
  <c r="N6201" i="6"/>
  <c r="M6201" i="6"/>
  <c r="D6201" i="6"/>
  <c r="Q6200" i="6"/>
  <c r="P6200" i="6"/>
  <c r="S6200" i="6" s="1"/>
  <c r="O6200" i="6"/>
  <c r="N6200" i="6"/>
  <c r="M6200" i="6"/>
  <c r="D6200" i="6"/>
  <c r="S6199" i="6"/>
  <c r="Q6199" i="6"/>
  <c r="P6199" i="6"/>
  <c r="O6199" i="6"/>
  <c r="N6199" i="6"/>
  <c r="M6199" i="6"/>
  <c r="D6199" i="6"/>
  <c r="S6198" i="6"/>
  <c r="Q6198" i="6"/>
  <c r="P6198" i="6"/>
  <c r="O6198" i="6"/>
  <c r="N6198" i="6"/>
  <c r="M6198" i="6"/>
  <c r="D6198" i="6"/>
  <c r="Q6197" i="6"/>
  <c r="P6197" i="6"/>
  <c r="S6197" i="6" s="1"/>
  <c r="O6197" i="6"/>
  <c r="N6197" i="6"/>
  <c r="M6197" i="6"/>
  <c r="D6197" i="6"/>
  <c r="S6196" i="6"/>
  <c r="Q6196" i="6"/>
  <c r="P6196" i="6"/>
  <c r="O6196" i="6"/>
  <c r="N6196" i="6"/>
  <c r="M6196" i="6"/>
  <c r="D6196" i="6"/>
  <c r="S6195" i="6"/>
  <c r="Q6195" i="6"/>
  <c r="P6195" i="6"/>
  <c r="O6195" i="6"/>
  <c r="N6195" i="6"/>
  <c r="M6195" i="6"/>
  <c r="D6195" i="6"/>
  <c r="Q6194" i="6"/>
  <c r="P6194" i="6"/>
  <c r="S6194" i="6" s="1"/>
  <c r="O6194" i="6"/>
  <c r="N6194" i="6"/>
  <c r="M6194" i="6"/>
  <c r="D6194" i="6"/>
  <c r="Q6193" i="6"/>
  <c r="P6193" i="6"/>
  <c r="S6193" i="6" s="1"/>
  <c r="O6193" i="6"/>
  <c r="N6193" i="6"/>
  <c r="M6193" i="6"/>
  <c r="D6193" i="6"/>
  <c r="Q6192" i="6"/>
  <c r="P6192" i="6"/>
  <c r="S6192" i="6" s="1"/>
  <c r="O6192" i="6"/>
  <c r="N6192" i="6"/>
  <c r="M6192" i="6"/>
  <c r="D6192" i="6"/>
  <c r="S6191" i="6"/>
  <c r="Q6191" i="6"/>
  <c r="P6191" i="6"/>
  <c r="O6191" i="6"/>
  <c r="N6191" i="6"/>
  <c r="M6191" i="6"/>
  <c r="D6191" i="6"/>
  <c r="S6190" i="6"/>
  <c r="Q6190" i="6"/>
  <c r="P6190" i="6"/>
  <c r="O6190" i="6"/>
  <c r="N6190" i="6"/>
  <c r="M6190" i="6"/>
  <c r="D6190" i="6"/>
  <c r="Q6189" i="6"/>
  <c r="P6189" i="6"/>
  <c r="S6189" i="6" s="1"/>
  <c r="O6189" i="6"/>
  <c r="N6189" i="6"/>
  <c r="M6189" i="6"/>
  <c r="D6189" i="6"/>
  <c r="Q6188" i="6"/>
  <c r="P6188" i="6"/>
  <c r="S6188" i="6" s="1"/>
  <c r="O6188" i="6"/>
  <c r="N6188" i="6"/>
  <c r="M6188" i="6"/>
  <c r="D6188" i="6"/>
  <c r="S6187" i="6"/>
  <c r="Q6187" i="6"/>
  <c r="P6187" i="6"/>
  <c r="O6187" i="6"/>
  <c r="N6187" i="6"/>
  <c r="M6187" i="6"/>
  <c r="D6187" i="6"/>
  <c r="S6186" i="6"/>
  <c r="Q6186" i="6"/>
  <c r="P6186" i="6"/>
  <c r="O6186" i="6"/>
  <c r="N6186" i="6"/>
  <c r="M6186" i="6"/>
  <c r="D6186" i="6"/>
  <c r="Q6185" i="6"/>
  <c r="P6185" i="6"/>
  <c r="S6185" i="6" s="1"/>
  <c r="O6185" i="6"/>
  <c r="N6185" i="6"/>
  <c r="M6185" i="6"/>
  <c r="D6185" i="6"/>
  <c r="S6184" i="6"/>
  <c r="Q6184" i="6"/>
  <c r="P6184" i="6"/>
  <c r="O6184" i="6"/>
  <c r="N6184" i="6"/>
  <c r="M6184" i="6"/>
  <c r="D6184" i="6"/>
  <c r="S6183" i="6"/>
  <c r="Q6183" i="6"/>
  <c r="P6183" i="6"/>
  <c r="O6183" i="6"/>
  <c r="N6183" i="6"/>
  <c r="M6183" i="6"/>
  <c r="D6183" i="6"/>
  <c r="Q6182" i="6"/>
  <c r="P6182" i="6"/>
  <c r="S6182" i="6" s="1"/>
  <c r="O6182" i="6"/>
  <c r="N6182" i="6"/>
  <c r="M6182" i="6"/>
  <c r="D6182" i="6"/>
  <c r="Q6181" i="6"/>
  <c r="P6181" i="6"/>
  <c r="S6181" i="6" s="1"/>
  <c r="O6181" i="6"/>
  <c r="N6181" i="6"/>
  <c r="M6181" i="6"/>
  <c r="D6181" i="6"/>
  <c r="Q6180" i="6"/>
  <c r="P6180" i="6"/>
  <c r="S6180" i="6" s="1"/>
  <c r="O6180" i="6"/>
  <c r="N6180" i="6"/>
  <c r="M6180" i="6"/>
  <c r="D6180" i="6"/>
  <c r="S6179" i="6"/>
  <c r="Q6179" i="6"/>
  <c r="P6179" i="6"/>
  <c r="O6179" i="6"/>
  <c r="N6179" i="6"/>
  <c r="M6179" i="6"/>
  <c r="D6179" i="6"/>
  <c r="S6178" i="6"/>
  <c r="Q6178" i="6"/>
  <c r="P6178" i="6"/>
  <c r="O6178" i="6"/>
  <c r="N6178" i="6"/>
  <c r="M6178" i="6"/>
  <c r="D6178" i="6"/>
  <c r="Q6177" i="6"/>
  <c r="P6177" i="6"/>
  <c r="S6177" i="6" s="1"/>
  <c r="O6177" i="6"/>
  <c r="N6177" i="6"/>
  <c r="M6177" i="6"/>
  <c r="D6177" i="6"/>
  <c r="Q6176" i="6"/>
  <c r="P6176" i="6"/>
  <c r="S6176" i="6" s="1"/>
  <c r="O6176" i="6"/>
  <c r="N6176" i="6"/>
  <c r="M6176" i="6"/>
  <c r="D6176" i="6"/>
  <c r="S6175" i="6"/>
  <c r="Q6175" i="6"/>
  <c r="P6175" i="6"/>
  <c r="O6175" i="6"/>
  <c r="N6175" i="6"/>
  <c r="M6175" i="6"/>
  <c r="D6175" i="6"/>
  <c r="S6174" i="6"/>
  <c r="Q6174" i="6"/>
  <c r="P6174" i="6"/>
  <c r="O6174" i="6"/>
  <c r="N6174" i="6"/>
  <c r="M6174" i="6"/>
  <c r="D6174" i="6"/>
  <c r="Q6173" i="6"/>
  <c r="P6173" i="6"/>
  <c r="S6173" i="6" s="1"/>
  <c r="O6173" i="6"/>
  <c r="N6173" i="6"/>
  <c r="M6173" i="6"/>
  <c r="D6173" i="6"/>
  <c r="S6172" i="6"/>
  <c r="Q6172" i="6"/>
  <c r="P6172" i="6"/>
  <c r="O6172" i="6"/>
  <c r="N6172" i="6"/>
  <c r="M6172" i="6"/>
  <c r="D6172" i="6"/>
  <c r="S6171" i="6"/>
  <c r="Q6171" i="6"/>
  <c r="P6171" i="6"/>
  <c r="O6171" i="6"/>
  <c r="N6171" i="6"/>
  <c r="M6171" i="6"/>
  <c r="D6171" i="6"/>
  <c r="Q6170" i="6"/>
  <c r="P6170" i="6"/>
  <c r="S6170" i="6" s="1"/>
  <c r="O6170" i="6"/>
  <c r="N6170" i="6"/>
  <c r="M6170" i="6"/>
  <c r="D6170" i="6"/>
  <c r="Q6169" i="6"/>
  <c r="P6169" i="6"/>
  <c r="S6169" i="6" s="1"/>
  <c r="O6169" i="6"/>
  <c r="N6169" i="6"/>
  <c r="M6169" i="6"/>
  <c r="D6169" i="6"/>
  <c r="Q6168" i="6"/>
  <c r="P6168" i="6"/>
  <c r="S6168" i="6" s="1"/>
  <c r="O6168" i="6"/>
  <c r="N6168" i="6"/>
  <c r="M6168" i="6"/>
  <c r="D6168" i="6"/>
  <c r="S6167" i="6"/>
  <c r="Q6167" i="6"/>
  <c r="P6167" i="6"/>
  <c r="O6167" i="6"/>
  <c r="N6167" i="6"/>
  <c r="M6167" i="6"/>
  <c r="D6167" i="6"/>
  <c r="S6166" i="6"/>
  <c r="Q6166" i="6"/>
  <c r="P6166" i="6"/>
  <c r="O6166" i="6"/>
  <c r="N6166" i="6"/>
  <c r="M6166" i="6"/>
  <c r="D6166" i="6"/>
  <c r="Q6165" i="6"/>
  <c r="P6165" i="6"/>
  <c r="S6165" i="6" s="1"/>
  <c r="O6165" i="6"/>
  <c r="N6165" i="6"/>
  <c r="M6165" i="6"/>
  <c r="D6165" i="6"/>
  <c r="Q6164" i="6"/>
  <c r="P6164" i="6"/>
  <c r="S6164" i="6" s="1"/>
  <c r="O6164" i="6"/>
  <c r="N6164" i="6"/>
  <c r="M6164" i="6"/>
  <c r="D6164" i="6"/>
  <c r="S6163" i="6"/>
  <c r="Q6163" i="6"/>
  <c r="P6163" i="6"/>
  <c r="O6163" i="6"/>
  <c r="N6163" i="6"/>
  <c r="M6163" i="6"/>
  <c r="D6163" i="6"/>
  <c r="S6162" i="6"/>
  <c r="Q6162" i="6"/>
  <c r="P6162" i="6"/>
  <c r="O6162" i="6"/>
  <c r="N6162" i="6"/>
  <c r="M6162" i="6"/>
  <c r="D6162" i="6"/>
  <c r="Q6161" i="6"/>
  <c r="P6161" i="6"/>
  <c r="S6161" i="6" s="1"/>
  <c r="O6161" i="6"/>
  <c r="N6161" i="6"/>
  <c r="M6161" i="6"/>
  <c r="D6161" i="6"/>
  <c r="S6160" i="6"/>
  <c r="Q6160" i="6"/>
  <c r="P6160" i="6"/>
  <c r="O6160" i="6"/>
  <c r="N6160" i="6"/>
  <c r="M6160" i="6"/>
  <c r="D6160" i="6"/>
  <c r="S6159" i="6"/>
  <c r="Q6159" i="6"/>
  <c r="P6159" i="6"/>
  <c r="O6159" i="6"/>
  <c r="N6159" i="6"/>
  <c r="M6159" i="6"/>
  <c r="D6159" i="6"/>
  <c r="Q6158" i="6"/>
  <c r="P6158" i="6"/>
  <c r="S6158" i="6" s="1"/>
  <c r="O6158" i="6"/>
  <c r="N6158" i="6"/>
  <c r="M6158" i="6"/>
  <c r="D6158" i="6"/>
  <c r="Q6157" i="6"/>
  <c r="P6157" i="6"/>
  <c r="S6157" i="6" s="1"/>
  <c r="O6157" i="6"/>
  <c r="N6157" i="6"/>
  <c r="M6157" i="6"/>
  <c r="D6157" i="6"/>
  <c r="Q6156" i="6"/>
  <c r="P6156" i="6"/>
  <c r="S6156" i="6" s="1"/>
  <c r="O6156" i="6"/>
  <c r="N6156" i="6"/>
  <c r="M6156" i="6"/>
  <c r="D6156" i="6"/>
  <c r="S6155" i="6"/>
  <c r="Q6155" i="6"/>
  <c r="P6155" i="6"/>
  <c r="O6155" i="6"/>
  <c r="N6155" i="6"/>
  <c r="M6155" i="6"/>
  <c r="D6155" i="6"/>
  <c r="S6154" i="6"/>
  <c r="Q6154" i="6"/>
  <c r="P6154" i="6"/>
  <c r="O6154" i="6"/>
  <c r="N6154" i="6"/>
  <c r="M6154" i="6"/>
  <c r="D6154" i="6"/>
  <c r="Q6153" i="6"/>
  <c r="P6153" i="6"/>
  <c r="S6153" i="6" s="1"/>
  <c r="O6153" i="6"/>
  <c r="N6153" i="6"/>
  <c r="M6153" i="6"/>
  <c r="D6153" i="6"/>
  <c r="Q6152" i="6"/>
  <c r="P6152" i="6"/>
  <c r="S6152" i="6" s="1"/>
  <c r="O6152" i="6"/>
  <c r="N6152" i="6"/>
  <c r="M6152" i="6"/>
  <c r="D6152" i="6"/>
  <c r="S6151" i="6"/>
  <c r="Q6151" i="6"/>
  <c r="P6151" i="6"/>
  <c r="O6151" i="6"/>
  <c r="N6151" i="6"/>
  <c r="M6151" i="6"/>
  <c r="D6151" i="6"/>
  <c r="S6150" i="6"/>
  <c r="Q6150" i="6"/>
  <c r="P6150" i="6"/>
  <c r="O6150" i="6"/>
  <c r="N6150" i="6"/>
  <c r="M6150" i="6"/>
  <c r="D6150" i="6"/>
  <c r="Q6149" i="6"/>
  <c r="P6149" i="6"/>
  <c r="S6149" i="6" s="1"/>
  <c r="O6149" i="6"/>
  <c r="N6149" i="6"/>
  <c r="M6149" i="6"/>
  <c r="D6149" i="6"/>
  <c r="S6148" i="6"/>
  <c r="Q6148" i="6"/>
  <c r="P6148" i="6"/>
  <c r="O6148" i="6"/>
  <c r="N6148" i="6"/>
  <c r="M6148" i="6"/>
  <c r="D6148" i="6"/>
  <c r="S6147" i="6"/>
  <c r="Q6147" i="6"/>
  <c r="P6147" i="6"/>
  <c r="O6147" i="6"/>
  <c r="N6147" i="6"/>
  <c r="M6147" i="6"/>
  <c r="D6147" i="6"/>
  <c r="Q6146" i="6"/>
  <c r="P6146" i="6"/>
  <c r="S6146" i="6" s="1"/>
  <c r="O6146" i="6"/>
  <c r="N6146" i="6"/>
  <c r="M6146" i="6"/>
  <c r="D6146" i="6"/>
  <c r="Q6145" i="6"/>
  <c r="P6145" i="6"/>
  <c r="S6145" i="6" s="1"/>
  <c r="O6145" i="6"/>
  <c r="N6145" i="6"/>
  <c r="M6145" i="6"/>
  <c r="D6145" i="6"/>
  <c r="Q6144" i="6"/>
  <c r="P6144" i="6"/>
  <c r="S6144" i="6" s="1"/>
  <c r="O6144" i="6"/>
  <c r="N6144" i="6"/>
  <c r="M6144" i="6"/>
  <c r="D6144" i="6"/>
  <c r="S6143" i="6"/>
  <c r="Q6143" i="6"/>
  <c r="P6143" i="6"/>
  <c r="O6143" i="6"/>
  <c r="N6143" i="6"/>
  <c r="M6143" i="6"/>
  <c r="D6143" i="6"/>
  <c r="S6142" i="6"/>
  <c r="Q6142" i="6"/>
  <c r="P6142" i="6"/>
  <c r="O6142" i="6"/>
  <c r="N6142" i="6"/>
  <c r="M6142" i="6"/>
  <c r="D6142" i="6"/>
  <c r="Q6141" i="6"/>
  <c r="P6141" i="6"/>
  <c r="S6141" i="6" s="1"/>
  <c r="O6141" i="6"/>
  <c r="N6141" i="6"/>
  <c r="M6141" i="6"/>
  <c r="D6141" i="6"/>
  <c r="Q6140" i="6"/>
  <c r="P6140" i="6"/>
  <c r="S6140" i="6" s="1"/>
  <c r="O6140" i="6"/>
  <c r="N6140" i="6"/>
  <c r="M6140" i="6"/>
  <c r="D6140" i="6"/>
  <c r="S6139" i="6"/>
  <c r="Q6139" i="6"/>
  <c r="P6139" i="6"/>
  <c r="O6139" i="6"/>
  <c r="N6139" i="6"/>
  <c r="M6139" i="6"/>
  <c r="D6139" i="6"/>
  <c r="S6138" i="6"/>
  <c r="Q6138" i="6"/>
  <c r="P6138" i="6"/>
  <c r="O6138" i="6"/>
  <c r="N6138" i="6"/>
  <c r="M6138" i="6"/>
  <c r="D6138" i="6"/>
  <c r="Q6137" i="6"/>
  <c r="P6137" i="6"/>
  <c r="S6137" i="6" s="1"/>
  <c r="O6137" i="6"/>
  <c r="N6137" i="6"/>
  <c r="M6137" i="6"/>
  <c r="D6137" i="6"/>
  <c r="S6136" i="6"/>
  <c r="Q6136" i="6"/>
  <c r="P6136" i="6"/>
  <c r="O6136" i="6"/>
  <c r="N6136" i="6"/>
  <c r="M6136" i="6"/>
  <c r="D6136" i="6"/>
  <c r="S6135" i="6"/>
  <c r="Q6135" i="6"/>
  <c r="P6135" i="6"/>
  <c r="O6135" i="6"/>
  <c r="N6135" i="6"/>
  <c r="M6135" i="6"/>
  <c r="D6135" i="6"/>
  <c r="Q6134" i="6"/>
  <c r="P6134" i="6"/>
  <c r="S6134" i="6" s="1"/>
  <c r="O6134" i="6"/>
  <c r="N6134" i="6"/>
  <c r="M6134" i="6"/>
  <c r="D6134" i="6"/>
  <c r="Q6133" i="6"/>
  <c r="P6133" i="6"/>
  <c r="S6133" i="6" s="1"/>
  <c r="O6133" i="6"/>
  <c r="N6133" i="6"/>
  <c r="M6133" i="6"/>
  <c r="D6133" i="6"/>
  <c r="Q6132" i="6"/>
  <c r="P6132" i="6"/>
  <c r="S6132" i="6" s="1"/>
  <c r="O6132" i="6"/>
  <c r="N6132" i="6"/>
  <c r="M6132" i="6"/>
  <c r="D6132" i="6"/>
  <c r="S6131" i="6"/>
  <c r="Q6131" i="6"/>
  <c r="P6131" i="6"/>
  <c r="O6131" i="6"/>
  <c r="N6131" i="6"/>
  <c r="M6131" i="6"/>
  <c r="D6131" i="6"/>
  <c r="S6130" i="6"/>
  <c r="Q6130" i="6"/>
  <c r="P6130" i="6"/>
  <c r="O6130" i="6"/>
  <c r="N6130" i="6"/>
  <c r="M6130" i="6"/>
  <c r="D6130" i="6"/>
  <c r="Q6129" i="6"/>
  <c r="P6129" i="6"/>
  <c r="S6129" i="6" s="1"/>
  <c r="O6129" i="6"/>
  <c r="N6129" i="6"/>
  <c r="M6129" i="6"/>
  <c r="D6129" i="6"/>
  <c r="Q6128" i="6"/>
  <c r="P6128" i="6"/>
  <c r="S6128" i="6" s="1"/>
  <c r="O6128" i="6"/>
  <c r="N6128" i="6"/>
  <c r="M6128" i="6"/>
  <c r="D6128" i="6"/>
  <c r="S6127" i="6"/>
  <c r="Q6127" i="6"/>
  <c r="P6127" i="6"/>
  <c r="O6127" i="6"/>
  <c r="N6127" i="6"/>
  <c r="M6127" i="6"/>
  <c r="D6127" i="6"/>
  <c r="S6126" i="6"/>
  <c r="Q6126" i="6"/>
  <c r="P6126" i="6"/>
  <c r="O6126" i="6"/>
  <c r="N6126" i="6"/>
  <c r="M6126" i="6"/>
  <c r="D6126" i="6"/>
  <c r="Q6125" i="6"/>
  <c r="P6125" i="6"/>
  <c r="S6125" i="6" s="1"/>
  <c r="O6125" i="6"/>
  <c r="N6125" i="6"/>
  <c r="M6125" i="6"/>
  <c r="D6125" i="6"/>
  <c r="S6124" i="6"/>
  <c r="Q6124" i="6"/>
  <c r="P6124" i="6"/>
  <c r="O6124" i="6"/>
  <c r="N6124" i="6"/>
  <c r="M6124" i="6"/>
  <c r="D6124" i="6"/>
  <c r="S6123" i="6"/>
  <c r="Q6123" i="6"/>
  <c r="P6123" i="6"/>
  <c r="O6123" i="6"/>
  <c r="N6123" i="6"/>
  <c r="M6123" i="6"/>
  <c r="D6123" i="6"/>
  <c r="Q6122" i="6"/>
  <c r="P6122" i="6"/>
  <c r="S6122" i="6" s="1"/>
  <c r="O6122" i="6"/>
  <c r="N6122" i="6"/>
  <c r="M6122" i="6"/>
  <c r="D6122" i="6"/>
  <c r="Q6121" i="6"/>
  <c r="P6121" i="6"/>
  <c r="S6121" i="6" s="1"/>
  <c r="O6121" i="6"/>
  <c r="N6121" i="6"/>
  <c r="M6121" i="6"/>
  <c r="D6121" i="6"/>
  <c r="Q6120" i="6"/>
  <c r="P6120" i="6"/>
  <c r="S6120" i="6" s="1"/>
  <c r="O6120" i="6"/>
  <c r="N6120" i="6"/>
  <c r="M6120" i="6"/>
  <c r="D6120" i="6"/>
  <c r="S6119" i="6"/>
  <c r="Q6119" i="6"/>
  <c r="P6119" i="6"/>
  <c r="O6119" i="6"/>
  <c r="N6119" i="6"/>
  <c r="M6119" i="6"/>
  <c r="D6119" i="6"/>
  <c r="S6118" i="6"/>
  <c r="Q6118" i="6"/>
  <c r="P6118" i="6"/>
  <c r="O6118" i="6"/>
  <c r="N6118" i="6"/>
  <c r="M6118" i="6"/>
  <c r="D6118" i="6"/>
  <c r="Q6117" i="6"/>
  <c r="P6117" i="6"/>
  <c r="S6117" i="6" s="1"/>
  <c r="O6117" i="6"/>
  <c r="N6117" i="6"/>
  <c r="M6117" i="6"/>
  <c r="D6117" i="6"/>
  <c r="Q6116" i="6"/>
  <c r="P6116" i="6"/>
  <c r="S6116" i="6" s="1"/>
  <c r="O6116" i="6"/>
  <c r="N6116" i="6"/>
  <c r="M6116" i="6"/>
  <c r="D6116" i="6"/>
  <c r="S6115" i="6"/>
  <c r="Q6115" i="6"/>
  <c r="P6115" i="6"/>
  <c r="O6115" i="6"/>
  <c r="N6115" i="6"/>
  <c r="M6115" i="6"/>
  <c r="D6115" i="6"/>
  <c r="S6114" i="6"/>
  <c r="Q6114" i="6"/>
  <c r="P6114" i="6"/>
  <c r="O6114" i="6"/>
  <c r="N6114" i="6"/>
  <c r="M6114" i="6"/>
  <c r="D6114" i="6"/>
  <c r="Q6113" i="6"/>
  <c r="P6113" i="6"/>
  <c r="S6113" i="6" s="1"/>
  <c r="O6113" i="6"/>
  <c r="N6113" i="6"/>
  <c r="M6113" i="6"/>
  <c r="D6113" i="6"/>
  <c r="S6112" i="6"/>
  <c r="Q6112" i="6"/>
  <c r="P6112" i="6"/>
  <c r="O6112" i="6"/>
  <c r="N6112" i="6"/>
  <c r="M6112" i="6"/>
  <c r="D6112" i="6"/>
  <c r="S6111" i="6"/>
  <c r="Q6111" i="6"/>
  <c r="P6111" i="6"/>
  <c r="O6111" i="6"/>
  <c r="N6111" i="6"/>
  <c r="M6111" i="6"/>
  <c r="D6111" i="6"/>
  <c r="Q6110" i="6"/>
  <c r="P6110" i="6"/>
  <c r="S6110" i="6" s="1"/>
  <c r="O6110" i="6"/>
  <c r="N6110" i="6"/>
  <c r="M6110" i="6"/>
  <c r="D6110" i="6"/>
  <c r="Q6109" i="6"/>
  <c r="P6109" i="6"/>
  <c r="S6109" i="6" s="1"/>
  <c r="O6109" i="6"/>
  <c r="N6109" i="6"/>
  <c r="M6109" i="6"/>
  <c r="D6109" i="6"/>
  <c r="Q6108" i="6"/>
  <c r="P6108" i="6"/>
  <c r="S6108" i="6" s="1"/>
  <c r="O6108" i="6"/>
  <c r="N6108" i="6"/>
  <c r="M6108" i="6"/>
  <c r="D6108" i="6"/>
  <c r="S6107" i="6"/>
  <c r="Q6107" i="6"/>
  <c r="P6107" i="6"/>
  <c r="O6107" i="6"/>
  <c r="N6107" i="6"/>
  <c r="M6107" i="6"/>
  <c r="D6107" i="6"/>
  <c r="S6106" i="6"/>
  <c r="Q6106" i="6"/>
  <c r="P6106" i="6"/>
  <c r="O6106" i="6"/>
  <c r="N6106" i="6"/>
  <c r="M6106" i="6"/>
  <c r="D6106" i="6"/>
  <c r="Q6105" i="6"/>
  <c r="P6105" i="6"/>
  <c r="S6105" i="6" s="1"/>
  <c r="O6105" i="6"/>
  <c r="N6105" i="6"/>
  <c r="M6105" i="6"/>
  <c r="D6105" i="6"/>
  <c r="Q6104" i="6"/>
  <c r="P6104" i="6"/>
  <c r="S6104" i="6" s="1"/>
  <c r="O6104" i="6"/>
  <c r="N6104" i="6"/>
  <c r="M6104" i="6"/>
  <c r="D6104" i="6"/>
  <c r="S6103" i="6"/>
  <c r="Q6103" i="6"/>
  <c r="P6103" i="6"/>
  <c r="O6103" i="6"/>
  <c r="N6103" i="6"/>
  <c r="M6103" i="6"/>
  <c r="D6103" i="6"/>
  <c r="S6102" i="6"/>
  <c r="Q6102" i="6"/>
  <c r="P6102" i="6"/>
  <c r="O6102" i="6"/>
  <c r="N6102" i="6"/>
  <c r="M6102" i="6"/>
  <c r="D6102" i="6"/>
  <c r="Q6101" i="6"/>
  <c r="P6101" i="6"/>
  <c r="S6101" i="6" s="1"/>
  <c r="O6101" i="6"/>
  <c r="N6101" i="6"/>
  <c r="M6101" i="6"/>
  <c r="D6101" i="6"/>
  <c r="S6100" i="6"/>
  <c r="Q6100" i="6"/>
  <c r="P6100" i="6"/>
  <c r="O6100" i="6"/>
  <c r="N6100" i="6"/>
  <c r="M6100" i="6"/>
  <c r="D6100" i="6"/>
  <c r="S6099" i="6"/>
  <c r="Q6099" i="6"/>
  <c r="P6099" i="6"/>
  <c r="O6099" i="6"/>
  <c r="N6099" i="6"/>
  <c r="M6099" i="6"/>
  <c r="D6099" i="6"/>
  <c r="Q6098" i="6"/>
  <c r="P6098" i="6"/>
  <c r="S6098" i="6" s="1"/>
  <c r="O6098" i="6"/>
  <c r="N6098" i="6"/>
  <c r="M6098" i="6"/>
  <c r="D6098" i="6"/>
  <c r="Q6097" i="6"/>
  <c r="P6097" i="6"/>
  <c r="S6097" i="6" s="1"/>
  <c r="O6097" i="6"/>
  <c r="N6097" i="6"/>
  <c r="M6097" i="6"/>
  <c r="D6097" i="6"/>
  <c r="Q6096" i="6"/>
  <c r="P6096" i="6"/>
  <c r="S6096" i="6" s="1"/>
  <c r="O6096" i="6"/>
  <c r="N6096" i="6"/>
  <c r="M6096" i="6"/>
  <c r="D6096" i="6"/>
  <c r="S6095" i="6"/>
  <c r="Q6095" i="6"/>
  <c r="P6095" i="6"/>
  <c r="O6095" i="6"/>
  <c r="N6095" i="6"/>
  <c r="M6095" i="6"/>
  <c r="D6095" i="6"/>
  <c r="S6094" i="6"/>
  <c r="Q6094" i="6"/>
  <c r="P6094" i="6"/>
  <c r="O6094" i="6"/>
  <c r="N6094" i="6"/>
  <c r="M6094" i="6"/>
  <c r="D6094" i="6"/>
  <c r="Q6093" i="6"/>
  <c r="P6093" i="6"/>
  <c r="S6093" i="6" s="1"/>
  <c r="O6093" i="6"/>
  <c r="N6093" i="6"/>
  <c r="M6093" i="6"/>
  <c r="D6093" i="6"/>
  <c r="Q6092" i="6"/>
  <c r="P6092" i="6"/>
  <c r="S6092" i="6" s="1"/>
  <c r="O6092" i="6"/>
  <c r="N6092" i="6"/>
  <c r="M6092" i="6"/>
  <c r="D6092" i="6"/>
  <c r="S6091" i="6"/>
  <c r="Q6091" i="6"/>
  <c r="P6091" i="6"/>
  <c r="O6091" i="6"/>
  <c r="N6091" i="6"/>
  <c r="M6091" i="6"/>
  <c r="D6091" i="6"/>
  <c r="S6090" i="6"/>
  <c r="Q6090" i="6"/>
  <c r="P6090" i="6"/>
  <c r="O6090" i="6"/>
  <c r="N6090" i="6"/>
  <c r="M6090" i="6"/>
  <c r="D6090" i="6"/>
  <c r="Q6089" i="6"/>
  <c r="P6089" i="6"/>
  <c r="S6089" i="6" s="1"/>
  <c r="O6089" i="6"/>
  <c r="N6089" i="6"/>
  <c r="M6089" i="6"/>
  <c r="D6089" i="6"/>
  <c r="S6088" i="6"/>
  <c r="Q6088" i="6"/>
  <c r="P6088" i="6"/>
  <c r="O6088" i="6"/>
  <c r="N6088" i="6"/>
  <c r="M6088" i="6"/>
  <c r="D6088" i="6"/>
  <c r="S6087" i="6"/>
  <c r="Q6087" i="6"/>
  <c r="P6087" i="6"/>
  <c r="O6087" i="6"/>
  <c r="N6087" i="6"/>
  <c r="M6087" i="6"/>
  <c r="D6087" i="6"/>
  <c r="Q6086" i="6"/>
  <c r="P6086" i="6"/>
  <c r="S6086" i="6" s="1"/>
  <c r="O6086" i="6"/>
  <c r="N6086" i="6"/>
  <c r="M6086" i="6"/>
  <c r="D6086" i="6"/>
  <c r="Q6085" i="6"/>
  <c r="P6085" i="6"/>
  <c r="S6085" i="6" s="1"/>
  <c r="O6085" i="6"/>
  <c r="N6085" i="6"/>
  <c r="M6085" i="6"/>
  <c r="D6085" i="6"/>
  <c r="Q6084" i="6"/>
  <c r="P6084" i="6"/>
  <c r="S6084" i="6" s="1"/>
  <c r="O6084" i="6"/>
  <c r="N6084" i="6"/>
  <c r="M6084" i="6"/>
  <c r="D6084" i="6"/>
  <c r="S6083" i="6"/>
  <c r="Q6083" i="6"/>
  <c r="P6083" i="6"/>
  <c r="O6083" i="6"/>
  <c r="N6083" i="6"/>
  <c r="M6083" i="6"/>
  <c r="D6083" i="6"/>
  <c r="S6082" i="6"/>
  <c r="Q6082" i="6"/>
  <c r="P6082" i="6"/>
  <c r="O6082" i="6"/>
  <c r="N6082" i="6"/>
  <c r="M6082" i="6"/>
  <c r="D6082" i="6"/>
  <c r="Q6081" i="6"/>
  <c r="P6081" i="6"/>
  <c r="S6081" i="6" s="1"/>
  <c r="O6081" i="6"/>
  <c r="N6081" i="6"/>
  <c r="M6081" i="6"/>
  <c r="D6081" i="6"/>
  <c r="Q6080" i="6"/>
  <c r="P6080" i="6"/>
  <c r="S6080" i="6" s="1"/>
  <c r="O6080" i="6"/>
  <c r="N6080" i="6"/>
  <c r="M6080" i="6"/>
  <c r="D6080" i="6"/>
  <c r="S6079" i="6"/>
  <c r="Q6079" i="6"/>
  <c r="P6079" i="6"/>
  <c r="O6079" i="6"/>
  <c r="N6079" i="6"/>
  <c r="M6079" i="6"/>
  <c r="D6079" i="6"/>
  <c r="S6078" i="6"/>
  <c r="Q6078" i="6"/>
  <c r="P6078" i="6"/>
  <c r="O6078" i="6"/>
  <c r="N6078" i="6"/>
  <c r="M6078" i="6"/>
  <c r="D6078" i="6"/>
  <c r="Q6077" i="6"/>
  <c r="P6077" i="6"/>
  <c r="S6077" i="6" s="1"/>
  <c r="O6077" i="6"/>
  <c r="N6077" i="6"/>
  <c r="M6077" i="6"/>
  <c r="D6077" i="6"/>
  <c r="S6076" i="6"/>
  <c r="Q6076" i="6"/>
  <c r="P6076" i="6"/>
  <c r="O6076" i="6"/>
  <c r="N6076" i="6"/>
  <c r="M6076" i="6"/>
  <c r="D6076" i="6"/>
  <c r="S6075" i="6"/>
  <c r="Q6075" i="6"/>
  <c r="P6075" i="6"/>
  <c r="O6075" i="6"/>
  <c r="N6075" i="6"/>
  <c r="M6075" i="6"/>
  <c r="D6075" i="6"/>
  <c r="Q6074" i="6"/>
  <c r="P6074" i="6"/>
  <c r="S6074" i="6" s="1"/>
  <c r="O6074" i="6"/>
  <c r="N6074" i="6"/>
  <c r="M6074" i="6"/>
  <c r="D6074" i="6"/>
  <c r="Q6073" i="6"/>
  <c r="P6073" i="6"/>
  <c r="S6073" i="6" s="1"/>
  <c r="O6073" i="6"/>
  <c r="N6073" i="6"/>
  <c r="M6073" i="6"/>
  <c r="D6073" i="6"/>
  <c r="Q6072" i="6"/>
  <c r="P6072" i="6"/>
  <c r="S6072" i="6" s="1"/>
  <c r="O6072" i="6"/>
  <c r="N6072" i="6"/>
  <c r="M6072" i="6"/>
  <c r="D6072" i="6"/>
  <c r="S6071" i="6"/>
  <c r="Q6071" i="6"/>
  <c r="P6071" i="6"/>
  <c r="O6071" i="6"/>
  <c r="N6071" i="6"/>
  <c r="M6071" i="6"/>
  <c r="D6071" i="6"/>
  <c r="S6070" i="6"/>
  <c r="Q6070" i="6"/>
  <c r="P6070" i="6"/>
  <c r="O6070" i="6"/>
  <c r="N6070" i="6"/>
  <c r="M6070" i="6"/>
  <c r="D6070" i="6"/>
  <c r="Q6069" i="6"/>
  <c r="P6069" i="6"/>
  <c r="S6069" i="6" s="1"/>
  <c r="O6069" i="6"/>
  <c r="N6069" i="6"/>
  <c r="M6069" i="6"/>
  <c r="D6069" i="6"/>
  <c r="Q6068" i="6"/>
  <c r="P6068" i="6"/>
  <c r="S6068" i="6" s="1"/>
  <c r="O6068" i="6"/>
  <c r="N6068" i="6"/>
  <c r="M6068" i="6"/>
  <c r="D6068" i="6"/>
  <c r="S6067" i="6"/>
  <c r="Q6067" i="6"/>
  <c r="P6067" i="6"/>
  <c r="O6067" i="6"/>
  <c r="N6067" i="6"/>
  <c r="M6067" i="6"/>
  <c r="D6067" i="6"/>
  <c r="S6066" i="6"/>
  <c r="Q6066" i="6"/>
  <c r="P6066" i="6"/>
  <c r="O6066" i="6"/>
  <c r="N6066" i="6"/>
  <c r="M6066" i="6"/>
  <c r="D6066" i="6"/>
  <c r="Q6065" i="6"/>
  <c r="P6065" i="6"/>
  <c r="S6065" i="6" s="1"/>
  <c r="O6065" i="6"/>
  <c r="N6065" i="6"/>
  <c r="M6065" i="6"/>
  <c r="D6065" i="6"/>
  <c r="S6064" i="6"/>
  <c r="Q6064" i="6"/>
  <c r="P6064" i="6"/>
  <c r="O6064" i="6"/>
  <c r="N6064" i="6"/>
  <c r="M6064" i="6"/>
  <c r="D6064" i="6"/>
  <c r="S6063" i="6"/>
  <c r="Q6063" i="6"/>
  <c r="P6063" i="6"/>
  <c r="O6063" i="6"/>
  <c r="N6063" i="6"/>
  <c r="M6063" i="6"/>
  <c r="D6063" i="6"/>
  <c r="Q6062" i="6"/>
  <c r="P6062" i="6"/>
  <c r="S6062" i="6" s="1"/>
  <c r="O6062" i="6"/>
  <c r="N6062" i="6"/>
  <c r="M6062" i="6"/>
  <c r="D6062" i="6"/>
  <c r="Q6061" i="6"/>
  <c r="P6061" i="6"/>
  <c r="S6061" i="6" s="1"/>
  <c r="O6061" i="6"/>
  <c r="N6061" i="6"/>
  <c r="M6061" i="6"/>
  <c r="D6061" i="6"/>
  <c r="Q6060" i="6"/>
  <c r="P6060" i="6"/>
  <c r="S6060" i="6" s="1"/>
  <c r="O6060" i="6"/>
  <c r="N6060" i="6"/>
  <c r="M6060" i="6"/>
  <c r="D6060" i="6"/>
  <c r="S6059" i="6"/>
  <c r="Q6059" i="6"/>
  <c r="P6059" i="6"/>
  <c r="O6059" i="6"/>
  <c r="N6059" i="6"/>
  <c r="M6059" i="6"/>
  <c r="D6059" i="6"/>
  <c r="S6058" i="6"/>
  <c r="Q6058" i="6"/>
  <c r="P6058" i="6"/>
  <c r="O6058" i="6"/>
  <c r="N6058" i="6"/>
  <c r="M6058" i="6"/>
  <c r="D6058" i="6"/>
  <c r="Q6057" i="6"/>
  <c r="P6057" i="6"/>
  <c r="S6057" i="6" s="1"/>
  <c r="O6057" i="6"/>
  <c r="N6057" i="6"/>
  <c r="M6057" i="6"/>
  <c r="D6057" i="6"/>
  <c r="Q6056" i="6"/>
  <c r="P6056" i="6"/>
  <c r="S6056" i="6" s="1"/>
  <c r="O6056" i="6"/>
  <c r="N6056" i="6"/>
  <c r="M6056" i="6"/>
  <c r="D6056" i="6"/>
  <c r="S6055" i="6"/>
  <c r="Q6055" i="6"/>
  <c r="P6055" i="6"/>
  <c r="O6055" i="6"/>
  <c r="N6055" i="6"/>
  <c r="M6055" i="6"/>
  <c r="D6055" i="6"/>
  <c r="S6054" i="6"/>
  <c r="Q6054" i="6"/>
  <c r="P6054" i="6"/>
  <c r="O6054" i="6"/>
  <c r="N6054" i="6"/>
  <c r="M6054" i="6"/>
  <c r="D6054" i="6"/>
  <c r="Q6053" i="6"/>
  <c r="P6053" i="6"/>
  <c r="S6053" i="6" s="1"/>
  <c r="O6053" i="6"/>
  <c r="N6053" i="6"/>
  <c r="M6053" i="6"/>
  <c r="D6053" i="6"/>
  <c r="S6052" i="6"/>
  <c r="Q6052" i="6"/>
  <c r="P6052" i="6"/>
  <c r="O6052" i="6"/>
  <c r="N6052" i="6"/>
  <c r="M6052" i="6"/>
  <c r="D6052" i="6"/>
  <c r="S6051" i="6"/>
  <c r="Q6051" i="6"/>
  <c r="P6051" i="6"/>
  <c r="O6051" i="6"/>
  <c r="N6051" i="6"/>
  <c r="M6051" i="6"/>
  <c r="D6051" i="6"/>
  <c r="Q6050" i="6"/>
  <c r="P6050" i="6"/>
  <c r="S6050" i="6" s="1"/>
  <c r="O6050" i="6"/>
  <c r="N6050" i="6"/>
  <c r="M6050" i="6"/>
  <c r="D6050" i="6"/>
  <c r="Q6049" i="6"/>
  <c r="P6049" i="6"/>
  <c r="S6049" i="6" s="1"/>
  <c r="O6049" i="6"/>
  <c r="N6049" i="6"/>
  <c r="M6049" i="6"/>
  <c r="D6049" i="6"/>
  <c r="Q6048" i="6"/>
  <c r="P6048" i="6"/>
  <c r="S6048" i="6" s="1"/>
  <c r="O6048" i="6"/>
  <c r="N6048" i="6"/>
  <c r="M6048" i="6"/>
  <c r="D6048" i="6"/>
  <c r="S6047" i="6"/>
  <c r="Q6047" i="6"/>
  <c r="P6047" i="6"/>
  <c r="O6047" i="6"/>
  <c r="N6047" i="6"/>
  <c r="M6047" i="6"/>
  <c r="D6047" i="6"/>
  <c r="S6046" i="6"/>
  <c r="Q6046" i="6"/>
  <c r="P6046" i="6"/>
  <c r="O6046" i="6"/>
  <c r="N6046" i="6"/>
  <c r="M6046" i="6"/>
  <c r="D6046" i="6"/>
  <c r="Q6045" i="6"/>
  <c r="P6045" i="6"/>
  <c r="S6045" i="6" s="1"/>
  <c r="O6045" i="6"/>
  <c r="N6045" i="6"/>
  <c r="M6045" i="6"/>
  <c r="D6045" i="6"/>
  <c r="Q6044" i="6"/>
  <c r="P6044" i="6"/>
  <c r="S6044" i="6" s="1"/>
  <c r="O6044" i="6"/>
  <c r="N6044" i="6"/>
  <c r="M6044" i="6"/>
  <c r="D6044" i="6"/>
  <c r="S6043" i="6"/>
  <c r="Q6043" i="6"/>
  <c r="P6043" i="6"/>
  <c r="O6043" i="6"/>
  <c r="N6043" i="6"/>
  <c r="M6043" i="6"/>
  <c r="D6043" i="6"/>
  <c r="S6042" i="6"/>
  <c r="Q6042" i="6"/>
  <c r="P6042" i="6"/>
  <c r="O6042" i="6"/>
  <c r="N6042" i="6"/>
  <c r="M6042" i="6"/>
  <c r="D6042" i="6"/>
  <c r="Q6041" i="6"/>
  <c r="P6041" i="6"/>
  <c r="S6041" i="6" s="1"/>
  <c r="O6041" i="6"/>
  <c r="N6041" i="6"/>
  <c r="M6041" i="6"/>
  <c r="D6041" i="6"/>
  <c r="S6040" i="6"/>
  <c r="Q6040" i="6"/>
  <c r="P6040" i="6"/>
  <c r="O6040" i="6"/>
  <c r="N6040" i="6"/>
  <c r="M6040" i="6"/>
  <c r="D6040" i="6"/>
  <c r="S6039" i="6"/>
  <c r="Q6039" i="6"/>
  <c r="P6039" i="6"/>
  <c r="O6039" i="6"/>
  <c r="N6039" i="6"/>
  <c r="M6039" i="6"/>
  <c r="D6039" i="6"/>
  <c r="Q6038" i="6"/>
  <c r="P6038" i="6"/>
  <c r="S6038" i="6" s="1"/>
  <c r="O6038" i="6"/>
  <c r="N6038" i="6"/>
  <c r="M6038" i="6"/>
  <c r="D6038" i="6"/>
  <c r="Q6037" i="6"/>
  <c r="P6037" i="6"/>
  <c r="S6037" i="6" s="1"/>
  <c r="O6037" i="6"/>
  <c r="N6037" i="6"/>
  <c r="M6037" i="6"/>
  <c r="D6037" i="6"/>
  <c r="Q6036" i="6"/>
  <c r="P6036" i="6"/>
  <c r="S6036" i="6" s="1"/>
  <c r="O6036" i="6"/>
  <c r="N6036" i="6"/>
  <c r="M6036" i="6"/>
  <c r="D6036" i="6"/>
  <c r="S6035" i="6"/>
  <c r="Q6035" i="6"/>
  <c r="P6035" i="6"/>
  <c r="O6035" i="6"/>
  <c r="N6035" i="6"/>
  <c r="M6035" i="6"/>
  <c r="D6035" i="6"/>
  <c r="S6034" i="6"/>
  <c r="Q6034" i="6"/>
  <c r="P6034" i="6"/>
  <c r="O6034" i="6"/>
  <c r="N6034" i="6"/>
  <c r="M6034" i="6"/>
  <c r="D6034" i="6"/>
  <c r="Q6033" i="6"/>
  <c r="P6033" i="6"/>
  <c r="S6033" i="6" s="1"/>
  <c r="O6033" i="6"/>
  <c r="N6033" i="6"/>
  <c r="M6033" i="6"/>
  <c r="D6033" i="6"/>
  <c r="Q6032" i="6"/>
  <c r="P6032" i="6"/>
  <c r="S6032" i="6" s="1"/>
  <c r="O6032" i="6"/>
  <c r="N6032" i="6"/>
  <c r="M6032" i="6"/>
  <c r="D6032" i="6"/>
  <c r="S6031" i="6"/>
  <c r="Q6031" i="6"/>
  <c r="P6031" i="6"/>
  <c r="O6031" i="6"/>
  <c r="N6031" i="6"/>
  <c r="M6031" i="6"/>
  <c r="D6031" i="6"/>
  <c r="S6030" i="6"/>
  <c r="Q6030" i="6"/>
  <c r="P6030" i="6"/>
  <c r="O6030" i="6"/>
  <c r="N6030" i="6"/>
  <c r="M6030" i="6"/>
  <c r="D6030" i="6"/>
  <c r="Q6029" i="6"/>
  <c r="P6029" i="6"/>
  <c r="S6029" i="6" s="1"/>
  <c r="O6029" i="6"/>
  <c r="N6029" i="6"/>
  <c r="M6029" i="6"/>
  <c r="D6029" i="6"/>
  <c r="S6028" i="6"/>
  <c r="Q6028" i="6"/>
  <c r="P6028" i="6"/>
  <c r="O6028" i="6"/>
  <c r="N6028" i="6"/>
  <c r="M6028" i="6"/>
  <c r="D6028" i="6"/>
  <c r="S6027" i="6"/>
  <c r="Q6027" i="6"/>
  <c r="P6027" i="6"/>
  <c r="O6027" i="6"/>
  <c r="N6027" i="6"/>
  <c r="M6027" i="6"/>
  <c r="D6027" i="6"/>
  <c r="Q6026" i="6"/>
  <c r="P6026" i="6"/>
  <c r="S6026" i="6" s="1"/>
  <c r="O6026" i="6"/>
  <c r="N6026" i="6"/>
  <c r="M6026" i="6"/>
  <c r="D6026" i="6"/>
  <c r="Q6025" i="6"/>
  <c r="P6025" i="6"/>
  <c r="S6025" i="6" s="1"/>
  <c r="O6025" i="6"/>
  <c r="N6025" i="6"/>
  <c r="M6025" i="6"/>
  <c r="D6025" i="6"/>
  <c r="Q6024" i="6"/>
  <c r="P6024" i="6"/>
  <c r="S6024" i="6" s="1"/>
  <c r="O6024" i="6"/>
  <c r="N6024" i="6"/>
  <c r="M6024" i="6"/>
  <c r="D6024" i="6"/>
  <c r="S6023" i="6"/>
  <c r="Q6023" i="6"/>
  <c r="P6023" i="6"/>
  <c r="O6023" i="6"/>
  <c r="N6023" i="6"/>
  <c r="M6023" i="6"/>
  <c r="D6023" i="6"/>
  <c r="S6022" i="6"/>
  <c r="Q6022" i="6"/>
  <c r="P6022" i="6"/>
  <c r="O6022" i="6"/>
  <c r="N6022" i="6"/>
  <c r="M6022" i="6"/>
  <c r="D6022" i="6"/>
  <c r="Q6021" i="6"/>
  <c r="P6021" i="6"/>
  <c r="S6021" i="6" s="1"/>
  <c r="O6021" i="6"/>
  <c r="N6021" i="6"/>
  <c r="M6021" i="6"/>
  <c r="D6021" i="6"/>
  <c r="Q6020" i="6"/>
  <c r="P6020" i="6"/>
  <c r="S6020" i="6" s="1"/>
  <c r="O6020" i="6"/>
  <c r="N6020" i="6"/>
  <c r="M6020" i="6"/>
  <c r="D6020" i="6"/>
  <c r="S6019" i="6"/>
  <c r="Q6019" i="6"/>
  <c r="P6019" i="6"/>
  <c r="O6019" i="6"/>
  <c r="N6019" i="6"/>
  <c r="M6019" i="6"/>
  <c r="D6019" i="6"/>
  <c r="S6018" i="6"/>
  <c r="Q6018" i="6"/>
  <c r="P6018" i="6"/>
  <c r="O6018" i="6"/>
  <c r="N6018" i="6"/>
  <c r="M6018" i="6"/>
  <c r="D6018" i="6"/>
  <c r="Q6017" i="6"/>
  <c r="P6017" i="6"/>
  <c r="S6017" i="6" s="1"/>
  <c r="O6017" i="6"/>
  <c r="N6017" i="6"/>
  <c r="M6017" i="6"/>
  <c r="D6017" i="6"/>
  <c r="S6016" i="6"/>
  <c r="Q6016" i="6"/>
  <c r="P6016" i="6"/>
  <c r="O6016" i="6"/>
  <c r="N6016" i="6"/>
  <c r="M6016" i="6"/>
  <c r="D6016" i="6"/>
  <c r="S6015" i="6"/>
  <c r="Q6015" i="6"/>
  <c r="P6015" i="6"/>
  <c r="O6015" i="6"/>
  <c r="N6015" i="6"/>
  <c r="M6015" i="6"/>
  <c r="D6015" i="6"/>
  <c r="Q6014" i="6"/>
  <c r="P6014" i="6"/>
  <c r="S6014" i="6" s="1"/>
  <c r="O6014" i="6"/>
  <c r="N6014" i="6"/>
  <c r="M6014" i="6"/>
  <c r="D6014" i="6"/>
  <c r="Q6013" i="6"/>
  <c r="P6013" i="6"/>
  <c r="S6013" i="6" s="1"/>
  <c r="O6013" i="6"/>
  <c r="N6013" i="6"/>
  <c r="M6013" i="6"/>
  <c r="D6013" i="6"/>
  <c r="Q6012" i="6"/>
  <c r="P6012" i="6"/>
  <c r="S6012" i="6" s="1"/>
  <c r="O6012" i="6"/>
  <c r="N6012" i="6"/>
  <c r="M6012" i="6"/>
  <c r="D6012" i="6"/>
  <c r="S6011" i="6"/>
  <c r="Q6011" i="6"/>
  <c r="P6011" i="6"/>
  <c r="O6011" i="6"/>
  <c r="N6011" i="6"/>
  <c r="M6011" i="6"/>
  <c r="D6011" i="6"/>
  <c r="S6010" i="6"/>
  <c r="Q6010" i="6"/>
  <c r="P6010" i="6"/>
  <c r="O6010" i="6"/>
  <c r="N6010" i="6"/>
  <c r="M6010" i="6"/>
  <c r="D6010" i="6"/>
  <c r="Q6009" i="6"/>
  <c r="P6009" i="6"/>
  <c r="S6009" i="6" s="1"/>
  <c r="O6009" i="6"/>
  <c r="N6009" i="6"/>
  <c r="M6009" i="6"/>
  <c r="D6009" i="6"/>
  <c r="Q6008" i="6"/>
  <c r="P6008" i="6"/>
  <c r="S6008" i="6" s="1"/>
  <c r="O6008" i="6"/>
  <c r="N6008" i="6"/>
  <c r="M6008" i="6"/>
  <c r="D6008" i="6"/>
  <c r="S6007" i="6"/>
  <c r="Q6007" i="6"/>
  <c r="P6007" i="6"/>
  <c r="O6007" i="6"/>
  <c r="N6007" i="6"/>
  <c r="M6007" i="6"/>
  <c r="D6007" i="6"/>
  <c r="S6006" i="6"/>
  <c r="Q6006" i="6"/>
  <c r="P6006" i="6"/>
  <c r="O6006" i="6"/>
  <c r="N6006" i="6"/>
  <c r="M6006" i="6"/>
  <c r="D6006" i="6"/>
  <c r="Q6005" i="6"/>
  <c r="P6005" i="6"/>
  <c r="S6005" i="6" s="1"/>
  <c r="O6005" i="6"/>
  <c r="N6005" i="6"/>
  <c r="M6005" i="6"/>
  <c r="D6005" i="6"/>
  <c r="S6004" i="6"/>
  <c r="Q6004" i="6"/>
  <c r="P6004" i="6"/>
  <c r="O6004" i="6"/>
  <c r="N6004" i="6"/>
  <c r="M6004" i="6"/>
  <c r="D6004" i="6"/>
  <c r="S6003" i="6"/>
  <c r="Q6003" i="6"/>
  <c r="P6003" i="6"/>
  <c r="O6003" i="6"/>
  <c r="N6003" i="6"/>
  <c r="M6003" i="6"/>
  <c r="D6003" i="6"/>
  <c r="Q6002" i="6"/>
  <c r="P6002" i="6"/>
  <c r="S6002" i="6" s="1"/>
  <c r="O6002" i="6"/>
  <c r="N6002" i="6"/>
  <c r="M6002" i="6"/>
  <c r="D6002" i="6"/>
  <c r="Q6001" i="6"/>
  <c r="P6001" i="6"/>
  <c r="S6001" i="6" s="1"/>
  <c r="O6001" i="6"/>
  <c r="N6001" i="6"/>
  <c r="M6001" i="6"/>
  <c r="D6001" i="6"/>
  <c r="Q6000" i="6"/>
  <c r="P6000" i="6"/>
  <c r="S6000" i="6" s="1"/>
  <c r="O6000" i="6"/>
  <c r="N6000" i="6"/>
  <c r="M6000" i="6"/>
  <c r="D6000" i="6"/>
  <c r="S5999" i="6"/>
  <c r="Q5999" i="6"/>
  <c r="P5999" i="6"/>
  <c r="O5999" i="6"/>
  <c r="N5999" i="6"/>
  <c r="M5999" i="6"/>
  <c r="D5999" i="6"/>
  <c r="S5998" i="6"/>
  <c r="Q5998" i="6"/>
  <c r="P5998" i="6"/>
  <c r="O5998" i="6"/>
  <c r="N5998" i="6"/>
  <c r="M5998" i="6"/>
  <c r="D5998" i="6"/>
  <c r="Q5997" i="6"/>
  <c r="P5997" i="6"/>
  <c r="S5997" i="6" s="1"/>
  <c r="O5997" i="6"/>
  <c r="N5997" i="6"/>
  <c r="M5997" i="6"/>
  <c r="D5997" i="6"/>
  <c r="Q5996" i="6"/>
  <c r="P5996" i="6"/>
  <c r="S5996" i="6" s="1"/>
  <c r="O5996" i="6"/>
  <c r="N5996" i="6"/>
  <c r="M5996" i="6"/>
  <c r="D5996" i="6"/>
  <c r="S5995" i="6"/>
  <c r="Q5995" i="6"/>
  <c r="P5995" i="6"/>
  <c r="O5995" i="6"/>
  <c r="N5995" i="6"/>
  <c r="M5995" i="6"/>
  <c r="D5995" i="6"/>
  <c r="S5994" i="6"/>
  <c r="Q5994" i="6"/>
  <c r="P5994" i="6"/>
  <c r="O5994" i="6"/>
  <c r="N5994" i="6"/>
  <c r="M5994" i="6"/>
  <c r="D5994" i="6"/>
  <c r="Q5993" i="6"/>
  <c r="P5993" i="6"/>
  <c r="S5993" i="6" s="1"/>
  <c r="O5993" i="6"/>
  <c r="N5993" i="6"/>
  <c r="M5993" i="6"/>
  <c r="D5993" i="6"/>
  <c r="S5992" i="6"/>
  <c r="Q5992" i="6"/>
  <c r="P5992" i="6"/>
  <c r="O5992" i="6"/>
  <c r="N5992" i="6"/>
  <c r="M5992" i="6"/>
  <c r="D5992" i="6"/>
  <c r="S5991" i="6"/>
  <c r="Q5991" i="6"/>
  <c r="P5991" i="6"/>
  <c r="O5991" i="6"/>
  <c r="N5991" i="6"/>
  <c r="M5991" i="6"/>
  <c r="D5991" i="6"/>
  <c r="Q5990" i="6"/>
  <c r="P5990" i="6"/>
  <c r="S5990" i="6" s="1"/>
  <c r="O5990" i="6"/>
  <c r="N5990" i="6"/>
  <c r="M5990" i="6"/>
  <c r="D5990" i="6"/>
  <c r="Q5989" i="6"/>
  <c r="P5989" i="6"/>
  <c r="S5989" i="6" s="1"/>
  <c r="O5989" i="6"/>
  <c r="N5989" i="6"/>
  <c r="M5989" i="6"/>
  <c r="D5989" i="6"/>
  <c r="Q5988" i="6"/>
  <c r="P5988" i="6"/>
  <c r="S5988" i="6" s="1"/>
  <c r="O5988" i="6"/>
  <c r="N5988" i="6"/>
  <c r="M5988" i="6"/>
  <c r="D5988" i="6"/>
  <c r="S5987" i="6"/>
  <c r="Q5987" i="6"/>
  <c r="P5987" i="6"/>
  <c r="O5987" i="6"/>
  <c r="N5987" i="6"/>
  <c r="M5987" i="6"/>
  <c r="D5987" i="6"/>
  <c r="S5986" i="6"/>
  <c r="Q5986" i="6"/>
  <c r="P5986" i="6"/>
  <c r="O5986" i="6"/>
  <c r="N5986" i="6"/>
  <c r="M5986" i="6"/>
  <c r="D5986" i="6"/>
  <c r="Q5985" i="6"/>
  <c r="P5985" i="6"/>
  <c r="S5985" i="6" s="1"/>
  <c r="O5985" i="6"/>
  <c r="N5985" i="6"/>
  <c r="M5985" i="6"/>
  <c r="D5985" i="6"/>
  <c r="Q5984" i="6"/>
  <c r="P5984" i="6"/>
  <c r="S5984" i="6" s="1"/>
  <c r="O5984" i="6"/>
  <c r="N5984" i="6"/>
  <c r="M5984" i="6"/>
  <c r="D5984" i="6"/>
  <c r="S5983" i="6"/>
  <c r="Q5983" i="6"/>
  <c r="P5983" i="6"/>
  <c r="O5983" i="6"/>
  <c r="N5983" i="6"/>
  <c r="M5983" i="6"/>
  <c r="D5983" i="6"/>
  <c r="S5982" i="6"/>
  <c r="Q5982" i="6"/>
  <c r="P5982" i="6"/>
  <c r="O5982" i="6"/>
  <c r="N5982" i="6"/>
  <c r="M5982" i="6"/>
  <c r="D5982" i="6"/>
  <c r="Q5981" i="6"/>
  <c r="P5981" i="6"/>
  <c r="S5981" i="6" s="1"/>
  <c r="O5981" i="6"/>
  <c r="N5981" i="6"/>
  <c r="M5981" i="6"/>
  <c r="D5981" i="6"/>
  <c r="S5980" i="6"/>
  <c r="Q5980" i="6"/>
  <c r="P5980" i="6"/>
  <c r="O5980" i="6"/>
  <c r="N5980" i="6"/>
  <c r="M5980" i="6"/>
  <c r="D5980" i="6"/>
  <c r="S5979" i="6"/>
  <c r="Q5979" i="6"/>
  <c r="P5979" i="6"/>
  <c r="O5979" i="6"/>
  <c r="N5979" i="6"/>
  <c r="M5979" i="6"/>
  <c r="D5979" i="6"/>
  <c r="Q5978" i="6"/>
  <c r="P5978" i="6"/>
  <c r="S5978" i="6" s="1"/>
  <c r="O5978" i="6"/>
  <c r="N5978" i="6"/>
  <c r="M5978" i="6"/>
  <c r="D5978" i="6"/>
  <c r="Q5977" i="6"/>
  <c r="P5977" i="6"/>
  <c r="S5977" i="6" s="1"/>
  <c r="O5977" i="6"/>
  <c r="N5977" i="6"/>
  <c r="M5977" i="6"/>
  <c r="D5977" i="6"/>
  <c r="Q5976" i="6"/>
  <c r="P5976" i="6"/>
  <c r="S5976" i="6" s="1"/>
  <c r="O5976" i="6"/>
  <c r="N5976" i="6"/>
  <c r="M5976" i="6"/>
  <c r="D5976" i="6"/>
  <c r="S5975" i="6"/>
  <c r="Q5975" i="6"/>
  <c r="P5975" i="6"/>
  <c r="O5975" i="6"/>
  <c r="N5975" i="6"/>
  <c r="M5975" i="6"/>
  <c r="D5975" i="6"/>
  <c r="S5974" i="6"/>
  <c r="Q5974" i="6"/>
  <c r="P5974" i="6"/>
  <c r="O5974" i="6"/>
  <c r="N5974" i="6"/>
  <c r="M5974" i="6"/>
  <c r="D5974" i="6"/>
  <c r="Q5973" i="6"/>
  <c r="P5973" i="6"/>
  <c r="S5973" i="6" s="1"/>
  <c r="O5973" i="6"/>
  <c r="N5973" i="6"/>
  <c r="M5973" i="6"/>
  <c r="D5973" i="6"/>
  <c r="Q5972" i="6"/>
  <c r="P5972" i="6"/>
  <c r="S5972" i="6" s="1"/>
  <c r="O5972" i="6"/>
  <c r="N5972" i="6"/>
  <c r="M5972" i="6"/>
  <c r="D5972" i="6"/>
  <c r="S5971" i="6"/>
  <c r="Q5971" i="6"/>
  <c r="P5971" i="6"/>
  <c r="O5971" i="6"/>
  <c r="N5971" i="6"/>
  <c r="M5971" i="6"/>
  <c r="D5971" i="6"/>
  <c r="S5970" i="6"/>
  <c r="Q5970" i="6"/>
  <c r="P5970" i="6"/>
  <c r="O5970" i="6"/>
  <c r="N5970" i="6"/>
  <c r="M5970" i="6"/>
  <c r="D5970" i="6"/>
  <c r="Q5969" i="6"/>
  <c r="P5969" i="6"/>
  <c r="S5969" i="6" s="1"/>
  <c r="O5969" i="6"/>
  <c r="N5969" i="6"/>
  <c r="M5969" i="6"/>
  <c r="D5969" i="6"/>
  <c r="S5968" i="6"/>
  <c r="Q5968" i="6"/>
  <c r="P5968" i="6"/>
  <c r="O5968" i="6"/>
  <c r="N5968" i="6"/>
  <c r="M5968" i="6"/>
  <c r="D5968" i="6"/>
  <c r="S5967" i="6"/>
  <c r="Q5967" i="6"/>
  <c r="P5967" i="6"/>
  <c r="O5967" i="6"/>
  <c r="N5967" i="6"/>
  <c r="M5967" i="6"/>
  <c r="D5967" i="6"/>
  <c r="Q5966" i="6"/>
  <c r="P5966" i="6"/>
  <c r="S5966" i="6" s="1"/>
  <c r="O5966" i="6"/>
  <c r="N5966" i="6"/>
  <c r="M5966" i="6"/>
  <c r="D5966" i="6"/>
  <c r="Q5965" i="6"/>
  <c r="P5965" i="6"/>
  <c r="S5965" i="6" s="1"/>
  <c r="O5965" i="6"/>
  <c r="N5965" i="6"/>
  <c r="M5965" i="6"/>
  <c r="D5965" i="6"/>
  <c r="Q5964" i="6"/>
  <c r="P5964" i="6"/>
  <c r="S5964" i="6" s="1"/>
  <c r="O5964" i="6"/>
  <c r="N5964" i="6"/>
  <c r="M5964" i="6"/>
  <c r="D5964" i="6"/>
  <c r="S5963" i="6"/>
  <c r="Q5963" i="6"/>
  <c r="P5963" i="6"/>
  <c r="O5963" i="6"/>
  <c r="N5963" i="6"/>
  <c r="M5963" i="6"/>
  <c r="D5963" i="6"/>
  <c r="S5962" i="6"/>
  <c r="Q5962" i="6"/>
  <c r="P5962" i="6"/>
  <c r="O5962" i="6"/>
  <c r="N5962" i="6"/>
  <c r="M5962" i="6"/>
  <c r="D5962" i="6"/>
  <c r="Q5961" i="6"/>
  <c r="P5961" i="6"/>
  <c r="S5961" i="6" s="1"/>
  <c r="O5961" i="6"/>
  <c r="N5961" i="6"/>
  <c r="M5961" i="6"/>
  <c r="D5961" i="6"/>
  <c r="Q5960" i="6"/>
  <c r="P5960" i="6"/>
  <c r="S5960" i="6" s="1"/>
  <c r="O5960" i="6"/>
  <c r="N5960" i="6"/>
  <c r="M5960" i="6"/>
  <c r="D5960" i="6"/>
  <c r="S5959" i="6"/>
  <c r="Q5959" i="6"/>
  <c r="P5959" i="6"/>
  <c r="O5959" i="6"/>
  <c r="N5959" i="6"/>
  <c r="M5959" i="6"/>
  <c r="D5959" i="6"/>
  <c r="S5958" i="6"/>
  <c r="Q5958" i="6"/>
  <c r="P5958" i="6"/>
  <c r="O5958" i="6"/>
  <c r="N5958" i="6"/>
  <c r="M5958" i="6"/>
  <c r="D5958" i="6"/>
  <c r="Q5957" i="6"/>
  <c r="P5957" i="6"/>
  <c r="S5957" i="6" s="1"/>
  <c r="O5957" i="6"/>
  <c r="N5957" i="6"/>
  <c r="M5957" i="6"/>
  <c r="D5957" i="6"/>
  <c r="S5956" i="6"/>
  <c r="Q5956" i="6"/>
  <c r="P5956" i="6"/>
  <c r="O5956" i="6"/>
  <c r="N5956" i="6"/>
  <c r="M5956" i="6"/>
  <c r="D5956" i="6"/>
  <c r="S5955" i="6"/>
  <c r="Q5955" i="6"/>
  <c r="P5955" i="6"/>
  <c r="O5955" i="6"/>
  <c r="N5955" i="6"/>
  <c r="M5955" i="6"/>
  <c r="D5955" i="6"/>
  <c r="Q5954" i="6"/>
  <c r="P5954" i="6"/>
  <c r="S5954" i="6" s="1"/>
  <c r="O5954" i="6"/>
  <c r="N5954" i="6"/>
  <c r="M5954" i="6"/>
  <c r="D5954" i="6"/>
  <c r="Q5953" i="6"/>
  <c r="P5953" i="6"/>
  <c r="S5953" i="6" s="1"/>
  <c r="O5953" i="6"/>
  <c r="N5953" i="6"/>
  <c r="M5953" i="6"/>
  <c r="D5953" i="6"/>
  <c r="Q5952" i="6"/>
  <c r="P5952" i="6"/>
  <c r="S5952" i="6" s="1"/>
  <c r="O5952" i="6"/>
  <c r="N5952" i="6"/>
  <c r="M5952" i="6"/>
  <c r="D5952" i="6"/>
  <c r="S5951" i="6"/>
  <c r="Q5951" i="6"/>
  <c r="P5951" i="6"/>
  <c r="O5951" i="6"/>
  <c r="N5951" i="6"/>
  <c r="M5951" i="6"/>
  <c r="D5951" i="6"/>
  <c r="S5950" i="6"/>
  <c r="Q5950" i="6"/>
  <c r="P5950" i="6"/>
  <c r="O5950" i="6"/>
  <c r="N5950" i="6"/>
  <c r="M5950" i="6"/>
  <c r="D5950" i="6"/>
  <c r="Q5949" i="6"/>
  <c r="P5949" i="6"/>
  <c r="S5949" i="6" s="1"/>
  <c r="O5949" i="6"/>
  <c r="N5949" i="6"/>
  <c r="M5949" i="6"/>
  <c r="D5949" i="6"/>
  <c r="Q5948" i="6"/>
  <c r="P5948" i="6"/>
  <c r="S5948" i="6" s="1"/>
  <c r="O5948" i="6"/>
  <c r="N5948" i="6"/>
  <c r="M5948" i="6"/>
  <c r="D5948" i="6"/>
  <c r="S5947" i="6"/>
  <c r="Q5947" i="6"/>
  <c r="P5947" i="6"/>
  <c r="O5947" i="6"/>
  <c r="N5947" i="6"/>
  <c r="M5947" i="6"/>
  <c r="D5947" i="6"/>
  <c r="S5946" i="6"/>
  <c r="Q5946" i="6"/>
  <c r="P5946" i="6"/>
  <c r="O5946" i="6"/>
  <c r="N5946" i="6"/>
  <c r="M5946" i="6"/>
  <c r="D5946" i="6"/>
  <c r="Q5945" i="6"/>
  <c r="P5945" i="6"/>
  <c r="S5945" i="6" s="1"/>
  <c r="O5945" i="6"/>
  <c r="N5945" i="6"/>
  <c r="M5945" i="6"/>
  <c r="D5945" i="6"/>
  <c r="S5944" i="6"/>
  <c r="Q5944" i="6"/>
  <c r="P5944" i="6"/>
  <c r="O5944" i="6"/>
  <c r="N5944" i="6"/>
  <c r="M5944" i="6"/>
  <c r="D5944" i="6"/>
  <c r="S5943" i="6"/>
  <c r="Q5943" i="6"/>
  <c r="P5943" i="6"/>
  <c r="O5943" i="6"/>
  <c r="N5943" i="6"/>
  <c r="M5943" i="6"/>
  <c r="D5943" i="6"/>
  <c r="Q5942" i="6"/>
  <c r="P5942" i="6"/>
  <c r="S5942" i="6" s="1"/>
  <c r="O5942" i="6"/>
  <c r="N5942" i="6"/>
  <c r="M5942" i="6"/>
  <c r="D5942" i="6"/>
  <c r="Q5941" i="6"/>
  <c r="P5941" i="6"/>
  <c r="S5941" i="6" s="1"/>
  <c r="O5941" i="6"/>
  <c r="N5941" i="6"/>
  <c r="M5941" i="6"/>
  <c r="D5941" i="6"/>
  <c r="Q5940" i="6"/>
  <c r="P5940" i="6"/>
  <c r="S5940" i="6" s="1"/>
  <c r="O5940" i="6"/>
  <c r="N5940" i="6"/>
  <c r="M5940" i="6"/>
  <c r="D5940" i="6"/>
  <c r="S5939" i="6"/>
  <c r="Q5939" i="6"/>
  <c r="P5939" i="6"/>
  <c r="O5939" i="6"/>
  <c r="N5939" i="6"/>
  <c r="M5939" i="6"/>
  <c r="D5939" i="6"/>
  <c r="S5938" i="6"/>
  <c r="Q5938" i="6"/>
  <c r="P5938" i="6"/>
  <c r="O5938" i="6"/>
  <c r="N5938" i="6"/>
  <c r="M5938" i="6"/>
  <c r="D5938" i="6"/>
  <c r="Q5937" i="6"/>
  <c r="P5937" i="6"/>
  <c r="S5937" i="6" s="1"/>
  <c r="O5937" i="6"/>
  <c r="N5937" i="6"/>
  <c r="M5937" i="6"/>
  <c r="D5937" i="6"/>
  <c r="Q5936" i="6"/>
  <c r="P5936" i="6"/>
  <c r="S5936" i="6" s="1"/>
  <c r="O5936" i="6"/>
  <c r="N5936" i="6"/>
  <c r="M5936" i="6"/>
  <c r="D5936" i="6"/>
  <c r="S5935" i="6"/>
  <c r="Q5935" i="6"/>
  <c r="P5935" i="6"/>
  <c r="O5935" i="6"/>
  <c r="N5935" i="6"/>
  <c r="M5935" i="6"/>
  <c r="D5935" i="6"/>
  <c r="S5934" i="6"/>
  <c r="Q5934" i="6"/>
  <c r="P5934" i="6"/>
  <c r="O5934" i="6"/>
  <c r="N5934" i="6"/>
  <c r="M5934" i="6"/>
  <c r="D5934" i="6"/>
  <c r="Q5933" i="6"/>
  <c r="P5933" i="6"/>
  <c r="S5933" i="6" s="1"/>
  <c r="O5933" i="6"/>
  <c r="N5933" i="6"/>
  <c r="M5933" i="6"/>
  <c r="D5933" i="6"/>
  <c r="S5932" i="6"/>
  <c r="Q5932" i="6"/>
  <c r="P5932" i="6"/>
  <c r="O5932" i="6"/>
  <c r="N5932" i="6"/>
  <c r="M5932" i="6"/>
  <c r="D5932" i="6"/>
  <c r="S5931" i="6"/>
  <c r="Q5931" i="6"/>
  <c r="P5931" i="6"/>
  <c r="O5931" i="6"/>
  <c r="N5931" i="6"/>
  <c r="M5931" i="6"/>
  <c r="D5931" i="6"/>
  <c r="Q5930" i="6"/>
  <c r="P5930" i="6"/>
  <c r="S5930" i="6" s="1"/>
  <c r="O5930" i="6"/>
  <c r="N5930" i="6"/>
  <c r="M5930" i="6"/>
  <c r="D5930" i="6"/>
  <c r="Q5929" i="6"/>
  <c r="P5929" i="6"/>
  <c r="S5929" i="6" s="1"/>
  <c r="O5929" i="6"/>
  <c r="N5929" i="6"/>
  <c r="M5929" i="6"/>
  <c r="D5929" i="6"/>
  <c r="Q5928" i="6"/>
  <c r="P5928" i="6"/>
  <c r="S5928" i="6" s="1"/>
  <c r="O5928" i="6"/>
  <c r="N5928" i="6"/>
  <c r="M5928" i="6"/>
  <c r="D5928" i="6"/>
  <c r="S5927" i="6"/>
  <c r="Q5927" i="6"/>
  <c r="P5927" i="6"/>
  <c r="O5927" i="6"/>
  <c r="N5927" i="6"/>
  <c r="M5927" i="6"/>
  <c r="D5927" i="6"/>
  <c r="S5926" i="6"/>
  <c r="Q5926" i="6"/>
  <c r="P5926" i="6"/>
  <c r="O5926" i="6"/>
  <c r="N5926" i="6"/>
  <c r="M5926" i="6"/>
  <c r="D5926" i="6"/>
  <c r="Q5925" i="6"/>
  <c r="P5925" i="6"/>
  <c r="S5925" i="6" s="1"/>
  <c r="O5925" i="6"/>
  <c r="N5925" i="6"/>
  <c r="M5925" i="6"/>
  <c r="D5925" i="6"/>
  <c r="Q5924" i="6"/>
  <c r="P5924" i="6"/>
  <c r="S5924" i="6" s="1"/>
  <c r="O5924" i="6"/>
  <c r="N5924" i="6"/>
  <c r="M5924" i="6"/>
  <c r="D5924" i="6"/>
  <c r="S5923" i="6"/>
  <c r="Q5923" i="6"/>
  <c r="P5923" i="6"/>
  <c r="O5923" i="6"/>
  <c r="N5923" i="6"/>
  <c r="M5923" i="6"/>
  <c r="D5923" i="6"/>
  <c r="S5922" i="6"/>
  <c r="Q5922" i="6"/>
  <c r="P5922" i="6"/>
  <c r="O5922" i="6"/>
  <c r="N5922" i="6"/>
  <c r="M5922" i="6"/>
  <c r="D5922" i="6"/>
  <c r="Q5921" i="6"/>
  <c r="P5921" i="6"/>
  <c r="S5921" i="6" s="1"/>
  <c r="O5921" i="6"/>
  <c r="N5921" i="6"/>
  <c r="M5921" i="6"/>
  <c r="D5921" i="6"/>
  <c r="S5920" i="6"/>
  <c r="Q5920" i="6"/>
  <c r="P5920" i="6"/>
  <c r="O5920" i="6"/>
  <c r="N5920" i="6"/>
  <c r="M5920" i="6"/>
  <c r="D5920" i="6"/>
  <c r="S5919" i="6"/>
  <c r="Q5919" i="6"/>
  <c r="P5919" i="6"/>
  <c r="O5919" i="6"/>
  <c r="N5919" i="6"/>
  <c r="M5919" i="6"/>
  <c r="D5919" i="6"/>
  <c r="Q5918" i="6"/>
  <c r="P5918" i="6"/>
  <c r="S5918" i="6" s="1"/>
  <c r="O5918" i="6"/>
  <c r="N5918" i="6"/>
  <c r="M5918" i="6"/>
  <c r="D5918" i="6"/>
  <c r="Q5917" i="6"/>
  <c r="P5917" i="6"/>
  <c r="S5917" i="6" s="1"/>
  <c r="O5917" i="6"/>
  <c r="N5917" i="6"/>
  <c r="M5917" i="6"/>
  <c r="D5917" i="6"/>
  <c r="Q5916" i="6"/>
  <c r="P5916" i="6"/>
  <c r="S5916" i="6" s="1"/>
  <c r="O5916" i="6"/>
  <c r="N5916" i="6"/>
  <c r="M5916" i="6"/>
  <c r="D5916" i="6"/>
  <c r="S5915" i="6"/>
  <c r="Q5915" i="6"/>
  <c r="P5915" i="6"/>
  <c r="O5915" i="6"/>
  <c r="N5915" i="6"/>
  <c r="M5915" i="6"/>
  <c r="D5915" i="6"/>
  <c r="S5914" i="6"/>
  <c r="Q5914" i="6"/>
  <c r="P5914" i="6"/>
  <c r="O5914" i="6"/>
  <c r="N5914" i="6"/>
  <c r="M5914" i="6"/>
  <c r="D5914" i="6"/>
  <c r="Q5913" i="6"/>
  <c r="P5913" i="6"/>
  <c r="S5913" i="6" s="1"/>
  <c r="O5913" i="6"/>
  <c r="N5913" i="6"/>
  <c r="M5913" i="6"/>
  <c r="D5913" i="6"/>
  <c r="Q5912" i="6"/>
  <c r="P5912" i="6"/>
  <c r="S5912" i="6" s="1"/>
  <c r="O5912" i="6"/>
  <c r="N5912" i="6"/>
  <c r="M5912" i="6"/>
  <c r="D5912" i="6"/>
  <c r="S5911" i="6"/>
  <c r="Q5911" i="6"/>
  <c r="P5911" i="6"/>
  <c r="O5911" i="6"/>
  <c r="N5911" i="6"/>
  <c r="M5911" i="6"/>
  <c r="D5911" i="6"/>
  <c r="S5910" i="6"/>
  <c r="Q5910" i="6"/>
  <c r="P5910" i="6"/>
  <c r="O5910" i="6"/>
  <c r="N5910" i="6"/>
  <c r="M5910" i="6"/>
  <c r="D5910" i="6"/>
  <c r="Q5909" i="6"/>
  <c r="P5909" i="6"/>
  <c r="S5909" i="6" s="1"/>
  <c r="O5909" i="6"/>
  <c r="N5909" i="6"/>
  <c r="M5909" i="6"/>
  <c r="D5909" i="6"/>
  <c r="S5908" i="6"/>
  <c r="Q5908" i="6"/>
  <c r="P5908" i="6"/>
  <c r="O5908" i="6"/>
  <c r="N5908" i="6"/>
  <c r="M5908" i="6"/>
  <c r="D5908" i="6"/>
  <c r="S5907" i="6"/>
  <c r="Q5907" i="6"/>
  <c r="P5907" i="6"/>
  <c r="O5907" i="6"/>
  <c r="N5907" i="6"/>
  <c r="M5907" i="6"/>
  <c r="D5907" i="6"/>
  <c r="Q5906" i="6"/>
  <c r="P5906" i="6"/>
  <c r="S5906" i="6" s="1"/>
  <c r="O5906" i="6"/>
  <c r="N5906" i="6"/>
  <c r="M5906" i="6"/>
  <c r="D5906" i="6"/>
  <c r="Q5905" i="6"/>
  <c r="P5905" i="6"/>
  <c r="S5905" i="6" s="1"/>
  <c r="O5905" i="6"/>
  <c r="N5905" i="6"/>
  <c r="M5905" i="6"/>
  <c r="D5905" i="6"/>
  <c r="Q5904" i="6"/>
  <c r="P5904" i="6"/>
  <c r="S5904" i="6" s="1"/>
  <c r="O5904" i="6"/>
  <c r="N5904" i="6"/>
  <c r="M5904" i="6"/>
  <c r="D5904" i="6"/>
  <c r="S5903" i="6"/>
  <c r="Q5903" i="6"/>
  <c r="P5903" i="6"/>
  <c r="O5903" i="6"/>
  <c r="N5903" i="6"/>
  <c r="M5903" i="6"/>
  <c r="D5903" i="6"/>
  <c r="S5902" i="6"/>
  <c r="Q5902" i="6"/>
  <c r="P5902" i="6"/>
  <c r="O5902" i="6"/>
  <c r="N5902" i="6"/>
  <c r="M5902" i="6"/>
  <c r="D5902" i="6"/>
  <c r="Q5901" i="6"/>
  <c r="P5901" i="6"/>
  <c r="S5901" i="6" s="1"/>
  <c r="O5901" i="6"/>
  <c r="N5901" i="6"/>
  <c r="M5901" i="6"/>
  <c r="D5901" i="6"/>
  <c r="Q5900" i="6"/>
  <c r="P5900" i="6"/>
  <c r="S5900" i="6" s="1"/>
  <c r="O5900" i="6"/>
  <c r="N5900" i="6"/>
  <c r="M5900" i="6"/>
  <c r="D5900" i="6"/>
  <c r="S5899" i="6"/>
  <c r="Q5899" i="6"/>
  <c r="P5899" i="6"/>
  <c r="O5899" i="6"/>
  <c r="N5899" i="6"/>
  <c r="M5899" i="6"/>
  <c r="D5899" i="6"/>
  <c r="S5898" i="6"/>
  <c r="Q5898" i="6"/>
  <c r="P5898" i="6"/>
  <c r="O5898" i="6"/>
  <c r="N5898" i="6"/>
  <c r="M5898" i="6"/>
  <c r="D5898" i="6"/>
  <c r="Q5897" i="6"/>
  <c r="P5897" i="6"/>
  <c r="S5897" i="6" s="1"/>
  <c r="O5897" i="6"/>
  <c r="N5897" i="6"/>
  <c r="M5897" i="6"/>
  <c r="D5897" i="6"/>
  <c r="S5896" i="6"/>
  <c r="Q5896" i="6"/>
  <c r="P5896" i="6"/>
  <c r="O5896" i="6"/>
  <c r="N5896" i="6"/>
  <c r="M5896" i="6"/>
  <c r="D5896" i="6"/>
  <c r="S5895" i="6"/>
  <c r="Q5895" i="6"/>
  <c r="P5895" i="6"/>
  <c r="O5895" i="6"/>
  <c r="N5895" i="6"/>
  <c r="M5895" i="6"/>
  <c r="D5895" i="6"/>
  <c r="Q5894" i="6"/>
  <c r="P5894" i="6"/>
  <c r="S5894" i="6" s="1"/>
  <c r="O5894" i="6"/>
  <c r="N5894" i="6"/>
  <c r="M5894" i="6"/>
  <c r="D5894" i="6"/>
  <c r="Q5893" i="6"/>
  <c r="P5893" i="6"/>
  <c r="S5893" i="6" s="1"/>
  <c r="O5893" i="6"/>
  <c r="N5893" i="6"/>
  <c r="M5893" i="6"/>
  <c r="D5893" i="6"/>
  <c r="Q5892" i="6"/>
  <c r="P5892" i="6"/>
  <c r="S5892" i="6" s="1"/>
  <c r="O5892" i="6"/>
  <c r="N5892" i="6"/>
  <c r="M5892" i="6"/>
  <c r="D5892" i="6"/>
  <c r="S5891" i="6"/>
  <c r="Q5891" i="6"/>
  <c r="P5891" i="6"/>
  <c r="O5891" i="6"/>
  <c r="N5891" i="6"/>
  <c r="M5891" i="6"/>
  <c r="D5891" i="6"/>
  <c r="S5890" i="6"/>
  <c r="Q5890" i="6"/>
  <c r="P5890" i="6"/>
  <c r="O5890" i="6"/>
  <c r="N5890" i="6"/>
  <c r="M5890" i="6"/>
  <c r="D5890" i="6"/>
  <c r="Q5889" i="6"/>
  <c r="P5889" i="6"/>
  <c r="S5889" i="6" s="1"/>
  <c r="O5889" i="6"/>
  <c r="N5889" i="6"/>
  <c r="M5889" i="6"/>
  <c r="D5889" i="6"/>
  <c r="Q5888" i="6"/>
  <c r="P5888" i="6"/>
  <c r="S5888" i="6" s="1"/>
  <c r="O5888" i="6"/>
  <c r="N5888" i="6"/>
  <c r="M5888" i="6"/>
  <c r="D5888" i="6"/>
  <c r="S5887" i="6"/>
  <c r="Q5887" i="6"/>
  <c r="P5887" i="6"/>
  <c r="O5887" i="6"/>
  <c r="N5887" i="6"/>
  <c r="M5887" i="6"/>
  <c r="D5887" i="6"/>
  <c r="S5886" i="6"/>
  <c r="Q5886" i="6"/>
  <c r="P5886" i="6"/>
  <c r="O5886" i="6"/>
  <c r="N5886" i="6"/>
  <c r="M5886" i="6"/>
  <c r="D5886" i="6"/>
  <c r="Q5885" i="6"/>
  <c r="P5885" i="6"/>
  <c r="S5885" i="6" s="1"/>
  <c r="O5885" i="6"/>
  <c r="N5885" i="6"/>
  <c r="M5885" i="6"/>
  <c r="D5885" i="6"/>
  <c r="S5884" i="6"/>
  <c r="Q5884" i="6"/>
  <c r="P5884" i="6"/>
  <c r="O5884" i="6"/>
  <c r="N5884" i="6"/>
  <c r="M5884" i="6"/>
  <c r="D5884" i="6"/>
  <c r="S5883" i="6"/>
  <c r="Q5883" i="6"/>
  <c r="P5883" i="6"/>
  <c r="O5883" i="6"/>
  <c r="N5883" i="6"/>
  <c r="M5883" i="6"/>
  <c r="D5883" i="6"/>
  <c r="Q5882" i="6"/>
  <c r="P5882" i="6"/>
  <c r="S5882" i="6" s="1"/>
  <c r="O5882" i="6"/>
  <c r="N5882" i="6"/>
  <c r="M5882" i="6"/>
  <c r="D5882" i="6"/>
  <c r="Q5881" i="6"/>
  <c r="P5881" i="6"/>
  <c r="S5881" i="6" s="1"/>
  <c r="O5881" i="6"/>
  <c r="N5881" i="6"/>
  <c r="M5881" i="6"/>
  <c r="D5881" i="6"/>
  <c r="Q5880" i="6"/>
  <c r="P5880" i="6"/>
  <c r="S5880" i="6" s="1"/>
  <c r="O5880" i="6"/>
  <c r="N5880" i="6"/>
  <c r="M5880" i="6"/>
  <c r="D5880" i="6"/>
  <c r="S5879" i="6"/>
  <c r="Q5879" i="6"/>
  <c r="P5879" i="6"/>
  <c r="O5879" i="6"/>
  <c r="N5879" i="6"/>
  <c r="M5879" i="6"/>
  <c r="D5879" i="6"/>
  <c r="S5878" i="6"/>
  <c r="Q5878" i="6"/>
  <c r="P5878" i="6"/>
  <c r="O5878" i="6"/>
  <c r="N5878" i="6"/>
  <c r="M5878" i="6"/>
  <c r="D5878" i="6"/>
  <c r="Q5877" i="6"/>
  <c r="P5877" i="6"/>
  <c r="S5877" i="6" s="1"/>
  <c r="O5877" i="6"/>
  <c r="N5877" i="6"/>
  <c r="M5877" i="6"/>
  <c r="D5877" i="6"/>
  <c r="Q5876" i="6"/>
  <c r="P5876" i="6"/>
  <c r="S5876" i="6" s="1"/>
  <c r="O5876" i="6"/>
  <c r="N5876" i="6"/>
  <c r="M5876" i="6"/>
  <c r="D5876" i="6"/>
  <c r="S5875" i="6"/>
  <c r="Q5875" i="6"/>
  <c r="P5875" i="6"/>
  <c r="O5875" i="6"/>
  <c r="N5875" i="6"/>
  <c r="M5875" i="6"/>
  <c r="D5875" i="6"/>
  <c r="S5874" i="6"/>
  <c r="Q5874" i="6"/>
  <c r="P5874" i="6"/>
  <c r="O5874" i="6"/>
  <c r="N5874" i="6"/>
  <c r="M5874" i="6"/>
  <c r="D5874" i="6"/>
  <c r="Q5873" i="6"/>
  <c r="P5873" i="6"/>
  <c r="S5873" i="6" s="1"/>
  <c r="O5873" i="6"/>
  <c r="N5873" i="6"/>
  <c r="M5873" i="6"/>
  <c r="D5873" i="6"/>
  <c r="S5872" i="6"/>
  <c r="Q5872" i="6"/>
  <c r="P5872" i="6"/>
  <c r="O5872" i="6"/>
  <c r="N5872" i="6"/>
  <c r="M5872" i="6"/>
  <c r="D5872" i="6"/>
  <c r="S5871" i="6"/>
  <c r="Q5871" i="6"/>
  <c r="P5871" i="6"/>
  <c r="O5871" i="6"/>
  <c r="N5871" i="6"/>
  <c r="M5871" i="6"/>
  <c r="D5871" i="6"/>
  <c r="Q5870" i="6"/>
  <c r="P5870" i="6"/>
  <c r="S5870" i="6" s="1"/>
  <c r="O5870" i="6"/>
  <c r="N5870" i="6"/>
  <c r="M5870" i="6"/>
  <c r="D5870" i="6"/>
  <c r="Q5869" i="6"/>
  <c r="P5869" i="6"/>
  <c r="S5869" i="6" s="1"/>
  <c r="O5869" i="6"/>
  <c r="N5869" i="6"/>
  <c r="M5869" i="6"/>
  <c r="D5869" i="6"/>
  <c r="Q5868" i="6"/>
  <c r="P5868" i="6"/>
  <c r="S5868" i="6" s="1"/>
  <c r="O5868" i="6"/>
  <c r="N5868" i="6"/>
  <c r="M5868" i="6"/>
  <c r="D5868" i="6"/>
  <c r="S5867" i="6"/>
  <c r="Q5867" i="6"/>
  <c r="P5867" i="6"/>
  <c r="O5867" i="6"/>
  <c r="N5867" i="6"/>
  <c r="M5867" i="6"/>
  <c r="D5867" i="6"/>
  <c r="S5866" i="6"/>
  <c r="Q5866" i="6"/>
  <c r="P5866" i="6"/>
  <c r="O5866" i="6"/>
  <c r="N5866" i="6"/>
  <c r="M5866" i="6"/>
  <c r="D5866" i="6"/>
  <c r="Q5865" i="6"/>
  <c r="P5865" i="6"/>
  <c r="S5865" i="6" s="1"/>
  <c r="O5865" i="6"/>
  <c r="N5865" i="6"/>
  <c r="M5865" i="6"/>
  <c r="D5865" i="6"/>
  <c r="Q5864" i="6"/>
  <c r="P5864" i="6"/>
  <c r="S5864" i="6" s="1"/>
  <c r="O5864" i="6"/>
  <c r="N5864" i="6"/>
  <c r="M5864" i="6"/>
  <c r="D5864" i="6"/>
  <c r="S5863" i="6"/>
  <c r="Q5863" i="6"/>
  <c r="P5863" i="6"/>
  <c r="O5863" i="6"/>
  <c r="N5863" i="6"/>
  <c r="M5863" i="6"/>
  <c r="D5863" i="6"/>
  <c r="S5862" i="6"/>
  <c r="Q5862" i="6"/>
  <c r="P5862" i="6"/>
  <c r="O5862" i="6"/>
  <c r="N5862" i="6"/>
  <c r="M5862" i="6"/>
  <c r="D5862" i="6"/>
  <c r="Q5861" i="6"/>
  <c r="P5861" i="6"/>
  <c r="S5861" i="6" s="1"/>
  <c r="O5861" i="6"/>
  <c r="N5861" i="6"/>
  <c r="M5861" i="6"/>
  <c r="D5861" i="6"/>
  <c r="S5860" i="6"/>
  <c r="Q5860" i="6"/>
  <c r="P5860" i="6"/>
  <c r="O5860" i="6"/>
  <c r="N5860" i="6"/>
  <c r="M5860" i="6"/>
  <c r="D5860" i="6"/>
  <c r="S5859" i="6"/>
  <c r="Q5859" i="6"/>
  <c r="P5859" i="6"/>
  <c r="O5859" i="6"/>
  <c r="N5859" i="6"/>
  <c r="M5859" i="6"/>
  <c r="D5859" i="6"/>
  <c r="Q5858" i="6"/>
  <c r="P5858" i="6"/>
  <c r="S5858" i="6" s="1"/>
  <c r="O5858" i="6"/>
  <c r="N5858" i="6"/>
  <c r="M5858" i="6"/>
  <c r="D5858" i="6"/>
  <c r="Q5857" i="6"/>
  <c r="P5857" i="6"/>
  <c r="S5857" i="6" s="1"/>
  <c r="O5857" i="6"/>
  <c r="N5857" i="6"/>
  <c r="M5857" i="6"/>
  <c r="D5857" i="6"/>
  <c r="Q5856" i="6"/>
  <c r="P5856" i="6"/>
  <c r="S5856" i="6" s="1"/>
  <c r="O5856" i="6"/>
  <c r="N5856" i="6"/>
  <c r="M5856" i="6"/>
  <c r="D5856" i="6"/>
  <c r="S5855" i="6"/>
  <c r="Q5855" i="6"/>
  <c r="P5855" i="6"/>
  <c r="O5855" i="6"/>
  <c r="N5855" i="6"/>
  <c r="M5855" i="6"/>
  <c r="D5855" i="6"/>
  <c r="S5854" i="6"/>
  <c r="Q5854" i="6"/>
  <c r="P5854" i="6"/>
  <c r="O5854" i="6"/>
  <c r="N5854" i="6"/>
  <c r="M5854" i="6"/>
  <c r="D5854" i="6"/>
  <c r="Q5853" i="6"/>
  <c r="P5853" i="6"/>
  <c r="S5853" i="6" s="1"/>
  <c r="O5853" i="6"/>
  <c r="N5853" i="6"/>
  <c r="M5853" i="6"/>
  <c r="D5853" i="6"/>
  <c r="Q5852" i="6"/>
  <c r="P5852" i="6"/>
  <c r="S5852" i="6" s="1"/>
  <c r="O5852" i="6"/>
  <c r="N5852" i="6"/>
  <c r="M5852" i="6"/>
  <c r="D5852" i="6"/>
  <c r="S5851" i="6"/>
  <c r="Q5851" i="6"/>
  <c r="P5851" i="6"/>
  <c r="O5851" i="6"/>
  <c r="N5851" i="6"/>
  <c r="M5851" i="6"/>
  <c r="D5851" i="6"/>
  <c r="S5850" i="6"/>
  <c r="Q5850" i="6"/>
  <c r="P5850" i="6"/>
  <c r="O5850" i="6"/>
  <c r="N5850" i="6"/>
  <c r="M5850" i="6"/>
  <c r="D5850" i="6"/>
  <c r="Q5849" i="6"/>
  <c r="P5849" i="6"/>
  <c r="S5849" i="6" s="1"/>
  <c r="O5849" i="6"/>
  <c r="N5849" i="6"/>
  <c r="M5849" i="6"/>
  <c r="D5849" i="6"/>
  <c r="S5848" i="6"/>
  <c r="Q5848" i="6"/>
  <c r="P5848" i="6"/>
  <c r="O5848" i="6"/>
  <c r="N5848" i="6"/>
  <c r="M5848" i="6"/>
  <c r="D5848" i="6"/>
  <c r="S5847" i="6"/>
  <c r="Q5847" i="6"/>
  <c r="P5847" i="6"/>
  <c r="O5847" i="6"/>
  <c r="N5847" i="6"/>
  <c r="M5847" i="6"/>
  <c r="D5847" i="6"/>
  <c r="Q5846" i="6"/>
  <c r="P5846" i="6"/>
  <c r="S5846" i="6" s="1"/>
  <c r="O5846" i="6"/>
  <c r="N5846" i="6"/>
  <c r="M5846" i="6"/>
  <c r="D5846" i="6"/>
  <c r="Q5845" i="6"/>
  <c r="P5845" i="6"/>
  <c r="S5845" i="6" s="1"/>
  <c r="O5845" i="6"/>
  <c r="N5845" i="6"/>
  <c r="M5845" i="6"/>
  <c r="D5845" i="6"/>
  <c r="Q5844" i="6"/>
  <c r="P5844" i="6"/>
  <c r="S5844" i="6" s="1"/>
  <c r="O5844" i="6"/>
  <c r="N5844" i="6"/>
  <c r="M5844" i="6"/>
  <c r="D5844" i="6"/>
  <c r="S5843" i="6"/>
  <c r="Q5843" i="6"/>
  <c r="P5843" i="6"/>
  <c r="O5843" i="6"/>
  <c r="N5843" i="6"/>
  <c r="M5843" i="6"/>
  <c r="D5843" i="6"/>
  <c r="S5842" i="6"/>
  <c r="Q5842" i="6"/>
  <c r="P5842" i="6"/>
  <c r="O5842" i="6"/>
  <c r="N5842" i="6"/>
  <c r="M5842" i="6"/>
  <c r="D5842" i="6"/>
  <c r="Q5841" i="6"/>
  <c r="P5841" i="6"/>
  <c r="S5841" i="6" s="1"/>
  <c r="O5841" i="6"/>
  <c r="N5841" i="6"/>
  <c r="M5841" i="6"/>
  <c r="D5841" i="6"/>
  <c r="Q5840" i="6"/>
  <c r="P5840" i="6"/>
  <c r="S5840" i="6" s="1"/>
  <c r="O5840" i="6"/>
  <c r="N5840" i="6"/>
  <c r="M5840" i="6"/>
  <c r="D5840" i="6"/>
  <c r="S5839" i="6"/>
  <c r="Q5839" i="6"/>
  <c r="P5839" i="6"/>
  <c r="O5839" i="6"/>
  <c r="N5839" i="6"/>
  <c r="M5839" i="6"/>
  <c r="D5839" i="6"/>
  <c r="S5838" i="6"/>
  <c r="Q5838" i="6"/>
  <c r="P5838" i="6"/>
  <c r="O5838" i="6"/>
  <c r="N5838" i="6"/>
  <c r="M5838" i="6"/>
  <c r="D5838" i="6"/>
  <c r="Q5837" i="6"/>
  <c r="P5837" i="6"/>
  <c r="S5837" i="6" s="1"/>
  <c r="O5837" i="6"/>
  <c r="N5837" i="6"/>
  <c r="M5837" i="6"/>
  <c r="D5837" i="6"/>
  <c r="S5836" i="6"/>
  <c r="Q5836" i="6"/>
  <c r="P5836" i="6"/>
  <c r="O5836" i="6"/>
  <c r="N5836" i="6"/>
  <c r="M5836" i="6"/>
  <c r="D5836" i="6"/>
  <c r="S5835" i="6"/>
  <c r="Q5835" i="6"/>
  <c r="P5835" i="6"/>
  <c r="O5835" i="6"/>
  <c r="N5835" i="6"/>
  <c r="M5835" i="6"/>
  <c r="D5835" i="6"/>
  <c r="Q5834" i="6"/>
  <c r="P5834" i="6"/>
  <c r="S5834" i="6" s="1"/>
  <c r="O5834" i="6"/>
  <c r="N5834" i="6"/>
  <c r="M5834" i="6"/>
  <c r="D5834" i="6"/>
  <c r="Q5833" i="6"/>
  <c r="P5833" i="6"/>
  <c r="S5833" i="6" s="1"/>
  <c r="O5833" i="6"/>
  <c r="N5833" i="6"/>
  <c r="M5833" i="6"/>
  <c r="D5833" i="6"/>
  <c r="Q5832" i="6"/>
  <c r="P5832" i="6"/>
  <c r="S5832" i="6" s="1"/>
  <c r="O5832" i="6"/>
  <c r="N5832" i="6"/>
  <c r="M5832" i="6"/>
  <c r="D5832" i="6"/>
  <c r="S5831" i="6"/>
  <c r="Q5831" i="6"/>
  <c r="P5831" i="6"/>
  <c r="O5831" i="6"/>
  <c r="N5831" i="6"/>
  <c r="M5831" i="6"/>
  <c r="D5831" i="6"/>
  <c r="S5830" i="6"/>
  <c r="Q5830" i="6"/>
  <c r="P5830" i="6"/>
  <c r="O5830" i="6"/>
  <c r="N5830" i="6"/>
  <c r="M5830" i="6"/>
  <c r="D5830" i="6"/>
  <c r="Q5829" i="6"/>
  <c r="P5829" i="6"/>
  <c r="S5829" i="6" s="1"/>
  <c r="O5829" i="6"/>
  <c r="N5829" i="6"/>
  <c r="M5829" i="6"/>
  <c r="D5829" i="6"/>
  <c r="Q5828" i="6"/>
  <c r="P5828" i="6"/>
  <c r="S5828" i="6" s="1"/>
  <c r="O5828" i="6"/>
  <c r="N5828" i="6"/>
  <c r="M5828" i="6"/>
  <c r="D5828" i="6"/>
  <c r="S5827" i="6"/>
  <c r="Q5827" i="6"/>
  <c r="P5827" i="6"/>
  <c r="O5827" i="6"/>
  <c r="N5827" i="6"/>
  <c r="M5827" i="6"/>
  <c r="D5827" i="6"/>
  <c r="S5826" i="6"/>
  <c r="Q5826" i="6"/>
  <c r="P5826" i="6"/>
  <c r="O5826" i="6"/>
  <c r="N5826" i="6"/>
  <c r="M5826" i="6"/>
  <c r="D5826" i="6"/>
  <c r="Q5825" i="6"/>
  <c r="P5825" i="6"/>
  <c r="S5825" i="6" s="1"/>
  <c r="O5825" i="6"/>
  <c r="N5825" i="6"/>
  <c r="M5825" i="6"/>
  <c r="D5825" i="6"/>
  <c r="S5824" i="6"/>
  <c r="Q5824" i="6"/>
  <c r="P5824" i="6"/>
  <c r="O5824" i="6"/>
  <c r="N5824" i="6"/>
  <c r="M5824" i="6"/>
  <c r="D5824" i="6"/>
  <c r="S5823" i="6"/>
  <c r="Q5823" i="6"/>
  <c r="P5823" i="6"/>
  <c r="O5823" i="6"/>
  <c r="N5823" i="6"/>
  <c r="M5823" i="6"/>
  <c r="D5823" i="6"/>
  <c r="Q5822" i="6"/>
  <c r="P5822" i="6"/>
  <c r="S5822" i="6" s="1"/>
  <c r="O5822" i="6"/>
  <c r="N5822" i="6"/>
  <c r="M5822" i="6"/>
  <c r="D5822" i="6"/>
  <c r="Q5821" i="6"/>
  <c r="P5821" i="6"/>
  <c r="S5821" i="6" s="1"/>
  <c r="O5821" i="6"/>
  <c r="N5821" i="6"/>
  <c r="M5821" i="6"/>
  <c r="D5821" i="6"/>
  <c r="Q5820" i="6"/>
  <c r="P5820" i="6"/>
  <c r="S5820" i="6" s="1"/>
  <c r="O5820" i="6"/>
  <c r="N5820" i="6"/>
  <c r="M5820" i="6"/>
  <c r="D5820" i="6"/>
  <c r="S5819" i="6"/>
  <c r="Q5819" i="6"/>
  <c r="P5819" i="6"/>
  <c r="O5819" i="6"/>
  <c r="N5819" i="6"/>
  <c r="M5819" i="6"/>
  <c r="D5819" i="6"/>
  <c r="S5818" i="6"/>
  <c r="Q5818" i="6"/>
  <c r="P5818" i="6"/>
  <c r="O5818" i="6"/>
  <c r="N5818" i="6"/>
  <c r="M5818" i="6"/>
  <c r="D5818" i="6"/>
  <c r="Q5817" i="6"/>
  <c r="P5817" i="6"/>
  <c r="S5817" i="6" s="1"/>
  <c r="O5817" i="6"/>
  <c r="N5817" i="6"/>
  <c r="M5817" i="6"/>
  <c r="D5817" i="6"/>
  <c r="Q5816" i="6"/>
  <c r="P5816" i="6"/>
  <c r="S5816" i="6" s="1"/>
  <c r="O5816" i="6"/>
  <c r="N5816" i="6"/>
  <c r="M5816" i="6"/>
  <c r="D5816" i="6"/>
  <c r="S5815" i="6"/>
  <c r="Q5815" i="6"/>
  <c r="P5815" i="6"/>
  <c r="O5815" i="6"/>
  <c r="N5815" i="6"/>
  <c r="M5815" i="6"/>
  <c r="D5815" i="6"/>
  <c r="S5814" i="6"/>
  <c r="Q5814" i="6"/>
  <c r="P5814" i="6"/>
  <c r="O5814" i="6"/>
  <c r="N5814" i="6"/>
  <c r="M5814" i="6"/>
  <c r="D5814" i="6"/>
  <c r="Q5813" i="6"/>
  <c r="P5813" i="6"/>
  <c r="S5813" i="6" s="1"/>
  <c r="O5813" i="6"/>
  <c r="N5813" i="6"/>
  <c r="M5813" i="6"/>
  <c r="D5813" i="6"/>
  <c r="S5812" i="6"/>
  <c r="Q5812" i="6"/>
  <c r="P5812" i="6"/>
  <c r="O5812" i="6"/>
  <c r="N5812" i="6"/>
  <c r="M5812" i="6"/>
  <c r="D5812" i="6"/>
  <c r="S5811" i="6"/>
  <c r="Q5811" i="6"/>
  <c r="P5811" i="6"/>
  <c r="O5811" i="6"/>
  <c r="N5811" i="6"/>
  <c r="M5811" i="6"/>
  <c r="D5811" i="6"/>
  <c r="Q5810" i="6"/>
  <c r="P5810" i="6"/>
  <c r="S5810" i="6" s="1"/>
  <c r="O5810" i="6"/>
  <c r="N5810" i="6"/>
  <c r="M5810" i="6"/>
  <c r="D5810" i="6"/>
  <c r="Q5809" i="6"/>
  <c r="P5809" i="6"/>
  <c r="S5809" i="6" s="1"/>
  <c r="O5809" i="6"/>
  <c r="N5809" i="6"/>
  <c r="M5809" i="6"/>
  <c r="D5809" i="6"/>
  <c r="Q5808" i="6"/>
  <c r="P5808" i="6"/>
  <c r="S5808" i="6" s="1"/>
  <c r="O5808" i="6"/>
  <c r="N5808" i="6"/>
  <c r="M5808" i="6"/>
  <c r="D5808" i="6"/>
  <c r="S5807" i="6"/>
  <c r="Q5807" i="6"/>
  <c r="P5807" i="6"/>
  <c r="O5807" i="6"/>
  <c r="N5807" i="6"/>
  <c r="M5807" i="6"/>
  <c r="D5807" i="6"/>
  <c r="S5806" i="6"/>
  <c r="Q5806" i="6"/>
  <c r="P5806" i="6"/>
  <c r="O5806" i="6"/>
  <c r="N5806" i="6"/>
  <c r="M5806" i="6"/>
  <c r="D5806" i="6"/>
  <c r="Q5805" i="6"/>
  <c r="P5805" i="6"/>
  <c r="S5805" i="6" s="1"/>
  <c r="O5805" i="6"/>
  <c r="N5805" i="6"/>
  <c r="M5805" i="6"/>
  <c r="D5805" i="6"/>
  <c r="Q5804" i="6"/>
  <c r="P5804" i="6"/>
  <c r="S5804" i="6" s="1"/>
  <c r="O5804" i="6"/>
  <c r="N5804" i="6"/>
  <c r="M5804" i="6"/>
  <c r="D5804" i="6"/>
  <c r="S5803" i="6"/>
  <c r="Q5803" i="6"/>
  <c r="P5803" i="6"/>
  <c r="O5803" i="6"/>
  <c r="N5803" i="6"/>
  <c r="M5803" i="6"/>
  <c r="D5803" i="6"/>
  <c r="S5802" i="6"/>
  <c r="Q5802" i="6"/>
  <c r="P5802" i="6"/>
  <c r="O5802" i="6"/>
  <c r="N5802" i="6"/>
  <c r="M5802" i="6"/>
  <c r="D5802" i="6"/>
  <c r="Q5801" i="6"/>
  <c r="P5801" i="6"/>
  <c r="S5801" i="6" s="1"/>
  <c r="O5801" i="6"/>
  <c r="N5801" i="6"/>
  <c r="M5801" i="6"/>
  <c r="D5801" i="6"/>
  <c r="S5800" i="6"/>
  <c r="Q5800" i="6"/>
  <c r="P5800" i="6"/>
  <c r="O5800" i="6"/>
  <c r="N5800" i="6"/>
  <c r="M5800" i="6"/>
  <c r="D5800" i="6"/>
  <c r="S5799" i="6"/>
  <c r="Q5799" i="6"/>
  <c r="P5799" i="6"/>
  <c r="O5799" i="6"/>
  <c r="N5799" i="6"/>
  <c r="M5799" i="6"/>
  <c r="D5799" i="6"/>
  <c r="Q5798" i="6"/>
  <c r="P5798" i="6"/>
  <c r="S5798" i="6" s="1"/>
  <c r="O5798" i="6"/>
  <c r="N5798" i="6"/>
  <c r="M5798" i="6"/>
  <c r="D5798" i="6"/>
  <c r="Q5797" i="6"/>
  <c r="P5797" i="6"/>
  <c r="S5797" i="6" s="1"/>
  <c r="O5797" i="6"/>
  <c r="N5797" i="6"/>
  <c r="M5797" i="6"/>
  <c r="D5797" i="6"/>
  <c r="Q5796" i="6"/>
  <c r="P5796" i="6"/>
  <c r="S5796" i="6" s="1"/>
  <c r="O5796" i="6"/>
  <c r="N5796" i="6"/>
  <c r="M5796" i="6"/>
  <c r="D5796" i="6"/>
  <c r="S5795" i="6"/>
  <c r="Q5795" i="6"/>
  <c r="P5795" i="6"/>
  <c r="O5795" i="6"/>
  <c r="N5795" i="6"/>
  <c r="M5795" i="6"/>
  <c r="D5795" i="6"/>
  <c r="S5794" i="6"/>
  <c r="Q5794" i="6"/>
  <c r="P5794" i="6"/>
  <c r="O5794" i="6"/>
  <c r="N5794" i="6"/>
  <c r="M5794" i="6"/>
  <c r="D5794" i="6"/>
  <c r="Q5793" i="6"/>
  <c r="P5793" i="6"/>
  <c r="S5793" i="6" s="1"/>
  <c r="O5793" i="6"/>
  <c r="N5793" i="6"/>
  <c r="M5793" i="6"/>
  <c r="D5793" i="6"/>
  <c r="Q5792" i="6"/>
  <c r="P5792" i="6"/>
  <c r="S5792" i="6" s="1"/>
  <c r="O5792" i="6"/>
  <c r="N5792" i="6"/>
  <c r="M5792" i="6"/>
  <c r="D5792" i="6"/>
  <c r="S5791" i="6"/>
  <c r="Q5791" i="6"/>
  <c r="P5791" i="6"/>
  <c r="O5791" i="6"/>
  <c r="N5791" i="6"/>
  <c r="M5791" i="6"/>
  <c r="D5791" i="6"/>
  <c r="S5790" i="6"/>
  <c r="Q5790" i="6"/>
  <c r="P5790" i="6"/>
  <c r="O5790" i="6"/>
  <c r="N5790" i="6"/>
  <c r="M5790" i="6"/>
  <c r="D5790" i="6"/>
  <c r="Q5789" i="6"/>
  <c r="P5789" i="6"/>
  <c r="S5789" i="6" s="1"/>
  <c r="O5789" i="6"/>
  <c r="N5789" i="6"/>
  <c r="M5789" i="6"/>
  <c r="D5789" i="6"/>
  <c r="S5788" i="6"/>
  <c r="Q5788" i="6"/>
  <c r="P5788" i="6"/>
  <c r="O5788" i="6"/>
  <c r="N5788" i="6"/>
  <c r="M5788" i="6"/>
  <c r="D5788" i="6"/>
  <c r="S5787" i="6"/>
  <c r="Q5787" i="6"/>
  <c r="P5787" i="6"/>
  <c r="O5787" i="6"/>
  <c r="N5787" i="6"/>
  <c r="M5787" i="6"/>
  <c r="D5787" i="6"/>
  <c r="Q5786" i="6"/>
  <c r="P5786" i="6"/>
  <c r="S5786" i="6" s="1"/>
  <c r="O5786" i="6"/>
  <c r="N5786" i="6"/>
  <c r="M5786" i="6"/>
  <c r="D5786" i="6"/>
  <c r="Q5785" i="6"/>
  <c r="P5785" i="6"/>
  <c r="S5785" i="6" s="1"/>
  <c r="O5785" i="6"/>
  <c r="N5785" i="6"/>
  <c r="M5785" i="6"/>
  <c r="D5785" i="6"/>
  <c r="Q5784" i="6"/>
  <c r="P5784" i="6"/>
  <c r="S5784" i="6" s="1"/>
  <c r="O5784" i="6"/>
  <c r="N5784" i="6"/>
  <c r="M5784" i="6"/>
  <c r="D5784" i="6"/>
  <c r="S5783" i="6"/>
  <c r="Q5783" i="6"/>
  <c r="P5783" i="6"/>
  <c r="O5783" i="6"/>
  <c r="N5783" i="6"/>
  <c r="M5783" i="6"/>
  <c r="D5783" i="6"/>
  <c r="S5782" i="6"/>
  <c r="Q5782" i="6"/>
  <c r="P5782" i="6"/>
  <c r="O5782" i="6"/>
  <c r="N5782" i="6"/>
  <c r="M5782" i="6"/>
  <c r="D5782" i="6"/>
  <c r="Q5781" i="6"/>
  <c r="P5781" i="6"/>
  <c r="S5781" i="6" s="1"/>
  <c r="O5781" i="6"/>
  <c r="N5781" i="6"/>
  <c r="M5781" i="6"/>
  <c r="D5781" i="6"/>
  <c r="Q5780" i="6"/>
  <c r="P5780" i="6"/>
  <c r="S5780" i="6" s="1"/>
  <c r="O5780" i="6"/>
  <c r="N5780" i="6"/>
  <c r="M5780" i="6"/>
  <c r="D5780" i="6"/>
  <c r="S5779" i="6"/>
  <c r="Q5779" i="6"/>
  <c r="P5779" i="6"/>
  <c r="O5779" i="6"/>
  <c r="N5779" i="6"/>
  <c r="M5779" i="6"/>
  <c r="D5779" i="6"/>
  <c r="S5778" i="6"/>
  <c r="Q5778" i="6"/>
  <c r="P5778" i="6"/>
  <c r="O5778" i="6"/>
  <c r="N5778" i="6"/>
  <c r="M5778" i="6"/>
  <c r="D5778" i="6"/>
  <c r="Q5777" i="6"/>
  <c r="P5777" i="6"/>
  <c r="S5777" i="6" s="1"/>
  <c r="O5777" i="6"/>
  <c r="N5777" i="6"/>
  <c r="M5777" i="6"/>
  <c r="D5777" i="6"/>
  <c r="S5776" i="6"/>
  <c r="Q5776" i="6"/>
  <c r="P5776" i="6"/>
  <c r="O5776" i="6"/>
  <c r="N5776" i="6"/>
  <c r="M5776" i="6"/>
  <c r="D5776" i="6"/>
  <c r="S5775" i="6"/>
  <c r="Q5775" i="6"/>
  <c r="P5775" i="6"/>
  <c r="O5775" i="6"/>
  <c r="N5775" i="6"/>
  <c r="M5775" i="6"/>
  <c r="D5775" i="6"/>
  <c r="Q5774" i="6"/>
  <c r="P5774" i="6"/>
  <c r="S5774" i="6" s="1"/>
  <c r="O5774" i="6"/>
  <c r="N5774" i="6"/>
  <c r="M5774" i="6"/>
  <c r="D5774" i="6"/>
  <c r="Q5773" i="6"/>
  <c r="P5773" i="6"/>
  <c r="S5773" i="6" s="1"/>
  <c r="O5773" i="6"/>
  <c r="N5773" i="6"/>
  <c r="M5773" i="6"/>
  <c r="D5773" i="6"/>
  <c r="Q5772" i="6"/>
  <c r="P5772" i="6"/>
  <c r="S5772" i="6" s="1"/>
  <c r="O5772" i="6"/>
  <c r="N5772" i="6"/>
  <c r="M5772" i="6"/>
  <c r="D5772" i="6"/>
  <c r="S5771" i="6"/>
  <c r="Q5771" i="6"/>
  <c r="P5771" i="6"/>
  <c r="O5771" i="6"/>
  <c r="N5771" i="6"/>
  <c r="M5771" i="6"/>
  <c r="D5771" i="6"/>
  <c r="S5770" i="6"/>
  <c r="Q5770" i="6"/>
  <c r="P5770" i="6"/>
  <c r="O5770" i="6"/>
  <c r="N5770" i="6"/>
  <c r="M5770" i="6"/>
  <c r="D5770" i="6"/>
  <c r="Q5769" i="6"/>
  <c r="P5769" i="6"/>
  <c r="S5769" i="6" s="1"/>
  <c r="O5769" i="6"/>
  <c r="N5769" i="6"/>
  <c r="M5769" i="6"/>
  <c r="D5769" i="6"/>
  <c r="Q5768" i="6"/>
  <c r="P5768" i="6"/>
  <c r="S5768" i="6" s="1"/>
  <c r="O5768" i="6"/>
  <c r="N5768" i="6"/>
  <c r="M5768" i="6"/>
  <c r="D5768" i="6"/>
  <c r="S5767" i="6"/>
  <c r="Q5767" i="6"/>
  <c r="P5767" i="6"/>
  <c r="O5767" i="6"/>
  <c r="N5767" i="6"/>
  <c r="M5767" i="6"/>
  <c r="D5767" i="6"/>
  <c r="S5766" i="6"/>
  <c r="Q5766" i="6"/>
  <c r="P5766" i="6"/>
  <c r="O5766" i="6"/>
  <c r="N5766" i="6"/>
  <c r="M5766" i="6"/>
  <c r="D5766" i="6"/>
  <c r="Q5765" i="6"/>
  <c r="P5765" i="6"/>
  <c r="S5765" i="6" s="1"/>
  <c r="O5765" i="6"/>
  <c r="N5765" i="6"/>
  <c r="M5765" i="6"/>
  <c r="D5765" i="6"/>
  <c r="S5764" i="6"/>
  <c r="Q5764" i="6"/>
  <c r="P5764" i="6"/>
  <c r="O5764" i="6"/>
  <c r="N5764" i="6"/>
  <c r="M5764" i="6"/>
  <c r="D5764" i="6"/>
  <c r="S5763" i="6"/>
  <c r="Q5763" i="6"/>
  <c r="P5763" i="6"/>
  <c r="O5763" i="6"/>
  <c r="N5763" i="6"/>
  <c r="M5763" i="6"/>
  <c r="D5763" i="6"/>
  <c r="Q5762" i="6"/>
  <c r="P5762" i="6"/>
  <c r="S5762" i="6" s="1"/>
  <c r="O5762" i="6"/>
  <c r="N5762" i="6"/>
  <c r="M5762" i="6"/>
  <c r="D5762" i="6"/>
  <c r="Q5761" i="6"/>
  <c r="P5761" i="6"/>
  <c r="S5761" i="6" s="1"/>
  <c r="O5761" i="6"/>
  <c r="N5761" i="6"/>
  <c r="M5761" i="6"/>
  <c r="D5761" i="6"/>
  <c r="Q5760" i="6"/>
  <c r="P5760" i="6"/>
  <c r="S5760" i="6" s="1"/>
  <c r="O5760" i="6"/>
  <c r="N5760" i="6"/>
  <c r="M5760" i="6"/>
  <c r="D5760" i="6"/>
  <c r="S5759" i="6"/>
  <c r="Q5759" i="6"/>
  <c r="P5759" i="6"/>
  <c r="O5759" i="6"/>
  <c r="N5759" i="6"/>
  <c r="M5759" i="6"/>
  <c r="D5759" i="6"/>
  <c r="S5758" i="6"/>
  <c r="Q5758" i="6"/>
  <c r="P5758" i="6"/>
  <c r="O5758" i="6"/>
  <c r="N5758" i="6"/>
  <c r="M5758" i="6"/>
  <c r="D5758" i="6"/>
  <c r="Q5757" i="6"/>
  <c r="P5757" i="6"/>
  <c r="S5757" i="6" s="1"/>
  <c r="O5757" i="6"/>
  <c r="N5757" i="6"/>
  <c r="M5757" i="6"/>
  <c r="D5757" i="6"/>
  <c r="Q5756" i="6"/>
  <c r="P5756" i="6"/>
  <c r="S5756" i="6" s="1"/>
  <c r="O5756" i="6"/>
  <c r="N5756" i="6"/>
  <c r="M5756" i="6"/>
  <c r="D5756" i="6"/>
  <c r="S5755" i="6"/>
  <c r="Q5755" i="6"/>
  <c r="P5755" i="6"/>
  <c r="O5755" i="6"/>
  <c r="N5755" i="6"/>
  <c r="M5755" i="6"/>
  <c r="D5755" i="6"/>
  <c r="S5754" i="6"/>
  <c r="Q5754" i="6"/>
  <c r="P5754" i="6"/>
  <c r="O5754" i="6"/>
  <c r="N5754" i="6"/>
  <c r="M5754" i="6"/>
  <c r="D5754" i="6"/>
  <c r="Q5753" i="6"/>
  <c r="P5753" i="6"/>
  <c r="S5753" i="6" s="1"/>
  <c r="O5753" i="6"/>
  <c r="N5753" i="6"/>
  <c r="M5753" i="6"/>
  <c r="D5753" i="6"/>
  <c r="S5752" i="6"/>
  <c r="Q5752" i="6"/>
  <c r="P5752" i="6"/>
  <c r="O5752" i="6"/>
  <c r="N5752" i="6"/>
  <c r="M5752" i="6"/>
  <c r="D5752" i="6"/>
  <c r="S5751" i="6"/>
  <c r="Q5751" i="6"/>
  <c r="P5751" i="6"/>
  <c r="O5751" i="6"/>
  <c r="N5751" i="6"/>
  <c r="M5751" i="6"/>
  <c r="D5751" i="6"/>
  <c r="Q5750" i="6"/>
  <c r="P5750" i="6"/>
  <c r="S5750" i="6" s="1"/>
  <c r="O5750" i="6"/>
  <c r="N5750" i="6"/>
  <c r="M5750" i="6"/>
  <c r="D5750" i="6"/>
  <c r="Q5749" i="6"/>
  <c r="P5749" i="6"/>
  <c r="S5749" i="6" s="1"/>
  <c r="O5749" i="6"/>
  <c r="N5749" i="6"/>
  <c r="M5749" i="6"/>
  <c r="D5749" i="6"/>
  <c r="Q5748" i="6"/>
  <c r="P5748" i="6"/>
  <c r="S5748" i="6" s="1"/>
  <c r="O5748" i="6"/>
  <c r="N5748" i="6"/>
  <c r="M5748" i="6"/>
  <c r="D5748" i="6"/>
  <c r="S5747" i="6"/>
  <c r="Q5747" i="6"/>
  <c r="P5747" i="6"/>
  <c r="O5747" i="6"/>
  <c r="N5747" i="6"/>
  <c r="M5747" i="6"/>
  <c r="D5747" i="6"/>
  <c r="S5746" i="6"/>
  <c r="Q5746" i="6"/>
  <c r="P5746" i="6"/>
  <c r="O5746" i="6"/>
  <c r="N5746" i="6"/>
  <c r="M5746" i="6"/>
  <c r="D5746" i="6"/>
  <c r="Q5745" i="6"/>
  <c r="P5745" i="6"/>
  <c r="S5745" i="6" s="1"/>
  <c r="O5745" i="6"/>
  <c r="N5745" i="6"/>
  <c r="M5745" i="6"/>
  <c r="D5745" i="6"/>
  <c r="Q5744" i="6"/>
  <c r="P5744" i="6"/>
  <c r="S5744" i="6" s="1"/>
  <c r="O5744" i="6"/>
  <c r="N5744" i="6"/>
  <c r="M5744" i="6"/>
  <c r="D5744" i="6"/>
  <c r="S5743" i="6"/>
  <c r="Q5743" i="6"/>
  <c r="P5743" i="6"/>
  <c r="O5743" i="6"/>
  <c r="N5743" i="6"/>
  <c r="M5743" i="6"/>
  <c r="D5743" i="6"/>
  <c r="Q5742" i="6"/>
  <c r="P5742" i="6"/>
  <c r="S5742" i="6" s="1"/>
  <c r="O5742" i="6"/>
  <c r="N5742" i="6"/>
  <c r="M5742" i="6"/>
  <c r="D5742" i="6"/>
  <c r="Q5741" i="6"/>
  <c r="P5741" i="6"/>
  <c r="S5741" i="6" s="1"/>
  <c r="O5741" i="6"/>
  <c r="N5741" i="6"/>
  <c r="M5741" i="6"/>
  <c r="D5741" i="6"/>
  <c r="S5740" i="6"/>
  <c r="Q5740" i="6"/>
  <c r="P5740" i="6"/>
  <c r="O5740" i="6"/>
  <c r="N5740" i="6"/>
  <c r="M5740" i="6"/>
  <c r="D5740" i="6"/>
  <c r="S5739" i="6"/>
  <c r="Q5739" i="6"/>
  <c r="P5739" i="6"/>
  <c r="O5739" i="6"/>
  <c r="N5739" i="6"/>
  <c r="M5739" i="6"/>
  <c r="D5739" i="6"/>
  <c r="Q5738" i="6"/>
  <c r="P5738" i="6"/>
  <c r="S5738" i="6" s="1"/>
  <c r="O5738" i="6"/>
  <c r="N5738" i="6"/>
  <c r="M5738" i="6"/>
  <c r="D5738" i="6"/>
  <c r="Q5737" i="6"/>
  <c r="P5737" i="6"/>
  <c r="S5737" i="6" s="1"/>
  <c r="O5737" i="6"/>
  <c r="N5737" i="6"/>
  <c r="M5737" i="6"/>
  <c r="D5737" i="6"/>
  <c r="Q5736" i="6"/>
  <c r="P5736" i="6"/>
  <c r="S5736" i="6" s="1"/>
  <c r="O5736" i="6"/>
  <c r="N5736" i="6"/>
  <c r="M5736" i="6"/>
  <c r="D5736" i="6"/>
  <c r="S5735" i="6"/>
  <c r="Q5735" i="6"/>
  <c r="P5735" i="6"/>
  <c r="O5735" i="6"/>
  <c r="N5735" i="6"/>
  <c r="M5735" i="6"/>
  <c r="D5735" i="6"/>
  <c r="S5734" i="6"/>
  <c r="Q5734" i="6"/>
  <c r="P5734" i="6"/>
  <c r="O5734" i="6"/>
  <c r="N5734" i="6"/>
  <c r="M5734" i="6"/>
  <c r="D5734" i="6"/>
  <c r="S5733" i="6"/>
  <c r="Q5733" i="6"/>
  <c r="P5733" i="6"/>
  <c r="O5733" i="6"/>
  <c r="N5733" i="6"/>
  <c r="M5733" i="6"/>
  <c r="D5733" i="6"/>
  <c r="Q5732" i="6"/>
  <c r="P5732" i="6"/>
  <c r="S5732" i="6" s="1"/>
  <c r="O5732" i="6"/>
  <c r="N5732" i="6"/>
  <c r="M5732" i="6"/>
  <c r="D5732" i="6"/>
  <c r="S5731" i="6"/>
  <c r="Q5731" i="6"/>
  <c r="P5731" i="6"/>
  <c r="O5731" i="6"/>
  <c r="N5731" i="6"/>
  <c r="M5731" i="6"/>
  <c r="D5731" i="6"/>
  <c r="Q5730" i="6"/>
  <c r="P5730" i="6"/>
  <c r="S5730" i="6" s="1"/>
  <c r="O5730" i="6"/>
  <c r="N5730" i="6"/>
  <c r="M5730" i="6"/>
  <c r="D5730" i="6"/>
  <c r="Q5729" i="6"/>
  <c r="P5729" i="6"/>
  <c r="S5729" i="6" s="1"/>
  <c r="O5729" i="6"/>
  <c r="N5729" i="6"/>
  <c r="M5729" i="6"/>
  <c r="D5729" i="6"/>
  <c r="S5728" i="6"/>
  <c r="Q5728" i="6"/>
  <c r="P5728" i="6"/>
  <c r="O5728" i="6"/>
  <c r="N5728" i="6"/>
  <c r="M5728" i="6"/>
  <c r="D5728" i="6"/>
  <c r="S5727" i="6"/>
  <c r="Q5727" i="6"/>
  <c r="P5727" i="6"/>
  <c r="O5727" i="6"/>
  <c r="N5727" i="6"/>
  <c r="M5727" i="6"/>
  <c r="D5727" i="6"/>
  <c r="Q5726" i="6"/>
  <c r="P5726" i="6"/>
  <c r="S5726" i="6" s="1"/>
  <c r="O5726" i="6"/>
  <c r="N5726" i="6"/>
  <c r="M5726" i="6"/>
  <c r="D5726" i="6"/>
  <c r="Q5725" i="6"/>
  <c r="P5725" i="6"/>
  <c r="S5725" i="6" s="1"/>
  <c r="O5725" i="6"/>
  <c r="N5725" i="6"/>
  <c r="M5725" i="6"/>
  <c r="D5725" i="6"/>
  <c r="Q5724" i="6"/>
  <c r="P5724" i="6"/>
  <c r="S5724" i="6" s="1"/>
  <c r="O5724" i="6"/>
  <c r="N5724" i="6"/>
  <c r="M5724" i="6"/>
  <c r="D5724" i="6"/>
  <c r="Q5723" i="6"/>
  <c r="P5723" i="6"/>
  <c r="S5723" i="6" s="1"/>
  <c r="O5723" i="6"/>
  <c r="N5723" i="6"/>
  <c r="M5723" i="6"/>
  <c r="D5723" i="6"/>
  <c r="S5722" i="6"/>
  <c r="Q5722" i="6"/>
  <c r="P5722" i="6"/>
  <c r="O5722" i="6"/>
  <c r="N5722" i="6"/>
  <c r="M5722" i="6"/>
  <c r="D5722" i="6"/>
  <c r="Q5721" i="6"/>
  <c r="P5721" i="6"/>
  <c r="S5721" i="6" s="1"/>
  <c r="O5721" i="6"/>
  <c r="N5721" i="6"/>
  <c r="M5721" i="6"/>
  <c r="D5721" i="6"/>
  <c r="Q5720" i="6"/>
  <c r="P5720" i="6"/>
  <c r="S5720" i="6" s="1"/>
  <c r="O5720" i="6"/>
  <c r="N5720" i="6"/>
  <c r="M5720" i="6"/>
  <c r="D5720" i="6"/>
  <c r="S5719" i="6"/>
  <c r="Q5719" i="6"/>
  <c r="P5719" i="6"/>
  <c r="O5719" i="6"/>
  <c r="N5719" i="6"/>
  <c r="M5719" i="6"/>
  <c r="D5719" i="6"/>
  <c r="S5718" i="6"/>
  <c r="Q5718" i="6"/>
  <c r="P5718" i="6"/>
  <c r="O5718" i="6"/>
  <c r="N5718" i="6"/>
  <c r="M5718" i="6"/>
  <c r="D5718" i="6"/>
  <c r="Q5717" i="6"/>
  <c r="P5717" i="6"/>
  <c r="S5717" i="6" s="1"/>
  <c r="O5717" i="6"/>
  <c r="N5717" i="6"/>
  <c r="M5717" i="6"/>
  <c r="D5717" i="6"/>
  <c r="S5716" i="6"/>
  <c r="Q5716" i="6"/>
  <c r="P5716" i="6"/>
  <c r="O5716" i="6"/>
  <c r="N5716" i="6"/>
  <c r="M5716" i="6"/>
  <c r="D5716" i="6"/>
  <c r="S5715" i="6"/>
  <c r="Q5715" i="6"/>
  <c r="P5715" i="6"/>
  <c r="O5715" i="6"/>
  <c r="N5715" i="6"/>
  <c r="M5715" i="6"/>
  <c r="D5715" i="6"/>
  <c r="Q5714" i="6"/>
  <c r="P5714" i="6"/>
  <c r="S5714" i="6" s="1"/>
  <c r="O5714" i="6"/>
  <c r="N5714" i="6"/>
  <c r="M5714" i="6"/>
  <c r="D5714" i="6"/>
  <c r="Q5713" i="6"/>
  <c r="P5713" i="6"/>
  <c r="S5713" i="6" s="1"/>
  <c r="O5713" i="6"/>
  <c r="N5713" i="6"/>
  <c r="M5713" i="6"/>
  <c r="D5713" i="6"/>
  <c r="Q5712" i="6"/>
  <c r="P5712" i="6"/>
  <c r="S5712" i="6" s="1"/>
  <c r="O5712" i="6"/>
  <c r="N5712" i="6"/>
  <c r="M5712" i="6"/>
  <c r="D5712" i="6"/>
  <c r="S5711" i="6"/>
  <c r="Q5711" i="6"/>
  <c r="P5711" i="6"/>
  <c r="O5711" i="6"/>
  <c r="N5711" i="6"/>
  <c r="M5711" i="6"/>
  <c r="D5711" i="6"/>
  <c r="S5710" i="6"/>
  <c r="Q5710" i="6"/>
  <c r="P5710" i="6"/>
  <c r="O5710" i="6"/>
  <c r="N5710" i="6"/>
  <c r="M5710" i="6"/>
  <c r="D5710" i="6"/>
  <c r="Q5709" i="6"/>
  <c r="P5709" i="6"/>
  <c r="S5709" i="6" s="1"/>
  <c r="O5709" i="6"/>
  <c r="N5709" i="6"/>
  <c r="M5709" i="6"/>
  <c r="D5709" i="6"/>
  <c r="Q5708" i="6"/>
  <c r="P5708" i="6"/>
  <c r="S5708" i="6" s="1"/>
  <c r="O5708" i="6"/>
  <c r="N5708" i="6"/>
  <c r="M5708" i="6"/>
  <c r="D5708" i="6"/>
  <c r="S5707" i="6"/>
  <c r="Q5707" i="6"/>
  <c r="P5707" i="6"/>
  <c r="O5707" i="6"/>
  <c r="N5707" i="6"/>
  <c r="M5707" i="6"/>
  <c r="D5707" i="6"/>
  <c r="S5706" i="6"/>
  <c r="Q5706" i="6"/>
  <c r="P5706" i="6"/>
  <c r="O5706" i="6"/>
  <c r="N5706" i="6"/>
  <c r="M5706" i="6"/>
  <c r="D5706" i="6"/>
  <c r="Q5705" i="6"/>
  <c r="P5705" i="6"/>
  <c r="S5705" i="6" s="1"/>
  <c r="O5705" i="6"/>
  <c r="N5705" i="6"/>
  <c r="M5705" i="6"/>
  <c r="D5705" i="6"/>
  <c r="S5704" i="6"/>
  <c r="Q5704" i="6"/>
  <c r="P5704" i="6"/>
  <c r="O5704" i="6"/>
  <c r="N5704" i="6"/>
  <c r="M5704" i="6"/>
  <c r="D5704" i="6"/>
  <c r="S5703" i="6"/>
  <c r="Q5703" i="6"/>
  <c r="P5703" i="6"/>
  <c r="O5703" i="6"/>
  <c r="N5703" i="6"/>
  <c r="M5703" i="6"/>
  <c r="D5703" i="6"/>
  <c r="Q5702" i="6"/>
  <c r="P5702" i="6"/>
  <c r="S5702" i="6" s="1"/>
  <c r="O5702" i="6"/>
  <c r="N5702" i="6"/>
  <c r="M5702" i="6"/>
  <c r="D5702" i="6"/>
  <c r="Q5701" i="6"/>
  <c r="P5701" i="6"/>
  <c r="S5701" i="6" s="1"/>
  <c r="O5701" i="6"/>
  <c r="N5701" i="6"/>
  <c r="M5701" i="6"/>
  <c r="D5701" i="6"/>
  <c r="Q5700" i="6"/>
  <c r="P5700" i="6"/>
  <c r="S5700" i="6" s="1"/>
  <c r="O5700" i="6"/>
  <c r="N5700" i="6"/>
  <c r="M5700" i="6"/>
  <c r="D5700" i="6"/>
  <c r="S5699" i="6"/>
  <c r="Q5699" i="6"/>
  <c r="P5699" i="6"/>
  <c r="O5699" i="6"/>
  <c r="N5699" i="6"/>
  <c r="M5699" i="6"/>
  <c r="D5699" i="6"/>
  <c r="S5698" i="6"/>
  <c r="Q5698" i="6"/>
  <c r="P5698" i="6"/>
  <c r="O5698" i="6"/>
  <c r="N5698" i="6"/>
  <c r="M5698" i="6"/>
  <c r="D5698" i="6"/>
  <c r="S5697" i="6"/>
  <c r="Q5697" i="6"/>
  <c r="P5697" i="6"/>
  <c r="O5697" i="6"/>
  <c r="N5697" i="6"/>
  <c r="M5697" i="6"/>
  <c r="D5697" i="6"/>
  <c r="Q5696" i="6"/>
  <c r="P5696" i="6"/>
  <c r="S5696" i="6" s="1"/>
  <c r="O5696" i="6"/>
  <c r="N5696" i="6"/>
  <c r="M5696" i="6"/>
  <c r="D5696" i="6"/>
  <c r="S5695" i="6"/>
  <c r="Q5695" i="6"/>
  <c r="P5695" i="6"/>
  <c r="O5695" i="6"/>
  <c r="N5695" i="6"/>
  <c r="M5695" i="6"/>
  <c r="D5695" i="6"/>
  <c r="Q5694" i="6"/>
  <c r="P5694" i="6"/>
  <c r="S5694" i="6" s="1"/>
  <c r="O5694" i="6"/>
  <c r="N5694" i="6"/>
  <c r="M5694" i="6"/>
  <c r="D5694" i="6"/>
  <c r="Q5693" i="6"/>
  <c r="P5693" i="6"/>
  <c r="S5693" i="6" s="1"/>
  <c r="O5693" i="6"/>
  <c r="N5693" i="6"/>
  <c r="M5693" i="6"/>
  <c r="D5693" i="6"/>
  <c r="S5692" i="6"/>
  <c r="Q5692" i="6"/>
  <c r="P5692" i="6"/>
  <c r="O5692" i="6"/>
  <c r="N5692" i="6"/>
  <c r="M5692" i="6"/>
  <c r="D5692" i="6"/>
  <c r="S5691" i="6"/>
  <c r="Q5691" i="6"/>
  <c r="P5691" i="6"/>
  <c r="O5691" i="6"/>
  <c r="N5691" i="6"/>
  <c r="M5691" i="6"/>
  <c r="D5691" i="6"/>
  <c r="Q5690" i="6"/>
  <c r="P5690" i="6"/>
  <c r="S5690" i="6" s="1"/>
  <c r="O5690" i="6"/>
  <c r="N5690" i="6"/>
  <c r="M5690" i="6"/>
  <c r="D5690" i="6"/>
  <c r="Q5689" i="6"/>
  <c r="P5689" i="6"/>
  <c r="S5689" i="6" s="1"/>
  <c r="O5689" i="6"/>
  <c r="N5689" i="6"/>
  <c r="M5689" i="6"/>
  <c r="D5689" i="6"/>
  <c r="Q5688" i="6"/>
  <c r="P5688" i="6"/>
  <c r="S5688" i="6" s="1"/>
  <c r="O5688" i="6"/>
  <c r="N5688" i="6"/>
  <c r="M5688" i="6"/>
  <c r="D5688" i="6"/>
  <c r="Q5687" i="6"/>
  <c r="P5687" i="6"/>
  <c r="S5687" i="6" s="1"/>
  <c r="O5687" i="6"/>
  <c r="N5687" i="6"/>
  <c r="M5687" i="6"/>
  <c r="D5687" i="6"/>
  <c r="S5686" i="6"/>
  <c r="Q5686" i="6"/>
  <c r="P5686" i="6"/>
  <c r="O5686" i="6"/>
  <c r="N5686" i="6"/>
  <c r="M5686" i="6"/>
  <c r="D5686" i="6"/>
  <c r="S5685" i="6"/>
  <c r="Q5685" i="6"/>
  <c r="P5685" i="6"/>
  <c r="O5685" i="6"/>
  <c r="N5685" i="6"/>
  <c r="M5685" i="6"/>
  <c r="D5685" i="6"/>
  <c r="Q5684" i="6"/>
  <c r="P5684" i="6"/>
  <c r="S5684" i="6" s="1"/>
  <c r="O5684" i="6"/>
  <c r="N5684" i="6"/>
  <c r="M5684" i="6"/>
  <c r="D5684" i="6"/>
  <c r="S5683" i="6"/>
  <c r="Q5683" i="6"/>
  <c r="P5683" i="6"/>
  <c r="O5683" i="6"/>
  <c r="N5683" i="6"/>
  <c r="M5683" i="6"/>
  <c r="D5683" i="6"/>
  <c r="S5682" i="6"/>
  <c r="Q5682" i="6"/>
  <c r="P5682" i="6"/>
  <c r="O5682" i="6"/>
  <c r="N5682" i="6"/>
  <c r="M5682" i="6"/>
  <c r="D5682" i="6"/>
  <c r="Q5681" i="6"/>
  <c r="P5681" i="6"/>
  <c r="S5681" i="6" s="1"/>
  <c r="O5681" i="6"/>
  <c r="N5681" i="6"/>
  <c r="M5681" i="6"/>
  <c r="D5681" i="6"/>
  <c r="S5680" i="6"/>
  <c r="Q5680" i="6"/>
  <c r="P5680" i="6"/>
  <c r="O5680" i="6"/>
  <c r="N5680" i="6"/>
  <c r="M5680" i="6"/>
  <c r="D5680" i="6"/>
  <c r="S5679" i="6"/>
  <c r="Q5679" i="6"/>
  <c r="P5679" i="6"/>
  <c r="O5679" i="6"/>
  <c r="N5679" i="6"/>
  <c r="M5679" i="6"/>
  <c r="D5679" i="6"/>
  <c r="Q5678" i="6"/>
  <c r="P5678" i="6"/>
  <c r="S5678" i="6" s="1"/>
  <c r="O5678" i="6"/>
  <c r="N5678" i="6"/>
  <c r="M5678" i="6"/>
  <c r="D5678" i="6"/>
  <c r="Q5677" i="6"/>
  <c r="P5677" i="6"/>
  <c r="S5677" i="6" s="1"/>
  <c r="O5677" i="6"/>
  <c r="N5677" i="6"/>
  <c r="M5677" i="6"/>
  <c r="D5677" i="6"/>
  <c r="Q5676" i="6"/>
  <c r="P5676" i="6"/>
  <c r="S5676" i="6" s="1"/>
  <c r="O5676" i="6"/>
  <c r="N5676" i="6"/>
  <c r="M5676" i="6"/>
  <c r="D5676" i="6"/>
  <c r="S5675" i="6"/>
  <c r="Q5675" i="6"/>
  <c r="P5675" i="6"/>
  <c r="O5675" i="6"/>
  <c r="N5675" i="6"/>
  <c r="M5675" i="6"/>
  <c r="D5675" i="6"/>
  <c r="S5674" i="6"/>
  <c r="Q5674" i="6"/>
  <c r="P5674" i="6"/>
  <c r="O5674" i="6"/>
  <c r="N5674" i="6"/>
  <c r="M5674" i="6"/>
  <c r="D5674" i="6"/>
  <c r="Q5673" i="6"/>
  <c r="P5673" i="6"/>
  <c r="S5673" i="6" s="1"/>
  <c r="O5673" i="6"/>
  <c r="N5673" i="6"/>
  <c r="M5673" i="6"/>
  <c r="D5673" i="6"/>
  <c r="Q5672" i="6"/>
  <c r="P5672" i="6"/>
  <c r="S5672" i="6" s="1"/>
  <c r="O5672" i="6"/>
  <c r="N5672" i="6"/>
  <c r="M5672" i="6"/>
  <c r="D5672" i="6"/>
  <c r="S5671" i="6"/>
  <c r="Q5671" i="6"/>
  <c r="P5671" i="6"/>
  <c r="O5671" i="6"/>
  <c r="N5671" i="6"/>
  <c r="M5671" i="6"/>
  <c r="D5671" i="6"/>
  <c r="Q5670" i="6"/>
  <c r="P5670" i="6"/>
  <c r="S5670" i="6" s="1"/>
  <c r="O5670" i="6"/>
  <c r="N5670" i="6"/>
  <c r="M5670" i="6"/>
  <c r="D5670" i="6"/>
  <c r="Q5669" i="6"/>
  <c r="P5669" i="6"/>
  <c r="S5669" i="6" s="1"/>
  <c r="O5669" i="6"/>
  <c r="N5669" i="6"/>
  <c r="M5669" i="6"/>
  <c r="D5669" i="6"/>
  <c r="S5668" i="6"/>
  <c r="Q5668" i="6"/>
  <c r="P5668" i="6"/>
  <c r="O5668" i="6"/>
  <c r="N5668" i="6"/>
  <c r="M5668" i="6"/>
  <c r="D5668" i="6"/>
  <c r="S5667" i="6"/>
  <c r="Q5667" i="6"/>
  <c r="P5667" i="6"/>
  <c r="O5667" i="6"/>
  <c r="N5667" i="6"/>
  <c r="M5667" i="6"/>
  <c r="D5667" i="6"/>
  <c r="Q5666" i="6"/>
  <c r="P5666" i="6"/>
  <c r="S5666" i="6" s="1"/>
  <c r="O5666" i="6"/>
  <c r="N5666" i="6"/>
  <c r="M5666" i="6"/>
  <c r="D5666" i="6"/>
  <c r="Q5665" i="6"/>
  <c r="P5665" i="6"/>
  <c r="S5665" i="6" s="1"/>
  <c r="O5665" i="6"/>
  <c r="N5665" i="6"/>
  <c r="M5665" i="6"/>
  <c r="D5665" i="6"/>
  <c r="S5664" i="6"/>
  <c r="Q5664" i="6"/>
  <c r="P5664" i="6"/>
  <c r="O5664" i="6"/>
  <c r="N5664" i="6"/>
  <c r="M5664" i="6"/>
  <c r="D5664" i="6"/>
  <c r="Q5663" i="6"/>
  <c r="P5663" i="6"/>
  <c r="S5663" i="6" s="1"/>
  <c r="O5663" i="6"/>
  <c r="N5663" i="6"/>
  <c r="M5663" i="6"/>
  <c r="D5663" i="6"/>
  <c r="S5662" i="6"/>
  <c r="Q5662" i="6"/>
  <c r="P5662" i="6"/>
  <c r="O5662" i="6"/>
  <c r="N5662" i="6"/>
  <c r="M5662" i="6"/>
  <c r="D5662" i="6"/>
  <c r="Q5661" i="6"/>
  <c r="P5661" i="6"/>
  <c r="S5661" i="6" s="1"/>
  <c r="O5661" i="6"/>
  <c r="N5661" i="6"/>
  <c r="M5661" i="6"/>
  <c r="D5661" i="6"/>
  <c r="Q5660" i="6"/>
  <c r="P5660" i="6"/>
  <c r="S5660" i="6" s="1"/>
  <c r="O5660" i="6"/>
  <c r="N5660" i="6"/>
  <c r="M5660" i="6"/>
  <c r="D5660" i="6"/>
  <c r="Q5659" i="6"/>
  <c r="P5659" i="6"/>
  <c r="S5659" i="6" s="1"/>
  <c r="O5659" i="6"/>
  <c r="N5659" i="6"/>
  <c r="M5659" i="6"/>
  <c r="D5659" i="6"/>
  <c r="S5658" i="6"/>
  <c r="Q5658" i="6"/>
  <c r="P5658" i="6"/>
  <c r="O5658" i="6"/>
  <c r="N5658" i="6"/>
  <c r="M5658" i="6"/>
  <c r="D5658" i="6"/>
  <c r="S5657" i="6"/>
  <c r="Q5657" i="6"/>
  <c r="P5657" i="6"/>
  <c r="O5657" i="6"/>
  <c r="N5657" i="6"/>
  <c r="M5657" i="6"/>
  <c r="D5657" i="6"/>
  <c r="S5656" i="6"/>
  <c r="Q5656" i="6"/>
  <c r="P5656" i="6"/>
  <c r="O5656" i="6"/>
  <c r="N5656" i="6"/>
  <c r="M5656" i="6"/>
  <c r="D5656" i="6"/>
  <c r="S5655" i="6"/>
  <c r="Q5655" i="6"/>
  <c r="P5655" i="6"/>
  <c r="O5655" i="6"/>
  <c r="N5655" i="6"/>
  <c r="M5655" i="6"/>
  <c r="D5655" i="6"/>
  <c r="Q5654" i="6"/>
  <c r="P5654" i="6"/>
  <c r="S5654" i="6" s="1"/>
  <c r="O5654" i="6"/>
  <c r="N5654" i="6"/>
  <c r="M5654" i="6"/>
  <c r="D5654" i="6"/>
  <c r="Q5653" i="6"/>
  <c r="P5653" i="6"/>
  <c r="S5653" i="6" s="1"/>
  <c r="O5653" i="6"/>
  <c r="N5653" i="6"/>
  <c r="M5653" i="6"/>
  <c r="D5653" i="6"/>
  <c r="Q5652" i="6"/>
  <c r="P5652" i="6"/>
  <c r="S5652" i="6" s="1"/>
  <c r="O5652" i="6"/>
  <c r="N5652" i="6"/>
  <c r="M5652" i="6"/>
  <c r="D5652" i="6"/>
  <c r="Q5651" i="6"/>
  <c r="P5651" i="6"/>
  <c r="S5651" i="6" s="1"/>
  <c r="O5651" i="6"/>
  <c r="N5651" i="6"/>
  <c r="M5651" i="6"/>
  <c r="D5651" i="6"/>
  <c r="S5650" i="6"/>
  <c r="Q5650" i="6"/>
  <c r="P5650" i="6"/>
  <c r="O5650" i="6"/>
  <c r="N5650" i="6"/>
  <c r="M5650" i="6"/>
  <c r="D5650" i="6"/>
  <c r="S5649" i="6"/>
  <c r="Q5649" i="6"/>
  <c r="P5649" i="6"/>
  <c r="O5649" i="6"/>
  <c r="N5649" i="6"/>
  <c r="M5649" i="6"/>
  <c r="D5649" i="6"/>
  <c r="Q5648" i="6"/>
  <c r="P5648" i="6"/>
  <c r="S5648" i="6" s="1"/>
  <c r="O5648" i="6"/>
  <c r="N5648" i="6"/>
  <c r="M5648" i="6"/>
  <c r="D5648" i="6"/>
  <c r="Q5647" i="6"/>
  <c r="P5647" i="6"/>
  <c r="S5647" i="6" s="1"/>
  <c r="O5647" i="6"/>
  <c r="N5647" i="6"/>
  <c r="M5647" i="6"/>
  <c r="D5647" i="6"/>
  <c r="S5646" i="6"/>
  <c r="Q5646" i="6"/>
  <c r="P5646" i="6"/>
  <c r="O5646" i="6"/>
  <c r="N5646" i="6"/>
  <c r="M5646" i="6"/>
  <c r="D5646" i="6"/>
  <c r="Q5645" i="6"/>
  <c r="P5645" i="6"/>
  <c r="S5645" i="6" s="1"/>
  <c r="O5645" i="6"/>
  <c r="N5645" i="6"/>
  <c r="M5645" i="6"/>
  <c r="D5645" i="6"/>
  <c r="S5644" i="6"/>
  <c r="Q5644" i="6"/>
  <c r="P5644" i="6"/>
  <c r="O5644" i="6"/>
  <c r="N5644" i="6"/>
  <c r="M5644" i="6"/>
  <c r="D5644" i="6"/>
  <c r="S5643" i="6"/>
  <c r="Q5643" i="6"/>
  <c r="P5643" i="6"/>
  <c r="O5643" i="6"/>
  <c r="N5643" i="6"/>
  <c r="M5643" i="6"/>
  <c r="D5643" i="6"/>
  <c r="Q5642" i="6"/>
  <c r="P5642" i="6"/>
  <c r="S5642" i="6" s="1"/>
  <c r="O5642" i="6"/>
  <c r="N5642" i="6"/>
  <c r="M5642" i="6"/>
  <c r="D5642" i="6"/>
  <c r="Q5641" i="6"/>
  <c r="P5641" i="6"/>
  <c r="S5641" i="6" s="1"/>
  <c r="O5641" i="6"/>
  <c r="N5641" i="6"/>
  <c r="M5641" i="6"/>
  <c r="D5641" i="6"/>
  <c r="S5640" i="6"/>
  <c r="Q5640" i="6"/>
  <c r="P5640" i="6"/>
  <c r="O5640" i="6"/>
  <c r="N5640" i="6"/>
  <c r="M5640" i="6"/>
  <c r="D5640" i="6"/>
  <c r="Q5639" i="6"/>
  <c r="P5639" i="6"/>
  <c r="S5639" i="6" s="1"/>
  <c r="O5639" i="6"/>
  <c r="N5639" i="6"/>
  <c r="M5639" i="6"/>
  <c r="D5639" i="6"/>
  <c r="S5638" i="6"/>
  <c r="Q5638" i="6"/>
  <c r="P5638" i="6"/>
  <c r="O5638" i="6"/>
  <c r="N5638" i="6"/>
  <c r="M5638" i="6"/>
  <c r="D5638" i="6"/>
  <c r="Q5637" i="6"/>
  <c r="P5637" i="6"/>
  <c r="S5637" i="6" s="1"/>
  <c r="O5637" i="6"/>
  <c r="N5637" i="6"/>
  <c r="M5637" i="6"/>
  <c r="D5637" i="6"/>
  <c r="Q5636" i="6"/>
  <c r="P5636" i="6"/>
  <c r="S5636" i="6" s="1"/>
  <c r="O5636" i="6"/>
  <c r="N5636" i="6"/>
  <c r="M5636" i="6"/>
  <c r="D5636" i="6"/>
  <c r="Q5635" i="6"/>
  <c r="P5635" i="6"/>
  <c r="S5635" i="6" s="1"/>
  <c r="O5635" i="6"/>
  <c r="N5635" i="6"/>
  <c r="M5635" i="6"/>
  <c r="D5635" i="6"/>
  <c r="S5634" i="6"/>
  <c r="Q5634" i="6"/>
  <c r="P5634" i="6"/>
  <c r="O5634" i="6"/>
  <c r="N5634" i="6"/>
  <c r="M5634" i="6"/>
  <c r="D5634" i="6"/>
  <c r="S5633" i="6"/>
  <c r="Q5633" i="6"/>
  <c r="P5633" i="6"/>
  <c r="O5633" i="6"/>
  <c r="N5633" i="6"/>
  <c r="M5633" i="6"/>
  <c r="D5633" i="6"/>
  <c r="S5632" i="6"/>
  <c r="Q5632" i="6"/>
  <c r="P5632" i="6"/>
  <c r="O5632" i="6"/>
  <c r="N5632" i="6"/>
  <c r="M5632" i="6"/>
  <c r="D5632" i="6"/>
  <c r="S5631" i="6"/>
  <c r="Q5631" i="6"/>
  <c r="P5631" i="6"/>
  <c r="O5631" i="6"/>
  <c r="N5631" i="6"/>
  <c r="M5631" i="6"/>
  <c r="D5631" i="6"/>
  <c r="Q5630" i="6"/>
  <c r="P5630" i="6"/>
  <c r="S5630" i="6" s="1"/>
  <c r="O5630" i="6"/>
  <c r="N5630" i="6"/>
  <c r="M5630" i="6"/>
  <c r="D5630" i="6"/>
  <c r="Q5629" i="6"/>
  <c r="P5629" i="6"/>
  <c r="S5629" i="6" s="1"/>
  <c r="O5629" i="6"/>
  <c r="N5629" i="6"/>
  <c r="M5629" i="6"/>
  <c r="D5629" i="6"/>
  <c r="Q5628" i="6"/>
  <c r="P5628" i="6"/>
  <c r="S5628" i="6" s="1"/>
  <c r="O5628" i="6"/>
  <c r="N5628" i="6"/>
  <c r="M5628" i="6"/>
  <c r="D5628" i="6"/>
  <c r="Q5627" i="6"/>
  <c r="P5627" i="6"/>
  <c r="S5627" i="6" s="1"/>
  <c r="O5627" i="6"/>
  <c r="N5627" i="6"/>
  <c r="M5627" i="6"/>
  <c r="D5627" i="6"/>
  <c r="S5626" i="6"/>
  <c r="Q5626" i="6"/>
  <c r="P5626" i="6"/>
  <c r="O5626" i="6"/>
  <c r="N5626" i="6"/>
  <c r="M5626" i="6"/>
  <c r="D5626" i="6"/>
  <c r="S5625" i="6"/>
  <c r="Q5625" i="6"/>
  <c r="P5625" i="6"/>
  <c r="O5625" i="6"/>
  <c r="N5625" i="6"/>
  <c r="M5625" i="6"/>
  <c r="D5625" i="6"/>
  <c r="Q5624" i="6"/>
  <c r="P5624" i="6"/>
  <c r="S5624" i="6" s="1"/>
  <c r="O5624" i="6"/>
  <c r="N5624" i="6"/>
  <c r="M5624" i="6"/>
  <c r="D5624" i="6"/>
  <c r="Q5623" i="6"/>
  <c r="P5623" i="6"/>
  <c r="S5623" i="6" s="1"/>
  <c r="O5623" i="6"/>
  <c r="N5623" i="6"/>
  <c r="M5623" i="6"/>
  <c r="D5623" i="6"/>
  <c r="S5622" i="6"/>
  <c r="Q5622" i="6"/>
  <c r="P5622" i="6"/>
  <c r="O5622" i="6"/>
  <c r="N5622" i="6"/>
  <c r="M5622" i="6"/>
  <c r="D5622" i="6"/>
  <c r="Q5621" i="6"/>
  <c r="P5621" i="6"/>
  <c r="S5621" i="6" s="1"/>
  <c r="O5621" i="6"/>
  <c r="N5621" i="6"/>
  <c r="M5621" i="6"/>
  <c r="D5621" i="6"/>
  <c r="S5620" i="6"/>
  <c r="Q5620" i="6"/>
  <c r="P5620" i="6"/>
  <c r="O5620" i="6"/>
  <c r="N5620" i="6"/>
  <c r="M5620" i="6"/>
  <c r="D5620" i="6"/>
  <c r="S5619" i="6"/>
  <c r="Q5619" i="6"/>
  <c r="P5619" i="6"/>
  <c r="O5619" i="6"/>
  <c r="N5619" i="6"/>
  <c r="M5619" i="6"/>
  <c r="D5619" i="6"/>
  <c r="Q5618" i="6"/>
  <c r="P5618" i="6"/>
  <c r="S5618" i="6" s="1"/>
  <c r="O5618" i="6"/>
  <c r="N5618" i="6"/>
  <c r="M5618" i="6"/>
  <c r="D5618" i="6"/>
  <c r="Q5617" i="6"/>
  <c r="P5617" i="6"/>
  <c r="S5617" i="6" s="1"/>
  <c r="O5617" i="6"/>
  <c r="N5617" i="6"/>
  <c r="M5617" i="6"/>
  <c r="D5617" i="6"/>
  <c r="S5616" i="6"/>
  <c r="Q5616" i="6"/>
  <c r="P5616" i="6"/>
  <c r="O5616" i="6"/>
  <c r="N5616" i="6"/>
  <c r="M5616" i="6"/>
  <c r="D5616" i="6"/>
  <c r="Q5615" i="6"/>
  <c r="P5615" i="6"/>
  <c r="S5615" i="6" s="1"/>
  <c r="O5615" i="6"/>
  <c r="N5615" i="6"/>
  <c r="M5615" i="6"/>
  <c r="D5615" i="6"/>
  <c r="S5614" i="6"/>
  <c r="Q5614" i="6"/>
  <c r="P5614" i="6"/>
  <c r="O5614" i="6"/>
  <c r="N5614" i="6"/>
  <c r="M5614" i="6"/>
  <c r="D5614" i="6"/>
  <c r="Q5613" i="6"/>
  <c r="P5613" i="6"/>
  <c r="S5613" i="6" s="1"/>
  <c r="O5613" i="6"/>
  <c r="N5613" i="6"/>
  <c r="M5613" i="6"/>
  <c r="D5613" i="6"/>
  <c r="Q5612" i="6"/>
  <c r="P5612" i="6"/>
  <c r="S5612" i="6" s="1"/>
  <c r="O5612" i="6"/>
  <c r="N5612" i="6"/>
  <c r="M5612" i="6"/>
  <c r="D5612" i="6"/>
  <c r="Q5611" i="6"/>
  <c r="P5611" i="6"/>
  <c r="S5611" i="6" s="1"/>
  <c r="O5611" i="6"/>
  <c r="N5611" i="6"/>
  <c r="M5611" i="6"/>
  <c r="D5611" i="6"/>
  <c r="S5610" i="6"/>
  <c r="Q5610" i="6"/>
  <c r="P5610" i="6"/>
  <c r="O5610" i="6"/>
  <c r="N5610" i="6"/>
  <c r="M5610" i="6"/>
  <c r="D5610" i="6"/>
  <c r="S5609" i="6"/>
  <c r="Q5609" i="6"/>
  <c r="P5609" i="6"/>
  <c r="O5609" i="6"/>
  <c r="N5609" i="6"/>
  <c r="M5609" i="6"/>
  <c r="D5609" i="6"/>
  <c r="S5608" i="6"/>
  <c r="Q5608" i="6"/>
  <c r="P5608" i="6"/>
  <c r="O5608" i="6"/>
  <c r="N5608" i="6"/>
  <c r="M5608" i="6"/>
  <c r="D5608" i="6"/>
  <c r="S5607" i="6"/>
  <c r="Q5607" i="6"/>
  <c r="P5607" i="6"/>
  <c r="O5607" i="6"/>
  <c r="N5607" i="6"/>
  <c r="M5607" i="6"/>
  <c r="D5607" i="6"/>
  <c r="Q5606" i="6"/>
  <c r="P5606" i="6"/>
  <c r="S5606" i="6" s="1"/>
  <c r="O5606" i="6"/>
  <c r="N5606" i="6"/>
  <c r="M5606" i="6"/>
  <c r="D5606" i="6"/>
  <c r="Q5605" i="6"/>
  <c r="P5605" i="6"/>
  <c r="S5605" i="6" s="1"/>
  <c r="O5605" i="6"/>
  <c r="N5605" i="6"/>
  <c r="M5605" i="6"/>
  <c r="D5605" i="6"/>
  <c r="Q5604" i="6"/>
  <c r="P5604" i="6"/>
  <c r="S5604" i="6" s="1"/>
  <c r="O5604" i="6"/>
  <c r="N5604" i="6"/>
  <c r="M5604" i="6"/>
  <c r="D5604" i="6"/>
  <c r="Q5603" i="6"/>
  <c r="P5603" i="6"/>
  <c r="S5603" i="6" s="1"/>
  <c r="O5603" i="6"/>
  <c r="N5603" i="6"/>
  <c r="M5603" i="6"/>
  <c r="D5603" i="6"/>
  <c r="S5602" i="6"/>
  <c r="Q5602" i="6"/>
  <c r="P5602" i="6"/>
  <c r="O5602" i="6"/>
  <c r="N5602" i="6"/>
  <c r="M5602" i="6"/>
  <c r="D5602" i="6"/>
  <c r="S5601" i="6"/>
  <c r="Q5601" i="6"/>
  <c r="P5601" i="6"/>
  <c r="O5601" i="6"/>
  <c r="N5601" i="6"/>
  <c r="M5601" i="6"/>
  <c r="D5601" i="6"/>
  <c r="S5600" i="6"/>
  <c r="Q5600" i="6"/>
  <c r="P5600" i="6"/>
  <c r="O5600" i="6"/>
  <c r="N5600" i="6"/>
  <c r="M5600" i="6"/>
  <c r="D5600" i="6"/>
  <c r="S5599" i="6"/>
  <c r="Q5599" i="6"/>
  <c r="P5599" i="6"/>
  <c r="O5599" i="6"/>
  <c r="N5599" i="6"/>
  <c r="M5599" i="6"/>
  <c r="D5599" i="6"/>
  <c r="Q5598" i="6"/>
  <c r="P5598" i="6"/>
  <c r="S5598" i="6" s="1"/>
  <c r="O5598" i="6"/>
  <c r="N5598" i="6"/>
  <c r="M5598" i="6"/>
  <c r="D5598" i="6"/>
  <c r="Q5597" i="6"/>
  <c r="P5597" i="6"/>
  <c r="S5597" i="6" s="1"/>
  <c r="O5597" i="6"/>
  <c r="N5597" i="6"/>
  <c r="M5597" i="6"/>
  <c r="D5597" i="6"/>
  <c r="S5596" i="6"/>
  <c r="Q5596" i="6"/>
  <c r="P5596" i="6"/>
  <c r="O5596" i="6"/>
  <c r="N5596" i="6"/>
  <c r="M5596" i="6"/>
  <c r="D5596" i="6"/>
  <c r="S5595" i="6"/>
  <c r="Q5595" i="6"/>
  <c r="P5595" i="6"/>
  <c r="O5595" i="6"/>
  <c r="N5595" i="6"/>
  <c r="M5595" i="6"/>
  <c r="D5595" i="6"/>
  <c r="Q5594" i="6"/>
  <c r="P5594" i="6"/>
  <c r="S5594" i="6" s="1"/>
  <c r="O5594" i="6"/>
  <c r="N5594" i="6"/>
  <c r="M5594" i="6"/>
  <c r="D5594" i="6"/>
  <c r="S5593" i="6"/>
  <c r="Q5593" i="6"/>
  <c r="P5593" i="6"/>
  <c r="O5593" i="6"/>
  <c r="N5593" i="6"/>
  <c r="M5593" i="6"/>
  <c r="D5593" i="6"/>
  <c r="S5592" i="6"/>
  <c r="Q5592" i="6"/>
  <c r="P5592" i="6"/>
  <c r="O5592" i="6"/>
  <c r="N5592" i="6"/>
  <c r="M5592" i="6"/>
  <c r="D5592" i="6"/>
  <c r="Q5591" i="6"/>
  <c r="P5591" i="6"/>
  <c r="S5591" i="6" s="1"/>
  <c r="O5591" i="6"/>
  <c r="N5591" i="6"/>
  <c r="M5591" i="6"/>
  <c r="D5591" i="6"/>
  <c r="Q5590" i="6"/>
  <c r="P5590" i="6"/>
  <c r="S5590" i="6" s="1"/>
  <c r="O5590" i="6"/>
  <c r="N5590" i="6"/>
  <c r="M5590" i="6"/>
  <c r="D5590" i="6"/>
  <c r="S5589" i="6"/>
  <c r="Q5589" i="6"/>
  <c r="P5589" i="6"/>
  <c r="O5589" i="6"/>
  <c r="N5589" i="6"/>
  <c r="M5589" i="6"/>
  <c r="D5589" i="6"/>
  <c r="S5588" i="6"/>
  <c r="Q5588" i="6"/>
  <c r="P5588" i="6"/>
  <c r="O5588" i="6"/>
  <c r="N5588" i="6"/>
  <c r="M5588" i="6"/>
  <c r="D5588" i="6"/>
  <c r="Q5587" i="6"/>
  <c r="P5587" i="6"/>
  <c r="S5587" i="6" s="1"/>
  <c r="O5587" i="6"/>
  <c r="N5587" i="6"/>
  <c r="M5587" i="6"/>
  <c r="D5587" i="6"/>
  <c r="S5586" i="6"/>
  <c r="Q5586" i="6"/>
  <c r="P5586" i="6"/>
  <c r="O5586" i="6"/>
  <c r="N5586" i="6"/>
  <c r="M5586" i="6"/>
  <c r="D5586" i="6"/>
  <c r="Q5585" i="6"/>
  <c r="P5585" i="6"/>
  <c r="S5585" i="6" s="1"/>
  <c r="O5585" i="6"/>
  <c r="N5585" i="6"/>
  <c r="M5585" i="6"/>
  <c r="D5585" i="6"/>
  <c r="S5584" i="6"/>
  <c r="Q5584" i="6"/>
  <c r="P5584" i="6"/>
  <c r="O5584" i="6"/>
  <c r="N5584" i="6"/>
  <c r="M5584" i="6"/>
  <c r="D5584" i="6"/>
  <c r="S5583" i="6"/>
  <c r="Q5583" i="6"/>
  <c r="P5583" i="6"/>
  <c r="O5583" i="6"/>
  <c r="N5583" i="6"/>
  <c r="M5583" i="6"/>
  <c r="D5583" i="6"/>
  <c r="Q5582" i="6"/>
  <c r="P5582" i="6"/>
  <c r="S5582" i="6" s="1"/>
  <c r="O5582" i="6"/>
  <c r="N5582" i="6"/>
  <c r="M5582" i="6"/>
  <c r="D5582" i="6"/>
  <c r="S5581" i="6"/>
  <c r="Q5581" i="6"/>
  <c r="P5581" i="6"/>
  <c r="O5581" i="6"/>
  <c r="N5581" i="6"/>
  <c r="M5581" i="6"/>
  <c r="D5581" i="6"/>
  <c r="Q5580" i="6"/>
  <c r="P5580" i="6"/>
  <c r="S5580" i="6" s="1"/>
  <c r="O5580" i="6"/>
  <c r="N5580" i="6"/>
  <c r="M5580" i="6"/>
  <c r="D5580" i="6"/>
  <c r="S5579" i="6"/>
  <c r="Q5579" i="6"/>
  <c r="P5579" i="6"/>
  <c r="O5579" i="6"/>
  <c r="N5579" i="6"/>
  <c r="M5579" i="6"/>
  <c r="D5579" i="6"/>
  <c r="Q5578" i="6"/>
  <c r="P5578" i="6"/>
  <c r="S5578" i="6" s="1"/>
  <c r="O5578" i="6"/>
  <c r="N5578" i="6"/>
  <c r="M5578" i="6"/>
  <c r="D5578" i="6"/>
  <c r="Q5577" i="6"/>
  <c r="P5577" i="6"/>
  <c r="S5577" i="6" s="1"/>
  <c r="O5577" i="6"/>
  <c r="N5577" i="6"/>
  <c r="M5577" i="6"/>
  <c r="D5577" i="6"/>
  <c r="S5576" i="6"/>
  <c r="Q5576" i="6"/>
  <c r="P5576" i="6"/>
  <c r="O5576" i="6"/>
  <c r="N5576" i="6"/>
  <c r="M5576" i="6"/>
  <c r="D5576" i="6"/>
  <c r="S5575" i="6"/>
  <c r="Q5575" i="6"/>
  <c r="P5575" i="6"/>
  <c r="O5575" i="6"/>
  <c r="N5575" i="6"/>
  <c r="M5575" i="6"/>
  <c r="D5575" i="6"/>
  <c r="S5574" i="6"/>
  <c r="Q5574" i="6"/>
  <c r="P5574" i="6"/>
  <c r="O5574" i="6"/>
  <c r="N5574" i="6"/>
  <c r="M5574" i="6"/>
  <c r="D5574" i="6"/>
  <c r="S5573" i="6"/>
  <c r="Q5573" i="6"/>
  <c r="P5573" i="6"/>
  <c r="O5573" i="6"/>
  <c r="N5573" i="6"/>
  <c r="M5573" i="6"/>
  <c r="D5573" i="6"/>
  <c r="S5572" i="6"/>
  <c r="Q5572" i="6"/>
  <c r="P5572" i="6"/>
  <c r="O5572" i="6"/>
  <c r="N5572" i="6"/>
  <c r="M5572" i="6"/>
  <c r="D5572" i="6"/>
  <c r="Q5571" i="6"/>
  <c r="P5571" i="6"/>
  <c r="S5571" i="6" s="1"/>
  <c r="O5571" i="6"/>
  <c r="N5571" i="6"/>
  <c r="M5571" i="6"/>
  <c r="D5571" i="6"/>
  <c r="Q5570" i="6"/>
  <c r="P5570" i="6"/>
  <c r="S5570" i="6" s="1"/>
  <c r="O5570" i="6"/>
  <c r="N5570" i="6"/>
  <c r="M5570" i="6"/>
  <c r="D5570" i="6"/>
  <c r="S5569" i="6"/>
  <c r="Q5569" i="6"/>
  <c r="P5569" i="6"/>
  <c r="O5569" i="6"/>
  <c r="N5569" i="6"/>
  <c r="M5569" i="6"/>
  <c r="D5569" i="6"/>
  <c r="S5568" i="6"/>
  <c r="Q5568" i="6"/>
  <c r="P5568" i="6"/>
  <c r="O5568" i="6"/>
  <c r="N5568" i="6"/>
  <c r="M5568" i="6"/>
  <c r="D5568" i="6"/>
  <c r="S5567" i="6"/>
  <c r="Q5567" i="6"/>
  <c r="P5567" i="6"/>
  <c r="O5567" i="6"/>
  <c r="N5567" i="6"/>
  <c r="M5567" i="6"/>
  <c r="D5567" i="6"/>
  <c r="S5566" i="6"/>
  <c r="Q5566" i="6"/>
  <c r="P5566" i="6"/>
  <c r="O5566" i="6"/>
  <c r="N5566" i="6"/>
  <c r="M5566" i="6"/>
  <c r="D5566" i="6"/>
  <c r="Q5565" i="6"/>
  <c r="P5565" i="6"/>
  <c r="S5565" i="6" s="1"/>
  <c r="O5565" i="6"/>
  <c r="N5565" i="6"/>
  <c r="M5565" i="6"/>
  <c r="D5565" i="6"/>
  <c r="Q5564" i="6"/>
  <c r="P5564" i="6"/>
  <c r="S5564" i="6" s="1"/>
  <c r="O5564" i="6"/>
  <c r="N5564" i="6"/>
  <c r="M5564" i="6"/>
  <c r="D5564" i="6"/>
  <c r="S5563" i="6"/>
  <c r="Q5563" i="6"/>
  <c r="P5563" i="6"/>
  <c r="O5563" i="6"/>
  <c r="N5563" i="6"/>
  <c r="M5563" i="6"/>
  <c r="D5563" i="6"/>
  <c r="S5562" i="6"/>
  <c r="Q5562" i="6"/>
  <c r="P5562" i="6"/>
  <c r="O5562" i="6"/>
  <c r="N5562" i="6"/>
  <c r="M5562" i="6"/>
  <c r="D5562" i="6"/>
  <c r="Q5561" i="6"/>
  <c r="P5561" i="6"/>
  <c r="S5561" i="6" s="1"/>
  <c r="O5561" i="6"/>
  <c r="N5561" i="6"/>
  <c r="M5561" i="6"/>
  <c r="D5561" i="6"/>
  <c r="S5560" i="6"/>
  <c r="Q5560" i="6"/>
  <c r="P5560" i="6"/>
  <c r="O5560" i="6"/>
  <c r="N5560" i="6"/>
  <c r="M5560" i="6"/>
  <c r="D5560" i="6"/>
  <c r="Q5559" i="6"/>
  <c r="P5559" i="6"/>
  <c r="S5559" i="6" s="1"/>
  <c r="O5559" i="6"/>
  <c r="N5559" i="6"/>
  <c r="M5559" i="6"/>
  <c r="D5559" i="6"/>
  <c r="Q5558" i="6"/>
  <c r="P5558" i="6"/>
  <c r="S5558" i="6" s="1"/>
  <c r="O5558" i="6"/>
  <c r="N5558" i="6"/>
  <c r="M5558" i="6"/>
  <c r="D5558" i="6"/>
  <c r="Q5557" i="6"/>
  <c r="P5557" i="6"/>
  <c r="S5557" i="6" s="1"/>
  <c r="O5557" i="6"/>
  <c r="N5557" i="6"/>
  <c r="M5557" i="6"/>
  <c r="D5557" i="6"/>
  <c r="S5556" i="6"/>
  <c r="Q5556" i="6"/>
  <c r="P5556" i="6"/>
  <c r="O5556" i="6"/>
  <c r="N5556" i="6"/>
  <c r="M5556" i="6"/>
  <c r="D5556" i="6"/>
  <c r="S5555" i="6"/>
  <c r="Q5555" i="6"/>
  <c r="P5555" i="6"/>
  <c r="O5555" i="6"/>
  <c r="N5555" i="6"/>
  <c r="M5555" i="6"/>
  <c r="D5555" i="6"/>
  <c r="Q5554" i="6"/>
  <c r="P5554" i="6"/>
  <c r="S5554" i="6" s="1"/>
  <c r="O5554" i="6"/>
  <c r="N5554" i="6"/>
  <c r="M5554" i="6"/>
  <c r="D5554" i="6"/>
  <c r="S5553" i="6"/>
  <c r="Q5553" i="6"/>
  <c r="P5553" i="6"/>
  <c r="O5553" i="6"/>
  <c r="N5553" i="6"/>
  <c r="M5553" i="6"/>
  <c r="D5553" i="6"/>
  <c r="Q5552" i="6"/>
  <c r="P5552" i="6"/>
  <c r="S5552" i="6" s="1"/>
  <c r="O5552" i="6"/>
  <c r="N5552" i="6"/>
  <c r="M5552" i="6"/>
  <c r="D5552" i="6"/>
  <c r="Q5551" i="6"/>
  <c r="P5551" i="6"/>
  <c r="S5551" i="6" s="1"/>
  <c r="O5551" i="6"/>
  <c r="N5551" i="6"/>
  <c r="M5551" i="6"/>
  <c r="D5551" i="6"/>
  <c r="S5550" i="6"/>
  <c r="Q5550" i="6"/>
  <c r="P5550" i="6"/>
  <c r="O5550" i="6"/>
  <c r="N5550" i="6"/>
  <c r="M5550" i="6"/>
  <c r="D5550" i="6"/>
  <c r="S5549" i="6"/>
  <c r="Q5549" i="6"/>
  <c r="P5549" i="6"/>
  <c r="O5549" i="6"/>
  <c r="N5549" i="6"/>
  <c r="M5549" i="6"/>
  <c r="D5549" i="6"/>
  <c r="S5548" i="6"/>
  <c r="Q5548" i="6"/>
  <c r="P5548" i="6"/>
  <c r="O5548" i="6"/>
  <c r="N5548" i="6"/>
  <c r="M5548" i="6"/>
  <c r="D5548" i="6"/>
  <c r="S5547" i="6"/>
  <c r="Q5547" i="6"/>
  <c r="P5547" i="6"/>
  <c r="O5547" i="6"/>
  <c r="N5547" i="6"/>
  <c r="M5547" i="6"/>
  <c r="D5547" i="6"/>
  <c r="Q5546" i="6"/>
  <c r="P5546" i="6"/>
  <c r="S5546" i="6" s="1"/>
  <c r="O5546" i="6"/>
  <c r="N5546" i="6"/>
  <c r="M5546" i="6"/>
  <c r="D5546" i="6"/>
  <c r="Q5545" i="6"/>
  <c r="P5545" i="6"/>
  <c r="S5545" i="6" s="1"/>
  <c r="O5545" i="6"/>
  <c r="N5545" i="6"/>
  <c r="M5545" i="6"/>
  <c r="D5545" i="6"/>
  <c r="Q5544" i="6"/>
  <c r="P5544" i="6"/>
  <c r="S5544" i="6" s="1"/>
  <c r="O5544" i="6"/>
  <c r="N5544" i="6"/>
  <c r="M5544" i="6"/>
  <c r="D5544" i="6"/>
  <c r="S5543" i="6"/>
  <c r="Q5543" i="6"/>
  <c r="P5543" i="6"/>
  <c r="O5543" i="6"/>
  <c r="N5543" i="6"/>
  <c r="M5543" i="6"/>
  <c r="D5543" i="6"/>
  <c r="S5542" i="6"/>
  <c r="Q5542" i="6"/>
  <c r="P5542" i="6"/>
  <c r="O5542" i="6"/>
  <c r="N5542" i="6"/>
  <c r="M5542" i="6"/>
  <c r="D5542" i="6"/>
  <c r="S5541" i="6"/>
  <c r="Q5541" i="6"/>
  <c r="P5541" i="6"/>
  <c r="O5541" i="6"/>
  <c r="N5541" i="6"/>
  <c r="M5541" i="6"/>
  <c r="D5541" i="6"/>
  <c r="S5540" i="6"/>
  <c r="Q5540" i="6"/>
  <c r="P5540" i="6"/>
  <c r="O5540" i="6"/>
  <c r="N5540" i="6"/>
  <c r="M5540" i="6"/>
  <c r="D5540" i="6"/>
  <c r="Q5539" i="6"/>
  <c r="P5539" i="6"/>
  <c r="S5539" i="6" s="1"/>
  <c r="O5539" i="6"/>
  <c r="N5539" i="6"/>
  <c r="M5539" i="6"/>
  <c r="D5539" i="6"/>
  <c r="Q5538" i="6"/>
  <c r="P5538" i="6"/>
  <c r="S5538" i="6" s="1"/>
  <c r="O5538" i="6"/>
  <c r="N5538" i="6"/>
  <c r="M5538" i="6"/>
  <c r="D5538" i="6"/>
  <c r="S5537" i="6"/>
  <c r="Q5537" i="6"/>
  <c r="P5537" i="6"/>
  <c r="O5537" i="6"/>
  <c r="N5537" i="6"/>
  <c r="M5537" i="6"/>
  <c r="D5537" i="6"/>
  <c r="S5536" i="6"/>
  <c r="Q5536" i="6"/>
  <c r="P5536" i="6"/>
  <c r="O5536" i="6"/>
  <c r="N5536" i="6"/>
  <c r="M5536" i="6"/>
  <c r="D5536" i="6"/>
  <c r="Q5535" i="6"/>
  <c r="P5535" i="6"/>
  <c r="S5535" i="6" s="1"/>
  <c r="O5535" i="6"/>
  <c r="N5535" i="6"/>
  <c r="M5535" i="6"/>
  <c r="D5535" i="6"/>
  <c r="Q5534" i="6"/>
  <c r="P5534" i="6"/>
  <c r="S5534" i="6" s="1"/>
  <c r="O5534" i="6"/>
  <c r="N5534" i="6"/>
  <c r="M5534" i="6"/>
  <c r="D5534" i="6"/>
  <c r="S5533" i="6"/>
  <c r="Q5533" i="6"/>
  <c r="P5533" i="6"/>
  <c r="O5533" i="6"/>
  <c r="N5533" i="6"/>
  <c r="M5533" i="6"/>
  <c r="D5533" i="6"/>
  <c r="Q5532" i="6"/>
  <c r="P5532" i="6"/>
  <c r="S5532" i="6" s="1"/>
  <c r="O5532" i="6"/>
  <c r="N5532" i="6"/>
  <c r="M5532" i="6"/>
  <c r="D5532" i="6"/>
  <c r="Q5531" i="6"/>
  <c r="P5531" i="6"/>
  <c r="S5531" i="6" s="1"/>
  <c r="O5531" i="6"/>
  <c r="N5531" i="6"/>
  <c r="M5531" i="6"/>
  <c r="D5531" i="6"/>
  <c r="S5530" i="6"/>
  <c r="Q5530" i="6"/>
  <c r="P5530" i="6"/>
  <c r="O5530" i="6"/>
  <c r="N5530" i="6"/>
  <c r="M5530" i="6"/>
  <c r="D5530" i="6"/>
  <c r="S5529" i="6"/>
  <c r="Q5529" i="6"/>
  <c r="P5529" i="6"/>
  <c r="O5529" i="6"/>
  <c r="N5529" i="6"/>
  <c r="M5529" i="6"/>
  <c r="D5529" i="6"/>
  <c r="Q5528" i="6"/>
  <c r="P5528" i="6"/>
  <c r="S5528" i="6" s="1"/>
  <c r="O5528" i="6"/>
  <c r="N5528" i="6"/>
  <c r="M5528" i="6"/>
  <c r="D5528" i="6"/>
  <c r="S5527" i="6"/>
  <c r="Q5527" i="6"/>
  <c r="P5527" i="6"/>
  <c r="O5527" i="6"/>
  <c r="N5527" i="6"/>
  <c r="M5527" i="6"/>
  <c r="D5527" i="6"/>
  <c r="Q5526" i="6"/>
  <c r="P5526" i="6"/>
  <c r="S5526" i="6" s="1"/>
  <c r="O5526" i="6"/>
  <c r="N5526" i="6"/>
  <c r="M5526" i="6"/>
  <c r="D5526" i="6"/>
  <c r="Q5525" i="6"/>
  <c r="P5525" i="6"/>
  <c r="S5525" i="6" s="1"/>
  <c r="O5525" i="6"/>
  <c r="N5525" i="6"/>
  <c r="M5525" i="6"/>
  <c r="D5525" i="6"/>
  <c r="S5524" i="6"/>
  <c r="Q5524" i="6"/>
  <c r="P5524" i="6"/>
  <c r="O5524" i="6"/>
  <c r="N5524" i="6"/>
  <c r="M5524" i="6"/>
  <c r="D5524" i="6"/>
  <c r="S5523" i="6"/>
  <c r="Q5523" i="6"/>
  <c r="P5523" i="6"/>
  <c r="O5523" i="6"/>
  <c r="N5523" i="6"/>
  <c r="M5523" i="6"/>
  <c r="D5523" i="6"/>
  <c r="S5522" i="6"/>
  <c r="Q5522" i="6"/>
  <c r="P5522" i="6"/>
  <c r="O5522" i="6"/>
  <c r="N5522" i="6"/>
  <c r="M5522" i="6"/>
  <c r="D5522" i="6"/>
  <c r="S5521" i="6"/>
  <c r="Q5521" i="6"/>
  <c r="P5521" i="6"/>
  <c r="O5521" i="6"/>
  <c r="N5521" i="6"/>
  <c r="M5521" i="6"/>
  <c r="D5521" i="6"/>
  <c r="Q5520" i="6"/>
  <c r="P5520" i="6"/>
  <c r="S5520" i="6" s="1"/>
  <c r="O5520" i="6"/>
  <c r="N5520" i="6"/>
  <c r="M5520" i="6"/>
  <c r="D5520" i="6"/>
  <c r="Q5519" i="6"/>
  <c r="P5519" i="6"/>
  <c r="S5519" i="6" s="1"/>
  <c r="O5519" i="6"/>
  <c r="N5519" i="6"/>
  <c r="M5519" i="6"/>
  <c r="D5519" i="6"/>
  <c r="S5518" i="6"/>
  <c r="Q5518" i="6"/>
  <c r="P5518" i="6"/>
  <c r="O5518" i="6"/>
  <c r="N5518" i="6"/>
  <c r="M5518" i="6"/>
  <c r="D5518" i="6"/>
  <c r="S5517" i="6"/>
  <c r="Q5517" i="6"/>
  <c r="P5517" i="6"/>
  <c r="O5517" i="6"/>
  <c r="N5517" i="6"/>
  <c r="M5517" i="6"/>
  <c r="D5517" i="6"/>
  <c r="Q5516" i="6"/>
  <c r="P5516" i="6"/>
  <c r="S5516" i="6" s="1"/>
  <c r="O5516" i="6"/>
  <c r="N5516" i="6"/>
  <c r="M5516" i="6"/>
  <c r="D5516" i="6"/>
  <c r="S5515" i="6"/>
  <c r="Q5515" i="6"/>
  <c r="P5515" i="6"/>
  <c r="O5515" i="6"/>
  <c r="N5515" i="6"/>
  <c r="M5515" i="6"/>
  <c r="D5515" i="6"/>
  <c r="Q5514" i="6"/>
  <c r="P5514" i="6"/>
  <c r="S5514" i="6" s="1"/>
  <c r="O5514" i="6"/>
  <c r="N5514" i="6"/>
  <c r="M5514" i="6"/>
  <c r="D5514" i="6"/>
  <c r="Q5513" i="6"/>
  <c r="P5513" i="6"/>
  <c r="S5513" i="6" s="1"/>
  <c r="O5513" i="6"/>
  <c r="N5513" i="6"/>
  <c r="M5513" i="6"/>
  <c r="D5513" i="6"/>
  <c r="S5512" i="6"/>
  <c r="Q5512" i="6"/>
  <c r="P5512" i="6"/>
  <c r="O5512" i="6"/>
  <c r="N5512" i="6"/>
  <c r="M5512" i="6"/>
  <c r="D5512" i="6"/>
  <c r="S5511" i="6"/>
  <c r="Q5511" i="6"/>
  <c r="P5511" i="6"/>
  <c r="O5511" i="6"/>
  <c r="N5511" i="6"/>
  <c r="M5511" i="6"/>
  <c r="D5511" i="6"/>
  <c r="S5510" i="6"/>
  <c r="Q5510" i="6"/>
  <c r="P5510" i="6"/>
  <c r="O5510" i="6"/>
  <c r="N5510" i="6"/>
  <c r="M5510" i="6"/>
  <c r="D5510" i="6"/>
  <c r="S5509" i="6"/>
  <c r="Q5509" i="6"/>
  <c r="P5509" i="6"/>
  <c r="O5509" i="6"/>
  <c r="N5509" i="6"/>
  <c r="M5509" i="6"/>
  <c r="D5509" i="6"/>
  <c r="Q5508" i="6"/>
  <c r="P5508" i="6"/>
  <c r="S5508" i="6" s="1"/>
  <c r="O5508" i="6"/>
  <c r="N5508" i="6"/>
  <c r="M5508" i="6"/>
  <c r="D5508" i="6"/>
  <c r="Q5507" i="6"/>
  <c r="P5507" i="6"/>
  <c r="S5507" i="6" s="1"/>
  <c r="O5507" i="6"/>
  <c r="N5507" i="6"/>
  <c r="M5507" i="6"/>
  <c r="D5507" i="6"/>
  <c r="S5506" i="6"/>
  <c r="Q5506" i="6"/>
  <c r="P5506" i="6"/>
  <c r="O5506" i="6"/>
  <c r="N5506" i="6"/>
  <c r="M5506" i="6"/>
  <c r="D5506" i="6"/>
  <c r="S5505" i="6"/>
  <c r="Q5505" i="6"/>
  <c r="P5505" i="6"/>
  <c r="O5505" i="6"/>
  <c r="N5505" i="6"/>
  <c r="M5505" i="6"/>
  <c r="D5505" i="6"/>
  <c r="Q5504" i="6"/>
  <c r="P5504" i="6"/>
  <c r="S5504" i="6" s="1"/>
  <c r="O5504" i="6"/>
  <c r="N5504" i="6"/>
  <c r="M5504" i="6"/>
  <c r="D5504" i="6"/>
  <c r="S5503" i="6"/>
  <c r="Q5503" i="6"/>
  <c r="P5503" i="6"/>
  <c r="O5503" i="6"/>
  <c r="N5503" i="6"/>
  <c r="M5503" i="6"/>
  <c r="D5503" i="6"/>
  <c r="Q5502" i="6"/>
  <c r="P5502" i="6"/>
  <c r="S5502" i="6" s="1"/>
  <c r="O5502" i="6"/>
  <c r="N5502" i="6"/>
  <c r="M5502" i="6"/>
  <c r="D5502" i="6"/>
  <c r="Q5501" i="6"/>
  <c r="P5501" i="6"/>
  <c r="S5501" i="6" s="1"/>
  <c r="O5501" i="6"/>
  <c r="N5501" i="6"/>
  <c r="M5501" i="6"/>
  <c r="D5501" i="6"/>
  <c r="S5500" i="6"/>
  <c r="Q5500" i="6"/>
  <c r="P5500" i="6"/>
  <c r="O5500" i="6"/>
  <c r="N5500" i="6"/>
  <c r="M5500" i="6"/>
  <c r="D5500" i="6"/>
  <c r="S5499" i="6"/>
  <c r="Q5499" i="6"/>
  <c r="P5499" i="6"/>
  <c r="O5499" i="6"/>
  <c r="N5499" i="6"/>
  <c r="M5499" i="6"/>
  <c r="D5499" i="6"/>
  <c r="S5498" i="6"/>
  <c r="Q5498" i="6"/>
  <c r="P5498" i="6"/>
  <c r="O5498" i="6"/>
  <c r="N5498" i="6"/>
  <c r="M5498" i="6"/>
  <c r="D5498" i="6"/>
  <c r="S5497" i="6"/>
  <c r="Q5497" i="6"/>
  <c r="P5497" i="6"/>
  <c r="O5497" i="6"/>
  <c r="N5497" i="6"/>
  <c r="M5497" i="6"/>
  <c r="D5497" i="6"/>
  <c r="Q5496" i="6"/>
  <c r="P5496" i="6"/>
  <c r="S5496" i="6" s="1"/>
  <c r="O5496" i="6"/>
  <c r="N5496" i="6"/>
  <c r="M5496" i="6"/>
  <c r="D5496" i="6"/>
  <c r="Q5495" i="6"/>
  <c r="P5495" i="6"/>
  <c r="S5495" i="6" s="1"/>
  <c r="O5495" i="6"/>
  <c r="N5495" i="6"/>
  <c r="M5495" i="6"/>
  <c r="D5495" i="6"/>
  <c r="S5494" i="6"/>
  <c r="Q5494" i="6"/>
  <c r="P5494" i="6"/>
  <c r="O5494" i="6"/>
  <c r="N5494" i="6"/>
  <c r="M5494" i="6"/>
  <c r="D5494" i="6"/>
  <c r="S5493" i="6"/>
  <c r="Q5493" i="6"/>
  <c r="P5493" i="6"/>
  <c r="O5493" i="6"/>
  <c r="N5493" i="6"/>
  <c r="M5493" i="6"/>
  <c r="D5493" i="6"/>
  <c r="Q5492" i="6"/>
  <c r="P5492" i="6"/>
  <c r="S5492" i="6" s="1"/>
  <c r="O5492" i="6"/>
  <c r="N5492" i="6"/>
  <c r="M5492" i="6"/>
  <c r="D5492" i="6"/>
  <c r="S5491" i="6"/>
  <c r="Q5491" i="6"/>
  <c r="P5491" i="6"/>
  <c r="O5491" i="6"/>
  <c r="N5491" i="6"/>
  <c r="M5491" i="6"/>
  <c r="D5491" i="6"/>
  <c r="Q5490" i="6"/>
  <c r="P5490" i="6"/>
  <c r="S5490" i="6" s="1"/>
  <c r="O5490" i="6"/>
  <c r="N5490" i="6"/>
  <c r="M5490" i="6"/>
  <c r="D5490" i="6"/>
  <c r="Q5489" i="6"/>
  <c r="P5489" i="6"/>
  <c r="S5489" i="6" s="1"/>
  <c r="O5489" i="6"/>
  <c r="N5489" i="6"/>
  <c r="M5489" i="6"/>
  <c r="D5489" i="6"/>
  <c r="S5488" i="6"/>
  <c r="Q5488" i="6"/>
  <c r="P5488" i="6"/>
  <c r="O5488" i="6"/>
  <c r="N5488" i="6"/>
  <c r="M5488" i="6"/>
  <c r="D5488" i="6"/>
  <c r="S5487" i="6"/>
  <c r="Q5487" i="6"/>
  <c r="P5487" i="6"/>
  <c r="O5487" i="6"/>
  <c r="N5487" i="6"/>
  <c r="M5487" i="6"/>
  <c r="D5487" i="6"/>
  <c r="S5486" i="6"/>
  <c r="Q5486" i="6"/>
  <c r="P5486" i="6"/>
  <c r="O5486" i="6"/>
  <c r="N5486" i="6"/>
  <c r="M5486" i="6"/>
  <c r="D5486" i="6"/>
  <c r="S5485" i="6"/>
  <c r="Q5485" i="6"/>
  <c r="P5485" i="6"/>
  <c r="O5485" i="6"/>
  <c r="N5485" i="6"/>
  <c r="M5485" i="6"/>
  <c r="D5485" i="6"/>
  <c r="Q5484" i="6"/>
  <c r="P5484" i="6"/>
  <c r="S5484" i="6" s="1"/>
  <c r="O5484" i="6"/>
  <c r="N5484" i="6"/>
  <c r="M5484" i="6"/>
  <c r="D5484" i="6"/>
  <c r="Q5483" i="6"/>
  <c r="P5483" i="6"/>
  <c r="S5483" i="6" s="1"/>
  <c r="O5483" i="6"/>
  <c r="N5483" i="6"/>
  <c r="M5483" i="6"/>
  <c r="D5483" i="6"/>
  <c r="S5482" i="6"/>
  <c r="Q5482" i="6"/>
  <c r="P5482" i="6"/>
  <c r="O5482" i="6"/>
  <c r="N5482" i="6"/>
  <c r="M5482" i="6"/>
  <c r="D5482" i="6"/>
  <c r="S5481" i="6"/>
  <c r="Q5481" i="6"/>
  <c r="P5481" i="6"/>
  <c r="O5481" i="6"/>
  <c r="N5481" i="6"/>
  <c r="M5481" i="6"/>
  <c r="D5481" i="6"/>
  <c r="Q5480" i="6"/>
  <c r="P5480" i="6"/>
  <c r="S5480" i="6" s="1"/>
  <c r="O5480" i="6"/>
  <c r="N5480" i="6"/>
  <c r="M5480" i="6"/>
  <c r="D5480" i="6"/>
  <c r="S5479" i="6"/>
  <c r="Q5479" i="6"/>
  <c r="P5479" i="6"/>
  <c r="O5479" i="6"/>
  <c r="N5479" i="6"/>
  <c r="M5479" i="6"/>
  <c r="D5479" i="6"/>
  <c r="Q5478" i="6"/>
  <c r="P5478" i="6"/>
  <c r="S5478" i="6" s="1"/>
  <c r="O5478" i="6"/>
  <c r="N5478" i="6"/>
  <c r="M5478" i="6"/>
  <c r="D5478" i="6"/>
  <c r="Q5477" i="6"/>
  <c r="P5477" i="6"/>
  <c r="S5477" i="6" s="1"/>
  <c r="O5477" i="6"/>
  <c r="N5477" i="6"/>
  <c r="M5477" i="6"/>
  <c r="D5477" i="6"/>
  <c r="S5476" i="6"/>
  <c r="Q5476" i="6"/>
  <c r="P5476" i="6"/>
  <c r="O5476" i="6"/>
  <c r="N5476" i="6"/>
  <c r="M5476" i="6"/>
  <c r="D5476" i="6"/>
  <c r="S5475" i="6"/>
  <c r="Q5475" i="6"/>
  <c r="P5475" i="6"/>
  <c r="O5475" i="6"/>
  <c r="N5475" i="6"/>
  <c r="M5475" i="6"/>
  <c r="D5475" i="6"/>
  <c r="S5474" i="6"/>
  <c r="Q5474" i="6"/>
  <c r="P5474" i="6"/>
  <c r="O5474" i="6"/>
  <c r="N5474" i="6"/>
  <c r="M5474" i="6"/>
  <c r="D5474" i="6"/>
  <c r="S5473" i="6"/>
  <c r="Q5473" i="6"/>
  <c r="P5473" i="6"/>
  <c r="O5473" i="6"/>
  <c r="N5473" i="6"/>
  <c r="M5473" i="6"/>
  <c r="D5473" i="6"/>
  <c r="Q5472" i="6"/>
  <c r="P5472" i="6"/>
  <c r="S5472" i="6" s="1"/>
  <c r="O5472" i="6"/>
  <c r="N5472" i="6"/>
  <c r="M5472" i="6"/>
  <c r="D5472" i="6"/>
  <c r="Q5471" i="6"/>
  <c r="P5471" i="6"/>
  <c r="S5471" i="6" s="1"/>
  <c r="O5471" i="6"/>
  <c r="N5471" i="6"/>
  <c r="M5471" i="6"/>
  <c r="D5471" i="6"/>
  <c r="S5470" i="6"/>
  <c r="Q5470" i="6"/>
  <c r="P5470" i="6"/>
  <c r="O5470" i="6"/>
  <c r="N5470" i="6"/>
  <c r="M5470" i="6"/>
  <c r="D5470" i="6"/>
  <c r="S5469" i="6"/>
  <c r="Q5469" i="6"/>
  <c r="P5469" i="6"/>
  <c r="O5469" i="6"/>
  <c r="N5469" i="6"/>
  <c r="M5469" i="6"/>
  <c r="D5469" i="6"/>
  <c r="Q5468" i="6"/>
  <c r="P5468" i="6"/>
  <c r="S5468" i="6" s="1"/>
  <c r="O5468" i="6"/>
  <c r="N5468" i="6"/>
  <c r="M5468" i="6"/>
  <c r="D5468" i="6"/>
  <c r="S5467" i="6"/>
  <c r="Q5467" i="6"/>
  <c r="P5467" i="6"/>
  <c r="O5467" i="6"/>
  <c r="N5467" i="6"/>
  <c r="M5467" i="6"/>
  <c r="D5467" i="6"/>
  <c r="Q5466" i="6"/>
  <c r="P5466" i="6"/>
  <c r="S5466" i="6" s="1"/>
  <c r="O5466" i="6"/>
  <c r="N5466" i="6"/>
  <c r="M5466" i="6"/>
  <c r="D5466" i="6"/>
  <c r="Q5465" i="6"/>
  <c r="P5465" i="6"/>
  <c r="S5465" i="6" s="1"/>
  <c r="O5465" i="6"/>
  <c r="N5465" i="6"/>
  <c r="M5465" i="6"/>
  <c r="D5465" i="6"/>
  <c r="S5464" i="6"/>
  <c r="Q5464" i="6"/>
  <c r="P5464" i="6"/>
  <c r="O5464" i="6"/>
  <c r="N5464" i="6"/>
  <c r="M5464" i="6"/>
  <c r="D5464" i="6"/>
  <c r="S5463" i="6"/>
  <c r="Q5463" i="6"/>
  <c r="P5463" i="6"/>
  <c r="O5463" i="6"/>
  <c r="N5463" i="6"/>
  <c r="M5463" i="6"/>
  <c r="D5463" i="6"/>
  <c r="S5462" i="6"/>
  <c r="Q5462" i="6"/>
  <c r="P5462" i="6"/>
  <c r="O5462" i="6"/>
  <c r="N5462" i="6"/>
  <c r="M5462" i="6"/>
  <c r="D5462" i="6"/>
  <c r="S5461" i="6"/>
  <c r="Q5461" i="6"/>
  <c r="P5461" i="6"/>
  <c r="O5461" i="6"/>
  <c r="N5461" i="6"/>
  <c r="M5461" i="6"/>
  <c r="D5461" i="6"/>
  <c r="Q5460" i="6"/>
  <c r="P5460" i="6"/>
  <c r="S5460" i="6" s="1"/>
  <c r="O5460" i="6"/>
  <c r="N5460" i="6"/>
  <c r="M5460" i="6"/>
  <c r="D5460" i="6"/>
  <c r="Q5459" i="6"/>
  <c r="P5459" i="6"/>
  <c r="S5459" i="6" s="1"/>
  <c r="O5459" i="6"/>
  <c r="N5459" i="6"/>
  <c r="M5459" i="6"/>
  <c r="D5459" i="6"/>
  <c r="S5458" i="6"/>
  <c r="Q5458" i="6"/>
  <c r="P5458" i="6"/>
  <c r="O5458" i="6"/>
  <c r="N5458" i="6"/>
  <c r="M5458" i="6"/>
  <c r="D5458" i="6"/>
  <c r="S5457" i="6"/>
  <c r="Q5457" i="6"/>
  <c r="P5457" i="6"/>
  <c r="O5457" i="6"/>
  <c r="N5457" i="6"/>
  <c r="M5457" i="6"/>
  <c r="D5457" i="6"/>
  <c r="Q5456" i="6"/>
  <c r="P5456" i="6"/>
  <c r="S5456" i="6" s="1"/>
  <c r="O5456" i="6"/>
  <c r="N5456" i="6"/>
  <c r="M5456" i="6"/>
  <c r="D5456" i="6"/>
  <c r="S5455" i="6"/>
  <c r="Q5455" i="6"/>
  <c r="P5455" i="6"/>
  <c r="O5455" i="6"/>
  <c r="N5455" i="6"/>
  <c r="M5455" i="6"/>
  <c r="D5455" i="6"/>
  <c r="Q5454" i="6"/>
  <c r="P5454" i="6"/>
  <c r="S5454" i="6" s="1"/>
  <c r="O5454" i="6"/>
  <c r="N5454" i="6"/>
  <c r="M5454" i="6"/>
  <c r="D5454" i="6"/>
  <c r="Q5453" i="6"/>
  <c r="P5453" i="6"/>
  <c r="S5453" i="6" s="1"/>
  <c r="O5453" i="6"/>
  <c r="N5453" i="6"/>
  <c r="M5453" i="6"/>
  <c r="D5453" i="6"/>
  <c r="S5452" i="6"/>
  <c r="Q5452" i="6"/>
  <c r="P5452" i="6"/>
  <c r="O5452" i="6"/>
  <c r="N5452" i="6"/>
  <c r="M5452" i="6"/>
  <c r="D5452" i="6"/>
  <c r="S5451" i="6"/>
  <c r="Q5451" i="6"/>
  <c r="P5451" i="6"/>
  <c r="O5451" i="6"/>
  <c r="N5451" i="6"/>
  <c r="M5451" i="6"/>
  <c r="D5451" i="6"/>
  <c r="S5450" i="6"/>
  <c r="Q5450" i="6"/>
  <c r="P5450" i="6"/>
  <c r="O5450" i="6"/>
  <c r="N5450" i="6"/>
  <c r="M5450" i="6"/>
  <c r="D5450" i="6"/>
  <c r="S5449" i="6"/>
  <c r="Q5449" i="6"/>
  <c r="P5449" i="6"/>
  <c r="O5449" i="6"/>
  <c r="N5449" i="6"/>
  <c r="M5449" i="6"/>
  <c r="D5449" i="6"/>
  <c r="Q5448" i="6"/>
  <c r="P5448" i="6"/>
  <c r="S5448" i="6" s="1"/>
  <c r="O5448" i="6"/>
  <c r="N5448" i="6"/>
  <c r="M5448" i="6"/>
  <c r="D5448" i="6"/>
  <c r="Q5447" i="6"/>
  <c r="P5447" i="6"/>
  <c r="S5447" i="6" s="1"/>
  <c r="O5447" i="6"/>
  <c r="N5447" i="6"/>
  <c r="M5447" i="6"/>
  <c r="D5447" i="6"/>
  <c r="S5446" i="6"/>
  <c r="Q5446" i="6"/>
  <c r="P5446" i="6"/>
  <c r="O5446" i="6"/>
  <c r="N5446" i="6"/>
  <c r="M5446" i="6"/>
  <c r="D5446" i="6"/>
  <c r="S5445" i="6"/>
  <c r="Q5445" i="6"/>
  <c r="P5445" i="6"/>
  <c r="O5445" i="6"/>
  <c r="N5445" i="6"/>
  <c r="M5445" i="6"/>
  <c r="D5445" i="6"/>
  <c r="Q5444" i="6"/>
  <c r="P5444" i="6"/>
  <c r="S5444" i="6" s="1"/>
  <c r="O5444" i="6"/>
  <c r="N5444" i="6"/>
  <c r="M5444" i="6"/>
  <c r="D5444" i="6"/>
  <c r="S5443" i="6"/>
  <c r="Q5443" i="6"/>
  <c r="P5443" i="6"/>
  <c r="O5443" i="6"/>
  <c r="N5443" i="6"/>
  <c r="M5443" i="6"/>
  <c r="D5443" i="6"/>
  <c r="Q5442" i="6"/>
  <c r="P5442" i="6"/>
  <c r="S5442" i="6" s="1"/>
  <c r="O5442" i="6"/>
  <c r="N5442" i="6"/>
  <c r="M5442" i="6"/>
  <c r="D5442" i="6"/>
  <c r="Q5441" i="6"/>
  <c r="P5441" i="6"/>
  <c r="S5441" i="6" s="1"/>
  <c r="O5441" i="6"/>
  <c r="N5441" i="6"/>
  <c r="M5441" i="6"/>
  <c r="D5441" i="6"/>
  <c r="S5440" i="6"/>
  <c r="Q5440" i="6"/>
  <c r="P5440" i="6"/>
  <c r="O5440" i="6"/>
  <c r="N5440" i="6"/>
  <c r="M5440" i="6"/>
  <c r="D5440" i="6"/>
  <c r="S5439" i="6"/>
  <c r="Q5439" i="6"/>
  <c r="P5439" i="6"/>
  <c r="O5439" i="6"/>
  <c r="N5439" i="6"/>
  <c r="M5439" i="6"/>
  <c r="D5439" i="6"/>
  <c r="S5438" i="6"/>
  <c r="Q5438" i="6"/>
  <c r="P5438" i="6"/>
  <c r="O5438" i="6"/>
  <c r="N5438" i="6"/>
  <c r="M5438" i="6"/>
  <c r="D5438" i="6"/>
  <c r="S5437" i="6"/>
  <c r="Q5437" i="6"/>
  <c r="P5437" i="6"/>
  <c r="O5437" i="6"/>
  <c r="N5437" i="6"/>
  <c r="M5437" i="6"/>
  <c r="D5437" i="6"/>
  <c r="Q5436" i="6"/>
  <c r="P5436" i="6"/>
  <c r="S5436" i="6" s="1"/>
  <c r="O5436" i="6"/>
  <c r="N5436" i="6"/>
  <c r="M5436" i="6"/>
  <c r="D5436" i="6"/>
  <c r="Q5435" i="6"/>
  <c r="P5435" i="6"/>
  <c r="S5435" i="6" s="1"/>
  <c r="O5435" i="6"/>
  <c r="N5435" i="6"/>
  <c r="M5435" i="6"/>
  <c r="D5435" i="6"/>
  <c r="S5434" i="6"/>
  <c r="Q5434" i="6"/>
  <c r="P5434" i="6"/>
  <c r="O5434" i="6"/>
  <c r="N5434" i="6"/>
  <c r="M5434" i="6"/>
  <c r="D5434" i="6"/>
  <c r="S5433" i="6"/>
  <c r="Q5433" i="6"/>
  <c r="P5433" i="6"/>
  <c r="O5433" i="6"/>
  <c r="N5433" i="6"/>
  <c r="M5433" i="6"/>
  <c r="D5433" i="6"/>
  <c r="Q5432" i="6"/>
  <c r="P5432" i="6"/>
  <c r="S5432" i="6" s="1"/>
  <c r="O5432" i="6"/>
  <c r="N5432" i="6"/>
  <c r="M5432" i="6"/>
  <c r="D5432" i="6"/>
  <c r="S5431" i="6"/>
  <c r="Q5431" i="6"/>
  <c r="P5431" i="6"/>
  <c r="O5431" i="6"/>
  <c r="N5431" i="6"/>
  <c r="M5431" i="6"/>
  <c r="D5431" i="6"/>
  <c r="Q5430" i="6"/>
  <c r="P5430" i="6"/>
  <c r="S5430" i="6" s="1"/>
  <c r="O5430" i="6"/>
  <c r="N5430" i="6"/>
  <c r="M5430" i="6"/>
  <c r="D5430" i="6"/>
  <c r="Q5429" i="6"/>
  <c r="P5429" i="6"/>
  <c r="S5429" i="6" s="1"/>
  <c r="O5429" i="6"/>
  <c r="N5429" i="6"/>
  <c r="M5429" i="6"/>
  <c r="D5429" i="6"/>
  <c r="S5428" i="6"/>
  <c r="Q5428" i="6"/>
  <c r="P5428" i="6"/>
  <c r="O5428" i="6"/>
  <c r="N5428" i="6"/>
  <c r="M5428" i="6"/>
  <c r="D5428" i="6"/>
  <c r="S5427" i="6"/>
  <c r="Q5427" i="6"/>
  <c r="P5427" i="6"/>
  <c r="O5427" i="6"/>
  <c r="N5427" i="6"/>
  <c r="M5427" i="6"/>
  <c r="D5427" i="6"/>
  <c r="S5426" i="6"/>
  <c r="Q5426" i="6"/>
  <c r="P5426" i="6"/>
  <c r="O5426" i="6"/>
  <c r="N5426" i="6"/>
  <c r="M5426" i="6"/>
  <c r="D5426" i="6"/>
  <c r="S5425" i="6"/>
  <c r="Q5425" i="6"/>
  <c r="P5425" i="6"/>
  <c r="O5425" i="6"/>
  <c r="N5425" i="6"/>
  <c r="M5425" i="6"/>
  <c r="D5425" i="6"/>
  <c r="Q5424" i="6"/>
  <c r="P5424" i="6"/>
  <c r="S5424" i="6" s="1"/>
  <c r="O5424" i="6"/>
  <c r="N5424" i="6"/>
  <c r="M5424" i="6"/>
  <c r="D5424" i="6"/>
  <c r="Q5423" i="6"/>
  <c r="P5423" i="6"/>
  <c r="S5423" i="6" s="1"/>
  <c r="O5423" i="6"/>
  <c r="N5423" i="6"/>
  <c r="M5423" i="6"/>
  <c r="D5423" i="6"/>
  <c r="S5422" i="6"/>
  <c r="Q5422" i="6"/>
  <c r="P5422" i="6"/>
  <c r="O5422" i="6"/>
  <c r="N5422" i="6"/>
  <c r="M5422" i="6"/>
  <c r="D5422" i="6"/>
  <c r="S5421" i="6"/>
  <c r="Q5421" i="6"/>
  <c r="P5421" i="6"/>
  <c r="O5421" i="6"/>
  <c r="N5421" i="6"/>
  <c r="M5421" i="6"/>
  <c r="D5421" i="6"/>
  <c r="Q5420" i="6"/>
  <c r="P5420" i="6"/>
  <c r="S5420" i="6" s="1"/>
  <c r="O5420" i="6"/>
  <c r="N5420" i="6"/>
  <c r="M5420" i="6"/>
  <c r="D5420" i="6"/>
  <c r="S5419" i="6"/>
  <c r="Q5419" i="6"/>
  <c r="P5419" i="6"/>
  <c r="O5419" i="6"/>
  <c r="N5419" i="6"/>
  <c r="M5419" i="6"/>
  <c r="D5419" i="6"/>
  <c r="Q5418" i="6"/>
  <c r="P5418" i="6"/>
  <c r="S5418" i="6" s="1"/>
  <c r="O5418" i="6"/>
  <c r="N5418" i="6"/>
  <c r="M5418" i="6"/>
  <c r="D5418" i="6"/>
  <c r="Q5417" i="6"/>
  <c r="P5417" i="6"/>
  <c r="S5417" i="6" s="1"/>
  <c r="O5417" i="6"/>
  <c r="N5417" i="6"/>
  <c r="M5417" i="6"/>
  <c r="D5417" i="6"/>
  <c r="S5416" i="6"/>
  <c r="Q5416" i="6"/>
  <c r="P5416" i="6"/>
  <c r="O5416" i="6"/>
  <c r="N5416" i="6"/>
  <c r="M5416" i="6"/>
  <c r="D5416" i="6"/>
  <c r="S5415" i="6"/>
  <c r="Q5415" i="6"/>
  <c r="P5415" i="6"/>
  <c r="O5415" i="6"/>
  <c r="N5415" i="6"/>
  <c r="M5415" i="6"/>
  <c r="D5415" i="6"/>
  <c r="S5414" i="6"/>
  <c r="Q5414" i="6"/>
  <c r="P5414" i="6"/>
  <c r="O5414" i="6"/>
  <c r="N5414" i="6"/>
  <c r="M5414" i="6"/>
  <c r="D5414" i="6"/>
  <c r="S5413" i="6"/>
  <c r="Q5413" i="6"/>
  <c r="P5413" i="6"/>
  <c r="O5413" i="6"/>
  <c r="N5413" i="6"/>
  <c r="M5413" i="6"/>
  <c r="D5413" i="6"/>
  <c r="Q5412" i="6"/>
  <c r="P5412" i="6"/>
  <c r="S5412" i="6" s="1"/>
  <c r="O5412" i="6"/>
  <c r="N5412" i="6"/>
  <c r="M5412" i="6"/>
  <c r="D5412" i="6"/>
  <c r="Q5411" i="6"/>
  <c r="P5411" i="6"/>
  <c r="S5411" i="6" s="1"/>
  <c r="O5411" i="6"/>
  <c r="N5411" i="6"/>
  <c r="M5411" i="6"/>
  <c r="D5411" i="6"/>
  <c r="S5410" i="6"/>
  <c r="Q5410" i="6"/>
  <c r="P5410" i="6"/>
  <c r="O5410" i="6"/>
  <c r="N5410" i="6"/>
  <c r="M5410" i="6"/>
  <c r="D5410" i="6"/>
  <c r="S5409" i="6"/>
  <c r="Q5409" i="6"/>
  <c r="P5409" i="6"/>
  <c r="O5409" i="6"/>
  <c r="N5409" i="6"/>
  <c r="M5409" i="6"/>
  <c r="D5409" i="6"/>
  <c r="Q5408" i="6"/>
  <c r="P5408" i="6"/>
  <c r="S5408" i="6" s="1"/>
  <c r="O5408" i="6"/>
  <c r="N5408" i="6"/>
  <c r="M5408" i="6"/>
  <c r="D5408" i="6"/>
  <c r="S5407" i="6"/>
  <c r="Q5407" i="6"/>
  <c r="P5407" i="6"/>
  <c r="O5407" i="6"/>
  <c r="N5407" i="6"/>
  <c r="M5407" i="6"/>
  <c r="D5407" i="6"/>
  <c r="Q5406" i="6"/>
  <c r="P5406" i="6"/>
  <c r="S5406" i="6" s="1"/>
  <c r="O5406" i="6"/>
  <c r="N5406" i="6"/>
  <c r="M5406" i="6"/>
  <c r="D5406" i="6"/>
  <c r="Q5405" i="6"/>
  <c r="P5405" i="6"/>
  <c r="S5405" i="6" s="1"/>
  <c r="O5405" i="6"/>
  <c r="N5405" i="6"/>
  <c r="M5405" i="6"/>
  <c r="D5405" i="6"/>
  <c r="S5404" i="6"/>
  <c r="Q5404" i="6"/>
  <c r="P5404" i="6"/>
  <c r="O5404" i="6"/>
  <c r="N5404" i="6"/>
  <c r="M5404" i="6"/>
  <c r="D5404" i="6"/>
  <c r="S5403" i="6"/>
  <c r="Q5403" i="6"/>
  <c r="P5403" i="6"/>
  <c r="O5403" i="6"/>
  <c r="N5403" i="6"/>
  <c r="M5403" i="6"/>
  <c r="D5403" i="6"/>
  <c r="S5402" i="6"/>
  <c r="Q5402" i="6"/>
  <c r="P5402" i="6"/>
  <c r="O5402" i="6"/>
  <c r="N5402" i="6"/>
  <c r="M5402" i="6"/>
  <c r="D5402" i="6"/>
  <c r="S5401" i="6"/>
  <c r="Q5401" i="6"/>
  <c r="P5401" i="6"/>
  <c r="O5401" i="6"/>
  <c r="N5401" i="6"/>
  <c r="M5401" i="6"/>
  <c r="D5401" i="6"/>
  <c r="Q5400" i="6"/>
  <c r="P5400" i="6"/>
  <c r="S5400" i="6" s="1"/>
  <c r="O5400" i="6"/>
  <c r="N5400" i="6"/>
  <c r="M5400" i="6"/>
  <c r="D5400" i="6"/>
  <c r="Q5399" i="6"/>
  <c r="P5399" i="6"/>
  <c r="S5399" i="6" s="1"/>
  <c r="O5399" i="6"/>
  <c r="N5399" i="6"/>
  <c r="M5399" i="6"/>
  <c r="D5399" i="6"/>
  <c r="S5398" i="6"/>
  <c r="Q5398" i="6"/>
  <c r="P5398" i="6"/>
  <c r="O5398" i="6"/>
  <c r="N5398" i="6"/>
  <c r="M5398" i="6"/>
  <c r="D5398" i="6"/>
  <c r="S5397" i="6"/>
  <c r="Q5397" i="6"/>
  <c r="P5397" i="6"/>
  <c r="O5397" i="6"/>
  <c r="N5397" i="6"/>
  <c r="M5397" i="6"/>
  <c r="D5397" i="6"/>
  <c r="Q5396" i="6"/>
  <c r="P5396" i="6"/>
  <c r="S5396" i="6" s="1"/>
  <c r="O5396" i="6"/>
  <c r="N5396" i="6"/>
  <c r="M5396" i="6"/>
  <c r="D5396" i="6"/>
  <c r="S5395" i="6"/>
  <c r="Q5395" i="6"/>
  <c r="P5395" i="6"/>
  <c r="O5395" i="6"/>
  <c r="N5395" i="6"/>
  <c r="M5395" i="6"/>
  <c r="D5395" i="6"/>
  <c r="Q5394" i="6"/>
  <c r="P5394" i="6"/>
  <c r="S5394" i="6" s="1"/>
  <c r="O5394" i="6"/>
  <c r="N5394" i="6"/>
  <c r="M5394" i="6"/>
  <c r="D5394" i="6"/>
  <c r="Q5393" i="6"/>
  <c r="P5393" i="6"/>
  <c r="S5393" i="6" s="1"/>
  <c r="O5393" i="6"/>
  <c r="N5393" i="6"/>
  <c r="M5393" i="6"/>
  <c r="D5393" i="6"/>
  <c r="S5392" i="6"/>
  <c r="Q5392" i="6"/>
  <c r="P5392" i="6"/>
  <c r="O5392" i="6"/>
  <c r="N5392" i="6"/>
  <c r="M5392" i="6"/>
  <c r="D5392" i="6"/>
  <c r="S5391" i="6"/>
  <c r="Q5391" i="6"/>
  <c r="P5391" i="6"/>
  <c r="O5391" i="6"/>
  <c r="N5391" i="6"/>
  <c r="M5391" i="6"/>
  <c r="D5391" i="6"/>
  <c r="S5390" i="6"/>
  <c r="Q5390" i="6"/>
  <c r="P5390" i="6"/>
  <c r="O5390" i="6"/>
  <c r="N5390" i="6"/>
  <c r="M5390" i="6"/>
  <c r="D5390" i="6"/>
  <c r="S5389" i="6"/>
  <c r="Q5389" i="6"/>
  <c r="P5389" i="6"/>
  <c r="O5389" i="6"/>
  <c r="N5389" i="6"/>
  <c r="M5389" i="6"/>
  <c r="D5389" i="6"/>
  <c r="Q5388" i="6"/>
  <c r="P5388" i="6"/>
  <c r="S5388" i="6" s="1"/>
  <c r="O5388" i="6"/>
  <c r="N5388" i="6"/>
  <c r="M5388" i="6"/>
  <c r="D5388" i="6"/>
  <c r="Q5387" i="6"/>
  <c r="P5387" i="6"/>
  <c r="S5387" i="6" s="1"/>
  <c r="O5387" i="6"/>
  <c r="N5387" i="6"/>
  <c r="M5387" i="6"/>
  <c r="D5387" i="6"/>
  <c r="S5386" i="6"/>
  <c r="Q5386" i="6"/>
  <c r="P5386" i="6"/>
  <c r="O5386" i="6"/>
  <c r="N5386" i="6"/>
  <c r="M5386" i="6"/>
  <c r="D5386" i="6"/>
  <c r="S5385" i="6"/>
  <c r="Q5385" i="6"/>
  <c r="P5385" i="6"/>
  <c r="O5385" i="6"/>
  <c r="N5385" i="6"/>
  <c r="M5385" i="6"/>
  <c r="D5385" i="6"/>
  <c r="Q5384" i="6"/>
  <c r="P5384" i="6"/>
  <c r="S5384" i="6" s="1"/>
  <c r="O5384" i="6"/>
  <c r="N5384" i="6"/>
  <c r="M5384" i="6"/>
  <c r="D5384" i="6"/>
  <c r="S5383" i="6"/>
  <c r="Q5383" i="6"/>
  <c r="P5383" i="6"/>
  <c r="O5383" i="6"/>
  <c r="N5383" i="6"/>
  <c r="M5383" i="6"/>
  <c r="D5383" i="6"/>
  <c r="Q5382" i="6"/>
  <c r="P5382" i="6"/>
  <c r="S5382" i="6" s="1"/>
  <c r="O5382" i="6"/>
  <c r="N5382" i="6"/>
  <c r="M5382" i="6"/>
  <c r="D5382" i="6"/>
  <c r="Q5381" i="6"/>
  <c r="P5381" i="6"/>
  <c r="S5381" i="6" s="1"/>
  <c r="O5381" i="6"/>
  <c r="N5381" i="6"/>
  <c r="M5381" i="6"/>
  <c r="D5381" i="6"/>
  <c r="S5380" i="6"/>
  <c r="Q5380" i="6"/>
  <c r="P5380" i="6"/>
  <c r="O5380" i="6"/>
  <c r="N5380" i="6"/>
  <c r="M5380" i="6"/>
  <c r="D5380" i="6"/>
  <c r="S5379" i="6"/>
  <c r="Q5379" i="6"/>
  <c r="P5379" i="6"/>
  <c r="O5379" i="6"/>
  <c r="N5379" i="6"/>
  <c r="M5379" i="6"/>
  <c r="D5379" i="6"/>
  <c r="S5378" i="6"/>
  <c r="Q5378" i="6"/>
  <c r="P5378" i="6"/>
  <c r="O5378" i="6"/>
  <c r="N5378" i="6"/>
  <c r="M5378" i="6"/>
  <c r="D5378" i="6"/>
  <c r="S5377" i="6"/>
  <c r="Q5377" i="6"/>
  <c r="P5377" i="6"/>
  <c r="O5377" i="6"/>
  <c r="N5377" i="6"/>
  <c r="M5377" i="6"/>
  <c r="D5377" i="6"/>
  <c r="Q5376" i="6"/>
  <c r="P5376" i="6"/>
  <c r="S5376" i="6" s="1"/>
  <c r="O5376" i="6"/>
  <c r="N5376" i="6"/>
  <c r="M5376" i="6"/>
  <c r="D5376" i="6"/>
  <c r="Q5375" i="6"/>
  <c r="P5375" i="6"/>
  <c r="S5375" i="6" s="1"/>
  <c r="O5375" i="6"/>
  <c r="N5375" i="6"/>
  <c r="M5375" i="6"/>
  <c r="D5375" i="6"/>
  <c r="S5374" i="6"/>
  <c r="Q5374" i="6"/>
  <c r="P5374" i="6"/>
  <c r="O5374" i="6"/>
  <c r="N5374" i="6"/>
  <c r="M5374" i="6"/>
  <c r="D5374" i="6"/>
  <c r="S5373" i="6"/>
  <c r="Q5373" i="6"/>
  <c r="P5373" i="6"/>
  <c r="O5373" i="6"/>
  <c r="N5373" i="6"/>
  <c r="M5373" i="6"/>
  <c r="D5373" i="6"/>
  <c r="Q5372" i="6"/>
  <c r="P5372" i="6"/>
  <c r="S5372" i="6" s="1"/>
  <c r="O5372" i="6"/>
  <c r="N5372" i="6"/>
  <c r="M5372" i="6"/>
  <c r="D5372" i="6"/>
  <c r="S5371" i="6"/>
  <c r="Q5371" i="6"/>
  <c r="P5371" i="6"/>
  <c r="O5371" i="6"/>
  <c r="N5371" i="6"/>
  <c r="M5371" i="6"/>
  <c r="D5371" i="6"/>
  <c r="Q5370" i="6"/>
  <c r="P5370" i="6"/>
  <c r="S5370" i="6" s="1"/>
  <c r="O5370" i="6"/>
  <c r="N5370" i="6"/>
  <c r="M5370" i="6"/>
  <c r="D5370" i="6"/>
  <c r="Q5369" i="6"/>
  <c r="P5369" i="6"/>
  <c r="S5369" i="6" s="1"/>
  <c r="O5369" i="6"/>
  <c r="N5369" i="6"/>
  <c r="M5369" i="6"/>
  <c r="D5369" i="6"/>
  <c r="S5368" i="6"/>
  <c r="Q5368" i="6"/>
  <c r="P5368" i="6"/>
  <c r="O5368" i="6"/>
  <c r="N5368" i="6"/>
  <c r="M5368" i="6"/>
  <c r="D5368" i="6"/>
  <c r="S5367" i="6"/>
  <c r="Q5367" i="6"/>
  <c r="P5367" i="6"/>
  <c r="O5367" i="6"/>
  <c r="N5367" i="6"/>
  <c r="M5367" i="6"/>
  <c r="D5367" i="6"/>
  <c r="S5366" i="6"/>
  <c r="Q5366" i="6"/>
  <c r="P5366" i="6"/>
  <c r="O5366" i="6"/>
  <c r="N5366" i="6"/>
  <c r="M5366" i="6"/>
  <c r="D5366" i="6"/>
  <c r="S5365" i="6"/>
  <c r="Q5365" i="6"/>
  <c r="P5365" i="6"/>
  <c r="O5365" i="6"/>
  <c r="N5365" i="6"/>
  <c r="M5365" i="6"/>
  <c r="D5365" i="6"/>
  <c r="Q5364" i="6"/>
  <c r="P5364" i="6"/>
  <c r="S5364" i="6" s="1"/>
  <c r="O5364" i="6"/>
  <c r="N5364" i="6"/>
  <c r="M5364" i="6"/>
  <c r="D5364" i="6"/>
  <c r="Q5363" i="6"/>
  <c r="P5363" i="6"/>
  <c r="S5363" i="6" s="1"/>
  <c r="O5363" i="6"/>
  <c r="N5363" i="6"/>
  <c r="M5363" i="6"/>
  <c r="D5363" i="6"/>
  <c r="S5362" i="6"/>
  <c r="Q5362" i="6"/>
  <c r="P5362" i="6"/>
  <c r="O5362" i="6"/>
  <c r="N5362" i="6"/>
  <c r="M5362" i="6"/>
  <c r="D5362" i="6"/>
  <c r="S5361" i="6"/>
  <c r="Q5361" i="6"/>
  <c r="P5361" i="6"/>
  <c r="O5361" i="6"/>
  <c r="N5361" i="6"/>
  <c r="M5361" i="6"/>
  <c r="D5361" i="6"/>
  <c r="Q5360" i="6"/>
  <c r="P5360" i="6"/>
  <c r="S5360" i="6" s="1"/>
  <c r="O5360" i="6"/>
  <c r="N5360" i="6"/>
  <c r="M5360" i="6"/>
  <c r="D5360" i="6"/>
  <c r="S5359" i="6"/>
  <c r="Q5359" i="6"/>
  <c r="P5359" i="6"/>
  <c r="O5359" i="6"/>
  <c r="N5359" i="6"/>
  <c r="M5359" i="6"/>
  <c r="D5359" i="6"/>
  <c r="Q5358" i="6"/>
  <c r="P5358" i="6"/>
  <c r="S5358" i="6" s="1"/>
  <c r="O5358" i="6"/>
  <c r="N5358" i="6"/>
  <c r="M5358" i="6"/>
  <c r="D5358" i="6"/>
  <c r="Q5357" i="6"/>
  <c r="P5357" i="6"/>
  <c r="S5357" i="6" s="1"/>
  <c r="O5357" i="6"/>
  <c r="N5357" i="6"/>
  <c r="M5357" i="6"/>
  <c r="D5357" i="6"/>
  <c r="S5356" i="6"/>
  <c r="Q5356" i="6"/>
  <c r="P5356" i="6"/>
  <c r="O5356" i="6"/>
  <c r="N5356" i="6"/>
  <c r="M5356" i="6"/>
  <c r="D5356" i="6"/>
  <c r="S5355" i="6"/>
  <c r="Q5355" i="6"/>
  <c r="P5355" i="6"/>
  <c r="O5355" i="6"/>
  <c r="N5355" i="6"/>
  <c r="M5355" i="6"/>
  <c r="D5355" i="6"/>
  <c r="S5354" i="6"/>
  <c r="Q5354" i="6"/>
  <c r="P5354" i="6"/>
  <c r="O5354" i="6"/>
  <c r="N5354" i="6"/>
  <c r="M5354" i="6"/>
  <c r="D5354" i="6"/>
  <c r="S5353" i="6"/>
  <c r="Q5353" i="6"/>
  <c r="P5353" i="6"/>
  <c r="O5353" i="6"/>
  <c r="N5353" i="6"/>
  <c r="M5353" i="6"/>
  <c r="D5353" i="6"/>
  <c r="Q5352" i="6"/>
  <c r="P5352" i="6"/>
  <c r="S5352" i="6" s="1"/>
  <c r="O5352" i="6"/>
  <c r="N5352" i="6"/>
  <c r="M5352" i="6"/>
  <c r="D5352" i="6"/>
  <c r="Q5351" i="6"/>
  <c r="P5351" i="6"/>
  <c r="S5351" i="6" s="1"/>
  <c r="O5351" i="6"/>
  <c r="N5351" i="6"/>
  <c r="M5351" i="6"/>
  <c r="D5351" i="6"/>
  <c r="S5350" i="6"/>
  <c r="Q5350" i="6"/>
  <c r="P5350" i="6"/>
  <c r="O5350" i="6"/>
  <c r="N5350" i="6"/>
  <c r="M5350" i="6"/>
  <c r="D5350" i="6"/>
  <c r="S5349" i="6"/>
  <c r="Q5349" i="6"/>
  <c r="P5349" i="6"/>
  <c r="O5349" i="6"/>
  <c r="N5349" i="6"/>
  <c r="M5349" i="6"/>
  <c r="D5349" i="6"/>
  <c r="Q5348" i="6"/>
  <c r="P5348" i="6"/>
  <c r="S5348" i="6" s="1"/>
  <c r="O5348" i="6"/>
  <c r="N5348" i="6"/>
  <c r="M5348" i="6"/>
  <c r="D5348" i="6"/>
  <c r="S5347" i="6"/>
  <c r="Q5347" i="6"/>
  <c r="P5347" i="6"/>
  <c r="O5347" i="6"/>
  <c r="N5347" i="6"/>
  <c r="M5347" i="6"/>
  <c r="D5347" i="6"/>
  <c r="Q5346" i="6"/>
  <c r="P5346" i="6"/>
  <c r="S5346" i="6" s="1"/>
  <c r="O5346" i="6"/>
  <c r="N5346" i="6"/>
  <c r="M5346" i="6"/>
  <c r="D5346" i="6"/>
  <c r="Q5345" i="6"/>
  <c r="P5345" i="6"/>
  <c r="S5345" i="6" s="1"/>
  <c r="O5345" i="6"/>
  <c r="N5345" i="6"/>
  <c r="M5345" i="6"/>
  <c r="D5345" i="6"/>
  <c r="S5344" i="6"/>
  <c r="Q5344" i="6"/>
  <c r="P5344" i="6"/>
  <c r="O5344" i="6"/>
  <c r="N5344" i="6"/>
  <c r="M5344" i="6"/>
  <c r="D5344" i="6"/>
  <c r="S5343" i="6"/>
  <c r="Q5343" i="6"/>
  <c r="P5343" i="6"/>
  <c r="O5343" i="6"/>
  <c r="N5343" i="6"/>
  <c r="M5343" i="6"/>
  <c r="D5343" i="6"/>
  <c r="S5342" i="6"/>
  <c r="Q5342" i="6"/>
  <c r="P5342" i="6"/>
  <c r="O5342" i="6"/>
  <c r="N5342" i="6"/>
  <c r="M5342" i="6"/>
  <c r="D5342" i="6"/>
  <c r="S5341" i="6"/>
  <c r="Q5341" i="6"/>
  <c r="P5341" i="6"/>
  <c r="O5341" i="6"/>
  <c r="N5341" i="6"/>
  <c r="M5341" i="6"/>
  <c r="D5341" i="6"/>
  <c r="Q5340" i="6"/>
  <c r="P5340" i="6"/>
  <c r="S5340" i="6" s="1"/>
  <c r="O5340" i="6"/>
  <c r="N5340" i="6"/>
  <c r="M5340" i="6"/>
  <c r="D5340" i="6"/>
  <c r="Q5339" i="6"/>
  <c r="P5339" i="6"/>
  <c r="S5339" i="6" s="1"/>
  <c r="O5339" i="6"/>
  <c r="N5339" i="6"/>
  <c r="M5339" i="6"/>
  <c r="D5339" i="6"/>
  <c r="S5338" i="6"/>
  <c r="Q5338" i="6"/>
  <c r="P5338" i="6"/>
  <c r="O5338" i="6"/>
  <c r="N5338" i="6"/>
  <c r="M5338" i="6"/>
  <c r="D5338" i="6"/>
  <c r="S5337" i="6"/>
  <c r="Q5337" i="6"/>
  <c r="P5337" i="6"/>
  <c r="O5337" i="6"/>
  <c r="N5337" i="6"/>
  <c r="M5337" i="6"/>
  <c r="D5337" i="6"/>
  <c r="Q5336" i="6"/>
  <c r="P5336" i="6"/>
  <c r="S5336" i="6" s="1"/>
  <c r="O5336" i="6"/>
  <c r="N5336" i="6"/>
  <c r="M5336" i="6"/>
  <c r="D5336" i="6"/>
  <c r="S5335" i="6"/>
  <c r="Q5335" i="6"/>
  <c r="P5335" i="6"/>
  <c r="O5335" i="6"/>
  <c r="N5335" i="6"/>
  <c r="M5335" i="6"/>
  <c r="D5335" i="6"/>
  <c r="Q5334" i="6"/>
  <c r="P5334" i="6"/>
  <c r="S5334" i="6" s="1"/>
  <c r="O5334" i="6"/>
  <c r="N5334" i="6"/>
  <c r="M5334" i="6"/>
  <c r="D5334" i="6"/>
  <c r="Q5333" i="6"/>
  <c r="P5333" i="6"/>
  <c r="S5333" i="6" s="1"/>
  <c r="O5333" i="6"/>
  <c r="N5333" i="6"/>
  <c r="M5333" i="6"/>
  <c r="D5333" i="6"/>
  <c r="S5332" i="6"/>
  <c r="Q5332" i="6"/>
  <c r="P5332" i="6"/>
  <c r="O5332" i="6"/>
  <c r="N5332" i="6"/>
  <c r="M5332" i="6"/>
  <c r="D5332" i="6"/>
  <c r="S5331" i="6"/>
  <c r="Q5331" i="6"/>
  <c r="P5331" i="6"/>
  <c r="O5331" i="6"/>
  <c r="N5331" i="6"/>
  <c r="M5331" i="6"/>
  <c r="D5331" i="6"/>
  <c r="S5330" i="6"/>
  <c r="Q5330" i="6"/>
  <c r="P5330" i="6"/>
  <c r="O5330" i="6"/>
  <c r="N5330" i="6"/>
  <c r="M5330" i="6"/>
  <c r="D5330" i="6"/>
  <c r="S5329" i="6"/>
  <c r="Q5329" i="6"/>
  <c r="P5329" i="6"/>
  <c r="O5329" i="6"/>
  <c r="N5329" i="6"/>
  <c r="M5329" i="6"/>
  <c r="D5329" i="6"/>
  <c r="Q5328" i="6"/>
  <c r="P5328" i="6"/>
  <c r="S5328" i="6" s="1"/>
  <c r="O5328" i="6"/>
  <c r="N5328" i="6"/>
  <c r="M5328" i="6"/>
  <c r="D5328" i="6"/>
  <c r="Q5327" i="6"/>
  <c r="P5327" i="6"/>
  <c r="S5327" i="6" s="1"/>
  <c r="O5327" i="6"/>
  <c r="N5327" i="6"/>
  <c r="M5327" i="6"/>
  <c r="D5327" i="6"/>
  <c r="S5326" i="6"/>
  <c r="Q5326" i="6"/>
  <c r="P5326" i="6"/>
  <c r="O5326" i="6"/>
  <c r="N5326" i="6"/>
  <c r="M5326" i="6"/>
  <c r="D5326" i="6"/>
  <c r="S5325" i="6"/>
  <c r="Q5325" i="6"/>
  <c r="P5325" i="6"/>
  <c r="O5325" i="6"/>
  <c r="N5325" i="6"/>
  <c r="M5325" i="6"/>
  <c r="D5325" i="6"/>
  <c r="Q5324" i="6"/>
  <c r="P5324" i="6"/>
  <c r="S5324" i="6" s="1"/>
  <c r="O5324" i="6"/>
  <c r="N5324" i="6"/>
  <c r="M5324" i="6"/>
  <c r="D5324" i="6"/>
  <c r="S5323" i="6"/>
  <c r="Q5323" i="6"/>
  <c r="P5323" i="6"/>
  <c r="O5323" i="6"/>
  <c r="N5323" i="6"/>
  <c r="M5323" i="6"/>
  <c r="D5323" i="6"/>
  <c r="Q5322" i="6"/>
  <c r="P5322" i="6"/>
  <c r="S5322" i="6" s="1"/>
  <c r="O5322" i="6"/>
  <c r="N5322" i="6"/>
  <c r="M5322" i="6"/>
  <c r="D5322" i="6"/>
  <c r="Q5321" i="6"/>
  <c r="P5321" i="6"/>
  <c r="S5321" i="6" s="1"/>
  <c r="O5321" i="6"/>
  <c r="N5321" i="6"/>
  <c r="M5321" i="6"/>
  <c r="D5321" i="6"/>
  <c r="S5320" i="6"/>
  <c r="Q5320" i="6"/>
  <c r="P5320" i="6"/>
  <c r="O5320" i="6"/>
  <c r="N5320" i="6"/>
  <c r="M5320" i="6"/>
  <c r="D5320" i="6"/>
  <c r="S5319" i="6"/>
  <c r="Q5319" i="6"/>
  <c r="P5319" i="6"/>
  <c r="O5319" i="6"/>
  <c r="N5319" i="6"/>
  <c r="M5319" i="6"/>
  <c r="D5319" i="6"/>
  <c r="S5318" i="6"/>
  <c r="Q5318" i="6"/>
  <c r="P5318" i="6"/>
  <c r="O5318" i="6"/>
  <c r="N5318" i="6"/>
  <c r="M5318" i="6"/>
  <c r="D5318" i="6"/>
  <c r="S5317" i="6"/>
  <c r="Q5317" i="6"/>
  <c r="P5317" i="6"/>
  <c r="O5317" i="6"/>
  <c r="N5317" i="6"/>
  <c r="M5317" i="6"/>
  <c r="D5317" i="6"/>
  <c r="Q5316" i="6"/>
  <c r="P5316" i="6"/>
  <c r="S5316" i="6" s="1"/>
  <c r="O5316" i="6"/>
  <c r="N5316" i="6"/>
  <c r="M5316" i="6"/>
  <c r="D5316" i="6"/>
  <c r="Q5315" i="6"/>
  <c r="P5315" i="6"/>
  <c r="S5315" i="6" s="1"/>
  <c r="O5315" i="6"/>
  <c r="N5315" i="6"/>
  <c r="M5315" i="6"/>
  <c r="D5315" i="6"/>
  <c r="S5314" i="6"/>
  <c r="Q5314" i="6"/>
  <c r="P5314" i="6"/>
  <c r="O5314" i="6"/>
  <c r="N5314" i="6"/>
  <c r="M5314" i="6"/>
  <c r="D5314" i="6"/>
  <c r="S5313" i="6"/>
  <c r="Q5313" i="6"/>
  <c r="P5313" i="6"/>
  <c r="O5313" i="6"/>
  <c r="N5313" i="6"/>
  <c r="M5313" i="6"/>
  <c r="D5313" i="6"/>
  <c r="Q5312" i="6"/>
  <c r="P5312" i="6"/>
  <c r="S5312" i="6" s="1"/>
  <c r="O5312" i="6"/>
  <c r="N5312" i="6"/>
  <c r="M5312" i="6"/>
  <c r="D5312" i="6"/>
  <c r="S5311" i="6"/>
  <c r="Q5311" i="6"/>
  <c r="P5311" i="6"/>
  <c r="O5311" i="6"/>
  <c r="N5311" i="6"/>
  <c r="M5311" i="6"/>
  <c r="D5311" i="6"/>
  <c r="Q5310" i="6"/>
  <c r="P5310" i="6"/>
  <c r="S5310" i="6" s="1"/>
  <c r="O5310" i="6"/>
  <c r="N5310" i="6"/>
  <c r="M5310" i="6"/>
  <c r="D5310" i="6"/>
  <c r="Q5309" i="6"/>
  <c r="P5309" i="6"/>
  <c r="S5309" i="6" s="1"/>
  <c r="O5309" i="6"/>
  <c r="N5309" i="6"/>
  <c r="M5309" i="6"/>
  <c r="D5309" i="6"/>
  <c r="S5308" i="6"/>
  <c r="Q5308" i="6"/>
  <c r="P5308" i="6"/>
  <c r="O5308" i="6"/>
  <c r="N5308" i="6"/>
  <c r="M5308" i="6"/>
  <c r="D5308" i="6"/>
  <c r="S5307" i="6"/>
  <c r="Q5307" i="6"/>
  <c r="P5307" i="6"/>
  <c r="O5307" i="6"/>
  <c r="N5307" i="6"/>
  <c r="M5307" i="6"/>
  <c r="D5307" i="6"/>
  <c r="S5306" i="6"/>
  <c r="Q5306" i="6"/>
  <c r="P5306" i="6"/>
  <c r="O5306" i="6"/>
  <c r="N5306" i="6"/>
  <c r="M5306" i="6"/>
  <c r="D5306" i="6"/>
  <c r="S5305" i="6"/>
  <c r="Q5305" i="6"/>
  <c r="P5305" i="6"/>
  <c r="O5305" i="6"/>
  <c r="N5305" i="6"/>
  <c r="M5305" i="6"/>
  <c r="D5305" i="6"/>
  <c r="Q5304" i="6"/>
  <c r="P5304" i="6"/>
  <c r="S5304" i="6" s="1"/>
  <c r="O5304" i="6"/>
  <c r="N5304" i="6"/>
  <c r="M5304" i="6"/>
  <c r="D5304" i="6"/>
  <c r="Q5303" i="6"/>
  <c r="P5303" i="6"/>
  <c r="S5303" i="6" s="1"/>
  <c r="O5303" i="6"/>
  <c r="N5303" i="6"/>
  <c r="M5303" i="6"/>
  <c r="D5303" i="6"/>
  <c r="S5302" i="6"/>
  <c r="Q5302" i="6"/>
  <c r="P5302" i="6"/>
  <c r="O5302" i="6"/>
  <c r="N5302" i="6"/>
  <c r="M5302" i="6"/>
  <c r="D5302" i="6"/>
  <c r="S5301" i="6"/>
  <c r="Q5301" i="6"/>
  <c r="P5301" i="6"/>
  <c r="O5301" i="6"/>
  <c r="N5301" i="6"/>
  <c r="M5301" i="6"/>
  <c r="D5301" i="6"/>
  <c r="Q5300" i="6"/>
  <c r="P5300" i="6"/>
  <c r="S5300" i="6" s="1"/>
  <c r="O5300" i="6"/>
  <c r="N5300" i="6"/>
  <c r="M5300" i="6"/>
  <c r="D5300" i="6"/>
  <c r="S5299" i="6"/>
  <c r="Q5299" i="6"/>
  <c r="P5299" i="6"/>
  <c r="O5299" i="6"/>
  <c r="N5299" i="6"/>
  <c r="M5299" i="6"/>
  <c r="D5299" i="6"/>
  <c r="Q5298" i="6"/>
  <c r="P5298" i="6"/>
  <c r="S5298" i="6" s="1"/>
  <c r="O5298" i="6"/>
  <c r="N5298" i="6"/>
  <c r="M5298" i="6"/>
  <c r="D5298" i="6"/>
  <c r="Q5297" i="6"/>
  <c r="P5297" i="6"/>
  <c r="S5297" i="6" s="1"/>
  <c r="O5297" i="6"/>
  <c r="N5297" i="6"/>
  <c r="M5297" i="6"/>
  <c r="D5297" i="6"/>
  <c r="S5296" i="6"/>
  <c r="Q5296" i="6"/>
  <c r="P5296" i="6"/>
  <c r="O5296" i="6"/>
  <c r="N5296" i="6"/>
  <c r="M5296" i="6"/>
  <c r="D5296" i="6"/>
  <c r="S5295" i="6"/>
  <c r="Q5295" i="6"/>
  <c r="P5295" i="6"/>
  <c r="O5295" i="6"/>
  <c r="N5295" i="6"/>
  <c r="M5295" i="6"/>
  <c r="D5295" i="6"/>
  <c r="S5294" i="6"/>
  <c r="Q5294" i="6"/>
  <c r="P5294" i="6"/>
  <c r="O5294" i="6"/>
  <c r="N5294" i="6"/>
  <c r="M5294" i="6"/>
  <c r="D5294" i="6"/>
  <c r="S5293" i="6"/>
  <c r="Q5293" i="6"/>
  <c r="P5293" i="6"/>
  <c r="O5293" i="6"/>
  <c r="N5293" i="6"/>
  <c r="M5293" i="6"/>
  <c r="D5293" i="6"/>
  <c r="Q5292" i="6"/>
  <c r="P5292" i="6"/>
  <c r="S5292" i="6" s="1"/>
  <c r="O5292" i="6"/>
  <c r="N5292" i="6"/>
  <c r="M5292" i="6"/>
  <c r="D5292" i="6"/>
  <c r="Q5291" i="6"/>
  <c r="P5291" i="6"/>
  <c r="S5291" i="6" s="1"/>
  <c r="O5291" i="6"/>
  <c r="N5291" i="6"/>
  <c r="M5291" i="6"/>
  <c r="D5291" i="6"/>
  <c r="S5290" i="6"/>
  <c r="Q5290" i="6"/>
  <c r="P5290" i="6"/>
  <c r="O5290" i="6"/>
  <c r="N5290" i="6"/>
  <c r="M5290" i="6"/>
  <c r="D5290" i="6"/>
  <c r="S5289" i="6"/>
  <c r="Q5289" i="6"/>
  <c r="P5289" i="6"/>
  <c r="O5289" i="6"/>
  <c r="N5289" i="6"/>
  <c r="M5289" i="6"/>
  <c r="D5289" i="6"/>
  <c r="Q5288" i="6"/>
  <c r="P5288" i="6"/>
  <c r="S5288" i="6" s="1"/>
  <c r="O5288" i="6"/>
  <c r="N5288" i="6"/>
  <c r="M5288" i="6"/>
  <c r="D5288" i="6"/>
  <c r="S5287" i="6"/>
  <c r="Q5287" i="6"/>
  <c r="P5287" i="6"/>
  <c r="O5287" i="6"/>
  <c r="N5287" i="6"/>
  <c r="M5287" i="6"/>
  <c r="D5287" i="6"/>
  <c r="Q5286" i="6"/>
  <c r="P5286" i="6"/>
  <c r="S5286" i="6" s="1"/>
  <c r="O5286" i="6"/>
  <c r="N5286" i="6"/>
  <c r="M5286" i="6"/>
  <c r="D5286" i="6"/>
  <c r="Q5285" i="6"/>
  <c r="P5285" i="6"/>
  <c r="S5285" i="6" s="1"/>
  <c r="O5285" i="6"/>
  <c r="N5285" i="6"/>
  <c r="M5285" i="6"/>
  <c r="D5285" i="6"/>
  <c r="S5284" i="6"/>
  <c r="Q5284" i="6"/>
  <c r="P5284" i="6"/>
  <c r="O5284" i="6"/>
  <c r="N5284" i="6"/>
  <c r="M5284" i="6"/>
  <c r="D5284" i="6"/>
  <c r="S5283" i="6"/>
  <c r="Q5283" i="6"/>
  <c r="P5283" i="6"/>
  <c r="O5283" i="6"/>
  <c r="N5283" i="6"/>
  <c r="M5283" i="6"/>
  <c r="D5283" i="6"/>
  <c r="S5282" i="6"/>
  <c r="Q5282" i="6"/>
  <c r="P5282" i="6"/>
  <c r="O5282" i="6"/>
  <c r="N5282" i="6"/>
  <c r="M5282" i="6"/>
  <c r="D5282" i="6"/>
  <c r="S5281" i="6"/>
  <c r="Q5281" i="6"/>
  <c r="P5281" i="6"/>
  <c r="O5281" i="6"/>
  <c r="N5281" i="6"/>
  <c r="M5281" i="6"/>
  <c r="D5281" i="6"/>
  <c r="Q5280" i="6"/>
  <c r="P5280" i="6"/>
  <c r="S5280" i="6" s="1"/>
  <c r="O5280" i="6"/>
  <c r="N5280" i="6"/>
  <c r="M5280" i="6"/>
  <c r="D5280" i="6"/>
  <c r="Q5279" i="6"/>
  <c r="P5279" i="6"/>
  <c r="S5279" i="6" s="1"/>
  <c r="O5279" i="6"/>
  <c r="N5279" i="6"/>
  <c r="M5279" i="6"/>
  <c r="D5279" i="6"/>
  <c r="S5278" i="6"/>
  <c r="Q5278" i="6"/>
  <c r="P5278" i="6"/>
  <c r="O5278" i="6"/>
  <c r="N5278" i="6"/>
  <c r="M5278" i="6"/>
  <c r="D5278" i="6"/>
  <c r="S5277" i="6"/>
  <c r="Q5277" i="6"/>
  <c r="P5277" i="6"/>
  <c r="O5277" i="6"/>
  <c r="N5277" i="6"/>
  <c r="M5277" i="6"/>
  <c r="D5277" i="6"/>
  <c r="Q5276" i="6"/>
  <c r="P5276" i="6"/>
  <c r="S5276" i="6" s="1"/>
  <c r="O5276" i="6"/>
  <c r="N5276" i="6"/>
  <c r="M5276" i="6"/>
  <c r="D5276" i="6"/>
  <c r="S5275" i="6"/>
  <c r="Q5275" i="6"/>
  <c r="P5275" i="6"/>
  <c r="O5275" i="6"/>
  <c r="N5275" i="6"/>
  <c r="M5275" i="6"/>
  <c r="D5275" i="6"/>
  <c r="Q5274" i="6"/>
  <c r="P5274" i="6"/>
  <c r="S5274" i="6" s="1"/>
  <c r="O5274" i="6"/>
  <c r="N5274" i="6"/>
  <c r="M5274" i="6"/>
  <c r="D5274" i="6"/>
  <c r="Q5273" i="6"/>
  <c r="P5273" i="6"/>
  <c r="S5273" i="6" s="1"/>
  <c r="O5273" i="6"/>
  <c r="N5273" i="6"/>
  <c r="M5273" i="6"/>
  <c r="D5273" i="6"/>
  <c r="S5272" i="6"/>
  <c r="Q5272" i="6"/>
  <c r="P5272" i="6"/>
  <c r="O5272" i="6"/>
  <c r="N5272" i="6"/>
  <c r="M5272" i="6"/>
  <c r="D5272" i="6"/>
  <c r="S5271" i="6"/>
  <c r="Q5271" i="6"/>
  <c r="P5271" i="6"/>
  <c r="O5271" i="6"/>
  <c r="N5271" i="6"/>
  <c r="M5271" i="6"/>
  <c r="D5271" i="6"/>
  <c r="S5270" i="6"/>
  <c r="Q5270" i="6"/>
  <c r="P5270" i="6"/>
  <c r="O5270" i="6"/>
  <c r="N5270" i="6"/>
  <c r="M5270" i="6"/>
  <c r="D5270" i="6"/>
  <c r="S5269" i="6"/>
  <c r="Q5269" i="6"/>
  <c r="P5269" i="6"/>
  <c r="O5269" i="6"/>
  <c r="N5269" i="6"/>
  <c r="M5269" i="6"/>
  <c r="D5269" i="6"/>
  <c r="Q5268" i="6"/>
  <c r="P5268" i="6"/>
  <c r="S5268" i="6" s="1"/>
  <c r="O5268" i="6"/>
  <c r="N5268" i="6"/>
  <c r="M5268" i="6"/>
  <c r="D5268" i="6"/>
  <c r="Q5267" i="6"/>
  <c r="P5267" i="6"/>
  <c r="S5267" i="6" s="1"/>
  <c r="O5267" i="6"/>
  <c r="N5267" i="6"/>
  <c r="M5267" i="6"/>
  <c r="D5267" i="6"/>
  <c r="S5266" i="6"/>
  <c r="Q5266" i="6"/>
  <c r="P5266" i="6"/>
  <c r="O5266" i="6"/>
  <c r="N5266" i="6"/>
  <c r="M5266" i="6"/>
  <c r="D5266" i="6"/>
  <c r="S5265" i="6"/>
  <c r="Q5265" i="6"/>
  <c r="P5265" i="6"/>
  <c r="O5265" i="6"/>
  <c r="N5265" i="6"/>
  <c r="M5265" i="6"/>
  <c r="D5265" i="6"/>
  <c r="Q5264" i="6"/>
  <c r="P5264" i="6"/>
  <c r="S5264" i="6" s="1"/>
  <c r="O5264" i="6"/>
  <c r="N5264" i="6"/>
  <c r="M5264" i="6"/>
  <c r="D5264" i="6"/>
  <c r="S5263" i="6"/>
  <c r="Q5263" i="6"/>
  <c r="P5263" i="6"/>
  <c r="O5263" i="6"/>
  <c r="N5263" i="6"/>
  <c r="M5263" i="6"/>
  <c r="D5263" i="6"/>
  <c r="Q5262" i="6"/>
  <c r="P5262" i="6"/>
  <c r="S5262" i="6" s="1"/>
  <c r="O5262" i="6"/>
  <c r="N5262" i="6"/>
  <c r="M5262" i="6"/>
  <c r="D5262" i="6"/>
  <c r="Q5261" i="6"/>
  <c r="P5261" i="6"/>
  <c r="S5261" i="6" s="1"/>
  <c r="O5261" i="6"/>
  <c r="N5261" i="6"/>
  <c r="M5261" i="6"/>
  <c r="D5261" i="6"/>
  <c r="S5260" i="6"/>
  <c r="Q5260" i="6"/>
  <c r="P5260" i="6"/>
  <c r="O5260" i="6"/>
  <c r="N5260" i="6"/>
  <c r="M5260" i="6"/>
  <c r="D5260" i="6"/>
  <c r="Q5259" i="6"/>
  <c r="P5259" i="6"/>
  <c r="S5259" i="6" s="1"/>
  <c r="O5259" i="6"/>
  <c r="N5259" i="6"/>
  <c r="M5259" i="6"/>
  <c r="D5259" i="6"/>
  <c r="S5258" i="6"/>
  <c r="Q5258" i="6"/>
  <c r="P5258" i="6"/>
  <c r="O5258" i="6"/>
  <c r="N5258" i="6"/>
  <c r="M5258" i="6"/>
  <c r="D5258" i="6"/>
  <c r="S5257" i="6"/>
  <c r="Q5257" i="6"/>
  <c r="P5257" i="6"/>
  <c r="O5257" i="6"/>
  <c r="N5257" i="6"/>
  <c r="M5257" i="6"/>
  <c r="D5257" i="6"/>
  <c r="Q5256" i="6"/>
  <c r="P5256" i="6"/>
  <c r="S5256" i="6" s="1"/>
  <c r="O5256" i="6"/>
  <c r="N5256" i="6"/>
  <c r="M5256" i="6"/>
  <c r="D5256" i="6"/>
  <c r="Q5255" i="6"/>
  <c r="P5255" i="6"/>
  <c r="S5255" i="6" s="1"/>
  <c r="O5255" i="6"/>
  <c r="N5255" i="6"/>
  <c r="M5255" i="6"/>
  <c r="D5255" i="6"/>
  <c r="S5254" i="6"/>
  <c r="Q5254" i="6"/>
  <c r="P5254" i="6"/>
  <c r="O5254" i="6"/>
  <c r="N5254" i="6"/>
  <c r="M5254" i="6"/>
  <c r="D5254" i="6"/>
  <c r="Q5253" i="6"/>
  <c r="P5253" i="6"/>
  <c r="S5253" i="6" s="1"/>
  <c r="O5253" i="6"/>
  <c r="N5253" i="6"/>
  <c r="M5253" i="6"/>
  <c r="D5253" i="6"/>
  <c r="Q5252" i="6"/>
  <c r="P5252" i="6"/>
  <c r="S5252" i="6" s="1"/>
  <c r="O5252" i="6"/>
  <c r="N5252" i="6"/>
  <c r="M5252" i="6"/>
  <c r="D5252" i="6"/>
  <c r="S5251" i="6"/>
  <c r="Q5251" i="6"/>
  <c r="P5251" i="6"/>
  <c r="O5251" i="6"/>
  <c r="N5251" i="6"/>
  <c r="M5251" i="6"/>
  <c r="D5251" i="6"/>
  <c r="Q5250" i="6"/>
  <c r="P5250" i="6"/>
  <c r="S5250" i="6" s="1"/>
  <c r="O5250" i="6"/>
  <c r="N5250" i="6"/>
  <c r="M5250" i="6"/>
  <c r="D5250" i="6"/>
  <c r="Q5249" i="6"/>
  <c r="P5249" i="6"/>
  <c r="S5249" i="6" s="1"/>
  <c r="O5249" i="6"/>
  <c r="N5249" i="6"/>
  <c r="M5249" i="6"/>
  <c r="D5249" i="6"/>
  <c r="S5248" i="6"/>
  <c r="Q5248" i="6"/>
  <c r="P5248" i="6"/>
  <c r="O5248" i="6"/>
  <c r="N5248" i="6"/>
  <c r="M5248" i="6"/>
  <c r="D5248" i="6"/>
  <c r="Q5247" i="6"/>
  <c r="P5247" i="6"/>
  <c r="S5247" i="6" s="1"/>
  <c r="O5247" i="6"/>
  <c r="N5247" i="6"/>
  <c r="M5247" i="6"/>
  <c r="D5247" i="6"/>
  <c r="S5246" i="6"/>
  <c r="Q5246" i="6"/>
  <c r="P5246" i="6"/>
  <c r="O5246" i="6"/>
  <c r="N5246" i="6"/>
  <c r="M5246" i="6"/>
  <c r="D5246" i="6"/>
  <c r="S5245" i="6"/>
  <c r="Q5245" i="6"/>
  <c r="P5245" i="6"/>
  <c r="O5245" i="6"/>
  <c r="N5245" i="6"/>
  <c r="M5245" i="6"/>
  <c r="D5245" i="6"/>
  <c r="Q5244" i="6"/>
  <c r="P5244" i="6"/>
  <c r="S5244" i="6" s="1"/>
  <c r="O5244" i="6"/>
  <c r="N5244" i="6"/>
  <c r="M5244" i="6"/>
  <c r="D5244" i="6"/>
  <c r="Q5243" i="6"/>
  <c r="P5243" i="6"/>
  <c r="S5243" i="6" s="1"/>
  <c r="O5243" i="6"/>
  <c r="N5243" i="6"/>
  <c r="M5243" i="6"/>
  <c r="D5243" i="6"/>
  <c r="S5242" i="6"/>
  <c r="Q5242" i="6"/>
  <c r="P5242" i="6"/>
  <c r="O5242" i="6"/>
  <c r="N5242" i="6"/>
  <c r="M5242" i="6"/>
  <c r="D5242" i="6"/>
  <c r="S5241" i="6"/>
  <c r="Q5241" i="6"/>
  <c r="P5241" i="6"/>
  <c r="O5241" i="6"/>
  <c r="N5241" i="6"/>
  <c r="M5241" i="6"/>
  <c r="D5241" i="6"/>
  <c r="Q5240" i="6"/>
  <c r="P5240" i="6"/>
  <c r="S5240" i="6" s="1"/>
  <c r="O5240" i="6"/>
  <c r="N5240" i="6"/>
  <c r="M5240" i="6"/>
  <c r="D5240" i="6"/>
  <c r="S5239" i="6"/>
  <c r="Q5239" i="6"/>
  <c r="P5239" i="6"/>
  <c r="O5239" i="6"/>
  <c r="N5239" i="6"/>
  <c r="M5239" i="6"/>
  <c r="D5239" i="6"/>
  <c r="Q5238" i="6"/>
  <c r="P5238" i="6"/>
  <c r="S5238" i="6" s="1"/>
  <c r="O5238" i="6"/>
  <c r="N5238" i="6"/>
  <c r="M5238" i="6"/>
  <c r="D5238" i="6"/>
  <c r="Q5237" i="6"/>
  <c r="P5237" i="6"/>
  <c r="S5237" i="6" s="1"/>
  <c r="O5237" i="6"/>
  <c r="N5237" i="6"/>
  <c r="M5237" i="6"/>
  <c r="D5237" i="6"/>
  <c r="S5236" i="6"/>
  <c r="Q5236" i="6"/>
  <c r="P5236" i="6"/>
  <c r="O5236" i="6"/>
  <c r="N5236" i="6"/>
  <c r="M5236" i="6"/>
  <c r="D5236" i="6"/>
  <c r="S5235" i="6"/>
  <c r="Q5235" i="6"/>
  <c r="P5235" i="6"/>
  <c r="O5235" i="6"/>
  <c r="N5235" i="6"/>
  <c r="M5235" i="6"/>
  <c r="D5235" i="6"/>
  <c r="S5234" i="6"/>
  <c r="Q5234" i="6"/>
  <c r="P5234" i="6"/>
  <c r="O5234" i="6"/>
  <c r="N5234" i="6"/>
  <c r="M5234" i="6"/>
  <c r="D5234" i="6"/>
  <c r="S5233" i="6"/>
  <c r="Q5233" i="6"/>
  <c r="P5233" i="6"/>
  <c r="O5233" i="6"/>
  <c r="N5233" i="6"/>
  <c r="M5233" i="6"/>
  <c r="D5233" i="6"/>
  <c r="Q5232" i="6"/>
  <c r="P5232" i="6"/>
  <c r="S5232" i="6" s="1"/>
  <c r="O5232" i="6"/>
  <c r="N5232" i="6"/>
  <c r="M5232" i="6"/>
  <c r="D5232" i="6"/>
  <c r="Q5231" i="6"/>
  <c r="P5231" i="6"/>
  <c r="S5231" i="6" s="1"/>
  <c r="O5231" i="6"/>
  <c r="N5231" i="6"/>
  <c r="M5231" i="6"/>
  <c r="D5231" i="6"/>
  <c r="S5230" i="6"/>
  <c r="Q5230" i="6"/>
  <c r="P5230" i="6"/>
  <c r="O5230" i="6"/>
  <c r="N5230" i="6"/>
  <c r="M5230" i="6"/>
  <c r="D5230" i="6"/>
  <c r="Q5229" i="6"/>
  <c r="P5229" i="6"/>
  <c r="S5229" i="6" s="1"/>
  <c r="O5229" i="6"/>
  <c r="N5229" i="6"/>
  <c r="M5229" i="6"/>
  <c r="D5229" i="6"/>
  <c r="Q5228" i="6"/>
  <c r="P5228" i="6"/>
  <c r="S5228" i="6" s="1"/>
  <c r="O5228" i="6"/>
  <c r="N5228" i="6"/>
  <c r="M5228" i="6"/>
  <c r="D5228" i="6"/>
  <c r="S5227" i="6"/>
  <c r="Q5227" i="6"/>
  <c r="P5227" i="6"/>
  <c r="O5227" i="6"/>
  <c r="N5227" i="6"/>
  <c r="M5227" i="6"/>
  <c r="D5227" i="6"/>
  <c r="Q5226" i="6"/>
  <c r="P5226" i="6"/>
  <c r="S5226" i="6" s="1"/>
  <c r="O5226" i="6"/>
  <c r="N5226" i="6"/>
  <c r="M5226" i="6"/>
  <c r="D5226" i="6"/>
  <c r="Q5225" i="6"/>
  <c r="P5225" i="6"/>
  <c r="S5225" i="6" s="1"/>
  <c r="O5225" i="6"/>
  <c r="N5225" i="6"/>
  <c r="M5225" i="6"/>
  <c r="D5225" i="6"/>
  <c r="S5224" i="6"/>
  <c r="Q5224" i="6"/>
  <c r="P5224" i="6"/>
  <c r="O5224" i="6"/>
  <c r="N5224" i="6"/>
  <c r="M5224" i="6"/>
  <c r="D5224" i="6"/>
  <c r="Q5223" i="6"/>
  <c r="P5223" i="6"/>
  <c r="S5223" i="6" s="1"/>
  <c r="O5223" i="6"/>
  <c r="N5223" i="6"/>
  <c r="M5223" i="6"/>
  <c r="D5223" i="6"/>
  <c r="S5222" i="6"/>
  <c r="Q5222" i="6"/>
  <c r="P5222" i="6"/>
  <c r="O5222" i="6"/>
  <c r="N5222" i="6"/>
  <c r="M5222" i="6"/>
  <c r="D5222" i="6"/>
  <c r="S5221" i="6"/>
  <c r="Q5221" i="6"/>
  <c r="P5221" i="6"/>
  <c r="O5221" i="6"/>
  <c r="N5221" i="6"/>
  <c r="M5221" i="6"/>
  <c r="D5221" i="6"/>
  <c r="Q5220" i="6"/>
  <c r="P5220" i="6"/>
  <c r="S5220" i="6" s="1"/>
  <c r="O5220" i="6"/>
  <c r="N5220" i="6"/>
  <c r="M5220" i="6"/>
  <c r="D5220" i="6"/>
  <c r="Q5219" i="6"/>
  <c r="P5219" i="6"/>
  <c r="S5219" i="6" s="1"/>
  <c r="O5219" i="6"/>
  <c r="N5219" i="6"/>
  <c r="M5219" i="6"/>
  <c r="D5219" i="6"/>
  <c r="S5218" i="6"/>
  <c r="Q5218" i="6"/>
  <c r="P5218" i="6"/>
  <c r="O5218" i="6"/>
  <c r="N5218" i="6"/>
  <c r="M5218" i="6"/>
  <c r="D5218" i="6"/>
  <c r="Q5217" i="6"/>
  <c r="P5217" i="6"/>
  <c r="S5217" i="6" s="1"/>
  <c r="O5217" i="6"/>
  <c r="N5217" i="6"/>
  <c r="M5217" i="6"/>
  <c r="D5217" i="6"/>
  <c r="Q5216" i="6"/>
  <c r="P5216" i="6"/>
  <c r="S5216" i="6" s="1"/>
  <c r="O5216" i="6"/>
  <c r="N5216" i="6"/>
  <c r="M5216" i="6"/>
  <c r="D5216" i="6"/>
  <c r="S5215" i="6"/>
  <c r="Q5215" i="6"/>
  <c r="P5215" i="6"/>
  <c r="O5215" i="6"/>
  <c r="N5215" i="6"/>
  <c r="M5215" i="6"/>
  <c r="D5215" i="6"/>
  <c r="Q5214" i="6"/>
  <c r="P5214" i="6"/>
  <c r="S5214" i="6" s="1"/>
  <c r="O5214" i="6"/>
  <c r="N5214" i="6"/>
  <c r="M5214" i="6"/>
  <c r="D5214" i="6"/>
  <c r="Q5213" i="6"/>
  <c r="P5213" i="6"/>
  <c r="S5213" i="6" s="1"/>
  <c r="O5213" i="6"/>
  <c r="N5213" i="6"/>
  <c r="M5213" i="6"/>
  <c r="D5213" i="6"/>
  <c r="S5212" i="6"/>
  <c r="Q5212" i="6"/>
  <c r="P5212" i="6"/>
  <c r="O5212" i="6"/>
  <c r="N5212" i="6"/>
  <c r="M5212" i="6"/>
  <c r="D5212" i="6"/>
  <c r="S5211" i="6"/>
  <c r="Q5211" i="6"/>
  <c r="P5211" i="6"/>
  <c r="O5211" i="6"/>
  <c r="N5211" i="6"/>
  <c r="M5211" i="6"/>
  <c r="D5211" i="6"/>
  <c r="S5210" i="6"/>
  <c r="Q5210" i="6"/>
  <c r="P5210" i="6"/>
  <c r="O5210" i="6"/>
  <c r="N5210" i="6"/>
  <c r="M5210" i="6"/>
  <c r="D5210" i="6"/>
  <c r="S5209" i="6"/>
  <c r="Q5209" i="6"/>
  <c r="P5209" i="6"/>
  <c r="O5209" i="6"/>
  <c r="N5209" i="6"/>
  <c r="M5209" i="6"/>
  <c r="D5209" i="6"/>
  <c r="Q5208" i="6"/>
  <c r="P5208" i="6"/>
  <c r="S5208" i="6" s="1"/>
  <c r="O5208" i="6"/>
  <c r="N5208" i="6"/>
  <c r="M5208" i="6"/>
  <c r="D5208" i="6"/>
  <c r="Q5207" i="6"/>
  <c r="P5207" i="6"/>
  <c r="S5207" i="6" s="1"/>
  <c r="O5207" i="6"/>
  <c r="N5207" i="6"/>
  <c r="M5207" i="6"/>
  <c r="D5207" i="6"/>
  <c r="S5206" i="6"/>
  <c r="Q5206" i="6"/>
  <c r="P5206" i="6"/>
  <c r="O5206" i="6"/>
  <c r="N5206" i="6"/>
  <c r="M5206" i="6"/>
  <c r="D5206" i="6"/>
  <c r="Q5205" i="6"/>
  <c r="P5205" i="6"/>
  <c r="S5205" i="6" s="1"/>
  <c r="O5205" i="6"/>
  <c r="N5205" i="6"/>
  <c r="M5205" i="6"/>
  <c r="D5205" i="6"/>
  <c r="Q5204" i="6"/>
  <c r="P5204" i="6"/>
  <c r="S5204" i="6" s="1"/>
  <c r="O5204" i="6"/>
  <c r="N5204" i="6"/>
  <c r="M5204" i="6"/>
  <c r="D5204" i="6"/>
  <c r="S5203" i="6"/>
  <c r="Q5203" i="6"/>
  <c r="P5203" i="6"/>
  <c r="O5203" i="6"/>
  <c r="N5203" i="6"/>
  <c r="M5203" i="6"/>
  <c r="D5203" i="6"/>
  <c r="Q5202" i="6"/>
  <c r="P5202" i="6"/>
  <c r="S5202" i="6" s="1"/>
  <c r="O5202" i="6"/>
  <c r="N5202" i="6"/>
  <c r="M5202" i="6"/>
  <c r="D5202" i="6"/>
  <c r="Q5201" i="6"/>
  <c r="P5201" i="6"/>
  <c r="S5201" i="6" s="1"/>
  <c r="O5201" i="6"/>
  <c r="N5201" i="6"/>
  <c r="M5201" i="6"/>
  <c r="D5201" i="6"/>
  <c r="S5200" i="6"/>
  <c r="Q5200" i="6"/>
  <c r="P5200" i="6"/>
  <c r="O5200" i="6"/>
  <c r="N5200" i="6"/>
  <c r="M5200" i="6"/>
  <c r="D5200" i="6"/>
  <c r="S5199" i="6"/>
  <c r="Q5199" i="6"/>
  <c r="P5199" i="6"/>
  <c r="O5199" i="6"/>
  <c r="N5199" i="6"/>
  <c r="M5199" i="6"/>
  <c r="D5199" i="6"/>
  <c r="S5198" i="6"/>
  <c r="Q5198" i="6"/>
  <c r="P5198" i="6"/>
  <c r="O5198" i="6"/>
  <c r="N5198" i="6"/>
  <c r="M5198" i="6"/>
  <c r="D5198" i="6"/>
  <c r="S5197" i="6"/>
  <c r="Q5197" i="6"/>
  <c r="P5197" i="6"/>
  <c r="O5197" i="6"/>
  <c r="N5197" i="6"/>
  <c r="M5197" i="6"/>
  <c r="D5197" i="6"/>
  <c r="Q5196" i="6"/>
  <c r="P5196" i="6"/>
  <c r="S5196" i="6" s="1"/>
  <c r="O5196" i="6"/>
  <c r="N5196" i="6"/>
  <c r="M5196" i="6"/>
  <c r="D5196" i="6"/>
  <c r="Q5195" i="6"/>
  <c r="P5195" i="6"/>
  <c r="S5195" i="6" s="1"/>
  <c r="O5195" i="6"/>
  <c r="N5195" i="6"/>
  <c r="M5195" i="6"/>
  <c r="D5195" i="6"/>
  <c r="S5194" i="6"/>
  <c r="Q5194" i="6"/>
  <c r="P5194" i="6"/>
  <c r="O5194" i="6"/>
  <c r="N5194" i="6"/>
  <c r="M5194" i="6"/>
  <c r="D5194" i="6"/>
  <c r="S5193" i="6"/>
  <c r="Q5193" i="6"/>
  <c r="P5193" i="6"/>
  <c r="O5193" i="6"/>
  <c r="N5193" i="6"/>
  <c r="M5193" i="6"/>
  <c r="D5193" i="6"/>
  <c r="Q5192" i="6"/>
  <c r="P5192" i="6"/>
  <c r="S5192" i="6" s="1"/>
  <c r="O5192" i="6"/>
  <c r="N5192" i="6"/>
  <c r="M5192" i="6"/>
  <c r="D5192" i="6"/>
  <c r="S5191" i="6"/>
  <c r="Q5191" i="6"/>
  <c r="P5191" i="6"/>
  <c r="O5191" i="6"/>
  <c r="N5191" i="6"/>
  <c r="M5191" i="6"/>
  <c r="D5191" i="6"/>
  <c r="Q5190" i="6"/>
  <c r="P5190" i="6"/>
  <c r="S5190" i="6" s="1"/>
  <c r="O5190" i="6"/>
  <c r="N5190" i="6"/>
  <c r="M5190" i="6"/>
  <c r="D5190" i="6"/>
  <c r="Q5189" i="6"/>
  <c r="P5189" i="6"/>
  <c r="S5189" i="6" s="1"/>
  <c r="O5189" i="6"/>
  <c r="N5189" i="6"/>
  <c r="M5189" i="6"/>
  <c r="D5189" i="6"/>
  <c r="S5188" i="6"/>
  <c r="Q5188" i="6"/>
  <c r="P5188" i="6"/>
  <c r="O5188" i="6"/>
  <c r="N5188" i="6"/>
  <c r="M5188" i="6"/>
  <c r="D5188" i="6"/>
  <c r="S5187" i="6"/>
  <c r="Q5187" i="6"/>
  <c r="P5187" i="6"/>
  <c r="O5187" i="6"/>
  <c r="N5187" i="6"/>
  <c r="M5187" i="6"/>
  <c r="D5187" i="6"/>
  <c r="S5186" i="6"/>
  <c r="Q5186" i="6"/>
  <c r="P5186" i="6"/>
  <c r="O5186" i="6"/>
  <c r="N5186" i="6"/>
  <c r="M5186" i="6"/>
  <c r="D5186" i="6"/>
  <c r="S5185" i="6"/>
  <c r="Q5185" i="6"/>
  <c r="P5185" i="6"/>
  <c r="O5185" i="6"/>
  <c r="N5185" i="6"/>
  <c r="M5185" i="6"/>
  <c r="D5185" i="6"/>
  <c r="Q5184" i="6"/>
  <c r="P5184" i="6"/>
  <c r="S5184" i="6" s="1"/>
  <c r="O5184" i="6"/>
  <c r="N5184" i="6"/>
  <c r="M5184" i="6"/>
  <c r="D5184" i="6"/>
  <c r="Q5183" i="6"/>
  <c r="P5183" i="6"/>
  <c r="S5183" i="6" s="1"/>
  <c r="O5183" i="6"/>
  <c r="N5183" i="6"/>
  <c r="M5183" i="6"/>
  <c r="D5183" i="6"/>
  <c r="S5182" i="6"/>
  <c r="Q5182" i="6"/>
  <c r="P5182" i="6"/>
  <c r="O5182" i="6"/>
  <c r="N5182" i="6"/>
  <c r="M5182" i="6"/>
  <c r="D5182" i="6"/>
  <c r="S5181" i="6"/>
  <c r="Q5181" i="6"/>
  <c r="P5181" i="6"/>
  <c r="O5181" i="6"/>
  <c r="N5181" i="6"/>
  <c r="M5181" i="6"/>
  <c r="D5181" i="6"/>
  <c r="Q5180" i="6"/>
  <c r="P5180" i="6"/>
  <c r="S5180" i="6" s="1"/>
  <c r="O5180" i="6"/>
  <c r="N5180" i="6"/>
  <c r="M5180" i="6"/>
  <c r="D5180" i="6"/>
  <c r="S5179" i="6"/>
  <c r="Q5179" i="6"/>
  <c r="P5179" i="6"/>
  <c r="O5179" i="6"/>
  <c r="N5179" i="6"/>
  <c r="M5179" i="6"/>
  <c r="D5179" i="6"/>
  <c r="Q5178" i="6"/>
  <c r="P5178" i="6"/>
  <c r="S5178" i="6" s="1"/>
  <c r="O5178" i="6"/>
  <c r="N5178" i="6"/>
  <c r="M5178" i="6"/>
  <c r="D5178" i="6"/>
  <c r="Q5177" i="6"/>
  <c r="P5177" i="6"/>
  <c r="S5177" i="6" s="1"/>
  <c r="O5177" i="6"/>
  <c r="N5177" i="6"/>
  <c r="M5177" i="6"/>
  <c r="D5177" i="6"/>
  <c r="S5176" i="6"/>
  <c r="Q5176" i="6"/>
  <c r="P5176" i="6"/>
  <c r="O5176" i="6"/>
  <c r="N5176" i="6"/>
  <c r="M5176" i="6"/>
  <c r="D5176" i="6"/>
  <c r="Q5175" i="6"/>
  <c r="P5175" i="6"/>
  <c r="S5175" i="6" s="1"/>
  <c r="O5175" i="6"/>
  <c r="N5175" i="6"/>
  <c r="M5175" i="6"/>
  <c r="D5175" i="6"/>
  <c r="S5174" i="6"/>
  <c r="Q5174" i="6"/>
  <c r="P5174" i="6"/>
  <c r="O5174" i="6"/>
  <c r="N5174" i="6"/>
  <c r="M5174" i="6"/>
  <c r="D5174" i="6"/>
  <c r="S5173" i="6"/>
  <c r="Q5173" i="6"/>
  <c r="P5173" i="6"/>
  <c r="O5173" i="6"/>
  <c r="N5173" i="6"/>
  <c r="M5173" i="6"/>
  <c r="D5173" i="6"/>
  <c r="Q5172" i="6"/>
  <c r="P5172" i="6"/>
  <c r="S5172" i="6" s="1"/>
  <c r="O5172" i="6"/>
  <c r="N5172" i="6"/>
  <c r="M5172" i="6"/>
  <c r="D5172" i="6"/>
  <c r="Q5171" i="6"/>
  <c r="P5171" i="6"/>
  <c r="S5171" i="6" s="1"/>
  <c r="O5171" i="6"/>
  <c r="N5171" i="6"/>
  <c r="M5171" i="6"/>
  <c r="D5171" i="6"/>
  <c r="S5170" i="6"/>
  <c r="Q5170" i="6"/>
  <c r="P5170" i="6"/>
  <c r="O5170" i="6"/>
  <c r="N5170" i="6"/>
  <c r="M5170" i="6"/>
  <c r="D5170" i="6"/>
  <c r="S5169" i="6"/>
  <c r="Q5169" i="6"/>
  <c r="P5169" i="6"/>
  <c r="O5169" i="6"/>
  <c r="N5169" i="6"/>
  <c r="M5169" i="6"/>
  <c r="D5169" i="6"/>
  <c r="Q5168" i="6"/>
  <c r="P5168" i="6"/>
  <c r="S5168" i="6" s="1"/>
  <c r="O5168" i="6"/>
  <c r="N5168" i="6"/>
  <c r="M5168" i="6"/>
  <c r="D5168" i="6"/>
  <c r="S5167" i="6"/>
  <c r="Q5167" i="6"/>
  <c r="P5167" i="6"/>
  <c r="O5167" i="6"/>
  <c r="N5167" i="6"/>
  <c r="M5167" i="6"/>
  <c r="D5167" i="6"/>
  <c r="Q5166" i="6"/>
  <c r="P5166" i="6"/>
  <c r="S5166" i="6" s="1"/>
  <c r="O5166" i="6"/>
  <c r="N5166" i="6"/>
  <c r="M5166" i="6"/>
  <c r="D5166" i="6"/>
  <c r="Q5165" i="6"/>
  <c r="P5165" i="6"/>
  <c r="S5165" i="6" s="1"/>
  <c r="O5165" i="6"/>
  <c r="N5165" i="6"/>
  <c r="M5165" i="6"/>
  <c r="D5165" i="6"/>
  <c r="S5164" i="6"/>
  <c r="Q5164" i="6"/>
  <c r="P5164" i="6"/>
  <c r="O5164" i="6"/>
  <c r="N5164" i="6"/>
  <c r="M5164" i="6"/>
  <c r="D5164" i="6"/>
  <c r="Q5163" i="6"/>
  <c r="P5163" i="6"/>
  <c r="S5163" i="6" s="1"/>
  <c r="O5163" i="6"/>
  <c r="N5163" i="6"/>
  <c r="M5163" i="6"/>
  <c r="D5163" i="6"/>
  <c r="S5162" i="6"/>
  <c r="Q5162" i="6"/>
  <c r="P5162" i="6"/>
  <c r="O5162" i="6"/>
  <c r="N5162" i="6"/>
  <c r="M5162" i="6"/>
  <c r="D5162" i="6"/>
  <c r="S5161" i="6"/>
  <c r="Q5161" i="6"/>
  <c r="P5161" i="6"/>
  <c r="O5161" i="6"/>
  <c r="N5161" i="6"/>
  <c r="M5161" i="6"/>
  <c r="D5161" i="6"/>
  <c r="Q5160" i="6"/>
  <c r="P5160" i="6"/>
  <c r="S5160" i="6" s="1"/>
  <c r="O5160" i="6"/>
  <c r="N5160" i="6"/>
  <c r="M5160" i="6"/>
  <c r="D5160" i="6"/>
  <c r="Q5159" i="6"/>
  <c r="P5159" i="6"/>
  <c r="S5159" i="6" s="1"/>
  <c r="O5159" i="6"/>
  <c r="N5159" i="6"/>
  <c r="M5159" i="6"/>
  <c r="D5159" i="6"/>
  <c r="S5158" i="6"/>
  <c r="Q5158" i="6"/>
  <c r="P5158" i="6"/>
  <c r="O5158" i="6"/>
  <c r="N5158" i="6"/>
  <c r="M5158" i="6"/>
  <c r="D5158" i="6"/>
  <c r="Q5157" i="6"/>
  <c r="P5157" i="6"/>
  <c r="S5157" i="6" s="1"/>
  <c r="O5157" i="6"/>
  <c r="N5157" i="6"/>
  <c r="M5157" i="6"/>
  <c r="D5157" i="6"/>
  <c r="Q5156" i="6"/>
  <c r="P5156" i="6"/>
  <c r="S5156" i="6" s="1"/>
  <c r="O5156" i="6"/>
  <c r="N5156" i="6"/>
  <c r="M5156" i="6"/>
  <c r="D5156" i="6"/>
  <c r="S5155" i="6"/>
  <c r="Q5155" i="6"/>
  <c r="P5155" i="6"/>
  <c r="O5155" i="6"/>
  <c r="N5155" i="6"/>
  <c r="M5155" i="6"/>
  <c r="D5155" i="6"/>
  <c r="Q5154" i="6"/>
  <c r="P5154" i="6"/>
  <c r="S5154" i="6" s="1"/>
  <c r="O5154" i="6"/>
  <c r="N5154" i="6"/>
  <c r="M5154" i="6"/>
  <c r="D5154" i="6"/>
  <c r="Q5153" i="6"/>
  <c r="P5153" i="6"/>
  <c r="S5153" i="6" s="1"/>
  <c r="O5153" i="6"/>
  <c r="N5153" i="6"/>
  <c r="M5153" i="6"/>
  <c r="D5153" i="6"/>
  <c r="S5152" i="6"/>
  <c r="Q5152" i="6"/>
  <c r="P5152" i="6"/>
  <c r="O5152" i="6"/>
  <c r="N5152" i="6"/>
  <c r="M5152" i="6"/>
  <c r="D5152" i="6"/>
  <c r="S5151" i="6"/>
  <c r="Q5151" i="6"/>
  <c r="P5151" i="6"/>
  <c r="O5151" i="6"/>
  <c r="N5151" i="6"/>
  <c r="M5151" i="6"/>
  <c r="D5151" i="6"/>
  <c r="S5150" i="6"/>
  <c r="Q5150" i="6"/>
  <c r="P5150" i="6"/>
  <c r="O5150" i="6"/>
  <c r="N5150" i="6"/>
  <c r="M5150" i="6"/>
  <c r="D5150" i="6"/>
  <c r="S5149" i="6"/>
  <c r="Q5149" i="6"/>
  <c r="P5149" i="6"/>
  <c r="O5149" i="6"/>
  <c r="N5149" i="6"/>
  <c r="M5149" i="6"/>
  <c r="D5149" i="6"/>
  <c r="Q5148" i="6"/>
  <c r="P5148" i="6"/>
  <c r="S5148" i="6" s="1"/>
  <c r="O5148" i="6"/>
  <c r="N5148" i="6"/>
  <c r="M5148" i="6"/>
  <c r="D5148" i="6"/>
  <c r="Q5147" i="6"/>
  <c r="P5147" i="6"/>
  <c r="S5147" i="6" s="1"/>
  <c r="O5147" i="6"/>
  <c r="N5147" i="6"/>
  <c r="M5147" i="6"/>
  <c r="D5147" i="6"/>
  <c r="S5146" i="6"/>
  <c r="Q5146" i="6"/>
  <c r="P5146" i="6"/>
  <c r="O5146" i="6"/>
  <c r="N5146" i="6"/>
  <c r="M5146" i="6"/>
  <c r="D5146" i="6"/>
  <c r="Q5145" i="6"/>
  <c r="P5145" i="6"/>
  <c r="S5145" i="6" s="1"/>
  <c r="O5145" i="6"/>
  <c r="N5145" i="6"/>
  <c r="M5145" i="6"/>
  <c r="D5145" i="6"/>
  <c r="Q5144" i="6"/>
  <c r="P5144" i="6"/>
  <c r="S5144" i="6" s="1"/>
  <c r="O5144" i="6"/>
  <c r="N5144" i="6"/>
  <c r="M5144" i="6"/>
  <c r="D5144" i="6"/>
  <c r="S5143" i="6"/>
  <c r="Q5143" i="6"/>
  <c r="P5143" i="6"/>
  <c r="O5143" i="6"/>
  <c r="N5143" i="6"/>
  <c r="M5143" i="6"/>
  <c r="D5143" i="6"/>
  <c r="Q5142" i="6"/>
  <c r="P5142" i="6"/>
  <c r="S5142" i="6" s="1"/>
  <c r="O5142" i="6"/>
  <c r="N5142" i="6"/>
  <c r="M5142" i="6"/>
  <c r="D5142" i="6"/>
  <c r="Q5141" i="6"/>
  <c r="P5141" i="6"/>
  <c r="S5141" i="6" s="1"/>
  <c r="O5141" i="6"/>
  <c r="N5141" i="6"/>
  <c r="M5141" i="6"/>
  <c r="D5141" i="6"/>
  <c r="S5140" i="6"/>
  <c r="Q5140" i="6"/>
  <c r="P5140" i="6"/>
  <c r="O5140" i="6"/>
  <c r="N5140" i="6"/>
  <c r="M5140" i="6"/>
  <c r="D5140" i="6"/>
  <c r="S5139" i="6"/>
  <c r="Q5139" i="6"/>
  <c r="P5139" i="6"/>
  <c r="O5139" i="6"/>
  <c r="N5139" i="6"/>
  <c r="M5139" i="6"/>
  <c r="D5139" i="6"/>
  <c r="S5138" i="6"/>
  <c r="Q5138" i="6"/>
  <c r="P5138" i="6"/>
  <c r="O5138" i="6"/>
  <c r="N5138" i="6"/>
  <c r="M5138" i="6"/>
  <c r="D5138" i="6"/>
  <c r="S5137" i="6"/>
  <c r="Q5137" i="6"/>
  <c r="P5137" i="6"/>
  <c r="O5137" i="6"/>
  <c r="N5137" i="6"/>
  <c r="M5137" i="6"/>
  <c r="D5137" i="6"/>
  <c r="Q5136" i="6"/>
  <c r="P5136" i="6"/>
  <c r="S5136" i="6" s="1"/>
  <c r="O5136" i="6"/>
  <c r="N5136" i="6"/>
  <c r="M5136" i="6"/>
  <c r="D5136" i="6"/>
  <c r="Q5135" i="6"/>
  <c r="P5135" i="6"/>
  <c r="S5135" i="6" s="1"/>
  <c r="O5135" i="6"/>
  <c r="N5135" i="6"/>
  <c r="M5135" i="6"/>
  <c r="D5135" i="6"/>
  <c r="S5134" i="6"/>
  <c r="Q5134" i="6"/>
  <c r="P5134" i="6"/>
  <c r="O5134" i="6"/>
  <c r="N5134" i="6"/>
  <c r="M5134" i="6"/>
  <c r="D5134" i="6"/>
  <c r="S5133" i="6"/>
  <c r="Q5133" i="6"/>
  <c r="P5133" i="6"/>
  <c r="O5133" i="6"/>
  <c r="N5133" i="6"/>
  <c r="M5133" i="6"/>
  <c r="D5133" i="6"/>
  <c r="Q5132" i="6"/>
  <c r="P5132" i="6"/>
  <c r="S5132" i="6" s="1"/>
  <c r="O5132" i="6"/>
  <c r="N5132" i="6"/>
  <c r="M5132" i="6"/>
  <c r="D5132" i="6"/>
  <c r="S5131" i="6"/>
  <c r="Q5131" i="6"/>
  <c r="P5131" i="6"/>
  <c r="O5131" i="6"/>
  <c r="N5131" i="6"/>
  <c r="M5131" i="6"/>
  <c r="D5131" i="6"/>
  <c r="Q5130" i="6"/>
  <c r="P5130" i="6"/>
  <c r="S5130" i="6" s="1"/>
  <c r="O5130" i="6"/>
  <c r="N5130" i="6"/>
  <c r="M5130" i="6"/>
  <c r="D5130" i="6"/>
  <c r="Q5129" i="6"/>
  <c r="P5129" i="6"/>
  <c r="S5129" i="6" s="1"/>
  <c r="O5129" i="6"/>
  <c r="N5129" i="6"/>
  <c r="M5129" i="6"/>
  <c r="D5129" i="6"/>
  <c r="S5128" i="6"/>
  <c r="Q5128" i="6"/>
  <c r="P5128" i="6"/>
  <c r="O5128" i="6"/>
  <c r="N5128" i="6"/>
  <c r="M5128" i="6"/>
  <c r="D5128" i="6"/>
  <c r="S5127" i="6"/>
  <c r="Q5127" i="6"/>
  <c r="P5127" i="6"/>
  <c r="O5127" i="6"/>
  <c r="N5127" i="6"/>
  <c r="M5127" i="6"/>
  <c r="D5127" i="6"/>
  <c r="S5126" i="6"/>
  <c r="Q5126" i="6"/>
  <c r="P5126" i="6"/>
  <c r="O5126" i="6"/>
  <c r="N5126" i="6"/>
  <c r="M5126" i="6"/>
  <c r="D5126" i="6"/>
  <c r="S5125" i="6"/>
  <c r="Q5125" i="6"/>
  <c r="P5125" i="6"/>
  <c r="O5125" i="6"/>
  <c r="N5125" i="6"/>
  <c r="M5125" i="6"/>
  <c r="D5125" i="6"/>
  <c r="Q5124" i="6"/>
  <c r="P5124" i="6"/>
  <c r="S5124" i="6" s="1"/>
  <c r="O5124" i="6"/>
  <c r="N5124" i="6"/>
  <c r="M5124" i="6"/>
  <c r="D5124" i="6"/>
  <c r="Q5123" i="6"/>
  <c r="P5123" i="6"/>
  <c r="S5123" i="6" s="1"/>
  <c r="O5123" i="6"/>
  <c r="N5123" i="6"/>
  <c r="M5123" i="6"/>
  <c r="D5123" i="6"/>
  <c r="S5122" i="6"/>
  <c r="Q5122" i="6"/>
  <c r="P5122" i="6"/>
  <c r="O5122" i="6"/>
  <c r="N5122" i="6"/>
  <c r="M5122" i="6"/>
  <c r="D5122" i="6"/>
  <c r="Q5121" i="6"/>
  <c r="P5121" i="6"/>
  <c r="S5121" i="6" s="1"/>
  <c r="O5121" i="6"/>
  <c r="N5121" i="6"/>
  <c r="M5121" i="6"/>
  <c r="D5121" i="6"/>
  <c r="Q5120" i="6"/>
  <c r="P5120" i="6"/>
  <c r="S5120" i="6" s="1"/>
  <c r="O5120" i="6"/>
  <c r="N5120" i="6"/>
  <c r="M5120" i="6"/>
  <c r="D5120" i="6"/>
  <c r="S5119" i="6"/>
  <c r="Q5119" i="6"/>
  <c r="P5119" i="6"/>
  <c r="O5119" i="6"/>
  <c r="N5119" i="6"/>
  <c r="M5119" i="6"/>
  <c r="D5119" i="6"/>
  <c r="Q5118" i="6"/>
  <c r="P5118" i="6"/>
  <c r="S5118" i="6" s="1"/>
  <c r="O5118" i="6"/>
  <c r="N5118" i="6"/>
  <c r="M5118" i="6"/>
  <c r="D5118" i="6"/>
  <c r="Q5117" i="6"/>
  <c r="P5117" i="6"/>
  <c r="S5117" i="6" s="1"/>
  <c r="O5117" i="6"/>
  <c r="N5117" i="6"/>
  <c r="M5117" i="6"/>
  <c r="D5117" i="6"/>
  <c r="S5116" i="6"/>
  <c r="Q5116" i="6"/>
  <c r="P5116" i="6"/>
  <c r="O5116" i="6"/>
  <c r="N5116" i="6"/>
  <c r="M5116" i="6"/>
  <c r="D5116" i="6"/>
  <c r="Q5115" i="6"/>
  <c r="P5115" i="6"/>
  <c r="S5115" i="6" s="1"/>
  <c r="O5115" i="6"/>
  <c r="N5115" i="6"/>
  <c r="M5115" i="6"/>
  <c r="D5115" i="6"/>
  <c r="S5114" i="6"/>
  <c r="Q5114" i="6"/>
  <c r="P5114" i="6"/>
  <c r="O5114" i="6"/>
  <c r="N5114" i="6"/>
  <c r="M5114" i="6"/>
  <c r="D5114" i="6"/>
  <c r="S5113" i="6"/>
  <c r="Q5113" i="6"/>
  <c r="P5113" i="6"/>
  <c r="O5113" i="6"/>
  <c r="N5113" i="6"/>
  <c r="M5113" i="6"/>
  <c r="D5113" i="6"/>
  <c r="Q5112" i="6"/>
  <c r="P5112" i="6"/>
  <c r="S5112" i="6" s="1"/>
  <c r="O5112" i="6"/>
  <c r="N5112" i="6"/>
  <c r="M5112" i="6"/>
  <c r="D5112" i="6"/>
  <c r="Q5111" i="6"/>
  <c r="P5111" i="6"/>
  <c r="S5111" i="6" s="1"/>
  <c r="O5111" i="6"/>
  <c r="N5111" i="6"/>
  <c r="M5111" i="6"/>
  <c r="D5111" i="6"/>
  <c r="S5110" i="6"/>
  <c r="Q5110" i="6"/>
  <c r="P5110" i="6"/>
  <c r="O5110" i="6"/>
  <c r="N5110" i="6"/>
  <c r="M5110" i="6"/>
  <c r="D5110" i="6"/>
  <c r="Q5109" i="6"/>
  <c r="P5109" i="6"/>
  <c r="S5109" i="6" s="1"/>
  <c r="O5109" i="6"/>
  <c r="N5109" i="6"/>
  <c r="M5109" i="6"/>
  <c r="D5109" i="6"/>
  <c r="Q5108" i="6"/>
  <c r="P5108" i="6"/>
  <c r="S5108" i="6" s="1"/>
  <c r="O5108" i="6"/>
  <c r="N5108" i="6"/>
  <c r="M5108" i="6"/>
  <c r="D5108" i="6"/>
  <c r="S5107" i="6"/>
  <c r="Q5107" i="6"/>
  <c r="P5107" i="6"/>
  <c r="O5107" i="6"/>
  <c r="N5107" i="6"/>
  <c r="M5107" i="6"/>
  <c r="D5107" i="6"/>
  <c r="Q5106" i="6"/>
  <c r="P5106" i="6"/>
  <c r="S5106" i="6" s="1"/>
  <c r="O5106" i="6"/>
  <c r="N5106" i="6"/>
  <c r="M5106" i="6"/>
  <c r="D5106" i="6"/>
  <c r="Q5105" i="6"/>
  <c r="P5105" i="6"/>
  <c r="S5105" i="6" s="1"/>
  <c r="O5105" i="6"/>
  <c r="N5105" i="6"/>
  <c r="M5105" i="6"/>
  <c r="D5105" i="6"/>
  <c r="S5104" i="6"/>
  <c r="Q5104" i="6"/>
  <c r="P5104" i="6"/>
  <c r="O5104" i="6"/>
  <c r="N5104" i="6"/>
  <c r="M5104" i="6"/>
  <c r="D5104" i="6"/>
  <c r="Q5103" i="6"/>
  <c r="P5103" i="6"/>
  <c r="S5103" i="6" s="1"/>
  <c r="O5103" i="6"/>
  <c r="N5103" i="6"/>
  <c r="M5103" i="6"/>
  <c r="D5103" i="6"/>
  <c r="S5102" i="6"/>
  <c r="Q5102" i="6"/>
  <c r="P5102" i="6"/>
  <c r="O5102" i="6"/>
  <c r="N5102" i="6"/>
  <c r="M5102" i="6"/>
  <c r="D5102" i="6"/>
  <c r="S5101" i="6"/>
  <c r="Q5101" i="6"/>
  <c r="P5101" i="6"/>
  <c r="O5101" i="6"/>
  <c r="N5101" i="6"/>
  <c r="M5101" i="6"/>
  <c r="D5101" i="6"/>
  <c r="Q5100" i="6"/>
  <c r="P5100" i="6"/>
  <c r="S5100" i="6" s="1"/>
  <c r="O5100" i="6"/>
  <c r="N5100" i="6"/>
  <c r="M5100" i="6"/>
  <c r="D5100" i="6"/>
  <c r="Q5099" i="6"/>
  <c r="P5099" i="6"/>
  <c r="S5099" i="6" s="1"/>
  <c r="O5099" i="6"/>
  <c r="N5099" i="6"/>
  <c r="M5099" i="6"/>
  <c r="D5099" i="6"/>
  <c r="S5098" i="6"/>
  <c r="Q5098" i="6"/>
  <c r="P5098" i="6"/>
  <c r="O5098" i="6"/>
  <c r="N5098" i="6"/>
  <c r="M5098" i="6"/>
  <c r="D5098" i="6"/>
  <c r="S5097" i="6"/>
  <c r="Q5097" i="6"/>
  <c r="P5097" i="6"/>
  <c r="O5097" i="6"/>
  <c r="N5097" i="6"/>
  <c r="M5097" i="6"/>
  <c r="D5097" i="6"/>
  <c r="Q5096" i="6"/>
  <c r="P5096" i="6"/>
  <c r="S5096" i="6" s="1"/>
  <c r="O5096" i="6"/>
  <c r="N5096" i="6"/>
  <c r="M5096" i="6"/>
  <c r="D5096" i="6"/>
  <c r="S5095" i="6"/>
  <c r="Q5095" i="6"/>
  <c r="P5095" i="6"/>
  <c r="O5095" i="6"/>
  <c r="N5095" i="6"/>
  <c r="M5095" i="6"/>
  <c r="D5095" i="6"/>
  <c r="Q5094" i="6"/>
  <c r="P5094" i="6"/>
  <c r="S5094" i="6" s="1"/>
  <c r="O5094" i="6"/>
  <c r="N5094" i="6"/>
  <c r="M5094" i="6"/>
  <c r="D5094" i="6"/>
  <c r="Q5093" i="6"/>
  <c r="P5093" i="6"/>
  <c r="S5093" i="6" s="1"/>
  <c r="O5093" i="6"/>
  <c r="N5093" i="6"/>
  <c r="M5093" i="6"/>
  <c r="D5093" i="6"/>
  <c r="S5092" i="6"/>
  <c r="Q5092" i="6"/>
  <c r="P5092" i="6"/>
  <c r="O5092" i="6"/>
  <c r="N5092" i="6"/>
  <c r="M5092" i="6"/>
  <c r="D5092" i="6"/>
  <c r="S5091" i="6"/>
  <c r="Q5091" i="6"/>
  <c r="P5091" i="6"/>
  <c r="O5091" i="6"/>
  <c r="N5091" i="6"/>
  <c r="M5091" i="6"/>
  <c r="D5091" i="6"/>
  <c r="S5090" i="6"/>
  <c r="Q5090" i="6"/>
  <c r="P5090" i="6"/>
  <c r="O5090" i="6"/>
  <c r="N5090" i="6"/>
  <c r="M5090" i="6"/>
  <c r="D5090" i="6"/>
  <c r="S5089" i="6"/>
  <c r="Q5089" i="6"/>
  <c r="P5089" i="6"/>
  <c r="O5089" i="6"/>
  <c r="N5089" i="6"/>
  <c r="M5089" i="6"/>
  <c r="D5089" i="6"/>
  <c r="Q5088" i="6"/>
  <c r="P5088" i="6"/>
  <c r="S5088" i="6" s="1"/>
  <c r="O5088" i="6"/>
  <c r="N5088" i="6"/>
  <c r="M5088" i="6"/>
  <c r="D5088" i="6"/>
  <c r="Q5087" i="6"/>
  <c r="P5087" i="6"/>
  <c r="S5087" i="6" s="1"/>
  <c r="O5087" i="6"/>
  <c r="N5087" i="6"/>
  <c r="M5087" i="6"/>
  <c r="D5087" i="6"/>
  <c r="S5086" i="6"/>
  <c r="Q5086" i="6"/>
  <c r="P5086" i="6"/>
  <c r="O5086" i="6"/>
  <c r="N5086" i="6"/>
  <c r="M5086" i="6"/>
  <c r="D5086" i="6"/>
  <c r="S5085" i="6"/>
  <c r="Q5085" i="6"/>
  <c r="P5085" i="6"/>
  <c r="O5085" i="6"/>
  <c r="N5085" i="6"/>
  <c r="M5085" i="6"/>
  <c r="D5085" i="6"/>
  <c r="Q5084" i="6"/>
  <c r="P5084" i="6"/>
  <c r="S5084" i="6" s="1"/>
  <c r="O5084" i="6"/>
  <c r="N5084" i="6"/>
  <c r="M5084" i="6"/>
  <c r="D5084" i="6"/>
  <c r="S5083" i="6"/>
  <c r="Q5083" i="6"/>
  <c r="P5083" i="6"/>
  <c r="O5083" i="6"/>
  <c r="N5083" i="6"/>
  <c r="M5083" i="6"/>
  <c r="D5083" i="6"/>
  <c r="Q5082" i="6"/>
  <c r="P5082" i="6"/>
  <c r="S5082" i="6" s="1"/>
  <c r="O5082" i="6"/>
  <c r="N5082" i="6"/>
  <c r="M5082" i="6"/>
  <c r="D5082" i="6"/>
  <c r="Q5081" i="6"/>
  <c r="P5081" i="6"/>
  <c r="S5081" i="6" s="1"/>
  <c r="O5081" i="6"/>
  <c r="N5081" i="6"/>
  <c r="M5081" i="6"/>
  <c r="D5081" i="6"/>
  <c r="S5080" i="6"/>
  <c r="Q5080" i="6"/>
  <c r="P5080" i="6"/>
  <c r="O5080" i="6"/>
  <c r="N5080" i="6"/>
  <c r="M5080" i="6"/>
  <c r="D5080" i="6"/>
  <c r="Q5079" i="6"/>
  <c r="P5079" i="6"/>
  <c r="S5079" i="6" s="1"/>
  <c r="O5079" i="6"/>
  <c r="N5079" i="6"/>
  <c r="M5079" i="6"/>
  <c r="D5079" i="6"/>
  <c r="S5078" i="6"/>
  <c r="Q5078" i="6"/>
  <c r="P5078" i="6"/>
  <c r="O5078" i="6"/>
  <c r="N5078" i="6"/>
  <c r="M5078" i="6"/>
  <c r="D5078" i="6"/>
  <c r="S5077" i="6"/>
  <c r="Q5077" i="6"/>
  <c r="P5077" i="6"/>
  <c r="O5077" i="6"/>
  <c r="N5077" i="6"/>
  <c r="M5077" i="6"/>
  <c r="D5077" i="6"/>
  <c r="Q5076" i="6"/>
  <c r="P5076" i="6"/>
  <c r="S5076" i="6" s="1"/>
  <c r="O5076" i="6"/>
  <c r="N5076" i="6"/>
  <c r="M5076" i="6"/>
  <c r="D5076" i="6"/>
  <c r="Q5075" i="6"/>
  <c r="P5075" i="6"/>
  <c r="S5075" i="6" s="1"/>
  <c r="O5075" i="6"/>
  <c r="N5075" i="6"/>
  <c r="M5075" i="6"/>
  <c r="D5075" i="6"/>
  <c r="S5074" i="6"/>
  <c r="Q5074" i="6"/>
  <c r="P5074" i="6"/>
  <c r="O5074" i="6"/>
  <c r="N5074" i="6"/>
  <c r="M5074" i="6"/>
  <c r="D5074" i="6"/>
  <c r="Q5073" i="6"/>
  <c r="P5073" i="6"/>
  <c r="S5073" i="6" s="1"/>
  <c r="O5073" i="6"/>
  <c r="N5073" i="6"/>
  <c r="M5073" i="6"/>
  <c r="D5073" i="6"/>
  <c r="Q5072" i="6"/>
  <c r="P5072" i="6"/>
  <c r="S5072" i="6" s="1"/>
  <c r="O5072" i="6"/>
  <c r="N5072" i="6"/>
  <c r="M5072" i="6"/>
  <c r="D5072" i="6"/>
  <c r="S5071" i="6"/>
  <c r="Q5071" i="6"/>
  <c r="P5071" i="6"/>
  <c r="O5071" i="6"/>
  <c r="N5071" i="6"/>
  <c r="M5071" i="6"/>
  <c r="D5071" i="6"/>
  <c r="Q5070" i="6"/>
  <c r="P5070" i="6"/>
  <c r="S5070" i="6" s="1"/>
  <c r="O5070" i="6"/>
  <c r="N5070" i="6"/>
  <c r="M5070" i="6"/>
  <c r="D5070" i="6"/>
  <c r="Q5069" i="6"/>
  <c r="P5069" i="6"/>
  <c r="S5069" i="6" s="1"/>
  <c r="O5069" i="6"/>
  <c r="N5069" i="6"/>
  <c r="M5069" i="6"/>
  <c r="D5069" i="6"/>
  <c r="S5068" i="6"/>
  <c r="Q5068" i="6"/>
  <c r="P5068" i="6"/>
  <c r="O5068" i="6"/>
  <c r="N5068" i="6"/>
  <c r="M5068" i="6"/>
  <c r="D5068" i="6"/>
  <c r="Q5067" i="6"/>
  <c r="P5067" i="6"/>
  <c r="S5067" i="6" s="1"/>
  <c r="O5067" i="6"/>
  <c r="N5067" i="6"/>
  <c r="M5067" i="6"/>
  <c r="D5067" i="6"/>
  <c r="S5066" i="6"/>
  <c r="Q5066" i="6"/>
  <c r="P5066" i="6"/>
  <c r="O5066" i="6"/>
  <c r="N5066" i="6"/>
  <c r="M5066" i="6"/>
  <c r="D5066" i="6"/>
  <c r="S5065" i="6"/>
  <c r="Q5065" i="6"/>
  <c r="P5065" i="6"/>
  <c r="O5065" i="6"/>
  <c r="N5065" i="6"/>
  <c r="M5065" i="6"/>
  <c r="D5065" i="6"/>
  <c r="Q5064" i="6"/>
  <c r="P5064" i="6"/>
  <c r="S5064" i="6" s="1"/>
  <c r="O5064" i="6"/>
  <c r="N5064" i="6"/>
  <c r="M5064" i="6"/>
  <c r="D5064" i="6"/>
  <c r="Q5063" i="6"/>
  <c r="P5063" i="6"/>
  <c r="S5063" i="6" s="1"/>
  <c r="O5063" i="6"/>
  <c r="N5063" i="6"/>
  <c r="M5063" i="6"/>
  <c r="D5063" i="6"/>
  <c r="S5062" i="6"/>
  <c r="Q5062" i="6"/>
  <c r="P5062" i="6"/>
  <c r="O5062" i="6"/>
  <c r="N5062" i="6"/>
  <c r="M5062" i="6"/>
  <c r="D5062" i="6"/>
  <c r="Q5061" i="6"/>
  <c r="P5061" i="6"/>
  <c r="S5061" i="6" s="1"/>
  <c r="O5061" i="6"/>
  <c r="N5061" i="6"/>
  <c r="M5061" i="6"/>
  <c r="D5061" i="6"/>
  <c r="Q5060" i="6"/>
  <c r="P5060" i="6"/>
  <c r="S5060" i="6" s="1"/>
  <c r="O5060" i="6"/>
  <c r="N5060" i="6"/>
  <c r="M5060" i="6"/>
  <c r="D5060" i="6"/>
  <c r="S5059" i="6"/>
  <c r="Q5059" i="6"/>
  <c r="P5059" i="6"/>
  <c r="O5059" i="6"/>
  <c r="N5059" i="6"/>
  <c r="M5059" i="6"/>
  <c r="D5059" i="6"/>
  <c r="Q5058" i="6"/>
  <c r="P5058" i="6"/>
  <c r="S5058" i="6" s="1"/>
  <c r="O5058" i="6"/>
  <c r="N5058" i="6"/>
  <c r="M5058" i="6"/>
  <c r="D5058" i="6"/>
  <c r="Q5057" i="6"/>
  <c r="P5057" i="6"/>
  <c r="S5057" i="6" s="1"/>
  <c r="O5057" i="6"/>
  <c r="N5057" i="6"/>
  <c r="M5057" i="6"/>
  <c r="D5057" i="6"/>
  <c r="S5056" i="6"/>
  <c r="Q5056" i="6"/>
  <c r="P5056" i="6"/>
  <c r="O5056" i="6"/>
  <c r="N5056" i="6"/>
  <c r="M5056" i="6"/>
  <c r="D5056" i="6"/>
  <c r="S5055" i="6"/>
  <c r="Q5055" i="6"/>
  <c r="P5055" i="6"/>
  <c r="O5055" i="6"/>
  <c r="N5055" i="6"/>
  <c r="M5055" i="6"/>
  <c r="D5055" i="6"/>
  <c r="S5054" i="6"/>
  <c r="Q5054" i="6"/>
  <c r="P5054" i="6"/>
  <c r="O5054" i="6"/>
  <c r="N5054" i="6"/>
  <c r="M5054" i="6"/>
  <c r="D5054" i="6"/>
  <c r="S5053" i="6"/>
  <c r="Q5053" i="6"/>
  <c r="P5053" i="6"/>
  <c r="O5053" i="6"/>
  <c r="N5053" i="6"/>
  <c r="M5053" i="6"/>
  <c r="D5053" i="6"/>
  <c r="Q5052" i="6"/>
  <c r="P5052" i="6"/>
  <c r="S5052" i="6" s="1"/>
  <c r="O5052" i="6"/>
  <c r="N5052" i="6"/>
  <c r="M5052" i="6"/>
  <c r="D5052" i="6"/>
  <c r="Q5051" i="6"/>
  <c r="P5051" i="6"/>
  <c r="S5051" i="6" s="1"/>
  <c r="O5051" i="6"/>
  <c r="N5051" i="6"/>
  <c r="M5051" i="6"/>
  <c r="D5051" i="6"/>
  <c r="S5050" i="6"/>
  <c r="Q5050" i="6"/>
  <c r="P5050" i="6"/>
  <c r="O5050" i="6"/>
  <c r="N5050" i="6"/>
  <c r="M5050" i="6"/>
  <c r="D5050" i="6"/>
  <c r="S5049" i="6"/>
  <c r="Q5049" i="6"/>
  <c r="P5049" i="6"/>
  <c r="O5049" i="6"/>
  <c r="N5049" i="6"/>
  <c r="M5049" i="6"/>
  <c r="D5049" i="6"/>
  <c r="Q5048" i="6"/>
  <c r="P5048" i="6"/>
  <c r="S5048" i="6" s="1"/>
  <c r="O5048" i="6"/>
  <c r="N5048" i="6"/>
  <c r="M5048" i="6"/>
  <c r="D5048" i="6"/>
  <c r="S5047" i="6"/>
  <c r="Q5047" i="6"/>
  <c r="P5047" i="6"/>
  <c r="O5047" i="6"/>
  <c r="N5047" i="6"/>
  <c r="M5047" i="6"/>
  <c r="D5047" i="6"/>
  <c r="Q5046" i="6"/>
  <c r="P5046" i="6"/>
  <c r="S5046" i="6" s="1"/>
  <c r="O5046" i="6"/>
  <c r="N5046" i="6"/>
  <c r="M5046" i="6"/>
  <c r="D5046" i="6"/>
  <c r="Q5045" i="6"/>
  <c r="P5045" i="6"/>
  <c r="S5045" i="6" s="1"/>
  <c r="O5045" i="6"/>
  <c r="N5045" i="6"/>
  <c r="M5045" i="6"/>
  <c r="D5045" i="6"/>
  <c r="S5044" i="6"/>
  <c r="Q5044" i="6"/>
  <c r="P5044" i="6"/>
  <c r="O5044" i="6"/>
  <c r="N5044" i="6"/>
  <c r="M5044" i="6"/>
  <c r="D5044" i="6"/>
  <c r="S5043" i="6"/>
  <c r="Q5043" i="6"/>
  <c r="P5043" i="6"/>
  <c r="O5043" i="6"/>
  <c r="N5043" i="6"/>
  <c r="M5043" i="6"/>
  <c r="D5043" i="6"/>
  <c r="S5042" i="6"/>
  <c r="Q5042" i="6"/>
  <c r="P5042" i="6"/>
  <c r="O5042" i="6"/>
  <c r="N5042" i="6"/>
  <c r="M5042" i="6"/>
  <c r="D5042" i="6"/>
  <c r="S5041" i="6"/>
  <c r="Q5041" i="6"/>
  <c r="P5041" i="6"/>
  <c r="O5041" i="6"/>
  <c r="N5041" i="6"/>
  <c r="M5041" i="6"/>
  <c r="D5041" i="6"/>
  <c r="Q5040" i="6"/>
  <c r="P5040" i="6"/>
  <c r="S5040" i="6" s="1"/>
  <c r="O5040" i="6"/>
  <c r="N5040" i="6"/>
  <c r="M5040" i="6"/>
  <c r="D5040" i="6"/>
  <c r="Q5039" i="6"/>
  <c r="P5039" i="6"/>
  <c r="S5039" i="6" s="1"/>
  <c r="O5039" i="6"/>
  <c r="N5039" i="6"/>
  <c r="M5039" i="6"/>
  <c r="D5039" i="6"/>
  <c r="S5038" i="6"/>
  <c r="Q5038" i="6"/>
  <c r="P5038" i="6"/>
  <c r="O5038" i="6"/>
  <c r="N5038" i="6"/>
  <c r="M5038" i="6"/>
  <c r="D5038" i="6"/>
  <c r="S5037" i="6"/>
  <c r="Q5037" i="6"/>
  <c r="P5037" i="6"/>
  <c r="O5037" i="6"/>
  <c r="N5037" i="6"/>
  <c r="M5037" i="6"/>
  <c r="D5037" i="6"/>
  <c r="Q5036" i="6"/>
  <c r="P5036" i="6"/>
  <c r="S5036" i="6" s="1"/>
  <c r="O5036" i="6"/>
  <c r="N5036" i="6"/>
  <c r="M5036" i="6"/>
  <c r="D5036" i="6"/>
  <c r="S5035" i="6"/>
  <c r="Q5035" i="6"/>
  <c r="P5035" i="6"/>
  <c r="O5035" i="6"/>
  <c r="N5035" i="6"/>
  <c r="M5035" i="6"/>
  <c r="D5035" i="6"/>
  <c r="Q5034" i="6"/>
  <c r="P5034" i="6"/>
  <c r="S5034" i="6" s="1"/>
  <c r="O5034" i="6"/>
  <c r="N5034" i="6"/>
  <c r="M5034" i="6"/>
  <c r="D5034" i="6"/>
  <c r="Q5033" i="6"/>
  <c r="P5033" i="6"/>
  <c r="S5033" i="6" s="1"/>
  <c r="O5033" i="6"/>
  <c r="N5033" i="6"/>
  <c r="M5033" i="6"/>
  <c r="D5033" i="6"/>
  <c r="S5032" i="6"/>
  <c r="Q5032" i="6"/>
  <c r="P5032" i="6"/>
  <c r="O5032" i="6"/>
  <c r="N5032" i="6"/>
  <c r="M5032" i="6"/>
  <c r="D5032" i="6"/>
  <c r="Q5031" i="6"/>
  <c r="P5031" i="6"/>
  <c r="S5031" i="6" s="1"/>
  <c r="O5031" i="6"/>
  <c r="N5031" i="6"/>
  <c r="M5031" i="6"/>
  <c r="D5031" i="6"/>
  <c r="S5030" i="6"/>
  <c r="Q5030" i="6"/>
  <c r="P5030" i="6"/>
  <c r="O5030" i="6"/>
  <c r="N5030" i="6"/>
  <c r="M5030" i="6"/>
  <c r="D5030" i="6"/>
  <c r="S5029" i="6"/>
  <c r="Q5029" i="6"/>
  <c r="P5029" i="6"/>
  <c r="O5029" i="6"/>
  <c r="N5029" i="6"/>
  <c r="M5029" i="6"/>
  <c r="D5029" i="6"/>
  <c r="Q5028" i="6"/>
  <c r="P5028" i="6"/>
  <c r="S5028" i="6" s="1"/>
  <c r="O5028" i="6"/>
  <c r="N5028" i="6"/>
  <c r="M5028" i="6"/>
  <c r="D5028" i="6"/>
  <c r="Q5027" i="6"/>
  <c r="P5027" i="6"/>
  <c r="S5027" i="6" s="1"/>
  <c r="O5027" i="6"/>
  <c r="N5027" i="6"/>
  <c r="M5027" i="6"/>
  <c r="D5027" i="6"/>
  <c r="S5026" i="6"/>
  <c r="Q5026" i="6"/>
  <c r="P5026" i="6"/>
  <c r="O5026" i="6"/>
  <c r="N5026" i="6"/>
  <c r="M5026" i="6"/>
  <c r="D5026" i="6"/>
  <c r="S5025" i="6"/>
  <c r="Q5025" i="6"/>
  <c r="P5025" i="6"/>
  <c r="O5025" i="6"/>
  <c r="N5025" i="6"/>
  <c r="M5025" i="6"/>
  <c r="D5025" i="6"/>
  <c r="Q5024" i="6"/>
  <c r="P5024" i="6"/>
  <c r="S5024" i="6" s="1"/>
  <c r="O5024" i="6"/>
  <c r="N5024" i="6"/>
  <c r="M5024" i="6"/>
  <c r="D5024" i="6"/>
  <c r="S5023" i="6"/>
  <c r="Q5023" i="6"/>
  <c r="P5023" i="6"/>
  <c r="O5023" i="6"/>
  <c r="N5023" i="6"/>
  <c r="M5023" i="6"/>
  <c r="D5023" i="6"/>
  <c r="Q5022" i="6"/>
  <c r="P5022" i="6"/>
  <c r="S5022" i="6" s="1"/>
  <c r="O5022" i="6"/>
  <c r="N5022" i="6"/>
  <c r="M5022" i="6"/>
  <c r="D5022" i="6"/>
  <c r="Q5021" i="6"/>
  <c r="P5021" i="6"/>
  <c r="S5021" i="6" s="1"/>
  <c r="O5021" i="6"/>
  <c r="N5021" i="6"/>
  <c r="M5021" i="6"/>
  <c r="D5021" i="6"/>
  <c r="S5020" i="6"/>
  <c r="Q5020" i="6"/>
  <c r="P5020" i="6"/>
  <c r="O5020" i="6"/>
  <c r="N5020" i="6"/>
  <c r="M5020" i="6"/>
  <c r="D5020" i="6"/>
  <c r="Q5019" i="6"/>
  <c r="P5019" i="6"/>
  <c r="S5019" i="6" s="1"/>
  <c r="O5019" i="6"/>
  <c r="N5019" i="6"/>
  <c r="M5019" i="6"/>
  <c r="D5019" i="6"/>
  <c r="S5018" i="6"/>
  <c r="Q5018" i="6"/>
  <c r="P5018" i="6"/>
  <c r="O5018" i="6"/>
  <c r="N5018" i="6"/>
  <c r="M5018" i="6"/>
  <c r="D5018" i="6"/>
  <c r="S5017" i="6"/>
  <c r="Q5017" i="6"/>
  <c r="P5017" i="6"/>
  <c r="O5017" i="6"/>
  <c r="N5017" i="6"/>
  <c r="M5017" i="6"/>
  <c r="D5017" i="6"/>
  <c r="Q5016" i="6"/>
  <c r="P5016" i="6"/>
  <c r="S5016" i="6" s="1"/>
  <c r="O5016" i="6"/>
  <c r="N5016" i="6"/>
  <c r="M5016" i="6"/>
  <c r="D5016" i="6"/>
  <c r="Q5015" i="6"/>
  <c r="P5015" i="6"/>
  <c r="S5015" i="6" s="1"/>
  <c r="O5015" i="6"/>
  <c r="N5015" i="6"/>
  <c r="M5015" i="6"/>
  <c r="D5015" i="6"/>
  <c r="S5014" i="6"/>
  <c r="Q5014" i="6"/>
  <c r="P5014" i="6"/>
  <c r="O5014" i="6"/>
  <c r="N5014" i="6"/>
  <c r="M5014" i="6"/>
  <c r="D5014" i="6"/>
  <c r="Q5013" i="6"/>
  <c r="P5013" i="6"/>
  <c r="S5013" i="6" s="1"/>
  <c r="O5013" i="6"/>
  <c r="N5013" i="6"/>
  <c r="M5013" i="6"/>
  <c r="D5013" i="6"/>
  <c r="Q5012" i="6"/>
  <c r="P5012" i="6"/>
  <c r="S5012" i="6" s="1"/>
  <c r="O5012" i="6"/>
  <c r="N5012" i="6"/>
  <c r="M5012" i="6"/>
  <c r="D5012" i="6"/>
  <c r="S5011" i="6"/>
  <c r="Q5011" i="6"/>
  <c r="P5011" i="6"/>
  <c r="O5011" i="6"/>
  <c r="N5011" i="6"/>
  <c r="M5011" i="6"/>
  <c r="D5011" i="6"/>
  <c r="Q5010" i="6"/>
  <c r="P5010" i="6"/>
  <c r="S5010" i="6" s="1"/>
  <c r="O5010" i="6"/>
  <c r="N5010" i="6"/>
  <c r="M5010" i="6"/>
  <c r="D5010" i="6"/>
  <c r="Q5009" i="6"/>
  <c r="P5009" i="6"/>
  <c r="S5009" i="6" s="1"/>
  <c r="O5009" i="6"/>
  <c r="N5009" i="6"/>
  <c r="M5009" i="6"/>
  <c r="D5009" i="6"/>
  <c r="Q5008" i="6"/>
  <c r="P5008" i="6"/>
  <c r="S5008" i="6" s="1"/>
  <c r="O5008" i="6"/>
  <c r="N5008" i="6"/>
  <c r="M5008" i="6"/>
  <c r="D5008" i="6"/>
  <c r="S5007" i="6"/>
  <c r="Q5007" i="6"/>
  <c r="P5007" i="6"/>
  <c r="O5007" i="6"/>
  <c r="N5007" i="6"/>
  <c r="M5007" i="6"/>
  <c r="D5007" i="6"/>
  <c r="S5006" i="6"/>
  <c r="Q5006" i="6"/>
  <c r="P5006" i="6"/>
  <c r="O5006" i="6"/>
  <c r="N5006" i="6"/>
  <c r="M5006" i="6"/>
  <c r="D5006" i="6"/>
  <c r="S5005" i="6"/>
  <c r="Q5005" i="6"/>
  <c r="P5005" i="6"/>
  <c r="O5005" i="6"/>
  <c r="N5005" i="6"/>
  <c r="M5005" i="6"/>
  <c r="D5005" i="6"/>
  <c r="Q5004" i="6"/>
  <c r="P5004" i="6"/>
  <c r="S5004" i="6" s="1"/>
  <c r="O5004" i="6"/>
  <c r="N5004" i="6"/>
  <c r="M5004" i="6"/>
  <c r="D5004" i="6"/>
  <c r="Q5003" i="6"/>
  <c r="P5003" i="6"/>
  <c r="S5003" i="6" s="1"/>
  <c r="O5003" i="6"/>
  <c r="N5003" i="6"/>
  <c r="M5003" i="6"/>
  <c r="D5003" i="6"/>
  <c r="S5002" i="6"/>
  <c r="Q5002" i="6"/>
  <c r="P5002" i="6"/>
  <c r="O5002" i="6"/>
  <c r="N5002" i="6"/>
  <c r="M5002" i="6"/>
  <c r="D5002" i="6"/>
  <c r="Q5001" i="6"/>
  <c r="P5001" i="6"/>
  <c r="S5001" i="6" s="1"/>
  <c r="O5001" i="6"/>
  <c r="N5001" i="6"/>
  <c r="M5001" i="6"/>
  <c r="D5001" i="6"/>
  <c r="Q5000" i="6"/>
  <c r="P5000" i="6"/>
  <c r="S5000" i="6" s="1"/>
  <c r="O5000" i="6"/>
  <c r="N5000" i="6"/>
  <c r="M5000" i="6"/>
  <c r="D5000" i="6"/>
  <c r="S4999" i="6"/>
  <c r="Q4999" i="6"/>
  <c r="P4999" i="6"/>
  <c r="O4999" i="6"/>
  <c r="N4999" i="6"/>
  <c r="M4999" i="6"/>
  <c r="D4999" i="6"/>
  <c r="Q4998" i="6"/>
  <c r="P4998" i="6"/>
  <c r="S4998" i="6" s="1"/>
  <c r="O4998" i="6"/>
  <c r="N4998" i="6"/>
  <c r="M4998" i="6"/>
  <c r="D4998" i="6"/>
  <c r="Q4997" i="6"/>
  <c r="P4997" i="6"/>
  <c r="S4997" i="6" s="1"/>
  <c r="O4997" i="6"/>
  <c r="N4997" i="6"/>
  <c r="M4997" i="6"/>
  <c r="D4997" i="6"/>
  <c r="S4996" i="6"/>
  <c r="Q4996" i="6"/>
  <c r="P4996" i="6"/>
  <c r="O4996" i="6"/>
  <c r="N4996" i="6"/>
  <c r="M4996" i="6"/>
  <c r="D4996" i="6"/>
  <c r="S4995" i="6"/>
  <c r="Q4995" i="6"/>
  <c r="P4995" i="6"/>
  <c r="O4995" i="6"/>
  <c r="N4995" i="6"/>
  <c r="M4995" i="6"/>
  <c r="D4995" i="6"/>
  <c r="S4994" i="6"/>
  <c r="Q4994" i="6"/>
  <c r="P4994" i="6"/>
  <c r="O4994" i="6"/>
  <c r="N4994" i="6"/>
  <c r="M4994" i="6"/>
  <c r="D4994" i="6"/>
  <c r="S4993" i="6"/>
  <c r="Q4993" i="6"/>
  <c r="P4993" i="6"/>
  <c r="O4993" i="6"/>
  <c r="N4993" i="6"/>
  <c r="M4993" i="6"/>
  <c r="D4993" i="6"/>
  <c r="Q4992" i="6"/>
  <c r="P4992" i="6"/>
  <c r="S4992" i="6" s="1"/>
  <c r="O4992" i="6"/>
  <c r="N4992" i="6"/>
  <c r="M4992" i="6"/>
  <c r="D4992" i="6"/>
  <c r="Q4991" i="6"/>
  <c r="P4991" i="6"/>
  <c r="S4991" i="6" s="1"/>
  <c r="O4991" i="6"/>
  <c r="N4991" i="6"/>
  <c r="M4991" i="6"/>
  <c r="D4991" i="6"/>
  <c r="S4990" i="6"/>
  <c r="Q4990" i="6"/>
  <c r="P4990" i="6"/>
  <c r="O4990" i="6"/>
  <c r="N4990" i="6"/>
  <c r="M4990" i="6"/>
  <c r="D4990" i="6"/>
  <c r="S4989" i="6"/>
  <c r="Q4989" i="6"/>
  <c r="P4989" i="6"/>
  <c r="O4989" i="6"/>
  <c r="N4989" i="6"/>
  <c r="M4989" i="6"/>
  <c r="D4989" i="6"/>
  <c r="Q4988" i="6"/>
  <c r="P4988" i="6"/>
  <c r="S4988" i="6" s="1"/>
  <c r="O4988" i="6"/>
  <c r="N4988" i="6"/>
  <c r="M4988" i="6"/>
  <c r="D4988" i="6"/>
  <c r="S4987" i="6"/>
  <c r="Q4987" i="6"/>
  <c r="P4987" i="6"/>
  <c r="O4987" i="6"/>
  <c r="N4987" i="6"/>
  <c r="M4987" i="6"/>
  <c r="D4987" i="6"/>
  <c r="Q4986" i="6"/>
  <c r="P4986" i="6"/>
  <c r="S4986" i="6" s="1"/>
  <c r="O4986" i="6"/>
  <c r="N4986" i="6"/>
  <c r="M4986" i="6"/>
  <c r="D4986" i="6"/>
  <c r="Q4985" i="6"/>
  <c r="P4985" i="6"/>
  <c r="S4985" i="6" s="1"/>
  <c r="O4985" i="6"/>
  <c r="N4985" i="6"/>
  <c r="M4985" i="6"/>
  <c r="D4985" i="6"/>
  <c r="S4984" i="6"/>
  <c r="Q4984" i="6"/>
  <c r="P4984" i="6"/>
  <c r="O4984" i="6"/>
  <c r="N4984" i="6"/>
  <c r="M4984" i="6"/>
  <c r="D4984" i="6"/>
  <c r="S4983" i="6"/>
  <c r="Q4983" i="6"/>
  <c r="P4983" i="6"/>
  <c r="O4983" i="6"/>
  <c r="N4983" i="6"/>
  <c r="M4983" i="6"/>
  <c r="D4983" i="6"/>
  <c r="S4982" i="6"/>
  <c r="Q4982" i="6"/>
  <c r="P4982" i="6"/>
  <c r="O4982" i="6"/>
  <c r="N4982" i="6"/>
  <c r="M4982" i="6"/>
  <c r="D4982" i="6"/>
  <c r="S4981" i="6"/>
  <c r="Q4981" i="6"/>
  <c r="P4981" i="6"/>
  <c r="O4981" i="6"/>
  <c r="N4981" i="6"/>
  <c r="M4981" i="6"/>
  <c r="D4981" i="6"/>
  <c r="Q4980" i="6"/>
  <c r="P4980" i="6"/>
  <c r="S4980" i="6" s="1"/>
  <c r="O4980" i="6"/>
  <c r="N4980" i="6"/>
  <c r="M4980" i="6"/>
  <c r="D4980" i="6"/>
  <c r="Q4979" i="6"/>
  <c r="P4979" i="6"/>
  <c r="S4979" i="6" s="1"/>
  <c r="O4979" i="6"/>
  <c r="N4979" i="6"/>
  <c r="M4979" i="6"/>
  <c r="D4979" i="6"/>
  <c r="S4978" i="6"/>
  <c r="Q4978" i="6"/>
  <c r="P4978" i="6"/>
  <c r="O4978" i="6"/>
  <c r="N4978" i="6"/>
  <c r="M4978" i="6"/>
  <c r="D4978" i="6"/>
  <c r="Q4977" i="6"/>
  <c r="P4977" i="6"/>
  <c r="S4977" i="6" s="1"/>
  <c r="O4977" i="6"/>
  <c r="N4977" i="6"/>
  <c r="M4977" i="6"/>
  <c r="D4977" i="6"/>
  <c r="Q4976" i="6"/>
  <c r="P4976" i="6"/>
  <c r="S4976" i="6" s="1"/>
  <c r="O4976" i="6"/>
  <c r="N4976" i="6"/>
  <c r="M4976" i="6"/>
  <c r="D4976" i="6"/>
  <c r="S4975" i="6"/>
  <c r="Q4975" i="6"/>
  <c r="P4975" i="6"/>
  <c r="O4975" i="6"/>
  <c r="N4975" i="6"/>
  <c r="M4975" i="6"/>
  <c r="D4975" i="6"/>
  <c r="Q4974" i="6"/>
  <c r="P4974" i="6"/>
  <c r="S4974" i="6" s="1"/>
  <c r="O4974" i="6"/>
  <c r="N4974" i="6"/>
  <c r="M4974" i="6"/>
  <c r="D4974" i="6"/>
  <c r="Q4973" i="6"/>
  <c r="P4973" i="6"/>
  <c r="S4973" i="6" s="1"/>
  <c r="O4973" i="6"/>
  <c r="N4973" i="6"/>
  <c r="M4973" i="6"/>
  <c r="D4973" i="6"/>
  <c r="S4972" i="6"/>
  <c r="Q4972" i="6"/>
  <c r="P4972" i="6"/>
  <c r="O4972" i="6"/>
  <c r="N4972" i="6"/>
  <c r="M4972" i="6"/>
  <c r="D4972" i="6"/>
  <c r="Q4971" i="6"/>
  <c r="P4971" i="6"/>
  <c r="S4971" i="6" s="1"/>
  <c r="O4971" i="6"/>
  <c r="N4971" i="6"/>
  <c r="M4971" i="6"/>
  <c r="D4971" i="6"/>
  <c r="S4970" i="6"/>
  <c r="Q4970" i="6"/>
  <c r="P4970" i="6"/>
  <c r="O4970" i="6"/>
  <c r="N4970" i="6"/>
  <c r="M4970" i="6"/>
  <c r="D4970" i="6"/>
  <c r="S4969" i="6"/>
  <c r="Q4969" i="6"/>
  <c r="P4969" i="6"/>
  <c r="O4969" i="6"/>
  <c r="N4969" i="6"/>
  <c r="M4969" i="6"/>
  <c r="D4969" i="6"/>
  <c r="Q4968" i="6"/>
  <c r="P4968" i="6"/>
  <c r="S4968" i="6" s="1"/>
  <c r="O4968" i="6"/>
  <c r="N4968" i="6"/>
  <c r="M4968" i="6"/>
  <c r="D4968" i="6"/>
  <c r="Q4967" i="6"/>
  <c r="P4967" i="6"/>
  <c r="S4967" i="6" s="1"/>
  <c r="O4967" i="6"/>
  <c r="N4967" i="6"/>
  <c r="M4967" i="6"/>
  <c r="D4967" i="6"/>
  <c r="S4966" i="6"/>
  <c r="Q4966" i="6"/>
  <c r="P4966" i="6"/>
  <c r="O4966" i="6"/>
  <c r="N4966" i="6"/>
  <c r="M4966" i="6"/>
  <c r="D4966" i="6"/>
  <c r="Q4965" i="6"/>
  <c r="P4965" i="6"/>
  <c r="S4965" i="6" s="1"/>
  <c r="O4965" i="6"/>
  <c r="N4965" i="6"/>
  <c r="M4965" i="6"/>
  <c r="D4965" i="6"/>
  <c r="Q4964" i="6"/>
  <c r="P4964" i="6"/>
  <c r="S4964" i="6" s="1"/>
  <c r="O4964" i="6"/>
  <c r="N4964" i="6"/>
  <c r="M4964" i="6"/>
  <c r="D4964" i="6"/>
  <c r="S4963" i="6"/>
  <c r="Q4963" i="6"/>
  <c r="P4963" i="6"/>
  <c r="O4963" i="6"/>
  <c r="N4963" i="6"/>
  <c r="M4963" i="6"/>
  <c r="D4963" i="6"/>
  <c r="Q4962" i="6"/>
  <c r="P4962" i="6"/>
  <c r="S4962" i="6" s="1"/>
  <c r="O4962" i="6"/>
  <c r="N4962" i="6"/>
  <c r="M4962" i="6"/>
  <c r="D4962" i="6"/>
  <c r="Q4961" i="6"/>
  <c r="P4961" i="6"/>
  <c r="S4961" i="6" s="1"/>
  <c r="O4961" i="6"/>
  <c r="N4961" i="6"/>
  <c r="M4961" i="6"/>
  <c r="D4961" i="6"/>
  <c r="Q4960" i="6"/>
  <c r="P4960" i="6"/>
  <c r="S4960" i="6" s="1"/>
  <c r="O4960" i="6"/>
  <c r="N4960" i="6"/>
  <c r="M4960" i="6"/>
  <c r="D4960" i="6"/>
  <c r="Q4959" i="6"/>
  <c r="P4959" i="6"/>
  <c r="S4959" i="6" s="1"/>
  <c r="O4959" i="6"/>
  <c r="N4959" i="6"/>
  <c r="M4959" i="6"/>
  <c r="D4959" i="6"/>
  <c r="S4958" i="6"/>
  <c r="Q4958" i="6"/>
  <c r="P4958" i="6"/>
  <c r="O4958" i="6"/>
  <c r="N4958" i="6"/>
  <c r="M4958" i="6"/>
  <c r="D4958" i="6"/>
  <c r="S4957" i="6"/>
  <c r="Q4957" i="6"/>
  <c r="P4957" i="6"/>
  <c r="O4957" i="6"/>
  <c r="N4957" i="6"/>
  <c r="M4957" i="6"/>
  <c r="D4957" i="6"/>
  <c r="Q4956" i="6"/>
  <c r="P4956" i="6"/>
  <c r="S4956" i="6" s="1"/>
  <c r="O4956" i="6"/>
  <c r="N4956" i="6"/>
  <c r="M4956" i="6"/>
  <c r="D4956" i="6"/>
  <c r="Q4955" i="6"/>
  <c r="P4955" i="6"/>
  <c r="S4955" i="6" s="1"/>
  <c r="O4955" i="6"/>
  <c r="N4955" i="6"/>
  <c r="M4955" i="6"/>
  <c r="D4955" i="6"/>
  <c r="S4954" i="6"/>
  <c r="Q4954" i="6"/>
  <c r="P4954" i="6"/>
  <c r="O4954" i="6"/>
  <c r="N4954" i="6"/>
  <c r="M4954" i="6"/>
  <c r="D4954" i="6"/>
  <c r="S4953" i="6"/>
  <c r="Q4953" i="6"/>
  <c r="P4953" i="6"/>
  <c r="O4953" i="6"/>
  <c r="N4953" i="6"/>
  <c r="M4953" i="6"/>
  <c r="D4953" i="6"/>
  <c r="Q4952" i="6"/>
  <c r="P4952" i="6"/>
  <c r="S4952" i="6" s="1"/>
  <c r="O4952" i="6"/>
  <c r="N4952" i="6"/>
  <c r="M4952" i="6"/>
  <c r="D4952" i="6"/>
  <c r="S4951" i="6"/>
  <c r="Q4951" i="6"/>
  <c r="P4951" i="6"/>
  <c r="O4951" i="6"/>
  <c r="N4951" i="6"/>
  <c r="M4951" i="6"/>
  <c r="D4951" i="6"/>
  <c r="Q4950" i="6"/>
  <c r="P4950" i="6"/>
  <c r="S4950" i="6" s="1"/>
  <c r="O4950" i="6"/>
  <c r="N4950" i="6"/>
  <c r="M4950" i="6"/>
  <c r="D4950" i="6"/>
  <c r="Q4949" i="6"/>
  <c r="P4949" i="6"/>
  <c r="S4949" i="6" s="1"/>
  <c r="O4949" i="6"/>
  <c r="N4949" i="6"/>
  <c r="M4949" i="6"/>
  <c r="D4949" i="6"/>
  <c r="Q4948" i="6"/>
  <c r="P4948" i="6"/>
  <c r="S4948" i="6" s="1"/>
  <c r="O4948" i="6"/>
  <c r="N4948" i="6"/>
  <c r="M4948" i="6"/>
  <c r="D4948" i="6"/>
  <c r="S4947" i="6"/>
  <c r="Q4947" i="6"/>
  <c r="P4947" i="6"/>
  <c r="O4947" i="6"/>
  <c r="N4947" i="6"/>
  <c r="M4947" i="6"/>
  <c r="D4947" i="6"/>
  <c r="S4946" i="6"/>
  <c r="Q4946" i="6"/>
  <c r="P4946" i="6"/>
  <c r="O4946" i="6"/>
  <c r="N4946" i="6"/>
  <c r="M4946" i="6"/>
  <c r="D4946" i="6"/>
  <c r="S4945" i="6"/>
  <c r="Q4945" i="6"/>
  <c r="P4945" i="6"/>
  <c r="O4945" i="6"/>
  <c r="N4945" i="6"/>
  <c r="M4945" i="6"/>
  <c r="D4945" i="6"/>
  <c r="Q4944" i="6"/>
  <c r="P4944" i="6"/>
  <c r="S4944" i="6" s="1"/>
  <c r="O4944" i="6"/>
  <c r="N4944" i="6"/>
  <c r="M4944" i="6"/>
  <c r="D4944" i="6"/>
  <c r="Q4943" i="6"/>
  <c r="P4943" i="6"/>
  <c r="S4943" i="6" s="1"/>
  <c r="O4943" i="6"/>
  <c r="N4943" i="6"/>
  <c r="M4943" i="6"/>
  <c r="D4943" i="6"/>
  <c r="S4942" i="6"/>
  <c r="Q4942" i="6"/>
  <c r="P4942" i="6"/>
  <c r="O4942" i="6"/>
  <c r="N4942" i="6"/>
  <c r="M4942" i="6"/>
  <c r="D4942" i="6"/>
  <c r="S4941" i="6"/>
  <c r="Q4941" i="6"/>
  <c r="P4941" i="6"/>
  <c r="O4941" i="6"/>
  <c r="N4941" i="6"/>
  <c r="M4941" i="6"/>
  <c r="D4941" i="6"/>
  <c r="Q4940" i="6"/>
  <c r="P4940" i="6"/>
  <c r="S4940" i="6" s="1"/>
  <c r="O4940" i="6"/>
  <c r="N4940" i="6"/>
  <c r="M4940" i="6"/>
  <c r="D4940" i="6"/>
  <c r="S4939" i="6"/>
  <c r="Q4939" i="6"/>
  <c r="P4939" i="6"/>
  <c r="O4939" i="6"/>
  <c r="N4939" i="6"/>
  <c r="M4939" i="6"/>
  <c r="D4939" i="6"/>
  <c r="Q4938" i="6"/>
  <c r="P4938" i="6"/>
  <c r="S4938" i="6" s="1"/>
  <c r="O4938" i="6"/>
  <c r="N4938" i="6"/>
  <c r="M4938" i="6"/>
  <c r="D4938" i="6"/>
  <c r="Q4937" i="6"/>
  <c r="P4937" i="6"/>
  <c r="S4937" i="6" s="1"/>
  <c r="O4937" i="6"/>
  <c r="N4937" i="6"/>
  <c r="M4937" i="6"/>
  <c r="D4937" i="6"/>
  <c r="S4936" i="6"/>
  <c r="Q4936" i="6"/>
  <c r="P4936" i="6"/>
  <c r="O4936" i="6"/>
  <c r="N4936" i="6"/>
  <c r="M4936" i="6"/>
  <c r="D4936" i="6"/>
  <c r="Q4935" i="6"/>
  <c r="P4935" i="6"/>
  <c r="S4935" i="6" s="1"/>
  <c r="O4935" i="6"/>
  <c r="N4935" i="6"/>
  <c r="M4935" i="6"/>
  <c r="D4935" i="6"/>
  <c r="S4934" i="6"/>
  <c r="Q4934" i="6"/>
  <c r="P4934" i="6"/>
  <c r="O4934" i="6"/>
  <c r="N4934" i="6"/>
  <c r="M4934" i="6"/>
  <c r="D4934" i="6"/>
  <c r="S4933" i="6"/>
  <c r="Q4933" i="6"/>
  <c r="P4933" i="6"/>
  <c r="O4933" i="6"/>
  <c r="N4933" i="6"/>
  <c r="M4933" i="6"/>
  <c r="D4933" i="6"/>
  <c r="Q4932" i="6"/>
  <c r="P4932" i="6"/>
  <c r="S4932" i="6" s="1"/>
  <c r="O4932" i="6"/>
  <c r="N4932" i="6"/>
  <c r="M4932" i="6"/>
  <c r="D4932" i="6"/>
  <c r="Q4931" i="6"/>
  <c r="P4931" i="6"/>
  <c r="S4931" i="6" s="1"/>
  <c r="O4931" i="6"/>
  <c r="N4931" i="6"/>
  <c r="M4931" i="6"/>
  <c r="D4931" i="6"/>
  <c r="S4930" i="6"/>
  <c r="Q4930" i="6"/>
  <c r="P4930" i="6"/>
  <c r="O4930" i="6"/>
  <c r="N4930" i="6"/>
  <c r="M4930" i="6"/>
  <c r="D4930" i="6"/>
  <c r="Q4929" i="6"/>
  <c r="P4929" i="6"/>
  <c r="S4929" i="6" s="1"/>
  <c r="O4929" i="6"/>
  <c r="N4929" i="6"/>
  <c r="M4929" i="6"/>
  <c r="D4929" i="6"/>
  <c r="Q4928" i="6"/>
  <c r="P4928" i="6"/>
  <c r="S4928" i="6" s="1"/>
  <c r="O4928" i="6"/>
  <c r="N4928" i="6"/>
  <c r="M4928" i="6"/>
  <c r="D4928" i="6"/>
  <c r="S4927" i="6"/>
  <c r="Q4927" i="6"/>
  <c r="P4927" i="6"/>
  <c r="O4927" i="6"/>
  <c r="N4927" i="6"/>
  <c r="M4927" i="6"/>
  <c r="D4927" i="6"/>
  <c r="Q4926" i="6"/>
  <c r="P4926" i="6"/>
  <c r="S4926" i="6" s="1"/>
  <c r="O4926" i="6"/>
  <c r="N4926" i="6"/>
  <c r="M4926" i="6"/>
  <c r="D4926" i="6"/>
  <c r="Q4925" i="6"/>
  <c r="P4925" i="6"/>
  <c r="S4925" i="6" s="1"/>
  <c r="O4925" i="6"/>
  <c r="N4925" i="6"/>
  <c r="M4925" i="6"/>
  <c r="D4925" i="6"/>
  <c r="Q4924" i="6"/>
  <c r="P4924" i="6"/>
  <c r="S4924" i="6" s="1"/>
  <c r="O4924" i="6"/>
  <c r="N4924" i="6"/>
  <c r="M4924" i="6"/>
  <c r="D4924" i="6"/>
  <c r="Q4923" i="6"/>
  <c r="P4923" i="6"/>
  <c r="S4923" i="6" s="1"/>
  <c r="O4923" i="6"/>
  <c r="N4923" i="6"/>
  <c r="M4923" i="6"/>
  <c r="D4923" i="6"/>
  <c r="S4922" i="6"/>
  <c r="Q4922" i="6"/>
  <c r="P4922" i="6"/>
  <c r="O4922" i="6"/>
  <c r="N4922" i="6"/>
  <c r="M4922" i="6"/>
  <c r="D4922" i="6"/>
  <c r="S4921" i="6"/>
  <c r="Q4921" i="6"/>
  <c r="P4921" i="6"/>
  <c r="O4921" i="6"/>
  <c r="N4921" i="6"/>
  <c r="M4921" i="6"/>
  <c r="D4921" i="6"/>
  <c r="Q4920" i="6"/>
  <c r="P4920" i="6"/>
  <c r="S4920" i="6" s="1"/>
  <c r="O4920" i="6"/>
  <c r="N4920" i="6"/>
  <c r="M4920" i="6"/>
  <c r="D4920" i="6"/>
  <c r="Q4919" i="6"/>
  <c r="P4919" i="6"/>
  <c r="S4919" i="6" s="1"/>
  <c r="O4919" i="6"/>
  <c r="N4919" i="6"/>
  <c r="M4919" i="6"/>
  <c r="D4919" i="6"/>
  <c r="S4918" i="6"/>
  <c r="Q4918" i="6"/>
  <c r="P4918" i="6"/>
  <c r="O4918" i="6"/>
  <c r="N4918" i="6"/>
  <c r="M4918" i="6"/>
  <c r="D4918" i="6"/>
  <c r="Q4917" i="6"/>
  <c r="P4917" i="6"/>
  <c r="S4917" i="6" s="1"/>
  <c r="O4917" i="6"/>
  <c r="N4917" i="6"/>
  <c r="M4917" i="6"/>
  <c r="D4917" i="6"/>
  <c r="Q4916" i="6"/>
  <c r="P4916" i="6"/>
  <c r="S4916" i="6" s="1"/>
  <c r="O4916" i="6"/>
  <c r="N4916" i="6"/>
  <c r="M4916" i="6"/>
  <c r="D4916" i="6"/>
  <c r="S4915" i="6"/>
  <c r="Q4915" i="6"/>
  <c r="P4915" i="6"/>
  <c r="O4915" i="6"/>
  <c r="N4915" i="6"/>
  <c r="M4915" i="6"/>
  <c r="D4915" i="6"/>
  <c r="Q4914" i="6"/>
  <c r="P4914" i="6"/>
  <c r="S4914" i="6" s="1"/>
  <c r="O4914" i="6"/>
  <c r="N4914" i="6"/>
  <c r="M4914" i="6"/>
  <c r="D4914" i="6"/>
  <c r="Q4913" i="6"/>
  <c r="P4913" i="6"/>
  <c r="S4913" i="6" s="1"/>
  <c r="O4913" i="6"/>
  <c r="N4913" i="6"/>
  <c r="M4913" i="6"/>
  <c r="D4913" i="6"/>
  <c r="Q4912" i="6"/>
  <c r="P4912" i="6"/>
  <c r="S4912" i="6" s="1"/>
  <c r="O4912" i="6"/>
  <c r="N4912" i="6"/>
  <c r="M4912" i="6"/>
  <c r="D4912" i="6"/>
  <c r="S4911" i="6"/>
  <c r="Q4911" i="6"/>
  <c r="P4911" i="6"/>
  <c r="O4911" i="6"/>
  <c r="N4911" i="6"/>
  <c r="M4911" i="6"/>
  <c r="D4911" i="6"/>
  <c r="S4910" i="6"/>
  <c r="Q4910" i="6"/>
  <c r="P4910" i="6"/>
  <c r="O4910" i="6"/>
  <c r="N4910" i="6"/>
  <c r="M4910" i="6"/>
  <c r="D4910" i="6"/>
  <c r="S4909" i="6"/>
  <c r="Q4909" i="6"/>
  <c r="P4909" i="6"/>
  <c r="O4909" i="6"/>
  <c r="N4909" i="6"/>
  <c r="M4909" i="6"/>
  <c r="D4909" i="6"/>
  <c r="Q4908" i="6"/>
  <c r="P4908" i="6"/>
  <c r="S4908" i="6" s="1"/>
  <c r="O4908" i="6"/>
  <c r="N4908" i="6"/>
  <c r="M4908" i="6"/>
  <c r="D4908" i="6"/>
  <c r="Q4907" i="6"/>
  <c r="P4907" i="6"/>
  <c r="S4907" i="6" s="1"/>
  <c r="O4907" i="6"/>
  <c r="N4907" i="6"/>
  <c r="M4907" i="6"/>
  <c r="D4907" i="6"/>
  <c r="S4906" i="6"/>
  <c r="Q4906" i="6"/>
  <c r="P4906" i="6"/>
  <c r="O4906" i="6"/>
  <c r="N4906" i="6"/>
  <c r="M4906" i="6"/>
  <c r="D4906" i="6"/>
  <c r="Q4905" i="6"/>
  <c r="P4905" i="6"/>
  <c r="S4905" i="6" s="1"/>
  <c r="O4905" i="6"/>
  <c r="N4905" i="6"/>
  <c r="M4905" i="6"/>
  <c r="D4905" i="6"/>
  <c r="Q4904" i="6"/>
  <c r="P4904" i="6"/>
  <c r="S4904" i="6" s="1"/>
  <c r="O4904" i="6"/>
  <c r="N4904" i="6"/>
  <c r="M4904" i="6"/>
  <c r="D4904" i="6"/>
  <c r="S4903" i="6"/>
  <c r="Q4903" i="6"/>
  <c r="P4903" i="6"/>
  <c r="O4903" i="6"/>
  <c r="N4903" i="6"/>
  <c r="M4903" i="6"/>
  <c r="D4903" i="6"/>
  <c r="Q4902" i="6"/>
  <c r="P4902" i="6"/>
  <c r="S4902" i="6" s="1"/>
  <c r="O4902" i="6"/>
  <c r="N4902" i="6"/>
  <c r="M4902" i="6"/>
  <c r="D4902" i="6"/>
  <c r="Q4901" i="6"/>
  <c r="P4901" i="6"/>
  <c r="S4901" i="6" s="1"/>
  <c r="O4901" i="6"/>
  <c r="N4901" i="6"/>
  <c r="M4901" i="6"/>
  <c r="D4901" i="6"/>
  <c r="S4900" i="6"/>
  <c r="Q4900" i="6"/>
  <c r="P4900" i="6"/>
  <c r="O4900" i="6"/>
  <c r="N4900" i="6"/>
  <c r="M4900" i="6"/>
  <c r="D4900" i="6"/>
  <c r="S4899" i="6"/>
  <c r="Q4899" i="6"/>
  <c r="P4899" i="6"/>
  <c r="O4899" i="6"/>
  <c r="N4899" i="6"/>
  <c r="M4899" i="6"/>
  <c r="D4899" i="6"/>
  <c r="S4898" i="6"/>
  <c r="Q4898" i="6"/>
  <c r="P4898" i="6"/>
  <c r="O4898" i="6"/>
  <c r="N4898" i="6"/>
  <c r="M4898" i="6"/>
  <c r="D4898" i="6"/>
  <c r="S4897" i="6"/>
  <c r="Q4897" i="6"/>
  <c r="P4897" i="6"/>
  <c r="O4897" i="6"/>
  <c r="N4897" i="6"/>
  <c r="M4897" i="6"/>
  <c r="D4897" i="6"/>
  <c r="Q4896" i="6"/>
  <c r="P4896" i="6"/>
  <c r="S4896" i="6" s="1"/>
  <c r="O4896" i="6"/>
  <c r="N4896" i="6"/>
  <c r="M4896" i="6"/>
  <c r="D4896" i="6"/>
  <c r="Q4895" i="6"/>
  <c r="P4895" i="6"/>
  <c r="S4895" i="6" s="1"/>
  <c r="O4895" i="6"/>
  <c r="N4895" i="6"/>
  <c r="M4895" i="6"/>
  <c r="D4895" i="6"/>
  <c r="S4894" i="6"/>
  <c r="Q4894" i="6"/>
  <c r="P4894" i="6"/>
  <c r="O4894" i="6"/>
  <c r="N4894" i="6"/>
  <c r="M4894" i="6"/>
  <c r="D4894" i="6"/>
  <c r="S4893" i="6"/>
  <c r="Q4893" i="6"/>
  <c r="P4893" i="6"/>
  <c r="O4893" i="6"/>
  <c r="N4893" i="6"/>
  <c r="M4893" i="6"/>
  <c r="D4893" i="6"/>
  <c r="Q4892" i="6"/>
  <c r="P4892" i="6"/>
  <c r="S4892" i="6" s="1"/>
  <c r="O4892" i="6"/>
  <c r="N4892" i="6"/>
  <c r="M4892" i="6"/>
  <c r="D4892" i="6"/>
  <c r="S4891" i="6"/>
  <c r="Q4891" i="6"/>
  <c r="P4891" i="6"/>
  <c r="O4891" i="6"/>
  <c r="N4891" i="6"/>
  <c r="M4891" i="6"/>
  <c r="D4891" i="6"/>
  <c r="Q4890" i="6"/>
  <c r="P4890" i="6"/>
  <c r="S4890" i="6" s="1"/>
  <c r="O4890" i="6"/>
  <c r="N4890" i="6"/>
  <c r="M4890" i="6"/>
  <c r="D4890" i="6"/>
  <c r="Q4889" i="6"/>
  <c r="P4889" i="6"/>
  <c r="S4889" i="6" s="1"/>
  <c r="O4889" i="6"/>
  <c r="N4889" i="6"/>
  <c r="M4889" i="6"/>
  <c r="D4889" i="6"/>
  <c r="S4888" i="6"/>
  <c r="Q4888" i="6"/>
  <c r="P4888" i="6"/>
  <c r="O4888" i="6"/>
  <c r="N4888" i="6"/>
  <c r="M4888" i="6"/>
  <c r="D4888" i="6"/>
  <c r="Q4887" i="6"/>
  <c r="P4887" i="6"/>
  <c r="S4887" i="6" s="1"/>
  <c r="O4887" i="6"/>
  <c r="N4887" i="6"/>
  <c r="M4887" i="6"/>
  <c r="D4887" i="6"/>
  <c r="S4886" i="6"/>
  <c r="Q4886" i="6"/>
  <c r="P4886" i="6"/>
  <c r="O4886" i="6"/>
  <c r="N4886" i="6"/>
  <c r="M4886" i="6"/>
  <c r="D4886" i="6"/>
  <c r="S4885" i="6"/>
  <c r="Q4885" i="6"/>
  <c r="P4885" i="6"/>
  <c r="O4885" i="6"/>
  <c r="N4885" i="6"/>
  <c r="M4885" i="6"/>
  <c r="D4885" i="6"/>
  <c r="Q4884" i="6"/>
  <c r="P4884" i="6"/>
  <c r="S4884" i="6" s="1"/>
  <c r="O4884" i="6"/>
  <c r="N4884" i="6"/>
  <c r="M4884" i="6"/>
  <c r="D4884" i="6"/>
  <c r="Q4883" i="6"/>
  <c r="P4883" i="6"/>
  <c r="S4883" i="6" s="1"/>
  <c r="O4883" i="6"/>
  <c r="N4883" i="6"/>
  <c r="M4883" i="6"/>
  <c r="D4883" i="6"/>
  <c r="S4882" i="6"/>
  <c r="Q4882" i="6"/>
  <c r="P4882" i="6"/>
  <c r="O4882" i="6"/>
  <c r="N4882" i="6"/>
  <c r="M4882" i="6"/>
  <c r="D4882" i="6"/>
  <c r="S4881" i="6"/>
  <c r="Q4881" i="6"/>
  <c r="P4881" i="6"/>
  <c r="O4881" i="6"/>
  <c r="N4881" i="6"/>
  <c r="M4881" i="6"/>
  <c r="D4881" i="6"/>
  <c r="Q4880" i="6"/>
  <c r="P4880" i="6"/>
  <c r="S4880" i="6" s="1"/>
  <c r="O4880" i="6"/>
  <c r="N4880" i="6"/>
  <c r="M4880" i="6"/>
  <c r="D4880" i="6"/>
  <c r="S4879" i="6"/>
  <c r="Q4879" i="6"/>
  <c r="P4879" i="6"/>
  <c r="O4879" i="6"/>
  <c r="N4879" i="6"/>
  <c r="M4879" i="6"/>
  <c r="D4879" i="6"/>
  <c r="Q4878" i="6"/>
  <c r="P4878" i="6"/>
  <c r="S4878" i="6" s="1"/>
  <c r="O4878" i="6"/>
  <c r="N4878" i="6"/>
  <c r="M4878" i="6"/>
  <c r="D4878" i="6"/>
  <c r="Q4877" i="6"/>
  <c r="P4877" i="6"/>
  <c r="S4877" i="6" s="1"/>
  <c r="O4877" i="6"/>
  <c r="N4877" i="6"/>
  <c r="M4877" i="6"/>
  <c r="D4877" i="6"/>
  <c r="Q4876" i="6"/>
  <c r="P4876" i="6"/>
  <c r="S4876" i="6" s="1"/>
  <c r="O4876" i="6"/>
  <c r="N4876" i="6"/>
  <c r="M4876" i="6"/>
  <c r="D4876" i="6"/>
  <c r="Q4875" i="6"/>
  <c r="P4875" i="6"/>
  <c r="S4875" i="6" s="1"/>
  <c r="O4875" i="6"/>
  <c r="N4875" i="6"/>
  <c r="M4875" i="6"/>
  <c r="D4875" i="6"/>
  <c r="S4874" i="6"/>
  <c r="Q4874" i="6"/>
  <c r="P4874" i="6"/>
  <c r="O4874" i="6"/>
  <c r="N4874" i="6"/>
  <c r="M4874" i="6"/>
  <c r="D4874" i="6"/>
  <c r="S4873" i="6"/>
  <c r="Q4873" i="6"/>
  <c r="P4873" i="6"/>
  <c r="O4873" i="6"/>
  <c r="N4873" i="6"/>
  <c r="M4873" i="6"/>
  <c r="D4873" i="6"/>
  <c r="Q4872" i="6"/>
  <c r="P4872" i="6"/>
  <c r="S4872" i="6" s="1"/>
  <c r="O4872" i="6"/>
  <c r="N4872" i="6"/>
  <c r="M4872" i="6"/>
  <c r="D4872" i="6"/>
  <c r="Q4871" i="6"/>
  <c r="P4871" i="6"/>
  <c r="S4871" i="6" s="1"/>
  <c r="O4871" i="6"/>
  <c r="N4871" i="6"/>
  <c r="M4871" i="6"/>
  <c r="D4871" i="6"/>
  <c r="S4870" i="6"/>
  <c r="Q4870" i="6"/>
  <c r="P4870" i="6"/>
  <c r="O4870" i="6"/>
  <c r="N4870" i="6"/>
  <c r="M4870" i="6"/>
  <c r="D4870" i="6"/>
  <c r="Q4869" i="6"/>
  <c r="P4869" i="6"/>
  <c r="S4869" i="6" s="1"/>
  <c r="O4869" i="6"/>
  <c r="N4869" i="6"/>
  <c r="M4869" i="6"/>
  <c r="D4869" i="6"/>
  <c r="Q4868" i="6"/>
  <c r="P4868" i="6"/>
  <c r="S4868" i="6" s="1"/>
  <c r="O4868" i="6"/>
  <c r="N4868" i="6"/>
  <c r="M4868" i="6"/>
  <c r="D4868" i="6"/>
  <c r="S4867" i="6"/>
  <c r="Q4867" i="6"/>
  <c r="P4867" i="6"/>
  <c r="O4867" i="6"/>
  <c r="N4867" i="6"/>
  <c r="M4867" i="6"/>
  <c r="D4867" i="6"/>
  <c r="Q4866" i="6"/>
  <c r="P4866" i="6"/>
  <c r="S4866" i="6" s="1"/>
  <c r="O4866" i="6"/>
  <c r="N4866" i="6"/>
  <c r="M4866" i="6"/>
  <c r="D4866" i="6"/>
  <c r="Q4865" i="6"/>
  <c r="P4865" i="6"/>
  <c r="S4865" i="6" s="1"/>
  <c r="O4865" i="6"/>
  <c r="N4865" i="6"/>
  <c r="M4865" i="6"/>
  <c r="D4865" i="6"/>
  <c r="Q4864" i="6"/>
  <c r="P4864" i="6"/>
  <c r="S4864" i="6" s="1"/>
  <c r="O4864" i="6"/>
  <c r="N4864" i="6"/>
  <c r="M4864" i="6"/>
  <c r="D4864" i="6"/>
  <c r="S4863" i="6"/>
  <c r="Q4863" i="6"/>
  <c r="P4863" i="6"/>
  <c r="O4863" i="6"/>
  <c r="N4863" i="6"/>
  <c r="M4863" i="6"/>
  <c r="D4863" i="6"/>
  <c r="S4862" i="6"/>
  <c r="Q4862" i="6"/>
  <c r="P4862" i="6"/>
  <c r="O4862" i="6"/>
  <c r="N4862" i="6"/>
  <c r="M4862" i="6"/>
  <c r="D4862" i="6"/>
  <c r="S4861" i="6"/>
  <c r="Q4861" i="6"/>
  <c r="P4861" i="6"/>
  <c r="O4861" i="6"/>
  <c r="N4861" i="6"/>
  <c r="M4861" i="6"/>
  <c r="D4861" i="6"/>
  <c r="Q4860" i="6"/>
  <c r="P4860" i="6"/>
  <c r="S4860" i="6" s="1"/>
  <c r="O4860" i="6"/>
  <c r="N4860" i="6"/>
  <c r="M4860" i="6"/>
  <c r="D4860" i="6"/>
  <c r="Q4859" i="6"/>
  <c r="P4859" i="6"/>
  <c r="S4859" i="6" s="1"/>
  <c r="O4859" i="6"/>
  <c r="N4859" i="6"/>
  <c r="M4859" i="6"/>
  <c r="D4859" i="6"/>
  <c r="S4858" i="6"/>
  <c r="Q4858" i="6"/>
  <c r="P4858" i="6"/>
  <c r="O4858" i="6"/>
  <c r="N4858" i="6"/>
  <c r="M4858" i="6"/>
  <c r="D4858" i="6"/>
  <c r="Q4857" i="6"/>
  <c r="P4857" i="6"/>
  <c r="S4857" i="6" s="1"/>
  <c r="O4857" i="6"/>
  <c r="N4857" i="6"/>
  <c r="M4857" i="6"/>
  <c r="D4857" i="6"/>
  <c r="Q4856" i="6"/>
  <c r="P4856" i="6"/>
  <c r="S4856" i="6" s="1"/>
  <c r="O4856" i="6"/>
  <c r="N4856" i="6"/>
  <c r="M4856" i="6"/>
  <c r="D4856" i="6"/>
  <c r="S4855" i="6"/>
  <c r="Q4855" i="6"/>
  <c r="P4855" i="6"/>
  <c r="O4855" i="6"/>
  <c r="N4855" i="6"/>
  <c r="M4855" i="6"/>
  <c r="D4855" i="6"/>
  <c r="Q4854" i="6"/>
  <c r="P4854" i="6"/>
  <c r="S4854" i="6" s="1"/>
  <c r="O4854" i="6"/>
  <c r="N4854" i="6"/>
  <c r="M4854" i="6"/>
  <c r="D4854" i="6"/>
  <c r="Q4853" i="6"/>
  <c r="P4853" i="6"/>
  <c r="S4853" i="6" s="1"/>
  <c r="O4853" i="6"/>
  <c r="N4853" i="6"/>
  <c r="M4853" i="6"/>
  <c r="D4853" i="6"/>
  <c r="S4852" i="6"/>
  <c r="Q4852" i="6"/>
  <c r="P4852" i="6"/>
  <c r="O4852" i="6"/>
  <c r="N4852" i="6"/>
  <c r="M4852" i="6"/>
  <c r="D4852" i="6"/>
  <c r="S4851" i="6"/>
  <c r="Q4851" i="6"/>
  <c r="P4851" i="6"/>
  <c r="O4851" i="6"/>
  <c r="N4851" i="6"/>
  <c r="M4851" i="6"/>
  <c r="D4851" i="6"/>
  <c r="S4850" i="6"/>
  <c r="Q4850" i="6"/>
  <c r="P4850" i="6"/>
  <c r="O4850" i="6"/>
  <c r="N4850" i="6"/>
  <c r="M4850" i="6"/>
  <c r="D4850" i="6"/>
  <c r="S4849" i="6"/>
  <c r="Q4849" i="6"/>
  <c r="P4849" i="6"/>
  <c r="O4849" i="6"/>
  <c r="N4849" i="6"/>
  <c r="M4849" i="6"/>
  <c r="D4849" i="6"/>
  <c r="Q4848" i="6"/>
  <c r="P4848" i="6"/>
  <c r="S4848" i="6" s="1"/>
  <c r="O4848" i="6"/>
  <c r="N4848" i="6"/>
  <c r="M4848" i="6"/>
  <c r="D4848" i="6"/>
  <c r="Q4847" i="6"/>
  <c r="P4847" i="6"/>
  <c r="S4847" i="6" s="1"/>
  <c r="O4847" i="6"/>
  <c r="N4847" i="6"/>
  <c r="M4847" i="6"/>
  <c r="D4847" i="6"/>
  <c r="S4846" i="6"/>
  <c r="Q4846" i="6"/>
  <c r="P4846" i="6"/>
  <c r="O4846" i="6"/>
  <c r="N4846" i="6"/>
  <c r="M4846" i="6"/>
  <c r="D4846" i="6"/>
  <c r="S4845" i="6"/>
  <c r="Q4845" i="6"/>
  <c r="P4845" i="6"/>
  <c r="O4845" i="6"/>
  <c r="N4845" i="6"/>
  <c r="M4845" i="6"/>
  <c r="D4845" i="6"/>
  <c r="Q4844" i="6"/>
  <c r="P4844" i="6"/>
  <c r="S4844" i="6" s="1"/>
  <c r="O4844" i="6"/>
  <c r="N4844" i="6"/>
  <c r="M4844" i="6"/>
  <c r="D4844" i="6"/>
  <c r="S4843" i="6"/>
  <c r="Q4843" i="6"/>
  <c r="P4843" i="6"/>
  <c r="O4843" i="6"/>
  <c r="N4843" i="6"/>
  <c r="M4843" i="6"/>
  <c r="D4843" i="6"/>
  <c r="Q4842" i="6"/>
  <c r="P4842" i="6"/>
  <c r="S4842" i="6" s="1"/>
  <c r="O4842" i="6"/>
  <c r="N4842" i="6"/>
  <c r="M4842" i="6"/>
  <c r="D4842" i="6"/>
  <c r="Q4841" i="6"/>
  <c r="P4841" i="6"/>
  <c r="S4841" i="6" s="1"/>
  <c r="O4841" i="6"/>
  <c r="N4841" i="6"/>
  <c r="M4841" i="6"/>
  <c r="D4841" i="6"/>
  <c r="S4840" i="6"/>
  <c r="Q4840" i="6"/>
  <c r="P4840" i="6"/>
  <c r="O4840" i="6"/>
  <c r="N4840" i="6"/>
  <c r="M4840" i="6"/>
  <c r="D4840" i="6"/>
  <c r="S4839" i="6"/>
  <c r="Q4839" i="6"/>
  <c r="P4839" i="6"/>
  <c r="O4839" i="6"/>
  <c r="N4839" i="6"/>
  <c r="M4839" i="6"/>
  <c r="D4839" i="6"/>
  <c r="S4838" i="6"/>
  <c r="Q4838" i="6"/>
  <c r="P4838" i="6"/>
  <c r="O4838" i="6"/>
  <c r="N4838" i="6"/>
  <c r="M4838" i="6"/>
  <c r="D4838" i="6"/>
  <c r="S4837" i="6"/>
  <c r="Q4837" i="6"/>
  <c r="P4837" i="6"/>
  <c r="O4837" i="6"/>
  <c r="N4837" i="6"/>
  <c r="M4837" i="6"/>
  <c r="D4837" i="6"/>
  <c r="Q4836" i="6"/>
  <c r="P4836" i="6"/>
  <c r="S4836" i="6" s="1"/>
  <c r="O4836" i="6"/>
  <c r="N4836" i="6"/>
  <c r="M4836" i="6"/>
  <c r="D4836" i="6"/>
  <c r="Q4835" i="6"/>
  <c r="P4835" i="6"/>
  <c r="S4835" i="6" s="1"/>
  <c r="O4835" i="6"/>
  <c r="N4835" i="6"/>
  <c r="M4835" i="6"/>
  <c r="D4835" i="6"/>
  <c r="S4834" i="6"/>
  <c r="Q4834" i="6"/>
  <c r="P4834" i="6"/>
  <c r="O4834" i="6"/>
  <c r="N4834" i="6"/>
  <c r="M4834" i="6"/>
  <c r="D4834" i="6"/>
  <c r="Q4833" i="6"/>
  <c r="P4833" i="6"/>
  <c r="S4833" i="6" s="1"/>
  <c r="O4833" i="6"/>
  <c r="N4833" i="6"/>
  <c r="M4833" i="6"/>
  <c r="D4833" i="6"/>
  <c r="Q4832" i="6"/>
  <c r="P4832" i="6"/>
  <c r="S4832" i="6" s="1"/>
  <c r="O4832" i="6"/>
  <c r="N4832" i="6"/>
  <c r="M4832" i="6"/>
  <c r="D4832" i="6"/>
  <c r="S4831" i="6"/>
  <c r="Q4831" i="6"/>
  <c r="P4831" i="6"/>
  <c r="O4831" i="6"/>
  <c r="N4831" i="6"/>
  <c r="M4831" i="6"/>
  <c r="D4831" i="6"/>
  <c r="Q4830" i="6"/>
  <c r="P4830" i="6"/>
  <c r="S4830" i="6" s="1"/>
  <c r="O4830" i="6"/>
  <c r="N4830" i="6"/>
  <c r="M4830" i="6"/>
  <c r="D4830" i="6"/>
  <c r="Q4829" i="6"/>
  <c r="P4829" i="6"/>
  <c r="S4829" i="6" s="1"/>
  <c r="O4829" i="6"/>
  <c r="N4829" i="6"/>
  <c r="M4829" i="6"/>
  <c r="D4829" i="6"/>
  <c r="S4828" i="6"/>
  <c r="Q4828" i="6"/>
  <c r="P4828" i="6"/>
  <c r="O4828" i="6"/>
  <c r="N4828" i="6"/>
  <c r="M4828" i="6"/>
  <c r="D4828" i="6"/>
  <c r="Q4827" i="6"/>
  <c r="P4827" i="6"/>
  <c r="S4827" i="6" s="1"/>
  <c r="O4827" i="6"/>
  <c r="N4827" i="6"/>
  <c r="M4827" i="6"/>
  <c r="D4827" i="6"/>
  <c r="S4826" i="6"/>
  <c r="Q4826" i="6"/>
  <c r="P4826" i="6"/>
  <c r="O4826" i="6"/>
  <c r="N4826" i="6"/>
  <c r="M4826" i="6"/>
  <c r="D4826" i="6"/>
  <c r="S4825" i="6"/>
  <c r="Q4825" i="6"/>
  <c r="P4825" i="6"/>
  <c r="O4825" i="6"/>
  <c r="N4825" i="6"/>
  <c r="M4825" i="6"/>
  <c r="D4825" i="6"/>
  <c r="Q4824" i="6"/>
  <c r="P4824" i="6"/>
  <c r="S4824" i="6" s="1"/>
  <c r="O4824" i="6"/>
  <c r="N4824" i="6"/>
  <c r="M4824" i="6"/>
  <c r="D4824" i="6"/>
  <c r="Q4823" i="6"/>
  <c r="P4823" i="6"/>
  <c r="S4823" i="6" s="1"/>
  <c r="O4823" i="6"/>
  <c r="N4823" i="6"/>
  <c r="M4823" i="6"/>
  <c r="D4823" i="6"/>
  <c r="S4822" i="6"/>
  <c r="Q4822" i="6"/>
  <c r="P4822" i="6"/>
  <c r="O4822" i="6"/>
  <c r="N4822" i="6"/>
  <c r="M4822" i="6"/>
  <c r="D4822" i="6"/>
  <c r="Q4821" i="6"/>
  <c r="P4821" i="6"/>
  <c r="S4821" i="6" s="1"/>
  <c r="O4821" i="6"/>
  <c r="N4821" i="6"/>
  <c r="M4821" i="6"/>
  <c r="D4821" i="6"/>
  <c r="Q4820" i="6"/>
  <c r="P4820" i="6"/>
  <c r="S4820" i="6" s="1"/>
  <c r="O4820" i="6"/>
  <c r="N4820" i="6"/>
  <c r="M4820" i="6"/>
  <c r="D4820" i="6"/>
  <c r="S4819" i="6"/>
  <c r="Q4819" i="6"/>
  <c r="P4819" i="6"/>
  <c r="O4819" i="6"/>
  <c r="N4819" i="6"/>
  <c r="M4819" i="6"/>
  <c r="D4819" i="6"/>
  <c r="Q4818" i="6"/>
  <c r="P4818" i="6"/>
  <c r="S4818" i="6" s="1"/>
  <c r="O4818" i="6"/>
  <c r="N4818" i="6"/>
  <c r="M4818" i="6"/>
  <c r="D4818" i="6"/>
  <c r="Q4817" i="6"/>
  <c r="P4817" i="6"/>
  <c r="S4817" i="6" s="1"/>
  <c r="O4817" i="6"/>
  <c r="N4817" i="6"/>
  <c r="M4817" i="6"/>
  <c r="D4817" i="6"/>
  <c r="Q4816" i="6"/>
  <c r="P4816" i="6"/>
  <c r="S4816" i="6" s="1"/>
  <c r="O4816" i="6"/>
  <c r="N4816" i="6"/>
  <c r="M4816" i="6"/>
  <c r="D4816" i="6"/>
  <c r="Q4815" i="6"/>
  <c r="P4815" i="6"/>
  <c r="S4815" i="6" s="1"/>
  <c r="O4815" i="6"/>
  <c r="N4815" i="6"/>
  <c r="M4815" i="6"/>
  <c r="D4815" i="6"/>
  <c r="S4814" i="6"/>
  <c r="Q4814" i="6"/>
  <c r="P4814" i="6"/>
  <c r="O4814" i="6"/>
  <c r="N4814" i="6"/>
  <c r="M4814" i="6"/>
  <c r="D4814" i="6"/>
  <c r="S4813" i="6"/>
  <c r="Q4813" i="6"/>
  <c r="P4813" i="6"/>
  <c r="O4813" i="6"/>
  <c r="N4813" i="6"/>
  <c r="M4813" i="6"/>
  <c r="D4813" i="6"/>
  <c r="Q4812" i="6"/>
  <c r="P4812" i="6"/>
  <c r="S4812" i="6" s="1"/>
  <c r="O4812" i="6"/>
  <c r="N4812" i="6"/>
  <c r="M4812" i="6"/>
  <c r="D4812" i="6"/>
  <c r="S4811" i="6"/>
  <c r="Q4811" i="6"/>
  <c r="P4811" i="6"/>
  <c r="O4811" i="6"/>
  <c r="N4811" i="6"/>
  <c r="M4811" i="6"/>
  <c r="D4811" i="6"/>
  <c r="S4810" i="6"/>
  <c r="Q4810" i="6"/>
  <c r="P4810" i="6"/>
  <c r="O4810" i="6"/>
  <c r="N4810" i="6"/>
  <c r="M4810" i="6"/>
  <c r="D4810" i="6"/>
  <c r="Q4809" i="6"/>
  <c r="P4809" i="6"/>
  <c r="S4809" i="6" s="1"/>
  <c r="O4809" i="6"/>
  <c r="N4809" i="6"/>
  <c r="M4809" i="6"/>
  <c r="D4809" i="6"/>
  <c r="Q4808" i="6"/>
  <c r="P4808" i="6"/>
  <c r="S4808" i="6" s="1"/>
  <c r="O4808" i="6"/>
  <c r="N4808" i="6"/>
  <c r="M4808" i="6"/>
  <c r="D4808" i="6"/>
  <c r="S4807" i="6"/>
  <c r="Q4807" i="6"/>
  <c r="P4807" i="6"/>
  <c r="O4807" i="6"/>
  <c r="N4807" i="6"/>
  <c r="M4807" i="6"/>
  <c r="D4807" i="6"/>
  <c r="Q4806" i="6"/>
  <c r="P4806" i="6"/>
  <c r="S4806" i="6" s="1"/>
  <c r="O4806" i="6"/>
  <c r="N4806" i="6"/>
  <c r="M4806" i="6"/>
  <c r="D4806" i="6"/>
  <c r="Q4805" i="6"/>
  <c r="P4805" i="6"/>
  <c r="S4805" i="6" s="1"/>
  <c r="O4805" i="6"/>
  <c r="N4805" i="6"/>
  <c r="M4805" i="6"/>
  <c r="D4805" i="6"/>
  <c r="Q4804" i="6"/>
  <c r="P4804" i="6"/>
  <c r="S4804" i="6" s="1"/>
  <c r="O4804" i="6"/>
  <c r="N4804" i="6"/>
  <c r="M4804" i="6"/>
  <c r="D4804" i="6"/>
  <c r="Q4803" i="6"/>
  <c r="P4803" i="6"/>
  <c r="S4803" i="6" s="1"/>
  <c r="O4803" i="6"/>
  <c r="N4803" i="6"/>
  <c r="M4803" i="6"/>
  <c r="D4803" i="6"/>
  <c r="S4802" i="6"/>
  <c r="Q4802" i="6"/>
  <c r="P4802" i="6"/>
  <c r="O4802" i="6"/>
  <c r="N4802" i="6"/>
  <c r="M4802" i="6"/>
  <c r="D4802" i="6"/>
  <c r="S4801" i="6"/>
  <c r="Q4801" i="6"/>
  <c r="P4801" i="6"/>
  <c r="O4801" i="6"/>
  <c r="N4801" i="6"/>
  <c r="M4801" i="6"/>
  <c r="D4801" i="6"/>
  <c r="Q4800" i="6"/>
  <c r="P4800" i="6"/>
  <c r="S4800" i="6" s="1"/>
  <c r="O4800" i="6"/>
  <c r="N4800" i="6"/>
  <c r="M4800" i="6"/>
  <c r="D4800" i="6"/>
  <c r="S4799" i="6"/>
  <c r="Q4799" i="6"/>
  <c r="P4799" i="6"/>
  <c r="O4799" i="6"/>
  <c r="N4799" i="6"/>
  <c r="M4799" i="6"/>
  <c r="D4799" i="6"/>
  <c r="S4798" i="6"/>
  <c r="Q4798" i="6"/>
  <c r="P4798" i="6"/>
  <c r="O4798" i="6"/>
  <c r="N4798" i="6"/>
  <c r="M4798" i="6"/>
  <c r="D4798" i="6"/>
  <c r="Q4797" i="6"/>
  <c r="P4797" i="6"/>
  <c r="S4797" i="6" s="1"/>
  <c r="O4797" i="6"/>
  <c r="N4797" i="6"/>
  <c r="M4797" i="6"/>
  <c r="D4797" i="6"/>
  <c r="Q4796" i="6"/>
  <c r="P4796" i="6"/>
  <c r="S4796" i="6" s="1"/>
  <c r="O4796" i="6"/>
  <c r="N4796" i="6"/>
  <c r="M4796" i="6"/>
  <c r="D4796" i="6"/>
  <c r="S4795" i="6"/>
  <c r="Q4795" i="6"/>
  <c r="P4795" i="6"/>
  <c r="O4795" i="6"/>
  <c r="N4795" i="6"/>
  <c r="M4795" i="6"/>
  <c r="D4795" i="6"/>
  <c r="Q4794" i="6"/>
  <c r="P4794" i="6"/>
  <c r="S4794" i="6" s="1"/>
  <c r="O4794" i="6"/>
  <c r="N4794" i="6"/>
  <c r="M4794" i="6"/>
  <c r="D4794" i="6"/>
  <c r="Q4793" i="6"/>
  <c r="P4793" i="6"/>
  <c r="S4793" i="6" s="1"/>
  <c r="O4793" i="6"/>
  <c r="N4793" i="6"/>
  <c r="M4793" i="6"/>
  <c r="D4793" i="6"/>
  <c r="Q4792" i="6"/>
  <c r="P4792" i="6"/>
  <c r="S4792" i="6" s="1"/>
  <c r="O4792" i="6"/>
  <c r="N4792" i="6"/>
  <c r="M4792" i="6"/>
  <c r="D4792" i="6"/>
  <c r="S4791" i="6"/>
  <c r="Q4791" i="6"/>
  <c r="P4791" i="6"/>
  <c r="O4791" i="6"/>
  <c r="N4791" i="6"/>
  <c r="M4791" i="6"/>
  <c r="D4791" i="6"/>
  <c r="S4790" i="6"/>
  <c r="Q4790" i="6"/>
  <c r="P4790" i="6"/>
  <c r="O4790" i="6"/>
  <c r="N4790" i="6"/>
  <c r="M4790" i="6"/>
  <c r="D4790" i="6"/>
  <c r="Q4789" i="6"/>
  <c r="P4789" i="6"/>
  <c r="S4789" i="6" s="1"/>
  <c r="O4789" i="6"/>
  <c r="N4789" i="6"/>
  <c r="M4789" i="6"/>
  <c r="D4789" i="6"/>
  <c r="Q4788" i="6"/>
  <c r="P4788" i="6"/>
  <c r="S4788" i="6" s="1"/>
  <c r="O4788" i="6"/>
  <c r="N4788" i="6"/>
  <c r="M4788" i="6"/>
  <c r="D4788" i="6"/>
  <c r="S4787" i="6"/>
  <c r="Q4787" i="6"/>
  <c r="P4787" i="6"/>
  <c r="O4787" i="6"/>
  <c r="N4787" i="6"/>
  <c r="M4787" i="6"/>
  <c r="D4787" i="6"/>
  <c r="S4786" i="6"/>
  <c r="Q4786" i="6"/>
  <c r="P4786" i="6"/>
  <c r="O4786" i="6"/>
  <c r="N4786" i="6"/>
  <c r="M4786" i="6"/>
  <c r="D4786" i="6"/>
  <c r="Q4785" i="6"/>
  <c r="P4785" i="6"/>
  <c r="S4785" i="6" s="1"/>
  <c r="O4785" i="6"/>
  <c r="N4785" i="6"/>
  <c r="M4785" i="6"/>
  <c r="D4785" i="6"/>
  <c r="Q4784" i="6"/>
  <c r="P4784" i="6"/>
  <c r="S4784" i="6" s="1"/>
  <c r="O4784" i="6"/>
  <c r="N4784" i="6"/>
  <c r="M4784" i="6"/>
  <c r="D4784" i="6"/>
  <c r="S4783" i="6"/>
  <c r="Q4783" i="6"/>
  <c r="P4783" i="6"/>
  <c r="O4783" i="6"/>
  <c r="N4783" i="6"/>
  <c r="M4783" i="6"/>
  <c r="D4783" i="6"/>
  <c r="Q4782" i="6"/>
  <c r="P4782" i="6"/>
  <c r="S4782" i="6" s="1"/>
  <c r="O4782" i="6"/>
  <c r="N4782" i="6"/>
  <c r="M4782" i="6"/>
  <c r="D4782" i="6"/>
  <c r="S4781" i="6"/>
  <c r="Q4781" i="6"/>
  <c r="P4781" i="6"/>
  <c r="O4781" i="6"/>
  <c r="N4781" i="6"/>
  <c r="M4781" i="6"/>
  <c r="D4781" i="6"/>
  <c r="Q4780" i="6"/>
  <c r="P4780" i="6"/>
  <c r="S4780" i="6" s="1"/>
  <c r="O4780" i="6"/>
  <c r="N4780" i="6"/>
  <c r="M4780" i="6"/>
  <c r="D4780" i="6"/>
  <c r="Q4779" i="6"/>
  <c r="P4779" i="6"/>
  <c r="S4779" i="6" s="1"/>
  <c r="O4779" i="6"/>
  <c r="N4779" i="6"/>
  <c r="M4779" i="6"/>
  <c r="D4779" i="6"/>
  <c r="S4778" i="6"/>
  <c r="Q4778" i="6"/>
  <c r="P4778" i="6"/>
  <c r="O4778" i="6"/>
  <c r="N4778" i="6"/>
  <c r="M4778" i="6"/>
  <c r="D4778" i="6"/>
  <c r="S4777" i="6"/>
  <c r="Q4777" i="6"/>
  <c r="P4777" i="6"/>
  <c r="O4777" i="6"/>
  <c r="N4777" i="6"/>
  <c r="M4777" i="6"/>
  <c r="D4777" i="6"/>
  <c r="Q4776" i="6"/>
  <c r="P4776" i="6"/>
  <c r="S4776" i="6" s="1"/>
  <c r="O4776" i="6"/>
  <c r="N4776" i="6"/>
  <c r="M4776" i="6"/>
  <c r="D4776" i="6"/>
  <c r="S4775" i="6"/>
  <c r="Q4775" i="6"/>
  <c r="P4775" i="6"/>
  <c r="O4775" i="6"/>
  <c r="N4775" i="6"/>
  <c r="M4775" i="6"/>
  <c r="D4775" i="6"/>
  <c r="S4774" i="6"/>
  <c r="Q4774" i="6"/>
  <c r="P4774" i="6"/>
  <c r="O4774" i="6"/>
  <c r="N4774" i="6"/>
  <c r="M4774" i="6"/>
  <c r="D4774" i="6"/>
  <c r="Q4773" i="6"/>
  <c r="P4773" i="6"/>
  <c r="S4773" i="6" s="1"/>
  <c r="O4773" i="6"/>
  <c r="N4773" i="6"/>
  <c r="M4773" i="6"/>
  <c r="D4773" i="6"/>
  <c r="Q4772" i="6"/>
  <c r="P4772" i="6"/>
  <c r="S4772" i="6" s="1"/>
  <c r="O4772" i="6"/>
  <c r="N4772" i="6"/>
  <c r="M4772" i="6"/>
  <c r="D4772" i="6"/>
  <c r="S4771" i="6"/>
  <c r="Q4771" i="6"/>
  <c r="P4771" i="6"/>
  <c r="O4771" i="6"/>
  <c r="N4771" i="6"/>
  <c r="M4771" i="6"/>
  <c r="D4771" i="6"/>
  <c r="Q4770" i="6"/>
  <c r="P4770" i="6"/>
  <c r="S4770" i="6" s="1"/>
  <c r="O4770" i="6"/>
  <c r="N4770" i="6"/>
  <c r="M4770" i="6"/>
  <c r="D4770" i="6"/>
  <c r="Q4769" i="6"/>
  <c r="P4769" i="6"/>
  <c r="S4769" i="6" s="1"/>
  <c r="O4769" i="6"/>
  <c r="N4769" i="6"/>
  <c r="M4769" i="6"/>
  <c r="D4769" i="6"/>
  <c r="S4768" i="6"/>
  <c r="Q4768" i="6"/>
  <c r="P4768" i="6"/>
  <c r="O4768" i="6"/>
  <c r="N4768" i="6"/>
  <c r="M4768" i="6"/>
  <c r="D4768" i="6"/>
  <c r="S4767" i="6"/>
  <c r="Q4767" i="6"/>
  <c r="P4767" i="6"/>
  <c r="O4767" i="6"/>
  <c r="N4767" i="6"/>
  <c r="M4767" i="6"/>
  <c r="D4767" i="6"/>
  <c r="S4766" i="6"/>
  <c r="Q4766" i="6"/>
  <c r="P4766" i="6"/>
  <c r="O4766" i="6"/>
  <c r="N4766" i="6"/>
  <c r="M4766" i="6"/>
  <c r="D4766" i="6"/>
  <c r="Q4765" i="6"/>
  <c r="P4765" i="6"/>
  <c r="S4765" i="6" s="1"/>
  <c r="O4765" i="6"/>
  <c r="N4765" i="6"/>
  <c r="M4765" i="6"/>
  <c r="D4765" i="6"/>
  <c r="Q4764" i="6"/>
  <c r="P4764" i="6"/>
  <c r="S4764" i="6" s="1"/>
  <c r="O4764" i="6"/>
  <c r="N4764" i="6"/>
  <c r="M4764" i="6"/>
  <c r="D4764" i="6"/>
  <c r="Q4763" i="6"/>
  <c r="P4763" i="6"/>
  <c r="S4763" i="6" s="1"/>
  <c r="O4763" i="6"/>
  <c r="N4763" i="6"/>
  <c r="M4763" i="6"/>
  <c r="D4763" i="6"/>
  <c r="S4762" i="6"/>
  <c r="Q4762" i="6"/>
  <c r="P4762" i="6"/>
  <c r="O4762" i="6"/>
  <c r="N4762" i="6"/>
  <c r="M4762" i="6"/>
  <c r="D4762" i="6"/>
  <c r="S4761" i="6"/>
  <c r="Q4761" i="6"/>
  <c r="P4761" i="6"/>
  <c r="O4761" i="6"/>
  <c r="N4761" i="6"/>
  <c r="M4761" i="6"/>
  <c r="D4761" i="6"/>
  <c r="Q4760" i="6"/>
  <c r="P4760" i="6"/>
  <c r="S4760" i="6" s="1"/>
  <c r="O4760" i="6"/>
  <c r="N4760" i="6"/>
  <c r="M4760" i="6"/>
  <c r="D4760" i="6"/>
  <c r="S4759" i="6"/>
  <c r="Q4759" i="6"/>
  <c r="P4759" i="6"/>
  <c r="O4759" i="6"/>
  <c r="N4759" i="6"/>
  <c r="M4759" i="6"/>
  <c r="D4759" i="6"/>
  <c r="Q4758" i="6"/>
  <c r="P4758" i="6"/>
  <c r="S4758" i="6" s="1"/>
  <c r="O4758" i="6"/>
  <c r="N4758" i="6"/>
  <c r="M4758" i="6"/>
  <c r="D4758" i="6"/>
  <c r="Q4757" i="6"/>
  <c r="P4757" i="6"/>
  <c r="S4757" i="6" s="1"/>
  <c r="O4757" i="6"/>
  <c r="N4757" i="6"/>
  <c r="M4757" i="6"/>
  <c r="D4757" i="6"/>
  <c r="Q4756" i="6"/>
  <c r="P4756" i="6"/>
  <c r="S4756" i="6" s="1"/>
  <c r="O4756" i="6"/>
  <c r="N4756" i="6"/>
  <c r="M4756" i="6"/>
  <c r="D4756" i="6"/>
  <c r="S4755" i="6"/>
  <c r="Q4755" i="6"/>
  <c r="P4755" i="6"/>
  <c r="O4755" i="6"/>
  <c r="N4755" i="6"/>
  <c r="M4755" i="6"/>
  <c r="D4755" i="6"/>
  <c r="S4754" i="6"/>
  <c r="Q4754" i="6"/>
  <c r="P4754" i="6"/>
  <c r="O4754" i="6"/>
  <c r="N4754" i="6"/>
  <c r="M4754" i="6"/>
  <c r="D4754" i="6"/>
  <c r="Q4753" i="6"/>
  <c r="P4753" i="6"/>
  <c r="S4753" i="6" s="1"/>
  <c r="O4753" i="6"/>
  <c r="N4753" i="6"/>
  <c r="M4753" i="6"/>
  <c r="D4753" i="6"/>
  <c r="Q4752" i="6"/>
  <c r="P4752" i="6"/>
  <c r="S4752" i="6" s="1"/>
  <c r="O4752" i="6"/>
  <c r="N4752" i="6"/>
  <c r="M4752" i="6"/>
  <c r="D4752" i="6"/>
  <c r="S4751" i="6"/>
  <c r="Q4751" i="6"/>
  <c r="P4751" i="6"/>
  <c r="O4751" i="6"/>
  <c r="N4751" i="6"/>
  <c r="M4751" i="6"/>
  <c r="D4751" i="6"/>
  <c r="S4750" i="6"/>
  <c r="Q4750" i="6"/>
  <c r="P4750" i="6"/>
  <c r="O4750" i="6"/>
  <c r="N4750" i="6"/>
  <c r="M4750" i="6"/>
  <c r="D4750" i="6"/>
  <c r="Q4749" i="6"/>
  <c r="P4749" i="6"/>
  <c r="S4749" i="6" s="1"/>
  <c r="O4749" i="6"/>
  <c r="N4749" i="6"/>
  <c r="M4749" i="6"/>
  <c r="D4749" i="6"/>
  <c r="Q4748" i="6"/>
  <c r="P4748" i="6"/>
  <c r="S4748" i="6" s="1"/>
  <c r="O4748" i="6"/>
  <c r="N4748" i="6"/>
  <c r="M4748" i="6"/>
  <c r="D4748" i="6"/>
  <c r="Q4747" i="6"/>
  <c r="P4747" i="6"/>
  <c r="S4747" i="6" s="1"/>
  <c r="O4747" i="6"/>
  <c r="N4747" i="6"/>
  <c r="M4747" i="6"/>
  <c r="D4747" i="6"/>
  <c r="Q4746" i="6"/>
  <c r="P4746" i="6"/>
  <c r="S4746" i="6" s="1"/>
  <c r="O4746" i="6"/>
  <c r="N4746" i="6"/>
  <c r="M4746" i="6"/>
  <c r="D4746" i="6"/>
  <c r="Q4745" i="6"/>
  <c r="P4745" i="6"/>
  <c r="S4745" i="6" s="1"/>
  <c r="O4745" i="6"/>
  <c r="N4745" i="6"/>
  <c r="M4745" i="6"/>
  <c r="D4745" i="6"/>
  <c r="Q4744" i="6"/>
  <c r="P4744" i="6"/>
  <c r="S4744" i="6" s="1"/>
  <c r="O4744" i="6"/>
  <c r="N4744" i="6"/>
  <c r="M4744" i="6"/>
  <c r="D4744" i="6"/>
  <c r="S4743" i="6"/>
  <c r="Q4743" i="6"/>
  <c r="P4743" i="6"/>
  <c r="O4743" i="6"/>
  <c r="N4743" i="6"/>
  <c r="M4743" i="6"/>
  <c r="D4743" i="6"/>
  <c r="S4742" i="6"/>
  <c r="Q4742" i="6"/>
  <c r="P4742" i="6"/>
  <c r="O4742" i="6"/>
  <c r="N4742" i="6"/>
  <c r="M4742" i="6"/>
  <c r="D4742" i="6"/>
  <c r="Q4741" i="6"/>
  <c r="P4741" i="6"/>
  <c r="S4741" i="6" s="1"/>
  <c r="O4741" i="6"/>
  <c r="N4741" i="6"/>
  <c r="M4741" i="6"/>
  <c r="D4741" i="6"/>
  <c r="Q4740" i="6"/>
  <c r="P4740" i="6"/>
  <c r="S4740" i="6" s="1"/>
  <c r="O4740" i="6"/>
  <c r="N4740" i="6"/>
  <c r="M4740" i="6"/>
  <c r="D4740" i="6"/>
  <c r="S4739" i="6"/>
  <c r="Q4739" i="6"/>
  <c r="P4739" i="6"/>
  <c r="O4739" i="6"/>
  <c r="N4739" i="6"/>
  <c r="M4739" i="6"/>
  <c r="D4739" i="6"/>
  <c r="S4738" i="6"/>
  <c r="Q4738" i="6"/>
  <c r="P4738" i="6"/>
  <c r="O4738" i="6"/>
  <c r="N4738" i="6"/>
  <c r="M4738" i="6"/>
  <c r="D4738" i="6"/>
  <c r="Q4737" i="6"/>
  <c r="P4737" i="6"/>
  <c r="S4737" i="6" s="1"/>
  <c r="O4737" i="6"/>
  <c r="N4737" i="6"/>
  <c r="M4737" i="6"/>
  <c r="D4737" i="6"/>
  <c r="Q4736" i="6"/>
  <c r="P4736" i="6"/>
  <c r="S4736" i="6" s="1"/>
  <c r="O4736" i="6"/>
  <c r="N4736" i="6"/>
  <c r="M4736" i="6"/>
  <c r="D4736" i="6"/>
  <c r="S4735" i="6"/>
  <c r="Q4735" i="6"/>
  <c r="P4735" i="6"/>
  <c r="O4735" i="6"/>
  <c r="N4735" i="6"/>
  <c r="M4735" i="6"/>
  <c r="D4735" i="6"/>
  <c r="Q4734" i="6"/>
  <c r="P4734" i="6"/>
  <c r="S4734" i="6" s="1"/>
  <c r="O4734" i="6"/>
  <c r="N4734" i="6"/>
  <c r="M4734" i="6"/>
  <c r="D4734" i="6"/>
  <c r="S4733" i="6"/>
  <c r="Q4733" i="6"/>
  <c r="P4733" i="6"/>
  <c r="O4733" i="6"/>
  <c r="N4733" i="6"/>
  <c r="M4733" i="6"/>
  <c r="D4733" i="6"/>
  <c r="Q4732" i="6"/>
  <c r="P4732" i="6"/>
  <c r="S4732" i="6" s="1"/>
  <c r="O4732" i="6"/>
  <c r="N4732" i="6"/>
  <c r="M4732" i="6"/>
  <c r="D4732" i="6"/>
  <c r="Q4731" i="6"/>
  <c r="P4731" i="6"/>
  <c r="S4731" i="6" s="1"/>
  <c r="O4731" i="6"/>
  <c r="N4731" i="6"/>
  <c r="M4731" i="6"/>
  <c r="D4731" i="6"/>
  <c r="S4730" i="6"/>
  <c r="Q4730" i="6"/>
  <c r="P4730" i="6"/>
  <c r="O4730" i="6"/>
  <c r="N4730" i="6"/>
  <c r="M4730" i="6"/>
  <c r="D4730" i="6"/>
  <c r="S4729" i="6"/>
  <c r="Q4729" i="6"/>
  <c r="P4729" i="6"/>
  <c r="O4729" i="6"/>
  <c r="N4729" i="6"/>
  <c r="M4729" i="6"/>
  <c r="D4729" i="6"/>
  <c r="Q4728" i="6"/>
  <c r="P4728" i="6"/>
  <c r="S4728" i="6" s="1"/>
  <c r="O4728" i="6"/>
  <c r="N4728" i="6"/>
  <c r="M4728" i="6"/>
  <c r="D4728" i="6"/>
  <c r="S4727" i="6"/>
  <c r="Q4727" i="6"/>
  <c r="P4727" i="6"/>
  <c r="O4727" i="6"/>
  <c r="N4727" i="6"/>
  <c r="M4727" i="6"/>
  <c r="D4727" i="6"/>
  <c r="S4726" i="6"/>
  <c r="Q4726" i="6"/>
  <c r="P4726" i="6"/>
  <c r="O4726" i="6"/>
  <c r="N4726" i="6"/>
  <c r="M4726" i="6"/>
  <c r="D4726" i="6"/>
  <c r="Q4725" i="6"/>
  <c r="P4725" i="6"/>
  <c r="S4725" i="6" s="1"/>
  <c r="O4725" i="6"/>
  <c r="N4725" i="6"/>
  <c r="M4725" i="6"/>
  <c r="D4725" i="6"/>
  <c r="Q4724" i="6"/>
  <c r="P4724" i="6"/>
  <c r="S4724" i="6" s="1"/>
  <c r="O4724" i="6"/>
  <c r="N4724" i="6"/>
  <c r="M4724" i="6"/>
  <c r="D4724" i="6"/>
  <c r="S4723" i="6"/>
  <c r="Q4723" i="6"/>
  <c r="P4723" i="6"/>
  <c r="O4723" i="6"/>
  <c r="N4723" i="6"/>
  <c r="M4723" i="6"/>
  <c r="D4723" i="6"/>
  <c r="Q4722" i="6"/>
  <c r="P4722" i="6"/>
  <c r="S4722" i="6" s="1"/>
  <c r="O4722" i="6"/>
  <c r="N4722" i="6"/>
  <c r="M4722" i="6"/>
  <c r="D4722" i="6"/>
  <c r="Q4721" i="6"/>
  <c r="P4721" i="6"/>
  <c r="S4721" i="6" s="1"/>
  <c r="O4721" i="6"/>
  <c r="N4721" i="6"/>
  <c r="M4721" i="6"/>
  <c r="D4721" i="6"/>
  <c r="S4720" i="6"/>
  <c r="Q4720" i="6"/>
  <c r="P4720" i="6"/>
  <c r="O4720" i="6"/>
  <c r="N4720" i="6"/>
  <c r="M4720" i="6"/>
  <c r="D4720" i="6"/>
  <c r="S4719" i="6"/>
  <c r="Q4719" i="6"/>
  <c r="P4719" i="6"/>
  <c r="O4719" i="6"/>
  <c r="N4719" i="6"/>
  <c r="M4719" i="6"/>
  <c r="D4719" i="6"/>
  <c r="S4718" i="6"/>
  <c r="Q4718" i="6"/>
  <c r="P4718" i="6"/>
  <c r="O4718" i="6"/>
  <c r="N4718" i="6"/>
  <c r="M4718" i="6"/>
  <c r="D4718" i="6"/>
  <c r="Q4717" i="6"/>
  <c r="P4717" i="6"/>
  <c r="S4717" i="6" s="1"/>
  <c r="O4717" i="6"/>
  <c r="N4717" i="6"/>
  <c r="M4717" i="6"/>
  <c r="D4717" i="6"/>
  <c r="Q4716" i="6"/>
  <c r="P4716" i="6"/>
  <c r="S4716" i="6" s="1"/>
  <c r="O4716" i="6"/>
  <c r="N4716" i="6"/>
  <c r="M4716" i="6"/>
  <c r="D4716" i="6"/>
  <c r="Q4715" i="6"/>
  <c r="P4715" i="6"/>
  <c r="S4715" i="6" s="1"/>
  <c r="O4715" i="6"/>
  <c r="N4715" i="6"/>
  <c r="M4715" i="6"/>
  <c r="D4715" i="6"/>
  <c r="S4714" i="6"/>
  <c r="Q4714" i="6"/>
  <c r="P4714" i="6"/>
  <c r="O4714" i="6"/>
  <c r="N4714" i="6"/>
  <c r="M4714" i="6"/>
  <c r="D4714" i="6"/>
  <c r="S4713" i="6"/>
  <c r="Q4713" i="6"/>
  <c r="P4713" i="6"/>
  <c r="O4713" i="6"/>
  <c r="N4713" i="6"/>
  <c r="M4713" i="6"/>
  <c r="D4713" i="6"/>
  <c r="Q4712" i="6"/>
  <c r="P4712" i="6"/>
  <c r="S4712" i="6" s="1"/>
  <c r="O4712" i="6"/>
  <c r="N4712" i="6"/>
  <c r="M4712" i="6"/>
  <c r="D4712" i="6"/>
  <c r="Q4711" i="6"/>
  <c r="P4711" i="6"/>
  <c r="S4711" i="6" s="1"/>
  <c r="O4711" i="6"/>
  <c r="N4711" i="6"/>
  <c r="M4711" i="6"/>
  <c r="D4711" i="6"/>
  <c r="Q4710" i="6"/>
  <c r="P4710" i="6"/>
  <c r="S4710" i="6" s="1"/>
  <c r="O4710" i="6"/>
  <c r="N4710" i="6"/>
  <c r="M4710" i="6"/>
  <c r="D4710" i="6"/>
  <c r="S4709" i="6"/>
  <c r="Q4709" i="6"/>
  <c r="P4709" i="6"/>
  <c r="O4709" i="6"/>
  <c r="N4709" i="6"/>
  <c r="M4709" i="6"/>
  <c r="D4709" i="6"/>
  <c r="Q4708" i="6"/>
  <c r="P4708" i="6"/>
  <c r="S4708" i="6" s="1"/>
  <c r="O4708" i="6"/>
  <c r="N4708" i="6"/>
  <c r="M4708" i="6"/>
  <c r="D4708" i="6"/>
  <c r="Q4707" i="6"/>
  <c r="P4707" i="6"/>
  <c r="S4707" i="6" s="1"/>
  <c r="O4707" i="6"/>
  <c r="N4707" i="6"/>
  <c r="M4707" i="6"/>
  <c r="D4707" i="6"/>
  <c r="S4706" i="6"/>
  <c r="Q4706" i="6"/>
  <c r="P4706" i="6"/>
  <c r="O4706" i="6"/>
  <c r="N4706" i="6"/>
  <c r="M4706" i="6"/>
  <c r="D4706" i="6"/>
  <c r="S4705" i="6"/>
  <c r="Q4705" i="6"/>
  <c r="P4705" i="6"/>
  <c r="O4705" i="6"/>
  <c r="N4705" i="6"/>
  <c r="M4705" i="6"/>
  <c r="D4705" i="6"/>
  <c r="Q4704" i="6"/>
  <c r="P4704" i="6"/>
  <c r="S4704" i="6" s="1"/>
  <c r="O4704" i="6"/>
  <c r="N4704" i="6"/>
  <c r="M4704" i="6"/>
  <c r="D4704" i="6"/>
  <c r="Q4703" i="6"/>
  <c r="P4703" i="6"/>
  <c r="S4703" i="6" s="1"/>
  <c r="O4703" i="6"/>
  <c r="N4703" i="6"/>
  <c r="M4703" i="6"/>
  <c r="D4703" i="6"/>
  <c r="S4702" i="6"/>
  <c r="Q4702" i="6"/>
  <c r="P4702" i="6"/>
  <c r="O4702" i="6"/>
  <c r="N4702" i="6"/>
  <c r="M4702" i="6"/>
  <c r="D4702" i="6"/>
  <c r="Q4701" i="6"/>
  <c r="P4701" i="6"/>
  <c r="S4701" i="6" s="1"/>
  <c r="O4701" i="6"/>
  <c r="N4701" i="6"/>
  <c r="M4701" i="6"/>
  <c r="D4701" i="6"/>
  <c r="Q4700" i="6"/>
  <c r="P4700" i="6"/>
  <c r="S4700" i="6" s="1"/>
  <c r="O4700" i="6"/>
  <c r="N4700" i="6"/>
  <c r="M4700" i="6"/>
  <c r="D4700" i="6"/>
  <c r="S4699" i="6"/>
  <c r="Q4699" i="6"/>
  <c r="P4699" i="6"/>
  <c r="O4699" i="6"/>
  <c r="N4699" i="6"/>
  <c r="M4699" i="6"/>
  <c r="D4699" i="6"/>
  <c r="S4698" i="6"/>
  <c r="Q4698" i="6"/>
  <c r="P4698" i="6"/>
  <c r="O4698" i="6"/>
  <c r="N4698" i="6"/>
  <c r="M4698" i="6"/>
  <c r="D4698" i="6"/>
  <c r="Q4697" i="6"/>
  <c r="P4697" i="6"/>
  <c r="S4697" i="6" s="1"/>
  <c r="O4697" i="6"/>
  <c r="N4697" i="6"/>
  <c r="M4697" i="6"/>
  <c r="D4697" i="6"/>
  <c r="Q4696" i="6"/>
  <c r="P4696" i="6"/>
  <c r="S4696" i="6" s="1"/>
  <c r="O4696" i="6"/>
  <c r="N4696" i="6"/>
  <c r="M4696" i="6"/>
  <c r="D4696" i="6"/>
  <c r="S4695" i="6"/>
  <c r="Q4695" i="6"/>
  <c r="P4695" i="6"/>
  <c r="O4695" i="6"/>
  <c r="N4695" i="6"/>
  <c r="M4695" i="6"/>
  <c r="D4695" i="6"/>
  <c r="S4694" i="6"/>
  <c r="Q4694" i="6"/>
  <c r="P4694" i="6"/>
  <c r="O4694" i="6"/>
  <c r="N4694" i="6"/>
  <c r="M4694" i="6"/>
  <c r="D4694" i="6"/>
  <c r="Q4693" i="6"/>
  <c r="P4693" i="6"/>
  <c r="S4693" i="6" s="1"/>
  <c r="O4693" i="6"/>
  <c r="N4693" i="6"/>
  <c r="M4693" i="6"/>
  <c r="D4693" i="6"/>
  <c r="Q4692" i="6"/>
  <c r="P4692" i="6"/>
  <c r="S4692" i="6" s="1"/>
  <c r="O4692" i="6"/>
  <c r="N4692" i="6"/>
  <c r="M4692" i="6"/>
  <c r="D4692" i="6"/>
  <c r="S4691" i="6"/>
  <c r="Q4691" i="6"/>
  <c r="P4691" i="6"/>
  <c r="O4691" i="6"/>
  <c r="N4691" i="6"/>
  <c r="M4691" i="6"/>
  <c r="D4691" i="6"/>
  <c r="S4690" i="6"/>
  <c r="Q4690" i="6"/>
  <c r="P4690" i="6"/>
  <c r="O4690" i="6"/>
  <c r="N4690" i="6"/>
  <c r="M4690" i="6"/>
  <c r="D4690" i="6"/>
  <c r="Q4689" i="6"/>
  <c r="P4689" i="6"/>
  <c r="S4689" i="6" s="1"/>
  <c r="O4689" i="6"/>
  <c r="N4689" i="6"/>
  <c r="M4689" i="6"/>
  <c r="D4689" i="6"/>
  <c r="Q4688" i="6"/>
  <c r="P4688" i="6"/>
  <c r="S4688" i="6" s="1"/>
  <c r="O4688" i="6"/>
  <c r="N4688" i="6"/>
  <c r="M4688" i="6"/>
  <c r="D4688" i="6"/>
  <c r="Q4687" i="6"/>
  <c r="P4687" i="6"/>
  <c r="S4687" i="6" s="1"/>
  <c r="O4687" i="6"/>
  <c r="N4687" i="6"/>
  <c r="M4687" i="6"/>
  <c r="D4687" i="6"/>
  <c r="Q4686" i="6"/>
  <c r="P4686" i="6"/>
  <c r="S4686" i="6" s="1"/>
  <c r="O4686" i="6"/>
  <c r="N4686" i="6"/>
  <c r="M4686" i="6"/>
  <c r="D4686" i="6"/>
  <c r="S4685" i="6"/>
  <c r="Q4685" i="6"/>
  <c r="P4685" i="6"/>
  <c r="O4685" i="6"/>
  <c r="N4685" i="6"/>
  <c r="M4685" i="6"/>
  <c r="D4685" i="6"/>
  <c r="S4684" i="6"/>
  <c r="Q4684" i="6"/>
  <c r="P4684" i="6"/>
  <c r="O4684" i="6"/>
  <c r="N4684" i="6"/>
  <c r="M4684" i="6"/>
  <c r="D4684" i="6"/>
  <c r="Q4683" i="6"/>
  <c r="P4683" i="6"/>
  <c r="S4683" i="6" s="1"/>
  <c r="O4683" i="6"/>
  <c r="N4683" i="6"/>
  <c r="M4683" i="6"/>
  <c r="D4683" i="6"/>
  <c r="S4682" i="6"/>
  <c r="Q4682" i="6"/>
  <c r="P4682" i="6"/>
  <c r="O4682" i="6"/>
  <c r="N4682" i="6"/>
  <c r="M4682" i="6"/>
  <c r="D4682" i="6"/>
  <c r="S4681" i="6"/>
  <c r="Q4681" i="6"/>
  <c r="P4681" i="6"/>
  <c r="O4681" i="6"/>
  <c r="N4681" i="6"/>
  <c r="M4681" i="6"/>
  <c r="D4681" i="6"/>
  <c r="Q4680" i="6"/>
  <c r="P4680" i="6"/>
  <c r="S4680" i="6" s="1"/>
  <c r="O4680" i="6"/>
  <c r="N4680" i="6"/>
  <c r="M4680" i="6"/>
  <c r="D4680" i="6"/>
  <c r="Q4679" i="6"/>
  <c r="P4679" i="6"/>
  <c r="S4679" i="6" s="1"/>
  <c r="O4679" i="6"/>
  <c r="N4679" i="6"/>
  <c r="M4679" i="6"/>
  <c r="D4679" i="6"/>
  <c r="S4678" i="6"/>
  <c r="Q4678" i="6"/>
  <c r="P4678" i="6"/>
  <c r="O4678" i="6"/>
  <c r="N4678" i="6"/>
  <c r="M4678" i="6"/>
  <c r="D4678" i="6"/>
  <c r="S4677" i="6"/>
  <c r="Q4677" i="6"/>
  <c r="P4677" i="6"/>
  <c r="O4677" i="6"/>
  <c r="N4677" i="6"/>
  <c r="M4677" i="6"/>
  <c r="D4677" i="6"/>
  <c r="Q4676" i="6"/>
  <c r="P4676" i="6"/>
  <c r="S4676" i="6" s="1"/>
  <c r="O4676" i="6"/>
  <c r="N4676" i="6"/>
  <c r="M4676" i="6"/>
  <c r="D4676" i="6"/>
  <c r="S4675" i="6"/>
  <c r="Q4675" i="6"/>
  <c r="P4675" i="6"/>
  <c r="O4675" i="6"/>
  <c r="N4675" i="6"/>
  <c r="M4675" i="6"/>
  <c r="D4675" i="6"/>
  <c r="Q4674" i="6"/>
  <c r="P4674" i="6"/>
  <c r="S4674" i="6" s="1"/>
  <c r="O4674" i="6"/>
  <c r="N4674" i="6"/>
  <c r="M4674" i="6"/>
  <c r="D4674" i="6"/>
  <c r="Q4673" i="6"/>
  <c r="P4673" i="6"/>
  <c r="S4673" i="6" s="1"/>
  <c r="O4673" i="6"/>
  <c r="N4673" i="6"/>
  <c r="M4673" i="6"/>
  <c r="D4673" i="6"/>
  <c r="Q4672" i="6"/>
  <c r="P4672" i="6"/>
  <c r="S4672" i="6" s="1"/>
  <c r="O4672" i="6"/>
  <c r="N4672" i="6"/>
  <c r="M4672" i="6"/>
  <c r="D4672" i="6"/>
  <c r="S4671" i="6"/>
  <c r="Q4671" i="6"/>
  <c r="P4671" i="6"/>
  <c r="O4671" i="6"/>
  <c r="N4671" i="6"/>
  <c r="M4671" i="6"/>
  <c r="D4671" i="6"/>
  <c r="S4670" i="6"/>
  <c r="Q4670" i="6"/>
  <c r="P4670" i="6"/>
  <c r="O4670" i="6"/>
  <c r="N4670" i="6"/>
  <c r="M4670" i="6"/>
  <c r="D4670" i="6"/>
  <c r="Q4669" i="6"/>
  <c r="P4669" i="6"/>
  <c r="S4669" i="6" s="1"/>
  <c r="O4669" i="6"/>
  <c r="N4669" i="6"/>
  <c r="M4669" i="6"/>
  <c r="D4669" i="6"/>
  <c r="Q4668" i="6"/>
  <c r="P4668" i="6"/>
  <c r="S4668" i="6" s="1"/>
  <c r="O4668" i="6"/>
  <c r="N4668" i="6"/>
  <c r="M4668" i="6"/>
  <c r="D4668" i="6"/>
  <c r="Q4667" i="6"/>
  <c r="P4667" i="6"/>
  <c r="S4667" i="6" s="1"/>
  <c r="O4667" i="6"/>
  <c r="N4667" i="6"/>
  <c r="M4667" i="6"/>
  <c r="D4667" i="6"/>
  <c r="S4666" i="6"/>
  <c r="Q4666" i="6"/>
  <c r="P4666" i="6"/>
  <c r="O4666" i="6"/>
  <c r="N4666" i="6"/>
  <c r="M4666" i="6"/>
  <c r="D4666" i="6"/>
  <c r="Q4665" i="6"/>
  <c r="P4665" i="6"/>
  <c r="S4665" i="6" s="1"/>
  <c r="O4665" i="6"/>
  <c r="N4665" i="6"/>
  <c r="M4665" i="6"/>
  <c r="D4665" i="6"/>
  <c r="Q4664" i="6"/>
  <c r="P4664" i="6"/>
  <c r="S4664" i="6" s="1"/>
  <c r="O4664" i="6"/>
  <c r="N4664" i="6"/>
  <c r="M4664" i="6"/>
  <c r="D4664" i="6"/>
  <c r="Q4663" i="6"/>
  <c r="P4663" i="6"/>
  <c r="S4663" i="6" s="1"/>
  <c r="O4663" i="6"/>
  <c r="N4663" i="6"/>
  <c r="M4663" i="6"/>
  <c r="D4663" i="6"/>
  <c r="S4662" i="6"/>
  <c r="Q4662" i="6"/>
  <c r="P4662" i="6"/>
  <c r="O4662" i="6"/>
  <c r="N4662" i="6"/>
  <c r="M4662" i="6"/>
  <c r="D4662" i="6"/>
  <c r="S4661" i="6"/>
  <c r="Q4661" i="6"/>
  <c r="P4661" i="6"/>
  <c r="O4661" i="6"/>
  <c r="N4661" i="6"/>
  <c r="M4661" i="6"/>
  <c r="D4661" i="6"/>
  <c r="Q4660" i="6"/>
  <c r="P4660" i="6"/>
  <c r="S4660" i="6" s="1"/>
  <c r="O4660" i="6"/>
  <c r="N4660" i="6"/>
  <c r="M4660" i="6"/>
  <c r="D4660" i="6"/>
  <c r="Q4659" i="6"/>
  <c r="P4659" i="6"/>
  <c r="S4659" i="6" s="1"/>
  <c r="O4659" i="6"/>
  <c r="N4659" i="6"/>
  <c r="M4659" i="6"/>
  <c r="D4659" i="6"/>
  <c r="S4658" i="6"/>
  <c r="Q4658" i="6"/>
  <c r="P4658" i="6"/>
  <c r="O4658" i="6"/>
  <c r="N4658" i="6"/>
  <c r="M4658" i="6"/>
  <c r="D4658" i="6"/>
  <c r="S4657" i="6"/>
  <c r="Q4657" i="6"/>
  <c r="P4657" i="6"/>
  <c r="O4657" i="6"/>
  <c r="N4657" i="6"/>
  <c r="M4657" i="6"/>
  <c r="D4657" i="6"/>
  <c r="Q4656" i="6"/>
  <c r="P4656" i="6"/>
  <c r="S4656" i="6" s="1"/>
  <c r="O4656" i="6"/>
  <c r="N4656" i="6"/>
  <c r="M4656" i="6"/>
  <c r="D4656" i="6"/>
  <c r="S4655" i="6"/>
  <c r="Q4655" i="6"/>
  <c r="P4655" i="6"/>
  <c r="O4655" i="6"/>
  <c r="N4655" i="6"/>
  <c r="M4655" i="6"/>
  <c r="D4655" i="6"/>
  <c r="S4654" i="6"/>
  <c r="Q4654" i="6"/>
  <c r="P4654" i="6"/>
  <c r="O4654" i="6"/>
  <c r="N4654" i="6"/>
  <c r="M4654" i="6"/>
  <c r="D4654" i="6"/>
  <c r="Q4653" i="6"/>
  <c r="P4653" i="6"/>
  <c r="S4653" i="6" s="1"/>
  <c r="O4653" i="6"/>
  <c r="N4653" i="6"/>
  <c r="M4653" i="6"/>
  <c r="D4653" i="6"/>
  <c r="Q4652" i="6"/>
  <c r="P4652" i="6"/>
  <c r="S4652" i="6" s="1"/>
  <c r="O4652" i="6"/>
  <c r="N4652" i="6"/>
  <c r="M4652" i="6"/>
  <c r="D4652" i="6"/>
  <c r="S4651" i="6"/>
  <c r="Q4651" i="6"/>
  <c r="P4651" i="6"/>
  <c r="O4651" i="6"/>
  <c r="N4651" i="6"/>
  <c r="M4651" i="6"/>
  <c r="D4651" i="6"/>
  <c r="Q4650" i="6"/>
  <c r="P4650" i="6"/>
  <c r="S4650" i="6" s="1"/>
  <c r="O4650" i="6"/>
  <c r="N4650" i="6"/>
  <c r="M4650" i="6"/>
  <c r="D4650" i="6"/>
  <c r="Q4649" i="6"/>
  <c r="P4649" i="6"/>
  <c r="S4649" i="6" s="1"/>
  <c r="O4649" i="6"/>
  <c r="N4649" i="6"/>
  <c r="M4649" i="6"/>
  <c r="D4649" i="6"/>
  <c r="S4648" i="6"/>
  <c r="Q4648" i="6"/>
  <c r="P4648" i="6"/>
  <c r="O4648" i="6"/>
  <c r="N4648" i="6"/>
  <c r="M4648" i="6"/>
  <c r="D4648" i="6"/>
  <c r="S4647" i="6"/>
  <c r="Q4647" i="6"/>
  <c r="P4647" i="6"/>
  <c r="O4647" i="6"/>
  <c r="N4647" i="6"/>
  <c r="M4647" i="6"/>
  <c r="D4647" i="6"/>
  <c r="S4646" i="6"/>
  <c r="Q4646" i="6"/>
  <c r="P4646" i="6"/>
  <c r="O4646" i="6"/>
  <c r="N4646" i="6"/>
  <c r="M4646" i="6"/>
  <c r="D4646" i="6"/>
  <c r="Q4645" i="6"/>
  <c r="P4645" i="6"/>
  <c r="S4645" i="6" s="1"/>
  <c r="O4645" i="6"/>
  <c r="N4645" i="6"/>
  <c r="M4645" i="6"/>
  <c r="D4645" i="6"/>
  <c r="Q4644" i="6"/>
  <c r="P4644" i="6"/>
  <c r="S4644" i="6" s="1"/>
  <c r="O4644" i="6"/>
  <c r="N4644" i="6"/>
  <c r="M4644" i="6"/>
  <c r="D4644" i="6"/>
  <c r="Q4643" i="6"/>
  <c r="P4643" i="6"/>
  <c r="S4643" i="6" s="1"/>
  <c r="O4643" i="6"/>
  <c r="N4643" i="6"/>
  <c r="M4643" i="6"/>
  <c r="D4643" i="6"/>
  <c r="Q4642" i="6"/>
  <c r="P4642" i="6"/>
  <c r="S4642" i="6" s="1"/>
  <c r="O4642" i="6"/>
  <c r="N4642" i="6"/>
  <c r="M4642" i="6"/>
  <c r="D4642" i="6"/>
  <c r="S4641" i="6"/>
  <c r="Q4641" i="6"/>
  <c r="P4641" i="6"/>
  <c r="O4641" i="6"/>
  <c r="N4641" i="6"/>
  <c r="M4641" i="6"/>
  <c r="D4641" i="6"/>
  <c r="S4640" i="6"/>
  <c r="Q4640" i="6"/>
  <c r="P4640" i="6"/>
  <c r="O4640" i="6"/>
  <c r="N4640" i="6"/>
  <c r="M4640" i="6"/>
  <c r="D4640" i="6"/>
  <c r="Q4639" i="6"/>
  <c r="P4639" i="6"/>
  <c r="S4639" i="6" s="1"/>
  <c r="O4639" i="6"/>
  <c r="N4639" i="6"/>
  <c r="M4639" i="6"/>
  <c r="D4639" i="6"/>
  <c r="Q4638" i="6"/>
  <c r="P4638" i="6"/>
  <c r="S4638" i="6" s="1"/>
  <c r="O4638" i="6"/>
  <c r="N4638" i="6"/>
  <c r="M4638" i="6"/>
  <c r="D4638" i="6"/>
  <c r="Q4637" i="6"/>
  <c r="P4637" i="6"/>
  <c r="S4637" i="6" s="1"/>
  <c r="O4637" i="6"/>
  <c r="N4637" i="6"/>
  <c r="M4637" i="6"/>
  <c r="D4637" i="6"/>
  <c r="S4636" i="6"/>
  <c r="Q4636" i="6"/>
  <c r="P4636" i="6"/>
  <c r="O4636" i="6"/>
  <c r="N4636" i="6"/>
  <c r="M4636" i="6"/>
  <c r="D4636" i="6"/>
  <c r="S4635" i="6"/>
  <c r="Q4635" i="6"/>
  <c r="P4635" i="6"/>
  <c r="O4635" i="6"/>
  <c r="N4635" i="6"/>
  <c r="M4635" i="6"/>
  <c r="D4635" i="6"/>
  <c r="S4634" i="6"/>
  <c r="Q4634" i="6"/>
  <c r="P4634" i="6"/>
  <c r="O4634" i="6"/>
  <c r="N4634" i="6"/>
  <c r="M4634" i="6"/>
  <c r="D4634" i="6"/>
  <c r="Q4633" i="6"/>
  <c r="P4633" i="6"/>
  <c r="S4633" i="6" s="1"/>
  <c r="O4633" i="6"/>
  <c r="N4633" i="6"/>
  <c r="M4633" i="6"/>
  <c r="D4633" i="6"/>
  <c r="Q4632" i="6"/>
  <c r="P4632" i="6"/>
  <c r="S4632" i="6" s="1"/>
  <c r="O4632" i="6"/>
  <c r="N4632" i="6"/>
  <c r="M4632" i="6"/>
  <c r="D4632" i="6"/>
  <c r="Q4631" i="6"/>
  <c r="P4631" i="6"/>
  <c r="S4631" i="6" s="1"/>
  <c r="O4631" i="6"/>
  <c r="N4631" i="6"/>
  <c r="M4631" i="6"/>
  <c r="D4631" i="6"/>
  <c r="Q4630" i="6"/>
  <c r="P4630" i="6"/>
  <c r="S4630" i="6" s="1"/>
  <c r="O4630" i="6"/>
  <c r="N4630" i="6"/>
  <c r="M4630" i="6"/>
  <c r="D4630" i="6"/>
  <c r="S4629" i="6"/>
  <c r="Q4629" i="6"/>
  <c r="P4629" i="6"/>
  <c r="O4629" i="6"/>
  <c r="N4629" i="6"/>
  <c r="M4629" i="6"/>
  <c r="D4629" i="6"/>
  <c r="S4628" i="6"/>
  <c r="Q4628" i="6"/>
  <c r="P4628" i="6"/>
  <c r="O4628" i="6"/>
  <c r="N4628" i="6"/>
  <c r="M4628" i="6"/>
  <c r="D4628" i="6"/>
  <c r="Q4627" i="6"/>
  <c r="P4627" i="6"/>
  <c r="S4627" i="6" s="1"/>
  <c r="O4627" i="6"/>
  <c r="N4627" i="6"/>
  <c r="M4627" i="6"/>
  <c r="D4627" i="6"/>
  <c r="Q4626" i="6"/>
  <c r="P4626" i="6"/>
  <c r="S4626" i="6" s="1"/>
  <c r="O4626" i="6"/>
  <c r="N4626" i="6"/>
  <c r="M4626" i="6"/>
  <c r="D4626" i="6"/>
  <c r="S4625" i="6"/>
  <c r="Q4625" i="6"/>
  <c r="P4625" i="6"/>
  <c r="O4625" i="6"/>
  <c r="N4625" i="6"/>
  <c r="M4625" i="6"/>
  <c r="D4625" i="6"/>
  <c r="Q4624" i="6"/>
  <c r="P4624" i="6"/>
  <c r="S4624" i="6" s="1"/>
  <c r="O4624" i="6"/>
  <c r="N4624" i="6"/>
  <c r="M4624" i="6"/>
  <c r="D4624" i="6"/>
  <c r="Q4623" i="6"/>
  <c r="P4623" i="6"/>
  <c r="S4623" i="6" s="1"/>
  <c r="O4623" i="6"/>
  <c r="N4623" i="6"/>
  <c r="M4623" i="6"/>
  <c r="D4623" i="6"/>
  <c r="S4622" i="6"/>
  <c r="Q4622" i="6"/>
  <c r="P4622" i="6"/>
  <c r="O4622" i="6"/>
  <c r="N4622" i="6"/>
  <c r="M4622" i="6"/>
  <c r="D4622" i="6"/>
  <c r="S4621" i="6"/>
  <c r="Q4621" i="6"/>
  <c r="P4621" i="6"/>
  <c r="O4621" i="6"/>
  <c r="N4621" i="6"/>
  <c r="M4621" i="6"/>
  <c r="D4621" i="6"/>
  <c r="Q4620" i="6"/>
  <c r="P4620" i="6"/>
  <c r="S4620" i="6" s="1"/>
  <c r="O4620" i="6"/>
  <c r="N4620" i="6"/>
  <c r="M4620" i="6"/>
  <c r="D4620" i="6"/>
  <c r="Q4619" i="6"/>
  <c r="P4619" i="6"/>
  <c r="S4619" i="6" s="1"/>
  <c r="O4619" i="6"/>
  <c r="N4619" i="6"/>
  <c r="M4619" i="6"/>
  <c r="D4619" i="6"/>
  <c r="S4618" i="6"/>
  <c r="Q4618" i="6"/>
  <c r="P4618" i="6"/>
  <c r="O4618" i="6"/>
  <c r="N4618" i="6"/>
  <c r="M4618" i="6"/>
  <c r="D4618" i="6"/>
  <c r="Q4617" i="6"/>
  <c r="P4617" i="6"/>
  <c r="S4617" i="6" s="1"/>
  <c r="O4617" i="6"/>
  <c r="N4617" i="6"/>
  <c r="M4617" i="6"/>
  <c r="D4617" i="6"/>
  <c r="Q4616" i="6"/>
  <c r="P4616" i="6"/>
  <c r="S4616" i="6" s="1"/>
  <c r="O4616" i="6"/>
  <c r="N4616" i="6"/>
  <c r="M4616" i="6"/>
  <c r="D4616" i="6"/>
  <c r="S4615" i="6"/>
  <c r="Q4615" i="6"/>
  <c r="P4615" i="6"/>
  <c r="O4615" i="6"/>
  <c r="N4615" i="6"/>
  <c r="M4615" i="6"/>
  <c r="D4615" i="6"/>
  <c r="S4614" i="6"/>
  <c r="Q4614" i="6"/>
  <c r="P4614" i="6"/>
  <c r="O4614" i="6"/>
  <c r="N4614" i="6"/>
  <c r="M4614" i="6"/>
  <c r="D4614" i="6"/>
  <c r="Q4613" i="6"/>
  <c r="P4613" i="6"/>
  <c r="S4613" i="6" s="1"/>
  <c r="O4613" i="6"/>
  <c r="N4613" i="6"/>
  <c r="M4613" i="6"/>
  <c r="D4613" i="6"/>
  <c r="Q4612" i="6"/>
  <c r="P4612" i="6"/>
  <c r="S4612" i="6" s="1"/>
  <c r="O4612" i="6"/>
  <c r="N4612" i="6"/>
  <c r="M4612" i="6"/>
  <c r="D4612" i="6"/>
  <c r="Q4611" i="6"/>
  <c r="P4611" i="6"/>
  <c r="S4611" i="6" s="1"/>
  <c r="O4611" i="6"/>
  <c r="N4611" i="6"/>
  <c r="M4611" i="6"/>
  <c r="D4611" i="6"/>
  <c r="S4610" i="6"/>
  <c r="Q4610" i="6"/>
  <c r="P4610" i="6"/>
  <c r="O4610" i="6"/>
  <c r="N4610" i="6"/>
  <c r="M4610" i="6"/>
  <c r="D4610" i="6"/>
  <c r="S4609" i="6"/>
  <c r="Q4609" i="6"/>
  <c r="P4609" i="6"/>
  <c r="O4609" i="6"/>
  <c r="N4609" i="6"/>
  <c r="M4609" i="6"/>
  <c r="D4609" i="6"/>
  <c r="Q4608" i="6"/>
  <c r="P4608" i="6"/>
  <c r="S4608" i="6" s="1"/>
  <c r="O4608" i="6"/>
  <c r="N4608" i="6"/>
  <c r="M4608" i="6"/>
  <c r="D4608" i="6"/>
  <c r="S4607" i="6"/>
  <c r="Q4607" i="6"/>
  <c r="P4607" i="6"/>
  <c r="O4607" i="6"/>
  <c r="N4607" i="6"/>
  <c r="M4607" i="6"/>
  <c r="D4607" i="6"/>
  <c r="Q4606" i="6"/>
  <c r="P4606" i="6"/>
  <c r="S4606" i="6" s="1"/>
  <c r="O4606" i="6"/>
  <c r="N4606" i="6"/>
  <c r="M4606" i="6"/>
  <c r="D4606" i="6"/>
  <c r="Q4605" i="6"/>
  <c r="P4605" i="6"/>
  <c r="S4605" i="6" s="1"/>
  <c r="O4605" i="6"/>
  <c r="N4605" i="6"/>
  <c r="M4605" i="6"/>
  <c r="D4605" i="6"/>
  <c r="Q4604" i="6"/>
  <c r="P4604" i="6"/>
  <c r="S4604" i="6" s="1"/>
  <c r="O4604" i="6"/>
  <c r="N4604" i="6"/>
  <c r="M4604" i="6"/>
  <c r="D4604" i="6"/>
  <c r="S4603" i="6"/>
  <c r="Q4603" i="6"/>
  <c r="P4603" i="6"/>
  <c r="O4603" i="6"/>
  <c r="N4603" i="6"/>
  <c r="M4603" i="6"/>
  <c r="D4603" i="6"/>
  <c r="S4602" i="6"/>
  <c r="Q4602" i="6"/>
  <c r="P4602" i="6"/>
  <c r="O4602" i="6"/>
  <c r="N4602" i="6"/>
  <c r="M4602" i="6"/>
  <c r="D4602" i="6"/>
  <c r="Q4601" i="6"/>
  <c r="P4601" i="6"/>
  <c r="S4601" i="6" s="1"/>
  <c r="O4601" i="6"/>
  <c r="N4601" i="6"/>
  <c r="M4601" i="6"/>
  <c r="D4601" i="6"/>
  <c r="Q4600" i="6"/>
  <c r="P4600" i="6"/>
  <c r="S4600" i="6" s="1"/>
  <c r="O4600" i="6"/>
  <c r="N4600" i="6"/>
  <c r="M4600" i="6"/>
  <c r="D4600" i="6"/>
  <c r="S4599" i="6"/>
  <c r="Q4599" i="6"/>
  <c r="P4599" i="6"/>
  <c r="O4599" i="6"/>
  <c r="N4599" i="6"/>
  <c r="M4599" i="6"/>
  <c r="D4599" i="6"/>
  <c r="Q4598" i="6"/>
  <c r="P4598" i="6"/>
  <c r="S4598" i="6" s="1"/>
  <c r="O4598" i="6"/>
  <c r="N4598" i="6"/>
  <c r="M4598" i="6"/>
  <c r="D4598" i="6"/>
  <c r="Q4597" i="6"/>
  <c r="P4597" i="6"/>
  <c r="S4597" i="6" s="1"/>
  <c r="O4597" i="6"/>
  <c r="N4597" i="6"/>
  <c r="M4597" i="6"/>
  <c r="D4597" i="6"/>
  <c r="S4596" i="6"/>
  <c r="Q4596" i="6"/>
  <c r="P4596" i="6"/>
  <c r="O4596" i="6"/>
  <c r="N4596" i="6"/>
  <c r="M4596" i="6"/>
  <c r="D4596" i="6"/>
  <c r="S4595" i="6"/>
  <c r="Q4595" i="6"/>
  <c r="P4595" i="6"/>
  <c r="O4595" i="6"/>
  <c r="N4595" i="6"/>
  <c r="M4595" i="6"/>
  <c r="D4595" i="6"/>
  <c r="Q4594" i="6"/>
  <c r="P4594" i="6"/>
  <c r="S4594" i="6" s="1"/>
  <c r="O4594" i="6"/>
  <c r="N4594" i="6"/>
  <c r="M4594" i="6"/>
  <c r="D4594" i="6"/>
  <c r="Q4593" i="6"/>
  <c r="P4593" i="6"/>
  <c r="S4593" i="6" s="1"/>
  <c r="O4593" i="6"/>
  <c r="N4593" i="6"/>
  <c r="M4593" i="6"/>
  <c r="D4593" i="6"/>
  <c r="Q4592" i="6"/>
  <c r="P4592" i="6"/>
  <c r="S4592" i="6" s="1"/>
  <c r="O4592" i="6"/>
  <c r="N4592" i="6"/>
  <c r="M4592" i="6"/>
  <c r="D4592" i="6"/>
  <c r="S4591" i="6"/>
  <c r="Q4591" i="6"/>
  <c r="P4591" i="6"/>
  <c r="O4591" i="6"/>
  <c r="N4591" i="6"/>
  <c r="M4591" i="6"/>
  <c r="D4591" i="6"/>
  <c r="S4590" i="6"/>
  <c r="Q4590" i="6"/>
  <c r="P4590" i="6"/>
  <c r="O4590" i="6"/>
  <c r="N4590" i="6"/>
  <c r="M4590" i="6"/>
  <c r="D4590" i="6"/>
  <c r="Q4589" i="6"/>
  <c r="P4589" i="6"/>
  <c r="S4589" i="6" s="1"/>
  <c r="O4589" i="6"/>
  <c r="N4589" i="6"/>
  <c r="M4589" i="6"/>
  <c r="D4589" i="6"/>
  <c r="Q4588" i="6"/>
  <c r="P4588" i="6"/>
  <c r="S4588" i="6" s="1"/>
  <c r="O4588" i="6"/>
  <c r="N4588" i="6"/>
  <c r="M4588" i="6"/>
  <c r="D4588" i="6"/>
  <c r="S4587" i="6"/>
  <c r="Q4587" i="6"/>
  <c r="P4587" i="6"/>
  <c r="O4587" i="6"/>
  <c r="N4587" i="6"/>
  <c r="M4587" i="6"/>
  <c r="D4587" i="6"/>
  <c r="Q4586" i="6"/>
  <c r="P4586" i="6"/>
  <c r="S4586" i="6" s="1"/>
  <c r="O4586" i="6"/>
  <c r="N4586" i="6"/>
  <c r="M4586" i="6"/>
  <c r="D4586" i="6"/>
  <c r="Q4585" i="6"/>
  <c r="P4585" i="6"/>
  <c r="S4585" i="6" s="1"/>
  <c r="O4585" i="6"/>
  <c r="N4585" i="6"/>
  <c r="M4585" i="6"/>
  <c r="D4585" i="6"/>
  <c r="S4584" i="6"/>
  <c r="Q4584" i="6"/>
  <c r="P4584" i="6"/>
  <c r="O4584" i="6"/>
  <c r="N4584" i="6"/>
  <c r="M4584" i="6"/>
  <c r="D4584" i="6"/>
  <c r="S4583" i="6"/>
  <c r="Q4583" i="6"/>
  <c r="P4583" i="6"/>
  <c r="O4583" i="6"/>
  <c r="N4583" i="6"/>
  <c r="M4583" i="6"/>
  <c r="D4583" i="6"/>
  <c r="Q4582" i="6"/>
  <c r="P4582" i="6"/>
  <c r="S4582" i="6" s="1"/>
  <c r="O4582" i="6"/>
  <c r="N4582" i="6"/>
  <c r="M4582" i="6"/>
  <c r="D4582" i="6"/>
  <c r="Q4581" i="6"/>
  <c r="P4581" i="6"/>
  <c r="S4581" i="6" s="1"/>
  <c r="O4581" i="6"/>
  <c r="N4581" i="6"/>
  <c r="M4581" i="6"/>
  <c r="D4581" i="6"/>
  <c r="Q4580" i="6"/>
  <c r="P4580" i="6"/>
  <c r="S4580" i="6" s="1"/>
  <c r="O4580" i="6"/>
  <c r="N4580" i="6"/>
  <c r="M4580" i="6"/>
  <c r="D4580" i="6"/>
  <c r="S4579" i="6"/>
  <c r="Q4579" i="6"/>
  <c r="P4579" i="6"/>
  <c r="O4579" i="6"/>
  <c r="N4579" i="6"/>
  <c r="M4579" i="6"/>
  <c r="D4579" i="6"/>
  <c r="S4578" i="6"/>
  <c r="Q4578" i="6"/>
  <c r="P4578" i="6"/>
  <c r="O4578" i="6"/>
  <c r="N4578" i="6"/>
  <c r="M4578" i="6"/>
  <c r="D4578" i="6"/>
  <c r="Q4577" i="6"/>
  <c r="P4577" i="6"/>
  <c r="S4577" i="6" s="1"/>
  <c r="O4577" i="6"/>
  <c r="N4577" i="6"/>
  <c r="M4577" i="6"/>
  <c r="D4577" i="6"/>
  <c r="Q4576" i="6"/>
  <c r="P4576" i="6"/>
  <c r="S4576" i="6" s="1"/>
  <c r="O4576" i="6"/>
  <c r="N4576" i="6"/>
  <c r="M4576" i="6"/>
  <c r="D4576" i="6"/>
  <c r="S4575" i="6"/>
  <c r="Q4575" i="6"/>
  <c r="P4575" i="6"/>
  <c r="O4575" i="6"/>
  <c r="N4575" i="6"/>
  <c r="M4575" i="6"/>
  <c r="D4575" i="6"/>
  <c r="Q4574" i="6"/>
  <c r="P4574" i="6"/>
  <c r="S4574" i="6" s="1"/>
  <c r="O4574" i="6"/>
  <c r="N4574" i="6"/>
  <c r="M4574" i="6"/>
  <c r="D4574" i="6"/>
  <c r="Q4573" i="6"/>
  <c r="P4573" i="6"/>
  <c r="S4573" i="6" s="1"/>
  <c r="O4573" i="6"/>
  <c r="N4573" i="6"/>
  <c r="M4573" i="6"/>
  <c r="D4573" i="6"/>
  <c r="S4572" i="6"/>
  <c r="Q4572" i="6"/>
  <c r="P4572" i="6"/>
  <c r="O4572" i="6"/>
  <c r="N4572" i="6"/>
  <c r="M4572" i="6"/>
  <c r="D4572" i="6"/>
  <c r="S4571" i="6"/>
  <c r="Q4571" i="6"/>
  <c r="P4571" i="6"/>
  <c r="O4571" i="6"/>
  <c r="N4571" i="6"/>
  <c r="M4571" i="6"/>
  <c r="D4571" i="6"/>
  <c r="Q4570" i="6"/>
  <c r="P4570" i="6"/>
  <c r="S4570" i="6" s="1"/>
  <c r="O4570" i="6"/>
  <c r="N4570" i="6"/>
  <c r="M4570" i="6"/>
  <c r="D4570" i="6"/>
  <c r="Q4569" i="6"/>
  <c r="P4569" i="6"/>
  <c r="S4569" i="6" s="1"/>
  <c r="O4569" i="6"/>
  <c r="N4569" i="6"/>
  <c r="M4569" i="6"/>
  <c r="D4569" i="6"/>
  <c r="Q4568" i="6"/>
  <c r="P4568" i="6"/>
  <c r="S4568" i="6" s="1"/>
  <c r="O4568" i="6"/>
  <c r="N4568" i="6"/>
  <c r="M4568" i="6"/>
  <c r="D4568" i="6"/>
  <c r="S4567" i="6"/>
  <c r="Q4567" i="6"/>
  <c r="P4567" i="6"/>
  <c r="O4567" i="6"/>
  <c r="N4567" i="6"/>
  <c r="M4567" i="6"/>
  <c r="D4567" i="6"/>
  <c r="S4566" i="6"/>
  <c r="Q4566" i="6"/>
  <c r="P4566" i="6"/>
  <c r="O4566" i="6"/>
  <c r="N4566" i="6"/>
  <c r="M4566" i="6"/>
  <c r="D4566" i="6"/>
  <c r="Q4565" i="6"/>
  <c r="P4565" i="6"/>
  <c r="S4565" i="6" s="1"/>
  <c r="O4565" i="6"/>
  <c r="N4565" i="6"/>
  <c r="M4565" i="6"/>
  <c r="D4565" i="6"/>
  <c r="Q4564" i="6"/>
  <c r="P4564" i="6"/>
  <c r="S4564" i="6" s="1"/>
  <c r="O4564" i="6"/>
  <c r="N4564" i="6"/>
  <c r="M4564" i="6"/>
  <c r="D4564" i="6"/>
  <c r="S4563" i="6"/>
  <c r="Q4563" i="6"/>
  <c r="P4563" i="6"/>
  <c r="O4563" i="6"/>
  <c r="N4563" i="6"/>
  <c r="M4563" i="6"/>
  <c r="D4563" i="6"/>
  <c r="Q4562" i="6"/>
  <c r="P4562" i="6"/>
  <c r="S4562" i="6" s="1"/>
  <c r="O4562" i="6"/>
  <c r="N4562" i="6"/>
  <c r="M4562" i="6"/>
  <c r="D4562" i="6"/>
  <c r="Q4561" i="6"/>
  <c r="P4561" i="6"/>
  <c r="S4561" i="6" s="1"/>
  <c r="O4561" i="6"/>
  <c r="N4561" i="6"/>
  <c r="M4561" i="6"/>
  <c r="D4561" i="6"/>
  <c r="S4560" i="6"/>
  <c r="Q4560" i="6"/>
  <c r="P4560" i="6"/>
  <c r="O4560" i="6"/>
  <c r="N4560" i="6"/>
  <c r="M4560" i="6"/>
  <c r="D4560" i="6"/>
  <c r="S4559" i="6"/>
  <c r="Q4559" i="6"/>
  <c r="P4559" i="6"/>
  <c r="O4559" i="6"/>
  <c r="N4559" i="6"/>
  <c r="M4559" i="6"/>
  <c r="D4559" i="6"/>
  <c r="Q4558" i="6"/>
  <c r="P4558" i="6"/>
  <c r="S4558" i="6" s="1"/>
  <c r="O4558" i="6"/>
  <c r="N4558" i="6"/>
  <c r="M4558" i="6"/>
  <c r="D4558" i="6"/>
  <c r="Q4557" i="6"/>
  <c r="P4557" i="6"/>
  <c r="S4557" i="6" s="1"/>
  <c r="O4557" i="6"/>
  <c r="N4557" i="6"/>
  <c r="M4557" i="6"/>
  <c r="D4557" i="6"/>
  <c r="Q4556" i="6"/>
  <c r="P4556" i="6"/>
  <c r="S4556" i="6" s="1"/>
  <c r="O4556" i="6"/>
  <c r="N4556" i="6"/>
  <c r="M4556" i="6"/>
  <c r="D4556" i="6"/>
  <c r="S4555" i="6"/>
  <c r="Q4555" i="6"/>
  <c r="P4555" i="6"/>
  <c r="O4555" i="6"/>
  <c r="N4555" i="6"/>
  <c r="M4555" i="6"/>
  <c r="D4555" i="6"/>
  <c r="S4554" i="6"/>
  <c r="Q4554" i="6"/>
  <c r="P4554" i="6"/>
  <c r="O4554" i="6"/>
  <c r="N4554" i="6"/>
  <c r="M4554" i="6"/>
  <c r="D4554" i="6"/>
  <c r="Q4553" i="6"/>
  <c r="P4553" i="6"/>
  <c r="S4553" i="6" s="1"/>
  <c r="O4553" i="6"/>
  <c r="N4553" i="6"/>
  <c r="M4553" i="6"/>
  <c r="D4553" i="6"/>
  <c r="Q4552" i="6"/>
  <c r="P4552" i="6"/>
  <c r="S4552" i="6" s="1"/>
  <c r="O4552" i="6"/>
  <c r="N4552" i="6"/>
  <c r="M4552" i="6"/>
  <c r="D4552" i="6"/>
  <c r="S4551" i="6"/>
  <c r="Q4551" i="6"/>
  <c r="P4551" i="6"/>
  <c r="O4551" i="6"/>
  <c r="N4551" i="6"/>
  <c r="M4551" i="6"/>
  <c r="D4551" i="6"/>
  <c r="Q4550" i="6"/>
  <c r="P4550" i="6"/>
  <c r="S4550" i="6" s="1"/>
  <c r="O4550" i="6"/>
  <c r="N4550" i="6"/>
  <c r="M4550" i="6"/>
  <c r="D4550" i="6"/>
  <c r="Q4549" i="6"/>
  <c r="P4549" i="6"/>
  <c r="S4549" i="6" s="1"/>
  <c r="O4549" i="6"/>
  <c r="N4549" i="6"/>
  <c r="M4549" i="6"/>
  <c r="D4549" i="6"/>
  <c r="S4548" i="6"/>
  <c r="Q4548" i="6"/>
  <c r="P4548" i="6"/>
  <c r="O4548" i="6"/>
  <c r="N4548" i="6"/>
  <c r="M4548" i="6"/>
  <c r="D4548" i="6"/>
  <c r="S4547" i="6"/>
  <c r="Q4547" i="6"/>
  <c r="P4547" i="6"/>
  <c r="O4547" i="6"/>
  <c r="N4547" i="6"/>
  <c r="M4547" i="6"/>
  <c r="D4547" i="6"/>
  <c r="Q4546" i="6"/>
  <c r="P4546" i="6"/>
  <c r="S4546" i="6" s="1"/>
  <c r="O4546" i="6"/>
  <c r="N4546" i="6"/>
  <c r="M4546" i="6"/>
  <c r="D4546" i="6"/>
  <c r="Q4545" i="6"/>
  <c r="P4545" i="6"/>
  <c r="S4545" i="6" s="1"/>
  <c r="O4545" i="6"/>
  <c r="N4545" i="6"/>
  <c r="M4545" i="6"/>
  <c r="D4545" i="6"/>
  <c r="Q4544" i="6"/>
  <c r="P4544" i="6"/>
  <c r="S4544" i="6" s="1"/>
  <c r="O4544" i="6"/>
  <c r="N4544" i="6"/>
  <c r="M4544" i="6"/>
  <c r="D4544" i="6"/>
  <c r="S4543" i="6"/>
  <c r="Q4543" i="6"/>
  <c r="P4543" i="6"/>
  <c r="O4543" i="6"/>
  <c r="N4543" i="6"/>
  <c r="M4543" i="6"/>
  <c r="D4543" i="6"/>
  <c r="S4542" i="6"/>
  <c r="Q4542" i="6"/>
  <c r="P4542" i="6"/>
  <c r="O4542" i="6"/>
  <c r="N4542" i="6"/>
  <c r="M4542" i="6"/>
  <c r="D4542" i="6"/>
  <c r="Q4541" i="6"/>
  <c r="P4541" i="6"/>
  <c r="S4541" i="6" s="1"/>
  <c r="O4541" i="6"/>
  <c r="N4541" i="6"/>
  <c r="M4541" i="6"/>
  <c r="D4541" i="6"/>
  <c r="Q4540" i="6"/>
  <c r="P4540" i="6"/>
  <c r="S4540" i="6" s="1"/>
  <c r="O4540" i="6"/>
  <c r="N4540" i="6"/>
  <c r="M4540" i="6"/>
  <c r="D4540" i="6"/>
  <c r="S4539" i="6"/>
  <c r="Q4539" i="6"/>
  <c r="P4539" i="6"/>
  <c r="O4539" i="6"/>
  <c r="N4539" i="6"/>
  <c r="M4539" i="6"/>
  <c r="D4539" i="6"/>
  <c r="Q4538" i="6"/>
  <c r="P4538" i="6"/>
  <c r="S4538" i="6" s="1"/>
  <c r="O4538" i="6"/>
  <c r="N4538" i="6"/>
  <c r="M4538" i="6"/>
  <c r="D4538" i="6"/>
  <c r="Q4537" i="6"/>
  <c r="P4537" i="6"/>
  <c r="S4537" i="6" s="1"/>
  <c r="O4537" i="6"/>
  <c r="N4537" i="6"/>
  <c r="M4537" i="6"/>
  <c r="D4537" i="6"/>
  <c r="S4536" i="6"/>
  <c r="Q4536" i="6"/>
  <c r="P4536" i="6"/>
  <c r="O4536" i="6"/>
  <c r="N4536" i="6"/>
  <c r="M4536" i="6"/>
  <c r="D4536" i="6"/>
  <c r="S4535" i="6"/>
  <c r="Q4535" i="6"/>
  <c r="P4535" i="6"/>
  <c r="O4535" i="6"/>
  <c r="N4535" i="6"/>
  <c r="M4535" i="6"/>
  <c r="D4535" i="6"/>
  <c r="Q4534" i="6"/>
  <c r="P4534" i="6"/>
  <c r="S4534" i="6" s="1"/>
  <c r="O4534" i="6"/>
  <c r="N4534" i="6"/>
  <c r="M4534" i="6"/>
  <c r="D4534" i="6"/>
  <c r="Q4533" i="6"/>
  <c r="P4533" i="6"/>
  <c r="S4533" i="6" s="1"/>
  <c r="O4533" i="6"/>
  <c r="N4533" i="6"/>
  <c r="M4533" i="6"/>
  <c r="D4533" i="6"/>
  <c r="Q4532" i="6"/>
  <c r="P4532" i="6"/>
  <c r="S4532" i="6" s="1"/>
  <c r="O4532" i="6"/>
  <c r="N4532" i="6"/>
  <c r="M4532" i="6"/>
  <c r="D4532" i="6"/>
  <c r="S4531" i="6"/>
  <c r="Q4531" i="6"/>
  <c r="P4531" i="6"/>
  <c r="O4531" i="6"/>
  <c r="N4531" i="6"/>
  <c r="M4531" i="6"/>
  <c r="D4531" i="6"/>
  <c r="S4530" i="6"/>
  <c r="Q4530" i="6"/>
  <c r="P4530" i="6"/>
  <c r="O4530" i="6"/>
  <c r="N4530" i="6"/>
  <c r="M4530" i="6"/>
  <c r="D4530" i="6"/>
  <c r="Q4529" i="6"/>
  <c r="P4529" i="6"/>
  <c r="S4529" i="6" s="1"/>
  <c r="O4529" i="6"/>
  <c r="N4529" i="6"/>
  <c r="M4529" i="6"/>
  <c r="D4529" i="6"/>
  <c r="Q4528" i="6"/>
  <c r="P4528" i="6"/>
  <c r="S4528" i="6" s="1"/>
  <c r="O4528" i="6"/>
  <c r="N4528" i="6"/>
  <c r="M4528" i="6"/>
  <c r="D4528" i="6"/>
  <c r="S4527" i="6"/>
  <c r="Q4527" i="6"/>
  <c r="P4527" i="6"/>
  <c r="O4527" i="6"/>
  <c r="N4527" i="6"/>
  <c r="M4527" i="6"/>
  <c r="D4527" i="6"/>
  <c r="Q4526" i="6"/>
  <c r="P4526" i="6"/>
  <c r="S4526" i="6" s="1"/>
  <c r="O4526" i="6"/>
  <c r="N4526" i="6"/>
  <c r="M4526" i="6"/>
  <c r="D4526" i="6"/>
  <c r="Q4525" i="6"/>
  <c r="P4525" i="6"/>
  <c r="S4525" i="6" s="1"/>
  <c r="O4525" i="6"/>
  <c r="N4525" i="6"/>
  <c r="M4525" i="6"/>
  <c r="D4525" i="6"/>
  <c r="S4524" i="6"/>
  <c r="Q4524" i="6"/>
  <c r="P4524" i="6"/>
  <c r="O4524" i="6"/>
  <c r="N4524" i="6"/>
  <c r="M4524" i="6"/>
  <c r="D4524" i="6"/>
  <c r="S4523" i="6"/>
  <c r="Q4523" i="6"/>
  <c r="P4523" i="6"/>
  <c r="O4523" i="6"/>
  <c r="N4523" i="6"/>
  <c r="M4523" i="6"/>
  <c r="D4523" i="6"/>
  <c r="Q4522" i="6"/>
  <c r="P4522" i="6"/>
  <c r="S4522" i="6" s="1"/>
  <c r="O4522" i="6"/>
  <c r="N4522" i="6"/>
  <c r="M4522" i="6"/>
  <c r="D4522" i="6"/>
  <c r="Q4521" i="6"/>
  <c r="P4521" i="6"/>
  <c r="S4521" i="6" s="1"/>
  <c r="O4521" i="6"/>
  <c r="N4521" i="6"/>
  <c r="M4521" i="6"/>
  <c r="D4521" i="6"/>
  <c r="Q4520" i="6"/>
  <c r="P4520" i="6"/>
  <c r="S4520" i="6" s="1"/>
  <c r="O4520" i="6"/>
  <c r="N4520" i="6"/>
  <c r="M4520" i="6"/>
  <c r="D4520" i="6"/>
  <c r="S4519" i="6"/>
  <c r="Q4519" i="6"/>
  <c r="P4519" i="6"/>
  <c r="O4519" i="6"/>
  <c r="N4519" i="6"/>
  <c r="M4519" i="6"/>
  <c r="D4519" i="6"/>
  <c r="S4518" i="6"/>
  <c r="Q4518" i="6"/>
  <c r="P4518" i="6"/>
  <c r="O4518" i="6"/>
  <c r="N4518" i="6"/>
  <c r="M4518" i="6"/>
  <c r="D4518" i="6"/>
  <c r="Q4517" i="6"/>
  <c r="P4517" i="6"/>
  <c r="S4517" i="6" s="1"/>
  <c r="O4517" i="6"/>
  <c r="N4517" i="6"/>
  <c r="M4517" i="6"/>
  <c r="D4517" i="6"/>
  <c r="Q4516" i="6"/>
  <c r="P4516" i="6"/>
  <c r="S4516" i="6" s="1"/>
  <c r="O4516" i="6"/>
  <c r="N4516" i="6"/>
  <c r="M4516" i="6"/>
  <c r="D4516" i="6"/>
  <c r="S4515" i="6"/>
  <c r="Q4515" i="6"/>
  <c r="P4515" i="6"/>
  <c r="O4515" i="6"/>
  <c r="N4515" i="6"/>
  <c r="M4515" i="6"/>
  <c r="D4515" i="6"/>
  <c r="Q4514" i="6"/>
  <c r="P4514" i="6"/>
  <c r="S4514" i="6" s="1"/>
  <c r="O4514" i="6"/>
  <c r="N4514" i="6"/>
  <c r="M4514" i="6"/>
  <c r="D4514" i="6"/>
  <c r="Q4513" i="6"/>
  <c r="P4513" i="6"/>
  <c r="S4513" i="6" s="1"/>
  <c r="O4513" i="6"/>
  <c r="N4513" i="6"/>
  <c r="M4513" i="6"/>
  <c r="D4513" i="6"/>
  <c r="S4512" i="6"/>
  <c r="Q4512" i="6"/>
  <c r="P4512" i="6"/>
  <c r="O4512" i="6"/>
  <c r="N4512" i="6"/>
  <c r="M4512" i="6"/>
  <c r="D4512" i="6"/>
  <c r="S4511" i="6"/>
  <c r="Q4511" i="6"/>
  <c r="P4511" i="6"/>
  <c r="O4511" i="6"/>
  <c r="N4511" i="6"/>
  <c r="M4511" i="6"/>
  <c r="D4511" i="6"/>
  <c r="Q4510" i="6"/>
  <c r="P4510" i="6"/>
  <c r="S4510" i="6" s="1"/>
  <c r="O4510" i="6"/>
  <c r="N4510" i="6"/>
  <c r="M4510" i="6"/>
  <c r="D4510" i="6"/>
  <c r="Q4509" i="6"/>
  <c r="P4509" i="6"/>
  <c r="S4509" i="6" s="1"/>
  <c r="O4509" i="6"/>
  <c r="N4509" i="6"/>
  <c r="M4509" i="6"/>
  <c r="D4509" i="6"/>
  <c r="Q4508" i="6"/>
  <c r="P4508" i="6"/>
  <c r="S4508" i="6" s="1"/>
  <c r="O4508" i="6"/>
  <c r="N4508" i="6"/>
  <c r="M4508" i="6"/>
  <c r="D4508" i="6"/>
  <c r="S4507" i="6"/>
  <c r="Q4507" i="6"/>
  <c r="P4507" i="6"/>
  <c r="O4507" i="6"/>
  <c r="N4507" i="6"/>
  <c r="M4507" i="6"/>
  <c r="D4507" i="6"/>
  <c r="S4506" i="6"/>
  <c r="Q4506" i="6"/>
  <c r="P4506" i="6"/>
  <c r="O4506" i="6"/>
  <c r="N4506" i="6"/>
  <c r="M4506" i="6"/>
  <c r="D4506" i="6"/>
  <c r="Q4505" i="6"/>
  <c r="P4505" i="6"/>
  <c r="S4505" i="6" s="1"/>
  <c r="O4505" i="6"/>
  <c r="N4505" i="6"/>
  <c r="M4505" i="6"/>
  <c r="D4505" i="6"/>
  <c r="Q4504" i="6"/>
  <c r="P4504" i="6"/>
  <c r="S4504" i="6" s="1"/>
  <c r="O4504" i="6"/>
  <c r="N4504" i="6"/>
  <c r="M4504" i="6"/>
  <c r="D4504" i="6"/>
  <c r="S4503" i="6"/>
  <c r="Q4503" i="6"/>
  <c r="P4503" i="6"/>
  <c r="O4503" i="6"/>
  <c r="N4503" i="6"/>
  <c r="M4503" i="6"/>
  <c r="D4503" i="6"/>
  <c r="Q4502" i="6"/>
  <c r="P4502" i="6"/>
  <c r="S4502" i="6" s="1"/>
  <c r="O4502" i="6"/>
  <c r="N4502" i="6"/>
  <c r="M4502" i="6"/>
  <c r="D4502" i="6"/>
  <c r="Q4501" i="6"/>
  <c r="P4501" i="6"/>
  <c r="S4501" i="6" s="1"/>
  <c r="O4501" i="6"/>
  <c r="N4501" i="6"/>
  <c r="M4501" i="6"/>
  <c r="D4501" i="6"/>
  <c r="S4500" i="6"/>
  <c r="Q4500" i="6"/>
  <c r="P4500" i="6"/>
  <c r="O4500" i="6"/>
  <c r="N4500" i="6"/>
  <c r="M4500" i="6"/>
  <c r="D4500" i="6"/>
  <c r="S4499" i="6"/>
  <c r="Q4499" i="6"/>
  <c r="P4499" i="6"/>
  <c r="O4499" i="6"/>
  <c r="N4499" i="6"/>
  <c r="M4499" i="6"/>
  <c r="D4499" i="6"/>
  <c r="Q4498" i="6"/>
  <c r="P4498" i="6"/>
  <c r="S4498" i="6" s="1"/>
  <c r="O4498" i="6"/>
  <c r="N4498" i="6"/>
  <c r="M4498" i="6"/>
  <c r="D4498" i="6"/>
  <c r="Q4497" i="6"/>
  <c r="P4497" i="6"/>
  <c r="S4497" i="6" s="1"/>
  <c r="O4497" i="6"/>
  <c r="N4497" i="6"/>
  <c r="M4497" i="6"/>
  <c r="D4497" i="6"/>
  <c r="Q4496" i="6"/>
  <c r="P4496" i="6"/>
  <c r="S4496" i="6" s="1"/>
  <c r="O4496" i="6"/>
  <c r="N4496" i="6"/>
  <c r="M4496" i="6"/>
  <c r="D4496" i="6"/>
  <c r="S4495" i="6"/>
  <c r="Q4495" i="6"/>
  <c r="P4495" i="6"/>
  <c r="O4495" i="6"/>
  <c r="N4495" i="6"/>
  <c r="M4495" i="6"/>
  <c r="D4495" i="6"/>
  <c r="S4494" i="6"/>
  <c r="Q4494" i="6"/>
  <c r="P4494" i="6"/>
  <c r="O4494" i="6"/>
  <c r="N4494" i="6"/>
  <c r="M4494" i="6"/>
  <c r="D4494" i="6"/>
  <c r="Q4493" i="6"/>
  <c r="P4493" i="6"/>
  <c r="S4493" i="6" s="1"/>
  <c r="O4493" i="6"/>
  <c r="N4493" i="6"/>
  <c r="M4493" i="6"/>
  <c r="D4493" i="6"/>
  <c r="Q4492" i="6"/>
  <c r="P4492" i="6"/>
  <c r="S4492" i="6" s="1"/>
  <c r="O4492" i="6"/>
  <c r="N4492" i="6"/>
  <c r="M4492" i="6"/>
  <c r="D4492" i="6"/>
  <c r="S4491" i="6"/>
  <c r="Q4491" i="6"/>
  <c r="P4491" i="6"/>
  <c r="O4491" i="6"/>
  <c r="N4491" i="6"/>
  <c r="M4491" i="6"/>
  <c r="D4491" i="6"/>
  <c r="Q4490" i="6"/>
  <c r="P4490" i="6"/>
  <c r="S4490" i="6" s="1"/>
  <c r="O4490" i="6"/>
  <c r="N4490" i="6"/>
  <c r="M4490" i="6"/>
  <c r="D4490" i="6"/>
  <c r="Q4489" i="6"/>
  <c r="P4489" i="6"/>
  <c r="S4489" i="6" s="1"/>
  <c r="O4489" i="6"/>
  <c r="N4489" i="6"/>
  <c r="M4489" i="6"/>
  <c r="D4489" i="6"/>
  <c r="S4488" i="6"/>
  <c r="Q4488" i="6"/>
  <c r="P4488" i="6"/>
  <c r="O4488" i="6"/>
  <c r="N4488" i="6"/>
  <c r="M4488" i="6"/>
  <c r="D4488" i="6"/>
  <c r="S4487" i="6"/>
  <c r="Q4487" i="6"/>
  <c r="P4487" i="6"/>
  <c r="O4487" i="6"/>
  <c r="N4487" i="6"/>
  <c r="M4487" i="6"/>
  <c r="D4487" i="6"/>
  <c r="Q4486" i="6"/>
  <c r="P4486" i="6"/>
  <c r="S4486" i="6" s="1"/>
  <c r="O4486" i="6"/>
  <c r="N4486" i="6"/>
  <c r="M4486" i="6"/>
  <c r="D4486" i="6"/>
  <c r="Q4485" i="6"/>
  <c r="P4485" i="6"/>
  <c r="S4485" i="6" s="1"/>
  <c r="O4485" i="6"/>
  <c r="N4485" i="6"/>
  <c r="M4485" i="6"/>
  <c r="D4485" i="6"/>
  <c r="Q4484" i="6"/>
  <c r="P4484" i="6"/>
  <c r="S4484" i="6" s="1"/>
  <c r="O4484" i="6"/>
  <c r="N4484" i="6"/>
  <c r="M4484" i="6"/>
  <c r="D4484" i="6"/>
  <c r="S4483" i="6"/>
  <c r="Q4483" i="6"/>
  <c r="P4483" i="6"/>
  <c r="O4483" i="6"/>
  <c r="N4483" i="6"/>
  <c r="M4483" i="6"/>
  <c r="D4483" i="6"/>
  <c r="S4482" i="6"/>
  <c r="Q4482" i="6"/>
  <c r="P4482" i="6"/>
  <c r="O4482" i="6"/>
  <c r="N4482" i="6"/>
  <c r="M4482" i="6"/>
  <c r="D4482" i="6"/>
  <c r="Q4481" i="6"/>
  <c r="P4481" i="6"/>
  <c r="S4481" i="6" s="1"/>
  <c r="O4481" i="6"/>
  <c r="N4481" i="6"/>
  <c r="M4481" i="6"/>
  <c r="D4481" i="6"/>
  <c r="Q4480" i="6"/>
  <c r="P4480" i="6"/>
  <c r="S4480" i="6" s="1"/>
  <c r="O4480" i="6"/>
  <c r="N4480" i="6"/>
  <c r="M4480" i="6"/>
  <c r="D4480" i="6"/>
  <c r="S4479" i="6"/>
  <c r="Q4479" i="6"/>
  <c r="P4479" i="6"/>
  <c r="O4479" i="6"/>
  <c r="N4479" i="6"/>
  <c r="M4479" i="6"/>
  <c r="D4479" i="6"/>
  <c r="Q4478" i="6"/>
  <c r="P4478" i="6"/>
  <c r="S4478" i="6" s="1"/>
  <c r="O4478" i="6"/>
  <c r="N4478" i="6"/>
  <c r="M4478" i="6"/>
  <c r="D4478" i="6"/>
  <c r="Q4477" i="6"/>
  <c r="P4477" i="6"/>
  <c r="S4477" i="6" s="1"/>
  <c r="O4477" i="6"/>
  <c r="N4477" i="6"/>
  <c r="M4477" i="6"/>
  <c r="D4477" i="6"/>
  <c r="S4476" i="6"/>
  <c r="Q4476" i="6"/>
  <c r="P4476" i="6"/>
  <c r="O4476" i="6"/>
  <c r="N4476" i="6"/>
  <c r="M4476" i="6"/>
  <c r="D4476" i="6"/>
  <c r="S4475" i="6"/>
  <c r="Q4475" i="6"/>
  <c r="P4475" i="6"/>
  <c r="O4475" i="6"/>
  <c r="N4475" i="6"/>
  <c r="M4475" i="6"/>
  <c r="D4475" i="6"/>
  <c r="Q4474" i="6"/>
  <c r="P4474" i="6"/>
  <c r="S4474" i="6" s="1"/>
  <c r="O4474" i="6"/>
  <c r="N4474" i="6"/>
  <c r="M4474" i="6"/>
  <c r="D4474" i="6"/>
  <c r="Q4473" i="6"/>
  <c r="P4473" i="6"/>
  <c r="S4473" i="6" s="1"/>
  <c r="O4473" i="6"/>
  <c r="N4473" i="6"/>
  <c r="M4473" i="6"/>
  <c r="D4473" i="6"/>
  <c r="Q4472" i="6"/>
  <c r="P4472" i="6"/>
  <c r="S4472" i="6" s="1"/>
  <c r="O4472" i="6"/>
  <c r="N4472" i="6"/>
  <c r="M4472" i="6"/>
  <c r="D4472" i="6"/>
  <c r="S4471" i="6"/>
  <c r="Q4471" i="6"/>
  <c r="P4471" i="6"/>
  <c r="O4471" i="6"/>
  <c r="N4471" i="6"/>
  <c r="M4471" i="6"/>
  <c r="D4471" i="6"/>
  <c r="S4470" i="6"/>
  <c r="Q4470" i="6"/>
  <c r="P4470" i="6"/>
  <c r="O4470" i="6"/>
  <c r="N4470" i="6"/>
  <c r="M4470" i="6"/>
  <c r="D4470" i="6"/>
  <c r="Q4469" i="6"/>
  <c r="P4469" i="6"/>
  <c r="S4469" i="6" s="1"/>
  <c r="O4469" i="6"/>
  <c r="N4469" i="6"/>
  <c r="M4469" i="6"/>
  <c r="D4469" i="6"/>
  <c r="Q4468" i="6"/>
  <c r="P4468" i="6"/>
  <c r="S4468" i="6" s="1"/>
  <c r="O4468" i="6"/>
  <c r="N4468" i="6"/>
  <c r="M4468" i="6"/>
  <c r="D4468" i="6"/>
  <c r="S4467" i="6"/>
  <c r="Q4467" i="6"/>
  <c r="P4467" i="6"/>
  <c r="O4467" i="6"/>
  <c r="N4467" i="6"/>
  <c r="M4467" i="6"/>
  <c r="D4467" i="6"/>
  <c r="Q4466" i="6"/>
  <c r="P4466" i="6"/>
  <c r="S4466" i="6" s="1"/>
  <c r="O4466" i="6"/>
  <c r="N4466" i="6"/>
  <c r="M4466" i="6"/>
  <c r="D4466" i="6"/>
  <c r="Q4465" i="6"/>
  <c r="P4465" i="6"/>
  <c r="S4465" i="6" s="1"/>
  <c r="O4465" i="6"/>
  <c r="N4465" i="6"/>
  <c r="M4465" i="6"/>
  <c r="D4465" i="6"/>
  <c r="S4464" i="6"/>
  <c r="Q4464" i="6"/>
  <c r="P4464" i="6"/>
  <c r="O4464" i="6"/>
  <c r="N4464" i="6"/>
  <c r="M4464" i="6"/>
  <c r="D4464" i="6"/>
  <c r="S4463" i="6"/>
  <c r="Q4463" i="6"/>
  <c r="P4463" i="6"/>
  <c r="O4463" i="6"/>
  <c r="N4463" i="6"/>
  <c r="M4463" i="6"/>
  <c r="D4463" i="6"/>
  <c r="Q4462" i="6"/>
  <c r="P4462" i="6"/>
  <c r="S4462" i="6" s="1"/>
  <c r="O4462" i="6"/>
  <c r="N4462" i="6"/>
  <c r="M4462" i="6"/>
  <c r="D4462" i="6"/>
  <c r="Q4461" i="6"/>
  <c r="P4461" i="6"/>
  <c r="S4461" i="6" s="1"/>
  <c r="O4461" i="6"/>
  <c r="N4461" i="6"/>
  <c r="M4461" i="6"/>
  <c r="D4461" i="6"/>
  <c r="Q4460" i="6"/>
  <c r="P4460" i="6"/>
  <c r="S4460" i="6" s="1"/>
  <c r="O4460" i="6"/>
  <c r="N4460" i="6"/>
  <c r="M4460" i="6"/>
  <c r="D4460" i="6"/>
  <c r="S4459" i="6"/>
  <c r="Q4459" i="6"/>
  <c r="P4459" i="6"/>
  <c r="O4459" i="6"/>
  <c r="N4459" i="6"/>
  <c r="M4459" i="6"/>
  <c r="D4459" i="6"/>
  <c r="S4458" i="6"/>
  <c r="Q4458" i="6"/>
  <c r="P4458" i="6"/>
  <c r="O4458" i="6"/>
  <c r="N4458" i="6"/>
  <c r="M4458" i="6"/>
  <c r="D4458" i="6"/>
  <c r="Q4457" i="6"/>
  <c r="P4457" i="6"/>
  <c r="S4457" i="6" s="1"/>
  <c r="O4457" i="6"/>
  <c r="N4457" i="6"/>
  <c r="M4457" i="6"/>
  <c r="D4457" i="6"/>
  <c r="Q4456" i="6"/>
  <c r="P4456" i="6"/>
  <c r="S4456" i="6" s="1"/>
  <c r="O4456" i="6"/>
  <c r="N4456" i="6"/>
  <c r="M4456" i="6"/>
  <c r="D4456" i="6"/>
  <c r="S4455" i="6"/>
  <c r="Q4455" i="6"/>
  <c r="P4455" i="6"/>
  <c r="O4455" i="6"/>
  <c r="N4455" i="6"/>
  <c r="M4455" i="6"/>
  <c r="D4455" i="6"/>
  <c r="Q4454" i="6"/>
  <c r="P4454" i="6"/>
  <c r="S4454" i="6" s="1"/>
  <c r="O4454" i="6"/>
  <c r="N4454" i="6"/>
  <c r="M4454" i="6"/>
  <c r="D4454" i="6"/>
  <c r="Q4453" i="6"/>
  <c r="P4453" i="6"/>
  <c r="S4453" i="6" s="1"/>
  <c r="O4453" i="6"/>
  <c r="N4453" i="6"/>
  <c r="M4453" i="6"/>
  <c r="D4453" i="6"/>
  <c r="S4452" i="6"/>
  <c r="Q4452" i="6"/>
  <c r="P4452" i="6"/>
  <c r="O4452" i="6"/>
  <c r="N4452" i="6"/>
  <c r="M4452" i="6"/>
  <c r="D4452" i="6"/>
  <c r="S4451" i="6"/>
  <c r="Q4451" i="6"/>
  <c r="P4451" i="6"/>
  <c r="O4451" i="6"/>
  <c r="N4451" i="6"/>
  <c r="M4451" i="6"/>
  <c r="D4451" i="6"/>
  <c r="Q4450" i="6"/>
  <c r="P4450" i="6"/>
  <c r="S4450" i="6" s="1"/>
  <c r="O4450" i="6"/>
  <c r="N4450" i="6"/>
  <c r="M4450" i="6"/>
  <c r="D4450" i="6"/>
  <c r="Q4449" i="6"/>
  <c r="P4449" i="6"/>
  <c r="S4449" i="6" s="1"/>
  <c r="O4449" i="6"/>
  <c r="N4449" i="6"/>
  <c r="M4449" i="6"/>
  <c r="D4449" i="6"/>
  <c r="Q4448" i="6"/>
  <c r="P4448" i="6"/>
  <c r="S4448" i="6" s="1"/>
  <c r="O4448" i="6"/>
  <c r="N4448" i="6"/>
  <c r="M4448" i="6"/>
  <c r="D4448" i="6"/>
  <c r="S4447" i="6"/>
  <c r="Q4447" i="6"/>
  <c r="P4447" i="6"/>
  <c r="O4447" i="6"/>
  <c r="N4447" i="6"/>
  <c r="M4447" i="6"/>
  <c r="D4447" i="6"/>
  <c r="S4446" i="6"/>
  <c r="Q4446" i="6"/>
  <c r="P4446" i="6"/>
  <c r="O4446" i="6"/>
  <c r="N4446" i="6"/>
  <c r="M4446" i="6"/>
  <c r="D4446" i="6"/>
  <c r="Q4445" i="6"/>
  <c r="P4445" i="6"/>
  <c r="S4445" i="6" s="1"/>
  <c r="O4445" i="6"/>
  <c r="N4445" i="6"/>
  <c r="M4445" i="6"/>
  <c r="D4445" i="6"/>
  <c r="Q4444" i="6"/>
  <c r="P4444" i="6"/>
  <c r="S4444" i="6" s="1"/>
  <c r="O4444" i="6"/>
  <c r="N4444" i="6"/>
  <c r="M4444" i="6"/>
  <c r="D4444" i="6"/>
  <c r="S4443" i="6"/>
  <c r="Q4443" i="6"/>
  <c r="P4443" i="6"/>
  <c r="O4443" i="6"/>
  <c r="N4443" i="6"/>
  <c r="M4443" i="6"/>
  <c r="D4443" i="6"/>
  <c r="Q4442" i="6"/>
  <c r="P4442" i="6"/>
  <c r="S4442" i="6" s="1"/>
  <c r="O4442" i="6"/>
  <c r="N4442" i="6"/>
  <c r="M4442" i="6"/>
  <c r="D4442" i="6"/>
  <c r="Q4441" i="6"/>
  <c r="P4441" i="6"/>
  <c r="S4441" i="6" s="1"/>
  <c r="O4441" i="6"/>
  <c r="N4441" i="6"/>
  <c r="M4441" i="6"/>
  <c r="D4441" i="6"/>
  <c r="S4440" i="6"/>
  <c r="Q4440" i="6"/>
  <c r="P4440" i="6"/>
  <c r="O4440" i="6"/>
  <c r="N4440" i="6"/>
  <c r="M4440" i="6"/>
  <c r="D4440" i="6"/>
  <c r="S4439" i="6"/>
  <c r="Q4439" i="6"/>
  <c r="P4439" i="6"/>
  <c r="O4439" i="6"/>
  <c r="N4439" i="6"/>
  <c r="M4439" i="6"/>
  <c r="D4439" i="6"/>
  <c r="Q4438" i="6"/>
  <c r="P4438" i="6"/>
  <c r="S4438" i="6" s="1"/>
  <c r="O4438" i="6"/>
  <c r="N4438" i="6"/>
  <c r="M4438" i="6"/>
  <c r="D4438" i="6"/>
  <c r="Q4437" i="6"/>
  <c r="P4437" i="6"/>
  <c r="S4437" i="6" s="1"/>
  <c r="O4437" i="6"/>
  <c r="N4437" i="6"/>
  <c r="M4437" i="6"/>
  <c r="D4437" i="6"/>
  <c r="Q4436" i="6"/>
  <c r="P4436" i="6"/>
  <c r="S4436" i="6" s="1"/>
  <c r="O4436" i="6"/>
  <c r="N4436" i="6"/>
  <c r="M4436" i="6"/>
  <c r="D4436" i="6"/>
  <c r="S4435" i="6"/>
  <c r="Q4435" i="6"/>
  <c r="P4435" i="6"/>
  <c r="O4435" i="6"/>
  <c r="N4435" i="6"/>
  <c r="M4435" i="6"/>
  <c r="D4435" i="6"/>
  <c r="S4434" i="6"/>
  <c r="Q4434" i="6"/>
  <c r="P4434" i="6"/>
  <c r="O4434" i="6"/>
  <c r="N4434" i="6"/>
  <c r="M4434" i="6"/>
  <c r="D4434" i="6"/>
  <c r="Q4433" i="6"/>
  <c r="P4433" i="6"/>
  <c r="S4433" i="6" s="1"/>
  <c r="O4433" i="6"/>
  <c r="N4433" i="6"/>
  <c r="M4433" i="6"/>
  <c r="D4433" i="6"/>
  <c r="Q4432" i="6"/>
  <c r="P4432" i="6"/>
  <c r="S4432" i="6" s="1"/>
  <c r="O4432" i="6"/>
  <c r="N4432" i="6"/>
  <c r="M4432" i="6"/>
  <c r="D4432" i="6"/>
  <c r="S4431" i="6"/>
  <c r="Q4431" i="6"/>
  <c r="P4431" i="6"/>
  <c r="O4431" i="6"/>
  <c r="N4431" i="6"/>
  <c r="M4431" i="6"/>
  <c r="D4431" i="6"/>
  <c r="Q4430" i="6"/>
  <c r="P4430" i="6"/>
  <c r="S4430" i="6" s="1"/>
  <c r="O4430" i="6"/>
  <c r="N4430" i="6"/>
  <c r="M4430" i="6"/>
  <c r="D4430" i="6"/>
  <c r="Q4429" i="6"/>
  <c r="P4429" i="6"/>
  <c r="S4429" i="6" s="1"/>
  <c r="O4429" i="6"/>
  <c r="N4429" i="6"/>
  <c r="M4429" i="6"/>
  <c r="D4429" i="6"/>
  <c r="S4428" i="6"/>
  <c r="Q4428" i="6"/>
  <c r="P4428" i="6"/>
  <c r="O4428" i="6"/>
  <c r="N4428" i="6"/>
  <c r="M4428" i="6"/>
  <c r="D4428" i="6"/>
  <c r="S4427" i="6"/>
  <c r="Q4427" i="6"/>
  <c r="P4427" i="6"/>
  <c r="O4427" i="6"/>
  <c r="N4427" i="6"/>
  <c r="M4427" i="6"/>
  <c r="D4427" i="6"/>
  <c r="Q4426" i="6"/>
  <c r="P4426" i="6"/>
  <c r="S4426" i="6" s="1"/>
  <c r="O4426" i="6"/>
  <c r="N4426" i="6"/>
  <c r="M4426" i="6"/>
  <c r="D4426" i="6"/>
  <c r="Q4425" i="6"/>
  <c r="P4425" i="6"/>
  <c r="S4425" i="6" s="1"/>
  <c r="O4425" i="6"/>
  <c r="N4425" i="6"/>
  <c r="M4425" i="6"/>
  <c r="D4425" i="6"/>
  <c r="Q4424" i="6"/>
  <c r="P4424" i="6"/>
  <c r="S4424" i="6" s="1"/>
  <c r="O4424" i="6"/>
  <c r="N4424" i="6"/>
  <c r="M4424" i="6"/>
  <c r="D4424" i="6"/>
  <c r="S4423" i="6"/>
  <c r="Q4423" i="6"/>
  <c r="P4423" i="6"/>
  <c r="O4423" i="6"/>
  <c r="N4423" i="6"/>
  <c r="M4423" i="6"/>
  <c r="D4423" i="6"/>
  <c r="S4422" i="6"/>
  <c r="Q4422" i="6"/>
  <c r="P4422" i="6"/>
  <c r="O4422" i="6"/>
  <c r="N4422" i="6"/>
  <c r="M4422" i="6"/>
  <c r="D4422" i="6"/>
  <c r="Q4421" i="6"/>
  <c r="P4421" i="6"/>
  <c r="S4421" i="6" s="1"/>
  <c r="O4421" i="6"/>
  <c r="N4421" i="6"/>
  <c r="M4421" i="6"/>
  <c r="D4421" i="6"/>
  <c r="Q4420" i="6"/>
  <c r="P4420" i="6"/>
  <c r="S4420" i="6" s="1"/>
  <c r="O4420" i="6"/>
  <c r="N4420" i="6"/>
  <c r="M4420" i="6"/>
  <c r="D4420" i="6"/>
  <c r="S4419" i="6"/>
  <c r="Q4419" i="6"/>
  <c r="P4419" i="6"/>
  <c r="O4419" i="6"/>
  <c r="N4419" i="6"/>
  <c r="M4419" i="6"/>
  <c r="D4419" i="6"/>
  <c r="Q4418" i="6"/>
  <c r="P4418" i="6"/>
  <c r="S4418" i="6" s="1"/>
  <c r="O4418" i="6"/>
  <c r="N4418" i="6"/>
  <c r="M4418" i="6"/>
  <c r="D4418" i="6"/>
  <c r="Q4417" i="6"/>
  <c r="P4417" i="6"/>
  <c r="S4417" i="6" s="1"/>
  <c r="O4417" i="6"/>
  <c r="N4417" i="6"/>
  <c r="M4417" i="6"/>
  <c r="D4417" i="6"/>
  <c r="S4416" i="6"/>
  <c r="Q4416" i="6"/>
  <c r="P4416" i="6"/>
  <c r="O4416" i="6"/>
  <c r="N4416" i="6"/>
  <c r="M4416" i="6"/>
  <c r="D4416" i="6"/>
  <c r="S4415" i="6"/>
  <c r="Q4415" i="6"/>
  <c r="P4415" i="6"/>
  <c r="O4415" i="6"/>
  <c r="N4415" i="6"/>
  <c r="M4415" i="6"/>
  <c r="D4415" i="6"/>
  <c r="Q4414" i="6"/>
  <c r="P4414" i="6"/>
  <c r="S4414" i="6" s="1"/>
  <c r="O4414" i="6"/>
  <c r="N4414" i="6"/>
  <c r="M4414" i="6"/>
  <c r="D4414" i="6"/>
  <c r="Q4413" i="6"/>
  <c r="P4413" i="6"/>
  <c r="S4413" i="6" s="1"/>
  <c r="O4413" i="6"/>
  <c r="N4413" i="6"/>
  <c r="M4413" i="6"/>
  <c r="D4413" i="6"/>
  <c r="Q4412" i="6"/>
  <c r="P4412" i="6"/>
  <c r="S4412" i="6" s="1"/>
  <c r="O4412" i="6"/>
  <c r="N4412" i="6"/>
  <c r="M4412" i="6"/>
  <c r="D4412" i="6"/>
  <c r="S4411" i="6"/>
  <c r="Q4411" i="6"/>
  <c r="P4411" i="6"/>
  <c r="O4411" i="6"/>
  <c r="N4411" i="6"/>
  <c r="M4411" i="6"/>
  <c r="D4411" i="6"/>
  <c r="S4410" i="6"/>
  <c r="Q4410" i="6"/>
  <c r="P4410" i="6"/>
  <c r="O4410" i="6"/>
  <c r="N4410" i="6"/>
  <c r="M4410" i="6"/>
  <c r="D4410" i="6"/>
  <c r="Q4409" i="6"/>
  <c r="P4409" i="6"/>
  <c r="S4409" i="6" s="1"/>
  <c r="O4409" i="6"/>
  <c r="N4409" i="6"/>
  <c r="M4409" i="6"/>
  <c r="D4409" i="6"/>
  <c r="Q4408" i="6"/>
  <c r="P4408" i="6"/>
  <c r="S4408" i="6" s="1"/>
  <c r="O4408" i="6"/>
  <c r="N4408" i="6"/>
  <c r="M4408" i="6"/>
  <c r="D4408" i="6"/>
  <c r="S4407" i="6"/>
  <c r="Q4407" i="6"/>
  <c r="P4407" i="6"/>
  <c r="O4407" i="6"/>
  <c r="N4407" i="6"/>
  <c r="M4407" i="6"/>
  <c r="D4407" i="6"/>
  <c r="Q4406" i="6"/>
  <c r="P4406" i="6"/>
  <c r="S4406" i="6" s="1"/>
  <c r="O4406" i="6"/>
  <c r="N4406" i="6"/>
  <c r="M4406" i="6"/>
  <c r="D4406" i="6"/>
  <c r="Q4405" i="6"/>
  <c r="P4405" i="6"/>
  <c r="S4405" i="6" s="1"/>
  <c r="O4405" i="6"/>
  <c r="N4405" i="6"/>
  <c r="M4405" i="6"/>
  <c r="D4405" i="6"/>
  <c r="S4404" i="6"/>
  <c r="Q4404" i="6"/>
  <c r="P4404" i="6"/>
  <c r="O4404" i="6"/>
  <c r="N4404" i="6"/>
  <c r="M4404" i="6"/>
  <c r="D4404" i="6"/>
  <c r="S4403" i="6"/>
  <c r="Q4403" i="6"/>
  <c r="P4403" i="6"/>
  <c r="O4403" i="6"/>
  <c r="N4403" i="6"/>
  <c r="M4403" i="6"/>
  <c r="D4403" i="6"/>
  <c r="Q4402" i="6"/>
  <c r="P4402" i="6"/>
  <c r="S4402" i="6" s="1"/>
  <c r="O4402" i="6"/>
  <c r="N4402" i="6"/>
  <c r="M4402" i="6"/>
  <c r="D4402" i="6"/>
  <c r="Q4401" i="6"/>
  <c r="P4401" i="6"/>
  <c r="S4401" i="6" s="1"/>
  <c r="O4401" i="6"/>
  <c r="N4401" i="6"/>
  <c r="M4401" i="6"/>
  <c r="D4401" i="6"/>
  <c r="Q4400" i="6"/>
  <c r="P4400" i="6"/>
  <c r="S4400" i="6" s="1"/>
  <c r="O4400" i="6"/>
  <c r="N4400" i="6"/>
  <c r="M4400" i="6"/>
  <c r="D4400" i="6"/>
  <c r="S4399" i="6"/>
  <c r="Q4399" i="6"/>
  <c r="P4399" i="6"/>
  <c r="O4399" i="6"/>
  <c r="N4399" i="6"/>
  <c r="M4399" i="6"/>
  <c r="D4399" i="6"/>
  <c r="S4398" i="6"/>
  <c r="Q4398" i="6"/>
  <c r="P4398" i="6"/>
  <c r="O4398" i="6"/>
  <c r="N4398" i="6"/>
  <c r="M4398" i="6"/>
  <c r="D4398" i="6"/>
  <c r="Q4397" i="6"/>
  <c r="P4397" i="6"/>
  <c r="S4397" i="6" s="1"/>
  <c r="O4397" i="6"/>
  <c r="N4397" i="6"/>
  <c r="M4397" i="6"/>
  <c r="D4397" i="6"/>
  <c r="Q4396" i="6"/>
  <c r="P4396" i="6"/>
  <c r="S4396" i="6" s="1"/>
  <c r="O4396" i="6"/>
  <c r="N4396" i="6"/>
  <c r="M4396" i="6"/>
  <c r="D4396" i="6"/>
  <c r="S4395" i="6"/>
  <c r="Q4395" i="6"/>
  <c r="P4395" i="6"/>
  <c r="O4395" i="6"/>
  <c r="N4395" i="6"/>
  <c r="M4395" i="6"/>
  <c r="D4395" i="6"/>
  <c r="Q4394" i="6"/>
  <c r="P4394" i="6"/>
  <c r="S4394" i="6" s="1"/>
  <c r="O4394" i="6"/>
  <c r="N4394" i="6"/>
  <c r="M4394" i="6"/>
  <c r="D4394" i="6"/>
  <c r="Q4393" i="6"/>
  <c r="P4393" i="6"/>
  <c r="S4393" i="6" s="1"/>
  <c r="O4393" i="6"/>
  <c r="N4393" i="6"/>
  <c r="M4393" i="6"/>
  <c r="D4393" i="6"/>
  <c r="S4392" i="6"/>
  <c r="Q4392" i="6"/>
  <c r="P4392" i="6"/>
  <c r="O4392" i="6"/>
  <c r="N4392" i="6"/>
  <c r="M4392" i="6"/>
  <c r="D4392" i="6"/>
  <c r="S4391" i="6"/>
  <c r="Q4391" i="6"/>
  <c r="P4391" i="6"/>
  <c r="O4391" i="6"/>
  <c r="N4391" i="6"/>
  <c r="M4391" i="6"/>
  <c r="D4391" i="6"/>
  <c r="Q4390" i="6"/>
  <c r="P4390" i="6"/>
  <c r="S4390" i="6" s="1"/>
  <c r="O4390" i="6"/>
  <c r="N4390" i="6"/>
  <c r="M4390" i="6"/>
  <c r="D4390" i="6"/>
  <c r="Q4389" i="6"/>
  <c r="P4389" i="6"/>
  <c r="S4389" i="6" s="1"/>
  <c r="O4389" i="6"/>
  <c r="N4389" i="6"/>
  <c r="M4389" i="6"/>
  <c r="D4389" i="6"/>
  <c r="Q4388" i="6"/>
  <c r="P4388" i="6"/>
  <c r="S4388" i="6" s="1"/>
  <c r="O4388" i="6"/>
  <c r="N4388" i="6"/>
  <c r="M4388" i="6"/>
  <c r="D4388" i="6"/>
  <c r="S4387" i="6"/>
  <c r="Q4387" i="6"/>
  <c r="P4387" i="6"/>
  <c r="O4387" i="6"/>
  <c r="N4387" i="6"/>
  <c r="M4387" i="6"/>
  <c r="D4387" i="6"/>
  <c r="S4386" i="6"/>
  <c r="Q4386" i="6"/>
  <c r="P4386" i="6"/>
  <c r="O4386" i="6"/>
  <c r="N4386" i="6"/>
  <c r="M4386" i="6"/>
  <c r="D4386" i="6"/>
  <c r="Q4385" i="6"/>
  <c r="P4385" i="6"/>
  <c r="S4385" i="6" s="1"/>
  <c r="O4385" i="6"/>
  <c r="N4385" i="6"/>
  <c r="M4385" i="6"/>
  <c r="D4385" i="6"/>
  <c r="Q4384" i="6"/>
  <c r="P4384" i="6"/>
  <c r="S4384" i="6" s="1"/>
  <c r="O4384" i="6"/>
  <c r="N4384" i="6"/>
  <c r="M4384" i="6"/>
  <c r="D4384" i="6"/>
  <c r="S4383" i="6"/>
  <c r="Q4383" i="6"/>
  <c r="P4383" i="6"/>
  <c r="O4383" i="6"/>
  <c r="N4383" i="6"/>
  <c r="M4383" i="6"/>
  <c r="D4383" i="6"/>
  <c r="Q4382" i="6"/>
  <c r="P4382" i="6"/>
  <c r="S4382" i="6" s="1"/>
  <c r="O4382" i="6"/>
  <c r="N4382" i="6"/>
  <c r="M4382" i="6"/>
  <c r="D4382" i="6"/>
  <c r="Q4381" i="6"/>
  <c r="P4381" i="6"/>
  <c r="S4381" i="6" s="1"/>
  <c r="O4381" i="6"/>
  <c r="N4381" i="6"/>
  <c r="M4381" i="6"/>
  <c r="D4381" i="6"/>
  <c r="S4380" i="6"/>
  <c r="Q4380" i="6"/>
  <c r="P4380" i="6"/>
  <c r="O4380" i="6"/>
  <c r="N4380" i="6"/>
  <c r="M4380" i="6"/>
  <c r="D4380" i="6"/>
  <c r="S4379" i="6"/>
  <c r="Q4379" i="6"/>
  <c r="P4379" i="6"/>
  <c r="O4379" i="6"/>
  <c r="N4379" i="6"/>
  <c r="M4379" i="6"/>
  <c r="D4379" i="6"/>
  <c r="Q4378" i="6"/>
  <c r="P4378" i="6"/>
  <c r="S4378" i="6" s="1"/>
  <c r="O4378" i="6"/>
  <c r="N4378" i="6"/>
  <c r="M4378" i="6"/>
  <c r="D4378" i="6"/>
  <c r="Q4377" i="6"/>
  <c r="P4377" i="6"/>
  <c r="S4377" i="6" s="1"/>
  <c r="O4377" i="6"/>
  <c r="N4377" i="6"/>
  <c r="M4377" i="6"/>
  <c r="D4377" i="6"/>
  <c r="Q4376" i="6"/>
  <c r="P4376" i="6"/>
  <c r="S4376" i="6" s="1"/>
  <c r="O4376" i="6"/>
  <c r="N4376" i="6"/>
  <c r="M4376" i="6"/>
  <c r="D4376" i="6"/>
  <c r="S4375" i="6"/>
  <c r="Q4375" i="6"/>
  <c r="P4375" i="6"/>
  <c r="O4375" i="6"/>
  <c r="N4375" i="6"/>
  <c r="M4375" i="6"/>
  <c r="D4375" i="6"/>
  <c r="S4374" i="6"/>
  <c r="Q4374" i="6"/>
  <c r="P4374" i="6"/>
  <c r="O4374" i="6"/>
  <c r="N4374" i="6"/>
  <c r="M4374" i="6"/>
  <c r="D4374" i="6"/>
  <c r="Q4373" i="6"/>
  <c r="P4373" i="6"/>
  <c r="S4373" i="6" s="1"/>
  <c r="O4373" i="6"/>
  <c r="N4373" i="6"/>
  <c r="M4373" i="6"/>
  <c r="D4373" i="6"/>
  <c r="Q4372" i="6"/>
  <c r="P4372" i="6"/>
  <c r="S4372" i="6" s="1"/>
  <c r="O4372" i="6"/>
  <c r="N4372" i="6"/>
  <c r="M4372" i="6"/>
  <c r="D4372" i="6"/>
  <c r="S4371" i="6"/>
  <c r="Q4371" i="6"/>
  <c r="P4371" i="6"/>
  <c r="O4371" i="6"/>
  <c r="N4371" i="6"/>
  <c r="M4371" i="6"/>
  <c r="D4371" i="6"/>
  <c r="Q4370" i="6"/>
  <c r="P4370" i="6"/>
  <c r="S4370" i="6" s="1"/>
  <c r="O4370" i="6"/>
  <c r="N4370" i="6"/>
  <c r="M4370" i="6"/>
  <c r="D4370" i="6"/>
  <c r="Q4369" i="6"/>
  <c r="P4369" i="6"/>
  <c r="S4369" i="6" s="1"/>
  <c r="O4369" i="6"/>
  <c r="N4369" i="6"/>
  <c r="M4369" i="6"/>
  <c r="D4369" i="6"/>
  <c r="S4368" i="6"/>
  <c r="Q4368" i="6"/>
  <c r="P4368" i="6"/>
  <c r="O4368" i="6"/>
  <c r="N4368" i="6"/>
  <c r="M4368" i="6"/>
  <c r="D4368" i="6"/>
  <c r="S4367" i="6"/>
  <c r="Q4367" i="6"/>
  <c r="P4367" i="6"/>
  <c r="O4367" i="6"/>
  <c r="N4367" i="6"/>
  <c r="M4367" i="6"/>
  <c r="D4367" i="6"/>
  <c r="Q4366" i="6"/>
  <c r="P4366" i="6"/>
  <c r="S4366" i="6" s="1"/>
  <c r="O4366" i="6"/>
  <c r="N4366" i="6"/>
  <c r="M4366" i="6"/>
  <c r="D4366" i="6"/>
  <c r="Q4365" i="6"/>
  <c r="P4365" i="6"/>
  <c r="S4365" i="6" s="1"/>
  <c r="O4365" i="6"/>
  <c r="N4365" i="6"/>
  <c r="M4365" i="6"/>
  <c r="D4365" i="6"/>
  <c r="Q4364" i="6"/>
  <c r="P4364" i="6"/>
  <c r="S4364" i="6" s="1"/>
  <c r="O4364" i="6"/>
  <c r="N4364" i="6"/>
  <c r="M4364" i="6"/>
  <c r="D4364" i="6"/>
  <c r="S4363" i="6"/>
  <c r="Q4363" i="6"/>
  <c r="P4363" i="6"/>
  <c r="O4363" i="6"/>
  <c r="N4363" i="6"/>
  <c r="M4363" i="6"/>
  <c r="D4363" i="6"/>
  <c r="S4362" i="6"/>
  <c r="Q4362" i="6"/>
  <c r="P4362" i="6"/>
  <c r="O4362" i="6"/>
  <c r="N4362" i="6"/>
  <c r="M4362" i="6"/>
  <c r="D4362" i="6"/>
  <c r="Q4361" i="6"/>
  <c r="P4361" i="6"/>
  <c r="S4361" i="6" s="1"/>
  <c r="O4361" i="6"/>
  <c r="N4361" i="6"/>
  <c r="M4361" i="6"/>
  <c r="D4361" i="6"/>
  <c r="Q4360" i="6"/>
  <c r="P4360" i="6"/>
  <c r="S4360" i="6" s="1"/>
  <c r="O4360" i="6"/>
  <c r="N4360" i="6"/>
  <c r="M4360" i="6"/>
  <c r="D4360" i="6"/>
  <c r="S4359" i="6"/>
  <c r="Q4359" i="6"/>
  <c r="P4359" i="6"/>
  <c r="O4359" i="6"/>
  <c r="N4359" i="6"/>
  <c r="M4359" i="6"/>
  <c r="D4359" i="6"/>
  <c r="Q4358" i="6"/>
  <c r="P4358" i="6"/>
  <c r="S4358" i="6" s="1"/>
  <c r="O4358" i="6"/>
  <c r="N4358" i="6"/>
  <c r="M4358" i="6"/>
  <c r="D4358" i="6"/>
  <c r="Q4357" i="6"/>
  <c r="P4357" i="6"/>
  <c r="S4357" i="6" s="1"/>
  <c r="O4357" i="6"/>
  <c r="N4357" i="6"/>
  <c r="M4357" i="6"/>
  <c r="D4357" i="6"/>
  <c r="S4356" i="6"/>
  <c r="Q4356" i="6"/>
  <c r="P4356" i="6"/>
  <c r="O4356" i="6"/>
  <c r="N4356" i="6"/>
  <c r="M4356" i="6"/>
  <c r="D4356" i="6"/>
  <c r="S4355" i="6"/>
  <c r="Q4355" i="6"/>
  <c r="P4355" i="6"/>
  <c r="O4355" i="6"/>
  <c r="N4355" i="6"/>
  <c r="M4355" i="6"/>
  <c r="D4355" i="6"/>
  <c r="Q4354" i="6"/>
  <c r="P4354" i="6"/>
  <c r="S4354" i="6" s="1"/>
  <c r="O4354" i="6"/>
  <c r="N4354" i="6"/>
  <c r="M4354" i="6"/>
  <c r="D4354" i="6"/>
  <c r="Q4353" i="6"/>
  <c r="P4353" i="6"/>
  <c r="S4353" i="6" s="1"/>
  <c r="O4353" i="6"/>
  <c r="N4353" i="6"/>
  <c r="M4353" i="6"/>
  <c r="D4353" i="6"/>
  <c r="Q4352" i="6"/>
  <c r="P4352" i="6"/>
  <c r="S4352" i="6" s="1"/>
  <c r="O4352" i="6"/>
  <c r="N4352" i="6"/>
  <c r="M4352" i="6"/>
  <c r="D4352" i="6"/>
  <c r="S4351" i="6"/>
  <c r="Q4351" i="6"/>
  <c r="P4351" i="6"/>
  <c r="O4351" i="6"/>
  <c r="N4351" i="6"/>
  <c r="M4351" i="6"/>
  <c r="D4351" i="6"/>
  <c r="S4350" i="6"/>
  <c r="Q4350" i="6"/>
  <c r="P4350" i="6"/>
  <c r="O4350" i="6"/>
  <c r="N4350" i="6"/>
  <c r="M4350" i="6"/>
  <c r="D4350" i="6"/>
  <c r="Q4349" i="6"/>
  <c r="P4349" i="6"/>
  <c r="S4349" i="6" s="1"/>
  <c r="O4349" i="6"/>
  <c r="N4349" i="6"/>
  <c r="M4349" i="6"/>
  <c r="D4349" i="6"/>
  <c r="Q4348" i="6"/>
  <c r="P4348" i="6"/>
  <c r="S4348" i="6" s="1"/>
  <c r="O4348" i="6"/>
  <c r="N4348" i="6"/>
  <c r="M4348" i="6"/>
  <c r="D4348" i="6"/>
  <c r="S4347" i="6"/>
  <c r="Q4347" i="6"/>
  <c r="P4347" i="6"/>
  <c r="O4347" i="6"/>
  <c r="N4347" i="6"/>
  <c r="M4347" i="6"/>
  <c r="D4347" i="6"/>
  <c r="Q4346" i="6"/>
  <c r="P4346" i="6"/>
  <c r="S4346" i="6" s="1"/>
  <c r="O4346" i="6"/>
  <c r="N4346" i="6"/>
  <c r="M4346" i="6"/>
  <c r="D4346" i="6"/>
  <c r="Q4345" i="6"/>
  <c r="P4345" i="6"/>
  <c r="S4345" i="6" s="1"/>
  <c r="O4345" i="6"/>
  <c r="N4345" i="6"/>
  <c r="M4345" i="6"/>
  <c r="D4345" i="6"/>
  <c r="S4344" i="6"/>
  <c r="Q4344" i="6"/>
  <c r="P4344" i="6"/>
  <c r="O4344" i="6"/>
  <c r="N4344" i="6"/>
  <c r="M4344" i="6"/>
  <c r="D4344" i="6"/>
  <c r="S4343" i="6"/>
  <c r="Q4343" i="6"/>
  <c r="P4343" i="6"/>
  <c r="O4343" i="6"/>
  <c r="N4343" i="6"/>
  <c r="M4343" i="6"/>
  <c r="D4343" i="6"/>
  <c r="Q4342" i="6"/>
  <c r="P4342" i="6"/>
  <c r="S4342" i="6" s="1"/>
  <c r="O4342" i="6"/>
  <c r="N4342" i="6"/>
  <c r="M4342" i="6"/>
  <c r="D4342" i="6"/>
  <c r="Q4341" i="6"/>
  <c r="P4341" i="6"/>
  <c r="S4341" i="6" s="1"/>
  <c r="O4341" i="6"/>
  <c r="N4341" i="6"/>
  <c r="M4341" i="6"/>
  <c r="D4341" i="6"/>
  <c r="Q4340" i="6"/>
  <c r="P4340" i="6"/>
  <c r="S4340" i="6" s="1"/>
  <c r="O4340" i="6"/>
  <c r="N4340" i="6"/>
  <c r="M4340" i="6"/>
  <c r="D4340" i="6"/>
  <c r="S4339" i="6"/>
  <c r="Q4339" i="6"/>
  <c r="P4339" i="6"/>
  <c r="O4339" i="6"/>
  <c r="N4339" i="6"/>
  <c r="M4339" i="6"/>
  <c r="D4339" i="6"/>
  <c r="S4338" i="6"/>
  <c r="Q4338" i="6"/>
  <c r="P4338" i="6"/>
  <c r="O4338" i="6"/>
  <c r="N4338" i="6"/>
  <c r="M4338" i="6"/>
  <c r="D4338" i="6"/>
  <c r="Q4337" i="6"/>
  <c r="P4337" i="6"/>
  <c r="S4337" i="6" s="1"/>
  <c r="O4337" i="6"/>
  <c r="N4337" i="6"/>
  <c r="M4337" i="6"/>
  <c r="D4337" i="6"/>
  <c r="Q4336" i="6"/>
  <c r="P4336" i="6"/>
  <c r="S4336" i="6" s="1"/>
  <c r="O4336" i="6"/>
  <c r="N4336" i="6"/>
  <c r="M4336" i="6"/>
  <c r="D4336" i="6"/>
  <c r="S4335" i="6"/>
  <c r="Q4335" i="6"/>
  <c r="P4335" i="6"/>
  <c r="O4335" i="6"/>
  <c r="N4335" i="6"/>
  <c r="M4335" i="6"/>
  <c r="D4335" i="6"/>
  <c r="Q4334" i="6"/>
  <c r="P4334" i="6"/>
  <c r="S4334" i="6" s="1"/>
  <c r="O4334" i="6"/>
  <c r="N4334" i="6"/>
  <c r="M4334" i="6"/>
  <c r="D4334" i="6"/>
  <c r="Q4333" i="6"/>
  <c r="P4333" i="6"/>
  <c r="S4333" i="6" s="1"/>
  <c r="O4333" i="6"/>
  <c r="N4333" i="6"/>
  <c r="M4333" i="6"/>
  <c r="D4333" i="6"/>
  <c r="S4332" i="6"/>
  <c r="Q4332" i="6"/>
  <c r="P4332" i="6"/>
  <c r="O4332" i="6"/>
  <c r="N4332" i="6"/>
  <c r="M4332" i="6"/>
  <c r="D4332" i="6"/>
  <c r="S4331" i="6"/>
  <c r="Q4331" i="6"/>
  <c r="P4331" i="6"/>
  <c r="O4331" i="6"/>
  <c r="N4331" i="6"/>
  <c r="M4331" i="6"/>
  <c r="D4331" i="6"/>
  <c r="Q4330" i="6"/>
  <c r="P4330" i="6"/>
  <c r="S4330" i="6" s="1"/>
  <c r="O4330" i="6"/>
  <c r="N4330" i="6"/>
  <c r="M4330" i="6"/>
  <c r="D4330" i="6"/>
  <c r="Q4329" i="6"/>
  <c r="P4329" i="6"/>
  <c r="S4329" i="6" s="1"/>
  <c r="O4329" i="6"/>
  <c r="N4329" i="6"/>
  <c r="M4329" i="6"/>
  <c r="D4329" i="6"/>
  <c r="Q4328" i="6"/>
  <c r="P4328" i="6"/>
  <c r="S4328" i="6" s="1"/>
  <c r="O4328" i="6"/>
  <c r="N4328" i="6"/>
  <c r="M4328" i="6"/>
  <c r="D4328" i="6"/>
  <c r="S4327" i="6"/>
  <c r="Q4327" i="6"/>
  <c r="P4327" i="6"/>
  <c r="O4327" i="6"/>
  <c r="N4327" i="6"/>
  <c r="M4327" i="6"/>
  <c r="D4327" i="6"/>
  <c r="S4326" i="6"/>
  <c r="Q4326" i="6"/>
  <c r="P4326" i="6"/>
  <c r="O4326" i="6"/>
  <c r="N4326" i="6"/>
  <c r="M4326" i="6"/>
  <c r="D4326" i="6"/>
  <c r="Q4325" i="6"/>
  <c r="P4325" i="6"/>
  <c r="S4325" i="6" s="1"/>
  <c r="O4325" i="6"/>
  <c r="N4325" i="6"/>
  <c r="M4325" i="6"/>
  <c r="D4325" i="6"/>
  <c r="Q4324" i="6"/>
  <c r="P4324" i="6"/>
  <c r="S4324" i="6" s="1"/>
  <c r="O4324" i="6"/>
  <c r="N4324" i="6"/>
  <c r="M4324" i="6"/>
  <c r="D4324" i="6"/>
  <c r="S4323" i="6"/>
  <c r="Q4323" i="6"/>
  <c r="P4323" i="6"/>
  <c r="O4323" i="6"/>
  <c r="N4323" i="6"/>
  <c r="M4323" i="6"/>
  <c r="D4323" i="6"/>
  <c r="Q4322" i="6"/>
  <c r="P4322" i="6"/>
  <c r="S4322" i="6" s="1"/>
  <c r="O4322" i="6"/>
  <c r="N4322" i="6"/>
  <c r="M4322" i="6"/>
  <c r="D4322" i="6"/>
  <c r="Q4321" i="6"/>
  <c r="P4321" i="6"/>
  <c r="S4321" i="6" s="1"/>
  <c r="O4321" i="6"/>
  <c r="N4321" i="6"/>
  <c r="M4321" i="6"/>
  <c r="D4321" i="6"/>
  <c r="S4320" i="6"/>
  <c r="Q4320" i="6"/>
  <c r="P4320" i="6"/>
  <c r="O4320" i="6"/>
  <c r="N4320" i="6"/>
  <c r="M4320" i="6"/>
  <c r="D4320" i="6"/>
  <c r="S4319" i="6"/>
  <c r="Q4319" i="6"/>
  <c r="P4319" i="6"/>
  <c r="O4319" i="6"/>
  <c r="N4319" i="6"/>
  <c r="M4319" i="6"/>
  <c r="D4319" i="6"/>
  <c r="Q4318" i="6"/>
  <c r="P4318" i="6"/>
  <c r="S4318" i="6" s="1"/>
  <c r="O4318" i="6"/>
  <c r="N4318" i="6"/>
  <c r="M4318" i="6"/>
  <c r="D4318" i="6"/>
  <c r="Q4317" i="6"/>
  <c r="P4317" i="6"/>
  <c r="S4317" i="6" s="1"/>
  <c r="O4317" i="6"/>
  <c r="N4317" i="6"/>
  <c r="M4317" i="6"/>
  <c r="D4317" i="6"/>
  <c r="Q4316" i="6"/>
  <c r="P4316" i="6"/>
  <c r="S4316" i="6" s="1"/>
  <c r="O4316" i="6"/>
  <c r="N4316" i="6"/>
  <c r="M4316" i="6"/>
  <c r="D4316" i="6"/>
  <c r="S4315" i="6"/>
  <c r="Q4315" i="6"/>
  <c r="P4315" i="6"/>
  <c r="O4315" i="6"/>
  <c r="N4315" i="6"/>
  <c r="M4315" i="6"/>
  <c r="D4315" i="6"/>
  <c r="S4314" i="6"/>
  <c r="Q4314" i="6"/>
  <c r="P4314" i="6"/>
  <c r="O4314" i="6"/>
  <c r="N4314" i="6"/>
  <c r="M4314" i="6"/>
  <c r="D4314" i="6"/>
  <c r="Q4313" i="6"/>
  <c r="P4313" i="6"/>
  <c r="S4313" i="6" s="1"/>
  <c r="O4313" i="6"/>
  <c r="N4313" i="6"/>
  <c r="M4313" i="6"/>
  <c r="D4313" i="6"/>
  <c r="Q4312" i="6"/>
  <c r="P4312" i="6"/>
  <c r="S4312" i="6" s="1"/>
  <c r="O4312" i="6"/>
  <c r="N4312" i="6"/>
  <c r="M4312" i="6"/>
  <c r="D4312" i="6"/>
  <c r="S4311" i="6"/>
  <c r="Q4311" i="6"/>
  <c r="P4311" i="6"/>
  <c r="O4311" i="6"/>
  <c r="N4311" i="6"/>
  <c r="M4311" i="6"/>
  <c r="D4311" i="6"/>
  <c r="Q4310" i="6"/>
  <c r="P4310" i="6"/>
  <c r="S4310" i="6" s="1"/>
  <c r="O4310" i="6"/>
  <c r="N4310" i="6"/>
  <c r="M4310" i="6"/>
  <c r="D4310" i="6"/>
  <c r="Q4309" i="6"/>
  <c r="P4309" i="6"/>
  <c r="S4309" i="6" s="1"/>
  <c r="O4309" i="6"/>
  <c r="N4309" i="6"/>
  <c r="M4309" i="6"/>
  <c r="D4309" i="6"/>
  <c r="S4308" i="6"/>
  <c r="Q4308" i="6"/>
  <c r="P4308" i="6"/>
  <c r="O4308" i="6"/>
  <c r="N4308" i="6"/>
  <c r="M4308" i="6"/>
  <c r="D4308" i="6"/>
  <c r="S4307" i="6"/>
  <c r="Q4307" i="6"/>
  <c r="P4307" i="6"/>
  <c r="O4307" i="6"/>
  <c r="N4307" i="6"/>
  <c r="M4307" i="6"/>
  <c r="D4307" i="6"/>
  <c r="Q4306" i="6"/>
  <c r="P4306" i="6"/>
  <c r="S4306" i="6" s="1"/>
  <c r="O4306" i="6"/>
  <c r="N4306" i="6"/>
  <c r="M4306" i="6"/>
  <c r="D4306" i="6"/>
  <c r="Q4305" i="6"/>
  <c r="P4305" i="6"/>
  <c r="S4305" i="6" s="1"/>
  <c r="O4305" i="6"/>
  <c r="N4305" i="6"/>
  <c r="M4305" i="6"/>
  <c r="D4305" i="6"/>
  <c r="Q4304" i="6"/>
  <c r="P4304" i="6"/>
  <c r="S4304" i="6" s="1"/>
  <c r="O4304" i="6"/>
  <c r="N4304" i="6"/>
  <c r="M4304" i="6"/>
  <c r="D4304" i="6"/>
  <c r="S4303" i="6"/>
  <c r="Q4303" i="6"/>
  <c r="P4303" i="6"/>
  <c r="O4303" i="6"/>
  <c r="N4303" i="6"/>
  <c r="M4303" i="6"/>
  <c r="D4303" i="6"/>
  <c r="S4302" i="6"/>
  <c r="Q4302" i="6"/>
  <c r="P4302" i="6"/>
  <c r="O4302" i="6"/>
  <c r="N4302" i="6"/>
  <c r="M4302" i="6"/>
  <c r="D4302" i="6"/>
  <c r="Q4301" i="6"/>
  <c r="P4301" i="6"/>
  <c r="S4301" i="6" s="1"/>
  <c r="O4301" i="6"/>
  <c r="N4301" i="6"/>
  <c r="M4301" i="6"/>
  <c r="D4301" i="6"/>
  <c r="Q4300" i="6"/>
  <c r="P4300" i="6"/>
  <c r="S4300" i="6" s="1"/>
  <c r="O4300" i="6"/>
  <c r="N4300" i="6"/>
  <c r="M4300" i="6"/>
  <c r="D4300" i="6"/>
  <c r="S4299" i="6"/>
  <c r="Q4299" i="6"/>
  <c r="P4299" i="6"/>
  <c r="O4299" i="6"/>
  <c r="N4299" i="6"/>
  <c r="M4299" i="6"/>
  <c r="D4299" i="6"/>
  <c r="Q4298" i="6"/>
  <c r="P4298" i="6"/>
  <c r="S4298" i="6" s="1"/>
  <c r="O4298" i="6"/>
  <c r="N4298" i="6"/>
  <c r="M4298" i="6"/>
  <c r="D4298" i="6"/>
  <c r="Q4297" i="6"/>
  <c r="P4297" i="6"/>
  <c r="S4297" i="6" s="1"/>
  <c r="O4297" i="6"/>
  <c r="N4297" i="6"/>
  <c r="M4297" i="6"/>
  <c r="D4297" i="6"/>
  <c r="S4296" i="6"/>
  <c r="Q4296" i="6"/>
  <c r="P4296" i="6"/>
  <c r="O4296" i="6"/>
  <c r="N4296" i="6"/>
  <c r="M4296" i="6"/>
  <c r="D4296" i="6"/>
  <c r="S4295" i="6"/>
  <c r="Q4295" i="6"/>
  <c r="P4295" i="6"/>
  <c r="O4295" i="6"/>
  <c r="N4295" i="6"/>
  <c r="M4295" i="6"/>
  <c r="D4295" i="6"/>
  <c r="Q4294" i="6"/>
  <c r="P4294" i="6"/>
  <c r="S4294" i="6" s="1"/>
  <c r="O4294" i="6"/>
  <c r="N4294" i="6"/>
  <c r="M4294" i="6"/>
  <c r="D4294" i="6"/>
  <c r="Q4293" i="6"/>
  <c r="P4293" i="6"/>
  <c r="S4293" i="6" s="1"/>
  <c r="O4293" i="6"/>
  <c r="N4293" i="6"/>
  <c r="M4293" i="6"/>
  <c r="D4293" i="6"/>
  <c r="Q4292" i="6"/>
  <c r="P4292" i="6"/>
  <c r="S4292" i="6" s="1"/>
  <c r="O4292" i="6"/>
  <c r="N4292" i="6"/>
  <c r="M4292" i="6"/>
  <c r="D4292" i="6"/>
  <c r="S4291" i="6"/>
  <c r="Q4291" i="6"/>
  <c r="P4291" i="6"/>
  <c r="O4291" i="6"/>
  <c r="N4291" i="6"/>
  <c r="M4291" i="6"/>
  <c r="D4291" i="6"/>
  <c r="S4290" i="6"/>
  <c r="Q4290" i="6"/>
  <c r="P4290" i="6"/>
  <c r="O4290" i="6"/>
  <c r="N4290" i="6"/>
  <c r="M4290" i="6"/>
  <c r="D4290" i="6"/>
  <c r="Q4289" i="6"/>
  <c r="P4289" i="6"/>
  <c r="S4289" i="6" s="1"/>
  <c r="O4289" i="6"/>
  <c r="N4289" i="6"/>
  <c r="M4289" i="6"/>
  <c r="D4289" i="6"/>
  <c r="Q4288" i="6"/>
  <c r="P4288" i="6"/>
  <c r="S4288" i="6" s="1"/>
  <c r="O4288" i="6"/>
  <c r="N4288" i="6"/>
  <c r="M4288" i="6"/>
  <c r="D4288" i="6"/>
  <c r="S4287" i="6"/>
  <c r="Q4287" i="6"/>
  <c r="P4287" i="6"/>
  <c r="O4287" i="6"/>
  <c r="N4287" i="6"/>
  <c r="M4287" i="6"/>
  <c r="D4287" i="6"/>
  <c r="Q4286" i="6"/>
  <c r="P4286" i="6"/>
  <c r="S4286" i="6" s="1"/>
  <c r="O4286" i="6"/>
  <c r="N4286" i="6"/>
  <c r="M4286" i="6"/>
  <c r="D4286" i="6"/>
  <c r="Q4285" i="6"/>
  <c r="P4285" i="6"/>
  <c r="S4285" i="6" s="1"/>
  <c r="O4285" i="6"/>
  <c r="N4285" i="6"/>
  <c r="M4285" i="6"/>
  <c r="D4285" i="6"/>
  <c r="S4284" i="6"/>
  <c r="Q4284" i="6"/>
  <c r="P4284" i="6"/>
  <c r="O4284" i="6"/>
  <c r="N4284" i="6"/>
  <c r="M4284" i="6"/>
  <c r="D4284" i="6"/>
  <c r="S4283" i="6"/>
  <c r="Q4283" i="6"/>
  <c r="P4283" i="6"/>
  <c r="O4283" i="6"/>
  <c r="N4283" i="6"/>
  <c r="M4283" i="6"/>
  <c r="D4283" i="6"/>
  <c r="Q4282" i="6"/>
  <c r="P4282" i="6"/>
  <c r="S4282" i="6" s="1"/>
  <c r="O4282" i="6"/>
  <c r="N4282" i="6"/>
  <c r="M4282" i="6"/>
  <c r="D4282" i="6"/>
  <c r="Q4281" i="6"/>
  <c r="P4281" i="6"/>
  <c r="S4281" i="6" s="1"/>
  <c r="O4281" i="6"/>
  <c r="N4281" i="6"/>
  <c r="M4281" i="6"/>
  <c r="D4281" i="6"/>
  <c r="Q4280" i="6"/>
  <c r="P4280" i="6"/>
  <c r="S4280" i="6" s="1"/>
  <c r="O4280" i="6"/>
  <c r="N4280" i="6"/>
  <c r="M4280" i="6"/>
  <c r="D4280" i="6"/>
  <c r="S4279" i="6"/>
  <c r="Q4279" i="6"/>
  <c r="P4279" i="6"/>
  <c r="O4279" i="6"/>
  <c r="N4279" i="6"/>
  <c r="M4279" i="6"/>
  <c r="D4279" i="6"/>
  <c r="S4278" i="6"/>
  <c r="Q4278" i="6"/>
  <c r="P4278" i="6"/>
  <c r="O4278" i="6"/>
  <c r="N4278" i="6"/>
  <c r="M4278" i="6"/>
  <c r="D4278" i="6"/>
  <c r="Q4277" i="6"/>
  <c r="P4277" i="6"/>
  <c r="S4277" i="6" s="1"/>
  <c r="O4277" i="6"/>
  <c r="N4277" i="6"/>
  <c r="M4277" i="6"/>
  <c r="D4277" i="6"/>
  <c r="Q4276" i="6"/>
  <c r="P4276" i="6"/>
  <c r="S4276" i="6" s="1"/>
  <c r="O4276" i="6"/>
  <c r="N4276" i="6"/>
  <c r="M4276" i="6"/>
  <c r="D4276" i="6"/>
  <c r="S4275" i="6"/>
  <c r="Q4275" i="6"/>
  <c r="P4275" i="6"/>
  <c r="O4275" i="6"/>
  <c r="N4275" i="6"/>
  <c r="M4275" i="6"/>
  <c r="D4275" i="6"/>
  <c r="Q4274" i="6"/>
  <c r="P4274" i="6"/>
  <c r="S4274" i="6" s="1"/>
  <c r="O4274" i="6"/>
  <c r="N4274" i="6"/>
  <c r="M4274" i="6"/>
  <c r="D4274" i="6"/>
  <c r="Q4273" i="6"/>
  <c r="P4273" i="6"/>
  <c r="S4273" i="6" s="1"/>
  <c r="O4273" i="6"/>
  <c r="N4273" i="6"/>
  <c r="M4273" i="6"/>
  <c r="D4273" i="6"/>
  <c r="S4272" i="6"/>
  <c r="Q4272" i="6"/>
  <c r="P4272" i="6"/>
  <c r="O4272" i="6"/>
  <c r="N4272" i="6"/>
  <c r="M4272" i="6"/>
  <c r="D4272" i="6"/>
  <c r="S4271" i="6"/>
  <c r="Q4271" i="6"/>
  <c r="P4271" i="6"/>
  <c r="O4271" i="6"/>
  <c r="N4271" i="6"/>
  <c r="M4271" i="6"/>
  <c r="D4271" i="6"/>
  <c r="Q4270" i="6"/>
  <c r="P4270" i="6"/>
  <c r="S4270" i="6" s="1"/>
  <c r="O4270" i="6"/>
  <c r="N4270" i="6"/>
  <c r="M4270" i="6"/>
  <c r="D4270" i="6"/>
  <c r="Q4269" i="6"/>
  <c r="P4269" i="6"/>
  <c r="S4269" i="6" s="1"/>
  <c r="O4269" i="6"/>
  <c r="N4269" i="6"/>
  <c r="M4269" i="6"/>
  <c r="D4269" i="6"/>
  <c r="Q4268" i="6"/>
  <c r="P4268" i="6"/>
  <c r="S4268" i="6" s="1"/>
  <c r="O4268" i="6"/>
  <c r="N4268" i="6"/>
  <c r="M4268" i="6"/>
  <c r="D4268" i="6"/>
  <c r="S4267" i="6"/>
  <c r="Q4267" i="6"/>
  <c r="P4267" i="6"/>
  <c r="O4267" i="6"/>
  <c r="N4267" i="6"/>
  <c r="M4267" i="6"/>
  <c r="D4267" i="6"/>
  <c r="S4266" i="6"/>
  <c r="Q4266" i="6"/>
  <c r="P4266" i="6"/>
  <c r="O4266" i="6"/>
  <c r="N4266" i="6"/>
  <c r="M4266" i="6"/>
  <c r="D4266" i="6"/>
  <c r="Q4265" i="6"/>
  <c r="P4265" i="6"/>
  <c r="S4265" i="6" s="1"/>
  <c r="O4265" i="6"/>
  <c r="N4265" i="6"/>
  <c r="M4265" i="6"/>
  <c r="D4265" i="6"/>
  <c r="Q4264" i="6"/>
  <c r="P4264" i="6"/>
  <c r="S4264" i="6" s="1"/>
  <c r="O4264" i="6"/>
  <c r="N4264" i="6"/>
  <c r="M4264" i="6"/>
  <c r="D4264" i="6"/>
  <c r="S4263" i="6"/>
  <c r="Q4263" i="6"/>
  <c r="P4263" i="6"/>
  <c r="O4263" i="6"/>
  <c r="N4263" i="6"/>
  <c r="M4263" i="6"/>
  <c r="D4263" i="6"/>
  <c r="Q4262" i="6"/>
  <c r="P4262" i="6"/>
  <c r="S4262" i="6" s="1"/>
  <c r="O4262" i="6"/>
  <c r="N4262" i="6"/>
  <c r="M4262" i="6"/>
  <c r="D4262" i="6"/>
  <c r="Q4261" i="6"/>
  <c r="P4261" i="6"/>
  <c r="S4261" i="6" s="1"/>
  <c r="O4261" i="6"/>
  <c r="N4261" i="6"/>
  <c r="M4261" i="6"/>
  <c r="D4261" i="6"/>
  <c r="S4260" i="6"/>
  <c r="Q4260" i="6"/>
  <c r="P4260" i="6"/>
  <c r="O4260" i="6"/>
  <c r="N4260" i="6"/>
  <c r="M4260" i="6"/>
  <c r="D4260" i="6"/>
  <c r="S4259" i="6"/>
  <c r="Q4259" i="6"/>
  <c r="P4259" i="6"/>
  <c r="O4259" i="6"/>
  <c r="N4259" i="6"/>
  <c r="M4259" i="6"/>
  <c r="D4259" i="6"/>
  <c r="Q4258" i="6"/>
  <c r="P4258" i="6"/>
  <c r="S4258" i="6" s="1"/>
  <c r="O4258" i="6"/>
  <c r="N4258" i="6"/>
  <c r="M4258" i="6"/>
  <c r="D4258" i="6"/>
  <c r="Q4257" i="6"/>
  <c r="P4257" i="6"/>
  <c r="S4257" i="6" s="1"/>
  <c r="O4257" i="6"/>
  <c r="N4257" i="6"/>
  <c r="M4257" i="6"/>
  <c r="D4257" i="6"/>
  <c r="Q4256" i="6"/>
  <c r="P4256" i="6"/>
  <c r="S4256" i="6" s="1"/>
  <c r="O4256" i="6"/>
  <c r="N4256" i="6"/>
  <c r="M4256" i="6"/>
  <c r="D4256" i="6"/>
  <c r="S4255" i="6"/>
  <c r="Q4255" i="6"/>
  <c r="P4255" i="6"/>
  <c r="O4255" i="6"/>
  <c r="N4255" i="6"/>
  <c r="M4255" i="6"/>
  <c r="D4255" i="6"/>
  <c r="S4254" i="6"/>
  <c r="Q4254" i="6"/>
  <c r="P4254" i="6"/>
  <c r="O4254" i="6"/>
  <c r="N4254" i="6"/>
  <c r="M4254" i="6"/>
  <c r="D4254" i="6"/>
  <c r="Q4253" i="6"/>
  <c r="P4253" i="6"/>
  <c r="S4253" i="6" s="1"/>
  <c r="O4253" i="6"/>
  <c r="N4253" i="6"/>
  <c r="M4253" i="6"/>
  <c r="D4253" i="6"/>
  <c r="Q4252" i="6"/>
  <c r="P4252" i="6"/>
  <c r="S4252" i="6" s="1"/>
  <c r="O4252" i="6"/>
  <c r="N4252" i="6"/>
  <c r="M4252" i="6"/>
  <c r="D4252" i="6"/>
  <c r="S4251" i="6"/>
  <c r="Q4251" i="6"/>
  <c r="P4251" i="6"/>
  <c r="O4251" i="6"/>
  <c r="N4251" i="6"/>
  <c r="M4251" i="6"/>
  <c r="D4251" i="6"/>
  <c r="Q4250" i="6"/>
  <c r="P4250" i="6"/>
  <c r="S4250" i="6" s="1"/>
  <c r="O4250" i="6"/>
  <c r="N4250" i="6"/>
  <c r="M4250" i="6"/>
  <c r="D4250" i="6"/>
  <c r="Q4249" i="6"/>
  <c r="P4249" i="6"/>
  <c r="S4249" i="6" s="1"/>
  <c r="O4249" i="6"/>
  <c r="N4249" i="6"/>
  <c r="M4249" i="6"/>
  <c r="D4249" i="6"/>
  <c r="S4248" i="6"/>
  <c r="Q4248" i="6"/>
  <c r="P4248" i="6"/>
  <c r="O4248" i="6"/>
  <c r="N4248" i="6"/>
  <c r="M4248" i="6"/>
  <c r="D4248" i="6"/>
  <c r="S4247" i="6"/>
  <c r="Q4247" i="6"/>
  <c r="P4247" i="6"/>
  <c r="O4247" i="6"/>
  <c r="N4247" i="6"/>
  <c r="M4247" i="6"/>
  <c r="D4247" i="6"/>
  <c r="Q4246" i="6"/>
  <c r="P4246" i="6"/>
  <c r="S4246" i="6" s="1"/>
  <c r="O4246" i="6"/>
  <c r="N4246" i="6"/>
  <c r="M4246" i="6"/>
  <c r="D4246" i="6"/>
  <c r="Q4245" i="6"/>
  <c r="P4245" i="6"/>
  <c r="S4245" i="6" s="1"/>
  <c r="O4245" i="6"/>
  <c r="N4245" i="6"/>
  <c r="M4245" i="6"/>
  <c r="D4245" i="6"/>
  <c r="Q4244" i="6"/>
  <c r="P4244" i="6"/>
  <c r="S4244" i="6" s="1"/>
  <c r="O4244" i="6"/>
  <c r="N4244" i="6"/>
  <c r="M4244" i="6"/>
  <c r="D4244" i="6"/>
  <c r="S4243" i="6"/>
  <c r="Q4243" i="6"/>
  <c r="P4243" i="6"/>
  <c r="O4243" i="6"/>
  <c r="N4243" i="6"/>
  <c r="M4243" i="6"/>
  <c r="D4243" i="6"/>
  <c r="S4242" i="6"/>
  <c r="Q4242" i="6"/>
  <c r="P4242" i="6"/>
  <c r="O4242" i="6"/>
  <c r="N4242" i="6"/>
  <c r="M4242" i="6"/>
  <c r="D4242" i="6"/>
  <c r="Q4241" i="6"/>
  <c r="P4241" i="6"/>
  <c r="S4241" i="6" s="1"/>
  <c r="O4241" i="6"/>
  <c r="N4241" i="6"/>
  <c r="M4241" i="6"/>
  <c r="D4241" i="6"/>
  <c r="Q4240" i="6"/>
  <c r="P4240" i="6"/>
  <c r="S4240" i="6" s="1"/>
  <c r="O4240" i="6"/>
  <c r="N4240" i="6"/>
  <c r="M4240" i="6"/>
  <c r="D4240" i="6"/>
  <c r="S4239" i="6"/>
  <c r="Q4239" i="6"/>
  <c r="P4239" i="6"/>
  <c r="O4239" i="6"/>
  <c r="N4239" i="6"/>
  <c r="M4239" i="6"/>
  <c r="D4239" i="6"/>
  <c r="Q4238" i="6"/>
  <c r="P4238" i="6"/>
  <c r="S4238" i="6" s="1"/>
  <c r="O4238" i="6"/>
  <c r="N4238" i="6"/>
  <c r="M4238" i="6"/>
  <c r="D4238" i="6"/>
  <c r="Q4237" i="6"/>
  <c r="P4237" i="6"/>
  <c r="S4237" i="6" s="1"/>
  <c r="O4237" i="6"/>
  <c r="N4237" i="6"/>
  <c r="M4237" i="6"/>
  <c r="D4237" i="6"/>
  <c r="S4236" i="6"/>
  <c r="Q4236" i="6"/>
  <c r="P4236" i="6"/>
  <c r="O4236" i="6"/>
  <c r="N4236" i="6"/>
  <c r="M4236" i="6"/>
  <c r="D4236" i="6"/>
  <c r="S4235" i="6"/>
  <c r="Q4235" i="6"/>
  <c r="P4235" i="6"/>
  <c r="O4235" i="6"/>
  <c r="N4235" i="6"/>
  <c r="M4235" i="6"/>
  <c r="D4235" i="6"/>
  <c r="Q4234" i="6"/>
  <c r="P4234" i="6"/>
  <c r="S4234" i="6" s="1"/>
  <c r="O4234" i="6"/>
  <c r="N4234" i="6"/>
  <c r="M4234" i="6"/>
  <c r="D4234" i="6"/>
  <c r="Q4233" i="6"/>
  <c r="P4233" i="6"/>
  <c r="S4233" i="6" s="1"/>
  <c r="O4233" i="6"/>
  <c r="N4233" i="6"/>
  <c r="M4233" i="6"/>
  <c r="D4233" i="6"/>
  <c r="Q4232" i="6"/>
  <c r="P4232" i="6"/>
  <c r="S4232" i="6" s="1"/>
  <c r="O4232" i="6"/>
  <c r="N4232" i="6"/>
  <c r="M4232" i="6"/>
  <c r="D4232" i="6"/>
  <c r="S4231" i="6"/>
  <c r="Q4231" i="6"/>
  <c r="P4231" i="6"/>
  <c r="O4231" i="6"/>
  <c r="N4231" i="6"/>
  <c r="M4231" i="6"/>
  <c r="D4231" i="6"/>
  <c r="S4230" i="6"/>
  <c r="Q4230" i="6"/>
  <c r="P4230" i="6"/>
  <c r="O4230" i="6"/>
  <c r="N4230" i="6"/>
  <c r="M4230" i="6"/>
  <c r="D4230" i="6"/>
  <c r="Q4229" i="6"/>
  <c r="P4229" i="6"/>
  <c r="S4229" i="6" s="1"/>
  <c r="O4229" i="6"/>
  <c r="N4229" i="6"/>
  <c r="M4229" i="6"/>
  <c r="D4229" i="6"/>
  <c r="Q4228" i="6"/>
  <c r="P4228" i="6"/>
  <c r="S4228" i="6" s="1"/>
  <c r="O4228" i="6"/>
  <c r="N4228" i="6"/>
  <c r="M4228" i="6"/>
  <c r="D4228" i="6"/>
  <c r="S4227" i="6"/>
  <c r="Q4227" i="6"/>
  <c r="P4227" i="6"/>
  <c r="O4227" i="6"/>
  <c r="N4227" i="6"/>
  <c r="M4227" i="6"/>
  <c r="D4227" i="6"/>
  <c r="Q4226" i="6"/>
  <c r="P4226" i="6"/>
  <c r="S4226" i="6" s="1"/>
  <c r="O4226" i="6"/>
  <c r="N4226" i="6"/>
  <c r="M4226" i="6"/>
  <c r="D4226" i="6"/>
  <c r="Q4225" i="6"/>
  <c r="P4225" i="6"/>
  <c r="S4225" i="6" s="1"/>
  <c r="O4225" i="6"/>
  <c r="N4225" i="6"/>
  <c r="M4225" i="6"/>
  <c r="D4225" i="6"/>
  <c r="S4224" i="6"/>
  <c r="Q4224" i="6"/>
  <c r="P4224" i="6"/>
  <c r="O4224" i="6"/>
  <c r="N4224" i="6"/>
  <c r="M4224" i="6"/>
  <c r="D4224" i="6"/>
  <c r="S4223" i="6"/>
  <c r="Q4223" i="6"/>
  <c r="P4223" i="6"/>
  <c r="O4223" i="6"/>
  <c r="N4223" i="6"/>
  <c r="M4223" i="6"/>
  <c r="D4223" i="6"/>
  <c r="Q4222" i="6"/>
  <c r="P4222" i="6"/>
  <c r="S4222" i="6" s="1"/>
  <c r="O4222" i="6"/>
  <c r="N4222" i="6"/>
  <c r="M4222" i="6"/>
  <c r="D4222" i="6"/>
  <c r="Q4221" i="6"/>
  <c r="P4221" i="6"/>
  <c r="S4221" i="6" s="1"/>
  <c r="O4221" i="6"/>
  <c r="N4221" i="6"/>
  <c r="M4221" i="6"/>
  <c r="D4221" i="6"/>
  <c r="Q4220" i="6"/>
  <c r="P4220" i="6"/>
  <c r="S4220" i="6" s="1"/>
  <c r="O4220" i="6"/>
  <c r="N4220" i="6"/>
  <c r="M4220" i="6"/>
  <c r="D4220" i="6"/>
  <c r="S4219" i="6"/>
  <c r="Q4219" i="6"/>
  <c r="P4219" i="6"/>
  <c r="O4219" i="6"/>
  <c r="N4219" i="6"/>
  <c r="M4219" i="6"/>
  <c r="D4219" i="6"/>
  <c r="S4218" i="6"/>
  <c r="Q4218" i="6"/>
  <c r="P4218" i="6"/>
  <c r="O4218" i="6"/>
  <c r="N4218" i="6"/>
  <c r="M4218" i="6"/>
  <c r="D4218" i="6"/>
  <c r="Q4217" i="6"/>
  <c r="P4217" i="6"/>
  <c r="S4217" i="6" s="1"/>
  <c r="O4217" i="6"/>
  <c r="N4217" i="6"/>
  <c r="M4217" i="6"/>
  <c r="D4217" i="6"/>
  <c r="Q4216" i="6"/>
  <c r="P4216" i="6"/>
  <c r="S4216" i="6" s="1"/>
  <c r="O4216" i="6"/>
  <c r="N4216" i="6"/>
  <c r="M4216" i="6"/>
  <c r="D4216" i="6"/>
  <c r="S4215" i="6"/>
  <c r="Q4215" i="6"/>
  <c r="P4215" i="6"/>
  <c r="O4215" i="6"/>
  <c r="N4215" i="6"/>
  <c r="M4215" i="6"/>
  <c r="D4215" i="6"/>
  <c r="Q4214" i="6"/>
  <c r="P4214" i="6"/>
  <c r="S4214" i="6" s="1"/>
  <c r="O4214" i="6"/>
  <c r="N4214" i="6"/>
  <c r="M4214" i="6"/>
  <c r="D4214" i="6"/>
  <c r="Q4213" i="6"/>
  <c r="P4213" i="6"/>
  <c r="S4213" i="6" s="1"/>
  <c r="O4213" i="6"/>
  <c r="N4213" i="6"/>
  <c r="M4213" i="6"/>
  <c r="D4213" i="6"/>
  <c r="S4212" i="6"/>
  <c r="Q4212" i="6"/>
  <c r="P4212" i="6"/>
  <c r="O4212" i="6"/>
  <c r="N4212" i="6"/>
  <c r="M4212" i="6"/>
  <c r="D4212" i="6"/>
  <c r="S4211" i="6"/>
  <c r="Q4211" i="6"/>
  <c r="P4211" i="6"/>
  <c r="O4211" i="6"/>
  <c r="N4211" i="6"/>
  <c r="M4211" i="6"/>
  <c r="D4211" i="6"/>
  <c r="Q4210" i="6"/>
  <c r="P4210" i="6"/>
  <c r="S4210" i="6" s="1"/>
  <c r="O4210" i="6"/>
  <c r="N4210" i="6"/>
  <c r="M4210" i="6"/>
  <c r="D4210" i="6"/>
  <c r="Q4209" i="6"/>
  <c r="P4209" i="6"/>
  <c r="S4209" i="6" s="1"/>
  <c r="O4209" i="6"/>
  <c r="N4209" i="6"/>
  <c r="M4209" i="6"/>
  <c r="D4209" i="6"/>
  <c r="Q4208" i="6"/>
  <c r="P4208" i="6"/>
  <c r="S4208" i="6" s="1"/>
  <c r="O4208" i="6"/>
  <c r="N4208" i="6"/>
  <c r="M4208" i="6"/>
  <c r="D4208" i="6"/>
  <c r="S4207" i="6"/>
  <c r="Q4207" i="6"/>
  <c r="P4207" i="6"/>
  <c r="O4207" i="6"/>
  <c r="N4207" i="6"/>
  <c r="M4207" i="6"/>
  <c r="D4207" i="6"/>
  <c r="S4206" i="6"/>
  <c r="Q4206" i="6"/>
  <c r="P4206" i="6"/>
  <c r="O4206" i="6"/>
  <c r="N4206" i="6"/>
  <c r="M4206" i="6"/>
  <c r="D4206" i="6"/>
  <c r="Q4205" i="6"/>
  <c r="P4205" i="6"/>
  <c r="S4205" i="6" s="1"/>
  <c r="O4205" i="6"/>
  <c r="N4205" i="6"/>
  <c r="M4205" i="6"/>
  <c r="D4205" i="6"/>
  <c r="Q4204" i="6"/>
  <c r="P4204" i="6"/>
  <c r="S4204" i="6" s="1"/>
  <c r="O4204" i="6"/>
  <c r="N4204" i="6"/>
  <c r="M4204" i="6"/>
  <c r="D4204" i="6"/>
  <c r="S4203" i="6"/>
  <c r="Q4203" i="6"/>
  <c r="P4203" i="6"/>
  <c r="O4203" i="6"/>
  <c r="N4203" i="6"/>
  <c r="M4203" i="6"/>
  <c r="D4203" i="6"/>
  <c r="Q4202" i="6"/>
  <c r="P4202" i="6"/>
  <c r="S4202" i="6" s="1"/>
  <c r="O4202" i="6"/>
  <c r="N4202" i="6"/>
  <c r="M4202" i="6"/>
  <c r="D4202" i="6"/>
  <c r="Q4201" i="6"/>
  <c r="P4201" i="6"/>
  <c r="S4201" i="6" s="1"/>
  <c r="O4201" i="6"/>
  <c r="N4201" i="6"/>
  <c r="M4201" i="6"/>
  <c r="D4201" i="6"/>
  <c r="S4200" i="6"/>
  <c r="Q4200" i="6"/>
  <c r="P4200" i="6"/>
  <c r="O4200" i="6"/>
  <c r="N4200" i="6"/>
  <c r="M4200" i="6"/>
  <c r="D4200" i="6"/>
  <c r="S4199" i="6"/>
  <c r="Q4199" i="6"/>
  <c r="P4199" i="6"/>
  <c r="O4199" i="6"/>
  <c r="N4199" i="6"/>
  <c r="M4199" i="6"/>
  <c r="D4199" i="6"/>
  <c r="Q4198" i="6"/>
  <c r="P4198" i="6"/>
  <c r="S4198" i="6" s="1"/>
  <c r="O4198" i="6"/>
  <c r="N4198" i="6"/>
  <c r="M4198" i="6"/>
  <c r="D4198" i="6"/>
  <c r="Q4197" i="6"/>
  <c r="P4197" i="6"/>
  <c r="S4197" i="6" s="1"/>
  <c r="O4197" i="6"/>
  <c r="N4197" i="6"/>
  <c r="M4197" i="6"/>
  <c r="D4197" i="6"/>
  <c r="Q4196" i="6"/>
  <c r="P4196" i="6"/>
  <c r="S4196" i="6" s="1"/>
  <c r="O4196" i="6"/>
  <c r="N4196" i="6"/>
  <c r="M4196" i="6"/>
  <c r="D4196" i="6"/>
  <c r="S4195" i="6"/>
  <c r="Q4195" i="6"/>
  <c r="P4195" i="6"/>
  <c r="O4195" i="6"/>
  <c r="N4195" i="6"/>
  <c r="M4195" i="6"/>
  <c r="D4195" i="6"/>
  <c r="S4194" i="6"/>
  <c r="Q4194" i="6"/>
  <c r="P4194" i="6"/>
  <c r="O4194" i="6"/>
  <c r="N4194" i="6"/>
  <c r="M4194" i="6"/>
  <c r="D4194" i="6"/>
  <c r="Q4193" i="6"/>
  <c r="P4193" i="6"/>
  <c r="S4193" i="6" s="1"/>
  <c r="O4193" i="6"/>
  <c r="N4193" i="6"/>
  <c r="M4193" i="6"/>
  <c r="D4193" i="6"/>
  <c r="Q4192" i="6"/>
  <c r="P4192" i="6"/>
  <c r="S4192" i="6" s="1"/>
  <c r="O4192" i="6"/>
  <c r="N4192" i="6"/>
  <c r="M4192" i="6"/>
  <c r="D4192" i="6"/>
  <c r="S4191" i="6"/>
  <c r="Q4191" i="6"/>
  <c r="P4191" i="6"/>
  <c r="O4191" i="6"/>
  <c r="N4191" i="6"/>
  <c r="M4191" i="6"/>
  <c r="D4191" i="6"/>
  <c r="Q4190" i="6"/>
  <c r="P4190" i="6"/>
  <c r="S4190" i="6" s="1"/>
  <c r="O4190" i="6"/>
  <c r="N4190" i="6"/>
  <c r="M4190" i="6"/>
  <c r="D4190" i="6"/>
  <c r="Q4189" i="6"/>
  <c r="P4189" i="6"/>
  <c r="S4189" i="6" s="1"/>
  <c r="O4189" i="6"/>
  <c r="N4189" i="6"/>
  <c r="M4189" i="6"/>
  <c r="D4189" i="6"/>
  <c r="S4188" i="6"/>
  <c r="Q4188" i="6"/>
  <c r="P4188" i="6"/>
  <c r="O4188" i="6"/>
  <c r="N4188" i="6"/>
  <c r="M4188" i="6"/>
  <c r="D4188" i="6"/>
  <c r="S4187" i="6"/>
  <c r="Q4187" i="6"/>
  <c r="P4187" i="6"/>
  <c r="O4187" i="6"/>
  <c r="N4187" i="6"/>
  <c r="M4187" i="6"/>
  <c r="D4187" i="6"/>
  <c r="Q4186" i="6"/>
  <c r="P4186" i="6"/>
  <c r="S4186" i="6" s="1"/>
  <c r="O4186" i="6"/>
  <c r="N4186" i="6"/>
  <c r="M4186" i="6"/>
  <c r="D4186" i="6"/>
  <c r="Q4185" i="6"/>
  <c r="P4185" i="6"/>
  <c r="S4185" i="6" s="1"/>
  <c r="O4185" i="6"/>
  <c r="N4185" i="6"/>
  <c r="M4185" i="6"/>
  <c r="D4185" i="6"/>
  <c r="Q4184" i="6"/>
  <c r="P4184" i="6"/>
  <c r="S4184" i="6" s="1"/>
  <c r="O4184" i="6"/>
  <c r="N4184" i="6"/>
  <c r="M4184" i="6"/>
  <c r="D4184" i="6"/>
  <c r="S4183" i="6"/>
  <c r="Q4183" i="6"/>
  <c r="P4183" i="6"/>
  <c r="O4183" i="6"/>
  <c r="N4183" i="6"/>
  <c r="M4183" i="6"/>
  <c r="D4183" i="6"/>
  <c r="S4182" i="6"/>
  <c r="Q4182" i="6"/>
  <c r="P4182" i="6"/>
  <c r="O4182" i="6"/>
  <c r="N4182" i="6"/>
  <c r="M4182" i="6"/>
  <c r="D4182" i="6"/>
  <c r="Q4181" i="6"/>
  <c r="P4181" i="6"/>
  <c r="S4181" i="6" s="1"/>
  <c r="O4181" i="6"/>
  <c r="N4181" i="6"/>
  <c r="M4181" i="6"/>
  <c r="D4181" i="6"/>
  <c r="Q4180" i="6"/>
  <c r="P4180" i="6"/>
  <c r="S4180" i="6" s="1"/>
  <c r="O4180" i="6"/>
  <c r="N4180" i="6"/>
  <c r="M4180" i="6"/>
  <c r="D4180" i="6"/>
  <c r="S4179" i="6"/>
  <c r="Q4179" i="6"/>
  <c r="P4179" i="6"/>
  <c r="O4179" i="6"/>
  <c r="N4179" i="6"/>
  <c r="M4179" i="6"/>
  <c r="D4179" i="6"/>
  <c r="Q4178" i="6"/>
  <c r="P4178" i="6"/>
  <c r="S4178" i="6" s="1"/>
  <c r="O4178" i="6"/>
  <c r="N4178" i="6"/>
  <c r="M4178" i="6"/>
  <c r="D4178" i="6"/>
  <c r="Q4177" i="6"/>
  <c r="P4177" i="6"/>
  <c r="S4177" i="6" s="1"/>
  <c r="O4177" i="6"/>
  <c r="N4177" i="6"/>
  <c r="M4177" i="6"/>
  <c r="D4177" i="6"/>
  <c r="S4176" i="6"/>
  <c r="Q4176" i="6"/>
  <c r="P4176" i="6"/>
  <c r="O4176" i="6"/>
  <c r="N4176" i="6"/>
  <c r="M4176" i="6"/>
  <c r="D4176" i="6"/>
  <c r="S4175" i="6"/>
  <c r="Q4175" i="6"/>
  <c r="P4175" i="6"/>
  <c r="O4175" i="6"/>
  <c r="N4175" i="6"/>
  <c r="M4175" i="6"/>
  <c r="D4175" i="6"/>
  <c r="Q4174" i="6"/>
  <c r="P4174" i="6"/>
  <c r="S4174" i="6" s="1"/>
  <c r="O4174" i="6"/>
  <c r="N4174" i="6"/>
  <c r="M4174" i="6"/>
  <c r="D4174" i="6"/>
  <c r="Q4173" i="6"/>
  <c r="P4173" i="6"/>
  <c r="S4173" i="6" s="1"/>
  <c r="O4173" i="6"/>
  <c r="N4173" i="6"/>
  <c r="M4173" i="6"/>
  <c r="D4173" i="6"/>
  <c r="Q4172" i="6"/>
  <c r="P4172" i="6"/>
  <c r="S4172" i="6" s="1"/>
  <c r="O4172" i="6"/>
  <c r="N4172" i="6"/>
  <c r="M4172" i="6"/>
  <c r="D4172" i="6"/>
  <c r="S4171" i="6"/>
  <c r="Q4171" i="6"/>
  <c r="P4171" i="6"/>
  <c r="O4171" i="6"/>
  <c r="N4171" i="6"/>
  <c r="M4171" i="6"/>
  <c r="D4171" i="6"/>
  <c r="S4170" i="6"/>
  <c r="Q4170" i="6"/>
  <c r="P4170" i="6"/>
  <c r="O4170" i="6"/>
  <c r="N4170" i="6"/>
  <c r="M4170" i="6"/>
  <c r="D4170" i="6"/>
  <c r="Q4169" i="6"/>
  <c r="P4169" i="6"/>
  <c r="S4169" i="6" s="1"/>
  <c r="O4169" i="6"/>
  <c r="N4169" i="6"/>
  <c r="M4169" i="6"/>
  <c r="D4169" i="6"/>
  <c r="Q4168" i="6"/>
  <c r="P4168" i="6"/>
  <c r="S4168" i="6" s="1"/>
  <c r="O4168" i="6"/>
  <c r="N4168" i="6"/>
  <c r="M4168" i="6"/>
  <c r="D4168" i="6"/>
  <c r="S4167" i="6"/>
  <c r="Q4167" i="6"/>
  <c r="P4167" i="6"/>
  <c r="O4167" i="6"/>
  <c r="N4167" i="6"/>
  <c r="M4167" i="6"/>
  <c r="D4167" i="6"/>
  <c r="Q4166" i="6"/>
  <c r="P4166" i="6"/>
  <c r="S4166" i="6" s="1"/>
  <c r="O4166" i="6"/>
  <c r="N4166" i="6"/>
  <c r="M4166" i="6"/>
  <c r="D4166" i="6"/>
  <c r="Q4165" i="6"/>
  <c r="P4165" i="6"/>
  <c r="S4165" i="6" s="1"/>
  <c r="O4165" i="6"/>
  <c r="N4165" i="6"/>
  <c r="M4165" i="6"/>
  <c r="D4165" i="6"/>
  <c r="S4164" i="6"/>
  <c r="Q4164" i="6"/>
  <c r="P4164" i="6"/>
  <c r="O4164" i="6"/>
  <c r="N4164" i="6"/>
  <c r="M4164" i="6"/>
  <c r="D4164" i="6"/>
  <c r="S4163" i="6"/>
  <c r="Q4163" i="6"/>
  <c r="P4163" i="6"/>
  <c r="O4163" i="6"/>
  <c r="N4163" i="6"/>
  <c r="M4163" i="6"/>
  <c r="D4163" i="6"/>
  <c r="Q4162" i="6"/>
  <c r="P4162" i="6"/>
  <c r="S4162" i="6" s="1"/>
  <c r="O4162" i="6"/>
  <c r="N4162" i="6"/>
  <c r="M4162" i="6"/>
  <c r="D4162" i="6"/>
  <c r="Q4161" i="6"/>
  <c r="P4161" i="6"/>
  <c r="S4161" i="6" s="1"/>
  <c r="O4161" i="6"/>
  <c r="N4161" i="6"/>
  <c r="M4161" i="6"/>
  <c r="D4161" i="6"/>
  <c r="Q4160" i="6"/>
  <c r="P4160" i="6"/>
  <c r="S4160" i="6" s="1"/>
  <c r="O4160" i="6"/>
  <c r="N4160" i="6"/>
  <c r="M4160" i="6"/>
  <c r="D4160" i="6"/>
  <c r="S4159" i="6"/>
  <c r="Q4159" i="6"/>
  <c r="P4159" i="6"/>
  <c r="O4159" i="6"/>
  <c r="N4159" i="6"/>
  <c r="M4159" i="6"/>
  <c r="D4159" i="6"/>
  <c r="S4158" i="6"/>
  <c r="Q4158" i="6"/>
  <c r="P4158" i="6"/>
  <c r="O4158" i="6"/>
  <c r="N4158" i="6"/>
  <c r="M4158" i="6"/>
  <c r="D4158" i="6"/>
  <c r="Q4157" i="6"/>
  <c r="P4157" i="6"/>
  <c r="S4157" i="6" s="1"/>
  <c r="O4157" i="6"/>
  <c r="N4157" i="6"/>
  <c r="M4157" i="6"/>
  <c r="D4157" i="6"/>
  <c r="Q4156" i="6"/>
  <c r="P4156" i="6"/>
  <c r="S4156" i="6" s="1"/>
  <c r="O4156" i="6"/>
  <c r="N4156" i="6"/>
  <c r="M4156" i="6"/>
  <c r="D4156" i="6"/>
  <c r="S4155" i="6"/>
  <c r="Q4155" i="6"/>
  <c r="P4155" i="6"/>
  <c r="O4155" i="6"/>
  <c r="N4155" i="6"/>
  <c r="M4155" i="6"/>
  <c r="D4155" i="6"/>
  <c r="Q4154" i="6"/>
  <c r="P4154" i="6"/>
  <c r="S4154" i="6" s="1"/>
  <c r="O4154" i="6"/>
  <c r="N4154" i="6"/>
  <c r="M4154" i="6"/>
  <c r="D4154" i="6"/>
  <c r="Q4153" i="6"/>
  <c r="P4153" i="6"/>
  <c r="S4153" i="6" s="1"/>
  <c r="O4153" i="6"/>
  <c r="N4153" i="6"/>
  <c r="M4153" i="6"/>
  <c r="D4153" i="6"/>
  <c r="S4152" i="6"/>
  <c r="Q4152" i="6"/>
  <c r="P4152" i="6"/>
  <c r="O4152" i="6"/>
  <c r="N4152" i="6"/>
  <c r="M4152" i="6"/>
  <c r="D4152" i="6"/>
  <c r="S4151" i="6"/>
  <c r="Q4151" i="6"/>
  <c r="P4151" i="6"/>
  <c r="O4151" i="6"/>
  <c r="N4151" i="6"/>
  <c r="M4151" i="6"/>
  <c r="D4151" i="6"/>
  <c r="Q4150" i="6"/>
  <c r="P4150" i="6"/>
  <c r="S4150" i="6" s="1"/>
  <c r="O4150" i="6"/>
  <c r="N4150" i="6"/>
  <c r="M4150" i="6"/>
  <c r="D4150" i="6"/>
  <c r="Q4149" i="6"/>
  <c r="P4149" i="6"/>
  <c r="S4149" i="6" s="1"/>
  <c r="O4149" i="6"/>
  <c r="N4149" i="6"/>
  <c r="M4149" i="6"/>
  <c r="D4149" i="6"/>
  <c r="Q4148" i="6"/>
  <c r="P4148" i="6"/>
  <c r="S4148" i="6" s="1"/>
  <c r="O4148" i="6"/>
  <c r="N4148" i="6"/>
  <c r="M4148" i="6"/>
  <c r="D4148" i="6"/>
  <c r="S4147" i="6"/>
  <c r="Q4147" i="6"/>
  <c r="P4147" i="6"/>
  <c r="O4147" i="6"/>
  <c r="N4147" i="6"/>
  <c r="M4147" i="6"/>
  <c r="D4147" i="6"/>
  <c r="S4146" i="6"/>
  <c r="Q4146" i="6"/>
  <c r="P4146" i="6"/>
  <c r="O4146" i="6"/>
  <c r="N4146" i="6"/>
  <c r="M4146" i="6"/>
  <c r="D4146" i="6"/>
  <c r="Q4145" i="6"/>
  <c r="P4145" i="6"/>
  <c r="S4145" i="6" s="1"/>
  <c r="O4145" i="6"/>
  <c r="N4145" i="6"/>
  <c r="M4145" i="6"/>
  <c r="D4145" i="6"/>
  <c r="Q4144" i="6"/>
  <c r="P4144" i="6"/>
  <c r="S4144" i="6" s="1"/>
  <c r="O4144" i="6"/>
  <c r="N4144" i="6"/>
  <c r="M4144" i="6"/>
  <c r="D4144" i="6"/>
  <c r="S4143" i="6"/>
  <c r="Q4143" i="6"/>
  <c r="P4143" i="6"/>
  <c r="O4143" i="6"/>
  <c r="N4143" i="6"/>
  <c r="M4143" i="6"/>
  <c r="D4143" i="6"/>
  <c r="Q4142" i="6"/>
  <c r="P4142" i="6"/>
  <c r="S4142" i="6" s="1"/>
  <c r="O4142" i="6"/>
  <c r="N4142" i="6"/>
  <c r="M4142" i="6"/>
  <c r="D4142" i="6"/>
  <c r="Q4141" i="6"/>
  <c r="P4141" i="6"/>
  <c r="S4141" i="6" s="1"/>
  <c r="O4141" i="6"/>
  <c r="N4141" i="6"/>
  <c r="M4141" i="6"/>
  <c r="D4141" i="6"/>
  <c r="S4140" i="6"/>
  <c r="Q4140" i="6"/>
  <c r="P4140" i="6"/>
  <c r="O4140" i="6"/>
  <c r="N4140" i="6"/>
  <c r="M4140" i="6"/>
  <c r="D4140" i="6"/>
  <c r="S4139" i="6"/>
  <c r="Q4139" i="6"/>
  <c r="P4139" i="6"/>
  <c r="O4139" i="6"/>
  <c r="N4139" i="6"/>
  <c r="M4139" i="6"/>
  <c r="D4139" i="6"/>
  <c r="Q4138" i="6"/>
  <c r="P4138" i="6"/>
  <c r="S4138" i="6" s="1"/>
  <c r="O4138" i="6"/>
  <c r="N4138" i="6"/>
  <c r="M4138" i="6"/>
  <c r="D4138" i="6"/>
  <c r="Q4137" i="6"/>
  <c r="P4137" i="6"/>
  <c r="S4137" i="6" s="1"/>
  <c r="O4137" i="6"/>
  <c r="N4137" i="6"/>
  <c r="M4137" i="6"/>
  <c r="D4137" i="6"/>
  <c r="Q4136" i="6"/>
  <c r="P4136" i="6"/>
  <c r="S4136" i="6" s="1"/>
  <c r="O4136" i="6"/>
  <c r="N4136" i="6"/>
  <c r="M4136" i="6"/>
  <c r="D4136" i="6"/>
  <c r="S4135" i="6"/>
  <c r="Q4135" i="6"/>
  <c r="P4135" i="6"/>
  <c r="O4135" i="6"/>
  <c r="N4135" i="6"/>
  <c r="M4135" i="6"/>
  <c r="D4135" i="6"/>
  <c r="S4134" i="6"/>
  <c r="Q4134" i="6"/>
  <c r="P4134" i="6"/>
  <c r="O4134" i="6"/>
  <c r="N4134" i="6"/>
  <c r="M4134" i="6"/>
  <c r="D4134" i="6"/>
  <c r="Q4133" i="6"/>
  <c r="P4133" i="6"/>
  <c r="S4133" i="6" s="1"/>
  <c r="O4133" i="6"/>
  <c r="N4133" i="6"/>
  <c r="M4133" i="6"/>
  <c r="D4133" i="6"/>
  <c r="Q4132" i="6"/>
  <c r="P4132" i="6"/>
  <c r="S4132" i="6" s="1"/>
  <c r="O4132" i="6"/>
  <c r="N4132" i="6"/>
  <c r="M4132" i="6"/>
  <c r="D4132" i="6"/>
  <c r="S4131" i="6"/>
  <c r="Q4131" i="6"/>
  <c r="P4131" i="6"/>
  <c r="O4131" i="6"/>
  <c r="N4131" i="6"/>
  <c r="M4131" i="6"/>
  <c r="D4131" i="6"/>
  <c r="Q4130" i="6"/>
  <c r="P4130" i="6"/>
  <c r="S4130" i="6" s="1"/>
  <c r="O4130" i="6"/>
  <c r="N4130" i="6"/>
  <c r="M4130" i="6"/>
  <c r="D4130" i="6"/>
  <c r="Q4129" i="6"/>
  <c r="P4129" i="6"/>
  <c r="S4129" i="6" s="1"/>
  <c r="O4129" i="6"/>
  <c r="N4129" i="6"/>
  <c r="M4129" i="6"/>
  <c r="D4129" i="6"/>
  <c r="S4128" i="6"/>
  <c r="Q4128" i="6"/>
  <c r="P4128" i="6"/>
  <c r="O4128" i="6"/>
  <c r="N4128" i="6"/>
  <c r="M4128" i="6"/>
  <c r="D4128" i="6"/>
  <c r="S4127" i="6"/>
  <c r="Q4127" i="6"/>
  <c r="P4127" i="6"/>
  <c r="O4127" i="6"/>
  <c r="N4127" i="6"/>
  <c r="M4127" i="6"/>
  <c r="D4127" i="6"/>
  <c r="Q4126" i="6"/>
  <c r="P4126" i="6"/>
  <c r="S4126" i="6" s="1"/>
  <c r="O4126" i="6"/>
  <c r="N4126" i="6"/>
  <c r="M4126" i="6"/>
  <c r="D4126" i="6"/>
  <c r="Q4125" i="6"/>
  <c r="P4125" i="6"/>
  <c r="S4125" i="6" s="1"/>
  <c r="O4125" i="6"/>
  <c r="N4125" i="6"/>
  <c r="M4125" i="6"/>
  <c r="D4125" i="6"/>
  <c r="Q4124" i="6"/>
  <c r="P4124" i="6"/>
  <c r="S4124" i="6" s="1"/>
  <c r="O4124" i="6"/>
  <c r="N4124" i="6"/>
  <c r="M4124" i="6"/>
  <c r="D4124" i="6"/>
  <c r="S4123" i="6"/>
  <c r="Q4123" i="6"/>
  <c r="P4123" i="6"/>
  <c r="O4123" i="6"/>
  <c r="N4123" i="6"/>
  <c r="M4123" i="6"/>
  <c r="D4123" i="6"/>
  <c r="S4122" i="6"/>
  <c r="Q4122" i="6"/>
  <c r="P4122" i="6"/>
  <c r="O4122" i="6"/>
  <c r="N4122" i="6"/>
  <c r="M4122" i="6"/>
  <c r="D4122" i="6"/>
  <c r="Q4121" i="6"/>
  <c r="P4121" i="6"/>
  <c r="S4121" i="6" s="1"/>
  <c r="O4121" i="6"/>
  <c r="N4121" i="6"/>
  <c r="M4121" i="6"/>
  <c r="D4121" i="6"/>
  <c r="Q4120" i="6"/>
  <c r="P4120" i="6"/>
  <c r="S4120" i="6" s="1"/>
  <c r="O4120" i="6"/>
  <c r="N4120" i="6"/>
  <c r="M4120" i="6"/>
  <c r="D4120" i="6"/>
  <c r="S4119" i="6"/>
  <c r="Q4119" i="6"/>
  <c r="P4119" i="6"/>
  <c r="O4119" i="6"/>
  <c r="N4119" i="6"/>
  <c r="M4119" i="6"/>
  <c r="D4119" i="6"/>
  <c r="Q4118" i="6"/>
  <c r="P4118" i="6"/>
  <c r="S4118" i="6" s="1"/>
  <c r="O4118" i="6"/>
  <c r="N4118" i="6"/>
  <c r="M4118" i="6"/>
  <c r="D4118" i="6"/>
  <c r="Q4117" i="6"/>
  <c r="P4117" i="6"/>
  <c r="S4117" i="6" s="1"/>
  <c r="O4117" i="6"/>
  <c r="N4117" i="6"/>
  <c r="M4117" i="6"/>
  <c r="D4117" i="6"/>
  <c r="S4116" i="6"/>
  <c r="Q4116" i="6"/>
  <c r="P4116" i="6"/>
  <c r="O4116" i="6"/>
  <c r="N4116" i="6"/>
  <c r="M4116" i="6"/>
  <c r="D4116" i="6"/>
  <c r="S4115" i="6"/>
  <c r="Q4115" i="6"/>
  <c r="P4115" i="6"/>
  <c r="O4115" i="6"/>
  <c r="N4115" i="6"/>
  <c r="M4115" i="6"/>
  <c r="D4115" i="6"/>
  <c r="Q4114" i="6"/>
  <c r="P4114" i="6"/>
  <c r="S4114" i="6" s="1"/>
  <c r="O4114" i="6"/>
  <c r="N4114" i="6"/>
  <c r="M4114" i="6"/>
  <c r="D4114" i="6"/>
  <c r="Q4113" i="6"/>
  <c r="P4113" i="6"/>
  <c r="S4113" i="6" s="1"/>
  <c r="O4113" i="6"/>
  <c r="N4113" i="6"/>
  <c r="M4113" i="6"/>
  <c r="D4113" i="6"/>
  <c r="Q4112" i="6"/>
  <c r="P4112" i="6"/>
  <c r="S4112" i="6" s="1"/>
  <c r="O4112" i="6"/>
  <c r="N4112" i="6"/>
  <c r="M4112" i="6"/>
  <c r="D4112" i="6"/>
  <c r="S4111" i="6"/>
  <c r="Q4111" i="6"/>
  <c r="P4111" i="6"/>
  <c r="O4111" i="6"/>
  <c r="N4111" i="6"/>
  <c r="M4111" i="6"/>
  <c r="D4111" i="6"/>
  <c r="S4110" i="6"/>
  <c r="Q4110" i="6"/>
  <c r="P4110" i="6"/>
  <c r="O4110" i="6"/>
  <c r="N4110" i="6"/>
  <c r="M4110" i="6"/>
  <c r="D4110" i="6"/>
  <c r="Q4109" i="6"/>
  <c r="P4109" i="6"/>
  <c r="S4109" i="6" s="1"/>
  <c r="O4109" i="6"/>
  <c r="N4109" i="6"/>
  <c r="M4109" i="6"/>
  <c r="D4109" i="6"/>
  <c r="Q4108" i="6"/>
  <c r="P4108" i="6"/>
  <c r="S4108" i="6" s="1"/>
  <c r="O4108" i="6"/>
  <c r="N4108" i="6"/>
  <c r="M4108" i="6"/>
  <c r="D4108" i="6"/>
  <c r="S4107" i="6"/>
  <c r="Q4107" i="6"/>
  <c r="P4107" i="6"/>
  <c r="O4107" i="6"/>
  <c r="N4107" i="6"/>
  <c r="M4107" i="6"/>
  <c r="D4107" i="6"/>
  <c r="Q4106" i="6"/>
  <c r="P4106" i="6"/>
  <c r="S4106" i="6" s="1"/>
  <c r="O4106" i="6"/>
  <c r="N4106" i="6"/>
  <c r="M4106" i="6"/>
  <c r="D4106" i="6"/>
  <c r="Q4105" i="6"/>
  <c r="P4105" i="6"/>
  <c r="S4105" i="6" s="1"/>
  <c r="O4105" i="6"/>
  <c r="N4105" i="6"/>
  <c r="M4105" i="6"/>
  <c r="D4105" i="6"/>
  <c r="S4104" i="6"/>
  <c r="Q4104" i="6"/>
  <c r="P4104" i="6"/>
  <c r="O4104" i="6"/>
  <c r="N4104" i="6"/>
  <c r="M4104" i="6"/>
  <c r="D4104" i="6"/>
  <c r="S4103" i="6"/>
  <c r="Q4103" i="6"/>
  <c r="P4103" i="6"/>
  <c r="O4103" i="6"/>
  <c r="N4103" i="6"/>
  <c r="M4103" i="6"/>
  <c r="D4103" i="6"/>
  <c r="Q4102" i="6"/>
  <c r="P4102" i="6"/>
  <c r="S4102" i="6" s="1"/>
  <c r="O4102" i="6"/>
  <c r="N4102" i="6"/>
  <c r="M4102" i="6"/>
  <c r="D4102" i="6"/>
  <c r="Q4101" i="6"/>
  <c r="P4101" i="6"/>
  <c r="S4101" i="6" s="1"/>
  <c r="O4101" i="6"/>
  <c r="N4101" i="6"/>
  <c r="M4101" i="6"/>
  <c r="D4101" i="6"/>
  <c r="Q4100" i="6"/>
  <c r="P4100" i="6"/>
  <c r="S4100" i="6" s="1"/>
  <c r="O4100" i="6"/>
  <c r="N4100" i="6"/>
  <c r="M4100" i="6"/>
  <c r="D4100" i="6"/>
  <c r="S4099" i="6"/>
  <c r="Q4099" i="6"/>
  <c r="P4099" i="6"/>
  <c r="O4099" i="6"/>
  <c r="N4099" i="6"/>
  <c r="M4099" i="6"/>
  <c r="D4099" i="6"/>
  <c r="S4098" i="6"/>
  <c r="Q4098" i="6"/>
  <c r="P4098" i="6"/>
  <c r="O4098" i="6"/>
  <c r="N4098" i="6"/>
  <c r="M4098" i="6"/>
  <c r="D4098" i="6"/>
  <c r="Q4097" i="6"/>
  <c r="P4097" i="6"/>
  <c r="S4097" i="6" s="1"/>
  <c r="O4097" i="6"/>
  <c r="N4097" i="6"/>
  <c r="M4097" i="6"/>
  <c r="D4097" i="6"/>
  <c r="Q4096" i="6"/>
  <c r="P4096" i="6"/>
  <c r="S4096" i="6" s="1"/>
  <c r="O4096" i="6"/>
  <c r="N4096" i="6"/>
  <c r="M4096" i="6"/>
  <c r="D4096" i="6"/>
  <c r="S4095" i="6"/>
  <c r="Q4095" i="6"/>
  <c r="P4095" i="6"/>
  <c r="O4095" i="6"/>
  <c r="N4095" i="6"/>
  <c r="M4095" i="6"/>
  <c r="D4095" i="6"/>
  <c r="Q4094" i="6"/>
  <c r="P4094" i="6"/>
  <c r="S4094" i="6" s="1"/>
  <c r="O4094" i="6"/>
  <c r="N4094" i="6"/>
  <c r="M4094" i="6"/>
  <c r="D4094" i="6"/>
  <c r="Q4093" i="6"/>
  <c r="P4093" i="6"/>
  <c r="S4093" i="6" s="1"/>
  <c r="O4093" i="6"/>
  <c r="N4093" i="6"/>
  <c r="M4093" i="6"/>
  <c r="D4093" i="6"/>
  <c r="S4092" i="6"/>
  <c r="Q4092" i="6"/>
  <c r="P4092" i="6"/>
  <c r="O4092" i="6"/>
  <c r="N4092" i="6"/>
  <c r="M4092" i="6"/>
  <c r="D4092" i="6"/>
  <c r="S4091" i="6"/>
  <c r="Q4091" i="6"/>
  <c r="P4091" i="6"/>
  <c r="O4091" i="6"/>
  <c r="N4091" i="6"/>
  <c r="M4091" i="6"/>
  <c r="D4091" i="6"/>
  <c r="Q4090" i="6"/>
  <c r="P4090" i="6"/>
  <c r="S4090" i="6" s="1"/>
  <c r="O4090" i="6"/>
  <c r="N4090" i="6"/>
  <c r="M4090" i="6"/>
  <c r="D4090" i="6"/>
  <c r="Q4089" i="6"/>
  <c r="P4089" i="6"/>
  <c r="S4089" i="6" s="1"/>
  <c r="O4089" i="6"/>
  <c r="N4089" i="6"/>
  <c r="M4089" i="6"/>
  <c r="D4089" i="6"/>
  <c r="Q4088" i="6"/>
  <c r="P4088" i="6"/>
  <c r="S4088" i="6" s="1"/>
  <c r="O4088" i="6"/>
  <c r="N4088" i="6"/>
  <c r="M4088" i="6"/>
  <c r="D4088" i="6"/>
  <c r="S4087" i="6"/>
  <c r="Q4087" i="6"/>
  <c r="P4087" i="6"/>
  <c r="O4087" i="6"/>
  <c r="N4087" i="6"/>
  <c r="M4087" i="6"/>
  <c r="D4087" i="6"/>
  <c r="S4086" i="6"/>
  <c r="Q4086" i="6"/>
  <c r="P4086" i="6"/>
  <c r="O4086" i="6"/>
  <c r="N4086" i="6"/>
  <c r="M4086" i="6"/>
  <c r="D4086" i="6"/>
  <c r="Q4085" i="6"/>
  <c r="P4085" i="6"/>
  <c r="S4085" i="6" s="1"/>
  <c r="O4085" i="6"/>
  <c r="N4085" i="6"/>
  <c r="M4085" i="6"/>
  <c r="D4085" i="6"/>
  <c r="Q4084" i="6"/>
  <c r="P4084" i="6"/>
  <c r="S4084" i="6" s="1"/>
  <c r="O4084" i="6"/>
  <c r="N4084" i="6"/>
  <c r="M4084" i="6"/>
  <c r="D4084" i="6"/>
  <c r="S4083" i="6"/>
  <c r="Q4083" i="6"/>
  <c r="P4083" i="6"/>
  <c r="O4083" i="6"/>
  <c r="N4083" i="6"/>
  <c r="M4083" i="6"/>
  <c r="D4083" i="6"/>
  <c r="Q4082" i="6"/>
  <c r="P4082" i="6"/>
  <c r="S4082" i="6" s="1"/>
  <c r="O4082" i="6"/>
  <c r="N4082" i="6"/>
  <c r="M4082" i="6"/>
  <c r="D4082" i="6"/>
  <c r="Q4081" i="6"/>
  <c r="P4081" i="6"/>
  <c r="S4081" i="6" s="1"/>
  <c r="O4081" i="6"/>
  <c r="N4081" i="6"/>
  <c r="M4081" i="6"/>
  <c r="D4081" i="6"/>
  <c r="S4080" i="6"/>
  <c r="Q4080" i="6"/>
  <c r="P4080" i="6"/>
  <c r="O4080" i="6"/>
  <c r="N4080" i="6"/>
  <c r="M4080" i="6"/>
  <c r="D4080" i="6"/>
  <c r="S4079" i="6"/>
  <c r="Q4079" i="6"/>
  <c r="P4079" i="6"/>
  <c r="O4079" i="6"/>
  <c r="N4079" i="6"/>
  <c r="M4079" i="6"/>
  <c r="D4079" i="6"/>
  <c r="Q4078" i="6"/>
  <c r="P4078" i="6"/>
  <c r="S4078" i="6" s="1"/>
  <c r="O4078" i="6"/>
  <c r="N4078" i="6"/>
  <c r="M4078" i="6"/>
  <c r="D4078" i="6"/>
  <c r="Q4077" i="6"/>
  <c r="P4077" i="6"/>
  <c r="S4077" i="6" s="1"/>
  <c r="O4077" i="6"/>
  <c r="N4077" i="6"/>
  <c r="M4077" i="6"/>
  <c r="D4077" i="6"/>
  <c r="Q4076" i="6"/>
  <c r="P4076" i="6"/>
  <c r="S4076" i="6" s="1"/>
  <c r="O4076" i="6"/>
  <c r="N4076" i="6"/>
  <c r="M4076" i="6"/>
  <c r="D4076" i="6"/>
  <c r="S4075" i="6"/>
  <c r="Q4075" i="6"/>
  <c r="P4075" i="6"/>
  <c r="O4075" i="6"/>
  <c r="N4075" i="6"/>
  <c r="M4075" i="6"/>
  <c r="D4075" i="6"/>
  <c r="S4074" i="6"/>
  <c r="Q4074" i="6"/>
  <c r="P4074" i="6"/>
  <c r="O4074" i="6"/>
  <c r="N4074" i="6"/>
  <c r="M4074" i="6"/>
  <c r="D4074" i="6"/>
  <c r="Q4073" i="6"/>
  <c r="P4073" i="6"/>
  <c r="S4073" i="6" s="1"/>
  <c r="O4073" i="6"/>
  <c r="N4073" i="6"/>
  <c r="M4073" i="6"/>
  <c r="D4073" i="6"/>
  <c r="Q4072" i="6"/>
  <c r="P4072" i="6"/>
  <c r="S4072" i="6" s="1"/>
  <c r="O4072" i="6"/>
  <c r="N4072" i="6"/>
  <c r="M4072" i="6"/>
  <c r="D4072" i="6"/>
  <c r="S4071" i="6"/>
  <c r="Q4071" i="6"/>
  <c r="P4071" i="6"/>
  <c r="O4071" i="6"/>
  <c r="N4071" i="6"/>
  <c r="M4071" i="6"/>
  <c r="D4071" i="6"/>
  <c r="Q4070" i="6"/>
  <c r="P4070" i="6"/>
  <c r="S4070" i="6" s="1"/>
  <c r="O4070" i="6"/>
  <c r="N4070" i="6"/>
  <c r="M4070" i="6"/>
  <c r="D4070" i="6"/>
  <c r="Q4069" i="6"/>
  <c r="P4069" i="6"/>
  <c r="S4069" i="6" s="1"/>
  <c r="O4069" i="6"/>
  <c r="N4069" i="6"/>
  <c r="M4069" i="6"/>
  <c r="D4069" i="6"/>
  <c r="S4068" i="6"/>
  <c r="Q4068" i="6"/>
  <c r="P4068" i="6"/>
  <c r="O4068" i="6"/>
  <c r="N4068" i="6"/>
  <c r="M4068" i="6"/>
  <c r="D4068" i="6"/>
  <c r="S4067" i="6"/>
  <c r="Q4067" i="6"/>
  <c r="P4067" i="6"/>
  <c r="O4067" i="6"/>
  <c r="N4067" i="6"/>
  <c r="M4067" i="6"/>
  <c r="D4067" i="6"/>
  <c r="Q4066" i="6"/>
  <c r="P4066" i="6"/>
  <c r="S4066" i="6" s="1"/>
  <c r="O4066" i="6"/>
  <c r="N4066" i="6"/>
  <c r="M4066" i="6"/>
  <c r="D4066" i="6"/>
  <c r="Q4065" i="6"/>
  <c r="P4065" i="6"/>
  <c r="S4065" i="6" s="1"/>
  <c r="O4065" i="6"/>
  <c r="N4065" i="6"/>
  <c r="M4065" i="6"/>
  <c r="D4065" i="6"/>
  <c r="Q4064" i="6"/>
  <c r="P4064" i="6"/>
  <c r="S4064" i="6" s="1"/>
  <c r="O4064" i="6"/>
  <c r="N4064" i="6"/>
  <c r="M4064" i="6"/>
  <c r="D4064" i="6"/>
  <c r="S4063" i="6"/>
  <c r="Q4063" i="6"/>
  <c r="P4063" i="6"/>
  <c r="O4063" i="6"/>
  <c r="N4063" i="6"/>
  <c r="M4063" i="6"/>
  <c r="D4063" i="6"/>
  <c r="S4062" i="6"/>
  <c r="Q4062" i="6"/>
  <c r="P4062" i="6"/>
  <c r="O4062" i="6"/>
  <c r="N4062" i="6"/>
  <c r="M4062" i="6"/>
  <c r="D4062" i="6"/>
  <c r="Q4061" i="6"/>
  <c r="P4061" i="6"/>
  <c r="S4061" i="6" s="1"/>
  <c r="O4061" i="6"/>
  <c r="N4061" i="6"/>
  <c r="M4061" i="6"/>
  <c r="D4061" i="6"/>
  <c r="Q4060" i="6"/>
  <c r="P4060" i="6"/>
  <c r="S4060" i="6" s="1"/>
  <c r="O4060" i="6"/>
  <c r="N4060" i="6"/>
  <c r="M4060" i="6"/>
  <c r="D4060" i="6"/>
  <c r="S4059" i="6"/>
  <c r="Q4059" i="6"/>
  <c r="P4059" i="6"/>
  <c r="O4059" i="6"/>
  <c r="N4059" i="6"/>
  <c r="M4059" i="6"/>
  <c r="D4059" i="6"/>
  <c r="Q4058" i="6"/>
  <c r="P4058" i="6"/>
  <c r="S4058" i="6" s="1"/>
  <c r="O4058" i="6"/>
  <c r="N4058" i="6"/>
  <c r="M4058" i="6"/>
  <c r="D4058" i="6"/>
  <c r="Q4057" i="6"/>
  <c r="P4057" i="6"/>
  <c r="S4057" i="6" s="1"/>
  <c r="O4057" i="6"/>
  <c r="N4057" i="6"/>
  <c r="M4057" i="6"/>
  <c r="D4057" i="6"/>
  <c r="S4056" i="6"/>
  <c r="Q4056" i="6"/>
  <c r="P4056" i="6"/>
  <c r="O4056" i="6"/>
  <c r="N4056" i="6"/>
  <c r="M4056" i="6"/>
  <c r="D4056" i="6"/>
  <c r="S4055" i="6"/>
  <c r="Q4055" i="6"/>
  <c r="P4055" i="6"/>
  <c r="O4055" i="6"/>
  <c r="N4055" i="6"/>
  <c r="M4055" i="6"/>
  <c r="D4055" i="6"/>
  <c r="Q4054" i="6"/>
  <c r="P4054" i="6"/>
  <c r="S4054" i="6" s="1"/>
  <c r="O4054" i="6"/>
  <c r="N4054" i="6"/>
  <c r="M4054" i="6"/>
  <c r="D4054" i="6"/>
  <c r="Q4053" i="6"/>
  <c r="P4053" i="6"/>
  <c r="S4053" i="6" s="1"/>
  <c r="O4053" i="6"/>
  <c r="N4053" i="6"/>
  <c r="M4053" i="6"/>
  <c r="D4053" i="6"/>
  <c r="Q4052" i="6"/>
  <c r="P4052" i="6"/>
  <c r="S4052" i="6" s="1"/>
  <c r="O4052" i="6"/>
  <c r="N4052" i="6"/>
  <c r="M4052" i="6"/>
  <c r="D4052" i="6"/>
  <c r="S4051" i="6"/>
  <c r="Q4051" i="6"/>
  <c r="P4051" i="6"/>
  <c r="O4051" i="6"/>
  <c r="N4051" i="6"/>
  <c r="M4051" i="6"/>
  <c r="D4051" i="6"/>
  <c r="S4050" i="6"/>
  <c r="Q4050" i="6"/>
  <c r="P4050" i="6"/>
  <c r="O4050" i="6"/>
  <c r="N4050" i="6"/>
  <c r="M4050" i="6"/>
  <c r="D4050" i="6"/>
  <c r="Q4049" i="6"/>
  <c r="P4049" i="6"/>
  <c r="S4049" i="6" s="1"/>
  <c r="O4049" i="6"/>
  <c r="N4049" i="6"/>
  <c r="M4049" i="6"/>
  <c r="D4049" i="6"/>
  <c r="Q4048" i="6"/>
  <c r="P4048" i="6"/>
  <c r="S4048" i="6" s="1"/>
  <c r="O4048" i="6"/>
  <c r="N4048" i="6"/>
  <c r="M4048" i="6"/>
  <c r="D4048" i="6"/>
  <c r="S4047" i="6"/>
  <c r="Q4047" i="6"/>
  <c r="P4047" i="6"/>
  <c r="O4047" i="6"/>
  <c r="N4047" i="6"/>
  <c r="M4047" i="6"/>
  <c r="D4047" i="6"/>
  <c r="Q4046" i="6"/>
  <c r="P4046" i="6"/>
  <c r="S4046" i="6" s="1"/>
  <c r="O4046" i="6"/>
  <c r="N4046" i="6"/>
  <c r="M4046" i="6"/>
  <c r="D4046" i="6"/>
  <c r="Q4045" i="6"/>
  <c r="P4045" i="6"/>
  <c r="S4045" i="6" s="1"/>
  <c r="O4045" i="6"/>
  <c r="N4045" i="6"/>
  <c r="M4045" i="6"/>
  <c r="D4045" i="6"/>
  <c r="S4044" i="6"/>
  <c r="Q4044" i="6"/>
  <c r="P4044" i="6"/>
  <c r="O4044" i="6"/>
  <c r="N4044" i="6"/>
  <c r="M4044" i="6"/>
  <c r="D4044" i="6"/>
  <c r="S4043" i="6"/>
  <c r="Q4043" i="6"/>
  <c r="P4043" i="6"/>
  <c r="O4043" i="6"/>
  <c r="N4043" i="6"/>
  <c r="M4043" i="6"/>
  <c r="D4043" i="6"/>
  <c r="Q4042" i="6"/>
  <c r="P4042" i="6"/>
  <c r="S4042" i="6" s="1"/>
  <c r="O4042" i="6"/>
  <c r="N4042" i="6"/>
  <c r="M4042" i="6"/>
  <c r="D4042" i="6"/>
  <c r="Q4041" i="6"/>
  <c r="P4041" i="6"/>
  <c r="S4041" i="6" s="1"/>
  <c r="O4041" i="6"/>
  <c r="N4041" i="6"/>
  <c r="M4041" i="6"/>
  <c r="D4041" i="6"/>
  <c r="Q4040" i="6"/>
  <c r="P4040" i="6"/>
  <c r="S4040" i="6" s="1"/>
  <c r="O4040" i="6"/>
  <c r="N4040" i="6"/>
  <c r="M4040" i="6"/>
  <c r="D4040" i="6"/>
  <c r="S4039" i="6"/>
  <c r="Q4039" i="6"/>
  <c r="P4039" i="6"/>
  <c r="O4039" i="6"/>
  <c r="N4039" i="6"/>
  <c r="M4039" i="6"/>
  <c r="D4039" i="6"/>
  <c r="S4038" i="6"/>
  <c r="Q4038" i="6"/>
  <c r="P4038" i="6"/>
  <c r="O4038" i="6"/>
  <c r="N4038" i="6"/>
  <c r="M4038" i="6"/>
  <c r="D4038" i="6"/>
  <c r="Q4037" i="6"/>
  <c r="P4037" i="6"/>
  <c r="S4037" i="6" s="1"/>
  <c r="O4037" i="6"/>
  <c r="N4037" i="6"/>
  <c r="M4037" i="6"/>
  <c r="D4037" i="6"/>
  <c r="Q4036" i="6"/>
  <c r="P4036" i="6"/>
  <c r="S4036" i="6" s="1"/>
  <c r="O4036" i="6"/>
  <c r="N4036" i="6"/>
  <c r="M4036" i="6"/>
  <c r="D4036" i="6"/>
  <c r="S4035" i="6"/>
  <c r="Q4035" i="6"/>
  <c r="P4035" i="6"/>
  <c r="O4035" i="6"/>
  <c r="N4035" i="6"/>
  <c r="M4035" i="6"/>
  <c r="D4035" i="6"/>
  <c r="Q4034" i="6"/>
  <c r="P4034" i="6"/>
  <c r="S4034" i="6" s="1"/>
  <c r="O4034" i="6"/>
  <c r="N4034" i="6"/>
  <c r="M4034" i="6"/>
  <c r="D4034" i="6"/>
  <c r="Q4033" i="6"/>
  <c r="P4033" i="6"/>
  <c r="S4033" i="6" s="1"/>
  <c r="O4033" i="6"/>
  <c r="N4033" i="6"/>
  <c r="M4033" i="6"/>
  <c r="D4033" i="6"/>
  <c r="S4032" i="6"/>
  <c r="Q4032" i="6"/>
  <c r="P4032" i="6"/>
  <c r="O4032" i="6"/>
  <c r="N4032" i="6"/>
  <c r="M4032" i="6"/>
  <c r="D4032" i="6"/>
  <c r="S4031" i="6"/>
  <c r="Q4031" i="6"/>
  <c r="P4031" i="6"/>
  <c r="O4031" i="6"/>
  <c r="N4031" i="6"/>
  <c r="M4031" i="6"/>
  <c r="D4031" i="6"/>
  <c r="Q4030" i="6"/>
  <c r="P4030" i="6"/>
  <c r="S4030" i="6" s="1"/>
  <c r="O4030" i="6"/>
  <c r="N4030" i="6"/>
  <c r="M4030" i="6"/>
  <c r="D4030" i="6"/>
  <c r="Q4029" i="6"/>
  <c r="P4029" i="6"/>
  <c r="S4029" i="6" s="1"/>
  <c r="O4029" i="6"/>
  <c r="N4029" i="6"/>
  <c r="M4029" i="6"/>
  <c r="D4029" i="6"/>
  <c r="Q4028" i="6"/>
  <c r="P4028" i="6"/>
  <c r="S4028" i="6" s="1"/>
  <c r="O4028" i="6"/>
  <c r="N4028" i="6"/>
  <c r="M4028" i="6"/>
  <c r="D4028" i="6"/>
  <c r="S4027" i="6"/>
  <c r="Q4027" i="6"/>
  <c r="P4027" i="6"/>
  <c r="O4027" i="6"/>
  <c r="N4027" i="6"/>
  <c r="M4027" i="6"/>
  <c r="D4027" i="6"/>
  <c r="S4026" i="6"/>
  <c r="Q4026" i="6"/>
  <c r="P4026" i="6"/>
  <c r="O4026" i="6"/>
  <c r="N4026" i="6"/>
  <c r="M4026" i="6"/>
  <c r="D4026" i="6"/>
  <c r="Q4025" i="6"/>
  <c r="P4025" i="6"/>
  <c r="S4025" i="6" s="1"/>
  <c r="O4025" i="6"/>
  <c r="N4025" i="6"/>
  <c r="M4025" i="6"/>
  <c r="D4025" i="6"/>
  <c r="Q4024" i="6"/>
  <c r="P4024" i="6"/>
  <c r="S4024" i="6" s="1"/>
  <c r="O4024" i="6"/>
  <c r="N4024" i="6"/>
  <c r="M4024" i="6"/>
  <c r="D4024" i="6"/>
  <c r="S4023" i="6"/>
  <c r="Q4023" i="6"/>
  <c r="P4023" i="6"/>
  <c r="O4023" i="6"/>
  <c r="N4023" i="6"/>
  <c r="M4023" i="6"/>
  <c r="D4023" i="6"/>
  <c r="Q4022" i="6"/>
  <c r="P4022" i="6"/>
  <c r="S4022" i="6" s="1"/>
  <c r="O4022" i="6"/>
  <c r="N4022" i="6"/>
  <c r="M4022" i="6"/>
  <c r="D4022" i="6"/>
  <c r="Q4021" i="6"/>
  <c r="P4021" i="6"/>
  <c r="S4021" i="6" s="1"/>
  <c r="O4021" i="6"/>
  <c r="N4021" i="6"/>
  <c r="M4021" i="6"/>
  <c r="D4021" i="6"/>
  <c r="S4020" i="6"/>
  <c r="Q4020" i="6"/>
  <c r="P4020" i="6"/>
  <c r="O4020" i="6"/>
  <c r="N4020" i="6"/>
  <c r="M4020" i="6"/>
  <c r="D4020" i="6"/>
  <c r="S4019" i="6"/>
  <c r="Q4019" i="6"/>
  <c r="P4019" i="6"/>
  <c r="O4019" i="6"/>
  <c r="N4019" i="6"/>
  <c r="M4019" i="6"/>
  <c r="D4019" i="6"/>
  <c r="Q4018" i="6"/>
  <c r="P4018" i="6"/>
  <c r="S4018" i="6" s="1"/>
  <c r="O4018" i="6"/>
  <c r="N4018" i="6"/>
  <c r="M4018" i="6"/>
  <c r="D4018" i="6"/>
  <c r="Q4017" i="6"/>
  <c r="P4017" i="6"/>
  <c r="S4017" i="6" s="1"/>
  <c r="O4017" i="6"/>
  <c r="N4017" i="6"/>
  <c r="M4017" i="6"/>
  <c r="D4017" i="6"/>
  <c r="Q4016" i="6"/>
  <c r="P4016" i="6"/>
  <c r="S4016" i="6" s="1"/>
  <c r="O4016" i="6"/>
  <c r="N4016" i="6"/>
  <c r="M4016" i="6"/>
  <c r="D4016" i="6"/>
  <c r="S4015" i="6"/>
  <c r="Q4015" i="6"/>
  <c r="P4015" i="6"/>
  <c r="O4015" i="6"/>
  <c r="N4015" i="6"/>
  <c r="M4015" i="6"/>
  <c r="D4015" i="6"/>
  <c r="S4014" i="6"/>
  <c r="Q4014" i="6"/>
  <c r="P4014" i="6"/>
  <c r="O4014" i="6"/>
  <c r="N4014" i="6"/>
  <c r="M4014" i="6"/>
  <c r="D4014" i="6"/>
  <c r="Q4013" i="6"/>
  <c r="P4013" i="6"/>
  <c r="S4013" i="6" s="1"/>
  <c r="O4013" i="6"/>
  <c r="N4013" i="6"/>
  <c r="M4013" i="6"/>
  <c r="D4013" i="6"/>
  <c r="Q4012" i="6"/>
  <c r="P4012" i="6"/>
  <c r="S4012" i="6" s="1"/>
  <c r="O4012" i="6"/>
  <c r="N4012" i="6"/>
  <c r="M4012" i="6"/>
  <c r="D4012" i="6"/>
  <c r="S4011" i="6"/>
  <c r="Q4011" i="6"/>
  <c r="P4011" i="6"/>
  <c r="O4011" i="6"/>
  <c r="N4011" i="6"/>
  <c r="M4011" i="6"/>
  <c r="D4011" i="6"/>
  <c r="Q4010" i="6"/>
  <c r="P4010" i="6"/>
  <c r="S4010" i="6" s="1"/>
  <c r="O4010" i="6"/>
  <c r="N4010" i="6"/>
  <c r="M4010" i="6"/>
  <c r="D4010" i="6"/>
  <c r="Q4009" i="6"/>
  <c r="P4009" i="6"/>
  <c r="S4009" i="6" s="1"/>
  <c r="O4009" i="6"/>
  <c r="N4009" i="6"/>
  <c r="M4009" i="6"/>
  <c r="D4009" i="6"/>
  <c r="S4008" i="6"/>
  <c r="Q4008" i="6"/>
  <c r="P4008" i="6"/>
  <c r="O4008" i="6"/>
  <c r="N4008" i="6"/>
  <c r="M4008" i="6"/>
  <c r="D4008" i="6"/>
  <c r="S4007" i="6"/>
  <c r="Q4007" i="6"/>
  <c r="P4007" i="6"/>
  <c r="O4007" i="6"/>
  <c r="N4007" i="6"/>
  <c r="M4007" i="6"/>
  <c r="D4007" i="6"/>
  <c r="Q4006" i="6"/>
  <c r="P4006" i="6"/>
  <c r="S4006" i="6" s="1"/>
  <c r="O4006" i="6"/>
  <c r="N4006" i="6"/>
  <c r="M4006" i="6"/>
  <c r="D4006" i="6"/>
  <c r="Q4005" i="6"/>
  <c r="P4005" i="6"/>
  <c r="S4005" i="6" s="1"/>
  <c r="O4005" i="6"/>
  <c r="N4005" i="6"/>
  <c r="M4005" i="6"/>
  <c r="D4005" i="6"/>
  <c r="Q4004" i="6"/>
  <c r="P4004" i="6"/>
  <c r="S4004" i="6" s="1"/>
  <c r="O4004" i="6"/>
  <c r="N4004" i="6"/>
  <c r="M4004" i="6"/>
  <c r="D4004" i="6"/>
  <c r="S4003" i="6"/>
  <c r="Q4003" i="6"/>
  <c r="P4003" i="6"/>
  <c r="O4003" i="6"/>
  <c r="N4003" i="6"/>
  <c r="M4003" i="6"/>
  <c r="D4003" i="6"/>
  <c r="S4002" i="6"/>
  <c r="Q4002" i="6"/>
  <c r="P4002" i="6"/>
  <c r="O4002" i="6"/>
  <c r="N4002" i="6"/>
  <c r="M4002" i="6"/>
  <c r="D4002" i="6"/>
  <c r="Q4001" i="6"/>
  <c r="P4001" i="6"/>
  <c r="S4001" i="6" s="1"/>
  <c r="O4001" i="6"/>
  <c r="N4001" i="6"/>
  <c r="M4001" i="6"/>
  <c r="D4001" i="6"/>
  <c r="Q4000" i="6"/>
  <c r="P4000" i="6"/>
  <c r="S4000" i="6" s="1"/>
  <c r="O4000" i="6"/>
  <c r="N4000" i="6"/>
  <c r="M4000" i="6"/>
  <c r="D4000" i="6"/>
  <c r="S3999" i="6"/>
  <c r="Q3999" i="6"/>
  <c r="P3999" i="6"/>
  <c r="O3999" i="6"/>
  <c r="N3999" i="6"/>
  <c r="M3999" i="6"/>
  <c r="D3999" i="6"/>
  <c r="Q3998" i="6"/>
  <c r="P3998" i="6"/>
  <c r="S3998" i="6" s="1"/>
  <c r="O3998" i="6"/>
  <c r="N3998" i="6"/>
  <c r="M3998" i="6"/>
  <c r="D3998" i="6"/>
  <c r="Q3997" i="6"/>
  <c r="P3997" i="6"/>
  <c r="S3997" i="6" s="1"/>
  <c r="O3997" i="6"/>
  <c r="N3997" i="6"/>
  <c r="M3997" i="6"/>
  <c r="D3997" i="6"/>
  <c r="S3996" i="6"/>
  <c r="Q3996" i="6"/>
  <c r="P3996" i="6"/>
  <c r="O3996" i="6"/>
  <c r="N3996" i="6"/>
  <c r="M3996" i="6"/>
  <c r="D3996" i="6"/>
  <c r="S3995" i="6"/>
  <c r="Q3995" i="6"/>
  <c r="P3995" i="6"/>
  <c r="O3995" i="6"/>
  <c r="N3995" i="6"/>
  <c r="M3995" i="6"/>
  <c r="D3995" i="6"/>
  <c r="Q3994" i="6"/>
  <c r="P3994" i="6"/>
  <c r="S3994" i="6" s="1"/>
  <c r="O3994" i="6"/>
  <c r="N3994" i="6"/>
  <c r="M3994" i="6"/>
  <c r="D3994" i="6"/>
  <c r="Q3993" i="6"/>
  <c r="P3993" i="6"/>
  <c r="S3993" i="6" s="1"/>
  <c r="O3993" i="6"/>
  <c r="N3993" i="6"/>
  <c r="M3993" i="6"/>
  <c r="D3993" i="6"/>
  <c r="Q3992" i="6"/>
  <c r="P3992" i="6"/>
  <c r="S3992" i="6" s="1"/>
  <c r="O3992" i="6"/>
  <c r="N3992" i="6"/>
  <c r="M3992" i="6"/>
  <c r="D3992" i="6"/>
  <c r="S3991" i="6"/>
  <c r="Q3991" i="6"/>
  <c r="P3991" i="6"/>
  <c r="O3991" i="6"/>
  <c r="N3991" i="6"/>
  <c r="M3991" i="6"/>
  <c r="D3991" i="6"/>
  <c r="S3990" i="6"/>
  <c r="Q3990" i="6"/>
  <c r="P3990" i="6"/>
  <c r="O3990" i="6"/>
  <c r="N3990" i="6"/>
  <c r="M3990" i="6"/>
  <c r="D3990" i="6"/>
  <c r="Q3989" i="6"/>
  <c r="P3989" i="6"/>
  <c r="S3989" i="6" s="1"/>
  <c r="O3989" i="6"/>
  <c r="N3989" i="6"/>
  <c r="M3989" i="6"/>
  <c r="D3989" i="6"/>
  <c r="Q3988" i="6"/>
  <c r="P3988" i="6"/>
  <c r="S3988" i="6" s="1"/>
  <c r="O3988" i="6"/>
  <c r="N3988" i="6"/>
  <c r="M3988" i="6"/>
  <c r="D3988" i="6"/>
  <c r="S3987" i="6"/>
  <c r="Q3987" i="6"/>
  <c r="P3987" i="6"/>
  <c r="O3987" i="6"/>
  <c r="N3987" i="6"/>
  <c r="M3987" i="6"/>
  <c r="D3987" i="6"/>
  <c r="Q3986" i="6"/>
  <c r="P3986" i="6"/>
  <c r="S3986" i="6" s="1"/>
  <c r="O3986" i="6"/>
  <c r="N3986" i="6"/>
  <c r="M3986" i="6"/>
  <c r="D3986" i="6"/>
  <c r="Q3985" i="6"/>
  <c r="P3985" i="6"/>
  <c r="S3985" i="6" s="1"/>
  <c r="O3985" i="6"/>
  <c r="N3985" i="6"/>
  <c r="M3985" i="6"/>
  <c r="D3985" i="6"/>
  <c r="S3984" i="6"/>
  <c r="Q3984" i="6"/>
  <c r="P3984" i="6"/>
  <c r="O3984" i="6"/>
  <c r="N3984" i="6"/>
  <c r="M3984" i="6"/>
  <c r="D3984" i="6"/>
  <c r="S3983" i="6"/>
  <c r="Q3983" i="6"/>
  <c r="P3983" i="6"/>
  <c r="O3983" i="6"/>
  <c r="N3983" i="6"/>
  <c r="M3983" i="6"/>
  <c r="D3983" i="6"/>
  <c r="Q3982" i="6"/>
  <c r="P3982" i="6"/>
  <c r="S3982" i="6" s="1"/>
  <c r="O3982" i="6"/>
  <c r="N3982" i="6"/>
  <c r="M3982" i="6"/>
  <c r="D3982" i="6"/>
  <c r="Q3981" i="6"/>
  <c r="P3981" i="6"/>
  <c r="S3981" i="6" s="1"/>
  <c r="O3981" i="6"/>
  <c r="N3981" i="6"/>
  <c r="M3981" i="6"/>
  <c r="D3981" i="6"/>
  <c r="Q3980" i="6"/>
  <c r="P3980" i="6"/>
  <c r="S3980" i="6" s="1"/>
  <c r="O3980" i="6"/>
  <c r="N3980" i="6"/>
  <c r="M3980" i="6"/>
  <c r="D3980" i="6"/>
  <c r="S3979" i="6"/>
  <c r="Q3979" i="6"/>
  <c r="P3979" i="6"/>
  <c r="O3979" i="6"/>
  <c r="N3979" i="6"/>
  <c r="M3979" i="6"/>
  <c r="D3979" i="6"/>
  <c r="S3978" i="6"/>
  <c r="Q3978" i="6"/>
  <c r="P3978" i="6"/>
  <c r="O3978" i="6"/>
  <c r="N3978" i="6"/>
  <c r="M3978" i="6"/>
  <c r="D3978" i="6"/>
  <c r="Q3977" i="6"/>
  <c r="P3977" i="6"/>
  <c r="S3977" i="6" s="1"/>
  <c r="O3977" i="6"/>
  <c r="N3977" i="6"/>
  <c r="M3977" i="6"/>
  <c r="D3977" i="6"/>
  <c r="Q3976" i="6"/>
  <c r="P3976" i="6"/>
  <c r="S3976" i="6" s="1"/>
  <c r="O3976" i="6"/>
  <c r="N3976" i="6"/>
  <c r="M3976" i="6"/>
  <c r="D3976" i="6"/>
  <c r="S3975" i="6"/>
  <c r="Q3975" i="6"/>
  <c r="P3975" i="6"/>
  <c r="O3975" i="6"/>
  <c r="N3975" i="6"/>
  <c r="M3975" i="6"/>
  <c r="D3975" i="6"/>
  <c r="Q3974" i="6"/>
  <c r="P3974" i="6"/>
  <c r="S3974" i="6" s="1"/>
  <c r="O3974" i="6"/>
  <c r="N3974" i="6"/>
  <c r="M3974" i="6"/>
  <c r="D3974" i="6"/>
  <c r="Q3973" i="6"/>
  <c r="P3973" i="6"/>
  <c r="S3973" i="6" s="1"/>
  <c r="O3973" i="6"/>
  <c r="N3973" i="6"/>
  <c r="M3973" i="6"/>
  <c r="D3973" i="6"/>
  <c r="S3972" i="6"/>
  <c r="Q3972" i="6"/>
  <c r="P3972" i="6"/>
  <c r="O3972" i="6"/>
  <c r="N3972" i="6"/>
  <c r="M3972" i="6"/>
  <c r="D3972" i="6"/>
  <c r="S3971" i="6"/>
  <c r="Q3971" i="6"/>
  <c r="P3971" i="6"/>
  <c r="O3971" i="6"/>
  <c r="N3971" i="6"/>
  <c r="M3971" i="6"/>
  <c r="D3971" i="6"/>
  <c r="Q3970" i="6"/>
  <c r="P3970" i="6"/>
  <c r="S3970" i="6" s="1"/>
  <c r="O3970" i="6"/>
  <c r="N3970" i="6"/>
  <c r="M3970" i="6"/>
  <c r="D3970" i="6"/>
  <c r="Q3969" i="6"/>
  <c r="P3969" i="6"/>
  <c r="S3969" i="6" s="1"/>
  <c r="O3969" i="6"/>
  <c r="N3969" i="6"/>
  <c r="M3969" i="6"/>
  <c r="D3969" i="6"/>
  <c r="S3968" i="6"/>
  <c r="Q3968" i="6"/>
  <c r="P3968" i="6"/>
  <c r="O3968" i="6"/>
  <c r="N3968" i="6"/>
  <c r="M3968" i="6"/>
  <c r="D3968" i="6"/>
  <c r="S3967" i="6"/>
  <c r="Q3967" i="6"/>
  <c r="P3967" i="6"/>
  <c r="O3967" i="6"/>
  <c r="N3967" i="6"/>
  <c r="M3967" i="6"/>
  <c r="D3967" i="6"/>
  <c r="S3966" i="6"/>
  <c r="Q3966" i="6"/>
  <c r="P3966" i="6"/>
  <c r="O3966" i="6"/>
  <c r="N3966" i="6"/>
  <c r="M3966" i="6"/>
  <c r="D3966" i="6"/>
  <c r="Q3965" i="6"/>
  <c r="P3965" i="6"/>
  <c r="S3965" i="6" s="1"/>
  <c r="O3965" i="6"/>
  <c r="N3965" i="6"/>
  <c r="M3965" i="6"/>
  <c r="D3965" i="6"/>
  <c r="Q3964" i="6"/>
  <c r="P3964" i="6"/>
  <c r="S3964" i="6" s="1"/>
  <c r="O3964" i="6"/>
  <c r="N3964" i="6"/>
  <c r="M3964" i="6"/>
  <c r="D3964" i="6"/>
  <c r="S3963" i="6"/>
  <c r="Q3963" i="6"/>
  <c r="P3963" i="6"/>
  <c r="O3963" i="6"/>
  <c r="N3963" i="6"/>
  <c r="M3963" i="6"/>
  <c r="D3963" i="6"/>
  <c r="Q3962" i="6"/>
  <c r="P3962" i="6"/>
  <c r="S3962" i="6" s="1"/>
  <c r="O3962" i="6"/>
  <c r="N3962" i="6"/>
  <c r="M3962" i="6"/>
  <c r="D3962" i="6"/>
  <c r="Q3961" i="6"/>
  <c r="P3961" i="6"/>
  <c r="S3961" i="6" s="1"/>
  <c r="O3961" i="6"/>
  <c r="N3961" i="6"/>
  <c r="M3961" i="6"/>
  <c r="D3961" i="6"/>
  <c r="S3960" i="6"/>
  <c r="Q3960" i="6"/>
  <c r="P3960" i="6"/>
  <c r="O3960" i="6"/>
  <c r="N3960" i="6"/>
  <c r="M3960" i="6"/>
  <c r="D3960" i="6"/>
  <c r="S3959" i="6"/>
  <c r="Q3959" i="6"/>
  <c r="P3959" i="6"/>
  <c r="O3959" i="6"/>
  <c r="N3959" i="6"/>
  <c r="M3959" i="6"/>
  <c r="D3959" i="6"/>
  <c r="Q3958" i="6"/>
  <c r="P3958" i="6"/>
  <c r="S3958" i="6" s="1"/>
  <c r="O3958" i="6"/>
  <c r="N3958" i="6"/>
  <c r="M3958" i="6"/>
  <c r="D3958" i="6"/>
  <c r="Q3957" i="6"/>
  <c r="P3957" i="6"/>
  <c r="S3957" i="6" s="1"/>
  <c r="O3957" i="6"/>
  <c r="N3957" i="6"/>
  <c r="M3957" i="6"/>
  <c r="D3957" i="6"/>
  <c r="S3956" i="6"/>
  <c r="Q3956" i="6"/>
  <c r="P3956" i="6"/>
  <c r="O3956" i="6"/>
  <c r="N3956" i="6"/>
  <c r="M3956" i="6"/>
  <c r="D3956" i="6"/>
  <c r="S3955" i="6"/>
  <c r="Q3955" i="6"/>
  <c r="P3955" i="6"/>
  <c r="O3955" i="6"/>
  <c r="N3955" i="6"/>
  <c r="M3955" i="6"/>
  <c r="D3955" i="6"/>
  <c r="S3954" i="6"/>
  <c r="Q3954" i="6"/>
  <c r="P3954" i="6"/>
  <c r="O3954" i="6"/>
  <c r="N3954" i="6"/>
  <c r="M3954" i="6"/>
  <c r="D3954" i="6"/>
  <c r="Q3953" i="6"/>
  <c r="P3953" i="6"/>
  <c r="S3953" i="6" s="1"/>
  <c r="O3953" i="6"/>
  <c r="N3953" i="6"/>
  <c r="M3953" i="6"/>
  <c r="D3953" i="6"/>
  <c r="Q3952" i="6"/>
  <c r="P3952" i="6"/>
  <c r="S3952" i="6" s="1"/>
  <c r="O3952" i="6"/>
  <c r="N3952" i="6"/>
  <c r="M3952" i="6"/>
  <c r="D3952" i="6"/>
  <c r="S3951" i="6"/>
  <c r="Q3951" i="6"/>
  <c r="P3951" i="6"/>
  <c r="O3951" i="6"/>
  <c r="N3951" i="6"/>
  <c r="M3951" i="6"/>
  <c r="D3951" i="6"/>
  <c r="Q3950" i="6"/>
  <c r="P3950" i="6"/>
  <c r="S3950" i="6" s="1"/>
  <c r="O3950" i="6"/>
  <c r="N3950" i="6"/>
  <c r="M3950" i="6"/>
  <c r="D3950" i="6"/>
  <c r="Q3949" i="6"/>
  <c r="P3949" i="6"/>
  <c r="S3949" i="6" s="1"/>
  <c r="O3949" i="6"/>
  <c r="N3949" i="6"/>
  <c r="M3949" i="6"/>
  <c r="D3949" i="6"/>
  <c r="S3948" i="6"/>
  <c r="Q3948" i="6"/>
  <c r="P3948" i="6"/>
  <c r="O3948" i="6"/>
  <c r="N3948" i="6"/>
  <c r="M3948" i="6"/>
  <c r="D3948" i="6"/>
  <c r="S3947" i="6"/>
  <c r="Q3947" i="6"/>
  <c r="P3947" i="6"/>
  <c r="O3947" i="6"/>
  <c r="N3947" i="6"/>
  <c r="M3947" i="6"/>
  <c r="D3947" i="6"/>
  <c r="Q3946" i="6"/>
  <c r="P3946" i="6"/>
  <c r="S3946" i="6" s="1"/>
  <c r="O3946" i="6"/>
  <c r="N3946" i="6"/>
  <c r="M3946" i="6"/>
  <c r="D3946" i="6"/>
  <c r="Q3945" i="6"/>
  <c r="P3945" i="6"/>
  <c r="S3945" i="6" s="1"/>
  <c r="O3945" i="6"/>
  <c r="N3945" i="6"/>
  <c r="M3945" i="6"/>
  <c r="D3945" i="6"/>
  <c r="S3944" i="6"/>
  <c r="Q3944" i="6"/>
  <c r="P3944" i="6"/>
  <c r="O3944" i="6"/>
  <c r="N3944" i="6"/>
  <c r="M3944" i="6"/>
  <c r="D3944" i="6"/>
  <c r="S3943" i="6"/>
  <c r="Q3943" i="6"/>
  <c r="P3943" i="6"/>
  <c r="O3943" i="6"/>
  <c r="N3943" i="6"/>
  <c r="M3943" i="6"/>
  <c r="D3943" i="6"/>
  <c r="S3942" i="6"/>
  <c r="Q3942" i="6"/>
  <c r="P3942" i="6"/>
  <c r="O3942" i="6"/>
  <c r="N3942" i="6"/>
  <c r="M3942" i="6"/>
  <c r="D3942" i="6"/>
  <c r="Q3941" i="6"/>
  <c r="P3941" i="6"/>
  <c r="S3941" i="6" s="1"/>
  <c r="O3941" i="6"/>
  <c r="N3941" i="6"/>
  <c r="M3941" i="6"/>
  <c r="D3941" i="6"/>
  <c r="Q3940" i="6"/>
  <c r="P3940" i="6"/>
  <c r="S3940" i="6" s="1"/>
  <c r="O3940" i="6"/>
  <c r="N3940" i="6"/>
  <c r="M3940" i="6"/>
  <c r="D3940" i="6"/>
  <c r="S3939" i="6"/>
  <c r="Q3939" i="6"/>
  <c r="P3939" i="6"/>
  <c r="O3939" i="6"/>
  <c r="N3939" i="6"/>
  <c r="M3939" i="6"/>
  <c r="D3939" i="6"/>
  <c r="Q3938" i="6"/>
  <c r="P3938" i="6"/>
  <c r="S3938" i="6" s="1"/>
  <c r="O3938" i="6"/>
  <c r="N3938" i="6"/>
  <c r="M3938" i="6"/>
  <c r="D3938" i="6"/>
  <c r="Q3937" i="6"/>
  <c r="P3937" i="6"/>
  <c r="S3937" i="6" s="1"/>
  <c r="O3937" i="6"/>
  <c r="N3937" i="6"/>
  <c r="M3937" i="6"/>
  <c r="D3937" i="6"/>
  <c r="S3936" i="6"/>
  <c r="Q3936" i="6"/>
  <c r="P3936" i="6"/>
  <c r="O3936" i="6"/>
  <c r="N3936" i="6"/>
  <c r="M3936" i="6"/>
  <c r="D3936" i="6"/>
  <c r="S3935" i="6"/>
  <c r="Q3935" i="6"/>
  <c r="P3935" i="6"/>
  <c r="O3935" i="6"/>
  <c r="N3935" i="6"/>
  <c r="M3935" i="6"/>
  <c r="D3935" i="6"/>
  <c r="Q3934" i="6"/>
  <c r="P3934" i="6"/>
  <c r="S3934" i="6" s="1"/>
  <c r="O3934" i="6"/>
  <c r="N3934" i="6"/>
  <c r="M3934" i="6"/>
  <c r="D3934" i="6"/>
  <c r="Q3933" i="6"/>
  <c r="P3933" i="6"/>
  <c r="S3933" i="6" s="1"/>
  <c r="O3933" i="6"/>
  <c r="N3933" i="6"/>
  <c r="M3933" i="6"/>
  <c r="D3933" i="6"/>
  <c r="S3932" i="6"/>
  <c r="Q3932" i="6"/>
  <c r="P3932" i="6"/>
  <c r="O3932" i="6"/>
  <c r="N3932" i="6"/>
  <c r="M3932" i="6"/>
  <c r="D3932" i="6"/>
  <c r="Q3931" i="6"/>
  <c r="P3931" i="6"/>
  <c r="S3931" i="6" s="1"/>
  <c r="O3931" i="6"/>
  <c r="N3931" i="6"/>
  <c r="M3931" i="6"/>
  <c r="D3931" i="6"/>
  <c r="S3930" i="6"/>
  <c r="Q3930" i="6"/>
  <c r="P3930" i="6"/>
  <c r="O3930" i="6"/>
  <c r="N3930" i="6"/>
  <c r="M3930" i="6"/>
  <c r="D3930" i="6"/>
  <c r="Q3929" i="6"/>
  <c r="P3929" i="6"/>
  <c r="S3929" i="6" s="1"/>
  <c r="O3929" i="6"/>
  <c r="N3929" i="6"/>
  <c r="M3929" i="6"/>
  <c r="D3929" i="6"/>
  <c r="Q3928" i="6"/>
  <c r="P3928" i="6"/>
  <c r="S3928" i="6" s="1"/>
  <c r="O3928" i="6"/>
  <c r="N3928" i="6"/>
  <c r="M3928" i="6"/>
  <c r="D3928" i="6"/>
  <c r="S3927" i="6"/>
  <c r="Q3927" i="6"/>
  <c r="P3927" i="6"/>
  <c r="O3927" i="6"/>
  <c r="N3927" i="6"/>
  <c r="M3927" i="6"/>
  <c r="D3927" i="6"/>
  <c r="Q3926" i="6"/>
  <c r="P3926" i="6"/>
  <c r="S3926" i="6" s="1"/>
  <c r="O3926" i="6"/>
  <c r="N3926" i="6"/>
  <c r="M3926" i="6"/>
  <c r="D3926" i="6"/>
  <c r="Q3925" i="6"/>
  <c r="P3925" i="6"/>
  <c r="S3925" i="6" s="1"/>
  <c r="O3925" i="6"/>
  <c r="N3925" i="6"/>
  <c r="M3925" i="6"/>
  <c r="D3925" i="6"/>
  <c r="S3924" i="6"/>
  <c r="Q3924" i="6"/>
  <c r="P3924" i="6"/>
  <c r="O3924" i="6"/>
  <c r="N3924" i="6"/>
  <c r="M3924" i="6"/>
  <c r="D3924" i="6"/>
  <c r="S3923" i="6"/>
  <c r="Q3923" i="6"/>
  <c r="P3923" i="6"/>
  <c r="O3923" i="6"/>
  <c r="N3923" i="6"/>
  <c r="M3923" i="6"/>
  <c r="D3923" i="6"/>
  <c r="Q3922" i="6"/>
  <c r="P3922" i="6"/>
  <c r="S3922" i="6" s="1"/>
  <c r="O3922" i="6"/>
  <c r="N3922" i="6"/>
  <c r="M3922" i="6"/>
  <c r="D3922" i="6"/>
  <c r="Q3921" i="6"/>
  <c r="P3921" i="6"/>
  <c r="S3921" i="6" s="1"/>
  <c r="O3921" i="6"/>
  <c r="N3921" i="6"/>
  <c r="M3921" i="6"/>
  <c r="D3921" i="6"/>
  <c r="Q3920" i="6"/>
  <c r="P3920" i="6"/>
  <c r="S3920" i="6" s="1"/>
  <c r="O3920" i="6"/>
  <c r="N3920" i="6"/>
  <c r="M3920" i="6"/>
  <c r="D3920" i="6"/>
  <c r="Q3919" i="6"/>
  <c r="P3919" i="6"/>
  <c r="S3919" i="6" s="1"/>
  <c r="O3919" i="6"/>
  <c r="N3919" i="6"/>
  <c r="M3919" i="6"/>
  <c r="D3919" i="6"/>
  <c r="S3918" i="6"/>
  <c r="Q3918" i="6"/>
  <c r="P3918" i="6"/>
  <c r="O3918" i="6"/>
  <c r="N3918" i="6"/>
  <c r="M3918" i="6"/>
  <c r="D3918" i="6"/>
  <c r="S3917" i="6"/>
  <c r="Q3917" i="6"/>
  <c r="P3917" i="6"/>
  <c r="O3917" i="6"/>
  <c r="N3917" i="6"/>
  <c r="M3917" i="6"/>
  <c r="D3917" i="6"/>
  <c r="Q3916" i="6"/>
  <c r="P3916" i="6"/>
  <c r="S3916" i="6" s="1"/>
  <c r="O3916" i="6"/>
  <c r="N3916" i="6"/>
  <c r="M3916" i="6"/>
  <c r="D3916" i="6"/>
  <c r="S3915" i="6"/>
  <c r="Q3915" i="6"/>
  <c r="P3915" i="6"/>
  <c r="O3915" i="6"/>
  <c r="N3915" i="6"/>
  <c r="M3915" i="6"/>
  <c r="D3915" i="6"/>
  <c r="S3914" i="6"/>
  <c r="Q3914" i="6"/>
  <c r="P3914" i="6"/>
  <c r="O3914" i="6"/>
  <c r="N3914" i="6"/>
  <c r="M3914" i="6"/>
  <c r="D3914" i="6"/>
  <c r="Q3913" i="6"/>
  <c r="P3913" i="6"/>
  <c r="S3913" i="6" s="1"/>
  <c r="O3913" i="6"/>
  <c r="N3913" i="6"/>
  <c r="M3913" i="6"/>
  <c r="D3913" i="6"/>
  <c r="S3912" i="6"/>
  <c r="Q3912" i="6"/>
  <c r="P3912" i="6"/>
  <c r="O3912" i="6"/>
  <c r="N3912" i="6"/>
  <c r="M3912" i="6"/>
  <c r="D3912" i="6"/>
  <c r="S3911" i="6"/>
  <c r="Q3911" i="6"/>
  <c r="P3911" i="6"/>
  <c r="O3911" i="6"/>
  <c r="N3911" i="6"/>
  <c r="M3911" i="6"/>
  <c r="D3911" i="6"/>
  <c r="Q3910" i="6"/>
  <c r="P3910" i="6"/>
  <c r="S3910" i="6" s="1"/>
  <c r="O3910" i="6"/>
  <c r="N3910" i="6"/>
  <c r="M3910" i="6"/>
  <c r="D3910" i="6"/>
  <c r="Q3909" i="6"/>
  <c r="P3909" i="6"/>
  <c r="S3909" i="6" s="1"/>
  <c r="O3909" i="6"/>
  <c r="N3909" i="6"/>
  <c r="M3909" i="6"/>
  <c r="D3909" i="6"/>
  <c r="S3908" i="6"/>
  <c r="Q3908" i="6"/>
  <c r="P3908" i="6"/>
  <c r="O3908" i="6"/>
  <c r="N3908" i="6"/>
  <c r="M3908" i="6"/>
  <c r="D3908" i="6"/>
  <c r="S3907" i="6"/>
  <c r="Q3907" i="6"/>
  <c r="P3907" i="6"/>
  <c r="O3907" i="6"/>
  <c r="N3907" i="6"/>
  <c r="M3907" i="6"/>
  <c r="D3907" i="6"/>
  <c r="S3906" i="6"/>
  <c r="Q3906" i="6"/>
  <c r="P3906" i="6"/>
  <c r="O3906" i="6"/>
  <c r="N3906" i="6"/>
  <c r="M3906" i="6"/>
  <c r="D3906" i="6"/>
  <c r="Q3905" i="6"/>
  <c r="P3905" i="6"/>
  <c r="S3905" i="6" s="1"/>
  <c r="O3905" i="6"/>
  <c r="N3905" i="6"/>
  <c r="M3905" i="6"/>
  <c r="D3905" i="6"/>
  <c r="Q3904" i="6"/>
  <c r="P3904" i="6"/>
  <c r="S3904" i="6" s="1"/>
  <c r="O3904" i="6"/>
  <c r="N3904" i="6"/>
  <c r="M3904" i="6"/>
  <c r="D3904" i="6"/>
  <c r="S3903" i="6"/>
  <c r="Q3903" i="6"/>
  <c r="P3903" i="6"/>
  <c r="O3903" i="6"/>
  <c r="N3903" i="6"/>
  <c r="M3903" i="6"/>
  <c r="D3903" i="6"/>
  <c r="Q3902" i="6"/>
  <c r="P3902" i="6"/>
  <c r="S3902" i="6" s="1"/>
  <c r="O3902" i="6"/>
  <c r="N3902" i="6"/>
  <c r="M3902" i="6"/>
  <c r="D3902" i="6"/>
  <c r="Q3901" i="6"/>
  <c r="P3901" i="6"/>
  <c r="S3901" i="6" s="1"/>
  <c r="O3901" i="6"/>
  <c r="N3901" i="6"/>
  <c r="M3901" i="6"/>
  <c r="D3901" i="6"/>
  <c r="Q3900" i="6"/>
  <c r="P3900" i="6"/>
  <c r="S3900" i="6" s="1"/>
  <c r="O3900" i="6"/>
  <c r="N3900" i="6"/>
  <c r="M3900" i="6"/>
  <c r="D3900" i="6"/>
  <c r="S3899" i="6"/>
  <c r="Q3899" i="6"/>
  <c r="P3899" i="6"/>
  <c r="O3899" i="6"/>
  <c r="N3899" i="6"/>
  <c r="M3899" i="6"/>
  <c r="D3899" i="6"/>
  <c r="S3898" i="6"/>
  <c r="Q3898" i="6"/>
  <c r="P3898" i="6"/>
  <c r="O3898" i="6"/>
  <c r="N3898" i="6"/>
  <c r="M3898" i="6"/>
  <c r="D3898" i="6"/>
  <c r="Q3897" i="6"/>
  <c r="P3897" i="6"/>
  <c r="S3897" i="6" s="1"/>
  <c r="O3897" i="6"/>
  <c r="N3897" i="6"/>
  <c r="M3897" i="6"/>
  <c r="D3897" i="6"/>
  <c r="Q3896" i="6"/>
  <c r="P3896" i="6"/>
  <c r="S3896" i="6" s="1"/>
  <c r="O3896" i="6"/>
  <c r="N3896" i="6"/>
  <c r="M3896" i="6"/>
  <c r="D3896" i="6"/>
  <c r="S3895" i="6"/>
  <c r="Q3895" i="6"/>
  <c r="P3895" i="6"/>
  <c r="O3895" i="6"/>
  <c r="N3895" i="6"/>
  <c r="M3895" i="6"/>
  <c r="D3895" i="6"/>
  <c r="S3894" i="6"/>
  <c r="Q3894" i="6"/>
  <c r="P3894" i="6"/>
  <c r="O3894" i="6"/>
  <c r="N3894" i="6"/>
  <c r="M3894" i="6"/>
  <c r="D3894" i="6"/>
  <c r="Q3893" i="6"/>
  <c r="P3893" i="6"/>
  <c r="S3893" i="6" s="1"/>
  <c r="O3893" i="6"/>
  <c r="N3893" i="6"/>
  <c r="M3893" i="6"/>
  <c r="D3893" i="6"/>
  <c r="Q3892" i="6"/>
  <c r="P3892" i="6"/>
  <c r="S3892" i="6" s="1"/>
  <c r="O3892" i="6"/>
  <c r="N3892" i="6"/>
  <c r="M3892" i="6"/>
  <c r="D3892" i="6"/>
  <c r="S3891" i="6"/>
  <c r="Q3891" i="6"/>
  <c r="P3891" i="6"/>
  <c r="O3891" i="6"/>
  <c r="N3891" i="6"/>
  <c r="M3891" i="6"/>
  <c r="D3891" i="6"/>
  <c r="Q3890" i="6"/>
  <c r="P3890" i="6"/>
  <c r="S3890" i="6" s="1"/>
  <c r="O3890" i="6"/>
  <c r="N3890" i="6"/>
  <c r="M3890" i="6"/>
  <c r="D3890" i="6"/>
  <c r="Q3889" i="6"/>
  <c r="P3889" i="6"/>
  <c r="S3889" i="6" s="1"/>
  <c r="O3889" i="6"/>
  <c r="N3889" i="6"/>
  <c r="M3889" i="6"/>
  <c r="D3889" i="6"/>
  <c r="Q3888" i="6"/>
  <c r="P3888" i="6"/>
  <c r="S3888" i="6" s="1"/>
  <c r="O3888" i="6"/>
  <c r="N3888" i="6"/>
  <c r="M3888" i="6"/>
  <c r="D3888" i="6"/>
  <c r="S3887" i="6"/>
  <c r="Q3887" i="6"/>
  <c r="P3887" i="6"/>
  <c r="O3887" i="6"/>
  <c r="N3887" i="6"/>
  <c r="M3887" i="6"/>
  <c r="D3887" i="6"/>
  <c r="Q3886" i="6"/>
  <c r="P3886" i="6"/>
  <c r="S3886" i="6" s="1"/>
  <c r="O3886" i="6"/>
  <c r="N3886" i="6"/>
  <c r="M3886" i="6"/>
  <c r="D3886" i="6"/>
  <c r="Q3885" i="6"/>
  <c r="P3885" i="6"/>
  <c r="S3885" i="6" s="1"/>
  <c r="O3885" i="6"/>
  <c r="N3885" i="6"/>
  <c r="M3885" i="6"/>
  <c r="D3885" i="6"/>
  <c r="Q3884" i="6"/>
  <c r="P3884" i="6"/>
  <c r="S3884" i="6" s="1"/>
  <c r="O3884" i="6"/>
  <c r="N3884" i="6"/>
  <c r="M3884" i="6"/>
  <c r="D3884" i="6"/>
  <c r="S3883" i="6"/>
  <c r="Q3883" i="6"/>
  <c r="P3883" i="6"/>
  <c r="O3883" i="6"/>
  <c r="N3883" i="6"/>
  <c r="M3883" i="6"/>
  <c r="D3883" i="6"/>
  <c r="S3882" i="6"/>
  <c r="Q3882" i="6"/>
  <c r="P3882" i="6"/>
  <c r="O3882" i="6"/>
  <c r="N3882" i="6"/>
  <c r="M3882" i="6"/>
  <c r="D3882" i="6"/>
  <c r="Q3881" i="6"/>
  <c r="P3881" i="6"/>
  <c r="S3881" i="6" s="1"/>
  <c r="O3881" i="6"/>
  <c r="N3881" i="6"/>
  <c r="M3881" i="6"/>
  <c r="D3881" i="6"/>
  <c r="Q3880" i="6"/>
  <c r="P3880" i="6"/>
  <c r="S3880" i="6" s="1"/>
  <c r="O3880" i="6"/>
  <c r="N3880" i="6"/>
  <c r="M3880" i="6"/>
  <c r="D3880" i="6"/>
  <c r="S3879" i="6"/>
  <c r="Q3879" i="6"/>
  <c r="P3879" i="6"/>
  <c r="O3879" i="6"/>
  <c r="N3879" i="6"/>
  <c r="M3879" i="6"/>
  <c r="D3879" i="6"/>
  <c r="S3878" i="6"/>
  <c r="Q3878" i="6"/>
  <c r="P3878" i="6"/>
  <c r="O3878" i="6"/>
  <c r="N3878" i="6"/>
  <c r="M3878" i="6"/>
  <c r="D3878" i="6"/>
  <c r="Q3877" i="6"/>
  <c r="P3877" i="6"/>
  <c r="S3877" i="6" s="1"/>
  <c r="O3877" i="6"/>
  <c r="N3877" i="6"/>
  <c r="M3877" i="6"/>
  <c r="D3877" i="6"/>
  <c r="S3876" i="6"/>
  <c r="Q3876" i="6"/>
  <c r="P3876" i="6"/>
  <c r="O3876" i="6"/>
  <c r="N3876" i="6"/>
  <c r="M3876" i="6"/>
  <c r="D3876" i="6"/>
  <c r="S3875" i="6"/>
  <c r="Q3875" i="6"/>
  <c r="P3875" i="6"/>
  <c r="O3875" i="6"/>
  <c r="N3875" i="6"/>
  <c r="M3875" i="6"/>
  <c r="D3875" i="6"/>
  <c r="Q3874" i="6"/>
  <c r="P3874" i="6"/>
  <c r="S3874" i="6" s="1"/>
  <c r="O3874" i="6"/>
  <c r="N3874" i="6"/>
  <c r="M3874" i="6"/>
  <c r="D3874" i="6"/>
  <c r="Q3873" i="6"/>
  <c r="P3873" i="6"/>
  <c r="S3873" i="6" s="1"/>
  <c r="O3873" i="6"/>
  <c r="N3873" i="6"/>
  <c r="M3873" i="6"/>
  <c r="D3873" i="6"/>
  <c r="S3872" i="6"/>
  <c r="Q3872" i="6"/>
  <c r="P3872" i="6"/>
  <c r="O3872" i="6"/>
  <c r="N3872" i="6"/>
  <c r="M3872" i="6"/>
  <c r="D3872" i="6"/>
  <c r="Q3871" i="6"/>
  <c r="P3871" i="6"/>
  <c r="S3871" i="6" s="1"/>
  <c r="O3871" i="6"/>
  <c r="N3871" i="6"/>
  <c r="M3871" i="6"/>
  <c r="D3871" i="6"/>
  <c r="Q3870" i="6"/>
  <c r="P3870" i="6"/>
  <c r="S3870" i="6" s="1"/>
  <c r="O3870" i="6"/>
  <c r="N3870" i="6"/>
  <c r="M3870" i="6"/>
  <c r="D3870" i="6"/>
  <c r="S3869" i="6"/>
  <c r="Q3869" i="6"/>
  <c r="P3869" i="6"/>
  <c r="O3869" i="6"/>
  <c r="N3869" i="6"/>
  <c r="M3869" i="6"/>
  <c r="D3869" i="6"/>
  <c r="S3868" i="6"/>
  <c r="Q3868" i="6"/>
  <c r="P3868" i="6"/>
  <c r="O3868" i="6"/>
  <c r="N3868" i="6"/>
  <c r="M3868" i="6"/>
  <c r="D3868" i="6"/>
  <c r="S3867" i="6"/>
  <c r="Q3867" i="6"/>
  <c r="P3867" i="6"/>
  <c r="O3867" i="6"/>
  <c r="N3867" i="6"/>
  <c r="M3867" i="6"/>
  <c r="D3867" i="6"/>
  <c r="Q3866" i="6"/>
  <c r="P3866" i="6"/>
  <c r="S3866" i="6" s="1"/>
  <c r="O3866" i="6"/>
  <c r="N3866" i="6"/>
  <c r="M3866" i="6"/>
  <c r="D3866" i="6"/>
  <c r="Q3865" i="6"/>
  <c r="P3865" i="6"/>
  <c r="S3865" i="6" s="1"/>
  <c r="O3865" i="6"/>
  <c r="N3865" i="6"/>
  <c r="M3865" i="6"/>
  <c r="D3865" i="6"/>
  <c r="Q3864" i="6"/>
  <c r="P3864" i="6"/>
  <c r="S3864" i="6" s="1"/>
  <c r="O3864" i="6"/>
  <c r="N3864" i="6"/>
  <c r="M3864" i="6"/>
  <c r="D3864" i="6"/>
  <c r="S3863" i="6"/>
  <c r="Q3863" i="6"/>
  <c r="P3863" i="6"/>
  <c r="O3863" i="6"/>
  <c r="N3863" i="6"/>
  <c r="M3863" i="6"/>
  <c r="D3863" i="6"/>
  <c r="S3862" i="6"/>
  <c r="Q3862" i="6"/>
  <c r="P3862" i="6"/>
  <c r="O3862" i="6"/>
  <c r="N3862" i="6"/>
  <c r="M3862" i="6"/>
  <c r="D3862" i="6"/>
  <c r="Q3861" i="6"/>
  <c r="P3861" i="6"/>
  <c r="S3861" i="6" s="1"/>
  <c r="O3861" i="6"/>
  <c r="N3861" i="6"/>
  <c r="M3861" i="6"/>
  <c r="D3861" i="6"/>
  <c r="Q3860" i="6"/>
  <c r="P3860" i="6"/>
  <c r="S3860" i="6" s="1"/>
  <c r="O3860" i="6"/>
  <c r="N3860" i="6"/>
  <c r="M3860" i="6"/>
  <c r="D3860" i="6"/>
  <c r="Q3859" i="6"/>
  <c r="P3859" i="6"/>
  <c r="S3859" i="6" s="1"/>
  <c r="O3859" i="6"/>
  <c r="N3859" i="6"/>
  <c r="M3859" i="6"/>
  <c r="D3859" i="6"/>
  <c r="S3858" i="6"/>
  <c r="Q3858" i="6"/>
  <c r="P3858" i="6"/>
  <c r="O3858" i="6"/>
  <c r="N3858" i="6"/>
  <c r="M3858" i="6"/>
  <c r="D3858" i="6"/>
  <c r="Q3857" i="6"/>
  <c r="P3857" i="6"/>
  <c r="S3857" i="6" s="1"/>
  <c r="O3857" i="6"/>
  <c r="N3857" i="6"/>
  <c r="M3857" i="6"/>
  <c r="D3857" i="6"/>
  <c r="Q3856" i="6"/>
  <c r="P3856" i="6"/>
  <c r="S3856" i="6" s="1"/>
  <c r="O3856" i="6"/>
  <c r="N3856" i="6"/>
  <c r="M3856" i="6"/>
  <c r="D3856" i="6"/>
  <c r="S3855" i="6"/>
  <c r="Q3855" i="6"/>
  <c r="P3855" i="6"/>
  <c r="O3855" i="6"/>
  <c r="N3855" i="6"/>
  <c r="M3855" i="6"/>
  <c r="D3855" i="6"/>
  <c r="S3854" i="6"/>
  <c r="Q3854" i="6"/>
  <c r="P3854" i="6"/>
  <c r="O3854" i="6"/>
  <c r="N3854" i="6"/>
  <c r="M3854" i="6"/>
  <c r="D3854" i="6"/>
  <c r="Q3853" i="6"/>
  <c r="P3853" i="6"/>
  <c r="S3853" i="6" s="1"/>
  <c r="O3853" i="6"/>
  <c r="N3853" i="6"/>
  <c r="M3853" i="6"/>
  <c r="D3853" i="6"/>
  <c r="Q3852" i="6"/>
  <c r="P3852" i="6"/>
  <c r="S3852" i="6" s="1"/>
  <c r="O3852" i="6"/>
  <c r="N3852" i="6"/>
  <c r="M3852" i="6"/>
  <c r="D3852" i="6"/>
  <c r="S3851" i="6"/>
  <c r="Q3851" i="6"/>
  <c r="P3851" i="6"/>
  <c r="O3851" i="6"/>
  <c r="N3851" i="6"/>
  <c r="M3851" i="6"/>
  <c r="D3851" i="6"/>
  <c r="Q3850" i="6"/>
  <c r="P3850" i="6"/>
  <c r="S3850" i="6" s="1"/>
  <c r="O3850" i="6"/>
  <c r="N3850" i="6"/>
  <c r="M3850" i="6"/>
  <c r="D3850" i="6"/>
  <c r="Q3849" i="6"/>
  <c r="P3849" i="6"/>
  <c r="S3849" i="6" s="1"/>
  <c r="O3849" i="6"/>
  <c r="N3849" i="6"/>
  <c r="M3849" i="6"/>
  <c r="D3849" i="6"/>
  <c r="S3848" i="6"/>
  <c r="Q3848" i="6"/>
  <c r="P3848" i="6"/>
  <c r="O3848" i="6"/>
  <c r="N3848" i="6"/>
  <c r="M3848" i="6"/>
  <c r="D3848" i="6"/>
  <c r="S3847" i="6"/>
  <c r="Q3847" i="6"/>
  <c r="P3847" i="6"/>
  <c r="O3847" i="6"/>
  <c r="N3847" i="6"/>
  <c r="M3847" i="6"/>
  <c r="D3847" i="6"/>
  <c r="Q3846" i="6"/>
  <c r="P3846" i="6"/>
  <c r="S3846" i="6" s="1"/>
  <c r="O3846" i="6"/>
  <c r="N3846" i="6"/>
  <c r="M3846" i="6"/>
  <c r="D3846" i="6"/>
  <c r="Q3845" i="6"/>
  <c r="P3845" i="6"/>
  <c r="S3845" i="6" s="1"/>
  <c r="O3845" i="6"/>
  <c r="N3845" i="6"/>
  <c r="M3845" i="6"/>
  <c r="D3845" i="6"/>
  <c r="S3844" i="6"/>
  <c r="Q3844" i="6"/>
  <c r="P3844" i="6"/>
  <c r="O3844" i="6"/>
  <c r="N3844" i="6"/>
  <c r="M3844" i="6"/>
  <c r="D3844" i="6"/>
  <c r="S3843" i="6"/>
  <c r="Q3843" i="6"/>
  <c r="P3843" i="6"/>
  <c r="O3843" i="6"/>
  <c r="N3843" i="6"/>
  <c r="M3843" i="6"/>
  <c r="D3843" i="6"/>
  <c r="Q3842" i="6"/>
  <c r="P3842" i="6"/>
  <c r="S3842" i="6" s="1"/>
  <c r="O3842" i="6"/>
  <c r="N3842" i="6"/>
  <c r="M3842" i="6"/>
  <c r="D3842" i="6"/>
  <c r="Q3841" i="6"/>
  <c r="P3841" i="6"/>
  <c r="S3841" i="6" s="1"/>
  <c r="O3841" i="6"/>
  <c r="N3841" i="6"/>
  <c r="M3841" i="6"/>
  <c r="D3841" i="6"/>
  <c r="S3840" i="6"/>
  <c r="Q3840" i="6"/>
  <c r="P3840" i="6"/>
  <c r="O3840" i="6"/>
  <c r="N3840" i="6"/>
  <c r="M3840" i="6"/>
  <c r="D3840" i="6"/>
  <c r="S3839" i="6"/>
  <c r="Q3839" i="6"/>
  <c r="P3839" i="6"/>
  <c r="O3839" i="6"/>
  <c r="N3839" i="6"/>
  <c r="M3839" i="6"/>
  <c r="D3839" i="6"/>
  <c r="Q3838" i="6"/>
  <c r="P3838" i="6"/>
  <c r="S3838" i="6" s="1"/>
  <c r="O3838" i="6"/>
  <c r="N3838" i="6"/>
  <c r="M3838" i="6"/>
  <c r="D3838" i="6"/>
  <c r="Q3837" i="6"/>
  <c r="P3837" i="6"/>
  <c r="S3837" i="6" s="1"/>
  <c r="O3837" i="6"/>
  <c r="N3837" i="6"/>
  <c r="M3837" i="6"/>
  <c r="D3837" i="6"/>
  <c r="Q3836" i="6"/>
  <c r="P3836" i="6"/>
  <c r="S3836" i="6" s="1"/>
  <c r="O3836" i="6"/>
  <c r="N3836" i="6"/>
  <c r="M3836" i="6"/>
  <c r="D3836" i="6"/>
  <c r="Q3835" i="6"/>
  <c r="P3835" i="6"/>
  <c r="S3835" i="6" s="1"/>
  <c r="O3835" i="6"/>
  <c r="N3835" i="6"/>
  <c r="M3835" i="6"/>
  <c r="D3835" i="6"/>
  <c r="S3834" i="6"/>
  <c r="Q3834" i="6"/>
  <c r="P3834" i="6"/>
  <c r="O3834" i="6"/>
  <c r="N3834" i="6"/>
  <c r="M3834" i="6"/>
  <c r="D3834" i="6"/>
  <c r="S3833" i="6"/>
  <c r="Q3833" i="6"/>
  <c r="P3833" i="6"/>
  <c r="O3833" i="6"/>
  <c r="N3833" i="6"/>
  <c r="M3833" i="6"/>
  <c r="D3833" i="6"/>
  <c r="Q3832" i="6"/>
  <c r="P3832" i="6"/>
  <c r="S3832" i="6" s="1"/>
  <c r="O3832" i="6"/>
  <c r="N3832" i="6"/>
  <c r="M3832" i="6"/>
  <c r="D3832" i="6"/>
  <c r="S3831" i="6"/>
  <c r="Q3831" i="6"/>
  <c r="P3831" i="6"/>
  <c r="O3831" i="6"/>
  <c r="N3831" i="6"/>
  <c r="M3831" i="6"/>
  <c r="D3831" i="6"/>
  <c r="S3830" i="6"/>
  <c r="Q3830" i="6"/>
  <c r="P3830" i="6"/>
  <c r="O3830" i="6"/>
  <c r="N3830" i="6"/>
  <c r="M3830" i="6"/>
  <c r="D3830" i="6"/>
  <c r="Q3829" i="6"/>
  <c r="P3829" i="6"/>
  <c r="S3829" i="6" s="1"/>
  <c r="O3829" i="6"/>
  <c r="N3829" i="6"/>
  <c r="M3829" i="6"/>
  <c r="D3829" i="6"/>
  <c r="Q3828" i="6"/>
  <c r="P3828" i="6"/>
  <c r="S3828" i="6" s="1"/>
  <c r="O3828" i="6"/>
  <c r="N3828" i="6"/>
  <c r="M3828" i="6"/>
  <c r="D3828" i="6"/>
  <c r="S3827" i="6"/>
  <c r="Q3827" i="6"/>
  <c r="P3827" i="6"/>
  <c r="O3827" i="6"/>
  <c r="N3827" i="6"/>
  <c r="M3827" i="6"/>
  <c r="D3827" i="6"/>
  <c r="S3826" i="6"/>
  <c r="Q3826" i="6"/>
  <c r="P3826" i="6"/>
  <c r="O3826" i="6"/>
  <c r="N3826" i="6"/>
  <c r="M3826" i="6"/>
  <c r="D3826" i="6"/>
  <c r="Q3825" i="6"/>
  <c r="P3825" i="6"/>
  <c r="S3825" i="6" s="1"/>
  <c r="O3825" i="6"/>
  <c r="N3825" i="6"/>
  <c r="M3825" i="6"/>
  <c r="D3825" i="6"/>
  <c r="S3824" i="6"/>
  <c r="Q3824" i="6"/>
  <c r="P3824" i="6"/>
  <c r="O3824" i="6"/>
  <c r="N3824" i="6"/>
  <c r="M3824" i="6"/>
  <c r="D3824" i="6"/>
  <c r="Q3823" i="6"/>
  <c r="P3823" i="6"/>
  <c r="S3823" i="6" s="1"/>
  <c r="O3823" i="6"/>
  <c r="N3823" i="6"/>
  <c r="M3823" i="6"/>
  <c r="D3823" i="6"/>
  <c r="Q3822" i="6"/>
  <c r="P3822" i="6"/>
  <c r="S3822" i="6" s="1"/>
  <c r="O3822" i="6"/>
  <c r="N3822" i="6"/>
  <c r="M3822" i="6"/>
  <c r="D3822" i="6"/>
  <c r="Q3821" i="6"/>
  <c r="P3821" i="6"/>
  <c r="S3821" i="6" s="1"/>
  <c r="O3821" i="6"/>
  <c r="N3821" i="6"/>
  <c r="M3821" i="6"/>
  <c r="D3821" i="6"/>
  <c r="S3820" i="6"/>
  <c r="Q3820" i="6"/>
  <c r="P3820" i="6"/>
  <c r="O3820" i="6"/>
  <c r="N3820" i="6"/>
  <c r="M3820" i="6"/>
  <c r="D3820" i="6"/>
  <c r="S3819" i="6"/>
  <c r="Q3819" i="6"/>
  <c r="P3819" i="6"/>
  <c r="O3819" i="6"/>
  <c r="N3819" i="6"/>
  <c r="M3819" i="6"/>
  <c r="D3819" i="6"/>
  <c r="Q3818" i="6"/>
  <c r="P3818" i="6"/>
  <c r="S3818" i="6" s="1"/>
  <c r="O3818" i="6"/>
  <c r="N3818" i="6"/>
  <c r="M3818" i="6"/>
  <c r="D3818" i="6"/>
  <c r="Q3817" i="6"/>
  <c r="P3817" i="6"/>
  <c r="S3817" i="6" s="1"/>
  <c r="O3817" i="6"/>
  <c r="N3817" i="6"/>
  <c r="M3817" i="6"/>
  <c r="D3817" i="6"/>
  <c r="S3816" i="6"/>
  <c r="Q3816" i="6"/>
  <c r="P3816" i="6"/>
  <c r="O3816" i="6"/>
  <c r="N3816" i="6"/>
  <c r="M3816" i="6"/>
  <c r="D3816" i="6"/>
  <c r="S3815" i="6"/>
  <c r="Q3815" i="6"/>
  <c r="P3815" i="6"/>
  <c r="O3815" i="6"/>
  <c r="N3815" i="6"/>
  <c r="M3815" i="6"/>
  <c r="D3815" i="6"/>
  <c r="Q3814" i="6"/>
  <c r="P3814" i="6"/>
  <c r="S3814" i="6" s="1"/>
  <c r="O3814" i="6"/>
  <c r="N3814" i="6"/>
  <c r="M3814" i="6"/>
  <c r="D3814" i="6"/>
  <c r="Q3813" i="6"/>
  <c r="P3813" i="6"/>
  <c r="S3813" i="6" s="1"/>
  <c r="O3813" i="6"/>
  <c r="N3813" i="6"/>
  <c r="M3813" i="6"/>
  <c r="D3813" i="6"/>
  <c r="S3812" i="6"/>
  <c r="Q3812" i="6"/>
  <c r="P3812" i="6"/>
  <c r="O3812" i="6"/>
  <c r="N3812" i="6"/>
  <c r="M3812" i="6"/>
  <c r="D3812" i="6"/>
  <c r="Q3811" i="6"/>
  <c r="P3811" i="6"/>
  <c r="S3811" i="6" s="1"/>
  <c r="O3811" i="6"/>
  <c r="N3811" i="6"/>
  <c r="M3811" i="6"/>
  <c r="D3811" i="6"/>
  <c r="Q3810" i="6"/>
  <c r="P3810" i="6"/>
  <c r="S3810" i="6" s="1"/>
  <c r="O3810" i="6"/>
  <c r="N3810" i="6"/>
  <c r="M3810" i="6"/>
  <c r="D3810" i="6"/>
  <c r="S3809" i="6"/>
  <c r="Q3809" i="6"/>
  <c r="P3809" i="6"/>
  <c r="O3809" i="6"/>
  <c r="N3809" i="6"/>
  <c r="M3809" i="6"/>
  <c r="D3809" i="6"/>
  <c r="Q3808" i="6"/>
  <c r="P3808" i="6"/>
  <c r="S3808" i="6" s="1"/>
  <c r="O3808" i="6"/>
  <c r="N3808" i="6"/>
  <c r="M3808" i="6"/>
  <c r="D3808" i="6"/>
  <c r="Q3807" i="6"/>
  <c r="P3807" i="6"/>
  <c r="S3807" i="6" s="1"/>
  <c r="O3807" i="6"/>
  <c r="N3807" i="6"/>
  <c r="M3807" i="6"/>
  <c r="D3807" i="6"/>
  <c r="S3806" i="6"/>
  <c r="Q3806" i="6"/>
  <c r="P3806" i="6"/>
  <c r="O3806" i="6"/>
  <c r="N3806" i="6"/>
  <c r="M3806" i="6"/>
  <c r="D3806" i="6"/>
  <c r="S3805" i="6"/>
  <c r="Q3805" i="6"/>
  <c r="P3805" i="6"/>
  <c r="O3805" i="6"/>
  <c r="N3805" i="6"/>
  <c r="M3805" i="6"/>
  <c r="D3805" i="6"/>
  <c r="Q3804" i="6"/>
  <c r="P3804" i="6"/>
  <c r="S3804" i="6" s="1"/>
  <c r="O3804" i="6"/>
  <c r="N3804" i="6"/>
  <c r="M3804" i="6"/>
  <c r="D3804" i="6"/>
  <c r="Q3803" i="6"/>
  <c r="P3803" i="6"/>
  <c r="S3803" i="6" s="1"/>
  <c r="O3803" i="6"/>
  <c r="N3803" i="6"/>
  <c r="M3803" i="6"/>
  <c r="D3803" i="6"/>
  <c r="Q3802" i="6"/>
  <c r="P3802" i="6"/>
  <c r="S3802" i="6" s="1"/>
  <c r="O3802" i="6"/>
  <c r="N3802" i="6"/>
  <c r="M3802" i="6"/>
  <c r="D3802" i="6"/>
  <c r="S3801" i="6"/>
  <c r="Q3801" i="6"/>
  <c r="P3801" i="6"/>
  <c r="O3801" i="6"/>
  <c r="N3801" i="6"/>
  <c r="M3801" i="6"/>
  <c r="D3801" i="6"/>
  <c r="S3800" i="6"/>
  <c r="Q3800" i="6"/>
  <c r="P3800" i="6"/>
  <c r="O3800" i="6"/>
  <c r="N3800" i="6"/>
  <c r="M3800" i="6"/>
  <c r="D3800" i="6"/>
  <c r="Q3799" i="6"/>
  <c r="P3799" i="6"/>
  <c r="S3799" i="6" s="1"/>
  <c r="O3799" i="6"/>
  <c r="N3799" i="6"/>
  <c r="M3799" i="6"/>
  <c r="D3799" i="6"/>
  <c r="Q3798" i="6"/>
  <c r="P3798" i="6"/>
  <c r="S3798" i="6" s="1"/>
  <c r="O3798" i="6"/>
  <c r="N3798" i="6"/>
  <c r="M3798" i="6"/>
  <c r="D3798" i="6"/>
  <c r="S3797" i="6"/>
  <c r="Q3797" i="6"/>
  <c r="P3797" i="6"/>
  <c r="O3797" i="6"/>
  <c r="N3797" i="6"/>
  <c r="M3797" i="6"/>
  <c r="D3797" i="6"/>
  <c r="Q3796" i="6"/>
  <c r="P3796" i="6"/>
  <c r="S3796" i="6" s="1"/>
  <c r="O3796" i="6"/>
  <c r="N3796" i="6"/>
  <c r="M3796" i="6"/>
  <c r="D3796" i="6"/>
  <c r="Q3795" i="6"/>
  <c r="P3795" i="6"/>
  <c r="S3795" i="6" s="1"/>
  <c r="O3795" i="6"/>
  <c r="N3795" i="6"/>
  <c r="M3795" i="6"/>
  <c r="D3795" i="6"/>
  <c r="S3794" i="6"/>
  <c r="Q3794" i="6"/>
  <c r="P3794" i="6"/>
  <c r="O3794" i="6"/>
  <c r="N3794" i="6"/>
  <c r="M3794" i="6"/>
  <c r="D3794" i="6"/>
  <c r="S3793" i="6"/>
  <c r="Q3793" i="6"/>
  <c r="P3793" i="6"/>
  <c r="O3793" i="6"/>
  <c r="N3793" i="6"/>
  <c r="M3793" i="6"/>
  <c r="D3793" i="6"/>
  <c r="Q3792" i="6"/>
  <c r="P3792" i="6"/>
  <c r="S3792" i="6" s="1"/>
  <c r="O3792" i="6"/>
  <c r="N3792" i="6"/>
  <c r="M3792" i="6"/>
  <c r="D3792" i="6"/>
  <c r="Q3791" i="6"/>
  <c r="P3791" i="6"/>
  <c r="S3791" i="6" s="1"/>
  <c r="O3791" i="6"/>
  <c r="N3791" i="6"/>
  <c r="M3791" i="6"/>
  <c r="D3791" i="6"/>
  <c r="Q3790" i="6"/>
  <c r="P3790" i="6"/>
  <c r="S3790" i="6" s="1"/>
  <c r="O3790" i="6"/>
  <c r="N3790" i="6"/>
  <c r="M3790" i="6"/>
  <c r="D3790" i="6"/>
  <c r="S3789" i="6"/>
  <c r="Q3789" i="6"/>
  <c r="P3789" i="6"/>
  <c r="O3789" i="6"/>
  <c r="N3789" i="6"/>
  <c r="M3789" i="6"/>
  <c r="D3789" i="6"/>
  <c r="S3788" i="6"/>
  <c r="Q3788" i="6"/>
  <c r="P3788" i="6"/>
  <c r="O3788" i="6"/>
  <c r="N3788" i="6"/>
  <c r="M3788" i="6"/>
  <c r="D3788" i="6"/>
  <c r="Q3787" i="6"/>
  <c r="P3787" i="6"/>
  <c r="S3787" i="6" s="1"/>
  <c r="O3787" i="6"/>
  <c r="N3787" i="6"/>
  <c r="M3787" i="6"/>
  <c r="D3787" i="6"/>
  <c r="Q3786" i="6"/>
  <c r="P3786" i="6"/>
  <c r="S3786" i="6" s="1"/>
  <c r="O3786" i="6"/>
  <c r="N3786" i="6"/>
  <c r="M3786" i="6"/>
  <c r="D3786" i="6"/>
  <c r="S3785" i="6"/>
  <c r="Q3785" i="6"/>
  <c r="P3785" i="6"/>
  <c r="O3785" i="6"/>
  <c r="N3785" i="6"/>
  <c r="M3785" i="6"/>
  <c r="D3785" i="6"/>
  <c r="Q3784" i="6"/>
  <c r="P3784" i="6"/>
  <c r="S3784" i="6" s="1"/>
  <c r="O3784" i="6"/>
  <c r="N3784" i="6"/>
  <c r="M3784" i="6"/>
  <c r="D3784" i="6"/>
  <c r="Q3783" i="6"/>
  <c r="P3783" i="6"/>
  <c r="S3783" i="6" s="1"/>
  <c r="O3783" i="6"/>
  <c r="N3783" i="6"/>
  <c r="M3783" i="6"/>
  <c r="D3783" i="6"/>
  <c r="S3782" i="6"/>
  <c r="Q3782" i="6"/>
  <c r="P3782" i="6"/>
  <c r="O3782" i="6"/>
  <c r="N3782" i="6"/>
  <c r="M3782" i="6"/>
  <c r="D3782" i="6"/>
  <c r="S3781" i="6"/>
  <c r="Q3781" i="6"/>
  <c r="P3781" i="6"/>
  <c r="O3781" i="6"/>
  <c r="N3781" i="6"/>
  <c r="M3781" i="6"/>
  <c r="D3781" i="6"/>
  <c r="Q3780" i="6"/>
  <c r="P3780" i="6"/>
  <c r="S3780" i="6" s="1"/>
  <c r="O3780" i="6"/>
  <c r="N3780" i="6"/>
  <c r="M3780" i="6"/>
  <c r="D3780" i="6"/>
  <c r="Q3779" i="6"/>
  <c r="P3779" i="6"/>
  <c r="S3779" i="6" s="1"/>
  <c r="O3779" i="6"/>
  <c r="N3779" i="6"/>
  <c r="M3779" i="6"/>
  <c r="D3779" i="6"/>
  <c r="Q3778" i="6"/>
  <c r="P3778" i="6"/>
  <c r="S3778" i="6" s="1"/>
  <c r="O3778" i="6"/>
  <c r="N3778" i="6"/>
  <c r="M3778" i="6"/>
  <c r="D3778" i="6"/>
  <c r="S3777" i="6"/>
  <c r="Q3777" i="6"/>
  <c r="P3777" i="6"/>
  <c r="O3777" i="6"/>
  <c r="N3777" i="6"/>
  <c r="M3777" i="6"/>
  <c r="D3777" i="6"/>
  <c r="S3776" i="6"/>
  <c r="Q3776" i="6"/>
  <c r="P3776" i="6"/>
  <c r="O3776" i="6"/>
  <c r="N3776" i="6"/>
  <c r="M3776" i="6"/>
  <c r="D3776" i="6"/>
  <c r="Q3775" i="6"/>
  <c r="P3775" i="6"/>
  <c r="S3775" i="6" s="1"/>
  <c r="O3775" i="6"/>
  <c r="N3775" i="6"/>
  <c r="M3775" i="6"/>
  <c r="D3775" i="6"/>
  <c r="Q3774" i="6"/>
  <c r="P3774" i="6"/>
  <c r="S3774" i="6" s="1"/>
  <c r="O3774" i="6"/>
  <c r="N3774" i="6"/>
  <c r="M3774" i="6"/>
  <c r="D3774" i="6"/>
  <c r="S3773" i="6"/>
  <c r="Q3773" i="6"/>
  <c r="P3773" i="6"/>
  <c r="O3773" i="6"/>
  <c r="N3773" i="6"/>
  <c r="M3773" i="6"/>
  <c r="D3773" i="6"/>
  <c r="Q3772" i="6"/>
  <c r="P3772" i="6"/>
  <c r="S3772" i="6" s="1"/>
  <c r="O3772" i="6"/>
  <c r="N3772" i="6"/>
  <c r="M3772" i="6"/>
  <c r="D3772" i="6"/>
  <c r="Q3771" i="6"/>
  <c r="P3771" i="6"/>
  <c r="S3771" i="6" s="1"/>
  <c r="O3771" i="6"/>
  <c r="N3771" i="6"/>
  <c r="M3771" i="6"/>
  <c r="D3771" i="6"/>
  <c r="S3770" i="6"/>
  <c r="Q3770" i="6"/>
  <c r="P3770" i="6"/>
  <c r="O3770" i="6"/>
  <c r="N3770" i="6"/>
  <c r="M3770" i="6"/>
  <c r="D3770" i="6"/>
  <c r="S3769" i="6"/>
  <c r="Q3769" i="6"/>
  <c r="P3769" i="6"/>
  <c r="O3769" i="6"/>
  <c r="N3769" i="6"/>
  <c r="M3769" i="6"/>
  <c r="D3769" i="6"/>
  <c r="Q3768" i="6"/>
  <c r="P3768" i="6"/>
  <c r="S3768" i="6" s="1"/>
  <c r="O3768" i="6"/>
  <c r="N3768" i="6"/>
  <c r="M3768" i="6"/>
  <c r="D3768" i="6"/>
  <c r="Q3767" i="6"/>
  <c r="P3767" i="6"/>
  <c r="S3767" i="6" s="1"/>
  <c r="O3767" i="6"/>
  <c r="N3767" i="6"/>
  <c r="M3767" i="6"/>
  <c r="D3767" i="6"/>
  <c r="Q3766" i="6"/>
  <c r="P3766" i="6"/>
  <c r="S3766" i="6" s="1"/>
  <c r="O3766" i="6"/>
  <c r="N3766" i="6"/>
  <c r="M3766" i="6"/>
  <c r="D3766" i="6"/>
  <c r="S3765" i="6"/>
  <c r="Q3765" i="6"/>
  <c r="P3765" i="6"/>
  <c r="O3765" i="6"/>
  <c r="N3765" i="6"/>
  <c r="M3765" i="6"/>
  <c r="D3765" i="6"/>
  <c r="S3764" i="6"/>
  <c r="Q3764" i="6"/>
  <c r="P3764" i="6"/>
  <c r="O3764" i="6"/>
  <c r="N3764" i="6"/>
  <c r="M3764" i="6"/>
  <c r="D3764" i="6"/>
  <c r="Q3763" i="6"/>
  <c r="P3763" i="6"/>
  <c r="S3763" i="6" s="1"/>
  <c r="O3763" i="6"/>
  <c r="N3763" i="6"/>
  <c r="M3763" i="6"/>
  <c r="D3763" i="6"/>
  <c r="Q3762" i="6"/>
  <c r="P3762" i="6"/>
  <c r="S3762" i="6" s="1"/>
  <c r="O3762" i="6"/>
  <c r="N3762" i="6"/>
  <c r="M3762" i="6"/>
  <c r="D3762" i="6"/>
  <c r="S3761" i="6"/>
  <c r="Q3761" i="6"/>
  <c r="P3761" i="6"/>
  <c r="O3761" i="6"/>
  <c r="N3761" i="6"/>
  <c r="M3761" i="6"/>
  <c r="D3761" i="6"/>
  <c r="Q3760" i="6"/>
  <c r="P3760" i="6"/>
  <c r="S3760" i="6" s="1"/>
  <c r="O3760" i="6"/>
  <c r="N3760" i="6"/>
  <c r="M3760" i="6"/>
  <c r="D3760" i="6"/>
  <c r="Q3759" i="6"/>
  <c r="P3759" i="6"/>
  <c r="S3759" i="6" s="1"/>
  <c r="O3759" i="6"/>
  <c r="N3759" i="6"/>
  <c r="M3759" i="6"/>
  <c r="D3759" i="6"/>
  <c r="S3758" i="6"/>
  <c r="Q3758" i="6"/>
  <c r="P3758" i="6"/>
  <c r="O3758" i="6"/>
  <c r="N3758" i="6"/>
  <c r="M3758" i="6"/>
  <c r="D3758" i="6"/>
  <c r="S3757" i="6"/>
  <c r="Q3757" i="6"/>
  <c r="P3757" i="6"/>
  <c r="O3757" i="6"/>
  <c r="N3757" i="6"/>
  <c r="M3757" i="6"/>
  <c r="D3757" i="6"/>
  <c r="Q3756" i="6"/>
  <c r="P3756" i="6"/>
  <c r="S3756" i="6" s="1"/>
  <c r="O3756" i="6"/>
  <c r="N3756" i="6"/>
  <c r="M3756" i="6"/>
  <c r="D3756" i="6"/>
  <c r="Q3755" i="6"/>
  <c r="P3755" i="6"/>
  <c r="S3755" i="6" s="1"/>
  <c r="O3755" i="6"/>
  <c r="N3755" i="6"/>
  <c r="M3755" i="6"/>
  <c r="D3755" i="6"/>
  <c r="Q3754" i="6"/>
  <c r="P3754" i="6"/>
  <c r="S3754" i="6" s="1"/>
  <c r="O3754" i="6"/>
  <c r="N3754" i="6"/>
  <c r="M3754" i="6"/>
  <c r="D3754" i="6"/>
  <c r="S3753" i="6"/>
  <c r="Q3753" i="6"/>
  <c r="P3753" i="6"/>
  <c r="O3753" i="6"/>
  <c r="N3753" i="6"/>
  <c r="M3753" i="6"/>
  <c r="D3753" i="6"/>
  <c r="S3752" i="6"/>
  <c r="Q3752" i="6"/>
  <c r="P3752" i="6"/>
  <c r="O3752" i="6"/>
  <c r="N3752" i="6"/>
  <c r="M3752" i="6"/>
  <c r="D3752" i="6"/>
  <c r="Q3751" i="6"/>
  <c r="P3751" i="6"/>
  <c r="S3751" i="6" s="1"/>
  <c r="O3751" i="6"/>
  <c r="N3751" i="6"/>
  <c r="M3751" i="6"/>
  <c r="D3751" i="6"/>
  <c r="Q3750" i="6"/>
  <c r="P3750" i="6"/>
  <c r="S3750" i="6" s="1"/>
  <c r="O3750" i="6"/>
  <c r="N3750" i="6"/>
  <c r="M3750" i="6"/>
  <c r="D3750" i="6"/>
  <c r="S3749" i="6"/>
  <c r="Q3749" i="6"/>
  <c r="P3749" i="6"/>
  <c r="O3749" i="6"/>
  <c r="N3749" i="6"/>
  <c r="M3749" i="6"/>
  <c r="D3749" i="6"/>
  <c r="Q3748" i="6"/>
  <c r="P3748" i="6"/>
  <c r="S3748" i="6" s="1"/>
  <c r="O3748" i="6"/>
  <c r="N3748" i="6"/>
  <c r="M3748" i="6"/>
  <c r="D3748" i="6"/>
  <c r="Q3747" i="6"/>
  <c r="P3747" i="6"/>
  <c r="S3747" i="6" s="1"/>
  <c r="O3747" i="6"/>
  <c r="N3747" i="6"/>
  <c r="M3747" i="6"/>
  <c r="D3747" i="6"/>
  <c r="S3746" i="6"/>
  <c r="Q3746" i="6"/>
  <c r="P3746" i="6"/>
  <c r="O3746" i="6"/>
  <c r="N3746" i="6"/>
  <c r="M3746" i="6"/>
  <c r="D3746" i="6"/>
  <c r="S3745" i="6"/>
  <c r="Q3745" i="6"/>
  <c r="P3745" i="6"/>
  <c r="O3745" i="6"/>
  <c r="N3745" i="6"/>
  <c r="M3745" i="6"/>
  <c r="D3745" i="6"/>
  <c r="Q3744" i="6"/>
  <c r="P3744" i="6"/>
  <c r="S3744" i="6" s="1"/>
  <c r="O3744" i="6"/>
  <c r="N3744" i="6"/>
  <c r="M3744" i="6"/>
  <c r="D3744" i="6"/>
  <c r="Q3743" i="6"/>
  <c r="P3743" i="6"/>
  <c r="S3743" i="6" s="1"/>
  <c r="O3743" i="6"/>
  <c r="N3743" i="6"/>
  <c r="M3743" i="6"/>
  <c r="D3743" i="6"/>
  <c r="Q3742" i="6"/>
  <c r="P3742" i="6"/>
  <c r="S3742" i="6" s="1"/>
  <c r="O3742" i="6"/>
  <c r="N3742" i="6"/>
  <c r="M3742" i="6"/>
  <c r="D3742" i="6"/>
  <c r="S3741" i="6"/>
  <c r="Q3741" i="6"/>
  <c r="P3741" i="6"/>
  <c r="O3741" i="6"/>
  <c r="N3741" i="6"/>
  <c r="M3741" i="6"/>
  <c r="D3741" i="6"/>
  <c r="S3740" i="6"/>
  <c r="Q3740" i="6"/>
  <c r="P3740" i="6"/>
  <c r="O3740" i="6"/>
  <c r="N3740" i="6"/>
  <c r="M3740" i="6"/>
  <c r="D3740" i="6"/>
  <c r="Q3739" i="6"/>
  <c r="P3739" i="6"/>
  <c r="S3739" i="6" s="1"/>
  <c r="O3739" i="6"/>
  <c r="N3739" i="6"/>
  <c r="M3739" i="6"/>
  <c r="D3739" i="6"/>
  <c r="Q3738" i="6"/>
  <c r="P3738" i="6"/>
  <c r="S3738" i="6" s="1"/>
  <c r="O3738" i="6"/>
  <c r="N3738" i="6"/>
  <c r="M3738" i="6"/>
  <c r="D3738" i="6"/>
  <c r="S3737" i="6"/>
  <c r="Q3737" i="6"/>
  <c r="P3737" i="6"/>
  <c r="O3737" i="6"/>
  <c r="N3737" i="6"/>
  <c r="M3737" i="6"/>
  <c r="D3737" i="6"/>
  <c r="Q3736" i="6"/>
  <c r="P3736" i="6"/>
  <c r="S3736" i="6" s="1"/>
  <c r="O3736" i="6"/>
  <c r="N3736" i="6"/>
  <c r="M3736" i="6"/>
  <c r="D3736" i="6"/>
  <c r="Q3735" i="6"/>
  <c r="P3735" i="6"/>
  <c r="S3735" i="6" s="1"/>
  <c r="O3735" i="6"/>
  <c r="N3735" i="6"/>
  <c r="M3735" i="6"/>
  <c r="D3735" i="6"/>
  <c r="S3734" i="6"/>
  <c r="Q3734" i="6"/>
  <c r="P3734" i="6"/>
  <c r="O3734" i="6"/>
  <c r="N3734" i="6"/>
  <c r="M3734" i="6"/>
  <c r="D3734" i="6"/>
  <c r="S3733" i="6"/>
  <c r="Q3733" i="6"/>
  <c r="P3733" i="6"/>
  <c r="O3733" i="6"/>
  <c r="N3733" i="6"/>
  <c r="M3733" i="6"/>
  <c r="D3733" i="6"/>
  <c r="Q3732" i="6"/>
  <c r="P3732" i="6"/>
  <c r="S3732" i="6" s="1"/>
  <c r="O3732" i="6"/>
  <c r="N3732" i="6"/>
  <c r="M3732" i="6"/>
  <c r="D3732" i="6"/>
  <c r="Q3731" i="6"/>
  <c r="P3731" i="6"/>
  <c r="S3731" i="6" s="1"/>
  <c r="O3731" i="6"/>
  <c r="N3731" i="6"/>
  <c r="M3731" i="6"/>
  <c r="D3731" i="6"/>
  <c r="Q3730" i="6"/>
  <c r="P3730" i="6"/>
  <c r="S3730" i="6" s="1"/>
  <c r="O3730" i="6"/>
  <c r="N3730" i="6"/>
  <c r="M3730" i="6"/>
  <c r="D3730" i="6"/>
  <c r="S3729" i="6"/>
  <c r="Q3729" i="6"/>
  <c r="P3729" i="6"/>
  <c r="O3729" i="6"/>
  <c r="N3729" i="6"/>
  <c r="M3729" i="6"/>
  <c r="D3729" i="6"/>
  <c r="S3728" i="6"/>
  <c r="Q3728" i="6"/>
  <c r="P3728" i="6"/>
  <c r="O3728" i="6"/>
  <c r="N3728" i="6"/>
  <c r="M3728" i="6"/>
  <c r="D3728" i="6"/>
  <c r="Q3727" i="6"/>
  <c r="P3727" i="6"/>
  <c r="S3727" i="6" s="1"/>
  <c r="O3727" i="6"/>
  <c r="N3727" i="6"/>
  <c r="M3727" i="6"/>
  <c r="D3727" i="6"/>
  <c r="Q3726" i="6"/>
  <c r="P3726" i="6"/>
  <c r="S3726" i="6" s="1"/>
  <c r="O3726" i="6"/>
  <c r="N3726" i="6"/>
  <c r="M3726" i="6"/>
  <c r="D3726" i="6"/>
  <c r="S3725" i="6"/>
  <c r="Q3725" i="6"/>
  <c r="P3725" i="6"/>
  <c r="O3725" i="6"/>
  <c r="N3725" i="6"/>
  <c r="M3725" i="6"/>
  <c r="D3725" i="6"/>
  <c r="Q3724" i="6"/>
  <c r="P3724" i="6"/>
  <c r="S3724" i="6" s="1"/>
  <c r="O3724" i="6"/>
  <c r="N3724" i="6"/>
  <c r="M3724" i="6"/>
  <c r="D3724" i="6"/>
  <c r="Q3723" i="6"/>
  <c r="P3723" i="6"/>
  <c r="S3723" i="6" s="1"/>
  <c r="O3723" i="6"/>
  <c r="N3723" i="6"/>
  <c r="M3723" i="6"/>
  <c r="D3723" i="6"/>
  <c r="S3722" i="6"/>
  <c r="Q3722" i="6"/>
  <c r="P3722" i="6"/>
  <c r="O3722" i="6"/>
  <c r="N3722" i="6"/>
  <c r="M3722" i="6"/>
  <c r="D3722" i="6"/>
  <c r="S3721" i="6"/>
  <c r="Q3721" i="6"/>
  <c r="P3721" i="6"/>
  <c r="O3721" i="6"/>
  <c r="N3721" i="6"/>
  <c r="M3721" i="6"/>
  <c r="D3721" i="6"/>
  <c r="Q3720" i="6"/>
  <c r="P3720" i="6"/>
  <c r="S3720" i="6" s="1"/>
  <c r="O3720" i="6"/>
  <c r="N3720" i="6"/>
  <c r="M3720" i="6"/>
  <c r="D3720" i="6"/>
  <c r="Q3719" i="6"/>
  <c r="P3719" i="6"/>
  <c r="S3719" i="6" s="1"/>
  <c r="O3719" i="6"/>
  <c r="N3719" i="6"/>
  <c r="M3719" i="6"/>
  <c r="D3719" i="6"/>
  <c r="Q3718" i="6"/>
  <c r="P3718" i="6"/>
  <c r="S3718" i="6" s="1"/>
  <c r="O3718" i="6"/>
  <c r="N3718" i="6"/>
  <c r="M3718" i="6"/>
  <c r="D3718" i="6"/>
  <c r="S3717" i="6"/>
  <c r="Q3717" i="6"/>
  <c r="P3717" i="6"/>
  <c r="O3717" i="6"/>
  <c r="N3717" i="6"/>
  <c r="M3717" i="6"/>
  <c r="D3717" i="6"/>
  <c r="S3716" i="6"/>
  <c r="Q3716" i="6"/>
  <c r="P3716" i="6"/>
  <c r="O3716" i="6"/>
  <c r="N3716" i="6"/>
  <c r="M3716" i="6"/>
  <c r="D3716" i="6"/>
  <c r="Q3715" i="6"/>
  <c r="P3715" i="6"/>
  <c r="S3715" i="6" s="1"/>
  <c r="O3715" i="6"/>
  <c r="N3715" i="6"/>
  <c r="M3715" i="6"/>
  <c r="D3715" i="6"/>
  <c r="Q3714" i="6"/>
  <c r="P3714" i="6"/>
  <c r="S3714" i="6" s="1"/>
  <c r="O3714" i="6"/>
  <c r="N3714" i="6"/>
  <c r="M3714" i="6"/>
  <c r="D3714" i="6"/>
  <c r="S3713" i="6"/>
  <c r="Q3713" i="6"/>
  <c r="P3713" i="6"/>
  <c r="O3713" i="6"/>
  <c r="N3713" i="6"/>
  <c r="M3713" i="6"/>
  <c r="D3713" i="6"/>
  <c r="Q3712" i="6"/>
  <c r="P3712" i="6"/>
  <c r="S3712" i="6" s="1"/>
  <c r="O3712" i="6"/>
  <c r="N3712" i="6"/>
  <c r="M3712" i="6"/>
  <c r="D3712" i="6"/>
  <c r="Q3711" i="6"/>
  <c r="P3711" i="6"/>
  <c r="S3711" i="6" s="1"/>
  <c r="O3711" i="6"/>
  <c r="N3711" i="6"/>
  <c r="M3711" i="6"/>
  <c r="D3711" i="6"/>
  <c r="S3710" i="6"/>
  <c r="Q3710" i="6"/>
  <c r="P3710" i="6"/>
  <c r="O3710" i="6"/>
  <c r="N3710" i="6"/>
  <c r="M3710" i="6"/>
  <c r="D3710" i="6"/>
  <c r="S3709" i="6"/>
  <c r="Q3709" i="6"/>
  <c r="P3709" i="6"/>
  <c r="O3709" i="6"/>
  <c r="N3709" i="6"/>
  <c r="M3709" i="6"/>
  <c r="D3709" i="6"/>
  <c r="Q3708" i="6"/>
  <c r="P3708" i="6"/>
  <c r="S3708" i="6" s="1"/>
  <c r="O3708" i="6"/>
  <c r="N3708" i="6"/>
  <c r="M3708" i="6"/>
  <c r="D3708" i="6"/>
  <c r="Q3707" i="6"/>
  <c r="P3707" i="6"/>
  <c r="S3707" i="6" s="1"/>
  <c r="O3707" i="6"/>
  <c r="N3707" i="6"/>
  <c r="M3707" i="6"/>
  <c r="D3707" i="6"/>
  <c r="Q3706" i="6"/>
  <c r="P3706" i="6"/>
  <c r="S3706" i="6" s="1"/>
  <c r="O3706" i="6"/>
  <c r="N3706" i="6"/>
  <c r="M3706" i="6"/>
  <c r="D3706" i="6"/>
  <c r="S3705" i="6"/>
  <c r="Q3705" i="6"/>
  <c r="P3705" i="6"/>
  <c r="O3705" i="6"/>
  <c r="N3705" i="6"/>
  <c r="M3705" i="6"/>
  <c r="D3705" i="6"/>
  <c r="S3704" i="6"/>
  <c r="Q3704" i="6"/>
  <c r="P3704" i="6"/>
  <c r="O3704" i="6"/>
  <c r="N3704" i="6"/>
  <c r="M3704" i="6"/>
  <c r="D3704" i="6"/>
  <c r="Q3703" i="6"/>
  <c r="P3703" i="6"/>
  <c r="S3703" i="6" s="1"/>
  <c r="O3703" i="6"/>
  <c r="N3703" i="6"/>
  <c r="M3703" i="6"/>
  <c r="D3703" i="6"/>
  <c r="Q3702" i="6"/>
  <c r="P3702" i="6"/>
  <c r="S3702" i="6" s="1"/>
  <c r="O3702" i="6"/>
  <c r="N3702" i="6"/>
  <c r="M3702" i="6"/>
  <c r="D3702" i="6"/>
  <c r="S3701" i="6"/>
  <c r="Q3701" i="6"/>
  <c r="P3701" i="6"/>
  <c r="O3701" i="6"/>
  <c r="N3701" i="6"/>
  <c r="M3701" i="6"/>
  <c r="D3701" i="6"/>
  <c r="Q3700" i="6"/>
  <c r="P3700" i="6"/>
  <c r="S3700" i="6" s="1"/>
  <c r="O3700" i="6"/>
  <c r="N3700" i="6"/>
  <c r="M3700" i="6"/>
  <c r="D3700" i="6"/>
  <c r="Q3699" i="6"/>
  <c r="P3699" i="6"/>
  <c r="S3699" i="6" s="1"/>
  <c r="O3699" i="6"/>
  <c r="N3699" i="6"/>
  <c r="M3699" i="6"/>
  <c r="D3699" i="6"/>
  <c r="S3698" i="6"/>
  <c r="Q3698" i="6"/>
  <c r="P3698" i="6"/>
  <c r="O3698" i="6"/>
  <c r="N3698" i="6"/>
  <c r="M3698" i="6"/>
  <c r="D3698" i="6"/>
  <c r="S3697" i="6"/>
  <c r="Q3697" i="6"/>
  <c r="P3697" i="6"/>
  <c r="O3697" i="6"/>
  <c r="N3697" i="6"/>
  <c r="M3697" i="6"/>
  <c r="D3697" i="6"/>
  <c r="Q3696" i="6"/>
  <c r="P3696" i="6"/>
  <c r="S3696" i="6" s="1"/>
  <c r="O3696" i="6"/>
  <c r="N3696" i="6"/>
  <c r="M3696" i="6"/>
  <c r="D3696" i="6"/>
  <c r="Q3695" i="6"/>
  <c r="P3695" i="6"/>
  <c r="S3695" i="6" s="1"/>
  <c r="O3695" i="6"/>
  <c r="N3695" i="6"/>
  <c r="M3695" i="6"/>
  <c r="D3695" i="6"/>
  <c r="Q3694" i="6"/>
  <c r="P3694" i="6"/>
  <c r="S3694" i="6" s="1"/>
  <c r="O3694" i="6"/>
  <c r="N3694" i="6"/>
  <c r="M3694" i="6"/>
  <c r="D3694" i="6"/>
  <c r="S3693" i="6"/>
  <c r="Q3693" i="6"/>
  <c r="P3693" i="6"/>
  <c r="O3693" i="6"/>
  <c r="N3693" i="6"/>
  <c r="M3693" i="6"/>
  <c r="D3693" i="6"/>
  <c r="S3692" i="6"/>
  <c r="Q3692" i="6"/>
  <c r="P3692" i="6"/>
  <c r="O3692" i="6"/>
  <c r="N3692" i="6"/>
  <c r="M3692" i="6"/>
  <c r="D3692" i="6"/>
  <c r="Q3691" i="6"/>
  <c r="P3691" i="6"/>
  <c r="S3691" i="6" s="1"/>
  <c r="O3691" i="6"/>
  <c r="N3691" i="6"/>
  <c r="M3691" i="6"/>
  <c r="D3691" i="6"/>
  <c r="Q3690" i="6"/>
  <c r="P3690" i="6"/>
  <c r="S3690" i="6" s="1"/>
  <c r="O3690" i="6"/>
  <c r="N3690" i="6"/>
  <c r="M3690" i="6"/>
  <c r="D3690" i="6"/>
  <c r="S3689" i="6"/>
  <c r="Q3689" i="6"/>
  <c r="P3689" i="6"/>
  <c r="O3689" i="6"/>
  <c r="N3689" i="6"/>
  <c r="M3689" i="6"/>
  <c r="D3689" i="6"/>
  <c r="Q3688" i="6"/>
  <c r="P3688" i="6"/>
  <c r="S3688" i="6" s="1"/>
  <c r="O3688" i="6"/>
  <c r="N3688" i="6"/>
  <c r="M3688" i="6"/>
  <c r="D3688" i="6"/>
  <c r="Q3687" i="6"/>
  <c r="P3687" i="6"/>
  <c r="S3687" i="6" s="1"/>
  <c r="O3687" i="6"/>
  <c r="N3687" i="6"/>
  <c r="M3687" i="6"/>
  <c r="D3687" i="6"/>
  <c r="S3686" i="6"/>
  <c r="Q3686" i="6"/>
  <c r="P3686" i="6"/>
  <c r="O3686" i="6"/>
  <c r="N3686" i="6"/>
  <c r="M3686" i="6"/>
  <c r="D3686" i="6"/>
  <c r="S3685" i="6"/>
  <c r="Q3685" i="6"/>
  <c r="P3685" i="6"/>
  <c r="O3685" i="6"/>
  <c r="N3685" i="6"/>
  <c r="M3685" i="6"/>
  <c r="D3685" i="6"/>
  <c r="Q3684" i="6"/>
  <c r="P3684" i="6"/>
  <c r="S3684" i="6" s="1"/>
  <c r="O3684" i="6"/>
  <c r="N3684" i="6"/>
  <c r="M3684" i="6"/>
  <c r="D3684" i="6"/>
  <c r="Q3683" i="6"/>
  <c r="P3683" i="6"/>
  <c r="S3683" i="6" s="1"/>
  <c r="O3683" i="6"/>
  <c r="N3683" i="6"/>
  <c r="M3683" i="6"/>
  <c r="D3683" i="6"/>
  <c r="Q3682" i="6"/>
  <c r="P3682" i="6"/>
  <c r="S3682" i="6" s="1"/>
  <c r="O3682" i="6"/>
  <c r="N3682" i="6"/>
  <c r="M3682" i="6"/>
  <c r="D3682" i="6"/>
  <c r="S3681" i="6"/>
  <c r="Q3681" i="6"/>
  <c r="P3681" i="6"/>
  <c r="O3681" i="6"/>
  <c r="N3681" i="6"/>
  <c r="M3681" i="6"/>
  <c r="D3681" i="6"/>
  <c r="S3680" i="6"/>
  <c r="Q3680" i="6"/>
  <c r="P3680" i="6"/>
  <c r="O3680" i="6"/>
  <c r="N3680" i="6"/>
  <c r="M3680" i="6"/>
  <c r="D3680" i="6"/>
  <c r="Q3679" i="6"/>
  <c r="P3679" i="6"/>
  <c r="S3679" i="6" s="1"/>
  <c r="O3679" i="6"/>
  <c r="N3679" i="6"/>
  <c r="M3679" i="6"/>
  <c r="D3679" i="6"/>
  <c r="Q3678" i="6"/>
  <c r="P3678" i="6"/>
  <c r="S3678" i="6" s="1"/>
  <c r="O3678" i="6"/>
  <c r="N3678" i="6"/>
  <c r="M3678" i="6"/>
  <c r="D3678" i="6"/>
  <c r="S3677" i="6"/>
  <c r="Q3677" i="6"/>
  <c r="P3677" i="6"/>
  <c r="O3677" i="6"/>
  <c r="N3677" i="6"/>
  <c r="M3677" i="6"/>
  <c r="D3677" i="6"/>
  <c r="Q3676" i="6"/>
  <c r="P3676" i="6"/>
  <c r="S3676" i="6" s="1"/>
  <c r="O3676" i="6"/>
  <c r="N3676" i="6"/>
  <c r="M3676" i="6"/>
  <c r="D3676" i="6"/>
  <c r="Q3675" i="6"/>
  <c r="P3675" i="6"/>
  <c r="S3675" i="6" s="1"/>
  <c r="O3675" i="6"/>
  <c r="N3675" i="6"/>
  <c r="M3675" i="6"/>
  <c r="D3675" i="6"/>
  <c r="S3674" i="6"/>
  <c r="Q3674" i="6"/>
  <c r="P3674" i="6"/>
  <c r="O3674" i="6"/>
  <c r="N3674" i="6"/>
  <c r="M3674" i="6"/>
  <c r="D3674" i="6"/>
  <c r="S3673" i="6"/>
  <c r="Q3673" i="6"/>
  <c r="P3673" i="6"/>
  <c r="O3673" i="6"/>
  <c r="N3673" i="6"/>
  <c r="M3673" i="6"/>
  <c r="D3673" i="6"/>
  <c r="Q3672" i="6"/>
  <c r="P3672" i="6"/>
  <c r="S3672" i="6" s="1"/>
  <c r="O3672" i="6"/>
  <c r="N3672" i="6"/>
  <c r="M3672" i="6"/>
  <c r="D3672" i="6"/>
  <c r="Q3671" i="6"/>
  <c r="P3671" i="6"/>
  <c r="S3671" i="6" s="1"/>
  <c r="O3671" i="6"/>
  <c r="N3671" i="6"/>
  <c r="M3671" i="6"/>
  <c r="D3671" i="6"/>
  <c r="Q3670" i="6"/>
  <c r="P3670" i="6"/>
  <c r="S3670" i="6" s="1"/>
  <c r="O3670" i="6"/>
  <c r="N3670" i="6"/>
  <c r="M3670" i="6"/>
  <c r="D3670" i="6"/>
  <c r="S3669" i="6"/>
  <c r="Q3669" i="6"/>
  <c r="P3669" i="6"/>
  <c r="O3669" i="6"/>
  <c r="N3669" i="6"/>
  <c r="M3669" i="6"/>
  <c r="D3669" i="6"/>
  <c r="S3668" i="6"/>
  <c r="Q3668" i="6"/>
  <c r="P3668" i="6"/>
  <c r="O3668" i="6"/>
  <c r="N3668" i="6"/>
  <c r="M3668" i="6"/>
  <c r="D3668" i="6"/>
  <c r="Q3667" i="6"/>
  <c r="P3667" i="6"/>
  <c r="S3667" i="6" s="1"/>
  <c r="O3667" i="6"/>
  <c r="N3667" i="6"/>
  <c r="M3667" i="6"/>
  <c r="D3667" i="6"/>
  <c r="Q3666" i="6"/>
  <c r="P3666" i="6"/>
  <c r="S3666" i="6" s="1"/>
  <c r="O3666" i="6"/>
  <c r="N3666" i="6"/>
  <c r="M3666" i="6"/>
  <c r="D3666" i="6"/>
  <c r="S3665" i="6"/>
  <c r="Q3665" i="6"/>
  <c r="P3665" i="6"/>
  <c r="O3665" i="6"/>
  <c r="N3665" i="6"/>
  <c r="M3665" i="6"/>
  <c r="D3665" i="6"/>
  <c r="Q3664" i="6"/>
  <c r="P3664" i="6"/>
  <c r="S3664" i="6" s="1"/>
  <c r="O3664" i="6"/>
  <c r="N3664" i="6"/>
  <c r="M3664" i="6"/>
  <c r="D3664" i="6"/>
  <c r="Q3663" i="6"/>
  <c r="P3663" i="6"/>
  <c r="S3663" i="6" s="1"/>
  <c r="O3663" i="6"/>
  <c r="N3663" i="6"/>
  <c r="M3663" i="6"/>
  <c r="D3663" i="6"/>
  <c r="S3662" i="6"/>
  <c r="Q3662" i="6"/>
  <c r="P3662" i="6"/>
  <c r="O3662" i="6"/>
  <c r="N3662" i="6"/>
  <c r="M3662" i="6"/>
  <c r="D3662" i="6"/>
  <c r="S3661" i="6"/>
  <c r="Q3661" i="6"/>
  <c r="P3661" i="6"/>
  <c r="O3661" i="6"/>
  <c r="N3661" i="6"/>
  <c r="M3661" i="6"/>
  <c r="D3661" i="6"/>
  <c r="Q3660" i="6"/>
  <c r="P3660" i="6"/>
  <c r="S3660" i="6" s="1"/>
  <c r="O3660" i="6"/>
  <c r="N3660" i="6"/>
  <c r="M3660" i="6"/>
  <c r="D3660" i="6"/>
  <c r="Q3659" i="6"/>
  <c r="P3659" i="6"/>
  <c r="S3659" i="6" s="1"/>
  <c r="O3659" i="6"/>
  <c r="N3659" i="6"/>
  <c r="M3659" i="6"/>
  <c r="D3659" i="6"/>
  <c r="Q3658" i="6"/>
  <c r="P3658" i="6"/>
  <c r="S3658" i="6" s="1"/>
  <c r="O3658" i="6"/>
  <c r="N3658" i="6"/>
  <c r="M3658" i="6"/>
  <c r="D3658" i="6"/>
  <c r="S3657" i="6"/>
  <c r="Q3657" i="6"/>
  <c r="P3657" i="6"/>
  <c r="O3657" i="6"/>
  <c r="N3657" i="6"/>
  <c r="M3657" i="6"/>
  <c r="D3657" i="6"/>
  <c r="S3656" i="6"/>
  <c r="Q3656" i="6"/>
  <c r="P3656" i="6"/>
  <c r="O3656" i="6"/>
  <c r="N3656" i="6"/>
  <c r="M3656" i="6"/>
  <c r="D3656" i="6"/>
  <c r="Q3655" i="6"/>
  <c r="P3655" i="6"/>
  <c r="S3655" i="6" s="1"/>
  <c r="O3655" i="6"/>
  <c r="N3655" i="6"/>
  <c r="M3655" i="6"/>
  <c r="D3655" i="6"/>
  <c r="Q3654" i="6"/>
  <c r="P3654" i="6"/>
  <c r="S3654" i="6" s="1"/>
  <c r="O3654" i="6"/>
  <c r="N3654" i="6"/>
  <c r="M3654" i="6"/>
  <c r="D3654" i="6"/>
  <c r="S3653" i="6"/>
  <c r="Q3653" i="6"/>
  <c r="P3653" i="6"/>
  <c r="O3653" i="6"/>
  <c r="N3653" i="6"/>
  <c r="M3653" i="6"/>
  <c r="D3653" i="6"/>
  <c r="Q3652" i="6"/>
  <c r="P3652" i="6"/>
  <c r="S3652" i="6" s="1"/>
  <c r="O3652" i="6"/>
  <c r="N3652" i="6"/>
  <c r="M3652" i="6"/>
  <c r="D3652" i="6"/>
  <c r="Q3651" i="6"/>
  <c r="P3651" i="6"/>
  <c r="S3651" i="6" s="1"/>
  <c r="O3651" i="6"/>
  <c r="N3651" i="6"/>
  <c r="M3651" i="6"/>
  <c r="D3651" i="6"/>
  <c r="S3650" i="6"/>
  <c r="Q3650" i="6"/>
  <c r="P3650" i="6"/>
  <c r="O3650" i="6"/>
  <c r="N3650" i="6"/>
  <c r="M3650" i="6"/>
  <c r="D3650" i="6"/>
  <c r="S3649" i="6"/>
  <c r="Q3649" i="6"/>
  <c r="P3649" i="6"/>
  <c r="O3649" i="6"/>
  <c r="N3649" i="6"/>
  <c r="M3649" i="6"/>
  <c r="D3649" i="6"/>
  <c r="Q3648" i="6"/>
  <c r="P3648" i="6"/>
  <c r="S3648" i="6" s="1"/>
  <c r="O3648" i="6"/>
  <c r="N3648" i="6"/>
  <c r="M3648" i="6"/>
  <c r="D3648" i="6"/>
  <c r="Q3647" i="6"/>
  <c r="P3647" i="6"/>
  <c r="S3647" i="6" s="1"/>
  <c r="O3647" i="6"/>
  <c r="N3647" i="6"/>
  <c r="M3647" i="6"/>
  <c r="D3647" i="6"/>
  <c r="Q3646" i="6"/>
  <c r="P3646" i="6"/>
  <c r="S3646" i="6" s="1"/>
  <c r="O3646" i="6"/>
  <c r="N3646" i="6"/>
  <c r="M3646" i="6"/>
  <c r="D3646" i="6"/>
  <c r="S3645" i="6"/>
  <c r="Q3645" i="6"/>
  <c r="P3645" i="6"/>
  <c r="O3645" i="6"/>
  <c r="N3645" i="6"/>
  <c r="M3645" i="6"/>
  <c r="D3645" i="6"/>
  <c r="S3644" i="6"/>
  <c r="Q3644" i="6"/>
  <c r="P3644" i="6"/>
  <c r="O3644" i="6"/>
  <c r="N3644" i="6"/>
  <c r="M3644" i="6"/>
  <c r="D3644" i="6"/>
  <c r="Q3643" i="6"/>
  <c r="P3643" i="6"/>
  <c r="S3643" i="6" s="1"/>
  <c r="O3643" i="6"/>
  <c r="N3643" i="6"/>
  <c r="M3643" i="6"/>
  <c r="D3643" i="6"/>
  <c r="Q3642" i="6"/>
  <c r="P3642" i="6"/>
  <c r="S3642" i="6" s="1"/>
  <c r="O3642" i="6"/>
  <c r="N3642" i="6"/>
  <c r="M3642" i="6"/>
  <c r="D3642" i="6"/>
  <c r="S3641" i="6"/>
  <c r="Q3641" i="6"/>
  <c r="P3641" i="6"/>
  <c r="O3641" i="6"/>
  <c r="N3641" i="6"/>
  <c r="M3641" i="6"/>
  <c r="D3641" i="6"/>
  <c r="Q3640" i="6"/>
  <c r="P3640" i="6"/>
  <c r="S3640" i="6" s="1"/>
  <c r="O3640" i="6"/>
  <c r="N3640" i="6"/>
  <c r="M3640" i="6"/>
  <c r="D3640" i="6"/>
  <c r="Q3639" i="6"/>
  <c r="P3639" i="6"/>
  <c r="S3639" i="6" s="1"/>
  <c r="O3639" i="6"/>
  <c r="N3639" i="6"/>
  <c r="M3639" i="6"/>
  <c r="D3639" i="6"/>
  <c r="S3638" i="6"/>
  <c r="Q3638" i="6"/>
  <c r="P3638" i="6"/>
  <c r="O3638" i="6"/>
  <c r="N3638" i="6"/>
  <c r="M3638" i="6"/>
  <c r="D3638" i="6"/>
  <c r="S3637" i="6"/>
  <c r="Q3637" i="6"/>
  <c r="P3637" i="6"/>
  <c r="O3637" i="6"/>
  <c r="N3637" i="6"/>
  <c r="M3637" i="6"/>
  <c r="D3637" i="6"/>
  <c r="Q3636" i="6"/>
  <c r="P3636" i="6"/>
  <c r="S3636" i="6" s="1"/>
  <c r="O3636" i="6"/>
  <c r="N3636" i="6"/>
  <c r="M3636" i="6"/>
  <c r="D3636" i="6"/>
  <c r="Q3635" i="6"/>
  <c r="P3635" i="6"/>
  <c r="S3635" i="6" s="1"/>
  <c r="O3635" i="6"/>
  <c r="N3635" i="6"/>
  <c r="M3635" i="6"/>
  <c r="D3635" i="6"/>
  <c r="Q3634" i="6"/>
  <c r="P3634" i="6"/>
  <c r="S3634" i="6" s="1"/>
  <c r="O3634" i="6"/>
  <c r="N3634" i="6"/>
  <c r="M3634" i="6"/>
  <c r="D3634" i="6"/>
  <c r="S3633" i="6"/>
  <c r="Q3633" i="6"/>
  <c r="P3633" i="6"/>
  <c r="O3633" i="6"/>
  <c r="N3633" i="6"/>
  <c r="M3633" i="6"/>
  <c r="D3633" i="6"/>
  <c r="S3632" i="6"/>
  <c r="Q3632" i="6"/>
  <c r="P3632" i="6"/>
  <c r="O3632" i="6"/>
  <c r="N3632" i="6"/>
  <c r="M3632" i="6"/>
  <c r="D3632" i="6"/>
  <c r="Q3631" i="6"/>
  <c r="P3631" i="6"/>
  <c r="S3631" i="6" s="1"/>
  <c r="O3631" i="6"/>
  <c r="N3631" i="6"/>
  <c r="M3631" i="6"/>
  <c r="D3631" i="6"/>
  <c r="Q3630" i="6"/>
  <c r="P3630" i="6"/>
  <c r="S3630" i="6" s="1"/>
  <c r="O3630" i="6"/>
  <c r="N3630" i="6"/>
  <c r="M3630" i="6"/>
  <c r="D3630" i="6"/>
  <c r="S3629" i="6"/>
  <c r="Q3629" i="6"/>
  <c r="P3629" i="6"/>
  <c r="O3629" i="6"/>
  <c r="N3629" i="6"/>
  <c r="M3629" i="6"/>
  <c r="D3629" i="6"/>
  <c r="Q3628" i="6"/>
  <c r="P3628" i="6"/>
  <c r="S3628" i="6" s="1"/>
  <c r="O3628" i="6"/>
  <c r="N3628" i="6"/>
  <c r="M3628" i="6"/>
  <c r="D3628" i="6"/>
  <c r="Q3627" i="6"/>
  <c r="P3627" i="6"/>
  <c r="S3627" i="6" s="1"/>
  <c r="O3627" i="6"/>
  <c r="N3627" i="6"/>
  <c r="M3627" i="6"/>
  <c r="D3627" i="6"/>
  <c r="S3626" i="6"/>
  <c r="Q3626" i="6"/>
  <c r="P3626" i="6"/>
  <c r="O3626" i="6"/>
  <c r="N3626" i="6"/>
  <c r="M3626" i="6"/>
  <c r="D3626" i="6"/>
  <c r="S3625" i="6"/>
  <c r="Q3625" i="6"/>
  <c r="P3625" i="6"/>
  <c r="O3625" i="6"/>
  <c r="N3625" i="6"/>
  <c r="M3625" i="6"/>
  <c r="D3625" i="6"/>
  <c r="Q3624" i="6"/>
  <c r="P3624" i="6"/>
  <c r="S3624" i="6" s="1"/>
  <c r="O3624" i="6"/>
  <c r="N3624" i="6"/>
  <c r="M3624" i="6"/>
  <c r="D3624" i="6"/>
  <c r="Q3623" i="6"/>
  <c r="P3623" i="6"/>
  <c r="S3623" i="6" s="1"/>
  <c r="O3623" i="6"/>
  <c r="N3623" i="6"/>
  <c r="M3623" i="6"/>
  <c r="D3623" i="6"/>
  <c r="Q3622" i="6"/>
  <c r="P3622" i="6"/>
  <c r="S3622" i="6" s="1"/>
  <c r="O3622" i="6"/>
  <c r="N3622" i="6"/>
  <c r="M3622" i="6"/>
  <c r="D3622" i="6"/>
  <c r="S3621" i="6"/>
  <c r="Q3621" i="6"/>
  <c r="P3621" i="6"/>
  <c r="O3621" i="6"/>
  <c r="N3621" i="6"/>
  <c r="M3621" i="6"/>
  <c r="D3621" i="6"/>
  <c r="S3620" i="6"/>
  <c r="Q3620" i="6"/>
  <c r="P3620" i="6"/>
  <c r="O3620" i="6"/>
  <c r="N3620" i="6"/>
  <c r="M3620" i="6"/>
  <c r="D3620" i="6"/>
  <c r="Q3619" i="6"/>
  <c r="P3619" i="6"/>
  <c r="S3619" i="6" s="1"/>
  <c r="O3619" i="6"/>
  <c r="N3619" i="6"/>
  <c r="M3619" i="6"/>
  <c r="D3619" i="6"/>
  <c r="Q3618" i="6"/>
  <c r="P3618" i="6"/>
  <c r="S3618" i="6" s="1"/>
  <c r="O3618" i="6"/>
  <c r="N3618" i="6"/>
  <c r="M3618" i="6"/>
  <c r="D3618" i="6"/>
  <c r="S3617" i="6"/>
  <c r="Q3617" i="6"/>
  <c r="P3617" i="6"/>
  <c r="O3617" i="6"/>
  <c r="N3617" i="6"/>
  <c r="M3617" i="6"/>
  <c r="D3617" i="6"/>
  <c r="Q3616" i="6"/>
  <c r="P3616" i="6"/>
  <c r="S3616" i="6" s="1"/>
  <c r="O3616" i="6"/>
  <c r="N3616" i="6"/>
  <c r="M3616" i="6"/>
  <c r="D3616" i="6"/>
  <c r="Q3615" i="6"/>
  <c r="P3615" i="6"/>
  <c r="S3615" i="6" s="1"/>
  <c r="O3615" i="6"/>
  <c r="N3615" i="6"/>
  <c r="M3615" i="6"/>
  <c r="D3615" i="6"/>
  <c r="S3614" i="6"/>
  <c r="Q3614" i="6"/>
  <c r="P3614" i="6"/>
  <c r="O3614" i="6"/>
  <c r="N3614" i="6"/>
  <c r="M3614" i="6"/>
  <c r="D3614" i="6"/>
  <c r="S3613" i="6"/>
  <c r="Q3613" i="6"/>
  <c r="P3613" i="6"/>
  <c r="O3613" i="6"/>
  <c r="N3613" i="6"/>
  <c r="M3613" i="6"/>
  <c r="D3613" i="6"/>
  <c r="Q3612" i="6"/>
  <c r="P3612" i="6"/>
  <c r="S3612" i="6" s="1"/>
  <c r="O3612" i="6"/>
  <c r="N3612" i="6"/>
  <c r="M3612" i="6"/>
  <c r="D3612" i="6"/>
  <c r="Q3611" i="6"/>
  <c r="P3611" i="6"/>
  <c r="S3611" i="6" s="1"/>
  <c r="O3611" i="6"/>
  <c r="N3611" i="6"/>
  <c r="M3611" i="6"/>
  <c r="D3611" i="6"/>
  <c r="Q3610" i="6"/>
  <c r="P3610" i="6"/>
  <c r="S3610" i="6" s="1"/>
  <c r="O3610" i="6"/>
  <c r="N3610" i="6"/>
  <c r="M3610" i="6"/>
  <c r="D3610" i="6"/>
  <c r="S3609" i="6"/>
  <c r="Q3609" i="6"/>
  <c r="P3609" i="6"/>
  <c r="O3609" i="6"/>
  <c r="N3609" i="6"/>
  <c r="M3609" i="6"/>
  <c r="D3609" i="6"/>
  <c r="S3608" i="6"/>
  <c r="Q3608" i="6"/>
  <c r="P3608" i="6"/>
  <c r="O3608" i="6"/>
  <c r="N3608" i="6"/>
  <c r="M3608" i="6"/>
  <c r="D3608" i="6"/>
  <c r="Q3607" i="6"/>
  <c r="P3607" i="6"/>
  <c r="S3607" i="6" s="1"/>
  <c r="O3607" i="6"/>
  <c r="N3607" i="6"/>
  <c r="M3607" i="6"/>
  <c r="D3607" i="6"/>
  <c r="Q3606" i="6"/>
  <c r="P3606" i="6"/>
  <c r="S3606" i="6" s="1"/>
  <c r="O3606" i="6"/>
  <c r="N3606" i="6"/>
  <c r="M3606" i="6"/>
  <c r="D3606" i="6"/>
  <c r="S3605" i="6"/>
  <c r="Q3605" i="6"/>
  <c r="P3605" i="6"/>
  <c r="O3605" i="6"/>
  <c r="N3605" i="6"/>
  <c r="M3605" i="6"/>
  <c r="D3605" i="6"/>
  <c r="Q3604" i="6"/>
  <c r="P3604" i="6"/>
  <c r="S3604" i="6" s="1"/>
  <c r="O3604" i="6"/>
  <c r="N3604" i="6"/>
  <c r="M3604" i="6"/>
  <c r="D3604" i="6"/>
  <c r="Q3603" i="6"/>
  <c r="P3603" i="6"/>
  <c r="S3603" i="6" s="1"/>
  <c r="O3603" i="6"/>
  <c r="N3603" i="6"/>
  <c r="M3603" i="6"/>
  <c r="D3603" i="6"/>
  <c r="S3602" i="6"/>
  <c r="Q3602" i="6"/>
  <c r="P3602" i="6"/>
  <c r="O3602" i="6"/>
  <c r="N3602" i="6"/>
  <c r="M3602" i="6"/>
  <c r="D3602" i="6"/>
  <c r="S3601" i="6"/>
  <c r="Q3601" i="6"/>
  <c r="P3601" i="6"/>
  <c r="O3601" i="6"/>
  <c r="N3601" i="6"/>
  <c r="M3601" i="6"/>
  <c r="D3601" i="6"/>
  <c r="Q3600" i="6"/>
  <c r="P3600" i="6"/>
  <c r="S3600" i="6" s="1"/>
  <c r="O3600" i="6"/>
  <c r="N3600" i="6"/>
  <c r="M3600" i="6"/>
  <c r="D3600" i="6"/>
  <c r="Q3599" i="6"/>
  <c r="P3599" i="6"/>
  <c r="S3599" i="6" s="1"/>
  <c r="O3599" i="6"/>
  <c r="N3599" i="6"/>
  <c r="M3599" i="6"/>
  <c r="D3599" i="6"/>
  <c r="Q3598" i="6"/>
  <c r="P3598" i="6"/>
  <c r="S3598" i="6" s="1"/>
  <c r="O3598" i="6"/>
  <c r="N3598" i="6"/>
  <c r="M3598" i="6"/>
  <c r="D3598" i="6"/>
  <c r="S3597" i="6"/>
  <c r="Q3597" i="6"/>
  <c r="P3597" i="6"/>
  <c r="O3597" i="6"/>
  <c r="N3597" i="6"/>
  <c r="M3597" i="6"/>
  <c r="D3597" i="6"/>
  <c r="S3596" i="6"/>
  <c r="Q3596" i="6"/>
  <c r="P3596" i="6"/>
  <c r="O3596" i="6"/>
  <c r="N3596" i="6"/>
  <c r="M3596" i="6"/>
  <c r="D3596" i="6"/>
  <c r="Q3595" i="6"/>
  <c r="P3595" i="6"/>
  <c r="S3595" i="6" s="1"/>
  <c r="O3595" i="6"/>
  <c r="N3595" i="6"/>
  <c r="M3595" i="6"/>
  <c r="D3595" i="6"/>
  <c r="Q3594" i="6"/>
  <c r="P3594" i="6"/>
  <c r="S3594" i="6" s="1"/>
  <c r="O3594" i="6"/>
  <c r="N3594" i="6"/>
  <c r="M3594" i="6"/>
  <c r="D3594" i="6"/>
  <c r="S3593" i="6"/>
  <c r="Q3593" i="6"/>
  <c r="P3593" i="6"/>
  <c r="O3593" i="6"/>
  <c r="N3593" i="6"/>
  <c r="M3593" i="6"/>
  <c r="D3593" i="6"/>
  <c r="Q3592" i="6"/>
  <c r="P3592" i="6"/>
  <c r="S3592" i="6" s="1"/>
  <c r="O3592" i="6"/>
  <c r="N3592" i="6"/>
  <c r="M3592" i="6"/>
  <c r="D3592" i="6"/>
  <c r="Q3591" i="6"/>
  <c r="P3591" i="6"/>
  <c r="S3591" i="6" s="1"/>
  <c r="O3591" i="6"/>
  <c r="N3591" i="6"/>
  <c r="M3591" i="6"/>
  <c r="D3591" i="6"/>
  <c r="S3590" i="6"/>
  <c r="Q3590" i="6"/>
  <c r="P3590" i="6"/>
  <c r="O3590" i="6"/>
  <c r="N3590" i="6"/>
  <c r="M3590" i="6"/>
  <c r="D3590" i="6"/>
  <c r="S3589" i="6"/>
  <c r="Q3589" i="6"/>
  <c r="P3589" i="6"/>
  <c r="O3589" i="6"/>
  <c r="N3589" i="6"/>
  <c r="M3589" i="6"/>
  <c r="D3589" i="6"/>
  <c r="Q3588" i="6"/>
  <c r="P3588" i="6"/>
  <c r="S3588" i="6" s="1"/>
  <c r="O3588" i="6"/>
  <c r="N3588" i="6"/>
  <c r="M3588" i="6"/>
  <c r="D3588" i="6"/>
  <c r="Q3587" i="6"/>
  <c r="P3587" i="6"/>
  <c r="S3587" i="6" s="1"/>
  <c r="O3587" i="6"/>
  <c r="N3587" i="6"/>
  <c r="M3587" i="6"/>
  <c r="D3587" i="6"/>
  <c r="Q3586" i="6"/>
  <c r="P3586" i="6"/>
  <c r="S3586" i="6" s="1"/>
  <c r="O3586" i="6"/>
  <c r="N3586" i="6"/>
  <c r="M3586" i="6"/>
  <c r="D3586" i="6"/>
  <c r="S3585" i="6"/>
  <c r="Q3585" i="6"/>
  <c r="P3585" i="6"/>
  <c r="O3585" i="6"/>
  <c r="N3585" i="6"/>
  <c r="M3585" i="6"/>
  <c r="D3585" i="6"/>
  <c r="S3584" i="6"/>
  <c r="Q3584" i="6"/>
  <c r="P3584" i="6"/>
  <c r="O3584" i="6"/>
  <c r="N3584" i="6"/>
  <c r="M3584" i="6"/>
  <c r="D3584" i="6"/>
  <c r="Q3583" i="6"/>
  <c r="P3583" i="6"/>
  <c r="S3583" i="6" s="1"/>
  <c r="O3583" i="6"/>
  <c r="N3583" i="6"/>
  <c r="M3583" i="6"/>
  <c r="D3583" i="6"/>
  <c r="Q3582" i="6"/>
  <c r="P3582" i="6"/>
  <c r="S3582" i="6" s="1"/>
  <c r="O3582" i="6"/>
  <c r="N3582" i="6"/>
  <c r="M3582" i="6"/>
  <c r="D3582" i="6"/>
  <c r="S3581" i="6"/>
  <c r="Q3581" i="6"/>
  <c r="P3581" i="6"/>
  <c r="O3581" i="6"/>
  <c r="N3581" i="6"/>
  <c r="M3581" i="6"/>
  <c r="D3581" i="6"/>
  <c r="Q3580" i="6"/>
  <c r="P3580" i="6"/>
  <c r="S3580" i="6" s="1"/>
  <c r="O3580" i="6"/>
  <c r="N3580" i="6"/>
  <c r="M3580" i="6"/>
  <c r="D3580" i="6"/>
  <c r="Q3579" i="6"/>
  <c r="P3579" i="6"/>
  <c r="S3579" i="6" s="1"/>
  <c r="O3579" i="6"/>
  <c r="N3579" i="6"/>
  <c r="M3579" i="6"/>
  <c r="D3579" i="6"/>
  <c r="S3578" i="6"/>
  <c r="Q3578" i="6"/>
  <c r="P3578" i="6"/>
  <c r="O3578" i="6"/>
  <c r="N3578" i="6"/>
  <c r="M3578" i="6"/>
  <c r="D3578" i="6"/>
  <c r="S3577" i="6"/>
  <c r="Q3577" i="6"/>
  <c r="P3577" i="6"/>
  <c r="O3577" i="6"/>
  <c r="N3577" i="6"/>
  <c r="M3577" i="6"/>
  <c r="D3577" i="6"/>
  <c r="Q3576" i="6"/>
  <c r="P3576" i="6"/>
  <c r="S3576" i="6" s="1"/>
  <c r="O3576" i="6"/>
  <c r="N3576" i="6"/>
  <c r="M3576" i="6"/>
  <c r="D3576" i="6"/>
  <c r="Q3575" i="6"/>
  <c r="P3575" i="6"/>
  <c r="S3575" i="6" s="1"/>
  <c r="O3575" i="6"/>
  <c r="N3575" i="6"/>
  <c r="M3575" i="6"/>
  <c r="D3575" i="6"/>
  <c r="Q3574" i="6"/>
  <c r="P3574" i="6"/>
  <c r="S3574" i="6" s="1"/>
  <c r="O3574" i="6"/>
  <c r="N3574" i="6"/>
  <c r="M3574" i="6"/>
  <c r="D3574" i="6"/>
  <c r="S3573" i="6"/>
  <c r="Q3573" i="6"/>
  <c r="P3573" i="6"/>
  <c r="O3573" i="6"/>
  <c r="N3573" i="6"/>
  <c r="M3573" i="6"/>
  <c r="D3573" i="6"/>
  <c r="S3572" i="6"/>
  <c r="Q3572" i="6"/>
  <c r="P3572" i="6"/>
  <c r="O3572" i="6"/>
  <c r="N3572" i="6"/>
  <c r="M3572" i="6"/>
  <c r="D3572" i="6"/>
  <c r="Q3571" i="6"/>
  <c r="P3571" i="6"/>
  <c r="S3571" i="6" s="1"/>
  <c r="O3571" i="6"/>
  <c r="N3571" i="6"/>
  <c r="M3571" i="6"/>
  <c r="D3571" i="6"/>
  <c r="Q3570" i="6"/>
  <c r="P3570" i="6"/>
  <c r="S3570" i="6" s="1"/>
  <c r="O3570" i="6"/>
  <c r="N3570" i="6"/>
  <c r="M3570" i="6"/>
  <c r="D3570" i="6"/>
  <c r="S3569" i="6"/>
  <c r="Q3569" i="6"/>
  <c r="P3569" i="6"/>
  <c r="O3569" i="6"/>
  <c r="N3569" i="6"/>
  <c r="M3569" i="6"/>
  <c r="D3569" i="6"/>
  <c r="Q3568" i="6"/>
  <c r="P3568" i="6"/>
  <c r="S3568" i="6" s="1"/>
  <c r="O3568" i="6"/>
  <c r="N3568" i="6"/>
  <c r="M3568" i="6"/>
  <c r="D3568" i="6"/>
  <c r="Q3567" i="6"/>
  <c r="P3567" i="6"/>
  <c r="S3567" i="6" s="1"/>
  <c r="O3567" i="6"/>
  <c r="N3567" i="6"/>
  <c r="M3567" i="6"/>
  <c r="D3567" i="6"/>
  <c r="S3566" i="6"/>
  <c r="Q3566" i="6"/>
  <c r="P3566" i="6"/>
  <c r="O3566" i="6"/>
  <c r="N3566" i="6"/>
  <c r="M3566" i="6"/>
  <c r="D3566" i="6"/>
  <c r="S3565" i="6"/>
  <c r="Q3565" i="6"/>
  <c r="P3565" i="6"/>
  <c r="O3565" i="6"/>
  <c r="N3565" i="6"/>
  <c r="M3565" i="6"/>
  <c r="D3565" i="6"/>
  <c r="Q3564" i="6"/>
  <c r="P3564" i="6"/>
  <c r="S3564" i="6" s="1"/>
  <c r="O3564" i="6"/>
  <c r="N3564" i="6"/>
  <c r="M3564" i="6"/>
  <c r="D3564" i="6"/>
  <c r="Q3563" i="6"/>
  <c r="P3563" i="6"/>
  <c r="S3563" i="6" s="1"/>
  <c r="O3563" i="6"/>
  <c r="N3563" i="6"/>
  <c r="M3563" i="6"/>
  <c r="D3563" i="6"/>
  <c r="Q3562" i="6"/>
  <c r="P3562" i="6"/>
  <c r="S3562" i="6" s="1"/>
  <c r="O3562" i="6"/>
  <c r="N3562" i="6"/>
  <c r="M3562" i="6"/>
  <c r="D3562" i="6"/>
  <c r="S3561" i="6"/>
  <c r="Q3561" i="6"/>
  <c r="P3561" i="6"/>
  <c r="O3561" i="6"/>
  <c r="N3561" i="6"/>
  <c r="M3561" i="6"/>
  <c r="D3561" i="6"/>
  <c r="S3560" i="6"/>
  <c r="Q3560" i="6"/>
  <c r="P3560" i="6"/>
  <c r="O3560" i="6"/>
  <c r="N3560" i="6"/>
  <c r="M3560" i="6"/>
  <c r="D3560" i="6"/>
  <c r="Q3559" i="6"/>
  <c r="P3559" i="6"/>
  <c r="S3559" i="6" s="1"/>
  <c r="O3559" i="6"/>
  <c r="N3559" i="6"/>
  <c r="M3559" i="6"/>
  <c r="D3559" i="6"/>
  <c r="Q3558" i="6"/>
  <c r="P3558" i="6"/>
  <c r="S3558" i="6" s="1"/>
  <c r="O3558" i="6"/>
  <c r="N3558" i="6"/>
  <c r="M3558" i="6"/>
  <c r="D3558" i="6"/>
  <c r="S3557" i="6"/>
  <c r="Q3557" i="6"/>
  <c r="P3557" i="6"/>
  <c r="O3557" i="6"/>
  <c r="N3557" i="6"/>
  <c r="M3557" i="6"/>
  <c r="D3557" i="6"/>
  <c r="Q3556" i="6"/>
  <c r="P3556" i="6"/>
  <c r="S3556" i="6" s="1"/>
  <c r="O3556" i="6"/>
  <c r="N3556" i="6"/>
  <c r="M3556" i="6"/>
  <c r="D3556" i="6"/>
  <c r="Q3555" i="6"/>
  <c r="P3555" i="6"/>
  <c r="S3555" i="6" s="1"/>
  <c r="O3555" i="6"/>
  <c r="N3555" i="6"/>
  <c r="M3555" i="6"/>
  <c r="D3555" i="6"/>
  <c r="S3554" i="6"/>
  <c r="Q3554" i="6"/>
  <c r="P3554" i="6"/>
  <c r="O3554" i="6"/>
  <c r="N3554" i="6"/>
  <c r="M3554" i="6"/>
  <c r="D3554" i="6"/>
  <c r="S3553" i="6"/>
  <c r="Q3553" i="6"/>
  <c r="P3553" i="6"/>
  <c r="O3553" i="6"/>
  <c r="N3553" i="6"/>
  <c r="M3553" i="6"/>
  <c r="D3553" i="6"/>
  <c r="Q3552" i="6"/>
  <c r="P3552" i="6"/>
  <c r="S3552" i="6" s="1"/>
  <c r="O3552" i="6"/>
  <c r="N3552" i="6"/>
  <c r="M3552" i="6"/>
  <c r="D3552" i="6"/>
  <c r="Q3551" i="6"/>
  <c r="P3551" i="6"/>
  <c r="S3551" i="6" s="1"/>
  <c r="O3551" i="6"/>
  <c r="N3551" i="6"/>
  <c r="M3551" i="6"/>
  <c r="D3551" i="6"/>
  <c r="Q3550" i="6"/>
  <c r="P3550" i="6"/>
  <c r="S3550" i="6" s="1"/>
  <c r="O3550" i="6"/>
  <c r="N3550" i="6"/>
  <c r="M3550" i="6"/>
  <c r="D3550" i="6"/>
  <c r="S3549" i="6"/>
  <c r="Q3549" i="6"/>
  <c r="P3549" i="6"/>
  <c r="O3549" i="6"/>
  <c r="N3549" i="6"/>
  <c r="M3549" i="6"/>
  <c r="D3549" i="6"/>
  <c r="S3548" i="6"/>
  <c r="Q3548" i="6"/>
  <c r="P3548" i="6"/>
  <c r="O3548" i="6"/>
  <c r="N3548" i="6"/>
  <c r="M3548" i="6"/>
  <c r="D3548" i="6"/>
  <c r="Q3547" i="6"/>
  <c r="P3547" i="6"/>
  <c r="S3547" i="6" s="1"/>
  <c r="O3547" i="6"/>
  <c r="N3547" i="6"/>
  <c r="M3547" i="6"/>
  <c r="D3547" i="6"/>
  <c r="Q3546" i="6"/>
  <c r="P3546" i="6"/>
  <c r="S3546" i="6" s="1"/>
  <c r="O3546" i="6"/>
  <c r="N3546" i="6"/>
  <c r="M3546" i="6"/>
  <c r="D3546" i="6"/>
  <c r="S3545" i="6"/>
  <c r="Q3545" i="6"/>
  <c r="P3545" i="6"/>
  <c r="O3545" i="6"/>
  <c r="N3545" i="6"/>
  <c r="M3545" i="6"/>
  <c r="D3545" i="6"/>
  <c r="Q3544" i="6"/>
  <c r="P3544" i="6"/>
  <c r="S3544" i="6" s="1"/>
  <c r="O3544" i="6"/>
  <c r="N3544" i="6"/>
  <c r="M3544" i="6"/>
  <c r="D3544" i="6"/>
  <c r="Q3543" i="6"/>
  <c r="P3543" i="6"/>
  <c r="S3543" i="6" s="1"/>
  <c r="O3543" i="6"/>
  <c r="N3543" i="6"/>
  <c r="M3543" i="6"/>
  <c r="D3543" i="6"/>
  <c r="S3542" i="6"/>
  <c r="Q3542" i="6"/>
  <c r="P3542" i="6"/>
  <c r="O3542" i="6"/>
  <c r="N3542" i="6"/>
  <c r="M3542" i="6"/>
  <c r="D3542" i="6"/>
  <c r="S3541" i="6"/>
  <c r="Q3541" i="6"/>
  <c r="P3541" i="6"/>
  <c r="O3541" i="6"/>
  <c r="N3541" i="6"/>
  <c r="M3541" i="6"/>
  <c r="D3541" i="6"/>
  <c r="Q3540" i="6"/>
  <c r="P3540" i="6"/>
  <c r="S3540" i="6" s="1"/>
  <c r="O3540" i="6"/>
  <c r="N3540" i="6"/>
  <c r="M3540" i="6"/>
  <c r="D3540" i="6"/>
  <c r="Q3539" i="6"/>
  <c r="P3539" i="6"/>
  <c r="S3539" i="6" s="1"/>
  <c r="O3539" i="6"/>
  <c r="N3539" i="6"/>
  <c r="M3539" i="6"/>
  <c r="D3539" i="6"/>
  <c r="Q3538" i="6"/>
  <c r="P3538" i="6"/>
  <c r="S3538" i="6" s="1"/>
  <c r="O3538" i="6"/>
  <c r="N3538" i="6"/>
  <c r="M3538" i="6"/>
  <c r="D3538" i="6"/>
  <c r="S3537" i="6"/>
  <c r="Q3537" i="6"/>
  <c r="P3537" i="6"/>
  <c r="O3537" i="6"/>
  <c r="N3537" i="6"/>
  <c r="M3537" i="6"/>
  <c r="D3537" i="6"/>
  <c r="S3536" i="6"/>
  <c r="Q3536" i="6"/>
  <c r="P3536" i="6"/>
  <c r="O3536" i="6"/>
  <c r="N3536" i="6"/>
  <c r="M3536" i="6"/>
  <c r="D3536" i="6"/>
  <c r="Q3535" i="6"/>
  <c r="P3535" i="6"/>
  <c r="S3535" i="6" s="1"/>
  <c r="O3535" i="6"/>
  <c r="N3535" i="6"/>
  <c r="M3535" i="6"/>
  <c r="D3535" i="6"/>
  <c r="Q3534" i="6"/>
  <c r="P3534" i="6"/>
  <c r="S3534" i="6" s="1"/>
  <c r="O3534" i="6"/>
  <c r="N3534" i="6"/>
  <c r="M3534" i="6"/>
  <c r="D3534" i="6"/>
  <c r="S3533" i="6"/>
  <c r="Q3533" i="6"/>
  <c r="P3533" i="6"/>
  <c r="O3533" i="6"/>
  <c r="N3533" i="6"/>
  <c r="M3533" i="6"/>
  <c r="D3533" i="6"/>
  <c r="Q3532" i="6"/>
  <c r="P3532" i="6"/>
  <c r="S3532" i="6" s="1"/>
  <c r="O3532" i="6"/>
  <c r="N3532" i="6"/>
  <c r="M3532" i="6"/>
  <c r="D3532" i="6"/>
  <c r="Q3531" i="6"/>
  <c r="P3531" i="6"/>
  <c r="S3531" i="6" s="1"/>
  <c r="O3531" i="6"/>
  <c r="N3531" i="6"/>
  <c r="M3531" i="6"/>
  <c r="D3531" i="6"/>
  <c r="S3530" i="6"/>
  <c r="Q3530" i="6"/>
  <c r="P3530" i="6"/>
  <c r="O3530" i="6"/>
  <c r="N3530" i="6"/>
  <c r="M3530" i="6"/>
  <c r="D3530" i="6"/>
  <c r="S3529" i="6"/>
  <c r="Q3529" i="6"/>
  <c r="P3529" i="6"/>
  <c r="O3529" i="6"/>
  <c r="N3529" i="6"/>
  <c r="M3529" i="6"/>
  <c r="D3529" i="6"/>
  <c r="Q3528" i="6"/>
  <c r="P3528" i="6"/>
  <c r="S3528" i="6" s="1"/>
  <c r="O3528" i="6"/>
  <c r="N3528" i="6"/>
  <c r="M3528" i="6"/>
  <c r="D3528" i="6"/>
  <c r="Q3527" i="6"/>
  <c r="P3527" i="6"/>
  <c r="S3527" i="6" s="1"/>
  <c r="O3527" i="6"/>
  <c r="N3527" i="6"/>
  <c r="M3527" i="6"/>
  <c r="D3527" i="6"/>
  <c r="Q3526" i="6"/>
  <c r="P3526" i="6"/>
  <c r="S3526" i="6" s="1"/>
  <c r="O3526" i="6"/>
  <c r="N3526" i="6"/>
  <c r="M3526" i="6"/>
  <c r="D3526" i="6"/>
  <c r="S3525" i="6"/>
  <c r="Q3525" i="6"/>
  <c r="P3525" i="6"/>
  <c r="O3525" i="6"/>
  <c r="N3525" i="6"/>
  <c r="M3525" i="6"/>
  <c r="D3525" i="6"/>
  <c r="S3524" i="6"/>
  <c r="Q3524" i="6"/>
  <c r="P3524" i="6"/>
  <c r="O3524" i="6"/>
  <c r="N3524" i="6"/>
  <c r="M3524" i="6"/>
  <c r="D3524" i="6"/>
  <c r="Q3523" i="6"/>
  <c r="P3523" i="6"/>
  <c r="S3523" i="6" s="1"/>
  <c r="O3523" i="6"/>
  <c r="N3523" i="6"/>
  <c r="M3523" i="6"/>
  <c r="D3523" i="6"/>
  <c r="Q3522" i="6"/>
  <c r="P3522" i="6"/>
  <c r="S3522" i="6" s="1"/>
  <c r="O3522" i="6"/>
  <c r="N3522" i="6"/>
  <c r="M3522" i="6"/>
  <c r="D3522" i="6"/>
  <c r="S3521" i="6"/>
  <c r="Q3521" i="6"/>
  <c r="P3521" i="6"/>
  <c r="O3521" i="6"/>
  <c r="N3521" i="6"/>
  <c r="M3521" i="6"/>
  <c r="D3521" i="6"/>
  <c r="Q3520" i="6"/>
  <c r="P3520" i="6"/>
  <c r="S3520" i="6" s="1"/>
  <c r="O3520" i="6"/>
  <c r="N3520" i="6"/>
  <c r="M3520" i="6"/>
  <c r="D3520" i="6"/>
  <c r="Q3519" i="6"/>
  <c r="P3519" i="6"/>
  <c r="S3519" i="6" s="1"/>
  <c r="O3519" i="6"/>
  <c r="N3519" i="6"/>
  <c r="M3519" i="6"/>
  <c r="D3519" i="6"/>
  <c r="S3518" i="6"/>
  <c r="Q3518" i="6"/>
  <c r="P3518" i="6"/>
  <c r="O3518" i="6"/>
  <c r="N3518" i="6"/>
  <c r="M3518" i="6"/>
  <c r="D3518" i="6"/>
  <c r="S3517" i="6"/>
  <c r="Q3517" i="6"/>
  <c r="P3517" i="6"/>
  <c r="O3517" i="6"/>
  <c r="N3517" i="6"/>
  <c r="M3517" i="6"/>
  <c r="D3517" i="6"/>
  <c r="Q3516" i="6"/>
  <c r="P3516" i="6"/>
  <c r="S3516" i="6" s="1"/>
  <c r="O3516" i="6"/>
  <c r="N3516" i="6"/>
  <c r="M3516" i="6"/>
  <c r="D3516" i="6"/>
  <c r="Q3515" i="6"/>
  <c r="P3515" i="6"/>
  <c r="S3515" i="6" s="1"/>
  <c r="O3515" i="6"/>
  <c r="N3515" i="6"/>
  <c r="M3515" i="6"/>
  <c r="D3515" i="6"/>
  <c r="Q3514" i="6"/>
  <c r="P3514" i="6"/>
  <c r="S3514" i="6" s="1"/>
  <c r="O3514" i="6"/>
  <c r="N3514" i="6"/>
  <c r="M3514" i="6"/>
  <c r="D3514" i="6"/>
  <c r="S3513" i="6"/>
  <c r="Q3513" i="6"/>
  <c r="P3513" i="6"/>
  <c r="O3513" i="6"/>
  <c r="N3513" i="6"/>
  <c r="M3513" i="6"/>
  <c r="D3513" i="6"/>
  <c r="S3512" i="6"/>
  <c r="Q3512" i="6"/>
  <c r="P3512" i="6"/>
  <c r="O3512" i="6"/>
  <c r="N3512" i="6"/>
  <c r="M3512" i="6"/>
  <c r="D3512" i="6"/>
  <c r="Q3511" i="6"/>
  <c r="P3511" i="6"/>
  <c r="S3511" i="6" s="1"/>
  <c r="O3511" i="6"/>
  <c r="N3511" i="6"/>
  <c r="M3511" i="6"/>
  <c r="D3511" i="6"/>
  <c r="Q3510" i="6"/>
  <c r="P3510" i="6"/>
  <c r="S3510" i="6" s="1"/>
  <c r="O3510" i="6"/>
  <c r="N3510" i="6"/>
  <c r="M3510" i="6"/>
  <c r="D3510" i="6"/>
  <c r="S3509" i="6"/>
  <c r="Q3509" i="6"/>
  <c r="P3509" i="6"/>
  <c r="O3509" i="6"/>
  <c r="N3509" i="6"/>
  <c r="M3509" i="6"/>
  <c r="D3509" i="6"/>
  <c r="Q3508" i="6"/>
  <c r="P3508" i="6"/>
  <c r="S3508" i="6" s="1"/>
  <c r="O3508" i="6"/>
  <c r="N3508" i="6"/>
  <c r="M3508" i="6"/>
  <c r="D3508" i="6"/>
  <c r="Q3507" i="6"/>
  <c r="P3507" i="6"/>
  <c r="S3507" i="6" s="1"/>
  <c r="O3507" i="6"/>
  <c r="N3507" i="6"/>
  <c r="M3507" i="6"/>
  <c r="D3507" i="6"/>
  <c r="S3506" i="6"/>
  <c r="Q3506" i="6"/>
  <c r="P3506" i="6"/>
  <c r="O3506" i="6"/>
  <c r="N3506" i="6"/>
  <c r="M3506" i="6"/>
  <c r="D3506" i="6"/>
  <c r="S3505" i="6"/>
  <c r="Q3505" i="6"/>
  <c r="P3505" i="6"/>
  <c r="O3505" i="6"/>
  <c r="N3505" i="6"/>
  <c r="M3505" i="6"/>
  <c r="D3505" i="6"/>
  <c r="Q3504" i="6"/>
  <c r="P3504" i="6"/>
  <c r="S3504" i="6" s="1"/>
  <c r="O3504" i="6"/>
  <c r="N3504" i="6"/>
  <c r="M3504" i="6"/>
  <c r="D3504" i="6"/>
  <c r="Q3503" i="6"/>
  <c r="P3503" i="6"/>
  <c r="S3503" i="6" s="1"/>
  <c r="O3503" i="6"/>
  <c r="N3503" i="6"/>
  <c r="M3503" i="6"/>
  <c r="D3503" i="6"/>
  <c r="Q3502" i="6"/>
  <c r="P3502" i="6"/>
  <c r="S3502" i="6" s="1"/>
  <c r="O3502" i="6"/>
  <c r="N3502" i="6"/>
  <c r="M3502" i="6"/>
  <c r="D3502" i="6"/>
  <c r="S3501" i="6"/>
  <c r="Q3501" i="6"/>
  <c r="P3501" i="6"/>
  <c r="O3501" i="6"/>
  <c r="N3501" i="6"/>
  <c r="M3501" i="6"/>
  <c r="D3501" i="6"/>
  <c r="S3500" i="6"/>
  <c r="Q3500" i="6"/>
  <c r="P3500" i="6"/>
  <c r="O3500" i="6"/>
  <c r="N3500" i="6"/>
  <c r="M3500" i="6"/>
  <c r="D3500" i="6"/>
  <c r="Q3499" i="6"/>
  <c r="P3499" i="6"/>
  <c r="S3499" i="6" s="1"/>
  <c r="O3499" i="6"/>
  <c r="N3499" i="6"/>
  <c r="M3499" i="6"/>
  <c r="D3499" i="6"/>
  <c r="Q3498" i="6"/>
  <c r="P3498" i="6"/>
  <c r="S3498" i="6" s="1"/>
  <c r="O3498" i="6"/>
  <c r="N3498" i="6"/>
  <c r="M3498" i="6"/>
  <c r="D3498" i="6"/>
  <c r="S3497" i="6"/>
  <c r="Q3497" i="6"/>
  <c r="P3497" i="6"/>
  <c r="O3497" i="6"/>
  <c r="N3497" i="6"/>
  <c r="M3497" i="6"/>
  <c r="D3497" i="6"/>
  <c r="Q3496" i="6"/>
  <c r="P3496" i="6"/>
  <c r="S3496" i="6" s="1"/>
  <c r="O3496" i="6"/>
  <c r="N3496" i="6"/>
  <c r="M3496" i="6"/>
  <c r="D3496" i="6"/>
  <c r="Q3495" i="6"/>
  <c r="P3495" i="6"/>
  <c r="S3495" i="6" s="1"/>
  <c r="O3495" i="6"/>
  <c r="N3495" i="6"/>
  <c r="M3495" i="6"/>
  <c r="D3495" i="6"/>
  <c r="S3494" i="6"/>
  <c r="Q3494" i="6"/>
  <c r="P3494" i="6"/>
  <c r="O3494" i="6"/>
  <c r="N3494" i="6"/>
  <c r="M3494" i="6"/>
  <c r="D3494" i="6"/>
  <c r="S3493" i="6"/>
  <c r="Q3493" i="6"/>
  <c r="P3493" i="6"/>
  <c r="O3493" i="6"/>
  <c r="N3493" i="6"/>
  <c r="M3493" i="6"/>
  <c r="D3493" i="6"/>
  <c r="Q3492" i="6"/>
  <c r="P3492" i="6"/>
  <c r="S3492" i="6" s="1"/>
  <c r="O3492" i="6"/>
  <c r="N3492" i="6"/>
  <c r="M3492" i="6"/>
  <c r="D3492" i="6"/>
  <c r="Q3491" i="6"/>
  <c r="P3491" i="6"/>
  <c r="S3491" i="6" s="1"/>
  <c r="O3491" i="6"/>
  <c r="N3491" i="6"/>
  <c r="M3491" i="6"/>
  <c r="D3491" i="6"/>
  <c r="Q3490" i="6"/>
  <c r="P3490" i="6"/>
  <c r="S3490" i="6" s="1"/>
  <c r="O3490" i="6"/>
  <c r="N3490" i="6"/>
  <c r="M3490" i="6"/>
  <c r="D3490" i="6"/>
  <c r="S3489" i="6"/>
  <c r="Q3489" i="6"/>
  <c r="P3489" i="6"/>
  <c r="O3489" i="6"/>
  <c r="N3489" i="6"/>
  <c r="M3489" i="6"/>
  <c r="D3489" i="6"/>
  <c r="S3488" i="6"/>
  <c r="Q3488" i="6"/>
  <c r="P3488" i="6"/>
  <c r="O3488" i="6"/>
  <c r="N3488" i="6"/>
  <c r="M3488" i="6"/>
  <c r="D3488" i="6"/>
  <c r="Q3487" i="6"/>
  <c r="P3487" i="6"/>
  <c r="S3487" i="6" s="1"/>
  <c r="O3487" i="6"/>
  <c r="N3487" i="6"/>
  <c r="M3487" i="6"/>
  <c r="D3487" i="6"/>
  <c r="Q3486" i="6"/>
  <c r="P3486" i="6"/>
  <c r="S3486" i="6" s="1"/>
  <c r="O3486" i="6"/>
  <c r="N3486" i="6"/>
  <c r="M3486" i="6"/>
  <c r="D3486" i="6"/>
  <c r="S3485" i="6"/>
  <c r="Q3485" i="6"/>
  <c r="P3485" i="6"/>
  <c r="O3485" i="6"/>
  <c r="N3485" i="6"/>
  <c r="M3485" i="6"/>
  <c r="D3485" i="6"/>
  <c r="Q3484" i="6"/>
  <c r="P3484" i="6"/>
  <c r="S3484" i="6" s="1"/>
  <c r="O3484" i="6"/>
  <c r="N3484" i="6"/>
  <c r="M3484" i="6"/>
  <c r="D3484" i="6"/>
  <c r="Q3483" i="6"/>
  <c r="P3483" i="6"/>
  <c r="S3483" i="6" s="1"/>
  <c r="O3483" i="6"/>
  <c r="N3483" i="6"/>
  <c r="M3483" i="6"/>
  <c r="D3483" i="6"/>
  <c r="S3482" i="6"/>
  <c r="Q3482" i="6"/>
  <c r="P3482" i="6"/>
  <c r="O3482" i="6"/>
  <c r="N3482" i="6"/>
  <c r="M3482" i="6"/>
  <c r="D3482" i="6"/>
  <c r="S3481" i="6"/>
  <c r="Q3481" i="6"/>
  <c r="P3481" i="6"/>
  <c r="O3481" i="6"/>
  <c r="N3481" i="6"/>
  <c r="M3481" i="6"/>
  <c r="D3481" i="6"/>
  <c r="Q3480" i="6"/>
  <c r="P3480" i="6"/>
  <c r="S3480" i="6" s="1"/>
  <c r="O3480" i="6"/>
  <c r="N3480" i="6"/>
  <c r="M3480" i="6"/>
  <c r="D3480" i="6"/>
  <c r="Q3479" i="6"/>
  <c r="P3479" i="6"/>
  <c r="S3479" i="6" s="1"/>
  <c r="O3479" i="6"/>
  <c r="N3479" i="6"/>
  <c r="M3479" i="6"/>
  <c r="D3479" i="6"/>
  <c r="Q3478" i="6"/>
  <c r="P3478" i="6"/>
  <c r="S3478" i="6" s="1"/>
  <c r="O3478" i="6"/>
  <c r="N3478" i="6"/>
  <c r="M3478" i="6"/>
  <c r="D3478" i="6"/>
  <c r="S3477" i="6"/>
  <c r="Q3477" i="6"/>
  <c r="P3477" i="6"/>
  <c r="O3477" i="6"/>
  <c r="N3477" i="6"/>
  <c r="M3477" i="6"/>
  <c r="D3477" i="6"/>
  <c r="S3476" i="6"/>
  <c r="Q3476" i="6"/>
  <c r="P3476" i="6"/>
  <c r="O3476" i="6"/>
  <c r="N3476" i="6"/>
  <c r="M3476" i="6"/>
  <c r="D3476" i="6"/>
  <c r="Q3475" i="6"/>
  <c r="P3475" i="6"/>
  <c r="S3475" i="6" s="1"/>
  <c r="O3475" i="6"/>
  <c r="N3475" i="6"/>
  <c r="M3475" i="6"/>
  <c r="D3475" i="6"/>
  <c r="Q3474" i="6"/>
  <c r="P3474" i="6"/>
  <c r="S3474" i="6" s="1"/>
  <c r="O3474" i="6"/>
  <c r="N3474" i="6"/>
  <c r="M3474" i="6"/>
  <c r="D3474" i="6"/>
  <c r="S3473" i="6"/>
  <c r="Q3473" i="6"/>
  <c r="P3473" i="6"/>
  <c r="O3473" i="6"/>
  <c r="N3473" i="6"/>
  <c r="M3473" i="6"/>
  <c r="D3473" i="6"/>
  <c r="Q3472" i="6"/>
  <c r="P3472" i="6"/>
  <c r="S3472" i="6" s="1"/>
  <c r="O3472" i="6"/>
  <c r="N3472" i="6"/>
  <c r="M3472" i="6"/>
  <c r="D3472" i="6"/>
  <c r="Q3471" i="6"/>
  <c r="P3471" i="6"/>
  <c r="S3471" i="6" s="1"/>
  <c r="O3471" i="6"/>
  <c r="N3471" i="6"/>
  <c r="M3471" i="6"/>
  <c r="D3471" i="6"/>
  <c r="S3470" i="6"/>
  <c r="Q3470" i="6"/>
  <c r="P3470" i="6"/>
  <c r="O3470" i="6"/>
  <c r="N3470" i="6"/>
  <c r="M3470" i="6"/>
  <c r="D3470" i="6"/>
  <c r="S3469" i="6"/>
  <c r="Q3469" i="6"/>
  <c r="P3469" i="6"/>
  <c r="O3469" i="6"/>
  <c r="N3469" i="6"/>
  <c r="M3469" i="6"/>
  <c r="D3469" i="6"/>
  <c r="Q3468" i="6"/>
  <c r="P3468" i="6"/>
  <c r="S3468" i="6" s="1"/>
  <c r="O3468" i="6"/>
  <c r="N3468" i="6"/>
  <c r="M3468" i="6"/>
  <c r="D3468" i="6"/>
  <c r="Q3467" i="6"/>
  <c r="P3467" i="6"/>
  <c r="S3467" i="6" s="1"/>
  <c r="O3467" i="6"/>
  <c r="N3467" i="6"/>
  <c r="M3467" i="6"/>
  <c r="D3467" i="6"/>
  <c r="Q3466" i="6"/>
  <c r="P3466" i="6"/>
  <c r="S3466" i="6" s="1"/>
  <c r="O3466" i="6"/>
  <c r="N3466" i="6"/>
  <c r="M3466" i="6"/>
  <c r="D3466" i="6"/>
  <c r="S3465" i="6"/>
  <c r="Q3465" i="6"/>
  <c r="P3465" i="6"/>
  <c r="O3465" i="6"/>
  <c r="N3465" i="6"/>
  <c r="M3465" i="6"/>
  <c r="D3465" i="6"/>
  <c r="S3464" i="6"/>
  <c r="Q3464" i="6"/>
  <c r="P3464" i="6"/>
  <c r="O3464" i="6"/>
  <c r="N3464" i="6"/>
  <c r="M3464" i="6"/>
  <c r="D3464" i="6"/>
  <c r="Q3463" i="6"/>
  <c r="P3463" i="6"/>
  <c r="S3463" i="6" s="1"/>
  <c r="O3463" i="6"/>
  <c r="N3463" i="6"/>
  <c r="M3463" i="6"/>
  <c r="D3463" i="6"/>
  <c r="Q3462" i="6"/>
  <c r="P3462" i="6"/>
  <c r="S3462" i="6" s="1"/>
  <c r="O3462" i="6"/>
  <c r="N3462" i="6"/>
  <c r="M3462" i="6"/>
  <c r="D3462" i="6"/>
  <c r="S3461" i="6"/>
  <c r="Q3461" i="6"/>
  <c r="P3461" i="6"/>
  <c r="O3461" i="6"/>
  <c r="N3461" i="6"/>
  <c r="M3461" i="6"/>
  <c r="D3461" i="6"/>
  <c r="Q3460" i="6"/>
  <c r="P3460" i="6"/>
  <c r="S3460" i="6" s="1"/>
  <c r="O3460" i="6"/>
  <c r="N3460" i="6"/>
  <c r="M3460" i="6"/>
  <c r="D3460" i="6"/>
  <c r="Q3459" i="6"/>
  <c r="P3459" i="6"/>
  <c r="S3459" i="6" s="1"/>
  <c r="O3459" i="6"/>
  <c r="N3459" i="6"/>
  <c r="M3459" i="6"/>
  <c r="D3459" i="6"/>
  <c r="S3458" i="6"/>
  <c r="Q3458" i="6"/>
  <c r="P3458" i="6"/>
  <c r="O3458" i="6"/>
  <c r="N3458" i="6"/>
  <c r="M3458" i="6"/>
  <c r="D3458" i="6"/>
  <c r="S3457" i="6"/>
  <c r="Q3457" i="6"/>
  <c r="P3457" i="6"/>
  <c r="O3457" i="6"/>
  <c r="N3457" i="6"/>
  <c r="M3457" i="6"/>
  <c r="D3457" i="6"/>
  <c r="Q3456" i="6"/>
  <c r="P3456" i="6"/>
  <c r="S3456" i="6" s="1"/>
  <c r="O3456" i="6"/>
  <c r="N3456" i="6"/>
  <c r="M3456" i="6"/>
  <c r="D3456" i="6"/>
  <c r="Q3455" i="6"/>
  <c r="P3455" i="6"/>
  <c r="S3455" i="6" s="1"/>
  <c r="O3455" i="6"/>
  <c r="N3455" i="6"/>
  <c r="M3455" i="6"/>
  <c r="D3455" i="6"/>
  <c r="Q3454" i="6"/>
  <c r="P3454" i="6"/>
  <c r="S3454" i="6" s="1"/>
  <c r="O3454" i="6"/>
  <c r="N3454" i="6"/>
  <c r="M3454" i="6"/>
  <c r="D3454" i="6"/>
  <c r="S3453" i="6"/>
  <c r="Q3453" i="6"/>
  <c r="P3453" i="6"/>
  <c r="O3453" i="6"/>
  <c r="N3453" i="6"/>
  <c r="M3453" i="6"/>
  <c r="D3453" i="6"/>
  <c r="S3452" i="6"/>
  <c r="Q3452" i="6"/>
  <c r="P3452" i="6"/>
  <c r="O3452" i="6"/>
  <c r="N3452" i="6"/>
  <c r="M3452" i="6"/>
  <c r="D3452" i="6"/>
  <c r="Q3451" i="6"/>
  <c r="P3451" i="6"/>
  <c r="S3451" i="6" s="1"/>
  <c r="O3451" i="6"/>
  <c r="N3451" i="6"/>
  <c r="M3451" i="6"/>
  <c r="D3451" i="6"/>
  <c r="Q3450" i="6"/>
  <c r="P3450" i="6"/>
  <c r="S3450" i="6" s="1"/>
  <c r="O3450" i="6"/>
  <c r="N3450" i="6"/>
  <c r="M3450" i="6"/>
  <c r="D3450" i="6"/>
  <c r="S3449" i="6"/>
  <c r="Q3449" i="6"/>
  <c r="P3449" i="6"/>
  <c r="O3449" i="6"/>
  <c r="N3449" i="6"/>
  <c r="M3449" i="6"/>
  <c r="D3449" i="6"/>
  <c r="Q3448" i="6"/>
  <c r="P3448" i="6"/>
  <c r="S3448" i="6" s="1"/>
  <c r="O3448" i="6"/>
  <c r="N3448" i="6"/>
  <c r="M3448" i="6"/>
  <c r="D3448" i="6"/>
  <c r="Q3447" i="6"/>
  <c r="P3447" i="6"/>
  <c r="S3447" i="6" s="1"/>
  <c r="O3447" i="6"/>
  <c r="N3447" i="6"/>
  <c r="M3447" i="6"/>
  <c r="D3447" i="6"/>
  <c r="S3446" i="6"/>
  <c r="Q3446" i="6"/>
  <c r="P3446" i="6"/>
  <c r="O3446" i="6"/>
  <c r="N3446" i="6"/>
  <c r="M3446" i="6"/>
  <c r="D3446" i="6"/>
  <c r="S3445" i="6"/>
  <c r="Q3445" i="6"/>
  <c r="P3445" i="6"/>
  <c r="O3445" i="6"/>
  <c r="N3445" i="6"/>
  <c r="M3445" i="6"/>
  <c r="D3445" i="6"/>
  <c r="Q3444" i="6"/>
  <c r="P3444" i="6"/>
  <c r="S3444" i="6" s="1"/>
  <c r="O3444" i="6"/>
  <c r="N3444" i="6"/>
  <c r="M3444" i="6"/>
  <c r="D3444" i="6"/>
  <c r="Q3443" i="6"/>
  <c r="P3443" i="6"/>
  <c r="S3443" i="6" s="1"/>
  <c r="O3443" i="6"/>
  <c r="N3443" i="6"/>
  <c r="M3443" i="6"/>
  <c r="D3443" i="6"/>
  <c r="Q3442" i="6"/>
  <c r="P3442" i="6"/>
  <c r="S3442" i="6" s="1"/>
  <c r="O3442" i="6"/>
  <c r="N3442" i="6"/>
  <c r="M3442" i="6"/>
  <c r="D3442" i="6"/>
  <c r="S3441" i="6"/>
  <c r="Q3441" i="6"/>
  <c r="P3441" i="6"/>
  <c r="O3441" i="6"/>
  <c r="N3441" i="6"/>
  <c r="M3441" i="6"/>
  <c r="D3441" i="6"/>
  <c r="S3440" i="6"/>
  <c r="Q3440" i="6"/>
  <c r="P3440" i="6"/>
  <c r="O3440" i="6"/>
  <c r="N3440" i="6"/>
  <c r="M3440" i="6"/>
  <c r="D3440" i="6"/>
  <c r="Q3439" i="6"/>
  <c r="P3439" i="6"/>
  <c r="S3439" i="6" s="1"/>
  <c r="O3439" i="6"/>
  <c r="N3439" i="6"/>
  <c r="M3439" i="6"/>
  <c r="D3439" i="6"/>
  <c r="Q3438" i="6"/>
  <c r="P3438" i="6"/>
  <c r="S3438" i="6" s="1"/>
  <c r="O3438" i="6"/>
  <c r="N3438" i="6"/>
  <c r="M3438" i="6"/>
  <c r="D3438" i="6"/>
  <c r="S3437" i="6"/>
  <c r="Q3437" i="6"/>
  <c r="P3437" i="6"/>
  <c r="O3437" i="6"/>
  <c r="N3437" i="6"/>
  <c r="M3437" i="6"/>
  <c r="D3437" i="6"/>
  <c r="Q3436" i="6"/>
  <c r="P3436" i="6"/>
  <c r="S3436" i="6" s="1"/>
  <c r="O3436" i="6"/>
  <c r="N3436" i="6"/>
  <c r="M3436" i="6"/>
  <c r="D3436" i="6"/>
  <c r="Q3435" i="6"/>
  <c r="P3435" i="6"/>
  <c r="S3435" i="6" s="1"/>
  <c r="O3435" i="6"/>
  <c r="N3435" i="6"/>
  <c r="M3435" i="6"/>
  <c r="D3435" i="6"/>
  <c r="S3434" i="6"/>
  <c r="Q3434" i="6"/>
  <c r="P3434" i="6"/>
  <c r="O3434" i="6"/>
  <c r="N3434" i="6"/>
  <c r="M3434" i="6"/>
  <c r="D3434" i="6"/>
  <c r="S3433" i="6"/>
  <c r="Q3433" i="6"/>
  <c r="P3433" i="6"/>
  <c r="O3433" i="6"/>
  <c r="N3433" i="6"/>
  <c r="M3433" i="6"/>
  <c r="D3433" i="6"/>
  <c r="Q3432" i="6"/>
  <c r="P3432" i="6"/>
  <c r="S3432" i="6" s="1"/>
  <c r="O3432" i="6"/>
  <c r="N3432" i="6"/>
  <c r="M3432" i="6"/>
  <c r="D3432" i="6"/>
  <c r="Q3431" i="6"/>
  <c r="P3431" i="6"/>
  <c r="S3431" i="6" s="1"/>
  <c r="O3431" i="6"/>
  <c r="N3431" i="6"/>
  <c r="M3431" i="6"/>
  <c r="D3431" i="6"/>
  <c r="Q3430" i="6"/>
  <c r="P3430" i="6"/>
  <c r="S3430" i="6" s="1"/>
  <c r="O3430" i="6"/>
  <c r="N3430" i="6"/>
  <c r="M3430" i="6"/>
  <c r="D3430" i="6"/>
  <c r="S3429" i="6"/>
  <c r="Q3429" i="6"/>
  <c r="P3429" i="6"/>
  <c r="O3429" i="6"/>
  <c r="N3429" i="6"/>
  <c r="M3429" i="6"/>
  <c r="D3429" i="6"/>
  <c r="S3428" i="6"/>
  <c r="Q3428" i="6"/>
  <c r="P3428" i="6"/>
  <c r="O3428" i="6"/>
  <c r="N3428" i="6"/>
  <c r="M3428" i="6"/>
  <c r="D3428" i="6"/>
  <c r="Q3427" i="6"/>
  <c r="P3427" i="6"/>
  <c r="S3427" i="6" s="1"/>
  <c r="O3427" i="6"/>
  <c r="N3427" i="6"/>
  <c r="M3427" i="6"/>
  <c r="D3427" i="6"/>
  <c r="Q3426" i="6"/>
  <c r="P3426" i="6"/>
  <c r="S3426" i="6" s="1"/>
  <c r="O3426" i="6"/>
  <c r="N3426" i="6"/>
  <c r="M3426" i="6"/>
  <c r="D3426" i="6"/>
  <c r="S3425" i="6"/>
  <c r="Q3425" i="6"/>
  <c r="P3425" i="6"/>
  <c r="O3425" i="6"/>
  <c r="N3425" i="6"/>
  <c r="M3425" i="6"/>
  <c r="D3425" i="6"/>
  <c r="Q3424" i="6"/>
  <c r="P3424" i="6"/>
  <c r="S3424" i="6" s="1"/>
  <c r="O3424" i="6"/>
  <c r="N3424" i="6"/>
  <c r="M3424" i="6"/>
  <c r="D3424" i="6"/>
  <c r="Q3423" i="6"/>
  <c r="P3423" i="6"/>
  <c r="S3423" i="6" s="1"/>
  <c r="O3423" i="6"/>
  <c r="N3423" i="6"/>
  <c r="M3423" i="6"/>
  <c r="D3423" i="6"/>
  <c r="S3422" i="6"/>
  <c r="Q3422" i="6"/>
  <c r="P3422" i="6"/>
  <c r="O3422" i="6"/>
  <c r="N3422" i="6"/>
  <c r="M3422" i="6"/>
  <c r="D3422" i="6"/>
  <c r="S3421" i="6"/>
  <c r="Q3421" i="6"/>
  <c r="P3421" i="6"/>
  <c r="O3421" i="6"/>
  <c r="N3421" i="6"/>
  <c r="M3421" i="6"/>
  <c r="D3421" i="6"/>
  <c r="Q3420" i="6"/>
  <c r="P3420" i="6"/>
  <c r="S3420" i="6" s="1"/>
  <c r="O3420" i="6"/>
  <c r="N3420" i="6"/>
  <c r="M3420" i="6"/>
  <c r="D3420" i="6"/>
  <c r="Q3419" i="6"/>
  <c r="P3419" i="6"/>
  <c r="S3419" i="6" s="1"/>
  <c r="O3419" i="6"/>
  <c r="N3419" i="6"/>
  <c r="M3419" i="6"/>
  <c r="D3419" i="6"/>
  <c r="Q3418" i="6"/>
  <c r="P3418" i="6"/>
  <c r="S3418" i="6" s="1"/>
  <c r="O3418" i="6"/>
  <c r="N3418" i="6"/>
  <c r="M3418" i="6"/>
  <c r="D3418" i="6"/>
  <c r="S3417" i="6"/>
  <c r="Q3417" i="6"/>
  <c r="P3417" i="6"/>
  <c r="O3417" i="6"/>
  <c r="N3417" i="6"/>
  <c r="M3417" i="6"/>
  <c r="D3417" i="6"/>
  <c r="S3416" i="6"/>
  <c r="Q3416" i="6"/>
  <c r="P3416" i="6"/>
  <c r="O3416" i="6"/>
  <c r="N3416" i="6"/>
  <c r="M3416" i="6"/>
  <c r="D3416" i="6"/>
  <c r="Q3415" i="6"/>
  <c r="P3415" i="6"/>
  <c r="S3415" i="6" s="1"/>
  <c r="O3415" i="6"/>
  <c r="N3415" i="6"/>
  <c r="M3415" i="6"/>
  <c r="D3415" i="6"/>
  <c r="Q3414" i="6"/>
  <c r="P3414" i="6"/>
  <c r="S3414" i="6" s="1"/>
  <c r="O3414" i="6"/>
  <c r="N3414" i="6"/>
  <c r="M3414" i="6"/>
  <c r="D3414" i="6"/>
  <c r="S3413" i="6"/>
  <c r="Q3413" i="6"/>
  <c r="P3413" i="6"/>
  <c r="O3413" i="6"/>
  <c r="N3413" i="6"/>
  <c r="M3413" i="6"/>
  <c r="D3413" i="6"/>
  <c r="Q3412" i="6"/>
  <c r="P3412" i="6"/>
  <c r="S3412" i="6" s="1"/>
  <c r="O3412" i="6"/>
  <c r="N3412" i="6"/>
  <c r="M3412" i="6"/>
  <c r="D3412" i="6"/>
  <c r="Q3411" i="6"/>
  <c r="P3411" i="6"/>
  <c r="S3411" i="6" s="1"/>
  <c r="O3411" i="6"/>
  <c r="N3411" i="6"/>
  <c r="M3411" i="6"/>
  <c r="D3411" i="6"/>
  <c r="S3410" i="6"/>
  <c r="Q3410" i="6"/>
  <c r="P3410" i="6"/>
  <c r="O3410" i="6"/>
  <c r="N3410" i="6"/>
  <c r="M3410" i="6"/>
  <c r="D3410" i="6"/>
  <c r="S3409" i="6"/>
  <c r="Q3409" i="6"/>
  <c r="P3409" i="6"/>
  <c r="O3409" i="6"/>
  <c r="N3409" i="6"/>
  <c r="M3409" i="6"/>
  <c r="D3409" i="6"/>
  <c r="Q3408" i="6"/>
  <c r="P3408" i="6"/>
  <c r="S3408" i="6" s="1"/>
  <c r="O3408" i="6"/>
  <c r="N3408" i="6"/>
  <c r="M3408" i="6"/>
  <c r="D3408" i="6"/>
  <c r="Q3407" i="6"/>
  <c r="P3407" i="6"/>
  <c r="S3407" i="6" s="1"/>
  <c r="O3407" i="6"/>
  <c r="N3407" i="6"/>
  <c r="M3407" i="6"/>
  <c r="D3407" i="6"/>
  <c r="Q3406" i="6"/>
  <c r="P3406" i="6"/>
  <c r="S3406" i="6" s="1"/>
  <c r="O3406" i="6"/>
  <c r="N3406" i="6"/>
  <c r="M3406" i="6"/>
  <c r="D3406" i="6"/>
  <c r="S3405" i="6"/>
  <c r="Q3405" i="6"/>
  <c r="P3405" i="6"/>
  <c r="O3405" i="6"/>
  <c r="N3405" i="6"/>
  <c r="M3405" i="6"/>
  <c r="D3405" i="6"/>
  <c r="S3404" i="6"/>
  <c r="Q3404" i="6"/>
  <c r="P3404" i="6"/>
  <c r="O3404" i="6"/>
  <c r="N3404" i="6"/>
  <c r="M3404" i="6"/>
  <c r="D3404" i="6"/>
  <c r="Q3403" i="6"/>
  <c r="P3403" i="6"/>
  <c r="S3403" i="6" s="1"/>
  <c r="O3403" i="6"/>
  <c r="N3403" i="6"/>
  <c r="M3403" i="6"/>
  <c r="D3403" i="6"/>
  <c r="Q3402" i="6"/>
  <c r="P3402" i="6"/>
  <c r="S3402" i="6" s="1"/>
  <c r="O3402" i="6"/>
  <c r="N3402" i="6"/>
  <c r="M3402" i="6"/>
  <c r="D3402" i="6"/>
  <c r="S3401" i="6"/>
  <c r="Q3401" i="6"/>
  <c r="P3401" i="6"/>
  <c r="O3401" i="6"/>
  <c r="N3401" i="6"/>
  <c r="M3401" i="6"/>
  <c r="D3401" i="6"/>
  <c r="Q3400" i="6"/>
  <c r="P3400" i="6"/>
  <c r="S3400" i="6" s="1"/>
  <c r="O3400" i="6"/>
  <c r="N3400" i="6"/>
  <c r="M3400" i="6"/>
  <c r="D3400" i="6"/>
  <c r="Q3399" i="6"/>
  <c r="P3399" i="6"/>
  <c r="S3399" i="6" s="1"/>
  <c r="O3399" i="6"/>
  <c r="N3399" i="6"/>
  <c r="M3399" i="6"/>
  <c r="D3399" i="6"/>
  <c r="S3398" i="6"/>
  <c r="Q3398" i="6"/>
  <c r="P3398" i="6"/>
  <c r="O3398" i="6"/>
  <c r="N3398" i="6"/>
  <c r="M3398" i="6"/>
  <c r="D3398" i="6"/>
  <c r="S3397" i="6"/>
  <c r="Q3397" i="6"/>
  <c r="P3397" i="6"/>
  <c r="O3397" i="6"/>
  <c r="N3397" i="6"/>
  <c r="M3397" i="6"/>
  <c r="D3397" i="6"/>
  <c r="Q3396" i="6"/>
  <c r="P3396" i="6"/>
  <c r="S3396" i="6" s="1"/>
  <c r="O3396" i="6"/>
  <c r="N3396" i="6"/>
  <c r="M3396" i="6"/>
  <c r="D3396" i="6"/>
  <c r="Q3395" i="6"/>
  <c r="P3395" i="6"/>
  <c r="S3395" i="6" s="1"/>
  <c r="O3395" i="6"/>
  <c r="N3395" i="6"/>
  <c r="M3395" i="6"/>
  <c r="D3395" i="6"/>
  <c r="Q3394" i="6"/>
  <c r="P3394" i="6"/>
  <c r="S3394" i="6" s="1"/>
  <c r="O3394" i="6"/>
  <c r="N3394" i="6"/>
  <c r="M3394" i="6"/>
  <c r="D3394" i="6"/>
  <c r="S3393" i="6"/>
  <c r="Q3393" i="6"/>
  <c r="P3393" i="6"/>
  <c r="O3393" i="6"/>
  <c r="N3393" i="6"/>
  <c r="M3393" i="6"/>
  <c r="D3393" i="6"/>
  <c r="S3392" i="6"/>
  <c r="Q3392" i="6"/>
  <c r="P3392" i="6"/>
  <c r="O3392" i="6"/>
  <c r="N3392" i="6"/>
  <c r="M3392" i="6"/>
  <c r="D3392" i="6"/>
  <c r="Q3391" i="6"/>
  <c r="P3391" i="6"/>
  <c r="S3391" i="6" s="1"/>
  <c r="O3391" i="6"/>
  <c r="N3391" i="6"/>
  <c r="M3391" i="6"/>
  <c r="D3391" i="6"/>
  <c r="Q3390" i="6"/>
  <c r="P3390" i="6"/>
  <c r="S3390" i="6" s="1"/>
  <c r="O3390" i="6"/>
  <c r="N3390" i="6"/>
  <c r="M3390" i="6"/>
  <c r="D3390" i="6"/>
  <c r="S3389" i="6"/>
  <c r="Q3389" i="6"/>
  <c r="P3389" i="6"/>
  <c r="O3389" i="6"/>
  <c r="N3389" i="6"/>
  <c r="M3389" i="6"/>
  <c r="D3389" i="6"/>
  <c r="Q3388" i="6"/>
  <c r="P3388" i="6"/>
  <c r="S3388" i="6" s="1"/>
  <c r="O3388" i="6"/>
  <c r="N3388" i="6"/>
  <c r="M3388" i="6"/>
  <c r="D3388" i="6"/>
  <c r="Q3387" i="6"/>
  <c r="P3387" i="6"/>
  <c r="S3387" i="6" s="1"/>
  <c r="O3387" i="6"/>
  <c r="N3387" i="6"/>
  <c r="M3387" i="6"/>
  <c r="D3387" i="6"/>
  <c r="S3386" i="6"/>
  <c r="Q3386" i="6"/>
  <c r="P3386" i="6"/>
  <c r="O3386" i="6"/>
  <c r="N3386" i="6"/>
  <c r="M3386" i="6"/>
  <c r="D3386" i="6"/>
  <c r="S3385" i="6"/>
  <c r="Q3385" i="6"/>
  <c r="P3385" i="6"/>
  <c r="O3385" i="6"/>
  <c r="N3385" i="6"/>
  <c r="M3385" i="6"/>
  <c r="D3385" i="6"/>
  <c r="Q3384" i="6"/>
  <c r="P3384" i="6"/>
  <c r="S3384" i="6" s="1"/>
  <c r="O3384" i="6"/>
  <c r="N3384" i="6"/>
  <c r="M3384" i="6"/>
  <c r="D3384" i="6"/>
  <c r="Q3383" i="6"/>
  <c r="P3383" i="6"/>
  <c r="S3383" i="6" s="1"/>
  <c r="O3383" i="6"/>
  <c r="N3383" i="6"/>
  <c r="M3383" i="6"/>
  <c r="D3383" i="6"/>
  <c r="Q3382" i="6"/>
  <c r="P3382" i="6"/>
  <c r="S3382" i="6" s="1"/>
  <c r="O3382" i="6"/>
  <c r="N3382" i="6"/>
  <c r="M3382" i="6"/>
  <c r="D3382" i="6"/>
  <c r="S3381" i="6"/>
  <c r="Q3381" i="6"/>
  <c r="P3381" i="6"/>
  <c r="O3381" i="6"/>
  <c r="N3381" i="6"/>
  <c r="M3381" i="6"/>
  <c r="D3381" i="6"/>
  <c r="S3380" i="6"/>
  <c r="Q3380" i="6"/>
  <c r="P3380" i="6"/>
  <c r="O3380" i="6"/>
  <c r="N3380" i="6"/>
  <c r="M3380" i="6"/>
  <c r="D3380" i="6"/>
  <c r="Q3379" i="6"/>
  <c r="P3379" i="6"/>
  <c r="S3379" i="6" s="1"/>
  <c r="O3379" i="6"/>
  <c r="N3379" i="6"/>
  <c r="M3379" i="6"/>
  <c r="D3379" i="6"/>
  <c r="Q3378" i="6"/>
  <c r="P3378" i="6"/>
  <c r="S3378" i="6" s="1"/>
  <c r="O3378" i="6"/>
  <c r="N3378" i="6"/>
  <c r="M3378" i="6"/>
  <c r="D3378" i="6"/>
  <c r="S3377" i="6"/>
  <c r="Q3377" i="6"/>
  <c r="P3377" i="6"/>
  <c r="O3377" i="6"/>
  <c r="N3377" i="6"/>
  <c r="M3377" i="6"/>
  <c r="D3377" i="6"/>
  <c r="Q3376" i="6"/>
  <c r="P3376" i="6"/>
  <c r="S3376" i="6" s="1"/>
  <c r="O3376" i="6"/>
  <c r="N3376" i="6"/>
  <c r="M3376" i="6"/>
  <c r="D3376" i="6"/>
  <c r="Q3375" i="6"/>
  <c r="P3375" i="6"/>
  <c r="S3375" i="6" s="1"/>
  <c r="O3375" i="6"/>
  <c r="N3375" i="6"/>
  <c r="M3375" i="6"/>
  <c r="D3375" i="6"/>
  <c r="S3374" i="6"/>
  <c r="Q3374" i="6"/>
  <c r="P3374" i="6"/>
  <c r="O3374" i="6"/>
  <c r="N3374" i="6"/>
  <c r="M3374" i="6"/>
  <c r="D3374" i="6"/>
  <c r="S3373" i="6"/>
  <c r="Q3373" i="6"/>
  <c r="P3373" i="6"/>
  <c r="O3373" i="6"/>
  <c r="N3373" i="6"/>
  <c r="M3373" i="6"/>
  <c r="D3373" i="6"/>
  <c r="Q3372" i="6"/>
  <c r="P3372" i="6"/>
  <c r="S3372" i="6" s="1"/>
  <c r="O3372" i="6"/>
  <c r="N3372" i="6"/>
  <c r="M3372" i="6"/>
  <c r="D3372" i="6"/>
  <c r="Q3371" i="6"/>
  <c r="P3371" i="6"/>
  <c r="S3371" i="6" s="1"/>
  <c r="O3371" i="6"/>
  <c r="N3371" i="6"/>
  <c r="M3371" i="6"/>
  <c r="D3371" i="6"/>
  <c r="Q3370" i="6"/>
  <c r="P3370" i="6"/>
  <c r="S3370" i="6" s="1"/>
  <c r="O3370" i="6"/>
  <c r="N3370" i="6"/>
  <c r="M3370" i="6"/>
  <c r="D3370" i="6"/>
  <c r="S3369" i="6"/>
  <c r="Q3369" i="6"/>
  <c r="P3369" i="6"/>
  <c r="O3369" i="6"/>
  <c r="N3369" i="6"/>
  <c r="M3369" i="6"/>
  <c r="D3369" i="6"/>
  <c r="S3368" i="6"/>
  <c r="Q3368" i="6"/>
  <c r="P3368" i="6"/>
  <c r="O3368" i="6"/>
  <c r="N3368" i="6"/>
  <c r="M3368" i="6"/>
  <c r="D3368" i="6"/>
  <c r="Q3367" i="6"/>
  <c r="P3367" i="6"/>
  <c r="S3367" i="6" s="1"/>
  <c r="O3367" i="6"/>
  <c r="N3367" i="6"/>
  <c r="M3367" i="6"/>
  <c r="D3367" i="6"/>
  <c r="Q3366" i="6"/>
  <c r="P3366" i="6"/>
  <c r="S3366" i="6" s="1"/>
  <c r="O3366" i="6"/>
  <c r="N3366" i="6"/>
  <c r="M3366" i="6"/>
  <c r="D3366" i="6"/>
  <c r="S3365" i="6"/>
  <c r="Q3365" i="6"/>
  <c r="P3365" i="6"/>
  <c r="O3365" i="6"/>
  <c r="N3365" i="6"/>
  <c r="M3365" i="6"/>
  <c r="D3365" i="6"/>
  <c r="Q3364" i="6"/>
  <c r="P3364" i="6"/>
  <c r="S3364" i="6" s="1"/>
  <c r="O3364" i="6"/>
  <c r="N3364" i="6"/>
  <c r="M3364" i="6"/>
  <c r="D3364" i="6"/>
  <c r="Q3363" i="6"/>
  <c r="P3363" i="6"/>
  <c r="S3363" i="6" s="1"/>
  <c r="O3363" i="6"/>
  <c r="N3363" i="6"/>
  <c r="M3363" i="6"/>
  <c r="D3363" i="6"/>
  <c r="S3362" i="6"/>
  <c r="Q3362" i="6"/>
  <c r="P3362" i="6"/>
  <c r="O3362" i="6"/>
  <c r="N3362" i="6"/>
  <c r="M3362" i="6"/>
  <c r="D3362" i="6"/>
  <c r="S3361" i="6"/>
  <c r="Q3361" i="6"/>
  <c r="P3361" i="6"/>
  <c r="O3361" i="6"/>
  <c r="N3361" i="6"/>
  <c r="M3361" i="6"/>
  <c r="D3361" i="6"/>
  <c r="Q3360" i="6"/>
  <c r="P3360" i="6"/>
  <c r="S3360" i="6" s="1"/>
  <c r="O3360" i="6"/>
  <c r="N3360" i="6"/>
  <c r="M3360" i="6"/>
  <c r="D3360" i="6"/>
  <c r="Q3359" i="6"/>
  <c r="P3359" i="6"/>
  <c r="S3359" i="6" s="1"/>
  <c r="O3359" i="6"/>
  <c r="N3359" i="6"/>
  <c r="M3359" i="6"/>
  <c r="D3359" i="6"/>
  <c r="Q3358" i="6"/>
  <c r="P3358" i="6"/>
  <c r="S3358" i="6" s="1"/>
  <c r="O3358" i="6"/>
  <c r="N3358" i="6"/>
  <c r="M3358" i="6"/>
  <c r="D3358" i="6"/>
  <c r="S3357" i="6"/>
  <c r="Q3357" i="6"/>
  <c r="P3357" i="6"/>
  <c r="O3357" i="6"/>
  <c r="N3357" i="6"/>
  <c r="M3357" i="6"/>
  <c r="D3357" i="6"/>
  <c r="S3356" i="6"/>
  <c r="Q3356" i="6"/>
  <c r="P3356" i="6"/>
  <c r="O3356" i="6"/>
  <c r="N3356" i="6"/>
  <c r="M3356" i="6"/>
  <c r="D3356" i="6"/>
  <c r="Q3355" i="6"/>
  <c r="P3355" i="6"/>
  <c r="S3355" i="6" s="1"/>
  <c r="O3355" i="6"/>
  <c r="N3355" i="6"/>
  <c r="M3355" i="6"/>
  <c r="D3355" i="6"/>
  <c r="Q3354" i="6"/>
  <c r="P3354" i="6"/>
  <c r="S3354" i="6" s="1"/>
  <c r="O3354" i="6"/>
  <c r="N3354" i="6"/>
  <c r="M3354" i="6"/>
  <c r="D3354" i="6"/>
  <c r="S3353" i="6"/>
  <c r="Q3353" i="6"/>
  <c r="P3353" i="6"/>
  <c r="O3353" i="6"/>
  <c r="N3353" i="6"/>
  <c r="M3353" i="6"/>
  <c r="D3353" i="6"/>
  <c r="Q3352" i="6"/>
  <c r="P3352" i="6"/>
  <c r="S3352" i="6" s="1"/>
  <c r="O3352" i="6"/>
  <c r="N3352" i="6"/>
  <c r="M3352" i="6"/>
  <c r="D3352" i="6"/>
  <c r="Q3351" i="6"/>
  <c r="P3351" i="6"/>
  <c r="S3351" i="6" s="1"/>
  <c r="O3351" i="6"/>
  <c r="N3351" i="6"/>
  <c r="M3351" i="6"/>
  <c r="D3351" i="6"/>
  <c r="S3350" i="6"/>
  <c r="Q3350" i="6"/>
  <c r="P3350" i="6"/>
  <c r="O3350" i="6"/>
  <c r="N3350" i="6"/>
  <c r="M3350" i="6"/>
  <c r="D3350" i="6"/>
  <c r="S3349" i="6"/>
  <c r="Q3349" i="6"/>
  <c r="P3349" i="6"/>
  <c r="O3349" i="6"/>
  <c r="N3349" i="6"/>
  <c r="M3349" i="6"/>
  <c r="D3349" i="6"/>
  <c r="Q3348" i="6"/>
  <c r="P3348" i="6"/>
  <c r="S3348" i="6" s="1"/>
  <c r="O3348" i="6"/>
  <c r="N3348" i="6"/>
  <c r="M3348" i="6"/>
  <c r="D3348" i="6"/>
  <c r="Q3347" i="6"/>
  <c r="P3347" i="6"/>
  <c r="S3347" i="6" s="1"/>
  <c r="O3347" i="6"/>
  <c r="N3347" i="6"/>
  <c r="M3347" i="6"/>
  <c r="D3347" i="6"/>
  <c r="Q3346" i="6"/>
  <c r="P3346" i="6"/>
  <c r="S3346" i="6" s="1"/>
  <c r="O3346" i="6"/>
  <c r="N3346" i="6"/>
  <c r="M3346" i="6"/>
  <c r="D3346" i="6"/>
  <c r="S3345" i="6"/>
  <c r="Q3345" i="6"/>
  <c r="P3345" i="6"/>
  <c r="O3345" i="6"/>
  <c r="N3345" i="6"/>
  <c r="M3345" i="6"/>
  <c r="D3345" i="6"/>
  <c r="S3344" i="6"/>
  <c r="Q3344" i="6"/>
  <c r="P3344" i="6"/>
  <c r="O3344" i="6"/>
  <c r="N3344" i="6"/>
  <c r="M3344" i="6"/>
  <c r="D3344" i="6"/>
  <c r="Q3343" i="6"/>
  <c r="P3343" i="6"/>
  <c r="S3343" i="6" s="1"/>
  <c r="O3343" i="6"/>
  <c r="N3343" i="6"/>
  <c r="M3343" i="6"/>
  <c r="D3343" i="6"/>
  <c r="Q3342" i="6"/>
  <c r="P3342" i="6"/>
  <c r="S3342" i="6" s="1"/>
  <c r="O3342" i="6"/>
  <c r="N3342" i="6"/>
  <c r="M3342" i="6"/>
  <c r="D3342" i="6"/>
  <c r="S3341" i="6"/>
  <c r="Q3341" i="6"/>
  <c r="P3341" i="6"/>
  <c r="O3341" i="6"/>
  <c r="N3341" i="6"/>
  <c r="M3341" i="6"/>
  <c r="D3341" i="6"/>
  <c r="Q3340" i="6"/>
  <c r="P3340" i="6"/>
  <c r="S3340" i="6" s="1"/>
  <c r="O3340" i="6"/>
  <c r="N3340" i="6"/>
  <c r="M3340" i="6"/>
  <c r="D3340" i="6"/>
  <c r="Q3339" i="6"/>
  <c r="P3339" i="6"/>
  <c r="S3339" i="6" s="1"/>
  <c r="O3339" i="6"/>
  <c r="N3339" i="6"/>
  <c r="M3339" i="6"/>
  <c r="D3339" i="6"/>
  <c r="S3338" i="6"/>
  <c r="Q3338" i="6"/>
  <c r="P3338" i="6"/>
  <c r="O3338" i="6"/>
  <c r="N3338" i="6"/>
  <c r="M3338" i="6"/>
  <c r="D3338" i="6"/>
  <c r="S3337" i="6"/>
  <c r="Q3337" i="6"/>
  <c r="P3337" i="6"/>
  <c r="O3337" i="6"/>
  <c r="N3337" i="6"/>
  <c r="M3337" i="6"/>
  <c r="D3337" i="6"/>
  <c r="Q3336" i="6"/>
  <c r="P3336" i="6"/>
  <c r="S3336" i="6" s="1"/>
  <c r="O3336" i="6"/>
  <c r="N3336" i="6"/>
  <c r="M3336" i="6"/>
  <c r="D3336" i="6"/>
  <c r="Q3335" i="6"/>
  <c r="P3335" i="6"/>
  <c r="S3335" i="6" s="1"/>
  <c r="O3335" i="6"/>
  <c r="N3335" i="6"/>
  <c r="M3335" i="6"/>
  <c r="D3335" i="6"/>
  <c r="Q3334" i="6"/>
  <c r="P3334" i="6"/>
  <c r="S3334" i="6" s="1"/>
  <c r="O3334" i="6"/>
  <c r="N3334" i="6"/>
  <c r="M3334" i="6"/>
  <c r="D3334" i="6"/>
  <c r="S3333" i="6"/>
  <c r="Q3333" i="6"/>
  <c r="P3333" i="6"/>
  <c r="O3333" i="6"/>
  <c r="N3333" i="6"/>
  <c r="M3333" i="6"/>
  <c r="D3333" i="6"/>
  <c r="S3332" i="6"/>
  <c r="Q3332" i="6"/>
  <c r="P3332" i="6"/>
  <c r="O3332" i="6"/>
  <c r="N3332" i="6"/>
  <c r="M3332" i="6"/>
  <c r="D3332" i="6"/>
  <c r="Q3331" i="6"/>
  <c r="P3331" i="6"/>
  <c r="S3331" i="6" s="1"/>
  <c r="O3331" i="6"/>
  <c r="N3331" i="6"/>
  <c r="M3331" i="6"/>
  <c r="D3331" i="6"/>
  <c r="Q3330" i="6"/>
  <c r="P3330" i="6"/>
  <c r="S3330" i="6" s="1"/>
  <c r="O3330" i="6"/>
  <c r="N3330" i="6"/>
  <c r="M3330" i="6"/>
  <c r="D3330" i="6"/>
  <c r="S3329" i="6"/>
  <c r="Q3329" i="6"/>
  <c r="P3329" i="6"/>
  <c r="O3329" i="6"/>
  <c r="N3329" i="6"/>
  <c r="M3329" i="6"/>
  <c r="D3329" i="6"/>
  <c r="Q3328" i="6"/>
  <c r="P3328" i="6"/>
  <c r="S3328" i="6" s="1"/>
  <c r="O3328" i="6"/>
  <c r="N3328" i="6"/>
  <c r="M3328" i="6"/>
  <c r="D3328" i="6"/>
  <c r="Q3327" i="6"/>
  <c r="P3327" i="6"/>
  <c r="S3327" i="6" s="1"/>
  <c r="O3327" i="6"/>
  <c r="N3327" i="6"/>
  <c r="M3327" i="6"/>
  <c r="D3327" i="6"/>
  <c r="S3326" i="6"/>
  <c r="Q3326" i="6"/>
  <c r="P3326" i="6"/>
  <c r="O3326" i="6"/>
  <c r="N3326" i="6"/>
  <c r="M3326" i="6"/>
  <c r="D3326" i="6"/>
  <c r="S3325" i="6"/>
  <c r="Q3325" i="6"/>
  <c r="P3325" i="6"/>
  <c r="O3325" i="6"/>
  <c r="N3325" i="6"/>
  <c r="M3325" i="6"/>
  <c r="D3325" i="6"/>
  <c r="Q3324" i="6"/>
  <c r="P3324" i="6"/>
  <c r="S3324" i="6" s="1"/>
  <c r="O3324" i="6"/>
  <c r="N3324" i="6"/>
  <c r="M3324" i="6"/>
  <c r="D3324" i="6"/>
  <c r="Q3323" i="6"/>
  <c r="P3323" i="6"/>
  <c r="S3323" i="6" s="1"/>
  <c r="O3323" i="6"/>
  <c r="N3323" i="6"/>
  <c r="M3323" i="6"/>
  <c r="D3323" i="6"/>
  <c r="Q3322" i="6"/>
  <c r="P3322" i="6"/>
  <c r="S3322" i="6" s="1"/>
  <c r="O3322" i="6"/>
  <c r="N3322" i="6"/>
  <c r="M3322" i="6"/>
  <c r="D3322" i="6"/>
  <c r="S3321" i="6"/>
  <c r="Q3321" i="6"/>
  <c r="P3321" i="6"/>
  <c r="O3321" i="6"/>
  <c r="N3321" i="6"/>
  <c r="M3321" i="6"/>
  <c r="D3321" i="6"/>
  <c r="S3320" i="6"/>
  <c r="Q3320" i="6"/>
  <c r="P3320" i="6"/>
  <c r="O3320" i="6"/>
  <c r="N3320" i="6"/>
  <c r="M3320" i="6"/>
  <c r="D3320" i="6"/>
  <c r="Q3319" i="6"/>
  <c r="P3319" i="6"/>
  <c r="S3319" i="6" s="1"/>
  <c r="O3319" i="6"/>
  <c r="N3319" i="6"/>
  <c r="M3319" i="6"/>
  <c r="D3319" i="6"/>
  <c r="Q3318" i="6"/>
  <c r="P3318" i="6"/>
  <c r="S3318" i="6" s="1"/>
  <c r="O3318" i="6"/>
  <c r="N3318" i="6"/>
  <c r="M3318" i="6"/>
  <c r="D3318" i="6"/>
  <c r="S3317" i="6"/>
  <c r="Q3317" i="6"/>
  <c r="P3317" i="6"/>
  <c r="O3317" i="6"/>
  <c r="N3317" i="6"/>
  <c r="M3317" i="6"/>
  <c r="D3317" i="6"/>
  <c r="Q3316" i="6"/>
  <c r="P3316" i="6"/>
  <c r="S3316" i="6" s="1"/>
  <c r="O3316" i="6"/>
  <c r="N3316" i="6"/>
  <c r="M3316" i="6"/>
  <c r="D3316" i="6"/>
  <c r="Q3315" i="6"/>
  <c r="P3315" i="6"/>
  <c r="S3315" i="6" s="1"/>
  <c r="O3315" i="6"/>
  <c r="N3315" i="6"/>
  <c r="M3315" i="6"/>
  <c r="D3315" i="6"/>
  <c r="S3314" i="6"/>
  <c r="Q3314" i="6"/>
  <c r="P3314" i="6"/>
  <c r="O3314" i="6"/>
  <c r="N3314" i="6"/>
  <c r="M3314" i="6"/>
  <c r="D3314" i="6"/>
  <c r="S3313" i="6"/>
  <c r="Q3313" i="6"/>
  <c r="P3313" i="6"/>
  <c r="O3313" i="6"/>
  <c r="N3313" i="6"/>
  <c r="M3313" i="6"/>
  <c r="D3313" i="6"/>
  <c r="Q3312" i="6"/>
  <c r="P3312" i="6"/>
  <c r="S3312" i="6" s="1"/>
  <c r="O3312" i="6"/>
  <c r="N3312" i="6"/>
  <c r="M3312" i="6"/>
  <c r="D3312" i="6"/>
  <c r="Q3311" i="6"/>
  <c r="P3311" i="6"/>
  <c r="S3311" i="6" s="1"/>
  <c r="O3311" i="6"/>
  <c r="N3311" i="6"/>
  <c r="M3311" i="6"/>
  <c r="D3311" i="6"/>
  <c r="Q3310" i="6"/>
  <c r="P3310" i="6"/>
  <c r="S3310" i="6" s="1"/>
  <c r="O3310" i="6"/>
  <c r="N3310" i="6"/>
  <c r="M3310" i="6"/>
  <c r="D3310" i="6"/>
  <c r="S3309" i="6"/>
  <c r="Q3309" i="6"/>
  <c r="P3309" i="6"/>
  <c r="O3309" i="6"/>
  <c r="N3309" i="6"/>
  <c r="M3309" i="6"/>
  <c r="D3309" i="6"/>
  <c r="S3308" i="6"/>
  <c r="Q3308" i="6"/>
  <c r="P3308" i="6"/>
  <c r="O3308" i="6"/>
  <c r="N3308" i="6"/>
  <c r="M3308" i="6"/>
  <c r="D3308" i="6"/>
  <c r="Q3307" i="6"/>
  <c r="P3307" i="6"/>
  <c r="S3307" i="6" s="1"/>
  <c r="O3307" i="6"/>
  <c r="N3307" i="6"/>
  <c r="M3307" i="6"/>
  <c r="D3307" i="6"/>
  <c r="Q3306" i="6"/>
  <c r="P3306" i="6"/>
  <c r="S3306" i="6" s="1"/>
  <c r="O3306" i="6"/>
  <c r="N3306" i="6"/>
  <c r="M3306" i="6"/>
  <c r="D3306" i="6"/>
  <c r="S3305" i="6"/>
  <c r="Q3305" i="6"/>
  <c r="P3305" i="6"/>
  <c r="O3305" i="6"/>
  <c r="N3305" i="6"/>
  <c r="M3305" i="6"/>
  <c r="D3305" i="6"/>
  <c r="Q3304" i="6"/>
  <c r="P3304" i="6"/>
  <c r="S3304" i="6" s="1"/>
  <c r="O3304" i="6"/>
  <c r="N3304" i="6"/>
  <c r="M3304" i="6"/>
  <c r="D3304" i="6"/>
  <c r="Q3303" i="6"/>
  <c r="P3303" i="6"/>
  <c r="S3303" i="6" s="1"/>
  <c r="O3303" i="6"/>
  <c r="N3303" i="6"/>
  <c r="M3303" i="6"/>
  <c r="D3303" i="6"/>
  <c r="S3302" i="6"/>
  <c r="Q3302" i="6"/>
  <c r="P3302" i="6"/>
  <c r="O3302" i="6"/>
  <c r="N3302" i="6"/>
  <c r="M3302" i="6"/>
  <c r="D3302" i="6"/>
  <c r="S3301" i="6"/>
  <c r="Q3301" i="6"/>
  <c r="P3301" i="6"/>
  <c r="O3301" i="6"/>
  <c r="N3301" i="6"/>
  <c r="M3301" i="6"/>
  <c r="D3301" i="6"/>
  <c r="Q3300" i="6"/>
  <c r="P3300" i="6"/>
  <c r="S3300" i="6" s="1"/>
  <c r="O3300" i="6"/>
  <c r="N3300" i="6"/>
  <c r="M3300" i="6"/>
  <c r="D3300" i="6"/>
  <c r="Q3299" i="6"/>
  <c r="P3299" i="6"/>
  <c r="S3299" i="6" s="1"/>
  <c r="O3299" i="6"/>
  <c r="N3299" i="6"/>
  <c r="M3299" i="6"/>
  <c r="D3299" i="6"/>
  <c r="Q3298" i="6"/>
  <c r="P3298" i="6"/>
  <c r="S3298" i="6" s="1"/>
  <c r="O3298" i="6"/>
  <c r="N3298" i="6"/>
  <c r="M3298" i="6"/>
  <c r="D3298" i="6"/>
  <c r="S3297" i="6"/>
  <c r="Q3297" i="6"/>
  <c r="P3297" i="6"/>
  <c r="O3297" i="6"/>
  <c r="N3297" i="6"/>
  <c r="M3297" i="6"/>
  <c r="D3297" i="6"/>
  <c r="S3296" i="6"/>
  <c r="Q3296" i="6"/>
  <c r="P3296" i="6"/>
  <c r="O3296" i="6"/>
  <c r="N3296" i="6"/>
  <c r="M3296" i="6"/>
  <c r="D3296" i="6"/>
  <c r="Q3295" i="6"/>
  <c r="P3295" i="6"/>
  <c r="S3295" i="6" s="1"/>
  <c r="O3295" i="6"/>
  <c r="N3295" i="6"/>
  <c r="M3295" i="6"/>
  <c r="D3295" i="6"/>
  <c r="Q3294" i="6"/>
  <c r="P3294" i="6"/>
  <c r="S3294" i="6" s="1"/>
  <c r="O3294" i="6"/>
  <c r="N3294" i="6"/>
  <c r="M3294" i="6"/>
  <c r="D3294" i="6"/>
  <c r="S3293" i="6"/>
  <c r="Q3293" i="6"/>
  <c r="P3293" i="6"/>
  <c r="O3293" i="6"/>
  <c r="N3293" i="6"/>
  <c r="M3293" i="6"/>
  <c r="D3293" i="6"/>
  <c r="Q3292" i="6"/>
  <c r="P3292" i="6"/>
  <c r="S3292" i="6" s="1"/>
  <c r="O3292" i="6"/>
  <c r="N3292" i="6"/>
  <c r="M3292" i="6"/>
  <c r="D3292" i="6"/>
  <c r="Q3291" i="6"/>
  <c r="P3291" i="6"/>
  <c r="S3291" i="6" s="1"/>
  <c r="O3291" i="6"/>
  <c r="N3291" i="6"/>
  <c r="M3291" i="6"/>
  <c r="D3291" i="6"/>
  <c r="S3290" i="6"/>
  <c r="Q3290" i="6"/>
  <c r="P3290" i="6"/>
  <c r="O3290" i="6"/>
  <c r="N3290" i="6"/>
  <c r="M3290" i="6"/>
  <c r="D3290" i="6"/>
  <c r="S3289" i="6"/>
  <c r="Q3289" i="6"/>
  <c r="P3289" i="6"/>
  <c r="O3289" i="6"/>
  <c r="N3289" i="6"/>
  <c r="M3289" i="6"/>
  <c r="D3289" i="6"/>
  <c r="Q3288" i="6"/>
  <c r="P3288" i="6"/>
  <c r="S3288" i="6" s="1"/>
  <c r="O3288" i="6"/>
  <c r="N3288" i="6"/>
  <c r="M3288" i="6"/>
  <c r="D3288" i="6"/>
  <c r="Q3287" i="6"/>
  <c r="P3287" i="6"/>
  <c r="S3287" i="6" s="1"/>
  <c r="O3287" i="6"/>
  <c r="N3287" i="6"/>
  <c r="M3287" i="6"/>
  <c r="D3287" i="6"/>
  <c r="Q3286" i="6"/>
  <c r="P3286" i="6"/>
  <c r="S3286" i="6" s="1"/>
  <c r="O3286" i="6"/>
  <c r="N3286" i="6"/>
  <c r="M3286" i="6"/>
  <c r="D3286" i="6"/>
  <c r="S3285" i="6"/>
  <c r="Q3285" i="6"/>
  <c r="P3285" i="6"/>
  <c r="O3285" i="6"/>
  <c r="N3285" i="6"/>
  <c r="M3285" i="6"/>
  <c r="D3285" i="6"/>
  <c r="S3284" i="6"/>
  <c r="Q3284" i="6"/>
  <c r="P3284" i="6"/>
  <c r="O3284" i="6"/>
  <c r="N3284" i="6"/>
  <c r="M3284" i="6"/>
  <c r="D3284" i="6"/>
  <c r="Q3283" i="6"/>
  <c r="P3283" i="6"/>
  <c r="S3283" i="6" s="1"/>
  <c r="O3283" i="6"/>
  <c r="N3283" i="6"/>
  <c r="M3283" i="6"/>
  <c r="D3283" i="6"/>
  <c r="Q3282" i="6"/>
  <c r="P3282" i="6"/>
  <c r="S3282" i="6" s="1"/>
  <c r="O3282" i="6"/>
  <c r="N3282" i="6"/>
  <c r="M3282" i="6"/>
  <c r="D3282" i="6"/>
  <c r="S3281" i="6"/>
  <c r="Q3281" i="6"/>
  <c r="P3281" i="6"/>
  <c r="O3281" i="6"/>
  <c r="N3281" i="6"/>
  <c r="M3281" i="6"/>
  <c r="D3281" i="6"/>
  <c r="Q3280" i="6"/>
  <c r="P3280" i="6"/>
  <c r="S3280" i="6" s="1"/>
  <c r="O3280" i="6"/>
  <c r="N3280" i="6"/>
  <c r="M3280" i="6"/>
  <c r="D3280" i="6"/>
  <c r="Q3279" i="6"/>
  <c r="P3279" i="6"/>
  <c r="S3279" i="6" s="1"/>
  <c r="O3279" i="6"/>
  <c r="N3279" i="6"/>
  <c r="M3279" i="6"/>
  <c r="D3279" i="6"/>
  <c r="S3278" i="6"/>
  <c r="Q3278" i="6"/>
  <c r="P3278" i="6"/>
  <c r="O3278" i="6"/>
  <c r="N3278" i="6"/>
  <c r="M3278" i="6"/>
  <c r="D3278" i="6"/>
  <c r="S3277" i="6"/>
  <c r="Q3277" i="6"/>
  <c r="P3277" i="6"/>
  <c r="O3277" i="6"/>
  <c r="N3277" i="6"/>
  <c r="M3277" i="6"/>
  <c r="D3277" i="6"/>
  <c r="Q3276" i="6"/>
  <c r="P3276" i="6"/>
  <c r="S3276" i="6" s="1"/>
  <c r="O3276" i="6"/>
  <c r="N3276" i="6"/>
  <c r="M3276" i="6"/>
  <c r="D3276" i="6"/>
  <c r="Q3275" i="6"/>
  <c r="P3275" i="6"/>
  <c r="S3275" i="6" s="1"/>
  <c r="O3275" i="6"/>
  <c r="N3275" i="6"/>
  <c r="M3275" i="6"/>
  <c r="D3275" i="6"/>
  <c r="Q3274" i="6"/>
  <c r="P3274" i="6"/>
  <c r="S3274" i="6" s="1"/>
  <c r="O3274" i="6"/>
  <c r="N3274" i="6"/>
  <c r="M3274" i="6"/>
  <c r="D3274" i="6"/>
  <c r="S3273" i="6"/>
  <c r="Q3273" i="6"/>
  <c r="P3273" i="6"/>
  <c r="O3273" i="6"/>
  <c r="N3273" i="6"/>
  <c r="M3273" i="6"/>
  <c r="D3273" i="6"/>
  <c r="S3272" i="6"/>
  <c r="Q3272" i="6"/>
  <c r="P3272" i="6"/>
  <c r="O3272" i="6"/>
  <c r="N3272" i="6"/>
  <c r="M3272" i="6"/>
  <c r="D3272" i="6"/>
  <c r="Q3271" i="6"/>
  <c r="P3271" i="6"/>
  <c r="S3271" i="6" s="1"/>
  <c r="O3271" i="6"/>
  <c r="N3271" i="6"/>
  <c r="M3271" i="6"/>
  <c r="D3271" i="6"/>
  <c r="Q3270" i="6"/>
  <c r="P3270" i="6"/>
  <c r="S3270" i="6" s="1"/>
  <c r="O3270" i="6"/>
  <c r="N3270" i="6"/>
  <c r="M3270" i="6"/>
  <c r="D3270" i="6"/>
  <c r="S3269" i="6"/>
  <c r="Q3269" i="6"/>
  <c r="P3269" i="6"/>
  <c r="O3269" i="6"/>
  <c r="N3269" i="6"/>
  <c r="M3269" i="6"/>
  <c r="D3269" i="6"/>
  <c r="Q3268" i="6"/>
  <c r="P3268" i="6"/>
  <c r="S3268" i="6" s="1"/>
  <c r="O3268" i="6"/>
  <c r="N3268" i="6"/>
  <c r="M3268" i="6"/>
  <c r="D3268" i="6"/>
  <c r="Q3267" i="6"/>
  <c r="P3267" i="6"/>
  <c r="S3267" i="6" s="1"/>
  <c r="O3267" i="6"/>
  <c r="N3267" i="6"/>
  <c r="M3267" i="6"/>
  <c r="D3267" i="6"/>
  <c r="S3266" i="6"/>
  <c r="Q3266" i="6"/>
  <c r="P3266" i="6"/>
  <c r="O3266" i="6"/>
  <c r="N3266" i="6"/>
  <c r="M3266" i="6"/>
  <c r="D3266" i="6"/>
  <c r="S3265" i="6"/>
  <c r="Q3265" i="6"/>
  <c r="P3265" i="6"/>
  <c r="O3265" i="6"/>
  <c r="N3265" i="6"/>
  <c r="M3265" i="6"/>
  <c r="D3265" i="6"/>
  <c r="Q3264" i="6"/>
  <c r="P3264" i="6"/>
  <c r="S3264" i="6" s="1"/>
  <c r="O3264" i="6"/>
  <c r="N3264" i="6"/>
  <c r="M3264" i="6"/>
  <c r="D3264" i="6"/>
  <c r="Q3263" i="6"/>
  <c r="P3263" i="6"/>
  <c r="S3263" i="6" s="1"/>
  <c r="O3263" i="6"/>
  <c r="N3263" i="6"/>
  <c r="M3263" i="6"/>
  <c r="D3263" i="6"/>
  <c r="Q3262" i="6"/>
  <c r="P3262" i="6"/>
  <c r="S3262" i="6" s="1"/>
  <c r="O3262" i="6"/>
  <c r="N3262" i="6"/>
  <c r="M3262" i="6"/>
  <c r="D3262" i="6"/>
  <c r="S3261" i="6"/>
  <c r="Q3261" i="6"/>
  <c r="P3261" i="6"/>
  <c r="O3261" i="6"/>
  <c r="N3261" i="6"/>
  <c r="M3261" i="6"/>
  <c r="D3261" i="6"/>
  <c r="S3260" i="6"/>
  <c r="Q3260" i="6"/>
  <c r="P3260" i="6"/>
  <c r="O3260" i="6"/>
  <c r="N3260" i="6"/>
  <c r="M3260" i="6"/>
  <c r="D3260" i="6"/>
  <c r="Q3259" i="6"/>
  <c r="P3259" i="6"/>
  <c r="S3259" i="6" s="1"/>
  <c r="O3259" i="6"/>
  <c r="N3259" i="6"/>
  <c r="M3259" i="6"/>
  <c r="D3259" i="6"/>
  <c r="Q3258" i="6"/>
  <c r="P3258" i="6"/>
  <c r="S3258" i="6" s="1"/>
  <c r="O3258" i="6"/>
  <c r="N3258" i="6"/>
  <c r="M3258" i="6"/>
  <c r="D3258" i="6"/>
  <c r="S3257" i="6"/>
  <c r="Q3257" i="6"/>
  <c r="P3257" i="6"/>
  <c r="O3257" i="6"/>
  <c r="N3257" i="6"/>
  <c r="M3257" i="6"/>
  <c r="D3257" i="6"/>
  <c r="Q3256" i="6"/>
  <c r="P3256" i="6"/>
  <c r="S3256" i="6" s="1"/>
  <c r="O3256" i="6"/>
  <c r="N3256" i="6"/>
  <c r="M3256" i="6"/>
  <c r="D3256" i="6"/>
  <c r="Q3255" i="6"/>
  <c r="P3255" i="6"/>
  <c r="S3255" i="6" s="1"/>
  <c r="O3255" i="6"/>
  <c r="N3255" i="6"/>
  <c r="M3255" i="6"/>
  <c r="D3255" i="6"/>
  <c r="S3254" i="6"/>
  <c r="Q3254" i="6"/>
  <c r="P3254" i="6"/>
  <c r="O3254" i="6"/>
  <c r="N3254" i="6"/>
  <c r="M3254" i="6"/>
  <c r="D3254" i="6"/>
  <c r="S3253" i="6"/>
  <c r="Q3253" i="6"/>
  <c r="P3253" i="6"/>
  <c r="O3253" i="6"/>
  <c r="N3253" i="6"/>
  <c r="M3253" i="6"/>
  <c r="D3253" i="6"/>
  <c r="Q3252" i="6"/>
  <c r="P3252" i="6"/>
  <c r="S3252" i="6" s="1"/>
  <c r="O3252" i="6"/>
  <c r="N3252" i="6"/>
  <c r="M3252" i="6"/>
  <c r="D3252" i="6"/>
  <c r="Q3251" i="6"/>
  <c r="P3251" i="6"/>
  <c r="S3251" i="6" s="1"/>
  <c r="O3251" i="6"/>
  <c r="N3251" i="6"/>
  <c r="M3251" i="6"/>
  <c r="D3251" i="6"/>
  <c r="Q3250" i="6"/>
  <c r="P3250" i="6"/>
  <c r="S3250" i="6" s="1"/>
  <c r="O3250" i="6"/>
  <c r="N3250" i="6"/>
  <c r="M3250" i="6"/>
  <c r="D3250" i="6"/>
  <c r="S3249" i="6"/>
  <c r="Q3249" i="6"/>
  <c r="P3249" i="6"/>
  <c r="O3249" i="6"/>
  <c r="N3249" i="6"/>
  <c r="M3249" i="6"/>
  <c r="D3249" i="6"/>
  <c r="S3248" i="6"/>
  <c r="Q3248" i="6"/>
  <c r="P3248" i="6"/>
  <c r="O3248" i="6"/>
  <c r="N3248" i="6"/>
  <c r="M3248" i="6"/>
  <c r="D3248" i="6"/>
  <c r="Q3247" i="6"/>
  <c r="P3247" i="6"/>
  <c r="S3247" i="6" s="1"/>
  <c r="O3247" i="6"/>
  <c r="N3247" i="6"/>
  <c r="M3247" i="6"/>
  <c r="D3247" i="6"/>
  <c r="Q3246" i="6"/>
  <c r="P3246" i="6"/>
  <c r="S3246" i="6" s="1"/>
  <c r="O3246" i="6"/>
  <c r="N3246" i="6"/>
  <c r="M3246" i="6"/>
  <c r="D3246" i="6"/>
  <c r="S3245" i="6"/>
  <c r="Q3245" i="6"/>
  <c r="P3245" i="6"/>
  <c r="O3245" i="6"/>
  <c r="N3245" i="6"/>
  <c r="M3245" i="6"/>
  <c r="D3245" i="6"/>
  <c r="Q3244" i="6"/>
  <c r="P3244" i="6"/>
  <c r="S3244" i="6" s="1"/>
  <c r="O3244" i="6"/>
  <c r="N3244" i="6"/>
  <c r="M3244" i="6"/>
  <c r="D3244" i="6"/>
  <c r="Q3243" i="6"/>
  <c r="P3243" i="6"/>
  <c r="S3243" i="6" s="1"/>
  <c r="O3243" i="6"/>
  <c r="N3243" i="6"/>
  <c r="M3243" i="6"/>
  <c r="D3243" i="6"/>
  <c r="S3242" i="6"/>
  <c r="Q3242" i="6"/>
  <c r="P3242" i="6"/>
  <c r="O3242" i="6"/>
  <c r="N3242" i="6"/>
  <c r="M3242" i="6"/>
  <c r="D3242" i="6"/>
  <c r="S3241" i="6"/>
  <c r="Q3241" i="6"/>
  <c r="P3241" i="6"/>
  <c r="O3241" i="6"/>
  <c r="N3241" i="6"/>
  <c r="M3241" i="6"/>
  <c r="D3241" i="6"/>
  <c r="Q3240" i="6"/>
  <c r="P3240" i="6"/>
  <c r="S3240" i="6" s="1"/>
  <c r="O3240" i="6"/>
  <c r="N3240" i="6"/>
  <c r="M3240" i="6"/>
  <c r="D3240" i="6"/>
  <c r="Q3239" i="6"/>
  <c r="P3239" i="6"/>
  <c r="S3239" i="6" s="1"/>
  <c r="O3239" i="6"/>
  <c r="N3239" i="6"/>
  <c r="M3239" i="6"/>
  <c r="D3239" i="6"/>
  <c r="Q3238" i="6"/>
  <c r="P3238" i="6"/>
  <c r="S3238" i="6" s="1"/>
  <c r="O3238" i="6"/>
  <c r="N3238" i="6"/>
  <c r="M3238" i="6"/>
  <c r="D3238" i="6"/>
  <c r="S3237" i="6"/>
  <c r="Q3237" i="6"/>
  <c r="P3237" i="6"/>
  <c r="O3237" i="6"/>
  <c r="N3237" i="6"/>
  <c r="M3237" i="6"/>
  <c r="D3237" i="6"/>
  <c r="S3236" i="6"/>
  <c r="Q3236" i="6"/>
  <c r="P3236" i="6"/>
  <c r="O3236" i="6"/>
  <c r="N3236" i="6"/>
  <c r="M3236" i="6"/>
  <c r="D3236" i="6"/>
  <c r="Q3235" i="6"/>
  <c r="P3235" i="6"/>
  <c r="S3235" i="6" s="1"/>
  <c r="O3235" i="6"/>
  <c r="N3235" i="6"/>
  <c r="M3235" i="6"/>
  <c r="D3235" i="6"/>
  <c r="Q3234" i="6"/>
  <c r="P3234" i="6"/>
  <c r="S3234" i="6" s="1"/>
  <c r="O3234" i="6"/>
  <c r="N3234" i="6"/>
  <c r="M3234" i="6"/>
  <c r="D3234" i="6"/>
  <c r="S3233" i="6"/>
  <c r="Q3233" i="6"/>
  <c r="P3233" i="6"/>
  <c r="O3233" i="6"/>
  <c r="N3233" i="6"/>
  <c r="M3233" i="6"/>
  <c r="D3233" i="6"/>
  <c r="Q3232" i="6"/>
  <c r="P3232" i="6"/>
  <c r="S3232" i="6" s="1"/>
  <c r="O3232" i="6"/>
  <c r="N3232" i="6"/>
  <c r="M3232" i="6"/>
  <c r="D3232" i="6"/>
  <c r="Q3231" i="6"/>
  <c r="P3231" i="6"/>
  <c r="S3231" i="6" s="1"/>
  <c r="O3231" i="6"/>
  <c r="N3231" i="6"/>
  <c r="M3231" i="6"/>
  <c r="D3231" i="6"/>
  <c r="S3230" i="6"/>
  <c r="Q3230" i="6"/>
  <c r="P3230" i="6"/>
  <c r="O3230" i="6"/>
  <c r="N3230" i="6"/>
  <c r="M3230" i="6"/>
  <c r="D3230" i="6"/>
  <c r="S3229" i="6"/>
  <c r="Q3229" i="6"/>
  <c r="P3229" i="6"/>
  <c r="O3229" i="6"/>
  <c r="N3229" i="6"/>
  <c r="M3229" i="6"/>
  <c r="D3229" i="6"/>
  <c r="Q3228" i="6"/>
  <c r="P3228" i="6"/>
  <c r="S3228" i="6" s="1"/>
  <c r="O3228" i="6"/>
  <c r="N3228" i="6"/>
  <c r="M3228" i="6"/>
  <c r="D3228" i="6"/>
  <c r="Q3227" i="6"/>
  <c r="P3227" i="6"/>
  <c r="S3227" i="6" s="1"/>
  <c r="O3227" i="6"/>
  <c r="N3227" i="6"/>
  <c r="M3227" i="6"/>
  <c r="D3227" i="6"/>
  <c r="Q3226" i="6"/>
  <c r="P3226" i="6"/>
  <c r="S3226" i="6" s="1"/>
  <c r="O3226" i="6"/>
  <c r="N3226" i="6"/>
  <c r="M3226" i="6"/>
  <c r="D3226" i="6"/>
  <c r="S3225" i="6"/>
  <c r="Q3225" i="6"/>
  <c r="P3225" i="6"/>
  <c r="O3225" i="6"/>
  <c r="N3225" i="6"/>
  <c r="M3225" i="6"/>
  <c r="D3225" i="6"/>
  <c r="S3224" i="6"/>
  <c r="Q3224" i="6"/>
  <c r="P3224" i="6"/>
  <c r="O3224" i="6"/>
  <c r="N3224" i="6"/>
  <c r="M3224" i="6"/>
  <c r="D3224" i="6"/>
  <c r="Q3223" i="6"/>
  <c r="P3223" i="6"/>
  <c r="S3223" i="6" s="1"/>
  <c r="O3223" i="6"/>
  <c r="N3223" i="6"/>
  <c r="M3223" i="6"/>
  <c r="D3223" i="6"/>
  <c r="Q3222" i="6"/>
  <c r="P3222" i="6"/>
  <c r="S3222" i="6" s="1"/>
  <c r="O3222" i="6"/>
  <c r="N3222" i="6"/>
  <c r="M3222" i="6"/>
  <c r="D3222" i="6"/>
  <c r="S3221" i="6"/>
  <c r="Q3221" i="6"/>
  <c r="P3221" i="6"/>
  <c r="O3221" i="6"/>
  <c r="N3221" i="6"/>
  <c r="M3221" i="6"/>
  <c r="D3221" i="6"/>
  <c r="Q3220" i="6"/>
  <c r="P3220" i="6"/>
  <c r="S3220" i="6" s="1"/>
  <c r="O3220" i="6"/>
  <c r="N3220" i="6"/>
  <c r="M3220" i="6"/>
  <c r="D3220" i="6"/>
  <c r="Q3219" i="6"/>
  <c r="P3219" i="6"/>
  <c r="S3219" i="6" s="1"/>
  <c r="O3219" i="6"/>
  <c r="N3219" i="6"/>
  <c r="M3219" i="6"/>
  <c r="D3219" i="6"/>
  <c r="S3218" i="6"/>
  <c r="Q3218" i="6"/>
  <c r="P3218" i="6"/>
  <c r="O3218" i="6"/>
  <c r="N3218" i="6"/>
  <c r="M3218" i="6"/>
  <c r="D3218" i="6"/>
  <c r="S3217" i="6"/>
  <c r="Q3217" i="6"/>
  <c r="P3217" i="6"/>
  <c r="O3217" i="6"/>
  <c r="N3217" i="6"/>
  <c r="M3217" i="6"/>
  <c r="D3217" i="6"/>
  <c r="Q3216" i="6"/>
  <c r="P3216" i="6"/>
  <c r="S3216" i="6" s="1"/>
  <c r="O3216" i="6"/>
  <c r="N3216" i="6"/>
  <c r="M3216" i="6"/>
  <c r="D3216" i="6"/>
  <c r="Q3215" i="6"/>
  <c r="P3215" i="6"/>
  <c r="S3215" i="6" s="1"/>
  <c r="O3215" i="6"/>
  <c r="N3215" i="6"/>
  <c r="M3215" i="6"/>
  <c r="D3215" i="6"/>
  <c r="Q3214" i="6"/>
  <c r="P3214" i="6"/>
  <c r="S3214" i="6" s="1"/>
  <c r="O3214" i="6"/>
  <c r="N3214" i="6"/>
  <c r="M3214" i="6"/>
  <c r="D3214" i="6"/>
  <c r="S3213" i="6"/>
  <c r="Q3213" i="6"/>
  <c r="P3213" i="6"/>
  <c r="O3213" i="6"/>
  <c r="N3213" i="6"/>
  <c r="M3213" i="6"/>
  <c r="D3213" i="6"/>
  <c r="S3212" i="6"/>
  <c r="Q3212" i="6"/>
  <c r="P3212" i="6"/>
  <c r="O3212" i="6"/>
  <c r="N3212" i="6"/>
  <c r="M3212" i="6"/>
  <c r="D3212" i="6"/>
  <c r="Q3211" i="6"/>
  <c r="P3211" i="6"/>
  <c r="S3211" i="6" s="1"/>
  <c r="O3211" i="6"/>
  <c r="N3211" i="6"/>
  <c r="M3211" i="6"/>
  <c r="D3211" i="6"/>
  <c r="Q3210" i="6"/>
  <c r="P3210" i="6"/>
  <c r="S3210" i="6" s="1"/>
  <c r="O3210" i="6"/>
  <c r="N3210" i="6"/>
  <c r="M3210" i="6"/>
  <c r="D3210" i="6"/>
  <c r="S3209" i="6"/>
  <c r="Q3209" i="6"/>
  <c r="P3209" i="6"/>
  <c r="O3209" i="6"/>
  <c r="N3209" i="6"/>
  <c r="M3209" i="6"/>
  <c r="D3209" i="6"/>
  <c r="Q3208" i="6"/>
  <c r="P3208" i="6"/>
  <c r="S3208" i="6" s="1"/>
  <c r="O3208" i="6"/>
  <c r="N3208" i="6"/>
  <c r="M3208" i="6"/>
  <c r="D3208" i="6"/>
  <c r="Q3207" i="6"/>
  <c r="P3207" i="6"/>
  <c r="S3207" i="6" s="1"/>
  <c r="O3207" i="6"/>
  <c r="N3207" i="6"/>
  <c r="M3207" i="6"/>
  <c r="D3207" i="6"/>
  <c r="S3206" i="6"/>
  <c r="Q3206" i="6"/>
  <c r="P3206" i="6"/>
  <c r="O3206" i="6"/>
  <c r="N3206" i="6"/>
  <c r="M3206" i="6"/>
  <c r="D3206" i="6"/>
  <c r="S3205" i="6"/>
  <c r="Q3205" i="6"/>
  <c r="P3205" i="6"/>
  <c r="O3205" i="6"/>
  <c r="N3205" i="6"/>
  <c r="M3205" i="6"/>
  <c r="D3205" i="6"/>
  <c r="Q3204" i="6"/>
  <c r="P3204" i="6"/>
  <c r="S3204" i="6" s="1"/>
  <c r="O3204" i="6"/>
  <c r="N3204" i="6"/>
  <c r="M3204" i="6"/>
  <c r="D3204" i="6"/>
  <c r="Q3203" i="6"/>
  <c r="P3203" i="6"/>
  <c r="S3203" i="6" s="1"/>
  <c r="O3203" i="6"/>
  <c r="N3203" i="6"/>
  <c r="M3203" i="6"/>
  <c r="D3203" i="6"/>
  <c r="Q3202" i="6"/>
  <c r="P3202" i="6"/>
  <c r="S3202" i="6" s="1"/>
  <c r="O3202" i="6"/>
  <c r="N3202" i="6"/>
  <c r="M3202" i="6"/>
  <c r="D3202" i="6"/>
  <c r="S3201" i="6"/>
  <c r="Q3201" i="6"/>
  <c r="P3201" i="6"/>
  <c r="O3201" i="6"/>
  <c r="N3201" i="6"/>
  <c r="M3201" i="6"/>
  <c r="D3201" i="6"/>
  <c r="S3200" i="6"/>
  <c r="Q3200" i="6"/>
  <c r="P3200" i="6"/>
  <c r="O3200" i="6"/>
  <c r="N3200" i="6"/>
  <c r="M3200" i="6"/>
  <c r="D3200" i="6"/>
  <c r="Q3199" i="6"/>
  <c r="P3199" i="6"/>
  <c r="S3199" i="6" s="1"/>
  <c r="O3199" i="6"/>
  <c r="N3199" i="6"/>
  <c r="M3199" i="6"/>
  <c r="D3199" i="6"/>
  <c r="Q3198" i="6"/>
  <c r="P3198" i="6"/>
  <c r="S3198" i="6" s="1"/>
  <c r="O3198" i="6"/>
  <c r="N3198" i="6"/>
  <c r="M3198" i="6"/>
  <c r="D3198" i="6"/>
  <c r="S3197" i="6"/>
  <c r="Q3197" i="6"/>
  <c r="P3197" i="6"/>
  <c r="O3197" i="6"/>
  <c r="N3197" i="6"/>
  <c r="M3197" i="6"/>
  <c r="D3197" i="6"/>
  <c r="Q3196" i="6"/>
  <c r="P3196" i="6"/>
  <c r="S3196" i="6" s="1"/>
  <c r="O3196" i="6"/>
  <c r="N3196" i="6"/>
  <c r="M3196" i="6"/>
  <c r="D3196" i="6"/>
  <c r="Q3195" i="6"/>
  <c r="P3195" i="6"/>
  <c r="S3195" i="6" s="1"/>
  <c r="O3195" i="6"/>
  <c r="N3195" i="6"/>
  <c r="M3195" i="6"/>
  <c r="D3195" i="6"/>
  <c r="S3194" i="6"/>
  <c r="Q3194" i="6"/>
  <c r="P3194" i="6"/>
  <c r="O3194" i="6"/>
  <c r="N3194" i="6"/>
  <c r="M3194" i="6"/>
  <c r="D3194" i="6"/>
  <c r="S3193" i="6"/>
  <c r="Q3193" i="6"/>
  <c r="P3193" i="6"/>
  <c r="O3193" i="6"/>
  <c r="N3193" i="6"/>
  <c r="M3193" i="6"/>
  <c r="D3193" i="6"/>
  <c r="Q3192" i="6"/>
  <c r="P3192" i="6"/>
  <c r="S3192" i="6" s="1"/>
  <c r="O3192" i="6"/>
  <c r="N3192" i="6"/>
  <c r="M3192" i="6"/>
  <c r="D3192" i="6"/>
  <c r="Q3191" i="6"/>
  <c r="P3191" i="6"/>
  <c r="S3191" i="6" s="1"/>
  <c r="O3191" i="6"/>
  <c r="N3191" i="6"/>
  <c r="M3191" i="6"/>
  <c r="D3191" i="6"/>
  <c r="Q3190" i="6"/>
  <c r="P3190" i="6"/>
  <c r="S3190" i="6" s="1"/>
  <c r="O3190" i="6"/>
  <c r="N3190" i="6"/>
  <c r="M3190" i="6"/>
  <c r="D3190" i="6"/>
  <c r="S3189" i="6"/>
  <c r="Q3189" i="6"/>
  <c r="P3189" i="6"/>
  <c r="O3189" i="6"/>
  <c r="N3189" i="6"/>
  <c r="M3189" i="6"/>
  <c r="D3189" i="6"/>
  <c r="S3188" i="6"/>
  <c r="Q3188" i="6"/>
  <c r="P3188" i="6"/>
  <c r="O3188" i="6"/>
  <c r="N3188" i="6"/>
  <c r="M3188" i="6"/>
  <c r="D3188" i="6"/>
  <c r="Q3187" i="6"/>
  <c r="P3187" i="6"/>
  <c r="S3187" i="6" s="1"/>
  <c r="O3187" i="6"/>
  <c r="N3187" i="6"/>
  <c r="M3187" i="6"/>
  <c r="D3187" i="6"/>
  <c r="Q3186" i="6"/>
  <c r="P3186" i="6"/>
  <c r="S3186" i="6" s="1"/>
  <c r="O3186" i="6"/>
  <c r="N3186" i="6"/>
  <c r="M3186" i="6"/>
  <c r="D3186" i="6"/>
  <c r="S3185" i="6"/>
  <c r="Q3185" i="6"/>
  <c r="P3185" i="6"/>
  <c r="O3185" i="6"/>
  <c r="N3185" i="6"/>
  <c r="M3185" i="6"/>
  <c r="D3185" i="6"/>
  <c r="Q3184" i="6"/>
  <c r="P3184" i="6"/>
  <c r="S3184" i="6" s="1"/>
  <c r="O3184" i="6"/>
  <c r="N3184" i="6"/>
  <c r="M3184" i="6"/>
  <c r="D3184" i="6"/>
  <c r="Q3183" i="6"/>
  <c r="P3183" i="6"/>
  <c r="S3183" i="6" s="1"/>
  <c r="O3183" i="6"/>
  <c r="N3183" i="6"/>
  <c r="M3183" i="6"/>
  <c r="D3183" i="6"/>
  <c r="S3182" i="6"/>
  <c r="Q3182" i="6"/>
  <c r="P3182" i="6"/>
  <c r="O3182" i="6"/>
  <c r="N3182" i="6"/>
  <c r="M3182" i="6"/>
  <c r="D3182" i="6"/>
  <c r="S3181" i="6"/>
  <c r="Q3181" i="6"/>
  <c r="P3181" i="6"/>
  <c r="O3181" i="6"/>
  <c r="N3181" i="6"/>
  <c r="M3181" i="6"/>
  <c r="D3181" i="6"/>
  <c r="Q3180" i="6"/>
  <c r="P3180" i="6"/>
  <c r="S3180" i="6" s="1"/>
  <c r="O3180" i="6"/>
  <c r="N3180" i="6"/>
  <c r="M3180" i="6"/>
  <c r="D3180" i="6"/>
  <c r="Q3179" i="6"/>
  <c r="P3179" i="6"/>
  <c r="S3179" i="6" s="1"/>
  <c r="O3179" i="6"/>
  <c r="N3179" i="6"/>
  <c r="M3179" i="6"/>
  <c r="D3179" i="6"/>
  <c r="Q3178" i="6"/>
  <c r="P3178" i="6"/>
  <c r="S3178" i="6" s="1"/>
  <c r="O3178" i="6"/>
  <c r="N3178" i="6"/>
  <c r="M3178" i="6"/>
  <c r="D3178" i="6"/>
  <c r="S3177" i="6"/>
  <c r="Q3177" i="6"/>
  <c r="P3177" i="6"/>
  <c r="O3177" i="6"/>
  <c r="N3177" i="6"/>
  <c r="M3177" i="6"/>
  <c r="D3177" i="6"/>
  <c r="S3176" i="6"/>
  <c r="Q3176" i="6"/>
  <c r="P3176" i="6"/>
  <c r="O3176" i="6"/>
  <c r="N3176" i="6"/>
  <c r="M3176" i="6"/>
  <c r="D3176" i="6"/>
  <c r="Q3175" i="6"/>
  <c r="P3175" i="6"/>
  <c r="S3175" i="6" s="1"/>
  <c r="O3175" i="6"/>
  <c r="N3175" i="6"/>
  <c r="M3175" i="6"/>
  <c r="D3175" i="6"/>
  <c r="Q3174" i="6"/>
  <c r="P3174" i="6"/>
  <c r="S3174" i="6" s="1"/>
  <c r="O3174" i="6"/>
  <c r="N3174" i="6"/>
  <c r="M3174" i="6"/>
  <c r="D3174" i="6"/>
  <c r="S3173" i="6"/>
  <c r="Q3173" i="6"/>
  <c r="P3173" i="6"/>
  <c r="O3173" i="6"/>
  <c r="N3173" i="6"/>
  <c r="M3173" i="6"/>
  <c r="D3173" i="6"/>
  <c r="Q3172" i="6"/>
  <c r="P3172" i="6"/>
  <c r="S3172" i="6" s="1"/>
  <c r="O3172" i="6"/>
  <c r="N3172" i="6"/>
  <c r="M3172" i="6"/>
  <c r="D3172" i="6"/>
  <c r="Q3171" i="6"/>
  <c r="P3171" i="6"/>
  <c r="S3171" i="6" s="1"/>
  <c r="O3171" i="6"/>
  <c r="N3171" i="6"/>
  <c r="M3171" i="6"/>
  <c r="D3171" i="6"/>
  <c r="S3170" i="6"/>
  <c r="Q3170" i="6"/>
  <c r="P3170" i="6"/>
  <c r="O3170" i="6"/>
  <c r="N3170" i="6"/>
  <c r="M3170" i="6"/>
  <c r="D3170" i="6"/>
  <c r="S3169" i="6"/>
  <c r="Q3169" i="6"/>
  <c r="P3169" i="6"/>
  <c r="O3169" i="6"/>
  <c r="N3169" i="6"/>
  <c r="M3169" i="6"/>
  <c r="D3169" i="6"/>
  <c r="Q3168" i="6"/>
  <c r="P3168" i="6"/>
  <c r="S3168" i="6" s="1"/>
  <c r="O3168" i="6"/>
  <c r="N3168" i="6"/>
  <c r="M3168" i="6"/>
  <c r="D3168" i="6"/>
  <c r="Q3167" i="6"/>
  <c r="P3167" i="6"/>
  <c r="S3167" i="6" s="1"/>
  <c r="O3167" i="6"/>
  <c r="N3167" i="6"/>
  <c r="M3167" i="6"/>
  <c r="D3167" i="6"/>
  <c r="Q3166" i="6"/>
  <c r="P3166" i="6"/>
  <c r="S3166" i="6" s="1"/>
  <c r="O3166" i="6"/>
  <c r="N3166" i="6"/>
  <c r="M3166" i="6"/>
  <c r="D3166" i="6"/>
  <c r="S3165" i="6"/>
  <c r="Q3165" i="6"/>
  <c r="P3165" i="6"/>
  <c r="O3165" i="6"/>
  <c r="N3165" i="6"/>
  <c r="M3165" i="6"/>
  <c r="D3165" i="6"/>
  <c r="S3164" i="6"/>
  <c r="Q3164" i="6"/>
  <c r="P3164" i="6"/>
  <c r="O3164" i="6"/>
  <c r="N3164" i="6"/>
  <c r="M3164" i="6"/>
  <c r="D3164" i="6"/>
  <c r="Q3163" i="6"/>
  <c r="P3163" i="6"/>
  <c r="S3163" i="6" s="1"/>
  <c r="O3163" i="6"/>
  <c r="N3163" i="6"/>
  <c r="M3163" i="6"/>
  <c r="D3163" i="6"/>
  <c r="Q3162" i="6"/>
  <c r="P3162" i="6"/>
  <c r="S3162" i="6" s="1"/>
  <c r="O3162" i="6"/>
  <c r="N3162" i="6"/>
  <c r="M3162" i="6"/>
  <c r="D3162" i="6"/>
  <c r="S3161" i="6"/>
  <c r="Q3161" i="6"/>
  <c r="P3161" i="6"/>
  <c r="O3161" i="6"/>
  <c r="N3161" i="6"/>
  <c r="M3161" i="6"/>
  <c r="D3161" i="6"/>
  <c r="Q3160" i="6"/>
  <c r="P3160" i="6"/>
  <c r="S3160" i="6" s="1"/>
  <c r="O3160" i="6"/>
  <c r="N3160" i="6"/>
  <c r="M3160" i="6"/>
  <c r="D3160" i="6"/>
  <c r="Q3159" i="6"/>
  <c r="P3159" i="6"/>
  <c r="S3159" i="6" s="1"/>
  <c r="O3159" i="6"/>
  <c r="N3159" i="6"/>
  <c r="M3159" i="6"/>
  <c r="D3159" i="6"/>
  <c r="S3158" i="6"/>
  <c r="Q3158" i="6"/>
  <c r="P3158" i="6"/>
  <c r="O3158" i="6"/>
  <c r="N3158" i="6"/>
  <c r="M3158" i="6"/>
  <c r="D3158" i="6"/>
  <c r="S3157" i="6"/>
  <c r="Q3157" i="6"/>
  <c r="P3157" i="6"/>
  <c r="O3157" i="6"/>
  <c r="N3157" i="6"/>
  <c r="M3157" i="6"/>
  <c r="D3157" i="6"/>
  <c r="Q3156" i="6"/>
  <c r="P3156" i="6"/>
  <c r="S3156" i="6" s="1"/>
  <c r="O3156" i="6"/>
  <c r="N3156" i="6"/>
  <c r="M3156" i="6"/>
  <c r="D3156" i="6"/>
  <c r="Q3155" i="6"/>
  <c r="P3155" i="6"/>
  <c r="S3155" i="6" s="1"/>
  <c r="O3155" i="6"/>
  <c r="N3155" i="6"/>
  <c r="M3155" i="6"/>
  <c r="D3155" i="6"/>
  <c r="Q3154" i="6"/>
  <c r="P3154" i="6"/>
  <c r="S3154" i="6" s="1"/>
  <c r="O3154" i="6"/>
  <c r="N3154" i="6"/>
  <c r="M3154" i="6"/>
  <c r="D3154" i="6"/>
  <c r="S3153" i="6"/>
  <c r="Q3153" i="6"/>
  <c r="P3153" i="6"/>
  <c r="O3153" i="6"/>
  <c r="N3153" i="6"/>
  <c r="M3153" i="6"/>
  <c r="D3153" i="6"/>
  <c r="S3152" i="6"/>
  <c r="Q3152" i="6"/>
  <c r="P3152" i="6"/>
  <c r="O3152" i="6"/>
  <c r="N3152" i="6"/>
  <c r="M3152" i="6"/>
  <c r="D3152" i="6"/>
  <c r="Q3151" i="6"/>
  <c r="P3151" i="6"/>
  <c r="S3151" i="6" s="1"/>
  <c r="O3151" i="6"/>
  <c r="N3151" i="6"/>
  <c r="M3151" i="6"/>
  <c r="D3151" i="6"/>
  <c r="Q3150" i="6"/>
  <c r="P3150" i="6"/>
  <c r="S3150" i="6" s="1"/>
  <c r="O3150" i="6"/>
  <c r="N3150" i="6"/>
  <c r="M3150" i="6"/>
  <c r="D3150" i="6"/>
  <c r="S3149" i="6"/>
  <c r="Q3149" i="6"/>
  <c r="P3149" i="6"/>
  <c r="O3149" i="6"/>
  <c r="N3149" i="6"/>
  <c r="M3149" i="6"/>
  <c r="D3149" i="6"/>
  <c r="Q3148" i="6"/>
  <c r="P3148" i="6"/>
  <c r="S3148" i="6" s="1"/>
  <c r="O3148" i="6"/>
  <c r="N3148" i="6"/>
  <c r="M3148" i="6"/>
  <c r="D3148" i="6"/>
  <c r="Q3147" i="6"/>
  <c r="P3147" i="6"/>
  <c r="S3147" i="6" s="1"/>
  <c r="O3147" i="6"/>
  <c r="N3147" i="6"/>
  <c r="M3147" i="6"/>
  <c r="D3147" i="6"/>
  <c r="S3146" i="6"/>
  <c r="Q3146" i="6"/>
  <c r="P3146" i="6"/>
  <c r="O3146" i="6"/>
  <c r="N3146" i="6"/>
  <c r="M3146" i="6"/>
  <c r="D3146" i="6"/>
  <c r="S3145" i="6"/>
  <c r="Q3145" i="6"/>
  <c r="P3145" i="6"/>
  <c r="O3145" i="6"/>
  <c r="N3145" i="6"/>
  <c r="M3145" i="6"/>
  <c r="D3145" i="6"/>
  <c r="Q3144" i="6"/>
  <c r="P3144" i="6"/>
  <c r="S3144" i="6" s="1"/>
  <c r="O3144" i="6"/>
  <c r="N3144" i="6"/>
  <c r="M3144" i="6"/>
  <c r="D3144" i="6"/>
  <c r="Q3143" i="6"/>
  <c r="P3143" i="6"/>
  <c r="S3143" i="6" s="1"/>
  <c r="O3143" i="6"/>
  <c r="N3143" i="6"/>
  <c r="M3143" i="6"/>
  <c r="D3143" i="6"/>
  <c r="Q3142" i="6"/>
  <c r="P3142" i="6"/>
  <c r="S3142" i="6" s="1"/>
  <c r="O3142" i="6"/>
  <c r="N3142" i="6"/>
  <c r="M3142" i="6"/>
  <c r="D3142" i="6"/>
  <c r="S3141" i="6"/>
  <c r="Q3141" i="6"/>
  <c r="P3141" i="6"/>
  <c r="O3141" i="6"/>
  <c r="N3141" i="6"/>
  <c r="M3141" i="6"/>
  <c r="D3141" i="6"/>
  <c r="S3140" i="6"/>
  <c r="Q3140" i="6"/>
  <c r="P3140" i="6"/>
  <c r="O3140" i="6"/>
  <c r="N3140" i="6"/>
  <c r="M3140" i="6"/>
  <c r="D3140" i="6"/>
  <c r="Q3139" i="6"/>
  <c r="P3139" i="6"/>
  <c r="S3139" i="6" s="1"/>
  <c r="O3139" i="6"/>
  <c r="N3139" i="6"/>
  <c r="M3139" i="6"/>
  <c r="D3139" i="6"/>
  <c r="Q3138" i="6"/>
  <c r="P3138" i="6"/>
  <c r="S3138" i="6" s="1"/>
  <c r="O3138" i="6"/>
  <c r="N3138" i="6"/>
  <c r="M3138" i="6"/>
  <c r="D3138" i="6"/>
  <c r="S3137" i="6"/>
  <c r="Q3137" i="6"/>
  <c r="P3137" i="6"/>
  <c r="O3137" i="6"/>
  <c r="N3137" i="6"/>
  <c r="M3137" i="6"/>
  <c r="D3137" i="6"/>
  <c r="Q3136" i="6"/>
  <c r="P3136" i="6"/>
  <c r="S3136" i="6" s="1"/>
  <c r="O3136" i="6"/>
  <c r="N3136" i="6"/>
  <c r="M3136" i="6"/>
  <c r="D3136" i="6"/>
  <c r="Q3135" i="6"/>
  <c r="P3135" i="6"/>
  <c r="S3135" i="6" s="1"/>
  <c r="O3135" i="6"/>
  <c r="N3135" i="6"/>
  <c r="M3135" i="6"/>
  <c r="D3135" i="6"/>
  <c r="S3134" i="6"/>
  <c r="Q3134" i="6"/>
  <c r="P3134" i="6"/>
  <c r="O3134" i="6"/>
  <c r="N3134" i="6"/>
  <c r="M3134" i="6"/>
  <c r="D3134" i="6"/>
  <c r="S3133" i="6"/>
  <c r="Q3133" i="6"/>
  <c r="P3133" i="6"/>
  <c r="O3133" i="6"/>
  <c r="N3133" i="6"/>
  <c r="M3133" i="6"/>
  <c r="D3133" i="6"/>
  <c r="Q3132" i="6"/>
  <c r="P3132" i="6"/>
  <c r="S3132" i="6" s="1"/>
  <c r="O3132" i="6"/>
  <c r="N3132" i="6"/>
  <c r="M3132" i="6"/>
  <c r="D3132" i="6"/>
  <c r="Q3131" i="6"/>
  <c r="P3131" i="6"/>
  <c r="S3131" i="6" s="1"/>
  <c r="O3131" i="6"/>
  <c r="N3131" i="6"/>
  <c r="M3131" i="6"/>
  <c r="D3131" i="6"/>
  <c r="Q3130" i="6"/>
  <c r="P3130" i="6"/>
  <c r="S3130" i="6" s="1"/>
  <c r="O3130" i="6"/>
  <c r="N3130" i="6"/>
  <c r="M3130" i="6"/>
  <c r="D3130" i="6"/>
  <c r="S3129" i="6"/>
  <c r="Q3129" i="6"/>
  <c r="P3129" i="6"/>
  <c r="O3129" i="6"/>
  <c r="N3129" i="6"/>
  <c r="M3129" i="6"/>
  <c r="D3129" i="6"/>
  <c r="S3128" i="6"/>
  <c r="Q3128" i="6"/>
  <c r="P3128" i="6"/>
  <c r="O3128" i="6"/>
  <c r="N3128" i="6"/>
  <c r="M3128" i="6"/>
  <c r="D3128" i="6"/>
  <c r="Q3127" i="6"/>
  <c r="P3127" i="6"/>
  <c r="S3127" i="6" s="1"/>
  <c r="O3127" i="6"/>
  <c r="N3127" i="6"/>
  <c r="M3127" i="6"/>
  <c r="D3127" i="6"/>
  <c r="Q3126" i="6"/>
  <c r="P3126" i="6"/>
  <c r="S3126" i="6" s="1"/>
  <c r="O3126" i="6"/>
  <c r="N3126" i="6"/>
  <c r="M3126" i="6"/>
  <c r="D3126" i="6"/>
  <c r="S3125" i="6"/>
  <c r="Q3125" i="6"/>
  <c r="P3125" i="6"/>
  <c r="O3125" i="6"/>
  <c r="N3125" i="6"/>
  <c r="M3125" i="6"/>
  <c r="D3125" i="6"/>
  <c r="Q3124" i="6"/>
  <c r="P3124" i="6"/>
  <c r="S3124" i="6" s="1"/>
  <c r="O3124" i="6"/>
  <c r="N3124" i="6"/>
  <c r="M3124" i="6"/>
  <c r="D3124" i="6"/>
  <c r="Q3123" i="6"/>
  <c r="P3123" i="6"/>
  <c r="S3123" i="6" s="1"/>
  <c r="O3123" i="6"/>
  <c r="N3123" i="6"/>
  <c r="M3123" i="6"/>
  <c r="D3123" i="6"/>
  <c r="S3122" i="6"/>
  <c r="Q3122" i="6"/>
  <c r="P3122" i="6"/>
  <c r="O3122" i="6"/>
  <c r="N3122" i="6"/>
  <c r="M3122" i="6"/>
  <c r="D3122" i="6"/>
  <c r="S3121" i="6"/>
  <c r="Q3121" i="6"/>
  <c r="P3121" i="6"/>
  <c r="O3121" i="6"/>
  <c r="N3121" i="6"/>
  <c r="M3121" i="6"/>
  <c r="D3121" i="6"/>
  <c r="Q3120" i="6"/>
  <c r="P3120" i="6"/>
  <c r="S3120" i="6" s="1"/>
  <c r="O3120" i="6"/>
  <c r="N3120" i="6"/>
  <c r="M3120" i="6"/>
  <c r="D3120" i="6"/>
  <c r="Q3119" i="6"/>
  <c r="P3119" i="6"/>
  <c r="S3119" i="6" s="1"/>
  <c r="O3119" i="6"/>
  <c r="N3119" i="6"/>
  <c r="M3119" i="6"/>
  <c r="D3119" i="6"/>
  <c r="Q3118" i="6"/>
  <c r="P3118" i="6"/>
  <c r="S3118" i="6" s="1"/>
  <c r="O3118" i="6"/>
  <c r="N3118" i="6"/>
  <c r="M3118" i="6"/>
  <c r="D3118" i="6"/>
  <c r="S3117" i="6"/>
  <c r="Q3117" i="6"/>
  <c r="P3117" i="6"/>
  <c r="O3117" i="6"/>
  <c r="N3117" i="6"/>
  <c r="M3117" i="6"/>
  <c r="D3117" i="6"/>
  <c r="S3116" i="6"/>
  <c r="Q3116" i="6"/>
  <c r="P3116" i="6"/>
  <c r="O3116" i="6"/>
  <c r="N3116" i="6"/>
  <c r="M3116" i="6"/>
  <c r="D3116" i="6"/>
  <c r="Q3115" i="6"/>
  <c r="P3115" i="6"/>
  <c r="S3115" i="6" s="1"/>
  <c r="O3115" i="6"/>
  <c r="N3115" i="6"/>
  <c r="M3115" i="6"/>
  <c r="D3115" i="6"/>
  <c r="Q3114" i="6"/>
  <c r="P3114" i="6"/>
  <c r="S3114" i="6" s="1"/>
  <c r="O3114" i="6"/>
  <c r="N3114" i="6"/>
  <c r="M3114" i="6"/>
  <c r="D3114" i="6"/>
  <c r="S3113" i="6"/>
  <c r="Q3113" i="6"/>
  <c r="P3113" i="6"/>
  <c r="O3113" i="6"/>
  <c r="N3113" i="6"/>
  <c r="M3113" i="6"/>
  <c r="D3113" i="6"/>
  <c r="Q3112" i="6"/>
  <c r="P3112" i="6"/>
  <c r="S3112" i="6" s="1"/>
  <c r="O3112" i="6"/>
  <c r="N3112" i="6"/>
  <c r="M3112" i="6"/>
  <c r="D3112" i="6"/>
  <c r="Q3111" i="6"/>
  <c r="P3111" i="6"/>
  <c r="S3111" i="6" s="1"/>
  <c r="O3111" i="6"/>
  <c r="N3111" i="6"/>
  <c r="M3111" i="6"/>
  <c r="D3111" i="6"/>
  <c r="S3110" i="6"/>
  <c r="Q3110" i="6"/>
  <c r="P3110" i="6"/>
  <c r="O3110" i="6"/>
  <c r="N3110" i="6"/>
  <c r="M3110" i="6"/>
  <c r="D3110" i="6"/>
  <c r="S3109" i="6"/>
  <c r="Q3109" i="6"/>
  <c r="P3109" i="6"/>
  <c r="O3109" i="6"/>
  <c r="N3109" i="6"/>
  <c r="M3109" i="6"/>
  <c r="D3109" i="6"/>
  <c r="Q3108" i="6"/>
  <c r="P3108" i="6"/>
  <c r="S3108" i="6" s="1"/>
  <c r="O3108" i="6"/>
  <c r="N3108" i="6"/>
  <c r="M3108" i="6"/>
  <c r="D3108" i="6"/>
  <c r="Q3107" i="6"/>
  <c r="P3107" i="6"/>
  <c r="S3107" i="6" s="1"/>
  <c r="O3107" i="6"/>
  <c r="N3107" i="6"/>
  <c r="M3107" i="6"/>
  <c r="D3107" i="6"/>
  <c r="Q3106" i="6"/>
  <c r="P3106" i="6"/>
  <c r="S3106" i="6" s="1"/>
  <c r="O3106" i="6"/>
  <c r="N3106" i="6"/>
  <c r="M3106" i="6"/>
  <c r="D3106" i="6"/>
  <c r="S3105" i="6"/>
  <c r="Q3105" i="6"/>
  <c r="P3105" i="6"/>
  <c r="O3105" i="6"/>
  <c r="N3105" i="6"/>
  <c r="M3105" i="6"/>
  <c r="D3105" i="6"/>
  <c r="S3104" i="6"/>
  <c r="Q3104" i="6"/>
  <c r="P3104" i="6"/>
  <c r="O3104" i="6"/>
  <c r="N3104" i="6"/>
  <c r="M3104" i="6"/>
  <c r="D3104" i="6"/>
  <c r="Q3103" i="6"/>
  <c r="P3103" i="6"/>
  <c r="S3103" i="6" s="1"/>
  <c r="O3103" i="6"/>
  <c r="N3103" i="6"/>
  <c r="M3103" i="6"/>
  <c r="D3103" i="6"/>
  <c r="Q3102" i="6"/>
  <c r="P3102" i="6"/>
  <c r="S3102" i="6" s="1"/>
  <c r="O3102" i="6"/>
  <c r="N3102" i="6"/>
  <c r="M3102" i="6"/>
  <c r="D3102" i="6"/>
  <c r="S3101" i="6"/>
  <c r="Q3101" i="6"/>
  <c r="P3101" i="6"/>
  <c r="O3101" i="6"/>
  <c r="N3101" i="6"/>
  <c r="M3101" i="6"/>
  <c r="D3101" i="6"/>
  <c r="Q3100" i="6"/>
  <c r="P3100" i="6"/>
  <c r="S3100" i="6" s="1"/>
  <c r="O3100" i="6"/>
  <c r="N3100" i="6"/>
  <c r="M3100" i="6"/>
  <c r="D3100" i="6"/>
  <c r="Q3099" i="6"/>
  <c r="P3099" i="6"/>
  <c r="S3099" i="6" s="1"/>
  <c r="O3099" i="6"/>
  <c r="N3099" i="6"/>
  <c r="M3099" i="6"/>
  <c r="D3099" i="6"/>
  <c r="S3098" i="6"/>
  <c r="Q3098" i="6"/>
  <c r="P3098" i="6"/>
  <c r="O3098" i="6"/>
  <c r="N3098" i="6"/>
  <c r="M3098" i="6"/>
  <c r="D3098" i="6"/>
  <c r="S3097" i="6"/>
  <c r="Q3097" i="6"/>
  <c r="P3097" i="6"/>
  <c r="O3097" i="6"/>
  <c r="N3097" i="6"/>
  <c r="M3097" i="6"/>
  <c r="D3097" i="6"/>
  <c r="Q3096" i="6"/>
  <c r="P3096" i="6"/>
  <c r="S3096" i="6" s="1"/>
  <c r="O3096" i="6"/>
  <c r="N3096" i="6"/>
  <c r="M3096" i="6"/>
  <c r="D3096" i="6"/>
  <c r="Q3095" i="6"/>
  <c r="P3095" i="6"/>
  <c r="S3095" i="6" s="1"/>
  <c r="O3095" i="6"/>
  <c r="N3095" i="6"/>
  <c r="M3095" i="6"/>
  <c r="D3095" i="6"/>
  <c r="Q3094" i="6"/>
  <c r="P3094" i="6"/>
  <c r="S3094" i="6" s="1"/>
  <c r="O3094" i="6"/>
  <c r="N3094" i="6"/>
  <c r="M3094" i="6"/>
  <c r="D3094" i="6"/>
  <c r="S3093" i="6"/>
  <c r="Q3093" i="6"/>
  <c r="P3093" i="6"/>
  <c r="O3093" i="6"/>
  <c r="N3093" i="6"/>
  <c r="M3093" i="6"/>
  <c r="D3093" i="6"/>
  <c r="S3092" i="6"/>
  <c r="Q3092" i="6"/>
  <c r="P3092" i="6"/>
  <c r="O3092" i="6"/>
  <c r="N3092" i="6"/>
  <c r="M3092" i="6"/>
  <c r="D3092" i="6"/>
  <c r="Q3091" i="6"/>
  <c r="P3091" i="6"/>
  <c r="S3091" i="6" s="1"/>
  <c r="O3091" i="6"/>
  <c r="N3091" i="6"/>
  <c r="M3091" i="6"/>
  <c r="D3091" i="6"/>
  <c r="Q3090" i="6"/>
  <c r="P3090" i="6"/>
  <c r="S3090" i="6" s="1"/>
  <c r="O3090" i="6"/>
  <c r="N3090" i="6"/>
  <c r="M3090" i="6"/>
  <c r="D3090" i="6"/>
  <c r="S3089" i="6"/>
  <c r="Q3089" i="6"/>
  <c r="P3089" i="6"/>
  <c r="O3089" i="6"/>
  <c r="N3089" i="6"/>
  <c r="M3089" i="6"/>
  <c r="D3089" i="6"/>
  <c r="Q3088" i="6"/>
  <c r="P3088" i="6"/>
  <c r="S3088" i="6" s="1"/>
  <c r="O3088" i="6"/>
  <c r="N3088" i="6"/>
  <c r="M3088" i="6"/>
  <c r="D3088" i="6"/>
  <c r="Q3087" i="6"/>
  <c r="P3087" i="6"/>
  <c r="S3087" i="6" s="1"/>
  <c r="O3087" i="6"/>
  <c r="N3087" i="6"/>
  <c r="M3087" i="6"/>
  <c r="D3087" i="6"/>
  <c r="S3086" i="6"/>
  <c r="Q3086" i="6"/>
  <c r="P3086" i="6"/>
  <c r="O3086" i="6"/>
  <c r="N3086" i="6"/>
  <c r="M3086" i="6"/>
  <c r="D3086" i="6"/>
  <c r="S3085" i="6"/>
  <c r="Q3085" i="6"/>
  <c r="P3085" i="6"/>
  <c r="O3085" i="6"/>
  <c r="N3085" i="6"/>
  <c r="M3085" i="6"/>
  <c r="D3085" i="6"/>
  <c r="Q3084" i="6"/>
  <c r="P3084" i="6"/>
  <c r="S3084" i="6" s="1"/>
  <c r="O3084" i="6"/>
  <c r="N3084" i="6"/>
  <c r="M3084" i="6"/>
  <c r="D3084" i="6"/>
  <c r="Q3083" i="6"/>
  <c r="P3083" i="6"/>
  <c r="S3083" i="6" s="1"/>
  <c r="O3083" i="6"/>
  <c r="N3083" i="6"/>
  <c r="M3083" i="6"/>
  <c r="D3083" i="6"/>
  <c r="Q3082" i="6"/>
  <c r="P3082" i="6"/>
  <c r="S3082" i="6" s="1"/>
  <c r="O3082" i="6"/>
  <c r="N3082" i="6"/>
  <c r="M3082" i="6"/>
  <c r="D3082" i="6"/>
  <c r="S3081" i="6"/>
  <c r="Q3081" i="6"/>
  <c r="P3081" i="6"/>
  <c r="O3081" i="6"/>
  <c r="N3081" i="6"/>
  <c r="M3081" i="6"/>
  <c r="D3081" i="6"/>
  <c r="S3080" i="6"/>
  <c r="Q3080" i="6"/>
  <c r="P3080" i="6"/>
  <c r="O3080" i="6"/>
  <c r="N3080" i="6"/>
  <c r="M3080" i="6"/>
  <c r="D3080" i="6"/>
  <c r="Q3079" i="6"/>
  <c r="P3079" i="6"/>
  <c r="S3079" i="6" s="1"/>
  <c r="O3079" i="6"/>
  <c r="N3079" i="6"/>
  <c r="M3079" i="6"/>
  <c r="D3079" i="6"/>
  <c r="Q3078" i="6"/>
  <c r="P3078" i="6"/>
  <c r="S3078" i="6" s="1"/>
  <c r="O3078" i="6"/>
  <c r="N3078" i="6"/>
  <c r="M3078" i="6"/>
  <c r="D3078" i="6"/>
  <c r="S3077" i="6"/>
  <c r="Q3077" i="6"/>
  <c r="P3077" i="6"/>
  <c r="O3077" i="6"/>
  <c r="N3077" i="6"/>
  <c r="M3077" i="6"/>
  <c r="D3077" i="6"/>
  <c r="Q3076" i="6"/>
  <c r="P3076" i="6"/>
  <c r="S3076" i="6" s="1"/>
  <c r="O3076" i="6"/>
  <c r="N3076" i="6"/>
  <c r="M3076" i="6"/>
  <c r="D3076" i="6"/>
  <c r="Q3075" i="6"/>
  <c r="P3075" i="6"/>
  <c r="S3075" i="6" s="1"/>
  <c r="O3075" i="6"/>
  <c r="N3075" i="6"/>
  <c r="M3075" i="6"/>
  <c r="D3075" i="6"/>
  <c r="S3074" i="6"/>
  <c r="Q3074" i="6"/>
  <c r="P3074" i="6"/>
  <c r="O3074" i="6"/>
  <c r="N3074" i="6"/>
  <c r="M3074" i="6"/>
  <c r="D3074" i="6"/>
  <c r="S3073" i="6"/>
  <c r="Q3073" i="6"/>
  <c r="P3073" i="6"/>
  <c r="O3073" i="6"/>
  <c r="N3073" i="6"/>
  <c r="M3073" i="6"/>
  <c r="D3073" i="6"/>
  <c r="Q3072" i="6"/>
  <c r="P3072" i="6"/>
  <c r="S3072" i="6" s="1"/>
  <c r="O3072" i="6"/>
  <c r="N3072" i="6"/>
  <c r="M3072" i="6"/>
  <c r="D3072" i="6"/>
  <c r="Q3071" i="6"/>
  <c r="P3071" i="6"/>
  <c r="S3071" i="6" s="1"/>
  <c r="O3071" i="6"/>
  <c r="N3071" i="6"/>
  <c r="M3071" i="6"/>
  <c r="D3071" i="6"/>
  <c r="Q3070" i="6"/>
  <c r="P3070" i="6"/>
  <c r="S3070" i="6" s="1"/>
  <c r="O3070" i="6"/>
  <c r="N3070" i="6"/>
  <c r="M3070" i="6"/>
  <c r="D3070" i="6"/>
  <c r="S3069" i="6"/>
  <c r="Q3069" i="6"/>
  <c r="P3069" i="6"/>
  <c r="O3069" i="6"/>
  <c r="N3069" i="6"/>
  <c r="M3069" i="6"/>
  <c r="D3069" i="6"/>
  <c r="S3068" i="6"/>
  <c r="Q3068" i="6"/>
  <c r="P3068" i="6"/>
  <c r="O3068" i="6"/>
  <c r="N3068" i="6"/>
  <c r="M3068" i="6"/>
  <c r="D3068" i="6"/>
  <c r="Q3067" i="6"/>
  <c r="P3067" i="6"/>
  <c r="S3067" i="6" s="1"/>
  <c r="O3067" i="6"/>
  <c r="N3067" i="6"/>
  <c r="M3067" i="6"/>
  <c r="D3067" i="6"/>
  <c r="Q3066" i="6"/>
  <c r="P3066" i="6"/>
  <c r="S3066" i="6" s="1"/>
  <c r="O3066" i="6"/>
  <c r="N3066" i="6"/>
  <c r="M3066" i="6"/>
  <c r="D3066" i="6"/>
  <c r="S3065" i="6"/>
  <c r="Q3065" i="6"/>
  <c r="P3065" i="6"/>
  <c r="O3065" i="6"/>
  <c r="N3065" i="6"/>
  <c r="M3065" i="6"/>
  <c r="D3065" i="6"/>
  <c r="Q3064" i="6"/>
  <c r="P3064" i="6"/>
  <c r="S3064" i="6" s="1"/>
  <c r="O3064" i="6"/>
  <c r="N3064" i="6"/>
  <c r="M3064" i="6"/>
  <c r="D3064" i="6"/>
  <c r="Q3063" i="6"/>
  <c r="P3063" i="6"/>
  <c r="S3063" i="6" s="1"/>
  <c r="O3063" i="6"/>
  <c r="N3063" i="6"/>
  <c r="M3063" i="6"/>
  <c r="D3063" i="6"/>
  <c r="S3062" i="6"/>
  <c r="Q3062" i="6"/>
  <c r="P3062" i="6"/>
  <c r="O3062" i="6"/>
  <c r="N3062" i="6"/>
  <c r="M3062" i="6"/>
  <c r="D3062" i="6"/>
  <c r="S3061" i="6"/>
  <c r="Q3061" i="6"/>
  <c r="P3061" i="6"/>
  <c r="O3061" i="6"/>
  <c r="N3061" i="6"/>
  <c r="M3061" i="6"/>
  <c r="D3061" i="6"/>
  <c r="Q3060" i="6"/>
  <c r="P3060" i="6"/>
  <c r="S3060" i="6" s="1"/>
  <c r="O3060" i="6"/>
  <c r="N3060" i="6"/>
  <c r="M3060" i="6"/>
  <c r="D3060" i="6"/>
  <c r="Q3059" i="6"/>
  <c r="P3059" i="6"/>
  <c r="S3059" i="6" s="1"/>
  <c r="O3059" i="6"/>
  <c r="N3059" i="6"/>
  <c r="M3059" i="6"/>
  <c r="D3059" i="6"/>
  <c r="Q3058" i="6"/>
  <c r="P3058" i="6"/>
  <c r="S3058" i="6" s="1"/>
  <c r="O3058" i="6"/>
  <c r="N3058" i="6"/>
  <c r="M3058" i="6"/>
  <c r="D3058" i="6"/>
  <c r="S3057" i="6"/>
  <c r="Q3057" i="6"/>
  <c r="P3057" i="6"/>
  <c r="O3057" i="6"/>
  <c r="N3057" i="6"/>
  <c r="M3057" i="6"/>
  <c r="D3057" i="6"/>
  <c r="S3056" i="6"/>
  <c r="Q3056" i="6"/>
  <c r="P3056" i="6"/>
  <c r="O3056" i="6"/>
  <c r="N3056" i="6"/>
  <c r="M3056" i="6"/>
  <c r="D3056" i="6"/>
  <c r="Q3055" i="6"/>
  <c r="P3055" i="6"/>
  <c r="S3055" i="6" s="1"/>
  <c r="O3055" i="6"/>
  <c r="N3055" i="6"/>
  <c r="M3055" i="6"/>
  <c r="D3055" i="6"/>
  <c r="Q3054" i="6"/>
  <c r="P3054" i="6"/>
  <c r="S3054" i="6" s="1"/>
  <c r="O3054" i="6"/>
  <c r="N3054" i="6"/>
  <c r="M3054" i="6"/>
  <c r="D3054" i="6"/>
  <c r="S3053" i="6"/>
  <c r="Q3053" i="6"/>
  <c r="P3053" i="6"/>
  <c r="O3053" i="6"/>
  <c r="N3053" i="6"/>
  <c r="M3053" i="6"/>
  <c r="D3053" i="6"/>
  <c r="Q3052" i="6"/>
  <c r="P3052" i="6"/>
  <c r="S3052" i="6" s="1"/>
  <c r="O3052" i="6"/>
  <c r="N3052" i="6"/>
  <c r="M3052" i="6"/>
  <c r="D3052" i="6"/>
  <c r="Q3051" i="6"/>
  <c r="P3051" i="6"/>
  <c r="S3051" i="6" s="1"/>
  <c r="O3051" i="6"/>
  <c r="N3051" i="6"/>
  <c r="M3051" i="6"/>
  <c r="D3051" i="6"/>
  <c r="S3050" i="6"/>
  <c r="Q3050" i="6"/>
  <c r="P3050" i="6"/>
  <c r="O3050" i="6"/>
  <c r="N3050" i="6"/>
  <c r="M3050" i="6"/>
  <c r="D3050" i="6"/>
  <c r="S3049" i="6"/>
  <c r="Q3049" i="6"/>
  <c r="P3049" i="6"/>
  <c r="O3049" i="6"/>
  <c r="N3049" i="6"/>
  <c r="M3049" i="6"/>
  <c r="D3049" i="6"/>
  <c r="Q3048" i="6"/>
  <c r="P3048" i="6"/>
  <c r="S3048" i="6" s="1"/>
  <c r="O3048" i="6"/>
  <c r="N3048" i="6"/>
  <c r="M3048" i="6"/>
  <c r="D3048" i="6"/>
  <c r="Q3047" i="6"/>
  <c r="P3047" i="6"/>
  <c r="S3047" i="6" s="1"/>
  <c r="O3047" i="6"/>
  <c r="N3047" i="6"/>
  <c r="M3047" i="6"/>
  <c r="D3047" i="6"/>
  <c r="Q3046" i="6"/>
  <c r="P3046" i="6"/>
  <c r="S3046" i="6" s="1"/>
  <c r="O3046" i="6"/>
  <c r="N3046" i="6"/>
  <c r="M3046" i="6"/>
  <c r="D3046" i="6"/>
  <c r="S3045" i="6"/>
  <c r="Q3045" i="6"/>
  <c r="P3045" i="6"/>
  <c r="O3045" i="6"/>
  <c r="N3045" i="6"/>
  <c r="M3045" i="6"/>
  <c r="D3045" i="6"/>
  <c r="S3044" i="6"/>
  <c r="Q3044" i="6"/>
  <c r="P3044" i="6"/>
  <c r="O3044" i="6"/>
  <c r="N3044" i="6"/>
  <c r="M3044" i="6"/>
  <c r="D3044" i="6"/>
  <c r="Q3043" i="6"/>
  <c r="P3043" i="6"/>
  <c r="S3043" i="6" s="1"/>
  <c r="O3043" i="6"/>
  <c r="N3043" i="6"/>
  <c r="M3043" i="6"/>
  <c r="D3043" i="6"/>
  <c r="Q3042" i="6"/>
  <c r="P3042" i="6"/>
  <c r="S3042" i="6" s="1"/>
  <c r="O3042" i="6"/>
  <c r="N3042" i="6"/>
  <c r="M3042" i="6"/>
  <c r="D3042" i="6"/>
  <c r="S3041" i="6"/>
  <c r="Q3041" i="6"/>
  <c r="P3041" i="6"/>
  <c r="O3041" i="6"/>
  <c r="N3041" i="6"/>
  <c r="M3041" i="6"/>
  <c r="D3041" i="6"/>
  <c r="Q3040" i="6"/>
  <c r="P3040" i="6"/>
  <c r="S3040" i="6" s="1"/>
  <c r="O3040" i="6"/>
  <c r="N3040" i="6"/>
  <c r="M3040" i="6"/>
  <c r="D3040" i="6"/>
  <c r="Q3039" i="6"/>
  <c r="P3039" i="6"/>
  <c r="S3039" i="6" s="1"/>
  <c r="O3039" i="6"/>
  <c r="N3039" i="6"/>
  <c r="M3039" i="6"/>
  <c r="D3039" i="6"/>
  <c r="S3038" i="6"/>
  <c r="Q3038" i="6"/>
  <c r="P3038" i="6"/>
  <c r="O3038" i="6"/>
  <c r="N3038" i="6"/>
  <c r="M3038" i="6"/>
  <c r="D3038" i="6"/>
  <c r="S3037" i="6"/>
  <c r="Q3037" i="6"/>
  <c r="P3037" i="6"/>
  <c r="O3037" i="6"/>
  <c r="N3037" i="6"/>
  <c r="M3037" i="6"/>
  <c r="D3037" i="6"/>
  <c r="Q3036" i="6"/>
  <c r="P3036" i="6"/>
  <c r="S3036" i="6" s="1"/>
  <c r="O3036" i="6"/>
  <c r="N3036" i="6"/>
  <c r="M3036" i="6"/>
  <c r="D3036" i="6"/>
  <c r="Q3035" i="6"/>
  <c r="P3035" i="6"/>
  <c r="S3035" i="6" s="1"/>
  <c r="O3035" i="6"/>
  <c r="N3035" i="6"/>
  <c r="M3035" i="6"/>
  <c r="D3035" i="6"/>
  <c r="Q3034" i="6"/>
  <c r="P3034" i="6"/>
  <c r="S3034" i="6" s="1"/>
  <c r="O3034" i="6"/>
  <c r="N3034" i="6"/>
  <c r="M3034" i="6"/>
  <c r="D3034" i="6"/>
  <c r="S3033" i="6"/>
  <c r="Q3033" i="6"/>
  <c r="P3033" i="6"/>
  <c r="O3033" i="6"/>
  <c r="N3033" i="6"/>
  <c r="M3033" i="6"/>
  <c r="D3033" i="6"/>
  <c r="S3032" i="6"/>
  <c r="Q3032" i="6"/>
  <c r="P3032" i="6"/>
  <c r="O3032" i="6"/>
  <c r="N3032" i="6"/>
  <c r="M3032" i="6"/>
  <c r="D3032" i="6"/>
  <c r="Q3031" i="6"/>
  <c r="P3031" i="6"/>
  <c r="S3031" i="6" s="1"/>
  <c r="O3031" i="6"/>
  <c r="N3031" i="6"/>
  <c r="M3031" i="6"/>
  <c r="D3031" i="6"/>
  <c r="Q3030" i="6"/>
  <c r="P3030" i="6"/>
  <c r="S3030" i="6" s="1"/>
  <c r="O3030" i="6"/>
  <c r="N3030" i="6"/>
  <c r="M3030" i="6"/>
  <c r="D3030" i="6"/>
  <c r="S3029" i="6"/>
  <c r="Q3029" i="6"/>
  <c r="P3029" i="6"/>
  <c r="O3029" i="6"/>
  <c r="N3029" i="6"/>
  <c r="M3029" i="6"/>
  <c r="D3029" i="6"/>
  <c r="Q3028" i="6"/>
  <c r="P3028" i="6"/>
  <c r="S3028" i="6" s="1"/>
  <c r="O3028" i="6"/>
  <c r="N3028" i="6"/>
  <c r="M3028" i="6"/>
  <c r="D3028" i="6"/>
  <c r="Q3027" i="6"/>
  <c r="P3027" i="6"/>
  <c r="S3027" i="6" s="1"/>
  <c r="O3027" i="6"/>
  <c r="N3027" i="6"/>
  <c r="M3027" i="6"/>
  <c r="D3027" i="6"/>
  <c r="S3026" i="6"/>
  <c r="Q3026" i="6"/>
  <c r="P3026" i="6"/>
  <c r="O3026" i="6"/>
  <c r="N3026" i="6"/>
  <c r="M3026" i="6"/>
  <c r="D3026" i="6"/>
  <c r="S3025" i="6"/>
  <c r="Q3025" i="6"/>
  <c r="P3025" i="6"/>
  <c r="O3025" i="6"/>
  <c r="N3025" i="6"/>
  <c r="M3025" i="6"/>
  <c r="D3025" i="6"/>
  <c r="Q3024" i="6"/>
  <c r="P3024" i="6"/>
  <c r="S3024" i="6" s="1"/>
  <c r="O3024" i="6"/>
  <c r="N3024" i="6"/>
  <c r="M3024" i="6"/>
  <c r="D3024" i="6"/>
  <c r="Q3023" i="6"/>
  <c r="P3023" i="6"/>
  <c r="S3023" i="6" s="1"/>
  <c r="O3023" i="6"/>
  <c r="N3023" i="6"/>
  <c r="M3023" i="6"/>
  <c r="D3023" i="6"/>
  <c r="Q3022" i="6"/>
  <c r="P3022" i="6"/>
  <c r="S3022" i="6" s="1"/>
  <c r="O3022" i="6"/>
  <c r="N3022" i="6"/>
  <c r="M3022" i="6"/>
  <c r="D3022" i="6"/>
  <c r="S3021" i="6"/>
  <c r="Q3021" i="6"/>
  <c r="P3021" i="6"/>
  <c r="O3021" i="6"/>
  <c r="N3021" i="6"/>
  <c r="M3021" i="6"/>
  <c r="D3021" i="6"/>
  <c r="S3020" i="6"/>
  <c r="Q3020" i="6"/>
  <c r="P3020" i="6"/>
  <c r="O3020" i="6"/>
  <c r="N3020" i="6"/>
  <c r="M3020" i="6"/>
  <c r="D3020" i="6"/>
  <c r="Q3019" i="6"/>
  <c r="P3019" i="6"/>
  <c r="S3019" i="6" s="1"/>
  <c r="O3019" i="6"/>
  <c r="N3019" i="6"/>
  <c r="M3019" i="6"/>
  <c r="D3019" i="6"/>
  <c r="Q3018" i="6"/>
  <c r="P3018" i="6"/>
  <c r="S3018" i="6" s="1"/>
  <c r="O3018" i="6"/>
  <c r="N3018" i="6"/>
  <c r="M3018" i="6"/>
  <c r="D3018" i="6"/>
  <c r="S3017" i="6"/>
  <c r="Q3017" i="6"/>
  <c r="P3017" i="6"/>
  <c r="O3017" i="6"/>
  <c r="N3017" i="6"/>
  <c r="M3017" i="6"/>
  <c r="D3017" i="6"/>
  <c r="Q3016" i="6"/>
  <c r="P3016" i="6"/>
  <c r="S3016" i="6" s="1"/>
  <c r="O3016" i="6"/>
  <c r="N3016" i="6"/>
  <c r="M3016" i="6"/>
  <c r="D3016" i="6"/>
  <c r="Q3015" i="6"/>
  <c r="P3015" i="6"/>
  <c r="S3015" i="6" s="1"/>
  <c r="O3015" i="6"/>
  <c r="N3015" i="6"/>
  <c r="M3015" i="6"/>
  <c r="D3015" i="6"/>
  <c r="S3014" i="6"/>
  <c r="Q3014" i="6"/>
  <c r="P3014" i="6"/>
  <c r="O3014" i="6"/>
  <c r="N3014" i="6"/>
  <c r="M3014" i="6"/>
  <c r="D3014" i="6"/>
  <c r="S3013" i="6"/>
  <c r="Q3013" i="6"/>
  <c r="P3013" i="6"/>
  <c r="O3013" i="6"/>
  <c r="N3013" i="6"/>
  <c r="M3013" i="6"/>
  <c r="D3013" i="6"/>
  <c r="Q3012" i="6"/>
  <c r="P3012" i="6"/>
  <c r="S3012" i="6" s="1"/>
  <c r="O3012" i="6"/>
  <c r="N3012" i="6"/>
  <c r="M3012" i="6"/>
  <c r="D3012" i="6"/>
  <c r="Q3011" i="6"/>
  <c r="P3011" i="6"/>
  <c r="S3011" i="6" s="1"/>
  <c r="O3011" i="6"/>
  <c r="N3011" i="6"/>
  <c r="M3011" i="6"/>
  <c r="D3011" i="6"/>
  <c r="Q3010" i="6"/>
  <c r="P3010" i="6"/>
  <c r="S3010" i="6" s="1"/>
  <c r="O3010" i="6"/>
  <c r="N3010" i="6"/>
  <c r="M3010" i="6"/>
  <c r="D3010" i="6"/>
  <c r="S3009" i="6"/>
  <c r="Q3009" i="6"/>
  <c r="P3009" i="6"/>
  <c r="O3009" i="6"/>
  <c r="N3009" i="6"/>
  <c r="M3009" i="6"/>
  <c r="D3009" i="6"/>
  <c r="S3008" i="6"/>
  <c r="Q3008" i="6"/>
  <c r="P3008" i="6"/>
  <c r="O3008" i="6"/>
  <c r="N3008" i="6"/>
  <c r="M3008" i="6"/>
  <c r="D3008" i="6"/>
  <c r="Q3007" i="6"/>
  <c r="P3007" i="6"/>
  <c r="S3007" i="6" s="1"/>
  <c r="O3007" i="6"/>
  <c r="N3007" i="6"/>
  <c r="M3007" i="6"/>
  <c r="D3007" i="6"/>
  <c r="Q3006" i="6"/>
  <c r="P3006" i="6"/>
  <c r="S3006" i="6" s="1"/>
  <c r="O3006" i="6"/>
  <c r="N3006" i="6"/>
  <c r="M3006" i="6"/>
  <c r="D3006" i="6"/>
  <c r="S3005" i="6"/>
  <c r="Q3005" i="6"/>
  <c r="P3005" i="6"/>
  <c r="O3005" i="6"/>
  <c r="N3005" i="6"/>
  <c r="M3005" i="6"/>
  <c r="D3005" i="6"/>
  <c r="Q3004" i="6"/>
  <c r="P3004" i="6"/>
  <c r="S3004" i="6" s="1"/>
  <c r="O3004" i="6"/>
  <c r="N3004" i="6"/>
  <c r="M3004" i="6"/>
  <c r="D3004" i="6"/>
  <c r="Q3003" i="6"/>
  <c r="P3003" i="6"/>
  <c r="S3003" i="6" s="1"/>
  <c r="O3003" i="6"/>
  <c r="N3003" i="6"/>
  <c r="M3003" i="6"/>
  <c r="D3003" i="6"/>
  <c r="S3002" i="6"/>
  <c r="Q3002" i="6"/>
  <c r="P3002" i="6"/>
  <c r="O3002" i="6"/>
  <c r="N3002" i="6"/>
  <c r="M3002" i="6"/>
  <c r="D3002" i="6"/>
  <c r="S3001" i="6"/>
  <c r="Q3001" i="6"/>
  <c r="P3001" i="6"/>
  <c r="O3001" i="6"/>
  <c r="N3001" i="6"/>
  <c r="M3001" i="6"/>
  <c r="D3001" i="6"/>
  <c r="Q3000" i="6"/>
  <c r="P3000" i="6"/>
  <c r="S3000" i="6" s="1"/>
  <c r="O3000" i="6"/>
  <c r="N3000" i="6"/>
  <c r="M3000" i="6"/>
  <c r="D3000" i="6"/>
  <c r="Q2999" i="6"/>
  <c r="P2999" i="6"/>
  <c r="S2999" i="6" s="1"/>
  <c r="O2999" i="6"/>
  <c r="N2999" i="6"/>
  <c r="M2999" i="6"/>
  <c r="D2999" i="6"/>
  <c r="Q2998" i="6"/>
  <c r="P2998" i="6"/>
  <c r="S2998" i="6" s="1"/>
  <c r="O2998" i="6"/>
  <c r="N2998" i="6"/>
  <c r="M2998" i="6"/>
  <c r="D2998" i="6"/>
  <c r="S2997" i="6"/>
  <c r="Q2997" i="6"/>
  <c r="P2997" i="6"/>
  <c r="O2997" i="6"/>
  <c r="N2997" i="6"/>
  <c r="M2997" i="6"/>
  <c r="D2997" i="6"/>
  <c r="S2996" i="6"/>
  <c r="Q2996" i="6"/>
  <c r="P2996" i="6"/>
  <c r="O2996" i="6"/>
  <c r="N2996" i="6"/>
  <c r="M2996" i="6"/>
  <c r="D2996" i="6"/>
  <c r="Q2995" i="6"/>
  <c r="P2995" i="6"/>
  <c r="S2995" i="6" s="1"/>
  <c r="O2995" i="6"/>
  <c r="N2995" i="6"/>
  <c r="M2995" i="6"/>
  <c r="D2995" i="6"/>
  <c r="Q2994" i="6"/>
  <c r="P2994" i="6"/>
  <c r="S2994" i="6" s="1"/>
  <c r="O2994" i="6"/>
  <c r="N2994" i="6"/>
  <c r="M2994" i="6"/>
  <c r="D2994" i="6"/>
  <c r="S2993" i="6"/>
  <c r="Q2993" i="6"/>
  <c r="P2993" i="6"/>
  <c r="O2993" i="6"/>
  <c r="N2993" i="6"/>
  <c r="M2993" i="6"/>
  <c r="D2993" i="6"/>
  <c r="Q2992" i="6"/>
  <c r="P2992" i="6"/>
  <c r="S2992" i="6" s="1"/>
  <c r="O2992" i="6"/>
  <c r="N2992" i="6"/>
  <c r="M2992" i="6"/>
  <c r="D2992" i="6"/>
  <c r="Q2991" i="6"/>
  <c r="P2991" i="6"/>
  <c r="S2991" i="6" s="1"/>
  <c r="O2991" i="6"/>
  <c r="N2991" i="6"/>
  <c r="M2991" i="6"/>
  <c r="D2991" i="6"/>
  <c r="S2990" i="6"/>
  <c r="Q2990" i="6"/>
  <c r="P2990" i="6"/>
  <c r="O2990" i="6"/>
  <c r="N2990" i="6"/>
  <c r="M2990" i="6"/>
  <c r="D2990" i="6"/>
  <c r="S2989" i="6"/>
  <c r="Q2989" i="6"/>
  <c r="P2989" i="6"/>
  <c r="O2989" i="6"/>
  <c r="N2989" i="6"/>
  <c r="M2989" i="6"/>
  <c r="D2989" i="6"/>
  <c r="Q2988" i="6"/>
  <c r="P2988" i="6"/>
  <c r="S2988" i="6" s="1"/>
  <c r="O2988" i="6"/>
  <c r="N2988" i="6"/>
  <c r="M2988" i="6"/>
  <c r="D2988" i="6"/>
  <c r="Q2987" i="6"/>
  <c r="P2987" i="6"/>
  <c r="S2987" i="6" s="1"/>
  <c r="O2987" i="6"/>
  <c r="N2987" i="6"/>
  <c r="M2987" i="6"/>
  <c r="D2987" i="6"/>
  <c r="S2986" i="6"/>
  <c r="Q2986" i="6"/>
  <c r="P2986" i="6"/>
  <c r="O2986" i="6"/>
  <c r="N2986" i="6"/>
  <c r="M2986" i="6"/>
  <c r="D2986" i="6"/>
  <c r="S2985" i="6"/>
  <c r="Q2985" i="6"/>
  <c r="P2985" i="6"/>
  <c r="O2985" i="6"/>
  <c r="N2985" i="6"/>
  <c r="M2985" i="6"/>
  <c r="D2985" i="6"/>
  <c r="S2984" i="6"/>
  <c r="Q2984" i="6"/>
  <c r="P2984" i="6"/>
  <c r="O2984" i="6"/>
  <c r="N2984" i="6"/>
  <c r="M2984" i="6"/>
  <c r="D2984" i="6"/>
  <c r="S2983" i="6"/>
  <c r="Q2983" i="6"/>
  <c r="P2983" i="6"/>
  <c r="O2983" i="6"/>
  <c r="N2983" i="6"/>
  <c r="M2983" i="6"/>
  <c r="D2983" i="6"/>
  <c r="Q2982" i="6"/>
  <c r="P2982" i="6"/>
  <c r="S2982" i="6" s="1"/>
  <c r="O2982" i="6"/>
  <c r="N2982" i="6"/>
  <c r="M2982" i="6"/>
  <c r="D2982" i="6"/>
  <c r="S2981" i="6"/>
  <c r="Q2981" i="6"/>
  <c r="P2981" i="6"/>
  <c r="O2981" i="6"/>
  <c r="N2981" i="6"/>
  <c r="M2981" i="6"/>
  <c r="D2981" i="6"/>
  <c r="Q2980" i="6"/>
  <c r="P2980" i="6"/>
  <c r="S2980" i="6" s="1"/>
  <c r="O2980" i="6"/>
  <c r="N2980" i="6"/>
  <c r="M2980" i="6"/>
  <c r="D2980" i="6"/>
  <c r="Q2979" i="6"/>
  <c r="P2979" i="6"/>
  <c r="S2979" i="6" s="1"/>
  <c r="O2979" i="6"/>
  <c r="N2979" i="6"/>
  <c r="M2979" i="6"/>
  <c r="D2979" i="6"/>
  <c r="S2978" i="6"/>
  <c r="Q2978" i="6"/>
  <c r="P2978" i="6"/>
  <c r="O2978" i="6"/>
  <c r="N2978" i="6"/>
  <c r="M2978" i="6"/>
  <c r="D2978" i="6"/>
  <c r="S2977" i="6"/>
  <c r="Q2977" i="6"/>
  <c r="P2977" i="6"/>
  <c r="O2977" i="6"/>
  <c r="N2977" i="6"/>
  <c r="M2977" i="6"/>
  <c r="D2977" i="6"/>
  <c r="Q2976" i="6"/>
  <c r="P2976" i="6"/>
  <c r="S2976" i="6" s="1"/>
  <c r="O2976" i="6"/>
  <c r="N2976" i="6"/>
  <c r="M2976" i="6"/>
  <c r="D2976" i="6"/>
  <c r="Q2975" i="6"/>
  <c r="P2975" i="6"/>
  <c r="S2975" i="6" s="1"/>
  <c r="O2975" i="6"/>
  <c r="N2975" i="6"/>
  <c r="M2975" i="6"/>
  <c r="D2975" i="6"/>
  <c r="S2974" i="6"/>
  <c r="Q2974" i="6"/>
  <c r="P2974" i="6"/>
  <c r="O2974" i="6"/>
  <c r="N2974" i="6"/>
  <c r="M2974" i="6"/>
  <c r="D2974" i="6"/>
  <c r="Q2973" i="6"/>
  <c r="P2973" i="6"/>
  <c r="S2973" i="6" s="1"/>
  <c r="O2973" i="6"/>
  <c r="N2973" i="6"/>
  <c r="M2973" i="6"/>
  <c r="D2973" i="6"/>
  <c r="S2972" i="6"/>
  <c r="Q2972" i="6"/>
  <c r="P2972" i="6"/>
  <c r="O2972" i="6"/>
  <c r="N2972" i="6"/>
  <c r="M2972" i="6"/>
  <c r="D2972" i="6"/>
  <c r="S2971" i="6"/>
  <c r="Q2971" i="6"/>
  <c r="P2971" i="6"/>
  <c r="O2971" i="6"/>
  <c r="N2971" i="6"/>
  <c r="M2971" i="6"/>
  <c r="D2971" i="6"/>
  <c r="Q2970" i="6"/>
  <c r="P2970" i="6"/>
  <c r="S2970" i="6" s="1"/>
  <c r="O2970" i="6"/>
  <c r="N2970" i="6"/>
  <c r="M2970" i="6"/>
  <c r="D2970" i="6"/>
  <c r="S2969" i="6"/>
  <c r="Q2969" i="6"/>
  <c r="P2969" i="6"/>
  <c r="O2969" i="6"/>
  <c r="N2969" i="6"/>
  <c r="M2969" i="6"/>
  <c r="D2969" i="6"/>
  <c r="S2968" i="6"/>
  <c r="Q2968" i="6"/>
  <c r="P2968" i="6"/>
  <c r="O2968" i="6"/>
  <c r="N2968" i="6"/>
  <c r="M2968" i="6"/>
  <c r="D2968" i="6"/>
  <c r="Q2967" i="6"/>
  <c r="P2967" i="6"/>
  <c r="S2967" i="6" s="1"/>
  <c r="O2967" i="6"/>
  <c r="N2967" i="6"/>
  <c r="M2967" i="6"/>
  <c r="D2967" i="6"/>
  <c r="S2966" i="6"/>
  <c r="Q2966" i="6"/>
  <c r="P2966" i="6"/>
  <c r="O2966" i="6"/>
  <c r="N2966" i="6"/>
  <c r="M2966" i="6"/>
  <c r="D2966" i="6"/>
  <c r="S2965" i="6"/>
  <c r="Q2965" i="6"/>
  <c r="P2965" i="6"/>
  <c r="O2965" i="6"/>
  <c r="N2965" i="6"/>
  <c r="M2965" i="6"/>
  <c r="D2965" i="6"/>
  <c r="Q2964" i="6"/>
  <c r="P2964" i="6"/>
  <c r="S2964" i="6" s="1"/>
  <c r="O2964" i="6"/>
  <c r="N2964" i="6"/>
  <c r="M2964" i="6"/>
  <c r="D2964" i="6"/>
  <c r="Q2963" i="6"/>
  <c r="P2963" i="6"/>
  <c r="S2963" i="6" s="1"/>
  <c r="O2963" i="6"/>
  <c r="N2963" i="6"/>
  <c r="M2963" i="6"/>
  <c r="D2963" i="6"/>
  <c r="S2962" i="6"/>
  <c r="Q2962" i="6"/>
  <c r="P2962" i="6"/>
  <c r="O2962" i="6"/>
  <c r="N2962" i="6"/>
  <c r="M2962" i="6"/>
  <c r="D2962" i="6"/>
  <c r="Q2961" i="6"/>
  <c r="P2961" i="6"/>
  <c r="S2961" i="6" s="1"/>
  <c r="O2961" i="6"/>
  <c r="N2961" i="6"/>
  <c r="M2961" i="6"/>
  <c r="D2961" i="6"/>
  <c r="S2960" i="6"/>
  <c r="Q2960" i="6"/>
  <c r="P2960" i="6"/>
  <c r="O2960" i="6"/>
  <c r="N2960" i="6"/>
  <c r="M2960" i="6"/>
  <c r="D2960" i="6"/>
  <c r="S2959" i="6"/>
  <c r="Q2959" i="6"/>
  <c r="P2959" i="6"/>
  <c r="O2959" i="6"/>
  <c r="N2959" i="6"/>
  <c r="M2959" i="6"/>
  <c r="D2959" i="6"/>
  <c r="Q2958" i="6"/>
  <c r="P2958" i="6"/>
  <c r="S2958" i="6" s="1"/>
  <c r="O2958" i="6"/>
  <c r="N2958" i="6"/>
  <c r="M2958" i="6"/>
  <c r="D2958" i="6"/>
  <c r="S2957" i="6"/>
  <c r="Q2957" i="6"/>
  <c r="P2957" i="6"/>
  <c r="O2957" i="6"/>
  <c r="N2957" i="6"/>
  <c r="M2957" i="6"/>
  <c r="D2957" i="6"/>
  <c r="Q2956" i="6"/>
  <c r="P2956" i="6"/>
  <c r="S2956" i="6" s="1"/>
  <c r="O2956" i="6"/>
  <c r="N2956" i="6"/>
  <c r="M2956" i="6"/>
  <c r="D2956" i="6"/>
  <c r="Q2955" i="6"/>
  <c r="P2955" i="6"/>
  <c r="S2955" i="6" s="1"/>
  <c r="O2955" i="6"/>
  <c r="N2955" i="6"/>
  <c r="M2955" i="6"/>
  <c r="D2955" i="6"/>
  <c r="S2954" i="6"/>
  <c r="Q2954" i="6"/>
  <c r="P2954" i="6"/>
  <c r="O2954" i="6"/>
  <c r="N2954" i="6"/>
  <c r="M2954" i="6"/>
  <c r="D2954" i="6"/>
  <c r="S2953" i="6"/>
  <c r="Q2953" i="6"/>
  <c r="P2953" i="6"/>
  <c r="O2953" i="6"/>
  <c r="N2953" i="6"/>
  <c r="M2953" i="6"/>
  <c r="D2953" i="6"/>
  <c r="Q2952" i="6"/>
  <c r="P2952" i="6"/>
  <c r="S2952" i="6" s="1"/>
  <c r="O2952" i="6"/>
  <c r="N2952" i="6"/>
  <c r="M2952" i="6"/>
  <c r="D2952" i="6"/>
  <c r="Q2951" i="6"/>
  <c r="P2951" i="6"/>
  <c r="S2951" i="6" s="1"/>
  <c r="O2951" i="6"/>
  <c r="N2951" i="6"/>
  <c r="M2951" i="6"/>
  <c r="D2951" i="6"/>
  <c r="Q2950" i="6"/>
  <c r="P2950" i="6"/>
  <c r="S2950" i="6" s="1"/>
  <c r="O2950" i="6"/>
  <c r="N2950" i="6"/>
  <c r="M2950" i="6"/>
  <c r="D2950" i="6"/>
  <c r="Q2949" i="6"/>
  <c r="P2949" i="6"/>
  <c r="S2949" i="6" s="1"/>
  <c r="O2949" i="6"/>
  <c r="N2949" i="6"/>
  <c r="M2949" i="6"/>
  <c r="D2949" i="6"/>
  <c r="S2948" i="6"/>
  <c r="Q2948" i="6"/>
  <c r="P2948" i="6"/>
  <c r="O2948" i="6"/>
  <c r="N2948" i="6"/>
  <c r="M2948" i="6"/>
  <c r="D2948" i="6"/>
  <c r="Q2947" i="6"/>
  <c r="P2947" i="6"/>
  <c r="S2947" i="6" s="1"/>
  <c r="O2947" i="6"/>
  <c r="N2947" i="6"/>
  <c r="M2947" i="6"/>
  <c r="D2947" i="6"/>
  <c r="Q2946" i="6"/>
  <c r="P2946" i="6"/>
  <c r="S2946" i="6" s="1"/>
  <c r="O2946" i="6"/>
  <c r="N2946" i="6"/>
  <c r="M2946" i="6"/>
  <c r="D2946" i="6"/>
  <c r="S2945" i="6"/>
  <c r="Q2945" i="6"/>
  <c r="P2945" i="6"/>
  <c r="O2945" i="6"/>
  <c r="N2945" i="6"/>
  <c r="M2945" i="6"/>
  <c r="D2945" i="6"/>
  <c r="S2944" i="6"/>
  <c r="Q2944" i="6"/>
  <c r="P2944" i="6"/>
  <c r="O2944" i="6"/>
  <c r="N2944" i="6"/>
  <c r="M2944" i="6"/>
  <c r="D2944" i="6"/>
  <c r="Q2943" i="6"/>
  <c r="P2943" i="6"/>
  <c r="S2943" i="6" s="1"/>
  <c r="O2943" i="6"/>
  <c r="N2943" i="6"/>
  <c r="M2943" i="6"/>
  <c r="D2943" i="6"/>
  <c r="S2942" i="6"/>
  <c r="Q2942" i="6"/>
  <c r="P2942" i="6"/>
  <c r="O2942" i="6"/>
  <c r="N2942" i="6"/>
  <c r="M2942" i="6"/>
  <c r="D2942" i="6"/>
  <c r="S2941" i="6"/>
  <c r="Q2941" i="6"/>
  <c r="P2941" i="6"/>
  <c r="O2941" i="6"/>
  <c r="N2941" i="6"/>
  <c r="M2941" i="6"/>
  <c r="D2941" i="6"/>
  <c r="Q2940" i="6"/>
  <c r="P2940" i="6"/>
  <c r="S2940" i="6" s="1"/>
  <c r="O2940" i="6"/>
  <c r="N2940" i="6"/>
  <c r="M2940" i="6"/>
  <c r="D2940" i="6"/>
  <c r="Q2939" i="6"/>
  <c r="P2939" i="6"/>
  <c r="S2939" i="6" s="1"/>
  <c r="O2939" i="6"/>
  <c r="N2939" i="6"/>
  <c r="M2939" i="6"/>
  <c r="D2939" i="6"/>
  <c r="S2938" i="6"/>
  <c r="Q2938" i="6"/>
  <c r="P2938" i="6"/>
  <c r="O2938" i="6"/>
  <c r="N2938" i="6"/>
  <c r="M2938" i="6"/>
  <c r="D2938" i="6"/>
  <c r="Q2937" i="6"/>
  <c r="P2937" i="6"/>
  <c r="S2937" i="6" s="1"/>
  <c r="O2937" i="6"/>
  <c r="N2937" i="6"/>
  <c r="M2937" i="6"/>
  <c r="D2937" i="6"/>
  <c r="S2936" i="6"/>
  <c r="Q2936" i="6"/>
  <c r="P2936" i="6"/>
  <c r="O2936" i="6"/>
  <c r="N2936" i="6"/>
  <c r="M2936" i="6"/>
  <c r="D2936" i="6"/>
  <c r="S2935" i="6"/>
  <c r="Q2935" i="6"/>
  <c r="P2935" i="6"/>
  <c r="O2935" i="6"/>
  <c r="N2935" i="6"/>
  <c r="M2935" i="6"/>
  <c r="D2935" i="6"/>
  <c r="Q2934" i="6"/>
  <c r="P2934" i="6"/>
  <c r="S2934" i="6" s="1"/>
  <c r="O2934" i="6"/>
  <c r="N2934" i="6"/>
  <c r="M2934" i="6"/>
  <c r="D2934" i="6"/>
  <c r="S2933" i="6"/>
  <c r="Q2933" i="6"/>
  <c r="P2933" i="6"/>
  <c r="O2933" i="6"/>
  <c r="N2933" i="6"/>
  <c r="M2933" i="6"/>
  <c r="D2933" i="6"/>
  <c r="S2932" i="6"/>
  <c r="Q2932" i="6"/>
  <c r="P2932" i="6"/>
  <c r="O2932" i="6"/>
  <c r="N2932" i="6"/>
  <c r="M2932" i="6"/>
  <c r="D2932" i="6"/>
  <c r="Q2931" i="6"/>
  <c r="P2931" i="6"/>
  <c r="S2931" i="6" s="1"/>
  <c r="O2931" i="6"/>
  <c r="N2931" i="6"/>
  <c r="M2931" i="6"/>
  <c r="D2931" i="6"/>
  <c r="S2930" i="6"/>
  <c r="Q2930" i="6"/>
  <c r="P2930" i="6"/>
  <c r="O2930" i="6"/>
  <c r="N2930" i="6"/>
  <c r="M2930" i="6"/>
  <c r="D2930" i="6"/>
  <c r="S2929" i="6"/>
  <c r="Q2929" i="6"/>
  <c r="P2929" i="6"/>
  <c r="O2929" i="6"/>
  <c r="N2929" i="6"/>
  <c r="M2929" i="6"/>
  <c r="D2929" i="6"/>
  <c r="Q2928" i="6"/>
  <c r="P2928" i="6"/>
  <c r="S2928" i="6" s="1"/>
  <c r="O2928" i="6"/>
  <c r="N2928" i="6"/>
  <c r="M2928" i="6"/>
  <c r="D2928" i="6"/>
  <c r="Q2927" i="6"/>
  <c r="P2927" i="6"/>
  <c r="S2927" i="6" s="1"/>
  <c r="O2927" i="6"/>
  <c r="N2927" i="6"/>
  <c r="M2927" i="6"/>
  <c r="D2927" i="6"/>
  <c r="S2926" i="6"/>
  <c r="Q2926" i="6"/>
  <c r="P2926" i="6"/>
  <c r="O2926" i="6"/>
  <c r="N2926" i="6"/>
  <c r="M2926" i="6"/>
  <c r="D2926" i="6"/>
  <c r="Q2925" i="6"/>
  <c r="P2925" i="6"/>
  <c r="S2925" i="6" s="1"/>
  <c r="O2925" i="6"/>
  <c r="N2925" i="6"/>
  <c r="M2925" i="6"/>
  <c r="D2925" i="6"/>
  <c r="S2924" i="6"/>
  <c r="Q2924" i="6"/>
  <c r="P2924" i="6"/>
  <c r="O2924" i="6"/>
  <c r="N2924" i="6"/>
  <c r="M2924" i="6"/>
  <c r="D2924" i="6"/>
  <c r="S2923" i="6"/>
  <c r="Q2923" i="6"/>
  <c r="P2923" i="6"/>
  <c r="O2923" i="6"/>
  <c r="N2923" i="6"/>
  <c r="M2923" i="6"/>
  <c r="D2923" i="6"/>
  <c r="Q2922" i="6"/>
  <c r="P2922" i="6"/>
  <c r="S2922" i="6" s="1"/>
  <c r="O2922" i="6"/>
  <c r="N2922" i="6"/>
  <c r="M2922" i="6"/>
  <c r="D2922" i="6"/>
  <c r="S2921" i="6"/>
  <c r="Q2921" i="6"/>
  <c r="P2921" i="6"/>
  <c r="O2921" i="6"/>
  <c r="N2921" i="6"/>
  <c r="M2921" i="6"/>
  <c r="D2921" i="6"/>
  <c r="Q2920" i="6"/>
  <c r="P2920" i="6"/>
  <c r="S2920" i="6" s="1"/>
  <c r="O2920" i="6"/>
  <c r="N2920" i="6"/>
  <c r="M2920" i="6"/>
  <c r="D2920" i="6"/>
  <c r="Q2919" i="6"/>
  <c r="P2919" i="6"/>
  <c r="S2919" i="6" s="1"/>
  <c r="O2919" i="6"/>
  <c r="N2919" i="6"/>
  <c r="M2919" i="6"/>
  <c r="D2919" i="6"/>
  <c r="S2918" i="6"/>
  <c r="Q2918" i="6"/>
  <c r="P2918" i="6"/>
  <c r="O2918" i="6"/>
  <c r="N2918" i="6"/>
  <c r="M2918" i="6"/>
  <c r="D2918" i="6"/>
  <c r="S2917" i="6"/>
  <c r="Q2917" i="6"/>
  <c r="P2917" i="6"/>
  <c r="O2917" i="6"/>
  <c r="N2917" i="6"/>
  <c r="M2917" i="6"/>
  <c r="D2917" i="6"/>
  <c r="Q2916" i="6"/>
  <c r="P2916" i="6"/>
  <c r="S2916" i="6" s="1"/>
  <c r="O2916" i="6"/>
  <c r="N2916" i="6"/>
  <c r="M2916" i="6"/>
  <c r="D2916" i="6"/>
  <c r="Q2915" i="6"/>
  <c r="P2915" i="6"/>
  <c r="S2915" i="6" s="1"/>
  <c r="O2915" i="6"/>
  <c r="N2915" i="6"/>
  <c r="M2915" i="6"/>
  <c r="D2915" i="6"/>
  <c r="Q2914" i="6"/>
  <c r="P2914" i="6"/>
  <c r="S2914" i="6" s="1"/>
  <c r="O2914" i="6"/>
  <c r="N2914" i="6"/>
  <c r="M2914" i="6"/>
  <c r="D2914" i="6"/>
  <c r="Q2913" i="6"/>
  <c r="P2913" i="6"/>
  <c r="S2913" i="6" s="1"/>
  <c r="O2913" i="6"/>
  <c r="N2913" i="6"/>
  <c r="M2913" i="6"/>
  <c r="D2913" i="6"/>
  <c r="S2912" i="6"/>
  <c r="Q2912" i="6"/>
  <c r="P2912" i="6"/>
  <c r="O2912" i="6"/>
  <c r="N2912" i="6"/>
  <c r="M2912" i="6"/>
  <c r="D2912" i="6"/>
  <c r="Q2911" i="6"/>
  <c r="P2911" i="6"/>
  <c r="S2911" i="6" s="1"/>
  <c r="O2911" i="6"/>
  <c r="N2911" i="6"/>
  <c r="M2911" i="6"/>
  <c r="D2911" i="6"/>
  <c r="Q2910" i="6"/>
  <c r="P2910" i="6"/>
  <c r="S2910" i="6" s="1"/>
  <c r="O2910" i="6"/>
  <c r="N2910" i="6"/>
  <c r="M2910" i="6"/>
  <c r="D2910" i="6"/>
  <c r="S2909" i="6"/>
  <c r="Q2909" i="6"/>
  <c r="P2909" i="6"/>
  <c r="O2909" i="6"/>
  <c r="N2909" i="6"/>
  <c r="M2909" i="6"/>
  <c r="D2909" i="6"/>
  <c r="S2908" i="6"/>
  <c r="Q2908" i="6"/>
  <c r="P2908" i="6"/>
  <c r="O2908" i="6"/>
  <c r="N2908" i="6"/>
  <c r="M2908" i="6"/>
  <c r="D2908" i="6"/>
  <c r="Q2907" i="6"/>
  <c r="P2907" i="6"/>
  <c r="S2907" i="6" s="1"/>
  <c r="O2907" i="6"/>
  <c r="N2907" i="6"/>
  <c r="M2907" i="6"/>
  <c r="D2907" i="6"/>
  <c r="S2906" i="6"/>
  <c r="Q2906" i="6"/>
  <c r="P2906" i="6"/>
  <c r="O2906" i="6"/>
  <c r="N2906" i="6"/>
  <c r="M2906" i="6"/>
  <c r="D2906" i="6"/>
  <c r="S2905" i="6"/>
  <c r="Q2905" i="6"/>
  <c r="P2905" i="6"/>
  <c r="O2905" i="6"/>
  <c r="N2905" i="6"/>
  <c r="M2905" i="6"/>
  <c r="D2905" i="6"/>
  <c r="Q2904" i="6"/>
  <c r="P2904" i="6"/>
  <c r="S2904" i="6" s="1"/>
  <c r="O2904" i="6"/>
  <c r="N2904" i="6"/>
  <c r="M2904" i="6"/>
  <c r="D2904" i="6"/>
  <c r="Q2903" i="6"/>
  <c r="P2903" i="6"/>
  <c r="S2903" i="6" s="1"/>
  <c r="O2903" i="6"/>
  <c r="N2903" i="6"/>
  <c r="M2903" i="6"/>
  <c r="D2903" i="6"/>
  <c r="S2902" i="6"/>
  <c r="Q2902" i="6"/>
  <c r="P2902" i="6"/>
  <c r="O2902" i="6"/>
  <c r="N2902" i="6"/>
  <c r="M2902" i="6"/>
  <c r="D2902" i="6"/>
  <c r="Q2901" i="6"/>
  <c r="P2901" i="6"/>
  <c r="S2901" i="6" s="1"/>
  <c r="O2901" i="6"/>
  <c r="N2901" i="6"/>
  <c r="M2901" i="6"/>
  <c r="D2901" i="6"/>
  <c r="S2900" i="6"/>
  <c r="Q2900" i="6"/>
  <c r="P2900" i="6"/>
  <c r="O2900" i="6"/>
  <c r="N2900" i="6"/>
  <c r="M2900" i="6"/>
  <c r="D2900" i="6"/>
  <c r="S2899" i="6"/>
  <c r="Q2899" i="6"/>
  <c r="P2899" i="6"/>
  <c r="O2899" i="6"/>
  <c r="N2899" i="6"/>
  <c r="M2899" i="6"/>
  <c r="D2899" i="6"/>
  <c r="Q2898" i="6"/>
  <c r="P2898" i="6"/>
  <c r="S2898" i="6" s="1"/>
  <c r="O2898" i="6"/>
  <c r="N2898" i="6"/>
  <c r="M2898" i="6"/>
  <c r="D2898" i="6"/>
  <c r="S2897" i="6"/>
  <c r="Q2897" i="6"/>
  <c r="P2897" i="6"/>
  <c r="O2897" i="6"/>
  <c r="N2897" i="6"/>
  <c r="M2897" i="6"/>
  <c r="D2897" i="6"/>
  <c r="S2896" i="6"/>
  <c r="Q2896" i="6"/>
  <c r="P2896" i="6"/>
  <c r="O2896" i="6"/>
  <c r="N2896" i="6"/>
  <c r="M2896" i="6"/>
  <c r="D2896" i="6"/>
  <c r="Q2895" i="6"/>
  <c r="P2895" i="6"/>
  <c r="S2895" i="6" s="1"/>
  <c r="O2895" i="6"/>
  <c r="N2895" i="6"/>
  <c r="M2895" i="6"/>
  <c r="D2895" i="6"/>
  <c r="S2894" i="6"/>
  <c r="Q2894" i="6"/>
  <c r="P2894" i="6"/>
  <c r="O2894" i="6"/>
  <c r="N2894" i="6"/>
  <c r="M2894" i="6"/>
  <c r="D2894" i="6"/>
  <c r="S2893" i="6"/>
  <c r="Q2893" i="6"/>
  <c r="P2893" i="6"/>
  <c r="O2893" i="6"/>
  <c r="N2893" i="6"/>
  <c r="M2893" i="6"/>
  <c r="D2893" i="6"/>
  <c r="Q2892" i="6"/>
  <c r="P2892" i="6"/>
  <c r="S2892" i="6" s="1"/>
  <c r="O2892" i="6"/>
  <c r="N2892" i="6"/>
  <c r="M2892" i="6"/>
  <c r="D2892" i="6"/>
  <c r="Q2891" i="6"/>
  <c r="P2891" i="6"/>
  <c r="S2891" i="6" s="1"/>
  <c r="O2891" i="6"/>
  <c r="N2891" i="6"/>
  <c r="M2891" i="6"/>
  <c r="D2891" i="6"/>
  <c r="S2890" i="6"/>
  <c r="Q2890" i="6"/>
  <c r="P2890" i="6"/>
  <c r="O2890" i="6"/>
  <c r="N2890" i="6"/>
  <c r="M2890" i="6"/>
  <c r="D2890" i="6"/>
  <c r="Q2889" i="6"/>
  <c r="P2889" i="6"/>
  <c r="S2889" i="6" s="1"/>
  <c r="O2889" i="6"/>
  <c r="N2889" i="6"/>
  <c r="M2889" i="6"/>
  <c r="D2889" i="6"/>
  <c r="S2888" i="6"/>
  <c r="Q2888" i="6"/>
  <c r="P2888" i="6"/>
  <c r="O2888" i="6"/>
  <c r="N2888" i="6"/>
  <c r="M2888" i="6"/>
  <c r="D2888" i="6"/>
  <c r="S2887" i="6"/>
  <c r="Q2887" i="6"/>
  <c r="P2887" i="6"/>
  <c r="O2887" i="6"/>
  <c r="N2887" i="6"/>
  <c r="M2887" i="6"/>
  <c r="D2887" i="6"/>
  <c r="Q2886" i="6"/>
  <c r="P2886" i="6"/>
  <c r="S2886" i="6" s="1"/>
  <c r="O2886" i="6"/>
  <c r="N2886" i="6"/>
  <c r="M2886" i="6"/>
  <c r="D2886" i="6"/>
  <c r="S2885" i="6"/>
  <c r="Q2885" i="6"/>
  <c r="P2885" i="6"/>
  <c r="O2885" i="6"/>
  <c r="N2885" i="6"/>
  <c r="M2885" i="6"/>
  <c r="D2885" i="6"/>
  <c r="S2884" i="6"/>
  <c r="Q2884" i="6"/>
  <c r="P2884" i="6"/>
  <c r="O2884" i="6"/>
  <c r="N2884" i="6"/>
  <c r="M2884" i="6"/>
  <c r="D2884" i="6"/>
  <c r="S2883" i="6"/>
  <c r="Q2883" i="6"/>
  <c r="P2883" i="6"/>
  <c r="O2883" i="6"/>
  <c r="N2883" i="6"/>
  <c r="M2883" i="6"/>
  <c r="D2883" i="6"/>
  <c r="S2882" i="6"/>
  <c r="Q2882" i="6"/>
  <c r="P2882" i="6"/>
  <c r="O2882" i="6"/>
  <c r="N2882" i="6"/>
  <c r="M2882" i="6"/>
  <c r="D2882" i="6"/>
  <c r="S2881" i="6"/>
  <c r="Q2881" i="6"/>
  <c r="P2881" i="6"/>
  <c r="O2881" i="6"/>
  <c r="N2881" i="6"/>
  <c r="M2881" i="6"/>
  <c r="D2881" i="6"/>
  <c r="Q2880" i="6"/>
  <c r="P2880" i="6"/>
  <c r="S2880" i="6" s="1"/>
  <c r="O2880" i="6"/>
  <c r="N2880" i="6"/>
  <c r="M2880" i="6"/>
  <c r="D2880" i="6"/>
  <c r="Q2879" i="6"/>
  <c r="P2879" i="6"/>
  <c r="S2879" i="6" s="1"/>
  <c r="O2879" i="6"/>
  <c r="N2879" i="6"/>
  <c r="M2879" i="6"/>
  <c r="D2879" i="6"/>
  <c r="Q2878" i="6"/>
  <c r="P2878" i="6"/>
  <c r="S2878" i="6" s="1"/>
  <c r="O2878" i="6"/>
  <c r="N2878" i="6"/>
  <c r="M2878" i="6"/>
  <c r="D2878" i="6"/>
  <c r="S2877" i="6"/>
  <c r="Q2877" i="6"/>
  <c r="P2877" i="6"/>
  <c r="O2877" i="6"/>
  <c r="N2877" i="6"/>
  <c r="M2877" i="6"/>
  <c r="D2877" i="6"/>
  <c r="S2876" i="6"/>
  <c r="Q2876" i="6"/>
  <c r="P2876" i="6"/>
  <c r="O2876" i="6"/>
  <c r="N2876" i="6"/>
  <c r="M2876" i="6"/>
  <c r="D2876" i="6"/>
  <c r="Q2875" i="6"/>
  <c r="P2875" i="6"/>
  <c r="S2875" i="6" s="1"/>
  <c r="O2875" i="6"/>
  <c r="N2875" i="6"/>
  <c r="M2875" i="6"/>
  <c r="D2875" i="6"/>
  <c r="Q2874" i="6"/>
  <c r="P2874" i="6"/>
  <c r="S2874" i="6" s="1"/>
  <c r="O2874" i="6"/>
  <c r="N2874" i="6"/>
  <c r="M2874" i="6"/>
  <c r="D2874" i="6"/>
  <c r="Q2873" i="6"/>
  <c r="P2873" i="6"/>
  <c r="S2873" i="6" s="1"/>
  <c r="O2873" i="6"/>
  <c r="N2873" i="6"/>
  <c r="M2873" i="6"/>
  <c r="D2873" i="6"/>
  <c r="Q2872" i="6"/>
  <c r="P2872" i="6"/>
  <c r="S2872" i="6" s="1"/>
  <c r="O2872" i="6"/>
  <c r="N2872" i="6"/>
  <c r="M2872" i="6"/>
  <c r="D2872" i="6"/>
  <c r="Q2871" i="6"/>
  <c r="P2871" i="6"/>
  <c r="S2871" i="6" s="1"/>
  <c r="O2871" i="6"/>
  <c r="N2871" i="6"/>
  <c r="M2871" i="6"/>
  <c r="D2871" i="6"/>
  <c r="S2870" i="6"/>
  <c r="Q2870" i="6"/>
  <c r="P2870" i="6"/>
  <c r="O2870" i="6"/>
  <c r="N2870" i="6"/>
  <c r="M2870" i="6"/>
  <c r="D2870" i="6"/>
  <c r="S2869" i="6"/>
  <c r="Q2869" i="6"/>
  <c r="P2869" i="6"/>
  <c r="O2869" i="6"/>
  <c r="N2869" i="6"/>
  <c r="M2869" i="6"/>
  <c r="D2869" i="6"/>
  <c r="Q2868" i="6"/>
  <c r="P2868" i="6"/>
  <c r="S2868" i="6" s="1"/>
  <c r="O2868" i="6"/>
  <c r="N2868" i="6"/>
  <c r="M2868" i="6"/>
  <c r="D2868" i="6"/>
  <c r="S2867" i="6"/>
  <c r="Q2867" i="6"/>
  <c r="P2867" i="6"/>
  <c r="O2867" i="6"/>
  <c r="N2867" i="6"/>
  <c r="M2867" i="6"/>
  <c r="D2867" i="6"/>
  <c r="Q2866" i="6"/>
  <c r="P2866" i="6"/>
  <c r="S2866" i="6" s="1"/>
  <c r="O2866" i="6"/>
  <c r="N2866" i="6"/>
  <c r="M2866" i="6"/>
  <c r="D2866" i="6"/>
  <c r="Q2865" i="6"/>
  <c r="P2865" i="6"/>
  <c r="S2865" i="6" s="1"/>
  <c r="O2865" i="6"/>
  <c r="N2865" i="6"/>
  <c r="M2865" i="6"/>
  <c r="D2865" i="6"/>
  <c r="S2864" i="6"/>
  <c r="Q2864" i="6"/>
  <c r="P2864" i="6"/>
  <c r="O2864" i="6"/>
  <c r="N2864" i="6"/>
  <c r="M2864" i="6"/>
  <c r="D2864" i="6"/>
  <c r="S2863" i="6"/>
  <c r="Q2863" i="6"/>
  <c r="P2863" i="6"/>
  <c r="O2863" i="6"/>
  <c r="N2863" i="6"/>
  <c r="M2863" i="6"/>
  <c r="D2863" i="6"/>
  <c r="Q2862" i="6"/>
  <c r="P2862" i="6"/>
  <c r="S2862" i="6" s="1"/>
  <c r="O2862" i="6"/>
  <c r="N2862" i="6"/>
  <c r="M2862" i="6"/>
  <c r="D2862" i="6"/>
  <c r="S2861" i="6"/>
  <c r="Q2861" i="6"/>
  <c r="P2861" i="6"/>
  <c r="O2861" i="6"/>
  <c r="N2861" i="6"/>
  <c r="M2861" i="6"/>
  <c r="D2861" i="6"/>
  <c r="S2860" i="6"/>
  <c r="Q2860" i="6"/>
  <c r="P2860" i="6"/>
  <c r="O2860" i="6"/>
  <c r="N2860" i="6"/>
  <c r="M2860" i="6"/>
  <c r="D2860" i="6"/>
  <c r="Q2859" i="6"/>
  <c r="P2859" i="6"/>
  <c r="S2859" i="6" s="1"/>
  <c r="O2859" i="6"/>
  <c r="N2859" i="6"/>
  <c r="M2859" i="6"/>
  <c r="D2859" i="6"/>
  <c r="Q2858" i="6"/>
  <c r="P2858" i="6"/>
  <c r="S2858" i="6" s="1"/>
  <c r="O2858" i="6"/>
  <c r="N2858" i="6"/>
  <c r="M2858" i="6"/>
  <c r="D2858" i="6"/>
  <c r="Q2857" i="6"/>
  <c r="P2857" i="6"/>
  <c r="S2857" i="6" s="1"/>
  <c r="O2857" i="6"/>
  <c r="N2857" i="6"/>
  <c r="M2857" i="6"/>
  <c r="D2857" i="6"/>
  <c r="S2856" i="6"/>
  <c r="Q2856" i="6"/>
  <c r="P2856" i="6"/>
  <c r="O2856" i="6"/>
  <c r="N2856" i="6"/>
  <c r="M2856" i="6"/>
  <c r="D2856" i="6"/>
  <c r="S2855" i="6"/>
  <c r="Q2855" i="6"/>
  <c r="P2855" i="6"/>
  <c r="O2855" i="6"/>
  <c r="N2855" i="6"/>
  <c r="M2855" i="6"/>
  <c r="D2855" i="6"/>
  <c r="Q2854" i="6"/>
  <c r="P2854" i="6"/>
  <c r="S2854" i="6" s="1"/>
  <c r="O2854" i="6"/>
  <c r="N2854" i="6"/>
  <c r="M2854" i="6"/>
  <c r="D2854" i="6"/>
  <c r="Q2853" i="6"/>
  <c r="P2853" i="6"/>
  <c r="S2853" i="6" s="1"/>
  <c r="O2853" i="6"/>
  <c r="N2853" i="6"/>
  <c r="M2853" i="6"/>
  <c r="D2853" i="6"/>
  <c r="S2852" i="6"/>
  <c r="Q2852" i="6"/>
  <c r="P2852" i="6"/>
  <c r="O2852" i="6"/>
  <c r="N2852" i="6"/>
  <c r="M2852" i="6"/>
  <c r="D2852" i="6"/>
  <c r="S2851" i="6"/>
  <c r="Q2851" i="6"/>
  <c r="P2851" i="6"/>
  <c r="O2851" i="6"/>
  <c r="N2851" i="6"/>
  <c r="M2851" i="6"/>
  <c r="D2851" i="6"/>
  <c r="Q2850" i="6"/>
  <c r="P2850" i="6"/>
  <c r="S2850" i="6" s="1"/>
  <c r="O2850" i="6"/>
  <c r="N2850" i="6"/>
  <c r="M2850" i="6"/>
  <c r="D2850" i="6"/>
  <c r="S2849" i="6"/>
  <c r="Q2849" i="6"/>
  <c r="P2849" i="6"/>
  <c r="O2849" i="6"/>
  <c r="N2849" i="6"/>
  <c r="M2849" i="6"/>
  <c r="D2849" i="6"/>
  <c r="S2848" i="6"/>
  <c r="Q2848" i="6"/>
  <c r="P2848" i="6"/>
  <c r="O2848" i="6"/>
  <c r="N2848" i="6"/>
  <c r="M2848" i="6"/>
  <c r="D2848" i="6"/>
  <c r="Q2847" i="6"/>
  <c r="P2847" i="6"/>
  <c r="S2847" i="6" s="1"/>
  <c r="O2847" i="6"/>
  <c r="N2847" i="6"/>
  <c r="M2847" i="6"/>
  <c r="D2847" i="6"/>
  <c r="Q2846" i="6"/>
  <c r="P2846" i="6"/>
  <c r="S2846" i="6" s="1"/>
  <c r="O2846" i="6"/>
  <c r="N2846" i="6"/>
  <c r="M2846" i="6"/>
  <c r="D2846" i="6"/>
  <c r="S2845" i="6"/>
  <c r="Q2845" i="6"/>
  <c r="P2845" i="6"/>
  <c r="O2845" i="6"/>
  <c r="N2845" i="6"/>
  <c r="M2845" i="6"/>
  <c r="D2845" i="6"/>
  <c r="S2844" i="6"/>
  <c r="Q2844" i="6"/>
  <c r="P2844" i="6"/>
  <c r="O2844" i="6"/>
  <c r="N2844" i="6"/>
  <c r="M2844" i="6"/>
  <c r="D2844" i="6"/>
  <c r="Q2843" i="6"/>
  <c r="P2843" i="6"/>
  <c r="S2843" i="6" s="1"/>
  <c r="O2843" i="6"/>
  <c r="N2843" i="6"/>
  <c r="M2843" i="6"/>
  <c r="D2843" i="6"/>
  <c r="S2842" i="6"/>
  <c r="Q2842" i="6"/>
  <c r="P2842" i="6"/>
  <c r="O2842" i="6"/>
  <c r="N2842" i="6"/>
  <c r="M2842" i="6"/>
  <c r="D2842" i="6"/>
  <c r="S2841" i="6"/>
  <c r="Q2841" i="6"/>
  <c r="P2841" i="6"/>
  <c r="O2841" i="6"/>
  <c r="N2841" i="6"/>
  <c r="M2841" i="6"/>
  <c r="D2841" i="6"/>
  <c r="S2840" i="6"/>
  <c r="Q2840" i="6"/>
  <c r="P2840" i="6"/>
  <c r="O2840" i="6"/>
  <c r="N2840" i="6"/>
  <c r="M2840" i="6"/>
  <c r="D2840" i="6"/>
  <c r="Q2839" i="6"/>
  <c r="P2839" i="6"/>
  <c r="S2839" i="6" s="1"/>
  <c r="O2839" i="6"/>
  <c r="N2839" i="6"/>
  <c r="M2839" i="6"/>
  <c r="D2839" i="6"/>
  <c r="Q2838" i="6"/>
  <c r="P2838" i="6"/>
  <c r="S2838" i="6" s="1"/>
  <c r="O2838" i="6"/>
  <c r="N2838" i="6"/>
  <c r="M2838" i="6"/>
  <c r="D2838" i="6"/>
  <c r="S2837" i="6"/>
  <c r="Q2837" i="6"/>
  <c r="P2837" i="6"/>
  <c r="O2837" i="6"/>
  <c r="N2837" i="6"/>
  <c r="M2837" i="6"/>
  <c r="D2837" i="6"/>
  <c r="Q2836" i="6"/>
  <c r="P2836" i="6"/>
  <c r="S2836" i="6" s="1"/>
  <c r="O2836" i="6"/>
  <c r="N2836" i="6"/>
  <c r="M2836" i="6"/>
  <c r="D2836" i="6"/>
  <c r="S2835" i="6"/>
  <c r="Q2835" i="6"/>
  <c r="P2835" i="6"/>
  <c r="O2835" i="6"/>
  <c r="N2835" i="6"/>
  <c r="M2835" i="6"/>
  <c r="D2835" i="6"/>
  <c r="S2834" i="6"/>
  <c r="Q2834" i="6"/>
  <c r="P2834" i="6"/>
  <c r="O2834" i="6"/>
  <c r="N2834" i="6"/>
  <c r="M2834" i="6"/>
  <c r="D2834" i="6"/>
  <c r="Q2833" i="6"/>
  <c r="P2833" i="6"/>
  <c r="S2833" i="6" s="1"/>
  <c r="O2833" i="6"/>
  <c r="N2833" i="6"/>
  <c r="M2833" i="6"/>
  <c r="D2833" i="6"/>
  <c r="Q2832" i="6"/>
  <c r="P2832" i="6"/>
  <c r="S2832" i="6" s="1"/>
  <c r="O2832" i="6"/>
  <c r="N2832" i="6"/>
  <c r="M2832" i="6"/>
  <c r="D2832" i="6"/>
  <c r="Q2831" i="6"/>
  <c r="P2831" i="6"/>
  <c r="S2831" i="6" s="1"/>
  <c r="O2831" i="6"/>
  <c r="N2831" i="6"/>
  <c r="M2831" i="6"/>
  <c r="D2831" i="6"/>
  <c r="S2830" i="6"/>
  <c r="Q2830" i="6"/>
  <c r="P2830" i="6"/>
  <c r="O2830" i="6"/>
  <c r="N2830" i="6"/>
  <c r="M2830" i="6"/>
  <c r="D2830" i="6"/>
  <c r="S2829" i="6"/>
  <c r="Q2829" i="6"/>
  <c r="P2829" i="6"/>
  <c r="O2829" i="6"/>
  <c r="N2829" i="6"/>
  <c r="M2829" i="6"/>
  <c r="D2829" i="6"/>
  <c r="Q2828" i="6"/>
  <c r="P2828" i="6"/>
  <c r="S2828" i="6" s="1"/>
  <c r="O2828" i="6"/>
  <c r="N2828" i="6"/>
  <c r="M2828" i="6"/>
  <c r="D2828" i="6"/>
  <c r="Q2827" i="6"/>
  <c r="P2827" i="6"/>
  <c r="S2827" i="6" s="1"/>
  <c r="O2827" i="6"/>
  <c r="N2827" i="6"/>
  <c r="M2827" i="6"/>
  <c r="D2827" i="6"/>
  <c r="S2826" i="6"/>
  <c r="Q2826" i="6"/>
  <c r="P2826" i="6"/>
  <c r="O2826" i="6"/>
  <c r="N2826" i="6"/>
  <c r="M2826" i="6"/>
  <c r="D2826" i="6"/>
  <c r="S2825" i="6"/>
  <c r="Q2825" i="6"/>
  <c r="P2825" i="6"/>
  <c r="O2825" i="6"/>
  <c r="N2825" i="6"/>
  <c r="M2825" i="6"/>
  <c r="D2825" i="6"/>
  <c r="Q2824" i="6"/>
  <c r="P2824" i="6"/>
  <c r="S2824" i="6" s="1"/>
  <c r="O2824" i="6"/>
  <c r="N2824" i="6"/>
  <c r="M2824" i="6"/>
  <c r="D2824" i="6"/>
  <c r="S2823" i="6"/>
  <c r="Q2823" i="6"/>
  <c r="P2823" i="6"/>
  <c r="O2823" i="6"/>
  <c r="N2823" i="6"/>
  <c r="M2823" i="6"/>
  <c r="D2823" i="6"/>
  <c r="S2822" i="6"/>
  <c r="Q2822" i="6"/>
  <c r="P2822" i="6"/>
  <c r="O2822" i="6"/>
  <c r="N2822" i="6"/>
  <c r="M2822" i="6"/>
  <c r="D2822" i="6"/>
  <c r="Q2821" i="6"/>
  <c r="P2821" i="6"/>
  <c r="S2821" i="6" s="1"/>
  <c r="O2821" i="6"/>
  <c r="N2821" i="6"/>
  <c r="M2821" i="6"/>
  <c r="D2821" i="6"/>
  <c r="Q2820" i="6"/>
  <c r="P2820" i="6"/>
  <c r="S2820" i="6" s="1"/>
  <c r="O2820" i="6"/>
  <c r="N2820" i="6"/>
  <c r="M2820" i="6"/>
  <c r="D2820" i="6"/>
  <c r="Q2819" i="6"/>
  <c r="P2819" i="6"/>
  <c r="S2819" i="6" s="1"/>
  <c r="O2819" i="6"/>
  <c r="N2819" i="6"/>
  <c r="M2819" i="6"/>
  <c r="D2819" i="6"/>
  <c r="S2818" i="6"/>
  <c r="Q2818" i="6"/>
  <c r="P2818" i="6"/>
  <c r="O2818" i="6"/>
  <c r="N2818" i="6"/>
  <c r="M2818" i="6"/>
  <c r="D2818" i="6"/>
  <c r="S2817" i="6"/>
  <c r="Q2817" i="6"/>
  <c r="P2817" i="6"/>
  <c r="O2817" i="6"/>
  <c r="N2817" i="6"/>
  <c r="M2817" i="6"/>
  <c r="D2817" i="6"/>
  <c r="Q2816" i="6"/>
  <c r="P2816" i="6"/>
  <c r="S2816" i="6" s="1"/>
  <c r="O2816" i="6"/>
  <c r="N2816" i="6"/>
  <c r="M2816" i="6"/>
  <c r="D2816" i="6"/>
  <c r="Q2815" i="6"/>
  <c r="P2815" i="6"/>
  <c r="S2815" i="6" s="1"/>
  <c r="O2815" i="6"/>
  <c r="N2815" i="6"/>
  <c r="M2815" i="6"/>
  <c r="D2815" i="6"/>
  <c r="S2814" i="6"/>
  <c r="Q2814" i="6"/>
  <c r="P2814" i="6"/>
  <c r="O2814" i="6"/>
  <c r="N2814" i="6"/>
  <c r="M2814" i="6"/>
  <c r="D2814" i="6"/>
  <c r="S2813" i="6"/>
  <c r="Q2813" i="6"/>
  <c r="P2813" i="6"/>
  <c r="O2813" i="6"/>
  <c r="N2813" i="6"/>
  <c r="M2813" i="6"/>
  <c r="D2813" i="6"/>
  <c r="Q2812" i="6"/>
  <c r="P2812" i="6"/>
  <c r="S2812" i="6" s="1"/>
  <c r="O2812" i="6"/>
  <c r="N2812" i="6"/>
  <c r="M2812" i="6"/>
  <c r="D2812" i="6"/>
  <c r="S2811" i="6"/>
  <c r="Q2811" i="6"/>
  <c r="P2811" i="6"/>
  <c r="O2811" i="6"/>
  <c r="N2811" i="6"/>
  <c r="M2811" i="6"/>
  <c r="D2811" i="6"/>
  <c r="S2810" i="6"/>
  <c r="Q2810" i="6"/>
  <c r="P2810" i="6"/>
  <c r="O2810" i="6"/>
  <c r="N2810" i="6"/>
  <c r="M2810" i="6"/>
  <c r="D2810" i="6"/>
  <c r="Q2809" i="6"/>
  <c r="P2809" i="6"/>
  <c r="S2809" i="6" s="1"/>
  <c r="O2809" i="6"/>
  <c r="N2809" i="6"/>
  <c r="M2809" i="6"/>
  <c r="D2809" i="6"/>
  <c r="Q2808" i="6"/>
  <c r="P2808" i="6"/>
  <c r="S2808" i="6" s="1"/>
  <c r="O2808" i="6"/>
  <c r="N2808" i="6"/>
  <c r="M2808" i="6"/>
  <c r="D2808" i="6"/>
  <c r="Q2807" i="6"/>
  <c r="P2807" i="6"/>
  <c r="S2807" i="6" s="1"/>
  <c r="O2807" i="6"/>
  <c r="N2807" i="6"/>
  <c r="M2807" i="6"/>
  <c r="D2807" i="6"/>
  <c r="S2806" i="6"/>
  <c r="Q2806" i="6"/>
  <c r="P2806" i="6"/>
  <c r="O2806" i="6"/>
  <c r="N2806" i="6"/>
  <c r="M2806" i="6"/>
  <c r="D2806" i="6"/>
  <c r="S2805" i="6"/>
  <c r="Q2805" i="6"/>
  <c r="P2805" i="6"/>
  <c r="O2805" i="6"/>
  <c r="N2805" i="6"/>
  <c r="M2805" i="6"/>
  <c r="D2805" i="6"/>
  <c r="Q2804" i="6"/>
  <c r="P2804" i="6"/>
  <c r="S2804" i="6" s="1"/>
  <c r="O2804" i="6"/>
  <c r="N2804" i="6"/>
  <c r="M2804" i="6"/>
  <c r="D2804" i="6"/>
  <c r="Q2803" i="6"/>
  <c r="P2803" i="6"/>
  <c r="S2803" i="6" s="1"/>
  <c r="O2803" i="6"/>
  <c r="N2803" i="6"/>
  <c r="M2803" i="6"/>
  <c r="D2803" i="6"/>
  <c r="S2802" i="6"/>
  <c r="Q2802" i="6"/>
  <c r="P2802" i="6"/>
  <c r="O2802" i="6"/>
  <c r="N2802" i="6"/>
  <c r="M2802" i="6"/>
  <c r="D2802" i="6"/>
  <c r="S2801" i="6"/>
  <c r="Q2801" i="6"/>
  <c r="P2801" i="6"/>
  <c r="O2801" i="6"/>
  <c r="N2801" i="6"/>
  <c r="M2801" i="6"/>
  <c r="D2801" i="6"/>
  <c r="Q2800" i="6"/>
  <c r="P2800" i="6"/>
  <c r="S2800" i="6" s="1"/>
  <c r="O2800" i="6"/>
  <c r="N2800" i="6"/>
  <c r="M2800" i="6"/>
  <c r="D2800" i="6"/>
  <c r="S2799" i="6"/>
  <c r="Q2799" i="6"/>
  <c r="P2799" i="6"/>
  <c r="O2799" i="6"/>
  <c r="N2799" i="6"/>
  <c r="M2799" i="6"/>
  <c r="D2799" i="6"/>
  <c r="S2798" i="6"/>
  <c r="Q2798" i="6"/>
  <c r="P2798" i="6"/>
  <c r="O2798" i="6"/>
  <c r="N2798" i="6"/>
  <c r="M2798" i="6"/>
  <c r="D2798" i="6"/>
  <c r="Q2797" i="6"/>
  <c r="P2797" i="6"/>
  <c r="S2797" i="6" s="1"/>
  <c r="O2797" i="6"/>
  <c r="N2797" i="6"/>
  <c r="M2797" i="6"/>
  <c r="D2797" i="6"/>
  <c r="Q2796" i="6"/>
  <c r="P2796" i="6"/>
  <c r="S2796" i="6" s="1"/>
  <c r="O2796" i="6"/>
  <c r="N2796" i="6"/>
  <c r="M2796" i="6"/>
  <c r="D2796" i="6"/>
  <c r="Q2795" i="6"/>
  <c r="P2795" i="6"/>
  <c r="S2795" i="6" s="1"/>
  <c r="O2795" i="6"/>
  <c r="N2795" i="6"/>
  <c r="M2795" i="6"/>
  <c r="D2795" i="6"/>
  <c r="S2794" i="6"/>
  <c r="Q2794" i="6"/>
  <c r="P2794" i="6"/>
  <c r="O2794" i="6"/>
  <c r="N2794" i="6"/>
  <c r="M2794" i="6"/>
  <c r="D2794" i="6"/>
  <c r="S2793" i="6"/>
  <c r="Q2793" i="6"/>
  <c r="P2793" i="6"/>
  <c r="O2793" i="6"/>
  <c r="N2793" i="6"/>
  <c r="M2793" i="6"/>
  <c r="D2793" i="6"/>
  <c r="Q2792" i="6"/>
  <c r="P2792" i="6"/>
  <c r="S2792" i="6" s="1"/>
  <c r="O2792" i="6"/>
  <c r="N2792" i="6"/>
  <c r="M2792" i="6"/>
  <c r="D2792" i="6"/>
  <c r="Q2791" i="6"/>
  <c r="P2791" i="6"/>
  <c r="S2791" i="6" s="1"/>
  <c r="O2791" i="6"/>
  <c r="N2791" i="6"/>
  <c r="M2791" i="6"/>
  <c r="D2791" i="6"/>
  <c r="S2790" i="6"/>
  <c r="Q2790" i="6"/>
  <c r="P2790" i="6"/>
  <c r="O2790" i="6"/>
  <c r="N2790" i="6"/>
  <c r="M2790" i="6"/>
  <c r="D2790" i="6"/>
  <c r="S2789" i="6"/>
  <c r="Q2789" i="6"/>
  <c r="P2789" i="6"/>
  <c r="O2789" i="6"/>
  <c r="N2789" i="6"/>
  <c r="M2789" i="6"/>
  <c r="D2789" i="6"/>
  <c r="Q2788" i="6"/>
  <c r="P2788" i="6"/>
  <c r="S2788" i="6" s="1"/>
  <c r="O2788" i="6"/>
  <c r="N2788" i="6"/>
  <c r="M2788" i="6"/>
  <c r="D2788" i="6"/>
  <c r="S2787" i="6"/>
  <c r="Q2787" i="6"/>
  <c r="P2787" i="6"/>
  <c r="O2787" i="6"/>
  <c r="N2787" i="6"/>
  <c r="M2787" i="6"/>
  <c r="D2787" i="6"/>
  <c r="S2786" i="6"/>
  <c r="Q2786" i="6"/>
  <c r="P2786" i="6"/>
  <c r="O2786" i="6"/>
  <c r="N2786" i="6"/>
  <c r="M2786" i="6"/>
  <c r="D2786" i="6"/>
  <c r="Q2785" i="6"/>
  <c r="P2785" i="6"/>
  <c r="S2785" i="6" s="1"/>
  <c r="O2785" i="6"/>
  <c r="N2785" i="6"/>
  <c r="M2785" i="6"/>
  <c r="D2785" i="6"/>
  <c r="Q2784" i="6"/>
  <c r="P2784" i="6"/>
  <c r="S2784" i="6" s="1"/>
  <c r="O2784" i="6"/>
  <c r="N2784" i="6"/>
  <c r="M2784" i="6"/>
  <c r="D2784" i="6"/>
  <c r="Q2783" i="6"/>
  <c r="P2783" i="6"/>
  <c r="S2783" i="6" s="1"/>
  <c r="O2783" i="6"/>
  <c r="N2783" i="6"/>
  <c r="M2783" i="6"/>
  <c r="D2783" i="6"/>
  <c r="S2782" i="6"/>
  <c r="Q2782" i="6"/>
  <c r="P2782" i="6"/>
  <c r="O2782" i="6"/>
  <c r="N2782" i="6"/>
  <c r="M2782" i="6"/>
  <c r="D2782" i="6"/>
  <c r="S2781" i="6"/>
  <c r="Q2781" i="6"/>
  <c r="P2781" i="6"/>
  <c r="O2781" i="6"/>
  <c r="N2781" i="6"/>
  <c r="M2781" i="6"/>
  <c r="D2781" i="6"/>
  <c r="Q2780" i="6"/>
  <c r="P2780" i="6"/>
  <c r="S2780" i="6" s="1"/>
  <c r="O2780" i="6"/>
  <c r="N2780" i="6"/>
  <c r="M2780" i="6"/>
  <c r="D2780" i="6"/>
  <c r="Q2779" i="6"/>
  <c r="P2779" i="6"/>
  <c r="S2779" i="6" s="1"/>
  <c r="O2779" i="6"/>
  <c r="N2779" i="6"/>
  <c r="M2779" i="6"/>
  <c r="D2779" i="6"/>
  <c r="S2778" i="6"/>
  <c r="Q2778" i="6"/>
  <c r="P2778" i="6"/>
  <c r="O2778" i="6"/>
  <c r="N2778" i="6"/>
  <c r="M2778" i="6"/>
  <c r="D2778" i="6"/>
  <c r="S2777" i="6"/>
  <c r="Q2777" i="6"/>
  <c r="P2777" i="6"/>
  <c r="O2777" i="6"/>
  <c r="N2777" i="6"/>
  <c r="M2777" i="6"/>
  <c r="D2777" i="6"/>
  <c r="Q2776" i="6"/>
  <c r="P2776" i="6"/>
  <c r="S2776" i="6" s="1"/>
  <c r="O2776" i="6"/>
  <c r="N2776" i="6"/>
  <c r="M2776" i="6"/>
  <c r="D2776" i="6"/>
  <c r="S2775" i="6"/>
  <c r="Q2775" i="6"/>
  <c r="P2775" i="6"/>
  <c r="O2775" i="6"/>
  <c r="N2775" i="6"/>
  <c r="M2775" i="6"/>
  <c r="D2775" i="6"/>
  <c r="S2774" i="6"/>
  <c r="Q2774" i="6"/>
  <c r="P2774" i="6"/>
  <c r="O2774" i="6"/>
  <c r="N2774" i="6"/>
  <c r="M2774" i="6"/>
  <c r="D2774" i="6"/>
  <c r="Q2773" i="6"/>
  <c r="P2773" i="6"/>
  <c r="S2773" i="6" s="1"/>
  <c r="O2773" i="6"/>
  <c r="N2773" i="6"/>
  <c r="M2773" i="6"/>
  <c r="D2773" i="6"/>
  <c r="Q2772" i="6"/>
  <c r="P2772" i="6"/>
  <c r="S2772" i="6" s="1"/>
  <c r="O2772" i="6"/>
  <c r="N2772" i="6"/>
  <c r="M2772" i="6"/>
  <c r="D2772" i="6"/>
  <c r="Q2771" i="6"/>
  <c r="P2771" i="6"/>
  <c r="S2771" i="6" s="1"/>
  <c r="O2771" i="6"/>
  <c r="N2771" i="6"/>
  <c r="M2771" i="6"/>
  <c r="D2771" i="6"/>
  <c r="S2770" i="6"/>
  <c r="Q2770" i="6"/>
  <c r="P2770" i="6"/>
  <c r="O2770" i="6"/>
  <c r="N2770" i="6"/>
  <c r="M2770" i="6"/>
  <c r="D2770" i="6"/>
  <c r="S2769" i="6"/>
  <c r="Q2769" i="6"/>
  <c r="P2769" i="6"/>
  <c r="O2769" i="6"/>
  <c r="N2769" i="6"/>
  <c r="M2769" i="6"/>
  <c r="D2769" i="6"/>
  <c r="Q2768" i="6"/>
  <c r="P2768" i="6"/>
  <c r="S2768" i="6" s="1"/>
  <c r="O2768" i="6"/>
  <c r="N2768" i="6"/>
  <c r="M2768" i="6"/>
  <c r="D2768" i="6"/>
  <c r="Q2767" i="6"/>
  <c r="P2767" i="6"/>
  <c r="S2767" i="6" s="1"/>
  <c r="O2767" i="6"/>
  <c r="N2767" i="6"/>
  <c r="M2767" i="6"/>
  <c r="D2767" i="6"/>
  <c r="S2766" i="6"/>
  <c r="Q2766" i="6"/>
  <c r="P2766" i="6"/>
  <c r="O2766" i="6"/>
  <c r="N2766" i="6"/>
  <c r="M2766" i="6"/>
  <c r="D2766" i="6"/>
  <c r="S2765" i="6"/>
  <c r="Q2765" i="6"/>
  <c r="P2765" i="6"/>
  <c r="O2765" i="6"/>
  <c r="N2765" i="6"/>
  <c r="M2765" i="6"/>
  <c r="D2765" i="6"/>
  <c r="Q2764" i="6"/>
  <c r="P2764" i="6"/>
  <c r="S2764" i="6" s="1"/>
  <c r="O2764" i="6"/>
  <c r="N2764" i="6"/>
  <c r="M2764" i="6"/>
  <c r="D2764" i="6"/>
  <c r="S2763" i="6"/>
  <c r="Q2763" i="6"/>
  <c r="P2763" i="6"/>
  <c r="O2763" i="6"/>
  <c r="N2763" i="6"/>
  <c r="M2763" i="6"/>
  <c r="D2763" i="6"/>
  <c r="S2762" i="6"/>
  <c r="Q2762" i="6"/>
  <c r="P2762" i="6"/>
  <c r="O2762" i="6"/>
  <c r="N2762" i="6"/>
  <c r="M2762" i="6"/>
  <c r="D2762" i="6"/>
  <c r="Q2761" i="6"/>
  <c r="P2761" i="6"/>
  <c r="S2761" i="6" s="1"/>
  <c r="O2761" i="6"/>
  <c r="N2761" i="6"/>
  <c r="M2761" i="6"/>
  <c r="D2761" i="6"/>
  <c r="Q2760" i="6"/>
  <c r="P2760" i="6"/>
  <c r="S2760" i="6" s="1"/>
  <c r="O2760" i="6"/>
  <c r="N2760" i="6"/>
  <c r="M2760" i="6"/>
  <c r="D2760" i="6"/>
  <c r="Q2759" i="6"/>
  <c r="P2759" i="6"/>
  <c r="S2759" i="6" s="1"/>
  <c r="O2759" i="6"/>
  <c r="N2759" i="6"/>
  <c r="M2759" i="6"/>
  <c r="D2759" i="6"/>
  <c r="S2758" i="6"/>
  <c r="Q2758" i="6"/>
  <c r="P2758" i="6"/>
  <c r="O2758" i="6"/>
  <c r="N2758" i="6"/>
  <c r="M2758" i="6"/>
  <c r="D2758" i="6"/>
  <c r="S2757" i="6"/>
  <c r="Q2757" i="6"/>
  <c r="P2757" i="6"/>
  <c r="O2757" i="6"/>
  <c r="N2757" i="6"/>
  <c r="M2757" i="6"/>
  <c r="D2757" i="6"/>
  <c r="Q2756" i="6"/>
  <c r="P2756" i="6"/>
  <c r="S2756" i="6" s="1"/>
  <c r="O2756" i="6"/>
  <c r="N2756" i="6"/>
  <c r="M2756" i="6"/>
  <c r="D2756" i="6"/>
  <c r="Q2755" i="6"/>
  <c r="P2755" i="6"/>
  <c r="S2755" i="6" s="1"/>
  <c r="O2755" i="6"/>
  <c r="N2755" i="6"/>
  <c r="M2755" i="6"/>
  <c r="D2755" i="6"/>
  <c r="S2754" i="6"/>
  <c r="Q2754" i="6"/>
  <c r="P2754" i="6"/>
  <c r="O2754" i="6"/>
  <c r="N2754" i="6"/>
  <c r="M2754" i="6"/>
  <c r="D2754" i="6"/>
  <c r="S2753" i="6"/>
  <c r="Q2753" i="6"/>
  <c r="P2753" i="6"/>
  <c r="O2753" i="6"/>
  <c r="N2753" i="6"/>
  <c r="M2753" i="6"/>
  <c r="D2753" i="6"/>
  <c r="Q2752" i="6"/>
  <c r="P2752" i="6"/>
  <c r="S2752" i="6" s="1"/>
  <c r="O2752" i="6"/>
  <c r="N2752" i="6"/>
  <c r="M2752" i="6"/>
  <c r="D2752" i="6"/>
  <c r="S2751" i="6"/>
  <c r="Q2751" i="6"/>
  <c r="P2751" i="6"/>
  <c r="O2751" i="6"/>
  <c r="N2751" i="6"/>
  <c r="M2751" i="6"/>
  <c r="D2751" i="6"/>
  <c r="S2750" i="6"/>
  <c r="Q2750" i="6"/>
  <c r="P2750" i="6"/>
  <c r="O2750" i="6"/>
  <c r="N2750" i="6"/>
  <c r="M2750" i="6"/>
  <c r="D2750" i="6"/>
  <c r="Q2749" i="6"/>
  <c r="P2749" i="6"/>
  <c r="S2749" i="6" s="1"/>
  <c r="O2749" i="6"/>
  <c r="N2749" i="6"/>
  <c r="M2749" i="6"/>
  <c r="D2749" i="6"/>
  <c r="Q2748" i="6"/>
  <c r="P2748" i="6"/>
  <c r="S2748" i="6" s="1"/>
  <c r="O2748" i="6"/>
  <c r="N2748" i="6"/>
  <c r="M2748" i="6"/>
  <c r="D2748" i="6"/>
  <c r="Q2747" i="6"/>
  <c r="P2747" i="6"/>
  <c r="S2747" i="6" s="1"/>
  <c r="O2747" i="6"/>
  <c r="N2747" i="6"/>
  <c r="M2747" i="6"/>
  <c r="D2747" i="6"/>
  <c r="S2746" i="6"/>
  <c r="Q2746" i="6"/>
  <c r="P2746" i="6"/>
  <c r="O2746" i="6"/>
  <c r="N2746" i="6"/>
  <c r="M2746" i="6"/>
  <c r="D2746" i="6"/>
  <c r="S2745" i="6"/>
  <c r="Q2745" i="6"/>
  <c r="P2745" i="6"/>
  <c r="O2745" i="6"/>
  <c r="N2745" i="6"/>
  <c r="M2745" i="6"/>
  <c r="D2745" i="6"/>
  <c r="Q2744" i="6"/>
  <c r="P2744" i="6"/>
  <c r="S2744" i="6" s="1"/>
  <c r="O2744" i="6"/>
  <c r="N2744" i="6"/>
  <c r="M2744" i="6"/>
  <c r="D2744" i="6"/>
  <c r="Q2743" i="6"/>
  <c r="P2743" i="6"/>
  <c r="S2743" i="6" s="1"/>
  <c r="O2743" i="6"/>
  <c r="N2743" i="6"/>
  <c r="M2743" i="6"/>
  <c r="D2743" i="6"/>
  <c r="S2742" i="6"/>
  <c r="Q2742" i="6"/>
  <c r="P2742" i="6"/>
  <c r="O2742" i="6"/>
  <c r="N2742" i="6"/>
  <c r="M2742" i="6"/>
  <c r="D2742" i="6"/>
  <c r="S2741" i="6"/>
  <c r="Q2741" i="6"/>
  <c r="P2741" i="6"/>
  <c r="O2741" i="6"/>
  <c r="N2741" i="6"/>
  <c r="M2741" i="6"/>
  <c r="D2741" i="6"/>
  <c r="Q2740" i="6"/>
  <c r="P2740" i="6"/>
  <c r="S2740" i="6" s="1"/>
  <c r="O2740" i="6"/>
  <c r="N2740" i="6"/>
  <c r="M2740" i="6"/>
  <c r="D2740" i="6"/>
  <c r="S2739" i="6"/>
  <c r="Q2739" i="6"/>
  <c r="P2739" i="6"/>
  <c r="O2739" i="6"/>
  <c r="N2739" i="6"/>
  <c r="M2739" i="6"/>
  <c r="D2739" i="6"/>
  <c r="S2738" i="6"/>
  <c r="Q2738" i="6"/>
  <c r="P2738" i="6"/>
  <c r="O2738" i="6"/>
  <c r="N2738" i="6"/>
  <c r="M2738" i="6"/>
  <c r="D2738" i="6"/>
  <c r="Q2737" i="6"/>
  <c r="P2737" i="6"/>
  <c r="S2737" i="6" s="1"/>
  <c r="O2737" i="6"/>
  <c r="N2737" i="6"/>
  <c r="M2737" i="6"/>
  <c r="D2737" i="6"/>
  <c r="Q2736" i="6"/>
  <c r="P2736" i="6"/>
  <c r="S2736" i="6" s="1"/>
  <c r="O2736" i="6"/>
  <c r="N2736" i="6"/>
  <c r="M2736" i="6"/>
  <c r="D2736" i="6"/>
  <c r="Q2735" i="6"/>
  <c r="P2735" i="6"/>
  <c r="S2735" i="6" s="1"/>
  <c r="O2735" i="6"/>
  <c r="N2735" i="6"/>
  <c r="M2735" i="6"/>
  <c r="D2735" i="6"/>
  <c r="S2734" i="6"/>
  <c r="Q2734" i="6"/>
  <c r="P2734" i="6"/>
  <c r="O2734" i="6"/>
  <c r="N2734" i="6"/>
  <c r="M2734" i="6"/>
  <c r="D2734" i="6"/>
  <c r="S2733" i="6"/>
  <c r="Q2733" i="6"/>
  <c r="P2733" i="6"/>
  <c r="O2733" i="6"/>
  <c r="N2733" i="6"/>
  <c r="M2733" i="6"/>
  <c r="D2733" i="6"/>
  <c r="Q2732" i="6"/>
  <c r="P2732" i="6"/>
  <c r="S2732" i="6" s="1"/>
  <c r="O2732" i="6"/>
  <c r="N2732" i="6"/>
  <c r="M2732" i="6"/>
  <c r="D2732" i="6"/>
  <c r="Q2731" i="6"/>
  <c r="P2731" i="6"/>
  <c r="S2731" i="6" s="1"/>
  <c r="O2731" i="6"/>
  <c r="N2731" i="6"/>
  <c r="M2731" i="6"/>
  <c r="D2731" i="6"/>
  <c r="S2730" i="6"/>
  <c r="Q2730" i="6"/>
  <c r="P2730" i="6"/>
  <c r="O2730" i="6"/>
  <c r="N2730" i="6"/>
  <c r="M2730" i="6"/>
  <c r="D2730" i="6"/>
  <c r="S2729" i="6"/>
  <c r="Q2729" i="6"/>
  <c r="P2729" i="6"/>
  <c r="O2729" i="6"/>
  <c r="N2729" i="6"/>
  <c r="M2729" i="6"/>
  <c r="D2729" i="6"/>
  <c r="Q2728" i="6"/>
  <c r="P2728" i="6"/>
  <c r="S2728" i="6" s="1"/>
  <c r="O2728" i="6"/>
  <c r="N2728" i="6"/>
  <c r="M2728" i="6"/>
  <c r="D2728" i="6"/>
  <c r="S2727" i="6"/>
  <c r="Q2727" i="6"/>
  <c r="P2727" i="6"/>
  <c r="O2727" i="6"/>
  <c r="N2727" i="6"/>
  <c r="M2727" i="6"/>
  <c r="D2727" i="6"/>
  <c r="S2726" i="6"/>
  <c r="Q2726" i="6"/>
  <c r="P2726" i="6"/>
  <c r="O2726" i="6"/>
  <c r="N2726" i="6"/>
  <c r="M2726" i="6"/>
  <c r="D2726" i="6"/>
  <c r="Q2725" i="6"/>
  <c r="P2725" i="6"/>
  <c r="S2725" i="6" s="1"/>
  <c r="O2725" i="6"/>
  <c r="N2725" i="6"/>
  <c r="M2725" i="6"/>
  <c r="D2725" i="6"/>
  <c r="Q2724" i="6"/>
  <c r="P2724" i="6"/>
  <c r="S2724" i="6" s="1"/>
  <c r="O2724" i="6"/>
  <c r="N2724" i="6"/>
  <c r="M2724" i="6"/>
  <c r="D2724" i="6"/>
  <c r="Q2723" i="6"/>
  <c r="P2723" i="6"/>
  <c r="S2723" i="6" s="1"/>
  <c r="O2723" i="6"/>
  <c r="N2723" i="6"/>
  <c r="M2723" i="6"/>
  <c r="D2723" i="6"/>
  <c r="S2722" i="6"/>
  <c r="Q2722" i="6"/>
  <c r="P2722" i="6"/>
  <c r="O2722" i="6"/>
  <c r="N2722" i="6"/>
  <c r="M2722" i="6"/>
  <c r="D2722" i="6"/>
  <c r="S2721" i="6"/>
  <c r="Q2721" i="6"/>
  <c r="P2721" i="6"/>
  <c r="O2721" i="6"/>
  <c r="N2721" i="6"/>
  <c r="M2721" i="6"/>
  <c r="D2721" i="6"/>
  <c r="Q2720" i="6"/>
  <c r="P2720" i="6"/>
  <c r="S2720" i="6" s="1"/>
  <c r="O2720" i="6"/>
  <c r="N2720" i="6"/>
  <c r="M2720" i="6"/>
  <c r="D2720" i="6"/>
  <c r="Q2719" i="6"/>
  <c r="P2719" i="6"/>
  <c r="S2719" i="6" s="1"/>
  <c r="O2719" i="6"/>
  <c r="N2719" i="6"/>
  <c r="M2719" i="6"/>
  <c r="D2719" i="6"/>
  <c r="S2718" i="6"/>
  <c r="Q2718" i="6"/>
  <c r="P2718" i="6"/>
  <c r="O2718" i="6"/>
  <c r="N2718" i="6"/>
  <c r="M2718" i="6"/>
  <c r="D2718" i="6"/>
  <c r="S2717" i="6"/>
  <c r="Q2717" i="6"/>
  <c r="P2717" i="6"/>
  <c r="O2717" i="6"/>
  <c r="N2717" i="6"/>
  <c r="M2717" i="6"/>
  <c r="D2717" i="6"/>
  <c r="Q2716" i="6"/>
  <c r="P2716" i="6"/>
  <c r="S2716" i="6" s="1"/>
  <c r="O2716" i="6"/>
  <c r="N2716" i="6"/>
  <c r="M2716" i="6"/>
  <c r="D2716" i="6"/>
  <c r="S2715" i="6"/>
  <c r="Q2715" i="6"/>
  <c r="P2715" i="6"/>
  <c r="O2715" i="6"/>
  <c r="N2715" i="6"/>
  <c r="M2715" i="6"/>
  <c r="D2715" i="6"/>
  <c r="S2714" i="6"/>
  <c r="Q2714" i="6"/>
  <c r="P2714" i="6"/>
  <c r="O2714" i="6"/>
  <c r="N2714" i="6"/>
  <c r="M2714" i="6"/>
  <c r="D2714" i="6"/>
  <c r="Q2713" i="6"/>
  <c r="P2713" i="6"/>
  <c r="S2713" i="6" s="1"/>
  <c r="O2713" i="6"/>
  <c r="N2713" i="6"/>
  <c r="M2713" i="6"/>
  <c r="D2713" i="6"/>
  <c r="Q2712" i="6"/>
  <c r="P2712" i="6"/>
  <c r="S2712" i="6" s="1"/>
  <c r="O2712" i="6"/>
  <c r="N2712" i="6"/>
  <c r="M2712" i="6"/>
  <c r="D2712" i="6"/>
  <c r="Q2711" i="6"/>
  <c r="P2711" i="6"/>
  <c r="S2711" i="6" s="1"/>
  <c r="O2711" i="6"/>
  <c r="N2711" i="6"/>
  <c r="M2711" i="6"/>
  <c r="D2711" i="6"/>
  <c r="S2710" i="6"/>
  <c r="Q2710" i="6"/>
  <c r="P2710" i="6"/>
  <c r="O2710" i="6"/>
  <c r="N2710" i="6"/>
  <c r="M2710" i="6"/>
  <c r="D2710" i="6"/>
  <c r="S2709" i="6"/>
  <c r="Q2709" i="6"/>
  <c r="P2709" i="6"/>
  <c r="O2709" i="6"/>
  <c r="N2709" i="6"/>
  <c r="M2709" i="6"/>
  <c r="D2709" i="6"/>
  <c r="Q2708" i="6"/>
  <c r="P2708" i="6"/>
  <c r="S2708" i="6" s="1"/>
  <c r="O2708" i="6"/>
  <c r="N2708" i="6"/>
  <c r="M2708" i="6"/>
  <c r="D2708" i="6"/>
  <c r="Q2707" i="6"/>
  <c r="P2707" i="6"/>
  <c r="S2707" i="6" s="1"/>
  <c r="O2707" i="6"/>
  <c r="N2707" i="6"/>
  <c r="M2707" i="6"/>
  <c r="D2707" i="6"/>
  <c r="S2706" i="6"/>
  <c r="Q2706" i="6"/>
  <c r="P2706" i="6"/>
  <c r="O2706" i="6"/>
  <c r="N2706" i="6"/>
  <c r="M2706" i="6"/>
  <c r="D2706" i="6"/>
  <c r="S2705" i="6"/>
  <c r="Q2705" i="6"/>
  <c r="P2705" i="6"/>
  <c r="O2705" i="6"/>
  <c r="N2705" i="6"/>
  <c r="M2705" i="6"/>
  <c r="D2705" i="6"/>
  <c r="Q2704" i="6"/>
  <c r="P2704" i="6"/>
  <c r="S2704" i="6" s="1"/>
  <c r="O2704" i="6"/>
  <c r="N2704" i="6"/>
  <c r="M2704" i="6"/>
  <c r="D2704" i="6"/>
  <c r="S2703" i="6"/>
  <c r="Q2703" i="6"/>
  <c r="P2703" i="6"/>
  <c r="O2703" i="6"/>
  <c r="N2703" i="6"/>
  <c r="M2703" i="6"/>
  <c r="D2703" i="6"/>
  <c r="S2702" i="6"/>
  <c r="Q2702" i="6"/>
  <c r="P2702" i="6"/>
  <c r="O2702" i="6"/>
  <c r="N2702" i="6"/>
  <c r="M2702" i="6"/>
  <c r="D2702" i="6"/>
  <c r="Q2701" i="6"/>
  <c r="P2701" i="6"/>
  <c r="S2701" i="6" s="1"/>
  <c r="O2701" i="6"/>
  <c r="N2701" i="6"/>
  <c r="M2701" i="6"/>
  <c r="D2701" i="6"/>
  <c r="Q2700" i="6"/>
  <c r="P2700" i="6"/>
  <c r="S2700" i="6" s="1"/>
  <c r="O2700" i="6"/>
  <c r="N2700" i="6"/>
  <c r="M2700" i="6"/>
  <c r="D2700" i="6"/>
  <c r="Q2699" i="6"/>
  <c r="P2699" i="6"/>
  <c r="S2699" i="6" s="1"/>
  <c r="O2699" i="6"/>
  <c r="N2699" i="6"/>
  <c r="M2699" i="6"/>
  <c r="D2699" i="6"/>
  <c r="S2698" i="6"/>
  <c r="Q2698" i="6"/>
  <c r="P2698" i="6"/>
  <c r="O2698" i="6"/>
  <c r="N2698" i="6"/>
  <c r="M2698" i="6"/>
  <c r="D2698" i="6"/>
  <c r="S2697" i="6"/>
  <c r="Q2697" i="6"/>
  <c r="P2697" i="6"/>
  <c r="O2697" i="6"/>
  <c r="N2697" i="6"/>
  <c r="M2697" i="6"/>
  <c r="D2697" i="6"/>
  <c r="Q2696" i="6"/>
  <c r="P2696" i="6"/>
  <c r="S2696" i="6" s="1"/>
  <c r="O2696" i="6"/>
  <c r="N2696" i="6"/>
  <c r="M2696" i="6"/>
  <c r="D2696" i="6"/>
  <c r="Q2695" i="6"/>
  <c r="P2695" i="6"/>
  <c r="S2695" i="6" s="1"/>
  <c r="O2695" i="6"/>
  <c r="N2695" i="6"/>
  <c r="M2695" i="6"/>
  <c r="D2695" i="6"/>
  <c r="S2694" i="6"/>
  <c r="Q2694" i="6"/>
  <c r="P2694" i="6"/>
  <c r="O2694" i="6"/>
  <c r="N2694" i="6"/>
  <c r="M2694" i="6"/>
  <c r="D2694" i="6"/>
  <c r="S2693" i="6"/>
  <c r="Q2693" i="6"/>
  <c r="P2693" i="6"/>
  <c r="O2693" i="6"/>
  <c r="N2693" i="6"/>
  <c r="M2693" i="6"/>
  <c r="D2693" i="6"/>
  <c r="Q2692" i="6"/>
  <c r="P2692" i="6"/>
  <c r="S2692" i="6" s="1"/>
  <c r="O2692" i="6"/>
  <c r="N2692" i="6"/>
  <c r="M2692" i="6"/>
  <c r="D2692" i="6"/>
  <c r="S2691" i="6"/>
  <c r="Q2691" i="6"/>
  <c r="P2691" i="6"/>
  <c r="O2691" i="6"/>
  <c r="N2691" i="6"/>
  <c r="M2691" i="6"/>
  <c r="D2691" i="6"/>
  <c r="S2690" i="6"/>
  <c r="Q2690" i="6"/>
  <c r="P2690" i="6"/>
  <c r="O2690" i="6"/>
  <c r="N2690" i="6"/>
  <c r="M2690" i="6"/>
  <c r="D2690" i="6"/>
  <c r="Q2689" i="6"/>
  <c r="P2689" i="6"/>
  <c r="S2689" i="6" s="1"/>
  <c r="O2689" i="6"/>
  <c r="N2689" i="6"/>
  <c r="M2689" i="6"/>
  <c r="D2689" i="6"/>
  <c r="Q2688" i="6"/>
  <c r="P2688" i="6"/>
  <c r="S2688" i="6" s="1"/>
  <c r="O2688" i="6"/>
  <c r="N2688" i="6"/>
  <c r="M2688" i="6"/>
  <c r="D2688" i="6"/>
  <c r="Q2687" i="6"/>
  <c r="P2687" i="6"/>
  <c r="S2687" i="6" s="1"/>
  <c r="O2687" i="6"/>
  <c r="N2687" i="6"/>
  <c r="M2687" i="6"/>
  <c r="D2687" i="6"/>
  <c r="S2686" i="6"/>
  <c r="Q2686" i="6"/>
  <c r="P2686" i="6"/>
  <c r="O2686" i="6"/>
  <c r="N2686" i="6"/>
  <c r="M2686" i="6"/>
  <c r="D2686" i="6"/>
  <c r="S2685" i="6"/>
  <c r="Q2685" i="6"/>
  <c r="P2685" i="6"/>
  <c r="O2685" i="6"/>
  <c r="N2685" i="6"/>
  <c r="M2685" i="6"/>
  <c r="D2685" i="6"/>
  <c r="Q2684" i="6"/>
  <c r="P2684" i="6"/>
  <c r="S2684" i="6" s="1"/>
  <c r="O2684" i="6"/>
  <c r="N2684" i="6"/>
  <c r="M2684" i="6"/>
  <c r="D2684" i="6"/>
  <c r="Q2683" i="6"/>
  <c r="P2683" i="6"/>
  <c r="S2683" i="6" s="1"/>
  <c r="O2683" i="6"/>
  <c r="N2683" i="6"/>
  <c r="M2683" i="6"/>
  <c r="D2683" i="6"/>
  <c r="S2682" i="6"/>
  <c r="Q2682" i="6"/>
  <c r="P2682" i="6"/>
  <c r="O2682" i="6"/>
  <c r="N2682" i="6"/>
  <c r="M2682" i="6"/>
  <c r="D2682" i="6"/>
  <c r="S2681" i="6"/>
  <c r="Q2681" i="6"/>
  <c r="P2681" i="6"/>
  <c r="O2681" i="6"/>
  <c r="N2681" i="6"/>
  <c r="M2681" i="6"/>
  <c r="D2681" i="6"/>
  <c r="Q2680" i="6"/>
  <c r="P2680" i="6"/>
  <c r="S2680" i="6" s="1"/>
  <c r="O2680" i="6"/>
  <c r="N2680" i="6"/>
  <c r="M2680" i="6"/>
  <c r="D2680" i="6"/>
  <c r="S2679" i="6"/>
  <c r="Q2679" i="6"/>
  <c r="P2679" i="6"/>
  <c r="O2679" i="6"/>
  <c r="N2679" i="6"/>
  <c r="M2679" i="6"/>
  <c r="D2679" i="6"/>
  <c r="S2678" i="6"/>
  <c r="Q2678" i="6"/>
  <c r="P2678" i="6"/>
  <c r="O2678" i="6"/>
  <c r="N2678" i="6"/>
  <c r="M2678" i="6"/>
  <c r="D2678" i="6"/>
  <c r="Q2677" i="6"/>
  <c r="P2677" i="6"/>
  <c r="S2677" i="6" s="1"/>
  <c r="O2677" i="6"/>
  <c r="N2677" i="6"/>
  <c r="M2677" i="6"/>
  <c r="D2677" i="6"/>
  <c r="Q2676" i="6"/>
  <c r="P2676" i="6"/>
  <c r="S2676" i="6" s="1"/>
  <c r="O2676" i="6"/>
  <c r="N2676" i="6"/>
  <c r="M2676" i="6"/>
  <c r="D2676" i="6"/>
  <c r="Q2675" i="6"/>
  <c r="P2675" i="6"/>
  <c r="S2675" i="6" s="1"/>
  <c r="O2675" i="6"/>
  <c r="N2675" i="6"/>
  <c r="M2675" i="6"/>
  <c r="D2675" i="6"/>
  <c r="S2674" i="6"/>
  <c r="Q2674" i="6"/>
  <c r="P2674" i="6"/>
  <c r="O2674" i="6"/>
  <c r="N2674" i="6"/>
  <c r="M2674" i="6"/>
  <c r="D2674" i="6"/>
  <c r="S2673" i="6"/>
  <c r="Q2673" i="6"/>
  <c r="P2673" i="6"/>
  <c r="O2673" i="6"/>
  <c r="N2673" i="6"/>
  <c r="M2673" i="6"/>
  <c r="D2673" i="6"/>
  <c r="Q2672" i="6"/>
  <c r="P2672" i="6"/>
  <c r="S2672" i="6" s="1"/>
  <c r="O2672" i="6"/>
  <c r="N2672" i="6"/>
  <c r="M2672" i="6"/>
  <c r="D2672" i="6"/>
  <c r="Q2671" i="6"/>
  <c r="P2671" i="6"/>
  <c r="S2671" i="6" s="1"/>
  <c r="O2671" i="6"/>
  <c r="N2671" i="6"/>
  <c r="M2671" i="6"/>
  <c r="D2671" i="6"/>
  <c r="S2670" i="6"/>
  <c r="Q2670" i="6"/>
  <c r="P2670" i="6"/>
  <c r="O2670" i="6"/>
  <c r="N2670" i="6"/>
  <c r="M2670" i="6"/>
  <c r="D2670" i="6"/>
  <c r="S2669" i="6"/>
  <c r="Q2669" i="6"/>
  <c r="P2669" i="6"/>
  <c r="O2669" i="6"/>
  <c r="N2669" i="6"/>
  <c r="M2669" i="6"/>
  <c r="D2669" i="6"/>
  <c r="Q2668" i="6"/>
  <c r="P2668" i="6"/>
  <c r="S2668" i="6" s="1"/>
  <c r="O2668" i="6"/>
  <c r="N2668" i="6"/>
  <c r="M2668" i="6"/>
  <c r="D2668" i="6"/>
  <c r="S2667" i="6"/>
  <c r="Q2667" i="6"/>
  <c r="P2667" i="6"/>
  <c r="O2667" i="6"/>
  <c r="N2667" i="6"/>
  <c r="M2667" i="6"/>
  <c r="D2667" i="6"/>
  <c r="S2666" i="6"/>
  <c r="Q2666" i="6"/>
  <c r="P2666" i="6"/>
  <c r="O2666" i="6"/>
  <c r="N2666" i="6"/>
  <c r="M2666" i="6"/>
  <c r="D2666" i="6"/>
  <c r="Q2665" i="6"/>
  <c r="P2665" i="6"/>
  <c r="S2665" i="6" s="1"/>
  <c r="O2665" i="6"/>
  <c r="N2665" i="6"/>
  <c r="M2665" i="6"/>
  <c r="D2665" i="6"/>
  <c r="Q2664" i="6"/>
  <c r="P2664" i="6"/>
  <c r="S2664" i="6" s="1"/>
  <c r="O2664" i="6"/>
  <c r="N2664" i="6"/>
  <c r="M2664" i="6"/>
  <c r="D2664" i="6"/>
  <c r="Q2663" i="6"/>
  <c r="P2663" i="6"/>
  <c r="S2663" i="6" s="1"/>
  <c r="O2663" i="6"/>
  <c r="N2663" i="6"/>
  <c r="M2663" i="6"/>
  <c r="D2663" i="6"/>
  <c r="S2662" i="6"/>
  <c r="Q2662" i="6"/>
  <c r="P2662" i="6"/>
  <c r="O2662" i="6"/>
  <c r="N2662" i="6"/>
  <c r="M2662" i="6"/>
  <c r="D2662" i="6"/>
  <c r="S2661" i="6"/>
  <c r="Q2661" i="6"/>
  <c r="P2661" i="6"/>
  <c r="O2661" i="6"/>
  <c r="N2661" i="6"/>
  <c r="M2661" i="6"/>
  <c r="D2661" i="6"/>
  <c r="Q2660" i="6"/>
  <c r="P2660" i="6"/>
  <c r="S2660" i="6" s="1"/>
  <c r="O2660" i="6"/>
  <c r="N2660" i="6"/>
  <c r="M2660" i="6"/>
  <c r="D2660" i="6"/>
  <c r="Q2659" i="6"/>
  <c r="P2659" i="6"/>
  <c r="S2659" i="6" s="1"/>
  <c r="O2659" i="6"/>
  <c r="N2659" i="6"/>
  <c r="M2659" i="6"/>
  <c r="D2659" i="6"/>
  <c r="S2658" i="6"/>
  <c r="Q2658" i="6"/>
  <c r="P2658" i="6"/>
  <c r="O2658" i="6"/>
  <c r="N2658" i="6"/>
  <c r="M2658" i="6"/>
  <c r="D2658" i="6"/>
  <c r="S2657" i="6"/>
  <c r="Q2657" i="6"/>
  <c r="P2657" i="6"/>
  <c r="O2657" i="6"/>
  <c r="N2657" i="6"/>
  <c r="M2657" i="6"/>
  <c r="D2657" i="6"/>
  <c r="Q2656" i="6"/>
  <c r="P2656" i="6"/>
  <c r="S2656" i="6" s="1"/>
  <c r="O2656" i="6"/>
  <c r="N2656" i="6"/>
  <c r="M2656" i="6"/>
  <c r="D2656" i="6"/>
  <c r="S2655" i="6"/>
  <c r="Q2655" i="6"/>
  <c r="P2655" i="6"/>
  <c r="O2655" i="6"/>
  <c r="N2655" i="6"/>
  <c r="M2655" i="6"/>
  <c r="D2655" i="6"/>
  <c r="S2654" i="6"/>
  <c r="Q2654" i="6"/>
  <c r="P2654" i="6"/>
  <c r="O2654" i="6"/>
  <c r="N2654" i="6"/>
  <c r="M2654" i="6"/>
  <c r="D2654" i="6"/>
  <c r="Q2653" i="6"/>
  <c r="P2653" i="6"/>
  <c r="S2653" i="6" s="1"/>
  <c r="O2653" i="6"/>
  <c r="N2653" i="6"/>
  <c r="M2653" i="6"/>
  <c r="D2653" i="6"/>
  <c r="Q2652" i="6"/>
  <c r="P2652" i="6"/>
  <c r="S2652" i="6" s="1"/>
  <c r="O2652" i="6"/>
  <c r="N2652" i="6"/>
  <c r="M2652" i="6"/>
  <c r="D2652" i="6"/>
  <c r="Q2651" i="6"/>
  <c r="P2651" i="6"/>
  <c r="S2651" i="6" s="1"/>
  <c r="O2651" i="6"/>
  <c r="N2651" i="6"/>
  <c r="M2651" i="6"/>
  <c r="D2651" i="6"/>
  <c r="S2650" i="6"/>
  <c r="Q2650" i="6"/>
  <c r="P2650" i="6"/>
  <c r="O2650" i="6"/>
  <c r="N2650" i="6"/>
  <c r="M2650" i="6"/>
  <c r="D2650" i="6"/>
  <c r="S2649" i="6"/>
  <c r="Q2649" i="6"/>
  <c r="P2649" i="6"/>
  <c r="O2649" i="6"/>
  <c r="N2649" i="6"/>
  <c r="M2649" i="6"/>
  <c r="D2649" i="6"/>
  <c r="Q2648" i="6"/>
  <c r="P2648" i="6"/>
  <c r="S2648" i="6" s="1"/>
  <c r="O2648" i="6"/>
  <c r="N2648" i="6"/>
  <c r="M2648" i="6"/>
  <c r="D2648" i="6"/>
  <c r="Q2647" i="6"/>
  <c r="P2647" i="6"/>
  <c r="S2647" i="6" s="1"/>
  <c r="O2647" i="6"/>
  <c r="N2647" i="6"/>
  <c r="M2647" i="6"/>
  <c r="D2647" i="6"/>
  <c r="S2646" i="6"/>
  <c r="Q2646" i="6"/>
  <c r="P2646" i="6"/>
  <c r="O2646" i="6"/>
  <c r="N2646" i="6"/>
  <c r="M2646" i="6"/>
  <c r="D2646" i="6"/>
  <c r="S2645" i="6"/>
  <c r="Q2645" i="6"/>
  <c r="P2645" i="6"/>
  <c r="O2645" i="6"/>
  <c r="N2645" i="6"/>
  <c r="M2645" i="6"/>
  <c r="D2645" i="6"/>
  <c r="Q2644" i="6"/>
  <c r="P2644" i="6"/>
  <c r="S2644" i="6" s="1"/>
  <c r="O2644" i="6"/>
  <c r="N2644" i="6"/>
  <c r="M2644" i="6"/>
  <c r="D2644" i="6"/>
  <c r="S2643" i="6"/>
  <c r="Q2643" i="6"/>
  <c r="P2643" i="6"/>
  <c r="O2643" i="6"/>
  <c r="N2643" i="6"/>
  <c r="M2643" i="6"/>
  <c r="D2643" i="6"/>
  <c r="S2642" i="6"/>
  <c r="Q2642" i="6"/>
  <c r="P2642" i="6"/>
  <c r="O2642" i="6"/>
  <c r="N2642" i="6"/>
  <c r="M2642" i="6"/>
  <c r="D2642" i="6"/>
  <c r="Q2641" i="6"/>
  <c r="P2641" i="6"/>
  <c r="S2641" i="6" s="1"/>
  <c r="O2641" i="6"/>
  <c r="N2641" i="6"/>
  <c r="M2641" i="6"/>
  <c r="D2641" i="6"/>
  <c r="Q2640" i="6"/>
  <c r="P2640" i="6"/>
  <c r="S2640" i="6" s="1"/>
  <c r="O2640" i="6"/>
  <c r="N2640" i="6"/>
  <c r="M2640" i="6"/>
  <c r="D2640" i="6"/>
  <c r="Q2639" i="6"/>
  <c r="P2639" i="6"/>
  <c r="S2639" i="6" s="1"/>
  <c r="O2639" i="6"/>
  <c r="N2639" i="6"/>
  <c r="M2639" i="6"/>
  <c r="D2639" i="6"/>
  <c r="S2638" i="6"/>
  <c r="Q2638" i="6"/>
  <c r="P2638" i="6"/>
  <c r="O2638" i="6"/>
  <c r="N2638" i="6"/>
  <c r="M2638" i="6"/>
  <c r="D2638" i="6"/>
  <c r="S2637" i="6"/>
  <c r="Q2637" i="6"/>
  <c r="P2637" i="6"/>
  <c r="O2637" i="6"/>
  <c r="N2637" i="6"/>
  <c r="M2637" i="6"/>
  <c r="D2637" i="6"/>
  <c r="Q2636" i="6"/>
  <c r="P2636" i="6"/>
  <c r="S2636" i="6" s="1"/>
  <c r="O2636" i="6"/>
  <c r="N2636" i="6"/>
  <c r="M2636" i="6"/>
  <c r="D2636" i="6"/>
  <c r="Q2635" i="6"/>
  <c r="P2635" i="6"/>
  <c r="S2635" i="6" s="1"/>
  <c r="O2635" i="6"/>
  <c r="N2635" i="6"/>
  <c r="M2635" i="6"/>
  <c r="D2635" i="6"/>
  <c r="S2634" i="6"/>
  <c r="Q2634" i="6"/>
  <c r="P2634" i="6"/>
  <c r="O2634" i="6"/>
  <c r="N2634" i="6"/>
  <c r="M2634" i="6"/>
  <c r="D2634" i="6"/>
  <c r="S2633" i="6"/>
  <c r="Q2633" i="6"/>
  <c r="P2633" i="6"/>
  <c r="O2633" i="6"/>
  <c r="N2633" i="6"/>
  <c r="M2633" i="6"/>
  <c r="D2633" i="6"/>
  <c r="Q2632" i="6"/>
  <c r="P2632" i="6"/>
  <c r="S2632" i="6" s="1"/>
  <c r="O2632" i="6"/>
  <c r="N2632" i="6"/>
  <c r="M2632" i="6"/>
  <c r="D2632" i="6"/>
  <c r="S2631" i="6"/>
  <c r="Q2631" i="6"/>
  <c r="P2631" i="6"/>
  <c r="O2631" i="6"/>
  <c r="N2631" i="6"/>
  <c r="M2631" i="6"/>
  <c r="D2631" i="6"/>
  <c r="S2630" i="6"/>
  <c r="Q2630" i="6"/>
  <c r="P2630" i="6"/>
  <c r="O2630" i="6"/>
  <c r="N2630" i="6"/>
  <c r="M2630" i="6"/>
  <c r="D2630" i="6"/>
  <c r="Q2629" i="6"/>
  <c r="P2629" i="6"/>
  <c r="S2629" i="6" s="1"/>
  <c r="O2629" i="6"/>
  <c r="N2629" i="6"/>
  <c r="M2629" i="6"/>
  <c r="D2629" i="6"/>
  <c r="Q2628" i="6"/>
  <c r="P2628" i="6"/>
  <c r="S2628" i="6" s="1"/>
  <c r="O2628" i="6"/>
  <c r="N2628" i="6"/>
  <c r="M2628" i="6"/>
  <c r="D2628" i="6"/>
  <c r="Q2627" i="6"/>
  <c r="P2627" i="6"/>
  <c r="S2627" i="6" s="1"/>
  <c r="O2627" i="6"/>
  <c r="N2627" i="6"/>
  <c r="M2627" i="6"/>
  <c r="D2627" i="6"/>
  <c r="S2626" i="6"/>
  <c r="Q2626" i="6"/>
  <c r="P2626" i="6"/>
  <c r="O2626" i="6"/>
  <c r="N2626" i="6"/>
  <c r="M2626" i="6"/>
  <c r="D2626" i="6"/>
  <c r="S2625" i="6"/>
  <c r="Q2625" i="6"/>
  <c r="P2625" i="6"/>
  <c r="O2625" i="6"/>
  <c r="N2625" i="6"/>
  <c r="M2625" i="6"/>
  <c r="D2625" i="6"/>
  <c r="Q2624" i="6"/>
  <c r="P2624" i="6"/>
  <c r="S2624" i="6" s="1"/>
  <c r="O2624" i="6"/>
  <c r="N2624" i="6"/>
  <c r="M2624" i="6"/>
  <c r="D2624" i="6"/>
  <c r="Q2623" i="6"/>
  <c r="P2623" i="6"/>
  <c r="S2623" i="6" s="1"/>
  <c r="O2623" i="6"/>
  <c r="N2623" i="6"/>
  <c r="M2623" i="6"/>
  <c r="D2623" i="6"/>
  <c r="S2622" i="6"/>
  <c r="Q2622" i="6"/>
  <c r="P2622" i="6"/>
  <c r="O2622" i="6"/>
  <c r="N2622" i="6"/>
  <c r="M2622" i="6"/>
  <c r="D2622" i="6"/>
  <c r="S2621" i="6"/>
  <c r="Q2621" i="6"/>
  <c r="P2621" i="6"/>
  <c r="O2621" i="6"/>
  <c r="N2621" i="6"/>
  <c r="M2621" i="6"/>
  <c r="D2621" i="6"/>
  <c r="Q2620" i="6"/>
  <c r="P2620" i="6"/>
  <c r="S2620" i="6" s="1"/>
  <c r="O2620" i="6"/>
  <c r="N2620" i="6"/>
  <c r="M2620" i="6"/>
  <c r="D2620" i="6"/>
  <c r="S2619" i="6"/>
  <c r="Q2619" i="6"/>
  <c r="P2619" i="6"/>
  <c r="O2619" i="6"/>
  <c r="N2619" i="6"/>
  <c r="M2619" i="6"/>
  <c r="D2619" i="6"/>
  <c r="S2618" i="6"/>
  <c r="Q2618" i="6"/>
  <c r="P2618" i="6"/>
  <c r="O2618" i="6"/>
  <c r="N2618" i="6"/>
  <c r="M2618" i="6"/>
  <c r="D2618" i="6"/>
  <c r="Q2617" i="6"/>
  <c r="P2617" i="6"/>
  <c r="S2617" i="6" s="1"/>
  <c r="O2617" i="6"/>
  <c r="N2617" i="6"/>
  <c r="M2617" i="6"/>
  <c r="D2617" i="6"/>
  <c r="Q2616" i="6"/>
  <c r="P2616" i="6"/>
  <c r="S2616" i="6" s="1"/>
  <c r="O2616" i="6"/>
  <c r="N2616" i="6"/>
  <c r="M2616" i="6"/>
  <c r="D2616" i="6"/>
  <c r="Q2615" i="6"/>
  <c r="P2615" i="6"/>
  <c r="S2615" i="6" s="1"/>
  <c r="O2615" i="6"/>
  <c r="N2615" i="6"/>
  <c r="M2615" i="6"/>
  <c r="D2615" i="6"/>
  <c r="S2614" i="6"/>
  <c r="Q2614" i="6"/>
  <c r="P2614" i="6"/>
  <c r="O2614" i="6"/>
  <c r="N2614" i="6"/>
  <c r="M2614" i="6"/>
  <c r="D2614" i="6"/>
  <c r="S2613" i="6"/>
  <c r="Q2613" i="6"/>
  <c r="P2613" i="6"/>
  <c r="O2613" i="6"/>
  <c r="N2613" i="6"/>
  <c r="M2613" i="6"/>
  <c r="D2613" i="6"/>
  <c r="Q2612" i="6"/>
  <c r="P2612" i="6"/>
  <c r="S2612" i="6" s="1"/>
  <c r="O2612" i="6"/>
  <c r="N2612" i="6"/>
  <c r="M2612" i="6"/>
  <c r="D2612" i="6"/>
  <c r="Q2611" i="6"/>
  <c r="P2611" i="6"/>
  <c r="S2611" i="6" s="1"/>
  <c r="O2611" i="6"/>
  <c r="N2611" i="6"/>
  <c r="M2611" i="6"/>
  <c r="D2611" i="6"/>
  <c r="S2610" i="6"/>
  <c r="Q2610" i="6"/>
  <c r="P2610" i="6"/>
  <c r="O2610" i="6"/>
  <c r="N2610" i="6"/>
  <c r="M2610" i="6"/>
  <c r="D2610" i="6"/>
  <c r="S2609" i="6"/>
  <c r="Q2609" i="6"/>
  <c r="P2609" i="6"/>
  <c r="O2609" i="6"/>
  <c r="N2609" i="6"/>
  <c r="M2609" i="6"/>
  <c r="D2609" i="6"/>
  <c r="Q2608" i="6"/>
  <c r="P2608" i="6"/>
  <c r="S2608" i="6" s="1"/>
  <c r="O2608" i="6"/>
  <c r="N2608" i="6"/>
  <c r="M2608" i="6"/>
  <c r="D2608" i="6"/>
  <c r="S2607" i="6"/>
  <c r="Q2607" i="6"/>
  <c r="P2607" i="6"/>
  <c r="O2607" i="6"/>
  <c r="N2607" i="6"/>
  <c r="M2607" i="6"/>
  <c r="D2607" i="6"/>
  <c r="S2606" i="6"/>
  <c r="Q2606" i="6"/>
  <c r="P2606" i="6"/>
  <c r="O2606" i="6"/>
  <c r="N2606" i="6"/>
  <c r="M2606" i="6"/>
  <c r="D2606" i="6"/>
  <c r="Q2605" i="6"/>
  <c r="P2605" i="6"/>
  <c r="S2605" i="6" s="1"/>
  <c r="O2605" i="6"/>
  <c r="N2605" i="6"/>
  <c r="M2605" i="6"/>
  <c r="D2605" i="6"/>
  <c r="Q2604" i="6"/>
  <c r="P2604" i="6"/>
  <c r="S2604" i="6" s="1"/>
  <c r="O2604" i="6"/>
  <c r="N2604" i="6"/>
  <c r="M2604" i="6"/>
  <c r="D2604" i="6"/>
  <c r="Q2603" i="6"/>
  <c r="P2603" i="6"/>
  <c r="S2603" i="6" s="1"/>
  <c r="O2603" i="6"/>
  <c r="N2603" i="6"/>
  <c r="M2603" i="6"/>
  <c r="D2603" i="6"/>
  <c r="S2602" i="6"/>
  <c r="Q2602" i="6"/>
  <c r="P2602" i="6"/>
  <c r="O2602" i="6"/>
  <c r="N2602" i="6"/>
  <c r="M2602" i="6"/>
  <c r="D2602" i="6"/>
  <c r="S2601" i="6"/>
  <c r="Q2601" i="6"/>
  <c r="P2601" i="6"/>
  <c r="O2601" i="6"/>
  <c r="N2601" i="6"/>
  <c r="M2601" i="6"/>
  <c r="D2601" i="6"/>
  <c r="Q2600" i="6"/>
  <c r="P2600" i="6"/>
  <c r="S2600" i="6" s="1"/>
  <c r="O2600" i="6"/>
  <c r="N2600" i="6"/>
  <c r="M2600" i="6"/>
  <c r="D2600" i="6"/>
  <c r="Q2599" i="6"/>
  <c r="P2599" i="6"/>
  <c r="S2599" i="6" s="1"/>
  <c r="O2599" i="6"/>
  <c r="N2599" i="6"/>
  <c r="M2599" i="6"/>
  <c r="D2599" i="6"/>
  <c r="S2598" i="6"/>
  <c r="Q2598" i="6"/>
  <c r="P2598" i="6"/>
  <c r="O2598" i="6"/>
  <c r="N2598" i="6"/>
  <c r="M2598" i="6"/>
  <c r="D2598" i="6"/>
  <c r="S2597" i="6"/>
  <c r="Q2597" i="6"/>
  <c r="P2597" i="6"/>
  <c r="O2597" i="6"/>
  <c r="N2597" i="6"/>
  <c r="M2597" i="6"/>
  <c r="D2597" i="6"/>
  <c r="Q2596" i="6"/>
  <c r="P2596" i="6"/>
  <c r="S2596" i="6" s="1"/>
  <c r="O2596" i="6"/>
  <c r="N2596" i="6"/>
  <c r="M2596" i="6"/>
  <c r="D2596" i="6"/>
  <c r="S2595" i="6"/>
  <c r="Q2595" i="6"/>
  <c r="P2595" i="6"/>
  <c r="O2595" i="6"/>
  <c r="N2595" i="6"/>
  <c r="M2595" i="6"/>
  <c r="D2595" i="6"/>
  <c r="S2594" i="6"/>
  <c r="Q2594" i="6"/>
  <c r="P2594" i="6"/>
  <c r="O2594" i="6"/>
  <c r="N2594" i="6"/>
  <c r="M2594" i="6"/>
  <c r="D2594" i="6"/>
  <c r="Q2593" i="6"/>
  <c r="P2593" i="6"/>
  <c r="S2593" i="6" s="1"/>
  <c r="O2593" i="6"/>
  <c r="N2593" i="6"/>
  <c r="M2593" i="6"/>
  <c r="D2593" i="6"/>
  <c r="Q2592" i="6"/>
  <c r="P2592" i="6"/>
  <c r="S2592" i="6" s="1"/>
  <c r="O2592" i="6"/>
  <c r="N2592" i="6"/>
  <c r="M2592" i="6"/>
  <c r="D2592" i="6"/>
  <c r="Q2591" i="6"/>
  <c r="P2591" i="6"/>
  <c r="S2591" i="6" s="1"/>
  <c r="O2591" i="6"/>
  <c r="N2591" i="6"/>
  <c r="M2591" i="6"/>
  <c r="D2591" i="6"/>
  <c r="S2590" i="6"/>
  <c r="Q2590" i="6"/>
  <c r="P2590" i="6"/>
  <c r="O2590" i="6"/>
  <c r="N2590" i="6"/>
  <c r="M2590" i="6"/>
  <c r="D2590" i="6"/>
  <c r="S2589" i="6"/>
  <c r="Q2589" i="6"/>
  <c r="P2589" i="6"/>
  <c r="O2589" i="6"/>
  <c r="N2589" i="6"/>
  <c r="M2589" i="6"/>
  <c r="D2589" i="6"/>
  <c r="Q2588" i="6"/>
  <c r="P2588" i="6"/>
  <c r="S2588" i="6" s="1"/>
  <c r="O2588" i="6"/>
  <c r="N2588" i="6"/>
  <c r="M2588" i="6"/>
  <c r="D2588" i="6"/>
  <c r="Q2587" i="6"/>
  <c r="P2587" i="6"/>
  <c r="S2587" i="6" s="1"/>
  <c r="O2587" i="6"/>
  <c r="N2587" i="6"/>
  <c r="M2587" i="6"/>
  <c r="D2587" i="6"/>
  <c r="S2586" i="6"/>
  <c r="Q2586" i="6"/>
  <c r="P2586" i="6"/>
  <c r="O2586" i="6"/>
  <c r="N2586" i="6"/>
  <c r="M2586" i="6"/>
  <c r="D2586" i="6"/>
  <c r="S2585" i="6"/>
  <c r="Q2585" i="6"/>
  <c r="P2585" i="6"/>
  <c r="O2585" i="6"/>
  <c r="N2585" i="6"/>
  <c r="M2585" i="6"/>
  <c r="D2585" i="6"/>
  <c r="Q2584" i="6"/>
  <c r="P2584" i="6"/>
  <c r="S2584" i="6" s="1"/>
  <c r="O2584" i="6"/>
  <c r="N2584" i="6"/>
  <c r="M2584" i="6"/>
  <c r="D2584" i="6"/>
  <c r="S2583" i="6"/>
  <c r="Q2583" i="6"/>
  <c r="P2583" i="6"/>
  <c r="O2583" i="6"/>
  <c r="N2583" i="6"/>
  <c r="M2583" i="6"/>
  <c r="D2583" i="6"/>
  <c r="S2582" i="6"/>
  <c r="Q2582" i="6"/>
  <c r="P2582" i="6"/>
  <c r="O2582" i="6"/>
  <c r="N2582" i="6"/>
  <c r="M2582" i="6"/>
  <c r="D2582" i="6"/>
  <c r="Q2581" i="6"/>
  <c r="P2581" i="6"/>
  <c r="S2581" i="6" s="1"/>
  <c r="O2581" i="6"/>
  <c r="N2581" i="6"/>
  <c r="M2581" i="6"/>
  <c r="D2581" i="6"/>
  <c r="Q2580" i="6"/>
  <c r="P2580" i="6"/>
  <c r="S2580" i="6" s="1"/>
  <c r="O2580" i="6"/>
  <c r="N2580" i="6"/>
  <c r="M2580" i="6"/>
  <c r="D2580" i="6"/>
  <c r="Q2579" i="6"/>
  <c r="P2579" i="6"/>
  <c r="S2579" i="6" s="1"/>
  <c r="O2579" i="6"/>
  <c r="N2579" i="6"/>
  <c r="M2579" i="6"/>
  <c r="D2579" i="6"/>
  <c r="S2578" i="6"/>
  <c r="Q2578" i="6"/>
  <c r="P2578" i="6"/>
  <c r="O2578" i="6"/>
  <c r="N2578" i="6"/>
  <c r="M2578" i="6"/>
  <c r="D2578" i="6"/>
  <c r="S2577" i="6"/>
  <c r="Q2577" i="6"/>
  <c r="P2577" i="6"/>
  <c r="O2577" i="6"/>
  <c r="N2577" i="6"/>
  <c r="M2577" i="6"/>
  <c r="D2577" i="6"/>
  <c r="Q2576" i="6"/>
  <c r="P2576" i="6"/>
  <c r="S2576" i="6" s="1"/>
  <c r="O2576" i="6"/>
  <c r="N2576" i="6"/>
  <c r="M2576" i="6"/>
  <c r="D2576" i="6"/>
  <c r="Q2575" i="6"/>
  <c r="P2575" i="6"/>
  <c r="S2575" i="6" s="1"/>
  <c r="O2575" i="6"/>
  <c r="N2575" i="6"/>
  <c r="M2575" i="6"/>
  <c r="D2575" i="6"/>
  <c r="S2574" i="6"/>
  <c r="Q2574" i="6"/>
  <c r="P2574" i="6"/>
  <c r="O2574" i="6"/>
  <c r="N2574" i="6"/>
  <c r="M2574" i="6"/>
  <c r="D2574" i="6"/>
  <c r="S2573" i="6"/>
  <c r="Q2573" i="6"/>
  <c r="P2573" i="6"/>
  <c r="O2573" i="6"/>
  <c r="N2573" i="6"/>
  <c r="M2573" i="6"/>
  <c r="D2573" i="6"/>
  <c r="Q2572" i="6"/>
  <c r="P2572" i="6"/>
  <c r="S2572" i="6" s="1"/>
  <c r="O2572" i="6"/>
  <c r="N2572" i="6"/>
  <c r="M2572" i="6"/>
  <c r="D2572" i="6"/>
  <c r="S2571" i="6"/>
  <c r="Q2571" i="6"/>
  <c r="P2571" i="6"/>
  <c r="O2571" i="6"/>
  <c r="N2571" i="6"/>
  <c r="M2571" i="6"/>
  <c r="D2571" i="6"/>
  <c r="S2570" i="6"/>
  <c r="Q2570" i="6"/>
  <c r="P2570" i="6"/>
  <c r="O2570" i="6"/>
  <c r="N2570" i="6"/>
  <c r="M2570" i="6"/>
  <c r="D2570" i="6"/>
  <c r="Q2569" i="6"/>
  <c r="P2569" i="6"/>
  <c r="S2569" i="6" s="1"/>
  <c r="O2569" i="6"/>
  <c r="N2569" i="6"/>
  <c r="M2569" i="6"/>
  <c r="D2569" i="6"/>
  <c r="Q2568" i="6"/>
  <c r="P2568" i="6"/>
  <c r="S2568" i="6" s="1"/>
  <c r="O2568" i="6"/>
  <c r="N2568" i="6"/>
  <c r="M2568" i="6"/>
  <c r="D2568" i="6"/>
  <c r="Q2567" i="6"/>
  <c r="P2567" i="6"/>
  <c r="S2567" i="6" s="1"/>
  <c r="O2567" i="6"/>
  <c r="N2567" i="6"/>
  <c r="M2567" i="6"/>
  <c r="D2567" i="6"/>
  <c r="S2566" i="6"/>
  <c r="Q2566" i="6"/>
  <c r="P2566" i="6"/>
  <c r="O2566" i="6"/>
  <c r="N2566" i="6"/>
  <c r="M2566" i="6"/>
  <c r="D2566" i="6"/>
  <c r="S2565" i="6"/>
  <c r="Q2565" i="6"/>
  <c r="P2565" i="6"/>
  <c r="O2565" i="6"/>
  <c r="N2565" i="6"/>
  <c r="M2565" i="6"/>
  <c r="D2565" i="6"/>
  <c r="Q2564" i="6"/>
  <c r="P2564" i="6"/>
  <c r="S2564" i="6" s="1"/>
  <c r="O2564" i="6"/>
  <c r="N2564" i="6"/>
  <c r="M2564" i="6"/>
  <c r="D2564" i="6"/>
  <c r="Q2563" i="6"/>
  <c r="P2563" i="6"/>
  <c r="S2563" i="6" s="1"/>
  <c r="O2563" i="6"/>
  <c r="N2563" i="6"/>
  <c r="M2563" i="6"/>
  <c r="D2563" i="6"/>
  <c r="S2562" i="6"/>
  <c r="Q2562" i="6"/>
  <c r="P2562" i="6"/>
  <c r="O2562" i="6"/>
  <c r="N2562" i="6"/>
  <c r="M2562" i="6"/>
  <c r="D2562" i="6"/>
  <c r="S2561" i="6"/>
  <c r="Q2561" i="6"/>
  <c r="P2561" i="6"/>
  <c r="O2561" i="6"/>
  <c r="N2561" i="6"/>
  <c r="M2561" i="6"/>
  <c r="D2561" i="6"/>
  <c r="Q2560" i="6"/>
  <c r="P2560" i="6"/>
  <c r="S2560" i="6" s="1"/>
  <c r="O2560" i="6"/>
  <c r="N2560" i="6"/>
  <c r="M2560" i="6"/>
  <c r="D2560" i="6"/>
  <c r="S2559" i="6"/>
  <c r="Q2559" i="6"/>
  <c r="P2559" i="6"/>
  <c r="O2559" i="6"/>
  <c r="N2559" i="6"/>
  <c r="M2559" i="6"/>
  <c r="D2559" i="6"/>
  <c r="S2558" i="6"/>
  <c r="Q2558" i="6"/>
  <c r="P2558" i="6"/>
  <c r="O2558" i="6"/>
  <c r="N2558" i="6"/>
  <c r="M2558" i="6"/>
  <c r="D2558" i="6"/>
  <c r="Q2557" i="6"/>
  <c r="P2557" i="6"/>
  <c r="S2557" i="6" s="1"/>
  <c r="O2557" i="6"/>
  <c r="N2557" i="6"/>
  <c r="M2557" i="6"/>
  <c r="D2557" i="6"/>
  <c r="Q2556" i="6"/>
  <c r="P2556" i="6"/>
  <c r="S2556" i="6" s="1"/>
  <c r="O2556" i="6"/>
  <c r="N2556" i="6"/>
  <c r="M2556" i="6"/>
  <c r="D2556" i="6"/>
  <c r="Q2555" i="6"/>
  <c r="P2555" i="6"/>
  <c r="S2555" i="6" s="1"/>
  <c r="O2555" i="6"/>
  <c r="N2555" i="6"/>
  <c r="M2555" i="6"/>
  <c r="D2555" i="6"/>
  <c r="S2554" i="6"/>
  <c r="Q2554" i="6"/>
  <c r="P2554" i="6"/>
  <c r="O2554" i="6"/>
  <c r="N2554" i="6"/>
  <c r="M2554" i="6"/>
  <c r="D2554" i="6"/>
  <c r="S2553" i="6"/>
  <c r="Q2553" i="6"/>
  <c r="P2553" i="6"/>
  <c r="O2553" i="6"/>
  <c r="N2553" i="6"/>
  <c r="M2553" i="6"/>
  <c r="D2553" i="6"/>
  <c r="Q2552" i="6"/>
  <c r="P2552" i="6"/>
  <c r="S2552" i="6" s="1"/>
  <c r="O2552" i="6"/>
  <c r="N2552" i="6"/>
  <c r="M2552" i="6"/>
  <c r="D2552" i="6"/>
  <c r="Q2551" i="6"/>
  <c r="P2551" i="6"/>
  <c r="S2551" i="6" s="1"/>
  <c r="O2551" i="6"/>
  <c r="N2551" i="6"/>
  <c r="M2551" i="6"/>
  <c r="D2551" i="6"/>
  <c r="S2550" i="6"/>
  <c r="Q2550" i="6"/>
  <c r="P2550" i="6"/>
  <c r="O2550" i="6"/>
  <c r="N2550" i="6"/>
  <c r="M2550" i="6"/>
  <c r="D2550" i="6"/>
  <c r="S2549" i="6"/>
  <c r="Q2549" i="6"/>
  <c r="P2549" i="6"/>
  <c r="O2549" i="6"/>
  <c r="N2549" i="6"/>
  <c r="M2549" i="6"/>
  <c r="D2549" i="6"/>
  <c r="Q2548" i="6"/>
  <c r="P2548" i="6"/>
  <c r="S2548" i="6" s="1"/>
  <c r="O2548" i="6"/>
  <c r="N2548" i="6"/>
  <c r="M2548" i="6"/>
  <c r="D2548" i="6"/>
  <c r="S2547" i="6"/>
  <c r="Q2547" i="6"/>
  <c r="P2547" i="6"/>
  <c r="O2547" i="6"/>
  <c r="N2547" i="6"/>
  <c r="M2547" i="6"/>
  <c r="D2547" i="6"/>
  <c r="S2546" i="6"/>
  <c r="Q2546" i="6"/>
  <c r="P2546" i="6"/>
  <c r="O2546" i="6"/>
  <c r="N2546" i="6"/>
  <c r="M2546" i="6"/>
  <c r="D2546" i="6"/>
  <c r="Q2545" i="6"/>
  <c r="P2545" i="6"/>
  <c r="S2545" i="6" s="1"/>
  <c r="O2545" i="6"/>
  <c r="N2545" i="6"/>
  <c r="M2545" i="6"/>
  <c r="D2545" i="6"/>
  <c r="Q2544" i="6"/>
  <c r="P2544" i="6"/>
  <c r="S2544" i="6" s="1"/>
  <c r="O2544" i="6"/>
  <c r="N2544" i="6"/>
  <c r="M2544" i="6"/>
  <c r="D2544" i="6"/>
  <c r="Q2543" i="6"/>
  <c r="P2543" i="6"/>
  <c r="S2543" i="6" s="1"/>
  <c r="O2543" i="6"/>
  <c r="N2543" i="6"/>
  <c r="M2543" i="6"/>
  <c r="D2543" i="6"/>
  <c r="S2542" i="6"/>
  <c r="Q2542" i="6"/>
  <c r="P2542" i="6"/>
  <c r="O2542" i="6"/>
  <c r="N2542" i="6"/>
  <c r="M2542" i="6"/>
  <c r="D2542" i="6"/>
  <c r="S2541" i="6"/>
  <c r="Q2541" i="6"/>
  <c r="P2541" i="6"/>
  <c r="O2541" i="6"/>
  <c r="N2541" i="6"/>
  <c r="M2541" i="6"/>
  <c r="D2541" i="6"/>
  <c r="Q2540" i="6"/>
  <c r="P2540" i="6"/>
  <c r="S2540" i="6" s="1"/>
  <c r="O2540" i="6"/>
  <c r="N2540" i="6"/>
  <c r="M2540" i="6"/>
  <c r="D2540" i="6"/>
  <c r="Q2539" i="6"/>
  <c r="P2539" i="6"/>
  <c r="S2539" i="6" s="1"/>
  <c r="O2539" i="6"/>
  <c r="N2539" i="6"/>
  <c r="M2539" i="6"/>
  <c r="D2539" i="6"/>
  <c r="S2538" i="6"/>
  <c r="Q2538" i="6"/>
  <c r="P2538" i="6"/>
  <c r="O2538" i="6"/>
  <c r="N2538" i="6"/>
  <c r="M2538" i="6"/>
  <c r="D2538" i="6"/>
  <c r="S2537" i="6"/>
  <c r="Q2537" i="6"/>
  <c r="P2537" i="6"/>
  <c r="O2537" i="6"/>
  <c r="N2537" i="6"/>
  <c r="M2537" i="6"/>
  <c r="D2537" i="6"/>
  <c r="Q2536" i="6"/>
  <c r="P2536" i="6"/>
  <c r="S2536" i="6" s="1"/>
  <c r="O2536" i="6"/>
  <c r="N2536" i="6"/>
  <c r="M2536" i="6"/>
  <c r="D2536" i="6"/>
  <c r="S2535" i="6"/>
  <c r="Q2535" i="6"/>
  <c r="P2535" i="6"/>
  <c r="O2535" i="6"/>
  <c r="N2535" i="6"/>
  <c r="M2535" i="6"/>
  <c r="D2535" i="6"/>
  <c r="S2534" i="6"/>
  <c r="Q2534" i="6"/>
  <c r="P2534" i="6"/>
  <c r="O2534" i="6"/>
  <c r="N2534" i="6"/>
  <c r="M2534" i="6"/>
  <c r="D2534" i="6"/>
  <c r="Q2533" i="6"/>
  <c r="P2533" i="6"/>
  <c r="S2533" i="6" s="1"/>
  <c r="O2533" i="6"/>
  <c r="N2533" i="6"/>
  <c r="M2533" i="6"/>
  <c r="D2533" i="6"/>
  <c r="Q2532" i="6"/>
  <c r="P2532" i="6"/>
  <c r="S2532" i="6" s="1"/>
  <c r="O2532" i="6"/>
  <c r="N2532" i="6"/>
  <c r="M2532" i="6"/>
  <c r="D2532" i="6"/>
  <c r="Q2531" i="6"/>
  <c r="P2531" i="6"/>
  <c r="S2531" i="6" s="1"/>
  <c r="O2531" i="6"/>
  <c r="N2531" i="6"/>
  <c r="M2531" i="6"/>
  <c r="D2531" i="6"/>
  <c r="S2530" i="6"/>
  <c r="Q2530" i="6"/>
  <c r="P2530" i="6"/>
  <c r="O2530" i="6"/>
  <c r="N2530" i="6"/>
  <c r="M2530" i="6"/>
  <c r="D2530" i="6"/>
  <c r="S2529" i="6"/>
  <c r="Q2529" i="6"/>
  <c r="P2529" i="6"/>
  <c r="O2529" i="6"/>
  <c r="N2529" i="6"/>
  <c r="M2529" i="6"/>
  <c r="D2529" i="6"/>
  <c r="Q2528" i="6"/>
  <c r="P2528" i="6"/>
  <c r="S2528" i="6" s="1"/>
  <c r="O2528" i="6"/>
  <c r="N2528" i="6"/>
  <c r="M2528" i="6"/>
  <c r="D2528" i="6"/>
  <c r="Q2527" i="6"/>
  <c r="P2527" i="6"/>
  <c r="S2527" i="6" s="1"/>
  <c r="O2527" i="6"/>
  <c r="N2527" i="6"/>
  <c r="M2527" i="6"/>
  <c r="D2527" i="6"/>
  <c r="S2526" i="6"/>
  <c r="Q2526" i="6"/>
  <c r="P2526" i="6"/>
  <c r="O2526" i="6"/>
  <c r="N2526" i="6"/>
  <c r="M2526" i="6"/>
  <c r="D2526" i="6"/>
  <c r="S2525" i="6"/>
  <c r="Q2525" i="6"/>
  <c r="P2525" i="6"/>
  <c r="O2525" i="6"/>
  <c r="N2525" i="6"/>
  <c r="M2525" i="6"/>
  <c r="D2525" i="6"/>
  <c r="Q2524" i="6"/>
  <c r="P2524" i="6"/>
  <c r="S2524" i="6" s="1"/>
  <c r="O2524" i="6"/>
  <c r="N2524" i="6"/>
  <c r="M2524" i="6"/>
  <c r="D2524" i="6"/>
  <c r="S2523" i="6"/>
  <c r="Q2523" i="6"/>
  <c r="P2523" i="6"/>
  <c r="O2523" i="6"/>
  <c r="N2523" i="6"/>
  <c r="M2523" i="6"/>
  <c r="D2523" i="6"/>
  <c r="S2522" i="6"/>
  <c r="Q2522" i="6"/>
  <c r="P2522" i="6"/>
  <c r="O2522" i="6"/>
  <c r="N2522" i="6"/>
  <c r="M2522" i="6"/>
  <c r="D2522" i="6"/>
  <c r="Q2521" i="6"/>
  <c r="P2521" i="6"/>
  <c r="S2521" i="6" s="1"/>
  <c r="O2521" i="6"/>
  <c r="N2521" i="6"/>
  <c r="M2521" i="6"/>
  <c r="D2521" i="6"/>
  <c r="Q2520" i="6"/>
  <c r="P2520" i="6"/>
  <c r="S2520" i="6" s="1"/>
  <c r="O2520" i="6"/>
  <c r="N2520" i="6"/>
  <c r="M2520" i="6"/>
  <c r="D2520" i="6"/>
  <c r="Q2519" i="6"/>
  <c r="P2519" i="6"/>
  <c r="S2519" i="6" s="1"/>
  <c r="O2519" i="6"/>
  <c r="N2519" i="6"/>
  <c r="M2519" i="6"/>
  <c r="D2519" i="6"/>
  <c r="S2518" i="6"/>
  <c r="Q2518" i="6"/>
  <c r="P2518" i="6"/>
  <c r="O2518" i="6"/>
  <c r="N2518" i="6"/>
  <c r="M2518" i="6"/>
  <c r="D2518" i="6"/>
  <c r="S2517" i="6"/>
  <c r="Q2517" i="6"/>
  <c r="P2517" i="6"/>
  <c r="O2517" i="6"/>
  <c r="N2517" i="6"/>
  <c r="M2517" i="6"/>
  <c r="D2517" i="6"/>
  <c r="Q2516" i="6"/>
  <c r="P2516" i="6"/>
  <c r="S2516" i="6" s="1"/>
  <c r="O2516" i="6"/>
  <c r="N2516" i="6"/>
  <c r="M2516" i="6"/>
  <c r="D2516" i="6"/>
  <c r="Q2515" i="6"/>
  <c r="P2515" i="6"/>
  <c r="S2515" i="6" s="1"/>
  <c r="O2515" i="6"/>
  <c r="N2515" i="6"/>
  <c r="M2515" i="6"/>
  <c r="D2515" i="6"/>
  <c r="S2514" i="6"/>
  <c r="Q2514" i="6"/>
  <c r="P2514" i="6"/>
  <c r="O2514" i="6"/>
  <c r="N2514" i="6"/>
  <c r="M2514" i="6"/>
  <c r="D2514" i="6"/>
  <c r="S2513" i="6"/>
  <c r="Q2513" i="6"/>
  <c r="P2513" i="6"/>
  <c r="O2513" i="6"/>
  <c r="N2513" i="6"/>
  <c r="M2513" i="6"/>
  <c r="D2513" i="6"/>
  <c r="Q2512" i="6"/>
  <c r="P2512" i="6"/>
  <c r="S2512" i="6" s="1"/>
  <c r="O2512" i="6"/>
  <c r="N2512" i="6"/>
  <c r="M2512" i="6"/>
  <c r="D2512" i="6"/>
  <c r="S2511" i="6"/>
  <c r="Q2511" i="6"/>
  <c r="P2511" i="6"/>
  <c r="O2511" i="6"/>
  <c r="N2511" i="6"/>
  <c r="M2511" i="6"/>
  <c r="D2511" i="6"/>
  <c r="S2510" i="6"/>
  <c r="Q2510" i="6"/>
  <c r="P2510" i="6"/>
  <c r="O2510" i="6"/>
  <c r="N2510" i="6"/>
  <c r="M2510" i="6"/>
  <c r="D2510" i="6"/>
  <c r="Q2509" i="6"/>
  <c r="P2509" i="6"/>
  <c r="S2509" i="6" s="1"/>
  <c r="O2509" i="6"/>
  <c r="N2509" i="6"/>
  <c r="M2509" i="6"/>
  <c r="D2509" i="6"/>
  <c r="Q2508" i="6"/>
  <c r="P2508" i="6"/>
  <c r="S2508" i="6" s="1"/>
  <c r="O2508" i="6"/>
  <c r="N2508" i="6"/>
  <c r="M2508" i="6"/>
  <c r="D2508" i="6"/>
  <c r="Q2507" i="6"/>
  <c r="P2507" i="6"/>
  <c r="S2507" i="6" s="1"/>
  <c r="O2507" i="6"/>
  <c r="N2507" i="6"/>
  <c r="M2507" i="6"/>
  <c r="D2507" i="6"/>
  <c r="S2506" i="6"/>
  <c r="Q2506" i="6"/>
  <c r="P2506" i="6"/>
  <c r="O2506" i="6"/>
  <c r="N2506" i="6"/>
  <c r="M2506" i="6"/>
  <c r="D2506" i="6"/>
  <c r="S2505" i="6"/>
  <c r="Q2505" i="6"/>
  <c r="P2505" i="6"/>
  <c r="O2505" i="6"/>
  <c r="N2505" i="6"/>
  <c r="M2505" i="6"/>
  <c r="D2505" i="6"/>
  <c r="Q2504" i="6"/>
  <c r="P2504" i="6"/>
  <c r="S2504" i="6" s="1"/>
  <c r="O2504" i="6"/>
  <c r="N2504" i="6"/>
  <c r="M2504" i="6"/>
  <c r="D2504" i="6"/>
  <c r="Q2503" i="6"/>
  <c r="P2503" i="6"/>
  <c r="S2503" i="6" s="1"/>
  <c r="O2503" i="6"/>
  <c r="N2503" i="6"/>
  <c r="M2503" i="6"/>
  <c r="D2503" i="6"/>
  <c r="S2502" i="6"/>
  <c r="Q2502" i="6"/>
  <c r="P2502" i="6"/>
  <c r="O2502" i="6"/>
  <c r="N2502" i="6"/>
  <c r="M2502" i="6"/>
  <c r="D2502" i="6"/>
  <c r="S2501" i="6"/>
  <c r="Q2501" i="6"/>
  <c r="P2501" i="6"/>
  <c r="O2501" i="6"/>
  <c r="N2501" i="6"/>
  <c r="M2501" i="6"/>
  <c r="D2501" i="6"/>
  <c r="Q2500" i="6"/>
  <c r="P2500" i="6"/>
  <c r="S2500" i="6" s="1"/>
  <c r="O2500" i="6"/>
  <c r="N2500" i="6"/>
  <c r="M2500" i="6"/>
  <c r="D2500" i="6"/>
  <c r="S2499" i="6"/>
  <c r="Q2499" i="6"/>
  <c r="P2499" i="6"/>
  <c r="O2499" i="6"/>
  <c r="N2499" i="6"/>
  <c r="M2499" i="6"/>
  <c r="D2499" i="6"/>
  <c r="S2498" i="6"/>
  <c r="Q2498" i="6"/>
  <c r="P2498" i="6"/>
  <c r="O2498" i="6"/>
  <c r="N2498" i="6"/>
  <c r="M2498" i="6"/>
  <c r="D2498" i="6"/>
  <c r="Q2497" i="6"/>
  <c r="P2497" i="6"/>
  <c r="S2497" i="6" s="1"/>
  <c r="O2497" i="6"/>
  <c r="N2497" i="6"/>
  <c r="M2497" i="6"/>
  <c r="D2497" i="6"/>
  <c r="Q2496" i="6"/>
  <c r="P2496" i="6"/>
  <c r="S2496" i="6" s="1"/>
  <c r="O2496" i="6"/>
  <c r="N2496" i="6"/>
  <c r="M2496" i="6"/>
  <c r="D2496" i="6"/>
  <c r="Q2495" i="6"/>
  <c r="P2495" i="6"/>
  <c r="S2495" i="6" s="1"/>
  <c r="O2495" i="6"/>
  <c r="N2495" i="6"/>
  <c r="M2495" i="6"/>
  <c r="D2495" i="6"/>
  <c r="S2494" i="6"/>
  <c r="Q2494" i="6"/>
  <c r="P2494" i="6"/>
  <c r="O2494" i="6"/>
  <c r="N2494" i="6"/>
  <c r="M2494" i="6"/>
  <c r="D2494" i="6"/>
  <c r="S2493" i="6"/>
  <c r="Q2493" i="6"/>
  <c r="P2493" i="6"/>
  <c r="O2493" i="6"/>
  <c r="N2493" i="6"/>
  <c r="M2493" i="6"/>
  <c r="D2493" i="6"/>
  <c r="Q2492" i="6"/>
  <c r="P2492" i="6"/>
  <c r="S2492" i="6" s="1"/>
  <c r="O2492" i="6"/>
  <c r="N2492" i="6"/>
  <c r="M2492" i="6"/>
  <c r="D2492" i="6"/>
  <c r="Q2491" i="6"/>
  <c r="P2491" i="6"/>
  <c r="S2491" i="6" s="1"/>
  <c r="O2491" i="6"/>
  <c r="N2491" i="6"/>
  <c r="M2491" i="6"/>
  <c r="D2491" i="6"/>
  <c r="S2490" i="6"/>
  <c r="Q2490" i="6"/>
  <c r="P2490" i="6"/>
  <c r="O2490" i="6"/>
  <c r="N2490" i="6"/>
  <c r="M2490" i="6"/>
  <c r="D2490" i="6"/>
  <c r="S2489" i="6"/>
  <c r="Q2489" i="6"/>
  <c r="P2489" i="6"/>
  <c r="O2489" i="6"/>
  <c r="N2489" i="6"/>
  <c r="M2489" i="6"/>
  <c r="D2489" i="6"/>
  <c r="Q2488" i="6"/>
  <c r="P2488" i="6"/>
  <c r="S2488" i="6" s="1"/>
  <c r="O2488" i="6"/>
  <c r="N2488" i="6"/>
  <c r="M2488" i="6"/>
  <c r="D2488" i="6"/>
  <c r="S2487" i="6"/>
  <c r="Q2487" i="6"/>
  <c r="P2487" i="6"/>
  <c r="O2487" i="6"/>
  <c r="N2487" i="6"/>
  <c r="M2487" i="6"/>
  <c r="D2487" i="6"/>
  <c r="S2486" i="6"/>
  <c r="Q2486" i="6"/>
  <c r="P2486" i="6"/>
  <c r="O2486" i="6"/>
  <c r="N2486" i="6"/>
  <c r="M2486" i="6"/>
  <c r="D2486" i="6"/>
  <c r="Q2485" i="6"/>
  <c r="P2485" i="6"/>
  <c r="S2485" i="6" s="1"/>
  <c r="O2485" i="6"/>
  <c r="N2485" i="6"/>
  <c r="M2485" i="6"/>
  <c r="D2485" i="6"/>
  <c r="Q2484" i="6"/>
  <c r="P2484" i="6"/>
  <c r="S2484" i="6" s="1"/>
  <c r="O2484" i="6"/>
  <c r="N2484" i="6"/>
  <c r="M2484" i="6"/>
  <c r="D2484" i="6"/>
  <c r="Q2483" i="6"/>
  <c r="P2483" i="6"/>
  <c r="S2483" i="6" s="1"/>
  <c r="O2483" i="6"/>
  <c r="N2483" i="6"/>
  <c r="M2483" i="6"/>
  <c r="D2483" i="6"/>
  <c r="S2482" i="6"/>
  <c r="Q2482" i="6"/>
  <c r="P2482" i="6"/>
  <c r="O2482" i="6"/>
  <c r="N2482" i="6"/>
  <c r="M2482" i="6"/>
  <c r="D2482" i="6"/>
  <c r="S2481" i="6"/>
  <c r="Q2481" i="6"/>
  <c r="P2481" i="6"/>
  <c r="O2481" i="6"/>
  <c r="N2481" i="6"/>
  <c r="M2481" i="6"/>
  <c r="D2481" i="6"/>
  <c r="Q2480" i="6"/>
  <c r="P2480" i="6"/>
  <c r="S2480" i="6" s="1"/>
  <c r="O2480" i="6"/>
  <c r="N2480" i="6"/>
  <c r="M2480" i="6"/>
  <c r="D2480" i="6"/>
  <c r="Q2479" i="6"/>
  <c r="P2479" i="6"/>
  <c r="S2479" i="6" s="1"/>
  <c r="O2479" i="6"/>
  <c r="N2479" i="6"/>
  <c r="M2479" i="6"/>
  <c r="D2479" i="6"/>
  <c r="S2478" i="6"/>
  <c r="Q2478" i="6"/>
  <c r="P2478" i="6"/>
  <c r="O2478" i="6"/>
  <c r="N2478" i="6"/>
  <c r="M2478" i="6"/>
  <c r="D2478" i="6"/>
  <c r="S2477" i="6"/>
  <c r="Q2477" i="6"/>
  <c r="P2477" i="6"/>
  <c r="O2477" i="6"/>
  <c r="N2477" i="6"/>
  <c r="M2477" i="6"/>
  <c r="D2477" i="6"/>
  <c r="Q2476" i="6"/>
  <c r="P2476" i="6"/>
  <c r="S2476" i="6" s="1"/>
  <c r="O2476" i="6"/>
  <c r="N2476" i="6"/>
  <c r="M2476" i="6"/>
  <c r="D2476" i="6"/>
  <c r="S2475" i="6"/>
  <c r="Q2475" i="6"/>
  <c r="P2475" i="6"/>
  <c r="O2475" i="6"/>
  <c r="N2475" i="6"/>
  <c r="M2475" i="6"/>
  <c r="D2475" i="6"/>
  <c r="S2474" i="6"/>
  <c r="Q2474" i="6"/>
  <c r="P2474" i="6"/>
  <c r="O2474" i="6"/>
  <c r="N2474" i="6"/>
  <c r="M2474" i="6"/>
  <c r="D2474" i="6"/>
  <c r="Q2473" i="6"/>
  <c r="P2473" i="6"/>
  <c r="S2473" i="6" s="1"/>
  <c r="O2473" i="6"/>
  <c r="N2473" i="6"/>
  <c r="M2473" i="6"/>
  <c r="D2473" i="6"/>
  <c r="Q2472" i="6"/>
  <c r="P2472" i="6"/>
  <c r="S2472" i="6" s="1"/>
  <c r="O2472" i="6"/>
  <c r="N2472" i="6"/>
  <c r="M2472" i="6"/>
  <c r="D2472" i="6"/>
  <c r="Q2471" i="6"/>
  <c r="P2471" i="6"/>
  <c r="S2471" i="6" s="1"/>
  <c r="O2471" i="6"/>
  <c r="N2471" i="6"/>
  <c r="M2471" i="6"/>
  <c r="D2471" i="6"/>
  <c r="S2470" i="6"/>
  <c r="Q2470" i="6"/>
  <c r="P2470" i="6"/>
  <c r="O2470" i="6"/>
  <c r="N2470" i="6"/>
  <c r="M2470" i="6"/>
  <c r="D2470" i="6"/>
  <c r="S2469" i="6"/>
  <c r="Q2469" i="6"/>
  <c r="P2469" i="6"/>
  <c r="O2469" i="6"/>
  <c r="N2469" i="6"/>
  <c r="M2469" i="6"/>
  <c r="D2469" i="6"/>
  <c r="Q2468" i="6"/>
  <c r="P2468" i="6"/>
  <c r="S2468" i="6" s="1"/>
  <c r="O2468" i="6"/>
  <c r="N2468" i="6"/>
  <c r="M2468" i="6"/>
  <c r="D2468" i="6"/>
  <c r="Q2467" i="6"/>
  <c r="P2467" i="6"/>
  <c r="S2467" i="6" s="1"/>
  <c r="O2467" i="6"/>
  <c r="N2467" i="6"/>
  <c r="M2467" i="6"/>
  <c r="D2467" i="6"/>
  <c r="S2466" i="6"/>
  <c r="Q2466" i="6"/>
  <c r="P2466" i="6"/>
  <c r="O2466" i="6"/>
  <c r="N2466" i="6"/>
  <c r="M2466" i="6"/>
  <c r="D2466" i="6"/>
  <c r="S2465" i="6"/>
  <c r="Q2465" i="6"/>
  <c r="P2465" i="6"/>
  <c r="O2465" i="6"/>
  <c r="N2465" i="6"/>
  <c r="M2465" i="6"/>
  <c r="D2465" i="6"/>
  <c r="Q2464" i="6"/>
  <c r="P2464" i="6"/>
  <c r="S2464" i="6" s="1"/>
  <c r="O2464" i="6"/>
  <c r="N2464" i="6"/>
  <c r="M2464" i="6"/>
  <c r="D2464" i="6"/>
  <c r="S2463" i="6"/>
  <c r="Q2463" i="6"/>
  <c r="P2463" i="6"/>
  <c r="O2463" i="6"/>
  <c r="N2463" i="6"/>
  <c r="M2463" i="6"/>
  <c r="D2463" i="6"/>
  <c r="S2462" i="6"/>
  <c r="Q2462" i="6"/>
  <c r="P2462" i="6"/>
  <c r="O2462" i="6"/>
  <c r="N2462" i="6"/>
  <c r="M2462" i="6"/>
  <c r="D2462" i="6"/>
  <c r="Q2461" i="6"/>
  <c r="P2461" i="6"/>
  <c r="S2461" i="6" s="1"/>
  <c r="O2461" i="6"/>
  <c r="N2461" i="6"/>
  <c r="M2461" i="6"/>
  <c r="D2461" i="6"/>
  <c r="Q2460" i="6"/>
  <c r="P2460" i="6"/>
  <c r="S2460" i="6" s="1"/>
  <c r="O2460" i="6"/>
  <c r="N2460" i="6"/>
  <c r="M2460" i="6"/>
  <c r="D2460" i="6"/>
  <c r="Q2459" i="6"/>
  <c r="P2459" i="6"/>
  <c r="S2459" i="6" s="1"/>
  <c r="O2459" i="6"/>
  <c r="N2459" i="6"/>
  <c r="M2459" i="6"/>
  <c r="D2459" i="6"/>
  <c r="S2458" i="6"/>
  <c r="Q2458" i="6"/>
  <c r="P2458" i="6"/>
  <c r="O2458" i="6"/>
  <c r="N2458" i="6"/>
  <c r="M2458" i="6"/>
  <c r="D2458" i="6"/>
  <c r="S2457" i="6"/>
  <c r="Q2457" i="6"/>
  <c r="P2457" i="6"/>
  <c r="O2457" i="6"/>
  <c r="N2457" i="6"/>
  <c r="M2457" i="6"/>
  <c r="D2457" i="6"/>
  <c r="Q2456" i="6"/>
  <c r="P2456" i="6"/>
  <c r="S2456" i="6" s="1"/>
  <c r="O2456" i="6"/>
  <c r="N2456" i="6"/>
  <c r="M2456" i="6"/>
  <c r="D2456" i="6"/>
  <c r="Q2455" i="6"/>
  <c r="P2455" i="6"/>
  <c r="S2455" i="6" s="1"/>
  <c r="O2455" i="6"/>
  <c r="N2455" i="6"/>
  <c r="M2455" i="6"/>
  <c r="D2455" i="6"/>
  <c r="S2454" i="6"/>
  <c r="Q2454" i="6"/>
  <c r="P2454" i="6"/>
  <c r="O2454" i="6"/>
  <c r="N2454" i="6"/>
  <c r="M2454" i="6"/>
  <c r="D2454" i="6"/>
  <c r="S2453" i="6"/>
  <c r="Q2453" i="6"/>
  <c r="P2453" i="6"/>
  <c r="O2453" i="6"/>
  <c r="N2453" i="6"/>
  <c r="M2453" i="6"/>
  <c r="D2453" i="6"/>
  <c r="Q2452" i="6"/>
  <c r="P2452" i="6"/>
  <c r="S2452" i="6" s="1"/>
  <c r="O2452" i="6"/>
  <c r="N2452" i="6"/>
  <c r="M2452" i="6"/>
  <c r="D2452" i="6"/>
  <c r="S2451" i="6"/>
  <c r="Q2451" i="6"/>
  <c r="P2451" i="6"/>
  <c r="O2451" i="6"/>
  <c r="N2451" i="6"/>
  <c r="M2451" i="6"/>
  <c r="D2451" i="6"/>
  <c r="S2450" i="6"/>
  <c r="Q2450" i="6"/>
  <c r="P2450" i="6"/>
  <c r="O2450" i="6"/>
  <c r="N2450" i="6"/>
  <c r="M2450" i="6"/>
  <c r="D2450" i="6"/>
  <c r="Q2449" i="6"/>
  <c r="P2449" i="6"/>
  <c r="S2449" i="6" s="1"/>
  <c r="O2449" i="6"/>
  <c r="N2449" i="6"/>
  <c r="M2449" i="6"/>
  <c r="D2449" i="6"/>
  <c r="Q2448" i="6"/>
  <c r="P2448" i="6"/>
  <c r="S2448" i="6" s="1"/>
  <c r="O2448" i="6"/>
  <c r="N2448" i="6"/>
  <c r="M2448" i="6"/>
  <c r="D2448" i="6"/>
  <c r="Q2447" i="6"/>
  <c r="P2447" i="6"/>
  <c r="S2447" i="6" s="1"/>
  <c r="O2447" i="6"/>
  <c r="N2447" i="6"/>
  <c r="M2447" i="6"/>
  <c r="D2447" i="6"/>
  <c r="S2446" i="6"/>
  <c r="Q2446" i="6"/>
  <c r="P2446" i="6"/>
  <c r="O2446" i="6"/>
  <c r="N2446" i="6"/>
  <c r="M2446" i="6"/>
  <c r="D2446" i="6"/>
  <c r="S2445" i="6"/>
  <c r="Q2445" i="6"/>
  <c r="P2445" i="6"/>
  <c r="O2445" i="6"/>
  <c r="N2445" i="6"/>
  <c r="M2445" i="6"/>
  <c r="D2445" i="6"/>
  <c r="Q2444" i="6"/>
  <c r="P2444" i="6"/>
  <c r="S2444" i="6" s="1"/>
  <c r="O2444" i="6"/>
  <c r="N2444" i="6"/>
  <c r="M2444" i="6"/>
  <c r="D2444" i="6"/>
  <c r="Q2443" i="6"/>
  <c r="P2443" i="6"/>
  <c r="S2443" i="6" s="1"/>
  <c r="O2443" i="6"/>
  <c r="N2443" i="6"/>
  <c r="M2443" i="6"/>
  <c r="D2443" i="6"/>
  <c r="S2442" i="6"/>
  <c r="Q2442" i="6"/>
  <c r="P2442" i="6"/>
  <c r="O2442" i="6"/>
  <c r="N2442" i="6"/>
  <c r="M2442" i="6"/>
  <c r="D2442" i="6"/>
  <c r="S2441" i="6"/>
  <c r="Q2441" i="6"/>
  <c r="P2441" i="6"/>
  <c r="O2441" i="6"/>
  <c r="N2441" i="6"/>
  <c r="M2441" i="6"/>
  <c r="D2441" i="6"/>
  <c r="Q2440" i="6"/>
  <c r="P2440" i="6"/>
  <c r="S2440" i="6" s="1"/>
  <c r="O2440" i="6"/>
  <c r="N2440" i="6"/>
  <c r="M2440" i="6"/>
  <c r="D2440" i="6"/>
  <c r="S2439" i="6"/>
  <c r="Q2439" i="6"/>
  <c r="P2439" i="6"/>
  <c r="O2439" i="6"/>
  <c r="N2439" i="6"/>
  <c r="M2439" i="6"/>
  <c r="D2439" i="6"/>
  <c r="S2438" i="6"/>
  <c r="Q2438" i="6"/>
  <c r="P2438" i="6"/>
  <c r="O2438" i="6"/>
  <c r="N2438" i="6"/>
  <c r="M2438" i="6"/>
  <c r="D2438" i="6"/>
  <c r="Q2437" i="6"/>
  <c r="P2437" i="6"/>
  <c r="S2437" i="6" s="1"/>
  <c r="O2437" i="6"/>
  <c r="N2437" i="6"/>
  <c r="M2437" i="6"/>
  <c r="D2437" i="6"/>
  <c r="Q2436" i="6"/>
  <c r="P2436" i="6"/>
  <c r="S2436" i="6" s="1"/>
  <c r="O2436" i="6"/>
  <c r="N2436" i="6"/>
  <c r="M2436" i="6"/>
  <c r="D2436" i="6"/>
  <c r="Q2435" i="6"/>
  <c r="P2435" i="6"/>
  <c r="S2435" i="6" s="1"/>
  <c r="O2435" i="6"/>
  <c r="N2435" i="6"/>
  <c r="M2435" i="6"/>
  <c r="D2435" i="6"/>
  <c r="S2434" i="6"/>
  <c r="Q2434" i="6"/>
  <c r="P2434" i="6"/>
  <c r="O2434" i="6"/>
  <c r="N2434" i="6"/>
  <c r="M2434" i="6"/>
  <c r="D2434" i="6"/>
  <c r="S2433" i="6"/>
  <c r="Q2433" i="6"/>
  <c r="P2433" i="6"/>
  <c r="O2433" i="6"/>
  <c r="N2433" i="6"/>
  <c r="M2433" i="6"/>
  <c r="D2433" i="6"/>
  <c r="Q2432" i="6"/>
  <c r="P2432" i="6"/>
  <c r="S2432" i="6" s="1"/>
  <c r="O2432" i="6"/>
  <c r="N2432" i="6"/>
  <c r="M2432" i="6"/>
  <c r="D2432" i="6"/>
  <c r="Q2431" i="6"/>
  <c r="P2431" i="6"/>
  <c r="S2431" i="6" s="1"/>
  <c r="O2431" i="6"/>
  <c r="N2431" i="6"/>
  <c r="M2431" i="6"/>
  <c r="D2431" i="6"/>
  <c r="S2430" i="6"/>
  <c r="Q2430" i="6"/>
  <c r="P2430" i="6"/>
  <c r="O2430" i="6"/>
  <c r="N2430" i="6"/>
  <c r="M2430" i="6"/>
  <c r="D2430" i="6"/>
  <c r="S2429" i="6"/>
  <c r="Q2429" i="6"/>
  <c r="P2429" i="6"/>
  <c r="O2429" i="6"/>
  <c r="N2429" i="6"/>
  <c r="M2429" i="6"/>
  <c r="D2429" i="6"/>
  <c r="Q2428" i="6"/>
  <c r="P2428" i="6"/>
  <c r="S2428" i="6" s="1"/>
  <c r="O2428" i="6"/>
  <c r="N2428" i="6"/>
  <c r="M2428" i="6"/>
  <c r="D2428" i="6"/>
  <c r="S2427" i="6"/>
  <c r="Q2427" i="6"/>
  <c r="P2427" i="6"/>
  <c r="O2427" i="6"/>
  <c r="N2427" i="6"/>
  <c r="M2427" i="6"/>
  <c r="D2427" i="6"/>
  <c r="S2426" i="6"/>
  <c r="Q2426" i="6"/>
  <c r="P2426" i="6"/>
  <c r="O2426" i="6"/>
  <c r="N2426" i="6"/>
  <c r="M2426" i="6"/>
  <c r="D2426" i="6"/>
  <c r="Q2425" i="6"/>
  <c r="P2425" i="6"/>
  <c r="S2425" i="6" s="1"/>
  <c r="O2425" i="6"/>
  <c r="N2425" i="6"/>
  <c r="M2425" i="6"/>
  <c r="D2425" i="6"/>
  <c r="Q2424" i="6"/>
  <c r="P2424" i="6"/>
  <c r="S2424" i="6" s="1"/>
  <c r="O2424" i="6"/>
  <c r="N2424" i="6"/>
  <c r="M2424" i="6"/>
  <c r="D2424" i="6"/>
  <c r="Q2423" i="6"/>
  <c r="P2423" i="6"/>
  <c r="S2423" i="6" s="1"/>
  <c r="O2423" i="6"/>
  <c r="N2423" i="6"/>
  <c r="M2423" i="6"/>
  <c r="D2423" i="6"/>
  <c r="S2422" i="6"/>
  <c r="Q2422" i="6"/>
  <c r="P2422" i="6"/>
  <c r="O2422" i="6"/>
  <c r="N2422" i="6"/>
  <c r="M2422" i="6"/>
  <c r="D2422" i="6"/>
  <c r="S2421" i="6"/>
  <c r="Q2421" i="6"/>
  <c r="P2421" i="6"/>
  <c r="O2421" i="6"/>
  <c r="N2421" i="6"/>
  <c r="M2421" i="6"/>
  <c r="D2421" i="6"/>
  <c r="Q2420" i="6"/>
  <c r="P2420" i="6"/>
  <c r="S2420" i="6" s="1"/>
  <c r="O2420" i="6"/>
  <c r="N2420" i="6"/>
  <c r="M2420" i="6"/>
  <c r="D2420" i="6"/>
  <c r="Q2419" i="6"/>
  <c r="P2419" i="6"/>
  <c r="S2419" i="6" s="1"/>
  <c r="O2419" i="6"/>
  <c r="N2419" i="6"/>
  <c r="M2419" i="6"/>
  <c r="D2419" i="6"/>
  <c r="S2418" i="6"/>
  <c r="Q2418" i="6"/>
  <c r="P2418" i="6"/>
  <c r="O2418" i="6"/>
  <c r="N2418" i="6"/>
  <c r="M2418" i="6"/>
  <c r="D2418" i="6"/>
  <c r="S2417" i="6"/>
  <c r="Q2417" i="6"/>
  <c r="P2417" i="6"/>
  <c r="O2417" i="6"/>
  <c r="N2417" i="6"/>
  <c r="M2417" i="6"/>
  <c r="D2417" i="6"/>
  <c r="Q2416" i="6"/>
  <c r="P2416" i="6"/>
  <c r="S2416" i="6" s="1"/>
  <c r="O2416" i="6"/>
  <c r="N2416" i="6"/>
  <c r="M2416" i="6"/>
  <c r="D2416" i="6"/>
  <c r="S2415" i="6"/>
  <c r="Q2415" i="6"/>
  <c r="P2415" i="6"/>
  <c r="O2415" i="6"/>
  <c r="N2415" i="6"/>
  <c r="M2415" i="6"/>
  <c r="D2415" i="6"/>
  <c r="S2414" i="6"/>
  <c r="Q2414" i="6"/>
  <c r="P2414" i="6"/>
  <c r="O2414" i="6"/>
  <c r="N2414" i="6"/>
  <c r="M2414" i="6"/>
  <c r="D2414" i="6"/>
  <c r="Q2413" i="6"/>
  <c r="P2413" i="6"/>
  <c r="S2413" i="6" s="1"/>
  <c r="O2413" i="6"/>
  <c r="N2413" i="6"/>
  <c r="M2413" i="6"/>
  <c r="D2413" i="6"/>
  <c r="Q2412" i="6"/>
  <c r="P2412" i="6"/>
  <c r="S2412" i="6" s="1"/>
  <c r="O2412" i="6"/>
  <c r="N2412" i="6"/>
  <c r="M2412" i="6"/>
  <c r="D2412" i="6"/>
  <c r="Q2411" i="6"/>
  <c r="P2411" i="6"/>
  <c r="S2411" i="6" s="1"/>
  <c r="O2411" i="6"/>
  <c r="N2411" i="6"/>
  <c r="M2411" i="6"/>
  <c r="D2411" i="6"/>
  <c r="S2410" i="6"/>
  <c r="Q2410" i="6"/>
  <c r="P2410" i="6"/>
  <c r="O2410" i="6"/>
  <c r="N2410" i="6"/>
  <c r="M2410" i="6"/>
  <c r="D2410" i="6"/>
  <c r="S2409" i="6"/>
  <c r="Q2409" i="6"/>
  <c r="P2409" i="6"/>
  <c r="O2409" i="6"/>
  <c r="N2409" i="6"/>
  <c r="M2409" i="6"/>
  <c r="D2409" i="6"/>
  <c r="Q2408" i="6"/>
  <c r="P2408" i="6"/>
  <c r="S2408" i="6" s="1"/>
  <c r="O2408" i="6"/>
  <c r="N2408" i="6"/>
  <c r="M2408" i="6"/>
  <c r="D2408" i="6"/>
  <c r="Q2407" i="6"/>
  <c r="P2407" i="6"/>
  <c r="S2407" i="6" s="1"/>
  <c r="O2407" i="6"/>
  <c r="N2407" i="6"/>
  <c r="M2407" i="6"/>
  <c r="D2407" i="6"/>
  <c r="S2406" i="6"/>
  <c r="Q2406" i="6"/>
  <c r="P2406" i="6"/>
  <c r="O2406" i="6"/>
  <c r="N2406" i="6"/>
  <c r="M2406" i="6"/>
  <c r="D2406" i="6"/>
  <c r="S2405" i="6"/>
  <c r="Q2405" i="6"/>
  <c r="P2405" i="6"/>
  <c r="O2405" i="6"/>
  <c r="N2405" i="6"/>
  <c r="M2405" i="6"/>
  <c r="D2405" i="6"/>
  <c r="Q2404" i="6"/>
  <c r="P2404" i="6"/>
  <c r="S2404" i="6" s="1"/>
  <c r="O2404" i="6"/>
  <c r="N2404" i="6"/>
  <c r="M2404" i="6"/>
  <c r="D2404" i="6"/>
  <c r="S2403" i="6"/>
  <c r="Q2403" i="6"/>
  <c r="P2403" i="6"/>
  <c r="O2403" i="6"/>
  <c r="N2403" i="6"/>
  <c r="M2403" i="6"/>
  <c r="D2403" i="6"/>
  <c r="S2402" i="6"/>
  <c r="Q2402" i="6"/>
  <c r="P2402" i="6"/>
  <c r="O2402" i="6"/>
  <c r="N2402" i="6"/>
  <c r="M2402" i="6"/>
  <c r="D2402" i="6"/>
  <c r="Q2401" i="6"/>
  <c r="P2401" i="6"/>
  <c r="S2401" i="6" s="1"/>
  <c r="O2401" i="6"/>
  <c r="N2401" i="6"/>
  <c r="M2401" i="6"/>
  <c r="D2401" i="6"/>
  <c r="Q2400" i="6"/>
  <c r="P2400" i="6"/>
  <c r="S2400" i="6" s="1"/>
  <c r="O2400" i="6"/>
  <c r="N2400" i="6"/>
  <c r="M2400" i="6"/>
  <c r="D2400" i="6"/>
  <c r="Q2399" i="6"/>
  <c r="P2399" i="6"/>
  <c r="S2399" i="6" s="1"/>
  <c r="O2399" i="6"/>
  <c r="N2399" i="6"/>
  <c r="M2399" i="6"/>
  <c r="D2399" i="6"/>
  <c r="S2398" i="6"/>
  <c r="Q2398" i="6"/>
  <c r="P2398" i="6"/>
  <c r="O2398" i="6"/>
  <c r="N2398" i="6"/>
  <c r="M2398" i="6"/>
  <c r="D2398" i="6"/>
  <c r="S2397" i="6"/>
  <c r="Q2397" i="6"/>
  <c r="P2397" i="6"/>
  <c r="O2397" i="6"/>
  <c r="N2397" i="6"/>
  <c r="M2397" i="6"/>
  <c r="D2397" i="6"/>
  <c r="Q2396" i="6"/>
  <c r="P2396" i="6"/>
  <c r="S2396" i="6" s="1"/>
  <c r="O2396" i="6"/>
  <c r="N2396" i="6"/>
  <c r="M2396" i="6"/>
  <c r="D2396" i="6"/>
  <c r="Q2395" i="6"/>
  <c r="P2395" i="6"/>
  <c r="S2395" i="6" s="1"/>
  <c r="O2395" i="6"/>
  <c r="N2395" i="6"/>
  <c r="M2395" i="6"/>
  <c r="D2395" i="6"/>
  <c r="S2394" i="6"/>
  <c r="Q2394" i="6"/>
  <c r="P2394" i="6"/>
  <c r="O2394" i="6"/>
  <c r="N2394" i="6"/>
  <c r="M2394" i="6"/>
  <c r="D2394" i="6"/>
  <c r="S2393" i="6"/>
  <c r="Q2393" i="6"/>
  <c r="P2393" i="6"/>
  <c r="O2393" i="6"/>
  <c r="N2393" i="6"/>
  <c r="M2393" i="6"/>
  <c r="D2393" i="6"/>
  <c r="Q2392" i="6"/>
  <c r="P2392" i="6"/>
  <c r="S2392" i="6" s="1"/>
  <c r="O2392" i="6"/>
  <c r="N2392" i="6"/>
  <c r="M2392" i="6"/>
  <c r="D2392" i="6"/>
  <c r="S2391" i="6"/>
  <c r="Q2391" i="6"/>
  <c r="P2391" i="6"/>
  <c r="O2391" i="6"/>
  <c r="N2391" i="6"/>
  <c r="M2391" i="6"/>
  <c r="D2391" i="6"/>
  <c r="S2390" i="6"/>
  <c r="Q2390" i="6"/>
  <c r="P2390" i="6"/>
  <c r="O2390" i="6"/>
  <c r="N2390" i="6"/>
  <c r="M2390" i="6"/>
  <c r="D2390" i="6"/>
  <c r="Q2389" i="6"/>
  <c r="P2389" i="6"/>
  <c r="S2389" i="6" s="1"/>
  <c r="O2389" i="6"/>
  <c r="N2389" i="6"/>
  <c r="M2389" i="6"/>
  <c r="D2389" i="6"/>
  <c r="Q2388" i="6"/>
  <c r="P2388" i="6"/>
  <c r="S2388" i="6" s="1"/>
  <c r="O2388" i="6"/>
  <c r="N2388" i="6"/>
  <c r="M2388" i="6"/>
  <c r="D2388" i="6"/>
  <c r="Q2387" i="6"/>
  <c r="P2387" i="6"/>
  <c r="S2387" i="6" s="1"/>
  <c r="O2387" i="6"/>
  <c r="N2387" i="6"/>
  <c r="M2387" i="6"/>
  <c r="D2387" i="6"/>
  <c r="S2386" i="6"/>
  <c r="Q2386" i="6"/>
  <c r="P2386" i="6"/>
  <c r="O2386" i="6"/>
  <c r="N2386" i="6"/>
  <c r="M2386" i="6"/>
  <c r="D2386" i="6"/>
  <c r="S2385" i="6"/>
  <c r="Q2385" i="6"/>
  <c r="P2385" i="6"/>
  <c r="O2385" i="6"/>
  <c r="N2385" i="6"/>
  <c r="M2385" i="6"/>
  <c r="D2385" i="6"/>
  <c r="Q2384" i="6"/>
  <c r="P2384" i="6"/>
  <c r="S2384" i="6" s="1"/>
  <c r="O2384" i="6"/>
  <c r="N2384" i="6"/>
  <c r="M2384" i="6"/>
  <c r="D2384" i="6"/>
  <c r="Q2383" i="6"/>
  <c r="P2383" i="6"/>
  <c r="S2383" i="6" s="1"/>
  <c r="O2383" i="6"/>
  <c r="N2383" i="6"/>
  <c r="M2383" i="6"/>
  <c r="D2383" i="6"/>
  <c r="S2382" i="6"/>
  <c r="Q2382" i="6"/>
  <c r="P2382" i="6"/>
  <c r="O2382" i="6"/>
  <c r="N2382" i="6"/>
  <c r="M2382" i="6"/>
  <c r="D2382" i="6"/>
  <c r="S2381" i="6"/>
  <c r="Q2381" i="6"/>
  <c r="P2381" i="6"/>
  <c r="O2381" i="6"/>
  <c r="N2381" i="6"/>
  <c r="M2381" i="6"/>
  <c r="D2381" i="6"/>
  <c r="Q2380" i="6"/>
  <c r="P2380" i="6"/>
  <c r="S2380" i="6" s="1"/>
  <c r="O2380" i="6"/>
  <c r="N2380" i="6"/>
  <c r="M2380" i="6"/>
  <c r="D2380" i="6"/>
  <c r="S2379" i="6"/>
  <c r="Q2379" i="6"/>
  <c r="P2379" i="6"/>
  <c r="O2379" i="6"/>
  <c r="N2379" i="6"/>
  <c r="M2379" i="6"/>
  <c r="D2379" i="6"/>
  <c r="S2378" i="6"/>
  <c r="Q2378" i="6"/>
  <c r="P2378" i="6"/>
  <c r="O2378" i="6"/>
  <c r="N2378" i="6"/>
  <c r="M2378" i="6"/>
  <c r="D2378" i="6"/>
  <c r="Q2377" i="6"/>
  <c r="P2377" i="6"/>
  <c r="S2377" i="6" s="1"/>
  <c r="O2377" i="6"/>
  <c r="N2377" i="6"/>
  <c r="M2377" i="6"/>
  <c r="D2377" i="6"/>
  <c r="Q2376" i="6"/>
  <c r="P2376" i="6"/>
  <c r="S2376" i="6" s="1"/>
  <c r="O2376" i="6"/>
  <c r="N2376" i="6"/>
  <c r="M2376" i="6"/>
  <c r="D2376" i="6"/>
  <c r="Q2375" i="6"/>
  <c r="P2375" i="6"/>
  <c r="S2375" i="6" s="1"/>
  <c r="O2375" i="6"/>
  <c r="N2375" i="6"/>
  <c r="M2375" i="6"/>
  <c r="D2375" i="6"/>
  <c r="S2374" i="6"/>
  <c r="Q2374" i="6"/>
  <c r="P2374" i="6"/>
  <c r="O2374" i="6"/>
  <c r="N2374" i="6"/>
  <c r="M2374" i="6"/>
  <c r="D2374" i="6"/>
  <c r="S2373" i="6"/>
  <c r="Q2373" i="6"/>
  <c r="P2373" i="6"/>
  <c r="O2373" i="6"/>
  <c r="N2373" i="6"/>
  <c r="M2373" i="6"/>
  <c r="D2373" i="6"/>
  <c r="Q2372" i="6"/>
  <c r="P2372" i="6"/>
  <c r="S2372" i="6" s="1"/>
  <c r="O2372" i="6"/>
  <c r="N2372" i="6"/>
  <c r="M2372" i="6"/>
  <c r="D2372" i="6"/>
  <c r="Q2371" i="6"/>
  <c r="P2371" i="6"/>
  <c r="S2371" i="6" s="1"/>
  <c r="O2371" i="6"/>
  <c r="N2371" i="6"/>
  <c r="M2371" i="6"/>
  <c r="D2371" i="6"/>
  <c r="S2370" i="6"/>
  <c r="Q2370" i="6"/>
  <c r="P2370" i="6"/>
  <c r="O2370" i="6"/>
  <c r="N2370" i="6"/>
  <c r="M2370" i="6"/>
  <c r="D2370" i="6"/>
  <c r="S2369" i="6"/>
  <c r="Q2369" i="6"/>
  <c r="P2369" i="6"/>
  <c r="O2369" i="6"/>
  <c r="N2369" i="6"/>
  <c r="M2369" i="6"/>
  <c r="D2369" i="6"/>
  <c r="Q2368" i="6"/>
  <c r="P2368" i="6"/>
  <c r="S2368" i="6" s="1"/>
  <c r="O2368" i="6"/>
  <c r="N2368" i="6"/>
  <c r="M2368" i="6"/>
  <c r="D2368" i="6"/>
  <c r="S2367" i="6"/>
  <c r="Q2367" i="6"/>
  <c r="P2367" i="6"/>
  <c r="O2367" i="6"/>
  <c r="N2367" i="6"/>
  <c r="M2367" i="6"/>
  <c r="D2367" i="6"/>
  <c r="S2366" i="6"/>
  <c r="Q2366" i="6"/>
  <c r="P2366" i="6"/>
  <c r="O2366" i="6"/>
  <c r="N2366" i="6"/>
  <c r="M2366" i="6"/>
  <c r="D2366" i="6"/>
  <c r="Q2365" i="6"/>
  <c r="P2365" i="6"/>
  <c r="S2365" i="6" s="1"/>
  <c r="O2365" i="6"/>
  <c r="N2365" i="6"/>
  <c r="M2365" i="6"/>
  <c r="D2365" i="6"/>
  <c r="Q2364" i="6"/>
  <c r="P2364" i="6"/>
  <c r="S2364" i="6" s="1"/>
  <c r="O2364" i="6"/>
  <c r="N2364" i="6"/>
  <c r="M2364" i="6"/>
  <c r="D2364" i="6"/>
  <c r="Q2363" i="6"/>
  <c r="P2363" i="6"/>
  <c r="S2363" i="6" s="1"/>
  <c r="O2363" i="6"/>
  <c r="N2363" i="6"/>
  <c r="M2363" i="6"/>
  <c r="D2363" i="6"/>
  <c r="S2362" i="6"/>
  <c r="Q2362" i="6"/>
  <c r="P2362" i="6"/>
  <c r="O2362" i="6"/>
  <c r="N2362" i="6"/>
  <c r="M2362" i="6"/>
  <c r="D2362" i="6"/>
  <c r="S2361" i="6"/>
  <c r="Q2361" i="6"/>
  <c r="P2361" i="6"/>
  <c r="O2361" i="6"/>
  <c r="N2361" i="6"/>
  <c r="M2361" i="6"/>
  <c r="D2361" i="6"/>
  <c r="Q2360" i="6"/>
  <c r="P2360" i="6"/>
  <c r="S2360" i="6" s="1"/>
  <c r="O2360" i="6"/>
  <c r="N2360" i="6"/>
  <c r="M2360" i="6"/>
  <c r="D2360" i="6"/>
  <c r="Q2359" i="6"/>
  <c r="P2359" i="6"/>
  <c r="S2359" i="6" s="1"/>
  <c r="O2359" i="6"/>
  <c r="N2359" i="6"/>
  <c r="M2359" i="6"/>
  <c r="D2359" i="6"/>
  <c r="S2358" i="6"/>
  <c r="Q2358" i="6"/>
  <c r="P2358" i="6"/>
  <c r="O2358" i="6"/>
  <c r="N2358" i="6"/>
  <c r="M2358" i="6"/>
  <c r="D2358" i="6"/>
  <c r="S2357" i="6"/>
  <c r="Q2357" i="6"/>
  <c r="P2357" i="6"/>
  <c r="O2357" i="6"/>
  <c r="N2357" i="6"/>
  <c r="M2357" i="6"/>
  <c r="D2357" i="6"/>
  <c r="Q2356" i="6"/>
  <c r="P2356" i="6"/>
  <c r="S2356" i="6" s="1"/>
  <c r="O2356" i="6"/>
  <c r="N2356" i="6"/>
  <c r="M2356" i="6"/>
  <c r="D2356" i="6"/>
  <c r="S2355" i="6"/>
  <c r="Q2355" i="6"/>
  <c r="P2355" i="6"/>
  <c r="O2355" i="6"/>
  <c r="N2355" i="6"/>
  <c r="M2355" i="6"/>
  <c r="D2355" i="6"/>
  <c r="S2354" i="6"/>
  <c r="Q2354" i="6"/>
  <c r="P2354" i="6"/>
  <c r="O2354" i="6"/>
  <c r="N2354" i="6"/>
  <c r="M2354" i="6"/>
  <c r="D2354" i="6"/>
  <c r="Q2353" i="6"/>
  <c r="P2353" i="6"/>
  <c r="S2353" i="6" s="1"/>
  <c r="O2353" i="6"/>
  <c r="N2353" i="6"/>
  <c r="M2353" i="6"/>
  <c r="D2353" i="6"/>
  <c r="Q2352" i="6"/>
  <c r="P2352" i="6"/>
  <c r="S2352" i="6" s="1"/>
  <c r="O2352" i="6"/>
  <c r="N2352" i="6"/>
  <c r="M2352" i="6"/>
  <c r="D2352" i="6"/>
  <c r="Q2351" i="6"/>
  <c r="P2351" i="6"/>
  <c r="S2351" i="6" s="1"/>
  <c r="O2351" i="6"/>
  <c r="N2351" i="6"/>
  <c r="M2351" i="6"/>
  <c r="D2351" i="6"/>
  <c r="S2350" i="6"/>
  <c r="Q2350" i="6"/>
  <c r="P2350" i="6"/>
  <c r="O2350" i="6"/>
  <c r="N2350" i="6"/>
  <c r="M2350" i="6"/>
  <c r="D2350" i="6"/>
  <c r="S2349" i="6"/>
  <c r="Q2349" i="6"/>
  <c r="P2349" i="6"/>
  <c r="O2349" i="6"/>
  <c r="N2349" i="6"/>
  <c r="M2349" i="6"/>
  <c r="D2349" i="6"/>
  <c r="Q2348" i="6"/>
  <c r="P2348" i="6"/>
  <c r="S2348" i="6" s="1"/>
  <c r="O2348" i="6"/>
  <c r="N2348" i="6"/>
  <c r="M2348" i="6"/>
  <c r="D2348" i="6"/>
  <c r="Q2347" i="6"/>
  <c r="P2347" i="6"/>
  <c r="S2347" i="6" s="1"/>
  <c r="O2347" i="6"/>
  <c r="N2347" i="6"/>
  <c r="M2347" i="6"/>
  <c r="D2347" i="6"/>
  <c r="S2346" i="6"/>
  <c r="Q2346" i="6"/>
  <c r="P2346" i="6"/>
  <c r="O2346" i="6"/>
  <c r="N2346" i="6"/>
  <c r="M2346" i="6"/>
  <c r="D2346" i="6"/>
  <c r="S2345" i="6"/>
  <c r="Q2345" i="6"/>
  <c r="P2345" i="6"/>
  <c r="O2345" i="6"/>
  <c r="N2345" i="6"/>
  <c r="M2345" i="6"/>
  <c r="D2345" i="6"/>
  <c r="Q2344" i="6"/>
  <c r="P2344" i="6"/>
  <c r="S2344" i="6" s="1"/>
  <c r="O2344" i="6"/>
  <c r="N2344" i="6"/>
  <c r="M2344" i="6"/>
  <c r="D2344" i="6"/>
  <c r="S2343" i="6"/>
  <c r="Q2343" i="6"/>
  <c r="P2343" i="6"/>
  <c r="O2343" i="6"/>
  <c r="N2343" i="6"/>
  <c r="M2343" i="6"/>
  <c r="D2343" i="6"/>
  <c r="S2342" i="6"/>
  <c r="Q2342" i="6"/>
  <c r="P2342" i="6"/>
  <c r="O2342" i="6"/>
  <c r="N2342" i="6"/>
  <c r="M2342" i="6"/>
  <c r="D2342" i="6"/>
  <c r="Q2341" i="6"/>
  <c r="P2341" i="6"/>
  <c r="S2341" i="6" s="1"/>
  <c r="O2341" i="6"/>
  <c r="N2341" i="6"/>
  <c r="M2341" i="6"/>
  <c r="D2341" i="6"/>
  <c r="Q2340" i="6"/>
  <c r="P2340" i="6"/>
  <c r="S2340" i="6" s="1"/>
  <c r="O2340" i="6"/>
  <c r="N2340" i="6"/>
  <c r="M2340" i="6"/>
  <c r="D2340" i="6"/>
  <c r="Q2339" i="6"/>
  <c r="P2339" i="6"/>
  <c r="S2339" i="6" s="1"/>
  <c r="O2339" i="6"/>
  <c r="N2339" i="6"/>
  <c r="M2339" i="6"/>
  <c r="D2339" i="6"/>
  <c r="S2338" i="6"/>
  <c r="Q2338" i="6"/>
  <c r="P2338" i="6"/>
  <c r="O2338" i="6"/>
  <c r="N2338" i="6"/>
  <c r="M2338" i="6"/>
  <c r="D2338" i="6"/>
  <c r="S2337" i="6"/>
  <c r="Q2337" i="6"/>
  <c r="P2337" i="6"/>
  <c r="O2337" i="6"/>
  <c r="N2337" i="6"/>
  <c r="M2337" i="6"/>
  <c r="D2337" i="6"/>
  <c r="Q2336" i="6"/>
  <c r="P2336" i="6"/>
  <c r="S2336" i="6" s="1"/>
  <c r="O2336" i="6"/>
  <c r="N2336" i="6"/>
  <c r="M2336" i="6"/>
  <c r="D2336" i="6"/>
  <c r="Q2335" i="6"/>
  <c r="P2335" i="6"/>
  <c r="S2335" i="6" s="1"/>
  <c r="O2335" i="6"/>
  <c r="N2335" i="6"/>
  <c r="M2335" i="6"/>
  <c r="D2335" i="6"/>
  <c r="S2334" i="6"/>
  <c r="Q2334" i="6"/>
  <c r="P2334" i="6"/>
  <c r="O2334" i="6"/>
  <c r="N2334" i="6"/>
  <c r="M2334" i="6"/>
  <c r="D2334" i="6"/>
  <c r="S2333" i="6"/>
  <c r="Q2333" i="6"/>
  <c r="P2333" i="6"/>
  <c r="O2333" i="6"/>
  <c r="N2333" i="6"/>
  <c r="M2333" i="6"/>
  <c r="D2333" i="6"/>
  <c r="Q2332" i="6"/>
  <c r="P2332" i="6"/>
  <c r="S2332" i="6" s="1"/>
  <c r="O2332" i="6"/>
  <c r="N2332" i="6"/>
  <c r="M2332" i="6"/>
  <c r="D2332" i="6"/>
  <c r="S2331" i="6"/>
  <c r="Q2331" i="6"/>
  <c r="P2331" i="6"/>
  <c r="O2331" i="6"/>
  <c r="N2331" i="6"/>
  <c r="M2331" i="6"/>
  <c r="D2331" i="6"/>
  <c r="S2330" i="6"/>
  <c r="Q2330" i="6"/>
  <c r="P2330" i="6"/>
  <c r="O2330" i="6"/>
  <c r="N2330" i="6"/>
  <c r="M2330" i="6"/>
  <c r="D2330" i="6"/>
  <c r="Q2329" i="6"/>
  <c r="P2329" i="6"/>
  <c r="S2329" i="6" s="1"/>
  <c r="O2329" i="6"/>
  <c r="N2329" i="6"/>
  <c r="M2329" i="6"/>
  <c r="D2329" i="6"/>
  <c r="Q2328" i="6"/>
  <c r="P2328" i="6"/>
  <c r="S2328" i="6" s="1"/>
  <c r="O2328" i="6"/>
  <c r="N2328" i="6"/>
  <c r="M2328" i="6"/>
  <c r="D2328" i="6"/>
  <c r="Q2327" i="6"/>
  <c r="P2327" i="6"/>
  <c r="S2327" i="6" s="1"/>
  <c r="O2327" i="6"/>
  <c r="N2327" i="6"/>
  <c r="M2327" i="6"/>
  <c r="D2327" i="6"/>
  <c r="S2326" i="6"/>
  <c r="Q2326" i="6"/>
  <c r="P2326" i="6"/>
  <c r="O2326" i="6"/>
  <c r="N2326" i="6"/>
  <c r="M2326" i="6"/>
  <c r="D2326" i="6"/>
  <c r="S2325" i="6"/>
  <c r="Q2325" i="6"/>
  <c r="P2325" i="6"/>
  <c r="O2325" i="6"/>
  <c r="N2325" i="6"/>
  <c r="M2325" i="6"/>
  <c r="D2325" i="6"/>
  <c r="Q2324" i="6"/>
  <c r="P2324" i="6"/>
  <c r="S2324" i="6" s="1"/>
  <c r="O2324" i="6"/>
  <c r="N2324" i="6"/>
  <c r="M2324" i="6"/>
  <c r="D2324" i="6"/>
  <c r="Q2323" i="6"/>
  <c r="P2323" i="6"/>
  <c r="S2323" i="6" s="1"/>
  <c r="O2323" i="6"/>
  <c r="N2323" i="6"/>
  <c r="M2323" i="6"/>
  <c r="D2323" i="6"/>
  <c r="S2322" i="6"/>
  <c r="Q2322" i="6"/>
  <c r="P2322" i="6"/>
  <c r="O2322" i="6"/>
  <c r="N2322" i="6"/>
  <c r="M2322" i="6"/>
  <c r="D2322" i="6"/>
  <c r="S2321" i="6"/>
  <c r="Q2321" i="6"/>
  <c r="P2321" i="6"/>
  <c r="O2321" i="6"/>
  <c r="N2321" i="6"/>
  <c r="M2321" i="6"/>
  <c r="D2321" i="6"/>
  <c r="Q2320" i="6"/>
  <c r="P2320" i="6"/>
  <c r="S2320" i="6" s="1"/>
  <c r="O2320" i="6"/>
  <c r="N2320" i="6"/>
  <c r="M2320" i="6"/>
  <c r="D2320" i="6"/>
  <c r="S2319" i="6"/>
  <c r="Q2319" i="6"/>
  <c r="P2319" i="6"/>
  <c r="O2319" i="6"/>
  <c r="N2319" i="6"/>
  <c r="M2319" i="6"/>
  <c r="D2319" i="6"/>
  <c r="S2318" i="6"/>
  <c r="Q2318" i="6"/>
  <c r="P2318" i="6"/>
  <c r="O2318" i="6"/>
  <c r="N2318" i="6"/>
  <c r="M2318" i="6"/>
  <c r="D2318" i="6"/>
  <c r="Q2317" i="6"/>
  <c r="P2317" i="6"/>
  <c r="S2317" i="6" s="1"/>
  <c r="O2317" i="6"/>
  <c r="N2317" i="6"/>
  <c r="M2317" i="6"/>
  <c r="D2317" i="6"/>
  <c r="Q2316" i="6"/>
  <c r="P2316" i="6"/>
  <c r="S2316" i="6" s="1"/>
  <c r="O2316" i="6"/>
  <c r="N2316" i="6"/>
  <c r="M2316" i="6"/>
  <c r="D2316" i="6"/>
  <c r="Q2315" i="6"/>
  <c r="P2315" i="6"/>
  <c r="S2315" i="6" s="1"/>
  <c r="O2315" i="6"/>
  <c r="N2315" i="6"/>
  <c r="M2315" i="6"/>
  <c r="D2315" i="6"/>
  <c r="S2314" i="6"/>
  <c r="Q2314" i="6"/>
  <c r="P2314" i="6"/>
  <c r="O2314" i="6"/>
  <c r="N2314" i="6"/>
  <c r="M2314" i="6"/>
  <c r="D2314" i="6"/>
  <c r="S2313" i="6"/>
  <c r="Q2313" i="6"/>
  <c r="P2313" i="6"/>
  <c r="O2313" i="6"/>
  <c r="N2313" i="6"/>
  <c r="M2313" i="6"/>
  <c r="D2313" i="6"/>
  <c r="Q2312" i="6"/>
  <c r="P2312" i="6"/>
  <c r="S2312" i="6" s="1"/>
  <c r="O2312" i="6"/>
  <c r="N2312" i="6"/>
  <c r="M2312" i="6"/>
  <c r="D2312" i="6"/>
  <c r="Q2311" i="6"/>
  <c r="P2311" i="6"/>
  <c r="S2311" i="6" s="1"/>
  <c r="O2311" i="6"/>
  <c r="N2311" i="6"/>
  <c r="M2311" i="6"/>
  <c r="D2311" i="6"/>
  <c r="S2310" i="6"/>
  <c r="Q2310" i="6"/>
  <c r="P2310" i="6"/>
  <c r="O2310" i="6"/>
  <c r="N2310" i="6"/>
  <c r="M2310" i="6"/>
  <c r="D2310" i="6"/>
  <c r="S2309" i="6"/>
  <c r="Q2309" i="6"/>
  <c r="P2309" i="6"/>
  <c r="O2309" i="6"/>
  <c r="N2309" i="6"/>
  <c r="M2309" i="6"/>
  <c r="D2309" i="6"/>
  <c r="Q2308" i="6"/>
  <c r="P2308" i="6"/>
  <c r="S2308" i="6" s="1"/>
  <c r="O2308" i="6"/>
  <c r="N2308" i="6"/>
  <c r="M2308" i="6"/>
  <c r="D2308" i="6"/>
  <c r="S2307" i="6"/>
  <c r="Q2307" i="6"/>
  <c r="P2307" i="6"/>
  <c r="O2307" i="6"/>
  <c r="N2307" i="6"/>
  <c r="M2307" i="6"/>
  <c r="D2307" i="6"/>
  <c r="S2306" i="6"/>
  <c r="Q2306" i="6"/>
  <c r="P2306" i="6"/>
  <c r="O2306" i="6"/>
  <c r="N2306" i="6"/>
  <c r="M2306" i="6"/>
  <c r="D2306" i="6"/>
  <c r="Q2305" i="6"/>
  <c r="P2305" i="6"/>
  <c r="S2305" i="6" s="1"/>
  <c r="O2305" i="6"/>
  <c r="N2305" i="6"/>
  <c r="M2305" i="6"/>
  <c r="D2305" i="6"/>
  <c r="Q2304" i="6"/>
  <c r="P2304" i="6"/>
  <c r="S2304" i="6" s="1"/>
  <c r="O2304" i="6"/>
  <c r="N2304" i="6"/>
  <c r="M2304" i="6"/>
  <c r="D2304" i="6"/>
  <c r="Q2303" i="6"/>
  <c r="P2303" i="6"/>
  <c r="S2303" i="6" s="1"/>
  <c r="O2303" i="6"/>
  <c r="N2303" i="6"/>
  <c r="M2303" i="6"/>
  <c r="D2303" i="6"/>
  <c r="S2302" i="6"/>
  <c r="Q2302" i="6"/>
  <c r="P2302" i="6"/>
  <c r="O2302" i="6"/>
  <c r="N2302" i="6"/>
  <c r="M2302" i="6"/>
  <c r="D2302" i="6"/>
  <c r="S2301" i="6"/>
  <c r="Q2301" i="6"/>
  <c r="P2301" i="6"/>
  <c r="O2301" i="6"/>
  <c r="N2301" i="6"/>
  <c r="M2301" i="6"/>
  <c r="D2301" i="6"/>
  <c r="Q2300" i="6"/>
  <c r="P2300" i="6"/>
  <c r="S2300" i="6" s="1"/>
  <c r="O2300" i="6"/>
  <c r="N2300" i="6"/>
  <c r="M2300" i="6"/>
  <c r="D2300" i="6"/>
  <c r="Q2299" i="6"/>
  <c r="P2299" i="6"/>
  <c r="S2299" i="6" s="1"/>
  <c r="O2299" i="6"/>
  <c r="N2299" i="6"/>
  <c r="M2299" i="6"/>
  <c r="D2299" i="6"/>
  <c r="S2298" i="6"/>
  <c r="Q2298" i="6"/>
  <c r="P2298" i="6"/>
  <c r="O2298" i="6"/>
  <c r="N2298" i="6"/>
  <c r="M2298" i="6"/>
  <c r="D2298" i="6"/>
  <c r="S2297" i="6"/>
  <c r="Q2297" i="6"/>
  <c r="P2297" i="6"/>
  <c r="O2297" i="6"/>
  <c r="N2297" i="6"/>
  <c r="M2297" i="6"/>
  <c r="D2297" i="6"/>
  <c r="Q2296" i="6"/>
  <c r="P2296" i="6"/>
  <c r="S2296" i="6" s="1"/>
  <c r="O2296" i="6"/>
  <c r="N2296" i="6"/>
  <c r="M2296" i="6"/>
  <c r="D2296" i="6"/>
  <c r="S2295" i="6"/>
  <c r="Q2295" i="6"/>
  <c r="P2295" i="6"/>
  <c r="O2295" i="6"/>
  <c r="N2295" i="6"/>
  <c r="M2295" i="6"/>
  <c r="D2295" i="6"/>
  <c r="S2294" i="6"/>
  <c r="Q2294" i="6"/>
  <c r="P2294" i="6"/>
  <c r="O2294" i="6"/>
  <c r="N2294" i="6"/>
  <c r="M2294" i="6"/>
  <c r="D2294" i="6"/>
  <c r="Q2293" i="6"/>
  <c r="P2293" i="6"/>
  <c r="S2293" i="6" s="1"/>
  <c r="O2293" i="6"/>
  <c r="N2293" i="6"/>
  <c r="M2293" i="6"/>
  <c r="D2293" i="6"/>
  <c r="Q2292" i="6"/>
  <c r="P2292" i="6"/>
  <c r="S2292" i="6" s="1"/>
  <c r="O2292" i="6"/>
  <c r="N2292" i="6"/>
  <c r="M2292" i="6"/>
  <c r="D2292" i="6"/>
  <c r="Q2291" i="6"/>
  <c r="P2291" i="6"/>
  <c r="S2291" i="6" s="1"/>
  <c r="O2291" i="6"/>
  <c r="N2291" i="6"/>
  <c r="M2291" i="6"/>
  <c r="D2291" i="6"/>
  <c r="S2290" i="6"/>
  <c r="Q2290" i="6"/>
  <c r="P2290" i="6"/>
  <c r="O2290" i="6"/>
  <c r="N2290" i="6"/>
  <c r="M2290" i="6"/>
  <c r="D2290" i="6"/>
  <c r="S2289" i="6"/>
  <c r="Q2289" i="6"/>
  <c r="P2289" i="6"/>
  <c r="O2289" i="6"/>
  <c r="N2289" i="6"/>
  <c r="M2289" i="6"/>
  <c r="D2289" i="6"/>
  <c r="Q2288" i="6"/>
  <c r="P2288" i="6"/>
  <c r="S2288" i="6" s="1"/>
  <c r="O2288" i="6"/>
  <c r="N2288" i="6"/>
  <c r="M2288" i="6"/>
  <c r="D2288" i="6"/>
  <c r="Q2287" i="6"/>
  <c r="P2287" i="6"/>
  <c r="S2287" i="6" s="1"/>
  <c r="O2287" i="6"/>
  <c r="N2287" i="6"/>
  <c r="M2287" i="6"/>
  <c r="D2287" i="6"/>
  <c r="S2286" i="6"/>
  <c r="Q2286" i="6"/>
  <c r="P2286" i="6"/>
  <c r="O2286" i="6"/>
  <c r="N2286" i="6"/>
  <c r="M2286" i="6"/>
  <c r="D2286" i="6"/>
  <c r="S2285" i="6"/>
  <c r="Q2285" i="6"/>
  <c r="P2285" i="6"/>
  <c r="O2285" i="6"/>
  <c r="N2285" i="6"/>
  <c r="M2285" i="6"/>
  <c r="D2285" i="6"/>
  <c r="Q2284" i="6"/>
  <c r="P2284" i="6"/>
  <c r="S2284" i="6" s="1"/>
  <c r="O2284" i="6"/>
  <c r="N2284" i="6"/>
  <c r="M2284" i="6"/>
  <c r="D2284" i="6"/>
  <c r="S2283" i="6"/>
  <c r="Q2283" i="6"/>
  <c r="P2283" i="6"/>
  <c r="O2283" i="6"/>
  <c r="N2283" i="6"/>
  <c r="M2283" i="6"/>
  <c r="D2283" i="6"/>
  <c r="S2282" i="6"/>
  <c r="Q2282" i="6"/>
  <c r="P2282" i="6"/>
  <c r="O2282" i="6"/>
  <c r="N2282" i="6"/>
  <c r="M2282" i="6"/>
  <c r="D2282" i="6"/>
  <c r="Q2281" i="6"/>
  <c r="P2281" i="6"/>
  <c r="S2281" i="6" s="1"/>
  <c r="O2281" i="6"/>
  <c r="N2281" i="6"/>
  <c r="M2281" i="6"/>
  <c r="D2281" i="6"/>
  <c r="Q2280" i="6"/>
  <c r="P2280" i="6"/>
  <c r="S2280" i="6" s="1"/>
  <c r="O2280" i="6"/>
  <c r="N2280" i="6"/>
  <c r="M2280" i="6"/>
  <c r="D2280" i="6"/>
  <c r="Q2279" i="6"/>
  <c r="P2279" i="6"/>
  <c r="S2279" i="6" s="1"/>
  <c r="O2279" i="6"/>
  <c r="N2279" i="6"/>
  <c r="M2279" i="6"/>
  <c r="D2279" i="6"/>
  <c r="S2278" i="6"/>
  <c r="Q2278" i="6"/>
  <c r="P2278" i="6"/>
  <c r="O2278" i="6"/>
  <c r="N2278" i="6"/>
  <c r="M2278" i="6"/>
  <c r="D2278" i="6"/>
  <c r="S2277" i="6"/>
  <c r="Q2277" i="6"/>
  <c r="P2277" i="6"/>
  <c r="O2277" i="6"/>
  <c r="N2277" i="6"/>
  <c r="M2277" i="6"/>
  <c r="D2277" i="6"/>
  <c r="Q2276" i="6"/>
  <c r="P2276" i="6"/>
  <c r="S2276" i="6" s="1"/>
  <c r="O2276" i="6"/>
  <c r="N2276" i="6"/>
  <c r="M2276" i="6"/>
  <c r="D2276" i="6"/>
  <c r="Q2275" i="6"/>
  <c r="P2275" i="6"/>
  <c r="S2275" i="6" s="1"/>
  <c r="O2275" i="6"/>
  <c r="N2275" i="6"/>
  <c r="M2275" i="6"/>
  <c r="D2275" i="6"/>
  <c r="S2274" i="6"/>
  <c r="Q2274" i="6"/>
  <c r="P2274" i="6"/>
  <c r="O2274" i="6"/>
  <c r="N2274" i="6"/>
  <c r="M2274" i="6"/>
  <c r="D2274" i="6"/>
  <c r="S2273" i="6"/>
  <c r="Q2273" i="6"/>
  <c r="P2273" i="6"/>
  <c r="O2273" i="6"/>
  <c r="N2273" i="6"/>
  <c r="M2273" i="6"/>
  <c r="D2273" i="6"/>
  <c r="Q2272" i="6"/>
  <c r="P2272" i="6"/>
  <c r="S2272" i="6" s="1"/>
  <c r="O2272" i="6"/>
  <c r="N2272" i="6"/>
  <c r="M2272" i="6"/>
  <c r="D2272" i="6"/>
  <c r="S2271" i="6"/>
  <c r="Q2271" i="6"/>
  <c r="P2271" i="6"/>
  <c r="O2271" i="6"/>
  <c r="N2271" i="6"/>
  <c r="M2271" i="6"/>
  <c r="D2271" i="6"/>
  <c r="S2270" i="6"/>
  <c r="Q2270" i="6"/>
  <c r="P2270" i="6"/>
  <c r="O2270" i="6"/>
  <c r="N2270" i="6"/>
  <c r="M2270" i="6"/>
  <c r="D2270" i="6"/>
  <c r="Q2269" i="6"/>
  <c r="P2269" i="6"/>
  <c r="S2269" i="6" s="1"/>
  <c r="O2269" i="6"/>
  <c r="N2269" i="6"/>
  <c r="M2269" i="6"/>
  <c r="D2269" i="6"/>
  <c r="Q2268" i="6"/>
  <c r="P2268" i="6"/>
  <c r="S2268" i="6" s="1"/>
  <c r="O2268" i="6"/>
  <c r="N2268" i="6"/>
  <c r="M2268" i="6"/>
  <c r="D2268" i="6"/>
  <c r="Q2267" i="6"/>
  <c r="P2267" i="6"/>
  <c r="S2267" i="6" s="1"/>
  <c r="O2267" i="6"/>
  <c r="N2267" i="6"/>
  <c r="M2267" i="6"/>
  <c r="D2267" i="6"/>
  <c r="S2266" i="6"/>
  <c r="Q2266" i="6"/>
  <c r="P2266" i="6"/>
  <c r="O2266" i="6"/>
  <c r="N2266" i="6"/>
  <c r="M2266" i="6"/>
  <c r="D2266" i="6"/>
  <c r="S2265" i="6"/>
  <c r="Q2265" i="6"/>
  <c r="P2265" i="6"/>
  <c r="O2265" i="6"/>
  <c r="N2265" i="6"/>
  <c r="M2265" i="6"/>
  <c r="D2265" i="6"/>
  <c r="Q2264" i="6"/>
  <c r="P2264" i="6"/>
  <c r="S2264" i="6" s="1"/>
  <c r="O2264" i="6"/>
  <c r="N2264" i="6"/>
  <c r="M2264" i="6"/>
  <c r="D2264" i="6"/>
  <c r="Q2263" i="6"/>
  <c r="P2263" i="6"/>
  <c r="S2263" i="6" s="1"/>
  <c r="O2263" i="6"/>
  <c r="N2263" i="6"/>
  <c r="M2263" i="6"/>
  <c r="D2263" i="6"/>
  <c r="S2262" i="6"/>
  <c r="Q2262" i="6"/>
  <c r="P2262" i="6"/>
  <c r="O2262" i="6"/>
  <c r="N2262" i="6"/>
  <c r="M2262" i="6"/>
  <c r="D2262" i="6"/>
  <c r="S2261" i="6"/>
  <c r="Q2261" i="6"/>
  <c r="P2261" i="6"/>
  <c r="O2261" i="6"/>
  <c r="N2261" i="6"/>
  <c r="M2261" i="6"/>
  <c r="D2261" i="6"/>
  <c r="Q2260" i="6"/>
  <c r="P2260" i="6"/>
  <c r="S2260" i="6" s="1"/>
  <c r="O2260" i="6"/>
  <c r="N2260" i="6"/>
  <c r="M2260" i="6"/>
  <c r="D2260" i="6"/>
  <c r="S2259" i="6"/>
  <c r="Q2259" i="6"/>
  <c r="P2259" i="6"/>
  <c r="O2259" i="6"/>
  <c r="N2259" i="6"/>
  <c r="M2259" i="6"/>
  <c r="D2259" i="6"/>
  <c r="S2258" i="6"/>
  <c r="Q2258" i="6"/>
  <c r="P2258" i="6"/>
  <c r="O2258" i="6"/>
  <c r="N2258" i="6"/>
  <c r="M2258" i="6"/>
  <c r="D2258" i="6"/>
  <c r="Q2257" i="6"/>
  <c r="P2257" i="6"/>
  <c r="S2257" i="6" s="1"/>
  <c r="O2257" i="6"/>
  <c r="N2257" i="6"/>
  <c r="M2257" i="6"/>
  <c r="D2257" i="6"/>
  <c r="Q2256" i="6"/>
  <c r="P2256" i="6"/>
  <c r="S2256" i="6" s="1"/>
  <c r="O2256" i="6"/>
  <c r="N2256" i="6"/>
  <c r="M2256" i="6"/>
  <c r="D2256" i="6"/>
  <c r="Q2255" i="6"/>
  <c r="P2255" i="6"/>
  <c r="S2255" i="6" s="1"/>
  <c r="O2255" i="6"/>
  <c r="N2255" i="6"/>
  <c r="M2255" i="6"/>
  <c r="D2255" i="6"/>
  <c r="S2254" i="6"/>
  <c r="Q2254" i="6"/>
  <c r="P2254" i="6"/>
  <c r="O2254" i="6"/>
  <c r="N2254" i="6"/>
  <c r="M2254" i="6"/>
  <c r="D2254" i="6"/>
  <c r="S2253" i="6"/>
  <c r="Q2253" i="6"/>
  <c r="P2253" i="6"/>
  <c r="O2253" i="6"/>
  <c r="N2253" i="6"/>
  <c r="M2253" i="6"/>
  <c r="D2253" i="6"/>
  <c r="Q2252" i="6"/>
  <c r="P2252" i="6"/>
  <c r="S2252" i="6" s="1"/>
  <c r="O2252" i="6"/>
  <c r="N2252" i="6"/>
  <c r="M2252" i="6"/>
  <c r="D2252" i="6"/>
  <c r="Q2251" i="6"/>
  <c r="P2251" i="6"/>
  <c r="S2251" i="6" s="1"/>
  <c r="O2251" i="6"/>
  <c r="N2251" i="6"/>
  <c r="M2251" i="6"/>
  <c r="D2251" i="6"/>
  <c r="S2250" i="6"/>
  <c r="Q2250" i="6"/>
  <c r="P2250" i="6"/>
  <c r="O2250" i="6"/>
  <c r="N2250" i="6"/>
  <c r="M2250" i="6"/>
  <c r="D2250" i="6"/>
  <c r="S2249" i="6"/>
  <c r="Q2249" i="6"/>
  <c r="P2249" i="6"/>
  <c r="O2249" i="6"/>
  <c r="N2249" i="6"/>
  <c r="M2249" i="6"/>
  <c r="D2249" i="6"/>
  <c r="Q2248" i="6"/>
  <c r="P2248" i="6"/>
  <c r="S2248" i="6" s="1"/>
  <c r="O2248" i="6"/>
  <c r="N2248" i="6"/>
  <c r="M2248" i="6"/>
  <c r="D2248" i="6"/>
  <c r="S2247" i="6"/>
  <c r="Q2247" i="6"/>
  <c r="P2247" i="6"/>
  <c r="O2247" i="6"/>
  <c r="N2247" i="6"/>
  <c r="M2247" i="6"/>
  <c r="D2247" i="6"/>
  <c r="S2246" i="6"/>
  <c r="Q2246" i="6"/>
  <c r="P2246" i="6"/>
  <c r="O2246" i="6"/>
  <c r="N2246" i="6"/>
  <c r="M2246" i="6"/>
  <c r="D2246" i="6"/>
  <c r="Q2245" i="6"/>
  <c r="P2245" i="6"/>
  <c r="S2245" i="6" s="1"/>
  <c r="O2245" i="6"/>
  <c r="N2245" i="6"/>
  <c r="M2245" i="6"/>
  <c r="D2245" i="6"/>
  <c r="Q2244" i="6"/>
  <c r="P2244" i="6"/>
  <c r="S2244" i="6" s="1"/>
  <c r="O2244" i="6"/>
  <c r="N2244" i="6"/>
  <c r="M2244" i="6"/>
  <c r="D2244" i="6"/>
  <c r="Q2243" i="6"/>
  <c r="P2243" i="6"/>
  <c r="S2243" i="6" s="1"/>
  <c r="O2243" i="6"/>
  <c r="N2243" i="6"/>
  <c r="M2243" i="6"/>
  <c r="D2243" i="6"/>
  <c r="S2242" i="6"/>
  <c r="Q2242" i="6"/>
  <c r="P2242" i="6"/>
  <c r="O2242" i="6"/>
  <c r="N2242" i="6"/>
  <c r="M2242" i="6"/>
  <c r="D2242" i="6"/>
  <c r="S2241" i="6"/>
  <c r="Q2241" i="6"/>
  <c r="P2241" i="6"/>
  <c r="O2241" i="6"/>
  <c r="N2241" i="6"/>
  <c r="M2241" i="6"/>
  <c r="D2241" i="6"/>
  <c r="Q2240" i="6"/>
  <c r="P2240" i="6"/>
  <c r="S2240" i="6" s="1"/>
  <c r="O2240" i="6"/>
  <c r="N2240" i="6"/>
  <c r="M2240" i="6"/>
  <c r="D2240" i="6"/>
  <c r="Q2239" i="6"/>
  <c r="P2239" i="6"/>
  <c r="S2239" i="6" s="1"/>
  <c r="O2239" i="6"/>
  <c r="N2239" i="6"/>
  <c r="M2239" i="6"/>
  <c r="D2239" i="6"/>
  <c r="S2238" i="6"/>
  <c r="Q2238" i="6"/>
  <c r="P2238" i="6"/>
  <c r="O2238" i="6"/>
  <c r="N2238" i="6"/>
  <c r="M2238" i="6"/>
  <c r="D2238" i="6"/>
  <c r="S2237" i="6"/>
  <c r="Q2237" i="6"/>
  <c r="P2237" i="6"/>
  <c r="O2237" i="6"/>
  <c r="N2237" i="6"/>
  <c r="M2237" i="6"/>
  <c r="D2237" i="6"/>
  <c r="Q2236" i="6"/>
  <c r="P2236" i="6"/>
  <c r="S2236" i="6" s="1"/>
  <c r="O2236" i="6"/>
  <c r="N2236" i="6"/>
  <c r="M2236" i="6"/>
  <c r="D2236" i="6"/>
  <c r="S2235" i="6"/>
  <c r="Q2235" i="6"/>
  <c r="P2235" i="6"/>
  <c r="O2235" i="6"/>
  <c r="N2235" i="6"/>
  <c r="M2235" i="6"/>
  <c r="D2235" i="6"/>
  <c r="S2234" i="6"/>
  <c r="Q2234" i="6"/>
  <c r="P2234" i="6"/>
  <c r="O2234" i="6"/>
  <c r="N2234" i="6"/>
  <c r="M2234" i="6"/>
  <c r="D2234" i="6"/>
  <c r="Q2233" i="6"/>
  <c r="P2233" i="6"/>
  <c r="S2233" i="6" s="1"/>
  <c r="O2233" i="6"/>
  <c r="N2233" i="6"/>
  <c r="M2233" i="6"/>
  <c r="D2233" i="6"/>
  <c r="Q2232" i="6"/>
  <c r="P2232" i="6"/>
  <c r="S2232" i="6" s="1"/>
  <c r="O2232" i="6"/>
  <c r="N2232" i="6"/>
  <c r="M2232" i="6"/>
  <c r="D2232" i="6"/>
  <c r="Q2231" i="6"/>
  <c r="P2231" i="6"/>
  <c r="S2231" i="6" s="1"/>
  <c r="O2231" i="6"/>
  <c r="N2231" i="6"/>
  <c r="M2231" i="6"/>
  <c r="D2231" i="6"/>
  <c r="S2230" i="6"/>
  <c r="Q2230" i="6"/>
  <c r="P2230" i="6"/>
  <c r="O2230" i="6"/>
  <c r="N2230" i="6"/>
  <c r="M2230" i="6"/>
  <c r="D2230" i="6"/>
  <c r="S2229" i="6"/>
  <c r="Q2229" i="6"/>
  <c r="P2229" i="6"/>
  <c r="O2229" i="6"/>
  <c r="N2229" i="6"/>
  <c r="M2229" i="6"/>
  <c r="D2229" i="6"/>
  <c r="Q2228" i="6"/>
  <c r="P2228" i="6"/>
  <c r="S2228" i="6" s="1"/>
  <c r="O2228" i="6"/>
  <c r="N2228" i="6"/>
  <c r="M2228" i="6"/>
  <c r="D2228" i="6"/>
  <c r="Q2227" i="6"/>
  <c r="P2227" i="6"/>
  <c r="S2227" i="6" s="1"/>
  <c r="O2227" i="6"/>
  <c r="N2227" i="6"/>
  <c r="M2227" i="6"/>
  <c r="D2227" i="6"/>
  <c r="S2226" i="6"/>
  <c r="Q2226" i="6"/>
  <c r="P2226" i="6"/>
  <c r="O2226" i="6"/>
  <c r="N2226" i="6"/>
  <c r="M2226" i="6"/>
  <c r="D2226" i="6"/>
  <c r="S2225" i="6"/>
  <c r="Q2225" i="6"/>
  <c r="P2225" i="6"/>
  <c r="O2225" i="6"/>
  <c r="N2225" i="6"/>
  <c r="M2225" i="6"/>
  <c r="D2225" i="6"/>
  <c r="Q2224" i="6"/>
  <c r="P2224" i="6"/>
  <c r="S2224" i="6" s="1"/>
  <c r="O2224" i="6"/>
  <c r="N2224" i="6"/>
  <c r="M2224" i="6"/>
  <c r="D2224" i="6"/>
  <c r="S2223" i="6"/>
  <c r="Q2223" i="6"/>
  <c r="P2223" i="6"/>
  <c r="O2223" i="6"/>
  <c r="N2223" i="6"/>
  <c r="M2223" i="6"/>
  <c r="D2223" i="6"/>
  <c r="S2222" i="6"/>
  <c r="Q2222" i="6"/>
  <c r="P2222" i="6"/>
  <c r="O2222" i="6"/>
  <c r="N2222" i="6"/>
  <c r="M2222" i="6"/>
  <c r="D2222" i="6"/>
  <c r="Q2221" i="6"/>
  <c r="P2221" i="6"/>
  <c r="S2221" i="6" s="1"/>
  <c r="O2221" i="6"/>
  <c r="N2221" i="6"/>
  <c r="M2221" i="6"/>
  <c r="D2221" i="6"/>
  <c r="Q2220" i="6"/>
  <c r="P2220" i="6"/>
  <c r="S2220" i="6" s="1"/>
  <c r="O2220" i="6"/>
  <c r="N2220" i="6"/>
  <c r="M2220" i="6"/>
  <c r="D2220" i="6"/>
  <c r="Q2219" i="6"/>
  <c r="P2219" i="6"/>
  <c r="S2219" i="6" s="1"/>
  <c r="O2219" i="6"/>
  <c r="N2219" i="6"/>
  <c r="M2219" i="6"/>
  <c r="D2219" i="6"/>
  <c r="S2218" i="6"/>
  <c r="Q2218" i="6"/>
  <c r="P2218" i="6"/>
  <c r="O2218" i="6"/>
  <c r="N2218" i="6"/>
  <c r="M2218" i="6"/>
  <c r="D2218" i="6"/>
  <c r="S2217" i="6"/>
  <c r="Q2217" i="6"/>
  <c r="P2217" i="6"/>
  <c r="O2217" i="6"/>
  <c r="N2217" i="6"/>
  <c r="M2217" i="6"/>
  <c r="D2217" i="6"/>
  <c r="Q2216" i="6"/>
  <c r="P2216" i="6"/>
  <c r="S2216" i="6" s="1"/>
  <c r="O2216" i="6"/>
  <c r="N2216" i="6"/>
  <c r="M2216" i="6"/>
  <c r="D2216" i="6"/>
  <c r="Q2215" i="6"/>
  <c r="P2215" i="6"/>
  <c r="S2215" i="6" s="1"/>
  <c r="O2215" i="6"/>
  <c r="N2215" i="6"/>
  <c r="M2215" i="6"/>
  <c r="D2215" i="6"/>
  <c r="S2214" i="6"/>
  <c r="Q2214" i="6"/>
  <c r="P2214" i="6"/>
  <c r="O2214" i="6"/>
  <c r="N2214" i="6"/>
  <c r="M2214" i="6"/>
  <c r="D2214" i="6"/>
  <c r="S2213" i="6"/>
  <c r="Q2213" i="6"/>
  <c r="P2213" i="6"/>
  <c r="O2213" i="6"/>
  <c r="N2213" i="6"/>
  <c r="M2213" i="6"/>
  <c r="D2213" i="6"/>
  <c r="Q2212" i="6"/>
  <c r="P2212" i="6"/>
  <c r="S2212" i="6" s="1"/>
  <c r="O2212" i="6"/>
  <c r="N2212" i="6"/>
  <c r="M2212" i="6"/>
  <c r="D2212" i="6"/>
  <c r="S2211" i="6"/>
  <c r="Q2211" i="6"/>
  <c r="P2211" i="6"/>
  <c r="O2211" i="6"/>
  <c r="N2211" i="6"/>
  <c r="M2211" i="6"/>
  <c r="D2211" i="6"/>
  <c r="S2210" i="6"/>
  <c r="Q2210" i="6"/>
  <c r="P2210" i="6"/>
  <c r="O2210" i="6"/>
  <c r="N2210" i="6"/>
  <c r="M2210" i="6"/>
  <c r="D2210" i="6"/>
  <c r="Q2209" i="6"/>
  <c r="P2209" i="6"/>
  <c r="S2209" i="6" s="1"/>
  <c r="O2209" i="6"/>
  <c r="N2209" i="6"/>
  <c r="M2209" i="6"/>
  <c r="D2209" i="6"/>
  <c r="Q2208" i="6"/>
  <c r="P2208" i="6"/>
  <c r="S2208" i="6" s="1"/>
  <c r="O2208" i="6"/>
  <c r="N2208" i="6"/>
  <c r="M2208" i="6"/>
  <c r="D2208" i="6"/>
  <c r="Q2207" i="6"/>
  <c r="P2207" i="6"/>
  <c r="S2207" i="6" s="1"/>
  <c r="O2207" i="6"/>
  <c r="N2207" i="6"/>
  <c r="M2207" i="6"/>
  <c r="D2207" i="6"/>
  <c r="S2206" i="6"/>
  <c r="Q2206" i="6"/>
  <c r="P2206" i="6"/>
  <c r="O2206" i="6"/>
  <c r="N2206" i="6"/>
  <c r="M2206" i="6"/>
  <c r="D2206" i="6"/>
  <c r="S2205" i="6"/>
  <c r="Q2205" i="6"/>
  <c r="P2205" i="6"/>
  <c r="O2205" i="6"/>
  <c r="N2205" i="6"/>
  <c r="M2205" i="6"/>
  <c r="D2205" i="6"/>
  <c r="Q2204" i="6"/>
  <c r="P2204" i="6"/>
  <c r="S2204" i="6" s="1"/>
  <c r="O2204" i="6"/>
  <c r="N2204" i="6"/>
  <c r="M2204" i="6"/>
  <c r="D2204" i="6"/>
  <c r="Q2203" i="6"/>
  <c r="P2203" i="6"/>
  <c r="S2203" i="6" s="1"/>
  <c r="O2203" i="6"/>
  <c r="N2203" i="6"/>
  <c r="M2203" i="6"/>
  <c r="D2203" i="6"/>
  <c r="S2202" i="6"/>
  <c r="Q2202" i="6"/>
  <c r="P2202" i="6"/>
  <c r="O2202" i="6"/>
  <c r="N2202" i="6"/>
  <c r="M2202" i="6"/>
  <c r="D2202" i="6"/>
  <c r="S2201" i="6"/>
  <c r="Q2201" i="6"/>
  <c r="P2201" i="6"/>
  <c r="O2201" i="6"/>
  <c r="N2201" i="6"/>
  <c r="M2201" i="6"/>
  <c r="D2201" i="6"/>
  <c r="Q2200" i="6"/>
  <c r="P2200" i="6"/>
  <c r="S2200" i="6" s="1"/>
  <c r="O2200" i="6"/>
  <c r="N2200" i="6"/>
  <c r="M2200" i="6"/>
  <c r="D2200" i="6"/>
  <c r="S2199" i="6"/>
  <c r="Q2199" i="6"/>
  <c r="P2199" i="6"/>
  <c r="O2199" i="6"/>
  <c r="N2199" i="6"/>
  <c r="M2199" i="6"/>
  <c r="D2199" i="6"/>
  <c r="S2198" i="6"/>
  <c r="Q2198" i="6"/>
  <c r="P2198" i="6"/>
  <c r="O2198" i="6"/>
  <c r="N2198" i="6"/>
  <c r="M2198" i="6"/>
  <c r="D2198" i="6"/>
  <c r="Q2197" i="6"/>
  <c r="P2197" i="6"/>
  <c r="S2197" i="6" s="1"/>
  <c r="O2197" i="6"/>
  <c r="N2197" i="6"/>
  <c r="M2197" i="6"/>
  <c r="D2197" i="6"/>
  <c r="Q2196" i="6"/>
  <c r="P2196" i="6"/>
  <c r="S2196" i="6" s="1"/>
  <c r="O2196" i="6"/>
  <c r="N2196" i="6"/>
  <c r="M2196" i="6"/>
  <c r="D2196" i="6"/>
  <c r="Q2195" i="6"/>
  <c r="P2195" i="6"/>
  <c r="S2195" i="6" s="1"/>
  <c r="O2195" i="6"/>
  <c r="N2195" i="6"/>
  <c r="M2195" i="6"/>
  <c r="D2195" i="6"/>
  <c r="S2194" i="6"/>
  <c r="Q2194" i="6"/>
  <c r="P2194" i="6"/>
  <c r="O2194" i="6"/>
  <c r="N2194" i="6"/>
  <c r="M2194" i="6"/>
  <c r="D2194" i="6"/>
  <c r="S2193" i="6"/>
  <c r="Q2193" i="6"/>
  <c r="P2193" i="6"/>
  <c r="O2193" i="6"/>
  <c r="N2193" i="6"/>
  <c r="M2193" i="6"/>
  <c r="D2193" i="6"/>
  <c r="Q2192" i="6"/>
  <c r="P2192" i="6"/>
  <c r="S2192" i="6" s="1"/>
  <c r="O2192" i="6"/>
  <c r="N2192" i="6"/>
  <c r="M2192" i="6"/>
  <c r="D2192" i="6"/>
  <c r="Q2191" i="6"/>
  <c r="P2191" i="6"/>
  <c r="S2191" i="6" s="1"/>
  <c r="O2191" i="6"/>
  <c r="N2191" i="6"/>
  <c r="M2191" i="6"/>
  <c r="D2191" i="6"/>
  <c r="S2190" i="6"/>
  <c r="Q2190" i="6"/>
  <c r="P2190" i="6"/>
  <c r="O2190" i="6"/>
  <c r="N2190" i="6"/>
  <c r="M2190" i="6"/>
  <c r="D2190" i="6"/>
  <c r="S2189" i="6"/>
  <c r="Q2189" i="6"/>
  <c r="P2189" i="6"/>
  <c r="O2189" i="6"/>
  <c r="N2189" i="6"/>
  <c r="M2189" i="6"/>
  <c r="D2189" i="6"/>
  <c r="Q2188" i="6"/>
  <c r="P2188" i="6"/>
  <c r="S2188" i="6" s="1"/>
  <c r="O2188" i="6"/>
  <c r="N2188" i="6"/>
  <c r="M2188" i="6"/>
  <c r="D2188" i="6"/>
  <c r="S2187" i="6"/>
  <c r="Q2187" i="6"/>
  <c r="P2187" i="6"/>
  <c r="O2187" i="6"/>
  <c r="N2187" i="6"/>
  <c r="M2187" i="6"/>
  <c r="D2187" i="6"/>
  <c r="S2186" i="6"/>
  <c r="Q2186" i="6"/>
  <c r="P2186" i="6"/>
  <c r="O2186" i="6"/>
  <c r="N2186" i="6"/>
  <c r="M2186" i="6"/>
  <c r="D2186" i="6"/>
  <c r="Q2185" i="6"/>
  <c r="P2185" i="6"/>
  <c r="S2185" i="6" s="1"/>
  <c r="O2185" i="6"/>
  <c r="N2185" i="6"/>
  <c r="M2185" i="6"/>
  <c r="D2185" i="6"/>
  <c r="Q2184" i="6"/>
  <c r="P2184" i="6"/>
  <c r="S2184" i="6" s="1"/>
  <c r="O2184" i="6"/>
  <c r="N2184" i="6"/>
  <c r="M2184" i="6"/>
  <c r="D2184" i="6"/>
  <c r="Q2183" i="6"/>
  <c r="P2183" i="6"/>
  <c r="S2183" i="6" s="1"/>
  <c r="O2183" i="6"/>
  <c r="N2183" i="6"/>
  <c r="M2183" i="6"/>
  <c r="D2183" i="6"/>
  <c r="S2182" i="6"/>
  <c r="Q2182" i="6"/>
  <c r="P2182" i="6"/>
  <c r="O2182" i="6"/>
  <c r="N2182" i="6"/>
  <c r="M2182" i="6"/>
  <c r="D2182" i="6"/>
  <c r="S2181" i="6"/>
  <c r="Q2181" i="6"/>
  <c r="P2181" i="6"/>
  <c r="O2181" i="6"/>
  <c r="N2181" i="6"/>
  <c r="M2181" i="6"/>
  <c r="D2181" i="6"/>
  <c r="Q2180" i="6"/>
  <c r="P2180" i="6"/>
  <c r="S2180" i="6" s="1"/>
  <c r="O2180" i="6"/>
  <c r="N2180" i="6"/>
  <c r="M2180" i="6"/>
  <c r="D2180" i="6"/>
  <c r="Q2179" i="6"/>
  <c r="P2179" i="6"/>
  <c r="S2179" i="6" s="1"/>
  <c r="O2179" i="6"/>
  <c r="N2179" i="6"/>
  <c r="M2179" i="6"/>
  <c r="D2179" i="6"/>
  <c r="S2178" i="6"/>
  <c r="Q2178" i="6"/>
  <c r="P2178" i="6"/>
  <c r="O2178" i="6"/>
  <c r="N2178" i="6"/>
  <c r="M2178" i="6"/>
  <c r="D2178" i="6"/>
  <c r="S2177" i="6"/>
  <c r="Q2177" i="6"/>
  <c r="P2177" i="6"/>
  <c r="O2177" i="6"/>
  <c r="N2177" i="6"/>
  <c r="M2177" i="6"/>
  <c r="D2177" i="6"/>
  <c r="Q2176" i="6"/>
  <c r="P2176" i="6"/>
  <c r="S2176" i="6" s="1"/>
  <c r="O2176" i="6"/>
  <c r="N2176" i="6"/>
  <c r="M2176" i="6"/>
  <c r="D2176" i="6"/>
  <c r="S2175" i="6"/>
  <c r="Q2175" i="6"/>
  <c r="P2175" i="6"/>
  <c r="O2175" i="6"/>
  <c r="N2175" i="6"/>
  <c r="M2175" i="6"/>
  <c r="D2175" i="6"/>
  <c r="S2174" i="6"/>
  <c r="Q2174" i="6"/>
  <c r="P2174" i="6"/>
  <c r="O2174" i="6"/>
  <c r="N2174" i="6"/>
  <c r="M2174" i="6"/>
  <c r="D2174" i="6"/>
  <c r="Q2173" i="6"/>
  <c r="P2173" i="6"/>
  <c r="S2173" i="6" s="1"/>
  <c r="O2173" i="6"/>
  <c r="N2173" i="6"/>
  <c r="M2173" i="6"/>
  <c r="D2173" i="6"/>
  <c r="Q2172" i="6"/>
  <c r="P2172" i="6"/>
  <c r="S2172" i="6" s="1"/>
  <c r="O2172" i="6"/>
  <c r="N2172" i="6"/>
  <c r="M2172" i="6"/>
  <c r="D2172" i="6"/>
  <c r="Q2171" i="6"/>
  <c r="P2171" i="6"/>
  <c r="S2171" i="6" s="1"/>
  <c r="O2171" i="6"/>
  <c r="N2171" i="6"/>
  <c r="M2171" i="6"/>
  <c r="D2171" i="6"/>
  <c r="S2170" i="6"/>
  <c r="Q2170" i="6"/>
  <c r="P2170" i="6"/>
  <c r="O2170" i="6"/>
  <c r="N2170" i="6"/>
  <c r="M2170" i="6"/>
  <c r="D2170" i="6"/>
  <c r="S2169" i="6"/>
  <c r="Q2169" i="6"/>
  <c r="P2169" i="6"/>
  <c r="O2169" i="6"/>
  <c r="N2169" i="6"/>
  <c r="M2169" i="6"/>
  <c r="D2169" i="6"/>
  <c r="Q2168" i="6"/>
  <c r="P2168" i="6"/>
  <c r="S2168" i="6" s="1"/>
  <c r="O2168" i="6"/>
  <c r="N2168" i="6"/>
  <c r="M2168" i="6"/>
  <c r="D2168" i="6"/>
  <c r="Q2167" i="6"/>
  <c r="P2167" i="6"/>
  <c r="S2167" i="6" s="1"/>
  <c r="O2167" i="6"/>
  <c r="N2167" i="6"/>
  <c r="M2167" i="6"/>
  <c r="D2167" i="6"/>
  <c r="S2166" i="6"/>
  <c r="Q2166" i="6"/>
  <c r="P2166" i="6"/>
  <c r="O2166" i="6"/>
  <c r="N2166" i="6"/>
  <c r="M2166" i="6"/>
  <c r="D2166" i="6"/>
  <c r="S2165" i="6"/>
  <c r="Q2165" i="6"/>
  <c r="P2165" i="6"/>
  <c r="O2165" i="6"/>
  <c r="N2165" i="6"/>
  <c r="M2165" i="6"/>
  <c r="D2165" i="6"/>
  <c r="Q2164" i="6"/>
  <c r="P2164" i="6"/>
  <c r="S2164" i="6" s="1"/>
  <c r="O2164" i="6"/>
  <c r="N2164" i="6"/>
  <c r="M2164" i="6"/>
  <c r="D2164" i="6"/>
  <c r="S2163" i="6"/>
  <c r="Q2163" i="6"/>
  <c r="P2163" i="6"/>
  <c r="O2163" i="6"/>
  <c r="N2163" i="6"/>
  <c r="M2163" i="6"/>
  <c r="D2163" i="6"/>
  <c r="S2162" i="6"/>
  <c r="Q2162" i="6"/>
  <c r="P2162" i="6"/>
  <c r="O2162" i="6"/>
  <c r="N2162" i="6"/>
  <c r="M2162" i="6"/>
  <c r="D2162" i="6"/>
  <c r="Q2161" i="6"/>
  <c r="P2161" i="6"/>
  <c r="S2161" i="6" s="1"/>
  <c r="O2161" i="6"/>
  <c r="N2161" i="6"/>
  <c r="M2161" i="6"/>
  <c r="D2161" i="6"/>
  <c r="Q2160" i="6"/>
  <c r="P2160" i="6"/>
  <c r="S2160" i="6" s="1"/>
  <c r="O2160" i="6"/>
  <c r="N2160" i="6"/>
  <c r="M2160" i="6"/>
  <c r="D2160" i="6"/>
  <c r="Q2159" i="6"/>
  <c r="P2159" i="6"/>
  <c r="S2159" i="6" s="1"/>
  <c r="O2159" i="6"/>
  <c r="N2159" i="6"/>
  <c r="M2159" i="6"/>
  <c r="D2159" i="6"/>
  <c r="S2158" i="6"/>
  <c r="Q2158" i="6"/>
  <c r="P2158" i="6"/>
  <c r="O2158" i="6"/>
  <c r="N2158" i="6"/>
  <c r="M2158" i="6"/>
  <c r="D2158" i="6"/>
  <c r="S2157" i="6"/>
  <c r="Q2157" i="6"/>
  <c r="P2157" i="6"/>
  <c r="O2157" i="6"/>
  <c r="N2157" i="6"/>
  <c r="M2157" i="6"/>
  <c r="D2157" i="6"/>
  <c r="Q2156" i="6"/>
  <c r="P2156" i="6"/>
  <c r="S2156" i="6" s="1"/>
  <c r="O2156" i="6"/>
  <c r="N2156" i="6"/>
  <c r="M2156" i="6"/>
  <c r="D2156" i="6"/>
  <c r="Q2155" i="6"/>
  <c r="P2155" i="6"/>
  <c r="S2155" i="6" s="1"/>
  <c r="O2155" i="6"/>
  <c r="N2155" i="6"/>
  <c r="M2155" i="6"/>
  <c r="D2155" i="6"/>
  <c r="S2154" i="6"/>
  <c r="Q2154" i="6"/>
  <c r="P2154" i="6"/>
  <c r="O2154" i="6"/>
  <c r="N2154" i="6"/>
  <c r="M2154" i="6"/>
  <c r="D2154" i="6"/>
  <c r="S2153" i="6"/>
  <c r="Q2153" i="6"/>
  <c r="P2153" i="6"/>
  <c r="O2153" i="6"/>
  <c r="N2153" i="6"/>
  <c r="M2153" i="6"/>
  <c r="D2153" i="6"/>
  <c r="Q2152" i="6"/>
  <c r="P2152" i="6"/>
  <c r="S2152" i="6" s="1"/>
  <c r="O2152" i="6"/>
  <c r="N2152" i="6"/>
  <c r="M2152" i="6"/>
  <c r="D2152" i="6"/>
  <c r="S2151" i="6"/>
  <c r="Q2151" i="6"/>
  <c r="P2151" i="6"/>
  <c r="O2151" i="6"/>
  <c r="N2151" i="6"/>
  <c r="M2151" i="6"/>
  <c r="D2151" i="6"/>
  <c r="S2150" i="6"/>
  <c r="Q2150" i="6"/>
  <c r="P2150" i="6"/>
  <c r="O2150" i="6"/>
  <c r="N2150" i="6"/>
  <c r="M2150" i="6"/>
  <c r="D2150" i="6"/>
  <c r="Q2149" i="6"/>
  <c r="P2149" i="6"/>
  <c r="S2149" i="6" s="1"/>
  <c r="O2149" i="6"/>
  <c r="N2149" i="6"/>
  <c r="M2149" i="6"/>
  <c r="D2149" i="6"/>
  <c r="Q2148" i="6"/>
  <c r="P2148" i="6"/>
  <c r="S2148" i="6" s="1"/>
  <c r="O2148" i="6"/>
  <c r="N2148" i="6"/>
  <c r="M2148" i="6"/>
  <c r="D2148" i="6"/>
  <c r="Q2147" i="6"/>
  <c r="P2147" i="6"/>
  <c r="S2147" i="6" s="1"/>
  <c r="O2147" i="6"/>
  <c r="N2147" i="6"/>
  <c r="M2147" i="6"/>
  <c r="D2147" i="6"/>
  <c r="S2146" i="6"/>
  <c r="Q2146" i="6"/>
  <c r="P2146" i="6"/>
  <c r="O2146" i="6"/>
  <c r="N2146" i="6"/>
  <c r="M2146" i="6"/>
  <c r="D2146" i="6"/>
  <c r="S2145" i="6"/>
  <c r="Q2145" i="6"/>
  <c r="P2145" i="6"/>
  <c r="O2145" i="6"/>
  <c r="N2145" i="6"/>
  <c r="M2145" i="6"/>
  <c r="D2145" i="6"/>
  <c r="Q2144" i="6"/>
  <c r="P2144" i="6"/>
  <c r="S2144" i="6" s="1"/>
  <c r="O2144" i="6"/>
  <c r="N2144" i="6"/>
  <c r="M2144" i="6"/>
  <c r="D2144" i="6"/>
  <c r="Q2143" i="6"/>
  <c r="P2143" i="6"/>
  <c r="S2143" i="6" s="1"/>
  <c r="O2143" i="6"/>
  <c r="N2143" i="6"/>
  <c r="M2143" i="6"/>
  <c r="D2143" i="6"/>
  <c r="S2142" i="6"/>
  <c r="Q2142" i="6"/>
  <c r="P2142" i="6"/>
  <c r="O2142" i="6"/>
  <c r="N2142" i="6"/>
  <c r="M2142" i="6"/>
  <c r="D2142" i="6"/>
  <c r="S2141" i="6"/>
  <c r="Q2141" i="6"/>
  <c r="P2141" i="6"/>
  <c r="O2141" i="6"/>
  <c r="N2141" i="6"/>
  <c r="M2141" i="6"/>
  <c r="D2141" i="6"/>
  <c r="Q2140" i="6"/>
  <c r="P2140" i="6"/>
  <c r="S2140" i="6" s="1"/>
  <c r="O2140" i="6"/>
  <c r="N2140" i="6"/>
  <c r="M2140" i="6"/>
  <c r="D2140" i="6"/>
  <c r="S2139" i="6"/>
  <c r="Q2139" i="6"/>
  <c r="P2139" i="6"/>
  <c r="O2139" i="6"/>
  <c r="N2139" i="6"/>
  <c r="M2139" i="6"/>
  <c r="D2139" i="6"/>
  <c r="S2138" i="6"/>
  <c r="Q2138" i="6"/>
  <c r="P2138" i="6"/>
  <c r="O2138" i="6"/>
  <c r="N2138" i="6"/>
  <c r="M2138" i="6"/>
  <c r="D2138" i="6"/>
  <c r="Q2137" i="6"/>
  <c r="P2137" i="6"/>
  <c r="S2137" i="6" s="1"/>
  <c r="O2137" i="6"/>
  <c r="N2137" i="6"/>
  <c r="M2137" i="6"/>
  <c r="D2137" i="6"/>
  <c r="Q2136" i="6"/>
  <c r="P2136" i="6"/>
  <c r="S2136" i="6" s="1"/>
  <c r="O2136" i="6"/>
  <c r="N2136" i="6"/>
  <c r="M2136" i="6"/>
  <c r="D2136" i="6"/>
  <c r="Q2135" i="6"/>
  <c r="P2135" i="6"/>
  <c r="S2135" i="6" s="1"/>
  <c r="O2135" i="6"/>
  <c r="N2135" i="6"/>
  <c r="M2135" i="6"/>
  <c r="D2135" i="6"/>
  <c r="S2134" i="6"/>
  <c r="Q2134" i="6"/>
  <c r="P2134" i="6"/>
  <c r="O2134" i="6"/>
  <c r="N2134" i="6"/>
  <c r="M2134" i="6"/>
  <c r="D2134" i="6"/>
  <c r="S2133" i="6"/>
  <c r="Q2133" i="6"/>
  <c r="P2133" i="6"/>
  <c r="O2133" i="6"/>
  <c r="N2133" i="6"/>
  <c r="M2133" i="6"/>
  <c r="D2133" i="6"/>
  <c r="Q2132" i="6"/>
  <c r="P2132" i="6"/>
  <c r="S2132" i="6" s="1"/>
  <c r="O2132" i="6"/>
  <c r="N2132" i="6"/>
  <c r="M2132" i="6"/>
  <c r="D2132" i="6"/>
  <c r="Q2131" i="6"/>
  <c r="P2131" i="6"/>
  <c r="S2131" i="6" s="1"/>
  <c r="O2131" i="6"/>
  <c r="N2131" i="6"/>
  <c r="M2131" i="6"/>
  <c r="D2131" i="6"/>
  <c r="S2130" i="6"/>
  <c r="Q2130" i="6"/>
  <c r="P2130" i="6"/>
  <c r="O2130" i="6"/>
  <c r="N2130" i="6"/>
  <c r="M2130" i="6"/>
  <c r="D2130" i="6"/>
  <c r="S2129" i="6"/>
  <c r="Q2129" i="6"/>
  <c r="P2129" i="6"/>
  <c r="O2129" i="6"/>
  <c r="N2129" i="6"/>
  <c r="M2129" i="6"/>
  <c r="D2129" i="6"/>
  <c r="Q2128" i="6"/>
  <c r="P2128" i="6"/>
  <c r="S2128" i="6" s="1"/>
  <c r="O2128" i="6"/>
  <c r="N2128" i="6"/>
  <c r="M2128" i="6"/>
  <c r="D2128" i="6"/>
  <c r="S2127" i="6"/>
  <c r="Q2127" i="6"/>
  <c r="P2127" i="6"/>
  <c r="O2127" i="6"/>
  <c r="N2127" i="6"/>
  <c r="M2127" i="6"/>
  <c r="D2127" i="6"/>
  <c r="S2126" i="6"/>
  <c r="Q2126" i="6"/>
  <c r="P2126" i="6"/>
  <c r="O2126" i="6"/>
  <c r="N2126" i="6"/>
  <c r="M2126" i="6"/>
  <c r="D2126" i="6"/>
  <c r="Q2125" i="6"/>
  <c r="P2125" i="6"/>
  <c r="S2125" i="6" s="1"/>
  <c r="O2125" i="6"/>
  <c r="N2125" i="6"/>
  <c r="M2125" i="6"/>
  <c r="D2125" i="6"/>
  <c r="Q2124" i="6"/>
  <c r="P2124" i="6"/>
  <c r="S2124" i="6" s="1"/>
  <c r="O2124" i="6"/>
  <c r="N2124" i="6"/>
  <c r="M2124" i="6"/>
  <c r="D2124" i="6"/>
  <c r="Q2123" i="6"/>
  <c r="P2123" i="6"/>
  <c r="S2123" i="6" s="1"/>
  <c r="O2123" i="6"/>
  <c r="N2123" i="6"/>
  <c r="M2123" i="6"/>
  <c r="D2123" i="6"/>
  <c r="S2122" i="6"/>
  <c r="Q2122" i="6"/>
  <c r="P2122" i="6"/>
  <c r="O2122" i="6"/>
  <c r="N2122" i="6"/>
  <c r="M2122" i="6"/>
  <c r="D2122" i="6"/>
  <c r="S2121" i="6"/>
  <c r="Q2121" i="6"/>
  <c r="P2121" i="6"/>
  <c r="O2121" i="6"/>
  <c r="N2121" i="6"/>
  <c r="M2121" i="6"/>
  <c r="D2121" i="6"/>
  <c r="Q2120" i="6"/>
  <c r="P2120" i="6"/>
  <c r="S2120" i="6" s="1"/>
  <c r="O2120" i="6"/>
  <c r="N2120" i="6"/>
  <c r="M2120" i="6"/>
  <c r="D2120" i="6"/>
  <c r="Q2119" i="6"/>
  <c r="P2119" i="6"/>
  <c r="S2119" i="6" s="1"/>
  <c r="O2119" i="6"/>
  <c r="N2119" i="6"/>
  <c r="M2119" i="6"/>
  <c r="D2119" i="6"/>
  <c r="S2118" i="6"/>
  <c r="Q2118" i="6"/>
  <c r="P2118" i="6"/>
  <c r="O2118" i="6"/>
  <c r="N2118" i="6"/>
  <c r="M2118" i="6"/>
  <c r="D2118" i="6"/>
  <c r="S2117" i="6"/>
  <c r="Q2117" i="6"/>
  <c r="P2117" i="6"/>
  <c r="O2117" i="6"/>
  <c r="N2117" i="6"/>
  <c r="M2117" i="6"/>
  <c r="D2117" i="6"/>
  <c r="Q2116" i="6"/>
  <c r="P2116" i="6"/>
  <c r="S2116" i="6" s="1"/>
  <c r="O2116" i="6"/>
  <c r="N2116" i="6"/>
  <c r="M2116" i="6"/>
  <c r="D2116" i="6"/>
  <c r="S2115" i="6"/>
  <c r="Q2115" i="6"/>
  <c r="P2115" i="6"/>
  <c r="O2115" i="6"/>
  <c r="N2115" i="6"/>
  <c r="M2115" i="6"/>
  <c r="D2115" i="6"/>
  <c r="S2114" i="6"/>
  <c r="Q2114" i="6"/>
  <c r="P2114" i="6"/>
  <c r="O2114" i="6"/>
  <c r="N2114" i="6"/>
  <c r="M2114" i="6"/>
  <c r="D2114" i="6"/>
  <c r="Q2113" i="6"/>
  <c r="P2113" i="6"/>
  <c r="S2113" i="6" s="1"/>
  <c r="O2113" i="6"/>
  <c r="N2113" i="6"/>
  <c r="M2113" i="6"/>
  <c r="D2113" i="6"/>
  <c r="Q2112" i="6"/>
  <c r="P2112" i="6"/>
  <c r="S2112" i="6" s="1"/>
  <c r="O2112" i="6"/>
  <c r="N2112" i="6"/>
  <c r="M2112" i="6"/>
  <c r="D2112" i="6"/>
  <c r="Q2111" i="6"/>
  <c r="P2111" i="6"/>
  <c r="S2111" i="6" s="1"/>
  <c r="O2111" i="6"/>
  <c r="N2111" i="6"/>
  <c r="M2111" i="6"/>
  <c r="D2111" i="6"/>
  <c r="S2110" i="6"/>
  <c r="Q2110" i="6"/>
  <c r="P2110" i="6"/>
  <c r="O2110" i="6"/>
  <c r="N2110" i="6"/>
  <c r="M2110" i="6"/>
  <c r="D2110" i="6"/>
  <c r="S2109" i="6"/>
  <c r="Q2109" i="6"/>
  <c r="P2109" i="6"/>
  <c r="O2109" i="6"/>
  <c r="N2109" i="6"/>
  <c r="M2109" i="6"/>
  <c r="D2109" i="6"/>
  <c r="Q2108" i="6"/>
  <c r="P2108" i="6"/>
  <c r="S2108" i="6" s="1"/>
  <c r="O2108" i="6"/>
  <c r="N2108" i="6"/>
  <c r="M2108" i="6"/>
  <c r="D2108" i="6"/>
  <c r="Q2107" i="6"/>
  <c r="P2107" i="6"/>
  <c r="S2107" i="6" s="1"/>
  <c r="O2107" i="6"/>
  <c r="N2107" i="6"/>
  <c r="M2107" i="6"/>
  <c r="D2107" i="6"/>
  <c r="S2106" i="6"/>
  <c r="Q2106" i="6"/>
  <c r="P2106" i="6"/>
  <c r="O2106" i="6"/>
  <c r="N2106" i="6"/>
  <c r="M2106" i="6"/>
  <c r="D2106" i="6"/>
  <c r="S2105" i="6"/>
  <c r="Q2105" i="6"/>
  <c r="P2105" i="6"/>
  <c r="O2105" i="6"/>
  <c r="N2105" i="6"/>
  <c r="M2105" i="6"/>
  <c r="D2105" i="6"/>
  <c r="Q2104" i="6"/>
  <c r="P2104" i="6"/>
  <c r="S2104" i="6" s="1"/>
  <c r="O2104" i="6"/>
  <c r="N2104" i="6"/>
  <c r="M2104" i="6"/>
  <c r="D2104" i="6"/>
  <c r="S2103" i="6"/>
  <c r="Q2103" i="6"/>
  <c r="P2103" i="6"/>
  <c r="O2103" i="6"/>
  <c r="N2103" i="6"/>
  <c r="M2103" i="6"/>
  <c r="D2103" i="6"/>
  <c r="S2102" i="6"/>
  <c r="Q2102" i="6"/>
  <c r="P2102" i="6"/>
  <c r="O2102" i="6"/>
  <c r="N2102" i="6"/>
  <c r="M2102" i="6"/>
  <c r="D2102" i="6"/>
  <c r="Q2101" i="6"/>
  <c r="P2101" i="6"/>
  <c r="S2101" i="6" s="1"/>
  <c r="O2101" i="6"/>
  <c r="N2101" i="6"/>
  <c r="M2101" i="6"/>
  <c r="D2101" i="6"/>
  <c r="Q2100" i="6"/>
  <c r="P2100" i="6"/>
  <c r="S2100" i="6" s="1"/>
  <c r="O2100" i="6"/>
  <c r="N2100" i="6"/>
  <c r="M2100" i="6"/>
  <c r="D2100" i="6"/>
  <c r="Q2099" i="6"/>
  <c r="P2099" i="6"/>
  <c r="S2099" i="6" s="1"/>
  <c r="O2099" i="6"/>
  <c r="N2099" i="6"/>
  <c r="M2099" i="6"/>
  <c r="D2099" i="6"/>
  <c r="S2098" i="6"/>
  <c r="Q2098" i="6"/>
  <c r="P2098" i="6"/>
  <c r="O2098" i="6"/>
  <c r="N2098" i="6"/>
  <c r="M2098" i="6"/>
  <c r="D2098" i="6"/>
  <c r="S2097" i="6"/>
  <c r="Q2097" i="6"/>
  <c r="P2097" i="6"/>
  <c r="O2097" i="6"/>
  <c r="N2097" i="6"/>
  <c r="M2097" i="6"/>
  <c r="D2097" i="6"/>
  <c r="Q2096" i="6"/>
  <c r="P2096" i="6"/>
  <c r="S2096" i="6" s="1"/>
  <c r="O2096" i="6"/>
  <c r="N2096" i="6"/>
  <c r="M2096" i="6"/>
  <c r="D2096" i="6"/>
  <c r="Q2095" i="6"/>
  <c r="P2095" i="6"/>
  <c r="S2095" i="6" s="1"/>
  <c r="O2095" i="6"/>
  <c r="N2095" i="6"/>
  <c r="M2095" i="6"/>
  <c r="D2095" i="6"/>
  <c r="S2094" i="6"/>
  <c r="Q2094" i="6"/>
  <c r="P2094" i="6"/>
  <c r="O2094" i="6"/>
  <c r="N2094" i="6"/>
  <c r="M2094" i="6"/>
  <c r="D2094" i="6"/>
  <c r="Q2093" i="6"/>
  <c r="P2093" i="6"/>
  <c r="S2093" i="6" s="1"/>
  <c r="O2093" i="6"/>
  <c r="N2093" i="6"/>
  <c r="M2093" i="6"/>
  <c r="D2093" i="6"/>
  <c r="Q2092" i="6"/>
  <c r="P2092" i="6"/>
  <c r="S2092" i="6" s="1"/>
  <c r="O2092" i="6"/>
  <c r="N2092" i="6"/>
  <c r="M2092" i="6"/>
  <c r="D2092" i="6"/>
  <c r="S2091" i="6"/>
  <c r="Q2091" i="6"/>
  <c r="P2091" i="6"/>
  <c r="O2091" i="6"/>
  <c r="N2091" i="6"/>
  <c r="M2091" i="6"/>
  <c r="D2091" i="6"/>
  <c r="S2090" i="6"/>
  <c r="Q2090" i="6"/>
  <c r="P2090" i="6"/>
  <c r="O2090" i="6"/>
  <c r="N2090" i="6"/>
  <c r="M2090" i="6"/>
  <c r="D2090" i="6"/>
  <c r="Q2089" i="6"/>
  <c r="P2089" i="6"/>
  <c r="S2089" i="6" s="1"/>
  <c r="O2089" i="6"/>
  <c r="N2089" i="6"/>
  <c r="M2089" i="6"/>
  <c r="D2089" i="6"/>
  <c r="Q2088" i="6"/>
  <c r="P2088" i="6"/>
  <c r="S2088" i="6" s="1"/>
  <c r="O2088" i="6"/>
  <c r="N2088" i="6"/>
  <c r="M2088" i="6"/>
  <c r="D2088" i="6"/>
  <c r="Q2087" i="6"/>
  <c r="P2087" i="6"/>
  <c r="S2087" i="6" s="1"/>
  <c r="O2087" i="6"/>
  <c r="N2087" i="6"/>
  <c r="M2087" i="6"/>
  <c r="D2087" i="6"/>
  <c r="Q2086" i="6"/>
  <c r="P2086" i="6"/>
  <c r="S2086" i="6" s="1"/>
  <c r="O2086" i="6"/>
  <c r="N2086" i="6"/>
  <c r="M2086" i="6"/>
  <c r="D2086" i="6"/>
  <c r="S2085" i="6"/>
  <c r="Q2085" i="6"/>
  <c r="P2085" i="6"/>
  <c r="O2085" i="6"/>
  <c r="N2085" i="6"/>
  <c r="M2085" i="6"/>
  <c r="D2085" i="6"/>
  <c r="S2084" i="6"/>
  <c r="Q2084" i="6"/>
  <c r="P2084" i="6"/>
  <c r="O2084" i="6"/>
  <c r="N2084" i="6"/>
  <c r="M2084" i="6"/>
  <c r="D2084" i="6"/>
  <c r="Q2083" i="6"/>
  <c r="P2083" i="6"/>
  <c r="S2083" i="6" s="1"/>
  <c r="O2083" i="6"/>
  <c r="N2083" i="6"/>
  <c r="M2083" i="6"/>
  <c r="D2083" i="6"/>
  <c r="S2082" i="6"/>
  <c r="Q2082" i="6"/>
  <c r="P2082" i="6"/>
  <c r="O2082" i="6"/>
  <c r="N2082" i="6"/>
  <c r="M2082" i="6"/>
  <c r="D2082" i="6"/>
  <c r="Q2081" i="6"/>
  <c r="P2081" i="6"/>
  <c r="S2081" i="6" s="1"/>
  <c r="O2081" i="6"/>
  <c r="N2081" i="6"/>
  <c r="M2081" i="6"/>
  <c r="D2081" i="6"/>
  <c r="Q2080" i="6"/>
  <c r="P2080" i="6"/>
  <c r="S2080" i="6" s="1"/>
  <c r="O2080" i="6"/>
  <c r="N2080" i="6"/>
  <c r="M2080" i="6"/>
  <c r="D2080" i="6"/>
  <c r="S2079" i="6"/>
  <c r="Q2079" i="6"/>
  <c r="P2079" i="6"/>
  <c r="O2079" i="6"/>
  <c r="N2079" i="6"/>
  <c r="M2079" i="6"/>
  <c r="D2079" i="6"/>
  <c r="S2078" i="6"/>
  <c r="Q2078" i="6"/>
  <c r="P2078" i="6"/>
  <c r="O2078" i="6"/>
  <c r="N2078" i="6"/>
  <c r="M2078" i="6"/>
  <c r="D2078" i="6"/>
  <c r="Q2077" i="6"/>
  <c r="P2077" i="6"/>
  <c r="S2077" i="6" s="1"/>
  <c r="O2077" i="6"/>
  <c r="N2077" i="6"/>
  <c r="M2077" i="6"/>
  <c r="D2077" i="6"/>
  <c r="Q2076" i="6"/>
  <c r="P2076" i="6"/>
  <c r="S2076" i="6" s="1"/>
  <c r="O2076" i="6"/>
  <c r="N2076" i="6"/>
  <c r="M2076" i="6"/>
  <c r="D2076" i="6"/>
  <c r="Q2075" i="6"/>
  <c r="P2075" i="6"/>
  <c r="S2075" i="6" s="1"/>
  <c r="O2075" i="6"/>
  <c r="N2075" i="6"/>
  <c r="M2075" i="6"/>
  <c r="D2075" i="6"/>
  <c r="S2074" i="6"/>
  <c r="Q2074" i="6"/>
  <c r="P2074" i="6"/>
  <c r="O2074" i="6"/>
  <c r="N2074" i="6"/>
  <c r="M2074" i="6"/>
  <c r="D2074" i="6"/>
  <c r="S2073" i="6"/>
  <c r="Q2073" i="6"/>
  <c r="P2073" i="6"/>
  <c r="O2073" i="6"/>
  <c r="N2073" i="6"/>
  <c r="M2073" i="6"/>
  <c r="D2073" i="6"/>
  <c r="Q2072" i="6"/>
  <c r="P2072" i="6"/>
  <c r="S2072" i="6" s="1"/>
  <c r="O2072" i="6"/>
  <c r="N2072" i="6"/>
  <c r="M2072" i="6"/>
  <c r="D2072" i="6"/>
  <c r="Q2071" i="6"/>
  <c r="P2071" i="6"/>
  <c r="S2071" i="6" s="1"/>
  <c r="O2071" i="6"/>
  <c r="N2071" i="6"/>
  <c r="M2071" i="6"/>
  <c r="D2071" i="6"/>
  <c r="S2070" i="6"/>
  <c r="Q2070" i="6"/>
  <c r="P2070" i="6"/>
  <c r="O2070" i="6"/>
  <c r="N2070" i="6"/>
  <c r="M2070" i="6"/>
  <c r="D2070" i="6"/>
  <c r="S2069" i="6"/>
  <c r="Q2069" i="6"/>
  <c r="P2069" i="6"/>
  <c r="O2069" i="6"/>
  <c r="N2069" i="6"/>
  <c r="M2069" i="6"/>
  <c r="D2069" i="6"/>
  <c r="Q2068" i="6"/>
  <c r="P2068" i="6"/>
  <c r="S2068" i="6" s="1"/>
  <c r="O2068" i="6"/>
  <c r="N2068" i="6"/>
  <c r="M2068" i="6"/>
  <c r="D2068" i="6"/>
  <c r="S2067" i="6"/>
  <c r="Q2067" i="6"/>
  <c r="P2067" i="6"/>
  <c r="O2067" i="6"/>
  <c r="N2067" i="6"/>
  <c r="M2067" i="6"/>
  <c r="D2067" i="6"/>
  <c r="S2066" i="6"/>
  <c r="Q2066" i="6"/>
  <c r="P2066" i="6"/>
  <c r="O2066" i="6"/>
  <c r="N2066" i="6"/>
  <c r="M2066" i="6"/>
  <c r="D2066" i="6"/>
  <c r="Q2065" i="6"/>
  <c r="P2065" i="6"/>
  <c r="S2065" i="6" s="1"/>
  <c r="O2065" i="6"/>
  <c r="N2065" i="6"/>
  <c r="M2065" i="6"/>
  <c r="D2065" i="6"/>
  <c r="Q2064" i="6"/>
  <c r="P2064" i="6"/>
  <c r="S2064" i="6" s="1"/>
  <c r="O2064" i="6"/>
  <c r="N2064" i="6"/>
  <c r="M2064" i="6"/>
  <c r="D2064" i="6"/>
  <c r="Q2063" i="6"/>
  <c r="P2063" i="6"/>
  <c r="S2063" i="6" s="1"/>
  <c r="O2063" i="6"/>
  <c r="N2063" i="6"/>
  <c r="M2063" i="6"/>
  <c r="D2063" i="6"/>
  <c r="S2062" i="6"/>
  <c r="Q2062" i="6"/>
  <c r="P2062" i="6"/>
  <c r="O2062" i="6"/>
  <c r="N2062" i="6"/>
  <c r="M2062" i="6"/>
  <c r="D2062" i="6"/>
  <c r="S2061" i="6"/>
  <c r="Q2061" i="6"/>
  <c r="P2061" i="6"/>
  <c r="O2061" i="6"/>
  <c r="N2061" i="6"/>
  <c r="M2061" i="6"/>
  <c r="D2061" i="6"/>
  <c r="Q2060" i="6"/>
  <c r="P2060" i="6"/>
  <c r="S2060" i="6" s="1"/>
  <c r="O2060" i="6"/>
  <c r="N2060" i="6"/>
  <c r="M2060" i="6"/>
  <c r="D2060" i="6"/>
  <c r="Q2059" i="6"/>
  <c r="P2059" i="6"/>
  <c r="S2059" i="6" s="1"/>
  <c r="O2059" i="6"/>
  <c r="N2059" i="6"/>
  <c r="M2059" i="6"/>
  <c r="D2059" i="6"/>
  <c r="S2058" i="6"/>
  <c r="Q2058" i="6"/>
  <c r="P2058" i="6"/>
  <c r="O2058" i="6"/>
  <c r="N2058" i="6"/>
  <c r="M2058" i="6"/>
  <c r="D2058" i="6"/>
  <c r="S2057" i="6"/>
  <c r="Q2057" i="6"/>
  <c r="P2057" i="6"/>
  <c r="O2057" i="6"/>
  <c r="N2057" i="6"/>
  <c r="M2057" i="6"/>
  <c r="D2057" i="6"/>
  <c r="Q2056" i="6"/>
  <c r="P2056" i="6"/>
  <c r="S2056" i="6" s="1"/>
  <c r="O2056" i="6"/>
  <c r="N2056" i="6"/>
  <c r="M2056" i="6"/>
  <c r="D2056" i="6"/>
  <c r="S2055" i="6"/>
  <c r="Q2055" i="6"/>
  <c r="P2055" i="6"/>
  <c r="O2055" i="6"/>
  <c r="N2055" i="6"/>
  <c r="M2055" i="6"/>
  <c r="D2055" i="6"/>
  <c r="S2054" i="6"/>
  <c r="Q2054" i="6"/>
  <c r="P2054" i="6"/>
  <c r="O2054" i="6"/>
  <c r="N2054" i="6"/>
  <c r="M2054" i="6"/>
  <c r="D2054" i="6"/>
  <c r="Q2053" i="6"/>
  <c r="P2053" i="6"/>
  <c r="S2053" i="6" s="1"/>
  <c r="O2053" i="6"/>
  <c r="N2053" i="6"/>
  <c r="M2053" i="6"/>
  <c r="D2053" i="6"/>
  <c r="Q2052" i="6"/>
  <c r="P2052" i="6"/>
  <c r="S2052" i="6" s="1"/>
  <c r="O2052" i="6"/>
  <c r="N2052" i="6"/>
  <c r="M2052" i="6"/>
  <c r="D2052" i="6"/>
  <c r="Q2051" i="6"/>
  <c r="P2051" i="6"/>
  <c r="S2051" i="6" s="1"/>
  <c r="O2051" i="6"/>
  <c r="N2051" i="6"/>
  <c r="M2051" i="6"/>
  <c r="D2051" i="6"/>
  <c r="Q2050" i="6"/>
  <c r="P2050" i="6"/>
  <c r="S2050" i="6" s="1"/>
  <c r="O2050" i="6"/>
  <c r="N2050" i="6"/>
  <c r="M2050" i="6"/>
  <c r="D2050" i="6"/>
  <c r="S2049" i="6"/>
  <c r="Q2049" i="6"/>
  <c r="P2049" i="6"/>
  <c r="O2049" i="6"/>
  <c r="N2049" i="6"/>
  <c r="M2049" i="6"/>
  <c r="D2049" i="6"/>
  <c r="Q2048" i="6"/>
  <c r="P2048" i="6"/>
  <c r="S2048" i="6" s="1"/>
  <c r="O2048" i="6"/>
  <c r="N2048" i="6"/>
  <c r="M2048" i="6"/>
  <c r="D2048" i="6"/>
  <c r="Q2047" i="6"/>
  <c r="P2047" i="6"/>
  <c r="S2047" i="6" s="1"/>
  <c r="O2047" i="6"/>
  <c r="N2047" i="6"/>
  <c r="M2047" i="6"/>
  <c r="D2047" i="6"/>
  <c r="Q2046" i="6"/>
  <c r="P2046" i="6"/>
  <c r="S2046" i="6" s="1"/>
  <c r="O2046" i="6"/>
  <c r="N2046" i="6"/>
  <c r="M2046" i="6"/>
  <c r="D2046" i="6"/>
  <c r="S2045" i="6"/>
  <c r="Q2045" i="6"/>
  <c r="P2045" i="6"/>
  <c r="O2045" i="6"/>
  <c r="N2045" i="6"/>
  <c r="M2045" i="6"/>
  <c r="D2045" i="6"/>
  <c r="Q2044" i="6"/>
  <c r="P2044" i="6"/>
  <c r="S2044" i="6" s="1"/>
  <c r="O2044" i="6"/>
  <c r="N2044" i="6"/>
  <c r="M2044" i="6"/>
  <c r="D2044" i="6"/>
  <c r="S2043" i="6"/>
  <c r="Q2043" i="6"/>
  <c r="P2043" i="6"/>
  <c r="O2043" i="6"/>
  <c r="N2043" i="6"/>
  <c r="M2043" i="6"/>
  <c r="D2043" i="6"/>
  <c r="S2042" i="6"/>
  <c r="Q2042" i="6"/>
  <c r="P2042" i="6"/>
  <c r="O2042" i="6"/>
  <c r="N2042" i="6"/>
  <c r="M2042" i="6"/>
  <c r="D2042" i="6"/>
  <c r="Q2041" i="6"/>
  <c r="P2041" i="6"/>
  <c r="S2041" i="6" s="1"/>
  <c r="O2041" i="6"/>
  <c r="N2041" i="6"/>
  <c r="M2041" i="6"/>
  <c r="D2041" i="6"/>
  <c r="Q2040" i="6"/>
  <c r="P2040" i="6"/>
  <c r="S2040" i="6" s="1"/>
  <c r="O2040" i="6"/>
  <c r="N2040" i="6"/>
  <c r="M2040" i="6"/>
  <c r="D2040" i="6"/>
  <c r="Q2039" i="6"/>
  <c r="P2039" i="6"/>
  <c r="S2039" i="6" s="1"/>
  <c r="O2039" i="6"/>
  <c r="N2039" i="6"/>
  <c r="M2039" i="6"/>
  <c r="D2039" i="6"/>
  <c r="Q2038" i="6"/>
  <c r="P2038" i="6"/>
  <c r="S2038" i="6" s="1"/>
  <c r="O2038" i="6"/>
  <c r="N2038" i="6"/>
  <c r="M2038" i="6"/>
  <c r="D2038" i="6"/>
  <c r="S2037" i="6"/>
  <c r="Q2037" i="6"/>
  <c r="P2037" i="6"/>
  <c r="O2037" i="6"/>
  <c r="N2037" i="6"/>
  <c r="M2037" i="6"/>
  <c r="D2037" i="6"/>
  <c r="S2036" i="6"/>
  <c r="Q2036" i="6"/>
  <c r="P2036" i="6"/>
  <c r="O2036" i="6"/>
  <c r="N2036" i="6"/>
  <c r="M2036" i="6"/>
  <c r="D2036" i="6"/>
  <c r="Q2035" i="6"/>
  <c r="P2035" i="6"/>
  <c r="S2035" i="6" s="1"/>
  <c r="O2035" i="6"/>
  <c r="N2035" i="6"/>
  <c r="M2035" i="6"/>
  <c r="D2035" i="6"/>
  <c r="Q2034" i="6"/>
  <c r="P2034" i="6"/>
  <c r="S2034" i="6" s="1"/>
  <c r="O2034" i="6"/>
  <c r="N2034" i="6"/>
  <c r="M2034" i="6"/>
  <c r="D2034" i="6"/>
  <c r="Q2033" i="6"/>
  <c r="P2033" i="6"/>
  <c r="S2033" i="6" s="1"/>
  <c r="O2033" i="6"/>
  <c r="N2033" i="6"/>
  <c r="M2033" i="6"/>
  <c r="D2033" i="6"/>
  <c r="S2032" i="6"/>
  <c r="Q2032" i="6"/>
  <c r="P2032" i="6"/>
  <c r="O2032" i="6"/>
  <c r="N2032" i="6"/>
  <c r="M2032" i="6"/>
  <c r="D2032" i="6"/>
  <c r="S2031" i="6"/>
  <c r="Q2031" i="6"/>
  <c r="P2031" i="6"/>
  <c r="O2031" i="6"/>
  <c r="N2031" i="6"/>
  <c r="M2031" i="6"/>
  <c r="D2031" i="6"/>
  <c r="S2030" i="6"/>
  <c r="Q2030" i="6"/>
  <c r="P2030" i="6"/>
  <c r="O2030" i="6"/>
  <c r="N2030" i="6"/>
  <c r="M2030" i="6"/>
  <c r="D2030" i="6"/>
  <c r="Q2029" i="6"/>
  <c r="P2029" i="6"/>
  <c r="S2029" i="6" s="1"/>
  <c r="O2029" i="6"/>
  <c r="N2029" i="6"/>
  <c r="M2029" i="6"/>
  <c r="D2029" i="6"/>
  <c r="Q2028" i="6"/>
  <c r="P2028" i="6"/>
  <c r="S2028" i="6" s="1"/>
  <c r="O2028" i="6"/>
  <c r="N2028" i="6"/>
  <c r="M2028" i="6"/>
  <c r="D2028" i="6"/>
  <c r="Q2027" i="6"/>
  <c r="P2027" i="6"/>
  <c r="S2027" i="6" s="1"/>
  <c r="O2027" i="6"/>
  <c r="N2027" i="6"/>
  <c r="M2027" i="6"/>
  <c r="D2027" i="6"/>
  <c r="S2026" i="6"/>
  <c r="Q2026" i="6"/>
  <c r="P2026" i="6"/>
  <c r="O2026" i="6"/>
  <c r="N2026" i="6"/>
  <c r="M2026" i="6"/>
  <c r="D2026" i="6"/>
  <c r="S2025" i="6"/>
  <c r="Q2025" i="6"/>
  <c r="P2025" i="6"/>
  <c r="O2025" i="6"/>
  <c r="N2025" i="6"/>
  <c r="M2025" i="6"/>
  <c r="D2025" i="6"/>
  <c r="Q2024" i="6"/>
  <c r="P2024" i="6"/>
  <c r="S2024" i="6" s="1"/>
  <c r="O2024" i="6"/>
  <c r="N2024" i="6"/>
  <c r="M2024" i="6"/>
  <c r="D2024" i="6"/>
  <c r="Q2023" i="6"/>
  <c r="P2023" i="6"/>
  <c r="S2023" i="6" s="1"/>
  <c r="O2023" i="6"/>
  <c r="N2023" i="6"/>
  <c r="M2023" i="6"/>
  <c r="D2023" i="6"/>
  <c r="S2022" i="6"/>
  <c r="Q2022" i="6"/>
  <c r="P2022" i="6"/>
  <c r="O2022" i="6"/>
  <c r="N2022" i="6"/>
  <c r="M2022" i="6"/>
  <c r="D2022" i="6"/>
  <c r="S2021" i="6"/>
  <c r="Q2021" i="6"/>
  <c r="P2021" i="6"/>
  <c r="O2021" i="6"/>
  <c r="N2021" i="6"/>
  <c r="M2021" i="6"/>
  <c r="D2021" i="6"/>
  <c r="Q2020" i="6"/>
  <c r="P2020" i="6"/>
  <c r="S2020" i="6" s="1"/>
  <c r="O2020" i="6"/>
  <c r="N2020" i="6"/>
  <c r="M2020" i="6"/>
  <c r="D2020" i="6"/>
  <c r="S2019" i="6"/>
  <c r="Q2019" i="6"/>
  <c r="P2019" i="6"/>
  <c r="O2019" i="6"/>
  <c r="N2019" i="6"/>
  <c r="M2019" i="6"/>
  <c r="D2019" i="6"/>
  <c r="S2018" i="6"/>
  <c r="Q2018" i="6"/>
  <c r="P2018" i="6"/>
  <c r="O2018" i="6"/>
  <c r="N2018" i="6"/>
  <c r="M2018" i="6"/>
  <c r="D2018" i="6"/>
  <c r="Q2017" i="6"/>
  <c r="P2017" i="6"/>
  <c r="S2017" i="6" s="1"/>
  <c r="O2017" i="6"/>
  <c r="N2017" i="6"/>
  <c r="M2017" i="6"/>
  <c r="D2017" i="6"/>
  <c r="Q2016" i="6"/>
  <c r="P2016" i="6"/>
  <c r="S2016" i="6" s="1"/>
  <c r="O2016" i="6"/>
  <c r="N2016" i="6"/>
  <c r="M2016" i="6"/>
  <c r="D2016" i="6"/>
  <c r="Q2015" i="6"/>
  <c r="P2015" i="6"/>
  <c r="S2015" i="6" s="1"/>
  <c r="O2015" i="6"/>
  <c r="N2015" i="6"/>
  <c r="M2015" i="6"/>
  <c r="D2015" i="6"/>
  <c r="Q2014" i="6"/>
  <c r="P2014" i="6"/>
  <c r="S2014" i="6" s="1"/>
  <c r="O2014" i="6"/>
  <c r="N2014" i="6"/>
  <c r="M2014" i="6"/>
  <c r="D2014" i="6"/>
  <c r="S2013" i="6"/>
  <c r="Q2013" i="6"/>
  <c r="P2013" i="6"/>
  <c r="O2013" i="6"/>
  <c r="N2013" i="6"/>
  <c r="M2013" i="6"/>
  <c r="D2013" i="6"/>
  <c r="Q2012" i="6"/>
  <c r="P2012" i="6"/>
  <c r="S2012" i="6" s="1"/>
  <c r="O2012" i="6"/>
  <c r="N2012" i="6"/>
  <c r="M2012" i="6"/>
  <c r="D2012" i="6"/>
  <c r="Q2011" i="6"/>
  <c r="P2011" i="6"/>
  <c r="S2011" i="6" s="1"/>
  <c r="O2011" i="6"/>
  <c r="N2011" i="6"/>
  <c r="M2011" i="6"/>
  <c r="D2011" i="6"/>
  <c r="S2010" i="6"/>
  <c r="Q2010" i="6"/>
  <c r="P2010" i="6"/>
  <c r="O2010" i="6"/>
  <c r="N2010" i="6"/>
  <c r="M2010" i="6"/>
  <c r="D2010" i="6"/>
  <c r="S2009" i="6"/>
  <c r="Q2009" i="6"/>
  <c r="P2009" i="6"/>
  <c r="O2009" i="6"/>
  <c r="N2009" i="6"/>
  <c r="M2009" i="6"/>
  <c r="D2009" i="6"/>
  <c r="Q2008" i="6"/>
  <c r="P2008" i="6"/>
  <c r="S2008" i="6" s="1"/>
  <c r="O2008" i="6"/>
  <c r="N2008" i="6"/>
  <c r="M2008" i="6"/>
  <c r="D2008" i="6"/>
  <c r="S2007" i="6"/>
  <c r="Q2007" i="6"/>
  <c r="P2007" i="6"/>
  <c r="O2007" i="6"/>
  <c r="N2007" i="6"/>
  <c r="M2007" i="6"/>
  <c r="D2007" i="6"/>
  <c r="S2006" i="6"/>
  <c r="Q2006" i="6"/>
  <c r="P2006" i="6"/>
  <c r="O2006" i="6"/>
  <c r="N2006" i="6"/>
  <c r="M2006" i="6"/>
  <c r="D2006" i="6"/>
  <c r="Q2005" i="6"/>
  <c r="P2005" i="6"/>
  <c r="S2005" i="6" s="1"/>
  <c r="O2005" i="6"/>
  <c r="N2005" i="6"/>
  <c r="M2005" i="6"/>
  <c r="D2005" i="6"/>
  <c r="Q2004" i="6"/>
  <c r="P2004" i="6"/>
  <c r="S2004" i="6" s="1"/>
  <c r="O2004" i="6"/>
  <c r="N2004" i="6"/>
  <c r="M2004" i="6"/>
  <c r="D2004" i="6"/>
  <c r="Q2003" i="6"/>
  <c r="P2003" i="6"/>
  <c r="S2003" i="6" s="1"/>
  <c r="O2003" i="6"/>
  <c r="N2003" i="6"/>
  <c r="M2003" i="6"/>
  <c r="D2003" i="6"/>
  <c r="Q2002" i="6"/>
  <c r="P2002" i="6"/>
  <c r="S2002" i="6" s="1"/>
  <c r="O2002" i="6"/>
  <c r="N2002" i="6"/>
  <c r="M2002" i="6"/>
  <c r="D2002" i="6"/>
  <c r="S2001" i="6"/>
  <c r="Q2001" i="6"/>
  <c r="P2001" i="6"/>
  <c r="O2001" i="6"/>
  <c r="N2001" i="6"/>
  <c r="M2001" i="6"/>
  <c r="D2001" i="6"/>
  <c r="S2000" i="6"/>
  <c r="Q2000" i="6"/>
  <c r="P2000" i="6"/>
  <c r="O2000" i="6"/>
  <c r="N2000" i="6"/>
  <c r="M2000" i="6"/>
  <c r="D2000" i="6"/>
  <c r="Q1999" i="6"/>
  <c r="P1999" i="6"/>
  <c r="S1999" i="6" s="1"/>
  <c r="O1999" i="6"/>
  <c r="N1999" i="6"/>
  <c r="M1999" i="6"/>
  <c r="D1999" i="6"/>
  <c r="S1998" i="6"/>
  <c r="Q1998" i="6"/>
  <c r="P1998" i="6"/>
  <c r="O1998" i="6"/>
  <c r="N1998" i="6"/>
  <c r="M1998" i="6"/>
  <c r="D1998" i="6"/>
  <c r="S1997" i="6"/>
  <c r="Q1997" i="6"/>
  <c r="P1997" i="6"/>
  <c r="O1997" i="6"/>
  <c r="N1997" i="6"/>
  <c r="M1997" i="6"/>
  <c r="D1997" i="6"/>
  <c r="Q1996" i="6"/>
  <c r="P1996" i="6"/>
  <c r="S1996" i="6" s="1"/>
  <c r="O1996" i="6"/>
  <c r="N1996" i="6"/>
  <c r="M1996" i="6"/>
  <c r="D1996" i="6"/>
  <c r="S1995" i="6"/>
  <c r="Q1995" i="6"/>
  <c r="P1995" i="6"/>
  <c r="O1995" i="6"/>
  <c r="N1995" i="6"/>
  <c r="M1995" i="6"/>
  <c r="D1995" i="6"/>
  <c r="S1994" i="6"/>
  <c r="Q1994" i="6"/>
  <c r="P1994" i="6"/>
  <c r="O1994" i="6"/>
  <c r="N1994" i="6"/>
  <c r="M1994" i="6"/>
  <c r="D1994" i="6"/>
  <c r="Q1993" i="6"/>
  <c r="P1993" i="6"/>
  <c r="S1993" i="6" s="1"/>
  <c r="O1993" i="6"/>
  <c r="N1993" i="6"/>
  <c r="M1993" i="6"/>
  <c r="D1993" i="6"/>
  <c r="Q1992" i="6"/>
  <c r="P1992" i="6"/>
  <c r="S1992" i="6" s="1"/>
  <c r="O1992" i="6"/>
  <c r="N1992" i="6"/>
  <c r="M1992" i="6"/>
  <c r="D1992" i="6"/>
  <c r="Q1991" i="6"/>
  <c r="P1991" i="6"/>
  <c r="S1991" i="6" s="1"/>
  <c r="O1991" i="6"/>
  <c r="N1991" i="6"/>
  <c r="M1991" i="6"/>
  <c r="D1991" i="6"/>
  <c r="Q1990" i="6"/>
  <c r="P1990" i="6"/>
  <c r="S1990" i="6" s="1"/>
  <c r="O1990" i="6"/>
  <c r="N1990" i="6"/>
  <c r="M1990" i="6"/>
  <c r="D1990" i="6"/>
  <c r="S1989" i="6"/>
  <c r="Q1989" i="6"/>
  <c r="P1989" i="6"/>
  <c r="O1989" i="6"/>
  <c r="N1989" i="6"/>
  <c r="M1989" i="6"/>
  <c r="D1989" i="6"/>
  <c r="Q1988" i="6"/>
  <c r="P1988" i="6"/>
  <c r="S1988" i="6" s="1"/>
  <c r="O1988" i="6"/>
  <c r="N1988" i="6"/>
  <c r="M1988" i="6"/>
  <c r="D1988" i="6"/>
  <c r="Q1987" i="6"/>
  <c r="P1987" i="6"/>
  <c r="S1987" i="6" s="1"/>
  <c r="O1987" i="6"/>
  <c r="N1987" i="6"/>
  <c r="M1987" i="6"/>
  <c r="D1987" i="6"/>
  <c r="S1986" i="6"/>
  <c r="Q1986" i="6"/>
  <c r="P1986" i="6"/>
  <c r="O1986" i="6"/>
  <c r="N1986" i="6"/>
  <c r="M1986" i="6"/>
  <c r="D1986" i="6"/>
  <c r="Q1985" i="6"/>
  <c r="P1985" i="6"/>
  <c r="S1985" i="6" s="1"/>
  <c r="O1985" i="6"/>
  <c r="N1985" i="6"/>
  <c r="M1985" i="6"/>
  <c r="D1985" i="6"/>
  <c r="Q1984" i="6"/>
  <c r="P1984" i="6"/>
  <c r="S1984" i="6" s="1"/>
  <c r="O1984" i="6"/>
  <c r="N1984" i="6"/>
  <c r="M1984" i="6"/>
  <c r="D1984" i="6"/>
  <c r="S1983" i="6"/>
  <c r="Q1983" i="6"/>
  <c r="P1983" i="6"/>
  <c r="O1983" i="6"/>
  <c r="N1983" i="6"/>
  <c r="M1983" i="6"/>
  <c r="D1983" i="6"/>
  <c r="S1982" i="6"/>
  <c r="Q1982" i="6"/>
  <c r="P1982" i="6"/>
  <c r="O1982" i="6"/>
  <c r="N1982" i="6"/>
  <c r="M1982" i="6"/>
  <c r="D1982" i="6"/>
  <c r="Q1981" i="6"/>
  <c r="P1981" i="6"/>
  <c r="S1981" i="6" s="1"/>
  <c r="O1981" i="6"/>
  <c r="N1981" i="6"/>
  <c r="M1981" i="6"/>
  <c r="D1981" i="6"/>
  <c r="Q1980" i="6"/>
  <c r="P1980" i="6"/>
  <c r="S1980" i="6" s="1"/>
  <c r="O1980" i="6"/>
  <c r="N1980" i="6"/>
  <c r="M1980" i="6"/>
  <c r="D1980" i="6"/>
  <c r="Q1979" i="6"/>
  <c r="P1979" i="6"/>
  <c r="S1979" i="6" s="1"/>
  <c r="O1979" i="6"/>
  <c r="N1979" i="6"/>
  <c r="M1979" i="6"/>
  <c r="D1979" i="6"/>
  <c r="Q1978" i="6"/>
  <c r="P1978" i="6"/>
  <c r="S1978" i="6" s="1"/>
  <c r="O1978" i="6"/>
  <c r="N1978" i="6"/>
  <c r="M1978" i="6"/>
  <c r="D1978" i="6"/>
  <c r="S1977" i="6"/>
  <c r="Q1977" i="6"/>
  <c r="P1977" i="6"/>
  <c r="O1977" i="6"/>
  <c r="N1977" i="6"/>
  <c r="M1977" i="6"/>
  <c r="D1977" i="6"/>
  <c r="Q1976" i="6"/>
  <c r="P1976" i="6"/>
  <c r="S1976" i="6" s="1"/>
  <c r="O1976" i="6"/>
  <c r="N1976" i="6"/>
  <c r="M1976" i="6"/>
  <c r="D1976" i="6"/>
  <c r="Q1975" i="6"/>
  <c r="P1975" i="6"/>
  <c r="S1975" i="6" s="1"/>
  <c r="O1975" i="6"/>
  <c r="N1975" i="6"/>
  <c r="M1975" i="6"/>
  <c r="D1975" i="6"/>
  <c r="S1974" i="6"/>
  <c r="Q1974" i="6"/>
  <c r="P1974" i="6"/>
  <c r="O1974" i="6"/>
  <c r="N1974" i="6"/>
  <c r="M1974" i="6"/>
  <c r="D1974" i="6"/>
  <c r="Q1973" i="6"/>
  <c r="P1973" i="6"/>
  <c r="S1973" i="6" s="1"/>
  <c r="O1973" i="6"/>
  <c r="N1973" i="6"/>
  <c r="M1973" i="6"/>
  <c r="D1973" i="6"/>
  <c r="Q1972" i="6"/>
  <c r="P1972" i="6"/>
  <c r="S1972" i="6" s="1"/>
  <c r="O1972" i="6"/>
  <c r="N1972" i="6"/>
  <c r="M1972" i="6"/>
  <c r="D1972" i="6"/>
  <c r="S1971" i="6"/>
  <c r="Q1971" i="6"/>
  <c r="P1971" i="6"/>
  <c r="O1971" i="6"/>
  <c r="N1971" i="6"/>
  <c r="M1971" i="6"/>
  <c r="D1971" i="6"/>
  <c r="S1970" i="6"/>
  <c r="Q1970" i="6"/>
  <c r="P1970" i="6"/>
  <c r="O1970" i="6"/>
  <c r="N1970" i="6"/>
  <c r="M1970" i="6"/>
  <c r="D1970" i="6"/>
  <c r="Q1969" i="6"/>
  <c r="P1969" i="6"/>
  <c r="S1969" i="6" s="1"/>
  <c r="O1969" i="6"/>
  <c r="N1969" i="6"/>
  <c r="M1969" i="6"/>
  <c r="D1969" i="6"/>
  <c r="Q1968" i="6"/>
  <c r="P1968" i="6"/>
  <c r="S1968" i="6" s="1"/>
  <c r="O1968" i="6"/>
  <c r="N1968" i="6"/>
  <c r="M1968" i="6"/>
  <c r="D1968" i="6"/>
  <c r="Q1967" i="6"/>
  <c r="P1967" i="6"/>
  <c r="S1967" i="6" s="1"/>
  <c r="O1967" i="6"/>
  <c r="N1967" i="6"/>
  <c r="M1967" i="6"/>
  <c r="D1967" i="6"/>
  <c r="S1966" i="6"/>
  <c r="Q1966" i="6"/>
  <c r="P1966" i="6"/>
  <c r="O1966" i="6"/>
  <c r="N1966" i="6"/>
  <c r="M1966" i="6"/>
  <c r="D1966" i="6"/>
  <c r="S1965" i="6"/>
  <c r="Q1965" i="6"/>
  <c r="P1965" i="6"/>
  <c r="O1965" i="6"/>
  <c r="N1965" i="6"/>
  <c r="M1965" i="6"/>
  <c r="D1965" i="6"/>
  <c r="Q1964" i="6"/>
  <c r="P1964" i="6"/>
  <c r="S1964" i="6" s="1"/>
  <c r="O1964" i="6"/>
  <c r="N1964" i="6"/>
  <c r="M1964" i="6"/>
  <c r="D1964" i="6"/>
  <c r="S1963" i="6"/>
  <c r="Q1963" i="6"/>
  <c r="P1963" i="6"/>
  <c r="O1963" i="6"/>
  <c r="N1963" i="6"/>
  <c r="M1963" i="6"/>
  <c r="D1963" i="6"/>
  <c r="Q1962" i="6"/>
  <c r="P1962" i="6"/>
  <c r="S1962" i="6" s="1"/>
  <c r="O1962" i="6"/>
  <c r="N1962" i="6"/>
  <c r="M1962" i="6"/>
  <c r="D1962" i="6"/>
  <c r="Q1961" i="6"/>
  <c r="P1961" i="6"/>
  <c r="S1961" i="6" s="1"/>
  <c r="O1961" i="6"/>
  <c r="N1961" i="6"/>
  <c r="M1961" i="6"/>
  <c r="D1961" i="6"/>
  <c r="S1960" i="6"/>
  <c r="Q1960" i="6"/>
  <c r="P1960" i="6"/>
  <c r="O1960" i="6"/>
  <c r="N1960" i="6"/>
  <c r="M1960" i="6"/>
  <c r="D1960" i="6"/>
  <c r="S1959" i="6"/>
  <c r="Q1959" i="6"/>
  <c r="P1959" i="6"/>
  <c r="O1959" i="6"/>
  <c r="N1959" i="6"/>
  <c r="M1959" i="6"/>
  <c r="D1959" i="6"/>
  <c r="Q1958" i="6"/>
  <c r="P1958" i="6"/>
  <c r="S1958" i="6" s="1"/>
  <c r="O1958" i="6"/>
  <c r="N1958" i="6"/>
  <c r="M1958" i="6"/>
  <c r="D1958" i="6"/>
  <c r="Q1957" i="6"/>
  <c r="P1957" i="6"/>
  <c r="S1957" i="6" s="1"/>
  <c r="O1957" i="6"/>
  <c r="N1957" i="6"/>
  <c r="M1957" i="6"/>
  <c r="D1957" i="6"/>
  <c r="S1956" i="6"/>
  <c r="Q1956" i="6"/>
  <c r="P1956" i="6"/>
  <c r="O1956" i="6"/>
  <c r="N1956" i="6"/>
  <c r="M1956" i="6"/>
  <c r="D1956" i="6"/>
  <c r="Q1955" i="6"/>
  <c r="P1955" i="6"/>
  <c r="S1955" i="6" s="1"/>
  <c r="O1955" i="6"/>
  <c r="N1955" i="6"/>
  <c r="M1955" i="6"/>
  <c r="D1955" i="6"/>
  <c r="Q1954" i="6"/>
  <c r="P1954" i="6"/>
  <c r="S1954" i="6" s="1"/>
  <c r="O1954" i="6"/>
  <c r="N1954" i="6"/>
  <c r="M1954" i="6"/>
  <c r="D1954" i="6"/>
  <c r="S1953" i="6"/>
  <c r="Q1953" i="6"/>
  <c r="P1953" i="6"/>
  <c r="O1953" i="6"/>
  <c r="N1953" i="6"/>
  <c r="M1953" i="6"/>
  <c r="D1953" i="6"/>
  <c r="S1952" i="6"/>
  <c r="Q1952" i="6"/>
  <c r="P1952" i="6"/>
  <c r="O1952" i="6"/>
  <c r="N1952" i="6"/>
  <c r="M1952" i="6"/>
  <c r="D1952" i="6"/>
  <c r="Q1951" i="6"/>
  <c r="P1951" i="6"/>
  <c r="S1951" i="6" s="1"/>
  <c r="O1951" i="6"/>
  <c r="N1951" i="6"/>
  <c r="M1951" i="6"/>
  <c r="D1951" i="6"/>
  <c r="S1950" i="6"/>
  <c r="Q1950" i="6"/>
  <c r="P1950" i="6"/>
  <c r="O1950" i="6"/>
  <c r="N1950" i="6"/>
  <c r="M1950" i="6"/>
  <c r="D1950" i="6"/>
  <c r="Q1949" i="6"/>
  <c r="P1949" i="6"/>
  <c r="S1949" i="6" s="1"/>
  <c r="O1949" i="6"/>
  <c r="N1949" i="6"/>
  <c r="M1949" i="6"/>
  <c r="D1949" i="6"/>
  <c r="Q1948" i="6"/>
  <c r="P1948" i="6"/>
  <c r="S1948" i="6" s="1"/>
  <c r="O1948" i="6"/>
  <c r="N1948" i="6"/>
  <c r="M1948" i="6"/>
  <c r="D1948" i="6"/>
  <c r="S1947" i="6"/>
  <c r="Q1947" i="6"/>
  <c r="P1947" i="6"/>
  <c r="O1947" i="6"/>
  <c r="N1947" i="6"/>
  <c r="M1947" i="6"/>
  <c r="D1947" i="6"/>
  <c r="Q1946" i="6"/>
  <c r="P1946" i="6"/>
  <c r="S1946" i="6" s="1"/>
  <c r="O1946" i="6"/>
  <c r="N1946" i="6"/>
  <c r="M1946" i="6"/>
  <c r="D1946" i="6"/>
  <c r="Q1945" i="6"/>
  <c r="P1945" i="6"/>
  <c r="S1945" i="6" s="1"/>
  <c r="O1945" i="6"/>
  <c r="N1945" i="6"/>
  <c r="M1945" i="6"/>
  <c r="D1945" i="6"/>
  <c r="Q1944" i="6"/>
  <c r="P1944" i="6"/>
  <c r="S1944" i="6" s="1"/>
  <c r="O1944" i="6"/>
  <c r="N1944" i="6"/>
  <c r="M1944" i="6"/>
  <c r="D1944" i="6"/>
  <c r="S1943" i="6"/>
  <c r="Q1943" i="6"/>
  <c r="P1943" i="6"/>
  <c r="O1943" i="6"/>
  <c r="N1943" i="6"/>
  <c r="M1943" i="6"/>
  <c r="D1943" i="6"/>
  <c r="Q1942" i="6"/>
  <c r="P1942" i="6"/>
  <c r="S1942" i="6" s="1"/>
  <c r="O1942" i="6"/>
  <c r="N1942" i="6"/>
  <c r="M1942" i="6"/>
  <c r="D1942" i="6"/>
  <c r="Q1941" i="6"/>
  <c r="P1941" i="6"/>
  <c r="S1941" i="6" s="1"/>
  <c r="O1941" i="6"/>
  <c r="N1941" i="6"/>
  <c r="M1941" i="6"/>
  <c r="D1941" i="6"/>
  <c r="S1940" i="6"/>
  <c r="Q1940" i="6"/>
  <c r="P1940" i="6"/>
  <c r="O1940" i="6"/>
  <c r="N1940" i="6"/>
  <c r="M1940" i="6"/>
  <c r="D1940" i="6"/>
  <c r="S1939" i="6"/>
  <c r="Q1939" i="6"/>
  <c r="P1939" i="6"/>
  <c r="O1939" i="6"/>
  <c r="N1939" i="6"/>
  <c r="M1939" i="6"/>
  <c r="D1939" i="6"/>
  <c r="Q1938" i="6"/>
  <c r="P1938" i="6"/>
  <c r="S1938" i="6" s="1"/>
  <c r="O1938" i="6"/>
  <c r="N1938" i="6"/>
  <c r="M1938" i="6"/>
  <c r="D1938" i="6"/>
  <c r="S1937" i="6"/>
  <c r="Q1937" i="6"/>
  <c r="P1937" i="6"/>
  <c r="O1937" i="6"/>
  <c r="N1937" i="6"/>
  <c r="M1937" i="6"/>
  <c r="D1937" i="6"/>
  <c r="Q1936" i="6"/>
  <c r="P1936" i="6"/>
  <c r="S1936" i="6" s="1"/>
  <c r="O1936" i="6"/>
  <c r="N1936" i="6"/>
  <c r="M1936" i="6"/>
  <c r="D1936" i="6"/>
  <c r="S1935" i="6"/>
  <c r="Q1935" i="6"/>
  <c r="P1935" i="6"/>
  <c r="O1935" i="6"/>
  <c r="N1935" i="6"/>
  <c r="M1935" i="6"/>
  <c r="D1935" i="6"/>
  <c r="S1934" i="6"/>
  <c r="Q1934" i="6"/>
  <c r="P1934" i="6"/>
  <c r="O1934" i="6"/>
  <c r="N1934" i="6"/>
  <c r="M1934" i="6"/>
  <c r="D1934" i="6"/>
  <c r="Q1933" i="6"/>
  <c r="P1933" i="6"/>
  <c r="S1933" i="6" s="1"/>
  <c r="O1933" i="6"/>
  <c r="N1933" i="6"/>
  <c r="M1933" i="6"/>
  <c r="D1933" i="6"/>
  <c r="S1932" i="6"/>
  <c r="Q1932" i="6"/>
  <c r="P1932" i="6"/>
  <c r="O1932" i="6"/>
  <c r="N1932" i="6"/>
  <c r="M1932" i="6"/>
  <c r="D1932" i="6"/>
  <c r="Q1931" i="6"/>
  <c r="P1931" i="6"/>
  <c r="S1931" i="6" s="1"/>
  <c r="O1931" i="6"/>
  <c r="N1931" i="6"/>
  <c r="M1931" i="6"/>
  <c r="D1931" i="6"/>
  <c r="S1930" i="6"/>
  <c r="Q1930" i="6"/>
  <c r="P1930" i="6"/>
  <c r="O1930" i="6"/>
  <c r="N1930" i="6"/>
  <c r="M1930" i="6"/>
  <c r="D1930" i="6"/>
  <c r="Q1929" i="6"/>
  <c r="P1929" i="6"/>
  <c r="S1929" i="6" s="1"/>
  <c r="O1929" i="6"/>
  <c r="N1929" i="6"/>
  <c r="M1929" i="6"/>
  <c r="D1929" i="6"/>
  <c r="Q1928" i="6"/>
  <c r="P1928" i="6"/>
  <c r="S1928" i="6" s="1"/>
  <c r="O1928" i="6"/>
  <c r="N1928" i="6"/>
  <c r="M1928" i="6"/>
  <c r="D1928" i="6"/>
  <c r="S1927" i="6"/>
  <c r="Q1927" i="6"/>
  <c r="P1927" i="6"/>
  <c r="O1927" i="6"/>
  <c r="N1927" i="6"/>
  <c r="M1927" i="6"/>
  <c r="D1927" i="6"/>
  <c r="S1926" i="6"/>
  <c r="Q1926" i="6"/>
  <c r="P1926" i="6"/>
  <c r="O1926" i="6"/>
  <c r="N1926" i="6"/>
  <c r="M1926" i="6"/>
  <c r="D1926" i="6"/>
  <c r="Q1925" i="6"/>
  <c r="P1925" i="6"/>
  <c r="S1925" i="6" s="1"/>
  <c r="O1925" i="6"/>
  <c r="N1925" i="6"/>
  <c r="M1925" i="6"/>
  <c r="D1925" i="6"/>
  <c r="S1924" i="6"/>
  <c r="Q1924" i="6"/>
  <c r="P1924" i="6"/>
  <c r="O1924" i="6"/>
  <c r="N1924" i="6"/>
  <c r="M1924" i="6"/>
  <c r="D1924" i="6"/>
  <c r="S1923" i="6"/>
  <c r="Q1923" i="6"/>
  <c r="P1923" i="6"/>
  <c r="O1923" i="6"/>
  <c r="N1923" i="6"/>
  <c r="M1923" i="6"/>
  <c r="D1923" i="6"/>
  <c r="Q1922" i="6"/>
  <c r="P1922" i="6"/>
  <c r="S1922" i="6" s="1"/>
  <c r="O1922" i="6"/>
  <c r="N1922" i="6"/>
  <c r="M1922" i="6"/>
  <c r="D1922" i="6"/>
  <c r="Q1921" i="6"/>
  <c r="P1921" i="6"/>
  <c r="S1921" i="6" s="1"/>
  <c r="O1921" i="6"/>
  <c r="N1921" i="6"/>
  <c r="M1921" i="6"/>
  <c r="D1921" i="6"/>
  <c r="S1920" i="6"/>
  <c r="Q1920" i="6"/>
  <c r="P1920" i="6"/>
  <c r="O1920" i="6"/>
  <c r="N1920" i="6"/>
  <c r="M1920" i="6"/>
  <c r="D1920" i="6"/>
  <c r="S1919" i="6"/>
  <c r="Q1919" i="6"/>
  <c r="P1919" i="6"/>
  <c r="O1919" i="6"/>
  <c r="N1919" i="6"/>
  <c r="M1919" i="6"/>
  <c r="D1919" i="6"/>
  <c r="Q1918" i="6"/>
  <c r="P1918" i="6"/>
  <c r="S1918" i="6" s="1"/>
  <c r="O1918" i="6"/>
  <c r="N1918" i="6"/>
  <c r="M1918" i="6"/>
  <c r="D1918" i="6"/>
  <c r="S1917" i="6"/>
  <c r="Q1917" i="6"/>
  <c r="P1917" i="6"/>
  <c r="O1917" i="6"/>
  <c r="N1917" i="6"/>
  <c r="M1917" i="6"/>
  <c r="D1917" i="6"/>
  <c r="Q1916" i="6"/>
  <c r="P1916" i="6"/>
  <c r="S1916" i="6" s="1"/>
  <c r="O1916" i="6"/>
  <c r="N1916" i="6"/>
  <c r="M1916" i="6"/>
  <c r="D1916" i="6"/>
  <c r="Q1915" i="6"/>
  <c r="P1915" i="6"/>
  <c r="S1915" i="6" s="1"/>
  <c r="O1915" i="6"/>
  <c r="N1915" i="6"/>
  <c r="M1915" i="6"/>
  <c r="D1915" i="6"/>
  <c r="S1914" i="6"/>
  <c r="Q1914" i="6"/>
  <c r="P1914" i="6"/>
  <c r="O1914" i="6"/>
  <c r="N1914" i="6"/>
  <c r="M1914" i="6"/>
  <c r="D1914" i="6"/>
  <c r="Q1913" i="6"/>
  <c r="P1913" i="6"/>
  <c r="S1913" i="6" s="1"/>
  <c r="O1913" i="6"/>
  <c r="N1913" i="6"/>
  <c r="M1913" i="6"/>
  <c r="D1913" i="6"/>
  <c r="Q1912" i="6"/>
  <c r="P1912" i="6"/>
  <c r="S1912" i="6" s="1"/>
  <c r="O1912" i="6"/>
  <c r="N1912" i="6"/>
  <c r="M1912" i="6"/>
  <c r="D1912" i="6"/>
  <c r="S1911" i="6"/>
  <c r="Q1911" i="6"/>
  <c r="P1911" i="6"/>
  <c r="O1911" i="6"/>
  <c r="N1911" i="6"/>
  <c r="M1911" i="6"/>
  <c r="D1911" i="6"/>
  <c r="Q1910" i="6"/>
  <c r="P1910" i="6"/>
  <c r="S1910" i="6" s="1"/>
  <c r="O1910" i="6"/>
  <c r="N1910" i="6"/>
  <c r="M1910" i="6"/>
  <c r="D1910" i="6"/>
  <c r="Q1909" i="6"/>
  <c r="P1909" i="6"/>
  <c r="S1909" i="6" s="1"/>
  <c r="O1909" i="6"/>
  <c r="N1909" i="6"/>
  <c r="M1909" i="6"/>
  <c r="D1909" i="6"/>
  <c r="Q1908" i="6"/>
  <c r="P1908" i="6"/>
  <c r="S1908" i="6" s="1"/>
  <c r="O1908" i="6"/>
  <c r="N1908" i="6"/>
  <c r="M1908" i="6"/>
  <c r="D1908" i="6"/>
  <c r="S1907" i="6"/>
  <c r="Q1907" i="6"/>
  <c r="P1907" i="6"/>
  <c r="O1907" i="6"/>
  <c r="N1907" i="6"/>
  <c r="M1907" i="6"/>
  <c r="D1907" i="6"/>
  <c r="S1906" i="6"/>
  <c r="Q1906" i="6"/>
  <c r="P1906" i="6"/>
  <c r="O1906" i="6"/>
  <c r="N1906" i="6"/>
  <c r="M1906" i="6"/>
  <c r="D1906" i="6"/>
  <c r="Q1905" i="6"/>
  <c r="P1905" i="6"/>
  <c r="S1905" i="6" s="1"/>
  <c r="O1905" i="6"/>
  <c r="N1905" i="6"/>
  <c r="M1905" i="6"/>
  <c r="D1905" i="6"/>
  <c r="S1904" i="6"/>
  <c r="Q1904" i="6"/>
  <c r="P1904" i="6"/>
  <c r="O1904" i="6"/>
  <c r="N1904" i="6"/>
  <c r="M1904" i="6"/>
  <c r="D1904" i="6"/>
  <c r="Q1903" i="6"/>
  <c r="P1903" i="6"/>
  <c r="S1903" i="6" s="1"/>
  <c r="O1903" i="6"/>
  <c r="N1903" i="6"/>
  <c r="M1903" i="6"/>
  <c r="D1903" i="6"/>
  <c r="Q1902" i="6"/>
  <c r="P1902" i="6"/>
  <c r="S1902" i="6" s="1"/>
  <c r="O1902" i="6"/>
  <c r="N1902" i="6"/>
  <c r="M1902" i="6"/>
  <c r="D1902" i="6"/>
  <c r="S1901" i="6"/>
  <c r="Q1901" i="6"/>
  <c r="P1901" i="6"/>
  <c r="O1901" i="6"/>
  <c r="N1901" i="6"/>
  <c r="M1901" i="6"/>
  <c r="D1901" i="6"/>
  <c r="Q1900" i="6"/>
  <c r="P1900" i="6"/>
  <c r="S1900" i="6" s="1"/>
  <c r="O1900" i="6"/>
  <c r="N1900" i="6"/>
  <c r="M1900" i="6"/>
  <c r="D1900" i="6"/>
  <c r="Q1899" i="6"/>
  <c r="P1899" i="6"/>
  <c r="S1899" i="6" s="1"/>
  <c r="O1899" i="6"/>
  <c r="N1899" i="6"/>
  <c r="M1899" i="6"/>
  <c r="D1899" i="6"/>
  <c r="S1898" i="6"/>
  <c r="Q1898" i="6"/>
  <c r="P1898" i="6"/>
  <c r="O1898" i="6"/>
  <c r="N1898" i="6"/>
  <c r="M1898" i="6"/>
  <c r="D1898" i="6"/>
  <c r="Q1897" i="6"/>
  <c r="P1897" i="6"/>
  <c r="S1897" i="6" s="1"/>
  <c r="O1897" i="6"/>
  <c r="N1897" i="6"/>
  <c r="M1897" i="6"/>
  <c r="D1897" i="6"/>
  <c r="Q1896" i="6"/>
  <c r="P1896" i="6"/>
  <c r="S1896" i="6" s="1"/>
  <c r="O1896" i="6"/>
  <c r="N1896" i="6"/>
  <c r="M1896" i="6"/>
  <c r="D1896" i="6"/>
  <c r="S1895" i="6"/>
  <c r="Q1895" i="6"/>
  <c r="P1895" i="6"/>
  <c r="O1895" i="6"/>
  <c r="N1895" i="6"/>
  <c r="M1895" i="6"/>
  <c r="D1895" i="6"/>
  <c r="S1894" i="6"/>
  <c r="Q1894" i="6"/>
  <c r="P1894" i="6"/>
  <c r="O1894" i="6"/>
  <c r="N1894" i="6"/>
  <c r="M1894" i="6"/>
  <c r="D1894" i="6"/>
  <c r="Q1893" i="6"/>
  <c r="P1893" i="6"/>
  <c r="S1893" i="6" s="1"/>
  <c r="O1893" i="6"/>
  <c r="N1893" i="6"/>
  <c r="M1893" i="6"/>
  <c r="D1893" i="6"/>
  <c r="S1892" i="6"/>
  <c r="Q1892" i="6"/>
  <c r="P1892" i="6"/>
  <c r="O1892" i="6"/>
  <c r="N1892" i="6"/>
  <c r="M1892" i="6"/>
  <c r="D1892" i="6"/>
  <c r="Q1891" i="6"/>
  <c r="P1891" i="6"/>
  <c r="S1891" i="6" s="1"/>
  <c r="O1891" i="6"/>
  <c r="N1891" i="6"/>
  <c r="M1891" i="6"/>
  <c r="D1891" i="6"/>
  <c r="Q1890" i="6"/>
  <c r="P1890" i="6"/>
  <c r="S1890" i="6" s="1"/>
  <c r="O1890" i="6"/>
  <c r="N1890" i="6"/>
  <c r="M1890" i="6"/>
  <c r="D1890" i="6"/>
  <c r="S1889" i="6"/>
  <c r="Q1889" i="6"/>
  <c r="P1889" i="6"/>
  <c r="O1889" i="6"/>
  <c r="N1889" i="6"/>
  <c r="M1889" i="6"/>
  <c r="D1889" i="6"/>
  <c r="Q1888" i="6"/>
  <c r="P1888" i="6"/>
  <c r="S1888" i="6" s="1"/>
  <c r="O1888" i="6"/>
  <c r="N1888" i="6"/>
  <c r="M1888" i="6"/>
  <c r="D1888" i="6"/>
  <c r="Q1887" i="6"/>
  <c r="P1887" i="6"/>
  <c r="S1887" i="6" s="1"/>
  <c r="O1887" i="6"/>
  <c r="N1887" i="6"/>
  <c r="M1887" i="6"/>
  <c r="D1887" i="6"/>
  <c r="S1886" i="6"/>
  <c r="Q1886" i="6"/>
  <c r="P1886" i="6"/>
  <c r="O1886" i="6"/>
  <c r="N1886" i="6"/>
  <c r="M1886" i="6"/>
  <c r="D1886" i="6"/>
  <c r="Q1885" i="6"/>
  <c r="P1885" i="6"/>
  <c r="S1885" i="6" s="1"/>
  <c r="O1885" i="6"/>
  <c r="N1885" i="6"/>
  <c r="M1885" i="6"/>
  <c r="D1885" i="6"/>
  <c r="Q1884" i="6"/>
  <c r="P1884" i="6"/>
  <c r="S1884" i="6" s="1"/>
  <c r="O1884" i="6"/>
  <c r="N1884" i="6"/>
  <c r="M1884" i="6"/>
  <c r="D1884" i="6"/>
  <c r="S1883" i="6"/>
  <c r="Q1883" i="6"/>
  <c r="P1883" i="6"/>
  <c r="O1883" i="6"/>
  <c r="N1883" i="6"/>
  <c r="M1883" i="6"/>
  <c r="D1883" i="6"/>
  <c r="S1882" i="6"/>
  <c r="Q1882" i="6"/>
  <c r="P1882" i="6"/>
  <c r="O1882" i="6"/>
  <c r="N1882" i="6"/>
  <c r="M1882" i="6"/>
  <c r="D1882" i="6"/>
  <c r="Q1881" i="6"/>
  <c r="P1881" i="6"/>
  <c r="S1881" i="6" s="1"/>
  <c r="O1881" i="6"/>
  <c r="N1881" i="6"/>
  <c r="M1881" i="6"/>
  <c r="D1881" i="6"/>
  <c r="S1880" i="6"/>
  <c r="Q1880" i="6"/>
  <c r="P1880" i="6"/>
  <c r="O1880" i="6"/>
  <c r="N1880" i="6"/>
  <c r="M1880" i="6"/>
  <c r="D1880" i="6"/>
  <c r="Q1879" i="6"/>
  <c r="P1879" i="6"/>
  <c r="S1879" i="6" s="1"/>
  <c r="O1879" i="6"/>
  <c r="N1879" i="6"/>
  <c r="M1879" i="6"/>
  <c r="D1879" i="6"/>
  <c r="Q1878" i="6"/>
  <c r="P1878" i="6"/>
  <c r="S1878" i="6" s="1"/>
  <c r="O1878" i="6"/>
  <c r="N1878" i="6"/>
  <c r="M1878" i="6"/>
  <c r="D1878" i="6"/>
  <c r="S1877" i="6"/>
  <c r="Q1877" i="6"/>
  <c r="P1877" i="6"/>
  <c r="O1877" i="6"/>
  <c r="N1877" i="6"/>
  <c r="M1877" i="6"/>
  <c r="D1877" i="6"/>
  <c r="Q1876" i="6"/>
  <c r="P1876" i="6"/>
  <c r="S1876" i="6" s="1"/>
  <c r="O1876" i="6"/>
  <c r="N1876" i="6"/>
  <c r="M1876" i="6"/>
  <c r="D1876" i="6"/>
  <c r="Q1875" i="6"/>
  <c r="P1875" i="6"/>
  <c r="S1875" i="6" s="1"/>
  <c r="O1875" i="6"/>
  <c r="N1875" i="6"/>
  <c r="M1875" i="6"/>
  <c r="D1875" i="6"/>
  <c r="S1874" i="6"/>
  <c r="Q1874" i="6"/>
  <c r="P1874" i="6"/>
  <c r="O1874" i="6"/>
  <c r="N1874" i="6"/>
  <c r="M1874" i="6"/>
  <c r="D1874" i="6"/>
  <c r="Q1873" i="6"/>
  <c r="P1873" i="6"/>
  <c r="S1873" i="6" s="1"/>
  <c r="O1873" i="6"/>
  <c r="N1873" i="6"/>
  <c r="M1873" i="6"/>
  <c r="D1873" i="6"/>
  <c r="Q1872" i="6"/>
  <c r="P1872" i="6"/>
  <c r="S1872" i="6" s="1"/>
  <c r="O1872" i="6"/>
  <c r="N1872" i="6"/>
  <c r="M1872" i="6"/>
  <c r="D1872" i="6"/>
  <c r="S1871" i="6"/>
  <c r="Q1871" i="6"/>
  <c r="P1871" i="6"/>
  <c r="O1871" i="6"/>
  <c r="N1871" i="6"/>
  <c r="M1871" i="6"/>
  <c r="D1871" i="6"/>
  <c r="S1870" i="6"/>
  <c r="Q1870" i="6"/>
  <c r="P1870" i="6"/>
  <c r="O1870" i="6"/>
  <c r="N1870" i="6"/>
  <c r="M1870" i="6"/>
  <c r="D1870" i="6"/>
  <c r="Q1869" i="6"/>
  <c r="P1869" i="6"/>
  <c r="S1869" i="6" s="1"/>
  <c r="O1869" i="6"/>
  <c r="N1869" i="6"/>
  <c r="M1869" i="6"/>
  <c r="D1869" i="6"/>
  <c r="S1868" i="6"/>
  <c r="Q1868" i="6"/>
  <c r="P1868" i="6"/>
  <c r="O1868" i="6"/>
  <c r="N1868" i="6"/>
  <c r="M1868" i="6"/>
  <c r="D1868" i="6"/>
  <c r="Q1867" i="6"/>
  <c r="P1867" i="6"/>
  <c r="S1867" i="6" s="1"/>
  <c r="O1867" i="6"/>
  <c r="N1867" i="6"/>
  <c r="M1867" i="6"/>
  <c r="D1867" i="6"/>
  <c r="Q1866" i="6"/>
  <c r="P1866" i="6"/>
  <c r="S1866" i="6" s="1"/>
  <c r="O1866" i="6"/>
  <c r="N1866" i="6"/>
  <c r="M1866" i="6"/>
  <c r="D1866" i="6"/>
  <c r="S1865" i="6"/>
  <c r="Q1865" i="6"/>
  <c r="P1865" i="6"/>
  <c r="O1865" i="6"/>
  <c r="N1865" i="6"/>
  <c r="M1865" i="6"/>
  <c r="D1865" i="6"/>
  <c r="Q1864" i="6"/>
  <c r="P1864" i="6"/>
  <c r="S1864" i="6" s="1"/>
  <c r="O1864" i="6"/>
  <c r="N1864" i="6"/>
  <c r="M1864" i="6"/>
  <c r="D1864" i="6"/>
  <c r="Q1863" i="6"/>
  <c r="P1863" i="6"/>
  <c r="S1863" i="6" s="1"/>
  <c r="O1863" i="6"/>
  <c r="N1863" i="6"/>
  <c r="M1863" i="6"/>
  <c r="D1863" i="6"/>
  <c r="S1862" i="6"/>
  <c r="Q1862" i="6"/>
  <c r="P1862" i="6"/>
  <c r="O1862" i="6"/>
  <c r="N1862" i="6"/>
  <c r="M1862" i="6"/>
  <c r="D1862" i="6"/>
  <c r="Q1861" i="6"/>
  <c r="P1861" i="6"/>
  <c r="S1861" i="6" s="1"/>
  <c r="O1861" i="6"/>
  <c r="N1861" i="6"/>
  <c r="M1861" i="6"/>
  <c r="D1861" i="6"/>
  <c r="Q1860" i="6"/>
  <c r="P1860" i="6"/>
  <c r="S1860" i="6" s="1"/>
  <c r="O1860" i="6"/>
  <c r="N1860" i="6"/>
  <c r="M1860" i="6"/>
  <c r="D1860" i="6"/>
  <c r="S1859" i="6"/>
  <c r="Q1859" i="6"/>
  <c r="P1859" i="6"/>
  <c r="O1859" i="6"/>
  <c r="N1859" i="6"/>
  <c r="M1859" i="6"/>
  <c r="D1859" i="6"/>
  <c r="S1858" i="6"/>
  <c r="Q1858" i="6"/>
  <c r="P1858" i="6"/>
  <c r="O1858" i="6"/>
  <c r="N1858" i="6"/>
  <c r="M1858" i="6"/>
  <c r="D1858" i="6"/>
  <c r="Q1857" i="6"/>
  <c r="P1857" i="6"/>
  <c r="S1857" i="6" s="1"/>
  <c r="O1857" i="6"/>
  <c r="N1857" i="6"/>
  <c r="M1857" i="6"/>
  <c r="D1857" i="6"/>
  <c r="S1856" i="6"/>
  <c r="Q1856" i="6"/>
  <c r="P1856" i="6"/>
  <c r="O1856" i="6"/>
  <c r="N1856" i="6"/>
  <c r="M1856" i="6"/>
  <c r="D1856" i="6"/>
  <c r="Q1855" i="6"/>
  <c r="P1855" i="6"/>
  <c r="S1855" i="6" s="1"/>
  <c r="O1855" i="6"/>
  <c r="N1855" i="6"/>
  <c r="M1855" i="6"/>
  <c r="D1855" i="6"/>
  <c r="Q1854" i="6"/>
  <c r="P1854" i="6"/>
  <c r="S1854" i="6" s="1"/>
  <c r="O1854" i="6"/>
  <c r="N1854" i="6"/>
  <c r="M1854" i="6"/>
  <c r="D1854" i="6"/>
  <c r="S1853" i="6"/>
  <c r="Q1853" i="6"/>
  <c r="P1853" i="6"/>
  <c r="O1853" i="6"/>
  <c r="N1853" i="6"/>
  <c r="M1853" i="6"/>
  <c r="D1853" i="6"/>
  <c r="Q1852" i="6"/>
  <c r="P1852" i="6"/>
  <c r="S1852" i="6" s="1"/>
  <c r="O1852" i="6"/>
  <c r="N1852" i="6"/>
  <c r="M1852" i="6"/>
  <c r="D1852" i="6"/>
  <c r="Q1851" i="6"/>
  <c r="P1851" i="6"/>
  <c r="S1851" i="6" s="1"/>
  <c r="O1851" i="6"/>
  <c r="N1851" i="6"/>
  <c r="M1851" i="6"/>
  <c r="D1851" i="6"/>
  <c r="S1850" i="6"/>
  <c r="Q1850" i="6"/>
  <c r="P1850" i="6"/>
  <c r="O1850" i="6"/>
  <c r="N1850" i="6"/>
  <c r="M1850" i="6"/>
  <c r="D1850" i="6"/>
  <c r="Q1849" i="6"/>
  <c r="P1849" i="6"/>
  <c r="S1849" i="6" s="1"/>
  <c r="O1849" i="6"/>
  <c r="N1849" i="6"/>
  <c r="M1849" i="6"/>
  <c r="D1849" i="6"/>
  <c r="Q1848" i="6"/>
  <c r="P1848" i="6"/>
  <c r="S1848" i="6" s="1"/>
  <c r="O1848" i="6"/>
  <c r="N1848" i="6"/>
  <c r="M1848" i="6"/>
  <c r="D1848" i="6"/>
  <c r="S1847" i="6"/>
  <c r="Q1847" i="6"/>
  <c r="P1847" i="6"/>
  <c r="O1847" i="6"/>
  <c r="N1847" i="6"/>
  <c r="M1847" i="6"/>
  <c r="D1847" i="6"/>
  <c r="S1846" i="6"/>
  <c r="Q1846" i="6"/>
  <c r="P1846" i="6"/>
  <c r="O1846" i="6"/>
  <c r="N1846" i="6"/>
  <c r="M1846" i="6"/>
  <c r="D1846" i="6"/>
  <c r="Q1845" i="6"/>
  <c r="P1845" i="6"/>
  <c r="S1845" i="6" s="1"/>
  <c r="O1845" i="6"/>
  <c r="N1845" i="6"/>
  <c r="M1845" i="6"/>
  <c r="D1845" i="6"/>
  <c r="S1844" i="6"/>
  <c r="Q1844" i="6"/>
  <c r="P1844" i="6"/>
  <c r="O1844" i="6"/>
  <c r="N1844" i="6"/>
  <c r="M1844" i="6"/>
  <c r="D1844" i="6"/>
  <c r="Q1843" i="6"/>
  <c r="P1843" i="6"/>
  <c r="S1843" i="6" s="1"/>
  <c r="O1843" i="6"/>
  <c r="N1843" i="6"/>
  <c r="M1843" i="6"/>
  <c r="D1843" i="6"/>
  <c r="Q1842" i="6"/>
  <c r="P1842" i="6"/>
  <c r="S1842" i="6" s="1"/>
  <c r="O1842" i="6"/>
  <c r="N1842" i="6"/>
  <c r="M1842" i="6"/>
  <c r="D1842" i="6"/>
  <c r="S1841" i="6"/>
  <c r="Q1841" i="6"/>
  <c r="P1841" i="6"/>
  <c r="O1841" i="6"/>
  <c r="N1841" i="6"/>
  <c r="M1841" i="6"/>
  <c r="D1841" i="6"/>
  <c r="Q1840" i="6"/>
  <c r="P1840" i="6"/>
  <c r="S1840" i="6" s="1"/>
  <c r="O1840" i="6"/>
  <c r="N1840" i="6"/>
  <c r="M1840" i="6"/>
  <c r="D1840" i="6"/>
  <c r="Q1839" i="6"/>
  <c r="P1839" i="6"/>
  <c r="S1839" i="6" s="1"/>
  <c r="O1839" i="6"/>
  <c r="N1839" i="6"/>
  <c r="M1839" i="6"/>
  <c r="D1839" i="6"/>
  <c r="S1838" i="6"/>
  <c r="Q1838" i="6"/>
  <c r="P1838" i="6"/>
  <c r="O1838" i="6"/>
  <c r="N1838" i="6"/>
  <c r="M1838" i="6"/>
  <c r="D1838" i="6"/>
  <c r="Q1837" i="6"/>
  <c r="P1837" i="6"/>
  <c r="S1837" i="6" s="1"/>
  <c r="O1837" i="6"/>
  <c r="N1837" i="6"/>
  <c r="M1837" i="6"/>
  <c r="D1837" i="6"/>
  <c r="Q1836" i="6"/>
  <c r="P1836" i="6"/>
  <c r="S1836" i="6" s="1"/>
  <c r="O1836" i="6"/>
  <c r="N1836" i="6"/>
  <c r="M1836" i="6"/>
  <c r="D1836" i="6"/>
  <c r="S1835" i="6"/>
  <c r="Q1835" i="6"/>
  <c r="P1835" i="6"/>
  <c r="O1835" i="6"/>
  <c r="N1835" i="6"/>
  <c r="M1835" i="6"/>
  <c r="D1835" i="6"/>
  <c r="S1834" i="6"/>
  <c r="Q1834" i="6"/>
  <c r="P1834" i="6"/>
  <c r="O1834" i="6"/>
  <c r="N1834" i="6"/>
  <c r="M1834" i="6"/>
  <c r="D1834" i="6"/>
  <c r="Q1833" i="6"/>
  <c r="P1833" i="6"/>
  <c r="S1833" i="6" s="1"/>
  <c r="O1833" i="6"/>
  <c r="N1833" i="6"/>
  <c r="M1833" i="6"/>
  <c r="D1833" i="6"/>
  <c r="S1832" i="6"/>
  <c r="Q1832" i="6"/>
  <c r="P1832" i="6"/>
  <c r="O1832" i="6"/>
  <c r="N1832" i="6"/>
  <c r="M1832" i="6"/>
  <c r="D1832" i="6"/>
  <c r="Q1831" i="6"/>
  <c r="P1831" i="6"/>
  <c r="S1831" i="6" s="1"/>
  <c r="O1831" i="6"/>
  <c r="N1831" i="6"/>
  <c r="M1831" i="6"/>
  <c r="D1831" i="6"/>
  <c r="Q1830" i="6"/>
  <c r="P1830" i="6"/>
  <c r="S1830" i="6" s="1"/>
  <c r="O1830" i="6"/>
  <c r="N1830" i="6"/>
  <c r="M1830" i="6"/>
  <c r="D1830" i="6"/>
  <c r="S1829" i="6"/>
  <c r="Q1829" i="6"/>
  <c r="P1829" i="6"/>
  <c r="O1829" i="6"/>
  <c r="N1829" i="6"/>
  <c r="M1829" i="6"/>
  <c r="D1829" i="6"/>
  <c r="Q1828" i="6"/>
  <c r="P1828" i="6"/>
  <c r="S1828" i="6" s="1"/>
  <c r="O1828" i="6"/>
  <c r="N1828" i="6"/>
  <c r="M1828" i="6"/>
  <c r="D1828" i="6"/>
  <c r="Q1827" i="6"/>
  <c r="P1827" i="6"/>
  <c r="S1827" i="6" s="1"/>
  <c r="O1827" i="6"/>
  <c r="N1827" i="6"/>
  <c r="M1827" i="6"/>
  <c r="D1827" i="6"/>
  <c r="S1826" i="6"/>
  <c r="Q1826" i="6"/>
  <c r="P1826" i="6"/>
  <c r="O1826" i="6"/>
  <c r="N1826" i="6"/>
  <c r="M1826" i="6"/>
  <c r="D1826" i="6"/>
  <c r="Q1825" i="6"/>
  <c r="P1825" i="6"/>
  <c r="S1825" i="6" s="1"/>
  <c r="O1825" i="6"/>
  <c r="N1825" i="6"/>
  <c r="M1825" i="6"/>
  <c r="D1825" i="6"/>
  <c r="Q1824" i="6"/>
  <c r="P1824" i="6"/>
  <c r="S1824" i="6" s="1"/>
  <c r="O1824" i="6"/>
  <c r="N1824" i="6"/>
  <c r="M1824" i="6"/>
  <c r="D1824" i="6"/>
  <c r="S1823" i="6"/>
  <c r="Q1823" i="6"/>
  <c r="P1823" i="6"/>
  <c r="O1823" i="6"/>
  <c r="N1823" i="6"/>
  <c r="M1823" i="6"/>
  <c r="D1823" i="6"/>
  <c r="S1822" i="6"/>
  <c r="Q1822" i="6"/>
  <c r="P1822" i="6"/>
  <c r="O1822" i="6"/>
  <c r="N1822" i="6"/>
  <c r="M1822" i="6"/>
  <c r="D1822" i="6"/>
  <c r="Q1821" i="6"/>
  <c r="P1821" i="6"/>
  <c r="S1821" i="6" s="1"/>
  <c r="O1821" i="6"/>
  <c r="N1821" i="6"/>
  <c r="M1821" i="6"/>
  <c r="D1821" i="6"/>
  <c r="S1820" i="6"/>
  <c r="Q1820" i="6"/>
  <c r="P1820" i="6"/>
  <c r="O1820" i="6"/>
  <c r="N1820" i="6"/>
  <c r="M1820" i="6"/>
  <c r="D1820" i="6"/>
  <c r="Q1819" i="6"/>
  <c r="P1819" i="6"/>
  <c r="S1819" i="6" s="1"/>
  <c r="O1819" i="6"/>
  <c r="N1819" i="6"/>
  <c r="M1819" i="6"/>
  <c r="D1819" i="6"/>
  <c r="Q1818" i="6"/>
  <c r="P1818" i="6"/>
  <c r="S1818" i="6" s="1"/>
  <c r="O1818" i="6"/>
  <c r="N1818" i="6"/>
  <c r="M1818" i="6"/>
  <c r="D1818" i="6"/>
  <c r="S1817" i="6"/>
  <c r="Q1817" i="6"/>
  <c r="P1817" i="6"/>
  <c r="O1817" i="6"/>
  <c r="N1817" i="6"/>
  <c r="M1817" i="6"/>
  <c r="D1817" i="6"/>
  <c r="Q1816" i="6"/>
  <c r="P1816" i="6"/>
  <c r="S1816" i="6" s="1"/>
  <c r="O1816" i="6"/>
  <c r="N1816" i="6"/>
  <c r="M1816" i="6"/>
  <c r="D1816" i="6"/>
  <c r="Q1815" i="6"/>
  <c r="P1815" i="6"/>
  <c r="S1815" i="6" s="1"/>
  <c r="O1815" i="6"/>
  <c r="N1815" i="6"/>
  <c r="M1815" i="6"/>
  <c r="D1815" i="6"/>
  <c r="S1814" i="6"/>
  <c r="Q1814" i="6"/>
  <c r="P1814" i="6"/>
  <c r="O1814" i="6"/>
  <c r="N1814" i="6"/>
  <c r="M1814" i="6"/>
  <c r="D1814" i="6"/>
  <c r="Q1813" i="6"/>
  <c r="P1813" i="6"/>
  <c r="S1813" i="6" s="1"/>
  <c r="O1813" i="6"/>
  <c r="N1813" i="6"/>
  <c r="M1813" i="6"/>
  <c r="D1813" i="6"/>
  <c r="Q1812" i="6"/>
  <c r="P1812" i="6"/>
  <c r="S1812" i="6" s="1"/>
  <c r="O1812" i="6"/>
  <c r="N1812" i="6"/>
  <c r="M1812" i="6"/>
  <c r="D1812" i="6"/>
  <c r="S1811" i="6"/>
  <c r="Q1811" i="6"/>
  <c r="P1811" i="6"/>
  <c r="O1811" i="6"/>
  <c r="N1811" i="6"/>
  <c r="M1811" i="6"/>
  <c r="D1811" i="6"/>
  <c r="S1810" i="6"/>
  <c r="Q1810" i="6"/>
  <c r="P1810" i="6"/>
  <c r="O1810" i="6"/>
  <c r="N1810" i="6"/>
  <c r="M1810" i="6"/>
  <c r="D1810" i="6"/>
  <c r="Q1809" i="6"/>
  <c r="P1809" i="6"/>
  <c r="S1809" i="6" s="1"/>
  <c r="O1809" i="6"/>
  <c r="N1809" i="6"/>
  <c r="M1809" i="6"/>
  <c r="D1809" i="6"/>
  <c r="S1808" i="6"/>
  <c r="Q1808" i="6"/>
  <c r="P1808" i="6"/>
  <c r="O1808" i="6"/>
  <c r="N1808" i="6"/>
  <c r="M1808" i="6"/>
  <c r="D1808" i="6"/>
  <c r="Q1807" i="6"/>
  <c r="P1807" i="6"/>
  <c r="S1807" i="6" s="1"/>
  <c r="O1807" i="6"/>
  <c r="N1807" i="6"/>
  <c r="M1807" i="6"/>
  <c r="D1807" i="6"/>
  <c r="Q1806" i="6"/>
  <c r="P1806" i="6"/>
  <c r="S1806" i="6" s="1"/>
  <c r="O1806" i="6"/>
  <c r="N1806" i="6"/>
  <c r="M1806" i="6"/>
  <c r="D1806" i="6"/>
  <c r="S1805" i="6"/>
  <c r="Q1805" i="6"/>
  <c r="P1805" i="6"/>
  <c r="O1805" i="6"/>
  <c r="N1805" i="6"/>
  <c r="M1805" i="6"/>
  <c r="D1805" i="6"/>
  <c r="Q1804" i="6"/>
  <c r="P1804" i="6"/>
  <c r="S1804" i="6" s="1"/>
  <c r="O1804" i="6"/>
  <c r="N1804" i="6"/>
  <c r="M1804" i="6"/>
  <c r="D1804" i="6"/>
  <c r="Q1803" i="6"/>
  <c r="P1803" i="6"/>
  <c r="S1803" i="6" s="1"/>
  <c r="O1803" i="6"/>
  <c r="N1803" i="6"/>
  <c r="M1803" i="6"/>
  <c r="D1803" i="6"/>
  <c r="S1802" i="6"/>
  <c r="Q1802" i="6"/>
  <c r="P1802" i="6"/>
  <c r="O1802" i="6"/>
  <c r="N1802" i="6"/>
  <c r="M1802" i="6"/>
  <c r="D1802" i="6"/>
  <c r="Q1801" i="6"/>
  <c r="P1801" i="6"/>
  <c r="S1801" i="6" s="1"/>
  <c r="O1801" i="6"/>
  <c r="N1801" i="6"/>
  <c r="M1801" i="6"/>
  <c r="D1801" i="6"/>
  <c r="Q1800" i="6"/>
  <c r="P1800" i="6"/>
  <c r="S1800" i="6" s="1"/>
  <c r="O1800" i="6"/>
  <c r="N1800" i="6"/>
  <c r="M1800" i="6"/>
  <c r="D1800" i="6"/>
  <c r="S1799" i="6"/>
  <c r="Q1799" i="6"/>
  <c r="P1799" i="6"/>
  <c r="O1799" i="6"/>
  <c r="N1799" i="6"/>
  <c r="M1799" i="6"/>
  <c r="D1799" i="6"/>
  <c r="S1798" i="6"/>
  <c r="Q1798" i="6"/>
  <c r="P1798" i="6"/>
  <c r="O1798" i="6"/>
  <c r="N1798" i="6"/>
  <c r="M1798" i="6"/>
  <c r="D1798" i="6"/>
  <c r="Q1797" i="6"/>
  <c r="P1797" i="6"/>
  <c r="S1797" i="6" s="1"/>
  <c r="O1797" i="6"/>
  <c r="N1797" i="6"/>
  <c r="M1797" i="6"/>
  <c r="D1797" i="6"/>
  <c r="S1796" i="6"/>
  <c r="Q1796" i="6"/>
  <c r="P1796" i="6"/>
  <c r="O1796" i="6"/>
  <c r="N1796" i="6"/>
  <c r="M1796" i="6"/>
  <c r="D1796" i="6"/>
  <c r="Q1795" i="6"/>
  <c r="P1795" i="6"/>
  <c r="S1795" i="6" s="1"/>
  <c r="O1795" i="6"/>
  <c r="N1795" i="6"/>
  <c r="M1795" i="6"/>
  <c r="D1795" i="6"/>
  <c r="Q1794" i="6"/>
  <c r="P1794" i="6"/>
  <c r="S1794" i="6" s="1"/>
  <c r="O1794" i="6"/>
  <c r="N1794" i="6"/>
  <c r="M1794" i="6"/>
  <c r="D1794" i="6"/>
  <c r="S1793" i="6"/>
  <c r="Q1793" i="6"/>
  <c r="P1793" i="6"/>
  <c r="O1793" i="6"/>
  <c r="N1793" i="6"/>
  <c r="M1793" i="6"/>
  <c r="D1793" i="6"/>
  <c r="Q1792" i="6"/>
  <c r="P1792" i="6"/>
  <c r="S1792" i="6" s="1"/>
  <c r="O1792" i="6"/>
  <c r="N1792" i="6"/>
  <c r="M1792" i="6"/>
  <c r="D1792" i="6"/>
  <c r="Q1791" i="6"/>
  <c r="P1791" i="6"/>
  <c r="S1791" i="6" s="1"/>
  <c r="O1791" i="6"/>
  <c r="N1791" i="6"/>
  <c r="M1791" i="6"/>
  <c r="D1791" i="6"/>
  <c r="S1790" i="6"/>
  <c r="Q1790" i="6"/>
  <c r="P1790" i="6"/>
  <c r="O1790" i="6"/>
  <c r="N1790" i="6"/>
  <c r="M1790" i="6"/>
  <c r="D1790" i="6"/>
  <c r="Q1789" i="6"/>
  <c r="P1789" i="6"/>
  <c r="S1789" i="6" s="1"/>
  <c r="O1789" i="6"/>
  <c r="N1789" i="6"/>
  <c r="M1789" i="6"/>
  <c r="D1789" i="6"/>
  <c r="Q1788" i="6"/>
  <c r="P1788" i="6"/>
  <c r="S1788" i="6" s="1"/>
  <c r="O1788" i="6"/>
  <c r="N1788" i="6"/>
  <c r="M1788" i="6"/>
  <c r="D1788" i="6"/>
  <c r="S1787" i="6"/>
  <c r="Q1787" i="6"/>
  <c r="P1787" i="6"/>
  <c r="O1787" i="6"/>
  <c r="N1787" i="6"/>
  <c r="M1787" i="6"/>
  <c r="D1787" i="6"/>
  <c r="S1786" i="6"/>
  <c r="Q1786" i="6"/>
  <c r="P1786" i="6"/>
  <c r="O1786" i="6"/>
  <c r="N1786" i="6"/>
  <c r="M1786" i="6"/>
  <c r="D1786" i="6"/>
  <c r="Q1785" i="6"/>
  <c r="P1785" i="6"/>
  <c r="S1785" i="6" s="1"/>
  <c r="O1785" i="6"/>
  <c r="N1785" i="6"/>
  <c r="M1785" i="6"/>
  <c r="D1785" i="6"/>
  <c r="S1784" i="6"/>
  <c r="Q1784" i="6"/>
  <c r="P1784" i="6"/>
  <c r="O1784" i="6"/>
  <c r="N1784" i="6"/>
  <c r="M1784" i="6"/>
  <c r="D1784" i="6"/>
  <c r="Q1783" i="6"/>
  <c r="P1783" i="6"/>
  <c r="S1783" i="6" s="1"/>
  <c r="O1783" i="6"/>
  <c r="N1783" i="6"/>
  <c r="M1783" i="6"/>
  <c r="D1783" i="6"/>
  <c r="Q1782" i="6"/>
  <c r="P1782" i="6"/>
  <c r="S1782" i="6" s="1"/>
  <c r="O1782" i="6"/>
  <c r="N1782" i="6"/>
  <c r="M1782" i="6"/>
  <c r="D1782" i="6"/>
  <c r="S1781" i="6"/>
  <c r="Q1781" i="6"/>
  <c r="P1781" i="6"/>
  <c r="O1781" i="6"/>
  <c r="N1781" i="6"/>
  <c r="M1781" i="6"/>
  <c r="D1781" i="6"/>
  <c r="Q1780" i="6"/>
  <c r="P1780" i="6"/>
  <c r="S1780" i="6" s="1"/>
  <c r="O1780" i="6"/>
  <c r="N1780" i="6"/>
  <c r="M1780" i="6"/>
  <c r="D1780" i="6"/>
  <c r="Q1779" i="6"/>
  <c r="P1779" i="6"/>
  <c r="S1779" i="6" s="1"/>
  <c r="O1779" i="6"/>
  <c r="N1779" i="6"/>
  <c r="M1779" i="6"/>
  <c r="D1779" i="6"/>
  <c r="S1778" i="6"/>
  <c r="Q1778" i="6"/>
  <c r="P1778" i="6"/>
  <c r="O1778" i="6"/>
  <c r="N1778" i="6"/>
  <c r="M1778" i="6"/>
  <c r="D1778" i="6"/>
  <c r="Q1777" i="6"/>
  <c r="P1777" i="6"/>
  <c r="S1777" i="6" s="1"/>
  <c r="O1777" i="6"/>
  <c r="N1777" i="6"/>
  <c r="M1777" i="6"/>
  <c r="D1777" i="6"/>
  <c r="Q1776" i="6"/>
  <c r="P1776" i="6"/>
  <c r="S1776" i="6" s="1"/>
  <c r="O1776" i="6"/>
  <c r="N1776" i="6"/>
  <c r="M1776" i="6"/>
  <c r="D1776" i="6"/>
  <c r="S1775" i="6"/>
  <c r="Q1775" i="6"/>
  <c r="P1775" i="6"/>
  <c r="O1775" i="6"/>
  <c r="N1775" i="6"/>
  <c r="M1775" i="6"/>
  <c r="D1775" i="6"/>
  <c r="S1774" i="6"/>
  <c r="Q1774" i="6"/>
  <c r="P1774" i="6"/>
  <c r="O1774" i="6"/>
  <c r="N1774" i="6"/>
  <c r="M1774" i="6"/>
  <c r="D1774" i="6"/>
  <c r="Q1773" i="6"/>
  <c r="P1773" i="6"/>
  <c r="S1773" i="6" s="1"/>
  <c r="O1773" i="6"/>
  <c r="N1773" i="6"/>
  <c r="M1773" i="6"/>
  <c r="D1773" i="6"/>
  <c r="S1772" i="6"/>
  <c r="Q1772" i="6"/>
  <c r="P1772" i="6"/>
  <c r="O1772" i="6"/>
  <c r="N1772" i="6"/>
  <c r="M1772" i="6"/>
  <c r="D1772" i="6"/>
  <c r="Q1771" i="6"/>
  <c r="P1771" i="6"/>
  <c r="S1771" i="6" s="1"/>
  <c r="O1771" i="6"/>
  <c r="N1771" i="6"/>
  <c r="M1771" i="6"/>
  <c r="D1771" i="6"/>
  <c r="Q1770" i="6"/>
  <c r="P1770" i="6"/>
  <c r="S1770" i="6" s="1"/>
  <c r="O1770" i="6"/>
  <c r="N1770" i="6"/>
  <c r="M1770" i="6"/>
  <c r="D1770" i="6"/>
  <c r="S1769" i="6"/>
  <c r="Q1769" i="6"/>
  <c r="P1769" i="6"/>
  <c r="O1769" i="6"/>
  <c r="N1769" i="6"/>
  <c r="M1769" i="6"/>
  <c r="D1769" i="6"/>
  <c r="Q1768" i="6"/>
  <c r="P1768" i="6"/>
  <c r="S1768" i="6" s="1"/>
  <c r="O1768" i="6"/>
  <c r="N1768" i="6"/>
  <c r="M1768" i="6"/>
  <c r="D1768" i="6"/>
  <c r="Q1767" i="6"/>
  <c r="P1767" i="6"/>
  <c r="S1767" i="6" s="1"/>
  <c r="O1767" i="6"/>
  <c r="N1767" i="6"/>
  <c r="M1767" i="6"/>
  <c r="D1767" i="6"/>
  <c r="S1766" i="6"/>
  <c r="Q1766" i="6"/>
  <c r="P1766" i="6"/>
  <c r="O1766" i="6"/>
  <c r="N1766" i="6"/>
  <c r="M1766" i="6"/>
  <c r="D1766" i="6"/>
  <c r="Q1765" i="6"/>
  <c r="P1765" i="6"/>
  <c r="S1765" i="6" s="1"/>
  <c r="O1765" i="6"/>
  <c r="N1765" i="6"/>
  <c r="M1765" i="6"/>
  <c r="D1765" i="6"/>
  <c r="Q1764" i="6"/>
  <c r="P1764" i="6"/>
  <c r="S1764" i="6" s="1"/>
  <c r="O1764" i="6"/>
  <c r="N1764" i="6"/>
  <c r="M1764" i="6"/>
  <c r="D1764" i="6"/>
  <c r="S1763" i="6"/>
  <c r="Q1763" i="6"/>
  <c r="P1763" i="6"/>
  <c r="O1763" i="6"/>
  <c r="N1763" i="6"/>
  <c r="M1763" i="6"/>
  <c r="D1763" i="6"/>
  <c r="S1762" i="6"/>
  <c r="Q1762" i="6"/>
  <c r="P1762" i="6"/>
  <c r="O1762" i="6"/>
  <c r="N1762" i="6"/>
  <c r="M1762" i="6"/>
  <c r="D1762" i="6"/>
  <c r="Q1761" i="6"/>
  <c r="P1761" i="6"/>
  <c r="S1761" i="6" s="1"/>
  <c r="O1761" i="6"/>
  <c r="N1761" i="6"/>
  <c r="M1761" i="6"/>
  <c r="D1761" i="6"/>
  <c r="S1760" i="6"/>
  <c r="Q1760" i="6"/>
  <c r="P1760" i="6"/>
  <c r="O1760" i="6"/>
  <c r="N1760" i="6"/>
  <c r="M1760" i="6"/>
  <c r="D1760" i="6"/>
  <c r="Q1759" i="6"/>
  <c r="P1759" i="6"/>
  <c r="S1759" i="6" s="1"/>
  <c r="O1759" i="6"/>
  <c r="N1759" i="6"/>
  <c r="M1759" i="6"/>
  <c r="D1759" i="6"/>
  <c r="Q1758" i="6"/>
  <c r="P1758" i="6"/>
  <c r="S1758" i="6" s="1"/>
  <c r="O1758" i="6"/>
  <c r="N1758" i="6"/>
  <c r="M1758" i="6"/>
  <c r="D1758" i="6"/>
  <c r="S1757" i="6"/>
  <c r="Q1757" i="6"/>
  <c r="P1757" i="6"/>
  <c r="O1757" i="6"/>
  <c r="N1757" i="6"/>
  <c r="M1757" i="6"/>
  <c r="D1757" i="6"/>
  <c r="Q1756" i="6"/>
  <c r="P1756" i="6"/>
  <c r="S1756" i="6" s="1"/>
  <c r="O1756" i="6"/>
  <c r="N1756" i="6"/>
  <c r="M1756" i="6"/>
  <c r="D1756" i="6"/>
  <c r="Q1755" i="6"/>
  <c r="P1755" i="6"/>
  <c r="S1755" i="6" s="1"/>
  <c r="O1755" i="6"/>
  <c r="N1755" i="6"/>
  <c r="M1755" i="6"/>
  <c r="D1755" i="6"/>
  <c r="S1754" i="6"/>
  <c r="Q1754" i="6"/>
  <c r="P1754" i="6"/>
  <c r="O1754" i="6"/>
  <c r="N1754" i="6"/>
  <c r="M1754" i="6"/>
  <c r="D1754" i="6"/>
  <c r="Q1753" i="6"/>
  <c r="P1753" i="6"/>
  <c r="S1753" i="6" s="1"/>
  <c r="O1753" i="6"/>
  <c r="N1753" i="6"/>
  <c r="M1753" i="6"/>
  <c r="D1753" i="6"/>
  <c r="Q1752" i="6"/>
  <c r="P1752" i="6"/>
  <c r="S1752" i="6" s="1"/>
  <c r="O1752" i="6"/>
  <c r="N1752" i="6"/>
  <c r="M1752" i="6"/>
  <c r="D1752" i="6"/>
  <c r="S1751" i="6"/>
  <c r="Q1751" i="6"/>
  <c r="P1751" i="6"/>
  <c r="O1751" i="6"/>
  <c r="N1751" i="6"/>
  <c r="M1751" i="6"/>
  <c r="D1751" i="6"/>
  <c r="S1750" i="6"/>
  <c r="Q1750" i="6"/>
  <c r="P1750" i="6"/>
  <c r="O1750" i="6"/>
  <c r="N1750" i="6"/>
  <c r="M1750" i="6"/>
  <c r="D1750" i="6"/>
  <c r="Q1749" i="6"/>
  <c r="P1749" i="6"/>
  <c r="S1749" i="6" s="1"/>
  <c r="O1749" i="6"/>
  <c r="N1749" i="6"/>
  <c r="M1749" i="6"/>
  <c r="D1749" i="6"/>
  <c r="S1748" i="6"/>
  <c r="Q1748" i="6"/>
  <c r="P1748" i="6"/>
  <c r="O1748" i="6"/>
  <c r="N1748" i="6"/>
  <c r="M1748" i="6"/>
  <c r="D1748" i="6"/>
  <c r="Q1747" i="6"/>
  <c r="P1747" i="6"/>
  <c r="S1747" i="6" s="1"/>
  <c r="O1747" i="6"/>
  <c r="N1747" i="6"/>
  <c r="M1747" i="6"/>
  <c r="D1747" i="6"/>
  <c r="Q1746" i="6"/>
  <c r="P1746" i="6"/>
  <c r="S1746" i="6" s="1"/>
  <c r="O1746" i="6"/>
  <c r="N1746" i="6"/>
  <c r="M1746" i="6"/>
  <c r="D1746" i="6"/>
  <c r="S1745" i="6"/>
  <c r="Q1745" i="6"/>
  <c r="P1745" i="6"/>
  <c r="O1745" i="6"/>
  <c r="N1745" i="6"/>
  <c r="M1745" i="6"/>
  <c r="D1745" i="6"/>
  <c r="Q1744" i="6"/>
  <c r="P1744" i="6"/>
  <c r="S1744" i="6" s="1"/>
  <c r="O1744" i="6"/>
  <c r="N1744" i="6"/>
  <c r="M1744" i="6"/>
  <c r="D1744" i="6"/>
  <c r="Q1743" i="6"/>
  <c r="P1743" i="6"/>
  <c r="S1743" i="6" s="1"/>
  <c r="O1743" i="6"/>
  <c r="N1743" i="6"/>
  <c r="M1743" i="6"/>
  <c r="D1743" i="6"/>
  <c r="S1742" i="6"/>
  <c r="Q1742" i="6"/>
  <c r="P1742" i="6"/>
  <c r="O1742" i="6"/>
  <c r="N1742" i="6"/>
  <c r="M1742" i="6"/>
  <c r="D1742" i="6"/>
  <c r="Q1741" i="6"/>
  <c r="P1741" i="6"/>
  <c r="S1741" i="6" s="1"/>
  <c r="O1741" i="6"/>
  <c r="N1741" i="6"/>
  <c r="M1741" i="6"/>
  <c r="D1741" i="6"/>
  <c r="Q1740" i="6"/>
  <c r="P1740" i="6"/>
  <c r="S1740" i="6" s="1"/>
  <c r="O1740" i="6"/>
  <c r="N1740" i="6"/>
  <c r="M1740" i="6"/>
  <c r="D1740" i="6"/>
  <c r="S1739" i="6"/>
  <c r="Q1739" i="6"/>
  <c r="P1739" i="6"/>
  <c r="O1739" i="6"/>
  <c r="N1739" i="6"/>
  <c r="M1739" i="6"/>
  <c r="D1739" i="6"/>
  <c r="S1738" i="6"/>
  <c r="Q1738" i="6"/>
  <c r="P1738" i="6"/>
  <c r="O1738" i="6"/>
  <c r="N1738" i="6"/>
  <c r="M1738" i="6"/>
  <c r="D1738" i="6"/>
  <c r="Q1737" i="6"/>
  <c r="P1737" i="6"/>
  <c r="S1737" i="6" s="1"/>
  <c r="O1737" i="6"/>
  <c r="N1737" i="6"/>
  <c r="M1737" i="6"/>
  <c r="D1737" i="6"/>
  <c r="S1736" i="6"/>
  <c r="Q1736" i="6"/>
  <c r="P1736" i="6"/>
  <c r="O1736" i="6"/>
  <c r="N1736" i="6"/>
  <c r="M1736" i="6"/>
  <c r="D1736" i="6"/>
  <c r="Q1735" i="6"/>
  <c r="P1735" i="6"/>
  <c r="S1735" i="6" s="1"/>
  <c r="O1735" i="6"/>
  <c r="N1735" i="6"/>
  <c r="M1735" i="6"/>
  <c r="D1735" i="6"/>
  <c r="Q1734" i="6"/>
  <c r="P1734" i="6"/>
  <c r="S1734" i="6" s="1"/>
  <c r="O1734" i="6"/>
  <c r="N1734" i="6"/>
  <c r="M1734" i="6"/>
  <c r="D1734" i="6"/>
  <c r="S1733" i="6"/>
  <c r="Q1733" i="6"/>
  <c r="P1733" i="6"/>
  <c r="O1733" i="6"/>
  <c r="N1733" i="6"/>
  <c r="M1733" i="6"/>
  <c r="D1733" i="6"/>
  <c r="Q1732" i="6"/>
  <c r="P1732" i="6"/>
  <c r="S1732" i="6" s="1"/>
  <c r="O1732" i="6"/>
  <c r="N1732" i="6"/>
  <c r="M1732" i="6"/>
  <c r="D1732" i="6"/>
  <c r="Q1731" i="6"/>
  <c r="P1731" i="6"/>
  <c r="S1731" i="6" s="1"/>
  <c r="O1731" i="6"/>
  <c r="N1731" i="6"/>
  <c r="M1731" i="6"/>
  <c r="D1731" i="6"/>
  <c r="S1730" i="6"/>
  <c r="Q1730" i="6"/>
  <c r="P1730" i="6"/>
  <c r="O1730" i="6"/>
  <c r="N1730" i="6"/>
  <c r="M1730" i="6"/>
  <c r="D1730" i="6"/>
  <c r="Q1729" i="6"/>
  <c r="P1729" i="6"/>
  <c r="S1729" i="6" s="1"/>
  <c r="O1729" i="6"/>
  <c r="N1729" i="6"/>
  <c r="M1729" i="6"/>
  <c r="D1729" i="6"/>
  <c r="Q1728" i="6"/>
  <c r="P1728" i="6"/>
  <c r="S1728" i="6" s="1"/>
  <c r="O1728" i="6"/>
  <c r="N1728" i="6"/>
  <c r="M1728" i="6"/>
  <c r="D1728" i="6"/>
  <c r="S1727" i="6"/>
  <c r="Q1727" i="6"/>
  <c r="P1727" i="6"/>
  <c r="O1727" i="6"/>
  <c r="N1727" i="6"/>
  <c r="M1727" i="6"/>
  <c r="D1727" i="6"/>
  <c r="S1726" i="6"/>
  <c r="Q1726" i="6"/>
  <c r="P1726" i="6"/>
  <c r="O1726" i="6"/>
  <c r="N1726" i="6"/>
  <c r="M1726" i="6"/>
  <c r="D1726" i="6"/>
  <c r="Q1725" i="6"/>
  <c r="P1725" i="6"/>
  <c r="S1725" i="6" s="1"/>
  <c r="O1725" i="6"/>
  <c r="N1725" i="6"/>
  <c r="M1725" i="6"/>
  <c r="D1725" i="6"/>
  <c r="S1724" i="6"/>
  <c r="Q1724" i="6"/>
  <c r="P1724" i="6"/>
  <c r="O1724" i="6"/>
  <c r="N1724" i="6"/>
  <c r="M1724" i="6"/>
  <c r="D1724" i="6"/>
  <c r="Q1723" i="6"/>
  <c r="P1723" i="6"/>
  <c r="S1723" i="6" s="1"/>
  <c r="O1723" i="6"/>
  <c r="N1723" i="6"/>
  <c r="M1723" i="6"/>
  <c r="D1723" i="6"/>
  <c r="Q1722" i="6"/>
  <c r="P1722" i="6"/>
  <c r="S1722" i="6" s="1"/>
  <c r="O1722" i="6"/>
  <c r="N1722" i="6"/>
  <c r="M1722" i="6"/>
  <c r="D1722" i="6"/>
  <c r="S1721" i="6"/>
  <c r="Q1721" i="6"/>
  <c r="P1721" i="6"/>
  <c r="O1721" i="6"/>
  <c r="N1721" i="6"/>
  <c r="M1721" i="6"/>
  <c r="D1721" i="6"/>
  <c r="Q1720" i="6"/>
  <c r="P1720" i="6"/>
  <c r="S1720" i="6" s="1"/>
  <c r="O1720" i="6"/>
  <c r="N1720" i="6"/>
  <c r="M1720" i="6"/>
  <c r="D1720" i="6"/>
  <c r="Q1719" i="6"/>
  <c r="P1719" i="6"/>
  <c r="S1719" i="6" s="1"/>
  <c r="O1719" i="6"/>
  <c r="N1719" i="6"/>
  <c r="M1719" i="6"/>
  <c r="D1719" i="6"/>
  <c r="S1718" i="6"/>
  <c r="Q1718" i="6"/>
  <c r="P1718" i="6"/>
  <c r="O1718" i="6"/>
  <c r="N1718" i="6"/>
  <c r="M1718" i="6"/>
  <c r="D1718" i="6"/>
  <c r="Q1717" i="6"/>
  <c r="P1717" i="6"/>
  <c r="S1717" i="6" s="1"/>
  <c r="O1717" i="6"/>
  <c r="N1717" i="6"/>
  <c r="M1717" i="6"/>
  <c r="D1717" i="6"/>
  <c r="Q1716" i="6"/>
  <c r="P1716" i="6"/>
  <c r="S1716" i="6" s="1"/>
  <c r="O1716" i="6"/>
  <c r="N1716" i="6"/>
  <c r="M1716" i="6"/>
  <c r="D1716" i="6"/>
  <c r="S1715" i="6"/>
  <c r="Q1715" i="6"/>
  <c r="P1715" i="6"/>
  <c r="O1715" i="6"/>
  <c r="N1715" i="6"/>
  <c r="M1715" i="6"/>
  <c r="D1715" i="6"/>
  <c r="S1714" i="6"/>
  <c r="Q1714" i="6"/>
  <c r="P1714" i="6"/>
  <c r="O1714" i="6"/>
  <c r="N1714" i="6"/>
  <c r="M1714" i="6"/>
  <c r="D1714" i="6"/>
  <c r="Q1713" i="6"/>
  <c r="P1713" i="6"/>
  <c r="S1713" i="6" s="1"/>
  <c r="O1713" i="6"/>
  <c r="N1713" i="6"/>
  <c r="M1713" i="6"/>
  <c r="D1713" i="6"/>
  <c r="S1712" i="6"/>
  <c r="Q1712" i="6"/>
  <c r="P1712" i="6"/>
  <c r="O1712" i="6"/>
  <c r="N1712" i="6"/>
  <c r="M1712" i="6"/>
  <c r="D1712" i="6"/>
  <c r="Q1711" i="6"/>
  <c r="P1711" i="6"/>
  <c r="S1711" i="6" s="1"/>
  <c r="O1711" i="6"/>
  <c r="N1711" i="6"/>
  <c r="M1711" i="6"/>
  <c r="D1711" i="6"/>
  <c r="Q1710" i="6"/>
  <c r="P1710" i="6"/>
  <c r="S1710" i="6" s="1"/>
  <c r="O1710" i="6"/>
  <c r="N1710" i="6"/>
  <c r="M1710" i="6"/>
  <c r="D1710" i="6"/>
  <c r="S1709" i="6"/>
  <c r="Q1709" i="6"/>
  <c r="P1709" i="6"/>
  <c r="O1709" i="6"/>
  <c r="N1709" i="6"/>
  <c r="M1709" i="6"/>
  <c r="D1709" i="6"/>
  <c r="Q1708" i="6"/>
  <c r="P1708" i="6"/>
  <c r="S1708" i="6" s="1"/>
  <c r="O1708" i="6"/>
  <c r="N1708" i="6"/>
  <c r="M1708" i="6"/>
  <c r="D1708" i="6"/>
  <c r="Q1707" i="6"/>
  <c r="P1707" i="6"/>
  <c r="S1707" i="6" s="1"/>
  <c r="O1707" i="6"/>
  <c r="N1707" i="6"/>
  <c r="M1707" i="6"/>
  <c r="D1707" i="6"/>
  <c r="S1706" i="6"/>
  <c r="Q1706" i="6"/>
  <c r="P1706" i="6"/>
  <c r="O1706" i="6"/>
  <c r="N1706" i="6"/>
  <c r="M1706" i="6"/>
  <c r="D1706" i="6"/>
  <c r="Q1705" i="6"/>
  <c r="P1705" i="6"/>
  <c r="S1705" i="6" s="1"/>
  <c r="O1705" i="6"/>
  <c r="N1705" i="6"/>
  <c r="M1705" i="6"/>
  <c r="D1705" i="6"/>
  <c r="Q1704" i="6"/>
  <c r="P1704" i="6"/>
  <c r="S1704" i="6" s="1"/>
  <c r="O1704" i="6"/>
  <c r="N1704" i="6"/>
  <c r="M1704" i="6"/>
  <c r="D1704" i="6"/>
  <c r="S1703" i="6"/>
  <c r="Q1703" i="6"/>
  <c r="P1703" i="6"/>
  <c r="O1703" i="6"/>
  <c r="N1703" i="6"/>
  <c r="M1703" i="6"/>
  <c r="D1703" i="6"/>
  <c r="S1702" i="6"/>
  <c r="Q1702" i="6"/>
  <c r="P1702" i="6"/>
  <c r="O1702" i="6"/>
  <c r="N1702" i="6"/>
  <c r="M1702" i="6"/>
  <c r="D1702" i="6"/>
  <c r="Q1701" i="6"/>
  <c r="P1701" i="6"/>
  <c r="S1701" i="6" s="1"/>
  <c r="O1701" i="6"/>
  <c r="N1701" i="6"/>
  <c r="M1701" i="6"/>
  <c r="D1701" i="6"/>
  <c r="Q1700" i="6"/>
  <c r="P1700" i="6"/>
  <c r="S1700" i="6" s="1"/>
  <c r="O1700" i="6"/>
  <c r="N1700" i="6"/>
  <c r="M1700" i="6"/>
  <c r="D1700" i="6"/>
  <c r="Q1699" i="6"/>
  <c r="P1699" i="6"/>
  <c r="S1699" i="6" s="1"/>
  <c r="O1699" i="6"/>
  <c r="N1699" i="6"/>
  <c r="M1699" i="6"/>
  <c r="D1699" i="6"/>
  <c r="S1698" i="6"/>
  <c r="Q1698" i="6"/>
  <c r="P1698" i="6"/>
  <c r="O1698" i="6"/>
  <c r="N1698" i="6"/>
  <c r="M1698" i="6"/>
  <c r="D1698" i="6"/>
  <c r="S1697" i="6"/>
  <c r="Q1697" i="6"/>
  <c r="P1697" i="6"/>
  <c r="O1697" i="6"/>
  <c r="N1697" i="6"/>
  <c r="M1697" i="6"/>
  <c r="D1697" i="6"/>
  <c r="Q1696" i="6"/>
  <c r="P1696" i="6"/>
  <c r="S1696" i="6" s="1"/>
  <c r="O1696" i="6"/>
  <c r="N1696" i="6"/>
  <c r="M1696" i="6"/>
  <c r="D1696" i="6"/>
  <c r="Q1695" i="6"/>
  <c r="P1695" i="6"/>
  <c r="S1695" i="6" s="1"/>
  <c r="O1695" i="6"/>
  <c r="N1695" i="6"/>
  <c r="M1695" i="6"/>
  <c r="D1695" i="6"/>
  <c r="S1694" i="6"/>
  <c r="Q1694" i="6"/>
  <c r="P1694" i="6"/>
  <c r="O1694" i="6"/>
  <c r="N1694" i="6"/>
  <c r="M1694" i="6"/>
  <c r="D1694" i="6"/>
  <c r="Q1693" i="6"/>
  <c r="P1693" i="6"/>
  <c r="S1693" i="6" s="1"/>
  <c r="O1693" i="6"/>
  <c r="N1693" i="6"/>
  <c r="M1693" i="6"/>
  <c r="D1693" i="6"/>
  <c r="Q1692" i="6"/>
  <c r="P1692" i="6"/>
  <c r="S1692" i="6" s="1"/>
  <c r="O1692" i="6"/>
  <c r="N1692" i="6"/>
  <c r="M1692" i="6"/>
  <c r="D1692" i="6"/>
  <c r="S1691" i="6"/>
  <c r="Q1691" i="6"/>
  <c r="P1691" i="6"/>
  <c r="O1691" i="6"/>
  <c r="N1691" i="6"/>
  <c r="M1691" i="6"/>
  <c r="D1691" i="6"/>
  <c r="Q1690" i="6"/>
  <c r="P1690" i="6"/>
  <c r="S1690" i="6" s="1"/>
  <c r="O1690" i="6"/>
  <c r="N1690" i="6"/>
  <c r="M1690" i="6"/>
  <c r="D1690" i="6"/>
  <c r="Q1689" i="6"/>
  <c r="P1689" i="6"/>
  <c r="S1689" i="6" s="1"/>
  <c r="O1689" i="6"/>
  <c r="N1689" i="6"/>
  <c r="M1689" i="6"/>
  <c r="D1689" i="6"/>
  <c r="Q1688" i="6"/>
  <c r="P1688" i="6"/>
  <c r="S1688" i="6" s="1"/>
  <c r="O1688" i="6"/>
  <c r="N1688" i="6"/>
  <c r="M1688" i="6"/>
  <c r="D1688" i="6"/>
  <c r="Q1687" i="6"/>
  <c r="P1687" i="6"/>
  <c r="S1687" i="6" s="1"/>
  <c r="O1687" i="6"/>
  <c r="N1687" i="6"/>
  <c r="M1687" i="6"/>
  <c r="D1687" i="6"/>
  <c r="Q1686" i="6"/>
  <c r="P1686" i="6"/>
  <c r="S1686" i="6" s="1"/>
  <c r="O1686" i="6"/>
  <c r="N1686" i="6"/>
  <c r="M1686" i="6"/>
  <c r="D1686" i="6"/>
  <c r="S1685" i="6"/>
  <c r="Q1685" i="6"/>
  <c r="P1685" i="6"/>
  <c r="O1685" i="6"/>
  <c r="N1685" i="6"/>
  <c r="M1685" i="6"/>
  <c r="D1685" i="6"/>
  <c r="S1684" i="6"/>
  <c r="Q1684" i="6"/>
  <c r="P1684" i="6"/>
  <c r="O1684" i="6"/>
  <c r="N1684" i="6"/>
  <c r="M1684" i="6"/>
  <c r="D1684" i="6"/>
  <c r="Q1683" i="6"/>
  <c r="P1683" i="6"/>
  <c r="S1683" i="6" s="1"/>
  <c r="O1683" i="6"/>
  <c r="N1683" i="6"/>
  <c r="M1683" i="6"/>
  <c r="D1683" i="6"/>
  <c r="S1682" i="6"/>
  <c r="Q1682" i="6"/>
  <c r="P1682" i="6"/>
  <c r="O1682" i="6"/>
  <c r="N1682" i="6"/>
  <c r="M1682" i="6"/>
  <c r="D1682" i="6"/>
  <c r="Q1681" i="6"/>
  <c r="P1681" i="6"/>
  <c r="S1681" i="6" s="1"/>
  <c r="O1681" i="6"/>
  <c r="N1681" i="6"/>
  <c r="M1681" i="6"/>
  <c r="D1681" i="6"/>
  <c r="Q1680" i="6"/>
  <c r="P1680" i="6"/>
  <c r="S1680" i="6" s="1"/>
  <c r="O1680" i="6"/>
  <c r="N1680" i="6"/>
  <c r="M1680" i="6"/>
  <c r="D1680" i="6"/>
  <c r="S1679" i="6"/>
  <c r="Q1679" i="6"/>
  <c r="P1679" i="6"/>
  <c r="O1679" i="6"/>
  <c r="N1679" i="6"/>
  <c r="M1679" i="6"/>
  <c r="D1679" i="6"/>
  <c r="S1678" i="6"/>
  <c r="Q1678" i="6"/>
  <c r="P1678" i="6"/>
  <c r="O1678" i="6"/>
  <c r="N1678" i="6"/>
  <c r="M1678" i="6"/>
  <c r="D1678" i="6"/>
  <c r="Q1677" i="6"/>
  <c r="P1677" i="6"/>
  <c r="S1677" i="6" s="1"/>
  <c r="O1677" i="6"/>
  <c r="N1677" i="6"/>
  <c r="M1677" i="6"/>
  <c r="D1677" i="6"/>
  <c r="Q1676" i="6"/>
  <c r="P1676" i="6"/>
  <c r="S1676" i="6" s="1"/>
  <c r="O1676" i="6"/>
  <c r="N1676" i="6"/>
  <c r="M1676" i="6"/>
  <c r="D1676" i="6"/>
  <c r="Q1675" i="6"/>
  <c r="P1675" i="6"/>
  <c r="S1675" i="6" s="1"/>
  <c r="O1675" i="6"/>
  <c r="N1675" i="6"/>
  <c r="M1675" i="6"/>
  <c r="D1675" i="6"/>
  <c r="Q1674" i="6"/>
  <c r="P1674" i="6"/>
  <c r="S1674" i="6" s="1"/>
  <c r="O1674" i="6"/>
  <c r="N1674" i="6"/>
  <c r="M1674" i="6"/>
  <c r="D1674" i="6"/>
  <c r="S1673" i="6"/>
  <c r="Q1673" i="6"/>
  <c r="P1673" i="6"/>
  <c r="O1673" i="6"/>
  <c r="N1673" i="6"/>
  <c r="M1673" i="6"/>
  <c r="D1673" i="6"/>
  <c r="S1672" i="6"/>
  <c r="Q1672" i="6"/>
  <c r="P1672" i="6"/>
  <c r="O1672" i="6"/>
  <c r="N1672" i="6"/>
  <c r="M1672" i="6"/>
  <c r="D1672" i="6"/>
  <c r="Q1671" i="6"/>
  <c r="P1671" i="6"/>
  <c r="S1671" i="6" s="1"/>
  <c r="O1671" i="6"/>
  <c r="N1671" i="6"/>
  <c r="M1671" i="6"/>
  <c r="D1671" i="6"/>
  <c r="S1670" i="6"/>
  <c r="Q1670" i="6"/>
  <c r="P1670" i="6"/>
  <c r="O1670" i="6"/>
  <c r="N1670" i="6"/>
  <c r="M1670" i="6"/>
  <c r="D1670" i="6"/>
  <c r="Q1669" i="6"/>
  <c r="P1669" i="6"/>
  <c r="S1669" i="6" s="1"/>
  <c r="O1669" i="6"/>
  <c r="N1669" i="6"/>
  <c r="M1669" i="6"/>
  <c r="D1669" i="6"/>
  <c r="Q1668" i="6"/>
  <c r="P1668" i="6"/>
  <c r="S1668" i="6" s="1"/>
  <c r="O1668" i="6"/>
  <c r="N1668" i="6"/>
  <c r="M1668" i="6"/>
  <c r="D1668" i="6"/>
  <c r="S1667" i="6"/>
  <c r="Q1667" i="6"/>
  <c r="P1667" i="6"/>
  <c r="O1667" i="6"/>
  <c r="N1667" i="6"/>
  <c r="M1667" i="6"/>
  <c r="D1667" i="6"/>
  <c r="Q1666" i="6"/>
  <c r="P1666" i="6"/>
  <c r="S1666" i="6" s="1"/>
  <c r="O1666" i="6"/>
  <c r="N1666" i="6"/>
  <c r="M1666" i="6"/>
  <c r="D1666" i="6"/>
  <c r="Q1665" i="6"/>
  <c r="P1665" i="6"/>
  <c r="S1665" i="6" s="1"/>
  <c r="O1665" i="6"/>
  <c r="N1665" i="6"/>
  <c r="M1665" i="6"/>
  <c r="D1665" i="6"/>
  <c r="S1664" i="6"/>
  <c r="Q1664" i="6"/>
  <c r="P1664" i="6"/>
  <c r="O1664" i="6"/>
  <c r="N1664" i="6"/>
  <c r="M1664" i="6"/>
  <c r="D1664" i="6"/>
  <c r="Q1663" i="6"/>
  <c r="P1663" i="6"/>
  <c r="S1663" i="6" s="1"/>
  <c r="O1663" i="6"/>
  <c r="N1663" i="6"/>
  <c r="M1663" i="6"/>
  <c r="D1663" i="6"/>
  <c r="S1662" i="6"/>
  <c r="Q1662" i="6"/>
  <c r="P1662" i="6"/>
  <c r="O1662" i="6"/>
  <c r="N1662" i="6"/>
  <c r="M1662" i="6"/>
  <c r="D1662" i="6"/>
  <c r="S1661" i="6"/>
  <c r="Q1661" i="6"/>
  <c r="P1661" i="6"/>
  <c r="O1661" i="6"/>
  <c r="N1661" i="6"/>
  <c r="M1661" i="6"/>
  <c r="D1661" i="6"/>
  <c r="Q1660" i="6"/>
  <c r="P1660" i="6"/>
  <c r="S1660" i="6" s="1"/>
  <c r="O1660" i="6"/>
  <c r="N1660" i="6"/>
  <c r="M1660" i="6"/>
  <c r="D1660" i="6"/>
  <c r="Q1659" i="6"/>
  <c r="P1659" i="6"/>
  <c r="S1659" i="6" s="1"/>
  <c r="O1659" i="6"/>
  <c r="N1659" i="6"/>
  <c r="M1659" i="6"/>
  <c r="D1659" i="6"/>
  <c r="S1658" i="6"/>
  <c r="Q1658" i="6"/>
  <c r="P1658" i="6"/>
  <c r="O1658" i="6"/>
  <c r="N1658" i="6"/>
  <c r="M1658" i="6"/>
  <c r="D1658" i="6"/>
  <c r="Q1657" i="6"/>
  <c r="P1657" i="6"/>
  <c r="S1657" i="6" s="1"/>
  <c r="O1657" i="6"/>
  <c r="N1657" i="6"/>
  <c r="M1657" i="6"/>
  <c r="D1657" i="6"/>
  <c r="Q1656" i="6"/>
  <c r="P1656" i="6"/>
  <c r="S1656" i="6" s="1"/>
  <c r="O1656" i="6"/>
  <c r="N1656" i="6"/>
  <c r="M1656" i="6"/>
  <c r="D1656" i="6"/>
  <c r="S1655" i="6"/>
  <c r="Q1655" i="6"/>
  <c r="P1655" i="6"/>
  <c r="O1655" i="6"/>
  <c r="N1655" i="6"/>
  <c r="M1655" i="6"/>
  <c r="D1655" i="6"/>
  <c r="Q1654" i="6"/>
  <c r="P1654" i="6"/>
  <c r="S1654" i="6" s="1"/>
  <c r="O1654" i="6"/>
  <c r="N1654" i="6"/>
  <c r="M1654" i="6"/>
  <c r="D1654" i="6"/>
  <c r="Q1653" i="6"/>
  <c r="P1653" i="6"/>
  <c r="S1653" i="6" s="1"/>
  <c r="O1653" i="6"/>
  <c r="N1653" i="6"/>
  <c r="M1653" i="6"/>
  <c r="D1653" i="6"/>
  <c r="S1652" i="6"/>
  <c r="Q1652" i="6"/>
  <c r="P1652" i="6"/>
  <c r="O1652" i="6"/>
  <c r="N1652" i="6"/>
  <c r="M1652" i="6"/>
  <c r="D1652" i="6"/>
  <c r="Q1651" i="6"/>
  <c r="P1651" i="6"/>
  <c r="S1651" i="6" s="1"/>
  <c r="O1651" i="6"/>
  <c r="N1651" i="6"/>
  <c r="M1651" i="6"/>
  <c r="D1651" i="6"/>
  <c r="S1650" i="6"/>
  <c r="Q1650" i="6"/>
  <c r="P1650" i="6"/>
  <c r="O1650" i="6"/>
  <c r="N1650" i="6"/>
  <c r="M1650" i="6"/>
  <c r="D1650" i="6"/>
  <c r="S1649" i="6"/>
  <c r="Q1649" i="6"/>
  <c r="P1649" i="6"/>
  <c r="O1649" i="6"/>
  <c r="N1649" i="6"/>
  <c r="M1649" i="6"/>
  <c r="D1649" i="6"/>
  <c r="Q1648" i="6"/>
  <c r="P1648" i="6"/>
  <c r="S1648" i="6" s="1"/>
  <c r="O1648" i="6"/>
  <c r="N1648" i="6"/>
  <c r="M1648" i="6"/>
  <c r="D1648" i="6"/>
  <c r="Q1647" i="6"/>
  <c r="P1647" i="6"/>
  <c r="S1647" i="6" s="1"/>
  <c r="O1647" i="6"/>
  <c r="N1647" i="6"/>
  <c r="M1647" i="6"/>
  <c r="D1647" i="6"/>
  <c r="S1646" i="6"/>
  <c r="Q1646" i="6"/>
  <c r="P1646" i="6"/>
  <c r="O1646" i="6"/>
  <c r="N1646" i="6"/>
  <c r="M1646" i="6"/>
  <c r="D1646" i="6"/>
  <c r="Q1645" i="6"/>
  <c r="P1645" i="6"/>
  <c r="S1645" i="6" s="1"/>
  <c r="O1645" i="6"/>
  <c r="N1645" i="6"/>
  <c r="M1645" i="6"/>
  <c r="D1645" i="6"/>
  <c r="S1644" i="6"/>
  <c r="Q1644" i="6"/>
  <c r="P1644" i="6"/>
  <c r="O1644" i="6"/>
  <c r="N1644" i="6"/>
  <c r="M1644" i="6"/>
  <c r="D1644" i="6"/>
  <c r="S1643" i="6"/>
  <c r="Q1643" i="6"/>
  <c r="P1643" i="6"/>
  <c r="O1643" i="6"/>
  <c r="N1643" i="6"/>
  <c r="M1643" i="6"/>
  <c r="D1643" i="6"/>
  <c r="Q1642" i="6"/>
  <c r="P1642" i="6"/>
  <c r="S1642" i="6" s="1"/>
  <c r="O1642" i="6"/>
  <c r="N1642" i="6"/>
  <c r="M1642" i="6"/>
  <c r="D1642" i="6"/>
  <c r="Q1641" i="6"/>
  <c r="P1641" i="6"/>
  <c r="S1641" i="6" s="1"/>
  <c r="O1641" i="6"/>
  <c r="N1641" i="6"/>
  <c r="M1641" i="6"/>
  <c r="D1641" i="6"/>
  <c r="Q1640" i="6"/>
  <c r="P1640" i="6"/>
  <c r="S1640" i="6" s="1"/>
  <c r="O1640" i="6"/>
  <c r="N1640" i="6"/>
  <c r="M1640" i="6"/>
  <c r="D1640" i="6"/>
  <c r="Q1639" i="6"/>
  <c r="P1639" i="6"/>
  <c r="S1639" i="6" s="1"/>
  <c r="O1639" i="6"/>
  <c r="N1639" i="6"/>
  <c r="M1639" i="6"/>
  <c r="D1639" i="6"/>
  <c r="S1638" i="6"/>
  <c r="Q1638" i="6"/>
  <c r="P1638" i="6"/>
  <c r="O1638" i="6"/>
  <c r="N1638" i="6"/>
  <c r="M1638" i="6"/>
  <c r="D1638" i="6"/>
  <c r="S1637" i="6"/>
  <c r="Q1637" i="6"/>
  <c r="P1637" i="6"/>
  <c r="O1637" i="6"/>
  <c r="N1637" i="6"/>
  <c r="M1637" i="6"/>
  <c r="D1637" i="6"/>
  <c r="Q1636" i="6"/>
  <c r="P1636" i="6"/>
  <c r="S1636" i="6" s="1"/>
  <c r="O1636" i="6"/>
  <c r="N1636" i="6"/>
  <c r="M1636" i="6"/>
  <c r="D1636" i="6"/>
  <c r="Q1635" i="6"/>
  <c r="P1635" i="6"/>
  <c r="S1635" i="6" s="1"/>
  <c r="O1635" i="6"/>
  <c r="N1635" i="6"/>
  <c r="M1635" i="6"/>
  <c r="D1635" i="6"/>
  <c r="S1634" i="6"/>
  <c r="Q1634" i="6"/>
  <c r="P1634" i="6"/>
  <c r="O1634" i="6"/>
  <c r="N1634" i="6"/>
  <c r="M1634" i="6"/>
  <c r="D1634" i="6"/>
  <c r="Q1633" i="6"/>
  <c r="P1633" i="6"/>
  <c r="S1633" i="6" s="1"/>
  <c r="O1633" i="6"/>
  <c r="N1633" i="6"/>
  <c r="M1633" i="6"/>
  <c r="D1633" i="6"/>
  <c r="S1632" i="6"/>
  <c r="Q1632" i="6"/>
  <c r="P1632" i="6"/>
  <c r="O1632" i="6"/>
  <c r="N1632" i="6"/>
  <c r="M1632" i="6"/>
  <c r="D1632" i="6"/>
  <c r="S1631" i="6"/>
  <c r="Q1631" i="6"/>
  <c r="P1631" i="6"/>
  <c r="O1631" i="6"/>
  <c r="N1631" i="6"/>
  <c r="M1631" i="6"/>
  <c r="D1631" i="6"/>
  <c r="Q1630" i="6"/>
  <c r="P1630" i="6"/>
  <c r="S1630" i="6" s="1"/>
  <c r="O1630" i="6"/>
  <c r="N1630" i="6"/>
  <c r="M1630" i="6"/>
  <c r="D1630" i="6"/>
  <c r="Q1629" i="6"/>
  <c r="P1629" i="6"/>
  <c r="S1629" i="6" s="1"/>
  <c r="O1629" i="6"/>
  <c r="N1629" i="6"/>
  <c r="M1629" i="6"/>
  <c r="D1629" i="6"/>
  <c r="Q1628" i="6"/>
  <c r="P1628" i="6"/>
  <c r="S1628" i="6" s="1"/>
  <c r="O1628" i="6"/>
  <c r="N1628" i="6"/>
  <c r="M1628" i="6"/>
  <c r="D1628" i="6"/>
  <c r="Q1627" i="6"/>
  <c r="P1627" i="6"/>
  <c r="S1627" i="6" s="1"/>
  <c r="O1627" i="6"/>
  <c r="N1627" i="6"/>
  <c r="M1627" i="6"/>
  <c r="D1627" i="6"/>
  <c r="S1626" i="6"/>
  <c r="Q1626" i="6"/>
  <c r="P1626" i="6"/>
  <c r="O1626" i="6"/>
  <c r="N1626" i="6"/>
  <c r="M1626" i="6"/>
  <c r="D1626" i="6"/>
  <c r="S1625" i="6"/>
  <c r="Q1625" i="6"/>
  <c r="P1625" i="6"/>
  <c r="O1625" i="6"/>
  <c r="N1625" i="6"/>
  <c r="M1625" i="6"/>
  <c r="D1625" i="6"/>
  <c r="Q1624" i="6"/>
  <c r="P1624" i="6"/>
  <c r="S1624" i="6" s="1"/>
  <c r="O1624" i="6"/>
  <c r="N1624" i="6"/>
  <c r="M1624" i="6"/>
  <c r="D1624" i="6"/>
  <c r="Q1623" i="6"/>
  <c r="P1623" i="6"/>
  <c r="S1623" i="6" s="1"/>
  <c r="O1623" i="6"/>
  <c r="N1623" i="6"/>
  <c r="M1623" i="6"/>
  <c r="D1623" i="6"/>
  <c r="Q1622" i="6"/>
  <c r="P1622" i="6"/>
  <c r="S1622" i="6" s="1"/>
  <c r="O1622" i="6"/>
  <c r="N1622" i="6"/>
  <c r="M1622" i="6"/>
  <c r="D1622" i="6"/>
  <c r="Q1621" i="6"/>
  <c r="P1621" i="6"/>
  <c r="S1621" i="6" s="1"/>
  <c r="O1621" i="6"/>
  <c r="N1621" i="6"/>
  <c r="M1621" i="6"/>
  <c r="D1621" i="6"/>
  <c r="S1620" i="6"/>
  <c r="Q1620" i="6"/>
  <c r="P1620" i="6"/>
  <c r="O1620" i="6"/>
  <c r="N1620" i="6"/>
  <c r="M1620" i="6"/>
  <c r="D1620" i="6"/>
  <c r="S1619" i="6"/>
  <c r="Q1619" i="6"/>
  <c r="P1619" i="6"/>
  <c r="O1619" i="6"/>
  <c r="N1619" i="6"/>
  <c r="M1619" i="6"/>
  <c r="D1619" i="6"/>
  <c r="Q1618" i="6"/>
  <c r="P1618" i="6"/>
  <c r="S1618" i="6" s="1"/>
  <c r="O1618" i="6"/>
  <c r="N1618" i="6"/>
  <c r="M1618" i="6"/>
  <c r="D1618" i="6"/>
  <c r="Q1617" i="6"/>
  <c r="P1617" i="6"/>
  <c r="S1617" i="6" s="1"/>
  <c r="O1617" i="6"/>
  <c r="N1617" i="6"/>
  <c r="M1617" i="6"/>
  <c r="D1617" i="6"/>
  <c r="S1616" i="6"/>
  <c r="Q1616" i="6"/>
  <c r="P1616" i="6"/>
  <c r="O1616" i="6"/>
  <c r="N1616" i="6"/>
  <c r="M1616" i="6"/>
  <c r="D1616" i="6"/>
  <c r="Q1615" i="6"/>
  <c r="P1615" i="6"/>
  <c r="S1615" i="6" s="1"/>
  <c r="O1615" i="6"/>
  <c r="N1615" i="6"/>
  <c r="M1615" i="6"/>
  <c r="D1615" i="6"/>
  <c r="S1614" i="6"/>
  <c r="Q1614" i="6"/>
  <c r="P1614" i="6"/>
  <c r="O1614" i="6"/>
  <c r="N1614" i="6"/>
  <c r="M1614" i="6"/>
  <c r="D1614" i="6"/>
  <c r="S1613" i="6"/>
  <c r="Q1613" i="6"/>
  <c r="P1613" i="6"/>
  <c r="O1613" i="6"/>
  <c r="N1613" i="6"/>
  <c r="M1613" i="6"/>
  <c r="D1613" i="6"/>
  <c r="Q1612" i="6"/>
  <c r="P1612" i="6"/>
  <c r="S1612" i="6" s="1"/>
  <c r="O1612" i="6"/>
  <c r="N1612" i="6"/>
  <c r="M1612" i="6"/>
  <c r="D1612" i="6"/>
  <c r="Q1611" i="6"/>
  <c r="P1611" i="6"/>
  <c r="S1611" i="6" s="1"/>
  <c r="O1611" i="6"/>
  <c r="N1611" i="6"/>
  <c r="M1611" i="6"/>
  <c r="D1611" i="6"/>
  <c r="Q1610" i="6"/>
  <c r="P1610" i="6"/>
  <c r="S1610" i="6" s="1"/>
  <c r="O1610" i="6"/>
  <c r="N1610" i="6"/>
  <c r="M1610" i="6"/>
  <c r="D1610" i="6"/>
  <c r="Q1609" i="6"/>
  <c r="P1609" i="6"/>
  <c r="S1609" i="6" s="1"/>
  <c r="O1609" i="6"/>
  <c r="N1609" i="6"/>
  <c r="M1609" i="6"/>
  <c r="D1609" i="6"/>
  <c r="S1608" i="6"/>
  <c r="Q1608" i="6"/>
  <c r="P1608" i="6"/>
  <c r="O1608" i="6"/>
  <c r="N1608" i="6"/>
  <c r="M1608" i="6"/>
  <c r="D1608" i="6"/>
  <c r="S1607" i="6"/>
  <c r="Q1607" i="6"/>
  <c r="P1607" i="6"/>
  <c r="O1607" i="6"/>
  <c r="N1607" i="6"/>
  <c r="M1607" i="6"/>
  <c r="D1607" i="6"/>
  <c r="Q1606" i="6"/>
  <c r="P1606" i="6"/>
  <c r="S1606" i="6" s="1"/>
  <c r="O1606" i="6"/>
  <c r="N1606" i="6"/>
  <c r="M1606" i="6"/>
  <c r="D1606" i="6"/>
  <c r="Q1605" i="6"/>
  <c r="P1605" i="6"/>
  <c r="S1605" i="6" s="1"/>
  <c r="O1605" i="6"/>
  <c r="N1605" i="6"/>
  <c r="M1605" i="6"/>
  <c r="D1605" i="6"/>
  <c r="Q1604" i="6"/>
  <c r="P1604" i="6"/>
  <c r="S1604" i="6" s="1"/>
  <c r="O1604" i="6"/>
  <c r="N1604" i="6"/>
  <c r="M1604" i="6"/>
  <c r="D1604" i="6"/>
  <c r="Q1603" i="6"/>
  <c r="P1603" i="6"/>
  <c r="S1603" i="6" s="1"/>
  <c r="O1603" i="6"/>
  <c r="N1603" i="6"/>
  <c r="M1603" i="6"/>
  <c r="D1603" i="6"/>
  <c r="S1602" i="6"/>
  <c r="Q1602" i="6"/>
  <c r="P1602" i="6"/>
  <c r="O1602" i="6"/>
  <c r="N1602" i="6"/>
  <c r="M1602" i="6"/>
  <c r="D1602" i="6"/>
  <c r="S1601" i="6"/>
  <c r="Q1601" i="6"/>
  <c r="P1601" i="6"/>
  <c r="O1601" i="6"/>
  <c r="N1601" i="6"/>
  <c r="M1601" i="6"/>
  <c r="D1601" i="6"/>
  <c r="Q1600" i="6"/>
  <c r="P1600" i="6"/>
  <c r="S1600" i="6" s="1"/>
  <c r="O1600" i="6"/>
  <c r="N1600" i="6"/>
  <c r="M1600" i="6"/>
  <c r="D1600" i="6"/>
  <c r="Q1599" i="6"/>
  <c r="P1599" i="6"/>
  <c r="S1599" i="6" s="1"/>
  <c r="O1599" i="6"/>
  <c r="N1599" i="6"/>
  <c r="M1599" i="6"/>
  <c r="D1599" i="6"/>
  <c r="S1598" i="6"/>
  <c r="Q1598" i="6"/>
  <c r="P1598" i="6"/>
  <c r="O1598" i="6"/>
  <c r="N1598" i="6"/>
  <c r="M1598" i="6"/>
  <c r="D1598" i="6"/>
  <c r="Q1597" i="6"/>
  <c r="P1597" i="6"/>
  <c r="S1597" i="6" s="1"/>
  <c r="O1597" i="6"/>
  <c r="N1597" i="6"/>
  <c r="M1597" i="6"/>
  <c r="D1597" i="6"/>
  <c r="S1596" i="6"/>
  <c r="Q1596" i="6"/>
  <c r="P1596" i="6"/>
  <c r="O1596" i="6"/>
  <c r="N1596" i="6"/>
  <c r="M1596" i="6"/>
  <c r="D1596" i="6"/>
  <c r="S1595" i="6"/>
  <c r="Q1595" i="6"/>
  <c r="P1595" i="6"/>
  <c r="O1595" i="6"/>
  <c r="N1595" i="6"/>
  <c r="M1595" i="6"/>
  <c r="D1595" i="6"/>
  <c r="Q1594" i="6"/>
  <c r="P1594" i="6"/>
  <c r="S1594" i="6" s="1"/>
  <c r="O1594" i="6"/>
  <c r="N1594" i="6"/>
  <c r="M1594" i="6"/>
  <c r="D1594" i="6"/>
  <c r="Q1593" i="6"/>
  <c r="P1593" i="6"/>
  <c r="S1593" i="6" s="1"/>
  <c r="O1593" i="6"/>
  <c r="N1593" i="6"/>
  <c r="M1593" i="6"/>
  <c r="D1593" i="6"/>
  <c r="Q1592" i="6"/>
  <c r="P1592" i="6"/>
  <c r="S1592" i="6" s="1"/>
  <c r="O1592" i="6"/>
  <c r="N1592" i="6"/>
  <c r="M1592" i="6"/>
  <c r="D1592" i="6"/>
  <c r="Q1591" i="6"/>
  <c r="P1591" i="6"/>
  <c r="S1591" i="6" s="1"/>
  <c r="O1591" i="6"/>
  <c r="N1591" i="6"/>
  <c r="M1591" i="6"/>
  <c r="D1591" i="6"/>
  <c r="S1590" i="6"/>
  <c r="Q1590" i="6"/>
  <c r="P1590" i="6"/>
  <c r="O1590" i="6"/>
  <c r="N1590" i="6"/>
  <c r="M1590" i="6"/>
  <c r="D1590" i="6"/>
  <c r="S1589" i="6"/>
  <c r="Q1589" i="6"/>
  <c r="P1589" i="6"/>
  <c r="O1589" i="6"/>
  <c r="N1589" i="6"/>
  <c r="M1589" i="6"/>
  <c r="D1589" i="6"/>
  <c r="Q1588" i="6"/>
  <c r="P1588" i="6"/>
  <c r="S1588" i="6" s="1"/>
  <c r="O1588" i="6"/>
  <c r="N1588" i="6"/>
  <c r="M1588" i="6"/>
  <c r="D1588" i="6"/>
  <c r="Q1587" i="6"/>
  <c r="P1587" i="6"/>
  <c r="S1587" i="6" s="1"/>
  <c r="O1587" i="6"/>
  <c r="N1587" i="6"/>
  <c r="M1587" i="6"/>
  <c r="D1587" i="6"/>
  <c r="S1586" i="6"/>
  <c r="Q1586" i="6"/>
  <c r="P1586" i="6"/>
  <c r="O1586" i="6"/>
  <c r="N1586" i="6"/>
  <c r="M1586" i="6"/>
  <c r="D1586" i="6"/>
  <c r="Q1585" i="6"/>
  <c r="P1585" i="6"/>
  <c r="S1585" i="6" s="1"/>
  <c r="O1585" i="6"/>
  <c r="N1585" i="6"/>
  <c r="M1585" i="6"/>
  <c r="D1585" i="6"/>
  <c r="S1584" i="6"/>
  <c r="Q1584" i="6"/>
  <c r="P1584" i="6"/>
  <c r="O1584" i="6"/>
  <c r="N1584" i="6"/>
  <c r="M1584" i="6"/>
  <c r="D1584" i="6"/>
  <c r="S1583" i="6"/>
  <c r="Q1583" i="6"/>
  <c r="P1583" i="6"/>
  <c r="O1583" i="6"/>
  <c r="N1583" i="6"/>
  <c r="M1583" i="6"/>
  <c r="D1583" i="6"/>
  <c r="Q1582" i="6"/>
  <c r="P1582" i="6"/>
  <c r="S1582" i="6" s="1"/>
  <c r="O1582" i="6"/>
  <c r="N1582" i="6"/>
  <c r="M1582" i="6"/>
  <c r="D1582" i="6"/>
  <c r="Q1581" i="6"/>
  <c r="P1581" i="6"/>
  <c r="S1581" i="6" s="1"/>
  <c r="O1581" i="6"/>
  <c r="N1581" i="6"/>
  <c r="M1581" i="6"/>
  <c r="D1581" i="6"/>
  <c r="S1580" i="6"/>
  <c r="Q1580" i="6"/>
  <c r="P1580" i="6"/>
  <c r="O1580" i="6"/>
  <c r="N1580" i="6"/>
  <c r="M1580" i="6"/>
  <c r="D1580" i="6"/>
  <c r="Q1579" i="6"/>
  <c r="P1579" i="6"/>
  <c r="S1579" i="6" s="1"/>
  <c r="O1579" i="6"/>
  <c r="N1579" i="6"/>
  <c r="M1579" i="6"/>
  <c r="D1579" i="6"/>
  <c r="S1578" i="6"/>
  <c r="Q1578" i="6"/>
  <c r="P1578" i="6"/>
  <c r="O1578" i="6"/>
  <c r="N1578" i="6"/>
  <c r="M1578" i="6"/>
  <c r="D1578" i="6"/>
  <c r="S1577" i="6"/>
  <c r="Q1577" i="6"/>
  <c r="P1577" i="6"/>
  <c r="O1577" i="6"/>
  <c r="N1577" i="6"/>
  <c r="M1577" i="6"/>
  <c r="D1577" i="6"/>
  <c r="Q1576" i="6"/>
  <c r="P1576" i="6"/>
  <c r="S1576" i="6" s="1"/>
  <c r="O1576" i="6"/>
  <c r="N1576" i="6"/>
  <c r="M1576" i="6"/>
  <c r="D1576" i="6"/>
  <c r="Q1575" i="6"/>
  <c r="P1575" i="6"/>
  <c r="S1575" i="6" s="1"/>
  <c r="O1575" i="6"/>
  <c r="N1575" i="6"/>
  <c r="M1575" i="6"/>
  <c r="D1575" i="6"/>
  <c r="Q1574" i="6"/>
  <c r="P1574" i="6"/>
  <c r="S1574" i="6" s="1"/>
  <c r="O1574" i="6"/>
  <c r="N1574" i="6"/>
  <c r="M1574" i="6"/>
  <c r="D1574" i="6"/>
  <c r="Q1573" i="6"/>
  <c r="P1573" i="6"/>
  <c r="S1573" i="6" s="1"/>
  <c r="O1573" i="6"/>
  <c r="N1573" i="6"/>
  <c r="M1573" i="6"/>
  <c r="D1573" i="6"/>
  <c r="S1572" i="6"/>
  <c r="Q1572" i="6"/>
  <c r="P1572" i="6"/>
  <c r="O1572" i="6"/>
  <c r="N1572" i="6"/>
  <c r="M1572" i="6"/>
  <c r="D1572" i="6"/>
  <c r="S1571" i="6"/>
  <c r="Q1571" i="6"/>
  <c r="P1571" i="6"/>
  <c r="O1571" i="6"/>
  <c r="N1571" i="6"/>
  <c r="M1571" i="6"/>
  <c r="D1571" i="6"/>
  <c r="Q1570" i="6"/>
  <c r="P1570" i="6"/>
  <c r="S1570" i="6" s="1"/>
  <c r="O1570" i="6"/>
  <c r="N1570" i="6"/>
  <c r="M1570" i="6"/>
  <c r="D1570" i="6"/>
  <c r="Q1569" i="6"/>
  <c r="P1569" i="6"/>
  <c r="S1569" i="6" s="1"/>
  <c r="O1569" i="6"/>
  <c r="N1569" i="6"/>
  <c r="M1569" i="6"/>
  <c r="D1569" i="6"/>
  <c r="S1568" i="6"/>
  <c r="Q1568" i="6"/>
  <c r="P1568" i="6"/>
  <c r="O1568" i="6"/>
  <c r="N1568" i="6"/>
  <c r="M1568" i="6"/>
  <c r="D1568" i="6"/>
  <c r="Q1567" i="6"/>
  <c r="P1567" i="6"/>
  <c r="S1567" i="6" s="1"/>
  <c r="O1567" i="6"/>
  <c r="N1567" i="6"/>
  <c r="M1567" i="6"/>
  <c r="D1567" i="6"/>
  <c r="S1566" i="6"/>
  <c r="Q1566" i="6"/>
  <c r="P1566" i="6"/>
  <c r="O1566" i="6"/>
  <c r="N1566" i="6"/>
  <c r="M1566" i="6"/>
  <c r="D1566" i="6"/>
  <c r="S1565" i="6"/>
  <c r="Q1565" i="6"/>
  <c r="P1565" i="6"/>
  <c r="O1565" i="6"/>
  <c r="N1565" i="6"/>
  <c r="M1565" i="6"/>
  <c r="D1565" i="6"/>
  <c r="Q1564" i="6"/>
  <c r="P1564" i="6"/>
  <c r="S1564" i="6" s="1"/>
  <c r="O1564" i="6"/>
  <c r="N1564" i="6"/>
  <c r="M1564" i="6"/>
  <c r="D1564" i="6"/>
  <c r="Q1563" i="6"/>
  <c r="P1563" i="6"/>
  <c r="S1563" i="6" s="1"/>
  <c r="O1563" i="6"/>
  <c r="N1563" i="6"/>
  <c r="M1563" i="6"/>
  <c r="D1563" i="6"/>
  <c r="S1562" i="6"/>
  <c r="Q1562" i="6"/>
  <c r="P1562" i="6"/>
  <c r="O1562" i="6"/>
  <c r="N1562" i="6"/>
  <c r="M1562" i="6"/>
  <c r="D1562" i="6"/>
  <c r="Q1561" i="6"/>
  <c r="P1561" i="6"/>
  <c r="S1561" i="6" s="1"/>
  <c r="O1561" i="6"/>
  <c r="N1561" i="6"/>
  <c r="M1561" i="6"/>
  <c r="D1561" i="6"/>
  <c r="S1560" i="6"/>
  <c r="Q1560" i="6"/>
  <c r="P1560" i="6"/>
  <c r="O1560" i="6"/>
  <c r="N1560" i="6"/>
  <c r="M1560" i="6"/>
  <c r="D1560" i="6"/>
  <c r="S1559" i="6"/>
  <c r="Q1559" i="6"/>
  <c r="P1559" i="6"/>
  <c r="O1559" i="6"/>
  <c r="N1559" i="6"/>
  <c r="M1559" i="6"/>
  <c r="D1559" i="6"/>
  <c r="Q1558" i="6"/>
  <c r="P1558" i="6"/>
  <c r="S1558" i="6" s="1"/>
  <c r="O1558" i="6"/>
  <c r="N1558" i="6"/>
  <c r="M1558" i="6"/>
  <c r="D1558" i="6"/>
  <c r="Q1557" i="6"/>
  <c r="P1557" i="6"/>
  <c r="S1557" i="6" s="1"/>
  <c r="O1557" i="6"/>
  <c r="N1557" i="6"/>
  <c r="M1557" i="6"/>
  <c r="D1557" i="6"/>
  <c r="Q1556" i="6"/>
  <c r="P1556" i="6"/>
  <c r="S1556" i="6" s="1"/>
  <c r="O1556" i="6"/>
  <c r="N1556" i="6"/>
  <c r="M1556" i="6"/>
  <c r="D1556" i="6"/>
  <c r="Q1555" i="6"/>
  <c r="P1555" i="6"/>
  <c r="S1555" i="6" s="1"/>
  <c r="O1555" i="6"/>
  <c r="N1555" i="6"/>
  <c r="M1555" i="6"/>
  <c r="D1555" i="6"/>
  <c r="S1554" i="6"/>
  <c r="Q1554" i="6"/>
  <c r="P1554" i="6"/>
  <c r="O1554" i="6"/>
  <c r="N1554" i="6"/>
  <c r="M1554" i="6"/>
  <c r="D1554" i="6"/>
  <c r="S1553" i="6"/>
  <c r="Q1553" i="6"/>
  <c r="P1553" i="6"/>
  <c r="O1553" i="6"/>
  <c r="N1553" i="6"/>
  <c r="M1553" i="6"/>
  <c r="D1553" i="6"/>
  <c r="Q1552" i="6"/>
  <c r="P1552" i="6"/>
  <c r="S1552" i="6" s="1"/>
  <c r="O1552" i="6"/>
  <c r="N1552" i="6"/>
  <c r="M1552" i="6"/>
  <c r="D1552" i="6"/>
  <c r="Q1551" i="6"/>
  <c r="P1551" i="6"/>
  <c r="S1551" i="6" s="1"/>
  <c r="O1551" i="6"/>
  <c r="N1551" i="6"/>
  <c r="M1551" i="6"/>
  <c r="D1551" i="6"/>
  <c r="S1550" i="6"/>
  <c r="Q1550" i="6"/>
  <c r="P1550" i="6"/>
  <c r="O1550" i="6"/>
  <c r="N1550" i="6"/>
  <c r="M1550" i="6"/>
  <c r="D1550" i="6"/>
  <c r="Q1549" i="6"/>
  <c r="P1549" i="6"/>
  <c r="S1549" i="6" s="1"/>
  <c r="O1549" i="6"/>
  <c r="N1549" i="6"/>
  <c r="M1549" i="6"/>
  <c r="D1549" i="6"/>
  <c r="S1548" i="6"/>
  <c r="Q1548" i="6"/>
  <c r="P1548" i="6"/>
  <c r="O1548" i="6"/>
  <c r="N1548" i="6"/>
  <c r="M1548" i="6"/>
  <c r="D1548" i="6"/>
  <c r="S1547" i="6"/>
  <c r="Q1547" i="6"/>
  <c r="P1547" i="6"/>
  <c r="O1547" i="6"/>
  <c r="N1547" i="6"/>
  <c r="M1547" i="6"/>
  <c r="D1547" i="6"/>
  <c r="Q1546" i="6"/>
  <c r="P1546" i="6"/>
  <c r="S1546" i="6" s="1"/>
  <c r="O1546" i="6"/>
  <c r="N1546" i="6"/>
  <c r="M1546" i="6"/>
  <c r="D1546" i="6"/>
  <c r="Q1545" i="6"/>
  <c r="P1545" i="6"/>
  <c r="S1545" i="6" s="1"/>
  <c r="O1545" i="6"/>
  <c r="N1545" i="6"/>
  <c r="M1545" i="6"/>
  <c r="D1545" i="6"/>
  <c r="S1544" i="6"/>
  <c r="Q1544" i="6"/>
  <c r="P1544" i="6"/>
  <c r="O1544" i="6"/>
  <c r="N1544" i="6"/>
  <c r="M1544" i="6"/>
  <c r="D1544" i="6"/>
  <c r="Q1543" i="6"/>
  <c r="P1543" i="6"/>
  <c r="S1543" i="6" s="1"/>
  <c r="O1543" i="6"/>
  <c r="N1543" i="6"/>
  <c r="M1543" i="6"/>
  <c r="D1543" i="6"/>
  <c r="Q1542" i="6"/>
  <c r="P1542" i="6"/>
  <c r="S1542" i="6" s="1"/>
  <c r="O1542" i="6"/>
  <c r="N1542" i="6"/>
  <c r="M1542" i="6"/>
  <c r="D1542" i="6"/>
  <c r="S1541" i="6"/>
  <c r="Q1541" i="6"/>
  <c r="P1541" i="6"/>
  <c r="O1541" i="6"/>
  <c r="N1541" i="6"/>
  <c r="M1541" i="6"/>
  <c r="D1541" i="6"/>
  <c r="Q1540" i="6"/>
  <c r="P1540" i="6"/>
  <c r="S1540" i="6" s="1"/>
  <c r="O1540" i="6"/>
  <c r="N1540" i="6"/>
  <c r="M1540" i="6"/>
  <c r="D1540" i="6"/>
  <c r="Q1539" i="6"/>
  <c r="P1539" i="6"/>
  <c r="S1539" i="6" s="1"/>
  <c r="O1539" i="6"/>
  <c r="N1539" i="6"/>
  <c r="M1539" i="6"/>
  <c r="D1539" i="6"/>
  <c r="S1538" i="6"/>
  <c r="Q1538" i="6"/>
  <c r="P1538" i="6"/>
  <c r="O1538" i="6"/>
  <c r="N1538" i="6"/>
  <c r="M1538" i="6"/>
  <c r="D1538" i="6"/>
  <c r="Q1537" i="6"/>
  <c r="P1537" i="6"/>
  <c r="S1537" i="6" s="1"/>
  <c r="O1537" i="6"/>
  <c r="N1537" i="6"/>
  <c r="M1537" i="6"/>
  <c r="D1537" i="6"/>
  <c r="S1536" i="6"/>
  <c r="Q1536" i="6"/>
  <c r="P1536" i="6"/>
  <c r="O1536" i="6"/>
  <c r="N1536" i="6"/>
  <c r="M1536" i="6"/>
  <c r="D1536" i="6"/>
  <c r="S1535" i="6"/>
  <c r="Q1535" i="6"/>
  <c r="P1535" i="6"/>
  <c r="O1535" i="6"/>
  <c r="N1535" i="6"/>
  <c r="M1535" i="6"/>
  <c r="D1535" i="6"/>
  <c r="S1534" i="6"/>
  <c r="Q1534" i="6"/>
  <c r="P1534" i="6"/>
  <c r="O1534" i="6"/>
  <c r="N1534" i="6"/>
  <c r="M1534" i="6"/>
  <c r="D1534" i="6"/>
  <c r="Q1533" i="6"/>
  <c r="P1533" i="6"/>
  <c r="S1533" i="6" s="1"/>
  <c r="O1533" i="6"/>
  <c r="N1533" i="6"/>
  <c r="M1533" i="6"/>
  <c r="D1533" i="6"/>
  <c r="S1532" i="6"/>
  <c r="Q1532" i="6"/>
  <c r="P1532" i="6"/>
  <c r="O1532" i="6"/>
  <c r="N1532" i="6"/>
  <c r="M1532" i="6"/>
  <c r="D1532" i="6"/>
  <c r="Q1531" i="6"/>
  <c r="P1531" i="6"/>
  <c r="S1531" i="6" s="1"/>
  <c r="O1531" i="6"/>
  <c r="N1531" i="6"/>
  <c r="M1531" i="6"/>
  <c r="D1531" i="6"/>
  <c r="Q1530" i="6"/>
  <c r="P1530" i="6"/>
  <c r="S1530" i="6" s="1"/>
  <c r="O1530" i="6"/>
  <c r="N1530" i="6"/>
  <c r="M1530" i="6"/>
  <c r="D1530" i="6"/>
  <c r="S1529" i="6"/>
  <c r="Q1529" i="6"/>
  <c r="P1529" i="6"/>
  <c r="O1529" i="6"/>
  <c r="N1529" i="6"/>
  <c r="M1529" i="6"/>
  <c r="D1529" i="6"/>
  <c r="S1528" i="6"/>
  <c r="Q1528" i="6"/>
  <c r="P1528" i="6"/>
  <c r="O1528" i="6"/>
  <c r="N1528" i="6"/>
  <c r="M1528" i="6"/>
  <c r="D1528" i="6"/>
  <c r="Q1527" i="6"/>
  <c r="P1527" i="6"/>
  <c r="S1527" i="6" s="1"/>
  <c r="O1527" i="6"/>
  <c r="N1527" i="6"/>
  <c r="M1527" i="6"/>
  <c r="D1527" i="6"/>
  <c r="Q1526" i="6"/>
  <c r="P1526" i="6"/>
  <c r="S1526" i="6" s="1"/>
  <c r="O1526" i="6"/>
  <c r="N1526" i="6"/>
  <c r="M1526" i="6"/>
  <c r="D1526" i="6"/>
  <c r="Q1525" i="6"/>
  <c r="P1525" i="6"/>
  <c r="S1525" i="6" s="1"/>
  <c r="O1525" i="6"/>
  <c r="N1525" i="6"/>
  <c r="M1525" i="6"/>
  <c r="D1525" i="6"/>
  <c r="Q1524" i="6"/>
  <c r="P1524" i="6"/>
  <c r="S1524" i="6" s="1"/>
  <c r="O1524" i="6"/>
  <c r="N1524" i="6"/>
  <c r="M1524" i="6"/>
  <c r="D1524" i="6"/>
  <c r="S1523" i="6"/>
  <c r="Q1523" i="6"/>
  <c r="P1523" i="6"/>
  <c r="O1523" i="6"/>
  <c r="N1523" i="6"/>
  <c r="M1523" i="6"/>
  <c r="D1523" i="6"/>
  <c r="S1522" i="6"/>
  <c r="Q1522" i="6"/>
  <c r="P1522" i="6"/>
  <c r="O1522" i="6"/>
  <c r="N1522" i="6"/>
  <c r="M1522" i="6"/>
  <c r="D1522" i="6"/>
  <c r="Q1521" i="6"/>
  <c r="P1521" i="6"/>
  <c r="S1521" i="6" s="1"/>
  <c r="O1521" i="6"/>
  <c r="N1521" i="6"/>
  <c r="M1521" i="6"/>
  <c r="D1521" i="6"/>
  <c r="S1520" i="6"/>
  <c r="Q1520" i="6"/>
  <c r="P1520" i="6"/>
  <c r="O1520" i="6"/>
  <c r="N1520" i="6"/>
  <c r="M1520" i="6"/>
  <c r="D1520" i="6"/>
  <c r="S1519" i="6"/>
  <c r="Q1519" i="6"/>
  <c r="P1519" i="6"/>
  <c r="O1519" i="6"/>
  <c r="N1519" i="6"/>
  <c r="M1519" i="6"/>
  <c r="D1519" i="6"/>
  <c r="S1518" i="6"/>
  <c r="Q1518" i="6"/>
  <c r="P1518" i="6"/>
  <c r="O1518" i="6"/>
  <c r="N1518" i="6"/>
  <c r="M1518" i="6"/>
  <c r="D1518" i="6"/>
  <c r="S1517" i="6"/>
  <c r="Q1517" i="6"/>
  <c r="P1517" i="6"/>
  <c r="O1517" i="6"/>
  <c r="N1517" i="6"/>
  <c r="M1517" i="6"/>
  <c r="D1517" i="6"/>
  <c r="Q1516" i="6"/>
  <c r="P1516" i="6"/>
  <c r="S1516" i="6" s="1"/>
  <c r="O1516" i="6"/>
  <c r="N1516" i="6"/>
  <c r="M1516" i="6"/>
  <c r="D1516" i="6"/>
  <c r="Q1515" i="6"/>
  <c r="P1515" i="6"/>
  <c r="S1515" i="6" s="1"/>
  <c r="O1515" i="6"/>
  <c r="N1515" i="6"/>
  <c r="M1515" i="6"/>
  <c r="D1515" i="6"/>
  <c r="Q1514" i="6"/>
  <c r="P1514" i="6"/>
  <c r="S1514" i="6" s="1"/>
  <c r="O1514" i="6"/>
  <c r="N1514" i="6"/>
  <c r="M1514" i="6"/>
  <c r="D1514" i="6"/>
  <c r="Q1513" i="6"/>
  <c r="P1513" i="6"/>
  <c r="S1513" i="6" s="1"/>
  <c r="O1513" i="6"/>
  <c r="N1513" i="6"/>
  <c r="M1513" i="6"/>
  <c r="D1513" i="6"/>
  <c r="S1512" i="6"/>
  <c r="Q1512" i="6"/>
  <c r="P1512" i="6"/>
  <c r="O1512" i="6"/>
  <c r="N1512" i="6"/>
  <c r="M1512" i="6"/>
  <c r="D1512" i="6"/>
  <c r="S1511" i="6"/>
  <c r="Q1511" i="6"/>
  <c r="P1511" i="6"/>
  <c r="O1511" i="6"/>
  <c r="N1511" i="6"/>
  <c r="M1511" i="6"/>
  <c r="D1511" i="6"/>
  <c r="Q1510" i="6"/>
  <c r="P1510" i="6"/>
  <c r="S1510" i="6" s="1"/>
  <c r="O1510" i="6"/>
  <c r="N1510" i="6"/>
  <c r="M1510" i="6"/>
  <c r="D1510" i="6"/>
  <c r="Q1509" i="6"/>
  <c r="P1509" i="6"/>
  <c r="S1509" i="6" s="1"/>
  <c r="O1509" i="6"/>
  <c r="N1509" i="6"/>
  <c r="M1509" i="6"/>
  <c r="D1509" i="6"/>
  <c r="Q1508" i="6"/>
  <c r="P1508" i="6"/>
  <c r="S1508" i="6" s="1"/>
  <c r="O1508" i="6"/>
  <c r="N1508" i="6"/>
  <c r="M1508" i="6"/>
  <c r="D1508" i="6"/>
  <c r="Q1507" i="6"/>
  <c r="P1507" i="6"/>
  <c r="S1507" i="6" s="1"/>
  <c r="O1507" i="6"/>
  <c r="N1507" i="6"/>
  <c r="M1507" i="6"/>
  <c r="D1507" i="6"/>
  <c r="S1506" i="6"/>
  <c r="Q1506" i="6"/>
  <c r="P1506" i="6"/>
  <c r="O1506" i="6"/>
  <c r="N1506" i="6"/>
  <c r="M1506" i="6"/>
  <c r="D1506" i="6"/>
  <c r="S1505" i="6"/>
  <c r="Q1505" i="6"/>
  <c r="P1505" i="6"/>
  <c r="O1505" i="6"/>
  <c r="N1505" i="6"/>
  <c r="M1505" i="6"/>
  <c r="D1505" i="6"/>
  <c r="Q1504" i="6"/>
  <c r="P1504" i="6"/>
  <c r="S1504" i="6" s="1"/>
  <c r="O1504" i="6"/>
  <c r="N1504" i="6"/>
  <c r="M1504" i="6"/>
  <c r="D1504" i="6"/>
  <c r="Q1503" i="6"/>
  <c r="P1503" i="6"/>
  <c r="S1503" i="6" s="1"/>
  <c r="O1503" i="6"/>
  <c r="N1503" i="6"/>
  <c r="M1503" i="6"/>
  <c r="D1503" i="6"/>
  <c r="S1502" i="6"/>
  <c r="Q1502" i="6"/>
  <c r="P1502" i="6"/>
  <c r="O1502" i="6"/>
  <c r="N1502" i="6"/>
  <c r="M1502" i="6"/>
  <c r="D1502" i="6"/>
  <c r="Q1501" i="6"/>
  <c r="P1501" i="6"/>
  <c r="S1501" i="6" s="1"/>
  <c r="O1501" i="6"/>
  <c r="N1501" i="6"/>
  <c r="M1501" i="6"/>
  <c r="D1501" i="6"/>
  <c r="S1500" i="6"/>
  <c r="Q1500" i="6"/>
  <c r="P1500" i="6"/>
  <c r="O1500" i="6"/>
  <c r="N1500" i="6"/>
  <c r="M1500" i="6"/>
  <c r="D1500" i="6"/>
  <c r="S1499" i="6"/>
  <c r="Q1499" i="6"/>
  <c r="P1499" i="6"/>
  <c r="O1499" i="6"/>
  <c r="N1499" i="6"/>
  <c r="M1499" i="6"/>
  <c r="D1499" i="6"/>
  <c r="Q1498" i="6"/>
  <c r="P1498" i="6"/>
  <c r="S1498" i="6" s="1"/>
  <c r="O1498" i="6"/>
  <c r="N1498" i="6"/>
  <c r="M1498" i="6"/>
  <c r="D1498" i="6"/>
  <c r="Q1497" i="6"/>
  <c r="P1497" i="6"/>
  <c r="S1497" i="6" s="1"/>
  <c r="O1497" i="6"/>
  <c r="N1497" i="6"/>
  <c r="M1497" i="6"/>
  <c r="D1497" i="6"/>
  <c r="S1496" i="6"/>
  <c r="Q1496" i="6"/>
  <c r="P1496" i="6"/>
  <c r="O1496" i="6"/>
  <c r="N1496" i="6"/>
  <c r="M1496" i="6"/>
  <c r="D1496" i="6"/>
  <c r="Q1495" i="6"/>
  <c r="P1495" i="6"/>
  <c r="S1495" i="6" s="1"/>
  <c r="O1495" i="6"/>
  <c r="N1495" i="6"/>
  <c r="M1495" i="6"/>
  <c r="D1495" i="6"/>
  <c r="Q1494" i="6"/>
  <c r="P1494" i="6"/>
  <c r="S1494" i="6" s="1"/>
  <c r="O1494" i="6"/>
  <c r="N1494" i="6"/>
  <c r="M1494" i="6"/>
  <c r="D1494" i="6"/>
  <c r="S1493" i="6"/>
  <c r="Q1493" i="6"/>
  <c r="P1493" i="6"/>
  <c r="O1493" i="6"/>
  <c r="N1493" i="6"/>
  <c r="M1493" i="6"/>
  <c r="D1493" i="6"/>
  <c r="Q1492" i="6"/>
  <c r="P1492" i="6"/>
  <c r="S1492" i="6" s="1"/>
  <c r="O1492" i="6"/>
  <c r="N1492" i="6"/>
  <c r="M1492" i="6"/>
  <c r="D1492" i="6"/>
  <c r="Q1491" i="6"/>
  <c r="P1491" i="6"/>
  <c r="S1491" i="6" s="1"/>
  <c r="O1491" i="6"/>
  <c r="N1491" i="6"/>
  <c r="M1491" i="6"/>
  <c r="D1491" i="6"/>
  <c r="S1490" i="6"/>
  <c r="Q1490" i="6"/>
  <c r="P1490" i="6"/>
  <c r="O1490" i="6"/>
  <c r="N1490" i="6"/>
  <c r="M1490" i="6"/>
  <c r="D1490" i="6"/>
  <c r="Q1489" i="6"/>
  <c r="P1489" i="6"/>
  <c r="S1489" i="6" s="1"/>
  <c r="O1489" i="6"/>
  <c r="N1489" i="6"/>
  <c r="M1489" i="6"/>
  <c r="D1489" i="6"/>
  <c r="S1488" i="6"/>
  <c r="Q1488" i="6"/>
  <c r="P1488" i="6"/>
  <c r="O1488" i="6"/>
  <c r="N1488" i="6"/>
  <c r="M1488" i="6"/>
  <c r="D1488" i="6"/>
  <c r="S1487" i="6"/>
  <c r="Q1487" i="6"/>
  <c r="P1487" i="6"/>
  <c r="O1487" i="6"/>
  <c r="N1487" i="6"/>
  <c r="M1487" i="6"/>
  <c r="D1487" i="6"/>
  <c r="S1486" i="6"/>
  <c r="Q1486" i="6"/>
  <c r="P1486" i="6"/>
  <c r="O1486" i="6"/>
  <c r="N1486" i="6"/>
  <c r="M1486" i="6"/>
  <c r="D1486" i="6"/>
  <c r="Q1485" i="6"/>
  <c r="P1485" i="6"/>
  <c r="S1485" i="6" s="1"/>
  <c r="O1485" i="6"/>
  <c r="N1485" i="6"/>
  <c r="M1485" i="6"/>
  <c r="D1485" i="6"/>
  <c r="S1484" i="6"/>
  <c r="Q1484" i="6"/>
  <c r="P1484" i="6"/>
  <c r="O1484" i="6"/>
  <c r="N1484" i="6"/>
  <c r="M1484" i="6"/>
  <c r="D1484" i="6"/>
  <c r="Q1483" i="6"/>
  <c r="P1483" i="6"/>
  <c r="S1483" i="6" s="1"/>
  <c r="O1483" i="6"/>
  <c r="N1483" i="6"/>
  <c r="M1483" i="6"/>
  <c r="D1483" i="6"/>
  <c r="Q1482" i="6"/>
  <c r="P1482" i="6"/>
  <c r="S1482" i="6" s="1"/>
  <c r="O1482" i="6"/>
  <c r="N1482" i="6"/>
  <c r="M1482" i="6"/>
  <c r="D1482" i="6"/>
  <c r="S1481" i="6"/>
  <c r="Q1481" i="6"/>
  <c r="P1481" i="6"/>
  <c r="O1481" i="6"/>
  <c r="N1481" i="6"/>
  <c r="M1481" i="6"/>
  <c r="D1481" i="6"/>
  <c r="S1480" i="6"/>
  <c r="Q1480" i="6"/>
  <c r="P1480" i="6"/>
  <c r="O1480" i="6"/>
  <c r="N1480" i="6"/>
  <c r="M1480" i="6"/>
  <c r="D1480" i="6"/>
  <c r="Q1479" i="6"/>
  <c r="P1479" i="6"/>
  <c r="S1479" i="6" s="1"/>
  <c r="O1479" i="6"/>
  <c r="N1479" i="6"/>
  <c r="M1479" i="6"/>
  <c r="D1479" i="6"/>
  <c r="Q1478" i="6"/>
  <c r="P1478" i="6"/>
  <c r="S1478" i="6" s="1"/>
  <c r="O1478" i="6"/>
  <c r="N1478" i="6"/>
  <c r="M1478" i="6"/>
  <c r="D1478" i="6"/>
  <c r="Q1477" i="6"/>
  <c r="P1477" i="6"/>
  <c r="S1477" i="6" s="1"/>
  <c r="O1477" i="6"/>
  <c r="N1477" i="6"/>
  <c r="M1477" i="6"/>
  <c r="D1477" i="6"/>
  <c r="Q1476" i="6"/>
  <c r="P1476" i="6"/>
  <c r="S1476" i="6" s="1"/>
  <c r="O1476" i="6"/>
  <c r="N1476" i="6"/>
  <c r="M1476" i="6"/>
  <c r="D1476" i="6"/>
  <c r="S1475" i="6"/>
  <c r="Q1475" i="6"/>
  <c r="P1475" i="6"/>
  <c r="O1475" i="6"/>
  <c r="N1475" i="6"/>
  <c r="M1475" i="6"/>
  <c r="D1475" i="6"/>
  <c r="S1474" i="6"/>
  <c r="Q1474" i="6"/>
  <c r="P1474" i="6"/>
  <c r="O1474" i="6"/>
  <c r="N1474" i="6"/>
  <c r="M1474" i="6"/>
  <c r="D1474" i="6"/>
  <c r="Q1473" i="6"/>
  <c r="P1473" i="6"/>
  <c r="S1473" i="6" s="1"/>
  <c r="O1473" i="6"/>
  <c r="N1473" i="6"/>
  <c r="M1473" i="6"/>
  <c r="D1473" i="6"/>
  <c r="S1472" i="6"/>
  <c r="Q1472" i="6"/>
  <c r="P1472" i="6"/>
  <c r="O1472" i="6"/>
  <c r="N1472" i="6"/>
  <c r="M1472" i="6"/>
  <c r="D1472" i="6"/>
  <c r="S1471" i="6"/>
  <c r="Q1471" i="6"/>
  <c r="P1471" i="6"/>
  <c r="O1471" i="6"/>
  <c r="N1471" i="6"/>
  <c r="M1471" i="6"/>
  <c r="D1471" i="6"/>
  <c r="S1470" i="6"/>
  <c r="Q1470" i="6"/>
  <c r="P1470" i="6"/>
  <c r="O1470" i="6"/>
  <c r="N1470" i="6"/>
  <c r="M1470" i="6"/>
  <c r="D1470" i="6"/>
  <c r="S1469" i="6"/>
  <c r="Q1469" i="6"/>
  <c r="P1469" i="6"/>
  <c r="O1469" i="6"/>
  <c r="N1469" i="6"/>
  <c r="M1469" i="6"/>
  <c r="D1469" i="6"/>
  <c r="Q1468" i="6"/>
  <c r="P1468" i="6"/>
  <c r="S1468" i="6" s="1"/>
  <c r="O1468" i="6"/>
  <c r="N1468" i="6"/>
  <c r="M1468" i="6"/>
  <c r="D1468" i="6"/>
  <c r="Q1467" i="6"/>
  <c r="P1467" i="6"/>
  <c r="S1467" i="6" s="1"/>
  <c r="O1467" i="6"/>
  <c r="N1467" i="6"/>
  <c r="M1467" i="6"/>
  <c r="D1467" i="6"/>
  <c r="Q1466" i="6"/>
  <c r="P1466" i="6"/>
  <c r="S1466" i="6" s="1"/>
  <c r="O1466" i="6"/>
  <c r="N1466" i="6"/>
  <c r="M1466" i="6"/>
  <c r="D1466" i="6"/>
  <c r="Q1465" i="6"/>
  <c r="P1465" i="6"/>
  <c r="S1465" i="6" s="1"/>
  <c r="O1465" i="6"/>
  <c r="N1465" i="6"/>
  <c r="M1465" i="6"/>
  <c r="D1465" i="6"/>
  <c r="S1464" i="6"/>
  <c r="Q1464" i="6"/>
  <c r="P1464" i="6"/>
  <c r="O1464" i="6"/>
  <c r="N1464" i="6"/>
  <c r="M1464" i="6"/>
  <c r="D1464" i="6"/>
  <c r="S1463" i="6"/>
  <c r="Q1463" i="6"/>
  <c r="P1463" i="6"/>
  <c r="O1463" i="6"/>
  <c r="N1463" i="6"/>
  <c r="M1463" i="6"/>
  <c r="D1463" i="6"/>
  <c r="Q1462" i="6"/>
  <c r="P1462" i="6"/>
  <c r="S1462" i="6" s="1"/>
  <c r="O1462" i="6"/>
  <c r="N1462" i="6"/>
  <c r="M1462" i="6"/>
  <c r="D1462" i="6"/>
  <c r="Q1461" i="6"/>
  <c r="P1461" i="6"/>
  <c r="S1461" i="6" s="1"/>
  <c r="O1461" i="6"/>
  <c r="N1461" i="6"/>
  <c r="M1461" i="6"/>
  <c r="D1461" i="6"/>
  <c r="Q1460" i="6"/>
  <c r="P1460" i="6"/>
  <c r="S1460" i="6" s="1"/>
  <c r="O1460" i="6"/>
  <c r="N1460" i="6"/>
  <c r="M1460" i="6"/>
  <c r="D1460" i="6"/>
  <c r="Q1459" i="6"/>
  <c r="P1459" i="6"/>
  <c r="S1459" i="6" s="1"/>
  <c r="O1459" i="6"/>
  <c r="N1459" i="6"/>
  <c r="M1459" i="6"/>
  <c r="D1459" i="6"/>
  <c r="S1458" i="6"/>
  <c r="Q1458" i="6"/>
  <c r="P1458" i="6"/>
  <c r="O1458" i="6"/>
  <c r="N1458" i="6"/>
  <c r="M1458" i="6"/>
  <c r="D1458" i="6"/>
  <c r="S1457" i="6"/>
  <c r="Q1457" i="6"/>
  <c r="P1457" i="6"/>
  <c r="O1457" i="6"/>
  <c r="N1457" i="6"/>
  <c r="M1457" i="6"/>
  <c r="D1457" i="6"/>
  <c r="Q1456" i="6"/>
  <c r="P1456" i="6"/>
  <c r="S1456" i="6" s="1"/>
  <c r="O1456" i="6"/>
  <c r="N1456" i="6"/>
  <c r="M1456" i="6"/>
  <c r="D1456" i="6"/>
  <c r="Q1455" i="6"/>
  <c r="P1455" i="6"/>
  <c r="S1455" i="6" s="1"/>
  <c r="O1455" i="6"/>
  <c r="N1455" i="6"/>
  <c r="M1455" i="6"/>
  <c r="D1455" i="6"/>
  <c r="S1454" i="6"/>
  <c r="Q1454" i="6"/>
  <c r="P1454" i="6"/>
  <c r="O1454" i="6"/>
  <c r="N1454" i="6"/>
  <c r="M1454" i="6"/>
  <c r="D1454" i="6"/>
  <c r="Q1453" i="6"/>
  <c r="P1453" i="6"/>
  <c r="S1453" i="6" s="1"/>
  <c r="O1453" i="6"/>
  <c r="N1453" i="6"/>
  <c r="M1453" i="6"/>
  <c r="D1453" i="6"/>
  <c r="S1452" i="6"/>
  <c r="Q1452" i="6"/>
  <c r="P1452" i="6"/>
  <c r="O1452" i="6"/>
  <c r="N1452" i="6"/>
  <c r="M1452" i="6"/>
  <c r="D1452" i="6"/>
  <c r="S1451" i="6"/>
  <c r="Q1451" i="6"/>
  <c r="P1451" i="6"/>
  <c r="O1451" i="6"/>
  <c r="N1451" i="6"/>
  <c r="M1451" i="6"/>
  <c r="D1451" i="6"/>
  <c r="Q1450" i="6"/>
  <c r="P1450" i="6"/>
  <c r="S1450" i="6" s="1"/>
  <c r="O1450" i="6"/>
  <c r="N1450" i="6"/>
  <c r="M1450" i="6"/>
  <c r="D1450" i="6"/>
  <c r="Q1449" i="6"/>
  <c r="P1449" i="6"/>
  <c r="S1449" i="6" s="1"/>
  <c r="O1449" i="6"/>
  <c r="N1449" i="6"/>
  <c r="M1449" i="6"/>
  <c r="D1449" i="6"/>
  <c r="S1448" i="6"/>
  <c r="Q1448" i="6"/>
  <c r="P1448" i="6"/>
  <c r="O1448" i="6"/>
  <c r="N1448" i="6"/>
  <c r="M1448" i="6"/>
  <c r="D1448" i="6"/>
  <c r="Q1447" i="6"/>
  <c r="P1447" i="6"/>
  <c r="S1447" i="6" s="1"/>
  <c r="O1447" i="6"/>
  <c r="N1447" i="6"/>
  <c r="M1447" i="6"/>
  <c r="D1447" i="6"/>
  <c r="Q1446" i="6"/>
  <c r="P1446" i="6"/>
  <c r="S1446" i="6" s="1"/>
  <c r="O1446" i="6"/>
  <c r="N1446" i="6"/>
  <c r="M1446" i="6"/>
  <c r="D1446" i="6"/>
  <c r="S1445" i="6"/>
  <c r="Q1445" i="6"/>
  <c r="P1445" i="6"/>
  <c r="O1445" i="6"/>
  <c r="N1445" i="6"/>
  <c r="M1445" i="6"/>
  <c r="D1445" i="6"/>
  <c r="Q1444" i="6"/>
  <c r="P1444" i="6"/>
  <c r="S1444" i="6" s="1"/>
  <c r="O1444" i="6"/>
  <c r="N1444" i="6"/>
  <c r="M1444" i="6"/>
  <c r="D1444" i="6"/>
  <c r="Q1443" i="6"/>
  <c r="P1443" i="6"/>
  <c r="S1443" i="6" s="1"/>
  <c r="O1443" i="6"/>
  <c r="N1443" i="6"/>
  <c r="M1443" i="6"/>
  <c r="D1443" i="6"/>
  <c r="S1442" i="6"/>
  <c r="Q1442" i="6"/>
  <c r="P1442" i="6"/>
  <c r="O1442" i="6"/>
  <c r="N1442" i="6"/>
  <c r="M1442" i="6"/>
  <c r="D1442" i="6"/>
  <c r="Q1441" i="6"/>
  <c r="P1441" i="6"/>
  <c r="S1441" i="6" s="1"/>
  <c r="O1441" i="6"/>
  <c r="N1441" i="6"/>
  <c r="M1441" i="6"/>
  <c r="D1441" i="6"/>
  <c r="S1440" i="6"/>
  <c r="Q1440" i="6"/>
  <c r="P1440" i="6"/>
  <c r="O1440" i="6"/>
  <c r="N1440" i="6"/>
  <c r="M1440" i="6"/>
  <c r="D1440" i="6"/>
  <c r="S1439" i="6"/>
  <c r="Q1439" i="6"/>
  <c r="P1439" i="6"/>
  <c r="O1439" i="6"/>
  <c r="N1439" i="6"/>
  <c r="M1439" i="6"/>
  <c r="D1439" i="6"/>
  <c r="S1438" i="6"/>
  <c r="Q1438" i="6"/>
  <c r="P1438" i="6"/>
  <c r="O1438" i="6"/>
  <c r="N1438" i="6"/>
  <c r="M1438" i="6"/>
  <c r="D1438" i="6"/>
  <c r="Q1437" i="6"/>
  <c r="P1437" i="6"/>
  <c r="S1437" i="6" s="1"/>
  <c r="O1437" i="6"/>
  <c r="N1437" i="6"/>
  <c r="M1437" i="6"/>
  <c r="D1437" i="6"/>
  <c r="S1436" i="6"/>
  <c r="Q1436" i="6"/>
  <c r="P1436" i="6"/>
  <c r="O1436" i="6"/>
  <c r="N1436" i="6"/>
  <c r="M1436" i="6"/>
  <c r="D1436" i="6"/>
  <c r="Q1435" i="6"/>
  <c r="P1435" i="6"/>
  <c r="S1435" i="6" s="1"/>
  <c r="O1435" i="6"/>
  <c r="N1435" i="6"/>
  <c r="M1435" i="6"/>
  <c r="D1435" i="6"/>
  <c r="Q1434" i="6"/>
  <c r="P1434" i="6"/>
  <c r="S1434" i="6" s="1"/>
  <c r="O1434" i="6"/>
  <c r="N1434" i="6"/>
  <c r="M1434" i="6"/>
  <c r="D1434" i="6"/>
  <c r="S1433" i="6"/>
  <c r="Q1433" i="6"/>
  <c r="P1433" i="6"/>
  <c r="O1433" i="6"/>
  <c r="N1433" i="6"/>
  <c r="M1433" i="6"/>
  <c r="D1433" i="6"/>
  <c r="S1432" i="6"/>
  <c r="Q1432" i="6"/>
  <c r="P1432" i="6"/>
  <c r="O1432" i="6"/>
  <c r="N1432" i="6"/>
  <c r="M1432" i="6"/>
  <c r="D1432" i="6"/>
  <c r="Q1431" i="6"/>
  <c r="P1431" i="6"/>
  <c r="S1431" i="6" s="1"/>
  <c r="O1431" i="6"/>
  <c r="N1431" i="6"/>
  <c r="M1431" i="6"/>
  <c r="D1431" i="6"/>
  <c r="Q1430" i="6"/>
  <c r="P1430" i="6"/>
  <c r="S1430" i="6" s="1"/>
  <c r="O1430" i="6"/>
  <c r="N1430" i="6"/>
  <c r="M1430" i="6"/>
  <c r="D1430" i="6"/>
  <c r="Q1429" i="6"/>
  <c r="P1429" i="6"/>
  <c r="S1429" i="6" s="1"/>
  <c r="O1429" i="6"/>
  <c r="N1429" i="6"/>
  <c r="M1429" i="6"/>
  <c r="D1429" i="6"/>
  <c r="Q1428" i="6"/>
  <c r="P1428" i="6"/>
  <c r="S1428" i="6" s="1"/>
  <c r="O1428" i="6"/>
  <c r="N1428" i="6"/>
  <c r="M1428" i="6"/>
  <c r="D1428" i="6"/>
  <c r="S1427" i="6"/>
  <c r="Q1427" i="6"/>
  <c r="P1427" i="6"/>
  <c r="O1427" i="6"/>
  <c r="N1427" i="6"/>
  <c r="M1427" i="6"/>
  <c r="D1427" i="6"/>
  <c r="S1426" i="6"/>
  <c r="Q1426" i="6"/>
  <c r="P1426" i="6"/>
  <c r="O1426" i="6"/>
  <c r="N1426" i="6"/>
  <c r="M1426" i="6"/>
  <c r="D1426" i="6"/>
  <c r="Q1425" i="6"/>
  <c r="P1425" i="6"/>
  <c r="S1425" i="6" s="1"/>
  <c r="O1425" i="6"/>
  <c r="N1425" i="6"/>
  <c r="M1425" i="6"/>
  <c r="D1425" i="6"/>
  <c r="S1424" i="6"/>
  <c r="Q1424" i="6"/>
  <c r="P1424" i="6"/>
  <c r="O1424" i="6"/>
  <c r="N1424" i="6"/>
  <c r="M1424" i="6"/>
  <c r="D1424" i="6"/>
  <c r="S1423" i="6"/>
  <c r="Q1423" i="6"/>
  <c r="P1423" i="6"/>
  <c r="O1423" i="6"/>
  <c r="N1423" i="6"/>
  <c r="M1423" i="6"/>
  <c r="D1423" i="6"/>
  <c r="S1422" i="6"/>
  <c r="Q1422" i="6"/>
  <c r="P1422" i="6"/>
  <c r="O1422" i="6"/>
  <c r="N1422" i="6"/>
  <c r="M1422" i="6"/>
  <c r="D1422" i="6"/>
  <c r="S1421" i="6"/>
  <c r="Q1421" i="6"/>
  <c r="P1421" i="6"/>
  <c r="O1421" i="6"/>
  <c r="N1421" i="6"/>
  <c r="M1421" i="6"/>
  <c r="D1421" i="6"/>
  <c r="Q1420" i="6"/>
  <c r="P1420" i="6"/>
  <c r="S1420" i="6" s="1"/>
  <c r="O1420" i="6"/>
  <c r="N1420" i="6"/>
  <c r="M1420" i="6"/>
  <c r="D1420" i="6"/>
  <c r="S1419" i="6"/>
  <c r="Q1419" i="6"/>
  <c r="P1419" i="6"/>
  <c r="O1419" i="6"/>
  <c r="N1419" i="6"/>
  <c r="M1419" i="6"/>
  <c r="D1419" i="6"/>
  <c r="S1418" i="6"/>
  <c r="Q1418" i="6"/>
  <c r="P1418" i="6"/>
  <c r="O1418" i="6"/>
  <c r="N1418" i="6"/>
  <c r="M1418" i="6"/>
  <c r="D1418" i="6"/>
  <c r="Q1417" i="6"/>
  <c r="P1417" i="6"/>
  <c r="S1417" i="6" s="1"/>
  <c r="O1417" i="6"/>
  <c r="N1417" i="6"/>
  <c r="M1417" i="6"/>
  <c r="D1417" i="6"/>
  <c r="S1416" i="6"/>
  <c r="Q1416" i="6"/>
  <c r="P1416" i="6"/>
  <c r="O1416" i="6"/>
  <c r="N1416" i="6"/>
  <c r="M1416" i="6"/>
  <c r="D1416" i="6"/>
  <c r="S1415" i="6"/>
  <c r="Q1415" i="6"/>
  <c r="P1415" i="6"/>
  <c r="O1415" i="6"/>
  <c r="N1415" i="6"/>
  <c r="M1415" i="6"/>
  <c r="D1415" i="6"/>
  <c r="Q1414" i="6"/>
  <c r="P1414" i="6"/>
  <c r="S1414" i="6" s="1"/>
  <c r="O1414" i="6"/>
  <c r="N1414" i="6"/>
  <c r="M1414" i="6"/>
  <c r="D1414" i="6"/>
  <c r="Q1413" i="6"/>
  <c r="P1413" i="6"/>
  <c r="S1413" i="6" s="1"/>
  <c r="O1413" i="6"/>
  <c r="N1413" i="6"/>
  <c r="M1413" i="6"/>
  <c r="D1413" i="6"/>
  <c r="Q1412" i="6"/>
  <c r="P1412" i="6"/>
  <c r="S1412" i="6" s="1"/>
  <c r="O1412" i="6"/>
  <c r="N1412" i="6"/>
  <c r="M1412" i="6"/>
  <c r="D1412" i="6"/>
  <c r="Q1411" i="6"/>
  <c r="P1411" i="6"/>
  <c r="S1411" i="6" s="1"/>
  <c r="O1411" i="6"/>
  <c r="N1411" i="6"/>
  <c r="M1411" i="6"/>
  <c r="D1411" i="6"/>
  <c r="S1410" i="6"/>
  <c r="Q1410" i="6"/>
  <c r="P1410" i="6"/>
  <c r="O1410" i="6"/>
  <c r="N1410" i="6"/>
  <c r="M1410" i="6"/>
  <c r="D1410" i="6"/>
  <c r="S1409" i="6"/>
  <c r="Q1409" i="6"/>
  <c r="P1409" i="6"/>
  <c r="O1409" i="6"/>
  <c r="N1409" i="6"/>
  <c r="M1409" i="6"/>
  <c r="D1409" i="6"/>
  <c r="S1408" i="6"/>
  <c r="Q1408" i="6"/>
  <c r="P1408" i="6"/>
  <c r="O1408" i="6"/>
  <c r="N1408" i="6"/>
  <c r="M1408" i="6"/>
  <c r="D1408" i="6"/>
  <c r="S1407" i="6"/>
  <c r="Q1407" i="6"/>
  <c r="P1407" i="6"/>
  <c r="O1407" i="6"/>
  <c r="N1407" i="6"/>
  <c r="M1407" i="6"/>
  <c r="D1407" i="6"/>
  <c r="Q1406" i="6"/>
  <c r="P1406" i="6"/>
  <c r="S1406" i="6" s="1"/>
  <c r="O1406" i="6"/>
  <c r="N1406" i="6"/>
  <c r="M1406" i="6"/>
  <c r="D1406" i="6"/>
  <c r="Q1405" i="6"/>
  <c r="P1405" i="6"/>
  <c r="S1405" i="6" s="1"/>
  <c r="O1405" i="6"/>
  <c r="N1405" i="6"/>
  <c r="M1405" i="6"/>
  <c r="D1405" i="6"/>
  <c r="Q1404" i="6"/>
  <c r="P1404" i="6"/>
  <c r="S1404" i="6" s="1"/>
  <c r="O1404" i="6"/>
  <c r="N1404" i="6"/>
  <c r="M1404" i="6"/>
  <c r="D1404" i="6"/>
  <c r="S1403" i="6"/>
  <c r="Q1403" i="6"/>
  <c r="P1403" i="6"/>
  <c r="O1403" i="6"/>
  <c r="N1403" i="6"/>
  <c r="M1403" i="6"/>
  <c r="D1403" i="6"/>
  <c r="S1402" i="6"/>
  <c r="Q1402" i="6"/>
  <c r="P1402" i="6"/>
  <c r="O1402" i="6"/>
  <c r="N1402" i="6"/>
  <c r="M1402" i="6"/>
  <c r="D1402" i="6"/>
  <c r="Q1401" i="6"/>
  <c r="P1401" i="6"/>
  <c r="S1401" i="6" s="1"/>
  <c r="O1401" i="6"/>
  <c r="N1401" i="6"/>
  <c r="M1401" i="6"/>
  <c r="D1401" i="6"/>
  <c r="Q1400" i="6"/>
  <c r="P1400" i="6"/>
  <c r="S1400" i="6" s="1"/>
  <c r="O1400" i="6"/>
  <c r="N1400" i="6"/>
  <c r="M1400" i="6"/>
  <c r="D1400" i="6"/>
  <c r="S1399" i="6"/>
  <c r="Q1399" i="6"/>
  <c r="P1399" i="6"/>
  <c r="O1399" i="6"/>
  <c r="N1399" i="6"/>
  <c r="M1399" i="6"/>
  <c r="D1399" i="6"/>
  <c r="Q1398" i="6"/>
  <c r="P1398" i="6"/>
  <c r="S1398" i="6" s="1"/>
  <c r="O1398" i="6"/>
  <c r="N1398" i="6"/>
  <c r="M1398" i="6"/>
  <c r="D1398" i="6"/>
  <c r="S1397" i="6"/>
  <c r="Q1397" i="6"/>
  <c r="P1397" i="6"/>
  <c r="O1397" i="6"/>
  <c r="N1397" i="6"/>
  <c r="M1397" i="6"/>
  <c r="D1397" i="6"/>
  <c r="S1396" i="6"/>
  <c r="Q1396" i="6"/>
  <c r="P1396" i="6"/>
  <c r="O1396" i="6"/>
  <c r="N1396" i="6"/>
  <c r="M1396" i="6"/>
  <c r="D1396" i="6"/>
  <c r="S1395" i="6"/>
  <c r="Q1395" i="6"/>
  <c r="P1395" i="6"/>
  <c r="O1395" i="6"/>
  <c r="N1395" i="6"/>
  <c r="M1395" i="6"/>
  <c r="D1395" i="6"/>
  <c r="S1394" i="6"/>
  <c r="Q1394" i="6"/>
  <c r="P1394" i="6"/>
  <c r="O1394" i="6"/>
  <c r="N1394" i="6"/>
  <c r="M1394" i="6"/>
  <c r="D1394" i="6"/>
  <c r="Q1393" i="6"/>
  <c r="P1393" i="6"/>
  <c r="S1393" i="6" s="1"/>
  <c r="O1393" i="6"/>
  <c r="N1393" i="6"/>
  <c r="M1393" i="6"/>
  <c r="D1393" i="6"/>
  <c r="S1392" i="6"/>
  <c r="Q1392" i="6"/>
  <c r="P1392" i="6"/>
  <c r="O1392" i="6"/>
  <c r="N1392" i="6"/>
  <c r="M1392" i="6"/>
  <c r="D1392" i="6"/>
  <c r="S1391" i="6"/>
  <c r="Q1391" i="6"/>
  <c r="P1391" i="6"/>
  <c r="O1391" i="6"/>
  <c r="N1391" i="6"/>
  <c r="M1391" i="6"/>
  <c r="D1391" i="6"/>
  <c r="Q1390" i="6"/>
  <c r="P1390" i="6"/>
  <c r="S1390" i="6" s="1"/>
  <c r="O1390" i="6"/>
  <c r="N1390" i="6"/>
  <c r="M1390" i="6"/>
  <c r="D1390" i="6"/>
  <c r="Q1389" i="6"/>
  <c r="P1389" i="6"/>
  <c r="S1389" i="6" s="1"/>
  <c r="O1389" i="6"/>
  <c r="N1389" i="6"/>
  <c r="M1389" i="6"/>
  <c r="D1389" i="6"/>
  <c r="S1388" i="6"/>
  <c r="Q1388" i="6"/>
  <c r="P1388" i="6"/>
  <c r="O1388" i="6"/>
  <c r="N1388" i="6"/>
  <c r="M1388" i="6"/>
  <c r="D1388" i="6"/>
  <c r="Q1387" i="6"/>
  <c r="P1387" i="6"/>
  <c r="S1387" i="6" s="1"/>
  <c r="O1387" i="6"/>
  <c r="N1387" i="6"/>
  <c r="M1387" i="6"/>
  <c r="D1387" i="6"/>
  <c r="Q1386" i="6"/>
  <c r="P1386" i="6"/>
  <c r="S1386" i="6" s="1"/>
  <c r="O1386" i="6"/>
  <c r="N1386" i="6"/>
  <c r="M1386" i="6"/>
  <c r="D1386" i="6"/>
  <c r="S1385" i="6"/>
  <c r="Q1385" i="6"/>
  <c r="P1385" i="6"/>
  <c r="O1385" i="6"/>
  <c r="N1385" i="6"/>
  <c r="M1385" i="6"/>
  <c r="D1385" i="6"/>
  <c r="Q1384" i="6"/>
  <c r="P1384" i="6"/>
  <c r="S1384" i="6" s="1"/>
  <c r="O1384" i="6"/>
  <c r="N1384" i="6"/>
  <c r="M1384" i="6"/>
  <c r="D1384" i="6"/>
  <c r="S1383" i="6"/>
  <c r="Q1383" i="6"/>
  <c r="P1383" i="6"/>
  <c r="O1383" i="6"/>
  <c r="N1383" i="6"/>
  <c r="M1383" i="6"/>
  <c r="D1383" i="6"/>
  <c r="S1382" i="6"/>
  <c r="Q1382" i="6"/>
  <c r="P1382" i="6"/>
  <c r="O1382" i="6"/>
  <c r="N1382" i="6"/>
  <c r="M1382" i="6"/>
  <c r="D1382" i="6"/>
  <c r="Q1381" i="6"/>
  <c r="P1381" i="6"/>
  <c r="S1381" i="6" s="1"/>
  <c r="O1381" i="6"/>
  <c r="N1381" i="6"/>
  <c r="M1381" i="6"/>
  <c r="D1381" i="6"/>
  <c r="Q1380" i="6"/>
  <c r="P1380" i="6"/>
  <c r="S1380" i="6" s="1"/>
  <c r="O1380" i="6"/>
  <c r="N1380" i="6"/>
  <c r="M1380" i="6"/>
  <c r="D1380" i="6"/>
  <c r="S1379" i="6"/>
  <c r="Q1379" i="6"/>
  <c r="P1379" i="6"/>
  <c r="O1379" i="6"/>
  <c r="N1379" i="6"/>
  <c r="M1379" i="6"/>
  <c r="D1379" i="6"/>
  <c r="S1378" i="6"/>
  <c r="Q1378" i="6"/>
  <c r="P1378" i="6"/>
  <c r="O1378" i="6"/>
  <c r="N1378" i="6"/>
  <c r="M1378" i="6"/>
  <c r="D1378" i="6"/>
  <c r="Q1377" i="6"/>
  <c r="P1377" i="6"/>
  <c r="S1377" i="6" s="1"/>
  <c r="O1377" i="6"/>
  <c r="N1377" i="6"/>
  <c r="M1377" i="6"/>
  <c r="D1377" i="6"/>
  <c r="Q1376" i="6"/>
  <c r="P1376" i="6"/>
  <c r="S1376" i="6" s="1"/>
  <c r="O1376" i="6"/>
  <c r="N1376" i="6"/>
  <c r="M1376" i="6"/>
  <c r="D1376" i="6"/>
  <c r="S1375" i="6"/>
  <c r="Q1375" i="6"/>
  <c r="P1375" i="6"/>
  <c r="O1375" i="6"/>
  <c r="N1375" i="6"/>
  <c r="M1375" i="6"/>
  <c r="D1375" i="6"/>
  <c r="S1374" i="6"/>
  <c r="Q1374" i="6"/>
  <c r="P1374" i="6"/>
  <c r="O1374" i="6"/>
  <c r="N1374" i="6"/>
  <c r="M1374" i="6"/>
  <c r="D1374" i="6"/>
  <c r="S1373" i="6"/>
  <c r="Q1373" i="6"/>
  <c r="P1373" i="6"/>
  <c r="O1373" i="6"/>
  <c r="N1373" i="6"/>
  <c r="M1373" i="6"/>
  <c r="D1373" i="6"/>
  <c r="Q1372" i="6"/>
  <c r="P1372" i="6"/>
  <c r="S1372" i="6" s="1"/>
  <c r="O1372" i="6"/>
  <c r="N1372" i="6"/>
  <c r="M1372" i="6"/>
  <c r="D1372" i="6"/>
  <c r="S1371" i="6"/>
  <c r="Q1371" i="6"/>
  <c r="P1371" i="6"/>
  <c r="O1371" i="6"/>
  <c r="N1371" i="6"/>
  <c r="M1371" i="6"/>
  <c r="D1371" i="6"/>
  <c r="Q1370" i="6"/>
  <c r="P1370" i="6"/>
  <c r="S1370" i="6" s="1"/>
  <c r="O1370" i="6"/>
  <c r="N1370" i="6"/>
  <c r="M1370" i="6"/>
  <c r="D1370" i="6"/>
  <c r="Q1369" i="6"/>
  <c r="P1369" i="6"/>
  <c r="S1369" i="6" s="1"/>
  <c r="O1369" i="6"/>
  <c r="N1369" i="6"/>
  <c r="M1369" i="6"/>
  <c r="D1369" i="6"/>
  <c r="S1368" i="6"/>
  <c r="Q1368" i="6"/>
  <c r="P1368" i="6"/>
  <c r="O1368" i="6"/>
  <c r="N1368" i="6"/>
  <c r="M1368" i="6"/>
  <c r="D1368" i="6"/>
  <c r="S1367" i="6"/>
  <c r="Q1367" i="6"/>
  <c r="P1367" i="6"/>
  <c r="O1367" i="6"/>
  <c r="N1367" i="6"/>
  <c r="M1367" i="6"/>
  <c r="D1367" i="6"/>
  <c r="Q1366" i="6"/>
  <c r="P1366" i="6"/>
  <c r="S1366" i="6" s="1"/>
  <c r="O1366" i="6"/>
  <c r="N1366" i="6"/>
  <c r="M1366" i="6"/>
  <c r="D1366" i="6"/>
  <c r="Q1365" i="6"/>
  <c r="P1365" i="6"/>
  <c r="S1365" i="6" s="1"/>
  <c r="O1365" i="6"/>
  <c r="N1365" i="6"/>
  <c r="M1365" i="6"/>
  <c r="D1365" i="6"/>
  <c r="S1364" i="6"/>
  <c r="Q1364" i="6"/>
  <c r="P1364" i="6"/>
  <c r="O1364" i="6"/>
  <c r="N1364" i="6"/>
  <c r="M1364" i="6"/>
  <c r="D1364" i="6"/>
  <c r="Q1363" i="6"/>
  <c r="P1363" i="6"/>
  <c r="S1363" i="6" s="1"/>
  <c r="O1363" i="6"/>
  <c r="N1363" i="6"/>
  <c r="M1363" i="6"/>
  <c r="D1363" i="6"/>
  <c r="Q1362" i="6"/>
  <c r="P1362" i="6"/>
  <c r="S1362" i="6" s="1"/>
  <c r="O1362" i="6"/>
  <c r="N1362" i="6"/>
  <c r="M1362" i="6"/>
  <c r="D1362" i="6"/>
  <c r="S1361" i="6"/>
  <c r="Q1361" i="6"/>
  <c r="P1361" i="6"/>
  <c r="O1361" i="6"/>
  <c r="N1361" i="6"/>
  <c r="M1361" i="6"/>
  <c r="D1361" i="6"/>
  <c r="S1360" i="6"/>
  <c r="Q1360" i="6"/>
  <c r="P1360" i="6"/>
  <c r="O1360" i="6"/>
  <c r="N1360" i="6"/>
  <c r="M1360" i="6"/>
  <c r="D1360" i="6"/>
  <c r="S1359" i="6"/>
  <c r="Q1359" i="6"/>
  <c r="P1359" i="6"/>
  <c r="O1359" i="6"/>
  <c r="N1359" i="6"/>
  <c r="M1359" i="6"/>
  <c r="D1359" i="6"/>
  <c r="Q1358" i="6"/>
  <c r="P1358" i="6"/>
  <c r="S1358" i="6" s="1"/>
  <c r="O1358" i="6"/>
  <c r="N1358" i="6"/>
  <c r="M1358" i="6"/>
  <c r="D1358" i="6"/>
  <c r="Q1357" i="6"/>
  <c r="P1357" i="6"/>
  <c r="S1357" i="6" s="1"/>
  <c r="O1357" i="6"/>
  <c r="N1357" i="6"/>
  <c r="M1357" i="6"/>
  <c r="D1357" i="6"/>
  <c r="Q1356" i="6"/>
  <c r="P1356" i="6"/>
  <c r="S1356" i="6" s="1"/>
  <c r="O1356" i="6"/>
  <c r="N1356" i="6"/>
  <c r="M1356" i="6"/>
  <c r="D1356" i="6"/>
  <c r="S1355" i="6"/>
  <c r="Q1355" i="6"/>
  <c r="P1355" i="6"/>
  <c r="O1355" i="6"/>
  <c r="N1355" i="6"/>
  <c r="M1355" i="6"/>
  <c r="D1355" i="6"/>
  <c r="S1354" i="6"/>
  <c r="Q1354" i="6"/>
  <c r="P1354" i="6"/>
  <c r="O1354" i="6"/>
  <c r="N1354" i="6"/>
  <c r="M1354" i="6"/>
  <c r="D1354" i="6"/>
  <c r="Q1353" i="6"/>
  <c r="P1353" i="6"/>
  <c r="S1353" i="6" s="1"/>
  <c r="O1353" i="6"/>
  <c r="N1353" i="6"/>
  <c r="M1353" i="6"/>
  <c r="D1353" i="6"/>
  <c r="S1352" i="6"/>
  <c r="Q1352" i="6"/>
  <c r="P1352" i="6"/>
  <c r="O1352" i="6"/>
  <c r="N1352" i="6"/>
  <c r="M1352" i="6"/>
  <c r="D1352" i="6"/>
  <c r="S1351" i="6"/>
  <c r="Q1351" i="6"/>
  <c r="P1351" i="6"/>
  <c r="O1351" i="6"/>
  <c r="N1351" i="6"/>
  <c r="M1351" i="6"/>
  <c r="D1351" i="6"/>
  <c r="S1350" i="6"/>
  <c r="Q1350" i="6"/>
  <c r="P1350" i="6"/>
  <c r="O1350" i="6"/>
  <c r="N1350" i="6"/>
  <c r="M1350" i="6"/>
  <c r="D1350" i="6"/>
  <c r="S1349" i="6"/>
  <c r="Q1349" i="6"/>
  <c r="P1349" i="6"/>
  <c r="O1349" i="6"/>
  <c r="N1349" i="6"/>
  <c r="M1349" i="6"/>
  <c r="D1349" i="6"/>
  <c r="Q1348" i="6"/>
  <c r="P1348" i="6"/>
  <c r="S1348" i="6" s="1"/>
  <c r="O1348" i="6"/>
  <c r="N1348" i="6"/>
  <c r="M1348" i="6"/>
  <c r="D1348" i="6"/>
  <c r="S1347" i="6"/>
  <c r="Q1347" i="6"/>
  <c r="P1347" i="6"/>
  <c r="O1347" i="6"/>
  <c r="N1347" i="6"/>
  <c r="M1347" i="6"/>
  <c r="D1347" i="6"/>
  <c r="S1346" i="6"/>
  <c r="Q1346" i="6"/>
  <c r="P1346" i="6"/>
  <c r="O1346" i="6"/>
  <c r="N1346" i="6"/>
  <c r="M1346" i="6"/>
  <c r="D1346" i="6"/>
  <c r="Q1345" i="6"/>
  <c r="P1345" i="6"/>
  <c r="S1345" i="6" s="1"/>
  <c r="O1345" i="6"/>
  <c r="N1345" i="6"/>
  <c r="M1345" i="6"/>
  <c r="D1345" i="6"/>
  <c r="S1344" i="6"/>
  <c r="Q1344" i="6"/>
  <c r="P1344" i="6"/>
  <c r="O1344" i="6"/>
  <c r="N1344" i="6"/>
  <c r="M1344" i="6"/>
  <c r="D1344" i="6"/>
  <c r="S1343" i="6"/>
  <c r="Q1343" i="6"/>
  <c r="P1343" i="6"/>
  <c r="O1343" i="6"/>
  <c r="N1343" i="6"/>
  <c r="M1343" i="6"/>
  <c r="D1343" i="6"/>
  <c r="Q1342" i="6"/>
  <c r="P1342" i="6"/>
  <c r="S1342" i="6" s="1"/>
  <c r="O1342" i="6"/>
  <c r="N1342" i="6"/>
  <c r="M1342" i="6"/>
  <c r="D1342" i="6"/>
  <c r="Q1341" i="6"/>
  <c r="P1341" i="6"/>
  <c r="S1341" i="6" s="1"/>
  <c r="O1341" i="6"/>
  <c r="N1341" i="6"/>
  <c r="M1341" i="6"/>
  <c r="D1341" i="6"/>
  <c r="Q1340" i="6"/>
  <c r="P1340" i="6"/>
  <c r="S1340" i="6" s="1"/>
  <c r="O1340" i="6"/>
  <c r="N1340" i="6"/>
  <c r="M1340" i="6"/>
  <c r="D1340" i="6"/>
  <c r="Q1339" i="6"/>
  <c r="P1339" i="6"/>
  <c r="S1339" i="6" s="1"/>
  <c r="O1339" i="6"/>
  <c r="N1339" i="6"/>
  <c r="M1339" i="6"/>
  <c r="D1339" i="6"/>
  <c r="S1338" i="6"/>
  <c r="Q1338" i="6"/>
  <c r="P1338" i="6"/>
  <c r="O1338" i="6"/>
  <c r="N1338" i="6"/>
  <c r="M1338" i="6"/>
  <c r="D1338" i="6"/>
  <c r="S1337" i="6"/>
  <c r="Q1337" i="6"/>
  <c r="P1337" i="6"/>
  <c r="O1337" i="6"/>
  <c r="N1337" i="6"/>
  <c r="M1337" i="6"/>
  <c r="D1337" i="6"/>
  <c r="S1336" i="6"/>
  <c r="Q1336" i="6"/>
  <c r="P1336" i="6"/>
  <c r="O1336" i="6"/>
  <c r="N1336" i="6"/>
  <c r="M1336" i="6"/>
  <c r="D1336" i="6"/>
  <c r="S1335" i="6"/>
  <c r="Q1335" i="6"/>
  <c r="P1335" i="6"/>
  <c r="O1335" i="6"/>
  <c r="N1335" i="6"/>
  <c r="M1335" i="6"/>
  <c r="D1335" i="6"/>
  <c r="Q1334" i="6"/>
  <c r="P1334" i="6"/>
  <c r="S1334" i="6" s="1"/>
  <c r="O1334" i="6"/>
  <c r="N1334" i="6"/>
  <c r="M1334" i="6"/>
  <c r="D1334" i="6"/>
  <c r="Q1333" i="6"/>
  <c r="P1333" i="6"/>
  <c r="S1333" i="6" s="1"/>
  <c r="O1333" i="6"/>
  <c r="N1333" i="6"/>
  <c r="M1333" i="6"/>
  <c r="D1333" i="6"/>
  <c r="Q1332" i="6"/>
  <c r="P1332" i="6"/>
  <c r="S1332" i="6" s="1"/>
  <c r="O1332" i="6"/>
  <c r="N1332" i="6"/>
  <c r="M1332" i="6"/>
  <c r="D1332" i="6"/>
  <c r="S1331" i="6"/>
  <c r="Q1331" i="6"/>
  <c r="P1331" i="6"/>
  <c r="O1331" i="6"/>
  <c r="N1331" i="6"/>
  <c r="M1331" i="6"/>
  <c r="D1331" i="6"/>
  <c r="S1330" i="6"/>
  <c r="Q1330" i="6"/>
  <c r="P1330" i="6"/>
  <c r="O1330" i="6"/>
  <c r="N1330" i="6"/>
  <c r="M1330" i="6"/>
  <c r="D1330" i="6"/>
  <c r="Q1329" i="6"/>
  <c r="P1329" i="6"/>
  <c r="S1329" i="6" s="1"/>
  <c r="O1329" i="6"/>
  <c r="N1329" i="6"/>
  <c r="M1329" i="6"/>
  <c r="D1329" i="6"/>
  <c r="Q1328" i="6"/>
  <c r="P1328" i="6"/>
  <c r="S1328" i="6" s="1"/>
  <c r="O1328" i="6"/>
  <c r="N1328" i="6"/>
  <c r="M1328" i="6"/>
  <c r="D1328" i="6"/>
  <c r="S1327" i="6"/>
  <c r="Q1327" i="6"/>
  <c r="P1327" i="6"/>
  <c r="O1327" i="6"/>
  <c r="N1327" i="6"/>
  <c r="M1327" i="6"/>
  <c r="D1327" i="6"/>
  <c r="Q1326" i="6"/>
  <c r="P1326" i="6"/>
  <c r="S1326" i="6" s="1"/>
  <c r="O1326" i="6"/>
  <c r="N1326" i="6"/>
  <c r="M1326" i="6"/>
  <c r="D1326" i="6"/>
  <c r="Q1325" i="6"/>
  <c r="P1325" i="6"/>
  <c r="S1325" i="6" s="1"/>
  <c r="O1325" i="6"/>
  <c r="N1325" i="6"/>
  <c r="M1325" i="6"/>
  <c r="D1325" i="6"/>
  <c r="S1324" i="6"/>
  <c r="Q1324" i="6"/>
  <c r="P1324" i="6"/>
  <c r="O1324" i="6"/>
  <c r="N1324" i="6"/>
  <c r="M1324" i="6"/>
  <c r="D1324" i="6"/>
  <c r="S1323" i="6"/>
  <c r="Q1323" i="6"/>
  <c r="P1323" i="6"/>
  <c r="O1323" i="6"/>
  <c r="N1323" i="6"/>
  <c r="M1323" i="6"/>
  <c r="D1323" i="6"/>
  <c r="S1322" i="6"/>
  <c r="Q1322" i="6"/>
  <c r="P1322" i="6"/>
  <c r="O1322" i="6"/>
  <c r="N1322" i="6"/>
  <c r="M1322" i="6"/>
  <c r="D1322" i="6"/>
  <c r="Q1321" i="6"/>
  <c r="P1321" i="6"/>
  <c r="S1321" i="6" s="1"/>
  <c r="O1321" i="6"/>
  <c r="N1321" i="6"/>
  <c r="M1321" i="6"/>
  <c r="D1321" i="6"/>
  <c r="S1320" i="6"/>
  <c r="Q1320" i="6"/>
  <c r="P1320" i="6"/>
  <c r="O1320" i="6"/>
  <c r="N1320" i="6"/>
  <c r="M1320" i="6"/>
  <c r="D1320" i="6"/>
  <c r="S1319" i="6"/>
  <c r="Q1319" i="6"/>
  <c r="P1319" i="6"/>
  <c r="O1319" i="6"/>
  <c r="N1319" i="6"/>
  <c r="M1319" i="6"/>
  <c r="D1319" i="6"/>
  <c r="Q1318" i="6"/>
  <c r="P1318" i="6"/>
  <c r="S1318" i="6" s="1"/>
  <c r="O1318" i="6"/>
  <c r="N1318" i="6"/>
  <c r="M1318" i="6"/>
  <c r="D1318" i="6"/>
  <c r="Q1317" i="6"/>
  <c r="P1317" i="6"/>
  <c r="S1317" i="6" s="1"/>
  <c r="O1317" i="6"/>
  <c r="N1317" i="6"/>
  <c r="M1317" i="6"/>
  <c r="D1317" i="6"/>
  <c r="S1316" i="6"/>
  <c r="Q1316" i="6"/>
  <c r="P1316" i="6"/>
  <c r="O1316" i="6"/>
  <c r="N1316" i="6"/>
  <c r="M1316" i="6"/>
  <c r="D1316" i="6"/>
  <c r="Q1315" i="6"/>
  <c r="P1315" i="6"/>
  <c r="S1315" i="6" s="1"/>
  <c r="O1315" i="6"/>
  <c r="N1315" i="6"/>
  <c r="M1315" i="6"/>
  <c r="D1315" i="6"/>
  <c r="Q1314" i="6"/>
  <c r="P1314" i="6"/>
  <c r="S1314" i="6" s="1"/>
  <c r="O1314" i="6"/>
  <c r="N1314" i="6"/>
  <c r="M1314" i="6"/>
  <c r="D1314" i="6"/>
  <c r="S1313" i="6"/>
  <c r="Q1313" i="6"/>
  <c r="P1313" i="6"/>
  <c r="O1313" i="6"/>
  <c r="N1313" i="6"/>
  <c r="M1313" i="6"/>
  <c r="D1313" i="6"/>
  <c r="Q1312" i="6"/>
  <c r="P1312" i="6"/>
  <c r="S1312" i="6" s="1"/>
  <c r="O1312" i="6"/>
  <c r="N1312" i="6"/>
  <c r="M1312" i="6"/>
  <c r="D1312" i="6"/>
  <c r="S1311" i="6"/>
  <c r="Q1311" i="6"/>
  <c r="P1311" i="6"/>
  <c r="O1311" i="6"/>
  <c r="N1311" i="6"/>
  <c r="M1311" i="6"/>
  <c r="D1311" i="6"/>
  <c r="S1310" i="6"/>
  <c r="Q1310" i="6"/>
  <c r="P1310" i="6"/>
  <c r="O1310" i="6"/>
  <c r="N1310" i="6"/>
  <c r="M1310" i="6"/>
  <c r="D1310" i="6"/>
  <c r="Q1309" i="6"/>
  <c r="P1309" i="6"/>
  <c r="S1309" i="6" s="1"/>
  <c r="O1309" i="6"/>
  <c r="N1309" i="6"/>
  <c r="M1309" i="6"/>
  <c r="D1309" i="6"/>
  <c r="Q1308" i="6"/>
  <c r="P1308" i="6"/>
  <c r="S1308" i="6" s="1"/>
  <c r="O1308" i="6"/>
  <c r="N1308" i="6"/>
  <c r="M1308" i="6"/>
  <c r="D1308" i="6"/>
  <c r="S1307" i="6"/>
  <c r="Q1307" i="6"/>
  <c r="P1307" i="6"/>
  <c r="O1307" i="6"/>
  <c r="N1307" i="6"/>
  <c r="M1307" i="6"/>
  <c r="D1307" i="6"/>
  <c r="S1306" i="6"/>
  <c r="Q1306" i="6"/>
  <c r="P1306" i="6"/>
  <c r="O1306" i="6"/>
  <c r="N1306" i="6"/>
  <c r="M1306" i="6"/>
  <c r="D1306" i="6"/>
  <c r="Q1305" i="6"/>
  <c r="P1305" i="6"/>
  <c r="S1305" i="6" s="1"/>
  <c r="O1305" i="6"/>
  <c r="N1305" i="6"/>
  <c r="M1305" i="6"/>
  <c r="D1305" i="6"/>
  <c r="Q1304" i="6"/>
  <c r="P1304" i="6"/>
  <c r="S1304" i="6" s="1"/>
  <c r="O1304" i="6"/>
  <c r="N1304" i="6"/>
  <c r="M1304" i="6"/>
  <c r="D1304" i="6"/>
  <c r="S1303" i="6"/>
  <c r="Q1303" i="6"/>
  <c r="P1303" i="6"/>
  <c r="O1303" i="6"/>
  <c r="N1303" i="6"/>
  <c r="M1303" i="6"/>
  <c r="D1303" i="6"/>
  <c r="S1302" i="6"/>
  <c r="Q1302" i="6"/>
  <c r="P1302" i="6"/>
  <c r="O1302" i="6"/>
  <c r="N1302" i="6"/>
  <c r="M1302" i="6"/>
  <c r="D1302" i="6"/>
  <c r="Q1301" i="6"/>
  <c r="P1301" i="6"/>
  <c r="S1301" i="6" s="1"/>
  <c r="O1301" i="6"/>
  <c r="N1301" i="6"/>
  <c r="M1301" i="6"/>
  <c r="D1301" i="6"/>
  <c r="Q1300" i="6"/>
  <c r="P1300" i="6"/>
  <c r="S1300" i="6" s="1"/>
  <c r="O1300" i="6"/>
  <c r="N1300" i="6"/>
  <c r="M1300" i="6"/>
  <c r="D1300" i="6"/>
  <c r="S1299" i="6"/>
  <c r="Q1299" i="6"/>
  <c r="P1299" i="6"/>
  <c r="O1299" i="6"/>
  <c r="N1299" i="6"/>
  <c r="M1299" i="6"/>
  <c r="D1299" i="6"/>
  <c r="Q1298" i="6"/>
  <c r="P1298" i="6"/>
  <c r="S1298" i="6" s="1"/>
  <c r="O1298" i="6"/>
  <c r="N1298" i="6"/>
  <c r="M1298" i="6"/>
  <c r="D1298" i="6"/>
  <c r="Q1297" i="6"/>
  <c r="P1297" i="6"/>
  <c r="S1297" i="6" s="1"/>
  <c r="O1297" i="6"/>
  <c r="N1297" i="6"/>
  <c r="M1297" i="6"/>
  <c r="D1297" i="6"/>
  <c r="S1296" i="6"/>
  <c r="Q1296" i="6"/>
  <c r="P1296" i="6"/>
  <c r="O1296" i="6"/>
  <c r="N1296" i="6"/>
  <c r="M1296" i="6"/>
  <c r="D1296" i="6"/>
  <c r="S1295" i="6"/>
  <c r="Q1295" i="6"/>
  <c r="P1295" i="6"/>
  <c r="O1295" i="6"/>
  <c r="N1295" i="6"/>
  <c r="M1295" i="6"/>
  <c r="D1295" i="6"/>
  <c r="Q1294" i="6"/>
  <c r="P1294" i="6"/>
  <c r="S1294" i="6" s="1"/>
  <c r="O1294" i="6"/>
  <c r="N1294" i="6"/>
  <c r="M1294" i="6"/>
  <c r="D1294" i="6"/>
  <c r="Q1293" i="6"/>
  <c r="P1293" i="6"/>
  <c r="S1293" i="6" s="1"/>
  <c r="O1293" i="6"/>
  <c r="N1293" i="6"/>
  <c r="M1293" i="6"/>
  <c r="D1293" i="6"/>
  <c r="S1292" i="6"/>
  <c r="Q1292" i="6"/>
  <c r="P1292" i="6"/>
  <c r="O1292" i="6"/>
  <c r="N1292" i="6"/>
  <c r="M1292" i="6"/>
  <c r="D1292" i="6"/>
  <c r="Q1291" i="6"/>
  <c r="P1291" i="6"/>
  <c r="S1291" i="6" s="1"/>
  <c r="O1291" i="6"/>
  <c r="N1291" i="6"/>
  <c r="M1291" i="6"/>
  <c r="D1291" i="6"/>
  <c r="Q1290" i="6"/>
  <c r="P1290" i="6"/>
  <c r="S1290" i="6" s="1"/>
  <c r="O1290" i="6"/>
  <c r="N1290" i="6"/>
  <c r="M1290" i="6"/>
  <c r="D1290" i="6"/>
  <c r="S1289" i="6"/>
  <c r="Q1289" i="6"/>
  <c r="P1289" i="6"/>
  <c r="O1289" i="6"/>
  <c r="N1289" i="6"/>
  <c r="M1289" i="6"/>
  <c r="D1289" i="6"/>
  <c r="S1288" i="6"/>
  <c r="Q1288" i="6"/>
  <c r="P1288" i="6"/>
  <c r="O1288" i="6"/>
  <c r="N1288" i="6"/>
  <c r="M1288" i="6"/>
  <c r="D1288" i="6"/>
  <c r="S1287" i="6"/>
  <c r="Q1287" i="6"/>
  <c r="P1287" i="6"/>
  <c r="O1287" i="6"/>
  <c r="N1287" i="6"/>
  <c r="M1287" i="6"/>
  <c r="D1287" i="6"/>
  <c r="Q1286" i="6"/>
  <c r="P1286" i="6"/>
  <c r="S1286" i="6" s="1"/>
  <c r="O1286" i="6"/>
  <c r="N1286" i="6"/>
  <c r="M1286" i="6"/>
  <c r="D1286" i="6"/>
  <c r="Q1285" i="6"/>
  <c r="P1285" i="6"/>
  <c r="S1285" i="6" s="1"/>
  <c r="O1285" i="6"/>
  <c r="N1285" i="6"/>
  <c r="M1285" i="6"/>
  <c r="D1285" i="6"/>
  <c r="Q1284" i="6"/>
  <c r="P1284" i="6"/>
  <c r="S1284" i="6" s="1"/>
  <c r="O1284" i="6"/>
  <c r="N1284" i="6"/>
  <c r="M1284" i="6"/>
  <c r="D1284" i="6"/>
  <c r="S1283" i="6"/>
  <c r="Q1283" i="6"/>
  <c r="P1283" i="6"/>
  <c r="O1283" i="6"/>
  <c r="N1283" i="6"/>
  <c r="M1283" i="6"/>
  <c r="D1283" i="6"/>
  <c r="S1282" i="6"/>
  <c r="Q1282" i="6"/>
  <c r="P1282" i="6"/>
  <c r="O1282" i="6"/>
  <c r="N1282" i="6"/>
  <c r="M1282" i="6"/>
  <c r="D1282" i="6"/>
  <c r="Q1281" i="6"/>
  <c r="P1281" i="6"/>
  <c r="S1281" i="6" s="1"/>
  <c r="O1281" i="6"/>
  <c r="N1281" i="6"/>
  <c r="M1281" i="6"/>
  <c r="D1281" i="6"/>
  <c r="S1280" i="6"/>
  <c r="Q1280" i="6"/>
  <c r="P1280" i="6"/>
  <c r="O1280" i="6"/>
  <c r="N1280" i="6"/>
  <c r="M1280" i="6"/>
  <c r="D1280" i="6"/>
  <c r="S1279" i="6"/>
  <c r="Q1279" i="6"/>
  <c r="P1279" i="6"/>
  <c r="O1279" i="6"/>
  <c r="N1279" i="6"/>
  <c r="M1279" i="6"/>
  <c r="D1279" i="6"/>
  <c r="S1278" i="6"/>
  <c r="Q1278" i="6"/>
  <c r="P1278" i="6"/>
  <c r="O1278" i="6"/>
  <c r="N1278" i="6"/>
  <c r="M1278" i="6"/>
  <c r="D1278" i="6"/>
  <c r="Q1277" i="6"/>
  <c r="P1277" i="6"/>
  <c r="S1277" i="6" s="1"/>
  <c r="O1277" i="6"/>
  <c r="N1277" i="6"/>
  <c r="M1277" i="6"/>
  <c r="D1277" i="6"/>
  <c r="Q1276" i="6"/>
  <c r="P1276" i="6"/>
  <c r="S1276" i="6" s="1"/>
  <c r="O1276" i="6"/>
  <c r="N1276" i="6"/>
  <c r="M1276" i="6"/>
  <c r="D1276" i="6"/>
  <c r="S1275" i="6"/>
  <c r="Q1275" i="6"/>
  <c r="P1275" i="6"/>
  <c r="O1275" i="6"/>
  <c r="N1275" i="6"/>
  <c r="M1275" i="6"/>
  <c r="D1275" i="6"/>
  <c r="S1274" i="6"/>
  <c r="Q1274" i="6"/>
  <c r="P1274" i="6"/>
  <c r="O1274" i="6"/>
  <c r="N1274" i="6"/>
  <c r="M1274" i="6"/>
  <c r="D1274" i="6"/>
  <c r="Q1273" i="6"/>
  <c r="P1273" i="6"/>
  <c r="S1273" i="6" s="1"/>
  <c r="O1273" i="6"/>
  <c r="N1273" i="6"/>
  <c r="M1273" i="6"/>
  <c r="D1273" i="6"/>
  <c r="S1272" i="6"/>
  <c r="Q1272" i="6"/>
  <c r="P1272" i="6"/>
  <c r="O1272" i="6"/>
  <c r="N1272" i="6"/>
  <c r="M1272" i="6"/>
  <c r="D1272" i="6"/>
  <c r="S1271" i="6"/>
  <c r="Q1271" i="6"/>
  <c r="P1271" i="6"/>
  <c r="O1271" i="6"/>
  <c r="N1271" i="6"/>
  <c r="M1271" i="6"/>
  <c r="D1271" i="6"/>
  <c r="Q1270" i="6"/>
  <c r="P1270" i="6"/>
  <c r="S1270" i="6" s="1"/>
  <c r="O1270" i="6"/>
  <c r="N1270" i="6"/>
  <c r="M1270" i="6"/>
  <c r="D1270" i="6"/>
  <c r="Q1269" i="6"/>
  <c r="P1269" i="6"/>
  <c r="S1269" i="6" s="1"/>
  <c r="O1269" i="6"/>
  <c r="N1269" i="6"/>
  <c r="M1269" i="6"/>
  <c r="D1269" i="6"/>
  <c r="Q1268" i="6"/>
  <c r="P1268" i="6"/>
  <c r="S1268" i="6" s="1"/>
  <c r="O1268" i="6"/>
  <c r="N1268" i="6"/>
  <c r="M1268" i="6"/>
  <c r="D1268" i="6"/>
  <c r="Q1267" i="6"/>
  <c r="P1267" i="6"/>
  <c r="S1267" i="6" s="1"/>
  <c r="O1267" i="6"/>
  <c r="N1267" i="6"/>
  <c r="M1267" i="6"/>
  <c r="D1267" i="6"/>
  <c r="S1266" i="6"/>
  <c r="Q1266" i="6"/>
  <c r="P1266" i="6"/>
  <c r="O1266" i="6"/>
  <c r="N1266" i="6"/>
  <c r="M1266" i="6"/>
  <c r="D1266" i="6"/>
  <c r="S1265" i="6"/>
  <c r="Q1265" i="6"/>
  <c r="P1265" i="6"/>
  <c r="O1265" i="6"/>
  <c r="N1265" i="6"/>
  <c r="M1265" i="6"/>
  <c r="D1265" i="6"/>
  <c r="S1264" i="6"/>
  <c r="Q1264" i="6"/>
  <c r="P1264" i="6"/>
  <c r="O1264" i="6"/>
  <c r="N1264" i="6"/>
  <c r="M1264" i="6"/>
  <c r="D1264" i="6"/>
  <c r="S1263" i="6"/>
  <c r="Q1263" i="6"/>
  <c r="P1263" i="6"/>
  <c r="O1263" i="6"/>
  <c r="N1263" i="6"/>
  <c r="M1263" i="6"/>
  <c r="D1263" i="6"/>
  <c r="Q1262" i="6"/>
  <c r="P1262" i="6"/>
  <c r="S1262" i="6" s="1"/>
  <c r="O1262" i="6"/>
  <c r="N1262" i="6"/>
  <c r="M1262" i="6"/>
  <c r="D1262" i="6"/>
  <c r="Q1261" i="6"/>
  <c r="P1261" i="6"/>
  <c r="S1261" i="6" s="1"/>
  <c r="O1261" i="6"/>
  <c r="N1261" i="6"/>
  <c r="M1261" i="6"/>
  <c r="D1261" i="6"/>
  <c r="Q1260" i="6"/>
  <c r="P1260" i="6"/>
  <c r="S1260" i="6" s="1"/>
  <c r="O1260" i="6"/>
  <c r="N1260" i="6"/>
  <c r="M1260" i="6"/>
  <c r="D1260" i="6"/>
  <c r="S1259" i="6"/>
  <c r="Q1259" i="6"/>
  <c r="P1259" i="6"/>
  <c r="O1259" i="6"/>
  <c r="N1259" i="6"/>
  <c r="M1259" i="6"/>
  <c r="D1259" i="6"/>
  <c r="S1258" i="6"/>
  <c r="Q1258" i="6"/>
  <c r="P1258" i="6"/>
  <c r="O1258" i="6"/>
  <c r="N1258" i="6"/>
  <c r="M1258" i="6"/>
  <c r="D1258" i="6"/>
  <c r="Q1257" i="6"/>
  <c r="P1257" i="6"/>
  <c r="S1257" i="6" s="1"/>
  <c r="O1257" i="6"/>
  <c r="N1257" i="6"/>
  <c r="M1257" i="6"/>
  <c r="D1257" i="6"/>
  <c r="Q1256" i="6"/>
  <c r="P1256" i="6"/>
  <c r="S1256" i="6" s="1"/>
  <c r="O1256" i="6"/>
  <c r="N1256" i="6"/>
  <c r="M1256" i="6"/>
  <c r="D1256" i="6"/>
  <c r="S1255" i="6"/>
  <c r="Q1255" i="6"/>
  <c r="P1255" i="6"/>
  <c r="O1255" i="6"/>
  <c r="N1255" i="6"/>
  <c r="M1255" i="6"/>
  <c r="D1255" i="6"/>
  <c r="Q1254" i="6"/>
  <c r="P1254" i="6"/>
  <c r="S1254" i="6" s="1"/>
  <c r="O1254" i="6"/>
  <c r="N1254" i="6"/>
  <c r="M1254" i="6"/>
  <c r="D1254" i="6"/>
  <c r="Q1253" i="6"/>
  <c r="P1253" i="6"/>
  <c r="S1253" i="6" s="1"/>
  <c r="O1253" i="6"/>
  <c r="N1253" i="6"/>
  <c r="M1253" i="6"/>
  <c r="D1253" i="6"/>
  <c r="S1252" i="6"/>
  <c r="Q1252" i="6"/>
  <c r="P1252" i="6"/>
  <c r="O1252" i="6"/>
  <c r="N1252" i="6"/>
  <c r="M1252" i="6"/>
  <c r="D1252" i="6"/>
  <c r="S1251" i="6"/>
  <c r="Q1251" i="6"/>
  <c r="P1251" i="6"/>
  <c r="O1251" i="6"/>
  <c r="N1251" i="6"/>
  <c r="M1251" i="6"/>
  <c r="D1251" i="6"/>
  <c r="S1250" i="6"/>
  <c r="Q1250" i="6"/>
  <c r="P1250" i="6"/>
  <c r="O1250" i="6"/>
  <c r="N1250" i="6"/>
  <c r="M1250" i="6"/>
  <c r="D1250" i="6"/>
  <c r="Q1249" i="6"/>
  <c r="P1249" i="6"/>
  <c r="S1249" i="6" s="1"/>
  <c r="O1249" i="6"/>
  <c r="N1249" i="6"/>
  <c r="M1249" i="6"/>
  <c r="D1249" i="6"/>
  <c r="S1248" i="6"/>
  <c r="Q1248" i="6"/>
  <c r="P1248" i="6"/>
  <c r="O1248" i="6"/>
  <c r="N1248" i="6"/>
  <c r="M1248" i="6"/>
  <c r="D1248" i="6"/>
  <c r="S1247" i="6"/>
  <c r="Q1247" i="6"/>
  <c r="P1247" i="6"/>
  <c r="O1247" i="6"/>
  <c r="N1247" i="6"/>
  <c r="M1247" i="6"/>
  <c r="D1247" i="6"/>
  <c r="Q1246" i="6"/>
  <c r="P1246" i="6"/>
  <c r="S1246" i="6" s="1"/>
  <c r="O1246" i="6"/>
  <c r="N1246" i="6"/>
  <c r="M1246" i="6"/>
  <c r="D1246" i="6"/>
  <c r="Q1245" i="6"/>
  <c r="P1245" i="6"/>
  <c r="S1245" i="6" s="1"/>
  <c r="O1245" i="6"/>
  <c r="N1245" i="6"/>
  <c r="M1245" i="6"/>
  <c r="D1245" i="6"/>
  <c r="S1244" i="6"/>
  <c r="Q1244" i="6"/>
  <c r="P1244" i="6"/>
  <c r="O1244" i="6"/>
  <c r="N1244" i="6"/>
  <c r="M1244" i="6"/>
  <c r="D1244" i="6"/>
  <c r="Q1243" i="6"/>
  <c r="P1243" i="6"/>
  <c r="S1243" i="6" s="1"/>
  <c r="O1243" i="6"/>
  <c r="N1243" i="6"/>
  <c r="M1243" i="6"/>
  <c r="D1243" i="6"/>
  <c r="Q1242" i="6"/>
  <c r="P1242" i="6"/>
  <c r="S1242" i="6" s="1"/>
  <c r="O1242" i="6"/>
  <c r="N1242" i="6"/>
  <c r="M1242" i="6"/>
  <c r="D1242" i="6"/>
  <c r="S1241" i="6"/>
  <c r="Q1241" i="6"/>
  <c r="P1241" i="6"/>
  <c r="O1241" i="6"/>
  <c r="N1241" i="6"/>
  <c r="M1241" i="6"/>
  <c r="D1241" i="6"/>
  <c r="Q1240" i="6"/>
  <c r="P1240" i="6"/>
  <c r="S1240" i="6" s="1"/>
  <c r="O1240" i="6"/>
  <c r="N1240" i="6"/>
  <c r="M1240" i="6"/>
  <c r="D1240" i="6"/>
  <c r="S1239" i="6"/>
  <c r="Q1239" i="6"/>
  <c r="P1239" i="6"/>
  <c r="O1239" i="6"/>
  <c r="N1239" i="6"/>
  <c r="M1239" i="6"/>
  <c r="D1239" i="6"/>
  <c r="S1238" i="6"/>
  <c r="Q1238" i="6"/>
  <c r="P1238" i="6"/>
  <c r="O1238" i="6"/>
  <c r="N1238" i="6"/>
  <c r="M1238" i="6"/>
  <c r="D1238" i="6"/>
  <c r="Q1237" i="6"/>
  <c r="P1237" i="6"/>
  <c r="S1237" i="6" s="1"/>
  <c r="O1237" i="6"/>
  <c r="N1237" i="6"/>
  <c r="M1237" i="6"/>
  <c r="D1237" i="6"/>
  <c r="Q1236" i="6"/>
  <c r="P1236" i="6"/>
  <c r="S1236" i="6" s="1"/>
  <c r="O1236" i="6"/>
  <c r="N1236" i="6"/>
  <c r="M1236" i="6"/>
  <c r="D1236" i="6"/>
  <c r="S1235" i="6"/>
  <c r="Q1235" i="6"/>
  <c r="P1235" i="6"/>
  <c r="O1235" i="6"/>
  <c r="N1235" i="6"/>
  <c r="M1235" i="6"/>
  <c r="D1235" i="6"/>
  <c r="S1234" i="6"/>
  <c r="Q1234" i="6"/>
  <c r="P1234" i="6"/>
  <c r="O1234" i="6"/>
  <c r="N1234" i="6"/>
  <c r="M1234" i="6"/>
  <c r="D1234" i="6"/>
  <c r="Q1233" i="6"/>
  <c r="P1233" i="6"/>
  <c r="S1233" i="6" s="1"/>
  <c r="O1233" i="6"/>
  <c r="N1233" i="6"/>
  <c r="M1233" i="6"/>
  <c r="D1233" i="6"/>
  <c r="Q1232" i="6"/>
  <c r="P1232" i="6"/>
  <c r="S1232" i="6" s="1"/>
  <c r="O1232" i="6"/>
  <c r="N1232" i="6"/>
  <c r="M1232" i="6"/>
  <c r="D1232" i="6"/>
  <c r="S1231" i="6"/>
  <c r="Q1231" i="6"/>
  <c r="P1231" i="6"/>
  <c r="O1231" i="6"/>
  <c r="N1231" i="6"/>
  <c r="M1231" i="6"/>
  <c r="D1231" i="6"/>
  <c r="S1230" i="6"/>
  <c r="Q1230" i="6"/>
  <c r="P1230" i="6"/>
  <c r="O1230" i="6"/>
  <c r="N1230" i="6"/>
  <c r="M1230" i="6"/>
  <c r="D1230" i="6"/>
  <c r="Q1229" i="6"/>
  <c r="P1229" i="6"/>
  <c r="S1229" i="6" s="1"/>
  <c r="O1229" i="6"/>
  <c r="N1229" i="6"/>
  <c r="M1229" i="6"/>
  <c r="D1229" i="6"/>
  <c r="Q1228" i="6"/>
  <c r="P1228" i="6"/>
  <c r="S1228" i="6" s="1"/>
  <c r="O1228" i="6"/>
  <c r="N1228" i="6"/>
  <c r="M1228" i="6"/>
  <c r="D1228" i="6"/>
  <c r="S1227" i="6"/>
  <c r="Q1227" i="6"/>
  <c r="P1227" i="6"/>
  <c r="O1227" i="6"/>
  <c r="N1227" i="6"/>
  <c r="M1227" i="6"/>
  <c r="D1227" i="6"/>
  <c r="Q1226" i="6"/>
  <c r="P1226" i="6"/>
  <c r="S1226" i="6" s="1"/>
  <c r="O1226" i="6"/>
  <c r="N1226" i="6"/>
  <c r="M1226" i="6"/>
  <c r="D1226" i="6"/>
  <c r="Q1225" i="6"/>
  <c r="P1225" i="6"/>
  <c r="S1225" i="6" s="1"/>
  <c r="O1225" i="6"/>
  <c r="N1225" i="6"/>
  <c r="M1225" i="6"/>
  <c r="D1225" i="6"/>
  <c r="S1224" i="6"/>
  <c r="Q1224" i="6"/>
  <c r="P1224" i="6"/>
  <c r="O1224" i="6"/>
  <c r="N1224" i="6"/>
  <c r="M1224" i="6"/>
  <c r="D1224" i="6"/>
  <c r="S1223" i="6"/>
  <c r="Q1223" i="6"/>
  <c r="P1223" i="6"/>
  <c r="O1223" i="6"/>
  <c r="N1223" i="6"/>
  <c r="M1223" i="6"/>
  <c r="D1223" i="6"/>
  <c r="Q1222" i="6"/>
  <c r="P1222" i="6"/>
  <c r="S1222" i="6" s="1"/>
  <c r="O1222" i="6"/>
  <c r="N1222" i="6"/>
  <c r="M1222" i="6"/>
  <c r="D1222" i="6"/>
  <c r="Q1221" i="6"/>
  <c r="P1221" i="6"/>
  <c r="S1221" i="6" s="1"/>
  <c r="O1221" i="6"/>
  <c r="N1221" i="6"/>
  <c r="M1221" i="6"/>
  <c r="D1221" i="6"/>
  <c r="S1220" i="6"/>
  <c r="Q1220" i="6"/>
  <c r="P1220" i="6"/>
  <c r="O1220" i="6"/>
  <c r="N1220" i="6"/>
  <c r="M1220" i="6"/>
  <c r="D1220" i="6"/>
  <c r="Q1219" i="6"/>
  <c r="P1219" i="6"/>
  <c r="S1219" i="6" s="1"/>
  <c r="O1219" i="6"/>
  <c r="N1219" i="6"/>
  <c r="M1219" i="6"/>
  <c r="D1219" i="6"/>
  <c r="Q1218" i="6"/>
  <c r="P1218" i="6"/>
  <c r="S1218" i="6" s="1"/>
  <c r="O1218" i="6"/>
  <c r="N1218" i="6"/>
  <c r="M1218" i="6"/>
  <c r="D1218" i="6"/>
  <c r="S1217" i="6"/>
  <c r="Q1217" i="6"/>
  <c r="P1217" i="6"/>
  <c r="O1217" i="6"/>
  <c r="N1217" i="6"/>
  <c r="M1217" i="6"/>
  <c r="D1217" i="6"/>
  <c r="S1216" i="6"/>
  <c r="Q1216" i="6"/>
  <c r="P1216" i="6"/>
  <c r="O1216" i="6"/>
  <c r="N1216" i="6"/>
  <c r="M1216" i="6"/>
  <c r="D1216" i="6"/>
  <c r="S1215" i="6"/>
  <c r="Q1215" i="6"/>
  <c r="P1215" i="6"/>
  <c r="O1215" i="6"/>
  <c r="N1215" i="6"/>
  <c r="M1215" i="6"/>
  <c r="D1215" i="6"/>
  <c r="Q1214" i="6"/>
  <c r="P1214" i="6"/>
  <c r="S1214" i="6" s="1"/>
  <c r="O1214" i="6"/>
  <c r="N1214" i="6"/>
  <c r="M1214" i="6"/>
  <c r="D1214" i="6"/>
  <c r="Q1213" i="6"/>
  <c r="P1213" i="6"/>
  <c r="S1213" i="6" s="1"/>
  <c r="O1213" i="6"/>
  <c r="N1213" i="6"/>
  <c r="M1213" i="6"/>
  <c r="D1213" i="6"/>
  <c r="Q1212" i="6"/>
  <c r="P1212" i="6"/>
  <c r="S1212" i="6" s="1"/>
  <c r="O1212" i="6"/>
  <c r="N1212" i="6"/>
  <c r="M1212" i="6"/>
  <c r="D1212" i="6"/>
  <c r="S1211" i="6"/>
  <c r="Q1211" i="6"/>
  <c r="P1211" i="6"/>
  <c r="O1211" i="6"/>
  <c r="N1211" i="6"/>
  <c r="M1211" i="6"/>
  <c r="D1211" i="6"/>
  <c r="S1210" i="6"/>
  <c r="Q1210" i="6"/>
  <c r="P1210" i="6"/>
  <c r="O1210" i="6"/>
  <c r="N1210" i="6"/>
  <c r="M1210" i="6"/>
  <c r="D1210" i="6"/>
  <c r="Q1209" i="6"/>
  <c r="P1209" i="6"/>
  <c r="S1209" i="6" s="1"/>
  <c r="O1209" i="6"/>
  <c r="N1209" i="6"/>
  <c r="M1209" i="6"/>
  <c r="D1209" i="6"/>
  <c r="S1208" i="6"/>
  <c r="Q1208" i="6"/>
  <c r="P1208" i="6"/>
  <c r="O1208" i="6"/>
  <c r="N1208" i="6"/>
  <c r="M1208" i="6"/>
  <c r="D1208" i="6"/>
  <c r="S1207" i="6"/>
  <c r="Q1207" i="6"/>
  <c r="P1207" i="6"/>
  <c r="O1207" i="6"/>
  <c r="N1207" i="6"/>
  <c r="M1207" i="6"/>
  <c r="D1207" i="6"/>
  <c r="S1206" i="6"/>
  <c r="Q1206" i="6"/>
  <c r="P1206" i="6"/>
  <c r="O1206" i="6"/>
  <c r="N1206" i="6"/>
  <c r="M1206" i="6"/>
  <c r="D1206" i="6"/>
  <c r="Q1205" i="6"/>
  <c r="P1205" i="6"/>
  <c r="S1205" i="6" s="1"/>
  <c r="O1205" i="6"/>
  <c r="N1205" i="6"/>
  <c r="M1205" i="6"/>
  <c r="D1205" i="6"/>
  <c r="Q1204" i="6"/>
  <c r="P1204" i="6"/>
  <c r="S1204" i="6" s="1"/>
  <c r="O1204" i="6"/>
  <c r="N1204" i="6"/>
  <c r="M1204" i="6"/>
  <c r="D1204" i="6"/>
  <c r="S1203" i="6"/>
  <c r="Q1203" i="6"/>
  <c r="P1203" i="6"/>
  <c r="O1203" i="6"/>
  <c r="N1203" i="6"/>
  <c r="M1203" i="6"/>
  <c r="D1203" i="6"/>
  <c r="S1202" i="6"/>
  <c r="Q1202" i="6"/>
  <c r="P1202" i="6"/>
  <c r="O1202" i="6"/>
  <c r="N1202" i="6"/>
  <c r="M1202" i="6"/>
  <c r="D1202" i="6"/>
  <c r="Q1201" i="6"/>
  <c r="P1201" i="6"/>
  <c r="S1201" i="6" s="1"/>
  <c r="O1201" i="6"/>
  <c r="N1201" i="6"/>
  <c r="M1201" i="6"/>
  <c r="D1201" i="6"/>
  <c r="S1200" i="6"/>
  <c r="Q1200" i="6"/>
  <c r="P1200" i="6"/>
  <c r="O1200" i="6"/>
  <c r="N1200" i="6"/>
  <c r="M1200" i="6"/>
  <c r="D1200" i="6"/>
  <c r="S1199" i="6"/>
  <c r="Q1199" i="6"/>
  <c r="P1199" i="6"/>
  <c r="O1199" i="6"/>
  <c r="N1199" i="6"/>
  <c r="M1199" i="6"/>
  <c r="D1199" i="6"/>
  <c r="Q1198" i="6"/>
  <c r="P1198" i="6"/>
  <c r="S1198" i="6" s="1"/>
  <c r="O1198" i="6"/>
  <c r="N1198" i="6"/>
  <c r="M1198" i="6"/>
  <c r="D1198" i="6"/>
  <c r="Q1197" i="6"/>
  <c r="P1197" i="6"/>
  <c r="S1197" i="6" s="1"/>
  <c r="O1197" i="6"/>
  <c r="N1197" i="6"/>
  <c r="M1197" i="6"/>
  <c r="D1197" i="6"/>
  <c r="Q1196" i="6"/>
  <c r="P1196" i="6"/>
  <c r="S1196" i="6" s="1"/>
  <c r="O1196" i="6"/>
  <c r="N1196" i="6"/>
  <c r="M1196" i="6"/>
  <c r="D1196" i="6"/>
  <c r="Q1195" i="6"/>
  <c r="P1195" i="6"/>
  <c r="S1195" i="6" s="1"/>
  <c r="O1195" i="6"/>
  <c r="N1195" i="6"/>
  <c r="M1195" i="6"/>
  <c r="D1195" i="6"/>
  <c r="S1194" i="6"/>
  <c r="Q1194" i="6"/>
  <c r="P1194" i="6"/>
  <c r="O1194" i="6"/>
  <c r="N1194" i="6"/>
  <c r="M1194" i="6"/>
  <c r="D1194" i="6"/>
  <c r="S1193" i="6"/>
  <c r="Q1193" i="6"/>
  <c r="P1193" i="6"/>
  <c r="O1193" i="6"/>
  <c r="N1193" i="6"/>
  <c r="M1193" i="6"/>
  <c r="D1193" i="6"/>
  <c r="S1192" i="6"/>
  <c r="Q1192" i="6"/>
  <c r="P1192" i="6"/>
  <c r="O1192" i="6"/>
  <c r="N1192" i="6"/>
  <c r="M1192" i="6"/>
  <c r="D1192" i="6"/>
  <c r="S1191" i="6"/>
  <c r="Q1191" i="6"/>
  <c r="P1191" i="6"/>
  <c r="O1191" i="6"/>
  <c r="N1191" i="6"/>
  <c r="M1191" i="6"/>
  <c r="D1191" i="6"/>
  <c r="Q1190" i="6"/>
  <c r="P1190" i="6"/>
  <c r="S1190" i="6" s="1"/>
  <c r="O1190" i="6"/>
  <c r="N1190" i="6"/>
  <c r="M1190" i="6"/>
  <c r="D1190" i="6"/>
  <c r="Q1189" i="6"/>
  <c r="P1189" i="6"/>
  <c r="S1189" i="6" s="1"/>
  <c r="O1189" i="6"/>
  <c r="N1189" i="6"/>
  <c r="M1189" i="6"/>
  <c r="D1189" i="6"/>
  <c r="Q1188" i="6"/>
  <c r="P1188" i="6"/>
  <c r="S1188" i="6" s="1"/>
  <c r="O1188" i="6"/>
  <c r="N1188" i="6"/>
  <c r="M1188" i="6"/>
  <c r="D1188" i="6"/>
  <c r="S1187" i="6"/>
  <c r="Q1187" i="6"/>
  <c r="P1187" i="6"/>
  <c r="O1187" i="6"/>
  <c r="N1187" i="6"/>
  <c r="M1187" i="6"/>
  <c r="D1187" i="6"/>
  <c r="S1186" i="6"/>
  <c r="Q1186" i="6"/>
  <c r="P1186" i="6"/>
  <c r="O1186" i="6"/>
  <c r="N1186" i="6"/>
  <c r="M1186" i="6"/>
  <c r="D1186" i="6"/>
  <c r="Q1185" i="6"/>
  <c r="P1185" i="6"/>
  <c r="S1185" i="6" s="1"/>
  <c r="O1185" i="6"/>
  <c r="N1185" i="6"/>
  <c r="M1185" i="6"/>
  <c r="D1185" i="6"/>
  <c r="Q1184" i="6"/>
  <c r="P1184" i="6"/>
  <c r="S1184" i="6" s="1"/>
  <c r="O1184" i="6"/>
  <c r="N1184" i="6"/>
  <c r="M1184" i="6"/>
  <c r="D1184" i="6"/>
  <c r="S1183" i="6"/>
  <c r="Q1183" i="6"/>
  <c r="P1183" i="6"/>
  <c r="O1183" i="6"/>
  <c r="N1183" i="6"/>
  <c r="M1183" i="6"/>
  <c r="D1183" i="6"/>
  <c r="Q1182" i="6"/>
  <c r="P1182" i="6"/>
  <c r="S1182" i="6" s="1"/>
  <c r="O1182" i="6"/>
  <c r="N1182" i="6"/>
  <c r="M1182" i="6"/>
  <c r="D1182" i="6"/>
  <c r="Q1181" i="6"/>
  <c r="P1181" i="6"/>
  <c r="S1181" i="6" s="1"/>
  <c r="O1181" i="6"/>
  <c r="N1181" i="6"/>
  <c r="M1181" i="6"/>
  <c r="D1181" i="6"/>
  <c r="S1180" i="6"/>
  <c r="Q1180" i="6"/>
  <c r="P1180" i="6"/>
  <c r="O1180" i="6"/>
  <c r="N1180" i="6"/>
  <c r="M1180" i="6"/>
  <c r="D1180" i="6"/>
  <c r="S1179" i="6"/>
  <c r="Q1179" i="6"/>
  <c r="P1179" i="6"/>
  <c r="O1179" i="6"/>
  <c r="N1179" i="6"/>
  <c r="M1179" i="6"/>
  <c r="D1179" i="6"/>
  <c r="S1178" i="6"/>
  <c r="Q1178" i="6"/>
  <c r="P1178" i="6"/>
  <c r="O1178" i="6"/>
  <c r="N1178" i="6"/>
  <c r="M1178" i="6"/>
  <c r="D1178" i="6"/>
  <c r="Q1177" i="6"/>
  <c r="P1177" i="6"/>
  <c r="S1177" i="6" s="1"/>
  <c r="O1177" i="6"/>
  <c r="N1177" i="6"/>
  <c r="M1177" i="6"/>
  <c r="D1177" i="6"/>
  <c r="S1176" i="6"/>
  <c r="Q1176" i="6"/>
  <c r="P1176" i="6"/>
  <c r="O1176" i="6"/>
  <c r="N1176" i="6"/>
  <c r="M1176" i="6"/>
  <c r="D1176" i="6"/>
  <c r="S1175" i="6"/>
  <c r="Q1175" i="6"/>
  <c r="P1175" i="6"/>
  <c r="O1175" i="6"/>
  <c r="N1175" i="6"/>
  <c r="M1175" i="6"/>
  <c r="D1175" i="6"/>
  <c r="Q1174" i="6"/>
  <c r="P1174" i="6"/>
  <c r="S1174" i="6" s="1"/>
  <c r="O1174" i="6"/>
  <c r="N1174" i="6"/>
  <c r="M1174" i="6"/>
  <c r="D1174" i="6"/>
  <c r="Q1173" i="6"/>
  <c r="P1173" i="6"/>
  <c r="S1173" i="6" s="1"/>
  <c r="O1173" i="6"/>
  <c r="N1173" i="6"/>
  <c r="M1173" i="6"/>
  <c r="D1173" i="6"/>
  <c r="S1172" i="6"/>
  <c r="Q1172" i="6"/>
  <c r="P1172" i="6"/>
  <c r="O1172" i="6"/>
  <c r="N1172" i="6"/>
  <c r="M1172" i="6"/>
  <c r="D1172" i="6"/>
  <c r="S1171" i="6"/>
  <c r="Q1171" i="6"/>
  <c r="P1171" i="6"/>
  <c r="O1171" i="6"/>
  <c r="N1171" i="6"/>
  <c r="M1171" i="6"/>
  <c r="D1171" i="6"/>
  <c r="Q1170" i="6"/>
  <c r="P1170" i="6"/>
  <c r="S1170" i="6" s="1"/>
  <c r="O1170" i="6"/>
  <c r="N1170" i="6"/>
  <c r="M1170" i="6"/>
  <c r="D1170" i="6"/>
  <c r="S1169" i="6"/>
  <c r="Q1169" i="6"/>
  <c r="P1169" i="6"/>
  <c r="O1169" i="6"/>
  <c r="N1169" i="6"/>
  <c r="M1169" i="6"/>
  <c r="D1169" i="6"/>
  <c r="Q1168" i="6"/>
  <c r="P1168" i="6"/>
  <c r="S1168" i="6" s="1"/>
  <c r="O1168" i="6"/>
  <c r="N1168" i="6"/>
  <c r="M1168" i="6"/>
  <c r="D1168" i="6"/>
  <c r="S1167" i="6"/>
  <c r="Q1167" i="6"/>
  <c r="P1167" i="6"/>
  <c r="O1167" i="6"/>
  <c r="N1167" i="6"/>
  <c r="M1167" i="6"/>
  <c r="D1167" i="6"/>
  <c r="S1166" i="6"/>
  <c r="Q1166" i="6"/>
  <c r="P1166" i="6"/>
  <c r="O1166" i="6"/>
  <c r="N1166" i="6"/>
  <c r="M1166" i="6"/>
  <c r="D1166" i="6"/>
  <c r="Q1165" i="6"/>
  <c r="P1165" i="6"/>
  <c r="S1165" i="6" s="1"/>
  <c r="O1165" i="6"/>
  <c r="N1165" i="6"/>
  <c r="M1165" i="6"/>
  <c r="D1165" i="6"/>
  <c r="Q1164" i="6"/>
  <c r="P1164" i="6"/>
  <c r="S1164" i="6" s="1"/>
  <c r="O1164" i="6"/>
  <c r="N1164" i="6"/>
  <c r="M1164" i="6"/>
  <c r="D1164" i="6"/>
  <c r="S1163" i="6"/>
  <c r="Q1163" i="6"/>
  <c r="P1163" i="6"/>
  <c r="O1163" i="6"/>
  <c r="N1163" i="6"/>
  <c r="M1163" i="6"/>
  <c r="D1163" i="6"/>
  <c r="S1162" i="6"/>
  <c r="Q1162" i="6"/>
  <c r="P1162" i="6"/>
  <c r="O1162" i="6"/>
  <c r="N1162" i="6"/>
  <c r="M1162" i="6"/>
  <c r="D1162" i="6"/>
  <c r="Q1161" i="6"/>
  <c r="P1161" i="6"/>
  <c r="S1161" i="6" s="1"/>
  <c r="O1161" i="6"/>
  <c r="N1161" i="6"/>
  <c r="M1161" i="6"/>
  <c r="D1161" i="6"/>
  <c r="Q1160" i="6"/>
  <c r="P1160" i="6"/>
  <c r="S1160" i="6" s="1"/>
  <c r="O1160" i="6"/>
  <c r="N1160" i="6"/>
  <c r="M1160" i="6"/>
  <c r="D1160" i="6"/>
  <c r="Q1159" i="6"/>
  <c r="P1159" i="6"/>
  <c r="S1159" i="6" s="1"/>
  <c r="O1159" i="6"/>
  <c r="N1159" i="6"/>
  <c r="M1159" i="6"/>
  <c r="D1159" i="6"/>
  <c r="S1158" i="6"/>
  <c r="Q1158" i="6"/>
  <c r="P1158" i="6"/>
  <c r="O1158" i="6"/>
  <c r="N1158" i="6"/>
  <c r="M1158" i="6"/>
  <c r="D1158" i="6"/>
  <c r="S1157" i="6"/>
  <c r="Q1157" i="6"/>
  <c r="P1157" i="6"/>
  <c r="O1157" i="6"/>
  <c r="N1157" i="6"/>
  <c r="M1157" i="6"/>
  <c r="D1157" i="6"/>
  <c r="Q1156" i="6"/>
  <c r="P1156" i="6"/>
  <c r="S1156" i="6" s="1"/>
  <c r="O1156" i="6"/>
  <c r="N1156" i="6"/>
  <c r="M1156" i="6"/>
  <c r="D1156" i="6"/>
  <c r="S1155" i="6"/>
  <c r="Q1155" i="6"/>
  <c r="P1155" i="6"/>
  <c r="O1155" i="6"/>
  <c r="N1155" i="6"/>
  <c r="M1155" i="6"/>
  <c r="D1155" i="6"/>
  <c r="Q1154" i="6"/>
  <c r="P1154" i="6"/>
  <c r="S1154" i="6" s="1"/>
  <c r="O1154" i="6"/>
  <c r="N1154" i="6"/>
  <c r="M1154" i="6"/>
  <c r="D1154" i="6"/>
  <c r="Q1153" i="6"/>
  <c r="P1153" i="6"/>
  <c r="S1153" i="6" s="1"/>
  <c r="O1153" i="6"/>
  <c r="N1153" i="6"/>
  <c r="M1153" i="6"/>
  <c r="D1153" i="6"/>
  <c r="S1152" i="6"/>
  <c r="Q1152" i="6"/>
  <c r="P1152" i="6"/>
  <c r="O1152" i="6"/>
  <c r="N1152" i="6"/>
  <c r="M1152" i="6"/>
  <c r="D1152" i="6"/>
  <c r="S1151" i="6"/>
  <c r="Q1151" i="6"/>
  <c r="P1151" i="6"/>
  <c r="O1151" i="6"/>
  <c r="N1151" i="6"/>
  <c r="M1151" i="6"/>
  <c r="D1151" i="6"/>
  <c r="Q1150" i="6"/>
  <c r="P1150" i="6"/>
  <c r="S1150" i="6" s="1"/>
  <c r="O1150" i="6"/>
  <c r="N1150" i="6"/>
  <c r="M1150" i="6"/>
  <c r="D1150" i="6"/>
  <c r="Q1149" i="6"/>
  <c r="P1149" i="6"/>
  <c r="S1149" i="6" s="1"/>
  <c r="O1149" i="6"/>
  <c r="N1149" i="6"/>
  <c r="M1149" i="6"/>
  <c r="D1149" i="6"/>
  <c r="S1148" i="6"/>
  <c r="Q1148" i="6"/>
  <c r="P1148" i="6"/>
  <c r="O1148" i="6"/>
  <c r="N1148" i="6"/>
  <c r="M1148" i="6"/>
  <c r="D1148" i="6"/>
  <c r="Q1147" i="6"/>
  <c r="P1147" i="6"/>
  <c r="S1147" i="6" s="1"/>
  <c r="O1147" i="6"/>
  <c r="N1147" i="6"/>
  <c r="M1147" i="6"/>
  <c r="D1147" i="6"/>
  <c r="Q1146" i="6"/>
  <c r="P1146" i="6"/>
  <c r="S1146" i="6" s="1"/>
  <c r="O1146" i="6"/>
  <c r="N1146" i="6"/>
  <c r="M1146" i="6"/>
  <c r="D1146" i="6"/>
  <c r="Q1145" i="6"/>
  <c r="P1145" i="6"/>
  <c r="S1145" i="6" s="1"/>
  <c r="O1145" i="6"/>
  <c r="N1145" i="6"/>
  <c r="M1145" i="6"/>
  <c r="D1145" i="6"/>
  <c r="S1144" i="6"/>
  <c r="Q1144" i="6"/>
  <c r="P1144" i="6"/>
  <c r="O1144" i="6"/>
  <c r="N1144" i="6"/>
  <c r="M1144" i="6"/>
  <c r="D1144" i="6"/>
  <c r="S1143" i="6"/>
  <c r="Q1143" i="6"/>
  <c r="P1143" i="6"/>
  <c r="O1143" i="6"/>
  <c r="N1143" i="6"/>
  <c r="M1143" i="6"/>
  <c r="D1143" i="6"/>
  <c r="Q1142" i="6"/>
  <c r="P1142" i="6"/>
  <c r="S1142" i="6" s="1"/>
  <c r="O1142" i="6"/>
  <c r="N1142" i="6"/>
  <c r="M1142" i="6"/>
  <c r="D1142" i="6"/>
  <c r="Q1141" i="6"/>
  <c r="P1141" i="6"/>
  <c r="S1141" i="6" s="1"/>
  <c r="O1141" i="6"/>
  <c r="N1141" i="6"/>
  <c r="M1141" i="6"/>
  <c r="D1141" i="6"/>
  <c r="Q1140" i="6"/>
  <c r="P1140" i="6"/>
  <c r="S1140" i="6" s="1"/>
  <c r="O1140" i="6"/>
  <c r="N1140" i="6"/>
  <c r="M1140" i="6"/>
  <c r="D1140" i="6"/>
  <c r="S1139" i="6"/>
  <c r="Q1139" i="6"/>
  <c r="P1139" i="6"/>
  <c r="O1139" i="6"/>
  <c r="N1139" i="6"/>
  <c r="M1139" i="6"/>
  <c r="D1139" i="6"/>
  <c r="Q1138" i="6"/>
  <c r="P1138" i="6"/>
  <c r="S1138" i="6" s="1"/>
  <c r="O1138" i="6"/>
  <c r="N1138" i="6"/>
  <c r="M1138" i="6"/>
  <c r="D1138" i="6"/>
  <c r="Q1137" i="6"/>
  <c r="P1137" i="6"/>
  <c r="S1137" i="6" s="1"/>
  <c r="O1137" i="6"/>
  <c r="N1137" i="6"/>
  <c r="M1137" i="6"/>
  <c r="D1137" i="6"/>
  <c r="S1136" i="6"/>
  <c r="Q1136" i="6"/>
  <c r="P1136" i="6"/>
  <c r="O1136" i="6"/>
  <c r="N1136" i="6"/>
  <c r="M1136" i="6"/>
  <c r="D1136" i="6"/>
  <c r="S1135" i="6"/>
  <c r="Q1135" i="6"/>
  <c r="P1135" i="6"/>
  <c r="O1135" i="6"/>
  <c r="N1135" i="6"/>
  <c r="M1135" i="6"/>
  <c r="D1135" i="6"/>
  <c r="S1134" i="6"/>
  <c r="Q1134" i="6"/>
  <c r="P1134" i="6"/>
  <c r="O1134" i="6"/>
  <c r="N1134" i="6"/>
  <c r="M1134" i="6"/>
  <c r="D1134" i="6"/>
  <c r="Q1133" i="6"/>
  <c r="P1133" i="6"/>
  <c r="S1133" i="6" s="1"/>
  <c r="O1133" i="6"/>
  <c r="N1133" i="6"/>
  <c r="M1133" i="6"/>
  <c r="D1133" i="6"/>
  <c r="Q1132" i="6"/>
  <c r="P1132" i="6"/>
  <c r="S1132" i="6" s="1"/>
  <c r="O1132" i="6"/>
  <c r="N1132" i="6"/>
  <c r="M1132" i="6"/>
  <c r="D1132" i="6"/>
  <c r="S1131" i="6"/>
  <c r="Q1131" i="6"/>
  <c r="P1131" i="6"/>
  <c r="O1131" i="6"/>
  <c r="N1131" i="6"/>
  <c r="M1131" i="6"/>
  <c r="D1131" i="6"/>
  <c r="S1130" i="6"/>
  <c r="Q1130" i="6"/>
  <c r="P1130" i="6"/>
  <c r="O1130" i="6"/>
  <c r="N1130" i="6"/>
  <c r="M1130" i="6"/>
  <c r="D1130" i="6"/>
  <c r="Q1129" i="6"/>
  <c r="P1129" i="6"/>
  <c r="S1129" i="6" s="1"/>
  <c r="O1129" i="6"/>
  <c r="N1129" i="6"/>
  <c r="M1129" i="6"/>
  <c r="D1129" i="6"/>
  <c r="S1128" i="6"/>
  <c r="Q1128" i="6"/>
  <c r="P1128" i="6"/>
  <c r="O1128" i="6"/>
  <c r="N1128" i="6"/>
  <c r="M1128" i="6"/>
  <c r="D1128" i="6"/>
  <c r="S1127" i="6"/>
  <c r="Q1127" i="6"/>
  <c r="P1127" i="6"/>
  <c r="O1127" i="6"/>
  <c r="N1127" i="6"/>
  <c r="M1127" i="6"/>
  <c r="D1127" i="6"/>
  <c r="Q1126" i="6"/>
  <c r="P1126" i="6"/>
  <c r="S1126" i="6" s="1"/>
  <c r="O1126" i="6"/>
  <c r="N1126" i="6"/>
  <c r="M1126" i="6"/>
  <c r="D1126" i="6"/>
  <c r="Q1125" i="6"/>
  <c r="P1125" i="6"/>
  <c r="S1125" i="6" s="1"/>
  <c r="O1125" i="6"/>
  <c r="N1125" i="6"/>
  <c r="M1125" i="6"/>
  <c r="D1125" i="6"/>
  <c r="Q1124" i="6"/>
  <c r="P1124" i="6"/>
  <c r="S1124" i="6" s="1"/>
  <c r="O1124" i="6"/>
  <c r="N1124" i="6"/>
  <c r="M1124" i="6"/>
  <c r="D1124" i="6"/>
  <c r="Q1123" i="6"/>
  <c r="P1123" i="6"/>
  <c r="S1123" i="6" s="1"/>
  <c r="O1123" i="6"/>
  <c r="N1123" i="6"/>
  <c r="M1123" i="6"/>
  <c r="D1123" i="6"/>
  <c r="S1122" i="6"/>
  <c r="Q1122" i="6"/>
  <c r="P1122" i="6"/>
  <c r="O1122" i="6"/>
  <c r="N1122" i="6"/>
  <c r="M1122" i="6"/>
  <c r="D1122" i="6"/>
  <c r="S1121" i="6"/>
  <c r="Q1121" i="6"/>
  <c r="P1121" i="6"/>
  <c r="O1121" i="6"/>
  <c r="N1121" i="6"/>
  <c r="M1121" i="6"/>
  <c r="D1121" i="6"/>
  <c r="S1120" i="6"/>
  <c r="Q1120" i="6"/>
  <c r="P1120" i="6"/>
  <c r="O1120" i="6"/>
  <c r="N1120" i="6"/>
  <c r="M1120" i="6"/>
  <c r="D1120" i="6"/>
  <c r="S1119" i="6"/>
  <c r="Q1119" i="6"/>
  <c r="P1119" i="6"/>
  <c r="O1119" i="6"/>
  <c r="N1119" i="6"/>
  <c r="M1119" i="6"/>
  <c r="D1119" i="6"/>
  <c r="Q1118" i="6"/>
  <c r="P1118" i="6"/>
  <c r="S1118" i="6" s="1"/>
  <c r="O1118" i="6"/>
  <c r="N1118" i="6"/>
  <c r="M1118" i="6"/>
  <c r="D1118" i="6"/>
  <c r="Q1117" i="6"/>
  <c r="P1117" i="6"/>
  <c r="S1117" i="6" s="1"/>
  <c r="O1117" i="6"/>
  <c r="N1117" i="6"/>
  <c r="M1117" i="6"/>
  <c r="D1117" i="6"/>
  <c r="Q1116" i="6"/>
  <c r="P1116" i="6"/>
  <c r="S1116" i="6" s="1"/>
  <c r="O1116" i="6"/>
  <c r="N1116" i="6"/>
  <c r="M1116" i="6"/>
  <c r="D1116" i="6"/>
  <c r="S1115" i="6"/>
  <c r="Q1115" i="6"/>
  <c r="P1115" i="6"/>
  <c r="O1115" i="6"/>
  <c r="N1115" i="6"/>
  <c r="M1115" i="6"/>
  <c r="D1115" i="6"/>
  <c r="S1114" i="6"/>
  <c r="Q1114" i="6"/>
  <c r="P1114" i="6"/>
  <c r="O1114" i="6"/>
  <c r="N1114" i="6"/>
  <c r="M1114" i="6"/>
  <c r="D1114" i="6"/>
  <c r="Q1113" i="6"/>
  <c r="P1113" i="6"/>
  <c r="S1113" i="6" s="1"/>
  <c r="O1113" i="6"/>
  <c r="N1113" i="6"/>
  <c r="M1113" i="6"/>
  <c r="D1113" i="6"/>
  <c r="Q1112" i="6"/>
  <c r="P1112" i="6"/>
  <c r="S1112" i="6" s="1"/>
  <c r="O1112" i="6"/>
  <c r="N1112" i="6"/>
  <c r="M1112" i="6"/>
  <c r="D1112" i="6"/>
  <c r="S1111" i="6"/>
  <c r="Q1111" i="6"/>
  <c r="P1111" i="6"/>
  <c r="O1111" i="6"/>
  <c r="N1111" i="6"/>
  <c r="M1111" i="6"/>
  <c r="D1111" i="6"/>
  <c r="Q1110" i="6"/>
  <c r="P1110" i="6"/>
  <c r="S1110" i="6" s="1"/>
  <c r="O1110" i="6"/>
  <c r="N1110" i="6"/>
  <c r="M1110" i="6"/>
  <c r="D1110" i="6"/>
  <c r="Q1109" i="6"/>
  <c r="P1109" i="6"/>
  <c r="S1109" i="6" s="1"/>
  <c r="O1109" i="6"/>
  <c r="N1109" i="6"/>
  <c r="M1109" i="6"/>
  <c r="D1109" i="6"/>
  <c r="Q1108" i="6"/>
  <c r="P1108" i="6"/>
  <c r="S1108" i="6" s="1"/>
  <c r="O1108" i="6"/>
  <c r="N1108" i="6"/>
  <c r="M1108" i="6"/>
  <c r="D1108" i="6"/>
  <c r="S1107" i="6"/>
  <c r="Q1107" i="6"/>
  <c r="P1107" i="6"/>
  <c r="O1107" i="6"/>
  <c r="N1107" i="6"/>
  <c r="M1107" i="6"/>
  <c r="D1107" i="6"/>
  <c r="S1106" i="6"/>
  <c r="Q1106" i="6"/>
  <c r="P1106" i="6"/>
  <c r="O1106" i="6"/>
  <c r="N1106" i="6"/>
  <c r="M1106" i="6"/>
  <c r="D1106" i="6"/>
  <c r="Q1105" i="6"/>
  <c r="P1105" i="6"/>
  <c r="S1105" i="6" s="1"/>
  <c r="O1105" i="6"/>
  <c r="N1105" i="6"/>
  <c r="M1105" i="6"/>
  <c r="D1105" i="6"/>
  <c r="S1104" i="6"/>
  <c r="Q1104" i="6"/>
  <c r="P1104" i="6"/>
  <c r="O1104" i="6"/>
  <c r="N1104" i="6"/>
  <c r="M1104" i="6"/>
  <c r="D1104" i="6"/>
  <c r="S1103" i="6"/>
  <c r="Q1103" i="6"/>
  <c r="P1103" i="6"/>
  <c r="O1103" i="6"/>
  <c r="N1103" i="6"/>
  <c r="M1103" i="6"/>
  <c r="D1103" i="6"/>
  <c r="Q1102" i="6"/>
  <c r="P1102" i="6"/>
  <c r="S1102" i="6" s="1"/>
  <c r="O1102" i="6"/>
  <c r="N1102" i="6"/>
  <c r="M1102" i="6"/>
  <c r="D1102" i="6"/>
  <c r="Q1101" i="6"/>
  <c r="P1101" i="6"/>
  <c r="S1101" i="6" s="1"/>
  <c r="O1101" i="6"/>
  <c r="N1101" i="6"/>
  <c r="M1101" i="6"/>
  <c r="D1101" i="6"/>
  <c r="S1100" i="6"/>
  <c r="Q1100" i="6"/>
  <c r="P1100" i="6"/>
  <c r="O1100" i="6"/>
  <c r="N1100" i="6"/>
  <c r="M1100" i="6"/>
  <c r="D1100" i="6"/>
  <c r="Q1099" i="6"/>
  <c r="P1099" i="6"/>
  <c r="S1099" i="6" s="1"/>
  <c r="O1099" i="6"/>
  <c r="N1099" i="6"/>
  <c r="M1099" i="6"/>
  <c r="D1099" i="6"/>
  <c r="Q1098" i="6"/>
  <c r="P1098" i="6"/>
  <c r="S1098" i="6" s="1"/>
  <c r="O1098" i="6"/>
  <c r="N1098" i="6"/>
  <c r="M1098" i="6"/>
  <c r="D1098" i="6"/>
  <c r="S1097" i="6"/>
  <c r="Q1097" i="6"/>
  <c r="P1097" i="6"/>
  <c r="O1097" i="6"/>
  <c r="N1097" i="6"/>
  <c r="M1097" i="6"/>
  <c r="D1097" i="6"/>
  <c r="S1096" i="6"/>
  <c r="Q1096" i="6"/>
  <c r="P1096" i="6"/>
  <c r="O1096" i="6"/>
  <c r="N1096" i="6"/>
  <c r="M1096" i="6"/>
  <c r="D1096" i="6"/>
  <c r="S1095" i="6"/>
  <c r="Q1095" i="6"/>
  <c r="P1095" i="6"/>
  <c r="O1095" i="6"/>
  <c r="N1095" i="6"/>
  <c r="M1095" i="6"/>
  <c r="D1095" i="6"/>
  <c r="S1094" i="6"/>
  <c r="Q1094" i="6"/>
  <c r="P1094" i="6"/>
  <c r="O1094" i="6"/>
  <c r="N1094" i="6"/>
  <c r="M1094" i="6"/>
  <c r="D1094" i="6"/>
  <c r="Q1093" i="6"/>
  <c r="P1093" i="6"/>
  <c r="S1093" i="6" s="1"/>
  <c r="O1093" i="6"/>
  <c r="N1093" i="6"/>
  <c r="M1093" i="6"/>
  <c r="D1093" i="6"/>
  <c r="Q1092" i="6"/>
  <c r="P1092" i="6"/>
  <c r="S1092" i="6" s="1"/>
  <c r="O1092" i="6"/>
  <c r="N1092" i="6"/>
  <c r="M1092" i="6"/>
  <c r="D1092" i="6"/>
  <c r="S1091" i="6"/>
  <c r="Q1091" i="6"/>
  <c r="P1091" i="6"/>
  <c r="O1091" i="6"/>
  <c r="N1091" i="6"/>
  <c r="M1091" i="6"/>
  <c r="D1091" i="6"/>
  <c r="S1090" i="6"/>
  <c r="Q1090" i="6"/>
  <c r="P1090" i="6"/>
  <c r="O1090" i="6"/>
  <c r="N1090" i="6"/>
  <c r="M1090" i="6"/>
  <c r="D1090" i="6"/>
  <c r="Q1089" i="6"/>
  <c r="P1089" i="6"/>
  <c r="S1089" i="6" s="1"/>
  <c r="O1089" i="6"/>
  <c r="N1089" i="6"/>
  <c r="M1089" i="6"/>
  <c r="D1089" i="6"/>
  <c r="Q1088" i="6"/>
  <c r="P1088" i="6"/>
  <c r="S1088" i="6" s="1"/>
  <c r="O1088" i="6"/>
  <c r="N1088" i="6"/>
  <c r="M1088" i="6"/>
  <c r="D1088" i="6"/>
  <c r="S1087" i="6"/>
  <c r="Q1087" i="6"/>
  <c r="P1087" i="6"/>
  <c r="O1087" i="6"/>
  <c r="N1087" i="6"/>
  <c r="M1087" i="6"/>
  <c r="D1087" i="6"/>
  <c r="S1086" i="6"/>
  <c r="Q1086" i="6"/>
  <c r="P1086" i="6"/>
  <c r="O1086" i="6"/>
  <c r="N1086" i="6"/>
  <c r="M1086" i="6"/>
  <c r="D1086" i="6"/>
  <c r="S1085" i="6"/>
  <c r="Q1085" i="6"/>
  <c r="P1085" i="6"/>
  <c r="O1085" i="6"/>
  <c r="N1085" i="6"/>
  <c r="M1085" i="6"/>
  <c r="D1085" i="6"/>
  <c r="Q1084" i="6"/>
  <c r="P1084" i="6"/>
  <c r="S1084" i="6" s="1"/>
  <c r="O1084" i="6"/>
  <c r="N1084" i="6"/>
  <c r="M1084" i="6"/>
  <c r="D1084" i="6"/>
  <c r="S1083" i="6"/>
  <c r="Q1083" i="6"/>
  <c r="P1083" i="6"/>
  <c r="O1083" i="6"/>
  <c r="N1083" i="6"/>
  <c r="M1083" i="6"/>
  <c r="D1083" i="6"/>
  <c r="Q1082" i="6"/>
  <c r="P1082" i="6"/>
  <c r="S1082" i="6" s="1"/>
  <c r="O1082" i="6"/>
  <c r="N1082" i="6"/>
  <c r="M1082" i="6"/>
  <c r="D1082" i="6"/>
  <c r="Q1081" i="6"/>
  <c r="P1081" i="6"/>
  <c r="S1081" i="6" s="1"/>
  <c r="O1081" i="6"/>
  <c r="N1081" i="6"/>
  <c r="M1081" i="6"/>
  <c r="D1081" i="6"/>
  <c r="Q1080" i="6"/>
  <c r="P1080" i="6"/>
  <c r="S1080" i="6" s="1"/>
  <c r="O1080" i="6"/>
  <c r="N1080" i="6"/>
  <c r="M1080" i="6"/>
  <c r="D1080" i="6"/>
  <c r="S1079" i="6"/>
  <c r="Q1079" i="6"/>
  <c r="P1079" i="6"/>
  <c r="O1079" i="6"/>
  <c r="N1079" i="6"/>
  <c r="M1079" i="6"/>
  <c r="D1079" i="6"/>
  <c r="Q1078" i="6"/>
  <c r="P1078" i="6"/>
  <c r="S1078" i="6" s="1"/>
  <c r="O1078" i="6"/>
  <c r="N1078" i="6"/>
  <c r="M1078" i="6"/>
  <c r="D1078" i="6"/>
  <c r="Q1077" i="6"/>
  <c r="P1077" i="6"/>
  <c r="S1077" i="6" s="1"/>
  <c r="O1077" i="6"/>
  <c r="N1077" i="6"/>
  <c r="M1077" i="6"/>
  <c r="D1077" i="6"/>
  <c r="S1076" i="6"/>
  <c r="Q1076" i="6"/>
  <c r="P1076" i="6"/>
  <c r="O1076" i="6"/>
  <c r="N1076" i="6"/>
  <c r="M1076" i="6"/>
  <c r="D1076" i="6"/>
  <c r="Q1075" i="6"/>
  <c r="P1075" i="6"/>
  <c r="S1075" i="6" s="1"/>
  <c r="O1075" i="6"/>
  <c r="N1075" i="6"/>
  <c r="M1075" i="6"/>
  <c r="D1075" i="6"/>
  <c r="Q1074" i="6"/>
  <c r="P1074" i="6"/>
  <c r="S1074" i="6" s="1"/>
  <c r="O1074" i="6"/>
  <c r="N1074" i="6"/>
  <c r="M1074" i="6"/>
  <c r="D1074" i="6"/>
  <c r="S1073" i="6"/>
  <c r="Q1073" i="6"/>
  <c r="P1073" i="6"/>
  <c r="O1073" i="6"/>
  <c r="N1073" i="6"/>
  <c r="M1073" i="6"/>
  <c r="D1073" i="6"/>
  <c r="S1072" i="6"/>
  <c r="Q1072" i="6"/>
  <c r="P1072" i="6"/>
  <c r="O1072" i="6"/>
  <c r="N1072" i="6"/>
  <c r="M1072" i="6"/>
  <c r="D1072" i="6"/>
  <c r="S1071" i="6"/>
  <c r="Q1071" i="6"/>
  <c r="P1071" i="6"/>
  <c r="O1071" i="6"/>
  <c r="N1071" i="6"/>
  <c r="M1071" i="6"/>
  <c r="D1071" i="6"/>
  <c r="Q1070" i="6"/>
  <c r="P1070" i="6"/>
  <c r="S1070" i="6" s="1"/>
  <c r="O1070" i="6"/>
  <c r="N1070" i="6"/>
  <c r="M1070" i="6"/>
  <c r="D1070" i="6"/>
  <c r="Q1069" i="6"/>
  <c r="P1069" i="6"/>
  <c r="S1069" i="6" s="1"/>
  <c r="O1069" i="6"/>
  <c r="N1069" i="6"/>
  <c r="M1069" i="6"/>
  <c r="D1069" i="6"/>
  <c r="Q1068" i="6"/>
  <c r="P1068" i="6"/>
  <c r="S1068" i="6" s="1"/>
  <c r="O1068" i="6"/>
  <c r="N1068" i="6"/>
  <c r="M1068" i="6"/>
  <c r="D1068" i="6"/>
  <c r="S1067" i="6"/>
  <c r="Q1067" i="6"/>
  <c r="P1067" i="6"/>
  <c r="O1067" i="6"/>
  <c r="N1067" i="6"/>
  <c r="M1067" i="6"/>
  <c r="D1067" i="6"/>
  <c r="Q1066" i="6"/>
  <c r="P1066" i="6"/>
  <c r="S1066" i="6" s="1"/>
  <c r="O1066" i="6"/>
  <c r="N1066" i="6"/>
  <c r="M1066" i="6"/>
  <c r="D1066" i="6"/>
  <c r="Q1065" i="6"/>
  <c r="P1065" i="6"/>
  <c r="S1065" i="6" s="1"/>
  <c r="O1065" i="6"/>
  <c r="N1065" i="6"/>
  <c r="M1065" i="6"/>
  <c r="D1065" i="6"/>
  <c r="Q1064" i="6"/>
  <c r="P1064" i="6"/>
  <c r="S1064" i="6" s="1"/>
  <c r="O1064" i="6"/>
  <c r="N1064" i="6"/>
  <c r="M1064" i="6"/>
  <c r="D1064" i="6"/>
  <c r="S1063" i="6"/>
  <c r="Q1063" i="6"/>
  <c r="P1063" i="6"/>
  <c r="O1063" i="6"/>
  <c r="N1063" i="6"/>
  <c r="M1063" i="6"/>
  <c r="D1063" i="6"/>
  <c r="S1062" i="6"/>
  <c r="Q1062" i="6"/>
  <c r="P1062" i="6"/>
  <c r="O1062" i="6"/>
  <c r="N1062" i="6"/>
  <c r="M1062" i="6"/>
  <c r="D1062" i="6"/>
  <c r="Q1061" i="6"/>
  <c r="P1061" i="6"/>
  <c r="S1061" i="6" s="1"/>
  <c r="O1061" i="6"/>
  <c r="N1061" i="6"/>
  <c r="M1061" i="6"/>
  <c r="D1061" i="6"/>
  <c r="Q1060" i="6"/>
  <c r="P1060" i="6"/>
  <c r="S1060" i="6" s="1"/>
  <c r="O1060" i="6"/>
  <c r="N1060" i="6"/>
  <c r="M1060" i="6"/>
  <c r="D1060" i="6"/>
  <c r="S1059" i="6"/>
  <c r="Q1059" i="6"/>
  <c r="P1059" i="6"/>
  <c r="O1059" i="6"/>
  <c r="N1059" i="6"/>
  <c r="M1059" i="6"/>
  <c r="D1059" i="6"/>
  <c r="S1058" i="6"/>
  <c r="Q1058" i="6"/>
  <c r="P1058" i="6"/>
  <c r="O1058" i="6"/>
  <c r="N1058" i="6"/>
  <c r="M1058" i="6"/>
  <c r="D1058" i="6"/>
  <c r="Q1057" i="6"/>
  <c r="P1057" i="6"/>
  <c r="S1057" i="6" s="1"/>
  <c r="O1057" i="6"/>
  <c r="N1057" i="6"/>
  <c r="M1057" i="6"/>
  <c r="D1057" i="6"/>
  <c r="S1056" i="6"/>
  <c r="Q1056" i="6"/>
  <c r="P1056" i="6"/>
  <c r="O1056" i="6"/>
  <c r="N1056" i="6"/>
  <c r="M1056" i="6"/>
  <c r="D1056" i="6"/>
  <c r="S1055" i="6"/>
  <c r="Q1055" i="6"/>
  <c r="P1055" i="6"/>
  <c r="O1055" i="6"/>
  <c r="N1055" i="6"/>
  <c r="M1055" i="6"/>
  <c r="D1055" i="6"/>
  <c r="Q1054" i="6"/>
  <c r="P1054" i="6"/>
  <c r="S1054" i="6" s="1"/>
  <c r="O1054" i="6"/>
  <c r="N1054" i="6"/>
  <c r="M1054" i="6"/>
  <c r="D1054" i="6"/>
  <c r="Q1053" i="6"/>
  <c r="P1053" i="6"/>
  <c r="S1053" i="6" s="1"/>
  <c r="O1053" i="6"/>
  <c r="N1053" i="6"/>
  <c r="M1053" i="6"/>
  <c r="D1053" i="6"/>
  <c r="Q1052" i="6"/>
  <c r="P1052" i="6"/>
  <c r="S1052" i="6" s="1"/>
  <c r="O1052" i="6"/>
  <c r="N1052" i="6"/>
  <c r="M1052" i="6"/>
  <c r="D1052" i="6"/>
  <c r="Q1051" i="6"/>
  <c r="P1051" i="6"/>
  <c r="S1051" i="6" s="1"/>
  <c r="O1051" i="6"/>
  <c r="N1051" i="6"/>
  <c r="M1051" i="6"/>
  <c r="D1051" i="6"/>
  <c r="Q1050" i="6"/>
  <c r="P1050" i="6"/>
  <c r="S1050" i="6" s="1"/>
  <c r="O1050" i="6"/>
  <c r="N1050" i="6"/>
  <c r="M1050" i="6"/>
  <c r="D1050" i="6"/>
  <c r="S1049" i="6"/>
  <c r="Q1049" i="6"/>
  <c r="P1049" i="6"/>
  <c r="O1049" i="6"/>
  <c r="N1049" i="6"/>
  <c r="M1049" i="6"/>
  <c r="D1049" i="6"/>
  <c r="S1048" i="6"/>
  <c r="Q1048" i="6"/>
  <c r="P1048" i="6"/>
  <c r="O1048" i="6"/>
  <c r="N1048" i="6"/>
  <c r="M1048" i="6"/>
  <c r="D1048" i="6"/>
  <c r="S1047" i="6"/>
  <c r="Q1047" i="6"/>
  <c r="P1047" i="6"/>
  <c r="O1047" i="6"/>
  <c r="N1047" i="6"/>
  <c r="M1047" i="6"/>
  <c r="D1047" i="6"/>
  <c r="Q1046" i="6"/>
  <c r="P1046" i="6"/>
  <c r="S1046" i="6" s="1"/>
  <c r="O1046" i="6"/>
  <c r="N1046" i="6"/>
  <c r="M1046" i="6"/>
  <c r="D1046" i="6"/>
  <c r="Q1045" i="6"/>
  <c r="P1045" i="6"/>
  <c r="S1045" i="6" s="1"/>
  <c r="O1045" i="6"/>
  <c r="N1045" i="6"/>
  <c r="M1045" i="6"/>
  <c r="D1045" i="6"/>
  <c r="Q1044" i="6"/>
  <c r="P1044" i="6"/>
  <c r="S1044" i="6" s="1"/>
  <c r="O1044" i="6"/>
  <c r="N1044" i="6"/>
  <c r="M1044" i="6"/>
  <c r="D1044" i="6"/>
  <c r="S1043" i="6"/>
  <c r="Q1043" i="6"/>
  <c r="P1043" i="6"/>
  <c r="O1043" i="6"/>
  <c r="N1043" i="6"/>
  <c r="M1043" i="6"/>
  <c r="D1043" i="6"/>
  <c r="S1042" i="6"/>
  <c r="Q1042" i="6"/>
  <c r="P1042" i="6"/>
  <c r="O1042" i="6"/>
  <c r="N1042" i="6"/>
  <c r="M1042" i="6"/>
  <c r="D1042" i="6"/>
  <c r="Q1041" i="6"/>
  <c r="P1041" i="6"/>
  <c r="S1041" i="6" s="1"/>
  <c r="O1041" i="6"/>
  <c r="N1041" i="6"/>
  <c r="M1041" i="6"/>
  <c r="D1041" i="6"/>
  <c r="Q1040" i="6"/>
  <c r="P1040" i="6"/>
  <c r="S1040" i="6" s="1"/>
  <c r="O1040" i="6"/>
  <c r="N1040" i="6"/>
  <c r="M1040" i="6"/>
  <c r="D1040" i="6"/>
  <c r="S1039" i="6"/>
  <c r="Q1039" i="6"/>
  <c r="P1039" i="6"/>
  <c r="O1039" i="6"/>
  <c r="N1039" i="6"/>
  <c r="M1039" i="6"/>
  <c r="D1039" i="6"/>
  <c r="Q1038" i="6"/>
  <c r="P1038" i="6"/>
  <c r="S1038" i="6" s="1"/>
  <c r="O1038" i="6"/>
  <c r="N1038" i="6"/>
  <c r="M1038" i="6"/>
  <c r="D1038" i="6"/>
  <c r="Q1037" i="6"/>
  <c r="P1037" i="6"/>
  <c r="S1037" i="6" s="1"/>
  <c r="O1037" i="6"/>
  <c r="N1037" i="6"/>
  <c r="M1037" i="6"/>
  <c r="D1037" i="6"/>
  <c r="S1036" i="6"/>
  <c r="Q1036" i="6"/>
  <c r="P1036" i="6"/>
  <c r="O1036" i="6"/>
  <c r="N1036" i="6"/>
  <c r="M1036" i="6"/>
  <c r="D1036" i="6"/>
  <c r="S1035" i="6"/>
  <c r="Q1035" i="6"/>
  <c r="P1035" i="6"/>
  <c r="O1035" i="6"/>
  <c r="N1035" i="6"/>
  <c r="M1035" i="6"/>
  <c r="D1035" i="6"/>
  <c r="S1034" i="6"/>
  <c r="Q1034" i="6"/>
  <c r="P1034" i="6"/>
  <c r="O1034" i="6"/>
  <c r="N1034" i="6"/>
  <c r="M1034" i="6"/>
  <c r="D1034" i="6"/>
  <c r="Q1033" i="6"/>
  <c r="P1033" i="6"/>
  <c r="S1033" i="6" s="1"/>
  <c r="O1033" i="6"/>
  <c r="N1033" i="6"/>
  <c r="M1033" i="6"/>
  <c r="D1033" i="6"/>
  <c r="S1032" i="6"/>
  <c r="Q1032" i="6"/>
  <c r="P1032" i="6"/>
  <c r="O1032" i="6"/>
  <c r="N1032" i="6"/>
  <c r="M1032" i="6"/>
  <c r="D1032" i="6"/>
  <c r="S1031" i="6"/>
  <c r="Q1031" i="6"/>
  <c r="P1031" i="6"/>
  <c r="O1031" i="6"/>
  <c r="N1031" i="6"/>
  <c r="M1031" i="6"/>
  <c r="D1031" i="6"/>
  <c r="Q1030" i="6"/>
  <c r="P1030" i="6"/>
  <c r="S1030" i="6" s="1"/>
  <c r="O1030" i="6"/>
  <c r="N1030" i="6"/>
  <c r="M1030" i="6"/>
  <c r="D1030" i="6"/>
  <c r="Q1029" i="6"/>
  <c r="P1029" i="6"/>
  <c r="S1029" i="6" s="1"/>
  <c r="O1029" i="6"/>
  <c r="N1029" i="6"/>
  <c r="M1029" i="6"/>
  <c r="D1029" i="6"/>
  <c r="S1028" i="6"/>
  <c r="Q1028" i="6"/>
  <c r="P1028" i="6"/>
  <c r="O1028" i="6"/>
  <c r="N1028" i="6"/>
  <c r="M1028" i="6"/>
  <c r="D1028" i="6"/>
  <c r="S1027" i="6"/>
  <c r="Q1027" i="6"/>
  <c r="P1027" i="6"/>
  <c r="O1027" i="6"/>
  <c r="N1027" i="6"/>
  <c r="M1027" i="6"/>
  <c r="D1027" i="6"/>
  <c r="Q1026" i="6"/>
  <c r="P1026" i="6"/>
  <c r="S1026" i="6" s="1"/>
  <c r="O1026" i="6"/>
  <c r="N1026" i="6"/>
  <c r="M1026" i="6"/>
  <c r="D1026" i="6"/>
  <c r="S1025" i="6"/>
  <c r="Q1025" i="6"/>
  <c r="P1025" i="6"/>
  <c r="O1025" i="6"/>
  <c r="N1025" i="6"/>
  <c r="M1025" i="6"/>
  <c r="D1025" i="6"/>
  <c r="Q1024" i="6"/>
  <c r="P1024" i="6"/>
  <c r="S1024" i="6" s="1"/>
  <c r="O1024" i="6"/>
  <c r="N1024" i="6"/>
  <c r="M1024" i="6"/>
  <c r="D1024" i="6"/>
  <c r="S1023" i="6"/>
  <c r="Q1023" i="6"/>
  <c r="P1023" i="6"/>
  <c r="O1023" i="6"/>
  <c r="N1023" i="6"/>
  <c r="M1023" i="6"/>
  <c r="D1023" i="6"/>
  <c r="Q1022" i="6"/>
  <c r="P1022" i="6"/>
  <c r="S1022" i="6" s="1"/>
  <c r="O1022" i="6"/>
  <c r="N1022" i="6"/>
  <c r="M1022" i="6"/>
  <c r="D1022" i="6"/>
  <c r="Q1021" i="6"/>
  <c r="P1021" i="6"/>
  <c r="S1021" i="6" s="1"/>
  <c r="O1021" i="6"/>
  <c r="N1021" i="6"/>
  <c r="M1021" i="6"/>
  <c r="D1021" i="6"/>
  <c r="Q1020" i="6"/>
  <c r="P1020" i="6"/>
  <c r="S1020" i="6" s="1"/>
  <c r="O1020" i="6"/>
  <c r="N1020" i="6"/>
  <c r="M1020" i="6"/>
  <c r="D1020" i="6"/>
  <c r="S1019" i="6"/>
  <c r="Q1019" i="6"/>
  <c r="P1019" i="6"/>
  <c r="O1019" i="6"/>
  <c r="N1019" i="6"/>
  <c r="M1019" i="6"/>
  <c r="D1019" i="6"/>
  <c r="S1018" i="6"/>
  <c r="Q1018" i="6"/>
  <c r="P1018" i="6"/>
  <c r="O1018" i="6"/>
  <c r="N1018" i="6"/>
  <c r="M1018" i="6"/>
  <c r="D1018" i="6"/>
  <c r="Q1017" i="6"/>
  <c r="P1017" i="6"/>
  <c r="S1017" i="6" s="1"/>
  <c r="O1017" i="6"/>
  <c r="N1017" i="6"/>
  <c r="M1017" i="6"/>
  <c r="D1017" i="6"/>
  <c r="Q1016" i="6"/>
  <c r="P1016" i="6"/>
  <c r="S1016" i="6" s="1"/>
  <c r="O1016" i="6"/>
  <c r="N1016" i="6"/>
  <c r="M1016" i="6"/>
  <c r="D1016" i="6"/>
  <c r="Q1015" i="6"/>
  <c r="P1015" i="6"/>
  <c r="S1015" i="6" s="1"/>
  <c r="O1015" i="6"/>
  <c r="N1015" i="6"/>
  <c r="M1015" i="6"/>
  <c r="D1015" i="6"/>
  <c r="S1014" i="6"/>
  <c r="Q1014" i="6"/>
  <c r="P1014" i="6"/>
  <c r="O1014" i="6"/>
  <c r="N1014" i="6"/>
  <c r="M1014" i="6"/>
  <c r="D1014" i="6"/>
  <c r="Q1013" i="6"/>
  <c r="P1013" i="6"/>
  <c r="S1013" i="6" s="1"/>
  <c r="O1013" i="6"/>
  <c r="N1013" i="6"/>
  <c r="M1013" i="6"/>
  <c r="D1013" i="6"/>
  <c r="Q1012" i="6"/>
  <c r="P1012" i="6"/>
  <c r="S1012" i="6" s="1"/>
  <c r="O1012" i="6"/>
  <c r="N1012" i="6"/>
  <c r="M1012" i="6"/>
  <c r="D1012" i="6"/>
  <c r="S1011" i="6"/>
  <c r="Q1011" i="6"/>
  <c r="P1011" i="6"/>
  <c r="O1011" i="6"/>
  <c r="N1011" i="6"/>
  <c r="M1011" i="6"/>
  <c r="D1011" i="6"/>
  <c r="Q1010" i="6"/>
  <c r="P1010" i="6"/>
  <c r="S1010" i="6" s="1"/>
  <c r="O1010" i="6"/>
  <c r="N1010" i="6"/>
  <c r="M1010" i="6"/>
  <c r="D1010" i="6"/>
  <c r="Q1009" i="6"/>
  <c r="P1009" i="6"/>
  <c r="S1009" i="6" s="1"/>
  <c r="O1009" i="6"/>
  <c r="N1009" i="6"/>
  <c r="M1009" i="6"/>
  <c r="D1009" i="6"/>
  <c r="Q1008" i="6"/>
  <c r="P1008" i="6"/>
  <c r="S1008" i="6" s="1"/>
  <c r="O1008" i="6"/>
  <c r="N1008" i="6"/>
  <c r="M1008" i="6"/>
  <c r="D1008" i="6"/>
  <c r="S1007" i="6"/>
  <c r="Q1007" i="6"/>
  <c r="P1007" i="6"/>
  <c r="O1007" i="6"/>
  <c r="N1007" i="6"/>
  <c r="M1007" i="6"/>
  <c r="D1007" i="6"/>
  <c r="S1006" i="6"/>
  <c r="Q1006" i="6"/>
  <c r="P1006" i="6"/>
  <c r="O1006" i="6"/>
  <c r="N1006" i="6"/>
  <c r="M1006" i="6"/>
  <c r="D1006" i="6"/>
  <c r="Q1005" i="6"/>
  <c r="P1005" i="6"/>
  <c r="S1005" i="6" s="1"/>
  <c r="O1005" i="6"/>
  <c r="N1005" i="6"/>
  <c r="M1005" i="6"/>
  <c r="D1005" i="6"/>
  <c r="S1004" i="6"/>
  <c r="Q1004" i="6"/>
  <c r="P1004" i="6"/>
  <c r="O1004" i="6"/>
  <c r="N1004" i="6"/>
  <c r="M1004" i="6"/>
  <c r="D1004" i="6"/>
  <c r="S1003" i="6"/>
  <c r="Q1003" i="6"/>
  <c r="P1003" i="6"/>
  <c r="O1003" i="6"/>
  <c r="N1003" i="6"/>
  <c r="M1003" i="6"/>
  <c r="D1003" i="6"/>
  <c r="Q1002" i="6"/>
  <c r="P1002" i="6"/>
  <c r="S1002" i="6" s="1"/>
  <c r="O1002" i="6"/>
  <c r="N1002" i="6"/>
  <c r="M1002" i="6"/>
  <c r="D1002" i="6"/>
  <c r="Q1001" i="6"/>
  <c r="P1001" i="6"/>
  <c r="S1001" i="6" s="1"/>
  <c r="O1001" i="6"/>
  <c r="N1001" i="6"/>
  <c r="M1001" i="6"/>
  <c r="D1001" i="6"/>
  <c r="S1000" i="6"/>
  <c r="Q1000" i="6"/>
  <c r="P1000" i="6"/>
  <c r="O1000" i="6"/>
  <c r="N1000" i="6"/>
  <c r="M1000" i="6"/>
  <c r="D1000" i="6"/>
  <c r="S999" i="6"/>
  <c r="Q999" i="6"/>
  <c r="P999" i="6"/>
  <c r="O999" i="6"/>
  <c r="N999" i="6"/>
  <c r="M999" i="6"/>
  <c r="D999" i="6"/>
  <c r="Q998" i="6"/>
  <c r="P998" i="6"/>
  <c r="S998" i="6" s="1"/>
  <c r="O998" i="6"/>
  <c r="N998" i="6"/>
  <c r="M998" i="6"/>
  <c r="D998" i="6"/>
  <c r="Q997" i="6"/>
  <c r="P997" i="6"/>
  <c r="S997" i="6" s="1"/>
  <c r="O997" i="6"/>
  <c r="N997" i="6"/>
  <c r="M997" i="6"/>
  <c r="D997" i="6"/>
  <c r="Q996" i="6"/>
  <c r="P996" i="6"/>
  <c r="S996" i="6" s="1"/>
  <c r="O996" i="6"/>
  <c r="N996" i="6"/>
  <c r="M996" i="6"/>
  <c r="D996" i="6"/>
  <c r="S995" i="6"/>
  <c r="Q995" i="6"/>
  <c r="P995" i="6"/>
  <c r="O995" i="6"/>
  <c r="N995" i="6"/>
  <c r="M995" i="6"/>
  <c r="D995" i="6"/>
  <c r="S994" i="6"/>
  <c r="Q994" i="6"/>
  <c r="P994" i="6"/>
  <c r="O994" i="6"/>
  <c r="N994" i="6"/>
  <c r="M994" i="6"/>
  <c r="D994" i="6"/>
  <c r="Q993" i="6"/>
  <c r="P993" i="6"/>
  <c r="S993" i="6" s="1"/>
  <c r="O993" i="6"/>
  <c r="N993" i="6"/>
  <c r="M993" i="6"/>
  <c r="D993" i="6"/>
  <c r="S992" i="6"/>
  <c r="Q992" i="6"/>
  <c r="P992" i="6"/>
  <c r="O992" i="6"/>
  <c r="N992" i="6"/>
  <c r="M992" i="6"/>
  <c r="D992" i="6"/>
  <c r="Q991" i="6"/>
  <c r="P991" i="6"/>
  <c r="S991" i="6" s="1"/>
  <c r="O991" i="6"/>
  <c r="N991" i="6"/>
  <c r="M991" i="6"/>
  <c r="D991" i="6"/>
  <c r="Q990" i="6"/>
  <c r="P990" i="6"/>
  <c r="S990" i="6" s="1"/>
  <c r="O990" i="6"/>
  <c r="N990" i="6"/>
  <c r="M990" i="6"/>
  <c r="D990" i="6"/>
  <c r="S989" i="6"/>
  <c r="Q989" i="6"/>
  <c r="P989" i="6"/>
  <c r="O989" i="6"/>
  <c r="N989" i="6"/>
  <c r="M989" i="6"/>
  <c r="D989" i="6"/>
  <c r="S988" i="6"/>
  <c r="Q988" i="6"/>
  <c r="P988" i="6"/>
  <c r="O988" i="6"/>
  <c r="N988" i="6"/>
  <c r="M988" i="6"/>
  <c r="D988" i="6"/>
  <c r="Q987" i="6"/>
  <c r="P987" i="6"/>
  <c r="S987" i="6" s="1"/>
  <c r="O987" i="6"/>
  <c r="N987" i="6"/>
  <c r="M987" i="6"/>
  <c r="D987" i="6"/>
  <c r="Q986" i="6"/>
  <c r="P986" i="6"/>
  <c r="S986" i="6" s="1"/>
  <c r="O986" i="6"/>
  <c r="N986" i="6"/>
  <c r="M986" i="6"/>
  <c r="D986" i="6"/>
  <c r="S985" i="6"/>
  <c r="Q985" i="6"/>
  <c r="P985" i="6"/>
  <c r="O985" i="6"/>
  <c r="N985" i="6"/>
  <c r="M985" i="6"/>
  <c r="D985" i="6"/>
  <c r="S984" i="6"/>
  <c r="Q984" i="6"/>
  <c r="P984" i="6"/>
  <c r="O984" i="6"/>
  <c r="N984" i="6"/>
  <c r="M984" i="6"/>
  <c r="D984" i="6"/>
  <c r="Q983" i="6"/>
  <c r="P983" i="6"/>
  <c r="S983" i="6" s="1"/>
  <c r="O983" i="6"/>
  <c r="N983" i="6"/>
  <c r="M983" i="6"/>
  <c r="D983" i="6"/>
  <c r="Q982" i="6"/>
  <c r="P982" i="6"/>
  <c r="S982" i="6" s="1"/>
  <c r="O982" i="6"/>
  <c r="N982" i="6"/>
  <c r="M982" i="6"/>
  <c r="D982" i="6"/>
  <c r="Q981" i="6"/>
  <c r="P981" i="6"/>
  <c r="S981" i="6" s="1"/>
  <c r="O981" i="6"/>
  <c r="N981" i="6"/>
  <c r="M981" i="6"/>
  <c r="D981" i="6"/>
  <c r="S980" i="6"/>
  <c r="Q980" i="6"/>
  <c r="P980" i="6"/>
  <c r="O980" i="6"/>
  <c r="N980" i="6"/>
  <c r="M980" i="6"/>
  <c r="D980" i="6"/>
  <c r="Q979" i="6"/>
  <c r="P979" i="6"/>
  <c r="S979" i="6" s="1"/>
  <c r="O979" i="6"/>
  <c r="N979" i="6"/>
  <c r="M979" i="6"/>
  <c r="D979" i="6"/>
  <c r="Q978" i="6"/>
  <c r="P978" i="6"/>
  <c r="S978" i="6" s="1"/>
  <c r="O978" i="6"/>
  <c r="N978" i="6"/>
  <c r="M978" i="6"/>
  <c r="D978" i="6"/>
  <c r="Q977" i="6"/>
  <c r="P977" i="6"/>
  <c r="S977" i="6" s="1"/>
  <c r="O977" i="6"/>
  <c r="N977" i="6"/>
  <c r="M977" i="6"/>
  <c r="D977" i="6"/>
  <c r="S976" i="6"/>
  <c r="Q976" i="6"/>
  <c r="P976" i="6"/>
  <c r="O976" i="6"/>
  <c r="N976" i="6"/>
  <c r="M976" i="6"/>
  <c r="D976" i="6"/>
  <c r="Q975" i="6"/>
  <c r="P975" i="6"/>
  <c r="S975" i="6" s="1"/>
  <c r="O975" i="6"/>
  <c r="N975" i="6"/>
  <c r="M975" i="6"/>
  <c r="D975" i="6"/>
  <c r="Q974" i="6"/>
  <c r="P974" i="6"/>
  <c r="S974" i="6" s="1"/>
  <c r="O974" i="6"/>
  <c r="N974" i="6"/>
  <c r="M974" i="6"/>
  <c r="D974" i="6"/>
  <c r="S973" i="6"/>
  <c r="Q973" i="6"/>
  <c r="P973" i="6"/>
  <c r="O973" i="6"/>
  <c r="N973" i="6"/>
  <c r="M973" i="6"/>
  <c r="D973" i="6"/>
  <c r="S972" i="6"/>
  <c r="Q972" i="6"/>
  <c r="P972" i="6"/>
  <c r="O972" i="6"/>
  <c r="N972" i="6"/>
  <c r="M972" i="6"/>
  <c r="D972" i="6"/>
  <c r="Q971" i="6"/>
  <c r="P971" i="6"/>
  <c r="S971" i="6" s="1"/>
  <c r="O971" i="6"/>
  <c r="N971" i="6"/>
  <c r="M971" i="6"/>
  <c r="D971" i="6"/>
  <c r="Q970" i="6"/>
  <c r="P970" i="6"/>
  <c r="S970" i="6" s="1"/>
  <c r="O970" i="6"/>
  <c r="N970" i="6"/>
  <c r="M970" i="6"/>
  <c r="D970" i="6"/>
  <c r="S969" i="6"/>
  <c r="Q969" i="6"/>
  <c r="P969" i="6"/>
  <c r="O969" i="6"/>
  <c r="N969" i="6"/>
  <c r="M969" i="6"/>
  <c r="D969" i="6"/>
  <c r="S968" i="6"/>
  <c r="Q968" i="6"/>
  <c r="P968" i="6"/>
  <c r="O968" i="6"/>
  <c r="N968" i="6"/>
  <c r="M968" i="6"/>
  <c r="D968" i="6"/>
  <c r="Q967" i="6"/>
  <c r="P967" i="6"/>
  <c r="S967" i="6" s="1"/>
  <c r="O967" i="6"/>
  <c r="N967" i="6"/>
  <c r="M967" i="6"/>
  <c r="D967" i="6"/>
  <c r="Q966" i="6"/>
  <c r="P966" i="6"/>
  <c r="S966" i="6" s="1"/>
  <c r="O966" i="6"/>
  <c r="N966" i="6"/>
  <c r="M966" i="6"/>
  <c r="D966" i="6"/>
  <c r="Q965" i="6"/>
  <c r="P965" i="6"/>
  <c r="S965" i="6" s="1"/>
  <c r="O965" i="6"/>
  <c r="N965" i="6"/>
  <c r="M965" i="6"/>
  <c r="D965" i="6"/>
  <c r="S964" i="6"/>
  <c r="Q964" i="6"/>
  <c r="P964" i="6"/>
  <c r="O964" i="6"/>
  <c r="N964" i="6"/>
  <c r="M964" i="6"/>
  <c r="D964" i="6"/>
  <c r="Q963" i="6"/>
  <c r="P963" i="6"/>
  <c r="S963" i="6" s="1"/>
  <c r="O963" i="6"/>
  <c r="N963" i="6"/>
  <c r="M963" i="6"/>
  <c r="D963" i="6"/>
  <c r="Q962" i="6"/>
  <c r="P962" i="6"/>
  <c r="S962" i="6" s="1"/>
  <c r="O962" i="6"/>
  <c r="N962" i="6"/>
  <c r="M962" i="6"/>
  <c r="D962" i="6"/>
  <c r="S961" i="6"/>
  <c r="Q961" i="6"/>
  <c r="P961" i="6"/>
  <c r="O961" i="6"/>
  <c r="N961" i="6"/>
  <c r="M961" i="6"/>
  <c r="D961" i="6"/>
  <c r="S960" i="6"/>
  <c r="Q960" i="6"/>
  <c r="P960" i="6"/>
  <c r="O960" i="6"/>
  <c r="N960" i="6"/>
  <c r="M960" i="6"/>
  <c r="D960" i="6"/>
  <c r="Q959" i="6"/>
  <c r="P959" i="6"/>
  <c r="S959" i="6" s="1"/>
  <c r="O959" i="6"/>
  <c r="N959" i="6"/>
  <c r="M959" i="6"/>
  <c r="D959" i="6"/>
  <c r="Q958" i="6"/>
  <c r="P958" i="6"/>
  <c r="S958" i="6" s="1"/>
  <c r="O958" i="6"/>
  <c r="N958" i="6"/>
  <c r="M958" i="6"/>
  <c r="D958" i="6"/>
  <c r="S957" i="6"/>
  <c r="Q957" i="6"/>
  <c r="P957" i="6"/>
  <c r="O957" i="6"/>
  <c r="N957" i="6"/>
  <c r="M957" i="6"/>
  <c r="D957" i="6"/>
  <c r="S956" i="6"/>
  <c r="Q956" i="6"/>
  <c r="P956" i="6"/>
  <c r="O956" i="6"/>
  <c r="N956" i="6"/>
  <c r="M956" i="6"/>
  <c r="D956" i="6"/>
  <c r="Q955" i="6"/>
  <c r="P955" i="6"/>
  <c r="S955" i="6" s="1"/>
  <c r="O955" i="6"/>
  <c r="N955" i="6"/>
  <c r="M955" i="6"/>
  <c r="D955" i="6"/>
  <c r="Q954" i="6"/>
  <c r="P954" i="6"/>
  <c r="S954" i="6" s="1"/>
  <c r="O954" i="6"/>
  <c r="N954" i="6"/>
  <c r="M954" i="6"/>
  <c r="D954" i="6"/>
  <c r="S953" i="6"/>
  <c r="Q953" i="6"/>
  <c r="P953" i="6"/>
  <c r="O953" i="6"/>
  <c r="N953" i="6"/>
  <c r="M953" i="6"/>
  <c r="D953" i="6"/>
  <c r="S952" i="6"/>
  <c r="Q952" i="6"/>
  <c r="P952" i="6"/>
  <c r="O952" i="6"/>
  <c r="N952" i="6"/>
  <c r="M952" i="6"/>
  <c r="D952" i="6"/>
  <c r="Q951" i="6"/>
  <c r="P951" i="6"/>
  <c r="S951" i="6" s="1"/>
  <c r="O951" i="6"/>
  <c r="N951" i="6"/>
  <c r="M951" i="6"/>
  <c r="D951" i="6"/>
  <c r="Q950" i="6"/>
  <c r="P950" i="6"/>
  <c r="S950" i="6" s="1"/>
  <c r="O950" i="6"/>
  <c r="N950" i="6"/>
  <c r="M950" i="6"/>
  <c r="D950" i="6"/>
  <c r="S949" i="6"/>
  <c r="Q949" i="6"/>
  <c r="P949" i="6"/>
  <c r="O949" i="6"/>
  <c r="N949" i="6"/>
  <c r="M949" i="6"/>
  <c r="D949" i="6"/>
  <c r="Q948" i="6"/>
  <c r="P948" i="6"/>
  <c r="S948" i="6" s="1"/>
  <c r="O948" i="6"/>
  <c r="N948" i="6"/>
  <c r="M948" i="6"/>
  <c r="D948" i="6"/>
  <c r="Q947" i="6"/>
  <c r="P947" i="6"/>
  <c r="S947" i="6" s="1"/>
  <c r="O947" i="6"/>
  <c r="N947" i="6"/>
  <c r="M947" i="6"/>
  <c r="D947" i="6"/>
  <c r="Q946" i="6"/>
  <c r="P946" i="6"/>
  <c r="S946" i="6" s="1"/>
  <c r="O946" i="6"/>
  <c r="N946" i="6"/>
  <c r="M946" i="6"/>
  <c r="D946" i="6"/>
  <c r="Q945" i="6"/>
  <c r="P945" i="6"/>
  <c r="S945" i="6" s="1"/>
  <c r="O945" i="6"/>
  <c r="N945" i="6"/>
  <c r="M945" i="6"/>
  <c r="D945" i="6"/>
  <c r="S944" i="6"/>
  <c r="Q944" i="6"/>
  <c r="P944" i="6"/>
  <c r="O944" i="6"/>
  <c r="N944" i="6"/>
  <c r="M944" i="6"/>
  <c r="D944" i="6"/>
  <c r="Q943" i="6"/>
  <c r="P943" i="6"/>
  <c r="S943" i="6" s="1"/>
  <c r="O943" i="6"/>
  <c r="N943" i="6"/>
  <c r="M943" i="6"/>
  <c r="D943" i="6"/>
  <c r="Q942" i="6"/>
  <c r="P942" i="6"/>
  <c r="S942" i="6" s="1"/>
  <c r="O942" i="6"/>
  <c r="N942" i="6"/>
  <c r="M942" i="6"/>
  <c r="D942" i="6"/>
  <c r="S941" i="6"/>
  <c r="Q941" i="6"/>
  <c r="P941" i="6"/>
  <c r="O941" i="6"/>
  <c r="N941" i="6"/>
  <c r="M941" i="6"/>
  <c r="D941" i="6"/>
  <c r="S940" i="6"/>
  <c r="Q940" i="6"/>
  <c r="P940" i="6"/>
  <c r="O940" i="6"/>
  <c r="N940" i="6"/>
  <c r="M940" i="6"/>
  <c r="D940" i="6"/>
  <c r="Q939" i="6"/>
  <c r="P939" i="6"/>
  <c r="S939" i="6" s="1"/>
  <c r="O939" i="6"/>
  <c r="N939" i="6"/>
  <c r="M939" i="6"/>
  <c r="D939" i="6"/>
  <c r="Q938" i="6"/>
  <c r="P938" i="6"/>
  <c r="S938" i="6" s="1"/>
  <c r="O938" i="6"/>
  <c r="N938" i="6"/>
  <c r="M938" i="6"/>
  <c r="D938" i="6"/>
  <c r="S937" i="6"/>
  <c r="Q937" i="6"/>
  <c r="P937" i="6"/>
  <c r="O937" i="6"/>
  <c r="N937" i="6"/>
  <c r="M937" i="6"/>
  <c r="D937" i="6"/>
  <c r="S936" i="6"/>
  <c r="Q936" i="6"/>
  <c r="P936" i="6"/>
  <c r="O936" i="6"/>
  <c r="N936" i="6"/>
  <c r="M936" i="6"/>
  <c r="D936" i="6"/>
  <c r="Q935" i="6"/>
  <c r="P935" i="6"/>
  <c r="S935" i="6" s="1"/>
  <c r="O935" i="6"/>
  <c r="N935" i="6"/>
  <c r="M935" i="6"/>
  <c r="D935" i="6"/>
  <c r="Q934" i="6"/>
  <c r="P934" i="6"/>
  <c r="S934" i="6" s="1"/>
  <c r="O934" i="6"/>
  <c r="N934" i="6"/>
  <c r="M934" i="6"/>
  <c r="D934" i="6"/>
  <c r="Q933" i="6"/>
  <c r="P933" i="6"/>
  <c r="S933" i="6" s="1"/>
  <c r="O933" i="6"/>
  <c r="N933" i="6"/>
  <c r="M933" i="6"/>
  <c r="D933" i="6"/>
  <c r="S932" i="6"/>
  <c r="Q932" i="6"/>
  <c r="P932" i="6"/>
  <c r="O932" i="6"/>
  <c r="N932" i="6"/>
  <c r="M932" i="6"/>
  <c r="D932" i="6"/>
  <c r="Q931" i="6"/>
  <c r="P931" i="6"/>
  <c r="S931" i="6" s="1"/>
  <c r="O931" i="6"/>
  <c r="N931" i="6"/>
  <c r="M931" i="6"/>
  <c r="D931" i="6"/>
  <c r="Q930" i="6"/>
  <c r="P930" i="6"/>
  <c r="S930" i="6" s="1"/>
  <c r="O930" i="6"/>
  <c r="N930" i="6"/>
  <c r="M930" i="6"/>
  <c r="D930" i="6"/>
  <c r="Q929" i="6"/>
  <c r="P929" i="6"/>
  <c r="S929" i="6" s="1"/>
  <c r="O929" i="6"/>
  <c r="N929" i="6"/>
  <c r="M929" i="6"/>
  <c r="D929" i="6"/>
  <c r="S928" i="6"/>
  <c r="Q928" i="6"/>
  <c r="P928" i="6"/>
  <c r="O928" i="6"/>
  <c r="N928" i="6"/>
  <c r="M928" i="6"/>
  <c r="D928" i="6"/>
  <c r="Q927" i="6"/>
  <c r="P927" i="6"/>
  <c r="S927" i="6" s="1"/>
  <c r="O927" i="6"/>
  <c r="N927" i="6"/>
  <c r="M927" i="6"/>
  <c r="D927" i="6"/>
  <c r="Q926" i="6"/>
  <c r="P926" i="6"/>
  <c r="S926" i="6" s="1"/>
  <c r="O926" i="6"/>
  <c r="N926" i="6"/>
  <c r="M926" i="6"/>
  <c r="D926" i="6"/>
  <c r="S925" i="6"/>
  <c r="Q925" i="6"/>
  <c r="P925" i="6"/>
  <c r="O925" i="6"/>
  <c r="N925" i="6"/>
  <c r="M925" i="6"/>
  <c r="D925" i="6"/>
  <c r="S924" i="6"/>
  <c r="Q924" i="6"/>
  <c r="P924" i="6"/>
  <c r="O924" i="6"/>
  <c r="N924" i="6"/>
  <c r="M924" i="6"/>
  <c r="D924" i="6"/>
  <c r="Q923" i="6"/>
  <c r="P923" i="6"/>
  <c r="S923" i="6" s="1"/>
  <c r="O923" i="6"/>
  <c r="N923" i="6"/>
  <c r="M923" i="6"/>
  <c r="D923" i="6"/>
  <c r="Q922" i="6"/>
  <c r="P922" i="6"/>
  <c r="S922" i="6" s="1"/>
  <c r="O922" i="6"/>
  <c r="N922" i="6"/>
  <c r="M922" i="6"/>
  <c r="D922" i="6"/>
  <c r="S921" i="6"/>
  <c r="Q921" i="6"/>
  <c r="P921" i="6"/>
  <c r="O921" i="6"/>
  <c r="N921" i="6"/>
  <c r="M921" i="6"/>
  <c r="D921" i="6"/>
  <c r="S920" i="6"/>
  <c r="Q920" i="6"/>
  <c r="P920" i="6"/>
  <c r="O920" i="6"/>
  <c r="N920" i="6"/>
  <c r="M920" i="6"/>
  <c r="D920" i="6"/>
  <c r="Q919" i="6"/>
  <c r="P919" i="6"/>
  <c r="S919" i="6" s="1"/>
  <c r="O919" i="6"/>
  <c r="N919" i="6"/>
  <c r="M919" i="6"/>
  <c r="D919" i="6"/>
  <c r="Q918" i="6"/>
  <c r="P918" i="6"/>
  <c r="S918" i="6" s="1"/>
  <c r="O918" i="6"/>
  <c r="N918" i="6"/>
  <c r="M918" i="6"/>
  <c r="D918" i="6"/>
  <c r="Q917" i="6"/>
  <c r="P917" i="6"/>
  <c r="S917" i="6" s="1"/>
  <c r="O917" i="6"/>
  <c r="N917" i="6"/>
  <c r="M917" i="6"/>
  <c r="D917" i="6"/>
  <c r="S916" i="6"/>
  <c r="Q916" i="6"/>
  <c r="P916" i="6"/>
  <c r="O916" i="6"/>
  <c r="N916" i="6"/>
  <c r="M916" i="6"/>
  <c r="D916" i="6"/>
  <c r="Q915" i="6"/>
  <c r="P915" i="6"/>
  <c r="S915" i="6" s="1"/>
  <c r="O915" i="6"/>
  <c r="N915" i="6"/>
  <c r="M915" i="6"/>
  <c r="D915" i="6"/>
  <c r="Q914" i="6"/>
  <c r="P914" i="6"/>
  <c r="S914" i="6" s="1"/>
  <c r="O914" i="6"/>
  <c r="N914" i="6"/>
  <c r="M914" i="6"/>
  <c r="D914" i="6"/>
  <c r="S913" i="6"/>
  <c r="Q913" i="6"/>
  <c r="P913" i="6"/>
  <c r="O913" i="6"/>
  <c r="N913" i="6"/>
  <c r="M913" i="6"/>
  <c r="D913" i="6"/>
  <c r="S912" i="6"/>
  <c r="Q912" i="6"/>
  <c r="P912" i="6"/>
  <c r="O912" i="6"/>
  <c r="N912" i="6"/>
  <c r="M912" i="6"/>
  <c r="D912" i="6"/>
  <c r="Q911" i="6"/>
  <c r="P911" i="6"/>
  <c r="S911" i="6" s="1"/>
  <c r="O911" i="6"/>
  <c r="N911" i="6"/>
  <c r="M911" i="6"/>
  <c r="D911" i="6"/>
  <c r="Q910" i="6"/>
  <c r="P910" i="6"/>
  <c r="S910" i="6" s="1"/>
  <c r="O910" i="6"/>
  <c r="N910" i="6"/>
  <c r="M910" i="6"/>
  <c r="D910" i="6"/>
  <c r="S909" i="6"/>
  <c r="Q909" i="6"/>
  <c r="P909" i="6"/>
  <c r="O909" i="6"/>
  <c r="N909" i="6"/>
  <c r="M909" i="6"/>
  <c r="D909" i="6"/>
  <c r="S908" i="6"/>
  <c r="Q908" i="6"/>
  <c r="P908" i="6"/>
  <c r="O908" i="6"/>
  <c r="N908" i="6"/>
  <c r="M908" i="6"/>
  <c r="D908" i="6"/>
  <c r="Q907" i="6"/>
  <c r="P907" i="6"/>
  <c r="S907" i="6" s="1"/>
  <c r="O907" i="6"/>
  <c r="N907" i="6"/>
  <c r="M907" i="6"/>
  <c r="D907" i="6"/>
  <c r="Q906" i="6"/>
  <c r="P906" i="6"/>
  <c r="S906" i="6" s="1"/>
  <c r="O906" i="6"/>
  <c r="N906" i="6"/>
  <c r="M906" i="6"/>
  <c r="D906" i="6"/>
  <c r="S905" i="6"/>
  <c r="Q905" i="6"/>
  <c r="P905" i="6"/>
  <c r="O905" i="6"/>
  <c r="N905" i="6"/>
  <c r="M905" i="6"/>
  <c r="D905" i="6"/>
  <c r="S904" i="6"/>
  <c r="Q904" i="6"/>
  <c r="P904" i="6"/>
  <c r="O904" i="6"/>
  <c r="N904" i="6"/>
  <c r="M904" i="6"/>
  <c r="D904" i="6"/>
  <c r="Q903" i="6"/>
  <c r="P903" i="6"/>
  <c r="S903" i="6" s="1"/>
  <c r="O903" i="6"/>
  <c r="N903" i="6"/>
  <c r="M903" i="6"/>
  <c r="D903" i="6"/>
  <c r="Q902" i="6"/>
  <c r="P902" i="6"/>
  <c r="S902" i="6" s="1"/>
  <c r="O902" i="6"/>
  <c r="N902" i="6"/>
  <c r="M902" i="6"/>
  <c r="D902" i="6"/>
  <c r="S901" i="6"/>
  <c r="Q901" i="6"/>
  <c r="P901" i="6"/>
  <c r="O901" i="6"/>
  <c r="N901" i="6"/>
  <c r="M901" i="6"/>
  <c r="D901" i="6"/>
  <c r="Q900" i="6"/>
  <c r="P900" i="6"/>
  <c r="S900" i="6" s="1"/>
  <c r="O900" i="6"/>
  <c r="N900" i="6"/>
  <c r="M900" i="6"/>
  <c r="D900" i="6"/>
  <c r="Q899" i="6"/>
  <c r="P899" i="6"/>
  <c r="S899" i="6" s="1"/>
  <c r="O899" i="6"/>
  <c r="N899" i="6"/>
  <c r="M899" i="6"/>
  <c r="D899" i="6"/>
  <c r="Q898" i="6"/>
  <c r="P898" i="6"/>
  <c r="S898" i="6" s="1"/>
  <c r="O898" i="6"/>
  <c r="N898" i="6"/>
  <c r="M898" i="6"/>
  <c r="D898" i="6"/>
  <c r="Q897" i="6"/>
  <c r="P897" i="6"/>
  <c r="S897" i="6" s="1"/>
  <c r="O897" i="6"/>
  <c r="N897" i="6"/>
  <c r="M897" i="6"/>
  <c r="D897" i="6"/>
  <c r="S896" i="6"/>
  <c r="Q896" i="6"/>
  <c r="P896" i="6"/>
  <c r="O896" i="6"/>
  <c r="N896" i="6"/>
  <c r="M896" i="6"/>
  <c r="D896" i="6"/>
  <c r="Q895" i="6"/>
  <c r="P895" i="6"/>
  <c r="S895" i="6" s="1"/>
  <c r="O895" i="6"/>
  <c r="N895" i="6"/>
  <c r="M895" i="6"/>
  <c r="D895" i="6"/>
  <c r="Q894" i="6"/>
  <c r="P894" i="6"/>
  <c r="S894" i="6" s="1"/>
  <c r="O894" i="6"/>
  <c r="N894" i="6"/>
  <c r="M894" i="6"/>
  <c r="D894" i="6"/>
  <c r="S893" i="6"/>
  <c r="Q893" i="6"/>
  <c r="P893" i="6"/>
  <c r="O893" i="6"/>
  <c r="N893" i="6"/>
  <c r="M893" i="6"/>
  <c r="D893" i="6"/>
  <c r="S892" i="6"/>
  <c r="Q892" i="6"/>
  <c r="P892" i="6"/>
  <c r="O892" i="6"/>
  <c r="N892" i="6"/>
  <c r="M892" i="6"/>
  <c r="D892" i="6"/>
  <c r="Q891" i="6"/>
  <c r="P891" i="6"/>
  <c r="S891" i="6" s="1"/>
  <c r="O891" i="6"/>
  <c r="N891" i="6"/>
  <c r="M891" i="6"/>
  <c r="D891" i="6"/>
  <c r="Q890" i="6"/>
  <c r="P890" i="6"/>
  <c r="S890" i="6" s="1"/>
  <c r="O890" i="6"/>
  <c r="N890" i="6"/>
  <c r="M890" i="6"/>
  <c r="D890" i="6"/>
  <c r="S889" i="6"/>
  <c r="Q889" i="6"/>
  <c r="P889" i="6"/>
  <c r="O889" i="6"/>
  <c r="N889" i="6"/>
  <c r="M889" i="6"/>
  <c r="D889" i="6"/>
  <c r="S888" i="6"/>
  <c r="Q888" i="6"/>
  <c r="P888" i="6"/>
  <c r="O888" i="6"/>
  <c r="N888" i="6"/>
  <c r="M888" i="6"/>
  <c r="D888" i="6"/>
  <c r="Q887" i="6"/>
  <c r="P887" i="6"/>
  <c r="S887" i="6" s="1"/>
  <c r="O887" i="6"/>
  <c r="N887" i="6"/>
  <c r="M887" i="6"/>
  <c r="D887" i="6"/>
  <c r="Q886" i="6"/>
  <c r="P886" i="6"/>
  <c r="S886" i="6" s="1"/>
  <c r="O886" i="6"/>
  <c r="N886" i="6"/>
  <c r="M886" i="6"/>
  <c r="D886" i="6"/>
  <c r="Q885" i="6"/>
  <c r="P885" i="6"/>
  <c r="S885" i="6" s="1"/>
  <c r="O885" i="6"/>
  <c r="N885" i="6"/>
  <c r="M885" i="6"/>
  <c r="D885" i="6"/>
  <c r="S884" i="6"/>
  <c r="Q884" i="6"/>
  <c r="P884" i="6"/>
  <c r="O884" i="6"/>
  <c r="N884" i="6"/>
  <c r="M884" i="6"/>
  <c r="D884" i="6"/>
  <c r="Q883" i="6"/>
  <c r="P883" i="6"/>
  <c r="S883" i="6" s="1"/>
  <c r="O883" i="6"/>
  <c r="N883" i="6"/>
  <c r="M883" i="6"/>
  <c r="D883" i="6"/>
  <c r="Q882" i="6"/>
  <c r="P882" i="6"/>
  <c r="S882" i="6" s="1"/>
  <c r="O882" i="6"/>
  <c r="N882" i="6"/>
  <c r="M882" i="6"/>
  <c r="D882" i="6"/>
  <c r="Q881" i="6"/>
  <c r="P881" i="6"/>
  <c r="S881" i="6" s="1"/>
  <c r="O881" i="6"/>
  <c r="N881" i="6"/>
  <c r="M881" i="6"/>
  <c r="D881" i="6"/>
  <c r="S880" i="6"/>
  <c r="Q880" i="6"/>
  <c r="P880" i="6"/>
  <c r="O880" i="6"/>
  <c r="N880" i="6"/>
  <c r="M880" i="6"/>
  <c r="D880" i="6"/>
  <c r="Q879" i="6"/>
  <c r="P879" i="6"/>
  <c r="S879" i="6" s="1"/>
  <c r="O879" i="6"/>
  <c r="N879" i="6"/>
  <c r="M879" i="6"/>
  <c r="D879" i="6"/>
  <c r="Q878" i="6"/>
  <c r="P878" i="6"/>
  <c r="S878" i="6" s="1"/>
  <c r="O878" i="6"/>
  <c r="N878" i="6"/>
  <c r="M878" i="6"/>
  <c r="D878" i="6"/>
  <c r="S877" i="6"/>
  <c r="Q877" i="6"/>
  <c r="P877" i="6"/>
  <c r="O877" i="6"/>
  <c r="N877" i="6"/>
  <c r="M877" i="6"/>
  <c r="D877" i="6"/>
  <c r="S876" i="6"/>
  <c r="Q876" i="6"/>
  <c r="P876" i="6"/>
  <c r="O876" i="6"/>
  <c r="N876" i="6"/>
  <c r="M876" i="6"/>
  <c r="D876" i="6"/>
  <c r="Q875" i="6"/>
  <c r="P875" i="6"/>
  <c r="S875" i="6" s="1"/>
  <c r="O875" i="6"/>
  <c r="N875" i="6"/>
  <c r="M875" i="6"/>
  <c r="D875" i="6"/>
  <c r="Q874" i="6"/>
  <c r="P874" i="6"/>
  <c r="S874" i="6" s="1"/>
  <c r="O874" i="6"/>
  <c r="N874" i="6"/>
  <c r="M874" i="6"/>
  <c r="D874" i="6"/>
  <c r="S873" i="6"/>
  <c r="Q873" i="6"/>
  <c r="P873" i="6"/>
  <c r="O873" i="6"/>
  <c r="N873" i="6"/>
  <c r="M873" i="6"/>
  <c r="D873" i="6"/>
  <c r="S872" i="6"/>
  <c r="Q872" i="6"/>
  <c r="P872" i="6"/>
  <c r="O872" i="6"/>
  <c r="N872" i="6"/>
  <c r="M872" i="6"/>
  <c r="D872" i="6"/>
  <c r="Q871" i="6"/>
  <c r="P871" i="6"/>
  <c r="S871" i="6" s="1"/>
  <c r="O871" i="6"/>
  <c r="N871" i="6"/>
  <c r="M871" i="6"/>
  <c r="D871" i="6"/>
  <c r="Q870" i="6"/>
  <c r="P870" i="6"/>
  <c r="S870" i="6" s="1"/>
  <c r="O870" i="6"/>
  <c r="N870" i="6"/>
  <c r="M870" i="6"/>
  <c r="D870" i="6"/>
  <c r="Q869" i="6"/>
  <c r="P869" i="6"/>
  <c r="S869" i="6" s="1"/>
  <c r="O869" i="6"/>
  <c r="N869" i="6"/>
  <c r="M869" i="6"/>
  <c r="D869" i="6"/>
  <c r="S868" i="6"/>
  <c r="Q868" i="6"/>
  <c r="P868" i="6"/>
  <c r="O868" i="6"/>
  <c r="N868" i="6"/>
  <c r="M868" i="6"/>
  <c r="D868" i="6"/>
  <c r="Q867" i="6"/>
  <c r="P867" i="6"/>
  <c r="S867" i="6" s="1"/>
  <c r="O867" i="6"/>
  <c r="N867" i="6"/>
  <c r="M867" i="6"/>
  <c r="D867" i="6"/>
  <c r="Q866" i="6"/>
  <c r="P866" i="6"/>
  <c r="S866" i="6" s="1"/>
  <c r="O866" i="6"/>
  <c r="N866" i="6"/>
  <c r="M866" i="6"/>
  <c r="D866" i="6"/>
  <c r="S865" i="6"/>
  <c r="Q865" i="6"/>
  <c r="P865" i="6"/>
  <c r="O865" i="6"/>
  <c r="N865" i="6"/>
  <c r="M865" i="6"/>
  <c r="D865" i="6"/>
  <c r="S864" i="6"/>
  <c r="Q864" i="6"/>
  <c r="P864" i="6"/>
  <c r="O864" i="6"/>
  <c r="N864" i="6"/>
  <c r="M864" i="6"/>
  <c r="D864" i="6"/>
  <c r="Q863" i="6"/>
  <c r="P863" i="6"/>
  <c r="S863" i="6" s="1"/>
  <c r="O863" i="6"/>
  <c r="N863" i="6"/>
  <c r="M863" i="6"/>
  <c r="D863" i="6"/>
  <c r="Q862" i="6"/>
  <c r="P862" i="6"/>
  <c r="S862" i="6" s="1"/>
  <c r="O862" i="6"/>
  <c r="N862" i="6"/>
  <c r="M862" i="6"/>
  <c r="D862" i="6"/>
  <c r="S861" i="6"/>
  <c r="Q861" i="6"/>
  <c r="P861" i="6"/>
  <c r="O861" i="6"/>
  <c r="N861" i="6"/>
  <c r="M861" i="6"/>
  <c r="D861" i="6"/>
  <c r="S860" i="6"/>
  <c r="Q860" i="6"/>
  <c r="P860" i="6"/>
  <c r="O860" i="6"/>
  <c r="N860" i="6"/>
  <c r="M860" i="6"/>
  <c r="D860" i="6"/>
  <c r="Q859" i="6"/>
  <c r="P859" i="6"/>
  <c r="S859" i="6" s="1"/>
  <c r="O859" i="6"/>
  <c r="N859" i="6"/>
  <c r="M859" i="6"/>
  <c r="D859" i="6"/>
  <c r="Q858" i="6"/>
  <c r="P858" i="6"/>
  <c r="S858" i="6" s="1"/>
  <c r="O858" i="6"/>
  <c r="N858" i="6"/>
  <c r="M858" i="6"/>
  <c r="D858" i="6"/>
  <c r="S857" i="6"/>
  <c r="Q857" i="6"/>
  <c r="P857" i="6"/>
  <c r="O857" i="6"/>
  <c r="N857" i="6"/>
  <c r="M857" i="6"/>
  <c r="D857" i="6"/>
  <c r="S856" i="6"/>
  <c r="Q856" i="6"/>
  <c r="P856" i="6"/>
  <c r="O856" i="6"/>
  <c r="N856" i="6"/>
  <c r="M856" i="6"/>
  <c r="D856" i="6"/>
  <c r="Q855" i="6"/>
  <c r="P855" i="6"/>
  <c r="S855" i="6" s="1"/>
  <c r="O855" i="6"/>
  <c r="N855" i="6"/>
  <c r="M855" i="6"/>
  <c r="D855" i="6"/>
  <c r="Q854" i="6"/>
  <c r="P854" i="6"/>
  <c r="S854" i="6" s="1"/>
  <c r="O854" i="6"/>
  <c r="N854" i="6"/>
  <c r="M854" i="6"/>
  <c r="D854" i="6"/>
  <c r="S853" i="6"/>
  <c r="Q853" i="6"/>
  <c r="P853" i="6"/>
  <c r="O853" i="6"/>
  <c r="N853" i="6"/>
  <c r="M853" i="6"/>
  <c r="D853" i="6"/>
  <c r="Q852" i="6"/>
  <c r="P852" i="6"/>
  <c r="S852" i="6" s="1"/>
  <c r="O852" i="6"/>
  <c r="N852" i="6"/>
  <c r="M852" i="6"/>
  <c r="D852" i="6"/>
  <c r="Q851" i="6"/>
  <c r="P851" i="6"/>
  <c r="S851" i="6" s="1"/>
  <c r="O851" i="6"/>
  <c r="N851" i="6"/>
  <c r="M851" i="6"/>
  <c r="D851" i="6"/>
  <c r="Q850" i="6"/>
  <c r="P850" i="6"/>
  <c r="S850" i="6" s="1"/>
  <c r="O850" i="6"/>
  <c r="N850" i="6"/>
  <c r="M850" i="6"/>
  <c r="D850" i="6"/>
  <c r="Q849" i="6"/>
  <c r="P849" i="6"/>
  <c r="S849" i="6" s="1"/>
  <c r="O849" i="6"/>
  <c r="N849" i="6"/>
  <c r="M849" i="6"/>
  <c r="D849" i="6"/>
  <c r="S848" i="6"/>
  <c r="Q848" i="6"/>
  <c r="P848" i="6"/>
  <c r="O848" i="6"/>
  <c r="N848" i="6"/>
  <c r="M848" i="6"/>
  <c r="D848" i="6"/>
  <c r="Q847" i="6"/>
  <c r="P847" i="6"/>
  <c r="S847" i="6" s="1"/>
  <c r="O847" i="6"/>
  <c r="N847" i="6"/>
  <c r="M847" i="6"/>
  <c r="D847" i="6"/>
  <c r="Q846" i="6"/>
  <c r="P846" i="6"/>
  <c r="S846" i="6" s="1"/>
  <c r="O846" i="6"/>
  <c r="N846" i="6"/>
  <c r="M846" i="6"/>
  <c r="D846" i="6"/>
  <c r="S845" i="6"/>
  <c r="Q845" i="6"/>
  <c r="P845" i="6"/>
  <c r="O845" i="6"/>
  <c r="N845" i="6"/>
  <c r="M845" i="6"/>
  <c r="D845" i="6"/>
  <c r="S844" i="6"/>
  <c r="Q844" i="6"/>
  <c r="P844" i="6"/>
  <c r="O844" i="6"/>
  <c r="N844" i="6"/>
  <c r="M844" i="6"/>
  <c r="D844" i="6"/>
  <c r="Q843" i="6"/>
  <c r="P843" i="6"/>
  <c r="S843" i="6" s="1"/>
  <c r="O843" i="6"/>
  <c r="N843" i="6"/>
  <c r="M843" i="6"/>
  <c r="D843" i="6"/>
  <c r="Q842" i="6"/>
  <c r="P842" i="6"/>
  <c r="S842" i="6" s="1"/>
  <c r="O842" i="6"/>
  <c r="N842" i="6"/>
  <c r="M842" i="6"/>
  <c r="D842" i="6"/>
  <c r="S841" i="6"/>
  <c r="Q841" i="6"/>
  <c r="P841" i="6"/>
  <c r="O841" i="6"/>
  <c r="N841" i="6"/>
  <c r="M841" i="6"/>
  <c r="D841" i="6"/>
  <c r="S840" i="6"/>
  <c r="Q840" i="6"/>
  <c r="P840" i="6"/>
  <c r="O840" i="6"/>
  <c r="N840" i="6"/>
  <c r="M840" i="6"/>
  <c r="D840" i="6"/>
  <c r="Q839" i="6"/>
  <c r="P839" i="6"/>
  <c r="S839" i="6" s="1"/>
  <c r="O839" i="6"/>
  <c r="N839" i="6"/>
  <c r="M839" i="6"/>
  <c r="D839" i="6"/>
  <c r="Q838" i="6"/>
  <c r="P838" i="6"/>
  <c r="S838" i="6" s="1"/>
  <c r="O838" i="6"/>
  <c r="N838" i="6"/>
  <c r="M838" i="6"/>
  <c r="D838" i="6"/>
  <c r="Q837" i="6"/>
  <c r="P837" i="6"/>
  <c r="S837" i="6" s="1"/>
  <c r="O837" i="6"/>
  <c r="N837" i="6"/>
  <c r="M837" i="6"/>
  <c r="D837" i="6"/>
  <c r="S836" i="6"/>
  <c r="Q836" i="6"/>
  <c r="P836" i="6"/>
  <c r="O836" i="6"/>
  <c r="N836" i="6"/>
  <c r="M836" i="6"/>
  <c r="D836" i="6"/>
  <c r="Q835" i="6"/>
  <c r="P835" i="6"/>
  <c r="S835" i="6" s="1"/>
  <c r="O835" i="6"/>
  <c r="N835" i="6"/>
  <c r="M835" i="6"/>
  <c r="D835" i="6"/>
  <c r="Q834" i="6"/>
  <c r="P834" i="6"/>
  <c r="S834" i="6" s="1"/>
  <c r="O834" i="6"/>
  <c r="N834" i="6"/>
  <c r="M834" i="6"/>
  <c r="D834" i="6"/>
  <c r="Q833" i="6"/>
  <c r="P833" i="6"/>
  <c r="S833" i="6" s="1"/>
  <c r="O833" i="6"/>
  <c r="N833" i="6"/>
  <c r="M833" i="6"/>
  <c r="D833" i="6"/>
  <c r="S832" i="6"/>
  <c r="Q832" i="6"/>
  <c r="P832" i="6"/>
  <c r="O832" i="6"/>
  <c r="N832" i="6"/>
  <c r="M832" i="6"/>
  <c r="D832" i="6"/>
  <c r="Q831" i="6"/>
  <c r="P831" i="6"/>
  <c r="S831" i="6" s="1"/>
  <c r="O831" i="6"/>
  <c r="N831" i="6"/>
  <c r="M831" i="6"/>
  <c r="D831" i="6"/>
  <c r="Q830" i="6"/>
  <c r="P830" i="6"/>
  <c r="S830" i="6" s="1"/>
  <c r="O830" i="6"/>
  <c r="N830" i="6"/>
  <c r="M830" i="6"/>
  <c r="D830" i="6"/>
  <c r="S829" i="6"/>
  <c r="Q829" i="6"/>
  <c r="P829" i="6"/>
  <c r="O829" i="6"/>
  <c r="N829" i="6"/>
  <c r="M829" i="6"/>
  <c r="D829" i="6"/>
  <c r="S828" i="6"/>
  <c r="Q828" i="6"/>
  <c r="P828" i="6"/>
  <c r="O828" i="6"/>
  <c r="N828" i="6"/>
  <c r="M828" i="6"/>
  <c r="D828" i="6"/>
  <c r="Q827" i="6"/>
  <c r="P827" i="6"/>
  <c r="S827" i="6" s="1"/>
  <c r="O827" i="6"/>
  <c r="N827" i="6"/>
  <c r="M827" i="6"/>
  <c r="D827" i="6"/>
  <c r="Q826" i="6"/>
  <c r="P826" i="6"/>
  <c r="S826" i="6" s="1"/>
  <c r="O826" i="6"/>
  <c r="N826" i="6"/>
  <c r="M826" i="6"/>
  <c r="D826" i="6"/>
  <c r="S825" i="6"/>
  <c r="Q825" i="6"/>
  <c r="P825" i="6"/>
  <c r="O825" i="6"/>
  <c r="N825" i="6"/>
  <c r="M825" i="6"/>
  <c r="D825" i="6"/>
  <c r="S824" i="6"/>
  <c r="Q824" i="6"/>
  <c r="P824" i="6"/>
  <c r="O824" i="6"/>
  <c r="N824" i="6"/>
  <c r="M824" i="6"/>
  <c r="D824" i="6"/>
  <c r="Q823" i="6"/>
  <c r="P823" i="6"/>
  <c r="S823" i="6" s="1"/>
  <c r="O823" i="6"/>
  <c r="N823" i="6"/>
  <c r="M823" i="6"/>
  <c r="D823" i="6"/>
  <c r="Q822" i="6"/>
  <c r="P822" i="6"/>
  <c r="S822" i="6" s="1"/>
  <c r="O822" i="6"/>
  <c r="N822" i="6"/>
  <c r="M822" i="6"/>
  <c r="D822" i="6"/>
  <c r="Q821" i="6"/>
  <c r="P821" i="6"/>
  <c r="S821" i="6" s="1"/>
  <c r="O821" i="6"/>
  <c r="N821" i="6"/>
  <c r="M821" i="6"/>
  <c r="D821" i="6"/>
  <c r="S820" i="6"/>
  <c r="Q820" i="6"/>
  <c r="P820" i="6"/>
  <c r="O820" i="6"/>
  <c r="N820" i="6"/>
  <c r="M820" i="6"/>
  <c r="D820" i="6"/>
  <c r="Q819" i="6"/>
  <c r="P819" i="6"/>
  <c r="S819" i="6" s="1"/>
  <c r="O819" i="6"/>
  <c r="N819" i="6"/>
  <c r="M819" i="6"/>
  <c r="D819" i="6"/>
  <c r="Q818" i="6"/>
  <c r="P818" i="6"/>
  <c r="S818" i="6" s="1"/>
  <c r="O818" i="6"/>
  <c r="N818" i="6"/>
  <c r="M818" i="6"/>
  <c r="D818" i="6"/>
  <c r="S817" i="6"/>
  <c r="Q817" i="6"/>
  <c r="P817" i="6"/>
  <c r="O817" i="6"/>
  <c r="N817" i="6"/>
  <c r="M817" i="6"/>
  <c r="D817" i="6"/>
  <c r="S816" i="6"/>
  <c r="Q816" i="6"/>
  <c r="P816" i="6"/>
  <c r="O816" i="6"/>
  <c r="N816" i="6"/>
  <c r="M816" i="6"/>
  <c r="D816" i="6"/>
  <c r="Q815" i="6"/>
  <c r="P815" i="6"/>
  <c r="S815" i="6" s="1"/>
  <c r="O815" i="6"/>
  <c r="N815" i="6"/>
  <c r="M815" i="6"/>
  <c r="D815" i="6"/>
  <c r="Q814" i="6"/>
  <c r="P814" i="6"/>
  <c r="S814" i="6" s="1"/>
  <c r="O814" i="6"/>
  <c r="N814" i="6"/>
  <c r="M814" i="6"/>
  <c r="D814" i="6"/>
  <c r="S813" i="6"/>
  <c r="Q813" i="6"/>
  <c r="P813" i="6"/>
  <c r="O813" i="6"/>
  <c r="N813" i="6"/>
  <c r="M813" i="6"/>
  <c r="D813" i="6"/>
  <c r="S812" i="6"/>
  <c r="Q812" i="6"/>
  <c r="P812" i="6"/>
  <c r="O812" i="6"/>
  <c r="N812" i="6"/>
  <c r="M812" i="6"/>
  <c r="D812" i="6"/>
  <c r="Q811" i="6"/>
  <c r="P811" i="6"/>
  <c r="S811" i="6" s="1"/>
  <c r="O811" i="6"/>
  <c r="N811" i="6"/>
  <c r="M811" i="6"/>
  <c r="D811" i="6"/>
  <c r="Q810" i="6"/>
  <c r="P810" i="6"/>
  <c r="S810" i="6" s="1"/>
  <c r="O810" i="6"/>
  <c r="N810" i="6"/>
  <c r="M810" i="6"/>
  <c r="D810" i="6"/>
  <c r="S809" i="6"/>
  <c r="Q809" i="6"/>
  <c r="P809" i="6"/>
  <c r="O809" i="6"/>
  <c r="N809" i="6"/>
  <c r="M809" i="6"/>
  <c r="D809" i="6"/>
  <c r="S808" i="6"/>
  <c r="Q808" i="6"/>
  <c r="P808" i="6"/>
  <c r="O808" i="6"/>
  <c r="N808" i="6"/>
  <c r="M808" i="6"/>
  <c r="D808" i="6"/>
  <c r="Q807" i="6"/>
  <c r="P807" i="6"/>
  <c r="S807" i="6" s="1"/>
  <c r="O807" i="6"/>
  <c r="N807" i="6"/>
  <c r="M807" i="6"/>
  <c r="D807" i="6"/>
  <c r="Q806" i="6"/>
  <c r="P806" i="6"/>
  <c r="S806" i="6" s="1"/>
  <c r="O806" i="6"/>
  <c r="N806" i="6"/>
  <c r="M806" i="6"/>
  <c r="D806" i="6"/>
  <c r="S805" i="6"/>
  <c r="Q805" i="6"/>
  <c r="P805" i="6"/>
  <c r="O805" i="6"/>
  <c r="N805" i="6"/>
  <c r="M805" i="6"/>
  <c r="D805" i="6"/>
  <c r="Q804" i="6"/>
  <c r="P804" i="6"/>
  <c r="S804" i="6" s="1"/>
  <c r="O804" i="6"/>
  <c r="N804" i="6"/>
  <c r="M804" i="6"/>
  <c r="D804" i="6"/>
  <c r="Q803" i="6"/>
  <c r="P803" i="6"/>
  <c r="S803" i="6" s="1"/>
  <c r="O803" i="6"/>
  <c r="N803" i="6"/>
  <c r="M803" i="6"/>
  <c r="D803" i="6"/>
  <c r="Q802" i="6"/>
  <c r="P802" i="6"/>
  <c r="S802" i="6" s="1"/>
  <c r="O802" i="6"/>
  <c r="N802" i="6"/>
  <c r="M802" i="6"/>
  <c r="D802" i="6"/>
  <c r="S801" i="6"/>
  <c r="Q801" i="6"/>
  <c r="P801" i="6"/>
  <c r="O801" i="6"/>
  <c r="N801" i="6"/>
  <c r="M801" i="6"/>
  <c r="D801" i="6"/>
  <c r="S800" i="6"/>
  <c r="Q800" i="6"/>
  <c r="P800" i="6"/>
  <c r="O800" i="6"/>
  <c r="N800" i="6"/>
  <c r="M800" i="6"/>
  <c r="D800" i="6"/>
  <c r="Q799" i="6"/>
  <c r="P799" i="6"/>
  <c r="S799" i="6" s="1"/>
  <c r="O799" i="6"/>
  <c r="N799" i="6"/>
  <c r="M799" i="6"/>
  <c r="D799" i="6"/>
  <c r="Q798" i="6"/>
  <c r="P798" i="6"/>
  <c r="S798" i="6" s="1"/>
  <c r="O798" i="6"/>
  <c r="N798" i="6"/>
  <c r="M798" i="6"/>
  <c r="D798" i="6"/>
  <c r="S797" i="6"/>
  <c r="Q797" i="6"/>
  <c r="P797" i="6"/>
  <c r="O797" i="6"/>
  <c r="N797" i="6"/>
  <c r="M797" i="6"/>
  <c r="D797" i="6"/>
  <c r="S796" i="6"/>
  <c r="Q796" i="6"/>
  <c r="P796" i="6"/>
  <c r="O796" i="6"/>
  <c r="N796" i="6"/>
  <c r="M796" i="6"/>
  <c r="D796" i="6"/>
  <c r="Q795" i="6"/>
  <c r="P795" i="6"/>
  <c r="S795" i="6" s="1"/>
  <c r="O795" i="6"/>
  <c r="N795" i="6"/>
  <c r="M795" i="6"/>
  <c r="D795" i="6"/>
  <c r="Q794" i="6"/>
  <c r="P794" i="6"/>
  <c r="S794" i="6" s="1"/>
  <c r="O794" i="6"/>
  <c r="N794" i="6"/>
  <c r="M794" i="6"/>
  <c r="D794" i="6"/>
  <c r="S793" i="6"/>
  <c r="Q793" i="6"/>
  <c r="P793" i="6"/>
  <c r="O793" i="6"/>
  <c r="N793" i="6"/>
  <c r="M793" i="6"/>
  <c r="D793" i="6"/>
  <c r="S792" i="6"/>
  <c r="Q792" i="6"/>
  <c r="P792" i="6"/>
  <c r="O792" i="6"/>
  <c r="N792" i="6"/>
  <c r="M792" i="6"/>
  <c r="D792" i="6"/>
  <c r="Q791" i="6"/>
  <c r="P791" i="6"/>
  <c r="S791" i="6" s="1"/>
  <c r="O791" i="6"/>
  <c r="N791" i="6"/>
  <c r="M791" i="6"/>
  <c r="D791" i="6"/>
  <c r="Q790" i="6"/>
  <c r="P790" i="6"/>
  <c r="S790" i="6" s="1"/>
  <c r="O790" i="6"/>
  <c r="N790" i="6"/>
  <c r="M790" i="6"/>
  <c r="D790" i="6"/>
  <c r="Q789" i="6"/>
  <c r="P789" i="6"/>
  <c r="S789" i="6" s="1"/>
  <c r="O789" i="6"/>
  <c r="N789" i="6"/>
  <c r="M789" i="6"/>
  <c r="D789" i="6"/>
  <c r="S788" i="6"/>
  <c r="Q788" i="6"/>
  <c r="P788" i="6"/>
  <c r="O788" i="6"/>
  <c r="N788" i="6"/>
  <c r="M788" i="6"/>
  <c r="D788" i="6"/>
  <c r="Q787" i="6"/>
  <c r="P787" i="6"/>
  <c r="S787" i="6" s="1"/>
  <c r="O787" i="6"/>
  <c r="N787" i="6"/>
  <c r="M787" i="6"/>
  <c r="D787" i="6"/>
  <c r="Q786" i="6"/>
  <c r="P786" i="6"/>
  <c r="S786" i="6" s="1"/>
  <c r="O786" i="6"/>
  <c r="N786" i="6"/>
  <c r="M786" i="6"/>
  <c r="D786" i="6"/>
  <c r="S785" i="6"/>
  <c r="Q785" i="6"/>
  <c r="P785" i="6"/>
  <c r="O785" i="6"/>
  <c r="N785" i="6"/>
  <c r="M785" i="6"/>
  <c r="D785" i="6"/>
  <c r="S784" i="6"/>
  <c r="Q784" i="6"/>
  <c r="P784" i="6"/>
  <c r="O784" i="6"/>
  <c r="N784" i="6"/>
  <c r="M784" i="6"/>
  <c r="D784" i="6"/>
  <c r="Q783" i="6"/>
  <c r="P783" i="6"/>
  <c r="S783" i="6" s="1"/>
  <c r="O783" i="6"/>
  <c r="N783" i="6"/>
  <c r="M783" i="6"/>
  <c r="D783" i="6"/>
  <c r="Q782" i="6"/>
  <c r="P782" i="6"/>
  <c r="S782" i="6" s="1"/>
  <c r="O782" i="6"/>
  <c r="N782" i="6"/>
  <c r="M782" i="6"/>
  <c r="D782" i="6"/>
  <c r="S781" i="6"/>
  <c r="Q781" i="6"/>
  <c r="P781" i="6"/>
  <c r="O781" i="6"/>
  <c r="N781" i="6"/>
  <c r="M781" i="6"/>
  <c r="D781" i="6"/>
  <c r="S780" i="6"/>
  <c r="Q780" i="6"/>
  <c r="P780" i="6"/>
  <c r="O780" i="6"/>
  <c r="N780" i="6"/>
  <c r="M780" i="6"/>
  <c r="D780" i="6"/>
  <c r="Q779" i="6"/>
  <c r="P779" i="6"/>
  <c r="S779" i="6" s="1"/>
  <c r="O779" i="6"/>
  <c r="N779" i="6"/>
  <c r="M779" i="6"/>
  <c r="D779" i="6"/>
  <c r="Q778" i="6"/>
  <c r="P778" i="6"/>
  <c r="S778" i="6" s="1"/>
  <c r="O778" i="6"/>
  <c r="N778" i="6"/>
  <c r="M778" i="6"/>
  <c r="D778" i="6"/>
  <c r="S777" i="6"/>
  <c r="Q777" i="6"/>
  <c r="P777" i="6"/>
  <c r="O777" i="6"/>
  <c r="N777" i="6"/>
  <c r="M777" i="6"/>
  <c r="D777" i="6"/>
  <c r="S776" i="6"/>
  <c r="Q776" i="6"/>
  <c r="P776" i="6"/>
  <c r="O776" i="6"/>
  <c r="N776" i="6"/>
  <c r="M776" i="6"/>
  <c r="D776" i="6"/>
  <c r="Q775" i="6"/>
  <c r="P775" i="6"/>
  <c r="S775" i="6" s="1"/>
  <c r="O775" i="6"/>
  <c r="N775" i="6"/>
  <c r="M775" i="6"/>
  <c r="D775" i="6"/>
  <c r="Q774" i="6"/>
  <c r="P774" i="6"/>
  <c r="S774" i="6" s="1"/>
  <c r="O774" i="6"/>
  <c r="N774" i="6"/>
  <c r="M774" i="6"/>
  <c r="D774" i="6"/>
  <c r="Q773" i="6"/>
  <c r="P773" i="6"/>
  <c r="S773" i="6" s="1"/>
  <c r="O773" i="6"/>
  <c r="N773" i="6"/>
  <c r="M773" i="6"/>
  <c r="D773" i="6"/>
  <c r="S772" i="6"/>
  <c r="Q772" i="6"/>
  <c r="P772" i="6"/>
  <c r="O772" i="6"/>
  <c r="N772" i="6"/>
  <c r="M772" i="6"/>
  <c r="D772" i="6"/>
  <c r="Q771" i="6"/>
  <c r="P771" i="6"/>
  <c r="S771" i="6" s="1"/>
  <c r="O771" i="6"/>
  <c r="N771" i="6"/>
  <c r="M771" i="6"/>
  <c r="D771" i="6"/>
  <c r="Q770" i="6"/>
  <c r="P770" i="6"/>
  <c r="S770" i="6" s="1"/>
  <c r="O770" i="6"/>
  <c r="N770" i="6"/>
  <c r="M770" i="6"/>
  <c r="D770" i="6"/>
  <c r="S769" i="6"/>
  <c r="Q769" i="6"/>
  <c r="P769" i="6"/>
  <c r="O769" i="6"/>
  <c r="N769" i="6"/>
  <c r="M769" i="6"/>
  <c r="D769" i="6"/>
  <c r="S768" i="6"/>
  <c r="Q768" i="6"/>
  <c r="P768" i="6"/>
  <c r="O768" i="6"/>
  <c r="N768" i="6"/>
  <c r="M768" i="6"/>
  <c r="D768" i="6"/>
  <c r="Q767" i="6"/>
  <c r="P767" i="6"/>
  <c r="S767" i="6" s="1"/>
  <c r="O767" i="6"/>
  <c r="N767" i="6"/>
  <c r="M767" i="6"/>
  <c r="D767" i="6"/>
  <c r="Q766" i="6"/>
  <c r="P766" i="6"/>
  <c r="S766" i="6" s="1"/>
  <c r="O766" i="6"/>
  <c r="N766" i="6"/>
  <c r="M766" i="6"/>
  <c r="D766" i="6"/>
  <c r="S765" i="6"/>
  <c r="Q765" i="6"/>
  <c r="P765" i="6"/>
  <c r="O765" i="6"/>
  <c r="N765" i="6"/>
  <c r="M765" i="6"/>
  <c r="D765" i="6"/>
  <c r="S764" i="6"/>
  <c r="Q764" i="6"/>
  <c r="P764" i="6"/>
  <c r="O764" i="6"/>
  <c r="N764" i="6"/>
  <c r="M764" i="6"/>
  <c r="D764" i="6"/>
  <c r="Q763" i="6"/>
  <c r="P763" i="6"/>
  <c r="S763" i="6" s="1"/>
  <c r="O763" i="6"/>
  <c r="N763" i="6"/>
  <c r="M763" i="6"/>
  <c r="D763" i="6"/>
  <c r="Q762" i="6"/>
  <c r="P762" i="6"/>
  <c r="S762" i="6" s="1"/>
  <c r="O762" i="6"/>
  <c r="N762" i="6"/>
  <c r="M762" i="6"/>
  <c r="D762" i="6"/>
  <c r="S761" i="6"/>
  <c r="Q761" i="6"/>
  <c r="P761" i="6"/>
  <c r="O761" i="6"/>
  <c r="N761" i="6"/>
  <c r="M761" i="6"/>
  <c r="D761" i="6"/>
  <c r="S760" i="6"/>
  <c r="Q760" i="6"/>
  <c r="P760" i="6"/>
  <c r="O760" i="6"/>
  <c r="N760" i="6"/>
  <c r="M760" i="6"/>
  <c r="D760" i="6"/>
  <c r="Q759" i="6"/>
  <c r="P759" i="6"/>
  <c r="S759" i="6" s="1"/>
  <c r="O759" i="6"/>
  <c r="N759" i="6"/>
  <c r="M759" i="6"/>
  <c r="D759" i="6"/>
  <c r="Q758" i="6"/>
  <c r="P758" i="6"/>
  <c r="S758" i="6" s="1"/>
  <c r="O758" i="6"/>
  <c r="N758" i="6"/>
  <c r="M758" i="6"/>
  <c r="D758" i="6"/>
  <c r="S757" i="6"/>
  <c r="Q757" i="6"/>
  <c r="P757" i="6"/>
  <c r="O757" i="6"/>
  <c r="N757" i="6"/>
  <c r="M757" i="6"/>
  <c r="D757" i="6"/>
  <c r="Q756" i="6"/>
  <c r="P756" i="6"/>
  <c r="S756" i="6" s="1"/>
  <c r="O756" i="6"/>
  <c r="N756" i="6"/>
  <c r="M756" i="6"/>
  <c r="D756" i="6"/>
  <c r="Q755" i="6"/>
  <c r="P755" i="6"/>
  <c r="S755" i="6" s="1"/>
  <c r="O755" i="6"/>
  <c r="N755" i="6"/>
  <c r="M755" i="6"/>
  <c r="D755" i="6"/>
  <c r="Q754" i="6"/>
  <c r="P754" i="6"/>
  <c r="S754" i="6" s="1"/>
  <c r="O754" i="6"/>
  <c r="N754" i="6"/>
  <c r="M754" i="6"/>
  <c r="D754" i="6"/>
  <c r="S753" i="6"/>
  <c r="Q753" i="6"/>
  <c r="P753" i="6"/>
  <c r="O753" i="6"/>
  <c r="N753" i="6"/>
  <c r="M753" i="6"/>
  <c r="D753" i="6"/>
  <c r="S752" i="6"/>
  <c r="Q752" i="6"/>
  <c r="P752" i="6"/>
  <c r="O752" i="6"/>
  <c r="N752" i="6"/>
  <c r="M752" i="6"/>
  <c r="D752" i="6"/>
  <c r="Q751" i="6"/>
  <c r="P751" i="6"/>
  <c r="S751" i="6" s="1"/>
  <c r="O751" i="6"/>
  <c r="N751" i="6"/>
  <c r="M751" i="6"/>
  <c r="D751" i="6"/>
  <c r="Q750" i="6"/>
  <c r="P750" i="6"/>
  <c r="S750" i="6" s="1"/>
  <c r="O750" i="6"/>
  <c r="N750" i="6"/>
  <c r="M750" i="6"/>
  <c r="D750" i="6"/>
  <c r="S749" i="6"/>
  <c r="Q749" i="6"/>
  <c r="P749" i="6"/>
  <c r="O749" i="6"/>
  <c r="N749" i="6"/>
  <c r="M749" i="6"/>
  <c r="D749" i="6"/>
  <c r="S748" i="6"/>
  <c r="Q748" i="6"/>
  <c r="P748" i="6"/>
  <c r="O748" i="6"/>
  <c r="N748" i="6"/>
  <c r="M748" i="6"/>
  <c r="D748" i="6"/>
  <c r="Q747" i="6"/>
  <c r="P747" i="6"/>
  <c r="S747" i="6" s="1"/>
  <c r="O747" i="6"/>
  <c r="N747" i="6"/>
  <c r="M747" i="6"/>
  <c r="D747" i="6"/>
  <c r="Q746" i="6"/>
  <c r="P746" i="6"/>
  <c r="S746" i="6" s="1"/>
  <c r="O746" i="6"/>
  <c r="N746" i="6"/>
  <c r="M746" i="6"/>
  <c r="D746" i="6"/>
  <c r="S745" i="6"/>
  <c r="Q745" i="6"/>
  <c r="P745" i="6"/>
  <c r="O745" i="6"/>
  <c r="N745" i="6"/>
  <c r="M745" i="6"/>
  <c r="D745" i="6"/>
  <c r="S744" i="6"/>
  <c r="Q744" i="6"/>
  <c r="P744" i="6"/>
  <c r="O744" i="6"/>
  <c r="N744" i="6"/>
  <c r="M744" i="6"/>
  <c r="D744" i="6"/>
  <c r="Q743" i="6"/>
  <c r="P743" i="6"/>
  <c r="S743" i="6" s="1"/>
  <c r="O743" i="6"/>
  <c r="N743" i="6"/>
  <c r="M743" i="6"/>
  <c r="D743" i="6"/>
  <c r="Q742" i="6"/>
  <c r="P742" i="6"/>
  <c r="S742" i="6" s="1"/>
  <c r="O742" i="6"/>
  <c r="N742" i="6"/>
  <c r="M742" i="6"/>
  <c r="D742" i="6"/>
  <c r="Q741" i="6"/>
  <c r="P741" i="6"/>
  <c r="S741" i="6" s="1"/>
  <c r="O741" i="6"/>
  <c r="N741" i="6"/>
  <c r="M741" i="6"/>
  <c r="D741" i="6"/>
  <c r="S740" i="6"/>
  <c r="Q740" i="6"/>
  <c r="P740" i="6"/>
  <c r="O740" i="6"/>
  <c r="N740" i="6"/>
  <c r="M740" i="6"/>
  <c r="D740" i="6"/>
  <c r="Q739" i="6"/>
  <c r="P739" i="6"/>
  <c r="S739" i="6" s="1"/>
  <c r="O739" i="6"/>
  <c r="N739" i="6"/>
  <c r="M739" i="6"/>
  <c r="D739" i="6"/>
  <c r="Q738" i="6"/>
  <c r="P738" i="6"/>
  <c r="S738" i="6" s="1"/>
  <c r="O738" i="6"/>
  <c r="N738" i="6"/>
  <c r="M738" i="6"/>
  <c r="D738" i="6"/>
  <c r="S737" i="6"/>
  <c r="Q737" i="6"/>
  <c r="P737" i="6"/>
  <c r="O737" i="6"/>
  <c r="N737" i="6"/>
  <c r="M737" i="6"/>
  <c r="D737" i="6"/>
  <c r="S736" i="6"/>
  <c r="Q736" i="6"/>
  <c r="P736" i="6"/>
  <c r="O736" i="6"/>
  <c r="N736" i="6"/>
  <c r="M736" i="6"/>
  <c r="D736" i="6"/>
  <c r="Q735" i="6"/>
  <c r="P735" i="6"/>
  <c r="S735" i="6" s="1"/>
  <c r="O735" i="6"/>
  <c r="N735" i="6"/>
  <c r="M735" i="6"/>
  <c r="D735" i="6"/>
  <c r="Q734" i="6"/>
  <c r="P734" i="6"/>
  <c r="S734" i="6" s="1"/>
  <c r="O734" i="6"/>
  <c r="N734" i="6"/>
  <c r="M734" i="6"/>
  <c r="D734" i="6"/>
  <c r="S733" i="6"/>
  <c r="Q733" i="6"/>
  <c r="P733" i="6"/>
  <c r="O733" i="6"/>
  <c r="N733" i="6"/>
  <c r="M733" i="6"/>
  <c r="D733" i="6"/>
  <c r="S732" i="6"/>
  <c r="Q732" i="6"/>
  <c r="P732" i="6"/>
  <c r="O732" i="6"/>
  <c r="N732" i="6"/>
  <c r="M732" i="6"/>
  <c r="D732" i="6"/>
  <c r="Q731" i="6"/>
  <c r="P731" i="6"/>
  <c r="S731" i="6" s="1"/>
  <c r="O731" i="6"/>
  <c r="N731" i="6"/>
  <c r="M731" i="6"/>
  <c r="D731" i="6"/>
  <c r="Q730" i="6"/>
  <c r="P730" i="6"/>
  <c r="S730" i="6" s="1"/>
  <c r="O730" i="6"/>
  <c r="N730" i="6"/>
  <c r="M730" i="6"/>
  <c r="D730" i="6"/>
  <c r="S729" i="6"/>
  <c r="Q729" i="6"/>
  <c r="P729" i="6"/>
  <c r="O729" i="6"/>
  <c r="N729" i="6"/>
  <c r="M729" i="6"/>
  <c r="D729" i="6"/>
  <c r="S728" i="6"/>
  <c r="Q728" i="6"/>
  <c r="P728" i="6"/>
  <c r="O728" i="6"/>
  <c r="N728" i="6"/>
  <c r="M728" i="6"/>
  <c r="D728" i="6"/>
  <c r="Q727" i="6"/>
  <c r="P727" i="6"/>
  <c r="S727" i="6" s="1"/>
  <c r="O727" i="6"/>
  <c r="N727" i="6"/>
  <c r="M727" i="6"/>
  <c r="D727" i="6"/>
  <c r="Q726" i="6"/>
  <c r="P726" i="6"/>
  <c r="S726" i="6" s="1"/>
  <c r="O726" i="6"/>
  <c r="N726" i="6"/>
  <c r="M726" i="6"/>
  <c r="D726" i="6"/>
  <c r="Q725" i="6"/>
  <c r="P725" i="6"/>
  <c r="S725" i="6" s="1"/>
  <c r="O725" i="6"/>
  <c r="N725" i="6"/>
  <c r="M725" i="6"/>
  <c r="D725" i="6"/>
  <c r="S724" i="6"/>
  <c r="Q724" i="6"/>
  <c r="P724" i="6"/>
  <c r="O724" i="6"/>
  <c r="N724" i="6"/>
  <c r="M724" i="6"/>
  <c r="D724" i="6"/>
  <c r="Q723" i="6"/>
  <c r="P723" i="6"/>
  <c r="S723" i="6" s="1"/>
  <c r="O723" i="6"/>
  <c r="N723" i="6"/>
  <c r="M723" i="6"/>
  <c r="D723" i="6"/>
  <c r="Q722" i="6"/>
  <c r="P722" i="6"/>
  <c r="S722" i="6" s="1"/>
  <c r="O722" i="6"/>
  <c r="N722" i="6"/>
  <c r="M722" i="6"/>
  <c r="D722" i="6"/>
  <c r="S721" i="6"/>
  <c r="Q721" i="6"/>
  <c r="P721" i="6"/>
  <c r="O721" i="6"/>
  <c r="N721" i="6"/>
  <c r="M721" i="6"/>
  <c r="D721" i="6"/>
  <c r="S720" i="6"/>
  <c r="Q720" i="6"/>
  <c r="P720" i="6"/>
  <c r="O720" i="6"/>
  <c r="N720" i="6"/>
  <c r="M720" i="6"/>
  <c r="D720" i="6"/>
  <c r="Q719" i="6"/>
  <c r="P719" i="6"/>
  <c r="S719" i="6" s="1"/>
  <c r="O719" i="6"/>
  <c r="N719" i="6"/>
  <c r="M719" i="6"/>
  <c r="D719" i="6"/>
  <c r="Q718" i="6"/>
  <c r="P718" i="6"/>
  <c r="S718" i="6" s="1"/>
  <c r="O718" i="6"/>
  <c r="N718" i="6"/>
  <c r="M718" i="6"/>
  <c r="D718" i="6"/>
  <c r="S717" i="6"/>
  <c r="Q717" i="6"/>
  <c r="P717" i="6"/>
  <c r="O717" i="6"/>
  <c r="N717" i="6"/>
  <c r="M717" i="6"/>
  <c r="D717" i="6"/>
  <c r="S716" i="6"/>
  <c r="Q716" i="6"/>
  <c r="P716" i="6"/>
  <c r="O716" i="6"/>
  <c r="N716" i="6"/>
  <c r="M716" i="6"/>
  <c r="D716" i="6"/>
  <c r="Q715" i="6"/>
  <c r="P715" i="6"/>
  <c r="S715" i="6" s="1"/>
  <c r="O715" i="6"/>
  <c r="N715" i="6"/>
  <c r="M715" i="6"/>
  <c r="D715" i="6"/>
  <c r="Q714" i="6"/>
  <c r="P714" i="6"/>
  <c r="S714" i="6" s="1"/>
  <c r="O714" i="6"/>
  <c r="N714" i="6"/>
  <c r="M714" i="6"/>
  <c r="D714" i="6"/>
  <c r="S713" i="6"/>
  <c r="Q713" i="6"/>
  <c r="P713" i="6"/>
  <c r="O713" i="6"/>
  <c r="N713" i="6"/>
  <c r="M713" i="6"/>
  <c r="D713" i="6"/>
  <c r="S712" i="6"/>
  <c r="Q712" i="6"/>
  <c r="P712" i="6"/>
  <c r="O712" i="6"/>
  <c r="N712" i="6"/>
  <c r="M712" i="6"/>
  <c r="D712" i="6"/>
  <c r="Q711" i="6"/>
  <c r="P711" i="6"/>
  <c r="S711" i="6" s="1"/>
  <c r="O711" i="6"/>
  <c r="N711" i="6"/>
  <c r="M711" i="6"/>
  <c r="D711" i="6"/>
  <c r="Q710" i="6"/>
  <c r="P710" i="6"/>
  <c r="S710" i="6" s="1"/>
  <c r="O710" i="6"/>
  <c r="N710" i="6"/>
  <c r="M710" i="6"/>
  <c r="D710" i="6"/>
  <c r="S709" i="6"/>
  <c r="Q709" i="6"/>
  <c r="P709" i="6"/>
  <c r="O709" i="6"/>
  <c r="N709" i="6"/>
  <c r="M709" i="6"/>
  <c r="D709" i="6"/>
  <c r="Q708" i="6"/>
  <c r="P708" i="6"/>
  <c r="S708" i="6" s="1"/>
  <c r="O708" i="6"/>
  <c r="N708" i="6"/>
  <c r="M708" i="6"/>
  <c r="D708" i="6"/>
  <c r="Q707" i="6"/>
  <c r="P707" i="6"/>
  <c r="S707" i="6" s="1"/>
  <c r="O707" i="6"/>
  <c r="N707" i="6"/>
  <c r="M707" i="6"/>
  <c r="D707" i="6"/>
  <c r="Q706" i="6"/>
  <c r="P706" i="6"/>
  <c r="S706" i="6" s="1"/>
  <c r="O706" i="6"/>
  <c r="N706" i="6"/>
  <c r="M706" i="6"/>
  <c r="D706" i="6"/>
  <c r="S705" i="6"/>
  <c r="Q705" i="6"/>
  <c r="P705" i="6"/>
  <c r="O705" i="6"/>
  <c r="N705" i="6"/>
  <c r="M705" i="6"/>
  <c r="D705" i="6"/>
  <c r="S704" i="6"/>
  <c r="Q704" i="6"/>
  <c r="P704" i="6"/>
  <c r="O704" i="6"/>
  <c r="N704" i="6"/>
  <c r="M704" i="6"/>
  <c r="D704" i="6"/>
  <c r="Q703" i="6"/>
  <c r="P703" i="6"/>
  <c r="S703" i="6" s="1"/>
  <c r="O703" i="6"/>
  <c r="N703" i="6"/>
  <c r="M703" i="6"/>
  <c r="D703" i="6"/>
  <c r="Q702" i="6"/>
  <c r="P702" i="6"/>
  <c r="S702" i="6" s="1"/>
  <c r="O702" i="6"/>
  <c r="N702" i="6"/>
  <c r="M702" i="6"/>
  <c r="D702" i="6"/>
  <c r="Q701" i="6"/>
  <c r="P701" i="6"/>
  <c r="S701" i="6" s="1"/>
  <c r="O701" i="6"/>
  <c r="N701" i="6"/>
  <c r="M701" i="6"/>
  <c r="D701" i="6"/>
  <c r="S700" i="6"/>
  <c r="Q700" i="6"/>
  <c r="P700" i="6"/>
  <c r="O700" i="6"/>
  <c r="N700" i="6"/>
  <c r="M700" i="6"/>
  <c r="D700" i="6"/>
  <c r="S699" i="6"/>
  <c r="Q699" i="6"/>
  <c r="P699" i="6"/>
  <c r="O699" i="6"/>
  <c r="N699" i="6"/>
  <c r="M699" i="6"/>
  <c r="D699" i="6"/>
  <c r="Q698" i="6"/>
  <c r="P698" i="6"/>
  <c r="S698" i="6" s="1"/>
  <c r="O698" i="6"/>
  <c r="N698" i="6"/>
  <c r="M698" i="6"/>
  <c r="D698" i="6"/>
  <c r="S697" i="6"/>
  <c r="Q697" i="6"/>
  <c r="P697" i="6"/>
  <c r="O697" i="6"/>
  <c r="N697" i="6"/>
  <c r="M697" i="6"/>
  <c r="D697" i="6"/>
  <c r="Q696" i="6"/>
  <c r="P696" i="6"/>
  <c r="S696" i="6" s="1"/>
  <c r="O696" i="6"/>
  <c r="N696" i="6"/>
  <c r="M696" i="6"/>
  <c r="D696" i="6"/>
  <c r="Q695" i="6"/>
  <c r="P695" i="6"/>
  <c r="S695" i="6" s="1"/>
  <c r="O695" i="6"/>
  <c r="N695" i="6"/>
  <c r="M695" i="6"/>
  <c r="D695" i="6"/>
  <c r="S694" i="6"/>
  <c r="Q694" i="6"/>
  <c r="P694" i="6"/>
  <c r="O694" i="6"/>
  <c r="N694" i="6"/>
  <c r="M694" i="6"/>
  <c r="D694" i="6"/>
  <c r="S693" i="6"/>
  <c r="Q693" i="6"/>
  <c r="P693" i="6"/>
  <c r="O693" i="6"/>
  <c r="N693" i="6"/>
  <c r="M693" i="6"/>
  <c r="D693" i="6"/>
  <c r="Q692" i="6"/>
  <c r="P692" i="6"/>
  <c r="S692" i="6" s="1"/>
  <c r="O692" i="6"/>
  <c r="N692" i="6"/>
  <c r="M692" i="6"/>
  <c r="D692" i="6"/>
  <c r="S691" i="6"/>
  <c r="Q691" i="6"/>
  <c r="P691" i="6"/>
  <c r="O691" i="6"/>
  <c r="N691" i="6"/>
  <c r="M691" i="6"/>
  <c r="D691" i="6"/>
  <c r="S690" i="6"/>
  <c r="Q690" i="6"/>
  <c r="P690" i="6"/>
  <c r="O690" i="6"/>
  <c r="N690" i="6"/>
  <c r="M690" i="6"/>
  <c r="D690" i="6"/>
  <c r="Q689" i="6"/>
  <c r="P689" i="6"/>
  <c r="S689" i="6" s="1"/>
  <c r="O689" i="6"/>
  <c r="N689" i="6"/>
  <c r="M689" i="6"/>
  <c r="D689" i="6"/>
  <c r="S688" i="6"/>
  <c r="Q688" i="6"/>
  <c r="P688" i="6"/>
  <c r="O688" i="6"/>
  <c r="N688" i="6"/>
  <c r="M688" i="6"/>
  <c r="D688" i="6"/>
  <c r="Q687" i="6"/>
  <c r="P687" i="6"/>
  <c r="S687" i="6" s="1"/>
  <c r="O687" i="6"/>
  <c r="N687" i="6"/>
  <c r="M687" i="6"/>
  <c r="D687" i="6"/>
  <c r="Q686" i="6"/>
  <c r="P686" i="6"/>
  <c r="S686" i="6" s="1"/>
  <c r="O686" i="6"/>
  <c r="N686" i="6"/>
  <c r="M686" i="6"/>
  <c r="D686" i="6"/>
  <c r="S685" i="6"/>
  <c r="Q685" i="6"/>
  <c r="P685" i="6"/>
  <c r="O685" i="6"/>
  <c r="N685" i="6"/>
  <c r="M685" i="6"/>
  <c r="D685" i="6"/>
  <c r="S684" i="6"/>
  <c r="Q684" i="6"/>
  <c r="P684" i="6"/>
  <c r="O684" i="6"/>
  <c r="N684" i="6"/>
  <c r="M684" i="6"/>
  <c r="D684" i="6"/>
  <c r="Q683" i="6"/>
  <c r="P683" i="6"/>
  <c r="S683" i="6" s="1"/>
  <c r="O683" i="6"/>
  <c r="N683" i="6"/>
  <c r="M683" i="6"/>
  <c r="D683" i="6"/>
  <c r="S682" i="6"/>
  <c r="Q682" i="6"/>
  <c r="P682" i="6"/>
  <c r="O682" i="6"/>
  <c r="N682" i="6"/>
  <c r="M682" i="6"/>
  <c r="D682" i="6"/>
  <c r="Q681" i="6"/>
  <c r="P681" i="6"/>
  <c r="S681" i="6" s="1"/>
  <c r="O681" i="6"/>
  <c r="N681" i="6"/>
  <c r="M681" i="6"/>
  <c r="D681" i="6"/>
  <c r="S680" i="6"/>
  <c r="Q680" i="6"/>
  <c r="P680" i="6"/>
  <c r="O680" i="6"/>
  <c r="N680" i="6"/>
  <c r="M680" i="6"/>
  <c r="D680" i="6"/>
  <c r="S679" i="6"/>
  <c r="Q679" i="6"/>
  <c r="P679" i="6"/>
  <c r="O679" i="6"/>
  <c r="N679" i="6"/>
  <c r="M679" i="6"/>
  <c r="D679" i="6"/>
  <c r="Q678" i="6"/>
  <c r="P678" i="6"/>
  <c r="S678" i="6" s="1"/>
  <c r="O678" i="6"/>
  <c r="N678" i="6"/>
  <c r="M678" i="6"/>
  <c r="D678" i="6"/>
  <c r="S677" i="6"/>
  <c r="Q677" i="6"/>
  <c r="P677" i="6"/>
  <c r="O677" i="6"/>
  <c r="N677" i="6"/>
  <c r="M677" i="6"/>
  <c r="D677" i="6"/>
  <c r="S676" i="6"/>
  <c r="Q676" i="6"/>
  <c r="P676" i="6"/>
  <c r="O676" i="6"/>
  <c r="N676" i="6"/>
  <c r="M676" i="6"/>
  <c r="D676" i="6"/>
  <c r="Q675" i="6"/>
  <c r="P675" i="6"/>
  <c r="S675" i="6" s="1"/>
  <c r="O675" i="6"/>
  <c r="N675" i="6"/>
  <c r="M675" i="6"/>
  <c r="D675" i="6"/>
  <c r="Q674" i="6"/>
  <c r="P674" i="6"/>
  <c r="S674" i="6" s="1"/>
  <c r="O674" i="6"/>
  <c r="N674" i="6"/>
  <c r="M674" i="6"/>
  <c r="D674" i="6"/>
  <c r="S673" i="6"/>
  <c r="Q673" i="6"/>
  <c r="P673" i="6"/>
  <c r="O673" i="6"/>
  <c r="N673" i="6"/>
  <c r="M673" i="6"/>
  <c r="D673" i="6"/>
  <c r="S672" i="6"/>
  <c r="Q672" i="6"/>
  <c r="P672" i="6"/>
  <c r="O672" i="6"/>
  <c r="N672" i="6"/>
  <c r="M672" i="6"/>
  <c r="D672" i="6"/>
  <c r="Q671" i="6"/>
  <c r="P671" i="6"/>
  <c r="S671" i="6" s="1"/>
  <c r="O671" i="6"/>
  <c r="N671" i="6"/>
  <c r="M671" i="6"/>
  <c r="D671" i="6"/>
  <c r="Q670" i="6"/>
  <c r="P670" i="6"/>
  <c r="S670" i="6" s="1"/>
  <c r="O670" i="6"/>
  <c r="N670" i="6"/>
  <c r="M670" i="6"/>
  <c r="D670" i="6"/>
  <c r="S669" i="6"/>
  <c r="Q669" i="6"/>
  <c r="P669" i="6"/>
  <c r="O669" i="6"/>
  <c r="N669" i="6"/>
  <c r="M669" i="6"/>
  <c r="D669" i="6"/>
  <c r="S668" i="6"/>
  <c r="Q668" i="6"/>
  <c r="P668" i="6"/>
  <c r="O668" i="6"/>
  <c r="N668" i="6"/>
  <c r="M668" i="6"/>
  <c r="D668" i="6"/>
  <c r="Q667" i="6"/>
  <c r="P667" i="6"/>
  <c r="S667" i="6" s="1"/>
  <c r="O667" i="6"/>
  <c r="N667" i="6"/>
  <c r="M667" i="6"/>
  <c r="D667" i="6"/>
  <c r="S666" i="6"/>
  <c r="Q666" i="6"/>
  <c r="P666" i="6"/>
  <c r="O666" i="6"/>
  <c r="N666" i="6"/>
  <c r="M666" i="6"/>
  <c r="D666" i="6"/>
  <c r="S665" i="6"/>
  <c r="Q665" i="6"/>
  <c r="P665" i="6"/>
  <c r="O665" i="6"/>
  <c r="N665" i="6"/>
  <c r="M665" i="6"/>
  <c r="D665" i="6"/>
  <c r="S664" i="6"/>
  <c r="Q664" i="6"/>
  <c r="P664" i="6"/>
  <c r="O664" i="6"/>
  <c r="N664" i="6"/>
  <c r="M664" i="6"/>
  <c r="D664" i="6"/>
  <c r="S663" i="6"/>
  <c r="Q663" i="6"/>
  <c r="P663" i="6"/>
  <c r="O663" i="6"/>
  <c r="N663" i="6"/>
  <c r="M663" i="6"/>
  <c r="D663" i="6"/>
  <c r="Q662" i="6"/>
  <c r="P662" i="6"/>
  <c r="S662" i="6" s="1"/>
  <c r="O662" i="6"/>
  <c r="N662" i="6"/>
  <c r="M662" i="6"/>
  <c r="D662" i="6"/>
  <c r="S661" i="6"/>
  <c r="Q661" i="6"/>
  <c r="P661" i="6"/>
  <c r="O661" i="6"/>
  <c r="N661" i="6"/>
  <c r="M661" i="6"/>
  <c r="D661" i="6"/>
  <c r="Q660" i="6"/>
  <c r="P660" i="6"/>
  <c r="S660" i="6" s="1"/>
  <c r="O660" i="6"/>
  <c r="N660" i="6"/>
  <c r="M660" i="6"/>
  <c r="D660" i="6"/>
  <c r="Q659" i="6"/>
  <c r="P659" i="6"/>
  <c r="S659" i="6" s="1"/>
  <c r="O659" i="6"/>
  <c r="N659" i="6"/>
  <c r="M659" i="6"/>
  <c r="D659" i="6"/>
  <c r="Q658" i="6"/>
  <c r="P658" i="6"/>
  <c r="S658" i="6" s="1"/>
  <c r="O658" i="6"/>
  <c r="N658" i="6"/>
  <c r="M658" i="6"/>
  <c r="D658" i="6"/>
  <c r="Q657" i="6"/>
  <c r="P657" i="6"/>
  <c r="S657" i="6" s="1"/>
  <c r="O657" i="6"/>
  <c r="N657" i="6"/>
  <c r="M657" i="6"/>
  <c r="D657" i="6"/>
  <c r="Q656" i="6"/>
  <c r="P656" i="6"/>
  <c r="S656" i="6" s="1"/>
  <c r="O656" i="6"/>
  <c r="N656" i="6"/>
  <c r="M656" i="6"/>
  <c r="D656" i="6"/>
  <c r="S655" i="6"/>
  <c r="Q655" i="6"/>
  <c r="P655" i="6"/>
  <c r="O655" i="6"/>
  <c r="N655" i="6"/>
  <c r="M655" i="6"/>
  <c r="D655" i="6"/>
  <c r="S654" i="6"/>
  <c r="Q654" i="6"/>
  <c r="P654" i="6"/>
  <c r="O654" i="6"/>
  <c r="N654" i="6"/>
  <c r="M654" i="6"/>
  <c r="D654" i="6"/>
  <c r="Q653" i="6"/>
  <c r="P653" i="6"/>
  <c r="S653" i="6" s="1"/>
  <c r="O653" i="6"/>
  <c r="N653" i="6"/>
  <c r="M653" i="6"/>
  <c r="D653" i="6"/>
  <c r="S652" i="6"/>
  <c r="Q652" i="6"/>
  <c r="P652" i="6"/>
  <c r="O652" i="6"/>
  <c r="N652" i="6"/>
  <c r="M652" i="6"/>
  <c r="D652" i="6"/>
  <c r="S651" i="6"/>
  <c r="Q651" i="6"/>
  <c r="P651" i="6"/>
  <c r="O651" i="6"/>
  <c r="N651" i="6"/>
  <c r="M651" i="6"/>
  <c r="D651" i="6"/>
  <c r="Q650" i="6"/>
  <c r="P650" i="6"/>
  <c r="S650" i="6" s="1"/>
  <c r="O650" i="6"/>
  <c r="N650" i="6"/>
  <c r="M650" i="6"/>
  <c r="D650" i="6"/>
  <c r="S649" i="6"/>
  <c r="Q649" i="6"/>
  <c r="P649" i="6"/>
  <c r="O649" i="6"/>
  <c r="N649" i="6"/>
  <c r="M649" i="6"/>
  <c r="D649" i="6"/>
  <c r="S648" i="6"/>
  <c r="Q648" i="6"/>
  <c r="P648" i="6"/>
  <c r="O648" i="6"/>
  <c r="N648" i="6"/>
  <c r="M648" i="6"/>
  <c r="D648" i="6"/>
  <c r="Q647" i="6"/>
  <c r="P647" i="6"/>
  <c r="S647" i="6" s="1"/>
  <c r="O647" i="6"/>
  <c r="N647" i="6"/>
  <c r="M647" i="6"/>
  <c r="D647" i="6"/>
  <c r="S646" i="6"/>
  <c r="Q646" i="6"/>
  <c r="P646" i="6"/>
  <c r="O646" i="6"/>
  <c r="N646" i="6"/>
  <c r="M646" i="6"/>
  <c r="D646" i="6"/>
  <c r="Q645" i="6"/>
  <c r="P645" i="6"/>
  <c r="S645" i="6" s="1"/>
  <c r="O645" i="6"/>
  <c r="N645" i="6"/>
  <c r="M645" i="6"/>
  <c r="D645" i="6"/>
  <c r="Q644" i="6"/>
  <c r="P644" i="6"/>
  <c r="S644" i="6" s="1"/>
  <c r="O644" i="6"/>
  <c r="N644" i="6"/>
  <c r="M644" i="6"/>
  <c r="D644" i="6"/>
  <c r="Q643" i="6"/>
  <c r="P643" i="6"/>
  <c r="S643" i="6" s="1"/>
  <c r="O643" i="6"/>
  <c r="N643" i="6"/>
  <c r="M643" i="6"/>
  <c r="D643" i="6"/>
  <c r="Q642" i="6"/>
  <c r="P642" i="6"/>
  <c r="S642" i="6" s="1"/>
  <c r="O642" i="6"/>
  <c r="N642" i="6"/>
  <c r="M642" i="6"/>
  <c r="D642" i="6"/>
  <c r="S641" i="6"/>
  <c r="Q641" i="6"/>
  <c r="P641" i="6"/>
  <c r="O641" i="6"/>
  <c r="N641" i="6"/>
  <c r="M641" i="6"/>
  <c r="D641" i="6"/>
  <c r="S640" i="6"/>
  <c r="Q640" i="6"/>
  <c r="P640" i="6"/>
  <c r="O640" i="6"/>
  <c r="N640" i="6"/>
  <c r="M640" i="6"/>
  <c r="D640" i="6"/>
  <c r="Q639" i="6"/>
  <c r="P639" i="6"/>
  <c r="S639" i="6" s="1"/>
  <c r="O639" i="6"/>
  <c r="N639" i="6"/>
  <c r="M639" i="6"/>
  <c r="D639" i="6"/>
  <c r="Q638" i="6"/>
  <c r="P638" i="6"/>
  <c r="S638" i="6" s="1"/>
  <c r="O638" i="6"/>
  <c r="N638" i="6"/>
  <c r="M638" i="6"/>
  <c r="D638" i="6"/>
  <c r="S637" i="6"/>
  <c r="Q637" i="6"/>
  <c r="P637" i="6"/>
  <c r="O637" i="6"/>
  <c r="N637" i="6"/>
  <c r="M637" i="6"/>
  <c r="D637" i="6"/>
  <c r="Q636" i="6"/>
  <c r="P636" i="6"/>
  <c r="S636" i="6" s="1"/>
  <c r="O636" i="6"/>
  <c r="N636" i="6"/>
  <c r="M636" i="6"/>
  <c r="D636" i="6"/>
  <c r="Q635" i="6"/>
  <c r="P635" i="6"/>
  <c r="S635" i="6" s="1"/>
  <c r="O635" i="6"/>
  <c r="N635" i="6"/>
  <c r="M635" i="6"/>
  <c r="D635" i="6"/>
  <c r="Q634" i="6"/>
  <c r="P634" i="6"/>
  <c r="S634" i="6" s="1"/>
  <c r="O634" i="6"/>
  <c r="N634" i="6"/>
  <c r="M634" i="6"/>
  <c r="D634" i="6"/>
  <c r="S633" i="6"/>
  <c r="Q633" i="6"/>
  <c r="P633" i="6"/>
  <c r="O633" i="6"/>
  <c r="N633" i="6"/>
  <c r="M633" i="6"/>
  <c r="D633" i="6"/>
  <c r="S632" i="6"/>
  <c r="Q632" i="6"/>
  <c r="P632" i="6"/>
  <c r="O632" i="6"/>
  <c r="N632" i="6"/>
  <c r="M632" i="6"/>
  <c r="D632" i="6"/>
  <c r="Q631" i="6"/>
  <c r="P631" i="6"/>
  <c r="S631" i="6" s="1"/>
  <c r="O631" i="6"/>
  <c r="N631" i="6"/>
  <c r="M631" i="6"/>
  <c r="D631" i="6"/>
  <c r="Q630" i="6"/>
  <c r="P630" i="6"/>
  <c r="S630" i="6" s="1"/>
  <c r="O630" i="6"/>
  <c r="N630" i="6"/>
  <c r="M630" i="6"/>
  <c r="D630" i="6"/>
  <c r="Q629" i="6"/>
  <c r="P629" i="6"/>
  <c r="S629" i="6" s="1"/>
  <c r="O629" i="6"/>
  <c r="N629" i="6"/>
  <c r="M629" i="6"/>
  <c r="D629" i="6"/>
  <c r="S628" i="6"/>
  <c r="Q628" i="6"/>
  <c r="P628" i="6"/>
  <c r="O628" i="6"/>
  <c r="N628" i="6"/>
  <c r="M628" i="6"/>
  <c r="D628" i="6"/>
  <c r="S627" i="6"/>
  <c r="Q627" i="6"/>
  <c r="P627" i="6"/>
  <c r="O627" i="6"/>
  <c r="N627" i="6"/>
  <c r="M627" i="6"/>
  <c r="D627" i="6"/>
  <c r="Q626" i="6"/>
  <c r="P626" i="6"/>
  <c r="S626" i="6" s="1"/>
  <c r="O626" i="6"/>
  <c r="N626" i="6"/>
  <c r="M626" i="6"/>
  <c r="D626" i="6"/>
  <c r="S625" i="6"/>
  <c r="Q625" i="6"/>
  <c r="P625" i="6"/>
  <c r="O625" i="6"/>
  <c r="N625" i="6"/>
  <c r="M625" i="6"/>
  <c r="D625" i="6"/>
  <c r="Q624" i="6"/>
  <c r="P624" i="6"/>
  <c r="S624" i="6" s="1"/>
  <c r="O624" i="6"/>
  <c r="N624" i="6"/>
  <c r="M624" i="6"/>
  <c r="D624" i="6"/>
  <c r="Q623" i="6"/>
  <c r="P623" i="6"/>
  <c r="S623" i="6" s="1"/>
  <c r="O623" i="6"/>
  <c r="N623" i="6"/>
  <c r="M623" i="6"/>
  <c r="D623" i="6"/>
  <c r="S622" i="6"/>
  <c r="Q622" i="6"/>
  <c r="P622" i="6"/>
  <c r="O622" i="6"/>
  <c r="N622" i="6"/>
  <c r="M622" i="6"/>
  <c r="D622" i="6"/>
  <c r="S621" i="6"/>
  <c r="Q621" i="6"/>
  <c r="P621" i="6"/>
  <c r="O621" i="6"/>
  <c r="N621" i="6"/>
  <c r="M621" i="6"/>
  <c r="D621" i="6"/>
  <c r="Q620" i="6"/>
  <c r="P620" i="6"/>
  <c r="S620" i="6" s="1"/>
  <c r="O620" i="6"/>
  <c r="N620" i="6"/>
  <c r="M620" i="6"/>
  <c r="D620" i="6"/>
  <c r="S619" i="6"/>
  <c r="Q619" i="6"/>
  <c r="P619" i="6"/>
  <c r="O619" i="6"/>
  <c r="N619" i="6"/>
  <c r="M619" i="6"/>
  <c r="D619" i="6"/>
  <c r="S618" i="6"/>
  <c r="Q618" i="6"/>
  <c r="P618" i="6"/>
  <c r="O618" i="6"/>
  <c r="N618" i="6"/>
  <c r="M618" i="6"/>
  <c r="D618" i="6"/>
  <c r="Q617" i="6"/>
  <c r="P617" i="6"/>
  <c r="S617" i="6" s="1"/>
  <c r="O617" i="6"/>
  <c r="N617" i="6"/>
  <c r="M617" i="6"/>
  <c r="D617" i="6"/>
  <c r="S616" i="6"/>
  <c r="Q616" i="6"/>
  <c r="P616" i="6"/>
  <c r="O616" i="6"/>
  <c r="N616" i="6"/>
  <c r="M616" i="6"/>
  <c r="D616" i="6"/>
  <c r="Q615" i="6"/>
  <c r="P615" i="6"/>
  <c r="S615" i="6" s="1"/>
  <c r="O615" i="6"/>
  <c r="N615" i="6"/>
  <c r="M615" i="6"/>
  <c r="D615" i="6"/>
  <c r="Q614" i="6"/>
  <c r="P614" i="6"/>
  <c r="S614" i="6" s="1"/>
  <c r="O614" i="6"/>
  <c r="N614" i="6"/>
  <c r="M614" i="6"/>
  <c r="D614" i="6"/>
  <c r="S613" i="6"/>
  <c r="Q613" i="6"/>
  <c r="P613" i="6"/>
  <c r="O613" i="6"/>
  <c r="N613" i="6"/>
  <c r="M613" i="6"/>
  <c r="D613" i="6"/>
  <c r="S612" i="6"/>
  <c r="Q612" i="6"/>
  <c r="P612" i="6"/>
  <c r="O612" i="6"/>
  <c r="N612" i="6"/>
  <c r="M612" i="6"/>
  <c r="D612" i="6"/>
  <c r="Q611" i="6"/>
  <c r="P611" i="6"/>
  <c r="S611" i="6" s="1"/>
  <c r="O611" i="6"/>
  <c r="N611" i="6"/>
  <c r="M611" i="6"/>
  <c r="D611" i="6"/>
  <c r="S610" i="6"/>
  <c r="Q610" i="6"/>
  <c r="P610" i="6"/>
  <c r="O610" i="6"/>
  <c r="N610" i="6"/>
  <c r="M610" i="6"/>
  <c r="D610" i="6"/>
  <c r="Q609" i="6"/>
  <c r="P609" i="6"/>
  <c r="S609" i="6" s="1"/>
  <c r="O609" i="6"/>
  <c r="N609" i="6"/>
  <c r="M609" i="6"/>
  <c r="D609" i="6"/>
  <c r="S608" i="6"/>
  <c r="Q608" i="6"/>
  <c r="P608" i="6"/>
  <c r="O608" i="6"/>
  <c r="N608" i="6"/>
  <c r="M608" i="6"/>
  <c r="D608" i="6"/>
  <c r="S607" i="6"/>
  <c r="Q607" i="6"/>
  <c r="P607" i="6"/>
  <c r="O607" i="6"/>
  <c r="N607" i="6"/>
  <c r="M607" i="6"/>
  <c r="D607" i="6"/>
  <c r="Q606" i="6"/>
  <c r="P606" i="6"/>
  <c r="S606" i="6" s="1"/>
  <c r="O606" i="6"/>
  <c r="N606" i="6"/>
  <c r="M606" i="6"/>
  <c r="D606" i="6"/>
  <c r="S605" i="6"/>
  <c r="Q605" i="6"/>
  <c r="P605" i="6"/>
  <c r="O605" i="6"/>
  <c r="N605" i="6"/>
  <c r="M605" i="6"/>
  <c r="D605" i="6"/>
  <c r="S604" i="6"/>
  <c r="Q604" i="6"/>
  <c r="P604" i="6"/>
  <c r="O604" i="6"/>
  <c r="N604" i="6"/>
  <c r="M604" i="6"/>
  <c r="D604" i="6"/>
  <c r="Q603" i="6"/>
  <c r="P603" i="6"/>
  <c r="S603" i="6" s="1"/>
  <c r="O603" i="6"/>
  <c r="N603" i="6"/>
  <c r="M603" i="6"/>
  <c r="D603" i="6"/>
  <c r="Q602" i="6"/>
  <c r="P602" i="6"/>
  <c r="S602" i="6" s="1"/>
  <c r="O602" i="6"/>
  <c r="N602" i="6"/>
  <c r="M602" i="6"/>
  <c r="D602" i="6"/>
  <c r="S601" i="6"/>
  <c r="Q601" i="6"/>
  <c r="P601" i="6"/>
  <c r="O601" i="6"/>
  <c r="N601" i="6"/>
  <c r="M601" i="6"/>
  <c r="D601" i="6"/>
  <c r="S600" i="6"/>
  <c r="Q600" i="6"/>
  <c r="P600" i="6"/>
  <c r="O600" i="6"/>
  <c r="N600" i="6"/>
  <c r="M600" i="6"/>
  <c r="D600" i="6"/>
  <c r="Q599" i="6"/>
  <c r="P599" i="6"/>
  <c r="S599" i="6" s="1"/>
  <c r="O599" i="6"/>
  <c r="N599" i="6"/>
  <c r="M599" i="6"/>
  <c r="D599" i="6"/>
  <c r="Q598" i="6"/>
  <c r="P598" i="6"/>
  <c r="S598" i="6" s="1"/>
  <c r="O598" i="6"/>
  <c r="N598" i="6"/>
  <c r="M598" i="6"/>
  <c r="D598" i="6"/>
  <c r="S597" i="6"/>
  <c r="Q597" i="6"/>
  <c r="P597" i="6"/>
  <c r="O597" i="6"/>
  <c r="N597" i="6"/>
  <c r="M597" i="6"/>
  <c r="D597" i="6"/>
  <c r="S596" i="6"/>
  <c r="Q596" i="6"/>
  <c r="P596" i="6"/>
  <c r="O596" i="6"/>
  <c r="N596" i="6"/>
  <c r="M596" i="6"/>
  <c r="D596" i="6"/>
  <c r="Q595" i="6"/>
  <c r="P595" i="6"/>
  <c r="S595" i="6" s="1"/>
  <c r="O595" i="6"/>
  <c r="N595" i="6"/>
  <c r="M595" i="6"/>
  <c r="D595" i="6"/>
  <c r="S594" i="6"/>
  <c r="Q594" i="6"/>
  <c r="P594" i="6"/>
  <c r="O594" i="6"/>
  <c r="N594" i="6"/>
  <c r="M594" i="6"/>
  <c r="D594" i="6"/>
  <c r="S593" i="6"/>
  <c r="Q593" i="6"/>
  <c r="P593" i="6"/>
  <c r="O593" i="6"/>
  <c r="N593" i="6"/>
  <c r="M593" i="6"/>
  <c r="D593" i="6"/>
  <c r="S592" i="6"/>
  <c r="Q592" i="6"/>
  <c r="P592" i="6"/>
  <c r="O592" i="6"/>
  <c r="N592" i="6"/>
  <c r="M592" i="6"/>
  <c r="D592" i="6"/>
  <c r="S591" i="6"/>
  <c r="Q591" i="6"/>
  <c r="P591" i="6"/>
  <c r="O591" i="6"/>
  <c r="N591" i="6"/>
  <c r="M591" i="6"/>
  <c r="D591" i="6"/>
  <c r="Q590" i="6"/>
  <c r="P590" i="6"/>
  <c r="S590" i="6" s="1"/>
  <c r="O590" i="6"/>
  <c r="N590" i="6"/>
  <c r="M590" i="6"/>
  <c r="D590" i="6"/>
  <c r="S589" i="6"/>
  <c r="Q589" i="6"/>
  <c r="P589" i="6"/>
  <c r="O589" i="6"/>
  <c r="N589" i="6"/>
  <c r="M589" i="6"/>
  <c r="D589" i="6"/>
  <c r="Q588" i="6"/>
  <c r="P588" i="6"/>
  <c r="S588" i="6" s="1"/>
  <c r="O588" i="6"/>
  <c r="N588" i="6"/>
  <c r="M588" i="6"/>
  <c r="D588" i="6"/>
  <c r="Q587" i="6"/>
  <c r="P587" i="6"/>
  <c r="S587" i="6" s="1"/>
  <c r="O587" i="6"/>
  <c r="N587" i="6"/>
  <c r="M587" i="6"/>
  <c r="D587" i="6"/>
  <c r="Q586" i="6"/>
  <c r="P586" i="6"/>
  <c r="S586" i="6" s="1"/>
  <c r="O586" i="6"/>
  <c r="N586" i="6"/>
  <c r="M586" i="6"/>
  <c r="D586" i="6"/>
  <c r="Q585" i="6"/>
  <c r="P585" i="6"/>
  <c r="S585" i="6" s="1"/>
  <c r="O585" i="6"/>
  <c r="N585" i="6"/>
  <c r="M585" i="6"/>
  <c r="D585" i="6"/>
  <c r="Q584" i="6"/>
  <c r="P584" i="6"/>
  <c r="S584" i="6" s="1"/>
  <c r="O584" i="6"/>
  <c r="N584" i="6"/>
  <c r="M584" i="6"/>
  <c r="D584" i="6"/>
  <c r="S583" i="6"/>
  <c r="Q583" i="6"/>
  <c r="P583" i="6"/>
  <c r="O583" i="6"/>
  <c r="N583" i="6"/>
  <c r="M583" i="6"/>
  <c r="D583" i="6"/>
  <c r="S582" i="6"/>
  <c r="Q582" i="6"/>
  <c r="P582" i="6"/>
  <c r="O582" i="6"/>
  <c r="N582" i="6"/>
  <c r="M582" i="6"/>
  <c r="D582" i="6"/>
  <c r="Q581" i="6"/>
  <c r="P581" i="6"/>
  <c r="S581" i="6" s="1"/>
  <c r="O581" i="6"/>
  <c r="N581" i="6"/>
  <c r="M581" i="6"/>
  <c r="D581" i="6"/>
  <c r="S580" i="6"/>
  <c r="Q580" i="6"/>
  <c r="P580" i="6"/>
  <c r="O580" i="6"/>
  <c r="N580" i="6"/>
  <c r="M580" i="6"/>
  <c r="D580" i="6"/>
  <c r="S579" i="6"/>
  <c r="Q579" i="6"/>
  <c r="P579" i="6"/>
  <c r="O579" i="6"/>
  <c r="N579" i="6"/>
  <c r="M579" i="6"/>
  <c r="D579" i="6"/>
  <c r="Q578" i="6"/>
  <c r="P578" i="6"/>
  <c r="S578" i="6" s="1"/>
  <c r="O578" i="6"/>
  <c r="N578" i="6"/>
  <c r="M578" i="6"/>
  <c r="D578" i="6"/>
  <c r="S577" i="6"/>
  <c r="Q577" i="6"/>
  <c r="P577" i="6"/>
  <c r="O577" i="6"/>
  <c r="N577" i="6"/>
  <c r="M577" i="6"/>
  <c r="D577" i="6"/>
  <c r="S576" i="6"/>
  <c r="Q576" i="6"/>
  <c r="P576" i="6"/>
  <c r="O576" i="6"/>
  <c r="N576" i="6"/>
  <c r="M576" i="6"/>
  <c r="D576" i="6"/>
  <c r="Q575" i="6"/>
  <c r="P575" i="6"/>
  <c r="S575" i="6" s="1"/>
  <c r="O575" i="6"/>
  <c r="N575" i="6"/>
  <c r="M575" i="6"/>
  <c r="D575" i="6"/>
  <c r="S574" i="6"/>
  <c r="Q574" i="6"/>
  <c r="P574" i="6"/>
  <c r="O574" i="6"/>
  <c r="N574" i="6"/>
  <c r="M574" i="6"/>
  <c r="D574" i="6"/>
  <c r="Q573" i="6"/>
  <c r="P573" i="6"/>
  <c r="S573" i="6" s="1"/>
  <c r="O573" i="6"/>
  <c r="N573" i="6"/>
  <c r="M573" i="6"/>
  <c r="D573" i="6"/>
  <c r="Q572" i="6"/>
  <c r="P572" i="6"/>
  <c r="S572" i="6" s="1"/>
  <c r="O572" i="6"/>
  <c r="N572" i="6"/>
  <c r="M572" i="6"/>
  <c r="D572" i="6"/>
  <c r="Q571" i="6"/>
  <c r="P571" i="6"/>
  <c r="S571" i="6" s="1"/>
  <c r="O571" i="6"/>
  <c r="N571" i="6"/>
  <c r="M571" i="6"/>
  <c r="D571" i="6"/>
  <c r="Q570" i="6"/>
  <c r="P570" i="6"/>
  <c r="S570" i="6" s="1"/>
  <c r="O570" i="6"/>
  <c r="N570" i="6"/>
  <c r="M570" i="6"/>
  <c r="D570" i="6"/>
  <c r="S569" i="6"/>
  <c r="Q569" i="6"/>
  <c r="P569" i="6"/>
  <c r="O569" i="6"/>
  <c r="N569" i="6"/>
  <c r="M569" i="6"/>
  <c r="D569" i="6"/>
  <c r="S568" i="6"/>
  <c r="Q568" i="6"/>
  <c r="P568" i="6"/>
  <c r="O568" i="6"/>
  <c r="N568" i="6"/>
  <c r="M568" i="6"/>
  <c r="D568" i="6"/>
  <c r="Q567" i="6"/>
  <c r="P567" i="6"/>
  <c r="S567" i="6" s="1"/>
  <c r="O567" i="6"/>
  <c r="N567" i="6"/>
  <c r="M567" i="6"/>
  <c r="D567" i="6"/>
  <c r="Q566" i="6"/>
  <c r="P566" i="6"/>
  <c r="S566" i="6" s="1"/>
  <c r="O566" i="6"/>
  <c r="N566" i="6"/>
  <c r="M566" i="6"/>
  <c r="D566" i="6"/>
  <c r="S565" i="6"/>
  <c r="Q565" i="6"/>
  <c r="P565" i="6"/>
  <c r="O565" i="6"/>
  <c r="N565" i="6"/>
  <c r="M565" i="6"/>
  <c r="D565" i="6"/>
  <c r="Q564" i="6"/>
  <c r="P564" i="6"/>
  <c r="S564" i="6" s="1"/>
  <c r="O564" i="6"/>
  <c r="N564" i="6"/>
  <c r="M564" i="6"/>
  <c r="D564" i="6"/>
  <c r="Q563" i="6"/>
  <c r="P563" i="6"/>
  <c r="S563" i="6" s="1"/>
  <c r="O563" i="6"/>
  <c r="N563" i="6"/>
  <c r="M563" i="6"/>
  <c r="D563" i="6"/>
  <c r="Q562" i="6"/>
  <c r="P562" i="6"/>
  <c r="S562" i="6" s="1"/>
  <c r="O562" i="6"/>
  <c r="N562" i="6"/>
  <c r="M562" i="6"/>
  <c r="D562" i="6"/>
  <c r="S561" i="6"/>
  <c r="Q561" i="6"/>
  <c r="P561" i="6"/>
  <c r="O561" i="6"/>
  <c r="N561" i="6"/>
  <c r="M561" i="6"/>
  <c r="D561" i="6"/>
  <c r="S560" i="6"/>
  <c r="Q560" i="6"/>
  <c r="P560" i="6"/>
  <c r="O560" i="6"/>
  <c r="N560" i="6"/>
  <c r="M560" i="6"/>
  <c r="D560" i="6"/>
  <c r="Q559" i="6"/>
  <c r="P559" i="6"/>
  <c r="S559" i="6" s="1"/>
  <c r="O559" i="6"/>
  <c r="N559" i="6"/>
  <c r="M559" i="6"/>
  <c r="D559" i="6"/>
  <c r="Q558" i="6"/>
  <c r="P558" i="6"/>
  <c r="S558" i="6" s="1"/>
  <c r="O558" i="6"/>
  <c r="N558" i="6"/>
  <c r="M558" i="6"/>
  <c r="D558" i="6"/>
  <c r="Q557" i="6"/>
  <c r="P557" i="6"/>
  <c r="S557" i="6" s="1"/>
  <c r="O557" i="6"/>
  <c r="N557" i="6"/>
  <c r="M557" i="6"/>
  <c r="D557" i="6"/>
  <c r="S556" i="6"/>
  <c r="Q556" i="6"/>
  <c r="P556" i="6"/>
  <c r="O556" i="6"/>
  <c r="N556" i="6"/>
  <c r="M556" i="6"/>
  <c r="D556" i="6"/>
  <c r="S555" i="6"/>
  <c r="Q555" i="6"/>
  <c r="P555" i="6"/>
  <c r="O555" i="6"/>
  <c r="N555" i="6"/>
  <c r="M555" i="6"/>
  <c r="D555" i="6"/>
  <c r="Q554" i="6"/>
  <c r="P554" i="6"/>
  <c r="S554" i="6" s="1"/>
  <c r="O554" i="6"/>
  <c r="N554" i="6"/>
  <c r="M554" i="6"/>
  <c r="D554" i="6"/>
  <c r="S553" i="6"/>
  <c r="Q553" i="6"/>
  <c r="P553" i="6"/>
  <c r="O553" i="6"/>
  <c r="N553" i="6"/>
  <c r="M553" i="6"/>
  <c r="D553" i="6"/>
  <c r="Q552" i="6"/>
  <c r="P552" i="6"/>
  <c r="S552" i="6" s="1"/>
  <c r="O552" i="6"/>
  <c r="N552" i="6"/>
  <c r="M552" i="6"/>
  <c r="D552" i="6"/>
  <c r="Q551" i="6"/>
  <c r="P551" i="6"/>
  <c r="S551" i="6" s="1"/>
  <c r="O551" i="6"/>
  <c r="N551" i="6"/>
  <c r="M551" i="6"/>
  <c r="D551" i="6"/>
  <c r="S550" i="6"/>
  <c r="Q550" i="6"/>
  <c r="P550" i="6"/>
  <c r="O550" i="6"/>
  <c r="N550" i="6"/>
  <c r="M550" i="6"/>
  <c r="D550" i="6"/>
  <c r="S549" i="6"/>
  <c r="Q549" i="6"/>
  <c r="P549" i="6"/>
  <c r="O549" i="6"/>
  <c r="N549" i="6"/>
  <c r="M549" i="6"/>
  <c r="D549" i="6"/>
  <c r="Q548" i="6"/>
  <c r="P548" i="6"/>
  <c r="S548" i="6" s="1"/>
  <c r="O548" i="6"/>
  <c r="N548" i="6"/>
  <c r="M548" i="6"/>
  <c r="D548" i="6"/>
  <c r="S547" i="6"/>
  <c r="Q547" i="6"/>
  <c r="P547" i="6"/>
  <c r="O547" i="6"/>
  <c r="N547" i="6"/>
  <c r="M547" i="6"/>
  <c r="D547" i="6"/>
  <c r="S546" i="6"/>
  <c r="Q546" i="6"/>
  <c r="P546" i="6"/>
  <c r="O546" i="6"/>
  <c r="N546" i="6"/>
  <c r="M546" i="6"/>
  <c r="D546" i="6"/>
  <c r="Q545" i="6"/>
  <c r="P545" i="6"/>
  <c r="S545" i="6" s="1"/>
  <c r="O545" i="6"/>
  <c r="N545" i="6"/>
  <c r="M545" i="6"/>
  <c r="D545" i="6"/>
  <c r="S544" i="6"/>
  <c r="Q544" i="6"/>
  <c r="P544" i="6"/>
  <c r="O544" i="6"/>
  <c r="N544" i="6"/>
  <c r="M544" i="6"/>
  <c r="D544" i="6"/>
  <c r="Q543" i="6"/>
  <c r="P543" i="6"/>
  <c r="S543" i="6" s="1"/>
  <c r="O543" i="6"/>
  <c r="N543" i="6"/>
  <c r="M543" i="6"/>
  <c r="D543" i="6"/>
  <c r="Q542" i="6"/>
  <c r="P542" i="6"/>
  <c r="S542" i="6" s="1"/>
  <c r="O542" i="6"/>
  <c r="N542" i="6"/>
  <c r="M542" i="6"/>
  <c r="D542" i="6"/>
  <c r="S541" i="6"/>
  <c r="Q541" i="6"/>
  <c r="P541" i="6"/>
  <c r="O541" i="6"/>
  <c r="N541" i="6"/>
  <c r="M541" i="6"/>
  <c r="D541" i="6"/>
  <c r="S540" i="6"/>
  <c r="Q540" i="6"/>
  <c r="P540" i="6"/>
  <c r="O540" i="6"/>
  <c r="N540" i="6"/>
  <c r="M540" i="6"/>
  <c r="D540" i="6"/>
  <c r="Q539" i="6"/>
  <c r="P539" i="6"/>
  <c r="S539" i="6" s="1"/>
  <c r="O539" i="6"/>
  <c r="N539" i="6"/>
  <c r="M539" i="6"/>
  <c r="D539" i="6"/>
  <c r="S538" i="6"/>
  <c r="Q538" i="6"/>
  <c r="P538" i="6"/>
  <c r="O538" i="6"/>
  <c r="N538" i="6"/>
  <c r="M538" i="6"/>
  <c r="D538" i="6"/>
  <c r="Q537" i="6"/>
  <c r="P537" i="6"/>
  <c r="S537" i="6" s="1"/>
  <c r="O537" i="6"/>
  <c r="N537" i="6"/>
  <c r="M537" i="6"/>
  <c r="D537" i="6"/>
  <c r="S536" i="6"/>
  <c r="Q536" i="6"/>
  <c r="P536" i="6"/>
  <c r="O536" i="6"/>
  <c r="N536" i="6"/>
  <c r="M536" i="6"/>
  <c r="D536" i="6"/>
  <c r="S535" i="6"/>
  <c r="Q535" i="6"/>
  <c r="P535" i="6"/>
  <c r="O535" i="6"/>
  <c r="N535" i="6"/>
  <c r="M535" i="6"/>
  <c r="D535" i="6"/>
  <c r="Q534" i="6"/>
  <c r="P534" i="6"/>
  <c r="S534" i="6" s="1"/>
  <c r="O534" i="6"/>
  <c r="N534" i="6"/>
  <c r="M534" i="6"/>
  <c r="D534" i="6"/>
  <c r="S533" i="6"/>
  <c r="Q533" i="6"/>
  <c r="P533" i="6"/>
  <c r="O533" i="6"/>
  <c r="N533" i="6"/>
  <c r="M533" i="6"/>
  <c r="D533" i="6"/>
  <c r="S532" i="6"/>
  <c r="Q532" i="6"/>
  <c r="P532" i="6"/>
  <c r="O532" i="6"/>
  <c r="N532" i="6"/>
  <c r="M532" i="6"/>
  <c r="D532" i="6"/>
  <c r="Q531" i="6"/>
  <c r="P531" i="6"/>
  <c r="S531" i="6" s="1"/>
  <c r="O531" i="6"/>
  <c r="N531" i="6"/>
  <c r="M531" i="6"/>
  <c r="D531" i="6"/>
  <c r="Q530" i="6"/>
  <c r="P530" i="6"/>
  <c r="S530" i="6" s="1"/>
  <c r="O530" i="6"/>
  <c r="N530" i="6"/>
  <c r="M530" i="6"/>
  <c r="D530" i="6"/>
  <c r="S529" i="6"/>
  <c r="Q529" i="6"/>
  <c r="P529" i="6"/>
  <c r="O529" i="6"/>
  <c r="N529" i="6"/>
  <c r="M529" i="6"/>
  <c r="D529" i="6"/>
  <c r="S528" i="6"/>
  <c r="Q528" i="6"/>
  <c r="P528" i="6"/>
  <c r="O528" i="6"/>
  <c r="N528" i="6"/>
  <c r="M528" i="6"/>
  <c r="D528" i="6"/>
  <c r="Q527" i="6"/>
  <c r="P527" i="6"/>
  <c r="S527" i="6" s="1"/>
  <c r="O527" i="6"/>
  <c r="N527" i="6"/>
  <c r="M527" i="6"/>
  <c r="D527" i="6"/>
  <c r="Q526" i="6"/>
  <c r="P526" i="6"/>
  <c r="S526" i="6" s="1"/>
  <c r="O526" i="6"/>
  <c r="N526" i="6"/>
  <c r="M526" i="6"/>
  <c r="D526" i="6"/>
  <c r="S525" i="6"/>
  <c r="Q525" i="6"/>
  <c r="P525" i="6"/>
  <c r="O525" i="6"/>
  <c r="N525" i="6"/>
  <c r="M525" i="6"/>
  <c r="D525" i="6"/>
  <c r="S524" i="6"/>
  <c r="Q524" i="6"/>
  <c r="P524" i="6"/>
  <c r="O524" i="6"/>
  <c r="N524" i="6"/>
  <c r="M524" i="6"/>
  <c r="D524" i="6"/>
  <c r="Q523" i="6"/>
  <c r="P523" i="6"/>
  <c r="S523" i="6" s="1"/>
  <c r="O523" i="6"/>
  <c r="N523" i="6"/>
  <c r="M523" i="6"/>
  <c r="D523" i="6"/>
  <c r="S522" i="6"/>
  <c r="Q522" i="6"/>
  <c r="P522" i="6"/>
  <c r="O522" i="6"/>
  <c r="N522" i="6"/>
  <c r="M522" i="6"/>
  <c r="D522" i="6"/>
  <c r="S521" i="6"/>
  <c r="Q521" i="6"/>
  <c r="P521" i="6"/>
  <c r="O521" i="6"/>
  <c r="N521" i="6"/>
  <c r="M521" i="6"/>
  <c r="D521" i="6"/>
  <c r="S520" i="6"/>
  <c r="Q520" i="6"/>
  <c r="P520" i="6"/>
  <c r="O520" i="6"/>
  <c r="N520" i="6"/>
  <c r="M520" i="6"/>
  <c r="D520" i="6"/>
  <c r="S519" i="6"/>
  <c r="Q519" i="6"/>
  <c r="P519" i="6"/>
  <c r="O519" i="6"/>
  <c r="N519" i="6"/>
  <c r="M519" i="6"/>
  <c r="D519" i="6"/>
  <c r="Q518" i="6"/>
  <c r="P518" i="6"/>
  <c r="S518" i="6" s="1"/>
  <c r="O518" i="6"/>
  <c r="N518" i="6"/>
  <c r="M518" i="6"/>
  <c r="D518" i="6"/>
  <c r="S517" i="6"/>
  <c r="Q517" i="6"/>
  <c r="P517" i="6"/>
  <c r="O517" i="6"/>
  <c r="N517" i="6"/>
  <c r="M517" i="6"/>
  <c r="D517" i="6"/>
  <c r="Q516" i="6"/>
  <c r="P516" i="6"/>
  <c r="S516" i="6" s="1"/>
  <c r="O516" i="6"/>
  <c r="N516" i="6"/>
  <c r="M516" i="6"/>
  <c r="D516" i="6"/>
  <c r="Q515" i="6"/>
  <c r="P515" i="6"/>
  <c r="S515" i="6" s="1"/>
  <c r="O515" i="6"/>
  <c r="N515" i="6"/>
  <c r="M515" i="6"/>
  <c r="D515" i="6"/>
  <c r="Q514" i="6"/>
  <c r="P514" i="6"/>
  <c r="S514" i="6" s="1"/>
  <c r="O514" i="6"/>
  <c r="N514" i="6"/>
  <c r="M514" i="6"/>
  <c r="D514" i="6"/>
  <c r="Q513" i="6"/>
  <c r="P513" i="6"/>
  <c r="S513" i="6" s="1"/>
  <c r="O513" i="6"/>
  <c r="N513" i="6"/>
  <c r="M513" i="6"/>
  <c r="D513" i="6"/>
  <c r="Q512" i="6"/>
  <c r="P512" i="6"/>
  <c r="S512" i="6" s="1"/>
  <c r="O512" i="6"/>
  <c r="N512" i="6"/>
  <c r="M512" i="6"/>
  <c r="D512" i="6"/>
  <c r="S511" i="6"/>
  <c r="Q511" i="6"/>
  <c r="P511" i="6"/>
  <c r="O511" i="6"/>
  <c r="N511" i="6"/>
  <c r="M511" i="6"/>
  <c r="D511" i="6"/>
  <c r="S510" i="6"/>
  <c r="Q510" i="6"/>
  <c r="P510" i="6"/>
  <c r="O510" i="6"/>
  <c r="N510" i="6"/>
  <c r="M510" i="6"/>
  <c r="D510" i="6"/>
  <c r="Q509" i="6"/>
  <c r="P509" i="6"/>
  <c r="S509" i="6" s="1"/>
  <c r="O509" i="6"/>
  <c r="N509" i="6"/>
  <c r="M509" i="6"/>
  <c r="D509" i="6"/>
  <c r="S508" i="6"/>
  <c r="Q508" i="6"/>
  <c r="P508" i="6"/>
  <c r="O508" i="6"/>
  <c r="N508" i="6"/>
  <c r="M508" i="6"/>
  <c r="D508" i="6"/>
  <c r="S507" i="6"/>
  <c r="Q507" i="6"/>
  <c r="P507" i="6"/>
  <c r="O507" i="6"/>
  <c r="N507" i="6"/>
  <c r="M507" i="6"/>
  <c r="D507" i="6"/>
  <c r="Q506" i="6"/>
  <c r="P506" i="6"/>
  <c r="S506" i="6" s="1"/>
  <c r="O506" i="6"/>
  <c r="N506" i="6"/>
  <c r="M506" i="6"/>
  <c r="D506" i="6"/>
  <c r="S505" i="6"/>
  <c r="Q505" i="6"/>
  <c r="P505" i="6"/>
  <c r="O505" i="6"/>
  <c r="N505" i="6"/>
  <c r="M505" i="6"/>
  <c r="D505" i="6"/>
  <c r="S504" i="6"/>
  <c r="Q504" i="6"/>
  <c r="P504" i="6"/>
  <c r="O504" i="6"/>
  <c r="N504" i="6"/>
  <c r="M504" i="6"/>
  <c r="D504" i="6"/>
  <c r="Q503" i="6"/>
  <c r="P503" i="6"/>
  <c r="S503" i="6" s="1"/>
  <c r="O503" i="6"/>
  <c r="N503" i="6"/>
  <c r="M503" i="6"/>
  <c r="D503" i="6"/>
  <c r="S502" i="6"/>
  <c r="Q502" i="6"/>
  <c r="P502" i="6"/>
  <c r="O502" i="6"/>
  <c r="N502" i="6"/>
  <c r="M502" i="6"/>
  <c r="D502" i="6"/>
  <c r="Q501" i="6"/>
  <c r="P501" i="6"/>
  <c r="S501" i="6" s="1"/>
  <c r="O501" i="6"/>
  <c r="N501" i="6"/>
  <c r="M501" i="6"/>
  <c r="D501" i="6"/>
  <c r="Q500" i="6"/>
  <c r="P500" i="6"/>
  <c r="S500" i="6" s="1"/>
  <c r="O500" i="6"/>
  <c r="N500" i="6"/>
  <c r="M500" i="6"/>
  <c r="D500" i="6"/>
  <c r="Q499" i="6"/>
  <c r="P499" i="6"/>
  <c r="S499" i="6" s="1"/>
  <c r="O499" i="6"/>
  <c r="N499" i="6"/>
  <c r="M499" i="6"/>
  <c r="D499" i="6"/>
  <c r="Q498" i="6"/>
  <c r="P498" i="6"/>
  <c r="S498" i="6" s="1"/>
  <c r="O498" i="6"/>
  <c r="N498" i="6"/>
  <c r="M498" i="6"/>
  <c r="D498" i="6"/>
  <c r="S497" i="6"/>
  <c r="Q497" i="6"/>
  <c r="P497" i="6"/>
  <c r="O497" i="6"/>
  <c r="N497" i="6"/>
  <c r="M497" i="6"/>
  <c r="D497" i="6"/>
  <c r="S496" i="6"/>
  <c r="Q496" i="6"/>
  <c r="P496" i="6"/>
  <c r="O496" i="6"/>
  <c r="N496" i="6"/>
  <c r="M496" i="6"/>
  <c r="D496" i="6"/>
  <c r="Q495" i="6"/>
  <c r="P495" i="6"/>
  <c r="S495" i="6" s="1"/>
  <c r="O495" i="6"/>
  <c r="N495" i="6"/>
  <c r="M495" i="6"/>
  <c r="D495" i="6"/>
  <c r="Q494" i="6"/>
  <c r="P494" i="6"/>
  <c r="S494" i="6" s="1"/>
  <c r="O494" i="6"/>
  <c r="N494" i="6"/>
  <c r="M494" i="6"/>
  <c r="D494" i="6"/>
  <c r="S493" i="6"/>
  <c r="Q493" i="6"/>
  <c r="P493" i="6"/>
  <c r="O493" i="6"/>
  <c r="N493" i="6"/>
  <c r="M493" i="6"/>
  <c r="D493" i="6"/>
  <c r="Q492" i="6"/>
  <c r="P492" i="6"/>
  <c r="S492" i="6" s="1"/>
  <c r="O492" i="6"/>
  <c r="N492" i="6"/>
  <c r="M492" i="6"/>
  <c r="D492" i="6"/>
  <c r="Q491" i="6"/>
  <c r="P491" i="6"/>
  <c r="S491" i="6" s="1"/>
  <c r="O491" i="6"/>
  <c r="N491" i="6"/>
  <c r="M491" i="6"/>
  <c r="D491" i="6"/>
  <c r="Q490" i="6"/>
  <c r="P490" i="6"/>
  <c r="S490" i="6" s="1"/>
  <c r="O490" i="6"/>
  <c r="N490" i="6"/>
  <c r="M490" i="6"/>
  <c r="D490" i="6"/>
  <c r="S489" i="6"/>
  <c r="Q489" i="6"/>
  <c r="P489" i="6"/>
  <c r="O489" i="6"/>
  <c r="N489" i="6"/>
  <c r="M489" i="6"/>
  <c r="D489" i="6"/>
  <c r="S488" i="6"/>
  <c r="Q488" i="6"/>
  <c r="P488" i="6"/>
  <c r="O488" i="6"/>
  <c r="N488" i="6"/>
  <c r="M488" i="6"/>
  <c r="D488" i="6"/>
  <c r="Q487" i="6"/>
  <c r="P487" i="6"/>
  <c r="S487" i="6" s="1"/>
  <c r="O487" i="6"/>
  <c r="N487" i="6"/>
  <c r="M487" i="6"/>
  <c r="D487" i="6"/>
  <c r="Q486" i="6"/>
  <c r="P486" i="6"/>
  <c r="S486" i="6" s="1"/>
  <c r="O486" i="6"/>
  <c r="N486" i="6"/>
  <c r="M486" i="6"/>
  <c r="D486" i="6"/>
  <c r="Q485" i="6"/>
  <c r="P485" i="6"/>
  <c r="S485" i="6" s="1"/>
  <c r="O485" i="6"/>
  <c r="N485" i="6"/>
  <c r="M485" i="6"/>
  <c r="D485" i="6"/>
  <c r="S484" i="6"/>
  <c r="Q484" i="6"/>
  <c r="P484" i="6"/>
  <c r="O484" i="6"/>
  <c r="N484" i="6"/>
  <c r="M484" i="6"/>
  <c r="D484" i="6"/>
  <c r="S483" i="6"/>
  <c r="Q483" i="6"/>
  <c r="P483" i="6"/>
  <c r="O483" i="6"/>
  <c r="N483" i="6"/>
  <c r="M483" i="6"/>
  <c r="D483" i="6"/>
  <c r="Q482" i="6"/>
  <c r="P482" i="6"/>
  <c r="S482" i="6" s="1"/>
  <c r="O482" i="6"/>
  <c r="N482" i="6"/>
  <c r="M482" i="6"/>
  <c r="D482" i="6"/>
  <c r="S481" i="6"/>
  <c r="Q481" i="6"/>
  <c r="P481" i="6"/>
  <c r="O481" i="6"/>
  <c r="N481" i="6"/>
  <c r="M481" i="6"/>
  <c r="D481" i="6"/>
  <c r="Q480" i="6"/>
  <c r="P480" i="6"/>
  <c r="S480" i="6" s="1"/>
  <c r="O480" i="6"/>
  <c r="N480" i="6"/>
  <c r="M480" i="6"/>
  <c r="D480" i="6"/>
  <c r="Q479" i="6"/>
  <c r="P479" i="6"/>
  <c r="S479" i="6" s="1"/>
  <c r="O479" i="6"/>
  <c r="N479" i="6"/>
  <c r="M479" i="6"/>
  <c r="D479" i="6"/>
  <c r="S478" i="6"/>
  <c r="Q478" i="6"/>
  <c r="P478" i="6"/>
  <c r="O478" i="6"/>
  <c r="N478" i="6"/>
  <c r="M478" i="6"/>
  <c r="D478" i="6"/>
  <c r="S477" i="6"/>
  <c r="Q477" i="6"/>
  <c r="P477" i="6"/>
  <c r="O477" i="6"/>
  <c r="N477" i="6"/>
  <c r="M477" i="6"/>
  <c r="D477" i="6"/>
  <c r="Q476" i="6"/>
  <c r="P476" i="6"/>
  <c r="S476" i="6" s="1"/>
  <c r="O476" i="6"/>
  <c r="N476" i="6"/>
  <c r="M476" i="6"/>
  <c r="D476" i="6"/>
  <c r="S475" i="6"/>
  <c r="Q475" i="6"/>
  <c r="P475" i="6"/>
  <c r="O475" i="6"/>
  <c r="N475" i="6"/>
  <c r="M475" i="6"/>
  <c r="D475" i="6"/>
  <c r="S474" i="6"/>
  <c r="Q474" i="6"/>
  <c r="P474" i="6"/>
  <c r="O474" i="6"/>
  <c r="N474" i="6"/>
  <c r="M474" i="6"/>
  <c r="D474" i="6"/>
  <c r="Q473" i="6"/>
  <c r="P473" i="6"/>
  <c r="S473" i="6" s="1"/>
  <c r="O473" i="6"/>
  <c r="N473" i="6"/>
  <c r="M473" i="6"/>
  <c r="D473" i="6"/>
  <c r="S472" i="6"/>
  <c r="Q472" i="6"/>
  <c r="P472" i="6"/>
  <c r="O472" i="6"/>
  <c r="N472" i="6"/>
  <c r="M472" i="6"/>
  <c r="D472" i="6"/>
  <c r="Q471" i="6"/>
  <c r="P471" i="6"/>
  <c r="S471" i="6" s="1"/>
  <c r="O471" i="6"/>
  <c r="N471" i="6"/>
  <c r="M471" i="6"/>
  <c r="D471" i="6"/>
  <c r="Q470" i="6"/>
  <c r="P470" i="6"/>
  <c r="S470" i="6" s="1"/>
  <c r="O470" i="6"/>
  <c r="N470" i="6"/>
  <c r="M470" i="6"/>
  <c r="D470" i="6"/>
  <c r="S469" i="6"/>
  <c r="Q469" i="6"/>
  <c r="P469" i="6"/>
  <c r="O469" i="6"/>
  <c r="N469" i="6"/>
  <c r="M469" i="6"/>
  <c r="D469" i="6"/>
  <c r="S468" i="6"/>
  <c r="Q468" i="6"/>
  <c r="P468" i="6"/>
  <c r="O468" i="6"/>
  <c r="N468" i="6"/>
  <c r="M468" i="6"/>
  <c r="D468" i="6"/>
  <c r="Q467" i="6"/>
  <c r="P467" i="6"/>
  <c r="S467" i="6" s="1"/>
  <c r="O467" i="6"/>
  <c r="N467" i="6"/>
  <c r="M467" i="6"/>
  <c r="D467" i="6"/>
  <c r="S466" i="6"/>
  <c r="Q466" i="6"/>
  <c r="P466" i="6"/>
  <c r="O466" i="6"/>
  <c r="N466" i="6"/>
  <c r="M466" i="6"/>
  <c r="D466" i="6"/>
  <c r="Q465" i="6"/>
  <c r="P465" i="6"/>
  <c r="S465" i="6" s="1"/>
  <c r="O465" i="6"/>
  <c r="N465" i="6"/>
  <c r="M465" i="6"/>
  <c r="D465" i="6"/>
  <c r="S464" i="6"/>
  <c r="Q464" i="6"/>
  <c r="P464" i="6"/>
  <c r="O464" i="6"/>
  <c r="N464" i="6"/>
  <c r="M464" i="6"/>
  <c r="D464" i="6"/>
  <c r="S463" i="6"/>
  <c r="Q463" i="6"/>
  <c r="P463" i="6"/>
  <c r="O463" i="6"/>
  <c r="N463" i="6"/>
  <c r="M463" i="6"/>
  <c r="D463" i="6"/>
  <c r="Q462" i="6"/>
  <c r="P462" i="6"/>
  <c r="S462" i="6" s="1"/>
  <c r="O462" i="6"/>
  <c r="N462" i="6"/>
  <c r="M462" i="6"/>
  <c r="D462" i="6"/>
  <c r="S461" i="6"/>
  <c r="Q461" i="6"/>
  <c r="P461" i="6"/>
  <c r="O461" i="6"/>
  <c r="N461" i="6"/>
  <c r="M461" i="6"/>
  <c r="D461" i="6"/>
  <c r="S460" i="6"/>
  <c r="Q460" i="6"/>
  <c r="P460" i="6"/>
  <c r="O460" i="6"/>
  <c r="N460" i="6"/>
  <c r="M460" i="6"/>
  <c r="D460" i="6"/>
  <c r="Q459" i="6"/>
  <c r="P459" i="6"/>
  <c r="S459" i="6" s="1"/>
  <c r="O459" i="6"/>
  <c r="N459" i="6"/>
  <c r="M459" i="6"/>
  <c r="D459" i="6"/>
  <c r="Q458" i="6"/>
  <c r="P458" i="6"/>
  <c r="S458" i="6" s="1"/>
  <c r="O458" i="6"/>
  <c r="N458" i="6"/>
  <c r="M458" i="6"/>
  <c r="D458" i="6"/>
  <c r="S457" i="6"/>
  <c r="Q457" i="6"/>
  <c r="P457" i="6"/>
  <c r="O457" i="6"/>
  <c r="N457" i="6"/>
  <c r="M457" i="6"/>
  <c r="D457" i="6"/>
  <c r="S456" i="6"/>
  <c r="Q456" i="6"/>
  <c r="P456" i="6"/>
  <c r="O456" i="6"/>
  <c r="N456" i="6"/>
  <c r="M456" i="6"/>
  <c r="D456" i="6"/>
  <c r="Q455" i="6"/>
  <c r="P455" i="6"/>
  <c r="S455" i="6" s="1"/>
  <c r="O455" i="6"/>
  <c r="N455" i="6"/>
  <c r="M455" i="6"/>
  <c r="D455" i="6"/>
  <c r="S454" i="6"/>
  <c r="Q454" i="6"/>
  <c r="P454" i="6"/>
  <c r="O454" i="6"/>
  <c r="N454" i="6"/>
  <c r="M454" i="6"/>
  <c r="D454" i="6"/>
  <c r="S453" i="6"/>
  <c r="Q453" i="6"/>
  <c r="P453" i="6"/>
  <c r="O453" i="6"/>
  <c r="N453" i="6"/>
  <c r="M453" i="6"/>
  <c r="D453" i="6"/>
  <c r="Q452" i="6"/>
  <c r="P452" i="6"/>
  <c r="S452" i="6" s="1"/>
  <c r="O452" i="6"/>
  <c r="N452" i="6"/>
  <c r="M452" i="6"/>
  <c r="D452" i="6"/>
  <c r="Q451" i="6"/>
  <c r="P451" i="6"/>
  <c r="S451" i="6" s="1"/>
  <c r="O451" i="6"/>
  <c r="N451" i="6"/>
  <c r="M451" i="6"/>
  <c r="D451" i="6"/>
  <c r="Q450" i="6"/>
  <c r="P450" i="6"/>
  <c r="S450" i="6" s="1"/>
  <c r="O450" i="6"/>
  <c r="N450" i="6"/>
  <c r="M450" i="6"/>
  <c r="D450" i="6"/>
  <c r="Q449" i="6"/>
  <c r="P449" i="6"/>
  <c r="S449" i="6" s="1"/>
  <c r="O449" i="6"/>
  <c r="N449" i="6"/>
  <c r="M449" i="6"/>
  <c r="D449" i="6"/>
  <c r="S448" i="6"/>
  <c r="Q448" i="6"/>
  <c r="P448" i="6"/>
  <c r="O448" i="6"/>
  <c r="N448" i="6"/>
  <c r="M448" i="6"/>
  <c r="D448" i="6"/>
  <c r="S447" i="6"/>
  <c r="Q447" i="6"/>
  <c r="P447" i="6"/>
  <c r="O447" i="6"/>
  <c r="N447" i="6"/>
  <c r="M447" i="6"/>
  <c r="D447" i="6"/>
  <c r="Q446" i="6"/>
  <c r="P446" i="6"/>
  <c r="S446" i="6" s="1"/>
  <c r="O446" i="6"/>
  <c r="N446" i="6"/>
  <c r="M446" i="6"/>
  <c r="D446" i="6"/>
  <c r="Q445" i="6"/>
  <c r="P445" i="6"/>
  <c r="S445" i="6" s="1"/>
  <c r="O445" i="6"/>
  <c r="N445" i="6"/>
  <c r="M445" i="6"/>
  <c r="D445" i="6"/>
  <c r="Q444" i="6"/>
  <c r="P444" i="6"/>
  <c r="S444" i="6" s="1"/>
  <c r="O444" i="6"/>
  <c r="N444" i="6"/>
  <c r="M444" i="6"/>
  <c r="D444" i="6"/>
  <c r="Q443" i="6"/>
  <c r="P443" i="6"/>
  <c r="S443" i="6" s="1"/>
  <c r="O443" i="6"/>
  <c r="N443" i="6"/>
  <c r="M443" i="6"/>
  <c r="D443" i="6"/>
  <c r="Q442" i="6"/>
  <c r="P442" i="6"/>
  <c r="S442" i="6" s="1"/>
  <c r="O442" i="6"/>
  <c r="N442" i="6"/>
  <c r="M442" i="6"/>
  <c r="D442" i="6"/>
  <c r="S441" i="6"/>
  <c r="Q441" i="6"/>
  <c r="P441" i="6"/>
  <c r="O441" i="6"/>
  <c r="N441" i="6"/>
  <c r="M441" i="6"/>
  <c r="D441" i="6"/>
  <c r="S440" i="6"/>
  <c r="Q440" i="6"/>
  <c r="P440" i="6"/>
  <c r="O440" i="6"/>
  <c r="N440" i="6"/>
  <c r="M440" i="6"/>
  <c r="D440" i="6"/>
  <c r="Q439" i="6"/>
  <c r="P439" i="6"/>
  <c r="S439" i="6" s="1"/>
  <c r="O439" i="6"/>
  <c r="N439" i="6"/>
  <c r="M439" i="6"/>
  <c r="D439" i="6"/>
  <c r="S438" i="6"/>
  <c r="Q438" i="6"/>
  <c r="P438" i="6"/>
  <c r="O438" i="6"/>
  <c r="N438" i="6"/>
  <c r="M438" i="6"/>
  <c r="D438" i="6"/>
  <c r="S437" i="6"/>
  <c r="Q437" i="6"/>
  <c r="P437" i="6"/>
  <c r="O437" i="6"/>
  <c r="N437" i="6"/>
  <c r="M437" i="6"/>
  <c r="D437" i="6"/>
  <c r="S436" i="6"/>
  <c r="Q436" i="6"/>
  <c r="P436" i="6"/>
  <c r="O436" i="6"/>
  <c r="N436" i="6"/>
  <c r="M436" i="6"/>
  <c r="D436" i="6"/>
  <c r="S435" i="6"/>
  <c r="Q435" i="6"/>
  <c r="P435" i="6"/>
  <c r="O435" i="6"/>
  <c r="N435" i="6"/>
  <c r="M435" i="6"/>
  <c r="D435" i="6"/>
  <c r="Q434" i="6"/>
  <c r="P434" i="6"/>
  <c r="S434" i="6" s="1"/>
  <c r="O434" i="6"/>
  <c r="N434" i="6"/>
  <c r="M434" i="6"/>
  <c r="D434" i="6"/>
  <c r="S433" i="6"/>
  <c r="Q433" i="6"/>
  <c r="P433" i="6"/>
  <c r="O433" i="6"/>
  <c r="N433" i="6"/>
  <c r="M433" i="6"/>
  <c r="D433" i="6"/>
  <c r="Q432" i="6"/>
  <c r="P432" i="6"/>
  <c r="S432" i="6" s="1"/>
  <c r="O432" i="6"/>
  <c r="N432" i="6"/>
  <c r="M432" i="6"/>
  <c r="D432" i="6"/>
  <c r="S431" i="6"/>
  <c r="Q431" i="6"/>
  <c r="P431" i="6"/>
  <c r="O431" i="6"/>
  <c r="N431" i="6"/>
  <c r="M431" i="6"/>
  <c r="D431" i="6"/>
  <c r="S430" i="6"/>
  <c r="Q430" i="6"/>
  <c r="P430" i="6"/>
  <c r="O430" i="6"/>
  <c r="N430" i="6"/>
  <c r="M430" i="6"/>
  <c r="D430" i="6"/>
  <c r="Q429" i="6"/>
  <c r="P429" i="6"/>
  <c r="S429" i="6" s="1"/>
  <c r="O429" i="6"/>
  <c r="N429" i="6"/>
  <c r="M429" i="6"/>
  <c r="D429" i="6"/>
  <c r="S428" i="6"/>
  <c r="Q428" i="6"/>
  <c r="P428" i="6"/>
  <c r="O428" i="6"/>
  <c r="N428" i="6"/>
  <c r="M428" i="6"/>
  <c r="D428" i="6"/>
  <c r="S427" i="6"/>
  <c r="Q427" i="6"/>
  <c r="P427" i="6"/>
  <c r="O427" i="6"/>
  <c r="N427" i="6"/>
  <c r="M427" i="6"/>
  <c r="D427" i="6"/>
  <c r="Q426" i="6"/>
  <c r="P426" i="6"/>
  <c r="S426" i="6" s="1"/>
  <c r="O426" i="6"/>
  <c r="N426" i="6"/>
  <c r="M426" i="6"/>
  <c r="D426" i="6"/>
  <c r="Q425" i="6"/>
  <c r="P425" i="6"/>
  <c r="S425" i="6" s="1"/>
  <c r="O425" i="6"/>
  <c r="N425" i="6"/>
  <c r="M425" i="6"/>
  <c r="D425" i="6"/>
  <c r="S424" i="6"/>
  <c r="Q424" i="6"/>
  <c r="P424" i="6"/>
  <c r="O424" i="6"/>
  <c r="N424" i="6"/>
  <c r="M424" i="6"/>
  <c r="D424" i="6"/>
  <c r="Q423" i="6"/>
  <c r="P423" i="6"/>
  <c r="S423" i="6" s="1"/>
  <c r="O423" i="6"/>
  <c r="N423" i="6"/>
  <c r="M423" i="6"/>
  <c r="D423" i="6"/>
  <c r="Q422" i="6"/>
  <c r="P422" i="6"/>
  <c r="S422" i="6" s="1"/>
  <c r="O422" i="6"/>
  <c r="N422" i="6"/>
  <c r="M422" i="6"/>
  <c r="D422" i="6"/>
  <c r="S421" i="6"/>
  <c r="Q421" i="6"/>
  <c r="P421" i="6"/>
  <c r="O421" i="6"/>
  <c r="N421" i="6"/>
  <c r="M421" i="6"/>
  <c r="D421" i="6"/>
  <c r="S420" i="6"/>
  <c r="Q420" i="6"/>
  <c r="P420" i="6"/>
  <c r="O420" i="6"/>
  <c r="N420" i="6"/>
  <c r="M420" i="6"/>
  <c r="D420" i="6"/>
  <c r="Q419" i="6"/>
  <c r="P419" i="6"/>
  <c r="S419" i="6" s="1"/>
  <c r="O419" i="6"/>
  <c r="N419" i="6"/>
  <c r="M419" i="6"/>
  <c r="D419" i="6"/>
  <c r="Q418" i="6"/>
  <c r="P418" i="6"/>
  <c r="S418" i="6" s="1"/>
  <c r="O418" i="6"/>
  <c r="N418" i="6"/>
  <c r="M418" i="6"/>
  <c r="D418" i="6"/>
  <c r="Q417" i="6"/>
  <c r="P417" i="6"/>
  <c r="S417" i="6" s="1"/>
  <c r="O417" i="6"/>
  <c r="N417" i="6"/>
  <c r="M417" i="6"/>
  <c r="D417" i="6"/>
  <c r="Q416" i="6"/>
  <c r="P416" i="6"/>
  <c r="S416" i="6" s="1"/>
  <c r="O416" i="6"/>
  <c r="N416" i="6"/>
  <c r="M416" i="6"/>
  <c r="D416" i="6"/>
  <c r="S415" i="6"/>
  <c r="Q415" i="6"/>
  <c r="P415" i="6"/>
  <c r="O415" i="6"/>
  <c r="N415" i="6"/>
  <c r="M415" i="6"/>
  <c r="D415" i="6"/>
  <c r="S414" i="6"/>
  <c r="Q414" i="6"/>
  <c r="P414" i="6"/>
  <c r="O414" i="6"/>
  <c r="N414" i="6"/>
  <c r="M414" i="6"/>
  <c r="D414" i="6"/>
  <c r="Q413" i="6"/>
  <c r="P413" i="6"/>
  <c r="S413" i="6" s="1"/>
  <c r="O413" i="6"/>
  <c r="N413" i="6"/>
  <c r="M413" i="6"/>
  <c r="D413" i="6"/>
  <c r="S412" i="6"/>
  <c r="Q412" i="6"/>
  <c r="P412" i="6"/>
  <c r="O412" i="6"/>
  <c r="N412" i="6"/>
  <c r="M412" i="6"/>
  <c r="D412" i="6"/>
  <c r="S411" i="6"/>
  <c r="Q411" i="6"/>
  <c r="P411" i="6"/>
  <c r="O411" i="6"/>
  <c r="N411" i="6"/>
  <c r="M411" i="6"/>
  <c r="D411" i="6"/>
  <c r="Q410" i="6"/>
  <c r="P410" i="6"/>
  <c r="S410" i="6" s="1"/>
  <c r="O410" i="6"/>
  <c r="N410" i="6"/>
  <c r="M410" i="6"/>
  <c r="D410" i="6"/>
  <c r="Q409" i="6"/>
  <c r="P409" i="6"/>
  <c r="S409" i="6" s="1"/>
  <c r="O409" i="6"/>
  <c r="N409" i="6"/>
  <c r="M409" i="6"/>
  <c r="D409" i="6"/>
  <c r="S408" i="6"/>
  <c r="Q408" i="6"/>
  <c r="P408" i="6"/>
  <c r="O408" i="6"/>
  <c r="N408" i="6"/>
  <c r="M408" i="6"/>
  <c r="D408" i="6"/>
  <c r="S407" i="6"/>
  <c r="Q407" i="6"/>
  <c r="P407" i="6"/>
  <c r="O407" i="6"/>
  <c r="N407" i="6"/>
  <c r="M407" i="6"/>
  <c r="D407" i="6"/>
  <c r="Q406" i="6"/>
  <c r="P406" i="6"/>
  <c r="S406" i="6" s="1"/>
  <c r="O406" i="6"/>
  <c r="N406" i="6"/>
  <c r="M406" i="6"/>
  <c r="D406" i="6"/>
  <c r="S405" i="6"/>
  <c r="Q405" i="6"/>
  <c r="P405" i="6"/>
  <c r="O405" i="6"/>
  <c r="N405" i="6"/>
  <c r="M405" i="6"/>
  <c r="D405" i="6"/>
  <c r="S404" i="6"/>
  <c r="Q404" i="6"/>
  <c r="P404" i="6"/>
  <c r="O404" i="6"/>
  <c r="N404" i="6"/>
  <c r="M404" i="6"/>
  <c r="D404" i="6"/>
  <c r="Q403" i="6"/>
  <c r="P403" i="6"/>
  <c r="S403" i="6" s="1"/>
  <c r="O403" i="6"/>
  <c r="N403" i="6"/>
  <c r="M403" i="6"/>
  <c r="D403" i="6"/>
  <c r="S402" i="6"/>
  <c r="Q402" i="6"/>
  <c r="P402" i="6"/>
  <c r="O402" i="6"/>
  <c r="N402" i="6"/>
  <c r="M402" i="6"/>
  <c r="D402" i="6"/>
  <c r="S401" i="6"/>
  <c r="Q401" i="6"/>
  <c r="P401" i="6"/>
  <c r="O401" i="6"/>
  <c r="N401" i="6"/>
  <c r="M401" i="6"/>
  <c r="D401" i="6"/>
  <c r="S400" i="6"/>
  <c r="Q400" i="6"/>
  <c r="P400" i="6"/>
  <c r="O400" i="6"/>
  <c r="N400" i="6"/>
  <c r="M400" i="6"/>
  <c r="D400" i="6"/>
  <c r="Q399" i="6"/>
  <c r="P399" i="6"/>
  <c r="S399" i="6" s="1"/>
  <c r="O399" i="6"/>
  <c r="N399" i="6"/>
  <c r="M399" i="6"/>
  <c r="D399" i="6"/>
  <c r="Q398" i="6"/>
  <c r="P398" i="6"/>
  <c r="S398" i="6" s="1"/>
  <c r="O398" i="6"/>
  <c r="N398" i="6"/>
  <c r="M398" i="6"/>
  <c r="D398" i="6"/>
  <c r="S397" i="6"/>
  <c r="Q397" i="6"/>
  <c r="P397" i="6"/>
  <c r="O397" i="6"/>
  <c r="N397" i="6"/>
  <c r="M397" i="6"/>
  <c r="D397" i="6"/>
  <c r="Q396" i="6"/>
  <c r="P396" i="6"/>
  <c r="S396" i="6" s="1"/>
  <c r="O396" i="6"/>
  <c r="N396" i="6"/>
  <c r="M396" i="6"/>
  <c r="D396" i="6"/>
  <c r="S395" i="6"/>
  <c r="Q395" i="6"/>
  <c r="P395" i="6"/>
  <c r="O395" i="6"/>
  <c r="N395" i="6"/>
  <c r="M395" i="6"/>
  <c r="D395" i="6"/>
  <c r="S394" i="6"/>
  <c r="Q394" i="6"/>
  <c r="P394" i="6"/>
  <c r="O394" i="6"/>
  <c r="N394" i="6"/>
  <c r="M394" i="6"/>
  <c r="D394" i="6"/>
  <c r="Q393" i="6"/>
  <c r="P393" i="6"/>
  <c r="S393" i="6" s="1"/>
  <c r="O393" i="6"/>
  <c r="N393" i="6"/>
  <c r="M393" i="6"/>
  <c r="D393" i="6"/>
  <c r="Q392" i="6"/>
  <c r="P392" i="6"/>
  <c r="S392" i="6" s="1"/>
  <c r="O392" i="6"/>
  <c r="N392" i="6"/>
  <c r="M392" i="6"/>
  <c r="D392" i="6"/>
  <c r="Q391" i="6"/>
  <c r="P391" i="6"/>
  <c r="S391" i="6" s="1"/>
  <c r="O391" i="6"/>
  <c r="N391" i="6"/>
  <c r="M391" i="6"/>
  <c r="D391" i="6"/>
  <c r="Q390" i="6"/>
  <c r="P390" i="6"/>
  <c r="S390" i="6" s="1"/>
  <c r="O390" i="6"/>
  <c r="N390" i="6"/>
  <c r="M390" i="6"/>
  <c r="D390" i="6"/>
  <c r="S389" i="6"/>
  <c r="Q389" i="6"/>
  <c r="P389" i="6"/>
  <c r="O389" i="6"/>
  <c r="N389" i="6"/>
  <c r="M389" i="6"/>
  <c r="D389" i="6"/>
  <c r="S388" i="6"/>
  <c r="Q388" i="6"/>
  <c r="P388" i="6"/>
  <c r="O388" i="6"/>
  <c r="N388" i="6"/>
  <c r="M388" i="6"/>
  <c r="D388" i="6"/>
  <c r="Q387" i="6"/>
  <c r="P387" i="6"/>
  <c r="S387" i="6" s="1"/>
  <c r="O387" i="6"/>
  <c r="N387" i="6"/>
  <c r="M387" i="6"/>
  <c r="D387" i="6"/>
  <c r="Q386" i="6"/>
  <c r="P386" i="6"/>
  <c r="S386" i="6" s="1"/>
  <c r="O386" i="6"/>
  <c r="N386" i="6"/>
  <c r="M386" i="6"/>
  <c r="D386" i="6"/>
  <c r="Q385" i="6"/>
  <c r="P385" i="6"/>
  <c r="S385" i="6" s="1"/>
  <c r="O385" i="6"/>
  <c r="N385" i="6"/>
  <c r="M385" i="6"/>
  <c r="D385" i="6"/>
  <c r="Q384" i="6"/>
  <c r="P384" i="6"/>
  <c r="S384" i="6" s="1"/>
  <c r="O384" i="6"/>
  <c r="N384" i="6"/>
  <c r="M384" i="6"/>
  <c r="D384" i="6"/>
  <c r="Q383" i="6"/>
  <c r="P383" i="6"/>
  <c r="S383" i="6" s="1"/>
  <c r="O383" i="6"/>
  <c r="N383" i="6"/>
  <c r="M383" i="6"/>
  <c r="D383" i="6"/>
  <c r="S382" i="6"/>
  <c r="Q382" i="6"/>
  <c r="P382" i="6"/>
  <c r="O382" i="6"/>
  <c r="N382" i="6"/>
  <c r="M382" i="6"/>
  <c r="D382" i="6"/>
  <c r="S381" i="6"/>
  <c r="Q381" i="6"/>
  <c r="P381" i="6"/>
  <c r="O381" i="6"/>
  <c r="N381" i="6"/>
  <c r="M381" i="6"/>
  <c r="D381" i="6"/>
  <c r="Q380" i="6"/>
  <c r="P380" i="6"/>
  <c r="S380" i="6" s="1"/>
  <c r="O380" i="6"/>
  <c r="N380" i="6"/>
  <c r="M380" i="6"/>
  <c r="D380" i="6"/>
  <c r="S379" i="6"/>
  <c r="Q379" i="6"/>
  <c r="P379" i="6"/>
  <c r="O379" i="6"/>
  <c r="N379" i="6"/>
  <c r="M379" i="6"/>
  <c r="D379" i="6"/>
  <c r="S378" i="6"/>
  <c r="Q378" i="6"/>
  <c r="P378" i="6"/>
  <c r="O378" i="6"/>
  <c r="N378" i="6"/>
  <c r="M378" i="6"/>
  <c r="D378" i="6"/>
  <c r="Q377" i="6"/>
  <c r="P377" i="6"/>
  <c r="S377" i="6" s="1"/>
  <c r="O377" i="6"/>
  <c r="N377" i="6"/>
  <c r="M377" i="6"/>
  <c r="D377" i="6"/>
  <c r="S376" i="6"/>
  <c r="Q376" i="6"/>
  <c r="P376" i="6"/>
  <c r="O376" i="6"/>
  <c r="N376" i="6"/>
  <c r="M376" i="6"/>
  <c r="D376" i="6"/>
  <c r="S375" i="6"/>
  <c r="Q375" i="6"/>
  <c r="P375" i="6"/>
  <c r="O375" i="6"/>
  <c r="N375" i="6"/>
  <c r="M375" i="6"/>
  <c r="D375" i="6"/>
  <c r="Q374" i="6"/>
  <c r="P374" i="6"/>
  <c r="S374" i="6" s="1"/>
  <c r="O374" i="6"/>
  <c r="N374" i="6"/>
  <c r="M374" i="6"/>
  <c r="D374" i="6"/>
  <c r="Q373" i="6"/>
  <c r="P373" i="6"/>
  <c r="S373" i="6" s="1"/>
  <c r="O373" i="6"/>
  <c r="N373" i="6"/>
  <c r="M373" i="6"/>
  <c r="D373" i="6"/>
  <c r="S372" i="6"/>
  <c r="Q372" i="6"/>
  <c r="P372" i="6"/>
  <c r="O372" i="6"/>
  <c r="N372" i="6"/>
  <c r="M372" i="6"/>
  <c r="D372" i="6"/>
  <c r="S371" i="6"/>
  <c r="Q371" i="6"/>
  <c r="P371" i="6"/>
  <c r="O371" i="6"/>
  <c r="N371" i="6"/>
  <c r="M371" i="6"/>
  <c r="D371" i="6"/>
  <c r="Q370" i="6"/>
  <c r="P370" i="6"/>
  <c r="S370" i="6" s="1"/>
  <c r="O370" i="6"/>
  <c r="N370" i="6"/>
  <c r="M370" i="6"/>
  <c r="D370" i="6"/>
  <c r="S369" i="6"/>
  <c r="Q369" i="6"/>
  <c r="P369" i="6"/>
  <c r="O369" i="6"/>
  <c r="N369" i="6"/>
  <c r="M369" i="6"/>
  <c r="D369" i="6"/>
  <c r="S368" i="6"/>
  <c r="Q368" i="6"/>
  <c r="P368" i="6"/>
  <c r="O368" i="6"/>
  <c r="N368" i="6"/>
  <c r="M368" i="6"/>
  <c r="D368" i="6"/>
  <c r="Q367" i="6"/>
  <c r="P367" i="6"/>
  <c r="S367" i="6" s="1"/>
  <c r="O367" i="6"/>
  <c r="N367" i="6"/>
  <c r="M367" i="6"/>
  <c r="D367" i="6"/>
  <c r="Q366" i="6"/>
  <c r="P366" i="6"/>
  <c r="S366" i="6" s="1"/>
  <c r="O366" i="6"/>
  <c r="N366" i="6"/>
  <c r="M366" i="6"/>
  <c r="D366" i="6"/>
  <c r="Q365" i="6"/>
  <c r="P365" i="6"/>
  <c r="S365" i="6" s="1"/>
  <c r="O365" i="6"/>
  <c r="N365" i="6"/>
  <c r="M365" i="6"/>
  <c r="D365" i="6"/>
  <c r="S364" i="6"/>
  <c r="Q364" i="6"/>
  <c r="P364" i="6"/>
  <c r="O364" i="6"/>
  <c r="N364" i="6"/>
  <c r="M364" i="6"/>
  <c r="D364" i="6"/>
  <c r="S363" i="6"/>
  <c r="Q363" i="6"/>
  <c r="P363" i="6"/>
  <c r="O363" i="6"/>
  <c r="N363" i="6"/>
  <c r="M363" i="6"/>
  <c r="D363" i="6"/>
  <c r="Q362" i="6"/>
  <c r="P362" i="6"/>
  <c r="S362" i="6" s="1"/>
  <c r="O362" i="6"/>
  <c r="N362" i="6"/>
  <c r="M362" i="6"/>
  <c r="D362" i="6"/>
  <c r="S361" i="6"/>
  <c r="Q361" i="6"/>
  <c r="P361" i="6"/>
  <c r="O361" i="6"/>
  <c r="N361" i="6"/>
  <c r="M361" i="6"/>
  <c r="D361" i="6"/>
  <c r="Q360" i="6"/>
  <c r="P360" i="6"/>
  <c r="S360" i="6" s="1"/>
  <c r="O360" i="6"/>
  <c r="N360" i="6"/>
  <c r="M360" i="6"/>
  <c r="D360" i="6"/>
  <c r="Q359" i="6"/>
  <c r="P359" i="6"/>
  <c r="S359" i="6" s="1"/>
  <c r="O359" i="6"/>
  <c r="N359" i="6"/>
  <c r="M359" i="6"/>
  <c r="D359" i="6"/>
  <c r="Q358" i="6"/>
  <c r="P358" i="6"/>
  <c r="S358" i="6" s="1"/>
  <c r="O358" i="6"/>
  <c r="N358" i="6"/>
  <c r="M358" i="6"/>
  <c r="D358" i="6"/>
  <c r="Q357" i="6"/>
  <c r="P357" i="6"/>
  <c r="S357" i="6" s="1"/>
  <c r="O357" i="6"/>
  <c r="N357" i="6"/>
  <c r="M357" i="6"/>
  <c r="D357" i="6"/>
  <c r="S356" i="6"/>
  <c r="Q356" i="6"/>
  <c r="P356" i="6"/>
  <c r="O356" i="6"/>
  <c r="N356" i="6"/>
  <c r="M356" i="6"/>
  <c r="D356" i="6"/>
  <c r="S355" i="6"/>
  <c r="Q355" i="6"/>
  <c r="P355" i="6"/>
  <c r="O355" i="6"/>
  <c r="N355" i="6"/>
  <c r="M355" i="6"/>
  <c r="D355" i="6"/>
  <c r="Q354" i="6"/>
  <c r="P354" i="6"/>
  <c r="S354" i="6" s="1"/>
  <c r="O354" i="6"/>
  <c r="N354" i="6"/>
  <c r="M354" i="6"/>
  <c r="D354" i="6"/>
  <c r="S353" i="6"/>
  <c r="Q353" i="6"/>
  <c r="P353" i="6"/>
  <c r="O353" i="6"/>
  <c r="N353" i="6"/>
  <c r="M353" i="6"/>
  <c r="D353" i="6"/>
  <c r="S352" i="6"/>
  <c r="Q352" i="6"/>
  <c r="P352" i="6"/>
  <c r="O352" i="6"/>
  <c r="N352" i="6"/>
  <c r="M352" i="6"/>
  <c r="D352" i="6"/>
  <c r="Q351" i="6"/>
  <c r="P351" i="6"/>
  <c r="S351" i="6" s="1"/>
  <c r="O351" i="6"/>
  <c r="N351" i="6"/>
  <c r="M351" i="6"/>
  <c r="D351" i="6"/>
  <c r="Q350" i="6"/>
  <c r="P350" i="6"/>
  <c r="S350" i="6" s="1"/>
  <c r="O350" i="6"/>
  <c r="N350" i="6"/>
  <c r="M350" i="6"/>
  <c r="D350" i="6"/>
  <c r="S349" i="6"/>
  <c r="Q349" i="6"/>
  <c r="P349" i="6"/>
  <c r="O349" i="6"/>
  <c r="N349" i="6"/>
  <c r="M349" i="6"/>
  <c r="D349" i="6"/>
  <c r="S348" i="6"/>
  <c r="Q348" i="6"/>
  <c r="P348" i="6"/>
  <c r="O348" i="6"/>
  <c r="N348" i="6"/>
  <c r="M348" i="6"/>
  <c r="D348" i="6"/>
  <c r="Q347" i="6"/>
  <c r="P347" i="6"/>
  <c r="S347" i="6" s="1"/>
  <c r="O347" i="6"/>
  <c r="N347" i="6"/>
  <c r="M347" i="6"/>
  <c r="D347" i="6"/>
  <c r="S346" i="6"/>
  <c r="Q346" i="6"/>
  <c r="P346" i="6"/>
  <c r="O346" i="6"/>
  <c r="N346" i="6"/>
  <c r="M346" i="6"/>
  <c r="D346" i="6"/>
  <c r="S345" i="6"/>
  <c r="Q345" i="6"/>
  <c r="P345" i="6"/>
  <c r="O345" i="6"/>
  <c r="N345" i="6"/>
  <c r="M345" i="6"/>
  <c r="D345" i="6"/>
  <c r="Q344" i="6"/>
  <c r="P344" i="6"/>
  <c r="S344" i="6" s="1"/>
  <c r="O344" i="6"/>
  <c r="N344" i="6"/>
  <c r="M344" i="6"/>
  <c r="D344" i="6"/>
  <c r="S343" i="6"/>
  <c r="Q343" i="6"/>
  <c r="P343" i="6"/>
  <c r="O343" i="6"/>
  <c r="N343" i="6"/>
  <c r="M343" i="6"/>
  <c r="D343" i="6"/>
  <c r="S342" i="6"/>
  <c r="Q342" i="6"/>
  <c r="P342" i="6"/>
  <c r="O342" i="6"/>
  <c r="N342" i="6"/>
  <c r="M342" i="6"/>
  <c r="D342" i="6"/>
  <c r="Q341" i="6"/>
  <c r="P341" i="6"/>
  <c r="S341" i="6" s="1"/>
  <c r="O341" i="6"/>
  <c r="N341" i="6"/>
  <c r="M341" i="6"/>
  <c r="D341" i="6"/>
  <c r="S340" i="6"/>
  <c r="Q340" i="6"/>
  <c r="P340" i="6"/>
  <c r="O340" i="6"/>
  <c r="N340" i="6"/>
  <c r="M340" i="6"/>
  <c r="D340" i="6"/>
  <c r="Q339" i="6"/>
  <c r="P339" i="6"/>
  <c r="S339" i="6" s="1"/>
  <c r="O339" i="6"/>
  <c r="N339" i="6"/>
  <c r="M339" i="6"/>
  <c r="D339" i="6"/>
  <c r="Q338" i="6"/>
  <c r="P338" i="6"/>
  <c r="S338" i="6" s="1"/>
  <c r="O338" i="6"/>
  <c r="N338" i="6"/>
  <c r="M338" i="6"/>
  <c r="D338" i="6"/>
  <c r="Q337" i="6"/>
  <c r="P337" i="6"/>
  <c r="S337" i="6" s="1"/>
  <c r="O337" i="6"/>
  <c r="N337" i="6"/>
  <c r="M337" i="6"/>
  <c r="D337" i="6"/>
  <c r="S336" i="6"/>
  <c r="Q336" i="6"/>
  <c r="P336" i="6"/>
  <c r="O336" i="6"/>
  <c r="N336" i="6"/>
  <c r="M336" i="6"/>
  <c r="D336" i="6"/>
  <c r="S335" i="6"/>
  <c r="Q335" i="6"/>
  <c r="P335" i="6"/>
  <c r="O335" i="6"/>
  <c r="N335" i="6"/>
  <c r="M335" i="6"/>
  <c r="D335" i="6"/>
  <c r="Q334" i="6"/>
  <c r="P334" i="6"/>
  <c r="S334" i="6" s="1"/>
  <c r="O334" i="6"/>
  <c r="N334" i="6"/>
  <c r="M334" i="6"/>
  <c r="D334" i="6"/>
  <c r="Q333" i="6"/>
  <c r="P333" i="6"/>
  <c r="S333" i="6" s="1"/>
  <c r="O333" i="6"/>
  <c r="N333" i="6"/>
  <c r="M333" i="6"/>
  <c r="D333" i="6"/>
  <c r="Q332" i="6"/>
  <c r="P332" i="6"/>
  <c r="S332" i="6" s="1"/>
  <c r="O332" i="6"/>
  <c r="N332" i="6"/>
  <c r="M332" i="6"/>
  <c r="D332" i="6"/>
  <c r="Q331" i="6"/>
  <c r="P331" i="6"/>
  <c r="S331" i="6" s="1"/>
  <c r="O331" i="6"/>
  <c r="N331" i="6"/>
  <c r="M331" i="6"/>
  <c r="D331" i="6"/>
  <c r="S330" i="6"/>
  <c r="Q330" i="6"/>
  <c r="P330" i="6"/>
  <c r="O330" i="6"/>
  <c r="N330" i="6"/>
  <c r="M330" i="6"/>
  <c r="D330" i="6"/>
  <c r="S329" i="6"/>
  <c r="Q329" i="6"/>
  <c r="P329" i="6"/>
  <c r="O329" i="6"/>
  <c r="N329" i="6"/>
  <c r="M329" i="6"/>
  <c r="D329" i="6"/>
  <c r="S328" i="6"/>
  <c r="Q328" i="6"/>
  <c r="P328" i="6"/>
  <c r="O328" i="6"/>
  <c r="N328" i="6"/>
  <c r="M328" i="6"/>
  <c r="D328" i="6"/>
  <c r="S327" i="6"/>
  <c r="Q327" i="6"/>
  <c r="P327" i="6"/>
  <c r="O327" i="6"/>
  <c r="N327" i="6"/>
  <c r="M327" i="6"/>
  <c r="D327" i="6"/>
  <c r="Q326" i="6"/>
  <c r="P326" i="6"/>
  <c r="S326" i="6" s="1"/>
  <c r="O326" i="6"/>
  <c r="N326" i="6"/>
  <c r="M326" i="6"/>
  <c r="D326" i="6"/>
  <c r="Q325" i="6"/>
  <c r="P325" i="6"/>
  <c r="S325" i="6" s="1"/>
  <c r="O325" i="6"/>
  <c r="N325" i="6"/>
  <c r="M325" i="6"/>
  <c r="D325" i="6"/>
  <c r="Q324" i="6"/>
  <c r="P324" i="6"/>
  <c r="S324" i="6" s="1"/>
  <c r="O324" i="6"/>
  <c r="N324" i="6"/>
  <c r="M324" i="6"/>
  <c r="D324" i="6"/>
  <c r="S323" i="6"/>
  <c r="Q323" i="6"/>
  <c r="P323" i="6"/>
  <c r="O323" i="6"/>
  <c r="N323" i="6"/>
  <c r="M323" i="6"/>
  <c r="D323" i="6"/>
  <c r="S322" i="6"/>
  <c r="Q322" i="6"/>
  <c r="P322" i="6"/>
  <c r="O322" i="6"/>
  <c r="N322" i="6"/>
  <c r="M322" i="6"/>
  <c r="D322" i="6"/>
  <c r="Q321" i="6"/>
  <c r="P321" i="6"/>
  <c r="S321" i="6" s="1"/>
  <c r="O321" i="6"/>
  <c r="N321" i="6"/>
  <c r="M321" i="6"/>
  <c r="D321" i="6"/>
  <c r="S320" i="6"/>
  <c r="Q320" i="6"/>
  <c r="P320" i="6"/>
  <c r="O320" i="6"/>
  <c r="N320" i="6"/>
  <c r="M320" i="6"/>
  <c r="D320" i="6"/>
  <c r="S319" i="6"/>
  <c r="Q319" i="6"/>
  <c r="P319" i="6"/>
  <c r="O319" i="6"/>
  <c r="N319" i="6"/>
  <c r="M319" i="6"/>
  <c r="D319" i="6"/>
  <c r="Q318" i="6"/>
  <c r="P318" i="6"/>
  <c r="S318" i="6" s="1"/>
  <c r="O318" i="6"/>
  <c r="N318" i="6"/>
  <c r="M318" i="6"/>
  <c r="D318" i="6"/>
  <c r="S317" i="6"/>
  <c r="Q317" i="6"/>
  <c r="P317" i="6"/>
  <c r="O317" i="6"/>
  <c r="N317" i="6"/>
  <c r="M317" i="6"/>
  <c r="D317" i="6"/>
  <c r="S316" i="6"/>
  <c r="Q316" i="6"/>
  <c r="P316" i="6"/>
  <c r="O316" i="6"/>
  <c r="N316" i="6"/>
  <c r="M316" i="6"/>
  <c r="D316" i="6"/>
  <c r="Q315" i="6"/>
  <c r="P315" i="6"/>
  <c r="S315" i="6" s="1"/>
  <c r="O315" i="6"/>
  <c r="N315" i="6"/>
  <c r="M315" i="6"/>
  <c r="D315" i="6"/>
  <c r="Q314" i="6"/>
  <c r="P314" i="6"/>
  <c r="S314" i="6" s="1"/>
  <c r="O314" i="6"/>
  <c r="N314" i="6"/>
  <c r="M314" i="6"/>
  <c r="D314" i="6"/>
  <c r="S313" i="6"/>
  <c r="Q313" i="6"/>
  <c r="P313" i="6"/>
  <c r="O313" i="6"/>
  <c r="N313" i="6"/>
  <c r="M313" i="6"/>
  <c r="D313" i="6"/>
  <c r="S312" i="6"/>
  <c r="Q312" i="6"/>
  <c r="P312" i="6"/>
  <c r="O312" i="6"/>
  <c r="N312" i="6"/>
  <c r="M312" i="6"/>
  <c r="D312" i="6"/>
  <c r="Q311" i="6"/>
  <c r="P311" i="6"/>
  <c r="S311" i="6" s="1"/>
  <c r="O311" i="6"/>
  <c r="N311" i="6"/>
  <c r="M311" i="6"/>
  <c r="D311" i="6"/>
  <c r="S310" i="6"/>
  <c r="Q310" i="6"/>
  <c r="P310" i="6"/>
  <c r="O310" i="6"/>
  <c r="N310" i="6"/>
  <c r="M310" i="6"/>
  <c r="D310" i="6"/>
  <c r="S309" i="6"/>
  <c r="Q309" i="6"/>
  <c r="P309" i="6"/>
  <c r="O309" i="6"/>
  <c r="N309" i="6"/>
  <c r="M309" i="6"/>
  <c r="D309" i="6"/>
  <c r="Q308" i="6"/>
  <c r="P308" i="6"/>
  <c r="S308" i="6" s="1"/>
  <c r="O308" i="6"/>
  <c r="N308" i="6"/>
  <c r="M308" i="6"/>
  <c r="D308" i="6"/>
  <c r="Q307" i="6"/>
  <c r="P307" i="6"/>
  <c r="S307" i="6" s="1"/>
  <c r="O307" i="6"/>
  <c r="N307" i="6"/>
  <c r="M307" i="6"/>
  <c r="D307" i="6"/>
  <c r="Q306" i="6"/>
  <c r="P306" i="6"/>
  <c r="S306" i="6" s="1"/>
  <c r="O306" i="6"/>
  <c r="N306" i="6"/>
  <c r="M306" i="6"/>
  <c r="D306" i="6"/>
  <c r="Q305" i="6"/>
  <c r="P305" i="6"/>
  <c r="S305" i="6" s="1"/>
  <c r="O305" i="6"/>
  <c r="N305" i="6"/>
  <c r="M305" i="6"/>
  <c r="D305" i="6"/>
  <c r="S304" i="6"/>
  <c r="Q304" i="6"/>
  <c r="P304" i="6"/>
  <c r="O304" i="6"/>
  <c r="N304" i="6"/>
  <c r="M304" i="6"/>
  <c r="D304" i="6"/>
  <c r="S303" i="6"/>
  <c r="Q303" i="6"/>
  <c r="P303" i="6"/>
  <c r="O303" i="6"/>
  <c r="N303" i="6"/>
  <c r="M303" i="6"/>
  <c r="D303" i="6"/>
  <c r="Q302" i="6"/>
  <c r="P302" i="6"/>
  <c r="S302" i="6" s="1"/>
  <c r="O302" i="6"/>
  <c r="N302" i="6"/>
  <c r="M302" i="6"/>
  <c r="D302" i="6"/>
  <c r="Q301" i="6"/>
  <c r="P301" i="6"/>
  <c r="S301" i="6" s="1"/>
  <c r="O301" i="6"/>
  <c r="N301" i="6"/>
  <c r="M301" i="6"/>
  <c r="D301" i="6"/>
  <c r="Q300" i="6"/>
  <c r="P300" i="6"/>
  <c r="S300" i="6" s="1"/>
  <c r="O300" i="6"/>
  <c r="N300" i="6"/>
  <c r="M300" i="6"/>
  <c r="D300" i="6"/>
  <c r="Q299" i="6"/>
  <c r="P299" i="6"/>
  <c r="S299" i="6" s="1"/>
  <c r="O299" i="6"/>
  <c r="N299" i="6"/>
  <c r="M299" i="6"/>
  <c r="D299" i="6"/>
  <c r="Q298" i="6"/>
  <c r="P298" i="6"/>
  <c r="S298" i="6" s="1"/>
  <c r="O298" i="6"/>
  <c r="N298" i="6"/>
  <c r="M298" i="6"/>
  <c r="D298" i="6"/>
  <c r="S297" i="6"/>
  <c r="Q297" i="6"/>
  <c r="P297" i="6"/>
  <c r="O297" i="6"/>
  <c r="N297" i="6"/>
  <c r="M297" i="6"/>
  <c r="D297" i="6"/>
  <c r="S296" i="6"/>
  <c r="Q296" i="6"/>
  <c r="P296" i="6"/>
  <c r="O296" i="6"/>
  <c r="N296" i="6"/>
  <c r="M296" i="6"/>
  <c r="D296" i="6"/>
  <c r="Q295" i="6"/>
  <c r="P295" i="6"/>
  <c r="S295" i="6" s="1"/>
  <c r="O295" i="6"/>
  <c r="N295" i="6"/>
  <c r="M295" i="6"/>
  <c r="D295" i="6"/>
  <c r="S294" i="6"/>
  <c r="Q294" i="6"/>
  <c r="P294" i="6"/>
  <c r="O294" i="6"/>
  <c r="N294" i="6"/>
  <c r="M294" i="6"/>
  <c r="D294" i="6"/>
  <c r="S293" i="6"/>
  <c r="Q293" i="6"/>
  <c r="P293" i="6"/>
  <c r="O293" i="6"/>
  <c r="N293" i="6"/>
  <c r="M293" i="6"/>
  <c r="D293" i="6"/>
  <c r="S292" i="6"/>
  <c r="Q292" i="6"/>
  <c r="P292" i="6"/>
  <c r="O292" i="6"/>
  <c r="N292" i="6"/>
  <c r="M292" i="6"/>
  <c r="D292" i="6"/>
  <c r="S291" i="6"/>
  <c r="Q291" i="6"/>
  <c r="P291" i="6"/>
  <c r="O291" i="6"/>
  <c r="N291" i="6"/>
  <c r="M291" i="6"/>
  <c r="D291" i="6"/>
  <c r="Q290" i="6"/>
  <c r="P290" i="6"/>
  <c r="S290" i="6" s="1"/>
  <c r="O290" i="6"/>
  <c r="N290" i="6"/>
  <c r="M290" i="6"/>
  <c r="D290" i="6"/>
  <c r="S289" i="6"/>
  <c r="Q289" i="6"/>
  <c r="P289" i="6"/>
  <c r="O289" i="6"/>
  <c r="N289" i="6"/>
  <c r="M289" i="6"/>
  <c r="D289" i="6"/>
  <c r="Q288" i="6"/>
  <c r="P288" i="6"/>
  <c r="S288" i="6" s="1"/>
  <c r="O288" i="6"/>
  <c r="N288" i="6"/>
  <c r="M288" i="6"/>
  <c r="D288" i="6"/>
  <c r="S287" i="6"/>
  <c r="Q287" i="6"/>
  <c r="P287" i="6"/>
  <c r="O287" i="6"/>
  <c r="N287" i="6"/>
  <c r="M287" i="6"/>
  <c r="D287" i="6"/>
  <c r="S286" i="6"/>
  <c r="Q286" i="6"/>
  <c r="P286" i="6"/>
  <c r="O286" i="6"/>
  <c r="N286" i="6"/>
  <c r="M286" i="6"/>
  <c r="D286" i="6"/>
  <c r="Q285" i="6"/>
  <c r="P285" i="6"/>
  <c r="S285" i="6" s="1"/>
  <c r="O285" i="6"/>
  <c r="N285" i="6"/>
  <c r="M285" i="6"/>
  <c r="D285" i="6"/>
  <c r="S284" i="6"/>
  <c r="Q284" i="6"/>
  <c r="P284" i="6"/>
  <c r="O284" i="6"/>
  <c r="N284" i="6"/>
  <c r="M284" i="6"/>
  <c r="D284" i="6"/>
  <c r="S283" i="6"/>
  <c r="Q283" i="6"/>
  <c r="P283" i="6"/>
  <c r="O283" i="6"/>
  <c r="N283" i="6"/>
  <c r="M283" i="6"/>
  <c r="D283" i="6"/>
  <c r="Q282" i="6"/>
  <c r="P282" i="6"/>
  <c r="S282" i="6" s="1"/>
  <c r="O282" i="6"/>
  <c r="N282" i="6"/>
  <c r="M282" i="6"/>
  <c r="D282" i="6"/>
  <c r="Q281" i="6"/>
  <c r="P281" i="6"/>
  <c r="S281" i="6" s="1"/>
  <c r="O281" i="6"/>
  <c r="N281" i="6"/>
  <c r="M281" i="6"/>
  <c r="D281" i="6"/>
  <c r="S280" i="6"/>
  <c r="Q280" i="6"/>
  <c r="P280" i="6"/>
  <c r="O280" i="6"/>
  <c r="N280" i="6"/>
  <c r="M280" i="6"/>
  <c r="D280" i="6"/>
  <c r="Q279" i="6"/>
  <c r="P279" i="6"/>
  <c r="S279" i="6" s="1"/>
  <c r="O279" i="6"/>
  <c r="N279" i="6"/>
  <c r="M279" i="6"/>
  <c r="D279" i="6"/>
  <c r="Q278" i="6"/>
  <c r="P278" i="6"/>
  <c r="S278" i="6" s="1"/>
  <c r="O278" i="6"/>
  <c r="N278" i="6"/>
  <c r="M278" i="6"/>
  <c r="D278" i="6"/>
  <c r="S277" i="6"/>
  <c r="Q277" i="6"/>
  <c r="P277" i="6"/>
  <c r="O277" i="6"/>
  <c r="N277" i="6"/>
  <c r="M277" i="6"/>
  <c r="D277" i="6"/>
  <c r="S276" i="6"/>
  <c r="Q276" i="6"/>
  <c r="P276" i="6"/>
  <c r="O276" i="6"/>
  <c r="N276" i="6"/>
  <c r="M276" i="6"/>
  <c r="D276" i="6"/>
  <c r="Q275" i="6"/>
  <c r="P275" i="6"/>
  <c r="S275" i="6" s="1"/>
  <c r="O275" i="6"/>
  <c r="N275" i="6"/>
  <c r="M275" i="6"/>
  <c r="D275" i="6"/>
  <c r="Q274" i="6"/>
  <c r="P274" i="6"/>
  <c r="S274" i="6" s="1"/>
  <c r="O274" i="6"/>
  <c r="N274" i="6"/>
  <c r="M274" i="6"/>
  <c r="D274" i="6"/>
  <c r="Q273" i="6"/>
  <c r="P273" i="6"/>
  <c r="S273" i="6" s="1"/>
  <c r="O273" i="6"/>
  <c r="N273" i="6"/>
  <c r="M273" i="6"/>
  <c r="D273" i="6"/>
  <c r="Q272" i="6"/>
  <c r="P272" i="6"/>
  <c r="S272" i="6" s="1"/>
  <c r="O272" i="6"/>
  <c r="N272" i="6"/>
  <c r="M272" i="6"/>
  <c r="D272" i="6"/>
  <c r="S271" i="6"/>
  <c r="Q271" i="6"/>
  <c r="P271" i="6"/>
  <c r="O271" i="6"/>
  <c r="N271" i="6"/>
  <c r="M271" i="6"/>
  <c r="D271" i="6"/>
  <c r="S270" i="6"/>
  <c r="Q270" i="6"/>
  <c r="P270" i="6"/>
  <c r="O270" i="6"/>
  <c r="N270" i="6"/>
  <c r="M270" i="6"/>
  <c r="D270" i="6"/>
  <c r="Q269" i="6"/>
  <c r="P269" i="6"/>
  <c r="S269" i="6" s="1"/>
  <c r="O269" i="6"/>
  <c r="N269" i="6"/>
  <c r="M269" i="6"/>
  <c r="D269" i="6"/>
  <c r="S268" i="6"/>
  <c r="Q268" i="6"/>
  <c r="P268" i="6"/>
  <c r="O268" i="6"/>
  <c r="N268" i="6"/>
  <c r="M268" i="6"/>
  <c r="D268" i="6"/>
  <c r="S267" i="6"/>
  <c r="Q267" i="6"/>
  <c r="P267" i="6"/>
  <c r="O267" i="6"/>
  <c r="N267" i="6"/>
  <c r="M267" i="6"/>
  <c r="D267" i="6"/>
  <c r="Q266" i="6"/>
  <c r="P266" i="6"/>
  <c r="S266" i="6" s="1"/>
  <c r="O266" i="6"/>
  <c r="N266" i="6"/>
  <c r="M266" i="6"/>
  <c r="D266" i="6"/>
  <c r="Q265" i="6"/>
  <c r="P265" i="6"/>
  <c r="S265" i="6" s="1"/>
  <c r="O265" i="6"/>
  <c r="N265" i="6"/>
  <c r="M265" i="6"/>
  <c r="D265" i="6"/>
  <c r="S264" i="6"/>
  <c r="Q264" i="6"/>
  <c r="P264" i="6"/>
  <c r="O264" i="6"/>
  <c r="N264" i="6"/>
  <c r="M264" i="6"/>
  <c r="D264" i="6"/>
  <c r="S263" i="6"/>
  <c r="Q263" i="6"/>
  <c r="P263" i="6"/>
  <c r="O263" i="6"/>
  <c r="N263" i="6"/>
  <c r="M263" i="6"/>
  <c r="D263" i="6"/>
  <c r="Q262" i="6"/>
  <c r="P262" i="6"/>
  <c r="S262" i="6" s="1"/>
  <c r="O262" i="6"/>
  <c r="N262" i="6"/>
  <c r="M262" i="6"/>
  <c r="D262" i="6"/>
  <c r="S261" i="6"/>
  <c r="Q261" i="6"/>
  <c r="P261" i="6"/>
  <c r="O261" i="6"/>
  <c r="N261" i="6"/>
  <c r="M261" i="6"/>
  <c r="D261" i="6"/>
  <c r="S260" i="6"/>
  <c r="Q260" i="6"/>
  <c r="P260" i="6"/>
  <c r="O260" i="6"/>
  <c r="N260" i="6"/>
  <c r="M260" i="6"/>
  <c r="D260" i="6"/>
  <c r="Q259" i="6"/>
  <c r="P259" i="6"/>
  <c r="S259" i="6" s="1"/>
  <c r="O259" i="6"/>
  <c r="N259" i="6"/>
  <c r="M259" i="6"/>
  <c r="D259" i="6"/>
  <c r="S258" i="6"/>
  <c r="Q258" i="6"/>
  <c r="P258" i="6"/>
  <c r="O258" i="6"/>
  <c r="N258" i="6"/>
  <c r="M258" i="6"/>
  <c r="D258" i="6"/>
  <c r="S257" i="6"/>
  <c r="Q257" i="6"/>
  <c r="P257" i="6"/>
  <c r="O257" i="6"/>
  <c r="N257" i="6"/>
  <c r="M257" i="6"/>
  <c r="D257" i="6"/>
  <c r="S256" i="6"/>
  <c r="Q256" i="6"/>
  <c r="P256" i="6"/>
  <c r="O256" i="6"/>
  <c r="N256" i="6"/>
  <c r="M256" i="6"/>
  <c r="D256" i="6"/>
  <c r="Q255" i="6"/>
  <c r="P255" i="6"/>
  <c r="S255" i="6" s="1"/>
  <c r="O255" i="6"/>
  <c r="N255" i="6"/>
  <c r="M255" i="6"/>
  <c r="D255" i="6"/>
  <c r="Q254" i="6"/>
  <c r="P254" i="6"/>
  <c r="S254" i="6" s="1"/>
  <c r="O254" i="6"/>
  <c r="N254" i="6"/>
  <c r="M254" i="6"/>
  <c r="D254" i="6"/>
  <c r="S253" i="6"/>
  <c r="Q253" i="6"/>
  <c r="P253" i="6"/>
  <c r="O253" i="6"/>
  <c r="N253" i="6"/>
  <c r="M253" i="6"/>
  <c r="D253" i="6"/>
  <c r="Q252" i="6"/>
  <c r="P252" i="6"/>
  <c r="S252" i="6" s="1"/>
  <c r="O252" i="6"/>
  <c r="N252" i="6"/>
  <c r="M252" i="6"/>
  <c r="D252" i="6"/>
  <c r="S251" i="6"/>
  <c r="Q251" i="6"/>
  <c r="P251" i="6"/>
  <c r="O251" i="6"/>
  <c r="N251" i="6"/>
  <c r="M251" i="6"/>
  <c r="D251" i="6"/>
  <c r="S250" i="6"/>
  <c r="Q250" i="6"/>
  <c r="P250" i="6"/>
  <c r="O250" i="6"/>
  <c r="N250" i="6"/>
  <c r="M250" i="6"/>
  <c r="D250" i="6"/>
  <c r="Q249" i="6"/>
  <c r="P249" i="6"/>
  <c r="S249" i="6" s="1"/>
  <c r="O249" i="6"/>
  <c r="N249" i="6"/>
  <c r="M249" i="6"/>
  <c r="D249" i="6"/>
  <c r="Q248" i="6"/>
  <c r="P248" i="6"/>
  <c r="S248" i="6" s="1"/>
  <c r="O248" i="6"/>
  <c r="N248" i="6"/>
  <c r="M248" i="6"/>
  <c r="D248" i="6"/>
  <c r="Q247" i="6"/>
  <c r="P247" i="6"/>
  <c r="S247" i="6" s="1"/>
  <c r="O247" i="6"/>
  <c r="N247" i="6"/>
  <c r="M247" i="6"/>
  <c r="D247" i="6"/>
  <c r="Q246" i="6"/>
  <c r="P246" i="6"/>
  <c r="S246" i="6" s="1"/>
  <c r="O246" i="6"/>
  <c r="N246" i="6"/>
  <c r="M246" i="6"/>
  <c r="D246" i="6"/>
  <c r="S245" i="6"/>
  <c r="Q245" i="6"/>
  <c r="P245" i="6"/>
  <c r="O245" i="6"/>
  <c r="N245" i="6"/>
  <c r="M245" i="6"/>
  <c r="D245" i="6"/>
  <c r="S244" i="6"/>
  <c r="Q244" i="6"/>
  <c r="P244" i="6"/>
  <c r="O244" i="6"/>
  <c r="N244" i="6"/>
  <c r="M244" i="6"/>
  <c r="D244" i="6"/>
  <c r="Q243" i="6"/>
  <c r="P243" i="6"/>
  <c r="S243" i="6" s="1"/>
  <c r="O243" i="6"/>
  <c r="N243" i="6"/>
  <c r="M243" i="6"/>
  <c r="D243" i="6"/>
  <c r="Q242" i="6"/>
  <c r="P242" i="6"/>
  <c r="S242" i="6" s="1"/>
  <c r="O242" i="6"/>
  <c r="N242" i="6"/>
  <c r="M242" i="6"/>
  <c r="D242" i="6"/>
  <c r="Q241" i="6"/>
  <c r="P241" i="6"/>
  <c r="S241" i="6" s="1"/>
  <c r="O241" i="6"/>
  <c r="N241" i="6"/>
  <c r="M241" i="6"/>
  <c r="D241" i="6"/>
  <c r="Q240" i="6"/>
  <c r="P240" i="6"/>
  <c r="S240" i="6" s="1"/>
  <c r="O240" i="6"/>
  <c r="N240" i="6"/>
  <c r="M240" i="6"/>
  <c r="D240" i="6"/>
  <c r="Q239" i="6"/>
  <c r="P239" i="6"/>
  <c r="S239" i="6" s="1"/>
  <c r="O239" i="6"/>
  <c r="N239" i="6"/>
  <c r="M239" i="6"/>
  <c r="D239" i="6"/>
  <c r="S238" i="6"/>
  <c r="Q238" i="6"/>
  <c r="P238" i="6"/>
  <c r="O238" i="6"/>
  <c r="N238" i="6"/>
  <c r="M238" i="6"/>
  <c r="D238" i="6"/>
  <c r="S237" i="6"/>
  <c r="Q237" i="6"/>
  <c r="P237" i="6"/>
  <c r="O237" i="6"/>
  <c r="N237" i="6"/>
  <c r="M237" i="6"/>
  <c r="D237" i="6"/>
  <c r="Q236" i="6"/>
  <c r="P236" i="6"/>
  <c r="S236" i="6" s="1"/>
  <c r="O236" i="6"/>
  <c r="N236" i="6"/>
  <c r="M236" i="6"/>
  <c r="D236" i="6"/>
  <c r="S235" i="6"/>
  <c r="Q235" i="6"/>
  <c r="P235" i="6"/>
  <c r="O235" i="6"/>
  <c r="N235" i="6"/>
  <c r="M235" i="6"/>
  <c r="D235" i="6"/>
  <c r="S234" i="6"/>
  <c r="Q234" i="6"/>
  <c r="P234" i="6"/>
  <c r="O234" i="6"/>
  <c r="N234" i="6"/>
  <c r="M234" i="6"/>
  <c r="D234" i="6"/>
  <c r="Q233" i="6"/>
  <c r="P233" i="6"/>
  <c r="S233" i="6" s="1"/>
  <c r="O233" i="6"/>
  <c r="N233" i="6"/>
  <c r="M233" i="6"/>
  <c r="D233" i="6"/>
  <c r="S232" i="6"/>
  <c r="Q232" i="6"/>
  <c r="P232" i="6"/>
  <c r="O232" i="6"/>
  <c r="N232" i="6"/>
  <c r="M232" i="6"/>
  <c r="D232" i="6"/>
  <c r="S231" i="6"/>
  <c r="Q231" i="6"/>
  <c r="P231" i="6"/>
  <c r="O231" i="6"/>
  <c r="N231" i="6"/>
  <c r="M231" i="6"/>
  <c r="D231" i="6"/>
  <c r="Q230" i="6"/>
  <c r="P230" i="6"/>
  <c r="S230" i="6" s="1"/>
  <c r="O230" i="6"/>
  <c r="N230" i="6"/>
  <c r="M230" i="6"/>
  <c r="D230" i="6"/>
  <c r="Q229" i="6"/>
  <c r="P229" i="6"/>
  <c r="S229" i="6" s="1"/>
  <c r="O229" i="6"/>
  <c r="N229" i="6"/>
  <c r="M229" i="6"/>
  <c r="D229" i="6"/>
  <c r="S228" i="6"/>
  <c r="Q228" i="6"/>
  <c r="P228" i="6"/>
  <c r="O228" i="6"/>
  <c r="N228" i="6"/>
  <c r="M228" i="6"/>
  <c r="D228" i="6"/>
  <c r="S227" i="6"/>
  <c r="Q227" i="6"/>
  <c r="P227" i="6"/>
  <c r="O227" i="6"/>
  <c r="N227" i="6"/>
  <c r="M227" i="6"/>
  <c r="D227" i="6"/>
  <c r="Q226" i="6"/>
  <c r="P226" i="6"/>
  <c r="S226" i="6" s="1"/>
  <c r="O226" i="6"/>
  <c r="N226" i="6"/>
  <c r="M226" i="6"/>
  <c r="D226" i="6"/>
  <c r="S225" i="6"/>
  <c r="Q225" i="6"/>
  <c r="P225" i="6"/>
  <c r="O225" i="6"/>
  <c r="N225" i="6"/>
  <c r="M225" i="6"/>
  <c r="D225" i="6"/>
  <c r="S224" i="6"/>
  <c r="Q224" i="6"/>
  <c r="P224" i="6"/>
  <c r="O224" i="6"/>
  <c r="N224" i="6"/>
  <c r="M224" i="6"/>
  <c r="D224" i="6"/>
  <c r="Q223" i="6"/>
  <c r="P223" i="6"/>
  <c r="S223" i="6" s="1"/>
  <c r="O223" i="6"/>
  <c r="N223" i="6"/>
  <c r="M223" i="6"/>
  <c r="D223" i="6"/>
  <c r="Q222" i="6"/>
  <c r="P222" i="6"/>
  <c r="S222" i="6" s="1"/>
  <c r="O222" i="6"/>
  <c r="N222" i="6"/>
  <c r="M222" i="6"/>
  <c r="D222" i="6"/>
  <c r="Q221" i="6"/>
  <c r="P221" i="6"/>
  <c r="S221" i="6" s="1"/>
  <c r="O221" i="6"/>
  <c r="N221" i="6"/>
  <c r="M221" i="6"/>
  <c r="D221" i="6"/>
  <c r="S220" i="6"/>
  <c r="Q220" i="6"/>
  <c r="P220" i="6"/>
  <c r="O220" i="6"/>
  <c r="N220" i="6"/>
  <c r="M220" i="6"/>
  <c r="D220" i="6"/>
  <c r="S219" i="6"/>
  <c r="Q219" i="6"/>
  <c r="P219" i="6"/>
  <c r="O219" i="6"/>
  <c r="N219" i="6"/>
  <c r="M219" i="6"/>
  <c r="D219" i="6"/>
  <c r="Q218" i="6"/>
  <c r="P218" i="6"/>
  <c r="S218" i="6" s="1"/>
  <c r="O218" i="6"/>
  <c r="N218" i="6"/>
  <c r="M218" i="6"/>
  <c r="D218" i="6"/>
  <c r="S217" i="6"/>
  <c r="Q217" i="6"/>
  <c r="P217" i="6"/>
  <c r="O217" i="6"/>
  <c r="N217" i="6"/>
  <c r="M217" i="6"/>
  <c r="D217" i="6"/>
  <c r="Q216" i="6"/>
  <c r="P216" i="6"/>
  <c r="S216" i="6" s="1"/>
  <c r="O216" i="6"/>
  <c r="N216" i="6"/>
  <c r="M216" i="6"/>
  <c r="D216" i="6"/>
  <c r="Q215" i="6"/>
  <c r="P215" i="6"/>
  <c r="S215" i="6" s="1"/>
  <c r="O215" i="6"/>
  <c r="N215" i="6"/>
  <c r="M215" i="6"/>
  <c r="D215" i="6"/>
  <c r="Q214" i="6"/>
  <c r="P214" i="6"/>
  <c r="S214" i="6" s="1"/>
  <c r="O214" i="6"/>
  <c r="N214" i="6"/>
  <c r="M214" i="6"/>
  <c r="D214" i="6"/>
  <c r="Q213" i="6"/>
  <c r="P213" i="6"/>
  <c r="S213" i="6" s="1"/>
  <c r="O213" i="6"/>
  <c r="N213" i="6"/>
  <c r="M213" i="6"/>
  <c r="D213" i="6"/>
  <c r="S212" i="6"/>
  <c r="Q212" i="6"/>
  <c r="P212" i="6"/>
  <c r="O212" i="6"/>
  <c r="N212" i="6"/>
  <c r="M212" i="6"/>
  <c r="D212" i="6"/>
  <c r="S211" i="6"/>
  <c r="Q211" i="6"/>
  <c r="P211" i="6"/>
  <c r="O211" i="6"/>
  <c r="N211" i="6"/>
  <c r="M211" i="6"/>
  <c r="D211" i="6"/>
  <c r="Q210" i="6"/>
  <c r="P210" i="6"/>
  <c r="S210" i="6" s="1"/>
  <c r="O210" i="6"/>
  <c r="N210" i="6"/>
  <c r="M210" i="6"/>
  <c r="D210" i="6"/>
  <c r="S209" i="6"/>
  <c r="Q209" i="6"/>
  <c r="P209" i="6"/>
  <c r="O209" i="6"/>
  <c r="N209" i="6"/>
  <c r="M209" i="6"/>
  <c r="D209" i="6"/>
  <c r="S208" i="6"/>
  <c r="Q208" i="6"/>
  <c r="P208" i="6"/>
  <c r="O208" i="6"/>
  <c r="N208" i="6"/>
  <c r="M208" i="6"/>
  <c r="D208" i="6"/>
  <c r="Q207" i="6"/>
  <c r="P207" i="6"/>
  <c r="S207" i="6" s="1"/>
  <c r="O207" i="6"/>
  <c r="N207" i="6"/>
  <c r="M207" i="6"/>
  <c r="D207" i="6"/>
  <c r="Q206" i="6"/>
  <c r="P206" i="6"/>
  <c r="S206" i="6" s="1"/>
  <c r="O206" i="6"/>
  <c r="N206" i="6"/>
  <c r="M206" i="6"/>
  <c r="D206" i="6"/>
  <c r="S205" i="6"/>
  <c r="Q205" i="6"/>
  <c r="P205" i="6"/>
  <c r="O205" i="6"/>
  <c r="N205" i="6"/>
  <c r="M205" i="6"/>
  <c r="D205" i="6"/>
  <c r="S204" i="6"/>
  <c r="Q204" i="6"/>
  <c r="P204" i="6"/>
  <c r="O204" i="6"/>
  <c r="N204" i="6"/>
  <c r="M204" i="6"/>
  <c r="D204" i="6"/>
  <c r="Q203" i="6"/>
  <c r="P203" i="6"/>
  <c r="S203" i="6" s="1"/>
  <c r="O203" i="6"/>
  <c r="N203" i="6"/>
  <c r="M203" i="6"/>
  <c r="D203" i="6"/>
  <c r="S202" i="6"/>
  <c r="Q202" i="6"/>
  <c r="P202" i="6"/>
  <c r="O202" i="6"/>
  <c r="N202" i="6"/>
  <c r="M202" i="6"/>
  <c r="D202" i="6"/>
  <c r="S201" i="6"/>
  <c r="Q201" i="6"/>
  <c r="P201" i="6"/>
  <c r="O201" i="6"/>
  <c r="N201" i="6"/>
  <c r="M201" i="6"/>
  <c r="D201" i="6"/>
  <c r="Q200" i="6"/>
  <c r="P200" i="6"/>
  <c r="S200" i="6" s="1"/>
  <c r="O200" i="6"/>
  <c r="N200" i="6"/>
  <c r="M200" i="6"/>
  <c r="D200" i="6"/>
  <c r="S199" i="6"/>
  <c r="Q199" i="6"/>
  <c r="P199" i="6"/>
  <c r="O199" i="6"/>
  <c r="N199" i="6"/>
  <c r="M199" i="6"/>
  <c r="D199" i="6"/>
  <c r="S198" i="6"/>
  <c r="Q198" i="6"/>
  <c r="P198" i="6"/>
  <c r="O198" i="6"/>
  <c r="N198" i="6"/>
  <c r="M198" i="6"/>
  <c r="D198" i="6"/>
  <c r="Q197" i="6"/>
  <c r="P197" i="6"/>
  <c r="S197" i="6" s="1"/>
  <c r="O197" i="6"/>
  <c r="N197" i="6"/>
  <c r="M197" i="6"/>
  <c r="D197" i="6"/>
  <c r="S196" i="6"/>
  <c r="Q196" i="6"/>
  <c r="P196" i="6"/>
  <c r="O196" i="6"/>
  <c r="N196" i="6"/>
  <c r="M196" i="6"/>
  <c r="D196" i="6"/>
  <c r="Q195" i="6"/>
  <c r="P195" i="6"/>
  <c r="S195" i="6" s="1"/>
  <c r="O195" i="6"/>
  <c r="N195" i="6"/>
  <c r="M195" i="6"/>
  <c r="D195" i="6"/>
  <c r="Q194" i="6"/>
  <c r="P194" i="6"/>
  <c r="S194" i="6" s="1"/>
  <c r="O194" i="6"/>
  <c r="N194" i="6"/>
  <c r="M194" i="6"/>
  <c r="D194" i="6"/>
  <c r="Q193" i="6"/>
  <c r="P193" i="6"/>
  <c r="S193" i="6" s="1"/>
  <c r="O193" i="6"/>
  <c r="N193" i="6"/>
  <c r="M193" i="6"/>
  <c r="D193" i="6"/>
  <c r="S192" i="6"/>
  <c r="Q192" i="6"/>
  <c r="P192" i="6"/>
  <c r="O192" i="6"/>
  <c r="N192" i="6"/>
  <c r="M192" i="6"/>
  <c r="D192" i="6"/>
  <c r="S191" i="6"/>
  <c r="Q191" i="6"/>
  <c r="P191" i="6"/>
  <c r="O191" i="6"/>
  <c r="N191" i="6"/>
  <c r="M191" i="6"/>
  <c r="D191" i="6"/>
  <c r="Q190" i="6"/>
  <c r="P190" i="6"/>
  <c r="S190" i="6" s="1"/>
  <c r="O190" i="6"/>
  <c r="N190" i="6"/>
  <c r="M190" i="6"/>
  <c r="D190" i="6"/>
  <c r="S189" i="6"/>
  <c r="Q189" i="6"/>
  <c r="P189" i="6"/>
  <c r="O189" i="6"/>
  <c r="N189" i="6"/>
  <c r="M189" i="6"/>
  <c r="D189" i="6"/>
  <c r="Q188" i="6"/>
  <c r="P188" i="6"/>
  <c r="S188" i="6" s="1"/>
  <c r="O188" i="6"/>
  <c r="N188" i="6"/>
  <c r="M188" i="6"/>
  <c r="D188" i="6"/>
  <c r="Q187" i="6"/>
  <c r="P187" i="6"/>
  <c r="S187" i="6" s="1"/>
  <c r="O187" i="6"/>
  <c r="N187" i="6"/>
  <c r="M187" i="6"/>
  <c r="D187" i="6"/>
  <c r="S186" i="6"/>
  <c r="Q186" i="6"/>
  <c r="P186" i="6"/>
  <c r="O186" i="6"/>
  <c r="N186" i="6"/>
  <c r="M186" i="6"/>
  <c r="D186" i="6"/>
  <c r="S185" i="6"/>
  <c r="Q185" i="6"/>
  <c r="P185" i="6"/>
  <c r="O185" i="6"/>
  <c r="N185" i="6"/>
  <c r="M185" i="6"/>
  <c r="D185" i="6"/>
  <c r="S184" i="6"/>
  <c r="Q184" i="6"/>
  <c r="P184" i="6"/>
  <c r="O184" i="6"/>
  <c r="N184" i="6"/>
  <c r="M184" i="6"/>
  <c r="D184" i="6"/>
  <c r="S183" i="6"/>
  <c r="Q183" i="6"/>
  <c r="P183" i="6"/>
  <c r="O183" i="6"/>
  <c r="N183" i="6"/>
  <c r="M183" i="6"/>
  <c r="D183" i="6"/>
  <c r="Q182" i="6"/>
  <c r="P182" i="6"/>
  <c r="S182" i="6" s="1"/>
  <c r="O182" i="6"/>
  <c r="N182" i="6"/>
  <c r="M182" i="6"/>
  <c r="D182" i="6"/>
  <c r="Q181" i="6"/>
  <c r="P181" i="6"/>
  <c r="S181" i="6" s="1"/>
  <c r="O181" i="6"/>
  <c r="N181" i="6"/>
  <c r="M181" i="6"/>
  <c r="D181" i="6"/>
  <c r="Q180" i="6"/>
  <c r="P180" i="6"/>
  <c r="S180" i="6" s="1"/>
  <c r="O180" i="6"/>
  <c r="N180" i="6"/>
  <c r="M180" i="6"/>
  <c r="D180" i="6"/>
  <c r="S179" i="6"/>
  <c r="Q179" i="6"/>
  <c r="P179" i="6"/>
  <c r="O179" i="6"/>
  <c r="N179" i="6"/>
  <c r="M179" i="6"/>
  <c r="D179" i="6"/>
  <c r="S178" i="6"/>
  <c r="Q178" i="6"/>
  <c r="P178" i="6"/>
  <c r="O178" i="6"/>
  <c r="N178" i="6"/>
  <c r="M178" i="6"/>
  <c r="D178" i="6"/>
  <c r="Q177" i="6"/>
  <c r="P177" i="6"/>
  <c r="S177" i="6" s="1"/>
  <c r="O177" i="6"/>
  <c r="N177" i="6"/>
  <c r="M177" i="6"/>
  <c r="D177" i="6"/>
  <c r="S176" i="6"/>
  <c r="Q176" i="6"/>
  <c r="P176" i="6"/>
  <c r="O176" i="6"/>
  <c r="N176" i="6"/>
  <c r="M176" i="6"/>
  <c r="D176" i="6"/>
  <c r="S175" i="6"/>
  <c r="Q175" i="6"/>
  <c r="P175" i="6"/>
  <c r="O175" i="6"/>
  <c r="N175" i="6"/>
  <c r="M175" i="6"/>
  <c r="D175" i="6"/>
  <c r="Q174" i="6"/>
  <c r="P174" i="6"/>
  <c r="S174" i="6" s="1"/>
  <c r="O174" i="6"/>
  <c r="N174" i="6"/>
  <c r="M174" i="6"/>
  <c r="D174" i="6"/>
  <c r="S173" i="6"/>
  <c r="Q173" i="6"/>
  <c r="P173" i="6"/>
  <c r="O173" i="6"/>
  <c r="N173" i="6"/>
  <c r="M173" i="6"/>
  <c r="D173" i="6"/>
  <c r="S172" i="6"/>
  <c r="Q172" i="6"/>
  <c r="P172" i="6"/>
  <c r="O172" i="6"/>
  <c r="N172" i="6"/>
  <c r="M172" i="6"/>
  <c r="D172" i="6"/>
  <c r="Q171" i="6"/>
  <c r="P171" i="6"/>
  <c r="S171" i="6" s="1"/>
  <c r="O171" i="6"/>
  <c r="N171" i="6"/>
  <c r="M171" i="6"/>
  <c r="D171" i="6"/>
  <c r="Q170" i="6"/>
  <c r="P170" i="6"/>
  <c r="S170" i="6" s="1"/>
  <c r="O170" i="6"/>
  <c r="N170" i="6"/>
  <c r="M170" i="6"/>
  <c r="D170" i="6"/>
  <c r="S169" i="6"/>
  <c r="Q169" i="6"/>
  <c r="P169" i="6"/>
  <c r="O169" i="6"/>
  <c r="N169" i="6"/>
  <c r="M169" i="6"/>
  <c r="D169" i="6"/>
  <c r="S168" i="6"/>
  <c r="Q168" i="6"/>
  <c r="P168" i="6"/>
  <c r="O168" i="6"/>
  <c r="N168" i="6"/>
  <c r="M168" i="6"/>
  <c r="D168" i="6"/>
  <c r="Q167" i="6"/>
  <c r="P167" i="6"/>
  <c r="S167" i="6" s="1"/>
  <c r="O167" i="6"/>
  <c r="N167" i="6"/>
  <c r="M167" i="6"/>
  <c r="D167" i="6"/>
  <c r="S166" i="6"/>
  <c r="Q166" i="6"/>
  <c r="P166" i="6"/>
  <c r="O166" i="6"/>
  <c r="N166" i="6"/>
  <c r="M166" i="6"/>
  <c r="D166" i="6"/>
  <c r="S165" i="6"/>
  <c r="Q165" i="6"/>
  <c r="P165" i="6"/>
  <c r="O165" i="6"/>
  <c r="N165" i="6"/>
  <c r="M165" i="6"/>
  <c r="D165" i="6"/>
  <c r="Q164" i="6"/>
  <c r="P164" i="6"/>
  <c r="S164" i="6" s="1"/>
  <c r="O164" i="6"/>
  <c r="N164" i="6"/>
  <c r="M164" i="6"/>
  <c r="D164" i="6"/>
  <c r="Q163" i="6"/>
  <c r="P163" i="6"/>
  <c r="S163" i="6" s="1"/>
  <c r="O163" i="6"/>
  <c r="N163" i="6"/>
  <c r="M163" i="6"/>
  <c r="D163" i="6"/>
  <c r="Q162" i="6"/>
  <c r="P162" i="6"/>
  <c r="S162" i="6" s="1"/>
  <c r="O162" i="6"/>
  <c r="N162" i="6"/>
  <c r="M162" i="6"/>
  <c r="D162" i="6"/>
  <c r="Q161" i="6"/>
  <c r="P161" i="6"/>
  <c r="S161" i="6" s="1"/>
  <c r="O161" i="6"/>
  <c r="N161" i="6"/>
  <c r="M161" i="6"/>
  <c r="D161" i="6"/>
  <c r="S160" i="6"/>
  <c r="Q160" i="6"/>
  <c r="P160" i="6"/>
  <c r="O160" i="6"/>
  <c r="N160" i="6"/>
  <c r="M160" i="6"/>
  <c r="D160" i="6"/>
  <c r="S159" i="6"/>
  <c r="Q159" i="6"/>
  <c r="P159" i="6"/>
  <c r="O159" i="6"/>
  <c r="N159" i="6"/>
  <c r="M159" i="6"/>
  <c r="D159" i="6"/>
  <c r="Q158" i="6"/>
  <c r="P158" i="6"/>
  <c r="S158" i="6" s="1"/>
  <c r="O158" i="6"/>
  <c r="N158" i="6"/>
  <c r="M158" i="6"/>
  <c r="D158" i="6"/>
  <c r="Q157" i="6"/>
  <c r="P157" i="6"/>
  <c r="S157" i="6" s="1"/>
  <c r="O157" i="6"/>
  <c r="N157" i="6"/>
  <c r="M157" i="6"/>
  <c r="D157" i="6"/>
  <c r="S156" i="6"/>
  <c r="Q156" i="6"/>
  <c r="P156" i="6"/>
  <c r="O156" i="6"/>
  <c r="N156" i="6"/>
  <c r="M156" i="6"/>
  <c r="D156" i="6"/>
  <c r="Q155" i="6"/>
  <c r="P155" i="6"/>
  <c r="S155" i="6" s="1"/>
  <c r="O155" i="6"/>
  <c r="N155" i="6"/>
  <c r="M155" i="6"/>
  <c r="D155" i="6"/>
  <c r="Q154" i="6"/>
  <c r="P154" i="6"/>
  <c r="S154" i="6" s="1"/>
  <c r="O154" i="6"/>
  <c r="N154" i="6"/>
  <c r="M154" i="6"/>
  <c r="D154" i="6"/>
  <c r="S153" i="6"/>
  <c r="Q153" i="6"/>
  <c r="P153" i="6"/>
  <c r="O153" i="6"/>
  <c r="N153" i="6"/>
  <c r="M153" i="6"/>
  <c r="D153" i="6"/>
  <c r="S152" i="6"/>
  <c r="Q152" i="6"/>
  <c r="P152" i="6"/>
  <c r="O152" i="6"/>
  <c r="N152" i="6"/>
  <c r="M152" i="6"/>
  <c r="D152" i="6"/>
  <c r="Q151" i="6"/>
  <c r="P151" i="6"/>
  <c r="S151" i="6" s="1"/>
  <c r="O151" i="6"/>
  <c r="N151" i="6"/>
  <c r="M151" i="6"/>
  <c r="D151" i="6"/>
  <c r="S150" i="6"/>
  <c r="Q150" i="6"/>
  <c r="P150" i="6"/>
  <c r="O150" i="6"/>
  <c r="N150" i="6"/>
  <c r="M150" i="6"/>
  <c r="D150" i="6"/>
  <c r="S149" i="6"/>
  <c r="Q149" i="6"/>
  <c r="P149" i="6"/>
  <c r="O149" i="6"/>
  <c r="N149" i="6"/>
  <c r="M149" i="6"/>
  <c r="D149" i="6"/>
  <c r="S148" i="6"/>
  <c r="Q148" i="6"/>
  <c r="P148" i="6"/>
  <c r="O148" i="6"/>
  <c r="N148" i="6"/>
  <c r="M148" i="6"/>
  <c r="D148" i="6"/>
  <c r="S147" i="6"/>
  <c r="Q147" i="6"/>
  <c r="P147" i="6"/>
  <c r="O147" i="6"/>
  <c r="N147" i="6"/>
  <c r="M147" i="6"/>
  <c r="D147" i="6"/>
  <c r="Q146" i="6"/>
  <c r="P146" i="6"/>
  <c r="S146" i="6" s="1"/>
  <c r="O146" i="6"/>
  <c r="N146" i="6"/>
  <c r="M146" i="6"/>
  <c r="D146" i="6"/>
  <c r="S145" i="6"/>
  <c r="Q145" i="6"/>
  <c r="P145" i="6"/>
  <c r="O145" i="6"/>
  <c r="N145" i="6"/>
  <c r="M145" i="6"/>
  <c r="D145" i="6"/>
  <c r="Q144" i="6"/>
  <c r="P144" i="6"/>
  <c r="S144" i="6" s="1"/>
  <c r="O144" i="6"/>
  <c r="N144" i="6"/>
  <c r="M144" i="6"/>
  <c r="D144" i="6"/>
  <c r="S143" i="6"/>
  <c r="Q143" i="6"/>
  <c r="P143" i="6"/>
  <c r="O143" i="6"/>
  <c r="N143" i="6"/>
  <c r="M143" i="6"/>
  <c r="D143" i="6"/>
  <c r="S142" i="6"/>
  <c r="Q142" i="6"/>
  <c r="P142" i="6"/>
  <c r="O142" i="6"/>
  <c r="N142" i="6"/>
  <c r="M142" i="6"/>
  <c r="D142" i="6"/>
  <c r="Q141" i="6"/>
  <c r="P141" i="6"/>
  <c r="S141" i="6" s="1"/>
  <c r="O141" i="6"/>
  <c r="N141" i="6"/>
  <c r="M141" i="6"/>
  <c r="D141" i="6"/>
  <c r="S140" i="6"/>
  <c r="Q140" i="6"/>
  <c r="P140" i="6"/>
  <c r="O140" i="6"/>
  <c r="N140" i="6"/>
  <c r="M140" i="6"/>
  <c r="D140" i="6"/>
  <c r="S139" i="6"/>
  <c r="Q139" i="6"/>
  <c r="P139" i="6"/>
  <c r="O139" i="6"/>
  <c r="N139" i="6"/>
  <c r="M139" i="6"/>
  <c r="D139" i="6"/>
  <c r="Q138" i="6"/>
  <c r="P138" i="6"/>
  <c r="S138" i="6" s="1"/>
  <c r="O138" i="6"/>
  <c r="N138" i="6"/>
  <c r="M138" i="6"/>
  <c r="D138" i="6"/>
  <c r="S137" i="6"/>
  <c r="Q137" i="6"/>
  <c r="P137" i="6"/>
  <c r="O137" i="6"/>
  <c r="N137" i="6"/>
  <c r="M137" i="6"/>
  <c r="D137" i="6"/>
  <c r="S136" i="6"/>
  <c r="Q136" i="6"/>
  <c r="P136" i="6"/>
  <c r="O136" i="6"/>
  <c r="N136" i="6"/>
  <c r="M136" i="6"/>
  <c r="D136" i="6"/>
  <c r="Q135" i="6"/>
  <c r="P135" i="6"/>
  <c r="S135" i="6" s="1"/>
  <c r="O135" i="6"/>
  <c r="N135" i="6"/>
  <c r="M135" i="6"/>
  <c r="D135" i="6"/>
  <c r="Q134" i="6"/>
  <c r="P134" i="6"/>
  <c r="S134" i="6" s="1"/>
  <c r="O134" i="6"/>
  <c r="N134" i="6"/>
  <c r="M134" i="6"/>
  <c r="D134" i="6"/>
  <c r="S133" i="6"/>
  <c r="Q133" i="6"/>
  <c r="P133" i="6"/>
  <c r="O133" i="6"/>
  <c r="N133" i="6"/>
  <c r="M133" i="6"/>
  <c r="D133" i="6"/>
  <c r="S132" i="6"/>
  <c r="Q132" i="6"/>
  <c r="P132" i="6"/>
  <c r="O132" i="6"/>
  <c r="N132" i="6"/>
  <c r="M132" i="6"/>
  <c r="D132" i="6"/>
  <c r="Q131" i="6"/>
  <c r="P131" i="6"/>
  <c r="S131" i="6" s="1"/>
  <c r="O131" i="6"/>
  <c r="N131" i="6"/>
  <c r="M131" i="6"/>
  <c r="D131" i="6"/>
  <c r="S130" i="6"/>
  <c r="Q130" i="6"/>
  <c r="P130" i="6"/>
  <c r="O130" i="6"/>
  <c r="N130" i="6"/>
  <c r="M130" i="6"/>
  <c r="D130" i="6"/>
  <c r="Q129" i="6"/>
  <c r="P129" i="6"/>
  <c r="S129" i="6" s="1"/>
  <c r="O129" i="6"/>
  <c r="N129" i="6"/>
  <c r="M129" i="6"/>
  <c r="D129" i="6"/>
  <c r="Q128" i="6"/>
  <c r="P128" i="6"/>
  <c r="S128" i="6" s="1"/>
  <c r="O128" i="6"/>
  <c r="N128" i="6"/>
  <c r="M128" i="6"/>
  <c r="D128" i="6"/>
  <c r="S127" i="6"/>
  <c r="Q127" i="6"/>
  <c r="P127" i="6"/>
  <c r="O127" i="6"/>
  <c r="N127" i="6"/>
  <c r="M127" i="6"/>
  <c r="D127" i="6"/>
  <c r="S126" i="6"/>
  <c r="Q126" i="6"/>
  <c r="P126" i="6"/>
  <c r="O126" i="6"/>
  <c r="N126" i="6"/>
  <c r="M126" i="6"/>
  <c r="D126" i="6"/>
  <c r="Q125" i="6"/>
  <c r="P125" i="6"/>
  <c r="S125" i="6" s="1"/>
  <c r="O125" i="6"/>
  <c r="N125" i="6"/>
  <c r="M125" i="6"/>
  <c r="D125" i="6"/>
  <c r="S124" i="6"/>
  <c r="Q124" i="6"/>
  <c r="P124" i="6"/>
  <c r="O124" i="6"/>
  <c r="N124" i="6"/>
  <c r="M124" i="6"/>
  <c r="D124" i="6"/>
  <c r="S123" i="6"/>
  <c r="Q123" i="6"/>
  <c r="P123" i="6"/>
  <c r="O123" i="6"/>
  <c r="N123" i="6"/>
  <c r="M123" i="6"/>
  <c r="D123" i="6"/>
  <c r="Q122" i="6"/>
  <c r="P122" i="6"/>
  <c r="S122" i="6" s="1"/>
  <c r="O122" i="6"/>
  <c r="N122" i="6"/>
  <c r="M122" i="6"/>
  <c r="D122" i="6"/>
  <c r="Q121" i="6"/>
  <c r="P121" i="6"/>
  <c r="S121" i="6" s="1"/>
  <c r="O121" i="6"/>
  <c r="N121" i="6"/>
  <c r="M121" i="6"/>
  <c r="D121" i="6"/>
  <c r="S120" i="6"/>
  <c r="Q120" i="6"/>
  <c r="P120" i="6"/>
  <c r="O120" i="6"/>
  <c r="N120" i="6"/>
  <c r="M120" i="6"/>
  <c r="D120" i="6"/>
  <c r="S119" i="6"/>
  <c r="Q119" i="6"/>
  <c r="P119" i="6"/>
  <c r="O119" i="6"/>
  <c r="N119" i="6"/>
  <c r="M119" i="6"/>
  <c r="D119" i="6"/>
  <c r="Q118" i="6"/>
  <c r="P118" i="6"/>
  <c r="S118" i="6" s="1"/>
  <c r="O118" i="6"/>
  <c r="N118" i="6"/>
  <c r="M118" i="6"/>
  <c r="D118" i="6"/>
  <c r="S117" i="6"/>
  <c r="Q117" i="6"/>
  <c r="P117" i="6"/>
  <c r="O117" i="6"/>
  <c r="N117" i="6"/>
  <c r="M117" i="6"/>
  <c r="D117" i="6"/>
  <c r="S116" i="6"/>
  <c r="Q116" i="6"/>
  <c r="P116" i="6"/>
  <c r="O116" i="6"/>
  <c r="N116" i="6"/>
  <c r="M116" i="6"/>
  <c r="D116" i="6"/>
  <c r="Q115" i="6"/>
  <c r="P115" i="6"/>
  <c r="S115" i="6" s="1"/>
  <c r="O115" i="6"/>
  <c r="N115" i="6"/>
  <c r="M115" i="6"/>
  <c r="D115" i="6"/>
  <c r="S114" i="6"/>
  <c r="Q114" i="6"/>
  <c r="P114" i="6"/>
  <c r="O114" i="6"/>
  <c r="N114" i="6"/>
  <c r="M114" i="6"/>
  <c r="D114" i="6"/>
  <c r="S113" i="6"/>
  <c r="Q113" i="6"/>
  <c r="P113" i="6"/>
  <c r="O113" i="6"/>
  <c r="N113" i="6"/>
  <c r="M113" i="6"/>
  <c r="D113" i="6"/>
  <c r="S112" i="6"/>
  <c r="Q112" i="6"/>
  <c r="P112" i="6"/>
  <c r="O112" i="6"/>
  <c r="N112" i="6"/>
  <c r="M112" i="6"/>
  <c r="D112" i="6"/>
  <c r="S111" i="6"/>
  <c r="Q111" i="6"/>
  <c r="P111" i="6"/>
  <c r="O111" i="6"/>
  <c r="N111" i="6"/>
  <c r="M111" i="6"/>
  <c r="D111" i="6"/>
  <c r="Q110" i="6"/>
  <c r="P110" i="6"/>
  <c r="S110" i="6" s="1"/>
  <c r="O110" i="6"/>
  <c r="N110" i="6"/>
  <c r="M110" i="6"/>
  <c r="D110" i="6"/>
  <c r="S109" i="6"/>
  <c r="Q109" i="6"/>
  <c r="P109" i="6"/>
  <c r="O109" i="6"/>
  <c r="N109" i="6"/>
  <c r="M109" i="6"/>
  <c r="D109" i="6"/>
  <c r="Q108" i="6"/>
  <c r="P108" i="6"/>
  <c r="S108" i="6" s="1"/>
  <c r="O108" i="6"/>
  <c r="N108" i="6"/>
  <c r="M108" i="6"/>
  <c r="D108" i="6"/>
  <c r="S107" i="6"/>
  <c r="Q107" i="6"/>
  <c r="P107" i="6"/>
  <c r="O107" i="6"/>
  <c r="N107" i="6"/>
  <c r="M107" i="6"/>
  <c r="D107" i="6"/>
  <c r="S106" i="6"/>
  <c r="Q106" i="6"/>
  <c r="P106" i="6"/>
  <c r="O106" i="6"/>
  <c r="N106" i="6"/>
  <c r="M106" i="6"/>
  <c r="D106" i="6"/>
  <c r="Q105" i="6"/>
  <c r="P105" i="6"/>
  <c r="S105" i="6" s="1"/>
  <c r="O105" i="6"/>
  <c r="N105" i="6"/>
  <c r="M105" i="6"/>
  <c r="D105" i="6"/>
  <c r="S104" i="6"/>
  <c r="Q104" i="6"/>
  <c r="P104" i="6"/>
  <c r="O104" i="6"/>
  <c r="N104" i="6"/>
  <c r="M104" i="6"/>
  <c r="D104" i="6"/>
  <c r="Q103" i="6"/>
  <c r="P103" i="6"/>
  <c r="S103" i="6" s="1"/>
  <c r="O103" i="6"/>
  <c r="N103" i="6"/>
  <c r="M103" i="6"/>
  <c r="D103" i="6"/>
  <c r="Q102" i="6"/>
  <c r="P102" i="6"/>
  <c r="S102" i="6" s="1"/>
  <c r="O102" i="6"/>
  <c r="N102" i="6"/>
  <c r="M102" i="6"/>
  <c r="D102" i="6"/>
  <c r="S101" i="6"/>
  <c r="Q101" i="6"/>
  <c r="P101" i="6"/>
  <c r="O101" i="6"/>
  <c r="N101" i="6"/>
  <c r="M101" i="6"/>
  <c r="D101" i="6"/>
  <c r="S100" i="6"/>
  <c r="Q100" i="6"/>
  <c r="P100" i="6"/>
  <c r="O100" i="6"/>
  <c r="N100" i="6"/>
  <c r="M100" i="6"/>
  <c r="D100" i="6"/>
  <c r="Q99" i="6"/>
  <c r="P99" i="6"/>
  <c r="S99" i="6" s="1"/>
  <c r="O99" i="6"/>
  <c r="N99" i="6"/>
  <c r="M99" i="6"/>
  <c r="D99" i="6"/>
  <c r="Q98" i="6"/>
  <c r="P98" i="6"/>
  <c r="S98" i="6" s="1"/>
  <c r="O98" i="6"/>
  <c r="N98" i="6"/>
  <c r="M98" i="6"/>
  <c r="D98" i="6"/>
  <c r="S97" i="6"/>
  <c r="Q97" i="6"/>
  <c r="P97" i="6"/>
  <c r="O97" i="6"/>
  <c r="N97" i="6"/>
  <c r="M97" i="6"/>
  <c r="D97" i="6"/>
  <c r="Q96" i="6"/>
  <c r="P96" i="6"/>
  <c r="S96" i="6" s="1"/>
  <c r="O96" i="6"/>
  <c r="N96" i="6"/>
  <c r="M96" i="6"/>
  <c r="D96" i="6"/>
  <c r="Q95" i="6"/>
  <c r="P95" i="6"/>
  <c r="S95" i="6" s="1"/>
  <c r="O95" i="6"/>
  <c r="N95" i="6"/>
  <c r="M95" i="6"/>
  <c r="D95" i="6"/>
  <c r="S94" i="6"/>
  <c r="Q94" i="6"/>
  <c r="P94" i="6"/>
  <c r="O94" i="6"/>
  <c r="N94" i="6"/>
  <c r="M94" i="6"/>
  <c r="D94" i="6"/>
  <c r="S93" i="6"/>
  <c r="Q93" i="6"/>
  <c r="P93" i="6"/>
  <c r="O93" i="6"/>
  <c r="N93" i="6"/>
  <c r="M93" i="6"/>
  <c r="D93" i="6"/>
  <c r="Q92" i="6"/>
  <c r="P92" i="6"/>
  <c r="S92" i="6" s="1"/>
  <c r="O92" i="6"/>
  <c r="N92" i="6"/>
  <c r="M92" i="6"/>
  <c r="D92" i="6"/>
  <c r="S91" i="6"/>
  <c r="Q91" i="6"/>
  <c r="P91" i="6"/>
  <c r="O91" i="6"/>
  <c r="N91" i="6"/>
  <c r="M91" i="6"/>
  <c r="D91" i="6"/>
  <c r="S90" i="6"/>
  <c r="Q90" i="6"/>
  <c r="P90" i="6"/>
  <c r="O90" i="6"/>
  <c r="N90" i="6"/>
  <c r="M90" i="6"/>
  <c r="D90" i="6"/>
  <c r="Q89" i="6"/>
  <c r="P89" i="6"/>
  <c r="S89" i="6" s="1"/>
  <c r="O89" i="6"/>
  <c r="N89" i="6"/>
  <c r="M89" i="6"/>
  <c r="D89" i="6"/>
  <c r="S88" i="6"/>
  <c r="Q88" i="6"/>
  <c r="P88" i="6"/>
  <c r="O88" i="6"/>
  <c r="N88" i="6"/>
  <c r="M88" i="6"/>
  <c r="D88" i="6"/>
  <c r="S87" i="6"/>
  <c r="Q87" i="6"/>
  <c r="P87" i="6"/>
  <c r="O87" i="6"/>
  <c r="N87" i="6"/>
  <c r="M87" i="6"/>
  <c r="D87" i="6"/>
  <c r="Q86" i="6"/>
  <c r="P86" i="6"/>
  <c r="S86" i="6" s="1"/>
  <c r="O86" i="6"/>
  <c r="N86" i="6"/>
  <c r="M86" i="6"/>
  <c r="D86" i="6"/>
  <c r="Q85" i="6"/>
  <c r="P85" i="6"/>
  <c r="S85" i="6" s="1"/>
  <c r="O85" i="6"/>
  <c r="N85" i="6"/>
  <c r="M85" i="6"/>
  <c r="D85" i="6"/>
  <c r="S84" i="6"/>
  <c r="Q84" i="6"/>
  <c r="P84" i="6"/>
  <c r="O84" i="6"/>
  <c r="N84" i="6"/>
  <c r="M84" i="6"/>
  <c r="D84" i="6"/>
  <c r="S83" i="6"/>
  <c r="Q83" i="6"/>
  <c r="P83" i="6"/>
  <c r="O83" i="6"/>
  <c r="N83" i="6"/>
  <c r="M83" i="6"/>
  <c r="D83" i="6"/>
  <c r="Q82" i="6"/>
  <c r="P82" i="6"/>
  <c r="S82" i="6" s="1"/>
  <c r="O82" i="6"/>
  <c r="N82" i="6"/>
  <c r="M82" i="6"/>
  <c r="D82" i="6"/>
  <c r="S81" i="6"/>
  <c r="Q81" i="6"/>
  <c r="P81" i="6"/>
  <c r="O81" i="6"/>
  <c r="N81" i="6"/>
  <c r="M81" i="6"/>
  <c r="D81" i="6"/>
  <c r="S80" i="6"/>
  <c r="Q80" i="6"/>
  <c r="P80" i="6"/>
  <c r="O80" i="6"/>
  <c r="N80" i="6"/>
  <c r="M80" i="6"/>
  <c r="D80" i="6"/>
  <c r="Q79" i="6"/>
  <c r="P79" i="6"/>
  <c r="S79" i="6" s="1"/>
  <c r="O79" i="6"/>
  <c r="N79" i="6"/>
  <c r="M79" i="6"/>
  <c r="D79" i="6"/>
  <c r="S78" i="6"/>
  <c r="Q78" i="6"/>
  <c r="P78" i="6"/>
  <c r="O78" i="6"/>
  <c r="N78" i="6"/>
  <c r="M78" i="6"/>
  <c r="D78" i="6"/>
  <c r="Q77" i="6"/>
  <c r="P77" i="6"/>
  <c r="S77" i="6" s="1"/>
  <c r="O77" i="6"/>
  <c r="N77" i="6"/>
  <c r="M77" i="6"/>
  <c r="D77" i="6"/>
  <c r="S76" i="6"/>
  <c r="Q76" i="6"/>
  <c r="P76" i="6"/>
  <c r="O76" i="6"/>
  <c r="N76" i="6"/>
  <c r="M76" i="6"/>
  <c r="D76" i="6"/>
  <c r="S75" i="6"/>
  <c r="Q75" i="6"/>
  <c r="P75" i="6"/>
  <c r="O75" i="6"/>
  <c r="N75" i="6"/>
  <c r="M75" i="6"/>
  <c r="D75" i="6"/>
  <c r="Q74" i="6"/>
  <c r="P74" i="6"/>
  <c r="S74" i="6" s="1"/>
  <c r="O74" i="6"/>
  <c r="N74" i="6"/>
  <c r="M74" i="6"/>
  <c r="D74" i="6"/>
  <c r="S73" i="6"/>
  <c r="Q73" i="6"/>
  <c r="P73" i="6"/>
  <c r="O73" i="6"/>
  <c r="N73" i="6"/>
  <c r="M73" i="6"/>
  <c r="D73" i="6"/>
  <c r="Q72" i="6"/>
  <c r="P72" i="6"/>
  <c r="S72" i="6" s="1"/>
  <c r="O72" i="6"/>
  <c r="N72" i="6"/>
  <c r="M72" i="6"/>
  <c r="D72" i="6"/>
  <c r="S71" i="6"/>
  <c r="Q71" i="6"/>
  <c r="P71" i="6"/>
  <c r="O71" i="6"/>
  <c r="N71" i="6"/>
  <c r="M71" i="6"/>
  <c r="D71" i="6"/>
  <c r="Q70" i="6"/>
  <c r="P70" i="6"/>
  <c r="S70" i="6" s="1"/>
  <c r="O70" i="6"/>
  <c r="N70" i="6"/>
  <c r="M70" i="6"/>
  <c r="D70" i="6"/>
  <c r="Q69" i="6"/>
  <c r="P69" i="6"/>
  <c r="S69" i="6" s="1"/>
  <c r="O69" i="6"/>
  <c r="N69" i="6"/>
  <c r="M69" i="6"/>
  <c r="D69" i="6"/>
  <c r="S68" i="6"/>
  <c r="Q68" i="6"/>
  <c r="P68" i="6"/>
  <c r="O68" i="6"/>
  <c r="N68" i="6"/>
  <c r="M68" i="6"/>
  <c r="D68" i="6"/>
  <c r="S67" i="6"/>
  <c r="Q67" i="6"/>
  <c r="P67" i="6"/>
  <c r="O67" i="6"/>
  <c r="N67" i="6"/>
  <c r="M67" i="6"/>
  <c r="D67" i="6"/>
  <c r="Q66" i="6"/>
  <c r="P66" i="6"/>
  <c r="S66" i="6" s="1"/>
  <c r="O66" i="6"/>
  <c r="N66" i="6"/>
  <c r="M66" i="6"/>
  <c r="D66" i="6"/>
  <c r="S65" i="6"/>
  <c r="Q65" i="6"/>
  <c r="P65" i="6"/>
  <c r="O65" i="6"/>
  <c r="N65" i="6"/>
  <c r="M65" i="6"/>
  <c r="D65" i="6"/>
  <c r="S64" i="6"/>
  <c r="Q64" i="6"/>
  <c r="P64" i="6"/>
  <c r="O64" i="6"/>
  <c r="N64" i="6"/>
  <c r="M64" i="6"/>
  <c r="D64" i="6"/>
  <c r="Q63" i="6"/>
  <c r="P63" i="6"/>
  <c r="S63" i="6" s="1"/>
  <c r="O63" i="6"/>
  <c r="N63" i="6"/>
  <c r="M63" i="6"/>
  <c r="D63" i="6"/>
  <c r="Q62" i="6"/>
  <c r="P62" i="6"/>
  <c r="S62" i="6" s="1"/>
  <c r="O62" i="6"/>
  <c r="N62" i="6"/>
  <c r="M62" i="6"/>
  <c r="D62" i="6"/>
  <c r="S61" i="6"/>
  <c r="Q61" i="6"/>
  <c r="P61" i="6"/>
  <c r="O61" i="6"/>
  <c r="N61" i="6"/>
  <c r="M61" i="6"/>
  <c r="D61" i="6"/>
  <c r="S60" i="6"/>
  <c r="Q60" i="6"/>
  <c r="P60" i="6"/>
  <c r="O60" i="6"/>
  <c r="N60" i="6"/>
  <c r="M60" i="6"/>
  <c r="D60" i="6"/>
  <c r="Q59" i="6"/>
  <c r="P59" i="6"/>
  <c r="S59" i="6" s="1"/>
  <c r="O59" i="6"/>
  <c r="N59" i="6"/>
  <c r="M59" i="6"/>
  <c r="D59" i="6"/>
  <c r="S58" i="6"/>
  <c r="Q58" i="6"/>
  <c r="P58" i="6"/>
  <c r="O58" i="6"/>
  <c r="N58" i="6"/>
  <c r="M58" i="6"/>
  <c r="D58" i="6"/>
  <c r="S57" i="6"/>
  <c r="Q57" i="6"/>
  <c r="P57" i="6"/>
  <c r="O57" i="6"/>
  <c r="N57" i="6"/>
  <c r="M57" i="6"/>
  <c r="D57" i="6"/>
  <c r="Q56" i="6"/>
  <c r="P56" i="6"/>
  <c r="S56" i="6" s="1"/>
  <c r="O56" i="6"/>
  <c r="N56" i="6"/>
  <c r="M56" i="6"/>
  <c r="D56" i="6"/>
  <c r="S55" i="6"/>
  <c r="Q55" i="6"/>
  <c r="P55" i="6"/>
  <c r="O55" i="6"/>
  <c r="N55" i="6"/>
  <c r="M55" i="6"/>
  <c r="D55" i="6"/>
  <c r="S54" i="6"/>
  <c r="Q54" i="6"/>
  <c r="P54" i="6"/>
  <c r="O54" i="6"/>
  <c r="N54" i="6"/>
  <c r="M54" i="6"/>
  <c r="D54" i="6"/>
  <c r="Q53" i="6"/>
  <c r="P53" i="6"/>
  <c r="S53" i="6" s="1"/>
  <c r="O53" i="6"/>
  <c r="N53" i="6"/>
  <c r="M53" i="6"/>
  <c r="D53" i="6"/>
  <c r="S52" i="6"/>
  <c r="Q52" i="6"/>
  <c r="P52" i="6"/>
  <c r="O52" i="6"/>
  <c r="N52" i="6"/>
  <c r="M52" i="6"/>
  <c r="D52" i="6"/>
  <c r="Q51" i="6"/>
  <c r="P51" i="6"/>
  <c r="S51" i="6" s="1"/>
  <c r="O51" i="6"/>
  <c r="N51" i="6"/>
  <c r="M51" i="6"/>
  <c r="D51" i="6"/>
  <c r="Q50" i="6"/>
  <c r="P50" i="6"/>
  <c r="S50" i="6" s="1"/>
  <c r="O50" i="6"/>
  <c r="N50" i="6"/>
  <c r="M50" i="6"/>
  <c r="D50" i="6"/>
  <c r="Q49" i="6"/>
  <c r="P49" i="6"/>
  <c r="S49" i="6" s="1"/>
  <c r="O49" i="6"/>
  <c r="N49" i="6"/>
  <c r="M49" i="6"/>
  <c r="D49" i="6"/>
  <c r="S48" i="6"/>
  <c r="Q48" i="6"/>
  <c r="P48" i="6"/>
  <c r="O48" i="6"/>
  <c r="N48" i="6"/>
  <c r="M48" i="6"/>
  <c r="D48" i="6"/>
  <c r="S47" i="6"/>
  <c r="Q47" i="6"/>
  <c r="P47" i="6"/>
  <c r="O47" i="6"/>
  <c r="N47" i="6"/>
  <c r="M47" i="6"/>
  <c r="D47" i="6"/>
  <c r="Q46" i="6"/>
  <c r="P46" i="6"/>
  <c r="S46" i="6" s="1"/>
  <c r="O46" i="6"/>
  <c r="N46" i="6"/>
  <c r="M46" i="6"/>
  <c r="D46" i="6"/>
  <c r="S45" i="6"/>
  <c r="Q45" i="6"/>
  <c r="P45" i="6"/>
  <c r="O45" i="6"/>
  <c r="N45" i="6"/>
  <c r="M45" i="6"/>
  <c r="D45" i="6"/>
  <c r="Q44" i="6"/>
  <c r="P44" i="6"/>
  <c r="S44" i="6" s="1"/>
  <c r="O44" i="6"/>
  <c r="N44" i="6"/>
  <c r="M44" i="6"/>
  <c r="D44" i="6"/>
  <c r="Q43" i="6"/>
  <c r="P43" i="6"/>
  <c r="S43" i="6" s="1"/>
  <c r="O43" i="6"/>
  <c r="N43" i="6"/>
  <c r="M43" i="6"/>
  <c r="D43" i="6"/>
  <c r="S42" i="6"/>
  <c r="Q42" i="6"/>
  <c r="P42" i="6"/>
  <c r="O42" i="6"/>
  <c r="N42" i="6"/>
  <c r="M42" i="6"/>
  <c r="D42" i="6"/>
  <c r="S41" i="6"/>
  <c r="Q41" i="6"/>
  <c r="P41" i="6"/>
  <c r="O41" i="6"/>
  <c r="N41" i="6"/>
  <c r="M41" i="6"/>
  <c r="D41" i="6"/>
  <c r="S40" i="6"/>
  <c r="Q40" i="6"/>
  <c r="P40" i="6"/>
  <c r="O40" i="6"/>
  <c r="N40" i="6"/>
  <c r="M40" i="6"/>
  <c r="D40" i="6"/>
  <c r="S39" i="6"/>
  <c r="Q39" i="6"/>
  <c r="P39" i="6"/>
  <c r="O39" i="6"/>
  <c r="N39" i="6"/>
  <c r="M39" i="6"/>
  <c r="D39" i="6"/>
  <c r="Q38" i="6"/>
  <c r="P38" i="6"/>
  <c r="S38" i="6" s="1"/>
  <c r="O38" i="6"/>
  <c r="N38" i="6"/>
  <c r="M38" i="6"/>
  <c r="D38" i="6"/>
  <c r="Q37" i="6"/>
  <c r="P37" i="6"/>
  <c r="S37" i="6" s="1"/>
  <c r="O37" i="6"/>
  <c r="N37" i="6"/>
  <c r="M37" i="6"/>
  <c r="D37" i="6"/>
  <c r="Q36" i="6"/>
  <c r="P36" i="6"/>
  <c r="S36" i="6" s="1"/>
  <c r="O36" i="6"/>
  <c r="N36" i="6"/>
  <c r="M36" i="6"/>
  <c r="D36" i="6"/>
  <c r="S35" i="6"/>
  <c r="Q35" i="6"/>
  <c r="P35" i="6"/>
  <c r="O35" i="6"/>
  <c r="N35" i="6"/>
  <c r="M35" i="6"/>
  <c r="D35" i="6"/>
  <c r="S34" i="6"/>
  <c r="Q34" i="6"/>
  <c r="P34" i="6"/>
  <c r="O34" i="6"/>
  <c r="N34" i="6"/>
  <c r="M34" i="6"/>
  <c r="D34" i="6"/>
  <c r="Q33" i="6"/>
  <c r="P33" i="6"/>
  <c r="S33" i="6" s="1"/>
  <c r="O33" i="6"/>
  <c r="N33" i="6"/>
  <c r="M33" i="6"/>
  <c r="D33" i="6"/>
  <c r="S32" i="6"/>
  <c r="Q32" i="6"/>
  <c r="P32" i="6"/>
  <c r="O32" i="6"/>
  <c r="N32" i="6"/>
  <c r="M32" i="6"/>
  <c r="D32" i="6"/>
  <c r="S31" i="6"/>
  <c r="Q31" i="6"/>
  <c r="P31" i="6"/>
  <c r="O31" i="6"/>
  <c r="N31" i="6"/>
  <c r="M31" i="6"/>
  <c r="D31" i="6"/>
  <c r="Q30" i="6"/>
  <c r="P30" i="6"/>
  <c r="S30" i="6" s="1"/>
  <c r="O30" i="6"/>
  <c r="N30" i="6"/>
  <c r="M30" i="6"/>
  <c r="D30" i="6"/>
  <c r="S29" i="6"/>
  <c r="Q29" i="6"/>
  <c r="P29" i="6"/>
  <c r="O29" i="6"/>
  <c r="N29" i="6"/>
  <c r="M29" i="6"/>
  <c r="D29" i="6"/>
  <c r="S28" i="6"/>
  <c r="Q28" i="6"/>
  <c r="P28" i="6"/>
  <c r="O28" i="6"/>
  <c r="N28" i="6"/>
  <c r="M28" i="6"/>
  <c r="D28" i="6"/>
  <c r="Q27" i="6"/>
  <c r="P27" i="6"/>
  <c r="S27" i="6" s="1"/>
  <c r="O27" i="6"/>
  <c r="N27" i="6"/>
  <c r="M27" i="6"/>
  <c r="D27" i="6"/>
  <c r="Q26" i="6"/>
  <c r="P26" i="6"/>
  <c r="S26" i="6" s="1"/>
  <c r="O26" i="6"/>
  <c r="N26" i="6"/>
  <c r="M26" i="6"/>
  <c r="D26" i="6"/>
  <c r="S25" i="6"/>
  <c r="Q25" i="6"/>
  <c r="P25" i="6"/>
  <c r="O25" i="6"/>
  <c r="N25" i="6"/>
  <c r="M25" i="6"/>
  <c r="D25" i="6"/>
  <c r="S24" i="6"/>
  <c r="Q24" i="6"/>
  <c r="P24" i="6"/>
  <c r="O24" i="6"/>
  <c r="N24" i="6"/>
  <c r="M24" i="6"/>
  <c r="D24" i="6"/>
  <c r="Q23" i="6"/>
  <c r="P23" i="6"/>
  <c r="S23" i="6" s="1"/>
  <c r="O23" i="6"/>
  <c r="N23" i="6"/>
  <c r="M23" i="6"/>
  <c r="D23" i="6"/>
  <c r="S22" i="6"/>
  <c r="Q22" i="6"/>
  <c r="P22" i="6"/>
  <c r="O22" i="6"/>
  <c r="N22" i="6"/>
  <c r="M22" i="6"/>
  <c r="D22" i="6"/>
  <c r="S21" i="6"/>
  <c r="Q21" i="6"/>
  <c r="P21" i="6"/>
  <c r="O21" i="6"/>
  <c r="N21" i="6"/>
  <c r="M21" i="6"/>
  <c r="D21" i="6"/>
  <c r="Q20" i="6"/>
  <c r="P20" i="6"/>
  <c r="S20" i="6" s="1"/>
  <c r="O20" i="6"/>
  <c r="N20" i="6"/>
  <c r="M20" i="6"/>
  <c r="D20" i="6"/>
  <c r="S19" i="6"/>
  <c r="Q19" i="6"/>
  <c r="P19" i="6"/>
  <c r="O19" i="6"/>
  <c r="N19" i="6"/>
  <c r="M19" i="6"/>
  <c r="D19" i="6"/>
  <c r="Q18" i="6"/>
  <c r="P18" i="6"/>
  <c r="S18" i="6" s="1"/>
  <c r="O18" i="6"/>
  <c r="N18" i="6"/>
  <c r="M18" i="6"/>
  <c r="D18" i="6"/>
  <c r="Q17" i="6"/>
  <c r="P17" i="6"/>
  <c r="S17" i="6" s="1"/>
  <c r="O17" i="6"/>
  <c r="N17" i="6"/>
  <c r="M17" i="6"/>
  <c r="D17" i="6"/>
  <c r="S16" i="6"/>
  <c r="Q16" i="6"/>
  <c r="P16" i="6"/>
  <c r="O16" i="6"/>
  <c r="N16" i="6"/>
  <c r="M16" i="6"/>
  <c r="D16" i="6"/>
  <c r="S15" i="6"/>
  <c r="Q15" i="6"/>
  <c r="P15" i="6"/>
  <c r="O15" i="6"/>
  <c r="N15" i="6"/>
  <c r="M15" i="6"/>
  <c r="D15" i="6"/>
  <c r="Q14" i="6"/>
  <c r="P14" i="6"/>
  <c r="S14" i="6" s="1"/>
  <c r="O14" i="6"/>
  <c r="N14" i="6"/>
  <c r="M14" i="6"/>
  <c r="D14" i="6"/>
  <c r="Q13" i="6"/>
  <c r="P13" i="6"/>
  <c r="S13" i="6" s="1"/>
  <c r="O13" i="6"/>
  <c r="N13" i="6"/>
  <c r="M13" i="6"/>
  <c r="D13" i="6"/>
  <c r="S12" i="6"/>
  <c r="Q12" i="6"/>
  <c r="P12" i="6"/>
  <c r="O12" i="6"/>
  <c r="N12" i="6"/>
  <c r="M12" i="6"/>
  <c r="D12" i="6"/>
  <c r="Q11" i="6"/>
  <c r="P11" i="6"/>
  <c r="S11" i="6" s="1"/>
  <c r="O11" i="6"/>
  <c r="N11" i="6"/>
  <c r="M11" i="6"/>
  <c r="D11" i="6"/>
  <c r="Q10" i="6"/>
  <c r="P10" i="6"/>
  <c r="S10" i="6" s="1"/>
  <c r="O10" i="6"/>
  <c r="N10" i="6"/>
  <c r="M10" i="6"/>
  <c r="D10" i="6"/>
  <c r="S9" i="6"/>
  <c r="Q9" i="6"/>
  <c r="P9" i="6"/>
  <c r="O9" i="6"/>
  <c r="N9" i="6"/>
  <c r="M9" i="6"/>
  <c r="D9" i="6"/>
  <c r="S8" i="6"/>
  <c r="Q8" i="6"/>
  <c r="P8" i="6"/>
  <c r="O8" i="6"/>
  <c r="N8" i="6"/>
  <c r="M8" i="6"/>
  <c r="D8" i="6"/>
  <c r="Q7" i="6"/>
  <c r="P7" i="6"/>
  <c r="S7" i="6" s="1"/>
  <c r="O7" i="6"/>
  <c r="N7" i="6"/>
  <c r="M7" i="6"/>
  <c r="D7" i="6"/>
  <c r="S6" i="6"/>
  <c r="Q6" i="6"/>
  <c r="P6" i="6"/>
  <c r="O6" i="6"/>
  <c r="N6" i="6"/>
  <c r="M6" i="6"/>
  <c r="D6" i="6"/>
  <c r="S5" i="6"/>
  <c r="Q5" i="6"/>
  <c r="P5" i="6"/>
  <c r="O5" i="6"/>
  <c r="N5" i="6"/>
  <c r="M5" i="6"/>
  <c r="D5" i="6"/>
  <c r="S4" i="6"/>
  <c r="Q4" i="6"/>
  <c r="P4" i="6"/>
  <c r="O4" i="6"/>
  <c r="N4" i="6"/>
  <c r="M4" i="6"/>
  <c r="D4" i="6"/>
  <c r="S3" i="6"/>
  <c r="Q3" i="6"/>
  <c r="P3" i="6"/>
  <c r="O3" i="6"/>
  <c r="N3" i="6"/>
  <c r="M3" i="6"/>
  <c r="D3" i="6"/>
  <c r="Q2" i="6"/>
  <c r="P2" i="6"/>
  <c r="S2" i="6" s="1"/>
  <c r="O2" i="6"/>
  <c r="N2" i="6"/>
  <c r="M2" i="6"/>
  <c r="D2" i="6"/>
</calcChain>
</file>

<file path=xl/sharedStrings.xml><?xml version="1.0" encoding="utf-8"?>
<sst xmlns="http://schemas.openxmlformats.org/spreadsheetml/2006/main" count="73177" uniqueCount="7983">
  <si>
    <t>FY2021-22 MID-YEAR UPDATE</t>
  </si>
  <si>
    <t>Fund Desc</t>
  </si>
  <si>
    <t>General Fund</t>
  </si>
  <si>
    <t xml:space="preserve">Type </t>
  </si>
  <si>
    <t>Adopted Budget</t>
  </si>
  <si>
    <t>Proposed Mid Year</t>
  </si>
  <si>
    <t xml:space="preserve">Total Change </t>
  </si>
  <si>
    <t>1 - Revenues</t>
  </si>
  <si>
    <t>2 - Personnel</t>
  </si>
  <si>
    <t>3 - Operating</t>
  </si>
  <si>
    <t>4 - Capital</t>
  </si>
  <si>
    <t>5 - Transfers</t>
  </si>
  <si>
    <t>Grand Total</t>
  </si>
  <si>
    <t>(Multiple Items)</t>
  </si>
  <si>
    <t>Type</t>
  </si>
  <si>
    <t>Fund Name</t>
  </si>
  <si>
    <t>100</t>
  </si>
  <si>
    <t>110</t>
  </si>
  <si>
    <t>COVID Relief</t>
  </si>
  <si>
    <t>120</t>
  </si>
  <si>
    <t>Fire Grants</t>
  </si>
  <si>
    <t>130</t>
  </si>
  <si>
    <t>HOME Fund</t>
  </si>
  <si>
    <t>140</t>
  </si>
  <si>
    <t>CDBG</t>
  </si>
  <si>
    <t>150</t>
  </si>
  <si>
    <t>Police Grants</t>
  </si>
  <si>
    <t>160</t>
  </si>
  <si>
    <t>Supplemental Law Enforcement</t>
  </si>
  <si>
    <t>190</t>
  </si>
  <si>
    <t>Federal Transit Management</t>
  </si>
  <si>
    <t>200</t>
  </si>
  <si>
    <t>Recreation</t>
  </si>
  <si>
    <t>210</t>
  </si>
  <si>
    <t>Low and Moderate Housing Assets</t>
  </si>
  <si>
    <t>250</t>
  </si>
  <si>
    <t>Development Mitigation</t>
  </si>
  <si>
    <t>260</t>
  </si>
  <si>
    <t>Major Equipment Purchase Fee</t>
  </si>
  <si>
    <t>280</t>
  </si>
  <si>
    <t>LMD</t>
  </si>
  <si>
    <t>320</t>
  </si>
  <si>
    <t>Public Safety Sales Tax</t>
  </si>
  <si>
    <t>340</t>
  </si>
  <si>
    <t>Development Services</t>
  </si>
  <si>
    <t>350</t>
  </si>
  <si>
    <t>Innovation and Technology</t>
  </si>
  <si>
    <t>420</t>
  </si>
  <si>
    <t>Gas Tax/Street Improvement</t>
  </si>
  <si>
    <t>430</t>
  </si>
  <si>
    <t>RTIF</t>
  </si>
  <si>
    <t>440</t>
  </si>
  <si>
    <t>Measure K</t>
  </si>
  <si>
    <t>460</t>
  </si>
  <si>
    <t>TDA/Local Transportation</t>
  </si>
  <si>
    <t>480</t>
  </si>
  <si>
    <t>Subsidized Street Project</t>
  </si>
  <si>
    <t>500</t>
  </si>
  <si>
    <t>Parks Acquisition &amp; Improvement</t>
  </si>
  <si>
    <t>520</t>
  </si>
  <si>
    <t>Successor Agency/RDA Bond Fund</t>
  </si>
  <si>
    <t>540</t>
  </si>
  <si>
    <t>Government Facilities Fees</t>
  </si>
  <si>
    <t>550</t>
  </si>
  <si>
    <t>CFD</t>
  </si>
  <si>
    <t>570</t>
  </si>
  <si>
    <t>Flood Protection Improvement</t>
  </si>
  <si>
    <t>580</t>
  </si>
  <si>
    <t>PFIP Drainage</t>
  </si>
  <si>
    <t>590</t>
  </si>
  <si>
    <t>PFIP Transportation</t>
  </si>
  <si>
    <t>620</t>
  </si>
  <si>
    <t>Golf Course</t>
  </si>
  <si>
    <t>630</t>
  </si>
  <si>
    <t>PFIP Wastewater</t>
  </si>
  <si>
    <t>640</t>
  </si>
  <si>
    <t>Wastewater O&amp;M</t>
  </si>
  <si>
    <t>650</t>
  </si>
  <si>
    <t>Wastewater Improvement</t>
  </si>
  <si>
    <t>660</t>
  </si>
  <si>
    <t>Solid Waste</t>
  </si>
  <si>
    <t>670</t>
  </si>
  <si>
    <t>Solid Waste Cost Recovery</t>
  </si>
  <si>
    <t>680</t>
  </si>
  <si>
    <t>Water O&amp;M</t>
  </si>
  <si>
    <t>690</t>
  </si>
  <si>
    <t>Water Improvement</t>
  </si>
  <si>
    <t>700</t>
  </si>
  <si>
    <t>PFIP Water</t>
  </si>
  <si>
    <t>820</t>
  </si>
  <si>
    <t>Vehicles</t>
  </si>
  <si>
    <t>830</t>
  </si>
  <si>
    <t>Information Technology</t>
  </si>
  <si>
    <t>840</t>
  </si>
  <si>
    <t>Equipment</t>
  </si>
  <si>
    <t>860</t>
  </si>
  <si>
    <t>Self Insurance/Risk Management</t>
  </si>
  <si>
    <t>880</t>
  </si>
  <si>
    <t>Payroll Tax Benefit Allocation</t>
  </si>
  <si>
    <t>810</t>
  </si>
  <si>
    <t>Engineering</t>
  </si>
  <si>
    <t>Dept Name</t>
  </si>
  <si>
    <t>00</t>
  </si>
  <si>
    <t>Non Departmental</t>
  </si>
  <si>
    <t>03</t>
  </si>
  <si>
    <t>City Manager</t>
  </si>
  <si>
    <t>04</t>
  </si>
  <si>
    <t>Human Resources</t>
  </si>
  <si>
    <t>11</t>
  </si>
  <si>
    <t>Police Department</t>
  </si>
  <si>
    <t>13</t>
  </si>
  <si>
    <t>Fire Department</t>
  </si>
  <si>
    <t>20</t>
  </si>
  <si>
    <t>Recreation &amp; Community Services</t>
  </si>
  <si>
    <t>30</t>
  </si>
  <si>
    <t>Community Development</t>
  </si>
  <si>
    <t>40</t>
  </si>
  <si>
    <t>Public Works</t>
  </si>
  <si>
    <t>45</t>
  </si>
  <si>
    <t>50</t>
  </si>
  <si>
    <t>Transit</t>
  </si>
  <si>
    <t>01</t>
  </si>
  <si>
    <t>City Clerk</t>
  </si>
  <si>
    <t>02</t>
  </si>
  <si>
    <t>City Attorney</t>
  </si>
  <si>
    <t>05</t>
  </si>
  <si>
    <t>Finance</t>
  </si>
  <si>
    <t>07</t>
  </si>
  <si>
    <t>Non Departmental Total</t>
  </si>
  <si>
    <t>00 Total</t>
  </si>
  <si>
    <t>City Clerk Total</t>
  </si>
  <si>
    <t>01 Total</t>
  </si>
  <si>
    <t>City Attorney Total</t>
  </si>
  <si>
    <t>02 Total</t>
  </si>
  <si>
    <t>City Manager Total</t>
  </si>
  <si>
    <t>03 Total</t>
  </si>
  <si>
    <t>Human Resources Total</t>
  </si>
  <si>
    <t>04 Total</t>
  </si>
  <si>
    <t>Finance Total</t>
  </si>
  <si>
    <t>05 Total</t>
  </si>
  <si>
    <t>Information Technology Total</t>
  </si>
  <si>
    <t>07 Total</t>
  </si>
  <si>
    <t>Police Department Total</t>
  </si>
  <si>
    <t>11 Total</t>
  </si>
  <si>
    <t>Fire Department Total</t>
  </si>
  <si>
    <t>13 Total</t>
  </si>
  <si>
    <t>Recreation &amp; Community Services Total</t>
  </si>
  <si>
    <t>20 Total</t>
  </si>
  <si>
    <t>Community Development Total</t>
  </si>
  <si>
    <t>30 Total</t>
  </si>
  <si>
    <t>Public Works Total</t>
  </si>
  <si>
    <t>40 Total</t>
  </si>
  <si>
    <t>Engineering Total</t>
  </si>
  <si>
    <t>45 Total</t>
  </si>
  <si>
    <t>Transit Total</t>
  </si>
  <si>
    <t>50 Total</t>
  </si>
  <si>
    <t>General Fund Total</t>
  </si>
  <si>
    <t>COVID Relief Total</t>
  </si>
  <si>
    <t>Fire Grants Total</t>
  </si>
  <si>
    <t>HOME Fund Total</t>
  </si>
  <si>
    <t>CDBG Total</t>
  </si>
  <si>
    <t>Police Grants Total</t>
  </si>
  <si>
    <t>Supplemental Law Enforcement Total</t>
  </si>
  <si>
    <t>Federal Transit Management Total</t>
  </si>
  <si>
    <t>Recreation Total</t>
  </si>
  <si>
    <t>Low and Moderate Housing Assets Total</t>
  </si>
  <si>
    <t>Development Mitigation Total</t>
  </si>
  <si>
    <t>Major Equipment Purchase Fee Total</t>
  </si>
  <si>
    <t>LMD Total</t>
  </si>
  <si>
    <t>Public Safety Sales Tax Total</t>
  </si>
  <si>
    <t>Development Services Total</t>
  </si>
  <si>
    <t>Innovation and Technology Total</t>
  </si>
  <si>
    <t>Gas Tax/Street Improvement Total</t>
  </si>
  <si>
    <t>RTIF Total</t>
  </si>
  <si>
    <t>Measure K Total</t>
  </si>
  <si>
    <t>TDA/Local Transportation Total</t>
  </si>
  <si>
    <t>Subsidized Street Project Total</t>
  </si>
  <si>
    <t>Parks Acquisition &amp; Improvement Total</t>
  </si>
  <si>
    <t>Successor Agency/RDA Bond Fund Total</t>
  </si>
  <si>
    <t>Government Facilities Fees Total</t>
  </si>
  <si>
    <t>CFD Total</t>
  </si>
  <si>
    <t>Flood Protection Improvement Total</t>
  </si>
  <si>
    <t>PFIP Drainage Total</t>
  </si>
  <si>
    <t>PFIP Transportation Total</t>
  </si>
  <si>
    <t>Golf Course Total</t>
  </si>
  <si>
    <t>PFIP Wastewater Total</t>
  </si>
  <si>
    <t>Wastewater O&amp;M Total</t>
  </si>
  <si>
    <t>Wastewater Improvement Total</t>
  </si>
  <si>
    <t>Solid Waste Total</t>
  </si>
  <si>
    <t>Solid Waste Cost Recovery Total</t>
  </si>
  <si>
    <t>Water O&amp;M Total</t>
  </si>
  <si>
    <t>Water Improvement Total</t>
  </si>
  <si>
    <t>PFIP Water Total</t>
  </si>
  <si>
    <t>Vehicles Total</t>
  </si>
  <si>
    <t>Equipment Total</t>
  </si>
  <si>
    <t>Self Insurance/Risk Management Total</t>
  </si>
  <si>
    <t>Payroll Tax Benefit Allocation Total</t>
  </si>
  <si>
    <t>Fund</t>
  </si>
  <si>
    <t>Inflow/Outflow</t>
  </si>
  <si>
    <t>Dept</t>
  </si>
  <si>
    <t>Dept Desc</t>
  </si>
  <si>
    <t>Div</t>
  </si>
  <si>
    <t>Div Desc</t>
  </si>
  <si>
    <t>Prog</t>
  </si>
  <si>
    <t>Prog Desc</t>
  </si>
  <si>
    <t>G/L Acct Number</t>
  </si>
  <si>
    <t>Acct Desc</t>
  </si>
  <si>
    <t>2020 Actual</t>
  </si>
  <si>
    <t>2021 Actual</t>
  </si>
  <si>
    <t>2022 Adopted Budget</t>
  </si>
  <si>
    <t>2022 Proposed Mid Year</t>
  </si>
  <si>
    <t>Total Change</t>
  </si>
  <si>
    <t>Non Divisional</t>
  </si>
  <si>
    <t>900</t>
  </si>
  <si>
    <t>General</t>
  </si>
  <si>
    <t>100.00.00.900-4000.01</t>
  </si>
  <si>
    <t>Property Tax Assessment Current Year Secured</t>
  </si>
  <si>
    <t>100.00.00.900-4000.02</t>
  </si>
  <si>
    <t>Property Tax Assessment Prior Year Secured</t>
  </si>
  <si>
    <t>100.00.00.900-4000.03</t>
  </si>
  <si>
    <t>Property Tax Assessment Current Year Unsecured</t>
  </si>
  <si>
    <t>100.00.00.900-4000.04</t>
  </si>
  <si>
    <t>Property Tax Assessment Prior Year Unsecured</t>
  </si>
  <si>
    <t>100.00.00.900-4000.05</t>
  </si>
  <si>
    <t>Property Tax Assessment Homeowner's Exemption</t>
  </si>
  <si>
    <t>100.00.00.900-4000.07</t>
  </si>
  <si>
    <t>Property Tax Assessment SB 813 Supplemental Tax</t>
  </si>
  <si>
    <t>100.00.00.900-4000.08</t>
  </si>
  <si>
    <t>Property Tax Assessment Interest-County Property Tax</t>
  </si>
  <si>
    <t>100.00.00.900-4000.09</t>
  </si>
  <si>
    <t>Property Tax Assessment VLF In Lieu</t>
  </si>
  <si>
    <t>100.00.00.900-4000.12</t>
  </si>
  <si>
    <t>Property Tax Assessment Excise Tax Zone 41</t>
  </si>
  <si>
    <t>100.00.00.900-4000.20</t>
  </si>
  <si>
    <t>Property Tax Assessment Residual HSC 34183(a)(4)</t>
  </si>
  <si>
    <t>100.00.00.900-4100.01</t>
  </si>
  <si>
    <t>Sales Tax Sales &amp; Use Tax</t>
  </si>
  <si>
    <t>100.00.00.900-4100.02</t>
  </si>
  <si>
    <t>Sales Tax Property Tax In Lieu</t>
  </si>
  <si>
    <t>100.00.00.900-4100.03</t>
  </si>
  <si>
    <t>Sales Tax Sales Tax Audit &amp; Fees</t>
  </si>
  <si>
    <t>100.00.00.900-4200.01</t>
  </si>
  <si>
    <t>Other Taxes Franchise Fee Gas</t>
  </si>
  <si>
    <t>100.00.00.900-4200.02</t>
  </si>
  <si>
    <t>Other Taxes Franchise Fee Electric</t>
  </si>
  <si>
    <t>100.00.00.900-4200.03</t>
  </si>
  <si>
    <t>Other Taxes Franchise Fee Cable TV</t>
  </si>
  <si>
    <t>100.00.00.900-4200.04</t>
  </si>
  <si>
    <t>Other Taxes Transient Occupancy Tax</t>
  </si>
  <si>
    <t>100.00.00.900-4200.05</t>
  </si>
  <si>
    <t>Other Taxes Documentary Stamp Tax</t>
  </si>
  <si>
    <t>100.00.00.900-4200.06</t>
  </si>
  <si>
    <t>Other Taxes Excise Tax</t>
  </si>
  <si>
    <t>100.00.00.900-4200.07</t>
  </si>
  <si>
    <t>Other Taxes Public Safety SB509</t>
  </si>
  <si>
    <t>100.00.00.900-4200.08</t>
  </si>
  <si>
    <t>Other Taxes Sales Tax Property Tax In Lieu</t>
  </si>
  <si>
    <t>100.00.00.900-4300.01</t>
  </si>
  <si>
    <t>Licenses and Permits Business Licenses</t>
  </si>
  <si>
    <t>100.00.00.900-4300.02</t>
  </si>
  <si>
    <t>Licenses and Permits Business License Penalties</t>
  </si>
  <si>
    <t>100.00.00.900-4300.15</t>
  </si>
  <si>
    <t>Licenses and Permits Taxi/Transportation Permits</t>
  </si>
  <si>
    <t>100.00.00.900-4400.02</t>
  </si>
  <si>
    <t>Intergovernmental Revenues Property Tax Offset MVL</t>
  </si>
  <si>
    <t>100.00.00.900-4400.03</t>
  </si>
  <si>
    <t>Intergovernmental Revenues Collection In Excess MVL</t>
  </si>
  <si>
    <t>100.00.00.900-4400.04</t>
  </si>
  <si>
    <t>Intergovernmental Revenues Off Highway MVL</t>
  </si>
  <si>
    <t>100.00.00.900-4400.06</t>
  </si>
  <si>
    <t>Intergovernmental Revenues Mandated Cost Reimbursement</t>
  </si>
  <si>
    <t>100.00.00.900-4450.38</t>
  </si>
  <si>
    <t>Intergovernmental Grants-Federal Recovery Act Funds</t>
  </si>
  <si>
    <t>100.00.00.900-4475.29</t>
  </si>
  <si>
    <t>Intergovernmental Grants-State/County Department of Water Resources</t>
  </si>
  <si>
    <t>100.00.00.900-4600.01</t>
  </si>
  <si>
    <t>Charges for Services-General Government Filing Fees</t>
  </si>
  <si>
    <t>100.00.00.900-4600.02</t>
  </si>
  <si>
    <t>Charges for Services-General Government Support Services</t>
  </si>
  <si>
    <t>100.00.00.900-4600.03</t>
  </si>
  <si>
    <t>Charges for Services-General Government Support Serv-CDBG Salaries/Ben</t>
  </si>
  <si>
    <t>100.00.00.900-4600.04</t>
  </si>
  <si>
    <t>Charges for Services-General Government Support Services-Direct Labor</t>
  </si>
  <si>
    <t>100.00.00.900-4600.05</t>
  </si>
  <si>
    <t>Charges for Services-General Government Administrative Recovery</t>
  </si>
  <si>
    <t>100.00.00.900-4600.06</t>
  </si>
  <si>
    <t>Charges for Services-General Government Miscellaneous Service</t>
  </si>
  <si>
    <t>100.00.00.900-4600.13</t>
  </si>
  <si>
    <t>Charges for Services-General Government CASP Admin Fee</t>
  </si>
  <si>
    <t>100.00.00.900-4600.14</t>
  </si>
  <si>
    <t>Charges for Services-General Government Successor Agency Admin Fee</t>
  </si>
  <si>
    <t>100.00.00.900-4650.01</t>
  </si>
  <si>
    <t>Fines &amp; Forfeitures Local Ordinance Violation</t>
  </si>
  <si>
    <t>100.00.00.900-4700.01</t>
  </si>
  <si>
    <t>Investment Earnings Interest on Investments</t>
  </si>
  <si>
    <t>100.00.00.900-4700.02</t>
  </si>
  <si>
    <t>Investment Earnings Lease Trust Account</t>
  </si>
  <si>
    <t>100.00.00.900-4700.19</t>
  </si>
  <si>
    <t>Investment Earnings Market Value Change</t>
  </si>
  <si>
    <t>100.00.00.900-4700.21</t>
  </si>
  <si>
    <t>Investment Earnings Unallocated Investment Expense</t>
  </si>
  <si>
    <t>100.00.00.900-4850.01</t>
  </si>
  <si>
    <t>Other Revenue Sale of Property</t>
  </si>
  <si>
    <t>100.00.00.900-4850.04</t>
  </si>
  <si>
    <t>Other Revenue Rental of Property</t>
  </si>
  <si>
    <t>100.00.00.900-4850.07</t>
  </si>
  <si>
    <t>Other Revenue Misc Reimbursement</t>
  </si>
  <si>
    <t>100.00.00.900-4850.08</t>
  </si>
  <si>
    <t>Other Revenue Misc Reimbursement-Developers</t>
  </si>
  <si>
    <t>100.00.00.900-4850.10</t>
  </si>
  <si>
    <t>Other Revenue Settlements</t>
  </si>
  <si>
    <t>100.00.00.900-4850.11</t>
  </si>
  <si>
    <t>Other Revenue Donations</t>
  </si>
  <si>
    <t>100.00.00.900-4850.12</t>
  </si>
  <si>
    <t>Other Revenue Miscellaneous Receipts</t>
  </si>
  <si>
    <t>100.00.00.900-4850.13</t>
  </si>
  <si>
    <t>Other Revenue Rebates</t>
  </si>
  <si>
    <t>100.00.00.900-4900.25</t>
  </si>
  <si>
    <t>Transfers In Community Development</t>
  </si>
  <si>
    <t>100.00.00.900-4900.33</t>
  </si>
  <si>
    <t>Transfers In Public Safety Endowment</t>
  </si>
  <si>
    <t>124</t>
  </si>
  <si>
    <t>Economic Development</t>
  </si>
  <si>
    <t>100.03.00.124-4850.04</t>
  </si>
  <si>
    <t>100.03.00.124-4850.01</t>
  </si>
  <si>
    <t>001</t>
  </si>
  <si>
    <t>Administration</t>
  </si>
  <si>
    <t>100.11.00.001-4400.05</t>
  </si>
  <si>
    <t>Intergovernmental Revenues Post Reimbursement</t>
  </si>
  <si>
    <t>100.11.00.001-4400.26</t>
  </si>
  <si>
    <t>Intergovernmental Revenues SJ Delta RATT</t>
  </si>
  <si>
    <t>100.11.00.001-4400.27</t>
  </si>
  <si>
    <t>Intergovernmental Revenues School Resource Officer</t>
  </si>
  <si>
    <t>100.11.00.001-4475.02</t>
  </si>
  <si>
    <t>Intergovernmental Grants-State/County School Resource Officer</t>
  </si>
  <si>
    <t>100.11.00.001-4475.03</t>
  </si>
  <si>
    <t>Intergovernmental Grants-State/County SJ Delta Ratt</t>
  </si>
  <si>
    <t>100.11.00.001-4475.25</t>
  </si>
  <si>
    <t>Intergovernmental Grants-State/County COMM COR PARTNERSHIP TASK FORCE</t>
  </si>
  <si>
    <t>100.11.00.001-4550.01</t>
  </si>
  <si>
    <t>Charges for Services-Police Service Fees</t>
  </si>
  <si>
    <t>100.11.00.001-4550.02</t>
  </si>
  <si>
    <t>Charges for Services-Police Finger Print Fees (City)</t>
  </si>
  <si>
    <t>100.11.00.001-4550.03</t>
  </si>
  <si>
    <t>Charges for Services-Police Finger Print Fees (DOJ)</t>
  </si>
  <si>
    <t>100.11.00.001-4550.05</t>
  </si>
  <si>
    <t>Charges for Services-Police Vehicle Repo Admin Fee</t>
  </si>
  <si>
    <t>100.11.00.001-4550.06</t>
  </si>
  <si>
    <t>Charges for Services-Police Asset Seizure</t>
  </si>
  <si>
    <t>100.11.00.001-4550.07</t>
  </si>
  <si>
    <t>Charges for Services-Police Abandoned Vehicle</t>
  </si>
  <si>
    <t>100.11.00.001-4550.08</t>
  </si>
  <si>
    <t>Charges for Services-Police Admin Tow Fee</t>
  </si>
  <si>
    <t>100.11.00.001-4550.10</t>
  </si>
  <si>
    <t>Charges for Services-Police Outside Services</t>
  </si>
  <si>
    <t>100.11.00.001-4600.03</t>
  </si>
  <si>
    <t>100.11.00.001-4650.01</t>
  </si>
  <si>
    <t>100.11.00.001-4650.02</t>
  </si>
  <si>
    <t>Fines &amp; Forfeitures Vehicle Code Fines</t>
  </si>
  <si>
    <t>100.11.00.001-4650.03</t>
  </si>
  <si>
    <t>Fines &amp; Forfeitures Alcohol Lab Fee</t>
  </si>
  <si>
    <t>100.11.00.001-4650.04</t>
  </si>
  <si>
    <t>Fines &amp; Forfeitures Code Enforcement</t>
  </si>
  <si>
    <t>100.11.00.001-4650.06</t>
  </si>
  <si>
    <t>Fines &amp; Forfeitures Other</t>
  </si>
  <si>
    <t>100.11.00.001-4850.12</t>
  </si>
  <si>
    <t>Patrol</t>
  </si>
  <si>
    <t>100.11.00.200-4550.11</t>
  </si>
  <si>
    <t>Charges for Services-Police Mutual Aid Reimbursement</t>
  </si>
  <si>
    <t>Investigation</t>
  </si>
  <si>
    <t>100.11.00.210-4550.11</t>
  </si>
  <si>
    <t>240</t>
  </si>
  <si>
    <t>Jail Services</t>
  </si>
  <si>
    <t>100.11.00.240-4550.04</t>
  </si>
  <si>
    <t>Charges for Services-Police Booking Fees</t>
  </si>
  <si>
    <t>Code Compliance</t>
  </si>
  <si>
    <t>100.11.00.250-4650.04</t>
  </si>
  <si>
    <t>100.11.00.250-4650.07</t>
  </si>
  <si>
    <t>Fines &amp; Forfeitures Code Enforc Assesment Collection</t>
  </si>
  <si>
    <t>100.11.00.250-4850.07</t>
  </si>
  <si>
    <t>Asset Seizure</t>
  </si>
  <si>
    <t>100.11.00.260-4550.06</t>
  </si>
  <si>
    <t>10</t>
  </si>
  <si>
    <t>Animal Services</t>
  </si>
  <si>
    <t>270</t>
  </si>
  <si>
    <t>Animal  Services</t>
  </si>
  <si>
    <t>100.11.10.270-4300.03</t>
  </si>
  <si>
    <t>Licenses and Permits Animal Licenses</t>
  </si>
  <si>
    <t>100.11.10.270-4300.04</t>
  </si>
  <si>
    <t>Licenses and Permits Animal License Penalties</t>
  </si>
  <si>
    <t>100.11.10.270-4300.05</t>
  </si>
  <si>
    <t>Licenses and Permits Dog License Redemption</t>
  </si>
  <si>
    <t>100.11.10.270-4300.06</t>
  </si>
  <si>
    <t>Licenses and Permits Spay/Neuter Adoption Fee</t>
  </si>
  <si>
    <t>100.11.10.270-4300.07</t>
  </si>
  <si>
    <t>Licenses and Permits Spay/Neuter Citation Fee</t>
  </si>
  <si>
    <t>100.11.10.270-4300.08</t>
  </si>
  <si>
    <t>Licenses and Permits Adoption Forfeiture Fees</t>
  </si>
  <si>
    <t>100.11.10.270-4300.09</t>
  </si>
  <si>
    <t>Licenses and Permits Micro Chip Fees</t>
  </si>
  <si>
    <t>100.11.10.270-4300.10</t>
  </si>
  <si>
    <t>Licenses and Permits Lathrop Contract</t>
  </si>
  <si>
    <t>100.11.10.270-4300.11</t>
  </si>
  <si>
    <t>Licenses and Permits Escalon Contract</t>
  </si>
  <si>
    <t>100.11.10.270-4475.28</t>
  </si>
  <si>
    <t>Intergovernmental Grants-State/County Spay/Neuter Grant</t>
  </si>
  <si>
    <t>100.11.10.270-4850.36</t>
  </si>
  <si>
    <t>Other Revenue Animal Control Citations</t>
  </si>
  <si>
    <t>100.13.00.001-4540.01</t>
  </si>
  <si>
    <t>Charges for Services-Fire Service Fees</t>
  </si>
  <si>
    <t>100.13.00.001-4540.04</t>
  </si>
  <si>
    <t>Charges for Services-Fire Mutual Aid Reimbursement</t>
  </si>
  <si>
    <t>100.13.00.001-4540.05</t>
  </si>
  <si>
    <t>Charges for Services-Fire Community CPR Class</t>
  </si>
  <si>
    <t>100.13.00.001-4540.06</t>
  </si>
  <si>
    <t>Charges for Services-Fire Recovery Fee</t>
  </si>
  <si>
    <t>Prevention</t>
  </si>
  <si>
    <t>100.13.00.280-4540.03</t>
  </si>
  <si>
    <t>Charges for Services-Fire Weed Abatement Fees</t>
  </si>
  <si>
    <t>100.13.00.280-4540.10</t>
  </si>
  <si>
    <t>Charges for Services-Fire Prevention Fee</t>
  </si>
  <si>
    <t>100.13.00.280-4540.11</t>
  </si>
  <si>
    <t>Charges for Services-Fire Administration Citation</t>
  </si>
  <si>
    <t>100.13.00.280-4540.12</t>
  </si>
  <si>
    <t>Charges for Services-Fire Annual Inspections</t>
  </si>
  <si>
    <t>100.13.00.280-4540.13</t>
  </si>
  <si>
    <t>Charges for Services-Fire Operational Permits</t>
  </si>
  <si>
    <t>290</t>
  </si>
  <si>
    <t>Operations</t>
  </si>
  <si>
    <t>100.13.00.290-4540.04</t>
  </si>
  <si>
    <t>310</t>
  </si>
  <si>
    <t>Senior Services</t>
  </si>
  <si>
    <t>100.20.20.310-4583.09</t>
  </si>
  <si>
    <t>Charges for Services-Recreation/Misc Programs Senior</t>
  </si>
  <si>
    <t>25</t>
  </si>
  <si>
    <t>Parks</t>
  </si>
  <si>
    <t>100.20.25.001-4560.06</t>
  </si>
  <si>
    <t>Charges for Services-Parks Subdivision/Plan Check</t>
  </si>
  <si>
    <t>100.20.25.001-4560.07</t>
  </si>
  <si>
    <t>Charges for Services-Parks Inspection</t>
  </si>
  <si>
    <t>100.20.25.001-4560.08</t>
  </si>
  <si>
    <t>Charges for Services-Parks Design/Site Plan Review</t>
  </si>
  <si>
    <t>100.20.25.001-4600.06</t>
  </si>
  <si>
    <t>330</t>
  </si>
  <si>
    <t>Maintenance Services</t>
  </si>
  <si>
    <t>100.20.25.330-4850.38</t>
  </si>
  <si>
    <t>Other Revenue Donation-Parks Memorials</t>
  </si>
  <si>
    <t>Development</t>
  </si>
  <si>
    <t>400</t>
  </si>
  <si>
    <t>Development Review</t>
  </si>
  <si>
    <t>100.30.40.400-4500.01</t>
  </si>
  <si>
    <t>Charges for Services-Public Works Subdivision Plan Check Fees</t>
  </si>
  <si>
    <t>100.40.50.001-4500.01</t>
  </si>
  <si>
    <t>100.40.50.001-4500.02</t>
  </si>
  <si>
    <t>Charges for Services-Public Works Engineering Inspection Fees</t>
  </si>
  <si>
    <t>100.40.50.001-4500.03</t>
  </si>
  <si>
    <t>Charges for Services-Public Works Area of Benefit Admin Fee</t>
  </si>
  <si>
    <t>100.40.50.001-4500.04</t>
  </si>
  <si>
    <t>Charges for Services-Public Works Right of Way Use</t>
  </si>
  <si>
    <t>100.40.50.400-4500.01</t>
  </si>
  <si>
    <t>100.40.50.400-4500.02</t>
  </si>
  <si>
    <t>65</t>
  </si>
  <si>
    <t>Storm Drainage</t>
  </si>
  <si>
    <t>560</t>
  </si>
  <si>
    <t>Regulatory</t>
  </si>
  <si>
    <t>100.40.65.560-4500.49</t>
  </si>
  <si>
    <t>Charges for Services-Public Works Storm Drain Marker</t>
  </si>
  <si>
    <t>100.40.65.560-4650.08</t>
  </si>
  <si>
    <t>Fines &amp; Forfeitures Storm Drain Citation</t>
  </si>
  <si>
    <t>100.00.00.900-5100.00</t>
  </si>
  <si>
    <t>Benefits PERS Pool Liability</t>
  </si>
  <si>
    <t>100.00.00.900-5100.11</t>
  </si>
  <si>
    <t>Benefits Medicare</t>
  </si>
  <si>
    <t>100.00.00.900-5100.13</t>
  </si>
  <si>
    <t>Benefits Employee Assistance Program</t>
  </si>
  <si>
    <t>100.00.00.900-6000.01</t>
  </si>
  <si>
    <t>Professional Services General</t>
  </si>
  <si>
    <t>100.00.00.900-6000.18</t>
  </si>
  <si>
    <t>Professional Services Legal</t>
  </si>
  <si>
    <t>100.00.00.900-6000.36</t>
  </si>
  <si>
    <t>Professional Services Banking and Credit Card Fees</t>
  </si>
  <si>
    <t>100.00.00.900-6100.01</t>
  </si>
  <si>
    <t>Utilities Electric</t>
  </si>
  <si>
    <t>100.00.00.900-6200.01</t>
  </si>
  <si>
    <t>Supplies Office</t>
  </si>
  <si>
    <t>100.00.00.900-6200.04</t>
  </si>
  <si>
    <t>Supplies Postage</t>
  </si>
  <si>
    <t>100.00.00.900-6200.14</t>
  </si>
  <si>
    <t>Supplies Emergency Operations</t>
  </si>
  <si>
    <t>100.00.00.900-6300.01</t>
  </si>
  <si>
    <t>Dues &amp; Subscriptions Memberships</t>
  </si>
  <si>
    <t>100.00.00.900-6400.20</t>
  </si>
  <si>
    <t>Repairs &amp; Maintenance Property Maintenance</t>
  </si>
  <si>
    <t>100.00.00.900-6500.01</t>
  </si>
  <si>
    <t>Claims &amp; Insurance SIR</t>
  </si>
  <si>
    <t>100.00.00.900-6500.02</t>
  </si>
  <si>
    <t>Claims &amp; Insurance Claim Settlement</t>
  </si>
  <si>
    <t>100.00.00.900-6600.05</t>
  </si>
  <si>
    <t>Administrative Expenses Public/Legal Advertisement</t>
  </si>
  <si>
    <t>100.00.00.900-6600.08</t>
  </si>
  <si>
    <t>Administrative Expenses Employee Recognition</t>
  </si>
  <si>
    <t>100.00.00.900-6600.09</t>
  </si>
  <si>
    <t>Administrative Expenses Community Contribution</t>
  </si>
  <si>
    <t>100.00.00.900-6600.10</t>
  </si>
  <si>
    <t>Administrative Expenses Educational Reimbursement</t>
  </si>
  <si>
    <t>100.00.00.900-6600.11</t>
  </si>
  <si>
    <t>Administrative Expenses Mayor's Com of the Arts</t>
  </si>
  <si>
    <t>100.00.00.900-6600.12</t>
  </si>
  <si>
    <t>Administrative Expenses Youth Advisory Commission</t>
  </si>
  <si>
    <t>100.00.00.900-6600.13</t>
  </si>
  <si>
    <t>Administrative Expenses CVB</t>
  </si>
  <si>
    <t>100.00.00.900-6600.14</t>
  </si>
  <si>
    <t>Administrative Expenses Filing/Recording Fee</t>
  </si>
  <si>
    <t>100.00.00.900-6600.15</t>
  </si>
  <si>
    <t>Administrative Expenses Property Tax Admin Fee</t>
  </si>
  <si>
    <t>100.00.00.900-6600.16</t>
  </si>
  <si>
    <t>Administrative Expenses Property Tax Assessments</t>
  </si>
  <si>
    <t>100.00.00.900-6600.17</t>
  </si>
  <si>
    <t>Administrative Expenses LAFCO Contribution</t>
  </si>
  <si>
    <t>100.00.00.900-6600.18</t>
  </si>
  <si>
    <t>Administrative Expenses Promenade Parking Lot Lease</t>
  </si>
  <si>
    <t>100.00.00.900-6600.19</t>
  </si>
  <si>
    <t>Administrative Expenses Costco Sales Tax Agreement</t>
  </si>
  <si>
    <t>100.00.00.900-6600.21</t>
  </si>
  <si>
    <t>Administrative Expenses Homeless Program</t>
  </si>
  <si>
    <t>100.00.00.900-6600.22</t>
  </si>
  <si>
    <t>Administrative Expenses TOT Rebate</t>
  </si>
  <si>
    <t>100.00.00.900-6600.30</t>
  </si>
  <si>
    <t>Administrative Expenses Other Expenses</t>
  </si>
  <si>
    <t>100.00.00.900-6600.32</t>
  </si>
  <si>
    <t>Administrative Expenses Vehicle Fund Contribution</t>
  </si>
  <si>
    <t>100.00.00.900-6600.36</t>
  </si>
  <si>
    <t>Administrative Expenses IT Fund Contribution</t>
  </si>
  <si>
    <t>100.00.00.900-6600.39</t>
  </si>
  <si>
    <t>Administrative Expenses Leadership Training</t>
  </si>
  <si>
    <t>100.00.00.900-6633.01</t>
  </si>
  <si>
    <t>Recreational Programs - General Community Events</t>
  </si>
  <si>
    <t>100.00.00.900-7000.04</t>
  </si>
  <si>
    <t>Capital Outlay Equipment Replacement</t>
  </si>
  <si>
    <t>100.00.00.900-7000.09</t>
  </si>
  <si>
    <t>Capital Outlay Computer Conversion</t>
  </si>
  <si>
    <t>100.00.00.900-7000.27</t>
  </si>
  <si>
    <t>Capital Outlay Information Technology</t>
  </si>
  <si>
    <t>100.00.00.900-8000.01</t>
  </si>
  <si>
    <t>Capital Improvements-General Government Land</t>
  </si>
  <si>
    <t>100.00.00.900-8000.99</t>
  </si>
  <si>
    <t>Capital Improvements-General Government General</t>
  </si>
  <si>
    <t>100.00.00.900-8900.02</t>
  </si>
  <si>
    <t>Debt Service-Principal LaSalle-Viron</t>
  </si>
  <si>
    <t>100.00.00.900-8910.02</t>
  </si>
  <si>
    <t>Debt Service-Interest LaSalle-Viron</t>
  </si>
  <si>
    <t>100.00.00.900-9000.14</t>
  </si>
  <si>
    <t>Transfers Out CDBG Fund</t>
  </si>
  <si>
    <t>100.00.00.900-9000.15</t>
  </si>
  <si>
    <t>Transfers Out Police Grants Fund</t>
  </si>
  <si>
    <t>100.00.00.900-9000.12</t>
  </si>
  <si>
    <t>Other Transfers Fire Grants Fund</t>
  </si>
  <si>
    <t>100.00.00.900-9000.20</t>
  </si>
  <si>
    <t>Other Transfers Recreation Fund</t>
  </si>
  <si>
    <t>100.00.00.900-9000.25</t>
  </si>
  <si>
    <t>Other Transfers Development Fee Fund</t>
  </si>
  <si>
    <t>100.00.00.900-9000.34</t>
  </si>
  <si>
    <t>Other Transfers Development Services Fund</t>
  </si>
  <si>
    <t>100.00.00.900-9000.42</t>
  </si>
  <si>
    <t>Other Transfers Gas Tax Fund</t>
  </si>
  <si>
    <t>100.00.00.900-9000.62</t>
  </si>
  <si>
    <t>Other Transfers Golf Fund</t>
  </si>
  <si>
    <t>100.00.00.900-9000.63</t>
  </si>
  <si>
    <t>Other Transfers PFIP Sewer</t>
  </si>
  <si>
    <t>100.00.00.900-9000.64</t>
  </si>
  <si>
    <t>Other Transfers Sewer M&amp;O Fund</t>
  </si>
  <si>
    <t>100.00.00.900-9000.82</t>
  </si>
  <si>
    <t>Other Transfers Vehicle Fund</t>
  </si>
  <si>
    <t>100.00.00.900-9000.83</t>
  </si>
  <si>
    <t>Other Transfers Information Technology Fund</t>
  </si>
  <si>
    <t>100.00.00.900-9000.84</t>
  </si>
  <si>
    <t>Other Transfers Equipment Fund</t>
  </si>
  <si>
    <t>100.00.00.900-9887.01</t>
  </si>
  <si>
    <t>Bad Debt Expense Service Fees</t>
  </si>
  <si>
    <t>968</t>
  </si>
  <si>
    <t>Emergency Operations</t>
  </si>
  <si>
    <t>100.00.00.968-5000.02</t>
  </si>
  <si>
    <t>Salaries Part Time</t>
  </si>
  <si>
    <t>100.00.00.968-5000.13</t>
  </si>
  <si>
    <t>Salaries Emergency Operations</t>
  </si>
  <si>
    <t>100.00.00.968-5100.11</t>
  </si>
  <si>
    <t>100.00.00.968-6000.34</t>
  </si>
  <si>
    <t>Professional Services Emergency Operations</t>
  </si>
  <si>
    <t>100.00.00.968-6200.14</t>
  </si>
  <si>
    <t>100.01.00.100-5000.01</t>
  </si>
  <si>
    <t>Salaries Regular</t>
  </si>
  <si>
    <t>100.01.00.100-5000.02</t>
  </si>
  <si>
    <t>100.01.00.100-5000.03</t>
  </si>
  <si>
    <t>Salaries Overtime</t>
  </si>
  <si>
    <t>100.01.00.100-5000.06</t>
  </si>
  <si>
    <t>Salaries Out of Class</t>
  </si>
  <si>
    <t>100.01.00.100-5000.07</t>
  </si>
  <si>
    <t>Salaries Admin Leave Pay</t>
  </si>
  <si>
    <t>100.01.00.100-5000.08</t>
  </si>
  <si>
    <t>Salaries Longevity Pay</t>
  </si>
  <si>
    <t>100.01.00.100-5000.10</t>
  </si>
  <si>
    <t>Salaries Furloughs</t>
  </si>
  <si>
    <t>100.01.00.100-5000.12</t>
  </si>
  <si>
    <t>Salaries Compensated Absences</t>
  </si>
  <si>
    <t>100.01.00.100-5100.00</t>
  </si>
  <si>
    <t>100.01.00.100-5100.01</t>
  </si>
  <si>
    <t>Benefits Retirement</t>
  </si>
  <si>
    <t>100.01.00.100-5100.02</t>
  </si>
  <si>
    <t>Benefits Health Insurance</t>
  </si>
  <si>
    <t>100.01.00.100-5100.03</t>
  </si>
  <si>
    <t>Benefits Dental Insurance</t>
  </si>
  <si>
    <t>100.01.00.100-5100.04</t>
  </si>
  <si>
    <t>Benefits Vision Insurance</t>
  </si>
  <si>
    <t>100.01.00.100-5100.05</t>
  </si>
  <si>
    <t>Benefits Life Insurance</t>
  </si>
  <si>
    <t>100.01.00.100-5100.06</t>
  </si>
  <si>
    <t>Benefits Worker's Comp</t>
  </si>
  <si>
    <t>100.01.00.100-5100.07</t>
  </si>
  <si>
    <t>Benefits Long Term Disability</t>
  </si>
  <si>
    <t>100.01.00.100-5100.08</t>
  </si>
  <si>
    <t>Benefits Deferred Compensation</t>
  </si>
  <si>
    <t>100.01.00.100-5100.09</t>
  </si>
  <si>
    <t>Benefits Unemployment Insurance</t>
  </si>
  <si>
    <t>100.01.00.100-5100.11</t>
  </si>
  <si>
    <t>100.01.00.100-5100.12</t>
  </si>
  <si>
    <t>Benefits Annual Physical Exam</t>
  </si>
  <si>
    <t>100.01.00.100-5100.15</t>
  </si>
  <si>
    <t>Benefits Cell Phone Allowance</t>
  </si>
  <si>
    <t>100.01.00.100-5100.17</t>
  </si>
  <si>
    <t>Benefits Other Post Employment Benefits</t>
  </si>
  <si>
    <t>100.01.00.100-6000.01</t>
  </si>
  <si>
    <t>100.01.00.100-6100.01</t>
  </si>
  <si>
    <t>100.01.00.100-6100.02</t>
  </si>
  <si>
    <t>Utilities Telephone</t>
  </si>
  <si>
    <t>100.01.00.100-6100.03</t>
  </si>
  <si>
    <t>Utilities Data Transmission / ISP</t>
  </si>
  <si>
    <t>100.01.00.100-6100.05</t>
  </si>
  <si>
    <t>Utilities Cable</t>
  </si>
  <si>
    <t>100.01.00.100-6200.01</t>
  </si>
  <si>
    <t>100.01.00.100-6200.02</t>
  </si>
  <si>
    <t>Supplies Special Department</t>
  </si>
  <si>
    <t>100.01.00.100-6200.13</t>
  </si>
  <si>
    <t>Supplies Elections</t>
  </si>
  <si>
    <t>100.01.00.100-6300.01</t>
  </si>
  <si>
    <t>100.01.00.100-6500.04</t>
  </si>
  <si>
    <t>Claims &amp; Insurance Insurance Premiums</t>
  </si>
  <si>
    <t>100.01.00.100-6600.01</t>
  </si>
  <si>
    <t>Administrative Expenses Meetings</t>
  </si>
  <si>
    <t>100.01.00.100-6600.03</t>
  </si>
  <si>
    <t>Administrative Expenses Mileage Reimbursement</t>
  </si>
  <si>
    <t>100.01.00.100-6600.04</t>
  </si>
  <si>
    <t>Administrative Expenses Training/Conferences</t>
  </si>
  <si>
    <t>100.01.00.100-6600.07</t>
  </si>
  <si>
    <t>Administrative Expenses Employee Recruitment</t>
  </si>
  <si>
    <t>100.01.00.100-6600.14</t>
  </si>
  <si>
    <t>100.01.00.100-6600.31</t>
  </si>
  <si>
    <t>Administrative Expenses Election</t>
  </si>
  <si>
    <t>100.01.00.100-6600.40</t>
  </si>
  <si>
    <t>Administrative Expenses Election Training/Conference</t>
  </si>
  <si>
    <t>Records Management</t>
  </si>
  <si>
    <t>100.01.00.110-5000.01</t>
  </si>
  <si>
    <t>100.01.00.110-5000.07</t>
  </si>
  <si>
    <t>100.01.00.110-5000.08</t>
  </si>
  <si>
    <t>100.01.00.110-5100.00</t>
  </si>
  <si>
    <t>100.01.00.110-5100.01</t>
  </si>
  <si>
    <t>100.01.00.110-5100.02</t>
  </si>
  <si>
    <t>100.01.00.110-5100.03</t>
  </si>
  <si>
    <t>100.01.00.110-5100.04</t>
  </si>
  <si>
    <t>100.01.00.110-5100.05</t>
  </si>
  <si>
    <t>100.01.00.110-5100.07</t>
  </si>
  <si>
    <t>100.01.00.110-5100.08</t>
  </si>
  <si>
    <t>100.01.00.110-5100.11</t>
  </si>
  <si>
    <t>100.01.00.110-6000.01</t>
  </si>
  <si>
    <t>100.01.00.110-6000.12</t>
  </si>
  <si>
    <t>Professional Services Contract Services</t>
  </si>
  <si>
    <t>100.01.00.110-6200.02</t>
  </si>
  <si>
    <t>100.01.00.110-6300.01</t>
  </si>
  <si>
    <t>100.01.00.110-6600.01</t>
  </si>
  <si>
    <t>100.01.00.110-6600.04</t>
  </si>
  <si>
    <t>City Council</t>
  </si>
  <si>
    <t>100.01.00.120-5000.01</t>
  </si>
  <si>
    <t>100.01.00.120-5100.00</t>
  </si>
  <si>
    <t>100.01.00.120-5100.01</t>
  </si>
  <si>
    <t>100.01.00.120-5100.02</t>
  </si>
  <si>
    <t>100.01.00.120-5100.03</t>
  </si>
  <si>
    <t>100.01.00.120-5100.04</t>
  </si>
  <si>
    <t>100.01.00.120-5100.05</t>
  </si>
  <si>
    <t>100.01.00.120-5100.06</t>
  </si>
  <si>
    <t>100.01.00.120-5100.07</t>
  </si>
  <si>
    <t>100.01.00.120-5100.08</t>
  </si>
  <si>
    <t>100.01.00.120-5100.11</t>
  </si>
  <si>
    <t>100.01.00.120-5100.17</t>
  </si>
  <si>
    <t>100.01.00.120-6100.02</t>
  </si>
  <si>
    <t>100.01.00.120-6100.03</t>
  </si>
  <si>
    <t>100.01.00.120-6200.01</t>
  </si>
  <si>
    <t>100.01.00.120-6200.02</t>
  </si>
  <si>
    <t>100.01.00.120-6300.01</t>
  </si>
  <si>
    <t>100.01.00.120-6600.01</t>
  </si>
  <si>
    <t>100.01.00.120-6600.03</t>
  </si>
  <si>
    <t>100.01.00.120-6600.04</t>
  </si>
  <si>
    <t>100.01.00.120-6600.39</t>
  </si>
  <si>
    <t>000</t>
  </si>
  <si>
    <t>No Program</t>
  </si>
  <si>
    <t>100.02.00.000-5000.01</t>
  </si>
  <si>
    <t>100.02.00.000-5000.02</t>
  </si>
  <si>
    <t>100.02.00.000-5000.07</t>
  </si>
  <si>
    <t>100.02.00.000-5000.08</t>
  </si>
  <si>
    <t>100.02.00.000-5100.00</t>
  </si>
  <si>
    <t>100.02.00.000-5100.01</t>
  </si>
  <si>
    <t>100.02.00.000-5100.02</t>
  </si>
  <si>
    <t>100.02.00.000-5100.03</t>
  </si>
  <si>
    <t>100.02.00.000-5100.04</t>
  </si>
  <si>
    <t>100.02.00.000-5100.05</t>
  </si>
  <si>
    <t>100.02.00.000-5100.07</t>
  </si>
  <si>
    <t>100.02.00.000-5100.08</t>
  </si>
  <si>
    <t>100.02.00.000-5100.11</t>
  </si>
  <si>
    <t>100.02.00.000-5100.15</t>
  </si>
  <si>
    <t>100.02.00.000-6000.16</t>
  </si>
  <si>
    <t>Professional Services Defense Fees &amp; Cost</t>
  </si>
  <si>
    <t>100.02.00.000-6600.03</t>
  </si>
  <si>
    <t>100.02.00.000-6600.14</t>
  </si>
  <si>
    <t>100.02.00.000-6600.30</t>
  </si>
  <si>
    <t>100.02.00.000-6000.10</t>
  </si>
  <si>
    <t>Professional Services Consultant</t>
  </si>
  <si>
    <t>100.02.00.000-6000.12</t>
  </si>
  <si>
    <t>100.02.00.000-6000.18</t>
  </si>
  <si>
    <t>100.02.00.000-6002.01</t>
  </si>
  <si>
    <t>Legal Services City Clerk</t>
  </si>
  <si>
    <t>100.02.00.000-6002.02</t>
  </si>
  <si>
    <t>Legal Services City Attorney</t>
  </si>
  <si>
    <t>100.02.00.000-6002.03</t>
  </si>
  <si>
    <t>Legal Services City Manager</t>
  </si>
  <si>
    <t>100.02.00.000-6002.04</t>
  </si>
  <si>
    <t>Legal Services Administrative Services</t>
  </si>
  <si>
    <t>100.02.00.000-6002.05</t>
  </si>
  <si>
    <t>Legal Services Finance</t>
  </si>
  <si>
    <t>100.02.00.000-6002.20</t>
  </si>
  <si>
    <t>Legal Services Park and Recreation</t>
  </si>
  <si>
    <t>100.02.00.000-6002.24</t>
  </si>
  <si>
    <t>Legal Services Economic Development</t>
  </si>
  <si>
    <t>100.02.00.000-6200.01</t>
  </si>
  <si>
    <t>100.02.00.000-6300.01</t>
  </si>
  <si>
    <t>100.02.00.000-6600.01</t>
  </si>
  <si>
    <t>100.02.00.000-6600.04</t>
  </si>
  <si>
    <t>002</t>
  </si>
  <si>
    <t>Departmental Legal Services</t>
  </si>
  <si>
    <t>100.02.00.002-6002.00</t>
  </si>
  <si>
    <t>Legal Services Non Departmental</t>
  </si>
  <si>
    <t>100.02.00.002-6002.01</t>
  </si>
  <si>
    <t>100.02.00.002-6002.02</t>
  </si>
  <si>
    <t>100.02.00.002-6002.03</t>
  </si>
  <si>
    <t>100.02.00.002-6002.04</t>
  </si>
  <si>
    <t>100.02.00.002-6002.05</t>
  </si>
  <si>
    <t>100.02.00.002-6002.06</t>
  </si>
  <si>
    <t>Legal Services City Council</t>
  </si>
  <si>
    <t>100.02.00.002-6002.08</t>
  </si>
  <si>
    <t>Legal Services Housing</t>
  </si>
  <si>
    <t>100.02.00.002-6002.10</t>
  </si>
  <si>
    <t>Legal Services Code Enforcement</t>
  </si>
  <si>
    <t>100.02.00.002-6002.11</t>
  </si>
  <si>
    <t>Legal Services Police</t>
  </si>
  <si>
    <t>100.02.00.002-6002.13</t>
  </si>
  <si>
    <t>Legal Services Fire</t>
  </si>
  <si>
    <t>100.02.00.002-6002.20</t>
  </si>
  <si>
    <t>100.02.00.002-6002.24</t>
  </si>
  <si>
    <t>100.03.00.000-5000.01</t>
  </si>
  <si>
    <t>100.03.00.000-5000.02</t>
  </si>
  <si>
    <t>100.03.00.000-5000.06</t>
  </si>
  <si>
    <t>100.03.00.000-5000.07</t>
  </si>
  <si>
    <t>100.03.00.000-5000.08</t>
  </si>
  <si>
    <t>100.03.00.000-5000.10</t>
  </si>
  <si>
    <t>100.03.00.000-5000.12</t>
  </si>
  <si>
    <t>100.03.00.000-5100.00</t>
  </si>
  <si>
    <t>100.03.00.000-5100.01</t>
  </si>
  <si>
    <t>100.03.00.000-5100.02</t>
  </si>
  <si>
    <t>100.03.00.000-5100.03</t>
  </si>
  <si>
    <t>100.03.00.000-5100.04</t>
  </si>
  <si>
    <t>100.03.00.000-5100.05</t>
  </si>
  <si>
    <t>100.03.00.000-5100.06</t>
  </si>
  <si>
    <t>100.03.00.000-5100.07</t>
  </si>
  <si>
    <t>100.03.00.000-5100.08</t>
  </si>
  <si>
    <t>100.03.00.000-5100.11</t>
  </si>
  <si>
    <t>100.03.00.000-5100.12</t>
  </si>
  <si>
    <t>100.03.00.000-5100.15</t>
  </si>
  <si>
    <t>100.03.00.000-5100.17</t>
  </si>
  <si>
    <t>100.03.00.000-6000.01</t>
  </si>
  <si>
    <t>100.03.00.000-6100.01</t>
  </si>
  <si>
    <t>100.03.00.000-6100.02</t>
  </si>
  <si>
    <t>100.03.00.000-6100.03</t>
  </si>
  <si>
    <t>100.03.00.000-6200.01</t>
  </si>
  <si>
    <t>100.03.00.000-6200.02</t>
  </si>
  <si>
    <t>100.03.00.000-6200.09</t>
  </si>
  <si>
    <t>Supplies Data Processing</t>
  </si>
  <si>
    <t>100.03.00.000-6300.01</t>
  </si>
  <si>
    <t>100.03.00.000-6500.04</t>
  </si>
  <si>
    <t>100.03.00.000-6600.01</t>
  </si>
  <si>
    <t>100.03.00.000-6600.03</t>
  </si>
  <si>
    <t>100.03.00.000-6600.04</t>
  </si>
  <si>
    <t>100.03.00.000-6600.07</t>
  </si>
  <si>
    <t>100.03.00.000-6600.23</t>
  </si>
  <si>
    <t>Administrative Expenses Public Education</t>
  </si>
  <si>
    <t>100.03.00.000-6600.24</t>
  </si>
  <si>
    <t>Administrative Expenses Marketing</t>
  </si>
  <si>
    <t>100.03.00.000-7000.12</t>
  </si>
  <si>
    <t>Capital Outlay Furniture</t>
  </si>
  <si>
    <t>100.03.00.000-8000.99</t>
  </si>
  <si>
    <t>100.03.00.124-5000.01</t>
  </si>
  <si>
    <t>100.03.00.124-5000.07</t>
  </si>
  <si>
    <t>100.03.00.124-5000.08</t>
  </si>
  <si>
    <t>100.03.00.124-5000.10</t>
  </si>
  <si>
    <t>100.03.00.124-5000.12</t>
  </si>
  <si>
    <t>100.03.00.124-5100.00</t>
  </si>
  <si>
    <t>100.03.00.124-5100.01</t>
  </si>
  <si>
    <t>100.03.00.124-5100.02</t>
  </si>
  <si>
    <t>100.03.00.124-5100.03</t>
  </si>
  <si>
    <t>100.03.00.124-5100.04</t>
  </si>
  <si>
    <t>100.03.00.124-5100.05</t>
  </si>
  <si>
    <t>100.03.00.124-5100.06</t>
  </si>
  <si>
    <t>100.03.00.124-5100.07</t>
  </si>
  <si>
    <t>100.03.00.124-5100.08</t>
  </si>
  <si>
    <t>100.03.00.124-5100.11</t>
  </si>
  <si>
    <t>100.03.00.124-5100.12</t>
  </si>
  <si>
    <t>100.03.00.124-5100.15</t>
  </si>
  <si>
    <t>100.03.00.124-6000.01</t>
  </si>
  <si>
    <t>100.03.00.124-6000.12</t>
  </si>
  <si>
    <t>100.03.00.124-6000.18</t>
  </si>
  <si>
    <t>100.03.00.124-6200.01</t>
  </si>
  <si>
    <t>100.03.00.124-6200.02</t>
  </si>
  <si>
    <t>100.03.00.124-6300.01</t>
  </si>
  <si>
    <t>100.03.00.124-6500.04</t>
  </si>
  <si>
    <t>100.03.00.124-6600.01</t>
  </si>
  <si>
    <t>100.03.00.124-6600.03</t>
  </si>
  <si>
    <t>100.03.00.124-6600.04</t>
  </si>
  <si>
    <t>100.03.00.124-6600.23</t>
  </si>
  <si>
    <t>100.03.00.124-6600.24</t>
  </si>
  <si>
    <t>100.03.00.124-6615.03</t>
  </si>
  <si>
    <t>Economic Development Programs Chamber of Commerce</t>
  </si>
  <si>
    <t>100.03.00.124-6615.04</t>
  </si>
  <si>
    <t>Economic Development Programs San Joaquin Partnership</t>
  </si>
  <si>
    <t>100.03.00.124-6615.05</t>
  </si>
  <si>
    <t>Economic Development Programs Facade Improvements</t>
  </si>
  <si>
    <t>100.03.00.124-6615.09</t>
  </si>
  <si>
    <t>Economic Development Programs SJCo Economic Development Agency</t>
  </si>
  <si>
    <t>100.03.00.124-6615.10</t>
  </si>
  <si>
    <t>Economic Development Programs Assistance</t>
  </si>
  <si>
    <t>126</t>
  </si>
  <si>
    <t>Affordable Housing/Homelessness</t>
  </si>
  <si>
    <t>100.03.00.126-5000.01</t>
  </si>
  <si>
    <t>100.03.00.126-5000.02</t>
  </si>
  <si>
    <t>100.03.00.126-5000.07</t>
  </si>
  <si>
    <t>100.03.00.126-5000.08</t>
  </si>
  <si>
    <t>100.03.00.126-5000.10</t>
  </si>
  <si>
    <t>100.03.00.126-5000.12</t>
  </si>
  <si>
    <t>100.03.00.126-5100.00</t>
  </si>
  <si>
    <t>100.03.00.126-5100.01</t>
  </si>
  <si>
    <t>100.03.00.126-5100.02</t>
  </si>
  <si>
    <t>100.03.00.126-5100.03</t>
  </si>
  <si>
    <t>100.03.00.126-5100.04</t>
  </si>
  <si>
    <t>100.03.00.126-5100.05</t>
  </si>
  <si>
    <t>100.03.00.126-5100.06</t>
  </si>
  <si>
    <t>100.03.00.126-5100.07</t>
  </si>
  <si>
    <t>100.03.00.126-5100.08</t>
  </si>
  <si>
    <t>100.03.00.126-5100.11</t>
  </si>
  <si>
    <t>100.03.00.126-5100.15</t>
  </si>
  <si>
    <t>100.03.00.126-6000.01</t>
  </si>
  <si>
    <t>100.03.00.126-6500.04</t>
  </si>
  <si>
    <t>100.03.00.126-6600.14</t>
  </si>
  <si>
    <t>100.04.00.130-5000.01</t>
  </si>
  <si>
    <t>100.04.00.130-5000.02</t>
  </si>
  <si>
    <t>100.04.00.130-5000.03</t>
  </si>
  <si>
    <t>100.04.00.130-5000.06</t>
  </si>
  <si>
    <t>100.04.00.130-5000.07</t>
  </si>
  <si>
    <t>100.04.00.130-5000.08</t>
  </si>
  <si>
    <t>100.04.00.130-5000.10</t>
  </si>
  <si>
    <t>100.04.00.130-5000.12</t>
  </si>
  <si>
    <t>100.04.00.130-5100.00</t>
  </si>
  <si>
    <t>100.04.00.130-5100.01</t>
  </si>
  <si>
    <t>100.04.00.130-5100.02</t>
  </si>
  <si>
    <t>100.04.00.130-5100.03</t>
  </si>
  <si>
    <t>100.04.00.130-5100.04</t>
  </si>
  <si>
    <t>100.04.00.130-5100.05</t>
  </si>
  <si>
    <t>100.04.00.130-5100.06</t>
  </si>
  <si>
    <t>100.04.00.130-5100.07</t>
  </si>
  <si>
    <t>100.04.00.130-5100.08</t>
  </si>
  <si>
    <t>100.04.00.130-5100.09</t>
  </si>
  <si>
    <t>100.04.00.130-5100.11</t>
  </si>
  <si>
    <t>100.04.00.130-5100.12</t>
  </si>
  <si>
    <t>100.04.00.130-5100.15</t>
  </si>
  <si>
    <t>100.04.00.130-5100.17</t>
  </si>
  <si>
    <t>100.04.00.130-6000.01</t>
  </si>
  <si>
    <t>100.04.00.130-6000.12</t>
  </si>
  <si>
    <t>100.04.00.130-6000.18</t>
  </si>
  <si>
    <t>100.04.00.130-6000.19</t>
  </si>
  <si>
    <t>Professional Services Labor Relations</t>
  </si>
  <si>
    <t>100.04.00.130-6100.01</t>
  </si>
  <si>
    <t>100.04.00.130-6100.02</t>
  </si>
  <si>
    <t>100.04.00.130-6100.03</t>
  </si>
  <si>
    <t>100.04.00.130-6200.01</t>
  </si>
  <si>
    <t>100.04.00.130-6200.02</t>
  </si>
  <si>
    <t>100.04.00.130-6200.03</t>
  </si>
  <si>
    <t>Supplies Copier Maintenance &amp; Supplies</t>
  </si>
  <si>
    <t>100.04.00.130-6200.04</t>
  </si>
  <si>
    <t>100.04.00.130-6200.09</t>
  </si>
  <si>
    <t>100.04.00.130-6300.01</t>
  </si>
  <si>
    <t>100.04.00.130-6300.02</t>
  </si>
  <si>
    <t>Dues &amp; Subscriptions Publications</t>
  </si>
  <si>
    <t>100.04.00.130-6500.04</t>
  </si>
  <si>
    <t>100.04.00.130-6600.01</t>
  </si>
  <si>
    <t>100.04.00.130-6600.03</t>
  </si>
  <si>
    <t>100.04.00.130-6600.04</t>
  </si>
  <si>
    <t>100.04.00.130-6600.06</t>
  </si>
  <si>
    <t>Administrative Expenses Property/Building Rental</t>
  </si>
  <si>
    <t>100.04.00.130-6600.07</t>
  </si>
  <si>
    <t>100.04.00.130-7000.12</t>
  </si>
  <si>
    <t>Fiscal Management</t>
  </si>
  <si>
    <t>100.05.00.150-5000.01</t>
  </si>
  <si>
    <t>100.05.00.150-5000.02</t>
  </si>
  <si>
    <t>100.05.00.150-5000.03</t>
  </si>
  <si>
    <t>100.05.00.150-5000.04</t>
  </si>
  <si>
    <t>Salaries Holiday Pay</t>
  </si>
  <si>
    <t>100.05.00.150-5000.06</t>
  </si>
  <si>
    <t>100.05.00.150-5000.07</t>
  </si>
  <si>
    <t>100.05.00.150-5000.08</t>
  </si>
  <si>
    <t>100.05.00.150-5000.10</t>
  </si>
  <si>
    <t>100.05.00.150-5000.12</t>
  </si>
  <si>
    <t>100.05.00.150-5100.00</t>
  </si>
  <si>
    <t>100.05.00.150-5100.01</t>
  </si>
  <si>
    <t>100.05.00.150-5100.02</t>
  </si>
  <si>
    <t>100.05.00.150-5100.03</t>
  </si>
  <si>
    <t>100.05.00.150-5100.04</t>
  </si>
  <si>
    <t>100.05.00.150-5100.05</t>
  </si>
  <si>
    <t>100.05.00.150-5100.06</t>
  </si>
  <si>
    <t>100.05.00.150-5100.07</t>
  </si>
  <si>
    <t>100.05.00.150-5100.08</t>
  </si>
  <si>
    <t>100.05.00.150-5100.11</t>
  </si>
  <si>
    <t>100.05.00.150-5100.12</t>
  </si>
  <si>
    <t>100.05.00.150-5100.15</t>
  </si>
  <si>
    <t>100.05.00.150-5100.17</t>
  </si>
  <si>
    <t>100.05.00.150-6000.01</t>
  </si>
  <si>
    <t>100.05.00.150-6000.12</t>
  </si>
  <si>
    <t>100.05.00.150-6000.35</t>
  </si>
  <si>
    <t>Professional Services Accounting and Auditing</t>
  </si>
  <si>
    <t>100.05.00.150-6000.36</t>
  </si>
  <si>
    <t>100.05.00.150-6100.01</t>
  </si>
  <si>
    <t>100.05.00.150-6100.02</t>
  </si>
  <si>
    <t>100.05.00.150-6100.03</t>
  </si>
  <si>
    <t>100.05.00.150-6200.01</t>
  </si>
  <si>
    <t>100.05.00.150-6200.02</t>
  </si>
  <si>
    <t>100.05.00.150-6200.03</t>
  </si>
  <si>
    <t>100.05.00.150-6300.01</t>
  </si>
  <si>
    <t>100.05.00.150-6300.02</t>
  </si>
  <si>
    <t>100.05.00.150-6300.03</t>
  </si>
  <si>
    <t>Dues &amp; Subscriptions Certifications</t>
  </si>
  <si>
    <t>100.05.00.150-6350.01</t>
  </si>
  <si>
    <t>Maintenance Agreements &amp; Licenses License/Software Maintenance</t>
  </si>
  <si>
    <t>100.05.00.150-6400.02</t>
  </si>
  <si>
    <t>Repairs &amp; Maintenance Minor Equipment/Other</t>
  </si>
  <si>
    <t>100.05.00.150-6500.04</t>
  </si>
  <si>
    <t>100.05.00.150-6600.01</t>
  </si>
  <si>
    <t>100.05.00.150-6600.03</t>
  </si>
  <si>
    <t>100.05.00.150-6600.04</t>
  </si>
  <si>
    <t>100.05.00.150-6600.07</t>
  </si>
  <si>
    <t>100.05.00.150-6600.30</t>
  </si>
  <si>
    <t>100.05.00.150-6600.35</t>
  </si>
  <si>
    <t>Professional Services</t>
  </si>
  <si>
    <t>Revenue Management</t>
  </si>
  <si>
    <t>100.05.00.160-5000.01</t>
  </si>
  <si>
    <t>100.05.00.160-5000.03</t>
  </si>
  <si>
    <t>100.05.00.160-5000.07</t>
  </si>
  <si>
    <t>100.05.00.160-5000.08</t>
  </si>
  <si>
    <t>100.05.00.160-5000.10</t>
  </si>
  <si>
    <t>100.05.00.160-5000.12</t>
  </si>
  <si>
    <t>100.05.00.160-5100.00</t>
  </si>
  <si>
    <t>100.05.00.160-5100.01</t>
  </si>
  <si>
    <t>100.05.00.160-5100.02</t>
  </si>
  <si>
    <t>100.05.00.160-5100.03</t>
  </si>
  <si>
    <t>100.05.00.160-5100.04</t>
  </si>
  <si>
    <t>100.05.00.160-5100.05</t>
  </si>
  <si>
    <t>100.05.00.160-5100.06</t>
  </si>
  <si>
    <t>100.05.00.160-5100.07</t>
  </si>
  <si>
    <t>100.05.00.160-5100.08</t>
  </si>
  <si>
    <t>100.05.00.160-5100.11</t>
  </si>
  <si>
    <t>100.05.00.160-5100.12</t>
  </si>
  <si>
    <t>100.05.00.160-5100.17</t>
  </si>
  <si>
    <t>100.05.00.160-6000.01</t>
  </si>
  <si>
    <t>100.05.00.160-6000.12</t>
  </si>
  <si>
    <t>100.05.00.160-6000.35</t>
  </si>
  <si>
    <t>100.05.00.160-6000.37</t>
  </si>
  <si>
    <t>Professional Services Printing and Publication</t>
  </si>
  <si>
    <t>100.05.00.160-6100.01</t>
  </si>
  <si>
    <t>100.05.00.160-6100.02</t>
  </si>
  <si>
    <t>100.05.00.160-6200.01</t>
  </si>
  <si>
    <t>100.05.00.160-6200.02</t>
  </si>
  <si>
    <t>100.05.00.160-6200.03</t>
  </si>
  <si>
    <t>100.05.00.160-6300.01</t>
  </si>
  <si>
    <t>100.05.00.160-6500.04</t>
  </si>
  <si>
    <t>100.05.00.160-6600.01</t>
  </si>
  <si>
    <t>100.05.00.160-6600.03</t>
  </si>
  <si>
    <t>100.05.00.160-6600.04</t>
  </si>
  <si>
    <t>100.05.00.160-6600.07</t>
  </si>
  <si>
    <t>100.11.00.001-5000.01</t>
  </si>
  <si>
    <t>100.11.00.001-5000.02</t>
  </si>
  <si>
    <t>100.11.00.001-5000.03</t>
  </si>
  <si>
    <t>100.11.00.001-5000.04</t>
  </si>
  <si>
    <t>100.11.00.001-5000.06</t>
  </si>
  <si>
    <t>100.11.00.001-5000.07</t>
  </si>
  <si>
    <t>100.11.00.001-5000.08</t>
  </si>
  <si>
    <t>100.11.00.001-5000.10</t>
  </si>
  <si>
    <t>100.11.00.001-5000.12</t>
  </si>
  <si>
    <t>100.11.00.001-5100.00</t>
  </si>
  <si>
    <t>100.11.00.001-5100.01</t>
  </si>
  <si>
    <t>100.11.00.001-5100.02</t>
  </si>
  <si>
    <t>100.11.00.001-5100.03</t>
  </si>
  <si>
    <t>100.11.00.001-5100.04</t>
  </si>
  <si>
    <t>100.11.00.001-5100.05</t>
  </si>
  <si>
    <t>100.11.00.001-5100.06</t>
  </si>
  <si>
    <t>100.11.00.001-5100.07</t>
  </si>
  <si>
    <t>100.11.00.001-5100.08</t>
  </si>
  <si>
    <t>100.11.00.001-5100.09</t>
  </si>
  <si>
    <t>100.11.00.001-5100.10</t>
  </si>
  <si>
    <t>Benefits Uniform Allowance</t>
  </si>
  <si>
    <t>100.11.00.001-5100.11</t>
  </si>
  <si>
    <t>100.11.00.001-5100.12</t>
  </si>
  <si>
    <t>100.11.00.001-5100.13</t>
  </si>
  <si>
    <t>100.11.00.001-5100.15</t>
  </si>
  <si>
    <t>100.11.00.001-5100.17</t>
  </si>
  <si>
    <t>100.11.00.001-6000.01</t>
  </si>
  <si>
    <t>100.11.00.001-6000.02</t>
  </si>
  <si>
    <t>Professional Services Fingerprint Fees</t>
  </si>
  <si>
    <t>100.11.00.001-6100.01</t>
  </si>
  <si>
    <t>100.11.00.001-6100.02</t>
  </si>
  <si>
    <t>100.11.00.001-6100.03</t>
  </si>
  <si>
    <t>100.11.00.001-6100.05</t>
  </si>
  <si>
    <t>100.11.00.001-6200.01</t>
  </si>
  <si>
    <t>100.11.00.001-6200.02</t>
  </si>
  <si>
    <t>100.11.00.001-6200.03</t>
  </si>
  <si>
    <t>100.11.00.001-6200.05</t>
  </si>
  <si>
    <t>Supplies Gasoline</t>
  </si>
  <si>
    <t>100.11.00.001-6200.08</t>
  </si>
  <si>
    <t>Supplies Uniforms</t>
  </si>
  <si>
    <t>100.11.00.001-6200.09</t>
  </si>
  <si>
    <t>100.11.00.001-6210.01</t>
  </si>
  <si>
    <t>Supplies-Police Crime Prevention</t>
  </si>
  <si>
    <t>100.11.00.001-6210.02</t>
  </si>
  <si>
    <t>Supplies-Police Training</t>
  </si>
  <si>
    <t>100.11.00.001-6210.03</t>
  </si>
  <si>
    <t>Supplies-Police K-9 Training</t>
  </si>
  <si>
    <t>100.11.00.001-6210.06</t>
  </si>
  <si>
    <t>Supplies-Police Underage Drinking Education</t>
  </si>
  <si>
    <t>100.11.00.001-6210.09</t>
  </si>
  <si>
    <t>Supplies-Police Special Investigation</t>
  </si>
  <si>
    <t>100.11.00.001-6300.01</t>
  </si>
  <si>
    <t>100.11.00.001-6300.02</t>
  </si>
  <si>
    <t>100.11.00.001-6350.01</t>
  </si>
  <si>
    <t>100.11.00.001-6400.02</t>
  </si>
  <si>
    <t>100.11.00.001-6400.04</t>
  </si>
  <si>
    <t>Repairs &amp; Maintenance Equipment Rental</t>
  </si>
  <si>
    <t>100.11.00.001-6400.05</t>
  </si>
  <si>
    <t>Repairs &amp; Maintenance Vehicle</t>
  </si>
  <si>
    <t>100.11.00.001-6400.07</t>
  </si>
  <si>
    <t>Repairs &amp; Maintenance Radio Communication</t>
  </si>
  <si>
    <t>100.11.00.001-6400.19</t>
  </si>
  <si>
    <t>Repairs &amp; Maintenance Testing/Certifications</t>
  </si>
  <si>
    <t>100.11.00.001-6400.20</t>
  </si>
  <si>
    <t>100.11.00.001-6500.04</t>
  </si>
  <si>
    <t>100.11.00.001-6600.01</t>
  </si>
  <si>
    <t>100.11.00.001-6600.02</t>
  </si>
  <si>
    <t>Administrative Expenses Investigation Travel</t>
  </si>
  <si>
    <t>100.11.00.001-6600.03</t>
  </si>
  <si>
    <t>100.11.00.001-6600.04</t>
  </si>
  <si>
    <t>100.11.00.001-6600.07</t>
  </si>
  <si>
    <t>100.11.00.001-6600.33</t>
  </si>
  <si>
    <t>Administrative Expenses POST Training</t>
  </si>
  <si>
    <t>100.11.00.001-7000.04</t>
  </si>
  <si>
    <t>100.11.00.001-7000.12</t>
  </si>
  <si>
    <t>100.11.00.200-5000.01</t>
  </si>
  <si>
    <t>100.11.00.200-5000.02</t>
  </si>
  <si>
    <t>100.11.00.200-5000.03</t>
  </si>
  <si>
    <t>100.11.00.200-5000.04</t>
  </si>
  <si>
    <t>100.11.00.200-5000.06</t>
  </si>
  <si>
    <t>100.11.00.200-5000.08</t>
  </si>
  <si>
    <t>100.11.00.200-5000.09</t>
  </si>
  <si>
    <t>Salaries Mutual Aid Overtime</t>
  </si>
  <si>
    <t>100.11.00.200-5000.11</t>
  </si>
  <si>
    <t>Salaries Worker's Comp</t>
  </si>
  <si>
    <t>100.11.00.200-5100.00</t>
  </si>
  <si>
    <t>100.11.00.200-5100.01</t>
  </si>
  <si>
    <t>100.11.00.200-5100.02</t>
  </si>
  <si>
    <t>100.11.00.200-5100.03</t>
  </si>
  <si>
    <t>100.11.00.200-5100.04</t>
  </si>
  <si>
    <t>100.11.00.200-5100.05</t>
  </si>
  <si>
    <t>100.11.00.200-5100.06</t>
  </si>
  <si>
    <t>100.11.00.200-5100.07</t>
  </si>
  <si>
    <t>100.11.00.200-5100.08</t>
  </si>
  <si>
    <t>100.11.00.200-5100.09</t>
  </si>
  <si>
    <t>100.11.00.200-5100.10</t>
  </si>
  <si>
    <t>100.11.00.200-5100.11</t>
  </si>
  <si>
    <t>100.11.00.200-5100.12</t>
  </si>
  <si>
    <t>100.11.00.200-5100.15</t>
  </si>
  <si>
    <t>100.11.00.200-5100.17</t>
  </si>
  <si>
    <t>100.11.00.200-6000.01</t>
  </si>
  <si>
    <t>100.11.00.200-6000.03</t>
  </si>
  <si>
    <t>Professional Services Range Rental</t>
  </si>
  <si>
    <t>100.11.00.200-6000.12</t>
  </si>
  <si>
    <t>100.11.00.200-6200.02</t>
  </si>
  <si>
    <t>100.11.00.200-6200.05</t>
  </si>
  <si>
    <t>100.11.00.200-6200.08</t>
  </si>
  <si>
    <t>100.11.00.200-6210.01</t>
  </si>
  <si>
    <t>100.11.00.200-6210.02</t>
  </si>
  <si>
    <t>100.11.00.200-6210.03</t>
  </si>
  <si>
    <t>100.11.00.200-6210.05</t>
  </si>
  <si>
    <t>Supplies-Police Auto Theft Prosecution</t>
  </si>
  <si>
    <t>100.11.00.200-6210.20</t>
  </si>
  <si>
    <t>Supplies-Police K-9 Food</t>
  </si>
  <si>
    <t>100.11.00.200-6210.21</t>
  </si>
  <si>
    <t>Supplies-Police SWAT</t>
  </si>
  <si>
    <t>100.11.00.200-6210.22</t>
  </si>
  <si>
    <t>Supplies-Police EOD</t>
  </si>
  <si>
    <t>100.11.00.200-6210.23</t>
  </si>
  <si>
    <t>Supplies-Police CRT</t>
  </si>
  <si>
    <t>100.11.00.200-6210.24</t>
  </si>
  <si>
    <t>Supplies-Police SCU</t>
  </si>
  <si>
    <t>100.11.00.200-6210.25</t>
  </si>
  <si>
    <t>Supplies-Police Traffic</t>
  </si>
  <si>
    <t>100.11.00.200-6300.01</t>
  </si>
  <si>
    <t>100.11.00.200-6350.01</t>
  </si>
  <si>
    <t>100.11.00.200-6600.01</t>
  </si>
  <si>
    <t>100.11.00.200-6600.02</t>
  </si>
  <si>
    <t>100.11.00.200-6600.03</t>
  </si>
  <si>
    <t>100.11.00.200-6600.04</t>
  </si>
  <si>
    <t>100.11.00.200-6600.07</t>
  </si>
  <si>
    <t>100.11.00.200-6600.33</t>
  </si>
  <si>
    <t>100.11.00.200-7000.03</t>
  </si>
  <si>
    <t>Capital Outlay Equipment New</t>
  </si>
  <si>
    <t>100.11.00.210-5000.01</t>
  </si>
  <si>
    <t>100.11.00.210-5000.03</t>
  </si>
  <si>
    <t>100.11.00.210-5000.04</t>
  </si>
  <si>
    <t>100.11.00.210-5000.06</t>
  </si>
  <si>
    <t>100.11.00.210-5000.08</t>
  </si>
  <si>
    <t>100.11.00.210-5000.11</t>
  </si>
  <si>
    <t>100.11.00.210-5100.00</t>
  </si>
  <si>
    <t>100.11.00.210-5100.01</t>
  </si>
  <si>
    <t>100.11.00.210-5100.02</t>
  </si>
  <si>
    <t>100.11.00.210-5100.03</t>
  </si>
  <si>
    <t>100.11.00.210-5100.04</t>
  </si>
  <si>
    <t>100.11.00.210-5100.05</t>
  </si>
  <si>
    <t>100.11.00.210-5100.06</t>
  </si>
  <si>
    <t>100.11.00.210-5100.07</t>
  </si>
  <si>
    <t>100.11.00.210-5100.08</t>
  </si>
  <si>
    <t>100.11.00.210-5100.09</t>
  </si>
  <si>
    <t>100.11.00.210-5100.10</t>
  </si>
  <si>
    <t>100.11.00.210-5100.11</t>
  </si>
  <si>
    <t>100.11.00.210-5100.12</t>
  </si>
  <si>
    <t>100.11.00.210-5100.15</t>
  </si>
  <si>
    <t>100.11.00.210-5100.17</t>
  </si>
  <si>
    <t>100.11.00.210-6000.01</t>
  </si>
  <si>
    <t>100.11.00.210-6000.04</t>
  </si>
  <si>
    <t>Professional Services Forensic Testing</t>
  </si>
  <si>
    <t>100.11.00.210-6200.02</t>
  </si>
  <si>
    <t>100.11.00.210-6210.02</t>
  </si>
  <si>
    <t>100.11.00.210-6210.09</t>
  </si>
  <si>
    <t>100.11.00.210-6600.02</t>
  </si>
  <si>
    <t>100.11.00.210-6600.01</t>
  </si>
  <si>
    <t>100.11.00.210-6600.33</t>
  </si>
  <si>
    <t>100.11.00.210-7000.99</t>
  </si>
  <si>
    <t>Capital Improvements-GrayKey</t>
  </si>
  <si>
    <t>100.11.00.210-8000.12</t>
  </si>
  <si>
    <t>Capital Improvements-General Government Building Improvements</t>
  </si>
  <si>
    <t>220</t>
  </si>
  <si>
    <t>Support Services</t>
  </si>
  <si>
    <t>100.11.00.220-5000.01</t>
  </si>
  <si>
    <t>100.11.00.220-5000.02</t>
  </si>
  <si>
    <t>100.11.00.220-5000.03</t>
  </si>
  <si>
    <t>100.11.00.220-5000.04</t>
  </si>
  <si>
    <t>100.11.00.220-5000.06</t>
  </si>
  <si>
    <t>100.11.00.220-5000.08</t>
  </si>
  <si>
    <t>100.11.00.220-5000.11</t>
  </si>
  <si>
    <t>100.11.00.220-5100.00</t>
  </si>
  <si>
    <t>100.11.00.220-5100.01</t>
  </si>
  <si>
    <t>100.11.00.220-5100.02</t>
  </si>
  <si>
    <t>100.11.00.220-5100.03</t>
  </si>
  <si>
    <t>100.11.00.220-5100.04</t>
  </si>
  <si>
    <t>100.11.00.220-5100.05</t>
  </si>
  <si>
    <t>100.11.00.220-5100.06</t>
  </si>
  <si>
    <t>100.11.00.220-5100.07</t>
  </si>
  <si>
    <t>100.11.00.220-5100.08</t>
  </si>
  <si>
    <t>100.11.00.220-5100.09</t>
  </si>
  <si>
    <t>100.11.00.220-5100.10</t>
  </si>
  <si>
    <t>100.11.00.220-5100.11</t>
  </si>
  <si>
    <t>100.11.00.220-5100.12</t>
  </si>
  <si>
    <t>100.11.00.220-6200.01</t>
  </si>
  <si>
    <t>100.11.00.220-6200.02</t>
  </si>
  <si>
    <t>100.11.00.220-6600.04</t>
  </si>
  <si>
    <t>100.11.00.220-6600.07</t>
  </si>
  <si>
    <t>230</t>
  </si>
  <si>
    <t>Dispatch</t>
  </si>
  <si>
    <t>100.11.00.230-5000.01</t>
  </si>
  <si>
    <t>100.11.00.230-5000.02</t>
  </si>
  <si>
    <t>100.11.00.230-5000.03</t>
  </si>
  <si>
    <t>100.11.00.230-5000.04</t>
  </si>
  <si>
    <t>100.11.00.230-5000.06</t>
  </si>
  <si>
    <t>100.11.00.230-5000.08</t>
  </si>
  <si>
    <t>100.11.00.230-5100.00</t>
  </si>
  <si>
    <t>100.11.00.230-5100.01</t>
  </si>
  <si>
    <t>100.11.00.230-5100.02</t>
  </si>
  <si>
    <t>100.11.00.230-5100.03</t>
  </si>
  <si>
    <t>100.11.00.230-5100.04</t>
  </si>
  <si>
    <t>100.11.00.230-5100.05</t>
  </si>
  <si>
    <t>100.11.00.230-5100.06</t>
  </si>
  <si>
    <t>100.11.00.230-5100.07</t>
  </si>
  <si>
    <t>100.11.00.230-5100.08</t>
  </si>
  <si>
    <t>100.11.00.230-5100.09</t>
  </si>
  <si>
    <t>100.11.00.230-5100.10</t>
  </si>
  <si>
    <t>100.11.00.230-5100.11</t>
  </si>
  <si>
    <t>100.11.00.230-5100.12</t>
  </si>
  <si>
    <t>100.11.00.230-5100.17</t>
  </si>
  <si>
    <t>100.11.00.230-6100.02</t>
  </si>
  <si>
    <t>100.11.00.230-6100.03</t>
  </si>
  <si>
    <t>100.11.00.230-6200.02</t>
  </si>
  <si>
    <t>100.11.00.230-6350.03</t>
  </si>
  <si>
    <t>Maintenance Agreements &amp; Licenses Maintenance Agreements</t>
  </si>
  <si>
    <t>100.11.00.230-6600.03</t>
  </si>
  <si>
    <t>100.11.00.230-6600.04</t>
  </si>
  <si>
    <t>100.11.00.230-6600.07</t>
  </si>
  <si>
    <t>100.11.00.230-6600.33</t>
  </si>
  <si>
    <t>100.11.00.230-7000.03</t>
  </si>
  <si>
    <t>100.11.00.230-7000.04</t>
  </si>
  <si>
    <t>100.11.00.240-5000.01</t>
  </si>
  <si>
    <t>100.11.00.240-5000.02</t>
  </si>
  <si>
    <t>100.11.00.240-5000.03</t>
  </si>
  <si>
    <t>100.11.00.240-5000.04</t>
  </si>
  <si>
    <t>100.11.00.240-5000.08</t>
  </si>
  <si>
    <t>100.11.00.240-5000.11</t>
  </si>
  <si>
    <t>100.11.00.240-5100.00</t>
  </si>
  <si>
    <t>100.11.00.240-5100.01</t>
  </si>
  <si>
    <t>100.11.00.240-5100.02</t>
  </si>
  <si>
    <t>100.11.00.240-5100.03</t>
  </si>
  <si>
    <t>100.11.00.240-5100.04</t>
  </si>
  <si>
    <t>100.11.00.240-5100.05</t>
  </si>
  <si>
    <t>100.11.00.240-5100.06</t>
  </si>
  <si>
    <t>100.11.00.240-5100.07</t>
  </si>
  <si>
    <t>100.11.00.240-5100.08</t>
  </si>
  <si>
    <t>100.11.00.240-5100.09</t>
  </si>
  <si>
    <t>100.11.00.240-5100.10</t>
  </si>
  <si>
    <t>100.11.00.240-5100.11</t>
  </si>
  <si>
    <t>100.11.00.240-6000.01</t>
  </si>
  <si>
    <t>100.11.00.240-6000.04</t>
  </si>
  <si>
    <t>100.11.00.240-6200.01</t>
  </si>
  <si>
    <t>100.11.00.240-6200.02</t>
  </si>
  <si>
    <t>100.11.00.240-6210.01</t>
  </si>
  <si>
    <t>100.11.00.240-6400.02</t>
  </si>
  <si>
    <t>100.11.00.250-5000.01</t>
  </si>
  <si>
    <t>100.11.00.250-5000.02</t>
  </si>
  <si>
    <t>100.11.00.250-5000.03</t>
  </si>
  <si>
    <t>100.11.00.250-5000.04</t>
  </si>
  <si>
    <t>100.11.00.250-5000.07</t>
  </si>
  <si>
    <t>100.11.00.250-5000.08</t>
  </si>
  <si>
    <t>100.11.00.250-5000.10</t>
  </si>
  <si>
    <t>100.11.00.250-5000.12</t>
  </si>
  <si>
    <t>100.11.00.250-5100.00</t>
  </si>
  <si>
    <t>100.11.00.250-5100.01</t>
  </si>
  <si>
    <t>100.11.00.250-5100.02</t>
  </si>
  <si>
    <t>100.11.00.250-5100.03</t>
  </si>
  <si>
    <t>100.11.00.250-5100.04</t>
  </si>
  <si>
    <t>100.11.00.250-5100.05</t>
  </si>
  <si>
    <t>100.11.00.250-5100.06</t>
  </si>
  <si>
    <t>100.11.00.250-5100.07</t>
  </si>
  <si>
    <t>100.11.00.250-5100.08</t>
  </si>
  <si>
    <t>100.11.00.250-5100.09</t>
  </si>
  <si>
    <t>100.11.00.250-5100.10</t>
  </si>
  <si>
    <t>100.11.00.250-5100.11</t>
  </si>
  <si>
    <t>100.11.00.250-5100.15</t>
  </si>
  <si>
    <t>100.11.00.250-6000.01</t>
  </si>
  <si>
    <t>100.11.00.250-6000.11</t>
  </si>
  <si>
    <t>Professional Services County Admin Fee</t>
  </si>
  <si>
    <t>100.11.00.250-6000.18</t>
  </si>
  <si>
    <t>100.11.00.250-6000.29</t>
  </si>
  <si>
    <t>Professional Services Recording Fees</t>
  </si>
  <si>
    <t>100.11.00.250-6200.01</t>
  </si>
  <si>
    <t>100.11.00.250-6200.02</t>
  </si>
  <si>
    <t>100.11.00.250-6300.01</t>
  </si>
  <si>
    <t>100.11.00.250-6600.04</t>
  </si>
  <si>
    <t>100.11.00.250-6600.07</t>
  </si>
  <si>
    <t>100.11.00.260-6000.01</t>
  </si>
  <si>
    <t>100.11.00.260-6100.02</t>
  </si>
  <si>
    <t>100.11.00.260-6200.02</t>
  </si>
  <si>
    <t>100.11.00.260-6200.09</t>
  </si>
  <si>
    <t>100.11.00.260-6210.21</t>
  </si>
  <si>
    <t>100.11.00.260-6350.01</t>
  </si>
  <si>
    <t>100.11.00.260-6600.04</t>
  </si>
  <si>
    <t>100.11.00.260-7000.02</t>
  </si>
  <si>
    <t>Capital Outlay Vehicles-Major</t>
  </si>
  <si>
    <t>100.11.00.260-7000.03</t>
  </si>
  <si>
    <t>100.11.00.260-7000.04</t>
  </si>
  <si>
    <t>100.11.10.270-5000.01</t>
  </si>
  <si>
    <t>100.11.10.270-5000.02</t>
  </si>
  <si>
    <t>100.11.10.270-5000.03</t>
  </si>
  <si>
    <t>100.11.10.270-5000.04</t>
  </si>
  <si>
    <t>100.11.10.270-5000.08</t>
  </si>
  <si>
    <t>100.11.10.270-5000.11</t>
  </si>
  <si>
    <t>100.11.10.270-5100.00</t>
  </si>
  <si>
    <t>100.11.10.270-5100.01</t>
  </si>
  <si>
    <t>100.11.10.270-5100.02</t>
  </si>
  <si>
    <t>100.11.10.270-5100.03</t>
  </si>
  <si>
    <t>100.11.10.270-5100.04</t>
  </si>
  <si>
    <t>100.11.10.270-5100.05</t>
  </si>
  <si>
    <t>100.11.10.270-5100.06</t>
  </si>
  <si>
    <t>100.11.10.270-5100.07</t>
  </si>
  <si>
    <t>100.11.10.270-5100.08</t>
  </si>
  <si>
    <t>100.11.10.270-5100.09</t>
  </si>
  <si>
    <t>100.11.10.270-5100.10</t>
  </si>
  <si>
    <t>100.11.10.270-5100.11</t>
  </si>
  <si>
    <t>100.11.10.270-5100.12</t>
  </si>
  <si>
    <t>100.11.10.270-5100.17</t>
  </si>
  <si>
    <t>100.11.10.270-6000.01</t>
  </si>
  <si>
    <t>100.11.10.270-6000.05</t>
  </si>
  <si>
    <t>Professional Services Veterinarian</t>
  </si>
  <si>
    <t>100.11.10.270-6000.06</t>
  </si>
  <si>
    <t>Professional Services Spay/Neuter</t>
  </si>
  <si>
    <t>100.11.10.270-6000.31</t>
  </si>
  <si>
    <t>Professional Services Spay/Neuter Grant</t>
  </si>
  <si>
    <t>100.11.10.270-6100.01</t>
  </si>
  <si>
    <t>100.11.10.270-6100.02</t>
  </si>
  <si>
    <t>100.11.10.270-6200.01</t>
  </si>
  <si>
    <t>100.11.10.270-6200.02</t>
  </si>
  <si>
    <t>100.11.10.270-6200.03</t>
  </si>
  <si>
    <t>100.11.10.270-6200.05</t>
  </si>
  <si>
    <t>100.11.10.270-6200.08</t>
  </si>
  <si>
    <t>100.11.10.270-6220.02</t>
  </si>
  <si>
    <t>Supplies-Animal Control Shelter Food</t>
  </si>
  <si>
    <t>100.11.10.270-6220.03</t>
  </si>
  <si>
    <t>Supplies-Animal Control Identification Chips</t>
  </si>
  <si>
    <t>100.11.10.270-6220.04</t>
  </si>
  <si>
    <t>Supplies-Animal Control Vaccines</t>
  </si>
  <si>
    <t>100.11.10.270-6300.01</t>
  </si>
  <si>
    <t>100.11.10.270-6400.02</t>
  </si>
  <si>
    <t>100.11.10.270-6400.07</t>
  </si>
  <si>
    <t>100.11.10.270-6400.20</t>
  </si>
  <si>
    <t>100.11.10.270-6500.04</t>
  </si>
  <si>
    <t>100.11.10.270-6600.04</t>
  </si>
  <si>
    <t>100.11.10.270-6600.07</t>
  </si>
  <si>
    <t>100.11.10.270-7000.03</t>
  </si>
  <si>
    <t>100.13.00.001-5000.01</t>
  </si>
  <si>
    <t>100.13.00.001-5000.02</t>
  </si>
  <si>
    <t>100.13.00.001-5000.03</t>
  </si>
  <si>
    <t>100.13.00.001-5000.04</t>
  </si>
  <si>
    <t>100.13.00.001-5000.06</t>
  </si>
  <si>
    <t>100.13.00.001-5000.07</t>
  </si>
  <si>
    <t>100.13.00.001-5000.08</t>
  </si>
  <si>
    <t>100.13.00.001-5000.09</t>
  </si>
  <si>
    <t>100.13.00.001-5000.10</t>
  </si>
  <si>
    <t>100.13.00.001-5000.12</t>
  </si>
  <si>
    <t>100.13.00.001-5100.00</t>
  </si>
  <si>
    <t>100.13.00.001-5100.01</t>
  </si>
  <si>
    <t>100.13.00.001-5100.02</t>
  </si>
  <si>
    <t>100.13.00.001-5100.03</t>
  </si>
  <si>
    <t>100.13.00.001-5100.04</t>
  </si>
  <si>
    <t>100.13.00.001-5100.05</t>
  </si>
  <si>
    <t>100.13.00.001-5100.06</t>
  </si>
  <si>
    <t>100.13.00.001-5100.07</t>
  </si>
  <si>
    <t>100.13.00.001-5100.08</t>
  </si>
  <si>
    <t>100.13.00.001-5100.09</t>
  </si>
  <si>
    <t>100.13.00.001-5100.10</t>
  </si>
  <si>
    <t>100.13.00.001-5100.11</t>
  </si>
  <si>
    <t>100.13.00.001-5100.12</t>
  </si>
  <si>
    <t>100.13.00.001-5100.15</t>
  </si>
  <si>
    <t>100.13.00.001-5100.17</t>
  </si>
  <si>
    <t>100.13.00.001-6000.01</t>
  </si>
  <si>
    <t>100.13.00.001-6000.07</t>
  </si>
  <si>
    <t>Professional Services Weed Abatement</t>
  </si>
  <si>
    <t>100.13.00.001-6000.09</t>
  </si>
  <si>
    <t>Professional Services Uniform</t>
  </si>
  <si>
    <t>100.13.00.001-6000.21</t>
  </si>
  <si>
    <t>Professional Services Dispatch</t>
  </si>
  <si>
    <t>100.13.00.001-6100.01</t>
  </si>
  <si>
    <t>100.13.00.001-6100.02</t>
  </si>
  <si>
    <t>100.13.00.001-6100.03</t>
  </si>
  <si>
    <t>100.13.00.001-6200.01</t>
  </si>
  <si>
    <t>100.13.00.001-6200.02</t>
  </si>
  <si>
    <t>100.13.00.001-6200.03</t>
  </si>
  <si>
    <t>100.13.00.001-6200.05</t>
  </si>
  <si>
    <t>100.13.00.001-6230.02</t>
  </si>
  <si>
    <t>Supplies-Fire Protective Clothing</t>
  </si>
  <si>
    <t>100.13.00.001-6230.03</t>
  </si>
  <si>
    <t>Supplies-Fire Emergency Medical</t>
  </si>
  <si>
    <t>100.13.00.001-6230.06</t>
  </si>
  <si>
    <t>Supplies-Fire CPR Training</t>
  </si>
  <si>
    <t>100.13.00.001-6230.07</t>
  </si>
  <si>
    <t>Supplies-Fire SAFE/Volunteers</t>
  </si>
  <si>
    <t>100.13.00.001-6300.01</t>
  </si>
  <si>
    <t>100.13.00.001-6300.02</t>
  </si>
  <si>
    <t>100.13.00.001-6300.03</t>
  </si>
  <si>
    <t>100.13.00.001-6375.07</t>
  </si>
  <si>
    <t>Operating Fees Permit</t>
  </si>
  <si>
    <t>100.13.00.001-6400.01</t>
  </si>
  <si>
    <t>Repairs &amp; Maintenance Building</t>
  </si>
  <si>
    <t>100.13.00.001-6400.02</t>
  </si>
  <si>
    <t>100.13.00.001-6400.03</t>
  </si>
  <si>
    <t>Repairs &amp; Maintenance Major Repair &amp; Contingency</t>
  </si>
  <si>
    <t>100.13.00.001-6400.05</t>
  </si>
  <si>
    <t>100.13.00.001-6400.20</t>
  </si>
  <si>
    <t>100.13.00.001-6500.04</t>
  </si>
  <si>
    <t>100.13.00.001-6600.01</t>
  </si>
  <si>
    <t>100.13.00.001-6600.04</t>
  </si>
  <si>
    <t>100.13.00.001-6600.07</t>
  </si>
  <si>
    <t>100.13.00.001-7000.04</t>
  </si>
  <si>
    <t>100.13.00.001-8000.12</t>
  </si>
  <si>
    <t>100.13.00.280-5000.01</t>
  </si>
  <si>
    <t>100.13.00.280-5000.02</t>
  </si>
  <si>
    <t>100.13.00.280-5000.03</t>
  </si>
  <si>
    <t>100.13.00.280-5000.04</t>
  </si>
  <si>
    <t>100.13.00.280-5000.08</t>
  </si>
  <si>
    <t>100.13.00.280-5000.10</t>
  </si>
  <si>
    <t>100.13.00.280-5000.12</t>
  </si>
  <si>
    <t>100.13.00.280-5100.00</t>
  </si>
  <si>
    <t>100.13.00.280-5100.01</t>
  </si>
  <si>
    <t>100.13.00.280-5100.02</t>
  </si>
  <si>
    <t>100.13.00.280-5100.03</t>
  </si>
  <si>
    <t>100.13.00.280-5100.04</t>
  </si>
  <si>
    <t>100.13.00.280-5100.05</t>
  </si>
  <si>
    <t>100.13.00.280-5100.06</t>
  </si>
  <si>
    <t>100.13.00.280-5100.07</t>
  </si>
  <si>
    <t>100.13.00.280-5100.08</t>
  </si>
  <si>
    <t>100.13.00.280-5100.10</t>
  </si>
  <si>
    <t>100.13.00.280-5100.11</t>
  </si>
  <si>
    <t>100.13.00.280-5100.12</t>
  </si>
  <si>
    <t>100.13.00.280-5100.15</t>
  </si>
  <si>
    <t>100.13.00.280-6000.01</t>
  </si>
  <si>
    <t>100.13.00.280-6000.07</t>
  </si>
  <si>
    <t>100.13.00.280-6000.08</t>
  </si>
  <si>
    <t>Professional Services Plan Check</t>
  </si>
  <si>
    <t>100.13.00.280-6200.01</t>
  </si>
  <si>
    <t>100.13.00.280-6230.01</t>
  </si>
  <si>
    <t>Supplies-Fire Fire Prevention</t>
  </si>
  <si>
    <t>100.13.00.280-6300.01</t>
  </si>
  <si>
    <t>100.13.00.280-6600.05</t>
  </si>
  <si>
    <t>100.13.00.290-5000.01</t>
  </si>
  <si>
    <t>100.13.00.290-5000.02</t>
  </si>
  <si>
    <t>100.13.00.290-5000.03</t>
  </si>
  <si>
    <t>100.13.00.290-5000.04</t>
  </si>
  <si>
    <t>100.13.00.290-5000.06</t>
  </si>
  <si>
    <t>100.13.00.290-5000.08</t>
  </si>
  <si>
    <t>100.13.00.290-5000.09</t>
  </si>
  <si>
    <t>100.13.00.290-5000.11</t>
  </si>
  <si>
    <t>100.13.00.290-5100.00</t>
  </si>
  <si>
    <t>100.13.00.290-5100.01</t>
  </si>
  <si>
    <t>100.13.00.290-5100.02</t>
  </si>
  <si>
    <t>100.13.00.290-5100.03</t>
  </si>
  <si>
    <t>100.13.00.290-5100.04</t>
  </si>
  <si>
    <t>100.13.00.290-5100.05</t>
  </si>
  <si>
    <t>100.13.00.290-5100.06</t>
  </si>
  <si>
    <t>100.13.00.290-5100.07</t>
  </si>
  <si>
    <t>100.13.00.290-5100.08</t>
  </si>
  <si>
    <t>100.13.00.290-5100.09</t>
  </si>
  <si>
    <t>100.13.00.290-5100.10</t>
  </si>
  <si>
    <t>100.13.00.290-5100.11</t>
  </si>
  <si>
    <t>100.13.00.290-5100.12</t>
  </si>
  <si>
    <t>100.13.00.290-5100.15</t>
  </si>
  <si>
    <t>100.13.00.290-6000.01</t>
  </si>
  <si>
    <t>100.13.00.290-6000.09</t>
  </si>
  <si>
    <t>100.13.00.290-6000.21</t>
  </si>
  <si>
    <t>100.13.00.290-6200.01</t>
  </si>
  <si>
    <t>100.13.00.290-6200.02</t>
  </si>
  <si>
    <t>100.13.00.290-6200.05</t>
  </si>
  <si>
    <t>100.13.00.290-6200.08</t>
  </si>
  <si>
    <t>100.13.00.290-6230.02</t>
  </si>
  <si>
    <t>100.13.00.290-6230.03</t>
  </si>
  <si>
    <t>100.13.00.290-6230.04</t>
  </si>
  <si>
    <t>Supplies-Fire Hazardous Materials</t>
  </si>
  <si>
    <t>100.13.00.290-6230.05</t>
  </si>
  <si>
    <t>Supplies-Fire Breathing Apparatus</t>
  </si>
  <si>
    <t>100.13.00.290-6230.08</t>
  </si>
  <si>
    <t>Supplies-Fire Mobile Dispatch</t>
  </si>
  <si>
    <t>100.13.00.290-6300.03</t>
  </si>
  <si>
    <t>100.13.00.290-6350.03</t>
  </si>
  <si>
    <t>100.13.00.290-6400.02</t>
  </si>
  <si>
    <t>100.13.00.290-6400.07</t>
  </si>
  <si>
    <t>100.13.00.290-6400.17</t>
  </si>
  <si>
    <t>Repairs &amp; Maintenance Breathing Apparatus</t>
  </si>
  <si>
    <t>100.13.00.290-6400.19</t>
  </si>
  <si>
    <t>100.13.00.290-6400.20</t>
  </si>
  <si>
    <t>100.13.00.290-6600.04</t>
  </si>
  <si>
    <t>100.13.00.290-6600.07</t>
  </si>
  <si>
    <t>100.13.00.290-6600.42</t>
  </si>
  <si>
    <t>Administrative Expenses Mutual Aid</t>
  </si>
  <si>
    <t>100.13.00.290-7000.02</t>
  </si>
  <si>
    <t>300</t>
  </si>
  <si>
    <t>Recreation Services</t>
  </si>
  <si>
    <t>100.20.20.300-6600.34</t>
  </si>
  <si>
    <t>Administrative Expenses General Fund Contribution</t>
  </si>
  <si>
    <t>100.20.20.310-5000.01</t>
  </si>
  <si>
    <t>100.20.20.310-5000.02</t>
  </si>
  <si>
    <t>100.20.20.310-5000.03</t>
  </si>
  <si>
    <t>100.20.20.310-5000.06</t>
  </si>
  <si>
    <t>100.20.20.310-5000.07</t>
  </si>
  <si>
    <t>100.20.20.310-5000.08</t>
  </si>
  <si>
    <t>100.20.20.310-5000.10</t>
  </si>
  <si>
    <t>100.20.20.310-5000.12</t>
  </si>
  <si>
    <t>100.20.20.310-5100.00</t>
  </si>
  <si>
    <t>100.20.20.310-5100.01</t>
  </si>
  <si>
    <t>100.20.20.310-5100.02</t>
  </si>
  <si>
    <t>100.20.20.310-5100.03</t>
  </si>
  <si>
    <t>100.20.20.310-5100.04</t>
  </si>
  <si>
    <t>100.20.20.310-5100.05</t>
  </si>
  <si>
    <t>100.20.20.310-5100.06</t>
  </si>
  <si>
    <t>100.20.20.310-5100.07</t>
  </si>
  <si>
    <t>100.20.20.310-5100.08</t>
  </si>
  <si>
    <t>100.20.20.310-5100.09</t>
  </si>
  <si>
    <t>100.20.20.310-5100.11</t>
  </si>
  <si>
    <t>100.20.20.310-5100.15</t>
  </si>
  <si>
    <t>100.20.20.310-5100.17</t>
  </si>
  <si>
    <t>100.20.20.310-6000.01</t>
  </si>
  <si>
    <t>100.20.20.310-6100.01</t>
  </si>
  <si>
    <t>100.20.20.310-6100.02</t>
  </si>
  <si>
    <t>100.20.20.310-6100.05</t>
  </si>
  <si>
    <t>100.20.20.310-6200.01</t>
  </si>
  <si>
    <t>100.20.20.310-6200.02</t>
  </si>
  <si>
    <t>100.20.20.310-6200.03</t>
  </si>
  <si>
    <t>100.20.20.310-6200.04</t>
  </si>
  <si>
    <t>100.20.20.310-6300.02</t>
  </si>
  <si>
    <t>100.20.20.310-6350.03</t>
  </si>
  <si>
    <t>100.20.20.310-6400.01</t>
  </si>
  <si>
    <t>100.20.20.310-6400.02</t>
  </si>
  <si>
    <t>100.20.20.310-6400.03</t>
  </si>
  <si>
    <t>100.20.20.310-6400.20</t>
  </si>
  <si>
    <t>100.20.20.310-6500.04</t>
  </si>
  <si>
    <t>100.20.20.310-6600.01</t>
  </si>
  <si>
    <t>100.20.20.310-6600.04</t>
  </si>
  <si>
    <t>100.20.20.310-6600.05</t>
  </si>
  <si>
    <t>100.20.20.310-6600.07</t>
  </si>
  <si>
    <t>100.20.20.310-6620.01</t>
  </si>
  <si>
    <t>Service Programs Senior Programs</t>
  </si>
  <si>
    <t>100.20.20.310-7000.03</t>
  </si>
  <si>
    <t>100.20.20.310-8000.12</t>
  </si>
  <si>
    <t>100.20.25.001-5000.01</t>
  </si>
  <si>
    <t>100.20.25.001-5000.02</t>
  </si>
  <si>
    <t>100.20.25.001-5000.03</t>
  </si>
  <si>
    <t>100.20.25.001-5000.04</t>
  </si>
  <si>
    <t>100.20.25.001-5000.06</t>
  </si>
  <si>
    <t>100.20.25.001-5000.07</t>
  </si>
  <si>
    <t>100.20.25.001-5000.08</t>
  </si>
  <si>
    <t>100.20.25.001-5000.10</t>
  </si>
  <si>
    <t>100.20.25.001-5100.01</t>
  </si>
  <si>
    <t>100.20.25.001-5100.02</t>
  </si>
  <si>
    <t>100.20.25.001-5100.03</t>
  </si>
  <si>
    <t>100.20.25.001-5100.04</t>
  </si>
  <si>
    <t>100.20.25.001-5100.05</t>
  </si>
  <si>
    <t>100.20.25.001-5100.06</t>
  </si>
  <si>
    <t>100.20.25.001-5100.07</t>
  </si>
  <si>
    <t>100.20.25.001-5100.08</t>
  </si>
  <si>
    <t>100.20.25.001-5100.09</t>
  </si>
  <si>
    <t>100.20.25.001-5100.10</t>
  </si>
  <si>
    <t>100.20.25.001-5100.11</t>
  </si>
  <si>
    <t>100.20.25.001-5100.12</t>
  </si>
  <si>
    <t>100.20.25.001-5100.15</t>
  </si>
  <si>
    <t>100.20.25.001-6000.09</t>
  </si>
  <si>
    <t>100.20.25.001-6000.12</t>
  </si>
  <si>
    <t>100.20.25.001-6100.01</t>
  </si>
  <si>
    <t>100.20.25.001-6100.02</t>
  </si>
  <si>
    <t>100.20.25.001-6200.01</t>
  </si>
  <si>
    <t>100.20.25.001-6200.02</t>
  </si>
  <si>
    <t>100.20.25.001-6200.03</t>
  </si>
  <si>
    <t>100.20.25.001-6200.05</t>
  </si>
  <si>
    <t>100.20.25.001-6200.10</t>
  </si>
  <si>
    <t>Supplies Protective Clothing</t>
  </si>
  <si>
    <t>100.20.25.001-6240.01</t>
  </si>
  <si>
    <t>Supplies-Parks Chlorine</t>
  </si>
  <si>
    <t>100.20.25.001-6300.01</t>
  </si>
  <si>
    <t>100.20.25.001-6400.02</t>
  </si>
  <si>
    <t>100.20.25.001-6400.03</t>
  </si>
  <si>
    <t>100.20.25.001-6400.05</t>
  </si>
  <si>
    <t>100.20.25.001-6400.08</t>
  </si>
  <si>
    <t>Repairs &amp; Maintenance Vandalism</t>
  </si>
  <si>
    <t>100.20.25.001-6600.07</t>
  </si>
  <si>
    <t>100.20.25.330-5000.01</t>
  </si>
  <si>
    <t>100.20.25.330-5000.02</t>
  </si>
  <si>
    <t>100.20.25.330-5000.03</t>
  </si>
  <si>
    <t>100.20.25.330-5000.04</t>
  </si>
  <si>
    <t>100.20.25.330-5000.06</t>
  </si>
  <si>
    <t>100.20.25.330-5000.07</t>
  </si>
  <si>
    <t>100.20.25.330-5000.08</t>
  </si>
  <si>
    <t>100.20.25.330-5000.10</t>
  </si>
  <si>
    <t>100.20.25.330-5000.11</t>
  </si>
  <si>
    <t>100.20.25.330-5000.12</t>
  </si>
  <si>
    <t>100.20.25.330-5100.00</t>
  </si>
  <si>
    <t>100.20.25.330-5100.01</t>
  </si>
  <si>
    <t>100.20.25.330-5100.02</t>
  </si>
  <si>
    <t>100.20.25.330-5100.03</t>
  </si>
  <si>
    <t>100.20.25.330-5100.04</t>
  </si>
  <si>
    <t>100.20.25.330-5100.05</t>
  </si>
  <si>
    <t>100.20.25.330-5100.06</t>
  </si>
  <si>
    <t>100.20.25.330-5100.07</t>
  </si>
  <si>
    <t>100.20.25.330-5100.08</t>
  </si>
  <si>
    <t>100.20.25.330-5100.09</t>
  </si>
  <si>
    <t>100.20.25.330-5100.10</t>
  </si>
  <si>
    <t>100.20.25.330-5100.11</t>
  </si>
  <si>
    <t>100.20.25.330-5100.12</t>
  </si>
  <si>
    <t>100.20.25.330-5100.15</t>
  </si>
  <si>
    <t>100.20.25.330-5100.17</t>
  </si>
  <si>
    <t>100.20.25.330-6000.01</t>
  </si>
  <si>
    <t>100.20.25.330-6000.09</t>
  </si>
  <si>
    <t>100.20.25.330-6000.12</t>
  </si>
  <si>
    <t>100.20.25.330-6100.01</t>
  </si>
  <si>
    <t>100.20.25.330-6100.02</t>
  </si>
  <si>
    <t>100.20.25.330-6100.03</t>
  </si>
  <si>
    <t>100.20.25.330-6200.01</t>
  </si>
  <si>
    <t>100.20.25.330-6200.02</t>
  </si>
  <si>
    <t>100.20.25.330-6200.03</t>
  </si>
  <si>
    <t>100.20.25.330-6200.05</t>
  </si>
  <si>
    <t>100.20.25.330-6200.06</t>
  </si>
  <si>
    <t>Supplies Propane</t>
  </si>
  <si>
    <t>100.20.25.330-6200.09</t>
  </si>
  <si>
    <t>100.20.25.330-6200.10</t>
  </si>
  <si>
    <t>100.20.25.330-6240.01</t>
  </si>
  <si>
    <t>100.20.25.330-6240.02</t>
  </si>
  <si>
    <t>Supplies-Parks Tree Replacement</t>
  </si>
  <si>
    <t>100.20.25.330-6240.03</t>
  </si>
  <si>
    <t>Supplies-Parks Public Education</t>
  </si>
  <si>
    <t>100.20.25.330-6240.04</t>
  </si>
  <si>
    <t>Supplies-Parks Volunteer</t>
  </si>
  <si>
    <t>100.20.25.330-6240.06</t>
  </si>
  <si>
    <t>Supplies-Parks Memorial Trees</t>
  </si>
  <si>
    <t>100.20.25.330-6300.01</t>
  </si>
  <si>
    <t>100.20.25.330-6300.02</t>
  </si>
  <si>
    <t>100.20.25.330-6300.03</t>
  </si>
  <si>
    <t>100.20.25.330-6350.03</t>
  </si>
  <si>
    <t>100.20.25.330-6375.07</t>
  </si>
  <si>
    <t>100.20.25.330-6400.01</t>
  </si>
  <si>
    <t>100.20.25.330-6400.02</t>
  </si>
  <si>
    <t>100.20.25.330-6400.04</t>
  </si>
  <si>
    <t>100.20.25.330-6400.05</t>
  </si>
  <si>
    <t>100.20.25.330-6400.07</t>
  </si>
  <si>
    <t>100.20.25.330-6400.08</t>
  </si>
  <si>
    <t>100.20.25.330-6400.09</t>
  </si>
  <si>
    <t>Repairs &amp; Maintenance Well</t>
  </si>
  <si>
    <t>100.20.25.330-6400.10</t>
  </si>
  <si>
    <t>Repairs &amp; Maintenance Pavement</t>
  </si>
  <si>
    <t>100.20.25.330-6400.11</t>
  </si>
  <si>
    <t>Repairs &amp; Maintenance Irrigation</t>
  </si>
  <si>
    <t>100.20.25.330-6400.14</t>
  </si>
  <si>
    <t>Repairs &amp; Maintenance Ballfield</t>
  </si>
  <si>
    <t>100.20.25.330-6400.19</t>
  </si>
  <si>
    <t>100.20.25.330-6400.20</t>
  </si>
  <si>
    <t>100.20.25.330-6500.04</t>
  </si>
  <si>
    <t>100.20.25.330-6600.01</t>
  </si>
  <si>
    <t>100.20.25.330-6600.04</t>
  </si>
  <si>
    <t>100.20.25.330-6600.05</t>
  </si>
  <si>
    <t>100.20.25.330-6600.06</t>
  </si>
  <si>
    <t>100.20.25.330-6600.07</t>
  </si>
  <si>
    <t>100.20.25.330-7000.03</t>
  </si>
  <si>
    <t>100.20.25.330-7000.04</t>
  </si>
  <si>
    <t>100.20.25.330-8000.12</t>
  </si>
  <si>
    <t>100.20.25.330-8300.06</t>
  </si>
  <si>
    <t>Capital Improvements-Parks Playground Equipment</t>
  </si>
  <si>
    <t>100.20.25.330-8300.23</t>
  </si>
  <si>
    <t>Capital Improvements-Parks Improvements</t>
  </si>
  <si>
    <t>100.20.25.330-8350.06</t>
  </si>
  <si>
    <t>Capital Improvements-Golf Building Improvements</t>
  </si>
  <si>
    <t>Community Services</t>
  </si>
  <si>
    <t>Library</t>
  </si>
  <si>
    <t>100.20.30.350-6000.27</t>
  </si>
  <si>
    <t>Professional Services City Contribution</t>
  </si>
  <si>
    <t>100.20.30.350-6100.01</t>
  </si>
  <si>
    <t>100.20.30.350-6100.02</t>
  </si>
  <si>
    <t>100.20.30.350-6200.01</t>
  </si>
  <si>
    <t>100.20.30.350-6200.02</t>
  </si>
  <si>
    <t>100.20.30.350-6200.03</t>
  </si>
  <si>
    <t>100.20.30.350-6200.11</t>
  </si>
  <si>
    <t>Supplies Library Books and Materials</t>
  </si>
  <si>
    <t>100.20.30.350-6350.03</t>
  </si>
  <si>
    <t>100.20.30.350-6400.01</t>
  </si>
  <si>
    <t>100.20.30.350-6400.20</t>
  </si>
  <si>
    <t>100.20.30.350-6500.04</t>
  </si>
  <si>
    <t>100.20.30.350-6600.05</t>
  </si>
  <si>
    <t>100.30.00.250-5000.01</t>
  </si>
  <si>
    <t>100.30.00.250-5100.00</t>
  </si>
  <si>
    <t>100.30.00.250-5100.01</t>
  </si>
  <si>
    <t>100.30.00.250-5100.03</t>
  </si>
  <si>
    <t>100.30.00.250-5100.04</t>
  </si>
  <si>
    <t>100.30.00.250-5100.05</t>
  </si>
  <si>
    <t>100.30.00.250-5100.07</t>
  </si>
  <si>
    <t>100.30.00.250-5100.08</t>
  </si>
  <si>
    <t>100.30.00.250-5100.11</t>
  </si>
  <si>
    <t>100.30.00.250-5100.15</t>
  </si>
  <si>
    <t>100.30.40.124-5000.01</t>
  </si>
  <si>
    <t>100.30.40.124-5100.00</t>
  </si>
  <si>
    <t>100.30.40.124-5100.01</t>
  </si>
  <si>
    <t>100.30.40.124-5100.02</t>
  </si>
  <si>
    <t>100.30.40.124-5100.03</t>
  </si>
  <si>
    <t>100.30.40.124-5100.04</t>
  </si>
  <si>
    <t>100.30.40.124-5100.05</t>
  </si>
  <si>
    <t>100.30.40.124-5100.07</t>
  </si>
  <si>
    <t>100.30.40.124-5100.11</t>
  </si>
  <si>
    <t>100.30.40.124-5100.15</t>
  </si>
  <si>
    <t>100.30.40.124-5100.17</t>
  </si>
  <si>
    <t>100.30.40.400-5000.01</t>
  </si>
  <si>
    <t>100.30.40.400-5000.03</t>
  </si>
  <si>
    <t>100.30.40.400-5100.00</t>
  </si>
  <si>
    <t>100.30.40.400-5100.01</t>
  </si>
  <si>
    <t>100.30.40.400-5100.02</t>
  </si>
  <si>
    <t>100.30.40.400-5100.03</t>
  </si>
  <si>
    <t>100.30.40.400-5100.04</t>
  </si>
  <si>
    <t>100.30.40.400-5100.05</t>
  </si>
  <si>
    <t>100.30.40.400-5100.06</t>
  </si>
  <si>
    <t>100.30.40.400-5100.07</t>
  </si>
  <si>
    <t>100.30.40.400-5100.11</t>
  </si>
  <si>
    <t>100.30.40.400-5100.15</t>
  </si>
  <si>
    <t>100.30.40.400-6000.01</t>
  </si>
  <si>
    <t>100.30.40.400-6500.04</t>
  </si>
  <si>
    <t>100.40.50.001-5000.01</t>
  </si>
  <si>
    <t>100.40.50.001-5000.02</t>
  </si>
  <si>
    <t>100.40.50.001-5000.03</t>
  </si>
  <si>
    <t>100.40.50.001-5000.04</t>
  </si>
  <si>
    <t>100.40.50.001-5000.06</t>
  </si>
  <si>
    <t>100.40.50.001-5000.07</t>
  </si>
  <si>
    <t>100.40.50.001-5000.08</t>
  </si>
  <si>
    <t>100.40.50.001-5000.10</t>
  </si>
  <si>
    <t>100.40.50.001-5000.12</t>
  </si>
  <si>
    <t>100.40.50.001-5100.00</t>
  </si>
  <si>
    <t>100.40.50.001-5100.01</t>
  </si>
  <si>
    <t>100.40.50.001-5100.02</t>
  </si>
  <si>
    <t>100.40.50.001-5100.03</t>
  </si>
  <si>
    <t>100.40.50.001-5100.04</t>
  </si>
  <si>
    <t>100.40.50.001-5100.05</t>
  </si>
  <si>
    <t>100.40.50.001-5100.06</t>
  </si>
  <si>
    <t>100.40.50.001-5100.07</t>
  </si>
  <si>
    <t>100.40.50.001-5100.08</t>
  </si>
  <si>
    <t>100.40.50.001-5100.09</t>
  </si>
  <si>
    <t>100.40.50.001-5100.10</t>
  </si>
  <si>
    <t>100.40.50.001-5100.11</t>
  </si>
  <si>
    <t>100.40.50.001-5100.12</t>
  </si>
  <si>
    <t>100.40.50.001-5100.15</t>
  </si>
  <si>
    <t>100.40.50.001-5100.17</t>
  </si>
  <si>
    <t>100.40.50.001-6000.01</t>
  </si>
  <si>
    <t>100.40.50.001-6000.07</t>
  </si>
  <si>
    <t>100.40.50.001-6100.01</t>
  </si>
  <si>
    <t>100.40.50.001-6100.02</t>
  </si>
  <si>
    <t>100.40.50.001-6100.03</t>
  </si>
  <si>
    <t>100.40.50.001-6200.01</t>
  </si>
  <si>
    <t>100.40.50.001-6200.02</t>
  </si>
  <si>
    <t>100.40.50.001-6200.03</t>
  </si>
  <si>
    <t>100.40.50.001-6200.05</t>
  </si>
  <si>
    <t>100.40.50.001-6300.01</t>
  </si>
  <si>
    <t>100.40.50.001-6300.02</t>
  </si>
  <si>
    <t>100.40.50.001-6350.02</t>
  </si>
  <si>
    <t>Maintenance Agreements &amp; Licenses Hardware Maintenance</t>
  </si>
  <si>
    <t>100.40.50.001-6400.05</t>
  </si>
  <si>
    <t>100.40.50.001-6500.04</t>
  </si>
  <si>
    <t>100.40.50.001-6600.01</t>
  </si>
  <si>
    <t>100.40.50.001-6600.03</t>
  </si>
  <si>
    <t>100.40.50.001-6600.04</t>
  </si>
  <si>
    <t>100.40.50.001-6600.07</t>
  </si>
  <si>
    <t>100.40.50.001-7000.99</t>
  </si>
  <si>
    <t>Capital Outlay General</t>
  </si>
  <si>
    <t>100.40.50.400-5000.01</t>
  </si>
  <si>
    <t>100.40.50.400-5000.03</t>
  </si>
  <si>
    <t>100.40.50.400-5000.08</t>
  </si>
  <si>
    <t>100.40.50.400-5000.10</t>
  </si>
  <si>
    <t>100.40.50.400-5000.12</t>
  </si>
  <si>
    <t>100.40.50.400-5100.01</t>
  </si>
  <si>
    <t>100.40.50.400-5100.02</t>
  </si>
  <si>
    <t>100.40.50.400-5100.03</t>
  </si>
  <si>
    <t>100.40.50.400-5100.04</t>
  </si>
  <si>
    <t>100.40.50.400-5100.05</t>
  </si>
  <si>
    <t>100.40.50.400-5100.06</t>
  </si>
  <si>
    <t>100.40.50.400-5100.07</t>
  </si>
  <si>
    <t>100.40.50.400-5100.08</t>
  </si>
  <si>
    <t>100.40.50.400-5100.11</t>
  </si>
  <si>
    <t>100.40.50.400-6000.01</t>
  </si>
  <si>
    <t>55</t>
  </si>
  <si>
    <t>Maintenance</t>
  </si>
  <si>
    <t>100.40.55.001-6000.01</t>
  </si>
  <si>
    <t>100.40.55.001-6100.03</t>
  </si>
  <si>
    <t>100.40.55.001-6200.09</t>
  </si>
  <si>
    <t>100.40.55.001-6400.01</t>
  </si>
  <si>
    <t>Facilities</t>
  </si>
  <si>
    <t>100.40.55.500-5000.01</t>
  </si>
  <si>
    <t>100.40.55.500-5000.02</t>
  </si>
  <si>
    <t>100.40.55.500-5000.03</t>
  </si>
  <si>
    <t>100.40.55.500-5000.06</t>
  </si>
  <si>
    <t>100.40.55.500-5000.07</t>
  </si>
  <si>
    <t>100.40.55.500-5000.08</t>
  </si>
  <si>
    <t>100.40.55.500-5000.10</t>
  </si>
  <si>
    <t>100.40.55.500-5000.12</t>
  </si>
  <si>
    <t>100.40.55.500-5100.00</t>
  </si>
  <si>
    <t>100.40.55.500-5100.01</t>
  </si>
  <si>
    <t>100.40.55.500-5100.02</t>
  </si>
  <si>
    <t>100.40.55.500-5100.03</t>
  </si>
  <si>
    <t>100.40.55.500-5100.04</t>
  </si>
  <si>
    <t>100.40.55.500-5100.05</t>
  </si>
  <si>
    <t>100.40.55.500-5100.06</t>
  </si>
  <si>
    <t>100.40.55.500-5100.07</t>
  </si>
  <si>
    <t>100.40.55.500-5100.08</t>
  </si>
  <si>
    <t>100.40.55.500-5100.10</t>
  </si>
  <si>
    <t>100.40.55.500-5100.11</t>
  </si>
  <si>
    <t>100.40.55.500-5100.12</t>
  </si>
  <si>
    <t>100.40.55.500-5100.15</t>
  </si>
  <si>
    <t>100.40.55.500-5100.17</t>
  </si>
  <si>
    <t>100.40.55.500-6000.01</t>
  </si>
  <si>
    <t>100.40.55.500-6000.09</t>
  </si>
  <si>
    <t>100.40.55.500-6100.01</t>
  </si>
  <si>
    <t>100.40.55.500-6100.02</t>
  </si>
  <si>
    <t>100.40.55.500-6100.03</t>
  </si>
  <si>
    <t>100.40.55.500-6200.01</t>
  </si>
  <si>
    <t>100.40.55.500-6200.02</t>
  </si>
  <si>
    <t>100.40.55.500-6200.03</t>
  </si>
  <si>
    <t>100.40.55.500-6200.04</t>
  </si>
  <si>
    <t>100.40.55.500-6200.05</t>
  </si>
  <si>
    <t>100.40.55.500-6200.09</t>
  </si>
  <si>
    <t>100.40.55.500-6400.01</t>
  </si>
  <si>
    <t>100.40.55.500-6400.02</t>
  </si>
  <si>
    <t>100.40.55.500-6400.03</t>
  </si>
  <si>
    <t>100.40.55.500-6400.04</t>
  </si>
  <si>
    <t>100.40.55.500-6400.05</t>
  </si>
  <si>
    <t>100.40.55.500-6400.20</t>
  </si>
  <si>
    <t>100.40.55.500-6500.04</t>
  </si>
  <si>
    <t>100.40.55.500-6600.01</t>
  </si>
  <si>
    <t>100.40.55.500-6600.04</t>
  </si>
  <si>
    <t>100.40.55.500-6600.07</t>
  </si>
  <si>
    <t>510</t>
  </si>
  <si>
    <t>Custodial</t>
  </si>
  <si>
    <t>100.40.55.510-5000.01</t>
  </si>
  <si>
    <t>100.40.55.510-5000.03</t>
  </si>
  <si>
    <t>100.40.55.510-5000.04</t>
  </si>
  <si>
    <t>100.40.55.510-5000.06</t>
  </si>
  <si>
    <t>100.40.55.510-5000.08</t>
  </si>
  <si>
    <t>100.40.55.510-5000.10</t>
  </si>
  <si>
    <t>100.40.55.510-5000.11</t>
  </si>
  <si>
    <t>100.40.55.510-5000.12</t>
  </si>
  <si>
    <t>100.40.55.510-5100.00</t>
  </si>
  <si>
    <t>100.40.55.510-5100.01</t>
  </si>
  <si>
    <t>100.40.55.510-5100.02</t>
  </si>
  <si>
    <t>100.40.55.510-5100.03</t>
  </si>
  <si>
    <t>100.40.55.510-5100.04</t>
  </si>
  <si>
    <t>100.40.55.510-5100.05</t>
  </si>
  <si>
    <t>100.40.55.510-5100.06</t>
  </si>
  <si>
    <t>100.40.55.510-5100.07</t>
  </si>
  <si>
    <t>100.40.55.510-5100.08</t>
  </si>
  <si>
    <t>100.40.55.510-5100.10</t>
  </si>
  <si>
    <t>100.40.55.510-5100.11</t>
  </si>
  <si>
    <t>100.40.55.510-5100.12</t>
  </si>
  <si>
    <t>100.40.55.510-5100.17</t>
  </si>
  <si>
    <t>100.40.55.510-6000.01</t>
  </si>
  <si>
    <t>100.40.55.510-6000.09</t>
  </si>
  <si>
    <t>100.40.55.510-6000.12</t>
  </si>
  <si>
    <t>100.40.55.510-6280.11</t>
  </si>
  <si>
    <t>Supplies-Public Works Custodial</t>
  </si>
  <si>
    <t>100.40.55.510-6600.01</t>
  </si>
  <si>
    <t>100.40.55.510-6600.04</t>
  </si>
  <si>
    <t>100.40.55.510-6600.07</t>
  </si>
  <si>
    <t>Streets</t>
  </si>
  <si>
    <t>100.40.55.570-6200.02</t>
  </si>
  <si>
    <t>966</t>
  </si>
  <si>
    <t>100.40.55.966-4560.06</t>
  </si>
  <si>
    <t>100.40.55.966-4560.07</t>
  </si>
  <si>
    <t>100.40.55.966-4560.08</t>
  </si>
  <si>
    <t>100.40.55.966-4600.06</t>
  </si>
  <si>
    <t>100.40.55.966-4850.38</t>
  </si>
  <si>
    <t>100.40.55.966-5000.01</t>
  </si>
  <si>
    <t>100.40.55.966-5000.02</t>
  </si>
  <si>
    <t>100.40.55.966-5000.03</t>
  </si>
  <si>
    <t>100.40.55.966-5000.07</t>
  </si>
  <si>
    <t>100.40.55.966-5000.08</t>
  </si>
  <si>
    <t>100.40.55.966-5000.11</t>
  </si>
  <si>
    <t>100.40.55.966-5100.00</t>
  </si>
  <si>
    <t>100.40.55.966-5100.01</t>
  </si>
  <si>
    <t>100.40.55.966-5100.02</t>
  </si>
  <si>
    <t>100.40.55.966-5100.03</t>
  </si>
  <si>
    <t>100.40.55.966-5100.04</t>
  </si>
  <si>
    <t>100.40.55.966-5100.05</t>
  </si>
  <si>
    <t>100.40.55.966-5100.07</t>
  </si>
  <si>
    <t>100.40.55.966-5100.08</t>
  </si>
  <si>
    <t>100.40.55.966-5100.09</t>
  </si>
  <si>
    <t>100.40.55.966-5100.10</t>
  </si>
  <si>
    <t>100.40.55.966-5100.11</t>
  </si>
  <si>
    <t>100.40.55.966-5100.12</t>
  </si>
  <si>
    <t>100.40.55.966-5100.15</t>
  </si>
  <si>
    <t>100.40.55.966-5100.17</t>
  </si>
  <si>
    <t>100.40.55.966-6000.01</t>
  </si>
  <si>
    <t>100.40.55.966-6200.05</t>
  </si>
  <si>
    <t>100.40.55.966-6200.06</t>
  </si>
  <si>
    <t>100.40.55.966-6240.04</t>
  </si>
  <si>
    <t>100.40.55.966-6240.06</t>
  </si>
  <si>
    <t>100.40.55.966-6350.03</t>
  </si>
  <si>
    <t>100.40.55.966-6400.01</t>
  </si>
  <si>
    <t>100.40.55.966-6400.03</t>
  </si>
  <si>
    <t>100.40.55.966-6400.07</t>
  </si>
  <si>
    <t>100.40.55.966-6500.04</t>
  </si>
  <si>
    <t>100.40.55.966-6600.01</t>
  </si>
  <si>
    <t>100.40.55.966-6600.03</t>
  </si>
  <si>
    <t>100.40.55.966-6000.07</t>
  </si>
  <si>
    <t>100.40.55.966-6000.09</t>
  </si>
  <si>
    <t>100.40.55.966-6000.12</t>
  </si>
  <si>
    <t>100.40.55.966-6100.01</t>
  </si>
  <si>
    <t>100.40.55.966-6100.02</t>
  </si>
  <si>
    <t>100.40.55.966-6100.03</t>
  </si>
  <si>
    <t>100.40.55.966-6200.01</t>
  </si>
  <si>
    <t>100.40.55.966-6200.02</t>
  </si>
  <si>
    <t>100.40.55.966-6200.03</t>
  </si>
  <si>
    <t>100.40.55.966-6200.10</t>
  </si>
  <si>
    <t>100.40.55.966-6240.02</t>
  </si>
  <si>
    <t>100.40.55.966-6300.01</t>
  </si>
  <si>
    <t>100.40.55.966-6300.02</t>
  </si>
  <si>
    <t>100.40.55.966-6300.03</t>
  </si>
  <si>
    <t>100.40.55.966-6375.07</t>
  </si>
  <si>
    <t>100.40.55.966-6400.02</t>
  </si>
  <si>
    <t>100.40.55.966-6400.04</t>
  </si>
  <si>
    <t>100.40.55.966-6400.08</t>
  </si>
  <si>
    <t>100.40.55.966-6400.09</t>
  </si>
  <si>
    <t>100.40.55.966-6400.20</t>
  </si>
  <si>
    <t>100.40.55.966-6600.04</t>
  </si>
  <si>
    <t>100.40.55.966-8300.23</t>
  </si>
  <si>
    <t>60</t>
  </si>
  <si>
    <t>Fleet</t>
  </si>
  <si>
    <t>100.40.60.001-5000.01</t>
  </si>
  <si>
    <t>100.40.60.001-5000.03</t>
  </si>
  <si>
    <t>100.40.60.001-5000.06</t>
  </si>
  <si>
    <t>100.40.60.001-5000.08</t>
  </si>
  <si>
    <t>100.40.60.001-5000.11</t>
  </si>
  <si>
    <t>100.40.60.001-5100.01</t>
  </si>
  <si>
    <t>100.40.60.001-5100.02</t>
  </si>
  <si>
    <t>100.40.60.001-5100.03</t>
  </si>
  <si>
    <t>100.40.60.001-5100.04</t>
  </si>
  <si>
    <t>100.40.60.001-5100.05</t>
  </si>
  <si>
    <t>100.40.60.001-5100.06</t>
  </si>
  <si>
    <t>100.40.60.001-5100.07</t>
  </si>
  <si>
    <t>100.40.60.001-5100.08</t>
  </si>
  <si>
    <t>100.40.60.001-5100.09</t>
  </si>
  <si>
    <t>100.40.60.001-5100.10</t>
  </si>
  <si>
    <t>100.40.60.001-5100.11</t>
  </si>
  <si>
    <t>100.40.60.001-5100.12</t>
  </si>
  <si>
    <t>100.40.60.001-6000.01</t>
  </si>
  <si>
    <t>100.40.60.001-6100.01</t>
  </si>
  <si>
    <t>100.40.60.001-6100.02</t>
  </si>
  <si>
    <t>100.40.60.001-6200.02</t>
  </si>
  <si>
    <t>100.40.60.001-6200.06</t>
  </si>
  <si>
    <t>100.40.60.001-6200.08</t>
  </si>
  <si>
    <t>100.40.60.001-6280.38</t>
  </si>
  <si>
    <t>Supplies-Public Works Global Supplies</t>
  </si>
  <si>
    <t>100.40.60.001-6400.05</t>
  </si>
  <si>
    <t>100.40.60.001-6600.07</t>
  </si>
  <si>
    <t>Light Duty</t>
  </si>
  <si>
    <t>100.40.60.520-5000.01</t>
  </si>
  <si>
    <t>100.40.60.520-5000.03</t>
  </si>
  <si>
    <t>100.40.60.520-5000.06</t>
  </si>
  <si>
    <t>100.40.60.520-5000.08</t>
  </si>
  <si>
    <t>100.40.60.520-5000.10</t>
  </si>
  <si>
    <t>100.40.60.520-5000.11</t>
  </si>
  <si>
    <t>100.40.60.520-5100.00</t>
  </si>
  <si>
    <t>100.40.60.520-5100.01</t>
  </si>
  <si>
    <t>100.40.60.520-5100.02</t>
  </si>
  <si>
    <t>100.40.60.520-5100.03</t>
  </si>
  <si>
    <t>100.40.60.520-5100.04</t>
  </si>
  <si>
    <t>100.40.60.520-5100.05</t>
  </si>
  <si>
    <t>100.40.60.520-5100.06</t>
  </si>
  <si>
    <t>100.40.60.520-5100.07</t>
  </si>
  <si>
    <t>100.40.60.520-5100.08</t>
  </si>
  <si>
    <t>100.40.60.520-5100.10</t>
  </si>
  <si>
    <t>100.40.60.520-5100.11</t>
  </si>
  <si>
    <t>100.40.60.520-5100.12</t>
  </si>
  <si>
    <t>100.40.60.520-5100.15</t>
  </si>
  <si>
    <t>100.40.60.520-5100.17</t>
  </si>
  <si>
    <t>100.40.60.520-6000.09</t>
  </si>
  <si>
    <t>100.40.60.520-6100.01</t>
  </si>
  <si>
    <t>100.40.60.520-6100.02</t>
  </si>
  <si>
    <t>100.40.60.520-6200.01</t>
  </si>
  <si>
    <t>100.40.60.520-6200.02</t>
  </si>
  <si>
    <t>100.40.60.520-6200.03</t>
  </si>
  <si>
    <t>100.40.60.520-6200.05</t>
  </si>
  <si>
    <t>100.40.60.520-6200.06</t>
  </si>
  <si>
    <t>100.40.60.520-6280.14</t>
  </si>
  <si>
    <t>Supplies-Public Works Protective Clothing</t>
  </si>
  <si>
    <t>100.40.60.520-6280.38</t>
  </si>
  <si>
    <t>100.40.60.520-6300.01</t>
  </si>
  <si>
    <t>100.40.60.520-6300.03</t>
  </si>
  <si>
    <t>100.40.60.520-6350.01</t>
  </si>
  <si>
    <t>100.40.60.520-6350.03</t>
  </si>
  <si>
    <t>100.40.60.520-6375.07</t>
  </si>
  <si>
    <t>100.40.60.520-6400.02</t>
  </si>
  <si>
    <t>100.40.60.520-6400.04</t>
  </si>
  <si>
    <t>100.40.60.520-6400.05</t>
  </si>
  <si>
    <t>100.40.60.520-6400.20</t>
  </si>
  <si>
    <t>100.40.60.520-6500.04</t>
  </si>
  <si>
    <t>100.40.60.520-6600.01</t>
  </si>
  <si>
    <t>100.40.60.520-6600.04</t>
  </si>
  <si>
    <t>100.40.60.520-6600.07</t>
  </si>
  <si>
    <t>100.40.60.520-7000.03</t>
  </si>
  <si>
    <t>530</t>
  </si>
  <si>
    <t>Heavy Duty</t>
  </si>
  <si>
    <t>100.40.60.530-5000.01</t>
  </si>
  <si>
    <t>100.40.60.530-5000.03</t>
  </si>
  <si>
    <t>100.40.60.530-5000.08</t>
  </si>
  <si>
    <t>100.40.60.530-5100.00</t>
  </si>
  <si>
    <t>100.40.60.530-5100.01</t>
  </si>
  <si>
    <t>100.40.60.530-5100.02</t>
  </si>
  <si>
    <t>100.40.60.530-5100.03</t>
  </si>
  <si>
    <t>100.40.60.530-5100.04</t>
  </si>
  <si>
    <t>100.40.60.530-5100.05</t>
  </si>
  <si>
    <t>100.40.60.530-5100.06</t>
  </si>
  <si>
    <t>100.40.60.530-5100.07</t>
  </si>
  <si>
    <t>100.40.60.530-5100.08</t>
  </si>
  <si>
    <t>100.40.60.530-5100.10</t>
  </si>
  <si>
    <t>100.40.60.530-5100.11</t>
  </si>
  <si>
    <t>100.40.60.530-5100.12</t>
  </si>
  <si>
    <t>100.40.60.530-6000.09</t>
  </si>
  <si>
    <t>100.40.60.530-6100.01</t>
  </si>
  <si>
    <t>100.40.60.530-6100.02</t>
  </si>
  <si>
    <t>100.40.60.530-6200.01</t>
  </si>
  <si>
    <t>100.40.60.530-6200.02</t>
  </si>
  <si>
    <t>100.40.60.530-6200.03</t>
  </si>
  <si>
    <t>100.40.60.530-6200.05</t>
  </si>
  <si>
    <t>100.40.60.530-6200.06</t>
  </si>
  <si>
    <t>100.40.60.530-6280.14</t>
  </si>
  <si>
    <t>100.40.60.530-6280.38</t>
  </si>
  <si>
    <t>100.40.60.530-6300.03</t>
  </si>
  <si>
    <t>100.40.60.530-6350.01</t>
  </si>
  <si>
    <t>100.40.60.530-6350.03</t>
  </si>
  <si>
    <t>100.40.60.530-6400.02</t>
  </si>
  <si>
    <t>100.40.60.530-6400.04</t>
  </si>
  <si>
    <t>100.40.60.530-6400.05</t>
  </si>
  <si>
    <t>100.40.60.530-6500.04</t>
  </si>
  <si>
    <t>100.40.60.530-6600.01</t>
  </si>
  <si>
    <t>100.40.60.530-6600.04</t>
  </si>
  <si>
    <t>100.40.60.530-6600.07</t>
  </si>
  <si>
    <t>015</t>
  </si>
  <si>
    <t>Administration/Engineering</t>
  </si>
  <si>
    <t>100.40.65.015-5000.01</t>
  </si>
  <si>
    <t>100.40.65.015-5000.03</t>
  </si>
  <si>
    <t>100.40.65.015-5000.07</t>
  </si>
  <si>
    <t>100.40.65.015-5000.08</t>
  </si>
  <si>
    <t>100.40.65.015-5000.10</t>
  </si>
  <si>
    <t>100.40.65.015-5000.12</t>
  </si>
  <si>
    <t>100.40.65.015-5100.01</t>
  </si>
  <si>
    <t>100.40.65.015-5100.02</t>
  </si>
  <si>
    <t>100.40.65.015-5100.03</t>
  </si>
  <si>
    <t>100.40.65.015-5100.04</t>
  </si>
  <si>
    <t>100.40.65.015-5100.05</t>
  </si>
  <si>
    <t>100.40.65.015-5100.06</t>
  </si>
  <si>
    <t>100.40.65.015-5100.07</t>
  </si>
  <si>
    <t>100.40.65.015-5100.08</t>
  </si>
  <si>
    <t>100.40.65.015-5100.10</t>
  </si>
  <si>
    <t>100.40.65.015-5100.11</t>
  </si>
  <si>
    <t>100.40.65.015-6000.01</t>
  </si>
  <si>
    <t>100.40.65.015-6000.10</t>
  </si>
  <si>
    <t>100.40.65.015-6100.01</t>
  </si>
  <si>
    <t>100.40.65.015-6200.02</t>
  </si>
  <si>
    <t>100.40.65.015-6300.01</t>
  </si>
  <si>
    <t>100.40.65.015-6350.01</t>
  </si>
  <si>
    <t>100.40.65.015-6500.04</t>
  </si>
  <si>
    <t>100.40.65.015-6600.01</t>
  </si>
  <si>
    <t>100.40.65.015-6600.03</t>
  </si>
  <si>
    <t>100.40.65.015-6600.04</t>
  </si>
  <si>
    <t>100.40.65.015-6600.23</t>
  </si>
  <si>
    <t>Operations &amp; Maintenance</t>
  </si>
  <si>
    <t>100.40.65.540-5000.01</t>
  </si>
  <si>
    <t>100.40.65.540-5000.03</t>
  </si>
  <si>
    <t>100.40.65.540-5000.08</t>
  </si>
  <si>
    <t>100.40.65.540-5000.11</t>
  </si>
  <si>
    <t>100.40.65.540-5100.00</t>
  </si>
  <si>
    <t>100.40.65.540-5100.01</t>
  </si>
  <si>
    <t>100.40.65.540-5100.02</t>
  </si>
  <si>
    <t>100.40.65.540-5100.03</t>
  </si>
  <si>
    <t>100.40.65.540-5100.04</t>
  </si>
  <si>
    <t>100.40.65.540-5100.05</t>
  </si>
  <si>
    <t>100.40.65.540-5100.06</t>
  </si>
  <si>
    <t>100.40.65.540-5100.07</t>
  </si>
  <si>
    <t>100.40.65.540-5100.08</t>
  </si>
  <si>
    <t>100.40.65.540-5100.09</t>
  </si>
  <si>
    <t>100.40.65.540-5100.10</t>
  </si>
  <si>
    <t>100.40.65.540-5100.11</t>
  </si>
  <si>
    <t>100.40.65.540-5100.12</t>
  </si>
  <si>
    <t>100.40.65.540-5100.17</t>
  </si>
  <si>
    <t>100.40.65.540-6000.01</t>
  </si>
  <si>
    <t>100.40.65.540-6000.12</t>
  </si>
  <si>
    <t>100.40.65.540-6100.01</t>
  </si>
  <si>
    <t>100.40.65.540-6280.08</t>
  </si>
  <si>
    <t>Supplies-Public Works Pump</t>
  </si>
  <si>
    <t>100.40.65.540-6280.09</t>
  </si>
  <si>
    <t>Supplies-Public Works Storm Drain System</t>
  </si>
  <si>
    <t>100.40.65.540-6280.10</t>
  </si>
  <si>
    <t>Supplies-Public Works Storm Drain Basin</t>
  </si>
  <si>
    <t>100.40.65.540-6280.15</t>
  </si>
  <si>
    <t>Supplies-Public Works Mechanics Tools</t>
  </si>
  <si>
    <t>100.40.65.540-6350.04</t>
  </si>
  <si>
    <t>Maintenance Agreements &amp; Licenses SCADA</t>
  </si>
  <si>
    <t>100.40.65.540-6400.01</t>
  </si>
  <si>
    <t>100.40.65.540-6400.02</t>
  </si>
  <si>
    <t>100.40.65.540-6400.04</t>
  </si>
  <si>
    <t>100.40.65.540-6400.12</t>
  </si>
  <si>
    <t>Repairs &amp; Maintenance Pump</t>
  </si>
  <si>
    <t>100.40.65.540-6400.13</t>
  </si>
  <si>
    <t>Repairs &amp; Maintenance Storm Drain</t>
  </si>
  <si>
    <t>100.40.65.540-6500.04</t>
  </si>
  <si>
    <t>100.40.65.560-5000.01</t>
  </si>
  <si>
    <t>100.40.65.560-5000.03</t>
  </si>
  <si>
    <t>100.40.65.560-5000.07</t>
  </si>
  <si>
    <t>100.40.65.560-5000.08</t>
  </si>
  <si>
    <t>100.40.65.560-5000.10</t>
  </si>
  <si>
    <t>100.40.65.560-5100.00</t>
  </si>
  <si>
    <t>100.40.65.560-5100.01</t>
  </si>
  <si>
    <t>100.40.65.560-5100.02</t>
  </si>
  <si>
    <t>100.40.65.560-5100.03</t>
  </si>
  <si>
    <t>100.40.65.560-5100.04</t>
  </si>
  <si>
    <t>100.40.65.560-5100.05</t>
  </si>
  <si>
    <t>100.40.65.560-5100.06</t>
  </si>
  <si>
    <t>100.40.65.560-5100.07</t>
  </si>
  <si>
    <t>100.40.65.560-5100.08</t>
  </si>
  <si>
    <t>100.40.65.560-5100.09</t>
  </si>
  <si>
    <t>100.40.65.560-5100.11</t>
  </si>
  <si>
    <t>100.40.65.560-5100.15</t>
  </si>
  <si>
    <t>100.40.65.560-6000.01</t>
  </si>
  <si>
    <t>100.40.65.560-6000.13</t>
  </si>
  <si>
    <t>Professional Services Compliance Monitoring</t>
  </si>
  <si>
    <t>100.40.65.560-6200.02</t>
  </si>
  <si>
    <t>100.40.65.560-6375.01</t>
  </si>
  <si>
    <t>Operating Fees NPDES Permit Renewal</t>
  </si>
  <si>
    <t>100.40.65.560-6375.02</t>
  </si>
  <si>
    <t>Operating Fees NPDES Permit Compliance</t>
  </si>
  <si>
    <t>100.40.65.560-6600.04</t>
  </si>
  <si>
    <t>100.40.65.560-6600.05</t>
  </si>
  <si>
    <t>100.40.65.560-6600.23</t>
  </si>
  <si>
    <t>70</t>
  </si>
  <si>
    <t>Transportation</t>
  </si>
  <si>
    <t>100.40.70.570-5000.01</t>
  </si>
  <si>
    <t>100.40.70.570-5000.02</t>
  </si>
  <si>
    <t>100.40.70.570-5000.03</t>
  </si>
  <si>
    <t>100.40.70.570-5000.10</t>
  </si>
  <si>
    <t>100.40.70.570-5100.00</t>
  </si>
  <si>
    <t>100.40.70.570-5100.01</t>
  </si>
  <si>
    <t>100.40.70.570-5100.02</t>
  </si>
  <si>
    <t>100.40.70.570-5100.03</t>
  </si>
  <si>
    <t>100.40.70.570-5100.04</t>
  </si>
  <si>
    <t>100.40.70.570-5100.05</t>
  </si>
  <si>
    <t>100.40.70.570-5100.06</t>
  </si>
  <si>
    <t>100.40.70.570-5100.07</t>
  </si>
  <si>
    <t>100.40.70.570-5100.08</t>
  </si>
  <si>
    <t>100.40.70.570-5100.09</t>
  </si>
  <si>
    <t>100.40.70.570-5100.10</t>
  </si>
  <si>
    <t>100.40.70.570-5100.11</t>
  </si>
  <si>
    <t>100.40.70.570-6000.01</t>
  </si>
  <si>
    <t>100.40.70.570-6100.01</t>
  </si>
  <si>
    <t>100.40.70.570-6100.02</t>
  </si>
  <si>
    <t>100.40.70.570-6200.01</t>
  </si>
  <si>
    <t>100.40.70.570-6200.02</t>
  </si>
  <si>
    <t>100.40.70.570-6280.14</t>
  </si>
  <si>
    <t>100.40.70.570-6300.01</t>
  </si>
  <si>
    <t>100.40.70.570-6400.04</t>
  </si>
  <si>
    <t>100.40.70.570-6400.10</t>
  </si>
  <si>
    <t>100.40.70.570-6500.04</t>
  </si>
  <si>
    <t>100.40.70.570-6600.01</t>
  </si>
  <si>
    <t>100.40.70.570-6600.04</t>
  </si>
  <si>
    <t>100.40.70.570-6600.07</t>
  </si>
  <si>
    <t>100.40.70.570-8000.14</t>
  </si>
  <si>
    <t>Capital Improvements-General Government Park Lot Improvements</t>
  </si>
  <si>
    <t>100.45.40.000-5000.01</t>
  </si>
  <si>
    <t>100.45.40.000-5000.03</t>
  </si>
  <si>
    <t>100.45.40.000-5100.00</t>
  </si>
  <si>
    <t>100.45.40.000-5100.01</t>
  </si>
  <si>
    <t>100.45.40.000-5100.02</t>
  </si>
  <si>
    <t>100.45.40.000-5100.03</t>
  </si>
  <si>
    <t>100.45.40.000-5100.04</t>
  </si>
  <si>
    <t>100.45.40.000-5100.05</t>
  </si>
  <si>
    <t>100.45.40.000-5100.07</t>
  </si>
  <si>
    <t>100.45.40.000-5100.08</t>
  </si>
  <si>
    <t>100.45.40.000-5100.11</t>
  </si>
  <si>
    <t>100.45.40.000-5100.15</t>
  </si>
  <si>
    <t>41</t>
  </si>
  <si>
    <t>Capital Improvement</t>
  </si>
  <si>
    <t>100.45.41.000-5000.01</t>
  </si>
  <si>
    <t>100.45.41.000-5000.03</t>
  </si>
  <si>
    <t>100.45.41.000-5000.07</t>
  </si>
  <si>
    <t>100.45.41.000-5000.08</t>
  </si>
  <si>
    <t>100.45.41.000-5100.00</t>
  </si>
  <si>
    <t>100.45.41.000-5100.01</t>
  </si>
  <si>
    <t>100.45.41.000-5100.02</t>
  </si>
  <si>
    <t>100.45.41.000-5100.03</t>
  </si>
  <si>
    <t>100.45.41.000-5100.04</t>
  </si>
  <si>
    <t>100.45.41.000-5100.05</t>
  </si>
  <si>
    <t>100.45.41.000-5100.07</t>
  </si>
  <si>
    <t>100.45.41.000-5100.08</t>
  </si>
  <si>
    <t>100.45.41.000-5100.11</t>
  </si>
  <si>
    <t>100.45.41.000-5100.15</t>
  </si>
  <si>
    <t>110.00.00.900-4450.38</t>
  </si>
  <si>
    <t>Intergovernmental Grants-Federal COVID Relief</t>
  </si>
  <si>
    <t>110.00.00.900-5000.16</t>
  </si>
  <si>
    <t>COVID Pay and Immunization Incentive</t>
  </si>
  <si>
    <t>110.05.00.150-6000.12</t>
  </si>
  <si>
    <t>110.00.00.900-6620.23</t>
  </si>
  <si>
    <t>Utility Support</t>
  </si>
  <si>
    <t>110.00.00.700-7000.99</t>
  </si>
  <si>
    <t>Police:  CAD/MOBILE/RMS Replacement Software</t>
  </si>
  <si>
    <t>110.00.00.900-8050.97</t>
  </si>
  <si>
    <t>Public Works:  RAS</t>
  </si>
  <si>
    <t>110.00.00.900-8050.98</t>
  </si>
  <si>
    <t>Public Works:  WAS</t>
  </si>
  <si>
    <t>110.00.00.900-8050.99</t>
  </si>
  <si>
    <t>Public Works:  Glycerin</t>
  </si>
  <si>
    <t>120.13.00.000-4450.10</t>
  </si>
  <si>
    <t>Intergovernmental Grants-Federal SAFER</t>
  </si>
  <si>
    <t>120.13.00.000-4900.01</t>
  </si>
  <si>
    <t>Transfers In General Fund</t>
  </si>
  <si>
    <t>120.13.00.290-4900.01</t>
  </si>
  <si>
    <t>120.13.00.290-5000.01</t>
  </si>
  <si>
    <t>120.13.00.290-5000.03</t>
  </si>
  <si>
    <t>120.13.00.290-5000.04</t>
  </si>
  <si>
    <t>120.13.00.290-5000.06</t>
  </si>
  <si>
    <t>120.13.00.290-5100.00</t>
  </si>
  <si>
    <t>120.13.00.290-5100.01</t>
  </si>
  <si>
    <t>120.13.00.290-5100.02</t>
  </si>
  <si>
    <t>120.13.00.290-5100.03</t>
  </si>
  <si>
    <t>120.13.00.290-5100.04</t>
  </si>
  <si>
    <t>120.13.00.290-5100.05</t>
  </si>
  <si>
    <t>120.13.00.290-5100.07</t>
  </si>
  <si>
    <t>120.13.00.290-5100.08</t>
  </si>
  <si>
    <t>120.13.00.290-5100.10</t>
  </si>
  <si>
    <t>120.13.00.290-5100.11</t>
  </si>
  <si>
    <t>120.13.00.290-5100.12</t>
  </si>
  <si>
    <t>120.13.00.290-6230.02</t>
  </si>
  <si>
    <t>120.13.00.290-6600.07</t>
  </si>
  <si>
    <t>910</t>
  </si>
  <si>
    <t>Home</t>
  </si>
  <si>
    <t>130.03.00.910-4450.04</t>
  </si>
  <si>
    <t>Intergovernmental Grants-Federal Home Fund</t>
  </si>
  <si>
    <t>130.03.00.910-6610.06</t>
  </si>
  <si>
    <t>Housing Programs Affordable Housing Projects</t>
  </si>
  <si>
    <t>920</t>
  </si>
  <si>
    <t>140.03.00.920-4450.06</t>
  </si>
  <si>
    <t>Intergovernmental Grants-Federal CDBG Current Year</t>
  </si>
  <si>
    <t>140.03.00.920-4450.07</t>
  </si>
  <si>
    <t>Intergovernmental Grants-Federal CDBG Prior Year</t>
  </si>
  <si>
    <t>140.00.00.900-4900.01</t>
  </si>
  <si>
    <t>140.03.00.920-6000.01</t>
  </si>
  <si>
    <t>140.03.00.920-6600.29</t>
  </si>
  <si>
    <t>Administrative Expenses Administration &amp; Planning</t>
  </si>
  <si>
    <t>140.03.00.920-6610.06</t>
  </si>
  <si>
    <t>140.03.00.920-6620.02</t>
  </si>
  <si>
    <t>Service Programs DRAIL - Disability Resource</t>
  </si>
  <si>
    <t>140.03.00.920-6620.03</t>
  </si>
  <si>
    <t>Service Programs Stockton Emergency Food Bank</t>
  </si>
  <si>
    <t>140.03.00.920-6620.04</t>
  </si>
  <si>
    <t>Service Programs LOVE Inc</t>
  </si>
  <si>
    <t>140.03.00.920-6620.06</t>
  </si>
  <si>
    <t>Service Programs Meals on Wheels</t>
  </si>
  <si>
    <t>140.03.00.920-6620.07</t>
  </si>
  <si>
    <t>Service Programs SSJC Housing Board</t>
  </si>
  <si>
    <t>140.03.00.920-6620.08</t>
  </si>
  <si>
    <t>Service Programs Second Harvest Food Bank</t>
  </si>
  <si>
    <t>140.03.00.920-6620.09</t>
  </si>
  <si>
    <t>Service Programs Hope Family Shelter</t>
  </si>
  <si>
    <t>140.03.00.920-6620.11</t>
  </si>
  <si>
    <t>Service Programs Boys and Girls Club</t>
  </si>
  <si>
    <t>140.03.00.920-6620.12</t>
  </si>
  <si>
    <t>Service Programs Women's Center of San Joaquin Co</t>
  </si>
  <si>
    <t>140.03.00.920-6620.13</t>
  </si>
  <si>
    <t>Service Programs Give Every Child A Chance</t>
  </si>
  <si>
    <t>140.03.00.920-6620.14</t>
  </si>
  <si>
    <t>Service Programs South County Crisis Center</t>
  </si>
  <si>
    <t>140.03.00.920-6620.15</t>
  </si>
  <si>
    <t>Service Programs Youth Scholarships</t>
  </si>
  <si>
    <t>140.03.00.920-6620.16</t>
  </si>
  <si>
    <t>Service Programs Ray of Hope</t>
  </si>
  <si>
    <t>140.03.00.920-6620.17</t>
  </si>
  <si>
    <t>Service Programs Child Abuse Prevention Cntr</t>
  </si>
  <si>
    <t>140.03.00.920-6620.22</t>
  </si>
  <si>
    <t>Service Programs South Main Street Development</t>
  </si>
  <si>
    <t>140.03.00.920-6620.19</t>
  </si>
  <si>
    <t>Service Programs Friday Unity Night (FUN)</t>
  </si>
  <si>
    <t>140.03.00.920-6620.21</t>
  </si>
  <si>
    <t>Service Programs Rental Assistance</t>
  </si>
  <si>
    <t>140.03.00.920-7000.03</t>
  </si>
  <si>
    <t>140.03.00.920-8005.01</t>
  </si>
  <si>
    <t>Capital Improvements-CDBG Moffat Blvd Storm Drain</t>
  </si>
  <si>
    <t>140.03.00.920-8005.02</t>
  </si>
  <si>
    <t>Capital Improvements-CDBG ADA Improvements</t>
  </si>
  <si>
    <t>140.03.00.920-8005.03</t>
  </si>
  <si>
    <t>Capital Improvements-CDBG Street/Alleyway Improvements</t>
  </si>
  <si>
    <t>140.03.00.920-8005.04</t>
  </si>
  <si>
    <t>Capital Improvements-CDBG Senior Center Improvements</t>
  </si>
  <si>
    <t>140.03.00.920-8005.05</t>
  </si>
  <si>
    <t>Capital Improvements-CDBG Curb Gutter Sidewalk Improv</t>
  </si>
  <si>
    <t>140.03.00.920-8005.09</t>
  </si>
  <si>
    <t>Capital Improvements-CDBG Boys &amp; Girls Club Facility Imp</t>
  </si>
  <si>
    <t>140.03.00.920-8005.14</t>
  </si>
  <si>
    <t>Capital Improvements-CDBG Park Improvements</t>
  </si>
  <si>
    <t>140.03.00.920-8005.16</t>
  </si>
  <si>
    <t>Capital Improvements-CDBG Streetlight Retrofit</t>
  </si>
  <si>
    <t>140.03.00.920-8005.17</t>
  </si>
  <si>
    <t>Capital Improvements-CDBG Parking Lot Improvements</t>
  </si>
  <si>
    <t>150.00.00.900-4450.08</t>
  </si>
  <si>
    <t>Intergovernmental Grants-Federal Cops CHRP</t>
  </si>
  <si>
    <t>150.00.00.900-4450.09</t>
  </si>
  <si>
    <t>Intergovernmental Grants-Federal Bullet Proof Vest</t>
  </si>
  <si>
    <t>150.00.00.900-4450.23</t>
  </si>
  <si>
    <t>Intergovernmental Grants-Federal Office of Traffic Safety</t>
  </si>
  <si>
    <t>150.00.00.900-4450.28</t>
  </si>
  <si>
    <t>Intergovernmental Grants-Federal BJA-Jag Funds</t>
  </si>
  <si>
    <t>150.00.00.900-4450.29</t>
  </si>
  <si>
    <t>Intergovernmental Grants-Federal US Dept of Justice</t>
  </si>
  <si>
    <t>150.00.00.900-4450.34</t>
  </si>
  <si>
    <t>Intergovernmental Grants-Federal Homeland Security</t>
  </si>
  <si>
    <t>150.00.00.900-4450.39</t>
  </si>
  <si>
    <t>Intergovernmental Grants-Federal Coronavirus Emerg Supp Funding</t>
  </si>
  <si>
    <t>150.00.00.900-4475.08</t>
  </si>
  <si>
    <t>Intergovernmental Grants-State/County OTS Sobriety Check Point</t>
  </si>
  <si>
    <t>150.00.00.900-4475.12</t>
  </si>
  <si>
    <t>Intergovernmental Grants-State/County Alcoholic Beverage Control</t>
  </si>
  <si>
    <t>150.00.00.900-4850.05</t>
  </si>
  <si>
    <t>Other Revenue Misc Grants</t>
  </si>
  <si>
    <t>150.00.00.900-4900.01</t>
  </si>
  <si>
    <t>150.00.00.900-4900.32</t>
  </si>
  <si>
    <t>Transfers In Public Safety Sales Tax</t>
  </si>
  <si>
    <t>150.00.00.900-7000.02</t>
  </si>
  <si>
    <t>150.00.00.900-7010.01</t>
  </si>
  <si>
    <t>Capital Outlay-Public Safety Grants BJA/JAG</t>
  </si>
  <si>
    <t>150.00.00.900-7010.19</t>
  </si>
  <si>
    <t>Capital Outlay-Public Safety Grants Project Allocation</t>
  </si>
  <si>
    <t>150.11.00.200-5000.03</t>
  </si>
  <si>
    <t>150.11.00.200-6200.02</t>
  </si>
  <si>
    <t>150.11.00.200-6000.01</t>
  </si>
  <si>
    <t>150.11.00.200-6210.07</t>
  </si>
  <si>
    <t>Supplies-Police Bullet Proof Vest Grant</t>
  </si>
  <si>
    <t>150.11.00.200-6210.08</t>
  </si>
  <si>
    <t>Supplies-Police DUI Enforcement Grant</t>
  </si>
  <si>
    <t>150.11.00.200-6210.12</t>
  </si>
  <si>
    <t>Supplies-Police Alcoholic Beverage Control</t>
  </si>
  <si>
    <t>150.11.00.200-6210.14</t>
  </si>
  <si>
    <t>Supplies-Police OTS Collision</t>
  </si>
  <si>
    <t>150.11.00.200-6210.16</t>
  </si>
  <si>
    <t>Supplies-Police BJA JAG Funds</t>
  </si>
  <si>
    <t>150.11.00.200-6210.18</t>
  </si>
  <si>
    <t>Supplies-Police ABC Shoulder Tap</t>
  </si>
  <si>
    <t>150.11.00.200-6600.04</t>
  </si>
  <si>
    <t>150.11.00.200-7000.04</t>
  </si>
  <si>
    <t>160.00.00.900-4475.01</t>
  </si>
  <si>
    <t>Intergovernmental Grants-State/County AB3229 Cops</t>
  </si>
  <si>
    <t>160.00.00.900-4700.01</t>
  </si>
  <si>
    <t>160.00.00.900-4700.21</t>
  </si>
  <si>
    <t>160.00.00.900-6000.01</t>
  </si>
  <si>
    <t>160.00.00.900-7010.16</t>
  </si>
  <si>
    <t>Capital Outlay-Public Safety Grants Project Allocation-2009</t>
  </si>
  <si>
    <t>160.00.00.900-7010.18</t>
  </si>
  <si>
    <t>Capital Outlay-Public Safety Grants Project Allocation-2011</t>
  </si>
  <si>
    <t>160.00.00.900-7010.19</t>
  </si>
  <si>
    <t>160.11.00.200-7000.03</t>
  </si>
  <si>
    <t>190.50.00.000-4450.13</t>
  </si>
  <si>
    <t>Intergovernmental Grants-Federal Section 5307</t>
  </si>
  <si>
    <t>190.50.00.000-4450.16</t>
  </si>
  <si>
    <t>Intergovernmental Grants-Federal ARRA</t>
  </si>
  <si>
    <t>190.50.00.000-4475.14</t>
  </si>
  <si>
    <t>Intergovernmental Grants-State/County TDA-Transit Capital</t>
  </si>
  <si>
    <t>190.50.00.000-4475.15</t>
  </si>
  <si>
    <t>Intergovernmental Grants-State/County TDA-Contract Transit</t>
  </si>
  <si>
    <t>190.50.00.000-4475.16</t>
  </si>
  <si>
    <t>Intergovernmental Grants-State/County TDA-Transit STA</t>
  </si>
  <si>
    <t>190.50.00.000-4475.19</t>
  </si>
  <si>
    <t>Intergovernmental Grants-State/County Prop 1B</t>
  </si>
  <si>
    <t>190.50.00.000-4475.20</t>
  </si>
  <si>
    <t>Intergovernmental Grants-State/County Transit/PTMISEA</t>
  </si>
  <si>
    <t>190.50.00.000-4475.31</t>
  </si>
  <si>
    <t>Intergovernmental Grants-State/County Transit/State of Good Repair</t>
  </si>
  <si>
    <t>190.50.00.000-4530.01</t>
  </si>
  <si>
    <t>Charges for Services-Transit FR/General</t>
  </si>
  <si>
    <t>190.50.00.000-4530.02</t>
  </si>
  <si>
    <t>Charges for Services-Transit FR/Senior</t>
  </si>
  <si>
    <t>190.50.00.000-4530.03</t>
  </si>
  <si>
    <t>Charges for Services-Transit FR/ADA</t>
  </si>
  <si>
    <t>190.50.00.000-4530.04</t>
  </si>
  <si>
    <t>Charges for Services-Transit FR/Youth</t>
  </si>
  <si>
    <t>190.50.00.000-4530.05</t>
  </si>
  <si>
    <t>Charges for Services-Transit DAR/Senior</t>
  </si>
  <si>
    <t>190.50.00.000-4530.06</t>
  </si>
  <si>
    <t>Charges for Services-Transit DAR/ADA</t>
  </si>
  <si>
    <t>190.50.00.000-4530.07</t>
  </si>
  <si>
    <t>Charges for Services-Transit DAR/Gen/Sat</t>
  </si>
  <si>
    <t>190.50.00.000-4530.08</t>
  </si>
  <si>
    <t>Charges for Services-Transit MP/FR/General</t>
  </si>
  <si>
    <t>190.50.00.000-4530.09</t>
  </si>
  <si>
    <t>Charges for Services-Transit MP/FR/Senior</t>
  </si>
  <si>
    <t>190.50.00.000-4530.10</t>
  </si>
  <si>
    <t>Charges for Services-Transit MP/FR/ADA</t>
  </si>
  <si>
    <t>190.50.00.000-4530.11</t>
  </si>
  <si>
    <t>Charges for Services-Transit MP/FR/Youth</t>
  </si>
  <si>
    <t>190.50.00.000-4530.12</t>
  </si>
  <si>
    <t>Charges for Services-Transit MP/DAR</t>
  </si>
  <si>
    <t>190.50.00.000-4530.13</t>
  </si>
  <si>
    <t>Charges for Services-Transit 10/FR/General</t>
  </si>
  <si>
    <t>190.50.00.000-4530.14</t>
  </si>
  <si>
    <t>Charges for Services-Transit 10/FR/Youth</t>
  </si>
  <si>
    <t>190.50.00.000-4530.15</t>
  </si>
  <si>
    <t>Charges for Services-Transit 10/FR/Sen/Dis</t>
  </si>
  <si>
    <t>190.50.00.000-4530.16</t>
  </si>
  <si>
    <t>Charges for Services-Transit 10/DAR</t>
  </si>
  <si>
    <t>190.50.00.000-4530.17</t>
  </si>
  <si>
    <t>Charges for Services-Transit Advertising</t>
  </si>
  <si>
    <t>190.50.00.000-4530.18</t>
  </si>
  <si>
    <t>Charges for Services-Transit Rental</t>
  </si>
  <si>
    <t>190.50.00.000-4530.19</t>
  </si>
  <si>
    <t>Charges for Services-Transit Deposit Forfeiture</t>
  </si>
  <si>
    <t>190.50.00.000-4700.01</t>
  </si>
  <si>
    <t>190.50.00.000-4700.21</t>
  </si>
  <si>
    <t>190.50.00.000-4850.04</t>
  </si>
  <si>
    <t>190.50.00.000-4850.07</t>
  </si>
  <si>
    <t>190.50.00.000-4850.12</t>
  </si>
  <si>
    <t>190.00.00.900-7000.02</t>
  </si>
  <si>
    <t>190.00.00.900-7000.03</t>
  </si>
  <si>
    <t>190.00.00.900-7000.21</t>
  </si>
  <si>
    <t>Capital Outlay Bus</t>
  </si>
  <si>
    <t>190.00.00.900-7000.22</t>
  </si>
  <si>
    <t>Capital Outlay Bus Stop Security</t>
  </si>
  <si>
    <t>190.00.00.900-8400.01</t>
  </si>
  <si>
    <t>Capital Improvements-Transit Land</t>
  </si>
  <si>
    <t>190.00.00.900-8400.02</t>
  </si>
  <si>
    <t>Capital Improvements-Transit Bus Stop Improvements</t>
  </si>
  <si>
    <t>190.00.00.900-8400.03</t>
  </si>
  <si>
    <t>Capital Improvements-Transit Security</t>
  </si>
  <si>
    <t>190.00.00.900-8400.04</t>
  </si>
  <si>
    <t>Capital Improvements-Transit Multi Modal Station</t>
  </si>
  <si>
    <t>190.00.00.900-8400.99</t>
  </si>
  <si>
    <t>Capital Improvements-Transit General</t>
  </si>
  <si>
    <t>190.02.00.002-6002.50</t>
  </si>
  <si>
    <t>Legal Services Transit</t>
  </si>
  <si>
    <t>190.45.41.000-5000.01</t>
  </si>
  <si>
    <t>190.45.41.000-5100.00</t>
  </si>
  <si>
    <t>190.45.41.000-5100.01</t>
  </si>
  <si>
    <t>190.45.41.000-5100.02</t>
  </si>
  <si>
    <t>190.45.41.000-5100.03</t>
  </si>
  <si>
    <t>190.45.41.000-5100.04</t>
  </si>
  <si>
    <t>190.45.41.000-5100.05</t>
  </si>
  <si>
    <t>190.45.41.000-5100.07</t>
  </si>
  <si>
    <t>190.45.41.000-5100.11</t>
  </si>
  <si>
    <t>190.45.41.000-5100.15</t>
  </si>
  <si>
    <t>190.50.00.000-5000.01</t>
  </si>
  <si>
    <t>190.50.00.000-5000.02</t>
  </si>
  <si>
    <t>190.50.00.000-5000.03</t>
  </si>
  <si>
    <t>190.50.00.000-5000.06</t>
  </si>
  <si>
    <t>190.50.00.000-5000.07</t>
  </si>
  <si>
    <t>190.50.00.000-5000.08</t>
  </si>
  <si>
    <t>190.50.00.000-5000.10</t>
  </si>
  <si>
    <t>190.50.00.000-5000.12</t>
  </si>
  <si>
    <t>190.50.00.000-5100.00</t>
  </si>
  <si>
    <t>190.50.00.000-5100.01</t>
  </si>
  <si>
    <t>190.50.00.000-5100.02</t>
  </si>
  <si>
    <t>190.50.00.000-5100.03</t>
  </si>
  <si>
    <t>190.50.00.000-5100.04</t>
  </si>
  <si>
    <t>190.50.00.000-5100.05</t>
  </si>
  <si>
    <t>190.50.00.000-5100.06</t>
  </si>
  <si>
    <t>190.50.00.000-5100.07</t>
  </si>
  <si>
    <t>190.50.00.000-5100.08</t>
  </si>
  <si>
    <t>190.50.00.000-5100.09</t>
  </si>
  <si>
    <t>190.50.00.000-5100.11</t>
  </si>
  <si>
    <t>190.50.00.000-5100.12</t>
  </si>
  <si>
    <t>190.50.00.000-5100.15</t>
  </si>
  <si>
    <t>190.50.00.000-6000.01</t>
  </si>
  <si>
    <t>190.50.00.000-6000.10</t>
  </si>
  <si>
    <t>190.50.00.000-6000.12</t>
  </si>
  <si>
    <t>190.50.00.000-6000.19</t>
  </si>
  <si>
    <t>190.50.00.000-6100.01</t>
  </si>
  <si>
    <t>190.50.00.000-6100.02</t>
  </si>
  <si>
    <t>190.50.00.000-6100.03</t>
  </si>
  <si>
    <t>190.50.00.000-6200.01</t>
  </si>
  <si>
    <t>190.50.00.000-6200.02</t>
  </si>
  <si>
    <t>190.50.00.000-6200.03</t>
  </si>
  <si>
    <t>190.50.00.000-6200.04</t>
  </si>
  <si>
    <t>190.50.00.000-6200.05</t>
  </si>
  <si>
    <t>190.50.00.000-6200.09</t>
  </si>
  <si>
    <t>190.50.00.000-6200.12</t>
  </si>
  <si>
    <t>Supplies CNG</t>
  </si>
  <si>
    <t>190.50.00.000-6300.01</t>
  </si>
  <si>
    <t>190.50.00.000-6350.03</t>
  </si>
  <si>
    <t>190.50.00.000-6400.01</t>
  </si>
  <si>
    <t>190.50.00.000-6400.02</t>
  </si>
  <si>
    <t>190.50.00.000-6400.03</t>
  </si>
  <si>
    <t>190.50.00.000-6400.05</t>
  </si>
  <si>
    <t>190.50.00.000-6400.20</t>
  </si>
  <si>
    <t>190.50.00.000-6500.04</t>
  </si>
  <si>
    <t>190.50.00.000-6600.01</t>
  </si>
  <si>
    <t>190.50.00.000-6600.03</t>
  </si>
  <si>
    <t>190.50.00.000-6600.04</t>
  </si>
  <si>
    <t>190.50.00.000-6600.05</t>
  </si>
  <si>
    <t>190.50.00.000-6600.06</t>
  </si>
  <si>
    <t>190.50.00.000-6600.07</t>
  </si>
  <si>
    <t>190.50.00.000-6600.23</t>
  </si>
  <si>
    <t>190.50.00.000-6600.24</t>
  </si>
  <si>
    <t>190.50.00.000-6600.25</t>
  </si>
  <si>
    <t>Administrative Expenses Support Services-Indirect Labor</t>
  </si>
  <si>
    <t>190.50.00.000-6600.26</t>
  </si>
  <si>
    <t>Administrative Expenses Support Services-IT</t>
  </si>
  <si>
    <t>190.50.00.000-6600.28</t>
  </si>
  <si>
    <t>Administrative Expenses Equipment Fund Contribution</t>
  </si>
  <si>
    <t>190.50.00.000-6600.32</t>
  </si>
  <si>
    <t>190.50.00.000-6600.36</t>
  </si>
  <si>
    <t>200.00.00.900-4900.01</t>
  </si>
  <si>
    <t>200.20.20.300-4580.02</t>
  </si>
  <si>
    <t>Charges for Services-Recreation/Youth Coed Flag Football</t>
  </si>
  <si>
    <t>200.20.20.300-4580.03</t>
  </si>
  <si>
    <t>Charges for Services-Recreation/Youth Coed Basketball</t>
  </si>
  <si>
    <t>200.20.20.300-4580.04</t>
  </si>
  <si>
    <t>Charges for Services-Recreation/Youth Coed Baseball/Softball</t>
  </si>
  <si>
    <t>200.20.20.300-4580.05</t>
  </si>
  <si>
    <t>Charges for Services-Recreation/Youth Girls Softball</t>
  </si>
  <si>
    <t>200.20.20.300-4580.06</t>
  </si>
  <si>
    <t>Charges for Services-Recreation/Youth Coed Basketball Camp</t>
  </si>
  <si>
    <t>200.20.20.300-4580.07</t>
  </si>
  <si>
    <t>Charges for Services-Recreation/Youth Coed Soccer &amp; Kickball</t>
  </si>
  <si>
    <t>200.20.20.300-4580.08</t>
  </si>
  <si>
    <t>Charges for Services-Recreation/Youth Coed Volleyball Camp</t>
  </si>
  <si>
    <t>200.20.20.300-4580.11</t>
  </si>
  <si>
    <t>Charges for Services-Recreation/Youth Pilot Expansion Programs</t>
  </si>
  <si>
    <t>200.20.20.300-4580.12</t>
  </si>
  <si>
    <t>Charges for Services-Recreation/Youth Arts &amp; Crafts</t>
  </si>
  <si>
    <t>200.20.20.300-4580.13</t>
  </si>
  <si>
    <t>Charges for Services-Recreation/Youth Gymnastics</t>
  </si>
  <si>
    <t>200.20.20.300-4580.14</t>
  </si>
  <si>
    <t>Charges for Services-Recreation/Youth Martial Arts</t>
  </si>
  <si>
    <t>200.20.20.300-4580.15</t>
  </si>
  <si>
    <t>Charges for Services-Recreation/Youth Cheerleading</t>
  </si>
  <si>
    <t>200.20.20.300-4580.16</t>
  </si>
  <si>
    <t>Charges for Services-Recreation/Youth Tennis</t>
  </si>
  <si>
    <t>200.20.20.300-4580.17</t>
  </si>
  <si>
    <t>Charges for Services-Recreation/Youth Dance</t>
  </si>
  <si>
    <t>200.20.20.300-4580.18</t>
  </si>
  <si>
    <t>Charges for Services-Recreation/Youth Baton</t>
  </si>
  <si>
    <t>200.20.20.300-4580.19</t>
  </si>
  <si>
    <t>Charges for Services-Recreation/Youth Academic Programs</t>
  </si>
  <si>
    <t>200.20.20.300-4580.20</t>
  </si>
  <si>
    <t>Charges for Services-Recreation/Youth Performing Arts</t>
  </si>
  <si>
    <t>200.20.20.300-4580.23</t>
  </si>
  <si>
    <t>Charges for Services-Recreation/Youth Cooking</t>
  </si>
  <si>
    <t>200.20.20.300-4580.24</t>
  </si>
  <si>
    <t>Charges for Services-Recreation/Youth Music</t>
  </si>
  <si>
    <t>200.20.20.300-4580.25</t>
  </si>
  <si>
    <t>Charges for Services-Recreation/Youth Recreation Leadership</t>
  </si>
  <si>
    <t>200.20.20.300-4580.26</t>
  </si>
  <si>
    <t>Charges for Services-Recreation/Youth Health &amp; Safety</t>
  </si>
  <si>
    <t>200.20.20.300-4580.29</t>
  </si>
  <si>
    <t>Charges for Services-Recreation/Youth Golf</t>
  </si>
  <si>
    <t>200.20.20.300-4580.30</t>
  </si>
  <si>
    <t>Charges for Services-Recreation/Youth Exercise &amp; Fitness</t>
  </si>
  <si>
    <t>200.20.20.300-4581.01</t>
  </si>
  <si>
    <t>Charges for Services-Recreation/Adult Men's Basketball</t>
  </si>
  <si>
    <t>200.20.20.300-4581.03</t>
  </si>
  <si>
    <t>Charges for Services-Recreation/Adult Softball Tournament</t>
  </si>
  <si>
    <t>200.20.20.300-4581.09</t>
  </si>
  <si>
    <t>Charges for Services-Recreation/Adult Golf</t>
  </si>
  <si>
    <t>200.20.20.300-4581.10</t>
  </si>
  <si>
    <t>Charges for Services-Recreation/Adult Dog Obedience</t>
  </si>
  <si>
    <t>200.20.20.300-4581.11</t>
  </si>
  <si>
    <t>Charges for Services-Recreation/Adult Tennis</t>
  </si>
  <si>
    <t>200.20.20.300-4581.12</t>
  </si>
  <si>
    <t>Charges for Services-Recreation/Adult Exercise &amp; Fitness</t>
  </si>
  <si>
    <t>200.20.20.300-4581.14</t>
  </si>
  <si>
    <t>Charges for Services-Recreation/Adult Dance</t>
  </si>
  <si>
    <t>200.20.20.300-4581.15</t>
  </si>
  <si>
    <t>Charges for Services-Recreation/Adult Health &amp; Safety</t>
  </si>
  <si>
    <t>200.20.20.300-4581.16</t>
  </si>
  <si>
    <t>Charges for Services-Recreation/Adult Pilot Expansion Programs</t>
  </si>
  <si>
    <t>200.20.20.300-4582.01</t>
  </si>
  <si>
    <t>Charges for Services-Recreation/Aquatics Pool Admission</t>
  </si>
  <si>
    <t>200.20.20.300-4582.02</t>
  </si>
  <si>
    <t>Charges for Services-Recreation/Aquatics Swim Passes</t>
  </si>
  <si>
    <t>200.20.20.300-4582.03</t>
  </si>
  <si>
    <t>Charges for Services-Recreation/Aquatics Pool Rental</t>
  </si>
  <si>
    <t>200.20.20.300-4582.04</t>
  </si>
  <si>
    <t>Charges for Services-Recreation/Aquatics Swim Lessons</t>
  </si>
  <si>
    <t>200.20.20.300-4582.06</t>
  </si>
  <si>
    <t>Charges for Services-Recreation/Aquatics Swim Team</t>
  </si>
  <si>
    <t>200.20.20.300-4582.07</t>
  </si>
  <si>
    <t>Charges for Services-Recreation/Aquatics Scuba</t>
  </si>
  <si>
    <t>200.20.20.300-4582.08</t>
  </si>
  <si>
    <t>Charges for Services-Recreation/Aquatics Health &amp; Safety</t>
  </si>
  <si>
    <t>200.20.20.300-4583.02</t>
  </si>
  <si>
    <t>Charges for Services-Recreation/Misc Programs Youth Day Camp</t>
  </si>
  <si>
    <t>200.20.20.300-4583.03</t>
  </si>
  <si>
    <t>Charges for Services-Recreation/Misc Programs Preschool Play Program</t>
  </si>
  <si>
    <t>200.20.20.300-4583.04</t>
  </si>
  <si>
    <t>Charges for Services-Recreation/Misc Programs After School Program</t>
  </si>
  <si>
    <t>200.20.20.300-4583.05</t>
  </si>
  <si>
    <t>Charges for Services-Recreation/Misc Programs Youth Themed Parties</t>
  </si>
  <si>
    <t>200.20.20.300-4583.06</t>
  </si>
  <si>
    <t>Charges for Services-Recreation/Misc Programs Open Gym</t>
  </si>
  <si>
    <t>200.20.20.300-4584.01</t>
  </si>
  <si>
    <t>Charges for Services-Recreation/General Revenue Concessions</t>
  </si>
  <si>
    <t>200.20.20.300-4584.04</t>
  </si>
  <si>
    <t>Charges for Services-Recreation/General Revenue Equipment Rental</t>
  </si>
  <si>
    <t>200.20.20.300-4584.05</t>
  </si>
  <si>
    <t>Charges for Services-Recreation/General Revenue Miscellaneous Revenue</t>
  </si>
  <si>
    <t>200.20.20.300-4584.06</t>
  </si>
  <si>
    <t>Charges for Services-Recreation/General Revenue Agency Revenue</t>
  </si>
  <si>
    <t>200.20.20.300-4584.08</t>
  </si>
  <si>
    <t>Charges for Services-Recreation/General Revenue Facility Rental-Ballfield</t>
  </si>
  <si>
    <t>200.20.20.300-4584.10</t>
  </si>
  <si>
    <t>Charges for Services-Recreation/General Revenue Scholarship Donations</t>
  </si>
  <si>
    <t>200.20.20.300-4584.12</t>
  </si>
  <si>
    <t>Charges for Services-Recreation/General Revenue MPRD Donations</t>
  </si>
  <si>
    <t>200.20.20.300-4584.13</t>
  </si>
  <si>
    <t>Charges for Services-Recreation/General Revenue Advertising</t>
  </si>
  <si>
    <t>360</t>
  </si>
  <si>
    <t>Special Events</t>
  </si>
  <si>
    <t>200.20.30.360-4583.01</t>
  </si>
  <si>
    <t>Charges for Services-Recreation/Misc Programs Community Events</t>
  </si>
  <si>
    <t>200.20.30.360-4583.08</t>
  </si>
  <si>
    <t>Charges for Services-Recreation/Misc Programs 4th of July Contributions</t>
  </si>
  <si>
    <t>200.20.30.360-4584.09</t>
  </si>
  <si>
    <t>Charges for Services-Recreation/General Revenue Facility Rental-Community Center</t>
  </si>
  <si>
    <t>200.20.20.300-4700.01</t>
  </si>
  <si>
    <t>200.20.20.300-4700.21</t>
  </si>
  <si>
    <t>200.20.20.300-4850.07</t>
  </si>
  <si>
    <t>200.20.20.300-4900.01</t>
  </si>
  <si>
    <t>200.03.00.000-5000.01</t>
  </si>
  <si>
    <t>200.03.00.000-5000.10</t>
  </si>
  <si>
    <t>200.03.00.000-5000.12</t>
  </si>
  <si>
    <t>200.03.00.000-5100.01</t>
  </si>
  <si>
    <t>200.03.00.000-5100.02</t>
  </si>
  <si>
    <t>200.03.00.000-5100.03</t>
  </si>
  <si>
    <t>200.03.00.000-5100.04</t>
  </si>
  <si>
    <t>200.03.00.000-5100.05</t>
  </si>
  <si>
    <t>200.03.00.000-5100.07</t>
  </si>
  <si>
    <t>200.03.00.000-5100.11</t>
  </si>
  <si>
    <t>200.03.00.000-5100.15</t>
  </si>
  <si>
    <t>200.05.00.150-6000.01</t>
  </si>
  <si>
    <t>200.20.20.001-5000.01</t>
  </si>
  <si>
    <t>200.20.20.001-5000.02</t>
  </si>
  <si>
    <t>200.20.20.001-5000.03</t>
  </si>
  <si>
    <t>200.20.20.001-5000.06</t>
  </si>
  <si>
    <t>200.20.20.001-5000.07</t>
  </si>
  <si>
    <t>200.20.20.001-5000.08</t>
  </si>
  <si>
    <t>200.20.20.001-5000.10</t>
  </si>
  <si>
    <t>200.20.20.001-5000.12</t>
  </si>
  <si>
    <t>200.20.20.001-5100.00</t>
  </si>
  <si>
    <t>200.20.20.001-5100.01</t>
  </si>
  <si>
    <t>200.20.20.001-5100.02</t>
  </si>
  <si>
    <t>200.20.20.001-5100.03</t>
  </si>
  <si>
    <t>200.20.20.001-5100.04</t>
  </si>
  <si>
    <t>200.20.20.001-5100.05</t>
  </si>
  <si>
    <t>200.20.20.001-5100.06</t>
  </si>
  <si>
    <t>200.20.20.001-5100.07</t>
  </si>
  <si>
    <t>200.20.20.001-5100.08</t>
  </si>
  <si>
    <t>200.20.20.001-5100.09</t>
  </si>
  <si>
    <t>200.20.20.001-5100.11</t>
  </si>
  <si>
    <t>200.20.20.001-5100.12</t>
  </si>
  <si>
    <t>200.20.20.001-5100.15</t>
  </si>
  <si>
    <t>200.20.20.001-5100.17</t>
  </si>
  <si>
    <t>200.20.20.001-6000.01</t>
  </si>
  <si>
    <t>200.20.20.001-6000.19</t>
  </si>
  <si>
    <t>200.20.20.001-6100.02</t>
  </si>
  <si>
    <t>200.20.20.001-6200.01</t>
  </si>
  <si>
    <t>200.20.20.001-6200.02</t>
  </si>
  <si>
    <t>200.20.20.001-6200.03</t>
  </si>
  <si>
    <t>200.20.20.001-6300.01</t>
  </si>
  <si>
    <t>200.20.20.001-6300.02</t>
  </si>
  <si>
    <t>200.20.20.001-6400.02</t>
  </si>
  <si>
    <t>200.20.20.001-6400.05</t>
  </si>
  <si>
    <t>200.20.20.001-6500.04</t>
  </si>
  <si>
    <t>200.20.20.001-6600.01</t>
  </si>
  <si>
    <t>200.20.20.001-6600.03</t>
  </si>
  <si>
    <t>200.20.20.001-6600.04</t>
  </si>
  <si>
    <t>200.20.20.001-6600.05</t>
  </si>
  <si>
    <t>200.20.20.001-6600.07</t>
  </si>
  <si>
    <t>200.20.20.001-6600.26</t>
  </si>
  <si>
    <t>200.20.20.001-6600.36</t>
  </si>
  <si>
    <t>200.20.20.001-7000.03</t>
  </si>
  <si>
    <t>200.20.20.300-5000.01</t>
  </si>
  <si>
    <t>200.20.20.300-5000.02</t>
  </si>
  <si>
    <t>200.20.20.300-5000.03</t>
  </si>
  <si>
    <t>200.20.20.300-5000.06</t>
  </si>
  <si>
    <t>200.20.20.300-5000.10</t>
  </si>
  <si>
    <t>200.20.20.300-5000.12</t>
  </si>
  <si>
    <t>200.20.20.300-5100.00</t>
  </si>
  <si>
    <t>200.20.20.300-5100.01</t>
  </si>
  <si>
    <t>200.20.20.300-5100.02</t>
  </si>
  <si>
    <t>200.20.20.300-5100.03</t>
  </si>
  <si>
    <t>200.20.20.300-5100.04</t>
  </si>
  <si>
    <t>200.20.20.300-5100.05</t>
  </si>
  <si>
    <t>200.20.20.300-5100.06</t>
  </si>
  <si>
    <t>200.20.20.300-5100.07</t>
  </si>
  <si>
    <t>200.20.20.300-5100.09</t>
  </si>
  <si>
    <t>200.20.20.300-5100.11</t>
  </si>
  <si>
    <t>200.20.20.300-6200.02</t>
  </si>
  <si>
    <t>200.20.20.300-6240.01</t>
  </si>
  <si>
    <t>200.20.20.300-6375.07</t>
  </si>
  <si>
    <t>200.20.20.300-6400.01</t>
  </si>
  <si>
    <t>200.20.20.300-6630.02</t>
  </si>
  <si>
    <t>Recreational Programs - Youth Coed Flag Football</t>
  </si>
  <si>
    <t>200.20.20.300-6630.03</t>
  </si>
  <si>
    <t>Recreational Programs - Youth Coed Basketball</t>
  </si>
  <si>
    <t>200.20.20.300-6630.04</t>
  </si>
  <si>
    <t>Recreational Programs - Youth Coed Baseball/Softball</t>
  </si>
  <si>
    <t>200.20.20.300-6630.05</t>
  </si>
  <si>
    <t>Recreational Programs - Youth Girls Softball</t>
  </si>
  <si>
    <t>200.20.20.300-6630.06</t>
  </si>
  <si>
    <t>Recreational Programs - Youth Coed Basketball Camp</t>
  </si>
  <si>
    <t>200.20.20.300-6630.07</t>
  </si>
  <si>
    <t>Recreational Programs - Youth Coed Soccer &amp; Kickball</t>
  </si>
  <si>
    <t>200.20.20.300-6630.10</t>
  </si>
  <si>
    <t>Recreational Programs - Youth Acorn League</t>
  </si>
  <si>
    <t>200.20.20.300-6630.11</t>
  </si>
  <si>
    <t>Recreational Programs - Youth Pilot Expansion Program</t>
  </si>
  <si>
    <t>200.20.20.300-6630.12</t>
  </si>
  <si>
    <t>Recreational Programs - Youth Arts &amp; Crafts</t>
  </si>
  <si>
    <t>200.20.20.300-6630.13</t>
  </si>
  <si>
    <t>Recreational Programs - Youth Gymnastics</t>
  </si>
  <si>
    <t>200.20.20.300-6630.14</t>
  </si>
  <si>
    <t>Recreational Programs - Youth Martial Arts</t>
  </si>
  <si>
    <t>200.20.20.300-6630.15</t>
  </si>
  <si>
    <t>Recreational Programs - Youth Cheerleading</t>
  </si>
  <si>
    <t>200.20.20.300-6630.16</t>
  </si>
  <si>
    <t>Recreational Programs - Youth Tennis</t>
  </si>
  <si>
    <t>200.20.20.300-6630.17</t>
  </si>
  <si>
    <t>Recreational Programs - Youth Dance</t>
  </si>
  <si>
    <t>200.20.20.300-6630.18</t>
  </si>
  <si>
    <t>Recreational Programs - Youth Baton</t>
  </si>
  <si>
    <t>200.20.20.300-6630.20</t>
  </si>
  <si>
    <t>Recreational Programs - Youth Performing Arts</t>
  </si>
  <si>
    <t>200.20.20.300-6630.23</t>
  </si>
  <si>
    <t>Recreational Programs - Youth Cooking</t>
  </si>
  <si>
    <t>200.20.20.300-6630.24</t>
  </si>
  <si>
    <t>Recreational Programs - Youth Music</t>
  </si>
  <si>
    <t>200.20.20.300-6630.25</t>
  </si>
  <si>
    <t>Recreational Programs - Youth Recreation Leadership</t>
  </si>
  <si>
    <t>200.20.20.300-6630.26</t>
  </si>
  <si>
    <t>Recreational Programs - Youth Health &amp; Safety</t>
  </si>
  <si>
    <t>200.20.20.300-6630.27</t>
  </si>
  <si>
    <t>Recreational Programs - Youth Youth Day Camp</t>
  </si>
  <si>
    <t>200.20.20.300-6630.28</t>
  </si>
  <si>
    <t>Recreational Programs - Youth Preschool Play Program</t>
  </si>
  <si>
    <t>200.20.20.300-6630.29</t>
  </si>
  <si>
    <t>Recreational Programs - Youth After School Program</t>
  </si>
  <si>
    <t>200.20.20.300-6630.30</t>
  </si>
  <si>
    <t>Recreational Programs - Youth Youth Themed Parties</t>
  </si>
  <si>
    <t>200.20.20.300-6630.31</t>
  </si>
  <si>
    <t>Recreational Programs - Youth Exercise and Fitness</t>
  </si>
  <si>
    <t>200.20.20.300-6630.32</t>
  </si>
  <si>
    <t>Recreational Programs - Youth Golf</t>
  </si>
  <si>
    <t>200.20.20.300-6631.01</t>
  </si>
  <si>
    <t>Recreational Programs - Adult Men's Basketball</t>
  </si>
  <si>
    <t>200.20.20.300-6631.03</t>
  </si>
  <si>
    <t>Recreational Programs - Adult Softball Tournament</t>
  </si>
  <si>
    <t>200.20.20.300-6631.07</t>
  </si>
  <si>
    <t>Recreational Programs - Adult Pilot Expansion Program</t>
  </si>
  <si>
    <t>200.20.20.300-6631.09</t>
  </si>
  <si>
    <t>Recreational Programs - Adult Golf</t>
  </si>
  <si>
    <t>200.20.20.300-6631.10</t>
  </si>
  <si>
    <t>Recreational Programs - Adult Dog Obedience</t>
  </si>
  <si>
    <t>200.20.20.300-6631.11</t>
  </si>
  <si>
    <t>Recreational Programs - Adult Tennis</t>
  </si>
  <si>
    <t>200.20.20.300-6631.12</t>
  </si>
  <si>
    <t>Recreational Programs - Adult Exercise &amp; Fitness</t>
  </si>
  <si>
    <t>200.20.20.300-6631.14</t>
  </si>
  <si>
    <t>Recreational Programs - Adult Dance</t>
  </si>
  <si>
    <t>200.20.20.300-6631.15</t>
  </si>
  <si>
    <t>Recreational Programs - Adult Health &amp; Safety</t>
  </si>
  <si>
    <t>200.20.20.300-6632.01</t>
  </si>
  <si>
    <t>Recreational Programs - Aquatics Pool Admission</t>
  </si>
  <si>
    <t>200.20.20.300-6632.02</t>
  </si>
  <si>
    <t>Recreational Programs - Aquatics Pool Rental</t>
  </si>
  <si>
    <t>200.20.20.300-6632.03</t>
  </si>
  <si>
    <t>Recreational Programs - Aquatics Swim Lessons</t>
  </si>
  <si>
    <t>200.20.20.300-6632.05</t>
  </si>
  <si>
    <t>Recreational Programs - Aquatics Swim Team</t>
  </si>
  <si>
    <t>200.20.20.300-6632.07</t>
  </si>
  <si>
    <t>Recreational Programs - Aquatics Health &amp; Safety</t>
  </si>
  <si>
    <t>200.20.20.300-6632.08</t>
  </si>
  <si>
    <t>Recreational Programs - Aquatics Pilot Expansion Program</t>
  </si>
  <si>
    <t>200.20.20.300-6633.02</t>
  </si>
  <si>
    <t>Recreational Programs - General Open Gym</t>
  </si>
  <si>
    <t>200.20.20.300-6633.03</t>
  </si>
  <si>
    <t>Recreational Programs - General YAC</t>
  </si>
  <si>
    <t>200.20.20.300-6633.07</t>
  </si>
  <si>
    <t>Recreational Programs - General Admissions Adult Sports</t>
  </si>
  <si>
    <t>200.20.20.300-6633.10</t>
  </si>
  <si>
    <t>Recreational Programs - General Facility Rental - Ballfield</t>
  </si>
  <si>
    <t>200.20.20.300-6633.12</t>
  </si>
  <si>
    <t>Recreational Programs - General Community Gym</t>
  </si>
  <si>
    <t>200.20.20.300-8000.99</t>
  </si>
  <si>
    <t>Recreation Lobby Remodel</t>
  </si>
  <si>
    <t>200.20.20.966-6200.05</t>
  </si>
  <si>
    <t>200.20.30.360-6633.01</t>
  </si>
  <si>
    <t>200.20.30.360-6633.04</t>
  </si>
  <si>
    <t>Recreational Programs - General 4th of July</t>
  </si>
  <si>
    <t>200.40.55.966-5000.01</t>
  </si>
  <si>
    <t>200.40.55.966-5000.07</t>
  </si>
  <si>
    <t>200.40.55.966-5000.08</t>
  </si>
  <si>
    <t>200.40.55.966-5100.00</t>
  </si>
  <si>
    <t>200.40.55.966-5100.01</t>
  </si>
  <si>
    <t>200.40.55.966-5100.03</t>
  </si>
  <si>
    <t>200.40.55.966-5100.04</t>
  </si>
  <si>
    <t>200.40.55.966-5100.05</t>
  </si>
  <si>
    <t>200.40.55.966-5100.07</t>
  </si>
  <si>
    <t>200.40.55.966-5100.08</t>
  </si>
  <si>
    <t>200.40.55.966-5100.11</t>
  </si>
  <si>
    <t>200.40.55.966-5100.15</t>
  </si>
  <si>
    <t>210.00.00.126-4700.01</t>
  </si>
  <si>
    <t>210.00.00.126-4700.07</t>
  </si>
  <si>
    <t>Investment Earnings Trust Accounts</t>
  </si>
  <si>
    <t>210.00.00.126-4700.19</t>
  </si>
  <si>
    <t>210.00.00.126-4700.24</t>
  </si>
  <si>
    <t>Investment Earnings Housing Assistance</t>
  </si>
  <si>
    <t>210.00.00.126-4850.02</t>
  </si>
  <si>
    <t>Other Revenue Loan Repayments</t>
  </si>
  <si>
    <t>210.00.00.126-4850.07</t>
  </si>
  <si>
    <t>210.00.00.126-6000.01</t>
  </si>
  <si>
    <t>210.00.00.126-6600.14</t>
  </si>
  <si>
    <t>210.00.00.126-6610.06</t>
  </si>
  <si>
    <t>Highway Interchange</t>
  </si>
  <si>
    <t>240.00.00.900-4700.21</t>
  </si>
  <si>
    <t>240.40.70.015-6000.01</t>
  </si>
  <si>
    <t>250.00.00.900-4700.01</t>
  </si>
  <si>
    <t>250.00.00.900-4700.19</t>
  </si>
  <si>
    <t>250.00.00.900-4700.21</t>
  </si>
  <si>
    <t>250.00.00.900-4850.07</t>
  </si>
  <si>
    <t>250.00.00.900-4850.09</t>
  </si>
  <si>
    <t>Other Revenue Recreational Amenities</t>
  </si>
  <si>
    <t>250.00.00.900-4850.16</t>
  </si>
  <si>
    <t>Other Revenue Public Facilities Fee</t>
  </si>
  <si>
    <t>250.00.00.900-4900.01</t>
  </si>
  <si>
    <t>250.00.00.900-4900.52</t>
  </si>
  <si>
    <t>Transfers In SA/RDA Bond Fund</t>
  </si>
  <si>
    <t>250.00.00.900-4900.54</t>
  </si>
  <si>
    <t>Transfers In PFIP Government Facilities</t>
  </si>
  <si>
    <t>960</t>
  </si>
  <si>
    <t>Development Agreement</t>
  </si>
  <si>
    <t>250.00.00.960-4600.10</t>
  </si>
  <si>
    <t>Charges for Services-General Government Development Agreement Fee</t>
  </si>
  <si>
    <t>250.00.00.960-4850.07</t>
  </si>
  <si>
    <t>962</t>
  </si>
  <si>
    <t>Phase III WQCF</t>
  </si>
  <si>
    <t>250.00.00.962-4850.07</t>
  </si>
  <si>
    <t>964</t>
  </si>
  <si>
    <t>Public Facilities Fee</t>
  </si>
  <si>
    <t>250.00.00.964-4475.04</t>
  </si>
  <si>
    <t>Intergovernmental Grants-State/County SJ OES PSPS Resiliency Award</t>
  </si>
  <si>
    <t>250.00.00.964-4600.10</t>
  </si>
  <si>
    <t>250.00.00.964-4700.01</t>
  </si>
  <si>
    <t>250.00.00.964-4850.16</t>
  </si>
  <si>
    <t>250.00.00.966-4600.10</t>
  </si>
  <si>
    <t>967</t>
  </si>
  <si>
    <t>Storm Drain</t>
  </si>
  <si>
    <t>250.00.00.967-4600.10</t>
  </si>
  <si>
    <t>250.20.20.966-4600.10</t>
  </si>
  <si>
    <t>250.20.20.966-4850.09</t>
  </si>
  <si>
    <t>250.00.00.900-8000.01</t>
  </si>
  <si>
    <t>250.00.00.900-9000.01</t>
  </si>
  <si>
    <t>Other Transfers General Fund</t>
  </si>
  <si>
    <t>250.00.00.900-9000.34</t>
  </si>
  <si>
    <t>250.00.00.900-9000.54</t>
  </si>
  <si>
    <t>Other Transfers Government Building Facilities</t>
  </si>
  <si>
    <t>955</t>
  </si>
  <si>
    <t>Air Quaility Mitigation</t>
  </si>
  <si>
    <t>250.00.00.955-6000.01</t>
  </si>
  <si>
    <t>956</t>
  </si>
  <si>
    <t>Affordable Housing</t>
  </si>
  <si>
    <t>250.00.00.956-6000.01</t>
  </si>
  <si>
    <t>959</t>
  </si>
  <si>
    <t>Co Op Wastewater Development</t>
  </si>
  <si>
    <t>250.00.00.959-6000.01</t>
  </si>
  <si>
    <t>250.00.00.960-6000.01</t>
  </si>
  <si>
    <t>250.00.00.960-8000.12</t>
  </si>
  <si>
    <t>250.00.00.960-8000.18</t>
  </si>
  <si>
    <t>Capital Improvements-General Government Building</t>
  </si>
  <si>
    <t>250.00.00.960-8150.26</t>
  </si>
  <si>
    <t>Capital Improvements-Transportation Austin Rd/99 PSR</t>
  </si>
  <si>
    <t>250.00.00.960-8300.21</t>
  </si>
  <si>
    <t>Capital Improvements-Parks Library Park</t>
  </si>
  <si>
    <t>250.00.00.960-9000.54</t>
  </si>
  <si>
    <t>961</t>
  </si>
  <si>
    <t>Library Services/Facilities</t>
  </si>
  <si>
    <t>250.00.00.961-8000.04</t>
  </si>
  <si>
    <t>Capital Improvements-General Government Library</t>
  </si>
  <si>
    <t>250.00.00.962-8000.18</t>
  </si>
  <si>
    <t>250.00.00.964-6200.02</t>
  </si>
  <si>
    <t>250.00.00.964-6600.04</t>
  </si>
  <si>
    <t>250.00.00.964-6600.06</t>
  </si>
  <si>
    <t>250.00.00.964-7000.02</t>
  </si>
  <si>
    <t>250.00.00.964-7000.03</t>
  </si>
  <si>
    <t>250.00.00.964-7000.99</t>
  </si>
  <si>
    <t>250.00.00.964-8000.12</t>
  </si>
  <si>
    <t>250.00.00.964-8000.15</t>
  </si>
  <si>
    <t>Capital Improvements-General Government Council Chamber Upgrade</t>
  </si>
  <si>
    <t>250.00.00.964-9000.54</t>
  </si>
  <si>
    <t>250.00.00.966-6000.01</t>
  </si>
  <si>
    <t>250.00.00.966-7000.04</t>
  </si>
  <si>
    <t>250.00.00.966-7000.99</t>
  </si>
  <si>
    <t>250.00.00.966-8300.06</t>
  </si>
  <si>
    <t>250.00.00.966-8300.09</t>
  </si>
  <si>
    <t>Capital Improvements-Parks BMX Park</t>
  </si>
  <si>
    <t>250.00.00.966-8300.23</t>
  </si>
  <si>
    <t>250.00.00.966-8350.06</t>
  </si>
  <si>
    <t>958</t>
  </si>
  <si>
    <t>Police Enhancement</t>
  </si>
  <si>
    <t>250.11.00.958-6000.01</t>
  </si>
  <si>
    <t>250.11.00.960-6000.01</t>
  </si>
  <si>
    <t>250.11.00.960-7000.03</t>
  </si>
  <si>
    <t>250.20.30.961-6200.11</t>
  </si>
  <si>
    <t>260.00.00.900-4600.12</t>
  </si>
  <si>
    <t>Charges for Services-General Government Major Equipment Purchase</t>
  </si>
  <si>
    <t>260.00.00.900-4700.01</t>
  </si>
  <si>
    <t>260.00.00.900-4700.02</t>
  </si>
  <si>
    <t>260.00.00.900-4700.21</t>
  </si>
  <si>
    <t>260.00.00.900-4850.01</t>
  </si>
  <si>
    <t>260.00.00.900-4850.07</t>
  </si>
  <si>
    <t>260.00.00.900-4900.04</t>
  </si>
  <si>
    <t>Transfers In Long Term Debt Proceeds</t>
  </si>
  <si>
    <t>005</t>
  </si>
  <si>
    <t>Debt Service</t>
  </si>
  <si>
    <t>260.07.00.005-8900.08</t>
  </si>
  <si>
    <t>Debt Service-Principal Westamerica Bank-New World</t>
  </si>
  <si>
    <t>260.07.00.005-8910.08</t>
  </si>
  <si>
    <t>Debt Service-Interest Westamerica Bank-New World</t>
  </si>
  <si>
    <t>260.13.00.000-7000.04</t>
  </si>
  <si>
    <t>260.13.00.005-8900.06</t>
  </si>
  <si>
    <t>Debt Service-Principal LaSalle-Fire</t>
  </si>
  <si>
    <t>260.13.00.005-8900.23</t>
  </si>
  <si>
    <t>Debt Service-Principal HSE Leasing</t>
  </si>
  <si>
    <t>260.13.00.005-8910.06</t>
  </si>
  <si>
    <t>Debt Service-Interest LaSalle-Fire</t>
  </si>
  <si>
    <t>260.13.00.005-8910.23</t>
  </si>
  <si>
    <t>Debt Service-Interest HSE Leasing</t>
  </si>
  <si>
    <t>260.20.25.000-7000.06</t>
  </si>
  <si>
    <t>Capital Outlay Operations Appartus-Major</t>
  </si>
  <si>
    <t>260.20.25.005-8900.07</t>
  </si>
  <si>
    <t>Debt Service-Principal Westamerica Bank-Parks</t>
  </si>
  <si>
    <t>260.20.25.005-8900.23</t>
  </si>
  <si>
    <t>260.20.25.005-8910.07</t>
  </si>
  <si>
    <t>Debt Service-Interest Westamerica Bank-Parks</t>
  </si>
  <si>
    <t>260.20.25.005-8910.23</t>
  </si>
  <si>
    <t>260.40.65.540-7000.02</t>
  </si>
  <si>
    <t>280.00.00.900-4560.02</t>
  </si>
  <si>
    <t>Charges for Services-Parks LMD</t>
  </si>
  <si>
    <t>280.00.00.900-4700.01</t>
  </si>
  <si>
    <t>280.00.00.900-4700.21</t>
  </si>
  <si>
    <t>280.00.00.900-4900.86</t>
  </si>
  <si>
    <t>Transfers In Self Insurance/Risk Management</t>
  </si>
  <si>
    <t>280.00.00.900-5000.01</t>
  </si>
  <si>
    <t>280.00.00.900-5000.02</t>
  </si>
  <si>
    <t>280.00.00.900-5000.03</t>
  </si>
  <si>
    <t>280.00.00.900-5000.07</t>
  </si>
  <si>
    <t>280.00.00.900-5000.08</t>
  </si>
  <si>
    <t>280.00.00.900-5100.00</t>
  </si>
  <si>
    <t>280.00.00.900-5100.01</t>
  </si>
  <si>
    <t>280.00.00.900-5100.02</t>
  </si>
  <si>
    <t>280.00.00.900-5100.03</t>
  </si>
  <si>
    <t>280.00.00.900-5100.04</t>
  </si>
  <si>
    <t>280.00.00.900-5100.05</t>
  </si>
  <si>
    <t>280.00.00.900-5100.07</t>
  </si>
  <si>
    <t>280.00.00.900-5100.08</t>
  </si>
  <si>
    <t>280.00.00.900-5100.09</t>
  </si>
  <si>
    <t>280.00.00.900-5100.10</t>
  </si>
  <si>
    <t>280.00.00.900-5100.11</t>
  </si>
  <si>
    <t>280.00.00.900-5100.15</t>
  </si>
  <si>
    <t>280.00.00.900-6240.05</t>
  </si>
  <si>
    <t>Supplies-Parks Landscape Maintenance</t>
  </si>
  <si>
    <t>280.00.00.900-6400.04</t>
  </si>
  <si>
    <t>280.00.00.900-6600.15</t>
  </si>
  <si>
    <t>280.00.00.900-7000.03</t>
  </si>
  <si>
    <t>280.00.00.900-7000.04</t>
  </si>
  <si>
    <t>280.00.00.966-5000.01</t>
  </si>
  <si>
    <t>280.00.00.966-5100.00</t>
  </si>
  <si>
    <t>280.00.00.966-5100.01</t>
  </si>
  <si>
    <t>280.00.00.966-5100.02</t>
  </si>
  <si>
    <t>280.00.00.966-5100.03</t>
  </si>
  <si>
    <t>280.00.00.966-5100.04</t>
  </si>
  <si>
    <t>280.00.00.966-5100.05</t>
  </si>
  <si>
    <t>280.00.00.966-5100.07</t>
  </si>
  <si>
    <t>280.00.00.966-5100.08</t>
  </si>
  <si>
    <t>280.00.00.966-5100.11</t>
  </si>
  <si>
    <t>28</t>
  </si>
  <si>
    <t>LMD/CFD</t>
  </si>
  <si>
    <t>801</t>
  </si>
  <si>
    <t>District Formations</t>
  </si>
  <si>
    <t>280.20.28.801-4560.02</t>
  </si>
  <si>
    <t>280.20.28.801-6000.01</t>
  </si>
  <si>
    <t>802</t>
  </si>
  <si>
    <t>Chadwick Square LMD 94-1</t>
  </si>
  <si>
    <t>280.20.28.802-4560.02</t>
  </si>
  <si>
    <t>280.20.28.802-5000.01</t>
  </si>
  <si>
    <t>280.20.28.802-5100.11</t>
  </si>
  <si>
    <t>280.20.28.802-6000.10</t>
  </si>
  <si>
    <t>280.20.28.802-6000.11</t>
  </si>
  <si>
    <t>280.20.28.802-6100.01</t>
  </si>
  <si>
    <t>280.20.28.802-6100.04</t>
  </si>
  <si>
    <t>Utilities Water</t>
  </si>
  <si>
    <t>280.20.28.802-6240.05</t>
  </si>
  <si>
    <t>280.20.28.802-6400.03</t>
  </si>
  <si>
    <t>280.20.28.802-6600.05</t>
  </si>
  <si>
    <t>280.20.28.802-6600.25</t>
  </si>
  <si>
    <t>280.20.28.802-6600.27</t>
  </si>
  <si>
    <t>Administrative Expenses Support Services-Direct Labor</t>
  </si>
  <si>
    <t>803</t>
  </si>
  <si>
    <t>Gonsalves Estates LMD 94-2</t>
  </si>
  <si>
    <t>280.20.28.803-4560.02</t>
  </si>
  <si>
    <t>280.20.28.803-5000.01</t>
  </si>
  <si>
    <t>280.20.28.803-5100.11</t>
  </si>
  <si>
    <t>280.20.28.803-6000.10</t>
  </si>
  <si>
    <t>280.20.28.803-6000.11</t>
  </si>
  <si>
    <t>280.20.28.803-6100.04</t>
  </si>
  <si>
    <t>280.20.28.803-6240.05</t>
  </si>
  <si>
    <t>280.20.28.803-6600.05</t>
  </si>
  <si>
    <t>280.20.28.803-6600.27</t>
  </si>
  <si>
    <t>804</t>
  </si>
  <si>
    <t>Diamond Oaks LMD 95-1</t>
  </si>
  <si>
    <t>280.20.28.804-4560.02</t>
  </si>
  <si>
    <t>280.20.28.804-5000.01</t>
  </si>
  <si>
    <t>280.20.28.804-5100.11</t>
  </si>
  <si>
    <t>280.20.28.804-6000.10</t>
  </si>
  <si>
    <t>280.20.28.804-6000.11</t>
  </si>
  <si>
    <t>280.20.28.804-6100.01</t>
  </si>
  <si>
    <t>280.20.28.804-6100.04</t>
  </si>
  <si>
    <t>280.20.28.804-6240.05</t>
  </si>
  <si>
    <t>280.20.28.804-6400.03</t>
  </si>
  <si>
    <t>280.20.28.804-6600.05</t>
  </si>
  <si>
    <t>280.20.28.804-6600.25</t>
  </si>
  <si>
    <t>280.20.28.804-6600.27</t>
  </si>
  <si>
    <t>805</t>
  </si>
  <si>
    <t>Villa Ticino LMD 00-1</t>
  </si>
  <si>
    <t>280.20.28.805-4560.02</t>
  </si>
  <si>
    <t>280.20.28.805-5000.01</t>
  </si>
  <si>
    <t>280.20.28.805-5100.11</t>
  </si>
  <si>
    <t>280.20.28.805-6000.01</t>
  </si>
  <si>
    <t>280.20.28.805-6000.10</t>
  </si>
  <si>
    <t>280.20.28.805-6000.11</t>
  </si>
  <si>
    <t>280.20.28.805-6100.01</t>
  </si>
  <si>
    <t>280.20.28.805-6100.04</t>
  </si>
  <si>
    <t>280.20.28.805-6240.05</t>
  </si>
  <si>
    <t>280.20.28.805-6400.03</t>
  </si>
  <si>
    <t>280.20.28.805-6600.05</t>
  </si>
  <si>
    <t>280.20.28.805-6600.25</t>
  </si>
  <si>
    <t>280.20.28.805-6600.27</t>
  </si>
  <si>
    <t>806</t>
  </si>
  <si>
    <t>Mission Gardens LMD 00-2</t>
  </si>
  <si>
    <t>280.20.28.806-4560.02</t>
  </si>
  <si>
    <t>280.20.28.806-5000.01</t>
  </si>
  <si>
    <t>280.20.28.806-5100.11</t>
  </si>
  <si>
    <t>280.20.28.806-6000.10</t>
  </si>
  <si>
    <t>280.20.28.806-6000.11</t>
  </si>
  <si>
    <t>280.20.28.806-6100.01</t>
  </si>
  <si>
    <t>280.20.28.806-6100.04</t>
  </si>
  <si>
    <t>280.20.28.806-6240.05</t>
  </si>
  <si>
    <t>280.20.28.806-6400.03</t>
  </si>
  <si>
    <t>280.20.28.806-6600.05</t>
  </si>
  <si>
    <t>280.20.28.806-6600.25</t>
  </si>
  <si>
    <t>280.20.28.806-6600.27</t>
  </si>
  <si>
    <t>807</t>
  </si>
  <si>
    <t>Woodward Park LMD 00-3</t>
  </si>
  <si>
    <t>280.20.28.807-4560.02</t>
  </si>
  <si>
    <t>280.20.28.807-5000.01</t>
  </si>
  <si>
    <t>280.20.28.807-5100.11</t>
  </si>
  <si>
    <t>280.20.28.807-6000.10</t>
  </si>
  <si>
    <t>280.20.28.807-6000.11</t>
  </si>
  <si>
    <t>280.20.28.807-6100.01</t>
  </si>
  <si>
    <t>280.20.28.807-6100.04</t>
  </si>
  <si>
    <t>280.20.28.807-6240.05</t>
  </si>
  <si>
    <t>280.20.28.807-6400.03</t>
  </si>
  <si>
    <t>280.20.28.807-6600.05</t>
  </si>
  <si>
    <t>280.20.28.807-6600.25</t>
  </si>
  <si>
    <t>280.20.28.807-6600.27</t>
  </si>
  <si>
    <t>808</t>
  </si>
  <si>
    <t>Bianchi Ranch 1 &amp; 2 LMD 00-4</t>
  </si>
  <si>
    <t>280.20.28.808-4560.02</t>
  </si>
  <si>
    <t>280.20.28.808-5100.11</t>
  </si>
  <si>
    <t>280.20.28.808-6000.10</t>
  </si>
  <si>
    <t>280.20.28.808-6000.11</t>
  </si>
  <si>
    <t>280.20.28.808-6100.01</t>
  </si>
  <si>
    <t>280.20.28.808-6100.04</t>
  </si>
  <si>
    <t>280.20.28.808-6240.05</t>
  </si>
  <si>
    <t>280.20.28.808-6400.03</t>
  </si>
  <si>
    <t>280.20.28.808-6600.05</t>
  </si>
  <si>
    <t>280.20.28.808-6600.25</t>
  </si>
  <si>
    <t>280.20.28.808-6600.27</t>
  </si>
  <si>
    <t>809</t>
  </si>
  <si>
    <t>Sierra Creek LMD 00-5</t>
  </si>
  <si>
    <t>280.20.28.809-4560.02</t>
  </si>
  <si>
    <t>280.20.28.809-5100.11</t>
  </si>
  <si>
    <t>280.20.28.809-6000.10</t>
  </si>
  <si>
    <t>280.20.28.809-6000.11</t>
  </si>
  <si>
    <t>280.20.28.809-6100.01</t>
  </si>
  <si>
    <t>280.20.28.809-6100.04</t>
  </si>
  <si>
    <t>280.20.28.809-6240.05</t>
  </si>
  <si>
    <t>280.20.28.809-6400.03</t>
  </si>
  <si>
    <t>280.20.28.809-6600.05</t>
  </si>
  <si>
    <t>280.20.28.809-6600.25</t>
  </si>
  <si>
    <t>280.20.28.809-6600.27</t>
  </si>
  <si>
    <t>Dutra Farms SW LMD 00-6</t>
  </si>
  <si>
    <t>280.20.28.810-4560.02</t>
  </si>
  <si>
    <t>280.20.28.810-5100.11</t>
  </si>
  <si>
    <t>280.20.28.810-6000.10</t>
  </si>
  <si>
    <t>280.20.28.810-6000.11</t>
  </si>
  <si>
    <t>280.20.28.810-6100.01</t>
  </si>
  <si>
    <t>280.20.28.810-6100.04</t>
  </si>
  <si>
    <t>280.20.28.810-6240.05</t>
  </si>
  <si>
    <t>280.20.28.810-6400.03</t>
  </si>
  <si>
    <t>280.20.28.810-6600.05</t>
  </si>
  <si>
    <t>280.20.28.810-6600.25</t>
  </si>
  <si>
    <t>280.20.28.810-6600.27</t>
  </si>
  <si>
    <t>811</t>
  </si>
  <si>
    <t>Spring Meadows LMD 00-7</t>
  </si>
  <si>
    <t>280.20.28.811-4560.02</t>
  </si>
  <si>
    <t>280.20.28.811-5100.11</t>
  </si>
  <si>
    <t>280.20.28.811-6000.10</t>
  </si>
  <si>
    <t>280.20.28.811-6000.11</t>
  </si>
  <si>
    <t>280.20.28.811-6100.01</t>
  </si>
  <si>
    <t>280.20.28.811-6100.04</t>
  </si>
  <si>
    <t>280.20.28.811-6240.05</t>
  </si>
  <si>
    <t>280.20.28.811-6400.03</t>
  </si>
  <si>
    <t>280.20.28.811-6600.05</t>
  </si>
  <si>
    <t>280.20.28.811-6600.25</t>
  </si>
  <si>
    <t>280.20.28.811-6600.27</t>
  </si>
  <si>
    <t>812</t>
  </si>
  <si>
    <t>Bella Vista/Dutra SW BAD 00-8</t>
  </si>
  <si>
    <t>280.20.28.812-4560.02</t>
  </si>
  <si>
    <t>280.20.28.812-5100.11</t>
  </si>
  <si>
    <t>280.20.28.812-6000.10</t>
  </si>
  <si>
    <t>280.20.28.812-6000.11</t>
  </si>
  <si>
    <t>280.20.28.812-6100.01</t>
  </si>
  <si>
    <t>280.20.28.812-6240.05</t>
  </si>
  <si>
    <t>280.20.28.812-6400.03</t>
  </si>
  <si>
    <t>280.20.28.812-6600.05</t>
  </si>
  <si>
    <t>280.20.28.812-6600.25</t>
  </si>
  <si>
    <t>280.20.28.812-6600.27</t>
  </si>
  <si>
    <t>813</t>
  </si>
  <si>
    <t>Westbrook Estates LMD 00-9</t>
  </si>
  <si>
    <t>280.20.28.813-4560.02</t>
  </si>
  <si>
    <t>280.20.28.813-5100.11</t>
  </si>
  <si>
    <t>280.20.28.813-6000.10</t>
  </si>
  <si>
    <t>280.20.28.813-6000.11</t>
  </si>
  <si>
    <t>280.20.28.813-6100.01</t>
  </si>
  <si>
    <t>280.20.28.813-6100.04</t>
  </si>
  <si>
    <t>280.20.28.813-6240.05</t>
  </si>
  <si>
    <t>280.20.28.813-6400.03</t>
  </si>
  <si>
    <t>280.20.28.813-6600.05</t>
  </si>
  <si>
    <t>280.20.28.813-6600.25</t>
  </si>
  <si>
    <t>280.20.28.813-6600.27</t>
  </si>
  <si>
    <t>814</t>
  </si>
  <si>
    <t>Woodward West LMD 04-1</t>
  </si>
  <si>
    <t>280.20.28.814-4560.02</t>
  </si>
  <si>
    <t>280.20.28.814-5100.11</t>
  </si>
  <si>
    <t>280.20.28.814-6000.01</t>
  </si>
  <si>
    <t>280.20.28.814-6000.10</t>
  </si>
  <si>
    <t>280.20.28.814-6000.11</t>
  </si>
  <si>
    <t>280.20.28.814-6100.01</t>
  </si>
  <si>
    <t>280.20.28.814-6100.04</t>
  </si>
  <si>
    <t>280.20.28.814-6240.05</t>
  </si>
  <si>
    <t>280.20.28.814-6400.03</t>
  </si>
  <si>
    <t>280.20.28.814-6600.05</t>
  </si>
  <si>
    <t>280.20.28.814-6600.25</t>
  </si>
  <si>
    <t>280.20.28.814-6600.27</t>
  </si>
  <si>
    <t>815</t>
  </si>
  <si>
    <t>Jasmine Hollow LMD 04-2</t>
  </si>
  <si>
    <t>280.20.28.815-4560.02</t>
  </si>
  <si>
    <t>280.20.28.815-5100.11</t>
  </si>
  <si>
    <t>280.20.28.815-6000.10</t>
  </si>
  <si>
    <t>280.20.28.815-6000.11</t>
  </si>
  <si>
    <t>280.20.28.815-6100.01</t>
  </si>
  <si>
    <t>280.20.28.815-6100.04</t>
  </si>
  <si>
    <t>280.20.28.815-6240.05</t>
  </si>
  <si>
    <t>280.20.28.815-6400.03</t>
  </si>
  <si>
    <t>280.20.28.815-6600.05</t>
  </si>
  <si>
    <t>280.20.28.815-6600.25</t>
  </si>
  <si>
    <t>280.20.28.815-6600.27</t>
  </si>
  <si>
    <t>816</t>
  </si>
  <si>
    <t>Dutra Farms NE LMD 03-1</t>
  </si>
  <si>
    <t>280.20.28.816-4560.02</t>
  </si>
  <si>
    <t>280.20.28.816-5100.11</t>
  </si>
  <si>
    <t>280.20.28.816-6000.10</t>
  </si>
  <si>
    <t>280.20.28.816-6000.11</t>
  </si>
  <si>
    <t>280.20.28.816-6100.01</t>
  </si>
  <si>
    <t>280.20.28.816-6100.04</t>
  </si>
  <si>
    <t>280.20.28.816-6240.05</t>
  </si>
  <si>
    <t>280.20.28.816-6400.03</t>
  </si>
  <si>
    <t>280.20.28.816-6600.05</t>
  </si>
  <si>
    <t>280.20.28.816-6600.25</t>
  </si>
  <si>
    <t>280.20.28.816-6600.27</t>
  </si>
  <si>
    <t>817</t>
  </si>
  <si>
    <t>Antigua LMD 05-1</t>
  </si>
  <si>
    <t>280.20.28.817-4560.02</t>
  </si>
  <si>
    <t>280.20.28.817-5100.11</t>
  </si>
  <si>
    <t>280.20.28.817-6000.10</t>
  </si>
  <si>
    <t>280.20.28.817-6000.11</t>
  </si>
  <si>
    <t>280.20.28.817-6100.01</t>
  </si>
  <si>
    <t>280.20.28.817-6100.04</t>
  </si>
  <si>
    <t>280.20.28.817-6240.05</t>
  </si>
  <si>
    <t>280.20.28.817-6400.03</t>
  </si>
  <si>
    <t>280.20.28.817-6600.05</t>
  </si>
  <si>
    <t>280.20.28.817-6600.25</t>
  </si>
  <si>
    <t>280.20.28.817-6600.27</t>
  </si>
  <si>
    <t>818</t>
  </si>
  <si>
    <t>Terra Bella LMD 05-2</t>
  </si>
  <si>
    <t>280.20.28.818-4560.02</t>
  </si>
  <si>
    <t>280.20.28.818-4850.04</t>
  </si>
  <si>
    <t>280.20.28.818-5100.11</t>
  </si>
  <si>
    <t>280.20.28.818-6000.10</t>
  </si>
  <si>
    <t>280.20.28.818-6000.11</t>
  </si>
  <si>
    <t>280.20.28.818-6100.01</t>
  </si>
  <si>
    <t>280.20.28.818-6100.04</t>
  </si>
  <si>
    <t>280.20.28.818-6240.05</t>
  </si>
  <si>
    <t>280.20.28.818-6400.03</t>
  </si>
  <si>
    <t>280.20.28.818-6600.05</t>
  </si>
  <si>
    <t>280.20.28.818-6600.25</t>
  </si>
  <si>
    <t>280.20.28.818-6600.27</t>
  </si>
  <si>
    <t>819</t>
  </si>
  <si>
    <t>Paseo West LMD 05-3</t>
  </si>
  <si>
    <t>280.20.28.819-4560.02</t>
  </si>
  <si>
    <t>280.20.28.819-5100.11</t>
  </si>
  <si>
    <t>280.20.28.819-6000.10</t>
  </si>
  <si>
    <t>280.20.28.819-6000.11</t>
  </si>
  <si>
    <t>280.20.28.819-6100.01</t>
  </si>
  <si>
    <t>280.20.28.819-6100.04</t>
  </si>
  <si>
    <t>280.20.28.819-6240.05</t>
  </si>
  <si>
    <t>280.20.28.819-6400.03</t>
  </si>
  <si>
    <t>280.20.28.819-6600.05</t>
  </si>
  <si>
    <t>280.20.28.819-6600.25</t>
  </si>
  <si>
    <t>280.20.28.819-6600.27</t>
  </si>
  <si>
    <t>Rodoni Estates LMD 06-2</t>
  </si>
  <si>
    <t>280.20.28.820-4560.02</t>
  </si>
  <si>
    <t>280.20.28.820-4850.04</t>
  </si>
  <si>
    <t>280.20.28.820-5100.11</t>
  </si>
  <si>
    <t>280.20.28.820-6000.10</t>
  </si>
  <si>
    <t>280.20.28.820-6000.11</t>
  </si>
  <si>
    <t>280.20.28.820-6100.01</t>
  </si>
  <si>
    <t>280.20.28.820-6100.04</t>
  </si>
  <si>
    <t>280.20.28.820-6240.05</t>
  </si>
  <si>
    <t>280.20.28.820-6400.03</t>
  </si>
  <si>
    <t>280.20.28.820-6600.05</t>
  </si>
  <si>
    <t>280.20.28.820-6600.25</t>
  </si>
  <si>
    <t>280.20.28.820-6600.27</t>
  </si>
  <si>
    <t>821</t>
  </si>
  <si>
    <t>Dutra Estates BAD 05-1</t>
  </si>
  <si>
    <t>280.20.28.821-4560.02</t>
  </si>
  <si>
    <t>280.20.28.821-6000.10</t>
  </si>
  <si>
    <t>280.20.28.821-6000.11</t>
  </si>
  <si>
    <t>280.20.28.821-6375.03</t>
  </si>
  <si>
    <t>Operating Fees SSJID Drainage</t>
  </si>
  <si>
    <t>280.20.28.821-6400.03</t>
  </si>
  <si>
    <t>280.20.28.821-6600.05</t>
  </si>
  <si>
    <t>280.20.28.821-6600.25</t>
  </si>
  <si>
    <t>822</t>
  </si>
  <si>
    <t>Dutra Estates LMD 05-4</t>
  </si>
  <si>
    <t>280.20.28.822-4560.02</t>
  </si>
  <si>
    <t>280.20.28.822-5000.02</t>
  </si>
  <si>
    <t>280.20.28.822-5100.11</t>
  </si>
  <si>
    <t>280.20.28.822-6000.10</t>
  </si>
  <si>
    <t>280.20.28.822-6000.11</t>
  </si>
  <si>
    <t>280.20.28.822-6100.01</t>
  </si>
  <si>
    <t>280.20.28.822-6100.04</t>
  </si>
  <si>
    <t>280.20.28.822-6240.05</t>
  </si>
  <si>
    <t>280.20.28.822-6400.03</t>
  </si>
  <si>
    <t>280.20.28.822-6600.05</t>
  </si>
  <si>
    <t>280.20.28.822-6600.25</t>
  </si>
  <si>
    <t>280.20.28.822-6600.27</t>
  </si>
  <si>
    <t>823</t>
  </si>
  <si>
    <t>Tesoro LMD 06-1</t>
  </si>
  <si>
    <t>280.20.28.823-4560.02</t>
  </si>
  <si>
    <t>280.20.28.823-4850.04</t>
  </si>
  <si>
    <t>280.20.28.823-5100.11</t>
  </si>
  <si>
    <t>280.20.28.823-6000.10</t>
  </si>
  <si>
    <t>280.20.28.823-6000.11</t>
  </si>
  <si>
    <t>280.20.28.823-6100.01</t>
  </si>
  <si>
    <t>280.20.28.823-6100.04</t>
  </si>
  <si>
    <t>280.20.28.823-6240.05</t>
  </si>
  <si>
    <t>280.20.28.823-6400.03</t>
  </si>
  <si>
    <t>280.20.28.823-6600.05</t>
  </si>
  <si>
    <t>280.20.28.823-6600.25</t>
  </si>
  <si>
    <t>280.20.28.823-6600.27</t>
  </si>
  <si>
    <t>824</t>
  </si>
  <si>
    <t>Ken Hill Estates LMD 06-3</t>
  </si>
  <si>
    <t>280.20.28.824-4560.02</t>
  </si>
  <si>
    <t>280.20.28.824-5100.11</t>
  </si>
  <si>
    <t>280.20.28.824-6000.10</t>
  </si>
  <si>
    <t>280.20.28.824-6000.11</t>
  </si>
  <si>
    <t>280.20.28.824-6100.01</t>
  </si>
  <si>
    <t>280.20.28.824-6100.04</t>
  </si>
  <si>
    <t>280.20.28.824-6240.05</t>
  </si>
  <si>
    <t>280.20.28.824-6400.03</t>
  </si>
  <si>
    <t>280.20.28.824-6600.05</t>
  </si>
  <si>
    <t>280.20.28.824-6600.25</t>
  </si>
  <si>
    <t>280.20.28.824-6600.27</t>
  </si>
  <si>
    <t>825</t>
  </si>
  <si>
    <t>Union Ranch LMD 06-5</t>
  </si>
  <si>
    <t>280.20.28.825-4560.02</t>
  </si>
  <si>
    <t>280.20.28.825-5100.11</t>
  </si>
  <si>
    <t>280.20.28.825-6000.10</t>
  </si>
  <si>
    <t>280.20.28.825-6000.11</t>
  </si>
  <si>
    <t>280.20.28.825-6100.01</t>
  </si>
  <si>
    <t>280.20.28.825-6100.04</t>
  </si>
  <si>
    <t>280.20.28.825-6240.05</t>
  </si>
  <si>
    <t>280.20.28.825-6400.03</t>
  </si>
  <si>
    <t>280.20.28.825-6600.05</t>
  </si>
  <si>
    <t>280.20.28.825-6600.25</t>
  </si>
  <si>
    <t>280.20.28.825-6600.27</t>
  </si>
  <si>
    <t>826</t>
  </si>
  <si>
    <t>Union Ranch East LMD 06-4</t>
  </si>
  <si>
    <t>280.20.28.826-4560.02</t>
  </si>
  <si>
    <t>280.20.28.826-4560.03</t>
  </si>
  <si>
    <t>Charges for Services-Parks LMD Refunds</t>
  </si>
  <si>
    <t>280.20.28.826-4850.04</t>
  </si>
  <si>
    <t>280.20.28.826-5100.11</t>
  </si>
  <si>
    <t>280.20.28.826-6000.10</t>
  </si>
  <si>
    <t>280.20.28.826-6000.11</t>
  </si>
  <si>
    <t>280.20.28.826-6100.01</t>
  </si>
  <si>
    <t>280.20.28.826-6100.04</t>
  </si>
  <si>
    <t>280.20.28.826-6240.05</t>
  </si>
  <si>
    <t>280.20.28.826-6400.03</t>
  </si>
  <si>
    <t>280.20.28.826-6600.05</t>
  </si>
  <si>
    <t>280.20.28.826-6600.25</t>
  </si>
  <si>
    <t>280.20.28.826-6600.27</t>
  </si>
  <si>
    <t>280.20.28.826-8300.22</t>
  </si>
  <si>
    <t>Capital Improvements-Parks LMD Well</t>
  </si>
  <si>
    <t>827</t>
  </si>
  <si>
    <t>Passante LMD 94-1B</t>
  </si>
  <si>
    <t>280.20.28.827-4560.02</t>
  </si>
  <si>
    <t>280.20.28.827-5100.11</t>
  </si>
  <si>
    <t>280.20.28.827-6000.10</t>
  </si>
  <si>
    <t>280.20.28.827-6000.11</t>
  </si>
  <si>
    <t>280.20.28.827-6100.01</t>
  </si>
  <si>
    <t>280.20.28.827-6100.04</t>
  </si>
  <si>
    <t>280.20.28.827-6240.05</t>
  </si>
  <si>
    <t>280.20.28.827-6400.03</t>
  </si>
  <si>
    <t>280.20.28.827-6600.05</t>
  </si>
  <si>
    <t>280.20.28.827-6600.25</t>
  </si>
  <si>
    <t>280.20.28.827-6600.27</t>
  </si>
  <si>
    <t>828</t>
  </si>
  <si>
    <t>Portafina LMD 94-1C</t>
  </si>
  <si>
    <t>280.20.28.828-4560.02</t>
  </si>
  <si>
    <t>280.20.28.828-5100.11</t>
  </si>
  <si>
    <t>280.20.28.828-6000.10</t>
  </si>
  <si>
    <t>280.20.28.828-6000.11</t>
  </si>
  <si>
    <t>280.20.28.828-6100.01</t>
  </si>
  <si>
    <t>280.20.28.828-6100.04</t>
  </si>
  <si>
    <t>280.20.28.828-6240.05</t>
  </si>
  <si>
    <t>280.20.28.828-6400.03</t>
  </si>
  <si>
    <t>280.20.28.828-6600.05</t>
  </si>
  <si>
    <t>280.20.28.828-6600.27</t>
  </si>
  <si>
    <t>829</t>
  </si>
  <si>
    <t>Villa Ticino 5 LMD 001-1</t>
  </si>
  <si>
    <t>280.20.28.829-4560.02</t>
  </si>
  <si>
    <t>280.20.28.829-5100.11</t>
  </si>
  <si>
    <t>280.20.28.829-6000.10</t>
  </si>
  <si>
    <t>280.20.28.829-6000.11</t>
  </si>
  <si>
    <t>280.20.28.829-6100.04</t>
  </si>
  <si>
    <t>280.20.28.829-6240.05</t>
  </si>
  <si>
    <t>280.20.28.829-6400.03</t>
  </si>
  <si>
    <t>280.20.28.829-6600.05</t>
  </si>
  <si>
    <t>280.20.28.829-6600.25</t>
  </si>
  <si>
    <t>280.20.28.829-6600.27</t>
  </si>
  <si>
    <t>831</t>
  </si>
  <si>
    <t>Bianchi Ranch 3 LMD 00-4B</t>
  </si>
  <si>
    <t>280.20.28.831-4560.02</t>
  </si>
  <si>
    <t>280.20.28.831-5100.11</t>
  </si>
  <si>
    <t>280.20.28.831-6000.10</t>
  </si>
  <si>
    <t>280.20.28.831-6000.11</t>
  </si>
  <si>
    <t>280.20.28.831-6100.01</t>
  </si>
  <si>
    <t>280.20.28.831-6100.04</t>
  </si>
  <si>
    <t>280.20.28.831-6240.05</t>
  </si>
  <si>
    <t>280.20.28.831-6400.03</t>
  </si>
  <si>
    <t>280.20.28.831-6600.05</t>
  </si>
  <si>
    <t>280.20.28.831-6600.27</t>
  </si>
  <si>
    <t>832</t>
  </si>
  <si>
    <t>Passeo LMD 00-4C</t>
  </si>
  <si>
    <t>280.20.28.832-4560.02</t>
  </si>
  <si>
    <t>280.20.28.832-5100.11</t>
  </si>
  <si>
    <t>280.20.28.832-6000.10</t>
  </si>
  <si>
    <t>280.20.28.832-6000.11</t>
  </si>
  <si>
    <t>280.20.28.832-6100.01</t>
  </si>
  <si>
    <t>280.20.28.832-6100.04</t>
  </si>
  <si>
    <t>280.20.28.832-6240.05</t>
  </si>
  <si>
    <t>280.20.28.832-6400.03</t>
  </si>
  <si>
    <t>280.20.28.832-6600.05</t>
  </si>
  <si>
    <t>280.20.28.832-6600.25</t>
  </si>
  <si>
    <t>280.20.28.832-6600.27</t>
  </si>
  <si>
    <t>833</t>
  </si>
  <si>
    <t>Dutra Farms SE 2 LMD 00-6</t>
  </si>
  <si>
    <t>280.20.28.833-4560.02</t>
  </si>
  <si>
    <t>280.20.28.833-5100.11</t>
  </si>
  <si>
    <t>280.20.28.833-6000.10</t>
  </si>
  <si>
    <t>280.20.28.833-6000.11</t>
  </si>
  <si>
    <t>280.20.28.833-6100.01</t>
  </si>
  <si>
    <t>280.20.28.833-6100.04</t>
  </si>
  <si>
    <t>280.20.28.833-6240.05</t>
  </si>
  <si>
    <t>280.20.28.833-6400.03</t>
  </si>
  <si>
    <t>280.20.28.833-6600.05</t>
  </si>
  <si>
    <t>280.20.28.833-6600.25</t>
  </si>
  <si>
    <t>280.20.28.833-6600.27</t>
  </si>
  <si>
    <t>834</t>
  </si>
  <si>
    <t>Westport Plaza LMD 00-9B</t>
  </si>
  <si>
    <t>280.20.28.834-4560.02</t>
  </si>
  <si>
    <t>280.20.28.834-6000.10</t>
  </si>
  <si>
    <t>280.20.28.834-6000.11</t>
  </si>
  <si>
    <t>280.20.28.834-6240.05</t>
  </si>
  <si>
    <t>280.20.28.834-6400.03</t>
  </si>
  <si>
    <t>280.20.28.834-6600.05</t>
  </si>
  <si>
    <t>280.20.28.834-6600.25</t>
  </si>
  <si>
    <t>280.20.28.834-6600.27</t>
  </si>
  <si>
    <t>835</t>
  </si>
  <si>
    <t>Almond Crest LMD 95-1B</t>
  </si>
  <si>
    <t>280.20.28.835-4560.02</t>
  </si>
  <si>
    <t>280.20.28.835-5100.11</t>
  </si>
  <si>
    <t>280.20.28.835-6000.10</t>
  </si>
  <si>
    <t>280.20.28.835-6000.11</t>
  </si>
  <si>
    <t>280.20.28.835-6100.01</t>
  </si>
  <si>
    <t>280.20.28.835-6100.04</t>
  </si>
  <si>
    <t>280.20.28.835-6240.05</t>
  </si>
  <si>
    <t>280.20.28.835-6400.03</t>
  </si>
  <si>
    <t>280.20.28.835-6600.05</t>
  </si>
  <si>
    <t>280.20.28.835-6600.25</t>
  </si>
  <si>
    <t>280.20.28.835-6600.27</t>
  </si>
  <si>
    <t>836</t>
  </si>
  <si>
    <t>Bella Vista 1&amp;2/Dutra BAD 00-8B</t>
  </si>
  <si>
    <t>280.20.28.836-4560.02</t>
  </si>
  <si>
    <t>280.20.28.836-6000.10</t>
  </si>
  <si>
    <t>280.20.28.836-6000.11</t>
  </si>
  <si>
    <t>280.20.28.836-6100.01</t>
  </si>
  <si>
    <t>280.20.28.836-6240.05</t>
  </si>
  <si>
    <t>280.20.28.836-6600.05</t>
  </si>
  <si>
    <t>280.20.28.836-6600.25</t>
  </si>
  <si>
    <t>837</t>
  </si>
  <si>
    <t>Bella Vista 4&amp;5/Dutra BAD 00-8C</t>
  </si>
  <si>
    <t>280.20.28.837-4560.02</t>
  </si>
  <si>
    <t>280.20.28.837-6000.10</t>
  </si>
  <si>
    <t>280.20.28.837-6000.11</t>
  </si>
  <si>
    <t>280.20.28.837-6240.05</t>
  </si>
  <si>
    <t>280.20.28.837-6600.05</t>
  </si>
  <si>
    <t>280.20.28.837-6600.25</t>
  </si>
  <si>
    <t>280.40.28.802-4560.02</t>
  </si>
  <si>
    <t>280.40.28.802-6600.27</t>
  </si>
  <si>
    <t>280.40.28.802-6000.11</t>
  </si>
  <si>
    <t>280.40.28.802-6100.01</t>
  </si>
  <si>
    <t>280.40.28.802-6100.04</t>
  </si>
  <si>
    <t>280.40.28.802-6600.05</t>
  </si>
  <si>
    <t>280.40.28.802-6600.25</t>
  </si>
  <si>
    <t>280.40.28.802-6000.10</t>
  </si>
  <si>
    <t>280.40.28.802-6240.05</t>
  </si>
  <si>
    <t>280.40.28.802-6400.03</t>
  </si>
  <si>
    <t>280.40.28.803-4560.02</t>
  </si>
  <si>
    <t>280.40.28.803-6600.27</t>
  </si>
  <si>
    <t>280.40.28.803-6000.11</t>
  </si>
  <si>
    <t>280.40.28.803-6100.04</t>
  </si>
  <si>
    <t>280.40.28.803-6240.05</t>
  </si>
  <si>
    <t>280.40.28.803-6600.05</t>
  </si>
  <si>
    <t>280.40.28.803-6000.10</t>
  </si>
  <si>
    <t>280.40.28.804-4560.02</t>
  </si>
  <si>
    <t>280.40.28.804-6600.27</t>
  </si>
  <si>
    <t>280.40.28.804-6000.11</t>
  </si>
  <si>
    <t>280.40.28.804-6100.01</t>
  </si>
  <si>
    <t>280.40.28.804-6100.04</t>
  </si>
  <si>
    <t>280.40.28.804-6400.03</t>
  </si>
  <si>
    <t>280.40.28.804-6600.05</t>
  </si>
  <si>
    <t>280.40.28.804-6600.25</t>
  </si>
  <si>
    <t>280.40.28.804-6000.10</t>
  </si>
  <si>
    <t>280.40.28.804-6240.05</t>
  </si>
  <si>
    <t>280.40.28.805-4560.02</t>
  </si>
  <si>
    <t>280.40.28.805-6600.27</t>
  </si>
  <si>
    <t>280.40.28.805-6000.11</t>
  </si>
  <si>
    <t>280.40.28.805-6100.01</t>
  </si>
  <si>
    <t>280.40.28.805-6100.04</t>
  </si>
  <si>
    <t>280.40.28.805-6400.03</t>
  </si>
  <si>
    <t>280.40.28.805-6600.05</t>
  </si>
  <si>
    <t>280.40.28.805-6600.25</t>
  </si>
  <si>
    <t>280.40.28.805-6000.10</t>
  </si>
  <si>
    <t>280.40.28.805-6240.05</t>
  </si>
  <si>
    <t>280.40.28.806-4560.02</t>
  </si>
  <si>
    <t>280.40.28.806-6600.27</t>
  </si>
  <si>
    <t>280.40.28.806-6000.11</t>
  </si>
  <si>
    <t>280.40.28.806-6100.01</t>
  </si>
  <si>
    <t>280.40.28.806-6100.04</t>
  </si>
  <si>
    <t>280.40.28.806-6400.03</t>
  </si>
  <si>
    <t>280.40.28.806-6600.05</t>
  </si>
  <si>
    <t>280.40.28.806-6600.25</t>
  </si>
  <si>
    <t>280.40.28.806-6000.10</t>
  </si>
  <si>
    <t>280.40.28.806-6240.05</t>
  </si>
  <si>
    <t>280.40.28.807-4560.02</t>
  </si>
  <si>
    <t>280.40.28.807-6600.27</t>
  </si>
  <si>
    <t>280.40.28.807-6000.11</t>
  </si>
  <si>
    <t>280.40.28.807-6100.01</t>
  </si>
  <si>
    <t>280.40.28.807-6100.04</t>
  </si>
  <si>
    <t>280.40.28.807-6400.03</t>
  </si>
  <si>
    <t>280.40.28.807-6600.05</t>
  </si>
  <si>
    <t>280.40.28.807-6600.25</t>
  </si>
  <si>
    <t>280.40.28.807-6000.10</t>
  </si>
  <si>
    <t>280.40.28.807-6240.05</t>
  </si>
  <si>
    <t>280.40.28.808-4560.02</t>
  </si>
  <si>
    <t>280.40.28.808-6600.27</t>
  </si>
  <si>
    <t>280.40.28.808-6000.11</t>
  </si>
  <si>
    <t>280.40.28.808-6100.01</t>
  </si>
  <si>
    <t>280.40.28.808-6100.04</t>
  </si>
  <si>
    <t>280.40.28.808-6600.05</t>
  </si>
  <si>
    <t>280.40.28.808-6600.25</t>
  </si>
  <si>
    <t>280.40.28.808-6000.10</t>
  </si>
  <si>
    <t>280.40.28.808-6240.05</t>
  </si>
  <si>
    <t>280.40.28.808-6400.03</t>
  </si>
  <si>
    <t>280.40.28.809-4560.02</t>
  </si>
  <si>
    <t>280.40.28.809-6600.27</t>
  </si>
  <si>
    <t>280.40.28.809-6000.11</t>
  </si>
  <si>
    <t>280.40.28.809-6100.01</t>
  </si>
  <si>
    <t>280.40.28.809-6100.04</t>
  </si>
  <si>
    <t>280.40.28.809-6400.03</t>
  </si>
  <si>
    <t>280.40.28.809-6600.05</t>
  </si>
  <si>
    <t>280.40.28.809-6600.25</t>
  </si>
  <si>
    <t>280.40.28.809-6000.10</t>
  </si>
  <si>
    <t>280.40.28.809-6240.05</t>
  </si>
  <si>
    <t>280.40.28.810-4560.02</t>
  </si>
  <si>
    <t>280.40.28.810-6600.27</t>
  </si>
  <si>
    <t>280.40.28.810-6000.11</t>
  </si>
  <si>
    <t>280.40.28.810-6100.01</t>
  </si>
  <si>
    <t>280.40.28.810-6100.04</t>
  </si>
  <si>
    <t>280.40.28.810-6400.03</t>
  </si>
  <si>
    <t>280.40.28.810-6600.05</t>
  </si>
  <si>
    <t>280.40.28.810-6600.25</t>
  </si>
  <si>
    <t>280.40.28.810-6000.10</t>
  </si>
  <si>
    <t>280.40.28.810-6240.05</t>
  </si>
  <si>
    <t>280.40.28.811-4560.02</t>
  </si>
  <si>
    <t>280.40.28.811-6400.03</t>
  </si>
  <si>
    <t>280.40.28.811-6600.27</t>
  </si>
  <si>
    <t>280.40.28.811-6000.11</t>
  </si>
  <si>
    <t>280.40.28.811-6100.01</t>
  </si>
  <si>
    <t>280.40.28.811-6100.04</t>
  </si>
  <si>
    <t>280.40.28.811-6600.05</t>
  </si>
  <si>
    <t>280.40.28.811-6600.25</t>
  </si>
  <si>
    <t>280.40.28.811-6000.10</t>
  </si>
  <si>
    <t>280.40.28.811-6240.05</t>
  </si>
  <si>
    <t>280.40.28.812-4560.02</t>
  </si>
  <si>
    <t>280.40.28.812-6000.11</t>
  </si>
  <si>
    <t>280.40.28.812-6100.01</t>
  </si>
  <si>
    <t>280.40.28.812-6100.04</t>
  </si>
  <si>
    <t>280.40.28.812-6400.03</t>
  </si>
  <si>
    <t>280.40.28.812-6600.05</t>
  </si>
  <si>
    <t>280.40.28.812-6600.25</t>
  </si>
  <si>
    <t>280.40.28.812-6600.27</t>
  </si>
  <si>
    <t>280.40.28.812-6000.10</t>
  </si>
  <si>
    <t>280.40.28.813-4560.02</t>
  </si>
  <si>
    <t>280.40.28.813-6600.27</t>
  </si>
  <si>
    <t>280.40.28.813-6000.11</t>
  </si>
  <si>
    <t>280.40.28.813-6100.01</t>
  </si>
  <si>
    <t>280.40.28.813-6100.04</t>
  </si>
  <si>
    <t>280.40.28.813-6400.03</t>
  </si>
  <si>
    <t>280.40.28.813-6600.05</t>
  </si>
  <si>
    <t>280.40.28.813-6600.25</t>
  </si>
  <si>
    <t>280.40.28.813-6000.10</t>
  </si>
  <si>
    <t>280.40.28.813-6240.05</t>
  </si>
  <si>
    <t>280.40.28.814-4560.02</t>
  </si>
  <si>
    <t>280.40.28.814-6600.27</t>
  </si>
  <si>
    <t>280.40.28.814-6000.11</t>
  </si>
  <si>
    <t>280.40.28.814-6100.01</t>
  </si>
  <si>
    <t>280.40.28.814-6100.04</t>
  </si>
  <si>
    <t>280.40.28.814-6600.05</t>
  </si>
  <si>
    <t>280.40.28.814-6600.25</t>
  </si>
  <si>
    <t>280.40.28.814-6000.10</t>
  </si>
  <si>
    <t>280.40.28.814-6240.05</t>
  </si>
  <si>
    <t>280.40.28.814-6400.03</t>
  </si>
  <si>
    <t>280.40.28.815-4560.02</t>
  </si>
  <si>
    <t>280.40.28.815-6600.27</t>
  </si>
  <si>
    <t>280.40.28.815-6000.11</t>
  </si>
  <si>
    <t>280.40.28.815-6100.01</t>
  </si>
  <si>
    <t>280.40.28.815-6100.04</t>
  </si>
  <si>
    <t>280.40.28.815-6240.05</t>
  </si>
  <si>
    <t>280.40.28.815-6400.03</t>
  </si>
  <si>
    <t>280.40.28.815-6600.05</t>
  </si>
  <si>
    <t>280.40.28.815-6600.25</t>
  </si>
  <si>
    <t>280.40.28.815-6000.10</t>
  </si>
  <si>
    <t>280.40.28.816-4560.02</t>
  </si>
  <si>
    <t>280.40.28.816-6600.27</t>
  </si>
  <si>
    <t>280.40.28.816-6000.11</t>
  </si>
  <si>
    <t>280.40.28.816-6100.01</t>
  </si>
  <si>
    <t>280.40.28.816-6100.04</t>
  </si>
  <si>
    <t>280.40.28.816-6400.03</t>
  </si>
  <si>
    <t>280.40.28.816-6600.05</t>
  </si>
  <si>
    <t>280.40.28.816-6600.25</t>
  </si>
  <si>
    <t>280.40.28.816-6000.10</t>
  </si>
  <si>
    <t>280.40.28.816-6240.05</t>
  </si>
  <si>
    <t>280.40.28.817-4560.02</t>
  </si>
  <si>
    <t>280.40.28.817-6400.03</t>
  </si>
  <si>
    <t>280.40.28.817-6600.27</t>
  </si>
  <si>
    <t>280.40.28.817-6000.11</t>
  </si>
  <si>
    <t>280.40.28.817-6100.01</t>
  </si>
  <si>
    <t>280.40.28.817-6100.04</t>
  </si>
  <si>
    <t>280.40.28.817-6600.05</t>
  </si>
  <si>
    <t>280.40.28.817-6600.25</t>
  </si>
  <si>
    <t>280.40.28.817-6000.10</t>
  </si>
  <si>
    <t>280.40.28.817-6240.05</t>
  </si>
  <si>
    <t>280.40.28.818-4560.02</t>
  </si>
  <si>
    <t>280.40.28.818-6400.03</t>
  </si>
  <si>
    <t>280.40.28.818-6600.27</t>
  </si>
  <si>
    <t>280.40.28.818-6000.11</t>
  </si>
  <si>
    <t>280.40.28.818-6100.01</t>
  </si>
  <si>
    <t>280.40.28.818-6100.04</t>
  </si>
  <si>
    <t>280.40.28.818-6600.05</t>
  </si>
  <si>
    <t>280.40.28.818-6600.25</t>
  </si>
  <si>
    <t>280.40.28.818-6000.10</t>
  </si>
  <si>
    <t>280.40.28.818-6240.05</t>
  </si>
  <si>
    <t>280.40.28.818-8300.22</t>
  </si>
  <si>
    <t>280.40.28.818-8300.97</t>
  </si>
  <si>
    <t>Capital Improvements-Parks LMD Cap Reserve</t>
  </si>
  <si>
    <t>280.40.28.819-4560.02</t>
  </si>
  <si>
    <t>280.40.28.819-6400.03</t>
  </si>
  <si>
    <t>280.40.28.819-6600.27</t>
  </si>
  <si>
    <t>280.40.28.819-6000.11</t>
  </si>
  <si>
    <t>280.40.28.819-6100.01</t>
  </si>
  <si>
    <t>280.40.28.819-6100.04</t>
  </si>
  <si>
    <t>280.40.28.819-6600.05</t>
  </si>
  <si>
    <t>280.40.28.819-6600.25</t>
  </si>
  <si>
    <t>280.40.28.819-6000.10</t>
  </si>
  <si>
    <t>280.40.28.819-6240.05</t>
  </si>
  <si>
    <t>280.40.28.820-4560.02</t>
  </si>
  <si>
    <t>280.40.28.820-6400.03</t>
  </si>
  <si>
    <t>280.40.28.820-6600.27</t>
  </si>
  <si>
    <t>280.40.28.820-6000.11</t>
  </si>
  <si>
    <t>280.40.28.820-6100.01</t>
  </si>
  <si>
    <t>280.40.28.820-6100.04</t>
  </si>
  <si>
    <t>280.40.28.820-6600.05</t>
  </si>
  <si>
    <t>280.40.28.820-6600.25</t>
  </si>
  <si>
    <t>280.40.28.820-6000.10</t>
  </si>
  <si>
    <t>280.40.28.820-6240.05</t>
  </si>
  <si>
    <t>280.40.28.820-8300.22</t>
  </si>
  <si>
    <t>280.40.28.820-8300.23</t>
  </si>
  <si>
    <t>280.40.28.821-4560.02</t>
  </si>
  <si>
    <t>280.40.28.821-6000.11</t>
  </si>
  <si>
    <t>280.40.28.821-6240.05</t>
  </si>
  <si>
    <t>280.40.28.821-6375.03</t>
  </si>
  <si>
    <t>280.40.28.821-6600.05</t>
  </si>
  <si>
    <t>280.40.28.821-6600.25</t>
  </si>
  <si>
    <t>280.40.28.821-6000.10</t>
  </si>
  <si>
    <t>280.40.28.822-4560.02</t>
  </si>
  <si>
    <t>280.40.28.822-6600.27</t>
  </si>
  <si>
    <t>280.40.28.822-6000.11</t>
  </si>
  <si>
    <t>280.40.28.822-6100.01</t>
  </si>
  <si>
    <t>280.40.28.822-6100.04</t>
  </si>
  <si>
    <t>280.40.28.822-6600.05</t>
  </si>
  <si>
    <t>280.40.28.822-6600.25</t>
  </si>
  <si>
    <t>280.40.28.822-6000.10</t>
  </si>
  <si>
    <t>280.40.28.822-6240.05</t>
  </si>
  <si>
    <t>280.40.28.822-6400.03</t>
  </si>
  <si>
    <t>280.40.28.823-4560.02</t>
  </si>
  <si>
    <t>280.40.28.823-6600.27</t>
  </si>
  <si>
    <t>280.40.28.823-6000.11</t>
  </si>
  <si>
    <t>280.40.28.823-6100.01</t>
  </si>
  <si>
    <t>280.40.28.823-6100.04</t>
  </si>
  <si>
    <t>280.40.28.823-6600.05</t>
  </si>
  <si>
    <t>280.40.28.823-6600.25</t>
  </si>
  <si>
    <t>280.40.28.823-6000.10</t>
  </si>
  <si>
    <t>280.40.28.823-6240.05</t>
  </si>
  <si>
    <t>280.40.28.823-6400.03</t>
  </si>
  <si>
    <t>280.40.28.823-8300.97</t>
  </si>
  <si>
    <t>280.40.28.824-4560.02</t>
  </si>
  <si>
    <t>280.40.28.824-6600.27</t>
  </si>
  <si>
    <t>280.40.28.824-6000.11</t>
  </si>
  <si>
    <t>280.40.28.824-6100.01</t>
  </si>
  <si>
    <t>280.40.28.824-6100.04</t>
  </si>
  <si>
    <t>280.40.28.824-6400.03</t>
  </si>
  <si>
    <t>280.40.28.824-6600.05</t>
  </si>
  <si>
    <t>280.40.28.824-6600.25</t>
  </si>
  <si>
    <t>280.40.28.824-6000.10</t>
  </si>
  <si>
    <t>280.40.28.824-6240.05</t>
  </si>
  <si>
    <t>280.40.28.825-4560.02</t>
  </si>
  <si>
    <t>280.40.28.825-6400.03</t>
  </si>
  <si>
    <t>280.40.28.825-6600.27</t>
  </si>
  <si>
    <t>280.40.28.825-6000.11</t>
  </si>
  <si>
    <t>280.40.28.825-6100.01</t>
  </si>
  <si>
    <t>280.40.28.825-6100.04</t>
  </si>
  <si>
    <t>280.40.28.825-6600.05</t>
  </si>
  <si>
    <t>280.40.28.825-6600.25</t>
  </si>
  <si>
    <t>280.40.28.825-6000.10</t>
  </si>
  <si>
    <t>280.40.28.825-6240.05</t>
  </si>
  <si>
    <t>280.40.28.825-8300.97</t>
  </si>
  <si>
    <t>280.40.28.826-4560.02</t>
  </si>
  <si>
    <t>280.40.28.826-6600.27</t>
  </si>
  <si>
    <t>280.40.28.826-6000.11</t>
  </si>
  <si>
    <t>280.40.28.826-6100.01</t>
  </si>
  <si>
    <t>280.40.28.826-6100.04</t>
  </si>
  <si>
    <t>280.40.28.826-6600.05</t>
  </si>
  <si>
    <t>280.40.28.826-6600.25</t>
  </si>
  <si>
    <t>280.40.28.826-6000.10</t>
  </si>
  <si>
    <t>280.40.28.826-6240.05</t>
  </si>
  <si>
    <t>280.40.28.826-6400.03</t>
  </si>
  <si>
    <t>280.40.28.826-8300.22</t>
  </si>
  <si>
    <t>280.40.28.826-8300.23</t>
  </si>
  <si>
    <t>280.40.28.827-4560.02</t>
  </si>
  <si>
    <t>280.40.28.827-6600.27</t>
  </si>
  <si>
    <t>280.40.28.827-6000.11</t>
  </si>
  <si>
    <t>280.40.28.827-6100.01</t>
  </si>
  <si>
    <t>280.40.28.827-6100.04</t>
  </si>
  <si>
    <t>280.40.28.827-6240.05</t>
  </si>
  <si>
    <t>280.40.28.827-6600.05</t>
  </si>
  <si>
    <t>280.40.28.827-6600.25</t>
  </si>
  <si>
    <t>280.40.28.827-6000.10</t>
  </si>
  <si>
    <t>280.40.28.827-6400.03</t>
  </si>
  <si>
    <t>280.40.28.828-4560.02</t>
  </si>
  <si>
    <t>280.40.28.828-6600.27</t>
  </si>
  <si>
    <t>280.40.28.828-6000.11</t>
  </si>
  <si>
    <t>280.40.28.828-6100.01</t>
  </si>
  <si>
    <t>280.40.28.828-6100.04</t>
  </si>
  <si>
    <t>280.40.28.828-6600.05</t>
  </si>
  <si>
    <t>280.40.28.828-6000.10</t>
  </si>
  <si>
    <t>280.40.28.828-6240.05</t>
  </si>
  <si>
    <t>280.40.28.828-6400.03</t>
  </si>
  <si>
    <t>280.40.28.829-4560.02</t>
  </si>
  <si>
    <t>280.40.28.829-6600.27</t>
  </si>
  <si>
    <t>280.40.28.829-6000.11</t>
  </si>
  <si>
    <t>280.40.28.829-6100.01</t>
  </si>
  <si>
    <t>280.40.28.829-6100.04</t>
  </si>
  <si>
    <t>280.40.28.829-6240.05</t>
  </si>
  <si>
    <t>280.40.28.829-6600.05</t>
  </si>
  <si>
    <t>280.40.28.829-6600.25</t>
  </si>
  <si>
    <t>280.40.28.829-6000.10</t>
  </si>
  <si>
    <t>280.40.28.829-6400.03</t>
  </si>
  <si>
    <t>280.40.28.831-4560.02</t>
  </si>
  <si>
    <t>280.40.28.831-6600.27</t>
  </si>
  <si>
    <t>280.40.28.831-6000.11</t>
  </si>
  <si>
    <t>280.40.28.831-6100.01</t>
  </si>
  <si>
    <t>280.40.28.831-6100.04</t>
  </si>
  <si>
    <t>280.40.28.831-6400.03</t>
  </si>
  <si>
    <t>280.40.28.831-6600.05</t>
  </si>
  <si>
    <t>280.40.28.831-6000.10</t>
  </si>
  <si>
    <t>280.40.28.831-6240.05</t>
  </si>
  <si>
    <t>280.40.28.832-4560.02</t>
  </si>
  <si>
    <t>280.40.28.832-6600.27</t>
  </si>
  <si>
    <t>280.40.28.832-6000.11</t>
  </si>
  <si>
    <t>280.40.28.832-6100.01</t>
  </si>
  <si>
    <t>280.40.28.832-6100.04</t>
  </si>
  <si>
    <t>280.40.28.832-6400.03</t>
  </si>
  <si>
    <t>280.40.28.832-6600.05</t>
  </si>
  <si>
    <t>280.40.28.832-6600.25</t>
  </si>
  <si>
    <t>280.40.28.832-6000.10</t>
  </si>
  <si>
    <t>280.40.28.832-6240.05</t>
  </si>
  <si>
    <t>280.40.28.833-4560.02</t>
  </si>
  <si>
    <t>280.40.28.833-6600.27</t>
  </si>
  <si>
    <t>280.40.28.833-6000.11</t>
  </si>
  <si>
    <t>280.40.28.833-6100.01</t>
  </si>
  <si>
    <t>280.40.28.833-6100.04</t>
  </si>
  <si>
    <t>280.40.28.833-6400.03</t>
  </si>
  <si>
    <t>280.40.28.833-6600.05</t>
  </si>
  <si>
    <t>280.40.28.833-6600.25</t>
  </si>
  <si>
    <t>280.40.28.833-6000.10</t>
  </si>
  <si>
    <t>280.40.28.833-6240.05</t>
  </si>
  <si>
    <t>280.40.28.834-4560.02</t>
  </si>
  <si>
    <t>280.40.28.834-6000.11</t>
  </si>
  <si>
    <t>280.40.28.834-6100.04</t>
  </si>
  <si>
    <t>280.40.28.834-6240.05</t>
  </si>
  <si>
    <t>280.40.28.834-6600.05</t>
  </si>
  <si>
    <t>280.40.28.834-6600.25</t>
  </si>
  <si>
    <t>280.40.28.834-6600.27</t>
  </si>
  <si>
    <t>280.40.28.834-6000.10</t>
  </si>
  <si>
    <t>280.40.28.835-4560.02</t>
  </si>
  <si>
    <t>280.40.28.835-6600.27</t>
  </si>
  <si>
    <t>280.40.28.835-6000.11</t>
  </si>
  <si>
    <t>280.40.28.835-6100.01</t>
  </si>
  <si>
    <t>280.40.28.835-6100.04</t>
  </si>
  <si>
    <t>280.40.28.835-6240.05</t>
  </si>
  <si>
    <t>280.40.28.835-6400.03</t>
  </si>
  <si>
    <t>280.40.28.835-6600.05</t>
  </si>
  <si>
    <t>280.40.28.835-6600.25</t>
  </si>
  <si>
    <t>280.40.28.835-6000.10</t>
  </si>
  <si>
    <t>280.40.28.836-4560.02</t>
  </si>
  <si>
    <t>280.40.28.836-6000.11</t>
  </si>
  <si>
    <t>280.40.28.836-6600.05</t>
  </si>
  <si>
    <t>280.40.28.836-6600.25</t>
  </si>
  <si>
    <t>280.40.28.836-6000.10</t>
  </si>
  <si>
    <t>280.40.28.837-4560.02</t>
  </si>
  <si>
    <t>280.40.28.837-6000.11</t>
  </si>
  <si>
    <t>280.40.28.837-6600.05</t>
  </si>
  <si>
    <t>280.40.28.837-6600.25</t>
  </si>
  <si>
    <t>280.40.28.837-6000.10</t>
  </si>
  <si>
    <t>280.40.28.802-5000.01</t>
  </si>
  <si>
    <t>280.40.28.802-5100.11</t>
  </si>
  <si>
    <t>280.40.28.803-5000.01</t>
  </si>
  <si>
    <t>280.40.28.803-5100.11</t>
  </si>
  <si>
    <t>280.40.28.804-5000.01</t>
  </si>
  <si>
    <t>280.40.28.804-5100.11</t>
  </si>
  <si>
    <t>280.40.28.805-5000.01</t>
  </si>
  <si>
    <t>280.40.28.805-5100.11</t>
  </si>
  <si>
    <t>280.40.28.806-5000.01</t>
  </si>
  <si>
    <t>280.40.28.806-5100.11</t>
  </si>
  <si>
    <t>280.40.28.807-5000.01</t>
  </si>
  <si>
    <t>280.40.28.807-5100.11</t>
  </si>
  <si>
    <t>280.40.28.808-5100.11</t>
  </si>
  <si>
    <t>280.40.28.809-5100.11</t>
  </si>
  <si>
    <t>280.40.28.810-5100.11</t>
  </si>
  <si>
    <t>280.40.28.811-5100.11</t>
  </si>
  <si>
    <t>280.40.28.813-5100.11</t>
  </si>
  <si>
    <t>280.40.28.814-5100.11</t>
  </si>
  <si>
    <t>280.40.28.815-5100.11</t>
  </si>
  <si>
    <t>280.40.28.816-5100.11</t>
  </si>
  <si>
    <t>280.40.28.817-5100.11</t>
  </si>
  <si>
    <t>280.40.28.818-5100.11</t>
  </si>
  <si>
    <t>280.40.28.819-5100.11</t>
  </si>
  <si>
    <t>280.40.28.820-5100.11</t>
  </si>
  <si>
    <t>280.40.28.822-5100.11</t>
  </si>
  <si>
    <t>280.40.28.823-5100.11</t>
  </si>
  <si>
    <t>280.40.28.824-5100.11</t>
  </si>
  <si>
    <t>280.40.28.825-5100.11</t>
  </si>
  <si>
    <t>280.40.28.826-5100.11</t>
  </si>
  <si>
    <t>280.40.28.827-5100.11</t>
  </si>
  <si>
    <t>280.40.28.828-5100.11</t>
  </si>
  <si>
    <t>280.40.28.829-5100.11</t>
  </si>
  <si>
    <t>280.40.28.831-5100.11</t>
  </si>
  <si>
    <t>280.40.28.832-5100.11</t>
  </si>
  <si>
    <t>280.40.28.833-5100.11</t>
  </si>
  <si>
    <t>280.40.28.835-5100.11</t>
  </si>
  <si>
    <t>280.40.28.900-5000.01</t>
  </si>
  <si>
    <t>280.40.28.900-5000.02</t>
  </si>
  <si>
    <t>280.40.28.900-5000.03</t>
  </si>
  <si>
    <t>280.40.28.900-5000.08</t>
  </si>
  <si>
    <t>280.40.28.900-5100.00</t>
  </si>
  <si>
    <t>280.40.28.900-5100.01</t>
  </si>
  <si>
    <t>280.40.28.900-5100.02</t>
  </si>
  <si>
    <t>280.40.28.900-5100.03</t>
  </si>
  <si>
    <t>280.40.28.900-5100.04</t>
  </si>
  <si>
    <t>280.40.28.900-5100.05</t>
  </si>
  <si>
    <t>280.40.28.900-5100.07</t>
  </si>
  <si>
    <t>280.40.28.900-5100.08</t>
  </si>
  <si>
    <t>280.40.28.900-5100.10</t>
  </si>
  <si>
    <t>280.40.28.900-5100.11</t>
  </si>
  <si>
    <t>280.40.28.900-5100.15</t>
  </si>
  <si>
    <t>320.00.00.900-4100.01</t>
  </si>
  <si>
    <t>320.00.00.900-4100.03</t>
  </si>
  <si>
    <t>320.00.00.900-4700.01</t>
  </si>
  <si>
    <t>320.00.00.900-4700.19</t>
  </si>
  <si>
    <t>320.00.00.900-4700.21</t>
  </si>
  <si>
    <t>320.11.00.200-4550.11</t>
  </si>
  <si>
    <t>320.11.00.200-4850.07</t>
  </si>
  <si>
    <t>320.00.00.900-7000.99</t>
  </si>
  <si>
    <t>320.00.00.900-9000.15</t>
  </si>
  <si>
    <t>Other Transfers Police Grants Fund</t>
  </si>
  <si>
    <t>320.11.00.200-5000.01</t>
  </si>
  <si>
    <t>320.11.00.200-5000.03</t>
  </si>
  <si>
    <t>320.11.00.200-5000.06</t>
  </si>
  <si>
    <t>320.11.00.200-5000.08</t>
  </si>
  <si>
    <t>320.11.00.200-5000.11</t>
  </si>
  <si>
    <t>320.11.00.200-5100.00</t>
  </si>
  <si>
    <t>320.11.00.200-5100.01</t>
  </si>
  <si>
    <t>320.11.00.200-5100.02</t>
  </si>
  <si>
    <t>320.11.00.200-5100.03</t>
  </si>
  <si>
    <t>320.11.00.200-5100.04</t>
  </si>
  <si>
    <t>320.11.00.200-5100.05</t>
  </si>
  <si>
    <t>320.11.00.200-5100.06</t>
  </si>
  <si>
    <t>320.11.00.200-5100.07</t>
  </si>
  <si>
    <t>320.11.00.200-5100.08</t>
  </si>
  <si>
    <t>320.11.00.200-5100.10</t>
  </si>
  <si>
    <t>320.11.00.200-5100.11</t>
  </si>
  <si>
    <t>320.11.00.200-5100.12</t>
  </si>
  <si>
    <t>320.11.00.200-5100.15</t>
  </si>
  <si>
    <t>320.11.00.200-6600.26</t>
  </si>
  <si>
    <t>320.11.00.200-6600.36</t>
  </si>
  <si>
    <t>320.11.00.210-5000.01</t>
  </si>
  <si>
    <t>320.11.00.210-5000.03</t>
  </si>
  <si>
    <t>320.11.00.210-5000.06</t>
  </si>
  <si>
    <t>320.11.00.210-5000.08</t>
  </si>
  <si>
    <t>320.11.00.210-5000.11</t>
  </si>
  <si>
    <t>320.11.00.210-5100.00</t>
  </si>
  <si>
    <t>320.11.00.210-5100.01</t>
  </si>
  <si>
    <t>320.11.00.210-5100.02</t>
  </si>
  <si>
    <t>320.11.00.210-5100.03</t>
  </si>
  <si>
    <t>320.11.00.210-5100.04</t>
  </si>
  <si>
    <t>320.11.00.210-5100.05</t>
  </si>
  <si>
    <t>320.11.00.210-5100.06</t>
  </si>
  <si>
    <t>320.11.00.210-5100.07</t>
  </si>
  <si>
    <t>320.11.00.210-5100.08</t>
  </si>
  <si>
    <t>320.11.00.210-5100.09</t>
  </si>
  <si>
    <t>320.11.00.210-5100.10</t>
  </si>
  <si>
    <t>320.11.00.210-5100.11</t>
  </si>
  <si>
    <t>320.11.00.210-5100.12</t>
  </si>
  <si>
    <t>320.11.00.210-5100.15</t>
  </si>
  <si>
    <t>320.13.00.290-5000.01</t>
  </si>
  <si>
    <t>320.13.00.290-5000.03</t>
  </si>
  <si>
    <t>320.13.00.290-5000.04</t>
  </si>
  <si>
    <t>320.13.00.290-5000.06</t>
  </si>
  <si>
    <t>320.13.00.290-5000.07</t>
  </si>
  <si>
    <t>320.13.00.290-5000.08</t>
  </si>
  <si>
    <t>320.13.00.290-5000.11</t>
  </si>
  <si>
    <t>320.13.00.290-5100.00</t>
  </si>
  <si>
    <t>320.13.00.290-5100.01</t>
  </si>
  <si>
    <t>320.13.00.290-5100.02</t>
  </si>
  <si>
    <t>320.13.00.290-5100.03</t>
  </si>
  <si>
    <t>320.13.00.290-5100.04</t>
  </si>
  <si>
    <t>320.13.00.290-5100.05</t>
  </si>
  <si>
    <t>320.13.00.290-5100.06</t>
  </si>
  <si>
    <t>320.13.00.290-5100.07</t>
  </si>
  <si>
    <t>320.13.00.290-5100.08</t>
  </si>
  <si>
    <t>320.13.00.290-5100.10</t>
  </si>
  <si>
    <t>320.13.00.290-5100.11</t>
  </si>
  <si>
    <t>320.13.00.290-5100.12</t>
  </si>
  <si>
    <t>320.13.00.290-5100.15</t>
  </si>
  <si>
    <t>320.13.00.290-6000.01</t>
  </si>
  <si>
    <t>320.13.00.290-6000.09</t>
  </si>
  <si>
    <t>320.13.00.290-6230.02</t>
  </si>
  <si>
    <t>320.13.00.290-6600.07</t>
  </si>
  <si>
    <t>320.13.00.290-6600.36</t>
  </si>
  <si>
    <t>Public Safety Endowment</t>
  </si>
  <si>
    <t>330.11.00.001-4475.25</t>
  </si>
  <si>
    <t>330.11.00.001-4700.01</t>
  </si>
  <si>
    <t>330.11.00.001-4700.19</t>
  </si>
  <si>
    <t>330.11.00.001-4700.21</t>
  </si>
  <si>
    <t>330.00.00.900-9000.01</t>
  </si>
  <si>
    <t>330.00.00.900-9000.54</t>
  </si>
  <si>
    <t>330.11.00.001-5000.01</t>
  </si>
  <si>
    <t>330.11.00.001-5000.03</t>
  </si>
  <si>
    <t>330.11.00.001-5000.08</t>
  </si>
  <si>
    <t>330.11.00.001-5000.10</t>
  </si>
  <si>
    <t>330.11.00.001-5000.12</t>
  </si>
  <si>
    <t>330.11.00.001-5100.01</t>
  </si>
  <si>
    <t>330.11.00.001-5100.02</t>
  </si>
  <si>
    <t>330.11.00.001-5100.03</t>
  </si>
  <si>
    <t>330.11.00.001-5100.04</t>
  </si>
  <si>
    <t>330.11.00.001-5100.05</t>
  </si>
  <si>
    <t>330.11.00.001-5100.06</t>
  </si>
  <si>
    <t>330.11.00.001-5100.07</t>
  </si>
  <si>
    <t>330.11.00.001-5100.08</t>
  </si>
  <si>
    <t>330.11.00.001-5100.10</t>
  </si>
  <si>
    <t>330.11.00.001-5100.11</t>
  </si>
  <si>
    <t>330.11.00.001-5100.15</t>
  </si>
  <si>
    <t>330.11.00.001-6600.26</t>
  </si>
  <si>
    <t>330.11.00.001-6600.30</t>
  </si>
  <si>
    <t>330.11.00.001-6600.36</t>
  </si>
  <si>
    <t>330.11.00.001-7000.02</t>
  </si>
  <si>
    <t>330.11.00.200-5000.01</t>
  </si>
  <si>
    <t>330.11.00.200-5000.03</t>
  </si>
  <si>
    <t>330.11.00.200-5000.08</t>
  </si>
  <si>
    <t>330.11.00.200-5100.01</t>
  </si>
  <si>
    <t>330.11.00.200-5100.02</t>
  </si>
  <si>
    <t>330.11.00.200-5100.03</t>
  </si>
  <si>
    <t>330.11.00.200-5100.04</t>
  </si>
  <si>
    <t>330.11.00.200-5100.05</t>
  </si>
  <si>
    <t>330.11.00.200-5100.06</t>
  </si>
  <si>
    <t>330.11.00.200-5100.07</t>
  </si>
  <si>
    <t>330.11.00.200-5100.10</t>
  </si>
  <si>
    <t>330.11.00.200-5100.11</t>
  </si>
  <si>
    <t>330.11.00.200-5100.12</t>
  </si>
  <si>
    <t>330.11.00.200-5100.15</t>
  </si>
  <si>
    <t>330.11.00.210-5000.01</t>
  </si>
  <si>
    <t>330.11.00.210-5000.02</t>
  </si>
  <si>
    <t>330.11.00.210-5000.03</t>
  </si>
  <si>
    <t>330.11.00.210-5000.06</t>
  </si>
  <si>
    <t>330.11.00.210-5000.08</t>
  </si>
  <si>
    <t>330.11.00.210-5100.00</t>
  </si>
  <si>
    <t>330.11.00.210-5100.01</t>
  </si>
  <si>
    <t>330.11.00.210-5100.02</t>
  </si>
  <si>
    <t>330.11.00.210-5100.03</t>
  </si>
  <si>
    <t>330.11.00.210-5100.04</t>
  </si>
  <si>
    <t>330.11.00.210-5100.05</t>
  </si>
  <si>
    <t>330.11.00.210-5100.06</t>
  </si>
  <si>
    <t>330.11.00.210-5100.07</t>
  </si>
  <si>
    <t>330.11.00.210-5100.08</t>
  </si>
  <si>
    <t>330.11.00.210-5100.10</t>
  </si>
  <si>
    <t>330.11.00.210-5100.11</t>
  </si>
  <si>
    <t>330.11.00.210-5100.12</t>
  </si>
  <si>
    <t>330.11.00.210-5100.15</t>
  </si>
  <si>
    <t>330.11.00.210-6600.04</t>
  </si>
  <si>
    <t>330.13.00.290-5000.01</t>
  </si>
  <si>
    <t>330.13.00.290-5000.03</t>
  </si>
  <si>
    <t>330.13.00.290-5000.04</t>
  </si>
  <si>
    <t xml:space="preserve">330.13.00.290-5000 - </t>
  </si>
  <si>
    <t>aries</t>
  </si>
  <si>
    <t>330.13.00.290-5100.00</t>
  </si>
  <si>
    <t>330.13.00.290-5100.01</t>
  </si>
  <si>
    <t>330.13.00.290-5100.02</t>
  </si>
  <si>
    <t>330.13.00.290-5100.03</t>
  </si>
  <si>
    <t>330.13.00.290-5100.04</t>
  </si>
  <si>
    <t>330.13.00.290-5100.05</t>
  </si>
  <si>
    <t>330.13.00.290-5100.06</t>
  </si>
  <si>
    <t>330.13.00.290-5100.07</t>
  </si>
  <si>
    <t>330.13.00.290-5100.08</t>
  </si>
  <si>
    <t>330.13.00.290-5100.10</t>
  </si>
  <si>
    <t>330.13.00.290-5100.11</t>
  </si>
  <si>
    <t>330.13.00.290-5100.12</t>
  </si>
  <si>
    <t>330.13.00.290-6000.01</t>
  </si>
  <si>
    <t>330.13.00.290-7000.02</t>
  </si>
  <si>
    <t>330.13.00.290-7000.04</t>
  </si>
  <si>
    <t>340.00.00.900-4300.12</t>
  </si>
  <si>
    <t>Licenses and Permits Building Permits</t>
  </si>
  <si>
    <t>340.00.00.900-4450.35</t>
  </si>
  <si>
    <t>Intergovernmental Grants-Federal Smart Valley</t>
  </si>
  <si>
    <t>340.00.00.900-4700.01</t>
  </si>
  <si>
    <t>340.00.00.900-4700.21</t>
  </si>
  <si>
    <t>340.00.00.900-4850.07</t>
  </si>
  <si>
    <t>340.00.00.900-4850.08</t>
  </si>
  <si>
    <t>340.00.00.900-4900.01</t>
  </si>
  <si>
    <t>340.00.00.900-4900.25</t>
  </si>
  <si>
    <t>340.30.40.015-4400.31</t>
  </si>
  <si>
    <t>Intergovernmental Revenues SJAFCA Admin Fee</t>
  </si>
  <si>
    <t>340.30.40.015-4500.03</t>
  </si>
  <si>
    <t>340.30.40.015-4520.04</t>
  </si>
  <si>
    <t>Charges for Services-CDD Special Service Fees</t>
  </si>
  <si>
    <t>340.30.40.015-4520.11</t>
  </si>
  <si>
    <t>Charges for Services-CDD Plan Check Review</t>
  </si>
  <si>
    <t>340.30.40.015-4520.12</t>
  </si>
  <si>
    <t>Charges for Services-CDD Construction Inspection</t>
  </si>
  <si>
    <t>340.30.40.015-4520.13</t>
  </si>
  <si>
    <t>Charges for Services-CDD Encroachment Permit</t>
  </si>
  <si>
    <t>340.30.40.015-4520.14</t>
  </si>
  <si>
    <t>Charges for Services-CDD Planning Review</t>
  </si>
  <si>
    <t>340.30.40.015-4520.15</t>
  </si>
  <si>
    <t>Charges for Services-CDD Stormwater Quality Control</t>
  </si>
  <si>
    <t>340.30.40.015-4600.02</t>
  </si>
  <si>
    <t>340.30.40.015-4850.07</t>
  </si>
  <si>
    <t>340.30.40.015-4850.08</t>
  </si>
  <si>
    <t>340.30.40.400-4520.01</t>
  </si>
  <si>
    <t>Charges for Services-CDD Zoning &amp; Subdivision Fees</t>
  </si>
  <si>
    <t>340.30.40.400-4520.02</t>
  </si>
  <si>
    <t>Charges for Services-CDD Environmental Eval Fees</t>
  </si>
  <si>
    <t>340.30.40.400-4520.03</t>
  </si>
  <si>
    <t>Charges for Services-CDD Design/ Site Plan Review Fees</t>
  </si>
  <si>
    <t>340.30.40.400-4520.04</t>
  </si>
  <si>
    <t>340.30.40.400-4520.05</t>
  </si>
  <si>
    <t>Charges for Services-CDD Annexation Fees</t>
  </si>
  <si>
    <t>340.30.40.400-4520.09</t>
  </si>
  <si>
    <t>Charges for Services-CDD Plan Retention</t>
  </si>
  <si>
    <t>340.30.40.400-4520.16</t>
  </si>
  <si>
    <t>Charges for Services-CDD Long Range Plan</t>
  </si>
  <si>
    <t>Building Safety</t>
  </si>
  <si>
    <t>340.30.45.000-4300.12</t>
  </si>
  <si>
    <t>340.30.45.000-4300.13</t>
  </si>
  <si>
    <t>Licenses and Permits Plumbing Permits</t>
  </si>
  <si>
    <t>340.30.45.000-4300.14</t>
  </si>
  <si>
    <t>Licenses and Permits Electric Permits</t>
  </si>
  <si>
    <t>340.30.45.000-4520.09</t>
  </si>
  <si>
    <t>340.30.45.000-4600.13</t>
  </si>
  <si>
    <t>340.30.45.000-4850.08</t>
  </si>
  <si>
    <t>340.45.40.000-4400.31</t>
  </si>
  <si>
    <t>340.45.40.000-4520.11</t>
  </si>
  <si>
    <t>340.45.40.000-4520.12</t>
  </si>
  <si>
    <t>340.45.40.000-4520.13</t>
  </si>
  <si>
    <t>340.45.40.000-4520.14</t>
  </si>
  <si>
    <t>340.45.40.000-4520.15</t>
  </si>
  <si>
    <t>340.45.40.000-4850.07</t>
  </si>
  <si>
    <t>340.00.00.900-9000.82</t>
  </si>
  <si>
    <t>340.02.00.002-6002.30</t>
  </si>
  <si>
    <t>Legal Services Community Development</t>
  </si>
  <si>
    <t>340.02.00.002-6002.45</t>
  </si>
  <si>
    <t>Legal Services Engineering</t>
  </si>
  <si>
    <t>340.05.00.150-5000.01</t>
  </si>
  <si>
    <t>340.05.00.150-5100.00</t>
  </si>
  <si>
    <t>340.05.00.150-5100.01</t>
  </si>
  <si>
    <t>340.05.00.150-5100.08</t>
  </si>
  <si>
    <t>340.05.00.150-5100.11</t>
  </si>
  <si>
    <t>340.05.00.150-6000.01</t>
  </si>
  <si>
    <t>340.30.40.015-5000.01</t>
  </si>
  <si>
    <t>340.30.40.015-5000.02</t>
  </si>
  <si>
    <t>340.30.40.015-5000.03</t>
  </si>
  <si>
    <t>340.30.40.015-5000.04</t>
  </si>
  <si>
    <t>340.30.40.015-5000.06</t>
  </si>
  <si>
    <t>340.30.40.015-5000.07</t>
  </si>
  <si>
    <t>340.30.40.015-5000.08</t>
  </si>
  <si>
    <t>340.30.40.015-5100.00</t>
  </si>
  <si>
    <t>340.30.40.015-5100.01</t>
  </si>
  <si>
    <t>340.30.40.015-5100.02</t>
  </si>
  <si>
    <t>340.30.40.015-5100.03</t>
  </si>
  <si>
    <t>340.30.40.015-5100.04</t>
  </si>
  <si>
    <t>340.30.40.015-5100.05</t>
  </si>
  <si>
    <t>340.30.40.015-5100.06</t>
  </si>
  <si>
    <t>340.30.40.015-5100.07</t>
  </si>
  <si>
    <t>340.30.40.015-5100.08</t>
  </si>
  <si>
    <t>340.30.40.015-5100.10</t>
  </si>
  <si>
    <t>340.30.40.015-5100.11</t>
  </si>
  <si>
    <t>340.30.40.015-5100.15</t>
  </si>
  <si>
    <t>340.30.40.015-5100.17</t>
  </si>
  <si>
    <t>340.30.40.015-6000.01</t>
  </si>
  <si>
    <t>340.30.40.015-6000.10</t>
  </si>
  <si>
    <t>340.30.40.015-6000.18</t>
  </si>
  <si>
    <t>340.30.40.015-6100.01</t>
  </si>
  <si>
    <t>340.30.40.015-6100.02</t>
  </si>
  <si>
    <t>340.30.40.015-6100.03</t>
  </si>
  <si>
    <t>340.30.40.015-6200.01</t>
  </si>
  <si>
    <t>340.30.40.015-6200.02</t>
  </si>
  <si>
    <t>340.30.40.015-6200.03</t>
  </si>
  <si>
    <t>340.30.40.015-6200.05</t>
  </si>
  <si>
    <t>340.30.40.015-6200.09</t>
  </si>
  <si>
    <t>340.30.40.015-6300.01</t>
  </si>
  <si>
    <t>340.30.40.015-6300.02</t>
  </si>
  <si>
    <t>340.30.40.015-6500.04</t>
  </si>
  <si>
    <t>340.30.40.015-6600.01</t>
  </si>
  <si>
    <t>340.30.40.015-6600.03</t>
  </si>
  <si>
    <t>340.30.40.015-6600.04</t>
  </si>
  <si>
    <t>340.30.40.015-6600.05</t>
  </si>
  <si>
    <t>340.30.40.015-6600.06</t>
  </si>
  <si>
    <t>340.30.40.015-6600.07</t>
  </si>
  <si>
    <t>340.30.40.015-6600.26</t>
  </si>
  <si>
    <t>340.30.40.015-6600.32</t>
  </si>
  <si>
    <t>340.30.40.015-6600.36</t>
  </si>
  <si>
    <t>340.30.40.400-5000.01</t>
  </si>
  <si>
    <t>340.30.40.400-5000.02</t>
  </si>
  <si>
    <t>340.30.40.400-5000.03</t>
  </si>
  <si>
    <t>340.30.40.400-5000.06</t>
  </si>
  <si>
    <t>340.30.40.400-5000.07</t>
  </si>
  <si>
    <t>340.30.40.400-5000.08</t>
  </si>
  <si>
    <t>340.30.40.400-5000.10</t>
  </si>
  <si>
    <t>340.30.40.400-5000.12</t>
  </si>
  <si>
    <t>340.30.40.400-5100.00</t>
  </si>
  <si>
    <t>340.30.40.400-5100.01</t>
  </si>
  <si>
    <t>340.30.40.400-5100.02</t>
  </si>
  <si>
    <t>340.30.40.400-5100.03</t>
  </si>
  <si>
    <t>340.30.40.400-5100.04</t>
  </si>
  <si>
    <t>340.30.40.400-5100.05</t>
  </si>
  <si>
    <t>340.30.40.400-5100.06</t>
  </si>
  <si>
    <t>340.30.40.400-5100.07</t>
  </si>
  <si>
    <t>340.30.40.400-5100.08</t>
  </si>
  <si>
    <t>340.30.40.400-5100.09</t>
  </si>
  <si>
    <t>340.30.40.400-5100.11</t>
  </si>
  <si>
    <t>340.30.40.400-5100.15</t>
  </si>
  <si>
    <t>340.30.40.400-5100.17</t>
  </si>
  <si>
    <t>340.30.40.400-6600.06</t>
  </si>
  <si>
    <t>340.30.40.400-6000.01</t>
  </si>
  <si>
    <t>340.30.40.400-6000.12</t>
  </si>
  <si>
    <t>340.30.40.400-6000.18</t>
  </si>
  <si>
    <t>340.30.40.400-6000.19</t>
  </si>
  <si>
    <t>340.30.40.400-6000.33</t>
  </si>
  <si>
    <t>Professional Services Long Range Planning</t>
  </si>
  <si>
    <t>340.30.40.400-6100.01</t>
  </si>
  <si>
    <t>340.30.40.400-6100.02</t>
  </si>
  <si>
    <t>340.30.40.400-6100.03</t>
  </si>
  <si>
    <t>340.30.40.400-6200.01</t>
  </si>
  <si>
    <t>340.30.40.400-6200.02</t>
  </si>
  <si>
    <t>340.30.40.400-6200.03</t>
  </si>
  <si>
    <t>340.30.40.400-6200.04</t>
  </si>
  <si>
    <t>340.30.40.400-6200.05</t>
  </si>
  <si>
    <t>340.30.40.400-6200.09</t>
  </si>
  <si>
    <t>340.30.40.400-6260.01</t>
  </si>
  <si>
    <t>Supplies-Community Development General Plan Documents</t>
  </si>
  <si>
    <t>340.30.40.400-6300.01</t>
  </si>
  <si>
    <t>340.30.40.400-6300.02</t>
  </si>
  <si>
    <t>340.30.40.400-6350.01</t>
  </si>
  <si>
    <t>340.30.40.400-6500.04</t>
  </si>
  <si>
    <t>340.30.40.400-6600.01</t>
  </si>
  <si>
    <t>340.30.40.400-6600.03</t>
  </si>
  <si>
    <t>340.30.40.400-6600.04</t>
  </si>
  <si>
    <t>340.30.40.400-6600.05</t>
  </si>
  <si>
    <t>340.30.40.400-6600.07</t>
  </si>
  <si>
    <t>340.30.40.400-6600.14</t>
  </si>
  <si>
    <t>340.30.40.400-6600.20</t>
  </si>
  <si>
    <t>Administrative Expenses Training - Commissioners</t>
  </si>
  <si>
    <t>340.30.40.400-6600.26</t>
  </si>
  <si>
    <t>340.30.40.400-6600.28</t>
  </si>
  <si>
    <t>340.30.40.400-6600.32</t>
  </si>
  <si>
    <t>340.30.40.400-6600.36</t>
  </si>
  <si>
    <t>340.30.45.000-5000.01</t>
  </si>
  <si>
    <t>340.30.45.000-5000.02</t>
  </si>
  <si>
    <t>340.30.45.000-5000.03</t>
  </si>
  <si>
    <t>340.30.45.000-5000.04</t>
  </si>
  <si>
    <t>340.30.45.000-5000.06</t>
  </si>
  <si>
    <t>340.30.45.000-5000.07</t>
  </si>
  <si>
    <t>340.30.45.000-5000.08</t>
  </si>
  <si>
    <t>340.30.45.000-5000.10</t>
  </si>
  <si>
    <t>340.30.45.000-5000.12</t>
  </si>
  <si>
    <t>340.30.45.000-5100.00</t>
  </si>
  <si>
    <t>340.30.45.000-5100.01</t>
  </si>
  <si>
    <t>340.30.45.000-5100.02</t>
  </si>
  <si>
    <t>340.30.45.000-5100.03</t>
  </si>
  <si>
    <t>340.30.45.000-5100.04</t>
  </si>
  <si>
    <t>340.30.45.000-5100.05</t>
  </si>
  <si>
    <t>340.30.45.000-5100.06</t>
  </si>
  <si>
    <t>340.30.45.000-5100.07</t>
  </si>
  <si>
    <t>340.30.45.000-5100.08</t>
  </si>
  <si>
    <t>340.30.45.000-5100.09</t>
  </si>
  <si>
    <t>340.30.45.000-5100.10</t>
  </si>
  <si>
    <t>340.30.45.000-5100.11</t>
  </si>
  <si>
    <t>340.30.45.000-5100.12</t>
  </si>
  <si>
    <t>340.30.45.000-5100.15</t>
  </si>
  <si>
    <t>340.30.45.000-5100.17</t>
  </si>
  <si>
    <t>340.30.45.000-6600.06</t>
  </si>
  <si>
    <t>340.30.45.000-6000.01</t>
  </si>
  <si>
    <t>340.30.45.000-6000.10</t>
  </si>
  <si>
    <t>340.30.45.000-6000.12</t>
  </si>
  <si>
    <t>340.30.45.000-6000.18</t>
  </si>
  <si>
    <t>340.30.45.000-6000.19</t>
  </si>
  <si>
    <t>340.30.45.000-6100.01</t>
  </si>
  <si>
    <t>340.30.45.000-6100.02</t>
  </si>
  <si>
    <t>340.30.45.000-6200.01</t>
  </si>
  <si>
    <t>340.30.45.000-6200.02</t>
  </si>
  <si>
    <t>340.30.45.000-6200.03</t>
  </si>
  <si>
    <t>340.30.45.000-6200.04</t>
  </si>
  <si>
    <t>340.30.45.000-6200.05</t>
  </si>
  <si>
    <t>340.30.45.000-6200.09</t>
  </si>
  <si>
    <t>340.30.45.000-6300.01</t>
  </si>
  <si>
    <t>340.30.45.000-6300.02</t>
  </si>
  <si>
    <t>340.30.45.000-6500.04</t>
  </si>
  <si>
    <t>340.30.45.000-6600.01</t>
  </si>
  <si>
    <t>340.30.45.000-6600.03</t>
  </si>
  <si>
    <t>340.30.45.000-6600.04</t>
  </si>
  <si>
    <t>340.30.45.000-6600.05</t>
  </si>
  <si>
    <t>340.30.45.000-6600.07</t>
  </si>
  <si>
    <t>340.30.45.000-6600.26</t>
  </si>
  <si>
    <t>340.30.45.000-6600.28</t>
  </si>
  <si>
    <t>340.30.45.000-6600.32</t>
  </si>
  <si>
    <t>340.30.45.000-6600.36</t>
  </si>
  <si>
    <t>340.30.45.000-7000.08</t>
  </si>
  <si>
    <t>Capital Outlay Computer Software</t>
  </si>
  <si>
    <t>340.40.60.520-6400.05</t>
  </si>
  <si>
    <t>340.40.60.520-7000.03</t>
  </si>
  <si>
    <t>350.00.00.900-4850.04</t>
  </si>
  <si>
    <t>420.00.00.900-4400.10</t>
  </si>
  <si>
    <t>Intergovernmental Revenues Gas Tax-2105 Apportionment</t>
  </si>
  <si>
    <t>420.00.00.900-4400.11</t>
  </si>
  <si>
    <t>Intergovernmental Revenues Gas Tax-2106 Apportionment</t>
  </si>
  <si>
    <t>420.00.00.900-4400.12</t>
  </si>
  <si>
    <t>Intergovernmental Revenues Gas Tax-2107 Apportionment</t>
  </si>
  <si>
    <t>420.00.00.900-4400.13</t>
  </si>
  <si>
    <t>Intergovernmental Revenues Gas Tax 2107.5 Apportionment</t>
  </si>
  <si>
    <t>420.00.00.900-4400.14</t>
  </si>
  <si>
    <t>Intergovernmental Revenues Gas Tax-2103 Apportionment</t>
  </si>
  <si>
    <t>420.00.00.900-4400.29</t>
  </si>
  <si>
    <t>Intergovernmental Revenues Gas Tax 2031 Apportionment</t>
  </si>
  <si>
    <t>420.00.00.900-4400.30</t>
  </si>
  <si>
    <t>Intergovernmental Revenues Gas Tax Repayment</t>
  </si>
  <si>
    <t>420.00.00.900-4700.01</t>
  </si>
  <si>
    <t>420.00.00.900-4700.21</t>
  </si>
  <si>
    <t>420.00.00.900-4850.07</t>
  </si>
  <si>
    <t>420.00.00.900-4900.01</t>
  </si>
  <si>
    <t>420.00.00.900-5000.01</t>
  </si>
  <si>
    <t>420.00.00.900-5100.00</t>
  </si>
  <si>
    <t>420.00.00.900-5100.01</t>
  </si>
  <si>
    <t>420.00.00.900-5100.08</t>
  </si>
  <si>
    <t>420.00.00.900-5100.11</t>
  </si>
  <si>
    <t>420.00.00.900-6600.30</t>
  </si>
  <si>
    <t>420.00.00.900-7000.03</t>
  </si>
  <si>
    <t>420.00.00.900-7000.99</t>
  </si>
  <si>
    <t>420.00.00.900-8150.46</t>
  </si>
  <si>
    <t>Capital Improvements-Transportation SB1 Projects</t>
  </si>
  <si>
    <t>420.20.25.330-5000.01</t>
  </si>
  <si>
    <t>420.20.25.330-5000.02</t>
  </si>
  <si>
    <t>420.20.25.330-5000.03</t>
  </si>
  <si>
    <t>420.20.25.330-5000.08</t>
  </si>
  <si>
    <t>420.20.25.330-5000.10</t>
  </si>
  <si>
    <t>420.20.25.330-5000.12</t>
  </si>
  <si>
    <t>420.20.25.330-5100.00</t>
  </si>
  <si>
    <t>420.20.25.330-5100.01</t>
  </si>
  <si>
    <t>420.20.25.330-5100.02</t>
  </si>
  <si>
    <t>420.20.25.330-5100.03</t>
  </si>
  <si>
    <t>420.20.25.330-5100.04</t>
  </si>
  <si>
    <t>420.20.25.330-5100.05</t>
  </si>
  <si>
    <t>420.20.25.330-5100.06</t>
  </si>
  <si>
    <t>420.20.25.330-5100.07</t>
  </si>
  <si>
    <t>420.20.25.330-5100.08</t>
  </si>
  <si>
    <t>420.20.25.330-5100.10</t>
  </si>
  <si>
    <t>420.20.25.330-5100.11</t>
  </si>
  <si>
    <t>420.20.25.330-5100.17</t>
  </si>
  <si>
    <t>420.40.55.966-5000.01</t>
  </si>
  <si>
    <t>420.40.55.966-5100.00</t>
  </si>
  <si>
    <t>420.40.55.966-5100.01</t>
  </si>
  <si>
    <t>420.40.55.966-5100.02</t>
  </si>
  <si>
    <t>420.40.55.966-5100.03</t>
  </si>
  <si>
    <t>420.40.55.966-5100.04</t>
  </si>
  <si>
    <t>420.40.55.966-5100.05</t>
  </si>
  <si>
    <t>420.40.55.966-5100.07</t>
  </si>
  <si>
    <t>420.40.55.966-5100.08</t>
  </si>
  <si>
    <t>420.40.55.966-5100.11</t>
  </si>
  <si>
    <t>420.40.60.520-6400.05</t>
  </si>
  <si>
    <t>420.40.60.520-7000.03</t>
  </si>
  <si>
    <t>420.40.60.530-6400.05</t>
  </si>
  <si>
    <t>420.40.70.570-5000.01</t>
  </si>
  <si>
    <t>420.40.70.570-5000.02</t>
  </si>
  <si>
    <t>420.40.70.570-5000.03</t>
  </si>
  <si>
    <t>420.40.70.570-5000.04</t>
  </si>
  <si>
    <t>420.40.70.570-5000.06</t>
  </si>
  <si>
    <t>420.40.70.570-5000.07</t>
  </si>
  <si>
    <t>420.40.70.570-5000.08</t>
  </si>
  <si>
    <t>420.40.70.570-5000.10</t>
  </si>
  <si>
    <t>420.40.70.570-5000.11</t>
  </si>
  <si>
    <t>420.40.70.570-5000.12</t>
  </si>
  <si>
    <t>420.40.70.570-5100.00</t>
  </si>
  <si>
    <t>420.40.70.570-5100.01</t>
  </si>
  <si>
    <t>420.40.70.570-5100.02</t>
  </si>
  <si>
    <t>420.40.70.570-5100.03</t>
  </si>
  <si>
    <t>420.40.70.570-5100.04</t>
  </si>
  <si>
    <t>420.40.70.570-5100.05</t>
  </si>
  <si>
    <t>420.40.70.570-5100.06</t>
  </si>
  <si>
    <t>420.40.70.570-5100.07</t>
  </si>
  <si>
    <t>420.40.70.570-5100.08</t>
  </si>
  <si>
    <t>420.40.70.570-5100.09</t>
  </si>
  <si>
    <t>420.40.70.570-5100.10</t>
  </si>
  <si>
    <t>420.40.70.570-5100.11</t>
  </si>
  <si>
    <t>420.40.70.570-5100.12</t>
  </si>
  <si>
    <t>420.40.70.570-5100.15</t>
  </si>
  <si>
    <t>420.40.70.570-5100.17</t>
  </si>
  <si>
    <t>420.40.70.570-6000.01</t>
  </si>
  <si>
    <t>420.40.70.570-6000.09</t>
  </si>
  <si>
    <t>420.40.70.570-6000.12</t>
  </si>
  <si>
    <t>420.40.70.570-6100.01</t>
  </si>
  <si>
    <t>420.40.70.570-6200.02</t>
  </si>
  <si>
    <t>420.40.70.570-6200.03</t>
  </si>
  <si>
    <t>420.40.70.570-6200.05</t>
  </si>
  <si>
    <t>420.40.70.570-6200.06</t>
  </si>
  <si>
    <t>420.40.70.570-6200.08</t>
  </si>
  <si>
    <t>420.40.70.570-6280.01</t>
  </si>
  <si>
    <t>Supplies-Public Works Street Maintenance</t>
  </si>
  <si>
    <t>420.40.70.570-6280.02</t>
  </si>
  <si>
    <t>Supplies-Public Works Pavement Repair</t>
  </si>
  <si>
    <t>420.40.70.570-6280.05</t>
  </si>
  <si>
    <t>Supplies-Public Works Traffic Signs</t>
  </si>
  <si>
    <t>420.40.70.570-6300.03</t>
  </si>
  <si>
    <t>420.40.70.570-6350.05</t>
  </si>
  <si>
    <t>Maintenance Agreements &amp; Licenses Traffic Control</t>
  </si>
  <si>
    <t>420.40.70.570-6400.02</t>
  </si>
  <si>
    <t>420.40.70.570-6400.04</t>
  </si>
  <si>
    <t>420.40.70.570-6400.05</t>
  </si>
  <si>
    <t>420.40.70.570-6400.10</t>
  </si>
  <si>
    <t>420.40.70.570-6400.21</t>
  </si>
  <si>
    <t>Repairs &amp; Maintenance Soundwall/Barriers</t>
  </si>
  <si>
    <t>420.40.70.570-6410.02</t>
  </si>
  <si>
    <t>Repairs &amp; Maintenance-Transportation Slurry/Overlay</t>
  </si>
  <si>
    <t>420.40.70.570-6410.07</t>
  </si>
  <si>
    <t>Repairs &amp; Maintenance-Transportation Soundwall</t>
  </si>
  <si>
    <t>420.40.70.570-6500.04</t>
  </si>
  <si>
    <t>420.40.70.570-6600.04</t>
  </si>
  <si>
    <t>420.40.70.570-6600.07</t>
  </si>
  <si>
    <t>420.40.70.570-6600.26</t>
  </si>
  <si>
    <t>420.40.70.570-6600.28</t>
  </si>
  <si>
    <t>420.40.70.570-6600.32</t>
  </si>
  <si>
    <t>420.40.70.570-6600.36</t>
  </si>
  <si>
    <t>420.40.70.570-7000.03</t>
  </si>
  <si>
    <t>Curb Gutter Sidewalk</t>
  </si>
  <si>
    <t>420.40.70.580-5000.01</t>
  </si>
  <si>
    <t>420.40.70.580-5000.03</t>
  </si>
  <si>
    <t>420.40.70.580-5000.04</t>
  </si>
  <si>
    <t>420.40.70.580-5000.06</t>
  </si>
  <si>
    <t>420.40.70.580-5000.07</t>
  </si>
  <si>
    <t>420.40.70.580-5000.08</t>
  </si>
  <si>
    <t>420.40.70.580-5000.11</t>
  </si>
  <si>
    <t>420.40.70.580-5100.00</t>
  </si>
  <si>
    <t>420.40.70.580-5100.01</t>
  </si>
  <si>
    <t>420.40.70.580-5100.02</t>
  </si>
  <si>
    <t>420.40.70.580-5100.03</t>
  </si>
  <si>
    <t>420.40.70.580-5100.04</t>
  </si>
  <si>
    <t>420.40.70.580-5100.05</t>
  </si>
  <si>
    <t>420.40.70.580-5100.06</t>
  </si>
  <si>
    <t>420.40.70.580-5100.07</t>
  </si>
  <si>
    <t>420.40.70.580-5100.08</t>
  </si>
  <si>
    <t>420.40.70.580-5100.09</t>
  </si>
  <si>
    <t>420.40.70.580-5100.10</t>
  </si>
  <si>
    <t>420.40.70.580-5100.11</t>
  </si>
  <si>
    <t>420.40.70.580-5100.12</t>
  </si>
  <si>
    <t>420.40.70.580-5100.15</t>
  </si>
  <si>
    <t>420.40.70.580-6280.04</t>
  </si>
  <si>
    <t>Supplies-Public Works Sidewalk Repair</t>
  </si>
  <si>
    <t>420.40.70.580-6400.22</t>
  </si>
  <si>
    <t>Repairs &amp; Maintenance Curb Gutter Sidewalk</t>
  </si>
  <si>
    <t>420.40.70.580-6410.05</t>
  </si>
  <si>
    <t>Repairs &amp; Maintenance-Transportation Curb Gutter Sidewalk</t>
  </si>
  <si>
    <t>420.40.70.580-7000.03</t>
  </si>
  <si>
    <t>Street Lights</t>
  </si>
  <si>
    <t>420.40.70.590-5000.01</t>
  </si>
  <si>
    <t>420.40.70.590-5000.03</t>
  </si>
  <si>
    <t>420.40.70.590-5000.06</t>
  </si>
  <si>
    <t>420.40.70.590-5000.07</t>
  </si>
  <si>
    <t>420.40.70.590-5000.08</t>
  </si>
  <si>
    <t>420.40.70.590-5000.11</t>
  </si>
  <si>
    <t>420.40.70.590-5100.00</t>
  </si>
  <si>
    <t>420.40.70.590-5100.01</t>
  </si>
  <si>
    <t>420.40.70.590-5100.02</t>
  </si>
  <si>
    <t>420.40.70.590-5100.03</t>
  </si>
  <si>
    <t>420.40.70.590-5100.04</t>
  </si>
  <si>
    <t>420.40.70.590-5100.05</t>
  </si>
  <si>
    <t>420.40.70.590-5100.06</t>
  </si>
  <si>
    <t>420.40.70.590-5100.07</t>
  </si>
  <si>
    <t>420.40.70.590-5100.08</t>
  </si>
  <si>
    <t>420.40.70.590-5100.10</t>
  </si>
  <si>
    <t>420.40.70.590-5100.11</t>
  </si>
  <si>
    <t>420.40.70.590-5100.12</t>
  </si>
  <si>
    <t>420.40.70.590-5100.15</t>
  </si>
  <si>
    <t>420.40.70.590-6280.07</t>
  </si>
  <si>
    <t>Supplies-Public Works Street Lights</t>
  </si>
  <si>
    <t>420.40.70.590-6350.06</t>
  </si>
  <si>
    <t>Maintenance Agreements &amp; Licenses Streetlights</t>
  </si>
  <si>
    <t>600</t>
  </si>
  <si>
    <t>Traffic Controls</t>
  </si>
  <si>
    <t>420.40.70.600-5000.01</t>
  </si>
  <si>
    <t>420.40.70.600-5000.03</t>
  </si>
  <si>
    <t>420.40.70.600-5000.06</t>
  </si>
  <si>
    <t>420.40.70.600-5000.07</t>
  </si>
  <si>
    <t>420.40.70.600-5000.08</t>
  </si>
  <si>
    <t>420.40.70.600-5000.11</t>
  </si>
  <si>
    <t>420.40.70.600-5100.00</t>
  </si>
  <si>
    <t>420.40.70.600-5100.01</t>
  </si>
  <si>
    <t>420.40.70.600-5100.02</t>
  </si>
  <si>
    <t>420.40.70.600-5100.03</t>
  </si>
  <si>
    <t>420.40.70.600-5100.04</t>
  </si>
  <si>
    <t>420.40.70.600-5100.05</t>
  </si>
  <si>
    <t>420.40.70.600-5100.06</t>
  </si>
  <si>
    <t>420.40.70.600-5100.07</t>
  </si>
  <si>
    <t>420.40.70.600-5100.08</t>
  </si>
  <si>
    <t>420.40.70.600-5100.10</t>
  </si>
  <si>
    <t>420.40.70.600-5100.11</t>
  </si>
  <si>
    <t>420.40.70.600-5100.12</t>
  </si>
  <si>
    <t>420.40.70.600-5100.15</t>
  </si>
  <si>
    <t>420.40.70.600-5100.17</t>
  </si>
  <si>
    <t>420.40.70.600-6350.05</t>
  </si>
  <si>
    <t>420.40.70.600-6375.19</t>
  </si>
  <si>
    <t>Operating Fees Highway Signal</t>
  </si>
  <si>
    <t>430.40.70.015-4510.06</t>
  </si>
  <si>
    <t>Charges for Services-Transportation RTIF/SFD</t>
  </si>
  <si>
    <t>430.40.70.015-4510.07</t>
  </si>
  <si>
    <t>Charges for Services-Transportation RTIF/MFD</t>
  </si>
  <si>
    <t>430.40.70.015-4510.08</t>
  </si>
  <si>
    <t>Charges for Services-Transportation RTIF/Retail</t>
  </si>
  <si>
    <t>430.40.70.015-4510.09</t>
  </si>
  <si>
    <t>Charges for Services-Transportation RTIF/Office</t>
  </si>
  <si>
    <t>430.40.70.015-4510.10</t>
  </si>
  <si>
    <t>Charges for Services-Transportation RTIF/Commercial/Industrial</t>
  </si>
  <si>
    <t>430.40.70.015-4510.12</t>
  </si>
  <si>
    <t>Charges for Services-Transportation RTIF Warehouse</t>
  </si>
  <si>
    <t>430.40.70.015-4700.01</t>
  </si>
  <si>
    <t>430.40.70.015-4700.18</t>
  </si>
  <si>
    <t>Investment Earnings RTIF</t>
  </si>
  <si>
    <t>430.40.70.015-4700.19</t>
  </si>
  <si>
    <t>430.40.70.015-4700.21</t>
  </si>
  <si>
    <t>430.40.70.015-4850.07</t>
  </si>
  <si>
    <t>430.40.70.015-6000.01</t>
  </si>
  <si>
    <t>430.00.00.900-8150.25</t>
  </si>
  <si>
    <t>Capital Improvements-Transportation McKinley/120 Interchange</t>
  </si>
  <si>
    <t>430.00.00.900-8150.35</t>
  </si>
  <si>
    <t>Capital Improvements-Transportation Airport Way Widening</t>
  </si>
  <si>
    <t>440.40.70.015-4400.17</t>
  </si>
  <si>
    <t>Intergovernmental Revenues Measure K Flexible Congestion</t>
  </si>
  <si>
    <t>440.40.70.015-4400.20</t>
  </si>
  <si>
    <t>Intergovernmental Revenues Measure K South Union Rd</t>
  </si>
  <si>
    <t>440.40.70.015-4400.21</t>
  </si>
  <si>
    <t>Intergovernmental Revenues Measure K Bikeway Program</t>
  </si>
  <si>
    <t>440.40.70.015-4400.23</t>
  </si>
  <si>
    <t>Intergovernmental Revenues Measure K Local Street Repair</t>
  </si>
  <si>
    <t>440.40.70.015-4400.24</t>
  </si>
  <si>
    <t>Intergovernmental Revenues Measure K Roadway Safety</t>
  </si>
  <si>
    <t>440.40.70.015-4700.01</t>
  </si>
  <si>
    <t>440.40.70.015-4700.19</t>
  </si>
  <si>
    <t>440.40.70.015-4700.21</t>
  </si>
  <si>
    <t>440.40.70.015-4850.07</t>
  </si>
  <si>
    <t>440.40.70.015-4900.48</t>
  </si>
  <si>
    <t>Transfers In Subsidized Street Project</t>
  </si>
  <si>
    <t>440.00.00.900-6410.01</t>
  </si>
  <si>
    <t>Repairs &amp; Maintenance-Transportation Pavement</t>
  </si>
  <si>
    <t>440.00.00.900-6410.02</t>
  </si>
  <si>
    <t>440.00.00.900-8150.22</t>
  </si>
  <si>
    <t>Capital Improvements-Transportation Hwy 99/E Yosemite Interchange Im</t>
  </si>
  <si>
    <t>440.00.00.900-8150.35</t>
  </si>
  <si>
    <t>Capital Improvements-Transportation Airport Way Pavement Imp.</t>
  </si>
  <si>
    <t>440.00.00.900-8150.36</t>
  </si>
  <si>
    <t>Capital Improvements-Transportation Louise Avenue Prop 1B</t>
  </si>
  <si>
    <t>440.00.00.900-8150.41</t>
  </si>
  <si>
    <t>Capital Improvements-Transportation Interchanges</t>
  </si>
  <si>
    <t>440.00.00.900-8150.99</t>
  </si>
  <si>
    <t>Capital Improvements-Transportation General</t>
  </si>
  <si>
    <t>440.40.50.001-5000.01</t>
  </si>
  <si>
    <t>440.40.50.001-5000.02</t>
  </si>
  <si>
    <t>440.40.50.001-5000.03</t>
  </si>
  <si>
    <t>440.40.50.001-5000.06</t>
  </si>
  <si>
    <t>440.40.50.001-5000.08</t>
  </si>
  <si>
    <t>440.40.50.001-5000.10</t>
  </si>
  <si>
    <t>440.40.50.001-5000.12</t>
  </si>
  <si>
    <t>440.40.50.001-5100.00</t>
  </si>
  <si>
    <t>440.40.50.001-5100.01</t>
  </si>
  <si>
    <t>440.40.50.001-5100.02</t>
  </si>
  <si>
    <t>440.40.50.001-5100.03</t>
  </si>
  <si>
    <t>440.40.50.001-5100.04</t>
  </si>
  <si>
    <t>440.40.50.001-5100.05</t>
  </si>
  <si>
    <t>440.40.50.001-5100.06</t>
  </si>
  <si>
    <t>440.40.50.001-5100.07</t>
  </si>
  <si>
    <t>440.40.50.001-5100.11</t>
  </si>
  <si>
    <t>440.40.50.001-5100.15</t>
  </si>
  <si>
    <t>440.40.70.015-5000.01</t>
  </si>
  <si>
    <t>440.40.70.015-5000.03</t>
  </si>
  <si>
    <t>440.40.70.015-5000.04</t>
  </si>
  <si>
    <t>440.40.70.015-5000.06</t>
  </si>
  <si>
    <t>440.40.70.015-5000.07</t>
  </si>
  <si>
    <t>440.40.70.015-5000.08</t>
  </si>
  <si>
    <t>440.40.70.015-5000.10</t>
  </si>
  <si>
    <t>440.40.70.015-5000.12</t>
  </si>
  <si>
    <t>440.40.70.015-5100.00</t>
  </si>
  <si>
    <t>440.40.70.015-5100.01</t>
  </si>
  <si>
    <t>440.40.70.015-5100.02</t>
  </si>
  <si>
    <t>440.40.70.015-5100.03</t>
  </si>
  <si>
    <t>440.40.70.015-5100.04</t>
  </si>
  <si>
    <t>440.40.70.015-5100.05</t>
  </si>
  <si>
    <t>440.40.70.015-5100.06</t>
  </si>
  <si>
    <t>440.40.70.015-5100.07</t>
  </si>
  <si>
    <t>440.40.70.015-5100.08</t>
  </si>
  <si>
    <t>440.40.70.015-5100.10</t>
  </si>
  <si>
    <t>440.40.70.015-5100.11</t>
  </si>
  <si>
    <t>440.40.70.015-5100.12</t>
  </si>
  <si>
    <t>440.40.70.015-5100.15</t>
  </si>
  <si>
    <t>440.40.70.015-5100.17</t>
  </si>
  <si>
    <t>440.40.70.015-6000.01</t>
  </si>
  <si>
    <t>440.40.70.015-6500.04</t>
  </si>
  <si>
    <t>440.40.70.015-6600.04</t>
  </si>
  <si>
    <t>440.40.70.015-6600.07</t>
  </si>
  <si>
    <t>440.40.70.015-6600.26</t>
  </si>
  <si>
    <t>440.40.70.015-6600.36</t>
  </si>
  <si>
    <t>440.40.70.570-6400.10</t>
  </si>
  <si>
    <t>440.40.70.570-6410.02</t>
  </si>
  <si>
    <t>440.45.41.000-5000.01</t>
  </si>
  <si>
    <t>440.45.41.000-5000.03</t>
  </si>
  <si>
    <t>440.45.41.000-5100.00</t>
  </si>
  <si>
    <t>440.45.41.000-5100.01</t>
  </si>
  <si>
    <t>440.45.41.000-5100.02</t>
  </si>
  <si>
    <t>440.45.41.000-5100.03</t>
  </si>
  <si>
    <t>440.45.41.000-5100.04</t>
  </si>
  <si>
    <t>440.45.41.000-5100.05</t>
  </si>
  <si>
    <t>440.45.41.000-5100.07</t>
  </si>
  <si>
    <t>440.45.41.000-5100.08</t>
  </si>
  <si>
    <t>440.45.41.000-5100.11</t>
  </si>
  <si>
    <t>440.45.41.000-5100.15</t>
  </si>
  <si>
    <t>440.45.41.000-7000.99</t>
  </si>
  <si>
    <t>460.40.50.001-4850.13</t>
  </si>
  <si>
    <t>460.40.70.015-4475.17</t>
  </si>
  <si>
    <t>Intergovernmental Grants-State/County TDA-Ped &amp; Bike</t>
  </si>
  <si>
    <t>460.40.70.015-4475.18</t>
  </si>
  <si>
    <t>Intergovernmental Grants-State/County TDA-Streets &amp; Roads</t>
  </si>
  <si>
    <t>460.40.70.015-4700.01</t>
  </si>
  <si>
    <t>460.40.70.015-4700.19</t>
  </si>
  <si>
    <t>460.40.70.015-4700.21</t>
  </si>
  <si>
    <t>460.40.70.015-4850.07</t>
  </si>
  <si>
    <t>460.40.70.015-4850.12</t>
  </si>
  <si>
    <t>460.40.50.001-5000.01</t>
  </si>
  <si>
    <t>460.40.50.001-5000.07</t>
  </si>
  <si>
    <t>460.40.50.001-5000.10</t>
  </si>
  <si>
    <t>460.40.50.001-5000.12</t>
  </si>
  <si>
    <t>460.40.50.001-5100.01</t>
  </si>
  <si>
    <t>460.40.50.001-5100.02</t>
  </si>
  <si>
    <t>460.40.50.001-5100.03</t>
  </si>
  <si>
    <t>460.40.50.001-5100.04</t>
  </si>
  <si>
    <t>460.40.50.001-5100.05</t>
  </si>
  <si>
    <t>460.40.50.001-5100.06</t>
  </si>
  <si>
    <t>460.40.50.001-5100.07</t>
  </si>
  <si>
    <t>460.40.50.001-5100.11</t>
  </si>
  <si>
    <t>460.40.50.001-5100.15</t>
  </si>
  <si>
    <t>460.40.50.001-5100.17</t>
  </si>
  <si>
    <t>460.40.70.015-5000.01</t>
  </si>
  <si>
    <t>460.40.70.015-5000.02</t>
  </si>
  <si>
    <t>460.40.70.015-5000.03</t>
  </si>
  <si>
    <t>460.40.70.015-5000.10</t>
  </si>
  <si>
    <t>460.40.70.015-5100.00</t>
  </si>
  <si>
    <t>460.40.70.015-5100.01</t>
  </si>
  <si>
    <t>460.40.70.015-5100.02</t>
  </si>
  <si>
    <t>460.40.70.015-5100.03</t>
  </si>
  <si>
    <t>460.40.70.015-5100.04</t>
  </si>
  <si>
    <t>460.40.70.015-5100.05</t>
  </si>
  <si>
    <t>460.40.70.015-5100.06</t>
  </si>
  <si>
    <t>460.40.70.015-5100.07</t>
  </si>
  <si>
    <t>460.40.70.015-5100.08</t>
  </si>
  <si>
    <t>460.40.70.015-5100.11</t>
  </si>
  <si>
    <t>460.40.70.015-5100.15</t>
  </si>
  <si>
    <t>460.40.70.015-5100.17</t>
  </si>
  <si>
    <t>460.40.70.015-6000.01</t>
  </si>
  <si>
    <t>460.40.70.015-6100.01</t>
  </si>
  <si>
    <t>460.40.70.015-6200.02</t>
  </si>
  <si>
    <t>460.40.70.015-6200.09</t>
  </si>
  <si>
    <t>460.40.70.015-6280.05</t>
  </si>
  <si>
    <t>460.40.70.015-6300.01</t>
  </si>
  <si>
    <t>460.40.70.015-6350.01</t>
  </si>
  <si>
    <t>460.40.70.015-6400.03</t>
  </si>
  <si>
    <t>460.40.70.015-6400.18</t>
  </si>
  <si>
    <t>Repairs &amp; Maintenance Streetlight</t>
  </si>
  <si>
    <t>460.40.70.015-6500.04</t>
  </si>
  <si>
    <t>460.40.70.015-6600.01</t>
  </si>
  <si>
    <t>460.40.70.015-6600.04</t>
  </si>
  <si>
    <t>460.40.70.015-6600.07</t>
  </si>
  <si>
    <t>460.40.70.015-6600.25</t>
  </si>
  <si>
    <t>460.40.70.015-6600.26</t>
  </si>
  <si>
    <t>460.40.70.015-6600.36</t>
  </si>
  <si>
    <t>460.40.70.570-6280.03</t>
  </si>
  <si>
    <t>Supplies-Public Works Soundwall Repair</t>
  </si>
  <si>
    <t>460.40.70.570-6280.05</t>
  </si>
  <si>
    <t>460.40.70.570-6400.10</t>
  </si>
  <si>
    <t>460.40.70.570-6400.22</t>
  </si>
  <si>
    <t>460.40.70.570-6410.02</t>
  </si>
  <si>
    <t>460.40.70.590-6100.01</t>
  </si>
  <si>
    <t>460.40.70.590-6280.07</t>
  </si>
  <si>
    <t>460.40.70.600-6100.01</t>
  </si>
  <si>
    <t>460.40.70.600-6280.36</t>
  </si>
  <si>
    <t>Supplies-Public Works Traffic Calming</t>
  </si>
  <si>
    <t>460.40.70.600-6280.37</t>
  </si>
  <si>
    <t>Supplies-Public Works Bike Route Signs</t>
  </si>
  <si>
    <t>460.45.41.000-7000.99</t>
  </si>
  <si>
    <t>460.00.00.900-8150.02</t>
  </si>
  <si>
    <t>Capital Improvements-Transportation Pavement Replacement/Improvement</t>
  </si>
  <si>
    <t>460.00.00.900-8150.03</t>
  </si>
  <si>
    <t>Capital Improvements-Transportation Traffic Signal Replacement/Impro</t>
  </si>
  <si>
    <t>460.00.00.900-8150.04</t>
  </si>
  <si>
    <t>Capital Improvements-Transportation Traffic Control Replacement/Imp</t>
  </si>
  <si>
    <t>460.00.00.900-8150.05</t>
  </si>
  <si>
    <t>Capital Improvements-Transportation Curb Gutter Sidewalk Rep/Imp</t>
  </si>
  <si>
    <t>460.00.00.900-8150.19</t>
  </si>
  <si>
    <t>Capital Improvements-Transportation ARRA Streetlight Retro 2009</t>
  </si>
  <si>
    <t>460.00.00.900-8150.25</t>
  </si>
  <si>
    <t>460.00.00.900-8150.39</t>
  </si>
  <si>
    <t>Capital Improvements-Transportation Roadway Improvements</t>
  </si>
  <si>
    <t>460.00.00.900-8150.40</t>
  </si>
  <si>
    <t>Capital Improvements-Transportation Pedestrian Improvements</t>
  </si>
  <si>
    <t>460.00.00.900-8150.41</t>
  </si>
  <si>
    <t>460.00.00.900-8900.02</t>
  </si>
  <si>
    <t>460.00.00.900-8910.02</t>
  </si>
  <si>
    <t>480.00.00.900-4450.11</t>
  </si>
  <si>
    <t>Intergovernmental Grants-Federal Streetlights Retrofits</t>
  </si>
  <si>
    <t>480.00.00.900-4450.17</t>
  </si>
  <si>
    <t>Intergovernmental Grants-Federal ARRA TE</t>
  </si>
  <si>
    <t>480.00.00.900-4450.18</t>
  </si>
  <si>
    <t>Intergovernmental Grants-Federal FAU-STPP/CRP/STP Alloc</t>
  </si>
  <si>
    <t>480.00.00.900-4450.20</t>
  </si>
  <si>
    <t>Intergovernmental Grants-Federal Demo Funds</t>
  </si>
  <si>
    <t>480.00.00.900-4450.21</t>
  </si>
  <si>
    <t>Intergovernmental Grants-Federal Atherton</t>
  </si>
  <si>
    <t>480.00.00.900-4450.37</t>
  </si>
  <si>
    <t>Intergovernmental Grants-Federal Department of Transportation</t>
  </si>
  <si>
    <t>480.00.00.900-4475.27</t>
  </si>
  <si>
    <t>Intergovernmental Grants-State/County Section 130 (Division of Rail)</t>
  </si>
  <si>
    <t>480.00.00.900-4700.01</t>
  </si>
  <si>
    <t>480.00.00.900-4700.06</t>
  </si>
  <si>
    <t>Investment Earnings Primavera/Louise Improvement</t>
  </si>
  <si>
    <t>480.00.00.900-4700.17</t>
  </si>
  <si>
    <t>Investment Earnings Prop 1B</t>
  </si>
  <si>
    <t>480.00.00.900-4700.19</t>
  </si>
  <si>
    <t>480.00.00.900-4700.21</t>
  </si>
  <si>
    <t>480.00.00.900-4850.07</t>
  </si>
  <si>
    <t>480.00.00.900-6410.02</t>
  </si>
  <si>
    <t>480.00.00.900-8150.03</t>
  </si>
  <si>
    <t>480.00.00.900-8150.04</t>
  </si>
  <si>
    <t>480.00.00.900-8150.10</t>
  </si>
  <si>
    <t>Capital Improvements-Transportation Atherton Gap-Main/Paseo</t>
  </si>
  <si>
    <t>480.00.00.900-8150.17</t>
  </si>
  <si>
    <t>Capital Improvements-Transportation ARRA-99/120 Landscaping</t>
  </si>
  <si>
    <t>480.00.00.900-8150.19</t>
  </si>
  <si>
    <t>480.00.00.900-8150.25</t>
  </si>
  <si>
    <t>480.00.00.900-8150.34</t>
  </si>
  <si>
    <t>Capital Improvements-Transportation ARRA-99/120 Corridor Landscaping</t>
  </si>
  <si>
    <t>480.00.00.900-8150.36</t>
  </si>
  <si>
    <t>480.00.00.900-8150.39</t>
  </si>
  <si>
    <t>480.00.00.900-9000.44</t>
  </si>
  <si>
    <t>Other Transfers Measure K Fund</t>
  </si>
  <si>
    <t>480.00.00.900-9000.95</t>
  </si>
  <si>
    <t>Other Transfers Successor Agency</t>
  </si>
  <si>
    <t>Planning &amp; Development</t>
  </si>
  <si>
    <t>500.20.25.320-4560.01</t>
  </si>
  <si>
    <t>Charges for Services-Parks Acquisition Fee</t>
  </si>
  <si>
    <t>500.20.25.320-4560.04</t>
  </si>
  <si>
    <t>Charges for Services-Parks Developer Credits</t>
  </si>
  <si>
    <t>500.20.25.320-4560.09</t>
  </si>
  <si>
    <t>Charges for Services-Parks Acquisition Fee (NEW 2017)</t>
  </si>
  <si>
    <t>500.20.25.320-4560.10</t>
  </si>
  <si>
    <t>Charges for Services-Parks Neighborhood In Lieu</t>
  </si>
  <si>
    <t>500.20.25.320-4700.01</t>
  </si>
  <si>
    <t>500.20.25.320-4700.19</t>
  </si>
  <si>
    <t>500.20.25.320-4700.21</t>
  </si>
  <si>
    <t>500.00.00.900-6240.05</t>
  </si>
  <si>
    <t>500.00.00.900-6650.01</t>
  </si>
  <si>
    <t>PFIP Credit Reimbursement PFIP Credit Reimbursement</t>
  </si>
  <si>
    <t>500.00.00.900-7000.10</t>
  </si>
  <si>
    <t>Capital Outlay Sprinkler Controller Upgrades</t>
  </si>
  <si>
    <t>500.00.00.900-8300.06</t>
  </si>
  <si>
    <t>500.00.00.900-8300.09</t>
  </si>
  <si>
    <t>500.00.00.900-8300.11</t>
  </si>
  <si>
    <t>Capital Improvements-Parks Parks Yard Improvement</t>
  </si>
  <si>
    <t>500.00.00.900-8300.12</t>
  </si>
  <si>
    <t>Capital Improvements-Parks Security</t>
  </si>
  <si>
    <t>500.00.00.900-8300.13</t>
  </si>
  <si>
    <t>Capital Improvements-Parks Woodward Park</t>
  </si>
  <si>
    <t>500.00.00.900-8300.16</t>
  </si>
  <si>
    <t>Capital Improvements-Parks Northgate Park</t>
  </si>
  <si>
    <t>500.00.00.900-8300.17</t>
  </si>
  <si>
    <t>Capital Improvements-Parks Tennis Courts</t>
  </si>
  <si>
    <t>500.00.00.900-8300.20</t>
  </si>
  <si>
    <t>Capital Improvements-Parks Union Ranch East</t>
  </si>
  <si>
    <t>500.00.00.900-8300.23</t>
  </si>
  <si>
    <t>500.00.00.900-8300.98</t>
  </si>
  <si>
    <t>Capital Improvements-Parks Developer Contr Infrastructure</t>
  </si>
  <si>
    <t>500.00.00.900-8920.05</t>
  </si>
  <si>
    <t>Debt Service-Other Costs Rent/Lease Expense</t>
  </si>
  <si>
    <t>500.05.00.150-6000.01</t>
  </si>
  <si>
    <t>500.20.25.320-6000.01</t>
  </si>
  <si>
    <t>500.20.25.320-6200.01</t>
  </si>
  <si>
    <t>500.20.25.320-6200.02</t>
  </si>
  <si>
    <t>500.20.25.320-6300.01</t>
  </si>
  <si>
    <t>500.20.25.320-6400.02</t>
  </si>
  <si>
    <t>500.20.25.320-6600.04</t>
  </si>
  <si>
    <t>500.20.25.320-6600.25</t>
  </si>
  <si>
    <t>500.20.25.320-6600.26</t>
  </si>
  <si>
    <t>500.20.25.320-6600.36</t>
  </si>
  <si>
    <t>500.20.25.330-6000.12</t>
  </si>
  <si>
    <t>500.40.55.966-8300.23</t>
  </si>
  <si>
    <t>520.00.00.900-4700.01</t>
  </si>
  <si>
    <t>520.00.00.900-4700.07</t>
  </si>
  <si>
    <t>520.00.00.900-4850.01</t>
  </si>
  <si>
    <t>520.00.00.900-4900.04</t>
  </si>
  <si>
    <t>520.00.00.900-4900.94</t>
  </si>
  <si>
    <t>Transfers In RDA Capital Projects</t>
  </si>
  <si>
    <t>520.00.00.900-6000.18</t>
  </si>
  <si>
    <t>520.00.00.900-8000.18</t>
  </si>
  <si>
    <t>520.00.00.900-8150.25</t>
  </si>
  <si>
    <t>520.00.00.900-8150.41</t>
  </si>
  <si>
    <t>520.00.00.900-8150.42</t>
  </si>
  <si>
    <t>Capital Improvements-Transportation Milo Candini Access Road</t>
  </si>
  <si>
    <t>520.00.00.900-8150.43</t>
  </si>
  <si>
    <t>Capital Improvements-Transportation South Area Reg Infrastructure</t>
  </si>
  <si>
    <t>520.00.00.900-8300.23</t>
  </si>
  <si>
    <t>520.00.00.900-9000.25</t>
  </si>
  <si>
    <t>540.00.00.900-4500.05</t>
  </si>
  <si>
    <t>Charges for Services-Public Works Gov't Building Facilities Fee</t>
  </si>
  <si>
    <t>540.00.00.900-4540.07</t>
  </si>
  <si>
    <t>Charges for Services-Fire Sprinkler Residential</t>
  </si>
  <si>
    <t>540.00.00.900-4540.08</t>
  </si>
  <si>
    <t>Charges for Services-Fire Sprinkler Commercial</t>
  </si>
  <si>
    <t>540.00.00.900-4600.11</t>
  </si>
  <si>
    <t>Charges for Services-General Government Gov't Building Facilities</t>
  </si>
  <si>
    <t>540.00.00.900-4700.01</t>
  </si>
  <si>
    <t>540.00.00.900-4700.02</t>
  </si>
  <si>
    <t>540.00.00.900-4700.19</t>
  </si>
  <si>
    <t>540.00.00.900-4700.21</t>
  </si>
  <si>
    <t>540.00.00.900-4850.07</t>
  </si>
  <si>
    <t>540.00.00.900-4900.25</t>
  </si>
  <si>
    <t>540.00.00.900-4900.33</t>
  </si>
  <si>
    <t>540.13.00.900-4540.07</t>
  </si>
  <si>
    <t>540.13.00.900-4540.08</t>
  </si>
  <si>
    <t>540.13.00.900-4540.09</t>
  </si>
  <si>
    <t>Charges for Services-Fire Sprinkler Industrial</t>
  </si>
  <si>
    <t>540.13.00.900-4850.01</t>
  </si>
  <si>
    <t>540.13.00.900-4900.25</t>
  </si>
  <si>
    <t>540.00.00.900-6000.01</t>
  </si>
  <si>
    <t>540.00.00.900-6200.02</t>
  </si>
  <si>
    <t>540.00.00.900-8000.01</t>
  </si>
  <si>
    <t>540.00.00.900-8000.03</t>
  </si>
  <si>
    <t>Capital Improvements-General Government Fire Station</t>
  </si>
  <si>
    <t>540.00.00.900-8000.05</t>
  </si>
  <si>
    <t>Capital Improvements-General Government Corp Yard/AC Consolidation</t>
  </si>
  <si>
    <t>540.00.00.900-8000.18</t>
  </si>
  <si>
    <t>540.00.00.900-9000.25</t>
  </si>
  <si>
    <t>540.13.00.900-6000.28</t>
  </si>
  <si>
    <t>Professional Services Fire Service Fee</t>
  </si>
  <si>
    <t>540.13.00.900-7000.06</t>
  </si>
  <si>
    <t>Capital Outlay Operations Apparatus-Major</t>
  </si>
  <si>
    <t>540.13.00.005-8900.01</t>
  </si>
  <si>
    <t>Debt Service-Principal Principal</t>
  </si>
  <si>
    <t>540.13.00.005-8910.01</t>
  </si>
  <si>
    <t>Debt Service-Interest Interest</t>
  </si>
  <si>
    <t>540.13.00.900-8000.03</t>
  </si>
  <si>
    <t>540.13.00.900-8900.06</t>
  </si>
  <si>
    <t>540.13.00.900-8910.01</t>
  </si>
  <si>
    <t>540.13.00.900-8910.06</t>
  </si>
  <si>
    <t>550.00.00.900-4900.86</t>
  </si>
  <si>
    <t>550.20.28.801-4560.05</t>
  </si>
  <si>
    <t>Charges for Services-Parks CFD</t>
  </si>
  <si>
    <t>550.40.28.801-4560.05</t>
  </si>
  <si>
    <t>550.30.40.001-4000.13</t>
  </si>
  <si>
    <t>Property Tax Assessment District Formations</t>
  </si>
  <si>
    <t>550.30.40.001-6000.01</t>
  </si>
  <si>
    <t>550.00.00.900-5000.01</t>
  </si>
  <si>
    <t>550.00.00.900-5000.02</t>
  </si>
  <si>
    <t>550.00.00.900-5000.03</t>
  </si>
  <si>
    <t>550.00.00.900-5000.07</t>
  </si>
  <si>
    <t>550.00.00.900-5000.08</t>
  </si>
  <si>
    <t>550.00.00.900-5100.00</t>
  </si>
  <si>
    <t>550.00.00.900-5100.01</t>
  </si>
  <si>
    <t>550.00.00.900-5100.02</t>
  </si>
  <si>
    <t>550.00.00.900-5100.03</t>
  </si>
  <si>
    <t>550.00.00.900-5100.04</t>
  </si>
  <si>
    <t>550.00.00.900-5100.05</t>
  </si>
  <si>
    <t>550.00.00.900-5100.07</t>
  </si>
  <si>
    <t>550.00.00.900-5100.08</t>
  </si>
  <si>
    <t>550.00.00.900-5100.09</t>
  </si>
  <si>
    <t>550.00.00.900-5100.10</t>
  </si>
  <si>
    <t>550.00.00.900-5100.11</t>
  </si>
  <si>
    <t>550.00.00.900-5100.15</t>
  </si>
  <si>
    <t>550.00.00.900-7000.03</t>
  </si>
  <si>
    <t>550.00.00.900-7000.04</t>
  </si>
  <si>
    <t>550.00.00.966-5000.01</t>
  </si>
  <si>
    <t>550.00.00.966-5100.00</t>
  </si>
  <si>
    <t>550.00.00.966-5100.01</t>
  </si>
  <si>
    <t>550.00.00.966-5100.02</t>
  </si>
  <si>
    <t>550.00.00.966-5100.03</t>
  </si>
  <si>
    <t>550.00.00.966-5100.04</t>
  </si>
  <si>
    <t>550.00.00.966-5100.05</t>
  </si>
  <si>
    <t>550.00.00.966-5100.07</t>
  </si>
  <si>
    <t>550.00.00.966-5100.08</t>
  </si>
  <si>
    <t>550.00.00.966-5100.11</t>
  </si>
  <si>
    <t>550.02.00.002-6002.40</t>
  </si>
  <si>
    <t>Legal Services Public Works</t>
  </si>
  <si>
    <t>550.20.28.801-6000.01</t>
  </si>
  <si>
    <t>838</t>
  </si>
  <si>
    <t>Juniper/Tesoro</t>
  </si>
  <si>
    <t>550.20.28.838-4560.05</t>
  </si>
  <si>
    <t>550.20.28.838-6000.10</t>
  </si>
  <si>
    <t>550.20.28.838-6000.11</t>
  </si>
  <si>
    <t>550.20.28.838-6100.01</t>
  </si>
  <si>
    <t>550.20.28.838-6100.04</t>
  </si>
  <si>
    <t>550.20.28.838-6240.05</t>
  </si>
  <si>
    <t>550.20.28.838-6400.03</t>
  </si>
  <si>
    <t>550.20.28.838-6600.05</t>
  </si>
  <si>
    <t>550.20.28.838-6600.25</t>
  </si>
  <si>
    <t>550.20.28.838-6600.27</t>
  </si>
  <si>
    <t>550.20.28.838-8300.22</t>
  </si>
  <si>
    <t>839</t>
  </si>
  <si>
    <t>Pillsbury Estates CFD 2014-1</t>
  </si>
  <si>
    <t>550.20.28.839-4560.02</t>
  </si>
  <si>
    <t>550.20.28.839-4560.05</t>
  </si>
  <si>
    <t>550.20.28.839-4850.04</t>
  </si>
  <si>
    <t>550.20.28.839-5100.11</t>
  </si>
  <si>
    <t>550.20.28.839-6000.10</t>
  </si>
  <si>
    <t>550.20.28.839-6000.11</t>
  </si>
  <si>
    <t>550.20.28.839-6100.01</t>
  </si>
  <si>
    <t>550.20.28.839-6100.04</t>
  </si>
  <si>
    <t>550.20.28.839-6240.05</t>
  </si>
  <si>
    <t>550.20.28.839-6400.03</t>
  </si>
  <si>
    <t>550.20.28.839-6600.25</t>
  </si>
  <si>
    <t>550.20.28.839-6600.27</t>
  </si>
  <si>
    <t>Blossom Grove Estates CFD 2014-2</t>
  </si>
  <si>
    <t>550.20.28.840-4560.02</t>
  </si>
  <si>
    <t>550.20.28.840-4560.05</t>
  </si>
  <si>
    <t>550.20.28.840-5100.11</t>
  </si>
  <si>
    <t>550.20.28.840-6000.10</t>
  </si>
  <si>
    <t>550.20.28.840-6000.11</t>
  </si>
  <si>
    <t>550.20.28.840-6100.01</t>
  </si>
  <si>
    <t>550.20.28.840-6100.04</t>
  </si>
  <si>
    <t>550.20.28.840-6240.05</t>
  </si>
  <si>
    <t>550.20.28.840-6400.03</t>
  </si>
  <si>
    <t>550.20.28.840-6600.05</t>
  </si>
  <si>
    <t>550.20.28.840-6600.25</t>
  </si>
  <si>
    <t>550.20.28.840-6600.27</t>
  </si>
  <si>
    <t>841</t>
  </si>
  <si>
    <t>Oleander Estates CFD 2014-3</t>
  </si>
  <si>
    <t>550.20.28.841-4560.02</t>
  </si>
  <si>
    <t>550.20.28.841-4560.05</t>
  </si>
  <si>
    <t>550.20.28.841-4850.04</t>
  </si>
  <si>
    <t>550.20.28.841-5100.11</t>
  </si>
  <si>
    <t>550.20.28.841-6000.10</t>
  </si>
  <si>
    <t>550.20.28.841-6000.11</t>
  </si>
  <si>
    <t>550.20.28.841-6100.01</t>
  </si>
  <si>
    <t>550.20.28.841-6100.04</t>
  </si>
  <si>
    <t>550.20.28.841-6240.05</t>
  </si>
  <si>
    <t>550.20.28.841-6400.03</t>
  </si>
  <si>
    <t>550.20.28.841-6600.25</t>
  </si>
  <si>
    <t>550.20.28.841-6600.27</t>
  </si>
  <si>
    <t>842</t>
  </si>
  <si>
    <t>Evans Estates</t>
  </si>
  <si>
    <t>550.20.28.842-4560.05</t>
  </si>
  <si>
    <t>550.20.28.842-4850.04</t>
  </si>
  <si>
    <t>550.20.28.842-5100.11</t>
  </si>
  <si>
    <t>550.20.28.842-6000.10</t>
  </si>
  <si>
    <t>550.20.28.842-6000.11</t>
  </si>
  <si>
    <t>550.20.28.842-6100.01</t>
  </si>
  <si>
    <t>550.20.28.842-6100.04</t>
  </si>
  <si>
    <t>550.20.28.842-6240.05</t>
  </si>
  <si>
    <t>550.20.28.842-6400.03</t>
  </si>
  <si>
    <t>550.20.28.842-6600.25</t>
  </si>
  <si>
    <t>550.20.28.842-6600.27</t>
  </si>
  <si>
    <t>843</t>
  </si>
  <si>
    <t>Crivello Estates</t>
  </si>
  <si>
    <t>550.20.28.843-4560.02</t>
  </si>
  <si>
    <t>550.20.28.843-4560.05</t>
  </si>
  <si>
    <t>550.20.28.843-5100.11</t>
  </si>
  <si>
    <t>550.20.28.843-6000.10</t>
  </si>
  <si>
    <t>550.20.28.843-6000.11</t>
  </si>
  <si>
    <t>550.20.28.843-6100.01</t>
  </si>
  <si>
    <t>550.20.28.843-6100.04</t>
  </si>
  <si>
    <t>550.20.28.843-6240.05</t>
  </si>
  <si>
    <t>550.20.28.843-6400.03</t>
  </si>
  <si>
    <t>550.20.28.843-6600.25</t>
  </si>
  <si>
    <t>550.20.28.843-6600.27</t>
  </si>
  <si>
    <t>844</t>
  </si>
  <si>
    <t>Woodward Estates</t>
  </si>
  <si>
    <t>550.20.28.844-4560.05</t>
  </si>
  <si>
    <t>550.20.28.844-5100.11</t>
  </si>
  <si>
    <t>550.20.28.844-6000.10</t>
  </si>
  <si>
    <t>550.20.28.844-6000.11</t>
  </si>
  <si>
    <t>550.20.28.844-6100.01</t>
  </si>
  <si>
    <t>550.20.28.844-6100.04</t>
  </si>
  <si>
    <t>550.20.28.844-6240.05</t>
  </si>
  <si>
    <t>550.20.28.844-6400.03</t>
  </si>
  <si>
    <t>550.20.28.844-6600.25</t>
  </si>
  <si>
    <t>550.20.28.844-6600.27</t>
  </si>
  <si>
    <t>845</t>
  </si>
  <si>
    <t>Monte Bello Estates</t>
  </si>
  <si>
    <t>550.20.28.845-4560.05</t>
  </si>
  <si>
    <t>550.20.28.845-5100.11</t>
  </si>
  <si>
    <t>550.20.28.845-6000.01</t>
  </si>
  <si>
    <t>550.20.28.845-6000.10</t>
  </si>
  <si>
    <t>550.20.28.845-6000.11</t>
  </si>
  <si>
    <t>550.20.28.845-6100.01</t>
  </si>
  <si>
    <t>550.20.28.845-6100.04</t>
  </si>
  <si>
    <t>550.20.28.845-6240.05</t>
  </si>
  <si>
    <t>550.20.28.845-6400.03</t>
  </si>
  <si>
    <t>550.20.28.845-6600.25</t>
  </si>
  <si>
    <t>550.20.28.845-6600.27</t>
  </si>
  <si>
    <t>550.20.28.845-8300.22</t>
  </si>
  <si>
    <t>846</t>
  </si>
  <si>
    <t>Solera Estates</t>
  </si>
  <si>
    <t>550.20.28.846-4560.05</t>
  </si>
  <si>
    <t>550.20.28.846-5100.11</t>
  </si>
  <si>
    <t>550.20.28.846-6000.10</t>
  </si>
  <si>
    <t>550.20.28.846-6000.11</t>
  </si>
  <si>
    <t>550.20.28.846-6100.01</t>
  </si>
  <si>
    <t>550.20.28.846-6100.04</t>
  </si>
  <si>
    <t>550.20.28.846-6240.05</t>
  </si>
  <si>
    <t>550.20.28.846-6400.03</t>
  </si>
  <si>
    <t>550.20.28.846-6600.25</t>
  </si>
  <si>
    <t>550.20.28.846-6600.27</t>
  </si>
  <si>
    <t>550.20.28.846-8300.97</t>
  </si>
  <si>
    <t>847</t>
  </si>
  <si>
    <t>Sundance</t>
  </si>
  <si>
    <t>550.20.28.847-4560.05</t>
  </si>
  <si>
    <t>550.20.28.847-4850.04</t>
  </si>
  <si>
    <t>550.20.28.847-5100.11</t>
  </si>
  <si>
    <t>550.20.28.847-6000.10</t>
  </si>
  <si>
    <t>550.20.28.847-6000.11</t>
  </si>
  <si>
    <t>550.20.28.847-6100.01</t>
  </si>
  <si>
    <t>550.20.28.847-6100.04</t>
  </si>
  <si>
    <t>550.20.28.847-6240.05</t>
  </si>
  <si>
    <t>550.20.28.847-6400.03</t>
  </si>
  <si>
    <t>550.20.28.847-6600.05</t>
  </si>
  <si>
    <t>550.20.28.847-6600.25</t>
  </si>
  <si>
    <t>550.20.28.847-6600.27</t>
  </si>
  <si>
    <t>848</t>
  </si>
  <si>
    <t>Terra Ranch</t>
  </si>
  <si>
    <t>550.20.28.848-4560.05</t>
  </si>
  <si>
    <t>550.20.28.848-5100.11</t>
  </si>
  <si>
    <t>550.20.28.848-6000.10</t>
  </si>
  <si>
    <t>550.20.28.848-6000.11</t>
  </si>
  <si>
    <t>550.20.28.848-6100.01</t>
  </si>
  <si>
    <t>550.20.28.848-6100.04</t>
  </si>
  <si>
    <t>550.20.28.848-6240.05</t>
  </si>
  <si>
    <t>550.20.28.848-6400.03</t>
  </si>
  <si>
    <t>550.20.28.848-6600.25</t>
  </si>
  <si>
    <t>550.20.28.848-6600.27</t>
  </si>
  <si>
    <t>849</t>
  </si>
  <si>
    <t>Center Point</t>
  </si>
  <si>
    <t>550.20.28.849-4560.05</t>
  </si>
  <si>
    <t>550.20.28.849-5100.11</t>
  </si>
  <si>
    <t>550.20.28.849-6000.10</t>
  </si>
  <si>
    <t>550.20.28.849-6000.11</t>
  </si>
  <si>
    <t>550.20.28.849-6100.01</t>
  </si>
  <si>
    <t>550.20.28.849-6100.04</t>
  </si>
  <si>
    <t>550.20.28.849-6240.05</t>
  </si>
  <si>
    <t>550.20.28.849-6400.03</t>
  </si>
  <si>
    <t>550.20.28.849-6600.25</t>
  </si>
  <si>
    <t>550.20.28.849-6600.27</t>
  </si>
  <si>
    <t>850</t>
  </si>
  <si>
    <t>DeJong Estates</t>
  </si>
  <si>
    <t>550.20.28.850-4560.05</t>
  </si>
  <si>
    <t>550.20.28.850-5100.11</t>
  </si>
  <si>
    <t>550.20.28.850-6000.10</t>
  </si>
  <si>
    <t>550.20.28.850-6000.11</t>
  </si>
  <si>
    <t>550.20.28.850-6100.01</t>
  </si>
  <si>
    <t>550.20.28.850-6100.04</t>
  </si>
  <si>
    <t>550.20.28.850-6240.05</t>
  </si>
  <si>
    <t>550.20.28.850-6400.03</t>
  </si>
  <si>
    <t>550.20.28.850-6600.25</t>
  </si>
  <si>
    <t>550.20.28.850-6600.27</t>
  </si>
  <si>
    <t>851</t>
  </si>
  <si>
    <t>Shadowbrook</t>
  </si>
  <si>
    <t>550.20.28.851-4560.05</t>
  </si>
  <si>
    <t>550.20.28.851-5100.11</t>
  </si>
  <si>
    <t>550.20.28.851-6000.10</t>
  </si>
  <si>
    <t>550.20.28.851-6000.11</t>
  </si>
  <si>
    <t>550.20.28.851-6100.04</t>
  </si>
  <si>
    <t>550.20.28.851-6240.05</t>
  </si>
  <si>
    <t>550.20.28.851-6400.03</t>
  </si>
  <si>
    <t>550.20.28.851-6600.05</t>
  </si>
  <si>
    <t>550.20.28.851-6600.25</t>
  </si>
  <si>
    <t>550.20.28.851-6600.27</t>
  </si>
  <si>
    <t>852</t>
  </si>
  <si>
    <t>Dolcinea</t>
  </si>
  <si>
    <t>550.20.28.852-4560.05</t>
  </si>
  <si>
    <t>550.20.28.852-5100.11</t>
  </si>
  <si>
    <t>550.20.28.852-6000.10</t>
  </si>
  <si>
    <t>550.20.28.852-6000.11</t>
  </si>
  <si>
    <t>550.20.28.852-6100.01</t>
  </si>
  <si>
    <t>550.20.28.852-6100.04</t>
  </si>
  <si>
    <t>550.20.28.852-6240.05</t>
  </si>
  <si>
    <t>550.20.28.852-6400.03</t>
  </si>
  <si>
    <t>550.20.28.852-6600.25</t>
  </si>
  <si>
    <t>550.20.28.852-6600.27</t>
  </si>
  <si>
    <t>853</t>
  </si>
  <si>
    <t>Tesoro Apartments</t>
  </si>
  <si>
    <t>550.20.28.853-6000.10</t>
  </si>
  <si>
    <t>550.40.28.801-6000.01</t>
  </si>
  <si>
    <t>550.40.28.838-4560.05</t>
  </si>
  <si>
    <t>550.40.28.838-6100.01</t>
  </si>
  <si>
    <t>550.40.28.838-6000.10</t>
  </si>
  <si>
    <t>550.40.28.838-6240.05</t>
  </si>
  <si>
    <t>550.40.28.838-6100.04</t>
  </si>
  <si>
    <t>550.40.28.838-6600.25</t>
  </si>
  <si>
    <t>550.40.28.838-6600.27</t>
  </si>
  <si>
    <t>550.40.28.838-6400.03</t>
  </si>
  <si>
    <t>550.40.28.838-8300.97</t>
  </si>
  <si>
    <t>550.40.28.839-4560.05</t>
  </si>
  <si>
    <t>550.40.28.839-6100.01</t>
  </si>
  <si>
    <t>550.40.28.839-6000.10</t>
  </si>
  <si>
    <t>550.40.28.839-6240.05</t>
  </si>
  <si>
    <t>550.40.28.839-6400.03</t>
  </si>
  <si>
    <t>550.40.28.839-6100.04</t>
  </si>
  <si>
    <t>550.40.28.839-6600.25</t>
  </si>
  <si>
    <t>550.40.28.839-6600.27</t>
  </si>
  <si>
    <t>550.40.28.839-8300.97</t>
  </si>
  <si>
    <t>550.40.28.840-4560.05</t>
  </si>
  <si>
    <t>550.40.28.840-6100.01</t>
  </si>
  <si>
    <t>550.40.28.840-6000.10</t>
  </si>
  <si>
    <t>550.40.28.840-6240.05</t>
  </si>
  <si>
    <t>550.40.28.840-6400.03</t>
  </si>
  <si>
    <t>550.40.28.840-6100.04</t>
  </si>
  <si>
    <t>550.40.28.840-6600.25</t>
  </si>
  <si>
    <t>550.40.28.840-6600.27</t>
  </si>
  <si>
    <t>550.40.28.840-8300.97</t>
  </si>
  <si>
    <t>550.40.28.841-4560.05</t>
  </si>
  <si>
    <t>550.40.28.841-6100.01</t>
  </si>
  <si>
    <t>550.40.28.841-6400.03</t>
  </si>
  <si>
    <t>550.40.28.841-6600.27</t>
  </si>
  <si>
    <t>550.40.28.841-6100.04</t>
  </si>
  <si>
    <t>550.40.28.841-6600.25</t>
  </si>
  <si>
    <t>550.40.28.841-6000.10</t>
  </si>
  <si>
    <t>550.40.28.841-6240.05</t>
  </si>
  <si>
    <t>550.40.28.842-4560.05</t>
  </si>
  <si>
    <t>550.40.28.842-6100.01</t>
  </si>
  <si>
    <t>550.40.28.842-6400.03</t>
  </si>
  <si>
    <t>550.40.28.842-6600.27</t>
  </si>
  <si>
    <t>550.40.28.842-6100.04</t>
  </si>
  <si>
    <t>550.40.28.842-6600.25</t>
  </si>
  <si>
    <t>550.40.28.842-6000.10</t>
  </si>
  <si>
    <t>550.40.28.842-6240.05</t>
  </si>
  <si>
    <t>550.40.28.842-8300.97</t>
  </si>
  <si>
    <t>550.40.28.843-4560.05</t>
  </si>
  <si>
    <t>550.40.28.843-6100.01</t>
  </si>
  <si>
    <t>550.40.28.843-6600.27</t>
  </si>
  <si>
    <t>550.40.28.843-6100.04</t>
  </si>
  <si>
    <t>550.40.28.843-6600.25</t>
  </si>
  <si>
    <t>550.40.28.843-6000.10</t>
  </si>
  <si>
    <t>550.40.28.843-6240.05</t>
  </si>
  <si>
    <t>550.40.28.843-6400.03</t>
  </si>
  <si>
    <t>550.40.28.843-8300.97</t>
  </si>
  <si>
    <t>550.40.28.844-4560.05</t>
  </si>
  <si>
    <t>550.40.28.844-6100.01</t>
  </si>
  <si>
    <t>550.40.28.844-6600.27</t>
  </si>
  <si>
    <t>550.40.28.844-6100.04</t>
  </si>
  <si>
    <t>550.40.28.844-6240.05</t>
  </si>
  <si>
    <t>550.40.28.844-6600.25</t>
  </si>
  <si>
    <t>550.40.28.844-6000.10</t>
  </si>
  <si>
    <t>550.40.28.844-6400.03</t>
  </si>
  <si>
    <t>550.40.28.844-8300.97</t>
  </si>
  <si>
    <t>550.40.28.845-4560.05</t>
  </si>
  <si>
    <t>550.40.28.845-6100.01</t>
  </si>
  <si>
    <t>550.40.28.845-6600.27</t>
  </si>
  <si>
    <t>550.40.28.845-6100.04</t>
  </si>
  <si>
    <t>550.40.28.845-6240.05</t>
  </si>
  <si>
    <t>550.40.28.845-6600.25</t>
  </si>
  <si>
    <t>550.40.28.845-6000.10</t>
  </si>
  <si>
    <t>550.40.28.845-6400.03</t>
  </si>
  <si>
    <t>550.40.28.845-8300.97</t>
  </si>
  <si>
    <t>550.40.28.846-4560.05</t>
  </si>
  <si>
    <t>550.40.28.846-6100.01</t>
  </si>
  <si>
    <t>550.40.28.846-6600.27</t>
  </si>
  <si>
    <t>550.40.28.846-6100.04</t>
  </si>
  <si>
    <t>550.40.28.846-6240.05</t>
  </si>
  <si>
    <t>550.40.28.846-6600.25</t>
  </si>
  <si>
    <t>550.40.28.846-6000.10</t>
  </si>
  <si>
    <t>550.40.28.846-6400.03</t>
  </si>
  <si>
    <t>550.40.28.846-8300.97</t>
  </si>
  <si>
    <t>550.40.28.847-4560.05</t>
  </si>
  <si>
    <t>550.40.28.847-6100.01</t>
  </si>
  <si>
    <t>550.40.28.847-6600.27</t>
  </si>
  <si>
    <t>550.40.28.847-6100.04</t>
  </si>
  <si>
    <t>550.40.28.847-6240.05</t>
  </si>
  <si>
    <t>550.40.28.847-6600.25</t>
  </si>
  <si>
    <t>550.40.28.847-6000.10</t>
  </si>
  <si>
    <t>550.40.28.847-6400.03</t>
  </si>
  <si>
    <t>550.40.28.847-8300.97</t>
  </si>
  <si>
    <t>550.40.28.848-4560.05</t>
  </si>
  <si>
    <t>550.40.28.848-6100.01</t>
  </si>
  <si>
    <t>550.40.28.848-6600.27</t>
  </si>
  <si>
    <t>550.40.28.848-6100.04</t>
  </si>
  <si>
    <t>550.40.28.848-6240.05</t>
  </si>
  <si>
    <t>550.40.28.848-6400.03</t>
  </si>
  <si>
    <t>550.40.28.848-6600.25</t>
  </si>
  <si>
    <t>550.40.28.848-6000.10</t>
  </si>
  <si>
    <t>550.40.28.849-4560.05</t>
  </si>
  <si>
    <t>550.40.28.849-6100.01</t>
  </si>
  <si>
    <t>550.40.28.849-6400.03</t>
  </si>
  <si>
    <t>550.40.28.849-6600.27</t>
  </si>
  <si>
    <t>550.40.28.849-6100.04</t>
  </si>
  <si>
    <t>550.40.28.849-6240.05</t>
  </si>
  <si>
    <t>550.40.28.849-6600.25</t>
  </si>
  <si>
    <t>550.40.28.849-6000.10</t>
  </si>
  <si>
    <t>550.40.28.849-8300.97</t>
  </si>
  <si>
    <t>550.40.28.850-4560.05</t>
  </si>
  <si>
    <t>550.40.28.850-6100.01</t>
  </si>
  <si>
    <t>550.40.28.850-6600.27</t>
  </si>
  <si>
    <t>550.40.28.850-6100.04</t>
  </si>
  <si>
    <t>550.40.28.850-6240.05</t>
  </si>
  <si>
    <t>550.40.28.850-6600.25</t>
  </si>
  <si>
    <t>550.40.28.850-6000.10</t>
  </si>
  <si>
    <t>550.40.28.850-6400.03</t>
  </si>
  <si>
    <t>550.40.28.850-8300.97</t>
  </si>
  <si>
    <t>550.40.28.851-4560.05</t>
  </si>
  <si>
    <t>550.40.28.851-6600.27</t>
  </si>
  <si>
    <t>550.40.28.851-6100.04</t>
  </si>
  <si>
    <t>550.40.28.851-6240.05</t>
  </si>
  <si>
    <t>550.40.28.851-6600.25</t>
  </si>
  <si>
    <t>550.40.28.851-6000.10</t>
  </si>
  <si>
    <t>550.40.28.851-6100.01</t>
  </si>
  <si>
    <t>550.40.28.851-6400.03</t>
  </si>
  <si>
    <t>550.40.28.851-8300.97</t>
  </si>
  <si>
    <t>550.40.28.852-4560.05</t>
  </si>
  <si>
    <t>550.40.28.852-6100.01</t>
  </si>
  <si>
    <t>550.40.28.852-6400.03</t>
  </si>
  <si>
    <t>550.40.28.852-6600.27</t>
  </si>
  <si>
    <t>550.40.28.852-6100.04</t>
  </si>
  <si>
    <t>550.40.28.852-6240.05</t>
  </si>
  <si>
    <t>550.40.28.852-6600.25</t>
  </si>
  <si>
    <t>550.40.28.852-6000.10</t>
  </si>
  <si>
    <t>550.40.28.852-8300.97</t>
  </si>
  <si>
    <t>550.40.28.839-5100.11</t>
  </si>
  <si>
    <t>550.40.28.840-5100.11</t>
  </si>
  <si>
    <t>550.40.28.841-5100.11</t>
  </si>
  <si>
    <t>550.40.28.842-5100.11</t>
  </si>
  <si>
    <t>550.40.28.843-5100.11</t>
  </si>
  <si>
    <t>550.40.28.844-5100.11</t>
  </si>
  <si>
    <t>550.40.28.845-5100.11</t>
  </si>
  <si>
    <t>550.40.28.846-5100.11</t>
  </si>
  <si>
    <t>550.40.28.847-5100.11</t>
  </si>
  <si>
    <t>550.40.28.848-5100.11</t>
  </si>
  <si>
    <t>550.40.28.849-5100.11</t>
  </si>
  <si>
    <t>550.40.28.850-5100.11</t>
  </si>
  <si>
    <t>550.40.28.851-5100.11</t>
  </si>
  <si>
    <t>550.40.28.852-5100.11</t>
  </si>
  <si>
    <t>550.40.28.900-5000.01</t>
  </si>
  <si>
    <t>550.40.28.900-5000.02</t>
  </si>
  <si>
    <t>550.40.28.900-5000.03</t>
  </si>
  <si>
    <t>550.40.28.900-5000.08</t>
  </si>
  <si>
    <t>550.40.28.900-5100.00</t>
  </si>
  <si>
    <t>550.40.28.900-5100.01</t>
  </si>
  <si>
    <t>550.40.28.900-5100.02</t>
  </si>
  <si>
    <t>550.40.28.900-5100.03</t>
  </si>
  <si>
    <t>550.40.28.900-5100.04</t>
  </si>
  <si>
    <t>550.40.28.900-5100.05</t>
  </si>
  <si>
    <t>550.40.28.900-5100.07</t>
  </si>
  <si>
    <t>550.40.28.900-5100.08</t>
  </si>
  <si>
    <t>550.40.28.900-5100.10</t>
  </si>
  <si>
    <t>550.40.28.900-5100.11</t>
  </si>
  <si>
    <t>550.40.28.900-5100.15</t>
  </si>
  <si>
    <t>95</t>
  </si>
  <si>
    <t>Flood Protection</t>
  </si>
  <si>
    <t>570.00.95.001-4500.47</t>
  </si>
  <si>
    <t>Charges for Services-Public Works ULOP Impact Fee</t>
  </si>
  <si>
    <t>570.00.95.001-4700.01</t>
  </si>
  <si>
    <t>580.40.65.015-4500.32</t>
  </si>
  <si>
    <t>Charges for Services-Public Works Drainage PFIP Zone 31</t>
  </si>
  <si>
    <t>580.40.65.015-4500.33</t>
  </si>
  <si>
    <t>Charges for Services-Public Works Drainage PFIP Zone 32</t>
  </si>
  <si>
    <t>580.40.65.015-4500.35</t>
  </si>
  <si>
    <t>Charges for Services-Public Works Drainage PFIP Zone 34</t>
  </si>
  <si>
    <t>580.40.65.015-4500.36</t>
  </si>
  <si>
    <t>Charges for Services-Public Works Drainage PFIP Zone 35</t>
  </si>
  <si>
    <t>580.40.65.015-4500.37</t>
  </si>
  <si>
    <t>Charges for Services-Public Works Drainage PFIP Zone 36</t>
  </si>
  <si>
    <t>580.40.65.015-4500.44</t>
  </si>
  <si>
    <t>Charges for Services-Public Works Drainage PFIP Zone 30</t>
  </si>
  <si>
    <t>580.40.65.015-4500.45</t>
  </si>
  <si>
    <t>Charges for Services-Public Works Drainage PFIP Zone 39</t>
  </si>
  <si>
    <t>580.40.65.015-4700.01</t>
  </si>
  <si>
    <t>580.40.65.015-4700.19</t>
  </si>
  <si>
    <t>580.40.65.015-4700.21</t>
  </si>
  <si>
    <t>580.40.65.015-4850.07</t>
  </si>
  <si>
    <t>580.00.00.900-8200.06</t>
  </si>
  <si>
    <t>Capital Improvements-Storm Drain Zone 36</t>
  </si>
  <si>
    <t>580.00.00.900-8200.09</t>
  </si>
  <si>
    <t>Capital Improvements-Storm Drain Woodward Av Uitllity &amp; Street Im</t>
  </si>
  <si>
    <t>580.00.00.900-8200.10</t>
  </si>
  <si>
    <t>Capital Improvements-Storm Drain SB 5 200 Year Flood Protection</t>
  </si>
  <si>
    <t>580.00.00.900-8200.98</t>
  </si>
  <si>
    <t>Capital Improvements-Storm Drain Developer Contr Infrastructure</t>
  </si>
  <si>
    <t>580.05.00.150-6000.01</t>
  </si>
  <si>
    <t>580.40.65.005-8910.21</t>
  </si>
  <si>
    <t>Debt Service-Interest PFIP Loan Transportation</t>
  </si>
  <si>
    <t>580.40.65.015-6000.01</t>
  </si>
  <si>
    <t>580.40.65.015-6000.12</t>
  </si>
  <si>
    <t>580.40.65.015-6200.09</t>
  </si>
  <si>
    <t>580.40.65.015-6375.03</t>
  </si>
  <si>
    <t>580.40.65.015-6600.04</t>
  </si>
  <si>
    <t>580.40.65.015-6600.25</t>
  </si>
  <si>
    <t>580.40.65.015-6600.26</t>
  </si>
  <si>
    <t>580.40.65.015-6600.36</t>
  </si>
  <si>
    <t>590.40.70.015-4510.01</t>
  </si>
  <si>
    <t>Charges for Services-Transportation PFIP Zone 1</t>
  </si>
  <si>
    <t>590.40.70.015-4510.02</t>
  </si>
  <si>
    <t>Charges for Services-Transportation PFIP Zone 2</t>
  </si>
  <si>
    <t>590.40.70.015-4510.03</t>
  </si>
  <si>
    <t>Charges for Services-Transportation PFIP Zone 3</t>
  </si>
  <si>
    <t>590.40.70.015-4510.04</t>
  </si>
  <si>
    <t>Charges for Services-Transportation PFIP Zone 4</t>
  </si>
  <si>
    <t>590.40.70.015-4510.05</t>
  </si>
  <si>
    <t>Charges for Services-Transportation PFIP Zone 5</t>
  </si>
  <si>
    <t>590.40.70.015-4510.13</t>
  </si>
  <si>
    <t>Charges for Services-Transportation PFIP Zone 7</t>
  </si>
  <si>
    <t>590.40.70.015-4700.01</t>
  </si>
  <si>
    <t>590.40.70.015-4700.19</t>
  </si>
  <si>
    <t>590.40.70.015-4700.21</t>
  </si>
  <si>
    <t>590.40.70.015-4850.07</t>
  </si>
  <si>
    <t>590.00.00.900-6650.01</t>
  </si>
  <si>
    <t>590.00.00.900-8150.11</t>
  </si>
  <si>
    <t>Capital Improvements-Transportation Zone 1</t>
  </si>
  <si>
    <t>590.00.00.900-8150.12</t>
  </si>
  <si>
    <t>Capital Improvements-Transportation Zone 2</t>
  </si>
  <si>
    <t>590.00.00.900-8150.13</t>
  </si>
  <si>
    <t>Capital Improvements-Transportation Zone 3</t>
  </si>
  <si>
    <t>590.00.00.900-8150.14</t>
  </si>
  <si>
    <t>Capital Improvements-Transportation Zone 4</t>
  </si>
  <si>
    <t>590.00.00.900-8150.15</t>
  </si>
  <si>
    <t>Capital Improvements-Transportation Zone 5</t>
  </si>
  <si>
    <t>590.00.00.900-8150.16</t>
  </si>
  <si>
    <t>Capital Improvements-Transportation Zone 6</t>
  </si>
  <si>
    <t>590.00.00.900-8150.38</t>
  </si>
  <si>
    <t>Capital Improvements-Transportation Woodward Av Utility &amp; Street Imp</t>
  </si>
  <si>
    <t>590.00.00.900-8150.45</t>
  </si>
  <si>
    <t>Capital Improvements-Transportation Zone 7</t>
  </si>
  <si>
    <t>590.00.00.900-8150.98</t>
  </si>
  <si>
    <t>Capital Improvements-Transportation Developer Contrib Infrastructure</t>
  </si>
  <si>
    <t>590.00.00.900-8150.99</t>
  </si>
  <si>
    <t>590.05.00.150-6000.01</t>
  </si>
  <si>
    <t>590.40.70.015-6000.01</t>
  </si>
  <si>
    <t>590.40.70.015-6600.25</t>
  </si>
  <si>
    <t>590.40.70.015-6600.26</t>
  </si>
  <si>
    <t>590.40.70.015-6600.36</t>
  </si>
  <si>
    <t>590.45.41.000-7000.99</t>
  </si>
  <si>
    <t>620.00.00.900-4800.01</t>
  </si>
  <si>
    <t>Contributions Fixed Asset Contributions</t>
  </si>
  <si>
    <t>620.00.00.900-4900.01</t>
  </si>
  <si>
    <t>35</t>
  </si>
  <si>
    <t>Golf</t>
  </si>
  <si>
    <t>620.20.35.001-4570.01</t>
  </si>
  <si>
    <t>Charges for Services-Golf Green Fees</t>
  </si>
  <si>
    <t>620.20.35.001-4570.02</t>
  </si>
  <si>
    <t>Charges for Services-Golf Driving Range</t>
  </si>
  <si>
    <t>620.20.35.001-4570.03</t>
  </si>
  <si>
    <t>Charges for Services-Golf Carts</t>
  </si>
  <si>
    <t>620.20.35.001-4570.04</t>
  </si>
  <si>
    <t>Charges for Services-Golf Snack Bar Operations</t>
  </si>
  <si>
    <t>620.20.35.001-4570.05</t>
  </si>
  <si>
    <t>Charges for Services-Golf Restaurant Operations</t>
  </si>
  <si>
    <t>620.20.35.001-4570.06</t>
  </si>
  <si>
    <t>Charges for Services-Golf Common Area Maintenance</t>
  </si>
  <si>
    <t>620.20.35.001-4570.07</t>
  </si>
  <si>
    <t>Charges for Services-Golf Facility Use</t>
  </si>
  <si>
    <t>620.20.35.001-4570.09</t>
  </si>
  <si>
    <t>Charges for Services-Golf Merchandise Fees</t>
  </si>
  <si>
    <t>620.20.35.001-4570.10</t>
  </si>
  <si>
    <t>Charges for Services-Golf Golf Lesson Fees</t>
  </si>
  <si>
    <t>620.20.35.001-4570.11</t>
  </si>
  <si>
    <t>Charges for Services-Golf Other Golf Shop Fees</t>
  </si>
  <si>
    <t>620.20.35.001-4584.06</t>
  </si>
  <si>
    <t>620.20.35.001-4850.07</t>
  </si>
  <si>
    <t>620.20.35.001-4850.12</t>
  </si>
  <si>
    <t>620.00.00.900-6700.01</t>
  </si>
  <si>
    <t>Depreciation Buildings</t>
  </si>
  <si>
    <t>620.00.00.900-6700.02</t>
  </si>
  <si>
    <t>Depreciation Building Improvements</t>
  </si>
  <si>
    <t>620.00.00.900-6700.05</t>
  </si>
  <si>
    <t>Depreciation Machinery &amp; Equipment</t>
  </si>
  <si>
    <t>620.00.00.900-6700.06</t>
  </si>
  <si>
    <t>Depreciation Vehicles</t>
  </si>
  <si>
    <t>620.00.00.900-6700.13</t>
  </si>
  <si>
    <t>Depreciation Water Wells &amp; Lines</t>
  </si>
  <si>
    <t>620.00.00.900-7000.03</t>
  </si>
  <si>
    <t>620.00.00.900-7000.04</t>
  </si>
  <si>
    <t>620.00.00.900-7000.99</t>
  </si>
  <si>
    <t>620.00.00.900-8350.02</t>
  </si>
  <si>
    <t>Capital Improvements-Golf Irrigation</t>
  </si>
  <si>
    <t>620.00.00.900-8350.06</t>
  </si>
  <si>
    <t>620.00.00.900-8350.07</t>
  </si>
  <si>
    <t>Capital Improvements-Golf Course Improvements</t>
  </si>
  <si>
    <t>620.00.00.900-9888.01</t>
  </si>
  <si>
    <t>Capital Asset Expenditure Adjustments  Current Year Additions</t>
  </si>
  <si>
    <t>620.00.00.900-9888.03</t>
  </si>
  <si>
    <t>Capital Asset Expenditure Adjustments  Disposals</t>
  </si>
  <si>
    <t>620.00.00.900-9888.04</t>
  </si>
  <si>
    <t>Capital Asset Expenditure Adjustments  Asset Transfer In</t>
  </si>
  <si>
    <t>620.00.00.900-9888.05</t>
  </si>
  <si>
    <t>Capital Asset Expenditure Adjustments  Asset Transfer Out</t>
  </si>
  <si>
    <t>620.05.00.150-5000.01</t>
  </si>
  <si>
    <t>620.05.00.150-5000.03</t>
  </si>
  <si>
    <t>620.05.00.150-5000.07</t>
  </si>
  <si>
    <t>620.05.00.150-5000.08</t>
  </si>
  <si>
    <t>620.05.00.150-5000.10</t>
  </si>
  <si>
    <t>620.05.00.150-5000.12</t>
  </si>
  <si>
    <t>620.05.00.150-5100.01</t>
  </si>
  <si>
    <t>620.05.00.150-5100.02</t>
  </si>
  <si>
    <t>620.05.00.150-5100.03</t>
  </si>
  <si>
    <t>620.05.00.150-5100.04</t>
  </si>
  <si>
    <t>620.05.00.150-5100.05</t>
  </si>
  <si>
    <t>620.05.00.150-5100.06</t>
  </si>
  <si>
    <t>620.05.00.150-5100.07</t>
  </si>
  <si>
    <t>620.05.00.150-5100.11</t>
  </si>
  <si>
    <t>620.05.00.150-5100.15</t>
  </si>
  <si>
    <t>620.05.00.150-5100.17</t>
  </si>
  <si>
    <t>620.05.00.150-6000.01</t>
  </si>
  <si>
    <t>620.05.00.160-5000.01</t>
  </si>
  <si>
    <t>620.05.00.160-5000.03</t>
  </si>
  <si>
    <t>620.05.00.160-5000.08</t>
  </si>
  <si>
    <t>620.05.00.160-5000.10</t>
  </si>
  <si>
    <t>620.05.00.160-5000.12</t>
  </si>
  <si>
    <t>620.05.00.160-5100.01</t>
  </si>
  <si>
    <t>620.05.00.160-5100.02</t>
  </si>
  <si>
    <t>620.05.00.160-5100.03</t>
  </si>
  <si>
    <t>620.05.00.160-5100.04</t>
  </si>
  <si>
    <t>620.05.00.160-5100.05</t>
  </si>
  <si>
    <t>620.05.00.160-5100.06</t>
  </si>
  <si>
    <t>620.05.00.160-5100.07</t>
  </si>
  <si>
    <t>620.20.35.001-5000.01</t>
  </si>
  <si>
    <t>620.20.35.001-5000.02</t>
  </si>
  <si>
    <t>620.20.35.001-5000.03</t>
  </si>
  <si>
    <t>620.20.35.001-5000.04</t>
  </si>
  <si>
    <t>620.20.35.001-5000.10</t>
  </si>
  <si>
    <t>620.20.35.001-5100.01</t>
  </si>
  <si>
    <t>620.20.35.001-5100.02</t>
  </si>
  <si>
    <t>620.20.35.001-5100.03</t>
  </si>
  <si>
    <t>620.20.35.001-5100.04</t>
  </si>
  <si>
    <t>620.20.35.001-5100.05</t>
  </si>
  <si>
    <t>620.20.35.001-5100.07</t>
  </si>
  <si>
    <t>620.20.35.001-5100.08</t>
  </si>
  <si>
    <t>620.20.35.001-5100.09</t>
  </si>
  <si>
    <t>620.20.35.001-5100.10</t>
  </si>
  <si>
    <t>620.20.35.001-5100.11</t>
  </si>
  <si>
    <t>620.20.35.001-5100.15</t>
  </si>
  <si>
    <t>620.20.35.001-6100.01</t>
  </si>
  <si>
    <t>620.20.35.001-6100.02</t>
  </si>
  <si>
    <t>620.20.35.001-6200.02</t>
  </si>
  <si>
    <t>620.20.35.001-6200.05</t>
  </si>
  <si>
    <t>620.20.35.001-6400.02</t>
  </si>
  <si>
    <t>620.20.35.001-6600.07</t>
  </si>
  <si>
    <t>620.20.35.005-8920.01</t>
  </si>
  <si>
    <t>Debt Service-Other Costs Admin/Audit Fees</t>
  </si>
  <si>
    <t>620.20.35.005-8920.05</t>
  </si>
  <si>
    <t>370</t>
  </si>
  <si>
    <t>Course Management</t>
  </si>
  <si>
    <t>620.20.35.370-5000.01</t>
  </si>
  <si>
    <t>620.20.35.370-5000.03</t>
  </si>
  <si>
    <t>620.20.35.370-5000.06</t>
  </si>
  <si>
    <t>620.20.35.370-5000.07</t>
  </si>
  <si>
    <t>620.20.35.370-5000.08</t>
  </si>
  <si>
    <t>620.20.35.370-5000.10</t>
  </si>
  <si>
    <t>620.20.35.370-5000.12</t>
  </si>
  <si>
    <t>620.20.35.370-5100.00</t>
  </si>
  <si>
    <t>620.20.35.370-5100.01</t>
  </si>
  <si>
    <t>620.20.35.370-5100.02</t>
  </si>
  <si>
    <t>620.20.35.370-5100.03</t>
  </si>
  <si>
    <t>620.20.35.370-5100.04</t>
  </si>
  <si>
    <t>620.20.35.370-5100.05</t>
  </si>
  <si>
    <t>620.20.35.370-5100.06</t>
  </si>
  <si>
    <t>620.20.35.370-5100.07</t>
  </si>
  <si>
    <t>620.20.35.370-5100.08</t>
  </si>
  <si>
    <t>620.20.35.370-5100.11</t>
  </si>
  <si>
    <t>620.20.35.370-5100.12</t>
  </si>
  <si>
    <t>620.20.35.370-5100.15</t>
  </si>
  <si>
    <t>620.20.35.370-5100.17</t>
  </si>
  <si>
    <t>620.20.35.370-5100.98</t>
  </si>
  <si>
    <t>Benefits GASB 75 Expense</t>
  </si>
  <si>
    <t>620.20.35.370-5100.99</t>
  </si>
  <si>
    <t>Benefits Pension Expense</t>
  </si>
  <si>
    <t>620.20.35.370-6000.01</t>
  </si>
  <si>
    <t>620.20.35.370-6000.09</t>
  </si>
  <si>
    <t>620.20.35.370-6000.12</t>
  </si>
  <si>
    <t>620.20.35.370-6000.19</t>
  </si>
  <si>
    <t>620.20.35.370-6000.30</t>
  </si>
  <si>
    <t>Professional Services Credit Card Fee Reimbursement</t>
  </si>
  <si>
    <t>620.20.35.370-6100.01</t>
  </si>
  <si>
    <t>620.20.35.370-6100.02</t>
  </si>
  <si>
    <t>620.20.35.370-6200.01</t>
  </si>
  <si>
    <t>620.20.35.370-6200.05</t>
  </si>
  <si>
    <t>620.20.35.370-6200.08</t>
  </si>
  <si>
    <t>620.20.35.370-6300.01</t>
  </si>
  <si>
    <t>620.20.35.370-6300.03</t>
  </si>
  <si>
    <t>620.20.35.370-6350.03</t>
  </si>
  <si>
    <t>620.20.35.370-6400.01</t>
  </si>
  <si>
    <t>620.20.35.370-6400.02</t>
  </si>
  <si>
    <t>620.20.35.370-6400.03</t>
  </si>
  <si>
    <t>620.20.35.370-6400.11</t>
  </si>
  <si>
    <t>620.20.35.370-6400.19</t>
  </si>
  <si>
    <t>620.20.35.370-6400.20</t>
  </si>
  <si>
    <t>620.20.35.370-6500.04</t>
  </si>
  <si>
    <t>620.20.35.370-6600.01</t>
  </si>
  <si>
    <t>620.20.35.370-6600.04</t>
  </si>
  <si>
    <t>620.20.35.370-6600.05</t>
  </si>
  <si>
    <t>620.20.35.370-6600.07</t>
  </si>
  <si>
    <t>620.20.35.370-6600.26</t>
  </si>
  <si>
    <t>620.20.35.370-6600.28</t>
  </si>
  <si>
    <t>620.20.35.370-6600.32</t>
  </si>
  <si>
    <t>620.20.35.370-6600.36</t>
  </si>
  <si>
    <t>380</t>
  </si>
  <si>
    <t>Course Maintenance</t>
  </si>
  <si>
    <t>620.20.35.380-5000.01</t>
  </si>
  <si>
    <t>620.20.35.380-5000.02</t>
  </si>
  <si>
    <t>620.20.35.380-5000.03</t>
  </si>
  <si>
    <t>620.20.35.380-5000.04</t>
  </si>
  <si>
    <t>620.20.35.380-5000.06</t>
  </si>
  <si>
    <t>620.20.35.380-5000.07</t>
  </si>
  <si>
    <t>620.20.35.380-5000.08</t>
  </si>
  <si>
    <t>620.20.35.380-5000.10</t>
  </si>
  <si>
    <t>620.20.35.380-5000.12</t>
  </si>
  <si>
    <t>620.20.35.380-5100.00</t>
  </si>
  <si>
    <t>620.20.35.380-5100.01</t>
  </si>
  <si>
    <t>620.20.35.380-5100.02</t>
  </si>
  <si>
    <t>620.20.35.380-5100.03</t>
  </si>
  <si>
    <t>620.20.35.380-5100.04</t>
  </si>
  <si>
    <t>620.20.35.380-5100.05</t>
  </si>
  <si>
    <t>620.20.35.380-5100.06</t>
  </si>
  <si>
    <t>620.20.35.380-5100.07</t>
  </si>
  <si>
    <t>620.20.35.380-5100.08</t>
  </si>
  <si>
    <t>620.20.35.380-5100.09</t>
  </si>
  <si>
    <t>620.20.35.380-5100.10</t>
  </si>
  <si>
    <t>620.20.35.380-5100.11</t>
  </si>
  <si>
    <t>620.20.35.380-5100.12</t>
  </si>
  <si>
    <t>620.20.35.380-5100.15</t>
  </si>
  <si>
    <t>620.20.35.380-6000.09</t>
  </si>
  <si>
    <t>620.20.35.380-6200.02</t>
  </si>
  <si>
    <t>620.20.35.380-6250.01</t>
  </si>
  <si>
    <t>Supplies-Golf Fertilizer</t>
  </si>
  <si>
    <t>620.20.35.380-6250.02</t>
  </si>
  <si>
    <t>Supplies-Golf Pesticides</t>
  </si>
  <si>
    <t>620.20.35.380-6250.03</t>
  </si>
  <si>
    <t>Supplies-Golf Horticulture</t>
  </si>
  <si>
    <t>620.20.35.380-6250.04</t>
  </si>
  <si>
    <t>Supplies-Golf Aggregates</t>
  </si>
  <si>
    <t>620.20.35.380-6250.05</t>
  </si>
  <si>
    <t>Supplies-Golf Clubhouse</t>
  </si>
  <si>
    <t>620.20.35.380-6400.01</t>
  </si>
  <si>
    <t>620.20.35.380-6400.02</t>
  </si>
  <si>
    <t>620.20.35.380-6400.04</t>
  </si>
  <si>
    <t>620.20.35.380-6400.11</t>
  </si>
  <si>
    <t>620.20.35.380-6600.04</t>
  </si>
  <si>
    <t>620.20.35.380-6600.07</t>
  </si>
  <si>
    <t>620.40.55.500-6400.01</t>
  </si>
  <si>
    <t>620.40.55.510-6250.06</t>
  </si>
  <si>
    <t>Supplies-Golf Custodial Supplies</t>
  </si>
  <si>
    <t>620.40.55.966-5000.01</t>
  </si>
  <si>
    <t>620.40.55.966-5000.02</t>
  </si>
  <si>
    <t>620.40.55.966-5000.03</t>
  </si>
  <si>
    <t>620.40.55.966-5000.04</t>
  </si>
  <si>
    <t>620.40.55.966-5000.06</t>
  </si>
  <si>
    <t>620.40.55.966-5000.07</t>
  </si>
  <si>
    <t>620.40.55.966-5000.08</t>
  </si>
  <si>
    <t>620.40.55.966-5100.00</t>
  </si>
  <si>
    <t>620.40.55.966-5100.01</t>
  </si>
  <si>
    <t>620.40.55.966-5100.02</t>
  </si>
  <si>
    <t>620.40.55.966-5100.03</t>
  </si>
  <si>
    <t>620.40.55.966-5100.04</t>
  </si>
  <si>
    <t>620.40.55.966-5100.05</t>
  </si>
  <si>
    <t>620.40.55.966-5100.07</t>
  </si>
  <si>
    <t>620.40.55.966-5100.08</t>
  </si>
  <si>
    <t>620.40.55.966-5100.10</t>
  </si>
  <si>
    <t>620.40.55.966-5100.11</t>
  </si>
  <si>
    <t>620.40.55.966-5100.12</t>
  </si>
  <si>
    <t>620.40.55.966-5100.15</t>
  </si>
  <si>
    <t>620.40.55.966-6000.09</t>
  </si>
  <si>
    <t>620.40.55.966-6200.01</t>
  </si>
  <si>
    <t>620.40.55.966-6200.05</t>
  </si>
  <si>
    <t>620.40.55.966-6300.03</t>
  </si>
  <si>
    <t>620.40.55.966-6400.04</t>
  </si>
  <si>
    <t>620.40.55.966-6400.19</t>
  </si>
  <si>
    <t>620.40.55.966-6500.04</t>
  </si>
  <si>
    <t>620.40.55.966-6600.01</t>
  </si>
  <si>
    <t>620.40.55.966-6600.04</t>
  </si>
  <si>
    <t>620.40.55.966-6600.05</t>
  </si>
  <si>
    <t>620.40.55.966-6600.07</t>
  </si>
  <si>
    <t>620.40.55.966-6000.12</t>
  </si>
  <si>
    <t>620.40.55.966-6100.01</t>
  </si>
  <si>
    <t>620.40.55.966-6100.02</t>
  </si>
  <si>
    <t>620.40.55.966-6200.02</t>
  </si>
  <si>
    <t>620.40.55.966-6250.01</t>
  </si>
  <si>
    <t>620.40.55.966-6250.02</t>
  </si>
  <si>
    <t>620.40.55.966-6250.03</t>
  </si>
  <si>
    <t>620.40.55.966-6250.04</t>
  </si>
  <si>
    <t>620.40.55.966-6250.05</t>
  </si>
  <si>
    <t>620.40.55.966-6300.01</t>
  </si>
  <si>
    <t>620.40.55.966-6350.03</t>
  </si>
  <si>
    <t>620.40.55.966-6400.01</t>
  </si>
  <si>
    <t>620.40.55.966-6400.02</t>
  </si>
  <si>
    <t>620.40.55.966-6400.11</t>
  </si>
  <si>
    <t>620.40.55.966-6400.20</t>
  </si>
  <si>
    <t>620.40.60.520-6400.05</t>
  </si>
  <si>
    <t>80</t>
  </si>
  <si>
    <t>Wastewater</t>
  </si>
  <si>
    <t>630.40.80.015-4500.14</t>
  </si>
  <si>
    <t>Charges for Services-Public Works Sewer PFIP Zone 22</t>
  </si>
  <si>
    <t>630.40.80.015-4500.16</t>
  </si>
  <si>
    <t>Charges for Services-Public Works Sewer PFIP Zone 24</t>
  </si>
  <si>
    <t>630.40.80.015-4500.38</t>
  </si>
  <si>
    <t>Charges for Services-Public Works Sewer PFIP Zone 21</t>
  </si>
  <si>
    <t>630.40.80.015-4500.42</t>
  </si>
  <si>
    <t>Charges for Services-Public Works Sewer PFIP Zone 25</t>
  </si>
  <si>
    <t>630.40.80.015-4700.01</t>
  </si>
  <si>
    <t>630.40.80.015-4700.19</t>
  </si>
  <si>
    <t>630.40.80.015-4700.21</t>
  </si>
  <si>
    <t>630.40.80.015-4850.08</t>
  </si>
  <si>
    <t>630.00.00.900-4900.01</t>
  </si>
  <si>
    <t>630.00.00.900-6650.01</t>
  </si>
  <si>
    <t>630.00.00.900-8050.22</t>
  </si>
  <si>
    <t>Capital Improvements-Wastewater Zone 22</t>
  </si>
  <si>
    <t>630.00.00.900-8050.24</t>
  </si>
  <si>
    <t>Capital Improvements-Wastewater Zone 24</t>
  </si>
  <si>
    <t>630.00.00.900-8050.30</t>
  </si>
  <si>
    <t>Capital Improvements-Wastewater Woodward Av Utility &amp; Street Imp</t>
  </si>
  <si>
    <t>630.05.00.150-6000.01</t>
  </si>
  <si>
    <t>630.40.80.005-8910.21</t>
  </si>
  <si>
    <t>630.40.80.015-6000.01</t>
  </si>
  <si>
    <t>630.40.80.015-6000.12</t>
  </si>
  <si>
    <t>630.40.80.015-6600.25</t>
  </si>
  <si>
    <t>630.40.80.015-6600.26</t>
  </si>
  <si>
    <t>630.40.80.015-6600.36</t>
  </si>
  <si>
    <t>630.45.41.000-7000.99</t>
  </si>
  <si>
    <t>640-4900.65 - Transfe</t>
  </si>
  <si>
    <t>In Sewer Improvement</t>
  </si>
  <si>
    <t>640.00.00.900-4500.08</t>
  </si>
  <si>
    <t>Charges for Services-Public Works Sewer Farm Rental</t>
  </si>
  <si>
    <t>640.00.00.900-4900.65</t>
  </si>
  <si>
    <t>Transfers In Sewer Improvement</t>
  </si>
  <si>
    <t>640.40.80.015-4475.26</t>
  </si>
  <si>
    <t>Intergovernmental Grants-State/County SJV Air Pollution Grant</t>
  </si>
  <si>
    <t>640.40.80.015-4475.30</t>
  </si>
  <si>
    <t>Intergovernmental Grants-State/County CA Energy Commission</t>
  </si>
  <si>
    <t>640.40.80.015-4500.06</t>
  </si>
  <si>
    <t>Charges for Services-Public Works Sewer Service Fee</t>
  </si>
  <si>
    <t>640.40.80.015-4500.07</t>
  </si>
  <si>
    <t>Charges for Services-Public Works Sewer Fee-City of Lathrop</t>
  </si>
  <si>
    <t>640.40.80.015-4500.08</t>
  </si>
  <si>
    <t>640.40.80.015-4500.09</t>
  </si>
  <si>
    <t>Charges for Services-Public Works Sewer Fee-Outside District Fee</t>
  </si>
  <si>
    <t>640.40.80.015-4500.24</t>
  </si>
  <si>
    <t>Charges for Services-Public Works Penalties</t>
  </si>
  <si>
    <t>640.40.80.015-4700.01</t>
  </si>
  <si>
    <t>640.40.80.015-4700.07</t>
  </si>
  <si>
    <t>640.40.80.015-4700.09</t>
  </si>
  <si>
    <t>Investment Earnings 2003 Issue</t>
  </si>
  <si>
    <t>640.40.80.015-4700.19</t>
  </si>
  <si>
    <t>640.40.80.015-4700.21</t>
  </si>
  <si>
    <t>640.40.80.015-4850.01</t>
  </si>
  <si>
    <t>640.40.80.015-4850.07</t>
  </si>
  <si>
    <t>640.40.80.015-4850.10</t>
  </si>
  <si>
    <t>640.40.80.015-4850.12</t>
  </si>
  <si>
    <t>640.40.80.015-4850.13</t>
  </si>
  <si>
    <t>640.40.80.015-4900.01</t>
  </si>
  <si>
    <t>640.40.80.015-4900.03</t>
  </si>
  <si>
    <t>Transfers In Donated Infrastructure</t>
  </si>
  <si>
    <t>675</t>
  </si>
  <si>
    <t>CNG</t>
  </si>
  <si>
    <t>640.40.80.675-4500.48</t>
  </si>
  <si>
    <t>Charges for Services-Public Works CNG Fuel Pump</t>
  </si>
  <si>
    <t>640.00.00.900-6000.01</t>
  </si>
  <si>
    <t>640.00.00.900-6700.01</t>
  </si>
  <si>
    <t>640.00.00.900-6700.02</t>
  </si>
  <si>
    <t>640.00.00.900-6700.03</t>
  </si>
  <si>
    <t>Depreciation Computer Hardware</t>
  </si>
  <si>
    <t>640.00.00.900-6700.04</t>
  </si>
  <si>
    <t>Depreciation Software</t>
  </si>
  <si>
    <t>640.00.00.900-6700.05</t>
  </si>
  <si>
    <t>640.00.00.900-6700.06</t>
  </si>
  <si>
    <t>640.00.00.900-6700.08</t>
  </si>
  <si>
    <t>Depreciation Streets</t>
  </si>
  <si>
    <t>640.00.00.900-6700.09</t>
  </si>
  <si>
    <t>Depreciation Sewer Lines</t>
  </si>
  <si>
    <t>640.00.00.900-6700.10</t>
  </si>
  <si>
    <t>Depreciation Sewer Plant</t>
  </si>
  <si>
    <t>640.00.00.900-7000.99</t>
  </si>
  <si>
    <t>640.00.00.900-7000.01</t>
  </si>
  <si>
    <t>Capital Outlay Vehicles-Minor</t>
  </si>
  <si>
    <t>640.00.00.900-7000.02</t>
  </si>
  <si>
    <t>640.00.00.900-7000.03</t>
  </si>
  <si>
    <t>640.00.00.900-7000.04</t>
  </si>
  <si>
    <t>640.00.00.900-7000.05</t>
  </si>
  <si>
    <t>Capital Outlay Operations Apparatus-Minor</t>
  </si>
  <si>
    <t>640.00.00.900-7000.06</t>
  </si>
  <si>
    <t>640.00.00.900-7000.08</t>
  </si>
  <si>
    <t>640.00.00.900-7000.09</t>
  </si>
  <si>
    <t>640.00.00.900-7000.17</t>
  </si>
  <si>
    <t>Capital Outlay Storage Tank</t>
  </si>
  <si>
    <t>640.00.00.900-7000.19</t>
  </si>
  <si>
    <t>Capital Outlay Pumps</t>
  </si>
  <si>
    <t>640.00.00.900-7000.20</t>
  </si>
  <si>
    <t>Capital Outlay Laboratory</t>
  </si>
  <si>
    <t>640.00.00.900-7000.25</t>
  </si>
  <si>
    <t>Capital Outlay Aeration Basin</t>
  </si>
  <si>
    <t>640.00.00.900-8050.02</t>
  </si>
  <si>
    <t>Capital Improvements-Wastewater Collection Line Maint/Rehab</t>
  </si>
  <si>
    <t>640.00.00.900-8050.03</t>
  </si>
  <si>
    <t>Capital Improvements-Wastewater Collection Line Repairs-Major</t>
  </si>
  <si>
    <t>640.00.00.900-8050.04</t>
  </si>
  <si>
    <t>Capital Improvements-Wastewater Collection Line Replacement/Impr</t>
  </si>
  <si>
    <t>640.00.00.900-8050.05</t>
  </si>
  <si>
    <t>Capital Improvements-Wastewater Collection Trunk Maint/Rehab</t>
  </si>
  <si>
    <t>640.00.00.900-8050.07</t>
  </si>
  <si>
    <t>Capital Improvements-Wastewater Collection Trunk Replacement/Imp</t>
  </si>
  <si>
    <t>640.00.00.900-8050.08</t>
  </si>
  <si>
    <t>Capital Improvements-Wastewater Collection Pump Stn Maint/Rehab</t>
  </si>
  <si>
    <t>640.00.00.900-8050.10</t>
  </si>
  <si>
    <t>Capital Improvements-Wastewater Collection Pump Stn Replace/Imp</t>
  </si>
  <si>
    <t>640.00.00.900-8050.11</t>
  </si>
  <si>
    <t>Capital Improvements-Wastewater Plant Liquid Maint/Rehab</t>
  </si>
  <si>
    <t>640.00.00.900-8050.13</t>
  </si>
  <si>
    <t>Capital Improvements-Wastewater Plant Liquid Replacement/Imp</t>
  </si>
  <si>
    <t>640.00.00.900-8050.16</t>
  </si>
  <si>
    <t>Capital Improvements-Wastewater Plant Solid Replacement/Imp</t>
  </si>
  <si>
    <t>640.00.00.900-8050.17</t>
  </si>
  <si>
    <t>Capital Improvements-Wastewater Other Misc Improvements</t>
  </si>
  <si>
    <t>640.00.00.900-8050.18</t>
  </si>
  <si>
    <t>Capital Improvements-Wastewater Security</t>
  </si>
  <si>
    <t>640.00.00.900-8050.20</t>
  </si>
  <si>
    <t>Capital Improvements-Wastewater Plant Expansion/Improvements</t>
  </si>
  <si>
    <t>640.00.00.900-8050.31</t>
  </si>
  <si>
    <t>Capital Improvements-Wastewater Digester Dome Repair</t>
  </si>
  <si>
    <t>640.00.00.900-8050.33</t>
  </si>
  <si>
    <t>Capital Improvements-Wastewater Survey Monument Restoration</t>
  </si>
  <si>
    <t>640.00.00.900-8450.01</t>
  </si>
  <si>
    <t>Alternative Energy Food To Fuel</t>
  </si>
  <si>
    <t>640.00.00.900-8450.02</t>
  </si>
  <si>
    <t>Alternative Energy Biogas/CNG</t>
  </si>
  <si>
    <t>640.00.00.900-8450.03</t>
  </si>
  <si>
    <t>Alternative Energy Solar</t>
  </si>
  <si>
    <t>640.00.00.900-9000.65</t>
  </si>
  <si>
    <t>Other Transfers Sewer Fee</t>
  </si>
  <si>
    <t>640.00.00.900-9888.01</t>
  </si>
  <si>
    <t>640.00.00.900-9888.03</t>
  </si>
  <si>
    <t>640.00.00.900-9888.04</t>
  </si>
  <si>
    <t>640.00.00.900-9888.05</t>
  </si>
  <si>
    <t>640.02.00.002-6002.40</t>
  </si>
  <si>
    <t>640.05.00.150-5000.01</t>
  </si>
  <si>
    <t>640.05.00.150-5000.03</t>
  </si>
  <si>
    <t>640.05.00.150-5000.04</t>
  </si>
  <si>
    <t>640.05.00.150-5000.06</t>
  </si>
  <si>
    <t>640.05.00.150-5000.07</t>
  </si>
  <si>
    <t>640.05.00.150-5000.08</t>
  </si>
  <si>
    <t>640.05.00.150-5000.10</t>
  </si>
  <si>
    <t>640.05.00.150-5000.12</t>
  </si>
  <si>
    <t>640.05.00.150-5100.00</t>
  </si>
  <si>
    <t>640.05.00.150-5100.01</t>
  </si>
  <si>
    <t>640.05.00.150-5100.02</t>
  </si>
  <si>
    <t>640.05.00.150-5100.03</t>
  </si>
  <si>
    <t>640.05.00.150-5100.04</t>
  </si>
  <si>
    <t>640.05.00.150-5100.05</t>
  </si>
  <si>
    <t>640.05.00.150-5100.06</t>
  </si>
  <si>
    <t>640.05.00.150-5100.07</t>
  </si>
  <si>
    <t>640.05.00.150-5100.08</t>
  </si>
  <si>
    <t>640.05.00.150-5100.11</t>
  </si>
  <si>
    <t>640.05.00.150-5100.15</t>
  </si>
  <si>
    <t>640.05.00.150-5100.17</t>
  </si>
  <si>
    <t>640.05.00.150-6000.01</t>
  </si>
  <si>
    <t>640.05.00.150-6000.35</t>
  </si>
  <si>
    <t>640.05.00.150-6200.02</t>
  </si>
  <si>
    <t>640.05.00.160-5000.01</t>
  </si>
  <si>
    <t>640.05.00.160-5000.02</t>
  </si>
  <si>
    <t>640.05.00.160-5000.03</t>
  </si>
  <si>
    <t>640.05.00.160-5000.06</t>
  </si>
  <si>
    <t>640.05.00.160-5000.07</t>
  </si>
  <si>
    <t>640.05.00.160-5000.08</t>
  </si>
  <si>
    <t>640.05.00.160-5000.10</t>
  </si>
  <si>
    <t>640.05.00.160-5000.12</t>
  </si>
  <si>
    <t>640.05.00.160-5100.00</t>
  </si>
  <si>
    <t>640.05.00.160-5100.01</t>
  </si>
  <si>
    <t>640.05.00.160-5100.02</t>
  </si>
  <si>
    <t>640.05.00.160-5100.03</t>
  </si>
  <si>
    <t>640.05.00.160-5100.04</t>
  </si>
  <si>
    <t>640.05.00.160-5100.05</t>
  </si>
  <si>
    <t>640.05.00.160-5100.06</t>
  </si>
  <si>
    <t>640.05.00.160-5100.07</t>
  </si>
  <si>
    <t>640.05.00.160-5100.08</t>
  </si>
  <si>
    <t>640.05.00.160-5100.09</t>
  </si>
  <si>
    <t>640.05.00.160-5100.11</t>
  </si>
  <si>
    <t>640.05.00.160-5100.15</t>
  </si>
  <si>
    <t>640.05.00.160-5100.17</t>
  </si>
  <si>
    <t>640.05.00.160-6000.15</t>
  </si>
  <si>
    <t>Professional Services Utility Statement Processing</t>
  </si>
  <si>
    <t>640.05.00.160-6200.02</t>
  </si>
  <si>
    <t>640.05.00.160-6200.09</t>
  </si>
  <si>
    <t>640.05.00.160-6280.40</t>
  </si>
  <si>
    <t>Supplies-Public Works Support Department</t>
  </si>
  <si>
    <t>640.05.00.160-6600.04</t>
  </si>
  <si>
    <t>640.05.00.160-6600.07</t>
  </si>
  <si>
    <t>170</t>
  </si>
  <si>
    <t>640.07.00.170-5000.01</t>
  </si>
  <si>
    <t>640.07.00.170-5000.03</t>
  </si>
  <si>
    <t>640.07.00.170-5000.10</t>
  </si>
  <si>
    <t>640.07.00.170-5000.12</t>
  </si>
  <si>
    <t>640.07.00.170-5100.01</t>
  </si>
  <si>
    <t>640.07.00.170-5100.02</t>
  </si>
  <si>
    <t>640.07.00.170-5100.03</t>
  </si>
  <si>
    <t>640.07.00.170-5100.04</t>
  </si>
  <si>
    <t>640.07.00.170-5100.05</t>
  </si>
  <si>
    <t>640.07.00.170-5100.07</t>
  </si>
  <si>
    <t>640.07.00.170-5100.11</t>
  </si>
  <si>
    <t>640.11.00.250-5000.01</t>
  </si>
  <si>
    <t>640.11.00.250-5000.07</t>
  </si>
  <si>
    <t>640.11.00.250-5000.08</t>
  </si>
  <si>
    <t>640.11.00.250-5000.10</t>
  </si>
  <si>
    <t>640.11.00.250-5000.12</t>
  </si>
  <si>
    <t>640.11.00.250-5100.00</t>
  </si>
  <si>
    <t>640.11.00.250-5100.01</t>
  </si>
  <si>
    <t>640.11.00.250-5100.02</t>
  </si>
  <si>
    <t>640.11.00.250-5100.03</t>
  </si>
  <si>
    <t>640.11.00.250-5100.04</t>
  </si>
  <si>
    <t>640.11.00.250-5100.05</t>
  </si>
  <si>
    <t>640.11.00.250-5100.06</t>
  </si>
  <si>
    <t>640.11.00.250-5100.07</t>
  </si>
  <si>
    <t>640.11.00.250-5100.08</t>
  </si>
  <si>
    <t>640.11.00.250-5100.10</t>
  </si>
  <si>
    <t>640.11.00.250-5100.11</t>
  </si>
  <si>
    <t>640.11.00.250-5100.15</t>
  </si>
  <si>
    <t>640.40.50.001-5000.01</t>
  </si>
  <si>
    <t>640.40.50.001-5000.03</t>
  </si>
  <si>
    <t>640.40.50.001-5000.06</t>
  </si>
  <si>
    <t>640.40.50.001-5000.07</t>
  </si>
  <si>
    <t>640.40.50.001-5000.08</t>
  </si>
  <si>
    <t>640.40.50.001-5000.10</t>
  </si>
  <si>
    <t>640.40.50.001-5000.12</t>
  </si>
  <si>
    <t>640.40.50.001-5100.00</t>
  </si>
  <si>
    <t>640.40.50.001-5100.01</t>
  </si>
  <si>
    <t>640.40.50.001-5100.02</t>
  </si>
  <si>
    <t>640.40.50.001-5100.03</t>
  </si>
  <si>
    <t>640.40.50.001-5100.04</t>
  </si>
  <si>
    <t>640.40.50.001-5100.05</t>
  </si>
  <si>
    <t>640.40.50.001-5100.06</t>
  </si>
  <si>
    <t>640.40.50.001-5100.07</t>
  </si>
  <si>
    <t>640.40.50.001-5100.08</t>
  </si>
  <si>
    <t>640.40.50.001-5100.09</t>
  </si>
  <si>
    <t>640.40.50.001-5100.11</t>
  </si>
  <si>
    <t>640.40.50.001-5100.15</t>
  </si>
  <si>
    <t>640.40.50.001-5100.17</t>
  </si>
  <si>
    <t>640.40.50.001-6000.19</t>
  </si>
  <si>
    <t>640.40.50.001-6600.04</t>
  </si>
  <si>
    <t>640.40.50.001-6600.07</t>
  </si>
  <si>
    <t>640.40.55.500-5000.01</t>
  </si>
  <si>
    <t>640.40.55.500-5000.03</t>
  </si>
  <si>
    <t>640.40.55.500-5000.06</t>
  </si>
  <si>
    <t>640.40.55.500-5000.10</t>
  </si>
  <si>
    <t>640.40.55.500-5100.01</t>
  </si>
  <si>
    <t>640.40.55.500-5100.02</t>
  </si>
  <si>
    <t>640.40.55.500-5100.03</t>
  </si>
  <si>
    <t>640.40.55.500-5100.04</t>
  </si>
  <si>
    <t>640.40.55.500-5100.05</t>
  </si>
  <si>
    <t>640.40.55.500-5100.06</t>
  </si>
  <si>
    <t>640.40.55.500-5100.07</t>
  </si>
  <si>
    <t>640.40.55.500-5100.08</t>
  </si>
  <si>
    <t>640.40.55.500-5100.10</t>
  </si>
  <si>
    <t>640.40.55.500-5100.11</t>
  </si>
  <si>
    <t>640.40.55.500-5100.12</t>
  </si>
  <si>
    <t>640.40.55.500-5100.17</t>
  </si>
  <si>
    <t>640.40.55.500-6000.01</t>
  </si>
  <si>
    <t>640.40.55.500-6400.01</t>
  </si>
  <si>
    <t>640.40.55.500-6600.07</t>
  </si>
  <si>
    <t>640.40.55.510-5000.01</t>
  </si>
  <si>
    <t>640.40.55.510-5000.03</t>
  </si>
  <si>
    <t>640.40.55.510-5000.04</t>
  </si>
  <si>
    <t>640.40.55.510-5000.08</t>
  </si>
  <si>
    <t>640.40.55.510-5000.10</t>
  </si>
  <si>
    <t>640.40.55.510-5000.12</t>
  </si>
  <si>
    <t>640.40.55.510-5100.00</t>
  </si>
  <si>
    <t>640.40.55.510-5100.01</t>
  </si>
  <si>
    <t>640.40.55.510-5100.02</t>
  </si>
  <si>
    <t>640.40.55.510-5100.03</t>
  </si>
  <si>
    <t>640.40.55.510-5100.04</t>
  </si>
  <si>
    <t>640.40.55.510-5100.05</t>
  </si>
  <si>
    <t>640.40.55.510-5100.06</t>
  </si>
  <si>
    <t>640.40.55.510-5100.07</t>
  </si>
  <si>
    <t>640.40.55.510-5100.08</t>
  </si>
  <si>
    <t>640.40.55.510-5100.10</t>
  </si>
  <si>
    <t>640.40.55.510-5100.11</t>
  </si>
  <si>
    <t>640.40.55.510-5100.17</t>
  </si>
  <si>
    <t>640.40.60.520-5000.01</t>
  </si>
  <si>
    <t>640.40.60.520-5000.03</t>
  </si>
  <si>
    <t>640.40.60.520-5000.06</t>
  </si>
  <si>
    <t>640.40.60.520-5000.08</t>
  </si>
  <si>
    <t>640.40.60.520-5000.11</t>
  </si>
  <si>
    <t>640.40.60.520-5100.00</t>
  </si>
  <si>
    <t>640.40.60.520-5100.01</t>
  </si>
  <si>
    <t>640.40.60.520-5100.02</t>
  </si>
  <si>
    <t>640.40.60.520-5100.03</t>
  </si>
  <si>
    <t>640.40.60.520-5100.04</t>
  </si>
  <si>
    <t>640.40.60.520-5100.05</t>
  </si>
  <si>
    <t>640.40.60.520-5100.06</t>
  </si>
  <si>
    <t>640.40.60.520-5100.07</t>
  </si>
  <si>
    <t>640.40.60.520-5100.08</t>
  </si>
  <si>
    <t>640.40.60.520-5100.10</t>
  </si>
  <si>
    <t>640.40.60.520-5100.11</t>
  </si>
  <si>
    <t>640.40.60.520-5100.12</t>
  </si>
  <si>
    <t>640.40.60.520-5100.17</t>
  </si>
  <si>
    <t>640.40.60.520-6200.02</t>
  </si>
  <si>
    <t>640.40.60.520-6400.05</t>
  </si>
  <si>
    <t>640.40.60.520-7000.03</t>
  </si>
  <si>
    <t>640.40.60.530-6400.05</t>
  </si>
  <si>
    <t>640.40.60.530-6600.04</t>
  </si>
  <si>
    <t>640.40.80.005-6000.18</t>
  </si>
  <si>
    <t>640.40.80.005-8900.02</t>
  </si>
  <si>
    <t>640.40.80.005-8900.09</t>
  </si>
  <si>
    <t>Debt Service-Principal 2003 A</t>
  </si>
  <si>
    <t>640.40.80.005-8900.22</t>
  </si>
  <si>
    <t>Debt Service-Principal 2012 Issue</t>
  </si>
  <si>
    <t>640.40.80.005-8910.02</t>
  </si>
  <si>
    <t>640.40.80.005-8910.03</t>
  </si>
  <si>
    <t>Debt Service-Interest State Energy Commission #1</t>
  </si>
  <si>
    <t>640.40.80.005-8910.09</t>
  </si>
  <si>
    <t>Debt Service-Interest 2003 Issue</t>
  </si>
  <si>
    <t>640.40.80.005-8910.20</t>
  </si>
  <si>
    <t>Debt Service-Interest 2009 Issue</t>
  </si>
  <si>
    <t>640.40.80.005-8910.22</t>
  </si>
  <si>
    <t>Debt Service-Interest 2012 Issue</t>
  </si>
  <si>
    <t>640.40.80.005-8920.01</t>
  </si>
  <si>
    <t>640.40.80.005-8920.02</t>
  </si>
  <si>
    <t>Debt Service-Other Costs Bond Issuance Costs</t>
  </si>
  <si>
    <t>640.40.80.005-8920.04</t>
  </si>
  <si>
    <t>Debt Service-Other Costs Amortization of Discount</t>
  </si>
  <si>
    <t>640.40.80.015-5000.01</t>
  </si>
  <si>
    <t>640.40.80.015-5000.02</t>
  </si>
  <si>
    <t>640.40.80.015-5000.03</t>
  </si>
  <si>
    <t>640.40.80.015-5000.04</t>
  </si>
  <si>
    <t>640.40.80.015-5000.06</t>
  </si>
  <si>
    <t>640.40.80.015-5000.07</t>
  </si>
  <si>
    <t>640.40.80.015-5000.08</t>
  </si>
  <si>
    <t>640.40.80.015-5000.10</t>
  </si>
  <si>
    <t>640.40.80.015-5000.11</t>
  </si>
  <si>
    <t>640.40.80.015-5000.12</t>
  </si>
  <si>
    <t>640.40.80.015-5100.00</t>
  </si>
  <si>
    <t>640.40.80.015-5100.01</t>
  </si>
  <si>
    <t>640.40.80.015-5100.02</t>
  </si>
  <si>
    <t>640.40.80.015-5100.03</t>
  </si>
  <si>
    <t>640.40.80.015-5100.04</t>
  </si>
  <si>
    <t>640.40.80.015-5100.05</t>
  </si>
  <si>
    <t>640.40.80.015-5100.06</t>
  </si>
  <si>
    <t>640.40.80.015-5100.07</t>
  </si>
  <si>
    <t>640.40.80.015-5100.08</t>
  </si>
  <si>
    <t>640.40.80.015-5100.09</t>
  </si>
  <si>
    <t>640.40.80.015-5100.10</t>
  </si>
  <si>
    <t>640.40.80.015-5100.11</t>
  </si>
  <si>
    <t>640.40.80.015-5100.12</t>
  </si>
  <si>
    <t>640.40.80.015-5100.15</t>
  </si>
  <si>
    <t>640.40.80.015-5100.17</t>
  </si>
  <si>
    <t>640.40.80.015-5100.98</t>
  </si>
  <si>
    <t>640.40.80.015-5100.99</t>
  </si>
  <si>
    <t>640.40.80.015-6000.01</t>
  </si>
  <si>
    <t>640.40.80.015-6000.09</t>
  </si>
  <si>
    <t>640.40.80.015-6000.10</t>
  </si>
  <si>
    <t>640.40.80.015-6000.12</t>
  </si>
  <si>
    <t>640.40.80.015-6000.13</t>
  </si>
  <si>
    <t>640.40.80.015-6000.14</t>
  </si>
  <si>
    <t>Professional Services IW Pre Analysis</t>
  </si>
  <si>
    <t>640.40.80.015-6000.15</t>
  </si>
  <si>
    <t>640.40.80.015-6000.18</t>
  </si>
  <si>
    <t>640.40.80.015-6100.01</t>
  </si>
  <si>
    <t>640.40.80.015-6100.02</t>
  </si>
  <si>
    <t>640.40.80.015-6100.03</t>
  </si>
  <si>
    <t>640.40.80.015-6200.01</t>
  </si>
  <si>
    <t>640.40.80.015-6200.02</t>
  </si>
  <si>
    <t>640.40.80.015-6200.03</t>
  </si>
  <si>
    <t>640.40.80.015-6200.04</t>
  </si>
  <si>
    <t>640.40.80.015-6200.09</t>
  </si>
  <si>
    <t>640.40.80.015-6280.11</t>
  </si>
  <si>
    <t>640.40.80.015-6280.13</t>
  </si>
  <si>
    <t>Supplies-Public Works Laboratory</t>
  </si>
  <si>
    <t>640.40.80.015-6280.14</t>
  </si>
  <si>
    <t>640.40.80.015-6280.40</t>
  </si>
  <si>
    <t>640.40.80.015-6300.01</t>
  </si>
  <si>
    <t>640.40.80.015-6300.02</t>
  </si>
  <si>
    <t>640.40.80.015-6350.01</t>
  </si>
  <si>
    <t>640.40.80.015-6350.02</t>
  </si>
  <si>
    <t>640.40.80.015-6350.03</t>
  </si>
  <si>
    <t>640.40.80.015-6375.07</t>
  </si>
  <si>
    <t>640.40.80.015-6375.10</t>
  </si>
  <si>
    <t>Operating Fees Sludge Disposal</t>
  </si>
  <si>
    <t>640.40.80.015-6400.01</t>
  </si>
  <si>
    <t>640.40.80.015-6400.02</t>
  </si>
  <si>
    <t>640.40.80.015-6400.03</t>
  </si>
  <si>
    <t>640.40.80.015-6400.05</t>
  </si>
  <si>
    <t>640.40.80.015-6400.20</t>
  </si>
  <si>
    <t>640.40.80.015-6500.01</t>
  </si>
  <si>
    <t>640.40.80.015-6500.02</t>
  </si>
  <si>
    <t>640.40.80.015-6500.04</t>
  </si>
  <si>
    <t>640.40.80.015-6600.01</t>
  </si>
  <si>
    <t>640.40.80.015-6600.03</t>
  </si>
  <si>
    <t>640.40.80.015-6600.04</t>
  </si>
  <si>
    <t>640.40.80.015-6600.05</t>
  </si>
  <si>
    <t>640.40.80.015-6600.06</t>
  </si>
  <si>
    <t>640.40.80.015-6600.07</t>
  </si>
  <si>
    <t>640.40.80.015-6600.16</t>
  </si>
  <si>
    <t>640.40.80.015-6600.25</t>
  </si>
  <si>
    <t>640.40.80.015-6600.26</t>
  </si>
  <si>
    <t>640.40.80.015-6600.28</t>
  </si>
  <si>
    <t>640.40.80.015-6600.32</t>
  </si>
  <si>
    <t>640.40.80.015-6600.36</t>
  </si>
  <si>
    <t>640.40.80.015-9887.01</t>
  </si>
  <si>
    <t>640.40.80.015-9887.02</t>
  </si>
  <si>
    <t>Bad Debt Expense Penalties</t>
  </si>
  <si>
    <t>640.40.80.560-5000.01</t>
  </si>
  <si>
    <t>640.40.80.560-5000.02</t>
  </si>
  <si>
    <t>640.40.80.560-5000.03</t>
  </si>
  <si>
    <t>640.40.80.560-5000.04</t>
  </si>
  <si>
    <t>640.40.80.560-5000.06</t>
  </si>
  <si>
    <t>640.40.80.560-5000.07</t>
  </si>
  <si>
    <t>640.40.80.560-5000.08</t>
  </si>
  <si>
    <t>640.40.80.560-5000.10</t>
  </si>
  <si>
    <t>640.40.80.560-5000.11</t>
  </si>
  <si>
    <t>640.40.80.560-5000.12</t>
  </si>
  <si>
    <t>640.40.80.560-5100.00</t>
  </si>
  <si>
    <t>640.40.80.560-5100.01</t>
  </si>
  <si>
    <t>640.40.80.560-5100.02</t>
  </si>
  <si>
    <t>640.40.80.560-5100.03</t>
  </si>
  <si>
    <t>640.40.80.560-5100.04</t>
  </si>
  <si>
    <t>640.40.80.560-5100.05</t>
  </si>
  <si>
    <t>640.40.80.560-5100.06</t>
  </si>
  <si>
    <t>640.40.80.560-5100.07</t>
  </si>
  <si>
    <t>640.40.80.560-5100.08</t>
  </si>
  <si>
    <t>640.40.80.560-5100.09</t>
  </si>
  <si>
    <t>640.40.80.560-5100.10</t>
  </si>
  <si>
    <t>640.40.80.560-5100.11</t>
  </si>
  <si>
    <t>640.40.80.560-5100.12</t>
  </si>
  <si>
    <t>640.40.80.560-5100.15</t>
  </si>
  <si>
    <t>640.40.80.560-6000.01</t>
  </si>
  <si>
    <t>640.40.80.560-6000.13</t>
  </si>
  <si>
    <t>640.40.80.560-6000.14</t>
  </si>
  <si>
    <t>640.40.80.560-6000.18</t>
  </si>
  <si>
    <t>640.40.80.560-6200.02</t>
  </si>
  <si>
    <t>640.40.80.560-6280.39</t>
  </si>
  <si>
    <t>Supplies-Public Works Industrial Waste Pretreatment</t>
  </si>
  <si>
    <t>640.40.80.560-6300.01</t>
  </si>
  <si>
    <t>640.40.80.560-6300.02</t>
  </si>
  <si>
    <t>640.40.80.560-6375.02</t>
  </si>
  <si>
    <t>640.40.80.560-6375.04</t>
  </si>
  <si>
    <t>Operating Fees Operating Permits</t>
  </si>
  <si>
    <t>640.40.80.560-6375.05</t>
  </si>
  <si>
    <t>Operating Fees Annual Waste Discharger</t>
  </si>
  <si>
    <t>640.40.80.560-6375.10</t>
  </si>
  <si>
    <t>640.40.80.560-6375.20</t>
  </si>
  <si>
    <t>Operating Fees Fines and Penalties</t>
  </si>
  <si>
    <t>640.40.80.560-6600.05</t>
  </si>
  <si>
    <t>640.40.80.560-6600.04</t>
  </si>
  <si>
    <t>Treatment</t>
  </si>
  <si>
    <t>640.40.80.640-5000.01</t>
  </si>
  <si>
    <t>640.40.80.640-5000.02</t>
  </si>
  <si>
    <t>640.40.80.640-5000.03</t>
  </si>
  <si>
    <t>640.40.80.640-5000.04</t>
  </si>
  <si>
    <t>640.40.80.640-5000.06</t>
  </si>
  <si>
    <t>640.40.80.640-5000.07</t>
  </si>
  <si>
    <t>640.40.80.640-5000.08</t>
  </si>
  <si>
    <t>640.40.80.640-5000.10</t>
  </si>
  <si>
    <t>640.40.80.640-5000.11</t>
  </si>
  <si>
    <t>640.40.80.640-5000.12</t>
  </si>
  <si>
    <t>640.40.80.640-5100.00</t>
  </si>
  <si>
    <t>640.40.80.640-5100.01</t>
  </si>
  <si>
    <t>640.40.80.640-5100.02</t>
  </si>
  <si>
    <t>640.40.80.640-5100.03</t>
  </si>
  <si>
    <t>640.40.80.640-5100.04</t>
  </si>
  <si>
    <t>640.40.80.640-5100.05</t>
  </si>
  <si>
    <t>640.40.80.640-5100.06</t>
  </si>
  <si>
    <t>640.40.80.640-5100.07</t>
  </si>
  <si>
    <t>640.40.80.640-5100.08</t>
  </si>
  <si>
    <t>640.40.80.640-5100.09</t>
  </si>
  <si>
    <t>640.40.80.640-5100.10</t>
  </si>
  <si>
    <t>640.40.80.640-5100.11</t>
  </si>
  <si>
    <t>640.40.80.640-5100.12</t>
  </si>
  <si>
    <t>640.40.80.640-5100.15</t>
  </si>
  <si>
    <t>640.40.80.640-6000.01</t>
  </si>
  <si>
    <t>640.40.80.640-6000.09</t>
  </si>
  <si>
    <t>640.40.80.640-6100.01</t>
  </si>
  <si>
    <t>640.40.80.640-6200.02</t>
  </si>
  <si>
    <t>640.40.80.640-6200.05</t>
  </si>
  <si>
    <t>640.40.80.640-6280.12</t>
  </si>
  <si>
    <t>Supplies-Public Works Chemicals</t>
  </si>
  <si>
    <t>640.40.80.640-6300.01</t>
  </si>
  <si>
    <t>640.40.80.640-6300.03</t>
  </si>
  <si>
    <t>640.40.80.640-6375.10</t>
  </si>
  <si>
    <t>640.40.80.640-6400.04</t>
  </si>
  <si>
    <t>640.40.80.640-6600.04</t>
  </si>
  <si>
    <t>Laboratory</t>
  </si>
  <si>
    <t>640.40.80.650-5000.01</t>
  </si>
  <si>
    <t>640.40.80.650-5000.02</t>
  </si>
  <si>
    <t>640.40.80.650-5000.03</t>
  </si>
  <si>
    <t>640.40.80.650-5000.04</t>
  </si>
  <si>
    <t>640.40.80.650-5000.06</t>
  </si>
  <si>
    <t>640.40.80.650-5000.07</t>
  </si>
  <si>
    <t>640.40.80.650-5000.08</t>
  </si>
  <si>
    <t>640.40.80.650-5000.10</t>
  </si>
  <si>
    <t>640.40.80.650-5000.12</t>
  </si>
  <si>
    <t>640.40.80.650-5100.00</t>
  </si>
  <si>
    <t>640.40.80.650-5100.01</t>
  </si>
  <si>
    <t>640.40.80.650-5100.02</t>
  </si>
  <si>
    <t>640.40.80.650-5100.03</t>
  </si>
  <si>
    <t>640.40.80.650-5100.04</t>
  </si>
  <si>
    <t>640.40.80.650-5100.05</t>
  </si>
  <si>
    <t>640.40.80.650-5100.06</t>
  </si>
  <si>
    <t>640.40.80.650-5100.07</t>
  </si>
  <si>
    <t>640.40.80.650-5100.08</t>
  </si>
  <si>
    <t>640.40.80.650-5100.10</t>
  </si>
  <si>
    <t>640.40.80.650-5100.11</t>
  </si>
  <si>
    <t>640.40.80.650-5100.12</t>
  </si>
  <si>
    <t>640.40.80.650-5100.15</t>
  </si>
  <si>
    <t>640.40.80.650-6000.01</t>
  </si>
  <si>
    <t>640.40.80.650-6000.09</t>
  </si>
  <si>
    <t>640.40.80.650-6280.13</t>
  </si>
  <si>
    <t>640.40.80.650-6300.01</t>
  </si>
  <si>
    <t>640.40.80.650-6300.03</t>
  </si>
  <si>
    <t>640.40.80.650-6400.02</t>
  </si>
  <si>
    <t>640.40.80.650-6400.19</t>
  </si>
  <si>
    <t>640.40.80.650-6600.04</t>
  </si>
  <si>
    <t>640.40.80.650-7000.03</t>
  </si>
  <si>
    <t>Plant Maintenance</t>
  </si>
  <si>
    <t>640.40.80.660-5000.01</t>
  </si>
  <si>
    <t>640.40.80.660-5000.03</t>
  </si>
  <si>
    <t>640.40.80.660-5000.06</t>
  </si>
  <si>
    <t>640.40.80.660-5000.07</t>
  </si>
  <si>
    <t>640.40.80.660-5000.08</t>
  </si>
  <si>
    <t>640.40.80.660-5000.10</t>
  </si>
  <si>
    <t>640.40.80.660-5000.11</t>
  </si>
  <si>
    <t>640.40.80.660-5000.12</t>
  </si>
  <si>
    <t>640.40.80.660-5100.00</t>
  </si>
  <si>
    <t>640.40.80.660-5100.01</t>
  </si>
  <si>
    <t>640.40.80.660-5100.02</t>
  </si>
  <si>
    <t>640.40.80.660-5100.03</t>
  </si>
  <si>
    <t>640.40.80.660-5100.04</t>
  </si>
  <si>
    <t>640.40.80.660-5100.05</t>
  </si>
  <si>
    <t>640.40.80.660-5100.06</t>
  </si>
  <si>
    <t>640.40.80.660-5100.07</t>
  </si>
  <si>
    <t>640.40.80.660-5100.08</t>
  </si>
  <si>
    <t>640.40.80.660-5100.09</t>
  </si>
  <si>
    <t>640.40.80.660-5100.10</t>
  </si>
  <si>
    <t>640.40.80.660-5100.11</t>
  </si>
  <si>
    <t>640.40.80.660-5100.12</t>
  </si>
  <si>
    <t>640.40.80.660-5100.15</t>
  </si>
  <si>
    <t>640.40.80.660-6000.01</t>
  </si>
  <si>
    <t>640.40.80.660-6000.07</t>
  </si>
  <si>
    <t>640.40.80.660-6000.09</t>
  </si>
  <si>
    <t>640.40.80.660-6200.02</t>
  </si>
  <si>
    <t>640.40.80.660-6200.05</t>
  </si>
  <si>
    <t>640.40.80.660-6200.07</t>
  </si>
  <si>
    <t>Supplies Radio Communication &amp; Maint</t>
  </si>
  <si>
    <t>640.40.80.660-6200.12</t>
  </si>
  <si>
    <t>640.40.80.660-6280.14</t>
  </si>
  <si>
    <t>640.40.80.660-6280.15</t>
  </si>
  <si>
    <t>640.40.80.660-6280.16</t>
  </si>
  <si>
    <t>Supplies-Public Works UV System Supplies</t>
  </si>
  <si>
    <t>640.40.80.660-6280.42</t>
  </si>
  <si>
    <t>Supplies-Public Works Industrial Wastewater</t>
  </si>
  <si>
    <t>640.40.80.660-6300.01</t>
  </si>
  <si>
    <t>640.40.80.660-6300.03</t>
  </si>
  <si>
    <t>640.40.80.660-6350.03</t>
  </si>
  <si>
    <t>640.40.80.660-6350.04</t>
  </si>
  <si>
    <t>640.40.80.660-6400.01</t>
  </si>
  <si>
    <t>640.40.80.660-6400.02</t>
  </si>
  <si>
    <t>640.40.80.660-6400.03</t>
  </si>
  <si>
    <t>640.40.80.660-6400.04</t>
  </si>
  <si>
    <t>640.40.80.660-6400.19</t>
  </si>
  <si>
    <t>640.40.80.660-6400.20</t>
  </si>
  <si>
    <t>640.40.80.660-6600.03</t>
  </si>
  <si>
    <t>640.40.80.660-6600.04</t>
  </si>
  <si>
    <t>640.40.80.660-7000.99</t>
  </si>
  <si>
    <t>640.40.80.660-7000.03</t>
  </si>
  <si>
    <t>Collection Systems Maintenance</t>
  </si>
  <si>
    <t>640.40.80.670-5000.01</t>
  </si>
  <si>
    <t>640.40.80.670-5000.03</t>
  </si>
  <si>
    <t>640.40.80.670-5000.04</t>
  </si>
  <si>
    <t>640.40.80.670-5000.06</t>
  </si>
  <si>
    <t>640.40.80.670-5000.07</t>
  </si>
  <si>
    <t>640.40.80.670-5000.08</t>
  </si>
  <si>
    <t>640.40.80.670-5000.10</t>
  </si>
  <si>
    <t>640.40.80.670-5000.11</t>
  </si>
  <si>
    <t>640.40.80.670-5000.12</t>
  </si>
  <si>
    <t>640.40.80.670-5100.00</t>
  </si>
  <si>
    <t>640.40.80.670-5100.01</t>
  </si>
  <si>
    <t>640.40.80.670-5100.02</t>
  </si>
  <si>
    <t>640.40.80.670-5100.03</t>
  </si>
  <si>
    <t>640.40.80.670-5100.04</t>
  </si>
  <si>
    <t>640.40.80.670-5100.05</t>
  </si>
  <si>
    <t>640.40.80.670-5100.06</t>
  </si>
  <si>
    <t>640.40.80.670-5100.07</t>
  </si>
  <si>
    <t>640.40.80.670-5100.08</t>
  </si>
  <si>
    <t>640.40.80.670-5100.09</t>
  </si>
  <si>
    <t>640.40.80.670-5100.10</t>
  </si>
  <si>
    <t>640.40.80.670-5100.11</t>
  </si>
  <si>
    <t>640.40.80.670-5100.12</t>
  </si>
  <si>
    <t>640.40.80.670-5100.15</t>
  </si>
  <si>
    <t>640.40.80.670-6000.01</t>
  </si>
  <si>
    <t>640.40.80.670-6200.02</t>
  </si>
  <si>
    <t>640.40.80.670-6200.05</t>
  </si>
  <si>
    <t>640.40.80.670-6200.12</t>
  </si>
  <si>
    <t>640.40.80.670-6280.15</t>
  </si>
  <si>
    <t>640.40.80.670-6280.42</t>
  </si>
  <si>
    <t>640.40.80.670-6300.01</t>
  </si>
  <si>
    <t>640.40.80.670-6300.03</t>
  </si>
  <si>
    <t>640.40.80.670-6350.03</t>
  </si>
  <si>
    <t>640.40.80.670-6350.04</t>
  </si>
  <si>
    <t>640.40.80.670-6400.02</t>
  </si>
  <si>
    <t>640.40.80.670-6400.04</t>
  </si>
  <si>
    <t>640.40.80.670-6400.15</t>
  </si>
  <si>
    <t>Repairs &amp; Maintenance Emergency</t>
  </si>
  <si>
    <t>640.40.80.670-6600.04</t>
  </si>
  <si>
    <t>640.40.80.670-6600.07</t>
  </si>
  <si>
    <t>640.40.80.670-7000.03</t>
  </si>
  <si>
    <t>640.40.80.675-6000.01</t>
  </si>
  <si>
    <t>640.40.80.675-6100.01</t>
  </si>
  <si>
    <t>640.40.80.675-6200.02</t>
  </si>
  <si>
    <t>640.40.80.675-6400.01</t>
  </si>
  <si>
    <t>640.40.80.675-6400.04</t>
  </si>
  <si>
    <t>640.40.80.675-6400.20</t>
  </si>
  <si>
    <t>640.40.80.675-6350.03</t>
  </si>
  <si>
    <t>640.45.41.000-5000.01</t>
  </si>
  <si>
    <t>640.45.41.000-5000.03</t>
  </si>
  <si>
    <t>640.45.41.000-5000.08</t>
  </si>
  <si>
    <t>640.45.41.000-5100.00</t>
  </si>
  <si>
    <t>640.45.41.000-5100.01</t>
  </si>
  <si>
    <t>640.45.41.000-5100.02</t>
  </si>
  <si>
    <t>640.45.41.000-5100.03</t>
  </si>
  <si>
    <t>640.45.41.000-5100.04</t>
  </si>
  <si>
    <t>640.45.41.000-5100.05</t>
  </si>
  <si>
    <t>640.45.41.000-5100.07</t>
  </si>
  <si>
    <t>640.45.41.000-5100.08</t>
  </si>
  <si>
    <t>640.45.41.000-5100.11</t>
  </si>
  <si>
    <t>640.45.41.000-5100.15</t>
  </si>
  <si>
    <t>640.45.41.000-7000.99</t>
  </si>
  <si>
    <t>650-4900.64 - Transfe</t>
  </si>
  <si>
    <t>In Sewer M&amp;O</t>
  </si>
  <si>
    <t>650.40.80.015-4400.08</t>
  </si>
  <si>
    <t>Intergovernmental Revenues Lathrop 14.7% WQCF</t>
  </si>
  <si>
    <t>650.40.80.015-4500.10</t>
  </si>
  <si>
    <t>Charges for Services-Public Works Sewer Connection Fee</t>
  </si>
  <si>
    <t>650.40.80.015-4500.11</t>
  </si>
  <si>
    <t>Charges for Services-Public Works Sewer Connection Fee-WQCF Exp</t>
  </si>
  <si>
    <t>650.40.80.015-4500.12</t>
  </si>
  <si>
    <t>Charges for Services-Public Works WQCF Phase III</t>
  </si>
  <si>
    <t>650.40.80.015-4500.13</t>
  </si>
  <si>
    <t>Charges for Services-Public Works WQCF Phase III-Completion</t>
  </si>
  <si>
    <t>650.40.80.015-4500.39</t>
  </si>
  <si>
    <t>Charges for Services-Public Works Pestana Sewer Assessment</t>
  </si>
  <si>
    <t>650.40.80.015-4700.01</t>
  </si>
  <si>
    <t>650.40.80.015-4700.07</t>
  </si>
  <si>
    <t>650.40.80.015-4700.19</t>
  </si>
  <si>
    <t>650.40.80.015-4700.21</t>
  </si>
  <si>
    <t>650.00.00.900-4900.64</t>
  </si>
  <si>
    <t>Transfers In Sewer M&amp;O</t>
  </si>
  <si>
    <t>650.40.80.005-4700.07</t>
  </si>
  <si>
    <t>650.00.00.900-8050.07</t>
  </si>
  <si>
    <t>650.00.00.900-8050.16</t>
  </si>
  <si>
    <t>650.00.00.900-8050.20</t>
  </si>
  <si>
    <t>650.00.00.900-8450.03</t>
  </si>
  <si>
    <t>650.00.00.900-9000.64</t>
  </si>
  <si>
    <t>650.40.80.005-8900.22</t>
  </si>
  <si>
    <t>650.40.80.005-8900.99</t>
  </si>
  <si>
    <t>Debt Service-Principal Extraordinary Mandatory Payments</t>
  </si>
  <si>
    <t>650.40.80.005-8910.20</t>
  </si>
  <si>
    <t>650.40.80.005-8910.22</t>
  </si>
  <si>
    <t>650.40.80.005-8920.01</t>
  </si>
  <si>
    <t>650.40.80.005-8920.04</t>
  </si>
  <si>
    <t>650.40.80.015-6000.01</t>
  </si>
  <si>
    <t>650.40.80.015-6600.25</t>
  </si>
  <si>
    <t>650.40.80.015-6600.36</t>
  </si>
  <si>
    <t>75</t>
  </si>
  <si>
    <t>Waste Management</t>
  </si>
  <si>
    <t>660.40.75.001-4475.10</t>
  </si>
  <si>
    <t>Intergovernmental Grants-State/County Used Oil Recycling</t>
  </si>
  <si>
    <t>660.40.75.001-4475.11</t>
  </si>
  <si>
    <t>Intergovernmental Grants-State/County Beverage Container</t>
  </si>
  <si>
    <t>660.40.75.001-4475.32</t>
  </si>
  <si>
    <t>Intergovernmental Grants-State/County CalRecycle</t>
  </si>
  <si>
    <t>660.40.75.001-4475.26</t>
  </si>
  <si>
    <t>660.40.75.001-4500.19</t>
  </si>
  <si>
    <t>Charges for Services-Public Works Solid Waste-Residential</t>
  </si>
  <si>
    <t>660.40.75.001-4500.20</t>
  </si>
  <si>
    <t>Charges for Services-Public Works Solid Waste-Commercial</t>
  </si>
  <si>
    <t>660.40.75.001-4500.21</t>
  </si>
  <si>
    <t>Charges for Services-Public Works Solid Waste-Drop Box</t>
  </si>
  <si>
    <t>660.40.75.001-4500.24</t>
  </si>
  <si>
    <t>660.40.75.001-4500.46</t>
  </si>
  <si>
    <t>Charges for Services-Public Works Solid Waste - Service Initiation</t>
  </si>
  <si>
    <t>660.40.75.001-4500.51</t>
  </si>
  <si>
    <t>Charges for Services-Public Works Rcycling Program</t>
  </si>
  <si>
    <t>660.40.75.001-4700.01</t>
  </si>
  <si>
    <t>660.40.75.001-4700.19</t>
  </si>
  <si>
    <t>660.40.75.001-4700.21</t>
  </si>
  <si>
    <t>660.40.75.001-4850.01</t>
  </si>
  <si>
    <t>660.40.75.001-4850.07</t>
  </si>
  <si>
    <t>660.40.75.001-4850.12</t>
  </si>
  <si>
    <t>660.40.75.001-4850.14</t>
  </si>
  <si>
    <t>Other Revenue Curbside Recyclables</t>
  </si>
  <si>
    <t>660.40.75.001-4850.15</t>
  </si>
  <si>
    <t>Other Revenue Beverage Container</t>
  </si>
  <si>
    <t>660.40.75.001-4850.37</t>
  </si>
  <si>
    <t>Other Revenue Solid Waste Citations</t>
  </si>
  <si>
    <t>610</t>
  </si>
  <si>
    <t>Commercial Collection</t>
  </si>
  <si>
    <t>660.40.75.610-4500.20</t>
  </si>
  <si>
    <t>660.40.75.610-4500.21</t>
  </si>
  <si>
    <t>Residential Collection</t>
  </si>
  <si>
    <t>660.40.75.620-4500.19</t>
  </si>
  <si>
    <t>660.00.00.900-6700.02</t>
  </si>
  <si>
    <t>660.00.00.900-6700.03</t>
  </si>
  <si>
    <t>660.00.00.900-6700.04</t>
  </si>
  <si>
    <t>660.00.00.900-6700.05</t>
  </si>
  <si>
    <t>660.00.00.900-6700.06</t>
  </si>
  <si>
    <t>660.00.00.900-7000.02</t>
  </si>
  <si>
    <t>660.00.00.900-7000.03</t>
  </si>
  <si>
    <t>660.00.00.900-7000.04</t>
  </si>
  <si>
    <t>660.00.00.900-7000.06</t>
  </si>
  <si>
    <t>660.00.00.900-7000.09</t>
  </si>
  <si>
    <t>660.00.00.900-8450.01</t>
  </si>
  <si>
    <t>660.00.00.900-9888.01</t>
  </si>
  <si>
    <t>660.00.00.900-9888.03</t>
  </si>
  <si>
    <t>660.00.00.900-9888.04</t>
  </si>
  <si>
    <t>660.00.00.900-9888.05</t>
  </si>
  <si>
    <t>660.02.00.002-6002.40</t>
  </si>
  <si>
    <t>660.05.00.150-5000.01</t>
  </si>
  <si>
    <t>660.05.00.150-5000.03</t>
  </si>
  <si>
    <t>660.05.00.150-5000.04</t>
  </si>
  <si>
    <t>660.05.00.150-5000.06</t>
  </si>
  <si>
    <t>660.05.00.150-5000.07</t>
  </si>
  <si>
    <t>660.05.00.150-5000.08</t>
  </si>
  <si>
    <t>660.05.00.150-5000.10</t>
  </si>
  <si>
    <t>660.05.00.150-5000.12</t>
  </si>
  <si>
    <t>660.05.00.150-5100.00</t>
  </si>
  <si>
    <t>660.05.00.150-5100.01</t>
  </si>
  <si>
    <t>660.05.00.150-5100.02</t>
  </si>
  <si>
    <t>660.05.00.150-5100.03</t>
  </si>
  <si>
    <t>660.05.00.150-5100.04</t>
  </si>
  <si>
    <t>660.05.00.150-5100.05</t>
  </si>
  <si>
    <t>660.05.00.150-5100.06</t>
  </si>
  <si>
    <t>660.05.00.150-5100.07</t>
  </si>
  <si>
    <t>660.05.00.150-5100.08</t>
  </si>
  <si>
    <t>660.05.00.150-5100.11</t>
  </si>
  <si>
    <t>660.05.00.150-5100.15</t>
  </si>
  <si>
    <t>660.05.00.150-5100.17</t>
  </si>
  <si>
    <t>660.05.00.150-6000.01</t>
  </si>
  <si>
    <t>660.05.00.150-6200.02</t>
  </si>
  <si>
    <t>660.05.00.160-5000.01</t>
  </si>
  <si>
    <t>660.05.00.160-5000.02</t>
  </si>
  <si>
    <t>660.05.00.160-5000.03</t>
  </si>
  <si>
    <t>660.05.00.160-5000.06</t>
  </si>
  <si>
    <t>660.05.00.160-5000.07</t>
  </si>
  <si>
    <t>660.05.00.160-5000.08</t>
  </si>
  <si>
    <t>660.05.00.160-5000.10</t>
  </si>
  <si>
    <t>660.05.00.160-5000.12</t>
  </si>
  <si>
    <t>660.05.00.160-5100.00</t>
  </si>
  <si>
    <t>660.05.00.160-5100.01</t>
  </si>
  <si>
    <t>660.05.00.160-5100.02</t>
  </si>
  <si>
    <t>660.05.00.160-5100.03</t>
  </si>
  <si>
    <t>660.05.00.160-5100.04</t>
  </si>
  <si>
    <t>660.05.00.160-5100.05</t>
  </si>
  <si>
    <t>660.05.00.160-5100.06</t>
  </si>
  <si>
    <t>660.05.00.160-5100.07</t>
  </si>
  <si>
    <t>660.05.00.160-5100.08</t>
  </si>
  <si>
    <t>660.05.00.160-5100.09</t>
  </si>
  <si>
    <t>660.05.00.160-5100.11</t>
  </si>
  <si>
    <t>660.05.00.160-5100.15</t>
  </si>
  <si>
    <t>660.05.00.160-5100.17</t>
  </si>
  <si>
    <t>660.05.00.160-6000.15</t>
  </si>
  <si>
    <t>660.05.00.160-6200.02</t>
  </si>
  <si>
    <t>660.05.00.160-6200.09</t>
  </si>
  <si>
    <t>660.05.00.160-6280.40</t>
  </si>
  <si>
    <t>660.05.00.160-6600.04</t>
  </si>
  <si>
    <t>660.05.00.160-6600.07</t>
  </si>
  <si>
    <t>660.07.00.170-5000.01</t>
  </si>
  <si>
    <t>660.07.00.170-5000.03</t>
  </si>
  <si>
    <t>660.07.00.170-5000.10</t>
  </si>
  <si>
    <t>660.07.00.170-5000.12</t>
  </si>
  <si>
    <t>660.07.00.170-5100.01</t>
  </si>
  <si>
    <t>660.07.00.170-5100.02</t>
  </si>
  <si>
    <t>660.07.00.170-5100.03</t>
  </si>
  <si>
    <t>660.07.00.170-5100.04</t>
  </si>
  <si>
    <t>660.07.00.170-5100.05</t>
  </si>
  <si>
    <t>660.07.00.170-5100.07</t>
  </si>
  <si>
    <t>660.07.00.170-5100.11</t>
  </si>
  <si>
    <t>660.11.00.250-5000.01</t>
  </si>
  <si>
    <t>660.11.00.250-5000.07</t>
  </si>
  <si>
    <t>660.11.00.250-5000.08</t>
  </si>
  <si>
    <t>660.11.00.250-5000.10</t>
  </si>
  <si>
    <t>660.11.00.250-5000.12</t>
  </si>
  <si>
    <t>660.11.00.250-5100.00</t>
  </si>
  <si>
    <t>660.11.00.250-5100.01</t>
  </si>
  <si>
    <t>660.11.00.250-5100.02</t>
  </si>
  <si>
    <t>660.11.00.250-5100.03</t>
  </si>
  <si>
    <t>660.11.00.250-5100.04</t>
  </si>
  <si>
    <t>660.11.00.250-5100.05</t>
  </si>
  <si>
    <t>660.11.00.250-5100.06</t>
  </si>
  <si>
    <t>660.11.00.250-5100.07</t>
  </si>
  <si>
    <t>660.11.00.250-5100.08</t>
  </si>
  <si>
    <t>660.11.00.250-5100.10</t>
  </si>
  <si>
    <t>660.11.00.250-5100.11</t>
  </si>
  <si>
    <t>660.11.00.250-5100.15</t>
  </si>
  <si>
    <t>660.40.50.001-5000.01</t>
  </si>
  <si>
    <t>660.40.50.001-5000.03</t>
  </si>
  <si>
    <t>660.40.50.001-5000.07</t>
  </si>
  <si>
    <t>660.40.50.001-5000.08</t>
  </si>
  <si>
    <t>660.40.50.001-5000.10</t>
  </si>
  <si>
    <t>660.40.50.001-5000.12</t>
  </si>
  <si>
    <t>660.40.50.001-5100.00</t>
  </si>
  <si>
    <t>660.40.50.001-5100.01</t>
  </si>
  <si>
    <t>660.40.50.001-5100.02</t>
  </si>
  <si>
    <t>660.40.50.001-5100.03</t>
  </si>
  <si>
    <t>660.40.50.001-5100.04</t>
  </si>
  <si>
    <t>660.40.50.001-5100.05</t>
  </si>
  <si>
    <t>660.40.50.001-5100.06</t>
  </si>
  <si>
    <t>660.40.50.001-5100.07</t>
  </si>
  <si>
    <t>660.40.50.001-5100.08</t>
  </si>
  <si>
    <t>660.40.50.001-5100.09</t>
  </si>
  <si>
    <t>660.40.50.001-5100.11</t>
  </si>
  <si>
    <t>660.40.50.001-5100.15</t>
  </si>
  <si>
    <t>660.40.50.001-5100.17</t>
  </si>
  <si>
    <t>660.40.50.001-6000.19</t>
  </si>
  <si>
    <t>660.40.50.001-6600.04</t>
  </si>
  <si>
    <t>660.40.50.001-6600.07</t>
  </si>
  <si>
    <t>660.40.55.500-5000.01</t>
  </si>
  <si>
    <t>660.40.55.500-5000.03</t>
  </si>
  <si>
    <t>660.40.55.500-5000.06</t>
  </si>
  <si>
    <t>660.40.55.500-5000.10</t>
  </si>
  <si>
    <t>660.40.55.500-5100.01</t>
  </si>
  <si>
    <t>660.40.55.500-5100.02</t>
  </si>
  <si>
    <t>660.40.55.500-5100.03</t>
  </si>
  <si>
    <t>660.40.55.500-5100.04</t>
  </si>
  <si>
    <t>660.40.55.500-5100.05</t>
  </si>
  <si>
    <t>660.40.55.500-5100.06</t>
  </si>
  <si>
    <t>660.40.55.500-5100.07</t>
  </si>
  <si>
    <t>660.40.55.500-5100.08</t>
  </si>
  <si>
    <t>660.40.55.500-5100.10</t>
  </si>
  <si>
    <t>660.40.55.500-5100.11</t>
  </si>
  <si>
    <t>660.40.55.500-5100.12</t>
  </si>
  <si>
    <t>660.40.55.500-5100.17</t>
  </si>
  <si>
    <t>660.40.55.500-6400.01</t>
  </si>
  <si>
    <t>660.40.55.500-6600.07</t>
  </si>
  <si>
    <t>660.40.55.510-5000.01</t>
  </si>
  <si>
    <t>660.40.55.510-5000.03</t>
  </si>
  <si>
    <t>660.40.55.510-5000.04</t>
  </si>
  <si>
    <t>660.40.55.510-5000.08</t>
  </si>
  <si>
    <t>660.40.55.510-5000.10</t>
  </si>
  <si>
    <t>660.40.55.510-5000.12</t>
  </si>
  <si>
    <t>660.40.55.510-5100.00</t>
  </si>
  <si>
    <t>660.40.55.510-5100.01</t>
  </si>
  <si>
    <t>660.40.55.510-5100.02</t>
  </si>
  <si>
    <t>660.40.55.510-5100.03</t>
  </si>
  <si>
    <t>660.40.55.510-5100.04</t>
  </si>
  <si>
    <t>660.40.55.510-5100.05</t>
  </si>
  <si>
    <t>660.40.55.510-5100.06</t>
  </si>
  <si>
    <t>660.40.55.510-5100.07</t>
  </si>
  <si>
    <t>660.40.55.510-5100.08</t>
  </si>
  <si>
    <t>660.40.55.510-5100.10</t>
  </si>
  <si>
    <t>660.40.55.510-5100.11</t>
  </si>
  <si>
    <t>660.40.55.510-5100.17</t>
  </si>
  <si>
    <t>660.40.60.520-5000.01</t>
  </si>
  <si>
    <t>660.40.60.520-5000.03</t>
  </si>
  <si>
    <t>660.40.60.520-5000.08</t>
  </si>
  <si>
    <t>660.40.60.520-5000.10</t>
  </si>
  <si>
    <t>660.40.60.520-5000.11</t>
  </si>
  <si>
    <t>660.40.60.520-5100.00</t>
  </si>
  <si>
    <t>660.40.60.520-5100.01</t>
  </si>
  <si>
    <t>660.40.60.520-5100.02</t>
  </si>
  <si>
    <t>660.40.60.520-5100.03</t>
  </si>
  <si>
    <t>660.40.60.520-5100.04</t>
  </si>
  <si>
    <t>660.40.60.520-5100.05</t>
  </si>
  <si>
    <t>660.40.60.520-5100.06</t>
  </si>
  <si>
    <t>660.40.60.520-5100.07</t>
  </si>
  <si>
    <t>660.40.60.520-5100.08</t>
  </si>
  <si>
    <t>660.40.60.520-5100.10</t>
  </si>
  <si>
    <t>660.40.60.520-5100.11</t>
  </si>
  <si>
    <t>660.40.60.520-5100.12</t>
  </si>
  <si>
    <t>660.40.60.520-6200.02</t>
  </si>
  <si>
    <t>660.40.60.520-6400.05</t>
  </si>
  <si>
    <t>660.40.60.520-7000.03</t>
  </si>
  <si>
    <t>660.40.60.530-5000.01</t>
  </si>
  <si>
    <t>660.40.60.530-5000.03</t>
  </si>
  <si>
    <t>660.40.60.530-5000.06</t>
  </si>
  <si>
    <t>660.40.60.530-5000.08</t>
  </si>
  <si>
    <t>660.40.60.530-5000.11</t>
  </si>
  <si>
    <t>660.40.60.530-5100.00</t>
  </si>
  <si>
    <t>660.40.60.530-5100.01</t>
  </si>
  <si>
    <t>660.40.60.530-5100.02</t>
  </si>
  <si>
    <t>660.40.60.530-5100.03</t>
  </si>
  <si>
    <t>660.40.60.530-5100.04</t>
  </si>
  <si>
    <t>660.40.60.530-5100.05</t>
  </si>
  <si>
    <t>660.40.60.530-5100.06</t>
  </si>
  <si>
    <t>660.40.60.530-5100.07</t>
  </si>
  <si>
    <t>660.40.60.530-5100.08</t>
  </si>
  <si>
    <t>660.40.60.530-5100.10</t>
  </si>
  <si>
    <t>660.40.60.530-5100.11</t>
  </si>
  <si>
    <t>660.40.60.530-5100.12</t>
  </si>
  <si>
    <t>660.40.60.530-5100.15</t>
  </si>
  <si>
    <t>660.40.60.530-5100.17</t>
  </si>
  <si>
    <t>660.40.60.530-6400.05</t>
  </si>
  <si>
    <t>660.40.60.530-6600.04</t>
  </si>
  <si>
    <t>660.40.75.001-5000.01</t>
  </si>
  <si>
    <t>660.40.75.001-5000.02</t>
  </si>
  <si>
    <t>660.40.75.001-5000.03</t>
  </si>
  <si>
    <t>660.40.75.001-5000.04</t>
  </si>
  <si>
    <t>660.40.75.001-5000.06</t>
  </si>
  <si>
    <t>660.40.75.001-5000.07</t>
  </si>
  <si>
    <t>660.40.75.001-5000.08</t>
  </si>
  <si>
    <t>660.40.75.001-5000.10</t>
  </si>
  <si>
    <t>660.40.75.001-5000.11</t>
  </si>
  <si>
    <t>660.40.75.001-5000.12</t>
  </si>
  <si>
    <t>660.40.75.001-5100.00</t>
  </si>
  <si>
    <t>660.40.75.001-5100.01</t>
  </si>
  <si>
    <t>660.40.75.001-5100.02</t>
  </si>
  <si>
    <t>660.40.75.001-5100.03</t>
  </si>
  <si>
    <t>660.40.75.001-5100.04</t>
  </si>
  <si>
    <t>660.40.75.001-5100.05</t>
  </si>
  <si>
    <t>660.40.75.001-5100.06</t>
  </si>
  <si>
    <t>660.40.75.001-5100.07</t>
  </si>
  <si>
    <t>660.40.75.001-5100.08</t>
  </si>
  <si>
    <t>660.40.75.001-5100.09</t>
  </si>
  <si>
    <t>660.40.75.001-5100.10</t>
  </si>
  <si>
    <t>660.40.75.001-5100.11</t>
  </si>
  <si>
    <t>660.40.75.001-5100.12</t>
  </si>
  <si>
    <t>660.40.75.001-5100.15</t>
  </si>
  <si>
    <t>660.40.75.001-5100.17</t>
  </si>
  <si>
    <t>660.40.75.001-5100.98</t>
  </si>
  <si>
    <t>660.40.75.001-5100.99</t>
  </si>
  <si>
    <t>660.40.75.001-6000.01</t>
  </si>
  <si>
    <t>660.40.75.001-6000.09</t>
  </si>
  <si>
    <t>660.40.75.001-6000.15</t>
  </si>
  <si>
    <t>660.40.75.001-6000.18</t>
  </si>
  <si>
    <t>660.40.75.001-6100.01</t>
  </si>
  <si>
    <t>660.40.75.001-6100.02</t>
  </si>
  <si>
    <t>660.40.75.001-6200.01</t>
  </si>
  <si>
    <t>660.40.75.001-6200.02</t>
  </si>
  <si>
    <t>660.40.75.001-6200.03</t>
  </si>
  <si>
    <t>660.40.75.001-6200.04</t>
  </si>
  <si>
    <t>660.40.75.001-6200.05</t>
  </si>
  <si>
    <t>660.40.75.001-6200.06</t>
  </si>
  <si>
    <t>660.40.75.001-6280.11</t>
  </si>
  <si>
    <t>660.40.75.001-6280.19</t>
  </si>
  <si>
    <t>Supplies-Public Works Specialty Maintenance Tools</t>
  </si>
  <si>
    <t>660.40.75.001-6280.20</t>
  </si>
  <si>
    <t>Supplies-Public Works Bin Repair</t>
  </si>
  <si>
    <t>660.40.75.001-6280.21</t>
  </si>
  <si>
    <t>Supplies-Public Works Used Oil Grant</t>
  </si>
  <si>
    <t>660.40.75.001-6280.22</t>
  </si>
  <si>
    <t>Supplies-Public Works Recycled Products</t>
  </si>
  <si>
    <t>660.40.75.001-6280.23</t>
  </si>
  <si>
    <t>Supplies-Public Works Recycling Education Program</t>
  </si>
  <si>
    <t>660.40.75.001-6280.24</t>
  </si>
  <si>
    <t>Supplies-Public Works Beverage Container - CRV</t>
  </si>
  <si>
    <t>660.40.75.001-6280.25</t>
  </si>
  <si>
    <t>Supplies-Public Works Collection Containers</t>
  </si>
  <si>
    <t>660.40.75.001-6280.26</t>
  </si>
  <si>
    <t>Supplies-Public Works 3 Cart System Containers</t>
  </si>
  <si>
    <t>660.40.75.001-6280.40</t>
  </si>
  <si>
    <t>660.40.75.001-6280.41</t>
  </si>
  <si>
    <t>Supplies-Public Works Bevarage Container Grant</t>
  </si>
  <si>
    <t>660.40.75.001-6300.01</t>
  </si>
  <si>
    <t>660.40.75.001-6350.01</t>
  </si>
  <si>
    <t>660.40.75.001-6350.03</t>
  </si>
  <si>
    <t>660.40.75.001-6375.04</t>
  </si>
  <si>
    <t>660.40.75.001-6375.07</t>
  </si>
  <si>
    <t>660.40.75.001-6375.09</t>
  </si>
  <si>
    <t>Operating Fees Dumping</t>
  </si>
  <si>
    <t>660.40.75.001-6375.11</t>
  </si>
  <si>
    <t>Operating Fees Compost Tipping</t>
  </si>
  <si>
    <t>660.40.75.001-6375.12</t>
  </si>
  <si>
    <t>Operating Fees Curbside Recycling</t>
  </si>
  <si>
    <t>660.40.75.001-6375.13</t>
  </si>
  <si>
    <t>Operating Fees Street Sweeper Tipping</t>
  </si>
  <si>
    <t>660.40.75.001-6375.14</t>
  </si>
  <si>
    <t>Operating Fees Wood Waste Tipping</t>
  </si>
  <si>
    <t>660.40.75.001-6375.16</t>
  </si>
  <si>
    <t>Operating Fees Universal Waste Recycling</t>
  </si>
  <si>
    <t>660.40.75.001-6400.02</t>
  </si>
  <si>
    <t>660.40.75.001-6400.03</t>
  </si>
  <si>
    <t>660.40.75.001-6400.04</t>
  </si>
  <si>
    <t>660.40.75.001-6400.05</t>
  </si>
  <si>
    <t>660.40.75.001-6400.20</t>
  </si>
  <si>
    <t>660.40.75.001-6500.01</t>
  </si>
  <si>
    <t>660.40.75.001-6500.04</t>
  </si>
  <si>
    <t>660.40.75.001-6600.01</t>
  </si>
  <si>
    <t>660.40.75.001-6600.03</t>
  </si>
  <si>
    <t>660.40.75.001-6600.04</t>
  </si>
  <si>
    <t>660.40.75.001-6600.07</t>
  </si>
  <si>
    <t>660.40.75.001-6600.25</t>
  </si>
  <si>
    <t>660.40.75.001-6600.26</t>
  </si>
  <si>
    <t>660.40.75.001-6600.28</t>
  </si>
  <si>
    <t>660.40.75.001-6600.32</t>
  </si>
  <si>
    <t>660.40.75.001-6600.36</t>
  </si>
  <si>
    <t>660.40.75.001-6600.41</t>
  </si>
  <si>
    <t>Administrative Expenses Community Clean-up</t>
  </si>
  <si>
    <t>660.40.75.001-7000.03</t>
  </si>
  <si>
    <t>660.40.75.001-9887.01</t>
  </si>
  <si>
    <t>660.40.75.001-9887.02</t>
  </si>
  <si>
    <t>075</t>
  </si>
  <si>
    <t>660.40.75.075-6300.02</t>
  </si>
  <si>
    <t>660.40.75.075-7000.99</t>
  </si>
  <si>
    <t>660.40.75.610-5100.17</t>
  </si>
  <si>
    <t>660.40.75.610-5000.01</t>
  </si>
  <si>
    <t>660.40.75.610-5000.02</t>
  </si>
  <si>
    <t>660.40.75.610-5000.03</t>
  </si>
  <si>
    <t>660.40.75.610-5000.04</t>
  </si>
  <si>
    <t>660.40.75.610-5000.06</t>
  </si>
  <si>
    <t>660.40.75.610-5000.08</t>
  </si>
  <si>
    <t>660.40.75.610-5000.11</t>
  </si>
  <si>
    <t>660.40.75.610-5100.00</t>
  </si>
  <si>
    <t>660.40.75.610-5100.01</t>
  </si>
  <si>
    <t>660.40.75.610-5100.02</t>
  </si>
  <si>
    <t>660.40.75.610-5100.03</t>
  </si>
  <si>
    <t>660.40.75.610-5100.04</t>
  </si>
  <si>
    <t>660.40.75.610-5100.05</t>
  </si>
  <si>
    <t>660.40.75.610-5100.06</t>
  </si>
  <si>
    <t>660.40.75.610-5100.07</t>
  </si>
  <si>
    <t>660.40.75.610-5100.08</t>
  </si>
  <si>
    <t>660.40.75.610-5100.09</t>
  </si>
  <si>
    <t>660.40.75.610-5100.10</t>
  </si>
  <si>
    <t>660.40.75.610-5100.11</t>
  </si>
  <si>
    <t>660.40.75.610-5100.12</t>
  </si>
  <si>
    <t>660.40.75.610-6000.09</t>
  </si>
  <si>
    <t>660.40.75.610-6000.12</t>
  </si>
  <si>
    <t>660.40.75.610-6200.02</t>
  </si>
  <si>
    <t>660.40.75.610-6200.05</t>
  </si>
  <si>
    <t>660.40.75.610-6200.12</t>
  </si>
  <si>
    <t>660.40.75.610-6280.14</t>
  </si>
  <si>
    <t>660.40.75.610-6280.19</t>
  </si>
  <si>
    <t>660.40.75.610-6280.20</t>
  </si>
  <si>
    <t>660.40.75.610-6280.25</t>
  </si>
  <si>
    <t>660.40.75.610-6280.26</t>
  </si>
  <si>
    <t>660.40.75.610-6375.09</t>
  </si>
  <si>
    <t>660.40.75.610-6375.10</t>
  </si>
  <si>
    <t>660.40.75.610-6375.11</t>
  </si>
  <si>
    <t>660.40.75.610-6375.12</t>
  </si>
  <si>
    <t>660.40.75.610-6375.14</t>
  </si>
  <si>
    <t>660.40.75.610-6375.15</t>
  </si>
  <si>
    <t>Operating Fees Concrete/Asphalt Tipping</t>
  </si>
  <si>
    <t>660.40.75.610-6375.16</t>
  </si>
  <si>
    <t>660.40.75.610-6400.02</t>
  </si>
  <si>
    <t>660.40.75.610-6400.05</t>
  </si>
  <si>
    <t>660.40.75.610-6400.07</t>
  </si>
  <si>
    <t>660.40.75.610-6400.23</t>
  </si>
  <si>
    <t>Repairs &amp; Maintenance Bin Repair</t>
  </si>
  <si>
    <t>660.40.75.610-6600.04</t>
  </si>
  <si>
    <t>660.40.75.610-6600.07</t>
  </si>
  <si>
    <t>660.40.75.620-5000.01</t>
  </si>
  <si>
    <t>660.40.75.620-5000.02</t>
  </si>
  <si>
    <t>660.40.75.620-5000.03</t>
  </si>
  <si>
    <t>660.40.75.620-5000.04</t>
  </si>
  <si>
    <t>660.40.75.620-5000.06</t>
  </si>
  <si>
    <t>660.40.75.620-5000.08</t>
  </si>
  <si>
    <t>660.40.75.620-5000.11</t>
  </si>
  <si>
    <t>660.40.75.620-5100.00</t>
  </si>
  <si>
    <t>660.40.75.620-5100.01</t>
  </si>
  <si>
    <t>660.40.75.620-5100.02</t>
  </si>
  <si>
    <t>660.40.75.620-5100.03</t>
  </si>
  <si>
    <t>660.40.75.620-5100.04</t>
  </si>
  <si>
    <t>660.40.75.620-5100.05</t>
  </si>
  <si>
    <t>660.40.75.620-5100.06</t>
  </si>
  <si>
    <t>660.40.75.620-5100.07</t>
  </si>
  <si>
    <t>660.40.75.620-5100.08</t>
  </si>
  <si>
    <t>660.40.75.620-5100.09</t>
  </si>
  <si>
    <t>660.40.75.620-5100.10</t>
  </si>
  <si>
    <t>660.40.75.620-5100.11</t>
  </si>
  <si>
    <t>660.40.75.620-5100.12</t>
  </si>
  <si>
    <t>660.40.75.620-5100.17</t>
  </si>
  <si>
    <t>660.40.75.620-6000.09</t>
  </si>
  <si>
    <t>660.40.75.620-6000.12</t>
  </si>
  <si>
    <t>660.40.75.620-6200.02</t>
  </si>
  <si>
    <t>660.40.75.620-6200.05</t>
  </si>
  <si>
    <t>660.40.75.620-6200.12</t>
  </si>
  <si>
    <t>660.40.75.620-6280.02</t>
  </si>
  <si>
    <t>660.40.75.620-6280.14</t>
  </si>
  <si>
    <t>660.40.75.620-6280.19</t>
  </si>
  <si>
    <t>660.40.75.620-6280.20</t>
  </si>
  <si>
    <t>660.40.75.620-6280.25</t>
  </si>
  <si>
    <t>660.40.75.620-6280.26</t>
  </si>
  <si>
    <t>660.40.75.620-6375.09</t>
  </si>
  <si>
    <t>660.40.75.620-6375.10</t>
  </si>
  <si>
    <t>660.40.75.620-6375.11</t>
  </si>
  <si>
    <t>660.40.75.620-6375.12</t>
  </si>
  <si>
    <t>660.40.75.620-6375.14</t>
  </si>
  <si>
    <t>660.40.75.620-6375.15</t>
  </si>
  <si>
    <t>660.40.75.620-6375.16</t>
  </si>
  <si>
    <t>660.40.75.620-6375.18</t>
  </si>
  <si>
    <t>Operating Fees Used Oil Recycling</t>
  </si>
  <si>
    <t>660.40.75.620-6400.02</t>
  </si>
  <si>
    <t>660.40.75.620-6400.07</t>
  </si>
  <si>
    <t>660.40.75.620-6400.23</t>
  </si>
  <si>
    <t>660.40.75.620-6600.04</t>
  </si>
  <si>
    <t>660.40.75.620-6600.07</t>
  </si>
  <si>
    <t>Street Sweeping</t>
  </si>
  <si>
    <t>660.40.75.630-5000.01</t>
  </si>
  <si>
    <t>660.40.75.630-5000.02</t>
  </si>
  <si>
    <t>660.40.75.630-5000.03</t>
  </si>
  <si>
    <t>660.40.75.630-5000.04</t>
  </si>
  <si>
    <t>660.40.75.630-5000.08</t>
  </si>
  <si>
    <t>660.40.75.630-5000.11</t>
  </si>
  <si>
    <t>660.40.75.630-5100.00</t>
  </si>
  <si>
    <t>660.40.75.630-5100.01</t>
  </si>
  <si>
    <t>660.40.75.630-5100.02</t>
  </si>
  <si>
    <t>660.40.75.630-5100.03</t>
  </si>
  <si>
    <t>660.40.75.630-5100.04</t>
  </si>
  <si>
    <t>660.40.75.630-5100.05</t>
  </si>
  <si>
    <t>660.40.75.630-5100.06</t>
  </si>
  <si>
    <t>660.40.75.630-5100.07</t>
  </si>
  <si>
    <t>660.40.75.630-5100.08</t>
  </si>
  <si>
    <t>660.40.75.630-5100.10</t>
  </si>
  <si>
    <t>660.40.75.630-5100.11</t>
  </si>
  <si>
    <t>660.40.75.630-5100.12</t>
  </si>
  <si>
    <t>660.40.75.630-6000.09</t>
  </si>
  <si>
    <t>660.40.75.630-6200.02</t>
  </si>
  <si>
    <t>660.40.75.630-6200.05</t>
  </si>
  <si>
    <t>660.40.75.630-6280.14</t>
  </si>
  <si>
    <t>660.40.75.630-6280.19</t>
  </si>
  <si>
    <t>660.40.75.630-6375.09</t>
  </si>
  <si>
    <t>660.40.75.630-6375.13</t>
  </si>
  <si>
    <t>660.40.75.630-6400.02</t>
  </si>
  <si>
    <t>660.40.75.630-6400.04</t>
  </si>
  <si>
    <t>660.40.75.630-6400.05</t>
  </si>
  <si>
    <t>660.45.41.000-5000.01</t>
  </si>
  <si>
    <t>660.45.41.000-5000.03</t>
  </si>
  <si>
    <t>660.45.41.000-5000.08</t>
  </si>
  <si>
    <t>660.45.41.000-5100.00</t>
  </si>
  <si>
    <t>660.45.41.000-5100.01</t>
  </si>
  <si>
    <t>660.45.41.000-5100.02</t>
  </si>
  <si>
    <t>660.45.41.000-5100.03</t>
  </si>
  <si>
    <t>660.45.41.000-5100.04</t>
  </si>
  <si>
    <t>660.45.41.000-5100.05</t>
  </si>
  <si>
    <t>660.45.41.000-5100.07</t>
  </si>
  <si>
    <t>660.45.41.000-5100.08</t>
  </si>
  <si>
    <t>660.45.41.000-5100.11</t>
  </si>
  <si>
    <t>670.40.75.001-4500.46</t>
  </si>
  <si>
    <t>670.00.00.900-7000.06</t>
  </si>
  <si>
    <t>670.40.75.620-5000.01</t>
  </si>
  <si>
    <t>670.40.75.620-5000.03</t>
  </si>
  <si>
    <t>670.40.75.620-5000.04</t>
  </si>
  <si>
    <t>670.40.75.620-5000.08</t>
  </si>
  <si>
    <t>670.40.75.620-5100.00</t>
  </si>
  <si>
    <t>670.40.75.620-5100.01</t>
  </si>
  <si>
    <t>670.40.75.620-5100.02</t>
  </si>
  <si>
    <t>670.40.75.620-5100.03</t>
  </si>
  <si>
    <t>670.40.75.620-5100.04</t>
  </si>
  <si>
    <t>670.40.75.620-5100.05</t>
  </si>
  <si>
    <t>670.40.75.620-5100.07</t>
  </si>
  <si>
    <t>670.40.75.620-5100.08</t>
  </si>
  <si>
    <t>670.40.75.620-5100.10</t>
  </si>
  <si>
    <t>670.40.75.620-5100.11</t>
  </si>
  <si>
    <t>670.40.75.620-6280.26</t>
  </si>
  <si>
    <t>680.00.00.900-4900.69</t>
  </si>
  <si>
    <t>Transfers In Water Improvement</t>
  </si>
  <si>
    <t>85</t>
  </si>
  <si>
    <t>Water Resources</t>
  </si>
  <si>
    <t>680.40.85.005-4700.07</t>
  </si>
  <si>
    <t>680.40.85.015-4500.22</t>
  </si>
  <si>
    <t>Charges for Services-Public Works Water Service Fee</t>
  </si>
  <si>
    <t>680.40.85.015-4500.23</t>
  </si>
  <si>
    <t>Charges for Services-Public Works Water-Billed Deposits</t>
  </si>
  <si>
    <t>680.40.85.015-4500.24</t>
  </si>
  <si>
    <t>680.40.85.015-4500.41</t>
  </si>
  <si>
    <t>Charges for Services-Public Works Construction Water Services</t>
  </si>
  <si>
    <t>680.40.85.015-4700.01</t>
  </si>
  <si>
    <t>680.40.85.015-4700.07</t>
  </si>
  <si>
    <t>680.40.85.015-4700.09</t>
  </si>
  <si>
    <t>680.40.85.015-4700.19</t>
  </si>
  <si>
    <t>680.40.85.015-4700.21</t>
  </si>
  <si>
    <t>680.40.85.015-4850.01</t>
  </si>
  <si>
    <t>680.40.85.015-4850.07</t>
  </si>
  <si>
    <t>680.40.85.015-4850.10</t>
  </si>
  <si>
    <t>680.40.85.015-4850.12</t>
  </si>
  <si>
    <t>680.40.85.015-4850.35</t>
  </si>
  <si>
    <t>Other Revenue Water Conservation</t>
  </si>
  <si>
    <t>680.40.85.015-4900.03</t>
  </si>
  <si>
    <t>680.00.00.000-6999.02</t>
  </si>
  <si>
    <t>Cost Recovery Expense Engineering</t>
  </si>
  <si>
    <t>680.00.00.900-6700.01</t>
  </si>
  <si>
    <t>680.00.00.900-6700.02</t>
  </si>
  <si>
    <t>680.00.00.900-6700.03</t>
  </si>
  <si>
    <t>680.00.00.900-6700.04</t>
  </si>
  <si>
    <t>680.00.00.900-6700.05</t>
  </si>
  <si>
    <t>680.00.00.900-6700.06</t>
  </si>
  <si>
    <t>680.00.00.900-6700.08</t>
  </si>
  <si>
    <t>680.00.00.900-6700.12</t>
  </si>
  <si>
    <t>Depreciation Water Rights</t>
  </si>
  <si>
    <t>680.00.00.900-6700.13</t>
  </si>
  <si>
    <t>680.00.00.900-7000.02</t>
  </si>
  <si>
    <t>680.00.00.900-7000.03</t>
  </si>
  <si>
    <t>680.00.00.900-7000.04</t>
  </si>
  <si>
    <t>680.00.00.900-7000.09</t>
  </si>
  <si>
    <t>680.00.00.900-7000.15</t>
  </si>
  <si>
    <t>Capital Outlay Wells-Minor</t>
  </si>
  <si>
    <t>680.00.00.900-7000.20</t>
  </si>
  <si>
    <t>680.00.00.900-7000.99</t>
  </si>
  <si>
    <t>680.00.00.900-8100.04</t>
  </si>
  <si>
    <t>Capital Improvements-Water Line Replacement/Imp</t>
  </si>
  <si>
    <t>680.00.00.900-8100.06</t>
  </si>
  <si>
    <t>Capital Improvements-Water Well Repairs-Major</t>
  </si>
  <si>
    <t>680.00.00.900-8100.07</t>
  </si>
  <si>
    <t>Capital Improvements-Water Well Replacement/Imp</t>
  </si>
  <si>
    <t>680.00.00.900-8100.10</t>
  </si>
  <si>
    <t>Capital Improvements-Water Tank Replacement/Imp</t>
  </si>
  <si>
    <t>680.00.00.900-8100.15</t>
  </si>
  <si>
    <t>Capital Improvements-Water Surface Water System Replmt/Impr</t>
  </si>
  <si>
    <t>680.00.00.900-8100.16</t>
  </si>
  <si>
    <t>Capital Improvements-Water Arsenic Treatment</t>
  </si>
  <si>
    <t>680.00.00.900-8100.17</t>
  </si>
  <si>
    <t>Capital Improvements-Water Other Misc Improvements</t>
  </si>
  <si>
    <t>680.00.00.900-8100.20</t>
  </si>
  <si>
    <t>Capital Improvements-Water Austin Water Main Improvement</t>
  </si>
  <si>
    <t>680.00.00.900-8100.22</t>
  </si>
  <si>
    <t>Capital Improvements-Water Louise Ave Surface Pipeline</t>
  </si>
  <si>
    <t>680.00.00.900-8100.23</t>
  </si>
  <si>
    <t>Capital Improvements-Water Survey Monument Restoration</t>
  </si>
  <si>
    <t>680.00.00.900-8100.24</t>
  </si>
  <si>
    <t>Capital Improvements-Water Water Tank</t>
  </si>
  <si>
    <t>680.00.00.900-8100.25</t>
  </si>
  <si>
    <t>Capital Improvements-Water Reclaimed Water Line New</t>
  </si>
  <si>
    <t>680.00.00.900-8100.29</t>
  </si>
  <si>
    <t>Capital Improvements-Water Well Treatment</t>
  </si>
  <si>
    <t>680.00.00.900-8100.99</t>
  </si>
  <si>
    <t>Capital Improvements-Water General</t>
  </si>
  <si>
    <t>680.00.00.900-9888.01</t>
  </si>
  <si>
    <t>680.00.00.900-9888.03</t>
  </si>
  <si>
    <t>680.00.00.900-9888.04</t>
  </si>
  <si>
    <t>680.00.00.900-9888.05</t>
  </si>
  <si>
    <t>680.02.00.002-6002.40</t>
  </si>
  <si>
    <t>680.05.00.150-5000.01</t>
  </si>
  <si>
    <t>680.05.00.150-5000.03</t>
  </si>
  <si>
    <t>680.05.00.150-5000.04</t>
  </si>
  <si>
    <t>680.05.00.150-5000.06</t>
  </si>
  <si>
    <t>680.05.00.150-5000.07</t>
  </si>
  <si>
    <t>680.05.00.150-5000.08</t>
  </si>
  <si>
    <t>680.05.00.150-5000.10</t>
  </si>
  <si>
    <t>680.05.00.150-5000.12</t>
  </si>
  <si>
    <t>680.05.00.150-5100.00</t>
  </si>
  <si>
    <t>680.05.00.150-5100.01</t>
  </si>
  <si>
    <t>680.05.00.150-5100.02</t>
  </si>
  <si>
    <t>680.05.00.150-5100.03</t>
  </si>
  <si>
    <t>680.05.00.150-5100.04</t>
  </si>
  <si>
    <t>680.05.00.150-5100.05</t>
  </si>
  <si>
    <t>680.05.00.150-5100.06</t>
  </si>
  <si>
    <t>680.05.00.150-5100.07</t>
  </si>
  <si>
    <t>680.05.00.150-5100.08</t>
  </si>
  <si>
    <t>680.05.00.150-5100.11</t>
  </si>
  <si>
    <t>680.05.00.150-5100.15</t>
  </si>
  <si>
    <t>680.05.00.150-5100.17</t>
  </si>
  <si>
    <t>680.05.00.150-6000.01</t>
  </si>
  <si>
    <t>680.05.00.150-6000.35</t>
  </si>
  <si>
    <t>680.05.00.150-6200.02</t>
  </si>
  <si>
    <t>680.05.00.160-5000.01</t>
  </si>
  <si>
    <t>680.05.00.160-5000.02</t>
  </si>
  <si>
    <t>680.05.00.160-5000.03</t>
  </si>
  <si>
    <t>680.05.00.160-5000.06</t>
  </si>
  <si>
    <t>680.05.00.160-5000.07</t>
  </si>
  <si>
    <t>680.05.00.160-5000.08</t>
  </si>
  <si>
    <t>680.05.00.160-5000.10</t>
  </si>
  <si>
    <t>680.05.00.160-5000.12</t>
  </si>
  <si>
    <t>680.05.00.160-5100.00</t>
  </si>
  <si>
    <t>680.05.00.160-5100.01</t>
  </si>
  <si>
    <t>680.05.00.160-5100.02</t>
  </si>
  <si>
    <t>680.05.00.160-5100.03</t>
  </si>
  <si>
    <t>680.05.00.160-5100.04</t>
  </si>
  <si>
    <t>680.05.00.160-5100.05</t>
  </si>
  <si>
    <t>680.05.00.160-5100.06</t>
  </si>
  <si>
    <t>680.05.00.160-5100.07</t>
  </si>
  <si>
    <t>680.05.00.160-5100.08</t>
  </si>
  <si>
    <t>680.05.00.160-5100.09</t>
  </si>
  <si>
    <t>680.05.00.160-5100.11</t>
  </si>
  <si>
    <t>680.05.00.160-5100.15</t>
  </si>
  <si>
    <t>680.05.00.160-5100.17</t>
  </si>
  <si>
    <t>680.05.00.160-6000.15</t>
  </si>
  <si>
    <t>680.05.00.160-6200.02</t>
  </si>
  <si>
    <t>680.05.00.160-6200.09</t>
  </si>
  <si>
    <t>680.05.00.160-6280.40</t>
  </si>
  <si>
    <t>680.05.00.160-6600.04</t>
  </si>
  <si>
    <t>680.05.00.160-6600.07</t>
  </si>
  <si>
    <t>680.07.00.170-5000.01</t>
  </si>
  <si>
    <t>680.07.00.170-5000.03</t>
  </si>
  <si>
    <t>680.07.00.170-5000.10</t>
  </si>
  <si>
    <t>680.07.00.170-5000.12</t>
  </si>
  <si>
    <t>680.07.00.170-5100.01</t>
  </si>
  <si>
    <t>680.07.00.170-5100.02</t>
  </si>
  <si>
    <t>680.07.00.170-5100.03</t>
  </si>
  <si>
    <t>680.07.00.170-5100.04</t>
  </si>
  <si>
    <t>680.07.00.170-5100.05</t>
  </si>
  <si>
    <t>680.07.00.170-5100.07</t>
  </si>
  <si>
    <t>680.07.00.170-5100.11</t>
  </si>
  <si>
    <t>680.11.00.250-5000.01</t>
  </si>
  <si>
    <t>680.11.00.250-5000.07</t>
  </si>
  <si>
    <t>680.11.00.250-5000.08</t>
  </si>
  <si>
    <t>680.11.00.250-5000.10</t>
  </si>
  <si>
    <t>680.11.00.250-5000.12</t>
  </si>
  <si>
    <t>680.11.00.250-5100.00</t>
  </si>
  <si>
    <t>680.11.00.250-5100.01</t>
  </si>
  <si>
    <t>680.11.00.250-5100.02</t>
  </si>
  <si>
    <t>680.11.00.250-5100.03</t>
  </si>
  <si>
    <t>680.11.00.250-5100.04</t>
  </si>
  <si>
    <t>680.11.00.250-5100.05</t>
  </si>
  <si>
    <t>680.11.00.250-5100.06</t>
  </si>
  <si>
    <t>680.11.00.250-5100.07</t>
  </si>
  <si>
    <t>680.11.00.250-5100.08</t>
  </si>
  <si>
    <t>680.11.00.250-5100.10</t>
  </si>
  <si>
    <t>680.11.00.250-5100.11</t>
  </si>
  <si>
    <t>680.11.00.250-5100.15</t>
  </si>
  <si>
    <t>680.40.50.001-5000.01</t>
  </si>
  <si>
    <t>680.40.50.001-5000.02</t>
  </si>
  <si>
    <t>680.40.50.001-5000.03</t>
  </si>
  <si>
    <t>680.40.50.001-5000.06</t>
  </si>
  <si>
    <t>680.40.50.001-5000.07</t>
  </si>
  <si>
    <t>680.40.50.001-5000.08</t>
  </si>
  <si>
    <t>680.40.50.001-5000.10</t>
  </si>
  <si>
    <t>680.40.50.001-5000.12</t>
  </si>
  <si>
    <t>680.40.50.001-5100.00</t>
  </si>
  <si>
    <t>680.40.50.001-5100.01</t>
  </si>
  <si>
    <t>680.40.50.001-5100.02</t>
  </si>
  <si>
    <t>680.40.50.001-5100.03</t>
  </si>
  <si>
    <t>680.40.50.001-5100.04</t>
  </si>
  <si>
    <t>680.40.50.001-5100.05</t>
  </si>
  <si>
    <t>680.40.50.001-5100.06</t>
  </si>
  <si>
    <t>680.40.50.001-5100.07</t>
  </si>
  <si>
    <t>680.40.50.001-5100.08</t>
  </si>
  <si>
    <t>680.40.50.001-5100.09</t>
  </si>
  <si>
    <t>680.40.50.001-5100.11</t>
  </si>
  <si>
    <t>680.40.50.001-5100.15</t>
  </si>
  <si>
    <t>680.40.50.001-5100.17</t>
  </si>
  <si>
    <t>680.40.50.001-6000.19</t>
  </si>
  <si>
    <t>680.40.50.001-6600.04</t>
  </si>
  <si>
    <t>680.40.50.001-6600.07</t>
  </si>
  <si>
    <t>680.40.55.500-5000.01</t>
  </si>
  <si>
    <t>680.40.55.500-5000.03</t>
  </si>
  <si>
    <t>680.40.55.500-5000.06</t>
  </si>
  <si>
    <t>680.40.55.500-5000.10</t>
  </si>
  <si>
    <t>680.40.55.500-5100.01</t>
  </si>
  <si>
    <t>680.40.55.500-5100.02</t>
  </si>
  <si>
    <t>680.40.55.500-5100.03</t>
  </si>
  <si>
    <t>680.40.55.500-5100.04</t>
  </si>
  <si>
    <t>680.40.55.500-5100.05</t>
  </si>
  <si>
    <t>680.40.55.500-5100.06</t>
  </si>
  <si>
    <t>680.40.55.500-5100.07</t>
  </si>
  <si>
    <t>680.40.55.500-5100.08</t>
  </si>
  <si>
    <t>680.40.55.500-5100.10</t>
  </si>
  <si>
    <t>680.40.55.500-5100.11</t>
  </si>
  <si>
    <t>680.40.55.500-5100.12</t>
  </si>
  <si>
    <t>680.40.55.500-5100.17</t>
  </si>
  <si>
    <t>680.40.55.500-6400.01</t>
  </si>
  <si>
    <t>680.40.55.500-6600.07</t>
  </si>
  <si>
    <t>680.40.55.510-5000.01</t>
  </si>
  <si>
    <t>680.40.55.510-5000.03</t>
  </si>
  <si>
    <t>680.40.55.510-5000.04</t>
  </si>
  <si>
    <t>680.40.55.510-5000.08</t>
  </si>
  <si>
    <t>680.40.55.510-5000.10</t>
  </si>
  <si>
    <t>680.40.55.510-5000.12</t>
  </si>
  <si>
    <t>680.40.55.510-5100.00</t>
  </si>
  <si>
    <t>680.40.55.510-5100.01</t>
  </si>
  <si>
    <t>680.40.55.510-5100.02</t>
  </si>
  <si>
    <t>680.40.55.510-5100.03</t>
  </si>
  <si>
    <t>680.40.55.510-5100.04</t>
  </si>
  <si>
    <t>680.40.55.510-5100.05</t>
  </si>
  <si>
    <t>680.40.55.510-5100.06</t>
  </si>
  <si>
    <t>680.40.55.510-5100.07</t>
  </si>
  <si>
    <t>680.40.55.510-5100.08</t>
  </si>
  <si>
    <t>680.40.55.510-5100.10</t>
  </si>
  <si>
    <t>680.40.55.510-5100.11</t>
  </si>
  <si>
    <t>680.40.55.510-5100.17</t>
  </si>
  <si>
    <t>680.40.60.520-5000.01</t>
  </si>
  <si>
    <t>680.40.60.520-5000.03</t>
  </si>
  <si>
    <t>680.40.60.520-5000.06</t>
  </si>
  <si>
    <t>680.40.60.520-5000.08</t>
  </si>
  <si>
    <t>680.40.60.520-5000.11</t>
  </si>
  <si>
    <t>680.40.60.520-5100.00</t>
  </si>
  <si>
    <t>680.40.60.520-5100.01</t>
  </si>
  <si>
    <t>680.40.60.520-5100.02</t>
  </si>
  <si>
    <t>680.40.60.520-5100.03</t>
  </si>
  <si>
    <t>680.40.60.520-5100.04</t>
  </si>
  <si>
    <t>680.40.60.520-5100.05</t>
  </si>
  <si>
    <t>680.40.60.520-5100.06</t>
  </si>
  <si>
    <t>680.40.60.520-5100.07</t>
  </si>
  <si>
    <t>680.40.60.520-5100.08</t>
  </si>
  <si>
    <t>680.40.60.520-5100.10</t>
  </si>
  <si>
    <t>680.40.60.520-5100.11</t>
  </si>
  <si>
    <t>680.40.60.520-5100.12</t>
  </si>
  <si>
    <t>680.40.60.520-5100.17</t>
  </si>
  <si>
    <t>680.40.60.520-6200.02</t>
  </si>
  <si>
    <t>680.40.60.520-6400.05</t>
  </si>
  <si>
    <t>680.40.60.520-7000.03</t>
  </si>
  <si>
    <t>680.40.60.530-5100.06</t>
  </si>
  <si>
    <t>680.40.60.530-5100.12</t>
  </si>
  <si>
    <t>680.40.60.530-6400.05</t>
  </si>
  <si>
    <t>680.40.85.005-8900.02</t>
  </si>
  <si>
    <t>680.40.85.005-8900.22</t>
  </si>
  <si>
    <t>680.40.85.005-8910.02</t>
  </si>
  <si>
    <t>680.40.85.005-8910.09</t>
  </si>
  <si>
    <t>680.40.85.005-8910.22</t>
  </si>
  <si>
    <t>680.40.85.005-8920.01</t>
  </si>
  <si>
    <t>680.40.85.005-8920.02</t>
  </si>
  <si>
    <t>680.40.85.005-8920.04</t>
  </si>
  <si>
    <t>680.40.85.015-5000.01</t>
  </si>
  <si>
    <t>680.40.85.015-5000.02</t>
  </si>
  <si>
    <t>680.40.85.015-5000.03</t>
  </si>
  <si>
    <t>680.40.85.015-5000.04</t>
  </si>
  <si>
    <t>680.40.85.015-5000.06</t>
  </si>
  <si>
    <t>680.40.85.015-5000.07</t>
  </si>
  <si>
    <t>680.40.85.015-5000.08</t>
  </si>
  <si>
    <t>680.40.85.015-5000.10</t>
  </si>
  <si>
    <t>680.40.85.015-5000.11</t>
  </si>
  <si>
    <t>680.40.85.015-5000.12</t>
  </si>
  <si>
    <t>680.40.85.015-5100.00</t>
  </si>
  <si>
    <t>680.40.85.015-5100.01</t>
  </si>
  <si>
    <t>680.40.85.015-5100.02</t>
  </si>
  <si>
    <t>680.40.85.015-5100.03</t>
  </si>
  <si>
    <t>680.40.85.015-5100.04</t>
  </si>
  <si>
    <t>680.40.85.015-5100.05</t>
  </si>
  <si>
    <t>680.40.85.015-5100.06</t>
  </si>
  <si>
    <t>680.40.85.015-5100.07</t>
  </si>
  <si>
    <t>680.40.85.015-5100.08</t>
  </si>
  <si>
    <t>680.40.85.015-5100.09</t>
  </si>
  <si>
    <t>680.40.85.015-5100.10</t>
  </si>
  <si>
    <t>680.40.85.015-5100.11</t>
  </si>
  <si>
    <t>680.40.85.015-5100.12</t>
  </si>
  <si>
    <t>680.40.85.015-5100.15</t>
  </si>
  <si>
    <t>680.40.85.015-5100.17</t>
  </si>
  <si>
    <t>680.40.85.015-5100.98</t>
  </si>
  <si>
    <t>680.40.85.015-5100.99</t>
  </si>
  <si>
    <t>680.40.85.015-6000.01</t>
  </si>
  <si>
    <t>680.40.85.015-6000.09</t>
  </si>
  <si>
    <t>680.40.85.015-6000.10</t>
  </si>
  <si>
    <t>680.40.85.015-6000.12</t>
  </si>
  <si>
    <t>680.40.85.015-6000.15</t>
  </si>
  <si>
    <t>680.40.85.015-6000.18</t>
  </si>
  <si>
    <t>680.40.85.015-6100.01</t>
  </si>
  <si>
    <t>680.40.85.015-6100.02</t>
  </si>
  <si>
    <t>680.40.85.015-6100.03</t>
  </si>
  <si>
    <t>680.40.85.015-6200.01</t>
  </si>
  <si>
    <t>680.40.85.015-6200.02</t>
  </si>
  <si>
    <t>680.40.85.015-6200.03</t>
  </si>
  <si>
    <t>680.40.85.015-6200.04</t>
  </si>
  <si>
    <t>680.40.85.015-6200.09</t>
  </si>
  <si>
    <t>680.40.85.015-6200.10</t>
  </si>
  <si>
    <t>680.40.85.015-6280.13</t>
  </si>
  <si>
    <t>680.40.85.015-6280.27</t>
  </si>
  <si>
    <t>Supplies-Public Works SSJID Surface Water</t>
  </si>
  <si>
    <t>680.40.85.015-6280.28</t>
  </si>
  <si>
    <t>Supplies-Public Works Water Treatment Chemicals</t>
  </si>
  <si>
    <t>680.40.85.015-6280.29</t>
  </si>
  <si>
    <t>Supplies-Public Works Water Treatment</t>
  </si>
  <si>
    <t>680.40.85.015-6280.30</t>
  </si>
  <si>
    <t>Supplies-Public Works Automated &amp; Hand Tools</t>
  </si>
  <si>
    <t>680.40.85.015-6280.31</t>
  </si>
  <si>
    <t>Supplies-Public Works Water Conservation</t>
  </si>
  <si>
    <t>680.40.85.015-6280.32</t>
  </si>
  <si>
    <t>Supplies-Public Works Water Distribution System</t>
  </si>
  <si>
    <t>680.40.85.015-6280.33</t>
  </si>
  <si>
    <t>Supplies-Public Works Fire Hydrants</t>
  </si>
  <si>
    <t>680.40.85.015-6280.34</t>
  </si>
  <si>
    <t>Supplies-Public Works Wells &amp; Pumps</t>
  </si>
  <si>
    <t>680.40.85.015-6280.35</t>
  </si>
  <si>
    <t>Supplies-Public Works Water Meters &amp; Boxes</t>
  </si>
  <si>
    <t>680.40.85.015-6280.40</t>
  </si>
  <si>
    <t>680.40.85.015-6300.01</t>
  </si>
  <si>
    <t>680.40.85.015-6350.01</t>
  </si>
  <si>
    <t>680.40.85.015-6350.02</t>
  </si>
  <si>
    <t>680.40.85.015-6375.08</t>
  </si>
  <si>
    <t>Operating Fees Operating Permits Reg</t>
  </si>
  <si>
    <t>680.40.85.015-6400.01</t>
  </si>
  <si>
    <t>680.40.85.015-6400.02</t>
  </si>
  <si>
    <t>680.40.85.015-6400.05</t>
  </si>
  <si>
    <t>680.40.85.015-6400.07</t>
  </si>
  <si>
    <t>680.40.85.015-6280.11</t>
  </si>
  <si>
    <t>680.40.85.015-6350.03</t>
  </si>
  <si>
    <t>680.40.85.015-6400.20</t>
  </si>
  <si>
    <t>680.40.85.015-6500.01</t>
  </si>
  <si>
    <t>680.40.85.015-6500.02</t>
  </si>
  <si>
    <t>680.40.85.015-6500.04</t>
  </si>
  <si>
    <t>680.40.85.015-6600.01</t>
  </si>
  <si>
    <t>680.40.85.015-6600.03</t>
  </si>
  <si>
    <t>680.40.85.015-6600.04</t>
  </si>
  <si>
    <t>680.40.85.015-6600.06</t>
  </si>
  <si>
    <t>680.40.85.015-6600.07</t>
  </si>
  <si>
    <t>680.40.85.015-6600.16</t>
  </si>
  <si>
    <t>680.40.85.015-6600.25</t>
  </si>
  <si>
    <t>680.40.85.015-6600.26</t>
  </si>
  <si>
    <t>680.40.85.015-6600.28</t>
  </si>
  <si>
    <t>680.40.85.015-6600.32</t>
  </si>
  <si>
    <t>680.40.85.015-6600.36</t>
  </si>
  <si>
    <t>680.40.85.015-7000.99</t>
  </si>
  <si>
    <t>680.40.85.015-9887.01</t>
  </si>
  <si>
    <t>680.40.85.015-9887.02</t>
  </si>
  <si>
    <t>085</t>
  </si>
  <si>
    <t>Water Operations</t>
  </si>
  <si>
    <t>680.40.85.085-6400.01</t>
  </si>
  <si>
    <t>680.40.85.560-5000.01</t>
  </si>
  <si>
    <t>680.40.85.560-5000.02</t>
  </si>
  <si>
    <t>680.40.85.560-5000.03</t>
  </si>
  <si>
    <t>680.40.85.560-5000.04</t>
  </si>
  <si>
    <t>680.40.85.560-5000.06</t>
  </si>
  <si>
    <t>680.40.85.560-5000.07</t>
  </si>
  <si>
    <t>680.40.85.560-5000.08</t>
  </si>
  <si>
    <t>680.40.85.560-5000.10</t>
  </si>
  <si>
    <t>680.40.85.560-5000.11</t>
  </si>
  <si>
    <t>680.40.85.560-5000.12</t>
  </si>
  <si>
    <t>680.40.85.560-5100.00</t>
  </si>
  <si>
    <t>680.40.85.560-5100.01</t>
  </si>
  <si>
    <t>680.40.85.560-5100.02</t>
  </si>
  <si>
    <t>680.40.85.560-5100.03</t>
  </si>
  <si>
    <t>680.40.85.560-5100.04</t>
  </si>
  <si>
    <t>680.40.85.560-5100.05</t>
  </si>
  <si>
    <t>680.40.85.560-5100.06</t>
  </si>
  <si>
    <t>680.40.85.560-5100.07</t>
  </si>
  <si>
    <t>680.40.85.560-5100.08</t>
  </si>
  <si>
    <t>680.40.85.560-5100.09</t>
  </si>
  <si>
    <t>680.40.85.560-5100.10</t>
  </si>
  <si>
    <t>680.40.85.560-5100.11</t>
  </si>
  <si>
    <t>680.40.85.560-5100.12</t>
  </si>
  <si>
    <t>680.40.85.560-5100.15</t>
  </si>
  <si>
    <t>680.40.85.560-6000.01</t>
  </si>
  <si>
    <t>680.40.85.560-6200.09</t>
  </si>
  <si>
    <t>680.40.85.560-6400.07</t>
  </si>
  <si>
    <t>680.40.85.560-6000.09</t>
  </si>
  <si>
    <t>680.40.85.560-6000.18</t>
  </si>
  <si>
    <t>680.40.85.560-6200.02</t>
  </si>
  <si>
    <t>680.40.85.560-6200.04</t>
  </si>
  <si>
    <t>680.40.85.560-6200.05</t>
  </si>
  <si>
    <t>680.40.85.560-6280.13</t>
  </si>
  <si>
    <t>680.40.85.560-6280.14</t>
  </si>
  <si>
    <t>680.40.85.560-6280.27</t>
  </si>
  <si>
    <t>680.40.85.560-6280.28</t>
  </si>
  <si>
    <t>680.40.85.560-6280.29</t>
  </si>
  <si>
    <t>680.40.85.560-6280.30</t>
  </si>
  <si>
    <t>680.40.85.560-6280.31</t>
  </si>
  <si>
    <t>680.40.85.560-6280.32</t>
  </si>
  <si>
    <t>680.40.85.560-6280.34</t>
  </si>
  <si>
    <t>680.40.85.560-6300.01</t>
  </si>
  <si>
    <t>680.40.85.560-6350.01</t>
  </si>
  <si>
    <t>680.40.85.560-6350.03</t>
  </si>
  <si>
    <t>680.40.85.560-6350.04</t>
  </si>
  <si>
    <t>680.40.85.560-6375.02</t>
  </si>
  <si>
    <t>680.40.85.560-6375.08</t>
  </si>
  <si>
    <t>680.40.85.560-6400.02</t>
  </si>
  <si>
    <t>680.40.85.560-6400.19</t>
  </si>
  <si>
    <t>680.40.85.560-6600.01</t>
  </si>
  <si>
    <t>680.40.85.560-6600.04</t>
  </si>
  <si>
    <t>680.40.85.560-6600.05</t>
  </si>
  <si>
    <t>Production</t>
  </si>
  <si>
    <t>680.40.85.680-5000.01</t>
  </si>
  <si>
    <t>680.40.85.680-5000.03</t>
  </si>
  <si>
    <t>680.40.85.680-5000.04</t>
  </si>
  <si>
    <t>680.40.85.680-5000.06</t>
  </si>
  <si>
    <t>680.40.85.680-5000.07</t>
  </si>
  <si>
    <t>680.40.85.680-5000.08</t>
  </si>
  <si>
    <t>680.40.85.680-5000.10</t>
  </si>
  <si>
    <t>680.40.85.680-5000.11</t>
  </si>
  <si>
    <t>680.40.85.680-5000.12</t>
  </si>
  <si>
    <t>680.40.85.680-5100.00</t>
  </si>
  <si>
    <t>680.40.85.680-5100.01</t>
  </si>
  <si>
    <t>680.40.85.680-5100.02</t>
  </si>
  <si>
    <t>680.40.85.680-5100.03</t>
  </si>
  <si>
    <t>680.40.85.680-5100.04</t>
  </si>
  <si>
    <t>680.40.85.680-5100.05</t>
  </si>
  <si>
    <t>680.40.85.680-5100.06</t>
  </si>
  <si>
    <t>680.40.85.680-5100.07</t>
  </si>
  <si>
    <t>680.40.85.680-5100.08</t>
  </si>
  <si>
    <t>680.40.85.680-5100.10</t>
  </si>
  <si>
    <t>680.40.85.680-5100.11</t>
  </si>
  <si>
    <t>680.40.85.680-5100.12</t>
  </si>
  <si>
    <t>680.40.85.680-5100.15</t>
  </si>
  <si>
    <t>680.40.85.680-6000.01</t>
  </si>
  <si>
    <t>680.40.85.680-6400.07</t>
  </si>
  <si>
    <t>680.40.85.680-6400.15</t>
  </si>
  <si>
    <t>680.40.85.680-6600.07</t>
  </si>
  <si>
    <t>680.40.85.680-6000.09</t>
  </si>
  <si>
    <t>680.40.85.680-6100.01</t>
  </si>
  <si>
    <t>680.40.85.680-6200.02</t>
  </si>
  <si>
    <t>680.40.85.680-6200.05</t>
  </si>
  <si>
    <t>680.40.85.680-6280.14</t>
  </si>
  <si>
    <t>680.40.85.680-6280.27</t>
  </si>
  <si>
    <t>680.40.85.680-6280.30</t>
  </si>
  <si>
    <t>680.40.85.680-6280.34</t>
  </si>
  <si>
    <t>680.40.85.680-6300.01</t>
  </si>
  <si>
    <t>680.40.85.680-6350.03</t>
  </si>
  <si>
    <t>680.40.85.680-6350.04</t>
  </si>
  <si>
    <t>680.40.85.680-6400.02</t>
  </si>
  <si>
    <t>680.40.85.680-6400.04</t>
  </si>
  <si>
    <t>680.40.85.680-6400.09</t>
  </si>
  <si>
    <t>680.40.85.680-6400.19</t>
  </si>
  <si>
    <t>680.40.85.680-6600.01</t>
  </si>
  <si>
    <t>680.40.85.680-6600.04</t>
  </si>
  <si>
    <t>680.40.85.680-7000.03</t>
  </si>
  <si>
    <t>680.40.85.680-7000.99</t>
  </si>
  <si>
    <t>Distribution</t>
  </si>
  <si>
    <t>680.40.85.690-5000.01</t>
  </si>
  <si>
    <t>680.40.85.690-5000.03</t>
  </si>
  <si>
    <t>680.40.85.690-5000.04</t>
  </si>
  <si>
    <t>680.40.85.690-5000.06</t>
  </si>
  <si>
    <t>680.40.85.690-5000.07</t>
  </si>
  <si>
    <t>680.40.85.690-5000.08</t>
  </si>
  <si>
    <t>680.40.85.690-5000.10</t>
  </si>
  <si>
    <t>680.40.85.690-5000.11</t>
  </si>
  <si>
    <t>680.40.85.690-5000.12</t>
  </si>
  <si>
    <t>680.40.85.690-5100.00</t>
  </si>
  <si>
    <t>680.40.85.690-5100.01</t>
  </si>
  <si>
    <t>680.40.85.690-5100.02</t>
  </si>
  <si>
    <t>680.40.85.690-5100.03</t>
  </si>
  <si>
    <t>680.40.85.690-5100.04</t>
  </si>
  <si>
    <t>680.40.85.690-5100.05</t>
  </si>
  <si>
    <t>680.40.85.690-5100.06</t>
  </si>
  <si>
    <t>680.40.85.690-5100.07</t>
  </si>
  <si>
    <t>680.40.85.690-5100.08</t>
  </si>
  <si>
    <t>680.40.85.690-5100.09</t>
  </si>
  <si>
    <t>680.40.85.690-5100.10</t>
  </si>
  <si>
    <t>680.40.85.690-5100.11</t>
  </si>
  <si>
    <t>680.40.85.690-5100.12</t>
  </si>
  <si>
    <t>680.40.85.690-5100.15</t>
  </si>
  <si>
    <t>680.40.85.690-6000.09</t>
  </si>
  <si>
    <t>680.40.85.690-6400.07</t>
  </si>
  <si>
    <t>680.40.85.690-6200.02</t>
  </si>
  <si>
    <t>680.40.85.690-6200.05</t>
  </si>
  <si>
    <t>680.40.85.690-6200.12</t>
  </si>
  <si>
    <t>680.40.85.690-6280.14</t>
  </si>
  <si>
    <t>680.40.85.690-6280.30</t>
  </si>
  <si>
    <t>680.40.85.690-6280.32</t>
  </si>
  <si>
    <t>680.40.85.690-6280.33</t>
  </si>
  <si>
    <t>680.40.85.690-6300.01</t>
  </si>
  <si>
    <t>680.40.85.690-6350.03</t>
  </si>
  <si>
    <t>680.40.85.690-6400.02</t>
  </si>
  <si>
    <t>680.40.85.690-6400.04</t>
  </si>
  <si>
    <t>680.40.85.690-6600.01</t>
  </si>
  <si>
    <t>680.40.85.690-6600.04</t>
  </si>
  <si>
    <t>680.40.85.690-6600.07</t>
  </si>
  <si>
    <t>680.40.85.690-7000.03</t>
  </si>
  <si>
    <t>680.40.85.690-7000.99</t>
  </si>
  <si>
    <t>Customer Services</t>
  </si>
  <si>
    <t>680.40.85.700-5000.01</t>
  </si>
  <si>
    <t>680.40.85.700-5000.02</t>
  </si>
  <si>
    <t>680.40.85.700-5000.03</t>
  </si>
  <si>
    <t>680.40.85.700-5000.04</t>
  </si>
  <si>
    <t>680.40.85.700-5000.07</t>
  </si>
  <si>
    <t>680.40.85.700-5000.08</t>
  </si>
  <si>
    <t>680.40.85.700-5000.10</t>
  </si>
  <si>
    <t>680.40.85.700-5000.11</t>
  </si>
  <si>
    <t>680.40.85.700-5000.12</t>
  </si>
  <si>
    <t>680.40.85.700-5100.00</t>
  </si>
  <si>
    <t>680.40.85.700-5100.01</t>
  </si>
  <si>
    <t>680.40.85.700-5100.02</t>
  </si>
  <si>
    <t>680.40.85.700-5100.03</t>
  </si>
  <si>
    <t>680.40.85.700-5100.04</t>
  </si>
  <si>
    <t>680.40.85.700-5100.05</t>
  </si>
  <si>
    <t>680.40.85.700-5100.06</t>
  </si>
  <si>
    <t>680.40.85.700-5100.07</t>
  </si>
  <si>
    <t>680.40.85.700-5100.08</t>
  </si>
  <si>
    <t>680.40.85.700-5100.10</t>
  </si>
  <si>
    <t>680.40.85.700-5100.11</t>
  </si>
  <si>
    <t>680.40.85.700-5100.12</t>
  </si>
  <si>
    <t>680.40.85.700-5100.15</t>
  </si>
  <si>
    <t>680.40.85.700-6000.09</t>
  </si>
  <si>
    <t>680.40.85.700-6400.07</t>
  </si>
  <si>
    <t>680.40.85.700-6200.02</t>
  </si>
  <si>
    <t>680.40.85.700-6200.05</t>
  </si>
  <si>
    <t>680.40.85.700-6280.14</t>
  </si>
  <si>
    <t>680.40.85.700-6280.30</t>
  </si>
  <si>
    <t>680.40.85.700-6280.32</t>
  </si>
  <si>
    <t>680.40.85.700-6280.35</t>
  </si>
  <si>
    <t>680.40.85.700-6350.01</t>
  </si>
  <si>
    <t>680.40.85.700-6350.03</t>
  </si>
  <si>
    <t>680.40.85.700-6600.01</t>
  </si>
  <si>
    <t>680.40.85.700-6600.04</t>
  </si>
  <si>
    <t>680.40.85.700-7000.03</t>
  </si>
  <si>
    <t>680.45.41.000-5000.01</t>
  </si>
  <si>
    <t>680.45.41.000-5000.03</t>
  </si>
  <si>
    <t>680.45.41.000-5000.08</t>
  </si>
  <si>
    <t>680.45.41.000-5100.00</t>
  </si>
  <si>
    <t>680.45.41.000-5100.01</t>
  </si>
  <si>
    <t>680.45.41.000-5100.02</t>
  </si>
  <si>
    <t>680.45.41.000-5100.03</t>
  </si>
  <si>
    <t>680.45.41.000-5100.04</t>
  </si>
  <si>
    <t>680.45.41.000-5100.05</t>
  </si>
  <si>
    <t>680.45.41.000-5100.07</t>
  </si>
  <si>
    <t>680.45.41.000-5100.08</t>
  </si>
  <si>
    <t>680.45.41.000-5100.11</t>
  </si>
  <si>
    <t>680.45.41.000-5100.15</t>
  </si>
  <si>
    <t>680.45.41.000-7000.99</t>
  </si>
  <si>
    <t>690.40.85.005-4700.07</t>
  </si>
  <si>
    <t>690.40.85.015-4500.25</t>
  </si>
  <si>
    <t>Charges for Services-Public Works Connection Fee</t>
  </si>
  <si>
    <t>690.40.85.015-4500.26</t>
  </si>
  <si>
    <t>Charges for Services-Public Works Connection Capital Imp(CI)Fee</t>
  </si>
  <si>
    <t>690.40.85.015-4500.27</t>
  </si>
  <si>
    <t>Charges for Services-Public Works Meter Installation Fee</t>
  </si>
  <si>
    <t>690.40.85.015-4500.28</t>
  </si>
  <si>
    <t>Charges for Services-Public Works Surface Water Fee</t>
  </si>
  <si>
    <t>690.40.85.015-4500.29</t>
  </si>
  <si>
    <t>Charges for Services-Public Works Water Debt Service Fee</t>
  </si>
  <si>
    <t>690.40.85.015-4500.30</t>
  </si>
  <si>
    <t>Charges for Services-Public Works Water Capital Fee</t>
  </si>
  <si>
    <t>690.40.85.015-4700.01</t>
  </si>
  <si>
    <t>690.40.85.015-4700.09</t>
  </si>
  <si>
    <t>690.40.85.015-4700.19</t>
  </si>
  <si>
    <t>690.40.85.015-4700.21</t>
  </si>
  <si>
    <t>690.40.85.015-4850.12</t>
  </si>
  <si>
    <t>690.00.00.900-7000.03</t>
  </si>
  <si>
    <t>690.00.00.900-8100.15</t>
  </si>
  <si>
    <t>690.00.00.900-8100.20</t>
  </si>
  <si>
    <t>690.00.00.900-8100.21</t>
  </si>
  <si>
    <t>Capital Improvements-Water London &amp; Austin Metering Fac</t>
  </si>
  <si>
    <t>690.00.00.900-9000.68</t>
  </si>
  <si>
    <t>Other Transfers Water M&amp;O Fund</t>
  </si>
  <si>
    <t>690.40.85.005-8900.22</t>
  </si>
  <si>
    <t>690.40.85.005-8910.09</t>
  </si>
  <si>
    <t>690.40.85.005-8910.22</t>
  </si>
  <si>
    <t>690.40.85.005-8920.01</t>
  </si>
  <si>
    <t>690.40.85.015-6000.01</t>
  </si>
  <si>
    <t>690.40.85.015-6280.35</t>
  </si>
  <si>
    <t>690.40.85.015-6600.25</t>
  </si>
  <si>
    <t>690.40.85.015-6600.36</t>
  </si>
  <si>
    <t>690.40.85.700-6280.35</t>
  </si>
  <si>
    <t>700.40.85.015-4500.31</t>
  </si>
  <si>
    <t>Charges for Services-Public Works Water PFIP Zone 12</t>
  </si>
  <si>
    <t>700.40.85.015-4700.01</t>
  </si>
  <si>
    <t>700.40.85.015-4700.19</t>
  </si>
  <si>
    <t>700.40.85.015-4700.21</t>
  </si>
  <si>
    <t>700.40.85.015-4700.23</t>
  </si>
  <si>
    <t>Investment Earnings Zone 12/Well #27</t>
  </si>
  <si>
    <t>700.00.00.900-6650.01</t>
  </si>
  <si>
    <t>700.00.00.900-8100.12</t>
  </si>
  <si>
    <t>Capital Improvements-Water Zone 12</t>
  </si>
  <si>
    <t>700.00.00.900-8100.17</t>
  </si>
  <si>
    <t>700.05.00.150-6000.01</t>
  </si>
  <si>
    <t>700.40.85.005-8910.21</t>
  </si>
  <si>
    <t>700.40.85.015-6000.01</t>
  </si>
  <si>
    <t>700.40.85.015-6600.25</t>
  </si>
  <si>
    <t>700.40.85.015-6600.26</t>
  </si>
  <si>
    <t>700.40.85.015-6600.36</t>
  </si>
  <si>
    <t>700.40.85.015-8910.21</t>
  </si>
  <si>
    <t>800</t>
  </si>
  <si>
    <t>Allocated Central Services</t>
  </si>
  <si>
    <t>800.01.00.100-5000.01</t>
  </si>
  <si>
    <t>800.01.00.100-5000.03</t>
  </si>
  <si>
    <t>800.01.00.100-5100.00</t>
  </si>
  <si>
    <t>800.01.00.100-5100.01</t>
  </si>
  <si>
    <t>800.01.00.100-5100.02</t>
  </si>
  <si>
    <t>800.01.00.100-5100.03</t>
  </si>
  <si>
    <t>800.01.00.100-5100.04</t>
  </si>
  <si>
    <t>800.01.00.100-5100.05</t>
  </si>
  <si>
    <t>800.01.00.100-5100.07</t>
  </si>
  <si>
    <t>800.01.00.100-5100.08</t>
  </si>
  <si>
    <t>800.01.00.100-5100.11</t>
  </si>
  <si>
    <t>800.01.00.100-5100.15</t>
  </si>
  <si>
    <t>800.01.00.120-5000.01</t>
  </si>
  <si>
    <t>800.01.00.120-5100.00</t>
  </si>
  <si>
    <t>800.01.00.120-5100.01</t>
  </si>
  <si>
    <t>800.01.00.120-5100.02</t>
  </si>
  <si>
    <t>800.01.00.120-5100.03</t>
  </si>
  <si>
    <t>800.01.00.120-5100.04</t>
  </si>
  <si>
    <t>800.01.00.120-5100.05</t>
  </si>
  <si>
    <t>800.01.00.120-5100.07</t>
  </si>
  <si>
    <t>800.01.00.120-5100.08</t>
  </si>
  <si>
    <t>800.01.00.120-5100.11</t>
  </si>
  <si>
    <t>800.02.00.000-5000.01</t>
  </si>
  <si>
    <t>800.02.00.000-5100.00</t>
  </si>
  <si>
    <t>800.02.00.000-5100.01</t>
  </si>
  <si>
    <t>800.02.00.000-5100.02</t>
  </si>
  <si>
    <t>800.02.00.000-5100.03</t>
  </si>
  <si>
    <t>800.02.00.000-5100.04</t>
  </si>
  <si>
    <t>800.02.00.000-5100.05</t>
  </si>
  <si>
    <t>800.02.00.000-5100.07</t>
  </si>
  <si>
    <t>800.02.00.000-5100.08</t>
  </si>
  <si>
    <t>800.02.00.000-5100.11</t>
  </si>
  <si>
    <t>800.03.00.000-5000.01</t>
  </si>
  <si>
    <t>800.03.00.000-5000.06</t>
  </si>
  <si>
    <t>800.03.00.000-5000.07</t>
  </si>
  <si>
    <t>800.03.00.000-5000.08</t>
  </si>
  <si>
    <t>800.03.00.000-5100.00</t>
  </si>
  <si>
    <t>800.03.00.000-5100.01</t>
  </si>
  <si>
    <t>800.03.00.000-5100.02</t>
  </si>
  <si>
    <t>800.03.00.000-5100.03</t>
  </si>
  <si>
    <t>800.03.00.000-5100.04</t>
  </si>
  <si>
    <t>800.03.00.000-5100.05</t>
  </si>
  <si>
    <t>800.03.00.000-5100.07</t>
  </si>
  <si>
    <t>800.03.00.000-5100.08</t>
  </si>
  <si>
    <t>800.03.00.000-5100.11</t>
  </si>
  <si>
    <t>800.03.00.000-5100.15</t>
  </si>
  <si>
    <t>800.04.00.130-5000.01</t>
  </si>
  <si>
    <t>800.04.00.130-5100.00</t>
  </si>
  <si>
    <t>800.04.00.130-5100.01</t>
  </si>
  <si>
    <t>800.04.00.130-5100.02</t>
  </si>
  <si>
    <t>800.04.00.130-5100.03</t>
  </si>
  <si>
    <t>800.04.00.130-5100.04</t>
  </si>
  <si>
    <t>800.04.00.130-5100.05</t>
  </si>
  <si>
    <t>800.04.00.130-5100.07</t>
  </si>
  <si>
    <t>800.04.00.130-5100.08</t>
  </si>
  <si>
    <t>800.04.00.130-5100.11</t>
  </si>
  <si>
    <t>800.04.00.130-5100.15</t>
  </si>
  <si>
    <t>800.04.00.130-6300.01</t>
  </si>
  <si>
    <t>Risk Management</t>
  </si>
  <si>
    <t>800.04.00.140-5000.01</t>
  </si>
  <si>
    <t>800.04.00.140-5100.00</t>
  </si>
  <si>
    <t>800.04.00.140-5100.01</t>
  </si>
  <si>
    <t>800.04.00.140-5100.02</t>
  </si>
  <si>
    <t>800.04.00.140-5100.03</t>
  </si>
  <si>
    <t>800.04.00.140-5100.04</t>
  </si>
  <si>
    <t>800.04.00.140-5100.05</t>
  </si>
  <si>
    <t>800.04.00.140-5100.07</t>
  </si>
  <si>
    <t>800.04.00.140-5100.08</t>
  </si>
  <si>
    <t>800.04.00.140-5100.11</t>
  </si>
  <si>
    <t>800.05.00.150-5000.01</t>
  </si>
  <si>
    <t>800.05.00.150-5000.03</t>
  </si>
  <si>
    <t>800.05.00.150-5000.07</t>
  </si>
  <si>
    <t>800.05.00.150-5100.00</t>
  </si>
  <si>
    <t>800.05.00.150-5100.01</t>
  </si>
  <si>
    <t>800.05.00.150-5100.02</t>
  </si>
  <si>
    <t>800.05.00.150-5100.03</t>
  </si>
  <si>
    <t>800.05.00.150-5100.04</t>
  </si>
  <si>
    <t>800.05.00.150-5100.05</t>
  </si>
  <si>
    <t>800.05.00.150-5100.07</t>
  </si>
  <si>
    <t>800.05.00.150-5100.08</t>
  </si>
  <si>
    <t>800.05.00.150-5100.11</t>
  </si>
  <si>
    <t>800.05.00.150-5100.15</t>
  </si>
  <si>
    <t>800.05.00.150-6350.01</t>
  </si>
  <si>
    <t>800.05.00.160-5000.01</t>
  </si>
  <si>
    <t>800.05.00.160-5000.02</t>
  </si>
  <si>
    <t>800.05.00.160-5000.03</t>
  </si>
  <si>
    <t>800.05.00.160-5100.00</t>
  </si>
  <si>
    <t>800.05.00.160-5100.01</t>
  </si>
  <si>
    <t>800.05.00.160-5100.02</t>
  </si>
  <si>
    <t>800.05.00.160-5100.03</t>
  </si>
  <si>
    <t>800.05.00.160-5100.04</t>
  </si>
  <si>
    <t>800.05.00.160-5100.05</t>
  </si>
  <si>
    <t>800.05.00.160-5100.07</t>
  </si>
  <si>
    <t>800.05.00.160-5100.08</t>
  </si>
  <si>
    <t>800.05.00.160-5100.11</t>
  </si>
  <si>
    <t>800.05.00.160-5100.15</t>
  </si>
  <si>
    <t>800.07.00.170-5000.01</t>
  </si>
  <si>
    <t>800.07.00.170-5000.03</t>
  </si>
  <si>
    <t>800.07.00.170-5000.08</t>
  </si>
  <si>
    <t>800.07.00.170-5000.11</t>
  </si>
  <si>
    <t>800.07.00.170-5100.00</t>
  </si>
  <si>
    <t>800.07.00.170-5100.01</t>
  </si>
  <si>
    <t>800.07.00.170-5100.02</t>
  </si>
  <si>
    <t>800.07.00.170-5100.03</t>
  </si>
  <si>
    <t>800.07.00.170-5100.04</t>
  </si>
  <si>
    <t>800.07.00.170-5100.05</t>
  </si>
  <si>
    <t>800.07.00.170-5100.07</t>
  </si>
  <si>
    <t>800.07.00.170-5100.08</t>
  </si>
  <si>
    <t>800.07.00.170-5100.11</t>
  </si>
  <si>
    <t>800.07.00.170-5100.15</t>
  </si>
  <si>
    <t>800.07.00.170-6200.09</t>
  </si>
  <si>
    <t>180</t>
  </si>
  <si>
    <t>GIS</t>
  </si>
  <si>
    <t>800.07.00.180-5000.01</t>
  </si>
  <si>
    <t>800.07.00.180-5100.00</t>
  </si>
  <si>
    <t>800.07.00.180-5100.01</t>
  </si>
  <si>
    <t>800.07.00.180-5100.02</t>
  </si>
  <si>
    <t>800.07.00.180-5100.03</t>
  </si>
  <si>
    <t>800.07.00.180-5100.04</t>
  </si>
  <si>
    <t>800.07.00.180-5100.05</t>
  </si>
  <si>
    <t>800.07.00.180-5100.07</t>
  </si>
  <si>
    <t>800.07.00.180-5100.08</t>
  </si>
  <si>
    <t>800.07.00.180-5100.11</t>
  </si>
  <si>
    <t>800.40.50.001-5000.01</t>
  </si>
  <si>
    <t>800.40.50.001-5000.03</t>
  </si>
  <si>
    <t>800.40.50.001-5000.07</t>
  </si>
  <si>
    <t>800.40.50.001-5100.00</t>
  </si>
  <si>
    <t>800.40.50.001-5100.01</t>
  </si>
  <si>
    <t>800.40.50.001-5100.02</t>
  </si>
  <si>
    <t>800.40.50.001-5100.03</t>
  </si>
  <si>
    <t>800.40.50.001-5100.04</t>
  </si>
  <si>
    <t>800.40.50.001-5100.05</t>
  </si>
  <si>
    <t>800.40.50.001-5100.07</t>
  </si>
  <si>
    <t>800.40.50.001-5100.08</t>
  </si>
  <si>
    <t>800.40.50.001-5100.11</t>
  </si>
  <si>
    <t>800.40.55.500-5000.01</t>
  </si>
  <si>
    <t>800.40.55.500-5000.03</t>
  </si>
  <si>
    <t>800.40.55.500-5000.06</t>
  </si>
  <si>
    <t>800.40.55.500-5000.08</t>
  </si>
  <si>
    <t>800.40.55.500-5100.00</t>
  </si>
  <si>
    <t>800.40.55.500-5100.01</t>
  </si>
  <si>
    <t>800.40.55.500-5100.02</t>
  </si>
  <si>
    <t>800.40.55.500-5100.03</t>
  </si>
  <si>
    <t>800.40.55.500-5100.04</t>
  </si>
  <si>
    <t>800.40.55.500-5100.05</t>
  </si>
  <si>
    <t>800.40.55.500-5100.07</t>
  </si>
  <si>
    <t>800.40.55.500-5100.08</t>
  </si>
  <si>
    <t>800.40.55.500-5100.10</t>
  </si>
  <si>
    <t>800.40.55.500-5100.11</t>
  </si>
  <si>
    <t>800.40.55.500-5100.15</t>
  </si>
  <si>
    <t>800.40.55.510-5000.01</t>
  </si>
  <si>
    <t>800.40.55.510-5000.03</t>
  </si>
  <si>
    <t>800.40.55.510-5000.06</t>
  </si>
  <si>
    <t>800.40.55.510-5100.00</t>
  </si>
  <si>
    <t>800.40.55.510-5100.01</t>
  </si>
  <si>
    <t>800.40.55.510-5100.02</t>
  </si>
  <si>
    <t>800.40.55.510-5100.03</t>
  </si>
  <si>
    <t>800.40.55.510-5100.04</t>
  </si>
  <si>
    <t>800.40.55.510-5100.05</t>
  </si>
  <si>
    <t>800.40.55.510-5100.07</t>
  </si>
  <si>
    <t>800.40.55.510-5100.08</t>
  </si>
  <si>
    <t>800.40.55.510-5100.10</t>
  </si>
  <si>
    <t>800.40.55.510-5100.11</t>
  </si>
  <si>
    <t>810.45.40.000-5000.01</t>
  </si>
  <si>
    <t>810.45.40.000-5000.08</t>
  </si>
  <si>
    <t>810.45.40.000-5100.05</t>
  </si>
  <si>
    <t>810.45.40.000-5100.08</t>
  </si>
  <si>
    <t>810.45.40.000-5100.00</t>
  </si>
  <si>
    <t>810.45.40.000-5100.01</t>
  </si>
  <si>
    <t>810.45.40.000-5100.02</t>
  </si>
  <si>
    <t>810.45.40.000-5100.03</t>
  </si>
  <si>
    <t>810.45.40.000-5100.04</t>
  </si>
  <si>
    <t>810.45.40.000-5100.07</t>
  </si>
  <si>
    <t>810.45.40.000-5100.11</t>
  </si>
  <si>
    <t>810.45.40.000-6000.01</t>
  </si>
  <si>
    <t>810.45.40.000-6000.12</t>
  </si>
  <si>
    <t>810.45.40.000-6000.24</t>
  </si>
  <si>
    <t>Professional Services Internet Services</t>
  </si>
  <si>
    <t>810.45.40.000-6000.29</t>
  </si>
  <si>
    <t>810.45.40.000-6000.37</t>
  </si>
  <si>
    <t>810.45.40.000-6000.38</t>
  </si>
  <si>
    <t>Professional Services Building Alarms and Security</t>
  </si>
  <si>
    <t>810.45.40.000-6000.39</t>
  </si>
  <si>
    <t>Professional Services Pest Control</t>
  </si>
  <si>
    <t>810.45.40.000-6100.01</t>
  </si>
  <si>
    <t>810.45.40.000-6100.02</t>
  </si>
  <si>
    <t>810.45.40.000-6200.04</t>
  </si>
  <si>
    <t>810.45.40.000-6260.01</t>
  </si>
  <si>
    <t>810.45.40.000-6300.03</t>
  </si>
  <si>
    <t>810.45.40.000-6350.01</t>
  </si>
  <si>
    <t>810.45.40.000-6400.05</t>
  </si>
  <si>
    <t>810.45.40.000-6600.03</t>
  </si>
  <si>
    <t>810.45.40.000-6600.04</t>
  </si>
  <si>
    <t>810.45.40.000-6600.05</t>
  </si>
  <si>
    <t>810.45.40.000-6600.14</t>
  </si>
  <si>
    <t>810.45.40.000-6000.08</t>
  </si>
  <si>
    <t>810.45.40.000-6000.10</t>
  </si>
  <si>
    <t>810.45.40.000-6000.13</t>
  </si>
  <si>
    <t>810.45.40.000-6000.18</t>
  </si>
  <si>
    <t>810.45.40.000-6200.01</t>
  </si>
  <si>
    <t>810.45.40.000-6200.02</t>
  </si>
  <si>
    <t>810.45.40.000-6200.03</t>
  </si>
  <si>
    <t>810.45.40.000-6300.01</t>
  </si>
  <si>
    <t>810.45.40.000-6300.02</t>
  </si>
  <si>
    <t>810.45.40.000-6400.01</t>
  </si>
  <si>
    <t>810.45.40.000-6400.02</t>
  </si>
  <si>
    <t>810.45.40.000-6600.01</t>
  </si>
  <si>
    <t>810.45.41.000-5000.01</t>
  </si>
  <si>
    <t>810.45.41.000-5000.02</t>
  </si>
  <si>
    <t>810.45.41.000-5000.03</t>
  </si>
  <si>
    <t>810.45.41.000-5000.07</t>
  </si>
  <si>
    <t>810.45.41.000-5000.08</t>
  </si>
  <si>
    <t>810.45.41.000-5100.00</t>
  </si>
  <si>
    <t>810.45.41.000-5100.01</t>
  </si>
  <si>
    <t>810.45.41.000-5100.02</t>
  </si>
  <si>
    <t>810.45.41.000-5100.03</t>
  </si>
  <si>
    <t>810.45.41.000-5100.04</t>
  </si>
  <si>
    <t>810.45.41.000-5100.05</t>
  </si>
  <si>
    <t>810.45.41.000-5100.07</t>
  </si>
  <si>
    <t>810.45.41.000-5100.08</t>
  </si>
  <si>
    <t>810.45.41.000-5100.11</t>
  </si>
  <si>
    <t>810.45.41.000-5100.15</t>
  </si>
  <si>
    <t>810.45.41.000-5100.17</t>
  </si>
  <si>
    <t>810.45.41.000-6000.12</t>
  </si>
  <si>
    <t>810.45.41.000-6000.08</t>
  </si>
  <si>
    <t>810.45.41.000-6000.13</t>
  </si>
  <si>
    <t>810.45.41.000-6000.18</t>
  </si>
  <si>
    <t>810.45.41.000-6000.24</t>
  </si>
  <si>
    <t>810.45.41.000-6000.29</t>
  </si>
  <si>
    <t>810.45.41.000-6000.37</t>
  </si>
  <si>
    <t>810.45.41.000-6000.38</t>
  </si>
  <si>
    <t>810.45.41.000-6000.39</t>
  </si>
  <si>
    <t>810.45.41.000-6100.01</t>
  </si>
  <si>
    <t>810.45.41.000-6100.02</t>
  </si>
  <si>
    <t>810.45.41.000-6200.03</t>
  </si>
  <si>
    <t>810.45.41.000-6200.04</t>
  </si>
  <si>
    <t>810.45.41.000-6200.05</t>
  </si>
  <si>
    <t>810.45.41.000-6260.01</t>
  </si>
  <si>
    <t>810.45.41.000-6300.01</t>
  </si>
  <si>
    <t>810.45.41.000-6300.03</t>
  </si>
  <si>
    <t>810.45.41.000-6350.01</t>
  </si>
  <si>
    <t>810.45.41.000-6400.05</t>
  </si>
  <si>
    <t>810.45.41.000-6600.03</t>
  </si>
  <si>
    <t>810.45.41.000-6600.05</t>
  </si>
  <si>
    <t>810.45.41.000-6600.14</t>
  </si>
  <si>
    <t>810.45.41.000-6600.29</t>
  </si>
  <si>
    <t>810.45.41.000-6000.01</t>
  </si>
  <si>
    <t>810.45.41.000-6000.10</t>
  </si>
  <si>
    <t>810.45.41.000-6200.01</t>
  </si>
  <si>
    <t>810.45.41.000-6200.02</t>
  </si>
  <si>
    <t>810.45.41.000-6300.02</t>
  </si>
  <si>
    <t>810.45.41.000-6400.01</t>
  </si>
  <si>
    <t>810.45.41.000-6400.02</t>
  </si>
  <si>
    <t>810.45.41.000-6600.01</t>
  </si>
  <si>
    <t>810.45.41.000-6600.04</t>
  </si>
  <si>
    <t>810.45.50.000-5000.01</t>
  </si>
  <si>
    <t>810.45.50.000-5000.03</t>
  </si>
  <si>
    <t>810.45.50.000-5000.06</t>
  </si>
  <si>
    <t>810.45.50.000-5000.07</t>
  </si>
  <si>
    <t>810.45.50.000-5000.08</t>
  </si>
  <si>
    <t>810.45.50.000-5100.00</t>
  </si>
  <si>
    <t>810.45.50.000-5100.01</t>
  </si>
  <si>
    <t>810.45.50.000-5100.02</t>
  </si>
  <si>
    <t>810.45.50.000-5100.03</t>
  </si>
  <si>
    <t>810.45.50.000-5100.04</t>
  </si>
  <si>
    <t>810.45.50.000-5100.05</t>
  </si>
  <si>
    <t>810.45.50.000-5100.07</t>
  </si>
  <si>
    <t>810.45.50.000-5100.08</t>
  </si>
  <si>
    <t>810.45.50.000-5100.10</t>
  </si>
  <si>
    <t>810.45.50.000-5100.11</t>
  </si>
  <si>
    <t>810.45.50.000-5100.15</t>
  </si>
  <si>
    <t>810.45.50.000-6200.03</t>
  </si>
  <si>
    <t>810.45.50.000-6000.10</t>
  </si>
  <si>
    <t>810.45.50.000-6000.12</t>
  </si>
  <si>
    <t>810.45.50.000-6000.24</t>
  </si>
  <si>
    <t>810.45.50.000-6000.38</t>
  </si>
  <si>
    <t>810.45.50.000-6300.01</t>
  </si>
  <si>
    <t>810.45.50.000-6300.02</t>
  </si>
  <si>
    <t>810.45.50.000-6300.03</t>
  </si>
  <si>
    <t>810.45.50.000-6600.03</t>
  </si>
  <si>
    <t>810.45.50.000-6600.32</t>
  </si>
  <si>
    <t>810.45.50.000-6000.01</t>
  </si>
  <si>
    <t>810.45.50.000-6200.01</t>
  </si>
  <si>
    <t>810.45.50.000-6200.02</t>
  </si>
  <si>
    <t>810.45.50.000-6600.01</t>
  </si>
  <si>
    <t>810.45.50.000-6600.04</t>
  </si>
  <si>
    <t>820.00.00.900-4700.01</t>
  </si>
  <si>
    <t>820.00.00.900-4700.21</t>
  </si>
  <si>
    <t>820.00.00.900-4800.01</t>
  </si>
  <si>
    <t>820.00.00.900-4850.01</t>
  </si>
  <si>
    <t>820.00.00.900-4850.07</t>
  </si>
  <si>
    <t>820.00.00.900-4850.20</t>
  </si>
  <si>
    <t>Other Revenue Vehicle Service Fee</t>
  </si>
  <si>
    <t>820.00.00.900-4900.01</t>
  </si>
  <si>
    <t>820.00.00.900-4900.34</t>
  </si>
  <si>
    <t>Transfers In Development Services</t>
  </si>
  <si>
    <t>820.40.60.000-4475.26</t>
  </si>
  <si>
    <t>820.40.60.000-7000.01</t>
  </si>
  <si>
    <t>Fleet Fueling System</t>
  </si>
  <si>
    <t>820.00.00.900-5000.01</t>
  </si>
  <si>
    <t>820.00.00.900-5100.00</t>
  </si>
  <si>
    <t>820.00.00.900-5100.01</t>
  </si>
  <si>
    <t>820.00.00.900-5100.11</t>
  </si>
  <si>
    <t>820.00.00.900-6700.05</t>
  </si>
  <si>
    <t>820.00.00.900-6700.06</t>
  </si>
  <si>
    <t>820.00.00.900-9000.84</t>
  </si>
  <si>
    <t>820.00.00.900-9888.01</t>
  </si>
  <si>
    <t>820.00.00.900-9888.03</t>
  </si>
  <si>
    <t>820.00.00.900-9888.04</t>
  </si>
  <si>
    <t>820.11.00.000-7000.01</t>
  </si>
  <si>
    <t>820.11.00.000-7000.02</t>
  </si>
  <si>
    <t>820.13.00.000-7000.02</t>
  </si>
  <si>
    <t>820.20.25.000-7000.01</t>
  </si>
  <si>
    <t>820.20.25.000-7000.02</t>
  </si>
  <si>
    <t>820.20.25.001-7000.02</t>
  </si>
  <si>
    <t>820.30.45.000-7000.02</t>
  </si>
  <si>
    <t>820.40.60.000-5000.01</t>
  </si>
  <si>
    <t>820.40.60.000-5000.03</t>
  </si>
  <si>
    <t>820.40.60.000-5000.04</t>
  </si>
  <si>
    <t>820.40.60.000-5000.07</t>
  </si>
  <si>
    <t>820.40.60.000-5000.08</t>
  </si>
  <si>
    <t>820.40.60.000-5100.00</t>
  </si>
  <si>
    <t>820.40.60.000-5100.01</t>
  </si>
  <si>
    <t>820.40.60.000-5100.02</t>
  </si>
  <si>
    <t>820.40.60.000-5100.03</t>
  </si>
  <si>
    <t>820.40.60.000-5100.04</t>
  </si>
  <si>
    <t>820.40.60.000-5100.05</t>
  </si>
  <si>
    <t>820.40.60.000-5100.07</t>
  </si>
  <si>
    <t>820.40.60.000-5100.08</t>
  </si>
  <si>
    <t>820.40.60.000-5100.10</t>
  </si>
  <si>
    <t>820.40.60.000-5100.11</t>
  </si>
  <si>
    <t>820.40.60.000-5100.15</t>
  </si>
  <si>
    <t>820.40.60.000-6200.05</t>
  </si>
  <si>
    <t>820.40.60.000-7000.02</t>
  </si>
  <si>
    <t>820.40.60.520-5000.01</t>
  </si>
  <si>
    <t>820.40.60.520-5000.03</t>
  </si>
  <si>
    <t>820.40.60.520-5100.00</t>
  </si>
  <si>
    <t>820.40.60.520-5100.01</t>
  </si>
  <si>
    <t>820.40.60.520-5100.02</t>
  </si>
  <si>
    <t>820.40.60.520-5100.03</t>
  </si>
  <si>
    <t>820.40.60.520-5100.04</t>
  </si>
  <si>
    <t>820.40.60.520-5100.05</t>
  </si>
  <si>
    <t>820.40.60.520-5100.06</t>
  </si>
  <si>
    <t>820.40.60.520-5100.07</t>
  </si>
  <si>
    <t>820.40.60.520-5100.08</t>
  </si>
  <si>
    <t>820.40.60.520-5100.11</t>
  </si>
  <si>
    <t>820.40.60.520-5100.12</t>
  </si>
  <si>
    <t>820.40.60.520-5100.15</t>
  </si>
  <si>
    <t>820.40.60.520-5100.17</t>
  </si>
  <si>
    <t>820.40.60.520-6100.02</t>
  </si>
  <si>
    <t>820.40.60.520-6375.07</t>
  </si>
  <si>
    <t>820.40.60.520-6500.04</t>
  </si>
  <si>
    <t>820.40.60.520-6600.25</t>
  </si>
  <si>
    <t>820.40.60.520-6600.26</t>
  </si>
  <si>
    <t>820.40.60.520-6600.36</t>
  </si>
  <si>
    <t>820.40.60.530-5000.01</t>
  </si>
  <si>
    <t>820.40.60.530-5100.00</t>
  </si>
  <si>
    <t>820.40.60.530-5100.01</t>
  </si>
  <si>
    <t>820.40.60.530-5100.02</t>
  </si>
  <si>
    <t>820.40.60.530-5100.03</t>
  </si>
  <si>
    <t>820.40.60.530-5100.04</t>
  </si>
  <si>
    <t>820.40.60.530-5100.05</t>
  </si>
  <si>
    <t>820.40.60.530-5100.06</t>
  </si>
  <si>
    <t>820.40.60.530-5100.07</t>
  </si>
  <si>
    <t>820.40.60.530-5100.11</t>
  </si>
  <si>
    <t>820.40.60.530-5100.12</t>
  </si>
  <si>
    <t>820.40.60.530-5100.15</t>
  </si>
  <si>
    <t>820.40.60.530-6100.02</t>
  </si>
  <si>
    <t>820.40.60.530-6500.04</t>
  </si>
  <si>
    <t>820.40.60.530-6600.25</t>
  </si>
  <si>
    <t>820.40.60.530-6600.26</t>
  </si>
  <si>
    <t>820.40.60.530-6600.36</t>
  </si>
  <si>
    <t>830.00.00.900-4700.01</t>
  </si>
  <si>
    <t>830.00.00.900-4700.02</t>
  </si>
  <si>
    <t>830.00.00.900-4700.21</t>
  </si>
  <si>
    <t>830.00.00.900-4800.01</t>
  </si>
  <si>
    <t>830.00.00.900-4850.07</t>
  </si>
  <si>
    <t>830.00.00.900-4850.13</t>
  </si>
  <si>
    <t>830.00.00.900-4850.31</t>
  </si>
  <si>
    <t>Other Revenue Information Systems Support Fee</t>
  </si>
  <si>
    <t>830.00.00.900-4850.21</t>
  </si>
  <si>
    <t>Other Revenue Information Systems Equip Fee</t>
  </si>
  <si>
    <t>830.00.00.900-4900.01</t>
  </si>
  <si>
    <t>830.00.00.900-6700.03</t>
  </si>
  <si>
    <t>830.00.00.900-6700.04</t>
  </si>
  <si>
    <t>830.00.00.900-6700.06</t>
  </si>
  <si>
    <t>830.00.00.900-7000.27</t>
  </si>
  <si>
    <t>830.00.00.900-9888.01</t>
  </si>
  <si>
    <t>830.00.00.900-9888.04</t>
  </si>
  <si>
    <t>830.00.00.900-9888.05</t>
  </si>
  <si>
    <t>830.02.00.002-6002.07</t>
  </si>
  <si>
    <t>Legal Services Information Technology</t>
  </si>
  <si>
    <t>830.03.00.000-5000.01</t>
  </si>
  <si>
    <t>830.03.00.000-5000.02</t>
  </si>
  <si>
    <t>830.03.00.000-5000.07</t>
  </si>
  <si>
    <t>830.03.00.000-5000.08</t>
  </si>
  <si>
    <t>830.03.00.000-5000.10</t>
  </si>
  <si>
    <t>830.03.00.000-5000.12</t>
  </si>
  <si>
    <t>830.03.00.000-5100.01</t>
  </si>
  <si>
    <t>830.03.00.000-5100.02</t>
  </si>
  <si>
    <t>830.03.00.000-5100.03</t>
  </si>
  <si>
    <t>830.03.00.000-5100.04</t>
  </si>
  <si>
    <t>830.03.00.000-5100.05</t>
  </si>
  <si>
    <t>830.03.00.000-5100.06</t>
  </si>
  <si>
    <t>830.03.00.000-5100.07</t>
  </si>
  <si>
    <t>830.03.00.000-5100.11</t>
  </si>
  <si>
    <t>830.03.00.000-5100.15</t>
  </si>
  <si>
    <t>830.03.00.000-5100.17</t>
  </si>
  <si>
    <t>830.07.00.005-8900.23</t>
  </si>
  <si>
    <t>830.07.00.005-8910.23</t>
  </si>
  <si>
    <t>830.07.00.170-5000.01</t>
  </si>
  <si>
    <t>830.07.00.170-5000.02</t>
  </si>
  <si>
    <t>830.07.00.170-5000.03</t>
  </si>
  <si>
    <t>830.07.00.170-5000.04</t>
  </si>
  <si>
    <t>830.07.00.170-5000.06</t>
  </si>
  <si>
    <t>830.07.00.170-5000.07</t>
  </si>
  <si>
    <t>830.07.00.170-5000.08</t>
  </si>
  <si>
    <t>830.07.00.170-5000.10</t>
  </si>
  <si>
    <t>830.07.00.170-5000.12</t>
  </si>
  <si>
    <t>830.07.00.170-5100.00</t>
  </si>
  <si>
    <t>830.07.00.170-5100.01</t>
  </si>
  <si>
    <t>830.07.00.170-5100.02</t>
  </si>
  <si>
    <t>830.07.00.170-5100.03</t>
  </si>
  <si>
    <t>830.07.00.170-5100.04</t>
  </si>
  <si>
    <t>830.07.00.170-5100.05</t>
  </si>
  <si>
    <t>830.07.00.170-5100.06</t>
  </si>
  <si>
    <t>830.07.00.170-5100.07</t>
  </si>
  <si>
    <t>830.07.00.170-5100.08</t>
  </si>
  <si>
    <t>830.07.00.170-5100.09</t>
  </si>
  <si>
    <t>830.07.00.170-5100.11</t>
  </si>
  <si>
    <t>830.07.00.170-5100.12</t>
  </si>
  <si>
    <t>830.07.00.170-5100.15</t>
  </si>
  <si>
    <t>830.07.00.170-5100.17</t>
  </si>
  <si>
    <t>830.07.00.170-5100.98</t>
  </si>
  <si>
    <t>830.07.00.170-5100.99</t>
  </si>
  <si>
    <t>830.07.00.170-6000.01</t>
  </si>
  <si>
    <t>830.07.00.170-6000.24</t>
  </si>
  <si>
    <t>830.07.00.170-6100.01</t>
  </si>
  <si>
    <t>830.07.00.170-6100.02</t>
  </si>
  <si>
    <t>830.07.00.170-6100.03</t>
  </si>
  <si>
    <t>830.07.00.170-6200.01</t>
  </si>
  <si>
    <t>830.07.00.170-6200.02</t>
  </si>
  <si>
    <t>830.07.00.170-6200.03</t>
  </si>
  <si>
    <t>830.07.00.170-6200.04</t>
  </si>
  <si>
    <t>830.07.00.170-6200.05</t>
  </si>
  <si>
    <t>830.07.00.170-6200.09</t>
  </si>
  <si>
    <t>830.07.00.170-6300.01</t>
  </si>
  <si>
    <t>830.07.00.170-6350.01</t>
  </si>
  <si>
    <t>830.07.00.170-6350.02</t>
  </si>
  <si>
    <t>830.07.00.170-6350.03</t>
  </si>
  <si>
    <t>830.07.00.170-6400.02</t>
  </si>
  <si>
    <t>830.07.00.170-6400.05</t>
  </si>
  <si>
    <t>830.07.00.170-6400.20</t>
  </si>
  <si>
    <t>830.07.00.170-6500.04</t>
  </si>
  <si>
    <t>830.07.00.170-6600.01</t>
  </si>
  <si>
    <t>830.07.00.170-6600.03</t>
  </si>
  <si>
    <t>830.07.00.170-6600.04</t>
  </si>
  <si>
    <t>830.07.00.170-6600.06</t>
  </si>
  <si>
    <t>830.07.00.170-6600.07</t>
  </si>
  <si>
    <t>830.07.00.170-6600.25</t>
  </si>
  <si>
    <t>830.07.00.170-6600.28</t>
  </si>
  <si>
    <t>830.07.00.170-6600.32</t>
  </si>
  <si>
    <t>830.07.00.180-5000.01</t>
  </si>
  <si>
    <t>830.07.00.180-5000.02</t>
  </si>
  <si>
    <t>830.07.00.180-5000.03</t>
  </si>
  <si>
    <t>830.07.00.180-5000.06</t>
  </si>
  <si>
    <t>830.07.00.180-5000.07</t>
  </si>
  <si>
    <t>830.07.00.180-5000.08</t>
  </si>
  <si>
    <t>830.07.00.180-5000.10</t>
  </si>
  <si>
    <t>830.07.00.180-5000.12</t>
  </si>
  <si>
    <t>830.07.00.180-5100.00</t>
  </si>
  <si>
    <t>830.07.00.180-5100.01</t>
  </si>
  <si>
    <t>830.07.00.180-5100.02</t>
  </si>
  <si>
    <t>830.07.00.180-5100.03</t>
  </si>
  <si>
    <t>830.07.00.180-5100.04</t>
  </si>
  <si>
    <t>830.07.00.180-5100.05</t>
  </si>
  <si>
    <t>830.07.00.180-5100.06</t>
  </si>
  <si>
    <t>830.07.00.180-5100.07</t>
  </si>
  <si>
    <t>830.07.00.180-5100.08</t>
  </si>
  <si>
    <t>830.07.00.180-5100.09</t>
  </si>
  <si>
    <t>830.07.00.180-5100.11</t>
  </si>
  <si>
    <t>830.07.00.180-5100.15</t>
  </si>
  <si>
    <t>830.07.00.180-6000.01</t>
  </si>
  <si>
    <t>830.07.00.180-6200.02</t>
  </si>
  <si>
    <t>830.07.00.180-6200.09</t>
  </si>
  <si>
    <t>830.07.00.180-6300.01</t>
  </si>
  <si>
    <t>830.07.00.180-6350.01</t>
  </si>
  <si>
    <t>830.07.00.180-6350.02</t>
  </si>
  <si>
    <t>830.07.00.180-6400.04</t>
  </si>
  <si>
    <t>830.07.00.180-6600.04</t>
  </si>
  <si>
    <t>830.07.00.180-6600.07</t>
  </si>
  <si>
    <t>830.07.00.900-7000.02</t>
  </si>
  <si>
    <t>830.07.00.900-7000.03</t>
  </si>
  <si>
    <t>830.07.00.900-7000.08</t>
  </si>
  <si>
    <t>830.07.00.900-7000.27</t>
  </si>
  <si>
    <t>830.07.00.900-7000.99</t>
  </si>
  <si>
    <t>830.07.00.900-8000.99</t>
  </si>
  <si>
    <t>New Server Room</t>
  </si>
  <si>
    <t>830.11.00.900-6400.04</t>
  </si>
  <si>
    <t>830.40.50.900-6400.04</t>
  </si>
  <si>
    <t>830.40.60.520-6400.05</t>
  </si>
  <si>
    <t>840.00.00.900-4450.36</t>
  </si>
  <si>
    <t>Intergovernmental Grants-Federal FEMA</t>
  </si>
  <si>
    <t>840.00.00.900-4475.26</t>
  </si>
  <si>
    <t>840.00.00.900-4700.01</t>
  </si>
  <si>
    <t>840.00.00.900-4700.21</t>
  </si>
  <si>
    <t>840.00.00.900-4850.01</t>
  </si>
  <si>
    <t>840.00.00.900-4850.22</t>
  </si>
  <si>
    <t>Other Revenue Equipment Service Fee</t>
  </si>
  <si>
    <t>840.00.00.900-4900.01</t>
  </si>
  <si>
    <t>840.00.00.900-4900.82</t>
  </si>
  <si>
    <t>Transfers In Vehicles</t>
  </si>
  <si>
    <t>840.00.00.900-6400.04</t>
  </si>
  <si>
    <t>840.00.00.900-6700.05</t>
  </si>
  <si>
    <t>840.00.00.900-6700.06</t>
  </si>
  <si>
    <t>840.00.00.900-9888.01</t>
  </si>
  <si>
    <t>840.00.00.900-9888.03</t>
  </si>
  <si>
    <t>840.01.00.900-6400.04</t>
  </si>
  <si>
    <t>840.04.00.140-7000.03</t>
  </si>
  <si>
    <t>840.05.00.900-6200.02</t>
  </si>
  <si>
    <t>840.05.00.900-6400.04</t>
  </si>
  <si>
    <t>840.07.00.900-6200.03</t>
  </si>
  <si>
    <t>840.11.00.900-7000.99</t>
  </si>
  <si>
    <t>840.13.00.900-6200.02</t>
  </si>
  <si>
    <t>840.13.00.900-7000.03</t>
  </si>
  <si>
    <t>840.13.00.900-7000.99</t>
  </si>
  <si>
    <t>840.20.20.900-7000.03</t>
  </si>
  <si>
    <t>840.20.25.900-7000.03</t>
  </si>
  <si>
    <t>840.20.25.900-7000.04</t>
  </si>
  <si>
    <t>840.20.25.900-7000.99</t>
  </si>
  <si>
    <t>840.20.35.900-7000.04</t>
  </si>
  <si>
    <t>840.40.55.900-7000.03</t>
  </si>
  <si>
    <t>840.40.60.900-7000.03</t>
  </si>
  <si>
    <t>840.40.70.570-7000.04</t>
  </si>
  <si>
    <t>840.40.70.570-7000.99</t>
  </si>
  <si>
    <t>840.40.80.900-7000.04</t>
  </si>
  <si>
    <t>840.00.00.005-8900.05</t>
  </si>
  <si>
    <t>Debt Service-Principal Westamerica Bank-Phone</t>
  </si>
  <si>
    <t>840.00.00.005-8910.05</t>
  </si>
  <si>
    <t>Debt Service-Interest Westamerica Bank-Phone</t>
  </si>
  <si>
    <t>860.00.00.900-4850.23</t>
  </si>
  <si>
    <t>Other Revenue SIR Premium Refund</t>
  </si>
  <si>
    <t>860.00.00.900-4900.87</t>
  </si>
  <si>
    <t>Transfers In Self Insurance Reserve</t>
  </si>
  <si>
    <t>860.04.00.140-4700.01</t>
  </si>
  <si>
    <t>860.04.00.140-4700.21</t>
  </si>
  <si>
    <t>860.04.00.140-4850.07</t>
  </si>
  <si>
    <t>860.04.00.140-4850.10</t>
  </si>
  <si>
    <t>860.04.00.140-4850.23</t>
  </si>
  <si>
    <t>860.04.00.140-4850.24</t>
  </si>
  <si>
    <t>Other Revenue Insurance  SIR</t>
  </si>
  <si>
    <t>860.04.00.140-4850.25</t>
  </si>
  <si>
    <t>Other Revenue Insurance Premium</t>
  </si>
  <si>
    <t>860.04.00.140-4850.30</t>
  </si>
  <si>
    <t>Other Revenue Excess Worker's Comp Premium</t>
  </si>
  <si>
    <t>860.00.00.900-9000.28</t>
  </si>
  <si>
    <t>Transfers Out LMD</t>
  </si>
  <si>
    <t>860.00.00.900-9000.55</t>
  </si>
  <si>
    <t>Transfers Out CFD</t>
  </si>
  <si>
    <t>860.00.00.900-7000.99</t>
  </si>
  <si>
    <t>860.03.00.000-5000.01</t>
  </si>
  <si>
    <t>860.03.00.000-5000.02</t>
  </si>
  <si>
    <t>860.03.00.000-5000.07</t>
  </si>
  <si>
    <t>860.03.00.000-5000.08</t>
  </si>
  <si>
    <t>860.03.00.000-5000.10</t>
  </si>
  <si>
    <t>860.03.00.000-5000.12</t>
  </si>
  <si>
    <t>860.03.00.000-5100.01</t>
  </si>
  <si>
    <t>860.03.00.000-5100.02</t>
  </si>
  <si>
    <t>860.03.00.000-5100.03</t>
  </si>
  <si>
    <t>860.03.00.000-5100.04</t>
  </si>
  <si>
    <t>860.03.00.000-5100.05</t>
  </si>
  <si>
    <t>860.03.00.000-5100.07</t>
  </si>
  <si>
    <t>860.03.00.000-5100.11</t>
  </si>
  <si>
    <t>860.03.00.000-5100.15</t>
  </si>
  <si>
    <t>860.03.00.000-5100.17</t>
  </si>
  <si>
    <t>860.04.00.140-5000.01</t>
  </si>
  <si>
    <t>860.04.00.140-5000.02</t>
  </si>
  <si>
    <t>860.04.00.140-5000.03</t>
  </si>
  <si>
    <t>860.04.00.140-5000.06</t>
  </si>
  <si>
    <t>860.04.00.140-5000.07</t>
  </si>
  <si>
    <t>860.04.00.140-5000.08</t>
  </si>
  <si>
    <t>860.04.00.140-5000.10</t>
  </si>
  <si>
    <t>860.04.00.140-5000.12</t>
  </si>
  <si>
    <t>860.04.00.140-5100.00</t>
  </si>
  <si>
    <t>860.04.00.140-5100.01</t>
  </si>
  <si>
    <t>860.04.00.140-5100.02</t>
  </si>
  <si>
    <t>860.04.00.140-5100.03</t>
  </si>
  <si>
    <t>860.04.00.140-5100.04</t>
  </si>
  <si>
    <t>860.04.00.140-5100.05</t>
  </si>
  <si>
    <t>860.04.00.140-5100.06</t>
  </si>
  <si>
    <t>860.04.00.140-5100.07</t>
  </si>
  <si>
    <t>860.04.00.140-5100.08</t>
  </si>
  <si>
    <t>860.04.00.140-5100.09</t>
  </si>
  <si>
    <t>860.04.00.140-5100.11</t>
  </si>
  <si>
    <t>860.04.00.140-5100.12</t>
  </si>
  <si>
    <t>860.04.00.140-5100.15</t>
  </si>
  <si>
    <t>860.04.00.140-5100.17</t>
  </si>
  <si>
    <t>860.04.00.140-5100.98</t>
  </si>
  <si>
    <t>860.04.00.140-5100.99</t>
  </si>
  <si>
    <t>860.04.00.140-6000.01</t>
  </si>
  <si>
    <t>860.04.00.140-6000.10</t>
  </si>
  <si>
    <t>860.04.00.140-6000.16</t>
  </si>
  <si>
    <t>860.04.00.140-6000.17</t>
  </si>
  <si>
    <t>Professional Services Workers Comp Admin Fees</t>
  </si>
  <si>
    <t>860.04.00.140-6000.18</t>
  </si>
  <si>
    <t>860.04.00.140-6000.19</t>
  </si>
  <si>
    <t>860.04.00.140-6100.01</t>
  </si>
  <si>
    <t>860.04.00.140-6100.02</t>
  </si>
  <si>
    <t>860.04.00.140-6100.03</t>
  </si>
  <si>
    <t>860.04.00.140-6200.01</t>
  </si>
  <si>
    <t>860.04.00.140-6200.02</t>
  </si>
  <si>
    <t>860.04.00.140-6200.09</t>
  </si>
  <si>
    <t>860.04.00.140-6270.01</t>
  </si>
  <si>
    <t>Supplies-SIR Safety Program</t>
  </si>
  <si>
    <t>860.04.00.140-6270.02</t>
  </si>
  <si>
    <t>Supplies-SIR Ergonomic Improvements</t>
  </si>
  <si>
    <t>860.04.00.140-6300.01</t>
  </si>
  <si>
    <t>860.04.00.140-6300.02</t>
  </si>
  <si>
    <t>860.04.00.140-6400.01</t>
  </si>
  <si>
    <t>860.04.00.140-6400.20</t>
  </si>
  <si>
    <t>860.04.00.140-6400.24</t>
  </si>
  <si>
    <t>Repairs &amp; Maintenance Property Remediation</t>
  </si>
  <si>
    <t>860.04.00.140-6500.02</t>
  </si>
  <si>
    <t>860.04.00.140-6500.03</t>
  </si>
  <si>
    <t>Claims &amp; Insurance Damage to City Property</t>
  </si>
  <si>
    <t>860.04.00.140-6500.04</t>
  </si>
  <si>
    <t>860.04.00.140-6500.06</t>
  </si>
  <si>
    <t>Claims &amp; Insurance Unanticipated Property Claims</t>
  </si>
  <si>
    <t>860.04.00.140-6600.01</t>
  </si>
  <si>
    <t>860.04.00.140-6600.03</t>
  </si>
  <si>
    <t>860.04.00.140-6600.04</t>
  </si>
  <si>
    <t>860.04.00.140-6600.06</t>
  </si>
  <si>
    <t>860.04.00.140-6600.07</t>
  </si>
  <si>
    <t>860.04.00.140-6600.26</t>
  </si>
  <si>
    <t>860.04.00.140-6600.30</t>
  </si>
  <si>
    <t>860.04.00.140-6600.35</t>
  </si>
  <si>
    <t>Administrative Expenses Safety Training</t>
  </si>
  <si>
    <t>860.04.00.140-6600.36</t>
  </si>
  <si>
    <t>860.04.00.140-6600.37</t>
  </si>
  <si>
    <t>Administrative Expenses Prior Worker's Comp Claims</t>
  </si>
  <si>
    <t>860.04.00.140-7000.12</t>
  </si>
  <si>
    <t>860.04.00.140-7000.03</t>
  </si>
  <si>
    <t>870</t>
  </si>
  <si>
    <t>Self Insurance Reserve</t>
  </si>
  <si>
    <t>930</t>
  </si>
  <si>
    <t>Self Insurance Reserves</t>
  </si>
  <si>
    <t>870.00.00.930-4700.01</t>
  </si>
  <si>
    <t>870.00.00.930-4700.19</t>
  </si>
  <si>
    <t>870.00.00.930-4700.21</t>
  </si>
  <si>
    <t>870.00.00.930-4850.23</t>
  </si>
  <si>
    <t>870.00.00.930-6500.06</t>
  </si>
  <si>
    <t>870.00.00.900-9000.86</t>
  </si>
  <si>
    <t>Other Transfers Self Insurance</t>
  </si>
  <si>
    <t>940</t>
  </si>
  <si>
    <t>Payroll Tax Reserves</t>
  </si>
  <si>
    <t>880.00.00.940-4700.01</t>
  </si>
  <si>
    <t>880.00.00.940-4700.19</t>
  </si>
  <si>
    <t>880.00.00.940-4700.21</t>
  </si>
  <si>
    <t>880.00.00.940-4850.12</t>
  </si>
  <si>
    <t>880.00.00.940-5000.12</t>
  </si>
  <si>
    <t>880.00.00.940-5100.16</t>
  </si>
  <si>
    <t>Benefits 1959 Survivor Retirement</t>
  </si>
  <si>
    <t>880.00.00.940-5100.17</t>
  </si>
  <si>
    <t>880.00.00.940-6000.01</t>
  </si>
  <si>
    <t>880.00.00.940-6600.30</t>
  </si>
  <si>
    <t>Retiree Health Savings Plan Trst</t>
  </si>
  <si>
    <t>950</t>
  </si>
  <si>
    <t>Fiduciary</t>
  </si>
  <si>
    <t>920.00.00.950-4700.01</t>
  </si>
  <si>
    <t>920.00.00.950-4850.25</t>
  </si>
  <si>
    <t>920.00.00.950-6000.32</t>
  </si>
  <si>
    <t>Professional Services Retiree Health  Plan Admin</t>
  </si>
  <si>
    <t>920.00.00.950-6500.04</t>
  </si>
  <si>
    <t>9310</t>
  </si>
  <si>
    <t xml:space="preserve"> Successor Agency-Housing Area #1</t>
  </si>
  <si>
    <t>9310.00.00.900-4700.0</t>
  </si>
  <si>
    <t xml:space="preserve"> Investment Earnings Interest on Investments</t>
  </si>
  <si>
    <t>9310.00.00.900-4850.0</t>
  </si>
  <si>
    <t xml:space="preserve"> Other Revenue Loan Repayments</t>
  </si>
  <si>
    <t>9335</t>
  </si>
  <si>
    <t xml:space="preserve"> Successor Agency-Dbt Ser Area #2</t>
  </si>
  <si>
    <t>9335.00.00.900-8910.15</t>
  </si>
  <si>
    <t xml:space="preserve"> Debt Service-Interest 2004 Issue</t>
  </si>
  <si>
    <t>998</t>
  </si>
  <si>
    <t>General Fixed Asset Acct Group</t>
  </si>
  <si>
    <t>998.00.00.000-4900.03</t>
  </si>
  <si>
    <t>998.00.00.000-5100.17</t>
  </si>
  <si>
    <t>998.00.00.000-5100.98</t>
  </si>
  <si>
    <t>998.00.00.000-5100.99</t>
  </si>
  <si>
    <t>998.00.00.000-6700.99</t>
  </si>
  <si>
    <t>Depreciation Conversion</t>
  </si>
  <si>
    <t>998.00.00.000-8000.17</t>
  </si>
  <si>
    <t>998.00.00.000-8910.02</t>
  </si>
  <si>
    <t>998.00.00.000-8910.06</t>
  </si>
  <si>
    <t>998.00.00.000-8910.08</t>
  </si>
  <si>
    <t>998.00.00.000-8910.14</t>
  </si>
  <si>
    <t>Debt Service-Interest 2002 Issue</t>
  </si>
  <si>
    <t>998.00.00.000-8910.15</t>
  </si>
  <si>
    <t>Debt Service-Interest 2004 Issue</t>
  </si>
  <si>
    <t>998.00.00.000-8910.16</t>
  </si>
  <si>
    <t>Debt Service-Interest 2004-Housing</t>
  </si>
  <si>
    <t>998.00.00.000-8910.17</t>
  </si>
  <si>
    <t>Debt Service-Interest 2005 Issue</t>
  </si>
  <si>
    <t>998.00.00.000-8910.18</t>
  </si>
  <si>
    <t>Debt Service-Interest 2006 Issue</t>
  </si>
  <si>
    <t>998.00.00.000-8910.23</t>
  </si>
  <si>
    <t>998.00.00.000-9888.01</t>
  </si>
  <si>
    <t>998.00.00.000-9888.02</t>
  </si>
  <si>
    <t>Capital Asset Expenditure Adjustments  Infrastructure Donations/Add</t>
  </si>
  <si>
    <t>998.00.00.000-9888.03</t>
  </si>
  <si>
    <t>998.00.00.000-9888.04</t>
  </si>
  <si>
    <t>998.00.00.000-9888.05</t>
  </si>
  <si>
    <t>998.01.00.900-6700.01</t>
  </si>
  <si>
    <t>998.01.00.900-6700.02</t>
  </si>
  <si>
    <t>998.01.00.900-6700.03</t>
  </si>
  <si>
    <t>998.01.00.900-6700.99</t>
  </si>
  <si>
    <t>998.03.00.900-6700.01</t>
  </si>
  <si>
    <t>998.03.00.900-6700.04</t>
  </si>
  <si>
    <t>998.05.00.900-6700.02</t>
  </si>
  <si>
    <t>998.05.00.900-6700.99</t>
  </si>
  <si>
    <t>998.11.00.900-6700.01</t>
  </si>
  <si>
    <t>998.11.00.900-6700.02</t>
  </si>
  <si>
    <t>998.11.00.900-6700.03</t>
  </si>
  <si>
    <t>998.11.00.900-6700.04</t>
  </si>
  <si>
    <t>998.11.00.900-6700.05</t>
  </si>
  <si>
    <t>998.11.00.900-6700.06</t>
  </si>
  <si>
    <t>998.11.00.900-6700.08</t>
  </si>
  <si>
    <t>998.11.00.900-6700.99</t>
  </si>
  <si>
    <t>998.11.10.900-6700.01</t>
  </si>
  <si>
    <t>998.11.10.900-6700.02</t>
  </si>
  <si>
    <t>998.13.00.900-6700.01</t>
  </si>
  <si>
    <t>998.13.00.900-6700.02</t>
  </si>
  <si>
    <t>998.13.00.900-6700.03</t>
  </si>
  <si>
    <t>998.13.00.900-6700.05</t>
  </si>
  <si>
    <t>998.13.00.900-6700.06</t>
  </si>
  <si>
    <t>998.13.00.900-6700.08</t>
  </si>
  <si>
    <t>998.13.00.900-6700.99</t>
  </si>
  <si>
    <t>998.20.00.900-6700.01</t>
  </si>
  <si>
    <t>998.20.00.900-6700.02</t>
  </si>
  <si>
    <t>998.20.00.900-6700.05</t>
  </si>
  <si>
    <t>998.20.00.900-6700.06</t>
  </si>
  <si>
    <t>998.20.00.900-6700.07</t>
  </si>
  <si>
    <t>Depreciation Parks</t>
  </si>
  <si>
    <t>998.20.00.900-6700.08</t>
  </si>
  <si>
    <t>998.20.00.900-6700.99</t>
  </si>
  <si>
    <t>998.30.00.900-6700.02</t>
  </si>
  <si>
    <t>998.30.00.900-6700.06</t>
  </si>
  <si>
    <t>998.30.00.900-6700.99</t>
  </si>
  <si>
    <t>998.40.50.900-6700.05</t>
  </si>
  <si>
    <t>998.40.50.900-6700.07</t>
  </si>
  <si>
    <t>998.40.50.900-6700.99</t>
  </si>
  <si>
    <t>998.40.55.900-6700.02</t>
  </si>
  <si>
    <t>998.40.55.900-6700.03</t>
  </si>
  <si>
    <t>998.40.55.900-6700.05</t>
  </si>
  <si>
    <t>998.40.55.900-6700.99</t>
  </si>
  <si>
    <t>998.40.60.900-6700.01</t>
  </si>
  <si>
    <t>998.40.60.900-6700.05</t>
  </si>
  <si>
    <t>998.40.60.900-6700.99</t>
  </si>
  <si>
    <t>998.40.65.900-6700.08</t>
  </si>
  <si>
    <t>998.40.65.900-6700.11</t>
  </si>
  <si>
    <t>Depreciation Storm Drain</t>
  </si>
  <si>
    <t>998.40.65.900-6700.99</t>
  </si>
  <si>
    <t>998.40.70.900-6700.01</t>
  </si>
  <si>
    <t>998.40.70.900-6700.02</t>
  </si>
  <si>
    <t>998.40.70.900-6700.05</t>
  </si>
  <si>
    <t>998.40.70.900-6700.06</t>
  </si>
  <si>
    <t>998.40.70.900-6700.07</t>
  </si>
  <si>
    <t>998.40.70.900-6700.08</t>
  </si>
  <si>
    <t>998.40.70.900-6700.11</t>
  </si>
  <si>
    <t>998.40.70.900-6700.99</t>
  </si>
  <si>
    <t>998.50.00.000-6700.01</t>
  </si>
  <si>
    <t>998.50.00.000-6700.02</t>
  </si>
  <si>
    <t>998.50.00.000-6700.05</t>
  </si>
  <si>
    <t>998.50.00.000-6700.06</t>
  </si>
  <si>
    <t>680.40.85.015-4475.29</t>
  </si>
  <si>
    <t>540.00.00.900-7000.99</t>
  </si>
  <si>
    <t>260.13.00.000-7000.06</t>
  </si>
  <si>
    <t>330.13.00.290-7000.06</t>
  </si>
  <si>
    <t>190.45.40.000-6000.01</t>
  </si>
  <si>
    <t>840.13.00.900-7000.06</t>
  </si>
  <si>
    <t>190.50.00.000-4475.34</t>
  </si>
  <si>
    <t>820.45.50.000-7000.02</t>
  </si>
  <si>
    <t>100.40.35.001-6000.01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</si>
</sst>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43" fontId="3" fillId="2" borderId="2" xfId="1" applyNumberFormat="1" applyFont="1" applyFill="1" applyBorder="1" applyAlignment="1">
      <alignment horizontal="center"/>
    </xf>
    <xf numFmtId="43" fontId="0" fillId="0" borderId="0" xfId="1" applyFont="1"/>
    <xf numFmtId="43" fontId="0" fillId="0" borderId="0" xfId="0" applyNumberFormat="1"/>
    <xf numFmtId="0" fontId="0" fillId="0" borderId="0" xfId="0" applyBorder="1" applyAlignment="1">
      <alignment vertical="center"/>
    </xf>
    <xf numFmtId="0" fontId="0" fillId="0" borderId="0" xfId="0" quotePrefix="1"/>
  </cellXfs>
  <cellStyles count="2">
    <cellStyle name="Comma" xfId="1" builtinId="3"/>
    <cellStyle name="Normal" xfId="0" builtinId="0"/>
  </cellStyles>
  <dxfs count="133">
    <dxf>
      <font>
        <color rgb="FF9C0006"/>
      </font>
      <fill>
        <patternFill>
          <bgColor rgb="FFFFC7CE"/>
        </patternFill>
      </fill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right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right" readingOrder="0"/>
    </dxf>
    <dxf>
      <alignment horizontal="right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opia\Finance\BUDGET\Budget\FY%202021-22\@%20Bret%20&amp;%20Lana%20(Mid-Year)\MANTECA%20-%20FY%202022%20Mid-Year%20Council%20Approv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PA Model"/>
      <sheetName val="ISSUES &amp; QUESTIONS"/>
      <sheetName val="Vehicle"/>
      <sheetName val="Govt Support - Indirect"/>
      <sheetName val="Analysis"/>
      <sheetName val="Fund Summaries"/>
      <sheetName val="Workers Comp"/>
      <sheetName val="Ins Premiums"/>
      <sheetName val="Personnel Changes in Mid-Year"/>
      <sheetName val="Departments"/>
      <sheetName val="Overall with 2 prior years"/>
      <sheetName val="Overall"/>
      <sheetName val="Summary by Fund"/>
      <sheetName val="Summary by Dept"/>
      <sheetName val="Income by Dept"/>
      <sheetName val="Income by Fund"/>
      <sheetName val="Capital Changes"/>
      <sheetName val="Personnel Changes"/>
      <sheetName val="SALARY MATRIX"/>
      <sheetName val="Budget"/>
      <sheetName val="Budget Worksheet"/>
      <sheetName val="Budget Worksheet for Pivot Tabl"/>
      <sheetName val="FTE PCN for Pivot"/>
      <sheetName val="All Fund Summaries Source"/>
      <sheetName val="All Fund Summaries (2)"/>
      <sheetName val="Sheet3"/>
      <sheetName val="Sheet1"/>
      <sheetName val="SRE"/>
      <sheetName val="Amended Budget"/>
      <sheetName val="Budget Worksheet Analysis"/>
      <sheetName val="SRE2022p1-p6"/>
      <sheetName val="SRE2022p1-p6 (2)"/>
      <sheetName val="List of Accts PASTE VALUE"/>
      <sheetName val="SRE.FY18-21"/>
      <sheetName val="SRE.FY18-21 (2)"/>
      <sheetName val="FY20 Positions"/>
      <sheetName val="EmployeePositionReport FY21 Mid"/>
      <sheetName val="Full-Time without elected FY22A"/>
      <sheetName val="FY22 Mid Year"/>
      <sheetName val="FTE Count by Department"/>
      <sheetName val="Full-Time"/>
      <sheetName val="Part-Time"/>
      <sheetName val="Position Buget Report - FY22 "/>
      <sheetName val="01 - CC"/>
      <sheetName val="02 - CA"/>
      <sheetName val="03 - CM"/>
      <sheetName val="04 - HR"/>
      <sheetName val="05 - FIN"/>
      <sheetName val="07 - IT"/>
      <sheetName val="11 - PD"/>
      <sheetName val="13 - Fire"/>
      <sheetName val="20 - Rec"/>
      <sheetName val="30 - CD"/>
      <sheetName val="PW-Admin"/>
      <sheetName val="PW-Fleet"/>
      <sheetName val="PW-Maint"/>
      <sheetName val="PW-Parks"/>
      <sheetName val="PW-SW"/>
      <sheetName val="PW-Streets"/>
      <sheetName val="PW-WW"/>
      <sheetName val="PW-WTR"/>
      <sheetName val="45 - Eng"/>
      <sheetName val="50 - Transit"/>
      <sheetName val="Inactive"/>
      <sheetName val="Issues"/>
      <sheetName val="Active - PCN"/>
      <sheetName val="Scenario"/>
      <sheetName val="Bargaining Units"/>
      <sheetName val="Inactive PCN"/>
      <sheetName val="EMPLOYEES"/>
      <sheetName val="Benefits Premiu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3">
          <cell r="AA13">
            <v>1</v>
          </cell>
        </row>
        <row r="14">
          <cell r="Z14">
            <v>1</v>
          </cell>
        </row>
        <row r="15">
          <cell r="Y15">
            <v>1</v>
          </cell>
        </row>
        <row r="16">
          <cell r="X16">
            <v>1</v>
          </cell>
        </row>
        <row r="17">
          <cell r="X17" t="str">
            <v>REMEMBER: REVERSE THE SIGN ON ALL REVENUES</v>
          </cell>
          <cell r="AB17" t="str">
            <v>INFLOWS</v>
          </cell>
        </row>
        <row r="18">
          <cell r="AB18" t="str">
            <v>OUTFLOWS</v>
          </cell>
        </row>
        <row r="19">
          <cell r="AB19" t="str">
            <v>PERSONNEL</v>
          </cell>
        </row>
        <row r="20">
          <cell r="V20" t="str">
            <v>CITY OF MANTECA</v>
          </cell>
          <cell r="X20" t="str">
            <v>FY 2018</v>
          </cell>
          <cell r="Y20" t="str">
            <v>FY 2019</v>
          </cell>
          <cell r="Z20" t="str">
            <v>FY 2020</v>
          </cell>
          <cell r="AA20" t="str">
            <v>FY 2021</v>
          </cell>
          <cell r="AB20" t="str">
            <v>FY 2022</v>
          </cell>
          <cell r="AC20" t="str">
            <v>FY 2022</v>
          </cell>
        </row>
        <row r="21">
          <cell r="V21" t="str">
            <v>FY 2021-2022 BUDGET</v>
          </cell>
          <cell r="W21" t="str">
            <v>ACCOUNT NAME</v>
          </cell>
          <cell r="X21" t="str">
            <v>FY 2018</v>
          </cell>
          <cell r="Y21" t="str">
            <v>FY 2019</v>
          </cell>
          <cell r="Z21" t="str">
            <v>FY 2020</v>
          </cell>
          <cell r="AA21" t="str">
            <v>FY 2021</v>
          </cell>
          <cell r="AB21" t="str">
            <v>FY 2022 (A)</v>
          </cell>
          <cell r="AC21" t="str">
            <v>FY 2022 M.Yr</v>
          </cell>
          <cell r="AD21" t="str">
            <v>∆</v>
          </cell>
          <cell r="AE21" t="str">
            <v>Total Change</v>
          </cell>
        </row>
        <row r="23">
          <cell r="V23" t="str">
            <v>260.13.00.000-7000.06</v>
          </cell>
          <cell r="W23" t="str">
            <v>Capital Outlay Operations Apparatus-Major</v>
          </cell>
          <cell r="AB23">
            <v>552000</v>
          </cell>
          <cell r="AC23">
            <v>552000</v>
          </cell>
        </row>
        <row r="24">
          <cell r="V24" t="str">
            <v>330.13.00.290-7000.06</v>
          </cell>
          <cell r="W24" t="str">
            <v>Capital Outlay Operations Apparatus-Major</v>
          </cell>
          <cell r="AB24">
            <v>450000</v>
          </cell>
          <cell r="AC24">
            <v>450000</v>
          </cell>
        </row>
        <row r="25">
          <cell r="V25" t="str">
            <v>190.45.40.000-6000.01</v>
          </cell>
          <cell r="W25" t="str">
            <v>Professional Services General</v>
          </cell>
          <cell r="AB25">
            <v>238970</v>
          </cell>
          <cell r="AC25">
            <v>238970</v>
          </cell>
        </row>
        <row r="26">
          <cell r="V26" t="str">
            <v>840.13.00.900-7000.06</v>
          </cell>
          <cell r="W26" t="str">
            <v>Capital Outlay Operations Apparatus-Major</v>
          </cell>
          <cell r="AB26">
            <v>190000</v>
          </cell>
          <cell r="AC26">
            <v>190000</v>
          </cell>
        </row>
        <row r="27">
          <cell r="V27" t="str">
            <v>190.50.00.000-4475.34</v>
          </cell>
          <cell r="W27" t="str">
            <v>Intergovernmental Grants-State/County Transit/LCTOP</v>
          </cell>
          <cell r="AB27">
            <v>50728</v>
          </cell>
          <cell r="AC27">
            <v>50728</v>
          </cell>
        </row>
        <row r="28">
          <cell r="V28" t="str">
            <v>820.45.50.000-7000.02</v>
          </cell>
          <cell r="W28" t="str">
            <v>Capital Outlay Vehicles-Major</v>
          </cell>
          <cell r="AB28">
            <v>45000</v>
          </cell>
          <cell r="AC28">
            <v>45000</v>
          </cell>
        </row>
        <row r="29">
          <cell r="V29" t="str">
            <v>100.40.35.001-6000.01</v>
          </cell>
          <cell r="W29" t="str">
            <v>Professional Services General</v>
          </cell>
          <cell r="AB29">
            <v>20000</v>
          </cell>
          <cell r="AC29">
            <v>20000</v>
          </cell>
        </row>
        <row r="30">
          <cell r="V30" t="str">
            <v>[100] GENERAL FUND</v>
          </cell>
        </row>
        <row r="31">
          <cell r="W31" t="str">
            <v>INFLOWS</v>
          </cell>
          <cell r="X31">
            <v>41150177</v>
          </cell>
          <cell r="Y31">
            <v>48041224</v>
          </cell>
          <cell r="Z31">
            <v>48069498</v>
          </cell>
          <cell r="AA31">
            <v>56516697</v>
          </cell>
          <cell r="AB31">
            <v>50322675</v>
          </cell>
          <cell r="AC31">
            <v>60650530</v>
          </cell>
          <cell r="AD31" t="str">
            <v>∆</v>
          </cell>
          <cell r="AE31">
            <v>10327855</v>
          </cell>
        </row>
        <row r="32">
          <cell r="W32" t="str">
            <v>OUTFLOWS</v>
          </cell>
          <cell r="X32">
            <v>38695000</v>
          </cell>
          <cell r="Y32">
            <v>50230000</v>
          </cell>
          <cell r="Z32">
            <v>45595000</v>
          </cell>
          <cell r="AA32">
            <v>47367000</v>
          </cell>
          <cell r="AB32">
            <v>56801937</v>
          </cell>
          <cell r="AC32">
            <v>63758029</v>
          </cell>
          <cell r="AD32" t="str">
            <v>∆</v>
          </cell>
          <cell r="AE32">
            <v>6956092</v>
          </cell>
        </row>
        <row r="33">
          <cell r="W33" t="str">
            <v>NET</v>
          </cell>
          <cell r="X33">
            <v>2455177</v>
          </cell>
          <cell r="Y33">
            <v>-2188776</v>
          </cell>
          <cell r="Z33">
            <v>2474498</v>
          </cell>
          <cell r="AA33">
            <v>9149697</v>
          </cell>
          <cell r="AB33">
            <v>-6479262</v>
          </cell>
          <cell r="AC33">
            <v>-3107499</v>
          </cell>
          <cell r="AD33" t="str">
            <v>∆</v>
          </cell>
          <cell r="AE33">
            <v>3371763</v>
          </cell>
        </row>
        <row r="34">
          <cell r="AB34" t="str">
            <v/>
          </cell>
          <cell r="AC34" t="str">
            <v/>
          </cell>
          <cell r="AD34" t="str">
            <v>∆</v>
          </cell>
        </row>
        <row r="35">
          <cell r="V35" t="str">
            <v>[100] GENERAL FUND : NON DEPARTMENTAL : NON DIVISIONAL</v>
          </cell>
          <cell r="AB35" t="str">
            <v/>
          </cell>
          <cell r="AC35" t="str">
            <v/>
          </cell>
          <cell r="AD35" t="str">
            <v>∆</v>
          </cell>
        </row>
        <row r="36">
          <cell r="V36" t="str">
            <v>GENERAL : TAXES</v>
          </cell>
          <cell r="AB36" t="str">
            <v/>
          </cell>
          <cell r="AC36" t="str">
            <v/>
          </cell>
          <cell r="AD36" t="str">
            <v>∆</v>
          </cell>
        </row>
        <row r="37">
          <cell r="V37" t="str">
            <v>100.00.00.900-4000.01</v>
          </cell>
          <cell r="W37" t="str">
            <v>Property Tax Assessment Current Year Secured</v>
          </cell>
          <cell r="X37">
            <v>7225000</v>
          </cell>
          <cell r="Y37">
            <v>8136000</v>
          </cell>
          <cell r="Z37">
            <v>8868000</v>
          </cell>
          <cell r="AA37">
            <v>13427000</v>
          </cell>
          <cell r="AB37">
            <v>10134211</v>
          </cell>
          <cell r="AC37">
            <v>12995000</v>
          </cell>
          <cell r="AD37" t="str">
            <v>∆</v>
          </cell>
          <cell r="AE37">
            <v>2860789</v>
          </cell>
        </row>
        <row r="38">
          <cell r="V38" t="str">
            <v>100.00.00.900-4000.02</v>
          </cell>
          <cell r="W38" t="str">
            <v>Property Tax Assessment Prior Year Secured</v>
          </cell>
          <cell r="X38">
            <v>1000</v>
          </cell>
          <cell r="Y38">
            <v>1000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∆</v>
          </cell>
          <cell r="AE38">
            <v>0</v>
          </cell>
        </row>
        <row r="39">
          <cell r="V39" t="str">
            <v>100.00.00.900-4000.03</v>
          </cell>
          <cell r="W39" t="str">
            <v>Property Tax Assessment Current Year Unsecured</v>
          </cell>
          <cell r="X39">
            <v>407000</v>
          </cell>
          <cell r="Y39">
            <v>403000</v>
          </cell>
          <cell r="Z39">
            <v>450000</v>
          </cell>
          <cell r="AA39">
            <v>958000</v>
          </cell>
          <cell r="AB39">
            <v>463600</v>
          </cell>
          <cell r="AC39">
            <v>502000</v>
          </cell>
          <cell r="AD39" t="str">
            <v>∆</v>
          </cell>
          <cell r="AE39">
            <v>38400</v>
          </cell>
        </row>
        <row r="40">
          <cell r="V40" t="str">
            <v>100.00.00.900-4000.04</v>
          </cell>
          <cell r="W40" t="str">
            <v>Property Tax Assessment Prior Year Unsecured</v>
          </cell>
          <cell r="X40">
            <v>8000</v>
          </cell>
          <cell r="Y40">
            <v>9000</v>
          </cell>
          <cell r="Z40">
            <v>5000</v>
          </cell>
          <cell r="AA40">
            <v>3000</v>
          </cell>
          <cell r="AB40">
            <v>5030</v>
          </cell>
          <cell r="AC40">
            <v>5030</v>
          </cell>
          <cell r="AD40" t="str">
            <v>∆</v>
          </cell>
          <cell r="AE40">
            <v>0</v>
          </cell>
        </row>
        <row r="41">
          <cell r="V41" t="str">
            <v>100.00.00.900-4000.05</v>
          </cell>
          <cell r="W41" t="str">
            <v>Property Tax Assessment Homeowner's Exemption</v>
          </cell>
          <cell r="X41">
            <v>67000</v>
          </cell>
          <cell r="Y41">
            <v>69000</v>
          </cell>
          <cell r="Z41">
            <v>70000</v>
          </cell>
          <cell r="AA41">
            <v>21000</v>
          </cell>
          <cell r="AB41">
            <v>72600</v>
          </cell>
          <cell r="AC41">
            <v>72600</v>
          </cell>
          <cell r="AD41" t="str">
            <v>∆</v>
          </cell>
          <cell r="AE41">
            <v>0</v>
          </cell>
        </row>
        <row r="42">
          <cell r="V42" t="str">
            <v>100.00.00.900-4000.07</v>
          </cell>
          <cell r="W42" t="str">
            <v>Property Tax Assessment SB 813 Supplemental Tax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∆</v>
          </cell>
          <cell r="AE42">
            <v>0</v>
          </cell>
        </row>
        <row r="43">
          <cell r="V43" t="str">
            <v>100.00.00.900-4000.08</v>
          </cell>
          <cell r="W43" t="str">
            <v>Property Tax Assessment Interest-County Property Tax</v>
          </cell>
          <cell r="X43">
            <v>29000</v>
          </cell>
          <cell r="Y43">
            <v>41000</v>
          </cell>
          <cell r="Z43">
            <v>51000</v>
          </cell>
          <cell r="AA43">
            <v>17000</v>
          </cell>
          <cell r="AB43">
            <v>52800</v>
          </cell>
          <cell r="AC43">
            <v>52800</v>
          </cell>
          <cell r="AD43" t="str">
            <v>∆</v>
          </cell>
          <cell r="AE43">
            <v>0</v>
          </cell>
        </row>
        <row r="44">
          <cell r="V44" t="str">
            <v>100.00.00.900-4000.09</v>
          </cell>
          <cell r="W44" t="str">
            <v>Property Tax Assessment VLF In Lieu</v>
          </cell>
          <cell r="X44">
            <v>6276000</v>
          </cell>
          <cell r="Y44">
            <v>6755000</v>
          </cell>
          <cell r="Z44">
            <v>7402000</v>
          </cell>
          <cell r="AA44">
            <v>8074000</v>
          </cell>
          <cell r="AB44">
            <v>8625000</v>
          </cell>
          <cell r="AC44">
            <v>8315000</v>
          </cell>
          <cell r="AD44" t="str">
            <v>∆</v>
          </cell>
          <cell r="AE44">
            <v>-310000</v>
          </cell>
        </row>
        <row r="45">
          <cell r="V45" t="str">
            <v>100.00.00.900-4000.12</v>
          </cell>
          <cell r="W45" t="str">
            <v>Property Tax Assessment Excise Tax Zone 41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∆</v>
          </cell>
          <cell r="AE45">
            <v>0</v>
          </cell>
        </row>
        <row r="46">
          <cell r="V46" t="str">
            <v>100.00.00.900-4000.20</v>
          </cell>
          <cell r="W46" t="str">
            <v>Property Tax Assessment Residual HSC 34183(a)(4)</v>
          </cell>
          <cell r="X46">
            <v>1499000</v>
          </cell>
          <cell r="Y46">
            <v>1745000</v>
          </cell>
          <cell r="Z46">
            <v>2538000</v>
          </cell>
          <cell r="AA46">
            <v>1519000</v>
          </cell>
          <cell r="AB46">
            <v>2614000</v>
          </cell>
          <cell r="AC46">
            <v>2614000</v>
          </cell>
          <cell r="AD46" t="str">
            <v>∆</v>
          </cell>
          <cell r="AE46">
            <v>0</v>
          </cell>
        </row>
        <row r="47">
          <cell r="V47" t="str">
            <v>100.00.00.900-4100.01</v>
          </cell>
          <cell r="W47" t="str">
            <v>Sales Tax Sales &amp; Use Tax</v>
          </cell>
          <cell r="X47">
            <v>12350177</v>
          </cell>
          <cell r="Y47">
            <v>13739224</v>
          </cell>
          <cell r="Z47">
            <v>12642377</v>
          </cell>
          <cell r="AA47">
            <v>14834553</v>
          </cell>
          <cell r="AB47">
            <v>14128000</v>
          </cell>
          <cell r="AC47">
            <v>16187000</v>
          </cell>
          <cell r="AD47" t="str">
            <v>∆</v>
          </cell>
          <cell r="AE47">
            <v>2059000</v>
          </cell>
        </row>
        <row r="48">
          <cell r="V48" t="str">
            <v>100.00.00.900-4100.02</v>
          </cell>
          <cell r="W48" t="str">
            <v>Sales Tax Property Tax In Lieu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 t="str">
            <v>∆</v>
          </cell>
          <cell r="AE48">
            <v>0</v>
          </cell>
        </row>
        <row r="49">
          <cell r="V49" t="str">
            <v>100.00.00.900-4100.03</v>
          </cell>
          <cell r="W49" t="str">
            <v>Sales Tax Sales Tax Audit &amp; Fees</v>
          </cell>
          <cell r="X49">
            <v>-5000</v>
          </cell>
          <cell r="Y49">
            <v>-18000</v>
          </cell>
          <cell r="Z49">
            <v>-28000</v>
          </cell>
          <cell r="AA49">
            <v>-23000</v>
          </cell>
          <cell r="AB49">
            <v>-28000</v>
          </cell>
          <cell r="AC49">
            <v>-28000</v>
          </cell>
          <cell r="AD49" t="str">
            <v>∆</v>
          </cell>
          <cell r="AE49">
            <v>0</v>
          </cell>
        </row>
        <row r="50">
          <cell r="V50" t="str">
            <v>100.00.00.900-4200.01</v>
          </cell>
          <cell r="W50" t="str">
            <v>Other Taxes Franchise Fee Gas</v>
          </cell>
          <cell r="X50">
            <v>154000</v>
          </cell>
          <cell r="Y50">
            <v>142000</v>
          </cell>
          <cell r="Z50">
            <v>163000</v>
          </cell>
          <cell r="AA50">
            <v>173000</v>
          </cell>
          <cell r="AB50">
            <v>175000</v>
          </cell>
          <cell r="AC50">
            <v>175000</v>
          </cell>
          <cell r="AD50" t="str">
            <v>∆</v>
          </cell>
          <cell r="AE50">
            <v>0</v>
          </cell>
        </row>
        <row r="51">
          <cell r="V51" t="str">
            <v>100.00.00.900-4200.02</v>
          </cell>
          <cell r="W51" t="str">
            <v>Other Taxes Franchise Fee Electric</v>
          </cell>
          <cell r="X51">
            <v>702000</v>
          </cell>
          <cell r="Y51">
            <v>682000</v>
          </cell>
          <cell r="Z51">
            <v>723000</v>
          </cell>
          <cell r="AA51">
            <v>814000</v>
          </cell>
          <cell r="AB51">
            <v>820000</v>
          </cell>
          <cell r="AC51">
            <v>820000</v>
          </cell>
          <cell r="AD51" t="str">
            <v>∆</v>
          </cell>
          <cell r="AE51">
            <v>0</v>
          </cell>
        </row>
        <row r="52">
          <cell r="V52" t="str">
            <v>100.00.00.900-4200.03</v>
          </cell>
          <cell r="W52" t="str">
            <v>Other Taxes Franchise Fee Cable TV</v>
          </cell>
          <cell r="X52">
            <v>868000</v>
          </cell>
          <cell r="Y52">
            <v>650000</v>
          </cell>
          <cell r="Z52">
            <v>1080000</v>
          </cell>
          <cell r="AA52">
            <v>666000</v>
          </cell>
          <cell r="AB52">
            <v>1080000</v>
          </cell>
          <cell r="AC52">
            <v>921000</v>
          </cell>
          <cell r="AD52" t="str">
            <v>∆</v>
          </cell>
          <cell r="AE52">
            <v>-159000</v>
          </cell>
        </row>
        <row r="53">
          <cell r="V53" t="str">
            <v>100.00.00.900-4200.04</v>
          </cell>
          <cell r="W53" t="str">
            <v>Other Taxes Transient Occupancy Tax</v>
          </cell>
          <cell r="X53">
            <v>1135000</v>
          </cell>
          <cell r="Y53">
            <v>1741000</v>
          </cell>
          <cell r="Z53">
            <v>1054000</v>
          </cell>
          <cell r="AA53">
            <v>1077000</v>
          </cell>
          <cell r="AB53">
            <v>1054000</v>
          </cell>
          <cell r="AC53">
            <v>5000000</v>
          </cell>
          <cell r="AD53" t="str">
            <v>∆</v>
          </cell>
          <cell r="AE53">
            <v>3946000</v>
          </cell>
        </row>
        <row r="54">
          <cell r="V54" t="str">
            <v>100.00.00.900-4200.05</v>
          </cell>
          <cell r="W54" t="str">
            <v>Other Taxes Documentary Stamp Tax</v>
          </cell>
          <cell r="X54">
            <v>467000</v>
          </cell>
          <cell r="Y54">
            <v>546000</v>
          </cell>
          <cell r="Z54">
            <v>416000</v>
          </cell>
          <cell r="AA54">
            <v>428000</v>
          </cell>
          <cell r="AB54">
            <v>417000</v>
          </cell>
          <cell r="AC54">
            <v>417000</v>
          </cell>
          <cell r="AD54" t="str">
            <v>∆</v>
          </cell>
          <cell r="AE54">
            <v>0</v>
          </cell>
        </row>
        <row r="55">
          <cell r="V55" t="str">
            <v>100.00.00.900-4200.06</v>
          </cell>
          <cell r="W55" t="str">
            <v>Other Taxes Excise Tax</v>
          </cell>
          <cell r="X55">
            <v>727000</v>
          </cell>
          <cell r="Y55">
            <v>405000</v>
          </cell>
          <cell r="Z55">
            <v>657000</v>
          </cell>
          <cell r="AA55">
            <v>776000</v>
          </cell>
          <cell r="AB55">
            <v>657000</v>
          </cell>
          <cell r="AC55">
            <v>657000</v>
          </cell>
          <cell r="AD55" t="str">
            <v>∆</v>
          </cell>
          <cell r="AE55">
            <v>0</v>
          </cell>
        </row>
        <row r="56">
          <cell r="V56" t="str">
            <v>100.00.00.900-4200.07</v>
          </cell>
          <cell r="W56" t="str">
            <v>Other Taxes Public Safety SB509</v>
          </cell>
          <cell r="X56">
            <v>300000</v>
          </cell>
          <cell r="Y56">
            <v>330000</v>
          </cell>
          <cell r="Z56">
            <v>347121</v>
          </cell>
          <cell r="AA56">
            <v>425144</v>
          </cell>
          <cell r="AB56">
            <v>325500</v>
          </cell>
          <cell r="AC56">
            <v>521779</v>
          </cell>
          <cell r="AD56" t="str">
            <v>∆</v>
          </cell>
          <cell r="AE56">
            <v>196279</v>
          </cell>
        </row>
        <row r="57">
          <cell r="V57" t="str">
            <v>100.00.00.900-4200.08</v>
          </cell>
          <cell r="W57" t="str">
            <v>Other Taxes Sales Tax Property Tax In Lieu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∆</v>
          </cell>
          <cell r="AE57">
            <v>0</v>
          </cell>
        </row>
        <row r="58">
          <cell r="W58" t="str">
            <v>TOTAL : TAXES</v>
          </cell>
          <cell r="X58">
            <v>32210177</v>
          </cell>
          <cell r="Y58">
            <v>35376224</v>
          </cell>
          <cell r="Z58">
            <v>36438498</v>
          </cell>
          <cell r="AA58">
            <v>43189697</v>
          </cell>
          <cell r="AB58">
            <v>40595741</v>
          </cell>
          <cell r="AC58">
            <v>49227209</v>
          </cell>
          <cell r="AD58" t="str">
            <v>∆</v>
          </cell>
          <cell r="AE58">
            <v>8631468</v>
          </cell>
        </row>
        <row r="59">
          <cell r="AD59" t="str">
            <v>∆</v>
          </cell>
        </row>
        <row r="60">
          <cell r="V60" t="str">
            <v>[100] GENERAL FUND : NON DEPARTMENTAL : NON DIVISIONAL</v>
          </cell>
        </row>
        <row r="61">
          <cell r="V61" t="str">
            <v>GENERAL : LICENSES &amp; PERMITS</v>
          </cell>
          <cell r="AB61" t="str">
            <v/>
          </cell>
          <cell r="AC61" t="str">
            <v/>
          </cell>
          <cell r="AD61" t="str">
            <v>∆</v>
          </cell>
        </row>
        <row r="62">
          <cell r="V62" t="str">
            <v>100.00.00.900-4300.01</v>
          </cell>
          <cell r="W62" t="str">
            <v>Licenses and Permits Business Licenses</v>
          </cell>
          <cell r="X62">
            <v>780000</v>
          </cell>
          <cell r="Y62">
            <v>608000</v>
          </cell>
          <cell r="Z62">
            <v>625000</v>
          </cell>
          <cell r="AA62">
            <v>840000</v>
          </cell>
          <cell r="AB62">
            <v>652000</v>
          </cell>
          <cell r="AC62">
            <v>795000</v>
          </cell>
          <cell r="AD62" t="str">
            <v>∆</v>
          </cell>
          <cell r="AE62">
            <v>143000</v>
          </cell>
        </row>
        <row r="63">
          <cell r="V63" t="str">
            <v>100.00.00.900-4300.02</v>
          </cell>
          <cell r="W63" t="str">
            <v>Licenses and Permits Business License Penalties</v>
          </cell>
          <cell r="X63">
            <v>11000</v>
          </cell>
          <cell r="Y63">
            <v>15000</v>
          </cell>
          <cell r="Z63">
            <v>17000</v>
          </cell>
          <cell r="AA63">
            <v>11000</v>
          </cell>
          <cell r="AB63">
            <v>3000</v>
          </cell>
          <cell r="AC63">
            <v>12000</v>
          </cell>
          <cell r="AD63" t="str">
            <v>∆</v>
          </cell>
          <cell r="AE63">
            <v>9000</v>
          </cell>
        </row>
        <row r="64">
          <cell r="V64" t="str">
            <v>100.00.00.900-4300.15</v>
          </cell>
          <cell r="W64" t="str">
            <v>Licenses and Permits Taxi/Transportation Permits</v>
          </cell>
          <cell r="X64">
            <v>1000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 t="str">
            <v>∆</v>
          </cell>
          <cell r="AE64">
            <v>0</v>
          </cell>
        </row>
        <row r="65">
          <cell r="W65" t="str">
            <v>TOTAL : LICENSES &amp; PERMITS</v>
          </cell>
          <cell r="X65">
            <v>792000</v>
          </cell>
          <cell r="Y65">
            <v>623000</v>
          </cell>
          <cell r="Z65">
            <v>642000</v>
          </cell>
          <cell r="AA65">
            <v>851000</v>
          </cell>
          <cell r="AB65">
            <v>655000</v>
          </cell>
          <cell r="AC65">
            <v>807000</v>
          </cell>
          <cell r="AD65" t="str">
            <v>∆</v>
          </cell>
          <cell r="AE65">
            <v>152000</v>
          </cell>
        </row>
        <row r="66">
          <cell r="AB66" t="str">
            <v/>
          </cell>
          <cell r="AC66" t="str">
            <v/>
          </cell>
          <cell r="AD66" t="str">
            <v>∆</v>
          </cell>
        </row>
        <row r="67">
          <cell r="V67" t="str">
            <v>[100] GENERAL FUND : NON DEPARTMENTAL : NON DIVISIONAL</v>
          </cell>
        </row>
        <row r="68">
          <cell r="V68" t="str">
            <v>GENERAL : INTERGOVERNMENTAL</v>
          </cell>
          <cell r="AB68" t="str">
            <v/>
          </cell>
          <cell r="AC68" t="str">
            <v/>
          </cell>
          <cell r="AD68" t="str">
            <v>∆</v>
          </cell>
        </row>
        <row r="69">
          <cell r="V69" t="str">
            <v>100.00.00.900-4400.02</v>
          </cell>
          <cell r="W69" t="str">
            <v>Intergovernmental Revenues Property Tax Offset MVL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∆</v>
          </cell>
          <cell r="AE69">
            <v>0</v>
          </cell>
        </row>
        <row r="70">
          <cell r="V70" t="str">
            <v>100.00.00.900-4400.03</v>
          </cell>
          <cell r="W70" t="str">
            <v>Intergovernmental Revenues Collection In Excess MVL</v>
          </cell>
          <cell r="X70">
            <v>40000</v>
          </cell>
          <cell r="Y70">
            <v>39000</v>
          </cell>
          <cell r="Z70">
            <v>66000</v>
          </cell>
          <cell r="AA70">
            <v>62000</v>
          </cell>
          <cell r="AB70">
            <v>82850</v>
          </cell>
          <cell r="AC70">
            <v>82850</v>
          </cell>
          <cell r="AD70" t="str">
            <v>∆</v>
          </cell>
          <cell r="AE70">
            <v>0</v>
          </cell>
        </row>
        <row r="71">
          <cell r="V71" t="str">
            <v>100.00.00.900-4400.04</v>
          </cell>
          <cell r="W71" t="str">
            <v>Intergovernmental Revenues Off Highway MVL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∆</v>
          </cell>
          <cell r="AE71">
            <v>0</v>
          </cell>
        </row>
        <row r="72">
          <cell r="V72" t="str">
            <v>100.00.00.900-4400.06</v>
          </cell>
          <cell r="W72" t="str">
            <v>Intergovernmental Revenues Mandated Cost Reimbursement</v>
          </cell>
          <cell r="X72">
            <v>10000</v>
          </cell>
          <cell r="Y72">
            <v>17000</v>
          </cell>
          <cell r="Z72">
            <v>58000</v>
          </cell>
          <cell r="AA72">
            <v>-3000</v>
          </cell>
          <cell r="AB72">
            <v>5000</v>
          </cell>
          <cell r="AC72">
            <v>5000</v>
          </cell>
          <cell r="AD72" t="str">
            <v>∆</v>
          </cell>
          <cell r="AE72">
            <v>0</v>
          </cell>
        </row>
        <row r="73">
          <cell r="V73" t="str">
            <v>100.00.00.900-4450.38</v>
          </cell>
          <cell r="W73" t="str">
            <v>Intergovernmental Grants-Federal Recovery Act Funds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 t="str">
            <v>∆</v>
          </cell>
          <cell r="AE73">
            <v>0</v>
          </cell>
        </row>
        <row r="74">
          <cell r="V74" t="str">
            <v>100.00.00.900-4475.29</v>
          </cell>
          <cell r="W74" t="str">
            <v>Intergovernmental Grants-State/County Department of Water Resources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 t="str">
            <v>∆</v>
          </cell>
          <cell r="AE74">
            <v>0</v>
          </cell>
        </row>
        <row r="75">
          <cell r="W75" t="str">
            <v>TOTAL : INTERGOVERNMENTAL</v>
          </cell>
          <cell r="X75">
            <v>50000</v>
          </cell>
          <cell r="Y75">
            <v>56000</v>
          </cell>
          <cell r="Z75">
            <v>124000</v>
          </cell>
          <cell r="AA75">
            <v>59000</v>
          </cell>
          <cell r="AB75">
            <v>87850</v>
          </cell>
          <cell r="AC75">
            <v>87850</v>
          </cell>
          <cell r="AD75" t="str">
            <v>∆</v>
          </cell>
          <cell r="AE75">
            <v>0</v>
          </cell>
        </row>
        <row r="76">
          <cell r="AB76" t="str">
            <v/>
          </cell>
          <cell r="AC76" t="str">
            <v/>
          </cell>
          <cell r="AD76" t="str">
            <v>∆</v>
          </cell>
        </row>
        <row r="77">
          <cell r="V77" t="str">
            <v>[100] GENERAL FUND : NON DEPARTMENTAL : NON DIVISIONAL</v>
          </cell>
        </row>
        <row r="78">
          <cell r="V78" t="str">
            <v>GENERAL : CHARGES FOR SERVICES</v>
          </cell>
          <cell r="AB78" t="str">
            <v/>
          </cell>
          <cell r="AC78" t="str">
            <v/>
          </cell>
          <cell r="AD78" t="str">
            <v>∆</v>
          </cell>
        </row>
        <row r="79">
          <cell r="V79" t="str">
            <v>100.00.00.900-4600.01</v>
          </cell>
          <cell r="W79" t="str">
            <v>Charges for Services-General Government Filing Fees</v>
          </cell>
          <cell r="X79">
            <v>0</v>
          </cell>
          <cell r="Y79">
            <v>0</v>
          </cell>
          <cell r="Z79">
            <v>0</v>
          </cell>
          <cell r="AA79">
            <v>3000</v>
          </cell>
          <cell r="AB79">
            <v>0</v>
          </cell>
          <cell r="AC79">
            <v>0</v>
          </cell>
          <cell r="AD79" t="str">
            <v>∆</v>
          </cell>
          <cell r="AE79">
            <v>0</v>
          </cell>
        </row>
        <row r="80">
          <cell r="V80" t="str">
            <v>100.00.00.900-4600.02</v>
          </cell>
          <cell r="W80" t="str">
            <v>Charges for Services-General Government Support Services</v>
          </cell>
          <cell r="X80">
            <v>4004000</v>
          </cell>
          <cell r="Y80">
            <v>4233000</v>
          </cell>
          <cell r="Z80">
            <v>5933000</v>
          </cell>
          <cell r="AA80">
            <v>5928000</v>
          </cell>
          <cell r="AB80">
            <v>5722175</v>
          </cell>
          <cell r="AC80">
            <v>5932686</v>
          </cell>
          <cell r="AD80" t="str">
            <v>∆</v>
          </cell>
          <cell r="AE80">
            <v>210511</v>
          </cell>
        </row>
        <row r="81">
          <cell r="V81" t="str">
            <v>100.00.00.900-4600.03</v>
          </cell>
          <cell r="W81" t="str">
            <v>Charges for Services-General Government Support Serv-CDBG Salaries/Ben</v>
          </cell>
          <cell r="X81">
            <v>6000</v>
          </cell>
          <cell r="Y81">
            <v>21000</v>
          </cell>
          <cell r="Z81">
            <v>1000</v>
          </cell>
          <cell r="AA81">
            <v>0</v>
          </cell>
          <cell r="AB81">
            <v>0</v>
          </cell>
          <cell r="AC81">
            <v>0</v>
          </cell>
          <cell r="AD81" t="str">
            <v>∆</v>
          </cell>
          <cell r="AE81">
            <v>0</v>
          </cell>
        </row>
        <row r="82">
          <cell r="V82" t="str">
            <v>100.00.00.900-4600.04</v>
          </cell>
          <cell r="W82" t="str">
            <v>Charges for Services-General Government Support Services-Direct Labor</v>
          </cell>
          <cell r="X82">
            <v>786000</v>
          </cell>
          <cell r="Y82">
            <v>802000</v>
          </cell>
          <cell r="Z82">
            <v>772000</v>
          </cell>
          <cell r="AA82">
            <v>654000</v>
          </cell>
          <cell r="AB82">
            <v>550000</v>
          </cell>
          <cell r="AC82">
            <v>550000</v>
          </cell>
          <cell r="AD82" t="str">
            <v>∆</v>
          </cell>
          <cell r="AE82">
            <v>0</v>
          </cell>
        </row>
        <row r="83">
          <cell r="V83" t="str">
            <v>100.00.00.900-4600.05</v>
          </cell>
          <cell r="W83" t="str">
            <v>Charges for Services-General Government Administrative Recovery</v>
          </cell>
          <cell r="X83">
            <v>7000</v>
          </cell>
          <cell r="Y83">
            <v>7000</v>
          </cell>
          <cell r="Z83">
            <v>6000</v>
          </cell>
          <cell r="AA83">
            <v>2000</v>
          </cell>
          <cell r="AB83">
            <v>6000</v>
          </cell>
          <cell r="AC83">
            <v>6000</v>
          </cell>
          <cell r="AD83" t="str">
            <v>∆</v>
          </cell>
          <cell r="AE83">
            <v>0</v>
          </cell>
        </row>
        <row r="84">
          <cell r="V84" t="str">
            <v>100.00.00.900-4600.06</v>
          </cell>
          <cell r="W84" t="str">
            <v>Charges for Services-General Government Miscellaneous Service</v>
          </cell>
          <cell r="X84">
            <v>15000</v>
          </cell>
          <cell r="Y84">
            <v>3000</v>
          </cell>
          <cell r="Z84">
            <v>1000</v>
          </cell>
          <cell r="AA84">
            <v>9000</v>
          </cell>
          <cell r="AB84">
            <v>1000</v>
          </cell>
          <cell r="AC84">
            <v>1000</v>
          </cell>
          <cell r="AD84" t="str">
            <v>∆</v>
          </cell>
          <cell r="AE84">
            <v>0</v>
          </cell>
        </row>
        <row r="85">
          <cell r="V85" t="str">
            <v>100.00.00.900-4600.13</v>
          </cell>
          <cell r="W85" t="str">
            <v>Charges for Services-General Government CASP Admin Fee</v>
          </cell>
          <cell r="X85">
            <v>0</v>
          </cell>
          <cell r="Y85">
            <v>0</v>
          </cell>
          <cell r="Z85">
            <v>1000</v>
          </cell>
          <cell r="AA85">
            <v>1000</v>
          </cell>
          <cell r="AB85">
            <v>500</v>
          </cell>
          <cell r="AC85">
            <v>500</v>
          </cell>
          <cell r="AD85" t="str">
            <v>∆</v>
          </cell>
          <cell r="AE85">
            <v>0</v>
          </cell>
        </row>
        <row r="86">
          <cell r="V86" t="str">
            <v>100.00.00.900-4600.14</v>
          </cell>
          <cell r="W86" t="str">
            <v>Charges for Services-General Government Successor Agency Admin Fee</v>
          </cell>
          <cell r="X86">
            <v>271000</v>
          </cell>
          <cell r="Y86">
            <v>258000</v>
          </cell>
          <cell r="Z86">
            <v>250000</v>
          </cell>
          <cell r="AA86">
            <v>250000</v>
          </cell>
          <cell r="AB86">
            <v>250000</v>
          </cell>
          <cell r="AC86">
            <v>250000</v>
          </cell>
          <cell r="AD86" t="str">
            <v>∆</v>
          </cell>
          <cell r="AE86">
            <v>0</v>
          </cell>
        </row>
        <row r="87">
          <cell r="V87" t="str">
            <v>100.00.00.900-4650.01</v>
          </cell>
          <cell r="W87" t="str">
            <v>Fines &amp; Forfeitures Local Ordinance Violation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∆</v>
          </cell>
          <cell r="AE87">
            <v>0</v>
          </cell>
        </row>
        <row r="88">
          <cell r="W88" t="str">
            <v>TOTAL : CHARGES FOR SERVICES</v>
          </cell>
          <cell r="X88">
            <v>5089000</v>
          </cell>
          <cell r="Y88">
            <v>5324000</v>
          </cell>
          <cell r="Z88">
            <v>6964000</v>
          </cell>
          <cell r="AA88">
            <v>6847000</v>
          </cell>
          <cell r="AB88">
            <v>6529675</v>
          </cell>
          <cell r="AC88">
            <v>6740186</v>
          </cell>
          <cell r="AD88" t="str">
            <v>∆</v>
          </cell>
          <cell r="AE88">
            <v>210511</v>
          </cell>
        </row>
        <row r="89">
          <cell r="AB89" t="str">
            <v/>
          </cell>
          <cell r="AC89" t="str">
            <v/>
          </cell>
          <cell r="AD89" t="str">
            <v>∆</v>
          </cell>
        </row>
        <row r="90">
          <cell r="V90" t="str">
            <v>[100] GENERAL FUND : NON DEPARTMENTAL : NON DIVISIONAL</v>
          </cell>
        </row>
        <row r="91">
          <cell r="V91" t="str">
            <v>GENERAL : INVESTMENT EARNINGS</v>
          </cell>
          <cell r="AB91" t="str">
            <v/>
          </cell>
          <cell r="AC91" t="str">
            <v/>
          </cell>
          <cell r="AD91" t="str">
            <v>∆</v>
          </cell>
        </row>
        <row r="92">
          <cell r="V92" t="str">
            <v>100.00.00.900-4700.01</v>
          </cell>
          <cell r="W92" t="str">
            <v>Investment Earnings Interest on Investments</v>
          </cell>
          <cell r="X92">
            <v>514000</v>
          </cell>
          <cell r="Y92">
            <v>838000</v>
          </cell>
          <cell r="Z92">
            <v>1567000</v>
          </cell>
          <cell r="AA92">
            <v>2268000</v>
          </cell>
          <cell r="AB92">
            <v>477410</v>
          </cell>
          <cell r="AC92">
            <v>477410</v>
          </cell>
          <cell r="AD92" t="str">
            <v>∆</v>
          </cell>
          <cell r="AE92">
            <v>0</v>
          </cell>
        </row>
        <row r="93">
          <cell r="V93" t="str">
            <v>100.00.00.900-4700.02</v>
          </cell>
          <cell r="W93" t="str">
            <v>Investment Earnings Lease Trust Account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∆</v>
          </cell>
          <cell r="AE93">
            <v>0</v>
          </cell>
        </row>
        <row r="94">
          <cell r="V94" t="str">
            <v>100.00.00.900-4700.19</v>
          </cell>
          <cell r="W94" t="str">
            <v>Investment Earnings Market Value Change</v>
          </cell>
          <cell r="X94">
            <v>-289000</v>
          </cell>
          <cell r="Y94">
            <v>956000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∆</v>
          </cell>
          <cell r="AE94">
            <v>0</v>
          </cell>
        </row>
        <row r="95">
          <cell r="V95" t="str">
            <v>100.00.00.900-4700.21</v>
          </cell>
          <cell r="W95" t="str">
            <v>Investment Earnings Unallocated Investment Expense</v>
          </cell>
          <cell r="X95">
            <v>-40000</v>
          </cell>
          <cell r="Y95">
            <v>-64000</v>
          </cell>
          <cell r="Z95">
            <v>-19000</v>
          </cell>
          <cell r="AA95">
            <v>-145000</v>
          </cell>
          <cell r="AB95">
            <v>-47750</v>
          </cell>
          <cell r="AC95">
            <v>-47750</v>
          </cell>
          <cell r="AD95" t="str">
            <v>∆</v>
          </cell>
          <cell r="AE95">
            <v>0</v>
          </cell>
        </row>
        <row r="96">
          <cell r="W96" t="str">
            <v>TOTAL : INVESTMENT EARNINGS</v>
          </cell>
          <cell r="X96">
            <v>185000</v>
          </cell>
          <cell r="Y96">
            <v>1730000</v>
          </cell>
          <cell r="Z96">
            <v>1548000</v>
          </cell>
          <cell r="AA96">
            <v>2123000</v>
          </cell>
          <cell r="AB96">
            <v>429660</v>
          </cell>
          <cell r="AC96">
            <v>429660</v>
          </cell>
          <cell r="AD96" t="str">
            <v>∆</v>
          </cell>
          <cell r="AE96">
            <v>0</v>
          </cell>
        </row>
        <row r="97">
          <cell r="AB97" t="str">
            <v/>
          </cell>
          <cell r="AC97" t="str">
            <v/>
          </cell>
          <cell r="AD97" t="str">
            <v>∆</v>
          </cell>
        </row>
        <row r="98">
          <cell r="V98" t="str">
            <v>[100] GENERAL FUND : NON DEPARTMENTAL : NON DIVISIONAL</v>
          </cell>
        </row>
        <row r="99">
          <cell r="V99" t="str">
            <v>GENERAL : OTHER REVENUE</v>
          </cell>
          <cell r="AB99" t="str">
            <v/>
          </cell>
          <cell r="AC99" t="str">
            <v/>
          </cell>
          <cell r="AD99" t="str">
            <v>∆</v>
          </cell>
        </row>
        <row r="100">
          <cell r="V100" t="str">
            <v>100.00.00.900-4850.01</v>
          </cell>
          <cell r="W100" t="str">
            <v>Other Revenue Sale of Property</v>
          </cell>
          <cell r="X100">
            <v>0</v>
          </cell>
          <cell r="Y100">
            <v>0</v>
          </cell>
          <cell r="Z100">
            <v>73000</v>
          </cell>
          <cell r="AA100">
            <v>0</v>
          </cell>
          <cell r="AB100">
            <v>0</v>
          </cell>
          <cell r="AC100">
            <v>0</v>
          </cell>
          <cell r="AD100" t="str">
            <v>∆</v>
          </cell>
          <cell r="AE100">
            <v>0</v>
          </cell>
        </row>
        <row r="101">
          <cell r="V101" t="str">
            <v>100.00.00.900-4850.04</v>
          </cell>
          <cell r="W101" t="str">
            <v>Other Revenue Rental of Property</v>
          </cell>
          <cell r="X101">
            <v>481000</v>
          </cell>
          <cell r="Y101">
            <v>478000</v>
          </cell>
          <cell r="Z101">
            <v>263000</v>
          </cell>
          <cell r="AA101">
            <v>278000</v>
          </cell>
          <cell r="AB101">
            <v>400000</v>
          </cell>
          <cell r="AC101">
            <v>400000</v>
          </cell>
          <cell r="AD101" t="str">
            <v>∆</v>
          </cell>
          <cell r="AE101">
            <v>0</v>
          </cell>
        </row>
        <row r="102">
          <cell r="V102" t="str">
            <v>100.00.00.900-4850.07</v>
          </cell>
          <cell r="W102" t="str">
            <v>Other Revenue Misc Reimbursement</v>
          </cell>
          <cell r="X102">
            <v>151000</v>
          </cell>
          <cell r="Y102">
            <v>194000</v>
          </cell>
          <cell r="Z102">
            <v>70000</v>
          </cell>
          <cell r="AA102">
            <v>8000</v>
          </cell>
          <cell r="AB102">
            <v>0</v>
          </cell>
          <cell r="AC102">
            <v>0</v>
          </cell>
          <cell r="AD102" t="str">
            <v>∆</v>
          </cell>
          <cell r="AE102">
            <v>0</v>
          </cell>
        </row>
        <row r="103">
          <cell r="V103" t="str">
            <v>100.00.00.900-4850.08</v>
          </cell>
          <cell r="W103" t="str">
            <v>Other Revenue Misc Reimbursement-Developers</v>
          </cell>
          <cell r="X103">
            <v>2000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∆</v>
          </cell>
          <cell r="AE103">
            <v>0</v>
          </cell>
        </row>
        <row r="104">
          <cell r="V104" t="str">
            <v>100.00.00.900-4850.10</v>
          </cell>
          <cell r="W104" t="str">
            <v>Other Revenue Settlements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 t="str">
            <v>∆</v>
          </cell>
          <cell r="AE104">
            <v>0</v>
          </cell>
        </row>
        <row r="105">
          <cell r="V105" t="str">
            <v>100.00.00.900-4850.11</v>
          </cell>
          <cell r="W105" t="str">
            <v>Other Revenue Donations</v>
          </cell>
          <cell r="X105">
            <v>8000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 t="str">
            <v>∆</v>
          </cell>
          <cell r="AE105">
            <v>0</v>
          </cell>
        </row>
        <row r="106">
          <cell r="V106" t="str">
            <v>100.00.00.900-4850.12</v>
          </cell>
          <cell r="W106" t="str">
            <v>Other Revenue Miscellaneous Receipts</v>
          </cell>
          <cell r="X106">
            <v>3000</v>
          </cell>
          <cell r="Y106">
            <v>4000</v>
          </cell>
          <cell r="Z106">
            <v>17000</v>
          </cell>
          <cell r="AA106">
            <v>24000</v>
          </cell>
          <cell r="AB106">
            <v>25000</v>
          </cell>
          <cell r="AC106">
            <v>25000</v>
          </cell>
          <cell r="AD106" t="str">
            <v>∆</v>
          </cell>
          <cell r="AE106">
            <v>0</v>
          </cell>
        </row>
        <row r="107">
          <cell r="V107" t="str">
            <v>100.00.00.900-4850.13</v>
          </cell>
          <cell r="W107" t="str">
            <v>Other Revenue Rebates</v>
          </cell>
          <cell r="X107">
            <v>1000</v>
          </cell>
          <cell r="Y107">
            <v>1000</v>
          </cell>
          <cell r="Z107">
            <v>1000</v>
          </cell>
          <cell r="AA107">
            <v>1000</v>
          </cell>
          <cell r="AB107">
            <v>650</v>
          </cell>
          <cell r="AC107">
            <v>650</v>
          </cell>
          <cell r="AD107" t="str">
            <v>∆</v>
          </cell>
          <cell r="AE107">
            <v>0</v>
          </cell>
        </row>
        <row r="108">
          <cell r="W108" t="str">
            <v>TOTAL : OTHER REVENUE</v>
          </cell>
          <cell r="X108">
            <v>646000</v>
          </cell>
          <cell r="Y108">
            <v>677000</v>
          </cell>
          <cell r="Z108">
            <v>424000</v>
          </cell>
          <cell r="AA108">
            <v>311000</v>
          </cell>
          <cell r="AB108">
            <v>425650</v>
          </cell>
          <cell r="AC108">
            <v>425650</v>
          </cell>
          <cell r="AD108" t="str">
            <v>∆</v>
          </cell>
          <cell r="AE108">
            <v>0</v>
          </cell>
        </row>
        <row r="109">
          <cell r="AB109" t="str">
            <v/>
          </cell>
          <cell r="AC109" t="str">
            <v/>
          </cell>
          <cell r="AD109" t="str">
            <v>∆</v>
          </cell>
        </row>
        <row r="110">
          <cell r="V110" t="str">
            <v>[100] GENERAL FUND : NON DEPARTMENTAL : NON DIVISIONAL</v>
          </cell>
        </row>
        <row r="111">
          <cell r="V111" t="str">
            <v>GENERAL : TRANSFERS</v>
          </cell>
          <cell r="AB111" t="str">
            <v/>
          </cell>
          <cell r="AC111" t="str">
            <v/>
          </cell>
          <cell r="AD111" t="str">
            <v>∆</v>
          </cell>
        </row>
        <row r="112">
          <cell r="V112" t="str">
            <v>100.00.00.900-4900.25</v>
          </cell>
          <cell r="W112" t="str">
            <v>Transfers In Community Development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∆</v>
          </cell>
          <cell r="AE112">
            <v>0</v>
          </cell>
        </row>
        <row r="113">
          <cell r="V113" t="str">
            <v>100.00.00.900-4900.33</v>
          </cell>
          <cell r="W113" t="str">
            <v>Transfers In Public Safety Endowment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∆</v>
          </cell>
          <cell r="AE113">
            <v>0</v>
          </cell>
        </row>
        <row r="114">
          <cell r="W114" t="str">
            <v>TOTAL : TRANSFERS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∆</v>
          </cell>
          <cell r="AE114">
            <v>0</v>
          </cell>
        </row>
        <row r="115">
          <cell r="AB115" t="str">
            <v/>
          </cell>
          <cell r="AC115" t="str">
            <v/>
          </cell>
          <cell r="AD115" t="str">
            <v>∆</v>
          </cell>
        </row>
        <row r="116">
          <cell r="V116" t="str">
            <v>[100] GENERAL FUND : CITY MANAGER : NON DIVISIONAL</v>
          </cell>
        </row>
        <row r="117">
          <cell r="V117" t="str">
            <v>ECONOMIC DEVELOPMENT : OTHER REVENUE</v>
          </cell>
          <cell r="AB117" t="str">
            <v/>
          </cell>
          <cell r="AC117" t="str">
            <v/>
          </cell>
          <cell r="AD117" t="str">
            <v>∆</v>
          </cell>
        </row>
        <row r="118">
          <cell r="V118" t="str">
            <v>100.03.00.124-4850.04</v>
          </cell>
          <cell r="W118" t="str">
            <v>Other Revenue Rental of Property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42000</v>
          </cell>
          <cell r="AC118">
            <v>42000</v>
          </cell>
          <cell r="AD118" t="str">
            <v>∆</v>
          </cell>
          <cell r="AE118">
            <v>0</v>
          </cell>
        </row>
        <row r="119">
          <cell r="V119" t="str">
            <v>100.03.00.124-4850.01</v>
          </cell>
          <cell r="W119" t="str">
            <v>Other Revenue Sale of Property</v>
          </cell>
          <cell r="X119">
            <v>0</v>
          </cell>
          <cell r="Y119">
            <v>1000000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>∆</v>
          </cell>
          <cell r="AE119">
            <v>0</v>
          </cell>
        </row>
        <row r="120">
          <cell r="W120" t="str">
            <v>TOTAL : OTHER REVENUE</v>
          </cell>
          <cell r="X120">
            <v>0</v>
          </cell>
          <cell r="Y120">
            <v>1000000</v>
          </cell>
          <cell r="Z120">
            <v>0</v>
          </cell>
          <cell r="AA120">
            <v>0</v>
          </cell>
          <cell r="AB120">
            <v>42000</v>
          </cell>
          <cell r="AC120">
            <v>42000</v>
          </cell>
          <cell r="AD120" t="str">
            <v>∆</v>
          </cell>
          <cell r="AE120">
            <v>0</v>
          </cell>
        </row>
        <row r="121">
          <cell r="AB121" t="str">
            <v/>
          </cell>
          <cell r="AC121" t="str">
            <v/>
          </cell>
          <cell r="AD121" t="str">
            <v>∆</v>
          </cell>
        </row>
        <row r="122">
          <cell r="V122" t="str">
            <v>[100] GENERAL FUND : POLICE DEPARTMENT</v>
          </cell>
          <cell r="AB122" t="str">
            <v/>
          </cell>
          <cell r="AC122" t="str">
            <v/>
          </cell>
          <cell r="AD122" t="str">
            <v>∆</v>
          </cell>
        </row>
        <row r="123">
          <cell r="V123" t="str">
            <v>[100] General Fund : Police Department : Non Divisional : INTERGOVERNMENTAL</v>
          </cell>
          <cell r="AB123" t="str">
            <v/>
          </cell>
          <cell r="AC123" t="str">
            <v/>
          </cell>
          <cell r="AD123" t="str">
            <v>∆</v>
          </cell>
        </row>
        <row r="124">
          <cell r="V124" t="str">
            <v>100.11.00.001-4400.05</v>
          </cell>
          <cell r="W124" t="str">
            <v>Intergovernmental Revenues Post Reimbursement</v>
          </cell>
          <cell r="X124">
            <v>13000</v>
          </cell>
          <cell r="Y124">
            <v>24000</v>
          </cell>
          <cell r="Z124">
            <v>47000</v>
          </cell>
          <cell r="AA124">
            <v>31000</v>
          </cell>
          <cell r="AB124">
            <v>15000</v>
          </cell>
          <cell r="AC124">
            <v>15000</v>
          </cell>
          <cell r="AD124" t="str">
            <v>∆</v>
          </cell>
          <cell r="AE124">
            <v>0</v>
          </cell>
        </row>
        <row r="125">
          <cell r="V125" t="str">
            <v>100.11.00.001-4400.26</v>
          </cell>
          <cell r="W125" t="str">
            <v>Intergovernmental Revenues SJ Delta RATT</v>
          </cell>
          <cell r="X125">
            <v>80000</v>
          </cell>
          <cell r="Y125">
            <v>80000</v>
          </cell>
          <cell r="Z125">
            <v>90000</v>
          </cell>
          <cell r="AA125">
            <v>90000</v>
          </cell>
          <cell r="AB125">
            <v>80000</v>
          </cell>
          <cell r="AC125">
            <v>80000</v>
          </cell>
          <cell r="AD125" t="str">
            <v>∆</v>
          </cell>
          <cell r="AE125">
            <v>0</v>
          </cell>
        </row>
        <row r="126">
          <cell r="V126" t="str">
            <v>100.11.00.001-4400.27</v>
          </cell>
          <cell r="W126" t="str">
            <v>Intergovernmental Revenues School Resource Officer</v>
          </cell>
          <cell r="X126">
            <v>17000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∆</v>
          </cell>
          <cell r="AE126">
            <v>0</v>
          </cell>
        </row>
        <row r="127">
          <cell r="V127" t="str">
            <v>100.11.00.001-4475.02</v>
          </cell>
          <cell r="W127" t="str">
            <v>Intergovernmental Grants-State/County School Resource Officer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∆</v>
          </cell>
          <cell r="AE127">
            <v>0</v>
          </cell>
        </row>
        <row r="128">
          <cell r="V128" t="str">
            <v>100.11.00.001-4475.03</v>
          </cell>
          <cell r="W128" t="str">
            <v>Intergovernmental Grants-State/County SJ Delta Ratt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∆</v>
          </cell>
          <cell r="AE128">
            <v>0</v>
          </cell>
        </row>
        <row r="129">
          <cell r="V129" t="str">
            <v>100.11.00.001-4475.25</v>
          </cell>
          <cell r="W129" t="str">
            <v>Intergovernmental Grants-State/County COMM COR PARTNERSHIP TASK FORCE</v>
          </cell>
          <cell r="X129">
            <v>119000</v>
          </cell>
          <cell r="Y129">
            <v>220000</v>
          </cell>
          <cell r="Z129">
            <v>236000</v>
          </cell>
          <cell r="AA129">
            <v>261000</v>
          </cell>
          <cell r="AB129">
            <v>200000</v>
          </cell>
          <cell r="AC129">
            <v>200000</v>
          </cell>
          <cell r="AD129" t="str">
            <v>∆</v>
          </cell>
          <cell r="AE129">
            <v>0</v>
          </cell>
        </row>
        <row r="130">
          <cell r="W130" t="str">
            <v>TOTAL : INTERGOVERNMENTAL</v>
          </cell>
          <cell r="X130">
            <v>229000</v>
          </cell>
          <cell r="Y130">
            <v>324000</v>
          </cell>
          <cell r="Z130">
            <v>373000</v>
          </cell>
          <cell r="AA130">
            <v>382000</v>
          </cell>
          <cell r="AB130">
            <v>295000</v>
          </cell>
          <cell r="AC130">
            <v>295000</v>
          </cell>
          <cell r="AD130" t="str">
            <v>∆</v>
          </cell>
          <cell r="AE130">
            <v>0</v>
          </cell>
        </row>
        <row r="131">
          <cell r="AB131" t="str">
            <v/>
          </cell>
          <cell r="AC131" t="str">
            <v/>
          </cell>
          <cell r="AD131" t="str">
            <v>∆</v>
          </cell>
        </row>
        <row r="132">
          <cell r="V132" t="str">
            <v>[100] GENERAL FUND : POLICE DEPARTMENT : NON DIVISIONAL</v>
          </cell>
        </row>
        <row r="133">
          <cell r="V133" t="str">
            <v>ADMINISTRATION : CHARGES FOR SERVICES</v>
          </cell>
          <cell r="AB133" t="str">
            <v/>
          </cell>
          <cell r="AC133" t="str">
            <v/>
          </cell>
          <cell r="AD133" t="str">
            <v>∆</v>
          </cell>
        </row>
        <row r="134">
          <cell r="V134" t="str">
            <v>100.11.00.001-4550.01</v>
          </cell>
          <cell r="W134" t="str">
            <v>Charges for Services-Police Service Fees</v>
          </cell>
          <cell r="X134">
            <v>241000</v>
          </cell>
          <cell r="Y134">
            <v>152000</v>
          </cell>
          <cell r="Z134">
            <v>164000</v>
          </cell>
          <cell r="AA134">
            <v>262000</v>
          </cell>
          <cell r="AB134">
            <v>150000</v>
          </cell>
          <cell r="AC134">
            <v>150000</v>
          </cell>
          <cell r="AD134" t="str">
            <v>∆</v>
          </cell>
          <cell r="AE134">
            <v>0</v>
          </cell>
        </row>
        <row r="135">
          <cell r="V135" t="str">
            <v>100.11.00.001-4550.02</v>
          </cell>
          <cell r="W135" t="str">
            <v>Charges for Services-Police Finger Print Fees (City)</v>
          </cell>
          <cell r="X135">
            <v>16000</v>
          </cell>
          <cell r="Y135">
            <v>16000</v>
          </cell>
          <cell r="Z135">
            <v>12000</v>
          </cell>
          <cell r="AA135">
            <v>2000</v>
          </cell>
          <cell r="AB135">
            <v>18000</v>
          </cell>
          <cell r="AC135">
            <v>18000</v>
          </cell>
          <cell r="AD135" t="str">
            <v>∆</v>
          </cell>
          <cell r="AE135">
            <v>0</v>
          </cell>
        </row>
        <row r="136">
          <cell r="V136" t="str">
            <v>100.11.00.001-4550.03</v>
          </cell>
          <cell r="W136" t="str">
            <v>Charges for Services-Police Finger Print Fees (DOJ)</v>
          </cell>
          <cell r="X136">
            <v>16000</v>
          </cell>
          <cell r="Y136">
            <v>13000</v>
          </cell>
          <cell r="Z136">
            <v>10000</v>
          </cell>
          <cell r="AA136">
            <v>2000</v>
          </cell>
          <cell r="AB136">
            <v>16500</v>
          </cell>
          <cell r="AC136">
            <v>16500</v>
          </cell>
          <cell r="AD136" t="str">
            <v>∆</v>
          </cell>
          <cell r="AE136">
            <v>0</v>
          </cell>
        </row>
        <row r="137">
          <cell r="V137" t="str">
            <v>100.11.00.001-4550.05</v>
          </cell>
          <cell r="W137" t="str">
            <v>Charges for Services-Police Vehicle Repo Admin Fee</v>
          </cell>
          <cell r="X137">
            <v>3000</v>
          </cell>
          <cell r="Y137">
            <v>3000</v>
          </cell>
          <cell r="Z137">
            <v>3000</v>
          </cell>
          <cell r="AA137">
            <v>2000</v>
          </cell>
          <cell r="AB137">
            <v>2700</v>
          </cell>
          <cell r="AC137">
            <v>2700</v>
          </cell>
          <cell r="AD137" t="str">
            <v>∆</v>
          </cell>
          <cell r="AE137">
            <v>0</v>
          </cell>
        </row>
        <row r="138">
          <cell r="V138" t="str">
            <v>100.11.00.001-4550.06</v>
          </cell>
          <cell r="W138" t="str">
            <v>Charges for Services-Police Asset Seizure</v>
          </cell>
          <cell r="X138">
            <v>23000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∆</v>
          </cell>
          <cell r="AE138">
            <v>0</v>
          </cell>
        </row>
        <row r="139">
          <cell r="V139" t="str">
            <v>100.11.00.001-4550.07</v>
          </cell>
          <cell r="W139" t="str">
            <v>Charges for Services-Police Abandoned Vehicle</v>
          </cell>
          <cell r="X139">
            <v>35000</v>
          </cell>
          <cell r="Y139">
            <v>36000</v>
          </cell>
          <cell r="Z139">
            <v>38000</v>
          </cell>
          <cell r="AA139">
            <v>41000</v>
          </cell>
          <cell r="AB139">
            <v>35000</v>
          </cell>
          <cell r="AC139">
            <v>35000</v>
          </cell>
          <cell r="AD139" t="str">
            <v>∆</v>
          </cell>
          <cell r="AE139">
            <v>0</v>
          </cell>
        </row>
        <row r="140">
          <cell r="V140" t="str">
            <v>100.11.00.001-4550.08</v>
          </cell>
          <cell r="W140" t="str">
            <v>Charges for Services-Police Admin Tow Fee</v>
          </cell>
          <cell r="X140">
            <v>5000</v>
          </cell>
          <cell r="Y140">
            <v>7000</v>
          </cell>
          <cell r="Z140">
            <v>5000</v>
          </cell>
          <cell r="AA140">
            <v>5000</v>
          </cell>
          <cell r="AB140">
            <v>3800</v>
          </cell>
          <cell r="AC140">
            <v>3800</v>
          </cell>
          <cell r="AD140" t="str">
            <v>∆</v>
          </cell>
          <cell r="AE140">
            <v>0</v>
          </cell>
        </row>
        <row r="141">
          <cell r="V141" t="str">
            <v>100.11.00.001-4550.10</v>
          </cell>
          <cell r="W141" t="str">
            <v>Charges for Services-Police Outside Services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10000</v>
          </cell>
          <cell r="AC141">
            <v>10000</v>
          </cell>
          <cell r="AD141" t="str">
            <v>∆</v>
          </cell>
          <cell r="AE141">
            <v>0</v>
          </cell>
        </row>
        <row r="142">
          <cell r="V142" t="str">
            <v>100.11.00.001-4600.03</v>
          </cell>
          <cell r="W142" t="str">
            <v>Charges for Services-General Government Support Serv-CDBG Salaries/Ben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∆</v>
          </cell>
          <cell r="AE142">
            <v>0</v>
          </cell>
        </row>
        <row r="143">
          <cell r="V143" t="str">
            <v>100.11.00.001-4650.01</v>
          </cell>
          <cell r="W143" t="str">
            <v>Fines &amp; Forfeitures Local Ordinance Violation</v>
          </cell>
          <cell r="X143">
            <v>60000</v>
          </cell>
          <cell r="Y143">
            <v>1000</v>
          </cell>
          <cell r="Z143">
            <v>14000</v>
          </cell>
          <cell r="AA143">
            <v>27000</v>
          </cell>
          <cell r="AB143">
            <v>45000</v>
          </cell>
          <cell r="AC143">
            <v>45000</v>
          </cell>
          <cell r="AD143" t="str">
            <v>∆</v>
          </cell>
          <cell r="AE143">
            <v>0</v>
          </cell>
        </row>
        <row r="144">
          <cell r="V144" t="str">
            <v>100.11.00.001-4650.02</v>
          </cell>
          <cell r="W144" t="str">
            <v>Fines &amp; Forfeitures Vehicle Code Fines</v>
          </cell>
          <cell r="X144">
            <v>62000</v>
          </cell>
          <cell r="Y144">
            <v>64000</v>
          </cell>
          <cell r="Z144">
            <v>58000</v>
          </cell>
          <cell r="AA144">
            <v>52000</v>
          </cell>
          <cell r="AB144">
            <v>55000</v>
          </cell>
          <cell r="AC144">
            <v>55000</v>
          </cell>
          <cell r="AD144" t="str">
            <v>∆</v>
          </cell>
          <cell r="AE144">
            <v>0</v>
          </cell>
        </row>
        <row r="145">
          <cell r="V145" t="str">
            <v>100.11.00.001-4650.03</v>
          </cell>
          <cell r="W145" t="str">
            <v>Fines &amp; Forfeitures Alcohol Lab Fee</v>
          </cell>
          <cell r="X145">
            <v>0</v>
          </cell>
          <cell r="Y145">
            <v>0</v>
          </cell>
          <cell r="Z145">
            <v>0</v>
          </cell>
          <cell r="AA145">
            <v>4000</v>
          </cell>
          <cell r="AB145">
            <v>500</v>
          </cell>
          <cell r="AC145">
            <v>500</v>
          </cell>
          <cell r="AD145" t="str">
            <v>∆</v>
          </cell>
          <cell r="AE145">
            <v>0</v>
          </cell>
        </row>
        <row r="146">
          <cell r="V146" t="str">
            <v>100.11.00.001-4650.04</v>
          </cell>
          <cell r="W146" t="str">
            <v>Fines &amp; Forfeitures Code Enforcement</v>
          </cell>
          <cell r="X146">
            <v>-1000</v>
          </cell>
          <cell r="Y146">
            <v>-6000</v>
          </cell>
          <cell r="Z146">
            <v>-5000</v>
          </cell>
          <cell r="AA146">
            <v>0</v>
          </cell>
          <cell r="AB146">
            <v>0</v>
          </cell>
          <cell r="AC146">
            <v>0</v>
          </cell>
          <cell r="AD146" t="str">
            <v>∆</v>
          </cell>
          <cell r="AE146">
            <v>0</v>
          </cell>
        </row>
        <row r="147">
          <cell r="V147" t="str">
            <v>100.11.00.001-4650.06</v>
          </cell>
          <cell r="W147" t="str">
            <v>Fines &amp; Forfeitures Other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500</v>
          </cell>
          <cell r="AC147">
            <v>500</v>
          </cell>
          <cell r="AD147" t="str">
            <v>∆</v>
          </cell>
          <cell r="AE147">
            <v>0</v>
          </cell>
        </row>
        <row r="148">
          <cell r="W148" t="str">
            <v>TOTAL : CHARGES FOR SERVICES</v>
          </cell>
          <cell r="X148">
            <v>460000</v>
          </cell>
          <cell r="Y148">
            <v>286000</v>
          </cell>
          <cell r="Z148">
            <v>299000</v>
          </cell>
          <cell r="AA148">
            <v>397000</v>
          </cell>
          <cell r="AB148">
            <v>337000</v>
          </cell>
          <cell r="AC148">
            <v>337000</v>
          </cell>
          <cell r="AD148" t="str">
            <v>∆</v>
          </cell>
          <cell r="AE148">
            <v>0</v>
          </cell>
        </row>
        <row r="149">
          <cell r="AB149" t="str">
            <v/>
          </cell>
          <cell r="AC149" t="str">
            <v/>
          </cell>
          <cell r="AD149" t="str">
            <v>∆</v>
          </cell>
        </row>
        <row r="150">
          <cell r="V150" t="str">
            <v>[100] GENERAL FUND : POLICE DEPARTMENT : NON DIVISIONAL</v>
          </cell>
        </row>
        <row r="151">
          <cell r="V151" t="str">
            <v>ADMINISTRATION : OTHER REVENUE</v>
          </cell>
          <cell r="AB151" t="str">
            <v/>
          </cell>
          <cell r="AC151" t="str">
            <v/>
          </cell>
          <cell r="AD151" t="str">
            <v>∆</v>
          </cell>
        </row>
        <row r="152">
          <cell r="V152" t="str">
            <v>100.11.00.001-4850.12</v>
          </cell>
          <cell r="W152" t="str">
            <v>Other Revenue Miscellaneous Receipts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∆</v>
          </cell>
          <cell r="AE152">
            <v>0</v>
          </cell>
        </row>
        <row r="153">
          <cell r="W153" t="str">
            <v>TOTAL : OTHER REVENUE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∆</v>
          </cell>
          <cell r="AE153">
            <v>0</v>
          </cell>
        </row>
        <row r="154">
          <cell r="AB154" t="str">
            <v/>
          </cell>
          <cell r="AC154" t="str">
            <v/>
          </cell>
          <cell r="AD154" t="str">
            <v>∆</v>
          </cell>
        </row>
        <row r="155">
          <cell r="V155" t="str">
            <v>[100] GENERAL FUND : POLICE DEPARTMENT : NON DIVISIONAL</v>
          </cell>
        </row>
        <row r="156">
          <cell r="V156" t="str">
            <v>PATROL : CHARGES FOR SERVICES</v>
          </cell>
          <cell r="AB156" t="str">
            <v/>
          </cell>
          <cell r="AC156" t="str">
            <v/>
          </cell>
          <cell r="AD156" t="str">
            <v>∆</v>
          </cell>
        </row>
        <row r="157">
          <cell r="V157" t="str">
            <v>100.11.00.200-4550.11</v>
          </cell>
          <cell r="W157" t="str">
            <v>Charges for Services-Police Mutual Aid Reimbursement</v>
          </cell>
          <cell r="X157">
            <v>3000</v>
          </cell>
          <cell r="Y157">
            <v>0</v>
          </cell>
          <cell r="Z157">
            <v>10000</v>
          </cell>
          <cell r="AA157">
            <v>0</v>
          </cell>
          <cell r="AB157">
            <v>0</v>
          </cell>
          <cell r="AC157">
            <v>0</v>
          </cell>
          <cell r="AD157" t="str">
            <v>∆</v>
          </cell>
          <cell r="AE157">
            <v>0</v>
          </cell>
        </row>
        <row r="158">
          <cell r="W158" t="str">
            <v>TOTAL : CHARGES FOR SERVICES</v>
          </cell>
          <cell r="X158">
            <v>3000</v>
          </cell>
          <cell r="Y158">
            <v>0</v>
          </cell>
          <cell r="Z158">
            <v>10000</v>
          </cell>
          <cell r="AA158">
            <v>0</v>
          </cell>
          <cell r="AB158">
            <v>0</v>
          </cell>
          <cell r="AC158">
            <v>0</v>
          </cell>
          <cell r="AD158" t="str">
            <v>∆</v>
          </cell>
          <cell r="AE158">
            <v>0</v>
          </cell>
        </row>
        <row r="159">
          <cell r="AB159" t="str">
            <v/>
          </cell>
          <cell r="AC159" t="str">
            <v/>
          </cell>
          <cell r="AD159" t="str">
            <v>∆</v>
          </cell>
        </row>
        <row r="160">
          <cell r="V160" t="str">
            <v>[100] GENERAL FUND : POLICE DEPARTMENT : NON DIVISIONAL</v>
          </cell>
        </row>
        <row r="161">
          <cell r="V161" t="str">
            <v>INVESTIGATION : CHARGES FOR SERVICES</v>
          </cell>
          <cell r="AB161" t="str">
            <v/>
          </cell>
          <cell r="AC161" t="str">
            <v/>
          </cell>
          <cell r="AD161" t="str">
            <v>∆</v>
          </cell>
        </row>
        <row r="162">
          <cell r="V162" t="str">
            <v>100.11.00.210-4550.11</v>
          </cell>
          <cell r="W162" t="str">
            <v>Charges for Services-Police Mutual Aid Reimbursement</v>
          </cell>
          <cell r="X162">
            <v>0</v>
          </cell>
          <cell r="Y162">
            <v>0</v>
          </cell>
          <cell r="Z162">
            <v>2000</v>
          </cell>
          <cell r="AA162">
            <v>0</v>
          </cell>
          <cell r="AB162">
            <v>0</v>
          </cell>
          <cell r="AC162">
            <v>0</v>
          </cell>
          <cell r="AD162" t="str">
            <v>∆</v>
          </cell>
          <cell r="AE162">
            <v>0</v>
          </cell>
        </row>
        <row r="163">
          <cell r="W163" t="str">
            <v>TOTAL : CHARGES FOR SERVICES</v>
          </cell>
          <cell r="X163">
            <v>0</v>
          </cell>
          <cell r="Y163">
            <v>0</v>
          </cell>
          <cell r="Z163">
            <v>2000</v>
          </cell>
          <cell r="AA163">
            <v>0</v>
          </cell>
          <cell r="AB163">
            <v>0</v>
          </cell>
          <cell r="AC163">
            <v>0</v>
          </cell>
          <cell r="AD163" t="str">
            <v>∆</v>
          </cell>
          <cell r="AE163">
            <v>0</v>
          </cell>
        </row>
        <row r="164">
          <cell r="AB164" t="str">
            <v/>
          </cell>
          <cell r="AC164" t="str">
            <v/>
          </cell>
          <cell r="AD164" t="str">
            <v>∆</v>
          </cell>
        </row>
        <row r="165">
          <cell r="V165" t="str">
            <v>[100] GENERAL FUND : POLICE DEPARTMENT : NON DIVISIONAL</v>
          </cell>
        </row>
        <row r="166">
          <cell r="V166" t="str">
            <v>JAIL SERVICES : CHARGES FOR SERVICES</v>
          </cell>
          <cell r="AB166" t="str">
            <v/>
          </cell>
          <cell r="AC166" t="str">
            <v/>
          </cell>
          <cell r="AD166" t="str">
            <v>∆</v>
          </cell>
        </row>
        <row r="167">
          <cell r="V167" t="str">
            <v>100.11.00.240-4550.04</v>
          </cell>
          <cell r="W167" t="str">
            <v>Charges for Services-Police Booking Fees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 t="str">
            <v>∆</v>
          </cell>
          <cell r="AE167">
            <v>0</v>
          </cell>
        </row>
        <row r="168">
          <cell r="W168" t="str">
            <v>TOTAL : CHARGES FOR SERVICES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 t="str">
            <v>∆</v>
          </cell>
          <cell r="AE168">
            <v>0</v>
          </cell>
        </row>
        <row r="169">
          <cell r="AB169" t="str">
            <v/>
          </cell>
          <cell r="AC169" t="str">
            <v/>
          </cell>
          <cell r="AD169" t="str">
            <v>∆</v>
          </cell>
        </row>
        <row r="170">
          <cell r="V170" t="str">
            <v>[100] GENERAL FUND : POLICE DEPARTMENT : NON DIVISIONAL</v>
          </cell>
        </row>
        <row r="171">
          <cell r="V171" t="str">
            <v>CODE COMPLIANCE : CHARGES FOR SERVICES</v>
          </cell>
          <cell r="AB171" t="str">
            <v/>
          </cell>
          <cell r="AC171" t="str">
            <v/>
          </cell>
          <cell r="AD171" t="str">
            <v>∆</v>
          </cell>
        </row>
        <row r="172">
          <cell r="V172" t="str">
            <v>100.11.00.250-4650.04</v>
          </cell>
          <cell r="W172" t="str">
            <v>Fines &amp; Forfeitures Code Enforcement</v>
          </cell>
          <cell r="X172">
            <v>153000</v>
          </cell>
          <cell r="Y172">
            <v>231000</v>
          </cell>
          <cell r="Z172">
            <v>246000</v>
          </cell>
          <cell r="AA172">
            <v>162000</v>
          </cell>
          <cell r="AB172">
            <v>148780</v>
          </cell>
          <cell r="AC172">
            <v>148780</v>
          </cell>
          <cell r="AD172" t="str">
            <v>∆</v>
          </cell>
          <cell r="AE172">
            <v>0</v>
          </cell>
        </row>
        <row r="173">
          <cell r="V173" t="str">
            <v>100.11.00.250-4650.07</v>
          </cell>
          <cell r="W173" t="str">
            <v>Fines &amp; Forfeitures Code Enforc Assesment Collection</v>
          </cell>
          <cell r="X173">
            <v>0</v>
          </cell>
          <cell r="Y173">
            <v>205000</v>
          </cell>
          <cell r="Z173">
            <v>250000</v>
          </cell>
          <cell r="AA173">
            <v>24000</v>
          </cell>
          <cell r="AB173">
            <v>0</v>
          </cell>
          <cell r="AC173">
            <v>0</v>
          </cell>
          <cell r="AD173" t="str">
            <v>∆</v>
          </cell>
          <cell r="AE173">
            <v>0</v>
          </cell>
        </row>
        <row r="174">
          <cell r="W174" t="str">
            <v>TOTAL : CHARGES FOR SERVICES</v>
          </cell>
          <cell r="X174">
            <v>153000</v>
          </cell>
          <cell r="Y174">
            <v>436000</v>
          </cell>
          <cell r="Z174">
            <v>496000</v>
          </cell>
          <cell r="AA174">
            <v>186000</v>
          </cell>
          <cell r="AB174">
            <v>148780</v>
          </cell>
          <cell r="AC174">
            <v>148780</v>
          </cell>
          <cell r="AD174" t="str">
            <v>∆</v>
          </cell>
          <cell r="AE174">
            <v>0</v>
          </cell>
        </row>
        <row r="175">
          <cell r="AB175" t="str">
            <v/>
          </cell>
          <cell r="AC175" t="str">
            <v/>
          </cell>
          <cell r="AD175" t="str">
            <v>∆</v>
          </cell>
        </row>
        <row r="176">
          <cell r="V176" t="str">
            <v>[100] GENERAL FUND : POLICE DEPARTMENT : NON DIVISIONAL</v>
          </cell>
        </row>
        <row r="177">
          <cell r="V177" t="str">
            <v>CODE COMPLIANCE : OTHER REVENUE</v>
          </cell>
          <cell r="AB177" t="str">
            <v/>
          </cell>
          <cell r="AC177" t="str">
            <v/>
          </cell>
          <cell r="AD177" t="str">
            <v>∆</v>
          </cell>
        </row>
        <row r="178">
          <cell r="V178" t="str">
            <v>100.11.00.250-4850.07</v>
          </cell>
          <cell r="W178" t="str">
            <v>Other Revenue Misc Reimbursement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 t="str">
            <v>∆</v>
          </cell>
          <cell r="AE178">
            <v>0</v>
          </cell>
        </row>
        <row r="179">
          <cell r="W179" t="str">
            <v>TOTAL : OTHER REVENUE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 t="str">
            <v>∆</v>
          </cell>
          <cell r="AE179">
            <v>0</v>
          </cell>
        </row>
        <row r="180">
          <cell r="AB180" t="str">
            <v/>
          </cell>
          <cell r="AC180" t="str">
            <v/>
          </cell>
          <cell r="AD180" t="str">
            <v>∆</v>
          </cell>
        </row>
        <row r="181">
          <cell r="V181" t="str">
            <v>[100] GENERAL FUND : POLICE DEPARTMENT : NON DIVISIONAL</v>
          </cell>
        </row>
        <row r="182">
          <cell r="V182" t="str">
            <v>ASSET SEIZURE : CHARGES FOR SERVICES</v>
          </cell>
          <cell r="AB182" t="str">
            <v/>
          </cell>
          <cell r="AC182" t="str">
            <v/>
          </cell>
          <cell r="AD182" t="str">
            <v>∆</v>
          </cell>
        </row>
        <row r="183">
          <cell r="V183" t="str">
            <v>100.11.00.260-4550.06</v>
          </cell>
          <cell r="W183" t="str">
            <v>Charges for Services-Police Asset Seizure</v>
          </cell>
          <cell r="X183">
            <v>53000</v>
          </cell>
          <cell r="Y183">
            <v>383000</v>
          </cell>
          <cell r="Z183">
            <v>-91000</v>
          </cell>
          <cell r="AA183">
            <v>187000</v>
          </cell>
          <cell r="AB183">
            <v>50000</v>
          </cell>
          <cell r="AC183">
            <v>50000</v>
          </cell>
          <cell r="AD183" t="str">
            <v>∆</v>
          </cell>
          <cell r="AE183">
            <v>0</v>
          </cell>
        </row>
        <row r="184">
          <cell r="W184" t="str">
            <v>TOTAL : CHARGES FOR SERVICES</v>
          </cell>
          <cell r="X184">
            <v>53000</v>
          </cell>
          <cell r="Y184">
            <v>383000</v>
          </cell>
          <cell r="Z184">
            <v>-91000</v>
          </cell>
          <cell r="AA184">
            <v>187000</v>
          </cell>
          <cell r="AB184">
            <v>50000</v>
          </cell>
          <cell r="AC184">
            <v>50000</v>
          </cell>
          <cell r="AD184" t="str">
            <v>∆</v>
          </cell>
          <cell r="AE184">
            <v>0</v>
          </cell>
        </row>
        <row r="185">
          <cell r="AB185" t="str">
            <v/>
          </cell>
          <cell r="AC185" t="str">
            <v/>
          </cell>
          <cell r="AD185" t="str">
            <v>∆</v>
          </cell>
        </row>
        <row r="186">
          <cell r="V186" t="str">
            <v>[100] GENERAL FUND : POLICE DEPARTMENT : ANIMAL SERVICES</v>
          </cell>
        </row>
        <row r="187">
          <cell r="V187" t="str">
            <v>ANIMAL  SERVICES : LICENSES &amp; PERMITS</v>
          </cell>
          <cell r="AB187" t="str">
            <v/>
          </cell>
          <cell r="AC187" t="str">
            <v/>
          </cell>
          <cell r="AD187" t="str">
            <v>∆</v>
          </cell>
        </row>
        <row r="188">
          <cell r="V188" t="str">
            <v>100.11.10.270-4300.03</v>
          </cell>
          <cell r="W188" t="str">
            <v>Licenses and Permits Animal Licenses</v>
          </cell>
          <cell r="X188">
            <v>97000</v>
          </cell>
          <cell r="Y188">
            <v>82000</v>
          </cell>
          <cell r="Z188">
            <v>70000</v>
          </cell>
          <cell r="AA188">
            <v>71000</v>
          </cell>
          <cell r="AB188">
            <v>90000</v>
          </cell>
          <cell r="AC188">
            <v>90000</v>
          </cell>
          <cell r="AD188" t="str">
            <v>∆</v>
          </cell>
          <cell r="AE188">
            <v>0</v>
          </cell>
        </row>
        <row r="189">
          <cell r="V189" t="str">
            <v>100.11.10.270-4300.04</v>
          </cell>
          <cell r="W189" t="str">
            <v>Licenses and Permits Animal License Penalties</v>
          </cell>
          <cell r="X189">
            <v>19000</v>
          </cell>
          <cell r="Y189">
            <v>15000</v>
          </cell>
          <cell r="Z189">
            <v>10000</v>
          </cell>
          <cell r="AA189">
            <v>5000</v>
          </cell>
          <cell r="AB189">
            <v>17000</v>
          </cell>
          <cell r="AC189">
            <v>17000</v>
          </cell>
          <cell r="AD189" t="str">
            <v>∆</v>
          </cell>
          <cell r="AE189">
            <v>0</v>
          </cell>
        </row>
        <row r="190">
          <cell r="V190" t="str">
            <v>100.11.10.270-4300.05</v>
          </cell>
          <cell r="W190" t="str">
            <v>Licenses and Permits Dog License Redemption</v>
          </cell>
          <cell r="X190">
            <v>35000</v>
          </cell>
          <cell r="Y190">
            <v>36000</v>
          </cell>
          <cell r="Z190">
            <v>29000</v>
          </cell>
          <cell r="AA190">
            <v>34000</v>
          </cell>
          <cell r="AB190">
            <v>40000</v>
          </cell>
          <cell r="AC190">
            <v>40000</v>
          </cell>
          <cell r="AD190" t="str">
            <v>∆</v>
          </cell>
          <cell r="AE190">
            <v>0</v>
          </cell>
        </row>
        <row r="191">
          <cell r="V191" t="str">
            <v>100.11.10.270-4300.06</v>
          </cell>
          <cell r="W191" t="str">
            <v>Licenses and Permits Spay/Neuter Adoption Fee</v>
          </cell>
          <cell r="X191">
            <v>16000</v>
          </cell>
          <cell r="Y191">
            <v>20000</v>
          </cell>
          <cell r="Z191">
            <v>17000</v>
          </cell>
          <cell r="AA191">
            <v>18000</v>
          </cell>
          <cell r="AB191">
            <v>20000</v>
          </cell>
          <cell r="AC191">
            <v>20000</v>
          </cell>
          <cell r="AD191" t="str">
            <v>∆</v>
          </cell>
          <cell r="AE191">
            <v>0</v>
          </cell>
        </row>
        <row r="192">
          <cell r="V192" t="str">
            <v>100.11.10.270-4300.07</v>
          </cell>
          <cell r="W192" t="str">
            <v>Licenses and Permits Spay/Neuter Citation Fee</v>
          </cell>
          <cell r="X192">
            <v>6000</v>
          </cell>
          <cell r="Y192">
            <v>6000</v>
          </cell>
          <cell r="Z192">
            <v>5000</v>
          </cell>
          <cell r="AA192">
            <v>4000</v>
          </cell>
          <cell r="AB192">
            <v>6000</v>
          </cell>
          <cell r="AC192">
            <v>6000</v>
          </cell>
          <cell r="AD192" t="str">
            <v>∆</v>
          </cell>
          <cell r="AE192">
            <v>0</v>
          </cell>
        </row>
        <row r="193">
          <cell r="V193" t="str">
            <v>100.11.10.270-4300.08</v>
          </cell>
          <cell r="W193" t="str">
            <v>Licenses and Permits Adoption Forfeiture Fees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 t="str">
            <v>∆</v>
          </cell>
          <cell r="AE193">
            <v>0</v>
          </cell>
        </row>
        <row r="194">
          <cell r="V194" t="str">
            <v>100.11.10.270-4300.09</v>
          </cell>
          <cell r="W194" t="str">
            <v>Licenses and Permits Micro Chip Fees</v>
          </cell>
          <cell r="X194">
            <v>5000</v>
          </cell>
          <cell r="Y194">
            <v>5000</v>
          </cell>
          <cell r="Z194">
            <v>4000</v>
          </cell>
          <cell r="AA194">
            <v>3000</v>
          </cell>
          <cell r="AB194">
            <v>5000</v>
          </cell>
          <cell r="AC194">
            <v>5000</v>
          </cell>
          <cell r="AD194" t="str">
            <v>∆</v>
          </cell>
          <cell r="AE194">
            <v>0</v>
          </cell>
        </row>
        <row r="195">
          <cell r="V195" t="str">
            <v>100.11.10.270-4300.10</v>
          </cell>
          <cell r="W195" t="str">
            <v>Licenses and Permits Lathrop Contract</v>
          </cell>
          <cell r="X195">
            <v>58000</v>
          </cell>
          <cell r="Y195">
            <v>78000</v>
          </cell>
          <cell r="Z195">
            <v>74000</v>
          </cell>
          <cell r="AA195">
            <v>76000</v>
          </cell>
          <cell r="AB195">
            <v>73795</v>
          </cell>
          <cell r="AC195">
            <v>73795</v>
          </cell>
          <cell r="AD195" t="str">
            <v>∆</v>
          </cell>
          <cell r="AE195">
            <v>0</v>
          </cell>
        </row>
        <row r="196">
          <cell r="V196" t="str">
            <v>100.11.10.270-4300.11</v>
          </cell>
          <cell r="W196" t="str">
            <v>Licenses and Permits Escalon Contract</v>
          </cell>
          <cell r="X196">
            <v>1000</v>
          </cell>
          <cell r="Y196">
            <v>1000</v>
          </cell>
          <cell r="Z196">
            <v>1000</v>
          </cell>
          <cell r="AA196">
            <v>0</v>
          </cell>
          <cell r="AB196">
            <v>0</v>
          </cell>
          <cell r="AC196">
            <v>0</v>
          </cell>
          <cell r="AD196" t="str">
            <v>∆</v>
          </cell>
          <cell r="AE196">
            <v>0</v>
          </cell>
        </row>
        <row r="197">
          <cell r="W197" t="str">
            <v>TOTAL : LICENSES &amp; PERMITS</v>
          </cell>
          <cell r="X197">
            <v>237000</v>
          </cell>
          <cell r="Y197">
            <v>243000</v>
          </cell>
          <cell r="Z197">
            <v>210000</v>
          </cell>
          <cell r="AA197">
            <v>211000</v>
          </cell>
          <cell r="AB197">
            <v>251795</v>
          </cell>
          <cell r="AC197">
            <v>251795</v>
          </cell>
          <cell r="AD197" t="str">
            <v>∆</v>
          </cell>
          <cell r="AE197">
            <v>0</v>
          </cell>
        </row>
        <row r="198">
          <cell r="AB198" t="str">
            <v/>
          </cell>
          <cell r="AC198" t="str">
            <v/>
          </cell>
          <cell r="AD198" t="str">
            <v>∆</v>
          </cell>
        </row>
        <row r="199">
          <cell r="V199" t="str">
            <v>[100] GENERAL FUND : POLICE DEPARTMENT : ANIMAL SERVICES</v>
          </cell>
        </row>
        <row r="200">
          <cell r="V200" t="str">
            <v>ANIMAL  SERVICES : INTERGOVERNMENTAL</v>
          </cell>
          <cell r="AB200" t="str">
            <v/>
          </cell>
          <cell r="AC200" t="str">
            <v/>
          </cell>
          <cell r="AD200" t="str">
            <v>∆</v>
          </cell>
        </row>
        <row r="201">
          <cell r="V201" t="str">
            <v>100.11.10.270-4475.28</v>
          </cell>
          <cell r="W201" t="str">
            <v>Intergovernmental Grants-State/County Spay/Neuter Grant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 t="str">
            <v>∆</v>
          </cell>
          <cell r="AE201">
            <v>0</v>
          </cell>
        </row>
        <row r="202">
          <cell r="W202" t="str">
            <v>TOTAL : INTERGOVERNMENTAL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 t="str">
            <v>∆</v>
          </cell>
          <cell r="AE202">
            <v>0</v>
          </cell>
        </row>
        <row r="203">
          <cell r="AB203" t="str">
            <v/>
          </cell>
          <cell r="AC203" t="str">
            <v/>
          </cell>
          <cell r="AD203" t="str">
            <v>∆</v>
          </cell>
        </row>
        <row r="204">
          <cell r="V204" t="str">
            <v>[100] GENERAL FUND : POLICE DEPARTMENT : ANIMAL SERVICES</v>
          </cell>
        </row>
        <row r="205">
          <cell r="V205" t="str">
            <v>ANIMAL  SERVICES : OTHER REVENUE</v>
          </cell>
          <cell r="AB205" t="str">
            <v/>
          </cell>
          <cell r="AC205" t="str">
            <v/>
          </cell>
          <cell r="AD205" t="str">
            <v>∆</v>
          </cell>
        </row>
        <row r="206">
          <cell r="V206" t="str">
            <v>100.11.10.270-4850.36</v>
          </cell>
          <cell r="W206" t="str">
            <v>Other Revenue Animal Control Citations</v>
          </cell>
          <cell r="X206">
            <v>0</v>
          </cell>
          <cell r="Y206">
            <v>0</v>
          </cell>
          <cell r="Z206">
            <v>0</v>
          </cell>
          <cell r="AA206">
            <v>4000</v>
          </cell>
          <cell r="AB206">
            <v>2000</v>
          </cell>
          <cell r="AC206">
            <v>2000</v>
          </cell>
          <cell r="AD206" t="str">
            <v>∆</v>
          </cell>
          <cell r="AE206">
            <v>0</v>
          </cell>
        </row>
        <row r="207">
          <cell r="W207" t="str">
            <v>TOTAL : OTHER REVENUE</v>
          </cell>
          <cell r="X207">
            <v>0</v>
          </cell>
          <cell r="Y207">
            <v>0</v>
          </cell>
          <cell r="Z207">
            <v>0</v>
          </cell>
          <cell r="AA207">
            <v>4000</v>
          </cell>
          <cell r="AB207">
            <v>2000</v>
          </cell>
          <cell r="AC207">
            <v>2000</v>
          </cell>
          <cell r="AD207" t="str">
            <v>∆</v>
          </cell>
          <cell r="AE207">
            <v>0</v>
          </cell>
        </row>
        <row r="208">
          <cell r="AB208" t="str">
            <v/>
          </cell>
          <cell r="AC208" t="str">
            <v/>
          </cell>
          <cell r="AD208" t="str">
            <v>∆</v>
          </cell>
        </row>
        <row r="209">
          <cell r="V209" t="str">
            <v>[100] GENERAL FUND : FIRE DEPARTMENT : NON DIVISIONAL</v>
          </cell>
          <cell r="AB209" t="str">
            <v/>
          </cell>
          <cell r="AC209" t="str">
            <v/>
          </cell>
          <cell r="AD209" t="str">
            <v>∆</v>
          </cell>
        </row>
        <row r="210">
          <cell r="V210" t="str">
            <v>ADMINISTRATION : CHARGES FOR SERVICES</v>
          </cell>
          <cell r="AB210" t="str">
            <v/>
          </cell>
          <cell r="AC210" t="str">
            <v/>
          </cell>
          <cell r="AD210" t="str">
            <v>∆</v>
          </cell>
        </row>
        <row r="211">
          <cell r="V211" t="str">
            <v>100.13.00.001-4540.01</v>
          </cell>
          <cell r="W211" t="str">
            <v>Charges for Services-Fire Service Fees</v>
          </cell>
          <cell r="X211">
            <v>3000</v>
          </cell>
          <cell r="Y211">
            <v>3000</v>
          </cell>
          <cell r="Z211">
            <v>3000</v>
          </cell>
          <cell r="AA211">
            <v>2000</v>
          </cell>
          <cell r="AB211">
            <v>2000</v>
          </cell>
          <cell r="AC211">
            <v>2000</v>
          </cell>
          <cell r="AD211" t="str">
            <v>∆</v>
          </cell>
          <cell r="AE211">
            <v>0</v>
          </cell>
        </row>
        <row r="212">
          <cell r="V212" t="str">
            <v>100.13.00.001-4540.04</v>
          </cell>
          <cell r="W212" t="str">
            <v>Charges for Services-Fire Mutual Aid Reimbursement</v>
          </cell>
          <cell r="X212">
            <v>22000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 t="str">
            <v>∆</v>
          </cell>
          <cell r="AE212">
            <v>0</v>
          </cell>
        </row>
        <row r="213">
          <cell r="V213" t="str">
            <v>100.13.00.001-4540.05</v>
          </cell>
          <cell r="W213" t="str">
            <v>Charges for Services-Fire Community CPR Class</v>
          </cell>
          <cell r="X213">
            <v>1000</v>
          </cell>
          <cell r="Y213">
            <v>2000</v>
          </cell>
          <cell r="Z213">
            <v>0</v>
          </cell>
          <cell r="AA213">
            <v>0</v>
          </cell>
          <cell r="AB213">
            <v>100</v>
          </cell>
          <cell r="AC213">
            <v>100</v>
          </cell>
          <cell r="AD213" t="str">
            <v>∆</v>
          </cell>
          <cell r="AE213">
            <v>0</v>
          </cell>
        </row>
        <row r="214">
          <cell r="V214" t="str">
            <v>100.13.00.001-4540.06</v>
          </cell>
          <cell r="W214" t="str">
            <v>Charges for Services-Fire Recovery Fee</v>
          </cell>
          <cell r="X214">
            <v>18000</v>
          </cell>
          <cell r="Y214">
            <v>15000</v>
          </cell>
          <cell r="Z214">
            <v>15000</v>
          </cell>
          <cell r="AA214">
            <v>2000</v>
          </cell>
          <cell r="AB214">
            <v>2000</v>
          </cell>
          <cell r="AC214">
            <v>2000</v>
          </cell>
          <cell r="AD214" t="str">
            <v>∆</v>
          </cell>
          <cell r="AE214">
            <v>0</v>
          </cell>
        </row>
        <row r="215">
          <cell r="W215" t="str">
            <v>TOTAL : CHARGES FOR SERVICES</v>
          </cell>
          <cell r="X215">
            <v>44000</v>
          </cell>
          <cell r="Y215">
            <v>20000</v>
          </cell>
          <cell r="Z215">
            <v>18000</v>
          </cell>
          <cell r="AA215">
            <v>4000</v>
          </cell>
          <cell r="AB215">
            <v>4100</v>
          </cell>
          <cell r="AC215">
            <v>4100</v>
          </cell>
          <cell r="AD215" t="str">
            <v>∆</v>
          </cell>
          <cell r="AE215">
            <v>0</v>
          </cell>
        </row>
        <row r="216">
          <cell r="AB216" t="str">
            <v/>
          </cell>
          <cell r="AC216" t="str">
            <v/>
          </cell>
          <cell r="AD216" t="str">
            <v>∆</v>
          </cell>
        </row>
        <row r="217">
          <cell r="V217" t="str">
            <v>[100] GENERAL FUND : FIRE DEPARTMENT : NON DIVISIONAL</v>
          </cell>
        </row>
        <row r="218">
          <cell r="V218" t="str">
            <v>PREVENTION : CHARGES FOR SERVICES</v>
          </cell>
          <cell r="AB218" t="str">
            <v/>
          </cell>
          <cell r="AC218" t="str">
            <v/>
          </cell>
          <cell r="AD218" t="str">
            <v>∆</v>
          </cell>
        </row>
        <row r="219">
          <cell r="V219" t="str">
            <v>100.13.00.280-4540.03</v>
          </cell>
          <cell r="W219" t="str">
            <v>Charges for Services-Fire Weed Abatement Fees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 t="str">
            <v>∆</v>
          </cell>
          <cell r="AE219">
            <v>0</v>
          </cell>
        </row>
        <row r="220">
          <cell r="V220" t="str">
            <v>100.13.00.280-4540.10</v>
          </cell>
          <cell r="W220" t="str">
            <v>Charges for Services-Fire Prevention Fee</v>
          </cell>
          <cell r="X220">
            <v>239000</v>
          </cell>
          <cell r="Y220">
            <v>278000</v>
          </cell>
          <cell r="Z220">
            <v>252000</v>
          </cell>
          <cell r="AA220">
            <v>136000</v>
          </cell>
          <cell r="AB220">
            <v>75000</v>
          </cell>
          <cell r="AC220">
            <v>75000</v>
          </cell>
          <cell r="AD220" t="str">
            <v>∆</v>
          </cell>
          <cell r="AE220">
            <v>0</v>
          </cell>
        </row>
        <row r="221">
          <cell r="V221" t="str">
            <v>100.13.00.280-4540.11</v>
          </cell>
          <cell r="W221" t="str">
            <v>Charges for Services-Fire Administration Citation</v>
          </cell>
          <cell r="X221">
            <v>7000</v>
          </cell>
          <cell r="Y221">
            <v>9000</v>
          </cell>
          <cell r="Z221">
            <v>30000</v>
          </cell>
          <cell r="AA221">
            <v>19000</v>
          </cell>
          <cell r="AB221">
            <v>10000</v>
          </cell>
          <cell r="AC221">
            <v>10000</v>
          </cell>
          <cell r="AD221" t="str">
            <v>∆</v>
          </cell>
          <cell r="AE221">
            <v>0</v>
          </cell>
        </row>
        <row r="222">
          <cell r="V222" t="str">
            <v>100.13.00.280-4540.12</v>
          </cell>
          <cell r="W222" t="str">
            <v>Charges for Services-Fire Annual Inspections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 t="str">
            <v>∆</v>
          </cell>
          <cell r="AE222">
            <v>0</v>
          </cell>
        </row>
        <row r="223">
          <cell r="V223" t="str">
            <v>100.13.00.280-4540.13</v>
          </cell>
          <cell r="W223" t="str">
            <v>Charges for Services-Fire Operational Permits</v>
          </cell>
          <cell r="X223">
            <v>0</v>
          </cell>
          <cell r="Y223">
            <v>5000</v>
          </cell>
          <cell r="Z223">
            <v>14000</v>
          </cell>
          <cell r="AA223">
            <v>1000</v>
          </cell>
          <cell r="AB223">
            <v>12000</v>
          </cell>
          <cell r="AC223">
            <v>12000</v>
          </cell>
          <cell r="AD223" t="str">
            <v>∆</v>
          </cell>
          <cell r="AE223">
            <v>0</v>
          </cell>
        </row>
        <row r="224">
          <cell r="W224" t="str">
            <v>TOTAL : CHARGES FOR SERVICES</v>
          </cell>
          <cell r="X224">
            <v>246000</v>
          </cell>
          <cell r="Y224">
            <v>292000</v>
          </cell>
          <cell r="Z224">
            <v>296000</v>
          </cell>
          <cell r="AA224">
            <v>156000</v>
          </cell>
          <cell r="AB224">
            <v>97000</v>
          </cell>
          <cell r="AC224">
            <v>97000</v>
          </cell>
          <cell r="AD224" t="str">
            <v>∆</v>
          </cell>
          <cell r="AE224">
            <v>0</v>
          </cell>
        </row>
        <row r="225">
          <cell r="AB225" t="str">
            <v/>
          </cell>
          <cell r="AC225" t="str">
            <v/>
          </cell>
          <cell r="AD225" t="str">
            <v>∆</v>
          </cell>
        </row>
        <row r="226">
          <cell r="V226" t="str">
            <v>[100] GENERAL FUND : FIRE DEPARTMENT : NON DIVISIONAL</v>
          </cell>
        </row>
        <row r="227">
          <cell r="V227" t="str">
            <v>OPERATIONS : CHARGES FOR SERVICES</v>
          </cell>
          <cell r="AB227" t="str">
            <v/>
          </cell>
          <cell r="AC227" t="str">
            <v/>
          </cell>
          <cell r="AD227" t="str">
            <v>∆</v>
          </cell>
        </row>
        <row r="228">
          <cell r="V228" t="str">
            <v>100.13.00.290-4540.04</v>
          </cell>
          <cell r="W228" t="str">
            <v>Charges for Services-Fire Mutual Aid Reimbursement</v>
          </cell>
          <cell r="X228">
            <v>613000</v>
          </cell>
          <cell r="Y228">
            <v>1184000</v>
          </cell>
          <cell r="Z228">
            <v>255000</v>
          </cell>
          <cell r="AA228">
            <v>1564000</v>
          </cell>
          <cell r="AB228">
            <v>304124</v>
          </cell>
          <cell r="AC228">
            <v>1638000</v>
          </cell>
          <cell r="AD228" t="str">
            <v>∆</v>
          </cell>
          <cell r="AE228">
            <v>1333876</v>
          </cell>
        </row>
        <row r="229">
          <cell r="W229" t="str">
            <v>TOTAL : CHARGES FOR SERVICES</v>
          </cell>
          <cell r="X229">
            <v>613000</v>
          </cell>
          <cell r="Y229">
            <v>1184000</v>
          </cell>
          <cell r="Z229">
            <v>255000</v>
          </cell>
          <cell r="AA229">
            <v>1564000</v>
          </cell>
          <cell r="AB229">
            <v>304124</v>
          </cell>
          <cell r="AC229">
            <v>1638000</v>
          </cell>
          <cell r="AD229" t="str">
            <v>∆</v>
          </cell>
          <cell r="AE229">
            <v>1333876</v>
          </cell>
        </row>
        <row r="230">
          <cell r="AB230" t="str">
            <v/>
          </cell>
          <cell r="AC230" t="str">
            <v/>
          </cell>
          <cell r="AD230" t="str">
            <v>∆</v>
          </cell>
        </row>
        <row r="231">
          <cell r="V231" t="str">
            <v>[100] GENERAL FUND : RECREATION &amp; COMMUNITY SERVICES : RECREATION</v>
          </cell>
        </row>
        <row r="232">
          <cell r="V232" t="str">
            <v>SENIOR SERVICES : CHARGES FOR SERVICES</v>
          </cell>
          <cell r="AB232" t="str">
            <v/>
          </cell>
          <cell r="AC232" t="str">
            <v/>
          </cell>
          <cell r="AD232" t="str">
            <v>∆</v>
          </cell>
        </row>
        <row r="233">
          <cell r="V233" t="str">
            <v>100.20.20.310-4583.09</v>
          </cell>
          <cell r="W233" t="str">
            <v>Charges for Services-Recreation/Misc Programs Senior</v>
          </cell>
          <cell r="X233">
            <v>32000</v>
          </cell>
          <cell r="Y233">
            <v>39000</v>
          </cell>
          <cell r="Z233">
            <v>27000</v>
          </cell>
          <cell r="AA233">
            <v>7000</v>
          </cell>
          <cell r="AB233">
            <v>15000</v>
          </cell>
          <cell r="AC233">
            <v>15000</v>
          </cell>
          <cell r="AD233" t="str">
            <v>∆</v>
          </cell>
          <cell r="AE233">
            <v>0</v>
          </cell>
        </row>
        <row r="234">
          <cell r="W234" t="str">
            <v>TOTAL : CHARGES FOR SERVICES</v>
          </cell>
          <cell r="X234">
            <v>32000</v>
          </cell>
          <cell r="Y234">
            <v>39000</v>
          </cell>
          <cell r="Z234">
            <v>27000</v>
          </cell>
          <cell r="AA234">
            <v>7000</v>
          </cell>
          <cell r="AB234">
            <v>15000</v>
          </cell>
          <cell r="AC234">
            <v>15000</v>
          </cell>
          <cell r="AD234" t="str">
            <v>∆</v>
          </cell>
          <cell r="AE234">
            <v>0</v>
          </cell>
        </row>
        <row r="235">
          <cell r="AB235" t="str">
            <v/>
          </cell>
          <cell r="AC235" t="str">
            <v/>
          </cell>
          <cell r="AD235" t="str">
            <v>∆</v>
          </cell>
        </row>
        <row r="236">
          <cell r="V236" t="str">
            <v>[100] GENERAL FUND : RECREATION &amp; COMMUNITY SERVICES : PARKS</v>
          </cell>
        </row>
        <row r="237">
          <cell r="V237" t="str">
            <v>ADMINISTRATION : CHARGES FOR SERVICES</v>
          </cell>
          <cell r="AB237" t="str">
            <v/>
          </cell>
          <cell r="AC237" t="str">
            <v/>
          </cell>
          <cell r="AD237" t="str">
            <v>∆</v>
          </cell>
        </row>
        <row r="238">
          <cell r="V238" t="str">
            <v>100.20.25.001-4560.06</v>
          </cell>
          <cell r="W238" t="str">
            <v>Charges for Services-Parks Subdivision/Plan Check</v>
          </cell>
          <cell r="X238">
            <v>49000</v>
          </cell>
          <cell r="Y238">
            <v>28000</v>
          </cell>
          <cell r="Z238">
            <v>13000</v>
          </cell>
          <cell r="AA238">
            <v>23000</v>
          </cell>
          <cell r="AB238">
            <v>0</v>
          </cell>
          <cell r="AC238">
            <v>0</v>
          </cell>
          <cell r="AD238" t="str">
            <v>∆</v>
          </cell>
          <cell r="AE238">
            <v>0</v>
          </cell>
        </row>
        <row r="239">
          <cell r="V239" t="str">
            <v>100.20.25.001-4560.07</v>
          </cell>
          <cell r="W239" t="str">
            <v>Charges for Services-Parks Inspection</v>
          </cell>
          <cell r="X239">
            <v>16000</v>
          </cell>
          <cell r="Y239">
            <v>5000</v>
          </cell>
          <cell r="Z239">
            <v>7000</v>
          </cell>
          <cell r="AA239">
            <v>2000</v>
          </cell>
          <cell r="AB239">
            <v>0</v>
          </cell>
          <cell r="AC239">
            <v>0</v>
          </cell>
          <cell r="AD239" t="str">
            <v>∆</v>
          </cell>
          <cell r="AE239">
            <v>0</v>
          </cell>
        </row>
        <row r="240">
          <cell r="V240" t="str">
            <v>100.20.25.001-4560.08</v>
          </cell>
          <cell r="W240" t="str">
            <v>Charges for Services-Parks Design/Site Plan Review</v>
          </cell>
          <cell r="X240">
            <v>11000</v>
          </cell>
          <cell r="Y240">
            <v>13000</v>
          </cell>
          <cell r="Z240">
            <v>13000</v>
          </cell>
          <cell r="AA240">
            <v>13000</v>
          </cell>
          <cell r="AB240">
            <v>0</v>
          </cell>
          <cell r="AC240">
            <v>0</v>
          </cell>
          <cell r="AD240" t="str">
            <v>∆</v>
          </cell>
          <cell r="AE240">
            <v>0</v>
          </cell>
        </row>
        <row r="241">
          <cell r="W241" t="str">
            <v>TOTAL : CHARGES FOR SERVICES</v>
          </cell>
          <cell r="X241">
            <v>76000</v>
          </cell>
          <cell r="Y241">
            <v>46000</v>
          </cell>
          <cell r="Z241">
            <v>33000</v>
          </cell>
          <cell r="AA241">
            <v>38000</v>
          </cell>
          <cell r="AB241">
            <v>0</v>
          </cell>
          <cell r="AC241">
            <v>0</v>
          </cell>
          <cell r="AD241" t="str">
            <v>∆</v>
          </cell>
          <cell r="AE241">
            <v>0</v>
          </cell>
        </row>
        <row r="242">
          <cell r="AB242" t="str">
            <v/>
          </cell>
          <cell r="AC242" t="str">
            <v/>
          </cell>
          <cell r="AD242" t="str">
            <v>∆</v>
          </cell>
        </row>
        <row r="243">
          <cell r="V243" t="str">
            <v>[100] GENERAL FUND : RECREATION &amp; COMMUNITY SERVICES : PARKS</v>
          </cell>
        </row>
        <row r="244">
          <cell r="V244" t="str">
            <v>ADMINISTRATION : CHARGES FOR SERVICES</v>
          </cell>
          <cell r="AB244" t="str">
            <v/>
          </cell>
          <cell r="AC244" t="str">
            <v/>
          </cell>
          <cell r="AD244" t="str">
            <v>∆</v>
          </cell>
        </row>
        <row r="245">
          <cell r="V245" t="str">
            <v>100.20.25.001-4600.06</v>
          </cell>
          <cell r="W245" t="str">
            <v>Charges for Services-General Government Miscellaneous Service</v>
          </cell>
          <cell r="X245">
            <v>31000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 t="str">
            <v>∆</v>
          </cell>
          <cell r="AE245">
            <v>0</v>
          </cell>
        </row>
        <row r="246">
          <cell r="W246" t="str">
            <v>TOTAL : CHARGES FOR SERVICES</v>
          </cell>
          <cell r="X246">
            <v>31000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 t="str">
            <v>∆</v>
          </cell>
          <cell r="AE246">
            <v>0</v>
          </cell>
        </row>
        <row r="247">
          <cell r="AB247" t="str">
            <v/>
          </cell>
          <cell r="AC247" t="str">
            <v/>
          </cell>
          <cell r="AD247" t="str">
            <v>∆</v>
          </cell>
        </row>
        <row r="248">
          <cell r="V248" t="str">
            <v>[100] GENERAL FUND : RECREATION &amp; COMMUNITY SERVICES : PARKS</v>
          </cell>
        </row>
        <row r="249">
          <cell r="V249" t="str">
            <v>MAINTENANCE SERVICES : OTHER REVENUE</v>
          </cell>
          <cell r="AB249" t="str">
            <v/>
          </cell>
          <cell r="AC249" t="str">
            <v/>
          </cell>
          <cell r="AD249" t="str">
            <v>∆</v>
          </cell>
        </row>
        <row r="250">
          <cell r="V250" t="str">
            <v>100.20.25.330-4850.38</v>
          </cell>
          <cell r="W250" t="str">
            <v>Other Revenue Donation-Parks Memorials</v>
          </cell>
          <cell r="X250">
            <v>0</v>
          </cell>
          <cell r="Y250">
            <v>2000</v>
          </cell>
          <cell r="Z250">
            <v>1000</v>
          </cell>
          <cell r="AA250">
            <v>0</v>
          </cell>
          <cell r="AB250">
            <v>0</v>
          </cell>
          <cell r="AC250">
            <v>0</v>
          </cell>
          <cell r="AD250" t="str">
            <v>∆</v>
          </cell>
          <cell r="AE250">
            <v>0</v>
          </cell>
        </row>
        <row r="251">
          <cell r="W251" t="str">
            <v>TOTAL : OTHER REVENUE</v>
          </cell>
          <cell r="X251">
            <v>0</v>
          </cell>
          <cell r="Y251">
            <v>2000</v>
          </cell>
          <cell r="Z251">
            <v>1000</v>
          </cell>
          <cell r="AA251">
            <v>0</v>
          </cell>
          <cell r="AB251">
            <v>0</v>
          </cell>
          <cell r="AC251">
            <v>0</v>
          </cell>
          <cell r="AD251" t="str">
            <v>∆</v>
          </cell>
          <cell r="AE251">
            <v>0</v>
          </cell>
        </row>
        <row r="252">
          <cell r="AB252" t="str">
            <v/>
          </cell>
          <cell r="AC252" t="str">
            <v/>
          </cell>
          <cell r="AD252" t="str">
            <v>∆</v>
          </cell>
        </row>
        <row r="253">
          <cell r="V253" t="str">
            <v>[100] GENERAL FUND : COMMUNITY DEVELOPMENT : DEVELOPMENT</v>
          </cell>
        </row>
        <row r="254">
          <cell r="V254" t="str">
            <v>DEVELOPMENT REVIEW : CHARGES FOR SERVICES</v>
          </cell>
          <cell r="AB254" t="str">
            <v/>
          </cell>
          <cell r="AC254" t="str">
            <v/>
          </cell>
          <cell r="AD254" t="str">
            <v>∆</v>
          </cell>
        </row>
        <row r="255">
          <cell r="V255" t="str">
            <v>100.30.40.400-4500.01</v>
          </cell>
          <cell r="W255" t="str">
            <v>Charges for Services-Public Works Subdivision Plan Check Fees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 t="str">
            <v>∆</v>
          </cell>
          <cell r="AE255">
            <v>0</v>
          </cell>
        </row>
        <row r="256">
          <cell r="W256" t="str">
            <v>TOTAL : CHARGES FOR SERVICES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 t="str">
            <v>∆</v>
          </cell>
          <cell r="AE256">
            <v>0</v>
          </cell>
        </row>
        <row r="257">
          <cell r="AB257" t="str">
            <v/>
          </cell>
          <cell r="AC257" t="str">
            <v/>
          </cell>
          <cell r="AD257" t="str">
            <v>∆</v>
          </cell>
        </row>
        <row r="258">
          <cell r="V258" t="str">
            <v>[100] GENERAL FUND : PUBLIC WORKS : ADMINISTRATION</v>
          </cell>
          <cell r="AB258" t="str">
            <v/>
          </cell>
          <cell r="AC258" t="str">
            <v/>
          </cell>
          <cell r="AD258" t="str">
            <v>∆</v>
          </cell>
        </row>
        <row r="259">
          <cell r="V259" t="str">
            <v>ADMINISTRATION : CHARGES FOR SERVICES</v>
          </cell>
          <cell r="AB259" t="str">
            <v/>
          </cell>
          <cell r="AC259" t="str">
            <v/>
          </cell>
          <cell r="AD259" t="str">
            <v>∆</v>
          </cell>
        </row>
        <row r="260">
          <cell r="V260" t="str">
            <v>100.40.50.001-4500.01</v>
          </cell>
          <cell r="W260" t="str">
            <v>Charges for Services-Public Works Subdivision Plan Check Fees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 t="str">
            <v>∆</v>
          </cell>
          <cell r="AE260">
            <v>0</v>
          </cell>
        </row>
        <row r="261">
          <cell r="V261" t="str">
            <v>100.40.50.001-4500.02</v>
          </cell>
          <cell r="W261" t="str">
            <v>Charges for Services-Public Works Engineering Inspection Fees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 t="str">
            <v>∆</v>
          </cell>
          <cell r="AE261">
            <v>0</v>
          </cell>
        </row>
        <row r="262">
          <cell r="V262" t="str">
            <v>100.40.50.001-4500.03</v>
          </cell>
          <cell r="W262" t="str">
            <v>Charges for Services-Public Works Area of Benefit Admin Fee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 t="str">
            <v>∆</v>
          </cell>
          <cell r="AE262">
            <v>0</v>
          </cell>
        </row>
        <row r="263">
          <cell r="V263" t="str">
            <v>100.40.50.001-4500.04</v>
          </cell>
          <cell r="W263" t="str">
            <v>Charges for Services-Public Works Right of Way Use</v>
          </cell>
          <cell r="X263">
            <v>1000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 t="str">
            <v>∆</v>
          </cell>
          <cell r="AE263">
            <v>0</v>
          </cell>
        </row>
        <row r="264">
          <cell r="W264" t="str">
            <v>TOTAL : CHARGES FOR SERVICES</v>
          </cell>
          <cell r="X264">
            <v>1000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 t="str">
            <v>∆</v>
          </cell>
          <cell r="AE264">
            <v>0</v>
          </cell>
        </row>
        <row r="265">
          <cell r="AB265" t="str">
            <v/>
          </cell>
          <cell r="AC265" t="str">
            <v/>
          </cell>
          <cell r="AD265" t="str">
            <v>∆</v>
          </cell>
        </row>
        <row r="266">
          <cell r="V266" t="str">
            <v>[100] GENERAL FUND : PUBLIC WORKS : ADMINISTRATION</v>
          </cell>
        </row>
        <row r="267">
          <cell r="V267" t="str">
            <v>DEVELOPMENT REVIEW : CHARGES FOR SERVICES</v>
          </cell>
          <cell r="AB267" t="str">
            <v/>
          </cell>
          <cell r="AC267" t="str">
            <v/>
          </cell>
          <cell r="AD267" t="str">
            <v>∆</v>
          </cell>
        </row>
        <row r="268">
          <cell r="V268" t="str">
            <v>100.40.50.400-4500.01</v>
          </cell>
          <cell r="W268" t="str">
            <v>Charges for Services-Public Works Subdivision Plan Check Fees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 t="str">
            <v>∆</v>
          </cell>
          <cell r="AE268">
            <v>0</v>
          </cell>
        </row>
        <row r="269">
          <cell r="V269" t="str">
            <v>100.40.50.400-4500.02</v>
          </cell>
          <cell r="W269" t="str">
            <v>Charges for Services-Public Works Engineering Inspection Fees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 t="str">
            <v>∆</v>
          </cell>
          <cell r="AE269">
            <v>0</v>
          </cell>
        </row>
        <row r="270">
          <cell r="W270" t="str">
            <v>TOTAL : CHARGES FOR SERVICES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 t="str">
            <v>∆</v>
          </cell>
          <cell r="AE270">
            <v>0</v>
          </cell>
        </row>
        <row r="271">
          <cell r="AB271" t="str">
            <v/>
          </cell>
          <cell r="AC271" t="str">
            <v/>
          </cell>
          <cell r="AD271" t="str">
            <v>∆</v>
          </cell>
        </row>
        <row r="272">
          <cell r="V272" t="str">
            <v>[100] GENERAL FUND : PUBLIC WORKS : STORM DRAINAGE</v>
          </cell>
        </row>
        <row r="273">
          <cell r="V273" t="str">
            <v>REGULATORY : CHARGES FOR SERVICES</v>
          </cell>
          <cell r="AB273" t="str">
            <v/>
          </cell>
          <cell r="AC273" t="str">
            <v/>
          </cell>
          <cell r="AD273" t="str">
            <v>∆</v>
          </cell>
        </row>
        <row r="274">
          <cell r="V274" t="str">
            <v>100.40.65.560-4500.49</v>
          </cell>
          <cell r="W274" t="str">
            <v>Charges for Services-Public Works Storm Drain Marker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300</v>
          </cell>
          <cell r="AC274">
            <v>300</v>
          </cell>
          <cell r="AD274" t="str">
            <v>∆</v>
          </cell>
          <cell r="AE274">
            <v>0</v>
          </cell>
        </row>
        <row r="275">
          <cell r="W275" t="str">
            <v>TOTAL : CHARGES FOR SERVICES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300</v>
          </cell>
          <cell r="AC275">
            <v>300</v>
          </cell>
          <cell r="AD275" t="str">
            <v>∆</v>
          </cell>
          <cell r="AE275">
            <v>0</v>
          </cell>
        </row>
        <row r="276">
          <cell r="AB276" t="str">
            <v/>
          </cell>
          <cell r="AC276" t="str">
            <v/>
          </cell>
          <cell r="AD276" t="str">
            <v>∆</v>
          </cell>
        </row>
        <row r="277">
          <cell r="V277" t="str">
            <v>[100] GENERAL FUND : PUBLIC WORKS : STORM DRAINAGE</v>
          </cell>
        </row>
        <row r="278">
          <cell r="V278" t="str">
            <v>REGULATORY : CHARGES FOR SERVICES</v>
          </cell>
          <cell r="AB278" t="str">
            <v/>
          </cell>
          <cell r="AC278" t="str">
            <v/>
          </cell>
          <cell r="AD278" t="str">
            <v>∆</v>
          </cell>
        </row>
        <row r="279">
          <cell r="V279" t="str">
            <v>100.40.65.560-4650.08</v>
          </cell>
          <cell r="W279" t="str">
            <v>Fines &amp; Forfeitures Storm Drain Citation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 t="str">
            <v>∆</v>
          </cell>
          <cell r="AE279">
            <v>0</v>
          </cell>
        </row>
        <row r="280">
          <cell r="W280" t="str">
            <v>TOTAL : CHARGES FOR SERVICES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 t="str">
            <v>∆</v>
          </cell>
          <cell r="AE280">
            <v>0</v>
          </cell>
        </row>
        <row r="281">
          <cell r="AB281" t="str">
            <v/>
          </cell>
          <cell r="AC281" t="str">
            <v/>
          </cell>
          <cell r="AD281" t="str">
            <v>∆</v>
          </cell>
        </row>
        <row r="283">
          <cell r="V283" t="str">
            <v>[100] GENERAL FUND : NON DEPARTMENTAL : NON DIVISIONAL</v>
          </cell>
        </row>
        <row r="284">
          <cell r="V284" t="str">
            <v>GENERAL : PERSONNEL</v>
          </cell>
          <cell r="AB284" t="str">
            <v/>
          </cell>
          <cell r="AC284" t="str">
            <v/>
          </cell>
          <cell r="AD284" t="str">
            <v>∆</v>
          </cell>
        </row>
        <row r="285">
          <cell r="V285" t="str">
            <v>100.00.00.900-5100.00</v>
          </cell>
          <cell r="W285" t="str">
            <v>Benefits PERS Pool Liability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182536</v>
          </cell>
          <cell r="AC285">
            <v>163000</v>
          </cell>
          <cell r="AD285" t="str">
            <v>∆</v>
          </cell>
          <cell r="AE285">
            <v>-19536</v>
          </cell>
        </row>
        <row r="286">
          <cell r="V286" t="str">
            <v>100.00.00.900-5100.11</v>
          </cell>
          <cell r="W286" t="str">
            <v>Benefits Medicare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55000</v>
          </cell>
          <cell r="AC286">
            <v>55000</v>
          </cell>
          <cell r="AD286" t="str">
            <v>∆</v>
          </cell>
          <cell r="AE286">
            <v>0</v>
          </cell>
        </row>
        <row r="287">
          <cell r="V287" t="str">
            <v>100.00.00.900-5100.13</v>
          </cell>
          <cell r="W287" t="str">
            <v>Benefits Employee Assistance Program</v>
          </cell>
          <cell r="X287">
            <v>17000</v>
          </cell>
          <cell r="Y287">
            <v>17000</v>
          </cell>
          <cell r="Z287">
            <v>17000</v>
          </cell>
          <cell r="AA287">
            <v>18000</v>
          </cell>
          <cell r="AB287">
            <v>18000</v>
          </cell>
          <cell r="AC287">
            <v>18000</v>
          </cell>
          <cell r="AD287" t="str">
            <v>∆</v>
          </cell>
          <cell r="AE287">
            <v>0</v>
          </cell>
        </row>
        <row r="288">
          <cell r="W288" t="str">
            <v>TOTAL : PERSONNEL</v>
          </cell>
          <cell r="X288">
            <v>17000</v>
          </cell>
          <cell r="Y288">
            <v>17000</v>
          </cell>
          <cell r="Z288">
            <v>17000</v>
          </cell>
          <cell r="AA288">
            <v>18000</v>
          </cell>
          <cell r="AB288">
            <v>255536</v>
          </cell>
          <cell r="AC288">
            <v>236000</v>
          </cell>
          <cell r="AD288" t="str">
            <v>∆</v>
          </cell>
          <cell r="AE288">
            <v>-19536</v>
          </cell>
        </row>
        <row r="289">
          <cell r="AB289" t="str">
            <v/>
          </cell>
          <cell r="AC289" t="str">
            <v/>
          </cell>
          <cell r="AD289" t="str">
            <v>∆</v>
          </cell>
        </row>
        <row r="290">
          <cell r="V290" t="str">
            <v>[100] GENERAL FUND : NON DEPARTMENTAL : NON DIVISIONAL</v>
          </cell>
        </row>
        <row r="291">
          <cell r="V291" t="str">
            <v>GENERAL : OPERATIONS</v>
          </cell>
          <cell r="AB291" t="str">
            <v/>
          </cell>
          <cell r="AC291" t="str">
            <v/>
          </cell>
          <cell r="AD291" t="str">
            <v>∆</v>
          </cell>
        </row>
        <row r="292">
          <cell r="V292" t="str">
            <v>100.00.00.900-6000.01</v>
          </cell>
          <cell r="W292" t="str">
            <v>Professional Services General</v>
          </cell>
          <cell r="X292">
            <v>147000</v>
          </cell>
          <cell r="Y292">
            <v>571000</v>
          </cell>
          <cell r="Z292">
            <v>106000</v>
          </cell>
          <cell r="AA292">
            <v>152000</v>
          </cell>
          <cell r="AB292">
            <v>75200</v>
          </cell>
          <cell r="AC292">
            <v>75200</v>
          </cell>
          <cell r="AD292" t="str">
            <v>∆</v>
          </cell>
          <cell r="AE292">
            <v>0</v>
          </cell>
        </row>
        <row r="293">
          <cell r="V293" t="str">
            <v>100.00.00.900-6000.18</v>
          </cell>
          <cell r="W293" t="str">
            <v>Professional Services Legal</v>
          </cell>
          <cell r="X293">
            <v>64000</v>
          </cell>
          <cell r="Y293">
            <v>116000</v>
          </cell>
          <cell r="Z293">
            <v>84000</v>
          </cell>
          <cell r="AA293">
            <v>20000</v>
          </cell>
          <cell r="AB293">
            <v>0</v>
          </cell>
          <cell r="AC293">
            <v>0</v>
          </cell>
          <cell r="AD293" t="str">
            <v>∆</v>
          </cell>
          <cell r="AE293">
            <v>0</v>
          </cell>
        </row>
        <row r="294">
          <cell r="V294" t="str">
            <v>100.00.00.900-6000.36</v>
          </cell>
          <cell r="W294" t="str">
            <v>Professional Services Banking and Credit Card Fees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 t="str">
            <v>∆</v>
          </cell>
          <cell r="AE294">
            <v>0</v>
          </cell>
        </row>
        <row r="295">
          <cell r="V295" t="str">
            <v>100.00.00.900-6100.01</v>
          </cell>
          <cell r="W295" t="str">
            <v>Utilities Electric</v>
          </cell>
          <cell r="X295">
            <v>9000</v>
          </cell>
          <cell r="Y295">
            <v>11000</v>
          </cell>
          <cell r="Z295">
            <v>4000</v>
          </cell>
          <cell r="AA295">
            <v>0</v>
          </cell>
          <cell r="AB295">
            <v>0</v>
          </cell>
          <cell r="AC295">
            <v>0</v>
          </cell>
          <cell r="AD295" t="str">
            <v>∆</v>
          </cell>
          <cell r="AE295">
            <v>0</v>
          </cell>
        </row>
        <row r="296">
          <cell r="V296" t="str">
            <v>100.00.00.900-6200.01</v>
          </cell>
          <cell r="W296" t="str">
            <v>Supplies Office</v>
          </cell>
          <cell r="X296">
            <v>10000</v>
          </cell>
          <cell r="Y296">
            <v>11000</v>
          </cell>
          <cell r="Z296">
            <v>10000</v>
          </cell>
          <cell r="AA296">
            <v>7000</v>
          </cell>
          <cell r="AB296">
            <v>5000</v>
          </cell>
          <cell r="AC296">
            <v>5000</v>
          </cell>
          <cell r="AD296" t="str">
            <v>∆</v>
          </cell>
          <cell r="AE296">
            <v>0</v>
          </cell>
        </row>
        <row r="297">
          <cell r="V297" t="str">
            <v>100.00.00.900-6200.04</v>
          </cell>
          <cell r="W297" t="str">
            <v>Supplies Postage</v>
          </cell>
          <cell r="X297">
            <v>23000</v>
          </cell>
          <cell r="Y297">
            <v>18000</v>
          </cell>
          <cell r="Z297">
            <v>16000</v>
          </cell>
          <cell r="AA297">
            <v>17000</v>
          </cell>
          <cell r="AB297">
            <v>16000</v>
          </cell>
          <cell r="AC297">
            <v>16000</v>
          </cell>
          <cell r="AD297" t="str">
            <v>∆</v>
          </cell>
          <cell r="AE297">
            <v>0</v>
          </cell>
        </row>
        <row r="298">
          <cell r="V298" t="str">
            <v>100.00.00.900-6200.14</v>
          </cell>
          <cell r="W298" t="str">
            <v>Supplies Emergency Operations</v>
          </cell>
          <cell r="X298">
            <v>0</v>
          </cell>
          <cell r="Y298">
            <v>0</v>
          </cell>
          <cell r="Z298">
            <v>0</v>
          </cell>
          <cell r="AA298">
            <v>1000</v>
          </cell>
          <cell r="AB298">
            <v>0</v>
          </cell>
          <cell r="AC298">
            <v>0</v>
          </cell>
          <cell r="AD298" t="str">
            <v>∆</v>
          </cell>
          <cell r="AE298">
            <v>0</v>
          </cell>
        </row>
        <row r="299">
          <cell r="V299" t="str">
            <v>100.00.00.900-6300.01</v>
          </cell>
          <cell r="W299" t="str">
            <v>Dues &amp; Subscriptions Memberships</v>
          </cell>
          <cell r="X299">
            <v>23000</v>
          </cell>
          <cell r="Y299">
            <v>26000</v>
          </cell>
          <cell r="Z299">
            <v>26000</v>
          </cell>
          <cell r="AA299">
            <v>27000</v>
          </cell>
          <cell r="AB299">
            <v>35000</v>
          </cell>
          <cell r="AC299">
            <v>35000</v>
          </cell>
          <cell r="AD299" t="str">
            <v>∆</v>
          </cell>
          <cell r="AE299">
            <v>0</v>
          </cell>
        </row>
        <row r="300">
          <cell r="V300" t="str">
            <v>100.00.00.900-6400.20</v>
          </cell>
          <cell r="W300" t="str">
            <v>Repairs &amp; Maintenance Property Maintenance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 t="str">
            <v>∆</v>
          </cell>
          <cell r="AE300">
            <v>0</v>
          </cell>
        </row>
        <row r="301">
          <cell r="V301" t="str">
            <v>100.00.00.900-6500.01</v>
          </cell>
          <cell r="W301" t="str">
            <v>Claims &amp; Insurance SIR</v>
          </cell>
          <cell r="X301">
            <v>250000</v>
          </cell>
          <cell r="Y301">
            <v>175000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 t="str">
            <v>∆</v>
          </cell>
          <cell r="AE301">
            <v>0</v>
          </cell>
        </row>
        <row r="302">
          <cell r="V302" t="str">
            <v>100.00.00.900-6500.02</v>
          </cell>
          <cell r="W302" t="str">
            <v>Claims &amp; Insurance Claim Settlement</v>
          </cell>
          <cell r="X302">
            <v>0</v>
          </cell>
          <cell r="Y302">
            <v>0</v>
          </cell>
          <cell r="Z302">
            <v>0</v>
          </cell>
          <cell r="AA302">
            <v>9000</v>
          </cell>
          <cell r="AB302">
            <v>0</v>
          </cell>
          <cell r="AC302">
            <v>0</v>
          </cell>
          <cell r="AD302" t="str">
            <v>∆</v>
          </cell>
          <cell r="AE302">
            <v>0</v>
          </cell>
        </row>
        <row r="303">
          <cell r="V303" t="str">
            <v>100.00.00.900-6600.05</v>
          </cell>
          <cell r="W303" t="str">
            <v>Administrative Expenses Public/Legal Advertisement</v>
          </cell>
          <cell r="X303">
            <v>6000</v>
          </cell>
          <cell r="Y303">
            <v>7000</v>
          </cell>
          <cell r="Z303">
            <v>7000</v>
          </cell>
          <cell r="AA303">
            <v>9000</v>
          </cell>
          <cell r="AB303">
            <v>7000</v>
          </cell>
          <cell r="AC303">
            <v>7000</v>
          </cell>
          <cell r="AD303" t="str">
            <v>∆</v>
          </cell>
          <cell r="AE303">
            <v>0</v>
          </cell>
        </row>
        <row r="304">
          <cell r="V304" t="str">
            <v>100.00.00.900-6600.08</v>
          </cell>
          <cell r="W304" t="str">
            <v>Administrative Expenses Employee Recognition</v>
          </cell>
          <cell r="X304">
            <v>8000</v>
          </cell>
          <cell r="Y304">
            <v>4000</v>
          </cell>
          <cell r="Z304">
            <v>8000</v>
          </cell>
          <cell r="AA304">
            <v>1000</v>
          </cell>
          <cell r="AB304">
            <v>0</v>
          </cell>
          <cell r="AC304">
            <v>0</v>
          </cell>
          <cell r="AD304" t="str">
            <v>∆</v>
          </cell>
          <cell r="AE304">
            <v>0</v>
          </cell>
        </row>
        <row r="305">
          <cell r="V305" t="str">
            <v>100.00.00.900-6600.09</v>
          </cell>
          <cell r="W305" t="str">
            <v>Administrative Expenses Community Contribution</v>
          </cell>
          <cell r="X305">
            <v>9000</v>
          </cell>
          <cell r="Y305">
            <v>11000</v>
          </cell>
          <cell r="Z305">
            <v>10000</v>
          </cell>
          <cell r="AA305">
            <v>2000</v>
          </cell>
          <cell r="AB305">
            <v>10000</v>
          </cell>
          <cell r="AC305">
            <v>10000</v>
          </cell>
          <cell r="AD305" t="str">
            <v>∆</v>
          </cell>
          <cell r="AE305">
            <v>0</v>
          </cell>
        </row>
        <row r="306">
          <cell r="V306" t="str">
            <v>100.00.00.900-6600.10</v>
          </cell>
          <cell r="W306" t="str">
            <v>Administrative Expenses Educational Reimbursement</v>
          </cell>
          <cell r="X306">
            <v>15000</v>
          </cell>
          <cell r="Y306">
            <v>15000</v>
          </cell>
          <cell r="Z306">
            <v>15000</v>
          </cell>
          <cell r="AA306">
            <v>11000</v>
          </cell>
          <cell r="AB306">
            <v>50000</v>
          </cell>
          <cell r="AC306">
            <v>50000</v>
          </cell>
          <cell r="AD306" t="str">
            <v>∆</v>
          </cell>
          <cell r="AE306">
            <v>0</v>
          </cell>
        </row>
        <row r="307">
          <cell r="V307" t="str">
            <v>100.00.00.900-6600.11</v>
          </cell>
          <cell r="W307" t="str">
            <v>Administrative Expenses Mayor's Com of the Arts</v>
          </cell>
          <cell r="X307">
            <v>1000</v>
          </cell>
          <cell r="Y307">
            <v>1000</v>
          </cell>
          <cell r="Z307">
            <v>1000</v>
          </cell>
          <cell r="AA307">
            <v>1000</v>
          </cell>
          <cell r="AB307">
            <v>1500</v>
          </cell>
          <cell r="AC307">
            <v>1500</v>
          </cell>
          <cell r="AD307" t="str">
            <v>∆</v>
          </cell>
          <cell r="AE307">
            <v>0</v>
          </cell>
        </row>
        <row r="308">
          <cell r="V308" t="str">
            <v>100.00.00.900-6600.12</v>
          </cell>
          <cell r="W308" t="str">
            <v>Administrative Expenses Youth Advisory Commission</v>
          </cell>
          <cell r="X308">
            <v>0</v>
          </cell>
          <cell r="Y308">
            <v>2000</v>
          </cell>
          <cell r="Z308">
            <v>1000</v>
          </cell>
          <cell r="AA308">
            <v>0</v>
          </cell>
          <cell r="AB308">
            <v>0</v>
          </cell>
          <cell r="AC308">
            <v>0</v>
          </cell>
          <cell r="AD308" t="str">
            <v>∆</v>
          </cell>
          <cell r="AE308">
            <v>0</v>
          </cell>
        </row>
        <row r="309">
          <cell r="V309" t="str">
            <v>100.00.00.900-6600.13</v>
          </cell>
          <cell r="W309" t="str">
            <v>Administrative Expenses CVB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 t="str">
            <v>∆</v>
          </cell>
          <cell r="AE309">
            <v>0</v>
          </cell>
        </row>
        <row r="310">
          <cell r="V310" t="str">
            <v>100.00.00.900-6600.14</v>
          </cell>
          <cell r="W310" t="str">
            <v>Administrative Expenses Filing/Recording Fee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 t="str">
            <v>∆</v>
          </cell>
          <cell r="AE310">
            <v>0</v>
          </cell>
        </row>
        <row r="311">
          <cell r="V311" t="str">
            <v>100.00.00.900-6600.15</v>
          </cell>
          <cell r="W311" t="str">
            <v>Administrative Expenses Property Tax Admin Fee</v>
          </cell>
          <cell r="X311">
            <v>140000</v>
          </cell>
          <cell r="Y311">
            <v>157000</v>
          </cell>
          <cell r="Z311">
            <v>142000</v>
          </cell>
          <cell r="AA311">
            <v>153000</v>
          </cell>
          <cell r="AB311">
            <v>150000</v>
          </cell>
          <cell r="AC311">
            <v>150000</v>
          </cell>
          <cell r="AD311" t="str">
            <v>∆</v>
          </cell>
          <cell r="AE311">
            <v>0</v>
          </cell>
        </row>
        <row r="312">
          <cell r="V312" t="str">
            <v>100.00.00.900-6600.16</v>
          </cell>
          <cell r="W312" t="str">
            <v>Administrative Expenses Property Tax Assessments</v>
          </cell>
          <cell r="X312">
            <v>48000</v>
          </cell>
          <cell r="Y312">
            <v>49000</v>
          </cell>
          <cell r="Z312">
            <v>2000</v>
          </cell>
          <cell r="AA312">
            <v>77000</v>
          </cell>
          <cell r="AB312">
            <v>2500</v>
          </cell>
          <cell r="AC312">
            <v>2500</v>
          </cell>
          <cell r="AD312" t="str">
            <v>∆</v>
          </cell>
          <cell r="AE312">
            <v>0</v>
          </cell>
        </row>
        <row r="313">
          <cell r="V313" t="str">
            <v>100.00.00.900-6600.17</v>
          </cell>
          <cell r="W313" t="str">
            <v>Administrative Expenses LAFCO Contribution</v>
          </cell>
          <cell r="X313">
            <v>27000</v>
          </cell>
          <cell r="Y313">
            <v>29000</v>
          </cell>
          <cell r="Z313">
            <v>31000</v>
          </cell>
          <cell r="AA313">
            <v>32000</v>
          </cell>
          <cell r="AB313">
            <v>32000</v>
          </cell>
          <cell r="AC313">
            <v>32000</v>
          </cell>
          <cell r="AD313" t="str">
            <v>∆</v>
          </cell>
          <cell r="AE313">
            <v>0</v>
          </cell>
        </row>
        <row r="314">
          <cell r="V314" t="str">
            <v>100.00.00.900-6600.18</v>
          </cell>
          <cell r="W314" t="str">
            <v>Administrative Expenses Promenade Parking Lot Lease</v>
          </cell>
          <cell r="X314">
            <v>437000</v>
          </cell>
          <cell r="Y314">
            <v>347000</v>
          </cell>
          <cell r="Z314">
            <v>347000</v>
          </cell>
          <cell r="AA314">
            <v>343000</v>
          </cell>
          <cell r="AB314">
            <v>350000</v>
          </cell>
          <cell r="AC314">
            <v>350000</v>
          </cell>
          <cell r="AD314" t="str">
            <v>∆</v>
          </cell>
          <cell r="AE314">
            <v>0</v>
          </cell>
        </row>
        <row r="315">
          <cell r="V315" t="str">
            <v>100.00.00.900-6600.19</v>
          </cell>
          <cell r="W315" t="str">
            <v>Administrative Expenses Costco Sales Tax Agreement</v>
          </cell>
          <cell r="X315">
            <v>428000</v>
          </cell>
          <cell r="Y315">
            <v>453000</v>
          </cell>
          <cell r="Z315">
            <v>56000</v>
          </cell>
          <cell r="AA315">
            <v>0</v>
          </cell>
          <cell r="AB315">
            <v>0</v>
          </cell>
          <cell r="AC315">
            <v>0</v>
          </cell>
          <cell r="AD315" t="str">
            <v>∆</v>
          </cell>
          <cell r="AE315">
            <v>0</v>
          </cell>
        </row>
        <row r="316">
          <cell r="V316" t="str">
            <v>100.00.00.900-6600.21</v>
          </cell>
          <cell r="W316" t="str">
            <v>Administrative Expenses Homeless Program</v>
          </cell>
          <cell r="X316">
            <v>0</v>
          </cell>
          <cell r="Y316">
            <v>0</v>
          </cell>
          <cell r="Z316">
            <v>0</v>
          </cell>
          <cell r="AA316">
            <v>378000</v>
          </cell>
          <cell r="AB316">
            <v>697210</v>
          </cell>
          <cell r="AC316">
            <v>697210</v>
          </cell>
          <cell r="AD316" t="str">
            <v>∆</v>
          </cell>
          <cell r="AE316">
            <v>0</v>
          </cell>
        </row>
        <row r="317">
          <cell r="V317" t="str">
            <v>100.00.00.900-6600.22</v>
          </cell>
          <cell r="W317" t="str">
            <v>Administrative Expenses TOT Rebate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3000000</v>
          </cell>
          <cell r="AD317" t="str">
            <v>∆</v>
          </cell>
          <cell r="AE317">
            <v>3000000</v>
          </cell>
        </row>
        <row r="318">
          <cell r="V318" t="str">
            <v>100.00.00.900-6600.30</v>
          </cell>
          <cell r="W318" t="str">
            <v>Administrative Expenses Other Expenses</v>
          </cell>
          <cell r="X318">
            <v>0</v>
          </cell>
          <cell r="Y318">
            <v>0</v>
          </cell>
          <cell r="Z318">
            <v>0</v>
          </cell>
          <cell r="AA318">
            <v>11000</v>
          </cell>
          <cell r="AB318">
            <v>0</v>
          </cell>
          <cell r="AC318">
            <v>0</v>
          </cell>
          <cell r="AD318" t="str">
            <v>∆</v>
          </cell>
          <cell r="AE318">
            <v>0</v>
          </cell>
        </row>
        <row r="319">
          <cell r="V319" t="str">
            <v>100.00.00.900-6600.32</v>
          </cell>
          <cell r="W319" t="str">
            <v>Administrative Expenses Vehicle Fund Contribution</v>
          </cell>
          <cell r="X319">
            <v>0</v>
          </cell>
          <cell r="Y319">
            <v>0</v>
          </cell>
          <cell r="Z319">
            <v>584000</v>
          </cell>
          <cell r="AA319">
            <v>584000</v>
          </cell>
          <cell r="AB319">
            <v>584400</v>
          </cell>
          <cell r="AC319">
            <v>1229000</v>
          </cell>
          <cell r="AD319" t="str">
            <v>∆</v>
          </cell>
          <cell r="AE319">
            <v>644600</v>
          </cell>
        </row>
        <row r="320">
          <cell r="V320" t="str">
            <v>100.00.00.900-6600.36</v>
          </cell>
          <cell r="W320" t="str">
            <v>Administrative Expenses IT Fund Contribution</v>
          </cell>
          <cell r="X320">
            <v>1399000</v>
          </cell>
          <cell r="Y320">
            <v>962000</v>
          </cell>
          <cell r="Z320">
            <v>1570000</v>
          </cell>
          <cell r="AA320">
            <v>1570000</v>
          </cell>
          <cell r="AB320">
            <v>1569850</v>
          </cell>
          <cell r="AC320">
            <v>3637000</v>
          </cell>
          <cell r="AD320" t="str">
            <v>∆</v>
          </cell>
          <cell r="AE320">
            <v>2067150</v>
          </cell>
        </row>
        <row r="321">
          <cell r="V321" t="str">
            <v>100.00.00.900-6600.39</v>
          </cell>
          <cell r="W321" t="str">
            <v>Administrative Expenses Leadership Training</v>
          </cell>
          <cell r="X321">
            <v>0</v>
          </cell>
          <cell r="Y321">
            <v>10000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 t="str">
            <v>∆</v>
          </cell>
          <cell r="AE321">
            <v>0</v>
          </cell>
        </row>
        <row r="322">
          <cell r="V322" t="str">
            <v>100.00.00.900-6633.01</v>
          </cell>
          <cell r="W322" t="str">
            <v>Recreational Programs - General Community Events</v>
          </cell>
          <cell r="X322">
            <v>18000</v>
          </cell>
          <cell r="Y322">
            <v>6000</v>
          </cell>
          <cell r="Z322">
            <v>37000</v>
          </cell>
          <cell r="AA322">
            <v>25000</v>
          </cell>
          <cell r="AB322">
            <v>60000</v>
          </cell>
          <cell r="AC322">
            <v>60000</v>
          </cell>
          <cell r="AD322" t="str">
            <v>∆</v>
          </cell>
          <cell r="AE322">
            <v>0</v>
          </cell>
        </row>
        <row r="323">
          <cell r="W323" t="str">
            <v>TOTAL : OPERATIONS</v>
          </cell>
          <cell r="X323">
            <v>3062000</v>
          </cell>
          <cell r="Y323">
            <v>2981000</v>
          </cell>
          <cell r="Z323">
            <v>3057000</v>
          </cell>
          <cell r="AA323">
            <v>3430000</v>
          </cell>
          <cell r="AB323">
            <v>3645660</v>
          </cell>
          <cell r="AC323">
            <v>9357410</v>
          </cell>
          <cell r="AD323" t="str">
            <v>∆</v>
          </cell>
          <cell r="AE323">
            <v>5711750</v>
          </cell>
        </row>
        <row r="324">
          <cell r="AB324" t="str">
            <v/>
          </cell>
          <cell r="AC324" t="str">
            <v/>
          </cell>
          <cell r="AD324" t="str">
            <v>∆</v>
          </cell>
        </row>
        <row r="325">
          <cell r="V325" t="str">
            <v>[100] GENERAL FUND : NON DEPARTMENTAL : NON DIVISIONAL</v>
          </cell>
        </row>
        <row r="326">
          <cell r="V326" t="str">
            <v>GENERAL : CAPITAL</v>
          </cell>
          <cell r="AB326" t="str">
            <v/>
          </cell>
          <cell r="AC326" t="str">
            <v/>
          </cell>
          <cell r="AD326" t="str">
            <v>∆</v>
          </cell>
        </row>
        <row r="327">
          <cell r="V327" t="str">
            <v>100.00.00.900-7000.04</v>
          </cell>
          <cell r="W327" t="str">
            <v>Capital Outlay Equipment Replacement</v>
          </cell>
          <cell r="X327">
            <v>0</v>
          </cell>
          <cell r="Y327">
            <v>0</v>
          </cell>
          <cell r="Z327">
            <v>0</v>
          </cell>
          <cell r="AA327">
            <v>37000</v>
          </cell>
          <cell r="AB327">
            <v>0</v>
          </cell>
          <cell r="AC327">
            <v>0</v>
          </cell>
          <cell r="AD327" t="str">
            <v>∆</v>
          </cell>
          <cell r="AE327">
            <v>0</v>
          </cell>
        </row>
        <row r="328">
          <cell r="V328" t="str">
            <v>100.00.00.900-7000.09</v>
          </cell>
          <cell r="W328" t="str">
            <v>Capital Outlay Computer Conversion</v>
          </cell>
          <cell r="X328">
            <v>31000</v>
          </cell>
          <cell r="Y328">
            <v>6000</v>
          </cell>
          <cell r="Z328">
            <v>0</v>
          </cell>
          <cell r="AA328">
            <v>0</v>
          </cell>
          <cell r="AB328">
            <v>40969</v>
          </cell>
          <cell r="AC328">
            <v>11000</v>
          </cell>
          <cell r="AD328" t="str">
            <v>∆</v>
          </cell>
          <cell r="AE328">
            <v>-29969</v>
          </cell>
        </row>
        <row r="329">
          <cell r="V329" t="str">
            <v>100.00.00.900-7000.27</v>
          </cell>
          <cell r="W329" t="str">
            <v>Capital Outlay Information Technology</v>
          </cell>
          <cell r="X329">
            <v>0</v>
          </cell>
          <cell r="Y329">
            <v>178000</v>
          </cell>
          <cell r="Z329">
            <v>93000</v>
          </cell>
          <cell r="AA329">
            <v>0</v>
          </cell>
          <cell r="AB329">
            <v>0</v>
          </cell>
          <cell r="AC329">
            <v>0</v>
          </cell>
          <cell r="AD329" t="str">
            <v>∆</v>
          </cell>
          <cell r="AE329">
            <v>0</v>
          </cell>
        </row>
        <row r="330">
          <cell r="W330" t="str">
            <v>TOTAL : CAPITAL</v>
          </cell>
          <cell r="X330">
            <v>31000</v>
          </cell>
          <cell r="Y330">
            <v>184000</v>
          </cell>
          <cell r="Z330">
            <v>93000</v>
          </cell>
          <cell r="AA330">
            <v>37000</v>
          </cell>
          <cell r="AB330">
            <v>40969</v>
          </cell>
          <cell r="AC330">
            <v>11000</v>
          </cell>
          <cell r="AD330" t="str">
            <v>∆</v>
          </cell>
          <cell r="AE330">
            <v>-29969</v>
          </cell>
        </row>
        <row r="331">
          <cell r="AB331" t="str">
            <v/>
          </cell>
          <cell r="AC331" t="str">
            <v/>
          </cell>
          <cell r="AD331" t="str">
            <v>∆</v>
          </cell>
        </row>
        <row r="332">
          <cell r="V332" t="str">
            <v>[100] GENERAL FUND : NON DEPARTMENTAL : NON DIVISIONAL</v>
          </cell>
        </row>
        <row r="333">
          <cell r="V333" t="str">
            <v>GENERAL : DEBT SERVICE</v>
          </cell>
          <cell r="AB333" t="str">
            <v/>
          </cell>
          <cell r="AC333" t="str">
            <v/>
          </cell>
          <cell r="AD333" t="str">
            <v>∆</v>
          </cell>
        </row>
        <row r="334">
          <cell r="V334" t="str">
            <v>100.00.00.900-8000.01</v>
          </cell>
          <cell r="W334" t="str">
            <v>Capital Improvements-General Government Land</v>
          </cell>
          <cell r="X334">
            <v>0</v>
          </cell>
          <cell r="Y334">
            <v>3425000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 t="str">
            <v>∆</v>
          </cell>
          <cell r="AE334">
            <v>0</v>
          </cell>
        </row>
        <row r="335">
          <cell r="V335" t="str">
            <v>100.00.00.900-8000.99</v>
          </cell>
          <cell r="W335" t="str">
            <v>Capital Improvements-General Government General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273497</v>
          </cell>
          <cell r="AC335">
            <v>273497</v>
          </cell>
          <cell r="AD335" t="str">
            <v>∆</v>
          </cell>
          <cell r="AE335">
            <v>0</v>
          </cell>
        </row>
        <row r="336">
          <cell r="V336" t="str">
            <v>100.00.00.900-8900.02</v>
          </cell>
          <cell r="W336" t="str">
            <v>Debt Service-Principal LaSalle-Viron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 t="str">
            <v>∆</v>
          </cell>
          <cell r="AE336">
            <v>0</v>
          </cell>
        </row>
        <row r="337">
          <cell r="V337" t="str">
            <v>100.00.00.900-8910.02</v>
          </cell>
          <cell r="W337" t="str">
            <v>Debt Service-Interest LaSalle-Viron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 t="str">
            <v>∆</v>
          </cell>
          <cell r="AE337">
            <v>0</v>
          </cell>
        </row>
        <row r="338">
          <cell r="W338" t="str">
            <v>TOTAL : DEBT SERVICE</v>
          </cell>
          <cell r="X338">
            <v>0</v>
          </cell>
          <cell r="Y338">
            <v>3425000</v>
          </cell>
          <cell r="Z338">
            <v>0</v>
          </cell>
          <cell r="AA338">
            <v>0</v>
          </cell>
          <cell r="AB338">
            <v>273497</v>
          </cell>
          <cell r="AC338">
            <v>273497</v>
          </cell>
          <cell r="AD338" t="str">
            <v>∆</v>
          </cell>
          <cell r="AE338">
            <v>0</v>
          </cell>
        </row>
        <row r="339">
          <cell r="AB339" t="str">
            <v/>
          </cell>
          <cell r="AC339" t="str">
            <v/>
          </cell>
          <cell r="AD339" t="str">
            <v>∆</v>
          </cell>
        </row>
        <row r="340">
          <cell r="V340" t="str">
            <v>[100] GENERAL FUND : NON DEPARTMENTAL : NON DIVISIONAL</v>
          </cell>
        </row>
        <row r="341">
          <cell r="V341" t="str">
            <v>GENERAL : OUTFLOW -TRANSFERS</v>
          </cell>
          <cell r="AB341" t="str">
            <v/>
          </cell>
          <cell r="AC341" t="str">
            <v/>
          </cell>
          <cell r="AD341" t="str">
            <v>∆</v>
          </cell>
        </row>
        <row r="342">
          <cell r="V342" t="str">
            <v>100.00.00.900-9000.14</v>
          </cell>
          <cell r="W342" t="str">
            <v>Transfers Out CDBG Fund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8965</v>
          </cell>
          <cell r="AC342">
            <v>8965</v>
          </cell>
          <cell r="AD342" t="str">
            <v>∆</v>
          </cell>
          <cell r="AE342">
            <v>0</v>
          </cell>
        </row>
        <row r="343">
          <cell r="V343" t="str">
            <v>100.00.00.900-9000.15</v>
          </cell>
          <cell r="W343" t="str">
            <v>Transfers Out Police Grants Fund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7478</v>
          </cell>
          <cell r="AC343">
            <v>7478</v>
          </cell>
          <cell r="AD343" t="str">
            <v>∆</v>
          </cell>
          <cell r="AE343">
            <v>0</v>
          </cell>
        </row>
        <row r="344">
          <cell r="V344" t="str">
            <v>100.00.00.900-9000.12</v>
          </cell>
          <cell r="W344" t="str">
            <v>Other Transfers Fire Grants Fund</v>
          </cell>
          <cell r="X344">
            <v>54000</v>
          </cell>
          <cell r="Y344">
            <v>0</v>
          </cell>
          <cell r="Z344">
            <v>0</v>
          </cell>
          <cell r="AA344">
            <v>0</v>
          </cell>
          <cell r="AB344">
            <v>73271</v>
          </cell>
          <cell r="AC344">
            <v>73271</v>
          </cell>
          <cell r="AD344" t="str">
            <v>∆</v>
          </cell>
          <cell r="AE344">
            <v>0</v>
          </cell>
        </row>
        <row r="345">
          <cell r="V345" t="str">
            <v>100.00.00.900-9000.20</v>
          </cell>
          <cell r="W345" t="str">
            <v>Other Transfers Recreation Fund</v>
          </cell>
          <cell r="X345">
            <v>250000</v>
          </cell>
          <cell r="Y345">
            <v>200000</v>
          </cell>
          <cell r="Z345">
            <v>425000</v>
          </cell>
          <cell r="AA345">
            <v>0</v>
          </cell>
          <cell r="AB345">
            <v>1307823</v>
          </cell>
          <cell r="AC345">
            <v>710000</v>
          </cell>
          <cell r="AD345" t="str">
            <v>∆</v>
          </cell>
          <cell r="AE345">
            <v>-597823</v>
          </cell>
        </row>
        <row r="346">
          <cell r="V346" t="str">
            <v>100.00.00.900-9000.25</v>
          </cell>
          <cell r="W346" t="str">
            <v>Other Transfers Development Fee Fund</v>
          </cell>
          <cell r="X346">
            <v>0</v>
          </cell>
          <cell r="Y346">
            <v>0</v>
          </cell>
          <cell r="Z346">
            <v>115000</v>
          </cell>
          <cell r="AA346">
            <v>0</v>
          </cell>
          <cell r="AB346">
            <v>0</v>
          </cell>
          <cell r="AC346">
            <v>0</v>
          </cell>
          <cell r="AD346" t="str">
            <v>∆</v>
          </cell>
          <cell r="AE346">
            <v>0</v>
          </cell>
        </row>
        <row r="347">
          <cell r="V347" t="str">
            <v>100.00.00.900-9000.34</v>
          </cell>
          <cell r="W347" t="str">
            <v>Other Transfers Development Services Fund</v>
          </cell>
          <cell r="X347">
            <v>450000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 t="str">
            <v>∆</v>
          </cell>
          <cell r="AE347">
            <v>0</v>
          </cell>
        </row>
        <row r="348">
          <cell r="V348" t="str">
            <v>100.00.00.900-9000.42</v>
          </cell>
          <cell r="W348" t="str">
            <v>Other Transfers Gas Tax Fund</v>
          </cell>
          <cell r="X348">
            <v>0</v>
          </cell>
          <cell r="Y348">
            <v>17000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 t="str">
            <v>∆</v>
          </cell>
          <cell r="AE348">
            <v>0</v>
          </cell>
        </row>
        <row r="349">
          <cell r="V349" t="str">
            <v>100.00.00.900-9000.62</v>
          </cell>
          <cell r="W349" t="str">
            <v>Other Transfers Golf Fund</v>
          </cell>
          <cell r="X349">
            <v>0</v>
          </cell>
          <cell r="Y349">
            <v>0</v>
          </cell>
          <cell r="Z349">
            <v>150000</v>
          </cell>
          <cell r="AA349">
            <v>150000</v>
          </cell>
          <cell r="AB349">
            <v>143816</v>
          </cell>
          <cell r="AC349">
            <v>143816</v>
          </cell>
          <cell r="AD349" t="str">
            <v>∆</v>
          </cell>
          <cell r="AE349">
            <v>0</v>
          </cell>
        </row>
        <row r="350">
          <cell r="V350" t="str">
            <v>100.00.00.900-9000.63</v>
          </cell>
          <cell r="W350" t="str">
            <v>Other Transfers PFIP Sewer</v>
          </cell>
          <cell r="X350">
            <v>364000</v>
          </cell>
          <cell r="Y350">
            <v>4195000</v>
          </cell>
          <cell r="Z350">
            <v>225000</v>
          </cell>
          <cell r="AA350">
            <v>250000</v>
          </cell>
          <cell r="AB350">
            <v>0</v>
          </cell>
          <cell r="AC350">
            <v>0</v>
          </cell>
          <cell r="AD350" t="str">
            <v>∆</v>
          </cell>
          <cell r="AE350">
            <v>0</v>
          </cell>
        </row>
        <row r="351">
          <cell r="V351" t="str">
            <v>100.00.00.900-9000.64</v>
          </cell>
          <cell r="W351" t="str">
            <v>Other Transfers Sewer M&amp;O Fund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 t="str">
            <v>∆</v>
          </cell>
          <cell r="AE351">
            <v>0</v>
          </cell>
        </row>
        <row r="352">
          <cell r="V352" t="str">
            <v>100.00.00.900-9000.82</v>
          </cell>
          <cell r="W352" t="str">
            <v>Other Transfers Vehicle Fund</v>
          </cell>
          <cell r="X352">
            <v>0</v>
          </cell>
          <cell r="Y352">
            <v>70000</v>
          </cell>
          <cell r="Z352">
            <v>186000</v>
          </cell>
          <cell r="AA352">
            <v>186000</v>
          </cell>
          <cell r="AB352">
            <v>0</v>
          </cell>
          <cell r="AC352">
            <v>0</v>
          </cell>
          <cell r="AD352" t="str">
            <v>∆</v>
          </cell>
          <cell r="AE352">
            <v>0</v>
          </cell>
        </row>
        <row r="353">
          <cell r="V353" t="str">
            <v>100.00.00.900-9000.83</v>
          </cell>
          <cell r="W353" t="str">
            <v>Other Transfers Information Technology Fund</v>
          </cell>
          <cell r="X353">
            <v>0</v>
          </cell>
          <cell r="Y353">
            <v>83000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 t="str">
            <v>∆</v>
          </cell>
          <cell r="AE353">
            <v>0</v>
          </cell>
        </row>
        <row r="354">
          <cell r="V354" t="str">
            <v>100.00.00.900-9000.84</v>
          </cell>
          <cell r="W354" t="str">
            <v>Other Transfers Equipment Fund</v>
          </cell>
          <cell r="X354">
            <v>0</v>
          </cell>
          <cell r="Y354">
            <v>80000</v>
          </cell>
          <cell r="Z354">
            <v>120000</v>
          </cell>
          <cell r="AA354">
            <v>120000</v>
          </cell>
          <cell r="AB354">
            <v>0</v>
          </cell>
          <cell r="AC354">
            <v>0</v>
          </cell>
          <cell r="AD354" t="str">
            <v>∆</v>
          </cell>
          <cell r="AE354">
            <v>0</v>
          </cell>
        </row>
        <row r="355">
          <cell r="V355" t="str">
            <v>100.00.00.900-9887.01</v>
          </cell>
          <cell r="W355" t="str">
            <v>Bad Debt Expense Service Fees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 t="str">
            <v>∆</v>
          </cell>
          <cell r="AE355">
            <v>0</v>
          </cell>
        </row>
        <row r="356">
          <cell r="W356" t="str">
            <v>TOTAL : OUTFLOW -TRANSFERS</v>
          </cell>
          <cell r="X356">
            <v>1118000</v>
          </cell>
          <cell r="Y356">
            <v>4645000</v>
          </cell>
          <cell r="Z356">
            <v>1221000</v>
          </cell>
          <cell r="AA356">
            <v>706000</v>
          </cell>
          <cell r="AB356">
            <v>1541353</v>
          </cell>
          <cell r="AC356">
            <v>943530</v>
          </cell>
          <cell r="AD356" t="str">
            <v>∆</v>
          </cell>
          <cell r="AE356">
            <v>-597823</v>
          </cell>
        </row>
        <row r="357">
          <cell r="AB357" t="str">
            <v/>
          </cell>
          <cell r="AC357" t="str">
            <v/>
          </cell>
          <cell r="AD357" t="str">
            <v>∆</v>
          </cell>
        </row>
        <row r="358">
          <cell r="V358" t="str">
            <v>[100] GENERAL FUND : NON DEPARTMENTAL : NON DIVISIONAL</v>
          </cell>
        </row>
        <row r="359">
          <cell r="V359" t="str">
            <v>EMERGENCY OPERATIONS : PERSONNEL</v>
          </cell>
          <cell r="AB359" t="str">
            <v/>
          </cell>
          <cell r="AC359" t="str">
            <v/>
          </cell>
          <cell r="AD359" t="str">
            <v>∆</v>
          </cell>
        </row>
        <row r="360">
          <cell r="V360" t="str">
            <v>100.00.00.968-5000.02</v>
          </cell>
          <cell r="W360" t="str">
            <v>Salaries Part Time</v>
          </cell>
          <cell r="X360">
            <v>0</v>
          </cell>
          <cell r="Y360">
            <v>0</v>
          </cell>
          <cell r="Z360">
            <v>0</v>
          </cell>
          <cell r="AA360">
            <v>55000</v>
          </cell>
          <cell r="AB360">
            <v>0</v>
          </cell>
          <cell r="AC360">
            <v>18000</v>
          </cell>
          <cell r="AD360" t="str">
            <v>∆</v>
          </cell>
          <cell r="AE360">
            <v>18000</v>
          </cell>
        </row>
        <row r="361">
          <cell r="V361" t="str">
            <v>100.00.00.968-5000.13</v>
          </cell>
          <cell r="W361" t="str">
            <v>Salaries Emergency Operations</v>
          </cell>
          <cell r="X361">
            <v>0</v>
          </cell>
          <cell r="Y361">
            <v>0</v>
          </cell>
          <cell r="Z361">
            <v>4000</v>
          </cell>
          <cell r="AA361">
            <v>0</v>
          </cell>
          <cell r="AB361">
            <v>0</v>
          </cell>
          <cell r="AC361">
            <v>0</v>
          </cell>
          <cell r="AD361" t="str">
            <v>∆</v>
          </cell>
          <cell r="AE361">
            <v>0</v>
          </cell>
        </row>
        <row r="362">
          <cell r="V362" t="str">
            <v>100.00.00.968-5100.11</v>
          </cell>
          <cell r="W362" t="str">
            <v>Benefits Medicare</v>
          </cell>
          <cell r="X362">
            <v>0</v>
          </cell>
          <cell r="Y362">
            <v>0</v>
          </cell>
          <cell r="Z362">
            <v>0</v>
          </cell>
          <cell r="AA362">
            <v>1000</v>
          </cell>
          <cell r="AB362">
            <v>0</v>
          </cell>
          <cell r="AC362">
            <v>0</v>
          </cell>
          <cell r="AD362" t="str">
            <v>∆</v>
          </cell>
          <cell r="AE362">
            <v>0</v>
          </cell>
        </row>
        <row r="363">
          <cell r="W363" t="str">
            <v>TOTAL : PERSONNEL</v>
          </cell>
          <cell r="X363">
            <v>0</v>
          </cell>
          <cell r="Y363">
            <v>0</v>
          </cell>
          <cell r="Z363">
            <v>4000</v>
          </cell>
          <cell r="AA363">
            <v>56000</v>
          </cell>
          <cell r="AB363">
            <v>0</v>
          </cell>
          <cell r="AC363">
            <v>18000</v>
          </cell>
          <cell r="AD363" t="str">
            <v>∆</v>
          </cell>
          <cell r="AE363">
            <v>18000</v>
          </cell>
        </row>
        <row r="364">
          <cell r="AB364" t="str">
            <v/>
          </cell>
          <cell r="AC364" t="str">
            <v/>
          </cell>
          <cell r="AD364" t="str">
            <v>∆</v>
          </cell>
        </row>
        <row r="365">
          <cell r="V365" t="str">
            <v>[100] GENERAL FUND : NON DEPARTMENTAL : NON DIVISIONAL</v>
          </cell>
        </row>
        <row r="366">
          <cell r="V366" t="str">
            <v>EMERGENCY OPERATIONS : OPERATIONS</v>
          </cell>
          <cell r="AB366" t="str">
            <v/>
          </cell>
          <cell r="AC366" t="str">
            <v/>
          </cell>
          <cell r="AD366" t="str">
            <v>∆</v>
          </cell>
        </row>
        <row r="367">
          <cell r="V367" t="str">
            <v>100.00.00.968-6000.34</v>
          </cell>
          <cell r="W367" t="str">
            <v>Professional Services Emergency Operations</v>
          </cell>
          <cell r="X367">
            <v>0</v>
          </cell>
          <cell r="Y367">
            <v>0</v>
          </cell>
          <cell r="Z367">
            <v>3000</v>
          </cell>
          <cell r="AA367">
            <v>4000</v>
          </cell>
          <cell r="AB367">
            <v>0</v>
          </cell>
          <cell r="AC367">
            <v>0</v>
          </cell>
          <cell r="AD367" t="str">
            <v>∆</v>
          </cell>
          <cell r="AE367">
            <v>0</v>
          </cell>
        </row>
        <row r="368">
          <cell r="V368" t="str">
            <v>100.00.00.968-6200.14</v>
          </cell>
          <cell r="W368" t="str">
            <v>Supplies Emergency Operations</v>
          </cell>
          <cell r="X368">
            <v>0</v>
          </cell>
          <cell r="Y368">
            <v>0</v>
          </cell>
          <cell r="Z368">
            <v>129000</v>
          </cell>
          <cell r="AA368">
            <v>468000</v>
          </cell>
          <cell r="AB368">
            <v>0</v>
          </cell>
          <cell r="AC368">
            <v>0</v>
          </cell>
          <cell r="AD368" t="str">
            <v>∆</v>
          </cell>
          <cell r="AE368">
            <v>0</v>
          </cell>
        </row>
        <row r="369">
          <cell r="W369" t="str">
            <v>TOTAL : OPERATIONS</v>
          </cell>
          <cell r="X369">
            <v>0</v>
          </cell>
          <cell r="Y369">
            <v>0</v>
          </cell>
          <cell r="Z369">
            <v>132000</v>
          </cell>
          <cell r="AA369">
            <v>472000</v>
          </cell>
          <cell r="AB369">
            <v>0</v>
          </cell>
          <cell r="AC369">
            <v>0</v>
          </cell>
          <cell r="AD369" t="str">
            <v>∆</v>
          </cell>
          <cell r="AE369">
            <v>0</v>
          </cell>
        </row>
        <row r="370">
          <cell r="AB370" t="str">
            <v/>
          </cell>
          <cell r="AC370" t="str">
            <v/>
          </cell>
          <cell r="AD370" t="str">
            <v>∆</v>
          </cell>
        </row>
        <row r="371">
          <cell r="V371" t="str">
            <v>[100] GENERAL FUND : CITY CLERK : NON DIVISIONAL</v>
          </cell>
          <cell r="AB371" t="str">
            <v/>
          </cell>
          <cell r="AC371" t="str">
            <v/>
          </cell>
          <cell r="AD371" t="str">
            <v>∆</v>
          </cell>
        </row>
        <row r="372">
          <cell r="V372" t="str">
            <v>CITY CLERK : PERSONNEL</v>
          </cell>
          <cell r="AB372" t="str">
            <v/>
          </cell>
          <cell r="AC372" t="str">
            <v/>
          </cell>
          <cell r="AD372" t="str">
            <v>∆</v>
          </cell>
        </row>
        <row r="373">
          <cell r="V373" t="str">
            <v>100.01.00.100-5000.01</v>
          </cell>
          <cell r="W373" t="str">
            <v>Salaries Regular</v>
          </cell>
          <cell r="X373">
            <v>353000</v>
          </cell>
          <cell r="Y373">
            <v>353000</v>
          </cell>
          <cell r="Z373">
            <v>346000</v>
          </cell>
          <cell r="AA373">
            <v>328000</v>
          </cell>
          <cell r="AB373">
            <v>391212</v>
          </cell>
          <cell r="AC373">
            <v>391212</v>
          </cell>
          <cell r="AD373" t="str">
            <v>∆</v>
          </cell>
          <cell r="AE373">
            <v>0</v>
          </cell>
        </row>
        <row r="374">
          <cell r="V374" t="str">
            <v>100.01.00.100-5000.02</v>
          </cell>
          <cell r="W374" t="str">
            <v>Salaries Part Time</v>
          </cell>
          <cell r="X374">
            <v>10000</v>
          </cell>
          <cell r="Y374">
            <v>14000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 t="str">
            <v>∆</v>
          </cell>
          <cell r="AE374">
            <v>0</v>
          </cell>
        </row>
        <row r="375">
          <cell r="V375" t="str">
            <v>100.01.00.100-5000.03</v>
          </cell>
          <cell r="W375" t="str">
            <v>Salaries Overtime</v>
          </cell>
          <cell r="X375">
            <v>1000</v>
          </cell>
          <cell r="Y375">
            <v>2000</v>
          </cell>
          <cell r="Z375">
            <v>5000</v>
          </cell>
          <cell r="AA375">
            <v>3000</v>
          </cell>
          <cell r="AB375">
            <v>0</v>
          </cell>
          <cell r="AC375">
            <v>4000</v>
          </cell>
          <cell r="AD375" t="str">
            <v>∆</v>
          </cell>
          <cell r="AE375">
            <v>4000</v>
          </cell>
        </row>
        <row r="376">
          <cell r="V376" t="str">
            <v>100.01.00.100-5000.06</v>
          </cell>
          <cell r="W376" t="str">
            <v>Salaries Out of Class</v>
          </cell>
          <cell r="X376">
            <v>0</v>
          </cell>
          <cell r="Y376">
            <v>0</v>
          </cell>
          <cell r="Z376">
            <v>10000</v>
          </cell>
          <cell r="AA376">
            <v>4000</v>
          </cell>
          <cell r="AB376">
            <v>0</v>
          </cell>
          <cell r="AC376">
            <v>0</v>
          </cell>
          <cell r="AD376" t="str">
            <v>∆</v>
          </cell>
          <cell r="AE376">
            <v>0</v>
          </cell>
        </row>
        <row r="377">
          <cell r="V377" t="str">
            <v>100.01.00.100-5000.07</v>
          </cell>
          <cell r="W377" t="str">
            <v>Salaries Admin Leave Pay</v>
          </cell>
          <cell r="X377">
            <v>4000</v>
          </cell>
          <cell r="Y377">
            <v>5000</v>
          </cell>
          <cell r="Z377">
            <v>2000</v>
          </cell>
          <cell r="AA377">
            <v>9000</v>
          </cell>
          <cell r="AB377">
            <v>7374</v>
          </cell>
          <cell r="AC377">
            <v>7374</v>
          </cell>
          <cell r="AD377" t="str">
            <v>∆</v>
          </cell>
          <cell r="AE377">
            <v>0</v>
          </cell>
        </row>
        <row r="378">
          <cell r="V378" t="str">
            <v>100.01.00.100-5000.08</v>
          </cell>
          <cell r="W378" t="str">
            <v>Salaries Longevity Pay</v>
          </cell>
          <cell r="X378">
            <v>1000</v>
          </cell>
          <cell r="Y378">
            <v>0</v>
          </cell>
          <cell r="Z378">
            <v>1000</v>
          </cell>
          <cell r="AA378">
            <v>1000</v>
          </cell>
          <cell r="AB378">
            <v>5700</v>
          </cell>
          <cell r="AC378">
            <v>5700</v>
          </cell>
          <cell r="AD378" t="str">
            <v>∆</v>
          </cell>
          <cell r="AE378">
            <v>0</v>
          </cell>
        </row>
        <row r="379">
          <cell r="V379" t="str">
            <v>100.01.00.100-5000.10</v>
          </cell>
          <cell r="W379" t="str">
            <v>Salaries Furloughs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 t="str">
            <v>∆</v>
          </cell>
          <cell r="AE379">
            <v>0</v>
          </cell>
        </row>
        <row r="380">
          <cell r="V380" t="str">
            <v>100.01.00.100-5000.12</v>
          </cell>
          <cell r="W380" t="str">
            <v>Salaries Compensated Absences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 t="str">
            <v>∆</v>
          </cell>
          <cell r="AE380">
            <v>0</v>
          </cell>
        </row>
        <row r="381">
          <cell r="V381" t="str">
            <v>100.01.00.100-5100.00</v>
          </cell>
          <cell r="W381" t="str">
            <v>Benefits PERS Pool Liability</v>
          </cell>
          <cell r="X381">
            <v>58000</v>
          </cell>
          <cell r="Y381">
            <v>64000</v>
          </cell>
          <cell r="Z381">
            <v>68000</v>
          </cell>
          <cell r="AA381">
            <v>53000</v>
          </cell>
          <cell r="AB381">
            <v>68549</v>
          </cell>
          <cell r="AC381">
            <v>61000</v>
          </cell>
          <cell r="AD381" t="str">
            <v>∆</v>
          </cell>
          <cell r="AE381">
            <v>-7549</v>
          </cell>
        </row>
        <row r="382">
          <cell r="V382" t="str">
            <v>100.01.00.100-5100.01</v>
          </cell>
          <cell r="W382" t="str">
            <v>Benefits Retirement</v>
          </cell>
          <cell r="X382">
            <v>16000</v>
          </cell>
          <cell r="Y382">
            <v>18000</v>
          </cell>
          <cell r="Z382">
            <v>17000</v>
          </cell>
          <cell r="AA382">
            <v>19000</v>
          </cell>
          <cell r="AB382">
            <v>29417</v>
          </cell>
          <cell r="AC382">
            <v>29417</v>
          </cell>
          <cell r="AD382" t="str">
            <v>∆</v>
          </cell>
          <cell r="AE382">
            <v>0</v>
          </cell>
        </row>
        <row r="383">
          <cell r="V383" t="str">
            <v>100.01.00.100-5100.02</v>
          </cell>
          <cell r="W383" t="str">
            <v>Benefits Health Insurance</v>
          </cell>
          <cell r="X383">
            <v>69000</v>
          </cell>
          <cell r="Y383">
            <v>63000</v>
          </cell>
          <cell r="Z383">
            <v>54000</v>
          </cell>
          <cell r="AA383">
            <v>34000</v>
          </cell>
          <cell r="AB383">
            <v>51782</v>
          </cell>
          <cell r="AC383">
            <v>51782</v>
          </cell>
          <cell r="AD383" t="str">
            <v>∆</v>
          </cell>
          <cell r="AE383">
            <v>0</v>
          </cell>
        </row>
        <row r="384">
          <cell r="V384" t="str">
            <v>100.01.00.100-5100.03</v>
          </cell>
          <cell r="W384" t="str">
            <v>Benefits Dental Insurance</v>
          </cell>
          <cell r="X384">
            <v>6000</v>
          </cell>
          <cell r="Y384">
            <v>5000</v>
          </cell>
          <cell r="Z384">
            <v>4000</v>
          </cell>
          <cell r="AA384">
            <v>3000</v>
          </cell>
          <cell r="AB384">
            <v>4642</v>
          </cell>
          <cell r="AC384">
            <v>4642</v>
          </cell>
          <cell r="AD384" t="str">
            <v>∆</v>
          </cell>
          <cell r="AE384">
            <v>0</v>
          </cell>
        </row>
        <row r="385">
          <cell r="V385" t="str">
            <v>100.01.00.100-5100.04</v>
          </cell>
          <cell r="W385" t="str">
            <v>Benefits Vision Insurance</v>
          </cell>
          <cell r="X385">
            <v>1000</v>
          </cell>
          <cell r="Y385">
            <v>1000</v>
          </cell>
          <cell r="Z385">
            <v>1000</v>
          </cell>
          <cell r="AA385">
            <v>1000</v>
          </cell>
          <cell r="AB385">
            <v>768</v>
          </cell>
          <cell r="AC385">
            <v>768</v>
          </cell>
          <cell r="AD385" t="str">
            <v>∆</v>
          </cell>
          <cell r="AE385">
            <v>0</v>
          </cell>
        </row>
        <row r="386">
          <cell r="V386" t="str">
            <v>100.01.00.100-5100.05</v>
          </cell>
          <cell r="W386" t="str">
            <v>Benefits Life Insurance</v>
          </cell>
          <cell r="X386">
            <v>1000</v>
          </cell>
          <cell r="Y386">
            <v>1000</v>
          </cell>
          <cell r="Z386">
            <v>0</v>
          </cell>
          <cell r="AA386">
            <v>0</v>
          </cell>
          <cell r="AB386">
            <v>260</v>
          </cell>
          <cell r="AC386">
            <v>260</v>
          </cell>
          <cell r="AD386" t="str">
            <v>∆</v>
          </cell>
          <cell r="AE386">
            <v>0</v>
          </cell>
        </row>
        <row r="387">
          <cell r="V387" t="str">
            <v>100.01.00.100-5100.06</v>
          </cell>
          <cell r="W387" t="str">
            <v>Benefits Worker's Comp</v>
          </cell>
          <cell r="X387">
            <v>10000</v>
          </cell>
          <cell r="Y387">
            <v>11000</v>
          </cell>
          <cell r="Z387">
            <v>13000</v>
          </cell>
          <cell r="AA387">
            <v>13000</v>
          </cell>
          <cell r="AB387">
            <v>12600</v>
          </cell>
          <cell r="AC387">
            <v>16000</v>
          </cell>
          <cell r="AD387" t="str">
            <v>∆</v>
          </cell>
          <cell r="AE387">
            <v>3400</v>
          </cell>
        </row>
        <row r="388">
          <cell r="V388" t="str">
            <v>100.01.00.100-5100.07</v>
          </cell>
          <cell r="W388" t="str">
            <v>Benefits Long Term Disability</v>
          </cell>
          <cell r="X388">
            <v>2000</v>
          </cell>
          <cell r="Y388">
            <v>2000</v>
          </cell>
          <cell r="Z388">
            <v>2000</v>
          </cell>
          <cell r="AA388">
            <v>1000</v>
          </cell>
          <cell r="AB388">
            <v>767</v>
          </cell>
          <cell r="AC388">
            <v>767</v>
          </cell>
          <cell r="AD388" t="str">
            <v>∆</v>
          </cell>
          <cell r="AE388">
            <v>0</v>
          </cell>
        </row>
        <row r="389">
          <cell r="V389" t="str">
            <v>100.01.00.100-5100.08</v>
          </cell>
          <cell r="W389" t="str">
            <v>Benefits Deferred Compensation</v>
          </cell>
          <cell r="X389">
            <v>7000</v>
          </cell>
          <cell r="Y389">
            <v>8000</v>
          </cell>
          <cell r="Z389">
            <v>7000</v>
          </cell>
          <cell r="AA389">
            <v>6000</v>
          </cell>
          <cell r="AB389">
            <v>8606</v>
          </cell>
          <cell r="AC389">
            <v>8606</v>
          </cell>
          <cell r="AD389" t="str">
            <v>∆</v>
          </cell>
          <cell r="AE389">
            <v>0</v>
          </cell>
        </row>
        <row r="390">
          <cell r="V390" t="str">
            <v>100.01.00.100-5100.09</v>
          </cell>
          <cell r="W390" t="str">
            <v>Benefits Unemployment Insurance</v>
          </cell>
          <cell r="X390">
            <v>0</v>
          </cell>
          <cell r="Y390">
            <v>1000</v>
          </cell>
          <cell r="Z390">
            <v>0</v>
          </cell>
          <cell r="AA390">
            <v>6000</v>
          </cell>
          <cell r="AB390">
            <v>0</v>
          </cell>
          <cell r="AC390">
            <v>0</v>
          </cell>
          <cell r="AD390" t="str">
            <v>∆</v>
          </cell>
          <cell r="AE390">
            <v>0</v>
          </cell>
        </row>
        <row r="391">
          <cell r="V391" t="str">
            <v>100.01.00.100-5100.11</v>
          </cell>
          <cell r="W391" t="str">
            <v>Benefits Medicare</v>
          </cell>
          <cell r="X391">
            <v>5000</v>
          </cell>
          <cell r="Y391">
            <v>6000</v>
          </cell>
          <cell r="Z391">
            <v>5000</v>
          </cell>
          <cell r="AA391">
            <v>5000</v>
          </cell>
          <cell r="AB391">
            <v>5935</v>
          </cell>
          <cell r="AC391">
            <v>5935</v>
          </cell>
          <cell r="AD391" t="str">
            <v>∆</v>
          </cell>
          <cell r="AE391">
            <v>0</v>
          </cell>
        </row>
        <row r="392">
          <cell r="V392" t="str">
            <v>100.01.00.100-5100.12</v>
          </cell>
          <cell r="W392" t="str">
            <v>Benefits Annual Physical Exam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 t="str">
            <v>∆</v>
          </cell>
          <cell r="AE392">
            <v>0</v>
          </cell>
        </row>
        <row r="393">
          <cell r="V393" t="str">
            <v>100.01.00.100-5100.15</v>
          </cell>
          <cell r="W393" t="str">
            <v>Benefits Cell Phone Allowance</v>
          </cell>
          <cell r="X393">
            <v>2000</v>
          </cell>
          <cell r="Y393">
            <v>2000</v>
          </cell>
          <cell r="Z393">
            <v>2000</v>
          </cell>
          <cell r="AA393">
            <v>2000</v>
          </cell>
          <cell r="AB393">
            <v>1440</v>
          </cell>
          <cell r="AC393">
            <v>2200</v>
          </cell>
          <cell r="AD393" t="str">
            <v>∆</v>
          </cell>
          <cell r="AE393">
            <v>760</v>
          </cell>
        </row>
        <row r="394">
          <cell r="V394" t="str">
            <v>100.01.00.100-5100.17</v>
          </cell>
          <cell r="W394" t="str">
            <v>Benefits Other Post Employment Benefits</v>
          </cell>
          <cell r="X394">
            <v>20000</v>
          </cell>
          <cell r="Y394">
            <v>24000</v>
          </cell>
          <cell r="Z394">
            <v>24000</v>
          </cell>
          <cell r="AA394">
            <v>24000</v>
          </cell>
          <cell r="AB394">
            <v>24500</v>
          </cell>
          <cell r="AC394">
            <v>24500</v>
          </cell>
          <cell r="AD394" t="str">
            <v>∆</v>
          </cell>
          <cell r="AE394">
            <v>0</v>
          </cell>
        </row>
        <row r="395">
          <cell r="W395" t="str">
            <v>TOTAL : PERSONNEL</v>
          </cell>
          <cell r="X395">
            <v>566000</v>
          </cell>
          <cell r="Y395">
            <v>580000</v>
          </cell>
          <cell r="Z395">
            <v>561000</v>
          </cell>
          <cell r="AA395">
            <v>512000</v>
          </cell>
          <cell r="AB395">
            <v>613552</v>
          </cell>
          <cell r="AC395">
            <v>614163</v>
          </cell>
          <cell r="AD395" t="str">
            <v>∆</v>
          </cell>
          <cell r="AE395">
            <v>611</v>
          </cell>
        </row>
        <row r="396">
          <cell r="AB396" t="str">
            <v/>
          </cell>
          <cell r="AC396" t="str">
            <v/>
          </cell>
          <cell r="AD396" t="str">
            <v>∆</v>
          </cell>
        </row>
        <row r="397">
          <cell r="V397" t="str">
            <v>[100] GENERAL FUND : CITY CLERK : NON DIVISIONAL</v>
          </cell>
        </row>
        <row r="398">
          <cell r="V398" t="str">
            <v>CITY CLERK : OPERATIONS</v>
          </cell>
          <cell r="AB398" t="str">
            <v/>
          </cell>
          <cell r="AC398" t="str">
            <v/>
          </cell>
          <cell r="AD398" t="str">
            <v>∆</v>
          </cell>
        </row>
        <row r="399">
          <cell r="V399" t="str">
            <v>100.01.00.100-6000.01</v>
          </cell>
          <cell r="W399" t="str">
            <v>Professional Services General</v>
          </cell>
          <cell r="X399">
            <v>9000</v>
          </cell>
          <cell r="Y399">
            <v>9000</v>
          </cell>
          <cell r="Z399">
            <v>9000</v>
          </cell>
          <cell r="AA399">
            <v>34000</v>
          </cell>
          <cell r="AB399">
            <v>24000</v>
          </cell>
          <cell r="AC399">
            <v>24000</v>
          </cell>
          <cell r="AD399" t="str">
            <v>∆</v>
          </cell>
          <cell r="AE399">
            <v>0</v>
          </cell>
        </row>
        <row r="400">
          <cell r="V400" t="str">
            <v>100.01.00.100-6100.01</v>
          </cell>
          <cell r="W400" t="str">
            <v>Utilities Electric</v>
          </cell>
          <cell r="X400">
            <v>19000</v>
          </cell>
          <cell r="Y400">
            <v>19000</v>
          </cell>
          <cell r="Z400">
            <v>19000</v>
          </cell>
          <cell r="AA400">
            <v>18000</v>
          </cell>
          <cell r="AB400">
            <v>20000</v>
          </cell>
          <cell r="AC400">
            <v>47000</v>
          </cell>
          <cell r="AD400" t="str">
            <v>∆</v>
          </cell>
          <cell r="AE400">
            <v>27000</v>
          </cell>
        </row>
        <row r="401">
          <cell r="V401" t="str">
            <v>100.01.00.100-6100.02</v>
          </cell>
          <cell r="W401" t="str">
            <v>Utilities Telephone</v>
          </cell>
          <cell r="X401">
            <v>1000</v>
          </cell>
          <cell r="Y401">
            <v>1000</v>
          </cell>
          <cell r="Z401">
            <v>1000</v>
          </cell>
          <cell r="AA401">
            <v>1000</v>
          </cell>
          <cell r="AB401">
            <v>1100</v>
          </cell>
          <cell r="AC401">
            <v>1100</v>
          </cell>
          <cell r="AD401" t="str">
            <v>∆</v>
          </cell>
          <cell r="AE401">
            <v>0</v>
          </cell>
        </row>
        <row r="402">
          <cell r="V402" t="str">
            <v>100.01.00.100-6100.03</v>
          </cell>
          <cell r="W402" t="str">
            <v>Utilities Data Transmission / ISP</v>
          </cell>
          <cell r="X402">
            <v>1000</v>
          </cell>
          <cell r="Y402">
            <v>1000</v>
          </cell>
          <cell r="Z402">
            <v>1000</v>
          </cell>
          <cell r="AA402">
            <v>4000</v>
          </cell>
          <cell r="AB402">
            <v>1500</v>
          </cell>
          <cell r="AC402">
            <v>4100</v>
          </cell>
          <cell r="AD402" t="str">
            <v>∆</v>
          </cell>
          <cell r="AE402">
            <v>2600</v>
          </cell>
        </row>
        <row r="403">
          <cell r="V403" t="str">
            <v>100.01.00.100-6100.05</v>
          </cell>
          <cell r="W403" t="str">
            <v>Utilities Cable</v>
          </cell>
          <cell r="X403">
            <v>1000</v>
          </cell>
          <cell r="Y403">
            <v>1000</v>
          </cell>
          <cell r="Z403">
            <v>1000</v>
          </cell>
          <cell r="AA403">
            <v>1000</v>
          </cell>
          <cell r="AB403">
            <v>660</v>
          </cell>
          <cell r="AC403">
            <v>660</v>
          </cell>
          <cell r="AD403" t="str">
            <v>∆</v>
          </cell>
          <cell r="AE403">
            <v>0</v>
          </cell>
        </row>
        <row r="404">
          <cell r="V404" t="str">
            <v>100.01.00.100-6200.01</v>
          </cell>
          <cell r="W404" t="str">
            <v>Supplies Office</v>
          </cell>
          <cell r="X404">
            <v>2000</v>
          </cell>
          <cell r="Y404">
            <v>4000</v>
          </cell>
          <cell r="Z404">
            <v>7000</v>
          </cell>
          <cell r="AA404">
            <v>0</v>
          </cell>
          <cell r="AB404">
            <v>4000</v>
          </cell>
          <cell r="AC404">
            <v>4000</v>
          </cell>
          <cell r="AD404" t="str">
            <v>∆</v>
          </cell>
          <cell r="AE404">
            <v>0</v>
          </cell>
        </row>
        <row r="405">
          <cell r="V405" t="str">
            <v>100.01.00.100-6200.02</v>
          </cell>
          <cell r="W405" t="str">
            <v>Supplies Special Department</v>
          </cell>
          <cell r="X405">
            <v>6000</v>
          </cell>
          <cell r="Y405">
            <v>2000</v>
          </cell>
          <cell r="Z405">
            <v>11000</v>
          </cell>
          <cell r="AA405">
            <v>3000</v>
          </cell>
          <cell r="AB405">
            <v>3000</v>
          </cell>
          <cell r="AC405">
            <v>3000</v>
          </cell>
          <cell r="AD405" t="str">
            <v>∆</v>
          </cell>
          <cell r="AE405">
            <v>0</v>
          </cell>
        </row>
        <row r="406">
          <cell r="V406" t="str">
            <v>100.01.00.100-6200.13</v>
          </cell>
          <cell r="W406" t="str">
            <v>Supplies Elections</v>
          </cell>
          <cell r="X406">
            <v>0</v>
          </cell>
          <cell r="Y406">
            <v>0</v>
          </cell>
          <cell r="Z406">
            <v>1000</v>
          </cell>
          <cell r="AA406">
            <v>0</v>
          </cell>
          <cell r="AB406">
            <v>1000</v>
          </cell>
          <cell r="AC406">
            <v>1000</v>
          </cell>
          <cell r="AD406" t="str">
            <v>∆</v>
          </cell>
          <cell r="AE406">
            <v>0</v>
          </cell>
        </row>
        <row r="407">
          <cell r="V407" t="str">
            <v>100.01.00.100-6300.01</v>
          </cell>
          <cell r="W407" t="str">
            <v>Dues &amp; Subscriptions Memberships</v>
          </cell>
          <cell r="X407">
            <v>1000</v>
          </cell>
          <cell r="Y407">
            <v>1000</v>
          </cell>
          <cell r="Z407">
            <v>1000</v>
          </cell>
          <cell r="AA407">
            <v>0</v>
          </cell>
          <cell r="AB407">
            <v>1270</v>
          </cell>
          <cell r="AC407">
            <v>1800</v>
          </cell>
          <cell r="AD407" t="str">
            <v>∆</v>
          </cell>
          <cell r="AE407">
            <v>530</v>
          </cell>
        </row>
        <row r="408">
          <cell r="V408" t="str">
            <v>100.01.00.100-6500.04</v>
          </cell>
          <cell r="W408" t="str">
            <v>Claims &amp; Insurance Insurance Premiums</v>
          </cell>
          <cell r="X408">
            <v>14000</v>
          </cell>
          <cell r="Y408">
            <v>18000</v>
          </cell>
          <cell r="Z408">
            <v>22000</v>
          </cell>
          <cell r="AA408">
            <v>22000</v>
          </cell>
          <cell r="AB408">
            <v>22200</v>
          </cell>
          <cell r="AC408">
            <v>22000</v>
          </cell>
          <cell r="AD408" t="str">
            <v>∆</v>
          </cell>
          <cell r="AE408">
            <v>-200</v>
          </cell>
        </row>
        <row r="409">
          <cell r="V409" t="str">
            <v>100.01.00.100-6600.01</v>
          </cell>
          <cell r="W409" t="str">
            <v>Administrative Expenses Meetings</v>
          </cell>
          <cell r="X409">
            <v>0</v>
          </cell>
          <cell r="Y409">
            <v>0</v>
          </cell>
          <cell r="Z409">
            <v>1000</v>
          </cell>
          <cell r="AA409">
            <v>0</v>
          </cell>
          <cell r="AB409">
            <v>500</v>
          </cell>
          <cell r="AC409">
            <v>500</v>
          </cell>
          <cell r="AD409" t="str">
            <v>∆</v>
          </cell>
          <cell r="AE409">
            <v>0</v>
          </cell>
        </row>
        <row r="410">
          <cell r="V410" t="str">
            <v>100.01.00.100-6600.03</v>
          </cell>
          <cell r="W410" t="str">
            <v>Administrative Expenses Mileage Reimbursement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500</v>
          </cell>
          <cell r="AC410">
            <v>500</v>
          </cell>
          <cell r="AD410" t="str">
            <v>∆</v>
          </cell>
          <cell r="AE410">
            <v>0</v>
          </cell>
        </row>
        <row r="411">
          <cell r="V411" t="str">
            <v>100.01.00.100-6600.04</v>
          </cell>
          <cell r="W411" t="str">
            <v>Administrative Expenses Training/Conferences</v>
          </cell>
          <cell r="X411">
            <v>11000</v>
          </cell>
          <cell r="Y411">
            <v>8000</v>
          </cell>
          <cell r="Z411">
            <v>6000</v>
          </cell>
          <cell r="AA411">
            <v>6000</v>
          </cell>
          <cell r="AB411">
            <v>12000</v>
          </cell>
          <cell r="AC411">
            <v>12000</v>
          </cell>
          <cell r="AD411" t="str">
            <v>∆</v>
          </cell>
          <cell r="AE411">
            <v>0</v>
          </cell>
        </row>
        <row r="412">
          <cell r="V412" t="str">
            <v>100.01.00.100-6600.07</v>
          </cell>
          <cell r="W412" t="str">
            <v>Administrative Expenses Employee Recruitment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 t="str">
            <v>∆</v>
          </cell>
          <cell r="AE412">
            <v>0</v>
          </cell>
        </row>
        <row r="413">
          <cell r="V413" t="str">
            <v>100.01.00.100-6600.14</v>
          </cell>
          <cell r="W413" t="str">
            <v>Administrative Expenses Filing/Recording Fee</v>
          </cell>
          <cell r="X413">
            <v>0</v>
          </cell>
          <cell r="Y413">
            <v>0</v>
          </cell>
          <cell r="Z413">
            <v>0</v>
          </cell>
          <cell r="AA413">
            <v>1000</v>
          </cell>
          <cell r="AB413">
            <v>400</v>
          </cell>
          <cell r="AC413">
            <v>400</v>
          </cell>
          <cell r="AD413" t="str">
            <v>∆</v>
          </cell>
          <cell r="AE413">
            <v>0</v>
          </cell>
        </row>
        <row r="414">
          <cell r="V414" t="str">
            <v>100.01.00.100-6600.31</v>
          </cell>
          <cell r="W414" t="str">
            <v>Administrative Expenses Election</v>
          </cell>
          <cell r="X414">
            <v>1000</v>
          </cell>
          <cell r="Y414">
            <v>115000</v>
          </cell>
          <cell r="Z414">
            <v>-8000</v>
          </cell>
          <cell r="AA414">
            <v>161000</v>
          </cell>
          <cell r="AB414">
            <v>0</v>
          </cell>
          <cell r="AC414">
            <v>0</v>
          </cell>
          <cell r="AD414" t="str">
            <v>∆</v>
          </cell>
          <cell r="AE414">
            <v>0</v>
          </cell>
        </row>
        <row r="415">
          <cell r="V415" t="str">
            <v>100.01.00.100-6600.40</v>
          </cell>
          <cell r="W415" t="str">
            <v>Administrative Expenses Election Training/Conference</v>
          </cell>
          <cell r="X415">
            <v>0</v>
          </cell>
          <cell r="Y415">
            <v>3000</v>
          </cell>
          <cell r="Z415">
            <v>3000</v>
          </cell>
          <cell r="AA415">
            <v>0</v>
          </cell>
          <cell r="AB415">
            <v>5000</v>
          </cell>
          <cell r="AC415">
            <v>5000</v>
          </cell>
          <cell r="AD415" t="str">
            <v>∆</v>
          </cell>
          <cell r="AE415">
            <v>0</v>
          </cell>
        </row>
        <row r="416">
          <cell r="W416" t="str">
            <v>TOTAL : OPERATIONS</v>
          </cell>
          <cell r="X416">
            <v>66000</v>
          </cell>
          <cell r="Y416">
            <v>182000</v>
          </cell>
          <cell r="Z416">
            <v>75000</v>
          </cell>
          <cell r="AA416">
            <v>251000</v>
          </cell>
          <cell r="AB416">
            <v>97130</v>
          </cell>
          <cell r="AC416">
            <v>127060</v>
          </cell>
          <cell r="AD416" t="str">
            <v>∆</v>
          </cell>
          <cell r="AE416">
            <v>29930</v>
          </cell>
        </row>
        <row r="417">
          <cell r="AB417" t="str">
            <v/>
          </cell>
          <cell r="AC417" t="str">
            <v/>
          </cell>
          <cell r="AD417" t="str">
            <v>∆</v>
          </cell>
        </row>
        <row r="418">
          <cell r="V418" t="str">
            <v>[100] GENERAL FUND : CITY CLERK : NON DIVISIONAL</v>
          </cell>
        </row>
        <row r="419">
          <cell r="V419" t="str">
            <v>RECORDS MANAGEMENT : PERSONNEL</v>
          </cell>
          <cell r="AB419" t="str">
            <v/>
          </cell>
          <cell r="AC419" t="str">
            <v/>
          </cell>
          <cell r="AD419" t="str">
            <v>∆</v>
          </cell>
        </row>
        <row r="420">
          <cell r="V420" t="str">
            <v>100.01.00.110-5000.01</v>
          </cell>
          <cell r="W420" t="str">
            <v>Salaries Regular</v>
          </cell>
          <cell r="X420">
            <v>0</v>
          </cell>
          <cell r="Y420">
            <v>0</v>
          </cell>
          <cell r="Z420">
            <v>0</v>
          </cell>
          <cell r="AA420">
            <v>6000</v>
          </cell>
          <cell r="AB420">
            <v>116124</v>
          </cell>
          <cell r="AC420">
            <v>116124</v>
          </cell>
          <cell r="AD420" t="str">
            <v>∆</v>
          </cell>
          <cell r="AE420">
            <v>0</v>
          </cell>
        </row>
        <row r="421">
          <cell r="V421" t="str">
            <v>100.01.00.110-5000.07</v>
          </cell>
          <cell r="W421" t="str">
            <v>Salaries Admin Leave Pay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2234</v>
          </cell>
          <cell r="AC421">
            <v>2234</v>
          </cell>
          <cell r="AD421" t="str">
            <v>∆</v>
          </cell>
          <cell r="AE421">
            <v>0</v>
          </cell>
        </row>
        <row r="422">
          <cell r="V422" t="str">
            <v>100.01.00.110-5000.08</v>
          </cell>
          <cell r="W422" t="str">
            <v>Salaries Longevity Pay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1200</v>
          </cell>
          <cell r="AC422">
            <v>1200</v>
          </cell>
          <cell r="AD422" t="str">
            <v>∆</v>
          </cell>
          <cell r="AE422">
            <v>0</v>
          </cell>
        </row>
        <row r="423">
          <cell r="V423" t="str">
            <v>100.01.00.110-5100.00</v>
          </cell>
          <cell r="W423" t="str">
            <v>Benefits PERS Pool Liability</v>
          </cell>
          <cell r="X423">
            <v>0</v>
          </cell>
          <cell r="Y423">
            <v>0</v>
          </cell>
          <cell r="Z423">
            <v>0</v>
          </cell>
          <cell r="AA423">
            <v>1000</v>
          </cell>
          <cell r="AB423">
            <v>0</v>
          </cell>
          <cell r="AC423">
            <v>0</v>
          </cell>
          <cell r="AD423" t="str">
            <v>∆</v>
          </cell>
          <cell r="AE423">
            <v>0</v>
          </cell>
        </row>
        <row r="424">
          <cell r="V424" t="str">
            <v>100.01.00.110-5100.01</v>
          </cell>
          <cell r="W424" t="str">
            <v>Benefits Retirement</v>
          </cell>
          <cell r="X424">
            <v>0</v>
          </cell>
          <cell r="Y424">
            <v>0</v>
          </cell>
          <cell r="Z424">
            <v>0</v>
          </cell>
          <cell r="AA424">
            <v>1000</v>
          </cell>
          <cell r="AB424">
            <v>7041</v>
          </cell>
          <cell r="AC424">
            <v>7041</v>
          </cell>
          <cell r="AD424" t="str">
            <v>∆</v>
          </cell>
          <cell r="AE424">
            <v>0</v>
          </cell>
        </row>
        <row r="425">
          <cell r="V425" t="str">
            <v>100.01.00.110-5100.02</v>
          </cell>
          <cell r="W425" t="str">
            <v>Benefits Health Insurance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23604</v>
          </cell>
          <cell r="AC425">
            <v>23604</v>
          </cell>
          <cell r="AD425" t="str">
            <v>∆</v>
          </cell>
          <cell r="AE425">
            <v>0</v>
          </cell>
        </row>
        <row r="426">
          <cell r="V426" t="str">
            <v>100.01.00.110-5100.03</v>
          </cell>
          <cell r="W426" t="str">
            <v>Benefits Dental Insurance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1525</v>
          </cell>
          <cell r="AC426">
            <v>1525</v>
          </cell>
          <cell r="AD426" t="str">
            <v>∆</v>
          </cell>
          <cell r="AE426">
            <v>0</v>
          </cell>
        </row>
        <row r="427">
          <cell r="V427" t="str">
            <v>100.01.00.110-5100.04</v>
          </cell>
          <cell r="W427" t="str">
            <v>Benefits Vision Insurance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246</v>
          </cell>
          <cell r="AC427">
            <v>246</v>
          </cell>
          <cell r="AD427" t="str">
            <v>∆</v>
          </cell>
          <cell r="AE427">
            <v>0</v>
          </cell>
        </row>
        <row r="428">
          <cell r="V428" t="str">
            <v>100.01.00.110-5100.05</v>
          </cell>
          <cell r="W428" t="str">
            <v>Benefits Life Insurance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 t="str">
            <v>∆</v>
          </cell>
          <cell r="AE428">
            <v>0</v>
          </cell>
        </row>
        <row r="429">
          <cell r="V429" t="str">
            <v>100.01.00.110-5100.07</v>
          </cell>
          <cell r="W429" t="str">
            <v>Benefits Long Term Disability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1059</v>
          </cell>
          <cell r="AC429">
            <v>1059</v>
          </cell>
          <cell r="AD429" t="str">
            <v>∆</v>
          </cell>
          <cell r="AE429">
            <v>0</v>
          </cell>
        </row>
        <row r="430">
          <cell r="V430" t="str">
            <v>100.01.00.110-5100.08</v>
          </cell>
          <cell r="W430" t="str">
            <v>Benefits Deferred Compensation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 t="str">
            <v>∆</v>
          </cell>
          <cell r="AE430">
            <v>0</v>
          </cell>
        </row>
        <row r="431">
          <cell r="V431" t="str">
            <v>100.01.00.110-5100.11</v>
          </cell>
          <cell r="W431" t="str">
            <v>Benefits Medicare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1734</v>
          </cell>
          <cell r="AC431">
            <v>1734</v>
          </cell>
          <cell r="AD431" t="str">
            <v>∆</v>
          </cell>
          <cell r="AE431">
            <v>0</v>
          </cell>
        </row>
        <row r="432">
          <cell r="W432" t="str">
            <v>TOTAL : PERSONNEL</v>
          </cell>
          <cell r="X432">
            <v>0</v>
          </cell>
          <cell r="Y432">
            <v>0</v>
          </cell>
          <cell r="Z432">
            <v>0</v>
          </cell>
          <cell r="AA432">
            <v>8000</v>
          </cell>
          <cell r="AB432">
            <v>154767</v>
          </cell>
          <cell r="AC432">
            <v>154767</v>
          </cell>
          <cell r="AD432" t="str">
            <v>∆</v>
          </cell>
          <cell r="AE432">
            <v>0</v>
          </cell>
        </row>
        <row r="433">
          <cell r="AB433" t="str">
            <v/>
          </cell>
          <cell r="AC433" t="str">
            <v/>
          </cell>
          <cell r="AD433" t="str">
            <v>∆</v>
          </cell>
        </row>
        <row r="434">
          <cell r="V434" t="str">
            <v>[100] GENERAL FUND : CITY CLERK : NON DIVISIONAL</v>
          </cell>
        </row>
        <row r="435">
          <cell r="V435" t="str">
            <v>RECORDS MANAGEMENT : OPERATIONS</v>
          </cell>
          <cell r="AB435" t="str">
            <v/>
          </cell>
          <cell r="AC435" t="str">
            <v/>
          </cell>
          <cell r="AD435" t="str">
            <v>∆</v>
          </cell>
        </row>
        <row r="436">
          <cell r="V436" t="str">
            <v>100.01.00.110-6000.01</v>
          </cell>
          <cell r="W436" t="str">
            <v>Professional Services General</v>
          </cell>
          <cell r="X436">
            <v>32000</v>
          </cell>
          <cell r="Y436">
            <v>96000</v>
          </cell>
          <cell r="Z436">
            <v>111000</v>
          </cell>
          <cell r="AA436">
            <v>142000</v>
          </cell>
          <cell r="AB436">
            <v>399597</v>
          </cell>
          <cell r="AC436">
            <v>399597</v>
          </cell>
          <cell r="AD436" t="str">
            <v>∆</v>
          </cell>
          <cell r="AE436">
            <v>0</v>
          </cell>
        </row>
        <row r="437">
          <cell r="V437" t="str">
            <v>100.01.00.110-6000.12</v>
          </cell>
          <cell r="W437" t="str">
            <v>Professional Services Contract Services</v>
          </cell>
          <cell r="X437">
            <v>5000</v>
          </cell>
          <cell r="Y437">
            <v>6000</v>
          </cell>
          <cell r="Z437">
            <v>5000</v>
          </cell>
          <cell r="AA437">
            <v>2000</v>
          </cell>
          <cell r="AB437">
            <v>20500</v>
          </cell>
          <cell r="AC437">
            <v>20500</v>
          </cell>
          <cell r="AD437" t="str">
            <v>∆</v>
          </cell>
          <cell r="AE437">
            <v>0</v>
          </cell>
        </row>
        <row r="438">
          <cell r="V438" t="str">
            <v>100.01.00.110-6200.02</v>
          </cell>
          <cell r="W438" t="str">
            <v>Supplies Special Department</v>
          </cell>
          <cell r="X438">
            <v>1000</v>
          </cell>
          <cell r="Y438">
            <v>0</v>
          </cell>
          <cell r="Z438">
            <v>0</v>
          </cell>
          <cell r="AA438">
            <v>1000</v>
          </cell>
          <cell r="AB438">
            <v>2000</v>
          </cell>
          <cell r="AC438">
            <v>2000</v>
          </cell>
          <cell r="AD438" t="str">
            <v>∆</v>
          </cell>
          <cell r="AE438">
            <v>0</v>
          </cell>
        </row>
        <row r="439">
          <cell r="V439" t="str">
            <v>100.01.00.110-6300.01</v>
          </cell>
          <cell r="W439" t="str">
            <v>Dues &amp; Subscriptions Memberships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400</v>
          </cell>
          <cell r="AC439">
            <v>400</v>
          </cell>
          <cell r="AD439" t="str">
            <v>∆</v>
          </cell>
          <cell r="AE439">
            <v>0</v>
          </cell>
        </row>
        <row r="440">
          <cell r="V440" t="str">
            <v>100.01.00.110-6600.01</v>
          </cell>
          <cell r="W440" t="str">
            <v>Administrative Expenses Meetings</v>
          </cell>
          <cell r="X440">
            <v>1000</v>
          </cell>
          <cell r="Y440">
            <v>0</v>
          </cell>
          <cell r="Z440">
            <v>0</v>
          </cell>
          <cell r="AA440">
            <v>0</v>
          </cell>
          <cell r="AB440">
            <v>500</v>
          </cell>
          <cell r="AC440">
            <v>500</v>
          </cell>
          <cell r="AD440" t="str">
            <v>∆</v>
          </cell>
          <cell r="AE440">
            <v>0</v>
          </cell>
        </row>
        <row r="441">
          <cell r="V441" t="str">
            <v>100.01.00.110-6600.04</v>
          </cell>
          <cell r="W441" t="str">
            <v>Administrative Expenses Training/Conferences</v>
          </cell>
          <cell r="X441">
            <v>1000</v>
          </cell>
          <cell r="Y441">
            <v>1000</v>
          </cell>
          <cell r="Z441">
            <v>1000</v>
          </cell>
          <cell r="AA441">
            <v>0</v>
          </cell>
          <cell r="AB441">
            <v>2000</v>
          </cell>
          <cell r="AC441">
            <v>2000</v>
          </cell>
          <cell r="AD441" t="str">
            <v>∆</v>
          </cell>
          <cell r="AE441">
            <v>0</v>
          </cell>
        </row>
        <row r="442">
          <cell r="W442" t="str">
            <v>TOTAL : OPERATIONS</v>
          </cell>
          <cell r="X442">
            <v>40000</v>
          </cell>
          <cell r="Y442">
            <v>103000</v>
          </cell>
          <cell r="Z442">
            <v>117000</v>
          </cell>
          <cell r="AA442">
            <v>145000</v>
          </cell>
          <cell r="AB442">
            <v>424997</v>
          </cell>
          <cell r="AC442">
            <v>424997</v>
          </cell>
          <cell r="AD442" t="str">
            <v>∆</v>
          </cell>
          <cell r="AE442">
            <v>0</v>
          </cell>
        </row>
        <row r="443">
          <cell r="AB443" t="str">
            <v/>
          </cell>
          <cell r="AC443" t="str">
            <v/>
          </cell>
          <cell r="AD443" t="str">
            <v>∆</v>
          </cell>
        </row>
        <row r="444">
          <cell r="V444" t="str">
            <v>[100] GENERAL FUND : CITY CLERK : NON DIVISIONAL</v>
          </cell>
        </row>
        <row r="445">
          <cell r="V445" t="str">
            <v>CITY COUNCIL : PERSONNEL</v>
          </cell>
          <cell r="AB445" t="str">
            <v/>
          </cell>
          <cell r="AC445" t="str">
            <v/>
          </cell>
          <cell r="AD445" t="str">
            <v>∆</v>
          </cell>
        </row>
        <row r="446">
          <cell r="V446" t="str">
            <v>100.01.00.120-5000.01</v>
          </cell>
          <cell r="W446" t="str">
            <v>Salaries Regular</v>
          </cell>
          <cell r="X446">
            <v>30000</v>
          </cell>
          <cell r="Y446">
            <v>36000</v>
          </cell>
          <cell r="Z446">
            <v>47000</v>
          </cell>
          <cell r="AA446">
            <v>36000</v>
          </cell>
          <cell r="AB446">
            <v>43200</v>
          </cell>
          <cell r="AC446">
            <v>43200</v>
          </cell>
          <cell r="AD446" t="str">
            <v>∆</v>
          </cell>
          <cell r="AE446">
            <v>0</v>
          </cell>
        </row>
        <row r="447">
          <cell r="V447" t="str">
            <v>100.01.00.120-5100.00</v>
          </cell>
          <cell r="W447" t="str">
            <v>Benefits PERS Pool Liability</v>
          </cell>
          <cell r="X447">
            <v>1000</v>
          </cell>
          <cell r="Y447">
            <v>1000</v>
          </cell>
          <cell r="Z447">
            <v>1000</v>
          </cell>
          <cell r="AA447">
            <v>1000</v>
          </cell>
          <cell r="AB447">
            <v>1365</v>
          </cell>
          <cell r="AC447">
            <v>2000</v>
          </cell>
          <cell r="AD447" t="str">
            <v>∆</v>
          </cell>
          <cell r="AE447">
            <v>635</v>
          </cell>
        </row>
        <row r="448">
          <cell r="V448" t="str">
            <v>100.01.00.120-5100.01</v>
          </cell>
          <cell r="W448" t="str">
            <v>Benefits Retirement</v>
          </cell>
          <cell r="X448">
            <v>1000</v>
          </cell>
          <cell r="Y448">
            <v>0</v>
          </cell>
          <cell r="Z448">
            <v>1000</v>
          </cell>
          <cell r="AA448">
            <v>1000</v>
          </cell>
          <cell r="AB448">
            <v>846</v>
          </cell>
          <cell r="AC448">
            <v>846</v>
          </cell>
          <cell r="AD448" t="str">
            <v>∆</v>
          </cell>
          <cell r="AE448">
            <v>0</v>
          </cell>
        </row>
        <row r="449">
          <cell r="V449" t="str">
            <v>100.01.00.120-5100.02</v>
          </cell>
          <cell r="W449" t="str">
            <v>Benefits Health Insurance</v>
          </cell>
          <cell r="X449">
            <v>65000</v>
          </cell>
          <cell r="Y449">
            <v>48000</v>
          </cell>
          <cell r="Z449">
            <v>32000</v>
          </cell>
          <cell r="AA449">
            <v>24000</v>
          </cell>
          <cell r="AB449">
            <v>23880</v>
          </cell>
          <cell r="AC449">
            <v>23880</v>
          </cell>
          <cell r="AD449" t="str">
            <v>∆</v>
          </cell>
          <cell r="AE449">
            <v>0</v>
          </cell>
        </row>
        <row r="450">
          <cell r="V450" t="str">
            <v>100.01.00.120-5100.03</v>
          </cell>
          <cell r="W450" t="str">
            <v>Benefits Dental Insurance</v>
          </cell>
          <cell r="X450">
            <v>6000</v>
          </cell>
          <cell r="Y450">
            <v>5000</v>
          </cell>
          <cell r="Z450">
            <v>7000</v>
          </cell>
          <cell r="AA450">
            <v>5000</v>
          </cell>
          <cell r="AB450">
            <v>6590</v>
          </cell>
          <cell r="AC450">
            <v>6590</v>
          </cell>
          <cell r="AD450" t="str">
            <v>∆</v>
          </cell>
          <cell r="AE450">
            <v>0</v>
          </cell>
        </row>
        <row r="451">
          <cell r="V451" t="str">
            <v>100.01.00.120-5100.04</v>
          </cell>
          <cell r="W451" t="str">
            <v>Benefits Vision Insurance</v>
          </cell>
          <cell r="X451">
            <v>1000</v>
          </cell>
          <cell r="Y451">
            <v>1000</v>
          </cell>
          <cell r="Z451">
            <v>1000</v>
          </cell>
          <cell r="AA451">
            <v>1000</v>
          </cell>
          <cell r="AB451">
            <v>1055</v>
          </cell>
          <cell r="AC451">
            <v>1055</v>
          </cell>
          <cell r="AD451" t="str">
            <v>∆</v>
          </cell>
          <cell r="AE451">
            <v>0</v>
          </cell>
        </row>
        <row r="452">
          <cell r="V452" t="str">
            <v>100.01.00.120-5100.05</v>
          </cell>
          <cell r="W452" t="str">
            <v>Benefits Life Insurance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88</v>
          </cell>
          <cell r="AC452">
            <v>88</v>
          </cell>
          <cell r="AD452" t="str">
            <v>∆</v>
          </cell>
          <cell r="AE452">
            <v>0</v>
          </cell>
        </row>
        <row r="453">
          <cell r="V453" t="str">
            <v>100.01.00.120-5100.06</v>
          </cell>
          <cell r="W453" t="str">
            <v>Benefits Worker's Comp</v>
          </cell>
          <cell r="X453">
            <v>2000</v>
          </cell>
          <cell r="Y453">
            <v>2000</v>
          </cell>
          <cell r="Z453">
            <v>3000</v>
          </cell>
          <cell r="AA453">
            <v>3000</v>
          </cell>
          <cell r="AB453">
            <v>3000</v>
          </cell>
          <cell r="AC453">
            <v>2000</v>
          </cell>
          <cell r="AD453" t="str">
            <v>∆</v>
          </cell>
          <cell r="AE453">
            <v>-1000</v>
          </cell>
        </row>
        <row r="454">
          <cell r="V454" t="str">
            <v>100.01.00.120-5100.07</v>
          </cell>
          <cell r="W454" t="str">
            <v>Benefits Long Term Disability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24</v>
          </cell>
          <cell r="AC454">
            <v>24</v>
          </cell>
          <cell r="AD454" t="str">
            <v>∆</v>
          </cell>
          <cell r="AE454">
            <v>0</v>
          </cell>
        </row>
        <row r="455">
          <cell r="V455" t="str">
            <v>100.01.00.120-5100.08</v>
          </cell>
          <cell r="W455" t="str">
            <v>Benefits Deferred Compensation</v>
          </cell>
          <cell r="X455">
            <v>2000</v>
          </cell>
          <cell r="Y455">
            <v>2000</v>
          </cell>
          <cell r="Z455">
            <v>2000</v>
          </cell>
          <cell r="AA455">
            <v>2000</v>
          </cell>
          <cell r="AB455">
            <v>2160</v>
          </cell>
          <cell r="AC455">
            <v>2160</v>
          </cell>
          <cell r="AD455" t="str">
            <v>∆</v>
          </cell>
          <cell r="AE455">
            <v>0</v>
          </cell>
        </row>
        <row r="456">
          <cell r="V456" t="str">
            <v>100.01.00.120-5100.11</v>
          </cell>
          <cell r="W456" t="str">
            <v>Benefits Medicare</v>
          </cell>
          <cell r="X456">
            <v>0</v>
          </cell>
          <cell r="Y456">
            <v>1000</v>
          </cell>
          <cell r="Z456">
            <v>1000</v>
          </cell>
          <cell r="AA456">
            <v>1000</v>
          </cell>
          <cell r="AB456">
            <v>661</v>
          </cell>
          <cell r="AC456">
            <v>661</v>
          </cell>
          <cell r="AD456" t="str">
            <v>∆</v>
          </cell>
          <cell r="AE456">
            <v>0</v>
          </cell>
        </row>
        <row r="457">
          <cell r="V457" t="str">
            <v>100.01.00.120-5100.17</v>
          </cell>
          <cell r="W457" t="str">
            <v>Benefits Other Post Employment Benefits</v>
          </cell>
          <cell r="X457">
            <v>7000</v>
          </cell>
          <cell r="Y457">
            <v>6000</v>
          </cell>
          <cell r="Z457">
            <v>6000</v>
          </cell>
          <cell r="AA457">
            <v>5000</v>
          </cell>
          <cell r="AB457">
            <v>5500</v>
          </cell>
          <cell r="AC457">
            <v>5500</v>
          </cell>
          <cell r="AD457" t="str">
            <v>∆</v>
          </cell>
          <cell r="AE457">
            <v>0</v>
          </cell>
        </row>
        <row r="458">
          <cell r="W458" t="str">
            <v>TOTAL : PERSONNEL</v>
          </cell>
          <cell r="X458">
            <v>115000</v>
          </cell>
          <cell r="Y458">
            <v>102000</v>
          </cell>
          <cell r="Z458">
            <v>101000</v>
          </cell>
          <cell r="AA458">
            <v>79000</v>
          </cell>
          <cell r="AB458">
            <v>88369</v>
          </cell>
          <cell r="AC458">
            <v>88004</v>
          </cell>
          <cell r="AD458" t="str">
            <v>∆</v>
          </cell>
          <cell r="AE458">
            <v>-365</v>
          </cell>
        </row>
        <row r="459">
          <cell r="AB459" t="str">
            <v/>
          </cell>
          <cell r="AC459" t="str">
            <v/>
          </cell>
          <cell r="AD459" t="str">
            <v>∆</v>
          </cell>
        </row>
        <row r="460">
          <cell r="V460" t="str">
            <v>[100] GENERAL FUND : CITY CLERK : NON DIVISIONAL</v>
          </cell>
        </row>
        <row r="461">
          <cell r="V461" t="str">
            <v>CITY COUNCIL : OPERATIONS</v>
          </cell>
          <cell r="AB461" t="str">
            <v/>
          </cell>
          <cell r="AC461" t="str">
            <v/>
          </cell>
          <cell r="AD461" t="str">
            <v>∆</v>
          </cell>
        </row>
        <row r="462">
          <cell r="V462" t="str">
            <v>100.01.00.120-6100.02</v>
          </cell>
          <cell r="W462" t="str">
            <v>Utilities Telephone</v>
          </cell>
          <cell r="X462">
            <v>0</v>
          </cell>
          <cell r="Y462">
            <v>0</v>
          </cell>
          <cell r="Z462">
            <v>2000</v>
          </cell>
          <cell r="AA462">
            <v>2000</v>
          </cell>
          <cell r="AB462">
            <v>0</v>
          </cell>
          <cell r="AC462">
            <v>2000</v>
          </cell>
          <cell r="AD462" t="str">
            <v>∆</v>
          </cell>
          <cell r="AE462">
            <v>2000</v>
          </cell>
        </row>
        <row r="463">
          <cell r="V463" t="str">
            <v>100.01.00.120-6100.03</v>
          </cell>
          <cell r="W463" t="str">
            <v>Utilities Data Transmission / ISP</v>
          </cell>
          <cell r="X463">
            <v>1000</v>
          </cell>
          <cell r="Y463">
            <v>5000</v>
          </cell>
          <cell r="Z463">
            <v>2000</v>
          </cell>
          <cell r="AA463">
            <v>2000</v>
          </cell>
          <cell r="AB463">
            <v>0</v>
          </cell>
          <cell r="AC463">
            <v>2000</v>
          </cell>
          <cell r="AD463" t="str">
            <v>∆</v>
          </cell>
          <cell r="AE463">
            <v>2000</v>
          </cell>
        </row>
        <row r="464">
          <cell r="V464" t="str">
            <v>100.01.00.120-6200.01</v>
          </cell>
          <cell r="W464" t="str">
            <v>Supplies Office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 t="str">
            <v>∆</v>
          </cell>
          <cell r="AE464">
            <v>0</v>
          </cell>
        </row>
        <row r="465">
          <cell r="V465" t="str">
            <v>100.01.00.120-6200.02</v>
          </cell>
          <cell r="W465" t="str">
            <v>Supplies Special Department</v>
          </cell>
          <cell r="X465">
            <v>4000</v>
          </cell>
          <cell r="Y465">
            <v>6000</v>
          </cell>
          <cell r="Z465">
            <v>7000</v>
          </cell>
          <cell r="AA465">
            <v>3000</v>
          </cell>
          <cell r="AB465">
            <v>6000</v>
          </cell>
          <cell r="AC465">
            <v>6000</v>
          </cell>
          <cell r="AD465" t="str">
            <v>∆</v>
          </cell>
          <cell r="AE465">
            <v>0</v>
          </cell>
        </row>
        <row r="466">
          <cell r="V466" t="str">
            <v>100.01.00.120-6300.01</v>
          </cell>
          <cell r="W466" t="str">
            <v>Dues &amp; Subscriptions Memberships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250</v>
          </cell>
          <cell r="AC466">
            <v>250</v>
          </cell>
          <cell r="AD466" t="str">
            <v>∆</v>
          </cell>
          <cell r="AE466">
            <v>0</v>
          </cell>
        </row>
        <row r="467">
          <cell r="V467" t="str">
            <v>100.01.00.120-6600.01</v>
          </cell>
          <cell r="W467" t="str">
            <v>Administrative Expenses Meetings</v>
          </cell>
          <cell r="X467">
            <v>1000</v>
          </cell>
          <cell r="Y467">
            <v>5000</v>
          </cell>
          <cell r="Z467">
            <v>5000</v>
          </cell>
          <cell r="AA467">
            <v>2000</v>
          </cell>
          <cell r="AB467">
            <v>6000</v>
          </cell>
          <cell r="AC467">
            <v>6000</v>
          </cell>
          <cell r="AD467" t="str">
            <v>∆</v>
          </cell>
          <cell r="AE467">
            <v>0</v>
          </cell>
        </row>
        <row r="468">
          <cell r="V468" t="str">
            <v>100.01.00.120-6600.03</v>
          </cell>
          <cell r="W468" t="str">
            <v>Administrative Expenses Mileage Reimbursement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500</v>
          </cell>
          <cell r="AC468">
            <v>500</v>
          </cell>
          <cell r="AD468" t="str">
            <v>∆</v>
          </cell>
          <cell r="AE468">
            <v>0</v>
          </cell>
        </row>
        <row r="469">
          <cell r="V469" t="str">
            <v>100.01.00.120-6600.04</v>
          </cell>
          <cell r="W469" t="str">
            <v>Administrative Expenses Training/Conferences</v>
          </cell>
          <cell r="X469">
            <v>21000</v>
          </cell>
          <cell r="Y469">
            <v>27000</v>
          </cell>
          <cell r="Z469">
            <v>18000</v>
          </cell>
          <cell r="AA469">
            <v>4000</v>
          </cell>
          <cell r="AB469">
            <v>40000</v>
          </cell>
          <cell r="AC469">
            <v>40000</v>
          </cell>
          <cell r="AD469" t="str">
            <v>∆</v>
          </cell>
          <cell r="AE469">
            <v>0</v>
          </cell>
        </row>
        <row r="470">
          <cell r="V470" t="str">
            <v>100.01.00.120-6600.39</v>
          </cell>
          <cell r="W470" t="str">
            <v>Administrative Expenses Leadership Training</v>
          </cell>
          <cell r="X470">
            <v>0</v>
          </cell>
          <cell r="Y470">
            <v>0</v>
          </cell>
          <cell r="Z470">
            <v>7000</v>
          </cell>
          <cell r="AA470">
            <v>12000</v>
          </cell>
          <cell r="AB470">
            <v>15000</v>
          </cell>
          <cell r="AC470">
            <v>15000</v>
          </cell>
          <cell r="AD470" t="str">
            <v>∆</v>
          </cell>
          <cell r="AE470">
            <v>0</v>
          </cell>
        </row>
        <row r="471">
          <cell r="W471" t="str">
            <v>TOTAL : OPERATIONS</v>
          </cell>
          <cell r="X471">
            <v>27000</v>
          </cell>
          <cell r="Y471">
            <v>43000</v>
          </cell>
          <cell r="Z471">
            <v>41000</v>
          </cell>
          <cell r="AA471">
            <v>25000</v>
          </cell>
          <cell r="AB471">
            <v>67750</v>
          </cell>
          <cell r="AC471">
            <v>71750</v>
          </cell>
          <cell r="AD471" t="str">
            <v>∆</v>
          </cell>
          <cell r="AE471">
            <v>4000</v>
          </cell>
        </row>
        <row r="472">
          <cell r="AB472" t="str">
            <v/>
          </cell>
          <cell r="AC472" t="str">
            <v/>
          </cell>
          <cell r="AD472" t="str">
            <v>∆</v>
          </cell>
        </row>
        <row r="473">
          <cell r="V473" t="str">
            <v>[100] GENERAL FUND : CITY ATTORNEY : NON DIVISIONAL</v>
          </cell>
          <cell r="AB473" t="str">
            <v/>
          </cell>
          <cell r="AC473" t="str">
            <v/>
          </cell>
          <cell r="AD473" t="str">
            <v>∆</v>
          </cell>
        </row>
        <row r="474">
          <cell r="V474" t="str">
            <v>NO PROGRAM : PERSONNEL</v>
          </cell>
          <cell r="AB474" t="str">
            <v/>
          </cell>
          <cell r="AC474" t="str">
            <v/>
          </cell>
          <cell r="AD474" t="str">
            <v>∆</v>
          </cell>
        </row>
        <row r="475">
          <cell r="V475" t="str">
            <v>100.02.00.000-5000.01</v>
          </cell>
          <cell r="W475" t="str">
            <v>Salaries Regular</v>
          </cell>
          <cell r="X475">
            <v>0</v>
          </cell>
          <cell r="Y475">
            <v>0</v>
          </cell>
          <cell r="Z475">
            <v>0</v>
          </cell>
          <cell r="AA475">
            <v>59000</v>
          </cell>
          <cell r="AB475">
            <v>450119</v>
          </cell>
          <cell r="AC475">
            <v>450119</v>
          </cell>
          <cell r="AD475" t="str">
            <v>∆</v>
          </cell>
          <cell r="AE475">
            <v>0</v>
          </cell>
        </row>
        <row r="476">
          <cell r="V476" t="str">
            <v>100.02.00.000-5000.02</v>
          </cell>
          <cell r="W476" t="str">
            <v>Salaries Part Time</v>
          </cell>
          <cell r="X476">
            <v>0</v>
          </cell>
          <cell r="Y476">
            <v>0</v>
          </cell>
          <cell r="Z476">
            <v>0</v>
          </cell>
          <cell r="AA476">
            <v>8000</v>
          </cell>
          <cell r="AB476">
            <v>0</v>
          </cell>
          <cell r="AC476">
            <v>25000</v>
          </cell>
          <cell r="AD476" t="str">
            <v>∆</v>
          </cell>
          <cell r="AE476">
            <v>25000</v>
          </cell>
        </row>
        <row r="477">
          <cell r="V477" t="str">
            <v>100.02.00.000-5000.07</v>
          </cell>
          <cell r="W477" t="str">
            <v>Salaries Admin Leave Pay</v>
          </cell>
          <cell r="X477">
            <v>0</v>
          </cell>
          <cell r="Y477">
            <v>0</v>
          </cell>
          <cell r="Z477">
            <v>0</v>
          </cell>
          <cell r="AA477">
            <v>5000</v>
          </cell>
          <cell r="AB477">
            <v>2129</v>
          </cell>
          <cell r="AC477">
            <v>5000</v>
          </cell>
          <cell r="AD477" t="str">
            <v>∆</v>
          </cell>
          <cell r="AE477">
            <v>2871</v>
          </cell>
        </row>
        <row r="478">
          <cell r="V478" t="str">
            <v>100.02.00.000-5000.08</v>
          </cell>
          <cell r="W478" t="str">
            <v>Salaries Longevity Pay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2300</v>
          </cell>
          <cell r="AC478">
            <v>2300</v>
          </cell>
          <cell r="AD478" t="str">
            <v>∆</v>
          </cell>
          <cell r="AE478">
            <v>0</v>
          </cell>
        </row>
        <row r="479">
          <cell r="V479" t="str">
            <v>100.02.00.000-5100.00</v>
          </cell>
          <cell r="W479" t="str">
            <v>Benefits PERS Pool Liability</v>
          </cell>
          <cell r="X479">
            <v>0</v>
          </cell>
          <cell r="Y479">
            <v>0</v>
          </cell>
          <cell r="Z479">
            <v>0</v>
          </cell>
          <cell r="AA479">
            <v>10000</v>
          </cell>
          <cell r="AB479">
            <v>45876</v>
          </cell>
          <cell r="AC479">
            <v>57000</v>
          </cell>
          <cell r="AD479" t="str">
            <v>∆</v>
          </cell>
          <cell r="AE479">
            <v>11124</v>
          </cell>
        </row>
        <row r="480">
          <cell r="V480" t="str">
            <v>100.02.00.000-5100.01</v>
          </cell>
          <cell r="W480" t="str">
            <v>Benefits Retirement</v>
          </cell>
          <cell r="X480">
            <v>0</v>
          </cell>
          <cell r="Y480">
            <v>0</v>
          </cell>
          <cell r="Z480">
            <v>0</v>
          </cell>
          <cell r="AA480">
            <v>2000</v>
          </cell>
          <cell r="AB480">
            <v>20049</v>
          </cell>
          <cell r="AC480">
            <v>20049</v>
          </cell>
          <cell r="AD480" t="str">
            <v>∆</v>
          </cell>
          <cell r="AE480">
            <v>0</v>
          </cell>
        </row>
        <row r="481">
          <cell r="V481" t="str">
            <v>100.02.00.000-5100.02</v>
          </cell>
          <cell r="W481" t="str">
            <v>Benefits Health Insurance</v>
          </cell>
          <cell r="X481">
            <v>0</v>
          </cell>
          <cell r="Y481">
            <v>0</v>
          </cell>
          <cell r="Z481">
            <v>0</v>
          </cell>
          <cell r="AA481">
            <v>4000</v>
          </cell>
          <cell r="AB481">
            <v>66590</v>
          </cell>
          <cell r="AC481">
            <v>66590</v>
          </cell>
          <cell r="AD481" t="str">
            <v>∆</v>
          </cell>
          <cell r="AE481">
            <v>0</v>
          </cell>
        </row>
        <row r="482">
          <cell r="V482" t="str">
            <v>100.02.00.000-5100.03</v>
          </cell>
          <cell r="W482" t="str">
            <v>Benefits Dental Insurance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4368</v>
          </cell>
          <cell r="AC482">
            <v>4368</v>
          </cell>
          <cell r="AD482" t="str">
            <v>∆</v>
          </cell>
          <cell r="AE482">
            <v>0</v>
          </cell>
        </row>
        <row r="483">
          <cell r="V483" t="str">
            <v>100.02.00.000-5100.04</v>
          </cell>
          <cell r="W483" t="str">
            <v>Benefits Vision Insurance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703</v>
          </cell>
          <cell r="AC483">
            <v>703</v>
          </cell>
          <cell r="AD483" t="str">
            <v>∆</v>
          </cell>
          <cell r="AE483">
            <v>0</v>
          </cell>
        </row>
        <row r="484">
          <cell r="V484" t="str">
            <v>100.02.00.000-5100.05</v>
          </cell>
          <cell r="W484" t="str">
            <v>Benefits Life Insurance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320</v>
          </cell>
          <cell r="AC484">
            <v>320</v>
          </cell>
          <cell r="AD484" t="str">
            <v>∆</v>
          </cell>
          <cell r="AE484">
            <v>0</v>
          </cell>
        </row>
        <row r="485">
          <cell r="V485" t="str">
            <v>100.02.00.000-5100.07</v>
          </cell>
          <cell r="W485" t="str">
            <v>Benefits Long Term Disability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1801</v>
          </cell>
          <cell r="AC485">
            <v>1801</v>
          </cell>
          <cell r="AD485" t="str">
            <v>∆</v>
          </cell>
          <cell r="AE485">
            <v>0</v>
          </cell>
        </row>
        <row r="486">
          <cell r="V486" t="str">
            <v>100.02.00.000-5100.08</v>
          </cell>
          <cell r="W486" t="str">
            <v>Benefits Deferred Compensation</v>
          </cell>
          <cell r="X486">
            <v>0</v>
          </cell>
          <cell r="Y486">
            <v>0</v>
          </cell>
          <cell r="Z486">
            <v>0</v>
          </cell>
          <cell r="AA486">
            <v>2000</v>
          </cell>
          <cell r="AB486">
            <v>10973</v>
          </cell>
          <cell r="AC486">
            <v>10973</v>
          </cell>
          <cell r="AD486" t="str">
            <v>∆</v>
          </cell>
          <cell r="AE486">
            <v>0</v>
          </cell>
        </row>
        <row r="487">
          <cell r="V487" t="str">
            <v>100.02.00.000-5100.11</v>
          </cell>
          <cell r="W487" t="str">
            <v>Benefits Medicare</v>
          </cell>
          <cell r="X487">
            <v>0</v>
          </cell>
          <cell r="Y487">
            <v>0</v>
          </cell>
          <cell r="Z487">
            <v>0</v>
          </cell>
          <cell r="AA487">
            <v>1000</v>
          </cell>
          <cell r="AB487">
            <v>6592</v>
          </cell>
          <cell r="AC487">
            <v>6592</v>
          </cell>
          <cell r="AD487" t="str">
            <v>∆</v>
          </cell>
          <cell r="AE487">
            <v>0</v>
          </cell>
        </row>
        <row r="488">
          <cell r="V488" t="str">
            <v>100.02.00.000-5100.15</v>
          </cell>
          <cell r="W488" t="str">
            <v>Benefits Cell Phone Allowance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 t="str">
            <v>∆</v>
          </cell>
          <cell r="AE488">
            <v>0</v>
          </cell>
        </row>
        <row r="489">
          <cell r="W489" t="str">
            <v>TOTAL : PERSONNEL</v>
          </cell>
          <cell r="X489">
            <v>0</v>
          </cell>
          <cell r="Y489">
            <v>0</v>
          </cell>
          <cell r="Z489">
            <v>0</v>
          </cell>
          <cell r="AA489">
            <v>91000</v>
          </cell>
          <cell r="AB489">
            <v>611820</v>
          </cell>
          <cell r="AC489">
            <v>650815</v>
          </cell>
          <cell r="AD489" t="str">
            <v>∆</v>
          </cell>
          <cell r="AE489">
            <v>38995</v>
          </cell>
        </row>
        <row r="490">
          <cell r="AB490" t="str">
            <v/>
          </cell>
          <cell r="AC490" t="str">
            <v/>
          </cell>
          <cell r="AD490" t="str">
            <v>∆</v>
          </cell>
        </row>
        <row r="491">
          <cell r="V491" t="str">
            <v>[100] GENERAL FUND : CITY ATTORNEY : NON DIVISIONAL</v>
          </cell>
        </row>
        <row r="492">
          <cell r="V492" t="str">
            <v>NO PROGRAM : OPERATIONS</v>
          </cell>
          <cell r="AB492" t="str">
            <v/>
          </cell>
          <cell r="AC492" t="str">
            <v/>
          </cell>
          <cell r="AD492" t="str">
            <v>∆</v>
          </cell>
        </row>
        <row r="493">
          <cell r="V493" t="str">
            <v>100.02.00.000-6000.16</v>
          </cell>
          <cell r="W493" t="str">
            <v>Professional Services Defense Fees &amp; Cost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100000</v>
          </cell>
          <cell r="AC493">
            <v>100000</v>
          </cell>
          <cell r="AD493" t="str">
            <v>∆</v>
          </cell>
          <cell r="AE493">
            <v>0</v>
          </cell>
        </row>
        <row r="494">
          <cell r="V494" t="str">
            <v>100.02.00.000-6600.03</v>
          </cell>
          <cell r="W494" t="str">
            <v>Administrative Expenses Mileage Reimbursement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1000</v>
          </cell>
          <cell r="AC494">
            <v>1000</v>
          </cell>
          <cell r="AD494" t="str">
            <v>∆</v>
          </cell>
          <cell r="AE494">
            <v>0</v>
          </cell>
        </row>
        <row r="495">
          <cell r="V495" t="str">
            <v>100.02.00.000-6600.14</v>
          </cell>
          <cell r="W495" t="str">
            <v>Administrative Expenses Filing/Recording Fee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13000</v>
          </cell>
          <cell r="AC495">
            <v>13000</v>
          </cell>
          <cell r="AD495" t="str">
            <v>∆</v>
          </cell>
          <cell r="AE495">
            <v>0</v>
          </cell>
        </row>
        <row r="496">
          <cell r="V496" t="str">
            <v>100.02.00.000-6600.30</v>
          </cell>
          <cell r="W496" t="str">
            <v>Administrative Expenses Other Expenses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2000</v>
          </cell>
          <cell r="AC496">
            <v>2000</v>
          </cell>
          <cell r="AD496" t="str">
            <v>∆</v>
          </cell>
          <cell r="AE496">
            <v>0</v>
          </cell>
        </row>
        <row r="497">
          <cell r="V497" t="str">
            <v>100.02.00.000-6000.10</v>
          </cell>
          <cell r="W497" t="str">
            <v>Professional Services Consultant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 t="str">
            <v>∆</v>
          </cell>
          <cell r="AE497">
            <v>0</v>
          </cell>
        </row>
        <row r="498">
          <cell r="V498" t="str">
            <v>100.02.00.000-6000.12</v>
          </cell>
          <cell r="W498" t="str">
            <v>Professional Services Contract Services</v>
          </cell>
          <cell r="X498">
            <v>142000</v>
          </cell>
          <cell r="Y498">
            <v>154000</v>
          </cell>
          <cell r="Z498">
            <v>167000</v>
          </cell>
          <cell r="AA498">
            <v>26000</v>
          </cell>
          <cell r="AB498">
            <v>100000</v>
          </cell>
          <cell r="AC498">
            <v>100000</v>
          </cell>
          <cell r="AD498" t="str">
            <v>∆</v>
          </cell>
          <cell r="AE498">
            <v>0</v>
          </cell>
        </row>
        <row r="499">
          <cell r="V499" t="str">
            <v>100.02.00.000-6000.18</v>
          </cell>
          <cell r="W499" t="str">
            <v>Professional Services Legal</v>
          </cell>
          <cell r="X499">
            <v>132000</v>
          </cell>
          <cell r="Y499">
            <v>132000</v>
          </cell>
          <cell r="Z499">
            <v>176000</v>
          </cell>
          <cell r="AA499">
            <v>17000</v>
          </cell>
          <cell r="AB499">
            <v>350000</v>
          </cell>
          <cell r="AC499">
            <v>350000</v>
          </cell>
          <cell r="AD499" t="str">
            <v>∆</v>
          </cell>
          <cell r="AE499">
            <v>0</v>
          </cell>
        </row>
        <row r="500">
          <cell r="V500" t="str">
            <v>100.02.00.000-6002.01</v>
          </cell>
          <cell r="W500" t="str">
            <v>Legal Services City Clerk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 t="str">
            <v>∆</v>
          </cell>
          <cell r="AE500">
            <v>0</v>
          </cell>
        </row>
        <row r="501">
          <cell r="V501" t="str">
            <v>100.02.00.000-6002.02</v>
          </cell>
          <cell r="W501" t="str">
            <v>Legal Services City Attorney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 t="str">
            <v>∆</v>
          </cell>
          <cell r="AE501">
            <v>0</v>
          </cell>
        </row>
        <row r="502">
          <cell r="V502" t="str">
            <v>100.02.00.000-6002.03</v>
          </cell>
          <cell r="W502" t="str">
            <v>Legal Services City Manager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 t="str">
            <v>∆</v>
          </cell>
          <cell r="AE502">
            <v>0</v>
          </cell>
        </row>
        <row r="503">
          <cell r="V503" t="str">
            <v>100.02.00.000-6002.04</v>
          </cell>
          <cell r="W503" t="str">
            <v>Legal Services Administrative Services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 t="str">
            <v>∆</v>
          </cell>
          <cell r="AE503">
            <v>0</v>
          </cell>
        </row>
        <row r="504">
          <cell r="V504" t="str">
            <v>100.02.00.000-6002.05</v>
          </cell>
          <cell r="W504" t="str">
            <v>Legal Services Finance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 t="str">
            <v>∆</v>
          </cell>
          <cell r="AE504">
            <v>0</v>
          </cell>
        </row>
        <row r="505">
          <cell r="V505" t="str">
            <v>100.02.00.000-6002.20</v>
          </cell>
          <cell r="W505" t="str">
            <v>Legal Services Park and Recreation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 t="str">
            <v>∆</v>
          </cell>
          <cell r="AE505">
            <v>0</v>
          </cell>
        </row>
        <row r="506">
          <cell r="V506" t="str">
            <v>100.02.00.000-6002.24</v>
          </cell>
          <cell r="W506" t="str">
            <v>Legal Services Economic Development</v>
          </cell>
          <cell r="X506">
            <v>0</v>
          </cell>
          <cell r="Y506">
            <v>0</v>
          </cell>
          <cell r="Z506">
            <v>0</v>
          </cell>
          <cell r="AA506">
            <v>1000</v>
          </cell>
          <cell r="AB506">
            <v>0</v>
          </cell>
          <cell r="AC506">
            <v>0</v>
          </cell>
          <cell r="AD506" t="str">
            <v>∆</v>
          </cell>
          <cell r="AE506">
            <v>0</v>
          </cell>
        </row>
        <row r="507">
          <cell r="V507" t="str">
            <v>100.02.00.000-6200.01</v>
          </cell>
          <cell r="W507" t="str">
            <v>Supplies Office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10000</v>
          </cell>
          <cell r="AC507">
            <v>10000</v>
          </cell>
          <cell r="AD507" t="str">
            <v>∆</v>
          </cell>
          <cell r="AE507">
            <v>0</v>
          </cell>
        </row>
        <row r="508">
          <cell r="V508" t="str">
            <v>100.02.00.000-6300.01</v>
          </cell>
          <cell r="W508" t="str">
            <v>Dues &amp; Subscriptions Memberships</v>
          </cell>
          <cell r="X508">
            <v>0</v>
          </cell>
          <cell r="Y508">
            <v>0</v>
          </cell>
          <cell r="Z508">
            <v>0</v>
          </cell>
          <cell r="AA508">
            <v>1000</v>
          </cell>
          <cell r="AB508">
            <v>11000</v>
          </cell>
          <cell r="AC508">
            <v>11000</v>
          </cell>
          <cell r="AD508" t="str">
            <v>∆</v>
          </cell>
          <cell r="AE508">
            <v>0</v>
          </cell>
        </row>
        <row r="509">
          <cell r="V509" t="str">
            <v>100.02.00.000-6600.01</v>
          </cell>
          <cell r="W509" t="str">
            <v>Administrative Expenses Meetings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3000</v>
          </cell>
          <cell r="AC509">
            <v>3000</v>
          </cell>
          <cell r="AD509" t="str">
            <v>∆</v>
          </cell>
          <cell r="AE509">
            <v>0</v>
          </cell>
        </row>
        <row r="510">
          <cell r="V510" t="str">
            <v>100.02.00.000-6600.04</v>
          </cell>
          <cell r="W510" t="str">
            <v>Administrative Expenses Training/Conferences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4000</v>
          </cell>
          <cell r="AC510">
            <v>4000</v>
          </cell>
          <cell r="AD510" t="str">
            <v>∆</v>
          </cell>
          <cell r="AE510">
            <v>0</v>
          </cell>
        </row>
        <row r="511">
          <cell r="W511" t="str">
            <v>TOTAL : OPERATIONS</v>
          </cell>
          <cell r="X511">
            <v>274000</v>
          </cell>
          <cell r="Y511">
            <v>286000</v>
          </cell>
          <cell r="Z511">
            <v>343000</v>
          </cell>
          <cell r="AA511">
            <v>45000</v>
          </cell>
          <cell r="AB511">
            <v>594000</v>
          </cell>
          <cell r="AC511">
            <v>594000</v>
          </cell>
          <cell r="AD511" t="str">
            <v>∆</v>
          </cell>
          <cell r="AE511">
            <v>0</v>
          </cell>
        </row>
        <row r="513">
          <cell r="V513" t="str">
            <v>[100] GENERAL FUND : CITY ATTORNEY : NON DIVISIONAL</v>
          </cell>
        </row>
        <row r="514">
          <cell r="V514" t="str">
            <v>DEPARTMENTAL LEGAL SERVICES : OPERATIONS</v>
          </cell>
          <cell r="AB514" t="str">
            <v/>
          </cell>
          <cell r="AC514" t="str">
            <v/>
          </cell>
          <cell r="AD514" t="str">
            <v>∆</v>
          </cell>
        </row>
        <row r="515">
          <cell r="V515" t="str">
            <v>100.02.00.002-6002.00</v>
          </cell>
          <cell r="W515" t="str">
            <v>Legal Services Non Departmental</v>
          </cell>
          <cell r="X515">
            <v>0</v>
          </cell>
          <cell r="Y515">
            <v>0</v>
          </cell>
          <cell r="Z515">
            <v>0</v>
          </cell>
          <cell r="AA515">
            <v>21000</v>
          </cell>
          <cell r="AB515">
            <v>0</v>
          </cell>
          <cell r="AC515">
            <v>0</v>
          </cell>
          <cell r="AD515" t="str">
            <v>∆</v>
          </cell>
          <cell r="AE515">
            <v>0</v>
          </cell>
        </row>
        <row r="516">
          <cell r="V516" t="str">
            <v>100.02.00.002-6002.01</v>
          </cell>
          <cell r="W516" t="str">
            <v>Legal Services City Clerk</v>
          </cell>
          <cell r="X516">
            <v>0</v>
          </cell>
          <cell r="Y516">
            <v>0</v>
          </cell>
          <cell r="Z516">
            <v>0</v>
          </cell>
          <cell r="AA516">
            <v>18000</v>
          </cell>
          <cell r="AB516">
            <v>0</v>
          </cell>
          <cell r="AC516">
            <v>0</v>
          </cell>
          <cell r="AD516" t="str">
            <v>∆</v>
          </cell>
          <cell r="AE516">
            <v>0</v>
          </cell>
        </row>
        <row r="517">
          <cell r="V517" t="str">
            <v>100.02.00.002-6002.02</v>
          </cell>
          <cell r="W517" t="str">
            <v>Legal Services City Attorney</v>
          </cell>
          <cell r="X517">
            <v>0</v>
          </cell>
          <cell r="Y517">
            <v>0</v>
          </cell>
          <cell r="Z517">
            <v>0</v>
          </cell>
          <cell r="AA517">
            <v>26000</v>
          </cell>
          <cell r="AB517">
            <v>0</v>
          </cell>
          <cell r="AC517">
            <v>0</v>
          </cell>
          <cell r="AD517" t="str">
            <v>∆</v>
          </cell>
          <cell r="AE517">
            <v>0</v>
          </cell>
        </row>
        <row r="518">
          <cell r="V518" t="str">
            <v>100.02.00.002-6002.03</v>
          </cell>
          <cell r="W518" t="str">
            <v>Legal Services City Manager</v>
          </cell>
          <cell r="X518">
            <v>0</v>
          </cell>
          <cell r="Y518">
            <v>0</v>
          </cell>
          <cell r="Z518">
            <v>0</v>
          </cell>
          <cell r="AA518">
            <v>17000</v>
          </cell>
          <cell r="AB518">
            <v>0</v>
          </cell>
          <cell r="AC518">
            <v>0</v>
          </cell>
          <cell r="AD518" t="str">
            <v>∆</v>
          </cell>
          <cell r="AE518">
            <v>0</v>
          </cell>
        </row>
        <row r="519">
          <cell r="V519" t="str">
            <v>100.02.00.002-6002.04</v>
          </cell>
          <cell r="W519" t="str">
            <v>Legal Services Administrative Services</v>
          </cell>
          <cell r="X519">
            <v>0</v>
          </cell>
          <cell r="Y519">
            <v>0</v>
          </cell>
          <cell r="Z519">
            <v>0</v>
          </cell>
          <cell r="AA519">
            <v>39000</v>
          </cell>
          <cell r="AB519">
            <v>0</v>
          </cell>
          <cell r="AC519">
            <v>0</v>
          </cell>
          <cell r="AD519" t="str">
            <v>∆</v>
          </cell>
          <cell r="AE519">
            <v>0</v>
          </cell>
        </row>
        <row r="520">
          <cell r="V520" t="str">
            <v>100.02.00.002-6002.05</v>
          </cell>
          <cell r="W520" t="str">
            <v>Legal Services Finance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 t="str">
            <v>∆</v>
          </cell>
          <cell r="AE520">
            <v>0</v>
          </cell>
        </row>
        <row r="521">
          <cell r="V521" t="str">
            <v>100.02.00.002-6002.06</v>
          </cell>
          <cell r="W521" t="str">
            <v>Legal Services City Council</v>
          </cell>
          <cell r="X521">
            <v>0</v>
          </cell>
          <cell r="Y521">
            <v>0</v>
          </cell>
          <cell r="Z521">
            <v>0</v>
          </cell>
          <cell r="AA521">
            <v>7000</v>
          </cell>
          <cell r="AB521">
            <v>0</v>
          </cell>
          <cell r="AC521">
            <v>0</v>
          </cell>
          <cell r="AD521" t="str">
            <v>∆</v>
          </cell>
          <cell r="AE521">
            <v>0</v>
          </cell>
        </row>
        <row r="522">
          <cell r="V522" t="str">
            <v>100.02.00.002-6002.08</v>
          </cell>
          <cell r="W522" t="str">
            <v>Legal Services Housing</v>
          </cell>
          <cell r="X522">
            <v>0</v>
          </cell>
          <cell r="Y522">
            <v>0</v>
          </cell>
          <cell r="Z522">
            <v>0</v>
          </cell>
          <cell r="AA522">
            <v>1000</v>
          </cell>
          <cell r="AB522">
            <v>0</v>
          </cell>
          <cell r="AC522">
            <v>0</v>
          </cell>
          <cell r="AD522" t="str">
            <v>∆</v>
          </cell>
          <cell r="AE522">
            <v>0</v>
          </cell>
        </row>
        <row r="523">
          <cell r="V523" t="str">
            <v>100.02.00.002-6002.10</v>
          </cell>
          <cell r="W523" t="str">
            <v>Legal Services Code Enforcement</v>
          </cell>
          <cell r="X523">
            <v>0</v>
          </cell>
          <cell r="Y523">
            <v>0</v>
          </cell>
          <cell r="Z523">
            <v>0</v>
          </cell>
          <cell r="AA523">
            <v>1000</v>
          </cell>
          <cell r="AB523">
            <v>0</v>
          </cell>
          <cell r="AC523">
            <v>0</v>
          </cell>
          <cell r="AD523" t="str">
            <v>∆</v>
          </cell>
          <cell r="AE523">
            <v>0</v>
          </cell>
        </row>
        <row r="524">
          <cell r="V524" t="str">
            <v>100.02.00.002-6002.11</v>
          </cell>
          <cell r="W524" t="str">
            <v>Legal Services Police</v>
          </cell>
          <cell r="X524">
            <v>0</v>
          </cell>
          <cell r="Y524">
            <v>0</v>
          </cell>
          <cell r="Z524">
            <v>0</v>
          </cell>
          <cell r="AA524">
            <v>71000</v>
          </cell>
          <cell r="AB524">
            <v>0</v>
          </cell>
          <cell r="AC524">
            <v>50000</v>
          </cell>
          <cell r="AD524" t="str">
            <v>∆</v>
          </cell>
          <cell r="AE524">
            <v>50000</v>
          </cell>
        </row>
        <row r="525">
          <cell r="V525" t="str">
            <v>100.02.00.002-6002.13</v>
          </cell>
          <cell r="W525" t="str">
            <v>Legal Services Fire</v>
          </cell>
          <cell r="X525">
            <v>0</v>
          </cell>
          <cell r="Y525">
            <v>0</v>
          </cell>
          <cell r="Z525">
            <v>0</v>
          </cell>
          <cell r="AA525">
            <v>1000</v>
          </cell>
          <cell r="AB525">
            <v>0</v>
          </cell>
          <cell r="AC525">
            <v>0</v>
          </cell>
          <cell r="AD525" t="str">
            <v>∆</v>
          </cell>
          <cell r="AE525">
            <v>0</v>
          </cell>
        </row>
        <row r="526">
          <cell r="V526" t="str">
            <v>100.02.00.002-6002.20</v>
          </cell>
          <cell r="W526" t="str">
            <v>Legal Services Park and Recreation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 t="str">
            <v>∆</v>
          </cell>
          <cell r="AE526">
            <v>0</v>
          </cell>
        </row>
        <row r="527">
          <cell r="V527" t="str">
            <v>100.02.00.002-6002.24</v>
          </cell>
          <cell r="W527" t="str">
            <v>Legal Services Economic Development</v>
          </cell>
          <cell r="X527">
            <v>0</v>
          </cell>
          <cell r="Y527">
            <v>0</v>
          </cell>
          <cell r="Z527">
            <v>0</v>
          </cell>
          <cell r="AA527">
            <v>20000</v>
          </cell>
          <cell r="AB527">
            <v>0</v>
          </cell>
          <cell r="AC527">
            <v>0</v>
          </cell>
          <cell r="AD527" t="str">
            <v>∆</v>
          </cell>
          <cell r="AE527">
            <v>0</v>
          </cell>
        </row>
        <row r="528">
          <cell r="W528" t="str">
            <v>TOTAL : OPERATIONS</v>
          </cell>
          <cell r="X528">
            <v>0</v>
          </cell>
          <cell r="Y528">
            <v>0</v>
          </cell>
          <cell r="Z528">
            <v>0</v>
          </cell>
          <cell r="AA528">
            <v>222000</v>
          </cell>
          <cell r="AB528">
            <v>0</v>
          </cell>
          <cell r="AC528">
            <v>50000</v>
          </cell>
          <cell r="AD528" t="str">
            <v>∆</v>
          </cell>
          <cell r="AE528">
            <v>50000</v>
          </cell>
        </row>
        <row r="529">
          <cell r="AB529" t="str">
            <v/>
          </cell>
          <cell r="AC529" t="str">
            <v/>
          </cell>
          <cell r="AD529" t="str">
            <v>∆</v>
          </cell>
        </row>
        <row r="530">
          <cell r="V530" t="str">
            <v>[100] GENERAL FUND : CITY MANAGER : NON DIVISIONAL</v>
          </cell>
          <cell r="AB530" t="str">
            <v/>
          </cell>
          <cell r="AC530" t="str">
            <v/>
          </cell>
          <cell r="AD530" t="str">
            <v>∆</v>
          </cell>
        </row>
        <row r="531">
          <cell r="V531" t="str">
            <v>NO PROGRAM : PERSONNEL</v>
          </cell>
          <cell r="AB531" t="str">
            <v/>
          </cell>
          <cell r="AC531" t="str">
            <v/>
          </cell>
          <cell r="AD531" t="str">
            <v>∆</v>
          </cell>
        </row>
        <row r="532">
          <cell r="V532" t="str">
            <v>100.03.00.000-5000.01</v>
          </cell>
          <cell r="W532" t="str">
            <v>Salaries Regular</v>
          </cell>
          <cell r="X532">
            <v>352000</v>
          </cell>
          <cell r="Y532">
            <v>440000</v>
          </cell>
          <cell r="Z532">
            <v>630000</v>
          </cell>
          <cell r="AA532">
            <v>660000</v>
          </cell>
          <cell r="AB532">
            <v>726197</v>
          </cell>
          <cell r="AC532">
            <v>600000</v>
          </cell>
          <cell r="AD532" t="str">
            <v>∆</v>
          </cell>
          <cell r="AE532">
            <v>-126197</v>
          </cell>
        </row>
        <row r="533">
          <cell r="V533" t="str">
            <v>100.03.00.000-5000.02</v>
          </cell>
          <cell r="W533" t="str">
            <v>Salaries Part Time</v>
          </cell>
          <cell r="X533">
            <v>0</v>
          </cell>
          <cell r="Y533">
            <v>0</v>
          </cell>
          <cell r="Z533">
            <v>0</v>
          </cell>
          <cell r="AA533">
            <v>39000</v>
          </cell>
          <cell r="AB533">
            <v>0</v>
          </cell>
          <cell r="AC533">
            <v>44000</v>
          </cell>
          <cell r="AD533" t="str">
            <v>∆</v>
          </cell>
          <cell r="AE533">
            <v>44000</v>
          </cell>
        </row>
        <row r="534">
          <cell r="V534" t="str">
            <v>100.03.00.000-5000.06</v>
          </cell>
          <cell r="W534" t="str">
            <v>Salaries Out of Class</v>
          </cell>
          <cell r="X534">
            <v>1000</v>
          </cell>
          <cell r="Y534">
            <v>0</v>
          </cell>
          <cell r="Z534">
            <v>11000</v>
          </cell>
          <cell r="AA534">
            <v>6000</v>
          </cell>
          <cell r="AB534">
            <v>16355</v>
          </cell>
          <cell r="AC534">
            <v>16355</v>
          </cell>
          <cell r="AD534" t="str">
            <v>∆</v>
          </cell>
          <cell r="AE534">
            <v>0</v>
          </cell>
        </row>
        <row r="535">
          <cell r="V535" t="str">
            <v>100.03.00.000-5000.07</v>
          </cell>
          <cell r="W535" t="str">
            <v>Salaries Admin Leave Pay</v>
          </cell>
          <cell r="X535">
            <v>3000</v>
          </cell>
          <cell r="Y535">
            <v>6000</v>
          </cell>
          <cell r="Z535">
            <v>14000</v>
          </cell>
          <cell r="AA535">
            <v>27000</v>
          </cell>
          <cell r="AB535">
            <v>22001</v>
          </cell>
          <cell r="AC535">
            <v>22001</v>
          </cell>
          <cell r="AD535" t="str">
            <v>∆</v>
          </cell>
          <cell r="AE535">
            <v>0</v>
          </cell>
        </row>
        <row r="536">
          <cell r="V536" t="str">
            <v>100.03.00.000-5000.08</v>
          </cell>
          <cell r="W536" t="str">
            <v>Salaries Longevity Pay</v>
          </cell>
          <cell r="X536">
            <v>2000</v>
          </cell>
          <cell r="Y536">
            <v>2000</v>
          </cell>
          <cell r="Z536">
            <v>2000</v>
          </cell>
          <cell r="AA536">
            <v>2000</v>
          </cell>
          <cell r="AB536">
            <v>7000</v>
          </cell>
          <cell r="AC536">
            <v>7000</v>
          </cell>
          <cell r="AD536" t="str">
            <v>∆</v>
          </cell>
          <cell r="AE536">
            <v>0</v>
          </cell>
        </row>
        <row r="537">
          <cell r="V537" t="str">
            <v>100.03.00.000-5000.10</v>
          </cell>
          <cell r="W537" t="str">
            <v>Salaries Furloughs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 t="str">
            <v>∆</v>
          </cell>
          <cell r="AE537">
            <v>0</v>
          </cell>
        </row>
        <row r="538">
          <cell r="V538" t="str">
            <v>100.03.00.000-5000.12</v>
          </cell>
          <cell r="W538" t="str">
            <v>Salaries Compensated Absences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 t="str">
            <v>∆</v>
          </cell>
          <cell r="AE538">
            <v>0</v>
          </cell>
        </row>
        <row r="539">
          <cell r="V539" t="str">
            <v>100.03.00.000-5100.00</v>
          </cell>
          <cell r="W539" t="str">
            <v>Benefits PERS Pool Liability</v>
          </cell>
          <cell r="X539">
            <v>57000</v>
          </cell>
          <cell r="Y539">
            <v>78000</v>
          </cell>
          <cell r="Z539">
            <v>103000</v>
          </cell>
          <cell r="AA539">
            <v>126000</v>
          </cell>
          <cell r="AB539">
            <v>57166</v>
          </cell>
          <cell r="AC539">
            <v>83000</v>
          </cell>
          <cell r="AD539" t="str">
            <v>∆</v>
          </cell>
          <cell r="AE539">
            <v>25834</v>
          </cell>
        </row>
        <row r="540">
          <cell r="V540" t="str">
            <v>100.03.00.000-5100.01</v>
          </cell>
          <cell r="W540" t="str">
            <v>Benefits Retirement</v>
          </cell>
          <cell r="X540">
            <v>19000</v>
          </cell>
          <cell r="Y540">
            <v>28000</v>
          </cell>
          <cell r="Z540">
            <v>19000</v>
          </cell>
          <cell r="AA540">
            <v>34000</v>
          </cell>
          <cell r="AB540">
            <v>17393</v>
          </cell>
          <cell r="AC540">
            <v>17393</v>
          </cell>
          <cell r="AD540" t="str">
            <v>∆</v>
          </cell>
          <cell r="AE540">
            <v>0</v>
          </cell>
        </row>
        <row r="541">
          <cell r="V541" t="str">
            <v>100.03.00.000-5100.02</v>
          </cell>
          <cell r="W541" t="str">
            <v>Benefits Health Insurance</v>
          </cell>
          <cell r="X541">
            <v>51000</v>
          </cell>
          <cell r="Y541">
            <v>65000</v>
          </cell>
          <cell r="Z541">
            <v>62000</v>
          </cell>
          <cell r="AA541">
            <v>56000</v>
          </cell>
          <cell r="AB541">
            <v>65332</v>
          </cell>
          <cell r="AC541">
            <v>65332</v>
          </cell>
          <cell r="AD541" t="str">
            <v>∆</v>
          </cell>
          <cell r="AE541">
            <v>0</v>
          </cell>
        </row>
        <row r="542">
          <cell r="V542" t="str">
            <v>100.03.00.000-5100.03</v>
          </cell>
          <cell r="W542" t="str">
            <v>Benefits Dental Insurance</v>
          </cell>
          <cell r="X542">
            <v>4000</v>
          </cell>
          <cell r="Y542">
            <v>5000</v>
          </cell>
          <cell r="Z542">
            <v>5000</v>
          </cell>
          <cell r="AA542">
            <v>5000</v>
          </cell>
          <cell r="AB542">
            <v>5686</v>
          </cell>
          <cell r="AC542">
            <v>5686</v>
          </cell>
          <cell r="AD542" t="str">
            <v>∆</v>
          </cell>
          <cell r="AE542">
            <v>0</v>
          </cell>
        </row>
        <row r="543">
          <cell r="V543" t="str">
            <v>100.03.00.000-5100.04</v>
          </cell>
          <cell r="W543" t="str">
            <v>Benefits Vision Insurance</v>
          </cell>
          <cell r="X543">
            <v>1000</v>
          </cell>
          <cell r="Y543">
            <v>1000</v>
          </cell>
          <cell r="Z543">
            <v>1000</v>
          </cell>
          <cell r="AA543">
            <v>1000</v>
          </cell>
          <cell r="AB543">
            <v>914</v>
          </cell>
          <cell r="AC543">
            <v>914</v>
          </cell>
          <cell r="AD543" t="str">
            <v>∆</v>
          </cell>
          <cell r="AE543">
            <v>0</v>
          </cell>
        </row>
        <row r="544">
          <cell r="V544" t="str">
            <v>100.03.00.000-5100.05</v>
          </cell>
          <cell r="W544" t="str">
            <v>Benefits Life Insurance</v>
          </cell>
          <cell r="X544">
            <v>1000</v>
          </cell>
          <cell r="Y544">
            <v>2000</v>
          </cell>
          <cell r="Z544">
            <v>1000</v>
          </cell>
          <cell r="AA544">
            <v>1000</v>
          </cell>
          <cell r="AB544">
            <v>499</v>
          </cell>
          <cell r="AC544">
            <v>499</v>
          </cell>
          <cell r="AD544" t="str">
            <v>∆</v>
          </cell>
          <cell r="AE544">
            <v>0</v>
          </cell>
        </row>
        <row r="545">
          <cell r="V545" t="str">
            <v>100.03.00.000-5100.06</v>
          </cell>
          <cell r="W545" t="str">
            <v>Benefits Worker's Comp</v>
          </cell>
          <cell r="X545">
            <v>10000</v>
          </cell>
          <cell r="Y545">
            <v>10000</v>
          </cell>
          <cell r="Z545">
            <v>14000</v>
          </cell>
          <cell r="AA545">
            <v>14000</v>
          </cell>
          <cell r="AB545">
            <v>14400</v>
          </cell>
          <cell r="AC545">
            <v>11000</v>
          </cell>
          <cell r="AD545" t="str">
            <v>∆</v>
          </cell>
          <cell r="AE545">
            <v>-3400</v>
          </cell>
        </row>
        <row r="546">
          <cell r="V546" t="str">
            <v>100.03.00.000-5100.07</v>
          </cell>
          <cell r="W546" t="str">
            <v>Benefits Long Term Disability</v>
          </cell>
          <cell r="X546">
            <v>2000</v>
          </cell>
          <cell r="Y546">
            <v>2000</v>
          </cell>
          <cell r="Z546">
            <v>2000</v>
          </cell>
          <cell r="AA546">
            <v>2000</v>
          </cell>
          <cell r="AB546">
            <v>6776</v>
          </cell>
          <cell r="AC546">
            <v>6776</v>
          </cell>
          <cell r="AD546" t="str">
            <v>∆</v>
          </cell>
          <cell r="AE546">
            <v>0</v>
          </cell>
        </row>
        <row r="547">
          <cell r="V547" t="str">
            <v>100.03.00.000-5100.08</v>
          </cell>
          <cell r="W547" t="str">
            <v>Benefits Deferred Compensation</v>
          </cell>
          <cell r="X547">
            <v>9000</v>
          </cell>
          <cell r="Y547">
            <v>10000</v>
          </cell>
          <cell r="Z547">
            <v>14000</v>
          </cell>
          <cell r="AA547">
            <v>15000</v>
          </cell>
          <cell r="AB547">
            <v>22488</v>
          </cell>
          <cell r="AC547">
            <v>22488</v>
          </cell>
          <cell r="AD547" t="str">
            <v>∆</v>
          </cell>
          <cell r="AE547">
            <v>0</v>
          </cell>
        </row>
        <row r="548">
          <cell r="V548" t="str">
            <v>100.03.00.000-5100.11</v>
          </cell>
          <cell r="W548" t="str">
            <v>Benefits Medicare</v>
          </cell>
          <cell r="X548">
            <v>6000</v>
          </cell>
          <cell r="Y548">
            <v>7000</v>
          </cell>
          <cell r="Z548">
            <v>10000</v>
          </cell>
          <cell r="AA548">
            <v>11000</v>
          </cell>
          <cell r="AB548">
            <v>11211</v>
          </cell>
          <cell r="AC548">
            <v>11211</v>
          </cell>
          <cell r="AD548" t="str">
            <v>∆</v>
          </cell>
          <cell r="AE548">
            <v>0</v>
          </cell>
        </row>
        <row r="549">
          <cell r="V549" t="str">
            <v>100.03.00.000-5100.12</v>
          </cell>
          <cell r="W549" t="str">
            <v>Benefits Annual Physical Exam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 t="str">
            <v>∆</v>
          </cell>
          <cell r="AE549">
            <v>0</v>
          </cell>
        </row>
        <row r="550">
          <cell r="V550" t="str">
            <v>100.03.00.000-5100.15</v>
          </cell>
          <cell r="W550" t="str">
            <v>Benefits Cell Phone Allowance</v>
          </cell>
          <cell r="X550">
            <v>3000</v>
          </cell>
          <cell r="Y550">
            <v>3000</v>
          </cell>
          <cell r="Z550">
            <v>3000</v>
          </cell>
          <cell r="AA550">
            <v>3000</v>
          </cell>
          <cell r="AB550">
            <v>1440</v>
          </cell>
          <cell r="AC550">
            <v>1440</v>
          </cell>
          <cell r="AD550" t="str">
            <v>∆</v>
          </cell>
          <cell r="AE550">
            <v>0</v>
          </cell>
        </row>
        <row r="551">
          <cell r="V551" t="str">
            <v>100.03.00.000-5100.17</v>
          </cell>
          <cell r="W551" t="str">
            <v>Benefits Other Post Employment Benefits</v>
          </cell>
          <cell r="X551">
            <v>27000</v>
          </cell>
          <cell r="Y551">
            <v>26000</v>
          </cell>
          <cell r="Z551">
            <v>26000</v>
          </cell>
          <cell r="AA551">
            <v>26000</v>
          </cell>
          <cell r="AB551">
            <v>26500</v>
          </cell>
          <cell r="AC551">
            <v>26500</v>
          </cell>
          <cell r="AD551" t="str">
            <v>∆</v>
          </cell>
          <cell r="AE551">
            <v>0</v>
          </cell>
        </row>
        <row r="552">
          <cell r="W552" t="str">
            <v>TOTAL : PERSONNEL</v>
          </cell>
          <cell r="X552">
            <v>548000</v>
          </cell>
          <cell r="Y552">
            <v>685000</v>
          </cell>
          <cell r="Z552">
            <v>917000</v>
          </cell>
          <cell r="AA552">
            <v>1028000</v>
          </cell>
          <cell r="AB552">
            <v>1001358</v>
          </cell>
          <cell r="AC552">
            <v>941595</v>
          </cell>
          <cell r="AD552" t="str">
            <v>∆</v>
          </cell>
          <cell r="AE552">
            <v>-59763</v>
          </cell>
        </row>
        <row r="553">
          <cell r="AB553" t="str">
            <v/>
          </cell>
          <cell r="AC553" t="str">
            <v/>
          </cell>
          <cell r="AD553" t="str">
            <v>∆</v>
          </cell>
        </row>
        <row r="554">
          <cell r="V554" t="str">
            <v>[100] GENERAL FUND : CITY MANAGER : NON DIVISIONAL</v>
          </cell>
        </row>
        <row r="555">
          <cell r="V555" t="str">
            <v>NO PROGRAM : OPERATIONS</v>
          </cell>
          <cell r="AB555" t="str">
            <v/>
          </cell>
          <cell r="AC555" t="str">
            <v/>
          </cell>
          <cell r="AD555" t="str">
            <v>∆</v>
          </cell>
        </row>
        <row r="556">
          <cell r="V556" t="str">
            <v>100.03.00.000-6000.01</v>
          </cell>
          <cell r="W556" t="str">
            <v>Professional Services General</v>
          </cell>
          <cell r="X556">
            <v>0</v>
          </cell>
          <cell r="Y556">
            <v>1000</v>
          </cell>
          <cell r="Z556">
            <v>24000</v>
          </cell>
          <cell r="AA556">
            <v>126000</v>
          </cell>
          <cell r="AB556">
            <v>410000</v>
          </cell>
          <cell r="AC556">
            <v>410000</v>
          </cell>
          <cell r="AD556" t="str">
            <v>∆</v>
          </cell>
          <cell r="AE556">
            <v>0</v>
          </cell>
        </row>
        <row r="557">
          <cell r="V557" t="str">
            <v>100.03.00.000-6100.01</v>
          </cell>
          <cell r="W557" t="str">
            <v>Utilities Electric</v>
          </cell>
          <cell r="X557">
            <v>9000</v>
          </cell>
          <cell r="Y557">
            <v>10000</v>
          </cell>
          <cell r="Z557">
            <v>9000</v>
          </cell>
          <cell r="AA557">
            <v>9000</v>
          </cell>
          <cell r="AB557">
            <v>10000</v>
          </cell>
          <cell r="AC557">
            <v>12000</v>
          </cell>
          <cell r="AD557" t="str">
            <v>∆</v>
          </cell>
          <cell r="AE557">
            <v>2000</v>
          </cell>
        </row>
        <row r="558">
          <cell r="V558" t="str">
            <v>100.03.00.000-6100.02</v>
          </cell>
          <cell r="W558" t="str">
            <v>Utilities Telephone</v>
          </cell>
          <cell r="X558">
            <v>1000</v>
          </cell>
          <cell r="Y558">
            <v>1000</v>
          </cell>
          <cell r="Z558">
            <v>1000</v>
          </cell>
          <cell r="AA558">
            <v>1000</v>
          </cell>
          <cell r="AB558">
            <v>1000</v>
          </cell>
          <cell r="AC558">
            <v>1000</v>
          </cell>
          <cell r="AD558" t="str">
            <v>∆</v>
          </cell>
          <cell r="AE558">
            <v>0</v>
          </cell>
        </row>
        <row r="559">
          <cell r="V559" t="str">
            <v>100.03.00.000-6100.03</v>
          </cell>
          <cell r="W559" t="str">
            <v>Utilities Data Transmission / ISP</v>
          </cell>
          <cell r="X559">
            <v>1000</v>
          </cell>
          <cell r="Y559">
            <v>1000</v>
          </cell>
          <cell r="Z559">
            <v>1000</v>
          </cell>
          <cell r="AA559">
            <v>2000</v>
          </cell>
          <cell r="AB559">
            <v>1500</v>
          </cell>
          <cell r="AC559">
            <v>4200</v>
          </cell>
          <cell r="AD559" t="str">
            <v>∆</v>
          </cell>
          <cell r="AE559">
            <v>2700</v>
          </cell>
        </row>
        <row r="560">
          <cell r="V560" t="str">
            <v>100.03.00.000-6200.01</v>
          </cell>
          <cell r="W560" t="str">
            <v>Supplies Office</v>
          </cell>
          <cell r="X560">
            <v>0</v>
          </cell>
          <cell r="Y560">
            <v>0</v>
          </cell>
          <cell r="Z560">
            <v>1000</v>
          </cell>
          <cell r="AA560">
            <v>3000</v>
          </cell>
          <cell r="AB560">
            <v>4800</v>
          </cell>
          <cell r="AC560">
            <v>4800</v>
          </cell>
          <cell r="AD560" t="str">
            <v>∆</v>
          </cell>
          <cell r="AE560">
            <v>0</v>
          </cell>
        </row>
        <row r="561">
          <cell r="V561" t="str">
            <v>100.03.00.000-6200.02</v>
          </cell>
          <cell r="W561" t="str">
            <v>Supplies Special Department</v>
          </cell>
          <cell r="X561">
            <v>3000</v>
          </cell>
          <cell r="Y561">
            <v>0</v>
          </cell>
          <cell r="Z561">
            <v>10000</v>
          </cell>
          <cell r="AA561">
            <v>2000</v>
          </cell>
          <cell r="AB561">
            <v>2500</v>
          </cell>
          <cell r="AC561">
            <v>2500</v>
          </cell>
          <cell r="AD561" t="str">
            <v>∆</v>
          </cell>
          <cell r="AE561">
            <v>0</v>
          </cell>
        </row>
        <row r="562">
          <cell r="V562" t="str">
            <v>100.03.00.000-6200.09</v>
          </cell>
          <cell r="W562" t="str">
            <v>Supplies Data Processing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 t="str">
            <v>∆</v>
          </cell>
          <cell r="AE562">
            <v>0</v>
          </cell>
        </row>
        <row r="563">
          <cell r="V563" t="str">
            <v>100.03.00.000-6300.01</v>
          </cell>
          <cell r="W563" t="str">
            <v>Dues &amp; Subscriptions Memberships</v>
          </cell>
          <cell r="X563">
            <v>2000</v>
          </cell>
          <cell r="Y563">
            <v>1000</v>
          </cell>
          <cell r="Z563">
            <v>2000</v>
          </cell>
          <cell r="AA563">
            <v>4000</v>
          </cell>
          <cell r="AB563">
            <v>30000</v>
          </cell>
          <cell r="AC563">
            <v>20000</v>
          </cell>
          <cell r="AD563" t="str">
            <v>∆</v>
          </cell>
          <cell r="AE563">
            <v>-10000</v>
          </cell>
        </row>
        <row r="564">
          <cell r="V564" t="str">
            <v>100.03.00.000-6500.04</v>
          </cell>
          <cell r="W564" t="str">
            <v>Claims &amp; Insurance Insurance Premiums</v>
          </cell>
          <cell r="X564">
            <v>12000</v>
          </cell>
          <cell r="Y564">
            <v>14000</v>
          </cell>
          <cell r="Z564">
            <v>19000</v>
          </cell>
          <cell r="AA564">
            <v>19000</v>
          </cell>
          <cell r="AB564">
            <v>19200</v>
          </cell>
          <cell r="AC564">
            <v>19000</v>
          </cell>
          <cell r="AD564" t="str">
            <v>∆</v>
          </cell>
          <cell r="AE564">
            <v>-200</v>
          </cell>
        </row>
        <row r="565">
          <cell r="V565" t="str">
            <v>100.03.00.000-6600.01</v>
          </cell>
          <cell r="W565" t="str">
            <v>Administrative Expenses Meetings</v>
          </cell>
          <cell r="X565">
            <v>2000</v>
          </cell>
          <cell r="Y565">
            <v>0</v>
          </cell>
          <cell r="Z565">
            <v>2000</v>
          </cell>
          <cell r="AA565">
            <v>2000</v>
          </cell>
          <cell r="AB565">
            <v>12000</v>
          </cell>
          <cell r="AC565">
            <v>12000</v>
          </cell>
          <cell r="AD565" t="str">
            <v>∆</v>
          </cell>
          <cell r="AE565">
            <v>0</v>
          </cell>
        </row>
        <row r="566">
          <cell r="V566" t="str">
            <v>100.03.00.000-6600.03</v>
          </cell>
          <cell r="W566" t="str">
            <v>Administrative Expenses Mileage Reimbursement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 t="str">
            <v>∆</v>
          </cell>
          <cell r="AE566">
            <v>0</v>
          </cell>
        </row>
        <row r="567">
          <cell r="V567" t="str">
            <v>100.03.00.000-6600.04</v>
          </cell>
          <cell r="W567" t="str">
            <v>Administrative Expenses Training/Conferences</v>
          </cell>
          <cell r="X567">
            <v>8000</v>
          </cell>
          <cell r="Y567">
            <v>6000</v>
          </cell>
          <cell r="Z567">
            <v>4000</v>
          </cell>
          <cell r="AA567">
            <v>4000</v>
          </cell>
          <cell r="AB567">
            <v>23500</v>
          </cell>
          <cell r="AC567">
            <v>23500</v>
          </cell>
          <cell r="AD567" t="str">
            <v>∆</v>
          </cell>
          <cell r="AE567">
            <v>0</v>
          </cell>
        </row>
        <row r="568">
          <cell r="V568" t="str">
            <v>100.03.00.000-6600.07</v>
          </cell>
          <cell r="W568" t="str">
            <v>Administrative Expenses Employee Recruitment</v>
          </cell>
          <cell r="X568">
            <v>5000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 t="str">
            <v>∆</v>
          </cell>
          <cell r="AE568">
            <v>0</v>
          </cell>
        </row>
        <row r="569">
          <cell r="V569" t="str">
            <v>100.03.00.000-6600.23</v>
          </cell>
          <cell r="W569" t="str">
            <v>Administrative Expenses Public Education</v>
          </cell>
          <cell r="X569">
            <v>0</v>
          </cell>
          <cell r="Y569">
            <v>0</v>
          </cell>
          <cell r="Z569">
            <v>3000</v>
          </cell>
          <cell r="AA569">
            <v>0</v>
          </cell>
          <cell r="AB569">
            <v>6000</v>
          </cell>
          <cell r="AC569">
            <v>6000</v>
          </cell>
          <cell r="AD569" t="str">
            <v>∆</v>
          </cell>
          <cell r="AE569">
            <v>0</v>
          </cell>
        </row>
        <row r="570">
          <cell r="V570" t="str">
            <v>100.03.00.000-6600.24</v>
          </cell>
          <cell r="W570" t="str">
            <v>Administrative Expenses Marketing</v>
          </cell>
          <cell r="X570">
            <v>0</v>
          </cell>
          <cell r="Y570">
            <v>0</v>
          </cell>
          <cell r="Z570">
            <v>1000</v>
          </cell>
          <cell r="AA570">
            <v>0</v>
          </cell>
          <cell r="AB570">
            <v>3000</v>
          </cell>
          <cell r="AC570">
            <v>3000</v>
          </cell>
          <cell r="AD570" t="str">
            <v>∆</v>
          </cell>
          <cell r="AE570">
            <v>0</v>
          </cell>
        </row>
        <row r="571">
          <cell r="W571" t="str">
            <v>TOTAL : OPERATIONS</v>
          </cell>
          <cell r="X571">
            <v>43000</v>
          </cell>
          <cell r="Y571">
            <v>34000</v>
          </cell>
          <cell r="Z571">
            <v>77000</v>
          </cell>
          <cell r="AA571">
            <v>172000</v>
          </cell>
          <cell r="AB571">
            <v>523500</v>
          </cell>
          <cell r="AC571">
            <v>518000</v>
          </cell>
          <cell r="AD571" t="str">
            <v>∆</v>
          </cell>
          <cell r="AE571">
            <v>-5500</v>
          </cell>
        </row>
        <row r="572">
          <cell r="AB572" t="str">
            <v/>
          </cell>
          <cell r="AC572" t="str">
            <v/>
          </cell>
          <cell r="AD572" t="str">
            <v>∆</v>
          </cell>
        </row>
        <row r="573">
          <cell r="V573" t="str">
            <v>[100] GENERAL FUND : CITY MANAGER : NON DIVISIONAL</v>
          </cell>
        </row>
        <row r="574">
          <cell r="V574" t="str">
            <v>NO PROGRAM : CAPITAL</v>
          </cell>
          <cell r="AB574" t="str">
            <v/>
          </cell>
          <cell r="AC574" t="str">
            <v/>
          </cell>
          <cell r="AD574" t="str">
            <v>∆</v>
          </cell>
        </row>
        <row r="575">
          <cell r="V575" t="str">
            <v>100.03.00.000-7000.12</v>
          </cell>
          <cell r="W575" t="str">
            <v>Capital Outlay Furniture</v>
          </cell>
          <cell r="X575">
            <v>0</v>
          </cell>
          <cell r="Y575">
            <v>0</v>
          </cell>
          <cell r="Z575">
            <v>18000</v>
          </cell>
          <cell r="AA575">
            <v>0</v>
          </cell>
          <cell r="AB575">
            <v>0</v>
          </cell>
          <cell r="AC575">
            <v>0</v>
          </cell>
          <cell r="AD575" t="str">
            <v>∆</v>
          </cell>
          <cell r="AE575">
            <v>0</v>
          </cell>
        </row>
        <row r="576">
          <cell r="W576" t="str">
            <v>TOTAL : CAPITAL</v>
          </cell>
          <cell r="X576">
            <v>0</v>
          </cell>
          <cell r="Y576">
            <v>0</v>
          </cell>
          <cell r="Z576">
            <v>18000</v>
          </cell>
          <cell r="AA576">
            <v>0</v>
          </cell>
          <cell r="AB576">
            <v>0</v>
          </cell>
          <cell r="AC576">
            <v>0</v>
          </cell>
          <cell r="AD576" t="str">
            <v>∆</v>
          </cell>
          <cell r="AE576">
            <v>0</v>
          </cell>
        </row>
        <row r="577">
          <cell r="AB577" t="str">
            <v/>
          </cell>
          <cell r="AC577" t="str">
            <v/>
          </cell>
          <cell r="AD577" t="str">
            <v>∆</v>
          </cell>
        </row>
        <row r="578">
          <cell r="V578" t="str">
            <v>[100] GENERAL FUND : CITY MANAGER : NON DIVISIONAL</v>
          </cell>
        </row>
        <row r="579">
          <cell r="V579" t="str">
            <v>NO PROGRAM : DEBT SERVICE</v>
          </cell>
          <cell r="AB579" t="str">
            <v/>
          </cell>
          <cell r="AC579" t="str">
            <v/>
          </cell>
          <cell r="AD579" t="str">
            <v>∆</v>
          </cell>
        </row>
        <row r="580">
          <cell r="V580" t="str">
            <v>100.03.00.000-8000.99</v>
          </cell>
          <cell r="W580" t="str">
            <v>Capital Improvements-General Government General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 t="str">
            <v>∆</v>
          </cell>
          <cell r="AE580">
            <v>0</v>
          </cell>
        </row>
        <row r="581">
          <cell r="W581" t="str">
            <v>TOTAL : DEBT SERVICE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 t="str">
            <v>∆</v>
          </cell>
          <cell r="AE581">
            <v>0</v>
          </cell>
        </row>
        <row r="582">
          <cell r="AB582" t="str">
            <v/>
          </cell>
          <cell r="AC582" t="str">
            <v/>
          </cell>
          <cell r="AD582" t="str">
            <v>∆</v>
          </cell>
        </row>
        <row r="583">
          <cell r="V583" t="str">
            <v>[100] GENERAL FUND : CITY MANAGER : NON DIVISIONAL</v>
          </cell>
        </row>
        <row r="584">
          <cell r="V584" t="str">
            <v>ECONOMIC DEVELOPMENT : PERSONNEL</v>
          </cell>
          <cell r="AB584" t="str">
            <v/>
          </cell>
          <cell r="AC584" t="str">
            <v/>
          </cell>
          <cell r="AD584" t="str">
            <v>∆</v>
          </cell>
        </row>
        <row r="585">
          <cell r="V585" t="str">
            <v>100.03.00.124-5000.01</v>
          </cell>
          <cell r="W585" t="str">
            <v>Salaries Regular</v>
          </cell>
          <cell r="X585">
            <v>143000</v>
          </cell>
          <cell r="Y585">
            <v>149000</v>
          </cell>
          <cell r="Z585">
            <v>152000</v>
          </cell>
          <cell r="AA585">
            <v>53000</v>
          </cell>
          <cell r="AB585">
            <v>275640</v>
          </cell>
          <cell r="AC585">
            <v>200000</v>
          </cell>
          <cell r="AD585" t="str">
            <v>∆</v>
          </cell>
          <cell r="AE585">
            <v>-75640</v>
          </cell>
        </row>
        <row r="586">
          <cell r="V586" t="str">
            <v>100.03.00.124-5000.07</v>
          </cell>
          <cell r="W586" t="str">
            <v>Salaries Admin Leave Pay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2909</v>
          </cell>
          <cell r="AC586">
            <v>2909</v>
          </cell>
          <cell r="AD586" t="str">
            <v>∆</v>
          </cell>
          <cell r="AE586">
            <v>0</v>
          </cell>
        </row>
        <row r="587">
          <cell r="V587" t="str">
            <v>100.03.00.124-5000.08</v>
          </cell>
          <cell r="W587" t="str">
            <v>Salaries Longevity Pay</v>
          </cell>
          <cell r="X587">
            <v>1000</v>
          </cell>
          <cell r="Y587">
            <v>1000</v>
          </cell>
          <cell r="Z587">
            <v>1000</v>
          </cell>
          <cell r="AA587">
            <v>1000</v>
          </cell>
          <cell r="AB587">
            <v>1200</v>
          </cell>
          <cell r="AC587">
            <v>1200</v>
          </cell>
          <cell r="AD587" t="str">
            <v>∆</v>
          </cell>
          <cell r="AE587">
            <v>0</v>
          </cell>
        </row>
        <row r="588">
          <cell r="V588" t="str">
            <v>100.03.00.124-5000.10</v>
          </cell>
          <cell r="W588" t="str">
            <v>Salaries Furloughs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 t="str">
            <v>∆</v>
          </cell>
          <cell r="AE588">
            <v>0</v>
          </cell>
        </row>
        <row r="589">
          <cell r="V589" t="str">
            <v>100.03.00.124-5000.12</v>
          </cell>
          <cell r="W589" t="str">
            <v>Salaries Compensated Absences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 t="str">
            <v>∆</v>
          </cell>
          <cell r="AE589">
            <v>0</v>
          </cell>
        </row>
        <row r="590">
          <cell r="V590" t="str">
            <v>100.03.00.124-5100.00</v>
          </cell>
          <cell r="W590" t="str">
            <v>Benefits PERS Pool Liability</v>
          </cell>
          <cell r="X590">
            <v>24000</v>
          </cell>
          <cell r="Y590">
            <v>27000</v>
          </cell>
          <cell r="Z590">
            <v>30000</v>
          </cell>
          <cell r="AA590">
            <v>9000</v>
          </cell>
          <cell r="AB590">
            <v>57872</v>
          </cell>
          <cell r="AC590">
            <v>51000</v>
          </cell>
          <cell r="AD590" t="str">
            <v>∆</v>
          </cell>
          <cell r="AE590">
            <v>-6872</v>
          </cell>
        </row>
        <row r="591">
          <cell r="V591" t="str">
            <v>100.03.00.124-5100.01</v>
          </cell>
          <cell r="W591" t="str">
            <v>Benefits Retirement</v>
          </cell>
          <cell r="X591">
            <v>7000</v>
          </cell>
          <cell r="Y591">
            <v>7000</v>
          </cell>
          <cell r="Z591">
            <v>8000</v>
          </cell>
          <cell r="AA591">
            <v>3000</v>
          </cell>
          <cell r="AB591">
            <v>16614</v>
          </cell>
          <cell r="AC591">
            <v>16614</v>
          </cell>
          <cell r="AD591" t="str">
            <v>∆</v>
          </cell>
          <cell r="AE591">
            <v>0</v>
          </cell>
        </row>
        <row r="592">
          <cell r="V592" t="str">
            <v>100.03.00.124-5100.02</v>
          </cell>
          <cell r="W592" t="str">
            <v>Benefits Health Insurance</v>
          </cell>
          <cell r="X592">
            <v>22000</v>
          </cell>
          <cell r="Y592">
            <v>20000</v>
          </cell>
          <cell r="Z592">
            <v>17000</v>
          </cell>
          <cell r="AA592">
            <v>5000</v>
          </cell>
          <cell r="AB592">
            <v>39540</v>
          </cell>
          <cell r="AC592">
            <v>39540</v>
          </cell>
          <cell r="AD592" t="str">
            <v>∆</v>
          </cell>
          <cell r="AE592">
            <v>0</v>
          </cell>
        </row>
        <row r="593">
          <cell r="V593" t="str">
            <v>100.03.00.124-5100.03</v>
          </cell>
          <cell r="W593" t="str">
            <v>Benefits Dental Insurance</v>
          </cell>
          <cell r="X593">
            <v>2000</v>
          </cell>
          <cell r="Y593">
            <v>2000</v>
          </cell>
          <cell r="Z593">
            <v>2000</v>
          </cell>
          <cell r="AA593">
            <v>0</v>
          </cell>
          <cell r="AB593">
            <v>2636</v>
          </cell>
          <cell r="AC593">
            <v>2636</v>
          </cell>
          <cell r="AD593" t="str">
            <v>∆</v>
          </cell>
          <cell r="AE593">
            <v>0</v>
          </cell>
        </row>
        <row r="594">
          <cell r="V594" t="str">
            <v>100.03.00.124-5100.04</v>
          </cell>
          <cell r="W594" t="str">
            <v>Benefits Vision Insurance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422</v>
          </cell>
          <cell r="AC594">
            <v>422</v>
          </cell>
          <cell r="AD594" t="str">
            <v>∆</v>
          </cell>
          <cell r="AE594">
            <v>0</v>
          </cell>
        </row>
        <row r="595">
          <cell r="V595" t="str">
            <v>100.03.00.124-5100.05</v>
          </cell>
          <cell r="W595" t="str">
            <v>Benefits Life Insurance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507</v>
          </cell>
          <cell r="AC595">
            <v>507</v>
          </cell>
          <cell r="AD595" t="str">
            <v>∆</v>
          </cell>
          <cell r="AE595">
            <v>0</v>
          </cell>
        </row>
        <row r="596">
          <cell r="V596" t="str">
            <v>100.03.00.124-5100.06</v>
          </cell>
          <cell r="W596" t="str">
            <v>Benefits Worker's Comp</v>
          </cell>
          <cell r="X596">
            <v>4000</v>
          </cell>
          <cell r="Y596">
            <v>4000</v>
          </cell>
          <cell r="Z596">
            <v>4000</v>
          </cell>
          <cell r="AA596">
            <v>4000</v>
          </cell>
          <cell r="AB596">
            <v>4800</v>
          </cell>
          <cell r="AC596">
            <v>6000</v>
          </cell>
          <cell r="AD596" t="str">
            <v>∆</v>
          </cell>
          <cell r="AE596">
            <v>1200</v>
          </cell>
        </row>
        <row r="597">
          <cell r="V597" t="str">
            <v>100.03.00.124-5100.07</v>
          </cell>
          <cell r="W597" t="str">
            <v>Benefits Long Term Disability</v>
          </cell>
          <cell r="X597">
            <v>1000</v>
          </cell>
          <cell r="Y597">
            <v>1000</v>
          </cell>
          <cell r="Z597">
            <v>1000</v>
          </cell>
          <cell r="AA597">
            <v>0</v>
          </cell>
          <cell r="AB597">
            <v>2667</v>
          </cell>
          <cell r="AC597">
            <v>2667</v>
          </cell>
          <cell r="AD597" t="str">
            <v>∆</v>
          </cell>
          <cell r="AE597">
            <v>0</v>
          </cell>
        </row>
        <row r="598">
          <cell r="V598" t="str">
            <v>100.03.00.124-5100.08</v>
          </cell>
          <cell r="W598" t="str">
            <v>Benefits Deferred Compensation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 t="str">
            <v>∆</v>
          </cell>
          <cell r="AE598">
            <v>0</v>
          </cell>
        </row>
        <row r="599">
          <cell r="V599" t="str">
            <v>100.03.00.124-5100.11</v>
          </cell>
          <cell r="W599" t="str">
            <v>Benefits Medicare</v>
          </cell>
          <cell r="X599">
            <v>2000</v>
          </cell>
          <cell r="Y599">
            <v>2000</v>
          </cell>
          <cell r="Z599">
            <v>2000</v>
          </cell>
          <cell r="AA599">
            <v>1000</v>
          </cell>
          <cell r="AB599">
            <v>4086</v>
          </cell>
          <cell r="AC599">
            <v>4086</v>
          </cell>
          <cell r="AD599" t="str">
            <v>∆</v>
          </cell>
          <cell r="AE599">
            <v>0</v>
          </cell>
        </row>
        <row r="600">
          <cell r="V600" t="str">
            <v>100.03.00.124-5100.12</v>
          </cell>
          <cell r="W600" t="str">
            <v>Benefits Annual Physical Exam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 t="str">
            <v>∆</v>
          </cell>
          <cell r="AE600">
            <v>0</v>
          </cell>
        </row>
        <row r="601">
          <cell r="V601" t="str">
            <v>100.03.00.124-5100.15</v>
          </cell>
          <cell r="W601" t="str">
            <v>Benefits Cell Phone Allowance</v>
          </cell>
          <cell r="X601">
            <v>1000</v>
          </cell>
          <cell r="Y601">
            <v>1000</v>
          </cell>
          <cell r="Z601">
            <v>1000</v>
          </cell>
          <cell r="AA601">
            <v>0</v>
          </cell>
          <cell r="AB601">
            <v>1980</v>
          </cell>
          <cell r="AC601">
            <v>1980</v>
          </cell>
          <cell r="AD601" t="str">
            <v>∆</v>
          </cell>
          <cell r="AE601">
            <v>0</v>
          </cell>
        </row>
        <row r="602">
          <cell r="W602" t="str">
            <v>TOTAL : PERSONNEL</v>
          </cell>
          <cell r="X602">
            <v>207000</v>
          </cell>
          <cell r="Y602">
            <v>214000</v>
          </cell>
          <cell r="Z602">
            <v>218000</v>
          </cell>
          <cell r="AA602">
            <v>76000</v>
          </cell>
          <cell r="AB602">
            <v>410873</v>
          </cell>
          <cell r="AC602">
            <v>329561</v>
          </cell>
          <cell r="AD602" t="str">
            <v>∆</v>
          </cell>
          <cell r="AE602">
            <v>-81312</v>
          </cell>
        </row>
        <row r="603">
          <cell r="AB603" t="str">
            <v/>
          </cell>
          <cell r="AC603" t="str">
            <v/>
          </cell>
          <cell r="AD603" t="str">
            <v>∆</v>
          </cell>
        </row>
        <row r="604">
          <cell r="V604" t="str">
            <v>[100] GENERAL FUND : CITY MANAGER : NON DIVISIONAL</v>
          </cell>
        </row>
        <row r="605">
          <cell r="V605" t="str">
            <v>ECONOMIC DEVELOPMENT : OPERATIONS</v>
          </cell>
          <cell r="AB605" t="str">
            <v/>
          </cell>
          <cell r="AC605" t="str">
            <v/>
          </cell>
          <cell r="AD605" t="str">
            <v>∆</v>
          </cell>
        </row>
        <row r="606">
          <cell r="V606" t="str">
            <v>100.03.00.124-6000.01</v>
          </cell>
          <cell r="W606" t="str">
            <v>Professional Services General</v>
          </cell>
          <cell r="X606">
            <v>5000</v>
          </cell>
          <cell r="Y606">
            <v>37000</v>
          </cell>
          <cell r="Z606">
            <v>90000</v>
          </cell>
          <cell r="AA606">
            <v>62000</v>
          </cell>
          <cell r="AB606">
            <v>221600</v>
          </cell>
          <cell r="AC606">
            <v>221600</v>
          </cell>
          <cell r="AD606" t="str">
            <v>∆</v>
          </cell>
          <cell r="AE606">
            <v>0</v>
          </cell>
        </row>
        <row r="607">
          <cell r="V607" t="str">
            <v>100.03.00.124-6000.12</v>
          </cell>
          <cell r="W607" t="str">
            <v>Professional Services Contract Services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250000</v>
          </cell>
          <cell r="AC607">
            <v>250000</v>
          </cell>
          <cell r="AD607" t="str">
            <v>∆</v>
          </cell>
          <cell r="AE607">
            <v>0</v>
          </cell>
        </row>
        <row r="608">
          <cell r="V608" t="str">
            <v>100.03.00.124-6000.18</v>
          </cell>
          <cell r="W608" t="str">
            <v>Professional Services Legal</v>
          </cell>
          <cell r="X608">
            <v>97000</v>
          </cell>
          <cell r="Y608">
            <v>0</v>
          </cell>
          <cell r="Z608">
            <v>0</v>
          </cell>
          <cell r="AA608">
            <v>-4000</v>
          </cell>
          <cell r="AB608">
            <v>0</v>
          </cell>
          <cell r="AC608">
            <v>0</v>
          </cell>
          <cell r="AD608" t="str">
            <v>∆</v>
          </cell>
          <cell r="AE608">
            <v>0</v>
          </cell>
        </row>
        <row r="609">
          <cell r="V609" t="str">
            <v>100.03.00.124-6200.01</v>
          </cell>
          <cell r="W609" t="str">
            <v>Supplies Office</v>
          </cell>
          <cell r="X609">
            <v>0</v>
          </cell>
          <cell r="Y609">
            <v>0</v>
          </cell>
          <cell r="Z609">
            <v>1000</v>
          </cell>
          <cell r="AA609">
            <v>1000</v>
          </cell>
          <cell r="AB609">
            <v>2500</v>
          </cell>
          <cell r="AC609">
            <v>2500</v>
          </cell>
          <cell r="AD609" t="str">
            <v>∆</v>
          </cell>
          <cell r="AE609">
            <v>0</v>
          </cell>
        </row>
        <row r="610">
          <cell r="V610" t="str">
            <v>100.03.00.124-6200.02</v>
          </cell>
          <cell r="W610" t="str">
            <v>Supplies Special Department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6500</v>
          </cell>
          <cell r="AC610">
            <v>6500</v>
          </cell>
          <cell r="AD610" t="str">
            <v>∆</v>
          </cell>
          <cell r="AE610">
            <v>0</v>
          </cell>
        </row>
        <row r="611">
          <cell r="V611" t="str">
            <v>100.03.00.124-6300.01</v>
          </cell>
          <cell r="W611" t="str">
            <v>Dues &amp; Subscriptions Memberships</v>
          </cell>
          <cell r="X611">
            <v>6000</v>
          </cell>
          <cell r="Y611">
            <v>5000</v>
          </cell>
          <cell r="Z611">
            <v>3000</v>
          </cell>
          <cell r="AA611">
            <v>1000</v>
          </cell>
          <cell r="AB611">
            <v>2350</v>
          </cell>
          <cell r="AC611">
            <v>4500</v>
          </cell>
          <cell r="AD611" t="str">
            <v>∆</v>
          </cell>
          <cell r="AE611">
            <v>2150</v>
          </cell>
        </row>
        <row r="612">
          <cell r="V612" t="str">
            <v>100.03.00.124-6500.04</v>
          </cell>
          <cell r="W612" t="str">
            <v>Claims &amp; Insurance Insurance Premiums</v>
          </cell>
          <cell r="X612">
            <v>4000</v>
          </cell>
          <cell r="Y612">
            <v>5000</v>
          </cell>
          <cell r="Z612">
            <v>6000</v>
          </cell>
          <cell r="AA612">
            <v>6000</v>
          </cell>
          <cell r="AB612">
            <v>6000</v>
          </cell>
          <cell r="AC612">
            <v>6000</v>
          </cell>
          <cell r="AD612" t="str">
            <v>∆</v>
          </cell>
          <cell r="AE612">
            <v>0</v>
          </cell>
        </row>
        <row r="613">
          <cell r="V613" t="str">
            <v>100.03.00.124-6600.01</v>
          </cell>
          <cell r="W613" t="str">
            <v>Administrative Expenses Meetings</v>
          </cell>
          <cell r="X613">
            <v>1000</v>
          </cell>
          <cell r="Y613">
            <v>1000</v>
          </cell>
          <cell r="Z613">
            <v>2000</v>
          </cell>
          <cell r="AA613">
            <v>0</v>
          </cell>
          <cell r="AB613">
            <v>8000</v>
          </cell>
          <cell r="AC613">
            <v>8000</v>
          </cell>
          <cell r="AD613" t="str">
            <v>∆</v>
          </cell>
          <cell r="AE613">
            <v>0</v>
          </cell>
        </row>
        <row r="614">
          <cell r="V614" t="str">
            <v>100.03.00.124-6600.03</v>
          </cell>
          <cell r="W614" t="str">
            <v>Administrative Expenses Mileage Reimbursement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500</v>
          </cell>
          <cell r="AC614">
            <v>500</v>
          </cell>
          <cell r="AD614" t="str">
            <v>∆</v>
          </cell>
          <cell r="AE614">
            <v>0</v>
          </cell>
        </row>
        <row r="615">
          <cell r="V615" t="str">
            <v>100.03.00.124-6600.04</v>
          </cell>
          <cell r="W615" t="str">
            <v>Administrative Expenses Training/Conferences</v>
          </cell>
          <cell r="X615">
            <v>2000</v>
          </cell>
          <cell r="Y615">
            <v>3000</v>
          </cell>
          <cell r="Z615">
            <v>-1000</v>
          </cell>
          <cell r="AA615">
            <v>6000</v>
          </cell>
          <cell r="AB615">
            <v>20500</v>
          </cell>
          <cell r="AC615">
            <v>20500</v>
          </cell>
          <cell r="AD615" t="str">
            <v>∆</v>
          </cell>
          <cell r="AE615">
            <v>0</v>
          </cell>
        </row>
        <row r="616">
          <cell r="V616" t="str">
            <v>100.03.00.124-6600.23</v>
          </cell>
          <cell r="W616" t="str">
            <v>Administrative Expenses Public Education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17000</v>
          </cell>
          <cell r="AC616">
            <v>17000</v>
          </cell>
          <cell r="AD616" t="str">
            <v>∆</v>
          </cell>
          <cell r="AE616">
            <v>0</v>
          </cell>
        </row>
        <row r="617">
          <cell r="V617" t="str">
            <v>100.03.00.124-6600.24</v>
          </cell>
          <cell r="W617" t="str">
            <v>Administrative Expenses Marketing</v>
          </cell>
          <cell r="X617">
            <v>0</v>
          </cell>
          <cell r="Y617">
            <v>0</v>
          </cell>
          <cell r="Z617">
            <v>5000</v>
          </cell>
          <cell r="AA617">
            <v>2000</v>
          </cell>
          <cell r="AB617">
            <v>107900</v>
          </cell>
          <cell r="AC617">
            <v>107900</v>
          </cell>
          <cell r="AD617" t="str">
            <v>∆</v>
          </cell>
          <cell r="AE617">
            <v>0</v>
          </cell>
        </row>
        <row r="618">
          <cell r="V618" t="str">
            <v>100.03.00.124-6615.03</v>
          </cell>
          <cell r="W618" t="str">
            <v>Economic Development Programs Chamber of Commerce</v>
          </cell>
          <cell r="X618">
            <v>10000</v>
          </cell>
          <cell r="Y618">
            <v>10000</v>
          </cell>
          <cell r="Z618">
            <v>10000</v>
          </cell>
          <cell r="AA618">
            <v>10000</v>
          </cell>
          <cell r="AB618">
            <v>0</v>
          </cell>
          <cell r="AC618">
            <v>0</v>
          </cell>
          <cell r="AD618" t="str">
            <v>∆</v>
          </cell>
          <cell r="AE618">
            <v>0</v>
          </cell>
        </row>
        <row r="619">
          <cell r="V619" t="str">
            <v>100.03.00.124-6615.04</v>
          </cell>
          <cell r="W619" t="str">
            <v>Economic Development Programs San Joaquin Partnership</v>
          </cell>
          <cell r="X619">
            <v>35000</v>
          </cell>
          <cell r="Y619">
            <v>35000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 t="str">
            <v>∆</v>
          </cell>
          <cell r="AE619">
            <v>0</v>
          </cell>
        </row>
        <row r="620">
          <cell r="V620" t="str">
            <v>100.03.00.124-6615.05</v>
          </cell>
          <cell r="W620" t="str">
            <v>Economic Development Programs Facade Improvements</v>
          </cell>
          <cell r="X620">
            <v>25000</v>
          </cell>
          <cell r="Y620">
            <v>12000</v>
          </cell>
          <cell r="Z620">
            <v>15000</v>
          </cell>
          <cell r="AA620">
            <v>0</v>
          </cell>
          <cell r="AB620">
            <v>0</v>
          </cell>
          <cell r="AC620">
            <v>0</v>
          </cell>
          <cell r="AD620" t="str">
            <v>∆</v>
          </cell>
          <cell r="AE620">
            <v>0</v>
          </cell>
        </row>
        <row r="621">
          <cell r="V621" t="str">
            <v>100.03.00.124-6615.09</v>
          </cell>
          <cell r="W621" t="str">
            <v>Economic Development Programs SJCo Economic Development Agency</v>
          </cell>
          <cell r="X621">
            <v>7000</v>
          </cell>
          <cell r="Y621">
            <v>7000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 t="str">
            <v>∆</v>
          </cell>
          <cell r="AE621">
            <v>0</v>
          </cell>
        </row>
        <row r="622">
          <cell r="V622" t="str">
            <v>100.03.00.124-6615.10</v>
          </cell>
          <cell r="W622" t="str">
            <v>Economic Development Programs Assistance</v>
          </cell>
          <cell r="X622">
            <v>0</v>
          </cell>
          <cell r="Y622">
            <v>0</v>
          </cell>
          <cell r="Z622">
            <v>262000</v>
          </cell>
          <cell r="AA622">
            <v>3000</v>
          </cell>
          <cell r="AB622">
            <v>200000</v>
          </cell>
          <cell r="AC622">
            <v>200000</v>
          </cell>
          <cell r="AD622" t="str">
            <v>∆</v>
          </cell>
          <cell r="AE622">
            <v>0</v>
          </cell>
        </row>
        <row r="623">
          <cell r="W623" t="str">
            <v>TOTAL : OPERATIONS</v>
          </cell>
          <cell r="X623">
            <v>192000</v>
          </cell>
          <cell r="Y623">
            <v>115000</v>
          </cell>
          <cell r="Z623">
            <v>393000</v>
          </cell>
          <cell r="AA623">
            <v>87000</v>
          </cell>
          <cell r="AB623">
            <v>842850</v>
          </cell>
          <cell r="AC623">
            <v>845000</v>
          </cell>
          <cell r="AD623" t="str">
            <v>∆</v>
          </cell>
          <cell r="AE623">
            <v>2150</v>
          </cell>
        </row>
        <row r="624">
          <cell r="AB624" t="str">
            <v/>
          </cell>
          <cell r="AC624" t="str">
            <v/>
          </cell>
          <cell r="AD624" t="str">
            <v>∆</v>
          </cell>
        </row>
        <row r="625">
          <cell r="V625" t="str">
            <v>[100] GENERAL FUND : CITY MANAGER : NON DIVISIONAL</v>
          </cell>
        </row>
        <row r="626">
          <cell r="V626" t="str">
            <v>AFFORDABLE HOUSING/HOMELESSNESS : PERSONNEL</v>
          </cell>
          <cell r="AB626" t="str">
            <v/>
          </cell>
          <cell r="AC626" t="str">
            <v/>
          </cell>
          <cell r="AD626" t="str">
            <v>∆</v>
          </cell>
        </row>
        <row r="627">
          <cell r="V627" t="str">
            <v>100.03.00.126-5000.01</v>
          </cell>
          <cell r="W627" t="str">
            <v>Salaries Regular</v>
          </cell>
          <cell r="X627">
            <v>0</v>
          </cell>
          <cell r="Y627">
            <v>0</v>
          </cell>
          <cell r="Z627">
            <v>0</v>
          </cell>
          <cell r="AA627">
            <v>10000</v>
          </cell>
          <cell r="AB627">
            <v>124404</v>
          </cell>
          <cell r="AC627">
            <v>124404</v>
          </cell>
          <cell r="AD627" t="str">
            <v>∆</v>
          </cell>
          <cell r="AE627">
            <v>0</v>
          </cell>
        </row>
        <row r="628">
          <cell r="V628" t="str">
            <v>100.03.00.126-5000.02</v>
          </cell>
          <cell r="W628" t="str">
            <v>Salaries Part Time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 t="str">
            <v>∆</v>
          </cell>
          <cell r="AE628">
            <v>0</v>
          </cell>
        </row>
        <row r="629">
          <cell r="V629" t="str">
            <v>100.03.00.126-5000.07</v>
          </cell>
          <cell r="W629" t="str">
            <v>Salaries Admin Leave Pay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2433</v>
          </cell>
          <cell r="AC629">
            <v>2433</v>
          </cell>
          <cell r="AD629" t="str">
            <v>∆</v>
          </cell>
          <cell r="AE629">
            <v>0</v>
          </cell>
        </row>
        <row r="630">
          <cell r="V630" t="str">
            <v>100.03.00.126-5000.08</v>
          </cell>
          <cell r="W630" t="str">
            <v>Salaries Longevity Pay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1200</v>
          </cell>
          <cell r="AC630">
            <v>1200</v>
          </cell>
          <cell r="AD630" t="str">
            <v>∆</v>
          </cell>
          <cell r="AE630">
            <v>0</v>
          </cell>
        </row>
        <row r="631">
          <cell r="V631" t="str">
            <v>100.03.00.126-5000.10</v>
          </cell>
          <cell r="W631" t="str">
            <v>Salaries Furloughs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 t="str">
            <v>∆</v>
          </cell>
          <cell r="AE631">
            <v>0</v>
          </cell>
        </row>
        <row r="632">
          <cell r="V632" t="str">
            <v>100.03.00.126-5000.12</v>
          </cell>
          <cell r="W632" t="str">
            <v>Salaries Compensated Absences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 t="str">
            <v>∆</v>
          </cell>
          <cell r="AE632">
            <v>0</v>
          </cell>
        </row>
        <row r="633">
          <cell r="V633" t="str">
            <v>100.03.00.126-5100.00</v>
          </cell>
          <cell r="W633" t="str">
            <v>Benefits PERS Pool Liability</v>
          </cell>
          <cell r="X633">
            <v>0</v>
          </cell>
          <cell r="Y633">
            <v>0</v>
          </cell>
          <cell r="Z633">
            <v>0</v>
          </cell>
          <cell r="AA633">
            <v>2000</v>
          </cell>
          <cell r="AB633">
            <v>26257</v>
          </cell>
          <cell r="AC633">
            <v>35000</v>
          </cell>
          <cell r="AD633" t="str">
            <v>∆</v>
          </cell>
          <cell r="AE633">
            <v>8743</v>
          </cell>
        </row>
        <row r="634">
          <cell r="V634" t="str">
            <v>100.03.00.126-5100.01</v>
          </cell>
          <cell r="W634" t="str">
            <v>Benefits Retirement</v>
          </cell>
          <cell r="X634">
            <v>0</v>
          </cell>
          <cell r="Y634">
            <v>0</v>
          </cell>
          <cell r="Z634">
            <v>0</v>
          </cell>
          <cell r="AA634">
            <v>1000</v>
          </cell>
          <cell r="AB634">
            <v>7538</v>
          </cell>
          <cell r="AC634">
            <v>7538</v>
          </cell>
          <cell r="AD634" t="str">
            <v>∆</v>
          </cell>
          <cell r="AE634">
            <v>0</v>
          </cell>
        </row>
        <row r="635">
          <cell r="V635" t="str">
            <v>100.03.00.126-5100.02</v>
          </cell>
          <cell r="W635" t="str">
            <v>Benefits Health Insurance</v>
          </cell>
          <cell r="X635">
            <v>0</v>
          </cell>
          <cell r="Y635">
            <v>0</v>
          </cell>
          <cell r="Z635">
            <v>0</v>
          </cell>
          <cell r="AA635">
            <v>2000</v>
          </cell>
          <cell r="AB635">
            <v>22500</v>
          </cell>
          <cell r="AC635">
            <v>22500</v>
          </cell>
          <cell r="AD635" t="str">
            <v>∆</v>
          </cell>
          <cell r="AE635">
            <v>0</v>
          </cell>
        </row>
        <row r="636">
          <cell r="V636" t="str">
            <v>100.03.00.126-5100.03</v>
          </cell>
          <cell r="W636" t="str">
            <v>Benefits Dental Insurance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1318</v>
          </cell>
          <cell r="AC636">
            <v>1318</v>
          </cell>
          <cell r="AD636" t="str">
            <v>∆</v>
          </cell>
          <cell r="AE636">
            <v>0</v>
          </cell>
        </row>
        <row r="637">
          <cell r="V637" t="str">
            <v>100.03.00.126-5100.04</v>
          </cell>
          <cell r="W637" t="str">
            <v>Benefits Vision Insurance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211</v>
          </cell>
          <cell r="AC637">
            <v>211</v>
          </cell>
          <cell r="AD637" t="str">
            <v>∆</v>
          </cell>
          <cell r="AE637">
            <v>0</v>
          </cell>
        </row>
        <row r="638">
          <cell r="V638" t="str">
            <v>100.03.00.126-5100.05</v>
          </cell>
          <cell r="W638" t="str">
            <v>Benefits Life Insurance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229</v>
          </cell>
          <cell r="AC638">
            <v>229</v>
          </cell>
          <cell r="AD638" t="str">
            <v>∆</v>
          </cell>
          <cell r="AE638">
            <v>0</v>
          </cell>
        </row>
        <row r="639">
          <cell r="V639" t="str">
            <v>100.03.00.126-5100.06</v>
          </cell>
          <cell r="W639" t="str">
            <v>Benefits Worker's Comp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 t="str">
            <v>∆</v>
          </cell>
          <cell r="AE639">
            <v>0</v>
          </cell>
        </row>
        <row r="640">
          <cell r="V640" t="str">
            <v>100.03.00.126-5100.07</v>
          </cell>
          <cell r="W640" t="str">
            <v>Benefits Long Term Disability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1211</v>
          </cell>
          <cell r="AC640">
            <v>1211</v>
          </cell>
          <cell r="AD640" t="str">
            <v>∆</v>
          </cell>
          <cell r="AE640">
            <v>0</v>
          </cell>
        </row>
        <row r="641">
          <cell r="V641" t="str">
            <v>100.03.00.126-5100.08</v>
          </cell>
          <cell r="W641" t="str">
            <v>Benefits Deferred Compensation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 t="str">
            <v>∆</v>
          </cell>
          <cell r="AE641">
            <v>0</v>
          </cell>
        </row>
        <row r="642">
          <cell r="V642" t="str">
            <v>100.03.00.126-5100.11</v>
          </cell>
          <cell r="W642" t="str">
            <v>Benefits Medicare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1873</v>
          </cell>
          <cell r="AC642">
            <v>3000</v>
          </cell>
          <cell r="AD642" t="str">
            <v>∆</v>
          </cell>
          <cell r="AE642">
            <v>1127</v>
          </cell>
        </row>
        <row r="643">
          <cell r="V643" t="str">
            <v>100.03.00.126-5100.15</v>
          </cell>
          <cell r="W643" t="str">
            <v>Benefits Cell Phone Allowance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1068</v>
          </cell>
          <cell r="AC643">
            <v>1068</v>
          </cell>
          <cell r="AD643" t="str">
            <v>∆</v>
          </cell>
          <cell r="AE643">
            <v>0</v>
          </cell>
        </row>
        <row r="644">
          <cell r="W644" t="str">
            <v>TOTAL : PERSONNEL</v>
          </cell>
          <cell r="X644">
            <v>0</v>
          </cell>
          <cell r="Y644">
            <v>0</v>
          </cell>
          <cell r="Z644">
            <v>0</v>
          </cell>
          <cell r="AA644">
            <v>15000</v>
          </cell>
          <cell r="AB644">
            <v>190242</v>
          </cell>
          <cell r="AC644">
            <v>200112</v>
          </cell>
          <cell r="AD644" t="str">
            <v>∆</v>
          </cell>
          <cell r="AE644">
            <v>9870</v>
          </cell>
        </row>
        <row r="645">
          <cell r="AB645" t="str">
            <v/>
          </cell>
          <cell r="AC645" t="str">
            <v/>
          </cell>
          <cell r="AD645" t="str">
            <v>∆</v>
          </cell>
        </row>
        <row r="646">
          <cell r="V646" t="str">
            <v>[100] GENERAL FUND : CITY MANAGER : NON DIVISIONAL</v>
          </cell>
        </row>
        <row r="647">
          <cell r="V647" t="str">
            <v>AFFORDABLE HOUSING/HOMELESSNESS : OPERATIONS</v>
          </cell>
          <cell r="AB647" t="str">
            <v/>
          </cell>
          <cell r="AC647" t="str">
            <v/>
          </cell>
          <cell r="AD647" t="str">
            <v>∆</v>
          </cell>
        </row>
        <row r="648">
          <cell r="V648" t="str">
            <v>100.03.00.126-6000.01</v>
          </cell>
          <cell r="W648" t="str">
            <v>Professional Services General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 t="str">
            <v>∆</v>
          </cell>
          <cell r="AE648">
            <v>0</v>
          </cell>
        </row>
        <row r="649">
          <cell r="V649" t="str">
            <v>100.03.00.126-6500.04</v>
          </cell>
          <cell r="W649" t="str">
            <v>Claims &amp; Insurance Insurance Premiums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 t="str">
            <v>∆</v>
          </cell>
          <cell r="AE649">
            <v>0</v>
          </cell>
        </row>
        <row r="650">
          <cell r="V650" t="str">
            <v>100.03.00.126-6600.14</v>
          </cell>
          <cell r="W650" t="str">
            <v>Administrative Expenses Filing/Recording Fee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 t="str">
            <v>∆</v>
          </cell>
          <cell r="AE650">
            <v>0</v>
          </cell>
        </row>
        <row r="651">
          <cell r="W651" t="str">
            <v>TOTAL : OPERATIONS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 t="str">
            <v>∆</v>
          </cell>
          <cell r="AE651">
            <v>0</v>
          </cell>
        </row>
        <row r="652">
          <cell r="AB652" t="str">
            <v/>
          </cell>
          <cell r="AC652" t="str">
            <v/>
          </cell>
          <cell r="AD652" t="str">
            <v>∆</v>
          </cell>
        </row>
        <row r="653">
          <cell r="V653" t="str">
            <v>[100] GENERAL FUND : EMPLOYEE SERVICES &amp; ENGAGEMENT : NON DIVISIONAL</v>
          </cell>
          <cell r="AB653" t="str">
            <v/>
          </cell>
          <cell r="AC653" t="str">
            <v/>
          </cell>
          <cell r="AD653" t="str">
            <v>∆</v>
          </cell>
        </row>
        <row r="654">
          <cell r="V654" t="str">
            <v>HUMAN RESOURCES : PERSONNEL</v>
          </cell>
          <cell r="AB654" t="str">
            <v/>
          </cell>
          <cell r="AC654" t="str">
            <v/>
          </cell>
          <cell r="AD654" t="str">
            <v>∆</v>
          </cell>
        </row>
        <row r="655">
          <cell r="V655" t="str">
            <v>100.04.00.130-5000.01</v>
          </cell>
          <cell r="W655" t="str">
            <v>Salaries Regular</v>
          </cell>
          <cell r="X655">
            <v>308000</v>
          </cell>
          <cell r="Y655">
            <v>310000</v>
          </cell>
          <cell r="Z655">
            <v>284000</v>
          </cell>
          <cell r="AA655">
            <v>224000</v>
          </cell>
          <cell r="AB655">
            <v>380746</v>
          </cell>
          <cell r="AC655">
            <v>350000</v>
          </cell>
          <cell r="AD655" t="str">
            <v>∆</v>
          </cell>
          <cell r="AE655">
            <v>-30746</v>
          </cell>
        </row>
        <row r="656">
          <cell r="V656" t="str">
            <v>100.04.00.130-5000.02</v>
          </cell>
          <cell r="W656" t="str">
            <v>Salaries Part Time</v>
          </cell>
          <cell r="X656">
            <v>0</v>
          </cell>
          <cell r="Y656">
            <v>0</v>
          </cell>
          <cell r="Z656">
            <v>8000</v>
          </cell>
          <cell r="AA656">
            <v>0</v>
          </cell>
          <cell r="AB656">
            <v>0</v>
          </cell>
          <cell r="AC656">
            <v>0</v>
          </cell>
          <cell r="AD656" t="str">
            <v>∆</v>
          </cell>
          <cell r="AE656">
            <v>0</v>
          </cell>
        </row>
        <row r="657">
          <cell r="V657" t="str">
            <v>100.04.00.130-5000.03</v>
          </cell>
          <cell r="W657" t="str">
            <v>Salaries Overtime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 t="str">
            <v>∆</v>
          </cell>
          <cell r="AE657">
            <v>0</v>
          </cell>
        </row>
        <row r="658">
          <cell r="V658" t="str">
            <v>100.04.00.130-5000.06</v>
          </cell>
          <cell r="W658" t="str">
            <v>Salaries Out of Class</v>
          </cell>
          <cell r="X658">
            <v>0</v>
          </cell>
          <cell r="Y658">
            <v>3000</v>
          </cell>
          <cell r="Z658">
            <v>9000</v>
          </cell>
          <cell r="AA658">
            <v>1000</v>
          </cell>
          <cell r="AB658">
            <v>0</v>
          </cell>
          <cell r="AC658">
            <v>0</v>
          </cell>
          <cell r="AD658" t="str">
            <v>∆</v>
          </cell>
          <cell r="AE658">
            <v>0</v>
          </cell>
        </row>
        <row r="659">
          <cell r="V659" t="str">
            <v>100.04.00.130-5000.07</v>
          </cell>
          <cell r="W659" t="str">
            <v>Salaries Admin Leave Pay</v>
          </cell>
          <cell r="X659">
            <v>4000</v>
          </cell>
          <cell r="Y659">
            <v>14000</v>
          </cell>
          <cell r="Z659">
            <v>3000</v>
          </cell>
          <cell r="AA659">
            <v>3000</v>
          </cell>
          <cell r="AB659">
            <v>2510</v>
          </cell>
          <cell r="AC659">
            <v>2510</v>
          </cell>
          <cell r="AD659" t="str">
            <v>∆</v>
          </cell>
          <cell r="AE659">
            <v>0</v>
          </cell>
        </row>
        <row r="660">
          <cell r="V660" t="str">
            <v>100.04.00.130-5000.08</v>
          </cell>
          <cell r="W660" t="str">
            <v>Salaries Longevity Pay</v>
          </cell>
          <cell r="X660">
            <v>3000</v>
          </cell>
          <cell r="Y660">
            <v>2000</v>
          </cell>
          <cell r="Z660">
            <v>2000</v>
          </cell>
          <cell r="AA660">
            <v>2000</v>
          </cell>
          <cell r="AB660">
            <v>5320</v>
          </cell>
          <cell r="AC660">
            <v>5320</v>
          </cell>
          <cell r="AD660" t="str">
            <v>∆</v>
          </cell>
          <cell r="AE660">
            <v>0</v>
          </cell>
        </row>
        <row r="661">
          <cell r="V661" t="str">
            <v>100.04.00.130-5000.10</v>
          </cell>
          <cell r="W661" t="str">
            <v>Salaries Furloughs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 t="str">
            <v>∆</v>
          </cell>
          <cell r="AE661">
            <v>0</v>
          </cell>
        </row>
        <row r="662">
          <cell r="V662" t="str">
            <v>100.04.00.130-5000.12</v>
          </cell>
          <cell r="W662" t="str">
            <v>Salaries Compensated Absences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 t="str">
            <v>∆</v>
          </cell>
          <cell r="AE662">
            <v>0</v>
          </cell>
        </row>
        <row r="663">
          <cell r="V663" t="str">
            <v>100.04.00.130-5100.00</v>
          </cell>
          <cell r="W663" t="str">
            <v>Benefits PERS Pool Liability</v>
          </cell>
          <cell r="X663">
            <v>46000</v>
          </cell>
          <cell r="Y663">
            <v>49000</v>
          </cell>
          <cell r="Z663">
            <v>58000</v>
          </cell>
          <cell r="AA663">
            <v>44000</v>
          </cell>
          <cell r="AB663">
            <v>73199</v>
          </cell>
          <cell r="AC663">
            <v>84000</v>
          </cell>
          <cell r="AD663" t="str">
            <v>∆</v>
          </cell>
          <cell r="AE663">
            <v>10801</v>
          </cell>
        </row>
        <row r="664">
          <cell r="V664" t="str">
            <v>100.04.00.130-5100.01</v>
          </cell>
          <cell r="W664" t="str">
            <v>Benefits Retirement</v>
          </cell>
          <cell r="X664">
            <v>15000</v>
          </cell>
          <cell r="Y664">
            <v>17000</v>
          </cell>
          <cell r="Z664">
            <v>19000</v>
          </cell>
          <cell r="AA664">
            <v>16000</v>
          </cell>
          <cell r="AB664">
            <v>39013</v>
          </cell>
          <cell r="AC664">
            <v>39013</v>
          </cell>
          <cell r="AD664" t="str">
            <v>∆</v>
          </cell>
          <cell r="AE664">
            <v>0</v>
          </cell>
        </row>
        <row r="665">
          <cell r="V665" t="str">
            <v>100.04.00.130-5100.02</v>
          </cell>
          <cell r="W665" t="str">
            <v>Benefits Health Insurance</v>
          </cell>
          <cell r="X665">
            <v>39000</v>
          </cell>
          <cell r="Y665">
            <v>35000</v>
          </cell>
          <cell r="Z665">
            <v>28000</v>
          </cell>
          <cell r="AA665">
            <v>21000</v>
          </cell>
          <cell r="AB665">
            <v>44674</v>
          </cell>
          <cell r="AC665">
            <v>44674</v>
          </cell>
          <cell r="AD665" t="str">
            <v>∆</v>
          </cell>
          <cell r="AE665">
            <v>0</v>
          </cell>
        </row>
        <row r="666">
          <cell r="V666" t="str">
            <v>100.04.00.130-5100.03</v>
          </cell>
          <cell r="W666" t="str">
            <v>Benefits Dental Insurance</v>
          </cell>
          <cell r="X666">
            <v>4000</v>
          </cell>
          <cell r="Y666">
            <v>4000</v>
          </cell>
          <cell r="Z666">
            <v>4000</v>
          </cell>
          <cell r="AA666">
            <v>2000</v>
          </cell>
          <cell r="AB666">
            <v>5254</v>
          </cell>
          <cell r="AC666">
            <v>5254</v>
          </cell>
          <cell r="AD666" t="str">
            <v>∆</v>
          </cell>
          <cell r="AE666">
            <v>0</v>
          </cell>
        </row>
        <row r="667">
          <cell r="V667" t="str">
            <v>100.04.00.130-5100.04</v>
          </cell>
          <cell r="W667" t="str">
            <v>Benefits Vision Insurance</v>
          </cell>
          <cell r="X667">
            <v>1000</v>
          </cell>
          <cell r="Y667">
            <v>1000</v>
          </cell>
          <cell r="Z667">
            <v>1000</v>
          </cell>
          <cell r="AA667">
            <v>0</v>
          </cell>
          <cell r="AB667">
            <v>864</v>
          </cell>
          <cell r="AC667">
            <v>864</v>
          </cell>
          <cell r="AD667" t="str">
            <v>∆</v>
          </cell>
          <cell r="AE667">
            <v>0</v>
          </cell>
        </row>
        <row r="668">
          <cell r="V668" t="str">
            <v>100.04.00.130-5100.05</v>
          </cell>
          <cell r="W668" t="str">
            <v>Benefits Life Insurance</v>
          </cell>
          <cell r="X668">
            <v>1000</v>
          </cell>
          <cell r="Y668">
            <v>0</v>
          </cell>
          <cell r="Z668">
            <v>0</v>
          </cell>
          <cell r="AA668">
            <v>0</v>
          </cell>
          <cell r="AB668">
            <v>413</v>
          </cell>
          <cell r="AC668">
            <v>413</v>
          </cell>
          <cell r="AD668" t="str">
            <v>∆</v>
          </cell>
          <cell r="AE668">
            <v>0</v>
          </cell>
        </row>
        <row r="669">
          <cell r="V669" t="str">
            <v>100.04.00.130-5100.06</v>
          </cell>
          <cell r="W669" t="str">
            <v>Benefits Worker's Comp</v>
          </cell>
          <cell r="X669">
            <v>8000</v>
          </cell>
          <cell r="Y669">
            <v>8000</v>
          </cell>
          <cell r="Z669">
            <v>9000</v>
          </cell>
          <cell r="AA669">
            <v>9000</v>
          </cell>
          <cell r="AB669">
            <v>9600</v>
          </cell>
          <cell r="AC669">
            <v>10000</v>
          </cell>
          <cell r="AD669" t="str">
            <v>∆</v>
          </cell>
          <cell r="AE669">
            <v>400</v>
          </cell>
        </row>
        <row r="670">
          <cell r="V670" t="str">
            <v>100.04.00.130-5100.07</v>
          </cell>
          <cell r="W670" t="str">
            <v>Benefits Long Term Disability</v>
          </cell>
          <cell r="X670">
            <v>1000</v>
          </cell>
          <cell r="Y670">
            <v>1000</v>
          </cell>
          <cell r="Z670">
            <v>1000</v>
          </cell>
          <cell r="AA670">
            <v>1000</v>
          </cell>
          <cell r="AB670">
            <v>1857</v>
          </cell>
          <cell r="AC670">
            <v>1857</v>
          </cell>
          <cell r="AD670" t="str">
            <v>∆</v>
          </cell>
          <cell r="AE670">
            <v>0</v>
          </cell>
        </row>
        <row r="671">
          <cell r="V671" t="str">
            <v>100.04.00.130-5100.08</v>
          </cell>
          <cell r="W671" t="str">
            <v>Benefits Deferred Compensation</v>
          </cell>
          <cell r="X671">
            <v>0</v>
          </cell>
          <cell r="Y671">
            <v>0</v>
          </cell>
          <cell r="Z671">
            <v>2000</v>
          </cell>
          <cell r="AA671">
            <v>4000</v>
          </cell>
          <cell r="AB671">
            <v>8137</v>
          </cell>
          <cell r="AC671">
            <v>8137</v>
          </cell>
          <cell r="AD671" t="str">
            <v>∆</v>
          </cell>
          <cell r="AE671">
            <v>0</v>
          </cell>
        </row>
        <row r="672">
          <cell r="V672" t="str">
            <v>100.04.00.130-5100.09</v>
          </cell>
          <cell r="W672" t="str">
            <v>Benefits Unemployment Insurance</v>
          </cell>
          <cell r="X672">
            <v>3000</v>
          </cell>
          <cell r="Y672">
            <v>9000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 t="str">
            <v>∆</v>
          </cell>
          <cell r="AE672">
            <v>0</v>
          </cell>
        </row>
        <row r="673">
          <cell r="V673" t="str">
            <v>100.04.00.130-5100.11</v>
          </cell>
          <cell r="W673" t="str">
            <v>Benefits Medicare</v>
          </cell>
          <cell r="X673">
            <v>5000</v>
          </cell>
          <cell r="Y673">
            <v>4000</v>
          </cell>
          <cell r="Z673">
            <v>4000</v>
          </cell>
          <cell r="AA673">
            <v>3000</v>
          </cell>
          <cell r="AB673">
            <v>5731</v>
          </cell>
          <cell r="AC673">
            <v>5731</v>
          </cell>
          <cell r="AD673" t="str">
            <v>∆</v>
          </cell>
          <cell r="AE673">
            <v>0</v>
          </cell>
        </row>
        <row r="674">
          <cell r="V674" t="str">
            <v>100.04.00.130-5100.12</v>
          </cell>
          <cell r="W674" t="str">
            <v>Benefits Annual Physical Exam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 t="str">
            <v>∆</v>
          </cell>
          <cell r="AE674">
            <v>0</v>
          </cell>
        </row>
        <row r="675">
          <cell r="V675" t="str">
            <v>100.04.00.130-5100.15</v>
          </cell>
          <cell r="W675" t="str">
            <v>Benefits Cell Phone Allowance</v>
          </cell>
          <cell r="X675">
            <v>1000</v>
          </cell>
          <cell r="Y675">
            <v>1000</v>
          </cell>
          <cell r="Z675">
            <v>1000</v>
          </cell>
          <cell r="AA675">
            <v>1000</v>
          </cell>
          <cell r="AB675">
            <v>1440</v>
          </cell>
          <cell r="AC675">
            <v>1440</v>
          </cell>
          <cell r="AD675" t="str">
            <v>∆</v>
          </cell>
          <cell r="AE675">
            <v>0</v>
          </cell>
        </row>
        <row r="676">
          <cell r="V676" t="str">
            <v>100.04.00.130-5100.17</v>
          </cell>
          <cell r="W676" t="str">
            <v>Benefits Other Post Employment Benefits</v>
          </cell>
          <cell r="X676">
            <v>10000</v>
          </cell>
          <cell r="Y676">
            <v>13000</v>
          </cell>
          <cell r="Z676">
            <v>15000</v>
          </cell>
          <cell r="AA676">
            <v>15000</v>
          </cell>
          <cell r="AB676">
            <v>15500</v>
          </cell>
          <cell r="AC676">
            <v>15500</v>
          </cell>
          <cell r="AD676" t="str">
            <v>∆</v>
          </cell>
          <cell r="AE676">
            <v>0</v>
          </cell>
        </row>
        <row r="677">
          <cell r="W677" t="str">
            <v>TOTAL : PERSONNEL</v>
          </cell>
          <cell r="X677">
            <v>449000</v>
          </cell>
          <cell r="Y677">
            <v>471000</v>
          </cell>
          <cell r="Z677">
            <v>448000</v>
          </cell>
          <cell r="AA677">
            <v>346000</v>
          </cell>
          <cell r="AB677">
            <v>594258</v>
          </cell>
          <cell r="AC677">
            <v>574713</v>
          </cell>
          <cell r="AD677" t="str">
            <v>∆</v>
          </cell>
          <cell r="AE677">
            <v>-19545</v>
          </cell>
        </row>
        <row r="678">
          <cell r="AB678" t="str">
            <v/>
          </cell>
          <cell r="AC678" t="str">
            <v/>
          </cell>
          <cell r="AD678" t="str">
            <v>∆</v>
          </cell>
        </row>
        <row r="679">
          <cell r="V679" t="str">
            <v>[100] GENERAL FUND : EMPLOYEE SERVICES &amp; ENGAGEMENT : NON DIVISIONAL</v>
          </cell>
        </row>
        <row r="680">
          <cell r="V680" t="str">
            <v>HUMAN RESOURCES : OPERATIONS</v>
          </cell>
          <cell r="AB680" t="str">
            <v/>
          </cell>
          <cell r="AC680" t="str">
            <v/>
          </cell>
          <cell r="AD680" t="str">
            <v>∆</v>
          </cell>
        </row>
        <row r="681">
          <cell r="V681" t="str">
            <v>100.04.00.130-6000.01</v>
          </cell>
          <cell r="W681" t="str">
            <v>Professional Services General</v>
          </cell>
          <cell r="X681">
            <v>15000</v>
          </cell>
          <cell r="Y681">
            <v>0</v>
          </cell>
          <cell r="Z681">
            <v>84000</v>
          </cell>
          <cell r="AA681">
            <v>59000</v>
          </cell>
          <cell r="AB681">
            <v>0</v>
          </cell>
          <cell r="AC681">
            <v>0</v>
          </cell>
          <cell r="AD681" t="str">
            <v>∆</v>
          </cell>
          <cell r="AE681">
            <v>0</v>
          </cell>
        </row>
        <row r="682">
          <cell r="V682" t="str">
            <v>100.04.00.130-6000.12</v>
          </cell>
          <cell r="W682" t="str">
            <v>Professional Services Contract Services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 t="str">
            <v>∆</v>
          </cell>
          <cell r="AE682">
            <v>0</v>
          </cell>
        </row>
        <row r="683">
          <cell r="V683" t="str">
            <v>100.04.00.130-6000.18</v>
          </cell>
          <cell r="W683" t="str">
            <v>Professional Services Legal</v>
          </cell>
          <cell r="X683">
            <v>0</v>
          </cell>
          <cell r="Y683">
            <v>65000</v>
          </cell>
          <cell r="Z683">
            <v>37000</v>
          </cell>
          <cell r="AA683">
            <v>552000</v>
          </cell>
          <cell r="AB683">
            <v>180000</v>
          </cell>
          <cell r="AC683">
            <v>180000</v>
          </cell>
          <cell r="AD683" t="str">
            <v>∆</v>
          </cell>
          <cell r="AE683">
            <v>0</v>
          </cell>
        </row>
        <row r="684">
          <cell r="V684" t="str">
            <v>100.04.00.130-6000.19</v>
          </cell>
          <cell r="W684" t="str">
            <v>Professional Services Labor Relations</v>
          </cell>
          <cell r="X684">
            <v>6000</v>
          </cell>
          <cell r="Y684">
            <v>83000</v>
          </cell>
          <cell r="Z684">
            <v>149000</v>
          </cell>
          <cell r="AA684">
            <v>101000</v>
          </cell>
          <cell r="AB684">
            <v>118500</v>
          </cell>
          <cell r="AC684">
            <v>118500</v>
          </cell>
          <cell r="AD684" t="str">
            <v>∆</v>
          </cell>
          <cell r="AE684">
            <v>0</v>
          </cell>
        </row>
        <row r="685">
          <cell r="V685" t="str">
            <v>100.04.00.130-6100.01</v>
          </cell>
          <cell r="W685" t="str">
            <v>Utilities Electric</v>
          </cell>
          <cell r="X685">
            <v>7000</v>
          </cell>
          <cell r="Y685">
            <v>7000</v>
          </cell>
          <cell r="Z685">
            <v>7000</v>
          </cell>
          <cell r="AA685">
            <v>4000</v>
          </cell>
          <cell r="AB685">
            <v>8000</v>
          </cell>
          <cell r="AC685">
            <v>8000</v>
          </cell>
          <cell r="AD685" t="str">
            <v>∆</v>
          </cell>
          <cell r="AE685">
            <v>0</v>
          </cell>
        </row>
        <row r="686">
          <cell r="V686" t="str">
            <v>100.04.00.130-6100.02</v>
          </cell>
          <cell r="W686" t="str">
            <v>Utilities Telephone</v>
          </cell>
          <cell r="X686">
            <v>1000</v>
          </cell>
          <cell r="Y686">
            <v>1000</v>
          </cell>
          <cell r="Z686">
            <v>1000</v>
          </cell>
          <cell r="AA686">
            <v>1000</v>
          </cell>
          <cell r="AB686">
            <v>850</v>
          </cell>
          <cell r="AC686">
            <v>850</v>
          </cell>
          <cell r="AD686" t="str">
            <v>∆</v>
          </cell>
          <cell r="AE686">
            <v>0</v>
          </cell>
        </row>
        <row r="687">
          <cell r="V687" t="str">
            <v>100.04.00.130-6100.03</v>
          </cell>
          <cell r="W687" t="str">
            <v>Utilities Data Transmission / ISP</v>
          </cell>
          <cell r="X687">
            <v>1000</v>
          </cell>
          <cell r="Y687">
            <v>1000</v>
          </cell>
          <cell r="Z687">
            <v>1000</v>
          </cell>
          <cell r="AA687">
            <v>1000</v>
          </cell>
          <cell r="AB687">
            <v>1200</v>
          </cell>
          <cell r="AC687">
            <v>1200</v>
          </cell>
          <cell r="AD687" t="str">
            <v>∆</v>
          </cell>
          <cell r="AE687">
            <v>0</v>
          </cell>
        </row>
        <row r="688">
          <cell r="V688" t="str">
            <v>100.04.00.130-6200.01</v>
          </cell>
          <cell r="W688" t="str">
            <v>Supplies Office</v>
          </cell>
          <cell r="X688">
            <v>5000</v>
          </cell>
          <cell r="Y688">
            <v>4000</v>
          </cell>
          <cell r="Z688">
            <v>4000</v>
          </cell>
          <cell r="AA688">
            <v>3000</v>
          </cell>
          <cell r="AB688">
            <v>4500</v>
          </cell>
          <cell r="AC688">
            <v>4500</v>
          </cell>
          <cell r="AD688" t="str">
            <v>∆</v>
          </cell>
          <cell r="AE688">
            <v>0</v>
          </cell>
        </row>
        <row r="689">
          <cell r="V689" t="str">
            <v>100.04.00.130-6200.02</v>
          </cell>
          <cell r="W689" t="str">
            <v>Supplies Special Department</v>
          </cell>
          <cell r="X689">
            <v>2000</v>
          </cell>
          <cell r="Y689">
            <v>2000</v>
          </cell>
          <cell r="Z689">
            <v>8000</v>
          </cell>
          <cell r="AA689">
            <v>3000</v>
          </cell>
          <cell r="AB689">
            <v>1000</v>
          </cell>
          <cell r="AC689">
            <v>1000</v>
          </cell>
          <cell r="AD689" t="str">
            <v>∆</v>
          </cell>
          <cell r="AE689">
            <v>0</v>
          </cell>
        </row>
        <row r="690">
          <cell r="V690" t="str">
            <v>100.04.00.130-6200.03</v>
          </cell>
          <cell r="W690" t="str">
            <v>Supplies Copier Maintenance &amp; Supplies</v>
          </cell>
          <cell r="X690">
            <v>2000</v>
          </cell>
          <cell r="Y690">
            <v>2000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 t="str">
            <v>∆</v>
          </cell>
          <cell r="AE690">
            <v>0</v>
          </cell>
        </row>
        <row r="691">
          <cell r="V691" t="str">
            <v>100.04.00.130-6200.04</v>
          </cell>
          <cell r="W691" t="str">
            <v>Supplies Postage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200</v>
          </cell>
          <cell r="AC691">
            <v>200</v>
          </cell>
          <cell r="AD691" t="str">
            <v>∆</v>
          </cell>
          <cell r="AE691">
            <v>0</v>
          </cell>
        </row>
        <row r="692">
          <cell r="V692" t="str">
            <v>100.04.00.130-6200.09</v>
          </cell>
          <cell r="W692" t="str">
            <v>Supplies Data Processing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 t="str">
            <v>∆</v>
          </cell>
          <cell r="AE692">
            <v>0</v>
          </cell>
        </row>
        <row r="693">
          <cell r="V693" t="str">
            <v>100.04.00.130-6300.01</v>
          </cell>
          <cell r="W693" t="str">
            <v>Dues &amp; Subscriptions Memberships</v>
          </cell>
          <cell r="X693">
            <v>1000</v>
          </cell>
          <cell r="Y693">
            <v>1000</v>
          </cell>
          <cell r="Z693">
            <v>1000</v>
          </cell>
          <cell r="AA693">
            <v>1000</v>
          </cell>
          <cell r="AB693">
            <v>4500</v>
          </cell>
          <cell r="AC693">
            <v>4500</v>
          </cell>
          <cell r="AD693" t="str">
            <v>∆</v>
          </cell>
          <cell r="AE693">
            <v>0</v>
          </cell>
        </row>
        <row r="694">
          <cell r="V694" t="str">
            <v>100.04.00.130-6300.02</v>
          </cell>
          <cell r="W694" t="str">
            <v>Dues &amp; Subscriptions Publications</v>
          </cell>
          <cell r="X694">
            <v>1000</v>
          </cell>
          <cell r="Y694">
            <v>1000</v>
          </cell>
          <cell r="Z694">
            <v>1000</v>
          </cell>
          <cell r="AA694">
            <v>1000</v>
          </cell>
          <cell r="AB694">
            <v>800</v>
          </cell>
          <cell r="AC694">
            <v>800</v>
          </cell>
          <cell r="AD694" t="str">
            <v>∆</v>
          </cell>
          <cell r="AE694">
            <v>0</v>
          </cell>
        </row>
        <row r="695">
          <cell r="V695" t="str">
            <v>100.04.00.130-6500.04</v>
          </cell>
          <cell r="W695" t="str">
            <v>Claims &amp; Insurance Insurance Premiums</v>
          </cell>
          <cell r="X695">
            <v>9000</v>
          </cell>
          <cell r="Y695">
            <v>11000</v>
          </cell>
          <cell r="Z695">
            <v>12000</v>
          </cell>
          <cell r="AA695">
            <v>12000</v>
          </cell>
          <cell r="AB695">
            <v>12600</v>
          </cell>
          <cell r="AC695">
            <v>12000</v>
          </cell>
          <cell r="AD695" t="str">
            <v>∆</v>
          </cell>
          <cell r="AE695">
            <v>-600</v>
          </cell>
        </row>
        <row r="696">
          <cell r="V696" t="str">
            <v>100.04.00.130-6600.01</v>
          </cell>
          <cell r="W696" t="str">
            <v>Administrative Expenses Meetings</v>
          </cell>
          <cell r="X696">
            <v>1000</v>
          </cell>
          <cell r="Y696">
            <v>2000</v>
          </cell>
          <cell r="Z696">
            <v>0</v>
          </cell>
          <cell r="AA696">
            <v>0</v>
          </cell>
          <cell r="AB696">
            <v>250</v>
          </cell>
          <cell r="AC696">
            <v>250</v>
          </cell>
          <cell r="AD696" t="str">
            <v>∆</v>
          </cell>
          <cell r="AE696">
            <v>0</v>
          </cell>
        </row>
        <row r="697">
          <cell r="V697" t="str">
            <v>100.04.00.130-6600.03</v>
          </cell>
          <cell r="W697" t="str">
            <v>Administrative Expenses Mileage Reimbursement</v>
          </cell>
          <cell r="X697">
            <v>1000</v>
          </cell>
          <cell r="Y697">
            <v>0</v>
          </cell>
          <cell r="Z697">
            <v>0</v>
          </cell>
          <cell r="AA697">
            <v>0</v>
          </cell>
          <cell r="AB697">
            <v>100</v>
          </cell>
          <cell r="AC697">
            <v>100</v>
          </cell>
          <cell r="AD697" t="str">
            <v>∆</v>
          </cell>
          <cell r="AE697">
            <v>0</v>
          </cell>
        </row>
        <row r="698">
          <cell r="V698" t="str">
            <v>100.04.00.130-6600.04</v>
          </cell>
          <cell r="W698" t="str">
            <v>Administrative Expenses Training/Conferences</v>
          </cell>
          <cell r="X698">
            <v>11000</v>
          </cell>
          <cell r="Y698">
            <v>1000</v>
          </cell>
          <cell r="Z698">
            <v>4000</v>
          </cell>
          <cell r="AA698">
            <v>14000</v>
          </cell>
          <cell r="AB698">
            <v>16818</v>
          </cell>
          <cell r="AC698">
            <v>16818</v>
          </cell>
          <cell r="AD698" t="str">
            <v>∆</v>
          </cell>
          <cell r="AE698">
            <v>0</v>
          </cell>
        </row>
        <row r="699">
          <cell r="V699" t="str">
            <v>100.04.00.130-6600.06</v>
          </cell>
          <cell r="W699" t="str">
            <v>Administrative Expenses Property/Building Rental</v>
          </cell>
          <cell r="X699">
            <v>13000</v>
          </cell>
          <cell r="Y699">
            <v>15000</v>
          </cell>
          <cell r="Z699">
            <v>16000</v>
          </cell>
          <cell r="AA699">
            <v>0</v>
          </cell>
          <cell r="AB699">
            <v>0</v>
          </cell>
          <cell r="AC699">
            <v>0</v>
          </cell>
          <cell r="AD699" t="str">
            <v>∆</v>
          </cell>
          <cell r="AE699">
            <v>0</v>
          </cell>
        </row>
        <row r="700">
          <cell r="V700" t="str">
            <v>100.04.00.130-6600.07</v>
          </cell>
          <cell r="W700" t="str">
            <v>Administrative Expenses Employee Recruitment</v>
          </cell>
          <cell r="X700">
            <v>0</v>
          </cell>
          <cell r="Y700">
            <v>1000</v>
          </cell>
          <cell r="Z700">
            <v>3000</v>
          </cell>
          <cell r="AA700">
            <v>74000</v>
          </cell>
          <cell r="AB700">
            <v>141000</v>
          </cell>
          <cell r="AC700">
            <v>136000</v>
          </cell>
          <cell r="AD700" t="str">
            <v>∆</v>
          </cell>
          <cell r="AE700">
            <v>-5000</v>
          </cell>
        </row>
        <row r="701">
          <cell r="W701" t="str">
            <v>TOTAL : OPERATIONS</v>
          </cell>
          <cell r="X701">
            <v>76000</v>
          </cell>
          <cell r="Y701">
            <v>197000</v>
          </cell>
          <cell r="Z701">
            <v>328000</v>
          </cell>
          <cell r="AA701">
            <v>826000</v>
          </cell>
          <cell r="AB701">
            <v>490318</v>
          </cell>
          <cell r="AC701">
            <v>484718</v>
          </cell>
          <cell r="AD701" t="str">
            <v>∆</v>
          </cell>
          <cell r="AE701">
            <v>-5600</v>
          </cell>
        </row>
        <row r="702">
          <cell r="AB702" t="str">
            <v/>
          </cell>
          <cell r="AC702" t="str">
            <v/>
          </cell>
          <cell r="AD702" t="str">
            <v>∆</v>
          </cell>
        </row>
        <row r="703">
          <cell r="V703" t="str">
            <v>[100] GENERAL FUND : HUMAN RESOURCES : NON DIVISIONAL</v>
          </cell>
        </row>
        <row r="704">
          <cell r="V704" t="str">
            <v>HUMAN RESOURCES : CAPITAL</v>
          </cell>
          <cell r="AB704" t="str">
            <v/>
          </cell>
          <cell r="AC704" t="str">
            <v/>
          </cell>
          <cell r="AD704" t="str">
            <v>∆</v>
          </cell>
        </row>
        <row r="705">
          <cell r="V705" t="str">
            <v>100.04.00.130-7000.12</v>
          </cell>
          <cell r="W705" t="str">
            <v>Capital Outlay Furniture</v>
          </cell>
          <cell r="X705">
            <v>0</v>
          </cell>
          <cell r="Y705">
            <v>0</v>
          </cell>
          <cell r="Z705">
            <v>23000</v>
          </cell>
          <cell r="AA705">
            <v>0</v>
          </cell>
          <cell r="AB705">
            <v>0</v>
          </cell>
          <cell r="AC705">
            <v>0</v>
          </cell>
          <cell r="AD705" t="str">
            <v>∆</v>
          </cell>
          <cell r="AE705">
            <v>0</v>
          </cell>
        </row>
        <row r="706">
          <cell r="W706" t="str">
            <v>TOTAL : CAPITAL</v>
          </cell>
          <cell r="X706">
            <v>0</v>
          </cell>
          <cell r="Y706">
            <v>0</v>
          </cell>
          <cell r="Z706">
            <v>23000</v>
          </cell>
          <cell r="AA706">
            <v>0</v>
          </cell>
          <cell r="AB706">
            <v>0</v>
          </cell>
          <cell r="AC706">
            <v>0</v>
          </cell>
          <cell r="AD706" t="str">
            <v>∆</v>
          </cell>
          <cell r="AE706">
            <v>0</v>
          </cell>
        </row>
        <row r="708">
          <cell r="V708" t="str">
            <v>[100] GENERAL FUND : FINANCE : NON DIVISIONAL</v>
          </cell>
          <cell r="AB708" t="str">
            <v/>
          </cell>
          <cell r="AC708" t="str">
            <v/>
          </cell>
          <cell r="AD708" t="str">
            <v>∆</v>
          </cell>
        </row>
        <row r="709">
          <cell r="V709" t="str">
            <v>FISCAL MANAGEMENT : PERSONNEL</v>
          </cell>
          <cell r="AB709" t="str">
            <v/>
          </cell>
          <cell r="AC709" t="str">
            <v/>
          </cell>
          <cell r="AD709" t="str">
            <v>∆</v>
          </cell>
        </row>
        <row r="710">
          <cell r="V710" t="str">
            <v>100.05.00.150-5000.01</v>
          </cell>
          <cell r="W710" t="str">
            <v>Salaries Regular</v>
          </cell>
          <cell r="X710">
            <v>620000</v>
          </cell>
          <cell r="Y710">
            <v>623000</v>
          </cell>
          <cell r="Z710">
            <v>537000</v>
          </cell>
          <cell r="AA710">
            <v>355000</v>
          </cell>
          <cell r="AB710">
            <v>1176846</v>
          </cell>
          <cell r="AC710">
            <v>1176846</v>
          </cell>
          <cell r="AD710" t="str">
            <v>∆</v>
          </cell>
          <cell r="AE710">
            <v>0</v>
          </cell>
        </row>
        <row r="711">
          <cell r="V711" t="str">
            <v>100.05.00.150-5000.02</v>
          </cell>
          <cell r="W711" t="str">
            <v>Salaries Part Time</v>
          </cell>
          <cell r="X711">
            <v>0</v>
          </cell>
          <cell r="Y711">
            <v>0</v>
          </cell>
          <cell r="Z711">
            <v>0</v>
          </cell>
          <cell r="AA711">
            <v>2000</v>
          </cell>
          <cell r="AB711">
            <v>0</v>
          </cell>
          <cell r="AC711">
            <v>73000</v>
          </cell>
          <cell r="AD711" t="str">
            <v>∆</v>
          </cell>
          <cell r="AE711">
            <v>73000</v>
          </cell>
        </row>
        <row r="712">
          <cell r="V712" t="str">
            <v>100.05.00.150-5000.03</v>
          </cell>
          <cell r="W712" t="str">
            <v>Salaries Overtime</v>
          </cell>
          <cell r="X712">
            <v>9000</v>
          </cell>
          <cell r="Y712">
            <v>0</v>
          </cell>
          <cell r="Z712">
            <v>5000</v>
          </cell>
          <cell r="AA712">
            <v>4000</v>
          </cell>
          <cell r="AB712">
            <v>2000</v>
          </cell>
          <cell r="AC712">
            <v>21800</v>
          </cell>
          <cell r="AD712" t="str">
            <v>∆</v>
          </cell>
          <cell r="AE712">
            <v>19800</v>
          </cell>
        </row>
        <row r="713">
          <cell r="V713" t="str">
            <v>100.05.00.150-5000.04</v>
          </cell>
          <cell r="W713" t="str">
            <v>Salaries Holiday Pay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3300</v>
          </cell>
          <cell r="AD713" t="str">
            <v>∆</v>
          </cell>
          <cell r="AE713">
            <v>3300</v>
          </cell>
        </row>
        <row r="714">
          <cell r="V714" t="str">
            <v>100.05.00.150-5000.06</v>
          </cell>
          <cell r="W714" t="str">
            <v>Salaries Out of Class</v>
          </cell>
          <cell r="X714">
            <v>1000</v>
          </cell>
          <cell r="Y714">
            <v>-1000</v>
          </cell>
          <cell r="Z714">
            <v>3000</v>
          </cell>
          <cell r="AA714">
            <v>0</v>
          </cell>
          <cell r="AB714">
            <v>2429</v>
          </cell>
          <cell r="AC714">
            <v>4000</v>
          </cell>
          <cell r="AD714" t="str">
            <v>∆</v>
          </cell>
          <cell r="AE714">
            <v>1571</v>
          </cell>
        </row>
        <row r="715">
          <cell r="V715" t="str">
            <v>100.05.00.150-5000.07</v>
          </cell>
          <cell r="W715" t="str">
            <v>Salaries Admin Leave Pay</v>
          </cell>
          <cell r="X715">
            <v>28000</v>
          </cell>
          <cell r="Y715">
            <v>11000</v>
          </cell>
          <cell r="Z715">
            <v>29000</v>
          </cell>
          <cell r="AA715">
            <v>6000</v>
          </cell>
          <cell r="AB715">
            <v>13129</v>
          </cell>
          <cell r="AC715">
            <v>13129</v>
          </cell>
          <cell r="AD715" t="str">
            <v>∆</v>
          </cell>
          <cell r="AE715">
            <v>0</v>
          </cell>
        </row>
        <row r="716">
          <cell r="V716" t="str">
            <v>100.05.00.150-5000.08</v>
          </cell>
          <cell r="W716" t="str">
            <v>Salaries Longevity Pay</v>
          </cell>
          <cell r="X716">
            <v>3000</v>
          </cell>
          <cell r="Y716">
            <v>4000</v>
          </cell>
          <cell r="Z716">
            <v>2000</v>
          </cell>
          <cell r="AA716">
            <v>2000</v>
          </cell>
          <cell r="AB716">
            <v>14715</v>
          </cell>
          <cell r="AC716">
            <v>14715</v>
          </cell>
          <cell r="AD716" t="str">
            <v>∆</v>
          </cell>
          <cell r="AE716">
            <v>0</v>
          </cell>
        </row>
        <row r="717">
          <cell r="V717" t="str">
            <v>100.05.00.150-5000.10</v>
          </cell>
          <cell r="W717" t="str">
            <v>Salaries Furloughs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 t="str">
            <v>∆</v>
          </cell>
          <cell r="AE717">
            <v>0</v>
          </cell>
        </row>
        <row r="718">
          <cell r="V718" t="str">
            <v>100.05.00.150-5000.12</v>
          </cell>
          <cell r="W718" t="str">
            <v>Salaries Compensated Absences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 t="str">
            <v>∆</v>
          </cell>
          <cell r="AE718">
            <v>0</v>
          </cell>
        </row>
        <row r="719">
          <cell r="V719" t="str">
            <v>100.05.00.150-5100.00</v>
          </cell>
          <cell r="W719" t="str">
            <v>Benefits PERS Pool Liability</v>
          </cell>
          <cell r="X719">
            <v>88000</v>
          </cell>
          <cell r="Y719">
            <v>109000</v>
          </cell>
          <cell r="Z719">
            <v>94000</v>
          </cell>
          <cell r="AA719">
            <v>69000</v>
          </cell>
          <cell r="AB719">
            <v>155634</v>
          </cell>
          <cell r="AC719">
            <v>168000</v>
          </cell>
          <cell r="AD719" t="str">
            <v>∆</v>
          </cell>
          <cell r="AE719">
            <v>12366</v>
          </cell>
        </row>
        <row r="720">
          <cell r="V720" t="str">
            <v>100.05.00.150-5100.01</v>
          </cell>
          <cell r="W720" t="str">
            <v>Benefits Retirement</v>
          </cell>
          <cell r="X720">
            <v>28000</v>
          </cell>
          <cell r="Y720">
            <v>31000</v>
          </cell>
          <cell r="Z720">
            <v>33000</v>
          </cell>
          <cell r="AA720">
            <v>31000</v>
          </cell>
          <cell r="AB720">
            <v>100956</v>
          </cell>
          <cell r="AC720">
            <v>100956</v>
          </cell>
          <cell r="AD720" t="str">
            <v>∆</v>
          </cell>
          <cell r="AE720">
            <v>0</v>
          </cell>
        </row>
        <row r="721">
          <cell r="V721" t="str">
            <v>100.05.00.150-5100.02</v>
          </cell>
          <cell r="W721" t="str">
            <v>Benefits Health Insurance</v>
          </cell>
          <cell r="X721">
            <v>90000</v>
          </cell>
          <cell r="Y721">
            <v>94000</v>
          </cell>
          <cell r="Z721">
            <v>70000</v>
          </cell>
          <cell r="AA721">
            <v>51000</v>
          </cell>
          <cell r="AB721">
            <v>215677</v>
          </cell>
          <cell r="AC721">
            <v>215677</v>
          </cell>
          <cell r="AD721" t="str">
            <v>∆</v>
          </cell>
          <cell r="AE721">
            <v>0</v>
          </cell>
        </row>
        <row r="722">
          <cell r="V722" t="str">
            <v>100.05.00.150-5100.03</v>
          </cell>
          <cell r="W722" t="str">
            <v>Benefits Dental Insurance</v>
          </cell>
          <cell r="X722">
            <v>9000</v>
          </cell>
          <cell r="Y722">
            <v>10000</v>
          </cell>
          <cell r="Z722">
            <v>7000</v>
          </cell>
          <cell r="AA722">
            <v>5000</v>
          </cell>
          <cell r="AB722">
            <v>16298</v>
          </cell>
          <cell r="AC722">
            <v>16298</v>
          </cell>
          <cell r="AD722" t="str">
            <v>∆</v>
          </cell>
          <cell r="AE722">
            <v>0</v>
          </cell>
        </row>
        <row r="723">
          <cell r="V723" t="str">
            <v>100.05.00.150-5100.04</v>
          </cell>
          <cell r="W723" t="str">
            <v>Benefits Vision Insurance</v>
          </cell>
          <cell r="X723">
            <v>1000</v>
          </cell>
          <cell r="Y723">
            <v>1000</v>
          </cell>
          <cell r="Z723">
            <v>1000</v>
          </cell>
          <cell r="AA723">
            <v>1000</v>
          </cell>
          <cell r="AB723">
            <v>2641</v>
          </cell>
          <cell r="AC723">
            <v>2641</v>
          </cell>
          <cell r="AD723" t="str">
            <v>∆</v>
          </cell>
          <cell r="AE723">
            <v>0</v>
          </cell>
        </row>
        <row r="724">
          <cell r="V724" t="str">
            <v>100.05.00.150-5100.05</v>
          </cell>
          <cell r="W724" t="str">
            <v>Benefits Life Insurance</v>
          </cell>
          <cell r="X724">
            <v>1000</v>
          </cell>
          <cell r="Y724">
            <v>1000</v>
          </cell>
          <cell r="Z724">
            <v>1000</v>
          </cell>
          <cell r="AA724">
            <v>0</v>
          </cell>
          <cell r="AB724">
            <v>967</v>
          </cell>
          <cell r="AC724">
            <v>967</v>
          </cell>
          <cell r="AD724" t="str">
            <v>∆</v>
          </cell>
          <cell r="AE724">
            <v>0</v>
          </cell>
        </row>
        <row r="725">
          <cell r="V725" t="str">
            <v>100.05.00.150-5100.06</v>
          </cell>
          <cell r="W725" t="str">
            <v>Benefits Worker's Comp</v>
          </cell>
          <cell r="X725">
            <v>16000</v>
          </cell>
          <cell r="Y725">
            <v>17000</v>
          </cell>
          <cell r="Z725">
            <v>19000</v>
          </cell>
          <cell r="AA725">
            <v>19000</v>
          </cell>
          <cell r="AB725">
            <v>19200</v>
          </cell>
          <cell r="AC725">
            <v>20000</v>
          </cell>
          <cell r="AD725" t="str">
            <v>∆</v>
          </cell>
          <cell r="AE725">
            <v>800</v>
          </cell>
        </row>
        <row r="726">
          <cell r="V726" t="str">
            <v>100.05.00.150-5100.07</v>
          </cell>
          <cell r="W726" t="str">
            <v>Benefits Long Term Disability</v>
          </cell>
          <cell r="X726">
            <v>3000</v>
          </cell>
          <cell r="Y726">
            <v>3000</v>
          </cell>
          <cell r="Z726">
            <v>2000</v>
          </cell>
          <cell r="AA726">
            <v>1000</v>
          </cell>
          <cell r="AB726">
            <v>6804</v>
          </cell>
          <cell r="AC726">
            <v>6804</v>
          </cell>
          <cell r="AD726" t="str">
            <v>∆</v>
          </cell>
          <cell r="AE726">
            <v>0</v>
          </cell>
        </row>
        <row r="727">
          <cell r="V727" t="str">
            <v>100.05.00.150-5100.08</v>
          </cell>
          <cell r="W727" t="str">
            <v>Benefits Deferred Compensation</v>
          </cell>
          <cell r="X727">
            <v>8000</v>
          </cell>
          <cell r="Y727">
            <v>9000</v>
          </cell>
          <cell r="Z727">
            <v>3000</v>
          </cell>
          <cell r="AA727">
            <v>4000</v>
          </cell>
          <cell r="AB727">
            <v>16721</v>
          </cell>
          <cell r="AC727">
            <v>16721</v>
          </cell>
          <cell r="AD727" t="str">
            <v>∆</v>
          </cell>
          <cell r="AE727">
            <v>0</v>
          </cell>
        </row>
        <row r="728">
          <cell r="V728" t="str">
            <v>100.05.00.150-5100.11</v>
          </cell>
          <cell r="W728" t="str">
            <v>Benefits Medicare</v>
          </cell>
          <cell r="X728">
            <v>10000</v>
          </cell>
          <cell r="Y728">
            <v>9000</v>
          </cell>
          <cell r="Z728">
            <v>8000</v>
          </cell>
          <cell r="AA728">
            <v>5000</v>
          </cell>
          <cell r="AB728">
            <v>17658</v>
          </cell>
          <cell r="AC728">
            <v>17658</v>
          </cell>
          <cell r="AD728" t="str">
            <v>∆</v>
          </cell>
          <cell r="AE728">
            <v>0</v>
          </cell>
        </row>
        <row r="729">
          <cell r="V729" t="str">
            <v>100.05.00.150-5100.12</v>
          </cell>
          <cell r="W729" t="str">
            <v>Benefits Annual Physical Exam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 t="str">
            <v>∆</v>
          </cell>
          <cell r="AE729">
            <v>0</v>
          </cell>
        </row>
        <row r="730">
          <cell r="V730" t="str">
            <v>100.05.00.150-5100.15</v>
          </cell>
          <cell r="W730" t="str">
            <v>Benefits Cell Phone Allowance</v>
          </cell>
          <cell r="X730">
            <v>1000</v>
          </cell>
          <cell r="Y730">
            <v>2000</v>
          </cell>
          <cell r="Z730">
            <v>1000</v>
          </cell>
          <cell r="AA730">
            <v>1000</v>
          </cell>
          <cell r="AB730">
            <v>288</v>
          </cell>
          <cell r="AC730">
            <v>288</v>
          </cell>
          <cell r="AD730" t="str">
            <v>∆</v>
          </cell>
          <cell r="AE730">
            <v>0</v>
          </cell>
        </row>
        <row r="731">
          <cell r="V731" t="str">
            <v>100.05.00.150-5100.17</v>
          </cell>
          <cell r="W731" t="str">
            <v>Benefits Other Post Employment Benefits</v>
          </cell>
          <cell r="X731">
            <v>25000</v>
          </cell>
          <cell r="Y731">
            <v>20000</v>
          </cell>
          <cell r="Z731">
            <v>22000</v>
          </cell>
          <cell r="AA731">
            <v>24000</v>
          </cell>
          <cell r="AB731">
            <v>24500</v>
          </cell>
          <cell r="AC731">
            <v>24500</v>
          </cell>
          <cell r="AD731" t="str">
            <v>∆</v>
          </cell>
          <cell r="AE731">
            <v>0</v>
          </cell>
        </row>
        <row r="732">
          <cell r="W732" t="str">
            <v>TOTAL : PERSONNEL</v>
          </cell>
          <cell r="X732">
            <v>941000</v>
          </cell>
          <cell r="Y732">
            <v>943000</v>
          </cell>
          <cell r="Z732">
            <v>837000</v>
          </cell>
          <cell r="AA732">
            <v>580000</v>
          </cell>
          <cell r="AB732">
            <v>1786463</v>
          </cell>
          <cell r="AC732">
            <v>1897300</v>
          </cell>
          <cell r="AD732" t="str">
            <v>∆</v>
          </cell>
          <cell r="AE732">
            <v>110837</v>
          </cell>
        </row>
        <row r="733">
          <cell r="AB733" t="str">
            <v/>
          </cell>
          <cell r="AC733" t="str">
            <v/>
          </cell>
          <cell r="AD733" t="str">
            <v>∆</v>
          </cell>
        </row>
        <row r="734">
          <cell r="V734" t="str">
            <v>[100] GENERAL FUND : FINANCE : NON DIVISIONAL</v>
          </cell>
        </row>
        <row r="735">
          <cell r="V735" t="str">
            <v>FISCAL MANAGEMENT : OPERATIONS</v>
          </cell>
          <cell r="AB735" t="str">
            <v/>
          </cell>
          <cell r="AC735" t="str">
            <v/>
          </cell>
          <cell r="AD735" t="str">
            <v>∆</v>
          </cell>
        </row>
        <row r="736">
          <cell r="V736" t="str">
            <v>100.05.00.150-6000.01</v>
          </cell>
          <cell r="W736" t="str">
            <v>Professional Services General</v>
          </cell>
          <cell r="X736">
            <v>92000</v>
          </cell>
          <cell r="Y736">
            <v>131000</v>
          </cell>
          <cell r="Z736">
            <v>135000</v>
          </cell>
          <cell r="AA736">
            <v>422000</v>
          </cell>
          <cell r="AB736">
            <v>670222</v>
          </cell>
          <cell r="AC736">
            <v>670222</v>
          </cell>
          <cell r="AD736" t="str">
            <v>∆</v>
          </cell>
          <cell r="AE736">
            <v>0</v>
          </cell>
        </row>
        <row r="737">
          <cell r="V737" t="str">
            <v>100.05.00.150-6000.12</v>
          </cell>
          <cell r="W737" t="str">
            <v>Professional Services Contract Services</v>
          </cell>
          <cell r="X737">
            <v>0</v>
          </cell>
          <cell r="Y737">
            <v>0</v>
          </cell>
          <cell r="Z737">
            <v>0</v>
          </cell>
          <cell r="AA737">
            <v>11000</v>
          </cell>
          <cell r="AB737">
            <v>173859</v>
          </cell>
          <cell r="AC737">
            <v>200000</v>
          </cell>
          <cell r="AD737" t="str">
            <v>∆</v>
          </cell>
          <cell r="AE737">
            <v>26141</v>
          </cell>
        </row>
        <row r="738">
          <cell r="V738" t="str">
            <v>100.05.00.150-6000.35</v>
          </cell>
          <cell r="W738" t="str">
            <v>Professional Services Accounting and Auditing</v>
          </cell>
          <cell r="X738">
            <v>0</v>
          </cell>
          <cell r="Y738">
            <v>0</v>
          </cell>
          <cell r="Z738">
            <v>0</v>
          </cell>
          <cell r="AA738">
            <v>76000</v>
          </cell>
          <cell r="AB738">
            <v>110150</v>
          </cell>
          <cell r="AC738">
            <v>110150</v>
          </cell>
          <cell r="AD738" t="str">
            <v>∆</v>
          </cell>
          <cell r="AE738">
            <v>0</v>
          </cell>
        </row>
        <row r="739">
          <cell r="V739" t="str">
            <v>100.05.00.150-6000.36</v>
          </cell>
          <cell r="W739" t="str">
            <v>Professional Services Banking and Credit Card Fees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 t="str">
            <v>∆</v>
          </cell>
          <cell r="AE739">
            <v>0</v>
          </cell>
        </row>
        <row r="740">
          <cell r="V740" t="str">
            <v>100.05.00.150-6100.01</v>
          </cell>
          <cell r="W740" t="str">
            <v>Utilities Electric</v>
          </cell>
          <cell r="X740">
            <v>9000</v>
          </cell>
          <cell r="Y740">
            <v>10000</v>
          </cell>
          <cell r="Z740">
            <v>9000</v>
          </cell>
          <cell r="AA740">
            <v>9000</v>
          </cell>
          <cell r="AB740">
            <v>10000</v>
          </cell>
          <cell r="AC740">
            <v>12000</v>
          </cell>
          <cell r="AD740" t="str">
            <v>∆</v>
          </cell>
          <cell r="AE740">
            <v>2000</v>
          </cell>
        </row>
        <row r="741">
          <cell r="V741" t="str">
            <v>100.05.00.150-6100.02</v>
          </cell>
          <cell r="W741" t="str">
            <v>Utilities Telephone</v>
          </cell>
          <cell r="X741">
            <v>3000</v>
          </cell>
          <cell r="Y741">
            <v>3000</v>
          </cell>
          <cell r="Z741">
            <v>3000</v>
          </cell>
          <cell r="AA741">
            <v>3000</v>
          </cell>
          <cell r="AB741">
            <v>3000</v>
          </cell>
          <cell r="AC741">
            <v>3000</v>
          </cell>
          <cell r="AD741" t="str">
            <v>∆</v>
          </cell>
          <cell r="AE741">
            <v>0</v>
          </cell>
        </row>
        <row r="742">
          <cell r="V742" t="str">
            <v>100.05.00.150-6100.03</v>
          </cell>
          <cell r="W742" t="str">
            <v>Utilities Data Transmission / ISP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500</v>
          </cell>
          <cell r="AC742">
            <v>1000</v>
          </cell>
          <cell r="AD742" t="str">
            <v>∆</v>
          </cell>
          <cell r="AE742">
            <v>500</v>
          </cell>
        </row>
        <row r="743">
          <cell r="V743" t="str">
            <v>100.05.00.150-6200.01</v>
          </cell>
          <cell r="W743" t="str">
            <v>Supplies Office</v>
          </cell>
          <cell r="X743">
            <v>2000</v>
          </cell>
          <cell r="Y743">
            <v>3000</v>
          </cell>
          <cell r="Z743">
            <v>1000</v>
          </cell>
          <cell r="AA743">
            <v>5000</v>
          </cell>
          <cell r="AB743">
            <v>3700</v>
          </cell>
          <cell r="AC743">
            <v>3700</v>
          </cell>
          <cell r="AD743" t="str">
            <v>∆</v>
          </cell>
          <cell r="AE743">
            <v>0</v>
          </cell>
        </row>
        <row r="744">
          <cell r="V744" t="str">
            <v>100.05.00.150-6200.02</v>
          </cell>
          <cell r="W744" t="str">
            <v>Supplies Special Department</v>
          </cell>
          <cell r="X744">
            <v>6000</v>
          </cell>
          <cell r="Y744">
            <v>6000</v>
          </cell>
          <cell r="Z744">
            <v>8000</v>
          </cell>
          <cell r="AA744">
            <v>6000</v>
          </cell>
          <cell r="AB744">
            <v>6500</v>
          </cell>
          <cell r="AC744">
            <v>6500</v>
          </cell>
          <cell r="AD744" t="str">
            <v>∆</v>
          </cell>
          <cell r="AE744">
            <v>0</v>
          </cell>
        </row>
        <row r="745">
          <cell r="V745" t="str">
            <v>100.05.00.150-6200.03</v>
          </cell>
          <cell r="W745" t="str">
            <v>Supplies Copier Maintenance &amp; Supplies</v>
          </cell>
          <cell r="X745">
            <v>4000</v>
          </cell>
          <cell r="Y745">
            <v>3000</v>
          </cell>
          <cell r="Z745">
            <v>2000</v>
          </cell>
          <cell r="AA745">
            <v>1000</v>
          </cell>
          <cell r="AB745">
            <v>3000</v>
          </cell>
          <cell r="AC745">
            <v>5000</v>
          </cell>
          <cell r="AD745" t="str">
            <v>∆</v>
          </cell>
          <cell r="AE745">
            <v>2000</v>
          </cell>
        </row>
        <row r="746">
          <cell r="V746" t="str">
            <v>100.05.00.150-6300.01</v>
          </cell>
          <cell r="W746" t="str">
            <v>Dues &amp; Subscriptions Memberships</v>
          </cell>
          <cell r="X746">
            <v>1000</v>
          </cell>
          <cell r="Y746">
            <v>1000</v>
          </cell>
          <cell r="Z746">
            <v>0</v>
          </cell>
          <cell r="AA746">
            <v>3000</v>
          </cell>
          <cell r="AB746">
            <v>1600</v>
          </cell>
          <cell r="AC746">
            <v>1600</v>
          </cell>
          <cell r="AD746" t="str">
            <v>∆</v>
          </cell>
          <cell r="AE746">
            <v>0</v>
          </cell>
        </row>
        <row r="747">
          <cell r="V747" t="str">
            <v>100.05.00.150-6300.02</v>
          </cell>
          <cell r="W747" t="str">
            <v>Dues &amp; Subscriptions Publications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75</v>
          </cell>
          <cell r="AC747">
            <v>75</v>
          </cell>
          <cell r="AD747" t="str">
            <v>∆</v>
          </cell>
          <cell r="AE747">
            <v>0</v>
          </cell>
        </row>
        <row r="748">
          <cell r="V748" t="str">
            <v>100.05.00.150-6300.03</v>
          </cell>
          <cell r="W748" t="str">
            <v>Dues &amp; Subscriptions Certifications</v>
          </cell>
          <cell r="X748">
            <v>0</v>
          </cell>
          <cell r="Y748">
            <v>0</v>
          </cell>
          <cell r="Z748">
            <v>0</v>
          </cell>
          <cell r="AA748">
            <v>1000</v>
          </cell>
          <cell r="AB748">
            <v>0</v>
          </cell>
          <cell r="AC748">
            <v>0</v>
          </cell>
          <cell r="AD748" t="str">
            <v>∆</v>
          </cell>
          <cell r="AE748">
            <v>0</v>
          </cell>
        </row>
        <row r="749">
          <cell r="V749" t="str">
            <v>100.05.00.150-6350.01</v>
          </cell>
          <cell r="W749" t="str">
            <v>Maintenance Agreements &amp; Licenses License/Software Maintenance</v>
          </cell>
          <cell r="X749">
            <v>0</v>
          </cell>
          <cell r="Y749">
            <v>0</v>
          </cell>
          <cell r="Z749">
            <v>0</v>
          </cell>
          <cell r="AA749">
            <v>7000</v>
          </cell>
          <cell r="AB749">
            <v>6000</v>
          </cell>
          <cell r="AC749">
            <v>6000</v>
          </cell>
          <cell r="AD749" t="str">
            <v>∆</v>
          </cell>
          <cell r="AE749">
            <v>0</v>
          </cell>
        </row>
        <row r="750">
          <cell r="V750" t="str">
            <v>100.05.00.150-6400.02</v>
          </cell>
          <cell r="W750" t="str">
            <v>Repairs &amp; Maintenance Minor Equipment/Other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 t="str">
            <v>∆</v>
          </cell>
          <cell r="AE750">
            <v>0</v>
          </cell>
        </row>
        <row r="751">
          <cell r="V751" t="str">
            <v>100.05.00.150-6500.04</v>
          </cell>
          <cell r="W751" t="str">
            <v>Claims &amp; Insurance Insurance Premiums</v>
          </cell>
          <cell r="X751">
            <v>17000</v>
          </cell>
          <cell r="Y751">
            <v>22000</v>
          </cell>
          <cell r="Z751">
            <v>25000</v>
          </cell>
          <cell r="AA751">
            <v>25000</v>
          </cell>
          <cell r="AB751">
            <v>25200</v>
          </cell>
          <cell r="AC751">
            <v>25000</v>
          </cell>
          <cell r="AD751" t="str">
            <v>∆</v>
          </cell>
          <cell r="AE751">
            <v>-200</v>
          </cell>
        </row>
        <row r="752">
          <cell r="V752" t="str">
            <v>100.05.00.150-6600.01</v>
          </cell>
          <cell r="W752" t="str">
            <v>Administrative Expenses Meetings</v>
          </cell>
          <cell r="X752">
            <v>0</v>
          </cell>
          <cell r="Y752">
            <v>1000</v>
          </cell>
          <cell r="Z752">
            <v>0</v>
          </cell>
          <cell r="AA752">
            <v>0</v>
          </cell>
          <cell r="AB752">
            <v>750</v>
          </cell>
          <cell r="AC752">
            <v>750</v>
          </cell>
          <cell r="AD752" t="str">
            <v>∆</v>
          </cell>
          <cell r="AE752">
            <v>0</v>
          </cell>
        </row>
        <row r="753">
          <cell r="V753" t="str">
            <v>100.05.00.150-6600.03</v>
          </cell>
          <cell r="W753" t="str">
            <v>Administrative Expenses Mileage Reimbursement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100</v>
          </cell>
          <cell r="AC753">
            <v>100</v>
          </cell>
          <cell r="AD753" t="str">
            <v>∆</v>
          </cell>
          <cell r="AE753">
            <v>0</v>
          </cell>
        </row>
        <row r="754">
          <cell r="V754" t="str">
            <v>100.05.00.150-6600.04</v>
          </cell>
          <cell r="W754" t="str">
            <v>Administrative Expenses Training/Conferences</v>
          </cell>
          <cell r="X754">
            <v>6000</v>
          </cell>
          <cell r="Y754">
            <v>7000</v>
          </cell>
          <cell r="Z754">
            <v>3000</v>
          </cell>
          <cell r="AA754">
            <v>7000</v>
          </cell>
          <cell r="AB754">
            <v>10000</v>
          </cell>
          <cell r="AC754">
            <v>20000</v>
          </cell>
          <cell r="AD754" t="str">
            <v>∆</v>
          </cell>
          <cell r="AE754">
            <v>10000</v>
          </cell>
        </row>
        <row r="755">
          <cell r="V755" t="str">
            <v>100.05.00.150-6600.07</v>
          </cell>
          <cell r="W755" t="str">
            <v>Administrative Expenses Employee Recruitment</v>
          </cell>
          <cell r="X755">
            <v>2000</v>
          </cell>
          <cell r="Y755">
            <v>0</v>
          </cell>
          <cell r="Z755">
            <v>1000</v>
          </cell>
          <cell r="AA755">
            <v>0</v>
          </cell>
          <cell r="AB755">
            <v>100</v>
          </cell>
          <cell r="AC755">
            <v>100</v>
          </cell>
          <cell r="AD755" t="str">
            <v>∆</v>
          </cell>
          <cell r="AE755">
            <v>0</v>
          </cell>
        </row>
        <row r="756">
          <cell r="V756" t="str">
            <v>100.05.00.150-6600.30</v>
          </cell>
          <cell r="W756" t="str">
            <v>Administrative Expenses Other Expenses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 t="str">
            <v>∆</v>
          </cell>
          <cell r="AE756">
            <v>0</v>
          </cell>
        </row>
        <row r="757">
          <cell r="V757" t="str">
            <v>100.05.00.150-6600.35</v>
          </cell>
          <cell r="W757" t="str">
            <v>Professional Services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34000</v>
          </cell>
          <cell r="AD757" t="str">
            <v>∆</v>
          </cell>
          <cell r="AE757">
            <v>34000</v>
          </cell>
        </row>
        <row r="758">
          <cell r="W758" t="str">
            <v>TOTAL : OPERATIONS</v>
          </cell>
          <cell r="X758">
            <v>142000</v>
          </cell>
          <cell r="Y758">
            <v>187000</v>
          </cell>
          <cell r="Z758">
            <v>187000</v>
          </cell>
          <cell r="AA758">
            <v>576000</v>
          </cell>
          <cell r="AB758">
            <v>1024756</v>
          </cell>
          <cell r="AC758">
            <v>1099197</v>
          </cell>
          <cell r="AD758" t="str">
            <v>∆</v>
          </cell>
          <cell r="AE758">
            <v>74441</v>
          </cell>
        </row>
        <row r="760">
          <cell r="V760" t="str">
            <v>[100] GENERAL FUND : FINANCE : NON DIVISIONAL</v>
          </cell>
          <cell r="AB760" t="str">
            <v/>
          </cell>
          <cell r="AC760" t="str">
            <v/>
          </cell>
          <cell r="AD760" t="str">
            <v>∆</v>
          </cell>
        </row>
        <row r="761">
          <cell r="V761" t="str">
            <v>REVENUE MANAGEMENT : PERSONNEL</v>
          </cell>
          <cell r="AB761" t="str">
            <v/>
          </cell>
          <cell r="AC761" t="str">
            <v/>
          </cell>
          <cell r="AD761" t="str">
            <v>∆</v>
          </cell>
        </row>
        <row r="762">
          <cell r="V762" t="str">
            <v>100.05.00.160-5000.01</v>
          </cell>
          <cell r="W762" t="str">
            <v>Salaries Regular</v>
          </cell>
          <cell r="X762">
            <v>95000</v>
          </cell>
          <cell r="Y762">
            <v>78000</v>
          </cell>
          <cell r="Z762">
            <v>77000</v>
          </cell>
          <cell r="AA762">
            <v>58000</v>
          </cell>
          <cell r="AB762">
            <v>662869</v>
          </cell>
          <cell r="AC762">
            <v>600000</v>
          </cell>
          <cell r="AD762" t="str">
            <v>∆</v>
          </cell>
          <cell r="AE762">
            <v>-62869</v>
          </cell>
        </row>
        <row r="763">
          <cell r="V763" t="str">
            <v>100.05.00.160-5000.03</v>
          </cell>
          <cell r="W763" t="str">
            <v>Salaries Overtime</v>
          </cell>
          <cell r="X763">
            <v>0</v>
          </cell>
          <cell r="Y763">
            <v>1000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 t="str">
            <v>∆</v>
          </cell>
          <cell r="AE763">
            <v>0</v>
          </cell>
        </row>
        <row r="764">
          <cell r="V764" t="str">
            <v>100.05.00.160-5000.07</v>
          </cell>
          <cell r="W764" t="str">
            <v>Salaries Admin Leave Pay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3468</v>
          </cell>
          <cell r="AC764">
            <v>3468</v>
          </cell>
          <cell r="AD764" t="str">
            <v>∆</v>
          </cell>
          <cell r="AE764">
            <v>0</v>
          </cell>
        </row>
        <row r="765">
          <cell r="V765" t="str">
            <v>100.05.00.160-5000.08</v>
          </cell>
          <cell r="W765" t="str">
            <v>Salaries Longevity Pay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11325</v>
          </cell>
          <cell r="AC765">
            <v>11325</v>
          </cell>
          <cell r="AD765" t="str">
            <v>∆</v>
          </cell>
          <cell r="AE765">
            <v>0</v>
          </cell>
        </row>
        <row r="766">
          <cell r="V766" t="str">
            <v>100.05.00.160-5000.10</v>
          </cell>
          <cell r="W766" t="str">
            <v>Salaries Furloughs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 t="str">
            <v>∆</v>
          </cell>
          <cell r="AE766">
            <v>0</v>
          </cell>
        </row>
        <row r="767">
          <cell r="V767" t="str">
            <v>100.05.00.160-5000.12</v>
          </cell>
          <cell r="W767" t="str">
            <v>Salaries Compensated Absences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 t="str">
            <v>∆</v>
          </cell>
          <cell r="AE767">
            <v>0</v>
          </cell>
        </row>
        <row r="768">
          <cell r="V768" t="str">
            <v>100.05.00.160-5100.00</v>
          </cell>
          <cell r="W768" t="str">
            <v>Benefits PERS Pool Liability</v>
          </cell>
          <cell r="X768">
            <v>12000</v>
          </cell>
          <cell r="Y768">
            <v>12000</v>
          </cell>
          <cell r="Z768">
            <v>16000</v>
          </cell>
          <cell r="AA768">
            <v>12000</v>
          </cell>
          <cell r="AB768">
            <v>120684</v>
          </cell>
          <cell r="AC768">
            <v>132000</v>
          </cell>
          <cell r="AD768" t="str">
            <v>∆</v>
          </cell>
          <cell r="AE768">
            <v>11316</v>
          </cell>
        </row>
        <row r="769">
          <cell r="V769" t="str">
            <v>100.05.00.160-5100.01</v>
          </cell>
          <cell r="W769" t="str">
            <v>Benefits Retirement</v>
          </cell>
          <cell r="X769">
            <v>8000</v>
          </cell>
          <cell r="Y769">
            <v>7000</v>
          </cell>
          <cell r="Z769">
            <v>9000</v>
          </cell>
          <cell r="AA769">
            <v>7000</v>
          </cell>
          <cell r="AB769">
            <v>67845</v>
          </cell>
          <cell r="AC769">
            <v>67845</v>
          </cell>
          <cell r="AD769" t="str">
            <v>∆</v>
          </cell>
          <cell r="AE769">
            <v>0</v>
          </cell>
        </row>
        <row r="770">
          <cell r="V770" t="str">
            <v>100.05.00.160-5100.02</v>
          </cell>
          <cell r="W770" t="str">
            <v>Benefits Health Insurance</v>
          </cell>
          <cell r="X770">
            <v>9000</v>
          </cell>
          <cell r="Y770">
            <v>20000</v>
          </cell>
          <cell r="Z770">
            <v>18000</v>
          </cell>
          <cell r="AA770">
            <v>14000</v>
          </cell>
          <cell r="AB770">
            <v>158179</v>
          </cell>
          <cell r="AC770">
            <v>158179</v>
          </cell>
          <cell r="AD770" t="str">
            <v>∆</v>
          </cell>
          <cell r="AE770">
            <v>0</v>
          </cell>
        </row>
        <row r="771">
          <cell r="V771" t="str">
            <v>100.05.00.160-5100.03</v>
          </cell>
          <cell r="W771" t="str">
            <v>Benefits Dental Insurance</v>
          </cell>
          <cell r="X771">
            <v>2000</v>
          </cell>
          <cell r="Y771">
            <v>2000</v>
          </cell>
          <cell r="Z771">
            <v>1000</v>
          </cell>
          <cell r="AA771">
            <v>1000</v>
          </cell>
          <cell r="AB771">
            <v>11281</v>
          </cell>
          <cell r="AC771">
            <v>11281</v>
          </cell>
          <cell r="AD771" t="str">
            <v>∆</v>
          </cell>
          <cell r="AE771">
            <v>0</v>
          </cell>
        </row>
        <row r="772">
          <cell r="V772" t="str">
            <v>100.05.00.160-5100.04</v>
          </cell>
          <cell r="W772" t="str">
            <v>Benefits Vision Insurance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1854</v>
          </cell>
          <cell r="AC772">
            <v>1854</v>
          </cell>
          <cell r="AD772" t="str">
            <v>∆</v>
          </cell>
          <cell r="AE772">
            <v>0</v>
          </cell>
        </row>
        <row r="773">
          <cell r="V773" t="str">
            <v>100.05.00.160-5100.05</v>
          </cell>
          <cell r="W773" t="str">
            <v>Benefits Life Insurance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263</v>
          </cell>
          <cell r="AC773">
            <v>263</v>
          </cell>
          <cell r="AD773" t="str">
            <v>∆</v>
          </cell>
          <cell r="AE773">
            <v>0</v>
          </cell>
        </row>
        <row r="774">
          <cell r="V774" t="str">
            <v>100.05.00.160-5100.06</v>
          </cell>
          <cell r="W774" t="str">
            <v>Benefits Worker's Comp</v>
          </cell>
          <cell r="X774">
            <v>2000</v>
          </cell>
          <cell r="Y774">
            <v>3000</v>
          </cell>
          <cell r="Z774">
            <v>3000</v>
          </cell>
          <cell r="AA774">
            <v>3000</v>
          </cell>
          <cell r="AB774">
            <v>3000</v>
          </cell>
          <cell r="AC774">
            <v>4000</v>
          </cell>
          <cell r="AD774" t="str">
            <v>∆</v>
          </cell>
          <cell r="AE774">
            <v>1000</v>
          </cell>
        </row>
        <row r="775">
          <cell r="V775" t="str">
            <v>100.05.00.160-5100.07</v>
          </cell>
          <cell r="W775" t="str">
            <v>Benefits Long Term Disability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2612</v>
          </cell>
          <cell r="AC775">
            <v>2612</v>
          </cell>
          <cell r="AD775" t="str">
            <v>∆</v>
          </cell>
          <cell r="AE775">
            <v>0</v>
          </cell>
        </row>
        <row r="776">
          <cell r="V776" t="str">
            <v>100.05.00.160-5100.08</v>
          </cell>
          <cell r="W776" t="str">
            <v>Benefits Deferred Compensation</v>
          </cell>
          <cell r="X776">
            <v>0</v>
          </cell>
          <cell r="Y776">
            <v>0</v>
          </cell>
          <cell r="Z776">
            <v>0</v>
          </cell>
          <cell r="AA776">
            <v>1000</v>
          </cell>
          <cell r="AB776">
            <v>15827</v>
          </cell>
          <cell r="AC776">
            <v>15827</v>
          </cell>
          <cell r="AD776" t="str">
            <v>∆</v>
          </cell>
          <cell r="AE776">
            <v>0</v>
          </cell>
        </row>
        <row r="777">
          <cell r="V777" t="str">
            <v>100.05.00.160-5100.11</v>
          </cell>
          <cell r="W777" t="str">
            <v>Benefits Medicare</v>
          </cell>
          <cell r="X777">
            <v>1000</v>
          </cell>
          <cell r="Y777">
            <v>1000</v>
          </cell>
          <cell r="Z777">
            <v>1000</v>
          </cell>
          <cell r="AA777">
            <v>1000</v>
          </cell>
          <cell r="AB777">
            <v>9996</v>
          </cell>
          <cell r="AC777">
            <v>9996</v>
          </cell>
          <cell r="AD777" t="str">
            <v>∆</v>
          </cell>
          <cell r="AE777">
            <v>0</v>
          </cell>
        </row>
        <row r="778">
          <cell r="V778" t="str">
            <v>100.05.00.160-5100.12</v>
          </cell>
          <cell r="W778" t="str">
            <v>Benefits Annual Physical Exam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15</v>
          </cell>
          <cell r="AC778">
            <v>15</v>
          </cell>
          <cell r="AD778" t="str">
            <v>∆</v>
          </cell>
          <cell r="AE778">
            <v>0</v>
          </cell>
        </row>
        <row r="779">
          <cell r="V779" t="str">
            <v>100.05.00.160-5100.17</v>
          </cell>
          <cell r="W779" t="str">
            <v>Benefits Other Post Employment Benefits</v>
          </cell>
          <cell r="X779">
            <v>9000</v>
          </cell>
          <cell r="Y779">
            <v>9000</v>
          </cell>
          <cell r="Z779">
            <v>9000</v>
          </cell>
          <cell r="AA779">
            <v>8000</v>
          </cell>
          <cell r="AB779">
            <v>8500</v>
          </cell>
          <cell r="AC779">
            <v>8500</v>
          </cell>
          <cell r="AD779" t="str">
            <v>∆</v>
          </cell>
          <cell r="AE779">
            <v>0</v>
          </cell>
        </row>
        <row r="780">
          <cell r="W780" t="str">
            <v>TOTAL : PERSONNEL</v>
          </cell>
          <cell r="X780">
            <v>138000</v>
          </cell>
          <cell r="Y780">
            <v>133000</v>
          </cell>
          <cell r="Z780">
            <v>134000</v>
          </cell>
          <cell r="AA780">
            <v>105000</v>
          </cell>
          <cell r="AB780">
            <v>1077718</v>
          </cell>
          <cell r="AC780">
            <v>1027165</v>
          </cell>
          <cell r="AD780" t="str">
            <v>∆</v>
          </cell>
          <cell r="AE780">
            <v>-50553</v>
          </cell>
        </row>
        <row r="781">
          <cell r="AB781" t="str">
            <v/>
          </cell>
          <cell r="AC781" t="str">
            <v/>
          </cell>
          <cell r="AD781" t="str">
            <v>∆</v>
          </cell>
        </row>
        <row r="782">
          <cell r="V782" t="str">
            <v>[100] GENERAL FUND : FINANCE : NON DIVISIONAL</v>
          </cell>
        </row>
        <row r="783">
          <cell r="V783" t="str">
            <v>REVENUE MANAGEMENT : OPERATIONS</v>
          </cell>
          <cell r="AB783" t="str">
            <v/>
          </cell>
          <cell r="AC783" t="str">
            <v/>
          </cell>
          <cell r="AD783" t="str">
            <v>∆</v>
          </cell>
        </row>
        <row r="784">
          <cell r="V784" t="str">
            <v>100.05.00.160-6000.01</v>
          </cell>
          <cell r="W784" t="str">
            <v>Professional Services General</v>
          </cell>
          <cell r="X784">
            <v>3000</v>
          </cell>
          <cell r="Y784">
            <v>3000</v>
          </cell>
          <cell r="Z784">
            <v>0</v>
          </cell>
          <cell r="AA784">
            <v>4000</v>
          </cell>
          <cell r="AB784">
            <v>3500</v>
          </cell>
          <cell r="AC784">
            <v>3500</v>
          </cell>
          <cell r="AD784" t="str">
            <v>∆</v>
          </cell>
          <cell r="AE784">
            <v>0</v>
          </cell>
        </row>
        <row r="785">
          <cell r="V785" t="str">
            <v>100.05.00.160-6000.12</v>
          </cell>
          <cell r="W785" t="str">
            <v>Professional Services Contract Services</v>
          </cell>
          <cell r="X785">
            <v>8000</v>
          </cell>
          <cell r="Y785">
            <v>8000</v>
          </cell>
          <cell r="Z785">
            <v>8000</v>
          </cell>
          <cell r="AA785">
            <v>11000</v>
          </cell>
          <cell r="AB785">
            <v>79488</v>
          </cell>
          <cell r="AC785">
            <v>79488</v>
          </cell>
          <cell r="AD785" t="str">
            <v>∆</v>
          </cell>
          <cell r="AE785">
            <v>0</v>
          </cell>
        </row>
        <row r="786">
          <cell r="V786" t="str">
            <v>100.05.00.160-6000.35</v>
          </cell>
          <cell r="W786" t="str">
            <v>Professional Services Accounting and Auditing</v>
          </cell>
          <cell r="X786">
            <v>0</v>
          </cell>
          <cell r="Y786">
            <v>0</v>
          </cell>
          <cell r="Z786">
            <v>0</v>
          </cell>
          <cell r="AA786">
            <v>9000</v>
          </cell>
          <cell r="AB786">
            <v>2700</v>
          </cell>
          <cell r="AC786">
            <v>2700</v>
          </cell>
          <cell r="AD786" t="str">
            <v>∆</v>
          </cell>
          <cell r="AE786">
            <v>0</v>
          </cell>
        </row>
        <row r="787">
          <cell r="V787" t="str">
            <v>100.05.00.160-6000.37</v>
          </cell>
          <cell r="W787" t="str">
            <v>Professional Services Printing and Publication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 t="str">
            <v>∆</v>
          </cell>
          <cell r="AE787">
            <v>0</v>
          </cell>
        </row>
        <row r="788">
          <cell r="V788" t="str">
            <v>100.05.00.160-6100.01</v>
          </cell>
          <cell r="W788" t="str">
            <v>Utilities Electric</v>
          </cell>
          <cell r="X788">
            <v>9000</v>
          </cell>
          <cell r="Y788">
            <v>10000</v>
          </cell>
          <cell r="Z788">
            <v>9000</v>
          </cell>
          <cell r="AA788">
            <v>9000</v>
          </cell>
          <cell r="AB788">
            <v>10000</v>
          </cell>
          <cell r="AC788">
            <v>12000</v>
          </cell>
          <cell r="AD788" t="str">
            <v>∆</v>
          </cell>
          <cell r="AE788">
            <v>2000</v>
          </cell>
        </row>
        <row r="789">
          <cell r="V789" t="str">
            <v>100.05.00.160-6100.02</v>
          </cell>
          <cell r="W789" t="str">
            <v>Utilities Telephone</v>
          </cell>
          <cell r="X789">
            <v>3000</v>
          </cell>
          <cell r="Y789">
            <v>3000</v>
          </cell>
          <cell r="Z789">
            <v>3000</v>
          </cell>
          <cell r="AA789">
            <v>3000</v>
          </cell>
          <cell r="AB789">
            <v>3000</v>
          </cell>
          <cell r="AC789">
            <v>3000</v>
          </cell>
          <cell r="AD789" t="str">
            <v>∆</v>
          </cell>
          <cell r="AE789">
            <v>0</v>
          </cell>
        </row>
        <row r="790">
          <cell r="V790" t="str">
            <v>100.05.00.160-6200.01</v>
          </cell>
          <cell r="W790" t="str">
            <v>Supplies Office</v>
          </cell>
          <cell r="X790">
            <v>1000</v>
          </cell>
          <cell r="Y790">
            <v>1000</v>
          </cell>
          <cell r="Z790">
            <v>1000</v>
          </cell>
          <cell r="AA790">
            <v>6000</v>
          </cell>
          <cell r="AB790">
            <v>2003</v>
          </cell>
          <cell r="AC790">
            <v>2003</v>
          </cell>
          <cell r="AD790" t="str">
            <v>∆</v>
          </cell>
          <cell r="AE790">
            <v>0</v>
          </cell>
        </row>
        <row r="791">
          <cell r="V791" t="str">
            <v>100.05.00.160-6200.02</v>
          </cell>
          <cell r="W791" t="str">
            <v>Supplies Special Department</v>
          </cell>
          <cell r="X791">
            <v>4000</v>
          </cell>
          <cell r="Y791">
            <v>3000</v>
          </cell>
          <cell r="Z791">
            <v>1000</v>
          </cell>
          <cell r="AA791">
            <v>1000</v>
          </cell>
          <cell r="AB791">
            <v>4500</v>
          </cell>
          <cell r="AC791">
            <v>4500</v>
          </cell>
          <cell r="AD791" t="str">
            <v>∆</v>
          </cell>
          <cell r="AE791">
            <v>0</v>
          </cell>
        </row>
        <row r="792">
          <cell r="V792" t="str">
            <v>100.05.00.160-6200.03</v>
          </cell>
          <cell r="W792" t="str">
            <v>Supplies Copier Maintenance &amp; Supplies</v>
          </cell>
          <cell r="X792">
            <v>4000</v>
          </cell>
          <cell r="Y792">
            <v>3000</v>
          </cell>
          <cell r="Z792">
            <v>2000</v>
          </cell>
          <cell r="AA792">
            <v>1000</v>
          </cell>
          <cell r="AB792">
            <v>3000</v>
          </cell>
          <cell r="AC792">
            <v>3000</v>
          </cell>
          <cell r="AD792" t="str">
            <v>∆</v>
          </cell>
          <cell r="AE792">
            <v>0</v>
          </cell>
        </row>
        <row r="793">
          <cell r="V793" t="str">
            <v>100.05.00.160-6300.01</v>
          </cell>
          <cell r="W793" t="str">
            <v>Dues &amp; Subscriptions Memberships</v>
          </cell>
          <cell r="X793">
            <v>0</v>
          </cell>
          <cell r="Y793">
            <v>0</v>
          </cell>
          <cell r="Z793">
            <v>0</v>
          </cell>
          <cell r="AA793">
            <v>1000</v>
          </cell>
          <cell r="AB793">
            <v>250</v>
          </cell>
          <cell r="AC793">
            <v>250</v>
          </cell>
          <cell r="AD793" t="str">
            <v>∆</v>
          </cell>
          <cell r="AE793">
            <v>0</v>
          </cell>
        </row>
        <row r="794">
          <cell r="V794" t="str">
            <v>100.05.00.160-6500.04</v>
          </cell>
          <cell r="W794" t="str">
            <v>Claims &amp; Insurance Insurance Premiums</v>
          </cell>
          <cell r="X794">
            <v>3000</v>
          </cell>
          <cell r="Y794">
            <v>4000</v>
          </cell>
          <cell r="Z794">
            <v>4000</v>
          </cell>
          <cell r="AA794">
            <v>4000</v>
          </cell>
          <cell r="AB794">
            <v>4800</v>
          </cell>
          <cell r="AC794">
            <v>5000</v>
          </cell>
          <cell r="AD794" t="str">
            <v>∆</v>
          </cell>
          <cell r="AE794">
            <v>200</v>
          </cell>
        </row>
        <row r="795">
          <cell r="V795" t="str">
            <v>100.05.00.160-6600.01</v>
          </cell>
          <cell r="W795" t="str">
            <v>Administrative Expenses Meetings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500</v>
          </cell>
          <cell r="AC795">
            <v>500</v>
          </cell>
          <cell r="AD795" t="str">
            <v>∆</v>
          </cell>
          <cell r="AE795">
            <v>0</v>
          </cell>
        </row>
        <row r="796">
          <cell r="V796" t="str">
            <v>100.05.00.160-6600.03</v>
          </cell>
          <cell r="W796" t="str">
            <v>Administrative Expenses Mileage Reimbursement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100</v>
          </cell>
          <cell r="AC796">
            <v>100</v>
          </cell>
          <cell r="AD796" t="str">
            <v>∆</v>
          </cell>
          <cell r="AE796">
            <v>0</v>
          </cell>
        </row>
        <row r="797">
          <cell r="V797" t="str">
            <v>100.05.00.160-6600.04</v>
          </cell>
          <cell r="W797" t="str">
            <v>Administrative Expenses Training/Conferences</v>
          </cell>
          <cell r="X797">
            <v>2000</v>
          </cell>
          <cell r="Y797">
            <v>2000</v>
          </cell>
          <cell r="Z797">
            <v>3000</v>
          </cell>
          <cell r="AA797">
            <v>1000</v>
          </cell>
          <cell r="AB797">
            <v>7500</v>
          </cell>
          <cell r="AC797">
            <v>7500</v>
          </cell>
          <cell r="AD797" t="str">
            <v>∆</v>
          </cell>
          <cell r="AE797">
            <v>0</v>
          </cell>
        </row>
        <row r="798">
          <cell r="V798" t="str">
            <v>100.05.00.160-6600.07</v>
          </cell>
          <cell r="W798" t="str">
            <v>Administrative Expenses Employee Recruitment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 t="str">
            <v>∆</v>
          </cell>
          <cell r="AE798">
            <v>0</v>
          </cell>
        </row>
        <row r="799">
          <cell r="W799" t="str">
            <v>TOTAL : OPERATIONS</v>
          </cell>
          <cell r="X799">
            <v>37000</v>
          </cell>
          <cell r="Y799">
            <v>37000</v>
          </cell>
          <cell r="Z799">
            <v>31000</v>
          </cell>
          <cell r="AA799">
            <v>50000</v>
          </cell>
          <cell r="AB799">
            <v>121341</v>
          </cell>
          <cell r="AC799">
            <v>123541</v>
          </cell>
          <cell r="AD799" t="str">
            <v>∆</v>
          </cell>
          <cell r="AE799">
            <v>2200</v>
          </cell>
        </row>
        <row r="800">
          <cell r="AB800" t="str">
            <v/>
          </cell>
          <cell r="AC800" t="str">
            <v/>
          </cell>
          <cell r="AD800" t="str">
            <v>∆</v>
          </cell>
        </row>
        <row r="801">
          <cell r="V801" t="str">
            <v>[100] GENERAL FUND : POLICE DEPARTMENT : NON DIVISIONAL</v>
          </cell>
          <cell r="AB801" t="str">
            <v/>
          </cell>
          <cell r="AC801" t="str">
            <v/>
          </cell>
          <cell r="AD801" t="str">
            <v>∆</v>
          </cell>
        </row>
        <row r="802">
          <cell r="V802" t="str">
            <v>ADMINISTRATION : PERSONNEL</v>
          </cell>
          <cell r="AB802" t="str">
            <v/>
          </cell>
          <cell r="AC802" t="str">
            <v/>
          </cell>
          <cell r="AD802" t="str">
            <v>∆</v>
          </cell>
        </row>
        <row r="803">
          <cell r="V803" t="str">
            <v>100.11.00.001-5000.01</v>
          </cell>
          <cell r="W803" t="str">
            <v>Salaries Regular</v>
          </cell>
          <cell r="X803">
            <v>755000</v>
          </cell>
          <cell r="Y803">
            <v>1009000</v>
          </cell>
          <cell r="Z803">
            <v>1112000</v>
          </cell>
          <cell r="AA803">
            <v>1077000</v>
          </cell>
          <cell r="AB803">
            <v>1034577</v>
          </cell>
          <cell r="AC803">
            <v>1034577</v>
          </cell>
          <cell r="AD803" t="str">
            <v>∆</v>
          </cell>
          <cell r="AE803">
            <v>0</v>
          </cell>
        </row>
        <row r="804">
          <cell r="V804" t="str">
            <v>100.11.00.001-5000.02</v>
          </cell>
          <cell r="W804" t="str">
            <v>Salaries Part Time</v>
          </cell>
          <cell r="X804">
            <v>6000</v>
          </cell>
          <cell r="Y804">
            <v>3000</v>
          </cell>
          <cell r="Z804">
            <v>2000</v>
          </cell>
          <cell r="AA804">
            <v>21000</v>
          </cell>
          <cell r="AB804">
            <v>0</v>
          </cell>
          <cell r="AC804">
            <v>0</v>
          </cell>
          <cell r="AD804" t="str">
            <v>∆</v>
          </cell>
          <cell r="AE804">
            <v>0</v>
          </cell>
        </row>
        <row r="805">
          <cell r="V805" t="str">
            <v>100.11.00.001-5000.03</v>
          </cell>
          <cell r="W805" t="str">
            <v>Salaries Overtime</v>
          </cell>
          <cell r="X805">
            <v>5000</v>
          </cell>
          <cell r="Y805">
            <v>10000</v>
          </cell>
          <cell r="Z805">
            <v>0</v>
          </cell>
          <cell r="AA805">
            <v>7000</v>
          </cell>
          <cell r="AB805">
            <v>3090</v>
          </cell>
          <cell r="AC805">
            <v>3090</v>
          </cell>
          <cell r="AD805" t="str">
            <v>∆</v>
          </cell>
          <cell r="AE805">
            <v>0</v>
          </cell>
        </row>
        <row r="806">
          <cell r="V806" t="str">
            <v>100.11.00.001-5000.04</v>
          </cell>
          <cell r="W806" t="str">
            <v>Salaries Holiday Pay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 t="str">
            <v>∆</v>
          </cell>
          <cell r="AE806">
            <v>0</v>
          </cell>
        </row>
        <row r="807">
          <cell r="V807" t="str">
            <v>100.11.00.001-5000.06</v>
          </cell>
          <cell r="W807" t="str">
            <v>Salaries Out of Class</v>
          </cell>
          <cell r="X807">
            <v>0</v>
          </cell>
          <cell r="Y807">
            <v>0</v>
          </cell>
          <cell r="Z807">
            <v>14000</v>
          </cell>
          <cell r="AA807">
            <v>9000</v>
          </cell>
          <cell r="AB807">
            <v>8417</v>
          </cell>
          <cell r="AC807">
            <v>8417</v>
          </cell>
          <cell r="AD807" t="str">
            <v>∆</v>
          </cell>
          <cell r="AE807">
            <v>0</v>
          </cell>
        </row>
        <row r="808">
          <cell r="V808" t="str">
            <v>100.11.00.001-5000.07</v>
          </cell>
          <cell r="W808" t="str">
            <v>Salaries Admin Leave Pay</v>
          </cell>
          <cell r="X808">
            <v>7000</v>
          </cell>
          <cell r="Y808">
            <v>23000</v>
          </cell>
          <cell r="Z808">
            <v>0</v>
          </cell>
          <cell r="AA808">
            <v>35000</v>
          </cell>
          <cell r="AB808">
            <v>8871</v>
          </cell>
          <cell r="AC808">
            <v>18000</v>
          </cell>
          <cell r="AD808" t="str">
            <v>∆</v>
          </cell>
          <cell r="AE808">
            <v>9129</v>
          </cell>
        </row>
        <row r="809">
          <cell r="V809" t="str">
            <v>100.11.00.001-5000.08</v>
          </cell>
          <cell r="W809" t="str">
            <v>Salaries Longevity Pay</v>
          </cell>
          <cell r="X809">
            <v>10000</v>
          </cell>
          <cell r="Y809">
            <v>11000</v>
          </cell>
          <cell r="Z809">
            <v>15000</v>
          </cell>
          <cell r="AA809">
            <v>11000</v>
          </cell>
          <cell r="AB809">
            <v>7400</v>
          </cell>
          <cell r="AC809">
            <v>15000</v>
          </cell>
          <cell r="AD809" t="str">
            <v>∆</v>
          </cell>
          <cell r="AE809">
            <v>7600</v>
          </cell>
        </row>
        <row r="810">
          <cell r="V810" t="str">
            <v>100.11.00.001-5000.10</v>
          </cell>
          <cell r="W810" t="str">
            <v>Salaries Furloughs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 t="str">
            <v>∆</v>
          </cell>
          <cell r="AE810">
            <v>0</v>
          </cell>
        </row>
        <row r="811">
          <cell r="V811" t="str">
            <v>100.11.00.001-5000.12</v>
          </cell>
          <cell r="W811" t="str">
            <v>Salaries Compensated Absences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 t="str">
            <v>∆</v>
          </cell>
          <cell r="AE811">
            <v>0</v>
          </cell>
        </row>
        <row r="812">
          <cell r="V812" t="str">
            <v>100.11.00.001-5100.00</v>
          </cell>
          <cell r="W812" t="str">
            <v>Benefits PERS Pool Liability</v>
          </cell>
          <cell r="X812">
            <v>196000</v>
          </cell>
          <cell r="Y812">
            <v>281000</v>
          </cell>
          <cell r="Z812">
            <v>458000</v>
          </cell>
          <cell r="AA812">
            <v>412000</v>
          </cell>
          <cell r="AB812">
            <v>460605</v>
          </cell>
          <cell r="AC812">
            <v>476000</v>
          </cell>
          <cell r="AD812" t="str">
            <v>∆</v>
          </cell>
          <cell r="AE812">
            <v>15395</v>
          </cell>
        </row>
        <row r="813">
          <cell r="V813" t="str">
            <v>100.11.00.001-5100.01</v>
          </cell>
          <cell r="W813" t="str">
            <v>Benefits Retirement</v>
          </cell>
          <cell r="X813">
            <v>103000</v>
          </cell>
          <cell r="Y813">
            <v>125000</v>
          </cell>
          <cell r="Z813">
            <v>180000</v>
          </cell>
          <cell r="AA813">
            <v>171000</v>
          </cell>
          <cell r="AB813">
            <v>177896</v>
          </cell>
          <cell r="AC813">
            <v>177896</v>
          </cell>
          <cell r="AD813" t="str">
            <v>∆</v>
          </cell>
          <cell r="AE813">
            <v>0</v>
          </cell>
        </row>
        <row r="814">
          <cell r="V814" t="str">
            <v>100.11.00.001-5100.02</v>
          </cell>
          <cell r="W814" t="str">
            <v>Benefits Health Insurance</v>
          </cell>
          <cell r="X814">
            <v>78000</v>
          </cell>
          <cell r="Y814">
            <v>79000</v>
          </cell>
          <cell r="Z814">
            <v>93000</v>
          </cell>
          <cell r="AA814">
            <v>84000</v>
          </cell>
          <cell r="AB814">
            <v>125450</v>
          </cell>
          <cell r="AC814">
            <v>125450</v>
          </cell>
          <cell r="AD814" t="str">
            <v>∆</v>
          </cell>
          <cell r="AE814">
            <v>0</v>
          </cell>
        </row>
        <row r="815">
          <cell r="V815" t="str">
            <v>100.11.00.001-5100.03</v>
          </cell>
          <cell r="W815" t="str">
            <v>Benefits Dental Insurance</v>
          </cell>
          <cell r="X815">
            <v>8000</v>
          </cell>
          <cell r="Y815">
            <v>9000</v>
          </cell>
          <cell r="Z815">
            <v>9000</v>
          </cell>
          <cell r="AA815">
            <v>6000</v>
          </cell>
          <cell r="AB815">
            <v>8322</v>
          </cell>
          <cell r="AC815">
            <v>8322</v>
          </cell>
          <cell r="AD815" t="str">
            <v>∆</v>
          </cell>
          <cell r="AE815">
            <v>0</v>
          </cell>
        </row>
        <row r="816">
          <cell r="V816" t="str">
            <v>100.11.00.001-5100.04</v>
          </cell>
          <cell r="W816" t="str">
            <v>Benefits Vision Insurance</v>
          </cell>
          <cell r="X816">
            <v>1000</v>
          </cell>
          <cell r="Y816">
            <v>1000</v>
          </cell>
          <cell r="Z816">
            <v>1000</v>
          </cell>
          <cell r="AA816">
            <v>1000</v>
          </cell>
          <cell r="AB816">
            <v>1336</v>
          </cell>
          <cell r="AC816">
            <v>1336</v>
          </cell>
          <cell r="AD816" t="str">
            <v>∆</v>
          </cell>
          <cell r="AE816">
            <v>0</v>
          </cell>
        </row>
        <row r="817">
          <cell r="V817" t="str">
            <v>100.11.00.001-5100.05</v>
          </cell>
          <cell r="W817" t="str">
            <v>Benefits Life Insurance</v>
          </cell>
          <cell r="X817">
            <v>1000</v>
          </cell>
          <cell r="Y817">
            <v>2000</v>
          </cell>
          <cell r="Z817">
            <v>2000</v>
          </cell>
          <cell r="AA817">
            <v>1000</v>
          </cell>
          <cell r="AB817">
            <v>1258</v>
          </cell>
          <cell r="AC817">
            <v>1258</v>
          </cell>
          <cell r="AD817" t="str">
            <v>∆</v>
          </cell>
          <cell r="AE817">
            <v>0</v>
          </cell>
        </row>
        <row r="818">
          <cell r="V818" t="str">
            <v>100.11.00.001-5100.06</v>
          </cell>
          <cell r="W818" t="str">
            <v>Benefits Worker's Comp</v>
          </cell>
          <cell r="X818">
            <v>24000</v>
          </cell>
          <cell r="Y818">
            <v>34000</v>
          </cell>
          <cell r="Z818">
            <v>42000</v>
          </cell>
          <cell r="AA818">
            <v>47000</v>
          </cell>
          <cell r="AB818">
            <v>48000</v>
          </cell>
          <cell r="AC818">
            <v>50000</v>
          </cell>
          <cell r="AD818" t="str">
            <v>∆</v>
          </cell>
          <cell r="AE818">
            <v>2000</v>
          </cell>
        </row>
        <row r="819">
          <cell r="V819" t="str">
            <v>100.11.00.001-5100.07</v>
          </cell>
          <cell r="W819" t="str">
            <v>Benefits Long Term Disability</v>
          </cell>
          <cell r="X819">
            <v>3000</v>
          </cell>
          <cell r="Y819">
            <v>3000</v>
          </cell>
          <cell r="Z819">
            <v>4000</v>
          </cell>
          <cell r="AA819">
            <v>3000</v>
          </cell>
          <cell r="AB819">
            <v>9457</v>
          </cell>
          <cell r="AC819">
            <v>9457</v>
          </cell>
          <cell r="AD819" t="str">
            <v>∆</v>
          </cell>
          <cell r="AE819">
            <v>0</v>
          </cell>
        </row>
        <row r="820">
          <cell r="V820" t="str">
            <v>100.11.00.001-5100.08</v>
          </cell>
          <cell r="W820" t="str">
            <v>Benefits Deferred Compensation</v>
          </cell>
          <cell r="X820">
            <v>5000</v>
          </cell>
          <cell r="Y820">
            <v>5000</v>
          </cell>
          <cell r="Z820">
            <v>5000</v>
          </cell>
          <cell r="AA820">
            <v>1000</v>
          </cell>
          <cell r="AB820">
            <v>0</v>
          </cell>
          <cell r="AC820">
            <v>0</v>
          </cell>
          <cell r="AD820" t="str">
            <v>∆</v>
          </cell>
          <cell r="AE820">
            <v>0</v>
          </cell>
        </row>
        <row r="821">
          <cell r="V821" t="str">
            <v>100.11.00.001-5100.09</v>
          </cell>
          <cell r="W821" t="str">
            <v>Benefits Unemployment Insurance</v>
          </cell>
          <cell r="X821">
            <v>0</v>
          </cell>
          <cell r="Y821">
            <v>0</v>
          </cell>
          <cell r="Z821">
            <v>0</v>
          </cell>
          <cell r="AA821">
            <v>12000</v>
          </cell>
          <cell r="AB821">
            <v>0</v>
          </cell>
          <cell r="AC821">
            <v>0</v>
          </cell>
          <cell r="AD821" t="str">
            <v>∆</v>
          </cell>
          <cell r="AE821">
            <v>0</v>
          </cell>
        </row>
        <row r="822">
          <cell r="V822" t="str">
            <v>100.11.00.001-5100.10</v>
          </cell>
          <cell r="W822" t="str">
            <v>Benefits Uniform Allowance</v>
          </cell>
          <cell r="X822">
            <v>4000</v>
          </cell>
          <cell r="Y822">
            <v>4000</v>
          </cell>
          <cell r="Z822">
            <v>11000</v>
          </cell>
          <cell r="AA822">
            <v>5000</v>
          </cell>
          <cell r="AB822">
            <v>0</v>
          </cell>
          <cell r="AC822">
            <v>0</v>
          </cell>
          <cell r="AD822" t="str">
            <v>∆</v>
          </cell>
          <cell r="AE822">
            <v>0</v>
          </cell>
        </row>
        <row r="823">
          <cell r="V823" t="str">
            <v>100.11.00.001-5100.11</v>
          </cell>
          <cell r="W823" t="str">
            <v>Benefits Medicare</v>
          </cell>
          <cell r="X823">
            <v>12000</v>
          </cell>
          <cell r="Y823">
            <v>16000</v>
          </cell>
          <cell r="Z823">
            <v>17000</v>
          </cell>
          <cell r="AA823">
            <v>17000</v>
          </cell>
          <cell r="AB823">
            <v>15435</v>
          </cell>
          <cell r="AC823">
            <v>15435</v>
          </cell>
          <cell r="AD823" t="str">
            <v>∆</v>
          </cell>
          <cell r="AE823">
            <v>0</v>
          </cell>
        </row>
        <row r="824">
          <cell r="V824" t="str">
            <v>100.11.00.001-5100.12</v>
          </cell>
          <cell r="W824" t="str">
            <v>Benefits Annual Physical Exam</v>
          </cell>
          <cell r="X824">
            <v>2000</v>
          </cell>
          <cell r="Y824">
            <v>2000</v>
          </cell>
          <cell r="Z824">
            <v>1000</v>
          </cell>
          <cell r="AA824">
            <v>2000</v>
          </cell>
          <cell r="AB824">
            <v>0</v>
          </cell>
          <cell r="AC824">
            <v>4000</v>
          </cell>
          <cell r="AD824" t="str">
            <v>∆</v>
          </cell>
          <cell r="AE824">
            <v>4000</v>
          </cell>
        </row>
        <row r="825">
          <cell r="V825" t="str">
            <v>100.11.00.001-5100.13</v>
          </cell>
          <cell r="W825" t="str">
            <v>Benefits Employee Assistance Program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 t="str">
            <v>∆</v>
          </cell>
          <cell r="AE825">
            <v>0</v>
          </cell>
        </row>
        <row r="826">
          <cell r="V826" t="str">
            <v>100.11.00.001-5100.15</v>
          </cell>
          <cell r="W826" t="str">
            <v>Benefits Cell Phone Allowance</v>
          </cell>
          <cell r="X826">
            <v>5000</v>
          </cell>
          <cell r="Y826">
            <v>6000</v>
          </cell>
          <cell r="Z826">
            <v>6000</v>
          </cell>
          <cell r="AA826">
            <v>5000</v>
          </cell>
          <cell r="AB826">
            <v>5016</v>
          </cell>
          <cell r="AC826">
            <v>5016</v>
          </cell>
          <cell r="AD826" t="str">
            <v>∆</v>
          </cell>
          <cell r="AE826">
            <v>0</v>
          </cell>
        </row>
        <row r="827">
          <cell r="V827" t="str">
            <v>100.11.00.001-5100.17</v>
          </cell>
          <cell r="W827" t="str">
            <v>Benefits Other Post Employment Benefits</v>
          </cell>
          <cell r="X827">
            <v>365000</v>
          </cell>
          <cell r="Y827">
            <v>386000</v>
          </cell>
          <cell r="Z827">
            <v>372000</v>
          </cell>
          <cell r="AA827">
            <v>384000</v>
          </cell>
          <cell r="AB827">
            <v>384000</v>
          </cell>
          <cell r="AC827">
            <v>384000</v>
          </cell>
          <cell r="AD827" t="str">
            <v>∆</v>
          </cell>
          <cell r="AE827">
            <v>0</v>
          </cell>
        </row>
        <row r="828">
          <cell r="W828" t="str">
            <v>TOTAL : PERSONNEL</v>
          </cell>
          <cell r="X828">
            <v>1590000</v>
          </cell>
          <cell r="Y828">
            <v>2009000</v>
          </cell>
          <cell r="Z828">
            <v>2344000</v>
          </cell>
          <cell r="AA828">
            <v>2311000</v>
          </cell>
          <cell r="AB828">
            <v>2299130</v>
          </cell>
          <cell r="AC828">
            <v>2337254</v>
          </cell>
          <cell r="AD828" t="str">
            <v>∆</v>
          </cell>
          <cell r="AE828">
            <v>38124</v>
          </cell>
        </row>
        <row r="829">
          <cell r="AB829" t="str">
            <v/>
          </cell>
          <cell r="AC829" t="str">
            <v/>
          </cell>
          <cell r="AD829" t="str">
            <v>∆</v>
          </cell>
        </row>
        <row r="830">
          <cell r="V830" t="str">
            <v>[100] GENERAL FUND : POLICE DEPARTMENT : NON DIVISIONAL</v>
          </cell>
        </row>
        <row r="831">
          <cell r="V831" t="str">
            <v>ADMINISTRATION : OPERATIONS</v>
          </cell>
          <cell r="AB831" t="str">
            <v/>
          </cell>
          <cell r="AC831" t="str">
            <v/>
          </cell>
          <cell r="AD831" t="str">
            <v>∆</v>
          </cell>
        </row>
        <row r="832">
          <cell r="V832" t="str">
            <v>100.11.00.001-6000.01</v>
          </cell>
          <cell r="W832" t="str">
            <v>Professional Services General</v>
          </cell>
          <cell r="X832">
            <v>16000</v>
          </cell>
          <cell r="Y832">
            <v>10000</v>
          </cell>
          <cell r="Z832">
            <v>8000</v>
          </cell>
          <cell r="AA832">
            <v>20000</v>
          </cell>
          <cell r="AB832">
            <v>20000</v>
          </cell>
          <cell r="AC832">
            <v>20000</v>
          </cell>
          <cell r="AD832" t="str">
            <v>∆</v>
          </cell>
          <cell r="AE832">
            <v>0</v>
          </cell>
        </row>
        <row r="833">
          <cell r="V833" t="str">
            <v>100.11.00.001-6000.02</v>
          </cell>
          <cell r="W833" t="str">
            <v>Professional Services Fingerprint Fees</v>
          </cell>
          <cell r="X833">
            <v>30000</v>
          </cell>
          <cell r="Y833">
            <v>25000</v>
          </cell>
          <cell r="Z833">
            <v>16000</v>
          </cell>
          <cell r="AA833">
            <v>9000</v>
          </cell>
          <cell r="AB833">
            <v>30000</v>
          </cell>
          <cell r="AC833">
            <v>30000</v>
          </cell>
          <cell r="AD833" t="str">
            <v>∆</v>
          </cell>
          <cell r="AE833">
            <v>0</v>
          </cell>
        </row>
        <row r="834">
          <cell r="V834" t="str">
            <v>100.11.00.001-6100.01</v>
          </cell>
          <cell r="W834" t="str">
            <v>Utilities Electric</v>
          </cell>
          <cell r="X834">
            <v>80000</v>
          </cell>
          <cell r="Y834">
            <v>82000</v>
          </cell>
          <cell r="Z834">
            <v>80000</v>
          </cell>
          <cell r="AA834">
            <v>99000</v>
          </cell>
          <cell r="AB834">
            <v>87550</v>
          </cell>
          <cell r="AC834">
            <v>99000</v>
          </cell>
          <cell r="AD834" t="str">
            <v>∆</v>
          </cell>
          <cell r="AE834">
            <v>11450</v>
          </cell>
        </row>
        <row r="835">
          <cell r="V835" t="str">
            <v>100.11.00.001-6100.02</v>
          </cell>
          <cell r="W835" t="str">
            <v>Utilities Telephone</v>
          </cell>
          <cell r="X835">
            <v>37000</v>
          </cell>
          <cell r="Y835">
            <v>34000</v>
          </cell>
          <cell r="Z835">
            <v>35000</v>
          </cell>
          <cell r="AA835">
            <v>39000</v>
          </cell>
          <cell r="AB835">
            <v>40170</v>
          </cell>
          <cell r="AC835">
            <v>40170</v>
          </cell>
          <cell r="AD835" t="str">
            <v>∆</v>
          </cell>
          <cell r="AE835">
            <v>0</v>
          </cell>
        </row>
        <row r="836">
          <cell r="V836" t="str">
            <v>100.11.00.001-6100.03</v>
          </cell>
          <cell r="W836" t="str">
            <v>Utilities Data Transmission / ISP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515</v>
          </cell>
          <cell r="AC836">
            <v>515</v>
          </cell>
          <cell r="AD836" t="str">
            <v>∆</v>
          </cell>
          <cell r="AE836">
            <v>0</v>
          </cell>
        </row>
        <row r="837">
          <cell r="V837" t="str">
            <v>100.11.00.001-6100.05</v>
          </cell>
          <cell r="W837" t="str">
            <v>Utilities Cable</v>
          </cell>
          <cell r="X837">
            <v>1000</v>
          </cell>
          <cell r="Y837">
            <v>1000</v>
          </cell>
          <cell r="Z837">
            <v>1000</v>
          </cell>
          <cell r="AA837">
            <v>1000</v>
          </cell>
          <cell r="AB837">
            <v>824</v>
          </cell>
          <cell r="AC837">
            <v>824</v>
          </cell>
          <cell r="AD837" t="str">
            <v>∆</v>
          </cell>
          <cell r="AE837">
            <v>0</v>
          </cell>
        </row>
        <row r="838">
          <cell r="V838" t="str">
            <v>100.11.00.001-6200.01</v>
          </cell>
          <cell r="W838" t="str">
            <v>Supplies Office</v>
          </cell>
          <cell r="X838">
            <v>11000</v>
          </cell>
          <cell r="Y838">
            <v>13000</v>
          </cell>
          <cell r="Z838">
            <v>13000</v>
          </cell>
          <cell r="AA838">
            <v>14000</v>
          </cell>
          <cell r="AB838">
            <v>15000</v>
          </cell>
          <cell r="AC838">
            <v>15000</v>
          </cell>
          <cell r="AD838" t="str">
            <v>∆</v>
          </cell>
          <cell r="AE838">
            <v>0</v>
          </cell>
        </row>
        <row r="839">
          <cell r="V839" t="str">
            <v>100.11.00.001-6200.02</v>
          </cell>
          <cell r="W839" t="str">
            <v>Supplies Special Department</v>
          </cell>
          <cell r="X839">
            <v>26000</v>
          </cell>
          <cell r="Y839">
            <v>25000</v>
          </cell>
          <cell r="Z839">
            <v>30000</v>
          </cell>
          <cell r="AA839">
            <v>20000</v>
          </cell>
          <cell r="AB839">
            <v>50000</v>
          </cell>
          <cell r="AC839">
            <v>50000</v>
          </cell>
          <cell r="AD839" t="str">
            <v>∆</v>
          </cell>
          <cell r="AE839">
            <v>0</v>
          </cell>
        </row>
        <row r="840">
          <cell r="V840" t="str">
            <v>100.11.00.001-6200.03</v>
          </cell>
          <cell r="W840" t="str">
            <v>Supplies Copier Maintenance &amp; Supplies</v>
          </cell>
          <cell r="X840">
            <v>13000</v>
          </cell>
          <cell r="Y840">
            <v>9000</v>
          </cell>
          <cell r="Z840">
            <v>12000</v>
          </cell>
          <cell r="AA840">
            <v>13000</v>
          </cell>
          <cell r="AB840">
            <v>16000</v>
          </cell>
          <cell r="AC840">
            <v>16000</v>
          </cell>
          <cell r="AD840" t="str">
            <v>∆</v>
          </cell>
          <cell r="AE840">
            <v>0</v>
          </cell>
        </row>
        <row r="841">
          <cell r="V841" t="str">
            <v>100.11.00.001-6200.05</v>
          </cell>
          <cell r="W841" t="str">
            <v>Supplies Gasoline</v>
          </cell>
          <cell r="X841">
            <v>12000</v>
          </cell>
          <cell r="Y841">
            <v>12000</v>
          </cell>
          <cell r="Z841">
            <v>7000</v>
          </cell>
          <cell r="AA841">
            <v>0</v>
          </cell>
          <cell r="AB841">
            <v>11025</v>
          </cell>
          <cell r="AC841">
            <v>11025</v>
          </cell>
          <cell r="AD841" t="str">
            <v>∆</v>
          </cell>
          <cell r="AE841">
            <v>0</v>
          </cell>
        </row>
        <row r="842">
          <cell r="V842" t="str">
            <v>100.11.00.001-6200.08</v>
          </cell>
          <cell r="W842" t="str">
            <v>Supplies Uniforms</v>
          </cell>
          <cell r="X842">
            <v>7000</v>
          </cell>
          <cell r="Y842">
            <v>5000</v>
          </cell>
          <cell r="Z842">
            <v>2000</v>
          </cell>
          <cell r="AA842">
            <v>5000</v>
          </cell>
          <cell r="AB842">
            <v>7400</v>
          </cell>
          <cell r="AC842">
            <v>7400</v>
          </cell>
          <cell r="AD842" t="str">
            <v>∆</v>
          </cell>
          <cell r="AE842">
            <v>0</v>
          </cell>
        </row>
        <row r="843">
          <cell r="V843" t="str">
            <v>100.11.00.001-6200.09</v>
          </cell>
          <cell r="W843" t="str">
            <v>Supplies Data Processing</v>
          </cell>
          <cell r="X843">
            <v>8000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 t="str">
            <v>∆</v>
          </cell>
          <cell r="AE843">
            <v>0</v>
          </cell>
        </row>
        <row r="844">
          <cell r="V844" t="str">
            <v>100.11.00.001-6210.01</v>
          </cell>
          <cell r="W844" t="str">
            <v>Supplies-Police Crime Prevention</v>
          </cell>
          <cell r="X844">
            <v>2000</v>
          </cell>
          <cell r="Y844">
            <v>2000</v>
          </cell>
          <cell r="Z844">
            <v>1000</v>
          </cell>
          <cell r="AA844">
            <v>1000</v>
          </cell>
          <cell r="AB844">
            <v>3000</v>
          </cell>
          <cell r="AC844">
            <v>3000</v>
          </cell>
          <cell r="AD844" t="str">
            <v>∆</v>
          </cell>
          <cell r="AE844">
            <v>0</v>
          </cell>
        </row>
        <row r="845">
          <cell r="V845" t="str">
            <v>100.11.00.001-6210.02</v>
          </cell>
          <cell r="W845" t="str">
            <v>Supplies-Police Training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 t="str">
            <v>∆</v>
          </cell>
          <cell r="AE845">
            <v>0</v>
          </cell>
        </row>
        <row r="846">
          <cell r="V846" t="str">
            <v>100.11.00.001-6210.03</v>
          </cell>
          <cell r="W846" t="str">
            <v>Supplies-Police K-9 Training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 t="str">
            <v>∆</v>
          </cell>
          <cell r="AE846">
            <v>0</v>
          </cell>
        </row>
        <row r="847">
          <cell r="V847" t="str">
            <v>100.11.00.001-6210.06</v>
          </cell>
          <cell r="W847" t="str">
            <v>Supplies-Police Underage Drinking Education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2000</v>
          </cell>
          <cell r="AC847">
            <v>2000</v>
          </cell>
          <cell r="AD847" t="str">
            <v>∆</v>
          </cell>
          <cell r="AE847">
            <v>0</v>
          </cell>
        </row>
        <row r="848">
          <cell r="V848" t="str">
            <v>100.11.00.001-6210.09</v>
          </cell>
          <cell r="W848" t="str">
            <v>Supplies-Police Special Investigation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 t="str">
            <v>∆</v>
          </cell>
          <cell r="AE848">
            <v>0</v>
          </cell>
        </row>
        <row r="849">
          <cell r="V849" t="str">
            <v>100.11.00.001-6300.01</v>
          </cell>
          <cell r="W849" t="str">
            <v>Dues &amp; Subscriptions Memberships</v>
          </cell>
          <cell r="X849">
            <v>4000</v>
          </cell>
          <cell r="Y849">
            <v>3000</v>
          </cell>
          <cell r="Z849">
            <v>4000</v>
          </cell>
          <cell r="AA849">
            <v>3000</v>
          </cell>
          <cell r="AB849">
            <v>4000</v>
          </cell>
          <cell r="AC849">
            <v>4000</v>
          </cell>
          <cell r="AD849" t="str">
            <v>∆</v>
          </cell>
          <cell r="AE849">
            <v>0</v>
          </cell>
        </row>
        <row r="850">
          <cell r="V850" t="str">
            <v>100.11.00.001-6300.02</v>
          </cell>
          <cell r="W850" t="str">
            <v>Dues &amp; Subscriptions Publications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 t="str">
            <v>∆</v>
          </cell>
          <cell r="AE850">
            <v>0</v>
          </cell>
        </row>
        <row r="851">
          <cell r="V851" t="str">
            <v>100.11.00.001-6350.01</v>
          </cell>
          <cell r="W851" t="str">
            <v>Maintenance Agreements &amp; Licenses License/Software Maintenance</v>
          </cell>
          <cell r="X851">
            <v>14000</v>
          </cell>
          <cell r="Y851">
            <v>6000</v>
          </cell>
          <cell r="Z851">
            <v>11000</v>
          </cell>
          <cell r="AA851">
            <v>8000</v>
          </cell>
          <cell r="AB851">
            <v>12000</v>
          </cell>
          <cell r="AC851">
            <v>12000</v>
          </cell>
          <cell r="AD851" t="str">
            <v>∆</v>
          </cell>
          <cell r="AE851">
            <v>0</v>
          </cell>
        </row>
        <row r="852">
          <cell r="V852" t="str">
            <v>100.11.00.001-6400.02</v>
          </cell>
          <cell r="W852" t="str">
            <v>Repairs &amp; Maintenance Minor Equipment/Other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400</v>
          </cell>
          <cell r="AC852">
            <v>400</v>
          </cell>
          <cell r="AD852" t="str">
            <v>∆</v>
          </cell>
          <cell r="AE852">
            <v>0</v>
          </cell>
        </row>
        <row r="853">
          <cell r="V853" t="str">
            <v>100.11.00.001-6400.04</v>
          </cell>
          <cell r="W853" t="str">
            <v>Repairs &amp; Maintenance Equipment Rental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 t="str">
            <v>∆</v>
          </cell>
          <cell r="AE853">
            <v>0</v>
          </cell>
        </row>
        <row r="854">
          <cell r="V854" t="str">
            <v>100.11.00.001-6400.05</v>
          </cell>
          <cell r="W854" t="str">
            <v>Repairs &amp; Maintenance Vehicle</v>
          </cell>
          <cell r="X854">
            <v>1000</v>
          </cell>
          <cell r="Y854">
            <v>3000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 t="str">
            <v>∆</v>
          </cell>
          <cell r="AE854">
            <v>0</v>
          </cell>
        </row>
        <row r="855">
          <cell r="V855" t="str">
            <v>100.11.00.001-6400.07</v>
          </cell>
          <cell r="W855" t="str">
            <v>Repairs &amp; Maintenance Radio Communication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 t="str">
            <v>∆</v>
          </cell>
          <cell r="AE855">
            <v>0</v>
          </cell>
        </row>
        <row r="856">
          <cell r="V856" t="str">
            <v>100.11.00.001-6400.19</v>
          </cell>
          <cell r="W856" t="str">
            <v>Repairs &amp; Maintenance Testing/Certifications</v>
          </cell>
          <cell r="X856">
            <v>1000</v>
          </cell>
          <cell r="Y856">
            <v>1000</v>
          </cell>
          <cell r="Z856">
            <v>1000</v>
          </cell>
          <cell r="AA856">
            <v>1000</v>
          </cell>
          <cell r="AB856">
            <v>2500</v>
          </cell>
          <cell r="AC856">
            <v>2500</v>
          </cell>
          <cell r="AD856" t="str">
            <v>∆</v>
          </cell>
          <cell r="AE856">
            <v>0</v>
          </cell>
        </row>
        <row r="857">
          <cell r="V857" t="str">
            <v>100.11.00.001-6400.20</v>
          </cell>
          <cell r="W857" t="str">
            <v>Repairs &amp; Maintenance Property Maintenance</v>
          </cell>
          <cell r="X857">
            <v>1000</v>
          </cell>
          <cell r="Y857">
            <v>1000</v>
          </cell>
          <cell r="Z857">
            <v>1000</v>
          </cell>
          <cell r="AA857">
            <v>5000</v>
          </cell>
          <cell r="AB857">
            <v>2000</v>
          </cell>
          <cell r="AC857">
            <v>2000</v>
          </cell>
          <cell r="AD857" t="str">
            <v>∆</v>
          </cell>
          <cell r="AE857">
            <v>0</v>
          </cell>
        </row>
        <row r="858">
          <cell r="V858" t="str">
            <v>100.11.00.001-6500.04</v>
          </cell>
          <cell r="W858" t="str">
            <v>Claims &amp; Insurance Insurance Premiums</v>
          </cell>
          <cell r="X858">
            <v>349000</v>
          </cell>
          <cell r="Y858">
            <v>440000</v>
          </cell>
          <cell r="Z858">
            <v>507000</v>
          </cell>
          <cell r="AA858">
            <v>507000</v>
          </cell>
          <cell r="AB858">
            <v>507000</v>
          </cell>
          <cell r="AC858">
            <v>498000</v>
          </cell>
          <cell r="AD858" t="str">
            <v>∆</v>
          </cell>
          <cell r="AE858">
            <v>-9000</v>
          </cell>
        </row>
        <row r="859">
          <cell r="V859" t="str">
            <v>100.11.00.001-6600.01</v>
          </cell>
          <cell r="W859" t="str">
            <v>Administrative Expenses Meetings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500</v>
          </cell>
          <cell r="AC859">
            <v>500</v>
          </cell>
          <cell r="AD859" t="str">
            <v>∆</v>
          </cell>
          <cell r="AE859">
            <v>0</v>
          </cell>
        </row>
        <row r="860">
          <cell r="V860" t="str">
            <v>100.11.00.001-6600.02</v>
          </cell>
          <cell r="W860" t="str">
            <v>Administrative Expenses Investigation Travel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 t="str">
            <v>∆</v>
          </cell>
          <cell r="AE860">
            <v>0</v>
          </cell>
        </row>
        <row r="861">
          <cell r="V861" t="str">
            <v>100.11.00.001-6600.03</v>
          </cell>
          <cell r="W861" t="str">
            <v>Administrative Expenses Mileage Reimbursement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 t="str">
            <v>∆</v>
          </cell>
          <cell r="AE861">
            <v>0</v>
          </cell>
        </row>
        <row r="862">
          <cell r="V862" t="str">
            <v>100.11.00.001-6600.04</v>
          </cell>
          <cell r="W862" t="str">
            <v>Administrative Expenses Training/Conferences</v>
          </cell>
          <cell r="X862">
            <v>11000</v>
          </cell>
          <cell r="Y862">
            <v>12000</v>
          </cell>
          <cell r="Z862">
            <v>10000</v>
          </cell>
          <cell r="AA862">
            <v>7000</v>
          </cell>
          <cell r="AB862">
            <v>20000</v>
          </cell>
          <cell r="AC862">
            <v>33000</v>
          </cell>
          <cell r="AD862" t="str">
            <v>∆</v>
          </cell>
          <cell r="AE862">
            <v>13000</v>
          </cell>
        </row>
        <row r="863">
          <cell r="V863" t="str">
            <v>100.11.00.001-6600.07</v>
          </cell>
          <cell r="W863" t="str">
            <v>Administrative Expenses Employee Recruitment</v>
          </cell>
          <cell r="X863">
            <v>74000</v>
          </cell>
          <cell r="Y863">
            <v>35000</v>
          </cell>
          <cell r="Z863">
            <v>31000</v>
          </cell>
          <cell r="AA863">
            <v>5000</v>
          </cell>
          <cell r="AB863">
            <v>0</v>
          </cell>
          <cell r="AC863">
            <v>0</v>
          </cell>
          <cell r="AD863" t="str">
            <v>∆</v>
          </cell>
          <cell r="AE863">
            <v>0</v>
          </cell>
        </row>
        <row r="864">
          <cell r="V864" t="str">
            <v>100.11.00.001-6600.33</v>
          </cell>
          <cell r="W864" t="str">
            <v>Administrative Expenses POST Training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 t="str">
            <v>∆</v>
          </cell>
          <cell r="AE864">
            <v>0</v>
          </cell>
        </row>
        <row r="865">
          <cell r="W865" t="str">
            <v>TOTAL : OPERATIONS</v>
          </cell>
          <cell r="X865">
            <v>698000</v>
          </cell>
          <cell r="Y865">
            <v>719000</v>
          </cell>
          <cell r="Z865">
            <v>770000</v>
          </cell>
          <cell r="AA865">
            <v>757000</v>
          </cell>
          <cell r="AB865">
            <v>831884</v>
          </cell>
          <cell r="AC865">
            <v>847334</v>
          </cell>
          <cell r="AD865" t="str">
            <v>∆</v>
          </cell>
          <cell r="AE865">
            <v>15450</v>
          </cell>
        </row>
        <row r="866">
          <cell r="AB866" t="str">
            <v/>
          </cell>
          <cell r="AC866" t="str">
            <v/>
          </cell>
          <cell r="AD866" t="str">
            <v>∆</v>
          </cell>
        </row>
        <row r="867">
          <cell r="V867" t="str">
            <v>[100] GENERAL FUND : POLICE DEPARTMENT : NON DIVISIONAL</v>
          </cell>
        </row>
        <row r="868">
          <cell r="V868" t="str">
            <v>ADMINISTRATION : CAPITAL</v>
          </cell>
          <cell r="AB868" t="str">
            <v/>
          </cell>
          <cell r="AC868" t="str">
            <v/>
          </cell>
          <cell r="AD868" t="str">
            <v>∆</v>
          </cell>
        </row>
        <row r="869">
          <cell r="V869" t="str">
            <v>100.11.00.001-7000.04</v>
          </cell>
          <cell r="W869" t="str">
            <v>Capital Outlay Equipment Replacement</v>
          </cell>
          <cell r="X869">
            <v>0</v>
          </cell>
          <cell r="Y869">
            <v>224000</v>
          </cell>
          <cell r="Z869">
            <v>494000</v>
          </cell>
          <cell r="AA869">
            <v>257000</v>
          </cell>
          <cell r="AB869">
            <v>6650</v>
          </cell>
          <cell r="AC869">
            <v>6650</v>
          </cell>
          <cell r="AD869" t="str">
            <v>∆</v>
          </cell>
          <cell r="AE869">
            <v>0</v>
          </cell>
        </row>
        <row r="870">
          <cell r="V870" t="str">
            <v>100.11.00.001-7000.12</v>
          </cell>
          <cell r="W870" t="str">
            <v>Capital Outlay Furniture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5000</v>
          </cell>
          <cell r="AC870">
            <v>5000</v>
          </cell>
          <cell r="AD870" t="str">
            <v>∆</v>
          </cell>
          <cell r="AE870">
            <v>0</v>
          </cell>
        </row>
        <row r="871">
          <cell r="W871" t="str">
            <v>TOTAL : CAPITAL</v>
          </cell>
          <cell r="X871">
            <v>0</v>
          </cell>
          <cell r="Y871">
            <v>224000</v>
          </cell>
          <cell r="Z871">
            <v>494000</v>
          </cell>
          <cell r="AA871">
            <v>257000</v>
          </cell>
          <cell r="AB871">
            <v>11650</v>
          </cell>
          <cell r="AC871">
            <v>11650</v>
          </cell>
          <cell r="AD871" t="str">
            <v>∆</v>
          </cell>
          <cell r="AE871">
            <v>0</v>
          </cell>
        </row>
        <row r="872">
          <cell r="AB872" t="str">
            <v/>
          </cell>
          <cell r="AC872" t="str">
            <v/>
          </cell>
          <cell r="AD872" t="str">
            <v>∆</v>
          </cell>
        </row>
        <row r="873">
          <cell r="V873" t="str">
            <v>[100] GENERAL FUND : POLICE DEPARTMENT : NON DIVISIONAL</v>
          </cell>
        </row>
        <row r="874">
          <cell r="V874" t="str">
            <v>PATROL : PERSONNEL</v>
          </cell>
          <cell r="AB874" t="str">
            <v/>
          </cell>
          <cell r="AC874" t="str">
            <v/>
          </cell>
          <cell r="AD874" t="str">
            <v>∆</v>
          </cell>
        </row>
        <row r="875">
          <cell r="V875" t="str">
            <v>100.11.00.200-5000.01</v>
          </cell>
          <cell r="W875" t="str">
            <v>Salaries Regular</v>
          </cell>
          <cell r="X875">
            <v>5059000</v>
          </cell>
          <cell r="Y875">
            <v>4298000</v>
          </cell>
          <cell r="Z875">
            <v>5104000</v>
          </cell>
          <cell r="AA875">
            <v>5189000</v>
          </cell>
          <cell r="AB875">
            <v>5587840</v>
          </cell>
          <cell r="AC875">
            <v>5587840</v>
          </cell>
          <cell r="AD875" t="str">
            <v>∆</v>
          </cell>
          <cell r="AE875">
            <v>0</v>
          </cell>
        </row>
        <row r="876">
          <cell r="V876" t="str">
            <v>100.11.00.200-5000.02</v>
          </cell>
          <cell r="W876" t="str">
            <v>Salaries Part Time</v>
          </cell>
          <cell r="X876">
            <v>59000</v>
          </cell>
          <cell r="Y876">
            <v>32000</v>
          </cell>
          <cell r="Z876">
            <v>3000</v>
          </cell>
          <cell r="AA876">
            <v>0</v>
          </cell>
          <cell r="AB876">
            <v>0</v>
          </cell>
          <cell r="AC876">
            <v>0</v>
          </cell>
          <cell r="AD876" t="str">
            <v>∆</v>
          </cell>
          <cell r="AE876">
            <v>0</v>
          </cell>
        </row>
        <row r="877">
          <cell r="V877" t="str">
            <v>100.11.00.200-5000.03</v>
          </cell>
          <cell r="W877" t="str">
            <v>Salaries Overtime</v>
          </cell>
          <cell r="X877">
            <v>910000</v>
          </cell>
          <cell r="Y877">
            <v>471000</v>
          </cell>
          <cell r="Z877">
            <v>632000</v>
          </cell>
          <cell r="AA877">
            <v>784000</v>
          </cell>
          <cell r="AB877">
            <v>618000</v>
          </cell>
          <cell r="AC877">
            <v>865000</v>
          </cell>
          <cell r="AD877" t="str">
            <v>∆</v>
          </cell>
          <cell r="AE877">
            <v>247000</v>
          </cell>
        </row>
        <row r="878">
          <cell r="V878" t="str">
            <v>100.11.00.200-5000.04</v>
          </cell>
          <cell r="W878" t="str">
            <v>Salaries Holiday Pay</v>
          </cell>
          <cell r="X878">
            <v>12000</v>
          </cell>
          <cell r="Y878">
            <v>6000</v>
          </cell>
          <cell r="Z878">
            <v>11000</v>
          </cell>
          <cell r="AA878">
            <v>7000</v>
          </cell>
          <cell r="AB878">
            <v>0</v>
          </cell>
          <cell r="AC878">
            <v>0</v>
          </cell>
          <cell r="AD878" t="str">
            <v>∆</v>
          </cell>
          <cell r="AE878">
            <v>0</v>
          </cell>
        </row>
        <row r="879">
          <cell r="V879" t="str">
            <v>100.11.00.200-5000.06</v>
          </cell>
          <cell r="W879" t="str">
            <v>Salaries Out of Class</v>
          </cell>
          <cell r="X879">
            <v>5000</v>
          </cell>
          <cell r="Y879">
            <v>7000</v>
          </cell>
          <cell r="Z879">
            <v>6000</v>
          </cell>
          <cell r="AA879">
            <v>5000</v>
          </cell>
          <cell r="AB879">
            <v>6125</v>
          </cell>
          <cell r="AC879">
            <v>6125</v>
          </cell>
          <cell r="AD879" t="str">
            <v>∆</v>
          </cell>
          <cell r="AE879">
            <v>0</v>
          </cell>
        </row>
        <row r="880">
          <cell r="V880" t="str">
            <v>100.11.00.200-5000.08</v>
          </cell>
          <cell r="W880" t="str">
            <v>Salaries Longevity Pay</v>
          </cell>
          <cell r="X880">
            <v>111000</v>
          </cell>
          <cell r="Y880">
            <v>68000</v>
          </cell>
          <cell r="Z880">
            <v>74000</v>
          </cell>
          <cell r="AA880">
            <v>65000</v>
          </cell>
          <cell r="AB880">
            <v>46400</v>
          </cell>
          <cell r="AC880">
            <v>46400</v>
          </cell>
          <cell r="AD880" t="str">
            <v>∆</v>
          </cell>
          <cell r="AE880">
            <v>0</v>
          </cell>
        </row>
        <row r="881">
          <cell r="V881" t="str">
            <v>100.11.00.200-5000.09</v>
          </cell>
          <cell r="W881" t="str">
            <v>Salaries Mutual Aid Overtime</v>
          </cell>
          <cell r="X881">
            <v>0</v>
          </cell>
          <cell r="Y881">
            <v>3000</v>
          </cell>
          <cell r="Z881">
            <v>10000</v>
          </cell>
          <cell r="AA881">
            <v>0</v>
          </cell>
          <cell r="AB881">
            <v>0</v>
          </cell>
          <cell r="AC881">
            <v>0</v>
          </cell>
          <cell r="AD881" t="str">
            <v>∆</v>
          </cell>
          <cell r="AE881">
            <v>0</v>
          </cell>
        </row>
        <row r="882">
          <cell r="V882" t="str">
            <v>100.11.00.200-5000.11</v>
          </cell>
          <cell r="W882" t="str">
            <v>Salaries Worker's Comp</v>
          </cell>
          <cell r="X882">
            <v>0</v>
          </cell>
          <cell r="Y882">
            <v>30000</v>
          </cell>
          <cell r="Z882">
            <v>105000</v>
          </cell>
          <cell r="AA882">
            <v>1000</v>
          </cell>
          <cell r="AB882">
            <v>0</v>
          </cell>
          <cell r="AC882">
            <v>0</v>
          </cell>
          <cell r="AD882" t="str">
            <v>∆</v>
          </cell>
          <cell r="AE882">
            <v>0</v>
          </cell>
        </row>
        <row r="883">
          <cell r="V883" t="str">
            <v>100.11.00.200-5100.00</v>
          </cell>
          <cell r="W883" t="str">
            <v>Benefits PERS Pool Liability</v>
          </cell>
          <cell r="X883">
            <v>953000</v>
          </cell>
          <cell r="Y883">
            <v>783000</v>
          </cell>
          <cell r="Z883">
            <v>1034000</v>
          </cell>
          <cell r="AA883">
            <v>1004000</v>
          </cell>
          <cell r="AB883">
            <v>1119317</v>
          </cell>
          <cell r="AC883">
            <v>1150000</v>
          </cell>
          <cell r="AD883" t="str">
            <v>∆</v>
          </cell>
          <cell r="AE883">
            <v>30683</v>
          </cell>
        </row>
        <row r="884">
          <cell r="V884" t="str">
            <v>100.11.00.200-5100.01</v>
          </cell>
          <cell r="W884" t="str">
            <v>Benefits Retirement</v>
          </cell>
          <cell r="X884">
            <v>524000</v>
          </cell>
          <cell r="Y884">
            <v>507000</v>
          </cell>
          <cell r="Z884">
            <v>665000</v>
          </cell>
          <cell r="AA884">
            <v>722000</v>
          </cell>
          <cell r="AB884">
            <v>786576</v>
          </cell>
          <cell r="AC884">
            <v>786576</v>
          </cell>
          <cell r="AD884" t="str">
            <v>∆</v>
          </cell>
          <cell r="AE884">
            <v>0</v>
          </cell>
        </row>
        <row r="885">
          <cell r="V885" t="str">
            <v>100.11.00.200-5100.02</v>
          </cell>
          <cell r="W885" t="str">
            <v>Benefits Health Insurance</v>
          </cell>
          <cell r="X885">
            <v>491000</v>
          </cell>
          <cell r="Y885">
            <v>419000</v>
          </cell>
          <cell r="Z885">
            <v>505000</v>
          </cell>
          <cell r="AA885">
            <v>588000</v>
          </cell>
          <cell r="AB885">
            <v>660748</v>
          </cell>
          <cell r="AC885">
            <v>660748</v>
          </cell>
          <cell r="AD885" t="str">
            <v>∆</v>
          </cell>
          <cell r="AE885">
            <v>0</v>
          </cell>
        </row>
        <row r="886">
          <cell r="V886" t="str">
            <v>100.11.00.200-5100.03</v>
          </cell>
          <cell r="W886" t="str">
            <v>Benefits Dental Insurance</v>
          </cell>
          <cell r="X886">
            <v>54000</v>
          </cell>
          <cell r="Y886">
            <v>39000</v>
          </cell>
          <cell r="Z886">
            <v>51000</v>
          </cell>
          <cell r="AA886">
            <v>47000</v>
          </cell>
          <cell r="AB886">
            <v>51652</v>
          </cell>
          <cell r="AC886">
            <v>51652</v>
          </cell>
          <cell r="AD886" t="str">
            <v>∆</v>
          </cell>
          <cell r="AE886">
            <v>0</v>
          </cell>
        </row>
        <row r="887">
          <cell r="V887" t="str">
            <v>100.11.00.200-5100.04</v>
          </cell>
          <cell r="W887" t="str">
            <v>Benefits Vision Insurance</v>
          </cell>
          <cell r="X887">
            <v>7000</v>
          </cell>
          <cell r="Y887">
            <v>6000</v>
          </cell>
          <cell r="Z887">
            <v>9000</v>
          </cell>
          <cell r="AA887">
            <v>8000</v>
          </cell>
          <cell r="AB887">
            <v>8974</v>
          </cell>
          <cell r="AC887">
            <v>8974</v>
          </cell>
          <cell r="AD887" t="str">
            <v>∆</v>
          </cell>
          <cell r="AE887">
            <v>0</v>
          </cell>
        </row>
        <row r="888">
          <cell r="V888" t="str">
            <v>100.11.00.200-5100.05</v>
          </cell>
          <cell r="W888" t="str">
            <v>Benefits Life Insurance</v>
          </cell>
          <cell r="X888">
            <v>1000</v>
          </cell>
          <cell r="Y888">
            <v>1000</v>
          </cell>
          <cell r="Z888">
            <v>1000</v>
          </cell>
          <cell r="AA888">
            <v>1000</v>
          </cell>
          <cell r="AB888">
            <v>814</v>
          </cell>
          <cell r="AC888">
            <v>814</v>
          </cell>
          <cell r="AD888" t="str">
            <v>∆</v>
          </cell>
          <cell r="AE888">
            <v>0</v>
          </cell>
        </row>
        <row r="889">
          <cell r="V889" t="str">
            <v>100.11.00.200-5100.06</v>
          </cell>
          <cell r="W889" t="str">
            <v>Benefits Worker's Comp</v>
          </cell>
          <cell r="X889">
            <v>153000</v>
          </cell>
          <cell r="Y889">
            <v>161000</v>
          </cell>
          <cell r="Z889">
            <v>181000</v>
          </cell>
          <cell r="AA889">
            <v>180000</v>
          </cell>
          <cell r="AB889">
            <v>180000</v>
          </cell>
          <cell r="AC889">
            <v>247000</v>
          </cell>
          <cell r="AD889" t="str">
            <v>∆</v>
          </cell>
          <cell r="AE889">
            <v>67000</v>
          </cell>
        </row>
        <row r="890">
          <cell r="V890" t="str">
            <v>100.11.00.200-5100.07</v>
          </cell>
          <cell r="W890" t="str">
            <v>Benefits Long Term Disability</v>
          </cell>
          <cell r="X890">
            <v>1000</v>
          </cell>
          <cell r="Y890">
            <v>1000</v>
          </cell>
          <cell r="Z890">
            <v>1000</v>
          </cell>
          <cell r="AA890">
            <v>1000</v>
          </cell>
          <cell r="AB890">
            <v>1023</v>
          </cell>
          <cell r="AC890">
            <v>1023</v>
          </cell>
          <cell r="AD890" t="str">
            <v>∆</v>
          </cell>
          <cell r="AE890">
            <v>0</v>
          </cell>
        </row>
        <row r="891">
          <cell r="V891" t="str">
            <v>100.11.00.200-5100.08</v>
          </cell>
          <cell r="W891" t="str">
            <v>Benefits Deferred Compensation</v>
          </cell>
          <cell r="X891">
            <v>23000</v>
          </cell>
          <cell r="Y891">
            <v>16000</v>
          </cell>
          <cell r="Z891">
            <v>16000</v>
          </cell>
          <cell r="AA891">
            <v>63000</v>
          </cell>
          <cell r="AB891">
            <v>57778</v>
          </cell>
          <cell r="AC891">
            <v>57778</v>
          </cell>
          <cell r="AD891" t="str">
            <v>∆</v>
          </cell>
          <cell r="AE891">
            <v>0</v>
          </cell>
        </row>
        <row r="892">
          <cell r="V892" t="str">
            <v>100.11.00.200-5100.09</v>
          </cell>
          <cell r="W892" t="str">
            <v>Benefits Unemployment Insurance</v>
          </cell>
          <cell r="X892">
            <v>1000</v>
          </cell>
          <cell r="Y892">
            <v>0</v>
          </cell>
          <cell r="Z892">
            <v>0</v>
          </cell>
          <cell r="AA892">
            <v>9000</v>
          </cell>
          <cell r="AB892">
            <v>0</v>
          </cell>
          <cell r="AC892">
            <v>0</v>
          </cell>
          <cell r="AD892" t="str">
            <v>∆</v>
          </cell>
          <cell r="AE892">
            <v>0</v>
          </cell>
        </row>
        <row r="893">
          <cell r="V893" t="str">
            <v>100.11.00.200-5100.10</v>
          </cell>
          <cell r="W893" t="str">
            <v>Benefits Uniform Allowance</v>
          </cell>
          <cell r="X893">
            <v>47000</v>
          </cell>
          <cell r="Y893">
            <v>51000</v>
          </cell>
          <cell r="Z893">
            <v>102000</v>
          </cell>
          <cell r="AA893">
            <v>55000</v>
          </cell>
          <cell r="AB893">
            <v>38000</v>
          </cell>
          <cell r="AC893">
            <v>38000</v>
          </cell>
          <cell r="AD893" t="str">
            <v>∆</v>
          </cell>
          <cell r="AE893">
            <v>0</v>
          </cell>
        </row>
        <row r="894">
          <cell r="V894" t="str">
            <v>100.11.00.200-5100.11</v>
          </cell>
          <cell r="W894" t="str">
            <v>Benefits Medicare</v>
          </cell>
          <cell r="X894">
            <v>91000</v>
          </cell>
          <cell r="Y894">
            <v>72000</v>
          </cell>
          <cell r="Z894">
            <v>87000</v>
          </cell>
          <cell r="AA894">
            <v>90000</v>
          </cell>
          <cell r="AB894">
            <v>83338</v>
          </cell>
          <cell r="AC894">
            <v>83338</v>
          </cell>
          <cell r="AD894" t="str">
            <v>∆</v>
          </cell>
          <cell r="AE894">
            <v>0</v>
          </cell>
        </row>
        <row r="895">
          <cell r="V895" t="str">
            <v>100.11.00.200-5100.12</v>
          </cell>
          <cell r="W895" t="str">
            <v>Benefits Annual Physical Exam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 t="str">
            <v>∆</v>
          </cell>
          <cell r="AE895">
            <v>0</v>
          </cell>
        </row>
        <row r="896">
          <cell r="V896" t="str">
            <v>100.11.00.200-5100.15</v>
          </cell>
          <cell r="W896" t="str">
            <v>Benefits Cell Phone Allowance</v>
          </cell>
          <cell r="X896">
            <v>15000</v>
          </cell>
          <cell r="Y896">
            <v>7000</v>
          </cell>
          <cell r="Z896">
            <v>7000</v>
          </cell>
          <cell r="AA896">
            <v>9000</v>
          </cell>
          <cell r="AB896">
            <v>9660</v>
          </cell>
          <cell r="AC896">
            <v>9660</v>
          </cell>
          <cell r="AD896" t="str">
            <v>∆</v>
          </cell>
          <cell r="AE896">
            <v>0</v>
          </cell>
        </row>
        <row r="897">
          <cell r="V897" t="str">
            <v>100.11.00.200-5100.17</v>
          </cell>
          <cell r="W897" t="str">
            <v>Benefits Other Post Employment Benefits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 t="str">
            <v>∆</v>
          </cell>
          <cell r="AE897">
            <v>0</v>
          </cell>
        </row>
        <row r="898">
          <cell r="W898" t="str">
            <v>TOTAL : PERSONNEL</v>
          </cell>
          <cell r="X898">
            <v>8517000</v>
          </cell>
          <cell r="Y898">
            <v>6978000</v>
          </cell>
          <cell r="Z898">
            <v>8604000</v>
          </cell>
          <cell r="AA898">
            <v>8828000</v>
          </cell>
          <cell r="AB898">
            <v>9256245</v>
          </cell>
          <cell r="AC898">
            <v>9600928</v>
          </cell>
          <cell r="AD898" t="str">
            <v>∆</v>
          </cell>
          <cell r="AE898">
            <v>344683</v>
          </cell>
        </row>
        <row r="899">
          <cell r="AB899" t="str">
            <v/>
          </cell>
          <cell r="AC899" t="str">
            <v/>
          </cell>
          <cell r="AD899" t="str">
            <v>∆</v>
          </cell>
        </row>
        <row r="900">
          <cell r="V900" t="str">
            <v>[100] GENERAL FUND : POLICE DEPARTMENT : NON DIVISIONAL</v>
          </cell>
        </row>
        <row r="901">
          <cell r="V901" t="str">
            <v>PATROL : OPERATIONS</v>
          </cell>
          <cell r="AB901" t="str">
            <v/>
          </cell>
          <cell r="AC901" t="str">
            <v/>
          </cell>
          <cell r="AD901" t="str">
            <v>∆</v>
          </cell>
        </row>
        <row r="902">
          <cell r="V902" t="str">
            <v>100.11.00.200-6000.01</v>
          </cell>
          <cell r="W902" t="str">
            <v>Professional Services General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 t="str">
            <v>∆</v>
          </cell>
          <cell r="AE902">
            <v>0</v>
          </cell>
        </row>
        <row r="903">
          <cell r="V903" t="str">
            <v>100.11.00.200-6000.03</v>
          </cell>
          <cell r="W903" t="str">
            <v>Professional Services Range Rental</v>
          </cell>
          <cell r="X903">
            <v>8000</v>
          </cell>
          <cell r="Y903">
            <v>8000</v>
          </cell>
          <cell r="Z903">
            <v>8000</v>
          </cell>
          <cell r="AA903">
            <v>8000</v>
          </cell>
          <cell r="AB903">
            <v>7500</v>
          </cell>
          <cell r="AC903">
            <v>7500</v>
          </cell>
          <cell r="AD903" t="str">
            <v>∆</v>
          </cell>
          <cell r="AE903">
            <v>0</v>
          </cell>
        </row>
        <row r="904">
          <cell r="V904" t="str">
            <v>100.11.00.200-6000.12</v>
          </cell>
          <cell r="W904" t="str">
            <v>Professional Services Contract Services</v>
          </cell>
          <cell r="X904">
            <v>18000</v>
          </cell>
          <cell r="Y904">
            <v>17000</v>
          </cell>
          <cell r="Z904">
            <v>18000</v>
          </cell>
          <cell r="AA904">
            <v>19000</v>
          </cell>
          <cell r="AB904">
            <v>17000</v>
          </cell>
          <cell r="AC904">
            <v>17000</v>
          </cell>
          <cell r="AD904" t="str">
            <v>∆</v>
          </cell>
          <cell r="AE904">
            <v>0</v>
          </cell>
        </row>
        <row r="905">
          <cell r="V905" t="str">
            <v>100.11.00.200-6200.02</v>
          </cell>
          <cell r="W905" t="str">
            <v>Supplies Special Department</v>
          </cell>
          <cell r="X905">
            <v>3000</v>
          </cell>
          <cell r="Y905">
            <v>0</v>
          </cell>
          <cell r="Z905">
            <v>0</v>
          </cell>
          <cell r="AA905">
            <v>2000</v>
          </cell>
          <cell r="AB905">
            <v>20000</v>
          </cell>
          <cell r="AC905">
            <v>20000</v>
          </cell>
          <cell r="AD905" t="str">
            <v>∆</v>
          </cell>
          <cell r="AE905">
            <v>0</v>
          </cell>
        </row>
        <row r="906">
          <cell r="V906" t="str">
            <v>100.11.00.200-6200.05</v>
          </cell>
          <cell r="W906" t="str">
            <v>Supplies Gasoline</v>
          </cell>
          <cell r="X906">
            <v>225000</v>
          </cell>
          <cell r="Y906">
            <v>206000</v>
          </cell>
          <cell r="Z906">
            <v>202000</v>
          </cell>
          <cell r="AA906">
            <v>154000</v>
          </cell>
          <cell r="AB906">
            <v>248745</v>
          </cell>
          <cell r="AC906">
            <v>248745</v>
          </cell>
          <cell r="AD906" t="str">
            <v>∆</v>
          </cell>
          <cell r="AE906">
            <v>0</v>
          </cell>
        </row>
        <row r="907">
          <cell r="V907" t="str">
            <v>100.11.00.200-6200.08</v>
          </cell>
          <cell r="W907" t="str">
            <v>Supplies Uniforms</v>
          </cell>
          <cell r="X907">
            <v>24000</v>
          </cell>
          <cell r="Y907">
            <v>26000</v>
          </cell>
          <cell r="Z907">
            <v>47000</v>
          </cell>
          <cell r="AA907">
            <v>66000</v>
          </cell>
          <cell r="AB907">
            <v>30539</v>
          </cell>
          <cell r="AC907">
            <v>30539</v>
          </cell>
          <cell r="AD907" t="str">
            <v>∆</v>
          </cell>
          <cell r="AE907">
            <v>0</v>
          </cell>
        </row>
        <row r="908">
          <cell r="V908" t="str">
            <v>100.11.00.200-6210.01</v>
          </cell>
          <cell r="W908" t="str">
            <v>Supplies-Police Crime Prevention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 t="str">
            <v>∆</v>
          </cell>
          <cell r="AE908">
            <v>0</v>
          </cell>
        </row>
        <row r="909">
          <cell r="V909" t="str">
            <v>100.11.00.200-6210.02</v>
          </cell>
          <cell r="W909" t="str">
            <v>Supplies-Police Training</v>
          </cell>
          <cell r="X909">
            <v>41000</v>
          </cell>
          <cell r="Y909">
            <v>47000</v>
          </cell>
          <cell r="Z909">
            <v>42000</v>
          </cell>
          <cell r="AA909">
            <v>63000</v>
          </cell>
          <cell r="AB909">
            <v>77218</v>
          </cell>
          <cell r="AC909">
            <v>77218</v>
          </cell>
          <cell r="AD909" t="str">
            <v>∆</v>
          </cell>
          <cell r="AE909">
            <v>0</v>
          </cell>
        </row>
        <row r="910">
          <cell r="V910" t="str">
            <v>100.11.00.200-6210.03</v>
          </cell>
          <cell r="W910" t="str">
            <v>Supplies-Police K-9 Training</v>
          </cell>
          <cell r="X910">
            <v>0</v>
          </cell>
          <cell r="Y910">
            <v>2000</v>
          </cell>
          <cell r="Z910">
            <v>1000</v>
          </cell>
          <cell r="AA910">
            <v>1000</v>
          </cell>
          <cell r="AB910">
            <v>2500</v>
          </cell>
          <cell r="AC910">
            <v>11000</v>
          </cell>
          <cell r="AD910" t="str">
            <v>∆</v>
          </cell>
          <cell r="AE910">
            <v>8500</v>
          </cell>
        </row>
        <row r="911">
          <cell r="V911" t="str">
            <v>100.11.00.200-6210.05</v>
          </cell>
          <cell r="W911" t="str">
            <v>Supplies-Police Auto Theft Prosecution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5000</v>
          </cell>
          <cell r="AC911">
            <v>5000</v>
          </cell>
          <cell r="AD911" t="str">
            <v>∆</v>
          </cell>
          <cell r="AE911">
            <v>0</v>
          </cell>
        </row>
        <row r="912">
          <cell r="V912" t="str">
            <v>100.11.00.200-6210.20</v>
          </cell>
          <cell r="W912" t="str">
            <v>Supplies-Police K-9 Food</v>
          </cell>
          <cell r="X912">
            <v>1000</v>
          </cell>
          <cell r="Y912">
            <v>2000</v>
          </cell>
          <cell r="Z912">
            <v>3000</v>
          </cell>
          <cell r="AA912">
            <v>3000</v>
          </cell>
          <cell r="AB912">
            <v>2500</v>
          </cell>
          <cell r="AC912">
            <v>2500</v>
          </cell>
          <cell r="AD912" t="str">
            <v>∆</v>
          </cell>
          <cell r="AE912">
            <v>0</v>
          </cell>
        </row>
        <row r="913">
          <cell r="V913" t="str">
            <v>100.11.00.200-6210.21</v>
          </cell>
          <cell r="W913" t="str">
            <v>Supplies-Police SWAT</v>
          </cell>
          <cell r="X913">
            <v>4000</v>
          </cell>
          <cell r="Y913">
            <v>5000</v>
          </cell>
          <cell r="Z913">
            <v>5000</v>
          </cell>
          <cell r="AA913">
            <v>11000</v>
          </cell>
          <cell r="AB913">
            <v>8874</v>
          </cell>
          <cell r="AC913">
            <v>8874</v>
          </cell>
          <cell r="AD913" t="str">
            <v>∆</v>
          </cell>
          <cell r="AE913">
            <v>0</v>
          </cell>
        </row>
        <row r="914">
          <cell r="V914" t="str">
            <v>100.11.00.200-6210.22</v>
          </cell>
          <cell r="W914" t="str">
            <v>Supplies-Police EOD</v>
          </cell>
          <cell r="X914">
            <v>3000</v>
          </cell>
          <cell r="Y914">
            <v>3000</v>
          </cell>
          <cell r="Z914">
            <v>4000</v>
          </cell>
          <cell r="AA914">
            <v>10000</v>
          </cell>
          <cell r="AB914">
            <v>10000</v>
          </cell>
          <cell r="AC914">
            <v>10000</v>
          </cell>
          <cell r="AD914" t="str">
            <v>∆</v>
          </cell>
          <cell r="AE914">
            <v>0</v>
          </cell>
        </row>
        <row r="915">
          <cell r="V915" t="str">
            <v>100.11.00.200-6210.23</v>
          </cell>
          <cell r="W915" t="str">
            <v>Supplies-Police CRT</v>
          </cell>
          <cell r="X915">
            <v>2000</v>
          </cell>
          <cell r="Y915">
            <v>1000</v>
          </cell>
          <cell r="Z915">
            <v>2000</v>
          </cell>
          <cell r="AA915">
            <v>1000</v>
          </cell>
          <cell r="AB915">
            <v>2500</v>
          </cell>
          <cell r="AC915">
            <v>2500</v>
          </cell>
          <cell r="AD915" t="str">
            <v>∆</v>
          </cell>
          <cell r="AE915">
            <v>0</v>
          </cell>
        </row>
        <row r="916">
          <cell r="V916" t="str">
            <v>100.11.00.200-6210.24</v>
          </cell>
          <cell r="W916" t="str">
            <v>Supplies-Police SCU</v>
          </cell>
          <cell r="X916">
            <v>0</v>
          </cell>
          <cell r="Y916">
            <v>2000</v>
          </cell>
          <cell r="Z916">
            <v>1000</v>
          </cell>
          <cell r="AA916">
            <v>0</v>
          </cell>
          <cell r="AB916">
            <v>2000</v>
          </cell>
          <cell r="AC916">
            <v>2000</v>
          </cell>
          <cell r="AD916" t="str">
            <v>∆</v>
          </cell>
          <cell r="AE916">
            <v>0</v>
          </cell>
        </row>
        <row r="917">
          <cell r="V917" t="str">
            <v>100.11.00.200-6210.25</v>
          </cell>
          <cell r="W917" t="str">
            <v>Supplies-Police Traffic</v>
          </cell>
          <cell r="X917">
            <v>0</v>
          </cell>
          <cell r="Y917">
            <v>0</v>
          </cell>
          <cell r="Z917">
            <v>1000</v>
          </cell>
          <cell r="AA917">
            <v>1000</v>
          </cell>
          <cell r="AB917">
            <v>2000</v>
          </cell>
          <cell r="AC917">
            <v>2000</v>
          </cell>
          <cell r="AD917" t="str">
            <v>∆</v>
          </cell>
          <cell r="AE917">
            <v>0</v>
          </cell>
        </row>
        <row r="918">
          <cell r="V918" t="str">
            <v>100.11.00.200-6300.01</v>
          </cell>
          <cell r="W918" t="str">
            <v>Dues &amp; Subscriptions Memberships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5000</v>
          </cell>
          <cell r="AC918">
            <v>5000</v>
          </cell>
          <cell r="AD918" t="str">
            <v>∆</v>
          </cell>
          <cell r="AE918">
            <v>0</v>
          </cell>
        </row>
        <row r="919">
          <cell r="V919" t="str">
            <v>100.11.00.200-6350.01</v>
          </cell>
          <cell r="W919" t="str">
            <v>Maintenance Agreements &amp; Licenses License/Software Maintenance</v>
          </cell>
          <cell r="X919">
            <v>39000</v>
          </cell>
          <cell r="Y919">
            <v>35000</v>
          </cell>
          <cell r="Z919">
            <v>36000</v>
          </cell>
          <cell r="AA919">
            <v>1000</v>
          </cell>
          <cell r="AB919">
            <v>0</v>
          </cell>
          <cell r="AC919">
            <v>0</v>
          </cell>
          <cell r="AD919" t="str">
            <v>∆</v>
          </cell>
          <cell r="AE919">
            <v>0</v>
          </cell>
        </row>
        <row r="920">
          <cell r="V920" t="str">
            <v>100.11.00.200-6600.01</v>
          </cell>
          <cell r="W920" t="str">
            <v>Administrative Expenses Meetings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 t="str">
            <v>∆</v>
          </cell>
          <cell r="AE920">
            <v>0</v>
          </cell>
        </row>
        <row r="921">
          <cell r="V921" t="str">
            <v>100.11.00.200-6600.02</v>
          </cell>
          <cell r="W921" t="str">
            <v>Administrative Expenses Investigation Travel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 t="str">
            <v>∆</v>
          </cell>
          <cell r="AE921">
            <v>0</v>
          </cell>
        </row>
        <row r="922">
          <cell r="V922" t="str">
            <v>100.11.00.200-6600.03</v>
          </cell>
          <cell r="W922" t="str">
            <v>Administrative Expenses Mileage Reimbursement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 t="str">
            <v>∆</v>
          </cell>
          <cell r="AE922">
            <v>0</v>
          </cell>
        </row>
        <row r="923">
          <cell r="V923" t="str">
            <v>100.11.00.200-6600.04</v>
          </cell>
          <cell r="W923" t="str">
            <v>Administrative Expenses Training/Conferences</v>
          </cell>
          <cell r="X923">
            <v>29000</v>
          </cell>
          <cell r="Y923">
            <v>30000</v>
          </cell>
          <cell r="Z923">
            <v>25000</v>
          </cell>
          <cell r="AA923">
            <v>25000</v>
          </cell>
          <cell r="AB923">
            <v>40000</v>
          </cell>
          <cell r="AC923">
            <v>45000</v>
          </cell>
          <cell r="AD923" t="str">
            <v>∆</v>
          </cell>
          <cell r="AE923">
            <v>5000</v>
          </cell>
        </row>
        <row r="924">
          <cell r="V924" t="str">
            <v>100.11.00.200-6600.07</v>
          </cell>
          <cell r="W924" t="str">
            <v>Administrative Expenses Employee Recruitment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 t="str">
            <v>∆</v>
          </cell>
          <cell r="AE924">
            <v>0</v>
          </cell>
        </row>
        <row r="925">
          <cell r="V925" t="str">
            <v>100.11.00.200-6600.33</v>
          </cell>
          <cell r="W925" t="str">
            <v>Administrative Expenses POST Training</v>
          </cell>
          <cell r="X925">
            <v>72000</v>
          </cell>
          <cell r="Y925">
            <v>77000</v>
          </cell>
          <cell r="Z925">
            <v>55000</v>
          </cell>
          <cell r="AA925">
            <v>77000</v>
          </cell>
          <cell r="AB925">
            <v>85000</v>
          </cell>
          <cell r="AC925">
            <v>95000</v>
          </cell>
          <cell r="AD925" t="str">
            <v>∆</v>
          </cell>
          <cell r="AE925">
            <v>10000</v>
          </cell>
        </row>
        <row r="926">
          <cell r="W926" t="str">
            <v>TOTAL : OPERATIONS</v>
          </cell>
          <cell r="X926">
            <v>469000</v>
          </cell>
          <cell r="Y926">
            <v>461000</v>
          </cell>
          <cell r="Z926">
            <v>450000</v>
          </cell>
          <cell r="AA926">
            <v>442000</v>
          </cell>
          <cell r="AB926">
            <v>566376</v>
          </cell>
          <cell r="AC926">
            <v>589876</v>
          </cell>
          <cell r="AD926" t="str">
            <v>∆</v>
          </cell>
          <cell r="AE926">
            <v>23500</v>
          </cell>
        </row>
        <row r="927">
          <cell r="AB927" t="str">
            <v/>
          </cell>
          <cell r="AC927" t="str">
            <v/>
          </cell>
          <cell r="AD927" t="str">
            <v>∆</v>
          </cell>
        </row>
        <row r="928">
          <cell r="V928" t="str">
            <v>[100] GENERAL FUND : POLICE DEPARTMENT : NON DIVISIONAL</v>
          </cell>
        </row>
        <row r="929">
          <cell r="V929" t="str">
            <v>PATROL : CAPITAL</v>
          </cell>
          <cell r="AB929" t="str">
            <v/>
          </cell>
          <cell r="AC929" t="str">
            <v/>
          </cell>
          <cell r="AD929" t="str">
            <v>∆</v>
          </cell>
        </row>
        <row r="930">
          <cell r="V930" t="str">
            <v>100.11.00.200-7000.03</v>
          </cell>
          <cell r="W930" t="str">
            <v>Capital Outlay Equipment New</v>
          </cell>
          <cell r="X930">
            <v>94000</v>
          </cell>
          <cell r="Y930">
            <v>0</v>
          </cell>
          <cell r="Z930">
            <v>0</v>
          </cell>
          <cell r="AA930">
            <v>39000</v>
          </cell>
          <cell r="AB930">
            <v>0</v>
          </cell>
          <cell r="AC930">
            <v>0</v>
          </cell>
          <cell r="AD930" t="str">
            <v>∆</v>
          </cell>
          <cell r="AE930">
            <v>0</v>
          </cell>
        </row>
        <row r="931">
          <cell r="W931" t="str">
            <v>TOTAL : CAPITAL</v>
          </cell>
          <cell r="X931">
            <v>94000</v>
          </cell>
          <cell r="Y931">
            <v>0</v>
          </cell>
          <cell r="Z931">
            <v>0</v>
          </cell>
          <cell r="AA931">
            <v>39000</v>
          </cell>
          <cell r="AB931">
            <v>0</v>
          </cell>
          <cell r="AC931">
            <v>0</v>
          </cell>
          <cell r="AD931" t="str">
            <v>∆</v>
          </cell>
          <cell r="AE931">
            <v>0</v>
          </cell>
        </row>
        <row r="932">
          <cell r="AB932" t="str">
            <v/>
          </cell>
          <cell r="AC932" t="str">
            <v/>
          </cell>
          <cell r="AD932" t="str">
            <v>∆</v>
          </cell>
        </row>
        <row r="933">
          <cell r="V933" t="str">
            <v>[100] GENERAL FUND : POLICE DEPARTMENT : NON DIVISIONAL</v>
          </cell>
        </row>
        <row r="934">
          <cell r="V934" t="str">
            <v>INVESTIGATION : PERSONNEL</v>
          </cell>
          <cell r="AB934" t="str">
            <v/>
          </cell>
          <cell r="AC934" t="str">
            <v/>
          </cell>
          <cell r="AD934" t="str">
            <v>∆</v>
          </cell>
        </row>
        <row r="935">
          <cell r="V935" t="str">
            <v>100.11.00.210-5000.01</v>
          </cell>
          <cell r="W935" t="str">
            <v>Salaries Regular</v>
          </cell>
          <cell r="X935">
            <v>1085000</v>
          </cell>
          <cell r="Y935">
            <v>2142000</v>
          </cell>
          <cell r="Z935">
            <v>1561000</v>
          </cell>
          <cell r="AA935">
            <v>1419000</v>
          </cell>
          <cell r="AB935">
            <v>1266453</v>
          </cell>
          <cell r="AC935">
            <v>1640000</v>
          </cell>
          <cell r="AD935" t="str">
            <v>∆</v>
          </cell>
          <cell r="AE935">
            <v>373547</v>
          </cell>
        </row>
        <row r="936">
          <cell r="V936" t="str">
            <v>100.11.00.210-5000.03</v>
          </cell>
          <cell r="W936" t="str">
            <v>Salaries Overtime</v>
          </cell>
          <cell r="X936">
            <v>145000</v>
          </cell>
          <cell r="Y936">
            <v>348000</v>
          </cell>
          <cell r="Z936">
            <v>240000</v>
          </cell>
          <cell r="AA936">
            <v>288000</v>
          </cell>
          <cell r="AB936">
            <v>274192</v>
          </cell>
          <cell r="AC936">
            <v>320000</v>
          </cell>
          <cell r="AD936" t="str">
            <v>∆</v>
          </cell>
          <cell r="AE936">
            <v>45808</v>
          </cell>
        </row>
        <row r="937">
          <cell r="V937" t="str">
            <v>100.11.00.210-5000.04</v>
          </cell>
          <cell r="W937" t="str">
            <v>Salaries Holiday Pay</v>
          </cell>
          <cell r="X937">
            <v>1000</v>
          </cell>
          <cell r="Y937">
            <v>3000</v>
          </cell>
          <cell r="Z937">
            <v>2000</v>
          </cell>
          <cell r="AA937">
            <v>2000</v>
          </cell>
          <cell r="AB937">
            <v>0</v>
          </cell>
          <cell r="AC937">
            <v>0</v>
          </cell>
          <cell r="AD937" t="str">
            <v>∆</v>
          </cell>
          <cell r="AE937">
            <v>0</v>
          </cell>
        </row>
        <row r="938">
          <cell r="V938" t="str">
            <v>100.11.00.210-5000.06</v>
          </cell>
          <cell r="W938" t="str">
            <v>Salaries Out of Class</v>
          </cell>
          <cell r="X938">
            <v>1000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 t="str">
            <v>∆</v>
          </cell>
          <cell r="AE938">
            <v>0</v>
          </cell>
        </row>
        <row r="939">
          <cell r="V939" t="str">
            <v>100.11.00.210-5000.08</v>
          </cell>
          <cell r="W939" t="str">
            <v>Salaries Longevity Pay</v>
          </cell>
          <cell r="X939">
            <v>23000</v>
          </cell>
          <cell r="Y939">
            <v>40000</v>
          </cell>
          <cell r="Z939">
            <v>29000</v>
          </cell>
          <cell r="AA939">
            <v>33000</v>
          </cell>
          <cell r="AB939">
            <v>11700</v>
          </cell>
          <cell r="AC939">
            <v>40000</v>
          </cell>
          <cell r="AD939" t="str">
            <v>∆</v>
          </cell>
          <cell r="AE939">
            <v>28300</v>
          </cell>
        </row>
        <row r="940">
          <cell r="V940" t="str">
            <v>100.11.00.210-5000.11</v>
          </cell>
          <cell r="W940" t="str">
            <v>Salaries Worker's Comp</v>
          </cell>
          <cell r="X940">
            <v>0</v>
          </cell>
          <cell r="Y940">
            <v>0</v>
          </cell>
          <cell r="Z940">
            <v>23000</v>
          </cell>
          <cell r="AA940">
            <v>6000</v>
          </cell>
          <cell r="AB940">
            <v>0</v>
          </cell>
          <cell r="AC940">
            <v>0</v>
          </cell>
          <cell r="AD940" t="str">
            <v>∆</v>
          </cell>
          <cell r="AE940">
            <v>0</v>
          </cell>
        </row>
        <row r="941">
          <cell r="V941" t="str">
            <v>100.11.00.210-5100.00</v>
          </cell>
          <cell r="W941" t="str">
            <v>Benefits PERS Pool Liability</v>
          </cell>
          <cell r="X941">
            <v>241000</v>
          </cell>
          <cell r="Y941">
            <v>547000</v>
          </cell>
          <cell r="Z941">
            <v>535000</v>
          </cell>
          <cell r="AA941">
            <v>495000</v>
          </cell>
          <cell r="AB941">
            <v>557352</v>
          </cell>
          <cell r="AC941">
            <v>565000</v>
          </cell>
          <cell r="AD941" t="str">
            <v>∆</v>
          </cell>
          <cell r="AE941">
            <v>7648</v>
          </cell>
        </row>
        <row r="942">
          <cell r="V942" t="str">
            <v>100.11.00.210-5100.01</v>
          </cell>
          <cell r="W942" t="str">
            <v>Benefits Retirement</v>
          </cell>
          <cell r="X942">
            <v>119000</v>
          </cell>
          <cell r="Y942">
            <v>256000</v>
          </cell>
          <cell r="Z942">
            <v>200000</v>
          </cell>
          <cell r="AA942">
            <v>195000</v>
          </cell>
          <cell r="AB942">
            <v>165649</v>
          </cell>
          <cell r="AC942">
            <v>205000</v>
          </cell>
          <cell r="AD942" t="str">
            <v>∆</v>
          </cell>
          <cell r="AE942">
            <v>39351</v>
          </cell>
        </row>
        <row r="943">
          <cell r="V943" t="str">
            <v>100.11.00.210-5100.02</v>
          </cell>
          <cell r="W943" t="str">
            <v>Benefits Health Insurance</v>
          </cell>
          <cell r="X943">
            <v>109000</v>
          </cell>
          <cell r="Y943">
            <v>203000</v>
          </cell>
          <cell r="Z943">
            <v>141000</v>
          </cell>
          <cell r="AA943">
            <v>135000</v>
          </cell>
          <cell r="AB943">
            <v>106248</v>
          </cell>
          <cell r="AC943">
            <v>143000</v>
          </cell>
          <cell r="AD943" t="str">
            <v>∆</v>
          </cell>
          <cell r="AE943">
            <v>36752</v>
          </cell>
        </row>
        <row r="944">
          <cell r="V944" t="str">
            <v>100.11.00.210-5100.03</v>
          </cell>
          <cell r="W944" t="str">
            <v>Benefits Dental Insurance</v>
          </cell>
          <cell r="X944">
            <v>10000</v>
          </cell>
          <cell r="Y944">
            <v>20000</v>
          </cell>
          <cell r="Z944">
            <v>17000</v>
          </cell>
          <cell r="AA944">
            <v>13000</v>
          </cell>
          <cell r="AB944">
            <v>12524</v>
          </cell>
          <cell r="AC944">
            <v>12524</v>
          </cell>
          <cell r="AD944" t="str">
            <v>∆</v>
          </cell>
          <cell r="AE944">
            <v>0</v>
          </cell>
        </row>
        <row r="945">
          <cell r="V945" t="str">
            <v>100.11.00.210-5100.04</v>
          </cell>
          <cell r="W945" t="str">
            <v>Benefits Vision Insurance</v>
          </cell>
          <cell r="X945">
            <v>1000</v>
          </cell>
          <cell r="Y945">
            <v>3000</v>
          </cell>
          <cell r="Z945">
            <v>3000</v>
          </cell>
          <cell r="AA945">
            <v>2000</v>
          </cell>
          <cell r="AB945">
            <v>2121</v>
          </cell>
          <cell r="AC945">
            <v>2121</v>
          </cell>
          <cell r="AD945" t="str">
            <v>∆</v>
          </cell>
          <cell r="AE945">
            <v>0</v>
          </cell>
        </row>
        <row r="946">
          <cell r="V946" t="str">
            <v>100.11.00.210-5100.05</v>
          </cell>
          <cell r="W946" t="str">
            <v>Benefits Life Insurance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166</v>
          </cell>
          <cell r="AC946">
            <v>166</v>
          </cell>
          <cell r="AD946" t="str">
            <v>∆</v>
          </cell>
          <cell r="AE946">
            <v>0</v>
          </cell>
        </row>
        <row r="947">
          <cell r="V947" t="str">
            <v>100.11.00.210-5100.06</v>
          </cell>
          <cell r="W947" t="str">
            <v>Benefits Worker's Comp</v>
          </cell>
          <cell r="X947">
            <v>19000</v>
          </cell>
          <cell r="Y947">
            <v>35000</v>
          </cell>
          <cell r="Z947">
            <v>42000</v>
          </cell>
          <cell r="AA947">
            <v>42000</v>
          </cell>
          <cell r="AB947">
            <v>42000</v>
          </cell>
          <cell r="AC947">
            <v>54000</v>
          </cell>
          <cell r="AD947" t="str">
            <v>∆</v>
          </cell>
          <cell r="AE947">
            <v>12000</v>
          </cell>
        </row>
        <row r="948">
          <cell r="V948" t="str">
            <v>100.11.00.210-5100.07</v>
          </cell>
          <cell r="W948" t="str">
            <v>Benefits Long Term Disability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813</v>
          </cell>
          <cell r="AC948">
            <v>813</v>
          </cell>
          <cell r="AD948" t="str">
            <v>∆</v>
          </cell>
          <cell r="AE948">
            <v>0</v>
          </cell>
        </row>
        <row r="949">
          <cell r="V949" t="str">
            <v>100.11.00.210-5100.08</v>
          </cell>
          <cell r="W949" t="str">
            <v>Benefits Deferred Compensation</v>
          </cell>
          <cell r="X949">
            <v>0</v>
          </cell>
          <cell r="Y949">
            <v>8000</v>
          </cell>
          <cell r="Z949">
            <v>8000</v>
          </cell>
          <cell r="AA949">
            <v>23000</v>
          </cell>
          <cell r="AB949">
            <v>27628</v>
          </cell>
          <cell r="AC949">
            <v>27628</v>
          </cell>
          <cell r="AD949" t="str">
            <v>∆</v>
          </cell>
          <cell r="AE949">
            <v>0</v>
          </cell>
        </row>
        <row r="950">
          <cell r="V950" t="str">
            <v>100.11.00.210-5100.09</v>
          </cell>
          <cell r="W950" t="str">
            <v>Benefits Unemployment Insurance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 t="str">
            <v>∆</v>
          </cell>
          <cell r="AE950">
            <v>0</v>
          </cell>
        </row>
        <row r="951">
          <cell r="V951" t="str">
            <v>100.11.00.210-5100.10</v>
          </cell>
          <cell r="W951" t="str">
            <v>Benefits Uniform Allowance</v>
          </cell>
          <cell r="X951">
            <v>9000</v>
          </cell>
          <cell r="Y951">
            <v>10000</v>
          </cell>
          <cell r="Z951">
            <v>31000</v>
          </cell>
          <cell r="AA951">
            <v>11000</v>
          </cell>
          <cell r="AB951">
            <v>9250</v>
          </cell>
          <cell r="AC951">
            <v>9250</v>
          </cell>
          <cell r="AD951" t="str">
            <v>∆</v>
          </cell>
          <cell r="AE951">
            <v>0</v>
          </cell>
        </row>
        <row r="952">
          <cell r="V952" t="str">
            <v>100.11.00.210-5100.11</v>
          </cell>
          <cell r="W952" t="str">
            <v>Benefits Medicare</v>
          </cell>
          <cell r="X952">
            <v>18000</v>
          </cell>
          <cell r="Y952">
            <v>38000</v>
          </cell>
          <cell r="Z952">
            <v>27000</v>
          </cell>
          <cell r="AA952">
            <v>26000</v>
          </cell>
          <cell r="AB952">
            <v>19100</v>
          </cell>
          <cell r="AC952">
            <v>19100</v>
          </cell>
          <cell r="AD952" t="str">
            <v>∆</v>
          </cell>
          <cell r="AE952">
            <v>0</v>
          </cell>
        </row>
        <row r="953">
          <cell r="V953" t="str">
            <v>100.11.00.210-5100.12</v>
          </cell>
          <cell r="W953" t="str">
            <v>Benefits Annual Physical Exam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 t="str">
            <v>∆</v>
          </cell>
          <cell r="AE953">
            <v>0</v>
          </cell>
        </row>
        <row r="954">
          <cell r="V954" t="str">
            <v>100.11.00.210-5100.15</v>
          </cell>
          <cell r="W954" t="str">
            <v>Benefits Cell Phone Allowance</v>
          </cell>
          <cell r="X954">
            <v>6000</v>
          </cell>
          <cell r="Y954">
            <v>12000</v>
          </cell>
          <cell r="Z954">
            <v>10000</v>
          </cell>
          <cell r="AA954">
            <v>9000</v>
          </cell>
          <cell r="AB954">
            <v>7476</v>
          </cell>
          <cell r="AC954">
            <v>7476</v>
          </cell>
          <cell r="AD954" t="str">
            <v>∆</v>
          </cell>
          <cell r="AE954">
            <v>0</v>
          </cell>
        </row>
        <row r="955">
          <cell r="V955" t="str">
            <v>100.11.00.210-5100.17</v>
          </cell>
          <cell r="W955" t="str">
            <v>Benefits Other Post Employment Benefits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 t="str">
            <v>∆</v>
          </cell>
          <cell r="AE955">
            <v>0</v>
          </cell>
        </row>
        <row r="956">
          <cell r="W956" t="str">
            <v>TOTAL : PERSONNEL</v>
          </cell>
          <cell r="X956">
            <v>1787000</v>
          </cell>
          <cell r="Y956">
            <v>3665000</v>
          </cell>
          <cell r="Z956">
            <v>2869000</v>
          </cell>
          <cell r="AA956">
            <v>2699000</v>
          </cell>
          <cell r="AB956">
            <v>2502672</v>
          </cell>
          <cell r="AC956">
            <v>3046078</v>
          </cell>
          <cell r="AD956" t="str">
            <v>∆</v>
          </cell>
          <cell r="AE956">
            <v>543406</v>
          </cell>
        </row>
        <row r="957">
          <cell r="AB957" t="str">
            <v/>
          </cell>
          <cell r="AC957" t="str">
            <v/>
          </cell>
          <cell r="AD957" t="str">
            <v>∆</v>
          </cell>
        </row>
        <row r="958">
          <cell r="V958" t="str">
            <v>[100] GENERAL FUND : POLICE DEPARTMENT : NON DIVISIONAL</v>
          </cell>
        </row>
        <row r="959">
          <cell r="V959" t="str">
            <v>INVESTIGATION : OPERATIONS</v>
          </cell>
          <cell r="AB959" t="str">
            <v/>
          </cell>
          <cell r="AC959" t="str">
            <v/>
          </cell>
          <cell r="AD959" t="str">
            <v>∆</v>
          </cell>
        </row>
        <row r="960">
          <cell r="V960" t="str">
            <v>100.11.00.210-6000.01</v>
          </cell>
          <cell r="W960" t="str">
            <v>Professional Services General</v>
          </cell>
          <cell r="X960">
            <v>6000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 t="str">
            <v>∆</v>
          </cell>
          <cell r="AE960">
            <v>0</v>
          </cell>
        </row>
        <row r="961">
          <cell r="V961" t="str">
            <v>100.11.00.210-6000.04</v>
          </cell>
          <cell r="W961" t="str">
            <v>Professional Services Forensic Testing</v>
          </cell>
          <cell r="X961">
            <v>50000</v>
          </cell>
          <cell r="Y961">
            <v>48000</v>
          </cell>
          <cell r="Z961">
            <v>38000</v>
          </cell>
          <cell r="AA961">
            <v>18000</v>
          </cell>
          <cell r="AB961">
            <v>45000</v>
          </cell>
          <cell r="AC961">
            <v>45000</v>
          </cell>
          <cell r="AD961" t="str">
            <v>∆</v>
          </cell>
          <cell r="AE961">
            <v>0</v>
          </cell>
        </row>
        <row r="962">
          <cell r="V962" t="str">
            <v>100.11.00.210-6200.02</v>
          </cell>
          <cell r="W962" t="str">
            <v>Supplies Special Department</v>
          </cell>
          <cell r="X962">
            <v>5000</v>
          </cell>
          <cell r="Y962">
            <v>5000</v>
          </cell>
          <cell r="Z962">
            <v>5000</v>
          </cell>
          <cell r="AA962">
            <v>3000</v>
          </cell>
          <cell r="AB962">
            <v>5000</v>
          </cell>
          <cell r="AC962">
            <v>5000</v>
          </cell>
          <cell r="AD962" t="str">
            <v>∆</v>
          </cell>
          <cell r="AE962">
            <v>0</v>
          </cell>
        </row>
        <row r="963">
          <cell r="V963" t="str">
            <v>100.11.00.210-6210.02</v>
          </cell>
          <cell r="W963" t="str">
            <v>Supplies-Police Training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 t="str">
            <v>∆</v>
          </cell>
          <cell r="AE963">
            <v>0</v>
          </cell>
        </row>
        <row r="964">
          <cell r="V964" t="str">
            <v>100.11.00.210-6210.09</v>
          </cell>
          <cell r="W964" t="str">
            <v>Supplies-Police Special Investigation</v>
          </cell>
          <cell r="X964">
            <v>10000</v>
          </cell>
          <cell r="Y964">
            <v>4000</v>
          </cell>
          <cell r="Z964">
            <v>8000</v>
          </cell>
          <cell r="AA964">
            <v>8000</v>
          </cell>
          <cell r="AB964">
            <v>15000</v>
          </cell>
          <cell r="AC964">
            <v>15000</v>
          </cell>
          <cell r="AD964" t="str">
            <v>∆</v>
          </cell>
          <cell r="AE964">
            <v>0</v>
          </cell>
        </row>
        <row r="965">
          <cell r="V965" t="str">
            <v>100.11.00.210-6600.02</v>
          </cell>
          <cell r="W965" t="str">
            <v>Administrative Expenses Investigation Travel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500</v>
          </cell>
          <cell r="AC965">
            <v>500</v>
          </cell>
          <cell r="AD965" t="str">
            <v>∆</v>
          </cell>
          <cell r="AE965">
            <v>0</v>
          </cell>
        </row>
        <row r="966">
          <cell r="V966" t="str">
            <v>100.11.00.210-6600.01</v>
          </cell>
          <cell r="W966" t="str">
            <v>Administrative Expenses Meetings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500</v>
          </cell>
          <cell r="AC966">
            <v>500</v>
          </cell>
          <cell r="AD966" t="str">
            <v>∆</v>
          </cell>
          <cell r="AE966">
            <v>0</v>
          </cell>
        </row>
        <row r="967">
          <cell r="V967" t="str">
            <v>100.11.00.210-6600.33</v>
          </cell>
          <cell r="W967" t="str">
            <v>Administrative Expenses POST Training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 t="str">
            <v>∆</v>
          </cell>
          <cell r="AE967">
            <v>0</v>
          </cell>
        </row>
        <row r="968">
          <cell r="W968" t="str">
            <v>TOTAL : OPERATIONS</v>
          </cell>
          <cell r="X968">
            <v>71000</v>
          </cell>
          <cell r="Y968">
            <v>57000</v>
          </cell>
          <cell r="Z968">
            <v>51000</v>
          </cell>
          <cell r="AA968">
            <v>29000</v>
          </cell>
          <cell r="AB968">
            <v>66000</v>
          </cell>
          <cell r="AC968">
            <v>66000</v>
          </cell>
          <cell r="AD968" t="str">
            <v>∆</v>
          </cell>
          <cell r="AE968">
            <v>0</v>
          </cell>
        </row>
        <row r="969">
          <cell r="AB969" t="str">
            <v/>
          </cell>
          <cell r="AC969" t="str">
            <v/>
          </cell>
          <cell r="AD969" t="str">
            <v>∆</v>
          </cell>
        </row>
        <row r="970">
          <cell r="V970" t="str">
            <v>[100] GENERAL FUND : POLICE DEPARTMENT : NON DIVISIONAL</v>
          </cell>
        </row>
        <row r="971">
          <cell r="V971" t="str">
            <v>INVESTIGATION : CAPITAL</v>
          </cell>
          <cell r="AB971" t="str">
            <v/>
          </cell>
          <cell r="AC971" t="str">
            <v/>
          </cell>
          <cell r="AD971" t="str">
            <v>∆</v>
          </cell>
        </row>
        <row r="972">
          <cell r="V972" t="str">
            <v>100.11.00.210-7000.99</v>
          </cell>
          <cell r="W972" t="str">
            <v>Capital Improvements-GrayKey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47000</v>
          </cell>
          <cell r="AD972" t="str">
            <v>∆</v>
          </cell>
          <cell r="AE972">
            <v>47000</v>
          </cell>
        </row>
        <row r="973">
          <cell r="W973" t="str">
            <v>TOTAL : CAPITAL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47000</v>
          </cell>
          <cell r="AD973" t="str">
            <v>∆</v>
          </cell>
          <cell r="AE973">
            <v>47000</v>
          </cell>
        </row>
        <row r="974">
          <cell r="AB974" t="str">
            <v/>
          </cell>
          <cell r="AC974" t="str">
            <v/>
          </cell>
          <cell r="AD974" t="str">
            <v>∆</v>
          </cell>
        </row>
        <row r="975">
          <cell r="V975" t="str">
            <v>[100] GENERAL FUND : POLICE DEPARTMENT : NON DIVISIONAL</v>
          </cell>
        </row>
        <row r="976">
          <cell r="V976" t="str">
            <v>INVESTIGATION : DEBT SERVICE</v>
          </cell>
          <cell r="AB976" t="str">
            <v/>
          </cell>
          <cell r="AC976" t="str">
            <v/>
          </cell>
          <cell r="AD976" t="str">
            <v>∆</v>
          </cell>
        </row>
        <row r="977">
          <cell r="V977" t="str">
            <v>100.11.00.210-8000.12</v>
          </cell>
          <cell r="W977" t="str">
            <v>Capital Improvements-General Government Building Improvements</v>
          </cell>
          <cell r="X977">
            <v>0</v>
          </cell>
          <cell r="Y977">
            <v>20000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 t="str">
            <v>∆</v>
          </cell>
          <cell r="AE977">
            <v>0</v>
          </cell>
        </row>
        <row r="978">
          <cell r="W978" t="str">
            <v>TOTAL : DEBT SERVICE</v>
          </cell>
          <cell r="X978">
            <v>0</v>
          </cell>
          <cell r="Y978">
            <v>20000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 t="str">
            <v>∆</v>
          </cell>
          <cell r="AE978">
            <v>0</v>
          </cell>
        </row>
        <row r="979">
          <cell r="AB979" t="str">
            <v/>
          </cell>
          <cell r="AC979" t="str">
            <v/>
          </cell>
          <cell r="AD979" t="str">
            <v>∆</v>
          </cell>
        </row>
        <row r="980">
          <cell r="V980" t="str">
            <v>[100] GENERAL FUND : POLICE DEPARTMENT : NON DIVISIONAL</v>
          </cell>
        </row>
        <row r="981">
          <cell r="V981" t="str">
            <v>SUPPORT SERVICES : PERSONNEL</v>
          </cell>
          <cell r="AB981" t="str">
            <v/>
          </cell>
          <cell r="AC981" t="str">
            <v/>
          </cell>
          <cell r="AD981" t="str">
            <v>∆</v>
          </cell>
        </row>
        <row r="982">
          <cell r="V982" t="str">
            <v>100.11.00.220-5000.01</v>
          </cell>
          <cell r="W982" t="str">
            <v>Salaries Regular</v>
          </cell>
          <cell r="X982">
            <v>368000</v>
          </cell>
          <cell r="Y982">
            <v>393000</v>
          </cell>
          <cell r="Z982">
            <v>392000</v>
          </cell>
          <cell r="AA982">
            <v>367000</v>
          </cell>
          <cell r="AB982">
            <v>411088</v>
          </cell>
          <cell r="AC982">
            <v>411088</v>
          </cell>
          <cell r="AD982" t="str">
            <v>∆</v>
          </cell>
          <cell r="AE982">
            <v>0</v>
          </cell>
        </row>
        <row r="983">
          <cell r="V983" t="str">
            <v>100.11.00.220-5000.02</v>
          </cell>
          <cell r="W983" t="str">
            <v>Salaries Part Time</v>
          </cell>
          <cell r="X983">
            <v>49000</v>
          </cell>
          <cell r="Y983">
            <v>56000</v>
          </cell>
          <cell r="Z983">
            <v>50000</v>
          </cell>
          <cell r="AA983">
            <v>63000</v>
          </cell>
          <cell r="AB983">
            <v>0</v>
          </cell>
          <cell r="AC983">
            <v>0</v>
          </cell>
          <cell r="AD983" t="str">
            <v>∆</v>
          </cell>
          <cell r="AE983">
            <v>0</v>
          </cell>
        </row>
        <row r="984">
          <cell r="V984" t="str">
            <v>100.11.00.220-5000.03</v>
          </cell>
          <cell r="W984" t="str">
            <v>Salaries Overtime</v>
          </cell>
          <cell r="X984">
            <v>33000</v>
          </cell>
          <cell r="Y984">
            <v>6000</v>
          </cell>
          <cell r="Z984">
            <v>6000</v>
          </cell>
          <cell r="AA984">
            <v>5000</v>
          </cell>
          <cell r="AB984">
            <v>10300</v>
          </cell>
          <cell r="AC984">
            <v>10300</v>
          </cell>
          <cell r="AD984" t="str">
            <v>∆</v>
          </cell>
          <cell r="AE984">
            <v>0</v>
          </cell>
        </row>
        <row r="985">
          <cell r="V985" t="str">
            <v>100.11.00.220-5000.04</v>
          </cell>
          <cell r="W985" t="str">
            <v>Salaries Holiday Pay</v>
          </cell>
          <cell r="X985">
            <v>0</v>
          </cell>
          <cell r="Y985">
            <v>3000</v>
          </cell>
          <cell r="Z985">
            <v>1000</v>
          </cell>
          <cell r="AA985">
            <v>0</v>
          </cell>
          <cell r="AB985">
            <v>0</v>
          </cell>
          <cell r="AC985">
            <v>0</v>
          </cell>
          <cell r="AD985" t="str">
            <v>∆</v>
          </cell>
          <cell r="AE985">
            <v>0</v>
          </cell>
        </row>
        <row r="986">
          <cell r="V986" t="str">
            <v>100.11.00.220-5000.06</v>
          </cell>
          <cell r="W986" t="str">
            <v>Salaries Out of Class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 t="str">
            <v>∆</v>
          </cell>
          <cell r="AE986">
            <v>0</v>
          </cell>
        </row>
        <row r="987">
          <cell r="V987" t="str">
            <v>100.11.00.220-5000.08</v>
          </cell>
          <cell r="W987" t="str">
            <v>Salaries Longevity Pay</v>
          </cell>
          <cell r="X987">
            <v>3000</v>
          </cell>
          <cell r="Y987">
            <v>2000</v>
          </cell>
          <cell r="Z987">
            <v>2000</v>
          </cell>
          <cell r="AA987">
            <v>1000</v>
          </cell>
          <cell r="AB987">
            <v>6600</v>
          </cell>
          <cell r="AC987">
            <v>6600</v>
          </cell>
          <cell r="AD987" t="str">
            <v>∆</v>
          </cell>
          <cell r="AE987">
            <v>0</v>
          </cell>
        </row>
        <row r="988">
          <cell r="V988" t="str">
            <v>100.11.00.220-5000.11</v>
          </cell>
          <cell r="W988" t="str">
            <v>Salaries Worker's Comp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 t="str">
            <v>∆</v>
          </cell>
          <cell r="AE988">
            <v>0</v>
          </cell>
        </row>
        <row r="989">
          <cell r="V989" t="str">
            <v>100.11.00.220-5100.00</v>
          </cell>
          <cell r="W989" t="str">
            <v>Benefits PERS Pool Liability</v>
          </cell>
          <cell r="X989">
            <v>60000</v>
          </cell>
          <cell r="Y989">
            <v>71000</v>
          </cell>
          <cell r="Z989">
            <v>76000</v>
          </cell>
          <cell r="AA989">
            <v>73000</v>
          </cell>
          <cell r="AB989">
            <v>100904</v>
          </cell>
          <cell r="AC989">
            <v>89000</v>
          </cell>
          <cell r="AD989" t="str">
            <v>∆</v>
          </cell>
          <cell r="AE989">
            <v>-11904</v>
          </cell>
        </row>
        <row r="990">
          <cell r="V990" t="str">
            <v>100.11.00.220-5100.01</v>
          </cell>
          <cell r="W990" t="str">
            <v>Benefits Retirement</v>
          </cell>
          <cell r="X990">
            <v>1000</v>
          </cell>
          <cell r="Y990">
            <v>0</v>
          </cell>
          <cell r="Z990">
            <v>1000</v>
          </cell>
          <cell r="AA990">
            <v>3000</v>
          </cell>
          <cell r="AB990">
            <v>3052</v>
          </cell>
          <cell r="AC990">
            <v>3052</v>
          </cell>
          <cell r="AD990" t="str">
            <v>∆</v>
          </cell>
          <cell r="AE990">
            <v>0</v>
          </cell>
        </row>
        <row r="991">
          <cell r="V991" t="str">
            <v>100.11.00.220-5100.02</v>
          </cell>
          <cell r="W991" t="str">
            <v>Benefits Health Insurance</v>
          </cell>
          <cell r="X991">
            <v>23000</v>
          </cell>
          <cell r="Y991">
            <v>23000</v>
          </cell>
          <cell r="Z991">
            <v>20000</v>
          </cell>
          <cell r="AA991">
            <v>22000</v>
          </cell>
          <cell r="AB991">
            <v>35340</v>
          </cell>
          <cell r="AC991">
            <v>35340</v>
          </cell>
          <cell r="AD991" t="str">
            <v>∆</v>
          </cell>
          <cell r="AE991">
            <v>0</v>
          </cell>
        </row>
        <row r="992">
          <cell r="V992" t="str">
            <v>100.11.00.220-5100.03</v>
          </cell>
          <cell r="W992" t="str">
            <v>Benefits Dental Insurance</v>
          </cell>
          <cell r="X992">
            <v>6000</v>
          </cell>
          <cell r="Y992">
            <v>5000</v>
          </cell>
          <cell r="Z992">
            <v>6000</v>
          </cell>
          <cell r="AA992">
            <v>5000</v>
          </cell>
          <cell r="AB992">
            <v>6234</v>
          </cell>
          <cell r="AC992">
            <v>6234</v>
          </cell>
          <cell r="AD992" t="str">
            <v>∆</v>
          </cell>
          <cell r="AE992">
            <v>0</v>
          </cell>
        </row>
        <row r="993">
          <cell r="V993" t="str">
            <v>100.11.00.220-5100.04</v>
          </cell>
          <cell r="W993" t="str">
            <v>Benefits Vision Insurance</v>
          </cell>
          <cell r="X993">
            <v>1000</v>
          </cell>
          <cell r="Y993">
            <v>1000</v>
          </cell>
          <cell r="Z993">
            <v>1000</v>
          </cell>
          <cell r="AA993">
            <v>1000</v>
          </cell>
          <cell r="AB993">
            <v>1044</v>
          </cell>
          <cell r="AC993">
            <v>1044</v>
          </cell>
          <cell r="AD993" t="str">
            <v>∆</v>
          </cell>
          <cell r="AE993">
            <v>0</v>
          </cell>
        </row>
        <row r="994">
          <cell r="V994" t="str">
            <v>100.11.00.220-5100.05</v>
          </cell>
          <cell r="W994" t="str">
            <v>Benefits Life Insurance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117</v>
          </cell>
          <cell r="AC994">
            <v>117</v>
          </cell>
          <cell r="AD994" t="str">
            <v>∆</v>
          </cell>
          <cell r="AE994">
            <v>0</v>
          </cell>
        </row>
        <row r="995">
          <cell r="V995" t="str">
            <v>100.11.00.220-5100.06</v>
          </cell>
          <cell r="W995" t="str">
            <v>Benefits Worker's Comp</v>
          </cell>
          <cell r="X995">
            <v>11000</v>
          </cell>
          <cell r="Y995">
            <v>11000</v>
          </cell>
          <cell r="Z995">
            <v>13000</v>
          </cell>
          <cell r="AA995">
            <v>13000</v>
          </cell>
          <cell r="AB995">
            <v>12600</v>
          </cell>
          <cell r="AC995">
            <v>16000</v>
          </cell>
          <cell r="AD995" t="str">
            <v>∆</v>
          </cell>
          <cell r="AE995">
            <v>3400</v>
          </cell>
        </row>
        <row r="996">
          <cell r="V996" t="str">
            <v>100.11.00.220-5100.07</v>
          </cell>
          <cell r="W996" t="str">
            <v>Benefits Long Term Disability</v>
          </cell>
          <cell r="X996">
            <v>1000</v>
          </cell>
          <cell r="Y996">
            <v>1000</v>
          </cell>
          <cell r="Z996">
            <v>1000</v>
          </cell>
          <cell r="AA996">
            <v>1000</v>
          </cell>
          <cell r="AB996">
            <v>1180</v>
          </cell>
          <cell r="AC996">
            <v>1180</v>
          </cell>
          <cell r="AD996" t="str">
            <v>∆</v>
          </cell>
          <cell r="AE996">
            <v>0</v>
          </cell>
        </row>
        <row r="997">
          <cell r="V997" t="str">
            <v>100.11.00.220-5100.08</v>
          </cell>
          <cell r="W997" t="str">
            <v>Benefits Deferred Compensation</v>
          </cell>
          <cell r="X997">
            <v>0</v>
          </cell>
          <cell r="Y997">
            <v>0</v>
          </cell>
          <cell r="Z997">
            <v>0</v>
          </cell>
          <cell r="AA997">
            <v>13000</v>
          </cell>
          <cell r="AB997">
            <v>15557</v>
          </cell>
          <cell r="AC997">
            <v>15557</v>
          </cell>
          <cell r="AD997" t="str">
            <v>∆</v>
          </cell>
          <cell r="AE997">
            <v>0</v>
          </cell>
        </row>
        <row r="998">
          <cell r="V998" t="str">
            <v>100.11.00.220-5100.09</v>
          </cell>
          <cell r="W998" t="str">
            <v>Benefits Unemployment Insurance</v>
          </cell>
          <cell r="X998">
            <v>3000</v>
          </cell>
          <cell r="Y998">
            <v>1000</v>
          </cell>
          <cell r="Z998">
            <v>1000</v>
          </cell>
          <cell r="AA998">
            <v>6000</v>
          </cell>
          <cell r="AB998">
            <v>0</v>
          </cell>
          <cell r="AC998">
            <v>0</v>
          </cell>
          <cell r="AD998" t="str">
            <v>∆</v>
          </cell>
          <cell r="AE998">
            <v>0</v>
          </cell>
        </row>
        <row r="999">
          <cell r="V999" t="str">
            <v>100.11.00.220-5100.10</v>
          </cell>
          <cell r="W999" t="str">
            <v>Benefits Uniform Allowance</v>
          </cell>
          <cell r="X999">
            <v>5000</v>
          </cell>
          <cell r="Y999">
            <v>5000</v>
          </cell>
          <cell r="Z999">
            <v>8000</v>
          </cell>
          <cell r="AA999">
            <v>6000</v>
          </cell>
          <cell r="AB999">
            <v>4500</v>
          </cell>
          <cell r="AC999">
            <v>4500</v>
          </cell>
          <cell r="AD999" t="str">
            <v>∆</v>
          </cell>
          <cell r="AE999">
            <v>0</v>
          </cell>
        </row>
        <row r="1000">
          <cell r="V1000" t="str">
            <v>100.11.00.220-5100.11</v>
          </cell>
          <cell r="W1000" t="str">
            <v>Benefits Medicare</v>
          </cell>
          <cell r="X1000">
            <v>7000</v>
          </cell>
          <cell r="Y1000">
            <v>7000</v>
          </cell>
          <cell r="Z1000">
            <v>7000</v>
          </cell>
          <cell r="AA1000">
            <v>7000</v>
          </cell>
          <cell r="AB1000">
            <v>6351</v>
          </cell>
          <cell r="AC1000">
            <v>6351</v>
          </cell>
          <cell r="AD1000" t="str">
            <v>∆</v>
          </cell>
          <cell r="AE1000">
            <v>0</v>
          </cell>
        </row>
        <row r="1001">
          <cell r="V1001" t="str">
            <v>100.11.00.220-5100.12</v>
          </cell>
          <cell r="W1001" t="str">
            <v>Benefits Annual Physical Exam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 t="str">
            <v>∆</v>
          </cell>
          <cell r="AE1001">
            <v>0</v>
          </cell>
        </row>
        <row r="1002">
          <cell r="W1002" t="str">
            <v>TOTAL : PERSONNEL</v>
          </cell>
          <cell r="X1002">
            <v>571000</v>
          </cell>
          <cell r="Y1002">
            <v>585000</v>
          </cell>
          <cell r="Z1002">
            <v>585000</v>
          </cell>
          <cell r="AA1002">
            <v>586000</v>
          </cell>
          <cell r="AB1002">
            <v>614867</v>
          </cell>
          <cell r="AC1002">
            <v>606363</v>
          </cell>
          <cell r="AD1002" t="str">
            <v>∆</v>
          </cell>
          <cell r="AE1002">
            <v>-8504</v>
          </cell>
        </row>
        <row r="1003">
          <cell r="AB1003" t="str">
            <v/>
          </cell>
          <cell r="AC1003" t="str">
            <v/>
          </cell>
          <cell r="AD1003" t="str">
            <v>∆</v>
          </cell>
        </row>
        <row r="1004">
          <cell r="V1004" t="str">
            <v>[100] GENERAL FUND : POLICE DEPARTMENT : NON DIVISIONAL</v>
          </cell>
        </row>
        <row r="1005">
          <cell r="V1005" t="str">
            <v>SUPPORT SERVICES : OPERATIONS</v>
          </cell>
          <cell r="AB1005" t="str">
            <v/>
          </cell>
          <cell r="AC1005" t="str">
            <v/>
          </cell>
          <cell r="AD1005" t="str">
            <v>∆</v>
          </cell>
        </row>
        <row r="1006">
          <cell r="V1006" t="str">
            <v>100.11.00.220-6200.01</v>
          </cell>
          <cell r="W1006" t="str">
            <v>Supplies Office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 t="str">
            <v>∆</v>
          </cell>
          <cell r="AE1006">
            <v>0</v>
          </cell>
        </row>
        <row r="1007">
          <cell r="V1007" t="str">
            <v>100.11.00.220-6200.02</v>
          </cell>
          <cell r="W1007" t="str">
            <v>Supplies Special Department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 t="str">
            <v>∆</v>
          </cell>
          <cell r="AE1007">
            <v>0</v>
          </cell>
        </row>
        <row r="1008">
          <cell r="V1008" t="str">
            <v>100.11.00.220-6600.04</v>
          </cell>
          <cell r="W1008" t="str">
            <v>Administrative Expenses Training/Conferences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 t="str">
            <v>∆</v>
          </cell>
          <cell r="AE1008">
            <v>0</v>
          </cell>
        </row>
        <row r="1009">
          <cell r="V1009" t="str">
            <v>100.11.00.220-6600.07</v>
          </cell>
          <cell r="W1009" t="str">
            <v>Administrative Expenses Employee Recruitment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 t="str">
            <v>∆</v>
          </cell>
          <cell r="AE1009">
            <v>0</v>
          </cell>
        </row>
        <row r="1010">
          <cell r="W1010" t="str">
            <v>TOTAL : OPERATIONS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 t="str">
            <v>∆</v>
          </cell>
          <cell r="AE1010">
            <v>0</v>
          </cell>
        </row>
        <row r="1011">
          <cell r="AB1011" t="str">
            <v/>
          </cell>
          <cell r="AC1011" t="str">
            <v/>
          </cell>
          <cell r="AD1011" t="str">
            <v>∆</v>
          </cell>
        </row>
        <row r="1012">
          <cell r="V1012" t="str">
            <v>[100] GENERAL FUND : POLICE DEPARTMENT : NON DIVISIONAL</v>
          </cell>
        </row>
        <row r="1013">
          <cell r="V1013" t="str">
            <v>DISPATCH : PERSONNEL</v>
          </cell>
          <cell r="AB1013" t="str">
            <v/>
          </cell>
          <cell r="AC1013" t="str">
            <v/>
          </cell>
          <cell r="AD1013" t="str">
            <v>∆</v>
          </cell>
        </row>
        <row r="1014">
          <cell r="V1014" t="str">
            <v>100.11.00.230-5000.01</v>
          </cell>
          <cell r="W1014" t="str">
            <v>Salaries Regular</v>
          </cell>
          <cell r="X1014">
            <v>663000</v>
          </cell>
          <cell r="Y1014">
            <v>846000</v>
          </cell>
          <cell r="Z1014">
            <v>1073000</v>
          </cell>
          <cell r="AA1014">
            <v>1140000</v>
          </cell>
          <cell r="AB1014">
            <v>1125332</v>
          </cell>
          <cell r="AC1014">
            <v>1150000</v>
          </cell>
          <cell r="AD1014" t="str">
            <v>∆</v>
          </cell>
          <cell r="AE1014">
            <v>24668</v>
          </cell>
        </row>
        <row r="1015">
          <cell r="V1015" t="str">
            <v>100.11.00.230-5000.02</v>
          </cell>
          <cell r="W1015" t="str">
            <v>Salaries Part Time</v>
          </cell>
          <cell r="X1015">
            <v>33000</v>
          </cell>
          <cell r="Y1015">
            <v>33000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 t="str">
            <v>∆</v>
          </cell>
          <cell r="AE1015">
            <v>0</v>
          </cell>
        </row>
        <row r="1016">
          <cell r="V1016" t="str">
            <v>100.11.00.230-5000.03</v>
          </cell>
          <cell r="W1016" t="str">
            <v>Salaries Overtime</v>
          </cell>
          <cell r="X1016">
            <v>111000</v>
          </cell>
          <cell r="Y1016">
            <v>86000</v>
          </cell>
          <cell r="Z1016">
            <v>67000</v>
          </cell>
          <cell r="AA1016">
            <v>92000</v>
          </cell>
          <cell r="AB1016">
            <v>61800</v>
          </cell>
          <cell r="AC1016">
            <v>99000</v>
          </cell>
          <cell r="AD1016" t="str">
            <v>∆</v>
          </cell>
          <cell r="AE1016">
            <v>37200</v>
          </cell>
        </row>
        <row r="1017">
          <cell r="V1017" t="str">
            <v>100.11.00.230-5000.04</v>
          </cell>
          <cell r="W1017" t="str">
            <v>Salaries Holiday Pay</v>
          </cell>
          <cell r="X1017">
            <v>27000</v>
          </cell>
          <cell r="Y1017">
            <v>36000</v>
          </cell>
          <cell r="Z1017">
            <v>46000</v>
          </cell>
          <cell r="AA1017">
            <v>47000</v>
          </cell>
          <cell r="AB1017">
            <v>0</v>
          </cell>
          <cell r="AC1017">
            <v>0</v>
          </cell>
          <cell r="AD1017" t="str">
            <v>∆</v>
          </cell>
          <cell r="AE1017">
            <v>0</v>
          </cell>
        </row>
        <row r="1018">
          <cell r="V1018" t="str">
            <v>100.11.00.230-5000.06</v>
          </cell>
          <cell r="W1018" t="str">
            <v>Salaries Out of Class</v>
          </cell>
          <cell r="X1018">
            <v>4000</v>
          </cell>
          <cell r="Y1018">
            <v>3000</v>
          </cell>
          <cell r="Z1018">
            <v>0</v>
          </cell>
          <cell r="AA1018">
            <v>2000</v>
          </cell>
          <cell r="AB1018">
            <v>3000</v>
          </cell>
          <cell r="AC1018">
            <v>3000</v>
          </cell>
          <cell r="AD1018" t="str">
            <v>∆</v>
          </cell>
          <cell r="AE1018">
            <v>0</v>
          </cell>
        </row>
        <row r="1019">
          <cell r="V1019" t="str">
            <v>100.11.00.230-5000.08</v>
          </cell>
          <cell r="W1019" t="str">
            <v>Salaries Longevity Pay</v>
          </cell>
          <cell r="X1019">
            <v>4000</v>
          </cell>
          <cell r="Y1019">
            <v>4000</v>
          </cell>
          <cell r="Z1019">
            <v>5000</v>
          </cell>
          <cell r="AA1019">
            <v>6000</v>
          </cell>
          <cell r="AB1019">
            <v>14300</v>
          </cell>
          <cell r="AC1019">
            <v>14300</v>
          </cell>
          <cell r="AD1019" t="str">
            <v>∆</v>
          </cell>
          <cell r="AE1019">
            <v>0</v>
          </cell>
        </row>
        <row r="1020">
          <cell r="V1020" t="str">
            <v>100.11.00.230-5100.00</v>
          </cell>
          <cell r="W1020" t="str">
            <v>Benefits PERS Pool Liability</v>
          </cell>
          <cell r="X1020">
            <v>114000</v>
          </cell>
          <cell r="Y1020">
            <v>161000</v>
          </cell>
          <cell r="Z1020">
            <v>220000</v>
          </cell>
          <cell r="AA1020">
            <v>244000</v>
          </cell>
          <cell r="AB1020">
            <v>277686</v>
          </cell>
          <cell r="AC1020">
            <v>313000</v>
          </cell>
          <cell r="AD1020" t="str">
            <v>∆</v>
          </cell>
          <cell r="AE1020">
            <v>35314</v>
          </cell>
        </row>
        <row r="1021">
          <cell r="V1021" t="str">
            <v>100.11.00.230-5100.01</v>
          </cell>
          <cell r="W1021" t="str">
            <v>Benefits Retirement</v>
          </cell>
          <cell r="X1021">
            <v>1000</v>
          </cell>
          <cell r="Y1021">
            <v>0</v>
          </cell>
          <cell r="Z1021">
            <v>3000</v>
          </cell>
          <cell r="AA1021">
            <v>9000</v>
          </cell>
          <cell r="AB1021">
            <v>8516</v>
          </cell>
          <cell r="AC1021">
            <v>8516</v>
          </cell>
          <cell r="AD1021" t="str">
            <v>∆</v>
          </cell>
          <cell r="AE1021">
            <v>0</v>
          </cell>
        </row>
        <row r="1022">
          <cell r="V1022" t="str">
            <v>100.11.00.230-5100.02</v>
          </cell>
          <cell r="W1022" t="str">
            <v>Benefits Health Insurance</v>
          </cell>
          <cell r="X1022">
            <v>82000</v>
          </cell>
          <cell r="Y1022">
            <v>101000</v>
          </cell>
          <cell r="Z1022">
            <v>97000</v>
          </cell>
          <cell r="AA1022">
            <v>120000</v>
          </cell>
          <cell r="AB1022">
            <v>120242</v>
          </cell>
          <cell r="AC1022">
            <v>120242</v>
          </cell>
          <cell r="AD1022" t="str">
            <v>∆</v>
          </cell>
          <cell r="AE1022">
            <v>0</v>
          </cell>
        </row>
        <row r="1023">
          <cell r="V1023" t="str">
            <v>100.11.00.230-5100.03</v>
          </cell>
          <cell r="W1023" t="str">
            <v>Benefits Dental Insurance</v>
          </cell>
          <cell r="X1023">
            <v>10000</v>
          </cell>
          <cell r="Y1023">
            <v>11000</v>
          </cell>
          <cell r="Z1023">
            <v>13000</v>
          </cell>
          <cell r="AA1023">
            <v>13000</v>
          </cell>
          <cell r="AB1023">
            <v>12112</v>
          </cell>
          <cell r="AC1023">
            <v>12112</v>
          </cell>
          <cell r="AD1023" t="str">
            <v>∆</v>
          </cell>
          <cell r="AE1023">
            <v>0</v>
          </cell>
        </row>
        <row r="1024">
          <cell r="V1024" t="str">
            <v>100.11.00.230-5100.04</v>
          </cell>
          <cell r="W1024" t="str">
            <v>Benefits Vision Insurance</v>
          </cell>
          <cell r="X1024">
            <v>2000</v>
          </cell>
          <cell r="Y1024">
            <v>2000</v>
          </cell>
          <cell r="Z1024">
            <v>2000</v>
          </cell>
          <cell r="AA1024">
            <v>2000</v>
          </cell>
          <cell r="AB1024">
            <v>2077</v>
          </cell>
          <cell r="AC1024">
            <v>2077</v>
          </cell>
          <cell r="AD1024" t="str">
            <v>∆</v>
          </cell>
          <cell r="AE1024">
            <v>0</v>
          </cell>
        </row>
        <row r="1025">
          <cell r="V1025" t="str">
            <v>100.11.00.230-5100.05</v>
          </cell>
          <cell r="W1025" t="str">
            <v>Benefits Life Insurance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255</v>
          </cell>
          <cell r="AC1025">
            <v>255</v>
          </cell>
          <cell r="AD1025" t="str">
            <v>∆</v>
          </cell>
          <cell r="AE1025">
            <v>0</v>
          </cell>
        </row>
        <row r="1026">
          <cell r="V1026" t="str">
            <v>100.11.00.230-5100.06</v>
          </cell>
          <cell r="W1026" t="str">
            <v>Benefits Worker's Comp</v>
          </cell>
          <cell r="X1026">
            <v>22000</v>
          </cell>
          <cell r="Y1026">
            <v>22000</v>
          </cell>
          <cell r="Z1026">
            <v>26000</v>
          </cell>
          <cell r="AA1026">
            <v>26000</v>
          </cell>
          <cell r="AB1026">
            <v>27000</v>
          </cell>
          <cell r="AC1026">
            <v>35000</v>
          </cell>
          <cell r="AD1026" t="str">
            <v>∆</v>
          </cell>
          <cell r="AE1026">
            <v>8000</v>
          </cell>
        </row>
        <row r="1027">
          <cell r="V1027" t="str">
            <v>100.11.00.230-5100.07</v>
          </cell>
          <cell r="W1027" t="str">
            <v>Benefits Long Term Disability</v>
          </cell>
          <cell r="X1027">
            <v>2000</v>
          </cell>
          <cell r="Y1027">
            <v>2000</v>
          </cell>
          <cell r="Z1027">
            <v>2000</v>
          </cell>
          <cell r="AA1027">
            <v>2000</v>
          </cell>
          <cell r="AB1027">
            <v>2770</v>
          </cell>
          <cell r="AC1027">
            <v>2770</v>
          </cell>
          <cell r="AD1027" t="str">
            <v>∆</v>
          </cell>
          <cell r="AE1027">
            <v>0</v>
          </cell>
        </row>
        <row r="1028">
          <cell r="V1028" t="str">
            <v>100.11.00.230-5100.08</v>
          </cell>
          <cell r="W1028" t="str">
            <v>Benefits Deferred Compensation</v>
          </cell>
          <cell r="X1028">
            <v>0</v>
          </cell>
          <cell r="Y1028">
            <v>0</v>
          </cell>
          <cell r="Z1028">
            <v>0</v>
          </cell>
          <cell r="AA1028">
            <v>48000</v>
          </cell>
          <cell r="AB1028">
            <v>49020</v>
          </cell>
          <cell r="AC1028">
            <v>49020</v>
          </cell>
          <cell r="AD1028" t="str">
            <v>∆</v>
          </cell>
          <cell r="AE1028">
            <v>0</v>
          </cell>
        </row>
        <row r="1029">
          <cell r="V1029" t="str">
            <v>100.11.00.230-5100.09</v>
          </cell>
          <cell r="W1029" t="str">
            <v>Benefits Unemployment Insurance</v>
          </cell>
          <cell r="X1029">
            <v>5000</v>
          </cell>
          <cell r="Y1029">
            <v>1000</v>
          </cell>
          <cell r="Z1029">
            <v>0</v>
          </cell>
          <cell r="AA1029">
            <v>10000</v>
          </cell>
          <cell r="AB1029">
            <v>0</v>
          </cell>
          <cell r="AC1029">
            <v>0</v>
          </cell>
          <cell r="AD1029" t="str">
            <v>∆</v>
          </cell>
          <cell r="AE1029">
            <v>0</v>
          </cell>
        </row>
        <row r="1030">
          <cell r="V1030" t="str">
            <v>100.11.00.230-5100.10</v>
          </cell>
          <cell r="W1030" t="str">
            <v>Benefits Uniform Allowance</v>
          </cell>
          <cell r="X1030">
            <v>11000</v>
          </cell>
          <cell r="Y1030">
            <v>9000</v>
          </cell>
          <cell r="Z1030">
            <v>20000</v>
          </cell>
          <cell r="AA1030">
            <v>10000</v>
          </cell>
          <cell r="AB1030">
            <v>9750</v>
          </cell>
          <cell r="AC1030">
            <v>9750</v>
          </cell>
          <cell r="AD1030" t="str">
            <v>∆</v>
          </cell>
          <cell r="AE1030">
            <v>0</v>
          </cell>
        </row>
        <row r="1031">
          <cell r="V1031" t="str">
            <v>100.11.00.230-5100.11</v>
          </cell>
          <cell r="W1031" t="str">
            <v>Benefits Medicare</v>
          </cell>
          <cell r="X1031">
            <v>12000</v>
          </cell>
          <cell r="Y1031">
            <v>15000</v>
          </cell>
          <cell r="Z1031">
            <v>18000</v>
          </cell>
          <cell r="AA1031">
            <v>19000</v>
          </cell>
          <cell r="AB1031">
            <v>17305</v>
          </cell>
          <cell r="AC1031">
            <v>17305</v>
          </cell>
          <cell r="AD1031" t="str">
            <v>∆</v>
          </cell>
          <cell r="AE1031">
            <v>0</v>
          </cell>
        </row>
        <row r="1032">
          <cell r="V1032" t="str">
            <v>100.11.00.230-5100.12</v>
          </cell>
          <cell r="W1032" t="str">
            <v>Benefits Annual Physical Exam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 t="str">
            <v>∆</v>
          </cell>
          <cell r="AE1032">
            <v>0</v>
          </cell>
        </row>
        <row r="1033">
          <cell r="V1033" t="str">
            <v>100.11.00.230-5100.17</v>
          </cell>
          <cell r="W1033" t="str">
            <v>Benefits Other Post Employment Benefits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 t="str">
            <v>∆</v>
          </cell>
          <cell r="AE1033">
            <v>0</v>
          </cell>
        </row>
        <row r="1034">
          <cell r="W1034" t="str">
            <v>TOTAL : PERSONNEL</v>
          </cell>
          <cell r="X1034">
            <v>1103000</v>
          </cell>
          <cell r="Y1034">
            <v>1332000</v>
          </cell>
          <cell r="Z1034">
            <v>1592000</v>
          </cell>
          <cell r="AA1034">
            <v>1790000</v>
          </cell>
          <cell r="AB1034">
            <v>1731165</v>
          </cell>
          <cell r="AC1034">
            <v>1836347</v>
          </cell>
          <cell r="AD1034" t="str">
            <v>∆</v>
          </cell>
          <cell r="AE1034">
            <v>105182</v>
          </cell>
        </row>
        <row r="1035">
          <cell r="AB1035" t="str">
            <v/>
          </cell>
          <cell r="AC1035" t="str">
            <v/>
          </cell>
          <cell r="AD1035" t="str">
            <v>∆</v>
          </cell>
        </row>
        <row r="1036">
          <cell r="V1036" t="str">
            <v>[100] GENERAL FUND : POLICE DEPARTMENT : NON DIVISIONAL</v>
          </cell>
        </row>
        <row r="1037">
          <cell r="V1037" t="str">
            <v>DISPATCH : OPERATIONS</v>
          </cell>
          <cell r="AB1037" t="str">
            <v/>
          </cell>
          <cell r="AC1037" t="str">
            <v/>
          </cell>
          <cell r="AD1037" t="str">
            <v>∆</v>
          </cell>
        </row>
        <row r="1038">
          <cell r="V1038" t="str">
            <v>100.11.00.230-6100.02</v>
          </cell>
          <cell r="W1038" t="str">
            <v>Utilities Telephone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 t="str">
            <v>∆</v>
          </cell>
          <cell r="AE1038">
            <v>0</v>
          </cell>
        </row>
        <row r="1039">
          <cell r="V1039" t="str">
            <v>100.11.00.230-6100.03</v>
          </cell>
          <cell r="W1039" t="str">
            <v>Utilities Data Transmission / ISP</v>
          </cell>
          <cell r="X1039">
            <v>54000</v>
          </cell>
          <cell r="Y1039">
            <v>59000</v>
          </cell>
          <cell r="Z1039">
            <v>65000</v>
          </cell>
          <cell r="AA1039">
            <v>74000</v>
          </cell>
          <cell r="AB1039">
            <v>75000</v>
          </cell>
          <cell r="AC1039">
            <v>75000</v>
          </cell>
          <cell r="AD1039" t="str">
            <v>∆</v>
          </cell>
          <cell r="AE1039">
            <v>0</v>
          </cell>
        </row>
        <row r="1040">
          <cell r="V1040" t="str">
            <v>100.11.00.230-6200.02</v>
          </cell>
          <cell r="W1040" t="str">
            <v>Supplies Special Department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 t="str">
            <v>∆</v>
          </cell>
          <cell r="AE1040">
            <v>0</v>
          </cell>
        </row>
        <row r="1041">
          <cell r="V1041" t="str">
            <v>100.11.00.230-6350.03</v>
          </cell>
          <cell r="W1041" t="str">
            <v>Maintenance Agreements &amp; Licenses Maintenance Agreements</v>
          </cell>
          <cell r="X1041">
            <v>56000</v>
          </cell>
          <cell r="Y1041">
            <v>52000</v>
          </cell>
          <cell r="Z1041">
            <v>68000</v>
          </cell>
          <cell r="AA1041">
            <v>79000</v>
          </cell>
          <cell r="AB1041">
            <v>70000</v>
          </cell>
          <cell r="AC1041">
            <v>70000</v>
          </cell>
          <cell r="AD1041" t="str">
            <v>∆</v>
          </cell>
          <cell r="AE1041">
            <v>0</v>
          </cell>
        </row>
        <row r="1042">
          <cell r="V1042" t="str">
            <v>100.11.00.230-6600.03</v>
          </cell>
          <cell r="W1042" t="str">
            <v>Administrative Expenses Mileage Reimbursement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 t="str">
            <v>∆</v>
          </cell>
          <cell r="AE1042">
            <v>0</v>
          </cell>
        </row>
        <row r="1043">
          <cell r="V1043" t="str">
            <v>100.11.00.230-6600.04</v>
          </cell>
          <cell r="W1043" t="str">
            <v>Administrative Expenses Training/Conferences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 t="str">
            <v>∆</v>
          </cell>
          <cell r="AE1043">
            <v>0</v>
          </cell>
        </row>
        <row r="1044">
          <cell r="V1044" t="str">
            <v>100.11.00.230-6600.07</v>
          </cell>
          <cell r="W1044" t="str">
            <v>Administrative Expenses Employee Recruitment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 t="str">
            <v>∆</v>
          </cell>
          <cell r="AE1044">
            <v>0</v>
          </cell>
        </row>
        <row r="1045">
          <cell r="V1045" t="str">
            <v>100.11.00.230-6600.33</v>
          </cell>
          <cell r="W1045" t="str">
            <v>Administrative Expenses POST Training</v>
          </cell>
          <cell r="X1045">
            <v>13000</v>
          </cell>
          <cell r="Y1045">
            <v>10000</v>
          </cell>
          <cell r="Z1045">
            <v>0</v>
          </cell>
          <cell r="AA1045">
            <v>0</v>
          </cell>
          <cell r="AB1045">
            <v>10000</v>
          </cell>
          <cell r="AC1045">
            <v>10000</v>
          </cell>
          <cell r="AD1045" t="str">
            <v>∆</v>
          </cell>
          <cell r="AE1045">
            <v>0</v>
          </cell>
        </row>
        <row r="1046">
          <cell r="W1046" t="str">
            <v>TOTAL : OPERATIONS</v>
          </cell>
          <cell r="X1046">
            <v>123000</v>
          </cell>
          <cell r="Y1046">
            <v>121000</v>
          </cell>
          <cell r="Z1046">
            <v>133000</v>
          </cell>
          <cell r="AA1046">
            <v>153000</v>
          </cell>
          <cell r="AB1046">
            <v>155000</v>
          </cell>
          <cell r="AC1046">
            <v>155000</v>
          </cell>
          <cell r="AD1046" t="str">
            <v>∆</v>
          </cell>
          <cell r="AE1046">
            <v>0</v>
          </cell>
        </row>
        <row r="1047">
          <cell r="AB1047" t="str">
            <v/>
          </cell>
          <cell r="AC1047" t="str">
            <v/>
          </cell>
          <cell r="AD1047" t="str">
            <v>∆</v>
          </cell>
        </row>
        <row r="1048">
          <cell r="V1048" t="str">
            <v>[100] GENERAL FUND : POLICE DEPARTMENT : NON DIVISIONAL</v>
          </cell>
        </row>
        <row r="1049">
          <cell r="V1049" t="str">
            <v>DISPATCH : CAPITAL</v>
          </cell>
          <cell r="AB1049" t="str">
            <v/>
          </cell>
          <cell r="AC1049" t="str">
            <v/>
          </cell>
          <cell r="AD1049" t="str">
            <v>∆</v>
          </cell>
        </row>
        <row r="1050">
          <cell r="V1050" t="str">
            <v>100.11.00.230-7000.03</v>
          </cell>
          <cell r="W1050" t="str">
            <v>Capital Outlay Equipment New</v>
          </cell>
          <cell r="X1050">
            <v>0</v>
          </cell>
          <cell r="Y1050">
            <v>10000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 t="str">
            <v>∆</v>
          </cell>
          <cell r="AE1050">
            <v>0</v>
          </cell>
        </row>
        <row r="1051">
          <cell r="V1051" t="str">
            <v>100.11.00.230-7000.04</v>
          </cell>
          <cell r="W1051" t="str">
            <v>Capital Outlay Equipment Replacement</v>
          </cell>
          <cell r="X1051">
            <v>0</v>
          </cell>
          <cell r="Y1051">
            <v>531000</v>
          </cell>
          <cell r="Z1051">
            <v>0</v>
          </cell>
          <cell r="AA1051">
            <v>142000</v>
          </cell>
          <cell r="AB1051">
            <v>148934</v>
          </cell>
          <cell r="AC1051">
            <v>148934</v>
          </cell>
          <cell r="AD1051" t="str">
            <v>∆</v>
          </cell>
          <cell r="AE1051">
            <v>0</v>
          </cell>
        </row>
        <row r="1052">
          <cell r="W1052" t="str">
            <v>TOTAL : CAPITAL</v>
          </cell>
          <cell r="X1052">
            <v>0</v>
          </cell>
          <cell r="Y1052">
            <v>541000</v>
          </cell>
          <cell r="Z1052">
            <v>0</v>
          </cell>
          <cell r="AA1052">
            <v>142000</v>
          </cell>
          <cell r="AB1052">
            <v>148934</v>
          </cell>
          <cell r="AC1052">
            <v>148934</v>
          </cell>
          <cell r="AD1052" t="str">
            <v>∆</v>
          </cell>
          <cell r="AE1052">
            <v>0</v>
          </cell>
        </row>
        <row r="1053">
          <cell r="AB1053" t="str">
            <v/>
          </cell>
          <cell r="AC1053" t="str">
            <v/>
          </cell>
          <cell r="AD1053" t="str">
            <v>∆</v>
          </cell>
        </row>
        <row r="1054">
          <cell r="V1054" t="str">
            <v>[100] GENERAL FUND : POLICE DEPARTMENT : NON DIVISIONAL</v>
          </cell>
        </row>
        <row r="1055">
          <cell r="V1055" t="str">
            <v>JAIL SERVICES : PERSONNEL</v>
          </cell>
          <cell r="AB1055" t="str">
            <v/>
          </cell>
          <cell r="AC1055" t="str">
            <v/>
          </cell>
          <cell r="AD1055" t="str">
            <v>∆</v>
          </cell>
        </row>
        <row r="1056">
          <cell r="V1056" t="str">
            <v>100.11.00.240-5000.01</v>
          </cell>
          <cell r="W1056" t="str">
            <v>Salaries Regular</v>
          </cell>
          <cell r="X1056">
            <v>131000</v>
          </cell>
          <cell r="Y1056">
            <v>134000</v>
          </cell>
          <cell r="Z1056">
            <v>152000</v>
          </cell>
          <cell r="AA1056">
            <v>135000</v>
          </cell>
          <cell r="AB1056">
            <v>151112</v>
          </cell>
          <cell r="AC1056">
            <v>154000</v>
          </cell>
          <cell r="AD1056" t="str">
            <v>∆</v>
          </cell>
          <cell r="AE1056">
            <v>2888</v>
          </cell>
        </row>
        <row r="1057">
          <cell r="V1057" t="str">
            <v>100.11.00.240-5000.02</v>
          </cell>
          <cell r="W1057" t="str">
            <v>Salaries Part Time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 t="str">
            <v>∆</v>
          </cell>
          <cell r="AE1057">
            <v>0</v>
          </cell>
        </row>
        <row r="1058">
          <cell r="V1058" t="str">
            <v>100.11.00.240-5000.03</v>
          </cell>
          <cell r="W1058" t="str">
            <v>Salaries Overtime</v>
          </cell>
          <cell r="X1058">
            <v>49000</v>
          </cell>
          <cell r="Y1058">
            <v>35000</v>
          </cell>
          <cell r="Z1058">
            <v>29000</v>
          </cell>
          <cell r="AA1058">
            <v>41000</v>
          </cell>
          <cell r="AB1058">
            <v>41200</v>
          </cell>
          <cell r="AC1058">
            <v>60000</v>
          </cell>
          <cell r="AD1058" t="str">
            <v>∆</v>
          </cell>
          <cell r="AE1058">
            <v>18800</v>
          </cell>
        </row>
        <row r="1059">
          <cell r="V1059" t="str">
            <v>100.11.00.240-5000.04</v>
          </cell>
          <cell r="W1059" t="str">
            <v>Salaries Holiday Pay</v>
          </cell>
          <cell r="X1059">
            <v>5000</v>
          </cell>
          <cell r="Y1059">
            <v>6000</v>
          </cell>
          <cell r="Z1059">
            <v>7000</v>
          </cell>
          <cell r="AA1059">
            <v>6000</v>
          </cell>
          <cell r="AB1059">
            <v>0</v>
          </cell>
          <cell r="AC1059">
            <v>0</v>
          </cell>
          <cell r="AD1059" t="str">
            <v>∆</v>
          </cell>
          <cell r="AE1059">
            <v>0</v>
          </cell>
        </row>
        <row r="1060">
          <cell r="V1060" t="str">
            <v>100.11.00.240-5000.08</v>
          </cell>
          <cell r="W1060" t="str">
            <v>Salaries Longevity Pay</v>
          </cell>
          <cell r="X1060">
            <v>1000</v>
          </cell>
          <cell r="Y1060">
            <v>1000</v>
          </cell>
          <cell r="Z1060">
            <v>1000</v>
          </cell>
          <cell r="AA1060">
            <v>1000</v>
          </cell>
          <cell r="AB1060">
            <v>2200</v>
          </cell>
          <cell r="AC1060">
            <v>2200</v>
          </cell>
          <cell r="AD1060" t="str">
            <v>∆</v>
          </cell>
          <cell r="AE1060">
            <v>0</v>
          </cell>
        </row>
        <row r="1061">
          <cell r="V1061" t="str">
            <v>100.11.00.240-5000.11</v>
          </cell>
          <cell r="W1061" t="str">
            <v>Salaries Worker's Comp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 t="str">
            <v>∆</v>
          </cell>
          <cell r="AE1061">
            <v>0</v>
          </cell>
        </row>
        <row r="1062">
          <cell r="V1062" t="str">
            <v>100.11.00.240-5100.00</v>
          </cell>
          <cell r="W1062" t="str">
            <v>Benefits PERS Pool Liability</v>
          </cell>
          <cell r="X1062">
            <v>23000</v>
          </cell>
          <cell r="Y1062">
            <v>26000</v>
          </cell>
          <cell r="Z1062">
            <v>32000</v>
          </cell>
          <cell r="AA1062">
            <v>30000</v>
          </cell>
          <cell r="AB1062">
            <v>36298</v>
          </cell>
          <cell r="AC1062">
            <v>43000</v>
          </cell>
          <cell r="AD1062" t="str">
            <v>∆</v>
          </cell>
          <cell r="AE1062">
            <v>6702</v>
          </cell>
        </row>
        <row r="1063">
          <cell r="V1063" t="str">
            <v>100.11.00.240-5100.01</v>
          </cell>
          <cell r="W1063" t="str">
            <v>Benefits Retirement</v>
          </cell>
          <cell r="X1063">
            <v>0</v>
          </cell>
          <cell r="Y1063">
            <v>0</v>
          </cell>
          <cell r="Z1063">
            <v>0</v>
          </cell>
          <cell r="AA1063">
            <v>1000</v>
          </cell>
          <cell r="AB1063">
            <v>1163</v>
          </cell>
          <cell r="AC1063">
            <v>1163</v>
          </cell>
          <cell r="AD1063" t="str">
            <v>∆</v>
          </cell>
          <cell r="AE1063">
            <v>0</v>
          </cell>
        </row>
        <row r="1064">
          <cell r="V1064" t="str">
            <v>100.11.00.240-5100.02</v>
          </cell>
          <cell r="W1064" t="str">
            <v>Benefits Health Insurance</v>
          </cell>
          <cell r="X1064">
            <v>36000</v>
          </cell>
          <cell r="Y1064">
            <v>36000</v>
          </cell>
          <cell r="Z1064">
            <v>35000</v>
          </cell>
          <cell r="AA1064">
            <v>26000</v>
          </cell>
          <cell r="AB1064">
            <v>27060</v>
          </cell>
          <cell r="AC1064">
            <v>27060</v>
          </cell>
          <cell r="AD1064" t="str">
            <v>∆</v>
          </cell>
          <cell r="AE1064">
            <v>0</v>
          </cell>
        </row>
        <row r="1065">
          <cell r="V1065" t="str">
            <v>100.11.00.240-5100.03</v>
          </cell>
          <cell r="W1065" t="str">
            <v>Benefits Dental Insurance</v>
          </cell>
          <cell r="X1065">
            <v>3000</v>
          </cell>
          <cell r="Y1065">
            <v>2000</v>
          </cell>
          <cell r="Z1065">
            <v>3000</v>
          </cell>
          <cell r="AA1065">
            <v>2000</v>
          </cell>
          <cell r="AB1065">
            <v>1799</v>
          </cell>
          <cell r="AC1065">
            <v>1799</v>
          </cell>
          <cell r="AD1065" t="str">
            <v>∆</v>
          </cell>
          <cell r="AE1065">
            <v>0</v>
          </cell>
        </row>
        <row r="1066">
          <cell r="V1066" t="str">
            <v>100.11.00.240-5100.04</v>
          </cell>
          <cell r="W1066" t="str">
            <v>Benefits Vision Insurance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311</v>
          </cell>
          <cell r="AC1066">
            <v>311</v>
          </cell>
          <cell r="AD1066" t="str">
            <v>∆</v>
          </cell>
          <cell r="AE1066">
            <v>0</v>
          </cell>
        </row>
        <row r="1067">
          <cell r="V1067" t="str">
            <v>100.11.00.240-5100.05</v>
          </cell>
          <cell r="W1067" t="str">
            <v>Benefits Life Insurance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39</v>
          </cell>
          <cell r="AC1067">
            <v>39</v>
          </cell>
          <cell r="AD1067" t="str">
            <v>∆</v>
          </cell>
          <cell r="AE1067">
            <v>0</v>
          </cell>
        </row>
        <row r="1068">
          <cell r="V1068" t="str">
            <v>100.11.00.240-5100.06</v>
          </cell>
          <cell r="W1068" t="str">
            <v>Benefits Worker's Comp</v>
          </cell>
          <cell r="X1068">
            <v>4000</v>
          </cell>
          <cell r="Y1068">
            <v>4000</v>
          </cell>
          <cell r="Z1068">
            <v>5000</v>
          </cell>
          <cell r="AA1068">
            <v>5000</v>
          </cell>
          <cell r="AB1068">
            <v>5400</v>
          </cell>
          <cell r="AC1068">
            <v>7000</v>
          </cell>
          <cell r="AD1068" t="str">
            <v>∆</v>
          </cell>
          <cell r="AE1068">
            <v>1600</v>
          </cell>
        </row>
        <row r="1069">
          <cell r="V1069" t="str">
            <v>100.11.00.240-5100.07</v>
          </cell>
          <cell r="W1069" t="str">
            <v>Benefits Long Term Disability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409</v>
          </cell>
          <cell r="AC1069">
            <v>409</v>
          </cell>
          <cell r="AD1069" t="str">
            <v>∆</v>
          </cell>
          <cell r="AE1069">
            <v>0</v>
          </cell>
        </row>
        <row r="1070">
          <cell r="V1070" t="str">
            <v>100.11.00.240-5100.08</v>
          </cell>
          <cell r="W1070" t="str">
            <v>Benefits Deferred Compensation</v>
          </cell>
          <cell r="X1070">
            <v>0</v>
          </cell>
          <cell r="Y1070">
            <v>0</v>
          </cell>
          <cell r="Z1070">
            <v>0</v>
          </cell>
          <cell r="AA1070">
            <v>4000</v>
          </cell>
          <cell r="AB1070">
            <v>3244</v>
          </cell>
          <cell r="AC1070">
            <v>3244</v>
          </cell>
          <cell r="AD1070" t="str">
            <v>∆</v>
          </cell>
          <cell r="AE1070">
            <v>0</v>
          </cell>
        </row>
        <row r="1071">
          <cell r="V1071" t="str">
            <v>100.11.00.240-5100.09</v>
          </cell>
          <cell r="W1071" t="str">
            <v>Benefits Unemployment Insurance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 t="str">
            <v>∆</v>
          </cell>
          <cell r="AE1071">
            <v>0</v>
          </cell>
        </row>
        <row r="1072">
          <cell r="V1072" t="str">
            <v>100.11.00.240-5100.10</v>
          </cell>
          <cell r="W1072" t="str">
            <v>Benefits Uniform Allowance</v>
          </cell>
          <cell r="X1072">
            <v>2000</v>
          </cell>
          <cell r="Y1072">
            <v>2000</v>
          </cell>
          <cell r="Z1072">
            <v>3000</v>
          </cell>
          <cell r="AA1072">
            <v>2000</v>
          </cell>
          <cell r="AB1072">
            <v>1500</v>
          </cell>
          <cell r="AC1072">
            <v>1500</v>
          </cell>
          <cell r="AD1072" t="str">
            <v>∆</v>
          </cell>
          <cell r="AE1072">
            <v>0</v>
          </cell>
        </row>
        <row r="1073">
          <cell r="V1073" t="str">
            <v>100.11.00.240-5100.11</v>
          </cell>
          <cell r="W1073" t="str">
            <v>Benefits Medicare</v>
          </cell>
          <cell r="X1073">
            <v>3000</v>
          </cell>
          <cell r="Y1073">
            <v>3000</v>
          </cell>
          <cell r="Z1073">
            <v>3000</v>
          </cell>
          <cell r="AA1073">
            <v>3000</v>
          </cell>
          <cell r="AB1073">
            <v>2333</v>
          </cell>
          <cell r="AC1073">
            <v>2333</v>
          </cell>
          <cell r="AD1073" t="str">
            <v>∆</v>
          </cell>
          <cell r="AE1073">
            <v>0</v>
          </cell>
        </row>
        <row r="1074">
          <cell r="W1074" t="str">
            <v>TOTAL : PERSONNEL</v>
          </cell>
          <cell r="X1074">
            <v>257000</v>
          </cell>
          <cell r="Y1074">
            <v>249000</v>
          </cell>
          <cell r="Z1074">
            <v>270000</v>
          </cell>
          <cell r="AA1074">
            <v>256000</v>
          </cell>
          <cell r="AB1074">
            <v>274068</v>
          </cell>
          <cell r="AC1074">
            <v>304058</v>
          </cell>
          <cell r="AD1074" t="str">
            <v>∆</v>
          </cell>
          <cell r="AE1074">
            <v>29990</v>
          </cell>
        </row>
        <row r="1075">
          <cell r="AB1075" t="str">
            <v/>
          </cell>
          <cell r="AC1075" t="str">
            <v/>
          </cell>
          <cell r="AD1075" t="str">
            <v>∆</v>
          </cell>
        </row>
        <row r="1076">
          <cell r="V1076" t="str">
            <v>[100] GENERAL FUND : POLICE DEPARTMENT : NON DIVISIONAL</v>
          </cell>
        </row>
        <row r="1077">
          <cell r="V1077" t="str">
            <v>JAIL SERVICES : OPERATIONS</v>
          </cell>
          <cell r="AB1077" t="str">
            <v/>
          </cell>
          <cell r="AC1077" t="str">
            <v/>
          </cell>
          <cell r="AD1077" t="str">
            <v>∆</v>
          </cell>
        </row>
        <row r="1078">
          <cell r="V1078" t="str">
            <v>100.11.00.240-6000.01</v>
          </cell>
          <cell r="W1078" t="str">
            <v>Professional Services General</v>
          </cell>
          <cell r="X1078">
            <v>2000</v>
          </cell>
          <cell r="Y1078">
            <v>3000</v>
          </cell>
          <cell r="Z1078">
            <v>4000</v>
          </cell>
          <cell r="AA1078">
            <v>3000</v>
          </cell>
          <cell r="AB1078">
            <v>3250</v>
          </cell>
          <cell r="AC1078">
            <v>3250</v>
          </cell>
          <cell r="AD1078" t="str">
            <v>∆</v>
          </cell>
          <cell r="AE1078">
            <v>0</v>
          </cell>
        </row>
        <row r="1079">
          <cell r="V1079" t="str">
            <v>100.11.00.240-6000.04</v>
          </cell>
          <cell r="W1079" t="str">
            <v>Professional Services Forensic Testing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 t="str">
            <v>∆</v>
          </cell>
          <cell r="AE1079">
            <v>0</v>
          </cell>
        </row>
        <row r="1080">
          <cell r="V1080" t="str">
            <v>100.11.00.240-6200.01</v>
          </cell>
          <cell r="W1080" t="str">
            <v>Supplies Office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 t="str">
            <v>∆</v>
          </cell>
          <cell r="AE1080">
            <v>0</v>
          </cell>
        </row>
        <row r="1081">
          <cell r="V1081" t="str">
            <v>100.11.00.240-6200.02</v>
          </cell>
          <cell r="W1081" t="str">
            <v>Supplies Special Department</v>
          </cell>
          <cell r="X1081">
            <v>9000</v>
          </cell>
          <cell r="Y1081">
            <v>3000</v>
          </cell>
          <cell r="Z1081">
            <v>4000</v>
          </cell>
          <cell r="AA1081">
            <v>1000</v>
          </cell>
          <cell r="AB1081">
            <v>8000</v>
          </cell>
          <cell r="AC1081">
            <v>8000</v>
          </cell>
          <cell r="AD1081" t="str">
            <v>∆</v>
          </cell>
          <cell r="AE1081">
            <v>0</v>
          </cell>
        </row>
        <row r="1082">
          <cell r="V1082" t="str">
            <v>100.11.00.240-6210.01</v>
          </cell>
          <cell r="W1082" t="str">
            <v>Supplies-Police Crime Prevention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 t="str">
            <v>∆</v>
          </cell>
          <cell r="AE1082">
            <v>0</v>
          </cell>
        </row>
        <row r="1083">
          <cell r="V1083" t="str">
            <v>100.11.00.240-6400.02</v>
          </cell>
          <cell r="W1083" t="str">
            <v>Repairs &amp; Maintenance Minor Equipment/Other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 t="str">
            <v>∆</v>
          </cell>
          <cell r="AE1083">
            <v>0</v>
          </cell>
        </row>
        <row r="1084">
          <cell r="W1084" t="str">
            <v>TOTAL : OPERATIONS</v>
          </cell>
          <cell r="X1084">
            <v>11000</v>
          </cell>
          <cell r="Y1084">
            <v>6000</v>
          </cell>
          <cell r="Z1084">
            <v>8000</v>
          </cell>
          <cell r="AA1084">
            <v>4000</v>
          </cell>
          <cell r="AB1084">
            <v>11250</v>
          </cell>
          <cell r="AC1084">
            <v>11250</v>
          </cell>
          <cell r="AD1084" t="str">
            <v>∆</v>
          </cell>
          <cell r="AE1084">
            <v>0</v>
          </cell>
        </row>
        <row r="1085">
          <cell r="AB1085" t="str">
            <v/>
          </cell>
          <cell r="AC1085" t="str">
            <v/>
          </cell>
          <cell r="AD1085" t="str">
            <v>∆</v>
          </cell>
        </row>
        <row r="1086">
          <cell r="V1086" t="str">
            <v>[100] GENERAL FUND : POLICE DEPARTMENT : NON DIVISIONAL</v>
          </cell>
        </row>
        <row r="1087">
          <cell r="V1087" t="str">
            <v>CODE COMPLIANCE : PERSONNEL</v>
          </cell>
          <cell r="AB1087" t="str">
            <v/>
          </cell>
          <cell r="AC1087" t="str">
            <v/>
          </cell>
          <cell r="AD1087" t="str">
            <v>∆</v>
          </cell>
        </row>
        <row r="1088">
          <cell r="V1088" t="str">
            <v>100.11.00.250-5000.01</v>
          </cell>
          <cell r="W1088" t="str">
            <v>Salaries Regular</v>
          </cell>
          <cell r="X1088">
            <v>190000</v>
          </cell>
          <cell r="Y1088">
            <v>163000</v>
          </cell>
          <cell r="Z1088">
            <v>164000</v>
          </cell>
          <cell r="AA1088">
            <v>164000</v>
          </cell>
          <cell r="AB1088">
            <v>160467</v>
          </cell>
          <cell r="AC1088">
            <v>160467</v>
          </cell>
          <cell r="AD1088" t="str">
            <v>∆</v>
          </cell>
          <cell r="AE1088">
            <v>0</v>
          </cell>
        </row>
        <row r="1089">
          <cell r="V1089" t="str">
            <v>100.11.00.250-5000.02</v>
          </cell>
          <cell r="W1089" t="str">
            <v>Salaries Part Time</v>
          </cell>
          <cell r="X1089">
            <v>0</v>
          </cell>
          <cell r="Y1089">
            <v>15000</v>
          </cell>
          <cell r="Z1089">
            <v>21000</v>
          </cell>
          <cell r="AA1089">
            <v>19000</v>
          </cell>
          <cell r="AB1089">
            <v>0</v>
          </cell>
          <cell r="AC1089">
            <v>20000</v>
          </cell>
          <cell r="AD1089" t="str">
            <v>∆</v>
          </cell>
          <cell r="AE1089">
            <v>20000</v>
          </cell>
        </row>
        <row r="1090">
          <cell r="V1090" t="str">
            <v>100.11.00.250-5000.03</v>
          </cell>
          <cell r="W1090" t="str">
            <v>Salaries Overtime</v>
          </cell>
          <cell r="X1090">
            <v>4000</v>
          </cell>
          <cell r="Y1090">
            <v>0</v>
          </cell>
          <cell r="Z1090">
            <v>0</v>
          </cell>
          <cell r="AA1090">
            <v>0</v>
          </cell>
          <cell r="AB1090">
            <v>1030</v>
          </cell>
          <cell r="AC1090">
            <v>1030</v>
          </cell>
          <cell r="AD1090" t="str">
            <v>∆</v>
          </cell>
          <cell r="AE1090">
            <v>0</v>
          </cell>
        </row>
        <row r="1091">
          <cell r="V1091" t="str">
            <v>100.11.00.250-5000.04</v>
          </cell>
          <cell r="W1091" t="str">
            <v>Salaries Holiday Pay</v>
          </cell>
          <cell r="X1091">
            <v>0</v>
          </cell>
          <cell r="Y1091">
            <v>0</v>
          </cell>
          <cell r="Z1091">
            <v>1000</v>
          </cell>
          <cell r="AA1091">
            <v>0</v>
          </cell>
          <cell r="AB1091">
            <v>0</v>
          </cell>
          <cell r="AC1091">
            <v>0</v>
          </cell>
          <cell r="AD1091" t="str">
            <v>∆</v>
          </cell>
          <cell r="AE1091">
            <v>0</v>
          </cell>
        </row>
        <row r="1092">
          <cell r="V1092" t="str">
            <v>100.11.00.250-5000.07</v>
          </cell>
          <cell r="W1092" t="str">
            <v>Salaries Admin Leave Pay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 t="str">
            <v>∆</v>
          </cell>
          <cell r="AE1092">
            <v>0</v>
          </cell>
        </row>
        <row r="1093">
          <cell r="V1093" t="str">
            <v>100.11.00.250-5000.08</v>
          </cell>
          <cell r="W1093" t="str">
            <v>Salaries Longevity Pay</v>
          </cell>
          <cell r="X1093">
            <v>2000</v>
          </cell>
          <cell r="Y1093">
            <v>1000</v>
          </cell>
          <cell r="Z1093">
            <v>1000</v>
          </cell>
          <cell r="AA1093">
            <v>1000</v>
          </cell>
          <cell r="AB1093">
            <v>2680</v>
          </cell>
          <cell r="AC1093">
            <v>2680</v>
          </cell>
          <cell r="AD1093" t="str">
            <v>∆</v>
          </cell>
          <cell r="AE1093">
            <v>0</v>
          </cell>
        </row>
        <row r="1094">
          <cell r="V1094" t="str">
            <v>100.11.00.250-5000.10</v>
          </cell>
          <cell r="W1094" t="str">
            <v>Salaries Furloughs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 t="str">
            <v>∆</v>
          </cell>
          <cell r="AE1094">
            <v>0</v>
          </cell>
        </row>
        <row r="1095">
          <cell r="V1095" t="str">
            <v>100.11.00.250-5000.12</v>
          </cell>
          <cell r="W1095" t="str">
            <v>Salaries Compensated Absences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 t="str">
            <v>∆</v>
          </cell>
          <cell r="AE1095">
            <v>0</v>
          </cell>
        </row>
        <row r="1096">
          <cell r="V1096" t="str">
            <v>100.11.00.250-5100.00</v>
          </cell>
          <cell r="W1096" t="str">
            <v>Benefits PERS Pool Liability</v>
          </cell>
          <cell r="X1096">
            <v>27000</v>
          </cell>
          <cell r="Y1096">
            <v>31000</v>
          </cell>
          <cell r="Z1096">
            <v>35000</v>
          </cell>
          <cell r="AA1096">
            <v>37000</v>
          </cell>
          <cell r="AB1096">
            <v>37840</v>
          </cell>
          <cell r="AC1096">
            <v>53000</v>
          </cell>
          <cell r="AD1096" t="str">
            <v>∆</v>
          </cell>
          <cell r="AE1096">
            <v>15160</v>
          </cell>
        </row>
        <row r="1097">
          <cell r="V1097" t="str">
            <v>100.11.00.250-5100.01</v>
          </cell>
          <cell r="W1097" t="str">
            <v>Benefits Retirement</v>
          </cell>
          <cell r="X1097">
            <v>5000</v>
          </cell>
          <cell r="Y1097">
            <v>5000</v>
          </cell>
          <cell r="Z1097">
            <v>8000</v>
          </cell>
          <cell r="AA1097">
            <v>8000</v>
          </cell>
          <cell r="AB1097">
            <v>5879</v>
          </cell>
          <cell r="AC1097">
            <v>9000</v>
          </cell>
          <cell r="AD1097" t="str">
            <v>∆</v>
          </cell>
          <cell r="AE1097">
            <v>3121</v>
          </cell>
        </row>
        <row r="1098">
          <cell r="V1098" t="str">
            <v>100.11.00.250-5100.02</v>
          </cell>
          <cell r="W1098" t="str">
            <v>Benefits Health Insurance</v>
          </cell>
          <cell r="X1098">
            <v>20000</v>
          </cell>
          <cell r="Y1098">
            <v>14000</v>
          </cell>
          <cell r="Z1098">
            <v>10000</v>
          </cell>
          <cell r="AA1098">
            <v>16000</v>
          </cell>
          <cell r="AB1098">
            <v>18780</v>
          </cell>
          <cell r="AC1098">
            <v>18780</v>
          </cell>
          <cell r="AD1098" t="str">
            <v>∆</v>
          </cell>
          <cell r="AE1098">
            <v>0</v>
          </cell>
        </row>
        <row r="1099">
          <cell r="V1099" t="str">
            <v>100.11.00.250-5100.03</v>
          </cell>
          <cell r="W1099" t="str">
            <v>Benefits Dental Insurance</v>
          </cell>
          <cell r="X1099">
            <v>1000</v>
          </cell>
          <cell r="Y1099">
            <v>1000</v>
          </cell>
          <cell r="Z1099">
            <v>1000</v>
          </cell>
          <cell r="AA1099">
            <v>2000</v>
          </cell>
          <cell r="AB1099">
            <v>2359</v>
          </cell>
          <cell r="AC1099">
            <v>2359</v>
          </cell>
          <cell r="AD1099" t="str">
            <v>∆</v>
          </cell>
          <cell r="AE1099">
            <v>0</v>
          </cell>
        </row>
        <row r="1100">
          <cell r="V1100" t="str">
            <v>100.11.00.250-5100.04</v>
          </cell>
          <cell r="W1100" t="str">
            <v>Benefits Vision Insurance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378</v>
          </cell>
          <cell r="AC1100">
            <v>378</v>
          </cell>
          <cell r="AD1100" t="str">
            <v>∆</v>
          </cell>
          <cell r="AE1100">
            <v>0</v>
          </cell>
        </row>
        <row r="1101">
          <cell r="V1101" t="str">
            <v>100.11.00.250-5100.05</v>
          </cell>
          <cell r="W1101" t="str">
            <v>Benefits Life Insurance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172</v>
          </cell>
          <cell r="AC1101">
            <v>172</v>
          </cell>
          <cell r="AD1101" t="str">
            <v>∆</v>
          </cell>
          <cell r="AE1101">
            <v>0</v>
          </cell>
        </row>
        <row r="1102">
          <cell r="V1102" t="str">
            <v>100.11.00.250-5100.06</v>
          </cell>
          <cell r="W1102" t="str">
            <v>Benefits Worker's Comp</v>
          </cell>
          <cell r="X1102">
            <v>4000</v>
          </cell>
          <cell r="Y1102">
            <v>4000</v>
          </cell>
          <cell r="Z1102">
            <v>5000</v>
          </cell>
          <cell r="AA1102">
            <v>5000</v>
          </cell>
          <cell r="AB1102">
            <v>5400</v>
          </cell>
          <cell r="AC1102">
            <v>7000</v>
          </cell>
          <cell r="AD1102" t="str">
            <v>∆</v>
          </cell>
          <cell r="AE1102">
            <v>1600</v>
          </cell>
        </row>
        <row r="1103">
          <cell r="V1103" t="str">
            <v>100.11.00.250-5100.07</v>
          </cell>
          <cell r="W1103" t="str">
            <v>Benefits Long Term Disability</v>
          </cell>
          <cell r="X1103">
            <v>1000</v>
          </cell>
          <cell r="Y1103">
            <v>1000</v>
          </cell>
          <cell r="Z1103">
            <v>1000</v>
          </cell>
          <cell r="AA1103">
            <v>1000</v>
          </cell>
          <cell r="AB1103">
            <v>1049</v>
          </cell>
          <cell r="AC1103">
            <v>1049</v>
          </cell>
          <cell r="AD1103" t="str">
            <v>∆</v>
          </cell>
          <cell r="AE1103">
            <v>0</v>
          </cell>
        </row>
        <row r="1104">
          <cell r="V1104" t="str">
            <v>100.11.00.250-5100.08</v>
          </cell>
          <cell r="W1104" t="str">
            <v>Benefits Deferred Compensation</v>
          </cell>
          <cell r="X1104">
            <v>0</v>
          </cell>
          <cell r="Y1104">
            <v>0</v>
          </cell>
          <cell r="Z1104">
            <v>2000</v>
          </cell>
          <cell r="AA1104">
            <v>7000</v>
          </cell>
          <cell r="AB1104">
            <v>7208</v>
          </cell>
          <cell r="AC1104">
            <v>7208</v>
          </cell>
          <cell r="AD1104" t="str">
            <v>∆</v>
          </cell>
          <cell r="AE1104">
            <v>0</v>
          </cell>
        </row>
        <row r="1105">
          <cell r="V1105" t="str">
            <v>100.11.00.250-5100.09</v>
          </cell>
          <cell r="W1105" t="str">
            <v>Benefits Unemployment Insurance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 t="str">
            <v>∆</v>
          </cell>
          <cell r="AE1105">
            <v>0</v>
          </cell>
        </row>
        <row r="1106">
          <cell r="V1106" t="str">
            <v>100.11.00.250-5100.10</v>
          </cell>
          <cell r="W1106" t="str">
            <v>Benefits Uniform Allowance</v>
          </cell>
          <cell r="X1106">
            <v>2000</v>
          </cell>
          <cell r="Y1106">
            <v>2000</v>
          </cell>
          <cell r="Z1106">
            <v>3000</v>
          </cell>
          <cell r="AA1106">
            <v>2000</v>
          </cell>
          <cell r="AB1106">
            <v>750</v>
          </cell>
          <cell r="AC1106">
            <v>750</v>
          </cell>
          <cell r="AD1106" t="str">
            <v>∆</v>
          </cell>
          <cell r="AE1106">
            <v>0</v>
          </cell>
        </row>
        <row r="1107">
          <cell r="V1107" t="str">
            <v>100.11.00.250-5100.11</v>
          </cell>
          <cell r="W1107" t="str">
            <v>Benefits Medicare</v>
          </cell>
          <cell r="X1107">
            <v>3000</v>
          </cell>
          <cell r="Y1107">
            <v>3000</v>
          </cell>
          <cell r="Z1107">
            <v>3000</v>
          </cell>
          <cell r="AA1107">
            <v>3000</v>
          </cell>
          <cell r="AB1107">
            <v>2498</v>
          </cell>
          <cell r="AC1107">
            <v>2498</v>
          </cell>
          <cell r="AD1107" t="str">
            <v>∆</v>
          </cell>
          <cell r="AE1107">
            <v>0</v>
          </cell>
        </row>
        <row r="1108">
          <cell r="V1108" t="str">
            <v>100.11.00.250-5100.15</v>
          </cell>
          <cell r="W1108" t="str">
            <v>Benefits Cell Phone Allowance</v>
          </cell>
          <cell r="X1108">
            <v>2000</v>
          </cell>
          <cell r="Y1108">
            <v>2000</v>
          </cell>
          <cell r="Z1108">
            <v>2000</v>
          </cell>
          <cell r="AA1108">
            <v>1000</v>
          </cell>
          <cell r="AB1108">
            <v>1138</v>
          </cell>
          <cell r="AC1108">
            <v>1138</v>
          </cell>
          <cell r="AD1108" t="str">
            <v>∆</v>
          </cell>
          <cell r="AE1108">
            <v>0</v>
          </cell>
        </row>
        <row r="1109">
          <cell r="W1109" t="str">
            <v>TOTAL : PERSONNEL</v>
          </cell>
          <cell r="X1109">
            <v>261000</v>
          </cell>
          <cell r="Y1109">
            <v>242000</v>
          </cell>
          <cell r="Z1109">
            <v>257000</v>
          </cell>
          <cell r="AA1109">
            <v>266000</v>
          </cell>
          <cell r="AB1109">
            <v>247628</v>
          </cell>
          <cell r="AC1109">
            <v>287509</v>
          </cell>
          <cell r="AD1109" t="str">
            <v>∆</v>
          </cell>
          <cell r="AE1109">
            <v>39881</v>
          </cell>
        </row>
        <row r="1110">
          <cell r="AB1110" t="str">
            <v/>
          </cell>
          <cell r="AC1110" t="str">
            <v/>
          </cell>
          <cell r="AD1110" t="str">
            <v>∆</v>
          </cell>
        </row>
        <row r="1111">
          <cell r="V1111" t="str">
            <v>[100] GENERAL FUND : POLICE DEPARTMENT : NON DIVISIONAL</v>
          </cell>
        </row>
        <row r="1112">
          <cell r="V1112" t="str">
            <v>CODE COMPLIANCE : OPERATIONS</v>
          </cell>
          <cell r="AB1112" t="str">
            <v/>
          </cell>
          <cell r="AC1112" t="str">
            <v/>
          </cell>
          <cell r="AD1112" t="str">
            <v>∆</v>
          </cell>
        </row>
        <row r="1113">
          <cell r="V1113" t="str">
            <v>100.11.00.250-6000.01</v>
          </cell>
          <cell r="W1113" t="str">
            <v>Professional Services General</v>
          </cell>
          <cell r="X1113">
            <v>0</v>
          </cell>
          <cell r="Y1113">
            <v>0</v>
          </cell>
          <cell r="Z1113">
            <v>0</v>
          </cell>
          <cell r="AA1113">
            <v>10000</v>
          </cell>
          <cell r="AB1113">
            <v>10000</v>
          </cell>
          <cell r="AC1113">
            <v>20000</v>
          </cell>
          <cell r="AD1113" t="str">
            <v>∆</v>
          </cell>
          <cell r="AE1113">
            <v>10000</v>
          </cell>
        </row>
        <row r="1114">
          <cell r="V1114" t="str">
            <v>100.11.00.250-6000.11</v>
          </cell>
          <cell r="W1114" t="str">
            <v>Professional Services County Admin Fee</v>
          </cell>
          <cell r="X1114">
            <v>0</v>
          </cell>
          <cell r="Y1114">
            <v>0</v>
          </cell>
          <cell r="Z1114">
            <v>-1000</v>
          </cell>
          <cell r="AA1114">
            <v>0</v>
          </cell>
          <cell r="AB1114">
            <v>0</v>
          </cell>
          <cell r="AC1114">
            <v>0</v>
          </cell>
          <cell r="AD1114" t="str">
            <v>∆</v>
          </cell>
          <cell r="AE1114">
            <v>0</v>
          </cell>
        </row>
        <row r="1115">
          <cell r="V1115" t="str">
            <v>100.11.00.250-6000.18</v>
          </cell>
          <cell r="W1115" t="str">
            <v>Professional Services Legal</v>
          </cell>
          <cell r="X1115">
            <v>0</v>
          </cell>
          <cell r="Y1115">
            <v>31000</v>
          </cell>
          <cell r="Z1115">
            <v>16000</v>
          </cell>
          <cell r="AA1115">
            <v>19000</v>
          </cell>
          <cell r="AB1115">
            <v>0</v>
          </cell>
          <cell r="AC1115">
            <v>0</v>
          </cell>
          <cell r="AD1115" t="str">
            <v>∆</v>
          </cell>
          <cell r="AE1115">
            <v>0</v>
          </cell>
        </row>
        <row r="1116">
          <cell r="V1116" t="str">
            <v>100.11.00.250-6000.29</v>
          </cell>
          <cell r="W1116" t="str">
            <v>Professional Services Recording Fees</v>
          </cell>
          <cell r="X1116">
            <v>2000</v>
          </cell>
          <cell r="Y1116">
            <v>1000</v>
          </cell>
          <cell r="Z1116">
            <v>12000</v>
          </cell>
          <cell r="AA1116">
            <v>3000</v>
          </cell>
          <cell r="AB1116">
            <v>1000</v>
          </cell>
          <cell r="AC1116">
            <v>1000</v>
          </cell>
          <cell r="AD1116" t="str">
            <v>∆</v>
          </cell>
          <cell r="AE1116">
            <v>0</v>
          </cell>
        </row>
        <row r="1117">
          <cell r="V1117" t="str">
            <v>100.11.00.250-6200.01</v>
          </cell>
          <cell r="W1117" t="str">
            <v>Supplies Office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 t="str">
            <v>∆</v>
          </cell>
          <cell r="AE1117">
            <v>0</v>
          </cell>
        </row>
        <row r="1118">
          <cell r="V1118" t="str">
            <v>100.11.00.250-6200.02</v>
          </cell>
          <cell r="W1118" t="str">
            <v>Supplies Special Department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 t="str">
            <v>∆</v>
          </cell>
          <cell r="AE1118">
            <v>0</v>
          </cell>
        </row>
        <row r="1119">
          <cell r="V1119" t="str">
            <v>100.11.00.250-6300.01</v>
          </cell>
          <cell r="W1119" t="str">
            <v>Dues &amp; Subscriptions Memberships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600</v>
          </cell>
          <cell r="AC1119">
            <v>600</v>
          </cell>
          <cell r="AD1119" t="str">
            <v>∆</v>
          </cell>
          <cell r="AE1119">
            <v>0</v>
          </cell>
        </row>
        <row r="1120">
          <cell r="V1120" t="str">
            <v>100.11.00.250-6600.04</v>
          </cell>
          <cell r="W1120" t="str">
            <v>Administrative Expenses Training/Conferences</v>
          </cell>
          <cell r="X1120">
            <v>0</v>
          </cell>
          <cell r="Y1120">
            <v>3000</v>
          </cell>
          <cell r="Z1120">
            <v>2000</v>
          </cell>
          <cell r="AA1120">
            <v>1000</v>
          </cell>
          <cell r="AB1120">
            <v>2500</v>
          </cell>
          <cell r="AC1120">
            <v>2500</v>
          </cell>
          <cell r="AD1120" t="str">
            <v>∆</v>
          </cell>
          <cell r="AE1120">
            <v>0</v>
          </cell>
        </row>
        <row r="1121">
          <cell r="V1121" t="str">
            <v>100.11.00.250-6600.07</v>
          </cell>
          <cell r="W1121" t="str">
            <v>Administrative Expenses Employee Recruitment</v>
          </cell>
          <cell r="X1121">
            <v>0</v>
          </cell>
          <cell r="Y1121">
            <v>0</v>
          </cell>
          <cell r="Z1121">
            <v>1000</v>
          </cell>
          <cell r="AA1121">
            <v>0</v>
          </cell>
          <cell r="AB1121">
            <v>0</v>
          </cell>
          <cell r="AC1121">
            <v>0</v>
          </cell>
          <cell r="AD1121" t="str">
            <v>∆</v>
          </cell>
          <cell r="AE1121">
            <v>0</v>
          </cell>
        </row>
        <row r="1122">
          <cell r="W1122" t="str">
            <v>TOTAL : OPERATIONS</v>
          </cell>
          <cell r="X1122">
            <v>2000</v>
          </cell>
          <cell r="Y1122">
            <v>35000</v>
          </cell>
          <cell r="Z1122">
            <v>30000</v>
          </cell>
          <cell r="AA1122">
            <v>33000</v>
          </cell>
          <cell r="AB1122">
            <v>14100</v>
          </cell>
          <cell r="AC1122">
            <v>24100</v>
          </cell>
          <cell r="AD1122" t="str">
            <v>∆</v>
          </cell>
          <cell r="AE1122">
            <v>10000</v>
          </cell>
        </row>
        <row r="1123">
          <cell r="AB1123" t="str">
            <v/>
          </cell>
          <cell r="AC1123" t="str">
            <v/>
          </cell>
          <cell r="AD1123" t="str">
            <v>∆</v>
          </cell>
        </row>
        <row r="1124">
          <cell r="V1124" t="str">
            <v>[100] GENERAL FUND : POLICE DEPARTMENT : NON DIVISIONAL</v>
          </cell>
        </row>
        <row r="1125">
          <cell r="V1125" t="str">
            <v>ASSET SEIZURE : OPERATIONS</v>
          </cell>
          <cell r="AB1125" t="str">
            <v/>
          </cell>
          <cell r="AC1125" t="str">
            <v/>
          </cell>
          <cell r="AD1125" t="str">
            <v>∆</v>
          </cell>
        </row>
        <row r="1126">
          <cell r="V1126" t="str">
            <v>100.11.00.260-6000.01</v>
          </cell>
          <cell r="W1126" t="str">
            <v>Professional Services General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 t="str">
            <v>∆</v>
          </cell>
          <cell r="AE1126">
            <v>0</v>
          </cell>
        </row>
        <row r="1127">
          <cell r="V1127" t="str">
            <v>100.11.00.260-6100.02</v>
          </cell>
          <cell r="W1127" t="str">
            <v>Utilities Telephone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 t="str">
            <v>∆</v>
          </cell>
          <cell r="AE1127">
            <v>0</v>
          </cell>
        </row>
        <row r="1128">
          <cell r="V1128" t="str">
            <v>100.11.00.260-6200.02</v>
          </cell>
          <cell r="W1128" t="str">
            <v>Supplies Special Department</v>
          </cell>
          <cell r="X1128">
            <v>0</v>
          </cell>
          <cell r="Y1128">
            <v>0</v>
          </cell>
          <cell r="Z1128">
            <v>35000</v>
          </cell>
          <cell r="AA1128">
            <v>15000</v>
          </cell>
          <cell r="AB1128">
            <v>94379</v>
          </cell>
          <cell r="AC1128">
            <v>63000</v>
          </cell>
          <cell r="AD1128" t="str">
            <v>∆</v>
          </cell>
          <cell r="AE1128">
            <v>-31379</v>
          </cell>
        </row>
        <row r="1129">
          <cell r="V1129" t="str">
            <v>100.11.00.260-6200.09</v>
          </cell>
          <cell r="W1129" t="str">
            <v>Supplies Data Processing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 t="str">
            <v>∆</v>
          </cell>
          <cell r="AE1129">
            <v>0</v>
          </cell>
        </row>
        <row r="1130">
          <cell r="V1130" t="str">
            <v>100.11.00.260-6210.21</v>
          </cell>
          <cell r="W1130" t="str">
            <v>Supplies-Police SWAT</v>
          </cell>
          <cell r="X1130">
            <v>0</v>
          </cell>
          <cell r="Y1130">
            <v>0</v>
          </cell>
          <cell r="Z1130">
            <v>10000</v>
          </cell>
          <cell r="AA1130">
            <v>0</v>
          </cell>
          <cell r="AB1130">
            <v>0</v>
          </cell>
          <cell r="AC1130">
            <v>0</v>
          </cell>
          <cell r="AD1130" t="str">
            <v>∆</v>
          </cell>
          <cell r="AE1130">
            <v>0</v>
          </cell>
        </row>
        <row r="1131">
          <cell r="V1131" t="str">
            <v>100.11.00.260-6350.01</v>
          </cell>
          <cell r="W1131" t="str">
            <v>Maintenance Agreements &amp; Licenses License/Software Maintenance</v>
          </cell>
          <cell r="X1131">
            <v>4000</v>
          </cell>
          <cell r="Y1131">
            <v>4000</v>
          </cell>
          <cell r="Z1131">
            <v>4000</v>
          </cell>
          <cell r="AA1131">
            <v>5000</v>
          </cell>
          <cell r="AB1131">
            <v>4000</v>
          </cell>
          <cell r="AC1131">
            <v>4000</v>
          </cell>
          <cell r="AD1131" t="str">
            <v>∆</v>
          </cell>
          <cell r="AE1131">
            <v>0</v>
          </cell>
        </row>
        <row r="1132">
          <cell r="V1132" t="str">
            <v>100.11.00.260-6600.04</v>
          </cell>
          <cell r="W1132" t="str">
            <v>Administrative Expenses Training/Conferences</v>
          </cell>
          <cell r="X1132">
            <v>4000</v>
          </cell>
          <cell r="Y1132">
            <v>6000</v>
          </cell>
          <cell r="Z1132">
            <v>8000</v>
          </cell>
          <cell r="AA1132">
            <v>0</v>
          </cell>
          <cell r="AB1132">
            <v>8000</v>
          </cell>
          <cell r="AC1132">
            <v>8000</v>
          </cell>
          <cell r="AD1132" t="str">
            <v>∆</v>
          </cell>
          <cell r="AE1132">
            <v>0</v>
          </cell>
        </row>
        <row r="1133">
          <cell r="W1133" t="str">
            <v>TOTAL : OPERATIONS</v>
          </cell>
          <cell r="X1133">
            <v>8000</v>
          </cell>
          <cell r="Y1133">
            <v>10000</v>
          </cell>
          <cell r="Z1133">
            <v>57000</v>
          </cell>
          <cell r="AA1133">
            <v>20000</v>
          </cell>
          <cell r="AB1133">
            <v>106379</v>
          </cell>
          <cell r="AC1133">
            <v>75000</v>
          </cell>
          <cell r="AD1133" t="str">
            <v>∆</v>
          </cell>
          <cell r="AE1133">
            <v>-31379</v>
          </cell>
        </row>
        <row r="1134">
          <cell r="AB1134" t="str">
            <v/>
          </cell>
          <cell r="AC1134" t="str">
            <v/>
          </cell>
          <cell r="AD1134" t="str">
            <v>∆</v>
          </cell>
        </row>
        <row r="1135">
          <cell r="V1135" t="str">
            <v>[100] GENERAL FUND : POLICE DEPARTMENT : NON DIVISIONAL</v>
          </cell>
        </row>
        <row r="1136">
          <cell r="V1136" t="str">
            <v>ASSET SEIZURE : CAPITAL</v>
          </cell>
          <cell r="AB1136" t="str">
            <v/>
          </cell>
          <cell r="AC1136" t="str">
            <v/>
          </cell>
          <cell r="AD1136" t="str">
            <v>∆</v>
          </cell>
        </row>
        <row r="1137">
          <cell r="V1137" t="str">
            <v>100.11.00.260-7000.02</v>
          </cell>
          <cell r="W1137" t="str">
            <v>Capital Outlay Vehicles-Major</v>
          </cell>
          <cell r="X1137">
            <v>0</v>
          </cell>
          <cell r="Y1137">
            <v>19000</v>
          </cell>
          <cell r="Z1137">
            <v>104000</v>
          </cell>
          <cell r="AA1137">
            <v>100000</v>
          </cell>
          <cell r="AB1137">
            <v>140461</v>
          </cell>
          <cell r="AC1137">
            <v>140461</v>
          </cell>
          <cell r="AD1137" t="str">
            <v>∆</v>
          </cell>
          <cell r="AE1137">
            <v>0</v>
          </cell>
        </row>
        <row r="1138">
          <cell r="V1138" t="str">
            <v>100.11.00.260-7000.03</v>
          </cell>
          <cell r="W1138" t="str">
            <v>Capital Outlay Equipment New</v>
          </cell>
          <cell r="X1138">
            <v>0</v>
          </cell>
          <cell r="Y1138">
            <v>49000</v>
          </cell>
          <cell r="Z1138">
            <v>0</v>
          </cell>
          <cell r="AA1138">
            <v>0</v>
          </cell>
          <cell r="AB1138">
            <v>39899</v>
          </cell>
          <cell r="AC1138">
            <v>39899</v>
          </cell>
          <cell r="AD1138" t="str">
            <v>∆</v>
          </cell>
          <cell r="AE1138">
            <v>0</v>
          </cell>
        </row>
        <row r="1139">
          <cell r="V1139" t="str">
            <v>100.11.00.260-7000.04</v>
          </cell>
          <cell r="W1139" t="str">
            <v>Capital Outlay Equipment Replacement</v>
          </cell>
          <cell r="X1139">
            <v>26000</v>
          </cell>
          <cell r="Y1139">
            <v>0</v>
          </cell>
          <cell r="Z1139">
            <v>0</v>
          </cell>
          <cell r="AA1139">
            <v>0</v>
          </cell>
          <cell r="AB1139">
            <v>90000</v>
          </cell>
          <cell r="AC1139">
            <v>90000</v>
          </cell>
          <cell r="AD1139" t="str">
            <v>∆</v>
          </cell>
          <cell r="AE1139">
            <v>0</v>
          </cell>
        </row>
        <row r="1140">
          <cell r="W1140" t="str">
            <v>TOTAL : CAPITAL</v>
          </cell>
          <cell r="X1140">
            <v>26000</v>
          </cell>
          <cell r="Y1140">
            <v>68000</v>
          </cell>
          <cell r="Z1140">
            <v>104000</v>
          </cell>
          <cell r="AA1140">
            <v>100000</v>
          </cell>
          <cell r="AB1140">
            <v>270360</v>
          </cell>
          <cell r="AC1140">
            <v>270360</v>
          </cell>
          <cell r="AD1140" t="str">
            <v>∆</v>
          </cell>
          <cell r="AE1140">
            <v>0</v>
          </cell>
        </row>
        <row r="1141">
          <cell r="AB1141" t="str">
            <v/>
          </cell>
          <cell r="AC1141" t="str">
            <v/>
          </cell>
          <cell r="AD1141" t="str">
            <v>∆</v>
          </cell>
        </row>
        <row r="1142">
          <cell r="V1142" t="str">
            <v>[100] GENERAL FUND : POLICE DEPARTMENT : ANIMAL SERVICES</v>
          </cell>
        </row>
        <row r="1143">
          <cell r="V1143" t="str">
            <v>ANIMAL  SERVICES : PERSONNEL</v>
          </cell>
          <cell r="AB1143" t="str">
            <v/>
          </cell>
          <cell r="AC1143" t="str">
            <v/>
          </cell>
          <cell r="AD1143" t="str">
            <v>∆</v>
          </cell>
        </row>
        <row r="1144">
          <cell r="V1144" t="str">
            <v>100.11.10.270-5000.01</v>
          </cell>
          <cell r="W1144" t="str">
            <v>Salaries Regular</v>
          </cell>
          <cell r="X1144">
            <v>136000</v>
          </cell>
          <cell r="Y1144">
            <v>176000</v>
          </cell>
          <cell r="Z1144">
            <v>212000</v>
          </cell>
          <cell r="AA1144">
            <v>190000</v>
          </cell>
          <cell r="AB1144">
            <v>193791</v>
          </cell>
          <cell r="AC1144">
            <v>193791</v>
          </cell>
          <cell r="AD1144" t="str">
            <v>∆</v>
          </cell>
          <cell r="AE1144">
            <v>0</v>
          </cell>
        </row>
        <row r="1145">
          <cell r="V1145" t="str">
            <v>100.11.10.270-5000.02</v>
          </cell>
          <cell r="W1145" t="str">
            <v>Salaries Part Time</v>
          </cell>
          <cell r="X1145">
            <v>34000</v>
          </cell>
          <cell r="Y1145">
            <v>32000</v>
          </cell>
          <cell r="Z1145">
            <v>27000</v>
          </cell>
          <cell r="AA1145">
            <v>24000</v>
          </cell>
          <cell r="AB1145">
            <v>0</v>
          </cell>
          <cell r="AC1145">
            <v>0</v>
          </cell>
          <cell r="AD1145" t="str">
            <v>∆</v>
          </cell>
          <cell r="AE1145">
            <v>0</v>
          </cell>
        </row>
        <row r="1146">
          <cell r="V1146" t="str">
            <v>100.11.10.270-5000.03</v>
          </cell>
          <cell r="W1146" t="str">
            <v>Salaries Overtime</v>
          </cell>
          <cell r="X1146">
            <v>9000</v>
          </cell>
          <cell r="Y1146">
            <v>7000</v>
          </cell>
          <cell r="Z1146">
            <v>6000</v>
          </cell>
          <cell r="AA1146">
            <v>4000</v>
          </cell>
          <cell r="AB1146">
            <v>6000</v>
          </cell>
          <cell r="AC1146">
            <v>6000</v>
          </cell>
          <cell r="AD1146" t="str">
            <v>∆</v>
          </cell>
          <cell r="AE1146">
            <v>0</v>
          </cell>
        </row>
        <row r="1147">
          <cell r="V1147" t="str">
            <v>100.11.10.270-5000.04</v>
          </cell>
          <cell r="W1147" t="str">
            <v>Salaries Holiday Pay</v>
          </cell>
          <cell r="X1147">
            <v>0</v>
          </cell>
          <cell r="Y1147">
            <v>1000</v>
          </cell>
          <cell r="Z1147">
            <v>1000</v>
          </cell>
          <cell r="AA1147">
            <v>2000</v>
          </cell>
          <cell r="AB1147">
            <v>0</v>
          </cell>
          <cell r="AC1147">
            <v>0</v>
          </cell>
          <cell r="AD1147" t="str">
            <v>∆</v>
          </cell>
          <cell r="AE1147">
            <v>0</v>
          </cell>
        </row>
        <row r="1148">
          <cell r="V1148" t="str">
            <v>100.11.10.270-5000.08</v>
          </cell>
          <cell r="W1148" t="str">
            <v>Salaries Longevity Pay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3300</v>
          </cell>
          <cell r="AC1148">
            <v>3300</v>
          </cell>
          <cell r="AD1148" t="str">
            <v>∆</v>
          </cell>
          <cell r="AE1148">
            <v>0</v>
          </cell>
        </row>
        <row r="1149">
          <cell r="V1149" t="str">
            <v>100.11.10.270-5000.11</v>
          </cell>
          <cell r="W1149" t="str">
            <v>Salaries Worker's Comp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 t="str">
            <v>∆</v>
          </cell>
          <cell r="AE1149">
            <v>0</v>
          </cell>
        </row>
        <row r="1150">
          <cell r="V1150" t="str">
            <v>100.11.10.270-5100.00</v>
          </cell>
          <cell r="W1150" t="str">
            <v>Benefits PERS Pool Liability</v>
          </cell>
          <cell r="X1150">
            <v>22000</v>
          </cell>
          <cell r="Y1150">
            <v>31000</v>
          </cell>
          <cell r="Z1150">
            <v>39000</v>
          </cell>
          <cell r="AA1150">
            <v>36000</v>
          </cell>
          <cell r="AB1150">
            <v>45466</v>
          </cell>
          <cell r="AC1150">
            <v>49000</v>
          </cell>
          <cell r="AD1150" t="str">
            <v>∆</v>
          </cell>
          <cell r="AE1150">
            <v>3534</v>
          </cell>
        </row>
        <row r="1151">
          <cell r="V1151" t="str">
            <v>100.11.10.270-5100.01</v>
          </cell>
          <cell r="W1151" t="str">
            <v>Benefits Retirement</v>
          </cell>
          <cell r="X1151">
            <v>0</v>
          </cell>
          <cell r="Y1151">
            <v>0</v>
          </cell>
          <cell r="Z1151">
            <v>1000</v>
          </cell>
          <cell r="AA1151">
            <v>1000</v>
          </cell>
          <cell r="AB1151">
            <v>1417</v>
          </cell>
          <cell r="AC1151">
            <v>1417</v>
          </cell>
          <cell r="AD1151" t="str">
            <v>∆</v>
          </cell>
          <cell r="AE1151">
            <v>0</v>
          </cell>
        </row>
        <row r="1152">
          <cell r="V1152" t="str">
            <v>100.11.10.270-5100.02</v>
          </cell>
          <cell r="W1152" t="str">
            <v>Benefits Health Insurance</v>
          </cell>
          <cell r="X1152">
            <v>22000</v>
          </cell>
          <cell r="Y1152">
            <v>12000</v>
          </cell>
          <cell r="Z1152">
            <v>19000</v>
          </cell>
          <cell r="AA1152">
            <v>5000</v>
          </cell>
          <cell r="AB1152">
            <v>18780</v>
          </cell>
          <cell r="AC1152">
            <v>18780</v>
          </cell>
          <cell r="AD1152" t="str">
            <v>∆</v>
          </cell>
          <cell r="AE1152">
            <v>0</v>
          </cell>
        </row>
        <row r="1153">
          <cell r="V1153" t="str">
            <v>100.11.10.270-5100.03</v>
          </cell>
          <cell r="W1153" t="str">
            <v>Benefits Dental Insurance</v>
          </cell>
          <cell r="X1153">
            <v>2000</v>
          </cell>
          <cell r="Y1153">
            <v>2000</v>
          </cell>
          <cell r="Z1153">
            <v>3000</v>
          </cell>
          <cell r="AA1153">
            <v>2000</v>
          </cell>
          <cell r="AB1153">
            <v>3117</v>
          </cell>
          <cell r="AC1153">
            <v>3117</v>
          </cell>
          <cell r="AD1153" t="str">
            <v>∆</v>
          </cell>
          <cell r="AE1153">
            <v>0</v>
          </cell>
        </row>
        <row r="1154">
          <cell r="V1154" t="str">
            <v>100.11.10.270-5100.04</v>
          </cell>
          <cell r="W1154" t="str">
            <v>Benefits Vision Insurance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522</v>
          </cell>
          <cell r="AC1154">
            <v>522</v>
          </cell>
          <cell r="AD1154" t="str">
            <v>∆</v>
          </cell>
          <cell r="AE1154">
            <v>0</v>
          </cell>
        </row>
        <row r="1155">
          <cell r="V1155" t="str">
            <v>100.11.10.270-5100.05</v>
          </cell>
          <cell r="W1155" t="str">
            <v>Benefits Life Insurance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54</v>
          </cell>
          <cell r="AC1155">
            <v>54</v>
          </cell>
          <cell r="AD1155" t="str">
            <v>∆</v>
          </cell>
          <cell r="AE1155">
            <v>0</v>
          </cell>
        </row>
        <row r="1156">
          <cell r="V1156" t="str">
            <v>100.11.10.270-5100.06</v>
          </cell>
          <cell r="W1156" t="str">
            <v>Benefits Worker's Comp</v>
          </cell>
          <cell r="X1156">
            <v>7000</v>
          </cell>
          <cell r="Y1156">
            <v>7000</v>
          </cell>
          <cell r="Z1156">
            <v>13000</v>
          </cell>
          <cell r="AA1156">
            <v>12000</v>
          </cell>
          <cell r="AB1156">
            <v>12000</v>
          </cell>
          <cell r="AC1156">
            <v>16000</v>
          </cell>
          <cell r="AD1156" t="str">
            <v>∆</v>
          </cell>
          <cell r="AE1156">
            <v>4000</v>
          </cell>
        </row>
        <row r="1157">
          <cell r="V1157" t="str">
            <v>100.11.10.270-5100.07</v>
          </cell>
          <cell r="W1157" t="str">
            <v>Benefits Long Term Disability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>
            <v>612</v>
          </cell>
          <cell r="AC1157">
            <v>612</v>
          </cell>
          <cell r="AD1157" t="str">
            <v>∆</v>
          </cell>
          <cell r="AE1157">
            <v>0</v>
          </cell>
        </row>
        <row r="1158">
          <cell r="V1158" t="str">
            <v>100.11.10.270-5100.08</v>
          </cell>
          <cell r="W1158" t="str">
            <v>Benefits Deferred Compensation</v>
          </cell>
          <cell r="X1158">
            <v>0</v>
          </cell>
          <cell r="Y1158">
            <v>0</v>
          </cell>
          <cell r="Z1158">
            <v>0</v>
          </cell>
          <cell r="AA1158">
            <v>7000</v>
          </cell>
          <cell r="AB1158">
            <v>7321</v>
          </cell>
          <cell r="AC1158">
            <v>7321</v>
          </cell>
          <cell r="AD1158" t="str">
            <v>∆</v>
          </cell>
          <cell r="AE1158">
            <v>0</v>
          </cell>
        </row>
        <row r="1159">
          <cell r="V1159" t="str">
            <v>100.11.10.270-5100.09</v>
          </cell>
          <cell r="W1159" t="str">
            <v>Benefits Unemployment Insurance</v>
          </cell>
          <cell r="X1159">
            <v>0</v>
          </cell>
          <cell r="Y1159">
            <v>0</v>
          </cell>
          <cell r="Z1159">
            <v>5000</v>
          </cell>
          <cell r="AA1159">
            <v>9000</v>
          </cell>
          <cell r="AB1159">
            <v>0</v>
          </cell>
          <cell r="AC1159">
            <v>0</v>
          </cell>
          <cell r="AD1159" t="str">
            <v>∆</v>
          </cell>
          <cell r="AE1159">
            <v>0</v>
          </cell>
        </row>
        <row r="1160">
          <cell r="V1160" t="str">
            <v>100.11.10.270-5100.10</v>
          </cell>
          <cell r="W1160" t="str">
            <v>Benefits Uniform Allowance</v>
          </cell>
          <cell r="X1160">
            <v>3000</v>
          </cell>
          <cell r="Y1160">
            <v>3000</v>
          </cell>
          <cell r="Z1160">
            <v>5000</v>
          </cell>
          <cell r="AA1160">
            <v>4000</v>
          </cell>
          <cell r="AB1160">
            <v>2250</v>
          </cell>
          <cell r="AC1160">
            <v>2250</v>
          </cell>
          <cell r="AD1160" t="str">
            <v>∆</v>
          </cell>
          <cell r="AE1160">
            <v>0</v>
          </cell>
        </row>
        <row r="1161">
          <cell r="V1161" t="str">
            <v>100.11.10.270-5100.11</v>
          </cell>
          <cell r="W1161" t="str">
            <v>Benefits Medicare</v>
          </cell>
          <cell r="X1161">
            <v>3000</v>
          </cell>
          <cell r="Y1161">
            <v>3000</v>
          </cell>
          <cell r="Z1161">
            <v>4000</v>
          </cell>
          <cell r="AA1161">
            <v>3000</v>
          </cell>
          <cell r="AB1161">
            <v>2998</v>
          </cell>
          <cell r="AC1161">
            <v>2998</v>
          </cell>
          <cell r="AD1161" t="str">
            <v>∆</v>
          </cell>
          <cell r="AE1161">
            <v>0</v>
          </cell>
        </row>
        <row r="1162">
          <cell r="V1162" t="str">
            <v>100.11.10.270-5100.12</v>
          </cell>
          <cell r="W1162" t="str">
            <v>Benefits Annual Physical Exam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 t="str">
            <v>∆</v>
          </cell>
          <cell r="AE1162">
            <v>0</v>
          </cell>
        </row>
        <row r="1163">
          <cell r="V1163" t="str">
            <v>100.11.10.270-5100.17</v>
          </cell>
          <cell r="W1163" t="str">
            <v>Benefits Other Post Employment Benefits</v>
          </cell>
          <cell r="X1163">
            <v>26000</v>
          </cell>
          <cell r="Y1163">
            <v>23000</v>
          </cell>
          <cell r="Z1163">
            <v>17000</v>
          </cell>
          <cell r="AA1163">
            <v>12000</v>
          </cell>
          <cell r="AB1163">
            <v>12500</v>
          </cell>
          <cell r="AC1163">
            <v>12500</v>
          </cell>
          <cell r="AD1163" t="str">
            <v>∆</v>
          </cell>
          <cell r="AE1163">
            <v>0</v>
          </cell>
        </row>
        <row r="1164">
          <cell r="W1164" t="str">
            <v>TOTAL : PERSONNEL</v>
          </cell>
          <cell r="X1164">
            <v>264000</v>
          </cell>
          <cell r="Y1164">
            <v>297000</v>
          </cell>
          <cell r="Z1164">
            <v>352000</v>
          </cell>
          <cell r="AA1164">
            <v>311000</v>
          </cell>
          <cell r="AB1164">
            <v>310128</v>
          </cell>
          <cell r="AC1164">
            <v>317662</v>
          </cell>
          <cell r="AD1164" t="str">
            <v>∆</v>
          </cell>
          <cell r="AE1164">
            <v>7534</v>
          </cell>
        </row>
        <row r="1165">
          <cell r="AB1165" t="str">
            <v/>
          </cell>
          <cell r="AC1165" t="str">
            <v/>
          </cell>
          <cell r="AD1165" t="str">
            <v>∆</v>
          </cell>
        </row>
        <row r="1166">
          <cell r="V1166" t="str">
            <v>[100] GENERAL FUND : POLICE DEPARTMENT : ANIMAL SERVICES</v>
          </cell>
        </row>
        <row r="1167">
          <cell r="V1167" t="str">
            <v>ANIMAL  SERVICES : OPERATIONS</v>
          </cell>
          <cell r="AB1167" t="str">
            <v/>
          </cell>
          <cell r="AC1167" t="str">
            <v/>
          </cell>
          <cell r="AD1167" t="str">
            <v>∆</v>
          </cell>
        </row>
        <row r="1168">
          <cell r="V1168" t="str">
            <v>100.11.10.270-6000.01</v>
          </cell>
          <cell r="W1168" t="str">
            <v>Professional Services General</v>
          </cell>
          <cell r="X1168">
            <v>7000</v>
          </cell>
          <cell r="Y1168">
            <v>6000</v>
          </cell>
          <cell r="Z1168">
            <v>6000</v>
          </cell>
          <cell r="AA1168">
            <v>24000</v>
          </cell>
          <cell r="AB1168">
            <v>17500</v>
          </cell>
          <cell r="AC1168">
            <v>17500</v>
          </cell>
          <cell r="AD1168" t="str">
            <v>∆</v>
          </cell>
          <cell r="AE1168">
            <v>0</v>
          </cell>
        </row>
        <row r="1169">
          <cell r="V1169" t="str">
            <v>100.11.10.270-6000.05</v>
          </cell>
          <cell r="W1169" t="str">
            <v>Professional Services Veterinarian</v>
          </cell>
          <cell r="X1169">
            <v>0</v>
          </cell>
          <cell r="Y1169">
            <v>1000</v>
          </cell>
          <cell r="Z1169">
            <v>3000</v>
          </cell>
          <cell r="AA1169">
            <v>0</v>
          </cell>
          <cell r="AB1169">
            <v>1200</v>
          </cell>
          <cell r="AC1169">
            <v>1200</v>
          </cell>
          <cell r="AD1169" t="str">
            <v>∆</v>
          </cell>
          <cell r="AE1169">
            <v>0</v>
          </cell>
        </row>
        <row r="1170">
          <cell r="V1170" t="str">
            <v>100.11.10.270-6000.06</v>
          </cell>
          <cell r="W1170" t="str">
            <v>Professional Services Spay/Neuter</v>
          </cell>
          <cell r="X1170">
            <v>23000</v>
          </cell>
          <cell r="Y1170">
            <v>20000</v>
          </cell>
          <cell r="Z1170">
            <v>27000</v>
          </cell>
          <cell r="AA1170">
            <v>18000</v>
          </cell>
          <cell r="AB1170">
            <v>27000</v>
          </cell>
          <cell r="AC1170">
            <v>27000</v>
          </cell>
          <cell r="AD1170" t="str">
            <v>∆</v>
          </cell>
          <cell r="AE1170">
            <v>0</v>
          </cell>
        </row>
        <row r="1171">
          <cell r="V1171" t="str">
            <v>100.11.10.270-6000.31</v>
          </cell>
          <cell r="W1171" t="str">
            <v>Professional Services Spay/Neuter Grant</v>
          </cell>
          <cell r="X1171">
            <v>0</v>
          </cell>
          <cell r="Y1171">
            <v>13000</v>
          </cell>
          <cell r="Z1171">
            <v>6000</v>
          </cell>
          <cell r="AA1171">
            <v>1000</v>
          </cell>
          <cell r="AB1171">
            <v>0</v>
          </cell>
          <cell r="AC1171">
            <v>0</v>
          </cell>
          <cell r="AD1171" t="str">
            <v>∆</v>
          </cell>
          <cell r="AE1171">
            <v>0</v>
          </cell>
        </row>
        <row r="1172">
          <cell r="V1172" t="str">
            <v>100.11.10.270-6100.01</v>
          </cell>
          <cell r="W1172" t="str">
            <v>Utilities Electric</v>
          </cell>
          <cell r="X1172">
            <v>25000</v>
          </cell>
          <cell r="Y1172">
            <v>30000</v>
          </cell>
          <cell r="Z1172">
            <v>26000</v>
          </cell>
          <cell r="AA1172">
            <v>28000</v>
          </cell>
          <cell r="AB1172">
            <v>2870</v>
          </cell>
          <cell r="AC1172">
            <v>32000</v>
          </cell>
          <cell r="AD1172" t="str">
            <v>∆</v>
          </cell>
          <cell r="AE1172">
            <v>29130</v>
          </cell>
        </row>
        <row r="1173">
          <cell r="V1173" t="str">
            <v>100.11.10.270-6100.02</v>
          </cell>
          <cell r="W1173" t="str">
            <v>Utilities Telephone</v>
          </cell>
          <cell r="X1173">
            <v>3000</v>
          </cell>
          <cell r="Y1173">
            <v>3000</v>
          </cell>
          <cell r="Z1173">
            <v>4000</v>
          </cell>
          <cell r="AA1173">
            <v>4000</v>
          </cell>
          <cell r="AB1173">
            <v>3605</v>
          </cell>
          <cell r="AC1173">
            <v>5000</v>
          </cell>
          <cell r="AD1173" t="str">
            <v>∆</v>
          </cell>
          <cell r="AE1173">
            <v>1395</v>
          </cell>
        </row>
        <row r="1174">
          <cell r="V1174" t="str">
            <v>100.11.10.270-6200.01</v>
          </cell>
          <cell r="W1174" t="str">
            <v>Supplies Office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500</v>
          </cell>
          <cell r="AC1174">
            <v>500</v>
          </cell>
          <cell r="AD1174" t="str">
            <v>∆</v>
          </cell>
          <cell r="AE1174">
            <v>0</v>
          </cell>
        </row>
        <row r="1175">
          <cell r="V1175" t="str">
            <v>100.11.10.270-6200.02</v>
          </cell>
          <cell r="W1175" t="str">
            <v>Supplies Special Department</v>
          </cell>
          <cell r="X1175">
            <v>7000</v>
          </cell>
          <cell r="Y1175">
            <v>5000</v>
          </cell>
          <cell r="Z1175">
            <v>3000</v>
          </cell>
          <cell r="AA1175">
            <v>6000</v>
          </cell>
          <cell r="AB1175">
            <v>6500</v>
          </cell>
          <cell r="AC1175">
            <v>6500</v>
          </cell>
          <cell r="AD1175" t="str">
            <v>∆</v>
          </cell>
          <cell r="AE1175">
            <v>0</v>
          </cell>
        </row>
        <row r="1176">
          <cell r="V1176" t="str">
            <v>100.11.10.270-6200.03</v>
          </cell>
          <cell r="W1176" t="str">
            <v>Supplies Copier Maintenance &amp; Supplies</v>
          </cell>
          <cell r="X1176">
            <v>5000</v>
          </cell>
          <cell r="Y1176">
            <v>7000</v>
          </cell>
          <cell r="Z1176">
            <v>5000</v>
          </cell>
          <cell r="AA1176">
            <v>5000</v>
          </cell>
          <cell r="AB1176">
            <v>5000</v>
          </cell>
          <cell r="AC1176">
            <v>5000</v>
          </cell>
          <cell r="AD1176" t="str">
            <v>∆</v>
          </cell>
          <cell r="AE1176">
            <v>0</v>
          </cell>
        </row>
        <row r="1177">
          <cell r="V1177" t="str">
            <v>100.11.10.270-6200.05</v>
          </cell>
          <cell r="W1177" t="str">
            <v>Supplies Gasoline</v>
          </cell>
          <cell r="X1177">
            <v>5000</v>
          </cell>
          <cell r="Y1177">
            <v>4000</v>
          </cell>
          <cell r="Z1177">
            <v>3000</v>
          </cell>
          <cell r="AA1177">
            <v>3000</v>
          </cell>
          <cell r="AB1177">
            <v>3675</v>
          </cell>
          <cell r="AC1177">
            <v>3675</v>
          </cell>
          <cell r="AD1177" t="str">
            <v>∆</v>
          </cell>
          <cell r="AE1177">
            <v>0</v>
          </cell>
        </row>
        <row r="1178">
          <cell r="V1178" t="str">
            <v>100.11.10.270-6200.08</v>
          </cell>
          <cell r="W1178" t="str">
            <v>Supplies Uniforms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500</v>
          </cell>
          <cell r="AC1178">
            <v>500</v>
          </cell>
          <cell r="AD1178" t="str">
            <v>∆</v>
          </cell>
          <cell r="AE1178">
            <v>0</v>
          </cell>
        </row>
        <row r="1179">
          <cell r="V1179" t="str">
            <v>100.11.10.270-6220.02</v>
          </cell>
          <cell r="W1179" t="str">
            <v>Supplies-Animal Control Shelter Food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1500</v>
          </cell>
          <cell r="AC1179">
            <v>1500</v>
          </cell>
          <cell r="AD1179" t="str">
            <v>∆</v>
          </cell>
          <cell r="AE1179">
            <v>0</v>
          </cell>
        </row>
        <row r="1180">
          <cell r="V1180" t="str">
            <v>100.11.10.270-6220.03</v>
          </cell>
          <cell r="W1180" t="str">
            <v>Supplies-Animal Control Identification Chips</v>
          </cell>
          <cell r="X1180">
            <v>6000</v>
          </cell>
          <cell r="Y1180">
            <v>0</v>
          </cell>
          <cell r="Z1180">
            <v>4000</v>
          </cell>
          <cell r="AA1180">
            <v>1000</v>
          </cell>
          <cell r="AB1180">
            <v>7500</v>
          </cell>
          <cell r="AC1180">
            <v>7500</v>
          </cell>
          <cell r="AD1180" t="str">
            <v>∆</v>
          </cell>
          <cell r="AE1180">
            <v>0</v>
          </cell>
        </row>
        <row r="1181">
          <cell r="V1181" t="str">
            <v>100.11.10.270-6220.04</v>
          </cell>
          <cell r="W1181" t="str">
            <v>Supplies-Animal Control Vaccines</v>
          </cell>
          <cell r="X1181">
            <v>3000</v>
          </cell>
          <cell r="Y1181">
            <v>2000</v>
          </cell>
          <cell r="Z1181">
            <v>3000</v>
          </cell>
          <cell r="AA1181">
            <v>0</v>
          </cell>
          <cell r="AB1181">
            <v>4250</v>
          </cell>
          <cell r="AC1181">
            <v>4250</v>
          </cell>
          <cell r="AD1181" t="str">
            <v>∆</v>
          </cell>
          <cell r="AE1181">
            <v>0</v>
          </cell>
        </row>
        <row r="1182">
          <cell r="V1182" t="str">
            <v>100.11.10.270-6300.01</v>
          </cell>
          <cell r="W1182" t="str">
            <v>Dues &amp; Subscriptions Memberships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450</v>
          </cell>
          <cell r="AC1182">
            <v>450</v>
          </cell>
          <cell r="AD1182" t="str">
            <v>∆</v>
          </cell>
          <cell r="AE1182">
            <v>0</v>
          </cell>
        </row>
        <row r="1183">
          <cell r="V1183" t="str">
            <v>100.11.10.270-6400.02</v>
          </cell>
          <cell r="W1183" t="str">
            <v>Repairs &amp; Maintenance Minor Equipment/Other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 t="str">
            <v>∆</v>
          </cell>
          <cell r="AE1183">
            <v>0</v>
          </cell>
        </row>
        <row r="1184">
          <cell r="V1184" t="str">
            <v>100.11.10.270-6400.07</v>
          </cell>
          <cell r="W1184" t="str">
            <v>Repairs &amp; Maintenance Radio Communication</v>
          </cell>
          <cell r="X1184">
            <v>1000</v>
          </cell>
          <cell r="Y1184">
            <v>1000</v>
          </cell>
          <cell r="Z1184">
            <v>1000</v>
          </cell>
          <cell r="AA1184">
            <v>1000</v>
          </cell>
          <cell r="AB1184">
            <v>850</v>
          </cell>
          <cell r="AC1184">
            <v>850</v>
          </cell>
          <cell r="AD1184" t="str">
            <v>∆</v>
          </cell>
          <cell r="AE1184">
            <v>0</v>
          </cell>
        </row>
        <row r="1185">
          <cell r="V1185" t="str">
            <v>100.11.10.270-6400.20</v>
          </cell>
          <cell r="W1185" t="str">
            <v>Repairs &amp; Maintenance Property Maintenance</v>
          </cell>
          <cell r="X1185">
            <v>4000</v>
          </cell>
          <cell r="Y1185">
            <v>4000</v>
          </cell>
          <cell r="Z1185">
            <v>4000</v>
          </cell>
          <cell r="AA1185">
            <v>5000</v>
          </cell>
          <cell r="AB1185">
            <v>3500</v>
          </cell>
          <cell r="AC1185">
            <v>3500</v>
          </cell>
          <cell r="AD1185" t="str">
            <v>∆</v>
          </cell>
          <cell r="AE1185">
            <v>0</v>
          </cell>
        </row>
        <row r="1186">
          <cell r="V1186" t="str">
            <v>100.11.10.270-6500.04</v>
          </cell>
          <cell r="W1186" t="str">
            <v>Claims &amp; Insurance Insurance Premiums</v>
          </cell>
          <cell r="X1186">
            <v>9000</v>
          </cell>
          <cell r="Y1186">
            <v>10000</v>
          </cell>
          <cell r="Z1186">
            <v>12000</v>
          </cell>
          <cell r="AA1186">
            <v>12000</v>
          </cell>
          <cell r="AB1186">
            <v>12000</v>
          </cell>
          <cell r="AC1186">
            <v>12000</v>
          </cell>
          <cell r="AD1186" t="str">
            <v>∆</v>
          </cell>
          <cell r="AE1186">
            <v>0</v>
          </cell>
        </row>
        <row r="1187">
          <cell r="V1187" t="str">
            <v>100.11.10.270-6600.04</v>
          </cell>
          <cell r="W1187" t="str">
            <v>Administrative Expenses Training/Conferences</v>
          </cell>
          <cell r="X1187">
            <v>2000</v>
          </cell>
          <cell r="Y1187">
            <v>2000</v>
          </cell>
          <cell r="Z1187">
            <v>1000</v>
          </cell>
          <cell r="AA1187">
            <v>0</v>
          </cell>
          <cell r="AB1187">
            <v>1750</v>
          </cell>
          <cell r="AC1187">
            <v>1750</v>
          </cell>
          <cell r="AD1187" t="str">
            <v>∆</v>
          </cell>
          <cell r="AE1187">
            <v>0</v>
          </cell>
        </row>
        <row r="1188">
          <cell r="V1188" t="str">
            <v>100.11.10.270-6600.07</v>
          </cell>
          <cell r="W1188" t="str">
            <v>Administrative Expenses Employee Recruitment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 t="str">
            <v>∆</v>
          </cell>
          <cell r="AE1188">
            <v>0</v>
          </cell>
        </row>
        <row r="1189">
          <cell r="W1189" t="str">
            <v>TOTAL : OPERATIONS</v>
          </cell>
          <cell r="X1189">
            <v>100000</v>
          </cell>
          <cell r="Y1189">
            <v>108000</v>
          </cell>
          <cell r="Z1189">
            <v>108000</v>
          </cell>
          <cell r="AA1189">
            <v>108000</v>
          </cell>
          <cell r="AB1189">
            <v>100150</v>
          </cell>
          <cell r="AC1189">
            <v>130675</v>
          </cell>
          <cell r="AD1189" t="str">
            <v>∆</v>
          </cell>
          <cell r="AE1189">
            <v>30525</v>
          </cell>
        </row>
        <row r="1190">
          <cell r="AB1190" t="str">
            <v/>
          </cell>
          <cell r="AC1190" t="str">
            <v/>
          </cell>
          <cell r="AD1190" t="str">
            <v>∆</v>
          </cell>
        </row>
        <row r="1191">
          <cell r="V1191" t="str">
            <v>[100] GENERAL FUND : POLICE DEPARTMENT : ANIMAL SERVICES</v>
          </cell>
        </row>
        <row r="1192">
          <cell r="V1192" t="str">
            <v>ANIMAL  SERVICES : CAPITAL</v>
          </cell>
          <cell r="AB1192" t="str">
            <v/>
          </cell>
          <cell r="AC1192" t="str">
            <v/>
          </cell>
          <cell r="AD1192" t="str">
            <v>∆</v>
          </cell>
        </row>
        <row r="1193">
          <cell r="V1193" t="str">
            <v>100.11.10.270-7000.03</v>
          </cell>
          <cell r="W1193" t="str">
            <v>Capital Outlay Equipment New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 t="str">
            <v>∆</v>
          </cell>
          <cell r="AE1193">
            <v>0</v>
          </cell>
        </row>
        <row r="1194">
          <cell r="W1194" t="str">
            <v>TOTAL : CAPITAL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 t="str">
            <v>∆</v>
          </cell>
          <cell r="AE1194">
            <v>0</v>
          </cell>
        </row>
        <row r="1196">
          <cell r="V1196" t="str">
            <v>[100] GENERAL FUND : FIRE DEPARTMENT : NON DIVISIONAL</v>
          </cell>
          <cell r="AB1196" t="str">
            <v/>
          </cell>
          <cell r="AC1196" t="str">
            <v/>
          </cell>
          <cell r="AD1196" t="str">
            <v>∆</v>
          </cell>
        </row>
        <row r="1197">
          <cell r="V1197" t="str">
            <v>ADMINISTRATION : PERSONNEL</v>
          </cell>
          <cell r="AB1197" t="str">
            <v/>
          </cell>
          <cell r="AC1197" t="str">
            <v/>
          </cell>
          <cell r="AD1197" t="str">
            <v>∆</v>
          </cell>
        </row>
        <row r="1198">
          <cell r="V1198" t="str">
            <v>100.13.00.001-5000.01</v>
          </cell>
          <cell r="W1198" t="str">
            <v>Salaries Regular</v>
          </cell>
          <cell r="X1198">
            <v>310000</v>
          </cell>
          <cell r="Y1198">
            <v>396000</v>
          </cell>
          <cell r="Z1198">
            <v>436000</v>
          </cell>
          <cell r="AA1198">
            <v>495000</v>
          </cell>
          <cell r="AB1198">
            <v>587255</v>
          </cell>
          <cell r="AC1198">
            <v>288000</v>
          </cell>
          <cell r="AD1198" t="str">
            <v>∆</v>
          </cell>
          <cell r="AE1198">
            <v>-299255</v>
          </cell>
        </row>
        <row r="1199">
          <cell r="V1199" t="str">
            <v>100.13.00.001-5000.02</v>
          </cell>
          <cell r="W1199" t="str">
            <v>Salaries Part Time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 t="str">
            <v>∆</v>
          </cell>
          <cell r="AE1199">
            <v>0</v>
          </cell>
        </row>
        <row r="1200">
          <cell r="V1200" t="str">
            <v>100.13.00.001-5000.03</v>
          </cell>
          <cell r="W1200" t="str">
            <v>Salaries Overtime</v>
          </cell>
          <cell r="X1200">
            <v>4000</v>
          </cell>
          <cell r="Y1200">
            <v>0</v>
          </cell>
          <cell r="Z1200">
            <v>0</v>
          </cell>
          <cell r="AA1200">
            <v>10000</v>
          </cell>
          <cell r="AB1200">
            <v>200</v>
          </cell>
          <cell r="AC1200">
            <v>200</v>
          </cell>
          <cell r="AD1200" t="str">
            <v>∆</v>
          </cell>
          <cell r="AE1200">
            <v>0</v>
          </cell>
        </row>
        <row r="1201">
          <cell r="V1201" t="str">
            <v>100.13.00.001-5000.04</v>
          </cell>
          <cell r="W1201" t="str">
            <v>Salaries Holiday Pay</v>
          </cell>
          <cell r="X1201">
            <v>0</v>
          </cell>
          <cell r="Y1201">
            <v>0</v>
          </cell>
          <cell r="Z1201">
            <v>0</v>
          </cell>
          <cell r="AA1201">
            <v>1000</v>
          </cell>
          <cell r="AB1201">
            <v>0</v>
          </cell>
          <cell r="AC1201">
            <v>0</v>
          </cell>
          <cell r="AD1201" t="str">
            <v>∆</v>
          </cell>
          <cell r="AE1201">
            <v>0</v>
          </cell>
        </row>
        <row r="1202">
          <cell r="V1202" t="str">
            <v>100.13.00.001-5000.06</v>
          </cell>
          <cell r="W1202" t="str">
            <v>Salaries Out of Class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 t="str">
            <v>∆</v>
          </cell>
          <cell r="AE1202">
            <v>0</v>
          </cell>
        </row>
        <row r="1203">
          <cell r="V1203" t="str">
            <v>100.13.00.001-5000.07</v>
          </cell>
          <cell r="W1203" t="str">
            <v>Salaries Admin Leave Pay</v>
          </cell>
          <cell r="X1203">
            <v>7000</v>
          </cell>
          <cell r="Y1203">
            <v>7000</v>
          </cell>
          <cell r="Z1203">
            <v>8000</v>
          </cell>
          <cell r="AA1203">
            <v>52000</v>
          </cell>
          <cell r="AB1203">
            <v>10914</v>
          </cell>
          <cell r="AC1203">
            <v>10914</v>
          </cell>
          <cell r="AD1203" t="str">
            <v>∆</v>
          </cell>
          <cell r="AE1203">
            <v>0</v>
          </cell>
        </row>
        <row r="1204">
          <cell r="V1204" t="str">
            <v>100.13.00.001-5000.08</v>
          </cell>
          <cell r="W1204" t="str">
            <v>Salaries Longevity Pay</v>
          </cell>
          <cell r="X1204">
            <v>5000</v>
          </cell>
          <cell r="Y1204">
            <v>5000</v>
          </cell>
          <cell r="Z1204">
            <v>6000</v>
          </cell>
          <cell r="AA1204">
            <v>7000</v>
          </cell>
          <cell r="AB1204">
            <v>6600</v>
          </cell>
          <cell r="AC1204">
            <v>6600</v>
          </cell>
          <cell r="AD1204" t="str">
            <v>∆</v>
          </cell>
          <cell r="AE1204">
            <v>0</v>
          </cell>
        </row>
        <row r="1205">
          <cell r="V1205" t="str">
            <v>100.13.00.001-5000.09</v>
          </cell>
          <cell r="W1205" t="str">
            <v>Salaries Mutual Aid Overtime</v>
          </cell>
          <cell r="X1205">
            <v>8000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 t="str">
            <v>∆</v>
          </cell>
          <cell r="AE1205">
            <v>0</v>
          </cell>
        </row>
        <row r="1206">
          <cell r="V1206" t="str">
            <v>100.13.00.001-5000.10</v>
          </cell>
          <cell r="W1206" t="str">
            <v>Salaries Furloughs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 t="str">
            <v>∆</v>
          </cell>
          <cell r="AE1206">
            <v>0</v>
          </cell>
        </row>
        <row r="1207">
          <cell r="V1207" t="str">
            <v>100.13.00.001-5000.12</v>
          </cell>
          <cell r="W1207" t="str">
            <v>Salaries Compensated Absences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 t="str">
            <v>∆</v>
          </cell>
          <cell r="AE1207">
            <v>0</v>
          </cell>
        </row>
        <row r="1208">
          <cell r="V1208" t="str">
            <v>100.13.00.001-5100.00</v>
          </cell>
          <cell r="W1208" t="str">
            <v>Benefits PERS Pool Liability</v>
          </cell>
          <cell r="X1208">
            <v>74000</v>
          </cell>
          <cell r="Y1208">
            <v>108000</v>
          </cell>
          <cell r="Z1208">
            <v>134000</v>
          </cell>
          <cell r="AA1208">
            <v>76000</v>
          </cell>
          <cell r="AB1208">
            <v>133711</v>
          </cell>
          <cell r="AC1208">
            <v>71000</v>
          </cell>
          <cell r="AD1208" t="str">
            <v>∆</v>
          </cell>
          <cell r="AE1208">
            <v>-62711</v>
          </cell>
        </row>
        <row r="1209">
          <cell r="V1209" t="str">
            <v>100.13.00.001-5100.01</v>
          </cell>
          <cell r="W1209" t="str">
            <v>Benefits Retirement</v>
          </cell>
          <cell r="X1209">
            <v>32000</v>
          </cell>
          <cell r="Y1209">
            <v>44000</v>
          </cell>
          <cell r="Z1209">
            <v>49000</v>
          </cell>
          <cell r="AA1209">
            <v>34000</v>
          </cell>
          <cell r="AB1209">
            <v>60616</v>
          </cell>
          <cell r="AC1209">
            <v>35000</v>
          </cell>
          <cell r="AD1209" t="str">
            <v>∆</v>
          </cell>
          <cell r="AE1209">
            <v>-25616</v>
          </cell>
        </row>
        <row r="1210">
          <cell r="V1210" t="str">
            <v>100.13.00.001-5100.02</v>
          </cell>
          <cell r="W1210" t="str">
            <v>Benefits Health Insurance</v>
          </cell>
          <cell r="X1210">
            <v>58000</v>
          </cell>
          <cell r="Y1210">
            <v>68000</v>
          </cell>
          <cell r="Z1210">
            <v>68000</v>
          </cell>
          <cell r="AA1210">
            <v>47000</v>
          </cell>
          <cell r="AB1210">
            <v>113020</v>
          </cell>
          <cell r="AC1210">
            <v>70000</v>
          </cell>
          <cell r="AD1210" t="str">
            <v>∆</v>
          </cell>
          <cell r="AE1210">
            <v>-43020</v>
          </cell>
        </row>
        <row r="1211">
          <cell r="V1211" t="str">
            <v>100.13.00.001-5100.03</v>
          </cell>
          <cell r="W1211" t="str">
            <v>Benefits Dental Insurance</v>
          </cell>
          <cell r="X1211">
            <v>4000</v>
          </cell>
          <cell r="Y1211">
            <v>5000</v>
          </cell>
          <cell r="Z1211">
            <v>5000</v>
          </cell>
          <cell r="AA1211">
            <v>2000</v>
          </cell>
          <cell r="AB1211">
            <v>7550</v>
          </cell>
          <cell r="AC1211">
            <v>7550</v>
          </cell>
          <cell r="AD1211" t="str">
            <v>∆</v>
          </cell>
          <cell r="AE1211">
            <v>0</v>
          </cell>
        </row>
        <row r="1212">
          <cell r="V1212" t="str">
            <v>100.13.00.001-5100.04</v>
          </cell>
          <cell r="W1212" t="str">
            <v>Benefits Vision Insurance</v>
          </cell>
          <cell r="X1212">
            <v>1000</v>
          </cell>
          <cell r="Y1212">
            <v>1000</v>
          </cell>
          <cell r="Z1212">
            <v>1000</v>
          </cell>
          <cell r="AA1212">
            <v>0</v>
          </cell>
          <cell r="AB1212">
            <v>1212</v>
          </cell>
          <cell r="AC1212">
            <v>1212</v>
          </cell>
          <cell r="AD1212" t="str">
            <v>∆</v>
          </cell>
          <cell r="AE1212">
            <v>0</v>
          </cell>
        </row>
        <row r="1213">
          <cell r="V1213" t="str">
            <v>100.13.00.001-5100.05</v>
          </cell>
          <cell r="W1213" t="str">
            <v>Benefits Life Insurance</v>
          </cell>
          <cell r="X1213">
            <v>1000</v>
          </cell>
          <cell r="Y1213">
            <v>1000</v>
          </cell>
          <cell r="Z1213">
            <v>1000</v>
          </cell>
          <cell r="AA1213">
            <v>0</v>
          </cell>
          <cell r="AB1213">
            <v>885</v>
          </cell>
          <cell r="AC1213">
            <v>885</v>
          </cell>
          <cell r="AD1213" t="str">
            <v>∆</v>
          </cell>
          <cell r="AE1213">
            <v>0</v>
          </cell>
        </row>
        <row r="1214">
          <cell r="V1214" t="str">
            <v>100.13.00.001-5100.06</v>
          </cell>
          <cell r="W1214" t="str">
            <v>Benefits Worker's Comp</v>
          </cell>
          <cell r="X1214">
            <v>10000</v>
          </cell>
          <cell r="Y1214">
            <v>12000</v>
          </cell>
          <cell r="Z1214">
            <v>17000</v>
          </cell>
          <cell r="AA1214">
            <v>17000</v>
          </cell>
          <cell r="AB1214">
            <v>17400</v>
          </cell>
          <cell r="AC1214">
            <v>23000</v>
          </cell>
          <cell r="AD1214" t="str">
            <v>∆</v>
          </cell>
          <cell r="AE1214">
            <v>5600</v>
          </cell>
        </row>
        <row r="1215">
          <cell r="V1215" t="str">
            <v>100.13.00.001-5100.07</v>
          </cell>
          <cell r="W1215" t="str">
            <v>Benefits Long Term Disability</v>
          </cell>
          <cell r="X1215">
            <v>1000</v>
          </cell>
          <cell r="Y1215">
            <v>1000</v>
          </cell>
          <cell r="Z1215">
            <v>1000</v>
          </cell>
          <cell r="AA1215">
            <v>1000</v>
          </cell>
          <cell r="AB1215">
            <v>5416</v>
          </cell>
          <cell r="AC1215">
            <v>1000</v>
          </cell>
          <cell r="AD1215" t="str">
            <v>∆</v>
          </cell>
          <cell r="AE1215">
            <v>-4416</v>
          </cell>
        </row>
        <row r="1216">
          <cell r="V1216" t="str">
            <v>100.13.00.001-5100.08</v>
          </cell>
          <cell r="W1216" t="str">
            <v>Benefits Deferred Compensation</v>
          </cell>
          <cell r="X1216">
            <v>1000</v>
          </cell>
          <cell r="Y1216">
            <v>1000</v>
          </cell>
          <cell r="Z1216">
            <v>0</v>
          </cell>
          <cell r="AA1216">
            <v>2000</v>
          </cell>
          <cell r="AB1216">
            <v>10989</v>
          </cell>
          <cell r="AC1216">
            <v>2000</v>
          </cell>
          <cell r="AD1216" t="str">
            <v>∆</v>
          </cell>
          <cell r="AE1216">
            <v>-8989</v>
          </cell>
        </row>
        <row r="1217">
          <cell r="V1217" t="str">
            <v>100.13.00.001-5100.09</v>
          </cell>
          <cell r="W1217" t="str">
            <v>Benefits Unemployment Insurance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 t="str">
            <v>∆</v>
          </cell>
          <cell r="AE1217">
            <v>0</v>
          </cell>
        </row>
        <row r="1218">
          <cell r="V1218" t="str">
            <v>100.13.00.001-5100.10</v>
          </cell>
          <cell r="W1218" t="str">
            <v>Benefits Uniform Allowance</v>
          </cell>
          <cell r="X1218">
            <v>1000</v>
          </cell>
          <cell r="Y1218">
            <v>2000</v>
          </cell>
          <cell r="Z1218">
            <v>3000</v>
          </cell>
          <cell r="AA1218">
            <v>1000</v>
          </cell>
          <cell r="AB1218">
            <v>2000</v>
          </cell>
          <cell r="AC1218">
            <v>2000</v>
          </cell>
          <cell r="AD1218" t="str">
            <v>∆</v>
          </cell>
          <cell r="AE1218">
            <v>0</v>
          </cell>
        </row>
        <row r="1219">
          <cell r="V1219" t="str">
            <v>100.13.00.001-5100.11</v>
          </cell>
          <cell r="W1219" t="str">
            <v>Benefits Medicare</v>
          </cell>
          <cell r="X1219">
            <v>5000</v>
          </cell>
          <cell r="Y1219">
            <v>6000</v>
          </cell>
          <cell r="Z1219">
            <v>7000</v>
          </cell>
          <cell r="AA1219">
            <v>8000</v>
          </cell>
          <cell r="AB1219">
            <v>11121</v>
          </cell>
          <cell r="AC1219">
            <v>11121</v>
          </cell>
          <cell r="AD1219" t="str">
            <v>∆</v>
          </cell>
          <cell r="AE1219">
            <v>0</v>
          </cell>
        </row>
        <row r="1220">
          <cell r="V1220" t="str">
            <v>100.13.00.001-5100.12</v>
          </cell>
          <cell r="W1220" t="str">
            <v>Benefits Annual Physical Exam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B1220">
            <v>510</v>
          </cell>
          <cell r="AC1220">
            <v>510</v>
          </cell>
          <cell r="AD1220" t="str">
            <v>∆</v>
          </cell>
          <cell r="AE1220">
            <v>0</v>
          </cell>
        </row>
        <row r="1221">
          <cell r="V1221" t="str">
            <v>100.13.00.001-5100.15</v>
          </cell>
          <cell r="W1221" t="str">
            <v>Benefits Cell Phone Allowance</v>
          </cell>
          <cell r="X1221">
            <v>2000</v>
          </cell>
          <cell r="Y1221">
            <v>3000</v>
          </cell>
          <cell r="Z1221">
            <v>3000</v>
          </cell>
          <cell r="AA1221">
            <v>1000</v>
          </cell>
          <cell r="AB1221">
            <v>2880</v>
          </cell>
          <cell r="AC1221">
            <v>2880</v>
          </cell>
          <cell r="AD1221" t="str">
            <v>∆</v>
          </cell>
          <cell r="AE1221">
            <v>0</v>
          </cell>
        </row>
        <row r="1222">
          <cell r="V1222" t="str">
            <v>100.13.00.001-5100.17</v>
          </cell>
          <cell r="W1222" t="str">
            <v>Benefits Other Post Employment Benefits</v>
          </cell>
          <cell r="X1222">
            <v>194000</v>
          </cell>
          <cell r="Y1222">
            <v>197000</v>
          </cell>
          <cell r="Z1222">
            <v>201000</v>
          </cell>
          <cell r="AA1222">
            <v>199000</v>
          </cell>
          <cell r="AB1222">
            <v>199500</v>
          </cell>
          <cell r="AC1222">
            <v>199500</v>
          </cell>
          <cell r="AD1222" t="str">
            <v>∆</v>
          </cell>
          <cell r="AE1222">
            <v>0</v>
          </cell>
        </row>
        <row r="1223">
          <cell r="W1223" t="str">
            <v>TOTAL : PERSONNEL</v>
          </cell>
          <cell r="X1223">
            <v>718000</v>
          </cell>
          <cell r="Y1223">
            <v>857000</v>
          </cell>
          <cell r="Z1223">
            <v>940000</v>
          </cell>
          <cell r="AA1223">
            <v>953000</v>
          </cell>
          <cell r="AB1223">
            <v>1171779</v>
          </cell>
          <cell r="AC1223">
            <v>733372</v>
          </cell>
          <cell r="AD1223" t="str">
            <v>∆</v>
          </cell>
          <cell r="AE1223">
            <v>-438407</v>
          </cell>
        </row>
        <row r="1224">
          <cell r="AB1224" t="str">
            <v/>
          </cell>
          <cell r="AC1224" t="str">
            <v/>
          </cell>
          <cell r="AD1224" t="str">
            <v>∆</v>
          </cell>
        </row>
        <row r="1225">
          <cell r="V1225" t="str">
            <v>[100] GENERAL FUND : FIRE DEPARTMENT : NON DIVISIONAL</v>
          </cell>
        </row>
        <row r="1226">
          <cell r="V1226" t="str">
            <v>ADMINISTRATION : OPERATIONS</v>
          </cell>
          <cell r="AB1226" t="str">
            <v/>
          </cell>
          <cell r="AC1226" t="str">
            <v/>
          </cell>
          <cell r="AD1226" t="str">
            <v>∆</v>
          </cell>
        </row>
        <row r="1227">
          <cell r="V1227" t="str">
            <v>100.13.00.001-6000.01</v>
          </cell>
          <cell r="W1227" t="str">
            <v>Professional Services General</v>
          </cell>
          <cell r="X1227">
            <v>0</v>
          </cell>
          <cell r="Y1227">
            <v>0</v>
          </cell>
          <cell r="Z1227">
            <v>3000</v>
          </cell>
          <cell r="AA1227">
            <v>6000</v>
          </cell>
          <cell r="AB1227">
            <v>12000</v>
          </cell>
          <cell r="AC1227">
            <v>12000</v>
          </cell>
          <cell r="AD1227" t="str">
            <v>∆</v>
          </cell>
          <cell r="AE1227">
            <v>0</v>
          </cell>
        </row>
        <row r="1228">
          <cell r="V1228" t="str">
            <v>100.13.00.001-6000.07</v>
          </cell>
          <cell r="W1228" t="str">
            <v>Professional Services Weed Abatement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 t="str">
            <v>∆</v>
          </cell>
          <cell r="AE1228">
            <v>0</v>
          </cell>
        </row>
        <row r="1229">
          <cell r="V1229" t="str">
            <v>100.13.00.001-6000.09</v>
          </cell>
          <cell r="W1229" t="str">
            <v>Professional Services Uniform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 t="str">
            <v>∆</v>
          </cell>
          <cell r="AE1229">
            <v>0</v>
          </cell>
        </row>
        <row r="1230">
          <cell r="V1230" t="str">
            <v>100.13.00.001-6000.21</v>
          </cell>
          <cell r="W1230" t="str">
            <v>Professional Services Dispatch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 t="str">
            <v>∆</v>
          </cell>
          <cell r="AE1230">
            <v>0</v>
          </cell>
        </row>
        <row r="1231">
          <cell r="V1231" t="str">
            <v>100.13.00.001-6100.01</v>
          </cell>
          <cell r="W1231" t="str">
            <v>Utilities Electric</v>
          </cell>
          <cell r="X1231">
            <v>69000</v>
          </cell>
          <cell r="Y1231">
            <v>77000</v>
          </cell>
          <cell r="Z1231">
            <v>70000</v>
          </cell>
          <cell r="AA1231">
            <v>102000</v>
          </cell>
          <cell r="AB1231">
            <v>77000</v>
          </cell>
          <cell r="AC1231">
            <v>98000</v>
          </cell>
          <cell r="AD1231" t="str">
            <v>∆</v>
          </cell>
          <cell r="AE1231">
            <v>21000</v>
          </cell>
        </row>
        <row r="1232">
          <cell r="V1232" t="str">
            <v>100.13.00.001-6100.02</v>
          </cell>
          <cell r="W1232" t="str">
            <v>Utilities Telephone</v>
          </cell>
          <cell r="X1232">
            <v>27000</v>
          </cell>
          <cell r="Y1232">
            <v>26000</v>
          </cell>
          <cell r="Z1232">
            <v>27000</v>
          </cell>
          <cell r="AA1232">
            <v>32000</v>
          </cell>
          <cell r="AB1232">
            <v>29850</v>
          </cell>
          <cell r="AC1232">
            <v>33000</v>
          </cell>
          <cell r="AD1232" t="str">
            <v>∆</v>
          </cell>
          <cell r="AE1232">
            <v>3150</v>
          </cell>
        </row>
        <row r="1233">
          <cell r="V1233" t="str">
            <v>100.13.00.001-6100.03</v>
          </cell>
          <cell r="W1233" t="str">
            <v>Utilities Data Transmission / ISP</v>
          </cell>
          <cell r="X1233">
            <v>11000</v>
          </cell>
          <cell r="Y1233">
            <v>16000</v>
          </cell>
          <cell r="Z1233">
            <v>16000</v>
          </cell>
          <cell r="AA1233">
            <v>20000</v>
          </cell>
          <cell r="AB1233">
            <v>19000</v>
          </cell>
          <cell r="AC1233">
            <v>21000</v>
          </cell>
          <cell r="AD1233" t="str">
            <v>∆</v>
          </cell>
          <cell r="AE1233">
            <v>2000</v>
          </cell>
        </row>
        <row r="1234">
          <cell r="V1234" t="str">
            <v>100.13.00.001-6200.01</v>
          </cell>
          <cell r="W1234" t="str">
            <v>Supplies Office</v>
          </cell>
          <cell r="X1234">
            <v>4000</v>
          </cell>
          <cell r="Y1234">
            <v>4000</v>
          </cell>
          <cell r="Z1234">
            <v>4000</v>
          </cell>
          <cell r="AA1234">
            <v>4000</v>
          </cell>
          <cell r="AB1234">
            <v>4500</v>
          </cell>
          <cell r="AC1234">
            <v>4500</v>
          </cell>
          <cell r="AD1234" t="str">
            <v>∆</v>
          </cell>
          <cell r="AE1234">
            <v>0</v>
          </cell>
        </row>
        <row r="1235">
          <cell r="V1235" t="str">
            <v>100.13.00.001-6200.02</v>
          </cell>
          <cell r="W1235" t="str">
            <v>Supplies Special Department</v>
          </cell>
          <cell r="X1235">
            <v>21000</v>
          </cell>
          <cell r="Y1235">
            <v>13000</v>
          </cell>
          <cell r="Z1235">
            <v>13000</v>
          </cell>
          <cell r="AA1235">
            <v>10000</v>
          </cell>
          <cell r="AB1235">
            <v>15838</v>
          </cell>
          <cell r="AC1235">
            <v>15838</v>
          </cell>
          <cell r="AD1235" t="str">
            <v>∆</v>
          </cell>
          <cell r="AE1235">
            <v>0</v>
          </cell>
        </row>
        <row r="1236">
          <cell r="V1236" t="str">
            <v>100.13.00.001-6200.03</v>
          </cell>
          <cell r="W1236" t="str">
            <v>Supplies Copier Maintenance &amp; Supplies</v>
          </cell>
          <cell r="X1236">
            <v>6000</v>
          </cell>
          <cell r="Y1236">
            <v>5000</v>
          </cell>
          <cell r="Z1236">
            <v>4000</v>
          </cell>
          <cell r="AA1236">
            <v>3000</v>
          </cell>
          <cell r="AB1236">
            <v>6000</v>
          </cell>
          <cell r="AC1236">
            <v>6000</v>
          </cell>
          <cell r="AD1236" t="str">
            <v>∆</v>
          </cell>
          <cell r="AE1236">
            <v>0</v>
          </cell>
        </row>
        <row r="1237">
          <cell r="V1237" t="str">
            <v>100.13.00.001-6200.05</v>
          </cell>
          <cell r="W1237" t="str">
            <v>Supplies Gasoline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 t="str">
            <v>∆</v>
          </cell>
          <cell r="AE1237">
            <v>0</v>
          </cell>
        </row>
        <row r="1238">
          <cell r="V1238" t="str">
            <v>100.13.00.001-6230.02</v>
          </cell>
          <cell r="W1238" t="str">
            <v>Supplies-Fire Protective Clothing</v>
          </cell>
          <cell r="X1238">
            <v>4000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 t="str">
            <v>∆</v>
          </cell>
          <cell r="AE1238">
            <v>0</v>
          </cell>
        </row>
        <row r="1239">
          <cell r="V1239" t="str">
            <v>100.13.00.001-6230.03</v>
          </cell>
          <cell r="W1239" t="str">
            <v>Supplies-Fire Emergency Medical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 t="str">
            <v>∆</v>
          </cell>
          <cell r="AE1239">
            <v>0</v>
          </cell>
        </row>
        <row r="1240">
          <cell r="V1240" t="str">
            <v>100.13.00.001-6230.06</v>
          </cell>
          <cell r="W1240" t="str">
            <v>Supplies-Fire CPR Training</v>
          </cell>
          <cell r="X1240">
            <v>1000</v>
          </cell>
          <cell r="Y1240">
            <v>1000</v>
          </cell>
          <cell r="Z1240">
            <v>1000</v>
          </cell>
          <cell r="AA1240">
            <v>0</v>
          </cell>
          <cell r="AB1240">
            <v>1200</v>
          </cell>
          <cell r="AC1240">
            <v>1200</v>
          </cell>
          <cell r="AD1240" t="str">
            <v>∆</v>
          </cell>
          <cell r="AE1240">
            <v>0</v>
          </cell>
        </row>
        <row r="1241">
          <cell r="V1241" t="str">
            <v>100.13.00.001-6230.07</v>
          </cell>
          <cell r="W1241" t="str">
            <v>Supplies-Fire SAFE/Volunteers</v>
          </cell>
          <cell r="X1241">
            <v>2000</v>
          </cell>
          <cell r="Y1241">
            <v>2000</v>
          </cell>
          <cell r="Z1241">
            <v>3000</v>
          </cell>
          <cell r="AA1241">
            <v>1000</v>
          </cell>
          <cell r="AB1241">
            <v>3000</v>
          </cell>
          <cell r="AC1241">
            <v>3000</v>
          </cell>
          <cell r="AD1241" t="str">
            <v>∆</v>
          </cell>
          <cell r="AE1241">
            <v>0</v>
          </cell>
        </row>
        <row r="1242">
          <cell r="V1242" t="str">
            <v>100.13.00.001-6300.01</v>
          </cell>
          <cell r="W1242" t="str">
            <v>Dues &amp; Subscriptions Memberships</v>
          </cell>
          <cell r="X1242">
            <v>1000</v>
          </cell>
          <cell r="Y1242">
            <v>1000</v>
          </cell>
          <cell r="Z1242">
            <v>2000</v>
          </cell>
          <cell r="AA1242">
            <v>1000</v>
          </cell>
          <cell r="AB1242">
            <v>1600</v>
          </cell>
          <cell r="AC1242">
            <v>1600</v>
          </cell>
          <cell r="AD1242" t="str">
            <v>∆</v>
          </cell>
          <cell r="AE1242">
            <v>0</v>
          </cell>
        </row>
        <row r="1243">
          <cell r="V1243" t="str">
            <v>100.13.00.001-6300.02</v>
          </cell>
          <cell r="W1243" t="str">
            <v>Dues &amp; Subscriptions Publications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>
            <v>300</v>
          </cell>
          <cell r="AC1243">
            <v>300</v>
          </cell>
          <cell r="AD1243" t="str">
            <v>∆</v>
          </cell>
          <cell r="AE1243">
            <v>0</v>
          </cell>
        </row>
        <row r="1244">
          <cell r="V1244" t="str">
            <v>100.13.00.001-6300.03</v>
          </cell>
          <cell r="W1244" t="str">
            <v>Dues &amp; Subscriptions Certifications</v>
          </cell>
          <cell r="X1244">
            <v>4000</v>
          </cell>
          <cell r="Y1244">
            <v>6000</v>
          </cell>
          <cell r="Z1244">
            <v>5000</v>
          </cell>
          <cell r="AA1244">
            <v>5000</v>
          </cell>
          <cell r="AB1244">
            <v>4500</v>
          </cell>
          <cell r="AC1244">
            <v>4500</v>
          </cell>
          <cell r="AD1244" t="str">
            <v>∆</v>
          </cell>
          <cell r="AE1244">
            <v>0</v>
          </cell>
        </row>
        <row r="1245">
          <cell r="V1245" t="str">
            <v>100.13.00.001-6375.07</v>
          </cell>
          <cell r="W1245" t="str">
            <v>Operating Fees Permit</v>
          </cell>
          <cell r="X1245">
            <v>1000</v>
          </cell>
          <cell r="Y1245">
            <v>0</v>
          </cell>
          <cell r="Z1245">
            <v>2000</v>
          </cell>
          <cell r="AA1245">
            <v>1000</v>
          </cell>
          <cell r="AB1245">
            <v>1160</v>
          </cell>
          <cell r="AC1245">
            <v>1160</v>
          </cell>
          <cell r="AD1245" t="str">
            <v>∆</v>
          </cell>
          <cell r="AE1245">
            <v>0</v>
          </cell>
        </row>
        <row r="1246">
          <cell r="V1246" t="str">
            <v>100.13.00.001-6400.01</v>
          </cell>
          <cell r="W1246" t="str">
            <v>Repairs &amp; Maintenance Building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 t="str">
            <v>∆</v>
          </cell>
          <cell r="AE1246">
            <v>0</v>
          </cell>
        </row>
        <row r="1247">
          <cell r="V1247" t="str">
            <v>100.13.00.001-6400.02</v>
          </cell>
          <cell r="W1247" t="str">
            <v>Repairs &amp; Maintenance Minor Equipment/Other</v>
          </cell>
          <cell r="X1247">
            <v>9000</v>
          </cell>
          <cell r="Y1247">
            <v>10000</v>
          </cell>
          <cell r="Z1247">
            <v>9000</v>
          </cell>
          <cell r="AA1247">
            <v>9000</v>
          </cell>
          <cell r="AB1247">
            <v>11750</v>
          </cell>
          <cell r="AC1247">
            <v>11750</v>
          </cell>
          <cell r="AD1247" t="str">
            <v>∆</v>
          </cell>
          <cell r="AE1247">
            <v>0</v>
          </cell>
        </row>
        <row r="1248">
          <cell r="V1248" t="str">
            <v>100.13.00.001-6400.03</v>
          </cell>
          <cell r="W1248" t="str">
            <v>Repairs &amp; Maintenance Major Repair &amp; Contingency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 t="str">
            <v>∆</v>
          </cell>
          <cell r="AE1248">
            <v>0</v>
          </cell>
        </row>
        <row r="1249">
          <cell r="V1249" t="str">
            <v>100.13.00.001-6400.05</v>
          </cell>
          <cell r="W1249" t="str">
            <v>Repairs &amp; Maintenance Vehicle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 t="str">
            <v>∆</v>
          </cell>
          <cell r="AE1249">
            <v>0</v>
          </cell>
        </row>
        <row r="1250">
          <cell r="V1250" t="str">
            <v>100.13.00.001-6400.20</v>
          </cell>
          <cell r="W1250" t="str">
            <v>Repairs &amp; Maintenance Property Maintenance</v>
          </cell>
          <cell r="X1250">
            <v>2000</v>
          </cell>
          <cell r="Y1250">
            <v>2000</v>
          </cell>
          <cell r="Z1250">
            <v>2000</v>
          </cell>
          <cell r="AA1250">
            <v>3000</v>
          </cell>
          <cell r="AB1250">
            <v>3200</v>
          </cell>
          <cell r="AC1250">
            <v>3200</v>
          </cell>
          <cell r="AD1250" t="str">
            <v>∆</v>
          </cell>
          <cell r="AE1250">
            <v>0</v>
          </cell>
        </row>
        <row r="1251">
          <cell r="V1251" t="str">
            <v>100.13.00.001-6500.04</v>
          </cell>
          <cell r="W1251" t="str">
            <v>Claims &amp; Insurance Insurance Premiums</v>
          </cell>
          <cell r="X1251">
            <v>211000</v>
          </cell>
          <cell r="Y1251">
            <v>280000</v>
          </cell>
          <cell r="Z1251">
            <v>308000</v>
          </cell>
          <cell r="AA1251">
            <v>308000</v>
          </cell>
          <cell r="AB1251">
            <v>308400</v>
          </cell>
          <cell r="AC1251">
            <v>303000</v>
          </cell>
          <cell r="AD1251" t="str">
            <v>∆</v>
          </cell>
          <cell r="AE1251">
            <v>-5400</v>
          </cell>
        </row>
        <row r="1252">
          <cell r="V1252" t="str">
            <v>100.13.00.001-6600.01</v>
          </cell>
          <cell r="W1252" t="str">
            <v>Administrative Expenses Meetings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B1252">
            <v>200</v>
          </cell>
          <cell r="AC1252">
            <v>200</v>
          </cell>
          <cell r="AD1252" t="str">
            <v>∆</v>
          </cell>
          <cell r="AE1252">
            <v>0</v>
          </cell>
        </row>
        <row r="1253">
          <cell r="V1253" t="str">
            <v>100.13.00.001-6600.04</v>
          </cell>
          <cell r="W1253" t="str">
            <v>Administrative Expenses Training/Conferences</v>
          </cell>
          <cell r="X1253">
            <v>23000</v>
          </cell>
          <cell r="Y1253">
            <v>22000</v>
          </cell>
          <cell r="Z1253">
            <v>16000</v>
          </cell>
          <cell r="AA1253">
            <v>22000</v>
          </cell>
          <cell r="AB1253">
            <v>22500</v>
          </cell>
          <cell r="AC1253">
            <v>22500</v>
          </cell>
          <cell r="AD1253" t="str">
            <v>∆</v>
          </cell>
          <cell r="AE1253">
            <v>0</v>
          </cell>
        </row>
        <row r="1254">
          <cell r="V1254" t="str">
            <v>100.13.00.001-6600.07</v>
          </cell>
          <cell r="W1254" t="str">
            <v>Administrative Expenses Employee Recruitment</v>
          </cell>
          <cell r="X1254">
            <v>9000</v>
          </cell>
          <cell r="Y1254">
            <v>7000</v>
          </cell>
          <cell r="Z1254">
            <v>13000</v>
          </cell>
          <cell r="AA1254">
            <v>0</v>
          </cell>
          <cell r="AB1254">
            <v>15000</v>
          </cell>
          <cell r="AC1254">
            <v>0</v>
          </cell>
          <cell r="AD1254" t="str">
            <v>∆</v>
          </cell>
          <cell r="AE1254">
            <v>-15000</v>
          </cell>
        </row>
        <row r="1255">
          <cell r="W1255" t="str">
            <v>TOTAL : OPERATIONS</v>
          </cell>
          <cell r="X1255">
            <v>405000</v>
          </cell>
          <cell r="Y1255">
            <v>472000</v>
          </cell>
          <cell r="Z1255">
            <v>498000</v>
          </cell>
          <cell r="AA1255">
            <v>527000</v>
          </cell>
          <cell r="AB1255">
            <v>536998</v>
          </cell>
          <cell r="AC1255">
            <v>542748</v>
          </cell>
          <cell r="AD1255" t="str">
            <v>∆</v>
          </cell>
          <cell r="AE1255">
            <v>5750</v>
          </cell>
        </row>
        <row r="1256">
          <cell r="AB1256" t="str">
            <v/>
          </cell>
          <cell r="AC1256" t="str">
            <v/>
          </cell>
          <cell r="AD1256" t="str">
            <v>∆</v>
          </cell>
        </row>
        <row r="1257">
          <cell r="V1257" t="str">
            <v>[100] GENERAL FUND : FIRE DEPARTMENT : NON DIVISIONAL</v>
          </cell>
        </row>
        <row r="1258">
          <cell r="V1258" t="str">
            <v>ADMINISTRATION : CAPITAL</v>
          </cell>
          <cell r="AB1258" t="str">
            <v/>
          </cell>
          <cell r="AC1258" t="str">
            <v/>
          </cell>
          <cell r="AD1258" t="str">
            <v>∆</v>
          </cell>
        </row>
        <row r="1259">
          <cell r="V1259" t="str">
            <v>100.13.00.001-7000.04</v>
          </cell>
          <cell r="W1259" t="str">
            <v>Capital Outlay Equipment Replacement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220000</v>
          </cell>
          <cell r="AC1259">
            <v>220000</v>
          </cell>
          <cell r="AD1259" t="str">
            <v>∆</v>
          </cell>
          <cell r="AE1259">
            <v>0</v>
          </cell>
        </row>
        <row r="1260">
          <cell r="W1260" t="str">
            <v>TOTAL : CAPITAL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B1260">
            <v>220000</v>
          </cell>
          <cell r="AC1260">
            <v>220000</v>
          </cell>
          <cell r="AD1260" t="str">
            <v>∆</v>
          </cell>
          <cell r="AE1260">
            <v>0</v>
          </cell>
        </row>
        <row r="1262">
          <cell r="V1262" t="str">
            <v>[100] GENERAL FUND : FIRE DEPARTMENT : NON DIVISIONAL</v>
          </cell>
        </row>
        <row r="1263">
          <cell r="V1263" t="str">
            <v>ADMINISTRATION : DEBT SERVICE</v>
          </cell>
          <cell r="AB1263" t="str">
            <v/>
          </cell>
          <cell r="AC1263" t="str">
            <v/>
          </cell>
          <cell r="AD1263" t="str">
            <v>∆</v>
          </cell>
        </row>
        <row r="1264">
          <cell r="V1264" t="str">
            <v>100.13.00.001-8000.12</v>
          </cell>
          <cell r="W1264" t="str">
            <v>Capital Improvements-General Government Building Improvements</v>
          </cell>
          <cell r="X1264">
            <v>0</v>
          </cell>
          <cell r="Y1264">
            <v>0</v>
          </cell>
          <cell r="Z1264">
            <v>26000</v>
          </cell>
          <cell r="AA1264">
            <v>0</v>
          </cell>
          <cell r="AB1264">
            <v>0</v>
          </cell>
          <cell r="AC1264">
            <v>0</v>
          </cell>
          <cell r="AD1264" t="str">
            <v>∆</v>
          </cell>
          <cell r="AE1264">
            <v>0</v>
          </cell>
        </row>
        <row r="1265">
          <cell r="W1265" t="str">
            <v>TOTAL : DEBT SERVICE</v>
          </cell>
          <cell r="X1265">
            <v>0</v>
          </cell>
          <cell r="Y1265">
            <v>0</v>
          </cell>
          <cell r="Z1265">
            <v>26000</v>
          </cell>
          <cell r="AA1265">
            <v>0</v>
          </cell>
          <cell r="AB1265">
            <v>0</v>
          </cell>
          <cell r="AC1265">
            <v>0</v>
          </cell>
          <cell r="AD1265" t="str">
            <v>∆</v>
          </cell>
          <cell r="AE1265">
            <v>0</v>
          </cell>
        </row>
        <row r="1266">
          <cell r="AB1266" t="str">
            <v/>
          </cell>
          <cell r="AC1266" t="str">
            <v/>
          </cell>
          <cell r="AD1266" t="str">
            <v>∆</v>
          </cell>
        </row>
        <row r="1267">
          <cell r="V1267" t="str">
            <v>[100] GENERAL FUND : FIRE DEPARTMENT : NON DIVISIONAL</v>
          </cell>
        </row>
        <row r="1268">
          <cell r="V1268" t="str">
            <v>PREVENTION : PERSONNEL</v>
          </cell>
          <cell r="AB1268" t="str">
            <v/>
          </cell>
          <cell r="AC1268" t="str">
            <v/>
          </cell>
          <cell r="AD1268" t="str">
            <v>∆</v>
          </cell>
        </row>
        <row r="1269">
          <cell r="V1269" t="str">
            <v>100.13.00.280-5000.01</v>
          </cell>
          <cell r="W1269" t="str">
            <v>Salaries Regular</v>
          </cell>
          <cell r="X1269">
            <v>142000</v>
          </cell>
          <cell r="Y1269">
            <v>134000</v>
          </cell>
          <cell r="Z1269">
            <v>148000</v>
          </cell>
          <cell r="AA1269">
            <v>155000</v>
          </cell>
          <cell r="AB1269">
            <v>150130</v>
          </cell>
          <cell r="AC1269">
            <v>150130</v>
          </cell>
          <cell r="AD1269" t="str">
            <v>∆</v>
          </cell>
          <cell r="AE1269">
            <v>0</v>
          </cell>
        </row>
        <row r="1270">
          <cell r="V1270" t="str">
            <v>100.13.00.280-5000.02</v>
          </cell>
          <cell r="W1270" t="str">
            <v>Salaries Part Time</v>
          </cell>
          <cell r="X1270">
            <v>15000</v>
          </cell>
          <cell r="Y1270">
            <v>16000</v>
          </cell>
          <cell r="Z1270">
            <v>19000</v>
          </cell>
          <cell r="AA1270">
            <v>19000</v>
          </cell>
          <cell r="AB1270">
            <v>21600</v>
          </cell>
          <cell r="AC1270">
            <v>21600</v>
          </cell>
          <cell r="AD1270" t="str">
            <v>∆</v>
          </cell>
          <cell r="AE1270">
            <v>0</v>
          </cell>
        </row>
        <row r="1271">
          <cell r="V1271" t="str">
            <v>100.13.00.280-5000.03</v>
          </cell>
          <cell r="W1271" t="str">
            <v>Salaries Overtime</v>
          </cell>
          <cell r="X1271">
            <v>15000</v>
          </cell>
          <cell r="Y1271">
            <v>5000</v>
          </cell>
          <cell r="Z1271">
            <v>6000</v>
          </cell>
          <cell r="AA1271">
            <v>12000</v>
          </cell>
          <cell r="AB1271">
            <v>4120</v>
          </cell>
          <cell r="AC1271">
            <v>15000</v>
          </cell>
          <cell r="AD1271" t="str">
            <v>∆</v>
          </cell>
          <cell r="AE1271">
            <v>10880</v>
          </cell>
        </row>
        <row r="1272">
          <cell r="V1272" t="str">
            <v>100.13.00.280-5000.04</v>
          </cell>
          <cell r="W1272" t="str">
            <v>Salaries Holiday Pay</v>
          </cell>
          <cell r="X1272">
            <v>1000</v>
          </cell>
          <cell r="Y1272">
            <v>0</v>
          </cell>
          <cell r="Z1272">
            <v>0</v>
          </cell>
          <cell r="AA1272">
            <v>1000</v>
          </cell>
          <cell r="AB1272">
            <v>0</v>
          </cell>
          <cell r="AC1272">
            <v>0</v>
          </cell>
          <cell r="AD1272" t="str">
            <v>∆</v>
          </cell>
          <cell r="AE1272">
            <v>0</v>
          </cell>
        </row>
        <row r="1273">
          <cell r="V1273" t="str">
            <v>100.13.00.280-5000.08</v>
          </cell>
          <cell r="W1273" t="str">
            <v>Salaries Longevity Pay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B1273">
            <v>2200</v>
          </cell>
          <cell r="AC1273">
            <v>2200</v>
          </cell>
          <cell r="AD1273" t="str">
            <v>∆</v>
          </cell>
          <cell r="AE1273">
            <v>0</v>
          </cell>
        </row>
        <row r="1274">
          <cell r="V1274" t="str">
            <v>100.13.00.280-5000.10</v>
          </cell>
          <cell r="W1274" t="str">
            <v>Salaries Furloughs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 t="str">
            <v>∆</v>
          </cell>
          <cell r="AE1274">
            <v>0</v>
          </cell>
        </row>
        <row r="1275">
          <cell r="V1275" t="str">
            <v>100.13.00.280-5000.12</v>
          </cell>
          <cell r="W1275" t="str">
            <v>Salaries Compensated Absences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 t="str">
            <v>∆</v>
          </cell>
          <cell r="AE1275">
            <v>0</v>
          </cell>
        </row>
        <row r="1276">
          <cell r="V1276" t="str">
            <v>100.13.00.280-5100.00</v>
          </cell>
          <cell r="W1276" t="str">
            <v>Benefits PERS Pool Liability</v>
          </cell>
          <cell r="X1276">
            <v>27000</v>
          </cell>
          <cell r="Y1276">
            <v>24000</v>
          </cell>
          <cell r="Z1276">
            <v>29000</v>
          </cell>
          <cell r="AA1276">
            <v>32000</v>
          </cell>
          <cell r="AB1276">
            <v>39073</v>
          </cell>
          <cell r="AC1276">
            <v>46000</v>
          </cell>
          <cell r="AD1276" t="str">
            <v>∆</v>
          </cell>
          <cell r="AE1276">
            <v>6927</v>
          </cell>
        </row>
        <row r="1277">
          <cell r="V1277" t="str">
            <v>100.13.00.280-5100.01</v>
          </cell>
          <cell r="W1277" t="str">
            <v>Benefits Retirement</v>
          </cell>
          <cell r="X1277">
            <v>16000</v>
          </cell>
          <cell r="Y1277">
            <v>14000</v>
          </cell>
          <cell r="Z1277">
            <v>16000</v>
          </cell>
          <cell r="AA1277">
            <v>18000</v>
          </cell>
          <cell r="AB1277">
            <v>17901</v>
          </cell>
          <cell r="AC1277">
            <v>19000</v>
          </cell>
          <cell r="AD1277" t="str">
            <v>∆</v>
          </cell>
          <cell r="AE1277">
            <v>1099</v>
          </cell>
        </row>
        <row r="1278">
          <cell r="V1278" t="str">
            <v>100.13.00.280-5100.02</v>
          </cell>
          <cell r="W1278" t="str">
            <v>Benefits Health Insurance</v>
          </cell>
          <cell r="X1278">
            <v>29000</v>
          </cell>
          <cell r="Y1278">
            <v>22000</v>
          </cell>
          <cell r="Z1278">
            <v>22000</v>
          </cell>
          <cell r="AA1278">
            <v>22000</v>
          </cell>
          <cell r="AB1278">
            <v>22200</v>
          </cell>
          <cell r="AC1278">
            <v>22200</v>
          </cell>
          <cell r="AD1278" t="str">
            <v>∆</v>
          </cell>
          <cell r="AE1278">
            <v>0</v>
          </cell>
        </row>
        <row r="1279">
          <cell r="V1279" t="str">
            <v>100.13.00.280-5100.03</v>
          </cell>
          <cell r="W1279" t="str">
            <v>Benefits Dental Insurance</v>
          </cell>
          <cell r="X1279">
            <v>3000</v>
          </cell>
          <cell r="Y1279">
            <v>3000</v>
          </cell>
          <cell r="Z1279">
            <v>3000</v>
          </cell>
          <cell r="AA1279">
            <v>3000</v>
          </cell>
          <cell r="AB1279">
            <v>2636</v>
          </cell>
          <cell r="AC1279">
            <v>2636</v>
          </cell>
          <cell r="AD1279" t="str">
            <v>∆</v>
          </cell>
          <cell r="AE1279">
            <v>0</v>
          </cell>
        </row>
        <row r="1280">
          <cell r="V1280" t="str">
            <v>100.13.00.280-5100.04</v>
          </cell>
          <cell r="W1280" t="str">
            <v>Benefits Vision Insurance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422</v>
          </cell>
          <cell r="AC1280">
            <v>422</v>
          </cell>
          <cell r="AD1280" t="str">
            <v>∆</v>
          </cell>
          <cell r="AE1280">
            <v>0</v>
          </cell>
        </row>
        <row r="1281">
          <cell r="V1281" t="str">
            <v>100.13.00.280-5100.05</v>
          </cell>
          <cell r="W1281" t="str">
            <v>Benefits Life Insurance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39</v>
          </cell>
          <cell r="AC1281">
            <v>39</v>
          </cell>
          <cell r="AD1281" t="str">
            <v>∆</v>
          </cell>
          <cell r="AE1281">
            <v>0</v>
          </cell>
        </row>
        <row r="1282">
          <cell r="V1282" t="str">
            <v>100.13.00.280-5100.06</v>
          </cell>
          <cell r="W1282" t="str">
            <v>Benefits Worker's Comp</v>
          </cell>
          <cell r="X1282">
            <v>7000</v>
          </cell>
          <cell r="Y1282">
            <v>8000</v>
          </cell>
          <cell r="Z1282">
            <v>5000</v>
          </cell>
          <cell r="AA1282">
            <v>5000</v>
          </cell>
          <cell r="AB1282">
            <v>5400</v>
          </cell>
          <cell r="AC1282">
            <v>7000</v>
          </cell>
          <cell r="AD1282" t="str">
            <v>∆</v>
          </cell>
          <cell r="AE1282">
            <v>1600</v>
          </cell>
        </row>
        <row r="1283">
          <cell r="V1283" t="str">
            <v>100.13.00.280-5100.07</v>
          </cell>
          <cell r="W1283" t="str">
            <v>Benefits Long Term Disability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410</v>
          </cell>
          <cell r="AC1283">
            <v>410</v>
          </cell>
          <cell r="AD1283" t="str">
            <v>∆</v>
          </cell>
          <cell r="AE1283">
            <v>0</v>
          </cell>
        </row>
        <row r="1284">
          <cell r="V1284" t="str">
            <v>100.13.00.280-5100.08</v>
          </cell>
          <cell r="W1284" t="str">
            <v>Benefits Deferred Compensation</v>
          </cell>
          <cell r="X1284">
            <v>0</v>
          </cell>
          <cell r="Y1284">
            <v>5000</v>
          </cell>
          <cell r="Z1284">
            <v>5000</v>
          </cell>
          <cell r="AA1284">
            <v>8000</v>
          </cell>
          <cell r="AB1284">
            <v>8554</v>
          </cell>
          <cell r="AC1284">
            <v>8554</v>
          </cell>
          <cell r="AD1284" t="str">
            <v>∆</v>
          </cell>
          <cell r="AE1284">
            <v>0</v>
          </cell>
        </row>
        <row r="1285">
          <cell r="V1285" t="str">
            <v>100.13.00.280-5100.10</v>
          </cell>
          <cell r="W1285" t="str">
            <v>Benefits Uniform Allowance</v>
          </cell>
          <cell r="X1285">
            <v>3000</v>
          </cell>
          <cell r="Y1285">
            <v>1000</v>
          </cell>
          <cell r="Z1285">
            <v>4000</v>
          </cell>
          <cell r="AA1285">
            <v>2000</v>
          </cell>
          <cell r="AB1285">
            <v>2000</v>
          </cell>
          <cell r="AC1285">
            <v>2000</v>
          </cell>
          <cell r="AD1285" t="str">
            <v>∆</v>
          </cell>
          <cell r="AE1285">
            <v>0</v>
          </cell>
        </row>
        <row r="1286">
          <cell r="V1286" t="str">
            <v>100.13.00.280-5100.11</v>
          </cell>
          <cell r="W1286" t="str">
            <v>Benefits Medicare</v>
          </cell>
          <cell r="X1286">
            <v>3000</v>
          </cell>
          <cell r="Y1286">
            <v>2000</v>
          </cell>
          <cell r="Z1286">
            <v>3000</v>
          </cell>
          <cell r="AA1286">
            <v>3000</v>
          </cell>
          <cell r="AB1286">
            <v>2355</v>
          </cell>
          <cell r="AC1286">
            <v>2355</v>
          </cell>
          <cell r="AD1286" t="str">
            <v>∆</v>
          </cell>
          <cell r="AE1286">
            <v>0</v>
          </cell>
        </row>
        <row r="1287">
          <cell r="V1287" t="str">
            <v>100.13.00.280-5100.12</v>
          </cell>
          <cell r="W1287" t="str">
            <v>Benefits Annual Physical Exam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 t="str">
            <v>∆</v>
          </cell>
          <cell r="AE1287">
            <v>0</v>
          </cell>
        </row>
        <row r="1288">
          <cell r="V1288" t="str">
            <v>100.13.00.280-5100.15</v>
          </cell>
          <cell r="W1288" t="str">
            <v>Benefits Cell Phone Allowance</v>
          </cell>
          <cell r="X1288">
            <v>2000</v>
          </cell>
          <cell r="Y1288">
            <v>1000</v>
          </cell>
          <cell r="Z1288">
            <v>1000</v>
          </cell>
          <cell r="AA1288">
            <v>1000</v>
          </cell>
          <cell r="AB1288">
            <v>1440</v>
          </cell>
          <cell r="AC1288">
            <v>1440</v>
          </cell>
          <cell r="AD1288" t="str">
            <v>∆</v>
          </cell>
          <cell r="AE1288">
            <v>0</v>
          </cell>
        </row>
        <row r="1289">
          <cell r="W1289" t="str">
            <v>TOTAL : PERSONNEL</v>
          </cell>
          <cell r="X1289">
            <v>263000</v>
          </cell>
          <cell r="Y1289">
            <v>235000</v>
          </cell>
          <cell r="Z1289">
            <v>261000</v>
          </cell>
          <cell r="AA1289">
            <v>281000</v>
          </cell>
          <cell r="AB1289">
            <v>280480</v>
          </cell>
          <cell r="AC1289">
            <v>300986</v>
          </cell>
          <cell r="AD1289" t="str">
            <v>∆</v>
          </cell>
          <cell r="AE1289">
            <v>20506</v>
          </cell>
        </row>
        <row r="1290">
          <cell r="AB1290" t="str">
            <v/>
          </cell>
          <cell r="AC1290" t="str">
            <v/>
          </cell>
          <cell r="AD1290" t="str">
            <v>∆</v>
          </cell>
        </row>
        <row r="1291">
          <cell r="V1291" t="str">
            <v>[100] GENERAL FUND : FIRE DEPARTMENT : NON DIVISIONAL</v>
          </cell>
        </row>
        <row r="1292">
          <cell r="V1292" t="str">
            <v>PREVENTION : OPERATIONS</v>
          </cell>
          <cell r="AB1292" t="str">
            <v/>
          </cell>
          <cell r="AC1292" t="str">
            <v/>
          </cell>
          <cell r="AD1292" t="str">
            <v>∆</v>
          </cell>
        </row>
        <row r="1293">
          <cell r="V1293" t="str">
            <v>100.13.00.280-6000.01</v>
          </cell>
          <cell r="W1293" t="str">
            <v>Professional Services General</v>
          </cell>
          <cell r="X1293">
            <v>0</v>
          </cell>
          <cell r="Y1293">
            <v>0</v>
          </cell>
          <cell r="Z1293">
            <v>0</v>
          </cell>
          <cell r="AA1293">
            <v>47000</v>
          </cell>
          <cell r="AB1293">
            <v>123400</v>
          </cell>
          <cell r="AC1293">
            <v>123400</v>
          </cell>
          <cell r="AD1293" t="str">
            <v>∆</v>
          </cell>
          <cell r="AE1293">
            <v>0</v>
          </cell>
        </row>
        <row r="1294">
          <cell r="V1294" t="str">
            <v>100.13.00.280-6000.07</v>
          </cell>
          <cell r="W1294" t="str">
            <v>Professional Services Weed Abatement</v>
          </cell>
          <cell r="X1294">
            <v>9000</v>
          </cell>
          <cell r="Y1294">
            <v>5000</v>
          </cell>
          <cell r="Z1294">
            <v>5000</v>
          </cell>
          <cell r="AA1294">
            <v>7000</v>
          </cell>
          <cell r="AB1294">
            <v>12000</v>
          </cell>
          <cell r="AC1294">
            <v>12000</v>
          </cell>
          <cell r="AD1294" t="str">
            <v>∆</v>
          </cell>
          <cell r="AE1294">
            <v>0</v>
          </cell>
        </row>
        <row r="1295">
          <cell r="V1295" t="str">
            <v>100.13.00.280-6000.08</v>
          </cell>
          <cell r="W1295" t="str">
            <v>Professional Services Plan Check</v>
          </cell>
          <cell r="X1295">
            <v>20000</v>
          </cell>
          <cell r="Y1295">
            <v>35000</v>
          </cell>
          <cell r="Z1295">
            <v>46000</v>
          </cell>
          <cell r="AA1295">
            <v>52000</v>
          </cell>
          <cell r="AB1295">
            <v>35000</v>
          </cell>
          <cell r="AC1295">
            <v>35000</v>
          </cell>
          <cell r="AD1295" t="str">
            <v>∆</v>
          </cell>
          <cell r="AE1295">
            <v>0</v>
          </cell>
        </row>
        <row r="1296">
          <cell r="V1296" t="str">
            <v>100.13.00.280-6200.01</v>
          </cell>
          <cell r="W1296" t="str">
            <v>Supplies Office</v>
          </cell>
          <cell r="X1296">
            <v>0</v>
          </cell>
          <cell r="Y1296">
            <v>0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 t="str">
            <v>∆</v>
          </cell>
          <cell r="AE1296">
            <v>0</v>
          </cell>
        </row>
        <row r="1297">
          <cell r="V1297" t="str">
            <v>100.13.00.280-6230.01</v>
          </cell>
          <cell r="W1297" t="str">
            <v>Supplies-Fire Fire Prevention</v>
          </cell>
          <cell r="X1297">
            <v>5000</v>
          </cell>
          <cell r="Y1297">
            <v>5000</v>
          </cell>
          <cell r="Z1297">
            <v>3000</v>
          </cell>
          <cell r="AA1297">
            <v>1000</v>
          </cell>
          <cell r="AB1297">
            <v>4000</v>
          </cell>
          <cell r="AC1297">
            <v>4000</v>
          </cell>
          <cell r="AD1297" t="str">
            <v>∆</v>
          </cell>
          <cell r="AE1297">
            <v>0</v>
          </cell>
        </row>
        <row r="1298">
          <cell r="V1298" t="str">
            <v>100.13.00.280-6300.01</v>
          </cell>
          <cell r="W1298" t="str">
            <v>Dues &amp; Subscriptions Memberships</v>
          </cell>
          <cell r="X1298">
            <v>0</v>
          </cell>
          <cell r="Y1298">
            <v>0</v>
          </cell>
          <cell r="Z1298">
            <v>0</v>
          </cell>
          <cell r="AA1298">
            <v>0</v>
          </cell>
          <cell r="AB1298">
            <v>150</v>
          </cell>
          <cell r="AC1298">
            <v>150</v>
          </cell>
          <cell r="AD1298" t="str">
            <v>∆</v>
          </cell>
          <cell r="AE1298">
            <v>0</v>
          </cell>
        </row>
        <row r="1299">
          <cell r="V1299" t="str">
            <v>100.13.00.280-6600.05</v>
          </cell>
          <cell r="W1299" t="str">
            <v>Administrative Expenses Public/Legal Advertisement</v>
          </cell>
          <cell r="X1299">
            <v>1000</v>
          </cell>
          <cell r="Y1299">
            <v>0</v>
          </cell>
          <cell r="Z1299">
            <v>2000</v>
          </cell>
          <cell r="AA1299">
            <v>1000</v>
          </cell>
          <cell r="AB1299">
            <v>1500</v>
          </cell>
          <cell r="AC1299">
            <v>1500</v>
          </cell>
          <cell r="AD1299" t="str">
            <v>∆</v>
          </cell>
          <cell r="AE1299">
            <v>0</v>
          </cell>
        </row>
        <row r="1300">
          <cell r="W1300" t="str">
            <v>TOTAL : OPERATIONS</v>
          </cell>
          <cell r="X1300">
            <v>35000</v>
          </cell>
          <cell r="Y1300">
            <v>45000</v>
          </cell>
          <cell r="Z1300">
            <v>56000</v>
          </cell>
          <cell r="AA1300">
            <v>108000</v>
          </cell>
          <cell r="AB1300">
            <v>176050</v>
          </cell>
          <cell r="AC1300">
            <v>176050</v>
          </cell>
          <cell r="AD1300" t="str">
            <v>∆</v>
          </cell>
          <cell r="AE1300">
            <v>0</v>
          </cell>
        </row>
        <row r="1301">
          <cell r="AB1301" t="str">
            <v/>
          </cell>
          <cell r="AC1301" t="str">
            <v/>
          </cell>
          <cell r="AD1301" t="str">
            <v>∆</v>
          </cell>
        </row>
        <row r="1302">
          <cell r="V1302" t="str">
            <v>[100] GENERAL FUND : FIRE DEPARTMENT : NON DIVISIONAL</v>
          </cell>
        </row>
        <row r="1303">
          <cell r="V1303" t="str">
            <v>OPERATIONS : PERSONNEL</v>
          </cell>
          <cell r="AB1303" t="str">
            <v/>
          </cell>
          <cell r="AC1303" t="str">
            <v/>
          </cell>
          <cell r="AD1303" t="str">
            <v>∆</v>
          </cell>
        </row>
        <row r="1304">
          <cell r="V1304" t="str">
            <v>100.13.00.290-5000.01</v>
          </cell>
          <cell r="W1304" t="str">
            <v>Salaries Regular</v>
          </cell>
          <cell r="X1304">
            <v>2868000</v>
          </cell>
          <cell r="Y1304">
            <v>3090000</v>
          </cell>
          <cell r="Z1304">
            <v>3410000</v>
          </cell>
          <cell r="AA1304">
            <v>3737000</v>
          </cell>
          <cell r="AB1304">
            <v>3525619</v>
          </cell>
          <cell r="AC1304">
            <v>3736000</v>
          </cell>
          <cell r="AD1304" t="str">
            <v>∆</v>
          </cell>
          <cell r="AE1304">
            <v>210381</v>
          </cell>
        </row>
        <row r="1305">
          <cell r="V1305" t="str">
            <v>100.13.00.290-5000.02</v>
          </cell>
          <cell r="W1305" t="str">
            <v>Salaries Part Time</v>
          </cell>
          <cell r="X1305">
            <v>43000</v>
          </cell>
          <cell r="Y1305">
            <v>61000</v>
          </cell>
          <cell r="Z1305">
            <v>38000</v>
          </cell>
          <cell r="AA1305">
            <v>8000</v>
          </cell>
          <cell r="AB1305">
            <v>55000</v>
          </cell>
          <cell r="AC1305">
            <v>55000</v>
          </cell>
          <cell r="AD1305" t="str">
            <v>∆</v>
          </cell>
          <cell r="AE1305">
            <v>0</v>
          </cell>
        </row>
        <row r="1306">
          <cell r="V1306" t="str">
            <v>100.13.00.290-5000.03</v>
          </cell>
          <cell r="W1306" t="str">
            <v>Salaries Overtime</v>
          </cell>
          <cell r="X1306">
            <v>369000</v>
          </cell>
          <cell r="Y1306">
            <v>607000</v>
          </cell>
          <cell r="Z1306">
            <v>594000</v>
          </cell>
          <cell r="AA1306">
            <v>963000</v>
          </cell>
          <cell r="AB1306">
            <v>691600</v>
          </cell>
          <cell r="AC1306">
            <v>979000</v>
          </cell>
          <cell r="AD1306" t="str">
            <v>∆</v>
          </cell>
          <cell r="AE1306">
            <v>287400</v>
          </cell>
        </row>
        <row r="1307">
          <cell r="V1307" t="str">
            <v>100.13.00.290-5000.04</v>
          </cell>
          <cell r="W1307" t="str">
            <v>Salaries Holiday Pay</v>
          </cell>
          <cell r="X1307">
            <v>275000</v>
          </cell>
          <cell r="Y1307">
            <v>292000</v>
          </cell>
          <cell r="Z1307">
            <v>308000</v>
          </cell>
          <cell r="AA1307">
            <v>348000</v>
          </cell>
          <cell r="AB1307">
            <v>352503</v>
          </cell>
          <cell r="AC1307">
            <v>352503</v>
          </cell>
          <cell r="AD1307" t="str">
            <v>∆</v>
          </cell>
          <cell r="AE1307">
            <v>0</v>
          </cell>
        </row>
        <row r="1308">
          <cell r="V1308" t="str">
            <v>100.13.00.290-5000.06</v>
          </cell>
          <cell r="W1308" t="str">
            <v>Salaries Out of Class</v>
          </cell>
          <cell r="X1308">
            <v>22000</v>
          </cell>
          <cell r="Y1308">
            <v>22000</v>
          </cell>
          <cell r="Z1308">
            <v>22000</v>
          </cell>
          <cell r="AA1308">
            <v>9000</v>
          </cell>
          <cell r="AB1308">
            <v>23304</v>
          </cell>
          <cell r="AC1308">
            <v>23304</v>
          </cell>
          <cell r="AD1308" t="str">
            <v>∆</v>
          </cell>
          <cell r="AE1308">
            <v>0</v>
          </cell>
        </row>
        <row r="1309">
          <cell r="V1309" t="str">
            <v>100.13.00.290-5000.08</v>
          </cell>
          <cell r="W1309" t="str">
            <v>Salaries Longevity Pay</v>
          </cell>
          <cell r="X1309">
            <v>27000</v>
          </cell>
          <cell r="Y1309">
            <v>35000</v>
          </cell>
          <cell r="Z1309">
            <v>43000</v>
          </cell>
          <cell r="AA1309">
            <v>52000</v>
          </cell>
          <cell r="AB1309">
            <v>50600</v>
          </cell>
          <cell r="AC1309">
            <v>50600</v>
          </cell>
          <cell r="AD1309" t="str">
            <v>∆</v>
          </cell>
          <cell r="AE1309">
            <v>0</v>
          </cell>
        </row>
        <row r="1310">
          <cell r="V1310" t="str">
            <v>100.13.00.290-5000.09</v>
          </cell>
          <cell r="W1310" t="str">
            <v>Salaries Mutual Aid Overtime</v>
          </cell>
          <cell r="X1310">
            <v>627000</v>
          </cell>
          <cell r="Y1310">
            <v>838000</v>
          </cell>
          <cell r="Z1310">
            <v>206000</v>
          </cell>
          <cell r="AA1310">
            <v>1314000</v>
          </cell>
          <cell r="AB1310">
            <v>105000</v>
          </cell>
          <cell r="AC1310">
            <v>1220000</v>
          </cell>
          <cell r="AD1310" t="str">
            <v>∆</v>
          </cell>
          <cell r="AE1310">
            <v>1115000</v>
          </cell>
        </row>
        <row r="1311">
          <cell r="V1311" t="str">
            <v>100.13.00.290-5000.11</v>
          </cell>
          <cell r="W1311" t="str">
            <v>Salaries Worker's Comp</v>
          </cell>
          <cell r="X1311">
            <v>0</v>
          </cell>
          <cell r="Y1311">
            <v>0</v>
          </cell>
          <cell r="Z1311">
            <v>38000</v>
          </cell>
          <cell r="AA1311">
            <v>24000</v>
          </cell>
          <cell r="AB1311">
            <v>38000</v>
          </cell>
          <cell r="AC1311">
            <v>38000</v>
          </cell>
          <cell r="AD1311" t="str">
            <v>∆</v>
          </cell>
          <cell r="AE1311">
            <v>0</v>
          </cell>
        </row>
        <row r="1312">
          <cell r="V1312" t="str">
            <v>100.13.00.290-5100.00</v>
          </cell>
          <cell r="W1312" t="str">
            <v>Benefits PERS Pool Liability</v>
          </cell>
          <cell r="X1312">
            <v>685000</v>
          </cell>
          <cell r="Y1312">
            <v>862000</v>
          </cell>
          <cell r="Z1312">
            <v>1062000</v>
          </cell>
          <cell r="AA1312">
            <v>1071000</v>
          </cell>
          <cell r="AB1312">
            <v>1359978</v>
          </cell>
          <cell r="AC1312">
            <v>1200000</v>
          </cell>
          <cell r="AD1312" t="str">
            <v>∆</v>
          </cell>
          <cell r="AE1312">
            <v>-159978</v>
          </cell>
        </row>
        <row r="1313">
          <cell r="V1313" t="str">
            <v>100.13.00.290-5100.01</v>
          </cell>
          <cell r="W1313" t="str">
            <v>Benefits Retirement</v>
          </cell>
          <cell r="X1313">
            <v>288000</v>
          </cell>
          <cell r="Y1313">
            <v>347000</v>
          </cell>
          <cell r="Z1313">
            <v>444000</v>
          </cell>
          <cell r="AA1313">
            <v>554000</v>
          </cell>
          <cell r="AB1313">
            <v>579955</v>
          </cell>
          <cell r="AC1313">
            <v>579955</v>
          </cell>
          <cell r="AD1313" t="str">
            <v>∆</v>
          </cell>
          <cell r="AE1313">
            <v>0</v>
          </cell>
        </row>
        <row r="1314">
          <cell r="V1314" t="str">
            <v>100.13.00.290-5100.02</v>
          </cell>
          <cell r="W1314" t="str">
            <v>Benefits Health Insurance</v>
          </cell>
          <cell r="X1314">
            <v>340000</v>
          </cell>
          <cell r="Y1314">
            <v>347000</v>
          </cell>
          <cell r="Z1314">
            <v>376000</v>
          </cell>
          <cell r="AA1314">
            <v>434000</v>
          </cell>
          <cell r="AB1314">
            <v>442920</v>
          </cell>
          <cell r="AC1314">
            <v>442920</v>
          </cell>
          <cell r="AD1314" t="str">
            <v>∆</v>
          </cell>
          <cell r="AE1314">
            <v>0</v>
          </cell>
        </row>
        <row r="1315">
          <cell r="V1315" t="str">
            <v>100.13.00.290-5100.03</v>
          </cell>
          <cell r="W1315" t="str">
            <v>Benefits Dental Insurance</v>
          </cell>
          <cell r="X1315">
            <v>35000</v>
          </cell>
          <cell r="Y1315">
            <v>35000</v>
          </cell>
          <cell r="Z1315">
            <v>35000</v>
          </cell>
          <cell r="AA1315">
            <v>35000</v>
          </cell>
          <cell r="AB1315">
            <v>33256</v>
          </cell>
          <cell r="AC1315">
            <v>33256</v>
          </cell>
          <cell r="AD1315" t="str">
            <v>∆</v>
          </cell>
          <cell r="AE1315">
            <v>0</v>
          </cell>
        </row>
        <row r="1316">
          <cell r="V1316" t="str">
            <v>100.13.00.290-5100.04</v>
          </cell>
          <cell r="W1316" t="str">
            <v>Benefits Vision Insurance</v>
          </cell>
          <cell r="X1316">
            <v>6000</v>
          </cell>
          <cell r="Y1316">
            <v>6000</v>
          </cell>
          <cell r="Z1316">
            <v>6000</v>
          </cell>
          <cell r="AA1316">
            <v>6000</v>
          </cell>
          <cell r="AB1316">
            <v>5786</v>
          </cell>
          <cell r="AC1316">
            <v>5786</v>
          </cell>
          <cell r="AD1316" t="str">
            <v>∆</v>
          </cell>
          <cell r="AE1316">
            <v>0</v>
          </cell>
        </row>
        <row r="1317">
          <cell r="V1317" t="str">
            <v>100.13.00.290-5100.05</v>
          </cell>
          <cell r="W1317" t="str">
            <v>Benefits Life Insurance</v>
          </cell>
          <cell r="X1317">
            <v>1000</v>
          </cell>
          <cell r="Y1317">
            <v>1000</v>
          </cell>
          <cell r="Z1317">
            <v>1000</v>
          </cell>
          <cell r="AA1317">
            <v>1000</v>
          </cell>
          <cell r="AB1317">
            <v>816</v>
          </cell>
          <cell r="AC1317">
            <v>816</v>
          </cell>
          <cell r="AD1317" t="str">
            <v>∆</v>
          </cell>
          <cell r="AE1317">
            <v>0</v>
          </cell>
        </row>
        <row r="1318">
          <cell r="V1318" t="str">
            <v>100.13.00.290-5100.06</v>
          </cell>
          <cell r="W1318" t="str">
            <v>Benefits Worker's Comp</v>
          </cell>
          <cell r="X1318">
            <v>102000</v>
          </cell>
          <cell r="Y1318">
            <v>111000</v>
          </cell>
          <cell r="Z1318">
            <v>116000</v>
          </cell>
          <cell r="AA1318">
            <v>116000</v>
          </cell>
          <cell r="AB1318">
            <v>115800</v>
          </cell>
          <cell r="AC1318">
            <v>160000</v>
          </cell>
          <cell r="AD1318" t="str">
            <v>∆</v>
          </cell>
          <cell r="AE1318">
            <v>44200</v>
          </cell>
        </row>
        <row r="1319">
          <cell r="V1319" t="str">
            <v>100.13.00.290-5100.07</v>
          </cell>
          <cell r="W1319" t="str">
            <v>Benefits Long Term Disability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588</v>
          </cell>
          <cell r="AC1319">
            <v>588</v>
          </cell>
          <cell r="AD1319" t="str">
            <v>∆</v>
          </cell>
          <cell r="AE1319">
            <v>0</v>
          </cell>
        </row>
        <row r="1320">
          <cell r="V1320" t="str">
            <v>100.13.00.290-5100.08</v>
          </cell>
          <cell r="W1320" t="str">
            <v>Benefits Deferred Compensation</v>
          </cell>
          <cell r="X1320">
            <v>20000</v>
          </cell>
          <cell r="Y1320">
            <v>21000</v>
          </cell>
          <cell r="Z1320">
            <v>19000</v>
          </cell>
          <cell r="AA1320">
            <v>17000</v>
          </cell>
          <cell r="AB1320">
            <v>15120</v>
          </cell>
          <cell r="AC1320">
            <v>15120</v>
          </cell>
          <cell r="AD1320" t="str">
            <v>∆</v>
          </cell>
          <cell r="AE1320">
            <v>0</v>
          </cell>
        </row>
        <row r="1321">
          <cell r="V1321" t="str">
            <v>100.13.00.290-5100.09</v>
          </cell>
          <cell r="W1321" t="str">
            <v>Benefits Unemployment Insurance</v>
          </cell>
          <cell r="X1321">
            <v>7000</v>
          </cell>
          <cell r="Y1321">
            <v>0</v>
          </cell>
          <cell r="Z1321">
            <v>2000</v>
          </cell>
          <cell r="AA1321">
            <v>1000</v>
          </cell>
          <cell r="AB1321">
            <v>0</v>
          </cell>
          <cell r="AC1321">
            <v>0</v>
          </cell>
          <cell r="AD1321" t="str">
            <v>∆</v>
          </cell>
          <cell r="AE1321">
            <v>0</v>
          </cell>
        </row>
        <row r="1322">
          <cell r="V1322" t="str">
            <v>100.13.00.290-5100.10</v>
          </cell>
          <cell r="W1322" t="str">
            <v>Benefits Uniform Allowance</v>
          </cell>
          <cell r="X1322">
            <v>28000</v>
          </cell>
          <cell r="Y1322">
            <v>31000</v>
          </cell>
          <cell r="Z1322">
            <v>60000</v>
          </cell>
          <cell r="AA1322">
            <v>31000</v>
          </cell>
          <cell r="AB1322">
            <v>29000</v>
          </cell>
          <cell r="AC1322">
            <v>29000</v>
          </cell>
          <cell r="AD1322" t="str">
            <v>∆</v>
          </cell>
          <cell r="AE1322">
            <v>0</v>
          </cell>
        </row>
        <row r="1323">
          <cell r="V1323" t="str">
            <v>100.13.00.290-5100.11</v>
          </cell>
          <cell r="W1323" t="str">
            <v>Benefits Medicare</v>
          </cell>
          <cell r="X1323">
            <v>62000</v>
          </cell>
          <cell r="Y1323">
            <v>69000</v>
          </cell>
          <cell r="Z1323">
            <v>68000</v>
          </cell>
          <cell r="AA1323">
            <v>94000</v>
          </cell>
          <cell r="AB1323">
            <v>57951</v>
          </cell>
          <cell r="AC1323">
            <v>57951</v>
          </cell>
          <cell r="AD1323" t="str">
            <v>∆</v>
          </cell>
          <cell r="AE1323">
            <v>0</v>
          </cell>
        </row>
        <row r="1324">
          <cell r="V1324" t="str">
            <v>100.13.00.290-5100.12</v>
          </cell>
          <cell r="W1324" t="str">
            <v>Benefits Annual Physical Exam</v>
          </cell>
          <cell r="X1324">
            <v>9000</v>
          </cell>
          <cell r="Y1324">
            <v>5000</v>
          </cell>
          <cell r="Z1324">
            <v>5000</v>
          </cell>
          <cell r="AA1324">
            <v>12000</v>
          </cell>
          <cell r="AB1324">
            <v>16600</v>
          </cell>
          <cell r="AC1324">
            <v>16600</v>
          </cell>
          <cell r="AD1324" t="str">
            <v>∆</v>
          </cell>
          <cell r="AE1324">
            <v>0</v>
          </cell>
        </row>
        <row r="1325">
          <cell r="V1325" t="str">
            <v>100.13.00.290-5100.15</v>
          </cell>
          <cell r="W1325" t="str">
            <v>Benefits Cell Phone Allowance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>
            <v>1440</v>
          </cell>
          <cell r="AC1325">
            <v>1440</v>
          </cell>
          <cell r="AD1325" t="str">
            <v>∆</v>
          </cell>
          <cell r="AE1325">
            <v>0</v>
          </cell>
        </row>
        <row r="1326">
          <cell r="W1326" t="str">
            <v>TOTAL : PERSONNEL</v>
          </cell>
          <cell r="X1326">
            <v>5814000</v>
          </cell>
          <cell r="Y1326">
            <v>6780000</v>
          </cell>
          <cell r="Z1326">
            <v>6853000</v>
          </cell>
          <cell r="AA1326">
            <v>8827000</v>
          </cell>
          <cell r="AB1326">
            <v>7500836</v>
          </cell>
          <cell r="AC1326">
            <v>8997839</v>
          </cell>
          <cell r="AD1326" t="str">
            <v>∆</v>
          </cell>
          <cell r="AE1326">
            <v>1497003</v>
          </cell>
        </row>
        <row r="1327">
          <cell r="AB1327" t="str">
            <v/>
          </cell>
          <cell r="AC1327" t="str">
            <v/>
          </cell>
          <cell r="AD1327" t="str">
            <v>∆</v>
          </cell>
        </row>
        <row r="1328">
          <cell r="V1328" t="str">
            <v>[100] GENERAL FUND : FIRE DEPARTMENT : NON DIVISIONAL</v>
          </cell>
        </row>
        <row r="1329">
          <cell r="V1329" t="str">
            <v>OPERATIONS : OPERATIONS</v>
          </cell>
          <cell r="AB1329" t="str">
            <v/>
          </cell>
          <cell r="AC1329" t="str">
            <v/>
          </cell>
          <cell r="AD1329" t="str">
            <v>∆</v>
          </cell>
        </row>
        <row r="1330">
          <cell r="V1330" t="str">
            <v>100.13.00.290-6000.01</v>
          </cell>
          <cell r="W1330" t="str">
            <v>Professional Services General</v>
          </cell>
          <cell r="X1330">
            <v>4000</v>
          </cell>
          <cell r="Y1330">
            <v>4000</v>
          </cell>
          <cell r="Z1330">
            <v>2000</v>
          </cell>
          <cell r="AA1330">
            <v>0</v>
          </cell>
          <cell r="AB1330">
            <v>0</v>
          </cell>
          <cell r="AC1330">
            <v>0</v>
          </cell>
          <cell r="AD1330" t="str">
            <v>∆</v>
          </cell>
          <cell r="AE1330">
            <v>0</v>
          </cell>
        </row>
        <row r="1331">
          <cell r="V1331" t="str">
            <v>100.13.00.290-6000.09</v>
          </cell>
          <cell r="W1331" t="str">
            <v>Professional Services Uniform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 t="str">
            <v>∆</v>
          </cell>
          <cell r="AE1331">
            <v>0</v>
          </cell>
        </row>
        <row r="1332">
          <cell r="V1332" t="str">
            <v>100.13.00.290-6000.21</v>
          </cell>
          <cell r="W1332" t="str">
            <v>Professional Services Dispatch</v>
          </cell>
          <cell r="X1332">
            <v>300000</v>
          </cell>
          <cell r="Y1332">
            <v>303000</v>
          </cell>
          <cell r="Z1332">
            <v>310000</v>
          </cell>
          <cell r="AA1332">
            <v>361000</v>
          </cell>
          <cell r="AB1332">
            <v>495000</v>
          </cell>
          <cell r="AC1332">
            <v>495000</v>
          </cell>
          <cell r="AD1332" t="str">
            <v>∆</v>
          </cell>
          <cell r="AE1332">
            <v>0</v>
          </cell>
        </row>
        <row r="1333">
          <cell r="V1333" t="str">
            <v>100.13.00.290-6200.01</v>
          </cell>
          <cell r="W1333" t="str">
            <v>Supplies Office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 t="str">
            <v>∆</v>
          </cell>
          <cell r="AE1333">
            <v>0</v>
          </cell>
        </row>
        <row r="1334">
          <cell r="V1334" t="str">
            <v>100.13.00.290-6200.02</v>
          </cell>
          <cell r="W1334" t="str">
            <v>Supplies Special Department</v>
          </cell>
          <cell r="X1334">
            <v>48000</v>
          </cell>
          <cell r="Y1334">
            <v>10000</v>
          </cell>
          <cell r="Z1334">
            <v>15000</v>
          </cell>
          <cell r="AA1334">
            <v>60000</v>
          </cell>
          <cell r="AB1334">
            <v>15000</v>
          </cell>
          <cell r="AC1334">
            <v>15000</v>
          </cell>
          <cell r="AD1334" t="str">
            <v>∆</v>
          </cell>
          <cell r="AE1334">
            <v>0</v>
          </cell>
        </row>
        <row r="1335">
          <cell r="V1335" t="str">
            <v>100.13.00.290-6200.05</v>
          </cell>
          <cell r="W1335" t="str">
            <v>Supplies Gasoline</v>
          </cell>
          <cell r="X1335">
            <v>65000</v>
          </cell>
          <cell r="Y1335">
            <v>66000</v>
          </cell>
          <cell r="Z1335">
            <v>62000</v>
          </cell>
          <cell r="AA1335">
            <v>58000</v>
          </cell>
          <cell r="AB1335">
            <v>57000</v>
          </cell>
          <cell r="AC1335">
            <v>57000</v>
          </cell>
          <cell r="AD1335" t="str">
            <v>∆</v>
          </cell>
          <cell r="AE1335">
            <v>0</v>
          </cell>
        </row>
        <row r="1336">
          <cell r="V1336" t="str">
            <v>100.13.00.290-6200.08</v>
          </cell>
          <cell r="W1336" t="str">
            <v>Supplies Uniforms</v>
          </cell>
          <cell r="X1336">
            <v>3000</v>
          </cell>
          <cell r="Y1336">
            <v>4000</v>
          </cell>
          <cell r="Z1336">
            <v>4000</v>
          </cell>
          <cell r="AA1336">
            <v>1000</v>
          </cell>
          <cell r="AB1336">
            <v>5000</v>
          </cell>
          <cell r="AC1336">
            <v>5000</v>
          </cell>
          <cell r="AD1336" t="str">
            <v>∆</v>
          </cell>
          <cell r="AE1336">
            <v>0</v>
          </cell>
        </row>
        <row r="1337">
          <cell r="V1337" t="str">
            <v>100.13.00.290-6230.02</v>
          </cell>
          <cell r="W1337" t="str">
            <v>Supplies-Fire Protective Clothing</v>
          </cell>
          <cell r="X1337">
            <v>55000</v>
          </cell>
          <cell r="Y1337">
            <v>40000</v>
          </cell>
          <cell r="Z1337">
            <v>69000</v>
          </cell>
          <cell r="AA1337">
            <v>51000</v>
          </cell>
          <cell r="AB1337">
            <v>50743</v>
          </cell>
          <cell r="AC1337">
            <v>50743</v>
          </cell>
          <cell r="AD1337" t="str">
            <v>∆</v>
          </cell>
          <cell r="AE1337">
            <v>0</v>
          </cell>
        </row>
        <row r="1338">
          <cell r="V1338" t="str">
            <v>100.13.00.290-6230.03</v>
          </cell>
          <cell r="W1338" t="str">
            <v>Supplies-Fire Emergency Medical</v>
          </cell>
          <cell r="X1338">
            <v>12000</v>
          </cell>
          <cell r="Y1338">
            <v>11000</v>
          </cell>
          <cell r="Z1338">
            <v>21000</v>
          </cell>
          <cell r="AA1338">
            <v>20000</v>
          </cell>
          <cell r="AB1338">
            <v>22000</v>
          </cell>
          <cell r="AC1338">
            <v>22000</v>
          </cell>
          <cell r="AD1338" t="str">
            <v>∆</v>
          </cell>
          <cell r="AE1338">
            <v>0</v>
          </cell>
        </row>
        <row r="1339">
          <cell r="V1339" t="str">
            <v>100.13.00.290-6230.04</v>
          </cell>
          <cell r="W1339" t="str">
            <v>Supplies-Fire Hazardous Materials</v>
          </cell>
          <cell r="X1339">
            <v>4000</v>
          </cell>
          <cell r="Y1339">
            <v>3000</v>
          </cell>
          <cell r="Z1339">
            <v>4000</v>
          </cell>
          <cell r="AA1339">
            <v>2000</v>
          </cell>
          <cell r="AB1339">
            <v>5000</v>
          </cell>
          <cell r="AC1339">
            <v>5000</v>
          </cell>
          <cell r="AD1339" t="str">
            <v>∆</v>
          </cell>
          <cell r="AE1339">
            <v>0</v>
          </cell>
        </row>
        <row r="1340">
          <cell r="V1340" t="str">
            <v>100.13.00.290-6230.05</v>
          </cell>
          <cell r="W1340" t="str">
            <v>Supplies-Fire Breathing Apparatus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 t="str">
            <v>∆</v>
          </cell>
          <cell r="AE1340">
            <v>0</v>
          </cell>
        </row>
        <row r="1341">
          <cell r="V1341" t="str">
            <v>100.13.00.290-6230.08</v>
          </cell>
          <cell r="W1341" t="str">
            <v>Supplies-Fire Mobile Dispatch</v>
          </cell>
          <cell r="X1341">
            <v>0</v>
          </cell>
          <cell r="Y1341">
            <v>12000</v>
          </cell>
          <cell r="Z1341">
            <v>8000</v>
          </cell>
          <cell r="AA1341">
            <v>9000</v>
          </cell>
          <cell r="AB1341">
            <v>12000</v>
          </cell>
          <cell r="AC1341">
            <v>12000</v>
          </cell>
          <cell r="AD1341" t="str">
            <v>∆</v>
          </cell>
          <cell r="AE1341">
            <v>0</v>
          </cell>
        </row>
        <row r="1342">
          <cell r="V1342" t="str">
            <v>100.13.00.290-6300.03</v>
          </cell>
          <cell r="W1342" t="str">
            <v>Dues &amp; Subscriptions Certifications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 t="str">
            <v>∆</v>
          </cell>
          <cell r="AE1342">
            <v>0</v>
          </cell>
        </row>
        <row r="1343">
          <cell r="V1343" t="str">
            <v>100.13.00.290-6350.03</v>
          </cell>
          <cell r="W1343" t="str">
            <v>Maintenance Agreements &amp; Licenses Maintenance Agreements</v>
          </cell>
          <cell r="X1343">
            <v>19000</v>
          </cell>
          <cell r="Y1343">
            <v>19000</v>
          </cell>
          <cell r="Z1343">
            <v>19000</v>
          </cell>
          <cell r="AA1343">
            <v>12000</v>
          </cell>
          <cell r="AB1343">
            <v>19200</v>
          </cell>
          <cell r="AC1343">
            <v>19200</v>
          </cell>
          <cell r="AD1343" t="str">
            <v>∆</v>
          </cell>
          <cell r="AE1343">
            <v>0</v>
          </cell>
        </row>
        <row r="1344">
          <cell r="V1344" t="str">
            <v>100.13.00.290-6400.02</v>
          </cell>
          <cell r="W1344" t="str">
            <v>Repairs &amp; Maintenance Minor Equipment/Other</v>
          </cell>
          <cell r="X1344">
            <v>21000</v>
          </cell>
          <cell r="Y1344">
            <v>20000</v>
          </cell>
          <cell r="Z1344">
            <v>16000</v>
          </cell>
          <cell r="AA1344">
            <v>24000</v>
          </cell>
          <cell r="AB1344">
            <v>24000</v>
          </cell>
          <cell r="AC1344">
            <v>24000</v>
          </cell>
          <cell r="AD1344" t="str">
            <v>∆</v>
          </cell>
          <cell r="AE1344">
            <v>0</v>
          </cell>
        </row>
        <row r="1345">
          <cell r="V1345" t="str">
            <v>100.13.00.290-6400.07</v>
          </cell>
          <cell r="W1345" t="str">
            <v>Repairs &amp; Maintenance Radio Communication</v>
          </cell>
          <cell r="X1345">
            <v>15000</v>
          </cell>
          <cell r="Y1345">
            <v>11000</v>
          </cell>
          <cell r="Z1345">
            <v>10000</v>
          </cell>
          <cell r="AA1345">
            <v>10000</v>
          </cell>
          <cell r="AB1345">
            <v>11100</v>
          </cell>
          <cell r="AC1345">
            <v>11100</v>
          </cell>
          <cell r="AD1345" t="str">
            <v>∆</v>
          </cell>
          <cell r="AE1345">
            <v>0</v>
          </cell>
        </row>
        <row r="1346">
          <cell r="V1346" t="str">
            <v>100.13.00.290-6400.17</v>
          </cell>
          <cell r="W1346" t="str">
            <v>Repairs &amp; Maintenance Breathing Apparatus</v>
          </cell>
          <cell r="X1346">
            <v>8000</v>
          </cell>
          <cell r="Y1346">
            <v>8000</v>
          </cell>
          <cell r="Z1346">
            <v>5000</v>
          </cell>
          <cell r="AA1346">
            <v>21000</v>
          </cell>
          <cell r="AB1346">
            <v>8106</v>
          </cell>
          <cell r="AC1346">
            <v>8106</v>
          </cell>
          <cell r="AD1346" t="str">
            <v>∆</v>
          </cell>
          <cell r="AE1346">
            <v>0</v>
          </cell>
        </row>
        <row r="1347">
          <cell r="V1347" t="str">
            <v>100.13.00.290-6400.19</v>
          </cell>
          <cell r="W1347" t="str">
            <v>Repairs &amp; Maintenance Testing/Certifications</v>
          </cell>
          <cell r="X1347">
            <v>6000</v>
          </cell>
          <cell r="Y1347">
            <v>3000</v>
          </cell>
          <cell r="Z1347">
            <v>5000</v>
          </cell>
          <cell r="AA1347">
            <v>3000</v>
          </cell>
          <cell r="AB1347">
            <v>5000</v>
          </cell>
          <cell r="AC1347">
            <v>5000</v>
          </cell>
          <cell r="AD1347" t="str">
            <v>∆</v>
          </cell>
          <cell r="AE1347">
            <v>0</v>
          </cell>
        </row>
        <row r="1348">
          <cell r="V1348" t="str">
            <v>100.13.00.290-6400.20</v>
          </cell>
          <cell r="W1348" t="str">
            <v>Repairs &amp; Maintenance Property Maintenance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 t="str">
            <v>∆</v>
          </cell>
          <cell r="AE1348">
            <v>0</v>
          </cell>
        </row>
        <row r="1349">
          <cell r="V1349" t="str">
            <v>100.13.00.290-6600.04</v>
          </cell>
          <cell r="W1349" t="str">
            <v>Administrative Expenses Training/Conferences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 t="str">
            <v>∆</v>
          </cell>
          <cell r="AE1349">
            <v>0</v>
          </cell>
        </row>
        <row r="1350">
          <cell r="V1350" t="str">
            <v>100.13.00.290-6600.07</v>
          </cell>
          <cell r="W1350" t="str">
            <v>Administrative Expenses Employee Recruitment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 t="str">
            <v>∆</v>
          </cell>
          <cell r="AE1350">
            <v>0</v>
          </cell>
        </row>
        <row r="1351">
          <cell r="V1351" t="str">
            <v>100.13.00.290-6600.42</v>
          </cell>
          <cell r="W1351" t="str">
            <v>Administrative Expenses Mutual Aid</v>
          </cell>
          <cell r="X1351">
            <v>0</v>
          </cell>
          <cell r="Y1351">
            <v>0</v>
          </cell>
          <cell r="Z1351">
            <v>0</v>
          </cell>
          <cell r="AA1351">
            <v>28000</v>
          </cell>
          <cell r="AB1351">
            <v>5000</v>
          </cell>
          <cell r="AC1351">
            <v>5000</v>
          </cell>
          <cell r="AD1351" t="str">
            <v>∆</v>
          </cell>
          <cell r="AE1351">
            <v>0</v>
          </cell>
        </row>
        <row r="1352">
          <cell r="W1352" t="str">
            <v>TOTAL : OPERATIONS</v>
          </cell>
          <cell r="X1352">
            <v>560000</v>
          </cell>
          <cell r="Y1352">
            <v>514000</v>
          </cell>
          <cell r="Z1352">
            <v>550000</v>
          </cell>
          <cell r="AA1352">
            <v>660000</v>
          </cell>
          <cell r="AB1352">
            <v>734149</v>
          </cell>
          <cell r="AC1352">
            <v>734149</v>
          </cell>
          <cell r="AD1352" t="str">
            <v>∆</v>
          </cell>
          <cell r="AE1352">
            <v>0</v>
          </cell>
        </row>
        <row r="1354">
          <cell r="V1354" t="str">
            <v>[100] GENERAL FUND : FIRE DEPARTMENT : NON DIVISIONAL</v>
          </cell>
          <cell r="AB1354" t="str">
            <v/>
          </cell>
          <cell r="AC1354" t="str">
            <v/>
          </cell>
          <cell r="AD1354" t="str">
            <v>∆</v>
          </cell>
        </row>
        <row r="1355">
          <cell r="V1355" t="str">
            <v>OPERATIONS : CAPITAL</v>
          </cell>
          <cell r="AB1355" t="str">
            <v/>
          </cell>
          <cell r="AC1355" t="str">
            <v/>
          </cell>
          <cell r="AD1355" t="str">
            <v>∆</v>
          </cell>
        </row>
        <row r="1356">
          <cell r="V1356" t="str">
            <v>100.13.00.290-7000.02</v>
          </cell>
          <cell r="W1356" t="str">
            <v>Capital Outlay Vehicles-Major</v>
          </cell>
          <cell r="X1356">
            <v>0</v>
          </cell>
          <cell r="Y1356">
            <v>0</v>
          </cell>
          <cell r="Z1356">
            <v>3000</v>
          </cell>
          <cell r="AA1356">
            <v>13000</v>
          </cell>
          <cell r="AB1356">
            <v>446436</v>
          </cell>
          <cell r="AC1356">
            <v>283000</v>
          </cell>
          <cell r="AD1356" t="str">
            <v>∆</v>
          </cell>
          <cell r="AE1356">
            <v>-163436</v>
          </cell>
        </row>
        <row r="1357">
          <cell r="W1357" t="str">
            <v>TOTAL : CAPITAL</v>
          </cell>
          <cell r="X1357">
            <v>0</v>
          </cell>
          <cell r="Y1357">
            <v>0</v>
          </cell>
          <cell r="Z1357">
            <v>3000</v>
          </cell>
          <cell r="AA1357">
            <v>13000</v>
          </cell>
          <cell r="AB1357">
            <v>446436</v>
          </cell>
          <cell r="AC1357">
            <v>283000</v>
          </cell>
          <cell r="AD1357" t="str">
            <v>∆</v>
          </cell>
          <cell r="AE1357">
            <v>-163436</v>
          </cell>
        </row>
        <row r="1358">
          <cell r="AB1358" t="str">
            <v/>
          </cell>
          <cell r="AC1358" t="str">
            <v/>
          </cell>
          <cell r="AD1358" t="str">
            <v>∆</v>
          </cell>
        </row>
        <row r="1359">
          <cell r="V1359" t="str">
            <v>[100] GENERAL FUND : RECREATION &amp; COMMUNITY SERVICES : RECREATION</v>
          </cell>
          <cell r="AB1359" t="str">
            <v/>
          </cell>
          <cell r="AC1359" t="str">
            <v/>
          </cell>
          <cell r="AD1359" t="str">
            <v>∆</v>
          </cell>
        </row>
        <row r="1360">
          <cell r="V1360" t="str">
            <v>RECREATION SERVICES : OPERATIONS</v>
          </cell>
          <cell r="AB1360" t="str">
            <v/>
          </cell>
          <cell r="AC1360" t="str">
            <v/>
          </cell>
          <cell r="AD1360" t="str">
            <v>∆</v>
          </cell>
        </row>
        <row r="1361">
          <cell r="V1361" t="str">
            <v>100.20.20.300-6600.34</v>
          </cell>
          <cell r="W1361" t="str">
            <v>Administrative Expenses General Fund Contribution</v>
          </cell>
          <cell r="X1361">
            <v>320000</v>
          </cell>
          <cell r="Y1361">
            <v>166000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 t="str">
            <v>∆</v>
          </cell>
          <cell r="AE1361">
            <v>0</v>
          </cell>
        </row>
        <row r="1362">
          <cell r="W1362" t="str">
            <v>TOTAL : OPERATIONS</v>
          </cell>
          <cell r="X1362">
            <v>320000</v>
          </cell>
          <cell r="Y1362">
            <v>166000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 t="str">
            <v>∆</v>
          </cell>
          <cell r="AE1362">
            <v>0</v>
          </cell>
        </row>
        <row r="1363">
          <cell r="AB1363" t="str">
            <v/>
          </cell>
          <cell r="AC1363" t="str">
            <v/>
          </cell>
          <cell r="AD1363" t="str">
            <v>∆</v>
          </cell>
        </row>
        <row r="1364">
          <cell r="V1364" t="str">
            <v>[100] GENERAL FUND : RECREATION &amp; COMMUNITY SERVICES : RECREATION</v>
          </cell>
        </row>
        <row r="1365">
          <cell r="V1365" t="str">
            <v>SENIOR SERVICES : PERSONNEL</v>
          </cell>
          <cell r="AB1365" t="str">
            <v/>
          </cell>
          <cell r="AC1365" t="str">
            <v/>
          </cell>
          <cell r="AD1365" t="str">
            <v>∆</v>
          </cell>
        </row>
        <row r="1366">
          <cell r="V1366" t="str">
            <v>100.20.20.310-5000.01</v>
          </cell>
          <cell r="W1366" t="str">
            <v>Salaries Regular</v>
          </cell>
          <cell r="X1366">
            <v>144000</v>
          </cell>
          <cell r="Y1366">
            <v>128000</v>
          </cell>
          <cell r="Z1366">
            <v>155000</v>
          </cell>
          <cell r="AA1366">
            <v>161000</v>
          </cell>
          <cell r="AB1366">
            <v>319115</v>
          </cell>
          <cell r="AC1366">
            <v>207000</v>
          </cell>
          <cell r="AD1366" t="str">
            <v>∆</v>
          </cell>
          <cell r="AE1366">
            <v>-112115</v>
          </cell>
        </row>
        <row r="1367">
          <cell r="V1367" t="str">
            <v>100.20.20.310-5000.02</v>
          </cell>
          <cell r="W1367" t="str">
            <v>Salaries Part Time</v>
          </cell>
          <cell r="X1367">
            <v>21000</v>
          </cell>
          <cell r="Y1367">
            <v>30000</v>
          </cell>
          <cell r="Z1367">
            <v>25000</v>
          </cell>
          <cell r="AA1367">
            <v>0</v>
          </cell>
          <cell r="AB1367">
            <v>35000</v>
          </cell>
          <cell r="AC1367">
            <v>35000</v>
          </cell>
          <cell r="AD1367" t="str">
            <v>∆</v>
          </cell>
          <cell r="AE1367">
            <v>0</v>
          </cell>
        </row>
        <row r="1368">
          <cell r="V1368" t="str">
            <v>100.20.20.310-5000.03</v>
          </cell>
          <cell r="W1368" t="str">
            <v>Salaries Overtime</v>
          </cell>
          <cell r="X1368">
            <v>1000</v>
          </cell>
          <cell r="Y1368">
            <v>1000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 t="str">
            <v>∆</v>
          </cell>
          <cell r="AE1368">
            <v>0</v>
          </cell>
        </row>
        <row r="1369">
          <cell r="V1369" t="str">
            <v>100.20.20.310-5000.06</v>
          </cell>
          <cell r="W1369" t="str">
            <v>Salaries Out of Class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 t="str">
            <v>∆</v>
          </cell>
          <cell r="AE1369">
            <v>0</v>
          </cell>
        </row>
        <row r="1370">
          <cell r="V1370" t="str">
            <v>100.20.20.310-5000.07</v>
          </cell>
          <cell r="W1370" t="str">
            <v>Salaries Admin Leave Pay</v>
          </cell>
          <cell r="X1370">
            <v>1000</v>
          </cell>
          <cell r="Y1370">
            <v>1000</v>
          </cell>
          <cell r="Z1370">
            <v>1000</v>
          </cell>
          <cell r="AA1370">
            <v>2000</v>
          </cell>
          <cell r="AB1370">
            <v>7912</v>
          </cell>
          <cell r="AC1370">
            <v>7912</v>
          </cell>
          <cell r="AD1370" t="str">
            <v>∆</v>
          </cell>
          <cell r="AE1370">
            <v>0</v>
          </cell>
        </row>
        <row r="1371">
          <cell r="V1371" t="str">
            <v>100.20.20.310-5000.08</v>
          </cell>
          <cell r="W1371" t="str">
            <v>Salaries Longevity Pay</v>
          </cell>
          <cell r="X1371">
            <v>1000</v>
          </cell>
          <cell r="Y1371">
            <v>1000</v>
          </cell>
          <cell r="Z1371">
            <v>1000</v>
          </cell>
          <cell r="AA1371">
            <v>1000</v>
          </cell>
          <cell r="AB1371">
            <v>4420</v>
          </cell>
          <cell r="AC1371">
            <v>4420</v>
          </cell>
          <cell r="AD1371" t="str">
            <v>∆</v>
          </cell>
          <cell r="AE1371">
            <v>0</v>
          </cell>
        </row>
        <row r="1372">
          <cell r="V1372" t="str">
            <v>100.20.20.310-5000.10</v>
          </cell>
          <cell r="W1372" t="str">
            <v>Salaries Furloughs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 t="str">
            <v>∆</v>
          </cell>
          <cell r="AE1372">
            <v>0</v>
          </cell>
        </row>
        <row r="1373">
          <cell r="V1373" t="str">
            <v>100.20.20.310-5000.12</v>
          </cell>
          <cell r="W1373" t="str">
            <v>Salaries Compensated Absences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0</v>
          </cell>
          <cell r="AD1373" t="str">
            <v>∆</v>
          </cell>
          <cell r="AE1373">
            <v>0</v>
          </cell>
        </row>
        <row r="1374">
          <cell r="V1374" t="str">
            <v>100.20.20.310-5100.00</v>
          </cell>
          <cell r="W1374" t="str">
            <v>Benefits PERS Pool Liability</v>
          </cell>
          <cell r="X1374">
            <v>23000</v>
          </cell>
          <cell r="Y1374">
            <v>26000</v>
          </cell>
          <cell r="Z1374">
            <v>29000</v>
          </cell>
          <cell r="AA1374">
            <v>31000</v>
          </cell>
          <cell r="AB1374">
            <v>38863</v>
          </cell>
          <cell r="AC1374">
            <v>34000</v>
          </cell>
          <cell r="AD1374" t="str">
            <v>∆</v>
          </cell>
          <cell r="AE1374">
            <v>-4863</v>
          </cell>
        </row>
        <row r="1375">
          <cell r="V1375" t="str">
            <v>100.20.20.310-5100.01</v>
          </cell>
          <cell r="W1375" t="str">
            <v>Benefits Retirement</v>
          </cell>
          <cell r="X1375">
            <v>10000</v>
          </cell>
          <cell r="Y1375">
            <v>8000</v>
          </cell>
          <cell r="Z1375">
            <v>11000</v>
          </cell>
          <cell r="AA1375">
            <v>13000</v>
          </cell>
          <cell r="AB1375">
            <v>13049</v>
          </cell>
          <cell r="AC1375">
            <v>13049</v>
          </cell>
          <cell r="AD1375" t="str">
            <v>∆</v>
          </cell>
          <cell r="AE1375">
            <v>0</v>
          </cell>
        </row>
        <row r="1376">
          <cell r="V1376" t="str">
            <v>100.20.20.310-5100.02</v>
          </cell>
          <cell r="W1376" t="str">
            <v>Benefits Health Insurance</v>
          </cell>
          <cell r="X1376">
            <v>19000</v>
          </cell>
          <cell r="Y1376">
            <v>25000</v>
          </cell>
          <cell r="Z1376">
            <v>19000</v>
          </cell>
          <cell r="AA1376">
            <v>21000</v>
          </cell>
          <cell r="AB1376">
            <v>40542</v>
          </cell>
          <cell r="AC1376">
            <v>30000</v>
          </cell>
          <cell r="AD1376" t="str">
            <v>∆</v>
          </cell>
          <cell r="AE1376">
            <v>-10542</v>
          </cell>
        </row>
        <row r="1377">
          <cell r="V1377" t="str">
            <v>100.20.20.310-5100.03</v>
          </cell>
          <cell r="W1377" t="str">
            <v>Benefits Dental Insurance</v>
          </cell>
          <cell r="X1377">
            <v>2000</v>
          </cell>
          <cell r="Y1377">
            <v>2000</v>
          </cell>
          <cell r="Z1377">
            <v>3000</v>
          </cell>
          <cell r="AA1377">
            <v>3000</v>
          </cell>
          <cell r="AB1377">
            <v>3963</v>
          </cell>
          <cell r="AC1377">
            <v>3963</v>
          </cell>
          <cell r="AD1377" t="str">
            <v>∆</v>
          </cell>
          <cell r="AE1377">
            <v>0</v>
          </cell>
        </row>
        <row r="1378">
          <cell r="V1378" t="str">
            <v>100.20.20.310-5100.04</v>
          </cell>
          <cell r="W1378" t="str">
            <v>Benefits Vision Insurance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637</v>
          </cell>
          <cell r="AC1378">
            <v>637</v>
          </cell>
          <cell r="AD1378" t="str">
            <v>∆</v>
          </cell>
          <cell r="AE1378">
            <v>0</v>
          </cell>
        </row>
        <row r="1379">
          <cell r="V1379" t="str">
            <v>100.20.20.310-5100.05</v>
          </cell>
          <cell r="W1379" t="str">
            <v>Benefits Life Insurance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169</v>
          </cell>
          <cell r="AC1379">
            <v>169</v>
          </cell>
          <cell r="AD1379" t="str">
            <v>∆</v>
          </cell>
          <cell r="AE1379">
            <v>0</v>
          </cell>
        </row>
        <row r="1380">
          <cell r="V1380" t="str">
            <v>100.20.20.310-5100.06</v>
          </cell>
          <cell r="W1380" t="str">
            <v>Benefits Worker's Comp</v>
          </cell>
          <cell r="X1380">
            <v>4000</v>
          </cell>
          <cell r="Y1380">
            <v>4000</v>
          </cell>
          <cell r="Z1380">
            <v>5000</v>
          </cell>
          <cell r="AA1380">
            <v>5000</v>
          </cell>
          <cell r="AB1380">
            <v>5400</v>
          </cell>
          <cell r="AC1380">
            <v>7000</v>
          </cell>
          <cell r="AD1380" t="str">
            <v>∆</v>
          </cell>
          <cell r="AE1380">
            <v>1600</v>
          </cell>
        </row>
        <row r="1381">
          <cell r="V1381" t="str">
            <v>100.20.20.310-5100.07</v>
          </cell>
          <cell r="W1381" t="str">
            <v>Benefits Long Term Disability</v>
          </cell>
          <cell r="X1381">
            <v>1000</v>
          </cell>
          <cell r="Y1381">
            <v>1000</v>
          </cell>
          <cell r="Z1381">
            <v>1000</v>
          </cell>
          <cell r="AA1381">
            <v>1000</v>
          </cell>
          <cell r="AB1381">
            <v>2514</v>
          </cell>
          <cell r="AC1381">
            <v>2514</v>
          </cell>
          <cell r="AD1381" t="str">
            <v>∆</v>
          </cell>
          <cell r="AE1381">
            <v>0</v>
          </cell>
        </row>
        <row r="1382">
          <cell r="V1382" t="str">
            <v>100.20.20.310-5100.08</v>
          </cell>
          <cell r="W1382" t="str">
            <v>Benefits Deferred Compensation</v>
          </cell>
          <cell r="X1382">
            <v>0</v>
          </cell>
          <cell r="Y1382">
            <v>0</v>
          </cell>
          <cell r="Z1382">
            <v>0</v>
          </cell>
          <cell r="AA1382">
            <v>1000</v>
          </cell>
          <cell r="AB1382">
            <v>9520</v>
          </cell>
          <cell r="AC1382">
            <v>9520</v>
          </cell>
          <cell r="AD1382" t="str">
            <v>∆</v>
          </cell>
          <cell r="AE1382">
            <v>0</v>
          </cell>
        </row>
        <row r="1383">
          <cell r="V1383" t="str">
            <v>100.20.20.310-5100.09</v>
          </cell>
          <cell r="W1383" t="str">
            <v>Benefits Unemployment Insurance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 t="str">
            <v>∆</v>
          </cell>
          <cell r="AE1383">
            <v>0</v>
          </cell>
        </row>
        <row r="1384">
          <cell r="V1384" t="str">
            <v>100.20.20.310-5100.11</v>
          </cell>
          <cell r="W1384" t="str">
            <v>Benefits Medicare</v>
          </cell>
          <cell r="X1384">
            <v>2000</v>
          </cell>
          <cell r="Y1384">
            <v>3000</v>
          </cell>
          <cell r="Z1384">
            <v>3000</v>
          </cell>
          <cell r="AA1384">
            <v>2000</v>
          </cell>
          <cell r="AB1384">
            <v>4840</v>
          </cell>
          <cell r="AC1384">
            <v>4840</v>
          </cell>
          <cell r="AD1384" t="str">
            <v>∆</v>
          </cell>
          <cell r="AE1384">
            <v>0</v>
          </cell>
        </row>
        <row r="1385">
          <cell r="V1385" t="str">
            <v>100.20.20.310-5100.15</v>
          </cell>
          <cell r="W1385" t="str">
            <v>Benefits Cell Phone Allowance</v>
          </cell>
          <cell r="X1385">
            <v>0</v>
          </cell>
          <cell r="Y1385">
            <v>1000</v>
          </cell>
          <cell r="Z1385">
            <v>1000</v>
          </cell>
          <cell r="AA1385">
            <v>1000</v>
          </cell>
          <cell r="AB1385">
            <v>879</v>
          </cell>
          <cell r="AC1385">
            <v>879</v>
          </cell>
          <cell r="AD1385" t="str">
            <v>∆</v>
          </cell>
          <cell r="AE1385">
            <v>0</v>
          </cell>
        </row>
        <row r="1386">
          <cell r="V1386" t="str">
            <v>100.20.20.310-5100.17</v>
          </cell>
          <cell r="W1386" t="str">
            <v>Benefits Other Post Employment Benefits</v>
          </cell>
          <cell r="X1386">
            <v>9000</v>
          </cell>
          <cell r="Y1386">
            <v>9000</v>
          </cell>
          <cell r="Z1386">
            <v>9000</v>
          </cell>
          <cell r="AA1386">
            <v>9000</v>
          </cell>
          <cell r="AB1386">
            <v>9500</v>
          </cell>
          <cell r="AC1386">
            <v>9500</v>
          </cell>
          <cell r="AD1386" t="str">
            <v>∆</v>
          </cell>
          <cell r="AE1386">
            <v>0</v>
          </cell>
        </row>
        <row r="1387">
          <cell r="W1387" t="str">
            <v>TOTAL : PERSONNEL</v>
          </cell>
          <cell r="X1387">
            <v>238000</v>
          </cell>
          <cell r="Y1387">
            <v>240000</v>
          </cell>
          <cell r="Z1387">
            <v>263000</v>
          </cell>
          <cell r="AA1387">
            <v>251000</v>
          </cell>
          <cell r="AB1387">
            <v>496323</v>
          </cell>
          <cell r="AC1387">
            <v>370403</v>
          </cell>
          <cell r="AD1387" t="str">
            <v>∆</v>
          </cell>
          <cell r="AE1387">
            <v>-125920</v>
          </cell>
        </row>
        <row r="1388">
          <cell r="AB1388" t="str">
            <v/>
          </cell>
          <cell r="AC1388" t="str">
            <v/>
          </cell>
          <cell r="AD1388" t="str">
            <v>∆</v>
          </cell>
        </row>
        <row r="1389">
          <cell r="V1389" t="str">
            <v>[100] GENERAL FUND : RECREATION &amp; COMMUNITY SERVICES : RECREATION</v>
          </cell>
        </row>
        <row r="1390">
          <cell r="V1390" t="str">
            <v>SENIOR SERVICES : OPERATIONS</v>
          </cell>
          <cell r="AB1390" t="str">
            <v/>
          </cell>
          <cell r="AC1390" t="str">
            <v/>
          </cell>
          <cell r="AD1390" t="str">
            <v>∆</v>
          </cell>
        </row>
        <row r="1391">
          <cell r="V1391" t="str">
            <v>100.20.20.310-6000.01</v>
          </cell>
          <cell r="W1391" t="str">
            <v>Professional Services General</v>
          </cell>
          <cell r="X1391">
            <v>1000</v>
          </cell>
          <cell r="Y1391">
            <v>1000</v>
          </cell>
          <cell r="Z1391">
            <v>6000</v>
          </cell>
          <cell r="AA1391">
            <v>1000</v>
          </cell>
          <cell r="AB1391">
            <v>5000</v>
          </cell>
          <cell r="AC1391">
            <v>5000</v>
          </cell>
          <cell r="AD1391" t="str">
            <v>∆</v>
          </cell>
          <cell r="AE1391">
            <v>0</v>
          </cell>
        </row>
        <row r="1392">
          <cell r="V1392" t="str">
            <v>100.20.20.310-6100.01</v>
          </cell>
          <cell r="W1392" t="str">
            <v>Utilities Electric</v>
          </cell>
          <cell r="X1392">
            <v>41000</v>
          </cell>
          <cell r="Y1392">
            <v>47000</v>
          </cell>
          <cell r="Z1392">
            <v>39000</v>
          </cell>
          <cell r="AA1392">
            <v>36000</v>
          </cell>
          <cell r="AB1392">
            <v>48410</v>
          </cell>
          <cell r="AC1392">
            <v>48410</v>
          </cell>
          <cell r="AD1392" t="str">
            <v>∆</v>
          </cell>
          <cell r="AE1392">
            <v>0</v>
          </cell>
        </row>
        <row r="1393">
          <cell r="V1393" t="str">
            <v>100.20.20.310-6100.02</v>
          </cell>
          <cell r="W1393" t="str">
            <v>Utilities Telephone</v>
          </cell>
          <cell r="X1393">
            <v>2000</v>
          </cell>
          <cell r="Y1393">
            <v>2000</v>
          </cell>
          <cell r="Z1393">
            <v>3000</v>
          </cell>
          <cell r="AA1393">
            <v>3000</v>
          </cell>
          <cell r="AB1393">
            <v>2575</v>
          </cell>
          <cell r="AC1393">
            <v>4000</v>
          </cell>
          <cell r="AD1393" t="str">
            <v>∆</v>
          </cell>
          <cell r="AE1393">
            <v>1425</v>
          </cell>
        </row>
        <row r="1394">
          <cell r="V1394" t="str">
            <v>100.20.20.310-6100.05</v>
          </cell>
          <cell r="W1394" t="str">
            <v>Utilities Cable</v>
          </cell>
          <cell r="X1394">
            <v>1000</v>
          </cell>
          <cell r="Y1394">
            <v>1000</v>
          </cell>
          <cell r="Z1394">
            <v>1000</v>
          </cell>
          <cell r="AA1394">
            <v>1000</v>
          </cell>
          <cell r="AB1394">
            <v>1000</v>
          </cell>
          <cell r="AC1394">
            <v>1000</v>
          </cell>
          <cell r="AD1394" t="str">
            <v>∆</v>
          </cell>
          <cell r="AE1394">
            <v>0</v>
          </cell>
        </row>
        <row r="1395">
          <cell r="V1395" t="str">
            <v>100.20.20.310-6200.01</v>
          </cell>
          <cell r="W1395" t="str">
            <v>Supplies Office</v>
          </cell>
          <cell r="X1395">
            <v>1000</v>
          </cell>
          <cell r="Y1395">
            <v>1000</v>
          </cell>
          <cell r="Z1395">
            <v>0</v>
          </cell>
          <cell r="AA1395">
            <v>1000</v>
          </cell>
          <cell r="AB1395">
            <v>1000</v>
          </cell>
          <cell r="AC1395">
            <v>1000</v>
          </cell>
          <cell r="AD1395" t="str">
            <v>∆</v>
          </cell>
          <cell r="AE1395">
            <v>0</v>
          </cell>
        </row>
        <row r="1396">
          <cell r="V1396" t="str">
            <v>100.20.20.310-6200.02</v>
          </cell>
          <cell r="W1396" t="str">
            <v>Supplies Special Department</v>
          </cell>
          <cell r="X1396">
            <v>5000</v>
          </cell>
          <cell r="Y1396">
            <v>27000</v>
          </cell>
          <cell r="Z1396">
            <v>5000</v>
          </cell>
          <cell r="AA1396">
            <v>3000</v>
          </cell>
          <cell r="AB1396">
            <v>5000</v>
          </cell>
          <cell r="AC1396">
            <v>5000</v>
          </cell>
          <cell r="AD1396" t="str">
            <v>∆</v>
          </cell>
          <cell r="AE1396">
            <v>0</v>
          </cell>
        </row>
        <row r="1397">
          <cell r="V1397" t="str">
            <v>100.20.20.310-6200.03</v>
          </cell>
          <cell r="W1397" t="str">
            <v>Supplies Copier Maintenance &amp; Supplies</v>
          </cell>
          <cell r="X1397">
            <v>5000</v>
          </cell>
          <cell r="Y1397">
            <v>8000</v>
          </cell>
          <cell r="Z1397">
            <v>6000</v>
          </cell>
          <cell r="AA1397">
            <v>4000</v>
          </cell>
          <cell r="AB1397">
            <v>6500</v>
          </cell>
          <cell r="AC1397">
            <v>6500</v>
          </cell>
          <cell r="AD1397" t="str">
            <v>∆</v>
          </cell>
          <cell r="AE1397">
            <v>0</v>
          </cell>
        </row>
        <row r="1398">
          <cell r="V1398" t="str">
            <v>100.20.20.310-6200.04</v>
          </cell>
          <cell r="W1398" t="str">
            <v>Supplies Postage</v>
          </cell>
          <cell r="X1398">
            <v>2000</v>
          </cell>
          <cell r="Y1398">
            <v>0</v>
          </cell>
          <cell r="Z1398">
            <v>2000</v>
          </cell>
          <cell r="AA1398">
            <v>2000</v>
          </cell>
          <cell r="AB1398">
            <v>2500</v>
          </cell>
          <cell r="AC1398">
            <v>2500</v>
          </cell>
          <cell r="AD1398" t="str">
            <v>∆</v>
          </cell>
          <cell r="AE1398">
            <v>0</v>
          </cell>
        </row>
        <row r="1399">
          <cell r="V1399" t="str">
            <v>100.20.20.310-6300.02</v>
          </cell>
          <cell r="W1399" t="str">
            <v>Dues &amp; Subscriptions Publications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200</v>
          </cell>
          <cell r="AC1399">
            <v>200</v>
          </cell>
          <cell r="AD1399" t="str">
            <v>∆</v>
          </cell>
          <cell r="AE1399">
            <v>0</v>
          </cell>
        </row>
        <row r="1400">
          <cell r="V1400" t="str">
            <v>100.20.20.310-6350.03</v>
          </cell>
          <cell r="W1400" t="str">
            <v>Maintenance Agreements &amp; Licenses Maintenance Agreements</v>
          </cell>
          <cell r="X1400">
            <v>0</v>
          </cell>
          <cell r="Y1400">
            <v>2000</v>
          </cell>
          <cell r="Z1400">
            <v>1000</v>
          </cell>
          <cell r="AA1400">
            <v>0</v>
          </cell>
          <cell r="AB1400">
            <v>1500</v>
          </cell>
          <cell r="AC1400">
            <v>1500</v>
          </cell>
          <cell r="AD1400" t="str">
            <v>∆</v>
          </cell>
          <cell r="AE1400">
            <v>0</v>
          </cell>
        </row>
        <row r="1401">
          <cell r="V1401" t="str">
            <v>100.20.20.310-6400.01</v>
          </cell>
          <cell r="W1401" t="str">
            <v>Repairs &amp; Maintenance Building</v>
          </cell>
          <cell r="X1401">
            <v>3000</v>
          </cell>
          <cell r="Y1401">
            <v>1000</v>
          </cell>
          <cell r="Z1401">
            <v>1000</v>
          </cell>
          <cell r="AA1401">
            <v>0</v>
          </cell>
          <cell r="AB1401">
            <v>3000</v>
          </cell>
          <cell r="AC1401">
            <v>3000</v>
          </cell>
          <cell r="AD1401" t="str">
            <v>∆</v>
          </cell>
          <cell r="AE1401">
            <v>0</v>
          </cell>
        </row>
        <row r="1402">
          <cell r="V1402" t="str">
            <v>100.20.20.310-6400.02</v>
          </cell>
          <cell r="W1402" t="str">
            <v>Repairs &amp; Maintenance Minor Equipment/Other</v>
          </cell>
          <cell r="X1402">
            <v>1000</v>
          </cell>
          <cell r="Y1402">
            <v>2000</v>
          </cell>
          <cell r="Z1402">
            <v>1000</v>
          </cell>
          <cell r="AA1402">
            <v>0</v>
          </cell>
          <cell r="AB1402">
            <v>3000</v>
          </cell>
          <cell r="AC1402">
            <v>3000</v>
          </cell>
          <cell r="AD1402" t="str">
            <v>∆</v>
          </cell>
          <cell r="AE1402">
            <v>0</v>
          </cell>
        </row>
        <row r="1403">
          <cell r="V1403" t="str">
            <v>100.20.20.310-6400.03</v>
          </cell>
          <cell r="W1403" t="str">
            <v>Repairs &amp; Maintenance Major Repair &amp; Contingency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B1403">
            <v>0</v>
          </cell>
          <cell r="AC1403">
            <v>0</v>
          </cell>
          <cell r="AD1403" t="str">
            <v>∆</v>
          </cell>
          <cell r="AE1403">
            <v>0</v>
          </cell>
        </row>
        <row r="1404">
          <cell r="V1404" t="str">
            <v>100.20.20.310-6400.20</v>
          </cell>
          <cell r="W1404" t="str">
            <v>Repairs &amp; Maintenance Property Maintenance</v>
          </cell>
          <cell r="X1404">
            <v>2000</v>
          </cell>
          <cell r="Y1404">
            <v>2000</v>
          </cell>
          <cell r="Z1404">
            <v>3000</v>
          </cell>
          <cell r="AA1404">
            <v>3000</v>
          </cell>
          <cell r="AB1404">
            <v>6120</v>
          </cell>
          <cell r="AC1404">
            <v>6120</v>
          </cell>
          <cell r="AD1404" t="str">
            <v>∆</v>
          </cell>
          <cell r="AE1404">
            <v>0</v>
          </cell>
        </row>
        <row r="1405">
          <cell r="V1405" t="str">
            <v>100.20.20.310-6500.04</v>
          </cell>
          <cell r="W1405" t="str">
            <v>Claims &amp; Insurance Insurance Premiums</v>
          </cell>
          <cell r="X1405">
            <v>7000</v>
          </cell>
          <cell r="Y1405">
            <v>9000</v>
          </cell>
          <cell r="Z1405">
            <v>10000</v>
          </cell>
          <cell r="AA1405">
            <v>10000</v>
          </cell>
          <cell r="AB1405">
            <v>10800</v>
          </cell>
          <cell r="AC1405">
            <v>11000</v>
          </cell>
          <cell r="AD1405" t="str">
            <v>∆</v>
          </cell>
          <cell r="AE1405">
            <v>200</v>
          </cell>
        </row>
        <row r="1406">
          <cell r="V1406" t="str">
            <v>100.20.20.310-6600.01</v>
          </cell>
          <cell r="W1406" t="str">
            <v>Administrative Expenses Meetings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300</v>
          </cell>
          <cell r="AC1406">
            <v>300</v>
          </cell>
          <cell r="AD1406" t="str">
            <v>∆</v>
          </cell>
          <cell r="AE1406">
            <v>0</v>
          </cell>
        </row>
        <row r="1407">
          <cell r="V1407" t="str">
            <v>100.20.20.310-6600.04</v>
          </cell>
          <cell r="W1407" t="str">
            <v>Administrative Expenses Training/Conferences</v>
          </cell>
          <cell r="X1407">
            <v>1000</v>
          </cell>
          <cell r="Y1407">
            <v>2000</v>
          </cell>
          <cell r="Z1407">
            <v>0</v>
          </cell>
          <cell r="AA1407">
            <v>0</v>
          </cell>
          <cell r="AB1407">
            <v>4000</v>
          </cell>
          <cell r="AC1407">
            <v>4000</v>
          </cell>
          <cell r="AD1407" t="str">
            <v>∆</v>
          </cell>
          <cell r="AE1407">
            <v>0</v>
          </cell>
        </row>
        <row r="1408">
          <cell r="V1408" t="str">
            <v>100.20.20.310-6600.05</v>
          </cell>
          <cell r="W1408" t="str">
            <v>Administrative Expenses Public/Legal Advertisement</v>
          </cell>
          <cell r="X1408">
            <v>1000</v>
          </cell>
          <cell r="Y1408">
            <v>1000</v>
          </cell>
          <cell r="Z1408">
            <v>1000</v>
          </cell>
          <cell r="AA1408">
            <v>0</v>
          </cell>
          <cell r="AB1408">
            <v>0</v>
          </cell>
          <cell r="AC1408">
            <v>0</v>
          </cell>
          <cell r="AD1408" t="str">
            <v>∆</v>
          </cell>
          <cell r="AE1408">
            <v>0</v>
          </cell>
        </row>
        <row r="1409">
          <cell r="V1409" t="str">
            <v>100.20.20.310-6600.07</v>
          </cell>
          <cell r="W1409" t="str">
            <v>Administrative Expenses Employee Recruitment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 t="str">
            <v>∆</v>
          </cell>
          <cell r="AE1409">
            <v>0</v>
          </cell>
        </row>
        <row r="1410">
          <cell r="V1410" t="str">
            <v>100.20.20.310-6620.01</v>
          </cell>
          <cell r="W1410" t="str">
            <v>Service Programs Senior Programs</v>
          </cell>
          <cell r="X1410">
            <v>30000</v>
          </cell>
          <cell r="Y1410">
            <v>32000</v>
          </cell>
          <cell r="Z1410">
            <v>21000</v>
          </cell>
          <cell r="AA1410">
            <v>15000</v>
          </cell>
          <cell r="AB1410">
            <v>14000</v>
          </cell>
          <cell r="AC1410">
            <v>14000</v>
          </cell>
          <cell r="AD1410" t="str">
            <v>∆</v>
          </cell>
          <cell r="AE1410">
            <v>0</v>
          </cell>
        </row>
        <row r="1411">
          <cell r="W1411" t="str">
            <v>TOTAL : OPERATIONS</v>
          </cell>
          <cell r="X1411">
            <v>103000</v>
          </cell>
          <cell r="Y1411">
            <v>138000</v>
          </cell>
          <cell r="Z1411">
            <v>100000</v>
          </cell>
          <cell r="AA1411">
            <v>79000</v>
          </cell>
          <cell r="AB1411">
            <v>114905</v>
          </cell>
          <cell r="AC1411">
            <v>116530</v>
          </cell>
          <cell r="AD1411" t="str">
            <v>∆</v>
          </cell>
          <cell r="AE1411">
            <v>1625</v>
          </cell>
        </row>
        <row r="1412">
          <cell r="AB1412" t="str">
            <v/>
          </cell>
          <cell r="AC1412" t="str">
            <v/>
          </cell>
          <cell r="AD1412" t="str">
            <v>∆</v>
          </cell>
        </row>
        <row r="1413">
          <cell r="V1413" t="str">
            <v>[100] GENERAL FUND : RECREATION &amp; COMMUNITY SERVICES : RECREATION</v>
          </cell>
        </row>
        <row r="1414">
          <cell r="V1414" t="str">
            <v>SENIOR SERVICES : CAPITAL</v>
          </cell>
          <cell r="AB1414" t="str">
            <v/>
          </cell>
          <cell r="AC1414" t="str">
            <v/>
          </cell>
          <cell r="AD1414" t="str">
            <v>∆</v>
          </cell>
        </row>
        <row r="1415">
          <cell r="V1415" t="str">
            <v>100.20.20.310-7000.03</v>
          </cell>
          <cell r="W1415" t="str">
            <v>Capital Outlay Equipment New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0</v>
          </cell>
          <cell r="AD1415" t="str">
            <v>∆</v>
          </cell>
          <cell r="AE1415">
            <v>0</v>
          </cell>
        </row>
        <row r="1416">
          <cell r="W1416" t="str">
            <v>TOTAL : CAPITAL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 t="str">
            <v>∆</v>
          </cell>
          <cell r="AE1416">
            <v>0</v>
          </cell>
        </row>
        <row r="1417">
          <cell r="AB1417" t="str">
            <v/>
          </cell>
          <cell r="AC1417" t="str">
            <v/>
          </cell>
          <cell r="AD1417" t="str">
            <v>∆</v>
          </cell>
        </row>
        <row r="1418">
          <cell r="V1418" t="str">
            <v>[100] GENERAL FUND : RECREATION &amp; COMMUNITY SERVICES : RECREATION</v>
          </cell>
        </row>
        <row r="1419">
          <cell r="V1419" t="str">
            <v>SENIOR SERVICES : DEBT SERVICE</v>
          </cell>
          <cell r="AB1419" t="str">
            <v/>
          </cell>
          <cell r="AC1419" t="str">
            <v/>
          </cell>
          <cell r="AD1419" t="str">
            <v>∆</v>
          </cell>
        </row>
        <row r="1420">
          <cell r="V1420" t="str">
            <v>100.20.20.310-8000.12</v>
          </cell>
          <cell r="W1420" t="str">
            <v>Capital Improvements-General Government Building Improvements</v>
          </cell>
          <cell r="X1420">
            <v>104000</v>
          </cell>
          <cell r="Y1420">
            <v>2000</v>
          </cell>
          <cell r="Z1420">
            <v>6000</v>
          </cell>
          <cell r="AA1420">
            <v>0</v>
          </cell>
          <cell r="AB1420">
            <v>12759</v>
          </cell>
          <cell r="AC1420">
            <v>12759</v>
          </cell>
          <cell r="AD1420" t="str">
            <v>∆</v>
          </cell>
          <cell r="AE1420">
            <v>0</v>
          </cell>
        </row>
        <row r="1421">
          <cell r="W1421" t="str">
            <v>TOTAL : DEBT SERVICE</v>
          </cell>
          <cell r="X1421">
            <v>104000</v>
          </cell>
          <cell r="Y1421">
            <v>2000</v>
          </cell>
          <cell r="Z1421">
            <v>6000</v>
          </cell>
          <cell r="AA1421">
            <v>0</v>
          </cell>
          <cell r="AB1421">
            <v>12759</v>
          </cell>
          <cell r="AC1421">
            <v>12759</v>
          </cell>
          <cell r="AD1421" t="str">
            <v>∆</v>
          </cell>
          <cell r="AE1421">
            <v>0</v>
          </cell>
        </row>
        <row r="1422">
          <cell r="AB1422" t="str">
            <v/>
          </cell>
          <cell r="AC1422" t="str">
            <v/>
          </cell>
          <cell r="AD1422" t="str">
            <v>∆</v>
          </cell>
        </row>
        <row r="1423">
          <cell r="V1423" t="str">
            <v>[100] GENERAL FUND : RECREATION &amp; COMMUNITY SERVICES : PARKS</v>
          </cell>
        </row>
        <row r="1424">
          <cell r="V1424" t="str">
            <v>ADMINISTRATION : PERSONNEL</v>
          </cell>
          <cell r="AB1424" t="str">
            <v/>
          </cell>
          <cell r="AC1424" t="str">
            <v/>
          </cell>
          <cell r="AD1424" t="str">
            <v>∆</v>
          </cell>
        </row>
        <row r="1425">
          <cell r="V1425" t="str">
            <v>100.20.25.001-5000.01</v>
          </cell>
          <cell r="W1425" t="str">
            <v>Salaries Regular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 t="str">
            <v>∆</v>
          </cell>
          <cell r="AE1425">
            <v>0</v>
          </cell>
        </row>
        <row r="1426">
          <cell r="V1426" t="str">
            <v>100.20.25.001-5000.02</v>
          </cell>
          <cell r="W1426" t="str">
            <v>Salaries Part Time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 t="str">
            <v>∆</v>
          </cell>
          <cell r="AE1426">
            <v>0</v>
          </cell>
        </row>
        <row r="1427">
          <cell r="V1427" t="str">
            <v>100.20.25.001-5000.03</v>
          </cell>
          <cell r="W1427" t="str">
            <v>Salaries Overtime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 t="str">
            <v>∆</v>
          </cell>
          <cell r="AE1427">
            <v>0</v>
          </cell>
        </row>
        <row r="1428">
          <cell r="V1428" t="str">
            <v>100.20.25.001-5000.04</v>
          </cell>
          <cell r="W1428" t="str">
            <v>Salaries Holiday Pay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 t="str">
            <v>∆</v>
          </cell>
          <cell r="AE1428">
            <v>0</v>
          </cell>
        </row>
        <row r="1429">
          <cell r="V1429" t="str">
            <v>100.20.25.001-5000.06</v>
          </cell>
          <cell r="W1429" t="str">
            <v>Salaries Out of Class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 t="str">
            <v>∆</v>
          </cell>
          <cell r="AE1429">
            <v>0</v>
          </cell>
        </row>
        <row r="1430">
          <cell r="V1430" t="str">
            <v>100.20.25.001-5000.07</v>
          </cell>
          <cell r="W1430" t="str">
            <v>Salaries Admin Leave Pay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 t="str">
            <v>∆</v>
          </cell>
          <cell r="AE1430">
            <v>0</v>
          </cell>
        </row>
        <row r="1431">
          <cell r="V1431" t="str">
            <v>100.20.25.001-5000.08</v>
          </cell>
          <cell r="W1431" t="str">
            <v>Salaries Longevity Pay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 t="str">
            <v>∆</v>
          </cell>
          <cell r="AE1431">
            <v>0</v>
          </cell>
        </row>
        <row r="1432">
          <cell r="V1432" t="str">
            <v>100.20.25.001-5000.10</v>
          </cell>
          <cell r="W1432" t="str">
            <v>Salaries Furloughs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0</v>
          </cell>
          <cell r="AD1432" t="str">
            <v>∆</v>
          </cell>
          <cell r="AE1432">
            <v>0</v>
          </cell>
        </row>
        <row r="1433">
          <cell r="V1433" t="str">
            <v>100.20.25.001-5100.01</v>
          </cell>
          <cell r="W1433" t="str">
            <v>Benefits Retirement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 t="str">
            <v>∆</v>
          </cell>
          <cell r="AE1433">
            <v>0</v>
          </cell>
        </row>
        <row r="1434">
          <cell r="V1434" t="str">
            <v>100.20.25.001-5100.02</v>
          </cell>
          <cell r="W1434" t="str">
            <v>Benefits Health Insurance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 t="str">
            <v>∆</v>
          </cell>
          <cell r="AE1434">
            <v>0</v>
          </cell>
        </row>
        <row r="1435">
          <cell r="V1435" t="str">
            <v>100.20.25.001-5100.03</v>
          </cell>
          <cell r="W1435" t="str">
            <v>Benefits Dental Insurance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 t="str">
            <v>∆</v>
          </cell>
          <cell r="AE1435">
            <v>0</v>
          </cell>
        </row>
        <row r="1436">
          <cell r="V1436" t="str">
            <v>100.20.25.001-5100.04</v>
          </cell>
          <cell r="W1436" t="str">
            <v>Benefits Vision Insurance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 t="str">
            <v>∆</v>
          </cell>
          <cell r="AE1436">
            <v>0</v>
          </cell>
        </row>
        <row r="1437">
          <cell r="V1437" t="str">
            <v>100.20.25.001-5100.05</v>
          </cell>
          <cell r="W1437" t="str">
            <v>Benefits Life Insurance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 t="str">
            <v>∆</v>
          </cell>
          <cell r="AE1437">
            <v>0</v>
          </cell>
        </row>
        <row r="1438">
          <cell r="V1438" t="str">
            <v>100.20.25.001-5100.06</v>
          </cell>
          <cell r="W1438" t="str">
            <v>Benefits Worker's Comp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 t="str">
            <v>∆</v>
          </cell>
          <cell r="AE1438">
            <v>0</v>
          </cell>
        </row>
        <row r="1439">
          <cell r="V1439" t="str">
            <v>100.20.25.001-5100.07</v>
          </cell>
          <cell r="W1439" t="str">
            <v>Benefits Long Term Disability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 t="str">
            <v>∆</v>
          </cell>
          <cell r="AE1439">
            <v>0</v>
          </cell>
        </row>
        <row r="1440">
          <cell r="V1440" t="str">
            <v>100.20.25.001-5100.08</v>
          </cell>
          <cell r="W1440" t="str">
            <v>Benefits Deferred Compensation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 t="str">
            <v>∆</v>
          </cell>
          <cell r="AE1440">
            <v>0</v>
          </cell>
        </row>
        <row r="1441">
          <cell r="V1441" t="str">
            <v>100.20.25.001-5100.09</v>
          </cell>
          <cell r="W1441" t="str">
            <v>Benefits Unemployment Insurance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 t="str">
            <v>∆</v>
          </cell>
          <cell r="AE1441">
            <v>0</v>
          </cell>
        </row>
        <row r="1442">
          <cell r="V1442" t="str">
            <v>100.20.25.001-5100.10</v>
          </cell>
          <cell r="W1442" t="str">
            <v>Benefits Uniform Allowance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 t="str">
            <v>∆</v>
          </cell>
          <cell r="AE1442">
            <v>0</v>
          </cell>
        </row>
        <row r="1443">
          <cell r="V1443" t="str">
            <v>100.20.25.001-5100.11</v>
          </cell>
          <cell r="W1443" t="str">
            <v>Benefits Medicare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 t="str">
            <v>∆</v>
          </cell>
          <cell r="AE1443">
            <v>0</v>
          </cell>
        </row>
        <row r="1444">
          <cell r="V1444" t="str">
            <v>100.20.25.001-5100.12</v>
          </cell>
          <cell r="W1444" t="str">
            <v>Benefits Annual Physical Exam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 t="str">
            <v>∆</v>
          </cell>
          <cell r="AE1444">
            <v>0</v>
          </cell>
        </row>
        <row r="1445">
          <cell r="V1445" t="str">
            <v>100.20.25.001-5100.15</v>
          </cell>
          <cell r="W1445" t="str">
            <v>Benefits Cell Phone Allowance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 t="str">
            <v>∆</v>
          </cell>
          <cell r="AE1445">
            <v>0</v>
          </cell>
        </row>
        <row r="1446">
          <cell r="W1446" t="str">
            <v>TOTAL : PERSONNEL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 t="str">
            <v>∆</v>
          </cell>
          <cell r="AE1446">
            <v>0</v>
          </cell>
        </row>
        <row r="1447">
          <cell r="AB1447" t="str">
            <v/>
          </cell>
          <cell r="AC1447" t="str">
            <v/>
          </cell>
          <cell r="AD1447" t="str">
            <v>∆</v>
          </cell>
        </row>
        <row r="1448">
          <cell r="V1448" t="str">
            <v>[100] GENERAL FUND : RECREATION &amp; COMMUNITY SERVICES : PARKS</v>
          </cell>
        </row>
        <row r="1449">
          <cell r="V1449" t="str">
            <v>ADMINISTRATION : OPERATIONS</v>
          </cell>
          <cell r="AB1449" t="str">
            <v/>
          </cell>
          <cell r="AC1449" t="str">
            <v/>
          </cell>
          <cell r="AD1449" t="str">
            <v>∆</v>
          </cell>
        </row>
        <row r="1450">
          <cell r="V1450" t="str">
            <v>100.20.25.001-6000.09</v>
          </cell>
          <cell r="W1450" t="str">
            <v>Professional Services Uniform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 t="str">
            <v>∆</v>
          </cell>
          <cell r="AE1450">
            <v>0</v>
          </cell>
        </row>
        <row r="1451">
          <cell r="V1451" t="str">
            <v>100.20.25.001-6000.12</v>
          </cell>
          <cell r="W1451" t="str">
            <v>Professional Services Contract Services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 t="str">
            <v>∆</v>
          </cell>
          <cell r="AE1451">
            <v>0</v>
          </cell>
        </row>
        <row r="1452">
          <cell r="V1452" t="str">
            <v>100.20.25.001-6100.01</v>
          </cell>
          <cell r="W1452" t="str">
            <v>Utilities Electric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 t="str">
            <v>∆</v>
          </cell>
          <cell r="AE1452">
            <v>0</v>
          </cell>
        </row>
        <row r="1453">
          <cell r="V1453" t="str">
            <v>100.20.25.001-6100.02</v>
          </cell>
          <cell r="W1453" t="str">
            <v>Utilities Telephone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 t="str">
            <v>∆</v>
          </cell>
          <cell r="AE1453">
            <v>0</v>
          </cell>
        </row>
        <row r="1454">
          <cell r="V1454" t="str">
            <v>100.20.25.001-6200.01</v>
          </cell>
          <cell r="W1454" t="str">
            <v>Supplies Office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 t="str">
            <v>∆</v>
          </cell>
          <cell r="AE1454">
            <v>0</v>
          </cell>
        </row>
        <row r="1455">
          <cell r="V1455" t="str">
            <v>100.20.25.001-6200.02</v>
          </cell>
          <cell r="W1455" t="str">
            <v>Supplies Special Department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 t="str">
            <v>∆</v>
          </cell>
          <cell r="AE1455">
            <v>0</v>
          </cell>
        </row>
        <row r="1456">
          <cell r="V1456" t="str">
            <v>100.20.25.001-6200.03</v>
          </cell>
          <cell r="W1456" t="str">
            <v>Supplies Copier Maintenance &amp; Supplies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 t="str">
            <v>∆</v>
          </cell>
          <cell r="AE1456">
            <v>0</v>
          </cell>
        </row>
        <row r="1457">
          <cell r="V1457" t="str">
            <v>100.20.25.001-6200.05</v>
          </cell>
          <cell r="W1457" t="str">
            <v>Supplies Gasoline</v>
          </cell>
          <cell r="X1457">
            <v>0</v>
          </cell>
          <cell r="Y1457">
            <v>0</v>
          </cell>
          <cell r="Z1457">
            <v>0</v>
          </cell>
          <cell r="AA1457">
            <v>0</v>
          </cell>
          <cell r="AB1457">
            <v>0</v>
          </cell>
          <cell r="AC1457">
            <v>0</v>
          </cell>
          <cell r="AD1457" t="str">
            <v>∆</v>
          </cell>
          <cell r="AE1457">
            <v>0</v>
          </cell>
        </row>
        <row r="1458">
          <cell r="V1458" t="str">
            <v>100.20.25.001-6200.10</v>
          </cell>
          <cell r="W1458" t="str">
            <v>Supplies Protective Clothing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 t="str">
            <v>∆</v>
          </cell>
          <cell r="AE1458">
            <v>0</v>
          </cell>
        </row>
        <row r="1459">
          <cell r="V1459" t="str">
            <v>100.20.25.001-6240.01</v>
          </cell>
          <cell r="W1459" t="str">
            <v>Supplies-Parks Chlorine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 t="str">
            <v>∆</v>
          </cell>
          <cell r="AE1459">
            <v>0</v>
          </cell>
        </row>
        <row r="1460">
          <cell r="V1460" t="str">
            <v>100.20.25.001-6300.01</v>
          </cell>
          <cell r="W1460" t="str">
            <v>Dues &amp; Subscriptions Memberships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 t="str">
            <v>∆</v>
          </cell>
          <cell r="AE1460">
            <v>0</v>
          </cell>
        </row>
        <row r="1461">
          <cell r="V1461" t="str">
            <v>100.20.25.001-6400.02</v>
          </cell>
          <cell r="W1461" t="str">
            <v>Repairs &amp; Maintenance Minor Equipment/Other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 t="str">
            <v>∆</v>
          </cell>
          <cell r="AE1461">
            <v>0</v>
          </cell>
        </row>
        <row r="1462">
          <cell r="V1462" t="str">
            <v>100.20.25.001-6400.03</v>
          </cell>
          <cell r="W1462" t="str">
            <v>Repairs &amp; Maintenance Major Repair &amp; Contingency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>
            <v>0</v>
          </cell>
          <cell r="AC1462">
            <v>0</v>
          </cell>
          <cell r="AD1462" t="str">
            <v>∆</v>
          </cell>
          <cell r="AE1462">
            <v>0</v>
          </cell>
        </row>
        <row r="1463">
          <cell r="V1463" t="str">
            <v>100.20.25.001-6400.05</v>
          </cell>
          <cell r="W1463" t="str">
            <v>Repairs &amp; Maintenance Vehicle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>
            <v>0</v>
          </cell>
          <cell r="AC1463">
            <v>0</v>
          </cell>
          <cell r="AD1463" t="str">
            <v>∆</v>
          </cell>
          <cell r="AE1463">
            <v>0</v>
          </cell>
        </row>
        <row r="1464">
          <cell r="V1464" t="str">
            <v>100.20.25.001-6400.08</v>
          </cell>
          <cell r="W1464" t="str">
            <v>Repairs &amp; Maintenance Vandalism</v>
          </cell>
          <cell r="X1464">
            <v>0</v>
          </cell>
          <cell r="Y1464">
            <v>0</v>
          </cell>
          <cell r="Z1464">
            <v>4000</v>
          </cell>
          <cell r="AA1464">
            <v>0</v>
          </cell>
          <cell r="AB1464">
            <v>0</v>
          </cell>
          <cell r="AC1464">
            <v>0</v>
          </cell>
          <cell r="AD1464" t="str">
            <v>∆</v>
          </cell>
          <cell r="AE1464">
            <v>0</v>
          </cell>
        </row>
        <row r="1465">
          <cell r="V1465" t="str">
            <v>100.20.25.001-6600.07</v>
          </cell>
          <cell r="W1465" t="str">
            <v>Administrative Expenses Employee Recruitment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 t="str">
            <v>∆</v>
          </cell>
          <cell r="AE1465">
            <v>0</v>
          </cell>
        </row>
        <row r="1466">
          <cell r="W1466" t="str">
            <v>TOTAL : OPERATIONS</v>
          </cell>
          <cell r="X1466">
            <v>0</v>
          </cell>
          <cell r="Y1466">
            <v>0</v>
          </cell>
          <cell r="Z1466">
            <v>4000</v>
          </cell>
          <cell r="AA1466">
            <v>0</v>
          </cell>
          <cell r="AB1466">
            <v>0</v>
          </cell>
          <cell r="AC1466">
            <v>0</v>
          </cell>
          <cell r="AD1466" t="str">
            <v>∆</v>
          </cell>
          <cell r="AE1466">
            <v>0</v>
          </cell>
        </row>
        <row r="1467">
          <cell r="AB1467" t="str">
            <v/>
          </cell>
          <cell r="AC1467" t="str">
            <v/>
          </cell>
          <cell r="AD1467" t="str">
            <v>∆</v>
          </cell>
        </row>
        <row r="1468">
          <cell r="V1468" t="str">
            <v>[100] GENERAL FUND : RECREATION &amp; COMMUNITY SERVICES : PARKS</v>
          </cell>
        </row>
        <row r="1469">
          <cell r="V1469" t="str">
            <v>MAINTENANCE SERVICES : PERSONNEL</v>
          </cell>
          <cell r="AB1469" t="str">
            <v/>
          </cell>
          <cell r="AC1469" t="str">
            <v/>
          </cell>
          <cell r="AD1469" t="str">
            <v>∆</v>
          </cell>
        </row>
        <row r="1470">
          <cell r="V1470" t="str">
            <v>100.20.25.330-5000.01</v>
          </cell>
          <cell r="W1470" t="str">
            <v>Salaries Regular</v>
          </cell>
          <cell r="X1470">
            <v>1638000</v>
          </cell>
          <cell r="Y1470">
            <v>1804000</v>
          </cell>
          <cell r="Z1470">
            <v>1933000</v>
          </cell>
          <cell r="AA1470">
            <v>745000</v>
          </cell>
          <cell r="AB1470">
            <v>65797</v>
          </cell>
          <cell r="AC1470">
            <v>65797</v>
          </cell>
          <cell r="AD1470" t="str">
            <v>∆</v>
          </cell>
          <cell r="AE1470">
            <v>0</v>
          </cell>
        </row>
        <row r="1471">
          <cell r="V1471" t="str">
            <v>100.20.25.330-5000.02</v>
          </cell>
          <cell r="W1471" t="str">
            <v>Salaries Part Time</v>
          </cell>
          <cell r="X1471">
            <v>215000</v>
          </cell>
          <cell r="Y1471">
            <v>278000</v>
          </cell>
          <cell r="Z1471">
            <v>323000</v>
          </cell>
          <cell r="AA1471">
            <v>97000</v>
          </cell>
          <cell r="AB1471">
            <v>296000</v>
          </cell>
          <cell r="AC1471">
            <v>296000</v>
          </cell>
          <cell r="AD1471" t="str">
            <v>∆</v>
          </cell>
          <cell r="AE1471">
            <v>0</v>
          </cell>
        </row>
        <row r="1472">
          <cell r="V1472" t="str">
            <v>100.20.25.330-5000.03</v>
          </cell>
          <cell r="W1472" t="str">
            <v>Salaries Overtime</v>
          </cell>
          <cell r="X1472">
            <v>7000</v>
          </cell>
          <cell r="Y1472">
            <v>9000</v>
          </cell>
          <cell r="Z1472">
            <v>18000</v>
          </cell>
          <cell r="AA1472">
            <v>8000</v>
          </cell>
          <cell r="AB1472">
            <v>12000</v>
          </cell>
          <cell r="AC1472">
            <v>12000</v>
          </cell>
          <cell r="AD1472" t="str">
            <v>∆</v>
          </cell>
          <cell r="AE1472">
            <v>0</v>
          </cell>
        </row>
        <row r="1473">
          <cell r="V1473" t="str">
            <v>100.20.25.330-5000.04</v>
          </cell>
          <cell r="W1473" t="str">
            <v>Salaries Holiday Pay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 t="str">
            <v>∆</v>
          </cell>
          <cell r="AE1473">
            <v>0</v>
          </cell>
        </row>
        <row r="1474">
          <cell r="V1474" t="str">
            <v>100.20.25.330-5000.06</v>
          </cell>
          <cell r="W1474" t="str">
            <v>Salaries Out of Class</v>
          </cell>
          <cell r="X1474">
            <v>0</v>
          </cell>
          <cell r="Y1474">
            <v>0</v>
          </cell>
          <cell r="Z1474">
            <v>1000</v>
          </cell>
          <cell r="AA1474">
            <v>0</v>
          </cell>
          <cell r="AB1474">
            <v>0</v>
          </cell>
          <cell r="AC1474">
            <v>0</v>
          </cell>
          <cell r="AD1474" t="str">
            <v>∆</v>
          </cell>
          <cell r="AE1474">
            <v>0</v>
          </cell>
        </row>
        <row r="1475">
          <cell r="V1475" t="str">
            <v>100.20.25.330-5000.07</v>
          </cell>
          <cell r="W1475" t="str">
            <v>Salaries Admin Leave Pay</v>
          </cell>
          <cell r="X1475">
            <v>9000</v>
          </cell>
          <cell r="Y1475">
            <v>10000</v>
          </cell>
          <cell r="Z1475">
            <v>6000</v>
          </cell>
          <cell r="AA1475">
            <v>9000</v>
          </cell>
          <cell r="AB1475">
            <v>0</v>
          </cell>
          <cell r="AC1475">
            <v>0</v>
          </cell>
          <cell r="AD1475" t="str">
            <v>∆</v>
          </cell>
          <cell r="AE1475">
            <v>0</v>
          </cell>
        </row>
        <row r="1476">
          <cell r="V1476" t="str">
            <v>100.20.25.330-5000.08</v>
          </cell>
          <cell r="W1476" t="str">
            <v>Salaries Longevity Pay</v>
          </cell>
          <cell r="X1476">
            <v>19000</v>
          </cell>
          <cell r="Y1476">
            <v>18000</v>
          </cell>
          <cell r="Z1476">
            <v>20000</v>
          </cell>
          <cell r="AA1476">
            <v>5000</v>
          </cell>
          <cell r="AB1476">
            <v>1375</v>
          </cell>
          <cell r="AC1476">
            <v>1375</v>
          </cell>
          <cell r="AD1476" t="str">
            <v>∆</v>
          </cell>
          <cell r="AE1476">
            <v>0</v>
          </cell>
        </row>
        <row r="1477">
          <cell r="V1477" t="str">
            <v>100.20.25.330-5000.10</v>
          </cell>
          <cell r="W1477" t="str">
            <v>Salaries Furloughs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 t="str">
            <v>∆</v>
          </cell>
          <cell r="AE1477">
            <v>0</v>
          </cell>
        </row>
        <row r="1478">
          <cell r="V1478" t="str">
            <v>100.20.25.330-5000.11</v>
          </cell>
          <cell r="W1478" t="str">
            <v>Salaries Worker's Comp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 t="str">
            <v>∆</v>
          </cell>
          <cell r="AE1478">
            <v>0</v>
          </cell>
        </row>
        <row r="1479">
          <cell r="V1479" t="str">
            <v>100.20.25.330-5000.12</v>
          </cell>
          <cell r="W1479" t="str">
            <v>Salaries Compensated Absences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C1479">
            <v>0</v>
          </cell>
          <cell r="AD1479" t="str">
            <v>∆</v>
          </cell>
          <cell r="AE1479">
            <v>0</v>
          </cell>
        </row>
        <row r="1480">
          <cell r="V1480" t="str">
            <v>100.20.25.330-5100.00</v>
          </cell>
          <cell r="W1480" t="str">
            <v>Benefits PERS Pool Liability</v>
          </cell>
          <cell r="X1480">
            <v>285000</v>
          </cell>
          <cell r="Y1480">
            <v>357000</v>
          </cell>
          <cell r="Z1480">
            <v>409000</v>
          </cell>
          <cell r="AA1480">
            <v>148000</v>
          </cell>
          <cell r="AB1480">
            <v>11799</v>
          </cell>
          <cell r="AC1480">
            <v>25000</v>
          </cell>
          <cell r="AD1480" t="str">
            <v>∆</v>
          </cell>
          <cell r="AE1480">
            <v>13201</v>
          </cell>
        </row>
        <row r="1481">
          <cell r="V1481" t="str">
            <v>100.20.25.330-5100.01</v>
          </cell>
          <cell r="W1481" t="str">
            <v>Benefits Retirement</v>
          </cell>
          <cell r="X1481">
            <v>156000</v>
          </cell>
          <cell r="Y1481">
            <v>181000</v>
          </cell>
          <cell r="Z1481">
            <v>184000</v>
          </cell>
          <cell r="AA1481">
            <v>72000</v>
          </cell>
          <cell r="AB1481">
            <v>7888</v>
          </cell>
          <cell r="AC1481">
            <v>7888</v>
          </cell>
          <cell r="AD1481" t="str">
            <v>∆</v>
          </cell>
          <cell r="AE1481">
            <v>0</v>
          </cell>
        </row>
        <row r="1482">
          <cell r="V1482" t="str">
            <v>100.20.25.330-5100.02</v>
          </cell>
          <cell r="W1482" t="str">
            <v>Benefits Health Insurance</v>
          </cell>
          <cell r="X1482">
            <v>343000</v>
          </cell>
          <cell r="Y1482">
            <v>355000</v>
          </cell>
          <cell r="Z1482">
            <v>363000</v>
          </cell>
          <cell r="AA1482">
            <v>128000</v>
          </cell>
          <cell r="AB1482">
            <v>14330</v>
          </cell>
          <cell r="AC1482">
            <v>14330</v>
          </cell>
          <cell r="AD1482" t="str">
            <v>∆</v>
          </cell>
          <cell r="AE1482">
            <v>0</v>
          </cell>
        </row>
        <row r="1483">
          <cell r="V1483" t="str">
            <v>100.20.25.330-5100.03</v>
          </cell>
          <cell r="W1483" t="str">
            <v>Benefits Dental Insurance</v>
          </cell>
          <cell r="X1483">
            <v>30000</v>
          </cell>
          <cell r="Y1483">
            <v>32000</v>
          </cell>
          <cell r="Z1483">
            <v>32000</v>
          </cell>
          <cell r="AA1483">
            <v>11000</v>
          </cell>
          <cell r="AB1483">
            <v>1144</v>
          </cell>
          <cell r="AC1483">
            <v>1144</v>
          </cell>
          <cell r="AD1483" t="str">
            <v>∆</v>
          </cell>
          <cell r="AE1483">
            <v>0</v>
          </cell>
        </row>
        <row r="1484">
          <cell r="V1484" t="str">
            <v>100.20.25.330-5100.04</v>
          </cell>
          <cell r="W1484" t="str">
            <v>Benefits Vision Insurance</v>
          </cell>
          <cell r="X1484">
            <v>5000</v>
          </cell>
          <cell r="Y1484">
            <v>5000</v>
          </cell>
          <cell r="Z1484">
            <v>5000</v>
          </cell>
          <cell r="AA1484">
            <v>2000</v>
          </cell>
          <cell r="AB1484">
            <v>185</v>
          </cell>
          <cell r="AC1484">
            <v>185</v>
          </cell>
          <cell r="AD1484" t="str">
            <v>∆</v>
          </cell>
          <cell r="AE1484">
            <v>0</v>
          </cell>
        </row>
        <row r="1485">
          <cell r="V1485" t="str">
            <v>100.20.25.330-5100.05</v>
          </cell>
          <cell r="W1485" t="str">
            <v>Benefits Life Insurance</v>
          </cell>
          <cell r="X1485">
            <v>3000</v>
          </cell>
          <cell r="Y1485">
            <v>3000</v>
          </cell>
          <cell r="Z1485">
            <v>3000</v>
          </cell>
          <cell r="AA1485">
            <v>1000</v>
          </cell>
          <cell r="AB1485">
            <v>0</v>
          </cell>
          <cell r="AC1485">
            <v>0</v>
          </cell>
          <cell r="AD1485" t="str">
            <v>∆</v>
          </cell>
          <cell r="AE1485">
            <v>0</v>
          </cell>
        </row>
        <row r="1486">
          <cell r="V1486" t="str">
            <v>100.20.25.330-5100.06</v>
          </cell>
          <cell r="W1486" t="str">
            <v>Benefits Worker's Comp</v>
          </cell>
          <cell r="X1486">
            <v>51000</v>
          </cell>
          <cell r="Y1486">
            <v>59000</v>
          </cell>
          <cell r="Z1486">
            <v>71000</v>
          </cell>
          <cell r="AA1486">
            <v>71000</v>
          </cell>
          <cell r="AB1486">
            <v>71400</v>
          </cell>
          <cell r="AC1486">
            <v>92000</v>
          </cell>
          <cell r="AD1486" t="str">
            <v>∆</v>
          </cell>
          <cell r="AE1486">
            <v>20600</v>
          </cell>
        </row>
        <row r="1487">
          <cell r="V1487" t="str">
            <v>100.20.25.330-5100.07</v>
          </cell>
          <cell r="W1487" t="str">
            <v>Benefits Long Term Disability</v>
          </cell>
          <cell r="X1487">
            <v>10000</v>
          </cell>
          <cell r="Y1487">
            <v>10000</v>
          </cell>
          <cell r="Z1487">
            <v>10000</v>
          </cell>
          <cell r="AA1487">
            <v>3000</v>
          </cell>
          <cell r="AB1487">
            <v>182</v>
          </cell>
          <cell r="AC1487">
            <v>182</v>
          </cell>
          <cell r="AD1487" t="str">
            <v>∆</v>
          </cell>
          <cell r="AE1487">
            <v>0</v>
          </cell>
        </row>
        <row r="1488">
          <cell r="V1488" t="str">
            <v>100.20.25.330-5100.08</v>
          </cell>
          <cell r="W1488" t="str">
            <v>Benefits Deferred Compensation</v>
          </cell>
          <cell r="X1488">
            <v>66000</v>
          </cell>
          <cell r="Y1488">
            <v>72000</v>
          </cell>
          <cell r="Z1488">
            <v>75000</v>
          </cell>
          <cell r="AA1488">
            <v>24000</v>
          </cell>
          <cell r="AB1488">
            <v>0</v>
          </cell>
          <cell r="AC1488">
            <v>0</v>
          </cell>
          <cell r="AD1488" t="str">
            <v>∆</v>
          </cell>
          <cell r="AE1488">
            <v>0</v>
          </cell>
        </row>
        <row r="1489">
          <cell r="V1489" t="str">
            <v>100.20.25.330-5100.09</v>
          </cell>
          <cell r="W1489" t="str">
            <v>Benefits Unemployment Insurance</v>
          </cell>
          <cell r="X1489">
            <v>8000</v>
          </cell>
          <cell r="Y1489">
            <v>-3000</v>
          </cell>
          <cell r="Z1489">
            <v>0</v>
          </cell>
          <cell r="AA1489">
            <v>18000</v>
          </cell>
          <cell r="AB1489">
            <v>0</v>
          </cell>
          <cell r="AC1489">
            <v>0</v>
          </cell>
          <cell r="AD1489" t="str">
            <v>∆</v>
          </cell>
          <cell r="AE1489">
            <v>0</v>
          </cell>
        </row>
        <row r="1490">
          <cell r="V1490" t="str">
            <v>100.20.25.330-5100.10</v>
          </cell>
          <cell r="W1490" t="str">
            <v>Benefits Uniform Allowance</v>
          </cell>
          <cell r="X1490">
            <v>0</v>
          </cell>
          <cell r="Y1490">
            <v>0</v>
          </cell>
          <cell r="Z1490">
            <v>9000</v>
          </cell>
          <cell r="AA1490">
            <v>0</v>
          </cell>
          <cell r="AB1490">
            <v>150</v>
          </cell>
          <cell r="AC1490">
            <v>150</v>
          </cell>
          <cell r="AD1490" t="str">
            <v>∆</v>
          </cell>
          <cell r="AE1490">
            <v>0</v>
          </cell>
        </row>
        <row r="1491">
          <cell r="V1491" t="str">
            <v>100.20.25.330-5100.11</v>
          </cell>
          <cell r="W1491" t="str">
            <v>Benefits Medicare</v>
          </cell>
          <cell r="X1491">
            <v>28000</v>
          </cell>
          <cell r="Y1491">
            <v>32000</v>
          </cell>
          <cell r="Z1491">
            <v>35000</v>
          </cell>
          <cell r="AA1491">
            <v>13000</v>
          </cell>
          <cell r="AB1491">
            <v>977</v>
          </cell>
          <cell r="AC1491">
            <v>977</v>
          </cell>
          <cell r="AD1491" t="str">
            <v>∆</v>
          </cell>
          <cell r="AE1491">
            <v>0</v>
          </cell>
        </row>
        <row r="1492">
          <cell r="V1492" t="str">
            <v>100.20.25.330-5100.12</v>
          </cell>
          <cell r="W1492" t="str">
            <v>Benefits Annual Physical Exam</v>
          </cell>
          <cell r="X1492">
            <v>1000</v>
          </cell>
          <cell r="Y1492">
            <v>1000</v>
          </cell>
          <cell r="Z1492">
            <v>1000</v>
          </cell>
          <cell r="AA1492">
            <v>1000</v>
          </cell>
          <cell r="AB1492">
            <v>2000</v>
          </cell>
          <cell r="AC1492">
            <v>2000</v>
          </cell>
          <cell r="AD1492" t="str">
            <v>∆</v>
          </cell>
          <cell r="AE1492">
            <v>0</v>
          </cell>
        </row>
        <row r="1493">
          <cell r="V1493" t="str">
            <v>100.20.25.330-5100.15</v>
          </cell>
          <cell r="W1493" t="str">
            <v>Benefits Cell Phone Allowance</v>
          </cell>
          <cell r="X1493">
            <v>4000</v>
          </cell>
          <cell r="Y1493">
            <v>4000</v>
          </cell>
          <cell r="Z1493">
            <v>4000</v>
          </cell>
          <cell r="AA1493">
            <v>1000</v>
          </cell>
          <cell r="AB1493">
            <v>0</v>
          </cell>
          <cell r="AC1493">
            <v>0</v>
          </cell>
          <cell r="AD1493" t="str">
            <v>∆</v>
          </cell>
          <cell r="AE1493">
            <v>0</v>
          </cell>
        </row>
        <row r="1494">
          <cell r="V1494" t="str">
            <v>100.20.25.330-5100.17</v>
          </cell>
          <cell r="W1494" t="str">
            <v>Benefits Other Post Employment Benefits</v>
          </cell>
          <cell r="X1494">
            <v>84000</v>
          </cell>
          <cell r="Y1494">
            <v>84000</v>
          </cell>
          <cell r="Z1494">
            <v>82000</v>
          </cell>
          <cell r="AA1494">
            <v>74000</v>
          </cell>
          <cell r="AB1494">
            <v>74500</v>
          </cell>
          <cell r="AC1494">
            <v>74500</v>
          </cell>
          <cell r="AD1494" t="str">
            <v>∆</v>
          </cell>
          <cell r="AE1494">
            <v>0</v>
          </cell>
        </row>
        <row r="1495">
          <cell r="W1495" t="str">
            <v>TOTAL : PERSONNEL</v>
          </cell>
          <cell r="X1495">
            <v>2962000</v>
          </cell>
          <cell r="Y1495">
            <v>3311000</v>
          </cell>
          <cell r="Z1495">
            <v>3584000</v>
          </cell>
          <cell r="AA1495">
            <v>1431000</v>
          </cell>
          <cell r="AB1495">
            <v>559727</v>
          </cell>
          <cell r="AC1495">
            <v>593528</v>
          </cell>
          <cell r="AD1495" t="str">
            <v>∆</v>
          </cell>
          <cell r="AE1495">
            <v>33801</v>
          </cell>
        </row>
        <row r="1496">
          <cell r="AB1496" t="str">
            <v/>
          </cell>
          <cell r="AC1496" t="str">
            <v/>
          </cell>
          <cell r="AD1496" t="str">
            <v>∆</v>
          </cell>
        </row>
        <row r="1497">
          <cell r="V1497" t="str">
            <v>[100] GENERAL FUND : RECREATION &amp; COMMUNITY SERVICES : PARKS</v>
          </cell>
        </row>
        <row r="1498">
          <cell r="V1498" t="str">
            <v>MAINTENANCE SERVICES : OPERATIONS</v>
          </cell>
          <cell r="AB1498" t="str">
            <v/>
          </cell>
          <cell r="AC1498" t="str">
            <v/>
          </cell>
          <cell r="AD1498" t="str">
            <v>∆</v>
          </cell>
        </row>
        <row r="1499">
          <cell r="V1499" t="str">
            <v>100.20.25.330-6000.01</v>
          </cell>
          <cell r="W1499" t="str">
            <v>Professional Services General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 t="str">
            <v>∆</v>
          </cell>
          <cell r="AE1499">
            <v>0</v>
          </cell>
        </row>
        <row r="1500">
          <cell r="V1500" t="str">
            <v>100.20.25.330-6000.09</v>
          </cell>
          <cell r="W1500" t="str">
            <v>Professional Services Uniform</v>
          </cell>
          <cell r="X1500">
            <v>7000</v>
          </cell>
          <cell r="Y1500">
            <v>7000</v>
          </cell>
          <cell r="Z1500">
            <v>7000</v>
          </cell>
          <cell r="AA1500">
            <v>6000</v>
          </cell>
          <cell r="AB1500">
            <v>0</v>
          </cell>
          <cell r="AC1500">
            <v>0</v>
          </cell>
          <cell r="AD1500" t="str">
            <v>∆</v>
          </cell>
          <cell r="AE1500">
            <v>0</v>
          </cell>
        </row>
        <row r="1501">
          <cell r="V1501" t="str">
            <v>100.20.25.330-6000.12</v>
          </cell>
          <cell r="W1501" t="str">
            <v>Professional Services Contract Services</v>
          </cell>
          <cell r="X1501">
            <v>62000</v>
          </cell>
          <cell r="Y1501">
            <v>61000</v>
          </cell>
          <cell r="Z1501">
            <v>129000</v>
          </cell>
          <cell r="AA1501">
            <v>137000</v>
          </cell>
          <cell r="AB1501">
            <v>0</v>
          </cell>
          <cell r="AC1501">
            <v>0</v>
          </cell>
          <cell r="AD1501" t="str">
            <v>∆</v>
          </cell>
          <cell r="AE1501">
            <v>0</v>
          </cell>
        </row>
        <row r="1502">
          <cell r="V1502" t="str">
            <v>100.20.25.330-6100.01</v>
          </cell>
          <cell r="W1502" t="str">
            <v>Utilities Electric</v>
          </cell>
          <cell r="X1502">
            <v>139000</v>
          </cell>
          <cell r="Y1502">
            <v>162000</v>
          </cell>
          <cell r="Z1502">
            <v>135000</v>
          </cell>
          <cell r="AA1502">
            <v>124000</v>
          </cell>
          <cell r="AB1502">
            <v>0</v>
          </cell>
          <cell r="AC1502">
            <v>0</v>
          </cell>
          <cell r="AD1502" t="str">
            <v>∆</v>
          </cell>
          <cell r="AE1502">
            <v>0</v>
          </cell>
        </row>
        <row r="1503">
          <cell r="V1503" t="str">
            <v>100.20.25.330-6100.02</v>
          </cell>
          <cell r="W1503" t="str">
            <v>Utilities Telephone</v>
          </cell>
          <cell r="X1503">
            <v>9000</v>
          </cell>
          <cell r="Y1503">
            <v>8000</v>
          </cell>
          <cell r="Z1503">
            <v>8000</v>
          </cell>
          <cell r="AA1503">
            <v>8000</v>
          </cell>
          <cell r="AB1503">
            <v>0</v>
          </cell>
          <cell r="AC1503">
            <v>0</v>
          </cell>
          <cell r="AD1503" t="str">
            <v>∆</v>
          </cell>
          <cell r="AE1503">
            <v>0</v>
          </cell>
        </row>
        <row r="1504">
          <cell r="V1504" t="str">
            <v>100.20.25.330-6100.03</v>
          </cell>
          <cell r="W1504" t="str">
            <v>Utilities Data Transmission / ISP</v>
          </cell>
          <cell r="X1504">
            <v>1000</v>
          </cell>
          <cell r="Y1504">
            <v>2000</v>
          </cell>
          <cell r="Z1504">
            <v>3000</v>
          </cell>
          <cell r="AA1504">
            <v>9000</v>
          </cell>
          <cell r="AB1504">
            <v>0</v>
          </cell>
          <cell r="AC1504">
            <v>0</v>
          </cell>
          <cell r="AD1504" t="str">
            <v>∆</v>
          </cell>
          <cell r="AE1504">
            <v>0</v>
          </cell>
        </row>
        <row r="1505">
          <cell r="V1505" t="str">
            <v>100.20.25.330-6200.01</v>
          </cell>
          <cell r="W1505" t="str">
            <v>Supplies Office</v>
          </cell>
          <cell r="X1505">
            <v>4000</v>
          </cell>
          <cell r="Y1505">
            <v>4000</v>
          </cell>
          <cell r="Z1505">
            <v>3000</v>
          </cell>
          <cell r="AA1505">
            <v>3000</v>
          </cell>
          <cell r="AB1505">
            <v>0</v>
          </cell>
          <cell r="AC1505">
            <v>0</v>
          </cell>
          <cell r="AD1505" t="str">
            <v>∆</v>
          </cell>
          <cell r="AE1505">
            <v>0</v>
          </cell>
        </row>
        <row r="1506">
          <cell r="V1506" t="str">
            <v>100.20.25.330-6200.02</v>
          </cell>
          <cell r="W1506" t="str">
            <v>Supplies Special Department</v>
          </cell>
          <cell r="X1506">
            <v>65000</v>
          </cell>
          <cell r="Y1506">
            <v>62000</v>
          </cell>
          <cell r="Z1506">
            <v>68000</v>
          </cell>
          <cell r="AA1506">
            <v>56000</v>
          </cell>
          <cell r="AB1506">
            <v>0</v>
          </cell>
          <cell r="AC1506">
            <v>0</v>
          </cell>
          <cell r="AD1506" t="str">
            <v>∆</v>
          </cell>
          <cell r="AE1506">
            <v>0</v>
          </cell>
        </row>
        <row r="1507">
          <cell r="V1507" t="str">
            <v>100.20.25.330-6200.03</v>
          </cell>
          <cell r="W1507" t="str">
            <v>Supplies Copier Maintenance &amp; Supplies</v>
          </cell>
          <cell r="X1507">
            <v>9000</v>
          </cell>
          <cell r="Y1507">
            <v>7000</v>
          </cell>
          <cell r="Z1507">
            <v>8000</v>
          </cell>
          <cell r="AA1507">
            <v>6000</v>
          </cell>
          <cell r="AB1507">
            <v>0</v>
          </cell>
          <cell r="AC1507">
            <v>0</v>
          </cell>
          <cell r="AD1507" t="str">
            <v>∆</v>
          </cell>
          <cell r="AE1507">
            <v>0</v>
          </cell>
        </row>
        <row r="1508">
          <cell r="V1508" t="str">
            <v>100.20.25.330-6200.05</v>
          </cell>
          <cell r="W1508" t="str">
            <v>Supplies Gasoline</v>
          </cell>
          <cell r="X1508">
            <v>102000</v>
          </cell>
          <cell r="Y1508">
            <v>109000</v>
          </cell>
          <cell r="Z1508">
            <v>92000</v>
          </cell>
          <cell r="AA1508">
            <v>76000</v>
          </cell>
          <cell r="AB1508">
            <v>0</v>
          </cell>
          <cell r="AC1508">
            <v>0</v>
          </cell>
          <cell r="AD1508" t="str">
            <v>∆</v>
          </cell>
          <cell r="AE1508">
            <v>0</v>
          </cell>
        </row>
        <row r="1509">
          <cell r="V1509" t="str">
            <v>100.20.25.330-6200.06</v>
          </cell>
          <cell r="W1509" t="str">
            <v>Supplies Propane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 t="str">
            <v>∆</v>
          </cell>
          <cell r="AE1509">
            <v>0</v>
          </cell>
        </row>
        <row r="1510">
          <cell r="V1510" t="str">
            <v>100.20.25.330-6200.09</v>
          </cell>
          <cell r="W1510" t="str">
            <v>Supplies Data Processing</v>
          </cell>
          <cell r="X1510">
            <v>2000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 t="str">
            <v>∆</v>
          </cell>
          <cell r="AE1510">
            <v>0</v>
          </cell>
        </row>
        <row r="1511">
          <cell r="V1511" t="str">
            <v>100.20.25.330-6200.10</v>
          </cell>
          <cell r="W1511" t="str">
            <v>Supplies Protective Clothing</v>
          </cell>
          <cell r="X1511">
            <v>2000</v>
          </cell>
          <cell r="Y1511">
            <v>2000</v>
          </cell>
          <cell r="Z1511">
            <v>3000</v>
          </cell>
          <cell r="AA1511">
            <v>3000</v>
          </cell>
          <cell r="AB1511">
            <v>0</v>
          </cell>
          <cell r="AC1511">
            <v>0</v>
          </cell>
          <cell r="AD1511" t="str">
            <v>∆</v>
          </cell>
          <cell r="AE1511">
            <v>0</v>
          </cell>
        </row>
        <row r="1512">
          <cell r="V1512" t="str">
            <v>100.20.25.330-6240.01</v>
          </cell>
          <cell r="W1512" t="str">
            <v>Supplies-Parks Chlorine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 t="str">
            <v>∆</v>
          </cell>
          <cell r="AE1512">
            <v>0</v>
          </cell>
        </row>
        <row r="1513">
          <cell r="V1513" t="str">
            <v>100.20.25.330-6240.02</v>
          </cell>
          <cell r="W1513" t="str">
            <v>Supplies-Parks Tree Replacement</v>
          </cell>
          <cell r="X1513">
            <v>6000</v>
          </cell>
          <cell r="Y1513">
            <v>5000</v>
          </cell>
          <cell r="Z1513">
            <v>4000</v>
          </cell>
          <cell r="AA1513">
            <v>2000</v>
          </cell>
          <cell r="AB1513">
            <v>0</v>
          </cell>
          <cell r="AC1513">
            <v>0</v>
          </cell>
          <cell r="AD1513" t="str">
            <v>∆</v>
          </cell>
          <cell r="AE1513">
            <v>0</v>
          </cell>
        </row>
        <row r="1514">
          <cell r="V1514" t="str">
            <v>100.20.25.330-6240.03</v>
          </cell>
          <cell r="W1514" t="str">
            <v>Supplies-Parks Public Education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B1514">
            <v>0</v>
          </cell>
          <cell r="AC1514">
            <v>0</v>
          </cell>
          <cell r="AD1514" t="str">
            <v>∆</v>
          </cell>
          <cell r="AE1514">
            <v>0</v>
          </cell>
        </row>
        <row r="1515">
          <cell r="V1515" t="str">
            <v>100.20.25.330-6240.04</v>
          </cell>
          <cell r="W1515" t="str">
            <v>Supplies-Parks Volunteer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 t="str">
            <v>∆</v>
          </cell>
          <cell r="AE1515">
            <v>0</v>
          </cell>
        </row>
        <row r="1516">
          <cell r="V1516" t="str">
            <v>100.20.25.330-6240.06</v>
          </cell>
          <cell r="W1516" t="str">
            <v>Supplies-Parks Memorial Trees</v>
          </cell>
          <cell r="X1516">
            <v>0</v>
          </cell>
          <cell r="Y1516">
            <v>1000</v>
          </cell>
          <cell r="Z1516">
            <v>2000</v>
          </cell>
          <cell r="AA1516">
            <v>0</v>
          </cell>
          <cell r="AB1516">
            <v>0</v>
          </cell>
          <cell r="AC1516">
            <v>0</v>
          </cell>
          <cell r="AD1516" t="str">
            <v>∆</v>
          </cell>
          <cell r="AE1516">
            <v>0</v>
          </cell>
        </row>
        <row r="1517">
          <cell r="V1517" t="str">
            <v>100.20.25.330-6300.01</v>
          </cell>
          <cell r="W1517" t="str">
            <v>Dues &amp; Subscriptions Memberships</v>
          </cell>
          <cell r="X1517">
            <v>2000</v>
          </cell>
          <cell r="Y1517">
            <v>2000</v>
          </cell>
          <cell r="Z1517">
            <v>3000</v>
          </cell>
          <cell r="AA1517">
            <v>2000</v>
          </cell>
          <cell r="AB1517">
            <v>0</v>
          </cell>
          <cell r="AC1517">
            <v>0</v>
          </cell>
          <cell r="AD1517" t="str">
            <v>∆</v>
          </cell>
          <cell r="AE1517">
            <v>0</v>
          </cell>
        </row>
        <row r="1518">
          <cell r="V1518" t="str">
            <v>100.20.25.330-6300.02</v>
          </cell>
          <cell r="W1518" t="str">
            <v>Dues &amp; Subscriptions Publications</v>
          </cell>
          <cell r="X1518">
            <v>0</v>
          </cell>
          <cell r="Y1518">
            <v>0</v>
          </cell>
          <cell r="Z1518">
            <v>0</v>
          </cell>
          <cell r="AA1518">
            <v>0</v>
          </cell>
          <cell r="AB1518">
            <v>0</v>
          </cell>
          <cell r="AC1518">
            <v>0</v>
          </cell>
          <cell r="AD1518" t="str">
            <v>∆</v>
          </cell>
          <cell r="AE1518">
            <v>0</v>
          </cell>
        </row>
        <row r="1519">
          <cell r="V1519" t="str">
            <v>100.20.25.330-6300.03</v>
          </cell>
          <cell r="W1519" t="str">
            <v>Dues &amp; Subscriptions Certifications</v>
          </cell>
          <cell r="X1519">
            <v>0</v>
          </cell>
          <cell r="Y1519">
            <v>1000</v>
          </cell>
          <cell r="Z1519">
            <v>0</v>
          </cell>
          <cell r="AA1519">
            <v>1000</v>
          </cell>
          <cell r="AB1519">
            <v>0</v>
          </cell>
          <cell r="AC1519">
            <v>0</v>
          </cell>
          <cell r="AD1519" t="str">
            <v>∆</v>
          </cell>
          <cell r="AE1519">
            <v>0</v>
          </cell>
        </row>
        <row r="1520">
          <cell r="V1520" t="str">
            <v>100.20.25.330-6350.03</v>
          </cell>
          <cell r="W1520" t="str">
            <v>Maintenance Agreements &amp; Licenses Maintenance Agreements</v>
          </cell>
          <cell r="X1520">
            <v>4000</v>
          </cell>
          <cell r="Y1520">
            <v>4000</v>
          </cell>
          <cell r="Z1520">
            <v>9000</v>
          </cell>
          <cell r="AA1520">
            <v>2000</v>
          </cell>
          <cell r="AB1520">
            <v>0</v>
          </cell>
          <cell r="AC1520">
            <v>0</v>
          </cell>
          <cell r="AD1520" t="str">
            <v>∆</v>
          </cell>
          <cell r="AE1520">
            <v>0</v>
          </cell>
        </row>
        <row r="1521">
          <cell r="V1521" t="str">
            <v>100.20.25.330-6375.07</v>
          </cell>
          <cell r="W1521" t="str">
            <v>Operating Fees Permit</v>
          </cell>
          <cell r="X1521">
            <v>2000</v>
          </cell>
          <cell r="Y1521">
            <v>2000</v>
          </cell>
          <cell r="Z1521">
            <v>2000</v>
          </cell>
          <cell r="AA1521">
            <v>3000</v>
          </cell>
          <cell r="AB1521">
            <v>0</v>
          </cell>
          <cell r="AC1521">
            <v>0</v>
          </cell>
          <cell r="AD1521" t="str">
            <v>∆</v>
          </cell>
          <cell r="AE1521">
            <v>0</v>
          </cell>
        </row>
        <row r="1522">
          <cell r="V1522" t="str">
            <v>100.20.25.330-6400.01</v>
          </cell>
          <cell r="W1522" t="str">
            <v>Repairs &amp; Maintenance Building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 t="str">
            <v>∆</v>
          </cell>
          <cell r="AE1522">
            <v>0</v>
          </cell>
        </row>
        <row r="1523">
          <cell r="V1523" t="str">
            <v>100.20.25.330-6400.02</v>
          </cell>
          <cell r="W1523" t="str">
            <v>Repairs &amp; Maintenance Minor Equipment/Other</v>
          </cell>
          <cell r="X1523">
            <v>93000</v>
          </cell>
          <cell r="Y1523">
            <v>88000</v>
          </cell>
          <cell r="Z1523">
            <v>96000</v>
          </cell>
          <cell r="AA1523">
            <v>74000</v>
          </cell>
          <cell r="AB1523">
            <v>1546</v>
          </cell>
          <cell r="AC1523">
            <v>1546</v>
          </cell>
          <cell r="AD1523" t="str">
            <v>∆</v>
          </cell>
          <cell r="AE1523">
            <v>0</v>
          </cell>
        </row>
        <row r="1524">
          <cell r="V1524" t="str">
            <v>100.20.25.330-6400.04</v>
          </cell>
          <cell r="W1524" t="str">
            <v>Repairs &amp; Maintenance Equipment Rental</v>
          </cell>
          <cell r="X1524">
            <v>5000</v>
          </cell>
          <cell r="Y1524">
            <v>5000</v>
          </cell>
          <cell r="Z1524">
            <v>7000</v>
          </cell>
          <cell r="AA1524">
            <v>7000</v>
          </cell>
          <cell r="AB1524">
            <v>0</v>
          </cell>
          <cell r="AC1524">
            <v>0</v>
          </cell>
          <cell r="AD1524" t="str">
            <v>∆</v>
          </cell>
          <cell r="AE1524">
            <v>0</v>
          </cell>
        </row>
        <row r="1525">
          <cell r="V1525" t="str">
            <v>100.20.25.330-6400.05</v>
          </cell>
          <cell r="W1525" t="str">
            <v>Repairs &amp; Maintenance Vehicle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0</v>
          </cell>
          <cell r="AD1525" t="str">
            <v>∆</v>
          </cell>
          <cell r="AE1525">
            <v>0</v>
          </cell>
        </row>
        <row r="1526">
          <cell r="V1526" t="str">
            <v>100.20.25.330-6400.07</v>
          </cell>
          <cell r="W1526" t="str">
            <v>Repairs &amp; Maintenance Radio Communication</v>
          </cell>
          <cell r="X1526">
            <v>0</v>
          </cell>
          <cell r="Y1526">
            <v>0</v>
          </cell>
          <cell r="Z1526">
            <v>0</v>
          </cell>
          <cell r="AA1526">
            <v>0</v>
          </cell>
          <cell r="AB1526">
            <v>0</v>
          </cell>
          <cell r="AC1526">
            <v>0</v>
          </cell>
          <cell r="AD1526" t="str">
            <v>∆</v>
          </cell>
          <cell r="AE1526">
            <v>0</v>
          </cell>
        </row>
        <row r="1527">
          <cell r="V1527" t="str">
            <v>100.20.25.330-6400.08</v>
          </cell>
          <cell r="W1527" t="str">
            <v>Repairs &amp; Maintenance Vandalism</v>
          </cell>
          <cell r="X1527">
            <v>20000</v>
          </cell>
          <cell r="Y1527">
            <v>12000</v>
          </cell>
          <cell r="Z1527">
            <v>3000</v>
          </cell>
          <cell r="AA1527">
            <v>8000</v>
          </cell>
          <cell r="AB1527">
            <v>6110</v>
          </cell>
          <cell r="AC1527">
            <v>6110</v>
          </cell>
          <cell r="AD1527" t="str">
            <v>∆</v>
          </cell>
          <cell r="AE1527">
            <v>0</v>
          </cell>
        </row>
        <row r="1528">
          <cell r="V1528" t="str">
            <v>100.20.25.330-6400.09</v>
          </cell>
          <cell r="W1528" t="str">
            <v>Repairs &amp; Maintenance Well</v>
          </cell>
          <cell r="X1528">
            <v>33000</v>
          </cell>
          <cell r="Y1528">
            <v>12000</v>
          </cell>
          <cell r="Z1528">
            <v>16000</v>
          </cell>
          <cell r="AA1528">
            <v>6000</v>
          </cell>
          <cell r="AB1528">
            <v>0</v>
          </cell>
          <cell r="AC1528">
            <v>0</v>
          </cell>
          <cell r="AD1528" t="str">
            <v>∆</v>
          </cell>
          <cell r="AE1528">
            <v>0</v>
          </cell>
        </row>
        <row r="1529">
          <cell r="V1529" t="str">
            <v>100.20.25.330-6400.10</v>
          </cell>
          <cell r="W1529" t="str">
            <v>Repairs &amp; Maintenance Pavement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0</v>
          </cell>
          <cell r="AD1529" t="str">
            <v>∆</v>
          </cell>
          <cell r="AE1529">
            <v>0</v>
          </cell>
        </row>
        <row r="1530">
          <cell r="V1530" t="str">
            <v>100.20.25.330-6400.11</v>
          </cell>
          <cell r="W1530" t="str">
            <v>Repairs &amp; Maintenance Irrigation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0</v>
          </cell>
          <cell r="AD1530" t="str">
            <v>∆</v>
          </cell>
          <cell r="AE1530">
            <v>0</v>
          </cell>
        </row>
        <row r="1531">
          <cell r="V1531" t="str">
            <v>100.20.25.330-6400.14</v>
          </cell>
          <cell r="W1531" t="str">
            <v>Repairs &amp; Maintenance Ballfield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 t="str">
            <v>∆</v>
          </cell>
          <cell r="AE1531">
            <v>0</v>
          </cell>
        </row>
        <row r="1532">
          <cell r="V1532" t="str">
            <v>100.20.25.330-6400.19</v>
          </cell>
          <cell r="W1532" t="str">
            <v>Repairs &amp; Maintenance Testing/Certifications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 t="str">
            <v>∆</v>
          </cell>
          <cell r="AE1532">
            <v>0</v>
          </cell>
        </row>
        <row r="1533">
          <cell r="V1533" t="str">
            <v>100.20.25.330-6400.20</v>
          </cell>
          <cell r="W1533" t="str">
            <v>Repairs &amp; Maintenance Property Maintenance</v>
          </cell>
          <cell r="X1533">
            <v>3000</v>
          </cell>
          <cell r="Y1533">
            <v>3000</v>
          </cell>
          <cell r="Z1533">
            <v>4000</v>
          </cell>
          <cell r="AA1533">
            <v>2000</v>
          </cell>
          <cell r="AB1533">
            <v>0</v>
          </cell>
          <cell r="AC1533">
            <v>550</v>
          </cell>
          <cell r="AD1533" t="str">
            <v>∆</v>
          </cell>
          <cell r="AE1533">
            <v>550</v>
          </cell>
        </row>
        <row r="1534">
          <cell r="V1534" t="str">
            <v>100.20.25.330-6500.04</v>
          </cell>
          <cell r="W1534" t="str">
            <v>Claims &amp; Insurance Insurance Premiums</v>
          </cell>
          <cell r="X1534">
            <v>81000</v>
          </cell>
          <cell r="Y1534">
            <v>106000</v>
          </cell>
          <cell r="Z1534">
            <v>126000</v>
          </cell>
          <cell r="AA1534">
            <v>126000</v>
          </cell>
          <cell r="AB1534">
            <v>0</v>
          </cell>
          <cell r="AC1534">
            <v>124000</v>
          </cell>
          <cell r="AD1534" t="str">
            <v>∆</v>
          </cell>
          <cell r="AE1534">
            <v>124000</v>
          </cell>
        </row>
        <row r="1535">
          <cell r="V1535" t="str">
            <v>100.20.25.330-6600.01</v>
          </cell>
          <cell r="W1535" t="str">
            <v>Administrative Expenses Meetings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>
            <v>0</v>
          </cell>
          <cell r="AC1535">
            <v>0</v>
          </cell>
          <cell r="AD1535" t="str">
            <v>∆</v>
          </cell>
          <cell r="AE1535">
            <v>0</v>
          </cell>
        </row>
        <row r="1536">
          <cell r="V1536" t="str">
            <v>100.20.25.330-6600.04</v>
          </cell>
          <cell r="W1536" t="str">
            <v>Administrative Expenses Training/Conferences</v>
          </cell>
          <cell r="X1536">
            <v>8000</v>
          </cell>
          <cell r="Y1536">
            <v>5000</v>
          </cell>
          <cell r="Z1536">
            <v>2000</v>
          </cell>
          <cell r="AA1536">
            <v>2000</v>
          </cell>
          <cell r="AB1536">
            <v>0</v>
          </cell>
          <cell r="AC1536">
            <v>0</v>
          </cell>
          <cell r="AD1536" t="str">
            <v>∆</v>
          </cell>
          <cell r="AE1536">
            <v>0</v>
          </cell>
        </row>
        <row r="1537">
          <cell r="V1537" t="str">
            <v>100.20.25.330-6600.05</v>
          </cell>
          <cell r="W1537" t="str">
            <v>Administrative Expenses Public/Legal Advertisement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B1537">
            <v>0</v>
          </cell>
          <cell r="AC1537">
            <v>0</v>
          </cell>
          <cell r="AD1537" t="str">
            <v>∆</v>
          </cell>
          <cell r="AE1537">
            <v>0</v>
          </cell>
        </row>
        <row r="1538">
          <cell r="V1538" t="str">
            <v>100.20.25.330-6600.06</v>
          </cell>
          <cell r="W1538" t="str">
            <v>Administrative Expenses Property/Building Rental</v>
          </cell>
          <cell r="X1538">
            <v>1000</v>
          </cell>
          <cell r="Y1538">
            <v>0</v>
          </cell>
          <cell r="Z1538">
            <v>0</v>
          </cell>
          <cell r="AA1538">
            <v>0</v>
          </cell>
          <cell r="AB1538">
            <v>0</v>
          </cell>
          <cell r="AC1538">
            <v>0</v>
          </cell>
          <cell r="AD1538" t="str">
            <v>∆</v>
          </cell>
          <cell r="AE1538">
            <v>0</v>
          </cell>
        </row>
        <row r="1539">
          <cell r="V1539" t="str">
            <v>100.20.25.330-6600.07</v>
          </cell>
          <cell r="W1539" t="str">
            <v>Administrative Expenses Employee Recruitment</v>
          </cell>
          <cell r="X1539">
            <v>2000</v>
          </cell>
          <cell r="Y1539">
            <v>3000</v>
          </cell>
          <cell r="Z1539">
            <v>2000</v>
          </cell>
          <cell r="AA1539">
            <v>1000</v>
          </cell>
          <cell r="AB1539">
            <v>0</v>
          </cell>
          <cell r="AC1539">
            <v>3700</v>
          </cell>
          <cell r="AD1539" t="str">
            <v>∆</v>
          </cell>
          <cell r="AE1539">
            <v>3700</v>
          </cell>
        </row>
        <row r="1540">
          <cell r="W1540" t="str">
            <v>TOTAL : OPERATIONS</v>
          </cell>
          <cell r="X1540">
            <v>662000</v>
          </cell>
          <cell r="Y1540">
            <v>673000</v>
          </cell>
          <cell r="Z1540">
            <v>732000</v>
          </cell>
          <cell r="AA1540">
            <v>664000</v>
          </cell>
          <cell r="AB1540">
            <v>7656</v>
          </cell>
          <cell r="AC1540">
            <v>135906</v>
          </cell>
          <cell r="AD1540" t="str">
            <v>∆</v>
          </cell>
          <cell r="AE1540">
            <v>128250</v>
          </cell>
        </row>
        <row r="1541">
          <cell r="AB1541" t="str">
            <v/>
          </cell>
          <cell r="AC1541" t="str">
            <v/>
          </cell>
          <cell r="AD1541" t="str">
            <v>∆</v>
          </cell>
        </row>
        <row r="1542">
          <cell r="V1542" t="str">
            <v>[100] GENERAL FUND : RECREATION &amp; COMMUNITY SERVICES : PARKS</v>
          </cell>
        </row>
        <row r="1543">
          <cell r="V1543" t="str">
            <v>MAINTENANCE SERVICES : CAPITAL</v>
          </cell>
          <cell r="AB1543" t="str">
            <v/>
          </cell>
          <cell r="AC1543" t="str">
            <v/>
          </cell>
          <cell r="AD1543" t="str">
            <v>∆</v>
          </cell>
        </row>
        <row r="1544">
          <cell r="V1544" t="str">
            <v>100.20.25.330-7000.03</v>
          </cell>
          <cell r="W1544" t="str">
            <v>Capital Outlay Equipment New</v>
          </cell>
          <cell r="X1544">
            <v>15000</v>
          </cell>
          <cell r="Y1544">
            <v>0</v>
          </cell>
          <cell r="Z1544">
            <v>46000</v>
          </cell>
          <cell r="AA1544">
            <v>0</v>
          </cell>
          <cell r="AB1544">
            <v>0</v>
          </cell>
          <cell r="AC1544">
            <v>0</v>
          </cell>
          <cell r="AD1544" t="str">
            <v>∆</v>
          </cell>
          <cell r="AE1544">
            <v>0</v>
          </cell>
        </row>
        <row r="1545">
          <cell r="V1545" t="str">
            <v>100.20.25.330-7000.04</v>
          </cell>
          <cell r="W1545" t="str">
            <v>Capital Outlay Equipment Replacement</v>
          </cell>
          <cell r="X1545">
            <v>0</v>
          </cell>
          <cell r="Y1545">
            <v>38000</v>
          </cell>
          <cell r="Z1545">
            <v>0</v>
          </cell>
          <cell r="AA1545">
            <v>18000</v>
          </cell>
          <cell r="AB1545">
            <v>500000</v>
          </cell>
          <cell r="AC1545">
            <v>215000</v>
          </cell>
          <cell r="AD1545" t="str">
            <v>∆</v>
          </cell>
          <cell r="AE1545">
            <v>-285000</v>
          </cell>
        </row>
        <row r="1546">
          <cell r="W1546" t="str">
            <v>TOTAL : CAPITAL</v>
          </cell>
          <cell r="X1546">
            <v>15000</v>
          </cell>
          <cell r="Y1546">
            <v>38000</v>
          </cell>
          <cell r="Z1546">
            <v>46000</v>
          </cell>
          <cell r="AA1546">
            <v>18000</v>
          </cell>
          <cell r="AB1546">
            <v>500000</v>
          </cell>
          <cell r="AC1546">
            <v>215000</v>
          </cell>
          <cell r="AD1546" t="str">
            <v>∆</v>
          </cell>
          <cell r="AE1546">
            <v>-285000</v>
          </cell>
        </row>
        <row r="1547">
          <cell r="AB1547" t="str">
            <v/>
          </cell>
          <cell r="AC1547" t="str">
            <v/>
          </cell>
          <cell r="AD1547" t="str">
            <v>∆</v>
          </cell>
        </row>
        <row r="1548">
          <cell r="V1548" t="str">
            <v>[100] GENERAL FUND : RECREATION &amp; COMMUNITY SERVICES : PARKS</v>
          </cell>
        </row>
        <row r="1549">
          <cell r="V1549" t="str">
            <v>MAINTENANCE SERVICES : DEBT SERVICE</v>
          </cell>
          <cell r="AB1549" t="str">
            <v/>
          </cell>
          <cell r="AC1549" t="str">
            <v/>
          </cell>
          <cell r="AD1549" t="str">
            <v>∆</v>
          </cell>
        </row>
        <row r="1550">
          <cell r="V1550" t="str">
            <v>100.20.25.330-8000.12</v>
          </cell>
          <cell r="W1550" t="str">
            <v>Capital Improvements-General Government Building Improvements</v>
          </cell>
          <cell r="X1550">
            <v>29000</v>
          </cell>
          <cell r="Y1550">
            <v>0</v>
          </cell>
          <cell r="Z1550">
            <v>2000</v>
          </cell>
          <cell r="AA1550">
            <v>0</v>
          </cell>
          <cell r="AB1550">
            <v>0</v>
          </cell>
          <cell r="AC1550">
            <v>0</v>
          </cell>
          <cell r="AD1550" t="str">
            <v>∆</v>
          </cell>
          <cell r="AE1550">
            <v>0</v>
          </cell>
        </row>
        <row r="1551">
          <cell r="V1551" t="str">
            <v>100.20.25.330-8300.06</v>
          </cell>
          <cell r="W1551" t="str">
            <v>Capital Improvements-Parks Playground Equipment</v>
          </cell>
          <cell r="X1551">
            <v>43000</v>
          </cell>
          <cell r="Y1551">
            <v>7000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 t="str">
            <v>∆</v>
          </cell>
          <cell r="AE1551">
            <v>0</v>
          </cell>
        </row>
        <row r="1552">
          <cell r="V1552" t="str">
            <v>100.20.25.330-8300.23</v>
          </cell>
          <cell r="W1552" t="str">
            <v>Capital Improvements-Parks Improvements</v>
          </cell>
          <cell r="X1552">
            <v>0</v>
          </cell>
          <cell r="Y1552">
            <v>268000</v>
          </cell>
          <cell r="Z1552">
            <v>164000</v>
          </cell>
          <cell r="AA1552">
            <v>50000</v>
          </cell>
          <cell r="AB1552">
            <v>0</v>
          </cell>
          <cell r="AC1552">
            <v>0</v>
          </cell>
          <cell r="AD1552" t="str">
            <v>∆</v>
          </cell>
          <cell r="AE1552">
            <v>0</v>
          </cell>
        </row>
        <row r="1553">
          <cell r="V1553" t="str">
            <v>100.20.25.330-8350.06</v>
          </cell>
          <cell r="W1553" t="str">
            <v>Capital Improvements-Golf Building Improvements</v>
          </cell>
          <cell r="X1553">
            <v>3000</v>
          </cell>
          <cell r="Y1553">
            <v>246000</v>
          </cell>
          <cell r="Z1553">
            <v>42000</v>
          </cell>
          <cell r="AA1553">
            <v>5000</v>
          </cell>
          <cell r="AB1553">
            <v>0</v>
          </cell>
          <cell r="AC1553">
            <v>0</v>
          </cell>
          <cell r="AD1553" t="str">
            <v>∆</v>
          </cell>
          <cell r="AE1553">
            <v>0</v>
          </cell>
        </row>
        <row r="1554">
          <cell r="W1554" t="str">
            <v>TOTAL : DEBT SERVICE</v>
          </cell>
          <cell r="X1554">
            <v>75000</v>
          </cell>
          <cell r="Y1554">
            <v>521000</v>
          </cell>
          <cell r="Z1554">
            <v>208000</v>
          </cell>
          <cell r="AA1554">
            <v>55000</v>
          </cell>
          <cell r="AB1554">
            <v>0</v>
          </cell>
          <cell r="AC1554">
            <v>0</v>
          </cell>
          <cell r="AD1554" t="str">
            <v>∆</v>
          </cell>
          <cell r="AE1554">
            <v>0</v>
          </cell>
        </row>
        <row r="1555">
          <cell r="AB1555" t="str">
            <v/>
          </cell>
          <cell r="AC1555" t="str">
            <v/>
          </cell>
          <cell r="AD1555" t="str">
            <v>∆</v>
          </cell>
        </row>
        <row r="1556">
          <cell r="V1556" t="str">
            <v>[100] GENERAL FUND : RECREATION &amp; COMMUNITY SERVICES : COMMUNITY SERVICES</v>
          </cell>
        </row>
        <row r="1557">
          <cell r="V1557" t="str">
            <v>LIBRARY : OPERATIONS</v>
          </cell>
          <cell r="AB1557" t="str">
            <v/>
          </cell>
          <cell r="AC1557" t="str">
            <v/>
          </cell>
          <cell r="AD1557" t="str">
            <v>∆</v>
          </cell>
        </row>
        <row r="1558">
          <cell r="V1558" t="str">
            <v>100.20.30.350-6000.27</v>
          </cell>
          <cell r="W1558" t="str">
            <v>Professional Services City Contribution</v>
          </cell>
          <cell r="X1558">
            <v>51000</v>
          </cell>
          <cell r="Y1558">
            <v>50000</v>
          </cell>
          <cell r="Z1558">
            <v>51000</v>
          </cell>
          <cell r="AA1558">
            <v>0</v>
          </cell>
          <cell r="AB1558">
            <v>51000</v>
          </cell>
          <cell r="AC1558">
            <v>51000</v>
          </cell>
          <cell r="AD1558" t="str">
            <v>∆</v>
          </cell>
          <cell r="AE1558">
            <v>0</v>
          </cell>
        </row>
        <row r="1559">
          <cell r="V1559" t="str">
            <v>100.20.30.350-6100.01</v>
          </cell>
          <cell r="W1559" t="str">
            <v>Utilities Electric</v>
          </cell>
          <cell r="X1559">
            <v>53000</v>
          </cell>
          <cell r="Y1559">
            <v>64000</v>
          </cell>
          <cell r="Z1559">
            <v>63000</v>
          </cell>
          <cell r="AA1559">
            <v>61000</v>
          </cell>
          <cell r="AB1559">
            <v>63860</v>
          </cell>
          <cell r="AC1559">
            <v>69000</v>
          </cell>
          <cell r="AD1559" t="str">
            <v>∆</v>
          </cell>
          <cell r="AE1559">
            <v>5140</v>
          </cell>
        </row>
        <row r="1560">
          <cell r="V1560" t="str">
            <v>100.20.30.350-6100.02</v>
          </cell>
          <cell r="W1560" t="str">
            <v>Utilities Telephone</v>
          </cell>
          <cell r="X1560">
            <v>3000</v>
          </cell>
          <cell r="Y1560">
            <v>3000</v>
          </cell>
          <cell r="Z1560">
            <v>3000</v>
          </cell>
          <cell r="AA1560">
            <v>3000</v>
          </cell>
          <cell r="AB1560">
            <v>2987</v>
          </cell>
          <cell r="AC1560">
            <v>4000</v>
          </cell>
          <cell r="AD1560" t="str">
            <v>∆</v>
          </cell>
          <cell r="AE1560">
            <v>1013</v>
          </cell>
        </row>
        <row r="1561">
          <cell r="V1561" t="str">
            <v>100.20.30.350-6200.01</v>
          </cell>
          <cell r="W1561" t="str">
            <v>Supplies Office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B1561">
            <v>300</v>
          </cell>
          <cell r="AC1561">
            <v>300</v>
          </cell>
          <cell r="AD1561" t="str">
            <v>∆</v>
          </cell>
          <cell r="AE1561">
            <v>0</v>
          </cell>
        </row>
        <row r="1562">
          <cell r="V1562" t="str">
            <v>100.20.30.350-6200.02</v>
          </cell>
          <cell r="W1562" t="str">
            <v>Supplies Special Department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B1562">
            <v>200</v>
          </cell>
          <cell r="AC1562">
            <v>200</v>
          </cell>
          <cell r="AD1562" t="str">
            <v>∆</v>
          </cell>
          <cell r="AE1562">
            <v>0</v>
          </cell>
        </row>
        <row r="1563">
          <cell r="V1563" t="str">
            <v>100.20.30.350-6200.03</v>
          </cell>
          <cell r="W1563" t="str">
            <v>Supplies Copier Maintenance &amp; Supplies</v>
          </cell>
          <cell r="X1563">
            <v>1000</v>
          </cell>
          <cell r="Y1563">
            <v>1000</v>
          </cell>
          <cell r="Z1563">
            <v>1000</v>
          </cell>
          <cell r="AA1563">
            <v>1000</v>
          </cell>
          <cell r="AB1563">
            <v>1600</v>
          </cell>
          <cell r="AC1563">
            <v>1600</v>
          </cell>
          <cell r="AD1563" t="str">
            <v>∆</v>
          </cell>
          <cell r="AE1563">
            <v>0</v>
          </cell>
        </row>
        <row r="1564">
          <cell r="V1564" t="str">
            <v>100.20.30.350-6200.11</v>
          </cell>
          <cell r="W1564" t="str">
            <v>Supplies Library Books and Materials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B1564">
            <v>0</v>
          </cell>
          <cell r="AC1564">
            <v>0</v>
          </cell>
          <cell r="AD1564" t="str">
            <v>∆</v>
          </cell>
          <cell r="AE1564">
            <v>0</v>
          </cell>
        </row>
        <row r="1565">
          <cell r="V1565" t="str">
            <v>100.20.30.350-6350.03</v>
          </cell>
          <cell r="W1565" t="str">
            <v>Maintenance Agreements &amp; Licenses Maintenance Agreements</v>
          </cell>
          <cell r="X1565">
            <v>1000</v>
          </cell>
          <cell r="Y1565">
            <v>0</v>
          </cell>
          <cell r="Z1565">
            <v>3000</v>
          </cell>
          <cell r="AA1565">
            <v>0</v>
          </cell>
          <cell r="AB1565">
            <v>2170</v>
          </cell>
          <cell r="AC1565">
            <v>2170</v>
          </cell>
          <cell r="AD1565" t="str">
            <v>∆</v>
          </cell>
          <cell r="AE1565">
            <v>0</v>
          </cell>
        </row>
        <row r="1566">
          <cell r="V1566" t="str">
            <v>100.20.30.350-6400.01</v>
          </cell>
          <cell r="W1566" t="str">
            <v>Repairs &amp; Maintenance Building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B1566">
            <v>2000</v>
          </cell>
          <cell r="AC1566">
            <v>2000</v>
          </cell>
          <cell r="AD1566" t="str">
            <v>∆</v>
          </cell>
          <cell r="AE1566">
            <v>0</v>
          </cell>
        </row>
        <row r="1567">
          <cell r="V1567" t="str">
            <v>100.20.30.350-6400.20</v>
          </cell>
          <cell r="W1567" t="str">
            <v>Repairs &amp; Maintenance Property Maintenance</v>
          </cell>
          <cell r="X1567">
            <v>4000</v>
          </cell>
          <cell r="Y1567">
            <v>5000</v>
          </cell>
          <cell r="Z1567">
            <v>4000</v>
          </cell>
          <cell r="AA1567">
            <v>4000</v>
          </cell>
          <cell r="AB1567">
            <v>5830</v>
          </cell>
          <cell r="AC1567">
            <v>5830</v>
          </cell>
          <cell r="AD1567" t="str">
            <v>∆</v>
          </cell>
          <cell r="AE1567">
            <v>0</v>
          </cell>
        </row>
        <row r="1568">
          <cell r="V1568" t="str">
            <v>100.20.30.350-6500.04</v>
          </cell>
          <cell r="W1568" t="str">
            <v>Claims &amp; Insurance Insurance Premiums</v>
          </cell>
          <cell r="X1568">
            <v>4000</v>
          </cell>
          <cell r="Y1568">
            <v>4000</v>
          </cell>
          <cell r="Z1568">
            <v>5000</v>
          </cell>
          <cell r="AA1568">
            <v>5000</v>
          </cell>
          <cell r="AB1568">
            <v>6000</v>
          </cell>
          <cell r="AC1568">
            <v>6000</v>
          </cell>
          <cell r="AD1568" t="str">
            <v>∆</v>
          </cell>
          <cell r="AE1568">
            <v>0</v>
          </cell>
        </row>
        <row r="1569">
          <cell r="V1569" t="str">
            <v>100.20.30.350-6600.05</v>
          </cell>
          <cell r="W1569" t="str">
            <v>Administrative Expenses Public/Legal Advertisement</v>
          </cell>
          <cell r="X1569">
            <v>0</v>
          </cell>
          <cell r="Y1569">
            <v>1000</v>
          </cell>
          <cell r="Z1569">
            <v>1000</v>
          </cell>
          <cell r="AA1569">
            <v>0</v>
          </cell>
          <cell r="AB1569">
            <v>0</v>
          </cell>
          <cell r="AC1569">
            <v>0</v>
          </cell>
          <cell r="AD1569" t="str">
            <v>∆</v>
          </cell>
          <cell r="AE1569">
            <v>0</v>
          </cell>
        </row>
        <row r="1570">
          <cell r="W1570" t="str">
            <v>TOTAL : OPERATIONS</v>
          </cell>
          <cell r="X1570">
            <v>117000</v>
          </cell>
          <cell r="Y1570">
            <v>128000</v>
          </cell>
          <cell r="Z1570">
            <v>131000</v>
          </cell>
          <cell r="AA1570">
            <v>74000</v>
          </cell>
          <cell r="AB1570">
            <v>135947</v>
          </cell>
          <cell r="AC1570">
            <v>142100</v>
          </cell>
          <cell r="AD1570" t="str">
            <v>∆</v>
          </cell>
          <cell r="AE1570">
            <v>6153</v>
          </cell>
        </row>
        <row r="1571">
          <cell r="AB1571" t="str">
            <v/>
          </cell>
          <cell r="AC1571" t="str">
            <v/>
          </cell>
          <cell r="AD1571" t="str">
            <v>∆</v>
          </cell>
        </row>
        <row r="1572">
          <cell r="V1572" t="str">
            <v>[100] GENERAL FUND : COMMUNITY DEVELOPMENT : NON DIVISIONAL</v>
          </cell>
          <cell r="AB1572" t="str">
            <v/>
          </cell>
          <cell r="AC1572" t="str">
            <v/>
          </cell>
          <cell r="AD1572" t="str">
            <v>∆</v>
          </cell>
        </row>
        <row r="1573">
          <cell r="V1573" t="str">
            <v>CODE COMPLIANCE : PERSONNEL</v>
          </cell>
          <cell r="AB1573" t="str">
            <v/>
          </cell>
          <cell r="AC1573" t="str">
            <v/>
          </cell>
          <cell r="AD1573" t="str">
            <v>∆</v>
          </cell>
        </row>
        <row r="1574">
          <cell r="V1574" t="str">
            <v>100.30.00.250-5000.01</v>
          </cell>
          <cell r="W1574" t="str">
            <v>Salaries Regular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>
            <v>0</v>
          </cell>
          <cell r="AC1574">
            <v>0</v>
          </cell>
          <cell r="AD1574" t="str">
            <v>∆</v>
          </cell>
          <cell r="AE1574">
            <v>0</v>
          </cell>
        </row>
        <row r="1575">
          <cell r="V1575" t="str">
            <v>100.30.00.250-5100.00</v>
          </cell>
          <cell r="W1575" t="str">
            <v>Benefits PERS Pool Liability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B1575">
            <v>0</v>
          </cell>
          <cell r="AC1575">
            <v>0</v>
          </cell>
          <cell r="AD1575" t="str">
            <v>∆</v>
          </cell>
          <cell r="AE1575">
            <v>0</v>
          </cell>
        </row>
        <row r="1576">
          <cell r="V1576" t="str">
            <v>100.30.00.250-5100.01</v>
          </cell>
          <cell r="W1576" t="str">
            <v>Benefits Retirement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B1576">
            <v>0</v>
          </cell>
          <cell r="AC1576">
            <v>0</v>
          </cell>
          <cell r="AD1576" t="str">
            <v>∆</v>
          </cell>
          <cell r="AE1576">
            <v>0</v>
          </cell>
        </row>
        <row r="1577">
          <cell r="V1577" t="str">
            <v>100.30.00.250-5100.03</v>
          </cell>
          <cell r="W1577" t="str">
            <v>Benefits Dental Insurance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>
            <v>0</v>
          </cell>
          <cell r="AC1577">
            <v>0</v>
          </cell>
          <cell r="AD1577" t="str">
            <v>∆</v>
          </cell>
          <cell r="AE1577">
            <v>0</v>
          </cell>
        </row>
        <row r="1578">
          <cell r="V1578" t="str">
            <v>100.30.00.250-5100.04</v>
          </cell>
          <cell r="W1578" t="str">
            <v>Benefits Vision Insurance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>
            <v>0</v>
          </cell>
          <cell r="AC1578">
            <v>0</v>
          </cell>
          <cell r="AD1578" t="str">
            <v>∆</v>
          </cell>
          <cell r="AE1578">
            <v>0</v>
          </cell>
        </row>
        <row r="1579">
          <cell r="V1579" t="str">
            <v>100.30.00.250-5100.05</v>
          </cell>
          <cell r="W1579" t="str">
            <v>Benefits Life Insurance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B1579">
            <v>0</v>
          </cell>
          <cell r="AC1579">
            <v>0</v>
          </cell>
          <cell r="AD1579" t="str">
            <v>∆</v>
          </cell>
          <cell r="AE1579">
            <v>0</v>
          </cell>
        </row>
        <row r="1580">
          <cell r="V1580" t="str">
            <v>100.30.00.250-5100.07</v>
          </cell>
          <cell r="W1580" t="str">
            <v>Benefits Long Term Disability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B1580">
            <v>0</v>
          </cell>
          <cell r="AC1580">
            <v>0</v>
          </cell>
          <cell r="AD1580" t="str">
            <v>∆</v>
          </cell>
          <cell r="AE1580">
            <v>0</v>
          </cell>
        </row>
        <row r="1581">
          <cell r="V1581" t="str">
            <v>100.30.00.250-5100.08</v>
          </cell>
          <cell r="W1581" t="str">
            <v>Benefits Deferred Compensation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 t="str">
            <v>∆</v>
          </cell>
          <cell r="AE1581">
            <v>0</v>
          </cell>
        </row>
        <row r="1582">
          <cell r="V1582" t="str">
            <v>100.30.00.250-5100.11</v>
          </cell>
          <cell r="W1582" t="str">
            <v>Benefits Medicare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 t="str">
            <v>∆</v>
          </cell>
          <cell r="AE1582">
            <v>0</v>
          </cell>
        </row>
        <row r="1583">
          <cell r="V1583" t="str">
            <v>100.30.00.250-5100.15</v>
          </cell>
          <cell r="W1583" t="str">
            <v>Benefits Cell Phone Allowance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B1583">
            <v>0</v>
          </cell>
          <cell r="AC1583">
            <v>0</v>
          </cell>
          <cell r="AD1583" t="str">
            <v>∆</v>
          </cell>
          <cell r="AE1583">
            <v>0</v>
          </cell>
        </row>
        <row r="1584">
          <cell r="W1584" t="str">
            <v>TOTAL : PERSONNEL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0</v>
          </cell>
          <cell r="AD1584" t="str">
            <v>∆</v>
          </cell>
          <cell r="AE1584">
            <v>0</v>
          </cell>
        </row>
        <row r="1586">
          <cell r="V1586" t="str">
            <v>[100] GENERAL FUND : COMMUNITY DEVELOPMENT : DEVELOPMENT</v>
          </cell>
          <cell r="AB1586" t="str">
            <v/>
          </cell>
          <cell r="AC1586" t="str">
            <v/>
          </cell>
          <cell r="AD1586" t="str">
            <v>∆</v>
          </cell>
        </row>
        <row r="1587">
          <cell r="V1587" t="str">
            <v>ECONOMIC DEVELOPMENT : PERSONNEL</v>
          </cell>
          <cell r="AB1587" t="str">
            <v/>
          </cell>
          <cell r="AC1587" t="str">
            <v/>
          </cell>
          <cell r="AD1587" t="str">
            <v>∆</v>
          </cell>
        </row>
        <row r="1588">
          <cell r="V1588" t="str">
            <v>100.30.40.124-5000.01</v>
          </cell>
          <cell r="W1588" t="str">
            <v>Salaries Regular</v>
          </cell>
          <cell r="X1588">
            <v>0</v>
          </cell>
          <cell r="Y1588">
            <v>0</v>
          </cell>
          <cell r="Z1588">
            <v>0</v>
          </cell>
          <cell r="AA1588">
            <v>281000</v>
          </cell>
          <cell r="AB1588">
            <v>0</v>
          </cell>
          <cell r="AC1588">
            <v>0</v>
          </cell>
          <cell r="AD1588" t="str">
            <v>∆</v>
          </cell>
          <cell r="AE1588">
            <v>0</v>
          </cell>
        </row>
        <row r="1589">
          <cell r="V1589" t="str">
            <v>100.30.40.124-5100.00</v>
          </cell>
          <cell r="W1589" t="str">
            <v>Benefits PERS Pool Liability</v>
          </cell>
          <cell r="X1589">
            <v>0</v>
          </cell>
          <cell r="Y1589">
            <v>0</v>
          </cell>
          <cell r="Z1589">
            <v>0</v>
          </cell>
          <cell r="AA1589">
            <v>57000</v>
          </cell>
          <cell r="AB1589">
            <v>0</v>
          </cell>
          <cell r="AC1589">
            <v>0</v>
          </cell>
          <cell r="AD1589" t="str">
            <v>∆</v>
          </cell>
          <cell r="AE1589">
            <v>0</v>
          </cell>
        </row>
        <row r="1590">
          <cell r="V1590" t="str">
            <v>100.30.40.124-5100.01</v>
          </cell>
          <cell r="W1590" t="str">
            <v>Benefits Retirement</v>
          </cell>
          <cell r="X1590">
            <v>0</v>
          </cell>
          <cell r="Y1590">
            <v>0</v>
          </cell>
          <cell r="Z1590">
            <v>0</v>
          </cell>
          <cell r="AA1590">
            <v>16000</v>
          </cell>
          <cell r="AB1590">
            <v>0</v>
          </cell>
          <cell r="AC1590">
            <v>0</v>
          </cell>
          <cell r="AD1590" t="str">
            <v>∆</v>
          </cell>
          <cell r="AE1590">
            <v>0</v>
          </cell>
        </row>
        <row r="1591">
          <cell r="V1591" t="str">
            <v>100.30.40.124-5100.02</v>
          </cell>
          <cell r="W1591" t="str">
            <v>Benefits Health Insurance</v>
          </cell>
          <cell r="X1591">
            <v>0</v>
          </cell>
          <cell r="Y1591">
            <v>0</v>
          </cell>
          <cell r="Z1591">
            <v>0</v>
          </cell>
          <cell r="AA1591">
            <v>42000</v>
          </cell>
          <cell r="AB1591">
            <v>0</v>
          </cell>
          <cell r="AC1591">
            <v>0</v>
          </cell>
          <cell r="AD1591" t="str">
            <v>∆</v>
          </cell>
          <cell r="AE1591">
            <v>0</v>
          </cell>
        </row>
        <row r="1592">
          <cell r="V1592" t="str">
            <v>100.30.40.124-5100.03</v>
          </cell>
          <cell r="W1592" t="str">
            <v>Benefits Dental Insurance</v>
          </cell>
          <cell r="X1592">
            <v>0</v>
          </cell>
          <cell r="Y1592">
            <v>0</v>
          </cell>
          <cell r="Z1592">
            <v>0</v>
          </cell>
          <cell r="AA1592">
            <v>3000</v>
          </cell>
          <cell r="AB1592">
            <v>0</v>
          </cell>
          <cell r="AC1592">
            <v>0</v>
          </cell>
          <cell r="AD1592" t="str">
            <v>∆</v>
          </cell>
          <cell r="AE1592">
            <v>0</v>
          </cell>
        </row>
        <row r="1593">
          <cell r="V1593" t="str">
            <v>100.30.40.124-5100.04</v>
          </cell>
          <cell r="W1593" t="str">
            <v>Benefits Vision Insurance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 t="str">
            <v>∆</v>
          </cell>
          <cell r="AE1593">
            <v>0</v>
          </cell>
        </row>
        <row r="1594">
          <cell r="V1594" t="str">
            <v>100.30.40.124-5100.05</v>
          </cell>
          <cell r="W1594" t="str">
            <v>Benefits Life Insurance</v>
          </cell>
          <cell r="X1594">
            <v>0</v>
          </cell>
          <cell r="Y1594">
            <v>0</v>
          </cell>
          <cell r="Z1594">
            <v>0</v>
          </cell>
          <cell r="AA1594">
            <v>1000</v>
          </cell>
          <cell r="AB1594">
            <v>0</v>
          </cell>
          <cell r="AC1594">
            <v>0</v>
          </cell>
          <cell r="AD1594" t="str">
            <v>∆</v>
          </cell>
          <cell r="AE1594">
            <v>0</v>
          </cell>
        </row>
        <row r="1595">
          <cell r="V1595" t="str">
            <v>100.30.40.124-5100.07</v>
          </cell>
          <cell r="W1595" t="str">
            <v>Benefits Long Term Disability</v>
          </cell>
          <cell r="X1595">
            <v>0</v>
          </cell>
          <cell r="Y1595">
            <v>0</v>
          </cell>
          <cell r="Z1595">
            <v>0</v>
          </cell>
          <cell r="AA1595">
            <v>1000</v>
          </cell>
          <cell r="AB1595">
            <v>0</v>
          </cell>
          <cell r="AC1595">
            <v>0</v>
          </cell>
          <cell r="AD1595" t="str">
            <v>∆</v>
          </cell>
          <cell r="AE1595">
            <v>0</v>
          </cell>
        </row>
        <row r="1596">
          <cell r="V1596" t="str">
            <v>100.30.40.124-5100.11</v>
          </cell>
          <cell r="W1596" t="str">
            <v>Benefits Medicare</v>
          </cell>
          <cell r="X1596">
            <v>0</v>
          </cell>
          <cell r="Y1596">
            <v>0</v>
          </cell>
          <cell r="Z1596">
            <v>0</v>
          </cell>
          <cell r="AA1596">
            <v>4000</v>
          </cell>
          <cell r="AB1596">
            <v>0</v>
          </cell>
          <cell r="AC1596">
            <v>0</v>
          </cell>
          <cell r="AD1596" t="str">
            <v>∆</v>
          </cell>
          <cell r="AE1596">
            <v>0</v>
          </cell>
        </row>
        <row r="1597">
          <cell r="V1597" t="str">
            <v>100.30.40.124-5100.15</v>
          </cell>
          <cell r="W1597" t="str">
            <v>Benefits Cell Phone Allowance</v>
          </cell>
          <cell r="X1597">
            <v>0</v>
          </cell>
          <cell r="Y1597">
            <v>0</v>
          </cell>
          <cell r="Z1597">
            <v>0</v>
          </cell>
          <cell r="AA1597">
            <v>2000</v>
          </cell>
          <cell r="AB1597">
            <v>0</v>
          </cell>
          <cell r="AC1597">
            <v>0</v>
          </cell>
          <cell r="AD1597" t="str">
            <v>∆</v>
          </cell>
          <cell r="AE1597">
            <v>0</v>
          </cell>
        </row>
        <row r="1598">
          <cell r="V1598" t="str">
            <v>100.30.40.124-5100.17</v>
          </cell>
          <cell r="W1598" t="str">
            <v>Benefits Other Post Employment Benefits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 t="str">
            <v>∆</v>
          </cell>
          <cell r="AE1598">
            <v>0</v>
          </cell>
        </row>
        <row r="1599">
          <cell r="W1599" t="str">
            <v>TOTAL : PERSONNEL</v>
          </cell>
          <cell r="X1599">
            <v>0</v>
          </cell>
          <cell r="Y1599">
            <v>0</v>
          </cell>
          <cell r="Z1599">
            <v>0</v>
          </cell>
          <cell r="AA1599">
            <v>407000</v>
          </cell>
          <cell r="AB1599">
            <v>0</v>
          </cell>
          <cell r="AC1599">
            <v>0</v>
          </cell>
          <cell r="AD1599" t="str">
            <v>∆</v>
          </cell>
          <cell r="AE1599">
            <v>0</v>
          </cell>
        </row>
        <row r="1600">
          <cell r="AB1600" t="str">
            <v/>
          </cell>
          <cell r="AC1600" t="str">
            <v/>
          </cell>
          <cell r="AD1600" t="str">
            <v>∆</v>
          </cell>
        </row>
        <row r="1601">
          <cell r="V1601" t="str">
            <v>[100] GENERAL FUND : COMMUNITY DEVELOPMENT : DEVELOPMENT</v>
          </cell>
        </row>
        <row r="1602">
          <cell r="V1602" t="str">
            <v>DEVELOPMENT REVIEW : PERSONNEL</v>
          </cell>
          <cell r="AB1602" t="str">
            <v/>
          </cell>
          <cell r="AC1602" t="str">
            <v/>
          </cell>
          <cell r="AD1602" t="str">
            <v>∆</v>
          </cell>
        </row>
        <row r="1603">
          <cell r="V1603" t="str">
            <v>100.30.40.400-5000.01</v>
          </cell>
          <cell r="W1603" t="str">
            <v>Salaries Regular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 t="str">
            <v>∆</v>
          </cell>
          <cell r="AE1603">
            <v>0</v>
          </cell>
        </row>
        <row r="1604">
          <cell r="V1604" t="str">
            <v>100.30.40.400-5000.03</v>
          </cell>
          <cell r="W1604" t="str">
            <v>Salaries Overtime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 t="str">
            <v>∆</v>
          </cell>
          <cell r="AE1604">
            <v>0</v>
          </cell>
        </row>
        <row r="1605">
          <cell r="V1605" t="str">
            <v>100.30.40.400-5100.00</v>
          </cell>
          <cell r="W1605" t="str">
            <v>Benefits PERS Pool Liability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0</v>
          </cell>
          <cell r="AD1605" t="str">
            <v>∆</v>
          </cell>
          <cell r="AE1605">
            <v>0</v>
          </cell>
        </row>
        <row r="1606">
          <cell r="V1606" t="str">
            <v>100.30.40.400-5100.01</v>
          </cell>
          <cell r="W1606" t="str">
            <v>Benefits Retirement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0</v>
          </cell>
          <cell r="AD1606" t="str">
            <v>∆</v>
          </cell>
          <cell r="AE1606">
            <v>0</v>
          </cell>
        </row>
        <row r="1607">
          <cell r="V1607" t="str">
            <v>100.30.40.400-5100.02</v>
          </cell>
          <cell r="W1607" t="str">
            <v>Benefits Health Insurance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 t="str">
            <v>∆</v>
          </cell>
          <cell r="AE1607">
            <v>0</v>
          </cell>
        </row>
        <row r="1608">
          <cell r="V1608" t="str">
            <v>100.30.40.400-5100.03</v>
          </cell>
          <cell r="W1608" t="str">
            <v>Benefits Dental Insurance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 t="str">
            <v>∆</v>
          </cell>
          <cell r="AE1608">
            <v>0</v>
          </cell>
        </row>
        <row r="1609">
          <cell r="V1609" t="str">
            <v>100.30.40.400-5100.04</v>
          </cell>
          <cell r="W1609" t="str">
            <v>Benefits Vision Insurance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>
            <v>0</v>
          </cell>
          <cell r="AC1609">
            <v>0</v>
          </cell>
          <cell r="AD1609" t="str">
            <v>∆</v>
          </cell>
          <cell r="AE1609">
            <v>0</v>
          </cell>
        </row>
        <row r="1610">
          <cell r="V1610" t="str">
            <v>100.30.40.400-5100.05</v>
          </cell>
          <cell r="W1610" t="str">
            <v>Benefits Life Insurance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 t="str">
            <v>∆</v>
          </cell>
          <cell r="AE1610">
            <v>0</v>
          </cell>
        </row>
        <row r="1611">
          <cell r="V1611" t="str">
            <v>100.30.40.400-5100.06</v>
          </cell>
          <cell r="W1611" t="str">
            <v>Benefits Worker's Comp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 t="str">
            <v>∆</v>
          </cell>
          <cell r="AE1611">
            <v>0</v>
          </cell>
        </row>
        <row r="1612">
          <cell r="V1612" t="str">
            <v>100.30.40.400-5100.07</v>
          </cell>
          <cell r="W1612" t="str">
            <v>Benefits Long Term Disability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 t="str">
            <v>∆</v>
          </cell>
          <cell r="AE1612">
            <v>0</v>
          </cell>
        </row>
        <row r="1613">
          <cell r="V1613" t="str">
            <v>100.30.40.400-5100.11</v>
          </cell>
          <cell r="W1613" t="str">
            <v>Benefits Medicare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 t="str">
            <v>∆</v>
          </cell>
          <cell r="AE1613">
            <v>0</v>
          </cell>
        </row>
        <row r="1614">
          <cell r="V1614" t="str">
            <v>100.30.40.400-5100.15</v>
          </cell>
          <cell r="W1614" t="str">
            <v>Benefits Cell Phone Allowance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 t="str">
            <v>∆</v>
          </cell>
          <cell r="AE1614">
            <v>0</v>
          </cell>
        </row>
        <row r="1615">
          <cell r="W1615" t="str">
            <v>TOTAL : PERSONNEL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 t="str">
            <v>∆</v>
          </cell>
          <cell r="AE1615">
            <v>0</v>
          </cell>
        </row>
        <row r="1616">
          <cell r="AB1616" t="str">
            <v/>
          </cell>
          <cell r="AC1616" t="str">
            <v/>
          </cell>
          <cell r="AD1616" t="str">
            <v>∆</v>
          </cell>
        </row>
        <row r="1617">
          <cell r="V1617" t="str">
            <v>[100] GENERAL FUND : COMMUNITY DEVELOPMENT : DEVELOPMENT</v>
          </cell>
        </row>
        <row r="1618">
          <cell r="V1618" t="str">
            <v>DEVELOPMENT REVIEW : OPERATIONS</v>
          </cell>
          <cell r="AB1618" t="str">
            <v/>
          </cell>
          <cell r="AC1618" t="str">
            <v/>
          </cell>
          <cell r="AD1618" t="str">
            <v>∆</v>
          </cell>
        </row>
        <row r="1619">
          <cell r="V1619" t="str">
            <v>100.30.40.400-6000.01</v>
          </cell>
          <cell r="W1619" t="str">
            <v>Professional Services General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 t="str">
            <v>∆</v>
          </cell>
          <cell r="AE1619">
            <v>0</v>
          </cell>
        </row>
        <row r="1620">
          <cell r="V1620" t="str">
            <v>100.30.40.400-6500.04</v>
          </cell>
          <cell r="W1620" t="str">
            <v>Claims &amp; Insurance Insurance Premiums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 t="str">
            <v>∆</v>
          </cell>
          <cell r="AE1620">
            <v>0</v>
          </cell>
        </row>
        <row r="1621">
          <cell r="W1621" t="str">
            <v>TOTAL : OPERATIONS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B1621">
            <v>0</v>
          </cell>
          <cell r="AC1621">
            <v>0</v>
          </cell>
          <cell r="AD1621" t="str">
            <v>∆</v>
          </cell>
          <cell r="AE1621">
            <v>0</v>
          </cell>
        </row>
        <row r="1623">
          <cell r="V1623" t="str">
            <v>[100] GENERAL FUND : PUBLIC WORKS : ADMINISTRATION</v>
          </cell>
          <cell r="AB1623" t="str">
            <v/>
          </cell>
          <cell r="AC1623" t="str">
            <v/>
          </cell>
          <cell r="AD1623" t="str">
            <v>∆</v>
          </cell>
        </row>
        <row r="1624">
          <cell r="V1624" t="str">
            <v>ADMINISTRATION : PERSONNEL</v>
          </cell>
          <cell r="AB1624" t="str">
            <v/>
          </cell>
          <cell r="AC1624" t="str">
            <v/>
          </cell>
          <cell r="AD1624" t="str">
            <v>∆</v>
          </cell>
        </row>
        <row r="1625">
          <cell r="V1625" t="str">
            <v>100.40.50.001-5000.01</v>
          </cell>
          <cell r="W1625" t="str">
            <v>Salaries Regular</v>
          </cell>
          <cell r="X1625">
            <v>95000</v>
          </cell>
          <cell r="Y1625">
            <v>102000</v>
          </cell>
          <cell r="Z1625">
            <v>118000</v>
          </cell>
          <cell r="AA1625">
            <v>89000</v>
          </cell>
          <cell r="AB1625">
            <v>370719</v>
          </cell>
          <cell r="AC1625">
            <v>216000</v>
          </cell>
          <cell r="AD1625" t="str">
            <v>∆</v>
          </cell>
          <cell r="AE1625">
            <v>-154719</v>
          </cell>
        </row>
        <row r="1626">
          <cell r="V1626" t="str">
            <v>100.40.50.001-5000.02</v>
          </cell>
          <cell r="W1626" t="str">
            <v>Salaries Part Time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36000</v>
          </cell>
          <cell r="AD1626" t="str">
            <v>∆</v>
          </cell>
          <cell r="AE1626">
            <v>36000</v>
          </cell>
        </row>
        <row r="1627">
          <cell r="V1627" t="str">
            <v>100.40.50.001-5000.03</v>
          </cell>
          <cell r="W1627" t="str">
            <v>Salaries Overtime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 t="str">
            <v>∆</v>
          </cell>
          <cell r="AE1627">
            <v>0</v>
          </cell>
        </row>
        <row r="1628">
          <cell r="V1628" t="str">
            <v>100.40.50.001-5000.04</v>
          </cell>
          <cell r="W1628" t="str">
            <v>Salaries Holiday Pay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>
            <v>0</v>
          </cell>
          <cell r="AC1628">
            <v>0</v>
          </cell>
          <cell r="AD1628" t="str">
            <v>∆</v>
          </cell>
          <cell r="AE1628">
            <v>0</v>
          </cell>
        </row>
        <row r="1629">
          <cell r="V1629" t="str">
            <v>100.40.50.001-5000.06</v>
          </cell>
          <cell r="W1629" t="str">
            <v>Salaries Out of Class</v>
          </cell>
          <cell r="X1629">
            <v>0</v>
          </cell>
          <cell r="Y1629">
            <v>0</v>
          </cell>
          <cell r="Z1629">
            <v>2000</v>
          </cell>
          <cell r="AA1629">
            <v>0</v>
          </cell>
          <cell r="AB1629">
            <v>0</v>
          </cell>
          <cell r="AC1629">
            <v>0</v>
          </cell>
          <cell r="AD1629" t="str">
            <v>∆</v>
          </cell>
          <cell r="AE1629">
            <v>0</v>
          </cell>
        </row>
        <row r="1630">
          <cell r="V1630" t="str">
            <v>100.40.50.001-5000.07</v>
          </cell>
          <cell r="W1630" t="str">
            <v>Salaries Admin Leave Pay</v>
          </cell>
          <cell r="X1630">
            <v>0</v>
          </cell>
          <cell r="Y1630">
            <v>0</v>
          </cell>
          <cell r="Z1630">
            <v>7000</v>
          </cell>
          <cell r="AA1630">
            <v>0</v>
          </cell>
          <cell r="AB1630">
            <v>9100</v>
          </cell>
          <cell r="AC1630">
            <v>9100</v>
          </cell>
          <cell r="AD1630" t="str">
            <v>∆</v>
          </cell>
          <cell r="AE1630">
            <v>0</v>
          </cell>
        </row>
        <row r="1631">
          <cell r="V1631" t="str">
            <v>100.40.50.001-5000.08</v>
          </cell>
          <cell r="W1631" t="str">
            <v>Salaries Longevity Pay</v>
          </cell>
          <cell r="X1631">
            <v>1000</v>
          </cell>
          <cell r="Y1631">
            <v>1000</v>
          </cell>
          <cell r="Z1631">
            <v>1000</v>
          </cell>
          <cell r="AA1631">
            <v>0</v>
          </cell>
          <cell r="AB1631">
            <v>4600</v>
          </cell>
          <cell r="AC1631">
            <v>4600</v>
          </cell>
          <cell r="AD1631" t="str">
            <v>∆</v>
          </cell>
          <cell r="AE1631">
            <v>0</v>
          </cell>
        </row>
        <row r="1632">
          <cell r="V1632" t="str">
            <v>100.40.50.001-5000.10</v>
          </cell>
          <cell r="W1632" t="str">
            <v>Salaries Furloughs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 t="str">
            <v>∆</v>
          </cell>
          <cell r="AE1632">
            <v>0</v>
          </cell>
        </row>
        <row r="1633">
          <cell r="V1633" t="str">
            <v>100.40.50.001-5000.12</v>
          </cell>
          <cell r="W1633" t="str">
            <v>Salaries Compensated Absences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>
            <v>0</v>
          </cell>
          <cell r="AC1633">
            <v>0</v>
          </cell>
          <cell r="AD1633" t="str">
            <v>∆</v>
          </cell>
          <cell r="AE1633">
            <v>0</v>
          </cell>
        </row>
        <row r="1634">
          <cell r="V1634" t="str">
            <v>100.40.50.001-5100.00</v>
          </cell>
          <cell r="W1634" t="str">
            <v>Benefits PERS Pool Liability</v>
          </cell>
          <cell r="X1634">
            <v>16000</v>
          </cell>
          <cell r="Y1634">
            <v>19000</v>
          </cell>
          <cell r="Z1634">
            <v>16000</v>
          </cell>
          <cell r="AA1634">
            <v>18000</v>
          </cell>
          <cell r="AB1634">
            <v>54619</v>
          </cell>
          <cell r="AC1634">
            <v>31000</v>
          </cell>
          <cell r="AD1634" t="str">
            <v>∆</v>
          </cell>
          <cell r="AE1634">
            <v>-23619</v>
          </cell>
        </row>
        <row r="1635">
          <cell r="V1635" t="str">
            <v>100.40.50.001-5100.01</v>
          </cell>
          <cell r="W1635" t="str">
            <v>Benefits Retirement</v>
          </cell>
          <cell r="X1635">
            <v>3000</v>
          </cell>
          <cell r="Y1635">
            <v>4000</v>
          </cell>
          <cell r="Z1635">
            <v>4000</v>
          </cell>
          <cell r="AA1635">
            <v>5000</v>
          </cell>
          <cell r="AB1635">
            <v>22950</v>
          </cell>
          <cell r="AC1635">
            <v>12000</v>
          </cell>
          <cell r="AD1635" t="str">
            <v>∆</v>
          </cell>
          <cell r="AE1635">
            <v>-10950</v>
          </cell>
        </row>
        <row r="1636">
          <cell r="V1636" t="str">
            <v>100.40.50.001-5100.02</v>
          </cell>
          <cell r="W1636" t="str">
            <v>Benefits Health Insurance</v>
          </cell>
          <cell r="X1636">
            <v>14000</v>
          </cell>
          <cell r="Y1636">
            <v>12000</v>
          </cell>
          <cell r="Z1636">
            <v>9000</v>
          </cell>
          <cell r="AA1636">
            <v>7000</v>
          </cell>
          <cell r="AB1636">
            <v>50585</v>
          </cell>
          <cell r="AC1636">
            <v>13000</v>
          </cell>
          <cell r="AD1636" t="str">
            <v>∆</v>
          </cell>
          <cell r="AE1636">
            <v>-37585</v>
          </cell>
        </row>
        <row r="1637">
          <cell r="V1637" t="str">
            <v>100.40.50.001-5100.03</v>
          </cell>
          <cell r="W1637" t="str">
            <v>Benefits Dental Insurance</v>
          </cell>
          <cell r="X1637">
            <v>1000</v>
          </cell>
          <cell r="Y1637">
            <v>1000</v>
          </cell>
          <cell r="Z1637">
            <v>1000</v>
          </cell>
          <cell r="AA1637">
            <v>1000</v>
          </cell>
          <cell r="AB1637">
            <v>3324</v>
          </cell>
          <cell r="AC1637">
            <v>3324</v>
          </cell>
          <cell r="AD1637" t="str">
            <v>∆</v>
          </cell>
          <cell r="AE1637">
            <v>0</v>
          </cell>
        </row>
        <row r="1638">
          <cell r="V1638" t="str">
            <v>100.40.50.001-5100.04</v>
          </cell>
          <cell r="W1638" t="str">
            <v>Benefits Vision Insurance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557</v>
          </cell>
          <cell r="AC1638">
            <v>557</v>
          </cell>
          <cell r="AD1638" t="str">
            <v>∆</v>
          </cell>
          <cell r="AE1638">
            <v>0</v>
          </cell>
        </row>
        <row r="1639">
          <cell r="V1639" t="str">
            <v>100.40.50.001-5100.05</v>
          </cell>
          <cell r="W1639" t="str">
            <v>Benefits Life Insurance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336</v>
          </cell>
          <cell r="AC1639">
            <v>336</v>
          </cell>
          <cell r="AD1639" t="str">
            <v>∆</v>
          </cell>
          <cell r="AE1639">
            <v>0</v>
          </cell>
        </row>
        <row r="1640">
          <cell r="V1640" t="str">
            <v>100.40.50.001-5100.06</v>
          </cell>
          <cell r="W1640" t="str">
            <v>Benefits Worker's Comp</v>
          </cell>
          <cell r="X1640">
            <v>4000</v>
          </cell>
          <cell r="Y1640">
            <v>4000</v>
          </cell>
          <cell r="Z1640">
            <v>4000</v>
          </cell>
          <cell r="AA1640">
            <v>4000</v>
          </cell>
          <cell r="AB1640">
            <v>4200</v>
          </cell>
          <cell r="AC1640">
            <v>5000</v>
          </cell>
          <cell r="AD1640" t="str">
            <v>∆</v>
          </cell>
          <cell r="AE1640">
            <v>800</v>
          </cell>
        </row>
        <row r="1641">
          <cell r="V1641" t="str">
            <v>100.40.50.001-5100.07</v>
          </cell>
          <cell r="W1641" t="str">
            <v>Benefits Long Term Disability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2964</v>
          </cell>
          <cell r="AC1641">
            <v>2964</v>
          </cell>
          <cell r="AD1641" t="str">
            <v>∆</v>
          </cell>
          <cell r="AE1641">
            <v>0</v>
          </cell>
        </row>
        <row r="1642">
          <cell r="V1642" t="str">
            <v>100.40.50.001-5100.08</v>
          </cell>
          <cell r="W1642" t="str">
            <v>Benefits Deferred Compensation</v>
          </cell>
          <cell r="X1642">
            <v>2000</v>
          </cell>
          <cell r="Y1642">
            <v>2000</v>
          </cell>
          <cell r="Z1642">
            <v>1000</v>
          </cell>
          <cell r="AA1642">
            <v>3000</v>
          </cell>
          <cell r="AB1642">
            <v>10564</v>
          </cell>
          <cell r="AC1642">
            <v>10564</v>
          </cell>
          <cell r="AD1642" t="str">
            <v>∆</v>
          </cell>
          <cell r="AE1642">
            <v>0</v>
          </cell>
        </row>
        <row r="1643">
          <cell r="V1643" t="str">
            <v>100.40.50.001-5100.09</v>
          </cell>
          <cell r="W1643" t="str">
            <v>Benefits Unemployment Insurance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 t="str">
            <v>∆</v>
          </cell>
          <cell r="AE1643">
            <v>0</v>
          </cell>
        </row>
        <row r="1644">
          <cell r="V1644" t="str">
            <v>100.40.50.001-5100.10</v>
          </cell>
          <cell r="W1644" t="str">
            <v>Benefits Uniform Allowance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0</v>
          </cell>
          <cell r="AD1644" t="str">
            <v>∆</v>
          </cell>
          <cell r="AE1644">
            <v>0</v>
          </cell>
        </row>
        <row r="1645">
          <cell r="V1645" t="str">
            <v>100.40.50.001-5100.11</v>
          </cell>
          <cell r="W1645" t="str">
            <v>Benefits Medicare</v>
          </cell>
          <cell r="X1645">
            <v>1000</v>
          </cell>
          <cell r="Y1645">
            <v>2000</v>
          </cell>
          <cell r="Z1645">
            <v>1000</v>
          </cell>
          <cell r="AA1645">
            <v>1000</v>
          </cell>
          <cell r="AB1645">
            <v>5598</v>
          </cell>
          <cell r="AC1645">
            <v>5598</v>
          </cell>
          <cell r="AD1645" t="str">
            <v>∆</v>
          </cell>
          <cell r="AE1645">
            <v>0</v>
          </cell>
        </row>
        <row r="1646">
          <cell r="V1646" t="str">
            <v>100.40.50.001-5100.12</v>
          </cell>
          <cell r="W1646" t="str">
            <v>Benefits Annual Physical Exam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50</v>
          </cell>
          <cell r="AC1646">
            <v>50</v>
          </cell>
          <cell r="AD1646" t="str">
            <v>∆</v>
          </cell>
          <cell r="AE1646">
            <v>0</v>
          </cell>
        </row>
        <row r="1647">
          <cell r="V1647" t="str">
            <v>100.40.50.001-5100.15</v>
          </cell>
          <cell r="W1647" t="str">
            <v>Benefits Cell Phone Allowance</v>
          </cell>
          <cell r="X1647">
            <v>1000</v>
          </cell>
          <cell r="Y1647">
            <v>1000</v>
          </cell>
          <cell r="Z1647">
            <v>0</v>
          </cell>
          <cell r="AA1647">
            <v>1000</v>
          </cell>
          <cell r="AB1647">
            <v>1300</v>
          </cell>
          <cell r="AC1647">
            <v>1300</v>
          </cell>
          <cell r="AD1647" t="str">
            <v>∆</v>
          </cell>
          <cell r="AE1647">
            <v>0</v>
          </cell>
        </row>
        <row r="1648">
          <cell r="V1648" t="str">
            <v>100.40.50.001-5100.17</v>
          </cell>
          <cell r="W1648" t="str">
            <v>Benefits Other Post Employment Benefits</v>
          </cell>
          <cell r="X1648">
            <v>46000</v>
          </cell>
          <cell r="Y1648">
            <v>47000</v>
          </cell>
          <cell r="Z1648">
            <v>48000</v>
          </cell>
          <cell r="AA1648">
            <v>47000</v>
          </cell>
          <cell r="AB1648">
            <v>47000</v>
          </cell>
          <cell r="AC1648">
            <v>47000</v>
          </cell>
          <cell r="AD1648" t="str">
            <v>∆</v>
          </cell>
          <cell r="AE1648">
            <v>0</v>
          </cell>
        </row>
        <row r="1649">
          <cell r="W1649" t="str">
            <v>TOTAL : PERSONNEL</v>
          </cell>
          <cell r="X1649">
            <v>184000</v>
          </cell>
          <cell r="Y1649">
            <v>195000</v>
          </cell>
          <cell r="Z1649">
            <v>212000</v>
          </cell>
          <cell r="AA1649">
            <v>176000</v>
          </cell>
          <cell r="AB1649">
            <v>588466</v>
          </cell>
          <cell r="AC1649">
            <v>398393</v>
          </cell>
          <cell r="AD1649" t="str">
            <v>∆</v>
          </cell>
          <cell r="AE1649">
            <v>-190073</v>
          </cell>
        </row>
        <row r="1650">
          <cell r="AB1650" t="str">
            <v/>
          </cell>
          <cell r="AC1650" t="str">
            <v/>
          </cell>
          <cell r="AD1650" t="str">
            <v>∆</v>
          </cell>
        </row>
        <row r="1651">
          <cell r="V1651" t="str">
            <v>[100] GENERAL FUND : PUBLIC WORKS : ADMINISTRATION</v>
          </cell>
        </row>
        <row r="1652">
          <cell r="V1652" t="str">
            <v>ADMINISTRATION : OPERATIONS</v>
          </cell>
          <cell r="AB1652" t="str">
            <v/>
          </cell>
          <cell r="AC1652" t="str">
            <v/>
          </cell>
          <cell r="AD1652" t="str">
            <v>∆</v>
          </cell>
        </row>
        <row r="1653">
          <cell r="V1653" t="str">
            <v>100.40.50.001-6000.01</v>
          </cell>
          <cell r="W1653" t="str">
            <v>Professional Services General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5000</v>
          </cell>
          <cell r="AC1653">
            <v>5000</v>
          </cell>
          <cell r="AD1653" t="str">
            <v>∆</v>
          </cell>
          <cell r="AE1653">
            <v>0</v>
          </cell>
        </row>
        <row r="1654">
          <cell r="V1654" t="str">
            <v>100.40.50.001-6000.07</v>
          </cell>
          <cell r="W1654" t="str">
            <v>Professional Services Weed Abatement</v>
          </cell>
          <cell r="X1654">
            <v>62000</v>
          </cell>
          <cell r="Y1654">
            <v>20000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 t="str">
            <v>∆</v>
          </cell>
          <cell r="AE1654">
            <v>0</v>
          </cell>
        </row>
        <row r="1655">
          <cell r="V1655" t="str">
            <v>100.40.50.001-6100.01</v>
          </cell>
          <cell r="W1655" t="str">
            <v>Utilities Electric</v>
          </cell>
          <cell r="X1655">
            <v>37000</v>
          </cell>
          <cell r="Y1655">
            <v>37000</v>
          </cell>
          <cell r="Z1655">
            <v>36000</v>
          </cell>
          <cell r="AA1655">
            <v>37000</v>
          </cell>
          <cell r="AB1655">
            <v>39000</v>
          </cell>
          <cell r="AC1655">
            <v>45000</v>
          </cell>
          <cell r="AD1655" t="str">
            <v>∆</v>
          </cell>
          <cell r="AE1655">
            <v>6000</v>
          </cell>
        </row>
        <row r="1656">
          <cell r="V1656" t="str">
            <v>100.40.50.001-6100.02</v>
          </cell>
          <cell r="W1656" t="str">
            <v>Utilities Telephone</v>
          </cell>
          <cell r="X1656">
            <v>4000</v>
          </cell>
          <cell r="Y1656">
            <v>4000</v>
          </cell>
          <cell r="Z1656">
            <v>4000</v>
          </cell>
          <cell r="AA1656">
            <v>4000</v>
          </cell>
          <cell r="AB1656">
            <v>4000</v>
          </cell>
          <cell r="AC1656">
            <v>4000</v>
          </cell>
          <cell r="AD1656" t="str">
            <v>∆</v>
          </cell>
          <cell r="AE1656">
            <v>0</v>
          </cell>
        </row>
        <row r="1657">
          <cell r="V1657" t="str">
            <v>100.40.50.001-6100.03</v>
          </cell>
          <cell r="W1657" t="str">
            <v>Utilities Data Transmission / ISP</v>
          </cell>
          <cell r="X1657">
            <v>2000</v>
          </cell>
          <cell r="Y1657">
            <v>2000</v>
          </cell>
          <cell r="Z1657">
            <v>2000</v>
          </cell>
          <cell r="AA1657">
            <v>2000</v>
          </cell>
          <cell r="AB1657">
            <v>2500</v>
          </cell>
          <cell r="AC1657">
            <v>2500</v>
          </cell>
          <cell r="AD1657" t="str">
            <v>∆</v>
          </cell>
          <cell r="AE1657">
            <v>0</v>
          </cell>
        </row>
        <row r="1658">
          <cell r="V1658" t="str">
            <v>100.40.50.001-6200.01</v>
          </cell>
          <cell r="W1658" t="str">
            <v>Supplies Office</v>
          </cell>
          <cell r="X1658">
            <v>3000</v>
          </cell>
          <cell r="Y1658">
            <v>2000</v>
          </cell>
          <cell r="Z1658">
            <v>2000</v>
          </cell>
          <cell r="AA1658">
            <v>2000</v>
          </cell>
          <cell r="AB1658">
            <v>3300</v>
          </cell>
          <cell r="AC1658">
            <v>3300</v>
          </cell>
          <cell r="AD1658" t="str">
            <v>∆</v>
          </cell>
          <cell r="AE1658">
            <v>0</v>
          </cell>
        </row>
        <row r="1659">
          <cell r="V1659" t="str">
            <v>100.40.50.001-6200.02</v>
          </cell>
          <cell r="W1659" t="str">
            <v>Supplies Special Department</v>
          </cell>
          <cell r="X1659">
            <v>5000</v>
          </cell>
          <cell r="Y1659">
            <v>5000</v>
          </cell>
          <cell r="Z1659">
            <v>3000</v>
          </cell>
          <cell r="AA1659">
            <v>2000</v>
          </cell>
          <cell r="AB1659">
            <v>5000</v>
          </cell>
          <cell r="AC1659">
            <v>5000</v>
          </cell>
          <cell r="AD1659" t="str">
            <v>∆</v>
          </cell>
          <cell r="AE1659">
            <v>0</v>
          </cell>
        </row>
        <row r="1660">
          <cell r="V1660" t="str">
            <v>100.40.50.001-6200.03</v>
          </cell>
          <cell r="W1660" t="str">
            <v>Supplies Copier Maintenance &amp; Supplies</v>
          </cell>
          <cell r="X1660">
            <v>11000</v>
          </cell>
          <cell r="Y1660">
            <v>14000</v>
          </cell>
          <cell r="Z1660">
            <v>9000</v>
          </cell>
          <cell r="AA1660">
            <v>3000</v>
          </cell>
          <cell r="AB1660">
            <v>10000</v>
          </cell>
          <cell r="AC1660">
            <v>10000</v>
          </cell>
          <cell r="AD1660" t="str">
            <v>∆</v>
          </cell>
          <cell r="AE1660">
            <v>0</v>
          </cell>
        </row>
        <row r="1661">
          <cell r="V1661" t="str">
            <v>100.40.50.001-6200.05</v>
          </cell>
          <cell r="W1661" t="str">
            <v>Supplies Gasoline</v>
          </cell>
          <cell r="X1661">
            <v>4000</v>
          </cell>
          <cell r="Y1661">
            <v>2000</v>
          </cell>
          <cell r="Z1661">
            <v>1000</v>
          </cell>
          <cell r="AA1661">
            <v>0</v>
          </cell>
          <cell r="AB1661">
            <v>5400</v>
          </cell>
          <cell r="AC1661">
            <v>5400</v>
          </cell>
          <cell r="AD1661" t="str">
            <v>∆</v>
          </cell>
          <cell r="AE1661">
            <v>0</v>
          </cell>
        </row>
        <row r="1662">
          <cell r="V1662" t="str">
            <v>100.40.50.001-6300.01</v>
          </cell>
          <cell r="W1662" t="str">
            <v>Dues &amp; Subscriptions Memberships</v>
          </cell>
          <cell r="X1662">
            <v>6000</v>
          </cell>
          <cell r="Y1662">
            <v>0</v>
          </cell>
          <cell r="Z1662">
            <v>0</v>
          </cell>
          <cell r="AA1662">
            <v>0</v>
          </cell>
          <cell r="AB1662">
            <v>630</v>
          </cell>
          <cell r="AC1662">
            <v>630</v>
          </cell>
          <cell r="AD1662" t="str">
            <v>∆</v>
          </cell>
          <cell r="AE1662">
            <v>0</v>
          </cell>
        </row>
        <row r="1663">
          <cell r="V1663" t="str">
            <v>100.40.50.001-6300.02</v>
          </cell>
          <cell r="W1663" t="str">
            <v>Dues &amp; Subscriptions Publications</v>
          </cell>
          <cell r="X1663">
            <v>0</v>
          </cell>
          <cell r="Y1663">
            <v>1000</v>
          </cell>
          <cell r="Z1663">
            <v>2000</v>
          </cell>
          <cell r="AA1663">
            <v>1000</v>
          </cell>
          <cell r="AB1663">
            <v>1500</v>
          </cell>
          <cell r="AC1663">
            <v>1500</v>
          </cell>
          <cell r="AD1663" t="str">
            <v>∆</v>
          </cell>
          <cell r="AE1663">
            <v>0</v>
          </cell>
        </row>
        <row r="1664">
          <cell r="V1664" t="str">
            <v>100.40.50.001-6350.02</v>
          </cell>
          <cell r="W1664" t="str">
            <v>Maintenance Agreements &amp; Licenses Hardware Maintenance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180</v>
          </cell>
          <cell r="AC1664">
            <v>180</v>
          </cell>
          <cell r="AD1664" t="str">
            <v>∆</v>
          </cell>
          <cell r="AE1664">
            <v>0</v>
          </cell>
        </row>
        <row r="1665">
          <cell r="V1665" t="str">
            <v>100.40.50.001-6400.05</v>
          </cell>
          <cell r="W1665" t="str">
            <v>Repairs &amp; Maintenance Vehicle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 t="str">
            <v>∆</v>
          </cell>
          <cell r="AE1665">
            <v>0</v>
          </cell>
        </row>
        <row r="1666">
          <cell r="V1666" t="str">
            <v>100.40.50.001-6500.04</v>
          </cell>
          <cell r="W1666" t="str">
            <v>Claims &amp; Insurance Insurance Premiums</v>
          </cell>
          <cell r="X1666">
            <v>5000</v>
          </cell>
          <cell r="Y1666">
            <v>6000</v>
          </cell>
          <cell r="Z1666">
            <v>6000</v>
          </cell>
          <cell r="AA1666">
            <v>6000</v>
          </cell>
          <cell r="AB1666">
            <v>6600</v>
          </cell>
          <cell r="AC1666">
            <v>6000</v>
          </cell>
          <cell r="AD1666" t="str">
            <v>∆</v>
          </cell>
          <cell r="AE1666">
            <v>-600</v>
          </cell>
        </row>
        <row r="1667">
          <cell r="V1667" t="str">
            <v>100.40.50.001-6600.01</v>
          </cell>
          <cell r="W1667" t="str">
            <v>Administrative Expenses Meetings</v>
          </cell>
          <cell r="X1667">
            <v>0</v>
          </cell>
          <cell r="Y1667">
            <v>0</v>
          </cell>
          <cell r="Z1667">
            <v>0</v>
          </cell>
          <cell r="AA1667">
            <v>1000</v>
          </cell>
          <cell r="AB1667">
            <v>1000</v>
          </cell>
          <cell r="AC1667">
            <v>1000</v>
          </cell>
          <cell r="AD1667" t="str">
            <v>∆</v>
          </cell>
          <cell r="AE1667">
            <v>0</v>
          </cell>
        </row>
        <row r="1668">
          <cell r="V1668" t="str">
            <v>100.40.50.001-6600.03</v>
          </cell>
          <cell r="W1668" t="str">
            <v>Administrative Expenses Mileage Reimbursement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 t="str">
            <v>∆</v>
          </cell>
          <cell r="AE1668">
            <v>0</v>
          </cell>
        </row>
        <row r="1669">
          <cell r="V1669" t="str">
            <v>100.40.50.001-6600.04</v>
          </cell>
          <cell r="W1669" t="str">
            <v>Administrative Expenses Training/Conferences</v>
          </cell>
          <cell r="X1669">
            <v>4000</v>
          </cell>
          <cell r="Y1669">
            <v>2000</v>
          </cell>
          <cell r="Z1669">
            <v>1000</v>
          </cell>
          <cell r="AA1669">
            <v>0</v>
          </cell>
          <cell r="AB1669">
            <v>4000</v>
          </cell>
          <cell r="AC1669">
            <v>4000</v>
          </cell>
          <cell r="AD1669" t="str">
            <v>∆</v>
          </cell>
          <cell r="AE1669">
            <v>0</v>
          </cell>
        </row>
        <row r="1670">
          <cell r="V1670" t="str">
            <v>100.40.50.001-6600.07</v>
          </cell>
          <cell r="W1670" t="str">
            <v>Administrative Expenses Employee Recruitment</v>
          </cell>
          <cell r="X1670">
            <v>0</v>
          </cell>
          <cell r="Y1670">
            <v>0</v>
          </cell>
          <cell r="Z1670">
            <v>5000</v>
          </cell>
          <cell r="AA1670">
            <v>0</v>
          </cell>
          <cell r="AB1670">
            <v>0</v>
          </cell>
          <cell r="AC1670">
            <v>0</v>
          </cell>
          <cell r="AD1670" t="str">
            <v>∆</v>
          </cell>
          <cell r="AE1670">
            <v>0</v>
          </cell>
        </row>
        <row r="1671">
          <cell r="W1671" t="str">
            <v>TOTAL : OPERATIONS</v>
          </cell>
          <cell r="X1671">
            <v>143000</v>
          </cell>
          <cell r="Y1671">
            <v>95000</v>
          </cell>
          <cell r="Z1671">
            <v>71000</v>
          </cell>
          <cell r="AA1671">
            <v>58000</v>
          </cell>
          <cell r="AB1671">
            <v>88110</v>
          </cell>
          <cell r="AC1671">
            <v>93510</v>
          </cell>
          <cell r="AD1671" t="str">
            <v>∆</v>
          </cell>
          <cell r="AE1671">
            <v>5400</v>
          </cell>
        </row>
        <row r="1672">
          <cell r="AB1672" t="str">
            <v/>
          </cell>
          <cell r="AC1672" t="str">
            <v/>
          </cell>
          <cell r="AD1672" t="str">
            <v>∆</v>
          </cell>
        </row>
        <row r="1673">
          <cell r="V1673" t="str">
            <v>[100] GENERAL FUND : PUBLIC WORKS : ADMINISTRATION</v>
          </cell>
        </row>
        <row r="1674">
          <cell r="V1674" t="str">
            <v>ADMINISTRATION : CAPITAL</v>
          </cell>
          <cell r="AB1674" t="str">
            <v/>
          </cell>
          <cell r="AC1674" t="str">
            <v/>
          </cell>
          <cell r="AD1674" t="str">
            <v>∆</v>
          </cell>
        </row>
        <row r="1675">
          <cell r="V1675" t="str">
            <v>100.40.50.001-7000.99</v>
          </cell>
          <cell r="W1675" t="str">
            <v>Capital Outlay General</v>
          </cell>
          <cell r="X1675">
            <v>0</v>
          </cell>
          <cell r="Y1675">
            <v>0</v>
          </cell>
          <cell r="Z1675">
            <v>0</v>
          </cell>
          <cell r="AA1675">
            <v>39000</v>
          </cell>
          <cell r="AB1675">
            <v>0</v>
          </cell>
          <cell r="AC1675">
            <v>0</v>
          </cell>
          <cell r="AD1675" t="str">
            <v>∆</v>
          </cell>
          <cell r="AE1675">
            <v>0</v>
          </cell>
        </row>
        <row r="1676">
          <cell r="W1676" t="str">
            <v>TOTAL : CAPITAL</v>
          </cell>
          <cell r="X1676">
            <v>0</v>
          </cell>
          <cell r="Y1676">
            <v>0</v>
          </cell>
          <cell r="Z1676">
            <v>0</v>
          </cell>
          <cell r="AA1676">
            <v>39000</v>
          </cell>
          <cell r="AB1676">
            <v>0</v>
          </cell>
          <cell r="AC1676">
            <v>0</v>
          </cell>
          <cell r="AD1676" t="str">
            <v>∆</v>
          </cell>
          <cell r="AE1676">
            <v>0</v>
          </cell>
        </row>
        <row r="1677">
          <cell r="AB1677" t="str">
            <v/>
          </cell>
          <cell r="AC1677" t="str">
            <v/>
          </cell>
          <cell r="AD1677" t="str">
            <v>∆</v>
          </cell>
        </row>
        <row r="1678">
          <cell r="V1678" t="str">
            <v>[100] GENERAL FUND : PUBLIC WORKS : ADMINISTRATION</v>
          </cell>
        </row>
        <row r="1679">
          <cell r="V1679" t="str">
            <v>DEVELOPMENT REVIEW : PERSONNEL</v>
          </cell>
          <cell r="AB1679" t="str">
            <v/>
          </cell>
          <cell r="AC1679" t="str">
            <v/>
          </cell>
          <cell r="AD1679" t="str">
            <v>∆</v>
          </cell>
        </row>
        <row r="1680">
          <cell r="V1680" t="str">
            <v>100.40.50.400-5000.01</v>
          </cell>
          <cell r="W1680" t="str">
            <v>Salaries Regular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 t="str">
            <v>∆</v>
          </cell>
          <cell r="AE1680">
            <v>0</v>
          </cell>
        </row>
        <row r="1681">
          <cell r="V1681" t="str">
            <v>100.40.50.400-5000.03</v>
          </cell>
          <cell r="W1681" t="str">
            <v>Salaries Overtime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 t="str">
            <v>∆</v>
          </cell>
          <cell r="AE1681">
            <v>0</v>
          </cell>
        </row>
        <row r="1682">
          <cell r="V1682" t="str">
            <v>100.40.50.400-5000.08</v>
          </cell>
          <cell r="W1682" t="str">
            <v>Salaries Longevity Pay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0</v>
          </cell>
          <cell r="AD1682" t="str">
            <v>∆</v>
          </cell>
          <cell r="AE1682">
            <v>0</v>
          </cell>
        </row>
        <row r="1683">
          <cell r="V1683" t="str">
            <v>100.40.50.400-5000.10</v>
          </cell>
          <cell r="W1683" t="str">
            <v>Salaries Furloughs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 t="str">
            <v>∆</v>
          </cell>
          <cell r="AE1683">
            <v>0</v>
          </cell>
        </row>
        <row r="1684">
          <cell r="V1684" t="str">
            <v>100.40.50.400-5000.12</v>
          </cell>
          <cell r="W1684" t="str">
            <v>Salaries Compensated Absences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 t="str">
            <v>∆</v>
          </cell>
          <cell r="AE1684">
            <v>0</v>
          </cell>
        </row>
        <row r="1685">
          <cell r="V1685" t="str">
            <v>100.40.50.400-5100.01</v>
          </cell>
          <cell r="W1685" t="str">
            <v>Benefits Retirement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 t="str">
            <v>∆</v>
          </cell>
          <cell r="AE1685">
            <v>0</v>
          </cell>
        </row>
        <row r="1686">
          <cell r="V1686" t="str">
            <v>100.40.50.400-5100.02</v>
          </cell>
          <cell r="W1686" t="str">
            <v>Benefits Health Insurance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>
            <v>0</v>
          </cell>
          <cell r="AC1686">
            <v>0</v>
          </cell>
          <cell r="AD1686" t="str">
            <v>∆</v>
          </cell>
          <cell r="AE1686">
            <v>0</v>
          </cell>
        </row>
        <row r="1687">
          <cell r="V1687" t="str">
            <v>100.40.50.400-5100.03</v>
          </cell>
          <cell r="W1687" t="str">
            <v>Benefits Dental Insurance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>
            <v>0</v>
          </cell>
          <cell r="AC1687">
            <v>0</v>
          </cell>
          <cell r="AD1687" t="str">
            <v>∆</v>
          </cell>
          <cell r="AE1687">
            <v>0</v>
          </cell>
        </row>
        <row r="1688">
          <cell r="V1688" t="str">
            <v>100.40.50.400-5100.04</v>
          </cell>
          <cell r="W1688" t="str">
            <v>Benefits Vision Insurance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>
            <v>0</v>
          </cell>
          <cell r="AC1688">
            <v>0</v>
          </cell>
          <cell r="AD1688" t="str">
            <v>∆</v>
          </cell>
          <cell r="AE1688">
            <v>0</v>
          </cell>
        </row>
        <row r="1689">
          <cell r="V1689" t="str">
            <v>100.40.50.400-5100.05</v>
          </cell>
          <cell r="W1689" t="str">
            <v>Benefits Life Insurance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 t="str">
            <v>∆</v>
          </cell>
          <cell r="AE1689">
            <v>0</v>
          </cell>
        </row>
        <row r="1690">
          <cell r="V1690" t="str">
            <v>100.40.50.400-5100.06</v>
          </cell>
          <cell r="W1690" t="str">
            <v>Benefits Worker's Comp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>
            <v>0</v>
          </cell>
          <cell r="AC1690">
            <v>0</v>
          </cell>
          <cell r="AD1690" t="str">
            <v>∆</v>
          </cell>
          <cell r="AE1690">
            <v>0</v>
          </cell>
        </row>
        <row r="1691">
          <cell r="V1691" t="str">
            <v>100.40.50.400-5100.07</v>
          </cell>
          <cell r="W1691" t="str">
            <v>Benefits Long Term Disability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 t="str">
            <v>∆</v>
          </cell>
          <cell r="AE1691">
            <v>0</v>
          </cell>
        </row>
        <row r="1692">
          <cell r="V1692" t="str">
            <v>100.40.50.400-5100.08</v>
          </cell>
          <cell r="W1692" t="str">
            <v>Benefits Deferred Compensation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 t="str">
            <v>∆</v>
          </cell>
          <cell r="AE1692">
            <v>0</v>
          </cell>
        </row>
        <row r="1693">
          <cell r="V1693" t="str">
            <v>100.40.50.400-5100.11</v>
          </cell>
          <cell r="W1693" t="str">
            <v>Benefits Medicare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>
            <v>0</v>
          </cell>
          <cell r="AC1693">
            <v>0</v>
          </cell>
          <cell r="AD1693" t="str">
            <v>∆</v>
          </cell>
          <cell r="AE1693">
            <v>0</v>
          </cell>
        </row>
        <row r="1694">
          <cell r="W1694" t="str">
            <v>TOTAL : PERSONNEL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 t="str">
            <v>∆</v>
          </cell>
          <cell r="AE1694">
            <v>0</v>
          </cell>
        </row>
        <row r="1695">
          <cell r="AB1695" t="str">
            <v/>
          </cell>
          <cell r="AC1695" t="str">
            <v/>
          </cell>
          <cell r="AD1695" t="str">
            <v>∆</v>
          </cell>
        </row>
        <row r="1696">
          <cell r="V1696" t="str">
            <v>[100] GENERAL FUND : PUBLIC WORKS : ADMINISTRATION</v>
          </cell>
        </row>
        <row r="1697">
          <cell r="V1697" t="str">
            <v>DEVELOPMENT REVIEW : OPERATIONS</v>
          </cell>
          <cell r="AB1697" t="str">
            <v/>
          </cell>
          <cell r="AC1697" t="str">
            <v/>
          </cell>
          <cell r="AD1697" t="str">
            <v>∆</v>
          </cell>
        </row>
        <row r="1698">
          <cell r="V1698" t="str">
            <v>100.40.50.400-6000.01</v>
          </cell>
          <cell r="W1698" t="str">
            <v>Professional Services General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0</v>
          </cell>
          <cell r="AD1698" t="str">
            <v>∆</v>
          </cell>
          <cell r="AE1698">
            <v>0</v>
          </cell>
        </row>
        <row r="1699">
          <cell r="W1699" t="str">
            <v>TOTAL : OPERATIONS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>
            <v>0</v>
          </cell>
          <cell r="AC1699">
            <v>0</v>
          </cell>
          <cell r="AD1699" t="str">
            <v>∆</v>
          </cell>
          <cell r="AE1699">
            <v>0</v>
          </cell>
        </row>
        <row r="1701">
          <cell r="V1701" t="str">
            <v>[100] GENERAL FUND : PUBLIC WORKS : MAINTENANCE</v>
          </cell>
        </row>
        <row r="1702">
          <cell r="V1702" t="str">
            <v>ADMINISTRATION : OPERATIONS</v>
          </cell>
          <cell r="AB1702" t="str">
            <v/>
          </cell>
          <cell r="AC1702" t="str">
            <v/>
          </cell>
          <cell r="AD1702" t="str">
            <v>∆</v>
          </cell>
        </row>
        <row r="1703">
          <cell r="V1703" t="str">
            <v>100.40.55.001-6000.01</v>
          </cell>
          <cell r="W1703" t="str">
            <v>Professional Services General</v>
          </cell>
          <cell r="X1703">
            <v>0</v>
          </cell>
          <cell r="Y1703">
            <v>0</v>
          </cell>
          <cell r="Z1703">
            <v>0</v>
          </cell>
          <cell r="AA1703">
            <v>11000</v>
          </cell>
          <cell r="AB1703">
            <v>0</v>
          </cell>
          <cell r="AC1703">
            <v>0</v>
          </cell>
          <cell r="AD1703" t="str">
            <v>∆</v>
          </cell>
          <cell r="AE1703">
            <v>0</v>
          </cell>
        </row>
        <row r="1704">
          <cell r="V1704" t="str">
            <v>100.40.55.001-6100.03</v>
          </cell>
          <cell r="W1704" t="str">
            <v>Utilities Data Transmission / ISP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B1704">
            <v>0</v>
          </cell>
          <cell r="AC1704">
            <v>0</v>
          </cell>
          <cell r="AD1704" t="str">
            <v>∆</v>
          </cell>
          <cell r="AE1704">
            <v>0</v>
          </cell>
        </row>
        <row r="1705">
          <cell r="V1705" t="str">
            <v>100.40.55.001-6200.09</v>
          </cell>
          <cell r="W1705" t="str">
            <v>Supplies Data Processing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>
            <v>0</v>
          </cell>
          <cell r="AC1705">
            <v>0</v>
          </cell>
          <cell r="AD1705" t="str">
            <v>∆</v>
          </cell>
          <cell r="AE1705">
            <v>0</v>
          </cell>
        </row>
        <row r="1706">
          <cell r="V1706" t="str">
            <v>100.40.55.001-6400.01</v>
          </cell>
          <cell r="W1706" t="str">
            <v>Repairs &amp; Maintenance Building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B1706">
            <v>0</v>
          </cell>
          <cell r="AC1706">
            <v>0</v>
          </cell>
          <cell r="AD1706" t="str">
            <v>∆</v>
          </cell>
          <cell r="AE1706">
            <v>0</v>
          </cell>
        </row>
        <row r="1707">
          <cell r="W1707" t="str">
            <v>TOTAL : OPERATIONS</v>
          </cell>
          <cell r="X1707">
            <v>0</v>
          </cell>
          <cell r="Y1707">
            <v>0</v>
          </cell>
          <cell r="Z1707">
            <v>0</v>
          </cell>
          <cell r="AA1707">
            <v>11000</v>
          </cell>
          <cell r="AB1707">
            <v>0</v>
          </cell>
          <cell r="AC1707">
            <v>0</v>
          </cell>
          <cell r="AD1707" t="str">
            <v>∆</v>
          </cell>
          <cell r="AE1707">
            <v>0</v>
          </cell>
        </row>
        <row r="1708">
          <cell r="AB1708" t="str">
            <v/>
          </cell>
          <cell r="AC1708" t="str">
            <v/>
          </cell>
          <cell r="AD1708" t="str">
            <v>∆</v>
          </cell>
        </row>
        <row r="1709">
          <cell r="V1709" t="str">
            <v>[100] GENERAL FUND : PUBLIC WORKS : MAINTENANCE</v>
          </cell>
        </row>
        <row r="1710">
          <cell r="V1710" t="str">
            <v>FACILITIES : PERSONNEL</v>
          </cell>
          <cell r="AB1710" t="str">
            <v/>
          </cell>
          <cell r="AC1710" t="str">
            <v/>
          </cell>
          <cell r="AD1710" t="str">
            <v>∆</v>
          </cell>
        </row>
        <row r="1711">
          <cell r="V1711" t="str">
            <v>100.40.55.500-5000.01</v>
          </cell>
          <cell r="W1711" t="str">
            <v>Salaries Regular</v>
          </cell>
          <cell r="X1711">
            <v>258000</v>
          </cell>
          <cell r="Y1711">
            <v>277000</v>
          </cell>
          <cell r="Z1711">
            <v>304000</v>
          </cell>
          <cell r="AA1711">
            <v>257000</v>
          </cell>
          <cell r="AB1711">
            <v>305301</v>
          </cell>
          <cell r="AC1711">
            <v>305301</v>
          </cell>
          <cell r="AD1711" t="str">
            <v>∆</v>
          </cell>
          <cell r="AE1711">
            <v>0</v>
          </cell>
        </row>
        <row r="1712">
          <cell r="V1712" t="str">
            <v>100.40.55.500-5000.02</v>
          </cell>
          <cell r="W1712" t="str">
            <v>Salaries Part Time</v>
          </cell>
          <cell r="X1712">
            <v>0</v>
          </cell>
          <cell r="Y1712">
            <v>0</v>
          </cell>
          <cell r="Z1712">
            <v>0</v>
          </cell>
          <cell r="AA1712">
            <v>1000</v>
          </cell>
          <cell r="AB1712">
            <v>0</v>
          </cell>
          <cell r="AC1712">
            <v>0</v>
          </cell>
          <cell r="AD1712" t="str">
            <v>∆</v>
          </cell>
          <cell r="AE1712">
            <v>0</v>
          </cell>
        </row>
        <row r="1713">
          <cell r="V1713" t="str">
            <v>100.40.55.500-5000.03</v>
          </cell>
          <cell r="W1713" t="str">
            <v>Salaries Overtime</v>
          </cell>
          <cell r="X1713">
            <v>25000</v>
          </cell>
          <cell r="Y1713">
            <v>15000</v>
          </cell>
          <cell r="Z1713">
            <v>30000</v>
          </cell>
          <cell r="AA1713">
            <v>5000</v>
          </cell>
          <cell r="AB1713">
            <v>21630</v>
          </cell>
          <cell r="AC1713">
            <v>21630</v>
          </cell>
          <cell r="AD1713" t="str">
            <v>∆</v>
          </cell>
          <cell r="AE1713">
            <v>0</v>
          </cell>
        </row>
        <row r="1714">
          <cell r="V1714" t="str">
            <v>100.40.55.500-5000.06</v>
          </cell>
          <cell r="W1714" t="str">
            <v>Salaries Out of Class</v>
          </cell>
          <cell r="X1714">
            <v>0</v>
          </cell>
          <cell r="Y1714">
            <v>1000</v>
          </cell>
          <cell r="Z1714">
            <v>5000</v>
          </cell>
          <cell r="AA1714">
            <v>1000</v>
          </cell>
          <cell r="AB1714">
            <v>400</v>
          </cell>
          <cell r="AC1714">
            <v>400</v>
          </cell>
          <cell r="AD1714" t="str">
            <v>∆</v>
          </cell>
          <cell r="AE1714">
            <v>0</v>
          </cell>
        </row>
        <row r="1715">
          <cell r="V1715" t="str">
            <v>100.40.55.500-5000.07</v>
          </cell>
          <cell r="W1715" t="str">
            <v>Salaries Admin Leave Pay</v>
          </cell>
          <cell r="X1715">
            <v>0</v>
          </cell>
          <cell r="Y1715">
            <v>0</v>
          </cell>
          <cell r="Z1715">
            <v>2000</v>
          </cell>
          <cell r="AA1715">
            <v>0</v>
          </cell>
          <cell r="AB1715">
            <v>5196</v>
          </cell>
          <cell r="AC1715">
            <v>5196</v>
          </cell>
          <cell r="AD1715" t="str">
            <v>∆</v>
          </cell>
          <cell r="AE1715">
            <v>0</v>
          </cell>
        </row>
        <row r="1716">
          <cell r="V1716" t="str">
            <v>100.40.55.500-5000.08</v>
          </cell>
          <cell r="W1716" t="str">
            <v>Salaries Longevity Pay</v>
          </cell>
          <cell r="X1716">
            <v>2000</v>
          </cell>
          <cell r="Y1716">
            <v>2000</v>
          </cell>
          <cell r="Z1716">
            <v>2000</v>
          </cell>
          <cell r="AA1716">
            <v>0</v>
          </cell>
          <cell r="AB1716">
            <v>5720</v>
          </cell>
          <cell r="AC1716">
            <v>5720</v>
          </cell>
          <cell r="AD1716" t="str">
            <v>∆</v>
          </cell>
          <cell r="AE1716">
            <v>0</v>
          </cell>
        </row>
        <row r="1717">
          <cell r="V1717" t="str">
            <v>100.40.55.500-5000.10</v>
          </cell>
          <cell r="W1717" t="str">
            <v>Salaries Furloughs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0</v>
          </cell>
          <cell r="AD1717" t="str">
            <v>∆</v>
          </cell>
          <cell r="AE1717">
            <v>0</v>
          </cell>
        </row>
        <row r="1718">
          <cell r="V1718" t="str">
            <v>100.40.55.500-5000.12</v>
          </cell>
          <cell r="W1718" t="str">
            <v>Salaries Compensated Absences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>
            <v>0</v>
          </cell>
          <cell r="AC1718">
            <v>0</v>
          </cell>
          <cell r="AD1718" t="str">
            <v>∆</v>
          </cell>
          <cell r="AE1718">
            <v>0</v>
          </cell>
        </row>
        <row r="1719">
          <cell r="V1719" t="str">
            <v>100.40.55.500-5100.00</v>
          </cell>
          <cell r="W1719" t="str">
            <v>Benefits PERS Pool Liability</v>
          </cell>
          <cell r="X1719">
            <v>45000</v>
          </cell>
          <cell r="Y1719">
            <v>52000</v>
          </cell>
          <cell r="Z1719">
            <v>54000</v>
          </cell>
          <cell r="AA1719">
            <v>50000</v>
          </cell>
          <cell r="AB1719">
            <v>63453</v>
          </cell>
          <cell r="AC1719">
            <v>56000</v>
          </cell>
          <cell r="AD1719" t="str">
            <v>∆</v>
          </cell>
          <cell r="AE1719">
            <v>-7453</v>
          </cell>
        </row>
        <row r="1720">
          <cell r="V1720" t="str">
            <v>100.40.55.500-5100.01</v>
          </cell>
          <cell r="W1720" t="str">
            <v>Benefits Retirement</v>
          </cell>
          <cell r="X1720">
            <v>26000</v>
          </cell>
          <cell r="Y1720">
            <v>28000</v>
          </cell>
          <cell r="Z1720">
            <v>28000</v>
          </cell>
          <cell r="AA1720">
            <v>23000</v>
          </cell>
          <cell r="AB1720">
            <v>29422</v>
          </cell>
          <cell r="AC1720">
            <v>29422</v>
          </cell>
          <cell r="AD1720" t="str">
            <v>∆</v>
          </cell>
          <cell r="AE1720">
            <v>0</v>
          </cell>
        </row>
        <row r="1721">
          <cell r="V1721" t="str">
            <v>100.40.55.500-5100.02</v>
          </cell>
          <cell r="W1721" t="str">
            <v>Benefits Health Insurance</v>
          </cell>
          <cell r="X1721">
            <v>48000</v>
          </cell>
          <cell r="Y1721">
            <v>49000</v>
          </cell>
          <cell r="Z1721">
            <v>51000</v>
          </cell>
          <cell r="AA1721">
            <v>35000</v>
          </cell>
          <cell r="AB1721">
            <v>46200</v>
          </cell>
          <cell r="AC1721">
            <v>46200</v>
          </cell>
          <cell r="AD1721" t="str">
            <v>∆</v>
          </cell>
          <cell r="AE1721">
            <v>0</v>
          </cell>
        </row>
        <row r="1722">
          <cell r="V1722" t="str">
            <v>100.40.55.500-5100.03</v>
          </cell>
          <cell r="W1722" t="str">
            <v>Benefits Dental Insurance</v>
          </cell>
          <cell r="X1722">
            <v>5000</v>
          </cell>
          <cell r="Y1722">
            <v>5000</v>
          </cell>
          <cell r="Z1722">
            <v>5000</v>
          </cell>
          <cell r="AA1722">
            <v>4000</v>
          </cell>
          <cell r="AB1722">
            <v>5272</v>
          </cell>
          <cell r="AC1722">
            <v>5272</v>
          </cell>
          <cell r="AD1722" t="str">
            <v>∆</v>
          </cell>
          <cell r="AE1722">
            <v>0</v>
          </cell>
        </row>
        <row r="1723">
          <cell r="V1723" t="str">
            <v>100.40.55.500-5100.04</v>
          </cell>
          <cell r="W1723" t="str">
            <v>Benefits Vision Insurance</v>
          </cell>
          <cell r="X1723">
            <v>1000</v>
          </cell>
          <cell r="Y1723">
            <v>1000</v>
          </cell>
          <cell r="Z1723">
            <v>1000</v>
          </cell>
          <cell r="AA1723">
            <v>1000</v>
          </cell>
          <cell r="AB1723">
            <v>920</v>
          </cell>
          <cell r="AC1723">
            <v>920</v>
          </cell>
          <cell r="AD1723" t="str">
            <v>∆</v>
          </cell>
          <cell r="AE1723">
            <v>0</v>
          </cell>
        </row>
        <row r="1724">
          <cell r="V1724" t="str">
            <v>100.40.55.500-5100.05</v>
          </cell>
          <cell r="W1724" t="str">
            <v>Benefits Life Insurance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>
            <v>352</v>
          </cell>
          <cell r="AC1724">
            <v>352</v>
          </cell>
          <cell r="AD1724" t="str">
            <v>∆</v>
          </cell>
          <cell r="AE1724">
            <v>0</v>
          </cell>
        </row>
        <row r="1725">
          <cell r="V1725" t="str">
            <v>100.40.55.500-5100.06</v>
          </cell>
          <cell r="W1725" t="str">
            <v>Benefits Worker's Comp</v>
          </cell>
          <cell r="X1725">
            <v>8000</v>
          </cell>
          <cell r="Y1725">
            <v>8000</v>
          </cell>
          <cell r="Z1725">
            <v>11000</v>
          </cell>
          <cell r="AA1725">
            <v>11000</v>
          </cell>
          <cell r="AB1725">
            <v>10800</v>
          </cell>
          <cell r="AC1725">
            <v>14000</v>
          </cell>
          <cell r="AD1725" t="str">
            <v>∆</v>
          </cell>
          <cell r="AE1725">
            <v>3200</v>
          </cell>
        </row>
        <row r="1726">
          <cell r="V1726" t="str">
            <v>100.40.55.500-5100.07</v>
          </cell>
          <cell r="W1726" t="str">
            <v>Benefits Long Term Disability</v>
          </cell>
          <cell r="X1726">
            <v>2000</v>
          </cell>
          <cell r="Y1726">
            <v>2000</v>
          </cell>
          <cell r="Z1726">
            <v>1000</v>
          </cell>
          <cell r="AA1726">
            <v>1000</v>
          </cell>
          <cell r="AB1726">
            <v>1621</v>
          </cell>
          <cell r="AC1726">
            <v>1621</v>
          </cell>
          <cell r="AD1726" t="str">
            <v>∆</v>
          </cell>
          <cell r="AE1726">
            <v>0</v>
          </cell>
        </row>
        <row r="1727">
          <cell r="V1727" t="str">
            <v>100.40.55.500-5100.08</v>
          </cell>
          <cell r="W1727" t="str">
            <v>Benefits Deferred Compensation</v>
          </cell>
          <cell r="X1727">
            <v>17000</v>
          </cell>
          <cell r="Y1727">
            <v>18000</v>
          </cell>
          <cell r="Z1727">
            <v>17000</v>
          </cell>
          <cell r="AA1727">
            <v>12000</v>
          </cell>
          <cell r="AB1727">
            <v>18155</v>
          </cell>
          <cell r="AC1727">
            <v>18155</v>
          </cell>
          <cell r="AD1727" t="str">
            <v>∆</v>
          </cell>
          <cell r="AE1727">
            <v>0</v>
          </cell>
        </row>
        <row r="1728">
          <cell r="V1728" t="str">
            <v>100.40.55.500-5100.10</v>
          </cell>
          <cell r="W1728" t="str">
            <v>Benefits Uniform Allowance</v>
          </cell>
          <cell r="X1728">
            <v>0</v>
          </cell>
          <cell r="Y1728">
            <v>0</v>
          </cell>
          <cell r="Z1728">
            <v>2000</v>
          </cell>
          <cell r="AA1728">
            <v>1000</v>
          </cell>
          <cell r="AB1728">
            <v>900</v>
          </cell>
          <cell r="AC1728">
            <v>900</v>
          </cell>
          <cell r="AD1728" t="str">
            <v>∆</v>
          </cell>
          <cell r="AE1728">
            <v>0</v>
          </cell>
        </row>
        <row r="1729">
          <cell r="V1729" t="str">
            <v>100.40.55.500-5100.11</v>
          </cell>
          <cell r="W1729" t="str">
            <v>Benefits Medicare</v>
          </cell>
          <cell r="X1729">
            <v>4000</v>
          </cell>
          <cell r="Y1729">
            <v>5000</v>
          </cell>
          <cell r="Z1729">
            <v>5000</v>
          </cell>
          <cell r="AA1729">
            <v>4000</v>
          </cell>
          <cell r="AB1729">
            <v>4767</v>
          </cell>
          <cell r="AC1729">
            <v>4767</v>
          </cell>
          <cell r="AD1729" t="str">
            <v>∆</v>
          </cell>
          <cell r="AE1729">
            <v>0</v>
          </cell>
        </row>
        <row r="1730">
          <cell r="V1730" t="str">
            <v>100.40.55.500-5100.12</v>
          </cell>
          <cell r="W1730" t="str">
            <v>Benefits Annual Physical Exam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 t="str">
            <v>∆</v>
          </cell>
          <cell r="AE1730">
            <v>0</v>
          </cell>
        </row>
        <row r="1731">
          <cell r="V1731" t="str">
            <v>100.40.55.500-5100.15</v>
          </cell>
          <cell r="W1731" t="str">
            <v>Benefits Cell Phone Allowance</v>
          </cell>
          <cell r="X1731">
            <v>1000</v>
          </cell>
          <cell r="Y1731">
            <v>1000</v>
          </cell>
          <cell r="Z1731">
            <v>0</v>
          </cell>
          <cell r="AA1731">
            <v>1000</v>
          </cell>
          <cell r="AB1731">
            <v>900</v>
          </cell>
          <cell r="AC1731">
            <v>900</v>
          </cell>
          <cell r="AD1731" t="str">
            <v>∆</v>
          </cell>
          <cell r="AE1731">
            <v>0</v>
          </cell>
        </row>
        <row r="1732">
          <cell r="V1732" t="str">
            <v>100.40.55.500-5100.17</v>
          </cell>
          <cell r="W1732" t="str">
            <v>Benefits Other Post Employment Benefits</v>
          </cell>
          <cell r="X1732">
            <v>10000</v>
          </cell>
          <cell r="Y1732">
            <v>10000</v>
          </cell>
          <cell r="Z1732">
            <v>10000</v>
          </cell>
          <cell r="AA1732">
            <v>10000</v>
          </cell>
          <cell r="AB1732">
            <v>10000</v>
          </cell>
          <cell r="AC1732">
            <v>10000</v>
          </cell>
          <cell r="AD1732" t="str">
            <v>∆</v>
          </cell>
          <cell r="AE1732">
            <v>0</v>
          </cell>
        </row>
        <row r="1733">
          <cell r="W1733" t="str">
            <v>TOTAL : PERSONNEL</v>
          </cell>
          <cell r="X1733">
            <v>452000</v>
          </cell>
          <cell r="Y1733">
            <v>474000</v>
          </cell>
          <cell r="Z1733">
            <v>528000</v>
          </cell>
          <cell r="AA1733">
            <v>417000</v>
          </cell>
          <cell r="AB1733">
            <v>531009</v>
          </cell>
          <cell r="AC1733">
            <v>526756</v>
          </cell>
          <cell r="AD1733" t="str">
            <v>∆</v>
          </cell>
          <cell r="AE1733">
            <v>-4253</v>
          </cell>
        </row>
        <row r="1734">
          <cell r="AB1734" t="str">
            <v/>
          </cell>
          <cell r="AC1734" t="str">
            <v/>
          </cell>
          <cell r="AD1734" t="str">
            <v>∆</v>
          </cell>
        </row>
        <row r="1735">
          <cell r="V1735" t="str">
            <v>[100] GENERAL FUND : PUBLIC WORKS : MAINTENANCE</v>
          </cell>
        </row>
        <row r="1736">
          <cell r="V1736" t="str">
            <v>FACILITIES : OPERATIONS</v>
          </cell>
          <cell r="AB1736" t="str">
            <v/>
          </cell>
          <cell r="AC1736" t="str">
            <v/>
          </cell>
          <cell r="AD1736" t="str">
            <v>∆</v>
          </cell>
        </row>
        <row r="1737">
          <cell r="V1737" t="str">
            <v>100.40.55.500-6000.01</v>
          </cell>
          <cell r="W1737" t="str">
            <v>Professional Services General</v>
          </cell>
          <cell r="X1737">
            <v>21000</v>
          </cell>
          <cell r="Y1737">
            <v>19000</v>
          </cell>
          <cell r="Z1737">
            <v>43000</v>
          </cell>
          <cell r="AA1737">
            <v>76000</v>
          </cell>
          <cell r="AB1737">
            <v>115375</v>
          </cell>
          <cell r="AC1737">
            <v>195000</v>
          </cell>
          <cell r="AD1737" t="str">
            <v>∆</v>
          </cell>
          <cell r="AE1737">
            <v>79625</v>
          </cell>
        </row>
        <row r="1738">
          <cell r="V1738" t="str">
            <v>100.40.55.500-6000.09</v>
          </cell>
          <cell r="W1738" t="str">
            <v>Professional Services Uniform</v>
          </cell>
          <cell r="X1738">
            <v>1000</v>
          </cell>
          <cell r="Y1738">
            <v>1000</v>
          </cell>
          <cell r="Z1738">
            <v>1000</v>
          </cell>
          <cell r="AA1738">
            <v>1000</v>
          </cell>
          <cell r="AB1738">
            <v>1200</v>
          </cell>
          <cell r="AC1738">
            <v>1200</v>
          </cell>
          <cell r="AD1738" t="str">
            <v>∆</v>
          </cell>
          <cell r="AE1738">
            <v>0</v>
          </cell>
        </row>
        <row r="1739">
          <cell r="V1739" t="str">
            <v>100.40.55.500-6100.01</v>
          </cell>
          <cell r="W1739" t="str">
            <v>Utilities Electric</v>
          </cell>
          <cell r="X1739">
            <v>10000</v>
          </cell>
          <cell r="Y1739">
            <v>11000</v>
          </cell>
          <cell r="Z1739">
            <v>10000</v>
          </cell>
          <cell r="AA1739">
            <v>10000</v>
          </cell>
          <cell r="AB1739">
            <v>11000</v>
          </cell>
          <cell r="AC1739">
            <v>11000</v>
          </cell>
          <cell r="AD1739" t="str">
            <v>∆</v>
          </cell>
          <cell r="AE1739">
            <v>0</v>
          </cell>
        </row>
        <row r="1740">
          <cell r="V1740" t="str">
            <v>100.40.55.500-6100.02</v>
          </cell>
          <cell r="W1740" t="str">
            <v>Utilities Telephone</v>
          </cell>
          <cell r="X1740">
            <v>2000</v>
          </cell>
          <cell r="Y1740">
            <v>2000</v>
          </cell>
          <cell r="Z1740">
            <v>2000</v>
          </cell>
          <cell r="AA1740">
            <v>1000</v>
          </cell>
          <cell r="AB1740">
            <v>2200</v>
          </cell>
          <cell r="AC1740">
            <v>2200</v>
          </cell>
          <cell r="AD1740" t="str">
            <v>∆</v>
          </cell>
          <cell r="AE1740">
            <v>0</v>
          </cell>
        </row>
        <row r="1741">
          <cell r="V1741" t="str">
            <v>100.40.55.500-6100.03</v>
          </cell>
          <cell r="W1741" t="str">
            <v>Utilities Data Transmission / ISP</v>
          </cell>
          <cell r="X1741">
            <v>1000</v>
          </cell>
          <cell r="Y1741">
            <v>1000</v>
          </cell>
          <cell r="Z1741">
            <v>1000</v>
          </cell>
          <cell r="AA1741">
            <v>3000</v>
          </cell>
          <cell r="AB1741">
            <v>600</v>
          </cell>
          <cell r="AC1741">
            <v>4000</v>
          </cell>
          <cell r="AD1741" t="str">
            <v>∆</v>
          </cell>
          <cell r="AE1741">
            <v>3400</v>
          </cell>
        </row>
        <row r="1742">
          <cell r="V1742" t="str">
            <v>100.40.55.500-6200.01</v>
          </cell>
          <cell r="W1742" t="str">
            <v>Supplies Office</v>
          </cell>
          <cell r="X1742">
            <v>1000</v>
          </cell>
          <cell r="Y1742">
            <v>0</v>
          </cell>
          <cell r="Z1742">
            <v>0</v>
          </cell>
          <cell r="AA1742">
            <v>1000</v>
          </cell>
          <cell r="AB1742">
            <v>600</v>
          </cell>
          <cell r="AC1742">
            <v>600</v>
          </cell>
          <cell r="AD1742" t="str">
            <v>∆</v>
          </cell>
          <cell r="AE1742">
            <v>0</v>
          </cell>
        </row>
        <row r="1743">
          <cell r="V1743" t="str">
            <v>100.40.55.500-6200.02</v>
          </cell>
          <cell r="W1743" t="str">
            <v>Supplies Special Department</v>
          </cell>
          <cell r="X1743">
            <v>18000</v>
          </cell>
          <cell r="Y1743">
            <v>17000</v>
          </cell>
          <cell r="Z1743">
            <v>13000</v>
          </cell>
          <cell r="AA1743">
            <v>45000</v>
          </cell>
          <cell r="AB1743">
            <v>46000</v>
          </cell>
          <cell r="AC1743">
            <v>46000</v>
          </cell>
          <cell r="AD1743" t="str">
            <v>∆</v>
          </cell>
          <cell r="AE1743">
            <v>0</v>
          </cell>
        </row>
        <row r="1744">
          <cell r="V1744" t="str">
            <v>100.40.55.500-6200.03</v>
          </cell>
          <cell r="W1744" t="str">
            <v>Supplies Copier Maintenance &amp; Supplies</v>
          </cell>
          <cell r="X1744">
            <v>1000</v>
          </cell>
          <cell r="Y1744">
            <v>1000</v>
          </cell>
          <cell r="Z1744">
            <v>0</v>
          </cell>
          <cell r="AA1744">
            <v>0</v>
          </cell>
          <cell r="AB1744">
            <v>900</v>
          </cell>
          <cell r="AC1744">
            <v>900</v>
          </cell>
          <cell r="AD1744" t="str">
            <v>∆</v>
          </cell>
          <cell r="AE1744">
            <v>0</v>
          </cell>
        </row>
        <row r="1745">
          <cell r="V1745" t="str">
            <v>100.40.55.500-6200.04</v>
          </cell>
          <cell r="W1745" t="str">
            <v>Supplies Postage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B1745">
            <v>100</v>
          </cell>
          <cell r="AC1745">
            <v>100</v>
          </cell>
          <cell r="AD1745" t="str">
            <v>∆</v>
          </cell>
          <cell r="AE1745">
            <v>0</v>
          </cell>
        </row>
        <row r="1746">
          <cell r="V1746" t="str">
            <v>100.40.55.500-6200.05</v>
          </cell>
          <cell r="W1746" t="str">
            <v>Supplies Gasoline</v>
          </cell>
          <cell r="X1746">
            <v>6000</v>
          </cell>
          <cell r="Y1746">
            <v>5000</v>
          </cell>
          <cell r="Z1746">
            <v>4000</v>
          </cell>
          <cell r="AA1746">
            <v>3000</v>
          </cell>
          <cell r="AB1746">
            <v>4600</v>
          </cell>
          <cell r="AC1746">
            <v>4600</v>
          </cell>
          <cell r="AD1746" t="str">
            <v>∆</v>
          </cell>
          <cell r="AE1746">
            <v>0</v>
          </cell>
        </row>
        <row r="1747">
          <cell r="V1747" t="str">
            <v>100.40.55.500-6200.09</v>
          </cell>
          <cell r="W1747" t="str">
            <v>Supplies Data Processing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 t="str">
            <v>∆</v>
          </cell>
          <cell r="AE1747">
            <v>0</v>
          </cell>
        </row>
        <row r="1748">
          <cell r="V1748" t="str">
            <v>100.40.55.500-6400.01</v>
          </cell>
          <cell r="W1748" t="str">
            <v>Repairs &amp; Maintenance Building</v>
          </cell>
          <cell r="X1748">
            <v>26000</v>
          </cell>
          <cell r="Y1748">
            <v>31000</v>
          </cell>
          <cell r="Z1748">
            <v>34000</v>
          </cell>
          <cell r="AA1748">
            <v>15000</v>
          </cell>
          <cell r="AB1748">
            <v>94450</v>
          </cell>
          <cell r="AC1748">
            <v>94450</v>
          </cell>
          <cell r="AD1748" t="str">
            <v>∆</v>
          </cell>
          <cell r="AE1748">
            <v>0</v>
          </cell>
        </row>
        <row r="1749">
          <cell r="V1749" t="str">
            <v>100.40.55.500-6400.02</v>
          </cell>
          <cell r="W1749" t="str">
            <v>Repairs &amp; Maintenance Minor Equipment/Other</v>
          </cell>
          <cell r="X1749">
            <v>25000</v>
          </cell>
          <cell r="Y1749">
            <v>21000</v>
          </cell>
          <cell r="Z1749">
            <v>28000</v>
          </cell>
          <cell r="AA1749">
            <v>32000</v>
          </cell>
          <cell r="AB1749">
            <v>28000</v>
          </cell>
          <cell r="AC1749">
            <v>28000</v>
          </cell>
          <cell r="AD1749" t="str">
            <v>∆</v>
          </cell>
          <cell r="AE1749">
            <v>0</v>
          </cell>
        </row>
        <row r="1750">
          <cell r="V1750" t="str">
            <v>100.40.55.500-6400.03</v>
          </cell>
          <cell r="W1750" t="str">
            <v>Repairs &amp; Maintenance Major Repair &amp; Contingency</v>
          </cell>
          <cell r="X1750">
            <v>0</v>
          </cell>
          <cell r="Y1750">
            <v>26000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 t="str">
            <v>∆</v>
          </cell>
          <cell r="AE1750">
            <v>0</v>
          </cell>
        </row>
        <row r="1751">
          <cell r="V1751" t="str">
            <v>100.40.55.500-6400.04</v>
          </cell>
          <cell r="W1751" t="str">
            <v>Repairs &amp; Maintenance Equipment Rental</v>
          </cell>
          <cell r="X1751">
            <v>0</v>
          </cell>
          <cell r="Y1751">
            <v>0</v>
          </cell>
          <cell r="Z1751">
            <v>1000</v>
          </cell>
          <cell r="AA1751">
            <v>0</v>
          </cell>
          <cell r="AB1751">
            <v>5000</v>
          </cell>
          <cell r="AC1751">
            <v>5000</v>
          </cell>
          <cell r="AD1751" t="str">
            <v>∆</v>
          </cell>
          <cell r="AE1751">
            <v>0</v>
          </cell>
        </row>
        <row r="1752">
          <cell r="V1752" t="str">
            <v>100.40.55.500-6400.05</v>
          </cell>
          <cell r="W1752" t="str">
            <v>Repairs &amp; Maintenance Vehicle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>
            <v>0</v>
          </cell>
          <cell r="AC1752">
            <v>0</v>
          </cell>
          <cell r="AD1752" t="str">
            <v>∆</v>
          </cell>
          <cell r="AE1752">
            <v>0</v>
          </cell>
        </row>
        <row r="1753">
          <cell r="V1753" t="str">
            <v>100.40.55.500-6400.20</v>
          </cell>
          <cell r="W1753" t="str">
            <v>Repairs &amp; Maintenance Property Maintenance</v>
          </cell>
          <cell r="X1753">
            <v>2000</v>
          </cell>
          <cell r="Y1753">
            <v>2000</v>
          </cell>
          <cell r="Z1753">
            <v>2000</v>
          </cell>
          <cell r="AA1753">
            <v>1000</v>
          </cell>
          <cell r="AB1753">
            <v>5000</v>
          </cell>
          <cell r="AC1753">
            <v>5000</v>
          </cell>
          <cell r="AD1753" t="str">
            <v>∆</v>
          </cell>
          <cell r="AE1753">
            <v>0</v>
          </cell>
        </row>
        <row r="1754">
          <cell r="V1754" t="str">
            <v>100.40.55.500-6500.04</v>
          </cell>
          <cell r="W1754" t="str">
            <v>Claims &amp; Insurance Insurance Premiums</v>
          </cell>
          <cell r="X1754">
            <v>17000</v>
          </cell>
          <cell r="Y1754">
            <v>21000</v>
          </cell>
          <cell r="Z1754">
            <v>25000</v>
          </cell>
          <cell r="AA1754">
            <v>25000</v>
          </cell>
          <cell r="AB1754">
            <v>25800</v>
          </cell>
          <cell r="AC1754">
            <v>29000</v>
          </cell>
          <cell r="AD1754" t="str">
            <v>∆</v>
          </cell>
          <cell r="AE1754">
            <v>3200</v>
          </cell>
        </row>
        <row r="1755">
          <cell r="V1755" t="str">
            <v>100.40.55.500-6600.01</v>
          </cell>
          <cell r="W1755" t="str">
            <v>Administrative Expenses Meetings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150</v>
          </cell>
          <cell r="AC1755">
            <v>150</v>
          </cell>
          <cell r="AD1755" t="str">
            <v>∆</v>
          </cell>
          <cell r="AE1755">
            <v>0</v>
          </cell>
        </row>
        <row r="1756">
          <cell r="V1756" t="str">
            <v>100.40.55.500-6600.04</v>
          </cell>
          <cell r="W1756" t="str">
            <v>Administrative Expenses Training/Conferences</v>
          </cell>
          <cell r="X1756">
            <v>1000</v>
          </cell>
          <cell r="Y1756">
            <v>1000</v>
          </cell>
          <cell r="Z1756">
            <v>0</v>
          </cell>
          <cell r="AA1756">
            <v>0</v>
          </cell>
          <cell r="AB1756">
            <v>1500</v>
          </cell>
          <cell r="AC1756">
            <v>1500</v>
          </cell>
          <cell r="AD1756" t="str">
            <v>∆</v>
          </cell>
          <cell r="AE1756">
            <v>0</v>
          </cell>
        </row>
        <row r="1757">
          <cell r="V1757" t="str">
            <v>100.40.55.500-6600.07</v>
          </cell>
          <cell r="W1757" t="str">
            <v>Administrative Expenses Employee Recruitment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950</v>
          </cell>
          <cell r="AC1757">
            <v>950</v>
          </cell>
          <cell r="AD1757" t="str">
            <v>∆</v>
          </cell>
          <cell r="AE1757">
            <v>0</v>
          </cell>
        </row>
        <row r="1758">
          <cell r="W1758" t="str">
            <v>TOTAL : OPERATIONS</v>
          </cell>
          <cell r="X1758">
            <v>132000</v>
          </cell>
          <cell r="Y1758">
            <v>159000</v>
          </cell>
          <cell r="Z1758">
            <v>164000</v>
          </cell>
          <cell r="AA1758">
            <v>213000</v>
          </cell>
          <cell r="AB1758">
            <v>343425</v>
          </cell>
          <cell r="AC1758">
            <v>429650</v>
          </cell>
          <cell r="AD1758" t="str">
            <v>∆</v>
          </cell>
          <cell r="AE1758">
            <v>86225</v>
          </cell>
        </row>
        <row r="1759">
          <cell r="AB1759" t="str">
            <v/>
          </cell>
          <cell r="AC1759" t="str">
            <v/>
          </cell>
          <cell r="AD1759" t="str">
            <v>∆</v>
          </cell>
        </row>
        <row r="1760">
          <cell r="V1760" t="str">
            <v>[100] GENERAL FUND : PUBLIC WORKS : MAINTENANCE</v>
          </cell>
        </row>
        <row r="1761">
          <cell r="V1761" t="str">
            <v>CUSTODIAL : PERSONNEL</v>
          </cell>
          <cell r="AB1761" t="str">
            <v/>
          </cell>
          <cell r="AC1761" t="str">
            <v/>
          </cell>
          <cell r="AD1761" t="str">
            <v>∆</v>
          </cell>
        </row>
        <row r="1762">
          <cell r="V1762" t="str">
            <v>100.40.55.510-5000.01</v>
          </cell>
          <cell r="W1762" t="str">
            <v>Salaries Regular</v>
          </cell>
          <cell r="X1762">
            <v>174000</v>
          </cell>
          <cell r="Y1762">
            <v>186000</v>
          </cell>
          <cell r="Z1762">
            <v>169000</v>
          </cell>
          <cell r="AA1762">
            <v>135000</v>
          </cell>
          <cell r="AB1762">
            <v>267420</v>
          </cell>
          <cell r="AC1762">
            <v>267420</v>
          </cell>
          <cell r="AD1762" t="str">
            <v>∆</v>
          </cell>
          <cell r="AE1762">
            <v>0</v>
          </cell>
        </row>
        <row r="1763">
          <cell r="V1763" t="str">
            <v>100.40.55.510-5000.03</v>
          </cell>
          <cell r="W1763" t="str">
            <v>Salaries Overtime</v>
          </cell>
          <cell r="X1763">
            <v>5000</v>
          </cell>
          <cell r="Y1763">
            <v>9000</v>
          </cell>
          <cell r="Z1763">
            <v>7000</v>
          </cell>
          <cell r="AA1763">
            <v>3000</v>
          </cell>
          <cell r="AB1763">
            <v>10300</v>
          </cell>
          <cell r="AC1763">
            <v>10300</v>
          </cell>
          <cell r="AD1763" t="str">
            <v>∆</v>
          </cell>
          <cell r="AE1763">
            <v>0</v>
          </cell>
        </row>
        <row r="1764">
          <cell r="V1764" t="str">
            <v>100.40.55.510-5000.04</v>
          </cell>
          <cell r="W1764" t="str">
            <v>Salaries Holiday Pay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 t="str">
            <v>∆</v>
          </cell>
          <cell r="AE1764">
            <v>0</v>
          </cell>
        </row>
        <row r="1765">
          <cell r="V1765" t="str">
            <v>100.40.55.510-5000.06</v>
          </cell>
          <cell r="W1765" t="str">
            <v>Salaries Out of Class</v>
          </cell>
          <cell r="X1765">
            <v>0</v>
          </cell>
          <cell r="Y1765">
            <v>0</v>
          </cell>
          <cell r="Z1765">
            <v>1000</v>
          </cell>
          <cell r="AA1765">
            <v>0</v>
          </cell>
          <cell r="AB1765">
            <v>0</v>
          </cell>
          <cell r="AC1765">
            <v>0</v>
          </cell>
          <cell r="AD1765" t="str">
            <v>∆</v>
          </cell>
          <cell r="AE1765">
            <v>0</v>
          </cell>
        </row>
        <row r="1766">
          <cell r="V1766" t="str">
            <v>100.40.55.510-5000.08</v>
          </cell>
          <cell r="W1766" t="str">
            <v>Salaries Longevity Pay</v>
          </cell>
          <cell r="X1766">
            <v>2000</v>
          </cell>
          <cell r="Y1766">
            <v>2000</v>
          </cell>
          <cell r="Z1766">
            <v>1000</v>
          </cell>
          <cell r="AA1766">
            <v>0</v>
          </cell>
          <cell r="AB1766">
            <v>5500</v>
          </cell>
          <cell r="AC1766">
            <v>5500</v>
          </cell>
          <cell r="AD1766" t="str">
            <v>∆</v>
          </cell>
          <cell r="AE1766">
            <v>0</v>
          </cell>
        </row>
        <row r="1767">
          <cell r="V1767" t="str">
            <v>100.40.55.510-5000.10</v>
          </cell>
          <cell r="W1767" t="str">
            <v>Salaries Furloughs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0</v>
          </cell>
          <cell r="AC1767">
            <v>0</v>
          </cell>
          <cell r="AD1767" t="str">
            <v>∆</v>
          </cell>
          <cell r="AE1767">
            <v>0</v>
          </cell>
        </row>
        <row r="1768">
          <cell r="V1768" t="str">
            <v>100.40.55.510-5000.11</v>
          </cell>
          <cell r="W1768" t="str">
            <v>Salaries Worker's Comp</v>
          </cell>
          <cell r="X1768">
            <v>0</v>
          </cell>
          <cell r="Y1768">
            <v>0</v>
          </cell>
          <cell r="Z1768">
            <v>1000</v>
          </cell>
          <cell r="AA1768">
            <v>0</v>
          </cell>
          <cell r="AB1768">
            <v>0</v>
          </cell>
          <cell r="AC1768">
            <v>0</v>
          </cell>
          <cell r="AD1768" t="str">
            <v>∆</v>
          </cell>
          <cell r="AE1768">
            <v>0</v>
          </cell>
        </row>
        <row r="1769">
          <cell r="V1769" t="str">
            <v>100.40.55.510-5000.12</v>
          </cell>
          <cell r="W1769" t="str">
            <v>Salaries Compensated Absences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 t="str">
            <v>∆</v>
          </cell>
          <cell r="AE1769">
            <v>0</v>
          </cell>
        </row>
        <row r="1770">
          <cell r="V1770" t="str">
            <v>100.40.55.510-5100.00</v>
          </cell>
          <cell r="W1770" t="str">
            <v>Benefits PERS Pool Liability</v>
          </cell>
          <cell r="X1770">
            <v>30000</v>
          </cell>
          <cell r="Y1770">
            <v>35000</v>
          </cell>
          <cell r="Z1770">
            <v>31000</v>
          </cell>
          <cell r="AA1770">
            <v>27000</v>
          </cell>
          <cell r="AB1770">
            <v>55757</v>
          </cell>
          <cell r="AC1770">
            <v>78000</v>
          </cell>
          <cell r="AD1770" t="str">
            <v>∆</v>
          </cell>
          <cell r="AE1770">
            <v>22243</v>
          </cell>
        </row>
        <row r="1771">
          <cell r="V1771" t="str">
            <v>100.40.55.510-5100.01</v>
          </cell>
          <cell r="W1771" t="str">
            <v>Benefits Retirement</v>
          </cell>
          <cell r="X1771">
            <v>21000</v>
          </cell>
          <cell r="Y1771">
            <v>23000</v>
          </cell>
          <cell r="Z1771">
            <v>17000</v>
          </cell>
          <cell r="AA1771">
            <v>15000</v>
          </cell>
          <cell r="AB1771">
            <v>31344</v>
          </cell>
          <cell r="AC1771">
            <v>31344</v>
          </cell>
          <cell r="AD1771" t="str">
            <v>∆</v>
          </cell>
          <cell r="AE1771">
            <v>0</v>
          </cell>
        </row>
        <row r="1772">
          <cell r="V1772" t="str">
            <v>100.40.55.510-5100.02</v>
          </cell>
          <cell r="W1772" t="str">
            <v>Benefits Health Insurance</v>
          </cell>
          <cell r="X1772">
            <v>30000</v>
          </cell>
          <cell r="Y1772">
            <v>24000</v>
          </cell>
          <cell r="Z1772">
            <v>11000</v>
          </cell>
          <cell r="AA1772">
            <v>21000</v>
          </cell>
          <cell r="AB1772">
            <v>50280</v>
          </cell>
          <cell r="AC1772">
            <v>50280</v>
          </cell>
          <cell r="AD1772" t="str">
            <v>∆</v>
          </cell>
          <cell r="AE1772">
            <v>0</v>
          </cell>
        </row>
        <row r="1773">
          <cell r="V1773" t="str">
            <v>100.40.55.510-5100.03</v>
          </cell>
          <cell r="W1773" t="str">
            <v>Benefits Dental Insurance</v>
          </cell>
          <cell r="X1773">
            <v>3000</v>
          </cell>
          <cell r="Y1773">
            <v>3000</v>
          </cell>
          <cell r="Z1773">
            <v>2000</v>
          </cell>
          <cell r="AA1773">
            <v>3000</v>
          </cell>
          <cell r="AB1773">
            <v>5753</v>
          </cell>
          <cell r="AC1773">
            <v>5753</v>
          </cell>
          <cell r="AD1773" t="str">
            <v>∆</v>
          </cell>
          <cell r="AE1773">
            <v>0</v>
          </cell>
        </row>
        <row r="1774">
          <cell r="V1774" t="str">
            <v>100.40.55.510-5100.04</v>
          </cell>
          <cell r="W1774" t="str">
            <v>Benefits Vision Insurance</v>
          </cell>
          <cell r="X1774">
            <v>1000</v>
          </cell>
          <cell r="Y1774">
            <v>1000</v>
          </cell>
          <cell r="Z1774">
            <v>0</v>
          </cell>
          <cell r="AA1774">
            <v>0</v>
          </cell>
          <cell r="AB1774">
            <v>944</v>
          </cell>
          <cell r="AC1774">
            <v>944</v>
          </cell>
          <cell r="AD1774" t="str">
            <v>∆</v>
          </cell>
          <cell r="AE1774">
            <v>0</v>
          </cell>
        </row>
        <row r="1775">
          <cell r="V1775" t="str">
            <v>100.40.55.510-5100.05</v>
          </cell>
          <cell r="W1775" t="str">
            <v>Benefits Life Insurance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282</v>
          </cell>
          <cell r="AC1775">
            <v>282</v>
          </cell>
          <cell r="AD1775" t="str">
            <v>∆</v>
          </cell>
          <cell r="AE1775">
            <v>0</v>
          </cell>
        </row>
        <row r="1776">
          <cell r="V1776" t="str">
            <v>100.40.55.510-5100.06</v>
          </cell>
          <cell r="W1776" t="str">
            <v>Benefits Worker's Comp</v>
          </cell>
          <cell r="X1776">
            <v>5000</v>
          </cell>
          <cell r="Y1776">
            <v>5000</v>
          </cell>
          <cell r="Z1776">
            <v>6000</v>
          </cell>
          <cell r="AA1776">
            <v>6000</v>
          </cell>
          <cell r="AB1776">
            <v>6000</v>
          </cell>
          <cell r="AC1776">
            <v>8000</v>
          </cell>
          <cell r="AD1776" t="str">
            <v>∆</v>
          </cell>
          <cell r="AE1776">
            <v>2000</v>
          </cell>
        </row>
        <row r="1777">
          <cell r="V1777" t="str">
            <v>100.40.55.510-5100.07</v>
          </cell>
          <cell r="W1777" t="str">
            <v>Benefits Long Term Disability</v>
          </cell>
          <cell r="X1777">
            <v>1000</v>
          </cell>
          <cell r="Y1777">
            <v>1000</v>
          </cell>
          <cell r="Z1777">
            <v>1000</v>
          </cell>
          <cell r="AA1777">
            <v>1000</v>
          </cell>
          <cell r="AB1777">
            <v>842</v>
          </cell>
          <cell r="AC1777">
            <v>842</v>
          </cell>
          <cell r="AD1777" t="str">
            <v>∆</v>
          </cell>
          <cell r="AE1777">
            <v>0</v>
          </cell>
        </row>
        <row r="1778">
          <cell r="V1778" t="str">
            <v>100.40.55.510-5100.08</v>
          </cell>
          <cell r="W1778" t="str">
            <v>Benefits Deferred Compensation</v>
          </cell>
          <cell r="X1778">
            <v>14000</v>
          </cell>
          <cell r="Y1778">
            <v>18000</v>
          </cell>
          <cell r="Z1778">
            <v>17000</v>
          </cell>
          <cell r="AA1778">
            <v>10000</v>
          </cell>
          <cell r="AB1778">
            <v>18688</v>
          </cell>
          <cell r="AC1778">
            <v>18688</v>
          </cell>
          <cell r="AD1778" t="str">
            <v>∆</v>
          </cell>
          <cell r="AE1778">
            <v>0</v>
          </cell>
        </row>
        <row r="1779">
          <cell r="V1779" t="str">
            <v>100.40.55.510-5100.10</v>
          </cell>
          <cell r="W1779" t="str">
            <v>Benefits Uniform Allowance</v>
          </cell>
          <cell r="X1779">
            <v>0</v>
          </cell>
          <cell r="Y1779">
            <v>0</v>
          </cell>
          <cell r="Z1779">
            <v>1000</v>
          </cell>
          <cell r="AA1779">
            <v>1000</v>
          </cell>
          <cell r="AB1779">
            <v>1500</v>
          </cell>
          <cell r="AC1779">
            <v>1500</v>
          </cell>
          <cell r="AD1779" t="str">
            <v>∆</v>
          </cell>
          <cell r="AE1779">
            <v>0</v>
          </cell>
        </row>
        <row r="1780">
          <cell r="V1780" t="str">
            <v>100.40.55.510-5100.11</v>
          </cell>
          <cell r="W1780" t="str">
            <v>Benefits Medicare</v>
          </cell>
          <cell r="X1780">
            <v>3000</v>
          </cell>
          <cell r="Y1780">
            <v>3000</v>
          </cell>
          <cell r="Z1780">
            <v>3000</v>
          </cell>
          <cell r="AA1780">
            <v>2000</v>
          </cell>
          <cell r="AB1780">
            <v>4252</v>
          </cell>
          <cell r="AC1780">
            <v>4252</v>
          </cell>
          <cell r="AD1780" t="str">
            <v>∆</v>
          </cell>
          <cell r="AE1780">
            <v>0</v>
          </cell>
        </row>
        <row r="1781">
          <cell r="V1781" t="str">
            <v>100.40.55.510-5100.12</v>
          </cell>
          <cell r="W1781" t="str">
            <v>Benefits Annual Physical Exam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50</v>
          </cell>
          <cell r="AC1781">
            <v>50</v>
          </cell>
          <cell r="AD1781" t="str">
            <v>∆</v>
          </cell>
          <cell r="AE1781">
            <v>0</v>
          </cell>
        </row>
        <row r="1782">
          <cell r="V1782" t="str">
            <v>100.40.55.510-5100.17</v>
          </cell>
          <cell r="W1782" t="str">
            <v>Benefits Other Post Employment Benefits</v>
          </cell>
          <cell r="X1782">
            <v>2000</v>
          </cell>
          <cell r="Y1782">
            <v>2000</v>
          </cell>
          <cell r="Z1782">
            <v>3000</v>
          </cell>
          <cell r="AA1782">
            <v>10000</v>
          </cell>
          <cell r="AB1782">
            <v>10500</v>
          </cell>
          <cell r="AC1782">
            <v>10500</v>
          </cell>
          <cell r="AD1782" t="str">
            <v>∆</v>
          </cell>
          <cell r="AE1782">
            <v>0</v>
          </cell>
        </row>
        <row r="1783">
          <cell r="W1783" t="str">
            <v>TOTAL : PERSONNEL</v>
          </cell>
          <cell r="X1783">
            <v>291000</v>
          </cell>
          <cell r="Y1783">
            <v>312000</v>
          </cell>
          <cell r="Z1783">
            <v>271000</v>
          </cell>
          <cell r="AA1783">
            <v>234000</v>
          </cell>
          <cell r="AB1783">
            <v>469412</v>
          </cell>
          <cell r="AC1783">
            <v>493655</v>
          </cell>
          <cell r="AD1783" t="str">
            <v>∆</v>
          </cell>
          <cell r="AE1783">
            <v>24243</v>
          </cell>
        </row>
        <row r="1784">
          <cell r="AB1784" t="str">
            <v/>
          </cell>
          <cell r="AC1784" t="str">
            <v/>
          </cell>
          <cell r="AD1784" t="str">
            <v>∆</v>
          </cell>
        </row>
        <row r="1785">
          <cell r="V1785" t="str">
            <v>[100] GENERAL FUND : PUBLIC WORKS : MAINTENANCE</v>
          </cell>
        </row>
        <row r="1786">
          <cell r="V1786" t="str">
            <v>CUSTODIAL : OPERATIONS</v>
          </cell>
          <cell r="AB1786" t="str">
            <v/>
          </cell>
          <cell r="AC1786" t="str">
            <v/>
          </cell>
          <cell r="AD1786" t="str">
            <v>∆</v>
          </cell>
        </row>
        <row r="1787">
          <cell r="V1787" t="str">
            <v>100.40.55.510-6000.01</v>
          </cell>
          <cell r="W1787" t="str">
            <v>Professional Services General</v>
          </cell>
          <cell r="X1787">
            <v>9000</v>
          </cell>
          <cell r="Y1787">
            <v>10000</v>
          </cell>
          <cell r="Z1787">
            <v>13000</v>
          </cell>
          <cell r="AA1787">
            <v>12000</v>
          </cell>
          <cell r="AB1787">
            <v>15000</v>
          </cell>
          <cell r="AC1787">
            <v>15000</v>
          </cell>
          <cell r="AD1787" t="str">
            <v>∆</v>
          </cell>
          <cell r="AE1787">
            <v>0</v>
          </cell>
        </row>
        <row r="1788">
          <cell r="V1788" t="str">
            <v>100.40.55.510-6000.09</v>
          </cell>
          <cell r="W1788" t="str">
            <v>Professional Services Uniform</v>
          </cell>
          <cell r="X1788">
            <v>1000</v>
          </cell>
          <cell r="Y1788">
            <v>1000</v>
          </cell>
          <cell r="Z1788">
            <v>1000</v>
          </cell>
          <cell r="AA1788">
            <v>1000</v>
          </cell>
          <cell r="AB1788">
            <v>1200</v>
          </cell>
          <cell r="AC1788">
            <v>1200</v>
          </cell>
          <cell r="AD1788" t="str">
            <v>∆</v>
          </cell>
          <cell r="AE1788">
            <v>0</v>
          </cell>
        </row>
        <row r="1789">
          <cell r="V1789" t="str">
            <v>100.40.55.510-6000.12</v>
          </cell>
          <cell r="W1789" t="str">
            <v>Professional Services Contract Services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 t="str">
            <v>∆</v>
          </cell>
          <cell r="AE1789">
            <v>0</v>
          </cell>
        </row>
        <row r="1790">
          <cell r="V1790" t="str">
            <v>100.40.55.510-6280.11</v>
          </cell>
          <cell r="W1790" t="str">
            <v>Supplies-Public Works Custodial</v>
          </cell>
          <cell r="X1790">
            <v>24000</v>
          </cell>
          <cell r="Y1790">
            <v>26000</v>
          </cell>
          <cell r="Z1790">
            <v>26000</v>
          </cell>
          <cell r="AA1790">
            <v>28000</v>
          </cell>
          <cell r="AB1790">
            <v>33000</v>
          </cell>
          <cell r="AC1790">
            <v>33000</v>
          </cell>
          <cell r="AD1790" t="str">
            <v>∆</v>
          </cell>
          <cell r="AE1790">
            <v>0</v>
          </cell>
        </row>
        <row r="1791">
          <cell r="V1791" t="str">
            <v>100.40.55.510-6600.01</v>
          </cell>
          <cell r="W1791" t="str">
            <v>Administrative Expenses Meetings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150</v>
          </cell>
          <cell r="AC1791">
            <v>150</v>
          </cell>
          <cell r="AD1791" t="str">
            <v>∆</v>
          </cell>
          <cell r="AE1791">
            <v>0</v>
          </cell>
        </row>
        <row r="1792">
          <cell r="V1792" t="str">
            <v>100.40.55.510-6600.04</v>
          </cell>
          <cell r="W1792" t="str">
            <v>Administrative Expenses Training/Conferences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250</v>
          </cell>
          <cell r="AC1792">
            <v>250</v>
          </cell>
          <cell r="AD1792" t="str">
            <v>∆</v>
          </cell>
          <cell r="AE1792">
            <v>0</v>
          </cell>
        </row>
        <row r="1793">
          <cell r="V1793" t="str">
            <v>100.40.55.510-6600.07</v>
          </cell>
          <cell r="W1793" t="str">
            <v>Administrative Expenses Employee Recruitment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200</v>
          </cell>
          <cell r="AC1793">
            <v>200</v>
          </cell>
          <cell r="AD1793" t="str">
            <v>∆</v>
          </cell>
          <cell r="AE1793">
            <v>0</v>
          </cell>
        </row>
        <row r="1794">
          <cell r="W1794" t="str">
            <v>TOTAL : OPERATIONS</v>
          </cell>
          <cell r="X1794">
            <v>34000</v>
          </cell>
          <cell r="Y1794">
            <v>37000</v>
          </cell>
          <cell r="Z1794">
            <v>40000</v>
          </cell>
          <cell r="AA1794">
            <v>41000</v>
          </cell>
          <cell r="AB1794">
            <v>49800</v>
          </cell>
          <cell r="AC1794">
            <v>49800</v>
          </cell>
          <cell r="AD1794" t="str">
            <v>∆</v>
          </cell>
          <cell r="AE1794">
            <v>0</v>
          </cell>
        </row>
        <row r="1796">
          <cell r="V1796" t="str">
            <v>[100] GENERAL FUND : PUBLIC WORKS : MAINTENANCE</v>
          </cell>
        </row>
        <row r="1797">
          <cell r="V1797" t="str">
            <v>STREETS : OPERATIONS</v>
          </cell>
          <cell r="AB1797" t="str">
            <v/>
          </cell>
          <cell r="AC1797" t="str">
            <v/>
          </cell>
          <cell r="AD1797" t="str">
            <v>∆</v>
          </cell>
        </row>
        <row r="1798">
          <cell r="V1798" t="str">
            <v>100.40.55.570-6200.02</v>
          </cell>
          <cell r="W1798" t="str">
            <v>Supplies Special Department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 t="str">
            <v>∆</v>
          </cell>
          <cell r="AE1798">
            <v>0</v>
          </cell>
        </row>
        <row r="1799">
          <cell r="W1799" t="str">
            <v>TOTAL : OPERATIONS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 t="str">
            <v>∆</v>
          </cell>
          <cell r="AE1799">
            <v>0</v>
          </cell>
        </row>
        <row r="1800">
          <cell r="AB1800" t="str">
            <v/>
          </cell>
          <cell r="AC1800" t="str">
            <v/>
          </cell>
          <cell r="AD1800" t="str">
            <v>∆</v>
          </cell>
        </row>
        <row r="1801">
          <cell r="V1801" t="str">
            <v>[100] GENERAL FUND : PUBLIC WORKS : MAINTENANCE</v>
          </cell>
        </row>
        <row r="1802">
          <cell r="V1802" t="str">
            <v>PARKS : CHARGES FOR SERVICES</v>
          </cell>
          <cell r="AB1802" t="str">
            <v/>
          </cell>
          <cell r="AC1802" t="str">
            <v/>
          </cell>
          <cell r="AD1802" t="str">
            <v>∆</v>
          </cell>
        </row>
        <row r="1803">
          <cell r="V1803" t="str">
            <v>100.40.55.966-4560.06</v>
          </cell>
          <cell r="W1803" t="str">
            <v>Charges for Services-Parks Subdivision/Plan Check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25000</v>
          </cell>
          <cell r="AC1803">
            <v>25000</v>
          </cell>
          <cell r="AD1803" t="str">
            <v>∆</v>
          </cell>
          <cell r="AE1803">
            <v>0</v>
          </cell>
        </row>
        <row r="1804">
          <cell r="V1804" t="str">
            <v>100.40.55.966-4560.07</v>
          </cell>
          <cell r="W1804" t="str">
            <v>Charges for Services-Parks Inspection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>
            <v>10000</v>
          </cell>
          <cell r="AC1804">
            <v>10000</v>
          </cell>
          <cell r="AD1804" t="str">
            <v>∆</v>
          </cell>
          <cell r="AE1804">
            <v>0</v>
          </cell>
        </row>
        <row r="1805">
          <cell r="V1805" t="str">
            <v>100.40.55.966-4560.08</v>
          </cell>
          <cell r="W1805" t="str">
            <v>Charges for Services-Parks Design/Site Plan Review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>
            <v>13000</v>
          </cell>
          <cell r="AC1805">
            <v>13000</v>
          </cell>
          <cell r="AD1805" t="str">
            <v>∆</v>
          </cell>
          <cell r="AE1805">
            <v>0</v>
          </cell>
        </row>
        <row r="1806">
          <cell r="V1806" t="str">
            <v>100.40.55.966-4600.06</v>
          </cell>
          <cell r="W1806" t="str">
            <v>Charges for Services-General Government Miscellaneous Service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1000</v>
          </cell>
          <cell r="AC1806">
            <v>1000</v>
          </cell>
          <cell r="AD1806" t="str">
            <v>∆</v>
          </cell>
          <cell r="AE1806">
            <v>0</v>
          </cell>
        </row>
        <row r="1807">
          <cell r="W1807" t="str">
            <v>TOTAL : CHARGES FOR SERVICES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49000</v>
          </cell>
          <cell r="AC1807">
            <v>49000</v>
          </cell>
          <cell r="AD1807" t="str">
            <v>∆</v>
          </cell>
          <cell r="AE1807">
            <v>0</v>
          </cell>
        </row>
        <row r="1809">
          <cell r="V1809" t="str">
            <v>[100] GENERAL FUND : PUBLIC WORKS : MAINTENANCE</v>
          </cell>
        </row>
        <row r="1810">
          <cell r="V1810" t="str">
            <v>PARKS : OTHER REVENUE</v>
          </cell>
          <cell r="AB1810" t="str">
            <v/>
          </cell>
          <cell r="AC1810" t="str">
            <v/>
          </cell>
          <cell r="AD1810" t="str">
            <v>∆</v>
          </cell>
        </row>
        <row r="1811">
          <cell r="V1811" t="str">
            <v>100.40.55.966-4850.38</v>
          </cell>
          <cell r="W1811" t="str">
            <v>Other Revenue Donation-Parks Memorials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B1811">
            <v>3000</v>
          </cell>
          <cell r="AC1811">
            <v>3000</v>
          </cell>
          <cell r="AD1811" t="str">
            <v>∆</v>
          </cell>
          <cell r="AE1811">
            <v>0</v>
          </cell>
        </row>
        <row r="1812">
          <cell r="W1812" t="str">
            <v>TOTAL : OTHER REVENUE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3000</v>
          </cell>
          <cell r="AC1812">
            <v>3000</v>
          </cell>
          <cell r="AD1812" t="str">
            <v>∆</v>
          </cell>
          <cell r="AE1812">
            <v>0</v>
          </cell>
        </row>
        <row r="1814">
          <cell r="V1814" t="str">
            <v>[100] GENERAL FUND : PUBLIC WORKS : MAINTENANCE</v>
          </cell>
        </row>
        <row r="1815">
          <cell r="V1815" t="str">
            <v>PARKS : PERSONNEL</v>
          </cell>
          <cell r="AB1815" t="str">
            <v/>
          </cell>
          <cell r="AC1815" t="str">
            <v/>
          </cell>
          <cell r="AD1815" t="str">
            <v>∆</v>
          </cell>
        </row>
        <row r="1816">
          <cell r="V1816" t="str">
            <v>100.40.55.966-5000.01</v>
          </cell>
          <cell r="W1816" t="str">
            <v>Salaries Regular</v>
          </cell>
          <cell r="X1816">
            <v>0</v>
          </cell>
          <cell r="Y1816">
            <v>0</v>
          </cell>
          <cell r="Z1816">
            <v>0</v>
          </cell>
          <cell r="AA1816">
            <v>852000</v>
          </cell>
          <cell r="AB1816">
            <v>1288364</v>
          </cell>
          <cell r="AC1816">
            <v>1299000</v>
          </cell>
          <cell r="AD1816" t="str">
            <v>∆</v>
          </cell>
          <cell r="AE1816">
            <v>10636</v>
          </cell>
        </row>
        <row r="1817">
          <cell r="V1817" t="str">
            <v>100.40.55.966-5000.02</v>
          </cell>
          <cell r="W1817" t="str">
            <v>Salaries Part Time</v>
          </cell>
          <cell r="X1817">
            <v>0</v>
          </cell>
          <cell r="Y1817">
            <v>0</v>
          </cell>
          <cell r="Z1817">
            <v>0</v>
          </cell>
          <cell r="AA1817">
            <v>112000</v>
          </cell>
          <cell r="AB1817">
            <v>296000</v>
          </cell>
          <cell r="AC1817">
            <v>296000</v>
          </cell>
          <cell r="AD1817" t="str">
            <v>∆</v>
          </cell>
          <cell r="AE1817">
            <v>0</v>
          </cell>
        </row>
        <row r="1818">
          <cell r="V1818" t="str">
            <v>100.40.55.966-5000.03</v>
          </cell>
          <cell r="W1818" t="str">
            <v>Salaries Overtime</v>
          </cell>
          <cell r="X1818">
            <v>0</v>
          </cell>
          <cell r="Y1818">
            <v>0</v>
          </cell>
          <cell r="Z1818">
            <v>0</v>
          </cell>
          <cell r="AA1818">
            <v>8000</v>
          </cell>
          <cell r="AB1818">
            <v>12000</v>
          </cell>
          <cell r="AC1818">
            <v>22000</v>
          </cell>
          <cell r="AD1818" t="str">
            <v>∆</v>
          </cell>
          <cell r="AE1818">
            <v>10000</v>
          </cell>
        </row>
        <row r="1819">
          <cell r="V1819" t="str">
            <v>100.40.55.966-5000.07</v>
          </cell>
          <cell r="W1819" t="str">
            <v>Salaries Admin Leave Pay</v>
          </cell>
          <cell r="X1819">
            <v>0</v>
          </cell>
          <cell r="Y1819">
            <v>0</v>
          </cell>
          <cell r="Z1819">
            <v>0</v>
          </cell>
          <cell r="AA1819">
            <v>3000</v>
          </cell>
          <cell r="AB1819">
            <v>9424</v>
          </cell>
          <cell r="AC1819">
            <v>9424</v>
          </cell>
          <cell r="AD1819" t="str">
            <v>∆</v>
          </cell>
          <cell r="AE1819">
            <v>0</v>
          </cell>
        </row>
        <row r="1820">
          <cell r="V1820" t="str">
            <v>100.40.55.966-5000.08</v>
          </cell>
          <cell r="W1820" t="str">
            <v>Salaries Longevity Pay</v>
          </cell>
          <cell r="X1820">
            <v>0</v>
          </cell>
          <cell r="Y1820">
            <v>0</v>
          </cell>
          <cell r="Z1820">
            <v>0</v>
          </cell>
          <cell r="AA1820">
            <v>8000</v>
          </cell>
          <cell r="AB1820">
            <v>19460</v>
          </cell>
          <cell r="AC1820">
            <v>19460</v>
          </cell>
          <cell r="AD1820" t="str">
            <v>∆</v>
          </cell>
          <cell r="AE1820">
            <v>0</v>
          </cell>
        </row>
        <row r="1821">
          <cell r="V1821" t="str">
            <v>100.40.55.966-5000.11</v>
          </cell>
          <cell r="W1821" t="str">
            <v>Salaries Worker's Comp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 t="str">
            <v>∆</v>
          </cell>
          <cell r="AE1821">
            <v>0</v>
          </cell>
        </row>
        <row r="1822">
          <cell r="V1822" t="str">
            <v>100.40.55.966-5100.00</v>
          </cell>
          <cell r="W1822" t="str">
            <v>Benefits PERS Pool Liability</v>
          </cell>
          <cell r="X1822">
            <v>0</v>
          </cell>
          <cell r="Y1822">
            <v>0</v>
          </cell>
          <cell r="Z1822">
            <v>0</v>
          </cell>
          <cell r="AA1822">
            <v>181000</v>
          </cell>
          <cell r="AB1822">
            <v>314584</v>
          </cell>
          <cell r="AC1822">
            <v>277000</v>
          </cell>
          <cell r="AD1822" t="str">
            <v>∆</v>
          </cell>
          <cell r="AE1822">
            <v>-37584</v>
          </cell>
        </row>
        <row r="1823">
          <cell r="V1823" t="str">
            <v>100.40.55.966-5100.01</v>
          </cell>
          <cell r="W1823" t="str">
            <v>Benefits Retirement</v>
          </cell>
          <cell r="X1823">
            <v>0</v>
          </cell>
          <cell r="Y1823">
            <v>0</v>
          </cell>
          <cell r="Z1823">
            <v>0</v>
          </cell>
          <cell r="AA1823">
            <v>80000</v>
          </cell>
          <cell r="AB1823">
            <v>122321</v>
          </cell>
          <cell r="AC1823">
            <v>122321</v>
          </cell>
          <cell r="AD1823" t="str">
            <v>∆</v>
          </cell>
          <cell r="AE1823">
            <v>0</v>
          </cell>
        </row>
        <row r="1824">
          <cell r="V1824" t="str">
            <v>100.40.55.966-5100.02</v>
          </cell>
          <cell r="W1824" t="str">
            <v>Benefits Health Insurance</v>
          </cell>
          <cell r="X1824">
            <v>0</v>
          </cell>
          <cell r="Y1824">
            <v>0</v>
          </cell>
          <cell r="Z1824">
            <v>0</v>
          </cell>
          <cell r="AA1824">
            <v>177000</v>
          </cell>
          <cell r="AB1824">
            <v>271394</v>
          </cell>
          <cell r="AC1824">
            <v>271394</v>
          </cell>
          <cell r="AD1824" t="str">
            <v>∆</v>
          </cell>
          <cell r="AE1824">
            <v>0</v>
          </cell>
        </row>
        <row r="1825">
          <cell r="V1825" t="str">
            <v>100.40.55.966-5100.03</v>
          </cell>
          <cell r="W1825" t="str">
            <v>Benefits Dental Insurance</v>
          </cell>
          <cell r="X1825">
            <v>0</v>
          </cell>
          <cell r="Y1825">
            <v>0</v>
          </cell>
          <cell r="Z1825">
            <v>0</v>
          </cell>
          <cell r="AA1825">
            <v>12000</v>
          </cell>
          <cell r="AB1825">
            <v>18740</v>
          </cell>
          <cell r="AC1825">
            <v>18740</v>
          </cell>
          <cell r="AD1825" t="str">
            <v>∆</v>
          </cell>
          <cell r="AE1825">
            <v>0</v>
          </cell>
        </row>
        <row r="1826">
          <cell r="V1826" t="str">
            <v>100.40.55.966-5100.04</v>
          </cell>
          <cell r="W1826" t="str">
            <v>Benefits Vision Insurance</v>
          </cell>
          <cell r="X1826">
            <v>0</v>
          </cell>
          <cell r="Y1826">
            <v>0</v>
          </cell>
          <cell r="Z1826">
            <v>0</v>
          </cell>
          <cell r="AA1826">
            <v>2000</v>
          </cell>
          <cell r="AB1826">
            <v>3132</v>
          </cell>
          <cell r="AC1826">
            <v>3132</v>
          </cell>
          <cell r="AD1826" t="str">
            <v>∆</v>
          </cell>
          <cell r="AE1826">
            <v>0</v>
          </cell>
        </row>
        <row r="1827">
          <cell r="V1827" t="str">
            <v>100.40.55.966-5100.05</v>
          </cell>
          <cell r="W1827" t="str">
            <v>Benefits Life Insurance</v>
          </cell>
          <cell r="X1827">
            <v>0</v>
          </cell>
          <cell r="Y1827">
            <v>0</v>
          </cell>
          <cell r="Z1827">
            <v>0</v>
          </cell>
          <cell r="AA1827">
            <v>1000</v>
          </cell>
          <cell r="AB1827">
            <v>1466</v>
          </cell>
          <cell r="AC1827">
            <v>1466</v>
          </cell>
          <cell r="AD1827" t="str">
            <v>∆</v>
          </cell>
          <cell r="AE1827">
            <v>0</v>
          </cell>
        </row>
        <row r="1828">
          <cell r="V1828" t="str">
            <v>100.40.55.966-5100.07</v>
          </cell>
          <cell r="W1828" t="str">
            <v>Benefits Long Term Disability</v>
          </cell>
          <cell r="X1828">
            <v>0</v>
          </cell>
          <cell r="Y1828">
            <v>0</v>
          </cell>
          <cell r="Z1828">
            <v>0</v>
          </cell>
          <cell r="AA1828">
            <v>3000</v>
          </cell>
          <cell r="AB1828">
            <v>7379</v>
          </cell>
          <cell r="AC1828">
            <v>7379</v>
          </cell>
          <cell r="AD1828" t="str">
            <v>∆</v>
          </cell>
          <cell r="AE1828">
            <v>0</v>
          </cell>
        </row>
        <row r="1829">
          <cell r="V1829" t="str">
            <v>100.40.55.966-5100.08</v>
          </cell>
          <cell r="W1829" t="str">
            <v>Benefits Deferred Compensation</v>
          </cell>
          <cell r="X1829">
            <v>0</v>
          </cell>
          <cell r="Y1829">
            <v>0</v>
          </cell>
          <cell r="Z1829">
            <v>0</v>
          </cell>
          <cell r="AA1829">
            <v>26000</v>
          </cell>
          <cell r="AB1829">
            <v>42106</v>
          </cell>
          <cell r="AC1829">
            <v>42106</v>
          </cell>
          <cell r="AD1829" t="str">
            <v>∆</v>
          </cell>
          <cell r="AE1829">
            <v>0</v>
          </cell>
        </row>
        <row r="1830">
          <cell r="V1830" t="str">
            <v>100.40.55.966-5100.09</v>
          </cell>
          <cell r="W1830" t="str">
            <v>Benefits Unemployment Insurance</v>
          </cell>
          <cell r="X1830">
            <v>0</v>
          </cell>
          <cell r="Y1830">
            <v>0</v>
          </cell>
          <cell r="Z1830">
            <v>0</v>
          </cell>
          <cell r="AA1830">
            <v>2000</v>
          </cell>
          <cell r="AB1830">
            <v>0</v>
          </cell>
          <cell r="AC1830">
            <v>0</v>
          </cell>
          <cell r="AD1830" t="str">
            <v>∆</v>
          </cell>
          <cell r="AE1830">
            <v>0</v>
          </cell>
        </row>
        <row r="1831">
          <cell r="V1831" t="str">
            <v>100.40.55.966-5100.10</v>
          </cell>
          <cell r="W1831" t="str">
            <v>Benefits Uniform Allowance</v>
          </cell>
          <cell r="X1831">
            <v>0</v>
          </cell>
          <cell r="Y1831">
            <v>0</v>
          </cell>
          <cell r="Z1831">
            <v>0</v>
          </cell>
          <cell r="AA1831">
            <v>3000</v>
          </cell>
          <cell r="AB1831">
            <v>3900</v>
          </cell>
          <cell r="AC1831">
            <v>3900</v>
          </cell>
          <cell r="AD1831" t="str">
            <v>∆</v>
          </cell>
          <cell r="AE1831">
            <v>0</v>
          </cell>
        </row>
        <row r="1832">
          <cell r="V1832" t="str">
            <v>100.40.55.966-5100.11</v>
          </cell>
          <cell r="W1832" t="str">
            <v>Benefits Medicare</v>
          </cell>
          <cell r="X1832">
            <v>0</v>
          </cell>
          <cell r="Y1832">
            <v>0</v>
          </cell>
          <cell r="Z1832">
            <v>0</v>
          </cell>
          <cell r="AA1832">
            <v>15000</v>
          </cell>
          <cell r="AB1832">
            <v>19784</v>
          </cell>
          <cell r="AC1832">
            <v>19784</v>
          </cell>
          <cell r="AD1832" t="str">
            <v>∆</v>
          </cell>
          <cell r="AE1832">
            <v>0</v>
          </cell>
        </row>
        <row r="1833">
          <cell r="V1833" t="str">
            <v>100.40.55.966-5100.12</v>
          </cell>
          <cell r="W1833" t="str">
            <v>Benefits Annual Physical Exam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2000</v>
          </cell>
          <cell r="AC1833">
            <v>2000</v>
          </cell>
          <cell r="AD1833" t="str">
            <v>∆</v>
          </cell>
          <cell r="AE1833">
            <v>0</v>
          </cell>
        </row>
        <row r="1834">
          <cell r="V1834" t="str">
            <v>100.40.55.966-5100.15</v>
          </cell>
          <cell r="W1834" t="str">
            <v>Benefits Cell Phone Allowance</v>
          </cell>
          <cell r="X1834">
            <v>0</v>
          </cell>
          <cell r="Y1834">
            <v>0</v>
          </cell>
          <cell r="Z1834">
            <v>0</v>
          </cell>
          <cell r="AA1834">
            <v>3000</v>
          </cell>
          <cell r="AB1834">
            <v>4114</v>
          </cell>
          <cell r="AC1834">
            <v>4114</v>
          </cell>
          <cell r="AD1834" t="str">
            <v>∆</v>
          </cell>
          <cell r="AE1834">
            <v>0</v>
          </cell>
        </row>
        <row r="1835">
          <cell r="V1835" t="str">
            <v>100.40.55.966-5100.17</v>
          </cell>
          <cell r="W1835" t="str">
            <v>Benefits Other Post Employment Benefits</v>
          </cell>
          <cell r="X1835">
            <v>0</v>
          </cell>
          <cell r="Y1835">
            <v>0</v>
          </cell>
          <cell r="Z1835">
            <v>0</v>
          </cell>
          <cell r="AA1835">
            <v>2000</v>
          </cell>
          <cell r="AB1835">
            <v>2500</v>
          </cell>
          <cell r="AC1835">
            <v>2500</v>
          </cell>
          <cell r="AD1835" t="str">
            <v>∆</v>
          </cell>
          <cell r="AE1835">
            <v>0</v>
          </cell>
        </row>
        <row r="1836">
          <cell r="W1836" t="str">
            <v>TOTAL : PERSONNEL</v>
          </cell>
          <cell r="X1836">
            <v>0</v>
          </cell>
          <cell r="Y1836">
            <v>0</v>
          </cell>
          <cell r="Z1836">
            <v>0</v>
          </cell>
          <cell r="AA1836">
            <v>1490000</v>
          </cell>
          <cell r="AB1836">
            <v>2438668</v>
          </cell>
          <cell r="AC1836">
            <v>2421720</v>
          </cell>
          <cell r="AD1836" t="str">
            <v>∆</v>
          </cell>
          <cell r="AE1836">
            <v>-16948</v>
          </cell>
        </row>
        <row r="1837">
          <cell r="AB1837" t="str">
            <v/>
          </cell>
          <cell r="AC1837" t="str">
            <v/>
          </cell>
          <cell r="AD1837" t="str">
            <v>∆</v>
          </cell>
        </row>
        <row r="1838">
          <cell r="V1838" t="str">
            <v>[100] GENERAL FUND : PUBLIC WORKS : MAINTENANCE</v>
          </cell>
        </row>
        <row r="1839">
          <cell r="V1839" t="str">
            <v>PARKS : OPERATIONS</v>
          </cell>
          <cell r="AB1839" t="str">
            <v/>
          </cell>
          <cell r="AC1839" t="str">
            <v/>
          </cell>
          <cell r="AD1839" t="str">
            <v>∆</v>
          </cell>
        </row>
        <row r="1840">
          <cell r="V1840" t="str">
            <v>100.40.55.966-6000.01</v>
          </cell>
          <cell r="W1840" t="str">
            <v>Professional Services General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>
            <v>500</v>
          </cell>
          <cell r="AC1840">
            <v>500</v>
          </cell>
          <cell r="AD1840" t="str">
            <v>∆</v>
          </cell>
          <cell r="AE1840">
            <v>0</v>
          </cell>
        </row>
        <row r="1841">
          <cell r="V1841" t="str">
            <v>100.40.55.966-6200.05</v>
          </cell>
          <cell r="W1841" t="str">
            <v>Supplies Gasoline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B1841">
            <v>95000</v>
          </cell>
          <cell r="AC1841">
            <v>95000</v>
          </cell>
          <cell r="AD1841" t="str">
            <v>∆</v>
          </cell>
          <cell r="AE1841">
            <v>0</v>
          </cell>
        </row>
        <row r="1842">
          <cell r="V1842" t="str">
            <v>100.40.55.966-6200.06</v>
          </cell>
          <cell r="W1842" t="str">
            <v>Supplies Propane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>
            <v>250</v>
          </cell>
          <cell r="AC1842">
            <v>250</v>
          </cell>
          <cell r="AD1842" t="str">
            <v>∆</v>
          </cell>
          <cell r="AE1842">
            <v>0</v>
          </cell>
        </row>
        <row r="1843">
          <cell r="V1843" t="str">
            <v>100.40.55.966-6240.04</v>
          </cell>
          <cell r="W1843" t="str">
            <v>Supplies-Parks Volunteer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>
            <v>400</v>
          </cell>
          <cell r="AC1843">
            <v>400</v>
          </cell>
          <cell r="AD1843" t="str">
            <v>∆</v>
          </cell>
          <cell r="AE1843">
            <v>0</v>
          </cell>
        </row>
        <row r="1844">
          <cell r="V1844" t="str">
            <v>100.40.55.966-6240.06</v>
          </cell>
          <cell r="W1844" t="str">
            <v>Supplies-Parks Memorial Trees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>
            <v>3000</v>
          </cell>
          <cell r="AC1844">
            <v>3000</v>
          </cell>
          <cell r="AD1844" t="str">
            <v>∆</v>
          </cell>
          <cell r="AE1844">
            <v>0</v>
          </cell>
        </row>
        <row r="1845">
          <cell r="V1845" t="str">
            <v>100.40.55.966-6350.03</v>
          </cell>
          <cell r="W1845" t="str">
            <v>Maintenance Agreements &amp; Licenses Maintenance Agreements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B1845">
            <v>1500</v>
          </cell>
          <cell r="AC1845">
            <v>1500</v>
          </cell>
          <cell r="AD1845" t="str">
            <v>∆</v>
          </cell>
          <cell r="AE1845">
            <v>0</v>
          </cell>
        </row>
        <row r="1846">
          <cell r="V1846" t="str">
            <v>100.40.55.966-6400.01</v>
          </cell>
          <cell r="W1846" t="str">
            <v>Repairs &amp; Maintenance Building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>
            <v>14000</v>
          </cell>
          <cell r="AC1846">
            <v>14000</v>
          </cell>
          <cell r="AD1846" t="str">
            <v>∆</v>
          </cell>
          <cell r="AE1846">
            <v>0</v>
          </cell>
        </row>
        <row r="1847">
          <cell r="V1847" t="str">
            <v>100.40.55.966-6400.03</v>
          </cell>
          <cell r="W1847" t="str">
            <v>Repairs &amp; Maintenance Major Repair &amp; Contingency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>
            <v>140000</v>
          </cell>
          <cell r="AC1847">
            <v>140000</v>
          </cell>
          <cell r="AD1847" t="str">
            <v>∆</v>
          </cell>
          <cell r="AE1847">
            <v>0</v>
          </cell>
        </row>
        <row r="1848">
          <cell r="V1848" t="str">
            <v>100.40.55.966-6400.07</v>
          </cell>
          <cell r="W1848" t="str">
            <v>Repairs &amp; Maintenance Radio Communication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500</v>
          </cell>
          <cell r="AC1848">
            <v>500</v>
          </cell>
          <cell r="AD1848" t="str">
            <v>∆</v>
          </cell>
          <cell r="AE1848">
            <v>0</v>
          </cell>
        </row>
        <row r="1849">
          <cell r="V1849" t="str">
            <v>100.40.55.966-6500.04</v>
          </cell>
          <cell r="W1849" t="str">
            <v>Claims &amp; Insurance Insurance Premiums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B1849">
            <v>126000</v>
          </cell>
          <cell r="AC1849">
            <v>126000</v>
          </cell>
          <cell r="AD1849" t="str">
            <v>∆</v>
          </cell>
          <cell r="AE1849">
            <v>0</v>
          </cell>
        </row>
        <row r="1850">
          <cell r="V1850" t="str">
            <v>100.40.55.966-6600.01</v>
          </cell>
          <cell r="W1850" t="str">
            <v>Administrative Expenses Meetings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280</v>
          </cell>
          <cell r="AC1850">
            <v>280</v>
          </cell>
          <cell r="AD1850" t="str">
            <v>∆</v>
          </cell>
          <cell r="AE1850">
            <v>0</v>
          </cell>
        </row>
        <row r="1851">
          <cell r="V1851" t="str">
            <v>100.40.55.966-6600.03</v>
          </cell>
          <cell r="W1851" t="str">
            <v>Administrative Expenses Mileage Reimbursement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B1851">
            <v>100</v>
          </cell>
          <cell r="AC1851">
            <v>100</v>
          </cell>
          <cell r="AD1851" t="str">
            <v>∆</v>
          </cell>
          <cell r="AE1851">
            <v>0</v>
          </cell>
        </row>
        <row r="1852">
          <cell r="V1852" t="str">
            <v>100.40.55.966-6000.07</v>
          </cell>
          <cell r="W1852" t="str">
            <v>Professional Services Weed Abatement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120000</v>
          </cell>
          <cell r="AC1852">
            <v>120000</v>
          </cell>
          <cell r="AD1852" t="str">
            <v>∆</v>
          </cell>
          <cell r="AE1852">
            <v>0</v>
          </cell>
        </row>
        <row r="1853">
          <cell r="V1853" t="str">
            <v>100.40.55.966-6000.09</v>
          </cell>
          <cell r="W1853" t="str">
            <v>Professional Services Uniform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7000</v>
          </cell>
          <cell r="AC1853">
            <v>7000</v>
          </cell>
          <cell r="AD1853" t="str">
            <v>∆</v>
          </cell>
          <cell r="AE1853">
            <v>0</v>
          </cell>
        </row>
        <row r="1854">
          <cell r="V1854" t="str">
            <v>100.40.55.966-6000.12</v>
          </cell>
          <cell r="W1854" t="str">
            <v>Professional Services Contract Services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123000</v>
          </cell>
          <cell r="AC1854">
            <v>123000</v>
          </cell>
          <cell r="AD1854" t="str">
            <v>∆</v>
          </cell>
          <cell r="AE1854">
            <v>0</v>
          </cell>
        </row>
        <row r="1855">
          <cell r="V1855" t="str">
            <v>100.40.55.966-6100.01</v>
          </cell>
          <cell r="W1855" t="str">
            <v>Utilities Electric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164000</v>
          </cell>
          <cell r="AC1855">
            <v>88000</v>
          </cell>
          <cell r="AD1855" t="str">
            <v>∆</v>
          </cell>
          <cell r="AE1855">
            <v>-76000</v>
          </cell>
        </row>
        <row r="1856">
          <cell r="V1856" t="str">
            <v>100.40.55.966-6100.02</v>
          </cell>
          <cell r="W1856" t="str">
            <v>Utilities Telephone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9000</v>
          </cell>
          <cell r="AC1856">
            <v>9000</v>
          </cell>
          <cell r="AD1856" t="str">
            <v>∆</v>
          </cell>
          <cell r="AE1856">
            <v>0</v>
          </cell>
        </row>
        <row r="1857">
          <cell r="V1857" t="str">
            <v>100.40.55.966-6100.03</v>
          </cell>
          <cell r="W1857" t="str">
            <v>Utilities Data Transmission / ISP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1000</v>
          </cell>
          <cell r="AC1857">
            <v>2000</v>
          </cell>
          <cell r="AD1857" t="str">
            <v>∆</v>
          </cell>
          <cell r="AE1857">
            <v>1000</v>
          </cell>
        </row>
        <row r="1858">
          <cell r="V1858" t="str">
            <v>100.40.55.966-6200.01</v>
          </cell>
          <cell r="W1858" t="str">
            <v>Supplies Office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>
            <v>3500</v>
          </cell>
          <cell r="AC1858">
            <v>3500</v>
          </cell>
          <cell r="AD1858" t="str">
            <v>∆</v>
          </cell>
          <cell r="AE1858">
            <v>0</v>
          </cell>
        </row>
        <row r="1859">
          <cell r="V1859" t="str">
            <v>100.40.55.966-6200.02</v>
          </cell>
          <cell r="W1859" t="str">
            <v>Supplies Special Department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70000</v>
          </cell>
          <cell r="AC1859">
            <v>70000</v>
          </cell>
          <cell r="AD1859" t="str">
            <v>∆</v>
          </cell>
          <cell r="AE1859">
            <v>0</v>
          </cell>
        </row>
        <row r="1860">
          <cell r="V1860" t="str">
            <v>100.40.55.966-6200.03</v>
          </cell>
          <cell r="W1860" t="str">
            <v>Supplies Copier Maintenance &amp; Supplies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8500</v>
          </cell>
          <cell r="AC1860">
            <v>8500</v>
          </cell>
          <cell r="AD1860" t="str">
            <v>∆</v>
          </cell>
          <cell r="AE1860">
            <v>0</v>
          </cell>
        </row>
        <row r="1861">
          <cell r="V1861" t="str">
            <v>100.40.55.966-6200.10</v>
          </cell>
          <cell r="W1861" t="str">
            <v>Supplies Protective Clothing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>
            <v>4000</v>
          </cell>
          <cell r="AC1861">
            <v>4000</v>
          </cell>
          <cell r="AD1861" t="str">
            <v>∆</v>
          </cell>
          <cell r="AE1861">
            <v>0</v>
          </cell>
        </row>
        <row r="1862">
          <cell r="V1862" t="str">
            <v>100.40.55.966-6240.02</v>
          </cell>
          <cell r="W1862" t="str">
            <v>Supplies-Parks Tree Replacement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>
            <v>4000</v>
          </cell>
          <cell r="AC1862">
            <v>4000</v>
          </cell>
          <cell r="AD1862" t="str">
            <v>∆</v>
          </cell>
          <cell r="AE1862">
            <v>0</v>
          </cell>
        </row>
        <row r="1863">
          <cell r="V1863" t="str">
            <v>100.40.55.966-6300.01</v>
          </cell>
          <cell r="W1863" t="str">
            <v>Dues &amp; Subscriptions Memberships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>
            <v>3000</v>
          </cell>
          <cell r="AC1863">
            <v>3000</v>
          </cell>
          <cell r="AD1863" t="str">
            <v>∆</v>
          </cell>
          <cell r="AE1863">
            <v>0</v>
          </cell>
        </row>
        <row r="1864">
          <cell r="V1864" t="str">
            <v>100.40.55.966-6300.02</v>
          </cell>
          <cell r="W1864" t="str">
            <v>Dues &amp; Subscriptions Publications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>
            <v>200</v>
          </cell>
          <cell r="AC1864">
            <v>200</v>
          </cell>
          <cell r="AD1864" t="str">
            <v>∆</v>
          </cell>
          <cell r="AE1864">
            <v>0</v>
          </cell>
        </row>
        <row r="1865">
          <cell r="V1865" t="str">
            <v>100.40.55.966-6300.03</v>
          </cell>
          <cell r="W1865" t="str">
            <v>Dues &amp; Subscriptions Certifications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1500</v>
          </cell>
          <cell r="AC1865">
            <v>1500</v>
          </cell>
          <cell r="AD1865" t="str">
            <v>∆</v>
          </cell>
          <cell r="AE1865">
            <v>0</v>
          </cell>
        </row>
        <row r="1866">
          <cell r="V1866" t="str">
            <v>100.40.55.966-6375.07</v>
          </cell>
          <cell r="W1866" t="str">
            <v>Operating Fees Permit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B1866">
            <v>2600</v>
          </cell>
          <cell r="AC1866">
            <v>2600</v>
          </cell>
          <cell r="AD1866" t="str">
            <v>∆</v>
          </cell>
          <cell r="AE1866">
            <v>0</v>
          </cell>
        </row>
        <row r="1867">
          <cell r="V1867" t="str">
            <v>100.40.55.966-6400.02</v>
          </cell>
          <cell r="W1867" t="str">
            <v>Repairs &amp; Maintenance Minor Equipment/Other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119000</v>
          </cell>
          <cell r="AC1867">
            <v>119000</v>
          </cell>
          <cell r="AD1867" t="str">
            <v>∆</v>
          </cell>
          <cell r="AE1867">
            <v>0</v>
          </cell>
        </row>
        <row r="1868">
          <cell r="V1868" t="str">
            <v>100.40.55.966-6400.04</v>
          </cell>
          <cell r="W1868" t="str">
            <v>Repairs &amp; Maintenance Equipment Rental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B1868">
            <v>500</v>
          </cell>
          <cell r="AC1868">
            <v>500</v>
          </cell>
          <cell r="AD1868" t="str">
            <v>∆</v>
          </cell>
          <cell r="AE1868">
            <v>0</v>
          </cell>
        </row>
        <row r="1869">
          <cell r="V1869" t="str">
            <v>100.40.55.966-6400.08</v>
          </cell>
          <cell r="W1869" t="str">
            <v>Repairs &amp; Maintenance Vandalism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20000</v>
          </cell>
          <cell r="AC1869">
            <v>20000</v>
          </cell>
          <cell r="AD1869" t="str">
            <v>∆</v>
          </cell>
          <cell r="AE1869">
            <v>0</v>
          </cell>
        </row>
        <row r="1870">
          <cell r="V1870" t="str">
            <v>100.40.55.966-6400.09</v>
          </cell>
          <cell r="W1870" t="str">
            <v>Repairs &amp; Maintenance Well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>
            <v>30000</v>
          </cell>
          <cell r="AC1870">
            <v>30000</v>
          </cell>
          <cell r="AD1870" t="str">
            <v>∆</v>
          </cell>
          <cell r="AE1870">
            <v>0</v>
          </cell>
        </row>
        <row r="1871">
          <cell r="V1871" t="str">
            <v>100.40.55.966-6400.20</v>
          </cell>
          <cell r="W1871" t="str">
            <v>Repairs &amp; Maintenance Property Maintenance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5620</v>
          </cell>
          <cell r="AC1871">
            <v>5620</v>
          </cell>
          <cell r="AD1871" t="str">
            <v>∆</v>
          </cell>
          <cell r="AE1871">
            <v>0</v>
          </cell>
        </row>
        <row r="1872">
          <cell r="V1872" t="str">
            <v>100.40.55.966-6600.04</v>
          </cell>
          <cell r="W1872" t="str">
            <v>Administrative Expenses Training/Conferences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6000</v>
          </cell>
          <cell r="AC1872">
            <v>6000</v>
          </cell>
          <cell r="AD1872" t="str">
            <v>∆</v>
          </cell>
          <cell r="AE1872">
            <v>0</v>
          </cell>
        </row>
        <row r="1873">
          <cell r="W1873" t="str">
            <v>TOTAL : OPERATIONS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1083950</v>
          </cell>
          <cell r="AC1873">
            <v>1008950</v>
          </cell>
          <cell r="AD1873" t="str">
            <v>∆</v>
          </cell>
          <cell r="AE1873">
            <v>-75000</v>
          </cell>
        </row>
        <row r="1875">
          <cell r="V1875" t="str">
            <v>[100] GENERAL FUND : PUBLIC WORKS : MAINTENANCE</v>
          </cell>
        </row>
        <row r="1876">
          <cell r="V1876" t="str">
            <v>PARKS : DEBT SERVICE</v>
          </cell>
          <cell r="AB1876" t="str">
            <v/>
          </cell>
          <cell r="AC1876" t="str">
            <v/>
          </cell>
          <cell r="AD1876" t="str">
            <v>∆</v>
          </cell>
        </row>
        <row r="1877">
          <cell r="V1877" t="str">
            <v>100.40.55.966-8300.23</v>
          </cell>
          <cell r="W1877" t="str">
            <v>Capital Improvements-Parks Improvements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498000</v>
          </cell>
          <cell r="AC1877">
            <v>498000</v>
          </cell>
          <cell r="AD1877" t="str">
            <v>∆</v>
          </cell>
          <cell r="AE1877">
            <v>0</v>
          </cell>
        </row>
        <row r="1878">
          <cell r="W1878" t="str">
            <v>TOTAL : DEBT SERVICE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498000</v>
          </cell>
          <cell r="AC1878">
            <v>498000</v>
          </cell>
          <cell r="AD1878" t="str">
            <v>∆</v>
          </cell>
          <cell r="AE1878">
            <v>0</v>
          </cell>
        </row>
        <row r="1879">
          <cell r="AB1879" t="str">
            <v/>
          </cell>
          <cell r="AC1879" t="str">
            <v/>
          </cell>
          <cell r="AD1879" t="str">
            <v>∆</v>
          </cell>
        </row>
        <row r="1880">
          <cell r="V1880" t="str">
            <v>[100] GENERAL FUND : PUBLIC WORKS : FLEET</v>
          </cell>
        </row>
        <row r="1881">
          <cell r="V1881" t="str">
            <v>ADMINISTRATION : PERSONNEL</v>
          </cell>
          <cell r="AB1881" t="str">
            <v/>
          </cell>
          <cell r="AC1881" t="str">
            <v/>
          </cell>
          <cell r="AD1881" t="str">
            <v>∆</v>
          </cell>
        </row>
        <row r="1882">
          <cell r="V1882" t="str">
            <v>100.40.60.001-5000.01</v>
          </cell>
          <cell r="W1882" t="str">
            <v>Salaries Regular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>
            <v>0</v>
          </cell>
          <cell r="AC1882">
            <v>0</v>
          </cell>
          <cell r="AD1882" t="str">
            <v>∆</v>
          </cell>
          <cell r="AE1882">
            <v>0</v>
          </cell>
        </row>
        <row r="1883">
          <cell r="V1883" t="str">
            <v>100.40.60.001-5000.03</v>
          </cell>
          <cell r="W1883" t="str">
            <v>Salaries Overtime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 t="str">
            <v>∆</v>
          </cell>
          <cell r="AE1883">
            <v>0</v>
          </cell>
        </row>
        <row r="1884">
          <cell r="V1884" t="str">
            <v>100.40.60.001-5000.06</v>
          </cell>
          <cell r="W1884" t="str">
            <v>Salaries Out of Class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>
            <v>0</v>
          </cell>
          <cell r="AC1884">
            <v>0</v>
          </cell>
          <cell r="AD1884" t="str">
            <v>∆</v>
          </cell>
          <cell r="AE1884">
            <v>0</v>
          </cell>
        </row>
        <row r="1885">
          <cell r="V1885" t="str">
            <v>100.40.60.001-5000.08</v>
          </cell>
          <cell r="W1885" t="str">
            <v>Salaries Longevity Pay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>
            <v>0</v>
          </cell>
          <cell r="AC1885">
            <v>0</v>
          </cell>
          <cell r="AD1885" t="str">
            <v>∆</v>
          </cell>
          <cell r="AE1885">
            <v>0</v>
          </cell>
        </row>
        <row r="1886">
          <cell r="V1886" t="str">
            <v>100.40.60.001-5000.11</v>
          </cell>
          <cell r="W1886" t="str">
            <v>Salaries Worker's Comp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0</v>
          </cell>
          <cell r="AD1886" t="str">
            <v>∆</v>
          </cell>
          <cell r="AE1886">
            <v>0</v>
          </cell>
        </row>
        <row r="1887">
          <cell r="V1887" t="str">
            <v>100.40.60.001-5100.01</v>
          </cell>
          <cell r="W1887" t="str">
            <v>Benefits Retirement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 t="str">
            <v>∆</v>
          </cell>
          <cell r="AE1887">
            <v>0</v>
          </cell>
        </row>
        <row r="1888">
          <cell r="V1888" t="str">
            <v>100.40.60.001-5100.02</v>
          </cell>
          <cell r="W1888" t="str">
            <v>Benefits Health Insurance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0</v>
          </cell>
          <cell r="AD1888" t="str">
            <v>∆</v>
          </cell>
          <cell r="AE1888">
            <v>0</v>
          </cell>
        </row>
        <row r="1889">
          <cell r="V1889" t="str">
            <v>100.40.60.001-5100.03</v>
          </cell>
          <cell r="W1889" t="str">
            <v>Benefits Dental Insurance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B1889">
            <v>0</v>
          </cell>
          <cell r="AC1889">
            <v>0</v>
          </cell>
          <cell r="AD1889" t="str">
            <v>∆</v>
          </cell>
          <cell r="AE1889">
            <v>0</v>
          </cell>
        </row>
        <row r="1890">
          <cell r="V1890" t="str">
            <v>100.40.60.001-5100.04</v>
          </cell>
          <cell r="W1890" t="str">
            <v>Benefits Vision Insurance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0</v>
          </cell>
          <cell r="AD1890" t="str">
            <v>∆</v>
          </cell>
          <cell r="AE1890">
            <v>0</v>
          </cell>
        </row>
        <row r="1891">
          <cell r="V1891" t="str">
            <v>100.40.60.001-5100.05</v>
          </cell>
          <cell r="W1891" t="str">
            <v>Benefits Life Insurance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0</v>
          </cell>
          <cell r="AD1891" t="str">
            <v>∆</v>
          </cell>
          <cell r="AE1891">
            <v>0</v>
          </cell>
        </row>
        <row r="1892">
          <cell r="V1892" t="str">
            <v>100.40.60.001-5100.06</v>
          </cell>
          <cell r="W1892" t="str">
            <v>Benefits Worker's Comp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 t="str">
            <v>∆</v>
          </cell>
          <cell r="AE1892">
            <v>0</v>
          </cell>
        </row>
        <row r="1893">
          <cell r="V1893" t="str">
            <v>100.40.60.001-5100.07</v>
          </cell>
          <cell r="W1893" t="str">
            <v>Benefits Long Term Disability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 t="str">
            <v>∆</v>
          </cell>
          <cell r="AE1893">
            <v>0</v>
          </cell>
        </row>
        <row r="1894">
          <cell r="V1894" t="str">
            <v>100.40.60.001-5100.08</v>
          </cell>
          <cell r="W1894" t="str">
            <v>Benefits Deferred Compensation</v>
          </cell>
          <cell r="X1894">
            <v>0</v>
          </cell>
          <cell r="Y1894">
            <v>0</v>
          </cell>
          <cell r="Z1894">
            <v>0</v>
          </cell>
          <cell r="AA1894">
            <v>0</v>
          </cell>
          <cell r="AB1894">
            <v>0</v>
          </cell>
          <cell r="AC1894">
            <v>0</v>
          </cell>
          <cell r="AD1894" t="str">
            <v>∆</v>
          </cell>
          <cell r="AE1894">
            <v>0</v>
          </cell>
        </row>
        <row r="1895">
          <cell r="V1895" t="str">
            <v>100.40.60.001-5100.09</v>
          </cell>
          <cell r="W1895" t="str">
            <v>Benefits Unemployment Insurance</v>
          </cell>
          <cell r="X1895">
            <v>0</v>
          </cell>
          <cell r="Y1895">
            <v>0</v>
          </cell>
          <cell r="Z1895">
            <v>0</v>
          </cell>
          <cell r="AA1895">
            <v>0</v>
          </cell>
          <cell r="AB1895">
            <v>0</v>
          </cell>
          <cell r="AC1895">
            <v>0</v>
          </cell>
          <cell r="AD1895" t="str">
            <v>∆</v>
          </cell>
          <cell r="AE1895">
            <v>0</v>
          </cell>
        </row>
        <row r="1896">
          <cell r="V1896" t="str">
            <v>100.40.60.001-5100.10</v>
          </cell>
          <cell r="W1896" t="str">
            <v>Benefits Uniform Allowance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B1896">
            <v>0</v>
          </cell>
          <cell r="AC1896">
            <v>0</v>
          </cell>
          <cell r="AD1896" t="str">
            <v>∆</v>
          </cell>
          <cell r="AE1896">
            <v>0</v>
          </cell>
        </row>
        <row r="1897">
          <cell r="V1897" t="str">
            <v>100.40.60.001-5100.11</v>
          </cell>
          <cell r="W1897" t="str">
            <v>Benefits Medicare</v>
          </cell>
          <cell r="X1897">
            <v>0</v>
          </cell>
          <cell r="Y1897">
            <v>0</v>
          </cell>
          <cell r="Z1897">
            <v>0</v>
          </cell>
          <cell r="AA1897">
            <v>0</v>
          </cell>
          <cell r="AB1897">
            <v>0</v>
          </cell>
          <cell r="AC1897">
            <v>0</v>
          </cell>
          <cell r="AD1897" t="str">
            <v>∆</v>
          </cell>
          <cell r="AE1897">
            <v>0</v>
          </cell>
        </row>
        <row r="1898">
          <cell r="V1898" t="str">
            <v>100.40.60.001-5100.12</v>
          </cell>
          <cell r="W1898" t="str">
            <v>Benefits Annual Physical Exam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B1898">
            <v>0</v>
          </cell>
          <cell r="AC1898">
            <v>0</v>
          </cell>
          <cell r="AD1898" t="str">
            <v>∆</v>
          </cell>
          <cell r="AE1898">
            <v>0</v>
          </cell>
        </row>
        <row r="1899">
          <cell r="W1899" t="str">
            <v>TOTAL : PERSONNEL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B1899">
            <v>0</v>
          </cell>
          <cell r="AC1899">
            <v>0</v>
          </cell>
          <cell r="AD1899" t="str">
            <v>∆</v>
          </cell>
          <cell r="AE1899">
            <v>0</v>
          </cell>
        </row>
        <row r="1900">
          <cell r="AB1900" t="str">
            <v/>
          </cell>
          <cell r="AC1900" t="str">
            <v/>
          </cell>
          <cell r="AD1900" t="str">
            <v>∆</v>
          </cell>
        </row>
        <row r="1901">
          <cell r="V1901" t="str">
            <v>[100] GENERAL FUND : PUBLIC WORKS : FLEET</v>
          </cell>
        </row>
        <row r="1902">
          <cell r="V1902" t="str">
            <v>ADMINISTRATION : OPERATIONS</v>
          </cell>
          <cell r="AB1902" t="str">
            <v/>
          </cell>
          <cell r="AC1902" t="str">
            <v/>
          </cell>
          <cell r="AD1902" t="str">
            <v>∆</v>
          </cell>
        </row>
        <row r="1903">
          <cell r="V1903" t="str">
            <v>100.40.60.001-6000.01</v>
          </cell>
          <cell r="W1903" t="str">
            <v>Professional Services General</v>
          </cell>
          <cell r="X1903">
            <v>0</v>
          </cell>
          <cell r="Y1903">
            <v>0</v>
          </cell>
          <cell r="Z1903">
            <v>0</v>
          </cell>
          <cell r="AA1903">
            <v>1000</v>
          </cell>
          <cell r="AB1903">
            <v>0</v>
          </cell>
          <cell r="AC1903">
            <v>0</v>
          </cell>
          <cell r="AD1903" t="str">
            <v>∆</v>
          </cell>
          <cell r="AE1903">
            <v>0</v>
          </cell>
        </row>
        <row r="1904">
          <cell r="V1904" t="str">
            <v>100.40.60.001-6100.01</v>
          </cell>
          <cell r="W1904" t="str">
            <v>Utilities Electric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 t="str">
            <v>∆</v>
          </cell>
          <cell r="AE1904">
            <v>0</v>
          </cell>
        </row>
        <row r="1905">
          <cell r="V1905" t="str">
            <v>100.40.60.001-6100.02</v>
          </cell>
          <cell r="W1905" t="str">
            <v>Utilities Telephone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 t="str">
            <v>∆</v>
          </cell>
          <cell r="AE1905">
            <v>0</v>
          </cell>
        </row>
        <row r="1906">
          <cell r="V1906" t="str">
            <v>100.40.60.001-6200.02</v>
          </cell>
          <cell r="W1906" t="str">
            <v>Supplies Special Department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 t="str">
            <v>∆</v>
          </cell>
          <cell r="AE1906">
            <v>0</v>
          </cell>
        </row>
        <row r="1907">
          <cell r="V1907" t="str">
            <v>100.40.60.001-6200.06</v>
          </cell>
          <cell r="W1907" t="str">
            <v>Supplies Propane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0</v>
          </cell>
          <cell r="AD1907" t="str">
            <v>∆</v>
          </cell>
          <cell r="AE1907">
            <v>0</v>
          </cell>
        </row>
        <row r="1908">
          <cell r="V1908" t="str">
            <v>100.40.60.001-6200.08</v>
          </cell>
          <cell r="W1908" t="str">
            <v>Supplies Uniforms</v>
          </cell>
          <cell r="X1908">
            <v>0</v>
          </cell>
          <cell r="Y1908">
            <v>0</v>
          </cell>
          <cell r="Z1908">
            <v>0</v>
          </cell>
          <cell r="AA1908">
            <v>0</v>
          </cell>
          <cell r="AB1908">
            <v>0</v>
          </cell>
          <cell r="AC1908">
            <v>0</v>
          </cell>
          <cell r="AD1908" t="str">
            <v>∆</v>
          </cell>
          <cell r="AE1908">
            <v>0</v>
          </cell>
        </row>
        <row r="1909">
          <cell r="V1909" t="str">
            <v>100.40.60.001-6280.38</v>
          </cell>
          <cell r="W1909" t="str">
            <v>Supplies-Public Works Global Supplies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 t="str">
            <v>∆</v>
          </cell>
          <cell r="AE1909">
            <v>0</v>
          </cell>
        </row>
        <row r="1910">
          <cell r="V1910" t="str">
            <v>100.40.60.001-6400.05</v>
          </cell>
          <cell r="W1910" t="str">
            <v>Repairs &amp; Maintenance Vehicle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0</v>
          </cell>
          <cell r="AD1910" t="str">
            <v>∆</v>
          </cell>
          <cell r="AE1910">
            <v>0</v>
          </cell>
        </row>
        <row r="1911">
          <cell r="V1911" t="str">
            <v>100.40.60.001-6600.07</v>
          </cell>
          <cell r="W1911" t="str">
            <v>Administrative Expenses Employee Recruitment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 t="str">
            <v>∆</v>
          </cell>
          <cell r="AE1911">
            <v>0</v>
          </cell>
        </row>
        <row r="1912">
          <cell r="W1912" t="str">
            <v>TOTAL : OPERATIONS</v>
          </cell>
          <cell r="X1912">
            <v>0</v>
          </cell>
          <cell r="Y1912">
            <v>0</v>
          </cell>
          <cell r="Z1912">
            <v>0</v>
          </cell>
          <cell r="AA1912">
            <v>1000</v>
          </cell>
          <cell r="AB1912">
            <v>0</v>
          </cell>
          <cell r="AC1912">
            <v>0</v>
          </cell>
          <cell r="AD1912" t="str">
            <v>∆</v>
          </cell>
          <cell r="AE1912">
            <v>0</v>
          </cell>
        </row>
        <row r="1913">
          <cell r="AB1913" t="str">
            <v/>
          </cell>
          <cell r="AC1913" t="str">
            <v/>
          </cell>
          <cell r="AD1913" t="str">
            <v>∆</v>
          </cell>
        </row>
        <row r="1914">
          <cell r="V1914" t="str">
            <v>[100] GENERAL FUND : PUBLIC WORKS : FLEET</v>
          </cell>
        </row>
        <row r="1915">
          <cell r="V1915" t="str">
            <v>LIGHT DUTY : PERSONNEL</v>
          </cell>
          <cell r="AB1915" t="str">
            <v/>
          </cell>
          <cell r="AC1915" t="str">
            <v/>
          </cell>
          <cell r="AD1915" t="str">
            <v>∆</v>
          </cell>
        </row>
        <row r="1916">
          <cell r="V1916" t="str">
            <v>100.40.60.520-5000.01</v>
          </cell>
          <cell r="W1916" t="str">
            <v>Salaries Regular</v>
          </cell>
          <cell r="X1916">
            <v>164000</v>
          </cell>
          <cell r="Y1916">
            <v>145000</v>
          </cell>
          <cell r="Z1916">
            <v>150000</v>
          </cell>
          <cell r="AA1916">
            <v>0</v>
          </cell>
          <cell r="AB1916">
            <v>0</v>
          </cell>
          <cell r="AC1916">
            <v>0</v>
          </cell>
          <cell r="AD1916" t="str">
            <v>∆</v>
          </cell>
          <cell r="AE1916">
            <v>0</v>
          </cell>
        </row>
        <row r="1917">
          <cell r="V1917" t="str">
            <v>100.40.60.520-5000.03</v>
          </cell>
          <cell r="W1917" t="str">
            <v>Salaries Overtime</v>
          </cell>
          <cell r="X1917">
            <v>3000</v>
          </cell>
          <cell r="Y1917">
            <v>2000</v>
          </cell>
          <cell r="Z1917">
            <v>0</v>
          </cell>
          <cell r="AA1917">
            <v>0</v>
          </cell>
          <cell r="AB1917">
            <v>0</v>
          </cell>
          <cell r="AC1917">
            <v>0</v>
          </cell>
          <cell r="AD1917" t="str">
            <v>∆</v>
          </cell>
          <cell r="AE1917">
            <v>0</v>
          </cell>
        </row>
        <row r="1918">
          <cell r="V1918" t="str">
            <v>100.40.60.520-5000.06</v>
          </cell>
          <cell r="W1918" t="str">
            <v>Salaries Out of Class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B1918">
            <v>0</v>
          </cell>
          <cell r="AC1918">
            <v>0</v>
          </cell>
          <cell r="AD1918" t="str">
            <v>∆</v>
          </cell>
          <cell r="AE1918">
            <v>0</v>
          </cell>
        </row>
        <row r="1919">
          <cell r="V1919" t="str">
            <v>100.40.60.520-5000.08</v>
          </cell>
          <cell r="W1919" t="str">
            <v>Salaries Longevity Pay</v>
          </cell>
          <cell r="X1919">
            <v>2000</v>
          </cell>
          <cell r="Y1919">
            <v>1000</v>
          </cell>
          <cell r="Z1919">
            <v>1000</v>
          </cell>
          <cell r="AA1919">
            <v>0</v>
          </cell>
          <cell r="AB1919">
            <v>0</v>
          </cell>
          <cell r="AC1919">
            <v>0</v>
          </cell>
          <cell r="AD1919" t="str">
            <v>∆</v>
          </cell>
          <cell r="AE1919">
            <v>0</v>
          </cell>
        </row>
        <row r="1920">
          <cell r="V1920" t="str">
            <v>100.40.60.520-5000.10</v>
          </cell>
          <cell r="W1920" t="str">
            <v>Salaries Furloughs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B1920">
            <v>0</v>
          </cell>
          <cell r="AC1920">
            <v>0</v>
          </cell>
          <cell r="AD1920" t="str">
            <v>∆</v>
          </cell>
          <cell r="AE1920">
            <v>0</v>
          </cell>
        </row>
        <row r="1921">
          <cell r="V1921" t="str">
            <v>100.40.60.520-5000.11</v>
          </cell>
          <cell r="W1921" t="str">
            <v>Salaries Worker's Comp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B1921">
            <v>0</v>
          </cell>
          <cell r="AC1921">
            <v>0</v>
          </cell>
          <cell r="AD1921" t="str">
            <v>∆</v>
          </cell>
          <cell r="AE1921">
            <v>0</v>
          </cell>
        </row>
        <row r="1922">
          <cell r="V1922" t="str">
            <v>100.40.60.520-5100.00</v>
          </cell>
          <cell r="W1922" t="str">
            <v>Benefits PERS Pool Liability</v>
          </cell>
          <cell r="X1922">
            <v>24000</v>
          </cell>
          <cell r="Y1922">
            <v>27000</v>
          </cell>
          <cell r="Z1922">
            <v>29000</v>
          </cell>
          <cell r="AA1922">
            <v>0</v>
          </cell>
          <cell r="AB1922">
            <v>0</v>
          </cell>
          <cell r="AC1922">
            <v>0</v>
          </cell>
          <cell r="AD1922" t="str">
            <v>∆</v>
          </cell>
          <cell r="AE1922">
            <v>0</v>
          </cell>
        </row>
        <row r="1923">
          <cell r="V1923" t="str">
            <v>100.40.60.520-5100.01</v>
          </cell>
          <cell r="W1923" t="str">
            <v>Benefits Retirement</v>
          </cell>
          <cell r="X1923">
            <v>17000</v>
          </cell>
          <cell r="Y1923">
            <v>16000</v>
          </cell>
          <cell r="Z1923">
            <v>15000</v>
          </cell>
          <cell r="AA1923">
            <v>0</v>
          </cell>
          <cell r="AB1923">
            <v>0</v>
          </cell>
          <cell r="AC1923">
            <v>0</v>
          </cell>
          <cell r="AD1923" t="str">
            <v>∆</v>
          </cell>
          <cell r="AE1923">
            <v>0</v>
          </cell>
        </row>
        <row r="1924">
          <cell r="V1924" t="str">
            <v>100.40.60.520-5100.02</v>
          </cell>
          <cell r="W1924" t="str">
            <v>Benefits Health Insurance</v>
          </cell>
          <cell r="X1924">
            <v>35000</v>
          </cell>
          <cell r="Y1924">
            <v>37000</v>
          </cell>
          <cell r="Z1924">
            <v>37000</v>
          </cell>
          <cell r="AA1924">
            <v>0</v>
          </cell>
          <cell r="AB1924">
            <v>0</v>
          </cell>
          <cell r="AC1924">
            <v>0</v>
          </cell>
          <cell r="AD1924" t="str">
            <v>∆</v>
          </cell>
          <cell r="AE1924">
            <v>0</v>
          </cell>
        </row>
        <row r="1925">
          <cell r="V1925" t="str">
            <v>100.40.60.520-5100.03</v>
          </cell>
          <cell r="W1925" t="str">
            <v>Benefits Dental Insurance</v>
          </cell>
          <cell r="X1925">
            <v>3000</v>
          </cell>
          <cell r="Y1925">
            <v>3000</v>
          </cell>
          <cell r="Z1925">
            <v>3000</v>
          </cell>
          <cell r="AA1925">
            <v>0</v>
          </cell>
          <cell r="AB1925">
            <v>0</v>
          </cell>
          <cell r="AC1925">
            <v>0</v>
          </cell>
          <cell r="AD1925" t="str">
            <v>∆</v>
          </cell>
          <cell r="AE1925">
            <v>0</v>
          </cell>
        </row>
        <row r="1926">
          <cell r="V1926" t="str">
            <v>100.40.60.520-5100.04</v>
          </cell>
          <cell r="W1926" t="str">
            <v>Benefits Vision Insurance</v>
          </cell>
          <cell r="X1926">
            <v>0</v>
          </cell>
          <cell r="Y1926">
            <v>1000</v>
          </cell>
          <cell r="Z1926">
            <v>1000</v>
          </cell>
          <cell r="AA1926">
            <v>0</v>
          </cell>
          <cell r="AB1926">
            <v>0</v>
          </cell>
          <cell r="AC1926">
            <v>0</v>
          </cell>
          <cell r="AD1926" t="str">
            <v>∆</v>
          </cell>
          <cell r="AE1926">
            <v>0</v>
          </cell>
        </row>
        <row r="1927">
          <cell r="V1927" t="str">
            <v>100.40.60.520-5100.05</v>
          </cell>
          <cell r="W1927" t="str">
            <v>Benefits Life Insurance</v>
          </cell>
          <cell r="X1927">
            <v>0</v>
          </cell>
          <cell r="Y1927">
            <v>0</v>
          </cell>
          <cell r="Z1927">
            <v>0</v>
          </cell>
          <cell r="AA1927">
            <v>0</v>
          </cell>
          <cell r="AB1927">
            <v>0</v>
          </cell>
          <cell r="AC1927">
            <v>0</v>
          </cell>
          <cell r="AD1927" t="str">
            <v>∆</v>
          </cell>
          <cell r="AE1927">
            <v>0</v>
          </cell>
        </row>
        <row r="1928">
          <cell r="V1928" t="str">
            <v>100.40.60.520-5100.06</v>
          </cell>
          <cell r="W1928" t="str">
            <v>Benefits Worker's Comp</v>
          </cell>
          <cell r="X1928">
            <v>5000</v>
          </cell>
          <cell r="Y1928">
            <v>5000</v>
          </cell>
          <cell r="Z1928">
            <v>0</v>
          </cell>
          <cell r="AA1928">
            <v>0</v>
          </cell>
          <cell r="AB1928">
            <v>0</v>
          </cell>
          <cell r="AC1928">
            <v>0</v>
          </cell>
          <cell r="AD1928" t="str">
            <v>∆</v>
          </cell>
          <cell r="AE1928">
            <v>0</v>
          </cell>
        </row>
        <row r="1929">
          <cell r="V1929" t="str">
            <v>100.40.60.520-5100.07</v>
          </cell>
          <cell r="W1929" t="str">
            <v>Benefits Long Term Disability</v>
          </cell>
          <cell r="X1929">
            <v>1000</v>
          </cell>
          <cell r="Y1929">
            <v>1000</v>
          </cell>
          <cell r="Z1929">
            <v>1000</v>
          </cell>
          <cell r="AA1929">
            <v>0</v>
          </cell>
          <cell r="AB1929">
            <v>0</v>
          </cell>
          <cell r="AC1929">
            <v>0</v>
          </cell>
          <cell r="AD1929" t="str">
            <v>∆</v>
          </cell>
          <cell r="AE1929">
            <v>0</v>
          </cell>
        </row>
        <row r="1930">
          <cell r="V1930" t="str">
            <v>100.40.60.520-5100.08</v>
          </cell>
          <cell r="W1930" t="str">
            <v>Benefits Deferred Compensation</v>
          </cell>
          <cell r="X1930">
            <v>5000</v>
          </cell>
          <cell r="Y1930">
            <v>3000</v>
          </cell>
          <cell r="Z1930">
            <v>3000</v>
          </cell>
          <cell r="AA1930">
            <v>0</v>
          </cell>
          <cell r="AB1930">
            <v>0</v>
          </cell>
          <cell r="AC1930">
            <v>0</v>
          </cell>
          <cell r="AD1930" t="str">
            <v>∆</v>
          </cell>
          <cell r="AE1930">
            <v>0</v>
          </cell>
        </row>
        <row r="1931">
          <cell r="V1931" t="str">
            <v>100.40.60.520-5100.10</v>
          </cell>
          <cell r="W1931" t="str">
            <v>Benefits Uniform Allowance</v>
          </cell>
          <cell r="X1931">
            <v>0</v>
          </cell>
          <cell r="Y1931">
            <v>0</v>
          </cell>
          <cell r="Z1931">
            <v>1000</v>
          </cell>
          <cell r="AA1931">
            <v>0</v>
          </cell>
          <cell r="AB1931">
            <v>0</v>
          </cell>
          <cell r="AC1931">
            <v>0</v>
          </cell>
          <cell r="AD1931" t="str">
            <v>∆</v>
          </cell>
          <cell r="AE1931">
            <v>0</v>
          </cell>
        </row>
        <row r="1932">
          <cell r="V1932" t="str">
            <v>100.40.60.520-5100.11</v>
          </cell>
          <cell r="W1932" t="str">
            <v>Benefits Medicare</v>
          </cell>
          <cell r="X1932">
            <v>3000</v>
          </cell>
          <cell r="Y1932">
            <v>2000</v>
          </cell>
          <cell r="Z1932">
            <v>2000</v>
          </cell>
          <cell r="AA1932">
            <v>0</v>
          </cell>
          <cell r="AB1932">
            <v>0</v>
          </cell>
          <cell r="AC1932">
            <v>0</v>
          </cell>
          <cell r="AD1932" t="str">
            <v>∆</v>
          </cell>
          <cell r="AE1932">
            <v>0</v>
          </cell>
        </row>
        <row r="1933">
          <cell r="V1933" t="str">
            <v>100.40.60.520-5100.12</v>
          </cell>
          <cell r="W1933" t="str">
            <v>Benefits Annual Physical Exam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B1933">
            <v>0</v>
          </cell>
          <cell r="AC1933">
            <v>0</v>
          </cell>
          <cell r="AD1933" t="str">
            <v>∆</v>
          </cell>
          <cell r="AE1933">
            <v>0</v>
          </cell>
        </row>
        <row r="1934">
          <cell r="V1934" t="str">
            <v>100.40.60.520-5100.15</v>
          </cell>
          <cell r="W1934" t="str">
            <v>Benefits Cell Phone Allowance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 t="str">
            <v>∆</v>
          </cell>
          <cell r="AE1934">
            <v>0</v>
          </cell>
        </row>
        <row r="1935">
          <cell r="V1935" t="str">
            <v>100.40.60.520-5100.17</v>
          </cell>
          <cell r="W1935" t="str">
            <v>Benefits Other Post Employment Benefits</v>
          </cell>
          <cell r="X1935">
            <v>22000</v>
          </cell>
          <cell r="Y1935">
            <v>23000</v>
          </cell>
          <cell r="Z1935">
            <v>25000</v>
          </cell>
          <cell r="AA1935">
            <v>0</v>
          </cell>
          <cell r="AB1935">
            <v>500</v>
          </cell>
          <cell r="AC1935">
            <v>500</v>
          </cell>
          <cell r="AD1935" t="str">
            <v>∆</v>
          </cell>
          <cell r="AE1935">
            <v>0</v>
          </cell>
        </row>
        <row r="1936">
          <cell r="W1936" t="str">
            <v>TOTAL : PERSONNEL</v>
          </cell>
          <cell r="X1936">
            <v>284000</v>
          </cell>
          <cell r="Y1936">
            <v>266000</v>
          </cell>
          <cell r="Z1936">
            <v>268000</v>
          </cell>
          <cell r="AA1936">
            <v>0</v>
          </cell>
          <cell r="AB1936">
            <v>500</v>
          </cell>
          <cell r="AC1936">
            <v>500</v>
          </cell>
          <cell r="AD1936" t="str">
            <v>∆</v>
          </cell>
          <cell r="AE1936">
            <v>0</v>
          </cell>
        </row>
        <row r="1937">
          <cell r="AB1937" t="str">
            <v/>
          </cell>
          <cell r="AC1937" t="str">
            <v/>
          </cell>
          <cell r="AD1937" t="str">
            <v>∆</v>
          </cell>
        </row>
        <row r="1938">
          <cell r="V1938" t="str">
            <v>[100] GENERAL FUND : PUBLIC WORKS : FLEET</v>
          </cell>
        </row>
        <row r="1939">
          <cell r="V1939" t="str">
            <v>LIGHT DUTY : OPERATIONS</v>
          </cell>
          <cell r="AB1939" t="str">
            <v/>
          </cell>
          <cell r="AC1939" t="str">
            <v/>
          </cell>
          <cell r="AD1939" t="str">
            <v>∆</v>
          </cell>
        </row>
        <row r="1940">
          <cell r="V1940" t="str">
            <v>100.40.60.520-6000.09</v>
          </cell>
          <cell r="W1940" t="str">
            <v>Professional Services Uniform</v>
          </cell>
          <cell r="X1940">
            <v>1000</v>
          </cell>
          <cell r="Y1940">
            <v>1000</v>
          </cell>
          <cell r="Z1940">
            <v>2000</v>
          </cell>
          <cell r="AA1940">
            <v>1000</v>
          </cell>
          <cell r="AB1940">
            <v>1500</v>
          </cell>
          <cell r="AC1940">
            <v>1500</v>
          </cell>
          <cell r="AD1940" t="str">
            <v>∆</v>
          </cell>
          <cell r="AE1940">
            <v>0</v>
          </cell>
        </row>
        <row r="1941">
          <cell r="V1941" t="str">
            <v>100.40.60.520-6100.01</v>
          </cell>
          <cell r="W1941" t="str">
            <v>Utilities Electric</v>
          </cell>
          <cell r="X1941">
            <v>21000</v>
          </cell>
          <cell r="Y1941">
            <v>23000</v>
          </cell>
          <cell r="Z1941">
            <v>19000</v>
          </cell>
          <cell r="AA1941">
            <v>27000</v>
          </cell>
          <cell r="AB1941">
            <v>28000</v>
          </cell>
          <cell r="AC1941">
            <v>28000</v>
          </cell>
          <cell r="AD1941" t="str">
            <v>∆</v>
          </cell>
          <cell r="AE1941">
            <v>0</v>
          </cell>
        </row>
        <row r="1942">
          <cell r="V1942" t="str">
            <v>100.40.60.520-6100.02</v>
          </cell>
          <cell r="W1942" t="str">
            <v>Utilities Telephone</v>
          </cell>
          <cell r="X1942">
            <v>2000</v>
          </cell>
          <cell r="Y1942">
            <v>2000</v>
          </cell>
          <cell r="Z1942">
            <v>0</v>
          </cell>
          <cell r="AA1942">
            <v>0</v>
          </cell>
          <cell r="AB1942">
            <v>2200</v>
          </cell>
          <cell r="AC1942">
            <v>2200</v>
          </cell>
          <cell r="AD1942" t="str">
            <v>∆</v>
          </cell>
          <cell r="AE1942">
            <v>0</v>
          </cell>
        </row>
        <row r="1943">
          <cell r="V1943" t="str">
            <v>100.40.60.520-6200.01</v>
          </cell>
          <cell r="W1943" t="str">
            <v>Supplies Office</v>
          </cell>
          <cell r="X1943">
            <v>1000</v>
          </cell>
          <cell r="Y1943">
            <v>1000</v>
          </cell>
          <cell r="Z1943">
            <v>1000</v>
          </cell>
          <cell r="AA1943">
            <v>1000</v>
          </cell>
          <cell r="AB1943">
            <v>800</v>
          </cell>
          <cell r="AC1943">
            <v>800</v>
          </cell>
          <cell r="AD1943" t="str">
            <v>∆</v>
          </cell>
          <cell r="AE1943">
            <v>0</v>
          </cell>
        </row>
        <row r="1944">
          <cell r="V1944" t="str">
            <v>100.40.60.520-6200.02</v>
          </cell>
          <cell r="W1944" t="str">
            <v>Supplies Special Department</v>
          </cell>
          <cell r="X1944">
            <v>21000</v>
          </cell>
          <cell r="Y1944">
            <v>18000</v>
          </cell>
          <cell r="Z1944">
            <v>28000</v>
          </cell>
          <cell r="AA1944">
            <v>37000</v>
          </cell>
          <cell r="AB1944">
            <v>37708</v>
          </cell>
          <cell r="AC1944">
            <v>37708</v>
          </cell>
          <cell r="AD1944" t="str">
            <v>∆</v>
          </cell>
          <cell r="AE1944">
            <v>0</v>
          </cell>
        </row>
        <row r="1945">
          <cell r="V1945" t="str">
            <v>100.40.60.520-6200.03</v>
          </cell>
          <cell r="W1945" t="str">
            <v>Supplies Copier Maintenance &amp; Supplies</v>
          </cell>
          <cell r="X1945">
            <v>1000</v>
          </cell>
          <cell r="Y1945">
            <v>0</v>
          </cell>
          <cell r="Z1945">
            <v>1000</v>
          </cell>
          <cell r="AA1945">
            <v>1000</v>
          </cell>
          <cell r="AB1945">
            <v>700</v>
          </cell>
          <cell r="AC1945">
            <v>700</v>
          </cell>
          <cell r="AD1945" t="str">
            <v>∆</v>
          </cell>
          <cell r="AE1945">
            <v>0</v>
          </cell>
        </row>
        <row r="1946">
          <cell r="V1946" t="str">
            <v>100.40.60.520-6200.05</v>
          </cell>
          <cell r="W1946" t="str">
            <v>Supplies Gasoline</v>
          </cell>
          <cell r="X1946">
            <v>2000</v>
          </cell>
          <cell r="Y1946">
            <v>3000</v>
          </cell>
          <cell r="Z1946">
            <v>3000</v>
          </cell>
          <cell r="AA1946">
            <v>1000</v>
          </cell>
          <cell r="AB1946">
            <v>2850</v>
          </cell>
          <cell r="AC1946">
            <v>2850</v>
          </cell>
          <cell r="AD1946" t="str">
            <v>∆</v>
          </cell>
          <cell r="AE1946">
            <v>0</v>
          </cell>
        </row>
        <row r="1947">
          <cell r="V1947" t="str">
            <v>100.40.60.520-6200.06</v>
          </cell>
          <cell r="W1947" t="str">
            <v>Supplies Propane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350</v>
          </cell>
          <cell r="AC1947">
            <v>350</v>
          </cell>
          <cell r="AD1947" t="str">
            <v>∆</v>
          </cell>
          <cell r="AE1947">
            <v>0</v>
          </cell>
        </row>
        <row r="1948">
          <cell r="V1948" t="str">
            <v>100.40.60.520-6280.14</v>
          </cell>
          <cell r="W1948" t="str">
            <v>Supplies-Public Works Protective Clothing</v>
          </cell>
          <cell r="X1948">
            <v>1000</v>
          </cell>
          <cell r="Y1948">
            <v>0</v>
          </cell>
          <cell r="Z1948">
            <v>0</v>
          </cell>
          <cell r="AA1948">
            <v>1000</v>
          </cell>
          <cell r="AB1948">
            <v>1100</v>
          </cell>
          <cell r="AC1948">
            <v>1100</v>
          </cell>
          <cell r="AD1948" t="str">
            <v>∆</v>
          </cell>
          <cell r="AE1948">
            <v>0</v>
          </cell>
        </row>
        <row r="1949">
          <cell r="V1949" t="str">
            <v>100.40.60.520-6280.38</v>
          </cell>
          <cell r="W1949" t="str">
            <v>Supplies-Public Works Global Supplies</v>
          </cell>
          <cell r="X1949">
            <v>22000</v>
          </cell>
          <cell r="Y1949">
            <v>17000</v>
          </cell>
          <cell r="Z1949">
            <v>26000</v>
          </cell>
          <cell r="AA1949">
            <v>17000</v>
          </cell>
          <cell r="AB1949">
            <v>35000</v>
          </cell>
          <cell r="AC1949">
            <v>35000</v>
          </cell>
          <cell r="AD1949" t="str">
            <v>∆</v>
          </cell>
          <cell r="AE1949">
            <v>0</v>
          </cell>
        </row>
        <row r="1950">
          <cell r="V1950" t="str">
            <v>100.40.60.520-6300.01</v>
          </cell>
          <cell r="W1950" t="str">
            <v>Dues &amp; Subscriptions Memberships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 t="str">
            <v>∆</v>
          </cell>
          <cell r="AE1950">
            <v>0</v>
          </cell>
        </row>
        <row r="1951">
          <cell r="V1951" t="str">
            <v>100.40.60.520-6300.03</v>
          </cell>
          <cell r="W1951" t="str">
            <v>Dues &amp; Subscriptions Certifications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B1951">
            <v>300</v>
          </cell>
          <cell r="AC1951">
            <v>300</v>
          </cell>
          <cell r="AD1951" t="str">
            <v>∆</v>
          </cell>
          <cell r="AE1951">
            <v>0</v>
          </cell>
        </row>
        <row r="1952">
          <cell r="V1952" t="str">
            <v>100.40.60.520-6350.01</v>
          </cell>
          <cell r="W1952" t="str">
            <v>Maintenance Agreements &amp; Licenses License/Software Maintenance</v>
          </cell>
          <cell r="X1952">
            <v>8000</v>
          </cell>
          <cell r="Y1952">
            <v>9000</v>
          </cell>
          <cell r="Z1952">
            <v>8000</v>
          </cell>
          <cell r="AA1952">
            <v>9000</v>
          </cell>
          <cell r="AB1952">
            <v>14600</v>
          </cell>
          <cell r="AC1952">
            <v>14600</v>
          </cell>
          <cell r="AD1952" t="str">
            <v>∆</v>
          </cell>
          <cell r="AE1952">
            <v>0</v>
          </cell>
        </row>
        <row r="1953">
          <cell r="V1953" t="str">
            <v>100.40.60.520-6350.03</v>
          </cell>
          <cell r="W1953" t="str">
            <v>Maintenance Agreements &amp; Licenses Maintenance Agreements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 t="str">
            <v>∆</v>
          </cell>
          <cell r="AE1953">
            <v>0</v>
          </cell>
        </row>
        <row r="1954">
          <cell r="V1954" t="str">
            <v>100.40.60.520-6375.07</v>
          </cell>
          <cell r="W1954" t="str">
            <v>Operating Fees Permit</v>
          </cell>
          <cell r="X1954">
            <v>4000</v>
          </cell>
          <cell r="Y1954">
            <v>4000</v>
          </cell>
          <cell r="Z1954">
            <v>3000</v>
          </cell>
          <cell r="AA1954">
            <v>3000</v>
          </cell>
          <cell r="AB1954">
            <v>5815</v>
          </cell>
          <cell r="AC1954">
            <v>5815</v>
          </cell>
          <cell r="AD1954" t="str">
            <v>∆</v>
          </cell>
          <cell r="AE1954">
            <v>0</v>
          </cell>
        </row>
        <row r="1955">
          <cell r="V1955" t="str">
            <v>100.40.60.520-6400.02</v>
          </cell>
          <cell r="W1955" t="str">
            <v>Repairs &amp; Maintenance Minor Equipment/Other</v>
          </cell>
          <cell r="X1955">
            <v>4000</v>
          </cell>
          <cell r="Y1955">
            <v>4000</v>
          </cell>
          <cell r="Z1955">
            <v>3000</v>
          </cell>
          <cell r="AA1955">
            <v>4000</v>
          </cell>
          <cell r="AB1955">
            <v>5000</v>
          </cell>
          <cell r="AC1955">
            <v>5000</v>
          </cell>
          <cell r="AD1955" t="str">
            <v>∆</v>
          </cell>
          <cell r="AE1955">
            <v>0</v>
          </cell>
        </row>
        <row r="1956">
          <cell r="V1956" t="str">
            <v>100.40.60.520-6400.04</v>
          </cell>
          <cell r="W1956" t="str">
            <v>Repairs &amp; Maintenance Equipment Rental</v>
          </cell>
          <cell r="X1956">
            <v>3000</v>
          </cell>
          <cell r="Y1956">
            <v>3000</v>
          </cell>
          <cell r="Z1956">
            <v>2000</v>
          </cell>
          <cell r="AA1956">
            <v>5000</v>
          </cell>
          <cell r="AB1956">
            <v>9500</v>
          </cell>
          <cell r="AC1956">
            <v>9500</v>
          </cell>
          <cell r="AD1956" t="str">
            <v>∆</v>
          </cell>
          <cell r="AE1956">
            <v>0</v>
          </cell>
        </row>
        <row r="1957">
          <cell r="V1957" t="str">
            <v>100.40.60.520-6400.05</v>
          </cell>
          <cell r="W1957" t="str">
            <v>Repairs &amp; Maintenance Vehicle</v>
          </cell>
          <cell r="X1957">
            <v>131000</v>
          </cell>
          <cell r="Y1957">
            <v>194000</v>
          </cell>
          <cell r="Z1957">
            <v>135000</v>
          </cell>
          <cell r="AA1957">
            <v>152000</v>
          </cell>
          <cell r="AB1957">
            <v>200000</v>
          </cell>
          <cell r="AC1957">
            <v>240000</v>
          </cell>
          <cell r="AD1957" t="str">
            <v>∆</v>
          </cell>
          <cell r="AE1957">
            <v>40000</v>
          </cell>
        </row>
        <row r="1958">
          <cell r="V1958" t="str">
            <v>100.40.60.520-6400.20</v>
          </cell>
          <cell r="W1958" t="str">
            <v>Repairs &amp; Maintenance Property Maintenance</v>
          </cell>
          <cell r="X1958">
            <v>6000</v>
          </cell>
          <cell r="Y1958">
            <v>6000</v>
          </cell>
          <cell r="Z1958">
            <v>7000</v>
          </cell>
          <cell r="AA1958">
            <v>6000</v>
          </cell>
          <cell r="AB1958">
            <v>6800</v>
          </cell>
          <cell r="AC1958">
            <v>6800</v>
          </cell>
          <cell r="AD1958" t="str">
            <v>∆</v>
          </cell>
          <cell r="AE1958">
            <v>0</v>
          </cell>
        </row>
        <row r="1959">
          <cell r="V1959" t="str">
            <v>100.40.60.520-6500.04</v>
          </cell>
          <cell r="W1959" t="str">
            <v>Claims &amp; Insurance Insurance Premiums</v>
          </cell>
          <cell r="X1959">
            <v>7000</v>
          </cell>
          <cell r="Y1959">
            <v>9000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 t="str">
            <v>∆</v>
          </cell>
          <cell r="AE1959">
            <v>0</v>
          </cell>
        </row>
        <row r="1960">
          <cell r="V1960" t="str">
            <v>100.40.60.520-6600.01</v>
          </cell>
          <cell r="W1960" t="str">
            <v>Administrative Expenses Meetings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B1960">
            <v>200</v>
          </cell>
          <cell r="AC1960">
            <v>200</v>
          </cell>
          <cell r="AD1960" t="str">
            <v>∆</v>
          </cell>
          <cell r="AE1960">
            <v>0</v>
          </cell>
        </row>
        <row r="1961">
          <cell r="V1961" t="str">
            <v>100.40.60.520-6600.04</v>
          </cell>
          <cell r="W1961" t="str">
            <v>Administrative Expenses Training/Conferences</v>
          </cell>
          <cell r="X1961">
            <v>0</v>
          </cell>
          <cell r="Y1961">
            <v>0</v>
          </cell>
          <cell r="Z1961">
            <v>1000</v>
          </cell>
          <cell r="AA1961">
            <v>1000</v>
          </cell>
          <cell r="AB1961">
            <v>2100</v>
          </cell>
          <cell r="AC1961">
            <v>2100</v>
          </cell>
          <cell r="AD1961" t="str">
            <v>∆</v>
          </cell>
          <cell r="AE1961">
            <v>0</v>
          </cell>
        </row>
        <row r="1962">
          <cell r="V1962" t="str">
            <v>100.40.60.520-6600.07</v>
          </cell>
          <cell r="W1962" t="str">
            <v>Administrative Expenses Employee Recruitment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 t="str">
            <v>∆</v>
          </cell>
          <cell r="AE1962">
            <v>0</v>
          </cell>
        </row>
        <row r="1963">
          <cell r="W1963" t="str">
            <v>TOTAL : OPERATIONS</v>
          </cell>
          <cell r="X1963">
            <v>235000</v>
          </cell>
          <cell r="Y1963">
            <v>294000</v>
          </cell>
          <cell r="Z1963">
            <v>239000</v>
          </cell>
          <cell r="AA1963">
            <v>266000</v>
          </cell>
          <cell r="AB1963">
            <v>354523</v>
          </cell>
          <cell r="AC1963">
            <v>394523</v>
          </cell>
          <cell r="AD1963" t="str">
            <v>∆</v>
          </cell>
          <cell r="AE1963">
            <v>40000</v>
          </cell>
        </row>
        <row r="1964">
          <cell r="AB1964" t="str">
            <v/>
          </cell>
          <cell r="AC1964" t="str">
            <v/>
          </cell>
          <cell r="AD1964" t="str">
            <v>∆</v>
          </cell>
        </row>
        <row r="1965">
          <cell r="V1965" t="str">
            <v>[100] GENERAL FUND : PUBLIC WORKS : FLEET</v>
          </cell>
        </row>
        <row r="1966">
          <cell r="V1966" t="str">
            <v>LIGHT DUTY : CAPITAL</v>
          </cell>
          <cell r="AB1966" t="str">
            <v/>
          </cell>
          <cell r="AC1966" t="str">
            <v/>
          </cell>
          <cell r="AD1966" t="str">
            <v>∆</v>
          </cell>
        </row>
        <row r="1967">
          <cell r="V1967" t="str">
            <v>100.40.60.520-7000.03</v>
          </cell>
          <cell r="W1967" t="str">
            <v>Capital Outlay Equipment New</v>
          </cell>
          <cell r="X1967">
            <v>0</v>
          </cell>
          <cell r="Y1967">
            <v>0</v>
          </cell>
          <cell r="Z1967">
            <v>20000</v>
          </cell>
          <cell r="AA1967">
            <v>0</v>
          </cell>
          <cell r="AB1967">
            <v>0</v>
          </cell>
          <cell r="AC1967">
            <v>0</v>
          </cell>
          <cell r="AD1967" t="str">
            <v>∆</v>
          </cell>
          <cell r="AE1967">
            <v>0</v>
          </cell>
        </row>
        <row r="1968">
          <cell r="W1968" t="str">
            <v>TOTAL : CAPITAL</v>
          </cell>
          <cell r="X1968">
            <v>0</v>
          </cell>
          <cell r="Y1968">
            <v>0</v>
          </cell>
          <cell r="Z1968">
            <v>20000</v>
          </cell>
          <cell r="AA1968">
            <v>0</v>
          </cell>
          <cell r="AB1968">
            <v>0</v>
          </cell>
          <cell r="AC1968">
            <v>0</v>
          </cell>
          <cell r="AD1968" t="str">
            <v>∆</v>
          </cell>
          <cell r="AE1968">
            <v>0</v>
          </cell>
        </row>
        <row r="1969">
          <cell r="AB1969" t="str">
            <v/>
          </cell>
          <cell r="AC1969" t="str">
            <v/>
          </cell>
          <cell r="AD1969" t="str">
            <v>∆</v>
          </cell>
        </row>
        <row r="1970">
          <cell r="V1970" t="str">
            <v>[100] GENERAL FUND : PUBLIC WORKS : FLEET</v>
          </cell>
        </row>
        <row r="1971">
          <cell r="V1971" t="str">
            <v>HEAVY DUTY : PERSONNEL</v>
          </cell>
          <cell r="AB1971" t="str">
            <v/>
          </cell>
          <cell r="AC1971" t="str">
            <v/>
          </cell>
          <cell r="AD1971" t="str">
            <v>∆</v>
          </cell>
        </row>
        <row r="1972">
          <cell r="V1972" t="str">
            <v>100.40.60.530-5000.01</v>
          </cell>
          <cell r="W1972" t="str">
            <v>Salaries Regular</v>
          </cell>
          <cell r="X1972">
            <v>32000</v>
          </cell>
          <cell r="Y1972">
            <v>34000</v>
          </cell>
          <cell r="Z1972">
            <v>36000</v>
          </cell>
          <cell r="AA1972">
            <v>0</v>
          </cell>
          <cell r="AB1972">
            <v>0</v>
          </cell>
          <cell r="AC1972">
            <v>0</v>
          </cell>
          <cell r="AD1972" t="str">
            <v>∆</v>
          </cell>
          <cell r="AE1972">
            <v>0</v>
          </cell>
        </row>
        <row r="1973">
          <cell r="V1973" t="str">
            <v>100.40.60.530-5000.03</v>
          </cell>
          <cell r="W1973" t="str">
            <v>Salaries Overtime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B1973">
            <v>0</v>
          </cell>
          <cell r="AC1973">
            <v>0</v>
          </cell>
          <cell r="AD1973" t="str">
            <v>∆</v>
          </cell>
          <cell r="AE1973">
            <v>0</v>
          </cell>
        </row>
        <row r="1974">
          <cell r="V1974" t="str">
            <v>100.40.60.530-5000.08</v>
          </cell>
          <cell r="W1974" t="str">
            <v>Salaries Longevity Pay</v>
          </cell>
          <cell r="X1974">
            <v>0</v>
          </cell>
          <cell r="Y1974">
            <v>1000</v>
          </cell>
          <cell r="Z1974">
            <v>1000</v>
          </cell>
          <cell r="AA1974">
            <v>0</v>
          </cell>
          <cell r="AB1974">
            <v>0</v>
          </cell>
          <cell r="AC1974">
            <v>0</v>
          </cell>
          <cell r="AD1974" t="str">
            <v>∆</v>
          </cell>
          <cell r="AE1974">
            <v>0</v>
          </cell>
        </row>
        <row r="1975">
          <cell r="V1975" t="str">
            <v>100.40.60.530-5100.00</v>
          </cell>
          <cell r="W1975" t="str">
            <v>Benefits PERS Pool Liability</v>
          </cell>
          <cell r="X1975">
            <v>6000</v>
          </cell>
          <cell r="Y1975">
            <v>6000</v>
          </cell>
          <cell r="Z1975">
            <v>7000</v>
          </cell>
          <cell r="AA1975">
            <v>0</v>
          </cell>
          <cell r="AB1975">
            <v>0</v>
          </cell>
          <cell r="AC1975">
            <v>0</v>
          </cell>
          <cell r="AD1975" t="str">
            <v>∆</v>
          </cell>
          <cell r="AE1975">
            <v>0</v>
          </cell>
        </row>
        <row r="1976">
          <cell r="V1976" t="str">
            <v>100.40.60.530-5100.01</v>
          </cell>
          <cell r="W1976" t="str">
            <v>Benefits Retirement</v>
          </cell>
          <cell r="X1976">
            <v>4000</v>
          </cell>
          <cell r="Y1976">
            <v>4000</v>
          </cell>
          <cell r="Z1976">
            <v>4000</v>
          </cell>
          <cell r="AA1976">
            <v>0</v>
          </cell>
          <cell r="AB1976">
            <v>0</v>
          </cell>
          <cell r="AC1976">
            <v>0</v>
          </cell>
          <cell r="AD1976" t="str">
            <v>∆</v>
          </cell>
          <cell r="AE1976">
            <v>0</v>
          </cell>
        </row>
        <row r="1977">
          <cell r="V1977" t="str">
            <v>100.40.60.530-5100.02</v>
          </cell>
          <cell r="W1977" t="str">
            <v>Benefits Health Insurance</v>
          </cell>
          <cell r="X1977">
            <v>11000</v>
          </cell>
          <cell r="Y1977">
            <v>11000</v>
          </cell>
          <cell r="Z1977">
            <v>11000</v>
          </cell>
          <cell r="AA1977">
            <v>0</v>
          </cell>
          <cell r="AB1977">
            <v>0</v>
          </cell>
          <cell r="AC1977">
            <v>0</v>
          </cell>
          <cell r="AD1977" t="str">
            <v>∆</v>
          </cell>
          <cell r="AE1977">
            <v>0</v>
          </cell>
        </row>
        <row r="1978">
          <cell r="V1978" t="str">
            <v>100.40.60.530-5100.03</v>
          </cell>
          <cell r="W1978" t="str">
            <v>Benefits Dental Insurance</v>
          </cell>
          <cell r="X1978">
            <v>1000</v>
          </cell>
          <cell r="Y1978">
            <v>1000</v>
          </cell>
          <cell r="Z1978">
            <v>1000</v>
          </cell>
          <cell r="AA1978">
            <v>0</v>
          </cell>
          <cell r="AB1978">
            <v>0</v>
          </cell>
          <cell r="AC1978">
            <v>0</v>
          </cell>
          <cell r="AD1978" t="str">
            <v>∆</v>
          </cell>
          <cell r="AE1978">
            <v>0</v>
          </cell>
        </row>
        <row r="1979">
          <cell r="V1979" t="str">
            <v>100.40.60.530-5100.04</v>
          </cell>
          <cell r="W1979" t="str">
            <v>Benefits Vision Insurance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B1979">
            <v>0</v>
          </cell>
          <cell r="AC1979">
            <v>0</v>
          </cell>
          <cell r="AD1979" t="str">
            <v>∆</v>
          </cell>
          <cell r="AE1979">
            <v>0</v>
          </cell>
        </row>
        <row r="1980">
          <cell r="V1980" t="str">
            <v>100.40.60.530-5100.05</v>
          </cell>
          <cell r="W1980" t="str">
            <v>Benefits Life Insurance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 t="str">
            <v>∆</v>
          </cell>
          <cell r="AE1980">
            <v>0</v>
          </cell>
        </row>
        <row r="1981">
          <cell r="V1981" t="str">
            <v>100.40.60.530-5100.06</v>
          </cell>
          <cell r="W1981" t="str">
            <v>Benefits Worker's Comp</v>
          </cell>
          <cell r="X1981">
            <v>1000</v>
          </cell>
          <cell r="Y1981">
            <v>1000</v>
          </cell>
          <cell r="Z1981">
            <v>0</v>
          </cell>
          <cell r="AA1981">
            <v>0</v>
          </cell>
          <cell r="AB1981">
            <v>0</v>
          </cell>
          <cell r="AC1981">
            <v>0</v>
          </cell>
          <cell r="AD1981" t="str">
            <v>∆</v>
          </cell>
          <cell r="AE1981">
            <v>0</v>
          </cell>
        </row>
        <row r="1982">
          <cell r="V1982" t="str">
            <v>100.40.60.530-5100.07</v>
          </cell>
          <cell r="W1982" t="str">
            <v>Benefits Long Term Disability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 t="str">
            <v>∆</v>
          </cell>
          <cell r="AE1982">
            <v>0</v>
          </cell>
        </row>
        <row r="1983">
          <cell r="V1983" t="str">
            <v>100.40.60.530-5100.08</v>
          </cell>
          <cell r="W1983" t="str">
            <v>Benefits Deferred Compensation</v>
          </cell>
          <cell r="X1983">
            <v>2000</v>
          </cell>
          <cell r="Y1983">
            <v>2000</v>
          </cell>
          <cell r="Z1983">
            <v>2000</v>
          </cell>
          <cell r="AA1983">
            <v>0</v>
          </cell>
          <cell r="AB1983">
            <v>0</v>
          </cell>
          <cell r="AC1983">
            <v>0</v>
          </cell>
          <cell r="AD1983" t="str">
            <v>∆</v>
          </cell>
          <cell r="AE1983">
            <v>0</v>
          </cell>
        </row>
        <row r="1984">
          <cell r="V1984" t="str">
            <v>100.40.60.530-5100.10</v>
          </cell>
          <cell r="W1984" t="str">
            <v>Benefits Uniform Allowance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>
            <v>0</v>
          </cell>
          <cell r="AC1984">
            <v>0</v>
          </cell>
          <cell r="AD1984" t="str">
            <v>∆</v>
          </cell>
          <cell r="AE1984">
            <v>0</v>
          </cell>
        </row>
        <row r="1985">
          <cell r="V1985" t="str">
            <v>100.40.60.530-5100.11</v>
          </cell>
          <cell r="W1985" t="str">
            <v>Benefits Medicare</v>
          </cell>
          <cell r="X1985">
            <v>1000</v>
          </cell>
          <cell r="Y1985">
            <v>1000</v>
          </cell>
          <cell r="Z1985">
            <v>1000</v>
          </cell>
          <cell r="AA1985">
            <v>0</v>
          </cell>
          <cell r="AB1985">
            <v>0</v>
          </cell>
          <cell r="AC1985">
            <v>0</v>
          </cell>
          <cell r="AD1985" t="str">
            <v>∆</v>
          </cell>
          <cell r="AE1985">
            <v>0</v>
          </cell>
        </row>
        <row r="1986">
          <cell r="V1986" t="str">
            <v>100.40.60.530-5100.12</v>
          </cell>
          <cell r="W1986" t="str">
            <v>Benefits Annual Physical Exam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0</v>
          </cell>
          <cell r="AD1986" t="str">
            <v>∆</v>
          </cell>
          <cell r="AE1986">
            <v>0</v>
          </cell>
        </row>
        <row r="1987">
          <cell r="W1987" t="str">
            <v>TOTAL : PERSONNEL</v>
          </cell>
          <cell r="X1987">
            <v>58000</v>
          </cell>
          <cell r="Y1987">
            <v>61000</v>
          </cell>
          <cell r="Z1987">
            <v>63000</v>
          </cell>
          <cell r="AA1987">
            <v>0</v>
          </cell>
          <cell r="AB1987">
            <v>0</v>
          </cell>
          <cell r="AC1987">
            <v>0</v>
          </cell>
          <cell r="AD1987" t="str">
            <v>∆</v>
          </cell>
          <cell r="AE1987">
            <v>0</v>
          </cell>
        </row>
        <row r="1988">
          <cell r="AB1988" t="str">
            <v/>
          </cell>
          <cell r="AC1988" t="str">
            <v/>
          </cell>
          <cell r="AD1988" t="str">
            <v>∆</v>
          </cell>
        </row>
        <row r="1989">
          <cell r="V1989" t="str">
            <v>[100] GENERAL FUND : PUBLIC WORKS : FLEET</v>
          </cell>
        </row>
        <row r="1990">
          <cell r="V1990" t="str">
            <v>HEAVY DUTY : OPERATIONS</v>
          </cell>
          <cell r="AB1990" t="str">
            <v/>
          </cell>
          <cell r="AC1990" t="str">
            <v/>
          </cell>
          <cell r="AD1990" t="str">
            <v>∆</v>
          </cell>
        </row>
        <row r="1991">
          <cell r="V1991" t="str">
            <v>100.40.60.530-6000.09</v>
          </cell>
          <cell r="W1991" t="str">
            <v>Professional Services Uniform</v>
          </cell>
          <cell r="X1991">
            <v>1000</v>
          </cell>
          <cell r="Y1991">
            <v>1000</v>
          </cell>
          <cell r="Z1991">
            <v>2000</v>
          </cell>
          <cell r="AA1991">
            <v>1000</v>
          </cell>
          <cell r="AB1991">
            <v>1500</v>
          </cell>
          <cell r="AC1991">
            <v>1500</v>
          </cell>
          <cell r="AD1991" t="str">
            <v>∆</v>
          </cell>
          <cell r="AE1991">
            <v>0</v>
          </cell>
        </row>
        <row r="1992">
          <cell r="V1992" t="str">
            <v>100.40.60.530-6100.01</v>
          </cell>
          <cell r="W1992" t="str">
            <v>Utilities Electric</v>
          </cell>
          <cell r="X1992">
            <v>21000</v>
          </cell>
          <cell r="Y1992">
            <v>23000</v>
          </cell>
          <cell r="Z1992">
            <v>19000</v>
          </cell>
          <cell r="AA1992">
            <v>23000</v>
          </cell>
          <cell r="AB1992">
            <v>25000</v>
          </cell>
          <cell r="AC1992">
            <v>25000</v>
          </cell>
          <cell r="AD1992" t="str">
            <v>∆</v>
          </cell>
          <cell r="AE1992">
            <v>0</v>
          </cell>
        </row>
        <row r="1993">
          <cell r="V1993" t="str">
            <v>100.40.60.530-6100.02</v>
          </cell>
          <cell r="W1993" t="str">
            <v>Utilities Telephone</v>
          </cell>
          <cell r="X1993">
            <v>2000</v>
          </cell>
          <cell r="Y1993">
            <v>2000</v>
          </cell>
          <cell r="Z1993">
            <v>0</v>
          </cell>
          <cell r="AA1993">
            <v>0</v>
          </cell>
          <cell r="AB1993">
            <v>13000</v>
          </cell>
          <cell r="AC1993">
            <v>13000</v>
          </cell>
          <cell r="AD1993" t="str">
            <v>∆</v>
          </cell>
          <cell r="AE1993">
            <v>0</v>
          </cell>
        </row>
        <row r="1994">
          <cell r="V1994" t="str">
            <v>100.40.60.530-6200.01</v>
          </cell>
          <cell r="W1994" t="str">
            <v>Supplies Office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B1994">
            <v>0</v>
          </cell>
          <cell r="AC1994">
            <v>0</v>
          </cell>
          <cell r="AD1994" t="str">
            <v>∆</v>
          </cell>
          <cell r="AE1994">
            <v>0</v>
          </cell>
        </row>
        <row r="1995">
          <cell r="V1995" t="str">
            <v>100.40.60.530-6200.02</v>
          </cell>
          <cell r="W1995" t="str">
            <v>Supplies Special Department</v>
          </cell>
          <cell r="X1995">
            <v>8000</v>
          </cell>
          <cell r="Y1995">
            <v>7000</v>
          </cell>
          <cell r="Z1995">
            <v>5000</v>
          </cell>
          <cell r="AA1995">
            <v>13000</v>
          </cell>
          <cell r="AB1995">
            <v>13500</v>
          </cell>
          <cell r="AC1995">
            <v>13500</v>
          </cell>
          <cell r="AD1995" t="str">
            <v>∆</v>
          </cell>
          <cell r="AE1995">
            <v>0</v>
          </cell>
        </row>
        <row r="1996">
          <cell r="V1996" t="str">
            <v>100.40.60.530-6200.03</v>
          </cell>
          <cell r="W1996" t="str">
            <v>Supplies Copier Maintenance &amp; Supplies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 t="str">
            <v>∆</v>
          </cell>
          <cell r="AE1996">
            <v>0</v>
          </cell>
        </row>
        <row r="1997">
          <cell r="V1997" t="str">
            <v>100.40.60.530-6200.05</v>
          </cell>
          <cell r="W1997" t="str">
            <v>Supplies Gasoline</v>
          </cell>
          <cell r="X1997">
            <v>2000</v>
          </cell>
          <cell r="Y1997">
            <v>2000</v>
          </cell>
          <cell r="Z1997">
            <v>1000</v>
          </cell>
          <cell r="AA1997">
            <v>1000</v>
          </cell>
          <cell r="AB1997">
            <v>1000</v>
          </cell>
          <cell r="AC1997">
            <v>1000</v>
          </cell>
          <cell r="AD1997" t="str">
            <v>∆</v>
          </cell>
          <cell r="AE1997">
            <v>0</v>
          </cell>
        </row>
        <row r="1998">
          <cell r="V1998" t="str">
            <v>100.40.60.530-6200.06</v>
          </cell>
          <cell r="W1998" t="str">
            <v>Supplies Propane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>
            <v>350</v>
          </cell>
          <cell r="AC1998">
            <v>350</v>
          </cell>
          <cell r="AD1998" t="str">
            <v>∆</v>
          </cell>
          <cell r="AE1998">
            <v>0</v>
          </cell>
        </row>
        <row r="1999">
          <cell r="V1999" t="str">
            <v>100.40.60.530-6280.14</v>
          </cell>
          <cell r="W1999" t="str">
            <v>Supplies-Public Works Protective Clothing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B1999">
            <v>1000</v>
          </cell>
          <cell r="AC1999">
            <v>1000</v>
          </cell>
          <cell r="AD1999" t="str">
            <v>∆</v>
          </cell>
          <cell r="AE1999">
            <v>0</v>
          </cell>
        </row>
        <row r="2000">
          <cell r="V2000" t="str">
            <v>100.40.60.530-6280.38</v>
          </cell>
          <cell r="W2000" t="str">
            <v>Supplies-Public Works Global Supplies</v>
          </cell>
          <cell r="X2000">
            <v>6000</v>
          </cell>
          <cell r="Y2000">
            <v>9000</v>
          </cell>
          <cell r="Z2000">
            <v>10000</v>
          </cell>
          <cell r="AA2000">
            <v>6000</v>
          </cell>
          <cell r="AB2000">
            <v>10000</v>
          </cell>
          <cell r="AC2000">
            <v>10000</v>
          </cell>
          <cell r="AD2000" t="str">
            <v>∆</v>
          </cell>
          <cell r="AE2000">
            <v>0</v>
          </cell>
        </row>
        <row r="2001">
          <cell r="V2001" t="str">
            <v>100.40.60.530-6300.03</v>
          </cell>
          <cell r="W2001" t="str">
            <v>Dues &amp; Subscriptions Certifications</v>
          </cell>
          <cell r="X2001">
            <v>0</v>
          </cell>
          <cell r="Y2001">
            <v>0</v>
          </cell>
          <cell r="Z2001">
            <v>0</v>
          </cell>
          <cell r="AA2001">
            <v>0</v>
          </cell>
          <cell r="AB2001">
            <v>150</v>
          </cell>
          <cell r="AC2001">
            <v>150</v>
          </cell>
          <cell r="AD2001" t="str">
            <v>∆</v>
          </cell>
          <cell r="AE2001">
            <v>0</v>
          </cell>
        </row>
        <row r="2002">
          <cell r="V2002" t="str">
            <v>100.40.60.530-6350.01</v>
          </cell>
          <cell r="W2002" t="str">
            <v>Maintenance Agreements &amp; Licenses License/Software Maintenance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0</v>
          </cell>
          <cell r="AD2002" t="str">
            <v>∆</v>
          </cell>
          <cell r="AE2002">
            <v>0</v>
          </cell>
        </row>
        <row r="2003">
          <cell r="V2003" t="str">
            <v>100.40.60.530-6350.03</v>
          </cell>
          <cell r="W2003" t="str">
            <v>Maintenance Agreements &amp; Licenses Maintenance Agreements</v>
          </cell>
          <cell r="X2003">
            <v>0</v>
          </cell>
          <cell r="Y2003">
            <v>0</v>
          </cell>
          <cell r="Z2003">
            <v>0</v>
          </cell>
          <cell r="AA2003">
            <v>0</v>
          </cell>
          <cell r="AB2003">
            <v>0</v>
          </cell>
          <cell r="AC2003">
            <v>0</v>
          </cell>
          <cell r="AD2003" t="str">
            <v>∆</v>
          </cell>
          <cell r="AE2003">
            <v>0</v>
          </cell>
        </row>
        <row r="2004">
          <cell r="V2004" t="str">
            <v>100.40.60.530-6400.02</v>
          </cell>
          <cell r="W2004" t="str">
            <v>Repairs &amp; Maintenance Minor Equipment/Other</v>
          </cell>
          <cell r="X2004">
            <v>2000</v>
          </cell>
          <cell r="Y2004">
            <v>4000</v>
          </cell>
          <cell r="Z2004">
            <v>1000</v>
          </cell>
          <cell r="AA2004">
            <v>2000</v>
          </cell>
          <cell r="AB2004">
            <v>5000</v>
          </cell>
          <cell r="AC2004">
            <v>5000</v>
          </cell>
          <cell r="AD2004" t="str">
            <v>∆</v>
          </cell>
          <cell r="AE2004">
            <v>0</v>
          </cell>
        </row>
        <row r="2005">
          <cell r="V2005" t="str">
            <v>100.40.60.530-6400.04</v>
          </cell>
          <cell r="W2005" t="str">
            <v>Repairs &amp; Maintenance Equipment Rental</v>
          </cell>
          <cell r="X2005">
            <v>1000</v>
          </cell>
          <cell r="Y2005">
            <v>4000</v>
          </cell>
          <cell r="Z2005">
            <v>1000</v>
          </cell>
          <cell r="AA2005">
            <v>1000</v>
          </cell>
          <cell r="AB2005">
            <v>3500</v>
          </cell>
          <cell r="AC2005">
            <v>3500</v>
          </cell>
          <cell r="AD2005" t="str">
            <v>∆</v>
          </cell>
          <cell r="AE2005">
            <v>0</v>
          </cell>
        </row>
        <row r="2006">
          <cell r="V2006" t="str">
            <v>100.40.60.530-6400.05</v>
          </cell>
          <cell r="W2006" t="str">
            <v>Repairs &amp; Maintenance Vehicle</v>
          </cell>
          <cell r="X2006">
            <v>82000</v>
          </cell>
          <cell r="Y2006">
            <v>61000</v>
          </cell>
          <cell r="Z2006">
            <v>78000</v>
          </cell>
          <cell r="AA2006">
            <v>68000</v>
          </cell>
          <cell r="AB2006">
            <v>97611</v>
          </cell>
          <cell r="AC2006">
            <v>123611</v>
          </cell>
          <cell r="AD2006" t="str">
            <v>∆</v>
          </cell>
          <cell r="AE2006">
            <v>26000</v>
          </cell>
        </row>
        <row r="2007">
          <cell r="V2007" t="str">
            <v>100.40.60.530-6500.04</v>
          </cell>
          <cell r="W2007" t="str">
            <v>Claims &amp; Insurance Insurance Premiums</v>
          </cell>
          <cell r="X2007">
            <v>3000</v>
          </cell>
          <cell r="Y2007">
            <v>4000</v>
          </cell>
          <cell r="Z2007">
            <v>0</v>
          </cell>
          <cell r="AA2007">
            <v>0</v>
          </cell>
          <cell r="AB2007">
            <v>1000</v>
          </cell>
          <cell r="AC2007">
            <v>1000</v>
          </cell>
          <cell r="AD2007" t="str">
            <v>∆</v>
          </cell>
          <cell r="AE2007">
            <v>0</v>
          </cell>
        </row>
        <row r="2008">
          <cell r="V2008" t="str">
            <v>100.40.60.530-6600.01</v>
          </cell>
          <cell r="W2008" t="str">
            <v>Administrative Expenses Meetings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B2008">
            <v>0</v>
          </cell>
          <cell r="AC2008">
            <v>0</v>
          </cell>
          <cell r="AD2008" t="str">
            <v>∆</v>
          </cell>
          <cell r="AE2008">
            <v>0</v>
          </cell>
        </row>
        <row r="2009">
          <cell r="V2009" t="str">
            <v>100.40.60.530-6600.04</v>
          </cell>
          <cell r="W2009" t="str">
            <v>Administrative Expenses Training/Conferences</v>
          </cell>
          <cell r="X2009">
            <v>0</v>
          </cell>
          <cell r="Y2009">
            <v>0</v>
          </cell>
          <cell r="Z2009">
            <v>0</v>
          </cell>
          <cell r="AA2009">
            <v>0</v>
          </cell>
          <cell r="AB2009">
            <v>1000</v>
          </cell>
          <cell r="AC2009">
            <v>1000</v>
          </cell>
          <cell r="AD2009" t="str">
            <v>∆</v>
          </cell>
          <cell r="AE2009">
            <v>0</v>
          </cell>
        </row>
        <row r="2010">
          <cell r="V2010" t="str">
            <v>100.40.60.530-6600.07</v>
          </cell>
          <cell r="W2010" t="str">
            <v>Administrative Expenses Employee Recruitment</v>
          </cell>
          <cell r="X2010">
            <v>0</v>
          </cell>
          <cell r="Y2010">
            <v>0</v>
          </cell>
          <cell r="Z2010">
            <v>0</v>
          </cell>
          <cell r="AA2010">
            <v>0</v>
          </cell>
          <cell r="AB2010">
            <v>0</v>
          </cell>
          <cell r="AC2010">
            <v>0</v>
          </cell>
          <cell r="AD2010" t="str">
            <v>∆</v>
          </cell>
          <cell r="AE2010">
            <v>0</v>
          </cell>
        </row>
        <row r="2011">
          <cell r="W2011" t="str">
            <v>TOTAL : OPERATIONS</v>
          </cell>
          <cell r="X2011">
            <v>128000</v>
          </cell>
          <cell r="Y2011">
            <v>117000</v>
          </cell>
          <cell r="Z2011">
            <v>117000</v>
          </cell>
          <cell r="AA2011">
            <v>115000</v>
          </cell>
          <cell r="AB2011">
            <v>173611</v>
          </cell>
          <cell r="AC2011">
            <v>199611</v>
          </cell>
          <cell r="AD2011" t="str">
            <v>∆</v>
          </cell>
          <cell r="AE2011">
            <v>26000</v>
          </cell>
        </row>
        <row r="2012">
          <cell r="AB2012" t="str">
            <v/>
          </cell>
          <cell r="AC2012" t="str">
            <v/>
          </cell>
          <cell r="AD2012" t="str">
            <v>∆</v>
          </cell>
        </row>
        <row r="2013">
          <cell r="V2013" t="str">
            <v>[100] GENERAL FUND : PUBLIC WORKS : STORM DRAINAGE</v>
          </cell>
        </row>
        <row r="2014">
          <cell r="V2014" t="str">
            <v>ADMINISTRATION/ENGINEERING : PERSONNEL</v>
          </cell>
          <cell r="AB2014" t="str">
            <v/>
          </cell>
          <cell r="AC2014" t="str">
            <v/>
          </cell>
          <cell r="AD2014" t="str">
            <v>∆</v>
          </cell>
        </row>
        <row r="2015">
          <cell r="V2015" t="str">
            <v>100.40.65.015-5000.01</v>
          </cell>
          <cell r="W2015" t="str">
            <v>Salaries Regular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B2015">
            <v>0</v>
          </cell>
          <cell r="AC2015">
            <v>0</v>
          </cell>
          <cell r="AD2015" t="str">
            <v>∆</v>
          </cell>
          <cell r="AE2015">
            <v>0</v>
          </cell>
        </row>
        <row r="2016">
          <cell r="V2016" t="str">
            <v>100.40.65.015-5000.03</v>
          </cell>
          <cell r="W2016" t="str">
            <v>Salaries Overtime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 t="str">
            <v>∆</v>
          </cell>
          <cell r="AE2016">
            <v>0</v>
          </cell>
        </row>
        <row r="2017">
          <cell r="V2017" t="str">
            <v>100.40.65.015-5000.07</v>
          </cell>
          <cell r="W2017" t="str">
            <v>Salaries Admin Leave Pay</v>
          </cell>
          <cell r="X2017">
            <v>0</v>
          </cell>
          <cell r="Y2017">
            <v>0</v>
          </cell>
          <cell r="Z2017">
            <v>0</v>
          </cell>
          <cell r="AA2017">
            <v>0</v>
          </cell>
          <cell r="AB2017">
            <v>0</v>
          </cell>
          <cell r="AC2017">
            <v>0</v>
          </cell>
          <cell r="AD2017" t="str">
            <v>∆</v>
          </cell>
          <cell r="AE2017">
            <v>0</v>
          </cell>
        </row>
        <row r="2018">
          <cell r="V2018" t="str">
            <v>100.40.65.015-5000.08</v>
          </cell>
          <cell r="W2018" t="str">
            <v>Salaries Longevity Pay</v>
          </cell>
          <cell r="X2018">
            <v>0</v>
          </cell>
          <cell r="Y2018">
            <v>0</v>
          </cell>
          <cell r="Z2018">
            <v>0</v>
          </cell>
          <cell r="AA2018">
            <v>0</v>
          </cell>
          <cell r="AB2018">
            <v>0</v>
          </cell>
          <cell r="AC2018">
            <v>0</v>
          </cell>
          <cell r="AD2018" t="str">
            <v>∆</v>
          </cell>
          <cell r="AE2018">
            <v>0</v>
          </cell>
        </row>
        <row r="2019">
          <cell r="V2019" t="str">
            <v>100.40.65.015-5000.10</v>
          </cell>
          <cell r="W2019" t="str">
            <v>Salaries Furloughs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 t="str">
            <v>∆</v>
          </cell>
          <cell r="AE2019">
            <v>0</v>
          </cell>
        </row>
        <row r="2020">
          <cell r="V2020" t="str">
            <v>100.40.65.015-5000.12</v>
          </cell>
          <cell r="W2020" t="str">
            <v>Salaries Compensated Absences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B2020">
            <v>0</v>
          </cell>
          <cell r="AC2020">
            <v>0</v>
          </cell>
          <cell r="AD2020" t="str">
            <v>∆</v>
          </cell>
          <cell r="AE2020">
            <v>0</v>
          </cell>
        </row>
        <row r="2021">
          <cell r="V2021" t="str">
            <v>100.40.65.015-5100.01</v>
          </cell>
          <cell r="W2021" t="str">
            <v>Benefits Retirement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0</v>
          </cell>
          <cell r="AD2021" t="str">
            <v>∆</v>
          </cell>
          <cell r="AE2021">
            <v>0</v>
          </cell>
        </row>
        <row r="2022">
          <cell r="V2022" t="str">
            <v>100.40.65.015-5100.02</v>
          </cell>
          <cell r="W2022" t="str">
            <v>Benefits Health Insurance</v>
          </cell>
          <cell r="X2022">
            <v>0</v>
          </cell>
          <cell r="Y2022">
            <v>0</v>
          </cell>
          <cell r="Z2022">
            <v>0</v>
          </cell>
          <cell r="AA2022">
            <v>0</v>
          </cell>
          <cell r="AB2022">
            <v>0</v>
          </cell>
          <cell r="AC2022">
            <v>0</v>
          </cell>
          <cell r="AD2022" t="str">
            <v>∆</v>
          </cell>
          <cell r="AE2022">
            <v>0</v>
          </cell>
        </row>
        <row r="2023">
          <cell r="V2023" t="str">
            <v>100.40.65.015-5100.03</v>
          </cell>
          <cell r="W2023" t="str">
            <v>Benefits Dental Insurance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0</v>
          </cell>
          <cell r="AD2023" t="str">
            <v>∆</v>
          </cell>
          <cell r="AE2023">
            <v>0</v>
          </cell>
        </row>
        <row r="2024">
          <cell r="V2024" t="str">
            <v>100.40.65.015-5100.04</v>
          </cell>
          <cell r="W2024" t="str">
            <v>Benefits Vision Insurance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0</v>
          </cell>
          <cell r="AD2024" t="str">
            <v>∆</v>
          </cell>
          <cell r="AE2024">
            <v>0</v>
          </cell>
        </row>
        <row r="2025">
          <cell r="V2025" t="str">
            <v>100.40.65.015-5100.05</v>
          </cell>
          <cell r="W2025" t="str">
            <v>Benefits Life Insurance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 t="str">
            <v>∆</v>
          </cell>
          <cell r="AE2025">
            <v>0</v>
          </cell>
        </row>
        <row r="2026">
          <cell r="V2026" t="str">
            <v>100.40.65.015-5100.06</v>
          </cell>
          <cell r="W2026" t="str">
            <v>Benefits Worker's Comp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 t="str">
            <v>∆</v>
          </cell>
          <cell r="AE2026">
            <v>0</v>
          </cell>
        </row>
        <row r="2027">
          <cell r="V2027" t="str">
            <v>100.40.65.015-5100.07</v>
          </cell>
          <cell r="W2027" t="str">
            <v>Benefits Long Term Disability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B2027">
            <v>0</v>
          </cell>
          <cell r="AC2027">
            <v>0</v>
          </cell>
          <cell r="AD2027" t="str">
            <v>∆</v>
          </cell>
          <cell r="AE2027">
            <v>0</v>
          </cell>
        </row>
        <row r="2028">
          <cell r="V2028" t="str">
            <v>100.40.65.015-5100.08</v>
          </cell>
          <cell r="W2028" t="str">
            <v>Benefits Deferred Compensation</v>
          </cell>
          <cell r="X2028">
            <v>0</v>
          </cell>
          <cell r="Y2028">
            <v>0</v>
          </cell>
          <cell r="Z2028">
            <v>0</v>
          </cell>
          <cell r="AA2028">
            <v>0</v>
          </cell>
          <cell r="AB2028">
            <v>0</v>
          </cell>
          <cell r="AC2028">
            <v>0</v>
          </cell>
          <cell r="AD2028" t="str">
            <v>∆</v>
          </cell>
          <cell r="AE2028">
            <v>0</v>
          </cell>
        </row>
        <row r="2029">
          <cell r="V2029" t="str">
            <v>100.40.65.015-5100.10</v>
          </cell>
          <cell r="W2029" t="str">
            <v>Benefits Uniform Allowance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B2029">
            <v>0</v>
          </cell>
          <cell r="AC2029">
            <v>0</v>
          </cell>
          <cell r="AD2029" t="str">
            <v>∆</v>
          </cell>
          <cell r="AE2029">
            <v>0</v>
          </cell>
        </row>
        <row r="2030">
          <cell r="V2030" t="str">
            <v>100.40.65.015-5100.11</v>
          </cell>
          <cell r="W2030" t="str">
            <v>Benefits Medicare</v>
          </cell>
          <cell r="X2030">
            <v>0</v>
          </cell>
          <cell r="Y2030">
            <v>0</v>
          </cell>
          <cell r="Z2030">
            <v>0</v>
          </cell>
          <cell r="AA2030">
            <v>0</v>
          </cell>
          <cell r="AB2030">
            <v>0</v>
          </cell>
          <cell r="AC2030">
            <v>0</v>
          </cell>
          <cell r="AD2030" t="str">
            <v>∆</v>
          </cell>
          <cell r="AE2030">
            <v>0</v>
          </cell>
        </row>
        <row r="2031">
          <cell r="W2031" t="str">
            <v>TOTAL : PERSONNEL</v>
          </cell>
          <cell r="X2031">
            <v>0</v>
          </cell>
          <cell r="Y2031">
            <v>0</v>
          </cell>
          <cell r="Z2031">
            <v>0</v>
          </cell>
          <cell r="AA2031">
            <v>0</v>
          </cell>
          <cell r="AB2031">
            <v>0</v>
          </cell>
          <cell r="AC2031">
            <v>0</v>
          </cell>
          <cell r="AD2031" t="str">
            <v>∆</v>
          </cell>
          <cell r="AE2031">
            <v>0</v>
          </cell>
        </row>
        <row r="2032">
          <cell r="AB2032" t="str">
            <v/>
          </cell>
          <cell r="AC2032" t="str">
            <v/>
          </cell>
          <cell r="AD2032" t="str">
            <v>∆</v>
          </cell>
        </row>
        <row r="2033">
          <cell r="V2033" t="str">
            <v>[100] GENERAL FUND : PUBLIC WORKS : STORM DRAINAGE</v>
          </cell>
        </row>
        <row r="2034">
          <cell r="V2034" t="str">
            <v>ADMINISTRATION/ENGINEERING : OPERATIONS</v>
          </cell>
          <cell r="AB2034" t="str">
            <v/>
          </cell>
          <cell r="AC2034" t="str">
            <v/>
          </cell>
          <cell r="AD2034" t="str">
            <v>∆</v>
          </cell>
        </row>
        <row r="2035">
          <cell r="V2035" t="str">
            <v>100.40.65.015-6000.01</v>
          </cell>
          <cell r="W2035" t="str">
            <v>Professional Services General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B2035">
            <v>0</v>
          </cell>
          <cell r="AC2035">
            <v>0</v>
          </cell>
          <cell r="AD2035" t="str">
            <v>∆</v>
          </cell>
          <cell r="AE2035">
            <v>0</v>
          </cell>
        </row>
        <row r="2036">
          <cell r="V2036" t="str">
            <v>100.40.65.015-6000.10</v>
          </cell>
          <cell r="W2036" t="str">
            <v>Professional Services Consultant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B2036">
            <v>0</v>
          </cell>
          <cell r="AC2036">
            <v>0</v>
          </cell>
          <cell r="AD2036" t="str">
            <v>∆</v>
          </cell>
          <cell r="AE2036">
            <v>0</v>
          </cell>
        </row>
        <row r="2037">
          <cell r="V2037" t="str">
            <v>100.40.65.015-6100.01</v>
          </cell>
          <cell r="W2037" t="str">
            <v>Utilities Electric</v>
          </cell>
          <cell r="X2037">
            <v>0</v>
          </cell>
          <cell r="Y2037">
            <v>0</v>
          </cell>
          <cell r="Z2037">
            <v>0</v>
          </cell>
          <cell r="AA2037">
            <v>0</v>
          </cell>
          <cell r="AB2037">
            <v>0</v>
          </cell>
          <cell r="AC2037">
            <v>0</v>
          </cell>
          <cell r="AD2037" t="str">
            <v>∆</v>
          </cell>
          <cell r="AE2037">
            <v>0</v>
          </cell>
        </row>
        <row r="2038">
          <cell r="V2038" t="str">
            <v>100.40.65.015-6200.02</v>
          </cell>
          <cell r="W2038" t="str">
            <v>Supplies Special Department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0</v>
          </cell>
          <cell r="AD2038" t="str">
            <v>∆</v>
          </cell>
          <cell r="AE2038">
            <v>0</v>
          </cell>
        </row>
        <row r="2039">
          <cell r="V2039" t="str">
            <v>100.40.65.015-6300.01</v>
          </cell>
          <cell r="W2039" t="str">
            <v>Dues &amp; Subscriptions Memberships</v>
          </cell>
          <cell r="X2039">
            <v>0</v>
          </cell>
          <cell r="Y2039">
            <v>0</v>
          </cell>
          <cell r="Z2039">
            <v>0</v>
          </cell>
          <cell r="AA2039">
            <v>0</v>
          </cell>
          <cell r="AB2039">
            <v>0</v>
          </cell>
          <cell r="AC2039">
            <v>0</v>
          </cell>
          <cell r="AD2039" t="str">
            <v>∆</v>
          </cell>
          <cell r="AE2039">
            <v>0</v>
          </cell>
        </row>
        <row r="2040">
          <cell r="V2040" t="str">
            <v>100.40.65.015-6350.01</v>
          </cell>
          <cell r="W2040" t="str">
            <v>Maintenance Agreements &amp; Licenses License/Software Maintenance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0</v>
          </cell>
          <cell r="AD2040" t="str">
            <v>∆</v>
          </cell>
          <cell r="AE2040">
            <v>0</v>
          </cell>
        </row>
        <row r="2041">
          <cell r="V2041" t="str">
            <v>100.40.65.015-6500.04</v>
          </cell>
          <cell r="W2041" t="str">
            <v>Claims &amp; Insurance Insurance Premiums</v>
          </cell>
          <cell r="X2041">
            <v>0</v>
          </cell>
          <cell r="Y2041">
            <v>0</v>
          </cell>
          <cell r="Z2041">
            <v>0</v>
          </cell>
          <cell r="AA2041">
            <v>0</v>
          </cell>
          <cell r="AB2041">
            <v>0</v>
          </cell>
          <cell r="AC2041">
            <v>0</v>
          </cell>
          <cell r="AD2041" t="str">
            <v>∆</v>
          </cell>
          <cell r="AE2041">
            <v>0</v>
          </cell>
        </row>
        <row r="2042">
          <cell r="V2042" t="str">
            <v>100.40.65.015-6600.01</v>
          </cell>
          <cell r="W2042" t="str">
            <v>Administrative Expenses Meetings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0</v>
          </cell>
          <cell r="AD2042" t="str">
            <v>∆</v>
          </cell>
          <cell r="AE2042">
            <v>0</v>
          </cell>
        </row>
        <row r="2043">
          <cell r="V2043" t="str">
            <v>100.40.65.015-6600.03</v>
          </cell>
          <cell r="W2043" t="str">
            <v>Administrative Expenses Mileage Reimbursement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0</v>
          </cell>
          <cell r="AD2043" t="str">
            <v>∆</v>
          </cell>
          <cell r="AE2043">
            <v>0</v>
          </cell>
        </row>
        <row r="2044">
          <cell r="V2044" t="str">
            <v>100.40.65.015-6600.04</v>
          </cell>
          <cell r="W2044" t="str">
            <v>Administrative Expenses Training/Conferences</v>
          </cell>
          <cell r="X2044">
            <v>1000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 t="str">
            <v>∆</v>
          </cell>
          <cell r="AE2044">
            <v>0</v>
          </cell>
        </row>
        <row r="2045">
          <cell r="V2045" t="str">
            <v>100.40.65.015-6600.23</v>
          </cell>
          <cell r="W2045" t="str">
            <v>Administrative Expenses Public Education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 t="str">
            <v>∆</v>
          </cell>
          <cell r="AE2045">
            <v>0</v>
          </cell>
        </row>
        <row r="2046">
          <cell r="W2046" t="str">
            <v>TOTAL : OPERATIONS</v>
          </cell>
          <cell r="X2046">
            <v>1000</v>
          </cell>
          <cell r="Y2046">
            <v>0</v>
          </cell>
          <cell r="Z2046">
            <v>0</v>
          </cell>
          <cell r="AA2046">
            <v>0</v>
          </cell>
          <cell r="AB2046">
            <v>0</v>
          </cell>
          <cell r="AC2046">
            <v>0</v>
          </cell>
          <cell r="AD2046" t="str">
            <v>∆</v>
          </cell>
          <cell r="AE2046">
            <v>0</v>
          </cell>
        </row>
        <row r="2047">
          <cell r="AB2047" t="str">
            <v/>
          </cell>
          <cell r="AC2047" t="str">
            <v/>
          </cell>
          <cell r="AD2047" t="str">
            <v>∆</v>
          </cell>
        </row>
        <row r="2048">
          <cell r="V2048" t="str">
            <v>[100] GENERAL FUND : PUBLIC WORKS : STORM DRAINAGE</v>
          </cell>
        </row>
        <row r="2049">
          <cell r="V2049" t="str">
            <v>OPERATIONS &amp; MAINTENANCE : PERSONNEL</v>
          </cell>
          <cell r="AB2049" t="str">
            <v/>
          </cell>
          <cell r="AC2049" t="str">
            <v/>
          </cell>
          <cell r="AD2049" t="str">
            <v>∆</v>
          </cell>
        </row>
        <row r="2050">
          <cell r="V2050" t="str">
            <v>100.40.65.540-5000.01</v>
          </cell>
          <cell r="W2050" t="str">
            <v>Salaries Regular</v>
          </cell>
          <cell r="X2050">
            <v>33000</v>
          </cell>
          <cell r="Y2050">
            <v>64000</v>
          </cell>
          <cell r="Z2050">
            <v>52000</v>
          </cell>
          <cell r="AA2050">
            <v>51000</v>
          </cell>
          <cell r="AB2050">
            <v>84268</v>
          </cell>
          <cell r="AC2050">
            <v>63000</v>
          </cell>
          <cell r="AD2050" t="str">
            <v>∆</v>
          </cell>
          <cell r="AE2050">
            <v>-21268</v>
          </cell>
        </row>
        <row r="2051">
          <cell r="V2051" t="str">
            <v>100.40.65.540-5000.03</v>
          </cell>
          <cell r="W2051" t="str">
            <v>Salaries Overtime</v>
          </cell>
          <cell r="X2051">
            <v>1000</v>
          </cell>
          <cell r="Y2051">
            <v>1000</v>
          </cell>
          <cell r="Z2051">
            <v>1000</v>
          </cell>
          <cell r="AA2051">
            <v>2000</v>
          </cell>
          <cell r="AB2051">
            <v>0</v>
          </cell>
          <cell r="AC2051">
            <v>5000</v>
          </cell>
          <cell r="AD2051" t="str">
            <v>∆</v>
          </cell>
          <cell r="AE2051">
            <v>5000</v>
          </cell>
        </row>
        <row r="2052">
          <cell r="V2052" t="str">
            <v>100.40.65.540-5000.08</v>
          </cell>
          <cell r="W2052" t="str">
            <v>Salaries Longevity Pay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B2052">
            <v>1595</v>
          </cell>
          <cell r="AC2052">
            <v>1595</v>
          </cell>
          <cell r="AD2052" t="str">
            <v>∆</v>
          </cell>
          <cell r="AE2052">
            <v>0</v>
          </cell>
        </row>
        <row r="2053">
          <cell r="V2053" t="str">
            <v>100.40.65.540-5000.11</v>
          </cell>
          <cell r="W2053" t="str">
            <v>Salaries Worker's Comp</v>
          </cell>
          <cell r="X2053">
            <v>0</v>
          </cell>
          <cell r="Y2053">
            <v>0</v>
          </cell>
          <cell r="Z2053">
            <v>0</v>
          </cell>
          <cell r="AA2053">
            <v>0</v>
          </cell>
          <cell r="AB2053">
            <v>0</v>
          </cell>
          <cell r="AC2053">
            <v>0</v>
          </cell>
          <cell r="AD2053" t="str">
            <v>∆</v>
          </cell>
          <cell r="AE2053">
            <v>0</v>
          </cell>
        </row>
        <row r="2054">
          <cell r="V2054" t="str">
            <v>100.40.65.540-5100.00</v>
          </cell>
          <cell r="W2054" t="str">
            <v>Benefits PERS Pool Liability</v>
          </cell>
          <cell r="X2054">
            <v>5000</v>
          </cell>
          <cell r="Y2054">
            <v>12000</v>
          </cell>
          <cell r="Z2054">
            <v>9000</v>
          </cell>
          <cell r="AA2054">
            <v>10000</v>
          </cell>
          <cell r="AB2054">
            <v>16569</v>
          </cell>
          <cell r="AC2054">
            <v>15000</v>
          </cell>
          <cell r="AD2054" t="str">
            <v>∆</v>
          </cell>
          <cell r="AE2054">
            <v>-1569</v>
          </cell>
        </row>
        <row r="2055">
          <cell r="V2055" t="str">
            <v>100.40.65.540-5100.01</v>
          </cell>
          <cell r="W2055" t="str">
            <v>Benefits Retirement</v>
          </cell>
          <cell r="X2055">
            <v>4000</v>
          </cell>
          <cell r="Y2055">
            <v>7000</v>
          </cell>
          <cell r="Z2055">
            <v>5000</v>
          </cell>
          <cell r="AA2055">
            <v>6000</v>
          </cell>
          <cell r="AB2055">
            <v>10000</v>
          </cell>
          <cell r="AC2055">
            <v>10000</v>
          </cell>
          <cell r="AD2055" t="str">
            <v>∆</v>
          </cell>
          <cell r="AE2055">
            <v>0</v>
          </cell>
        </row>
        <row r="2056">
          <cell r="V2056" t="str">
            <v>100.40.65.540-5100.02</v>
          </cell>
          <cell r="W2056" t="str">
            <v>Benefits Health Insurance</v>
          </cell>
          <cell r="X2056">
            <v>1000</v>
          </cell>
          <cell r="Y2056">
            <v>15000</v>
          </cell>
          <cell r="Z2056">
            <v>8000</v>
          </cell>
          <cell r="AA2056">
            <v>15000</v>
          </cell>
          <cell r="AB2056">
            <v>27015</v>
          </cell>
          <cell r="AC2056">
            <v>27015</v>
          </cell>
          <cell r="AD2056" t="str">
            <v>∆</v>
          </cell>
          <cell r="AE2056">
            <v>0</v>
          </cell>
        </row>
        <row r="2057">
          <cell r="V2057" t="str">
            <v>100.40.65.540-5100.03</v>
          </cell>
          <cell r="W2057" t="str">
            <v>Benefits Dental Insurance</v>
          </cell>
          <cell r="X2057">
            <v>1000</v>
          </cell>
          <cell r="Y2057">
            <v>1000</v>
          </cell>
          <cell r="Z2057">
            <v>1000</v>
          </cell>
          <cell r="AA2057">
            <v>1000</v>
          </cell>
          <cell r="AB2057">
            <v>834</v>
          </cell>
          <cell r="AC2057">
            <v>834</v>
          </cell>
          <cell r="AD2057" t="str">
            <v>∆</v>
          </cell>
          <cell r="AE2057">
            <v>0</v>
          </cell>
        </row>
        <row r="2058">
          <cell r="V2058" t="str">
            <v>100.40.65.540-5100.04</v>
          </cell>
          <cell r="W2058" t="str">
            <v>Benefits Vision Insurance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B2058">
            <v>302</v>
          </cell>
          <cell r="AC2058">
            <v>302</v>
          </cell>
          <cell r="AD2058" t="str">
            <v>∆</v>
          </cell>
          <cell r="AE2058">
            <v>0</v>
          </cell>
        </row>
        <row r="2059">
          <cell r="V2059" t="str">
            <v>100.40.65.540-5100.05</v>
          </cell>
          <cell r="W2059" t="str">
            <v>Benefits Life Insurance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39</v>
          </cell>
          <cell r="AC2059">
            <v>39</v>
          </cell>
          <cell r="AD2059" t="str">
            <v>∆</v>
          </cell>
          <cell r="AE2059">
            <v>0</v>
          </cell>
        </row>
        <row r="2060">
          <cell r="V2060" t="str">
            <v>100.40.65.540-5100.06</v>
          </cell>
          <cell r="W2060" t="str">
            <v>Benefits Worker's Comp</v>
          </cell>
          <cell r="X2060">
            <v>1000</v>
          </cell>
          <cell r="Y2060">
            <v>1000</v>
          </cell>
          <cell r="Z2060">
            <v>3000</v>
          </cell>
          <cell r="AA2060">
            <v>3000</v>
          </cell>
          <cell r="AB2060">
            <v>3000</v>
          </cell>
          <cell r="AC2060">
            <v>4000</v>
          </cell>
          <cell r="AD2060" t="str">
            <v>∆</v>
          </cell>
          <cell r="AE2060">
            <v>1000</v>
          </cell>
        </row>
        <row r="2061">
          <cell r="V2061" t="str">
            <v>100.40.65.540-5100.07</v>
          </cell>
          <cell r="W2061" t="str">
            <v>Benefits Long Term Disability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296</v>
          </cell>
          <cell r="AC2061">
            <v>296</v>
          </cell>
          <cell r="AD2061" t="str">
            <v>∆</v>
          </cell>
          <cell r="AE2061">
            <v>0</v>
          </cell>
        </row>
        <row r="2062">
          <cell r="V2062" t="str">
            <v>100.40.65.540-5100.08</v>
          </cell>
          <cell r="W2062" t="str">
            <v>Benefits Deferred Compensation</v>
          </cell>
          <cell r="X2062">
            <v>1000</v>
          </cell>
          <cell r="Y2062">
            <v>3000</v>
          </cell>
          <cell r="Z2062">
            <v>2000</v>
          </cell>
          <cell r="AA2062">
            <v>2000</v>
          </cell>
          <cell r="AB2062">
            <v>4155</v>
          </cell>
          <cell r="AC2062">
            <v>4155</v>
          </cell>
          <cell r="AD2062" t="str">
            <v>∆</v>
          </cell>
          <cell r="AE2062">
            <v>0</v>
          </cell>
        </row>
        <row r="2063">
          <cell r="V2063" t="str">
            <v>100.40.65.540-5100.09</v>
          </cell>
          <cell r="W2063" t="str">
            <v>Benefits Unemployment Insurance</v>
          </cell>
          <cell r="X2063">
            <v>1000</v>
          </cell>
          <cell r="Y2063">
            <v>0</v>
          </cell>
          <cell r="Z2063">
            <v>5000</v>
          </cell>
          <cell r="AA2063">
            <v>7000</v>
          </cell>
          <cell r="AB2063">
            <v>0</v>
          </cell>
          <cell r="AC2063">
            <v>0</v>
          </cell>
          <cell r="AD2063" t="str">
            <v>∆</v>
          </cell>
          <cell r="AE2063">
            <v>0</v>
          </cell>
        </row>
        <row r="2064">
          <cell r="V2064" t="str">
            <v>100.40.65.540-5100.10</v>
          </cell>
          <cell r="W2064" t="str">
            <v>Benefits Uniform Allowance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435</v>
          </cell>
          <cell r="AC2064">
            <v>435</v>
          </cell>
          <cell r="AD2064" t="str">
            <v>∆</v>
          </cell>
          <cell r="AE2064">
            <v>0</v>
          </cell>
        </row>
        <row r="2065">
          <cell r="V2065" t="str">
            <v>100.40.65.540-5100.11</v>
          </cell>
          <cell r="W2065" t="str">
            <v>Benefits Medicare</v>
          </cell>
          <cell r="X2065">
            <v>1000</v>
          </cell>
          <cell r="Y2065">
            <v>1000</v>
          </cell>
          <cell r="Z2065">
            <v>1000</v>
          </cell>
          <cell r="AA2065">
            <v>1000</v>
          </cell>
          <cell r="AB2065">
            <v>1299</v>
          </cell>
          <cell r="AC2065">
            <v>1299</v>
          </cell>
          <cell r="AD2065" t="str">
            <v>∆</v>
          </cell>
          <cell r="AE2065">
            <v>0</v>
          </cell>
        </row>
        <row r="2066">
          <cell r="V2066" t="str">
            <v>100.40.65.540-5100.12</v>
          </cell>
          <cell r="W2066" t="str">
            <v>Benefits Annual Physical Exam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 t="str">
            <v>∆</v>
          </cell>
          <cell r="AE2066">
            <v>0</v>
          </cell>
        </row>
        <row r="2067">
          <cell r="V2067" t="str">
            <v>100.40.65.540-5100.17</v>
          </cell>
          <cell r="W2067" t="str">
            <v>Benefits Other Post Employment Benefits</v>
          </cell>
          <cell r="X2067">
            <v>9000</v>
          </cell>
          <cell r="Y2067">
            <v>9000</v>
          </cell>
          <cell r="Z2067">
            <v>6000</v>
          </cell>
          <cell r="AA2067">
            <v>6000</v>
          </cell>
          <cell r="AB2067">
            <v>6500</v>
          </cell>
          <cell r="AC2067">
            <v>6500</v>
          </cell>
          <cell r="AD2067" t="str">
            <v>∆</v>
          </cell>
          <cell r="AE2067">
            <v>0</v>
          </cell>
        </row>
        <row r="2068">
          <cell r="W2068" t="str">
            <v>TOTAL : PERSONNEL</v>
          </cell>
          <cell r="X2068">
            <v>58000</v>
          </cell>
          <cell r="Y2068">
            <v>114000</v>
          </cell>
          <cell r="Z2068">
            <v>93000</v>
          </cell>
          <cell r="AA2068">
            <v>104000</v>
          </cell>
          <cell r="AB2068">
            <v>156307</v>
          </cell>
          <cell r="AC2068">
            <v>139470</v>
          </cell>
          <cell r="AD2068" t="str">
            <v>∆</v>
          </cell>
          <cell r="AE2068">
            <v>-16837</v>
          </cell>
        </row>
        <row r="2069">
          <cell r="AB2069" t="str">
            <v/>
          </cell>
          <cell r="AC2069" t="str">
            <v/>
          </cell>
          <cell r="AD2069" t="str">
            <v>∆</v>
          </cell>
        </row>
        <row r="2070">
          <cell r="V2070" t="str">
            <v>[100] GENERAL FUND : PUBLIC WORKS : STORM DRAINAGE</v>
          </cell>
        </row>
        <row r="2071">
          <cell r="V2071" t="str">
            <v>OPERATIONS &amp; MAINTENANCE : OPERATIONS</v>
          </cell>
          <cell r="AB2071" t="str">
            <v/>
          </cell>
          <cell r="AC2071" t="str">
            <v/>
          </cell>
          <cell r="AD2071" t="str">
            <v>∆</v>
          </cell>
        </row>
        <row r="2072">
          <cell r="V2072" t="str">
            <v>100.40.65.540-6000.01</v>
          </cell>
          <cell r="W2072" t="str">
            <v>Professional Services General</v>
          </cell>
          <cell r="X2072">
            <v>0</v>
          </cell>
          <cell r="Y2072">
            <v>13000</v>
          </cell>
          <cell r="Z2072">
            <v>0</v>
          </cell>
          <cell r="AA2072">
            <v>0</v>
          </cell>
          <cell r="AB2072">
            <v>5000</v>
          </cell>
          <cell r="AC2072">
            <v>5000</v>
          </cell>
          <cell r="AD2072" t="str">
            <v>∆</v>
          </cell>
          <cell r="AE2072">
            <v>0</v>
          </cell>
        </row>
        <row r="2073">
          <cell r="V2073" t="str">
            <v>100.40.65.540-6000.12</v>
          </cell>
          <cell r="W2073" t="str">
            <v>Professional Services Contract Services</v>
          </cell>
          <cell r="X2073">
            <v>0</v>
          </cell>
          <cell r="Y2073">
            <v>0</v>
          </cell>
          <cell r="Z2073">
            <v>0</v>
          </cell>
          <cell r="AA2073">
            <v>0</v>
          </cell>
          <cell r="AB2073">
            <v>5000</v>
          </cell>
          <cell r="AC2073">
            <v>5000</v>
          </cell>
          <cell r="AD2073" t="str">
            <v>∆</v>
          </cell>
          <cell r="AE2073">
            <v>0</v>
          </cell>
        </row>
        <row r="2074">
          <cell r="V2074" t="str">
            <v>100.40.65.540-6100.01</v>
          </cell>
          <cell r="W2074" t="str">
            <v>Utilities Electric</v>
          </cell>
          <cell r="X2074">
            <v>65000</v>
          </cell>
          <cell r="Y2074">
            <v>70000</v>
          </cell>
          <cell r="Z2074">
            <v>90000</v>
          </cell>
          <cell r="AA2074">
            <v>88000</v>
          </cell>
          <cell r="AB2074">
            <v>71000</v>
          </cell>
          <cell r="AC2074">
            <v>90000</v>
          </cell>
          <cell r="AD2074" t="str">
            <v>∆</v>
          </cell>
          <cell r="AE2074">
            <v>19000</v>
          </cell>
        </row>
        <row r="2075">
          <cell r="V2075" t="str">
            <v>100.40.65.540-6280.08</v>
          </cell>
          <cell r="W2075" t="str">
            <v>Supplies-Public Works Pump</v>
          </cell>
          <cell r="X2075">
            <v>0</v>
          </cell>
          <cell r="Y2075">
            <v>0</v>
          </cell>
          <cell r="Z2075">
            <v>0</v>
          </cell>
          <cell r="AA2075">
            <v>0</v>
          </cell>
          <cell r="AB2075">
            <v>12500</v>
          </cell>
          <cell r="AC2075">
            <v>12500</v>
          </cell>
          <cell r="AD2075" t="str">
            <v>∆</v>
          </cell>
          <cell r="AE2075">
            <v>0</v>
          </cell>
        </row>
        <row r="2076">
          <cell r="V2076" t="str">
            <v>100.40.65.540-6280.09</v>
          </cell>
          <cell r="W2076" t="str">
            <v>Supplies-Public Works Storm Drain System</v>
          </cell>
          <cell r="X2076">
            <v>0</v>
          </cell>
          <cell r="Y2076">
            <v>1000</v>
          </cell>
          <cell r="Z2076">
            <v>2000</v>
          </cell>
          <cell r="AA2076">
            <v>0</v>
          </cell>
          <cell r="AB2076">
            <v>5000</v>
          </cell>
          <cell r="AC2076">
            <v>5000</v>
          </cell>
          <cell r="AD2076" t="str">
            <v>∆</v>
          </cell>
          <cell r="AE2076">
            <v>0</v>
          </cell>
        </row>
        <row r="2077">
          <cell r="V2077" t="str">
            <v>100.40.65.540-6280.10</v>
          </cell>
          <cell r="W2077" t="str">
            <v>Supplies-Public Works Storm Drain Basin</v>
          </cell>
          <cell r="X2077">
            <v>0</v>
          </cell>
          <cell r="Y2077">
            <v>0</v>
          </cell>
          <cell r="Z2077">
            <v>0</v>
          </cell>
          <cell r="AA2077">
            <v>0</v>
          </cell>
          <cell r="AB2077">
            <v>5000</v>
          </cell>
          <cell r="AC2077">
            <v>5000</v>
          </cell>
          <cell r="AD2077" t="str">
            <v>∆</v>
          </cell>
          <cell r="AE2077">
            <v>0</v>
          </cell>
        </row>
        <row r="2078">
          <cell r="V2078" t="str">
            <v>100.40.65.540-6280.15</v>
          </cell>
          <cell r="W2078" t="str">
            <v>Supplies-Public Works Mechanics Tools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500</v>
          </cell>
          <cell r="AC2078">
            <v>500</v>
          </cell>
          <cell r="AD2078" t="str">
            <v>∆</v>
          </cell>
          <cell r="AE2078">
            <v>0</v>
          </cell>
        </row>
        <row r="2079">
          <cell r="V2079" t="str">
            <v>100.40.65.540-6350.04</v>
          </cell>
          <cell r="W2079" t="str">
            <v>Maintenance Agreements &amp; Licenses SCADA</v>
          </cell>
          <cell r="X2079">
            <v>35000</v>
          </cell>
          <cell r="Y2079">
            <v>17000</v>
          </cell>
          <cell r="Z2079">
            <v>40000</v>
          </cell>
          <cell r="AA2079">
            <v>40000</v>
          </cell>
          <cell r="AB2079">
            <v>80000</v>
          </cell>
          <cell r="AC2079">
            <v>80000</v>
          </cell>
          <cell r="AD2079" t="str">
            <v>∆</v>
          </cell>
          <cell r="AE2079">
            <v>0</v>
          </cell>
        </row>
        <row r="2080">
          <cell r="V2080" t="str">
            <v>100.40.65.540-6400.01</v>
          </cell>
          <cell r="W2080" t="str">
            <v>Repairs &amp; Maintenance Building</v>
          </cell>
          <cell r="X2080">
            <v>3000</v>
          </cell>
          <cell r="Y2080">
            <v>0</v>
          </cell>
          <cell r="Z2080">
            <v>0</v>
          </cell>
          <cell r="AA2080">
            <v>0</v>
          </cell>
          <cell r="AB2080">
            <v>18495</v>
          </cell>
          <cell r="AC2080">
            <v>18495</v>
          </cell>
          <cell r="AD2080" t="str">
            <v>∆</v>
          </cell>
          <cell r="AE2080">
            <v>0</v>
          </cell>
        </row>
        <row r="2081">
          <cell r="V2081" t="str">
            <v>100.40.65.540-6400.02</v>
          </cell>
          <cell r="W2081" t="str">
            <v>Repairs &amp; Maintenance Minor Equipment/Other</v>
          </cell>
          <cell r="X2081">
            <v>2000</v>
          </cell>
          <cell r="Y2081">
            <v>2000</v>
          </cell>
          <cell r="Z2081">
            <v>0</v>
          </cell>
          <cell r="AA2081">
            <v>3000</v>
          </cell>
          <cell r="AB2081">
            <v>5000</v>
          </cell>
          <cell r="AC2081">
            <v>5000</v>
          </cell>
          <cell r="AD2081" t="str">
            <v>∆</v>
          </cell>
          <cell r="AE2081">
            <v>0</v>
          </cell>
        </row>
        <row r="2082">
          <cell r="V2082" t="str">
            <v>100.40.65.540-6400.04</v>
          </cell>
          <cell r="W2082" t="str">
            <v>Repairs &amp; Maintenance Equipment Rental</v>
          </cell>
          <cell r="X2082">
            <v>1000</v>
          </cell>
          <cell r="Y2082">
            <v>0</v>
          </cell>
          <cell r="Z2082">
            <v>0</v>
          </cell>
          <cell r="AA2082">
            <v>0</v>
          </cell>
          <cell r="AB2082">
            <v>10000</v>
          </cell>
          <cell r="AC2082">
            <v>10000</v>
          </cell>
          <cell r="AD2082" t="str">
            <v>∆</v>
          </cell>
          <cell r="AE2082">
            <v>0</v>
          </cell>
        </row>
        <row r="2083">
          <cell r="V2083" t="str">
            <v>100.40.65.540-6400.12</v>
          </cell>
          <cell r="W2083" t="str">
            <v>Repairs &amp; Maintenance Pump</v>
          </cell>
          <cell r="X2083">
            <v>23000</v>
          </cell>
          <cell r="Y2083">
            <v>0</v>
          </cell>
          <cell r="Z2083">
            <v>0</v>
          </cell>
          <cell r="AA2083">
            <v>16000</v>
          </cell>
          <cell r="AB2083">
            <v>90000</v>
          </cell>
          <cell r="AC2083">
            <v>90000</v>
          </cell>
          <cell r="AD2083" t="str">
            <v>∆</v>
          </cell>
          <cell r="AE2083">
            <v>0</v>
          </cell>
        </row>
        <row r="2084">
          <cell r="V2084" t="str">
            <v>100.40.65.540-6400.13</v>
          </cell>
          <cell r="W2084" t="str">
            <v>Repairs &amp; Maintenance Storm Drain</v>
          </cell>
          <cell r="X2084">
            <v>1000</v>
          </cell>
          <cell r="Y2084">
            <v>0</v>
          </cell>
          <cell r="Z2084">
            <v>0</v>
          </cell>
          <cell r="AA2084">
            <v>0</v>
          </cell>
          <cell r="AB2084">
            <v>5000</v>
          </cell>
          <cell r="AC2084">
            <v>5000</v>
          </cell>
          <cell r="AD2084" t="str">
            <v>∆</v>
          </cell>
          <cell r="AE2084">
            <v>0</v>
          </cell>
        </row>
        <row r="2085">
          <cell r="V2085" t="str">
            <v>100.40.65.540-6500.04</v>
          </cell>
          <cell r="W2085" t="str">
            <v>Claims &amp; Insurance Insurance Premiums</v>
          </cell>
          <cell r="X2085">
            <v>2000</v>
          </cell>
          <cell r="Y2085">
            <v>2000</v>
          </cell>
          <cell r="Z2085">
            <v>5000</v>
          </cell>
          <cell r="AA2085">
            <v>5000</v>
          </cell>
          <cell r="AB2085">
            <v>5400</v>
          </cell>
          <cell r="AC2085">
            <v>5000</v>
          </cell>
          <cell r="AD2085" t="str">
            <v>∆</v>
          </cell>
          <cell r="AE2085">
            <v>-400</v>
          </cell>
        </row>
        <row r="2086">
          <cell r="W2086" t="str">
            <v>TOTAL : OPERATIONS</v>
          </cell>
          <cell r="X2086">
            <v>132000</v>
          </cell>
          <cell r="Y2086">
            <v>105000</v>
          </cell>
          <cell r="Z2086">
            <v>137000</v>
          </cell>
          <cell r="AA2086">
            <v>152000</v>
          </cell>
          <cell r="AB2086">
            <v>317895</v>
          </cell>
          <cell r="AC2086">
            <v>336495</v>
          </cell>
          <cell r="AD2086" t="str">
            <v>∆</v>
          </cell>
          <cell r="AE2086">
            <v>18600</v>
          </cell>
        </row>
        <row r="2087">
          <cell r="AB2087" t="str">
            <v/>
          </cell>
          <cell r="AC2087" t="str">
            <v/>
          </cell>
          <cell r="AD2087" t="str">
            <v>∆</v>
          </cell>
        </row>
        <row r="2088">
          <cell r="V2088" t="str">
            <v>[100] GENERAL FUND : PUBLIC WORKS : STORM DRAINAGE</v>
          </cell>
        </row>
        <row r="2089">
          <cell r="V2089" t="str">
            <v>REGULATORY : PERSONNEL</v>
          </cell>
          <cell r="AB2089" t="str">
            <v/>
          </cell>
          <cell r="AC2089" t="str">
            <v/>
          </cell>
          <cell r="AD2089" t="str">
            <v>∆</v>
          </cell>
        </row>
        <row r="2090">
          <cell r="V2090" t="str">
            <v>100.40.65.560-5000.01</v>
          </cell>
          <cell r="W2090" t="str">
            <v>Salaries Regular</v>
          </cell>
          <cell r="X2090">
            <v>19000</v>
          </cell>
          <cell r="Y2090">
            <v>14000</v>
          </cell>
          <cell r="Z2090">
            <v>17000</v>
          </cell>
          <cell r="AA2090">
            <v>3000</v>
          </cell>
          <cell r="AB2090">
            <v>0</v>
          </cell>
          <cell r="AC2090">
            <v>0</v>
          </cell>
          <cell r="AD2090" t="str">
            <v>∆</v>
          </cell>
          <cell r="AE2090">
            <v>0</v>
          </cell>
        </row>
        <row r="2091">
          <cell r="V2091" t="str">
            <v>100.40.65.560-5000.03</v>
          </cell>
          <cell r="W2091" t="str">
            <v>Salaries Overtime</v>
          </cell>
          <cell r="X2091">
            <v>0</v>
          </cell>
          <cell r="Y2091">
            <v>0</v>
          </cell>
          <cell r="Z2091">
            <v>0</v>
          </cell>
          <cell r="AA2091">
            <v>0</v>
          </cell>
          <cell r="AB2091">
            <v>0</v>
          </cell>
          <cell r="AC2091">
            <v>0</v>
          </cell>
          <cell r="AD2091" t="str">
            <v>∆</v>
          </cell>
          <cell r="AE2091">
            <v>0</v>
          </cell>
        </row>
        <row r="2092">
          <cell r="V2092" t="str">
            <v>100.40.65.560-5000.07</v>
          </cell>
          <cell r="W2092" t="str">
            <v>Salaries Admin Leave Pay</v>
          </cell>
          <cell r="X2092">
            <v>0</v>
          </cell>
          <cell r="Y2092">
            <v>0</v>
          </cell>
          <cell r="Z2092">
            <v>0</v>
          </cell>
          <cell r="AA2092">
            <v>0</v>
          </cell>
          <cell r="AB2092">
            <v>0</v>
          </cell>
          <cell r="AC2092">
            <v>0</v>
          </cell>
          <cell r="AD2092" t="str">
            <v>∆</v>
          </cell>
          <cell r="AE2092">
            <v>0</v>
          </cell>
        </row>
        <row r="2093">
          <cell r="V2093" t="str">
            <v>100.40.65.560-5000.08</v>
          </cell>
          <cell r="W2093" t="str">
            <v>Salaries Longevity Pay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B2093">
            <v>0</v>
          </cell>
          <cell r="AC2093">
            <v>0</v>
          </cell>
          <cell r="AD2093" t="str">
            <v>∆</v>
          </cell>
          <cell r="AE2093">
            <v>0</v>
          </cell>
        </row>
        <row r="2094">
          <cell r="V2094" t="str">
            <v>100.40.65.560-5000.10</v>
          </cell>
          <cell r="W2094" t="str">
            <v>Salaries Furloughs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B2094">
            <v>0</v>
          </cell>
          <cell r="AC2094">
            <v>0</v>
          </cell>
          <cell r="AD2094" t="str">
            <v>∆</v>
          </cell>
          <cell r="AE2094">
            <v>0</v>
          </cell>
        </row>
        <row r="2095">
          <cell r="V2095" t="str">
            <v>100.40.65.560-5100.00</v>
          </cell>
          <cell r="W2095" t="str">
            <v>Benefits PERS Pool Liability</v>
          </cell>
          <cell r="X2095">
            <v>3000</v>
          </cell>
          <cell r="Y2095">
            <v>3000</v>
          </cell>
          <cell r="Z2095">
            <v>2000</v>
          </cell>
          <cell r="AA2095">
            <v>0</v>
          </cell>
          <cell r="AB2095">
            <v>0</v>
          </cell>
          <cell r="AC2095">
            <v>0</v>
          </cell>
          <cell r="AD2095" t="str">
            <v>∆</v>
          </cell>
          <cell r="AE2095">
            <v>0</v>
          </cell>
        </row>
        <row r="2096">
          <cell r="V2096" t="str">
            <v>100.40.65.560-5100.01</v>
          </cell>
          <cell r="W2096" t="str">
            <v>Benefits Retirement</v>
          </cell>
          <cell r="X2096">
            <v>1000</v>
          </cell>
          <cell r="Y2096">
            <v>1000</v>
          </cell>
          <cell r="Z2096">
            <v>1000</v>
          </cell>
          <cell r="AA2096">
            <v>0</v>
          </cell>
          <cell r="AB2096">
            <v>0</v>
          </cell>
          <cell r="AC2096">
            <v>0</v>
          </cell>
          <cell r="AD2096" t="str">
            <v>∆</v>
          </cell>
          <cell r="AE2096">
            <v>0</v>
          </cell>
        </row>
        <row r="2097">
          <cell r="V2097" t="str">
            <v>100.40.65.560-5100.02</v>
          </cell>
          <cell r="W2097" t="str">
            <v>Benefits Health Insurance</v>
          </cell>
          <cell r="X2097">
            <v>2000</v>
          </cell>
          <cell r="Y2097">
            <v>1000</v>
          </cell>
          <cell r="Z2097">
            <v>1000</v>
          </cell>
          <cell r="AA2097">
            <v>0</v>
          </cell>
          <cell r="AB2097">
            <v>0</v>
          </cell>
          <cell r="AC2097">
            <v>0</v>
          </cell>
          <cell r="AD2097" t="str">
            <v>∆</v>
          </cell>
          <cell r="AE2097">
            <v>0</v>
          </cell>
        </row>
        <row r="2098">
          <cell r="V2098" t="str">
            <v>100.40.65.560-5100.03</v>
          </cell>
          <cell r="W2098" t="str">
            <v>Benefits Dental Insurance</v>
          </cell>
          <cell r="X2098">
            <v>0</v>
          </cell>
          <cell r="Y2098">
            <v>0</v>
          </cell>
          <cell r="Z2098">
            <v>0</v>
          </cell>
          <cell r="AA2098">
            <v>0</v>
          </cell>
          <cell r="AB2098">
            <v>0</v>
          </cell>
          <cell r="AC2098">
            <v>0</v>
          </cell>
          <cell r="AD2098" t="str">
            <v>∆</v>
          </cell>
          <cell r="AE2098">
            <v>0</v>
          </cell>
        </row>
        <row r="2099">
          <cell r="V2099" t="str">
            <v>100.40.65.560-5100.04</v>
          </cell>
          <cell r="W2099" t="str">
            <v>Benefits Vision Insurance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0</v>
          </cell>
          <cell r="AD2099" t="str">
            <v>∆</v>
          </cell>
          <cell r="AE2099">
            <v>0</v>
          </cell>
        </row>
        <row r="2100">
          <cell r="V2100" t="str">
            <v>100.40.65.560-5100.05</v>
          </cell>
          <cell r="W2100" t="str">
            <v>Benefits Life Insurance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0</v>
          </cell>
          <cell r="AD2100" t="str">
            <v>∆</v>
          </cell>
          <cell r="AE2100">
            <v>0</v>
          </cell>
        </row>
        <row r="2101">
          <cell r="V2101" t="str">
            <v>100.40.65.560-5100.06</v>
          </cell>
          <cell r="W2101" t="str">
            <v>Benefits Worker's Comp</v>
          </cell>
          <cell r="X2101">
            <v>1000</v>
          </cell>
          <cell r="Y2101">
            <v>1000</v>
          </cell>
          <cell r="Z2101">
            <v>1000</v>
          </cell>
          <cell r="AA2101">
            <v>1000</v>
          </cell>
          <cell r="AB2101">
            <v>1800</v>
          </cell>
          <cell r="AC2101">
            <v>2000</v>
          </cell>
          <cell r="AD2101" t="str">
            <v>∆</v>
          </cell>
          <cell r="AE2101">
            <v>200</v>
          </cell>
        </row>
        <row r="2102">
          <cell r="V2102" t="str">
            <v>100.40.65.560-5100.07</v>
          </cell>
          <cell r="W2102" t="str">
            <v>Benefits Long Term Disability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 t="str">
            <v>∆</v>
          </cell>
          <cell r="AE2102">
            <v>0</v>
          </cell>
        </row>
        <row r="2103">
          <cell r="V2103" t="str">
            <v>100.40.65.560-5100.08</v>
          </cell>
          <cell r="W2103" t="str">
            <v>Benefits Deferred Compensation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B2103">
            <v>0</v>
          </cell>
          <cell r="AC2103">
            <v>0</v>
          </cell>
          <cell r="AD2103" t="str">
            <v>∆</v>
          </cell>
          <cell r="AE2103">
            <v>0</v>
          </cell>
        </row>
        <row r="2104">
          <cell r="V2104" t="str">
            <v>100.40.65.560-5100.09</v>
          </cell>
          <cell r="W2104" t="str">
            <v>Benefits Unemployment Insurance</v>
          </cell>
          <cell r="X2104">
            <v>0</v>
          </cell>
          <cell r="Y2104">
            <v>0</v>
          </cell>
          <cell r="Z2104">
            <v>0</v>
          </cell>
          <cell r="AA2104">
            <v>1000</v>
          </cell>
          <cell r="AB2104">
            <v>0</v>
          </cell>
          <cell r="AC2104">
            <v>0</v>
          </cell>
          <cell r="AD2104" t="str">
            <v>∆</v>
          </cell>
          <cell r="AE2104">
            <v>0</v>
          </cell>
        </row>
        <row r="2105">
          <cell r="V2105" t="str">
            <v>100.40.65.560-5100.11</v>
          </cell>
          <cell r="W2105" t="str">
            <v>Benefits Medicare</v>
          </cell>
          <cell r="X2105">
            <v>0</v>
          </cell>
          <cell r="Y2105">
            <v>0</v>
          </cell>
          <cell r="Z2105">
            <v>0</v>
          </cell>
          <cell r="AA2105">
            <v>0</v>
          </cell>
          <cell r="AB2105">
            <v>0</v>
          </cell>
          <cell r="AC2105">
            <v>0</v>
          </cell>
          <cell r="AD2105" t="str">
            <v>∆</v>
          </cell>
          <cell r="AE2105">
            <v>0</v>
          </cell>
        </row>
        <row r="2106">
          <cell r="V2106" t="str">
            <v>100.40.65.560-5100.15</v>
          </cell>
          <cell r="W2106" t="str">
            <v>Benefits Cell Phone Allowance</v>
          </cell>
          <cell r="X2106">
            <v>0</v>
          </cell>
          <cell r="Y2106">
            <v>0</v>
          </cell>
          <cell r="Z2106">
            <v>0</v>
          </cell>
          <cell r="AA2106">
            <v>0</v>
          </cell>
          <cell r="AB2106">
            <v>0</v>
          </cell>
          <cell r="AC2106">
            <v>0</v>
          </cell>
          <cell r="AD2106" t="str">
            <v>∆</v>
          </cell>
          <cell r="AE2106">
            <v>0</v>
          </cell>
        </row>
        <row r="2107">
          <cell r="W2107" t="str">
            <v>TOTAL : PERSONNEL</v>
          </cell>
          <cell r="X2107">
            <v>26000</v>
          </cell>
          <cell r="Y2107">
            <v>20000</v>
          </cell>
          <cell r="Z2107">
            <v>22000</v>
          </cell>
          <cell r="AA2107">
            <v>5000</v>
          </cell>
          <cell r="AB2107">
            <v>1800</v>
          </cell>
          <cell r="AC2107">
            <v>2000</v>
          </cell>
          <cell r="AD2107" t="str">
            <v>∆</v>
          </cell>
          <cell r="AE2107">
            <v>200</v>
          </cell>
        </row>
        <row r="2108">
          <cell r="AB2108" t="str">
            <v/>
          </cell>
          <cell r="AC2108" t="str">
            <v/>
          </cell>
          <cell r="AD2108" t="str">
            <v>∆</v>
          </cell>
        </row>
        <row r="2109">
          <cell r="V2109" t="str">
            <v>[100] GENERAL FUND : PUBLIC WORKS : STORM DRAINAGE</v>
          </cell>
        </row>
        <row r="2110">
          <cell r="V2110" t="str">
            <v>REGULATORY : OPERATIONS</v>
          </cell>
          <cell r="AB2110" t="str">
            <v/>
          </cell>
          <cell r="AC2110" t="str">
            <v/>
          </cell>
          <cell r="AD2110" t="str">
            <v>∆</v>
          </cell>
        </row>
        <row r="2111">
          <cell r="V2111" t="str">
            <v>100.40.65.560-6000.01</v>
          </cell>
          <cell r="W2111" t="str">
            <v>Professional Services General</v>
          </cell>
          <cell r="X2111">
            <v>0</v>
          </cell>
          <cell r="Y2111">
            <v>0</v>
          </cell>
          <cell r="Z2111">
            <v>0</v>
          </cell>
          <cell r="AA2111">
            <v>0</v>
          </cell>
          <cell r="AB2111">
            <v>8000</v>
          </cell>
          <cell r="AC2111">
            <v>8000</v>
          </cell>
          <cell r="AD2111" t="str">
            <v>∆</v>
          </cell>
          <cell r="AE2111">
            <v>0</v>
          </cell>
        </row>
        <row r="2112">
          <cell r="V2112" t="str">
            <v>100.40.65.560-6000.13</v>
          </cell>
          <cell r="W2112" t="str">
            <v>Professional Services Compliance Monitoring</v>
          </cell>
          <cell r="X2112">
            <v>28000</v>
          </cell>
          <cell r="Y2112">
            <v>24000</v>
          </cell>
          <cell r="Z2112">
            <v>12000</v>
          </cell>
          <cell r="AA2112">
            <v>52000</v>
          </cell>
          <cell r="AB2112">
            <v>100000</v>
          </cell>
          <cell r="AC2112">
            <v>100000</v>
          </cell>
          <cell r="AD2112" t="str">
            <v>∆</v>
          </cell>
          <cell r="AE2112">
            <v>0</v>
          </cell>
        </row>
        <row r="2113">
          <cell r="V2113" t="str">
            <v>100.40.65.560-6200.02</v>
          </cell>
          <cell r="W2113" t="str">
            <v>Supplies Special Department</v>
          </cell>
          <cell r="X2113">
            <v>0</v>
          </cell>
          <cell r="Y2113">
            <v>0</v>
          </cell>
          <cell r="Z2113">
            <v>0</v>
          </cell>
          <cell r="AA2113">
            <v>0</v>
          </cell>
          <cell r="AB2113">
            <v>76300</v>
          </cell>
          <cell r="AC2113">
            <v>76300</v>
          </cell>
          <cell r="AD2113" t="str">
            <v>∆</v>
          </cell>
          <cell r="AE2113">
            <v>0</v>
          </cell>
        </row>
        <row r="2114">
          <cell r="V2114" t="str">
            <v>100.40.65.560-6375.01</v>
          </cell>
          <cell r="W2114" t="str">
            <v>Operating Fees NPDES Permit Renewal</v>
          </cell>
          <cell r="X2114">
            <v>21000</v>
          </cell>
          <cell r="Y2114">
            <v>28000</v>
          </cell>
          <cell r="Z2114">
            <v>28000</v>
          </cell>
          <cell r="AA2114">
            <v>30000</v>
          </cell>
          <cell r="AB2114">
            <v>45000</v>
          </cell>
          <cell r="AC2114">
            <v>45000</v>
          </cell>
          <cell r="AD2114" t="str">
            <v>∆</v>
          </cell>
          <cell r="AE2114">
            <v>0</v>
          </cell>
        </row>
        <row r="2115">
          <cell r="V2115" t="str">
            <v>100.40.65.560-6375.02</v>
          </cell>
          <cell r="W2115" t="str">
            <v>Operating Fees NPDES Permit Compliance</v>
          </cell>
          <cell r="X2115">
            <v>20000</v>
          </cell>
          <cell r="Y2115">
            <v>20000</v>
          </cell>
          <cell r="Z2115">
            <v>21000</v>
          </cell>
          <cell r="AA2115">
            <v>21000</v>
          </cell>
          <cell r="AB2115">
            <v>25000</v>
          </cell>
          <cell r="AC2115">
            <v>25000</v>
          </cell>
          <cell r="AD2115" t="str">
            <v>∆</v>
          </cell>
          <cell r="AE2115">
            <v>0</v>
          </cell>
        </row>
        <row r="2116">
          <cell r="V2116" t="str">
            <v>100.40.65.560-6600.04</v>
          </cell>
          <cell r="W2116" t="str">
            <v>Administrative Expenses Training/Conferences</v>
          </cell>
          <cell r="X2116">
            <v>0</v>
          </cell>
          <cell r="Y2116">
            <v>1000</v>
          </cell>
          <cell r="Z2116">
            <v>4000</v>
          </cell>
          <cell r="AA2116">
            <v>0</v>
          </cell>
          <cell r="AB2116">
            <v>6000</v>
          </cell>
          <cell r="AC2116">
            <v>6000</v>
          </cell>
          <cell r="AD2116" t="str">
            <v>∆</v>
          </cell>
          <cell r="AE2116">
            <v>0</v>
          </cell>
        </row>
        <row r="2117">
          <cell r="V2117" t="str">
            <v>100.40.65.560-6600.05</v>
          </cell>
          <cell r="W2117" t="str">
            <v>Administrative Expenses Public/Legal Advertisement</v>
          </cell>
          <cell r="X2117">
            <v>0</v>
          </cell>
          <cell r="Y2117">
            <v>0</v>
          </cell>
          <cell r="Z2117">
            <v>0</v>
          </cell>
          <cell r="AA2117">
            <v>0</v>
          </cell>
          <cell r="AB2117">
            <v>1500</v>
          </cell>
          <cell r="AC2117">
            <v>1500</v>
          </cell>
          <cell r="AD2117" t="str">
            <v>∆</v>
          </cell>
          <cell r="AE2117">
            <v>0</v>
          </cell>
        </row>
        <row r="2118">
          <cell r="V2118" t="str">
            <v>100.40.65.560-6600.23</v>
          </cell>
          <cell r="W2118" t="str">
            <v>Administrative Expenses Public Education</v>
          </cell>
          <cell r="X2118">
            <v>6000</v>
          </cell>
          <cell r="Y2118">
            <v>7000</v>
          </cell>
          <cell r="Z2118">
            <v>4000</v>
          </cell>
          <cell r="AA2118">
            <v>1000</v>
          </cell>
          <cell r="AB2118">
            <v>6000</v>
          </cell>
          <cell r="AC2118">
            <v>6000</v>
          </cell>
          <cell r="AD2118" t="str">
            <v>∆</v>
          </cell>
          <cell r="AE2118">
            <v>0</v>
          </cell>
        </row>
        <row r="2119">
          <cell r="W2119" t="str">
            <v>TOTAL : OPERATIONS</v>
          </cell>
          <cell r="X2119">
            <v>75000</v>
          </cell>
          <cell r="Y2119">
            <v>80000</v>
          </cell>
          <cell r="Z2119">
            <v>69000</v>
          </cell>
          <cell r="AA2119">
            <v>104000</v>
          </cell>
          <cell r="AB2119">
            <v>267800</v>
          </cell>
          <cell r="AC2119">
            <v>267800</v>
          </cell>
          <cell r="AD2119" t="str">
            <v>∆</v>
          </cell>
          <cell r="AE2119">
            <v>0</v>
          </cell>
        </row>
        <row r="2120">
          <cell r="AB2120" t="str">
            <v/>
          </cell>
          <cell r="AC2120" t="str">
            <v/>
          </cell>
          <cell r="AD2120" t="str">
            <v>∆</v>
          </cell>
        </row>
        <row r="2121">
          <cell r="V2121" t="str">
            <v>[100] GENERAL FUND : PUBLIC WORKS : TRANSPORTATION</v>
          </cell>
        </row>
        <row r="2122">
          <cell r="V2122" t="str">
            <v>STREETS : PERSONNEL</v>
          </cell>
          <cell r="AB2122" t="str">
            <v/>
          </cell>
          <cell r="AC2122" t="str">
            <v/>
          </cell>
          <cell r="AD2122" t="str">
            <v>∆</v>
          </cell>
        </row>
        <row r="2123">
          <cell r="V2123" t="str">
            <v>100.40.70.570-5000.01</v>
          </cell>
          <cell r="W2123" t="str">
            <v>Salaries Regular</v>
          </cell>
          <cell r="X2123">
            <v>0</v>
          </cell>
          <cell r="Y2123">
            <v>0</v>
          </cell>
          <cell r="Z2123">
            <v>0</v>
          </cell>
          <cell r="AA2123">
            <v>0</v>
          </cell>
          <cell r="AB2123">
            <v>0</v>
          </cell>
          <cell r="AC2123">
            <v>0</v>
          </cell>
          <cell r="AD2123" t="str">
            <v>∆</v>
          </cell>
          <cell r="AE2123">
            <v>0</v>
          </cell>
        </row>
        <row r="2124">
          <cell r="V2124" t="str">
            <v>100.40.70.570-5000.02</v>
          </cell>
          <cell r="W2124" t="str">
            <v>Salaries Part Time</v>
          </cell>
          <cell r="X2124">
            <v>0</v>
          </cell>
          <cell r="Y2124">
            <v>15000</v>
          </cell>
          <cell r="Z2124">
            <v>31000</v>
          </cell>
          <cell r="AA2124">
            <v>0</v>
          </cell>
          <cell r="AB2124">
            <v>0</v>
          </cell>
          <cell r="AC2124">
            <v>0</v>
          </cell>
          <cell r="AD2124" t="str">
            <v>∆</v>
          </cell>
          <cell r="AE2124">
            <v>0</v>
          </cell>
        </row>
        <row r="2125">
          <cell r="V2125" t="str">
            <v>100.40.70.570-5000.03</v>
          </cell>
          <cell r="W2125" t="str">
            <v>Salaries Overtime</v>
          </cell>
          <cell r="X2125">
            <v>0</v>
          </cell>
          <cell r="Y2125">
            <v>0</v>
          </cell>
          <cell r="Z2125">
            <v>0</v>
          </cell>
          <cell r="AA2125">
            <v>0</v>
          </cell>
          <cell r="AB2125">
            <v>0</v>
          </cell>
          <cell r="AC2125">
            <v>0</v>
          </cell>
          <cell r="AD2125" t="str">
            <v>∆</v>
          </cell>
          <cell r="AE2125">
            <v>0</v>
          </cell>
        </row>
        <row r="2126">
          <cell r="V2126" t="str">
            <v>100.40.70.570-5000.10</v>
          </cell>
          <cell r="W2126" t="str">
            <v>Salaries Furloughs</v>
          </cell>
          <cell r="X2126">
            <v>0</v>
          </cell>
          <cell r="Y2126">
            <v>0</v>
          </cell>
          <cell r="Z2126">
            <v>0</v>
          </cell>
          <cell r="AA2126">
            <v>0</v>
          </cell>
          <cell r="AB2126">
            <v>0</v>
          </cell>
          <cell r="AC2126">
            <v>0</v>
          </cell>
          <cell r="AD2126" t="str">
            <v>∆</v>
          </cell>
          <cell r="AE2126">
            <v>0</v>
          </cell>
        </row>
        <row r="2127">
          <cell r="V2127" t="str">
            <v>100.40.70.570-5100.00</v>
          </cell>
          <cell r="W2127" t="str">
            <v>Benefits PERS Pool Liability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 t="str">
            <v>∆</v>
          </cell>
          <cell r="AE2127">
            <v>0</v>
          </cell>
        </row>
        <row r="2128">
          <cell r="V2128" t="str">
            <v>100.40.70.570-5100.01</v>
          </cell>
          <cell r="W2128" t="str">
            <v>Benefits Retirement</v>
          </cell>
          <cell r="X2128">
            <v>0</v>
          </cell>
          <cell r="Y2128">
            <v>0</v>
          </cell>
          <cell r="Z2128">
            <v>0</v>
          </cell>
          <cell r="AA2128">
            <v>0</v>
          </cell>
          <cell r="AB2128">
            <v>0</v>
          </cell>
          <cell r="AC2128">
            <v>0</v>
          </cell>
          <cell r="AD2128" t="str">
            <v>∆</v>
          </cell>
          <cell r="AE2128">
            <v>0</v>
          </cell>
        </row>
        <row r="2129">
          <cell r="V2129" t="str">
            <v>100.40.70.570-5100.02</v>
          </cell>
          <cell r="W2129" t="str">
            <v>Benefits Health Insurance</v>
          </cell>
          <cell r="X2129">
            <v>0</v>
          </cell>
          <cell r="Y2129">
            <v>0</v>
          </cell>
          <cell r="Z2129">
            <v>0</v>
          </cell>
          <cell r="AA2129">
            <v>0</v>
          </cell>
          <cell r="AB2129">
            <v>0</v>
          </cell>
          <cell r="AC2129">
            <v>0</v>
          </cell>
          <cell r="AD2129" t="str">
            <v>∆</v>
          </cell>
          <cell r="AE2129">
            <v>0</v>
          </cell>
        </row>
        <row r="2130">
          <cell r="V2130" t="str">
            <v>100.40.70.570-5100.03</v>
          </cell>
          <cell r="W2130" t="str">
            <v>Benefits Dental Insurance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 t="str">
            <v>∆</v>
          </cell>
          <cell r="AE2130">
            <v>0</v>
          </cell>
        </row>
        <row r="2131">
          <cell r="V2131" t="str">
            <v>100.40.70.570-5100.04</v>
          </cell>
          <cell r="W2131" t="str">
            <v>Benefits Vision Insurance</v>
          </cell>
          <cell r="X2131">
            <v>0</v>
          </cell>
          <cell r="Y2131">
            <v>0</v>
          </cell>
          <cell r="Z2131">
            <v>0</v>
          </cell>
          <cell r="AA2131">
            <v>0</v>
          </cell>
          <cell r="AB2131">
            <v>0</v>
          </cell>
          <cell r="AC2131">
            <v>0</v>
          </cell>
          <cell r="AD2131" t="str">
            <v>∆</v>
          </cell>
          <cell r="AE2131">
            <v>0</v>
          </cell>
        </row>
        <row r="2132">
          <cell r="V2132" t="str">
            <v>100.40.70.570-5100.05</v>
          </cell>
          <cell r="W2132" t="str">
            <v>Benefits Life Insurance</v>
          </cell>
          <cell r="X2132">
            <v>0</v>
          </cell>
          <cell r="Y2132">
            <v>0</v>
          </cell>
          <cell r="Z2132">
            <v>0</v>
          </cell>
          <cell r="AA2132">
            <v>0</v>
          </cell>
          <cell r="AB2132">
            <v>0</v>
          </cell>
          <cell r="AC2132">
            <v>0</v>
          </cell>
          <cell r="AD2132" t="str">
            <v>∆</v>
          </cell>
          <cell r="AE2132">
            <v>0</v>
          </cell>
        </row>
        <row r="2133">
          <cell r="V2133" t="str">
            <v>100.40.70.570-5100.06</v>
          </cell>
          <cell r="W2133" t="str">
            <v>Benefits Worker's Comp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0</v>
          </cell>
          <cell r="AD2133" t="str">
            <v>∆</v>
          </cell>
          <cell r="AE2133">
            <v>0</v>
          </cell>
        </row>
        <row r="2134">
          <cell r="V2134" t="str">
            <v>100.40.70.570-5100.07</v>
          </cell>
          <cell r="W2134" t="str">
            <v>Benefits Long Term Disability</v>
          </cell>
          <cell r="X2134">
            <v>0</v>
          </cell>
          <cell r="Y2134">
            <v>0</v>
          </cell>
          <cell r="Z2134">
            <v>0</v>
          </cell>
          <cell r="AA2134">
            <v>0</v>
          </cell>
          <cell r="AB2134">
            <v>0</v>
          </cell>
          <cell r="AC2134">
            <v>0</v>
          </cell>
          <cell r="AD2134" t="str">
            <v>∆</v>
          </cell>
          <cell r="AE2134">
            <v>0</v>
          </cell>
        </row>
        <row r="2135">
          <cell r="V2135" t="str">
            <v>100.40.70.570-5100.08</v>
          </cell>
          <cell r="W2135" t="str">
            <v>Benefits Deferred Compensation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0</v>
          </cell>
          <cell r="AD2135" t="str">
            <v>∆</v>
          </cell>
          <cell r="AE2135">
            <v>0</v>
          </cell>
        </row>
        <row r="2136">
          <cell r="V2136" t="str">
            <v>100.40.70.570-5100.09</v>
          </cell>
          <cell r="W2136" t="str">
            <v>Benefits Unemployment Insurance</v>
          </cell>
          <cell r="X2136">
            <v>0</v>
          </cell>
          <cell r="Y2136">
            <v>0</v>
          </cell>
          <cell r="Z2136">
            <v>0</v>
          </cell>
          <cell r="AA2136">
            <v>5000</v>
          </cell>
          <cell r="AB2136">
            <v>0</v>
          </cell>
          <cell r="AC2136">
            <v>0</v>
          </cell>
          <cell r="AD2136" t="str">
            <v>∆</v>
          </cell>
          <cell r="AE2136">
            <v>0</v>
          </cell>
        </row>
        <row r="2137">
          <cell r="V2137" t="str">
            <v>100.40.70.570-5100.10</v>
          </cell>
          <cell r="W2137" t="str">
            <v>Benefits Uniform Allowance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 t="str">
            <v>∆</v>
          </cell>
          <cell r="AE2137">
            <v>0</v>
          </cell>
        </row>
        <row r="2138">
          <cell r="V2138" t="str">
            <v>100.40.70.570-5100.11</v>
          </cell>
          <cell r="W2138" t="str">
            <v>Benefits Medicare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0</v>
          </cell>
          <cell r="AD2138" t="str">
            <v>∆</v>
          </cell>
          <cell r="AE2138">
            <v>0</v>
          </cell>
        </row>
        <row r="2139">
          <cell r="W2139" t="str">
            <v>TOTAL : PERSONNEL</v>
          </cell>
          <cell r="X2139">
            <v>0</v>
          </cell>
          <cell r="Y2139">
            <v>15000</v>
          </cell>
          <cell r="Z2139">
            <v>31000</v>
          </cell>
          <cell r="AA2139">
            <v>5000</v>
          </cell>
          <cell r="AB2139">
            <v>0</v>
          </cell>
          <cell r="AC2139">
            <v>0</v>
          </cell>
          <cell r="AD2139" t="str">
            <v>∆</v>
          </cell>
          <cell r="AE2139">
            <v>0</v>
          </cell>
        </row>
        <row r="2140">
          <cell r="AB2140" t="str">
            <v/>
          </cell>
          <cell r="AC2140" t="str">
            <v/>
          </cell>
          <cell r="AD2140" t="str">
            <v>∆</v>
          </cell>
        </row>
        <row r="2141">
          <cell r="V2141" t="str">
            <v>[100] GENERAL FUND : PUBLIC WORKS : TRANSPORTATION</v>
          </cell>
        </row>
        <row r="2142">
          <cell r="V2142" t="str">
            <v>STREETS : OPERATIONS</v>
          </cell>
          <cell r="AB2142" t="str">
            <v/>
          </cell>
          <cell r="AC2142" t="str">
            <v/>
          </cell>
          <cell r="AD2142" t="str">
            <v>∆</v>
          </cell>
        </row>
        <row r="2143">
          <cell r="V2143" t="str">
            <v>100.40.70.570-6000.01</v>
          </cell>
          <cell r="W2143" t="str">
            <v>Professional Services General</v>
          </cell>
          <cell r="X2143">
            <v>12000</v>
          </cell>
          <cell r="Y2143">
            <v>33000</v>
          </cell>
          <cell r="Z2143">
            <v>51000</v>
          </cell>
          <cell r="AA2143">
            <v>24000</v>
          </cell>
          <cell r="AB2143">
            <v>100000</v>
          </cell>
          <cell r="AC2143">
            <v>100000</v>
          </cell>
          <cell r="AD2143" t="str">
            <v>∆</v>
          </cell>
          <cell r="AE2143">
            <v>0</v>
          </cell>
        </row>
        <row r="2144">
          <cell r="V2144" t="str">
            <v>100.40.70.570-6100.01</v>
          </cell>
          <cell r="W2144" t="str">
            <v>Utilities Electric</v>
          </cell>
          <cell r="X2144">
            <v>9000</v>
          </cell>
          <cell r="Y2144">
            <v>9000</v>
          </cell>
          <cell r="Z2144">
            <v>8000</v>
          </cell>
          <cell r="AA2144">
            <v>20000</v>
          </cell>
          <cell r="AB2144">
            <v>9000</v>
          </cell>
          <cell r="AC2144">
            <v>9000</v>
          </cell>
          <cell r="AD2144" t="str">
            <v>∆</v>
          </cell>
          <cell r="AE2144">
            <v>0</v>
          </cell>
        </row>
        <row r="2145">
          <cell r="V2145" t="str">
            <v>100.40.70.570-6100.02</v>
          </cell>
          <cell r="W2145" t="str">
            <v>Utilities Telephone</v>
          </cell>
          <cell r="X2145">
            <v>2000</v>
          </cell>
          <cell r="Y2145">
            <v>2000</v>
          </cell>
          <cell r="Z2145">
            <v>2000</v>
          </cell>
          <cell r="AA2145">
            <v>1000</v>
          </cell>
          <cell r="AB2145">
            <v>2400</v>
          </cell>
          <cell r="AC2145">
            <v>2400</v>
          </cell>
          <cell r="AD2145" t="str">
            <v>∆</v>
          </cell>
          <cell r="AE2145">
            <v>0</v>
          </cell>
        </row>
        <row r="2146">
          <cell r="V2146" t="str">
            <v>100.40.70.570-6200.01</v>
          </cell>
          <cell r="W2146" t="str">
            <v>Supplies Office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>
            <v>200</v>
          </cell>
          <cell r="AC2146">
            <v>200</v>
          </cell>
          <cell r="AD2146" t="str">
            <v>∆</v>
          </cell>
          <cell r="AE2146">
            <v>0</v>
          </cell>
        </row>
        <row r="2147">
          <cell r="V2147" t="str">
            <v>100.40.70.570-6200.02</v>
          </cell>
          <cell r="W2147" t="str">
            <v>Supplies Special Department</v>
          </cell>
          <cell r="X2147">
            <v>0</v>
          </cell>
          <cell r="Y2147">
            <v>0</v>
          </cell>
          <cell r="Z2147">
            <v>4000</v>
          </cell>
          <cell r="AA2147">
            <v>1000</v>
          </cell>
          <cell r="AB2147">
            <v>1200</v>
          </cell>
          <cell r="AC2147">
            <v>1200</v>
          </cell>
          <cell r="AD2147" t="str">
            <v>∆</v>
          </cell>
          <cell r="AE2147">
            <v>0</v>
          </cell>
        </row>
        <row r="2148">
          <cell r="V2148" t="str">
            <v>100.40.70.570-6280.14</v>
          </cell>
          <cell r="W2148" t="str">
            <v>Supplies-Public Works Protective Clothing</v>
          </cell>
          <cell r="X2148">
            <v>2000</v>
          </cell>
          <cell r="Y2148">
            <v>2000</v>
          </cell>
          <cell r="Z2148">
            <v>1000</v>
          </cell>
          <cell r="AA2148">
            <v>1000</v>
          </cell>
          <cell r="AB2148">
            <v>1800</v>
          </cell>
          <cell r="AC2148">
            <v>1800</v>
          </cell>
          <cell r="AD2148" t="str">
            <v>∆</v>
          </cell>
          <cell r="AE2148">
            <v>0</v>
          </cell>
        </row>
        <row r="2149">
          <cell r="V2149" t="str">
            <v>100.40.70.570-6300.01</v>
          </cell>
          <cell r="W2149" t="str">
            <v>Dues &amp; Subscriptions Memberships</v>
          </cell>
          <cell r="X2149">
            <v>1000</v>
          </cell>
          <cell r="Y2149">
            <v>1000</v>
          </cell>
          <cell r="Z2149">
            <v>1000</v>
          </cell>
          <cell r="AA2149">
            <v>0</v>
          </cell>
          <cell r="AB2149">
            <v>1150</v>
          </cell>
          <cell r="AC2149">
            <v>1150</v>
          </cell>
          <cell r="AD2149" t="str">
            <v>∆</v>
          </cell>
          <cell r="AE2149">
            <v>0</v>
          </cell>
        </row>
        <row r="2150">
          <cell r="V2150" t="str">
            <v>100.40.70.570-6400.04</v>
          </cell>
          <cell r="W2150" t="str">
            <v>Repairs &amp; Maintenance Equipment Rental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B2150">
            <v>3500</v>
          </cell>
          <cell r="AC2150">
            <v>3500</v>
          </cell>
          <cell r="AD2150" t="str">
            <v>∆</v>
          </cell>
          <cell r="AE2150">
            <v>0</v>
          </cell>
        </row>
        <row r="2151">
          <cell r="V2151" t="str">
            <v>100.40.70.570-6400.10</v>
          </cell>
          <cell r="W2151" t="str">
            <v>Repairs &amp; Maintenance Pavement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424503</v>
          </cell>
          <cell r="AC2151">
            <v>424503</v>
          </cell>
          <cell r="AD2151" t="str">
            <v>∆</v>
          </cell>
          <cell r="AE2151">
            <v>0</v>
          </cell>
        </row>
        <row r="2152">
          <cell r="V2152" t="str">
            <v>100.40.70.570-6500.04</v>
          </cell>
          <cell r="W2152" t="str">
            <v>Claims &amp; Insurance Insurance Premiums</v>
          </cell>
          <cell r="X2152">
            <v>3000</v>
          </cell>
          <cell r="Y2152">
            <v>3000</v>
          </cell>
          <cell r="Z2152">
            <v>2000</v>
          </cell>
          <cell r="AA2152">
            <v>2000</v>
          </cell>
          <cell r="AB2152">
            <v>3000</v>
          </cell>
          <cell r="AC2152">
            <v>3000</v>
          </cell>
          <cell r="AD2152" t="str">
            <v>∆</v>
          </cell>
          <cell r="AE2152">
            <v>0</v>
          </cell>
        </row>
        <row r="2153">
          <cell r="V2153" t="str">
            <v>100.40.70.570-6600.01</v>
          </cell>
          <cell r="W2153" t="str">
            <v>Administrative Expenses Meetings</v>
          </cell>
          <cell r="X2153">
            <v>0</v>
          </cell>
          <cell r="Y2153">
            <v>0</v>
          </cell>
          <cell r="Z2153">
            <v>0</v>
          </cell>
          <cell r="AA2153">
            <v>0</v>
          </cell>
          <cell r="AB2153">
            <v>600</v>
          </cell>
          <cell r="AC2153">
            <v>600</v>
          </cell>
          <cell r="AD2153" t="str">
            <v>∆</v>
          </cell>
          <cell r="AE2153">
            <v>0</v>
          </cell>
        </row>
        <row r="2154">
          <cell r="V2154" t="str">
            <v>100.40.70.570-6600.04</v>
          </cell>
          <cell r="W2154" t="str">
            <v>Administrative Expenses Training/Conferences</v>
          </cell>
          <cell r="X2154">
            <v>1000</v>
          </cell>
          <cell r="Y2154">
            <v>1000</v>
          </cell>
          <cell r="Z2154">
            <v>0</v>
          </cell>
          <cell r="AA2154">
            <v>1000</v>
          </cell>
          <cell r="AB2154">
            <v>5000</v>
          </cell>
          <cell r="AC2154">
            <v>5000</v>
          </cell>
          <cell r="AD2154" t="str">
            <v>∆</v>
          </cell>
          <cell r="AE2154">
            <v>0</v>
          </cell>
        </row>
        <row r="2155">
          <cell r="V2155" t="str">
            <v>100.40.70.570-6600.07</v>
          </cell>
          <cell r="W2155" t="str">
            <v>Administrative Expenses Employee Recruitment</v>
          </cell>
          <cell r="X2155">
            <v>0</v>
          </cell>
          <cell r="Y2155">
            <v>0</v>
          </cell>
          <cell r="Z2155">
            <v>0</v>
          </cell>
          <cell r="AA2155">
            <v>0</v>
          </cell>
          <cell r="AB2155">
            <v>1200</v>
          </cell>
          <cell r="AC2155">
            <v>1200</v>
          </cell>
          <cell r="AD2155" t="str">
            <v>∆</v>
          </cell>
          <cell r="AE2155">
            <v>0</v>
          </cell>
        </row>
        <row r="2156">
          <cell r="W2156" t="str">
            <v>TOTAL : OPERATIONS</v>
          </cell>
          <cell r="X2156">
            <v>30000</v>
          </cell>
          <cell r="Y2156">
            <v>51000</v>
          </cell>
          <cell r="Z2156">
            <v>69000</v>
          </cell>
          <cell r="AA2156">
            <v>50000</v>
          </cell>
          <cell r="AB2156">
            <v>553553</v>
          </cell>
          <cell r="AC2156">
            <v>553553</v>
          </cell>
          <cell r="AD2156" t="str">
            <v>∆</v>
          </cell>
          <cell r="AE2156">
            <v>0</v>
          </cell>
        </row>
        <row r="2157">
          <cell r="AB2157" t="str">
            <v/>
          </cell>
          <cell r="AC2157" t="str">
            <v/>
          </cell>
          <cell r="AD2157" t="str">
            <v>∆</v>
          </cell>
        </row>
        <row r="2158">
          <cell r="V2158" t="str">
            <v>[100] GENERAL FUND : PUBLIC WORKS : TRANSPORTATION</v>
          </cell>
        </row>
        <row r="2159">
          <cell r="V2159" t="str">
            <v>STREETS : DEBT SERVICE</v>
          </cell>
          <cell r="AB2159" t="str">
            <v/>
          </cell>
          <cell r="AC2159" t="str">
            <v/>
          </cell>
          <cell r="AD2159" t="str">
            <v>∆</v>
          </cell>
        </row>
        <row r="2160">
          <cell r="V2160" t="str">
            <v>100.40.70.570-8000.14</v>
          </cell>
          <cell r="W2160" t="str">
            <v>Capital Improvements-General Government Park Lot Improvements</v>
          </cell>
          <cell r="X2160">
            <v>0</v>
          </cell>
          <cell r="Y2160">
            <v>424000</v>
          </cell>
          <cell r="Z2160">
            <v>469000</v>
          </cell>
          <cell r="AA2160">
            <v>49000</v>
          </cell>
          <cell r="AB2160">
            <v>0</v>
          </cell>
          <cell r="AC2160">
            <v>0</v>
          </cell>
          <cell r="AD2160" t="str">
            <v>∆</v>
          </cell>
          <cell r="AE2160">
            <v>0</v>
          </cell>
        </row>
        <row r="2161">
          <cell r="W2161" t="str">
            <v>TOTAL : DEBT SERVICE</v>
          </cell>
          <cell r="X2161">
            <v>0</v>
          </cell>
          <cell r="Y2161">
            <v>424000</v>
          </cell>
          <cell r="Z2161">
            <v>469000</v>
          </cell>
          <cell r="AA2161">
            <v>49000</v>
          </cell>
          <cell r="AB2161">
            <v>0</v>
          </cell>
          <cell r="AC2161">
            <v>0</v>
          </cell>
          <cell r="AD2161" t="str">
            <v>∆</v>
          </cell>
          <cell r="AE2161">
            <v>0</v>
          </cell>
        </row>
        <row r="2162">
          <cell r="AB2162" t="str">
            <v/>
          </cell>
          <cell r="AC2162" t="str">
            <v/>
          </cell>
          <cell r="AD2162" t="str">
            <v>∆</v>
          </cell>
        </row>
        <row r="2163">
          <cell r="V2163" t="str">
            <v>[100] GENERAL FUND : ENGINEERING : DEVELOPMENT</v>
          </cell>
          <cell r="AB2163" t="str">
            <v/>
          </cell>
          <cell r="AC2163" t="str">
            <v/>
          </cell>
          <cell r="AD2163" t="str">
            <v>∆</v>
          </cell>
        </row>
        <row r="2164">
          <cell r="V2164" t="str">
            <v>NO PROGRAM : PERSONNEL</v>
          </cell>
          <cell r="AB2164" t="str">
            <v/>
          </cell>
          <cell r="AC2164" t="str">
            <v/>
          </cell>
          <cell r="AD2164" t="str">
            <v>∆</v>
          </cell>
        </row>
        <row r="2165">
          <cell r="V2165" t="str">
            <v>100.45.40.000-5000.01</v>
          </cell>
          <cell r="W2165" t="str">
            <v>Salaries Regular</v>
          </cell>
          <cell r="X2165">
            <v>0</v>
          </cell>
          <cell r="Y2165">
            <v>0</v>
          </cell>
          <cell r="Z2165">
            <v>0</v>
          </cell>
          <cell r="AA2165">
            <v>69000</v>
          </cell>
          <cell r="AB2165">
            <v>0</v>
          </cell>
          <cell r="AC2165">
            <v>0</v>
          </cell>
          <cell r="AD2165" t="str">
            <v>∆</v>
          </cell>
          <cell r="AE2165">
            <v>0</v>
          </cell>
        </row>
        <row r="2166">
          <cell r="V2166" t="str">
            <v>100.45.40.000-5000.03</v>
          </cell>
          <cell r="W2166" t="str">
            <v>Salaries Overtime</v>
          </cell>
          <cell r="X2166">
            <v>0</v>
          </cell>
          <cell r="Y2166">
            <v>0</v>
          </cell>
          <cell r="Z2166">
            <v>0</v>
          </cell>
          <cell r="AA2166">
            <v>1000</v>
          </cell>
          <cell r="AB2166">
            <v>0</v>
          </cell>
          <cell r="AC2166">
            <v>0</v>
          </cell>
          <cell r="AD2166" t="str">
            <v>∆</v>
          </cell>
          <cell r="AE2166">
            <v>0</v>
          </cell>
        </row>
        <row r="2167">
          <cell r="V2167" t="str">
            <v>100.45.40.000-5100.00</v>
          </cell>
          <cell r="W2167" t="str">
            <v>Benefits PERS Pool Liability</v>
          </cell>
          <cell r="X2167">
            <v>0</v>
          </cell>
          <cell r="Y2167">
            <v>0</v>
          </cell>
          <cell r="Z2167">
            <v>0</v>
          </cell>
          <cell r="AA2167">
            <v>14000</v>
          </cell>
          <cell r="AB2167">
            <v>0</v>
          </cell>
          <cell r="AC2167">
            <v>0</v>
          </cell>
          <cell r="AD2167" t="str">
            <v>∆</v>
          </cell>
          <cell r="AE2167">
            <v>0</v>
          </cell>
        </row>
        <row r="2168">
          <cell r="V2168" t="str">
            <v>100.45.40.000-5100.01</v>
          </cell>
          <cell r="W2168" t="str">
            <v>Benefits Retirement</v>
          </cell>
          <cell r="X2168">
            <v>0</v>
          </cell>
          <cell r="Y2168">
            <v>0</v>
          </cell>
          <cell r="Z2168">
            <v>0</v>
          </cell>
          <cell r="AA2168">
            <v>5000</v>
          </cell>
          <cell r="AB2168">
            <v>0</v>
          </cell>
          <cell r="AC2168">
            <v>0</v>
          </cell>
          <cell r="AD2168" t="str">
            <v>∆</v>
          </cell>
          <cell r="AE2168">
            <v>0</v>
          </cell>
        </row>
        <row r="2169">
          <cell r="V2169" t="str">
            <v>100.45.40.000-5100.02</v>
          </cell>
          <cell r="W2169" t="str">
            <v>Benefits Health Insurance</v>
          </cell>
          <cell r="X2169">
            <v>0</v>
          </cell>
          <cell r="Y2169">
            <v>0</v>
          </cell>
          <cell r="Z2169">
            <v>0</v>
          </cell>
          <cell r="AA2169">
            <v>12000</v>
          </cell>
          <cell r="AB2169">
            <v>0</v>
          </cell>
          <cell r="AC2169">
            <v>0</v>
          </cell>
          <cell r="AD2169" t="str">
            <v>∆</v>
          </cell>
          <cell r="AE2169">
            <v>0</v>
          </cell>
        </row>
        <row r="2170">
          <cell r="V2170" t="str">
            <v>100.45.40.000-5100.03</v>
          </cell>
          <cell r="W2170" t="str">
            <v>Benefits Dental Insurance</v>
          </cell>
          <cell r="X2170">
            <v>0</v>
          </cell>
          <cell r="Y2170">
            <v>0</v>
          </cell>
          <cell r="Z2170">
            <v>0</v>
          </cell>
          <cell r="AA2170">
            <v>1000</v>
          </cell>
          <cell r="AB2170">
            <v>0</v>
          </cell>
          <cell r="AC2170">
            <v>0</v>
          </cell>
          <cell r="AD2170" t="str">
            <v>∆</v>
          </cell>
          <cell r="AE2170">
            <v>0</v>
          </cell>
        </row>
        <row r="2171">
          <cell r="V2171" t="str">
            <v>100.45.40.000-5100.04</v>
          </cell>
          <cell r="W2171" t="str">
            <v>Benefits Vision Insurance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0</v>
          </cell>
          <cell r="AD2171" t="str">
            <v>∆</v>
          </cell>
          <cell r="AE2171">
            <v>0</v>
          </cell>
        </row>
        <row r="2172">
          <cell r="V2172" t="str">
            <v>100.45.40.000-5100.05</v>
          </cell>
          <cell r="W2172" t="str">
            <v>Benefits Life Insurance</v>
          </cell>
          <cell r="X2172">
            <v>0</v>
          </cell>
          <cell r="Y2172">
            <v>0</v>
          </cell>
          <cell r="Z2172">
            <v>0</v>
          </cell>
          <cell r="AA2172">
            <v>0</v>
          </cell>
          <cell r="AB2172">
            <v>0</v>
          </cell>
          <cell r="AC2172">
            <v>0</v>
          </cell>
          <cell r="AD2172" t="str">
            <v>∆</v>
          </cell>
          <cell r="AE2172">
            <v>0</v>
          </cell>
        </row>
        <row r="2173">
          <cell r="V2173" t="str">
            <v>100.45.40.000-5100.07</v>
          </cell>
          <cell r="W2173" t="str">
            <v>Benefits Long Term Disability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0</v>
          </cell>
          <cell r="AD2173" t="str">
            <v>∆</v>
          </cell>
          <cell r="AE2173">
            <v>0</v>
          </cell>
        </row>
        <row r="2174">
          <cell r="V2174" t="str">
            <v>100.45.40.000-5100.08</v>
          </cell>
          <cell r="W2174" t="str">
            <v>Benefits Deferred Compensation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B2174">
            <v>0</v>
          </cell>
          <cell r="AC2174">
            <v>0</v>
          </cell>
          <cell r="AD2174" t="str">
            <v>∆</v>
          </cell>
          <cell r="AE2174">
            <v>0</v>
          </cell>
        </row>
        <row r="2175">
          <cell r="V2175" t="str">
            <v>100.45.40.000-5100.11</v>
          </cell>
          <cell r="W2175" t="str">
            <v>Benefits Medicare</v>
          </cell>
          <cell r="X2175">
            <v>0</v>
          </cell>
          <cell r="Y2175">
            <v>0</v>
          </cell>
          <cell r="Z2175">
            <v>0</v>
          </cell>
          <cell r="AA2175">
            <v>1000</v>
          </cell>
          <cell r="AB2175">
            <v>0</v>
          </cell>
          <cell r="AC2175">
            <v>0</v>
          </cell>
          <cell r="AD2175" t="str">
            <v>∆</v>
          </cell>
          <cell r="AE2175">
            <v>0</v>
          </cell>
        </row>
        <row r="2176">
          <cell r="V2176" t="str">
            <v>100.45.40.000-5100.15</v>
          </cell>
          <cell r="W2176" t="str">
            <v>Benefits Cell Phone Allowance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0</v>
          </cell>
          <cell r="AD2176" t="str">
            <v>∆</v>
          </cell>
          <cell r="AE2176">
            <v>0</v>
          </cell>
        </row>
        <row r="2177">
          <cell r="W2177" t="str">
            <v>TOTAL : PERSONNEL</v>
          </cell>
          <cell r="X2177">
            <v>0</v>
          </cell>
          <cell r="Y2177">
            <v>0</v>
          </cell>
          <cell r="Z2177">
            <v>0</v>
          </cell>
          <cell r="AA2177">
            <v>103000</v>
          </cell>
          <cell r="AB2177">
            <v>0</v>
          </cell>
          <cell r="AC2177">
            <v>0</v>
          </cell>
          <cell r="AD2177" t="str">
            <v>∆</v>
          </cell>
          <cell r="AE2177">
            <v>0</v>
          </cell>
        </row>
        <row r="2179">
          <cell r="V2179" t="str">
            <v>[100] GENERAL FUND : ENGINEERING : CAPITAL IMPROVEMENT</v>
          </cell>
          <cell r="AB2179" t="str">
            <v/>
          </cell>
          <cell r="AC2179" t="str">
            <v/>
          </cell>
          <cell r="AD2179" t="str">
            <v>∆</v>
          </cell>
        </row>
        <row r="2180">
          <cell r="V2180" t="str">
            <v>NO PROGRAM : PERSONNEL</v>
          </cell>
          <cell r="AB2180" t="str">
            <v/>
          </cell>
          <cell r="AC2180" t="str">
            <v/>
          </cell>
          <cell r="AD2180" t="str">
            <v>∆</v>
          </cell>
        </row>
        <row r="2181">
          <cell r="V2181" t="str">
            <v>100.45.41.000-5000.01</v>
          </cell>
          <cell r="W2181" t="str">
            <v>Salaries Regular</v>
          </cell>
          <cell r="X2181">
            <v>0</v>
          </cell>
          <cell r="Y2181">
            <v>0</v>
          </cell>
          <cell r="Z2181">
            <v>0</v>
          </cell>
          <cell r="AA2181">
            <v>229000</v>
          </cell>
          <cell r="AB2181">
            <v>0</v>
          </cell>
          <cell r="AC2181">
            <v>0</v>
          </cell>
          <cell r="AD2181" t="str">
            <v>∆</v>
          </cell>
          <cell r="AE2181">
            <v>0</v>
          </cell>
        </row>
        <row r="2182">
          <cell r="V2182" t="str">
            <v>100.45.41.000-5000.03</v>
          </cell>
          <cell r="W2182" t="str">
            <v>Salaries Overtime</v>
          </cell>
          <cell r="X2182">
            <v>0</v>
          </cell>
          <cell r="Y2182">
            <v>0</v>
          </cell>
          <cell r="Z2182">
            <v>0</v>
          </cell>
          <cell r="AA2182">
            <v>0</v>
          </cell>
          <cell r="AB2182">
            <v>0</v>
          </cell>
          <cell r="AC2182">
            <v>0</v>
          </cell>
          <cell r="AD2182" t="str">
            <v>∆</v>
          </cell>
          <cell r="AE2182">
            <v>0</v>
          </cell>
        </row>
        <row r="2183">
          <cell r="V2183" t="str">
            <v>100.45.41.000-5000.07</v>
          </cell>
          <cell r="W2183" t="str">
            <v>Salaries Admin Leave Pay</v>
          </cell>
          <cell r="X2183">
            <v>0</v>
          </cell>
          <cell r="Y2183">
            <v>0</v>
          </cell>
          <cell r="Z2183">
            <v>0</v>
          </cell>
          <cell r="AA2183">
            <v>9000</v>
          </cell>
          <cell r="AB2183">
            <v>0</v>
          </cell>
          <cell r="AC2183">
            <v>0</v>
          </cell>
          <cell r="AD2183" t="str">
            <v>∆</v>
          </cell>
          <cell r="AE2183">
            <v>0</v>
          </cell>
        </row>
        <row r="2184">
          <cell r="V2184" t="str">
            <v>100.45.41.000-5000.08</v>
          </cell>
          <cell r="W2184" t="str">
            <v>Salaries Longevity Pay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 t="str">
            <v>∆</v>
          </cell>
          <cell r="AE2184">
            <v>0</v>
          </cell>
        </row>
        <row r="2185">
          <cell r="V2185" t="str">
            <v>100.45.41.000-5100.00</v>
          </cell>
          <cell r="W2185" t="str">
            <v>Benefits PERS Pool Liability</v>
          </cell>
          <cell r="X2185">
            <v>0</v>
          </cell>
          <cell r="Y2185">
            <v>0</v>
          </cell>
          <cell r="Z2185">
            <v>0</v>
          </cell>
          <cell r="AA2185">
            <v>32000</v>
          </cell>
          <cell r="AB2185">
            <v>0</v>
          </cell>
          <cell r="AC2185">
            <v>0</v>
          </cell>
          <cell r="AD2185" t="str">
            <v>∆</v>
          </cell>
          <cell r="AE2185">
            <v>0</v>
          </cell>
        </row>
        <row r="2186">
          <cell r="V2186" t="str">
            <v>100.45.41.000-5100.01</v>
          </cell>
          <cell r="W2186" t="str">
            <v>Benefits Retirement</v>
          </cell>
          <cell r="X2186">
            <v>0</v>
          </cell>
          <cell r="Y2186">
            <v>0</v>
          </cell>
          <cell r="Z2186">
            <v>0</v>
          </cell>
          <cell r="AA2186">
            <v>7000</v>
          </cell>
          <cell r="AB2186">
            <v>0</v>
          </cell>
          <cell r="AC2186">
            <v>0</v>
          </cell>
          <cell r="AD2186" t="str">
            <v>∆</v>
          </cell>
          <cell r="AE2186">
            <v>0</v>
          </cell>
        </row>
        <row r="2187">
          <cell r="V2187" t="str">
            <v>100.45.41.000-5100.02</v>
          </cell>
          <cell r="W2187" t="str">
            <v>Benefits Health Insurance</v>
          </cell>
          <cell r="X2187">
            <v>0</v>
          </cell>
          <cell r="Y2187">
            <v>0</v>
          </cell>
          <cell r="Z2187">
            <v>0</v>
          </cell>
          <cell r="AA2187">
            <v>9000</v>
          </cell>
          <cell r="AB2187">
            <v>0</v>
          </cell>
          <cell r="AC2187">
            <v>0</v>
          </cell>
          <cell r="AD2187" t="str">
            <v>∆</v>
          </cell>
          <cell r="AE2187">
            <v>0</v>
          </cell>
        </row>
        <row r="2188">
          <cell r="V2188" t="str">
            <v>100.45.41.000-5100.03</v>
          </cell>
          <cell r="W2188" t="str">
            <v>Benefits Dental Insurance</v>
          </cell>
          <cell r="X2188">
            <v>0</v>
          </cell>
          <cell r="Y2188">
            <v>0</v>
          </cell>
          <cell r="Z2188">
            <v>0</v>
          </cell>
          <cell r="AA2188">
            <v>1000</v>
          </cell>
          <cell r="AB2188">
            <v>0</v>
          </cell>
          <cell r="AC2188">
            <v>0</v>
          </cell>
          <cell r="AD2188" t="str">
            <v>∆</v>
          </cell>
          <cell r="AE2188">
            <v>0</v>
          </cell>
        </row>
        <row r="2189">
          <cell r="V2189" t="str">
            <v>100.45.41.000-5100.04</v>
          </cell>
          <cell r="W2189" t="str">
            <v>Benefits Vision Insurance</v>
          </cell>
          <cell r="X2189">
            <v>0</v>
          </cell>
          <cell r="Y2189">
            <v>0</v>
          </cell>
          <cell r="Z2189">
            <v>0</v>
          </cell>
          <cell r="AA2189">
            <v>0</v>
          </cell>
          <cell r="AB2189">
            <v>0</v>
          </cell>
          <cell r="AC2189">
            <v>0</v>
          </cell>
          <cell r="AD2189" t="str">
            <v>∆</v>
          </cell>
          <cell r="AE2189">
            <v>0</v>
          </cell>
        </row>
        <row r="2190">
          <cell r="V2190" t="str">
            <v>100.45.41.000-5100.05</v>
          </cell>
          <cell r="W2190" t="str">
            <v>Benefits Life Insurance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 t="str">
            <v>∆</v>
          </cell>
          <cell r="AE2190">
            <v>0</v>
          </cell>
        </row>
        <row r="2191">
          <cell r="V2191" t="str">
            <v>100.45.41.000-5100.07</v>
          </cell>
          <cell r="W2191" t="str">
            <v>Benefits Long Term Disability</v>
          </cell>
          <cell r="X2191">
            <v>0</v>
          </cell>
          <cell r="Y2191">
            <v>0</v>
          </cell>
          <cell r="Z2191">
            <v>0</v>
          </cell>
          <cell r="AA2191">
            <v>0</v>
          </cell>
          <cell r="AB2191">
            <v>0</v>
          </cell>
          <cell r="AC2191">
            <v>0</v>
          </cell>
          <cell r="AD2191" t="str">
            <v>∆</v>
          </cell>
          <cell r="AE2191">
            <v>0</v>
          </cell>
        </row>
        <row r="2192">
          <cell r="V2192" t="str">
            <v>100.45.41.000-5100.08</v>
          </cell>
          <cell r="W2192" t="str">
            <v>Benefits Deferred Compensation</v>
          </cell>
          <cell r="X2192">
            <v>0</v>
          </cell>
          <cell r="Y2192">
            <v>0</v>
          </cell>
          <cell r="Z2192">
            <v>0</v>
          </cell>
          <cell r="AA2192">
            <v>6000</v>
          </cell>
          <cell r="AB2192">
            <v>0</v>
          </cell>
          <cell r="AC2192">
            <v>0</v>
          </cell>
          <cell r="AD2192" t="str">
            <v>∆</v>
          </cell>
          <cell r="AE2192">
            <v>0</v>
          </cell>
        </row>
        <row r="2193">
          <cell r="V2193" t="str">
            <v>100.45.41.000-5100.11</v>
          </cell>
          <cell r="W2193" t="str">
            <v>Benefits Medicare</v>
          </cell>
          <cell r="X2193">
            <v>0</v>
          </cell>
          <cell r="Y2193">
            <v>0</v>
          </cell>
          <cell r="Z2193">
            <v>0</v>
          </cell>
          <cell r="AA2193">
            <v>3000</v>
          </cell>
          <cell r="AB2193">
            <v>0</v>
          </cell>
          <cell r="AC2193">
            <v>0</v>
          </cell>
          <cell r="AD2193" t="str">
            <v>∆</v>
          </cell>
          <cell r="AE2193">
            <v>0</v>
          </cell>
        </row>
        <row r="2194">
          <cell r="V2194" t="str">
            <v>100.45.41.000-5100.15</v>
          </cell>
          <cell r="W2194" t="str">
            <v>Benefits Cell Phone Allowance</v>
          </cell>
          <cell r="X2194">
            <v>0</v>
          </cell>
          <cell r="Y2194">
            <v>0</v>
          </cell>
          <cell r="Z2194">
            <v>0</v>
          </cell>
          <cell r="AA2194">
            <v>1000</v>
          </cell>
          <cell r="AB2194">
            <v>0</v>
          </cell>
          <cell r="AC2194">
            <v>0</v>
          </cell>
          <cell r="AD2194" t="str">
            <v>∆</v>
          </cell>
          <cell r="AE2194">
            <v>0</v>
          </cell>
        </row>
        <row r="2195">
          <cell r="W2195" t="str">
            <v>TOTAL : PERSONNEL</v>
          </cell>
          <cell r="X2195">
            <v>0</v>
          </cell>
          <cell r="Y2195">
            <v>0</v>
          </cell>
          <cell r="Z2195">
            <v>0</v>
          </cell>
          <cell r="AA2195">
            <v>297000</v>
          </cell>
          <cell r="AB2195">
            <v>0</v>
          </cell>
          <cell r="AC2195">
            <v>0</v>
          </cell>
          <cell r="AD2195" t="str">
            <v>∆</v>
          </cell>
          <cell r="AE2195">
            <v>0</v>
          </cell>
        </row>
        <row r="2196">
          <cell r="AB2196" t="str">
            <v/>
          </cell>
          <cell r="AC2196" t="str">
            <v/>
          </cell>
          <cell r="AD2196" t="str">
            <v>∆</v>
          </cell>
        </row>
        <row r="2197">
          <cell r="AB2197" t="str">
            <v/>
          </cell>
          <cell r="AC2197" t="str">
            <v/>
          </cell>
          <cell r="AD2197" t="str">
            <v>∆</v>
          </cell>
        </row>
        <row r="2198">
          <cell r="V2198" t="str">
            <v>[110]  COVID RELIEF</v>
          </cell>
          <cell r="AB2198" t="str">
            <v/>
          </cell>
          <cell r="AC2198" t="str">
            <v/>
          </cell>
          <cell r="AD2198" t="str">
            <v>∆</v>
          </cell>
        </row>
        <row r="2199">
          <cell r="W2199" t="str">
            <v>INFLOWS</v>
          </cell>
          <cell r="X2199">
            <v>0</v>
          </cell>
          <cell r="Y2199">
            <v>0</v>
          </cell>
          <cell r="Z2199">
            <v>0</v>
          </cell>
          <cell r="AA2199">
            <v>0</v>
          </cell>
          <cell r="AB2199">
            <v>0</v>
          </cell>
          <cell r="AC2199">
            <v>0</v>
          </cell>
          <cell r="AD2199" t="str">
            <v>∆</v>
          </cell>
          <cell r="AE2199">
            <v>0</v>
          </cell>
        </row>
        <row r="2200">
          <cell r="W2200" t="str">
            <v>OUTFLOWS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B2200">
            <v>0</v>
          </cell>
          <cell r="AC2200">
            <v>0</v>
          </cell>
          <cell r="AD2200" t="str">
            <v>∆</v>
          </cell>
          <cell r="AE2200">
            <v>0</v>
          </cell>
        </row>
        <row r="2201">
          <cell r="W2201" t="str">
            <v>NET</v>
          </cell>
          <cell r="X2201">
            <v>0</v>
          </cell>
          <cell r="Y2201">
            <v>0</v>
          </cell>
          <cell r="Z2201">
            <v>0</v>
          </cell>
          <cell r="AA2201">
            <v>0</v>
          </cell>
          <cell r="AB2201">
            <v>0</v>
          </cell>
          <cell r="AC2201">
            <v>0</v>
          </cell>
          <cell r="AD2201" t="str">
            <v>∆</v>
          </cell>
          <cell r="AE2201">
            <v>0</v>
          </cell>
        </row>
        <row r="2202">
          <cell r="AB2202" t="str">
            <v/>
          </cell>
          <cell r="AC2202" t="str">
            <v/>
          </cell>
          <cell r="AD2202" t="str">
            <v>∆</v>
          </cell>
        </row>
        <row r="2203">
          <cell r="V2203" t="str">
            <v>[110] COVID RELIEF : NON DEPARTMENTAL : NON DIVISIONAL</v>
          </cell>
          <cell r="AB2203" t="str">
            <v/>
          </cell>
          <cell r="AC2203" t="str">
            <v/>
          </cell>
          <cell r="AD2203" t="str">
            <v>∆</v>
          </cell>
        </row>
        <row r="2204">
          <cell r="V2204" t="str">
            <v>GENERAL : INTERGOVERNMENTAL</v>
          </cell>
          <cell r="AB2204" t="str">
            <v/>
          </cell>
          <cell r="AC2204" t="str">
            <v/>
          </cell>
          <cell r="AD2204" t="str">
            <v>∆</v>
          </cell>
        </row>
        <row r="2205">
          <cell r="V2205" t="str">
            <v>110.00.00.900-4450.38</v>
          </cell>
          <cell r="W2205" t="str">
            <v>Intergovernmental Grants-Federal COVID Relief</v>
          </cell>
          <cell r="X2205">
            <v>0</v>
          </cell>
          <cell r="Y2205">
            <v>0</v>
          </cell>
          <cell r="Z2205">
            <v>0</v>
          </cell>
          <cell r="AA2205">
            <v>8011000</v>
          </cell>
          <cell r="AB2205">
            <v>0</v>
          </cell>
          <cell r="AC2205">
            <v>7314188.5</v>
          </cell>
          <cell r="AD2205" t="str">
            <v>∆</v>
          </cell>
          <cell r="AE2205">
            <v>7314188.5</v>
          </cell>
        </row>
        <row r="2206">
          <cell r="W2206" t="str">
            <v>TOTAL : INTERGOVERNMENTAL</v>
          </cell>
          <cell r="X2206">
            <v>0</v>
          </cell>
          <cell r="Y2206">
            <v>0</v>
          </cell>
          <cell r="Z2206">
            <v>0</v>
          </cell>
          <cell r="AA2206">
            <v>0</v>
          </cell>
          <cell r="AB2206">
            <v>0</v>
          </cell>
          <cell r="AC2206">
            <v>0</v>
          </cell>
          <cell r="AD2206" t="str">
            <v>∆</v>
          </cell>
          <cell r="AE2206">
            <v>0</v>
          </cell>
        </row>
        <row r="2207">
          <cell r="AB2207" t="str">
            <v/>
          </cell>
          <cell r="AC2207" t="str">
            <v/>
          </cell>
          <cell r="AD2207" t="str">
            <v>∆</v>
          </cell>
        </row>
        <row r="2208">
          <cell r="V2208" t="str">
            <v>[110] COVID RELIEF : NON DEPARTMENTAL : NON DIVISIONAL</v>
          </cell>
        </row>
        <row r="2209">
          <cell r="V2209" t="str">
            <v>GENERAL : PERSONNEL</v>
          </cell>
          <cell r="AB2209" t="str">
            <v/>
          </cell>
          <cell r="AC2209" t="str">
            <v/>
          </cell>
          <cell r="AD2209" t="str">
            <v>∆</v>
          </cell>
        </row>
        <row r="2210">
          <cell r="V2210" t="str">
            <v>110.00.00.900-5000.16</v>
          </cell>
          <cell r="W2210" t="str">
            <v>COVID Pay and Immunization Incentive</v>
          </cell>
          <cell r="X2210">
            <v>0</v>
          </cell>
          <cell r="Y2210">
            <v>0</v>
          </cell>
          <cell r="Z2210">
            <v>0</v>
          </cell>
          <cell r="AA2210">
            <v>0</v>
          </cell>
          <cell r="AB2210">
            <v>0</v>
          </cell>
          <cell r="AC2210">
            <v>1897500</v>
          </cell>
          <cell r="AD2210" t="str">
            <v>∆</v>
          </cell>
          <cell r="AE2210">
            <v>1897500</v>
          </cell>
        </row>
        <row r="2211">
          <cell r="W2211" t="str">
            <v>TOTAL : PERSONNEL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0</v>
          </cell>
          <cell r="AD2211" t="str">
            <v>∆</v>
          </cell>
          <cell r="AE2211">
            <v>0</v>
          </cell>
        </row>
        <row r="2212">
          <cell r="AB2212" t="str">
            <v/>
          </cell>
          <cell r="AC2212" t="str">
            <v/>
          </cell>
          <cell r="AD2212" t="str">
            <v>∆</v>
          </cell>
        </row>
        <row r="2213">
          <cell r="V2213" t="str">
            <v>[110] COVID RELIEF : NON DEPARTMENTAL : NON DIVISIONAL</v>
          </cell>
        </row>
        <row r="2214">
          <cell r="V2214" t="str">
            <v>GENERAL : OPERATIONS</v>
          </cell>
          <cell r="AB2214" t="str">
            <v/>
          </cell>
          <cell r="AC2214" t="str">
            <v/>
          </cell>
          <cell r="AD2214" t="str">
            <v>∆</v>
          </cell>
        </row>
        <row r="2215">
          <cell r="V2215" t="str">
            <v>110.05.00.150-6000.12</v>
          </cell>
          <cell r="W2215" t="str">
            <v>Professional Services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175000</v>
          </cell>
          <cell r="AD2215" t="str">
            <v>∆</v>
          </cell>
          <cell r="AE2215">
            <v>175000</v>
          </cell>
        </row>
        <row r="2216">
          <cell r="V2216" t="str">
            <v>110.00.00.900-6620.23</v>
          </cell>
          <cell r="W2216" t="str">
            <v>Utility Support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350000</v>
          </cell>
          <cell r="AD2216" t="str">
            <v>∆</v>
          </cell>
          <cell r="AE2216">
            <v>350000</v>
          </cell>
        </row>
        <row r="2217">
          <cell r="W2217" t="str">
            <v>TOTAL : OPERATIONS</v>
          </cell>
          <cell r="X2217">
            <v>0</v>
          </cell>
          <cell r="Y2217">
            <v>0</v>
          </cell>
          <cell r="Z2217">
            <v>0</v>
          </cell>
          <cell r="AA2217">
            <v>0</v>
          </cell>
          <cell r="AB2217">
            <v>0</v>
          </cell>
          <cell r="AC2217">
            <v>0</v>
          </cell>
          <cell r="AD2217" t="str">
            <v>∆</v>
          </cell>
          <cell r="AE2217">
            <v>0</v>
          </cell>
        </row>
        <row r="2218">
          <cell r="AB2218" t="str">
            <v/>
          </cell>
          <cell r="AC2218" t="str">
            <v/>
          </cell>
          <cell r="AD2218" t="str">
            <v>∆</v>
          </cell>
        </row>
        <row r="2219">
          <cell r="V2219" t="str">
            <v>[110] COVID RELIEF : NON DEPARTMENTAL : NON DIVISIONAL</v>
          </cell>
        </row>
        <row r="2220">
          <cell r="V2220" t="str">
            <v>GENERAL : CAPITAL</v>
          </cell>
          <cell r="AB2220" t="str">
            <v/>
          </cell>
          <cell r="AC2220" t="str">
            <v/>
          </cell>
          <cell r="AD2220" t="str">
            <v>∆</v>
          </cell>
        </row>
        <row r="2221">
          <cell r="V2221" t="str">
            <v>110.00.00.700-7000.99</v>
          </cell>
          <cell r="W2221" t="str">
            <v>Police:  CAD/MOBILE/RMS Replacement Software</v>
          </cell>
          <cell r="X2221">
            <v>0</v>
          </cell>
          <cell r="Y2221">
            <v>0</v>
          </cell>
          <cell r="Z2221">
            <v>0</v>
          </cell>
          <cell r="AA2221">
            <v>0</v>
          </cell>
          <cell r="AB2221">
            <v>0</v>
          </cell>
          <cell r="AC2221">
            <v>1451000</v>
          </cell>
          <cell r="AD2221" t="str">
            <v>∆</v>
          </cell>
          <cell r="AE2221">
            <v>1451000</v>
          </cell>
        </row>
        <row r="2222">
          <cell r="V2222" t="str">
            <v>110.00.00.900-8050.97</v>
          </cell>
          <cell r="W2222" t="str">
            <v>Public Works:  RAS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B2222">
            <v>0</v>
          </cell>
          <cell r="AC2222">
            <v>1500000</v>
          </cell>
          <cell r="AD2222" t="str">
            <v>∆</v>
          </cell>
          <cell r="AE2222">
            <v>1500000</v>
          </cell>
        </row>
        <row r="2223">
          <cell r="V2223" t="str">
            <v>110.00.00.900-8050.98</v>
          </cell>
          <cell r="W2223" t="str">
            <v>Public Works:  WAS</v>
          </cell>
          <cell r="X2223">
            <v>0</v>
          </cell>
          <cell r="Y2223">
            <v>0</v>
          </cell>
          <cell r="Z2223">
            <v>0</v>
          </cell>
          <cell r="AA2223">
            <v>0</v>
          </cell>
          <cell r="AB2223">
            <v>0</v>
          </cell>
          <cell r="AC2223">
            <v>750000</v>
          </cell>
          <cell r="AD2223" t="str">
            <v>∆</v>
          </cell>
          <cell r="AE2223">
            <v>750000</v>
          </cell>
        </row>
        <row r="2224">
          <cell r="V2224" t="str">
            <v>110.00.00.900-8050.99</v>
          </cell>
          <cell r="W2224" t="str">
            <v>Public Works:  Glycerin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B2224">
            <v>0</v>
          </cell>
          <cell r="AC2224">
            <v>600000</v>
          </cell>
          <cell r="AD2224" t="str">
            <v>∆</v>
          </cell>
          <cell r="AE2224">
            <v>600000</v>
          </cell>
        </row>
        <row r="2225">
          <cell r="W2225" t="str">
            <v>TOTAL : CAPITAL</v>
          </cell>
          <cell r="X2225">
            <v>0</v>
          </cell>
          <cell r="Y2225">
            <v>0</v>
          </cell>
          <cell r="Z2225">
            <v>0</v>
          </cell>
          <cell r="AA2225">
            <v>0</v>
          </cell>
          <cell r="AB2225">
            <v>0</v>
          </cell>
          <cell r="AC2225">
            <v>4301000</v>
          </cell>
          <cell r="AD2225" t="str">
            <v>∆</v>
          </cell>
          <cell r="AE2225">
            <v>4301000</v>
          </cell>
        </row>
        <row r="2227">
          <cell r="AB2227" t="str">
            <v/>
          </cell>
          <cell r="AC2227" t="str">
            <v/>
          </cell>
          <cell r="AD2227" t="str">
            <v>∆</v>
          </cell>
        </row>
        <row r="2228">
          <cell r="V2228" t="str">
            <v>[120] FIRE GRANTS</v>
          </cell>
          <cell r="AB2228" t="str">
            <v/>
          </cell>
          <cell r="AC2228" t="str">
            <v/>
          </cell>
          <cell r="AD2228" t="str">
            <v>∆</v>
          </cell>
        </row>
        <row r="2229">
          <cell r="W2229" t="str">
            <v>INFLOWS</v>
          </cell>
          <cell r="X2229">
            <v>381000</v>
          </cell>
          <cell r="Y2229">
            <v>0</v>
          </cell>
          <cell r="Z2229">
            <v>0</v>
          </cell>
          <cell r="AA2229">
            <v>0</v>
          </cell>
          <cell r="AB2229">
            <v>293082</v>
          </cell>
          <cell r="AC2229">
            <v>293082</v>
          </cell>
          <cell r="AD2229" t="str">
            <v>∆</v>
          </cell>
          <cell r="AE2229">
            <v>0</v>
          </cell>
        </row>
        <row r="2230">
          <cell r="W2230" t="str">
            <v>OUTFLOWS</v>
          </cell>
          <cell r="X2230">
            <v>381000</v>
          </cell>
          <cell r="Y2230">
            <v>0</v>
          </cell>
          <cell r="Z2230">
            <v>87000</v>
          </cell>
          <cell r="AA2230">
            <v>265000</v>
          </cell>
          <cell r="AB2230">
            <v>260262</v>
          </cell>
          <cell r="AC2230">
            <v>259710</v>
          </cell>
          <cell r="AD2230" t="str">
            <v>∆</v>
          </cell>
          <cell r="AE2230">
            <v>-552</v>
          </cell>
        </row>
        <row r="2231">
          <cell r="W2231" t="str">
            <v>NET</v>
          </cell>
          <cell r="X2231">
            <v>0</v>
          </cell>
          <cell r="Y2231">
            <v>0</v>
          </cell>
          <cell r="Z2231">
            <v>-87000</v>
          </cell>
          <cell r="AA2231">
            <v>-265000</v>
          </cell>
          <cell r="AB2231">
            <v>32820</v>
          </cell>
          <cell r="AC2231">
            <v>33372</v>
          </cell>
          <cell r="AD2231" t="str">
            <v>∆</v>
          </cell>
          <cell r="AE2231">
            <v>552</v>
          </cell>
        </row>
        <row r="2232">
          <cell r="AB2232" t="str">
            <v/>
          </cell>
          <cell r="AC2232" t="str">
            <v/>
          </cell>
          <cell r="AD2232" t="str">
            <v>∆</v>
          </cell>
        </row>
        <row r="2233">
          <cell r="V2233" t="str">
            <v>[120] FIRE GRANTS : FIRE DEPARTMENT : NON DIVISIONAL</v>
          </cell>
          <cell r="AB2233" t="str">
            <v/>
          </cell>
          <cell r="AC2233" t="str">
            <v/>
          </cell>
          <cell r="AD2233" t="str">
            <v>∆</v>
          </cell>
        </row>
        <row r="2234">
          <cell r="V2234" t="str">
            <v>NO PROGRAM : INTERGOVERNMENTAL</v>
          </cell>
          <cell r="AB2234" t="str">
            <v/>
          </cell>
          <cell r="AC2234" t="str">
            <v/>
          </cell>
          <cell r="AD2234" t="str">
            <v>∆</v>
          </cell>
        </row>
        <row r="2235">
          <cell r="V2235" t="str">
            <v>120.13.00.000-4450.10</v>
          </cell>
          <cell r="W2235" t="str">
            <v>Intergovernmental Grants-Federal SAFER</v>
          </cell>
          <cell r="X2235">
            <v>327000</v>
          </cell>
          <cell r="Y2235">
            <v>0</v>
          </cell>
          <cell r="Z2235">
            <v>0</v>
          </cell>
          <cell r="AA2235">
            <v>0</v>
          </cell>
          <cell r="AB2235">
            <v>219811</v>
          </cell>
          <cell r="AC2235">
            <v>219811</v>
          </cell>
          <cell r="AD2235" t="str">
            <v>∆</v>
          </cell>
          <cell r="AE2235">
            <v>0</v>
          </cell>
        </row>
        <row r="2236">
          <cell r="W2236" t="str">
            <v>TOTAL : INTERGOVERNMENTAL</v>
          </cell>
          <cell r="X2236">
            <v>327000</v>
          </cell>
          <cell r="Y2236">
            <v>0</v>
          </cell>
          <cell r="Z2236">
            <v>0</v>
          </cell>
          <cell r="AA2236">
            <v>0</v>
          </cell>
          <cell r="AB2236">
            <v>219811</v>
          </cell>
          <cell r="AC2236">
            <v>219811</v>
          </cell>
          <cell r="AD2236" t="str">
            <v>∆</v>
          </cell>
          <cell r="AE2236">
            <v>0</v>
          </cell>
        </row>
        <row r="2237">
          <cell r="AB2237" t="str">
            <v/>
          </cell>
          <cell r="AC2237" t="str">
            <v/>
          </cell>
          <cell r="AD2237" t="str">
            <v>∆</v>
          </cell>
        </row>
        <row r="2238">
          <cell r="V2238" t="str">
            <v>[120] FIRE GRANTS : FIRE DEPARTMENT : NON DIVISIONAL</v>
          </cell>
        </row>
        <row r="2239">
          <cell r="V2239" t="str">
            <v>NO PROGRAM : TRANSFERS</v>
          </cell>
          <cell r="AB2239" t="str">
            <v/>
          </cell>
          <cell r="AC2239" t="str">
            <v/>
          </cell>
          <cell r="AD2239" t="str">
            <v>∆</v>
          </cell>
        </row>
        <row r="2240">
          <cell r="V2240" t="str">
            <v>120.13.00.000-4900.01</v>
          </cell>
          <cell r="W2240" t="str">
            <v>Transfers In General Fund</v>
          </cell>
          <cell r="X2240">
            <v>0</v>
          </cell>
          <cell r="Y2240">
            <v>0</v>
          </cell>
          <cell r="Z2240">
            <v>0</v>
          </cell>
          <cell r="AA2240">
            <v>0</v>
          </cell>
          <cell r="AB2240">
            <v>73271</v>
          </cell>
          <cell r="AC2240">
            <v>73271</v>
          </cell>
          <cell r="AD2240" t="str">
            <v>∆</v>
          </cell>
          <cell r="AE2240">
            <v>0</v>
          </cell>
        </row>
        <row r="2241">
          <cell r="W2241" t="str">
            <v>TOTAL : TRANSFERS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B2241">
            <v>73271</v>
          </cell>
          <cell r="AC2241">
            <v>73271</v>
          </cell>
          <cell r="AD2241" t="str">
            <v>∆</v>
          </cell>
          <cell r="AE2241">
            <v>0</v>
          </cell>
        </row>
        <row r="2243">
          <cell r="V2243" t="str">
            <v>[120] FIRE GRANTS : FIRE DEPARTMENT : NON DIVISIONAL</v>
          </cell>
        </row>
        <row r="2244">
          <cell r="V2244" t="str">
            <v>OPERATIONS : TRANSFERS</v>
          </cell>
          <cell r="AB2244" t="str">
            <v/>
          </cell>
          <cell r="AC2244" t="str">
            <v/>
          </cell>
          <cell r="AD2244" t="str">
            <v>∆</v>
          </cell>
        </row>
        <row r="2245">
          <cell r="V2245" t="str">
            <v>120.13.00.290-4900.01</v>
          </cell>
          <cell r="W2245" t="str">
            <v>Transfers In General Fund</v>
          </cell>
          <cell r="X2245">
            <v>54000</v>
          </cell>
          <cell r="Y2245">
            <v>0</v>
          </cell>
          <cell r="Z2245">
            <v>0</v>
          </cell>
          <cell r="AA2245">
            <v>0</v>
          </cell>
          <cell r="AB2245">
            <v>0</v>
          </cell>
          <cell r="AC2245">
            <v>0</v>
          </cell>
          <cell r="AD2245" t="str">
            <v>∆</v>
          </cell>
          <cell r="AE2245">
            <v>0</v>
          </cell>
        </row>
        <row r="2246">
          <cell r="W2246" t="str">
            <v>TOTAL : TRANSFERS</v>
          </cell>
          <cell r="X2246">
            <v>54000</v>
          </cell>
          <cell r="Y2246">
            <v>0</v>
          </cell>
          <cell r="Z2246">
            <v>0</v>
          </cell>
          <cell r="AA2246">
            <v>0</v>
          </cell>
          <cell r="AB2246">
            <v>0</v>
          </cell>
          <cell r="AC2246">
            <v>0</v>
          </cell>
          <cell r="AD2246" t="str">
            <v>∆</v>
          </cell>
          <cell r="AE2246">
            <v>0</v>
          </cell>
        </row>
        <row r="2247">
          <cell r="AB2247" t="str">
            <v/>
          </cell>
          <cell r="AC2247" t="str">
            <v/>
          </cell>
          <cell r="AD2247" t="str">
            <v>∆</v>
          </cell>
        </row>
        <row r="2248">
          <cell r="V2248" t="str">
            <v>[120] FIRE GRANTS : FIRE DEPARTMENT : NON DIVISIONAL</v>
          </cell>
        </row>
        <row r="2249">
          <cell r="V2249" t="str">
            <v>OPERATIONS : PERSONNEL</v>
          </cell>
          <cell r="AB2249" t="str">
            <v/>
          </cell>
          <cell r="AC2249" t="str">
            <v/>
          </cell>
          <cell r="AD2249" t="str">
            <v>∆</v>
          </cell>
        </row>
        <row r="2250">
          <cell r="V2250" t="str">
            <v>120.13.00.290-5000.01</v>
          </cell>
          <cell r="W2250" t="str">
            <v>Salaries Regular</v>
          </cell>
          <cell r="X2250">
            <v>245000</v>
          </cell>
          <cell r="Y2250">
            <v>0</v>
          </cell>
          <cell r="Z2250">
            <v>65000</v>
          </cell>
          <cell r="AA2250">
            <v>175000</v>
          </cell>
          <cell r="AB2250">
            <v>165332</v>
          </cell>
          <cell r="AC2250">
            <v>165332</v>
          </cell>
          <cell r="AD2250" t="str">
            <v>∆</v>
          </cell>
          <cell r="AE2250">
            <v>0</v>
          </cell>
        </row>
        <row r="2251">
          <cell r="V2251" t="str">
            <v>120.13.00.290-5000.03</v>
          </cell>
          <cell r="W2251" t="str">
            <v>Salaries Overtime</v>
          </cell>
          <cell r="X2251">
            <v>28000</v>
          </cell>
          <cell r="Y2251">
            <v>0</v>
          </cell>
          <cell r="Z2251">
            <v>2000</v>
          </cell>
          <cell r="AA2251">
            <v>34000</v>
          </cell>
          <cell r="AB2251">
            <v>34300</v>
          </cell>
          <cell r="AC2251">
            <v>34300</v>
          </cell>
          <cell r="AD2251" t="str">
            <v>∆</v>
          </cell>
          <cell r="AE2251">
            <v>0</v>
          </cell>
        </row>
        <row r="2252">
          <cell r="V2252" t="str">
            <v>120.13.00.290-5000.04</v>
          </cell>
          <cell r="W2252" t="str">
            <v>Salaries Holiday Pay</v>
          </cell>
          <cell r="X2252">
            <v>24000</v>
          </cell>
          <cell r="Y2252">
            <v>0</v>
          </cell>
          <cell r="Z2252">
            <v>6000</v>
          </cell>
          <cell r="AA2252">
            <v>17000</v>
          </cell>
          <cell r="AB2252">
            <v>17120</v>
          </cell>
          <cell r="AC2252">
            <v>17120</v>
          </cell>
          <cell r="AD2252" t="str">
            <v>∆</v>
          </cell>
          <cell r="AE2252">
            <v>0</v>
          </cell>
        </row>
        <row r="2253">
          <cell r="V2253" t="str">
            <v>120.13.00.290-5000.06</v>
          </cell>
          <cell r="W2253" t="str">
            <v>Salaries Out of Class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0</v>
          </cell>
          <cell r="AD2253" t="str">
            <v>∆</v>
          </cell>
          <cell r="AE2253">
            <v>0</v>
          </cell>
        </row>
        <row r="2254">
          <cell r="V2254" t="str">
            <v>120.13.00.290-5100.00</v>
          </cell>
          <cell r="W2254" t="str">
            <v>Benefits PERS Pool Liability</v>
          </cell>
          <cell r="X2254">
            <v>23000</v>
          </cell>
          <cell r="Y2254">
            <v>0</v>
          </cell>
          <cell r="Z2254">
            <v>0</v>
          </cell>
          <cell r="AA2254">
            <v>0</v>
          </cell>
          <cell r="AB2254">
            <v>552</v>
          </cell>
          <cell r="AC2254">
            <v>0</v>
          </cell>
          <cell r="AD2254" t="str">
            <v>∆</v>
          </cell>
          <cell r="AE2254">
            <v>-552</v>
          </cell>
        </row>
        <row r="2255">
          <cell r="V2255" t="str">
            <v>120.13.00.290-5100.01</v>
          </cell>
          <cell r="W2255" t="str">
            <v>Benefits Retirement</v>
          </cell>
          <cell r="X2255">
            <v>21000</v>
          </cell>
          <cell r="Y2255">
            <v>0</v>
          </cell>
          <cell r="Z2255">
            <v>7000</v>
          </cell>
          <cell r="AA2255">
            <v>23000</v>
          </cell>
          <cell r="AB2255">
            <v>25332</v>
          </cell>
          <cell r="AC2255">
            <v>25332</v>
          </cell>
          <cell r="AD2255" t="str">
            <v>∆</v>
          </cell>
          <cell r="AE2255">
            <v>0</v>
          </cell>
        </row>
        <row r="2256">
          <cell r="V2256" t="str">
            <v>120.13.00.290-5100.02</v>
          </cell>
          <cell r="W2256" t="str">
            <v>Benefits Health Insurance</v>
          </cell>
          <cell r="X2256">
            <v>24000</v>
          </cell>
          <cell r="Y2256">
            <v>0</v>
          </cell>
          <cell r="Z2256">
            <v>0</v>
          </cell>
          <cell r="AA2256">
            <v>4000</v>
          </cell>
          <cell r="AB2256">
            <v>8220</v>
          </cell>
          <cell r="AC2256">
            <v>8220</v>
          </cell>
          <cell r="AD2256" t="str">
            <v>∆</v>
          </cell>
          <cell r="AE2256">
            <v>0</v>
          </cell>
        </row>
        <row r="2257">
          <cell r="V2257" t="str">
            <v>120.13.00.290-5100.03</v>
          </cell>
          <cell r="W2257" t="str">
            <v>Benefits Dental Insurance</v>
          </cell>
          <cell r="X2257">
            <v>3000</v>
          </cell>
          <cell r="Y2257">
            <v>0</v>
          </cell>
          <cell r="Z2257">
            <v>0</v>
          </cell>
          <cell r="AA2257">
            <v>2000</v>
          </cell>
          <cell r="AB2257">
            <v>1670</v>
          </cell>
          <cell r="AC2257">
            <v>1670</v>
          </cell>
          <cell r="AD2257" t="str">
            <v>∆</v>
          </cell>
          <cell r="AE2257">
            <v>0</v>
          </cell>
        </row>
        <row r="2258">
          <cell r="V2258" t="str">
            <v>120.13.00.290-5100.04</v>
          </cell>
          <cell r="W2258" t="str">
            <v>Benefits Vision Insurance</v>
          </cell>
          <cell r="X2258">
            <v>0</v>
          </cell>
          <cell r="Y2258">
            <v>0</v>
          </cell>
          <cell r="Z2258">
            <v>0</v>
          </cell>
          <cell r="AA2258">
            <v>0</v>
          </cell>
          <cell r="AB2258">
            <v>311</v>
          </cell>
          <cell r="AC2258">
            <v>311</v>
          </cell>
          <cell r="AD2258" t="str">
            <v>∆</v>
          </cell>
          <cell r="AE2258">
            <v>0</v>
          </cell>
        </row>
        <row r="2259">
          <cell r="V2259" t="str">
            <v>120.13.00.290-5100.05</v>
          </cell>
          <cell r="W2259" t="str">
            <v>Benefits Life Insurance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B2259">
            <v>24</v>
          </cell>
          <cell r="AC2259">
            <v>24</v>
          </cell>
          <cell r="AD2259" t="str">
            <v>∆</v>
          </cell>
          <cell r="AE2259">
            <v>0</v>
          </cell>
        </row>
        <row r="2260">
          <cell r="V2260" t="str">
            <v>120.13.00.290-5100.07</v>
          </cell>
          <cell r="W2260" t="str">
            <v>Benefits Long Term Disability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B2260">
            <v>6</v>
          </cell>
          <cell r="AC2260">
            <v>6</v>
          </cell>
          <cell r="AD2260" t="str">
            <v>∆</v>
          </cell>
          <cell r="AE2260">
            <v>0</v>
          </cell>
        </row>
        <row r="2261">
          <cell r="V2261" t="str">
            <v>120.13.00.290-5100.08</v>
          </cell>
          <cell r="W2261" t="str">
            <v>Benefits Deferred Compensation</v>
          </cell>
          <cell r="X2261">
            <v>3000</v>
          </cell>
          <cell r="Y2261">
            <v>0</v>
          </cell>
          <cell r="Z2261">
            <v>2000</v>
          </cell>
          <cell r="AA2261">
            <v>5000</v>
          </cell>
          <cell r="AB2261">
            <v>4680</v>
          </cell>
          <cell r="AC2261">
            <v>4680</v>
          </cell>
          <cell r="AD2261" t="str">
            <v>∆</v>
          </cell>
          <cell r="AE2261">
            <v>0</v>
          </cell>
        </row>
        <row r="2262">
          <cell r="V2262" t="str">
            <v>120.13.00.290-5100.10</v>
          </cell>
          <cell r="W2262" t="str">
            <v>Benefits Uniform Allowance</v>
          </cell>
          <cell r="X2262">
            <v>6000</v>
          </cell>
          <cell r="Y2262">
            <v>0</v>
          </cell>
          <cell r="Z2262">
            <v>3000</v>
          </cell>
          <cell r="AA2262">
            <v>2000</v>
          </cell>
          <cell r="AB2262">
            <v>0</v>
          </cell>
          <cell r="AC2262">
            <v>0</v>
          </cell>
          <cell r="AD2262" t="str">
            <v>∆</v>
          </cell>
          <cell r="AE2262">
            <v>0</v>
          </cell>
        </row>
        <row r="2263">
          <cell r="V2263" t="str">
            <v>120.13.00.290-5100.11</v>
          </cell>
          <cell r="W2263" t="str">
            <v>Benefits Medicare</v>
          </cell>
          <cell r="X2263">
            <v>4000</v>
          </cell>
          <cell r="Y2263">
            <v>0</v>
          </cell>
          <cell r="Z2263">
            <v>1000</v>
          </cell>
          <cell r="AA2263">
            <v>3000</v>
          </cell>
          <cell r="AB2263">
            <v>2715</v>
          </cell>
          <cell r="AC2263">
            <v>2715</v>
          </cell>
          <cell r="AD2263" t="str">
            <v>∆</v>
          </cell>
          <cell r="AE2263">
            <v>0</v>
          </cell>
        </row>
        <row r="2264">
          <cell r="V2264" t="str">
            <v>120.13.00.290-5100.12</v>
          </cell>
          <cell r="W2264" t="str">
            <v>Benefits Annual Physical Exam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B2264">
            <v>0</v>
          </cell>
          <cell r="AC2264">
            <v>0</v>
          </cell>
          <cell r="AD2264" t="str">
            <v>∆</v>
          </cell>
          <cell r="AE2264">
            <v>0</v>
          </cell>
        </row>
        <row r="2265">
          <cell r="W2265" t="str">
            <v>TOTAL : PERSONNEL</v>
          </cell>
          <cell r="X2265">
            <v>381000</v>
          </cell>
          <cell r="Y2265">
            <v>0</v>
          </cell>
          <cell r="Z2265">
            <v>86000</v>
          </cell>
          <cell r="AA2265">
            <v>265000</v>
          </cell>
          <cell r="AB2265">
            <v>260262</v>
          </cell>
          <cell r="AC2265">
            <v>259710</v>
          </cell>
          <cell r="AD2265" t="str">
            <v>∆</v>
          </cell>
          <cell r="AE2265">
            <v>-552</v>
          </cell>
        </row>
        <row r="2266">
          <cell r="AB2266" t="str">
            <v/>
          </cell>
          <cell r="AC2266" t="str">
            <v/>
          </cell>
          <cell r="AD2266" t="str">
            <v>∆</v>
          </cell>
        </row>
        <row r="2267">
          <cell r="V2267" t="str">
            <v>[120] FIRE GRANTS : FIRE DEPARTMENT : NON DIVISIONAL</v>
          </cell>
        </row>
        <row r="2268">
          <cell r="V2268" t="str">
            <v>OPERATIONS : OPERATIONS</v>
          </cell>
          <cell r="AB2268" t="str">
            <v/>
          </cell>
          <cell r="AC2268" t="str">
            <v/>
          </cell>
          <cell r="AD2268" t="str">
            <v>∆</v>
          </cell>
        </row>
        <row r="2269">
          <cell r="V2269" t="str">
            <v>120.13.00.290-6230.02</v>
          </cell>
          <cell r="W2269" t="str">
            <v>Supplies-Fire Protective Clothing</v>
          </cell>
          <cell r="X2269">
            <v>0</v>
          </cell>
          <cell r="Y2269">
            <v>0</v>
          </cell>
          <cell r="Z2269">
            <v>0</v>
          </cell>
          <cell r="AA2269">
            <v>0</v>
          </cell>
          <cell r="AB2269">
            <v>0</v>
          </cell>
          <cell r="AC2269">
            <v>0</v>
          </cell>
          <cell r="AD2269" t="str">
            <v>∆</v>
          </cell>
          <cell r="AE2269">
            <v>0</v>
          </cell>
        </row>
        <row r="2270">
          <cell r="V2270" t="str">
            <v>120.13.00.290-6600.07</v>
          </cell>
          <cell r="W2270" t="str">
            <v>Administrative Expenses Employee Recruitment</v>
          </cell>
          <cell r="X2270">
            <v>0</v>
          </cell>
          <cell r="Y2270">
            <v>0</v>
          </cell>
          <cell r="Z2270">
            <v>1000</v>
          </cell>
          <cell r="AA2270">
            <v>0</v>
          </cell>
          <cell r="AB2270">
            <v>0</v>
          </cell>
          <cell r="AC2270">
            <v>0</v>
          </cell>
          <cell r="AD2270" t="str">
            <v>∆</v>
          </cell>
          <cell r="AE2270">
            <v>0</v>
          </cell>
        </row>
        <row r="2271">
          <cell r="W2271" t="str">
            <v>TOTAL : OPERATIONS</v>
          </cell>
          <cell r="X2271">
            <v>0</v>
          </cell>
          <cell r="Y2271">
            <v>0</v>
          </cell>
          <cell r="Z2271">
            <v>1000</v>
          </cell>
          <cell r="AA2271">
            <v>0</v>
          </cell>
          <cell r="AB2271">
            <v>0</v>
          </cell>
          <cell r="AC2271">
            <v>0</v>
          </cell>
          <cell r="AD2271" t="str">
            <v>∆</v>
          </cell>
          <cell r="AE2271">
            <v>0</v>
          </cell>
        </row>
        <row r="2272">
          <cell r="AB2272" t="str">
            <v/>
          </cell>
          <cell r="AC2272" t="str">
            <v/>
          </cell>
          <cell r="AD2272" t="str">
            <v>∆</v>
          </cell>
        </row>
        <row r="2273">
          <cell r="AB2273" t="str">
            <v/>
          </cell>
          <cell r="AC2273" t="str">
            <v/>
          </cell>
          <cell r="AD2273" t="str">
            <v>∆</v>
          </cell>
        </row>
        <row r="2274">
          <cell r="V2274" t="str">
            <v>[130] HOME FUND</v>
          </cell>
          <cell r="AB2274" t="str">
            <v/>
          </cell>
          <cell r="AC2274" t="str">
            <v/>
          </cell>
          <cell r="AD2274" t="str">
            <v>∆</v>
          </cell>
        </row>
        <row r="2275">
          <cell r="W2275" t="str">
            <v>INFLOWS</v>
          </cell>
          <cell r="X2275">
            <v>0</v>
          </cell>
          <cell r="Y2275">
            <v>0</v>
          </cell>
          <cell r="Z2275">
            <v>0</v>
          </cell>
          <cell r="AA2275">
            <v>0</v>
          </cell>
          <cell r="AB2275">
            <v>131886</v>
          </cell>
          <cell r="AC2275">
            <v>131886</v>
          </cell>
          <cell r="AD2275" t="str">
            <v>∆</v>
          </cell>
          <cell r="AE2275">
            <v>0</v>
          </cell>
        </row>
        <row r="2276">
          <cell r="W2276" t="str">
            <v>OUTFLOWS</v>
          </cell>
          <cell r="X2276">
            <v>0</v>
          </cell>
          <cell r="Y2276">
            <v>0</v>
          </cell>
          <cell r="Z2276">
            <v>0</v>
          </cell>
          <cell r="AA2276">
            <v>0</v>
          </cell>
          <cell r="AB2276">
            <v>131886</v>
          </cell>
          <cell r="AC2276">
            <v>131886</v>
          </cell>
          <cell r="AD2276" t="str">
            <v>∆</v>
          </cell>
          <cell r="AE2276">
            <v>0</v>
          </cell>
        </row>
        <row r="2277">
          <cell r="W2277" t="str">
            <v>NET</v>
          </cell>
          <cell r="X2277">
            <v>0</v>
          </cell>
          <cell r="Y2277">
            <v>0</v>
          </cell>
          <cell r="Z2277">
            <v>0</v>
          </cell>
          <cell r="AA2277">
            <v>0</v>
          </cell>
          <cell r="AB2277">
            <v>0</v>
          </cell>
          <cell r="AC2277">
            <v>0</v>
          </cell>
          <cell r="AD2277" t="str">
            <v>∆</v>
          </cell>
          <cell r="AE2277">
            <v>0</v>
          </cell>
        </row>
        <row r="2278">
          <cell r="AB2278" t="str">
            <v/>
          </cell>
          <cell r="AC2278" t="str">
            <v/>
          </cell>
          <cell r="AD2278" t="str">
            <v>∆</v>
          </cell>
        </row>
        <row r="2279">
          <cell r="V2279" t="str">
            <v>[130] HOME FUND : CITY MANAGER : NON DIVISIONAL</v>
          </cell>
          <cell r="AB2279" t="str">
            <v/>
          </cell>
          <cell r="AC2279" t="str">
            <v/>
          </cell>
          <cell r="AD2279" t="str">
            <v>∆</v>
          </cell>
        </row>
        <row r="2280">
          <cell r="V2280" t="str">
            <v>HOME : INTERGOVERNMENTAL</v>
          </cell>
          <cell r="AB2280" t="str">
            <v/>
          </cell>
          <cell r="AC2280" t="str">
            <v/>
          </cell>
          <cell r="AD2280" t="str">
            <v>∆</v>
          </cell>
        </row>
        <row r="2281">
          <cell r="V2281" t="str">
            <v>130.03.00.910-4450.04</v>
          </cell>
          <cell r="W2281" t="str">
            <v>Intergovernmental Grants-Federal Home Fund</v>
          </cell>
          <cell r="X2281">
            <v>0</v>
          </cell>
          <cell r="Y2281">
            <v>0</v>
          </cell>
          <cell r="Z2281">
            <v>0</v>
          </cell>
          <cell r="AA2281">
            <v>0</v>
          </cell>
          <cell r="AB2281">
            <v>131886</v>
          </cell>
          <cell r="AC2281">
            <v>131886</v>
          </cell>
          <cell r="AD2281" t="str">
            <v>∆</v>
          </cell>
          <cell r="AE2281">
            <v>0</v>
          </cell>
        </row>
        <row r="2282">
          <cell r="W2282" t="str">
            <v>TOTAL : INTERGOVERNMENTAL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B2282">
            <v>131886</v>
          </cell>
          <cell r="AC2282">
            <v>131886</v>
          </cell>
          <cell r="AD2282" t="str">
            <v>∆</v>
          </cell>
          <cell r="AE2282">
            <v>0</v>
          </cell>
        </row>
        <row r="2283">
          <cell r="AB2283" t="str">
            <v/>
          </cell>
          <cell r="AC2283" t="str">
            <v/>
          </cell>
          <cell r="AD2283" t="str">
            <v>∆</v>
          </cell>
        </row>
        <row r="2284">
          <cell r="V2284" t="str">
            <v>[130] HOME FUND : CITY MANAGER : NON DIVISIONAL</v>
          </cell>
        </row>
        <row r="2285">
          <cell r="V2285" t="str">
            <v>HOME : OPERATIONS</v>
          </cell>
          <cell r="AB2285" t="str">
            <v/>
          </cell>
          <cell r="AC2285" t="str">
            <v/>
          </cell>
          <cell r="AD2285" t="str">
            <v>∆</v>
          </cell>
        </row>
        <row r="2286">
          <cell r="V2286" t="str">
            <v>130.03.00.910-6610.06</v>
          </cell>
          <cell r="W2286" t="str">
            <v>Housing Programs Affordable Housing Projects</v>
          </cell>
          <cell r="X2286">
            <v>0</v>
          </cell>
          <cell r="Y2286">
            <v>0</v>
          </cell>
          <cell r="Z2286">
            <v>0</v>
          </cell>
          <cell r="AA2286">
            <v>0</v>
          </cell>
          <cell r="AB2286">
            <v>131886</v>
          </cell>
          <cell r="AC2286">
            <v>131886</v>
          </cell>
          <cell r="AD2286" t="str">
            <v>∆</v>
          </cell>
          <cell r="AE2286">
            <v>0</v>
          </cell>
        </row>
        <row r="2287">
          <cell r="W2287" t="str">
            <v>TOTAL : OPERATIONS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131886</v>
          </cell>
          <cell r="AC2287">
            <v>131886</v>
          </cell>
          <cell r="AD2287" t="str">
            <v>∆</v>
          </cell>
          <cell r="AE2287">
            <v>0</v>
          </cell>
        </row>
        <row r="2293">
          <cell r="V2293" t="str">
            <v>[140] CDBG</v>
          </cell>
          <cell r="AB2293" t="str">
            <v/>
          </cell>
          <cell r="AC2293" t="str">
            <v/>
          </cell>
          <cell r="AD2293" t="str">
            <v>∆</v>
          </cell>
        </row>
        <row r="2294">
          <cell r="W2294" t="str">
            <v>INFLOWS</v>
          </cell>
          <cell r="X2294">
            <v>81000</v>
          </cell>
          <cell r="Y2294">
            <v>444000</v>
          </cell>
          <cell r="Z2294">
            <v>284000</v>
          </cell>
          <cell r="AA2294">
            <v>45000</v>
          </cell>
          <cell r="AB2294">
            <v>410830</v>
          </cell>
          <cell r="AC2294">
            <v>410830</v>
          </cell>
          <cell r="AD2294" t="str">
            <v>∆</v>
          </cell>
          <cell r="AE2294">
            <v>0</v>
          </cell>
        </row>
        <row r="2295">
          <cell r="W2295" t="str">
            <v>OUTFLOWS</v>
          </cell>
          <cell r="X2295">
            <v>80000</v>
          </cell>
          <cell r="Y2295">
            <v>444000</v>
          </cell>
          <cell r="Z2295">
            <v>206000</v>
          </cell>
          <cell r="AA2295">
            <v>164000</v>
          </cell>
          <cell r="AB2295">
            <v>836424</v>
          </cell>
          <cell r="AC2295">
            <v>836424</v>
          </cell>
          <cell r="AD2295" t="str">
            <v>∆</v>
          </cell>
          <cell r="AE2295">
            <v>0</v>
          </cell>
        </row>
        <row r="2296">
          <cell r="W2296" t="str">
            <v>NET</v>
          </cell>
          <cell r="X2296">
            <v>1000</v>
          </cell>
          <cell r="Y2296">
            <v>0</v>
          </cell>
          <cell r="Z2296">
            <v>78000</v>
          </cell>
          <cell r="AA2296">
            <v>-119000</v>
          </cell>
          <cell r="AB2296">
            <v>-425594</v>
          </cell>
          <cell r="AC2296">
            <v>-425594</v>
          </cell>
          <cell r="AD2296" t="str">
            <v>∆</v>
          </cell>
          <cell r="AE2296">
            <v>0</v>
          </cell>
        </row>
        <row r="2297">
          <cell r="AB2297" t="str">
            <v/>
          </cell>
          <cell r="AC2297" t="str">
            <v/>
          </cell>
          <cell r="AD2297" t="str">
            <v>∆</v>
          </cell>
        </row>
        <row r="2298">
          <cell r="V2298" t="str">
            <v>[140] CDBG : CITY MANAGER : NON DIVISIONAL</v>
          </cell>
          <cell r="AB2298" t="str">
            <v/>
          </cell>
          <cell r="AC2298" t="str">
            <v/>
          </cell>
          <cell r="AD2298" t="str">
            <v>∆</v>
          </cell>
        </row>
        <row r="2299">
          <cell r="V2299" t="str">
            <v>CDBG : INTERGOVERNMENTAL</v>
          </cell>
          <cell r="AB2299" t="str">
            <v/>
          </cell>
          <cell r="AC2299" t="str">
            <v/>
          </cell>
          <cell r="AD2299" t="str">
            <v>∆</v>
          </cell>
        </row>
        <row r="2300">
          <cell r="V2300" t="str">
            <v>140.03.00.920-4450.06</v>
          </cell>
          <cell r="W2300" t="str">
            <v>Intergovernmental Grants-Federal CDBG Current Year</v>
          </cell>
          <cell r="X2300">
            <v>49000</v>
          </cell>
          <cell r="Y2300">
            <v>10000</v>
          </cell>
          <cell r="Z2300">
            <v>6000</v>
          </cell>
          <cell r="AA2300">
            <v>8000</v>
          </cell>
          <cell r="AB2300">
            <v>401865</v>
          </cell>
          <cell r="AC2300">
            <v>401865</v>
          </cell>
          <cell r="AD2300" t="str">
            <v>∆</v>
          </cell>
          <cell r="AE2300">
            <v>0</v>
          </cell>
        </row>
        <row r="2301">
          <cell r="V2301" t="str">
            <v>140.03.00.920-4450.07</v>
          </cell>
          <cell r="W2301" t="str">
            <v>Intergovernmental Grants-Federal CDBG Prior Year</v>
          </cell>
          <cell r="X2301">
            <v>32000</v>
          </cell>
          <cell r="Y2301">
            <v>434000</v>
          </cell>
          <cell r="Z2301">
            <v>278000</v>
          </cell>
          <cell r="AA2301">
            <v>37000</v>
          </cell>
          <cell r="AB2301">
            <v>0</v>
          </cell>
          <cell r="AC2301">
            <v>0</v>
          </cell>
          <cell r="AD2301" t="str">
            <v>∆</v>
          </cell>
          <cell r="AE2301">
            <v>0</v>
          </cell>
        </row>
        <row r="2302">
          <cell r="W2302" t="str">
            <v>TOTAL : INTERGOVERNMENTAL</v>
          </cell>
          <cell r="X2302">
            <v>81000</v>
          </cell>
          <cell r="Y2302">
            <v>444000</v>
          </cell>
          <cell r="Z2302">
            <v>284000</v>
          </cell>
          <cell r="AA2302">
            <v>45000</v>
          </cell>
          <cell r="AB2302">
            <v>401865</v>
          </cell>
          <cell r="AC2302">
            <v>401865</v>
          </cell>
          <cell r="AD2302" t="str">
            <v>∆</v>
          </cell>
          <cell r="AE2302">
            <v>0</v>
          </cell>
        </row>
        <row r="2303">
          <cell r="AB2303" t="str">
            <v/>
          </cell>
          <cell r="AC2303" t="str">
            <v/>
          </cell>
          <cell r="AD2303" t="str">
            <v>∆</v>
          </cell>
        </row>
        <row r="2304">
          <cell r="V2304" t="str">
            <v>[140] CDBG : NON DEPARTMENTAL : NON DIVISIONAL</v>
          </cell>
          <cell r="AB2304" t="str">
            <v/>
          </cell>
          <cell r="AC2304" t="str">
            <v/>
          </cell>
          <cell r="AD2304" t="str">
            <v>∆</v>
          </cell>
        </row>
        <row r="2305">
          <cell r="V2305" t="str">
            <v>GENERAL : TRANSFERS</v>
          </cell>
          <cell r="AB2305" t="str">
            <v/>
          </cell>
          <cell r="AC2305" t="str">
            <v/>
          </cell>
          <cell r="AD2305" t="str">
            <v>∆</v>
          </cell>
        </row>
        <row r="2306">
          <cell r="V2306" t="str">
            <v>140.00.00.900-4900.01</v>
          </cell>
          <cell r="W2306" t="str">
            <v>Transfers In General Fund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8965</v>
          </cell>
          <cell r="AC2306">
            <v>8965</v>
          </cell>
          <cell r="AD2306" t="str">
            <v>∆</v>
          </cell>
          <cell r="AE2306">
            <v>0</v>
          </cell>
        </row>
        <row r="2307">
          <cell r="W2307" t="str">
            <v>TOTAL : TRANSFERS</v>
          </cell>
          <cell r="X2307">
            <v>0</v>
          </cell>
          <cell r="Y2307">
            <v>0</v>
          </cell>
          <cell r="Z2307">
            <v>0</v>
          </cell>
          <cell r="AA2307">
            <v>0</v>
          </cell>
          <cell r="AB2307">
            <v>8965</v>
          </cell>
          <cell r="AC2307">
            <v>8965</v>
          </cell>
          <cell r="AD2307" t="str">
            <v>∆</v>
          </cell>
          <cell r="AE2307">
            <v>0</v>
          </cell>
        </row>
        <row r="2310">
          <cell r="V2310" t="str">
            <v>[140] CDBG : CITY MANAGER : NON DIVISIONAL</v>
          </cell>
        </row>
        <row r="2311">
          <cell r="V2311" t="str">
            <v>CDBG : OPERATIONS</v>
          </cell>
          <cell r="AB2311" t="str">
            <v/>
          </cell>
          <cell r="AC2311" t="str">
            <v/>
          </cell>
          <cell r="AD2311" t="str">
            <v>∆</v>
          </cell>
        </row>
        <row r="2312">
          <cell r="V2312" t="str">
            <v>140.03.00.920-6000.01</v>
          </cell>
          <cell r="W2312" t="str">
            <v>Professional Services General</v>
          </cell>
          <cell r="X2312">
            <v>0</v>
          </cell>
          <cell r="Y2312">
            <v>0</v>
          </cell>
          <cell r="Z2312">
            <v>0</v>
          </cell>
          <cell r="AA2312">
            <v>0</v>
          </cell>
          <cell r="AB2312">
            <v>0</v>
          </cell>
          <cell r="AC2312">
            <v>0</v>
          </cell>
          <cell r="AD2312" t="str">
            <v>∆</v>
          </cell>
          <cell r="AE2312">
            <v>0</v>
          </cell>
        </row>
        <row r="2313">
          <cell r="V2313" t="str">
            <v>140.03.00.920-6600.29</v>
          </cell>
          <cell r="W2313" t="str">
            <v>Administrative Expenses Administration &amp; Planning</v>
          </cell>
          <cell r="X2313">
            <v>6000</v>
          </cell>
          <cell r="Y2313">
            <v>21000</v>
          </cell>
          <cell r="Z2313">
            <v>1000</v>
          </cell>
          <cell r="AA2313">
            <v>0</v>
          </cell>
          <cell r="AB2313">
            <v>20000</v>
          </cell>
          <cell r="AC2313">
            <v>20000</v>
          </cell>
          <cell r="AD2313" t="str">
            <v>∆</v>
          </cell>
          <cell r="AE2313">
            <v>0</v>
          </cell>
        </row>
        <row r="2314">
          <cell r="V2314" t="str">
            <v>140.03.00.920-6610.06</v>
          </cell>
          <cell r="W2314" t="str">
            <v>Housing Programs Affordable Housing Projects</v>
          </cell>
          <cell r="X2314">
            <v>0</v>
          </cell>
          <cell r="Y2314">
            <v>5000</v>
          </cell>
          <cell r="Z2314">
            <v>0</v>
          </cell>
          <cell r="AA2314">
            <v>0</v>
          </cell>
          <cell r="AB2314">
            <v>353398</v>
          </cell>
          <cell r="AC2314">
            <v>353398</v>
          </cell>
          <cell r="AD2314" t="str">
            <v>∆</v>
          </cell>
          <cell r="AE2314">
            <v>0</v>
          </cell>
        </row>
        <row r="2315">
          <cell r="V2315" t="str">
            <v>140.03.00.920-6620.02</v>
          </cell>
          <cell r="W2315" t="str">
            <v>Service Programs DRAIL - Disability Resource</v>
          </cell>
          <cell r="X2315">
            <v>5000</v>
          </cell>
          <cell r="Y2315">
            <v>0</v>
          </cell>
          <cell r="Z2315">
            <v>0</v>
          </cell>
          <cell r="AA2315">
            <v>5000</v>
          </cell>
          <cell r="AB2315">
            <v>0</v>
          </cell>
          <cell r="AC2315">
            <v>0</v>
          </cell>
          <cell r="AD2315" t="str">
            <v>∆</v>
          </cell>
          <cell r="AE2315">
            <v>0</v>
          </cell>
        </row>
        <row r="2316">
          <cell r="V2316" t="str">
            <v>140.03.00.920-6620.03</v>
          </cell>
          <cell r="W2316" t="str">
            <v>Service Programs Stockton Emergency Food Bank</v>
          </cell>
          <cell r="X2316">
            <v>0</v>
          </cell>
          <cell r="Y2316">
            <v>0</v>
          </cell>
          <cell r="Z2316">
            <v>0</v>
          </cell>
          <cell r="AA2316">
            <v>0</v>
          </cell>
          <cell r="AB2316">
            <v>1750</v>
          </cell>
          <cell r="AC2316">
            <v>1750</v>
          </cell>
          <cell r="AD2316" t="str">
            <v>∆</v>
          </cell>
          <cell r="AE2316">
            <v>0</v>
          </cell>
        </row>
        <row r="2317">
          <cell r="V2317" t="str">
            <v>140.03.00.920-6620.04</v>
          </cell>
          <cell r="W2317" t="str">
            <v>Service Programs LOVE Inc</v>
          </cell>
          <cell r="X2317">
            <v>1000</v>
          </cell>
          <cell r="Y2317">
            <v>1000</v>
          </cell>
          <cell r="Z2317">
            <v>0</v>
          </cell>
          <cell r="AA2317">
            <v>0</v>
          </cell>
          <cell r="AB2317">
            <v>0</v>
          </cell>
          <cell r="AC2317">
            <v>0</v>
          </cell>
          <cell r="AD2317" t="str">
            <v>∆</v>
          </cell>
          <cell r="AE2317">
            <v>0</v>
          </cell>
        </row>
        <row r="2318">
          <cell r="V2318" t="str">
            <v>140.03.00.920-6620.06</v>
          </cell>
          <cell r="W2318" t="str">
            <v>Service Programs Meals on Wheels</v>
          </cell>
          <cell r="X2318">
            <v>0</v>
          </cell>
          <cell r="Y2318">
            <v>0</v>
          </cell>
          <cell r="Z2318">
            <v>0</v>
          </cell>
          <cell r="AA2318">
            <v>0</v>
          </cell>
          <cell r="AB2318">
            <v>7797</v>
          </cell>
          <cell r="AC2318">
            <v>7797</v>
          </cell>
          <cell r="AD2318" t="str">
            <v>∆</v>
          </cell>
          <cell r="AE2318">
            <v>0</v>
          </cell>
        </row>
        <row r="2319">
          <cell r="V2319" t="str">
            <v>140.03.00.920-6620.07</v>
          </cell>
          <cell r="W2319" t="str">
            <v>Service Programs SSJC Housing Board</v>
          </cell>
          <cell r="X2319">
            <v>0</v>
          </cell>
          <cell r="Y2319">
            <v>0</v>
          </cell>
          <cell r="Z2319">
            <v>0</v>
          </cell>
          <cell r="AA2319">
            <v>0</v>
          </cell>
          <cell r="AB2319">
            <v>0</v>
          </cell>
          <cell r="AC2319">
            <v>0</v>
          </cell>
          <cell r="AD2319" t="str">
            <v>∆</v>
          </cell>
          <cell r="AE2319">
            <v>0</v>
          </cell>
        </row>
        <row r="2320">
          <cell r="V2320" t="str">
            <v>140.03.00.920-6620.08</v>
          </cell>
          <cell r="W2320" t="str">
            <v>Service Programs Second Harvest Food Bank</v>
          </cell>
          <cell r="X2320">
            <v>1000</v>
          </cell>
          <cell r="Y2320">
            <v>0</v>
          </cell>
          <cell r="Z2320">
            <v>0</v>
          </cell>
          <cell r="AA2320">
            <v>0</v>
          </cell>
          <cell r="AB2320">
            <v>0</v>
          </cell>
          <cell r="AC2320">
            <v>0</v>
          </cell>
          <cell r="AD2320" t="str">
            <v>∆</v>
          </cell>
          <cell r="AE2320">
            <v>0</v>
          </cell>
        </row>
        <row r="2321">
          <cell r="V2321" t="str">
            <v>140.03.00.920-6620.09</v>
          </cell>
          <cell r="W2321" t="str">
            <v>Service Programs Hope Family Shelter</v>
          </cell>
          <cell r="X2321">
            <v>1000</v>
          </cell>
          <cell r="Y2321">
            <v>15000</v>
          </cell>
          <cell r="Z2321">
            <v>1000</v>
          </cell>
          <cell r="AA2321">
            <v>4000</v>
          </cell>
          <cell r="AB2321">
            <v>0</v>
          </cell>
          <cell r="AC2321">
            <v>0</v>
          </cell>
          <cell r="AD2321" t="str">
            <v>∆</v>
          </cell>
          <cell r="AE2321">
            <v>0</v>
          </cell>
        </row>
        <row r="2322">
          <cell r="V2322" t="str">
            <v>140.03.00.920-6620.11</v>
          </cell>
          <cell r="W2322" t="str">
            <v>Service Programs Boys and Girls Club</v>
          </cell>
          <cell r="X2322">
            <v>0</v>
          </cell>
          <cell r="Y2322">
            <v>0</v>
          </cell>
          <cell r="Z2322">
            <v>2000</v>
          </cell>
          <cell r="AA2322">
            <v>0</v>
          </cell>
          <cell r="AB2322">
            <v>0</v>
          </cell>
          <cell r="AC2322">
            <v>0</v>
          </cell>
          <cell r="AD2322" t="str">
            <v>∆</v>
          </cell>
          <cell r="AE2322">
            <v>0</v>
          </cell>
        </row>
        <row r="2323">
          <cell r="V2323" t="str">
            <v>140.03.00.920-6620.12</v>
          </cell>
          <cell r="W2323" t="str">
            <v>Service Programs Women's Center of San Joaquin Co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12300</v>
          </cell>
          <cell r="AC2323">
            <v>12300</v>
          </cell>
          <cell r="AD2323" t="str">
            <v>∆</v>
          </cell>
          <cell r="AE2323">
            <v>0</v>
          </cell>
        </row>
        <row r="2324">
          <cell r="V2324" t="str">
            <v>140.03.00.920-6620.13</v>
          </cell>
          <cell r="W2324" t="str">
            <v>Service Programs Give Every Child A Chance</v>
          </cell>
          <cell r="X2324">
            <v>8000</v>
          </cell>
          <cell r="Y2324">
            <v>0</v>
          </cell>
          <cell r="Z2324">
            <v>0</v>
          </cell>
          <cell r="AA2324">
            <v>0</v>
          </cell>
          <cell r="AB2324">
            <v>11300</v>
          </cell>
          <cell r="AC2324">
            <v>11300</v>
          </cell>
          <cell r="AD2324" t="str">
            <v>∆</v>
          </cell>
          <cell r="AE2324">
            <v>0</v>
          </cell>
        </row>
        <row r="2325">
          <cell r="V2325" t="str">
            <v>140.03.00.920-6620.14</v>
          </cell>
          <cell r="W2325" t="str">
            <v>Service Programs South County Crisis Center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0</v>
          </cell>
          <cell r="AD2325" t="str">
            <v>∆</v>
          </cell>
          <cell r="AE2325">
            <v>0</v>
          </cell>
        </row>
        <row r="2326">
          <cell r="V2326" t="str">
            <v>140.03.00.920-6620.15</v>
          </cell>
          <cell r="W2326" t="str">
            <v>Service Programs Youth Scholarships</v>
          </cell>
          <cell r="X2326">
            <v>13000</v>
          </cell>
          <cell r="Y2326">
            <v>9000</v>
          </cell>
          <cell r="Z2326">
            <v>6000</v>
          </cell>
          <cell r="AA2326">
            <v>8000</v>
          </cell>
          <cell r="AB2326">
            <v>16300</v>
          </cell>
          <cell r="AC2326">
            <v>16300</v>
          </cell>
          <cell r="AD2326" t="str">
            <v>∆</v>
          </cell>
          <cell r="AE2326">
            <v>0</v>
          </cell>
        </row>
        <row r="2327">
          <cell r="V2327" t="str">
            <v>140.03.00.920-6620.16</v>
          </cell>
          <cell r="W2327" t="str">
            <v>Service Programs Ray of Hope</v>
          </cell>
          <cell r="X2327">
            <v>0</v>
          </cell>
          <cell r="Y2327">
            <v>1000</v>
          </cell>
          <cell r="Z2327">
            <v>0</v>
          </cell>
          <cell r="AA2327">
            <v>4000</v>
          </cell>
          <cell r="AB2327">
            <v>0</v>
          </cell>
          <cell r="AC2327">
            <v>0</v>
          </cell>
          <cell r="AD2327" t="str">
            <v>∆</v>
          </cell>
          <cell r="AE2327">
            <v>0</v>
          </cell>
        </row>
        <row r="2328">
          <cell r="V2328" t="str">
            <v>140.03.00.920-6620.17</v>
          </cell>
          <cell r="W2328" t="str">
            <v>Service Programs Child Abuse Prevention Cntr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9500</v>
          </cell>
          <cell r="AC2328">
            <v>9500</v>
          </cell>
          <cell r="AD2328" t="str">
            <v>∆</v>
          </cell>
          <cell r="AE2328">
            <v>0</v>
          </cell>
        </row>
        <row r="2329">
          <cell r="V2329" t="str">
            <v>140.03.00.920-6620.22</v>
          </cell>
          <cell r="W2329" t="str">
            <v>Service Programs South Main Street Development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322918</v>
          </cell>
          <cell r="AC2329">
            <v>322918</v>
          </cell>
          <cell r="AD2329" t="str">
            <v>∆</v>
          </cell>
          <cell r="AE2329">
            <v>0</v>
          </cell>
        </row>
        <row r="2330">
          <cell r="V2330" t="str">
            <v>140.03.00.920-6620.19</v>
          </cell>
          <cell r="W2330" t="str">
            <v>Service Programs Friday Unity Night (FUN)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 t="str">
            <v>∆</v>
          </cell>
          <cell r="AE2330">
            <v>0</v>
          </cell>
        </row>
        <row r="2331">
          <cell r="V2331" t="str">
            <v>140.03.00.920-6620.21</v>
          </cell>
          <cell r="W2331" t="str">
            <v>Service Programs Rental Assistance</v>
          </cell>
          <cell r="X2331">
            <v>0</v>
          </cell>
          <cell r="Y2331">
            <v>0</v>
          </cell>
          <cell r="Z2331">
            <v>100000</v>
          </cell>
          <cell r="AA2331">
            <v>100000</v>
          </cell>
          <cell r="AB2331">
            <v>0</v>
          </cell>
          <cell r="AC2331">
            <v>0</v>
          </cell>
          <cell r="AD2331" t="str">
            <v>∆</v>
          </cell>
          <cell r="AE2331">
            <v>0</v>
          </cell>
        </row>
        <row r="2332">
          <cell r="W2332" t="str">
            <v>TOTAL : OPERATIONS</v>
          </cell>
          <cell r="X2332">
            <v>35000</v>
          </cell>
          <cell r="Y2332">
            <v>52000</v>
          </cell>
          <cell r="Z2332">
            <v>110000</v>
          </cell>
          <cell r="AA2332">
            <v>121000</v>
          </cell>
          <cell r="AB2332">
            <v>755263</v>
          </cell>
          <cell r="AC2332">
            <v>755263</v>
          </cell>
          <cell r="AD2332" t="str">
            <v>∆</v>
          </cell>
          <cell r="AE2332">
            <v>0</v>
          </cell>
        </row>
        <row r="2333">
          <cell r="AB2333" t="str">
            <v/>
          </cell>
          <cell r="AC2333" t="str">
            <v/>
          </cell>
          <cell r="AD2333" t="str">
            <v>∆</v>
          </cell>
        </row>
        <row r="2334">
          <cell r="V2334" t="str">
            <v>[140] CDBG : CITY MANAGER : NON DIVISIONAL</v>
          </cell>
        </row>
        <row r="2335">
          <cell r="V2335" t="str">
            <v>CDBG : CAPITAL</v>
          </cell>
          <cell r="AB2335" t="str">
            <v/>
          </cell>
          <cell r="AC2335" t="str">
            <v/>
          </cell>
          <cell r="AD2335" t="str">
            <v>∆</v>
          </cell>
        </row>
        <row r="2336">
          <cell r="V2336" t="str">
            <v>140.03.00.920-7000.03</v>
          </cell>
          <cell r="W2336" t="str">
            <v>Capital Outlay Equipment New</v>
          </cell>
          <cell r="X2336">
            <v>0</v>
          </cell>
          <cell r="Y2336">
            <v>0</v>
          </cell>
          <cell r="Z2336">
            <v>0</v>
          </cell>
          <cell r="AA2336">
            <v>0</v>
          </cell>
          <cell r="AB2336">
            <v>0</v>
          </cell>
          <cell r="AC2336">
            <v>0</v>
          </cell>
          <cell r="AD2336" t="str">
            <v>∆</v>
          </cell>
          <cell r="AE2336">
            <v>0</v>
          </cell>
        </row>
        <row r="2337">
          <cell r="W2337" t="str">
            <v>TOTAL : CAPITAL</v>
          </cell>
          <cell r="X2337">
            <v>0</v>
          </cell>
          <cell r="Y2337">
            <v>0</v>
          </cell>
          <cell r="Z2337">
            <v>0</v>
          </cell>
          <cell r="AA2337">
            <v>0</v>
          </cell>
          <cell r="AB2337">
            <v>0</v>
          </cell>
          <cell r="AC2337">
            <v>0</v>
          </cell>
          <cell r="AD2337" t="str">
            <v>∆</v>
          </cell>
          <cell r="AE2337">
            <v>0</v>
          </cell>
        </row>
        <row r="2338">
          <cell r="AB2338" t="str">
            <v/>
          </cell>
          <cell r="AC2338" t="str">
            <v/>
          </cell>
          <cell r="AD2338" t="str">
            <v>∆</v>
          </cell>
        </row>
        <row r="2339">
          <cell r="V2339" t="str">
            <v>[140] CDBG : CITY MANAGER : NON DIVISIONAL</v>
          </cell>
        </row>
        <row r="2340">
          <cell r="V2340" t="str">
            <v>CDBG : DEBT SERVICE</v>
          </cell>
          <cell r="AB2340" t="str">
            <v/>
          </cell>
          <cell r="AC2340" t="str">
            <v/>
          </cell>
          <cell r="AD2340" t="str">
            <v>∆</v>
          </cell>
        </row>
        <row r="2341">
          <cell r="V2341" t="str">
            <v>140.03.00.920-8005.01</v>
          </cell>
          <cell r="W2341" t="str">
            <v>Capital Improvements-CDBG Moffat Blvd Storm Drain</v>
          </cell>
          <cell r="X2341">
            <v>0</v>
          </cell>
          <cell r="Y2341">
            <v>0</v>
          </cell>
          <cell r="Z2341">
            <v>0</v>
          </cell>
          <cell r="AA2341">
            <v>0</v>
          </cell>
          <cell r="AB2341">
            <v>0</v>
          </cell>
          <cell r="AC2341">
            <v>0</v>
          </cell>
          <cell r="AD2341" t="str">
            <v>∆</v>
          </cell>
          <cell r="AE2341">
            <v>0</v>
          </cell>
        </row>
        <row r="2342">
          <cell r="V2342" t="str">
            <v>140.03.00.920-8005.02</v>
          </cell>
          <cell r="W2342" t="str">
            <v>Capital Improvements-CDBG ADA Improvements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0</v>
          </cell>
          <cell r="AD2342" t="str">
            <v>∆</v>
          </cell>
          <cell r="AE2342">
            <v>0</v>
          </cell>
        </row>
        <row r="2343">
          <cell r="V2343" t="str">
            <v>140.03.00.920-8005.03</v>
          </cell>
          <cell r="W2343" t="str">
            <v>Capital Improvements-CDBG Street/Alleyway Improvements</v>
          </cell>
          <cell r="X2343">
            <v>0</v>
          </cell>
          <cell r="Y2343">
            <v>0</v>
          </cell>
          <cell r="Z2343">
            <v>0</v>
          </cell>
          <cell r="AA2343">
            <v>0</v>
          </cell>
          <cell r="AB2343">
            <v>0</v>
          </cell>
          <cell r="AC2343">
            <v>0</v>
          </cell>
          <cell r="AD2343" t="str">
            <v>∆</v>
          </cell>
          <cell r="AE2343">
            <v>0</v>
          </cell>
        </row>
        <row r="2344">
          <cell r="V2344" t="str">
            <v>140.03.00.920-8005.04</v>
          </cell>
          <cell r="W2344" t="str">
            <v>Capital Improvements-CDBG Senior Center Improvements</v>
          </cell>
          <cell r="X2344">
            <v>45000</v>
          </cell>
          <cell r="Y2344">
            <v>392000</v>
          </cell>
          <cell r="Z2344">
            <v>96000</v>
          </cell>
          <cell r="AA2344">
            <v>43000</v>
          </cell>
          <cell r="AB2344">
            <v>81161</v>
          </cell>
          <cell r="AC2344">
            <v>81161</v>
          </cell>
          <cell r="AD2344" t="str">
            <v>∆</v>
          </cell>
          <cell r="AE2344">
            <v>0</v>
          </cell>
        </row>
        <row r="2345">
          <cell r="V2345" t="str">
            <v>140.03.00.920-8005.05</v>
          </cell>
          <cell r="W2345" t="str">
            <v>Capital Improvements-CDBG Curb Gutter Sidewalk Improv</v>
          </cell>
          <cell r="X2345">
            <v>0</v>
          </cell>
          <cell r="Y2345">
            <v>0</v>
          </cell>
          <cell r="Z2345">
            <v>0</v>
          </cell>
          <cell r="AA2345">
            <v>0</v>
          </cell>
          <cell r="AB2345">
            <v>0</v>
          </cell>
          <cell r="AC2345">
            <v>0</v>
          </cell>
          <cell r="AD2345" t="str">
            <v>∆</v>
          </cell>
          <cell r="AE2345">
            <v>0</v>
          </cell>
        </row>
        <row r="2346">
          <cell r="V2346" t="str">
            <v>140.03.00.920-8005.09</v>
          </cell>
          <cell r="W2346" t="str">
            <v>Capital Improvements-CDBG Boys &amp; Girls Club Facility Imp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0</v>
          </cell>
          <cell r="AD2346" t="str">
            <v>∆</v>
          </cell>
          <cell r="AE2346">
            <v>0</v>
          </cell>
        </row>
        <row r="2347">
          <cell r="V2347" t="str">
            <v>140.03.00.920-8005.14</v>
          </cell>
          <cell r="W2347" t="str">
            <v>Capital Improvements-CDBG Park Improvements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0</v>
          </cell>
          <cell r="AD2347" t="str">
            <v>∆</v>
          </cell>
          <cell r="AE2347">
            <v>0</v>
          </cell>
        </row>
        <row r="2348">
          <cell r="V2348" t="str">
            <v>140.03.00.920-8005.16</v>
          </cell>
          <cell r="W2348" t="str">
            <v>Capital Improvements-CDBG Streetlight Retrofit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 t="str">
            <v>∆</v>
          </cell>
          <cell r="AE2348">
            <v>0</v>
          </cell>
        </row>
        <row r="2349">
          <cell r="V2349" t="str">
            <v>140.03.00.920-8005.17</v>
          </cell>
          <cell r="W2349" t="str">
            <v>Capital Improvements-CDBG Parking Lot Improvements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 t="str">
            <v>∆</v>
          </cell>
          <cell r="AE2349">
            <v>0</v>
          </cell>
        </row>
        <row r="2350">
          <cell r="W2350" t="str">
            <v>TOTAL : DEBT SERVICE</v>
          </cell>
          <cell r="X2350">
            <v>45000</v>
          </cell>
          <cell r="Y2350">
            <v>392000</v>
          </cell>
          <cell r="Z2350">
            <v>96000</v>
          </cell>
          <cell r="AA2350">
            <v>43000</v>
          </cell>
          <cell r="AB2350">
            <v>81161</v>
          </cell>
          <cell r="AC2350">
            <v>81161</v>
          </cell>
          <cell r="AD2350" t="str">
            <v>∆</v>
          </cell>
          <cell r="AE2350">
            <v>0</v>
          </cell>
        </row>
        <row r="2351">
          <cell r="AB2351" t="str">
            <v/>
          </cell>
          <cell r="AC2351" t="str">
            <v/>
          </cell>
          <cell r="AD2351" t="str">
            <v>∆</v>
          </cell>
        </row>
        <row r="2352">
          <cell r="AB2352" t="str">
            <v/>
          </cell>
          <cell r="AC2352" t="str">
            <v/>
          </cell>
          <cell r="AD2352" t="str">
            <v>∆</v>
          </cell>
        </row>
        <row r="2353">
          <cell r="V2353" t="str">
            <v>[150] POLICE GRANTS</v>
          </cell>
          <cell r="AB2353" t="str">
            <v/>
          </cell>
          <cell r="AC2353" t="str">
            <v/>
          </cell>
          <cell r="AD2353" t="str">
            <v>∆</v>
          </cell>
        </row>
        <row r="2354">
          <cell r="W2354" t="str">
            <v>INFLOWS</v>
          </cell>
          <cell r="X2354">
            <v>155000</v>
          </cell>
          <cell r="Y2354">
            <v>97000</v>
          </cell>
          <cell r="Z2354">
            <v>58000</v>
          </cell>
          <cell r="AA2354">
            <v>81000</v>
          </cell>
          <cell r="AB2354">
            <v>244848</v>
          </cell>
          <cell r="AC2354">
            <v>244848</v>
          </cell>
          <cell r="AD2354" t="str">
            <v>∆</v>
          </cell>
          <cell r="AE2354">
            <v>0</v>
          </cell>
        </row>
        <row r="2355">
          <cell r="W2355" t="str">
            <v>OUTFLOWS</v>
          </cell>
          <cell r="X2355">
            <v>153000</v>
          </cell>
          <cell r="Y2355">
            <v>102000</v>
          </cell>
          <cell r="Z2355">
            <v>56000</v>
          </cell>
          <cell r="AA2355">
            <v>59000</v>
          </cell>
          <cell r="AB2355">
            <v>443891</v>
          </cell>
          <cell r="AC2355">
            <v>444836</v>
          </cell>
          <cell r="AD2355" t="str">
            <v>∆</v>
          </cell>
          <cell r="AE2355">
            <v>945</v>
          </cell>
        </row>
        <row r="2356">
          <cell r="W2356" t="str">
            <v>NET</v>
          </cell>
          <cell r="X2356">
            <v>2000</v>
          </cell>
          <cell r="Y2356">
            <v>-5000</v>
          </cell>
          <cell r="Z2356">
            <v>2000</v>
          </cell>
          <cell r="AA2356">
            <v>22000</v>
          </cell>
          <cell r="AB2356">
            <v>-199043</v>
          </cell>
          <cell r="AC2356">
            <v>-199988</v>
          </cell>
          <cell r="AD2356" t="str">
            <v>∆</v>
          </cell>
          <cell r="AE2356">
            <v>-945</v>
          </cell>
        </row>
        <row r="2357">
          <cell r="AB2357" t="str">
            <v/>
          </cell>
          <cell r="AC2357" t="str">
            <v/>
          </cell>
          <cell r="AD2357" t="str">
            <v>∆</v>
          </cell>
        </row>
        <row r="2358">
          <cell r="V2358" t="str">
            <v>[150] POLICE GRANTS : NON DEPARTMENTAL : NON DIVISIONAL</v>
          </cell>
          <cell r="AB2358" t="str">
            <v/>
          </cell>
          <cell r="AC2358" t="str">
            <v/>
          </cell>
          <cell r="AD2358" t="str">
            <v>∆</v>
          </cell>
        </row>
        <row r="2359">
          <cell r="V2359" t="str">
            <v>GENERAL : INTERGOVERNMENTAL</v>
          </cell>
          <cell r="AB2359" t="str">
            <v/>
          </cell>
          <cell r="AC2359" t="str">
            <v/>
          </cell>
          <cell r="AD2359" t="str">
            <v>∆</v>
          </cell>
        </row>
        <row r="2360">
          <cell r="V2360" t="str">
            <v>150.00.00.900-4450.08</v>
          </cell>
          <cell r="W2360" t="str">
            <v>Intergovernmental Grants-Federal Cops CHRP</v>
          </cell>
          <cell r="X2360">
            <v>0</v>
          </cell>
          <cell r="Y2360">
            <v>0</v>
          </cell>
          <cell r="Z2360">
            <v>0</v>
          </cell>
          <cell r="AA2360">
            <v>0</v>
          </cell>
          <cell r="AB2360">
            <v>0</v>
          </cell>
          <cell r="AC2360">
            <v>0</v>
          </cell>
          <cell r="AD2360" t="str">
            <v>∆</v>
          </cell>
          <cell r="AE2360">
            <v>0</v>
          </cell>
        </row>
        <row r="2361">
          <cell r="V2361" t="str">
            <v>150.00.00.900-4450.09</v>
          </cell>
          <cell r="W2361" t="str">
            <v>Intergovernmental Grants-Federal Bullet Proof Vest</v>
          </cell>
          <cell r="X2361">
            <v>11000</v>
          </cell>
          <cell r="Y2361">
            <v>5000</v>
          </cell>
          <cell r="Z2361">
            <v>0</v>
          </cell>
          <cell r="AA2361">
            <v>0</v>
          </cell>
          <cell r="AB2361">
            <v>8691</v>
          </cell>
          <cell r="AC2361">
            <v>8691</v>
          </cell>
          <cell r="AD2361" t="str">
            <v>∆</v>
          </cell>
          <cell r="AE2361">
            <v>0</v>
          </cell>
        </row>
        <row r="2362">
          <cell r="V2362" t="str">
            <v>150.00.00.900-4450.23</v>
          </cell>
          <cell r="W2362" t="str">
            <v>Intergovernmental Grants-Federal Office of Traffic Safety</v>
          </cell>
          <cell r="X2362">
            <v>0</v>
          </cell>
          <cell r="Y2362">
            <v>0</v>
          </cell>
          <cell r="Z2362">
            <v>0</v>
          </cell>
          <cell r="AA2362">
            <v>0</v>
          </cell>
          <cell r="AB2362">
            <v>0</v>
          </cell>
          <cell r="AC2362">
            <v>0</v>
          </cell>
          <cell r="AD2362" t="str">
            <v>∆</v>
          </cell>
          <cell r="AE2362">
            <v>0</v>
          </cell>
        </row>
        <row r="2363">
          <cell r="V2363" t="str">
            <v>150.00.00.900-4450.28</v>
          </cell>
          <cell r="W2363" t="str">
            <v>Intergovernmental Grants-Federal BJA-Jag Funds</v>
          </cell>
          <cell r="X2363">
            <v>27000</v>
          </cell>
          <cell r="Y2363">
            <v>16000</v>
          </cell>
          <cell r="Z2363">
            <v>17000</v>
          </cell>
          <cell r="AA2363">
            <v>57000</v>
          </cell>
          <cell r="AB2363">
            <v>53611</v>
          </cell>
          <cell r="AC2363">
            <v>53611</v>
          </cell>
          <cell r="AD2363" t="str">
            <v>∆</v>
          </cell>
          <cell r="AE2363">
            <v>0</v>
          </cell>
        </row>
        <row r="2364">
          <cell r="V2364" t="str">
            <v>150.00.00.900-4450.29</v>
          </cell>
          <cell r="W2364" t="str">
            <v>Intergovernmental Grants-Federal US Dept of Justice</v>
          </cell>
          <cell r="X2364">
            <v>0</v>
          </cell>
          <cell r="Y2364">
            <v>0</v>
          </cell>
          <cell r="Z2364">
            <v>0</v>
          </cell>
          <cell r="AA2364">
            <v>0</v>
          </cell>
          <cell r="AB2364">
            <v>0</v>
          </cell>
          <cell r="AC2364">
            <v>0</v>
          </cell>
          <cell r="AD2364" t="str">
            <v>∆</v>
          </cell>
          <cell r="AE2364">
            <v>0</v>
          </cell>
        </row>
        <row r="2365">
          <cell r="V2365" t="str">
            <v>150.00.00.900-4450.34</v>
          </cell>
          <cell r="W2365" t="str">
            <v>Intergovernmental Grants-Federal Homeland Security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0</v>
          </cell>
          <cell r="AD2365" t="str">
            <v>∆</v>
          </cell>
          <cell r="AE2365">
            <v>0</v>
          </cell>
        </row>
        <row r="2366">
          <cell r="V2366" t="str">
            <v>150.00.00.900-4450.39</v>
          </cell>
          <cell r="W2366" t="str">
            <v>Intergovernmental Grants-Federal Coronavirus Emerg Supp Funding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53810</v>
          </cell>
          <cell r="AC2366">
            <v>53810</v>
          </cell>
          <cell r="AD2366" t="str">
            <v>∆</v>
          </cell>
          <cell r="AE2366">
            <v>0</v>
          </cell>
        </row>
        <row r="2367">
          <cell r="V2367" t="str">
            <v>150.00.00.900-4475.08</v>
          </cell>
          <cell r="W2367" t="str">
            <v>Intergovernmental Grants-State/County OTS Sobriety Check Point</v>
          </cell>
          <cell r="X2367">
            <v>117000</v>
          </cell>
          <cell r="Y2367">
            <v>30000</v>
          </cell>
          <cell r="Z2367">
            <v>41000</v>
          </cell>
          <cell r="AA2367">
            <v>22000</v>
          </cell>
          <cell r="AB2367">
            <v>121258</v>
          </cell>
          <cell r="AC2367">
            <v>121258</v>
          </cell>
          <cell r="AD2367" t="str">
            <v>∆</v>
          </cell>
          <cell r="AE2367">
            <v>0</v>
          </cell>
        </row>
        <row r="2368">
          <cell r="V2368" t="str">
            <v>150.00.00.900-4475.12</v>
          </cell>
          <cell r="W2368" t="str">
            <v>Intergovernmental Grants-State/County Alcoholic Beverage Control</v>
          </cell>
          <cell r="X2368">
            <v>0</v>
          </cell>
          <cell r="Y2368">
            <v>46000</v>
          </cell>
          <cell r="Z2368">
            <v>0</v>
          </cell>
          <cell r="AA2368">
            <v>1000</v>
          </cell>
          <cell r="AB2368">
            <v>0</v>
          </cell>
          <cell r="AC2368">
            <v>0</v>
          </cell>
          <cell r="AD2368" t="str">
            <v>∆</v>
          </cell>
          <cell r="AE2368">
            <v>0</v>
          </cell>
        </row>
        <row r="2369">
          <cell r="W2369" t="str">
            <v>TOTAL : INTERGOVERNMENTAL</v>
          </cell>
          <cell r="X2369">
            <v>155000</v>
          </cell>
          <cell r="Y2369">
            <v>97000</v>
          </cell>
          <cell r="Z2369">
            <v>58000</v>
          </cell>
          <cell r="AA2369">
            <v>80000</v>
          </cell>
          <cell r="AB2369">
            <v>237370</v>
          </cell>
          <cell r="AC2369">
            <v>237370</v>
          </cell>
          <cell r="AD2369" t="str">
            <v>∆</v>
          </cell>
          <cell r="AE2369">
            <v>0</v>
          </cell>
        </row>
        <row r="2370">
          <cell r="AB2370" t="str">
            <v/>
          </cell>
          <cell r="AC2370" t="str">
            <v/>
          </cell>
          <cell r="AD2370" t="str">
            <v>∆</v>
          </cell>
        </row>
        <row r="2371">
          <cell r="V2371" t="str">
            <v>[150] POLICE GRANTS : NON DEPARTMENTAL : NON DIVISIONAL</v>
          </cell>
        </row>
        <row r="2372">
          <cell r="V2372" t="str">
            <v>GENERAL : OTHER REVENUE</v>
          </cell>
          <cell r="AB2372" t="str">
            <v/>
          </cell>
          <cell r="AC2372" t="str">
            <v/>
          </cell>
          <cell r="AD2372" t="str">
            <v>∆</v>
          </cell>
        </row>
        <row r="2373">
          <cell r="V2373" t="str">
            <v>150.00.00.900-4850.05</v>
          </cell>
          <cell r="W2373" t="str">
            <v>Other Revenue Misc Grants</v>
          </cell>
          <cell r="X2373">
            <v>0</v>
          </cell>
          <cell r="Y2373">
            <v>0</v>
          </cell>
          <cell r="Z2373">
            <v>0</v>
          </cell>
          <cell r="AA2373">
            <v>1000</v>
          </cell>
          <cell r="AB2373">
            <v>0</v>
          </cell>
          <cell r="AC2373">
            <v>0</v>
          </cell>
          <cell r="AD2373" t="str">
            <v>∆</v>
          </cell>
          <cell r="AE2373">
            <v>0</v>
          </cell>
        </row>
        <row r="2374">
          <cell r="W2374" t="str">
            <v>TOTAL : OTHER REVENUE</v>
          </cell>
          <cell r="X2374">
            <v>0</v>
          </cell>
          <cell r="Y2374">
            <v>0</v>
          </cell>
          <cell r="Z2374">
            <v>0</v>
          </cell>
          <cell r="AA2374">
            <v>1000</v>
          </cell>
          <cell r="AB2374">
            <v>0</v>
          </cell>
          <cell r="AC2374">
            <v>0</v>
          </cell>
          <cell r="AD2374" t="str">
            <v>∆</v>
          </cell>
          <cell r="AE2374">
            <v>0</v>
          </cell>
        </row>
        <row r="2375">
          <cell r="AB2375" t="str">
            <v/>
          </cell>
          <cell r="AC2375" t="str">
            <v/>
          </cell>
          <cell r="AD2375" t="str">
            <v>∆</v>
          </cell>
        </row>
        <row r="2376">
          <cell r="V2376" t="str">
            <v>[150] POLICE GRANTS : NON DEPARTMENTAL : NON DIVISIONAL</v>
          </cell>
        </row>
        <row r="2377">
          <cell r="V2377" t="str">
            <v>GENERAL : TRANSFERS</v>
          </cell>
          <cell r="AB2377" t="str">
            <v/>
          </cell>
          <cell r="AC2377" t="str">
            <v/>
          </cell>
          <cell r="AD2377" t="str">
            <v>∆</v>
          </cell>
        </row>
        <row r="2378">
          <cell r="V2378" t="str">
            <v>150.00.00.900-4900.01</v>
          </cell>
          <cell r="W2378" t="str">
            <v>Transfers In General Fund</v>
          </cell>
          <cell r="X2378">
            <v>0</v>
          </cell>
          <cell r="Y2378">
            <v>0</v>
          </cell>
          <cell r="Z2378">
            <v>0</v>
          </cell>
          <cell r="AA2378">
            <v>0</v>
          </cell>
          <cell r="AB2378">
            <v>7478</v>
          </cell>
          <cell r="AC2378">
            <v>7478</v>
          </cell>
          <cell r="AD2378" t="str">
            <v>∆</v>
          </cell>
          <cell r="AE2378">
            <v>0</v>
          </cell>
        </row>
        <row r="2379">
          <cell r="V2379" t="str">
            <v>150.00.00.900-4900.32</v>
          </cell>
          <cell r="W2379" t="str">
            <v>Transfers In Public Safety Sales Tax</v>
          </cell>
          <cell r="X2379">
            <v>0</v>
          </cell>
          <cell r="Y2379">
            <v>0</v>
          </cell>
          <cell r="Z2379">
            <v>0</v>
          </cell>
          <cell r="AA2379">
            <v>0</v>
          </cell>
          <cell r="AB2379">
            <v>0</v>
          </cell>
          <cell r="AC2379">
            <v>0</v>
          </cell>
          <cell r="AD2379" t="str">
            <v>∆</v>
          </cell>
          <cell r="AE2379">
            <v>0</v>
          </cell>
        </row>
        <row r="2380">
          <cell r="W2380" t="str">
            <v>TOTAL : TRANSFERS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7478</v>
          </cell>
          <cell r="AC2380">
            <v>7478</v>
          </cell>
          <cell r="AD2380" t="str">
            <v>∆</v>
          </cell>
          <cell r="AE2380">
            <v>0</v>
          </cell>
        </row>
        <row r="2381">
          <cell r="AB2381" t="str">
            <v/>
          </cell>
          <cell r="AC2381" t="str">
            <v/>
          </cell>
          <cell r="AD2381" t="str">
            <v>∆</v>
          </cell>
        </row>
        <row r="2382">
          <cell r="V2382" t="str">
            <v>[150] POLICE GRANTS : NON DEPARTMENTAL : NON DIVISIONAL</v>
          </cell>
        </row>
        <row r="2383">
          <cell r="V2383" t="str">
            <v>GENERAL : CAPITAL</v>
          </cell>
          <cell r="AB2383" t="str">
            <v/>
          </cell>
          <cell r="AC2383" t="str">
            <v/>
          </cell>
          <cell r="AD2383" t="str">
            <v>∆</v>
          </cell>
        </row>
        <row r="2384">
          <cell r="V2384" t="str">
            <v>150.00.00.900-7000.02</v>
          </cell>
          <cell r="W2384" t="str">
            <v>Capital Outlay Vehicles-Major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0</v>
          </cell>
          <cell r="AD2384" t="str">
            <v>∆</v>
          </cell>
          <cell r="AE2384">
            <v>0</v>
          </cell>
        </row>
        <row r="2385">
          <cell r="V2385" t="str">
            <v>150.00.00.900-7010.01</v>
          </cell>
          <cell r="W2385" t="str">
            <v>Capital Outlay-Public Safety Grants BJA/JAG</v>
          </cell>
          <cell r="X2385">
            <v>13000</v>
          </cell>
          <cell r="Y2385">
            <v>16000</v>
          </cell>
          <cell r="Z2385">
            <v>0</v>
          </cell>
          <cell r="AA2385">
            <v>0</v>
          </cell>
          <cell r="AB2385">
            <v>0</v>
          </cell>
          <cell r="AC2385">
            <v>0</v>
          </cell>
          <cell r="AD2385" t="str">
            <v>∆</v>
          </cell>
          <cell r="AE2385">
            <v>0</v>
          </cell>
        </row>
        <row r="2386">
          <cell r="V2386" t="str">
            <v>150.00.00.900-7010.19</v>
          </cell>
          <cell r="W2386" t="str">
            <v>Capital Outlay-Public Safety Grants Project Allocation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 t="str">
            <v>∆</v>
          </cell>
          <cell r="AE2386">
            <v>0</v>
          </cell>
        </row>
        <row r="2387">
          <cell r="W2387" t="str">
            <v>TOTAL : CAPITAL</v>
          </cell>
          <cell r="X2387">
            <v>13000</v>
          </cell>
          <cell r="Y2387">
            <v>16000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 t="str">
            <v>∆</v>
          </cell>
          <cell r="AE2387">
            <v>0</v>
          </cell>
        </row>
        <row r="2388">
          <cell r="AB2388" t="str">
            <v/>
          </cell>
          <cell r="AC2388" t="str">
            <v/>
          </cell>
          <cell r="AD2388" t="str">
            <v>∆</v>
          </cell>
        </row>
        <row r="2389">
          <cell r="V2389" t="str">
            <v>[150] POLICE GRANTS : POLICE DEPARTMENT : NON DIVISIONAL</v>
          </cell>
          <cell r="AB2389" t="str">
            <v/>
          </cell>
          <cell r="AC2389" t="str">
            <v/>
          </cell>
          <cell r="AD2389" t="str">
            <v>∆</v>
          </cell>
        </row>
        <row r="2390">
          <cell r="V2390" t="str">
            <v>PATROL : PERSONNEL</v>
          </cell>
          <cell r="AB2390" t="str">
            <v/>
          </cell>
          <cell r="AC2390" t="str">
            <v/>
          </cell>
          <cell r="AD2390" t="str">
            <v>∆</v>
          </cell>
        </row>
        <row r="2391">
          <cell r="V2391" t="str">
            <v>150.11.00.200-5000.03</v>
          </cell>
          <cell r="W2391" t="str">
            <v>Salaries Overtime</v>
          </cell>
          <cell r="X2391">
            <v>79000</v>
          </cell>
          <cell r="Y2391">
            <v>76000</v>
          </cell>
          <cell r="Z2391">
            <v>25000</v>
          </cell>
          <cell r="AA2391">
            <v>26000</v>
          </cell>
          <cell r="AB2391">
            <v>112537</v>
          </cell>
          <cell r="AC2391">
            <v>112537</v>
          </cell>
          <cell r="AD2391" t="str">
            <v>∆</v>
          </cell>
          <cell r="AE2391">
            <v>0</v>
          </cell>
        </row>
        <row r="2392">
          <cell r="W2392" t="str">
            <v>TOTAL : PERSONNEL</v>
          </cell>
          <cell r="X2392">
            <v>79000</v>
          </cell>
          <cell r="Y2392">
            <v>76000</v>
          </cell>
          <cell r="Z2392">
            <v>25000</v>
          </cell>
          <cell r="AA2392">
            <v>26000</v>
          </cell>
          <cell r="AB2392">
            <v>112537</v>
          </cell>
          <cell r="AC2392">
            <v>112537</v>
          </cell>
          <cell r="AD2392" t="str">
            <v>∆</v>
          </cell>
          <cell r="AE2392">
            <v>0</v>
          </cell>
        </row>
        <row r="2393">
          <cell r="AB2393" t="str">
            <v/>
          </cell>
          <cell r="AC2393" t="str">
            <v/>
          </cell>
          <cell r="AD2393" t="str">
            <v>∆</v>
          </cell>
        </row>
        <row r="2394">
          <cell r="V2394" t="str">
            <v>[150] POLICE GRANTS : POLICE DEPARTMENT : NON DIVISIONAL</v>
          </cell>
        </row>
        <row r="2395">
          <cell r="V2395" t="str">
            <v>PATROL : OPERATIONS</v>
          </cell>
          <cell r="AB2395" t="str">
            <v/>
          </cell>
          <cell r="AC2395" t="str">
            <v/>
          </cell>
          <cell r="AD2395" t="str">
            <v>∆</v>
          </cell>
        </row>
        <row r="2396">
          <cell r="V2396" t="str">
            <v>150.11.00.200-6200.02</v>
          </cell>
          <cell r="W2396" t="str">
            <v>Supplies Special Department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B2396">
            <v>113819</v>
          </cell>
          <cell r="AC2396">
            <v>113819</v>
          </cell>
          <cell r="AD2396" t="str">
            <v>∆</v>
          </cell>
          <cell r="AE2396">
            <v>0</v>
          </cell>
        </row>
        <row r="2397">
          <cell r="V2397" t="str">
            <v>150.11.00.200-6000.01</v>
          </cell>
          <cell r="W2397" t="str">
            <v>Professional Services General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B2397">
            <v>37386</v>
          </cell>
          <cell r="AC2397">
            <v>37386</v>
          </cell>
          <cell r="AD2397" t="str">
            <v>∆</v>
          </cell>
          <cell r="AE2397">
            <v>0</v>
          </cell>
        </row>
        <row r="2398">
          <cell r="V2398" t="str">
            <v>150.11.00.200-6210.07</v>
          </cell>
          <cell r="W2398" t="str">
            <v>Supplies-Police Bullet Proof Vest Grant</v>
          </cell>
          <cell r="X2398">
            <v>11000</v>
          </cell>
          <cell r="Y2398">
            <v>5000</v>
          </cell>
          <cell r="Z2398">
            <v>0</v>
          </cell>
          <cell r="AA2398">
            <v>9000</v>
          </cell>
          <cell r="AB2398">
            <v>8691</v>
          </cell>
          <cell r="AC2398">
            <v>8691</v>
          </cell>
          <cell r="AD2398" t="str">
            <v>∆</v>
          </cell>
          <cell r="AE2398">
            <v>0</v>
          </cell>
        </row>
        <row r="2399">
          <cell r="V2399" t="str">
            <v>150.11.00.200-6210.08</v>
          </cell>
          <cell r="W2399" t="str">
            <v>Supplies-Police DUI Enforcement Grant</v>
          </cell>
          <cell r="X2399">
            <v>2000</v>
          </cell>
          <cell r="Y2399">
            <v>0</v>
          </cell>
          <cell r="Z2399">
            <v>0</v>
          </cell>
          <cell r="AA2399">
            <v>20000</v>
          </cell>
          <cell r="AB2399">
            <v>10145</v>
          </cell>
          <cell r="AC2399">
            <v>10145</v>
          </cell>
          <cell r="AD2399" t="str">
            <v>∆</v>
          </cell>
          <cell r="AE2399">
            <v>0</v>
          </cell>
        </row>
        <row r="2400">
          <cell r="V2400" t="str">
            <v>150.11.00.200-6210.12</v>
          </cell>
          <cell r="W2400" t="str">
            <v>Supplies-Police Alcoholic Beverage Control</v>
          </cell>
          <cell r="X2400">
            <v>0</v>
          </cell>
          <cell r="Y2400">
            <v>2000</v>
          </cell>
          <cell r="Z2400">
            <v>0</v>
          </cell>
          <cell r="AA2400">
            <v>0</v>
          </cell>
          <cell r="AB2400">
            <v>0</v>
          </cell>
          <cell r="AC2400">
            <v>0</v>
          </cell>
          <cell r="AD2400" t="str">
            <v>∆</v>
          </cell>
          <cell r="AE2400">
            <v>0</v>
          </cell>
        </row>
        <row r="2401">
          <cell r="V2401" t="str">
            <v>150.11.00.200-6210.14</v>
          </cell>
          <cell r="W2401" t="str">
            <v>Supplies-Police OTS Collision</v>
          </cell>
          <cell r="X2401">
            <v>0</v>
          </cell>
          <cell r="Y2401">
            <v>0</v>
          </cell>
          <cell r="Z2401">
            <v>15000</v>
          </cell>
          <cell r="AA2401">
            <v>1000</v>
          </cell>
          <cell r="AB2401">
            <v>121258</v>
          </cell>
          <cell r="AC2401">
            <v>121258</v>
          </cell>
          <cell r="AD2401" t="str">
            <v>∆</v>
          </cell>
          <cell r="AE2401">
            <v>0</v>
          </cell>
        </row>
        <row r="2402">
          <cell r="V2402" t="str">
            <v>150.11.00.200-6210.16</v>
          </cell>
          <cell r="W2402" t="str">
            <v>Supplies-Police BJA JAG Funds</v>
          </cell>
          <cell r="X2402">
            <v>18000</v>
          </cell>
          <cell r="Y2402">
            <v>1000</v>
          </cell>
          <cell r="Z2402">
            <v>16000</v>
          </cell>
          <cell r="AA2402">
            <v>2000</v>
          </cell>
          <cell r="AB2402">
            <v>40055</v>
          </cell>
          <cell r="AC2402">
            <v>41000</v>
          </cell>
          <cell r="AD2402" t="str">
            <v>∆</v>
          </cell>
          <cell r="AE2402">
            <v>945</v>
          </cell>
        </row>
        <row r="2403">
          <cell r="V2403" t="str">
            <v>150.11.00.200-6210.18</v>
          </cell>
          <cell r="W2403" t="str">
            <v>Supplies-Police ABC Shoulder Tap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0</v>
          </cell>
          <cell r="AD2403" t="str">
            <v>∆</v>
          </cell>
          <cell r="AE2403">
            <v>0</v>
          </cell>
        </row>
        <row r="2404">
          <cell r="V2404" t="str">
            <v>150.11.00.200-6600.04</v>
          </cell>
          <cell r="W2404" t="str">
            <v>Administrative Expenses Training/Conferences</v>
          </cell>
          <cell r="X2404">
            <v>0</v>
          </cell>
          <cell r="Y2404">
            <v>2000</v>
          </cell>
          <cell r="Z2404">
            <v>0</v>
          </cell>
          <cell r="AA2404">
            <v>1000</v>
          </cell>
          <cell r="AB2404">
            <v>0</v>
          </cell>
          <cell r="AC2404">
            <v>0</v>
          </cell>
          <cell r="AD2404" t="str">
            <v>∆</v>
          </cell>
          <cell r="AE2404">
            <v>0</v>
          </cell>
        </row>
        <row r="2405">
          <cell r="W2405" t="str">
            <v>TOTAL : OPERATIONS</v>
          </cell>
          <cell r="X2405">
            <v>31000</v>
          </cell>
          <cell r="Y2405">
            <v>10000</v>
          </cell>
          <cell r="Z2405">
            <v>31000</v>
          </cell>
          <cell r="AA2405">
            <v>33000</v>
          </cell>
          <cell r="AB2405">
            <v>331354</v>
          </cell>
          <cell r="AC2405">
            <v>332299</v>
          </cell>
          <cell r="AD2405" t="str">
            <v>∆</v>
          </cell>
          <cell r="AE2405">
            <v>945</v>
          </cell>
        </row>
        <row r="2406">
          <cell r="AB2406" t="str">
            <v/>
          </cell>
          <cell r="AC2406" t="str">
            <v/>
          </cell>
          <cell r="AD2406" t="str">
            <v>∆</v>
          </cell>
        </row>
        <row r="2407">
          <cell r="V2407" t="str">
            <v>[150] POLICE GRANTS : POLICE DEPARTMENT : NON DIVISIONAL</v>
          </cell>
        </row>
        <row r="2408">
          <cell r="V2408" t="str">
            <v>PATROL : CAPITAL</v>
          </cell>
          <cell r="AB2408" t="str">
            <v/>
          </cell>
          <cell r="AC2408" t="str">
            <v/>
          </cell>
          <cell r="AD2408" t="str">
            <v>∆</v>
          </cell>
        </row>
        <row r="2409">
          <cell r="V2409" t="str">
            <v>150.11.00.200-7000.04</v>
          </cell>
          <cell r="W2409" t="str">
            <v>Capital Outlay Equipment Replacement</v>
          </cell>
          <cell r="X2409">
            <v>30000</v>
          </cell>
          <cell r="Y2409">
            <v>0</v>
          </cell>
          <cell r="Z2409">
            <v>0</v>
          </cell>
          <cell r="AA2409">
            <v>0</v>
          </cell>
          <cell r="AB2409">
            <v>0</v>
          </cell>
          <cell r="AC2409">
            <v>0</v>
          </cell>
          <cell r="AD2409" t="str">
            <v>∆</v>
          </cell>
          <cell r="AE2409">
            <v>0</v>
          </cell>
        </row>
        <row r="2410">
          <cell r="W2410" t="str">
            <v>TOTAL : CAPITAL</v>
          </cell>
          <cell r="X2410">
            <v>30000</v>
          </cell>
          <cell r="Y2410">
            <v>0</v>
          </cell>
          <cell r="Z2410">
            <v>0</v>
          </cell>
          <cell r="AA2410">
            <v>0</v>
          </cell>
          <cell r="AB2410">
            <v>0</v>
          </cell>
          <cell r="AC2410">
            <v>0</v>
          </cell>
          <cell r="AD2410" t="str">
            <v>∆</v>
          </cell>
          <cell r="AE2410">
            <v>0</v>
          </cell>
        </row>
        <row r="2411">
          <cell r="AB2411" t="str">
            <v/>
          </cell>
          <cell r="AC2411" t="str">
            <v/>
          </cell>
          <cell r="AD2411" t="str">
            <v>∆</v>
          </cell>
        </row>
        <row r="2412">
          <cell r="AB2412" t="str">
            <v/>
          </cell>
          <cell r="AC2412" t="str">
            <v/>
          </cell>
          <cell r="AD2412" t="str">
            <v>∆</v>
          </cell>
        </row>
        <row r="2413">
          <cell r="V2413" t="str">
            <v>[160] SUPPLEMENTAL LAW ENFORCEMENT</v>
          </cell>
          <cell r="AB2413" t="str">
            <v/>
          </cell>
          <cell r="AC2413" t="str">
            <v/>
          </cell>
          <cell r="AD2413" t="str">
            <v>∆</v>
          </cell>
        </row>
        <row r="2414">
          <cell r="W2414" t="str">
            <v>INFLOWS</v>
          </cell>
          <cell r="X2414">
            <v>155000</v>
          </cell>
          <cell r="Y2414">
            <v>178000</v>
          </cell>
          <cell r="Z2414">
            <v>196000</v>
          </cell>
          <cell r="AA2414">
            <v>201000</v>
          </cell>
          <cell r="AB2414">
            <v>150100</v>
          </cell>
          <cell r="AC2414">
            <v>150100</v>
          </cell>
          <cell r="AD2414" t="str">
            <v>∆</v>
          </cell>
          <cell r="AE2414">
            <v>0</v>
          </cell>
        </row>
        <row r="2415">
          <cell r="W2415" t="str">
            <v>OUTFLOWS</v>
          </cell>
          <cell r="X2415">
            <v>131000</v>
          </cell>
          <cell r="Y2415">
            <v>335000</v>
          </cell>
          <cell r="Z2415">
            <v>0</v>
          </cell>
          <cell r="AA2415">
            <v>0</v>
          </cell>
          <cell r="AB2415">
            <v>332319</v>
          </cell>
          <cell r="AC2415">
            <v>332319</v>
          </cell>
          <cell r="AD2415" t="str">
            <v>∆</v>
          </cell>
          <cell r="AE2415">
            <v>0</v>
          </cell>
        </row>
        <row r="2416">
          <cell r="W2416" t="str">
            <v>NET</v>
          </cell>
          <cell r="X2416">
            <v>24000</v>
          </cell>
          <cell r="Y2416">
            <v>-157000</v>
          </cell>
          <cell r="Z2416">
            <v>196000</v>
          </cell>
          <cell r="AA2416">
            <v>201000</v>
          </cell>
          <cell r="AB2416">
            <v>-182219</v>
          </cell>
          <cell r="AC2416">
            <v>-182219</v>
          </cell>
          <cell r="AD2416" t="str">
            <v>∆</v>
          </cell>
          <cell r="AE2416">
            <v>0</v>
          </cell>
        </row>
        <row r="2417">
          <cell r="AB2417" t="str">
            <v/>
          </cell>
          <cell r="AC2417" t="str">
            <v/>
          </cell>
          <cell r="AD2417" t="str">
            <v>∆</v>
          </cell>
        </row>
        <row r="2418">
          <cell r="V2418" t="str">
            <v>[160] SUPPLEMENTAL LAW ENFORCEMENT : NON DEPARTMENTAL : NON DIVISIONAL</v>
          </cell>
          <cell r="AB2418" t="str">
            <v/>
          </cell>
          <cell r="AC2418" t="str">
            <v/>
          </cell>
          <cell r="AD2418" t="str">
            <v>∆</v>
          </cell>
        </row>
        <row r="2419">
          <cell r="V2419" t="str">
            <v>GENERAL : INTERGOVERNMENTAL</v>
          </cell>
          <cell r="AB2419" t="str">
            <v/>
          </cell>
          <cell r="AC2419" t="str">
            <v/>
          </cell>
          <cell r="AD2419" t="str">
            <v>∆</v>
          </cell>
        </row>
        <row r="2420">
          <cell r="V2420" t="str">
            <v>160.00.00.900-4475.01</v>
          </cell>
          <cell r="W2420" t="str">
            <v>Intergovernmental Grants-State/County AB3229 Cops</v>
          </cell>
          <cell r="X2420">
            <v>155000</v>
          </cell>
          <cell r="Y2420">
            <v>178000</v>
          </cell>
          <cell r="Z2420">
            <v>196000</v>
          </cell>
          <cell r="AA2420">
            <v>201000</v>
          </cell>
          <cell r="AB2420">
            <v>150000</v>
          </cell>
          <cell r="AC2420">
            <v>150000</v>
          </cell>
          <cell r="AD2420" t="str">
            <v>∆</v>
          </cell>
          <cell r="AE2420">
            <v>0</v>
          </cell>
        </row>
        <row r="2421">
          <cell r="W2421" t="str">
            <v>TOTAL : INTERGOVERNMENTAL</v>
          </cell>
          <cell r="X2421">
            <v>155000</v>
          </cell>
          <cell r="Y2421">
            <v>178000</v>
          </cell>
          <cell r="Z2421">
            <v>196000</v>
          </cell>
          <cell r="AA2421">
            <v>201000</v>
          </cell>
          <cell r="AB2421">
            <v>150000</v>
          </cell>
          <cell r="AC2421">
            <v>150000</v>
          </cell>
          <cell r="AD2421" t="str">
            <v>∆</v>
          </cell>
          <cell r="AE2421">
            <v>0</v>
          </cell>
        </row>
        <row r="2422">
          <cell r="AB2422" t="str">
            <v/>
          </cell>
          <cell r="AC2422" t="str">
            <v/>
          </cell>
          <cell r="AD2422" t="str">
            <v>∆</v>
          </cell>
        </row>
        <row r="2423">
          <cell r="V2423" t="str">
            <v>[160] SUPPLEMENTAL LAW ENFORCEMENT : NON DEPARTMENTAL : NON DIVISIONAL</v>
          </cell>
        </row>
        <row r="2424">
          <cell r="V2424" t="str">
            <v>GENERAL : INVESTMENT EARNINGS</v>
          </cell>
          <cell r="AB2424" t="str">
            <v/>
          </cell>
          <cell r="AC2424" t="str">
            <v/>
          </cell>
          <cell r="AD2424" t="str">
            <v>∆</v>
          </cell>
        </row>
        <row r="2425">
          <cell r="V2425" t="str">
            <v>160.00.00.900-4700.01</v>
          </cell>
          <cell r="W2425" t="str">
            <v>Investment Earnings Interest on Investments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110</v>
          </cell>
          <cell r="AC2425">
            <v>110</v>
          </cell>
          <cell r="AD2425" t="str">
            <v>∆</v>
          </cell>
          <cell r="AE2425">
            <v>0</v>
          </cell>
        </row>
        <row r="2426">
          <cell r="V2426" t="str">
            <v>160.00.00.900-4700.21</v>
          </cell>
          <cell r="W2426" t="str">
            <v>Investment Earnings Unallocated Investment Expense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B2426">
            <v>-10</v>
          </cell>
          <cell r="AC2426">
            <v>-10</v>
          </cell>
          <cell r="AD2426" t="str">
            <v>∆</v>
          </cell>
          <cell r="AE2426">
            <v>0</v>
          </cell>
        </row>
        <row r="2427">
          <cell r="W2427" t="str">
            <v>TOTAL : INVESTMENT EARNINGS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B2427">
            <v>100</v>
          </cell>
          <cell r="AC2427">
            <v>100</v>
          </cell>
          <cell r="AD2427" t="str">
            <v>∆</v>
          </cell>
          <cell r="AE2427">
            <v>0</v>
          </cell>
        </row>
        <row r="2428">
          <cell r="AB2428" t="str">
            <v/>
          </cell>
          <cell r="AC2428" t="str">
            <v/>
          </cell>
          <cell r="AD2428" t="str">
            <v>∆</v>
          </cell>
        </row>
        <row r="2429">
          <cell r="V2429" t="str">
            <v>[160] SUPPLEMENTAL LAW ENFORCEMENT : NON DEPARTMENTAL : NON DIVISIONAL</v>
          </cell>
          <cell r="AB2429" t="str">
            <v/>
          </cell>
          <cell r="AC2429" t="str">
            <v/>
          </cell>
          <cell r="AD2429" t="str">
            <v>∆</v>
          </cell>
        </row>
        <row r="2430">
          <cell r="V2430" t="str">
            <v>GENERAL : OPERATIONS</v>
          </cell>
          <cell r="AB2430" t="str">
            <v/>
          </cell>
          <cell r="AC2430" t="str">
            <v/>
          </cell>
          <cell r="AD2430" t="str">
            <v>∆</v>
          </cell>
        </row>
        <row r="2431">
          <cell r="V2431" t="str">
            <v>160.00.00.900-6000.01</v>
          </cell>
          <cell r="W2431" t="str">
            <v>Professional Services General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B2431">
            <v>15922</v>
          </cell>
          <cell r="AC2431">
            <v>15922</v>
          </cell>
          <cell r="AD2431" t="str">
            <v>∆</v>
          </cell>
          <cell r="AE2431">
            <v>0</v>
          </cell>
        </row>
        <row r="2432">
          <cell r="W2432" t="str">
            <v>TOTAL : OPERATIONS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B2432">
            <v>15922</v>
          </cell>
          <cell r="AC2432">
            <v>15922</v>
          </cell>
          <cell r="AD2432" t="str">
            <v>∆</v>
          </cell>
          <cell r="AE2432">
            <v>0</v>
          </cell>
        </row>
        <row r="2433">
          <cell r="AB2433" t="str">
            <v/>
          </cell>
          <cell r="AC2433" t="str">
            <v/>
          </cell>
          <cell r="AD2433" t="str">
            <v>∆</v>
          </cell>
        </row>
        <row r="2434">
          <cell r="V2434" t="str">
            <v>[160] SUPPLEMENTAL LAW ENFORCEMENT : NON DEPARTMENTAL : NON DIVISIONAL</v>
          </cell>
        </row>
        <row r="2435">
          <cell r="V2435" t="str">
            <v>GENERAL : CAPITAL</v>
          </cell>
          <cell r="AB2435" t="str">
            <v/>
          </cell>
          <cell r="AC2435" t="str">
            <v/>
          </cell>
          <cell r="AD2435" t="str">
            <v>∆</v>
          </cell>
        </row>
        <row r="2436">
          <cell r="V2436" t="str">
            <v>160.00.00.900-7010.16</v>
          </cell>
          <cell r="W2436" t="str">
            <v>Capital Outlay-Public Safety Grants Project Allocation-2009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B2436">
            <v>0</v>
          </cell>
          <cell r="AC2436">
            <v>0</v>
          </cell>
          <cell r="AD2436" t="str">
            <v>∆</v>
          </cell>
          <cell r="AE2436">
            <v>0</v>
          </cell>
        </row>
        <row r="2437">
          <cell r="V2437" t="str">
            <v>160.00.00.900-7010.18</v>
          </cell>
          <cell r="W2437" t="str">
            <v>Capital Outlay-Public Safety Grants Project Allocation-2011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0</v>
          </cell>
          <cell r="AD2437" t="str">
            <v>∆</v>
          </cell>
          <cell r="AE2437">
            <v>0</v>
          </cell>
        </row>
        <row r="2438">
          <cell r="V2438" t="str">
            <v>160.00.00.900-7010.19</v>
          </cell>
          <cell r="W2438" t="str">
            <v>Capital Outlay-Public Safety Grants Project Allocation</v>
          </cell>
          <cell r="X2438">
            <v>131000</v>
          </cell>
          <cell r="Y2438">
            <v>335000</v>
          </cell>
          <cell r="Z2438">
            <v>0</v>
          </cell>
          <cell r="AA2438">
            <v>0</v>
          </cell>
          <cell r="AB2438">
            <v>0</v>
          </cell>
          <cell r="AC2438">
            <v>0</v>
          </cell>
          <cell r="AD2438" t="str">
            <v>∆</v>
          </cell>
          <cell r="AE2438">
            <v>0</v>
          </cell>
        </row>
        <row r="2439">
          <cell r="W2439" t="str">
            <v>TOTAL : CAPITAL</v>
          </cell>
          <cell r="X2439">
            <v>131000</v>
          </cell>
          <cell r="Y2439">
            <v>335000</v>
          </cell>
          <cell r="Z2439">
            <v>0</v>
          </cell>
          <cell r="AA2439">
            <v>0</v>
          </cell>
          <cell r="AB2439">
            <v>0</v>
          </cell>
          <cell r="AC2439">
            <v>0</v>
          </cell>
          <cell r="AD2439" t="str">
            <v>∆</v>
          </cell>
          <cell r="AE2439">
            <v>0</v>
          </cell>
        </row>
        <row r="2440">
          <cell r="AB2440" t="str">
            <v/>
          </cell>
          <cell r="AC2440" t="str">
            <v/>
          </cell>
          <cell r="AD2440" t="str">
            <v>∆</v>
          </cell>
        </row>
        <row r="2441">
          <cell r="V2441" t="str">
            <v>[160] SUPPLEMENTAL LAW ENFORCEMENT : POLICE DEPARTMENT : NON DIVISIONAL</v>
          </cell>
          <cell r="AB2441" t="str">
            <v/>
          </cell>
          <cell r="AC2441" t="str">
            <v/>
          </cell>
          <cell r="AD2441" t="str">
            <v>∆</v>
          </cell>
        </row>
        <row r="2442">
          <cell r="V2442" t="str">
            <v>PATROL : CAPITAL</v>
          </cell>
          <cell r="AB2442" t="str">
            <v/>
          </cell>
          <cell r="AC2442" t="str">
            <v/>
          </cell>
          <cell r="AD2442" t="str">
            <v>∆</v>
          </cell>
        </row>
        <row r="2443">
          <cell r="V2443" t="str">
            <v>160.11.00.200-7000.03</v>
          </cell>
          <cell r="W2443" t="str">
            <v>Capital Outlay Equipment New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316397</v>
          </cell>
          <cell r="AC2443">
            <v>316397</v>
          </cell>
          <cell r="AD2443" t="str">
            <v>∆</v>
          </cell>
          <cell r="AE2443">
            <v>0</v>
          </cell>
        </row>
        <row r="2444">
          <cell r="W2444" t="str">
            <v>TOTAL : CAPITAL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316397</v>
          </cell>
          <cell r="AC2444">
            <v>316397</v>
          </cell>
          <cell r="AD2444" t="str">
            <v>∆</v>
          </cell>
          <cell r="AE2444">
            <v>0</v>
          </cell>
        </row>
        <row r="2445">
          <cell r="AB2445" t="str">
            <v/>
          </cell>
          <cell r="AC2445" t="str">
            <v/>
          </cell>
          <cell r="AD2445" t="str">
            <v>∆</v>
          </cell>
        </row>
        <row r="2446">
          <cell r="AB2446" t="str">
            <v/>
          </cell>
          <cell r="AC2446" t="str">
            <v/>
          </cell>
          <cell r="AD2446" t="str">
            <v>∆</v>
          </cell>
        </row>
        <row r="2447">
          <cell r="V2447" t="str">
            <v>[190] FEDERAL TRANSIT MANAGEMENT</v>
          </cell>
          <cell r="AB2447" t="str">
            <v/>
          </cell>
          <cell r="AC2447" t="str">
            <v/>
          </cell>
          <cell r="AD2447" t="str">
            <v>∆</v>
          </cell>
        </row>
        <row r="2448">
          <cell r="W2448" t="str">
            <v>INFLOWS</v>
          </cell>
          <cell r="X2448">
            <v>3082000</v>
          </cell>
          <cell r="Y2448">
            <v>2480000</v>
          </cell>
          <cell r="Z2448">
            <v>2270000</v>
          </cell>
          <cell r="AA2448">
            <v>663000</v>
          </cell>
          <cell r="AB2448">
            <v>4497600</v>
          </cell>
          <cell r="AC2448">
            <v>4723600</v>
          </cell>
          <cell r="AD2448" t="str">
            <v>∆</v>
          </cell>
          <cell r="AE2448">
            <v>226000</v>
          </cell>
        </row>
        <row r="2449">
          <cell r="W2449" t="str">
            <v>OUTFLOWS</v>
          </cell>
          <cell r="X2449">
            <v>3087000</v>
          </cell>
          <cell r="Y2449">
            <v>2480000</v>
          </cell>
          <cell r="Z2449">
            <v>2273000</v>
          </cell>
          <cell r="AA2449">
            <v>2588000</v>
          </cell>
          <cell r="AB2449">
            <v>9856453</v>
          </cell>
          <cell r="AC2449">
            <v>9813963</v>
          </cell>
          <cell r="AD2449" t="str">
            <v>∆</v>
          </cell>
          <cell r="AE2449">
            <v>-42490</v>
          </cell>
        </row>
        <row r="2450">
          <cell r="W2450" t="str">
            <v>NET</v>
          </cell>
          <cell r="X2450">
            <v>-5000</v>
          </cell>
          <cell r="Y2450">
            <v>0</v>
          </cell>
          <cell r="Z2450">
            <v>-3000</v>
          </cell>
          <cell r="AA2450">
            <v>-1925000</v>
          </cell>
          <cell r="AB2450">
            <v>-5358853</v>
          </cell>
          <cell r="AC2450">
            <v>-5090363</v>
          </cell>
          <cell r="AD2450" t="str">
            <v>∆</v>
          </cell>
          <cell r="AE2450">
            <v>268490</v>
          </cell>
        </row>
        <row r="2451">
          <cell r="AB2451" t="str">
            <v/>
          </cell>
          <cell r="AC2451" t="str">
            <v/>
          </cell>
          <cell r="AD2451" t="str">
            <v>∆</v>
          </cell>
        </row>
        <row r="2452">
          <cell r="V2452" t="str">
            <v>[190] FEDERAL TRANSIT MANAGEMENT : TRANSIT : NON DIVISIONAL</v>
          </cell>
          <cell r="AB2452" t="str">
            <v/>
          </cell>
          <cell r="AC2452" t="str">
            <v/>
          </cell>
          <cell r="AD2452" t="str">
            <v>∆</v>
          </cell>
        </row>
        <row r="2453">
          <cell r="V2453" t="str">
            <v>NO PROGRAM : INTERGOVERNMENTAL</v>
          </cell>
          <cell r="AB2453" t="str">
            <v/>
          </cell>
          <cell r="AC2453" t="str">
            <v/>
          </cell>
          <cell r="AD2453" t="str">
            <v>∆</v>
          </cell>
        </row>
        <row r="2454">
          <cell r="V2454" t="str">
            <v>190.50.00.000-4450.13</v>
          </cell>
          <cell r="W2454" t="str">
            <v>Intergovernmental Grants-Federal Section 5307</v>
          </cell>
          <cell r="X2454">
            <v>1605000</v>
          </cell>
          <cell r="Y2454">
            <v>745000</v>
          </cell>
          <cell r="Z2454">
            <v>828000</v>
          </cell>
          <cell r="AA2454">
            <v>532000</v>
          </cell>
          <cell r="AB2454">
            <v>3300000</v>
          </cell>
          <cell r="AC2454">
            <v>3300000</v>
          </cell>
          <cell r="AD2454" t="str">
            <v>∆</v>
          </cell>
          <cell r="AE2454">
            <v>0</v>
          </cell>
        </row>
        <row r="2455">
          <cell r="V2455" t="str">
            <v>190.50.00.000-4450.16</v>
          </cell>
          <cell r="W2455" t="str">
            <v>Intergovernmental Grants-Federal ARRA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B2455">
            <v>0</v>
          </cell>
          <cell r="AC2455">
            <v>0</v>
          </cell>
          <cell r="AD2455" t="str">
            <v>∆</v>
          </cell>
          <cell r="AE2455">
            <v>0</v>
          </cell>
        </row>
        <row r="2456">
          <cell r="V2456" t="str">
            <v>190.50.00.000-4475.14</v>
          </cell>
          <cell r="W2456" t="str">
            <v>Intergovernmental Grants-State/County TDA-Transit Capital</v>
          </cell>
          <cell r="X2456">
            <v>292000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0</v>
          </cell>
          <cell r="AD2456" t="str">
            <v>∆</v>
          </cell>
          <cell r="AE2456">
            <v>0</v>
          </cell>
        </row>
        <row r="2457">
          <cell r="V2457" t="str">
            <v>190.50.00.000-4475.15</v>
          </cell>
          <cell r="W2457" t="str">
            <v>Intergovernmental Grants-State/County TDA-Contract Transit</v>
          </cell>
          <cell r="X2457">
            <v>897000</v>
          </cell>
          <cell r="Y2457">
            <v>1226000</v>
          </cell>
          <cell r="Z2457">
            <v>1189000</v>
          </cell>
          <cell r="AA2457">
            <v>0</v>
          </cell>
          <cell r="AB2457">
            <v>925000</v>
          </cell>
          <cell r="AC2457">
            <v>925000</v>
          </cell>
          <cell r="AD2457" t="str">
            <v>∆</v>
          </cell>
          <cell r="AE2457">
            <v>0</v>
          </cell>
        </row>
        <row r="2458">
          <cell r="V2458" t="str">
            <v>190.50.00.000-4475.16</v>
          </cell>
          <cell r="W2458" t="str">
            <v>Intergovernmental Grants-State/County TDA-Transit STA</v>
          </cell>
          <cell r="X2458">
            <v>0</v>
          </cell>
          <cell r="Y2458">
            <v>195000</v>
          </cell>
          <cell r="Z2458">
            <v>-12000</v>
          </cell>
          <cell r="AA2458">
            <v>0</v>
          </cell>
          <cell r="AB2458">
            <v>0</v>
          </cell>
          <cell r="AC2458">
            <v>0</v>
          </cell>
          <cell r="AD2458" t="str">
            <v>∆</v>
          </cell>
          <cell r="AE2458">
            <v>0</v>
          </cell>
        </row>
        <row r="2459">
          <cell r="V2459" t="str">
            <v>190.50.00.000-4475.19</v>
          </cell>
          <cell r="W2459" t="str">
            <v>Intergovernmental Grants-State/County Prop 1B</v>
          </cell>
          <cell r="X2459">
            <v>0</v>
          </cell>
          <cell r="Y2459">
            <v>105000</v>
          </cell>
          <cell r="Z2459">
            <v>0</v>
          </cell>
          <cell r="AA2459">
            <v>0</v>
          </cell>
          <cell r="AB2459">
            <v>92000</v>
          </cell>
          <cell r="AC2459">
            <v>92000</v>
          </cell>
          <cell r="AD2459" t="str">
            <v>∆</v>
          </cell>
          <cell r="AE2459">
            <v>0</v>
          </cell>
        </row>
        <row r="2460">
          <cell r="V2460" t="str">
            <v>190.50.00.000-4475.20</v>
          </cell>
          <cell r="W2460" t="str">
            <v>Intergovernmental Grants-State/County Transit/PTMISEA</v>
          </cell>
          <cell r="X2460">
            <v>176000</v>
          </cell>
          <cell r="Y2460">
            <v>54000</v>
          </cell>
          <cell r="Z2460">
            <v>0</v>
          </cell>
          <cell r="AA2460">
            <v>0</v>
          </cell>
          <cell r="AB2460">
            <v>0</v>
          </cell>
          <cell r="AC2460">
            <v>0</v>
          </cell>
          <cell r="AD2460" t="str">
            <v>∆</v>
          </cell>
          <cell r="AE2460">
            <v>0</v>
          </cell>
        </row>
        <row r="2461">
          <cell r="V2461" t="str">
            <v>190.50.00.000-4475.31</v>
          </cell>
          <cell r="W2461" t="str">
            <v>Intergovernmental Grants-State/County Transit/State of Good Repair</v>
          </cell>
          <cell r="X2461">
            <v>0</v>
          </cell>
          <cell r="Y2461">
            <v>27000</v>
          </cell>
          <cell r="Z2461">
            <v>0</v>
          </cell>
          <cell r="AA2461">
            <v>106000</v>
          </cell>
          <cell r="AB2461">
            <v>96000</v>
          </cell>
          <cell r="AC2461">
            <v>96000</v>
          </cell>
          <cell r="AD2461" t="str">
            <v>∆</v>
          </cell>
          <cell r="AE2461">
            <v>0</v>
          </cell>
        </row>
        <row r="2462">
          <cell r="W2462" t="str">
            <v>TOTAL : INTERGOVERNMENTAL</v>
          </cell>
          <cell r="X2462">
            <v>2970000</v>
          </cell>
          <cell r="Y2462">
            <v>2352000</v>
          </cell>
          <cell r="Z2462">
            <v>2005000</v>
          </cell>
          <cell r="AA2462">
            <v>638000</v>
          </cell>
          <cell r="AB2462">
            <v>4413000</v>
          </cell>
          <cell r="AC2462">
            <v>4413000</v>
          </cell>
          <cell r="AD2462" t="str">
            <v>∆</v>
          </cell>
          <cell r="AE2462">
            <v>0</v>
          </cell>
        </row>
        <row r="2463">
          <cell r="AB2463" t="str">
            <v/>
          </cell>
          <cell r="AC2463" t="str">
            <v/>
          </cell>
          <cell r="AD2463" t="str">
            <v>∆</v>
          </cell>
        </row>
        <row r="2464">
          <cell r="V2464" t="str">
            <v>[190] FEDERAL TRANSIT MANAGEMENT : TRANSIT : NON DIVISIONAL</v>
          </cell>
        </row>
        <row r="2465">
          <cell r="V2465" t="str">
            <v>NO PROGRAM : CHARGES FOR SERVICES</v>
          </cell>
          <cell r="AB2465" t="str">
            <v/>
          </cell>
          <cell r="AC2465" t="str">
            <v/>
          </cell>
          <cell r="AD2465" t="str">
            <v>∆</v>
          </cell>
        </row>
        <row r="2466">
          <cell r="V2466" t="str">
            <v>190.50.00.000-4530.01</v>
          </cell>
          <cell r="W2466" t="str">
            <v>Charges for Services-Transit FR/General</v>
          </cell>
          <cell r="X2466">
            <v>10000</v>
          </cell>
          <cell r="Y2466">
            <v>10000</v>
          </cell>
          <cell r="Z2466">
            <v>10000</v>
          </cell>
          <cell r="AA2466">
            <v>4000</v>
          </cell>
          <cell r="AB2466">
            <v>10000</v>
          </cell>
          <cell r="AC2466">
            <v>10000</v>
          </cell>
          <cell r="AD2466" t="str">
            <v>∆</v>
          </cell>
          <cell r="AE2466">
            <v>0</v>
          </cell>
        </row>
        <row r="2467">
          <cell r="V2467" t="str">
            <v>190.50.00.000-4530.02</v>
          </cell>
          <cell r="W2467" t="str">
            <v>Charges for Services-Transit FR/Senior</v>
          </cell>
          <cell r="X2467">
            <v>5000</v>
          </cell>
          <cell r="Y2467">
            <v>6000</v>
          </cell>
          <cell r="Z2467">
            <v>4000</v>
          </cell>
          <cell r="AA2467">
            <v>3000</v>
          </cell>
          <cell r="AB2467">
            <v>4000</v>
          </cell>
          <cell r="AC2467">
            <v>4000</v>
          </cell>
          <cell r="AD2467" t="str">
            <v>∆</v>
          </cell>
          <cell r="AE2467">
            <v>0</v>
          </cell>
        </row>
        <row r="2468">
          <cell r="V2468" t="str">
            <v>190.50.00.000-4530.03</v>
          </cell>
          <cell r="W2468" t="str">
            <v>Charges for Services-Transit FR/ADA</v>
          </cell>
          <cell r="X2468">
            <v>8000</v>
          </cell>
          <cell r="Y2468">
            <v>7000</v>
          </cell>
          <cell r="Z2468">
            <v>2000</v>
          </cell>
          <cell r="AA2468">
            <v>2000</v>
          </cell>
          <cell r="AB2468">
            <v>2500</v>
          </cell>
          <cell r="AC2468">
            <v>2500</v>
          </cell>
          <cell r="AD2468" t="str">
            <v>∆</v>
          </cell>
          <cell r="AE2468">
            <v>0</v>
          </cell>
        </row>
        <row r="2469">
          <cell r="V2469" t="str">
            <v>190.50.00.000-4530.04</v>
          </cell>
          <cell r="W2469" t="str">
            <v>Charges for Services-Transit FR/Youth</v>
          </cell>
          <cell r="X2469">
            <v>2000</v>
          </cell>
          <cell r="Y2469">
            <v>3000</v>
          </cell>
          <cell r="Z2469">
            <v>2000</v>
          </cell>
          <cell r="AA2469">
            <v>1000</v>
          </cell>
          <cell r="AB2469">
            <v>2000</v>
          </cell>
          <cell r="AC2469">
            <v>2000</v>
          </cell>
          <cell r="AD2469" t="str">
            <v>∆</v>
          </cell>
          <cell r="AE2469">
            <v>0</v>
          </cell>
        </row>
        <row r="2470">
          <cell r="V2470" t="str">
            <v>190.50.00.000-4530.05</v>
          </cell>
          <cell r="W2470" t="str">
            <v>Charges for Services-Transit DAR/Senior</v>
          </cell>
          <cell r="X2470">
            <v>3000</v>
          </cell>
          <cell r="Y2470">
            <v>1000</v>
          </cell>
          <cell r="Z2470">
            <v>0</v>
          </cell>
          <cell r="AA2470">
            <v>0</v>
          </cell>
          <cell r="AB2470">
            <v>500</v>
          </cell>
          <cell r="AC2470">
            <v>500</v>
          </cell>
          <cell r="AD2470" t="str">
            <v>∆</v>
          </cell>
          <cell r="AE2470">
            <v>0</v>
          </cell>
        </row>
        <row r="2471">
          <cell r="V2471" t="str">
            <v>190.50.00.000-4530.06</v>
          </cell>
          <cell r="W2471" t="str">
            <v>Charges for Services-Transit DAR/ADA</v>
          </cell>
          <cell r="X2471">
            <v>11000</v>
          </cell>
          <cell r="Y2471">
            <v>13000</v>
          </cell>
          <cell r="Z2471">
            <v>4000</v>
          </cell>
          <cell r="AA2471">
            <v>4000</v>
          </cell>
          <cell r="AB2471">
            <v>5000</v>
          </cell>
          <cell r="AC2471">
            <v>5000</v>
          </cell>
          <cell r="AD2471" t="str">
            <v>∆</v>
          </cell>
          <cell r="AE2471">
            <v>0</v>
          </cell>
        </row>
        <row r="2472">
          <cell r="V2472" t="str">
            <v>190.50.00.000-4530.07</v>
          </cell>
          <cell r="W2472" t="str">
            <v>Charges for Services-Transit DAR/Gen/Sat</v>
          </cell>
          <cell r="X2472">
            <v>0</v>
          </cell>
          <cell r="Y2472">
            <v>0</v>
          </cell>
          <cell r="Z2472">
            <v>0</v>
          </cell>
          <cell r="AA2472">
            <v>0</v>
          </cell>
          <cell r="AB2472">
            <v>300</v>
          </cell>
          <cell r="AC2472">
            <v>300</v>
          </cell>
          <cell r="AD2472" t="str">
            <v>∆</v>
          </cell>
          <cell r="AE2472">
            <v>0</v>
          </cell>
        </row>
        <row r="2473">
          <cell r="V2473" t="str">
            <v>190.50.00.000-4530.08</v>
          </cell>
          <cell r="W2473" t="str">
            <v>Charges for Services-Transit MP/FR/General</v>
          </cell>
          <cell r="X2473">
            <v>0</v>
          </cell>
          <cell r="Y2473">
            <v>0</v>
          </cell>
          <cell r="Z2473">
            <v>0</v>
          </cell>
          <cell r="AA2473">
            <v>0</v>
          </cell>
          <cell r="AB2473">
            <v>500</v>
          </cell>
          <cell r="AC2473">
            <v>500</v>
          </cell>
          <cell r="AD2473" t="str">
            <v>∆</v>
          </cell>
          <cell r="AE2473">
            <v>0</v>
          </cell>
        </row>
        <row r="2474">
          <cell r="V2474" t="str">
            <v>190.50.00.000-4530.09</v>
          </cell>
          <cell r="W2474" t="str">
            <v>Charges for Services-Transit MP/FR/Senior</v>
          </cell>
          <cell r="X2474">
            <v>0</v>
          </cell>
          <cell r="Y2474">
            <v>0</v>
          </cell>
          <cell r="Z2474">
            <v>0</v>
          </cell>
          <cell r="AA2474">
            <v>0</v>
          </cell>
          <cell r="AB2474">
            <v>500</v>
          </cell>
          <cell r="AC2474">
            <v>500</v>
          </cell>
          <cell r="AD2474" t="str">
            <v>∆</v>
          </cell>
          <cell r="AE2474">
            <v>0</v>
          </cell>
        </row>
        <row r="2475">
          <cell r="V2475" t="str">
            <v>190.50.00.000-4530.10</v>
          </cell>
          <cell r="W2475" t="str">
            <v>Charges for Services-Transit MP/FR/ADA</v>
          </cell>
          <cell r="X2475">
            <v>1000</v>
          </cell>
          <cell r="Y2475">
            <v>1000</v>
          </cell>
          <cell r="Z2475">
            <v>3000</v>
          </cell>
          <cell r="AA2475">
            <v>1000</v>
          </cell>
          <cell r="AB2475">
            <v>3000</v>
          </cell>
          <cell r="AC2475">
            <v>3000</v>
          </cell>
          <cell r="AD2475" t="str">
            <v>∆</v>
          </cell>
          <cell r="AE2475">
            <v>0</v>
          </cell>
        </row>
        <row r="2476">
          <cell r="V2476" t="str">
            <v>190.50.00.000-4530.11</v>
          </cell>
          <cell r="W2476" t="str">
            <v>Charges for Services-Transit MP/FR/Youth</v>
          </cell>
          <cell r="X2476">
            <v>0</v>
          </cell>
          <cell r="Y2476">
            <v>1000</v>
          </cell>
          <cell r="Z2476">
            <v>0</v>
          </cell>
          <cell r="AA2476">
            <v>0</v>
          </cell>
          <cell r="AB2476">
            <v>500</v>
          </cell>
          <cell r="AC2476">
            <v>500</v>
          </cell>
          <cell r="AD2476" t="str">
            <v>∆</v>
          </cell>
          <cell r="AE2476">
            <v>0</v>
          </cell>
        </row>
        <row r="2477">
          <cell r="V2477" t="str">
            <v>190.50.00.000-4530.12</v>
          </cell>
          <cell r="W2477" t="str">
            <v>Charges for Services-Transit MP/DAR</v>
          </cell>
          <cell r="X2477">
            <v>3000</v>
          </cell>
          <cell r="Y2477">
            <v>4000</v>
          </cell>
          <cell r="Z2477">
            <v>4000</v>
          </cell>
          <cell r="AA2477">
            <v>1000</v>
          </cell>
          <cell r="AB2477">
            <v>4500</v>
          </cell>
          <cell r="AC2477">
            <v>4500</v>
          </cell>
          <cell r="AD2477" t="str">
            <v>∆</v>
          </cell>
          <cell r="AE2477">
            <v>0</v>
          </cell>
        </row>
        <row r="2478">
          <cell r="V2478" t="str">
            <v>190.50.00.000-4530.13</v>
          </cell>
          <cell r="W2478" t="str">
            <v>Charges for Services-Transit 10/FR/General</v>
          </cell>
          <cell r="X2478">
            <v>0</v>
          </cell>
          <cell r="Y2478">
            <v>1000</v>
          </cell>
          <cell r="Z2478">
            <v>1000</v>
          </cell>
          <cell r="AA2478">
            <v>0</v>
          </cell>
          <cell r="AB2478">
            <v>700</v>
          </cell>
          <cell r="AC2478">
            <v>700</v>
          </cell>
          <cell r="AD2478" t="str">
            <v>∆</v>
          </cell>
          <cell r="AE2478">
            <v>0</v>
          </cell>
        </row>
        <row r="2479">
          <cell r="V2479" t="str">
            <v>190.50.00.000-4530.14</v>
          </cell>
          <cell r="W2479" t="str">
            <v>Charges for Services-Transit 10/FR/Youth</v>
          </cell>
          <cell r="X2479">
            <v>0</v>
          </cell>
          <cell r="Y2479">
            <v>1000</v>
          </cell>
          <cell r="Z2479">
            <v>1000</v>
          </cell>
          <cell r="AA2479">
            <v>0</v>
          </cell>
          <cell r="AB2479">
            <v>550</v>
          </cell>
          <cell r="AC2479">
            <v>550</v>
          </cell>
          <cell r="AD2479" t="str">
            <v>∆</v>
          </cell>
          <cell r="AE2479">
            <v>0</v>
          </cell>
        </row>
        <row r="2480">
          <cell r="V2480" t="str">
            <v>190.50.00.000-4530.15</v>
          </cell>
          <cell r="W2480" t="str">
            <v>Charges for Services-Transit 10/FR/Sen/Dis</v>
          </cell>
          <cell r="X2480">
            <v>2000</v>
          </cell>
          <cell r="Y2480">
            <v>1000</v>
          </cell>
          <cell r="Z2480">
            <v>3000</v>
          </cell>
          <cell r="AA2480">
            <v>0</v>
          </cell>
          <cell r="AB2480">
            <v>3000</v>
          </cell>
          <cell r="AC2480">
            <v>3000</v>
          </cell>
          <cell r="AD2480" t="str">
            <v>∆</v>
          </cell>
          <cell r="AE2480">
            <v>0</v>
          </cell>
        </row>
        <row r="2481">
          <cell r="V2481" t="str">
            <v>190.50.00.000-4530.16</v>
          </cell>
          <cell r="W2481" t="str">
            <v>Charges for Services-Transit 10/DAR</v>
          </cell>
          <cell r="X2481">
            <v>5000</v>
          </cell>
          <cell r="Y2481">
            <v>6000</v>
          </cell>
          <cell r="Z2481">
            <v>3000</v>
          </cell>
          <cell r="AA2481">
            <v>3000</v>
          </cell>
          <cell r="AB2481">
            <v>3000</v>
          </cell>
          <cell r="AC2481">
            <v>3000</v>
          </cell>
          <cell r="AD2481" t="str">
            <v>∆</v>
          </cell>
          <cell r="AE2481">
            <v>0</v>
          </cell>
        </row>
        <row r="2482">
          <cell r="V2482" t="str">
            <v>190.50.00.000-4530.17</v>
          </cell>
          <cell r="W2482" t="str">
            <v>Charges for Services-Transit Advertising</v>
          </cell>
          <cell r="X2482">
            <v>14000</v>
          </cell>
          <cell r="Y2482">
            <v>11000</v>
          </cell>
          <cell r="Z2482">
            <v>14000</v>
          </cell>
          <cell r="AA2482">
            <v>9000</v>
          </cell>
          <cell r="AB2482">
            <v>11000</v>
          </cell>
          <cell r="AC2482">
            <v>11000</v>
          </cell>
          <cell r="AD2482" t="str">
            <v>∆</v>
          </cell>
          <cell r="AE2482">
            <v>0</v>
          </cell>
        </row>
        <row r="2483">
          <cell r="V2483" t="str">
            <v>190.50.00.000-4530.18</v>
          </cell>
          <cell r="W2483" t="str">
            <v>Charges for Services-Transit Rental</v>
          </cell>
          <cell r="X2483">
            <v>42000</v>
          </cell>
          <cell r="Y2483">
            <v>54000</v>
          </cell>
          <cell r="Z2483">
            <v>35000</v>
          </cell>
          <cell r="AA2483">
            <v>0</v>
          </cell>
          <cell r="AB2483">
            <v>30000</v>
          </cell>
          <cell r="AC2483">
            <v>30000</v>
          </cell>
          <cell r="AD2483" t="str">
            <v>∆</v>
          </cell>
          <cell r="AE2483">
            <v>0</v>
          </cell>
        </row>
        <row r="2484">
          <cell r="V2484" t="str">
            <v>190.50.00.000-4530.19</v>
          </cell>
          <cell r="W2484" t="str">
            <v>Charges for Services-Transit Deposit Forfeiture</v>
          </cell>
          <cell r="X2484">
            <v>2000</v>
          </cell>
          <cell r="Y2484">
            <v>1000</v>
          </cell>
          <cell r="Z2484">
            <v>1000</v>
          </cell>
          <cell r="AA2484">
            <v>0</v>
          </cell>
          <cell r="AB2484">
            <v>0</v>
          </cell>
          <cell r="AC2484">
            <v>0</v>
          </cell>
          <cell r="AD2484" t="str">
            <v>∆</v>
          </cell>
          <cell r="AE2484">
            <v>0</v>
          </cell>
        </row>
        <row r="2485">
          <cell r="W2485" t="str">
            <v>TOTAL : CHARGES FOR SERVICES</v>
          </cell>
          <cell r="X2485">
            <v>108000</v>
          </cell>
          <cell r="Y2485">
            <v>121000</v>
          </cell>
          <cell r="Z2485">
            <v>87000</v>
          </cell>
          <cell r="AA2485">
            <v>28000</v>
          </cell>
          <cell r="AB2485">
            <v>81550</v>
          </cell>
          <cell r="AC2485">
            <v>81550</v>
          </cell>
          <cell r="AD2485" t="str">
            <v>∆</v>
          </cell>
          <cell r="AE2485">
            <v>0</v>
          </cell>
        </row>
        <row r="2486">
          <cell r="AB2486" t="str">
            <v/>
          </cell>
          <cell r="AC2486" t="str">
            <v/>
          </cell>
          <cell r="AD2486" t="str">
            <v>∆</v>
          </cell>
        </row>
        <row r="2487">
          <cell r="V2487" t="str">
            <v>[190] FEDERAL TRANSIT MANAGEMENT : TRANSIT : NON DIVISIONAL</v>
          </cell>
        </row>
        <row r="2488">
          <cell r="V2488" t="str">
            <v>NO PROGRAM : INVESTMENT EARNINGS</v>
          </cell>
          <cell r="AB2488" t="str">
            <v/>
          </cell>
          <cell r="AC2488" t="str">
            <v/>
          </cell>
          <cell r="AD2488" t="str">
            <v>∆</v>
          </cell>
        </row>
        <row r="2489">
          <cell r="V2489" t="str">
            <v>190.50.00.000-4700.01</v>
          </cell>
          <cell r="W2489" t="str">
            <v>Investment Earnings Interest on Investments</v>
          </cell>
          <cell r="X2489">
            <v>4000</v>
          </cell>
          <cell r="Y2489">
            <v>7000</v>
          </cell>
          <cell r="Z2489">
            <v>11000</v>
          </cell>
          <cell r="AA2489">
            <v>-3000</v>
          </cell>
          <cell r="AB2489">
            <v>3390</v>
          </cell>
          <cell r="AC2489">
            <v>3390</v>
          </cell>
          <cell r="AD2489" t="str">
            <v>∆</v>
          </cell>
          <cell r="AE2489">
            <v>0</v>
          </cell>
        </row>
        <row r="2490">
          <cell r="V2490" t="str">
            <v>190.50.00.000-4700.21</v>
          </cell>
          <cell r="W2490" t="str">
            <v>Investment Earnings Unallocated Investment Expense</v>
          </cell>
          <cell r="X2490">
            <v>0</v>
          </cell>
          <cell r="Y2490">
            <v>0</v>
          </cell>
          <cell r="Z2490">
            <v>0</v>
          </cell>
          <cell r="AA2490">
            <v>0</v>
          </cell>
          <cell r="AB2490">
            <v>-340</v>
          </cell>
          <cell r="AC2490">
            <v>-340</v>
          </cell>
          <cell r="AD2490" t="str">
            <v>∆</v>
          </cell>
          <cell r="AE2490">
            <v>0</v>
          </cell>
        </row>
        <row r="2491">
          <cell r="W2491" t="str">
            <v>TOTAL : INVESTMENT EARNINGS</v>
          </cell>
          <cell r="X2491">
            <v>4000</v>
          </cell>
          <cell r="Y2491">
            <v>7000</v>
          </cell>
          <cell r="Z2491">
            <v>11000</v>
          </cell>
          <cell r="AA2491">
            <v>-3000</v>
          </cell>
          <cell r="AB2491">
            <v>3050</v>
          </cell>
          <cell r="AC2491">
            <v>3050</v>
          </cell>
          <cell r="AD2491" t="str">
            <v>∆</v>
          </cell>
          <cell r="AE2491">
            <v>0</v>
          </cell>
        </row>
        <row r="2492">
          <cell r="AB2492" t="str">
            <v/>
          </cell>
          <cell r="AC2492" t="str">
            <v/>
          </cell>
          <cell r="AD2492" t="str">
            <v>∆</v>
          </cell>
        </row>
        <row r="2493">
          <cell r="V2493" t="str">
            <v>[190] FEDERAL TRANSIT MANAGEMENT : TRANSIT : NON DIVISIONAL</v>
          </cell>
        </row>
        <row r="2494">
          <cell r="V2494" t="str">
            <v>NO PROGRAM : OTHER REVENUE</v>
          </cell>
          <cell r="AB2494" t="str">
            <v/>
          </cell>
          <cell r="AC2494" t="str">
            <v/>
          </cell>
          <cell r="AD2494" t="str">
            <v>∆</v>
          </cell>
        </row>
        <row r="2495">
          <cell r="V2495" t="str">
            <v>190.50.00.000-4850.04</v>
          </cell>
          <cell r="W2495" t="str">
            <v>Other Revenue Rental of Property</v>
          </cell>
          <cell r="X2495">
            <v>0</v>
          </cell>
          <cell r="Y2495">
            <v>0</v>
          </cell>
          <cell r="Z2495">
            <v>0</v>
          </cell>
          <cell r="AA2495">
            <v>0</v>
          </cell>
          <cell r="AB2495">
            <v>0</v>
          </cell>
          <cell r="AC2495">
            <v>0</v>
          </cell>
          <cell r="AD2495" t="str">
            <v>∆</v>
          </cell>
          <cell r="AE2495">
            <v>0</v>
          </cell>
        </row>
        <row r="2496">
          <cell r="V2496" t="str">
            <v>190.50.00.000-4850.07</v>
          </cell>
          <cell r="W2496" t="str">
            <v>Other Revenue Misc Reimbursement</v>
          </cell>
          <cell r="X2496">
            <v>0</v>
          </cell>
          <cell r="Y2496">
            <v>0</v>
          </cell>
          <cell r="Z2496">
            <v>167000</v>
          </cell>
          <cell r="AA2496">
            <v>0</v>
          </cell>
          <cell r="AB2496">
            <v>0</v>
          </cell>
          <cell r="AC2496">
            <v>0</v>
          </cell>
          <cell r="AD2496" t="str">
            <v>∆</v>
          </cell>
          <cell r="AE2496">
            <v>0</v>
          </cell>
        </row>
        <row r="2497">
          <cell r="V2497" t="str">
            <v>190.50.00.000-4850.12</v>
          </cell>
          <cell r="W2497" t="str">
            <v>Other Revenue Miscellaneous Receipts</v>
          </cell>
          <cell r="X2497">
            <v>0</v>
          </cell>
          <cell r="Y2497">
            <v>0</v>
          </cell>
          <cell r="Z2497">
            <v>0</v>
          </cell>
          <cell r="AA2497">
            <v>0</v>
          </cell>
          <cell r="AB2497">
            <v>0</v>
          </cell>
          <cell r="AC2497">
            <v>226000</v>
          </cell>
          <cell r="AD2497" t="str">
            <v>∆</v>
          </cell>
          <cell r="AE2497">
            <v>226000</v>
          </cell>
        </row>
        <row r="2498">
          <cell r="W2498" t="str">
            <v>TOTAL : OTHER REVENUE</v>
          </cell>
          <cell r="X2498">
            <v>0</v>
          </cell>
          <cell r="Y2498">
            <v>0</v>
          </cell>
          <cell r="Z2498">
            <v>167000</v>
          </cell>
          <cell r="AA2498">
            <v>0</v>
          </cell>
          <cell r="AB2498">
            <v>0</v>
          </cell>
          <cell r="AC2498">
            <v>226000</v>
          </cell>
          <cell r="AD2498" t="str">
            <v>∆</v>
          </cell>
          <cell r="AE2498">
            <v>226000</v>
          </cell>
        </row>
        <row r="2499">
          <cell r="AB2499" t="str">
            <v/>
          </cell>
          <cell r="AC2499" t="str">
            <v/>
          </cell>
          <cell r="AD2499" t="str">
            <v>∆</v>
          </cell>
        </row>
        <row r="2500">
          <cell r="V2500" t="str">
            <v>[190] FEDERAL TRANSIT MANAGEMENT : NON DEPARTMENTAL : NON DIVISIONAL</v>
          </cell>
          <cell r="AB2500" t="str">
            <v/>
          </cell>
          <cell r="AC2500" t="str">
            <v/>
          </cell>
          <cell r="AD2500" t="str">
            <v>∆</v>
          </cell>
        </row>
        <row r="2501">
          <cell r="V2501" t="str">
            <v>GENERAL : CAPITAL</v>
          </cell>
          <cell r="AB2501" t="str">
            <v/>
          </cell>
          <cell r="AC2501" t="str">
            <v/>
          </cell>
          <cell r="AD2501" t="str">
            <v>∆</v>
          </cell>
        </row>
        <row r="2502">
          <cell r="V2502" t="str">
            <v>190.00.00.900-7000.02</v>
          </cell>
          <cell r="W2502" t="str">
            <v>Capital Outlay Vehicles-Major</v>
          </cell>
          <cell r="X2502">
            <v>0</v>
          </cell>
          <cell r="Y2502">
            <v>0</v>
          </cell>
          <cell r="Z2502">
            <v>0</v>
          </cell>
          <cell r="AA2502">
            <v>0</v>
          </cell>
          <cell r="AB2502">
            <v>0</v>
          </cell>
          <cell r="AC2502">
            <v>0</v>
          </cell>
          <cell r="AD2502" t="str">
            <v>∆</v>
          </cell>
          <cell r="AE2502">
            <v>0</v>
          </cell>
        </row>
        <row r="2503">
          <cell r="V2503" t="str">
            <v>190.00.00.900-7000.03</v>
          </cell>
          <cell r="W2503" t="str">
            <v>Capital Outlay Equipment New</v>
          </cell>
          <cell r="X2503">
            <v>176000</v>
          </cell>
          <cell r="Y2503">
            <v>17000</v>
          </cell>
          <cell r="Z2503">
            <v>0</v>
          </cell>
          <cell r="AA2503">
            <v>0</v>
          </cell>
          <cell r="AB2503">
            <v>0</v>
          </cell>
          <cell r="AC2503">
            <v>0</v>
          </cell>
          <cell r="AD2503" t="str">
            <v>∆</v>
          </cell>
          <cell r="AE2503">
            <v>0</v>
          </cell>
        </row>
        <row r="2504">
          <cell r="V2504" t="str">
            <v>190.00.00.900-7000.21</v>
          </cell>
          <cell r="W2504" t="str">
            <v>Capital Outlay Bus</v>
          </cell>
          <cell r="X2504">
            <v>1352000</v>
          </cell>
          <cell r="Y2504">
            <v>56000</v>
          </cell>
          <cell r="Z2504">
            <v>0</v>
          </cell>
          <cell r="AA2504">
            <v>0</v>
          </cell>
          <cell r="AB2504">
            <v>1148908</v>
          </cell>
          <cell r="AC2504">
            <v>1148908</v>
          </cell>
          <cell r="AD2504" t="str">
            <v>∆</v>
          </cell>
          <cell r="AE2504">
            <v>0</v>
          </cell>
        </row>
        <row r="2505">
          <cell r="V2505" t="str">
            <v>190.00.00.900-7000.22</v>
          </cell>
          <cell r="W2505" t="str">
            <v>Capital Outlay Bus Stop Security</v>
          </cell>
          <cell r="X2505">
            <v>0</v>
          </cell>
          <cell r="Y2505">
            <v>0</v>
          </cell>
          <cell r="Z2505">
            <v>0</v>
          </cell>
          <cell r="AA2505">
            <v>0</v>
          </cell>
          <cell r="AB2505">
            <v>0</v>
          </cell>
          <cell r="AC2505">
            <v>0</v>
          </cell>
          <cell r="AD2505" t="str">
            <v>∆</v>
          </cell>
          <cell r="AE2505">
            <v>0</v>
          </cell>
        </row>
        <row r="2506">
          <cell r="W2506" t="str">
            <v>TOTAL : CAPITAL</v>
          </cell>
          <cell r="X2506">
            <v>1528000</v>
          </cell>
          <cell r="Y2506">
            <v>73000</v>
          </cell>
          <cell r="Z2506">
            <v>0</v>
          </cell>
          <cell r="AA2506">
            <v>0</v>
          </cell>
          <cell r="AB2506">
            <v>1148908</v>
          </cell>
          <cell r="AC2506">
            <v>1148908</v>
          </cell>
          <cell r="AD2506" t="str">
            <v>∆</v>
          </cell>
          <cell r="AE2506">
            <v>0</v>
          </cell>
        </row>
        <row r="2507">
          <cell r="AB2507" t="str">
            <v/>
          </cell>
          <cell r="AC2507" t="str">
            <v/>
          </cell>
          <cell r="AD2507" t="str">
            <v>∆</v>
          </cell>
        </row>
        <row r="2508">
          <cell r="V2508" t="str">
            <v>[190] FEDERAL TRANSIT MANAGEMENT : NON DEPARTMENTAL : NON DIVISIONAL</v>
          </cell>
        </row>
        <row r="2509">
          <cell r="V2509" t="str">
            <v>GENERAL : DEBT SERVICE</v>
          </cell>
          <cell r="AB2509" t="str">
            <v/>
          </cell>
          <cell r="AC2509" t="str">
            <v/>
          </cell>
          <cell r="AD2509" t="str">
            <v>∆</v>
          </cell>
        </row>
        <row r="2510">
          <cell r="V2510" t="str">
            <v>190.00.00.900-8400.01</v>
          </cell>
          <cell r="W2510" t="str">
            <v>Capital Improvements-Transit Land</v>
          </cell>
          <cell r="X2510">
            <v>0</v>
          </cell>
          <cell r="Y2510">
            <v>0</v>
          </cell>
          <cell r="Z2510">
            <v>25000</v>
          </cell>
          <cell r="AA2510">
            <v>328000</v>
          </cell>
          <cell r="AB2510">
            <v>5938429</v>
          </cell>
          <cell r="AC2510">
            <v>5938429</v>
          </cell>
          <cell r="AD2510" t="str">
            <v>∆</v>
          </cell>
          <cell r="AE2510">
            <v>0</v>
          </cell>
        </row>
        <row r="2511">
          <cell r="V2511" t="str">
            <v>190.00.00.900-8400.02</v>
          </cell>
          <cell r="W2511" t="str">
            <v>Capital Improvements-Transit Bus Stop Improvements</v>
          </cell>
          <cell r="X2511">
            <v>0</v>
          </cell>
          <cell r="Y2511">
            <v>171000</v>
          </cell>
          <cell r="Z2511">
            <v>0</v>
          </cell>
          <cell r="AA2511">
            <v>0</v>
          </cell>
          <cell r="AB2511">
            <v>0</v>
          </cell>
          <cell r="AC2511">
            <v>0</v>
          </cell>
          <cell r="AD2511" t="str">
            <v>∆</v>
          </cell>
          <cell r="AE2511">
            <v>0</v>
          </cell>
        </row>
        <row r="2512">
          <cell r="V2512" t="str">
            <v>190.00.00.900-8400.03</v>
          </cell>
          <cell r="W2512" t="str">
            <v>Capital Improvements-Transit Security</v>
          </cell>
          <cell r="X2512">
            <v>0</v>
          </cell>
          <cell r="Y2512">
            <v>104000</v>
          </cell>
          <cell r="Z2512">
            <v>0</v>
          </cell>
          <cell r="AA2512">
            <v>0</v>
          </cell>
          <cell r="AB2512">
            <v>340156</v>
          </cell>
          <cell r="AC2512">
            <v>276000</v>
          </cell>
          <cell r="AD2512" t="str">
            <v>∆</v>
          </cell>
          <cell r="AE2512">
            <v>-64156</v>
          </cell>
        </row>
        <row r="2513">
          <cell r="V2513" t="str">
            <v>190.00.00.900-8400.04</v>
          </cell>
          <cell r="W2513" t="str">
            <v>Capital Improvements-Transit Multi Modal Station</v>
          </cell>
          <cell r="X2513">
            <v>0</v>
          </cell>
          <cell r="Y2513">
            <v>0</v>
          </cell>
          <cell r="Z2513">
            <v>0</v>
          </cell>
          <cell r="AA2513">
            <v>220000</v>
          </cell>
          <cell r="AB2513">
            <v>0</v>
          </cell>
          <cell r="AC2513">
            <v>0</v>
          </cell>
          <cell r="AD2513" t="str">
            <v>∆</v>
          </cell>
          <cell r="AE2513">
            <v>0</v>
          </cell>
        </row>
        <row r="2514">
          <cell r="V2514" t="str">
            <v>190.00.00.900-8400.99</v>
          </cell>
          <cell r="W2514" t="str">
            <v>Capital Improvements-Transit General</v>
          </cell>
          <cell r="X2514">
            <v>0</v>
          </cell>
          <cell r="Y2514">
            <v>0</v>
          </cell>
          <cell r="Z2514">
            <v>0</v>
          </cell>
          <cell r="AA2514">
            <v>0</v>
          </cell>
          <cell r="AB2514">
            <v>0</v>
          </cell>
          <cell r="AC2514">
            <v>30000</v>
          </cell>
          <cell r="AD2514" t="str">
            <v>∆</v>
          </cell>
          <cell r="AE2514">
            <v>30000</v>
          </cell>
        </row>
        <row r="2515">
          <cell r="W2515" t="str">
            <v>TOTAL : DEBT SERVICE</v>
          </cell>
          <cell r="X2515">
            <v>0</v>
          </cell>
          <cell r="Y2515">
            <v>275000</v>
          </cell>
          <cell r="Z2515">
            <v>25000</v>
          </cell>
          <cell r="AA2515">
            <v>548000</v>
          </cell>
          <cell r="AB2515">
            <v>6278585</v>
          </cell>
          <cell r="AC2515">
            <v>6244429</v>
          </cell>
          <cell r="AD2515" t="str">
            <v>∆</v>
          </cell>
          <cell r="AE2515">
            <v>-34156</v>
          </cell>
        </row>
        <row r="2516">
          <cell r="AB2516" t="str">
            <v/>
          </cell>
          <cell r="AC2516" t="str">
            <v/>
          </cell>
          <cell r="AD2516" t="str">
            <v>∆</v>
          </cell>
        </row>
        <row r="2517">
          <cell r="V2517" t="str">
            <v>[190] FEDERAL TRANSIT MANAGEMENT : CITY ATTORNEY : NON DIVISIONAL</v>
          </cell>
          <cell r="AB2517" t="str">
            <v/>
          </cell>
          <cell r="AC2517" t="str">
            <v/>
          </cell>
          <cell r="AD2517" t="str">
            <v>∆</v>
          </cell>
        </row>
        <row r="2518">
          <cell r="V2518" t="str">
            <v>DEPARTMENTAL LEGAL SERVICES : OPERATIONS</v>
          </cell>
          <cell r="AB2518" t="str">
            <v/>
          </cell>
          <cell r="AC2518" t="str">
            <v/>
          </cell>
          <cell r="AD2518" t="str">
            <v>∆</v>
          </cell>
        </row>
        <row r="2519">
          <cell r="V2519" t="str">
            <v>190.02.00.002-6002.50</v>
          </cell>
          <cell r="W2519" t="str">
            <v>Legal Services Transit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 t="str">
            <v>∆</v>
          </cell>
          <cell r="AE2519">
            <v>0</v>
          </cell>
        </row>
        <row r="2520">
          <cell r="W2520" t="str">
            <v>TOTAL : OPERATIONS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 t="str">
            <v>∆</v>
          </cell>
          <cell r="AE2520">
            <v>0</v>
          </cell>
        </row>
        <row r="2521">
          <cell r="AB2521" t="str">
            <v/>
          </cell>
          <cell r="AC2521" t="str">
            <v/>
          </cell>
          <cell r="AD2521" t="str">
            <v>∆</v>
          </cell>
        </row>
        <row r="2522">
          <cell r="V2522" t="str">
            <v>[190] FEDERAL TRANSIT MANAGEMENT : ENGINEERING : CAPITAL IMPROVEMENT</v>
          </cell>
          <cell r="AB2522" t="str">
            <v/>
          </cell>
          <cell r="AC2522" t="str">
            <v/>
          </cell>
          <cell r="AD2522" t="str">
            <v>∆</v>
          </cell>
        </row>
        <row r="2523">
          <cell r="V2523" t="str">
            <v>NO PROGRAM : PERSONNEL</v>
          </cell>
          <cell r="AB2523" t="str">
            <v/>
          </cell>
          <cell r="AC2523" t="str">
            <v/>
          </cell>
          <cell r="AD2523" t="str">
            <v>∆</v>
          </cell>
        </row>
        <row r="2524">
          <cell r="V2524" t="str">
            <v>190.45.41.000-5000.01</v>
          </cell>
          <cell r="W2524" t="str">
            <v>Salaries Regular</v>
          </cell>
          <cell r="X2524">
            <v>0</v>
          </cell>
          <cell r="Y2524">
            <v>0</v>
          </cell>
          <cell r="Z2524">
            <v>0</v>
          </cell>
          <cell r="AA2524">
            <v>28000</v>
          </cell>
          <cell r="AB2524">
            <v>0</v>
          </cell>
          <cell r="AC2524">
            <v>0</v>
          </cell>
          <cell r="AD2524" t="str">
            <v>∆</v>
          </cell>
          <cell r="AE2524">
            <v>0</v>
          </cell>
        </row>
        <row r="2525">
          <cell r="V2525" t="str">
            <v>190.45.41.000-5100.00</v>
          </cell>
          <cell r="W2525" t="str">
            <v>Benefits PERS Pool Liability</v>
          </cell>
          <cell r="X2525">
            <v>0</v>
          </cell>
          <cell r="Y2525">
            <v>0</v>
          </cell>
          <cell r="Z2525">
            <v>0</v>
          </cell>
          <cell r="AA2525">
            <v>6000</v>
          </cell>
          <cell r="AB2525">
            <v>0</v>
          </cell>
          <cell r="AC2525">
            <v>0</v>
          </cell>
          <cell r="AD2525" t="str">
            <v>∆</v>
          </cell>
          <cell r="AE2525">
            <v>0</v>
          </cell>
        </row>
        <row r="2526">
          <cell r="V2526" t="str">
            <v>190.45.41.000-5100.01</v>
          </cell>
          <cell r="W2526" t="str">
            <v>Benefits Retirement</v>
          </cell>
          <cell r="X2526">
            <v>0</v>
          </cell>
          <cell r="Y2526">
            <v>0</v>
          </cell>
          <cell r="Z2526">
            <v>0</v>
          </cell>
          <cell r="AA2526">
            <v>2000</v>
          </cell>
          <cell r="AB2526">
            <v>0</v>
          </cell>
          <cell r="AC2526">
            <v>0</v>
          </cell>
          <cell r="AD2526" t="str">
            <v>∆</v>
          </cell>
          <cell r="AE2526">
            <v>0</v>
          </cell>
        </row>
        <row r="2527">
          <cell r="V2527" t="str">
            <v>190.45.41.000-5100.02</v>
          </cell>
          <cell r="W2527" t="str">
            <v>Benefits Health Insurance</v>
          </cell>
          <cell r="X2527">
            <v>0</v>
          </cell>
          <cell r="Y2527">
            <v>0</v>
          </cell>
          <cell r="Z2527">
            <v>0</v>
          </cell>
          <cell r="AA2527">
            <v>4000</v>
          </cell>
          <cell r="AB2527">
            <v>0</v>
          </cell>
          <cell r="AC2527">
            <v>0</v>
          </cell>
          <cell r="AD2527" t="str">
            <v>∆</v>
          </cell>
          <cell r="AE2527">
            <v>0</v>
          </cell>
        </row>
        <row r="2528">
          <cell r="V2528" t="str">
            <v>190.45.41.000-5100.03</v>
          </cell>
          <cell r="W2528" t="str">
            <v>Benefits Dental Insurance</v>
          </cell>
          <cell r="X2528">
            <v>0</v>
          </cell>
          <cell r="Y2528">
            <v>0</v>
          </cell>
          <cell r="Z2528">
            <v>0</v>
          </cell>
          <cell r="AA2528">
            <v>0</v>
          </cell>
          <cell r="AB2528">
            <v>0</v>
          </cell>
          <cell r="AC2528">
            <v>0</v>
          </cell>
          <cell r="AD2528" t="str">
            <v>∆</v>
          </cell>
          <cell r="AE2528">
            <v>0</v>
          </cell>
        </row>
        <row r="2529">
          <cell r="V2529" t="str">
            <v>190.45.41.000-5100.04</v>
          </cell>
          <cell r="W2529" t="str">
            <v>Benefits Vision Insurance</v>
          </cell>
          <cell r="X2529">
            <v>0</v>
          </cell>
          <cell r="Y2529">
            <v>0</v>
          </cell>
          <cell r="Z2529">
            <v>0</v>
          </cell>
          <cell r="AA2529">
            <v>0</v>
          </cell>
          <cell r="AB2529">
            <v>0</v>
          </cell>
          <cell r="AC2529">
            <v>0</v>
          </cell>
          <cell r="AD2529" t="str">
            <v>∆</v>
          </cell>
          <cell r="AE2529">
            <v>0</v>
          </cell>
        </row>
        <row r="2530">
          <cell r="V2530" t="str">
            <v>190.45.41.000-5100.05</v>
          </cell>
          <cell r="W2530" t="str">
            <v>Benefits Life Insurance</v>
          </cell>
          <cell r="X2530">
            <v>0</v>
          </cell>
          <cell r="Y2530">
            <v>0</v>
          </cell>
          <cell r="Z2530">
            <v>0</v>
          </cell>
          <cell r="AA2530">
            <v>0</v>
          </cell>
          <cell r="AB2530">
            <v>0</v>
          </cell>
          <cell r="AC2530">
            <v>0</v>
          </cell>
          <cell r="AD2530" t="str">
            <v>∆</v>
          </cell>
          <cell r="AE2530">
            <v>0</v>
          </cell>
        </row>
        <row r="2531">
          <cell r="V2531" t="str">
            <v>190.45.41.000-5100.07</v>
          </cell>
          <cell r="W2531" t="str">
            <v>Benefits Long Term Disability</v>
          </cell>
          <cell r="X2531">
            <v>0</v>
          </cell>
          <cell r="Y2531">
            <v>0</v>
          </cell>
          <cell r="Z2531">
            <v>0</v>
          </cell>
          <cell r="AA2531">
            <v>0</v>
          </cell>
          <cell r="AB2531">
            <v>0</v>
          </cell>
          <cell r="AC2531">
            <v>0</v>
          </cell>
          <cell r="AD2531" t="str">
            <v>∆</v>
          </cell>
          <cell r="AE2531">
            <v>0</v>
          </cell>
        </row>
        <row r="2532">
          <cell r="V2532" t="str">
            <v>190.45.41.000-5100.11</v>
          </cell>
          <cell r="W2532" t="str">
            <v>Benefits Medicare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0</v>
          </cell>
          <cell r="AD2532" t="str">
            <v>∆</v>
          </cell>
          <cell r="AE2532">
            <v>0</v>
          </cell>
        </row>
        <row r="2533">
          <cell r="V2533" t="str">
            <v>190.45.41.000-5100.15</v>
          </cell>
          <cell r="W2533" t="str">
            <v>Benefits Cell Phone Allowance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B2533">
            <v>0</v>
          </cell>
          <cell r="AC2533">
            <v>0</v>
          </cell>
          <cell r="AD2533" t="str">
            <v>∆</v>
          </cell>
          <cell r="AE2533">
            <v>0</v>
          </cell>
        </row>
        <row r="2534">
          <cell r="W2534" t="str">
            <v>TOTAL : PERSONNEL</v>
          </cell>
          <cell r="X2534">
            <v>0</v>
          </cell>
          <cell r="Y2534">
            <v>0</v>
          </cell>
          <cell r="Z2534">
            <v>0</v>
          </cell>
          <cell r="AA2534">
            <v>40000</v>
          </cell>
          <cell r="AB2534">
            <v>0</v>
          </cell>
          <cell r="AC2534">
            <v>0</v>
          </cell>
          <cell r="AD2534" t="str">
            <v>∆</v>
          </cell>
          <cell r="AE2534">
            <v>0</v>
          </cell>
        </row>
        <row r="2536">
          <cell r="V2536" t="str">
            <v>[190] FEDERAL TRANSIT MANAGEMENT : TRANSIT : NON DIVISIONAL</v>
          </cell>
          <cell r="AB2536" t="str">
            <v/>
          </cell>
          <cell r="AC2536" t="str">
            <v/>
          </cell>
          <cell r="AD2536" t="str">
            <v>∆</v>
          </cell>
        </row>
        <row r="2537">
          <cell r="V2537" t="str">
            <v>NO PROGRAM : PERSONNEL</v>
          </cell>
          <cell r="AB2537" t="str">
            <v/>
          </cell>
          <cell r="AC2537" t="str">
            <v/>
          </cell>
          <cell r="AD2537" t="str">
            <v>∆</v>
          </cell>
        </row>
        <row r="2538">
          <cell r="V2538" t="str">
            <v>190.50.00.000-5000.01</v>
          </cell>
          <cell r="W2538" t="str">
            <v>Salaries Regular</v>
          </cell>
          <cell r="X2538">
            <v>94000</v>
          </cell>
          <cell r="Y2538">
            <v>137000</v>
          </cell>
          <cell r="Z2538">
            <v>212000</v>
          </cell>
          <cell r="AA2538">
            <v>141000</v>
          </cell>
          <cell r="AB2538">
            <v>158358</v>
          </cell>
          <cell r="AC2538">
            <v>158358</v>
          </cell>
          <cell r="AD2538" t="str">
            <v>∆</v>
          </cell>
          <cell r="AE2538">
            <v>0</v>
          </cell>
        </row>
        <row r="2539">
          <cell r="V2539" t="str">
            <v>190.50.00.000-5000.02</v>
          </cell>
          <cell r="W2539" t="str">
            <v>Salaries Part Time</v>
          </cell>
          <cell r="X2539">
            <v>32000</v>
          </cell>
          <cell r="Y2539">
            <v>31000</v>
          </cell>
          <cell r="Z2539">
            <v>25000</v>
          </cell>
          <cell r="AA2539">
            <v>5000</v>
          </cell>
          <cell r="AB2539">
            <v>40450</v>
          </cell>
          <cell r="AC2539">
            <v>40450</v>
          </cell>
          <cell r="AD2539" t="str">
            <v>∆</v>
          </cell>
          <cell r="AE2539">
            <v>0</v>
          </cell>
        </row>
        <row r="2540">
          <cell r="V2540" t="str">
            <v>190.50.00.000-5000.03</v>
          </cell>
          <cell r="W2540" t="str">
            <v>Salaries Overtime</v>
          </cell>
          <cell r="X2540">
            <v>0</v>
          </cell>
          <cell r="Y2540">
            <v>1000</v>
          </cell>
          <cell r="Z2540">
            <v>3000</v>
          </cell>
          <cell r="AA2540">
            <v>0</v>
          </cell>
          <cell r="AB2540">
            <v>300</v>
          </cell>
          <cell r="AC2540">
            <v>300</v>
          </cell>
          <cell r="AD2540" t="str">
            <v>∆</v>
          </cell>
          <cell r="AE2540">
            <v>0</v>
          </cell>
        </row>
        <row r="2541">
          <cell r="V2541" t="str">
            <v>190.50.00.000-5000.06</v>
          </cell>
          <cell r="W2541" t="str">
            <v>Salaries Out of Class</v>
          </cell>
          <cell r="X2541">
            <v>0</v>
          </cell>
          <cell r="Y2541">
            <v>0</v>
          </cell>
          <cell r="Z2541">
            <v>2000</v>
          </cell>
          <cell r="AA2541">
            <v>0</v>
          </cell>
          <cell r="AB2541">
            <v>0</v>
          </cell>
          <cell r="AC2541">
            <v>0</v>
          </cell>
          <cell r="AD2541" t="str">
            <v>∆</v>
          </cell>
          <cell r="AE2541">
            <v>0</v>
          </cell>
        </row>
        <row r="2542">
          <cell r="V2542" t="str">
            <v>190.50.00.000-5000.07</v>
          </cell>
          <cell r="W2542" t="str">
            <v>Salaries Admin Leave Pay</v>
          </cell>
          <cell r="X2542">
            <v>2000</v>
          </cell>
          <cell r="Y2542">
            <v>1000</v>
          </cell>
          <cell r="Z2542">
            <v>2000</v>
          </cell>
          <cell r="AA2542">
            <v>2000</v>
          </cell>
          <cell r="AB2542">
            <v>0</v>
          </cell>
          <cell r="AC2542">
            <v>0</v>
          </cell>
          <cell r="AD2542" t="str">
            <v>∆</v>
          </cell>
          <cell r="AE2542">
            <v>0</v>
          </cell>
        </row>
        <row r="2543">
          <cell r="V2543" t="str">
            <v>190.50.00.000-5000.08</v>
          </cell>
          <cell r="W2543" t="str">
            <v>Salaries Longevity Pay</v>
          </cell>
          <cell r="X2543">
            <v>0</v>
          </cell>
          <cell r="Y2543">
            <v>0</v>
          </cell>
          <cell r="Z2543">
            <v>0</v>
          </cell>
          <cell r="AA2543">
            <v>0</v>
          </cell>
          <cell r="AB2543">
            <v>1100</v>
          </cell>
          <cell r="AC2543">
            <v>1100</v>
          </cell>
          <cell r="AD2543" t="str">
            <v>∆</v>
          </cell>
          <cell r="AE2543">
            <v>0</v>
          </cell>
        </row>
        <row r="2544">
          <cell r="V2544" t="str">
            <v>190.50.00.000-5000.10</v>
          </cell>
          <cell r="W2544" t="str">
            <v>Salaries Furloughs</v>
          </cell>
          <cell r="X2544">
            <v>0</v>
          </cell>
          <cell r="Y2544">
            <v>0</v>
          </cell>
          <cell r="Z2544">
            <v>0</v>
          </cell>
          <cell r="AA2544">
            <v>0</v>
          </cell>
          <cell r="AB2544">
            <v>0</v>
          </cell>
          <cell r="AC2544">
            <v>0</v>
          </cell>
          <cell r="AD2544" t="str">
            <v>∆</v>
          </cell>
          <cell r="AE2544">
            <v>0</v>
          </cell>
        </row>
        <row r="2545">
          <cell r="V2545" t="str">
            <v>190.50.00.000-5000.12</v>
          </cell>
          <cell r="W2545" t="str">
            <v>Salaries Compensated Absences</v>
          </cell>
          <cell r="X2545">
            <v>0</v>
          </cell>
          <cell r="Y2545">
            <v>0</v>
          </cell>
          <cell r="Z2545">
            <v>0</v>
          </cell>
          <cell r="AA2545">
            <v>0</v>
          </cell>
          <cell r="AB2545">
            <v>0</v>
          </cell>
          <cell r="AC2545">
            <v>0</v>
          </cell>
          <cell r="AD2545" t="str">
            <v>∆</v>
          </cell>
          <cell r="AE2545">
            <v>0</v>
          </cell>
        </row>
        <row r="2546">
          <cell r="V2546" t="str">
            <v>190.50.00.000-5100.00</v>
          </cell>
          <cell r="W2546" t="str">
            <v>Benefits PERS Pool Liability</v>
          </cell>
          <cell r="X2546">
            <v>14000</v>
          </cell>
          <cell r="Y2546">
            <v>25000</v>
          </cell>
          <cell r="Z2546">
            <v>42000</v>
          </cell>
          <cell r="AA2546">
            <v>26000</v>
          </cell>
          <cell r="AB2546">
            <v>25014</v>
          </cell>
          <cell r="AC2546">
            <v>22000</v>
          </cell>
          <cell r="AD2546" t="str">
            <v>∆</v>
          </cell>
          <cell r="AE2546">
            <v>-3014</v>
          </cell>
        </row>
        <row r="2547">
          <cell r="V2547" t="str">
            <v>190.50.00.000-5100.01</v>
          </cell>
          <cell r="W2547" t="str">
            <v>Benefits Retirement</v>
          </cell>
          <cell r="X2547">
            <v>6000</v>
          </cell>
          <cell r="Y2547">
            <v>9000</v>
          </cell>
          <cell r="Z2547">
            <v>16000</v>
          </cell>
          <cell r="AA2547">
            <v>9000</v>
          </cell>
          <cell r="AB2547">
            <v>13131</v>
          </cell>
          <cell r="AC2547">
            <v>13131</v>
          </cell>
          <cell r="AD2547" t="str">
            <v>∆</v>
          </cell>
          <cell r="AE2547">
            <v>0</v>
          </cell>
        </row>
        <row r="2548">
          <cell r="V2548" t="str">
            <v>190.50.00.000-5100.02</v>
          </cell>
          <cell r="W2548" t="str">
            <v>Benefits Health Insurance</v>
          </cell>
          <cell r="X2548">
            <v>0</v>
          </cell>
          <cell r="Y2548">
            <v>23000</v>
          </cell>
          <cell r="Z2548">
            <v>44000</v>
          </cell>
          <cell r="AA2548">
            <v>29000</v>
          </cell>
          <cell r="AB2548">
            <v>41606</v>
          </cell>
          <cell r="AC2548">
            <v>41606</v>
          </cell>
          <cell r="AD2548" t="str">
            <v>∆</v>
          </cell>
          <cell r="AE2548">
            <v>0</v>
          </cell>
        </row>
        <row r="2549">
          <cell r="V2549" t="str">
            <v>190.50.00.000-5100.03</v>
          </cell>
          <cell r="W2549" t="str">
            <v>Benefits Dental Insurance</v>
          </cell>
          <cell r="X2549">
            <v>2000</v>
          </cell>
          <cell r="Y2549">
            <v>2000</v>
          </cell>
          <cell r="Z2549">
            <v>3000</v>
          </cell>
          <cell r="AA2549">
            <v>2000</v>
          </cell>
          <cell r="AB2549">
            <v>2843</v>
          </cell>
          <cell r="AC2549">
            <v>2843</v>
          </cell>
          <cell r="AD2549" t="str">
            <v>∆</v>
          </cell>
          <cell r="AE2549">
            <v>0</v>
          </cell>
        </row>
        <row r="2550">
          <cell r="V2550" t="str">
            <v>190.50.00.000-5100.04</v>
          </cell>
          <cell r="W2550" t="str">
            <v>Benefits Vision Insurance</v>
          </cell>
          <cell r="X2550">
            <v>0</v>
          </cell>
          <cell r="Y2550">
            <v>0</v>
          </cell>
          <cell r="Z2550">
            <v>1000</v>
          </cell>
          <cell r="AA2550">
            <v>0</v>
          </cell>
          <cell r="AB2550">
            <v>457</v>
          </cell>
          <cell r="AC2550">
            <v>457</v>
          </cell>
          <cell r="AD2550" t="str">
            <v>∆</v>
          </cell>
          <cell r="AE2550">
            <v>0</v>
          </cell>
        </row>
        <row r="2551">
          <cell r="V2551" t="str">
            <v>190.50.00.000-5100.05</v>
          </cell>
          <cell r="W2551" t="str">
            <v>Benefits Life Insurance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180</v>
          </cell>
          <cell r="AC2551">
            <v>180</v>
          </cell>
          <cell r="AD2551" t="str">
            <v>∆</v>
          </cell>
          <cell r="AE2551">
            <v>0</v>
          </cell>
        </row>
        <row r="2552">
          <cell r="V2552" t="str">
            <v>190.50.00.000-5100.06</v>
          </cell>
          <cell r="W2552" t="str">
            <v>Benefits Worker's Comp</v>
          </cell>
          <cell r="X2552">
            <v>3000</v>
          </cell>
          <cell r="Y2552">
            <v>5000</v>
          </cell>
          <cell r="Z2552">
            <v>7000</v>
          </cell>
          <cell r="AA2552">
            <v>7000</v>
          </cell>
          <cell r="AB2552">
            <v>7200</v>
          </cell>
          <cell r="AC2552">
            <v>9000</v>
          </cell>
          <cell r="AD2552" t="str">
            <v>∆</v>
          </cell>
          <cell r="AE2552">
            <v>1800</v>
          </cell>
        </row>
        <row r="2553">
          <cell r="V2553" t="str">
            <v>190.50.00.000-5100.07</v>
          </cell>
          <cell r="W2553" t="str">
            <v>Benefits Long Term Disability</v>
          </cell>
          <cell r="X2553">
            <v>1000</v>
          </cell>
          <cell r="Y2553">
            <v>1000</v>
          </cell>
          <cell r="Z2553">
            <v>1000</v>
          </cell>
          <cell r="AA2553">
            <v>1000</v>
          </cell>
          <cell r="AB2553">
            <v>1218</v>
          </cell>
          <cell r="AC2553">
            <v>1218</v>
          </cell>
          <cell r="AD2553" t="str">
            <v>∆</v>
          </cell>
          <cell r="AE2553">
            <v>0</v>
          </cell>
        </row>
        <row r="2554">
          <cell r="V2554" t="str">
            <v>190.50.00.000-5100.08</v>
          </cell>
          <cell r="W2554" t="str">
            <v>Benefits Deferred Compensation</v>
          </cell>
          <cell r="X2554">
            <v>3000</v>
          </cell>
          <cell r="Y2554">
            <v>4000</v>
          </cell>
          <cell r="Z2554">
            <v>0</v>
          </cell>
          <cell r="AA2554">
            <v>0</v>
          </cell>
          <cell r="AB2554">
            <v>0</v>
          </cell>
          <cell r="AC2554">
            <v>0</v>
          </cell>
          <cell r="AD2554" t="str">
            <v>∆</v>
          </cell>
          <cell r="AE2554">
            <v>0</v>
          </cell>
        </row>
        <row r="2555">
          <cell r="V2555" t="str">
            <v>190.50.00.000-5100.09</v>
          </cell>
          <cell r="W2555" t="str">
            <v>Benefits Unemployment Insurance</v>
          </cell>
          <cell r="X2555">
            <v>0</v>
          </cell>
          <cell r="Y2555">
            <v>1000</v>
          </cell>
          <cell r="Z2555">
            <v>0</v>
          </cell>
          <cell r="AA2555">
            <v>6000</v>
          </cell>
          <cell r="AB2555">
            <v>0</v>
          </cell>
          <cell r="AC2555">
            <v>0</v>
          </cell>
          <cell r="AD2555" t="str">
            <v>∆</v>
          </cell>
          <cell r="AE2555">
            <v>0</v>
          </cell>
        </row>
        <row r="2556">
          <cell r="V2556" t="str">
            <v>190.50.00.000-5100.11</v>
          </cell>
          <cell r="W2556" t="str">
            <v>Benefits Medicare</v>
          </cell>
          <cell r="X2556">
            <v>2000</v>
          </cell>
          <cell r="Y2556">
            <v>3000</v>
          </cell>
          <cell r="Z2556">
            <v>4000</v>
          </cell>
          <cell r="AA2556">
            <v>2000</v>
          </cell>
          <cell r="AB2556">
            <v>2321</v>
          </cell>
          <cell r="AC2556">
            <v>2321</v>
          </cell>
          <cell r="AD2556" t="str">
            <v>∆</v>
          </cell>
          <cell r="AE2556">
            <v>0</v>
          </cell>
        </row>
        <row r="2557">
          <cell r="V2557" t="str">
            <v>190.50.00.000-5100.12</v>
          </cell>
          <cell r="W2557" t="str">
            <v>Benefits Annual Physical Exam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25</v>
          </cell>
          <cell r="AC2557">
            <v>25</v>
          </cell>
          <cell r="AD2557" t="str">
            <v>∆</v>
          </cell>
          <cell r="AE2557">
            <v>0</v>
          </cell>
        </row>
        <row r="2558">
          <cell r="V2558" t="str">
            <v>190.50.00.000-5100.15</v>
          </cell>
          <cell r="W2558" t="str">
            <v>Benefits Cell Phone Allowance</v>
          </cell>
          <cell r="X2558">
            <v>0</v>
          </cell>
          <cell r="Y2558">
            <v>0</v>
          </cell>
          <cell r="Z2558">
            <v>1000</v>
          </cell>
          <cell r="AA2558">
            <v>1000</v>
          </cell>
          <cell r="AB2558">
            <v>540</v>
          </cell>
          <cell r="AC2558">
            <v>540</v>
          </cell>
          <cell r="AD2558" t="str">
            <v>∆</v>
          </cell>
          <cell r="AE2558">
            <v>0</v>
          </cell>
        </row>
        <row r="2559">
          <cell r="W2559" t="str">
            <v>TOTAL : PERSONNEL</v>
          </cell>
          <cell r="X2559">
            <v>159000</v>
          </cell>
          <cell r="Y2559">
            <v>243000</v>
          </cell>
          <cell r="Z2559">
            <v>363000</v>
          </cell>
          <cell r="AA2559">
            <v>231000</v>
          </cell>
          <cell r="AB2559">
            <v>294743</v>
          </cell>
          <cell r="AC2559">
            <v>293529</v>
          </cell>
          <cell r="AD2559" t="str">
            <v>∆</v>
          </cell>
          <cell r="AE2559">
            <v>-1214</v>
          </cell>
        </row>
        <row r="2561">
          <cell r="V2561" t="str">
            <v>[190] FEDERAL TRANSIT MANAGEMENT : TRANSIT : NON DIVISIONAL</v>
          </cell>
          <cell r="AB2561" t="str">
            <v/>
          </cell>
          <cell r="AC2561" t="str">
            <v/>
          </cell>
          <cell r="AD2561" t="str">
            <v>∆</v>
          </cell>
        </row>
        <row r="2562">
          <cell r="V2562" t="str">
            <v>NO PROGRAM : OPERATIONS</v>
          </cell>
          <cell r="AB2562" t="str">
            <v/>
          </cell>
          <cell r="AC2562" t="str">
            <v/>
          </cell>
          <cell r="AD2562" t="str">
            <v>∆</v>
          </cell>
        </row>
        <row r="2563">
          <cell r="V2563" t="str">
            <v>190.50.00.000-6000.01</v>
          </cell>
          <cell r="W2563" t="str">
            <v>Professional Services General</v>
          </cell>
          <cell r="X2563">
            <v>1000</v>
          </cell>
          <cell r="Y2563">
            <v>7000</v>
          </cell>
          <cell r="Z2563">
            <v>8000</v>
          </cell>
          <cell r="AA2563">
            <v>28000</v>
          </cell>
          <cell r="AB2563">
            <v>-185970</v>
          </cell>
          <cell r="AC2563">
            <v>-185970</v>
          </cell>
          <cell r="AD2563" t="str">
            <v>∆</v>
          </cell>
          <cell r="AE2563">
            <v>0</v>
          </cell>
        </row>
        <row r="2564">
          <cell r="V2564" t="str">
            <v>190.50.00.000-6000.10</v>
          </cell>
          <cell r="W2564" t="str">
            <v>Professional Services Consultant</v>
          </cell>
          <cell r="X2564">
            <v>39000</v>
          </cell>
          <cell r="Y2564">
            <v>132000</v>
          </cell>
          <cell r="Z2564">
            <v>31000</v>
          </cell>
          <cell r="AA2564">
            <v>43000</v>
          </cell>
          <cell r="AB2564">
            <v>115086</v>
          </cell>
          <cell r="AC2564">
            <v>115086</v>
          </cell>
          <cell r="AD2564" t="str">
            <v>∆</v>
          </cell>
          <cell r="AE2564">
            <v>0</v>
          </cell>
        </row>
        <row r="2565">
          <cell r="V2565" t="str">
            <v>190.50.00.000-6000.12</v>
          </cell>
          <cell r="W2565" t="str">
            <v>Professional Services Contract Services</v>
          </cell>
          <cell r="X2565">
            <v>883000</v>
          </cell>
          <cell r="Y2565">
            <v>1060000</v>
          </cell>
          <cell r="Z2565">
            <v>1150000</v>
          </cell>
          <cell r="AA2565">
            <v>1055000</v>
          </cell>
          <cell r="AB2565">
            <v>1206600</v>
          </cell>
          <cell r="AC2565">
            <v>1206600</v>
          </cell>
          <cell r="AD2565" t="str">
            <v>∆</v>
          </cell>
          <cell r="AE2565">
            <v>0</v>
          </cell>
        </row>
        <row r="2566">
          <cell r="V2566" t="str">
            <v>190.50.00.000-6000.19</v>
          </cell>
          <cell r="W2566" t="str">
            <v>Professional Services Labor Relations</v>
          </cell>
          <cell r="X2566">
            <v>0</v>
          </cell>
          <cell r="Y2566">
            <v>0</v>
          </cell>
          <cell r="Z2566">
            <v>0</v>
          </cell>
          <cell r="AA2566">
            <v>0</v>
          </cell>
          <cell r="AB2566">
            <v>0</v>
          </cell>
          <cell r="AC2566">
            <v>0</v>
          </cell>
          <cell r="AD2566" t="str">
            <v>∆</v>
          </cell>
          <cell r="AE2566">
            <v>0</v>
          </cell>
        </row>
        <row r="2567">
          <cell r="V2567" t="str">
            <v>190.50.00.000-6100.01</v>
          </cell>
          <cell r="W2567" t="str">
            <v>Utilities Electric</v>
          </cell>
          <cell r="X2567">
            <v>3000</v>
          </cell>
          <cell r="Y2567">
            <v>18000</v>
          </cell>
          <cell r="Z2567">
            <v>23000</v>
          </cell>
          <cell r="AA2567">
            <v>16000</v>
          </cell>
          <cell r="AB2567">
            <v>45320</v>
          </cell>
          <cell r="AC2567">
            <v>24000</v>
          </cell>
          <cell r="AD2567" t="str">
            <v>∆</v>
          </cell>
          <cell r="AE2567">
            <v>-21320</v>
          </cell>
        </row>
        <row r="2568">
          <cell r="V2568" t="str">
            <v>190.50.00.000-6100.02</v>
          </cell>
          <cell r="W2568" t="str">
            <v>Utilities Telephone</v>
          </cell>
          <cell r="X2568">
            <v>3000</v>
          </cell>
          <cell r="Y2568">
            <v>3000</v>
          </cell>
          <cell r="Z2568">
            <v>3000</v>
          </cell>
          <cell r="AA2568">
            <v>3000</v>
          </cell>
          <cell r="AB2568">
            <v>3296</v>
          </cell>
          <cell r="AC2568">
            <v>3296</v>
          </cell>
          <cell r="AD2568" t="str">
            <v>∆</v>
          </cell>
          <cell r="AE2568">
            <v>0</v>
          </cell>
        </row>
        <row r="2569">
          <cell r="V2569" t="str">
            <v>190.50.00.000-6100.03</v>
          </cell>
          <cell r="W2569" t="str">
            <v>Utilities Data Transmission / ISP</v>
          </cell>
          <cell r="X2569">
            <v>0</v>
          </cell>
          <cell r="Y2569">
            <v>0</v>
          </cell>
          <cell r="Z2569">
            <v>2000</v>
          </cell>
          <cell r="AA2569">
            <v>0</v>
          </cell>
          <cell r="AB2569">
            <v>6180</v>
          </cell>
          <cell r="AC2569">
            <v>6180</v>
          </cell>
          <cell r="AD2569" t="str">
            <v>∆</v>
          </cell>
          <cell r="AE2569">
            <v>0</v>
          </cell>
        </row>
        <row r="2570">
          <cell r="V2570" t="str">
            <v>190.50.00.000-6200.01</v>
          </cell>
          <cell r="W2570" t="str">
            <v>Supplies Office</v>
          </cell>
          <cell r="X2570">
            <v>1000</v>
          </cell>
          <cell r="Y2570">
            <v>1000</v>
          </cell>
          <cell r="Z2570">
            <v>1000</v>
          </cell>
          <cell r="AA2570">
            <v>0</v>
          </cell>
          <cell r="AB2570">
            <v>1250</v>
          </cell>
          <cell r="AC2570">
            <v>1250</v>
          </cell>
          <cell r="AD2570" t="str">
            <v>∆</v>
          </cell>
          <cell r="AE2570">
            <v>0</v>
          </cell>
        </row>
        <row r="2571">
          <cell r="V2571" t="str">
            <v>190.50.00.000-6200.02</v>
          </cell>
          <cell r="W2571" t="str">
            <v>Supplies Special Department</v>
          </cell>
          <cell r="X2571">
            <v>12000</v>
          </cell>
          <cell r="Y2571">
            <v>13000</v>
          </cell>
          <cell r="Z2571">
            <v>12000</v>
          </cell>
          <cell r="AA2571">
            <v>15000</v>
          </cell>
          <cell r="AB2571">
            <v>17000</v>
          </cell>
          <cell r="AC2571">
            <v>17000</v>
          </cell>
          <cell r="AD2571" t="str">
            <v>∆</v>
          </cell>
          <cell r="AE2571">
            <v>0</v>
          </cell>
        </row>
        <row r="2572">
          <cell r="V2572" t="str">
            <v>190.50.00.000-6200.03</v>
          </cell>
          <cell r="W2572" t="str">
            <v>Supplies Copier Maintenance &amp; Supplies</v>
          </cell>
          <cell r="X2572">
            <v>1000</v>
          </cell>
          <cell r="Y2572">
            <v>4000</v>
          </cell>
          <cell r="Z2572">
            <v>2000</v>
          </cell>
          <cell r="AA2572">
            <v>1000</v>
          </cell>
          <cell r="AB2572">
            <v>4500</v>
          </cell>
          <cell r="AC2572">
            <v>4500</v>
          </cell>
          <cell r="AD2572" t="str">
            <v>∆</v>
          </cell>
          <cell r="AE2572">
            <v>0</v>
          </cell>
        </row>
        <row r="2573">
          <cell r="V2573" t="str">
            <v>190.50.00.000-6200.04</v>
          </cell>
          <cell r="W2573" t="str">
            <v>Supplies Postage</v>
          </cell>
          <cell r="X2573">
            <v>0</v>
          </cell>
          <cell r="Y2573">
            <v>0</v>
          </cell>
          <cell r="Z2573">
            <v>0</v>
          </cell>
          <cell r="AA2573">
            <v>0</v>
          </cell>
          <cell r="AB2573">
            <v>50</v>
          </cell>
          <cell r="AC2573">
            <v>50</v>
          </cell>
          <cell r="AD2573" t="str">
            <v>∆</v>
          </cell>
          <cell r="AE2573">
            <v>0</v>
          </cell>
        </row>
        <row r="2574">
          <cell r="V2574" t="str">
            <v>190.50.00.000-6200.05</v>
          </cell>
          <cell r="W2574" t="str">
            <v>Supplies Gasoline</v>
          </cell>
          <cell r="X2574">
            <v>94000</v>
          </cell>
          <cell r="Y2574">
            <v>102000</v>
          </cell>
          <cell r="Z2574">
            <v>109000</v>
          </cell>
          <cell r="AA2574">
            <v>76000</v>
          </cell>
          <cell r="AB2574">
            <v>120225</v>
          </cell>
          <cell r="AC2574">
            <v>120225</v>
          </cell>
          <cell r="AD2574" t="str">
            <v>∆</v>
          </cell>
          <cell r="AE2574">
            <v>0</v>
          </cell>
        </row>
        <row r="2575">
          <cell r="V2575" t="str">
            <v>190.50.00.000-6200.09</v>
          </cell>
          <cell r="W2575" t="str">
            <v>Supplies Data Processing</v>
          </cell>
          <cell r="X2575">
            <v>2000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0</v>
          </cell>
          <cell r="AD2575" t="str">
            <v>∆</v>
          </cell>
          <cell r="AE2575">
            <v>0</v>
          </cell>
        </row>
        <row r="2576">
          <cell r="V2576" t="str">
            <v>190.50.00.000-6200.12</v>
          </cell>
          <cell r="W2576" t="str">
            <v>Supplies CNG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83000</v>
          </cell>
          <cell r="AC2576">
            <v>83000</v>
          </cell>
          <cell r="AD2576" t="str">
            <v>∆</v>
          </cell>
          <cell r="AE2576">
            <v>0</v>
          </cell>
        </row>
        <row r="2577">
          <cell r="V2577" t="str">
            <v>190.50.00.000-6300.01</v>
          </cell>
          <cell r="W2577" t="str">
            <v>Dues &amp; Subscriptions Memberships</v>
          </cell>
          <cell r="X2577">
            <v>2000</v>
          </cell>
          <cell r="Y2577">
            <v>2000</v>
          </cell>
          <cell r="Z2577">
            <v>3000</v>
          </cell>
          <cell r="AA2577">
            <v>3000</v>
          </cell>
          <cell r="AB2577">
            <v>2700</v>
          </cell>
          <cell r="AC2577">
            <v>2700</v>
          </cell>
          <cell r="AD2577" t="str">
            <v>∆</v>
          </cell>
          <cell r="AE2577">
            <v>0</v>
          </cell>
        </row>
        <row r="2578">
          <cell r="V2578" t="str">
            <v>190.50.00.000-6350.03</v>
          </cell>
          <cell r="W2578" t="str">
            <v>Maintenance Agreements &amp; Licenses Maintenance Agreements</v>
          </cell>
          <cell r="X2578">
            <v>2000</v>
          </cell>
          <cell r="Y2578">
            <v>0</v>
          </cell>
          <cell r="Z2578">
            <v>5000</v>
          </cell>
          <cell r="AA2578">
            <v>13000</v>
          </cell>
          <cell r="AB2578">
            <v>18500</v>
          </cell>
          <cell r="AC2578">
            <v>18500</v>
          </cell>
          <cell r="AD2578" t="str">
            <v>∆</v>
          </cell>
          <cell r="AE2578">
            <v>0</v>
          </cell>
        </row>
        <row r="2579">
          <cell r="V2579" t="str">
            <v>190.50.00.000-6400.01</v>
          </cell>
          <cell r="W2579" t="str">
            <v>Repairs &amp; Maintenance Building</v>
          </cell>
          <cell r="X2579">
            <v>1000</v>
          </cell>
          <cell r="Y2579">
            <v>22000</v>
          </cell>
          <cell r="Z2579">
            <v>9000</v>
          </cell>
          <cell r="AA2579">
            <v>2000</v>
          </cell>
          <cell r="AB2579">
            <v>12250</v>
          </cell>
          <cell r="AC2579">
            <v>12250</v>
          </cell>
          <cell r="AD2579" t="str">
            <v>∆</v>
          </cell>
          <cell r="AE2579">
            <v>0</v>
          </cell>
        </row>
        <row r="2580">
          <cell r="V2580" t="str">
            <v>190.50.00.000-6400.02</v>
          </cell>
          <cell r="W2580" t="str">
            <v>Repairs &amp; Maintenance Minor Equipment/Other</v>
          </cell>
          <cell r="X2580">
            <v>1000</v>
          </cell>
          <cell r="Y2580">
            <v>3000</v>
          </cell>
          <cell r="Z2580">
            <v>3000</v>
          </cell>
          <cell r="AA2580">
            <v>0</v>
          </cell>
          <cell r="AB2580">
            <v>4000</v>
          </cell>
          <cell r="AC2580">
            <v>4000</v>
          </cell>
          <cell r="AD2580" t="str">
            <v>∆</v>
          </cell>
          <cell r="AE2580">
            <v>0</v>
          </cell>
        </row>
        <row r="2581">
          <cell r="V2581" t="str">
            <v>190.50.00.000-6400.03</v>
          </cell>
          <cell r="W2581" t="str">
            <v>Repairs &amp; Maintenance Major Repair &amp; Contingency</v>
          </cell>
          <cell r="X2581">
            <v>20000</v>
          </cell>
          <cell r="Y2581">
            <v>167000</v>
          </cell>
          <cell r="Z2581">
            <v>0</v>
          </cell>
          <cell r="AA2581">
            <v>0</v>
          </cell>
          <cell r="AB2581">
            <v>0</v>
          </cell>
          <cell r="AC2581">
            <v>0</v>
          </cell>
          <cell r="AD2581" t="str">
            <v>∆</v>
          </cell>
          <cell r="AE2581">
            <v>0</v>
          </cell>
        </row>
        <row r="2582">
          <cell r="V2582" t="str">
            <v>190.50.00.000-6400.05</v>
          </cell>
          <cell r="W2582" t="str">
            <v>Repairs &amp; Maintenance Vehicle</v>
          </cell>
          <cell r="X2582">
            <v>0</v>
          </cell>
          <cell r="Y2582">
            <v>0</v>
          </cell>
          <cell r="Z2582">
            <v>0</v>
          </cell>
          <cell r="AA2582">
            <v>0</v>
          </cell>
          <cell r="AB2582">
            <v>96000</v>
          </cell>
          <cell r="AC2582">
            <v>96000</v>
          </cell>
          <cell r="AD2582" t="str">
            <v>∆</v>
          </cell>
          <cell r="AE2582">
            <v>0</v>
          </cell>
        </row>
        <row r="2583">
          <cell r="V2583" t="str">
            <v>190.50.00.000-6400.20</v>
          </cell>
          <cell r="W2583" t="str">
            <v>Repairs &amp; Maintenance Property Maintenance</v>
          </cell>
          <cell r="X2583">
            <v>5000</v>
          </cell>
          <cell r="Y2583">
            <v>3000</v>
          </cell>
          <cell r="Z2583">
            <v>5000</v>
          </cell>
          <cell r="AA2583">
            <v>4000</v>
          </cell>
          <cell r="AB2583">
            <v>5555</v>
          </cell>
          <cell r="AC2583">
            <v>5555</v>
          </cell>
          <cell r="AD2583" t="str">
            <v>∆</v>
          </cell>
          <cell r="AE2583">
            <v>0</v>
          </cell>
        </row>
        <row r="2584">
          <cell r="V2584" t="str">
            <v>190.50.00.000-6500.04</v>
          </cell>
          <cell r="W2584" t="str">
            <v>Claims &amp; Insurance Insurance Premiums</v>
          </cell>
          <cell r="X2584">
            <v>7000</v>
          </cell>
          <cell r="Y2584">
            <v>10000</v>
          </cell>
          <cell r="Z2584">
            <v>14000</v>
          </cell>
          <cell r="AA2584">
            <v>14000</v>
          </cell>
          <cell r="AB2584">
            <v>14400</v>
          </cell>
          <cell r="AC2584">
            <v>14000</v>
          </cell>
          <cell r="AD2584" t="str">
            <v>∆</v>
          </cell>
          <cell r="AE2584">
            <v>-400</v>
          </cell>
        </row>
        <row r="2585">
          <cell r="V2585" t="str">
            <v>190.50.00.000-6600.01</v>
          </cell>
          <cell r="W2585" t="str">
            <v>Administrative Expenses Meetings</v>
          </cell>
          <cell r="X2585">
            <v>0</v>
          </cell>
          <cell r="Y2585">
            <v>0</v>
          </cell>
          <cell r="Z2585">
            <v>0</v>
          </cell>
          <cell r="AA2585">
            <v>0</v>
          </cell>
          <cell r="AB2585">
            <v>500</v>
          </cell>
          <cell r="AC2585">
            <v>500</v>
          </cell>
          <cell r="AD2585" t="str">
            <v>∆</v>
          </cell>
          <cell r="AE2585">
            <v>0</v>
          </cell>
        </row>
        <row r="2586">
          <cell r="V2586" t="str">
            <v>190.50.00.000-6600.03</v>
          </cell>
          <cell r="W2586" t="str">
            <v>Administrative Expenses Mileage Reimbursement</v>
          </cell>
          <cell r="X2586">
            <v>0</v>
          </cell>
          <cell r="Y2586">
            <v>0</v>
          </cell>
          <cell r="Z2586">
            <v>0</v>
          </cell>
          <cell r="AA2586">
            <v>0</v>
          </cell>
          <cell r="AB2586">
            <v>0</v>
          </cell>
          <cell r="AC2586">
            <v>0</v>
          </cell>
          <cell r="AD2586" t="str">
            <v>∆</v>
          </cell>
          <cell r="AE2586">
            <v>0</v>
          </cell>
        </row>
        <row r="2587">
          <cell r="V2587" t="str">
            <v>190.50.00.000-6600.04</v>
          </cell>
          <cell r="W2587" t="str">
            <v>Administrative Expenses Training/Conferences</v>
          </cell>
          <cell r="X2587">
            <v>6000</v>
          </cell>
          <cell r="Y2587">
            <v>2000</v>
          </cell>
          <cell r="Z2587">
            <v>3000</v>
          </cell>
          <cell r="AA2587">
            <v>1000</v>
          </cell>
          <cell r="AB2587">
            <v>10000</v>
          </cell>
          <cell r="AC2587">
            <v>10000</v>
          </cell>
          <cell r="AD2587" t="str">
            <v>∆</v>
          </cell>
          <cell r="AE2587">
            <v>0</v>
          </cell>
        </row>
        <row r="2588">
          <cell r="V2588" t="str">
            <v>190.50.00.000-6600.05</v>
          </cell>
          <cell r="W2588" t="str">
            <v>Administrative Expenses Public/Legal Advertisement</v>
          </cell>
          <cell r="X2588">
            <v>0</v>
          </cell>
          <cell r="Y2588">
            <v>0</v>
          </cell>
          <cell r="Z2588">
            <v>1000</v>
          </cell>
          <cell r="AA2588">
            <v>0</v>
          </cell>
          <cell r="AB2588">
            <v>1000</v>
          </cell>
          <cell r="AC2588">
            <v>1000</v>
          </cell>
          <cell r="AD2588" t="str">
            <v>∆</v>
          </cell>
          <cell r="AE2588">
            <v>0</v>
          </cell>
        </row>
        <row r="2589">
          <cell r="V2589" t="str">
            <v>190.50.00.000-6600.06</v>
          </cell>
          <cell r="W2589" t="str">
            <v>Administrative Expenses Property/Building Rental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41200</v>
          </cell>
          <cell r="AC2589">
            <v>41200</v>
          </cell>
          <cell r="AD2589" t="str">
            <v>∆</v>
          </cell>
          <cell r="AE2589">
            <v>0</v>
          </cell>
        </row>
        <row r="2590">
          <cell r="V2590" t="str">
            <v>190.50.00.000-6600.07</v>
          </cell>
          <cell r="W2590" t="str">
            <v>Administrative Expenses Employee Recruitment</v>
          </cell>
          <cell r="X2590">
            <v>1000</v>
          </cell>
          <cell r="Y2590">
            <v>1000</v>
          </cell>
          <cell r="Z2590">
            <v>0</v>
          </cell>
          <cell r="AA2590">
            <v>0</v>
          </cell>
          <cell r="AB2590">
            <v>500</v>
          </cell>
          <cell r="AC2590">
            <v>500</v>
          </cell>
          <cell r="AD2590" t="str">
            <v>∆</v>
          </cell>
          <cell r="AE2590">
            <v>0</v>
          </cell>
        </row>
        <row r="2591">
          <cell r="V2591" t="str">
            <v>190.50.00.000-6600.23</v>
          </cell>
          <cell r="W2591" t="str">
            <v>Administrative Expenses Public Education</v>
          </cell>
          <cell r="X2591">
            <v>0</v>
          </cell>
          <cell r="Y2591">
            <v>0</v>
          </cell>
          <cell r="Z2591">
            <v>2000</v>
          </cell>
          <cell r="AA2591">
            <v>0</v>
          </cell>
          <cell r="AB2591">
            <v>3000</v>
          </cell>
          <cell r="AC2591">
            <v>3000</v>
          </cell>
          <cell r="AD2591" t="str">
            <v>∆</v>
          </cell>
          <cell r="AE2591">
            <v>0</v>
          </cell>
        </row>
        <row r="2592">
          <cell r="V2592" t="str">
            <v>190.50.00.000-6600.24</v>
          </cell>
          <cell r="W2592" t="str">
            <v>Administrative Expenses Marketing</v>
          </cell>
          <cell r="X2592">
            <v>5000</v>
          </cell>
          <cell r="Y2592">
            <v>6000</v>
          </cell>
          <cell r="Z2592">
            <v>5000</v>
          </cell>
          <cell r="AA2592">
            <v>1000</v>
          </cell>
          <cell r="AB2592">
            <v>15000</v>
          </cell>
          <cell r="AC2592">
            <v>15000</v>
          </cell>
          <cell r="AD2592" t="str">
            <v>∆</v>
          </cell>
          <cell r="AE2592">
            <v>0</v>
          </cell>
        </row>
        <row r="2593">
          <cell r="V2593" t="str">
            <v>190.50.00.000-6600.25</v>
          </cell>
          <cell r="W2593" t="str">
            <v>Administrative Expenses Support Services-Indirect Labor</v>
          </cell>
          <cell r="X2593">
            <v>303000</v>
          </cell>
          <cell r="Y2593">
            <v>321000</v>
          </cell>
          <cell r="Z2593">
            <v>475000</v>
          </cell>
          <cell r="AA2593">
            <v>475000</v>
          </cell>
          <cell r="AB2593">
            <v>474965</v>
          </cell>
          <cell r="AC2593">
            <v>474965</v>
          </cell>
          <cell r="AD2593" t="str">
            <v>∆</v>
          </cell>
          <cell r="AE2593">
            <v>0</v>
          </cell>
        </row>
        <row r="2594">
          <cell r="V2594" t="str">
            <v>190.50.00.000-6600.26</v>
          </cell>
          <cell r="W2594" t="str">
            <v>Administrative Expenses Support Services-IT</v>
          </cell>
          <cell r="X2594">
            <v>3000</v>
          </cell>
          <cell r="Y2594">
            <v>6000</v>
          </cell>
          <cell r="Z2594">
            <v>7000</v>
          </cell>
          <cell r="AA2594">
            <v>7000</v>
          </cell>
          <cell r="AB2594">
            <v>6710</v>
          </cell>
          <cell r="AC2594">
            <v>6710</v>
          </cell>
          <cell r="AD2594" t="str">
            <v>∆</v>
          </cell>
          <cell r="AE2594">
            <v>0</v>
          </cell>
        </row>
        <row r="2595">
          <cell r="V2595" t="str">
            <v>190.50.00.000-6600.28</v>
          </cell>
          <cell r="W2595" t="str">
            <v>Administrative Expenses Equipment Fund Contribution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 t="str">
            <v>∆</v>
          </cell>
          <cell r="AE2595">
            <v>0</v>
          </cell>
        </row>
        <row r="2596">
          <cell r="V2596" t="str">
            <v>190.50.00.000-6600.32</v>
          </cell>
          <cell r="W2596" t="str">
            <v>Administrative Expenses Vehicle Fund Contribution</v>
          </cell>
          <cell r="X2596">
            <v>0</v>
          </cell>
          <cell r="Y2596">
            <v>0</v>
          </cell>
          <cell r="Z2596">
            <v>2000</v>
          </cell>
          <cell r="AA2596">
            <v>2000</v>
          </cell>
          <cell r="AB2596">
            <v>1800</v>
          </cell>
          <cell r="AC2596">
            <v>4000</v>
          </cell>
          <cell r="AD2596" t="str">
            <v>∆</v>
          </cell>
          <cell r="AE2596">
            <v>2200</v>
          </cell>
        </row>
        <row r="2597">
          <cell r="V2597" t="str">
            <v>190.50.00.000-6600.36</v>
          </cell>
          <cell r="W2597" t="str">
            <v>Administrative Expenses IT Fund Contribution</v>
          </cell>
          <cell r="X2597">
            <v>5000</v>
          </cell>
          <cell r="Y2597">
            <v>6000</v>
          </cell>
          <cell r="Z2597">
            <v>10000</v>
          </cell>
          <cell r="AA2597">
            <v>10000</v>
          </cell>
          <cell r="AB2597">
            <v>9600</v>
          </cell>
          <cell r="AC2597">
            <v>22000</v>
          </cell>
          <cell r="AD2597" t="str">
            <v>∆</v>
          </cell>
          <cell r="AE2597">
            <v>12400</v>
          </cell>
        </row>
        <row r="2598">
          <cell r="W2598" t="str">
            <v>TOTAL : OPERATIONS</v>
          </cell>
          <cell r="X2598">
            <v>1400000</v>
          </cell>
          <cell r="Y2598">
            <v>1889000</v>
          </cell>
          <cell r="Z2598">
            <v>1885000</v>
          </cell>
          <cell r="AA2598">
            <v>1769000</v>
          </cell>
          <cell r="AB2598">
            <v>2134217</v>
          </cell>
          <cell r="AC2598">
            <v>2127097</v>
          </cell>
          <cell r="AD2598" t="str">
            <v>∆</v>
          </cell>
          <cell r="AE2598">
            <v>-7120</v>
          </cell>
        </row>
        <row r="2599">
          <cell r="AB2599" t="str">
            <v/>
          </cell>
          <cell r="AC2599" t="str">
            <v/>
          </cell>
          <cell r="AD2599" t="str">
            <v>∆</v>
          </cell>
        </row>
        <row r="2600">
          <cell r="AB2600" t="str">
            <v/>
          </cell>
          <cell r="AC2600" t="str">
            <v/>
          </cell>
          <cell r="AD2600" t="str">
            <v>∆</v>
          </cell>
        </row>
        <row r="2601">
          <cell r="AB2601" t="str">
            <v/>
          </cell>
          <cell r="AC2601" t="str">
            <v/>
          </cell>
          <cell r="AD2601" t="str">
            <v>∆</v>
          </cell>
        </row>
        <row r="2602">
          <cell r="V2602" t="str">
            <v>[200] RECREATION</v>
          </cell>
          <cell r="AB2602" t="str">
            <v/>
          </cell>
          <cell r="AC2602" t="str">
            <v/>
          </cell>
          <cell r="AD2602" t="str">
            <v>∆</v>
          </cell>
        </row>
        <row r="2603">
          <cell r="W2603" t="str">
            <v>INFLOWS</v>
          </cell>
          <cell r="X2603">
            <v>1442000</v>
          </cell>
          <cell r="Y2603">
            <v>1552000</v>
          </cell>
          <cell r="Z2603">
            <v>1448000</v>
          </cell>
          <cell r="AA2603">
            <v>384000</v>
          </cell>
          <cell r="AB2603">
            <v>2156273</v>
          </cell>
          <cell r="AC2603">
            <v>1558450</v>
          </cell>
          <cell r="AD2603" t="str">
            <v>∆</v>
          </cell>
          <cell r="AE2603">
            <v>-597823</v>
          </cell>
        </row>
        <row r="2604">
          <cell r="W2604" t="str">
            <v>OUTFLOWS</v>
          </cell>
          <cell r="X2604">
            <v>1638000</v>
          </cell>
          <cell r="Y2604">
            <v>1737000</v>
          </cell>
          <cell r="Z2604">
            <v>1426000</v>
          </cell>
          <cell r="AA2604">
            <v>1036000</v>
          </cell>
          <cell r="AB2604">
            <v>1509123</v>
          </cell>
          <cell r="AC2604">
            <v>1558656</v>
          </cell>
          <cell r="AD2604" t="str">
            <v>∆</v>
          </cell>
          <cell r="AE2604">
            <v>49533</v>
          </cell>
        </row>
        <row r="2605">
          <cell r="W2605" t="str">
            <v>NET</v>
          </cell>
          <cell r="X2605">
            <v>-196000</v>
          </cell>
          <cell r="Y2605">
            <v>-185000</v>
          </cell>
          <cell r="Z2605">
            <v>22000</v>
          </cell>
          <cell r="AA2605">
            <v>-652000</v>
          </cell>
          <cell r="AB2605">
            <v>647150</v>
          </cell>
          <cell r="AC2605">
            <v>-206</v>
          </cell>
          <cell r="AD2605" t="str">
            <v>∆</v>
          </cell>
          <cell r="AE2605">
            <v>-647356</v>
          </cell>
        </row>
        <row r="2606">
          <cell r="AB2606" t="str">
            <v/>
          </cell>
          <cell r="AC2606" t="str">
            <v/>
          </cell>
          <cell r="AD2606" t="str">
            <v>∆</v>
          </cell>
        </row>
        <row r="2607">
          <cell r="V2607" t="str">
            <v>[200] RECREATION : NON DEPARTMENTAL : NON DIVISIONAL</v>
          </cell>
          <cell r="AB2607" t="str">
            <v/>
          </cell>
          <cell r="AC2607" t="str">
            <v/>
          </cell>
          <cell r="AD2607" t="str">
            <v>∆</v>
          </cell>
        </row>
        <row r="2608">
          <cell r="V2608" t="str">
            <v>GENERAL : TRANSFERS</v>
          </cell>
          <cell r="AB2608" t="str">
            <v/>
          </cell>
          <cell r="AC2608" t="str">
            <v/>
          </cell>
          <cell r="AD2608" t="str">
            <v>∆</v>
          </cell>
        </row>
        <row r="2609">
          <cell r="V2609" t="str">
            <v>200.00.00.900-4900.01</v>
          </cell>
          <cell r="W2609" t="str">
            <v>Transfers In General Fund</v>
          </cell>
          <cell r="X2609">
            <v>0</v>
          </cell>
          <cell r="Y2609">
            <v>0</v>
          </cell>
          <cell r="Z2609">
            <v>425000</v>
          </cell>
          <cell r="AA2609">
            <v>0</v>
          </cell>
          <cell r="AB2609">
            <v>1307823</v>
          </cell>
          <cell r="AC2609">
            <v>710000</v>
          </cell>
          <cell r="AD2609" t="str">
            <v>∆</v>
          </cell>
          <cell r="AE2609">
            <v>-597823</v>
          </cell>
        </row>
        <row r="2610">
          <cell r="W2610" t="str">
            <v>TOTAL : TRANSFERS</v>
          </cell>
          <cell r="X2610">
            <v>0</v>
          </cell>
          <cell r="Y2610">
            <v>0</v>
          </cell>
          <cell r="Z2610">
            <v>425000</v>
          </cell>
          <cell r="AA2610">
            <v>0</v>
          </cell>
          <cell r="AB2610">
            <v>1307823</v>
          </cell>
          <cell r="AC2610">
            <v>710000</v>
          </cell>
          <cell r="AD2610" t="str">
            <v>∆</v>
          </cell>
          <cell r="AE2610">
            <v>-597823</v>
          </cell>
        </row>
        <row r="2611">
          <cell r="AB2611" t="str">
            <v/>
          </cell>
          <cell r="AC2611" t="str">
            <v/>
          </cell>
          <cell r="AD2611" t="str">
            <v>∆</v>
          </cell>
        </row>
        <row r="2612">
          <cell r="V2612" t="str">
            <v>[200] RECREATION : RECREATION &amp; COMMUNITY SERVICES : RECREATION</v>
          </cell>
        </row>
        <row r="2613">
          <cell r="V2613" t="str">
            <v>RECREATION SERVICES : CHARGES FOR SERVICES</v>
          </cell>
          <cell r="AB2613" t="str">
            <v/>
          </cell>
          <cell r="AC2613" t="str">
            <v/>
          </cell>
          <cell r="AD2613" t="str">
            <v>∆</v>
          </cell>
        </row>
        <row r="2614">
          <cell r="V2614" t="str">
            <v>200.20.20.300-4580.02</v>
          </cell>
          <cell r="W2614" t="str">
            <v>Charges for Services-Recreation/Youth Coed Flag Football</v>
          </cell>
          <cell r="X2614">
            <v>7000</v>
          </cell>
          <cell r="Y2614">
            <v>5000</v>
          </cell>
          <cell r="Z2614">
            <v>6000</v>
          </cell>
          <cell r="AA2614">
            <v>2000</v>
          </cell>
          <cell r="AB2614">
            <v>13000</v>
          </cell>
          <cell r="AC2614">
            <v>13000</v>
          </cell>
          <cell r="AD2614" t="str">
            <v>∆</v>
          </cell>
          <cell r="AE2614">
            <v>0</v>
          </cell>
        </row>
        <row r="2615">
          <cell r="V2615" t="str">
            <v>200.20.20.300-4580.03</v>
          </cell>
          <cell r="W2615" t="str">
            <v>Charges for Services-Recreation/Youth Coed Basketball</v>
          </cell>
          <cell r="X2615">
            <v>54000</v>
          </cell>
          <cell r="Y2615">
            <v>58000</v>
          </cell>
          <cell r="Z2615">
            <v>62000</v>
          </cell>
          <cell r="AA2615">
            <v>7000</v>
          </cell>
          <cell r="AB2615">
            <v>58000</v>
          </cell>
          <cell r="AC2615">
            <v>58000</v>
          </cell>
          <cell r="AD2615" t="str">
            <v>∆</v>
          </cell>
          <cell r="AE2615">
            <v>0</v>
          </cell>
        </row>
        <row r="2616">
          <cell r="V2616" t="str">
            <v>200.20.20.300-4580.04</v>
          </cell>
          <cell r="W2616" t="str">
            <v>Charges for Services-Recreation/Youth Coed Baseball/Softball</v>
          </cell>
          <cell r="X2616">
            <v>9000</v>
          </cell>
          <cell r="Y2616">
            <v>9000</v>
          </cell>
          <cell r="Z2616">
            <v>1000</v>
          </cell>
          <cell r="AA2616">
            <v>6000</v>
          </cell>
          <cell r="AB2616">
            <v>8500</v>
          </cell>
          <cell r="AC2616">
            <v>8500</v>
          </cell>
          <cell r="AD2616" t="str">
            <v>∆</v>
          </cell>
          <cell r="AE2616">
            <v>0</v>
          </cell>
        </row>
        <row r="2617">
          <cell r="V2617" t="str">
            <v>200.20.20.300-4580.05</v>
          </cell>
          <cell r="W2617" t="str">
            <v>Charges for Services-Recreation/Youth Girls Softball</v>
          </cell>
          <cell r="X2617">
            <v>0</v>
          </cell>
          <cell r="Y2617">
            <v>0</v>
          </cell>
          <cell r="Z2617">
            <v>0</v>
          </cell>
          <cell r="AA2617">
            <v>0</v>
          </cell>
          <cell r="AB2617">
            <v>0</v>
          </cell>
          <cell r="AC2617">
            <v>0</v>
          </cell>
          <cell r="AD2617" t="str">
            <v>∆</v>
          </cell>
          <cell r="AE2617">
            <v>0</v>
          </cell>
        </row>
        <row r="2618">
          <cell r="V2618" t="str">
            <v>200.20.20.300-4580.06</v>
          </cell>
          <cell r="W2618" t="str">
            <v>Charges for Services-Recreation/Youth Coed Basketball Camp</v>
          </cell>
          <cell r="X2618">
            <v>8000</v>
          </cell>
          <cell r="Y2618">
            <v>7000</v>
          </cell>
          <cell r="Z2618">
            <v>2000</v>
          </cell>
          <cell r="AA2618">
            <v>0</v>
          </cell>
          <cell r="AB2618">
            <v>7200</v>
          </cell>
          <cell r="AC2618">
            <v>7200</v>
          </cell>
          <cell r="AD2618" t="str">
            <v>∆</v>
          </cell>
          <cell r="AE2618">
            <v>0</v>
          </cell>
        </row>
        <row r="2619">
          <cell r="V2619" t="str">
            <v>200.20.20.300-4580.07</v>
          </cell>
          <cell r="W2619" t="str">
            <v>Charges for Services-Recreation/Youth Coed Soccer &amp; Kickball</v>
          </cell>
          <cell r="X2619">
            <v>11000</v>
          </cell>
          <cell r="Y2619">
            <v>12000</v>
          </cell>
          <cell r="Z2619">
            <v>5000</v>
          </cell>
          <cell r="AA2619">
            <v>9000</v>
          </cell>
          <cell r="AB2619">
            <v>10250</v>
          </cell>
          <cell r="AC2619">
            <v>10250</v>
          </cell>
          <cell r="AD2619" t="str">
            <v>∆</v>
          </cell>
          <cell r="AE2619">
            <v>0</v>
          </cell>
        </row>
        <row r="2620">
          <cell r="V2620" t="str">
            <v>200.20.20.300-4580.08</v>
          </cell>
          <cell r="W2620" t="str">
            <v>Charges for Services-Recreation/Youth Coed Volleyball Camp</v>
          </cell>
          <cell r="X2620">
            <v>0</v>
          </cell>
          <cell r="Y2620">
            <v>0</v>
          </cell>
          <cell r="Z2620">
            <v>0</v>
          </cell>
          <cell r="AA2620">
            <v>0</v>
          </cell>
          <cell r="AB2620">
            <v>0</v>
          </cell>
          <cell r="AC2620">
            <v>0</v>
          </cell>
          <cell r="AD2620" t="str">
            <v>∆</v>
          </cell>
          <cell r="AE2620">
            <v>0</v>
          </cell>
        </row>
        <row r="2621">
          <cell r="V2621" t="str">
            <v>200.20.20.300-4580.11</v>
          </cell>
          <cell r="W2621" t="str">
            <v>Charges for Services-Recreation/Youth Pilot Expansion Programs</v>
          </cell>
          <cell r="X2621">
            <v>5000</v>
          </cell>
          <cell r="Y2621">
            <v>5000</v>
          </cell>
          <cell r="Z2621">
            <v>1000</v>
          </cell>
          <cell r="AA2621">
            <v>4000</v>
          </cell>
          <cell r="AB2621">
            <v>3500</v>
          </cell>
          <cell r="AC2621">
            <v>3500</v>
          </cell>
          <cell r="AD2621" t="str">
            <v>∆</v>
          </cell>
          <cell r="AE2621">
            <v>0</v>
          </cell>
        </row>
        <row r="2622">
          <cell r="V2622" t="str">
            <v>200.20.20.300-4580.12</v>
          </cell>
          <cell r="W2622" t="str">
            <v>Charges for Services-Recreation/Youth Arts &amp; Crafts</v>
          </cell>
          <cell r="X2622">
            <v>6000</v>
          </cell>
          <cell r="Y2622">
            <v>7000</v>
          </cell>
          <cell r="Z2622">
            <v>2000</v>
          </cell>
          <cell r="AA2622">
            <v>2000</v>
          </cell>
          <cell r="AB2622">
            <v>4500</v>
          </cell>
          <cell r="AC2622">
            <v>4500</v>
          </cell>
          <cell r="AD2622" t="str">
            <v>∆</v>
          </cell>
          <cell r="AE2622">
            <v>0</v>
          </cell>
        </row>
        <row r="2623">
          <cell r="V2623" t="str">
            <v>200.20.20.300-4580.13</v>
          </cell>
          <cell r="W2623" t="str">
            <v>Charges for Services-Recreation/Youth Gymnastics</v>
          </cell>
          <cell r="X2623">
            <v>14000</v>
          </cell>
          <cell r="Y2623">
            <v>18000</v>
          </cell>
          <cell r="Z2623">
            <v>14000</v>
          </cell>
          <cell r="AA2623">
            <v>0</v>
          </cell>
          <cell r="AB2623">
            <v>14500</v>
          </cell>
          <cell r="AC2623">
            <v>14500</v>
          </cell>
          <cell r="AD2623" t="str">
            <v>∆</v>
          </cell>
          <cell r="AE2623">
            <v>0</v>
          </cell>
        </row>
        <row r="2624">
          <cell r="V2624" t="str">
            <v>200.20.20.300-4580.14</v>
          </cell>
          <cell r="W2624" t="str">
            <v>Charges for Services-Recreation/Youth Martial Arts</v>
          </cell>
          <cell r="X2624">
            <v>7000</v>
          </cell>
          <cell r="Y2624">
            <v>11000</v>
          </cell>
          <cell r="Z2624">
            <v>5000</v>
          </cell>
          <cell r="AA2624">
            <v>0</v>
          </cell>
          <cell r="AB2624">
            <v>5500</v>
          </cell>
          <cell r="AC2624">
            <v>5500</v>
          </cell>
          <cell r="AD2624" t="str">
            <v>∆</v>
          </cell>
          <cell r="AE2624">
            <v>0</v>
          </cell>
        </row>
        <row r="2625">
          <cell r="V2625" t="str">
            <v>200.20.20.300-4580.15</v>
          </cell>
          <cell r="W2625" t="str">
            <v>Charges for Services-Recreation/Youth Cheerleading</v>
          </cell>
          <cell r="X2625">
            <v>2000</v>
          </cell>
          <cell r="Y2625">
            <v>2000</v>
          </cell>
          <cell r="Z2625">
            <v>2000</v>
          </cell>
          <cell r="AA2625">
            <v>0</v>
          </cell>
          <cell r="AB2625">
            <v>1500</v>
          </cell>
          <cell r="AC2625">
            <v>1500</v>
          </cell>
          <cell r="AD2625" t="str">
            <v>∆</v>
          </cell>
          <cell r="AE2625">
            <v>0</v>
          </cell>
        </row>
        <row r="2626">
          <cell r="V2626" t="str">
            <v>200.20.20.300-4580.16</v>
          </cell>
          <cell r="W2626" t="str">
            <v>Charges for Services-Recreation/Youth Tennis</v>
          </cell>
          <cell r="X2626">
            <v>10000</v>
          </cell>
          <cell r="Y2626">
            <v>11000</v>
          </cell>
          <cell r="Z2626">
            <v>7000</v>
          </cell>
          <cell r="AA2626">
            <v>3000</v>
          </cell>
          <cell r="AB2626">
            <v>10000</v>
          </cell>
          <cell r="AC2626">
            <v>10000</v>
          </cell>
          <cell r="AD2626" t="str">
            <v>∆</v>
          </cell>
          <cell r="AE2626">
            <v>0</v>
          </cell>
        </row>
        <row r="2627">
          <cell r="V2627" t="str">
            <v>200.20.20.300-4580.17</v>
          </cell>
          <cell r="W2627" t="str">
            <v>Charges for Services-Recreation/Youth Dance</v>
          </cell>
          <cell r="X2627">
            <v>7000</v>
          </cell>
          <cell r="Y2627">
            <v>4000</v>
          </cell>
          <cell r="Z2627">
            <v>2000</v>
          </cell>
          <cell r="AA2627">
            <v>0</v>
          </cell>
          <cell r="AB2627">
            <v>5000</v>
          </cell>
          <cell r="AC2627">
            <v>5000</v>
          </cell>
          <cell r="AD2627" t="str">
            <v>∆</v>
          </cell>
          <cell r="AE2627">
            <v>0</v>
          </cell>
        </row>
        <row r="2628">
          <cell r="V2628" t="str">
            <v>200.20.20.300-4580.18</v>
          </cell>
          <cell r="W2628" t="str">
            <v>Charges for Services-Recreation/Youth Baton</v>
          </cell>
          <cell r="X2628">
            <v>2000</v>
          </cell>
          <cell r="Y2628">
            <v>2000</v>
          </cell>
          <cell r="Z2628">
            <v>3000</v>
          </cell>
          <cell r="AA2628">
            <v>2000</v>
          </cell>
          <cell r="AB2628">
            <v>3000</v>
          </cell>
          <cell r="AC2628">
            <v>3000</v>
          </cell>
          <cell r="AD2628" t="str">
            <v>∆</v>
          </cell>
          <cell r="AE2628">
            <v>0</v>
          </cell>
        </row>
        <row r="2629">
          <cell r="V2629" t="str">
            <v>200.20.20.300-4580.19</v>
          </cell>
          <cell r="W2629" t="str">
            <v>Charges for Services-Recreation/Youth Academic Programs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 t="str">
            <v>∆</v>
          </cell>
          <cell r="AE2629">
            <v>0</v>
          </cell>
        </row>
        <row r="2630">
          <cell r="V2630" t="str">
            <v>200.20.20.300-4580.20</v>
          </cell>
          <cell r="W2630" t="str">
            <v>Charges for Services-Recreation/Youth Performing Arts</v>
          </cell>
          <cell r="X2630">
            <v>0</v>
          </cell>
          <cell r="Y2630">
            <v>0</v>
          </cell>
          <cell r="Z2630">
            <v>0</v>
          </cell>
          <cell r="AA2630">
            <v>0</v>
          </cell>
          <cell r="AB2630">
            <v>0</v>
          </cell>
          <cell r="AC2630">
            <v>0</v>
          </cell>
          <cell r="AD2630" t="str">
            <v>∆</v>
          </cell>
          <cell r="AE2630">
            <v>0</v>
          </cell>
        </row>
        <row r="2631">
          <cell r="V2631" t="str">
            <v>200.20.20.300-4580.23</v>
          </cell>
          <cell r="W2631" t="str">
            <v>Charges for Services-Recreation/Youth Cooking</v>
          </cell>
          <cell r="X2631">
            <v>3000</v>
          </cell>
          <cell r="Y2631">
            <v>4000</v>
          </cell>
          <cell r="Z2631">
            <v>3000</v>
          </cell>
          <cell r="AA2631">
            <v>0</v>
          </cell>
          <cell r="AB2631">
            <v>3500</v>
          </cell>
          <cell r="AC2631">
            <v>3500</v>
          </cell>
          <cell r="AD2631" t="str">
            <v>∆</v>
          </cell>
          <cell r="AE2631">
            <v>0</v>
          </cell>
        </row>
        <row r="2632">
          <cell r="V2632" t="str">
            <v>200.20.20.300-4580.24</v>
          </cell>
          <cell r="W2632" t="str">
            <v>Charges for Services-Recreation/Youth Music</v>
          </cell>
          <cell r="X2632">
            <v>2000</v>
          </cell>
          <cell r="Y2632">
            <v>2000</v>
          </cell>
          <cell r="Z2632">
            <v>1000</v>
          </cell>
          <cell r="AA2632">
            <v>0</v>
          </cell>
          <cell r="AB2632">
            <v>1800</v>
          </cell>
          <cell r="AC2632">
            <v>1800</v>
          </cell>
          <cell r="AD2632" t="str">
            <v>∆</v>
          </cell>
          <cell r="AE2632">
            <v>0</v>
          </cell>
        </row>
        <row r="2633">
          <cell r="V2633" t="str">
            <v>200.20.20.300-4580.25</v>
          </cell>
          <cell r="W2633" t="str">
            <v>Charges for Services-Recreation/Youth Recreation Leadership</v>
          </cell>
          <cell r="X2633">
            <v>9000</v>
          </cell>
          <cell r="Y2633">
            <v>18000</v>
          </cell>
          <cell r="Z2633">
            <v>20000</v>
          </cell>
          <cell r="AA2633">
            <v>1000</v>
          </cell>
          <cell r="AB2633">
            <v>12500</v>
          </cell>
          <cell r="AC2633">
            <v>12500</v>
          </cell>
          <cell r="AD2633" t="str">
            <v>∆</v>
          </cell>
          <cell r="AE2633">
            <v>0</v>
          </cell>
        </row>
        <row r="2634">
          <cell r="V2634" t="str">
            <v>200.20.20.300-4580.26</v>
          </cell>
          <cell r="W2634" t="str">
            <v>Charges for Services-Recreation/Youth Health &amp; Safety</v>
          </cell>
          <cell r="X2634">
            <v>2000</v>
          </cell>
          <cell r="Y2634">
            <v>2000</v>
          </cell>
          <cell r="Z2634">
            <v>1000</v>
          </cell>
          <cell r="AA2634">
            <v>0</v>
          </cell>
          <cell r="AB2634">
            <v>2000</v>
          </cell>
          <cell r="AC2634">
            <v>2000</v>
          </cell>
          <cell r="AD2634" t="str">
            <v>∆</v>
          </cell>
          <cell r="AE2634">
            <v>0</v>
          </cell>
        </row>
        <row r="2635">
          <cell r="V2635" t="str">
            <v>200.20.20.300-4580.29</v>
          </cell>
          <cell r="W2635" t="str">
            <v>Charges for Services-Recreation/Youth Golf</v>
          </cell>
          <cell r="X2635">
            <v>1000</v>
          </cell>
          <cell r="Y2635">
            <v>0</v>
          </cell>
          <cell r="Z2635">
            <v>0</v>
          </cell>
          <cell r="AA2635">
            <v>0</v>
          </cell>
          <cell r="AB2635">
            <v>0</v>
          </cell>
          <cell r="AC2635">
            <v>0</v>
          </cell>
          <cell r="AD2635" t="str">
            <v>∆</v>
          </cell>
          <cell r="AE2635">
            <v>0</v>
          </cell>
        </row>
        <row r="2636">
          <cell r="V2636" t="str">
            <v>200.20.20.300-4580.30</v>
          </cell>
          <cell r="W2636" t="str">
            <v>Charges for Services-Recreation/Youth Exercise &amp; Fitness</v>
          </cell>
          <cell r="X2636">
            <v>5000</v>
          </cell>
          <cell r="Y2636">
            <v>7000</v>
          </cell>
          <cell r="Z2636">
            <v>4000</v>
          </cell>
          <cell r="AA2636">
            <v>0</v>
          </cell>
          <cell r="AB2636">
            <v>5500</v>
          </cell>
          <cell r="AC2636">
            <v>5500</v>
          </cell>
          <cell r="AD2636" t="str">
            <v>∆</v>
          </cell>
          <cell r="AE2636">
            <v>0</v>
          </cell>
        </row>
        <row r="2637">
          <cell r="V2637" t="str">
            <v>200.20.20.300-4581.01</v>
          </cell>
          <cell r="W2637" t="str">
            <v>Charges for Services-Recreation/Adult Men's Basketball</v>
          </cell>
          <cell r="X2637">
            <v>14000</v>
          </cell>
          <cell r="Y2637">
            <v>16000</v>
          </cell>
          <cell r="Z2637">
            <v>18000</v>
          </cell>
          <cell r="AA2637">
            <v>0</v>
          </cell>
          <cell r="AB2637">
            <v>8000</v>
          </cell>
          <cell r="AC2637">
            <v>8000</v>
          </cell>
          <cell r="AD2637" t="str">
            <v>∆</v>
          </cell>
          <cell r="AE2637">
            <v>0</v>
          </cell>
        </row>
        <row r="2638">
          <cell r="V2638" t="str">
            <v>200.20.20.300-4581.03</v>
          </cell>
          <cell r="W2638" t="str">
            <v>Charges for Services-Recreation/Adult Softball Tournament</v>
          </cell>
          <cell r="X2638">
            <v>0</v>
          </cell>
          <cell r="Y2638">
            <v>0</v>
          </cell>
          <cell r="Z2638">
            <v>0</v>
          </cell>
          <cell r="AA2638">
            <v>0</v>
          </cell>
          <cell r="AB2638">
            <v>0</v>
          </cell>
          <cell r="AC2638">
            <v>0</v>
          </cell>
          <cell r="AD2638" t="str">
            <v>∆</v>
          </cell>
          <cell r="AE2638">
            <v>0</v>
          </cell>
        </row>
        <row r="2639">
          <cell r="V2639" t="str">
            <v>200.20.20.300-4581.09</v>
          </cell>
          <cell r="W2639" t="str">
            <v>Charges for Services-Recreation/Adult Golf</v>
          </cell>
          <cell r="X2639">
            <v>2000</v>
          </cell>
          <cell r="Y2639">
            <v>1000</v>
          </cell>
          <cell r="Z2639">
            <v>0</v>
          </cell>
          <cell r="AA2639">
            <v>0</v>
          </cell>
          <cell r="AB2639">
            <v>1500</v>
          </cell>
          <cell r="AC2639">
            <v>1500</v>
          </cell>
          <cell r="AD2639" t="str">
            <v>∆</v>
          </cell>
          <cell r="AE2639">
            <v>0</v>
          </cell>
        </row>
        <row r="2640">
          <cell r="V2640" t="str">
            <v>200.20.20.300-4581.10</v>
          </cell>
          <cell r="W2640" t="str">
            <v>Charges for Services-Recreation/Adult Dog Obedience</v>
          </cell>
          <cell r="X2640">
            <v>10000</v>
          </cell>
          <cell r="Y2640">
            <v>7000</v>
          </cell>
          <cell r="Z2640">
            <v>3000</v>
          </cell>
          <cell r="AA2640">
            <v>11000</v>
          </cell>
          <cell r="AB2640">
            <v>7000</v>
          </cell>
          <cell r="AC2640">
            <v>7000</v>
          </cell>
          <cell r="AD2640" t="str">
            <v>∆</v>
          </cell>
          <cell r="AE2640">
            <v>0</v>
          </cell>
        </row>
        <row r="2641">
          <cell r="V2641" t="str">
            <v>200.20.20.300-4581.11</v>
          </cell>
          <cell r="W2641" t="str">
            <v>Charges for Services-Recreation/Adult Tennis</v>
          </cell>
          <cell r="X2641">
            <v>0</v>
          </cell>
          <cell r="Y2641">
            <v>0</v>
          </cell>
          <cell r="Z2641">
            <v>0</v>
          </cell>
          <cell r="AA2641">
            <v>0</v>
          </cell>
          <cell r="AB2641">
            <v>0</v>
          </cell>
          <cell r="AC2641">
            <v>0</v>
          </cell>
          <cell r="AD2641" t="str">
            <v>∆</v>
          </cell>
          <cell r="AE2641">
            <v>0</v>
          </cell>
        </row>
        <row r="2642">
          <cell r="V2642" t="str">
            <v>200.20.20.300-4581.12</v>
          </cell>
          <cell r="W2642" t="str">
            <v>Charges for Services-Recreation/Adult Exercise &amp; Fitness</v>
          </cell>
          <cell r="X2642">
            <v>4000</v>
          </cell>
          <cell r="Y2642">
            <v>4000</v>
          </cell>
          <cell r="Z2642">
            <v>3000</v>
          </cell>
          <cell r="AA2642">
            <v>2000</v>
          </cell>
          <cell r="AB2642">
            <v>3000</v>
          </cell>
          <cell r="AC2642">
            <v>3000</v>
          </cell>
          <cell r="AD2642" t="str">
            <v>∆</v>
          </cell>
          <cell r="AE2642">
            <v>0</v>
          </cell>
        </row>
        <row r="2643">
          <cell r="V2643" t="str">
            <v>200.20.20.300-4581.14</v>
          </cell>
          <cell r="W2643" t="str">
            <v>Charges for Services-Recreation/Adult Dance</v>
          </cell>
          <cell r="X2643">
            <v>1000</v>
          </cell>
          <cell r="Y2643">
            <v>0</v>
          </cell>
          <cell r="Z2643">
            <v>0</v>
          </cell>
          <cell r="AA2643">
            <v>0</v>
          </cell>
          <cell r="AB2643">
            <v>700</v>
          </cell>
          <cell r="AC2643">
            <v>700</v>
          </cell>
          <cell r="AD2643" t="str">
            <v>∆</v>
          </cell>
          <cell r="AE2643">
            <v>0</v>
          </cell>
        </row>
        <row r="2644">
          <cell r="V2644" t="str">
            <v>200.20.20.300-4581.15</v>
          </cell>
          <cell r="W2644" t="str">
            <v>Charges for Services-Recreation/Adult Health &amp; Safety</v>
          </cell>
          <cell r="X2644">
            <v>2000</v>
          </cell>
          <cell r="Y2644">
            <v>1000</v>
          </cell>
          <cell r="Z2644">
            <v>0</v>
          </cell>
          <cell r="AA2644">
            <v>0</v>
          </cell>
          <cell r="AB2644">
            <v>700</v>
          </cell>
          <cell r="AC2644">
            <v>700</v>
          </cell>
          <cell r="AD2644" t="str">
            <v>∆</v>
          </cell>
          <cell r="AE2644">
            <v>0</v>
          </cell>
        </row>
        <row r="2645">
          <cell r="V2645" t="str">
            <v>200.20.20.300-4581.16</v>
          </cell>
          <cell r="W2645" t="str">
            <v>Charges for Services-Recreation/Adult Pilot Expansion Programs</v>
          </cell>
          <cell r="X2645">
            <v>3000</v>
          </cell>
          <cell r="Y2645">
            <v>14000</v>
          </cell>
          <cell r="Z2645">
            <v>6000</v>
          </cell>
          <cell r="AA2645">
            <v>0</v>
          </cell>
          <cell r="AB2645">
            <v>6500</v>
          </cell>
          <cell r="AC2645">
            <v>6500</v>
          </cell>
          <cell r="AD2645" t="str">
            <v>∆</v>
          </cell>
          <cell r="AE2645">
            <v>0</v>
          </cell>
        </row>
        <row r="2646">
          <cell r="V2646" t="str">
            <v>200.20.20.300-4582.01</v>
          </cell>
          <cell r="W2646" t="str">
            <v>Charges for Services-Recreation/Aquatics Pool Admission</v>
          </cell>
          <cell r="X2646">
            <v>15000</v>
          </cell>
          <cell r="Y2646">
            <v>13000</v>
          </cell>
          <cell r="Z2646">
            <v>9000</v>
          </cell>
          <cell r="AA2646">
            <v>3000</v>
          </cell>
          <cell r="AB2646">
            <v>13000</v>
          </cell>
          <cell r="AC2646">
            <v>13000</v>
          </cell>
          <cell r="AD2646" t="str">
            <v>∆</v>
          </cell>
          <cell r="AE2646">
            <v>0</v>
          </cell>
        </row>
        <row r="2647">
          <cell r="V2647" t="str">
            <v>200.20.20.300-4582.02</v>
          </cell>
          <cell r="W2647" t="str">
            <v>Charges for Services-Recreation/Aquatics Swim Passes</v>
          </cell>
          <cell r="X2647">
            <v>2000</v>
          </cell>
          <cell r="Y2647">
            <v>3000</v>
          </cell>
          <cell r="Z2647">
            <v>0</v>
          </cell>
          <cell r="AA2647">
            <v>0</v>
          </cell>
          <cell r="AB2647">
            <v>0</v>
          </cell>
          <cell r="AC2647">
            <v>0</v>
          </cell>
          <cell r="AD2647" t="str">
            <v>∆</v>
          </cell>
          <cell r="AE2647">
            <v>0</v>
          </cell>
        </row>
        <row r="2648">
          <cell r="V2648" t="str">
            <v>200.20.20.300-4582.03</v>
          </cell>
          <cell r="W2648" t="str">
            <v>Charges for Services-Recreation/Aquatics Pool Rental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300</v>
          </cell>
          <cell r="AC2648">
            <v>300</v>
          </cell>
          <cell r="AD2648" t="str">
            <v>∆</v>
          </cell>
          <cell r="AE2648">
            <v>0</v>
          </cell>
        </row>
        <row r="2649">
          <cell r="V2649" t="str">
            <v>200.20.20.300-4582.04</v>
          </cell>
          <cell r="W2649" t="str">
            <v>Charges for Services-Recreation/Aquatics Swim Lessons</v>
          </cell>
          <cell r="X2649">
            <v>108000</v>
          </cell>
          <cell r="Y2649">
            <v>134000</v>
          </cell>
          <cell r="Z2649">
            <v>51000</v>
          </cell>
          <cell r="AA2649">
            <v>67000</v>
          </cell>
          <cell r="AB2649">
            <v>80000</v>
          </cell>
          <cell r="AC2649">
            <v>80000</v>
          </cell>
          <cell r="AD2649" t="str">
            <v>∆</v>
          </cell>
          <cell r="AE2649">
            <v>0</v>
          </cell>
        </row>
        <row r="2650">
          <cell r="V2650" t="str">
            <v>200.20.20.300-4582.06</v>
          </cell>
          <cell r="W2650" t="str">
            <v>Charges for Services-Recreation/Aquatics Swim Team</v>
          </cell>
          <cell r="X2650">
            <v>18000</v>
          </cell>
          <cell r="Y2650">
            <v>25000</v>
          </cell>
          <cell r="Z2650">
            <v>0</v>
          </cell>
          <cell r="AA2650">
            <v>23000</v>
          </cell>
          <cell r="AB2650">
            <v>20000</v>
          </cell>
          <cell r="AC2650">
            <v>20000</v>
          </cell>
          <cell r="AD2650" t="str">
            <v>∆</v>
          </cell>
          <cell r="AE2650">
            <v>0</v>
          </cell>
        </row>
        <row r="2651">
          <cell r="V2651" t="str">
            <v>200.20.20.300-4582.07</v>
          </cell>
          <cell r="W2651" t="str">
            <v>Charges for Services-Recreation/Aquatics Scuba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0</v>
          </cell>
          <cell r="AD2651" t="str">
            <v>∆</v>
          </cell>
          <cell r="AE2651">
            <v>0</v>
          </cell>
        </row>
        <row r="2652">
          <cell r="V2652" t="str">
            <v>200.20.20.300-4582.08</v>
          </cell>
          <cell r="W2652" t="str">
            <v>Charges for Services-Recreation/Aquatics Health &amp; Safety</v>
          </cell>
          <cell r="X2652">
            <v>3000</v>
          </cell>
          <cell r="Y2652">
            <v>7000</v>
          </cell>
          <cell r="Z2652">
            <v>4000</v>
          </cell>
          <cell r="AA2652">
            <v>6000</v>
          </cell>
          <cell r="AB2652">
            <v>6000</v>
          </cell>
          <cell r="AC2652">
            <v>6000</v>
          </cell>
          <cell r="AD2652" t="str">
            <v>∆</v>
          </cell>
          <cell r="AE2652">
            <v>0</v>
          </cell>
        </row>
        <row r="2653">
          <cell r="V2653" t="str">
            <v>200.20.20.300-4583.02</v>
          </cell>
          <cell r="W2653" t="str">
            <v>Charges for Services-Recreation/Misc Programs Youth Day Camp</v>
          </cell>
          <cell r="X2653">
            <v>109000</v>
          </cell>
          <cell r="Y2653">
            <v>105000</v>
          </cell>
          <cell r="Z2653">
            <v>59000</v>
          </cell>
          <cell r="AA2653">
            <v>49000</v>
          </cell>
          <cell r="AB2653">
            <v>60000</v>
          </cell>
          <cell r="AC2653">
            <v>60000</v>
          </cell>
          <cell r="AD2653" t="str">
            <v>∆</v>
          </cell>
          <cell r="AE2653">
            <v>0</v>
          </cell>
        </row>
        <row r="2654">
          <cell r="V2654" t="str">
            <v>200.20.20.300-4583.03</v>
          </cell>
          <cell r="W2654" t="str">
            <v>Charges for Services-Recreation/Misc Programs Preschool Play Program</v>
          </cell>
          <cell r="X2654">
            <v>35000</v>
          </cell>
          <cell r="Y2654">
            <v>36000</v>
          </cell>
          <cell r="Z2654">
            <v>22000</v>
          </cell>
          <cell r="AA2654">
            <v>9000</v>
          </cell>
          <cell r="AB2654">
            <v>25000</v>
          </cell>
          <cell r="AC2654">
            <v>25000</v>
          </cell>
          <cell r="AD2654" t="str">
            <v>∆</v>
          </cell>
          <cell r="AE2654">
            <v>0</v>
          </cell>
        </row>
        <row r="2655">
          <cell r="V2655" t="str">
            <v>200.20.20.300-4583.04</v>
          </cell>
          <cell r="W2655" t="str">
            <v>Charges for Services-Recreation/Misc Programs After School Program</v>
          </cell>
          <cell r="X2655">
            <v>566000</v>
          </cell>
          <cell r="Y2655">
            <v>639000</v>
          </cell>
          <cell r="Z2655">
            <v>598000</v>
          </cell>
          <cell r="AA2655">
            <v>129000</v>
          </cell>
          <cell r="AB2655">
            <v>350000</v>
          </cell>
          <cell r="AC2655">
            <v>350000</v>
          </cell>
          <cell r="AD2655" t="str">
            <v>∆</v>
          </cell>
          <cell r="AE2655">
            <v>0</v>
          </cell>
        </row>
        <row r="2656">
          <cell r="V2656" t="str">
            <v>200.20.20.300-4583.05</v>
          </cell>
          <cell r="W2656" t="str">
            <v>Charges for Services-Recreation/Misc Programs Youth Themed Parties</v>
          </cell>
          <cell r="X2656">
            <v>0</v>
          </cell>
          <cell r="Y2656">
            <v>0</v>
          </cell>
          <cell r="Z2656">
            <v>0</v>
          </cell>
          <cell r="AA2656">
            <v>0</v>
          </cell>
          <cell r="AB2656">
            <v>0</v>
          </cell>
          <cell r="AC2656">
            <v>0</v>
          </cell>
          <cell r="AD2656" t="str">
            <v>∆</v>
          </cell>
          <cell r="AE2656">
            <v>0</v>
          </cell>
        </row>
        <row r="2657">
          <cell r="V2657" t="str">
            <v>200.20.20.300-4583.06</v>
          </cell>
          <cell r="W2657" t="str">
            <v>Charges for Services-Recreation/Misc Programs Open Gym</v>
          </cell>
          <cell r="X2657">
            <v>4000</v>
          </cell>
          <cell r="Y2657">
            <v>4000</v>
          </cell>
          <cell r="Z2657">
            <v>2000</v>
          </cell>
          <cell r="AA2657">
            <v>0</v>
          </cell>
          <cell r="AB2657">
            <v>0</v>
          </cell>
          <cell r="AC2657">
            <v>0</v>
          </cell>
          <cell r="AD2657" t="str">
            <v>∆</v>
          </cell>
          <cell r="AE2657">
            <v>0</v>
          </cell>
        </row>
        <row r="2658">
          <cell r="V2658" t="str">
            <v>200.20.20.300-4584.01</v>
          </cell>
          <cell r="W2658" t="str">
            <v>Charges for Services-Recreation/General Revenue Concessions</v>
          </cell>
          <cell r="X2658">
            <v>2000</v>
          </cell>
          <cell r="Y2658">
            <v>0</v>
          </cell>
          <cell r="Z2658">
            <v>0</v>
          </cell>
          <cell r="AA2658">
            <v>0</v>
          </cell>
          <cell r="AB2658">
            <v>0</v>
          </cell>
          <cell r="AC2658">
            <v>0</v>
          </cell>
          <cell r="AD2658" t="str">
            <v>∆</v>
          </cell>
          <cell r="AE2658">
            <v>0</v>
          </cell>
        </row>
        <row r="2659">
          <cell r="V2659" t="str">
            <v>200.20.20.300-4584.04</v>
          </cell>
          <cell r="W2659" t="str">
            <v>Charges for Services-Recreation/General Revenue Equipment Rental</v>
          </cell>
          <cell r="X2659">
            <v>0</v>
          </cell>
          <cell r="Y2659">
            <v>0</v>
          </cell>
          <cell r="Z2659">
            <v>0</v>
          </cell>
          <cell r="AA2659">
            <v>0</v>
          </cell>
          <cell r="AB2659">
            <v>0</v>
          </cell>
          <cell r="AC2659">
            <v>0</v>
          </cell>
          <cell r="AD2659" t="str">
            <v>∆</v>
          </cell>
          <cell r="AE2659">
            <v>0</v>
          </cell>
        </row>
        <row r="2660">
          <cell r="V2660" t="str">
            <v>200.20.20.300-4584.05</v>
          </cell>
          <cell r="W2660" t="str">
            <v>Charges for Services-Recreation/General Revenue Miscellaneous Revenue</v>
          </cell>
          <cell r="X2660">
            <v>11000</v>
          </cell>
          <cell r="Y2660">
            <v>10000</v>
          </cell>
          <cell r="Z2660">
            <v>2000</v>
          </cell>
          <cell r="AA2660">
            <v>3000</v>
          </cell>
          <cell r="AB2660">
            <v>2000</v>
          </cell>
          <cell r="AC2660">
            <v>2000</v>
          </cell>
          <cell r="AD2660" t="str">
            <v>∆</v>
          </cell>
          <cell r="AE2660">
            <v>0</v>
          </cell>
        </row>
        <row r="2661">
          <cell r="V2661" t="str">
            <v>200.20.20.300-4584.06</v>
          </cell>
          <cell r="W2661" t="str">
            <v>Charges for Services-Recreation/General Revenue Agency Revenue</v>
          </cell>
          <cell r="X2661">
            <v>0</v>
          </cell>
          <cell r="Y2661">
            <v>0</v>
          </cell>
          <cell r="Z2661">
            <v>0</v>
          </cell>
          <cell r="AA2661">
            <v>0</v>
          </cell>
          <cell r="AB2661">
            <v>0</v>
          </cell>
          <cell r="AC2661">
            <v>0</v>
          </cell>
          <cell r="AD2661" t="str">
            <v>∆</v>
          </cell>
          <cell r="AE2661">
            <v>0</v>
          </cell>
        </row>
        <row r="2662">
          <cell r="V2662" t="str">
            <v>200.20.20.300-4584.08</v>
          </cell>
          <cell r="W2662" t="str">
            <v>Charges for Services-Recreation/General Revenue Facility Rental-Ballfield</v>
          </cell>
          <cell r="X2662">
            <v>71000</v>
          </cell>
          <cell r="Y2662">
            <v>113000</v>
          </cell>
          <cell r="Z2662">
            <v>80000</v>
          </cell>
          <cell r="AA2662">
            <v>43000</v>
          </cell>
          <cell r="AB2662">
            <v>80000</v>
          </cell>
          <cell r="AC2662">
            <v>80000</v>
          </cell>
          <cell r="AD2662" t="str">
            <v>∆</v>
          </cell>
          <cell r="AE2662">
            <v>0</v>
          </cell>
        </row>
        <row r="2663">
          <cell r="V2663" t="str">
            <v>200.20.20.300-4584.10</v>
          </cell>
          <cell r="W2663" t="str">
            <v>Charges for Services-Recreation/General Revenue Scholarship Donations</v>
          </cell>
          <cell r="X2663">
            <v>8000</v>
          </cell>
          <cell r="Y2663">
            <v>0</v>
          </cell>
          <cell r="Z2663">
            <v>0</v>
          </cell>
          <cell r="AA2663">
            <v>0</v>
          </cell>
          <cell r="AB2663">
            <v>10000</v>
          </cell>
          <cell r="AC2663">
            <v>10000</v>
          </cell>
          <cell r="AD2663" t="str">
            <v>∆</v>
          </cell>
          <cell r="AE2663">
            <v>0</v>
          </cell>
        </row>
        <row r="2664">
          <cell r="V2664" t="str">
            <v>200.20.20.300-4584.12</v>
          </cell>
          <cell r="W2664" t="str">
            <v>Charges for Services-Recreation/General Revenue MPRD Donations</v>
          </cell>
          <cell r="X2664">
            <v>-3000</v>
          </cell>
          <cell r="Y2664">
            <v>-1000</v>
          </cell>
          <cell r="Z2664">
            <v>0</v>
          </cell>
          <cell r="AA2664">
            <v>0</v>
          </cell>
          <cell r="AB2664">
            <v>0</v>
          </cell>
          <cell r="AC2664">
            <v>0</v>
          </cell>
          <cell r="AD2664" t="str">
            <v>∆</v>
          </cell>
          <cell r="AE2664">
            <v>0</v>
          </cell>
        </row>
        <row r="2665">
          <cell r="V2665" t="str">
            <v>200.20.20.300-4584.13</v>
          </cell>
          <cell r="W2665" t="str">
            <v>Charges for Services-Recreation/General Revenue Advertising</v>
          </cell>
          <cell r="X2665">
            <v>14000</v>
          </cell>
          <cell r="Y2665">
            <v>14000</v>
          </cell>
          <cell r="Z2665">
            <v>12000</v>
          </cell>
          <cell r="AA2665">
            <v>0</v>
          </cell>
          <cell r="AB2665">
            <v>5000</v>
          </cell>
          <cell r="AC2665">
            <v>5000</v>
          </cell>
          <cell r="AD2665" t="str">
            <v>∆</v>
          </cell>
          <cell r="AE2665">
            <v>0</v>
          </cell>
        </row>
        <row r="2666">
          <cell r="W2666" t="str">
            <v>TOTAL : CHARGES FOR SERVICES</v>
          </cell>
          <cell r="X2666">
            <v>1163000</v>
          </cell>
          <cell r="Y2666">
            <v>1329000</v>
          </cell>
          <cell r="Z2666">
            <v>1010000</v>
          </cell>
          <cell r="AA2666">
            <v>381000</v>
          </cell>
          <cell r="AB2666">
            <v>848450</v>
          </cell>
          <cell r="AC2666">
            <v>848450</v>
          </cell>
          <cell r="AD2666" t="str">
            <v>∆</v>
          </cell>
          <cell r="AE2666">
            <v>0</v>
          </cell>
        </row>
        <row r="2667">
          <cell r="AB2667" t="str">
            <v/>
          </cell>
          <cell r="AC2667" t="str">
            <v/>
          </cell>
          <cell r="AD2667" t="str">
            <v>∆</v>
          </cell>
        </row>
        <row r="2668">
          <cell r="V2668" t="str">
            <v>[200] RECREATION : RECREATION &amp; COMMUNITY SERVICES : COMMUNITY SERVICES</v>
          </cell>
        </row>
        <row r="2669">
          <cell r="V2669" t="str">
            <v>SPECIAL EVENTS : CHARGES FOR SERVICES</v>
          </cell>
          <cell r="AB2669" t="str">
            <v/>
          </cell>
          <cell r="AC2669" t="str">
            <v/>
          </cell>
          <cell r="AD2669" t="str">
            <v>∆</v>
          </cell>
        </row>
        <row r="2670">
          <cell r="V2670" t="str">
            <v>200.20.30.360-4583.01</v>
          </cell>
          <cell r="W2670" t="str">
            <v>Charges for Services-Recreation/Misc Programs Community Events</v>
          </cell>
          <cell r="X2670">
            <v>1000</v>
          </cell>
          <cell r="Y2670">
            <v>5000</v>
          </cell>
          <cell r="Z2670">
            <v>3000</v>
          </cell>
          <cell r="AA2670">
            <v>3000</v>
          </cell>
          <cell r="AB2670">
            <v>0</v>
          </cell>
          <cell r="AC2670">
            <v>0</v>
          </cell>
          <cell r="AD2670" t="str">
            <v>∆</v>
          </cell>
          <cell r="AE2670">
            <v>0</v>
          </cell>
        </row>
        <row r="2671">
          <cell r="V2671" t="str">
            <v>200.20.30.360-4583.08</v>
          </cell>
          <cell r="W2671" t="str">
            <v>Charges for Services-Recreation/Misc Programs 4th of July Contributions</v>
          </cell>
          <cell r="X2671">
            <v>22000</v>
          </cell>
          <cell r="Y2671">
            <v>7000</v>
          </cell>
          <cell r="Z2671">
            <v>7000</v>
          </cell>
          <cell r="AA2671">
            <v>0</v>
          </cell>
          <cell r="AB2671">
            <v>0</v>
          </cell>
          <cell r="AC2671">
            <v>0</v>
          </cell>
          <cell r="AD2671" t="str">
            <v>∆</v>
          </cell>
          <cell r="AE2671">
            <v>0</v>
          </cell>
        </row>
        <row r="2672">
          <cell r="V2672" t="str">
            <v>200.20.30.360-4584.09</v>
          </cell>
          <cell r="W2672" t="str">
            <v>Charges for Services-Recreation/General Revenue Facility Rental-Community Center</v>
          </cell>
          <cell r="X2672">
            <v>2000</v>
          </cell>
          <cell r="Y2672">
            <v>1000</v>
          </cell>
          <cell r="Z2672">
            <v>1000</v>
          </cell>
          <cell r="AA2672">
            <v>0</v>
          </cell>
          <cell r="AB2672">
            <v>0</v>
          </cell>
          <cell r="AC2672">
            <v>0</v>
          </cell>
          <cell r="AD2672" t="str">
            <v>∆</v>
          </cell>
          <cell r="AE2672">
            <v>0</v>
          </cell>
        </row>
        <row r="2673">
          <cell r="W2673" t="str">
            <v>TOTAL : CHARGES FOR SERVICES</v>
          </cell>
          <cell r="X2673">
            <v>25000</v>
          </cell>
          <cell r="Y2673">
            <v>13000</v>
          </cell>
          <cell r="Z2673">
            <v>11000</v>
          </cell>
          <cell r="AA2673">
            <v>3000</v>
          </cell>
          <cell r="AB2673">
            <v>0</v>
          </cell>
          <cell r="AC2673">
            <v>0</v>
          </cell>
          <cell r="AD2673" t="str">
            <v>∆</v>
          </cell>
          <cell r="AE2673">
            <v>0</v>
          </cell>
        </row>
        <row r="2675">
          <cell r="V2675" t="str">
            <v>[200] RECREATION : RECREATION &amp; COMMUNITY SERVICES : RECREATION</v>
          </cell>
          <cell r="AB2675" t="str">
            <v/>
          </cell>
          <cell r="AC2675" t="str">
            <v/>
          </cell>
          <cell r="AD2675" t="str">
            <v>∆</v>
          </cell>
        </row>
        <row r="2676">
          <cell r="V2676" t="str">
            <v>RECREATION SERVICES : INVESTMENT EARNINGS</v>
          </cell>
          <cell r="AB2676" t="str">
            <v/>
          </cell>
          <cell r="AC2676" t="str">
            <v/>
          </cell>
          <cell r="AD2676" t="str">
            <v>∆</v>
          </cell>
        </row>
        <row r="2677">
          <cell r="V2677" t="str">
            <v>200.20.20.300-4700.01</v>
          </cell>
          <cell r="W2677" t="str">
            <v>Investment Earnings Interest on Investments</v>
          </cell>
          <cell r="X2677">
            <v>0</v>
          </cell>
          <cell r="Y2677">
            <v>0</v>
          </cell>
          <cell r="Z2677">
            <v>0</v>
          </cell>
          <cell r="AA2677">
            <v>0</v>
          </cell>
          <cell r="AB2677">
            <v>0</v>
          </cell>
          <cell r="AC2677">
            <v>0</v>
          </cell>
          <cell r="AD2677" t="str">
            <v>∆</v>
          </cell>
          <cell r="AE2677">
            <v>0</v>
          </cell>
        </row>
        <row r="2678">
          <cell r="V2678" t="str">
            <v>200.20.20.300-4700.21</v>
          </cell>
          <cell r="W2678" t="str">
            <v>Investment Earnings Unallocated Investment Expense</v>
          </cell>
          <cell r="X2678">
            <v>0</v>
          </cell>
          <cell r="Y2678">
            <v>0</v>
          </cell>
          <cell r="Z2678">
            <v>0</v>
          </cell>
          <cell r="AA2678">
            <v>0</v>
          </cell>
          <cell r="AB2678">
            <v>0</v>
          </cell>
          <cell r="AC2678">
            <v>0</v>
          </cell>
          <cell r="AD2678" t="str">
            <v>∆</v>
          </cell>
          <cell r="AE2678">
            <v>0</v>
          </cell>
        </row>
        <row r="2679">
          <cell r="W2679" t="str">
            <v>TOTAL : INVESTMENT EARNINGS</v>
          </cell>
          <cell r="X2679">
            <v>0</v>
          </cell>
          <cell r="Y2679">
            <v>0</v>
          </cell>
          <cell r="Z2679">
            <v>0</v>
          </cell>
          <cell r="AA2679">
            <v>0</v>
          </cell>
          <cell r="AB2679">
            <v>0</v>
          </cell>
          <cell r="AC2679">
            <v>0</v>
          </cell>
          <cell r="AD2679" t="str">
            <v>∆</v>
          </cell>
          <cell r="AE2679">
            <v>0</v>
          </cell>
        </row>
        <row r="2680">
          <cell r="AB2680" t="str">
            <v/>
          </cell>
          <cell r="AC2680" t="str">
            <v/>
          </cell>
          <cell r="AD2680" t="str">
            <v>∆</v>
          </cell>
        </row>
        <row r="2681">
          <cell r="V2681" t="str">
            <v>[200] RECREATION : RECREATION &amp; COMMUNITY SERVICES : RECREATION</v>
          </cell>
        </row>
        <row r="2682">
          <cell r="V2682" t="str">
            <v>RECREATION SERVICES : OTHER REVENUE</v>
          </cell>
          <cell r="AB2682" t="str">
            <v/>
          </cell>
          <cell r="AC2682" t="str">
            <v/>
          </cell>
          <cell r="AD2682" t="str">
            <v>∆</v>
          </cell>
        </row>
        <row r="2683">
          <cell r="V2683" t="str">
            <v>200.20.20.300-4850.07</v>
          </cell>
          <cell r="W2683" t="str">
            <v>Other Revenue Misc Reimbursement</v>
          </cell>
          <cell r="X2683">
            <v>4000</v>
          </cell>
          <cell r="Y2683">
            <v>10000</v>
          </cell>
          <cell r="Z2683">
            <v>2000</v>
          </cell>
          <cell r="AA2683">
            <v>0</v>
          </cell>
          <cell r="AB2683">
            <v>0</v>
          </cell>
          <cell r="AC2683">
            <v>0</v>
          </cell>
          <cell r="AD2683" t="str">
            <v>∆</v>
          </cell>
          <cell r="AE2683">
            <v>0</v>
          </cell>
        </row>
        <row r="2684">
          <cell r="W2684" t="str">
            <v>TOTAL : OTHER REVENUE</v>
          </cell>
          <cell r="X2684">
            <v>4000</v>
          </cell>
          <cell r="Y2684">
            <v>10000</v>
          </cell>
          <cell r="Z2684">
            <v>2000</v>
          </cell>
          <cell r="AA2684">
            <v>0</v>
          </cell>
          <cell r="AB2684">
            <v>0</v>
          </cell>
          <cell r="AC2684">
            <v>0</v>
          </cell>
          <cell r="AD2684" t="str">
            <v>∆</v>
          </cell>
          <cell r="AE2684">
            <v>0</v>
          </cell>
        </row>
        <row r="2685">
          <cell r="AB2685" t="str">
            <v/>
          </cell>
          <cell r="AC2685" t="str">
            <v/>
          </cell>
          <cell r="AD2685" t="str">
            <v>∆</v>
          </cell>
        </row>
        <row r="2686">
          <cell r="V2686" t="str">
            <v>[200] RECREATION : RECREATION &amp; COMMUNITY SERVICES : RECREATION</v>
          </cell>
        </row>
        <row r="2687">
          <cell r="V2687" t="str">
            <v>RECREATION SERVICES : TRANSFERS</v>
          </cell>
          <cell r="AB2687" t="str">
            <v/>
          </cell>
          <cell r="AC2687" t="str">
            <v/>
          </cell>
          <cell r="AD2687" t="str">
            <v>∆</v>
          </cell>
        </row>
        <row r="2688">
          <cell r="V2688" t="str">
            <v>200.20.20.300-4900.01</v>
          </cell>
          <cell r="W2688" t="str">
            <v>Transfers In General Fund</v>
          </cell>
          <cell r="X2688">
            <v>250000</v>
          </cell>
          <cell r="Y2688">
            <v>200000</v>
          </cell>
          <cell r="Z2688">
            <v>0</v>
          </cell>
          <cell r="AA2688">
            <v>0</v>
          </cell>
          <cell r="AB2688">
            <v>0</v>
          </cell>
          <cell r="AC2688">
            <v>0</v>
          </cell>
          <cell r="AD2688" t="str">
            <v>∆</v>
          </cell>
          <cell r="AE2688">
            <v>0</v>
          </cell>
        </row>
        <row r="2689">
          <cell r="W2689" t="str">
            <v>TOTAL : TRANSFERS</v>
          </cell>
          <cell r="X2689">
            <v>250000</v>
          </cell>
          <cell r="Y2689">
            <v>200000</v>
          </cell>
          <cell r="Z2689">
            <v>0</v>
          </cell>
          <cell r="AA2689">
            <v>0</v>
          </cell>
          <cell r="AB2689">
            <v>0</v>
          </cell>
          <cell r="AC2689">
            <v>0</v>
          </cell>
          <cell r="AD2689" t="str">
            <v>∆</v>
          </cell>
          <cell r="AE2689">
            <v>0</v>
          </cell>
        </row>
        <row r="2690">
          <cell r="AB2690" t="str">
            <v/>
          </cell>
          <cell r="AC2690" t="str">
            <v/>
          </cell>
          <cell r="AD2690" t="str">
            <v>∆</v>
          </cell>
        </row>
        <row r="2691">
          <cell r="V2691" t="str">
            <v>[200] RECREATION : CITY MANAGER : NON DIVISIONAL</v>
          </cell>
          <cell r="AB2691" t="str">
            <v/>
          </cell>
          <cell r="AC2691" t="str">
            <v/>
          </cell>
          <cell r="AD2691" t="str">
            <v>∆</v>
          </cell>
        </row>
        <row r="2692">
          <cell r="V2692" t="str">
            <v>NO PROGRAM : PERSONNEL</v>
          </cell>
          <cell r="AB2692" t="str">
            <v/>
          </cell>
          <cell r="AC2692" t="str">
            <v/>
          </cell>
          <cell r="AD2692" t="str">
            <v>∆</v>
          </cell>
        </row>
        <row r="2693">
          <cell r="V2693" t="str">
            <v>200.03.00.000-5000.01</v>
          </cell>
          <cell r="W2693" t="str">
            <v>Salaries Regular</v>
          </cell>
          <cell r="X2693">
            <v>0</v>
          </cell>
          <cell r="Y2693">
            <v>0</v>
          </cell>
          <cell r="Z2693">
            <v>0</v>
          </cell>
          <cell r="AA2693">
            <v>0</v>
          </cell>
          <cell r="AB2693">
            <v>0</v>
          </cell>
          <cell r="AC2693">
            <v>0</v>
          </cell>
          <cell r="AD2693" t="str">
            <v>∆</v>
          </cell>
          <cell r="AE2693">
            <v>0</v>
          </cell>
        </row>
        <row r="2694">
          <cell r="V2694" t="str">
            <v>200.03.00.000-5000.10</v>
          </cell>
          <cell r="W2694" t="str">
            <v>Salaries Furloughs</v>
          </cell>
          <cell r="X2694">
            <v>0</v>
          </cell>
          <cell r="Y2694">
            <v>0</v>
          </cell>
          <cell r="Z2694">
            <v>0</v>
          </cell>
          <cell r="AA2694">
            <v>0</v>
          </cell>
          <cell r="AB2694">
            <v>0</v>
          </cell>
          <cell r="AC2694">
            <v>0</v>
          </cell>
          <cell r="AD2694" t="str">
            <v>∆</v>
          </cell>
          <cell r="AE2694">
            <v>0</v>
          </cell>
        </row>
        <row r="2695">
          <cell r="V2695" t="str">
            <v>200.03.00.000-5000.12</v>
          </cell>
          <cell r="W2695" t="str">
            <v>Salaries Compensated Absences</v>
          </cell>
          <cell r="X2695">
            <v>0</v>
          </cell>
          <cell r="Y2695">
            <v>0</v>
          </cell>
          <cell r="Z2695">
            <v>0</v>
          </cell>
          <cell r="AA2695">
            <v>0</v>
          </cell>
          <cell r="AB2695">
            <v>0</v>
          </cell>
          <cell r="AC2695">
            <v>0</v>
          </cell>
          <cell r="AD2695" t="str">
            <v>∆</v>
          </cell>
          <cell r="AE2695">
            <v>0</v>
          </cell>
        </row>
        <row r="2696">
          <cell r="V2696" t="str">
            <v>200.03.00.000-5100.01</v>
          </cell>
          <cell r="W2696" t="str">
            <v>Benefits Retirement</v>
          </cell>
          <cell r="X2696">
            <v>0</v>
          </cell>
          <cell r="Y2696">
            <v>0</v>
          </cell>
          <cell r="Z2696">
            <v>0</v>
          </cell>
          <cell r="AA2696">
            <v>0</v>
          </cell>
          <cell r="AB2696">
            <v>0</v>
          </cell>
          <cell r="AC2696">
            <v>0</v>
          </cell>
          <cell r="AD2696" t="str">
            <v>∆</v>
          </cell>
          <cell r="AE2696">
            <v>0</v>
          </cell>
        </row>
        <row r="2697">
          <cell r="V2697" t="str">
            <v>200.03.00.000-5100.02</v>
          </cell>
          <cell r="W2697" t="str">
            <v>Benefits Health Insurance</v>
          </cell>
          <cell r="X2697">
            <v>0</v>
          </cell>
          <cell r="Y2697">
            <v>0</v>
          </cell>
          <cell r="Z2697">
            <v>0</v>
          </cell>
          <cell r="AA2697">
            <v>0</v>
          </cell>
          <cell r="AB2697">
            <v>0</v>
          </cell>
          <cell r="AC2697">
            <v>0</v>
          </cell>
          <cell r="AD2697" t="str">
            <v>∆</v>
          </cell>
          <cell r="AE2697">
            <v>0</v>
          </cell>
        </row>
        <row r="2698">
          <cell r="V2698" t="str">
            <v>200.03.00.000-5100.03</v>
          </cell>
          <cell r="W2698" t="str">
            <v>Benefits Dental Insurance</v>
          </cell>
          <cell r="X2698">
            <v>0</v>
          </cell>
          <cell r="Y2698">
            <v>0</v>
          </cell>
          <cell r="Z2698">
            <v>0</v>
          </cell>
          <cell r="AA2698">
            <v>0</v>
          </cell>
          <cell r="AB2698">
            <v>0</v>
          </cell>
          <cell r="AC2698">
            <v>0</v>
          </cell>
          <cell r="AD2698" t="str">
            <v>∆</v>
          </cell>
          <cell r="AE2698">
            <v>0</v>
          </cell>
        </row>
        <row r="2699">
          <cell r="V2699" t="str">
            <v>200.03.00.000-5100.04</v>
          </cell>
          <cell r="W2699" t="str">
            <v>Benefits Vision Insurance</v>
          </cell>
          <cell r="X2699">
            <v>0</v>
          </cell>
          <cell r="Y2699">
            <v>0</v>
          </cell>
          <cell r="Z2699">
            <v>0</v>
          </cell>
          <cell r="AA2699">
            <v>0</v>
          </cell>
          <cell r="AB2699">
            <v>0</v>
          </cell>
          <cell r="AC2699">
            <v>0</v>
          </cell>
          <cell r="AD2699" t="str">
            <v>∆</v>
          </cell>
          <cell r="AE2699">
            <v>0</v>
          </cell>
        </row>
        <row r="2700">
          <cell r="V2700" t="str">
            <v>200.03.00.000-5100.05</v>
          </cell>
          <cell r="W2700" t="str">
            <v>Benefits Life Insurance</v>
          </cell>
          <cell r="X2700">
            <v>0</v>
          </cell>
          <cell r="Y2700">
            <v>0</v>
          </cell>
          <cell r="Z2700">
            <v>0</v>
          </cell>
          <cell r="AA2700">
            <v>0</v>
          </cell>
          <cell r="AB2700">
            <v>0</v>
          </cell>
          <cell r="AC2700">
            <v>0</v>
          </cell>
          <cell r="AD2700" t="str">
            <v>∆</v>
          </cell>
          <cell r="AE2700">
            <v>0</v>
          </cell>
        </row>
        <row r="2701">
          <cell r="V2701" t="str">
            <v>200.03.00.000-5100.07</v>
          </cell>
          <cell r="W2701" t="str">
            <v>Benefits Long Term Disability</v>
          </cell>
          <cell r="X2701">
            <v>0</v>
          </cell>
          <cell r="Y2701">
            <v>0</v>
          </cell>
          <cell r="Z2701">
            <v>0</v>
          </cell>
          <cell r="AA2701">
            <v>0</v>
          </cell>
          <cell r="AB2701">
            <v>0</v>
          </cell>
          <cell r="AC2701">
            <v>0</v>
          </cell>
          <cell r="AD2701" t="str">
            <v>∆</v>
          </cell>
          <cell r="AE2701">
            <v>0</v>
          </cell>
        </row>
        <row r="2702">
          <cell r="V2702" t="str">
            <v>200.03.00.000-5100.11</v>
          </cell>
          <cell r="W2702" t="str">
            <v>Benefits Medicare</v>
          </cell>
          <cell r="X2702">
            <v>0</v>
          </cell>
          <cell r="Y2702">
            <v>0</v>
          </cell>
          <cell r="Z2702">
            <v>0</v>
          </cell>
          <cell r="AA2702">
            <v>0</v>
          </cell>
          <cell r="AB2702">
            <v>0</v>
          </cell>
          <cell r="AC2702">
            <v>0</v>
          </cell>
          <cell r="AD2702" t="str">
            <v>∆</v>
          </cell>
          <cell r="AE2702">
            <v>0</v>
          </cell>
        </row>
        <row r="2703">
          <cell r="V2703" t="str">
            <v>200.03.00.000-5100.15</v>
          </cell>
          <cell r="W2703" t="str">
            <v>Benefits Cell Phone Allowance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0</v>
          </cell>
          <cell r="AD2703" t="str">
            <v>∆</v>
          </cell>
          <cell r="AE2703">
            <v>0</v>
          </cell>
        </row>
        <row r="2704">
          <cell r="W2704" t="str">
            <v>TOTAL : PERSONNEL</v>
          </cell>
          <cell r="X2704">
            <v>0</v>
          </cell>
          <cell r="Y2704">
            <v>0</v>
          </cell>
          <cell r="Z2704">
            <v>0</v>
          </cell>
          <cell r="AA2704">
            <v>0</v>
          </cell>
          <cell r="AB2704">
            <v>0</v>
          </cell>
          <cell r="AC2704">
            <v>0</v>
          </cell>
          <cell r="AD2704" t="str">
            <v>∆</v>
          </cell>
          <cell r="AE2704">
            <v>0</v>
          </cell>
        </row>
        <row r="2705">
          <cell r="AB2705" t="str">
            <v/>
          </cell>
          <cell r="AC2705" t="str">
            <v/>
          </cell>
          <cell r="AD2705" t="str">
            <v>∆</v>
          </cell>
        </row>
        <row r="2706">
          <cell r="V2706" t="str">
            <v>[200] RECREATION : FINANCE : NON DIVISIONAL</v>
          </cell>
          <cell r="AB2706" t="str">
            <v/>
          </cell>
          <cell r="AC2706" t="str">
            <v/>
          </cell>
          <cell r="AD2706" t="str">
            <v>∆</v>
          </cell>
        </row>
        <row r="2707">
          <cell r="V2707" t="str">
            <v>FISCAL MANAGEMENT : OPERATIONS</v>
          </cell>
          <cell r="AB2707" t="str">
            <v/>
          </cell>
          <cell r="AC2707" t="str">
            <v/>
          </cell>
          <cell r="AD2707" t="str">
            <v>∆</v>
          </cell>
        </row>
        <row r="2708">
          <cell r="V2708" t="str">
            <v>200.05.00.150-6000.01</v>
          </cell>
          <cell r="W2708" t="str">
            <v>Professional Services General</v>
          </cell>
          <cell r="X2708">
            <v>13000</v>
          </cell>
          <cell r="Y2708">
            <v>15000</v>
          </cell>
          <cell r="Z2708">
            <v>13000</v>
          </cell>
          <cell r="AA2708">
            <v>6000</v>
          </cell>
          <cell r="AB2708">
            <v>0</v>
          </cell>
          <cell r="AC2708">
            <v>7600</v>
          </cell>
          <cell r="AD2708" t="str">
            <v>∆</v>
          </cell>
          <cell r="AE2708">
            <v>7600</v>
          </cell>
        </row>
        <row r="2709">
          <cell r="W2709" t="str">
            <v>TOTAL : OPERATIONS</v>
          </cell>
          <cell r="X2709">
            <v>13000</v>
          </cell>
          <cell r="Y2709">
            <v>15000</v>
          </cell>
          <cell r="Z2709">
            <v>13000</v>
          </cell>
          <cell r="AA2709">
            <v>6000</v>
          </cell>
          <cell r="AB2709">
            <v>0</v>
          </cell>
          <cell r="AC2709">
            <v>7600</v>
          </cell>
          <cell r="AD2709" t="str">
            <v>∆</v>
          </cell>
          <cell r="AE2709">
            <v>7600</v>
          </cell>
        </row>
        <row r="2710">
          <cell r="AB2710" t="str">
            <v/>
          </cell>
          <cell r="AC2710" t="str">
            <v/>
          </cell>
          <cell r="AD2710" t="str">
            <v>∆</v>
          </cell>
        </row>
        <row r="2711">
          <cell r="V2711" t="str">
            <v>[200] RECREATION : RECREATION &amp; COMMUNITY SERVICES : RECREATION</v>
          </cell>
          <cell r="AB2711" t="str">
            <v/>
          </cell>
          <cell r="AC2711" t="str">
            <v/>
          </cell>
          <cell r="AD2711" t="str">
            <v>∆</v>
          </cell>
        </row>
        <row r="2712">
          <cell r="V2712" t="str">
            <v>ADMINISTRATION : PERSONNEL</v>
          </cell>
          <cell r="AB2712" t="str">
            <v/>
          </cell>
          <cell r="AC2712" t="str">
            <v/>
          </cell>
          <cell r="AD2712" t="str">
            <v>∆</v>
          </cell>
        </row>
        <row r="2713">
          <cell r="V2713" t="str">
            <v>200.20.20.001-5000.01</v>
          </cell>
          <cell r="W2713" t="str">
            <v>Salaries Regular</v>
          </cell>
          <cell r="X2713">
            <v>247000</v>
          </cell>
          <cell r="Y2713">
            <v>264000</v>
          </cell>
          <cell r="Z2713">
            <v>278000</v>
          </cell>
          <cell r="AA2713">
            <v>228000</v>
          </cell>
          <cell r="AB2713">
            <v>352059</v>
          </cell>
          <cell r="AC2713">
            <v>270000</v>
          </cell>
          <cell r="AD2713" t="str">
            <v>∆</v>
          </cell>
          <cell r="AE2713">
            <v>-82059</v>
          </cell>
        </row>
        <row r="2714">
          <cell r="V2714" t="str">
            <v>200.20.20.001-5000.02</v>
          </cell>
          <cell r="W2714" t="str">
            <v>Salaries Part Time</v>
          </cell>
          <cell r="X2714">
            <v>0</v>
          </cell>
          <cell r="Y2714">
            <v>0</v>
          </cell>
          <cell r="Z2714">
            <v>0</v>
          </cell>
          <cell r="AA2714">
            <v>0</v>
          </cell>
          <cell r="AB2714">
            <v>0</v>
          </cell>
          <cell r="AC2714">
            <v>0</v>
          </cell>
          <cell r="AD2714" t="str">
            <v>∆</v>
          </cell>
          <cell r="AE2714">
            <v>0</v>
          </cell>
        </row>
        <row r="2715">
          <cell r="V2715" t="str">
            <v>200.20.20.001-5000.03</v>
          </cell>
          <cell r="W2715" t="str">
            <v>Salaries Overtime</v>
          </cell>
          <cell r="X2715">
            <v>1000</v>
          </cell>
          <cell r="Y2715">
            <v>1000</v>
          </cell>
          <cell r="Z2715">
            <v>1000</v>
          </cell>
          <cell r="AA2715">
            <v>2000</v>
          </cell>
          <cell r="AB2715">
            <v>0</v>
          </cell>
          <cell r="AC2715">
            <v>2000</v>
          </cell>
          <cell r="AD2715" t="str">
            <v>∆</v>
          </cell>
          <cell r="AE2715">
            <v>2000</v>
          </cell>
        </row>
        <row r="2716">
          <cell r="V2716" t="str">
            <v>200.20.20.001-5000.06</v>
          </cell>
          <cell r="W2716" t="str">
            <v>Salaries Out of Class</v>
          </cell>
          <cell r="X2716">
            <v>0</v>
          </cell>
          <cell r="Y2716">
            <v>0</v>
          </cell>
          <cell r="Z2716">
            <v>1000</v>
          </cell>
          <cell r="AA2716">
            <v>0</v>
          </cell>
          <cell r="AB2716">
            <v>0</v>
          </cell>
          <cell r="AC2716">
            <v>0</v>
          </cell>
          <cell r="AD2716" t="str">
            <v>∆</v>
          </cell>
          <cell r="AE2716">
            <v>0</v>
          </cell>
        </row>
        <row r="2717">
          <cell r="V2717" t="str">
            <v>200.20.20.001-5000.07</v>
          </cell>
          <cell r="W2717" t="str">
            <v>Salaries Admin Leave Pay</v>
          </cell>
          <cell r="X2717">
            <v>2000</v>
          </cell>
          <cell r="Y2717">
            <v>2000</v>
          </cell>
          <cell r="Z2717">
            <v>2000</v>
          </cell>
          <cell r="AA2717">
            <v>4000</v>
          </cell>
          <cell r="AB2717">
            <v>287</v>
          </cell>
          <cell r="AC2717">
            <v>287</v>
          </cell>
          <cell r="AD2717" t="str">
            <v>∆</v>
          </cell>
          <cell r="AE2717">
            <v>0</v>
          </cell>
        </row>
        <row r="2718">
          <cell r="V2718" t="str">
            <v>200.20.20.001-5000.08</v>
          </cell>
          <cell r="W2718" t="str">
            <v>Salaries Longevity Pay</v>
          </cell>
          <cell r="X2718">
            <v>2000</v>
          </cell>
          <cell r="Y2718">
            <v>2000</v>
          </cell>
          <cell r="Z2718">
            <v>2000</v>
          </cell>
          <cell r="AA2718">
            <v>2000</v>
          </cell>
          <cell r="AB2718">
            <v>2655</v>
          </cell>
          <cell r="AC2718">
            <v>4000</v>
          </cell>
          <cell r="AD2718" t="str">
            <v>∆</v>
          </cell>
          <cell r="AE2718">
            <v>1345</v>
          </cell>
        </row>
        <row r="2719">
          <cell r="V2719" t="str">
            <v>200.20.20.001-5000.10</v>
          </cell>
          <cell r="W2719" t="str">
            <v>Salaries Furloughs</v>
          </cell>
          <cell r="X2719">
            <v>0</v>
          </cell>
          <cell r="Y2719">
            <v>0</v>
          </cell>
          <cell r="Z2719">
            <v>0</v>
          </cell>
          <cell r="AA2719">
            <v>0</v>
          </cell>
          <cell r="AB2719">
            <v>0</v>
          </cell>
          <cell r="AC2719">
            <v>0</v>
          </cell>
          <cell r="AD2719" t="str">
            <v>∆</v>
          </cell>
          <cell r="AE2719">
            <v>0</v>
          </cell>
        </row>
        <row r="2720">
          <cell r="V2720" t="str">
            <v>200.20.20.001-5000.12</v>
          </cell>
          <cell r="W2720" t="str">
            <v>Salaries Compensated Absences</v>
          </cell>
          <cell r="X2720">
            <v>0</v>
          </cell>
          <cell r="Y2720">
            <v>0</v>
          </cell>
          <cell r="Z2720">
            <v>0</v>
          </cell>
          <cell r="AA2720">
            <v>0</v>
          </cell>
          <cell r="AB2720">
            <v>0</v>
          </cell>
          <cell r="AC2720">
            <v>0</v>
          </cell>
          <cell r="AD2720" t="str">
            <v>∆</v>
          </cell>
          <cell r="AE2720">
            <v>0</v>
          </cell>
        </row>
        <row r="2721">
          <cell r="V2721" t="str">
            <v>200.20.20.001-5100.00</v>
          </cell>
          <cell r="W2721" t="str">
            <v>Benefits PERS Pool Liability</v>
          </cell>
          <cell r="X2721">
            <v>42000</v>
          </cell>
          <cell r="Y2721">
            <v>48000</v>
          </cell>
          <cell r="Z2721">
            <v>54000</v>
          </cell>
          <cell r="AA2721">
            <v>45000</v>
          </cell>
          <cell r="AB2721">
            <v>78124</v>
          </cell>
          <cell r="AC2721">
            <v>95000</v>
          </cell>
          <cell r="AD2721" t="str">
            <v>∆</v>
          </cell>
          <cell r="AE2721">
            <v>16876</v>
          </cell>
        </row>
        <row r="2722">
          <cell r="V2722" t="str">
            <v>200.20.20.001-5100.01</v>
          </cell>
          <cell r="W2722" t="str">
            <v>Benefits Retirement</v>
          </cell>
          <cell r="X2722">
            <v>18000</v>
          </cell>
          <cell r="Y2722">
            <v>20000</v>
          </cell>
          <cell r="Z2722">
            <v>21000</v>
          </cell>
          <cell r="AA2722">
            <v>17000</v>
          </cell>
          <cell r="AB2722">
            <v>29381</v>
          </cell>
          <cell r="AC2722">
            <v>22000</v>
          </cell>
          <cell r="AD2722" t="str">
            <v>∆</v>
          </cell>
          <cell r="AE2722">
            <v>-7381</v>
          </cell>
        </row>
        <row r="2723">
          <cell r="V2723" t="str">
            <v>200.20.20.001-5100.02</v>
          </cell>
          <cell r="W2723" t="str">
            <v>Benefits Health Insurance</v>
          </cell>
          <cell r="X2723">
            <v>30000</v>
          </cell>
          <cell r="Y2723">
            <v>33000</v>
          </cell>
          <cell r="Z2723">
            <v>32000</v>
          </cell>
          <cell r="AA2723">
            <v>33000</v>
          </cell>
          <cell r="AB2723">
            <v>56994</v>
          </cell>
          <cell r="AC2723">
            <v>39000</v>
          </cell>
          <cell r="AD2723" t="str">
            <v>∆</v>
          </cell>
          <cell r="AE2723">
            <v>-17994</v>
          </cell>
        </row>
        <row r="2724">
          <cell r="V2724" t="str">
            <v>200.20.20.001-5100.03</v>
          </cell>
          <cell r="W2724" t="str">
            <v>Benefits Dental Insurance</v>
          </cell>
          <cell r="X2724">
            <v>3000</v>
          </cell>
          <cell r="Y2724">
            <v>4000</v>
          </cell>
          <cell r="Z2724">
            <v>4000</v>
          </cell>
          <cell r="AA2724">
            <v>3000</v>
          </cell>
          <cell r="AB2724">
            <v>5015</v>
          </cell>
          <cell r="AC2724">
            <v>5015</v>
          </cell>
          <cell r="AD2724" t="str">
            <v>∆</v>
          </cell>
          <cell r="AE2724">
            <v>0</v>
          </cell>
        </row>
        <row r="2725">
          <cell r="V2725" t="str">
            <v>200.20.20.001-5100.04</v>
          </cell>
          <cell r="W2725" t="str">
            <v>Benefits Vision Insurance</v>
          </cell>
          <cell r="X2725">
            <v>1000</v>
          </cell>
          <cell r="Y2725">
            <v>1000</v>
          </cell>
          <cell r="Z2725">
            <v>1000</v>
          </cell>
          <cell r="AA2725">
            <v>0</v>
          </cell>
          <cell r="AB2725">
            <v>827</v>
          </cell>
          <cell r="AC2725">
            <v>827</v>
          </cell>
          <cell r="AD2725" t="str">
            <v>∆</v>
          </cell>
          <cell r="AE2725">
            <v>0</v>
          </cell>
        </row>
        <row r="2726">
          <cell r="V2726" t="str">
            <v>200.20.20.001-5100.05</v>
          </cell>
          <cell r="W2726" t="str">
            <v>Benefits Life Insurance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415</v>
          </cell>
          <cell r="AC2726">
            <v>415</v>
          </cell>
          <cell r="AD2726" t="str">
            <v>∆</v>
          </cell>
          <cell r="AE2726">
            <v>0</v>
          </cell>
        </row>
        <row r="2727">
          <cell r="V2727" t="str">
            <v>200.20.20.001-5100.06</v>
          </cell>
          <cell r="W2727" t="str">
            <v>Benefits Worker's Comp</v>
          </cell>
          <cell r="X2727">
            <v>7000</v>
          </cell>
          <cell r="Y2727">
            <v>7000</v>
          </cell>
          <cell r="Z2727">
            <v>8000</v>
          </cell>
          <cell r="AA2727">
            <v>8000</v>
          </cell>
          <cell r="AB2727">
            <v>8400</v>
          </cell>
          <cell r="AC2727">
            <v>11000</v>
          </cell>
          <cell r="AD2727" t="str">
            <v>∆</v>
          </cell>
          <cell r="AE2727">
            <v>2600</v>
          </cell>
        </row>
        <row r="2728">
          <cell r="V2728" t="str">
            <v>200.20.20.001-5100.07</v>
          </cell>
          <cell r="W2728" t="str">
            <v>Benefits Long Term Disability</v>
          </cell>
          <cell r="X2728">
            <v>1000</v>
          </cell>
          <cell r="Y2728">
            <v>1000</v>
          </cell>
          <cell r="Z2728">
            <v>1000</v>
          </cell>
          <cell r="AA2728">
            <v>1000</v>
          </cell>
          <cell r="AB2728">
            <v>2143</v>
          </cell>
          <cell r="AC2728">
            <v>2143</v>
          </cell>
          <cell r="AD2728" t="str">
            <v>∆</v>
          </cell>
          <cell r="AE2728">
            <v>0</v>
          </cell>
        </row>
        <row r="2729">
          <cell r="V2729" t="str">
            <v>200.20.20.001-5100.08</v>
          </cell>
          <cell r="W2729" t="str">
            <v>Benefits Deferred Compensation</v>
          </cell>
          <cell r="X2729">
            <v>5000</v>
          </cell>
          <cell r="Y2729">
            <v>6000</v>
          </cell>
          <cell r="Z2729">
            <v>6000</v>
          </cell>
          <cell r="AA2729">
            <v>3000</v>
          </cell>
          <cell r="AB2729">
            <v>2620</v>
          </cell>
          <cell r="AC2729">
            <v>2620</v>
          </cell>
          <cell r="AD2729" t="str">
            <v>∆</v>
          </cell>
          <cell r="AE2729">
            <v>0</v>
          </cell>
        </row>
        <row r="2730">
          <cell r="V2730" t="str">
            <v>200.20.20.001-5100.09</v>
          </cell>
          <cell r="W2730" t="str">
            <v>Benefits Unemployment Insurance</v>
          </cell>
          <cell r="X2730">
            <v>0</v>
          </cell>
          <cell r="Y2730">
            <v>0</v>
          </cell>
          <cell r="Z2730">
            <v>0</v>
          </cell>
          <cell r="AA2730">
            <v>0</v>
          </cell>
          <cell r="AB2730">
            <v>0</v>
          </cell>
          <cell r="AC2730">
            <v>0</v>
          </cell>
          <cell r="AD2730" t="str">
            <v>∆</v>
          </cell>
          <cell r="AE2730">
            <v>0</v>
          </cell>
        </row>
        <row r="2731">
          <cell r="V2731" t="str">
            <v>200.20.20.001-5100.11</v>
          </cell>
          <cell r="W2731" t="str">
            <v>Benefits Medicare</v>
          </cell>
          <cell r="X2731">
            <v>4000</v>
          </cell>
          <cell r="Y2731">
            <v>4000</v>
          </cell>
          <cell r="Z2731">
            <v>4000</v>
          </cell>
          <cell r="AA2731">
            <v>3000</v>
          </cell>
          <cell r="AB2731">
            <v>5205</v>
          </cell>
          <cell r="AC2731">
            <v>5205</v>
          </cell>
          <cell r="AD2731" t="str">
            <v>∆</v>
          </cell>
          <cell r="AE2731">
            <v>0</v>
          </cell>
        </row>
        <row r="2732">
          <cell r="V2732" t="str">
            <v>200.20.20.001-5100.12</v>
          </cell>
          <cell r="W2732" t="str">
            <v>Benefits Annual Physical Exam</v>
          </cell>
          <cell r="X2732">
            <v>0</v>
          </cell>
          <cell r="Y2732">
            <v>0</v>
          </cell>
          <cell r="Z2732">
            <v>0</v>
          </cell>
          <cell r="AA2732">
            <v>0</v>
          </cell>
          <cell r="AB2732">
            <v>0</v>
          </cell>
          <cell r="AC2732">
            <v>0</v>
          </cell>
          <cell r="AD2732" t="str">
            <v>∆</v>
          </cell>
          <cell r="AE2732">
            <v>0</v>
          </cell>
        </row>
        <row r="2733">
          <cell r="V2733" t="str">
            <v>200.20.20.001-5100.15</v>
          </cell>
          <cell r="W2733" t="str">
            <v>Benefits Cell Phone Allowance</v>
          </cell>
          <cell r="X2733">
            <v>1000</v>
          </cell>
          <cell r="Y2733">
            <v>1000</v>
          </cell>
          <cell r="Z2733">
            <v>1000</v>
          </cell>
          <cell r="AA2733">
            <v>1000</v>
          </cell>
          <cell r="AB2733">
            <v>1042</v>
          </cell>
          <cell r="AC2733">
            <v>1042</v>
          </cell>
          <cell r="AD2733" t="str">
            <v>∆</v>
          </cell>
          <cell r="AE2733">
            <v>0</v>
          </cell>
        </row>
        <row r="2734">
          <cell r="V2734" t="str">
            <v>200.20.20.001-5100.17</v>
          </cell>
          <cell r="W2734" t="str">
            <v>Benefits Other Post Employment Benefits</v>
          </cell>
          <cell r="X2734">
            <v>9000</v>
          </cell>
          <cell r="Y2734">
            <v>9000</v>
          </cell>
          <cell r="Z2734">
            <v>8000</v>
          </cell>
          <cell r="AA2734">
            <v>3000</v>
          </cell>
          <cell r="AB2734">
            <v>3500</v>
          </cell>
          <cell r="AC2734">
            <v>3500</v>
          </cell>
          <cell r="AD2734" t="str">
            <v>∆</v>
          </cell>
          <cell r="AE2734">
            <v>0</v>
          </cell>
        </row>
        <row r="2735">
          <cell r="W2735" t="str">
            <v>TOTAL : PERSONNEL</v>
          </cell>
          <cell r="X2735">
            <v>373000</v>
          </cell>
          <cell r="Y2735">
            <v>403000</v>
          </cell>
          <cell r="Z2735">
            <v>424000</v>
          </cell>
          <cell r="AA2735">
            <v>353000</v>
          </cell>
          <cell r="AB2735">
            <v>548667</v>
          </cell>
          <cell r="AC2735">
            <v>464054</v>
          </cell>
          <cell r="AD2735" t="str">
            <v>∆</v>
          </cell>
          <cell r="AE2735">
            <v>-84613</v>
          </cell>
        </row>
        <row r="2736">
          <cell r="AB2736" t="str">
            <v/>
          </cell>
          <cell r="AC2736" t="str">
            <v/>
          </cell>
          <cell r="AD2736" t="str">
            <v>∆</v>
          </cell>
        </row>
        <row r="2737">
          <cell r="V2737" t="str">
            <v>[200] RECREATION : RECREATION &amp; COMMUNITY SERVICES : RECREATION</v>
          </cell>
        </row>
        <row r="2738">
          <cell r="V2738" t="str">
            <v>ADMINISTRATION : OPERATIONS</v>
          </cell>
          <cell r="AB2738" t="str">
            <v/>
          </cell>
          <cell r="AC2738" t="str">
            <v/>
          </cell>
          <cell r="AD2738" t="str">
            <v>∆</v>
          </cell>
        </row>
        <row r="2739">
          <cell r="V2739" t="str">
            <v>200.20.20.001-6000.01</v>
          </cell>
          <cell r="W2739" t="str">
            <v>Professional Services General</v>
          </cell>
          <cell r="X2739">
            <v>0</v>
          </cell>
          <cell r="Y2739">
            <v>0</v>
          </cell>
          <cell r="Z2739">
            <v>0</v>
          </cell>
          <cell r="AA2739">
            <v>0</v>
          </cell>
          <cell r="AB2739">
            <v>0</v>
          </cell>
          <cell r="AC2739">
            <v>0</v>
          </cell>
          <cell r="AD2739" t="str">
            <v>∆</v>
          </cell>
          <cell r="AE2739">
            <v>0</v>
          </cell>
        </row>
        <row r="2740">
          <cell r="V2740" t="str">
            <v>200.20.20.001-6000.19</v>
          </cell>
          <cell r="W2740" t="str">
            <v>Professional Services Labor Relations</v>
          </cell>
          <cell r="X2740">
            <v>0</v>
          </cell>
          <cell r="Y2740">
            <v>0</v>
          </cell>
          <cell r="Z2740">
            <v>0</v>
          </cell>
          <cell r="AA2740">
            <v>0</v>
          </cell>
          <cell r="AB2740">
            <v>0</v>
          </cell>
          <cell r="AC2740">
            <v>0</v>
          </cell>
          <cell r="AD2740" t="str">
            <v>∆</v>
          </cell>
          <cell r="AE2740">
            <v>0</v>
          </cell>
        </row>
        <row r="2741">
          <cell r="V2741" t="str">
            <v>200.20.20.001-6100.02</v>
          </cell>
          <cell r="W2741" t="str">
            <v>Utilities Telephone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309</v>
          </cell>
          <cell r="AC2741">
            <v>309</v>
          </cell>
          <cell r="AD2741" t="str">
            <v>∆</v>
          </cell>
          <cell r="AE2741">
            <v>0</v>
          </cell>
        </row>
        <row r="2742">
          <cell r="V2742" t="str">
            <v>200.20.20.001-6200.01</v>
          </cell>
          <cell r="W2742" t="str">
            <v>Supplies Office</v>
          </cell>
          <cell r="X2742">
            <v>2000</v>
          </cell>
          <cell r="Y2742">
            <v>2000</v>
          </cell>
          <cell r="Z2742">
            <v>3000</v>
          </cell>
          <cell r="AA2742">
            <v>3000</v>
          </cell>
          <cell r="AB2742">
            <v>3800</v>
          </cell>
          <cell r="AC2742">
            <v>3800</v>
          </cell>
          <cell r="AD2742" t="str">
            <v>∆</v>
          </cell>
          <cell r="AE2742">
            <v>0</v>
          </cell>
        </row>
        <row r="2743">
          <cell r="V2743" t="str">
            <v>200.20.20.001-6200.02</v>
          </cell>
          <cell r="W2743" t="str">
            <v>Supplies Special Department</v>
          </cell>
          <cell r="X2743">
            <v>5000</v>
          </cell>
          <cell r="Y2743">
            <v>1000</v>
          </cell>
          <cell r="Z2743">
            <v>1000</v>
          </cell>
          <cell r="AA2743">
            <v>0</v>
          </cell>
          <cell r="AB2743">
            <v>2000</v>
          </cell>
          <cell r="AC2743">
            <v>2000</v>
          </cell>
          <cell r="AD2743" t="str">
            <v>∆</v>
          </cell>
          <cell r="AE2743">
            <v>0</v>
          </cell>
        </row>
        <row r="2744">
          <cell r="V2744" t="str">
            <v>200.20.20.001-6200.03</v>
          </cell>
          <cell r="W2744" t="str">
            <v>Supplies Copier Maintenance &amp; Supplies</v>
          </cell>
          <cell r="X2744">
            <v>3000</v>
          </cell>
          <cell r="Y2744">
            <v>3000</v>
          </cell>
          <cell r="Z2744">
            <v>4000</v>
          </cell>
          <cell r="AA2744">
            <v>3000</v>
          </cell>
          <cell r="AB2744">
            <v>8500</v>
          </cell>
          <cell r="AC2744">
            <v>8500</v>
          </cell>
          <cell r="AD2744" t="str">
            <v>∆</v>
          </cell>
          <cell r="AE2744">
            <v>0</v>
          </cell>
        </row>
        <row r="2745">
          <cell r="V2745" t="str">
            <v>200.20.20.001-6300.01</v>
          </cell>
          <cell r="W2745" t="str">
            <v>Dues &amp; Subscriptions Memberships</v>
          </cell>
          <cell r="X2745">
            <v>1000</v>
          </cell>
          <cell r="Y2745">
            <v>1000</v>
          </cell>
          <cell r="Z2745">
            <v>1000</v>
          </cell>
          <cell r="AA2745">
            <v>2000</v>
          </cell>
          <cell r="AB2745">
            <v>2200</v>
          </cell>
          <cell r="AC2745">
            <v>2200</v>
          </cell>
          <cell r="AD2745" t="str">
            <v>∆</v>
          </cell>
          <cell r="AE2745">
            <v>0</v>
          </cell>
        </row>
        <row r="2746">
          <cell r="V2746" t="str">
            <v>200.20.20.001-6300.02</v>
          </cell>
          <cell r="W2746" t="str">
            <v>Dues &amp; Subscriptions Publications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230</v>
          </cell>
          <cell r="AC2746">
            <v>230</v>
          </cell>
          <cell r="AD2746" t="str">
            <v>∆</v>
          </cell>
          <cell r="AE2746">
            <v>0</v>
          </cell>
        </row>
        <row r="2747">
          <cell r="V2747" t="str">
            <v>200.20.20.001-6400.02</v>
          </cell>
          <cell r="W2747" t="str">
            <v>Repairs &amp; Maintenance Minor Equipment/Other</v>
          </cell>
          <cell r="X2747">
            <v>1000</v>
          </cell>
          <cell r="Y2747">
            <v>0</v>
          </cell>
          <cell r="Z2747">
            <v>1000</v>
          </cell>
          <cell r="AA2747">
            <v>1000</v>
          </cell>
          <cell r="AB2747">
            <v>750</v>
          </cell>
          <cell r="AC2747">
            <v>750</v>
          </cell>
          <cell r="AD2747" t="str">
            <v>∆</v>
          </cell>
          <cell r="AE2747">
            <v>0</v>
          </cell>
        </row>
        <row r="2748">
          <cell r="V2748" t="str">
            <v>200.20.20.001-6400.05</v>
          </cell>
          <cell r="W2748" t="str">
            <v>Repairs &amp; Maintenance Vehicle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 t="str">
            <v>∆</v>
          </cell>
          <cell r="AE2748">
            <v>0</v>
          </cell>
        </row>
        <row r="2749">
          <cell r="V2749" t="str">
            <v>200.20.20.001-6500.04</v>
          </cell>
          <cell r="W2749" t="str">
            <v>Claims &amp; Insurance Insurance Premiums</v>
          </cell>
          <cell r="X2749">
            <v>20000</v>
          </cell>
          <cell r="Y2749">
            <v>30000</v>
          </cell>
          <cell r="Z2749">
            <v>36000</v>
          </cell>
          <cell r="AA2749">
            <v>36000</v>
          </cell>
          <cell r="AB2749">
            <v>36000</v>
          </cell>
          <cell r="AC2749">
            <v>35000</v>
          </cell>
          <cell r="AD2749" t="str">
            <v>∆</v>
          </cell>
          <cell r="AE2749">
            <v>-1000</v>
          </cell>
        </row>
        <row r="2750">
          <cell r="V2750" t="str">
            <v>200.20.20.001-6600.01</v>
          </cell>
          <cell r="W2750" t="str">
            <v>Administrative Expenses Meetings</v>
          </cell>
          <cell r="X2750">
            <v>1000</v>
          </cell>
          <cell r="Y2750">
            <v>1000</v>
          </cell>
          <cell r="Z2750">
            <v>0</v>
          </cell>
          <cell r="AA2750">
            <v>0</v>
          </cell>
          <cell r="AB2750">
            <v>700</v>
          </cell>
          <cell r="AC2750">
            <v>700</v>
          </cell>
          <cell r="AD2750" t="str">
            <v>∆</v>
          </cell>
          <cell r="AE2750">
            <v>0</v>
          </cell>
        </row>
        <row r="2751">
          <cell r="V2751" t="str">
            <v>200.20.20.001-6600.03</v>
          </cell>
          <cell r="W2751" t="str">
            <v>Administrative Expenses Mileage Reimbursement</v>
          </cell>
          <cell r="X2751">
            <v>0</v>
          </cell>
          <cell r="Y2751">
            <v>0</v>
          </cell>
          <cell r="Z2751">
            <v>0</v>
          </cell>
          <cell r="AA2751">
            <v>0</v>
          </cell>
          <cell r="AB2751">
            <v>150</v>
          </cell>
          <cell r="AC2751">
            <v>150</v>
          </cell>
          <cell r="AD2751" t="str">
            <v>∆</v>
          </cell>
          <cell r="AE2751">
            <v>0</v>
          </cell>
        </row>
        <row r="2752">
          <cell r="V2752" t="str">
            <v>200.20.20.001-6600.04</v>
          </cell>
          <cell r="W2752" t="str">
            <v>Administrative Expenses Training/Conferences</v>
          </cell>
          <cell r="X2752">
            <v>6000</v>
          </cell>
          <cell r="Y2752">
            <v>8000</v>
          </cell>
          <cell r="Z2752">
            <v>6000</v>
          </cell>
          <cell r="AA2752">
            <v>1000</v>
          </cell>
          <cell r="AB2752">
            <v>8000</v>
          </cell>
          <cell r="AC2752">
            <v>8000</v>
          </cell>
          <cell r="AD2752" t="str">
            <v>∆</v>
          </cell>
          <cell r="AE2752">
            <v>0</v>
          </cell>
        </row>
        <row r="2753">
          <cell r="V2753" t="str">
            <v>200.20.20.001-6600.05</v>
          </cell>
          <cell r="W2753" t="str">
            <v>Administrative Expenses Public/Legal Advertisement</v>
          </cell>
          <cell r="X2753">
            <v>21000</v>
          </cell>
          <cell r="Y2753">
            <v>23000</v>
          </cell>
          <cell r="Z2753">
            <v>23000</v>
          </cell>
          <cell r="AA2753">
            <v>1000</v>
          </cell>
          <cell r="AB2753">
            <v>15000</v>
          </cell>
          <cell r="AC2753">
            <v>15000</v>
          </cell>
          <cell r="AD2753" t="str">
            <v>∆</v>
          </cell>
          <cell r="AE2753">
            <v>0</v>
          </cell>
        </row>
        <row r="2754">
          <cell r="V2754" t="str">
            <v>200.20.20.001-6600.07</v>
          </cell>
          <cell r="W2754" t="str">
            <v>Administrative Expenses Employee Recruitment</v>
          </cell>
          <cell r="X2754">
            <v>3000</v>
          </cell>
          <cell r="Y2754">
            <v>4000</v>
          </cell>
          <cell r="Z2754">
            <v>1000</v>
          </cell>
          <cell r="AA2754">
            <v>4000</v>
          </cell>
          <cell r="AB2754">
            <v>4500</v>
          </cell>
          <cell r="AC2754">
            <v>12100</v>
          </cell>
          <cell r="AD2754" t="str">
            <v>∆</v>
          </cell>
          <cell r="AE2754">
            <v>7600</v>
          </cell>
        </row>
        <row r="2755">
          <cell r="V2755" t="str">
            <v>200.20.20.001-6600.26</v>
          </cell>
          <cell r="W2755" t="str">
            <v>Administrative Expenses Support Services-IT</v>
          </cell>
          <cell r="X2755">
            <v>10000</v>
          </cell>
          <cell r="Y2755">
            <v>10000</v>
          </cell>
          <cell r="Z2755">
            <v>8000</v>
          </cell>
          <cell r="AA2755">
            <v>9000</v>
          </cell>
          <cell r="AB2755">
            <v>8940</v>
          </cell>
          <cell r="AC2755">
            <v>8940</v>
          </cell>
          <cell r="AD2755" t="str">
            <v>∆</v>
          </cell>
          <cell r="AE2755">
            <v>0</v>
          </cell>
        </row>
        <row r="2756">
          <cell r="V2756" t="str">
            <v>200.20.20.001-6600.36</v>
          </cell>
          <cell r="W2756" t="str">
            <v>Administrative Expenses IT Fund Contribution</v>
          </cell>
          <cell r="X2756">
            <v>19000</v>
          </cell>
          <cell r="Y2756">
            <v>19000</v>
          </cell>
          <cell r="Z2756">
            <v>20000</v>
          </cell>
          <cell r="AA2756">
            <v>20000</v>
          </cell>
          <cell r="AB2756">
            <v>20430</v>
          </cell>
          <cell r="AC2756">
            <v>47000</v>
          </cell>
          <cell r="AD2756" t="str">
            <v>∆</v>
          </cell>
          <cell r="AE2756">
            <v>26570</v>
          </cell>
        </row>
        <row r="2757">
          <cell r="W2757" t="str">
            <v>TOTAL : OPERATIONS</v>
          </cell>
          <cell r="X2757">
            <v>92000</v>
          </cell>
          <cell r="Y2757">
            <v>102000</v>
          </cell>
          <cell r="Z2757">
            <v>104000</v>
          </cell>
          <cell r="AA2757">
            <v>80000</v>
          </cell>
          <cell r="AB2757">
            <v>111509</v>
          </cell>
          <cell r="AC2757">
            <v>144679</v>
          </cell>
          <cell r="AD2757" t="str">
            <v>∆</v>
          </cell>
          <cell r="AE2757">
            <v>33170</v>
          </cell>
        </row>
        <row r="2758">
          <cell r="AB2758" t="str">
            <v/>
          </cell>
          <cell r="AC2758" t="str">
            <v/>
          </cell>
          <cell r="AD2758" t="str">
            <v>∆</v>
          </cell>
        </row>
        <row r="2759">
          <cell r="V2759" t="str">
            <v>[200] RECREATION : RECREATION &amp; COMMUNITY SERVICES : RECREATION</v>
          </cell>
        </row>
        <row r="2760">
          <cell r="V2760" t="str">
            <v>ADMINISTRATION : CAPITAL</v>
          </cell>
          <cell r="AB2760" t="str">
            <v/>
          </cell>
          <cell r="AC2760" t="str">
            <v/>
          </cell>
          <cell r="AD2760" t="str">
            <v>∆</v>
          </cell>
        </row>
        <row r="2761">
          <cell r="V2761" t="str">
            <v>200.20.20.001-7000.03</v>
          </cell>
          <cell r="W2761" t="str">
            <v>Capital Outlay Equipment New</v>
          </cell>
          <cell r="X2761">
            <v>0</v>
          </cell>
          <cell r="Y2761">
            <v>0</v>
          </cell>
          <cell r="Z2761">
            <v>0</v>
          </cell>
          <cell r="AA2761">
            <v>0</v>
          </cell>
          <cell r="AB2761">
            <v>0</v>
          </cell>
          <cell r="AC2761">
            <v>0</v>
          </cell>
          <cell r="AD2761" t="str">
            <v>∆</v>
          </cell>
          <cell r="AE2761">
            <v>0</v>
          </cell>
        </row>
        <row r="2762">
          <cell r="W2762" t="str">
            <v>TOTAL : CAPITAL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0</v>
          </cell>
          <cell r="AD2762" t="str">
            <v>∆</v>
          </cell>
          <cell r="AE2762">
            <v>0</v>
          </cell>
        </row>
        <row r="2763">
          <cell r="AB2763" t="str">
            <v/>
          </cell>
          <cell r="AC2763" t="str">
            <v/>
          </cell>
          <cell r="AD2763" t="str">
            <v>∆</v>
          </cell>
        </row>
        <row r="2764">
          <cell r="V2764" t="str">
            <v>[200] RECREATION : RECREATION &amp; COMMUNITY SERVICES : RECREATION</v>
          </cell>
        </row>
        <row r="2765">
          <cell r="V2765" t="str">
            <v>RECREATION SERVICES : PERSONNEL</v>
          </cell>
          <cell r="AB2765" t="str">
            <v/>
          </cell>
          <cell r="AC2765" t="str">
            <v/>
          </cell>
          <cell r="AD2765" t="str">
            <v>∆</v>
          </cell>
        </row>
        <row r="2766">
          <cell r="V2766" t="str">
            <v>200.20.20.300-5000.01</v>
          </cell>
          <cell r="W2766" t="str">
            <v>Salaries Regular</v>
          </cell>
          <cell r="X2766">
            <v>0</v>
          </cell>
          <cell r="Y2766">
            <v>0</v>
          </cell>
          <cell r="Z2766">
            <v>0</v>
          </cell>
          <cell r="AA2766">
            <v>-1000</v>
          </cell>
          <cell r="AB2766">
            <v>0</v>
          </cell>
          <cell r="AC2766">
            <v>0</v>
          </cell>
          <cell r="AD2766" t="str">
            <v>∆</v>
          </cell>
          <cell r="AE2766">
            <v>0</v>
          </cell>
        </row>
        <row r="2767">
          <cell r="V2767" t="str">
            <v>200.20.20.300-5000.02</v>
          </cell>
          <cell r="W2767" t="str">
            <v>Salaries Part Time</v>
          </cell>
          <cell r="X2767">
            <v>826000</v>
          </cell>
          <cell r="Y2767">
            <v>909000</v>
          </cell>
          <cell r="Z2767">
            <v>697000</v>
          </cell>
          <cell r="AA2767">
            <v>319000</v>
          </cell>
          <cell r="AB2767">
            <v>600000</v>
          </cell>
          <cell r="AC2767">
            <v>600000</v>
          </cell>
          <cell r="AD2767" t="str">
            <v>∆</v>
          </cell>
          <cell r="AE2767">
            <v>0</v>
          </cell>
        </row>
        <row r="2768">
          <cell r="V2768" t="str">
            <v>200.20.20.300-5000.03</v>
          </cell>
          <cell r="W2768" t="str">
            <v>Salaries Overtime</v>
          </cell>
          <cell r="X2768">
            <v>0</v>
          </cell>
          <cell r="Y2768">
            <v>0</v>
          </cell>
          <cell r="Z2768">
            <v>0</v>
          </cell>
          <cell r="AA2768">
            <v>0</v>
          </cell>
          <cell r="AB2768">
            <v>0</v>
          </cell>
          <cell r="AC2768">
            <v>0</v>
          </cell>
          <cell r="AD2768" t="str">
            <v>∆</v>
          </cell>
          <cell r="AE2768">
            <v>0</v>
          </cell>
        </row>
        <row r="2769">
          <cell r="V2769" t="str">
            <v>200.20.20.300-5000.06</v>
          </cell>
          <cell r="W2769" t="str">
            <v>Salaries Out of Class</v>
          </cell>
          <cell r="X2769">
            <v>0</v>
          </cell>
          <cell r="Y2769">
            <v>0</v>
          </cell>
          <cell r="Z2769">
            <v>0</v>
          </cell>
          <cell r="AA2769">
            <v>0</v>
          </cell>
          <cell r="AB2769">
            <v>0</v>
          </cell>
          <cell r="AC2769">
            <v>0</v>
          </cell>
          <cell r="AD2769" t="str">
            <v>∆</v>
          </cell>
          <cell r="AE2769">
            <v>0</v>
          </cell>
        </row>
        <row r="2770">
          <cell r="V2770" t="str">
            <v>200.20.20.300-5000.10</v>
          </cell>
          <cell r="W2770" t="str">
            <v>Salaries Furloughs</v>
          </cell>
          <cell r="X2770">
            <v>0</v>
          </cell>
          <cell r="Y2770">
            <v>0</v>
          </cell>
          <cell r="Z2770">
            <v>0</v>
          </cell>
          <cell r="AA2770">
            <v>0</v>
          </cell>
          <cell r="AB2770">
            <v>0</v>
          </cell>
          <cell r="AC2770">
            <v>0</v>
          </cell>
          <cell r="AD2770" t="str">
            <v>∆</v>
          </cell>
          <cell r="AE2770">
            <v>0</v>
          </cell>
        </row>
        <row r="2771">
          <cell r="V2771" t="str">
            <v>200.20.20.300-5000.12</v>
          </cell>
          <cell r="W2771" t="str">
            <v>Salaries Compensated Absences</v>
          </cell>
          <cell r="X2771">
            <v>0</v>
          </cell>
          <cell r="Y2771">
            <v>0</v>
          </cell>
          <cell r="Z2771">
            <v>0</v>
          </cell>
          <cell r="AA2771">
            <v>0</v>
          </cell>
          <cell r="AB2771">
            <v>0</v>
          </cell>
          <cell r="AC2771">
            <v>0</v>
          </cell>
          <cell r="AD2771" t="str">
            <v>∆</v>
          </cell>
          <cell r="AE2771">
            <v>0</v>
          </cell>
        </row>
        <row r="2772">
          <cell r="V2772" t="str">
            <v>200.20.20.300-5100.00</v>
          </cell>
          <cell r="W2772" t="str">
            <v>Benefits PERS Pool Liability</v>
          </cell>
          <cell r="X2772">
            <v>10000</v>
          </cell>
          <cell r="Y2772">
            <v>23000</v>
          </cell>
          <cell r="Z2772">
            <v>18000</v>
          </cell>
          <cell r="AA2772">
            <v>15000</v>
          </cell>
          <cell r="AB2772">
            <v>0</v>
          </cell>
          <cell r="AC2772">
            <v>32000</v>
          </cell>
          <cell r="AD2772" t="str">
            <v>∆</v>
          </cell>
          <cell r="AE2772">
            <v>32000</v>
          </cell>
        </row>
        <row r="2773">
          <cell r="V2773" t="str">
            <v>200.20.20.300-5100.01</v>
          </cell>
          <cell r="W2773" t="str">
            <v>Benefits Retirement</v>
          </cell>
          <cell r="X2773">
            <v>14000</v>
          </cell>
          <cell r="Y2773">
            <v>22000</v>
          </cell>
          <cell r="Z2773">
            <v>16000</v>
          </cell>
          <cell r="AA2773">
            <v>16000</v>
          </cell>
          <cell r="AB2773">
            <v>0</v>
          </cell>
          <cell r="AC2773">
            <v>16000</v>
          </cell>
          <cell r="AD2773" t="str">
            <v>∆</v>
          </cell>
          <cell r="AE2773">
            <v>16000</v>
          </cell>
        </row>
        <row r="2774">
          <cell r="V2774" t="str">
            <v>200.20.20.300-5100.02</v>
          </cell>
          <cell r="W2774" t="str">
            <v>Benefits Health Insurance</v>
          </cell>
          <cell r="X2774">
            <v>0</v>
          </cell>
          <cell r="Y2774">
            <v>0</v>
          </cell>
          <cell r="Z2774">
            <v>0</v>
          </cell>
          <cell r="AA2774">
            <v>0</v>
          </cell>
          <cell r="AB2774">
            <v>0</v>
          </cell>
          <cell r="AC2774">
            <v>0</v>
          </cell>
          <cell r="AD2774" t="str">
            <v>∆</v>
          </cell>
          <cell r="AE2774">
            <v>0</v>
          </cell>
        </row>
        <row r="2775">
          <cell r="V2775" t="str">
            <v>200.20.20.300-5100.03</v>
          </cell>
          <cell r="W2775" t="str">
            <v>Benefits Dental Insurance</v>
          </cell>
          <cell r="X2775">
            <v>0</v>
          </cell>
          <cell r="Y2775">
            <v>0</v>
          </cell>
          <cell r="Z2775">
            <v>0</v>
          </cell>
          <cell r="AA2775">
            <v>0</v>
          </cell>
          <cell r="AB2775">
            <v>0</v>
          </cell>
          <cell r="AC2775">
            <v>0</v>
          </cell>
          <cell r="AD2775" t="str">
            <v>∆</v>
          </cell>
          <cell r="AE2775">
            <v>0</v>
          </cell>
        </row>
        <row r="2776">
          <cell r="V2776" t="str">
            <v>200.20.20.300-5100.04</v>
          </cell>
          <cell r="W2776" t="str">
            <v>Benefits Vision Insurance</v>
          </cell>
          <cell r="X2776">
            <v>0</v>
          </cell>
          <cell r="Y2776">
            <v>0</v>
          </cell>
          <cell r="Z2776">
            <v>0</v>
          </cell>
          <cell r="AA2776">
            <v>0</v>
          </cell>
          <cell r="AB2776">
            <v>0</v>
          </cell>
          <cell r="AC2776">
            <v>0</v>
          </cell>
          <cell r="AD2776" t="str">
            <v>∆</v>
          </cell>
          <cell r="AE2776">
            <v>0</v>
          </cell>
        </row>
        <row r="2777">
          <cell r="V2777" t="str">
            <v>200.20.20.300-5100.05</v>
          </cell>
          <cell r="W2777" t="str">
            <v>Benefits Life Insurance</v>
          </cell>
          <cell r="X2777">
            <v>0</v>
          </cell>
          <cell r="Y2777">
            <v>0</v>
          </cell>
          <cell r="Z2777">
            <v>0</v>
          </cell>
          <cell r="AA2777">
            <v>0</v>
          </cell>
          <cell r="AB2777">
            <v>0</v>
          </cell>
          <cell r="AC2777">
            <v>0</v>
          </cell>
          <cell r="AD2777" t="str">
            <v>∆</v>
          </cell>
          <cell r="AE2777">
            <v>0</v>
          </cell>
        </row>
        <row r="2778">
          <cell r="V2778" t="str">
            <v>200.20.20.300-5100.06</v>
          </cell>
          <cell r="W2778" t="str">
            <v>Benefits Worker's Comp</v>
          </cell>
          <cell r="X2778">
            <v>12000</v>
          </cell>
          <cell r="Y2778">
            <v>16000</v>
          </cell>
          <cell r="Z2778">
            <v>20000</v>
          </cell>
          <cell r="AA2778">
            <v>20000</v>
          </cell>
          <cell r="AB2778">
            <v>19800</v>
          </cell>
          <cell r="AC2778">
            <v>26000</v>
          </cell>
          <cell r="AD2778" t="str">
            <v>∆</v>
          </cell>
          <cell r="AE2778">
            <v>6200</v>
          </cell>
        </row>
        <row r="2779">
          <cell r="V2779" t="str">
            <v>200.20.20.300-5100.07</v>
          </cell>
          <cell r="W2779" t="str">
            <v>Benefits Long Term Disability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0</v>
          </cell>
          <cell r="AD2779" t="str">
            <v>∆</v>
          </cell>
          <cell r="AE2779">
            <v>0</v>
          </cell>
        </row>
        <row r="2780">
          <cell r="V2780" t="str">
            <v>200.20.20.300-5100.09</v>
          </cell>
          <cell r="W2780" t="str">
            <v>Benefits Unemployment Insurance</v>
          </cell>
          <cell r="X2780">
            <v>8000</v>
          </cell>
          <cell r="Y2780">
            <v>1000</v>
          </cell>
          <cell r="Z2780">
            <v>5000</v>
          </cell>
          <cell r="AA2780">
            <v>136000</v>
          </cell>
          <cell r="AB2780">
            <v>0</v>
          </cell>
          <cell r="AC2780">
            <v>0</v>
          </cell>
          <cell r="AD2780" t="str">
            <v>∆</v>
          </cell>
          <cell r="AE2780">
            <v>0</v>
          </cell>
        </row>
        <row r="2781">
          <cell r="V2781" t="str">
            <v>200.20.20.300-5100.11</v>
          </cell>
          <cell r="W2781" t="str">
            <v>Benefits Medicare</v>
          </cell>
          <cell r="X2781">
            <v>12000</v>
          </cell>
          <cell r="Y2781">
            <v>13000</v>
          </cell>
          <cell r="Z2781">
            <v>10000</v>
          </cell>
          <cell r="AA2781">
            <v>5000</v>
          </cell>
          <cell r="AB2781">
            <v>0</v>
          </cell>
          <cell r="AC2781">
            <v>0</v>
          </cell>
          <cell r="AD2781" t="str">
            <v>∆</v>
          </cell>
          <cell r="AE2781">
            <v>0</v>
          </cell>
        </row>
        <row r="2782">
          <cell r="W2782" t="str">
            <v>TOTAL : PERSONNEL</v>
          </cell>
          <cell r="X2782">
            <v>882000</v>
          </cell>
          <cell r="Y2782">
            <v>984000</v>
          </cell>
          <cell r="Z2782">
            <v>766000</v>
          </cell>
          <cell r="AA2782">
            <v>510000</v>
          </cell>
          <cell r="AB2782">
            <v>619800</v>
          </cell>
          <cell r="AC2782">
            <v>674000</v>
          </cell>
          <cell r="AD2782" t="str">
            <v>∆</v>
          </cell>
          <cell r="AE2782">
            <v>54200</v>
          </cell>
        </row>
        <row r="2783">
          <cell r="AB2783" t="str">
            <v/>
          </cell>
          <cell r="AC2783" t="str">
            <v/>
          </cell>
          <cell r="AD2783" t="str">
            <v>∆</v>
          </cell>
        </row>
        <row r="2784">
          <cell r="V2784" t="str">
            <v>[200] RECREATION : RECREATION &amp; COMMUNITY SERVICES : RECREATION</v>
          </cell>
        </row>
        <row r="2785">
          <cell r="V2785" t="str">
            <v>RECREATION SERVICES : OPERATIONS</v>
          </cell>
          <cell r="AB2785" t="str">
            <v/>
          </cell>
          <cell r="AC2785" t="str">
            <v/>
          </cell>
          <cell r="AD2785" t="str">
            <v>∆</v>
          </cell>
        </row>
        <row r="2786">
          <cell r="V2786" t="str">
            <v>200.20.20.300-6200.02</v>
          </cell>
          <cell r="W2786" t="str">
            <v>Supplies Special Department</v>
          </cell>
          <cell r="X2786">
            <v>8000</v>
          </cell>
          <cell r="Y2786">
            <v>1000</v>
          </cell>
          <cell r="Z2786">
            <v>1000</v>
          </cell>
          <cell r="AA2786">
            <v>0</v>
          </cell>
          <cell r="AB2786">
            <v>3000</v>
          </cell>
          <cell r="AC2786">
            <v>3000</v>
          </cell>
          <cell r="AD2786" t="str">
            <v>∆</v>
          </cell>
          <cell r="AE2786">
            <v>0</v>
          </cell>
        </row>
        <row r="2787">
          <cell r="V2787" t="str">
            <v>200.20.20.300-6240.01</v>
          </cell>
          <cell r="W2787" t="str">
            <v>Supplies-Parks Chlorine</v>
          </cell>
          <cell r="X2787">
            <v>3000</v>
          </cell>
          <cell r="Y2787">
            <v>3000</v>
          </cell>
          <cell r="Z2787">
            <v>3000</v>
          </cell>
          <cell r="AA2787">
            <v>6000</v>
          </cell>
          <cell r="AB2787">
            <v>4900</v>
          </cell>
          <cell r="AC2787">
            <v>4900</v>
          </cell>
          <cell r="AD2787" t="str">
            <v>∆</v>
          </cell>
          <cell r="AE2787">
            <v>0</v>
          </cell>
        </row>
        <row r="2788">
          <cell r="V2788" t="str">
            <v>200.20.20.300-6375.07</v>
          </cell>
          <cell r="W2788" t="str">
            <v>Operating Fees Permit</v>
          </cell>
          <cell r="X2788">
            <v>0</v>
          </cell>
          <cell r="Y2788">
            <v>0</v>
          </cell>
          <cell r="Z2788">
            <v>0</v>
          </cell>
          <cell r="AA2788">
            <v>0</v>
          </cell>
          <cell r="AB2788">
            <v>400</v>
          </cell>
          <cell r="AC2788">
            <v>400</v>
          </cell>
          <cell r="AD2788" t="str">
            <v>∆</v>
          </cell>
          <cell r="AE2788">
            <v>0</v>
          </cell>
        </row>
        <row r="2789">
          <cell r="V2789" t="str">
            <v>200.20.20.300-6400.01</v>
          </cell>
          <cell r="W2789" t="str">
            <v>Repairs &amp; Maintenance Building</v>
          </cell>
          <cell r="X2789">
            <v>1000</v>
          </cell>
          <cell r="Y2789">
            <v>0</v>
          </cell>
          <cell r="Z2789">
            <v>0</v>
          </cell>
          <cell r="AA2789">
            <v>0</v>
          </cell>
          <cell r="AB2789">
            <v>2000</v>
          </cell>
          <cell r="AC2789">
            <v>2000</v>
          </cell>
          <cell r="AD2789" t="str">
            <v>∆</v>
          </cell>
          <cell r="AE2789">
            <v>0</v>
          </cell>
        </row>
        <row r="2790">
          <cell r="V2790" t="str">
            <v>200.20.20.300-6630.02</v>
          </cell>
          <cell r="W2790" t="str">
            <v>Recreational Programs - Youth Coed Flag Football</v>
          </cell>
          <cell r="X2790">
            <v>1000</v>
          </cell>
          <cell r="Y2790">
            <v>1000</v>
          </cell>
          <cell r="Z2790">
            <v>2000</v>
          </cell>
          <cell r="AA2790">
            <v>0</v>
          </cell>
          <cell r="AB2790">
            <v>6000</v>
          </cell>
          <cell r="AC2790">
            <v>6000</v>
          </cell>
          <cell r="AD2790" t="str">
            <v>∆</v>
          </cell>
          <cell r="AE2790">
            <v>0</v>
          </cell>
        </row>
        <row r="2791">
          <cell r="V2791" t="str">
            <v>200.20.20.300-6630.03</v>
          </cell>
          <cell r="W2791" t="str">
            <v>Recreational Programs - Youth Coed Basketball</v>
          </cell>
          <cell r="X2791">
            <v>15000</v>
          </cell>
          <cell r="Y2791">
            <v>15000</v>
          </cell>
          <cell r="Z2791">
            <v>15000</v>
          </cell>
          <cell r="AA2791">
            <v>1000</v>
          </cell>
          <cell r="AB2791">
            <v>16000</v>
          </cell>
          <cell r="AC2791">
            <v>16000</v>
          </cell>
          <cell r="AD2791" t="str">
            <v>∆</v>
          </cell>
          <cell r="AE2791">
            <v>0</v>
          </cell>
        </row>
        <row r="2792">
          <cell r="V2792" t="str">
            <v>200.20.20.300-6630.04</v>
          </cell>
          <cell r="W2792" t="str">
            <v>Recreational Programs - Youth Coed Baseball/Softball</v>
          </cell>
          <cell r="X2792">
            <v>2000</v>
          </cell>
          <cell r="Y2792">
            <v>1000</v>
          </cell>
          <cell r="Z2792">
            <v>0</v>
          </cell>
          <cell r="AA2792">
            <v>1000</v>
          </cell>
          <cell r="AB2792">
            <v>2500</v>
          </cell>
          <cell r="AC2792">
            <v>2500</v>
          </cell>
          <cell r="AD2792" t="str">
            <v>∆</v>
          </cell>
          <cell r="AE2792">
            <v>0</v>
          </cell>
        </row>
        <row r="2793">
          <cell r="V2793" t="str">
            <v>200.20.20.300-6630.05</v>
          </cell>
          <cell r="W2793" t="str">
            <v>Recreational Programs - Youth Girls Softball</v>
          </cell>
          <cell r="X2793">
            <v>0</v>
          </cell>
          <cell r="Y2793">
            <v>0</v>
          </cell>
          <cell r="Z2793">
            <v>0</v>
          </cell>
          <cell r="AA2793">
            <v>0</v>
          </cell>
          <cell r="AB2793">
            <v>0</v>
          </cell>
          <cell r="AC2793">
            <v>0</v>
          </cell>
          <cell r="AD2793" t="str">
            <v>∆</v>
          </cell>
          <cell r="AE2793">
            <v>0</v>
          </cell>
        </row>
        <row r="2794">
          <cell r="V2794" t="str">
            <v>200.20.20.300-6630.06</v>
          </cell>
          <cell r="W2794" t="str">
            <v>Recreational Programs - Youth Coed Basketball Camp</v>
          </cell>
          <cell r="X2794">
            <v>0</v>
          </cell>
          <cell r="Y2794">
            <v>0</v>
          </cell>
          <cell r="Z2794">
            <v>2000</v>
          </cell>
          <cell r="AA2794">
            <v>1000</v>
          </cell>
          <cell r="AB2794">
            <v>2000</v>
          </cell>
          <cell r="AC2794">
            <v>2000</v>
          </cell>
          <cell r="AD2794" t="str">
            <v>∆</v>
          </cell>
          <cell r="AE2794">
            <v>0</v>
          </cell>
        </row>
        <row r="2795">
          <cell r="V2795" t="str">
            <v>200.20.20.300-6630.07</v>
          </cell>
          <cell r="W2795" t="str">
            <v>Recreational Programs - Youth Coed Soccer &amp; Kickball</v>
          </cell>
          <cell r="X2795">
            <v>1000</v>
          </cell>
          <cell r="Y2795">
            <v>2000</v>
          </cell>
          <cell r="Z2795">
            <v>1000</v>
          </cell>
          <cell r="AA2795">
            <v>1000</v>
          </cell>
          <cell r="AB2795">
            <v>2000</v>
          </cell>
          <cell r="AC2795">
            <v>2000</v>
          </cell>
          <cell r="AD2795" t="str">
            <v>∆</v>
          </cell>
          <cell r="AE2795">
            <v>0</v>
          </cell>
        </row>
        <row r="2796">
          <cell r="V2796" t="str">
            <v>200.20.20.300-6630.10</v>
          </cell>
          <cell r="W2796" t="str">
            <v>Recreational Programs - Youth Acorn League</v>
          </cell>
          <cell r="X2796">
            <v>0</v>
          </cell>
          <cell r="Y2796">
            <v>0</v>
          </cell>
          <cell r="Z2796">
            <v>0</v>
          </cell>
          <cell r="AA2796">
            <v>0</v>
          </cell>
          <cell r="AB2796">
            <v>0</v>
          </cell>
          <cell r="AC2796">
            <v>0</v>
          </cell>
          <cell r="AD2796" t="str">
            <v>∆</v>
          </cell>
          <cell r="AE2796">
            <v>0</v>
          </cell>
        </row>
        <row r="2797">
          <cell r="V2797" t="str">
            <v>200.20.20.300-6630.11</v>
          </cell>
          <cell r="W2797" t="str">
            <v>Recreational Programs - Youth Pilot Expansion Program</v>
          </cell>
          <cell r="X2797">
            <v>2000</v>
          </cell>
          <cell r="Y2797">
            <v>3000</v>
          </cell>
          <cell r="Z2797">
            <v>0</v>
          </cell>
          <cell r="AA2797">
            <v>0</v>
          </cell>
          <cell r="AB2797">
            <v>2500</v>
          </cell>
          <cell r="AC2797">
            <v>2500</v>
          </cell>
          <cell r="AD2797" t="str">
            <v>∆</v>
          </cell>
          <cell r="AE2797">
            <v>0</v>
          </cell>
        </row>
        <row r="2798">
          <cell r="V2798" t="str">
            <v>200.20.20.300-6630.12</v>
          </cell>
          <cell r="W2798" t="str">
            <v>Recreational Programs - Youth Arts &amp; Crafts</v>
          </cell>
          <cell r="X2798">
            <v>3000</v>
          </cell>
          <cell r="Y2798">
            <v>4000</v>
          </cell>
          <cell r="Z2798">
            <v>2000</v>
          </cell>
          <cell r="AA2798">
            <v>1000</v>
          </cell>
          <cell r="AB2798">
            <v>3000</v>
          </cell>
          <cell r="AC2798">
            <v>3000</v>
          </cell>
          <cell r="AD2798" t="str">
            <v>∆</v>
          </cell>
          <cell r="AE2798">
            <v>0</v>
          </cell>
        </row>
        <row r="2799">
          <cell r="V2799" t="str">
            <v>200.20.20.300-6630.13</v>
          </cell>
          <cell r="W2799" t="str">
            <v>Recreational Programs - Youth Gymnastics</v>
          </cell>
          <cell r="X2799">
            <v>11000</v>
          </cell>
          <cell r="Y2799">
            <v>15000</v>
          </cell>
          <cell r="Z2799">
            <v>13000</v>
          </cell>
          <cell r="AA2799">
            <v>0</v>
          </cell>
          <cell r="AB2799">
            <v>12000</v>
          </cell>
          <cell r="AC2799">
            <v>12000</v>
          </cell>
          <cell r="AD2799" t="str">
            <v>∆</v>
          </cell>
          <cell r="AE2799">
            <v>0</v>
          </cell>
        </row>
        <row r="2800">
          <cell r="V2800" t="str">
            <v>200.20.20.300-6630.14</v>
          </cell>
          <cell r="W2800" t="str">
            <v>Recreational Programs - Youth Martial Arts</v>
          </cell>
          <cell r="X2800">
            <v>5000</v>
          </cell>
          <cell r="Y2800">
            <v>7000</v>
          </cell>
          <cell r="Z2800">
            <v>4000</v>
          </cell>
          <cell r="AA2800">
            <v>0</v>
          </cell>
          <cell r="AB2800">
            <v>3900</v>
          </cell>
          <cell r="AC2800">
            <v>3900</v>
          </cell>
          <cell r="AD2800" t="str">
            <v>∆</v>
          </cell>
          <cell r="AE2800">
            <v>0</v>
          </cell>
        </row>
        <row r="2801">
          <cell r="V2801" t="str">
            <v>200.20.20.300-6630.15</v>
          </cell>
          <cell r="W2801" t="str">
            <v>Recreational Programs - Youth Cheerleading</v>
          </cell>
          <cell r="X2801">
            <v>1000</v>
          </cell>
          <cell r="Y2801">
            <v>1000</v>
          </cell>
          <cell r="Z2801">
            <v>2000</v>
          </cell>
          <cell r="AA2801">
            <v>0</v>
          </cell>
          <cell r="AB2801">
            <v>1100</v>
          </cell>
          <cell r="AC2801">
            <v>1100</v>
          </cell>
          <cell r="AD2801" t="str">
            <v>∆</v>
          </cell>
          <cell r="AE2801">
            <v>0</v>
          </cell>
        </row>
        <row r="2802">
          <cell r="V2802" t="str">
            <v>200.20.20.300-6630.16</v>
          </cell>
          <cell r="W2802" t="str">
            <v>Recreational Programs - Youth Tennis</v>
          </cell>
          <cell r="X2802">
            <v>6000</v>
          </cell>
          <cell r="Y2802">
            <v>7000</v>
          </cell>
          <cell r="Z2802">
            <v>6000</v>
          </cell>
          <cell r="AA2802">
            <v>1000</v>
          </cell>
          <cell r="AB2802">
            <v>7000</v>
          </cell>
          <cell r="AC2802">
            <v>7000</v>
          </cell>
          <cell r="AD2802" t="str">
            <v>∆</v>
          </cell>
          <cell r="AE2802">
            <v>0</v>
          </cell>
        </row>
        <row r="2803">
          <cell r="V2803" t="str">
            <v>200.20.20.300-6630.17</v>
          </cell>
          <cell r="W2803" t="str">
            <v>Recreational Programs - Youth Dance</v>
          </cell>
          <cell r="X2803">
            <v>5000</v>
          </cell>
          <cell r="Y2803">
            <v>3000</v>
          </cell>
          <cell r="Z2803">
            <v>1000</v>
          </cell>
          <cell r="AA2803">
            <v>0</v>
          </cell>
          <cell r="AB2803">
            <v>3800</v>
          </cell>
          <cell r="AC2803">
            <v>3800</v>
          </cell>
          <cell r="AD2803" t="str">
            <v>∆</v>
          </cell>
          <cell r="AE2803">
            <v>0</v>
          </cell>
        </row>
        <row r="2804">
          <cell r="V2804" t="str">
            <v>200.20.20.300-6630.18</v>
          </cell>
          <cell r="W2804" t="str">
            <v>Recreational Programs - Youth Baton</v>
          </cell>
          <cell r="X2804">
            <v>1000</v>
          </cell>
          <cell r="Y2804">
            <v>2000</v>
          </cell>
          <cell r="Z2804">
            <v>2000</v>
          </cell>
          <cell r="AA2804">
            <v>1000</v>
          </cell>
          <cell r="AB2804">
            <v>2100</v>
          </cell>
          <cell r="AC2804">
            <v>2100</v>
          </cell>
          <cell r="AD2804" t="str">
            <v>∆</v>
          </cell>
          <cell r="AE2804">
            <v>0</v>
          </cell>
        </row>
        <row r="2805">
          <cell r="V2805" t="str">
            <v>200.20.20.300-6630.20</v>
          </cell>
          <cell r="W2805" t="str">
            <v>Recreational Programs - Youth Performing Arts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 t="str">
            <v>∆</v>
          </cell>
          <cell r="AE2805">
            <v>0</v>
          </cell>
        </row>
        <row r="2806">
          <cell r="V2806" t="str">
            <v>200.20.20.300-6630.23</v>
          </cell>
          <cell r="W2806" t="str">
            <v>Recreational Programs - Youth Cooking</v>
          </cell>
          <cell r="X2806">
            <v>2000</v>
          </cell>
          <cell r="Y2806">
            <v>2000</v>
          </cell>
          <cell r="Z2806">
            <v>2000</v>
          </cell>
          <cell r="AA2806">
            <v>0</v>
          </cell>
          <cell r="AB2806">
            <v>2500</v>
          </cell>
          <cell r="AC2806">
            <v>2500</v>
          </cell>
          <cell r="AD2806" t="str">
            <v>∆</v>
          </cell>
          <cell r="AE2806">
            <v>0</v>
          </cell>
        </row>
        <row r="2807">
          <cell r="V2807" t="str">
            <v>200.20.20.300-6630.24</v>
          </cell>
          <cell r="W2807" t="str">
            <v>Recreational Programs - Youth Music</v>
          </cell>
          <cell r="X2807">
            <v>1000</v>
          </cell>
          <cell r="Y2807">
            <v>1000</v>
          </cell>
          <cell r="Z2807">
            <v>1000</v>
          </cell>
          <cell r="AA2807">
            <v>0</v>
          </cell>
          <cell r="AB2807">
            <v>1400</v>
          </cell>
          <cell r="AC2807">
            <v>1400</v>
          </cell>
          <cell r="AD2807" t="str">
            <v>∆</v>
          </cell>
          <cell r="AE2807">
            <v>0</v>
          </cell>
        </row>
        <row r="2808">
          <cell r="V2808" t="str">
            <v>200.20.20.300-6630.25</v>
          </cell>
          <cell r="W2808" t="str">
            <v>Recreational Programs - Youth Recreation Leadership</v>
          </cell>
          <cell r="X2808">
            <v>1000</v>
          </cell>
          <cell r="Y2808">
            <v>0</v>
          </cell>
          <cell r="Z2808">
            <v>1000</v>
          </cell>
          <cell r="AA2808">
            <v>0</v>
          </cell>
          <cell r="AB2808">
            <v>1800</v>
          </cell>
          <cell r="AC2808">
            <v>1800</v>
          </cell>
          <cell r="AD2808" t="str">
            <v>∆</v>
          </cell>
          <cell r="AE2808">
            <v>0</v>
          </cell>
        </row>
        <row r="2809">
          <cell r="V2809" t="str">
            <v>200.20.20.300-6630.26</v>
          </cell>
          <cell r="W2809" t="str">
            <v>Recreational Programs - Youth Health &amp; Safety</v>
          </cell>
          <cell r="X2809">
            <v>1000</v>
          </cell>
          <cell r="Y2809">
            <v>1000</v>
          </cell>
          <cell r="Z2809">
            <v>1000</v>
          </cell>
          <cell r="AA2809">
            <v>0</v>
          </cell>
          <cell r="AB2809">
            <v>1500</v>
          </cell>
          <cell r="AC2809">
            <v>1500</v>
          </cell>
          <cell r="AD2809" t="str">
            <v>∆</v>
          </cell>
          <cell r="AE2809">
            <v>0</v>
          </cell>
        </row>
        <row r="2810">
          <cell r="V2810" t="str">
            <v>200.20.20.300-6630.27</v>
          </cell>
          <cell r="W2810" t="str">
            <v>Recreational Programs - Youth Youth Day Camp</v>
          </cell>
          <cell r="X2810">
            <v>31000</v>
          </cell>
          <cell r="Y2810">
            <v>20000</v>
          </cell>
          <cell r="Z2810">
            <v>11000</v>
          </cell>
          <cell r="AA2810">
            <v>4000</v>
          </cell>
          <cell r="AB2810">
            <v>15000</v>
          </cell>
          <cell r="AC2810">
            <v>15000</v>
          </cell>
          <cell r="AD2810" t="str">
            <v>∆</v>
          </cell>
          <cell r="AE2810">
            <v>0</v>
          </cell>
        </row>
        <row r="2811">
          <cell r="V2811" t="str">
            <v>200.20.20.300-6630.28</v>
          </cell>
          <cell r="W2811" t="str">
            <v>Recreational Programs - Youth Preschool Play Program</v>
          </cell>
          <cell r="X2811">
            <v>4000</v>
          </cell>
          <cell r="Y2811">
            <v>1000</v>
          </cell>
          <cell r="Z2811">
            <v>1000</v>
          </cell>
          <cell r="AA2811">
            <v>0</v>
          </cell>
          <cell r="AB2811">
            <v>3000</v>
          </cell>
          <cell r="AC2811">
            <v>3000</v>
          </cell>
          <cell r="AD2811" t="str">
            <v>∆</v>
          </cell>
          <cell r="AE2811">
            <v>0</v>
          </cell>
        </row>
        <row r="2812">
          <cell r="V2812" t="str">
            <v>200.20.20.300-6630.29</v>
          </cell>
          <cell r="W2812" t="str">
            <v>Recreational Programs - Youth After School Program</v>
          </cell>
          <cell r="X2812">
            <v>50000</v>
          </cell>
          <cell r="Y2812">
            <v>49000</v>
          </cell>
          <cell r="Z2812">
            <v>26000</v>
          </cell>
          <cell r="AA2812">
            <v>21000</v>
          </cell>
          <cell r="AB2812">
            <v>30000</v>
          </cell>
          <cell r="AC2812">
            <v>30000</v>
          </cell>
          <cell r="AD2812" t="str">
            <v>∆</v>
          </cell>
          <cell r="AE2812">
            <v>0</v>
          </cell>
        </row>
        <row r="2813">
          <cell r="V2813" t="str">
            <v>200.20.20.300-6630.30</v>
          </cell>
          <cell r="W2813" t="str">
            <v>Recreational Programs - Youth Youth Themed Parties</v>
          </cell>
          <cell r="X2813">
            <v>0</v>
          </cell>
          <cell r="Y2813">
            <v>0</v>
          </cell>
          <cell r="Z2813">
            <v>0</v>
          </cell>
          <cell r="AA2813">
            <v>0</v>
          </cell>
          <cell r="AB2813">
            <v>0</v>
          </cell>
          <cell r="AC2813">
            <v>0</v>
          </cell>
          <cell r="AD2813" t="str">
            <v>∆</v>
          </cell>
          <cell r="AE2813">
            <v>0</v>
          </cell>
        </row>
        <row r="2814">
          <cell r="V2814" t="str">
            <v>200.20.20.300-6630.31</v>
          </cell>
          <cell r="W2814" t="str">
            <v>Recreational Programs - Youth Exercise and Fitness</v>
          </cell>
          <cell r="X2814">
            <v>4000</v>
          </cell>
          <cell r="Y2814">
            <v>5000</v>
          </cell>
          <cell r="Z2814">
            <v>4000</v>
          </cell>
          <cell r="AA2814">
            <v>0</v>
          </cell>
          <cell r="AB2814">
            <v>4000</v>
          </cell>
          <cell r="AC2814">
            <v>4000</v>
          </cell>
          <cell r="AD2814" t="str">
            <v>∆</v>
          </cell>
          <cell r="AE2814">
            <v>0</v>
          </cell>
        </row>
        <row r="2815">
          <cell r="V2815" t="str">
            <v>200.20.20.300-6630.32</v>
          </cell>
          <cell r="W2815" t="str">
            <v>Recreational Programs - Youth Golf</v>
          </cell>
          <cell r="X2815">
            <v>1000</v>
          </cell>
          <cell r="Y2815">
            <v>0</v>
          </cell>
          <cell r="Z2815">
            <v>0</v>
          </cell>
          <cell r="AA2815">
            <v>0</v>
          </cell>
          <cell r="AB2815">
            <v>0</v>
          </cell>
          <cell r="AC2815">
            <v>0</v>
          </cell>
          <cell r="AD2815" t="str">
            <v>∆</v>
          </cell>
          <cell r="AE2815">
            <v>0</v>
          </cell>
        </row>
        <row r="2816">
          <cell r="V2816" t="str">
            <v>200.20.20.300-6631.01</v>
          </cell>
          <cell r="W2816" t="str">
            <v>Recreational Programs - Adult Men's Basketball</v>
          </cell>
          <cell r="X2816">
            <v>0</v>
          </cell>
          <cell r="Y2816">
            <v>0</v>
          </cell>
          <cell r="Z2816">
            <v>0</v>
          </cell>
          <cell r="AA2816">
            <v>0</v>
          </cell>
          <cell r="AB2816">
            <v>1500</v>
          </cell>
          <cell r="AC2816">
            <v>1500</v>
          </cell>
          <cell r="AD2816" t="str">
            <v>∆</v>
          </cell>
          <cell r="AE2816">
            <v>0</v>
          </cell>
        </row>
        <row r="2817">
          <cell r="V2817" t="str">
            <v>200.20.20.300-6631.03</v>
          </cell>
          <cell r="W2817" t="str">
            <v>Recreational Programs - Adult Softball Tournament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0</v>
          </cell>
          <cell r="AD2817" t="str">
            <v>∆</v>
          </cell>
          <cell r="AE2817">
            <v>0</v>
          </cell>
        </row>
        <row r="2818">
          <cell r="V2818" t="str">
            <v>200.20.20.300-6631.07</v>
          </cell>
          <cell r="W2818" t="str">
            <v>Recreational Programs - Adult Pilot Expansion Program</v>
          </cell>
          <cell r="X2818">
            <v>2000</v>
          </cell>
          <cell r="Y2818">
            <v>3000</v>
          </cell>
          <cell r="Z2818">
            <v>10000</v>
          </cell>
          <cell r="AA2818">
            <v>0</v>
          </cell>
          <cell r="AB2818">
            <v>4600</v>
          </cell>
          <cell r="AC2818">
            <v>4600</v>
          </cell>
          <cell r="AD2818" t="str">
            <v>∆</v>
          </cell>
          <cell r="AE2818">
            <v>0</v>
          </cell>
        </row>
        <row r="2819">
          <cell r="V2819" t="str">
            <v>200.20.20.300-6631.09</v>
          </cell>
          <cell r="W2819" t="str">
            <v>Recreational Programs - Adult Golf</v>
          </cell>
          <cell r="X2819">
            <v>1000</v>
          </cell>
          <cell r="Y2819">
            <v>1000</v>
          </cell>
          <cell r="Z2819">
            <v>0</v>
          </cell>
          <cell r="AA2819">
            <v>0</v>
          </cell>
          <cell r="AB2819">
            <v>1000</v>
          </cell>
          <cell r="AC2819">
            <v>1000</v>
          </cell>
          <cell r="AD2819" t="str">
            <v>∆</v>
          </cell>
          <cell r="AE2819">
            <v>0</v>
          </cell>
        </row>
        <row r="2820">
          <cell r="V2820" t="str">
            <v>200.20.20.300-6631.10</v>
          </cell>
          <cell r="W2820" t="str">
            <v>Recreational Programs - Adult Dog Obedience</v>
          </cell>
          <cell r="X2820">
            <v>6000</v>
          </cell>
          <cell r="Y2820">
            <v>4000</v>
          </cell>
          <cell r="Z2820">
            <v>2000</v>
          </cell>
          <cell r="AA2820">
            <v>7000</v>
          </cell>
          <cell r="AB2820">
            <v>5000</v>
          </cell>
          <cell r="AC2820">
            <v>5000</v>
          </cell>
          <cell r="AD2820" t="str">
            <v>∆</v>
          </cell>
          <cell r="AE2820">
            <v>0</v>
          </cell>
        </row>
        <row r="2821">
          <cell r="V2821" t="str">
            <v>200.20.20.300-6631.11</v>
          </cell>
          <cell r="W2821" t="str">
            <v>Recreational Programs - Adult Tennis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0</v>
          </cell>
          <cell r="AD2821" t="str">
            <v>∆</v>
          </cell>
          <cell r="AE2821">
            <v>0</v>
          </cell>
        </row>
        <row r="2822">
          <cell r="V2822" t="str">
            <v>200.20.20.300-6631.12</v>
          </cell>
          <cell r="W2822" t="str">
            <v>Recreational Programs - Adult Exercise &amp; Fitness</v>
          </cell>
          <cell r="X2822">
            <v>3000</v>
          </cell>
          <cell r="Y2822">
            <v>2000</v>
          </cell>
          <cell r="Z2822">
            <v>1000</v>
          </cell>
          <cell r="AA2822">
            <v>2000</v>
          </cell>
          <cell r="AB2822">
            <v>2100</v>
          </cell>
          <cell r="AC2822">
            <v>2100</v>
          </cell>
          <cell r="AD2822" t="str">
            <v>∆</v>
          </cell>
          <cell r="AE2822">
            <v>0</v>
          </cell>
        </row>
        <row r="2823">
          <cell r="V2823" t="str">
            <v>200.20.20.300-6631.14</v>
          </cell>
          <cell r="W2823" t="str">
            <v>Recreational Programs - Adult Dance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500</v>
          </cell>
          <cell r="AC2823">
            <v>500</v>
          </cell>
          <cell r="AD2823" t="str">
            <v>∆</v>
          </cell>
          <cell r="AE2823">
            <v>0</v>
          </cell>
        </row>
        <row r="2824">
          <cell r="V2824" t="str">
            <v>200.20.20.300-6631.15</v>
          </cell>
          <cell r="W2824" t="str">
            <v>Recreational Programs - Adult Health &amp; Safety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500</v>
          </cell>
          <cell r="AC2824">
            <v>500</v>
          </cell>
          <cell r="AD2824" t="str">
            <v>∆</v>
          </cell>
          <cell r="AE2824">
            <v>0</v>
          </cell>
        </row>
        <row r="2825">
          <cell r="V2825" t="str">
            <v>200.20.20.300-6632.01</v>
          </cell>
          <cell r="W2825" t="str">
            <v>Recreational Programs - Aquatics Pool Admission</v>
          </cell>
          <cell r="X2825">
            <v>3000</v>
          </cell>
          <cell r="Y2825">
            <v>2000</v>
          </cell>
          <cell r="Z2825">
            <v>1000</v>
          </cell>
          <cell r="AA2825">
            <v>1000</v>
          </cell>
          <cell r="AB2825">
            <v>2000</v>
          </cell>
          <cell r="AC2825">
            <v>2000</v>
          </cell>
          <cell r="AD2825" t="str">
            <v>∆</v>
          </cell>
          <cell r="AE2825">
            <v>0</v>
          </cell>
        </row>
        <row r="2826">
          <cell r="V2826" t="str">
            <v>200.20.20.300-6632.02</v>
          </cell>
          <cell r="W2826" t="str">
            <v>Recreational Programs - Aquatics Pool Rental</v>
          </cell>
          <cell r="X2826">
            <v>0</v>
          </cell>
          <cell r="Y2826">
            <v>0</v>
          </cell>
          <cell r="Z2826">
            <v>0</v>
          </cell>
          <cell r="AA2826">
            <v>0</v>
          </cell>
          <cell r="AB2826">
            <v>0</v>
          </cell>
          <cell r="AC2826">
            <v>0</v>
          </cell>
          <cell r="AD2826" t="str">
            <v>∆</v>
          </cell>
          <cell r="AE2826">
            <v>0</v>
          </cell>
        </row>
        <row r="2827">
          <cell r="V2827" t="str">
            <v>200.20.20.300-6632.03</v>
          </cell>
          <cell r="W2827" t="str">
            <v>Recreational Programs - Aquatics Swim Lessons</v>
          </cell>
          <cell r="X2827">
            <v>2000</v>
          </cell>
          <cell r="Y2827">
            <v>2000</v>
          </cell>
          <cell r="Z2827">
            <v>0</v>
          </cell>
          <cell r="AA2827">
            <v>0</v>
          </cell>
          <cell r="AB2827">
            <v>2200</v>
          </cell>
          <cell r="AC2827">
            <v>2200</v>
          </cell>
          <cell r="AD2827" t="str">
            <v>∆</v>
          </cell>
          <cell r="AE2827">
            <v>0</v>
          </cell>
        </row>
        <row r="2828">
          <cell r="V2828" t="str">
            <v>200.20.20.300-6632.05</v>
          </cell>
          <cell r="W2828" t="str">
            <v>Recreational Programs - Aquatics Swim Team</v>
          </cell>
          <cell r="X2828">
            <v>16000</v>
          </cell>
          <cell r="Y2828">
            <v>20000</v>
          </cell>
          <cell r="Z2828">
            <v>0</v>
          </cell>
          <cell r="AA2828">
            <v>18000</v>
          </cell>
          <cell r="AB2828">
            <v>16000</v>
          </cell>
          <cell r="AC2828">
            <v>16000</v>
          </cell>
          <cell r="AD2828" t="str">
            <v>∆</v>
          </cell>
          <cell r="AE2828">
            <v>0</v>
          </cell>
        </row>
        <row r="2829">
          <cell r="V2829" t="str">
            <v>200.20.20.300-6632.07</v>
          </cell>
          <cell r="W2829" t="str">
            <v>Recreational Programs - Aquatics Health &amp; Safety</v>
          </cell>
          <cell r="X2829">
            <v>3000</v>
          </cell>
          <cell r="Y2829">
            <v>6000</v>
          </cell>
          <cell r="Z2829">
            <v>2000</v>
          </cell>
          <cell r="AA2829">
            <v>2000</v>
          </cell>
          <cell r="AB2829">
            <v>5500</v>
          </cell>
          <cell r="AC2829">
            <v>5500</v>
          </cell>
          <cell r="AD2829" t="str">
            <v>∆</v>
          </cell>
          <cell r="AE2829">
            <v>0</v>
          </cell>
        </row>
        <row r="2830">
          <cell r="V2830" t="str">
            <v>200.20.20.300-6632.08</v>
          </cell>
          <cell r="W2830" t="str">
            <v>Recreational Programs - Aquatics Pilot Expansion Program</v>
          </cell>
          <cell r="X2830">
            <v>0</v>
          </cell>
          <cell r="Y2830">
            <v>0</v>
          </cell>
          <cell r="Z2830">
            <v>0</v>
          </cell>
          <cell r="AA2830">
            <v>0</v>
          </cell>
          <cell r="AB2830">
            <v>0</v>
          </cell>
          <cell r="AC2830">
            <v>0</v>
          </cell>
          <cell r="AD2830" t="str">
            <v>∆</v>
          </cell>
          <cell r="AE2830">
            <v>0</v>
          </cell>
        </row>
        <row r="2831">
          <cell r="V2831" t="str">
            <v>200.20.20.300-6633.02</v>
          </cell>
          <cell r="W2831" t="str">
            <v>Recreational Programs - General Open Gym</v>
          </cell>
          <cell r="X2831">
            <v>0</v>
          </cell>
          <cell r="Y2831">
            <v>0</v>
          </cell>
          <cell r="Z2831">
            <v>0</v>
          </cell>
          <cell r="AA2831">
            <v>0</v>
          </cell>
          <cell r="AB2831">
            <v>0</v>
          </cell>
          <cell r="AC2831">
            <v>0</v>
          </cell>
          <cell r="AD2831" t="str">
            <v>∆</v>
          </cell>
          <cell r="AE2831">
            <v>0</v>
          </cell>
        </row>
        <row r="2832">
          <cell r="V2832" t="str">
            <v>200.20.20.300-6633.03</v>
          </cell>
          <cell r="W2832" t="str">
            <v>Recreational Programs - General YAC</v>
          </cell>
          <cell r="X2832">
            <v>0</v>
          </cell>
          <cell r="Y2832">
            <v>0</v>
          </cell>
          <cell r="Z2832">
            <v>0</v>
          </cell>
          <cell r="AA2832">
            <v>0</v>
          </cell>
          <cell r="AB2832">
            <v>0</v>
          </cell>
          <cell r="AC2832">
            <v>0</v>
          </cell>
          <cell r="AD2832" t="str">
            <v>∆</v>
          </cell>
          <cell r="AE2832">
            <v>0</v>
          </cell>
        </row>
        <row r="2833">
          <cell r="V2833" t="str">
            <v>200.20.20.300-6633.07</v>
          </cell>
          <cell r="W2833" t="str">
            <v>Recreational Programs - General Admissions Adult Sports</v>
          </cell>
          <cell r="X2833">
            <v>0</v>
          </cell>
          <cell r="Y2833">
            <v>0</v>
          </cell>
          <cell r="Z2833">
            <v>0</v>
          </cell>
          <cell r="AA2833">
            <v>0</v>
          </cell>
          <cell r="AB2833">
            <v>0</v>
          </cell>
          <cell r="AC2833">
            <v>0</v>
          </cell>
          <cell r="AD2833" t="str">
            <v>∆</v>
          </cell>
          <cell r="AE2833">
            <v>0</v>
          </cell>
        </row>
        <row r="2834">
          <cell r="V2834" t="str">
            <v>200.20.20.300-6633.10</v>
          </cell>
          <cell r="W2834" t="str">
            <v>Recreational Programs - General Facility Rental - Ballfield</v>
          </cell>
          <cell r="X2834">
            <v>2000</v>
          </cell>
          <cell r="Y2834">
            <v>3000</v>
          </cell>
          <cell r="Z2834">
            <v>1000</v>
          </cell>
          <cell r="AA2834">
            <v>1000</v>
          </cell>
          <cell r="AB2834">
            <v>3000</v>
          </cell>
          <cell r="AC2834">
            <v>3000</v>
          </cell>
          <cell r="AD2834" t="str">
            <v>∆</v>
          </cell>
          <cell r="AE2834">
            <v>0</v>
          </cell>
        </row>
        <row r="2835">
          <cell r="V2835" t="str">
            <v>200.20.20.300-6633.12</v>
          </cell>
          <cell r="W2835" t="str">
            <v>Recreational Programs - General Community Gym</v>
          </cell>
          <cell r="X2835">
            <v>30000</v>
          </cell>
          <cell r="Y2835">
            <v>0</v>
          </cell>
          <cell r="Z2835">
            <v>0</v>
          </cell>
          <cell r="AA2835">
            <v>0</v>
          </cell>
          <cell r="AB2835">
            <v>15000</v>
          </cell>
          <cell r="AC2835">
            <v>15000</v>
          </cell>
          <cell r="AD2835" t="str">
            <v>∆</v>
          </cell>
          <cell r="AE2835">
            <v>0</v>
          </cell>
        </row>
        <row r="2836">
          <cell r="W2836" t="str">
            <v>TOTAL : OPERATIONS</v>
          </cell>
          <cell r="X2836">
            <v>228000</v>
          </cell>
          <cell r="Y2836">
            <v>187000</v>
          </cell>
          <cell r="Z2836">
            <v>118000</v>
          </cell>
          <cell r="AA2836">
            <v>69000</v>
          </cell>
          <cell r="AB2836">
            <v>192300</v>
          </cell>
          <cell r="AC2836">
            <v>192300</v>
          </cell>
          <cell r="AD2836" t="str">
            <v>∆</v>
          </cell>
          <cell r="AE2836">
            <v>0</v>
          </cell>
        </row>
        <row r="2837">
          <cell r="AB2837" t="str">
            <v/>
          </cell>
          <cell r="AC2837" t="str">
            <v/>
          </cell>
          <cell r="AD2837" t="str">
            <v>∆</v>
          </cell>
        </row>
        <row r="2838">
          <cell r="V2838" t="str">
            <v>[200] RECREATION : RECREATION &amp; COMMUNITY SERVICES : RECREATION</v>
          </cell>
        </row>
        <row r="2839">
          <cell r="V2839" t="str">
            <v>PARKS : CAPITAL</v>
          </cell>
          <cell r="AB2839" t="str">
            <v/>
          </cell>
          <cell r="AC2839" t="str">
            <v/>
          </cell>
          <cell r="AD2839" t="str">
            <v>∆</v>
          </cell>
        </row>
        <row r="2840">
          <cell r="V2840" t="str">
            <v>200.20.20.300-8000.99</v>
          </cell>
          <cell r="W2840" t="str">
            <v>Recreation Lobby Remodel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40000</v>
          </cell>
          <cell r="AD2840" t="str">
            <v>∆</v>
          </cell>
          <cell r="AE2840">
            <v>40000</v>
          </cell>
        </row>
        <row r="2841">
          <cell r="W2841" t="str">
            <v>TOTAL : CAPITAL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40000</v>
          </cell>
          <cell r="AD2841" t="str">
            <v>∆</v>
          </cell>
          <cell r="AE2841">
            <v>40000</v>
          </cell>
        </row>
        <row r="2843">
          <cell r="V2843" t="str">
            <v>[200] RECREATION : RECREATION &amp; COMMUNITY SERVICES : RECREATION</v>
          </cell>
        </row>
        <row r="2844">
          <cell r="V2844" t="str">
            <v>PARKS : OPERATIONS</v>
          </cell>
          <cell r="AB2844" t="str">
            <v/>
          </cell>
          <cell r="AC2844" t="str">
            <v/>
          </cell>
          <cell r="AD2844" t="str">
            <v>∆</v>
          </cell>
        </row>
        <row r="2845">
          <cell r="V2845" t="str">
            <v>200.20.20.966-6200.05</v>
          </cell>
          <cell r="W2845" t="str">
            <v>Supplies Gasoline</v>
          </cell>
          <cell r="X2845">
            <v>0</v>
          </cell>
          <cell r="Y2845">
            <v>0</v>
          </cell>
          <cell r="Z2845">
            <v>0</v>
          </cell>
          <cell r="AA2845">
            <v>0</v>
          </cell>
          <cell r="AB2845">
            <v>10000</v>
          </cell>
          <cell r="AC2845">
            <v>10000</v>
          </cell>
          <cell r="AD2845" t="str">
            <v>∆</v>
          </cell>
          <cell r="AE2845">
            <v>0</v>
          </cell>
        </row>
        <row r="2846">
          <cell r="W2846" t="str">
            <v>TOTAL : OPERATIONS</v>
          </cell>
          <cell r="X2846">
            <v>0</v>
          </cell>
          <cell r="Y2846">
            <v>0</v>
          </cell>
          <cell r="Z2846">
            <v>0</v>
          </cell>
          <cell r="AA2846">
            <v>0</v>
          </cell>
          <cell r="AB2846">
            <v>10000</v>
          </cell>
          <cell r="AC2846">
            <v>10000</v>
          </cell>
          <cell r="AD2846" t="str">
            <v>∆</v>
          </cell>
          <cell r="AE2846">
            <v>0</v>
          </cell>
        </row>
        <row r="2848">
          <cell r="V2848" t="str">
            <v>[200] RECREATION : RECREATION &amp; COMMUNITY SERVICES : COMMUNITY SERVICES</v>
          </cell>
        </row>
        <row r="2849">
          <cell r="V2849" t="str">
            <v>SPECIAL EVENTS : OPERATIONS</v>
          </cell>
          <cell r="AB2849" t="str">
            <v/>
          </cell>
          <cell r="AC2849" t="str">
            <v/>
          </cell>
          <cell r="AD2849" t="str">
            <v>∆</v>
          </cell>
        </row>
        <row r="2850">
          <cell r="V2850" t="str">
            <v>200.20.30.360-6633.01</v>
          </cell>
          <cell r="W2850" t="str">
            <v>Recreational Programs - General Community Events</v>
          </cell>
          <cell r="X2850">
            <v>50000</v>
          </cell>
          <cell r="Y2850">
            <v>46000</v>
          </cell>
          <cell r="Z2850">
            <v>1000</v>
          </cell>
          <cell r="AA2850">
            <v>0</v>
          </cell>
          <cell r="AB2850">
            <v>0</v>
          </cell>
          <cell r="AC2850">
            <v>0</v>
          </cell>
          <cell r="AD2850" t="str">
            <v>∆</v>
          </cell>
          <cell r="AE2850">
            <v>0</v>
          </cell>
        </row>
        <row r="2851">
          <cell r="V2851" t="str">
            <v>200.20.30.360-6633.04</v>
          </cell>
          <cell r="W2851" t="str">
            <v>Recreational Programs - General 4th of July</v>
          </cell>
          <cell r="X2851">
            <v>0</v>
          </cell>
          <cell r="Y2851">
            <v>0</v>
          </cell>
          <cell r="Z2851">
            <v>0</v>
          </cell>
          <cell r="AA2851">
            <v>0</v>
          </cell>
          <cell r="AB2851">
            <v>0</v>
          </cell>
          <cell r="AC2851">
            <v>0</v>
          </cell>
          <cell r="AD2851" t="str">
            <v>∆</v>
          </cell>
          <cell r="AE2851">
            <v>0</v>
          </cell>
        </row>
        <row r="2852">
          <cell r="W2852" t="str">
            <v>TOTAL : OPERATIONS</v>
          </cell>
          <cell r="X2852">
            <v>50000</v>
          </cell>
          <cell r="Y2852">
            <v>46000</v>
          </cell>
          <cell r="Z2852">
            <v>1000</v>
          </cell>
          <cell r="AA2852">
            <v>0</v>
          </cell>
          <cell r="AB2852">
            <v>0</v>
          </cell>
          <cell r="AC2852">
            <v>0</v>
          </cell>
          <cell r="AD2852" t="str">
            <v>∆</v>
          </cell>
          <cell r="AE2852">
            <v>0</v>
          </cell>
        </row>
        <row r="2853">
          <cell r="AB2853" t="str">
            <v/>
          </cell>
          <cell r="AC2853" t="str">
            <v/>
          </cell>
          <cell r="AD2853" t="str">
            <v>∆</v>
          </cell>
        </row>
        <row r="2854">
          <cell r="V2854" t="str">
            <v>[200] RECREATION : PUBLIC WORKS : MAINTENANCE</v>
          </cell>
          <cell r="AB2854" t="str">
            <v/>
          </cell>
          <cell r="AC2854" t="str">
            <v/>
          </cell>
          <cell r="AD2854" t="str">
            <v>∆</v>
          </cell>
        </row>
        <row r="2855">
          <cell r="V2855" t="str">
            <v>PARKS : PERSONNEL</v>
          </cell>
          <cell r="AB2855" t="str">
            <v/>
          </cell>
          <cell r="AC2855" t="str">
            <v/>
          </cell>
          <cell r="AD2855" t="str">
            <v>∆</v>
          </cell>
        </row>
        <row r="2856">
          <cell r="V2856" t="str">
            <v>200.40.55.966-5000.01</v>
          </cell>
          <cell r="W2856" t="str">
            <v>Salaries Regular</v>
          </cell>
          <cell r="X2856">
            <v>0</v>
          </cell>
          <cell r="Y2856">
            <v>0</v>
          </cell>
          <cell r="Z2856">
            <v>0</v>
          </cell>
          <cell r="AA2856">
            <v>13000</v>
          </cell>
          <cell r="AB2856">
            <v>18661</v>
          </cell>
          <cell r="AC2856">
            <v>18661</v>
          </cell>
          <cell r="AD2856" t="str">
            <v>∆</v>
          </cell>
          <cell r="AE2856">
            <v>0</v>
          </cell>
        </row>
        <row r="2857">
          <cell r="V2857" t="str">
            <v>200.40.55.966-5000.07</v>
          </cell>
          <cell r="W2857" t="str">
            <v>Salaries Admin Leave Pay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365</v>
          </cell>
          <cell r="AC2857">
            <v>365</v>
          </cell>
          <cell r="AD2857" t="str">
            <v>∆</v>
          </cell>
          <cell r="AE2857">
            <v>0</v>
          </cell>
        </row>
        <row r="2858">
          <cell r="V2858" t="str">
            <v>200.40.55.966-5000.08</v>
          </cell>
          <cell r="W2858" t="str">
            <v>Salaries Longevity Pay</v>
          </cell>
          <cell r="X2858">
            <v>0</v>
          </cell>
          <cell r="Y2858">
            <v>0</v>
          </cell>
          <cell r="Z2858">
            <v>0</v>
          </cell>
          <cell r="AA2858">
            <v>0</v>
          </cell>
          <cell r="AB2858">
            <v>180</v>
          </cell>
          <cell r="AC2858">
            <v>180</v>
          </cell>
          <cell r="AD2858" t="str">
            <v>∆</v>
          </cell>
          <cell r="AE2858">
            <v>0</v>
          </cell>
        </row>
        <row r="2859">
          <cell r="V2859" t="str">
            <v>200.40.55.966-5100.00</v>
          </cell>
          <cell r="W2859" t="str">
            <v>Benefits PERS Pool Liability</v>
          </cell>
          <cell r="X2859">
            <v>0</v>
          </cell>
          <cell r="Y2859">
            <v>0</v>
          </cell>
          <cell r="Z2859">
            <v>0</v>
          </cell>
          <cell r="AA2859">
            <v>3000</v>
          </cell>
          <cell r="AB2859">
            <v>4824</v>
          </cell>
          <cell r="AC2859">
            <v>4000</v>
          </cell>
          <cell r="AD2859" t="str">
            <v>∆</v>
          </cell>
          <cell r="AE2859">
            <v>-824</v>
          </cell>
        </row>
        <row r="2860">
          <cell r="V2860" t="str">
            <v>200.40.55.966-5100.01</v>
          </cell>
          <cell r="W2860" t="str">
            <v>Benefits Retirement</v>
          </cell>
          <cell r="X2860">
            <v>0</v>
          </cell>
          <cell r="Y2860">
            <v>0</v>
          </cell>
          <cell r="Z2860">
            <v>0</v>
          </cell>
          <cell r="AA2860">
            <v>1000</v>
          </cell>
          <cell r="AB2860">
            <v>1131</v>
          </cell>
          <cell r="AC2860">
            <v>1131</v>
          </cell>
          <cell r="AD2860" t="str">
            <v>∆</v>
          </cell>
          <cell r="AE2860">
            <v>0</v>
          </cell>
        </row>
        <row r="2861">
          <cell r="V2861" t="str">
            <v>200.40.55.966-5100.03</v>
          </cell>
          <cell r="W2861" t="str">
            <v>Benefits Dental Insurance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198</v>
          </cell>
          <cell r="AC2861">
            <v>198</v>
          </cell>
          <cell r="AD2861" t="str">
            <v>∆</v>
          </cell>
          <cell r="AE2861">
            <v>0</v>
          </cell>
        </row>
        <row r="2862">
          <cell r="V2862" t="str">
            <v>200.40.55.966-5100.04</v>
          </cell>
          <cell r="W2862" t="str">
            <v>Benefits Vision Insurance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32</v>
          </cell>
          <cell r="AC2862">
            <v>32</v>
          </cell>
          <cell r="AD2862" t="str">
            <v>∆</v>
          </cell>
          <cell r="AE2862">
            <v>0</v>
          </cell>
        </row>
        <row r="2863">
          <cell r="V2863" t="str">
            <v>200.40.55.966-5100.05</v>
          </cell>
          <cell r="W2863" t="str">
            <v>Benefits Life Insurance</v>
          </cell>
          <cell r="X2863">
            <v>0</v>
          </cell>
          <cell r="Y2863">
            <v>0</v>
          </cell>
          <cell r="Z2863">
            <v>0</v>
          </cell>
          <cell r="AA2863">
            <v>0</v>
          </cell>
          <cell r="AB2863">
            <v>35</v>
          </cell>
          <cell r="AC2863">
            <v>35</v>
          </cell>
          <cell r="AD2863" t="str">
            <v>∆</v>
          </cell>
          <cell r="AE2863">
            <v>0</v>
          </cell>
        </row>
        <row r="2864">
          <cell r="V2864" t="str">
            <v>200.40.55.966-5100.07</v>
          </cell>
          <cell r="W2864" t="str">
            <v>Benefits Long Term Disability</v>
          </cell>
          <cell r="X2864">
            <v>0</v>
          </cell>
          <cell r="Y2864">
            <v>0</v>
          </cell>
          <cell r="Z2864">
            <v>0</v>
          </cell>
          <cell r="AA2864">
            <v>0</v>
          </cell>
          <cell r="AB2864">
            <v>183</v>
          </cell>
          <cell r="AC2864">
            <v>183</v>
          </cell>
          <cell r="AD2864" t="str">
            <v>∆</v>
          </cell>
          <cell r="AE2864">
            <v>0</v>
          </cell>
        </row>
        <row r="2865">
          <cell r="V2865" t="str">
            <v>200.40.55.966-5100.08</v>
          </cell>
          <cell r="W2865" t="str">
            <v>Benefits Deferred Compensation</v>
          </cell>
          <cell r="X2865">
            <v>0</v>
          </cell>
          <cell r="Y2865">
            <v>0</v>
          </cell>
          <cell r="Z2865">
            <v>0</v>
          </cell>
          <cell r="AA2865">
            <v>1000</v>
          </cell>
          <cell r="AB2865">
            <v>810</v>
          </cell>
          <cell r="AC2865">
            <v>810</v>
          </cell>
          <cell r="AD2865" t="str">
            <v>∆</v>
          </cell>
          <cell r="AE2865">
            <v>0</v>
          </cell>
        </row>
        <row r="2866">
          <cell r="V2866" t="str">
            <v>200.40.55.966-5100.11</v>
          </cell>
          <cell r="W2866" t="str">
            <v>Benefits Medicare</v>
          </cell>
          <cell r="X2866">
            <v>0</v>
          </cell>
          <cell r="Y2866">
            <v>0</v>
          </cell>
          <cell r="Z2866">
            <v>0</v>
          </cell>
          <cell r="AA2866">
            <v>0</v>
          </cell>
          <cell r="AB2866">
            <v>293</v>
          </cell>
          <cell r="AC2866">
            <v>293</v>
          </cell>
          <cell r="AD2866" t="str">
            <v>∆</v>
          </cell>
          <cell r="AE2866">
            <v>0</v>
          </cell>
        </row>
        <row r="2867">
          <cell r="V2867" t="str">
            <v>200.40.55.966-5100.15</v>
          </cell>
          <cell r="W2867" t="str">
            <v>Benefits Cell Phone Allowance</v>
          </cell>
          <cell r="X2867">
            <v>0</v>
          </cell>
          <cell r="Y2867">
            <v>0</v>
          </cell>
          <cell r="Z2867">
            <v>0</v>
          </cell>
          <cell r="AA2867">
            <v>0</v>
          </cell>
          <cell r="AB2867">
            <v>135</v>
          </cell>
          <cell r="AC2867">
            <v>135</v>
          </cell>
          <cell r="AD2867" t="str">
            <v>∆</v>
          </cell>
          <cell r="AE2867">
            <v>0</v>
          </cell>
        </row>
        <row r="2868">
          <cell r="W2868" t="str">
            <v>TOTAL : PERSONNEL</v>
          </cell>
          <cell r="X2868">
            <v>0</v>
          </cell>
          <cell r="Y2868">
            <v>0</v>
          </cell>
          <cell r="Z2868">
            <v>0</v>
          </cell>
          <cell r="AA2868">
            <v>18000</v>
          </cell>
          <cell r="AB2868">
            <v>26847</v>
          </cell>
          <cell r="AC2868">
            <v>26023</v>
          </cell>
          <cell r="AD2868" t="str">
            <v>∆</v>
          </cell>
          <cell r="AE2868">
            <v>-824</v>
          </cell>
        </row>
        <row r="2869">
          <cell r="AB2869" t="str">
            <v/>
          </cell>
          <cell r="AC2869" t="str">
            <v/>
          </cell>
          <cell r="AD2869" t="str">
            <v>∆</v>
          </cell>
        </row>
        <row r="2870">
          <cell r="AB2870" t="str">
            <v/>
          </cell>
          <cell r="AC2870" t="str">
            <v/>
          </cell>
          <cell r="AD2870" t="str">
            <v>∆</v>
          </cell>
        </row>
        <row r="2871">
          <cell r="V2871" t="str">
            <v>[210] LOW AND MODERATE HOUSING ASSETS</v>
          </cell>
          <cell r="AB2871" t="str">
            <v/>
          </cell>
          <cell r="AC2871" t="str">
            <v/>
          </cell>
          <cell r="AD2871" t="str">
            <v>∆</v>
          </cell>
        </row>
        <row r="2872">
          <cell r="W2872" t="str">
            <v>INFLOWS</v>
          </cell>
          <cell r="X2872">
            <v>65000</v>
          </cell>
          <cell r="Y2872">
            <v>66000</v>
          </cell>
          <cell r="Z2872">
            <v>218000</v>
          </cell>
          <cell r="AA2872">
            <v>61000</v>
          </cell>
          <cell r="AB2872">
            <v>0</v>
          </cell>
          <cell r="AC2872">
            <v>0</v>
          </cell>
          <cell r="AD2872" t="str">
            <v>∆</v>
          </cell>
          <cell r="AE2872">
            <v>0</v>
          </cell>
        </row>
        <row r="2873">
          <cell r="W2873" t="str">
            <v>OUTFLOWS</v>
          </cell>
          <cell r="X2873">
            <v>1854000</v>
          </cell>
          <cell r="Y2873">
            <v>0</v>
          </cell>
          <cell r="Z2873">
            <v>0</v>
          </cell>
          <cell r="AA2873">
            <v>0</v>
          </cell>
          <cell r="AB2873">
            <v>100000</v>
          </cell>
          <cell r="AC2873">
            <v>100000</v>
          </cell>
          <cell r="AD2873" t="str">
            <v>∆</v>
          </cell>
          <cell r="AE2873">
            <v>0</v>
          </cell>
        </row>
        <row r="2874">
          <cell r="W2874" t="str">
            <v>NET</v>
          </cell>
          <cell r="X2874">
            <v>-1789000</v>
          </cell>
          <cell r="Y2874">
            <v>66000</v>
          </cell>
          <cell r="Z2874">
            <v>218000</v>
          </cell>
          <cell r="AA2874">
            <v>61000</v>
          </cell>
          <cell r="AB2874">
            <v>-100000</v>
          </cell>
          <cell r="AC2874">
            <v>-100000</v>
          </cell>
          <cell r="AD2874" t="str">
            <v>∆</v>
          </cell>
          <cell r="AE2874">
            <v>0</v>
          </cell>
        </row>
        <row r="2875">
          <cell r="AB2875" t="str">
            <v/>
          </cell>
          <cell r="AC2875" t="str">
            <v/>
          </cell>
          <cell r="AD2875" t="str">
            <v>∆</v>
          </cell>
        </row>
        <row r="2876">
          <cell r="V2876" t="str">
            <v>[210] LOW AND MODERATE HOUSING ASSETS : NON DEPARTMENTAL : NON DIVISIONAL</v>
          </cell>
          <cell r="AB2876" t="str">
            <v/>
          </cell>
          <cell r="AC2876" t="str">
            <v/>
          </cell>
          <cell r="AD2876" t="str">
            <v>∆</v>
          </cell>
        </row>
        <row r="2877">
          <cell r="V2877" t="str">
            <v>AFFORDABLE HOUSING/HOMELESSNESS : INVESTMENT EARNINGS</v>
          </cell>
          <cell r="AB2877" t="str">
            <v/>
          </cell>
          <cell r="AC2877" t="str">
            <v/>
          </cell>
          <cell r="AD2877" t="str">
            <v>∆</v>
          </cell>
        </row>
        <row r="2878">
          <cell r="V2878" t="str">
            <v>210.00.00.126-4700.01</v>
          </cell>
          <cell r="W2878" t="str">
            <v>Investment Earnings Interest on Investments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0</v>
          </cell>
          <cell r="AD2878" t="str">
            <v>∆</v>
          </cell>
          <cell r="AE2878">
            <v>0</v>
          </cell>
        </row>
        <row r="2879">
          <cell r="V2879" t="str">
            <v>210.00.00.126-4700.07</v>
          </cell>
          <cell r="W2879" t="str">
            <v>Investment Earnings Trust Accounts</v>
          </cell>
          <cell r="X2879">
            <v>28000</v>
          </cell>
          <cell r="Y2879">
            <v>53000</v>
          </cell>
          <cell r="Z2879">
            <v>36000</v>
          </cell>
          <cell r="AA2879">
            <v>0</v>
          </cell>
          <cell r="AB2879">
            <v>0</v>
          </cell>
          <cell r="AC2879">
            <v>0</v>
          </cell>
          <cell r="AD2879" t="str">
            <v>∆</v>
          </cell>
          <cell r="AE2879">
            <v>0</v>
          </cell>
        </row>
        <row r="2880">
          <cell r="V2880" t="str">
            <v>210.00.00.126-4700.19</v>
          </cell>
          <cell r="W2880" t="str">
            <v>Investment Earnings Market Value Change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 t="str">
            <v>∆</v>
          </cell>
          <cell r="AE2880">
            <v>0</v>
          </cell>
        </row>
        <row r="2881">
          <cell r="V2881" t="str">
            <v>210.00.00.126-4700.24</v>
          </cell>
          <cell r="W2881" t="str">
            <v>Investment Earnings Housing Assistance</v>
          </cell>
          <cell r="X2881">
            <v>20000</v>
          </cell>
          <cell r="Y2881">
            <v>2000</v>
          </cell>
          <cell r="Z2881">
            <v>25000</v>
          </cell>
          <cell r="AA2881">
            <v>0</v>
          </cell>
          <cell r="AB2881">
            <v>0</v>
          </cell>
          <cell r="AC2881">
            <v>0</v>
          </cell>
          <cell r="AD2881" t="str">
            <v>∆</v>
          </cell>
          <cell r="AE2881">
            <v>0</v>
          </cell>
        </row>
        <row r="2882">
          <cell r="W2882" t="str">
            <v>TOTAL : INVESTMENT EARNINGS</v>
          </cell>
          <cell r="X2882">
            <v>48000</v>
          </cell>
          <cell r="Y2882">
            <v>55000</v>
          </cell>
          <cell r="Z2882">
            <v>61000</v>
          </cell>
          <cell r="AA2882">
            <v>0</v>
          </cell>
          <cell r="AB2882">
            <v>0</v>
          </cell>
          <cell r="AC2882">
            <v>0</v>
          </cell>
          <cell r="AD2882" t="str">
            <v>∆</v>
          </cell>
          <cell r="AE2882">
            <v>0</v>
          </cell>
        </row>
        <row r="2883">
          <cell r="AB2883" t="str">
            <v/>
          </cell>
          <cell r="AC2883" t="str">
            <v/>
          </cell>
          <cell r="AD2883" t="str">
            <v>∆</v>
          </cell>
        </row>
        <row r="2884">
          <cell r="V2884" t="str">
            <v>[210] LOW AND MODERATE HOUSING ASSETS : NON DEPARTMENTAL : NON DIVISIONAL</v>
          </cell>
        </row>
        <row r="2885">
          <cell r="V2885" t="str">
            <v>AFFORDABLE HOUSING/HOMELESSNESS : OTHER REVENUE</v>
          </cell>
          <cell r="AB2885" t="str">
            <v/>
          </cell>
          <cell r="AC2885" t="str">
            <v/>
          </cell>
          <cell r="AD2885" t="str">
            <v>∆</v>
          </cell>
        </row>
        <row r="2886">
          <cell r="V2886" t="str">
            <v>210.00.00.126-4850.02</v>
          </cell>
          <cell r="W2886" t="str">
            <v>Other Revenue Loan Repayments</v>
          </cell>
          <cell r="X2886">
            <v>17000</v>
          </cell>
          <cell r="Y2886">
            <v>1000</v>
          </cell>
          <cell r="Z2886">
            <v>156000</v>
          </cell>
          <cell r="AA2886">
            <v>61000</v>
          </cell>
          <cell r="AB2886">
            <v>0</v>
          </cell>
          <cell r="AC2886">
            <v>0</v>
          </cell>
          <cell r="AD2886" t="str">
            <v>∆</v>
          </cell>
          <cell r="AE2886">
            <v>0</v>
          </cell>
        </row>
        <row r="2887">
          <cell r="V2887" t="str">
            <v>210.00.00.126-4850.07</v>
          </cell>
          <cell r="W2887" t="str">
            <v>Other Revenue Misc Reimbursement</v>
          </cell>
          <cell r="X2887">
            <v>0</v>
          </cell>
          <cell r="Y2887">
            <v>10000</v>
          </cell>
          <cell r="Z2887">
            <v>1000</v>
          </cell>
          <cell r="AA2887">
            <v>0</v>
          </cell>
          <cell r="AB2887">
            <v>0</v>
          </cell>
          <cell r="AC2887">
            <v>0</v>
          </cell>
          <cell r="AD2887" t="str">
            <v>∆</v>
          </cell>
          <cell r="AE2887">
            <v>0</v>
          </cell>
        </row>
        <row r="2888">
          <cell r="W2888" t="str">
            <v>TOTAL : OTHER REVENUE</v>
          </cell>
          <cell r="X2888">
            <v>17000</v>
          </cell>
          <cell r="Y2888">
            <v>11000</v>
          </cell>
          <cell r="Z2888">
            <v>157000</v>
          </cell>
          <cell r="AA2888">
            <v>61000</v>
          </cell>
          <cell r="AB2888">
            <v>0</v>
          </cell>
          <cell r="AC2888">
            <v>0</v>
          </cell>
          <cell r="AD2888" t="str">
            <v>∆</v>
          </cell>
          <cell r="AE2888">
            <v>0</v>
          </cell>
        </row>
        <row r="2889">
          <cell r="AB2889" t="str">
            <v/>
          </cell>
          <cell r="AC2889" t="str">
            <v/>
          </cell>
          <cell r="AD2889" t="str">
            <v>∆</v>
          </cell>
        </row>
        <row r="2890">
          <cell r="V2890" t="str">
            <v>[210] LOW AND MODERATE HOUSING ASSETS : NON DEPARTMENTAL : NON DIVISIONAL</v>
          </cell>
        </row>
        <row r="2891">
          <cell r="V2891" t="str">
            <v>AFFORDABLE HOUSING/HOMELESSNESS : OPERATIONS</v>
          </cell>
          <cell r="AB2891" t="str">
            <v/>
          </cell>
          <cell r="AC2891" t="str">
            <v/>
          </cell>
          <cell r="AD2891" t="str">
            <v>∆</v>
          </cell>
        </row>
        <row r="2892">
          <cell r="V2892" t="str">
            <v>210.00.00.126-6000.01</v>
          </cell>
          <cell r="W2892" t="str">
            <v>Professional Services General</v>
          </cell>
          <cell r="X2892">
            <v>24000</v>
          </cell>
          <cell r="Y2892">
            <v>0</v>
          </cell>
          <cell r="Z2892">
            <v>0</v>
          </cell>
          <cell r="AA2892">
            <v>0</v>
          </cell>
          <cell r="AB2892">
            <v>100000</v>
          </cell>
          <cell r="AC2892">
            <v>100000</v>
          </cell>
          <cell r="AD2892" t="str">
            <v>∆</v>
          </cell>
          <cell r="AE2892">
            <v>0</v>
          </cell>
        </row>
        <row r="2893">
          <cell r="V2893" t="str">
            <v>210.00.00.126-6600.14</v>
          </cell>
          <cell r="W2893" t="str">
            <v>Administrative Expenses Filing/Recording Fee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0</v>
          </cell>
          <cell r="AD2893" t="str">
            <v>∆</v>
          </cell>
          <cell r="AE2893">
            <v>0</v>
          </cell>
        </row>
        <row r="2894">
          <cell r="V2894" t="str">
            <v>210.00.00.126-6610.06</v>
          </cell>
          <cell r="W2894" t="str">
            <v>Housing Programs Affordable Housing Projects</v>
          </cell>
          <cell r="X2894">
            <v>1830000</v>
          </cell>
          <cell r="Y2894">
            <v>0</v>
          </cell>
          <cell r="Z2894">
            <v>0</v>
          </cell>
          <cell r="AA2894">
            <v>0</v>
          </cell>
          <cell r="AB2894">
            <v>0</v>
          </cell>
          <cell r="AC2894">
            <v>0</v>
          </cell>
          <cell r="AD2894" t="str">
            <v>∆</v>
          </cell>
          <cell r="AE2894">
            <v>0</v>
          </cell>
        </row>
        <row r="2895">
          <cell r="W2895" t="str">
            <v>TOTAL : OPERATIONS</v>
          </cell>
          <cell r="X2895">
            <v>1854000</v>
          </cell>
          <cell r="Y2895">
            <v>0</v>
          </cell>
          <cell r="Z2895">
            <v>0</v>
          </cell>
          <cell r="AA2895">
            <v>0</v>
          </cell>
          <cell r="AB2895">
            <v>100000</v>
          </cell>
          <cell r="AC2895">
            <v>100000</v>
          </cell>
          <cell r="AD2895" t="str">
            <v>∆</v>
          </cell>
          <cell r="AE2895">
            <v>0</v>
          </cell>
        </row>
        <row r="2896">
          <cell r="AB2896" t="str">
            <v/>
          </cell>
          <cell r="AC2896" t="str">
            <v/>
          </cell>
          <cell r="AD2896" t="str">
            <v>∆</v>
          </cell>
        </row>
        <row r="2897">
          <cell r="AB2897" t="str">
            <v/>
          </cell>
          <cell r="AC2897" t="str">
            <v/>
          </cell>
          <cell r="AD2897" t="str">
            <v>∆</v>
          </cell>
        </row>
        <row r="2898">
          <cell r="V2898" t="str">
            <v>[240] HIGHWAY INTERCHANGE</v>
          </cell>
          <cell r="AB2898" t="str">
            <v/>
          </cell>
          <cell r="AC2898" t="str">
            <v/>
          </cell>
          <cell r="AD2898" t="str">
            <v>∆</v>
          </cell>
        </row>
        <row r="2899">
          <cell r="W2899" t="str">
            <v>INFLOWS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 t="str">
            <v>∆</v>
          </cell>
          <cell r="AE2899">
            <v>0</v>
          </cell>
        </row>
        <row r="2900">
          <cell r="W2900" t="str">
            <v>OUTFLOWS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 t="str">
            <v>∆</v>
          </cell>
          <cell r="AE2900">
            <v>0</v>
          </cell>
        </row>
        <row r="2901">
          <cell r="W2901" t="str">
            <v>NET</v>
          </cell>
          <cell r="X2901">
            <v>0</v>
          </cell>
          <cell r="Y2901">
            <v>0</v>
          </cell>
          <cell r="Z2901">
            <v>0</v>
          </cell>
          <cell r="AA2901">
            <v>0</v>
          </cell>
          <cell r="AB2901">
            <v>0</v>
          </cell>
          <cell r="AC2901">
            <v>0</v>
          </cell>
          <cell r="AD2901" t="str">
            <v>∆</v>
          </cell>
          <cell r="AE2901">
            <v>0</v>
          </cell>
        </row>
        <row r="2902">
          <cell r="AB2902" t="str">
            <v/>
          </cell>
          <cell r="AC2902" t="str">
            <v/>
          </cell>
          <cell r="AD2902" t="str">
            <v>∆</v>
          </cell>
        </row>
        <row r="2903">
          <cell r="V2903" t="str">
            <v>[240] HIGHWAY INTERCHANGE : NON DEPARTMENTAL : NON DIVISIONAL</v>
          </cell>
          <cell r="AB2903" t="str">
            <v/>
          </cell>
          <cell r="AC2903" t="str">
            <v/>
          </cell>
          <cell r="AD2903" t="str">
            <v>∆</v>
          </cell>
        </row>
        <row r="2904">
          <cell r="V2904" t="str">
            <v>GENERAL : INVESTMENT EARNINGS</v>
          </cell>
          <cell r="AB2904" t="str">
            <v/>
          </cell>
          <cell r="AC2904" t="str">
            <v/>
          </cell>
          <cell r="AD2904" t="str">
            <v>∆</v>
          </cell>
        </row>
        <row r="2905">
          <cell r="V2905" t="str">
            <v>240.00.00.900-4700.21</v>
          </cell>
          <cell r="W2905" t="str">
            <v>Investment Earnings Unallocated Investment Expense</v>
          </cell>
          <cell r="X2905">
            <v>0</v>
          </cell>
          <cell r="Y2905">
            <v>0</v>
          </cell>
          <cell r="Z2905">
            <v>0</v>
          </cell>
          <cell r="AA2905">
            <v>0</v>
          </cell>
          <cell r="AB2905">
            <v>0</v>
          </cell>
          <cell r="AC2905">
            <v>0</v>
          </cell>
          <cell r="AD2905" t="str">
            <v>∆</v>
          </cell>
          <cell r="AE2905">
            <v>0</v>
          </cell>
        </row>
        <row r="2906">
          <cell r="W2906" t="str">
            <v>TOTAL : INVESTMENT EARNINGS</v>
          </cell>
          <cell r="X2906">
            <v>0</v>
          </cell>
          <cell r="Y2906">
            <v>0</v>
          </cell>
          <cell r="Z2906">
            <v>0</v>
          </cell>
          <cell r="AA2906">
            <v>0</v>
          </cell>
          <cell r="AB2906">
            <v>0</v>
          </cell>
          <cell r="AC2906">
            <v>0</v>
          </cell>
          <cell r="AD2906" t="str">
            <v>∆</v>
          </cell>
          <cell r="AE2906">
            <v>0</v>
          </cell>
        </row>
        <row r="2907">
          <cell r="AB2907" t="str">
            <v/>
          </cell>
          <cell r="AC2907" t="str">
            <v/>
          </cell>
          <cell r="AD2907" t="str">
            <v>∆</v>
          </cell>
        </row>
        <row r="2908">
          <cell r="V2908" t="str">
            <v>[240] HIGHWAY INTERCHANGE : PUBLIC WORKS : TRANSPORTATION</v>
          </cell>
          <cell r="AB2908" t="str">
            <v/>
          </cell>
          <cell r="AC2908" t="str">
            <v/>
          </cell>
          <cell r="AD2908" t="str">
            <v>∆</v>
          </cell>
        </row>
        <row r="2909">
          <cell r="V2909" t="str">
            <v>ADMINISTRATION/ENGINEERING : OPERATIONS</v>
          </cell>
          <cell r="AB2909" t="str">
            <v/>
          </cell>
          <cell r="AC2909" t="str">
            <v/>
          </cell>
          <cell r="AD2909" t="str">
            <v>∆</v>
          </cell>
        </row>
        <row r="2910">
          <cell r="V2910" t="str">
            <v>240.40.70.015-6000.01</v>
          </cell>
          <cell r="W2910" t="str">
            <v>Professional Services General</v>
          </cell>
          <cell r="X2910">
            <v>0</v>
          </cell>
          <cell r="Y2910">
            <v>0</v>
          </cell>
          <cell r="Z2910">
            <v>0</v>
          </cell>
          <cell r="AA2910">
            <v>0</v>
          </cell>
          <cell r="AB2910">
            <v>0</v>
          </cell>
          <cell r="AC2910">
            <v>0</v>
          </cell>
          <cell r="AD2910" t="str">
            <v>∆</v>
          </cell>
          <cell r="AE2910">
            <v>0</v>
          </cell>
        </row>
        <row r="2911">
          <cell r="W2911" t="str">
            <v>TOTAL : OPERATIONS</v>
          </cell>
          <cell r="X2911">
            <v>0</v>
          </cell>
          <cell r="Y2911">
            <v>0</v>
          </cell>
          <cell r="Z2911">
            <v>0</v>
          </cell>
          <cell r="AA2911">
            <v>0</v>
          </cell>
          <cell r="AB2911">
            <v>0</v>
          </cell>
          <cell r="AC2911">
            <v>0</v>
          </cell>
          <cell r="AD2911" t="str">
            <v>∆</v>
          </cell>
          <cell r="AE2911">
            <v>0</v>
          </cell>
        </row>
        <row r="2912">
          <cell r="AB2912" t="str">
            <v/>
          </cell>
          <cell r="AC2912" t="str">
            <v/>
          </cell>
          <cell r="AD2912" t="str">
            <v>∆</v>
          </cell>
        </row>
        <row r="2913">
          <cell r="AB2913" t="str">
            <v/>
          </cell>
          <cell r="AC2913" t="str">
            <v/>
          </cell>
          <cell r="AD2913" t="str">
            <v>∆</v>
          </cell>
        </row>
        <row r="2914">
          <cell r="V2914" t="str">
            <v>[250] DEVELOPMENT MITIGATION</v>
          </cell>
          <cell r="AB2914" t="str">
            <v/>
          </cell>
          <cell r="AC2914" t="str">
            <v/>
          </cell>
          <cell r="AD2914" t="str">
            <v>∆</v>
          </cell>
        </row>
        <row r="2915">
          <cell r="W2915" t="str">
            <v>INFLOWS</v>
          </cell>
          <cell r="X2915">
            <v>886000</v>
          </cell>
          <cell r="Y2915">
            <v>1152000</v>
          </cell>
          <cell r="Z2915">
            <v>1308000</v>
          </cell>
          <cell r="AA2915">
            <v>1332000</v>
          </cell>
          <cell r="AB2915">
            <v>1213800</v>
          </cell>
          <cell r="AC2915">
            <v>788800</v>
          </cell>
          <cell r="AD2915" t="str">
            <v>∆</v>
          </cell>
          <cell r="AE2915">
            <v>-425000</v>
          </cell>
        </row>
        <row r="2916">
          <cell r="W2916" t="str">
            <v>OUTFLOWS</v>
          </cell>
          <cell r="X2916">
            <v>675000</v>
          </cell>
          <cell r="Y2916">
            <v>559000</v>
          </cell>
          <cell r="Z2916">
            <v>187000</v>
          </cell>
          <cell r="AA2916">
            <v>207000</v>
          </cell>
          <cell r="AB2916">
            <v>25000</v>
          </cell>
          <cell r="AC2916">
            <v>175000</v>
          </cell>
          <cell r="AD2916" t="str">
            <v>∆</v>
          </cell>
          <cell r="AE2916">
            <v>150000</v>
          </cell>
        </row>
        <row r="2917">
          <cell r="W2917" t="str">
            <v>NET</v>
          </cell>
          <cell r="X2917">
            <v>211000</v>
          </cell>
          <cell r="Y2917">
            <v>593000</v>
          </cell>
          <cell r="Z2917">
            <v>1121000</v>
          </cell>
          <cell r="AA2917">
            <v>1125000</v>
          </cell>
          <cell r="AB2917">
            <v>1188800</v>
          </cell>
          <cell r="AC2917">
            <v>613800</v>
          </cell>
          <cell r="AD2917" t="str">
            <v>∆</v>
          </cell>
          <cell r="AE2917">
            <v>-575000</v>
          </cell>
        </row>
        <row r="2918">
          <cell r="AB2918" t="str">
            <v/>
          </cell>
          <cell r="AC2918" t="str">
            <v/>
          </cell>
          <cell r="AD2918" t="str">
            <v>∆</v>
          </cell>
        </row>
        <row r="2919">
          <cell r="V2919" t="str">
            <v>[250] DEVELOPMENT MITIGATION : NON DEPARTMENTAL : NON DIVISIONAL</v>
          </cell>
          <cell r="AB2919" t="str">
            <v/>
          </cell>
          <cell r="AC2919" t="str">
            <v/>
          </cell>
          <cell r="AD2919" t="str">
            <v>∆</v>
          </cell>
        </row>
        <row r="2920">
          <cell r="V2920" t="str">
            <v>GENERAL : INVESTMENT EARNINGS</v>
          </cell>
          <cell r="AB2920" t="str">
            <v/>
          </cell>
          <cell r="AC2920" t="str">
            <v/>
          </cell>
          <cell r="AD2920" t="str">
            <v>∆</v>
          </cell>
        </row>
        <row r="2921">
          <cell r="V2921" t="str">
            <v>250.00.00.900-4700.01</v>
          </cell>
          <cell r="W2921" t="str">
            <v>Investment Earnings Interest on Investments</v>
          </cell>
          <cell r="X2921">
            <v>20000</v>
          </cell>
          <cell r="Y2921">
            <v>31000</v>
          </cell>
          <cell r="Z2921">
            <v>51000</v>
          </cell>
          <cell r="AA2921">
            <v>-21000</v>
          </cell>
          <cell r="AB2921">
            <v>15330</v>
          </cell>
          <cell r="AC2921">
            <v>15330</v>
          </cell>
          <cell r="AD2921" t="str">
            <v>∆</v>
          </cell>
          <cell r="AE2921">
            <v>0</v>
          </cell>
        </row>
        <row r="2922">
          <cell r="V2922" t="str">
            <v>250.00.00.900-4700.19</v>
          </cell>
          <cell r="W2922" t="str">
            <v>Investment Earnings Market Value Change</v>
          </cell>
          <cell r="X2922">
            <v>0</v>
          </cell>
          <cell r="Y2922">
            <v>0</v>
          </cell>
          <cell r="Z2922">
            <v>0</v>
          </cell>
          <cell r="AA2922">
            <v>0</v>
          </cell>
          <cell r="AB2922">
            <v>0</v>
          </cell>
          <cell r="AC2922">
            <v>0</v>
          </cell>
          <cell r="AD2922" t="str">
            <v>∆</v>
          </cell>
          <cell r="AE2922">
            <v>0</v>
          </cell>
        </row>
        <row r="2923">
          <cell r="V2923" t="str">
            <v>250.00.00.900-4700.21</v>
          </cell>
          <cell r="W2923" t="str">
            <v>Investment Earnings Unallocated Investment Expense</v>
          </cell>
          <cell r="X2923">
            <v>-1000</v>
          </cell>
          <cell r="Y2923">
            <v>-1000</v>
          </cell>
          <cell r="Z2923">
            <v>-2000</v>
          </cell>
          <cell r="AA2923">
            <v>0</v>
          </cell>
          <cell r="AB2923">
            <v>-1530</v>
          </cell>
          <cell r="AC2923">
            <v>-1530</v>
          </cell>
          <cell r="AD2923" t="str">
            <v>∆</v>
          </cell>
          <cell r="AE2923">
            <v>0</v>
          </cell>
        </row>
        <row r="2924">
          <cell r="W2924" t="str">
            <v>TOTAL : INVESTMENT EARNINGS</v>
          </cell>
          <cell r="X2924">
            <v>19000</v>
          </cell>
          <cell r="Y2924">
            <v>30000</v>
          </cell>
          <cell r="Z2924">
            <v>49000</v>
          </cell>
          <cell r="AA2924">
            <v>-21000</v>
          </cell>
          <cell r="AB2924">
            <v>13800</v>
          </cell>
          <cell r="AC2924">
            <v>13800</v>
          </cell>
          <cell r="AD2924" t="str">
            <v>∆</v>
          </cell>
          <cell r="AE2924">
            <v>0</v>
          </cell>
        </row>
        <row r="2925">
          <cell r="AB2925" t="str">
            <v/>
          </cell>
          <cell r="AC2925" t="str">
            <v/>
          </cell>
          <cell r="AD2925" t="str">
            <v>∆</v>
          </cell>
        </row>
        <row r="2926">
          <cell r="V2926" t="str">
            <v>[250] DEVELOPMENT MITIGATION : NON DEPARTMENTAL : NON DIVISIONAL</v>
          </cell>
        </row>
        <row r="2927">
          <cell r="V2927" t="str">
            <v>GENERAL : OTHER REVENUE</v>
          </cell>
          <cell r="AB2927" t="str">
            <v/>
          </cell>
          <cell r="AC2927" t="str">
            <v/>
          </cell>
          <cell r="AD2927" t="str">
            <v>∆</v>
          </cell>
        </row>
        <row r="2928">
          <cell r="V2928" t="str">
            <v>250.00.00.900-4850.07</v>
          </cell>
          <cell r="W2928" t="str">
            <v>Other Revenue Misc Reimbursement</v>
          </cell>
          <cell r="X2928">
            <v>0</v>
          </cell>
          <cell r="Y2928">
            <v>0</v>
          </cell>
          <cell r="Z2928">
            <v>0</v>
          </cell>
          <cell r="AA2928">
            <v>0</v>
          </cell>
          <cell r="AB2928">
            <v>0</v>
          </cell>
          <cell r="AC2928">
            <v>0</v>
          </cell>
          <cell r="AD2928" t="str">
            <v>∆</v>
          </cell>
          <cell r="AE2928">
            <v>0</v>
          </cell>
        </row>
        <row r="2929">
          <cell r="V2929" t="str">
            <v>250.00.00.900-4850.09</v>
          </cell>
          <cell r="W2929" t="str">
            <v>Other Revenue Recreational Amenities</v>
          </cell>
          <cell r="X2929">
            <v>0</v>
          </cell>
          <cell r="Y2929">
            <v>0</v>
          </cell>
          <cell r="Z2929">
            <v>0</v>
          </cell>
          <cell r="AA2929">
            <v>0</v>
          </cell>
          <cell r="AB2929">
            <v>0</v>
          </cell>
          <cell r="AC2929">
            <v>0</v>
          </cell>
          <cell r="AD2929" t="str">
            <v>∆</v>
          </cell>
          <cell r="AE2929">
            <v>0</v>
          </cell>
        </row>
        <row r="2930">
          <cell r="V2930" t="str">
            <v>250.00.00.900-4850.16</v>
          </cell>
          <cell r="W2930" t="str">
            <v>Other Revenue Public Facilities Fee</v>
          </cell>
          <cell r="X2930">
            <v>0</v>
          </cell>
          <cell r="Y2930">
            <v>0</v>
          </cell>
          <cell r="Z2930">
            <v>0</v>
          </cell>
          <cell r="AA2930">
            <v>0</v>
          </cell>
          <cell r="AB2930">
            <v>0</v>
          </cell>
          <cell r="AC2930">
            <v>0</v>
          </cell>
          <cell r="AD2930" t="str">
            <v>∆</v>
          </cell>
          <cell r="AE2930">
            <v>0</v>
          </cell>
        </row>
        <row r="2931">
          <cell r="W2931" t="str">
            <v>TOTAL : OTHER REVENUE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0</v>
          </cell>
          <cell r="AD2931" t="str">
            <v>∆</v>
          </cell>
          <cell r="AE2931">
            <v>0</v>
          </cell>
        </row>
        <row r="2932">
          <cell r="AB2932" t="str">
            <v/>
          </cell>
          <cell r="AC2932" t="str">
            <v/>
          </cell>
          <cell r="AD2932" t="str">
            <v>∆</v>
          </cell>
        </row>
        <row r="2933">
          <cell r="V2933" t="str">
            <v>[250] DEVELOPMENT MITIGATION : NON DEPARTMENTAL : NON DIVISIONAL</v>
          </cell>
        </row>
        <row r="2934">
          <cell r="V2934" t="str">
            <v>GENERAL : TRANSFERS</v>
          </cell>
          <cell r="AB2934" t="str">
            <v/>
          </cell>
          <cell r="AC2934" t="str">
            <v/>
          </cell>
          <cell r="AD2934" t="str">
            <v>∆</v>
          </cell>
        </row>
        <row r="2935">
          <cell r="V2935" t="str">
            <v>250.00.00.900-4900.01</v>
          </cell>
          <cell r="W2935" t="str">
            <v>Transfers In General Fund</v>
          </cell>
          <cell r="X2935">
            <v>0</v>
          </cell>
          <cell r="Y2935">
            <v>0</v>
          </cell>
          <cell r="Z2935">
            <v>115000</v>
          </cell>
          <cell r="AA2935">
            <v>0</v>
          </cell>
          <cell r="AB2935">
            <v>0</v>
          </cell>
          <cell r="AC2935">
            <v>0</v>
          </cell>
          <cell r="AD2935" t="str">
            <v>∆</v>
          </cell>
          <cell r="AE2935">
            <v>0</v>
          </cell>
        </row>
        <row r="2936">
          <cell r="V2936" t="str">
            <v>250.00.00.900-4900.52</v>
          </cell>
          <cell r="W2936" t="str">
            <v>Transfers In SA/RDA Bond Fund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0</v>
          </cell>
          <cell r="AD2936" t="str">
            <v>∆</v>
          </cell>
          <cell r="AE2936">
            <v>0</v>
          </cell>
        </row>
        <row r="2937">
          <cell r="V2937" t="str">
            <v>250.00.00.900-4900.54</v>
          </cell>
          <cell r="W2937" t="str">
            <v>Transfers In PFIP Government Facilities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 t="str">
            <v>∆</v>
          </cell>
          <cell r="AE2937">
            <v>0</v>
          </cell>
        </row>
        <row r="2938">
          <cell r="W2938" t="str">
            <v>TOTAL : TRANSFERS</v>
          </cell>
          <cell r="X2938">
            <v>0</v>
          </cell>
          <cell r="Y2938">
            <v>0</v>
          </cell>
          <cell r="Z2938">
            <v>115000</v>
          </cell>
          <cell r="AA2938">
            <v>0</v>
          </cell>
          <cell r="AB2938">
            <v>0</v>
          </cell>
          <cell r="AC2938">
            <v>0</v>
          </cell>
          <cell r="AD2938" t="str">
            <v>∆</v>
          </cell>
          <cell r="AE2938">
            <v>0</v>
          </cell>
        </row>
        <row r="2939">
          <cell r="AB2939" t="str">
            <v/>
          </cell>
          <cell r="AC2939" t="str">
            <v/>
          </cell>
          <cell r="AD2939" t="str">
            <v>∆</v>
          </cell>
        </row>
        <row r="2940">
          <cell r="V2940" t="str">
            <v>[250] DEVELOPMENT MITIGATION : NON DEPARTMENTAL : NON DIVISIONAL</v>
          </cell>
        </row>
        <row r="2941">
          <cell r="V2941" t="str">
            <v>DEVELOPMENT AGREEMENT : CHARGES FOR SERVICES</v>
          </cell>
          <cell r="AB2941" t="str">
            <v/>
          </cell>
          <cell r="AC2941" t="str">
            <v/>
          </cell>
          <cell r="AD2941" t="str">
            <v>∆</v>
          </cell>
        </row>
        <row r="2942">
          <cell r="V2942" t="str">
            <v>250.00.00.960-4600.10</v>
          </cell>
          <cell r="W2942" t="str">
            <v>Charges for Services-General Government Development Agreement Fee</v>
          </cell>
          <cell r="X2942">
            <v>657000</v>
          </cell>
          <cell r="Y2942">
            <v>771000</v>
          </cell>
          <cell r="Z2942">
            <v>871000</v>
          </cell>
          <cell r="AA2942">
            <v>1200000</v>
          </cell>
          <cell r="AB2942">
            <v>1200000</v>
          </cell>
          <cell r="AC2942">
            <v>775000</v>
          </cell>
          <cell r="AD2942" t="str">
            <v>∆</v>
          </cell>
          <cell r="AE2942">
            <v>-425000</v>
          </cell>
        </row>
        <row r="2943">
          <cell r="W2943" t="str">
            <v>TOTAL : CHARGES FOR SERVICES</v>
          </cell>
          <cell r="X2943">
            <v>657000</v>
          </cell>
          <cell r="Y2943">
            <v>771000</v>
          </cell>
          <cell r="Z2943">
            <v>871000</v>
          </cell>
          <cell r="AA2943">
            <v>1200000</v>
          </cell>
          <cell r="AB2943">
            <v>1200000</v>
          </cell>
          <cell r="AC2943">
            <v>775000</v>
          </cell>
          <cell r="AD2943" t="str">
            <v>∆</v>
          </cell>
          <cell r="AE2943">
            <v>-425000</v>
          </cell>
        </row>
        <row r="2944">
          <cell r="AB2944" t="str">
            <v/>
          </cell>
          <cell r="AC2944" t="str">
            <v/>
          </cell>
          <cell r="AD2944" t="str">
            <v>∆</v>
          </cell>
        </row>
        <row r="2945">
          <cell r="V2945" t="str">
            <v>[250] DEVELOPMENT MITIGATION : NON DEPARTMENTAL : NON DIVISIONAL</v>
          </cell>
        </row>
        <row r="2946">
          <cell r="V2946" t="str">
            <v>DEVELOPMENT AGREEMENT : OTHER REVENUE</v>
          </cell>
          <cell r="AB2946" t="str">
            <v/>
          </cell>
          <cell r="AC2946" t="str">
            <v/>
          </cell>
          <cell r="AD2946" t="str">
            <v>∆</v>
          </cell>
        </row>
        <row r="2947">
          <cell r="V2947" t="str">
            <v>250.00.00.960-4850.07</v>
          </cell>
          <cell r="W2947" t="str">
            <v>Other Revenue Misc Reimbursement</v>
          </cell>
          <cell r="X2947">
            <v>0</v>
          </cell>
          <cell r="Y2947">
            <v>0</v>
          </cell>
          <cell r="Z2947">
            <v>0</v>
          </cell>
          <cell r="AA2947">
            <v>0</v>
          </cell>
          <cell r="AB2947">
            <v>0</v>
          </cell>
          <cell r="AC2947">
            <v>0</v>
          </cell>
          <cell r="AD2947" t="str">
            <v>∆</v>
          </cell>
          <cell r="AE2947">
            <v>0</v>
          </cell>
        </row>
        <row r="2948">
          <cell r="W2948" t="str">
            <v>TOTAL : OTHER REVENUE</v>
          </cell>
          <cell r="X2948">
            <v>0</v>
          </cell>
          <cell r="Y2948">
            <v>0</v>
          </cell>
          <cell r="Z2948">
            <v>0</v>
          </cell>
          <cell r="AA2948">
            <v>0</v>
          </cell>
          <cell r="AB2948">
            <v>0</v>
          </cell>
          <cell r="AC2948">
            <v>0</v>
          </cell>
          <cell r="AD2948" t="str">
            <v>∆</v>
          </cell>
          <cell r="AE2948">
            <v>0</v>
          </cell>
        </row>
        <row r="2949">
          <cell r="AB2949" t="str">
            <v/>
          </cell>
          <cell r="AC2949" t="str">
            <v/>
          </cell>
          <cell r="AD2949" t="str">
            <v>∆</v>
          </cell>
        </row>
        <row r="2950">
          <cell r="V2950" t="str">
            <v>[250] DEVELOPMENT MITIGATION : NON DEPARTMENTAL : NON DIVISIONAL</v>
          </cell>
        </row>
        <row r="2951">
          <cell r="V2951" t="str">
            <v>PHASE III WQCF : OTHER REVENUE</v>
          </cell>
          <cell r="AB2951" t="str">
            <v/>
          </cell>
          <cell r="AC2951" t="str">
            <v/>
          </cell>
          <cell r="AD2951" t="str">
            <v>∆</v>
          </cell>
        </row>
        <row r="2952">
          <cell r="V2952" t="str">
            <v>250.00.00.962-4850.07</v>
          </cell>
          <cell r="W2952" t="str">
            <v>Other Revenue Misc Reimbursement</v>
          </cell>
          <cell r="X2952">
            <v>0</v>
          </cell>
          <cell r="Y2952">
            <v>0</v>
          </cell>
          <cell r="Z2952">
            <v>0</v>
          </cell>
          <cell r="AA2952">
            <v>0</v>
          </cell>
          <cell r="AB2952">
            <v>0</v>
          </cell>
          <cell r="AC2952">
            <v>0</v>
          </cell>
          <cell r="AD2952" t="str">
            <v>∆</v>
          </cell>
          <cell r="AE2952">
            <v>0</v>
          </cell>
        </row>
        <row r="2953">
          <cell r="W2953" t="str">
            <v>TOTAL : OTHER REVENUE</v>
          </cell>
          <cell r="X2953">
            <v>0</v>
          </cell>
          <cell r="Y2953">
            <v>0</v>
          </cell>
          <cell r="Z2953">
            <v>0</v>
          </cell>
          <cell r="AA2953">
            <v>0</v>
          </cell>
          <cell r="AB2953">
            <v>0</v>
          </cell>
          <cell r="AC2953">
            <v>0</v>
          </cell>
          <cell r="AD2953" t="str">
            <v>∆</v>
          </cell>
          <cell r="AE2953">
            <v>0</v>
          </cell>
        </row>
        <row r="2954">
          <cell r="AB2954" t="str">
            <v/>
          </cell>
          <cell r="AC2954" t="str">
            <v/>
          </cell>
          <cell r="AD2954" t="str">
            <v>∆</v>
          </cell>
        </row>
        <row r="2955">
          <cell r="V2955" t="str">
            <v>[250] DEVELOPMENT MITIGATION : NON DEPARTMENTAL : NON DIVISIONAL</v>
          </cell>
        </row>
        <row r="2956">
          <cell r="V2956" t="str">
            <v>PUBLIC FACILITIES FEE : INTERGOVERNMENTAL</v>
          </cell>
          <cell r="AB2956" t="str">
            <v/>
          </cell>
          <cell r="AC2956" t="str">
            <v/>
          </cell>
          <cell r="AD2956" t="str">
            <v>∆</v>
          </cell>
        </row>
        <row r="2957">
          <cell r="V2957" t="str">
            <v>250.00.00.964-4475.04</v>
          </cell>
          <cell r="W2957" t="str">
            <v>Intergovernmental Grants-State/County SJ OES PSPS Resiliency Award</v>
          </cell>
          <cell r="X2957">
            <v>0</v>
          </cell>
          <cell r="Y2957">
            <v>0</v>
          </cell>
          <cell r="Z2957">
            <v>0</v>
          </cell>
          <cell r="AA2957">
            <v>85000</v>
          </cell>
          <cell r="AB2957">
            <v>0</v>
          </cell>
          <cell r="AC2957">
            <v>0</v>
          </cell>
          <cell r="AD2957" t="str">
            <v>∆</v>
          </cell>
          <cell r="AE2957">
            <v>0</v>
          </cell>
        </row>
        <row r="2958">
          <cell r="W2958" t="str">
            <v>TOTAL : INTERGOVERNMENTAL</v>
          </cell>
          <cell r="X2958">
            <v>0</v>
          </cell>
          <cell r="Y2958">
            <v>0</v>
          </cell>
          <cell r="Z2958">
            <v>0</v>
          </cell>
          <cell r="AA2958">
            <v>85000</v>
          </cell>
          <cell r="AB2958">
            <v>0</v>
          </cell>
          <cell r="AC2958">
            <v>0</v>
          </cell>
          <cell r="AD2958" t="str">
            <v>∆</v>
          </cell>
          <cell r="AE2958">
            <v>0</v>
          </cell>
        </row>
        <row r="2959">
          <cell r="AB2959" t="str">
            <v/>
          </cell>
          <cell r="AC2959" t="str">
            <v/>
          </cell>
          <cell r="AD2959" t="str">
            <v>∆</v>
          </cell>
        </row>
        <row r="2960">
          <cell r="V2960" t="str">
            <v>[250] DEVELOPMENT MITIGATION : NON DEPARTMENTAL : NON DIVISIONAL</v>
          </cell>
        </row>
        <row r="2961">
          <cell r="V2961" t="str">
            <v>PUBLIC FACILITIES FEE : CHARGES FOR SERVICES</v>
          </cell>
          <cell r="AB2961" t="str">
            <v/>
          </cell>
          <cell r="AC2961" t="str">
            <v/>
          </cell>
          <cell r="AD2961" t="str">
            <v>∆</v>
          </cell>
        </row>
        <row r="2962">
          <cell r="V2962" t="str">
            <v>250.00.00.964-4600.10</v>
          </cell>
          <cell r="W2962" t="str">
            <v>Charges for Services-General Government Development Agreement Fee</v>
          </cell>
          <cell r="X2962">
            <v>1000</v>
          </cell>
          <cell r="Y2962">
            <v>0</v>
          </cell>
          <cell r="Z2962">
            <v>0</v>
          </cell>
          <cell r="AA2962">
            <v>0</v>
          </cell>
          <cell r="AB2962">
            <v>0</v>
          </cell>
          <cell r="AC2962">
            <v>0</v>
          </cell>
          <cell r="AD2962" t="str">
            <v>∆</v>
          </cell>
          <cell r="AE2962">
            <v>0</v>
          </cell>
        </row>
        <row r="2963">
          <cell r="W2963" t="str">
            <v>TOTAL : CHARGES FOR SERVICES</v>
          </cell>
          <cell r="X2963">
            <v>1000</v>
          </cell>
          <cell r="Y2963">
            <v>0</v>
          </cell>
          <cell r="Z2963">
            <v>0</v>
          </cell>
          <cell r="AA2963">
            <v>0</v>
          </cell>
          <cell r="AB2963">
            <v>0</v>
          </cell>
          <cell r="AC2963">
            <v>0</v>
          </cell>
          <cell r="AD2963" t="str">
            <v>∆</v>
          </cell>
          <cell r="AE2963">
            <v>0</v>
          </cell>
        </row>
        <row r="2964">
          <cell r="AB2964" t="str">
            <v/>
          </cell>
          <cell r="AC2964" t="str">
            <v/>
          </cell>
          <cell r="AD2964" t="str">
            <v>∆</v>
          </cell>
        </row>
        <row r="2965">
          <cell r="V2965" t="str">
            <v>[250] DEVELOPMENT MITIGATION : NON DEPARTMENTAL : NON DIVISIONAL</v>
          </cell>
        </row>
        <row r="2966">
          <cell r="V2966" t="str">
            <v>PUBLIC FACILITIES FEE : INVESTMENT EARNINGS</v>
          </cell>
          <cell r="AB2966" t="str">
            <v/>
          </cell>
          <cell r="AC2966" t="str">
            <v/>
          </cell>
          <cell r="AD2966" t="str">
            <v>∆</v>
          </cell>
        </row>
        <row r="2967">
          <cell r="V2967" t="str">
            <v>250.00.00.964-4700.01</v>
          </cell>
          <cell r="W2967" t="str">
            <v>Investment Earnings Interest on Investments</v>
          </cell>
          <cell r="X2967">
            <v>0</v>
          </cell>
          <cell r="Y2967">
            <v>0</v>
          </cell>
          <cell r="Z2967">
            <v>0</v>
          </cell>
          <cell r="AA2967">
            <v>0</v>
          </cell>
          <cell r="AB2967">
            <v>0</v>
          </cell>
          <cell r="AC2967">
            <v>0</v>
          </cell>
          <cell r="AD2967" t="str">
            <v>∆</v>
          </cell>
          <cell r="AE2967">
            <v>0</v>
          </cell>
        </row>
        <row r="2968">
          <cell r="W2968" t="str">
            <v>TOTAL : INVESTMENT EARNINGS</v>
          </cell>
          <cell r="X2968">
            <v>0</v>
          </cell>
          <cell r="Y2968">
            <v>0</v>
          </cell>
          <cell r="Z2968">
            <v>0</v>
          </cell>
          <cell r="AA2968">
            <v>0</v>
          </cell>
          <cell r="AB2968">
            <v>0</v>
          </cell>
          <cell r="AC2968">
            <v>0</v>
          </cell>
          <cell r="AD2968" t="str">
            <v>∆</v>
          </cell>
          <cell r="AE2968">
            <v>0</v>
          </cell>
        </row>
        <row r="2969">
          <cell r="AB2969" t="str">
            <v/>
          </cell>
          <cell r="AC2969" t="str">
            <v/>
          </cell>
          <cell r="AD2969" t="str">
            <v>∆</v>
          </cell>
        </row>
        <row r="2970">
          <cell r="V2970" t="str">
            <v>[250] DEVELOPMENT MITIGATION : NON DEPARTMENTAL : NON DIVISIONAL</v>
          </cell>
        </row>
        <row r="2971">
          <cell r="V2971" t="str">
            <v>PUBLIC FACILITIES FEE : OTHER REVENUE</v>
          </cell>
          <cell r="AB2971" t="str">
            <v/>
          </cell>
          <cell r="AC2971" t="str">
            <v/>
          </cell>
          <cell r="AD2971" t="str">
            <v>∆</v>
          </cell>
        </row>
        <row r="2972">
          <cell r="V2972" t="str">
            <v>250.00.00.964-4850.16</v>
          </cell>
          <cell r="W2972" t="str">
            <v>Other Revenue Public Facilities Fee</v>
          </cell>
          <cell r="X2972">
            <v>0</v>
          </cell>
          <cell r="Y2972">
            <v>0</v>
          </cell>
          <cell r="Z2972">
            <v>0</v>
          </cell>
          <cell r="AA2972">
            <v>0</v>
          </cell>
          <cell r="AB2972">
            <v>0</v>
          </cell>
          <cell r="AC2972">
            <v>0</v>
          </cell>
          <cell r="AD2972" t="str">
            <v>∆</v>
          </cell>
          <cell r="AE2972">
            <v>0</v>
          </cell>
        </row>
        <row r="2973">
          <cell r="W2973" t="str">
            <v>TOTAL : OTHER REVENUE</v>
          </cell>
          <cell r="X2973">
            <v>0</v>
          </cell>
          <cell r="Y2973">
            <v>0</v>
          </cell>
          <cell r="Z2973">
            <v>0</v>
          </cell>
          <cell r="AA2973">
            <v>0</v>
          </cell>
          <cell r="AB2973">
            <v>0</v>
          </cell>
          <cell r="AC2973">
            <v>0</v>
          </cell>
          <cell r="AD2973" t="str">
            <v>∆</v>
          </cell>
          <cell r="AE2973">
            <v>0</v>
          </cell>
        </row>
        <row r="2974">
          <cell r="AB2974" t="str">
            <v/>
          </cell>
          <cell r="AC2974" t="str">
            <v/>
          </cell>
          <cell r="AD2974" t="str">
            <v>∆</v>
          </cell>
        </row>
        <row r="2975">
          <cell r="V2975" t="str">
            <v>[250] DEVELOPMENT MITIGATION : NON DEPARTMENTAL : NON DIVISIONAL</v>
          </cell>
        </row>
        <row r="2976">
          <cell r="V2976" t="str">
            <v>PARKS : CHARGES FOR SERVICES</v>
          </cell>
          <cell r="AB2976" t="str">
            <v/>
          </cell>
          <cell r="AC2976" t="str">
            <v/>
          </cell>
          <cell r="AD2976" t="str">
            <v>∆</v>
          </cell>
        </row>
        <row r="2977">
          <cell r="V2977" t="str">
            <v>250.00.00.966-4600.10</v>
          </cell>
          <cell r="W2977" t="str">
            <v>Charges for Services-General Government Development Agreement Fee</v>
          </cell>
          <cell r="X2977">
            <v>0</v>
          </cell>
          <cell r="Y2977">
            <v>1000</v>
          </cell>
          <cell r="Z2977">
            <v>105000</v>
          </cell>
          <cell r="AA2977">
            <v>0</v>
          </cell>
          <cell r="AB2977">
            <v>0</v>
          </cell>
          <cell r="AC2977">
            <v>0</v>
          </cell>
          <cell r="AD2977" t="str">
            <v>∆</v>
          </cell>
          <cell r="AE2977">
            <v>0</v>
          </cell>
        </row>
        <row r="2978">
          <cell r="W2978" t="str">
            <v>TOTAL : CHARGES FOR SERVICES</v>
          </cell>
          <cell r="X2978">
            <v>0</v>
          </cell>
          <cell r="Y2978">
            <v>1000</v>
          </cell>
          <cell r="Z2978">
            <v>105000</v>
          </cell>
          <cell r="AA2978">
            <v>0</v>
          </cell>
          <cell r="AB2978">
            <v>0</v>
          </cell>
          <cell r="AC2978">
            <v>0</v>
          </cell>
          <cell r="AD2978" t="str">
            <v>∆</v>
          </cell>
          <cell r="AE2978">
            <v>0</v>
          </cell>
        </row>
        <row r="2979">
          <cell r="AB2979" t="str">
            <v/>
          </cell>
          <cell r="AC2979" t="str">
            <v/>
          </cell>
          <cell r="AD2979" t="str">
            <v>∆</v>
          </cell>
        </row>
        <row r="2980">
          <cell r="V2980" t="str">
            <v>[250] DEVELOPMENT MITIGATION : NON DEPARTMENTAL : NON DIVISIONAL</v>
          </cell>
        </row>
        <row r="2981">
          <cell r="V2981" t="str">
            <v>STORM DRAIN : CHARGES FOR SERVICES</v>
          </cell>
          <cell r="AB2981" t="str">
            <v/>
          </cell>
          <cell r="AC2981" t="str">
            <v/>
          </cell>
          <cell r="AD2981" t="str">
            <v>∆</v>
          </cell>
        </row>
        <row r="2982">
          <cell r="V2982" t="str">
            <v>250.00.00.967-4600.10</v>
          </cell>
          <cell r="W2982" t="str">
            <v>Charges for Services-General Government Development Agreement Fee</v>
          </cell>
          <cell r="X2982">
            <v>84000</v>
          </cell>
          <cell r="Y2982">
            <v>255000</v>
          </cell>
          <cell r="Z2982">
            <v>117000</v>
          </cell>
          <cell r="AA2982">
            <v>29000</v>
          </cell>
          <cell r="AB2982">
            <v>0</v>
          </cell>
          <cell r="AC2982">
            <v>0</v>
          </cell>
          <cell r="AD2982" t="str">
            <v>∆</v>
          </cell>
          <cell r="AE2982">
            <v>0</v>
          </cell>
        </row>
        <row r="2983">
          <cell r="W2983" t="str">
            <v>TOTAL : CHARGES FOR SERVICES</v>
          </cell>
          <cell r="X2983">
            <v>84000</v>
          </cell>
          <cell r="Y2983">
            <v>255000</v>
          </cell>
          <cell r="Z2983">
            <v>117000</v>
          </cell>
          <cell r="AA2983">
            <v>29000</v>
          </cell>
          <cell r="AB2983">
            <v>0</v>
          </cell>
          <cell r="AC2983">
            <v>0</v>
          </cell>
          <cell r="AD2983" t="str">
            <v>∆</v>
          </cell>
          <cell r="AE2983">
            <v>0</v>
          </cell>
        </row>
        <row r="2984">
          <cell r="AB2984" t="str">
            <v/>
          </cell>
          <cell r="AC2984" t="str">
            <v/>
          </cell>
          <cell r="AD2984" t="str">
            <v>∆</v>
          </cell>
        </row>
        <row r="2985">
          <cell r="V2985" t="str">
            <v>[250] DEVELOPMENT MITIGATION : RECREATION &amp; COMMUNITY SERVICES : RECREATION</v>
          </cell>
          <cell r="AB2985" t="str">
            <v/>
          </cell>
          <cell r="AC2985" t="str">
            <v/>
          </cell>
          <cell r="AD2985" t="str">
            <v>∆</v>
          </cell>
        </row>
        <row r="2986">
          <cell r="V2986" t="str">
            <v>PARKS : CHARGES FOR SERVICES</v>
          </cell>
          <cell r="AB2986" t="str">
            <v/>
          </cell>
          <cell r="AC2986" t="str">
            <v/>
          </cell>
          <cell r="AD2986" t="str">
            <v>∆</v>
          </cell>
        </row>
        <row r="2987">
          <cell r="V2987" t="str">
            <v>250.20.20.966-4600.10</v>
          </cell>
          <cell r="W2987" t="str">
            <v>Charges for Services-General Government Development Agreement Fee</v>
          </cell>
          <cell r="X2987">
            <v>115000</v>
          </cell>
          <cell r="Y2987">
            <v>95000</v>
          </cell>
          <cell r="Z2987">
            <v>51000</v>
          </cell>
          <cell r="AA2987">
            <v>39000</v>
          </cell>
          <cell r="AB2987">
            <v>0</v>
          </cell>
          <cell r="AC2987">
            <v>0</v>
          </cell>
          <cell r="AD2987" t="str">
            <v>∆</v>
          </cell>
          <cell r="AE2987">
            <v>0</v>
          </cell>
        </row>
        <row r="2988">
          <cell r="W2988" t="str">
            <v>TOTAL : CHARGES FOR SERVICES</v>
          </cell>
          <cell r="X2988">
            <v>115000</v>
          </cell>
          <cell r="Y2988">
            <v>95000</v>
          </cell>
          <cell r="Z2988">
            <v>51000</v>
          </cell>
          <cell r="AA2988">
            <v>39000</v>
          </cell>
          <cell r="AB2988">
            <v>0</v>
          </cell>
          <cell r="AC2988">
            <v>0</v>
          </cell>
          <cell r="AD2988" t="str">
            <v>∆</v>
          </cell>
          <cell r="AE2988">
            <v>0</v>
          </cell>
        </row>
        <row r="2990">
          <cell r="V2990" t="str">
            <v>[250] DEVELOPMENT MITIGATION : RECREATION &amp; COMMUNITY SERVICES : RECREATION</v>
          </cell>
          <cell r="AB2990" t="str">
            <v/>
          </cell>
          <cell r="AC2990" t="str">
            <v/>
          </cell>
          <cell r="AD2990" t="str">
            <v>∆</v>
          </cell>
        </row>
        <row r="2991">
          <cell r="V2991" t="str">
            <v>PARKS : OTHER REVENUE</v>
          </cell>
          <cell r="AB2991" t="str">
            <v/>
          </cell>
          <cell r="AC2991" t="str">
            <v/>
          </cell>
          <cell r="AD2991" t="str">
            <v>∆</v>
          </cell>
        </row>
        <row r="2992">
          <cell r="V2992" t="str">
            <v>250.20.20.966-4850.09</v>
          </cell>
          <cell r="W2992" t="str">
            <v>Other Revenue Recreational Amenities</v>
          </cell>
          <cell r="X2992">
            <v>10000</v>
          </cell>
          <cell r="Y2992">
            <v>0</v>
          </cell>
          <cell r="Z2992">
            <v>0</v>
          </cell>
          <cell r="AA2992">
            <v>0</v>
          </cell>
          <cell r="AB2992">
            <v>0</v>
          </cell>
          <cell r="AC2992">
            <v>0</v>
          </cell>
          <cell r="AD2992" t="str">
            <v>∆</v>
          </cell>
          <cell r="AE2992">
            <v>0</v>
          </cell>
        </row>
        <row r="2993">
          <cell r="W2993" t="str">
            <v>TOTAL : OTHER REVENUE</v>
          </cell>
          <cell r="X2993">
            <v>10000</v>
          </cell>
          <cell r="Y2993">
            <v>0</v>
          </cell>
          <cell r="Z2993">
            <v>0</v>
          </cell>
          <cell r="AA2993">
            <v>0</v>
          </cell>
          <cell r="AB2993">
            <v>0</v>
          </cell>
          <cell r="AC2993">
            <v>0</v>
          </cell>
          <cell r="AD2993" t="str">
            <v>∆</v>
          </cell>
          <cell r="AE2993">
            <v>0</v>
          </cell>
        </row>
        <row r="2994">
          <cell r="AB2994" t="str">
            <v/>
          </cell>
          <cell r="AC2994" t="str">
            <v/>
          </cell>
          <cell r="AD2994" t="str">
            <v>∆</v>
          </cell>
        </row>
        <row r="2995">
          <cell r="V2995" t="str">
            <v>[250] DEVELOPMENT MITIGATION : NON DEPARTMENTAL : NON DIVISIONAL</v>
          </cell>
        </row>
        <row r="2996">
          <cell r="V2996" t="str">
            <v>GENERAL : DEBT SERVICE</v>
          </cell>
          <cell r="AB2996" t="str">
            <v/>
          </cell>
          <cell r="AC2996" t="str">
            <v/>
          </cell>
          <cell r="AD2996" t="str">
            <v>∆</v>
          </cell>
        </row>
        <row r="2997">
          <cell r="V2997" t="str">
            <v>250.00.00.900-8000.01</v>
          </cell>
          <cell r="W2997" t="str">
            <v>Capital Improvements-General Government Land</v>
          </cell>
          <cell r="X2997">
            <v>0</v>
          </cell>
          <cell r="Y2997">
            <v>0</v>
          </cell>
          <cell r="Z2997">
            <v>0</v>
          </cell>
          <cell r="AA2997">
            <v>0</v>
          </cell>
          <cell r="AB2997">
            <v>0</v>
          </cell>
          <cell r="AC2997">
            <v>0</v>
          </cell>
          <cell r="AD2997" t="str">
            <v>∆</v>
          </cell>
          <cell r="AE2997">
            <v>0</v>
          </cell>
        </row>
        <row r="2998">
          <cell r="W2998" t="str">
            <v>TOTAL : DEBT SERVICE</v>
          </cell>
          <cell r="X2998">
            <v>0</v>
          </cell>
          <cell r="Y2998">
            <v>0</v>
          </cell>
          <cell r="Z2998">
            <v>0</v>
          </cell>
          <cell r="AA2998">
            <v>0</v>
          </cell>
          <cell r="AB2998">
            <v>0</v>
          </cell>
          <cell r="AC2998">
            <v>0</v>
          </cell>
          <cell r="AD2998" t="str">
            <v>∆</v>
          </cell>
          <cell r="AE2998">
            <v>0</v>
          </cell>
        </row>
        <row r="2999">
          <cell r="AB2999" t="str">
            <v/>
          </cell>
          <cell r="AC2999" t="str">
            <v/>
          </cell>
          <cell r="AD2999" t="str">
            <v>∆</v>
          </cell>
        </row>
        <row r="3000">
          <cell r="V3000" t="str">
            <v>[250] DEVELOPMENT MITIGATION : NON DEPARTMENTAL : NON DIVISIONAL</v>
          </cell>
        </row>
        <row r="3001">
          <cell r="V3001" t="str">
            <v>GENERAL : OUTFLOW -TRANSFERS</v>
          </cell>
          <cell r="AB3001" t="str">
            <v/>
          </cell>
          <cell r="AC3001" t="str">
            <v/>
          </cell>
          <cell r="AD3001" t="str">
            <v>∆</v>
          </cell>
        </row>
        <row r="3002">
          <cell r="V3002" t="str">
            <v>250.00.00.900-9000.01</v>
          </cell>
          <cell r="W3002" t="str">
            <v>Other Transfers General Fund</v>
          </cell>
          <cell r="X3002">
            <v>0</v>
          </cell>
          <cell r="Y3002">
            <v>0</v>
          </cell>
          <cell r="Z3002">
            <v>0</v>
          </cell>
          <cell r="AA3002">
            <v>0</v>
          </cell>
          <cell r="AB3002">
            <v>0</v>
          </cell>
          <cell r="AC3002">
            <v>0</v>
          </cell>
          <cell r="AD3002" t="str">
            <v>∆</v>
          </cell>
          <cell r="AE3002">
            <v>0</v>
          </cell>
        </row>
        <row r="3003">
          <cell r="V3003" t="str">
            <v>250.00.00.900-9000.34</v>
          </cell>
          <cell r="W3003" t="str">
            <v>Other Transfers Development Services Fund</v>
          </cell>
          <cell r="X3003">
            <v>0</v>
          </cell>
          <cell r="Y3003">
            <v>0</v>
          </cell>
          <cell r="Z3003">
            <v>0</v>
          </cell>
          <cell r="AA3003">
            <v>0</v>
          </cell>
          <cell r="AB3003">
            <v>0</v>
          </cell>
          <cell r="AC3003">
            <v>0</v>
          </cell>
          <cell r="AD3003" t="str">
            <v>∆</v>
          </cell>
          <cell r="AE3003">
            <v>0</v>
          </cell>
        </row>
        <row r="3004">
          <cell r="V3004" t="str">
            <v>250.00.00.900-9000.54</v>
          </cell>
          <cell r="W3004" t="str">
            <v>Other Transfers Government Building Facilities</v>
          </cell>
          <cell r="X3004">
            <v>0</v>
          </cell>
          <cell r="Y3004">
            <v>0</v>
          </cell>
          <cell r="Z3004">
            <v>0</v>
          </cell>
          <cell r="AA3004">
            <v>0</v>
          </cell>
          <cell r="AB3004">
            <v>0</v>
          </cell>
          <cell r="AC3004">
            <v>0</v>
          </cell>
          <cell r="AD3004" t="str">
            <v>∆</v>
          </cell>
          <cell r="AE3004">
            <v>0</v>
          </cell>
        </row>
        <row r="3005">
          <cell r="W3005" t="str">
            <v>TOTAL : OUTFLOW -TRANSFERS</v>
          </cell>
          <cell r="X3005">
            <v>0</v>
          </cell>
          <cell r="Y3005">
            <v>0</v>
          </cell>
          <cell r="Z3005">
            <v>0</v>
          </cell>
          <cell r="AA3005">
            <v>0</v>
          </cell>
          <cell r="AB3005">
            <v>0</v>
          </cell>
          <cell r="AC3005">
            <v>0</v>
          </cell>
          <cell r="AD3005" t="str">
            <v>∆</v>
          </cell>
          <cell r="AE3005">
            <v>0</v>
          </cell>
        </row>
        <row r="3006">
          <cell r="AB3006" t="str">
            <v/>
          </cell>
          <cell r="AC3006" t="str">
            <v/>
          </cell>
          <cell r="AD3006" t="str">
            <v>∆</v>
          </cell>
        </row>
        <row r="3007">
          <cell r="V3007" t="str">
            <v>[250] DEVELOPMENT MITIGATION : NON DEPARTMENTAL : NON DIVISIONAL</v>
          </cell>
        </row>
        <row r="3008">
          <cell r="V3008" t="str">
            <v>AIR QUAILITY MITIGATION : OPERATIONS</v>
          </cell>
          <cell r="AB3008" t="str">
            <v/>
          </cell>
          <cell r="AC3008" t="str">
            <v/>
          </cell>
          <cell r="AD3008" t="str">
            <v>∆</v>
          </cell>
        </row>
        <row r="3009">
          <cell r="V3009" t="str">
            <v>250.00.00.955-6000.01</v>
          </cell>
          <cell r="W3009" t="str">
            <v>Professional Services General</v>
          </cell>
          <cell r="X3009">
            <v>0</v>
          </cell>
          <cell r="Y3009">
            <v>0</v>
          </cell>
          <cell r="Z3009">
            <v>0</v>
          </cell>
          <cell r="AA3009">
            <v>0</v>
          </cell>
          <cell r="AB3009">
            <v>0</v>
          </cell>
          <cell r="AC3009">
            <v>0</v>
          </cell>
          <cell r="AD3009" t="str">
            <v>∆</v>
          </cell>
          <cell r="AE3009">
            <v>0</v>
          </cell>
        </row>
        <row r="3010">
          <cell r="W3010" t="str">
            <v>TOTAL : OPERATIONS</v>
          </cell>
          <cell r="X3010">
            <v>0</v>
          </cell>
          <cell r="Y3010">
            <v>0</v>
          </cell>
          <cell r="Z3010">
            <v>0</v>
          </cell>
          <cell r="AA3010">
            <v>0</v>
          </cell>
          <cell r="AB3010">
            <v>0</v>
          </cell>
          <cell r="AC3010">
            <v>0</v>
          </cell>
          <cell r="AD3010" t="str">
            <v>∆</v>
          </cell>
          <cell r="AE3010">
            <v>0</v>
          </cell>
        </row>
        <row r="3012">
          <cell r="V3012" t="str">
            <v>[250] DEVELOPMENT MITIGATION : NON DEPARTMENTAL : NON DIVISIONAL</v>
          </cell>
        </row>
        <row r="3013">
          <cell r="V3013" t="str">
            <v>AFFORDABLE HOUSING : OPERATIONS</v>
          </cell>
          <cell r="AB3013" t="str">
            <v/>
          </cell>
          <cell r="AC3013" t="str">
            <v/>
          </cell>
          <cell r="AD3013" t="str">
            <v>∆</v>
          </cell>
        </row>
        <row r="3014">
          <cell r="V3014" t="str">
            <v>250.00.00.956-6000.01</v>
          </cell>
          <cell r="W3014" t="str">
            <v>Professional Services General</v>
          </cell>
          <cell r="X3014">
            <v>0</v>
          </cell>
          <cell r="Y3014">
            <v>0</v>
          </cell>
          <cell r="Z3014">
            <v>0</v>
          </cell>
          <cell r="AA3014">
            <v>0</v>
          </cell>
          <cell r="AB3014">
            <v>0</v>
          </cell>
          <cell r="AC3014">
            <v>0</v>
          </cell>
          <cell r="AD3014" t="str">
            <v>∆</v>
          </cell>
          <cell r="AE3014">
            <v>0</v>
          </cell>
        </row>
        <row r="3015">
          <cell r="W3015" t="str">
            <v>TOTAL : OPERATIONS</v>
          </cell>
          <cell r="X3015">
            <v>0</v>
          </cell>
          <cell r="Y3015">
            <v>0</v>
          </cell>
          <cell r="Z3015">
            <v>0</v>
          </cell>
          <cell r="AA3015">
            <v>0</v>
          </cell>
          <cell r="AB3015">
            <v>0</v>
          </cell>
          <cell r="AC3015">
            <v>0</v>
          </cell>
          <cell r="AD3015" t="str">
            <v>∆</v>
          </cell>
          <cell r="AE3015">
            <v>0</v>
          </cell>
        </row>
        <row r="3017">
          <cell r="V3017" t="str">
            <v>[250] DEVELOPMENT MITIGATION : NON DEPARTMENTAL : NON DIVISIONAL</v>
          </cell>
        </row>
        <row r="3018">
          <cell r="V3018" t="str">
            <v>CO OP WASTEWATER DEVELOPMENT : OPERATIONS</v>
          </cell>
          <cell r="AB3018" t="str">
            <v/>
          </cell>
          <cell r="AC3018" t="str">
            <v/>
          </cell>
          <cell r="AD3018" t="str">
            <v>∆</v>
          </cell>
        </row>
        <row r="3019">
          <cell r="V3019" t="str">
            <v>250.00.00.959-6000.01</v>
          </cell>
          <cell r="W3019" t="str">
            <v>Professional Services General</v>
          </cell>
          <cell r="X3019">
            <v>0</v>
          </cell>
          <cell r="Y3019">
            <v>0</v>
          </cell>
          <cell r="Z3019">
            <v>0</v>
          </cell>
          <cell r="AA3019">
            <v>0</v>
          </cell>
          <cell r="AB3019">
            <v>0</v>
          </cell>
          <cell r="AC3019">
            <v>0</v>
          </cell>
          <cell r="AD3019" t="str">
            <v>∆</v>
          </cell>
          <cell r="AE3019">
            <v>0</v>
          </cell>
        </row>
        <row r="3020">
          <cell r="W3020" t="str">
            <v>TOTAL : OPERATIONS</v>
          </cell>
          <cell r="X3020">
            <v>0</v>
          </cell>
          <cell r="Y3020">
            <v>0</v>
          </cell>
          <cell r="Z3020">
            <v>0</v>
          </cell>
          <cell r="AA3020">
            <v>0</v>
          </cell>
          <cell r="AB3020">
            <v>0</v>
          </cell>
          <cell r="AC3020">
            <v>0</v>
          </cell>
          <cell r="AD3020" t="str">
            <v>∆</v>
          </cell>
          <cell r="AE3020">
            <v>0</v>
          </cell>
        </row>
        <row r="3021">
          <cell r="AB3021" t="str">
            <v/>
          </cell>
          <cell r="AC3021" t="str">
            <v/>
          </cell>
          <cell r="AD3021" t="str">
            <v>∆</v>
          </cell>
        </row>
        <row r="3022">
          <cell r="V3022" t="str">
            <v>[250] DEVELOPMENT MITIGATION : NON DEPARTMENTAL : NON DIVISIONAL</v>
          </cell>
        </row>
        <row r="3023">
          <cell r="V3023" t="str">
            <v>DEVELOPMENT AGREEMENT : OPERATIONS</v>
          </cell>
          <cell r="AB3023" t="str">
            <v/>
          </cell>
          <cell r="AC3023" t="str">
            <v/>
          </cell>
          <cell r="AD3023" t="str">
            <v>∆</v>
          </cell>
        </row>
        <row r="3024">
          <cell r="V3024" t="str">
            <v>250.00.00.960-6000.01</v>
          </cell>
          <cell r="W3024" t="str">
            <v>Professional Services General</v>
          </cell>
          <cell r="X3024">
            <v>0</v>
          </cell>
          <cell r="Y3024">
            <v>0</v>
          </cell>
          <cell r="Z3024">
            <v>0</v>
          </cell>
          <cell r="AA3024">
            <v>0</v>
          </cell>
          <cell r="AB3024">
            <v>0</v>
          </cell>
          <cell r="AC3024">
            <v>0</v>
          </cell>
          <cell r="AD3024" t="str">
            <v>∆</v>
          </cell>
          <cell r="AE3024">
            <v>0</v>
          </cell>
        </row>
        <row r="3025">
          <cell r="W3025" t="str">
            <v>TOTAL : OPERATIONS</v>
          </cell>
          <cell r="X3025">
            <v>0</v>
          </cell>
          <cell r="Y3025">
            <v>0</v>
          </cell>
          <cell r="Z3025">
            <v>0</v>
          </cell>
          <cell r="AA3025">
            <v>0</v>
          </cell>
          <cell r="AB3025">
            <v>0</v>
          </cell>
          <cell r="AC3025">
            <v>0</v>
          </cell>
          <cell r="AD3025" t="str">
            <v>∆</v>
          </cell>
          <cell r="AE3025">
            <v>0</v>
          </cell>
        </row>
        <row r="3026">
          <cell r="AB3026" t="str">
            <v/>
          </cell>
          <cell r="AC3026" t="str">
            <v/>
          </cell>
          <cell r="AD3026" t="str">
            <v>∆</v>
          </cell>
        </row>
        <row r="3027">
          <cell r="V3027" t="str">
            <v>[250] DEVELOPMENT MITIGATION : NON DEPARTMENTAL : NON DIVISIONAL</v>
          </cell>
        </row>
        <row r="3028">
          <cell r="V3028" t="str">
            <v>DEVELOPMENT AGREEMENT : DEBT SERVICE</v>
          </cell>
          <cell r="AB3028" t="str">
            <v/>
          </cell>
          <cell r="AC3028" t="str">
            <v/>
          </cell>
          <cell r="AD3028" t="str">
            <v>∆</v>
          </cell>
        </row>
        <row r="3029">
          <cell r="V3029" t="str">
            <v>250.00.00.960-8000.12</v>
          </cell>
          <cell r="W3029" t="str">
            <v>Capital Improvements-General Government Building Improvements</v>
          </cell>
          <cell r="X3029">
            <v>5000</v>
          </cell>
          <cell r="Y3029">
            <v>0</v>
          </cell>
          <cell r="Z3029">
            <v>0</v>
          </cell>
          <cell r="AA3029">
            <v>0</v>
          </cell>
          <cell r="AB3029">
            <v>0</v>
          </cell>
          <cell r="AC3029">
            <v>0</v>
          </cell>
          <cell r="AD3029" t="str">
            <v>∆</v>
          </cell>
          <cell r="AE3029">
            <v>0</v>
          </cell>
        </row>
        <row r="3030">
          <cell r="V3030" t="str">
            <v>250.00.00.960-8000.18</v>
          </cell>
          <cell r="W3030" t="str">
            <v>Capital Improvements-General Government Building</v>
          </cell>
          <cell r="X3030">
            <v>0</v>
          </cell>
          <cell r="Y3030">
            <v>0</v>
          </cell>
          <cell r="Z3030">
            <v>0</v>
          </cell>
          <cell r="AA3030">
            <v>0</v>
          </cell>
          <cell r="AB3030">
            <v>0</v>
          </cell>
          <cell r="AC3030">
            <v>0</v>
          </cell>
          <cell r="AD3030" t="str">
            <v>∆</v>
          </cell>
          <cell r="AE3030">
            <v>0</v>
          </cell>
        </row>
        <row r="3031">
          <cell r="V3031" t="str">
            <v>250.00.00.960-8150.26</v>
          </cell>
          <cell r="W3031" t="str">
            <v>Capital Improvements-Transportation Austin Rd/99 PSR</v>
          </cell>
          <cell r="X3031">
            <v>0</v>
          </cell>
          <cell r="Y3031">
            <v>0</v>
          </cell>
          <cell r="Z3031">
            <v>0</v>
          </cell>
          <cell r="AA3031">
            <v>0</v>
          </cell>
          <cell r="AB3031">
            <v>0</v>
          </cell>
          <cell r="AC3031">
            <v>0</v>
          </cell>
          <cell r="AD3031" t="str">
            <v>∆</v>
          </cell>
          <cell r="AE3031">
            <v>0</v>
          </cell>
        </row>
        <row r="3032">
          <cell r="V3032" t="str">
            <v>250.00.00.960-8300.21</v>
          </cell>
          <cell r="W3032" t="str">
            <v>Capital Improvements-Parks Library Park</v>
          </cell>
          <cell r="X3032">
            <v>0</v>
          </cell>
          <cell r="Y3032">
            <v>0</v>
          </cell>
          <cell r="Z3032">
            <v>0</v>
          </cell>
          <cell r="AA3032">
            <v>0</v>
          </cell>
          <cell r="AB3032">
            <v>0</v>
          </cell>
          <cell r="AC3032">
            <v>0</v>
          </cell>
          <cell r="AD3032" t="str">
            <v>∆</v>
          </cell>
          <cell r="AE3032">
            <v>0</v>
          </cell>
        </row>
        <row r="3033">
          <cell r="W3033" t="str">
            <v>TOTAL : DEBT SERVICE</v>
          </cell>
          <cell r="X3033">
            <v>5000</v>
          </cell>
          <cell r="Y3033">
            <v>0</v>
          </cell>
          <cell r="Z3033">
            <v>0</v>
          </cell>
          <cell r="AA3033">
            <v>0</v>
          </cell>
          <cell r="AB3033">
            <v>0</v>
          </cell>
          <cell r="AC3033">
            <v>0</v>
          </cell>
          <cell r="AD3033" t="str">
            <v>∆</v>
          </cell>
          <cell r="AE3033">
            <v>0</v>
          </cell>
        </row>
        <row r="3034">
          <cell r="AB3034" t="str">
            <v/>
          </cell>
          <cell r="AC3034" t="str">
            <v/>
          </cell>
          <cell r="AD3034" t="str">
            <v>∆</v>
          </cell>
        </row>
        <row r="3035">
          <cell r="V3035" t="str">
            <v>[250] DEVELOPMENT MITIGATION : NON DEPARTMENTAL : NON DIVISIONAL</v>
          </cell>
        </row>
        <row r="3036">
          <cell r="V3036" t="str">
            <v>DEVELOPMENT AGREEMENT : OUTFLOW -TRANSFERS</v>
          </cell>
          <cell r="AB3036" t="str">
            <v/>
          </cell>
          <cell r="AC3036" t="str">
            <v/>
          </cell>
          <cell r="AD3036" t="str">
            <v>∆</v>
          </cell>
        </row>
        <row r="3037">
          <cell r="V3037" t="str">
            <v>250.00.00.960-9000.54</v>
          </cell>
          <cell r="W3037" t="str">
            <v>Other Transfers Government Building Facilities</v>
          </cell>
          <cell r="X3037">
            <v>0</v>
          </cell>
          <cell r="Y3037">
            <v>0</v>
          </cell>
          <cell r="Z3037">
            <v>0</v>
          </cell>
          <cell r="AA3037">
            <v>0</v>
          </cell>
          <cell r="AB3037">
            <v>0</v>
          </cell>
          <cell r="AC3037">
            <v>0</v>
          </cell>
          <cell r="AD3037" t="str">
            <v>∆</v>
          </cell>
          <cell r="AE3037">
            <v>0</v>
          </cell>
        </row>
        <row r="3038">
          <cell r="W3038" t="str">
            <v>TOTAL : OUTFLOW -TRANSFERS</v>
          </cell>
          <cell r="X3038">
            <v>0</v>
          </cell>
          <cell r="Y3038">
            <v>0</v>
          </cell>
          <cell r="Z3038">
            <v>0</v>
          </cell>
          <cell r="AA3038">
            <v>0</v>
          </cell>
          <cell r="AB3038">
            <v>0</v>
          </cell>
          <cell r="AC3038">
            <v>0</v>
          </cell>
          <cell r="AD3038" t="str">
            <v>∆</v>
          </cell>
          <cell r="AE3038">
            <v>0</v>
          </cell>
        </row>
        <row r="3039">
          <cell r="AB3039" t="str">
            <v/>
          </cell>
          <cell r="AC3039" t="str">
            <v/>
          </cell>
          <cell r="AD3039" t="str">
            <v>∆</v>
          </cell>
        </row>
        <row r="3040">
          <cell r="V3040" t="str">
            <v>[250] DEVELOPMENT MITIGATION : NON DEPARTMENTAL : NON DIVISIONAL</v>
          </cell>
        </row>
        <row r="3041">
          <cell r="V3041" t="str">
            <v>LIBRARY SERVICES/FACILITIES : DEBT SERVICE</v>
          </cell>
          <cell r="AB3041" t="str">
            <v/>
          </cell>
          <cell r="AC3041" t="str">
            <v/>
          </cell>
          <cell r="AD3041" t="str">
            <v>∆</v>
          </cell>
        </row>
        <row r="3042">
          <cell r="V3042" t="str">
            <v>250.00.00.961-8000.04</v>
          </cell>
          <cell r="W3042" t="str">
            <v>Capital Improvements-General Government Library</v>
          </cell>
          <cell r="X3042">
            <v>0</v>
          </cell>
          <cell r="Y3042">
            <v>0</v>
          </cell>
          <cell r="Z3042">
            <v>0</v>
          </cell>
          <cell r="AA3042">
            <v>0</v>
          </cell>
          <cell r="AB3042">
            <v>0</v>
          </cell>
          <cell r="AC3042">
            <v>0</v>
          </cell>
          <cell r="AD3042" t="str">
            <v>∆</v>
          </cell>
          <cell r="AE3042">
            <v>0</v>
          </cell>
        </row>
        <row r="3043">
          <cell r="W3043" t="str">
            <v>TOTAL : DEBT SERVICE</v>
          </cell>
          <cell r="X3043">
            <v>0</v>
          </cell>
          <cell r="Y3043">
            <v>0</v>
          </cell>
          <cell r="Z3043">
            <v>0</v>
          </cell>
          <cell r="AA3043">
            <v>0</v>
          </cell>
          <cell r="AB3043">
            <v>0</v>
          </cell>
          <cell r="AC3043">
            <v>0</v>
          </cell>
          <cell r="AD3043" t="str">
            <v>∆</v>
          </cell>
          <cell r="AE3043">
            <v>0</v>
          </cell>
        </row>
        <row r="3044">
          <cell r="AB3044" t="str">
            <v/>
          </cell>
          <cell r="AC3044" t="str">
            <v/>
          </cell>
          <cell r="AD3044" t="str">
            <v>∆</v>
          </cell>
        </row>
        <row r="3045">
          <cell r="V3045" t="str">
            <v>[250] DEVELOPMENT MITIGATION : NON DEPARTMENTAL : NON DIVISIONAL</v>
          </cell>
        </row>
        <row r="3046">
          <cell r="V3046" t="str">
            <v>PHASE III WQCF : DEBT SERVICE</v>
          </cell>
          <cell r="AB3046" t="str">
            <v/>
          </cell>
          <cell r="AC3046" t="str">
            <v/>
          </cell>
          <cell r="AD3046" t="str">
            <v>∆</v>
          </cell>
        </row>
        <row r="3047">
          <cell r="V3047" t="str">
            <v>250.00.00.962-8000.18</v>
          </cell>
          <cell r="W3047" t="str">
            <v>Capital Improvements-General Government Building</v>
          </cell>
          <cell r="X3047">
            <v>0</v>
          </cell>
          <cell r="Y3047">
            <v>0</v>
          </cell>
          <cell r="Z3047">
            <v>0</v>
          </cell>
          <cell r="AA3047">
            <v>0</v>
          </cell>
          <cell r="AB3047">
            <v>0</v>
          </cell>
          <cell r="AC3047">
            <v>0</v>
          </cell>
          <cell r="AD3047" t="str">
            <v>∆</v>
          </cell>
          <cell r="AE3047">
            <v>0</v>
          </cell>
        </row>
        <row r="3048">
          <cell r="W3048" t="str">
            <v>TOTAL : DEBT SERVICE</v>
          </cell>
          <cell r="X3048">
            <v>0</v>
          </cell>
          <cell r="Y3048">
            <v>0</v>
          </cell>
          <cell r="Z3048">
            <v>0</v>
          </cell>
          <cell r="AA3048">
            <v>0</v>
          </cell>
          <cell r="AB3048">
            <v>0</v>
          </cell>
          <cell r="AC3048">
            <v>0</v>
          </cell>
          <cell r="AD3048" t="str">
            <v>∆</v>
          </cell>
          <cell r="AE3048">
            <v>0</v>
          </cell>
        </row>
        <row r="3049">
          <cell r="AB3049" t="str">
            <v/>
          </cell>
          <cell r="AC3049" t="str">
            <v/>
          </cell>
          <cell r="AD3049" t="str">
            <v>∆</v>
          </cell>
        </row>
        <row r="3050">
          <cell r="V3050" t="str">
            <v>[250] DEVELOPMENT MITIGATION : NON DEPARTMENTAL : NON DIVISIONAL</v>
          </cell>
        </row>
        <row r="3051">
          <cell r="V3051" t="str">
            <v>PUBLIC FACILITIES FEE : OPERATIONS</v>
          </cell>
          <cell r="AB3051" t="str">
            <v/>
          </cell>
          <cell r="AC3051" t="str">
            <v/>
          </cell>
          <cell r="AD3051" t="str">
            <v>∆</v>
          </cell>
        </row>
        <row r="3052">
          <cell r="V3052" t="str">
            <v>250.00.00.964-6200.02</v>
          </cell>
          <cell r="W3052" t="str">
            <v>Supplies Special Department</v>
          </cell>
          <cell r="X3052">
            <v>10000</v>
          </cell>
          <cell r="Y3052">
            <v>0</v>
          </cell>
          <cell r="Z3052">
            <v>2000</v>
          </cell>
          <cell r="AA3052">
            <v>0</v>
          </cell>
          <cell r="AB3052">
            <v>0</v>
          </cell>
          <cell r="AC3052">
            <v>0</v>
          </cell>
          <cell r="AD3052" t="str">
            <v>∆</v>
          </cell>
          <cell r="AE3052">
            <v>0</v>
          </cell>
        </row>
        <row r="3053">
          <cell r="V3053" t="str">
            <v>250.00.00.964-6600.04</v>
          </cell>
          <cell r="W3053" t="str">
            <v>Administrative Expenses Training/Conferences</v>
          </cell>
          <cell r="X3053">
            <v>0</v>
          </cell>
          <cell r="Y3053">
            <v>0</v>
          </cell>
          <cell r="Z3053">
            <v>21000</v>
          </cell>
          <cell r="AA3053">
            <v>0</v>
          </cell>
          <cell r="AB3053">
            <v>0</v>
          </cell>
          <cell r="AC3053">
            <v>0</v>
          </cell>
          <cell r="AD3053" t="str">
            <v>∆</v>
          </cell>
          <cell r="AE3053">
            <v>0</v>
          </cell>
        </row>
        <row r="3054">
          <cell r="V3054" t="str">
            <v>250.00.00.964-6600.06</v>
          </cell>
          <cell r="W3054" t="str">
            <v>Administrative Expenses Property/Building Rental</v>
          </cell>
          <cell r="X3054">
            <v>67000</v>
          </cell>
          <cell r="Y3054">
            <v>75000</v>
          </cell>
          <cell r="Z3054">
            <v>20000</v>
          </cell>
          <cell r="AA3054">
            <v>106000</v>
          </cell>
          <cell r="AB3054">
            <v>0</v>
          </cell>
          <cell r="AC3054">
            <v>0</v>
          </cell>
          <cell r="AD3054" t="str">
            <v>∆</v>
          </cell>
          <cell r="AE3054">
            <v>0</v>
          </cell>
        </row>
        <row r="3055">
          <cell r="W3055" t="str">
            <v>TOTAL : OPERATIONS</v>
          </cell>
          <cell r="X3055">
            <v>77000</v>
          </cell>
          <cell r="Y3055">
            <v>75000</v>
          </cell>
          <cell r="Z3055">
            <v>43000</v>
          </cell>
          <cell r="AA3055">
            <v>106000</v>
          </cell>
          <cell r="AB3055">
            <v>0</v>
          </cell>
          <cell r="AC3055">
            <v>0</v>
          </cell>
          <cell r="AD3055" t="str">
            <v>∆</v>
          </cell>
          <cell r="AE3055">
            <v>0</v>
          </cell>
        </row>
        <row r="3056">
          <cell r="AB3056" t="str">
            <v/>
          </cell>
          <cell r="AC3056" t="str">
            <v/>
          </cell>
          <cell r="AD3056" t="str">
            <v>∆</v>
          </cell>
        </row>
        <row r="3057">
          <cell r="V3057" t="str">
            <v>[250] DEVELOPMENT MITIGATION : NON DEPARTMENTAL : NON DIVISIONAL</v>
          </cell>
        </row>
        <row r="3058">
          <cell r="V3058" t="str">
            <v>PUBLIC FACILITIES FEE : CAPITAL</v>
          </cell>
          <cell r="AB3058" t="str">
            <v/>
          </cell>
          <cell r="AC3058" t="str">
            <v/>
          </cell>
          <cell r="AD3058" t="str">
            <v>∆</v>
          </cell>
        </row>
        <row r="3059">
          <cell r="V3059" t="str">
            <v>250.00.00.964-7000.02</v>
          </cell>
          <cell r="W3059" t="str">
            <v>Capital Outlay Vehicles-Major</v>
          </cell>
          <cell r="X3059">
            <v>365000</v>
          </cell>
          <cell r="Y3059">
            <v>0</v>
          </cell>
          <cell r="Z3059">
            <v>0</v>
          </cell>
          <cell r="AA3059">
            <v>0</v>
          </cell>
          <cell r="AB3059">
            <v>0</v>
          </cell>
          <cell r="AC3059">
            <v>0</v>
          </cell>
          <cell r="AD3059" t="str">
            <v>∆</v>
          </cell>
          <cell r="AE3059">
            <v>0</v>
          </cell>
        </row>
        <row r="3060">
          <cell r="V3060" t="str">
            <v>250.00.00.964-7000.03</v>
          </cell>
          <cell r="W3060" t="str">
            <v>Capital Outlay Equipment New</v>
          </cell>
          <cell r="X3060">
            <v>94000</v>
          </cell>
          <cell r="Y3060">
            <v>0</v>
          </cell>
          <cell r="Z3060">
            <v>0</v>
          </cell>
          <cell r="AA3060">
            <v>8000</v>
          </cell>
          <cell r="AB3060">
            <v>0</v>
          </cell>
          <cell r="AC3060">
            <v>0</v>
          </cell>
          <cell r="AD3060" t="str">
            <v>∆</v>
          </cell>
          <cell r="AE3060">
            <v>0</v>
          </cell>
        </row>
        <row r="3061">
          <cell r="V3061" t="str">
            <v>250.00.00.964-7000.99</v>
          </cell>
          <cell r="W3061" t="str">
            <v>Capital Outlay General</v>
          </cell>
          <cell r="X3061">
            <v>0</v>
          </cell>
          <cell r="Y3061">
            <v>0</v>
          </cell>
          <cell r="Z3061">
            <v>0</v>
          </cell>
          <cell r="AA3061">
            <v>0</v>
          </cell>
          <cell r="AB3061">
            <v>0</v>
          </cell>
          <cell r="AC3061">
            <v>0</v>
          </cell>
          <cell r="AD3061" t="str">
            <v>∆</v>
          </cell>
          <cell r="AE3061">
            <v>0</v>
          </cell>
        </row>
        <row r="3062">
          <cell r="W3062" t="str">
            <v>TOTAL : CAPITAL</v>
          </cell>
          <cell r="X3062">
            <v>459000</v>
          </cell>
          <cell r="Y3062">
            <v>0</v>
          </cell>
          <cell r="Z3062">
            <v>0</v>
          </cell>
          <cell r="AA3062">
            <v>8000</v>
          </cell>
          <cell r="AB3062">
            <v>0</v>
          </cell>
          <cell r="AC3062">
            <v>0</v>
          </cell>
          <cell r="AD3062" t="str">
            <v>∆</v>
          </cell>
          <cell r="AE3062">
            <v>0</v>
          </cell>
        </row>
        <row r="3063">
          <cell r="AB3063" t="str">
            <v/>
          </cell>
          <cell r="AC3063" t="str">
            <v/>
          </cell>
          <cell r="AD3063" t="str">
            <v>∆</v>
          </cell>
        </row>
        <row r="3064">
          <cell r="V3064" t="str">
            <v>[250] DEVELOPMENT MITIGATION : NON DEPARTMENTAL : NON DIVISIONAL</v>
          </cell>
        </row>
        <row r="3065">
          <cell r="V3065" t="str">
            <v>PUBLIC FACILITIES FEE : DEBT SERVICE</v>
          </cell>
          <cell r="AB3065" t="str">
            <v/>
          </cell>
          <cell r="AC3065" t="str">
            <v/>
          </cell>
          <cell r="AD3065" t="str">
            <v>∆</v>
          </cell>
        </row>
        <row r="3066">
          <cell r="V3066" t="str">
            <v>250.00.00.964-8000.12</v>
          </cell>
          <cell r="W3066" t="str">
            <v>Capital Improvements-General Government Building Improvements</v>
          </cell>
          <cell r="X3066">
            <v>125000</v>
          </cell>
          <cell r="Y3066">
            <v>340000</v>
          </cell>
          <cell r="Z3066">
            <v>16000</v>
          </cell>
          <cell r="AA3066">
            <v>33000</v>
          </cell>
          <cell r="AB3066">
            <v>0</v>
          </cell>
          <cell r="AC3066">
            <v>150000</v>
          </cell>
          <cell r="AD3066" t="str">
            <v>∆</v>
          </cell>
          <cell r="AE3066">
            <v>150000</v>
          </cell>
        </row>
        <row r="3067">
          <cell r="V3067" t="str">
            <v>250.00.00.964-8000.15</v>
          </cell>
          <cell r="W3067" t="str">
            <v>Capital Improvements-General Government Council Chamber Upgrade</v>
          </cell>
          <cell r="X3067">
            <v>4000</v>
          </cell>
          <cell r="Y3067">
            <v>0</v>
          </cell>
          <cell r="Z3067">
            <v>0</v>
          </cell>
          <cell r="AA3067">
            <v>0</v>
          </cell>
          <cell r="AB3067">
            <v>0</v>
          </cell>
          <cell r="AC3067">
            <v>0</v>
          </cell>
          <cell r="AD3067" t="str">
            <v>∆</v>
          </cell>
          <cell r="AE3067">
            <v>0</v>
          </cell>
        </row>
        <row r="3068">
          <cell r="W3068" t="str">
            <v>TOTAL : DEBT SERVICE</v>
          </cell>
          <cell r="X3068">
            <v>129000</v>
          </cell>
          <cell r="Y3068">
            <v>340000</v>
          </cell>
          <cell r="Z3068">
            <v>16000</v>
          </cell>
          <cell r="AA3068">
            <v>33000</v>
          </cell>
          <cell r="AB3068">
            <v>0</v>
          </cell>
          <cell r="AC3068">
            <v>150000</v>
          </cell>
          <cell r="AD3068" t="str">
            <v>∆</v>
          </cell>
          <cell r="AE3068">
            <v>150000</v>
          </cell>
        </row>
        <row r="3069">
          <cell r="AB3069" t="str">
            <v/>
          </cell>
          <cell r="AC3069" t="str">
            <v/>
          </cell>
          <cell r="AD3069" t="str">
            <v>∆</v>
          </cell>
        </row>
        <row r="3070">
          <cell r="V3070" t="str">
            <v>[250] DEVELOPMENT MITIGATION : NON DEPARTMENTAL : NON DIVISIONAL</v>
          </cell>
        </row>
        <row r="3071">
          <cell r="V3071" t="str">
            <v>PUBLIC FACILITIES FEE : OUTFLOW -TRANSFERS</v>
          </cell>
          <cell r="AB3071" t="str">
            <v/>
          </cell>
          <cell r="AC3071" t="str">
            <v/>
          </cell>
          <cell r="AD3071" t="str">
            <v>∆</v>
          </cell>
        </row>
        <row r="3072">
          <cell r="V3072" t="str">
            <v>250.00.00.964-9000.54</v>
          </cell>
          <cell r="W3072" t="str">
            <v>Other Transfers Government Building Facilities</v>
          </cell>
          <cell r="X3072">
            <v>0</v>
          </cell>
          <cell r="Y3072">
            <v>0</v>
          </cell>
          <cell r="Z3072">
            <v>0</v>
          </cell>
          <cell r="AA3072">
            <v>0</v>
          </cell>
          <cell r="AB3072">
            <v>0</v>
          </cell>
          <cell r="AC3072">
            <v>0</v>
          </cell>
          <cell r="AD3072" t="str">
            <v>∆</v>
          </cell>
          <cell r="AE3072">
            <v>0</v>
          </cell>
        </row>
        <row r="3073">
          <cell r="W3073" t="str">
            <v>TOTAL : OUTFLOW -TRANSFERS</v>
          </cell>
          <cell r="X3073">
            <v>0</v>
          </cell>
          <cell r="Y3073">
            <v>0</v>
          </cell>
          <cell r="Z3073">
            <v>0</v>
          </cell>
          <cell r="AA3073">
            <v>0</v>
          </cell>
          <cell r="AB3073">
            <v>0</v>
          </cell>
          <cell r="AC3073">
            <v>0</v>
          </cell>
          <cell r="AD3073" t="str">
            <v>∆</v>
          </cell>
          <cell r="AE3073">
            <v>0</v>
          </cell>
        </row>
        <row r="3074">
          <cell r="AB3074" t="str">
            <v/>
          </cell>
          <cell r="AC3074" t="str">
            <v/>
          </cell>
          <cell r="AD3074" t="str">
            <v>∆</v>
          </cell>
        </row>
        <row r="3075">
          <cell r="V3075" t="str">
            <v>[250] DEVELOPMENT MITIGATION : NON DEPARTMENTAL : NON DIVISIONAL</v>
          </cell>
        </row>
        <row r="3076">
          <cell r="V3076" t="str">
            <v>PARKS : OPERATIONS</v>
          </cell>
          <cell r="AB3076" t="str">
            <v/>
          </cell>
          <cell r="AC3076" t="str">
            <v/>
          </cell>
          <cell r="AD3076" t="str">
            <v>∆</v>
          </cell>
        </row>
        <row r="3077">
          <cell r="V3077" t="str">
            <v>250.00.00.966-6000.01</v>
          </cell>
          <cell r="W3077" t="str">
            <v>Professional Services General</v>
          </cell>
          <cell r="X3077">
            <v>0</v>
          </cell>
          <cell r="Y3077">
            <v>107000</v>
          </cell>
          <cell r="Z3077">
            <v>69000</v>
          </cell>
          <cell r="AA3077">
            <v>0</v>
          </cell>
          <cell r="AB3077">
            <v>0</v>
          </cell>
          <cell r="AC3077">
            <v>0</v>
          </cell>
          <cell r="AD3077" t="str">
            <v>∆</v>
          </cell>
          <cell r="AE3077">
            <v>0</v>
          </cell>
        </row>
        <row r="3078">
          <cell r="W3078" t="str">
            <v>TOTAL : OPERATIONS</v>
          </cell>
          <cell r="X3078">
            <v>0</v>
          </cell>
          <cell r="Y3078">
            <v>107000</v>
          </cell>
          <cell r="Z3078">
            <v>69000</v>
          </cell>
          <cell r="AA3078">
            <v>0</v>
          </cell>
          <cell r="AB3078">
            <v>0</v>
          </cell>
          <cell r="AC3078">
            <v>0</v>
          </cell>
          <cell r="AD3078" t="str">
            <v>∆</v>
          </cell>
          <cell r="AE3078">
            <v>0</v>
          </cell>
        </row>
        <row r="3079">
          <cell r="AB3079" t="str">
            <v/>
          </cell>
          <cell r="AC3079" t="str">
            <v/>
          </cell>
          <cell r="AD3079" t="str">
            <v>∆</v>
          </cell>
        </row>
        <row r="3080">
          <cell r="V3080" t="str">
            <v>[250] DEVELOPMENT MITIGATION : NON DEPARTMENTAL : NON DIVISIONAL</v>
          </cell>
        </row>
        <row r="3081">
          <cell r="V3081" t="str">
            <v>PARKS : CAPITAL</v>
          </cell>
          <cell r="AB3081" t="str">
            <v/>
          </cell>
          <cell r="AC3081" t="str">
            <v/>
          </cell>
          <cell r="AD3081" t="str">
            <v>∆</v>
          </cell>
        </row>
        <row r="3082">
          <cell r="V3082" t="str">
            <v>250.00.00.966-7000.04</v>
          </cell>
          <cell r="W3082" t="str">
            <v>Capital Outlay Equipment Replacement</v>
          </cell>
          <cell r="X3082">
            <v>0</v>
          </cell>
          <cell r="Y3082">
            <v>31000</v>
          </cell>
          <cell r="Z3082">
            <v>0</v>
          </cell>
          <cell r="AA3082">
            <v>0</v>
          </cell>
          <cell r="AB3082">
            <v>0</v>
          </cell>
          <cell r="AC3082">
            <v>0</v>
          </cell>
          <cell r="AD3082" t="str">
            <v>∆</v>
          </cell>
          <cell r="AE3082">
            <v>0</v>
          </cell>
        </row>
        <row r="3083">
          <cell r="V3083" t="str">
            <v>250.00.00.966-7000.99</v>
          </cell>
          <cell r="W3083" t="str">
            <v>Capital Outlay General</v>
          </cell>
          <cell r="X3083">
            <v>0</v>
          </cell>
          <cell r="Y3083">
            <v>0</v>
          </cell>
          <cell r="Z3083">
            <v>0</v>
          </cell>
          <cell r="AA3083">
            <v>0</v>
          </cell>
          <cell r="AB3083">
            <v>0</v>
          </cell>
          <cell r="AC3083">
            <v>0</v>
          </cell>
          <cell r="AD3083" t="str">
            <v>∆</v>
          </cell>
          <cell r="AE3083">
            <v>0</v>
          </cell>
        </row>
        <row r="3084">
          <cell r="W3084" t="str">
            <v>TOTAL : CAPITAL</v>
          </cell>
          <cell r="X3084">
            <v>0</v>
          </cell>
          <cell r="Y3084">
            <v>31000</v>
          </cell>
          <cell r="Z3084">
            <v>0</v>
          </cell>
          <cell r="AA3084">
            <v>0</v>
          </cell>
          <cell r="AB3084">
            <v>0</v>
          </cell>
          <cell r="AC3084">
            <v>0</v>
          </cell>
          <cell r="AD3084" t="str">
            <v>∆</v>
          </cell>
          <cell r="AE3084">
            <v>0</v>
          </cell>
        </row>
        <row r="3085">
          <cell r="AB3085" t="str">
            <v/>
          </cell>
          <cell r="AC3085" t="str">
            <v/>
          </cell>
          <cell r="AD3085" t="str">
            <v>∆</v>
          </cell>
        </row>
        <row r="3086">
          <cell r="V3086" t="str">
            <v>[250] DEVELOPMENT MITIGATION : NON DEPARTMENTAL : NON DIVISIONAL</v>
          </cell>
        </row>
        <row r="3087">
          <cell r="V3087" t="str">
            <v>PARKS : DEBT SERVICE</v>
          </cell>
          <cell r="AB3087" t="str">
            <v/>
          </cell>
          <cell r="AC3087" t="str">
            <v/>
          </cell>
          <cell r="AD3087" t="str">
            <v>∆</v>
          </cell>
        </row>
        <row r="3088">
          <cell r="V3088" t="str">
            <v>250.00.00.966-8300.06</v>
          </cell>
          <cell r="W3088" t="str">
            <v>Capital Improvements-Parks Playground Equipment</v>
          </cell>
          <cell r="X3088">
            <v>0</v>
          </cell>
          <cell r="Y3088">
            <v>0</v>
          </cell>
          <cell r="Z3088">
            <v>0</v>
          </cell>
          <cell r="AA3088">
            <v>0</v>
          </cell>
          <cell r="AB3088">
            <v>0</v>
          </cell>
          <cell r="AC3088">
            <v>0</v>
          </cell>
          <cell r="AD3088" t="str">
            <v>∆</v>
          </cell>
          <cell r="AE3088">
            <v>0</v>
          </cell>
        </row>
        <row r="3089">
          <cell r="V3089" t="str">
            <v>250.00.00.966-8300.09</v>
          </cell>
          <cell r="W3089" t="str">
            <v>Capital Improvements-Parks BMX Park</v>
          </cell>
          <cell r="X3089">
            <v>5000</v>
          </cell>
          <cell r="Y3089">
            <v>0</v>
          </cell>
          <cell r="Z3089">
            <v>0</v>
          </cell>
          <cell r="AA3089">
            <v>55000</v>
          </cell>
          <cell r="AB3089">
            <v>0</v>
          </cell>
          <cell r="AC3089">
            <v>0</v>
          </cell>
          <cell r="AD3089" t="str">
            <v>∆</v>
          </cell>
          <cell r="AE3089">
            <v>0</v>
          </cell>
        </row>
        <row r="3090">
          <cell r="V3090" t="str">
            <v>250.00.00.966-8300.23</v>
          </cell>
          <cell r="W3090" t="str">
            <v>Capital Improvements-Parks Improvements</v>
          </cell>
          <cell r="X3090">
            <v>0</v>
          </cell>
          <cell r="Y3090">
            <v>0</v>
          </cell>
          <cell r="Z3090">
            <v>0</v>
          </cell>
          <cell r="AA3090">
            <v>0</v>
          </cell>
          <cell r="AB3090">
            <v>0</v>
          </cell>
          <cell r="AC3090">
            <v>0</v>
          </cell>
          <cell r="AD3090" t="str">
            <v>∆</v>
          </cell>
          <cell r="AE3090">
            <v>0</v>
          </cell>
        </row>
        <row r="3091">
          <cell r="V3091" t="str">
            <v>250.00.00.966-8350.06</v>
          </cell>
          <cell r="W3091" t="str">
            <v>Capital Improvements-Golf Building Improvements</v>
          </cell>
          <cell r="X3091">
            <v>0</v>
          </cell>
          <cell r="Y3091">
            <v>0</v>
          </cell>
          <cell r="Z3091">
            <v>29000</v>
          </cell>
          <cell r="AA3091">
            <v>5000</v>
          </cell>
          <cell r="AB3091">
            <v>0</v>
          </cell>
          <cell r="AC3091">
            <v>0</v>
          </cell>
          <cell r="AD3091" t="str">
            <v>∆</v>
          </cell>
          <cell r="AE3091">
            <v>0</v>
          </cell>
        </row>
        <row r="3092">
          <cell r="W3092" t="str">
            <v>TOTAL : DEBT SERVICE</v>
          </cell>
          <cell r="X3092">
            <v>5000</v>
          </cell>
          <cell r="Y3092">
            <v>0</v>
          </cell>
          <cell r="Z3092">
            <v>29000</v>
          </cell>
          <cell r="AA3092">
            <v>60000</v>
          </cell>
          <cell r="AB3092">
            <v>0</v>
          </cell>
          <cell r="AC3092">
            <v>0</v>
          </cell>
          <cell r="AD3092" t="str">
            <v>∆</v>
          </cell>
          <cell r="AE3092">
            <v>0</v>
          </cell>
        </row>
        <row r="3093">
          <cell r="AB3093" t="str">
            <v/>
          </cell>
          <cell r="AC3093" t="str">
            <v/>
          </cell>
          <cell r="AD3093" t="str">
            <v>∆</v>
          </cell>
        </row>
        <row r="3094">
          <cell r="V3094" t="str">
            <v>[250] DEVELOPMENT MITIGATION : POLICE DEPARTMENT : NON DIVISIONAL</v>
          </cell>
          <cell r="AB3094" t="str">
            <v/>
          </cell>
          <cell r="AC3094" t="str">
            <v/>
          </cell>
          <cell r="AD3094" t="str">
            <v>∆</v>
          </cell>
        </row>
        <row r="3095">
          <cell r="V3095" t="str">
            <v>POLICE ENHANCEMENT : OPERATIONS</v>
          </cell>
          <cell r="AB3095" t="str">
            <v/>
          </cell>
          <cell r="AC3095" t="str">
            <v/>
          </cell>
          <cell r="AD3095" t="str">
            <v>∆</v>
          </cell>
        </row>
        <row r="3096">
          <cell r="V3096" t="str">
            <v>250.11.00.958-6000.01</v>
          </cell>
          <cell r="W3096" t="str">
            <v>Professional Services General</v>
          </cell>
          <cell r="X3096">
            <v>0</v>
          </cell>
          <cell r="Y3096">
            <v>0</v>
          </cell>
          <cell r="Z3096">
            <v>30000</v>
          </cell>
          <cell r="AA3096">
            <v>0</v>
          </cell>
          <cell r="AB3096">
            <v>0</v>
          </cell>
          <cell r="AC3096">
            <v>0</v>
          </cell>
          <cell r="AD3096" t="str">
            <v>∆</v>
          </cell>
          <cell r="AE3096">
            <v>0</v>
          </cell>
        </row>
        <row r="3097">
          <cell r="W3097" t="str">
            <v>TOTAL : OPERATIONS</v>
          </cell>
          <cell r="X3097">
            <v>0</v>
          </cell>
          <cell r="Y3097">
            <v>0</v>
          </cell>
          <cell r="Z3097">
            <v>30000</v>
          </cell>
          <cell r="AA3097">
            <v>0</v>
          </cell>
          <cell r="AB3097">
            <v>0</v>
          </cell>
          <cell r="AC3097">
            <v>0</v>
          </cell>
          <cell r="AD3097" t="str">
            <v>∆</v>
          </cell>
          <cell r="AE3097">
            <v>0</v>
          </cell>
        </row>
        <row r="3099">
          <cell r="V3099" t="str">
            <v>[250] DEVELOPMENT MITIGATION : POLICE DEPARTMENT : NON DIVISIONAL</v>
          </cell>
          <cell r="AB3099" t="str">
            <v/>
          </cell>
          <cell r="AC3099" t="str">
            <v/>
          </cell>
          <cell r="AD3099" t="str">
            <v>∆</v>
          </cell>
        </row>
        <row r="3100">
          <cell r="V3100" t="str">
            <v>DEVELOPMENT AGREEMENT : OPERATIONS</v>
          </cell>
          <cell r="AB3100" t="str">
            <v/>
          </cell>
          <cell r="AC3100" t="str">
            <v/>
          </cell>
          <cell r="AD3100" t="str">
            <v>∆</v>
          </cell>
        </row>
        <row r="3101">
          <cell r="V3101" t="str">
            <v>250.11.00.960-6000.01</v>
          </cell>
          <cell r="W3101" t="str">
            <v>Professional Services General</v>
          </cell>
          <cell r="X3101">
            <v>0</v>
          </cell>
          <cell r="Y3101">
            <v>0</v>
          </cell>
          <cell r="Z3101">
            <v>0</v>
          </cell>
          <cell r="AA3101">
            <v>0</v>
          </cell>
          <cell r="AB3101">
            <v>0</v>
          </cell>
          <cell r="AC3101">
            <v>0</v>
          </cell>
          <cell r="AD3101" t="str">
            <v>∆</v>
          </cell>
          <cell r="AE3101">
            <v>0</v>
          </cell>
        </row>
        <row r="3102">
          <cell r="W3102" t="str">
            <v>TOTAL : OPERATIONS</v>
          </cell>
          <cell r="X3102">
            <v>0</v>
          </cell>
          <cell r="Y3102">
            <v>0</v>
          </cell>
          <cell r="Z3102">
            <v>0</v>
          </cell>
          <cell r="AA3102">
            <v>0</v>
          </cell>
          <cell r="AB3102">
            <v>0</v>
          </cell>
          <cell r="AC3102">
            <v>0</v>
          </cell>
          <cell r="AD3102" t="str">
            <v>∆</v>
          </cell>
          <cell r="AE3102">
            <v>0</v>
          </cell>
        </row>
        <row r="3103">
          <cell r="AB3103" t="str">
            <v/>
          </cell>
          <cell r="AC3103" t="str">
            <v/>
          </cell>
          <cell r="AD3103" t="str">
            <v>∆</v>
          </cell>
        </row>
        <row r="3104">
          <cell r="V3104" t="str">
            <v>[250] DEVELOPMENT MITIGATION : POLICE DEPARTMENT : NON DIVISIONAL</v>
          </cell>
        </row>
        <row r="3105">
          <cell r="V3105" t="str">
            <v>DEVELOPMENT AGREEMENT : CAPITAL</v>
          </cell>
          <cell r="AB3105" t="str">
            <v/>
          </cell>
          <cell r="AC3105" t="str">
            <v/>
          </cell>
          <cell r="AD3105" t="str">
            <v>∆</v>
          </cell>
        </row>
        <row r="3106">
          <cell r="V3106" t="str">
            <v>250.11.00.960-7000.03</v>
          </cell>
          <cell r="W3106" t="str">
            <v>Capital Outlay Equipment New</v>
          </cell>
          <cell r="X3106">
            <v>0</v>
          </cell>
          <cell r="Y3106">
            <v>6000</v>
          </cell>
          <cell r="Z3106">
            <v>0</v>
          </cell>
          <cell r="AA3106">
            <v>0</v>
          </cell>
          <cell r="AB3106">
            <v>25000</v>
          </cell>
          <cell r="AC3106">
            <v>25000</v>
          </cell>
          <cell r="AD3106" t="str">
            <v>∆</v>
          </cell>
          <cell r="AE3106">
            <v>0</v>
          </cell>
        </row>
        <row r="3107">
          <cell r="W3107" t="str">
            <v>TOTAL : CAPITAL</v>
          </cell>
          <cell r="X3107">
            <v>0</v>
          </cell>
          <cell r="Y3107">
            <v>6000</v>
          </cell>
          <cell r="Z3107">
            <v>0</v>
          </cell>
          <cell r="AA3107">
            <v>0</v>
          </cell>
          <cell r="AB3107">
            <v>25000</v>
          </cell>
          <cell r="AC3107">
            <v>25000</v>
          </cell>
          <cell r="AD3107" t="str">
            <v>∆</v>
          </cell>
          <cell r="AE3107">
            <v>0</v>
          </cell>
        </row>
        <row r="3108">
          <cell r="AB3108" t="str">
            <v/>
          </cell>
          <cell r="AC3108" t="str">
            <v/>
          </cell>
          <cell r="AD3108" t="str">
            <v>∆</v>
          </cell>
        </row>
        <row r="3109">
          <cell r="V3109" t="str">
            <v>[250] DEVELOPMENT MITIGATION : RECREATION &amp; COMMUNITY SERVICES : COMMUNITY SERVICES</v>
          </cell>
        </row>
        <row r="3110">
          <cell r="V3110" t="str">
            <v>LIBRARY SERVICES/FACILITIES : OPERATIONS</v>
          </cell>
          <cell r="AB3110" t="str">
            <v/>
          </cell>
          <cell r="AC3110" t="str">
            <v/>
          </cell>
          <cell r="AD3110" t="str">
            <v>∆</v>
          </cell>
        </row>
        <row r="3111">
          <cell r="V3111" t="str">
            <v>250.20.30.961-6200.11</v>
          </cell>
          <cell r="W3111" t="str">
            <v>Supplies Library Books and Materials</v>
          </cell>
          <cell r="X3111">
            <v>0</v>
          </cell>
          <cell r="Y3111">
            <v>0</v>
          </cell>
          <cell r="Z3111">
            <v>0</v>
          </cell>
          <cell r="AA3111">
            <v>0</v>
          </cell>
          <cell r="AB3111">
            <v>0</v>
          </cell>
          <cell r="AC3111">
            <v>0</v>
          </cell>
          <cell r="AD3111" t="str">
            <v>∆</v>
          </cell>
          <cell r="AE3111">
            <v>0</v>
          </cell>
        </row>
        <row r="3112">
          <cell r="W3112" t="str">
            <v>TOTAL : OPERATIONS</v>
          </cell>
          <cell r="X3112">
            <v>0</v>
          </cell>
          <cell r="Y3112">
            <v>0</v>
          </cell>
          <cell r="Z3112">
            <v>0</v>
          </cell>
          <cell r="AA3112">
            <v>0</v>
          </cell>
          <cell r="AB3112">
            <v>0</v>
          </cell>
          <cell r="AC3112">
            <v>0</v>
          </cell>
          <cell r="AD3112" t="str">
            <v>∆</v>
          </cell>
          <cell r="AE3112">
            <v>0</v>
          </cell>
        </row>
        <row r="3113">
          <cell r="AB3113" t="str">
            <v/>
          </cell>
          <cell r="AC3113" t="str">
            <v/>
          </cell>
          <cell r="AD3113" t="str">
            <v>∆</v>
          </cell>
        </row>
        <row r="3115">
          <cell r="V3115" t="str">
            <v>[260] MAJOR EQUIPMENT PURCHASE FEE</v>
          </cell>
          <cell r="AB3115" t="str">
            <v/>
          </cell>
          <cell r="AC3115" t="str">
            <v/>
          </cell>
          <cell r="AD3115" t="str">
            <v>∆</v>
          </cell>
        </row>
        <row r="3116">
          <cell r="W3116" t="str">
            <v>INFLOWS</v>
          </cell>
          <cell r="X3116">
            <v>484000</v>
          </cell>
          <cell r="Y3116">
            <v>262000</v>
          </cell>
          <cell r="Z3116">
            <v>271000</v>
          </cell>
          <cell r="AA3116">
            <v>380000</v>
          </cell>
          <cell r="AB3116">
            <v>250280</v>
          </cell>
          <cell r="AC3116">
            <v>250280</v>
          </cell>
          <cell r="AD3116" t="str">
            <v>∆</v>
          </cell>
          <cell r="AE3116">
            <v>0</v>
          </cell>
        </row>
        <row r="3117">
          <cell r="W3117" t="str">
            <v>OUTFLOWS</v>
          </cell>
          <cell r="X3117">
            <v>206000</v>
          </cell>
          <cell r="Y3117">
            <v>291000</v>
          </cell>
          <cell r="Z3117">
            <v>152000</v>
          </cell>
          <cell r="AA3117">
            <v>118000</v>
          </cell>
          <cell r="AB3117">
            <v>59540</v>
          </cell>
          <cell r="AC3117">
            <v>59540</v>
          </cell>
          <cell r="AD3117" t="str">
            <v>∆</v>
          </cell>
          <cell r="AE3117">
            <v>0</v>
          </cell>
        </row>
        <row r="3118">
          <cell r="W3118" t="str">
            <v>NET</v>
          </cell>
          <cell r="X3118">
            <v>278000</v>
          </cell>
          <cell r="Y3118">
            <v>-29000</v>
          </cell>
          <cell r="Z3118">
            <v>119000</v>
          </cell>
          <cell r="AA3118">
            <v>262000</v>
          </cell>
          <cell r="AB3118">
            <v>190740</v>
          </cell>
          <cell r="AC3118">
            <v>190740</v>
          </cell>
          <cell r="AD3118" t="str">
            <v>∆</v>
          </cell>
          <cell r="AE3118">
            <v>0</v>
          </cell>
        </row>
        <row r="3119">
          <cell r="AB3119" t="str">
            <v/>
          </cell>
          <cell r="AC3119" t="str">
            <v/>
          </cell>
          <cell r="AD3119" t="str">
            <v>∆</v>
          </cell>
        </row>
        <row r="3120">
          <cell r="V3120" t="str">
            <v>[260] MAJOR EQUIPMENT PURCHASE FEE : NON DEPARTMENTAL : NON DIVISIONAL</v>
          </cell>
          <cell r="AB3120" t="str">
            <v/>
          </cell>
          <cell r="AC3120" t="str">
            <v/>
          </cell>
          <cell r="AD3120" t="str">
            <v>∆</v>
          </cell>
        </row>
        <row r="3121">
          <cell r="V3121" t="str">
            <v>GENERAL : CHARGES FOR SERVICES</v>
          </cell>
          <cell r="AB3121" t="str">
            <v/>
          </cell>
          <cell r="AC3121" t="str">
            <v/>
          </cell>
          <cell r="AD3121" t="str">
            <v>∆</v>
          </cell>
        </row>
        <row r="3122">
          <cell r="V3122" t="str">
            <v>260.00.00.900-4600.12</v>
          </cell>
          <cell r="W3122" t="str">
            <v>Charges for Services-General Government Major Equipment Purchase</v>
          </cell>
          <cell r="X3122">
            <v>342000</v>
          </cell>
          <cell r="Y3122">
            <v>260000</v>
          </cell>
          <cell r="Z3122">
            <v>269000</v>
          </cell>
          <cell r="AA3122">
            <v>380000</v>
          </cell>
          <cell r="AB3122">
            <v>250000</v>
          </cell>
          <cell r="AC3122">
            <v>250000</v>
          </cell>
          <cell r="AD3122" t="str">
            <v>∆</v>
          </cell>
          <cell r="AE3122">
            <v>0</v>
          </cell>
        </row>
        <row r="3123">
          <cell r="W3123" t="str">
            <v>TOTAL : CHARGES FOR SERVICES</v>
          </cell>
          <cell r="X3123">
            <v>342000</v>
          </cell>
          <cell r="Y3123">
            <v>260000</v>
          </cell>
          <cell r="Z3123">
            <v>269000</v>
          </cell>
          <cell r="AA3123">
            <v>380000</v>
          </cell>
          <cell r="AB3123">
            <v>250000</v>
          </cell>
          <cell r="AC3123">
            <v>250000</v>
          </cell>
          <cell r="AD3123" t="str">
            <v>∆</v>
          </cell>
          <cell r="AE3123">
            <v>0</v>
          </cell>
        </row>
        <row r="3124">
          <cell r="AB3124" t="str">
            <v/>
          </cell>
          <cell r="AC3124" t="str">
            <v/>
          </cell>
          <cell r="AD3124" t="str">
            <v>∆</v>
          </cell>
        </row>
        <row r="3125">
          <cell r="V3125" t="str">
            <v>[260] MAJOR EQUIPMENT PURCHASE FEE : NON DEPARTMENTAL : NON DIVISIONAL</v>
          </cell>
        </row>
        <row r="3126">
          <cell r="V3126" t="str">
            <v>GENERAL : INVESTMENT EARNINGS</v>
          </cell>
          <cell r="AB3126" t="str">
            <v/>
          </cell>
          <cell r="AC3126" t="str">
            <v/>
          </cell>
          <cell r="AD3126" t="str">
            <v>∆</v>
          </cell>
        </row>
        <row r="3127">
          <cell r="V3127" t="str">
            <v>260.00.00.900-4700.01</v>
          </cell>
          <cell r="W3127" t="str">
            <v>Investment Earnings Interest on Investments</v>
          </cell>
          <cell r="X3127">
            <v>1000</v>
          </cell>
          <cell r="Y3127">
            <v>1000</v>
          </cell>
          <cell r="Z3127">
            <v>1000</v>
          </cell>
          <cell r="AA3127">
            <v>0</v>
          </cell>
          <cell r="AB3127">
            <v>310</v>
          </cell>
          <cell r="AC3127">
            <v>310</v>
          </cell>
          <cell r="AD3127" t="str">
            <v>∆</v>
          </cell>
          <cell r="AE3127">
            <v>0</v>
          </cell>
        </row>
        <row r="3128">
          <cell r="V3128" t="str">
            <v>260.00.00.900-4700.02</v>
          </cell>
          <cell r="W3128" t="str">
            <v>Investment Earnings Lease Trust Account</v>
          </cell>
          <cell r="X3128">
            <v>1000</v>
          </cell>
          <cell r="Y3128">
            <v>1000</v>
          </cell>
          <cell r="Z3128">
            <v>1000</v>
          </cell>
          <cell r="AA3128">
            <v>0</v>
          </cell>
          <cell r="AB3128">
            <v>0</v>
          </cell>
          <cell r="AC3128">
            <v>0</v>
          </cell>
          <cell r="AD3128" t="str">
            <v>∆</v>
          </cell>
          <cell r="AE3128">
            <v>0</v>
          </cell>
        </row>
        <row r="3129">
          <cell r="V3129" t="str">
            <v>260.00.00.900-4700.21</v>
          </cell>
          <cell r="W3129" t="str">
            <v>Investment Earnings Unallocated Investment Expense</v>
          </cell>
          <cell r="X3129">
            <v>0</v>
          </cell>
          <cell r="Y3129">
            <v>0</v>
          </cell>
          <cell r="Z3129">
            <v>0</v>
          </cell>
          <cell r="AA3129">
            <v>0</v>
          </cell>
          <cell r="AB3129">
            <v>-30</v>
          </cell>
          <cell r="AC3129">
            <v>-30</v>
          </cell>
          <cell r="AD3129" t="str">
            <v>∆</v>
          </cell>
          <cell r="AE3129">
            <v>0</v>
          </cell>
        </row>
        <row r="3130">
          <cell r="W3130" t="str">
            <v>TOTAL : INVESTMENT EARNINGS</v>
          </cell>
          <cell r="X3130">
            <v>2000</v>
          </cell>
          <cell r="Y3130">
            <v>2000</v>
          </cell>
          <cell r="Z3130">
            <v>2000</v>
          </cell>
          <cell r="AA3130">
            <v>0</v>
          </cell>
          <cell r="AB3130">
            <v>280</v>
          </cell>
          <cell r="AC3130">
            <v>280</v>
          </cell>
          <cell r="AD3130" t="str">
            <v>∆</v>
          </cell>
          <cell r="AE3130">
            <v>0</v>
          </cell>
        </row>
        <row r="3131">
          <cell r="AB3131" t="str">
            <v/>
          </cell>
          <cell r="AC3131" t="str">
            <v/>
          </cell>
          <cell r="AD3131" t="str">
            <v>∆</v>
          </cell>
        </row>
        <row r="3132">
          <cell r="V3132" t="str">
            <v>[260] MAJOR EQUIPMENT PURCHASE FEE : NON DEPARTMENTAL : NON DIVISIONAL</v>
          </cell>
        </row>
        <row r="3133">
          <cell r="V3133" t="str">
            <v>GENERAL : OTHER REVENUE</v>
          </cell>
          <cell r="AB3133" t="str">
            <v/>
          </cell>
          <cell r="AC3133" t="str">
            <v/>
          </cell>
          <cell r="AD3133" t="str">
            <v>∆</v>
          </cell>
        </row>
        <row r="3134">
          <cell r="V3134" t="str">
            <v>260.00.00.900-4850.01</v>
          </cell>
          <cell r="W3134" t="str">
            <v>Other Revenue Sale of Property</v>
          </cell>
          <cell r="X3134">
            <v>0</v>
          </cell>
          <cell r="Y3134">
            <v>0</v>
          </cell>
          <cell r="Z3134">
            <v>0</v>
          </cell>
          <cell r="AA3134">
            <v>0</v>
          </cell>
          <cell r="AB3134">
            <v>0</v>
          </cell>
          <cell r="AC3134">
            <v>0</v>
          </cell>
          <cell r="AD3134" t="str">
            <v>∆</v>
          </cell>
          <cell r="AE3134">
            <v>0</v>
          </cell>
        </row>
        <row r="3135">
          <cell r="V3135" t="str">
            <v>260.00.00.900-4850.07</v>
          </cell>
          <cell r="W3135" t="str">
            <v>Other Revenue Misc Reimbursement</v>
          </cell>
          <cell r="X3135">
            <v>140000</v>
          </cell>
          <cell r="Y3135">
            <v>0</v>
          </cell>
          <cell r="Z3135">
            <v>0</v>
          </cell>
          <cell r="AA3135">
            <v>0</v>
          </cell>
          <cell r="AB3135">
            <v>0</v>
          </cell>
          <cell r="AC3135">
            <v>0</v>
          </cell>
          <cell r="AD3135" t="str">
            <v>∆</v>
          </cell>
          <cell r="AE3135">
            <v>0</v>
          </cell>
        </row>
        <row r="3136">
          <cell r="W3136" t="str">
            <v>TOTAL : OTHER REVENUE</v>
          </cell>
          <cell r="X3136">
            <v>140000</v>
          </cell>
          <cell r="Y3136">
            <v>0</v>
          </cell>
          <cell r="Z3136">
            <v>0</v>
          </cell>
          <cell r="AA3136">
            <v>0</v>
          </cell>
          <cell r="AB3136">
            <v>0</v>
          </cell>
          <cell r="AC3136">
            <v>0</v>
          </cell>
          <cell r="AD3136" t="str">
            <v>∆</v>
          </cell>
          <cell r="AE3136">
            <v>0</v>
          </cell>
        </row>
        <row r="3137">
          <cell r="AB3137" t="str">
            <v/>
          </cell>
          <cell r="AC3137" t="str">
            <v/>
          </cell>
          <cell r="AD3137" t="str">
            <v>∆</v>
          </cell>
        </row>
        <row r="3138">
          <cell r="V3138" t="str">
            <v>[260] MAJOR EQUIPMENT PURCHASE FEE : NON DEPARTMENTAL : NON DIVISIONAL</v>
          </cell>
        </row>
        <row r="3139">
          <cell r="V3139" t="str">
            <v>GENERAL : TRANSFERS</v>
          </cell>
          <cell r="AB3139" t="str">
            <v/>
          </cell>
          <cell r="AC3139" t="str">
            <v/>
          </cell>
          <cell r="AD3139" t="str">
            <v>∆</v>
          </cell>
        </row>
        <row r="3140">
          <cell r="V3140" t="str">
            <v>260.00.00.900-4900.04</v>
          </cell>
          <cell r="W3140" t="str">
            <v>Transfers In Long Term Debt Proceeds</v>
          </cell>
          <cell r="X3140">
            <v>0</v>
          </cell>
          <cell r="Y3140">
            <v>0</v>
          </cell>
          <cell r="Z3140">
            <v>0</v>
          </cell>
          <cell r="AA3140">
            <v>0</v>
          </cell>
          <cell r="AB3140">
            <v>0</v>
          </cell>
          <cell r="AC3140">
            <v>0</v>
          </cell>
          <cell r="AD3140" t="str">
            <v>∆</v>
          </cell>
          <cell r="AE3140">
            <v>0</v>
          </cell>
        </row>
        <row r="3141">
          <cell r="W3141" t="str">
            <v>TOTAL : TRANSFERS</v>
          </cell>
          <cell r="X3141">
            <v>0</v>
          </cell>
          <cell r="Y3141">
            <v>0</v>
          </cell>
          <cell r="Z3141">
            <v>0</v>
          </cell>
          <cell r="AA3141">
            <v>0</v>
          </cell>
          <cell r="AB3141">
            <v>0</v>
          </cell>
          <cell r="AC3141">
            <v>0</v>
          </cell>
          <cell r="AD3141" t="str">
            <v>∆</v>
          </cell>
          <cell r="AE3141">
            <v>0</v>
          </cell>
        </row>
        <row r="3142">
          <cell r="AB3142" t="str">
            <v/>
          </cell>
          <cell r="AC3142" t="str">
            <v/>
          </cell>
          <cell r="AD3142" t="str">
            <v>∆</v>
          </cell>
        </row>
        <row r="3143">
          <cell r="V3143" t="str">
            <v>[260] MAJOR EQUIPMENT PURCHASE FEE : INFORMATION TECHNOLOGY : NON DIVISIONAL</v>
          </cell>
          <cell r="AB3143" t="str">
            <v/>
          </cell>
          <cell r="AC3143" t="str">
            <v/>
          </cell>
          <cell r="AD3143" t="str">
            <v>∆</v>
          </cell>
        </row>
        <row r="3144">
          <cell r="V3144" t="str">
            <v>DEBT SERVICE : DEBT SERVICE</v>
          </cell>
          <cell r="AB3144" t="str">
            <v/>
          </cell>
          <cell r="AC3144" t="str">
            <v/>
          </cell>
          <cell r="AD3144" t="str">
            <v>∆</v>
          </cell>
        </row>
        <row r="3145">
          <cell r="V3145" t="str">
            <v>260.07.00.005-8900.08</v>
          </cell>
          <cell r="W3145" t="str">
            <v>Debt Service-Principal Westamerica Bank-New World</v>
          </cell>
          <cell r="X3145">
            <v>0</v>
          </cell>
          <cell r="Y3145">
            <v>0</v>
          </cell>
          <cell r="Z3145">
            <v>0</v>
          </cell>
          <cell r="AA3145">
            <v>0</v>
          </cell>
          <cell r="AB3145">
            <v>0</v>
          </cell>
          <cell r="AC3145">
            <v>0</v>
          </cell>
          <cell r="AD3145" t="str">
            <v>∆</v>
          </cell>
          <cell r="AE3145">
            <v>0</v>
          </cell>
        </row>
        <row r="3146">
          <cell r="V3146" t="str">
            <v>260.07.00.005-8910.08</v>
          </cell>
          <cell r="W3146" t="str">
            <v>Debt Service-Interest Westamerica Bank-New World</v>
          </cell>
          <cell r="X3146">
            <v>0</v>
          </cell>
          <cell r="Y3146">
            <v>0</v>
          </cell>
          <cell r="Z3146">
            <v>0</v>
          </cell>
          <cell r="AA3146">
            <v>0</v>
          </cell>
          <cell r="AB3146">
            <v>0</v>
          </cell>
          <cell r="AC3146">
            <v>0</v>
          </cell>
          <cell r="AD3146" t="str">
            <v>∆</v>
          </cell>
          <cell r="AE3146">
            <v>0</v>
          </cell>
        </row>
        <row r="3147">
          <cell r="W3147" t="str">
            <v>TOTAL : DEBT SERVICE</v>
          </cell>
          <cell r="X3147">
            <v>0</v>
          </cell>
          <cell r="Y3147">
            <v>0</v>
          </cell>
          <cell r="Z3147">
            <v>0</v>
          </cell>
          <cell r="AA3147">
            <v>0</v>
          </cell>
          <cell r="AB3147">
            <v>0</v>
          </cell>
          <cell r="AC3147">
            <v>0</v>
          </cell>
          <cell r="AD3147" t="str">
            <v>∆</v>
          </cell>
          <cell r="AE3147">
            <v>0</v>
          </cell>
        </row>
        <row r="3148">
          <cell r="AB3148" t="str">
            <v/>
          </cell>
          <cell r="AC3148" t="str">
            <v/>
          </cell>
          <cell r="AD3148" t="str">
            <v>∆</v>
          </cell>
        </row>
        <row r="3149">
          <cell r="V3149" t="str">
            <v>[260] MAJOR EQUIPMENT PURCHASE FEE : FIRE DEPARTMENT : NON DIVISIONAL</v>
          </cell>
          <cell r="AB3149" t="str">
            <v/>
          </cell>
          <cell r="AC3149" t="str">
            <v/>
          </cell>
          <cell r="AD3149" t="str">
            <v>∆</v>
          </cell>
        </row>
        <row r="3150">
          <cell r="V3150" t="str">
            <v>NO PROGRAM : CAPITAL</v>
          </cell>
          <cell r="AB3150" t="str">
            <v/>
          </cell>
          <cell r="AC3150" t="str">
            <v/>
          </cell>
          <cell r="AD3150" t="str">
            <v>∆</v>
          </cell>
        </row>
        <row r="3151">
          <cell r="V3151" t="str">
            <v>260.13.00.000-7000.04</v>
          </cell>
          <cell r="W3151" t="str">
            <v>Capital Outlay Equipment Replacement</v>
          </cell>
          <cell r="X3151">
            <v>0</v>
          </cell>
          <cell r="Y3151">
            <v>0</v>
          </cell>
          <cell r="Z3151">
            <v>0</v>
          </cell>
          <cell r="AA3151">
            <v>0</v>
          </cell>
          <cell r="AB3151">
            <v>0</v>
          </cell>
          <cell r="AC3151">
            <v>0</v>
          </cell>
          <cell r="AD3151" t="str">
            <v>∆</v>
          </cell>
          <cell r="AE3151">
            <v>0</v>
          </cell>
        </row>
        <row r="3152">
          <cell r="W3152" t="str">
            <v>TOTAL : CAPITAL</v>
          </cell>
          <cell r="X3152">
            <v>0</v>
          </cell>
          <cell r="Y3152">
            <v>0</v>
          </cell>
          <cell r="Z3152">
            <v>0</v>
          </cell>
          <cell r="AA3152">
            <v>0</v>
          </cell>
          <cell r="AB3152">
            <v>0</v>
          </cell>
          <cell r="AC3152">
            <v>0</v>
          </cell>
          <cell r="AD3152" t="str">
            <v>∆</v>
          </cell>
          <cell r="AE3152">
            <v>0</v>
          </cell>
        </row>
        <row r="3153">
          <cell r="AB3153" t="str">
            <v/>
          </cell>
          <cell r="AC3153" t="str">
            <v/>
          </cell>
          <cell r="AD3153" t="str">
            <v>∆</v>
          </cell>
        </row>
        <row r="3154">
          <cell r="V3154" t="str">
            <v>[260] MAJOR EQUIPMENT PURCHASE FEE : FIRE DEPARTMENT : NON DIVISIONAL</v>
          </cell>
        </row>
        <row r="3155">
          <cell r="V3155" t="str">
            <v>DEBT SERVICE : DEBT SERVICE</v>
          </cell>
          <cell r="AB3155" t="str">
            <v/>
          </cell>
          <cell r="AC3155" t="str">
            <v/>
          </cell>
          <cell r="AD3155" t="str">
            <v>∆</v>
          </cell>
        </row>
        <row r="3156">
          <cell r="V3156" t="str">
            <v>260.13.00.005-8900.06</v>
          </cell>
          <cell r="W3156" t="str">
            <v>Debt Service-Principal LaSalle-Fire</v>
          </cell>
          <cell r="X3156">
            <v>0</v>
          </cell>
          <cell r="Y3156">
            <v>0</v>
          </cell>
          <cell r="Z3156">
            <v>0</v>
          </cell>
          <cell r="AA3156">
            <v>0</v>
          </cell>
          <cell r="AB3156">
            <v>0</v>
          </cell>
          <cell r="AC3156">
            <v>0</v>
          </cell>
          <cell r="AD3156" t="str">
            <v>∆</v>
          </cell>
          <cell r="AE3156">
            <v>0</v>
          </cell>
        </row>
        <row r="3157">
          <cell r="V3157" t="str">
            <v>260.13.00.005-8900.23</v>
          </cell>
          <cell r="W3157" t="str">
            <v>Debt Service-Principal HSE Leasing</v>
          </cell>
          <cell r="X3157">
            <v>104000</v>
          </cell>
          <cell r="Y3157">
            <v>108000</v>
          </cell>
          <cell r="Z3157">
            <v>112000</v>
          </cell>
          <cell r="AA3157">
            <v>116000</v>
          </cell>
          <cell r="AB3157">
            <v>58500</v>
          </cell>
          <cell r="AC3157">
            <v>58500</v>
          </cell>
          <cell r="AD3157" t="str">
            <v>∆</v>
          </cell>
          <cell r="AE3157">
            <v>0</v>
          </cell>
        </row>
        <row r="3158">
          <cell r="V3158" t="str">
            <v>260.13.00.005-8910.06</v>
          </cell>
          <cell r="W3158" t="str">
            <v>Debt Service-Interest LaSalle-Fire</v>
          </cell>
          <cell r="X3158">
            <v>0</v>
          </cell>
          <cell r="Y3158">
            <v>0</v>
          </cell>
          <cell r="Z3158">
            <v>0</v>
          </cell>
          <cell r="AA3158">
            <v>0</v>
          </cell>
          <cell r="AB3158">
            <v>0</v>
          </cell>
          <cell r="AC3158">
            <v>0</v>
          </cell>
          <cell r="AD3158" t="str">
            <v>∆</v>
          </cell>
          <cell r="AE3158">
            <v>0</v>
          </cell>
        </row>
        <row r="3159">
          <cell r="V3159" t="str">
            <v>260.13.00.005-8910.23</v>
          </cell>
          <cell r="W3159" t="str">
            <v>Debt Service-Interest HSE Leasing</v>
          </cell>
          <cell r="X3159">
            <v>15000</v>
          </cell>
          <cell r="Y3159">
            <v>11000</v>
          </cell>
          <cell r="Z3159">
            <v>7000</v>
          </cell>
          <cell r="AA3159">
            <v>2000</v>
          </cell>
          <cell r="AB3159">
            <v>1040</v>
          </cell>
          <cell r="AC3159">
            <v>1040</v>
          </cell>
          <cell r="AD3159" t="str">
            <v>∆</v>
          </cell>
          <cell r="AE3159">
            <v>0</v>
          </cell>
        </row>
        <row r="3160">
          <cell r="W3160" t="str">
            <v>TOTAL : DEBT SERVICE</v>
          </cell>
          <cell r="X3160">
            <v>119000</v>
          </cell>
          <cell r="Y3160">
            <v>119000</v>
          </cell>
          <cell r="Z3160">
            <v>119000</v>
          </cell>
          <cell r="AA3160">
            <v>118000</v>
          </cell>
          <cell r="AB3160">
            <v>59540</v>
          </cell>
          <cell r="AC3160">
            <v>59540</v>
          </cell>
          <cell r="AD3160" t="str">
            <v>∆</v>
          </cell>
          <cell r="AE3160">
            <v>0</v>
          </cell>
        </row>
        <row r="3161">
          <cell r="AB3161" t="str">
            <v/>
          </cell>
          <cell r="AC3161" t="str">
            <v/>
          </cell>
          <cell r="AD3161" t="str">
            <v>∆</v>
          </cell>
        </row>
        <row r="3162">
          <cell r="V3162" t="str">
            <v>[260] MAJOR EQUIPMENT PURCHASE FEE : RECREATION &amp; COMMUNITY SERVICES : PARKS</v>
          </cell>
          <cell r="AB3162" t="str">
            <v/>
          </cell>
          <cell r="AC3162" t="str">
            <v/>
          </cell>
          <cell r="AD3162" t="str">
            <v>∆</v>
          </cell>
        </row>
        <row r="3163">
          <cell r="V3163" t="str">
            <v>NO PROGRAM : CAPITAL</v>
          </cell>
          <cell r="AB3163" t="str">
            <v/>
          </cell>
          <cell r="AC3163" t="str">
            <v/>
          </cell>
          <cell r="AD3163" t="str">
            <v>∆</v>
          </cell>
        </row>
        <row r="3164">
          <cell r="V3164" t="str">
            <v>260.20.25.000-7000.06</v>
          </cell>
          <cell r="W3164" t="str">
            <v>Capital Outlay Operations Appartus-Major</v>
          </cell>
          <cell r="X3164">
            <v>0</v>
          </cell>
          <cell r="Y3164">
            <v>119000</v>
          </cell>
          <cell r="Z3164">
            <v>0</v>
          </cell>
          <cell r="AA3164">
            <v>0</v>
          </cell>
          <cell r="AB3164">
            <v>0</v>
          </cell>
          <cell r="AC3164">
            <v>0</v>
          </cell>
          <cell r="AD3164" t="str">
            <v>∆</v>
          </cell>
          <cell r="AE3164">
            <v>0</v>
          </cell>
        </row>
        <row r="3165">
          <cell r="W3165" t="str">
            <v>TOTAL : CAPITAL</v>
          </cell>
          <cell r="X3165">
            <v>0</v>
          </cell>
          <cell r="Y3165">
            <v>119000</v>
          </cell>
          <cell r="Z3165">
            <v>0</v>
          </cell>
          <cell r="AA3165">
            <v>0</v>
          </cell>
          <cell r="AB3165">
            <v>0</v>
          </cell>
          <cell r="AC3165">
            <v>0</v>
          </cell>
          <cell r="AD3165" t="str">
            <v>∆</v>
          </cell>
          <cell r="AE3165">
            <v>0</v>
          </cell>
        </row>
        <row r="3166">
          <cell r="AB3166" t="str">
            <v/>
          </cell>
          <cell r="AC3166" t="str">
            <v/>
          </cell>
          <cell r="AD3166" t="str">
            <v>∆</v>
          </cell>
        </row>
        <row r="3167">
          <cell r="V3167" t="str">
            <v>[260] MAJOR EQUIPMENT PURCHASE FEE : RECREATION &amp; COMMUNITY SERVICES : PARKS</v>
          </cell>
        </row>
        <row r="3168">
          <cell r="V3168" t="str">
            <v>DEBT SERVICE : DEBT SERVICE</v>
          </cell>
          <cell r="AB3168" t="str">
            <v/>
          </cell>
          <cell r="AC3168" t="str">
            <v/>
          </cell>
          <cell r="AD3168" t="str">
            <v>∆</v>
          </cell>
        </row>
        <row r="3169">
          <cell r="V3169" t="str">
            <v>260.20.25.005-8900.07</v>
          </cell>
          <cell r="W3169" t="str">
            <v>Debt Service-Principal Westamerica Bank-Parks</v>
          </cell>
          <cell r="X3169">
            <v>0</v>
          </cell>
          <cell r="Y3169">
            <v>0</v>
          </cell>
          <cell r="Z3169">
            <v>0</v>
          </cell>
          <cell r="AA3169">
            <v>0</v>
          </cell>
          <cell r="AB3169">
            <v>0</v>
          </cell>
          <cell r="AC3169">
            <v>0</v>
          </cell>
          <cell r="AD3169" t="str">
            <v>∆</v>
          </cell>
          <cell r="AE3169">
            <v>0</v>
          </cell>
        </row>
        <row r="3170">
          <cell r="V3170" t="str">
            <v>260.20.25.005-8900.23</v>
          </cell>
          <cell r="W3170" t="str">
            <v>Debt Service-Principal HSE Leasing</v>
          </cell>
          <cell r="X3170">
            <v>30000</v>
          </cell>
          <cell r="Y3170">
            <v>31000</v>
          </cell>
          <cell r="Z3170">
            <v>32000</v>
          </cell>
          <cell r="AA3170">
            <v>0</v>
          </cell>
          <cell r="AB3170">
            <v>0</v>
          </cell>
          <cell r="AC3170">
            <v>0</v>
          </cell>
          <cell r="AD3170" t="str">
            <v>∆</v>
          </cell>
          <cell r="AE3170">
            <v>0</v>
          </cell>
        </row>
        <row r="3171">
          <cell r="V3171" t="str">
            <v>260.20.25.005-8910.07</v>
          </cell>
          <cell r="W3171" t="str">
            <v>Debt Service-Interest Westamerica Bank-Parks</v>
          </cell>
          <cell r="X3171">
            <v>0</v>
          </cell>
          <cell r="Y3171">
            <v>0</v>
          </cell>
          <cell r="Z3171">
            <v>0</v>
          </cell>
          <cell r="AA3171">
            <v>0</v>
          </cell>
          <cell r="AB3171">
            <v>0</v>
          </cell>
          <cell r="AC3171">
            <v>0</v>
          </cell>
          <cell r="AD3171" t="str">
            <v>∆</v>
          </cell>
          <cell r="AE3171">
            <v>0</v>
          </cell>
        </row>
        <row r="3172">
          <cell r="V3172" t="str">
            <v>260.20.25.005-8910.23</v>
          </cell>
          <cell r="W3172" t="str">
            <v>Debt Service-Interest HSE Leasing</v>
          </cell>
          <cell r="X3172">
            <v>3000</v>
          </cell>
          <cell r="Y3172">
            <v>2000</v>
          </cell>
          <cell r="Z3172">
            <v>1000</v>
          </cell>
          <cell r="AA3172">
            <v>0</v>
          </cell>
          <cell r="AB3172">
            <v>0</v>
          </cell>
          <cell r="AC3172">
            <v>0</v>
          </cell>
          <cell r="AD3172" t="str">
            <v>∆</v>
          </cell>
          <cell r="AE3172">
            <v>0</v>
          </cell>
        </row>
        <row r="3173">
          <cell r="W3173" t="str">
            <v>TOTAL : DEBT SERVICE</v>
          </cell>
          <cell r="X3173">
            <v>33000</v>
          </cell>
          <cell r="Y3173">
            <v>33000</v>
          </cell>
          <cell r="Z3173">
            <v>33000</v>
          </cell>
          <cell r="AA3173">
            <v>0</v>
          </cell>
          <cell r="AB3173">
            <v>0</v>
          </cell>
          <cell r="AC3173">
            <v>0</v>
          </cell>
          <cell r="AD3173" t="str">
            <v>∆</v>
          </cell>
          <cell r="AE3173">
            <v>0</v>
          </cell>
        </row>
        <row r="3174">
          <cell r="AB3174" t="str">
            <v/>
          </cell>
          <cell r="AC3174" t="str">
            <v/>
          </cell>
          <cell r="AD3174" t="str">
            <v>∆</v>
          </cell>
        </row>
        <row r="3175">
          <cell r="V3175" t="str">
            <v>[260] MAJOR EQUIPMENT PURCHASE FEE : PUBLIC WORKS : STORM DRAINAGE</v>
          </cell>
          <cell r="AB3175" t="str">
            <v/>
          </cell>
          <cell r="AC3175" t="str">
            <v/>
          </cell>
          <cell r="AD3175" t="str">
            <v>∆</v>
          </cell>
        </row>
        <row r="3176">
          <cell r="V3176" t="str">
            <v>OPERATIONS &amp; MAINTENANCE : CAPITAL</v>
          </cell>
          <cell r="AB3176" t="str">
            <v/>
          </cell>
          <cell r="AC3176" t="str">
            <v/>
          </cell>
          <cell r="AD3176" t="str">
            <v>∆</v>
          </cell>
        </row>
        <row r="3177">
          <cell r="V3177" t="str">
            <v>260.40.65.540-7000.02</v>
          </cell>
          <cell r="W3177" t="str">
            <v>Capital Outlay Vehicles-Major</v>
          </cell>
          <cell r="X3177">
            <v>54000</v>
          </cell>
          <cell r="Y3177">
            <v>20000</v>
          </cell>
          <cell r="Z3177">
            <v>0</v>
          </cell>
          <cell r="AA3177">
            <v>0</v>
          </cell>
          <cell r="AB3177">
            <v>0</v>
          </cell>
          <cell r="AC3177">
            <v>0</v>
          </cell>
          <cell r="AD3177" t="str">
            <v>∆</v>
          </cell>
          <cell r="AE3177">
            <v>0</v>
          </cell>
        </row>
        <row r="3178">
          <cell r="W3178" t="str">
            <v>TOTAL : CAPITAL</v>
          </cell>
          <cell r="X3178">
            <v>54000</v>
          </cell>
          <cell r="Y3178">
            <v>20000</v>
          </cell>
          <cell r="Z3178">
            <v>0</v>
          </cell>
          <cell r="AA3178">
            <v>0</v>
          </cell>
          <cell r="AB3178">
            <v>0</v>
          </cell>
          <cell r="AC3178">
            <v>0</v>
          </cell>
          <cell r="AD3178" t="str">
            <v>∆</v>
          </cell>
          <cell r="AE3178">
            <v>0</v>
          </cell>
        </row>
        <row r="3179">
          <cell r="AB3179" t="str">
            <v/>
          </cell>
          <cell r="AC3179" t="str">
            <v/>
          </cell>
          <cell r="AD3179" t="str">
            <v>∆</v>
          </cell>
        </row>
        <row r="3180">
          <cell r="AB3180" t="str">
            <v/>
          </cell>
          <cell r="AC3180" t="str">
            <v/>
          </cell>
          <cell r="AD3180" t="str">
            <v>∆</v>
          </cell>
        </row>
        <row r="3181">
          <cell r="V3181" t="str">
            <v>[280] LMD</v>
          </cell>
          <cell r="AB3181" t="str">
            <v/>
          </cell>
          <cell r="AC3181" t="str">
            <v/>
          </cell>
          <cell r="AD3181" t="str">
            <v>∆</v>
          </cell>
        </row>
        <row r="3182">
          <cell r="W3182" t="str">
            <v>INFLOWS</v>
          </cell>
          <cell r="X3182">
            <v>1064000</v>
          </cell>
          <cell r="Y3182">
            <v>1065000</v>
          </cell>
          <cell r="Z3182">
            <v>1227000</v>
          </cell>
          <cell r="AA3182">
            <v>-1673000</v>
          </cell>
          <cell r="AB3182">
            <v>1229185</v>
          </cell>
          <cell r="AC3182">
            <v>1229255</v>
          </cell>
          <cell r="AD3182" t="str">
            <v>∆</v>
          </cell>
          <cell r="AE3182">
            <v>70</v>
          </cell>
        </row>
        <row r="3183">
          <cell r="W3183" t="str">
            <v>OUTFLOWS</v>
          </cell>
          <cell r="X3183">
            <v>1208000</v>
          </cell>
          <cell r="Y3183">
            <v>1060000</v>
          </cell>
          <cell r="Z3183">
            <v>1078000</v>
          </cell>
          <cell r="AA3183">
            <v>813000</v>
          </cell>
          <cell r="AB3183">
            <v>1671948</v>
          </cell>
          <cell r="AC3183">
            <v>1819362</v>
          </cell>
          <cell r="AD3183" t="str">
            <v>∆</v>
          </cell>
          <cell r="AE3183">
            <v>147414</v>
          </cell>
        </row>
        <row r="3184">
          <cell r="W3184" t="str">
            <v>NET</v>
          </cell>
          <cell r="X3184">
            <v>-144000</v>
          </cell>
          <cell r="Y3184">
            <v>5000</v>
          </cell>
          <cell r="Z3184">
            <v>149000</v>
          </cell>
          <cell r="AA3184">
            <v>-2486000</v>
          </cell>
          <cell r="AB3184">
            <v>-442763</v>
          </cell>
          <cell r="AC3184">
            <v>-590107</v>
          </cell>
          <cell r="AD3184" t="str">
            <v>∆</v>
          </cell>
          <cell r="AE3184">
            <v>-147344</v>
          </cell>
        </row>
        <row r="3185">
          <cell r="AB3185" t="str">
            <v/>
          </cell>
          <cell r="AC3185" t="str">
            <v/>
          </cell>
          <cell r="AD3185" t="str">
            <v>∆</v>
          </cell>
        </row>
        <row r="3186">
          <cell r="V3186" t="str">
            <v>[280] LMD : NON DEPARTMENTAL : NON DIVISIONAL</v>
          </cell>
          <cell r="AB3186" t="str">
            <v/>
          </cell>
          <cell r="AC3186" t="str">
            <v/>
          </cell>
          <cell r="AD3186" t="str">
            <v>∆</v>
          </cell>
        </row>
        <row r="3187">
          <cell r="V3187" t="str">
            <v>GENERAL : CHARGES FOR SERVICES</v>
          </cell>
          <cell r="AB3187" t="str">
            <v/>
          </cell>
          <cell r="AC3187" t="str">
            <v/>
          </cell>
          <cell r="AD3187" t="str">
            <v>∆</v>
          </cell>
        </row>
        <row r="3188">
          <cell r="V3188" t="str">
            <v>280.00.00.900-4560.02</v>
          </cell>
          <cell r="W3188" t="str">
            <v>Charges for Services-Parks LMD</v>
          </cell>
          <cell r="X3188">
            <v>0</v>
          </cell>
          <cell r="Y3188">
            <v>0</v>
          </cell>
          <cell r="Z3188">
            <v>0</v>
          </cell>
          <cell r="AA3188">
            <v>-1671000</v>
          </cell>
          <cell r="AB3188">
            <v>0</v>
          </cell>
          <cell r="AC3188">
            <v>0</v>
          </cell>
          <cell r="AD3188" t="str">
            <v>∆</v>
          </cell>
          <cell r="AE3188">
            <v>0</v>
          </cell>
        </row>
        <row r="3189">
          <cell r="W3189" t="str">
            <v>TOTAL : CHARGES FOR SERVICES</v>
          </cell>
          <cell r="X3189">
            <v>0</v>
          </cell>
          <cell r="Y3189">
            <v>0</v>
          </cell>
          <cell r="Z3189">
            <v>0</v>
          </cell>
          <cell r="AA3189">
            <v>-1671000</v>
          </cell>
          <cell r="AB3189">
            <v>0</v>
          </cell>
          <cell r="AC3189">
            <v>0</v>
          </cell>
          <cell r="AD3189" t="str">
            <v>∆</v>
          </cell>
          <cell r="AE3189">
            <v>0</v>
          </cell>
        </row>
        <row r="3190">
          <cell r="AB3190" t="str">
            <v/>
          </cell>
          <cell r="AC3190" t="str">
            <v/>
          </cell>
          <cell r="AD3190" t="str">
            <v>∆</v>
          </cell>
        </row>
        <row r="3191">
          <cell r="V3191" t="str">
            <v>[280] LMD : NON DEPARTMENTAL : NON DIVISIONAL</v>
          </cell>
        </row>
        <row r="3192">
          <cell r="V3192" t="str">
            <v>GENERAL : INVESTMENT EARNINGS</v>
          </cell>
          <cell r="AB3192" t="str">
            <v/>
          </cell>
          <cell r="AC3192" t="str">
            <v/>
          </cell>
          <cell r="AD3192" t="str">
            <v>∆</v>
          </cell>
        </row>
        <row r="3193">
          <cell r="V3193" t="str">
            <v>280.00.00.900-4700.01</v>
          </cell>
          <cell r="W3193" t="str">
            <v>Investment Earnings Interest on Investments</v>
          </cell>
          <cell r="X3193">
            <v>1000</v>
          </cell>
          <cell r="Y3193">
            <v>1000</v>
          </cell>
          <cell r="Z3193">
            <v>2000</v>
          </cell>
          <cell r="AA3193">
            <v>-1000</v>
          </cell>
          <cell r="AB3193">
            <v>700</v>
          </cell>
          <cell r="AC3193">
            <v>700</v>
          </cell>
          <cell r="AD3193" t="str">
            <v>∆</v>
          </cell>
          <cell r="AE3193">
            <v>0</v>
          </cell>
        </row>
        <row r="3194">
          <cell r="V3194" t="str">
            <v>280.00.00.900-4700.21</v>
          </cell>
          <cell r="W3194" t="str">
            <v>Investment Earnings Unallocated Investment Expense</v>
          </cell>
          <cell r="X3194">
            <v>0</v>
          </cell>
          <cell r="Y3194">
            <v>0</v>
          </cell>
          <cell r="Z3194">
            <v>0</v>
          </cell>
          <cell r="AA3194">
            <v>0</v>
          </cell>
          <cell r="AB3194">
            <v>-70</v>
          </cell>
          <cell r="AC3194">
            <v>0</v>
          </cell>
          <cell r="AD3194" t="str">
            <v>∆</v>
          </cell>
          <cell r="AE3194">
            <v>70</v>
          </cell>
        </row>
        <row r="3195">
          <cell r="W3195" t="str">
            <v>TOTAL : INVESTMENT EARNINGS</v>
          </cell>
          <cell r="X3195">
            <v>1000</v>
          </cell>
          <cell r="Y3195">
            <v>1000</v>
          </cell>
          <cell r="Z3195">
            <v>2000</v>
          </cell>
          <cell r="AA3195">
            <v>-1000</v>
          </cell>
          <cell r="AB3195">
            <v>630</v>
          </cell>
          <cell r="AC3195">
            <v>700</v>
          </cell>
          <cell r="AD3195" t="str">
            <v>∆</v>
          </cell>
          <cell r="AE3195">
            <v>70</v>
          </cell>
        </row>
        <row r="3196">
          <cell r="AB3196" t="str">
            <v/>
          </cell>
          <cell r="AC3196" t="str">
            <v/>
          </cell>
          <cell r="AD3196" t="str">
            <v>∆</v>
          </cell>
        </row>
        <row r="3197">
          <cell r="V3197" t="str">
            <v>[280] LMD : NON DEPARTMENTAL : NON DIVISIONAL</v>
          </cell>
          <cell r="AB3197" t="str">
            <v/>
          </cell>
          <cell r="AC3197" t="str">
            <v/>
          </cell>
          <cell r="AD3197" t="str">
            <v>∆</v>
          </cell>
        </row>
        <row r="3198">
          <cell r="V3198" t="str">
            <v>GENERAL : TRANSFERS</v>
          </cell>
          <cell r="AB3198" t="str">
            <v/>
          </cell>
          <cell r="AC3198" t="str">
            <v/>
          </cell>
          <cell r="AD3198" t="str">
            <v>∆</v>
          </cell>
        </row>
        <row r="3199">
          <cell r="V3199" t="str">
            <v>280.00.00.900-4900.86</v>
          </cell>
          <cell r="W3199" t="str">
            <v>Transfers In Self Insurance/Risk Management</v>
          </cell>
          <cell r="X3199">
            <v>0</v>
          </cell>
          <cell r="Y3199">
            <v>0</v>
          </cell>
          <cell r="Z3199">
            <v>0</v>
          </cell>
          <cell r="AA3199">
            <v>0</v>
          </cell>
          <cell r="AB3199">
            <v>22900</v>
          </cell>
          <cell r="AC3199">
            <v>22900</v>
          </cell>
          <cell r="AD3199" t="str">
            <v>∆</v>
          </cell>
          <cell r="AE3199">
            <v>0</v>
          </cell>
        </row>
        <row r="3200">
          <cell r="W3200" t="str">
            <v>TOTAL : TRANSFERS</v>
          </cell>
          <cell r="X3200">
            <v>0</v>
          </cell>
          <cell r="Y3200">
            <v>0</v>
          </cell>
          <cell r="Z3200">
            <v>0</v>
          </cell>
          <cell r="AA3200">
            <v>0</v>
          </cell>
          <cell r="AB3200">
            <v>22900</v>
          </cell>
          <cell r="AC3200">
            <v>22900</v>
          </cell>
          <cell r="AD3200" t="str">
            <v>∆</v>
          </cell>
          <cell r="AE3200">
            <v>0</v>
          </cell>
        </row>
        <row r="3201">
          <cell r="AB3201" t="str">
            <v/>
          </cell>
          <cell r="AC3201" t="str">
            <v/>
          </cell>
          <cell r="AD3201" t="str">
            <v>∆</v>
          </cell>
        </row>
        <row r="3202">
          <cell r="V3202" t="str">
            <v>[280] LMD : NON DEPARTMENTAL : NON DIVISIONAL</v>
          </cell>
        </row>
        <row r="3203">
          <cell r="V3203" t="str">
            <v>GENERAL : PERSONNEL</v>
          </cell>
          <cell r="AB3203" t="str">
            <v/>
          </cell>
          <cell r="AC3203" t="str">
            <v/>
          </cell>
          <cell r="AD3203" t="str">
            <v>∆</v>
          </cell>
        </row>
        <row r="3204">
          <cell r="V3204" t="str">
            <v>280.00.00.900-5000.01</v>
          </cell>
          <cell r="W3204" t="str">
            <v>Salaries Regular</v>
          </cell>
          <cell r="X3204">
            <v>0</v>
          </cell>
          <cell r="Y3204">
            <v>0</v>
          </cell>
          <cell r="Z3204">
            <v>0</v>
          </cell>
          <cell r="AA3204">
            <v>81000</v>
          </cell>
          <cell r="AB3204">
            <v>66807</v>
          </cell>
          <cell r="AC3204">
            <v>66807</v>
          </cell>
          <cell r="AD3204" t="str">
            <v>∆</v>
          </cell>
          <cell r="AE3204">
            <v>0</v>
          </cell>
        </row>
        <row r="3205">
          <cell r="V3205" t="str">
            <v>280.00.00.900-5000.02</v>
          </cell>
          <cell r="W3205" t="str">
            <v>Salaries Part Time</v>
          </cell>
          <cell r="X3205">
            <v>0</v>
          </cell>
          <cell r="Y3205">
            <v>0</v>
          </cell>
          <cell r="Z3205">
            <v>0</v>
          </cell>
          <cell r="AA3205">
            <v>19000</v>
          </cell>
          <cell r="AB3205">
            <v>0</v>
          </cell>
          <cell r="AC3205">
            <v>0</v>
          </cell>
          <cell r="AD3205" t="str">
            <v>∆</v>
          </cell>
          <cell r="AE3205">
            <v>0</v>
          </cell>
        </row>
        <row r="3206">
          <cell r="V3206" t="str">
            <v>280.00.00.900-5000.03</v>
          </cell>
          <cell r="W3206" t="str">
            <v>Salaries Overtime</v>
          </cell>
          <cell r="X3206">
            <v>0</v>
          </cell>
          <cell r="Y3206">
            <v>0</v>
          </cell>
          <cell r="Z3206">
            <v>0</v>
          </cell>
          <cell r="AA3206">
            <v>0</v>
          </cell>
          <cell r="AB3206">
            <v>0</v>
          </cell>
          <cell r="AC3206">
            <v>0</v>
          </cell>
          <cell r="AD3206" t="str">
            <v>∆</v>
          </cell>
          <cell r="AE3206">
            <v>0</v>
          </cell>
        </row>
        <row r="3207">
          <cell r="V3207" t="str">
            <v>280.00.00.900-5000.07</v>
          </cell>
          <cell r="W3207" t="str">
            <v>Salaries Admin Leave Pay</v>
          </cell>
          <cell r="X3207">
            <v>0</v>
          </cell>
          <cell r="Y3207">
            <v>0</v>
          </cell>
          <cell r="Z3207">
            <v>0</v>
          </cell>
          <cell r="AA3207">
            <v>0</v>
          </cell>
          <cell r="AB3207">
            <v>188</v>
          </cell>
          <cell r="AC3207">
            <v>188</v>
          </cell>
          <cell r="AD3207" t="str">
            <v>∆</v>
          </cell>
          <cell r="AE3207">
            <v>0</v>
          </cell>
        </row>
        <row r="3208">
          <cell r="V3208" t="str">
            <v>280.00.00.900-5000.08</v>
          </cell>
          <cell r="W3208" t="str">
            <v>Salaries Longevity Pay</v>
          </cell>
          <cell r="X3208">
            <v>0</v>
          </cell>
          <cell r="Y3208">
            <v>0</v>
          </cell>
          <cell r="Z3208">
            <v>0</v>
          </cell>
          <cell r="AA3208">
            <v>1000</v>
          </cell>
          <cell r="AB3208">
            <v>1275</v>
          </cell>
          <cell r="AC3208">
            <v>1275</v>
          </cell>
          <cell r="AD3208" t="str">
            <v>∆</v>
          </cell>
          <cell r="AE3208">
            <v>0</v>
          </cell>
        </row>
        <row r="3209">
          <cell r="V3209" t="str">
            <v>280.00.00.900-5100.00</v>
          </cell>
          <cell r="W3209" t="str">
            <v>Benefits PERS Pool Liability</v>
          </cell>
          <cell r="X3209">
            <v>0</v>
          </cell>
          <cell r="Y3209">
            <v>0</v>
          </cell>
          <cell r="Z3209">
            <v>0</v>
          </cell>
          <cell r="AA3209">
            <v>22000</v>
          </cell>
          <cell r="AB3209">
            <v>8712</v>
          </cell>
          <cell r="AC3209">
            <v>8000</v>
          </cell>
          <cell r="AD3209" t="str">
            <v>∆</v>
          </cell>
          <cell r="AE3209">
            <v>-712</v>
          </cell>
        </row>
        <row r="3210">
          <cell r="V3210" t="str">
            <v>280.00.00.900-5100.01</v>
          </cell>
          <cell r="W3210" t="str">
            <v>Benefits Retirement</v>
          </cell>
          <cell r="X3210">
            <v>0</v>
          </cell>
          <cell r="Y3210">
            <v>0</v>
          </cell>
          <cell r="Z3210">
            <v>0</v>
          </cell>
          <cell r="AA3210">
            <v>12000</v>
          </cell>
          <cell r="AB3210">
            <v>7419</v>
          </cell>
          <cell r="AC3210">
            <v>7419</v>
          </cell>
          <cell r="AD3210" t="str">
            <v>∆</v>
          </cell>
          <cell r="AE3210">
            <v>0</v>
          </cell>
        </row>
        <row r="3211">
          <cell r="V3211" t="str">
            <v>280.00.00.900-5100.02</v>
          </cell>
          <cell r="W3211" t="str">
            <v>Benefits Health Insurance</v>
          </cell>
          <cell r="X3211">
            <v>0</v>
          </cell>
          <cell r="Y3211">
            <v>0</v>
          </cell>
          <cell r="Z3211">
            <v>0</v>
          </cell>
          <cell r="AA3211">
            <v>18000</v>
          </cell>
          <cell r="AB3211">
            <v>11165</v>
          </cell>
          <cell r="AC3211">
            <v>11165</v>
          </cell>
          <cell r="AD3211" t="str">
            <v>∆</v>
          </cell>
          <cell r="AE3211">
            <v>0</v>
          </cell>
        </row>
        <row r="3212">
          <cell r="V3212" t="str">
            <v>280.00.00.900-5100.03</v>
          </cell>
          <cell r="W3212" t="str">
            <v>Benefits Dental Insurance</v>
          </cell>
          <cell r="X3212">
            <v>0</v>
          </cell>
          <cell r="Y3212">
            <v>0</v>
          </cell>
          <cell r="Z3212">
            <v>0</v>
          </cell>
          <cell r="AA3212">
            <v>1000</v>
          </cell>
          <cell r="AB3212">
            <v>852</v>
          </cell>
          <cell r="AC3212">
            <v>852</v>
          </cell>
          <cell r="AD3212" t="str">
            <v>∆</v>
          </cell>
          <cell r="AE3212">
            <v>0</v>
          </cell>
        </row>
        <row r="3213">
          <cell r="V3213" t="str">
            <v>280.00.00.900-5100.04</v>
          </cell>
          <cell r="W3213" t="str">
            <v>Benefits Vision Insurance</v>
          </cell>
          <cell r="X3213">
            <v>0</v>
          </cell>
          <cell r="Y3213">
            <v>0</v>
          </cell>
          <cell r="Z3213">
            <v>0</v>
          </cell>
          <cell r="AA3213">
            <v>0</v>
          </cell>
          <cell r="AB3213">
            <v>145</v>
          </cell>
          <cell r="AC3213">
            <v>145</v>
          </cell>
          <cell r="AD3213" t="str">
            <v>∆</v>
          </cell>
          <cell r="AE3213">
            <v>0</v>
          </cell>
        </row>
        <row r="3214">
          <cell r="V3214" t="str">
            <v>280.00.00.900-5100.05</v>
          </cell>
          <cell r="W3214" t="str">
            <v>Benefits Life Insurance</v>
          </cell>
          <cell r="X3214">
            <v>0</v>
          </cell>
          <cell r="Y3214">
            <v>0</v>
          </cell>
          <cell r="Z3214">
            <v>0</v>
          </cell>
          <cell r="AA3214">
            <v>0</v>
          </cell>
          <cell r="AB3214">
            <v>77</v>
          </cell>
          <cell r="AC3214">
            <v>77</v>
          </cell>
          <cell r="AD3214" t="str">
            <v>∆</v>
          </cell>
          <cell r="AE3214">
            <v>0</v>
          </cell>
        </row>
        <row r="3215">
          <cell r="V3215" t="str">
            <v>280.00.00.900-5100.07</v>
          </cell>
          <cell r="W3215" t="str">
            <v>Benefits Long Term Disability</v>
          </cell>
          <cell r="X3215">
            <v>0</v>
          </cell>
          <cell r="Y3215">
            <v>0</v>
          </cell>
          <cell r="Z3215">
            <v>0</v>
          </cell>
          <cell r="AA3215">
            <v>0</v>
          </cell>
          <cell r="AB3215">
            <v>312</v>
          </cell>
          <cell r="AC3215">
            <v>312</v>
          </cell>
          <cell r="AD3215" t="str">
            <v>∆</v>
          </cell>
          <cell r="AE3215">
            <v>0</v>
          </cell>
        </row>
        <row r="3216">
          <cell r="V3216" t="str">
            <v>280.00.00.900-5100.08</v>
          </cell>
          <cell r="W3216" t="str">
            <v>Benefits Deferred Compensation</v>
          </cell>
          <cell r="X3216">
            <v>0</v>
          </cell>
          <cell r="Y3216">
            <v>0</v>
          </cell>
          <cell r="Z3216">
            <v>0</v>
          </cell>
          <cell r="AA3216">
            <v>7000</v>
          </cell>
          <cell r="AB3216">
            <v>5967</v>
          </cell>
          <cell r="AC3216">
            <v>5967</v>
          </cell>
          <cell r="AD3216" t="str">
            <v>∆</v>
          </cell>
          <cell r="AE3216">
            <v>0</v>
          </cell>
        </row>
        <row r="3217">
          <cell r="V3217" t="str">
            <v>280.00.00.900-5100.09</v>
          </cell>
          <cell r="W3217" t="str">
            <v>Benefits Unemployment Insurance</v>
          </cell>
          <cell r="X3217">
            <v>0</v>
          </cell>
          <cell r="Y3217">
            <v>0</v>
          </cell>
          <cell r="Z3217">
            <v>0</v>
          </cell>
          <cell r="AA3217">
            <v>1000</v>
          </cell>
          <cell r="AB3217">
            <v>0</v>
          </cell>
          <cell r="AC3217">
            <v>0</v>
          </cell>
          <cell r="AD3217" t="str">
            <v>∆</v>
          </cell>
          <cell r="AE3217">
            <v>0</v>
          </cell>
        </row>
        <row r="3218">
          <cell r="V3218" t="str">
            <v>280.00.00.900-5100.10</v>
          </cell>
          <cell r="W3218" t="str">
            <v>Benefits Uniform Allowance</v>
          </cell>
          <cell r="X3218">
            <v>0</v>
          </cell>
          <cell r="Y3218">
            <v>0</v>
          </cell>
          <cell r="Z3218">
            <v>0</v>
          </cell>
          <cell r="AA3218">
            <v>0</v>
          </cell>
          <cell r="AB3218">
            <v>315</v>
          </cell>
          <cell r="AC3218">
            <v>315</v>
          </cell>
          <cell r="AD3218" t="str">
            <v>∆</v>
          </cell>
          <cell r="AE3218">
            <v>0</v>
          </cell>
        </row>
        <row r="3219">
          <cell r="V3219" t="str">
            <v>280.00.00.900-5100.11</v>
          </cell>
          <cell r="W3219" t="str">
            <v>Benefits Medicare</v>
          </cell>
          <cell r="X3219">
            <v>0</v>
          </cell>
          <cell r="Y3219">
            <v>0</v>
          </cell>
          <cell r="Z3219">
            <v>0</v>
          </cell>
          <cell r="AA3219">
            <v>2000</v>
          </cell>
          <cell r="AB3219">
            <v>1064</v>
          </cell>
          <cell r="AC3219">
            <v>1064</v>
          </cell>
          <cell r="AD3219" t="str">
            <v>∆</v>
          </cell>
          <cell r="AE3219">
            <v>0</v>
          </cell>
        </row>
        <row r="3220">
          <cell r="V3220" t="str">
            <v>280.00.00.900-5100.15</v>
          </cell>
          <cell r="W3220" t="str">
            <v>Benefits Cell Phone Allowance</v>
          </cell>
          <cell r="X3220">
            <v>0</v>
          </cell>
          <cell r="Y3220">
            <v>0</v>
          </cell>
          <cell r="Z3220">
            <v>0</v>
          </cell>
          <cell r="AA3220">
            <v>0</v>
          </cell>
          <cell r="AB3220">
            <v>54</v>
          </cell>
          <cell r="AC3220">
            <v>54</v>
          </cell>
          <cell r="AD3220" t="str">
            <v>∆</v>
          </cell>
          <cell r="AE3220">
            <v>0</v>
          </cell>
        </row>
        <row r="3221">
          <cell r="W3221" t="str">
            <v>TOTAL : PERSONNEL</v>
          </cell>
          <cell r="X3221">
            <v>0</v>
          </cell>
          <cell r="Y3221">
            <v>0</v>
          </cell>
          <cell r="Z3221">
            <v>0</v>
          </cell>
          <cell r="AA3221">
            <v>164000</v>
          </cell>
          <cell r="AB3221">
            <v>104352</v>
          </cell>
          <cell r="AC3221">
            <v>103640</v>
          </cell>
          <cell r="AD3221" t="str">
            <v>∆</v>
          </cell>
          <cell r="AE3221">
            <v>-712</v>
          </cell>
        </row>
        <row r="3222">
          <cell r="AB3222" t="str">
            <v/>
          </cell>
          <cell r="AC3222" t="str">
            <v/>
          </cell>
          <cell r="AD3222" t="str">
            <v>∆</v>
          </cell>
        </row>
        <row r="3223">
          <cell r="V3223" t="str">
            <v>[280] LMD : NON DEPARTMENTAL : NON DIVISIONAL</v>
          </cell>
        </row>
        <row r="3224">
          <cell r="V3224" t="str">
            <v>GENERAL : OPERATIONS</v>
          </cell>
          <cell r="AB3224" t="str">
            <v/>
          </cell>
          <cell r="AC3224" t="str">
            <v/>
          </cell>
          <cell r="AD3224" t="str">
            <v>∆</v>
          </cell>
        </row>
        <row r="3225">
          <cell r="V3225" t="str">
            <v>280.00.00.900-6240.05</v>
          </cell>
          <cell r="W3225" t="str">
            <v>Supplies-Parks Landscape Maintenance</v>
          </cell>
          <cell r="X3225">
            <v>0</v>
          </cell>
          <cell r="Y3225">
            <v>0</v>
          </cell>
          <cell r="Z3225">
            <v>2000</v>
          </cell>
          <cell r="AA3225">
            <v>17000</v>
          </cell>
          <cell r="AB3225">
            <v>0</v>
          </cell>
          <cell r="AC3225">
            <v>0</v>
          </cell>
          <cell r="AD3225" t="str">
            <v>∆</v>
          </cell>
          <cell r="AE3225">
            <v>0</v>
          </cell>
        </row>
        <row r="3226">
          <cell r="V3226" t="str">
            <v>280.00.00.900-6400.04</v>
          </cell>
          <cell r="W3226" t="str">
            <v>Repairs &amp; Maintenance Equipment Rental</v>
          </cell>
          <cell r="X3226">
            <v>0</v>
          </cell>
          <cell r="Y3226">
            <v>0</v>
          </cell>
          <cell r="Z3226">
            <v>0</v>
          </cell>
          <cell r="AA3226">
            <v>0</v>
          </cell>
          <cell r="AB3226">
            <v>5000</v>
          </cell>
          <cell r="AC3226">
            <v>5000</v>
          </cell>
          <cell r="AD3226" t="str">
            <v>∆</v>
          </cell>
          <cell r="AE3226">
            <v>0</v>
          </cell>
        </row>
        <row r="3227">
          <cell r="V3227" t="str">
            <v>280.00.00.900-6600.15</v>
          </cell>
          <cell r="W3227" t="str">
            <v>Administrative Expenses Property Tax Admin Fee</v>
          </cell>
          <cell r="X3227">
            <v>0</v>
          </cell>
          <cell r="Y3227">
            <v>0</v>
          </cell>
          <cell r="Z3227">
            <v>0</v>
          </cell>
          <cell r="AA3227">
            <v>-461000</v>
          </cell>
          <cell r="AB3227">
            <v>0</v>
          </cell>
          <cell r="AC3227">
            <v>0</v>
          </cell>
          <cell r="AD3227" t="str">
            <v>∆</v>
          </cell>
          <cell r="AE3227">
            <v>0</v>
          </cell>
        </row>
        <row r="3228">
          <cell r="W3228" t="str">
            <v>TOTAL : OPERATIONS</v>
          </cell>
          <cell r="X3228">
            <v>0</v>
          </cell>
          <cell r="Y3228">
            <v>0</v>
          </cell>
          <cell r="Z3228">
            <v>2000</v>
          </cell>
          <cell r="AA3228">
            <v>-444000</v>
          </cell>
          <cell r="AB3228">
            <v>5000</v>
          </cell>
          <cell r="AC3228">
            <v>5000</v>
          </cell>
          <cell r="AD3228" t="str">
            <v>∆</v>
          </cell>
          <cell r="AE3228">
            <v>0</v>
          </cell>
        </row>
        <row r="3229">
          <cell r="AB3229" t="str">
            <v/>
          </cell>
          <cell r="AC3229" t="str">
            <v/>
          </cell>
          <cell r="AD3229" t="str">
            <v>∆</v>
          </cell>
        </row>
        <row r="3230">
          <cell r="V3230" t="str">
            <v>[280] LMD : NON DEPARTMENTAL : NON DIVISIONAL</v>
          </cell>
        </row>
        <row r="3231">
          <cell r="V3231" t="str">
            <v>GENERAL : CAPITAL</v>
          </cell>
          <cell r="AB3231" t="str">
            <v/>
          </cell>
          <cell r="AC3231" t="str">
            <v/>
          </cell>
          <cell r="AD3231" t="str">
            <v>∆</v>
          </cell>
        </row>
        <row r="3232">
          <cell r="V3232" t="str">
            <v>280.00.00.900-7000.03</v>
          </cell>
          <cell r="W3232" t="str">
            <v>Capital Outlay Equipment New</v>
          </cell>
          <cell r="X3232">
            <v>8000</v>
          </cell>
          <cell r="Y3232">
            <v>7000</v>
          </cell>
          <cell r="Z3232">
            <v>13000</v>
          </cell>
          <cell r="AA3232">
            <v>0</v>
          </cell>
          <cell r="AB3232">
            <v>49900</v>
          </cell>
          <cell r="AC3232">
            <v>49900</v>
          </cell>
          <cell r="AD3232" t="str">
            <v>∆</v>
          </cell>
          <cell r="AE3232">
            <v>0</v>
          </cell>
        </row>
        <row r="3233">
          <cell r="V3233" t="str">
            <v>280.00.00.900-7000.04</v>
          </cell>
          <cell r="W3233" t="str">
            <v>Capital Outlay Equipment Replacement</v>
          </cell>
          <cell r="X3233">
            <v>109000</v>
          </cell>
          <cell r="Y3233">
            <v>34000</v>
          </cell>
          <cell r="Z3233">
            <v>49000</v>
          </cell>
          <cell r="AA3233">
            <v>26000</v>
          </cell>
          <cell r="AB3233">
            <v>0</v>
          </cell>
          <cell r="AC3233">
            <v>0</v>
          </cell>
          <cell r="AD3233" t="str">
            <v>∆</v>
          </cell>
          <cell r="AE3233">
            <v>0</v>
          </cell>
        </row>
        <row r="3234">
          <cell r="W3234" t="str">
            <v>TOTAL : CAPITAL</v>
          </cell>
          <cell r="X3234">
            <v>117000</v>
          </cell>
          <cell r="Y3234">
            <v>41000</v>
          </cell>
          <cell r="Z3234">
            <v>62000</v>
          </cell>
          <cell r="AA3234">
            <v>26000</v>
          </cell>
          <cell r="AB3234">
            <v>49900</v>
          </cell>
          <cell r="AC3234">
            <v>49900</v>
          </cell>
          <cell r="AD3234" t="str">
            <v>∆</v>
          </cell>
          <cell r="AE3234">
            <v>0</v>
          </cell>
        </row>
        <row r="3235">
          <cell r="AB3235" t="str">
            <v/>
          </cell>
          <cell r="AC3235" t="str">
            <v/>
          </cell>
          <cell r="AD3235" t="str">
            <v>∆</v>
          </cell>
        </row>
        <row r="3236">
          <cell r="V3236" t="str">
            <v>[280] LMD : NON DEPARTMENTAL : NON DIVISIONAL</v>
          </cell>
        </row>
        <row r="3237">
          <cell r="V3237" t="str">
            <v>PARKS : PERSONNEL</v>
          </cell>
          <cell r="AB3237" t="str">
            <v/>
          </cell>
          <cell r="AC3237" t="str">
            <v/>
          </cell>
          <cell r="AD3237" t="str">
            <v>∆</v>
          </cell>
        </row>
        <row r="3238">
          <cell r="V3238" t="str">
            <v>280.00.00.966-5000.01</v>
          </cell>
          <cell r="W3238" t="str">
            <v>Salaries Regular</v>
          </cell>
          <cell r="X3238">
            <v>0</v>
          </cell>
          <cell r="Y3238">
            <v>0</v>
          </cell>
          <cell r="Z3238">
            <v>0</v>
          </cell>
          <cell r="AA3238">
            <v>11000</v>
          </cell>
          <cell r="AB3238">
            <v>0</v>
          </cell>
          <cell r="AC3238">
            <v>0</v>
          </cell>
          <cell r="AD3238" t="str">
            <v>∆</v>
          </cell>
          <cell r="AE3238">
            <v>0</v>
          </cell>
        </row>
        <row r="3239">
          <cell r="V3239" t="str">
            <v>280.00.00.966-5100.00</v>
          </cell>
          <cell r="W3239" t="str">
            <v>Benefits PERS Pool Liability</v>
          </cell>
          <cell r="X3239">
            <v>0</v>
          </cell>
          <cell r="Y3239">
            <v>0</v>
          </cell>
          <cell r="Z3239">
            <v>0</v>
          </cell>
          <cell r="AA3239">
            <v>2000</v>
          </cell>
          <cell r="AB3239">
            <v>0</v>
          </cell>
          <cell r="AC3239">
            <v>0</v>
          </cell>
          <cell r="AD3239" t="str">
            <v>∆</v>
          </cell>
          <cell r="AE3239">
            <v>0</v>
          </cell>
        </row>
        <row r="3240">
          <cell r="V3240" t="str">
            <v>280.00.00.966-5100.01</v>
          </cell>
          <cell r="W3240" t="str">
            <v>Benefits Retirement</v>
          </cell>
          <cell r="X3240">
            <v>0</v>
          </cell>
          <cell r="Y3240">
            <v>0</v>
          </cell>
          <cell r="Z3240">
            <v>0</v>
          </cell>
          <cell r="AA3240">
            <v>1000</v>
          </cell>
          <cell r="AB3240">
            <v>0</v>
          </cell>
          <cell r="AC3240">
            <v>0</v>
          </cell>
          <cell r="AD3240" t="str">
            <v>∆</v>
          </cell>
          <cell r="AE3240">
            <v>0</v>
          </cell>
        </row>
        <row r="3241">
          <cell r="V3241" t="str">
            <v>280.00.00.966-5100.02</v>
          </cell>
          <cell r="W3241" t="str">
            <v>Benefits Health Insurance</v>
          </cell>
          <cell r="X3241">
            <v>0</v>
          </cell>
          <cell r="Y3241">
            <v>0</v>
          </cell>
          <cell r="Z3241">
            <v>0</v>
          </cell>
          <cell r="AA3241">
            <v>2000</v>
          </cell>
          <cell r="AB3241">
            <v>0</v>
          </cell>
          <cell r="AC3241">
            <v>0</v>
          </cell>
          <cell r="AD3241" t="str">
            <v>∆</v>
          </cell>
          <cell r="AE3241">
            <v>0</v>
          </cell>
        </row>
        <row r="3242">
          <cell r="V3242" t="str">
            <v>280.00.00.966-5100.03</v>
          </cell>
          <cell r="W3242" t="str">
            <v>Benefits Dental Insurance</v>
          </cell>
          <cell r="X3242">
            <v>0</v>
          </cell>
          <cell r="Y3242">
            <v>0</v>
          </cell>
          <cell r="Z3242">
            <v>0</v>
          </cell>
          <cell r="AA3242">
            <v>0</v>
          </cell>
          <cell r="AB3242">
            <v>0</v>
          </cell>
          <cell r="AC3242">
            <v>0</v>
          </cell>
          <cell r="AD3242" t="str">
            <v>∆</v>
          </cell>
          <cell r="AE3242">
            <v>0</v>
          </cell>
        </row>
        <row r="3243">
          <cell r="V3243" t="str">
            <v>280.00.00.966-5100.04</v>
          </cell>
          <cell r="W3243" t="str">
            <v>Benefits Vision Insurance</v>
          </cell>
          <cell r="X3243">
            <v>0</v>
          </cell>
          <cell r="Y3243">
            <v>0</v>
          </cell>
          <cell r="Z3243">
            <v>0</v>
          </cell>
          <cell r="AA3243">
            <v>0</v>
          </cell>
          <cell r="AB3243">
            <v>0</v>
          </cell>
          <cell r="AC3243">
            <v>0</v>
          </cell>
          <cell r="AD3243" t="str">
            <v>∆</v>
          </cell>
          <cell r="AE3243">
            <v>0</v>
          </cell>
        </row>
        <row r="3244">
          <cell r="V3244" t="str">
            <v>280.00.00.966-5100.05</v>
          </cell>
          <cell r="W3244" t="str">
            <v>Benefits Life Insurance</v>
          </cell>
          <cell r="X3244">
            <v>0</v>
          </cell>
          <cell r="Y3244">
            <v>0</v>
          </cell>
          <cell r="Z3244">
            <v>0</v>
          </cell>
          <cell r="AA3244">
            <v>0</v>
          </cell>
          <cell r="AB3244">
            <v>0</v>
          </cell>
          <cell r="AC3244">
            <v>0</v>
          </cell>
          <cell r="AD3244" t="str">
            <v>∆</v>
          </cell>
          <cell r="AE3244">
            <v>0</v>
          </cell>
        </row>
        <row r="3245">
          <cell r="V3245" t="str">
            <v>280.00.00.966-5100.07</v>
          </cell>
          <cell r="W3245" t="str">
            <v>Benefits Long Term Disability</v>
          </cell>
          <cell r="X3245">
            <v>0</v>
          </cell>
          <cell r="Y3245">
            <v>0</v>
          </cell>
          <cell r="Z3245">
            <v>0</v>
          </cell>
          <cell r="AA3245">
            <v>0</v>
          </cell>
          <cell r="AB3245">
            <v>0</v>
          </cell>
          <cell r="AC3245">
            <v>0</v>
          </cell>
          <cell r="AD3245" t="str">
            <v>∆</v>
          </cell>
          <cell r="AE3245">
            <v>0</v>
          </cell>
        </row>
        <row r="3246">
          <cell r="V3246" t="str">
            <v>280.00.00.966-5100.08</v>
          </cell>
          <cell r="W3246" t="str">
            <v>Benefits Deferred Compensation</v>
          </cell>
          <cell r="X3246">
            <v>0</v>
          </cell>
          <cell r="Y3246">
            <v>0</v>
          </cell>
          <cell r="Z3246">
            <v>0</v>
          </cell>
          <cell r="AA3246">
            <v>1000</v>
          </cell>
          <cell r="AB3246">
            <v>0</v>
          </cell>
          <cell r="AC3246">
            <v>0</v>
          </cell>
          <cell r="AD3246" t="str">
            <v>∆</v>
          </cell>
          <cell r="AE3246">
            <v>0</v>
          </cell>
        </row>
        <row r="3247">
          <cell r="V3247" t="str">
            <v>280.00.00.966-5100.11</v>
          </cell>
          <cell r="W3247" t="str">
            <v>Benefits Medicare</v>
          </cell>
          <cell r="X3247">
            <v>0</v>
          </cell>
          <cell r="Y3247">
            <v>0</v>
          </cell>
          <cell r="Z3247">
            <v>0</v>
          </cell>
          <cell r="AA3247">
            <v>0</v>
          </cell>
          <cell r="AB3247">
            <v>0</v>
          </cell>
          <cell r="AC3247">
            <v>0</v>
          </cell>
          <cell r="AD3247" t="str">
            <v>∆</v>
          </cell>
          <cell r="AE3247">
            <v>0</v>
          </cell>
        </row>
        <row r="3248">
          <cell r="W3248" t="str">
            <v>TOTAL : PERSONNEL</v>
          </cell>
          <cell r="X3248">
            <v>0</v>
          </cell>
          <cell r="Y3248">
            <v>0</v>
          </cell>
          <cell r="Z3248">
            <v>0</v>
          </cell>
          <cell r="AA3248">
            <v>17000</v>
          </cell>
          <cell r="AB3248">
            <v>0</v>
          </cell>
          <cell r="AC3248">
            <v>0</v>
          </cell>
          <cell r="AD3248" t="str">
            <v>∆</v>
          </cell>
          <cell r="AE3248">
            <v>0</v>
          </cell>
        </row>
        <row r="3249">
          <cell r="AB3249" t="str">
            <v/>
          </cell>
          <cell r="AC3249" t="str">
            <v/>
          </cell>
          <cell r="AD3249" t="str">
            <v>∆</v>
          </cell>
        </row>
        <row r="3250">
          <cell r="AB3250" t="str">
            <v/>
          </cell>
          <cell r="AC3250" t="str">
            <v/>
          </cell>
          <cell r="AD3250" t="str">
            <v>∆</v>
          </cell>
        </row>
        <row r="3251">
          <cell r="V3251" t="str">
            <v>[280] LMD : RECREATION &amp; COMMUNITY SERVICES : LMD/CFD</v>
          </cell>
          <cell r="AB3251" t="str">
            <v/>
          </cell>
          <cell r="AC3251" t="str">
            <v/>
          </cell>
          <cell r="AD3251" t="str">
            <v>∆</v>
          </cell>
        </row>
        <row r="3252">
          <cell r="V3252" t="str">
            <v>DISTRICT FORMATIONS : CHARGES FOR SERVICES</v>
          </cell>
          <cell r="AB3252" t="str">
            <v/>
          </cell>
          <cell r="AC3252" t="str">
            <v/>
          </cell>
          <cell r="AD3252" t="str">
            <v>∆</v>
          </cell>
        </row>
        <row r="3253">
          <cell r="V3253" t="str">
            <v>280.20.28.801-4560.02</v>
          </cell>
          <cell r="W3253" t="str">
            <v>Charges for Services-Parks LMD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B3253">
            <v>0</v>
          </cell>
          <cell r="AC3253">
            <v>0</v>
          </cell>
          <cell r="AD3253" t="str">
            <v>∆</v>
          </cell>
          <cell r="AE3253">
            <v>0</v>
          </cell>
        </row>
        <row r="3254">
          <cell r="W3254" t="str">
            <v>TOTAL : CHARGES FOR SERVICES</v>
          </cell>
          <cell r="X3254">
            <v>0</v>
          </cell>
          <cell r="Y3254">
            <v>0</v>
          </cell>
          <cell r="Z3254">
            <v>0</v>
          </cell>
          <cell r="AA3254">
            <v>0</v>
          </cell>
          <cell r="AB3254">
            <v>0</v>
          </cell>
          <cell r="AC3254">
            <v>0</v>
          </cell>
          <cell r="AD3254" t="str">
            <v>∆</v>
          </cell>
          <cell r="AE3254">
            <v>0</v>
          </cell>
        </row>
        <row r="3255">
          <cell r="AB3255" t="str">
            <v/>
          </cell>
          <cell r="AC3255" t="str">
            <v/>
          </cell>
          <cell r="AD3255" t="str">
            <v>∆</v>
          </cell>
        </row>
        <row r="3256">
          <cell r="V3256" t="str">
            <v>[280] LMD : RECREATION &amp; COMMUNITY SERVICES : LMD/CFD</v>
          </cell>
        </row>
        <row r="3257">
          <cell r="V3257" t="str">
            <v>DISTRICT FORMATIONS : OPERATIONS</v>
          </cell>
          <cell r="AB3257" t="str">
            <v/>
          </cell>
          <cell r="AC3257" t="str">
            <v/>
          </cell>
          <cell r="AD3257" t="str">
            <v>∆</v>
          </cell>
        </row>
        <row r="3258">
          <cell r="V3258" t="str">
            <v>280.20.28.801-6000.01</v>
          </cell>
          <cell r="W3258" t="str">
            <v>Professional Services General</v>
          </cell>
          <cell r="X3258">
            <v>0</v>
          </cell>
          <cell r="Y3258">
            <v>0</v>
          </cell>
          <cell r="Z3258">
            <v>0</v>
          </cell>
          <cell r="AA3258">
            <v>0</v>
          </cell>
          <cell r="AB3258">
            <v>0</v>
          </cell>
          <cell r="AC3258">
            <v>0</v>
          </cell>
          <cell r="AD3258" t="str">
            <v>∆</v>
          </cell>
          <cell r="AE3258">
            <v>0</v>
          </cell>
        </row>
        <row r="3259">
          <cell r="W3259" t="str">
            <v>TOTAL : OPERATIONS</v>
          </cell>
          <cell r="X3259">
            <v>0</v>
          </cell>
          <cell r="Y3259">
            <v>0</v>
          </cell>
          <cell r="Z3259">
            <v>0</v>
          </cell>
          <cell r="AA3259">
            <v>0</v>
          </cell>
          <cell r="AB3259">
            <v>0</v>
          </cell>
          <cell r="AC3259">
            <v>0</v>
          </cell>
          <cell r="AD3259" t="str">
            <v>∆</v>
          </cell>
          <cell r="AE3259">
            <v>0</v>
          </cell>
        </row>
        <row r="3260">
          <cell r="AB3260" t="str">
            <v/>
          </cell>
          <cell r="AC3260" t="str">
            <v/>
          </cell>
          <cell r="AD3260" t="str">
            <v>∆</v>
          </cell>
        </row>
        <row r="3261">
          <cell r="V3261" t="str">
            <v>[280] LMD : RECREATION &amp; COMMUNITY SERVICES : LMD/CFD</v>
          </cell>
        </row>
        <row r="3262">
          <cell r="V3262" t="str">
            <v>CHADWICK SQUARE LMD 94-1 : CHARGES FOR SERVICES</v>
          </cell>
          <cell r="AB3262" t="str">
            <v/>
          </cell>
          <cell r="AC3262" t="str">
            <v/>
          </cell>
          <cell r="AD3262" t="str">
            <v>∆</v>
          </cell>
        </row>
        <row r="3263">
          <cell r="V3263" t="str">
            <v>280.20.28.802-4560.02</v>
          </cell>
          <cell r="W3263" t="str">
            <v>Charges for Services-Parks LMD</v>
          </cell>
          <cell r="X3263">
            <v>23000</v>
          </cell>
          <cell r="Y3263">
            <v>25000</v>
          </cell>
          <cell r="Z3263">
            <v>27000</v>
          </cell>
          <cell r="AA3263">
            <v>0</v>
          </cell>
          <cell r="AB3263">
            <v>0</v>
          </cell>
          <cell r="AC3263">
            <v>0</v>
          </cell>
          <cell r="AD3263" t="str">
            <v>∆</v>
          </cell>
          <cell r="AE3263">
            <v>0</v>
          </cell>
        </row>
        <row r="3264">
          <cell r="W3264" t="str">
            <v>TOTAL : CHARGES FOR SERVICES</v>
          </cell>
          <cell r="X3264">
            <v>23000</v>
          </cell>
          <cell r="Y3264">
            <v>25000</v>
          </cell>
          <cell r="Z3264">
            <v>27000</v>
          </cell>
          <cell r="AA3264">
            <v>0</v>
          </cell>
          <cell r="AB3264">
            <v>0</v>
          </cell>
          <cell r="AC3264">
            <v>0</v>
          </cell>
          <cell r="AD3264" t="str">
            <v>∆</v>
          </cell>
          <cell r="AE3264">
            <v>0</v>
          </cell>
        </row>
        <row r="3265">
          <cell r="AB3265" t="str">
            <v/>
          </cell>
          <cell r="AC3265" t="str">
            <v/>
          </cell>
          <cell r="AD3265" t="str">
            <v>∆</v>
          </cell>
        </row>
        <row r="3266">
          <cell r="V3266" t="str">
            <v>[280] LMD : RECREATION &amp; COMMUNITY SERVICES : LMD/CFD</v>
          </cell>
        </row>
        <row r="3267">
          <cell r="V3267" t="str">
            <v>CHADWICK SQUARE LMD 94-1 : PERSONNEL</v>
          </cell>
          <cell r="AB3267" t="str">
            <v/>
          </cell>
          <cell r="AC3267" t="str">
            <v/>
          </cell>
          <cell r="AD3267" t="str">
            <v>∆</v>
          </cell>
        </row>
        <row r="3268">
          <cell r="V3268" t="str">
            <v>280.20.28.802-5000.01</v>
          </cell>
          <cell r="W3268" t="str">
            <v>Salaries Regular</v>
          </cell>
          <cell r="X3268">
            <v>0</v>
          </cell>
          <cell r="Y3268">
            <v>0</v>
          </cell>
          <cell r="Z3268">
            <v>0</v>
          </cell>
          <cell r="AA3268">
            <v>1000</v>
          </cell>
          <cell r="AB3268">
            <v>0</v>
          </cell>
          <cell r="AC3268">
            <v>0</v>
          </cell>
          <cell r="AD3268" t="str">
            <v>∆</v>
          </cell>
          <cell r="AE3268">
            <v>0</v>
          </cell>
        </row>
        <row r="3269">
          <cell r="V3269" t="str">
            <v>280.20.28.802-5100.11</v>
          </cell>
          <cell r="W3269" t="str">
            <v>Benefits Medicare</v>
          </cell>
          <cell r="X3269">
            <v>0</v>
          </cell>
          <cell r="Y3269">
            <v>0</v>
          </cell>
          <cell r="Z3269">
            <v>0</v>
          </cell>
          <cell r="AA3269">
            <v>0</v>
          </cell>
          <cell r="AB3269">
            <v>0</v>
          </cell>
          <cell r="AC3269">
            <v>0</v>
          </cell>
          <cell r="AD3269" t="str">
            <v>∆</v>
          </cell>
          <cell r="AE3269">
            <v>0</v>
          </cell>
        </row>
        <row r="3270">
          <cell r="W3270" t="str">
            <v>TOTAL : PERSONNEL</v>
          </cell>
          <cell r="X3270">
            <v>0</v>
          </cell>
          <cell r="Y3270">
            <v>0</v>
          </cell>
          <cell r="Z3270">
            <v>0</v>
          </cell>
          <cell r="AA3270">
            <v>1000</v>
          </cell>
          <cell r="AB3270">
            <v>0</v>
          </cell>
          <cell r="AC3270">
            <v>0</v>
          </cell>
          <cell r="AD3270" t="str">
            <v>∆</v>
          </cell>
          <cell r="AE3270">
            <v>0</v>
          </cell>
        </row>
        <row r="3271">
          <cell r="AB3271" t="str">
            <v/>
          </cell>
          <cell r="AC3271" t="str">
            <v/>
          </cell>
          <cell r="AD3271" t="str">
            <v>∆</v>
          </cell>
        </row>
        <row r="3272">
          <cell r="V3272" t="str">
            <v>[280] LMD : RECREATION &amp; COMMUNITY SERVICES : LMD/CFD</v>
          </cell>
        </row>
        <row r="3273">
          <cell r="V3273" t="str">
            <v>CHADWICK SQUARE LMD 94-1 : OPERATIONS</v>
          </cell>
          <cell r="AB3273" t="str">
            <v/>
          </cell>
          <cell r="AC3273" t="str">
            <v/>
          </cell>
          <cell r="AD3273" t="str">
            <v>∆</v>
          </cell>
        </row>
        <row r="3274">
          <cell r="V3274" t="str">
            <v>280.20.28.802-6000.10</v>
          </cell>
          <cell r="W3274" t="str">
            <v>Professional Services Consultant</v>
          </cell>
          <cell r="X3274">
            <v>3000</v>
          </cell>
          <cell r="Y3274">
            <v>3000</v>
          </cell>
          <cell r="Z3274">
            <v>4000</v>
          </cell>
          <cell r="AA3274">
            <v>4000</v>
          </cell>
          <cell r="AB3274">
            <v>0</v>
          </cell>
          <cell r="AC3274">
            <v>0</v>
          </cell>
          <cell r="AD3274" t="str">
            <v>∆</v>
          </cell>
          <cell r="AE3274">
            <v>0</v>
          </cell>
        </row>
        <row r="3275">
          <cell r="V3275" t="str">
            <v>280.20.28.802-6000.11</v>
          </cell>
          <cell r="W3275" t="str">
            <v>Professional Services County Admin Fee</v>
          </cell>
          <cell r="X3275">
            <v>0</v>
          </cell>
          <cell r="Y3275">
            <v>0</v>
          </cell>
          <cell r="Z3275">
            <v>0</v>
          </cell>
          <cell r="AA3275">
            <v>0</v>
          </cell>
          <cell r="AB3275">
            <v>0</v>
          </cell>
          <cell r="AC3275">
            <v>0</v>
          </cell>
          <cell r="AD3275" t="str">
            <v>∆</v>
          </cell>
          <cell r="AE3275">
            <v>0</v>
          </cell>
        </row>
        <row r="3276">
          <cell r="V3276" t="str">
            <v>280.20.28.802-6100.01</v>
          </cell>
          <cell r="W3276" t="str">
            <v>Utilities Electric</v>
          </cell>
          <cell r="X3276">
            <v>0</v>
          </cell>
          <cell r="Y3276">
            <v>0</v>
          </cell>
          <cell r="Z3276">
            <v>0</v>
          </cell>
          <cell r="AA3276">
            <v>0</v>
          </cell>
          <cell r="AB3276">
            <v>0</v>
          </cell>
          <cell r="AC3276">
            <v>0</v>
          </cell>
          <cell r="AD3276" t="str">
            <v>∆</v>
          </cell>
          <cell r="AE3276">
            <v>0</v>
          </cell>
        </row>
        <row r="3277">
          <cell r="V3277" t="str">
            <v>280.20.28.802-6100.04</v>
          </cell>
          <cell r="W3277" t="str">
            <v>Utilities Water</v>
          </cell>
          <cell r="X3277">
            <v>2000</v>
          </cell>
          <cell r="Y3277">
            <v>2000</v>
          </cell>
          <cell r="Z3277">
            <v>2000</v>
          </cell>
          <cell r="AA3277">
            <v>2000</v>
          </cell>
          <cell r="AB3277">
            <v>0</v>
          </cell>
          <cell r="AC3277">
            <v>0</v>
          </cell>
          <cell r="AD3277" t="str">
            <v>∆</v>
          </cell>
          <cell r="AE3277">
            <v>0</v>
          </cell>
        </row>
        <row r="3278">
          <cell r="V3278" t="str">
            <v>280.20.28.802-6240.05</v>
          </cell>
          <cell r="W3278" t="str">
            <v>Supplies-Parks Landscape Maintenance</v>
          </cell>
          <cell r="X3278">
            <v>1000</v>
          </cell>
          <cell r="Y3278">
            <v>1000</v>
          </cell>
          <cell r="Z3278">
            <v>1000</v>
          </cell>
          <cell r="AA3278">
            <v>1000</v>
          </cell>
          <cell r="AB3278">
            <v>0</v>
          </cell>
          <cell r="AC3278">
            <v>0</v>
          </cell>
          <cell r="AD3278" t="str">
            <v>∆</v>
          </cell>
          <cell r="AE3278">
            <v>0</v>
          </cell>
        </row>
        <row r="3279">
          <cell r="V3279" t="str">
            <v>280.20.28.802-6400.03</v>
          </cell>
          <cell r="W3279" t="str">
            <v>Repairs &amp; Maintenance Major Repair &amp; Contingency</v>
          </cell>
          <cell r="X3279">
            <v>0</v>
          </cell>
          <cell r="Y3279">
            <v>0</v>
          </cell>
          <cell r="Z3279">
            <v>0</v>
          </cell>
          <cell r="AA3279">
            <v>1000</v>
          </cell>
          <cell r="AB3279">
            <v>0</v>
          </cell>
          <cell r="AC3279">
            <v>0</v>
          </cell>
          <cell r="AD3279" t="str">
            <v>∆</v>
          </cell>
          <cell r="AE3279">
            <v>0</v>
          </cell>
        </row>
        <row r="3280">
          <cell r="V3280" t="str">
            <v>280.20.28.802-6600.05</v>
          </cell>
          <cell r="W3280" t="str">
            <v>Administrative Expenses Public/Legal Advertisement</v>
          </cell>
          <cell r="X3280">
            <v>0</v>
          </cell>
          <cell r="Y3280">
            <v>0</v>
          </cell>
          <cell r="Z3280">
            <v>0</v>
          </cell>
          <cell r="AA3280">
            <v>0</v>
          </cell>
          <cell r="AB3280">
            <v>0</v>
          </cell>
          <cell r="AC3280">
            <v>0</v>
          </cell>
          <cell r="AD3280" t="str">
            <v>∆</v>
          </cell>
          <cell r="AE3280">
            <v>0</v>
          </cell>
        </row>
        <row r="3281">
          <cell r="V3281" t="str">
            <v>280.20.28.802-6600.25</v>
          </cell>
          <cell r="W3281" t="str">
            <v>Administrative Expenses Support Services-Indirect Labor</v>
          </cell>
          <cell r="X3281">
            <v>5000</v>
          </cell>
          <cell r="Y3281">
            <v>5000</v>
          </cell>
          <cell r="Z3281">
            <v>5000</v>
          </cell>
          <cell r="AA3281">
            <v>5000</v>
          </cell>
          <cell r="AB3281">
            <v>0</v>
          </cell>
          <cell r="AC3281">
            <v>0</v>
          </cell>
          <cell r="AD3281" t="str">
            <v>∆</v>
          </cell>
          <cell r="AE3281">
            <v>0</v>
          </cell>
        </row>
        <row r="3282">
          <cell r="V3282" t="str">
            <v>280.20.28.802-6600.27</v>
          </cell>
          <cell r="W3282" t="str">
            <v>Administrative Expenses Support Services-Direct Labor</v>
          </cell>
          <cell r="X3282">
            <v>8000</v>
          </cell>
          <cell r="Y3282">
            <v>5000</v>
          </cell>
          <cell r="Z3282">
            <v>5000</v>
          </cell>
          <cell r="AA3282">
            <v>5000</v>
          </cell>
          <cell r="AB3282">
            <v>0</v>
          </cell>
          <cell r="AC3282">
            <v>0</v>
          </cell>
          <cell r="AD3282" t="str">
            <v>∆</v>
          </cell>
          <cell r="AE3282">
            <v>0</v>
          </cell>
        </row>
        <row r="3283">
          <cell r="W3283" t="str">
            <v>TOTAL : OPERATIONS</v>
          </cell>
          <cell r="X3283">
            <v>19000</v>
          </cell>
          <cell r="Y3283">
            <v>16000</v>
          </cell>
          <cell r="Z3283">
            <v>17000</v>
          </cell>
          <cell r="AA3283">
            <v>18000</v>
          </cell>
          <cell r="AB3283">
            <v>0</v>
          </cell>
          <cell r="AC3283">
            <v>0</v>
          </cell>
          <cell r="AD3283" t="str">
            <v>∆</v>
          </cell>
          <cell r="AE3283">
            <v>0</v>
          </cell>
        </row>
        <row r="3284">
          <cell r="AB3284" t="str">
            <v/>
          </cell>
          <cell r="AC3284" t="str">
            <v/>
          </cell>
          <cell r="AD3284" t="str">
            <v>∆</v>
          </cell>
        </row>
        <row r="3285">
          <cell r="V3285" t="str">
            <v>[280] LMD : RECREATION &amp; COMMUNITY SERVICES : LMD/CFD</v>
          </cell>
        </row>
        <row r="3286">
          <cell r="V3286" t="str">
            <v>GONSALVES ESTATES LMD 94-2 : CHARGES FOR SERVICES</v>
          </cell>
          <cell r="AB3286" t="str">
            <v/>
          </cell>
          <cell r="AC3286" t="str">
            <v/>
          </cell>
          <cell r="AD3286" t="str">
            <v>∆</v>
          </cell>
        </row>
        <row r="3287">
          <cell r="V3287" t="str">
            <v>280.20.28.803-4560.02</v>
          </cell>
          <cell r="W3287" t="str">
            <v>Charges for Services-Parks LMD</v>
          </cell>
          <cell r="X3287">
            <v>27000</v>
          </cell>
          <cell r="Y3287">
            <v>27000</v>
          </cell>
          <cell r="Z3287">
            <v>28000</v>
          </cell>
          <cell r="AA3287">
            <v>0</v>
          </cell>
          <cell r="AB3287">
            <v>0</v>
          </cell>
          <cell r="AC3287">
            <v>0</v>
          </cell>
          <cell r="AD3287" t="str">
            <v>∆</v>
          </cell>
          <cell r="AE3287">
            <v>0</v>
          </cell>
        </row>
        <row r="3288">
          <cell r="W3288" t="str">
            <v>TOTAL : CHARGES FOR SERVICES</v>
          </cell>
          <cell r="X3288">
            <v>27000</v>
          </cell>
          <cell r="Y3288">
            <v>27000</v>
          </cell>
          <cell r="Z3288">
            <v>28000</v>
          </cell>
          <cell r="AA3288">
            <v>0</v>
          </cell>
          <cell r="AB3288">
            <v>0</v>
          </cell>
          <cell r="AC3288">
            <v>0</v>
          </cell>
          <cell r="AD3288" t="str">
            <v>∆</v>
          </cell>
          <cell r="AE3288">
            <v>0</v>
          </cell>
        </row>
        <row r="3289">
          <cell r="AB3289" t="str">
            <v/>
          </cell>
          <cell r="AC3289" t="str">
            <v/>
          </cell>
          <cell r="AD3289" t="str">
            <v>∆</v>
          </cell>
        </row>
        <row r="3290">
          <cell r="V3290" t="str">
            <v>[280] LMD : RECREATION &amp; COMMUNITY SERVICES : LMD/CFD</v>
          </cell>
        </row>
        <row r="3291">
          <cell r="V3291" t="str">
            <v>GONSALVES ESTATES LMD 94-2 : PERSONNEL</v>
          </cell>
          <cell r="AB3291" t="str">
            <v/>
          </cell>
          <cell r="AC3291" t="str">
            <v/>
          </cell>
          <cell r="AD3291" t="str">
            <v>∆</v>
          </cell>
        </row>
        <row r="3292">
          <cell r="V3292" t="str">
            <v>280.20.28.803-5000.01</v>
          </cell>
          <cell r="W3292" t="str">
            <v>Salaries Regular</v>
          </cell>
          <cell r="X3292">
            <v>0</v>
          </cell>
          <cell r="Y3292">
            <v>0</v>
          </cell>
          <cell r="Z3292">
            <v>0</v>
          </cell>
          <cell r="AA3292">
            <v>1000</v>
          </cell>
          <cell r="AB3292">
            <v>0</v>
          </cell>
          <cell r="AC3292">
            <v>0</v>
          </cell>
          <cell r="AD3292" t="str">
            <v>∆</v>
          </cell>
          <cell r="AE3292">
            <v>0</v>
          </cell>
        </row>
        <row r="3293">
          <cell r="V3293" t="str">
            <v>280.20.28.803-5100.11</v>
          </cell>
          <cell r="W3293" t="str">
            <v>Benefits Medicare</v>
          </cell>
          <cell r="X3293">
            <v>0</v>
          </cell>
          <cell r="Y3293">
            <v>0</v>
          </cell>
          <cell r="Z3293">
            <v>0</v>
          </cell>
          <cell r="AA3293">
            <v>0</v>
          </cell>
          <cell r="AB3293">
            <v>0</v>
          </cell>
          <cell r="AC3293">
            <v>0</v>
          </cell>
          <cell r="AD3293" t="str">
            <v>∆</v>
          </cell>
          <cell r="AE3293">
            <v>0</v>
          </cell>
        </row>
        <row r="3294">
          <cell r="W3294" t="str">
            <v>TOTAL : PERSONNEL</v>
          </cell>
          <cell r="X3294">
            <v>0</v>
          </cell>
          <cell r="Y3294">
            <v>0</v>
          </cell>
          <cell r="Z3294">
            <v>0</v>
          </cell>
          <cell r="AA3294">
            <v>1000</v>
          </cell>
          <cell r="AB3294">
            <v>0</v>
          </cell>
          <cell r="AC3294">
            <v>0</v>
          </cell>
          <cell r="AD3294" t="str">
            <v>∆</v>
          </cell>
          <cell r="AE3294">
            <v>0</v>
          </cell>
        </row>
        <row r="3295">
          <cell r="AB3295" t="str">
            <v/>
          </cell>
          <cell r="AC3295" t="str">
            <v/>
          </cell>
          <cell r="AD3295" t="str">
            <v>∆</v>
          </cell>
        </row>
        <row r="3296">
          <cell r="V3296" t="str">
            <v>[280] LMD : RECREATION &amp; COMMUNITY SERVICES : LMD/CFD</v>
          </cell>
        </row>
        <row r="3297">
          <cell r="V3297" t="str">
            <v>GONSALVES ESTATES LMD 94-2 : OPERATIONS</v>
          </cell>
          <cell r="AB3297" t="str">
            <v/>
          </cell>
          <cell r="AC3297" t="str">
            <v/>
          </cell>
          <cell r="AD3297" t="str">
            <v>∆</v>
          </cell>
        </row>
        <row r="3298">
          <cell r="V3298" t="str">
            <v>280.20.28.803-6000.10</v>
          </cell>
          <cell r="W3298" t="str">
            <v>Professional Services Consultant</v>
          </cell>
          <cell r="X3298">
            <v>0</v>
          </cell>
          <cell r="Y3298">
            <v>0</v>
          </cell>
          <cell r="Z3298">
            <v>0</v>
          </cell>
          <cell r="AA3298">
            <v>0</v>
          </cell>
          <cell r="AB3298">
            <v>0</v>
          </cell>
          <cell r="AC3298">
            <v>0</v>
          </cell>
          <cell r="AD3298" t="str">
            <v>∆</v>
          </cell>
          <cell r="AE3298">
            <v>0</v>
          </cell>
        </row>
        <row r="3299">
          <cell r="V3299" t="str">
            <v>280.20.28.803-6000.11</v>
          </cell>
          <cell r="W3299" t="str">
            <v>Professional Services County Admin Fee</v>
          </cell>
          <cell r="X3299">
            <v>0</v>
          </cell>
          <cell r="Y3299">
            <v>0</v>
          </cell>
          <cell r="Z3299">
            <v>0</v>
          </cell>
          <cell r="AA3299">
            <v>0</v>
          </cell>
          <cell r="AB3299">
            <v>0</v>
          </cell>
          <cell r="AC3299">
            <v>0</v>
          </cell>
          <cell r="AD3299" t="str">
            <v>∆</v>
          </cell>
          <cell r="AE3299">
            <v>0</v>
          </cell>
        </row>
        <row r="3300">
          <cell r="V3300" t="str">
            <v>280.20.28.803-6100.04</v>
          </cell>
          <cell r="W3300" t="str">
            <v>Utilities Water</v>
          </cell>
          <cell r="X3300">
            <v>7000</v>
          </cell>
          <cell r="Y3300">
            <v>7000</v>
          </cell>
          <cell r="Z3300">
            <v>5000</v>
          </cell>
          <cell r="AA3300">
            <v>8000</v>
          </cell>
          <cell r="AB3300">
            <v>0</v>
          </cell>
          <cell r="AC3300">
            <v>0</v>
          </cell>
          <cell r="AD3300" t="str">
            <v>∆</v>
          </cell>
          <cell r="AE3300">
            <v>0</v>
          </cell>
        </row>
        <row r="3301">
          <cell r="V3301" t="str">
            <v>280.20.28.803-6240.05</v>
          </cell>
          <cell r="W3301" t="str">
            <v>Supplies-Parks Landscape Maintenance</v>
          </cell>
          <cell r="X3301">
            <v>1000</v>
          </cell>
          <cell r="Y3301">
            <v>1000</v>
          </cell>
          <cell r="Z3301">
            <v>0</v>
          </cell>
          <cell r="AA3301">
            <v>1000</v>
          </cell>
          <cell r="AB3301">
            <v>0</v>
          </cell>
          <cell r="AC3301">
            <v>0</v>
          </cell>
          <cell r="AD3301" t="str">
            <v>∆</v>
          </cell>
          <cell r="AE3301">
            <v>0</v>
          </cell>
        </row>
        <row r="3302">
          <cell r="V3302" t="str">
            <v>280.20.28.803-6600.05</v>
          </cell>
          <cell r="W3302" t="str">
            <v>Administrative Expenses Public/Legal Advertisement</v>
          </cell>
          <cell r="X3302">
            <v>0</v>
          </cell>
          <cell r="Y3302">
            <v>0</v>
          </cell>
          <cell r="Z3302">
            <v>0</v>
          </cell>
          <cell r="AA3302">
            <v>0</v>
          </cell>
          <cell r="AB3302">
            <v>0</v>
          </cell>
          <cell r="AC3302">
            <v>0</v>
          </cell>
          <cell r="AD3302" t="str">
            <v>∆</v>
          </cell>
          <cell r="AE3302">
            <v>0</v>
          </cell>
        </row>
        <row r="3303">
          <cell r="V3303" t="str">
            <v>280.20.28.803-6600.27</v>
          </cell>
          <cell r="W3303" t="str">
            <v>Administrative Expenses Support Services-Direct Labor</v>
          </cell>
          <cell r="X3303">
            <v>15000</v>
          </cell>
          <cell r="Y3303">
            <v>14000</v>
          </cell>
          <cell r="Z3303">
            <v>12000</v>
          </cell>
          <cell r="AA3303">
            <v>15000</v>
          </cell>
          <cell r="AB3303">
            <v>0</v>
          </cell>
          <cell r="AC3303">
            <v>0</v>
          </cell>
          <cell r="AD3303" t="str">
            <v>∆</v>
          </cell>
          <cell r="AE3303">
            <v>0</v>
          </cell>
        </row>
        <row r="3304">
          <cell r="W3304" t="str">
            <v>TOTAL : OPERATIONS</v>
          </cell>
          <cell r="X3304">
            <v>23000</v>
          </cell>
          <cell r="Y3304">
            <v>22000</v>
          </cell>
          <cell r="Z3304">
            <v>17000</v>
          </cell>
          <cell r="AA3304">
            <v>24000</v>
          </cell>
          <cell r="AB3304">
            <v>0</v>
          </cell>
          <cell r="AC3304">
            <v>0</v>
          </cell>
          <cell r="AD3304" t="str">
            <v>∆</v>
          </cell>
          <cell r="AE3304">
            <v>0</v>
          </cell>
        </row>
        <row r="3305">
          <cell r="AB3305" t="str">
            <v/>
          </cell>
          <cell r="AC3305" t="str">
            <v/>
          </cell>
          <cell r="AD3305" t="str">
            <v>∆</v>
          </cell>
        </row>
        <row r="3306">
          <cell r="V3306" t="str">
            <v>[280] LMD : RECREATION &amp; COMMUNITY SERVICES : LMD/CFD</v>
          </cell>
        </row>
        <row r="3307">
          <cell r="V3307" t="str">
            <v>DIAMOND OAKS LMD 95-1 : CHARGES FOR SERVICES</v>
          </cell>
          <cell r="AB3307" t="str">
            <v/>
          </cell>
          <cell r="AC3307" t="str">
            <v/>
          </cell>
          <cell r="AD3307" t="str">
            <v>∆</v>
          </cell>
        </row>
        <row r="3308">
          <cell r="V3308" t="str">
            <v>280.20.28.804-4560.02</v>
          </cell>
          <cell r="W3308" t="str">
            <v>Charges for Services-Parks LMD</v>
          </cell>
          <cell r="X3308">
            <v>15000</v>
          </cell>
          <cell r="Y3308">
            <v>16000</v>
          </cell>
          <cell r="Z3308">
            <v>17000</v>
          </cell>
          <cell r="AA3308">
            <v>0</v>
          </cell>
          <cell r="AB3308">
            <v>0</v>
          </cell>
          <cell r="AC3308">
            <v>0</v>
          </cell>
          <cell r="AD3308" t="str">
            <v>∆</v>
          </cell>
          <cell r="AE3308">
            <v>0</v>
          </cell>
        </row>
        <row r="3309">
          <cell r="W3309" t="str">
            <v>TOTAL : CHARGES FOR SERVICES</v>
          </cell>
          <cell r="X3309">
            <v>15000</v>
          </cell>
          <cell r="Y3309">
            <v>16000</v>
          </cell>
          <cell r="Z3309">
            <v>17000</v>
          </cell>
          <cell r="AA3309">
            <v>0</v>
          </cell>
          <cell r="AB3309">
            <v>0</v>
          </cell>
          <cell r="AC3309">
            <v>0</v>
          </cell>
          <cell r="AD3309" t="str">
            <v>∆</v>
          </cell>
          <cell r="AE3309">
            <v>0</v>
          </cell>
        </row>
        <row r="3310">
          <cell r="AB3310" t="str">
            <v/>
          </cell>
          <cell r="AC3310" t="str">
            <v/>
          </cell>
          <cell r="AD3310" t="str">
            <v>∆</v>
          </cell>
        </row>
        <row r="3311">
          <cell r="V3311" t="str">
            <v>[280] LMD : RECREATION &amp; COMMUNITY SERVICES : LMD/CFD</v>
          </cell>
        </row>
        <row r="3312">
          <cell r="V3312" t="str">
            <v>DIAMOND OAKS LMD 95-1 : PERSONNEL</v>
          </cell>
          <cell r="AB3312" t="str">
            <v/>
          </cell>
          <cell r="AC3312" t="str">
            <v/>
          </cell>
          <cell r="AD3312" t="str">
            <v>∆</v>
          </cell>
        </row>
        <row r="3313">
          <cell r="V3313" t="str">
            <v>280.20.28.804-5000.01</v>
          </cell>
          <cell r="W3313" t="str">
            <v>Salaries Regular</v>
          </cell>
          <cell r="X3313">
            <v>0</v>
          </cell>
          <cell r="Y3313">
            <v>0</v>
          </cell>
          <cell r="Z3313">
            <v>0</v>
          </cell>
          <cell r="AA3313">
            <v>0</v>
          </cell>
          <cell r="AB3313">
            <v>0</v>
          </cell>
          <cell r="AC3313">
            <v>0</v>
          </cell>
          <cell r="AD3313" t="str">
            <v>∆</v>
          </cell>
          <cell r="AE3313">
            <v>0</v>
          </cell>
        </row>
        <row r="3314">
          <cell r="V3314" t="str">
            <v>280.20.28.804-5100.11</v>
          </cell>
          <cell r="W3314" t="str">
            <v>Benefits Medicare</v>
          </cell>
          <cell r="X3314">
            <v>0</v>
          </cell>
          <cell r="Y3314">
            <v>0</v>
          </cell>
          <cell r="Z3314">
            <v>0</v>
          </cell>
          <cell r="AA3314">
            <v>0</v>
          </cell>
          <cell r="AB3314">
            <v>0</v>
          </cell>
          <cell r="AC3314">
            <v>0</v>
          </cell>
          <cell r="AD3314" t="str">
            <v>∆</v>
          </cell>
          <cell r="AE3314">
            <v>0</v>
          </cell>
        </row>
        <row r="3315">
          <cell r="W3315" t="str">
            <v>TOTAL : PERSONNEL</v>
          </cell>
          <cell r="X3315">
            <v>0</v>
          </cell>
          <cell r="Y3315">
            <v>0</v>
          </cell>
          <cell r="Z3315">
            <v>0</v>
          </cell>
          <cell r="AA3315">
            <v>0</v>
          </cell>
          <cell r="AB3315">
            <v>0</v>
          </cell>
          <cell r="AC3315">
            <v>0</v>
          </cell>
          <cell r="AD3315" t="str">
            <v>∆</v>
          </cell>
          <cell r="AE3315">
            <v>0</v>
          </cell>
        </row>
        <row r="3316">
          <cell r="AB3316" t="str">
            <v/>
          </cell>
          <cell r="AC3316" t="str">
            <v/>
          </cell>
          <cell r="AD3316" t="str">
            <v>∆</v>
          </cell>
        </row>
        <row r="3317">
          <cell r="V3317" t="str">
            <v>[280] LMD : RECREATION &amp; COMMUNITY SERVICES : LMD/CFD</v>
          </cell>
        </row>
        <row r="3318">
          <cell r="V3318" t="str">
            <v>DIAMOND OAKS LMD 95-1 : OPERATIONS</v>
          </cell>
          <cell r="AB3318" t="str">
            <v/>
          </cell>
          <cell r="AC3318" t="str">
            <v/>
          </cell>
          <cell r="AD3318" t="str">
            <v>∆</v>
          </cell>
        </row>
        <row r="3319">
          <cell r="V3319" t="str">
            <v>280.20.28.804-6000.10</v>
          </cell>
          <cell r="W3319" t="str">
            <v>Professional Services Consultant</v>
          </cell>
          <cell r="X3319">
            <v>1000</v>
          </cell>
          <cell r="Y3319">
            <v>1000</v>
          </cell>
          <cell r="Z3319">
            <v>1000</v>
          </cell>
          <cell r="AA3319">
            <v>1000</v>
          </cell>
          <cell r="AB3319">
            <v>0</v>
          </cell>
          <cell r="AC3319">
            <v>0</v>
          </cell>
          <cell r="AD3319" t="str">
            <v>∆</v>
          </cell>
          <cell r="AE3319">
            <v>0</v>
          </cell>
        </row>
        <row r="3320">
          <cell r="V3320" t="str">
            <v>280.20.28.804-6000.11</v>
          </cell>
          <cell r="W3320" t="str">
            <v>Professional Services County Admin Fee</v>
          </cell>
          <cell r="X3320">
            <v>0</v>
          </cell>
          <cell r="Y3320">
            <v>0</v>
          </cell>
          <cell r="Z3320">
            <v>0</v>
          </cell>
          <cell r="AA3320">
            <v>0</v>
          </cell>
          <cell r="AB3320">
            <v>0</v>
          </cell>
          <cell r="AC3320">
            <v>0</v>
          </cell>
          <cell r="AD3320" t="str">
            <v>∆</v>
          </cell>
          <cell r="AE3320">
            <v>0</v>
          </cell>
        </row>
        <row r="3321">
          <cell r="V3321" t="str">
            <v>280.20.28.804-6100.01</v>
          </cell>
          <cell r="W3321" t="str">
            <v>Utilities Electric</v>
          </cell>
          <cell r="X3321">
            <v>0</v>
          </cell>
          <cell r="Y3321">
            <v>0</v>
          </cell>
          <cell r="Z3321">
            <v>0</v>
          </cell>
          <cell r="AA3321">
            <v>0</v>
          </cell>
          <cell r="AB3321">
            <v>0</v>
          </cell>
          <cell r="AC3321">
            <v>0</v>
          </cell>
          <cell r="AD3321" t="str">
            <v>∆</v>
          </cell>
          <cell r="AE3321">
            <v>0</v>
          </cell>
        </row>
        <row r="3322">
          <cell r="V3322" t="str">
            <v>280.20.28.804-6100.04</v>
          </cell>
          <cell r="W3322" t="str">
            <v>Utilities Water</v>
          </cell>
          <cell r="X3322">
            <v>0</v>
          </cell>
          <cell r="Y3322">
            <v>1000</v>
          </cell>
          <cell r="Z3322">
            <v>1000</v>
          </cell>
          <cell r="AA3322">
            <v>0</v>
          </cell>
          <cell r="AB3322">
            <v>0</v>
          </cell>
          <cell r="AC3322">
            <v>0</v>
          </cell>
          <cell r="AD3322" t="str">
            <v>∆</v>
          </cell>
          <cell r="AE3322">
            <v>0</v>
          </cell>
        </row>
        <row r="3323">
          <cell r="V3323" t="str">
            <v>280.20.28.804-6240.05</v>
          </cell>
          <cell r="W3323" t="str">
            <v>Supplies-Parks Landscape Maintenance</v>
          </cell>
          <cell r="X3323">
            <v>1000</v>
          </cell>
          <cell r="Y3323">
            <v>0</v>
          </cell>
          <cell r="Z3323">
            <v>1000</v>
          </cell>
          <cell r="AA3323">
            <v>0</v>
          </cell>
          <cell r="AB3323">
            <v>0</v>
          </cell>
          <cell r="AC3323">
            <v>0</v>
          </cell>
          <cell r="AD3323" t="str">
            <v>∆</v>
          </cell>
          <cell r="AE3323">
            <v>0</v>
          </cell>
        </row>
        <row r="3324">
          <cell r="V3324" t="str">
            <v>280.20.28.804-6400.03</v>
          </cell>
          <cell r="W3324" t="str">
            <v>Repairs &amp; Maintenance Major Repair &amp; Contingency</v>
          </cell>
          <cell r="X3324">
            <v>1000</v>
          </cell>
          <cell r="Y3324">
            <v>0</v>
          </cell>
          <cell r="Z3324">
            <v>1000</v>
          </cell>
          <cell r="AA3324">
            <v>3000</v>
          </cell>
          <cell r="AB3324">
            <v>0</v>
          </cell>
          <cell r="AC3324">
            <v>0</v>
          </cell>
          <cell r="AD3324" t="str">
            <v>∆</v>
          </cell>
          <cell r="AE3324">
            <v>0</v>
          </cell>
        </row>
        <row r="3325">
          <cell r="V3325" t="str">
            <v>280.20.28.804-6600.05</v>
          </cell>
          <cell r="W3325" t="str">
            <v>Administrative Expenses Public/Legal Advertisement</v>
          </cell>
          <cell r="X3325">
            <v>0</v>
          </cell>
          <cell r="Y3325">
            <v>0</v>
          </cell>
          <cell r="Z3325">
            <v>0</v>
          </cell>
          <cell r="AA3325">
            <v>0</v>
          </cell>
          <cell r="AB3325">
            <v>0</v>
          </cell>
          <cell r="AC3325">
            <v>0</v>
          </cell>
          <cell r="AD3325" t="str">
            <v>∆</v>
          </cell>
          <cell r="AE3325">
            <v>0</v>
          </cell>
        </row>
        <row r="3326">
          <cell r="V3326" t="str">
            <v>280.20.28.804-6600.25</v>
          </cell>
          <cell r="W3326" t="str">
            <v>Administrative Expenses Support Services-Indirect Labor</v>
          </cell>
          <cell r="X3326">
            <v>5000</v>
          </cell>
          <cell r="Y3326">
            <v>5000</v>
          </cell>
          <cell r="Z3326">
            <v>5000</v>
          </cell>
          <cell r="AA3326">
            <v>5000</v>
          </cell>
          <cell r="AB3326">
            <v>0</v>
          </cell>
          <cell r="AC3326">
            <v>0</v>
          </cell>
          <cell r="AD3326" t="str">
            <v>∆</v>
          </cell>
          <cell r="AE3326">
            <v>0</v>
          </cell>
        </row>
        <row r="3327">
          <cell r="V3327" t="str">
            <v>280.20.28.804-6600.27</v>
          </cell>
          <cell r="W3327" t="str">
            <v>Administrative Expenses Support Services-Direct Labor</v>
          </cell>
          <cell r="X3327">
            <v>8000</v>
          </cell>
          <cell r="Y3327">
            <v>4000</v>
          </cell>
          <cell r="Z3327">
            <v>17000</v>
          </cell>
          <cell r="AA3327">
            <v>5000</v>
          </cell>
          <cell r="AB3327">
            <v>0</v>
          </cell>
          <cell r="AC3327">
            <v>0</v>
          </cell>
          <cell r="AD3327" t="str">
            <v>∆</v>
          </cell>
          <cell r="AE3327">
            <v>0</v>
          </cell>
        </row>
        <row r="3328">
          <cell r="W3328" t="str">
            <v>TOTAL : OPERATIONS</v>
          </cell>
          <cell r="X3328">
            <v>16000</v>
          </cell>
          <cell r="Y3328">
            <v>11000</v>
          </cell>
          <cell r="Z3328">
            <v>26000</v>
          </cell>
          <cell r="AA3328">
            <v>14000</v>
          </cell>
          <cell r="AB3328">
            <v>0</v>
          </cell>
          <cell r="AC3328">
            <v>0</v>
          </cell>
          <cell r="AD3328" t="str">
            <v>∆</v>
          </cell>
          <cell r="AE3328">
            <v>0</v>
          </cell>
        </row>
        <row r="3329">
          <cell r="AB3329" t="str">
            <v/>
          </cell>
          <cell r="AC3329" t="str">
            <v/>
          </cell>
          <cell r="AD3329" t="str">
            <v>∆</v>
          </cell>
        </row>
        <row r="3330">
          <cell r="V3330" t="str">
            <v>[280] LMD : RECREATION &amp; COMMUNITY SERVICES : LMD/CFD</v>
          </cell>
        </row>
        <row r="3331">
          <cell r="V3331" t="str">
            <v>VILLA TICINO LMD 00-1 : CHARGES FOR SERVICES</v>
          </cell>
          <cell r="AB3331" t="str">
            <v/>
          </cell>
          <cell r="AC3331" t="str">
            <v/>
          </cell>
          <cell r="AD3331" t="str">
            <v>∆</v>
          </cell>
        </row>
        <row r="3332">
          <cell r="V3332" t="str">
            <v>280.20.28.805-4560.02</v>
          </cell>
          <cell r="W3332" t="str">
            <v>Charges for Services-Parks LMD</v>
          </cell>
          <cell r="X3332">
            <v>16000</v>
          </cell>
          <cell r="Y3332">
            <v>18000</v>
          </cell>
          <cell r="Z3332">
            <v>25000</v>
          </cell>
          <cell r="AA3332">
            <v>0</v>
          </cell>
          <cell r="AB3332">
            <v>0</v>
          </cell>
          <cell r="AC3332">
            <v>0</v>
          </cell>
          <cell r="AD3332" t="str">
            <v>∆</v>
          </cell>
          <cell r="AE3332">
            <v>0</v>
          </cell>
        </row>
        <row r="3333">
          <cell r="W3333" t="str">
            <v>TOTAL : CHARGES FOR SERVICES</v>
          </cell>
          <cell r="X3333">
            <v>16000</v>
          </cell>
          <cell r="Y3333">
            <v>18000</v>
          </cell>
          <cell r="Z3333">
            <v>25000</v>
          </cell>
          <cell r="AA3333">
            <v>0</v>
          </cell>
          <cell r="AB3333">
            <v>0</v>
          </cell>
          <cell r="AC3333">
            <v>0</v>
          </cell>
          <cell r="AD3333" t="str">
            <v>∆</v>
          </cell>
          <cell r="AE3333">
            <v>0</v>
          </cell>
        </row>
        <row r="3334">
          <cell r="AB3334" t="str">
            <v/>
          </cell>
          <cell r="AC3334" t="str">
            <v/>
          </cell>
          <cell r="AD3334" t="str">
            <v>∆</v>
          </cell>
        </row>
        <row r="3335">
          <cell r="V3335" t="str">
            <v>[280] LMD : RECREATION &amp; COMMUNITY SERVICES : LMD/CFD</v>
          </cell>
        </row>
        <row r="3336">
          <cell r="V3336" t="str">
            <v>VILLA TICINO LMD 00-1 : PERSONNEL</v>
          </cell>
          <cell r="AB3336" t="str">
            <v/>
          </cell>
          <cell r="AC3336" t="str">
            <v/>
          </cell>
          <cell r="AD3336" t="str">
            <v>∆</v>
          </cell>
        </row>
        <row r="3337">
          <cell r="V3337" t="str">
            <v>280.20.28.805-5000.01</v>
          </cell>
          <cell r="W3337" t="str">
            <v>Salaries Regular</v>
          </cell>
          <cell r="X3337">
            <v>0</v>
          </cell>
          <cell r="Y3337">
            <v>0</v>
          </cell>
          <cell r="Z3337">
            <v>0</v>
          </cell>
          <cell r="AA3337">
            <v>0</v>
          </cell>
          <cell r="AB3337">
            <v>0</v>
          </cell>
          <cell r="AC3337">
            <v>0</v>
          </cell>
          <cell r="AD3337" t="str">
            <v>∆</v>
          </cell>
          <cell r="AE3337">
            <v>0</v>
          </cell>
        </row>
        <row r="3338">
          <cell r="V3338" t="str">
            <v>280.20.28.805-5100.11</v>
          </cell>
          <cell r="W3338" t="str">
            <v>Benefits Medicare</v>
          </cell>
          <cell r="X3338">
            <v>0</v>
          </cell>
          <cell r="Y3338">
            <v>0</v>
          </cell>
          <cell r="Z3338">
            <v>0</v>
          </cell>
          <cell r="AA3338">
            <v>0</v>
          </cell>
          <cell r="AB3338">
            <v>0</v>
          </cell>
          <cell r="AC3338">
            <v>0</v>
          </cell>
          <cell r="AD3338" t="str">
            <v>∆</v>
          </cell>
          <cell r="AE3338">
            <v>0</v>
          </cell>
        </row>
        <row r="3339">
          <cell r="W3339" t="str">
            <v>TOTAL : PERSONNEL</v>
          </cell>
          <cell r="X3339">
            <v>0</v>
          </cell>
          <cell r="Y3339">
            <v>0</v>
          </cell>
          <cell r="Z3339">
            <v>0</v>
          </cell>
          <cell r="AA3339">
            <v>0</v>
          </cell>
          <cell r="AB3339">
            <v>0</v>
          </cell>
          <cell r="AC3339">
            <v>0</v>
          </cell>
          <cell r="AD3339" t="str">
            <v>∆</v>
          </cell>
          <cell r="AE3339">
            <v>0</v>
          </cell>
        </row>
        <row r="3340">
          <cell r="AB3340" t="str">
            <v/>
          </cell>
          <cell r="AC3340" t="str">
            <v/>
          </cell>
          <cell r="AD3340" t="str">
            <v>∆</v>
          </cell>
        </row>
        <row r="3341">
          <cell r="V3341" t="str">
            <v>[280] LMD : RECREATION &amp; COMMUNITY SERVICES : LMD/CFD</v>
          </cell>
        </row>
        <row r="3342">
          <cell r="V3342" t="str">
            <v>VILLA TICINO LMD 00-1 : OPERATIONS</v>
          </cell>
          <cell r="AB3342" t="str">
            <v/>
          </cell>
          <cell r="AC3342" t="str">
            <v/>
          </cell>
          <cell r="AD3342" t="str">
            <v>∆</v>
          </cell>
        </row>
        <row r="3343">
          <cell r="V3343" t="str">
            <v>280.20.28.805-6000.01</v>
          </cell>
          <cell r="W3343" t="str">
            <v>Professional Services General</v>
          </cell>
          <cell r="X3343">
            <v>0</v>
          </cell>
          <cell r="Y3343">
            <v>0</v>
          </cell>
          <cell r="Z3343">
            <v>0</v>
          </cell>
          <cell r="AA3343">
            <v>0</v>
          </cell>
          <cell r="AB3343">
            <v>0</v>
          </cell>
          <cell r="AC3343">
            <v>0</v>
          </cell>
          <cell r="AD3343" t="str">
            <v>∆</v>
          </cell>
          <cell r="AE3343">
            <v>0</v>
          </cell>
        </row>
        <row r="3344">
          <cell r="V3344" t="str">
            <v>280.20.28.805-6000.10</v>
          </cell>
          <cell r="W3344" t="str">
            <v>Professional Services Consultant</v>
          </cell>
          <cell r="X3344">
            <v>2000</v>
          </cell>
          <cell r="Y3344">
            <v>2000</v>
          </cell>
          <cell r="Z3344">
            <v>2000</v>
          </cell>
          <cell r="AA3344">
            <v>2000</v>
          </cell>
          <cell r="AB3344">
            <v>0</v>
          </cell>
          <cell r="AC3344">
            <v>0</v>
          </cell>
          <cell r="AD3344" t="str">
            <v>∆</v>
          </cell>
          <cell r="AE3344">
            <v>0</v>
          </cell>
        </row>
        <row r="3345">
          <cell r="V3345" t="str">
            <v>280.20.28.805-6000.11</v>
          </cell>
          <cell r="W3345" t="str">
            <v>Professional Services County Admin Fee</v>
          </cell>
          <cell r="X3345">
            <v>0</v>
          </cell>
          <cell r="Y3345">
            <v>0</v>
          </cell>
          <cell r="Z3345">
            <v>0</v>
          </cell>
          <cell r="AA3345">
            <v>0</v>
          </cell>
          <cell r="AB3345">
            <v>0</v>
          </cell>
          <cell r="AC3345">
            <v>0</v>
          </cell>
          <cell r="AD3345" t="str">
            <v>∆</v>
          </cell>
          <cell r="AE3345">
            <v>0</v>
          </cell>
        </row>
        <row r="3346">
          <cell r="V3346" t="str">
            <v>280.20.28.805-6100.01</v>
          </cell>
          <cell r="W3346" t="str">
            <v>Utilities Electric</v>
          </cell>
          <cell r="X3346">
            <v>0</v>
          </cell>
          <cell r="Y3346">
            <v>0</v>
          </cell>
          <cell r="Z3346">
            <v>0</v>
          </cell>
          <cell r="AA3346">
            <v>0</v>
          </cell>
          <cell r="AB3346">
            <v>0</v>
          </cell>
          <cell r="AC3346">
            <v>0</v>
          </cell>
          <cell r="AD3346" t="str">
            <v>∆</v>
          </cell>
          <cell r="AE3346">
            <v>0</v>
          </cell>
        </row>
        <row r="3347">
          <cell r="V3347" t="str">
            <v>280.20.28.805-6100.04</v>
          </cell>
          <cell r="W3347" t="str">
            <v>Utilities Water</v>
          </cell>
          <cell r="X3347">
            <v>1000</v>
          </cell>
          <cell r="Y3347">
            <v>1000</v>
          </cell>
          <cell r="Z3347">
            <v>1000</v>
          </cell>
          <cell r="AA3347">
            <v>1000</v>
          </cell>
          <cell r="AB3347">
            <v>0</v>
          </cell>
          <cell r="AC3347">
            <v>0</v>
          </cell>
          <cell r="AD3347" t="str">
            <v>∆</v>
          </cell>
          <cell r="AE3347">
            <v>0</v>
          </cell>
        </row>
        <row r="3348">
          <cell r="V3348" t="str">
            <v>280.20.28.805-6240.05</v>
          </cell>
          <cell r="W3348" t="str">
            <v>Supplies-Parks Landscape Maintenance</v>
          </cell>
          <cell r="X3348">
            <v>0</v>
          </cell>
          <cell r="Y3348">
            <v>1000</v>
          </cell>
          <cell r="Z3348">
            <v>0</v>
          </cell>
          <cell r="AA3348">
            <v>0</v>
          </cell>
          <cell r="AB3348">
            <v>0</v>
          </cell>
          <cell r="AC3348">
            <v>0</v>
          </cell>
          <cell r="AD3348" t="str">
            <v>∆</v>
          </cell>
          <cell r="AE3348">
            <v>0</v>
          </cell>
        </row>
        <row r="3349">
          <cell r="V3349" t="str">
            <v>280.20.28.805-6400.03</v>
          </cell>
          <cell r="W3349" t="str">
            <v>Repairs &amp; Maintenance Major Repair &amp; Contingency</v>
          </cell>
          <cell r="X3349">
            <v>3000</v>
          </cell>
          <cell r="Y3349">
            <v>0</v>
          </cell>
          <cell r="Z3349">
            <v>0</v>
          </cell>
          <cell r="AA3349">
            <v>0</v>
          </cell>
          <cell r="AB3349">
            <v>0</v>
          </cell>
          <cell r="AC3349">
            <v>0</v>
          </cell>
          <cell r="AD3349" t="str">
            <v>∆</v>
          </cell>
          <cell r="AE3349">
            <v>0</v>
          </cell>
        </row>
        <row r="3350">
          <cell r="V3350" t="str">
            <v>280.20.28.805-6600.05</v>
          </cell>
          <cell r="W3350" t="str">
            <v>Administrative Expenses Public/Legal Advertisement</v>
          </cell>
          <cell r="X3350">
            <v>0</v>
          </cell>
          <cell r="Y3350">
            <v>0</v>
          </cell>
          <cell r="Z3350">
            <v>0</v>
          </cell>
          <cell r="AA3350">
            <v>0</v>
          </cell>
          <cell r="AB3350">
            <v>0</v>
          </cell>
          <cell r="AC3350">
            <v>0</v>
          </cell>
          <cell r="AD3350" t="str">
            <v>∆</v>
          </cell>
          <cell r="AE3350">
            <v>0</v>
          </cell>
        </row>
        <row r="3351">
          <cell r="V3351" t="str">
            <v>280.20.28.805-6600.25</v>
          </cell>
          <cell r="W3351" t="str">
            <v>Administrative Expenses Support Services-Indirect Labor</v>
          </cell>
          <cell r="X3351">
            <v>5000</v>
          </cell>
          <cell r="Y3351">
            <v>5000</v>
          </cell>
          <cell r="Z3351">
            <v>5000</v>
          </cell>
          <cell r="AA3351">
            <v>5000</v>
          </cell>
          <cell r="AB3351">
            <v>0</v>
          </cell>
          <cell r="AC3351">
            <v>0</v>
          </cell>
          <cell r="AD3351" t="str">
            <v>∆</v>
          </cell>
          <cell r="AE3351">
            <v>0</v>
          </cell>
        </row>
        <row r="3352">
          <cell r="V3352" t="str">
            <v>280.20.28.805-6600.27</v>
          </cell>
          <cell r="W3352" t="str">
            <v>Administrative Expenses Support Services-Direct Labor</v>
          </cell>
          <cell r="X3352">
            <v>8000</v>
          </cell>
          <cell r="Y3352">
            <v>5000</v>
          </cell>
          <cell r="Z3352">
            <v>6000</v>
          </cell>
          <cell r="AA3352">
            <v>4000</v>
          </cell>
          <cell r="AB3352">
            <v>0</v>
          </cell>
          <cell r="AC3352">
            <v>0</v>
          </cell>
          <cell r="AD3352" t="str">
            <v>∆</v>
          </cell>
          <cell r="AE3352">
            <v>0</v>
          </cell>
        </row>
        <row r="3353">
          <cell r="W3353" t="str">
            <v>TOTAL : OPERATIONS</v>
          </cell>
          <cell r="X3353">
            <v>19000</v>
          </cell>
          <cell r="Y3353">
            <v>14000</v>
          </cell>
          <cell r="Z3353">
            <v>14000</v>
          </cell>
          <cell r="AA3353">
            <v>12000</v>
          </cell>
          <cell r="AB3353">
            <v>0</v>
          </cell>
          <cell r="AC3353">
            <v>0</v>
          </cell>
          <cell r="AD3353" t="str">
            <v>∆</v>
          </cell>
          <cell r="AE3353">
            <v>0</v>
          </cell>
        </row>
        <row r="3354">
          <cell r="AB3354" t="str">
            <v/>
          </cell>
          <cell r="AC3354" t="str">
            <v/>
          </cell>
          <cell r="AD3354" t="str">
            <v>∆</v>
          </cell>
        </row>
        <row r="3355">
          <cell r="V3355" t="str">
            <v>[280] LMD : RECREATION &amp; COMMUNITY SERVICES : LMD/CFD</v>
          </cell>
        </row>
        <row r="3356">
          <cell r="V3356" t="str">
            <v>MISSION GARDENS LMD 00-2 : CHARGES FOR SERVICES</v>
          </cell>
          <cell r="AB3356" t="str">
            <v/>
          </cell>
          <cell r="AC3356" t="str">
            <v/>
          </cell>
          <cell r="AD3356" t="str">
            <v>∆</v>
          </cell>
        </row>
        <row r="3357">
          <cell r="V3357" t="str">
            <v>280.20.28.806-4560.02</v>
          </cell>
          <cell r="W3357" t="str">
            <v>Charges for Services-Parks LMD</v>
          </cell>
          <cell r="X3357">
            <v>13000</v>
          </cell>
          <cell r="Y3357">
            <v>13000</v>
          </cell>
          <cell r="Z3357">
            <v>15000</v>
          </cell>
          <cell r="AA3357">
            <v>0</v>
          </cell>
          <cell r="AB3357">
            <v>0</v>
          </cell>
          <cell r="AC3357">
            <v>0</v>
          </cell>
          <cell r="AD3357" t="str">
            <v>∆</v>
          </cell>
          <cell r="AE3357">
            <v>0</v>
          </cell>
        </row>
        <row r="3358">
          <cell r="W3358" t="str">
            <v>TOTAL : CHARGES FOR SERVICES</v>
          </cell>
          <cell r="X3358">
            <v>13000</v>
          </cell>
          <cell r="Y3358">
            <v>13000</v>
          </cell>
          <cell r="Z3358">
            <v>15000</v>
          </cell>
          <cell r="AA3358">
            <v>0</v>
          </cell>
          <cell r="AB3358">
            <v>0</v>
          </cell>
          <cell r="AC3358">
            <v>0</v>
          </cell>
          <cell r="AD3358" t="str">
            <v>∆</v>
          </cell>
          <cell r="AE3358">
            <v>0</v>
          </cell>
        </row>
        <row r="3359">
          <cell r="AB3359" t="str">
            <v/>
          </cell>
          <cell r="AC3359" t="str">
            <v/>
          </cell>
          <cell r="AD3359" t="str">
            <v>∆</v>
          </cell>
        </row>
        <row r="3360">
          <cell r="V3360" t="str">
            <v>[280] LMD : RECREATION &amp; COMMUNITY SERVICES : LMD/CFD</v>
          </cell>
        </row>
        <row r="3361">
          <cell r="V3361" t="str">
            <v>MISSION GARDENS LMD 00-2 : PERSONNEL</v>
          </cell>
          <cell r="AB3361" t="str">
            <v/>
          </cell>
          <cell r="AC3361" t="str">
            <v/>
          </cell>
          <cell r="AD3361" t="str">
            <v>∆</v>
          </cell>
        </row>
        <row r="3362">
          <cell r="V3362" t="str">
            <v>280.20.28.806-5000.01</v>
          </cell>
          <cell r="W3362" t="str">
            <v>Salaries Regular</v>
          </cell>
          <cell r="X3362">
            <v>0</v>
          </cell>
          <cell r="Y3362">
            <v>0</v>
          </cell>
          <cell r="Z3362">
            <v>0</v>
          </cell>
          <cell r="AA3362">
            <v>1000</v>
          </cell>
          <cell r="AB3362">
            <v>0</v>
          </cell>
          <cell r="AC3362">
            <v>0</v>
          </cell>
          <cell r="AD3362" t="str">
            <v>∆</v>
          </cell>
          <cell r="AE3362">
            <v>0</v>
          </cell>
        </row>
        <row r="3363">
          <cell r="V3363" t="str">
            <v>280.20.28.806-5100.11</v>
          </cell>
          <cell r="W3363" t="str">
            <v>Benefits Medicare</v>
          </cell>
          <cell r="X3363">
            <v>0</v>
          </cell>
          <cell r="Y3363">
            <v>0</v>
          </cell>
          <cell r="Z3363">
            <v>0</v>
          </cell>
          <cell r="AA3363">
            <v>0</v>
          </cell>
          <cell r="AB3363">
            <v>0</v>
          </cell>
          <cell r="AC3363">
            <v>0</v>
          </cell>
          <cell r="AD3363" t="str">
            <v>∆</v>
          </cell>
          <cell r="AE3363">
            <v>0</v>
          </cell>
        </row>
        <row r="3364">
          <cell r="W3364" t="str">
            <v>TOTAL : PERSONNEL</v>
          </cell>
          <cell r="X3364">
            <v>0</v>
          </cell>
          <cell r="Y3364">
            <v>0</v>
          </cell>
          <cell r="Z3364">
            <v>0</v>
          </cell>
          <cell r="AA3364">
            <v>1000</v>
          </cell>
          <cell r="AB3364">
            <v>0</v>
          </cell>
          <cell r="AC3364">
            <v>0</v>
          </cell>
          <cell r="AD3364" t="str">
            <v>∆</v>
          </cell>
          <cell r="AE3364">
            <v>0</v>
          </cell>
        </row>
        <row r="3365">
          <cell r="AB3365" t="str">
            <v/>
          </cell>
          <cell r="AC3365" t="str">
            <v/>
          </cell>
          <cell r="AD3365" t="str">
            <v>∆</v>
          </cell>
        </row>
        <row r="3366">
          <cell r="V3366" t="str">
            <v>[280] LMD : RECREATION &amp; COMMUNITY SERVICES : LMD/CFD</v>
          </cell>
        </row>
        <row r="3367">
          <cell r="V3367" t="str">
            <v>MISSION GARDENS LMD 00-2 : OPERATIONS</v>
          </cell>
          <cell r="AB3367" t="str">
            <v/>
          </cell>
          <cell r="AC3367" t="str">
            <v/>
          </cell>
          <cell r="AD3367" t="str">
            <v>∆</v>
          </cell>
        </row>
        <row r="3368">
          <cell r="V3368" t="str">
            <v>280.20.28.806-6000.10</v>
          </cell>
          <cell r="W3368" t="str">
            <v>Professional Services Consultant</v>
          </cell>
          <cell r="X3368">
            <v>1000</v>
          </cell>
          <cell r="Y3368">
            <v>1000</v>
          </cell>
          <cell r="Z3368">
            <v>1000</v>
          </cell>
          <cell r="AA3368">
            <v>1000</v>
          </cell>
          <cell r="AB3368">
            <v>0</v>
          </cell>
          <cell r="AC3368">
            <v>0</v>
          </cell>
          <cell r="AD3368" t="str">
            <v>∆</v>
          </cell>
          <cell r="AE3368">
            <v>0</v>
          </cell>
        </row>
        <row r="3369">
          <cell r="V3369" t="str">
            <v>280.20.28.806-6000.11</v>
          </cell>
          <cell r="W3369" t="str">
            <v>Professional Services County Admin Fee</v>
          </cell>
          <cell r="X3369">
            <v>0</v>
          </cell>
          <cell r="Y3369">
            <v>0</v>
          </cell>
          <cell r="Z3369">
            <v>0</v>
          </cell>
          <cell r="AA3369">
            <v>0</v>
          </cell>
          <cell r="AB3369">
            <v>0</v>
          </cell>
          <cell r="AC3369">
            <v>0</v>
          </cell>
          <cell r="AD3369" t="str">
            <v>∆</v>
          </cell>
          <cell r="AE3369">
            <v>0</v>
          </cell>
        </row>
        <row r="3370">
          <cell r="V3370" t="str">
            <v>280.20.28.806-6100.01</v>
          </cell>
          <cell r="W3370" t="str">
            <v>Utilities Electric</v>
          </cell>
          <cell r="X3370">
            <v>0</v>
          </cell>
          <cell r="Y3370">
            <v>0</v>
          </cell>
          <cell r="Z3370">
            <v>0</v>
          </cell>
          <cell r="AA3370">
            <v>0</v>
          </cell>
          <cell r="AB3370">
            <v>0</v>
          </cell>
          <cell r="AC3370">
            <v>0</v>
          </cell>
          <cell r="AD3370" t="str">
            <v>∆</v>
          </cell>
          <cell r="AE3370">
            <v>0</v>
          </cell>
        </row>
        <row r="3371">
          <cell r="V3371" t="str">
            <v>280.20.28.806-6100.04</v>
          </cell>
          <cell r="W3371" t="str">
            <v>Utilities Water</v>
          </cell>
          <cell r="X3371">
            <v>1000</v>
          </cell>
          <cell r="Y3371">
            <v>1000</v>
          </cell>
          <cell r="Z3371">
            <v>1000</v>
          </cell>
          <cell r="AA3371">
            <v>1000</v>
          </cell>
          <cell r="AB3371">
            <v>0</v>
          </cell>
          <cell r="AC3371">
            <v>0</v>
          </cell>
          <cell r="AD3371" t="str">
            <v>∆</v>
          </cell>
          <cell r="AE3371">
            <v>0</v>
          </cell>
        </row>
        <row r="3372">
          <cell r="V3372" t="str">
            <v>280.20.28.806-6240.05</v>
          </cell>
          <cell r="W3372" t="str">
            <v>Supplies-Parks Landscape Maintenance</v>
          </cell>
          <cell r="X3372">
            <v>0</v>
          </cell>
          <cell r="Y3372">
            <v>0</v>
          </cell>
          <cell r="Z3372">
            <v>0</v>
          </cell>
          <cell r="AA3372">
            <v>0</v>
          </cell>
          <cell r="AB3372">
            <v>0</v>
          </cell>
          <cell r="AC3372">
            <v>0</v>
          </cell>
          <cell r="AD3372" t="str">
            <v>∆</v>
          </cell>
          <cell r="AE3372">
            <v>0</v>
          </cell>
        </row>
        <row r="3373">
          <cell r="V3373" t="str">
            <v>280.20.28.806-6400.03</v>
          </cell>
          <cell r="W3373" t="str">
            <v>Repairs &amp; Maintenance Major Repair &amp; Contingency</v>
          </cell>
          <cell r="X3373">
            <v>0</v>
          </cell>
          <cell r="Y3373">
            <v>0</v>
          </cell>
          <cell r="Z3373">
            <v>0</v>
          </cell>
          <cell r="AA3373">
            <v>0</v>
          </cell>
          <cell r="AB3373">
            <v>0</v>
          </cell>
          <cell r="AC3373">
            <v>0</v>
          </cell>
          <cell r="AD3373" t="str">
            <v>∆</v>
          </cell>
          <cell r="AE3373">
            <v>0</v>
          </cell>
        </row>
        <row r="3374">
          <cell r="V3374" t="str">
            <v>280.20.28.806-6600.05</v>
          </cell>
          <cell r="W3374" t="str">
            <v>Administrative Expenses Public/Legal Advertisement</v>
          </cell>
          <cell r="X3374">
            <v>0</v>
          </cell>
          <cell r="Y3374">
            <v>0</v>
          </cell>
          <cell r="Z3374">
            <v>0</v>
          </cell>
          <cell r="AA3374">
            <v>0</v>
          </cell>
          <cell r="AB3374">
            <v>0</v>
          </cell>
          <cell r="AC3374">
            <v>0</v>
          </cell>
          <cell r="AD3374" t="str">
            <v>∆</v>
          </cell>
          <cell r="AE3374">
            <v>0</v>
          </cell>
        </row>
        <row r="3375">
          <cell r="V3375" t="str">
            <v>280.20.28.806-6600.25</v>
          </cell>
          <cell r="W3375" t="str">
            <v>Administrative Expenses Support Services-Indirect Labor</v>
          </cell>
          <cell r="X3375">
            <v>5000</v>
          </cell>
          <cell r="Y3375">
            <v>5000</v>
          </cell>
          <cell r="Z3375">
            <v>5000</v>
          </cell>
          <cell r="AA3375">
            <v>5000</v>
          </cell>
          <cell r="AB3375">
            <v>0</v>
          </cell>
          <cell r="AC3375">
            <v>0</v>
          </cell>
          <cell r="AD3375" t="str">
            <v>∆</v>
          </cell>
          <cell r="AE3375">
            <v>0</v>
          </cell>
        </row>
        <row r="3376">
          <cell r="V3376" t="str">
            <v>280.20.28.806-6600.27</v>
          </cell>
          <cell r="W3376" t="str">
            <v>Administrative Expenses Support Services-Direct Labor</v>
          </cell>
          <cell r="X3376">
            <v>2000</v>
          </cell>
          <cell r="Y3376">
            <v>3000</v>
          </cell>
          <cell r="Z3376">
            <v>2000</v>
          </cell>
          <cell r="AA3376">
            <v>2000</v>
          </cell>
          <cell r="AB3376">
            <v>0</v>
          </cell>
          <cell r="AC3376">
            <v>0</v>
          </cell>
          <cell r="AD3376" t="str">
            <v>∆</v>
          </cell>
          <cell r="AE3376">
            <v>0</v>
          </cell>
        </row>
        <row r="3377">
          <cell r="W3377" t="str">
            <v>TOTAL : OPERATIONS</v>
          </cell>
          <cell r="X3377">
            <v>9000</v>
          </cell>
          <cell r="Y3377">
            <v>10000</v>
          </cell>
          <cell r="Z3377">
            <v>9000</v>
          </cell>
          <cell r="AA3377">
            <v>9000</v>
          </cell>
          <cell r="AB3377">
            <v>0</v>
          </cell>
          <cell r="AC3377">
            <v>0</v>
          </cell>
          <cell r="AD3377" t="str">
            <v>∆</v>
          </cell>
          <cell r="AE3377">
            <v>0</v>
          </cell>
        </row>
        <row r="3378">
          <cell r="AB3378" t="str">
            <v/>
          </cell>
          <cell r="AC3378" t="str">
            <v/>
          </cell>
          <cell r="AD3378" t="str">
            <v>∆</v>
          </cell>
        </row>
        <row r="3379">
          <cell r="V3379" t="str">
            <v>[280] LMD : RECREATION &amp; COMMUNITY SERVICES : LMD/CFD</v>
          </cell>
        </row>
        <row r="3380">
          <cell r="V3380" t="str">
            <v>WOODWARD PARK LMD 00-3 : CHARGES FOR SERVICES</v>
          </cell>
          <cell r="AB3380" t="str">
            <v/>
          </cell>
          <cell r="AC3380" t="str">
            <v/>
          </cell>
          <cell r="AD3380" t="str">
            <v>∆</v>
          </cell>
        </row>
        <row r="3381">
          <cell r="V3381" t="str">
            <v>280.20.28.807-4560.02</v>
          </cell>
          <cell r="W3381" t="str">
            <v>Charges for Services-Parks LMD</v>
          </cell>
          <cell r="X3381">
            <v>10000</v>
          </cell>
          <cell r="Y3381">
            <v>8000</v>
          </cell>
          <cell r="Z3381">
            <v>9000</v>
          </cell>
          <cell r="AA3381">
            <v>0</v>
          </cell>
          <cell r="AB3381">
            <v>0</v>
          </cell>
          <cell r="AC3381">
            <v>0</v>
          </cell>
          <cell r="AD3381" t="str">
            <v>∆</v>
          </cell>
          <cell r="AE3381">
            <v>0</v>
          </cell>
        </row>
        <row r="3382">
          <cell r="W3382" t="str">
            <v>TOTAL : CHARGES FOR SERVICES</v>
          </cell>
          <cell r="X3382">
            <v>10000</v>
          </cell>
          <cell r="Y3382">
            <v>8000</v>
          </cell>
          <cell r="Z3382">
            <v>9000</v>
          </cell>
          <cell r="AA3382">
            <v>0</v>
          </cell>
          <cell r="AB3382">
            <v>0</v>
          </cell>
          <cell r="AC3382">
            <v>0</v>
          </cell>
          <cell r="AD3382" t="str">
            <v>∆</v>
          </cell>
          <cell r="AE3382">
            <v>0</v>
          </cell>
        </row>
        <row r="3383">
          <cell r="AB3383" t="str">
            <v/>
          </cell>
          <cell r="AC3383" t="str">
            <v/>
          </cell>
          <cell r="AD3383" t="str">
            <v>∆</v>
          </cell>
        </row>
        <row r="3384">
          <cell r="V3384" t="str">
            <v>[280] LMD : RECREATION &amp; COMMUNITY SERVICES : LMD/CFD</v>
          </cell>
        </row>
        <row r="3385">
          <cell r="V3385" t="str">
            <v>WOODWARD PARK LMD 00-3 : PERSONNEL</v>
          </cell>
          <cell r="AB3385" t="str">
            <v/>
          </cell>
          <cell r="AC3385" t="str">
            <v/>
          </cell>
          <cell r="AD3385" t="str">
            <v>∆</v>
          </cell>
        </row>
        <row r="3386">
          <cell r="V3386" t="str">
            <v>280.20.28.807-5000.01</v>
          </cell>
          <cell r="W3386" t="str">
            <v>Salaries Regular</v>
          </cell>
          <cell r="X3386">
            <v>0</v>
          </cell>
          <cell r="Y3386">
            <v>0</v>
          </cell>
          <cell r="Z3386">
            <v>0</v>
          </cell>
          <cell r="AA3386">
            <v>0</v>
          </cell>
          <cell r="AB3386">
            <v>0</v>
          </cell>
          <cell r="AC3386">
            <v>0</v>
          </cell>
          <cell r="AD3386" t="str">
            <v>∆</v>
          </cell>
          <cell r="AE3386">
            <v>0</v>
          </cell>
        </row>
        <row r="3387">
          <cell r="V3387" t="str">
            <v>280.20.28.807-5100.11</v>
          </cell>
          <cell r="W3387" t="str">
            <v>Benefits Medicare</v>
          </cell>
          <cell r="X3387">
            <v>0</v>
          </cell>
          <cell r="Y3387">
            <v>0</v>
          </cell>
          <cell r="Z3387">
            <v>0</v>
          </cell>
          <cell r="AA3387">
            <v>0</v>
          </cell>
          <cell r="AB3387">
            <v>0</v>
          </cell>
          <cell r="AC3387">
            <v>0</v>
          </cell>
          <cell r="AD3387" t="str">
            <v>∆</v>
          </cell>
          <cell r="AE3387">
            <v>0</v>
          </cell>
        </row>
        <row r="3388">
          <cell r="W3388" t="str">
            <v>TOTAL : PERSONNEL</v>
          </cell>
          <cell r="X3388">
            <v>0</v>
          </cell>
          <cell r="Y3388">
            <v>0</v>
          </cell>
          <cell r="Z3388">
            <v>0</v>
          </cell>
          <cell r="AA3388">
            <v>0</v>
          </cell>
          <cell r="AB3388">
            <v>0</v>
          </cell>
          <cell r="AC3388">
            <v>0</v>
          </cell>
          <cell r="AD3388" t="str">
            <v>∆</v>
          </cell>
          <cell r="AE3388">
            <v>0</v>
          </cell>
        </row>
        <row r="3389">
          <cell r="AB3389" t="str">
            <v/>
          </cell>
          <cell r="AC3389" t="str">
            <v/>
          </cell>
          <cell r="AD3389" t="str">
            <v>∆</v>
          </cell>
        </row>
        <row r="3390">
          <cell r="V3390" t="str">
            <v>[280] LMD : RECREATION &amp; COMMUNITY SERVICES : LMD/CFD</v>
          </cell>
        </row>
        <row r="3391">
          <cell r="V3391" t="str">
            <v>WOODWARD PARK LMD 00-3 : OPERATIONS</v>
          </cell>
          <cell r="AB3391" t="str">
            <v/>
          </cell>
          <cell r="AC3391" t="str">
            <v/>
          </cell>
          <cell r="AD3391" t="str">
            <v>∆</v>
          </cell>
        </row>
        <row r="3392">
          <cell r="V3392" t="str">
            <v>280.20.28.807-6000.10</v>
          </cell>
          <cell r="W3392" t="str">
            <v>Professional Services Consultant</v>
          </cell>
          <cell r="X3392">
            <v>1000</v>
          </cell>
          <cell r="Y3392">
            <v>2000</v>
          </cell>
          <cell r="Z3392">
            <v>2000</v>
          </cell>
          <cell r="AA3392">
            <v>2000</v>
          </cell>
          <cell r="AB3392">
            <v>0</v>
          </cell>
          <cell r="AC3392">
            <v>0</v>
          </cell>
          <cell r="AD3392" t="str">
            <v>∆</v>
          </cell>
          <cell r="AE3392">
            <v>0</v>
          </cell>
        </row>
        <row r="3393">
          <cell r="V3393" t="str">
            <v>280.20.28.807-6000.11</v>
          </cell>
          <cell r="W3393" t="str">
            <v>Professional Services County Admin Fee</v>
          </cell>
          <cell r="X3393">
            <v>0</v>
          </cell>
          <cell r="Y3393">
            <v>0</v>
          </cell>
          <cell r="Z3393">
            <v>0</v>
          </cell>
          <cell r="AA3393">
            <v>0</v>
          </cell>
          <cell r="AB3393">
            <v>0</v>
          </cell>
          <cell r="AC3393">
            <v>0</v>
          </cell>
          <cell r="AD3393" t="str">
            <v>∆</v>
          </cell>
          <cell r="AE3393">
            <v>0</v>
          </cell>
        </row>
        <row r="3394">
          <cell r="V3394" t="str">
            <v>280.20.28.807-6100.01</v>
          </cell>
          <cell r="W3394" t="str">
            <v>Utilities Electric</v>
          </cell>
          <cell r="X3394">
            <v>0</v>
          </cell>
          <cell r="Y3394">
            <v>0</v>
          </cell>
          <cell r="Z3394">
            <v>0</v>
          </cell>
          <cell r="AA3394">
            <v>0</v>
          </cell>
          <cell r="AB3394">
            <v>0</v>
          </cell>
          <cell r="AC3394">
            <v>0</v>
          </cell>
          <cell r="AD3394" t="str">
            <v>∆</v>
          </cell>
          <cell r="AE3394">
            <v>0</v>
          </cell>
        </row>
        <row r="3395">
          <cell r="V3395" t="str">
            <v>280.20.28.807-6100.04</v>
          </cell>
          <cell r="W3395" t="str">
            <v>Utilities Water</v>
          </cell>
          <cell r="X3395">
            <v>1000</v>
          </cell>
          <cell r="Y3395">
            <v>1000</v>
          </cell>
          <cell r="Z3395">
            <v>1000</v>
          </cell>
          <cell r="AA3395">
            <v>1000</v>
          </cell>
          <cell r="AB3395">
            <v>0</v>
          </cell>
          <cell r="AC3395">
            <v>0</v>
          </cell>
          <cell r="AD3395" t="str">
            <v>∆</v>
          </cell>
          <cell r="AE3395">
            <v>0</v>
          </cell>
        </row>
        <row r="3396">
          <cell r="V3396" t="str">
            <v>280.20.28.807-6240.05</v>
          </cell>
          <cell r="W3396" t="str">
            <v>Supplies-Parks Landscape Maintenance</v>
          </cell>
          <cell r="X3396">
            <v>0</v>
          </cell>
          <cell r="Y3396">
            <v>0</v>
          </cell>
          <cell r="Z3396">
            <v>0</v>
          </cell>
          <cell r="AA3396">
            <v>0</v>
          </cell>
          <cell r="AB3396">
            <v>0</v>
          </cell>
          <cell r="AC3396">
            <v>0</v>
          </cell>
          <cell r="AD3396" t="str">
            <v>∆</v>
          </cell>
          <cell r="AE3396">
            <v>0</v>
          </cell>
        </row>
        <row r="3397">
          <cell r="V3397" t="str">
            <v>280.20.28.807-6400.03</v>
          </cell>
          <cell r="W3397" t="str">
            <v>Repairs &amp; Maintenance Major Repair &amp; Contingency</v>
          </cell>
          <cell r="X3397">
            <v>0</v>
          </cell>
          <cell r="Y3397">
            <v>0</v>
          </cell>
          <cell r="Z3397">
            <v>0</v>
          </cell>
          <cell r="AA3397">
            <v>0</v>
          </cell>
          <cell r="AB3397">
            <v>0</v>
          </cell>
          <cell r="AC3397">
            <v>0</v>
          </cell>
          <cell r="AD3397" t="str">
            <v>∆</v>
          </cell>
          <cell r="AE3397">
            <v>0</v>
          </cell>
        </row>
        <row r="3398">
          <cell r="V3398" t="str">
            <v>280.20.28.807-6600.05</v>
          </cell>
          <cell r="W3398" t="str">
            <v>Administrative Expenses Public/Legal Advertisement</v>
          </cell>
          <cell r="X3398">
            <v>0</v>
          </cell>
          <cell r="Y3398">
            <v>0</v>
          </cell>
          <cell r="Z3398">
            <v>0</v>
          </cell>
          <cell r="AA3398">
            <v>0</v>
          </cell>
          <cell r="AB3398">
            <v>0</v>
          </cell>
          <cell r="AC3398">
            <v>0</v>
          </cell>
          <cell r="AD3398" t="str">
            <v>∆</v>
          </cell>
          <cell r="AE3398">
            <v>0</v>
          </cell>
        </row>
        <row r="3399">
          <cell r="V3399" t="str">
            <v>280.20.28.807-6600.25</v>
          </cell>
          <cell r="W3399" t="str">
            <v>Administrative Expenses Support Services-Indirect Labor</v>
          </cell>
          <cell r="X3399">
            <v>5000</v>
          </cell>
          <cell r="Y3399">
            <v>5000</v>
          </cell>
          <cell r="Z3399">
            <v>5000</v>
          </cell>
          <cell r="AA3399">
            <v>5000</v>
          </cell>
          <cell r="AB3399">
            <v>0</v>
          </cell>
          <cell r="AC3399">
            <v>0</v>
          </cell>
          <cell r="AD3399" t="str">
            <v>∆</v>
          </cell>
          <cell r="AE3399">
            <v>0</v>
          </cell>
        </row>
        <row r="3400">
          <cell r="V3400" t="str">
            <v>280.20.28.807-6600.27</v>
          </cell>
          <cell r="W3400" t="str">
            <v>Administrative Expenses Support Services-Direct Labor</v>
          </cell>
          <cell r="X3400">
            <v>1000</v>
          </cell>
          <cell r="Y3400">
            <v>1000</v>
          </cell>
          <cell r="Z3400">
            <v>1000</v>
          </cell>
          <cell r="AA3400">
            <v>1000</v>
          </cell>
          <cell r="AB3400">
            <v>0</v>
          </cell>
          <cell r="AC3400">
            <v>0</v>
          </cell>
          <cell r="AD3400" t="str">
            <v>∆</v>
          </cell>
          <cell r="AE3400">
            <v>0</v>
          </cell>
        </row>
        <row r="3401">
          <cell r="W3401" t="str">
            <v>TOTAL : OPERATIONS</v>
          </cell>
          <cell r="X3401">
            <v>8000</v>
          </cell>
          <cell r="Y3401">
            <v>9000</v>
          </cell>
          <cell r="Z3401">
            <v>9000</v>
          </cell>
          <cell r="AA3401">
            <v>9000</v>
          </cell>
          <cell r="AB3401">
            <v>0</v>
          </cell>
          <cell r="AC3401">
            <v>0</v>
          </cell>
          <cell r="AD3401" t="str">
            <v>∆</v>
          </cell>
          <cell r="AE3401">
            <v>0</v>
          </cell>
        </row>
        <row r="3402">
          <cell r="AB3402" t="str">
            <v/>
          </cell>
          <cell r="AC3402" t="str">
            <v/>
          </cell>
          <cell r="AD3402" t="str">
            <v>∆</v>
          </cell>
        </row>
        <row r="3403">
          <cell r="V3403" t="str">
            <v>[280] LMD : RECREATION &amp; COMMUNITY SERVICES : LMD/CFD</v>
          </cell>
        </row>
        <row r="3404">
          <cell r="V3404" t="str">
            <v>BIANCHI RANCH 1 &amp; 2 LMD 00-4 : CHARGES FOR SERVICES</v>
          </cell>
          <cell r="AB3404" t="str">
            <v/>
          </cell>
          <cell r="AC3404" t="str">
            <v/>
          </cell>
          <cell r="AD3404" t="str">
            <v>∆</v>
          </cell>
        </row>
        <row r="3405">
          <cell r="V3405" t="str">
            <v>280.20.28.808-4560.02</v>
          </cell>
          <cell r="W3405" t="str">
            <v>Charges for Services-Parks LMD</v>
          </cell>
          <cell r="X3405">
            <v>26000</v>
          </cell>
          <cell r="Y3405">
            <v>16000</v>
          </cell>
          <cell r="Z3405">
            <v>25000</v>
          </cell>
          <cell r="AA3405">
            <v>0</v>
          </cell>
          <cell r="AB3405">
            <v>0</v>
          </cell>
          <cell r="AC3405">
            <v>0</v>
          </cell>
          <cell r="AD3405" t="str">
            <v>∆</v>
          </cell>
          <cell r="AE3405">
            <v>0</v>
          </cell>
        </row>
        <row r="3406">
          <cell r="W3406" t="str">
            <v>TOTAL : CHARGES FOR SERVICES</v>
          </cell>
          <cell r="X3406">
            <v>26000</v>
          </cell>
          <cell r="Y3406">
            <v>16000</v>
          </cell>
          <cell r="Z3406">
            <v>25000</v>
          </cell>
          <cell r="AA3406">
            <v>0</v>
          </cell>
          <cell r="AB3406">
            <v>0</v>
          </cell>
          <cell r="AC3406">
            <v>0</v>
          </cell>
          <cell r="AD3406" t="str">
            <v>∆</v>
          </cell>
          <cell r="AE3406">
            <v>0</v>
          </cell>
        </row>
        <row r="3407">
          <cell r="AB3407" t="str">
            <v/>
          </cell>
          <cell r="AC3407" t="str">
            <v/>
          </cell>
          <cell r="AD3407" t="str">
            <v>∆</v>
          </cell>
        </row>
        <row r="3408">
          <cell r="V3408" t="str">
            <v>[280] LMD : RECREATION &amp; COMMUNITY SERVICES : LMD/CFD</v>
          </cell>
        </row>
        <row r="3409">
          <cell r="V3409" t="str">
            <v>BIANCHI RANCH 1 &amp; 2 LMD 00-4 : PERSONNEL</v>
          </cell>
          <cell r="AB3409" t="str">
            <v/>
          </cell>
          <cell r="AC3409" t="str">
            <v/>
          </cell>
          <cell r="AD3409" t="str">
            <v>∆</v>
          </cell>
        </row>
        <row r="3410">
          <cell r="V3410" t="str">
            <v>280.20.28.808-5100.11</v>
          </cell>
          <cell r="W3410" t="str">
            <v>Benefits Medicare</v>
          </cell>
          <cell r="X3410">
            <v>0</v>
          </cell>
          <cell r="Y3410">
            <v>0</v>
          </cell>
          <cell r="Z3410">
            <v>0</v>
          </cell>
          <cell r="AA3410">
            <v>0</v>
          </cell>
          <cell r="AB3410">
            <v>0</v>
          </cell>
          <cell r="AC3410">
            <v>0</v>
          </cell>
          <cell r="AD3410" t="str">
            <v>∆</v>
          </cell>
          <cell r="AE3410">
            <v>0</v>
          </cell>
        </row>
        <row r="3411">
          <cell r="W3411" t="str">
            <v>TOTAL : PERSONNEL</v>
          </cell>
          <cell r="X3411">
            <v>0</v>
          </cell>
          <cell r="Y3411">
            <v>0</v>
          </cell>
          <cell r="Z3411">
            <v>0</v>
          </cell>
          <cell r="AA3411">
            <v>0</v>
          </cell>
          <cell r="AB3411">
            <v>0</v>
          </cell>
          <cell r="AC3411">
            <v>0</v>
          </cell>
          <cell r="AD3411" t="str">
            <v>∆</v>
          </cell>
          <cell r="AE3411">
            <v>0</v>
          </cell>
        </row>
        <row r="3412">
          <cell r="AB3412" t="str">
            <v/>
          </cell>
          <cell r="AC3412" t="str">
            <v/>
          </cell>
          <cell r="AD3412" t="str">
            <v>∆</v>
          </cell>
        </row>
        <row r="3413">
          <cell r="V3413" t="str">
            <v>[280] LMD : RECREATION &amp; COMMUNITY SERVICES : LMD/CFD</v>
          </cell>
        </row>
        <row r="3414">
          <cell r="V3414" t="str">
            <v>BIANCHI RANCH 1 &amp; 2 LMD 00-4 : OPERATIONS</v>
          </cell>
          <cell r="AB3414" t="str">
            <v/>
          </cell>
          <cell r="AC3414" t="str">
            <v/>
          </cell>
          <cell r="AD3414" t="str">
            <v>∆</v>
          </cell>
        </row>
        <row r="3415">
          <cell r="V3415" t="str">
            <v>280.20.28.808-6000.10</v>
          </cell>
          <cell r="W3415" t="str">
            <v>Professional Services Consultant</v>
          </cell>
          <cell r="X3415">
            <v>1000</v>
          </cell>
          <cell r="Y3415">
            <v>1000</v>
          </cell>
          <cell r="Z3415">
            <v>1000</v>
          </cell>
          <cell r="AA3415">
            <v>1000</v>
          </cell>
          <cell r="AB3415">
            <v>0</v>
          </cell>
          <cell r="AC3415">
            <v>0</v>
          </cell>
          <cell r="AD3415" t="str">
            <v>∆</v>
          </cell>
          <cell r="AE3415">
            <v>0</v>
          </cell>
        </row>
        <row r="3416">
          <cell r="V3416" t="str">
            <v>280.20.28.808-6000.11</v>
          </cell>
          <cell r="W3416" t="str">
            <v>Professional Services County Admin Fee</v>
          </cell>
          <cell r="X3416">
            <v>0</v>
          </cell>
          <cell r="Y3416">
            <v>0</v>
          </cell>
          <cell r="Z3416">
            <v>0</v>
          </cell>
          <cell r="AA3416">
            <v>0</v>
          </cell>
          <cell r="AB3416">
            <v>0</v>
          </cell>
          <cell r="AC3416">
            <v>0</v>
          </cell>
          <cell r="AD3416" t="str">
            <v>∆</v>
          </cell>
          <cell r="AE3416">
            <v>0</v>
          </cell>
        </row>
        <row r="3417">
          <cell r="V3417" t="str">
            <v>280.20.28.808-6100.01</v>
          </cell>
          <cell r="W3417" t="str">
            <v>Utilities Electric</v>
          </cell>
          <cell r="X3417">
            <v>0</v>
          </cell>
          <cell r="Y3417">
            <v>0</v>
          </cell>
          <cell r="Z3417">
            <v>0</v>
          </cell>
          <cell r="AA3417">
            <v>0</v>
          </cell>
          <cell r="AB3417">
            <v>0</v>
          </cell>
          <cell r="AC3417">
            <v>0</v>
          </cell>
          <cell r="AD3417" t="str">
            <v>∆</v>
          </cell>
          <cell r="AE3417">
            <v>0</v>
          </cell>
        </row>
        <row r="3418">
          <cell r="V3418" t="str">
            <v>280.20.28.808-6100.04</v>
          </cell>
          <cell r="W3418" t="str">
            <v>Utilities Water</v>
          </cell>
          <cell r="X3418">
            <v>2000</v>
          </cell>
          <cell r="Y3418">
            <v>2000</v>
          </cell>
          <cell r="Z3418">
            <v>2000</v>
          </cell>
          <cell r="AA3418">
            <v>2000</v>
          </cell>
          <cell r="AB3418">
            <v>0</v>
          </cell>
          <cell r="AC3418">
            <v>0</v>
          </cell>
          <cell r="AD3418" t="str">
            <v>∆</v>
          </cell>
          <cell r="AE3418">
            <v>0</v>
          </cell>
        </row>
        <row r="3419">
          <cell r="V3419" t="str">
            <v>280.20.28.808-6240.05</v>
          </cell>
          <cell r="W3419" t="str">
            <v>Supplies-Parks Landscape Maintenance</v>
          </cell>
          <cell r="X3419">
            <v>3000</v>
          </cell>
          <cell r="Y3419">
            <v>3000</v>
          </cell>
          <cell r="Z3419">
            <v>2000</v>
          </cell>
          <cell r="AA3419">
            <v>2000</v>
          </cell>
          <cell r="AB3419">
            <v>0</v>
          </cell>
          <cell r="AC3419">
            <v>0</v>
          </cell>
          <cell r="AD3419" t="str">
            <v>∆</v>
          </cell>
          <cell r="AE3419">
            <v>0</v>
          </cell>
        </row>
        <row r="3420">
          <cell r="V3420" t="str">
            <v>280.20.28.808-6400.03</v>
          </cell>
          <cell r="W3420" t="str">
            <v>Repairs &amp; Maintenance Major Repair &amp; Contingency</v>
          </cell>
          <cell r="X3420">
            <v>3000</v>
          </cell>
          <cell r="Y3420">
            <v>0</v>
          </cell>
          <cell r="Z3420">
            <v>1000</v>
          </cell>
          <cell r="AA3420">
            <v>1000</v>
          </cell>
          <cell r="AB3420">
            <v>0</v>
          </cell>
          <cell r="AC3420">
            <v>0</v>
          </cell>
          <cell r="AD3420" t="str">
            <v>∆</v>
          </cell>
          <cell r="AE3420">
            <v>0</v>
          </cell>
        </row>
        <row r="3421">
          <cell r="V3421" t="str">
            <v>280.20.28.808-6600.05</v>
          </cell>
          <cell r="W3421" t="str">
            <v>Administrative Expenses Public/Legal Advertisement</v>
          </cell>
          <cell r="X3421">
            <v>0</v>
          </cell>
          <cell r="Y3421">
            <v>0</v>
          </cell>
          <cell r="Z3421">
            <v>0</v>
          </cell>
          <cell r="AA3421">
            <v>0</v>
          </cell>
          <cell r="AB3421">
            <v>0</v>
          </cell>
          <cell r="AC3421">
            <v>0</v>
          </cell>
          <cell r="AD3421" t="str">
            <v>∆</v>
          </cell>
          <cell r="AE3421">
            <v>0</v>
          </cell>
        </row>
        <row r="3422">
          <cell r="V3422" t="str">
            <v>280.20.28.808-6600.25</v>
          </cell>
          <cell r="W3422" t="str">
            <v>Administrative Expenses Support Services-Indirect Labor</v>
          </cell>
          <cell r="X3422">
            <v>5000</v>
          </cell>
          <cell r="Y3422">
            <v>5000</v>
          </cell>
          <cell r="Z3422">
            <v>5000</v>
          </cell>
          <cell r="AA3422">
            <v>5000</v>
          </cell>
          <cell r="AB3422">
            <v>0</v>
          </cell>
          <cell r="AC3422">
            <v>0</v>
          </cell>
          <cell r="AD3422" t="str">
            <v>∆</v>
          </cell>
          <cell r="AE3422">
            <v>0</v>
          </cell>
        </row>
        <row r="3423">
          <cell r="V3423" t="str">
            <v>280.20.28.808-6600.27</v>
          </cell>
          <cell r="W3423" t="str">
            <v>Administrative Expenses Support Services-Direct Labor</v>
          </cell>
          <cell r="X3423">
            <v>21000</v>
          </cell>
          <cell r="Y3423">
            <v>16000</v>
          </cell>
          <cell r="Z3423">
            <v>12000</v>
          </cell>
          <cell r="AA3423">
            <v>16000</v>
          </cell>
          <cell r="AB3423">
            <v>0</v>
          </cell>
          <cell r="AC3423">
            <v>0</v>
          </cell>
          <cell r="AD3423" t="str">
            <v>∆</v>
          </cell>
          <cell r="AE3423">
            <v>0</v>
          </cell>
        </row>
        <row r="3424">
          <cell r="W3424" t="str">
            <v>TOTAL : OPERATIONS</v>
          </cell>
          <cell r="X3424">
            <v>35000</v>
          </cell>
          <cell r="Y3424">
            <v>27000</v>
          </cell>
          <cell r="Z3424">
            <v>23000</v>
          </cell>
          <cell r="AA3424">
            <v>27000</v>
          </cell>
          <cell r="AB3424">
            <v>0</v>
          </cell>
          <cell r="AC3424">
            <v>0</v>
          </cell>
          <cell r="AD3424" t="str">
            <v>∆</v>
          </cell>
          <cell r="AE3424">
            <v>0</v>
          </cell>
        </row>
        <row r="3425">
          <cell r="AB3425" t="str">
            <v/>
          </cell>
          <cell r="AC3425" t="str">
            <v/>
          </cell>
          <cell r="AD3425" t="str">
            <v>∆</v>
          </cell>
        </row>
        <row r="3426">
          <cell r="V3426" t="str">
            <v>[280] LMD : RECREATION &amp; COMMUNITY SERVICES : LMD/CFD</v>
          </cell>
        </row>
        <row r="3427">
          <cell r="V3427" t="str">
            <v>SIERRA CREEK LMD 00-5 : CHARGES FOR SERVICES</v>
          </cell>
          <cell r="AB3427" t="str">
            <v/>
          </cell>
          <cell r="AC3427" t="str">
            <v/>
          </cell>
          <cell r="AD3427" t="str">
            <v>∆</v>
          </cell>
        </row>
        <row r="3428">
          <cell r="V3428" t="str">
            <v>280.20.28.809-4560.02</v>
          </cell>
          <cell r="W3428" t="str">
            <v>Charges for Services-Parks LMD</v>
          </cell>
          <cell r="X3428">
            <v>50000</v>
          </cell>
          <cell r="Y3428">
            <v>53000</v>
          </cell>
          <cell r="Z3428">
            <v>56000</v>
          </cell>
          <cell r="AA3428">
            <v>0</v>
          </cell>
          <cell r="AB3428">
            <v>0</v>
          </cell>
          <cell r="AC3428">
            <v>0</v>
          </cell>
          <cell r="AD3428" t="str">
            <v>∆</v>
          </cell>
          <cell r="AE3428">
            <v>0</v>
          </cell>
        </row>
        <row r="3429">
          <cell r="W3429" t="str">
            <v>TOTAL : CHARGES FOR SERVICES</v>
          </cell>
          <cell r="X3429">
            <v>50000</v>
          </cell>
          <cell r="Y3429">
            <v>53000</v>
          </cell>
          <cell r="Z3429">
            <v>56000</v>
          </cell>
          <cell r="AA3429">
            <v>0</v>
          </cell>
          <cell r="AB3429">
            <v>0</v>
          </cell>
          <cell r="AC3429">
            <v>0</v>
          </cell>
          <cell r="AD3429" t="str">
            <v>∆</v>
          </cell>
          <cell r="AE3429">
            <v>0</v>
          </cell>
        </row>
        <row r="3430">
          <cell r="AB3430" t="str">
            <v/>
          </cell>
          <cell r="AC3430" t="str">
            <v/>
          </cell>
          <cell r="AD3430" t="str">
            <v>∆</v>
          </cell>
        </row>
        <row r="3431">
          <cell r="V3431" t="str">
            <v>[280] LMD : RECREATION &amp; COMMUNITY SERVICES : LMD/CFD</v>
          </cell>
        </row>
        <row r="3432">
          <cell r="V3432" t="str">
            <v>SIERRA CREEK LMD 00-5 : PERSONNEL</v>
          </cell>
          <cell r="AB3432" t="str">
            <v/>
          </cell>
          <cell r="AC3432" t="str">
            <v/>
          </cell>
          <cell r="AD3432" t="str">
            <v>∆</v>
          </cell>
        </row>
        <row r="3433">
          <cell r="V3433" t="str">
            <v>280.20.28.809-5100.11</v>
          </cell>
          <cell r="W3433" t="str">
            <v>Benefits Medicare</v>
          </cell>
          <cell r="X3433">
            <v>0</v>
          </cell>
          <cell r="Y3433">
            <v>0</v>
          </cell>
          <cell r="Z3433">
            <v>0</v>
          </cell>
          <cell r="AA3433">
            <v>0</v>
          </cell>
          <cell r="AB3433">
            <v>0</v>
          </cell>
          <cell r="AC3433">
            <v>0</v>
          </cell>
          <cell r="AD3433" t="str">
            <v>∆</v>
          </cell>
          <cell r="AE3433">
            <v>0</v>
          </cell>
        </row>
        <row r="3434">
          <cell r="W3434" t="str">
            <v>TOTAL : PERSONNEL</v>
          </cell>
          <cell r="X3434">
            <v>0</v>
          </cell>
          <cell r="Y3434">
            <v>0</v>
          </cell>
          <cell r="Z3434">
            <v>0</v>
          </cell>
          <cell r="AA3434">
            <v>0</v>
          </cell>
          <cell r="AB3434">
            <v>0</v>
          </cell>
          <cell r="AC3434">
            <v>0</v>
          </cell>
          <cell r="AD3434" t="str">
            <v>∆</v>
          </cell>
          <cell r="AE3434">
            <v>0</v>
          </cell>
        </row>
        <row r="3435">
          <cell r="AB3435" t="str">
            <v/>
          </cell>
          <cell r="AC3435" t="str">
            <v/>
          </cell>
          <cell r="AD3435" t="str">
            <v>∆</v>
          </cell>
        </row>
        <row r="3436">
          <cell r="V3436" t="str">
            <v>[280] LMD : RECREATION &amp; COMMUNITY SERVICES : LMD/CFD</v>
          </cell>
        </row>
        <row r="3437">
          <cell r="V3437" t="str">
            <v>SIERRA CREEK LMD 00-5 : OPERATIONS</v>
          </cell>
          <cell r="AB3437" t="str">
            <v/>
          </cell>
          <cell r="AC3437" t="str">
            <v/>
          </cell>
          <cell r="AD3437" t="str">
            <v>∆</v>
          </cell>
        </row>
        <row r="3438">
          <cell r="V3438" t="str">
            <v>280.20.28.809-6000.10</v>
          </cell>
          <cell r="W3438" t="str">
            <v>Professional Services Consultant</v>
          </cell>
          <cell r="X3438">
            <v>0</v>
          </cell>
          <cell r="Y3438">
            <v>0</v>
          </cell>
          <cell r="Z3438">
            <v>1000</v>
          </cell>
          <cell r="AA3438">
            <v>1000</v>
          </cell>
          <cell r="AB3438">
            <v>0</v>
          </cell>
          <cell r="AC3438">
            <v>0</v>
          </cell>
          <cell r="AD3438" t="str">
            <v>∆</v>
          </cell>
          <cell r="AE3438">
            <v>0</v>
          </cell>
        </row>
        <row r="3439">
          <cell r="V3439" t="str">
            <v>280.20.28.809-6000.11</v>
          </cell>
          <cell r="W3439" t="str">
            <v>Professional Services County Admin Fee</v>
          </cell>
          <cell r="X3439">
            <v>0</v>
          </cell>
          <cell r="Y3439">
            <v>0</v>
          </cell>
          <cell r="Z3439">
            <v>0</v>
          </cell>
          <cell r="AA3439">
            <v>0</v>
          </cell>
          <cell r="AB3439">
            <v>0</v>
          </cell>
          <cell r="AC3439">
            <v>0</v>
          </cell>
          <cell r="AD3439" t="str">
            <v>∆</v>
          </cell>
          <cell r="AE3439">
            <v>0</v>
          </cell>
        </row>
        <row r="3440">
          <cell r="V3440" t="str">
            <v>280.20.28.809-6100.01</v>
          </cell>
          <cell r="W3440" t="str">
            <v>Utilities Electric</v>
          </cell>
          <cell r="X3440">
            <v>2000</v>
          </cell>
          <cell r="Y3440">
            <v>2000</v>
          </cell>
          <cell r="Z3440">
            <v>2000</v>
          </cell>
          <cell r="AA3440">
            <v>3000</v>
          </cell>
          <cell r="AB3440">
            <v>0</v>
          </cell>
          <cell r="AC3440">
            <v>0</v>
          </cell>
          <cell r="AD3440" t="str">
            <v>∆</v>
          </cell>
          <cell r="AE3440">
            <v>0</v>
          </cell>
        </row>
        <row r="3441">
          <cell r="V3441" t="str">
            <v>280.20.28.809-6100.04</v>
          </cell>
          <cell r="W3441" t="str">
            <v>Utilities Water</v>
          </cell>
          <cell r="X3441">
            <v>15000</v>
          </cell>
          <cell r="Y3441">
            <v>14000</v>
          </cell>
          <cell r="Z3441">
            <v>18000</v>
          </cell>
          <cell r="AA3441">
            <v>17000</v>
          </cell>
          <cell r="AB3441">
            <v>0</v>
          </cell>
          <cell r="AC3441">
            <v>0</v>
          </cell>
          <cell r="AD3441" t="str">
            <v>∆</v>
          </cell>
          <cell r="AE3441">
            <v>0</v>
          </cell>
        </row>
        <row r="3442">
          <cell r="V3442" t="str">
            <v>280.20.28.809-6240.05</v>
          </cell>
          <cell r="W3442" t="str">
            <v>Supplies-Parks Landscape Maintenance</v>
          </cell>
          <cell r="X3442">
            <v>4000</v>
          </cell>
          <cell r="Y3442">
            <v>3000</v>
          </cell>
          <cell r="Z3442">
            <v>3000</v>
          </cell>
          <cell r="AA3442">
            <v>3000</v>
          </cell>
          <cell r="AB3442">
            <v>0</v>
          </cell>
          <cell r="AC3442">
            <v>0</v>
          </cell>
          <cell r="AD3442" t="str">
            <v>∆</v>
          </cell>
          <cell r="AE3442">
            <v>0</v>
          </cell>
        </row>
        <row r="3443">
          <cell r="V3443" t="str">
            <v>280.20.28.809-6400.03</v>
          </cell>
          <cell r="W3443" t="str">
            <v>Repairs &amp; Maintenance Major Repair &amp; Contingency</v>
          </cell>
          <cell r="X3443">
            <v>2000</v>
          </cell>
          <cell r="Y3443">
            <v>0</v>
          </cell>
          <cell r="Z3443">
            <v>0</v>
          </cell>
          <cell r="AA3443">
            <v>1000</v>
          </cell>
          <cell r="AB3443">
            <v>0</v>
          </cell>
          <cell r="AC3443">
            <v>0</v>
          </cell>
          <cell r="AD3443" t="str">
            <v>∆</v>
          </cell>
          <cell r="AE3443">
            <v>0</v>
          </cell>
        </row>
        <row r="3444">
          <cell r="V3444" t="str">
            <v>280.20.28.809-6600.05</v>
          </cell>
          <cell r="W3444" t="str">
            <v>Administrative Expenses Public/Legal Advertisement</v>
          </cell>
          <cell r="X3444">
            <v>0</v>
          </cell>
          <cell r="Y3444">
            <v>0</v>
          </cell>
          <cell r="Z3444">
            <v>0</v>
          </cell>
          <cell r="AA3444">
            <v>0</v>
          </cell>
          <cell r="AB3444">
            <v>0</v>
          </cell>
          <cell r="AC3444">
            <v>0</v>
          </cell>
          <cell r="AD3444" t="str">
            <v>∆</v>
          </cell>
          <cell r="AE3444">
            <v>0</v>
          </cell>
        </row>
        <row r="3445">
          <cell r="V3445" t="str">
            <v>280.20.28.809-6600.25</v>
          </cell>
          <cell r="W3445" t="str">
            <v>Administrative Expenses Support Services-Indirect Labor</v>
          </cell>
          <cell r="X3445">
            <v>5000</v>
          </cell>
          <cell r="Y3445">
            <v>5000</v>
          </cell>
          <cell r="Z3445">
            <v>5000</v>
          </cell>
          <cell r="AA3445">
            <v>5000</v>
          </cell>
          <cell r="AB3445">
            <v>0</v>
          </cell>
          <cell r="AC3445">
            <v>0</v>
          </cell>
          <cell r="AD3445" t="str">
            <v>∆</v>
          </cell>
          <cell r="AE3445">
            <v>0</v>
          </cell>
        </row>
        <row r="3446">
          <cell r="V3446" t="str">
            <v>280.20.28.809-6600.27</v>
          </cell>
          <cell r="W3446" t="str">
            <v>Administrative Expenses Support Services-Direct Labor</v>
          </cell>
          <cell r="X3446">
            <v>30000</v>
          </cell>
          <cell r="Y3446">
            <v>25000</v>
          </cell>
          <cell r="Z3446">
            <v>25000</v>
          </cell>
          <cell r="AA3446">
            <v>21000</v>
          </cell>
          <cell r="AB3446">
            <v>0</v>
          </cell>
          <cell r="AC3446">
            <v>0</v>
          </cell>
          <cell r="AD3446" t="str">
            <v>∆</v>
          </cell>
          <cell r="AE3446">
            <v>0</v>
          </cell>
        </row>
        <row r="3447">
          <cell r="W3447" t="str">
            <v>TOTAL : OPERATIONS</v>
          </cell>
          <cell r="X3447">
            <v>58000</v>
          </cell>
          <cell r="Y3447">
            <v>49000</v>
          </cell>
          <cell r="Z3447">
            <v>54000</v>
          </cell>
          <cell r="AA3447">
            <v>51000</v>
          </cell>
          <cell r="AB3447">
            <v>0</v>
          </cell>
          <cell r="AC3447">
            <v>0</v>
          </cell>
          <cell r="AD3447" t="str">
            <v>∆</v>
          </cell>
          <cell r="AE3447">
            <v>0</v>
          </cell>
        </row>
        <row r="3448">
          <cell r="AB3448" t="str">
            <v/>
          </cell>
          <cell r="AC3448" t="str">
            <v/>
          </cell>
          <cell r="AD3448" t="str">
            <v>∆</v>
          </cell>
        </row>
        <row r="3449">
          <cell r="V3449" t="str">
            <v>[280] LMD : RECREATION &amp; COMMUNITY SERVICES : LMD/CFD</v>
          </cell>
        </row>
        <row r="3450">
          <cell r="V3450" t="str">
            <v>DUTRA FARMS SW LMD 00-6 : CHARGES FOR SERVICES</v>
          </cell>
          <cell r="AB3450" t="str">
            <v/>
          </cell>
          <cell r="AC3450" t="str">
            <v/>
          </cell>
          <cell r="AD3450" t="str">
            <v>∆</v>
          </cell>
        </row>
        <row r="3451">
          <cell r="V3451" t="str">
            <v>280.20.28.810-4560.02</v>
          </cell>
          <cell r="W3451" t="str">
            <v>Charges for Services-Parks LMD</v>
          </cell>
          <cell r="X3451">
            <v>19000</v>
          </cell>
          <cell r="Y3451">
            <v>21000</v>
          </cell>
          <cell r="Z3451">
            <v>24000</v>
          </cell>
          <cell r="AA3451">
            <v>0</v>
          </cell>
          <cell r="AB3451">
            <v>0</v>
          </cell>
          <cell r="AC3451">
            <v>0</v>
          </cell>
          <cell r="AD3451" t="str">
            <v>∆</v>
          </cell>
          <cell r="AE3451">
            <v>0</v>
          </cell>
        </row>
        <row r="3452">
          <cell r="W3452" t="str">
            <v>TOTAL : CHARGES FOR SERVICES</v>
          </cell>
          <cell r="X3452">
            <v>19000</v>
          </cell>
          <cell r="Y3452">
            <v>21000</v>
          </cell>
          <cell r="Z3452">
            <v>24000</v>
          </cell>
          <cell r="AA3452">
            <v>0</v>
          </cell>
          <cell r="AB3452">
            <v>0</v>
          </cell>
          <cell r="AC3452">
            <v>0</v>
          </cell>
          <cell r="AD3452" t="str">
            <v>∆</v>
          </cell>
          <cell r="AE3452">
            <v>0</v>
          </cell>
        </row>
        <row r="3453">
          <cell r="AB3453" t="str">
            <v/>
          </cell>
          <cell r="AC3453" t="str">
            <v/>
          </cell>
          <cell r="AD3453" t="str">
            <v>∆</v>
          </cell>
        </row>
        <row r="3454">
          <cell r="V3454" t="str">
            <v>[280] LMD : RECREATION &amp; COMMUNITY SERVICES : LMD/CFD</v>
          </cell>
        </row>
        <row r="3455">
          <cell r="V3455" t="str">
            <v>DUTRA FARMS SW LMD 00-6 : PERSONNEL</v>
          </cell>
          <cell r="AB3455" t="str">
            <v/>
          </cell>
          <cell r="AC3455" t="str">
            <v/>
          </cell>
          <cell r="AD3455" t="str">
            <v>∆</v>
          </cell>
        </row>
        <row r="3456">
          <cell r="V3456" t="str">
            <v>280.20.28.810-5100.11</v>
          </cell>
          <cell r="W3456" t="str">
            <v>Benefits Medicare</v>
          </cell>
          <cell r="X3456">
            <v>0</v>
          </cell>
          <cell r="Y3456">
            <v>0</v>
          </cell>
          <cell r="Z3456">
            <v>0</v>
          </cell>
          <cell r="AA3456">
            <v>0</v>
          </cell>
          <cell r="AB3456">
            <v>0</v>
          </cell>
          <cell r="AC3456">
            <v>0</v>
          </cell>
          <cell r="AD3456" t="str">
            <v>∆</v>
          </cell>
          <cell r="AE3456">
            <v>0</v>
          </cell>
        </row>
        <row r="3457">
          <cell r="W3457" t="str">
            <v>TOTAL : PERSONNEL</v>
          </cell>
          <cell r="X3457">
            <v>0</v>
          </cell>
          <cell r="Y3457">
            <v>0</v>
          </cell>
          <cell r="Z3457">
            <v>0</v>
          </cell>
          <cell r="AA3457">
            <v>0</v>
          </cell>
          <cell r="AB3457">
            <v>0</v>
          </cell>
          <cell r="AC3457">
            <v>0</v>
          </cell>
          <cell r="AD3457" t="str">
            <v>∆</v>
          </cell>
          <cell r="AE3457">
            <v>0</v>
          </cell>
        </row>
        <row r="3458">
          <cell r="AB3458" t="str">
            <v/>
          </cell>
          <cell r="AC3458" t="str">
            <v/>
          </cell>
          <cell r="AD3458" t="str">
            <v>∆</v>
          </cell>
        </row>
        <row r="3459">
          <cell r="V3459" t="str">
            <v>[280] LMD : RECREATION &amp; COMMUNITY SERVICES : LMD/CFD</v>
          </cell>
        </row>
        <row r="3460">
          <cell r="V3460" t="str">
            <v>DUTRA FARMS SW LMD 00-6 : OPERATIONS</v>
          </cell>
          <cell r="AB3460" t="str">
            <v/>
          </cell>
          <cell r="AC3460" t="str">
            <v/>
          </cell>
          <cell r="AD3460" t="str">
            <v>∆</v>
          </cell>
        </row>
        <row r="3461">
          <cell r="V3461" t="str">
            <v>280.20.28.810-6000.10</v>
          </cell>
          <cell r="W3461" t="str">
            <v>Professional Services Consultant</v>
          </cell>
          <cell r="X3461">
            <v>1000</v>
          </cell>
          <cell r="Y3461">
            <v>1000</v>
          </cell>
          <cell r="Z3461">
            <v>1000</v>
          </cell>
          <cell r="AA3461">
            <v>1000</v>
          </cell>
          <cell r="AB3461">
            <v>0</v>
          </cell>
          <cell r="AC3461">
            <v>0</v>
          </cell>
          <cell r="AD3461" t="str">
            <v>∆</v>
          </cell>
          <cell r="AE3461">
            <v>0</v>
          </cell>
        </row>
        <row r="3462">
          <cell r="V3462" t="str">
            <v>280.20.28.810-6000.11</v>
          </cell>
          <cell r="W3462" t="str">
            <v>Professional Services County Admin Fee</v>
          </cell>
          <cell r="X3462">
            <v>0</v>
          </cell>
          <cell r="Y3462">
            <v>0</v>
          </cell>
          <cell r="Z3462">
            <v>0</v>
          </cell>
          <cell r="AA3462">
            <v>0</v>
          </cell>
          <cell r="AB3462">
            <v>0</v>
          </cell>
          <cell r="AC3462">
            <v>0</v>
          </cell>
          <cell r="AD3462" t="str">
            <v>∆</v>
          </cell>
          <cell r="AE3462">
            <v>0</v>
          </cell>
        </row>
        <row r="3463">
          <cell r="V3463" t="str">
            <v>280.20.28.810-6100.01</v>
          </cell>
          <cell r="W3463" t="str">
            <v>Utilities Electric</v>
          </cell>
          <cell r="X3463">
            <v>0</v>
          </cell>
          <cell r="Y3463">
            <v>0</v>
          </cell>
          <cell r="Z3463">
            <v>0</v>
          </cell>
          <cell r="AA3463">
            <v>1000</v>
          </cell>
          <cell r="AB3463">
            <v>0</v>
          </cell>
          <cell r="AC3463">
            <v>0</v>
          </cell>
          <cell r="AD3463" t="str">
            <v>∆</v>
          </cell>
          <cell r="AE3463">
            <v>0</v>
          </cell>
        </row>
        <row r="3464">
          <cell r="V3464" t="str">
            <v>280.20.28.810-6100.04</v>
          </cell>
          <cell r="W3464" t="str">
            <v>Utilities Water</v>
          </cell>
          <cell r="X3464">
            <v>2000</v>
          </cell>
          <cell r="Y3464">
            <v>2000</v>
          </cell>
          <cell r="Z3464">
            <v>2000</v>
          </cell>
          <cell r="AA3464">
            <v>3000</v>
          </cell>
          <cell r="AB3464">
            <v>0</v>
          </cell>
          <cell r="AC3464">
            <v>0</v>
          </cell>
          <cell r="AD3464" t="str">
            <v>∆</v>
          </cell>
          <cell r="AE3464">
            <v>0</v>
          </cell>
        </row>
        <row r="3465">
          <cell r="V3465" t="str">
            <v>280.20.28.810-6240.05</v>
          </cell>
          <cell r="W3465" t="str">
            <v>Supplies-Parks Landscape Maintenance</v>
          </cell>
          <cell r="X3465">
            <v>1000</v>
          </cell>
          <cell r="Y3465">
            <v>0</v>
          </cell>
          <cell r="Z3465">
            <v>1000</v>
          </cell>
          <cell r="AA3465">
            <v>0</v>
          </cell>
          <cell r="AB3465">
            <v>0</v>
          </cell>
          <cell r="AC3465">
            <v>0</v>
          </cell>
          <cell r="AD3465" t="str">
            <v>∆</v>
          </cell>
          <cell r="AE3465">
            <v>0</v>
          </cell>
        </row>
        <row r="3466">
          <cell r="V3466" t="str">
            <v>280.20.28.810-6400.03</v>
          </cell>
          <cell r="W3466" t="str">
            <v>Repairs &amp; Maintenance Major Repair &amp; Contingency</v>
          </cell>
          <cell r="X3466">
            <v>0</v>
          </cell>
          <cell r="Y3466">
            <v>0</v>
          </cell>
          <cell r="Z3466">
            <v>0</v>
          </cell>
          <cell r="AA3466">
            <v>0</v>
          </cell>
          <cell r="AB3466">
            <v>0</v>
          </cell>
          <cell r="AC3466">
            <v>0</v>
          </cell>
          <cell r="AD3466" t="str">
            <v>∆</v>
          </cell>
          <cell r="AE3466">
            <v>0</v>
          </cell>
        </row>
        <row r="3467">
          <cell r="V3467" t="str">
            <v>280.20.28.810-6600.05</v>
          </cell>
          <cell r="W3467" t="str">
            <v>Administrative Expenses Public/Legal Advertisement</v>
          </cell>
          <cell r="X3467">
            <v>0</v>
          </cell>
          <cell r="Y3467">
            <v>0</v>
          </cell>
          <cell r="Z3467">
            <v>0</v>
          </cell>
          <cell r="AA3467">
            <v>0</v>
          </cell>
          <cell r="AB3467">
            <v>0</v>
          </cell>
          <cell r="AC3467">
            <v>0</v>
          </cell>
          <cell r="AD3467" t="str">
            <v>∆</v>
          </cell>
          <cell r="AE3467">
            <v>0</v>
          </cell>
        </row>
        <row r="3468">
          <cell r="V3468" t="str">
            <v>280.20.28.810-6600.25</v>
          </cell>
          <cell r="W3468" t="str">
            <v>Administrative Expenses Support Services-Indirect Labor</v>
          </cell>
          <cell r="X3468">
            <v>5000</v>
          </cell>
          <cell r="Y3468">
            <v>5000</v>
          </cell>
          <cell r="Z3468">
            <v>5000</v>
          </cell>
          <cell r="AA3468">
            <v>5000</v>
          </cell>
          <cell r="AB3468">
            <v>0</v>
          </cell>
          <cell r="AC3468">
            <v>0</v>
          </cell>
          <cell r="AD3468" t="str">
            <v>∆</v>
          </cell>
          <cell r="AE3468">
            <v>0</v>
          </cell>
        </row>
        <row r="3469">
          <cell r="V3469" t="str">
            <v>280.20.28.810-6600.27</v>
          </cell>
          <cell r="W3469" t="str">
            <v>Administrative Expenses Support Services-Direct Labor</v>
          </cell>
          <cell r="X3469">
            <v>6000</v>
          </cell>
          <cell r="Y3469">
            <v>5000</v>
          </cell>
          <cell r="Z3469">
            <v>6000</v>
          </cell>
          <cell r="AA3469">
            <v>3000</v>
          </cell>
          <cell r="AB3469">
            <v>0</v>
          </cell>
          <cell r="AC3469">
            <v>0</v>
          </cell>
          <cell r="AD3469" t="str">
            <v>∆</v>
          </cell>
          <cell r="AE3469">
            <v>0</v>
          </cell>
        </row>
        <row r="3470">
          <cell r="W3470" t="str">
            <v>TOTAL : OPERATIONS</v>
          </cell>
          <cell r="X3470">
            <v>15000</v>
          </cell>
          <cell r="Y3470">
            <v>13000</v>
          </cell>
          <cell r="Z3470">
            <v>15000</v>
          </cell>
          <cell r="AA3470">
            <v>13000</v>
          </cell>
          <cell r="AB3470">
            <v>0</v>
          </cell>
          <cell r="AC3470">
            <v>0</v>
          </cell>
          <cell r="AD3470" t="str">
            <v>∆</v>
          </cell>
          <cell r="AE3470">
            <v>0</v>
          </cell>
        </row>
        <row r="3471">
          <cell r="AB3471" t="str">
            <v/>
          </cell>
          <cell r="AC3471" t="str">
            <v/>
          </cell>
          <cell r="AD3471" t="str">
            <v>∆</v>
          </cell>
        </row>
        <row r="3472">
          <cell r="V3472" t="str">
            <v>[280] LMD : RECREATION &amp; COMMUNITY SERVICES : LMD/CFD</v>
          </cell>
        </row>
        <row r="3473">
          <cell r="V3473" t="str">
            <v>SPRING MEADOWS LMD 00-7 : CHARGES FOR SERVICES</v>
          </cell>
          <cell r="AB3473" t="str">
            <v/>
          </cell>
          <cell r="AC3473" t="str">
            <v/>
          </cell>
          <cell r="AD3473" t="str">
            <v>∆</v>
          </cell>
        </row>
        <row r="3474">
          <cell r="V3474" t="str">
            <v>280.20.28.811-4560.02</v>
          </cell>
          <cell r="W3474" t="str">
            <v>Charges for Services-Parks LMD</v>
          </cell>
          <cell r="X3474">
            <v>14000</v>
          </cell>
          <cell r="Y3474">
            <v>15000</v>
          </cell>
          <cell r="Z3474">
            <v>20000</v>
          </cell>
          <cell r="AA3474">
            <v>0</v>
          </cell>
          <cell r="AB3474">
            <v>0</v>
          </cell>
          <cell r="AC3474">
            <v>0</v>
          </cell>
          <cell r="AD3474" t="str">
            <v>∆</v>
          </cell>
          <cell r="AE3474">
            <v>0</v>
          </cell>
        </row>
        <row r="3475">
          <cell r="W3475" t="str">
            <v>TOTAL : CHARGES FOR SERVICES</v>
          </cell>
          <cell r="X3475">
            <v>14000</v>
          </cell>
          <cell r="Y3475">
            <v>15000</v>
          </cell>
          <cell r="Z3475">
            <v>20000</v>
          </cell>
          <cell r="AA3475">
            <v>0</v>
          </cell>
          <cell r="AB3475">
            <v>0</v>
          </cell>
          <cell r="AC3475">
            <v>0</v>
          </cell>
          <cell r="AD3475" t="str">
            <v>∆</v>
          </cell>
          <cell r="AE3475">
            <v>0</v>
          </cell>
        </row>
        <row r="3476">
          <cell r="AB3476" t="str">
            <v/>
          </cell>
          <cell r="AC3476" t="str">
            <v/>
          </cell>
          <cell r="AD3476" t="str">
            <v>∆</v>
          </cell>
        </row>
        <row r="3477">
          <cell r="V3477" t="str">
            <v>[280] LMD : RECREATION &amp; COMMUNITY SERVICES : LMD/CFD</v>
          </cell>
        </row>
        <row r="3478">
          <cell r="V3478" t="str">
            <v>SPRING MEADOWS LMD 00-7 : PERSONNEL</v>
          </cell>
          <cell r="AB3478" t="str">
            <v/>
          </cell>
          <cell r="AC3478" t="str">
            <v/>
          </cell>
          <cell r="AD3478" t="str">
            <v>∆</v>
          </cell>
        </row>
        <row r="3479">
          <cell r="V3479" t="str">
            <v>280.20.28.811-5100.11</v>
          </cell>
          <cell r="W3479" t="str">
            <v>Benefits Medicare</v>
          </cell>
          <cell r="X3479">
            <v>0</v>
          </cell>
          <cell r="Y3479">
            <v>0</v>
          </cell>
          <cell r="Z3479">
            <v>0</v>
          </cell>
          <cell r="AA3479">
            <v>0</v>
          </cell>
          <cell r="AB3479">
            <v>0</v>
          </cell>
          <cell r="AC3479">
            <v>0</v>
          </cell>
          <cell r="AD3479" t="str">
            <v>∆</v>
          </cell>
          <cell r="AE3479">
            <v>0</v>
          </cell>
        </row>
        <row r="3480">
          <cell r="W3480" t="str">
            <v>TOTAL : PERSONNEL</v>
          </cell>
          <cell r="X3480">
            <v>0</v>
          </cell>
          <cell r="Y3480">
            <v>0</v>
          </cell>
          <cell r="Z3480">
            <v>0</v>
          </cell>
          <cell r="AA3480">
            <v>0</v>
          </cell>
          <cell r="AB3480">
            <v>0</v>
          </cell>
          <cell r="AC3480">
            <v>0</v>
          </cell>
          <cell r="AD3480" t="str">
            <v>∆</v>
          </cell>
          <cell r="AE3480">
            <v>0</v>
          </cell>
        </row>
        <row r="3481">
          <cell r="AB3481" t="str">
            <v/>
          </cell>
          <cell r="AC3481" t="str">
            <v/>
          </cell>
          <cell r="AD3481" t="str">
            <v>∆</v>
          </cell>
        </row>
        <row r="3482">
          <cell r="V3482" t="str">
            <v>[280] LMD : RECREATION &amp; COMMUNITY SERVICES : LMD/CFD</v>
          </cell>
        </row>
        <row r="3483">
          <cell r="V3483" t="str">
            <v>SPRING MEADOWS LMD 00-7 : OPERATIONS</v>
          </cell>
          <cell r="AB3483" t="str">
            <v/>
          </cell>
          <cell r="AC3483" t="str">
            <v/>
          </cell>
          <cell r="AD3483" t="str">
            <v>∆</v>
          </cell>
        </row>
        <row r="3484">
          <cell r="V3484" t="str">
            <v>280.20.28.811-6000.10</v>
          </cell>
          <cell r="W3484" t="str">
            <v>Professional Services Consultant</v>
          </cell>
          <cell r="X3484">
            <v>1000</v>
          </cell>
          <cell r="Y3484">
            <v>1000</v>
          </cell>
          <cell r="Z3484">
            <v>1000</v>
          </cell>
          <cell r="AA3484">
            <v>1000</v>
          </cell>
          <cell r="AB3484">
            <v>0</v>
          </cell>
          <cell r="AC3484">
            <v>0</v>
          </cell>
          <cell r="AD3484" t="str">
            <v>∆</v>
          </cell>
          <cell r="AE3484">
            <v>0</v>
          </cell>
        </row>
        <row r="3485">
          <cell r="V3485" t="str">
            <v>280.20.28.811-6000.11</v>
          </cell>
          <cell r="W3485" t="str">
            <v>Professional Services County Admin Fee</v>
          </cell>
          <cell r="X3485">
            <v>0</v>
          </cell>
          <cell r="Y3485">
            <v>0</v>
          </cell>
          <cell r="Z3485">
            <v>0</v>
          </cell>
          <cell r="AA3485">
            <v>0</v>
          </cell>
          <cell r="AB3485">
            <v>0</v>
          </cell>
          <cell r="AC3485">
            <v>0</v>
          </cell>
          <cell r="AD3485" t="str">
            <v>∆</v>
          </cell>
          <cell r="AE3485">
            <v>0</v>
          </cell>
        </row>
        <row r="3486">
          <cell r="V3486" t="str">
            <v>280.20.28.811-6100.01</v>
          </cell>
          <cell r="W3486" t="str">
            <v>Utilities Electric</v>
          </cell>
          <cell r="X3486">
            <v>0</v>
          </cell>
          <cell r="Y3486">
            <v>0</v>
          </cell>
          <cell r="Z3486">
            <v>0</v>
          </cell>
          <cell r="AA3486">
            <v>0</v>
          </cell>
          <cell r="AB3486">
            <v>0</v>
          </cell>
          <cell r="AC3486">
            <v>0</v>
          </cell>
          <cell r="AD3486" t="str">
            <v>∆</v>
          </cell>
          <cell r="AE3486">
            <v>0</v>
          </cell>
        </row>
        <row r="3487">
          <cell r="V3487" t="str">
            <v>280.20.28.811-6100.04</v>
          </cell>
          <cell r="W3487" t="str">
            <v>Utilities Water</v>
          </cell>
          <cell r="X3487">
            <v>1000</v>
          </cell>
          <cell r="Y3487">
            <v>1000</v>
          </cell>
          <cell r="Z3487">
            <v>1000</v>
          </cell>
          <cell r="AA3487">
            <v>1000</v>
          </cell>
          <cell r="AB3487">
            <v>0</v>
          </cell>
          <cell r="AC3487">
            <v>0</v>
          </cell>
          <cell r="AD3487" t="str">
            <v>∆</v>
          </cell>
          <cell r="AE3487">
            <v>0</v>
          </cell>
        </row>
        <row r="3488">
          <cell r="V3488" t="str">
            <v>280.20.28.811-6240.05</v>
          </cell>
          <cell r="W3488" t="str">
            <v>Supplies-Parks Landscape Maintenance</v>
          </cell>
          <cell r="X3488">
            <v>1000</v>
          </cell>
          <cell r="Y3488">
            <v>1000</v>
          </cell>
          <cell r="Z3488">
            <v>1000</v>
          </cell>
          <cell r="AA3488">
            <v>0</v>
          </cell>
          <cell r="AB3488">
            <v>0</v>
          </cell>
          <cell r="AC3488">
            <v>0</v>
          </cell>
          <cell r="AD3488" t="str">
            <v>∆</v>
          </cell>
          <cell r="AE3488">
            <v>0</v>
          </cell>
        </row>
        <row r="3489">
          <cell r="V3489" t="str">
            <v>280.20.28.811-6400.03</v>
          </cell>
          <cell r="W3489" t="str">
            <v>Repairs &amp; Maintenance Major Repair &amp; Contingency</v>
          </cell>
          <cell r="X3489">
            <v>0</v>
          </cell>
          <cell r="Y3489">
            <v>0</v>
          </cell>
          <cell r="Z3489">
            <v>0</v>
          </cell>
          <cell r="AA3489">
            <v>1000</v>
          </cell>
          <cell r="AB3489">
            <v>0</v>
          </cell>
          <cell r="AC3489">
            <v>0</v>
          </cell>
          <cell r="AD3489" t="str">
            <v>∆</v>
          </cell>
          <cell r="AE3489">
            <v>0</v>
          </cell>
        </row>
        <row r="3490">
          <cell r="V3490" t="str">
            <v>280.20.28.811-6600.05</v>
          </cell>
          <cell r="W3490" t="str">
            <v>Administrative Expenses Public/Legal Advertisement</v>
          </cell>
          <cell r="X3490">
            <v>0</v>
          </cell>
          <cell r="Y3490">
            <v>0</v>
          </cell>
          <cell r="Z3490">
            <v>0</v>
          </cell>
          <cell r="AA3490">
            <v>0</v>
          </cell>
          <cell r="AB3490">
            <v>0</v>
          </cell>
          <cell r="AC3490">
            <v>0</v>
          </cell>
          <cell r="AD3490" t="str">
            <v>∆</v>
          </cell>
          <cell r="AE3490">
            <v>0</v>
          </cell>
        </row>
        <row r="3491">
          <cell r="V3491" t="str">
            <v>280.20.28.811-6600.25</v>
          </cell>
          <cell r="W3491" t="str">
            <v>Administrative Expenses Support Services-Indirect Labor</v>
          </cell>
          <cell r="X3491">
            <v>5000</v>
          </cell>
          <cell r="Y3491">
            <v>5000</v>
          </cell>
          <cell r="Z3491">
            <v>5000</v>
          </cell>
          <cell r="AA3491">
            <v>5000</v>
          </cell>
          <cell r="AB3491">
            <v>0</v>
          </cell>
          <cell r="AC3491">
            <v>0</v>
          </cell>
          <cell r="AD3491" t="str">
            <v>∆</v>
          </cell>
          <cell r="AE3491">
            <v>0</v>
          </cell>
        </row>
        <row r="3492">
          <cell r="V3492" t="str">
            <v>280.20.28.811-6600.27</v>
          </cell>
          <cell r="W3492" t="str">
            <v>Administrative Expenses Support Services-Direct Labor</v>
          </cell>
          <cell r="X3492">
            <v>5000</v>
          </cell>
          <cell r="Y3492">
            <v>3000</v>
          </cell>
          <cell r="Z3492">
            <v>6000</v>
          </cell>
          <cell r="AA3492">
            <v>6000</v>
          </cell>
          <cell r="AB3492">
            <v>0</v>
          </cell>
          <cell r="AC3492">
            <v>0</v>
          </cell>
          <cell r="AD3492" t="str">
            <v>∆</v>
          </cell>
          <cell r="AE3492">
            <v>0</v>
          </cell>
        </row>
        <row r="3493">
          <cell r="W3493" t="str">
            <v>TOTAL : OPERATIONS</v>
          </cell>
          <cell r="X3493">
            <v>13000</v>
          </cell>
          <cell r="Y3493">
            <v>11000</v>
          </cell>
          <cell r="Z3493">
            <v>14000</v>
          </cell>
          <cell r="AA3493">
            <v>14000</v>
          </cell>
          <cell r="AB3493">
            <v>0</v>
          </cell>
          <cell r="AC3493">
            <v>0</v>
          </cell>
          <cell r="AD3493" t="str">
            <v>∆</v>
          </cell>
          <cell r="AE3493">
            <v>0</v>
          </cell>
        </row>
        <row r="3494">
          <cell r="AB3494" t="str">
            <v/>
          </cell>
          <cell r="AC3494" t="str">
            <v/>
          </cell>
          <cell r="AD3494" t="str">
            <v>∆</v>
          </cell>
        </row>
        <row r="3495">
          <cell r="V3495" t="str">
            <v>[280] LMD : RECREATION &amp; COMMUNITY SERVICES : LMD/CFD</v>
          </cell>
        </row>
        <row r="3496">
          <cell r="V3496" t="str">
            <v>BELLA VISTA/DUTRA SW BAD 00-8 : CHARGES FOR SERVICES</v>
          </cell>
          <cell r="AB3496" t="str">
            <v/>
          </cell>
          <cell r="AC3496" t="str">
            <v/>
          </cell>
          <cell r="AD3496" t="str">
            <v>∆</v>
          </cell>
        </row>
        <row r="3497">
          <cell r="V3497" t="str">
            <v>280.20.28.812-4560.02</v>
          </cell>
          <cell r="W3497" t="str">
            <v>Charges for Services-Parks LMD</v>
          </cell>
          <cell r="X3497">
            <v>11000</v>
          </cell>
          <cell r="Y3497">
            <v>12000</v>
          </cell>
          <cell r="Z3497">
            <v>16000</v>
          </cell>
          <cell r="AA3497">
            <v>0</v>
          </cell>
          <cell r="AB3497">
            <v>0</v>
          </cell>
          <cell r="AC3497">
            <v>0</v>
          </cell>
          <cell r="AD3497" t="str">
            <v>∆</v>
          </cell>
          <cell r="AE3497">
            <v>0</v>
          </cell>
        </row>
        <row r="3498">
          <cell r="W3498" t="str">
            <v>TOTAL : CHARGES FOR SERVICES</v>
          </cell>
          <cell r="X3498">
            <v>11000</v>
          </cell>
          <cell r="Y3498">
            <v>12000</v>
          </cell>
          <cell r="Z3498">
            <v>16000</v>
          </cell>
          <cell r="AA3498">
            <v>0</v>
          </cell>
          <cell r="AB3498">
            <v>0</v>
          </cell>
          <cell r="AC3498">
            <v>0</v>
          </cell>
          <cell r="AD3498" t="str">
            <v>∆</v>
          </cell>
          <cell r="AE3498">
            <v>0</v>
          </cell>
        </row>
        <row r="3499">
          <cell r="AB3499" t="str">
            <v/>
          </cell>
          <cell r="AC3499" t="str">
            <v/>
          </cell>
          <cell r="AD3499" t="str">
            <v>∆</v>
          </cell>
        </row>
        <row r="3500">
          <cell r="V3500" t="str">
            <v>[280] LMD : RECREATION &amp; COMMUNITY SERVICES : LMD/CFD</v>
          </cell>
        </row>
        <row r="3501">
          <cell r="V3501" t="str">
            <v>BELLA VISTA/DUTRA SW BAD 00-8 : PERSONNEL</v>
          </cell>
          <cell r="AB3501" t="str">
            <v/>
          </cell>
          <cell r="AC3501" t="str">
            <v/>
          </cell>
          <cell r="AD3501" t="str">
            <v>∆</v>
          </cell>
        </row>
        <row r="3502">
          <cell r="V3502" t="str">
            <v>280.20.28.812-5100.11</v>
          </cell>
          <cell r="W3502" t="str">
            <v>Benefits Medicare</v>
          </cell>
          <cell r="X3502">
            <v>0</v>
          </cell>
          <cell r="Y3502">
            <v>0</v>
          </cell>
          <cell r="Z3502">
            <v>0</v>
          </cell>
          <cell r="AA3502">
            <v>0</v>
          </cell>
          <cell r="AB3502">
            <v>0</v>
          </cell>
          <cell r="AC3502">
            <v>0</v>
          </cell>
          <cell r="AD3502" t="str">
            <v>∆</v>
          </cell>
          <cell r="AE3502">
            <v>0</v>
          </cell>
        </row>
        <row r="3503">
          <cell r="W3503" t="str">
            <v>TOTAL : PERSONNEL</v>
          </cell>
          <cell r="X3503">
            <v>0</v>
          </cell>
          <cell r="Y3503">
            <v>0</v>
          </cell>
          <cell r="Z3503">
            <v>0</v>
          </cell>
          <cell r="AA3503">
            <v>0</v>
          </cell>
          <cell r="AB3503">
            <v>0</v>
          </cell>
          <cell r="AC3503">
            <v>0</v>
          </cell>
          <cell r="AD3503" t="str">
            <v>∆</v>
          </cell>
          <cell r="AE3503">
            <v>0</v>
          </cell>
        </row>
        <row r="3504">
          <cell r="AB3504" t="str">
            <v/>
          </cell>
          <cell r="AC3504" t="str">
            <v/>
          </cell>
          <cell r="AD3504" t="str">
            <v>∆</v>
          </cell>
        </row>
        <row r="3505">
          <cell r="V3505" t="str">
            <v>[280] LMD : RECREATION &amp; COMMUNITY SERVICES : LMD/CFD</v>
          </cell>
        </row>
        <row r="3506">
          <cell r="V3506" t="str">
            <v>BELLA VISTA/DUTRA SW BAD 00-8 : OPERATIONS</v>
          </cell>
          <cell r="AB3506" t="str">
            <v/>
          </cell>
          <cell r="AC3506" t="str">
            <v/>
          </cell>
          <cell r="AD3506" t="str">
            <v>∆</v>
          </cell>
        </row>
        <row r="3507">
          <cell r="V3507" t="str">
            <v>280.20.28.812-6000.10</v>
          </cell>
          <cell r="W3507" t="str">
            <v>Professional Services Consultant</v>
          </cell>
          <cell r="X3507">
            <v>1000</v>
          </cell>
          <cell r="Y3507">
            <v>1000</v>
          </cell>
          <cell r="Z3507">
            <v>2000</v>
          </cell>
          <cell r="AA3507">
            <v>2000</v>
          </cell>
          <cell r="AB3507">
            <v>0</v>
          </cell>
          <cell r="AC3507">
            <v>0</v>
          </cell>
          <cell r="AD3507" t="str">
            <v>∆</v>
          </cell>
          <cell r="AE3507">
            <v>0</v>
          </cell>
        </row>
        <row r="3508">
          <cell r="V3508" t="str">
            <v>280.20.28.812-6000.11</v>
          </cell>
          <cell r="W3508" t="str">
            <v>Professional Services County Admin Fee</v>
          </cell>
          <cell r="X3508">
            <v>0</v>
          </cell>
          <cell r="Y3508">
            <v>0</v>
          </cell>
          <cell r="Z3508">
            <v>0</v>
          </cell>
          <cell r="AA3508">
            <v>0</v>
          </cell>
          <cell r="AB3508">
            <v>0</v>
          </cell>
          <cell r="AC3508">
            <v>0</v>
          </cell>
          <cell r="AD3508" t="str">
            <v>∆</v>
          </cell>
          <cell r="AE3508">
            <v>0</v>
          </cell>
        </row>
        <row r="3509">
          <cell r="V3509" t="str">
            <v>280.20.28.812-6100.01</v>
          </cell>
          <cell r="W3509" t="str">
            <v>Utilities Electric</v>
          </cell>
          <cell r="X3509">
            <v>5000</v>
          </cell>
          <cell r="Y3509">
            <v>4000</v>
          </cell>
          <cell r="Z3509">
            <v>4000</v>
          </cell>
          <cell r="AA3509">
            <v>2000</v>
          </cell>
          <cell r="AB3509">
            <v>0</v>
          </cell>
          <cell r="AC3509">
            <v>0</v>
          </cell>
          <cell r="AD3509" t="str">
            <v>∆</v>
          </cell>
          <cell r="AE3509">
            <v>0</v>
          </cell>
        </row>
        <row r="3510">
          <cell r="V3510" t="str">
            <v>280.20.28.812-6240.05</v>
          </cell>
          <cell r="W3510" t="str">
            <v>Supplies-Parks Landscape Maintenance</v>
          </cell>
          <cell r="X3510">
            <v>1000</v>
          </cell>
          <cell r="Y3510">
            <v>1000</v>
          </cell>
          <cell r="Z3510">
            <v>1000</v>
          </cell>
          <cell r="AA3510">
            <v>1000</v>
          </cell>
          <cell r="AB3510">
            <v>0</v>
          </cell>
          <cell r="AC3510">
            <v>0</v>
          </cell>
          <cell r="AD3510" t="str">
            <v>∆</v>
          </cell>
          <cell r="AE3510">
            <v>0</v>
          </cell>
        </row>
        <row r="3511">
          <cell r="V3511" t="str">
            <v>280.20.28.812-6400.03</v>
          </cell>
          <cell r="W3511" t="str">
            <v>Repairs &amp; Maintenance Major Repair &amp; Contingency</v>
          </cell>
          <cell r="X3511">
            <v>0</v>
          </cell>
          <cell r="Y3511">
            <v>0</v>
          </cell>
          <cell r="Z3511">
            <v>0</v>
          </cell>
          <cell r="AA3511">
            <v>0</v>
          </cell>
          <cell r="AB3511">
            <v>0</v>
          </cell>
          <cell r="AC3511">
            <v>0</v>
          </cell>
          <cell r="AD3511" t="str">
            <v>∆</v>
          </cell>
          <cell r="AE3511">
            <v>0</v>
          </cell>
        </row>
        <row r="3512">
          <cell r="V3512" t="str">
            <v>280.20.28.812-6600.05</v>
          </cell>
          <cell r="W3512" t="str">
            <v>Administrative Expenses Public/Legal Advertisement</v>
          </cell>
          <cell r="X3512">
            <v>0</v>
          </cell>
          <cell r="Y3512">
            <v>0</v>
          </cell>
          <cell r="Z3512">
            <v>0</v>
          </cell>
          <cell r="AA3512">
            <v>0</v>
          </cell>
          <cell r="AB3512">
            <v>0</v>
          </cell>
          <cell r="AC3512">
            <v>0</v>
          </cell>
          <cell r="AD3512" t="str">
            <v>∆</v>
          </cell>
          <cell r="AE3512">
            <v>0</v>
          </cell>
        </row>
        <row r="3513">
          <cell r="V3513" t="str">
            <v>280.20.28.812-6600.25</v>
          </cell>
          <cell r="W3513" t="str">
            <v>Administrative Expenses Support Services-Indirect Labor</v>
          </cell>
          <cell r="X3513">
            <v>5000</v>
          </cell>
          <cell r="Y3513">
            <v>5000</v>
          </cell>
          <cell r="Z3513">
            <v>5000</v>
          </cell>
          <cell r="AA3513">
            <v>5000</v>
          </cell>
          <cell r="AB3513">
            <v>0</v>
          </cell>
          <cell r="AC3513">
            <v>0</v>
          </cell>
          <cell r="AD3513" t="str">
            <v>∆</v>
          </cell>
          <cell r="AE3513">
            <v>0</v>
          </cell>
        </row>
        <row r="3514">
          <cell r="V3514" t="str">
            <v>280.20.28.812-6600.27</v>
          </cell>
          <cell r="W3514" t="str">
            <v>Administrative Expenses Support Services-Direct Labor</v>
          </cell>
          <cell r="X3514">
            <v>0</v>
          </cell>
          <cell r="Y3514">
            <v>0</v>
          </cell>
          <cell r="Z3514">
            <v>0</v>
          </cell>
          <cell r="AA3514">
            <v>0</v>
          </cell>
          <cell r="AB3514">
            <v>0</v>
          </cell>
          <cell r="AC3514">
            <v>0</v>
          </cell>
          <cell r="AD3514" t="str">
            <v>∆</v>
          </cell>
          <cell r="AE3514">
            <v>0</v>
          </cell>
        </row>
        <row r="3515">
          <cell r="W3515" t="str">
            <v>TOTAL : OPERATIONS</v>
          </cell>
          <cell r="X3515">
            <v>12000</v>
          </cell>
          <cell r="Y3515">
            <v>11000</v>
          </cell>
          <cell r="Z3515">
            <v>12000</v>
          </cell>
          <cell r="AA3515">
            <v>10000</v>
          </cell>
          <cell r="AB3515">
            <v>0</v>
          </cell>
          <cell r="AC3515">
            <v>0</v>
          </cell>
          <cell r="AD3515" t="str">
            <v>∆</v>
          </cell>
          <cell r="AE3515">
            <v>0</v>
          </cell>
        </row>
        <row r="3516">
          <cell r="AB3516" t="str">
            <v/>
          </cell>
          <cell r="AC3516" t="str">
            <v/>
          </cell>
          <cell r="AD3516" t="str">
            <v>∆</v>
          </cell>
        </row>
        <row r="3517">
          <cell r="V3517" t="str">
            <v>[280] LMD : RECREATION &amp; COMMUNITY SERVICES : LMD/CFD</v>
          </cell>
        </row>
        <row r="3518">
          <cell r="V3518" t="str">
            <v>WESTBROOK ESTATES LMD 00-9 : CHARGES FOR SERVICES</v>
          </cell>
          <cell r="AB3518" t="str">
            <v/>
          </cell>
          <cell r="AC3518" t="str">
            <v/>
          </cell>
          <cell r="AD3518" t="str">
            <v>∆</v>
          </cell>
        </row>
        <row r="3519">
          <cell r="V3519" t="str">
            <v>280.20.28.813-4560.02</v>
          </cell>
          <cell r="W3519" t="str">
            <v>Charges for Services-Parks LMD</v>
          </cell>
          <cell r="X3519">
            <v>9000</v>
          </cell>
          <cell r="Y3519">
            <v>10000</v>
          </cell>
          <cell r="Z3519">
            <v>10000</v>
          </cell>
          <cell r="AA3519">
            <v>0</v>
          </cell>
          <cell r="AB3519">
            <v>0</v>
          </cell>
          <cell r="AC3519">
            <v>0</v>
          </cell>
          <cell r="AD3519" t="str">
            <v>∆</v>
          </cell>
          <cell r="AE3519">
            <v>0</v>
          </cell>
        </row>
        <row r="3520">
          <cell r="W3520" t="str">
            <v>TOTAL : CHARGES FOR SERVICES</v>
          </cell>
          <cell r="X3520">
            <v>9000</v>
          </cell>
          <cell r="Y3520">
            <v>10000</v>
          </cell>
          <cell r="Z3520">
            <v>10000</v>
          </cell>
          <cell r="AA3520">
            <v>0</v>
          </cell>
          <cell r="AB3520">
            <v>0</v>
          </cell>
          <cell r="AC3520">
            <v>0</v>
          </cell>
          <cell r="AD3520" t="str">
            <v>∆</v>
          </cell>
          <cell r="AE3520">
            <v>0</v>
          </cell>
        </row>
        <row r="3521">
          <cell r="AB3521" t="str">
            <v/>
          </cell>
          <cell r="AC3521" t="str">
            <v/>
          </cell>
          <cell r="AD3521" t="str">
            <v>∆</v>
          </cell>
        </row>
        <row r="3522">
          <cell r="V3522" t="str">
            <v>[280] LMD : RECREATION &amp; COMMUNITY SERVICES : LMD/CFD</v>
          </cell>
        </row>
        <row r="3523">
          <cell r="V3523" t="str">
            <v>WESTBROOK ESTATES LMD 00-9 : PERSONNEL</v>
          </cell>
          <cell r="AB3523" t="str">
            <v/>
          </cell>
          <cell r="AC3523" t="str">
            <v/>
          </cell>
          <cell r="AD3523" t="str">
            <v>∆</v>
          </cell>
        </row>
        <row r="3524">
          <cell r="V3524" t="str">
            <v>280.20.28.813-5100.11</v>
          </cell>
          <cell r="W3524" t="str">
            <v>Benefits Medicare</v>
          </cell>
          <cell r="X3524">
            <v>0</v>
          </cell>
          <cell r="Y3524">
            <v>0</v>
          </cell>
          <cell r="Z3524">
            <v>0</v>
          </cell>
          <cell r="AA3524">
            <v>0</v>
          </cell>
          <cell r="AB3524">
            <v>0</v>
          </cell>
          <cell r="AC3524">
            <v>0</v>
          </cell>
          <cell r="AD3524" t="str">
            <v>∆</v>
          </cell>
          <cell r="AE3524">
            <v>0</v>
          </cell>
        </row>
        <row r="3525">
          <cell r="W3525" t="str">
            <v>TOTAL : PERSONNEL</v>
          </cell>
          <cell r="X3525">
            <v>0</v>
          </cell>
          <cell r="Y3525">
            <v>0</v>
          </cell>
          <cell r="Z3525">
            <v>0</v>
          </cell>
          <cell r="AA3525">
            <v>0</v>
          </cell>
          <cell r="AB3525">
            <v>0</v>
          </cell>
          <cell r="AC3525">
            <v>0</v>
          </cell>
          <cell r="AD3525" t="str">
            <v>∆</v>
          </cell>
          <cell r="AE3525">
            <v>0</v>
          </cell>
        </row>
        <row r="3526">
          <cell r="AB3526" t="str">
            <v/>
          </cell>
          <cell r="AC3526" t="str">
            <v/>
          </cell>
          <cell r="AD3526" t="str">
            <v>∆</v>
          </cell>
        </row>
        <row r="3527">
          <cell r="V3527" t="str">
            <v>[280] LMD : RECREATION &amp; COMMUNITY SERVICES : LMD/CFD</v>
          </cell>
        </row>
        <row r="3528">
          <cell r="V3528" t="str">
            <v>WESTBROOK ESTATES LMD 00-9 : OPERATIONS</v>
          </cell>
          <cell r="AB3528" t="str">
            <v/>
          </cell>
          <cell r="AC3528" t="str">
            <v/>
          </cell>
          <cell r="AD3528" t="str">
            <v>∆</v>
          </cell>
        </row>
        <row r="3529">
          <cell r="V3529" t="str">
            <v>280.20.28.813-6000.10</v>
          </cell>
          <cell r="W3529" t="str">
            <v>Professional Services Consultant</v>
          </cell>
          <cell r="X3529">
            <v>0</v>
          </cell>
          <cell r="Y3529">
            <v>0</v>
          </cell>
          <cell r="Z3529">
            <v>0</v>
          </cell>
          <cell r="AA3529">
            <v>0</v>
          </cell>
          <cell r="AB3529">
            <v>0</v>
          </cell>
          <cell r="AC3529">
            <v>0</v>
          </cell>
          <cell r="AD3529" t="str">
            <v>∆</v>
          </cell>
          <cell r="AE3529">
            <v>0</v>
          </cell>
        </row>
        <row r="3530">
          <cell r="V3530" t="str">
            <v>280.20.28.813-6000.11</v>
          </cell>
          <cell r="W3530" t="str">
            <v>Professional Services County Admin Fee</v>
          </cell>
          <cell r="X3530">
            <v>0</v>
          </cell>
          <cell r="Y3530">
            <v>0</v>
          </cell>
          <cell r="Z3530">
            <v>0</v>
          </cell>
          <cell r="AA3530">
            <v>0</v>
          </cell>
          <cell r="AB3530">
            <v>0</v>
          </cell>
          <cell r="AC3530">
            <v>0</v>
          </cell>
          <cell r="AD3530" t="str">
            <v>∆</v>
          </cell>
          <cell r="AE3530">
            <v>0</v>
          </cell>
        </row>
        <row r="3531">
          <cell r="V3531" t="str">
            <v>280.20.28.813-6100.01</v>
          </cell>
          <cell r="W3531" t="str">
            <v>Utilities Electric</v>
          </cell>
          <cell r="X3531">
            <v>0</v>
          </cell>
          <cell r="Y3531">
            <v>0</v>
          </cell>
          <cell r="Z3531">
            <v>0</v>
          </cell>
          <cell r="AA3531">
            <v>0</v>
          </cell>
          <cell r="AB3531">
            <v>0</v>
          </cell>
          <cell r="AC3531">
            <v>0</v>
          </cell>
          <cell r="AD3531" t="str">
            <v>∆</v>
          </cell>
          <cell r="AE3531">
            <v>0</v>
          </cell>
        </row>
        <row r="3532">
          <cell r="V3532" t="str">
            <v>280.20.28.813-6100.04</v>
          </cell>
          <cell r="W3532" t="str">
            <v>Utilities Water</v>
          </cell>
          <cell r="X3532">
            <v>1000</v>
          </cell>
          <cell r="Y3532">
            <v>1000</v>
          </cell>
          <cell r="Z3532">
            <v>1000</v>
          </cell>
          <cell r="AA3532">
            <v>1000</v>
          </cell>
          <cell r="AB3532">
            <v>0</v>
          </cell>
          <cell r="AC3532">
            <v>0</v>
          </cell>
          <cell r="AD3532" t="str">
            <v>∆</v>
          </cell>
          <cell r="AE3532">
            <v>0</v>
          </cell>
        </row>
        <row r="3533">
          <cell r="V3533" t="str">
            <v>280.20.28.813-6240.05</v>
          </cell>
          <cell r="W3533" t="str">
            <v>Supplies-Parks Landscape Maintenance</v>
          </cell>
          <cell r="X3533">
            <v>0</v>
          </cell>
          <cell r="Y3533">
            <v>0</v>
          </cell>
          <cell r="Z3533">
            <v>0</v>
          </cell>
          <cell r="AA3533">
            <v>0</v>
          </cell>
          <cell r="AB3533">
            <v>0</v>
          </cell>
          <cell r="AC3533">
            <v>0</v>
          </cell>
          <cell r="AD3533" t="str">
            <v>∆</v>
          </cell>
          <cell r="AE3533">
            <v>0</v>
          </cell>
        </row>
        <row r="3534">
          <cell r="V3534" t="str">
            <v>280.20.28.813-6400.03</v>
          </cell>
          <cell r="W3534" t="str">
            <v>Repairs &amp; Maintenance Major Repair &amp; Contingency</v>
          </cell>
          <cell r="X3534">
            <v>0</v>
          </cell>
          <cell r="Y3534">
            <v>0</v>
          </cell>
          <cell r="Z3534">
            <v>0</v>
          </cell>
          <cell r="AA3534">
            <v>1000</v>
          </cell>
          <cell r="AB3534">
            <v>0</v>
          </cell>
          <cell r="AC3534">
            <v>0</v>
          </cell>
          <cell r="AD3534" t="str">
            <v>∆</v>
          </cell>
          <cell r="AE3534">
            <v>0</v>
          </cell>
        </row>
        <row r="3535">
          <cell r="V3535" t="str">
            <v>280.20.28.813-6600.05</v>
          </cell>
          <cell r="W3535" t="str">
            <v>Administrative Expenses Public/Legal Advertisement</v>
          </cell>
          <cell r="X3535">
            <v>0</v>
          </cell>
          <cell r="Y3535">
            <v>0</v>
          </cell>
          <cell r="Z3535">
            <v>0</v>
          </cell>
          <cell r="AA3535">
            <v>0</v>
          </cell>
          <cell r="AB3535">
            <v>0</v>
          </cell>
          <cell r="AC3535">
            <v>0</v>
          </cell>
          <cell r="AD3535" t="str">
            <v>∆</v>
          </cell>
          <cell r="AE3535">
            <v>0</v>
          </cell>
        </row>
        <row r="3536">
          <cell r="V3536" t="str">
            <v>280.20.28.813-6600.25</v>
          </cell>
          <cell r="W3536" t="str">
            <v>Administrative Expenses Support Services-Indirect Labor</v>
          </cell>
          <cell r="X3536">
            <v>5000</v>
          </cell>
          <cell r="Y3536">
            <v>5000</v>
          </cell>
          <cell r="Z3536">
            <v>5000</v>
          </cell>
          <cell r="AA3536">
            <v>5000</v>
          </cell>
          <cell r="AB3536">
            <v>0</v>
          </cell>
          <cell r="AC3536">
            <v>0</v>
          </cell>
          <cell r="AD3536" t="str">
            <v>∆</v>
          </cell>
          <cell r="AE3536">
            <v>0</v>
          </cell>
        </row>
        <row r="3537">
          <cell r="V3537" t="str">
            <v>280.20.28.813-6600.27</v>
          </cell>
          <cell r="W3537" t="str">
            <v>Administrative Expenses Support Services-Direct Labor</v>
          </cell>
          <cell r="X3537">
            <v>1000</v>
          </cell>
          <cell r="Y3537">
            <v>3000</v>
          </cell>
          <cell r="Z3537">
            <v>2000</v>
          </cell>
          <cell r="AA3537">
            <v>2000</v>
          </cell>
          <cell r="AB3537">
            <v>0</v>
          </cell>
          <cell r="AC3537">
            <v>0</v>
          </cell>
          <cell r="AD3537" t="str">
            <v>∆</v>
          </cell>
          <cell r="AE3537">
            <v>0</v>
          </cell>
        </row>
        <row r="3538">
          <cell r="W3538" t="str">
            <v>TOTAL : OPERATIONS</v>
          </cell>
          <cell r="X3538">
            <v>7000</v>
          </cell>
          <cell r="Y3538">
            <v>9000</v>
          </cell>
          <cell r="Z3538">
            <v>8000</v>
          </cell>
          <cell r="AA3538">
            <v>9000</v>
          </cell>
          <cell r="AB3538">
            <v>0</v>
          </cell>
          <cell r="AC3538">
            <v>0</v>
          </cell>
          <cell r="AD3538" t="str">
            <v>∆</v>
          </cell>
          <cell r="AE3538">
            <v>0</v>
          </cell>
        </row>
        <row r="3539">
          <cell r="AB3539" t="str">
            <v/>
          </cell>
          <cell r="AC3539" t="str">
            <v/>
          </cell>
          <cell r="AD3539" t="str">
            <v>∆</v>
          </cell>
        </row>
        <row r="3540">
          <cell r="V3540" t="str">
            <v>[280] LMD : RECREATION &amp; COMMUNITY SERVICES : LMD/CFD</v>
          </cell>
        </row>
        <row r="3541">
          <cell r="V3541" t="str">
            <v>WOODWARD WEST LMD 04-1 : CHARGES FOR SERVICES</v>
          </cell>
          <cell r="AB3541" t="str">
            <v/>
          </cell>
          <cell r="AC3541" t="str">
            <v/>
          </cell>
          <cell r="AD3541" t="str">
            <v>∆</v>
          </cell>
        </row>
        <row r="3542">
          <cell r="V3542" t="str">
            <v>280.20.28.814-4560.02</v>
          </cell>
          <cell r="W3542" t="str">
            <v>Charges for Services-Parks LMD</v>
          </cell>
          <cell r="X3542">
            <v>48000</v>
          </cell>
          <cell r="Y3542">
            <v>51000</v>
          </cell>
          <cell r="Z3542">
            <v>52000</v>
          </cell>
          <cell r="AA3542">
            <v>0</v>
          </cell>
          <cell r="AB3542">
            <v>0</v>
          </cell>
          <cell r="AC3542">
            <v>0</v>
          </cell>
          <cell r="AD3542" t="str">
            <v>∆</v>
          </cell>
          <cell r="AE3542">
            <v>0</v>
          </cell>
        </row>
        <row r="3543">
          <cell r="W3543" t="str">
            <v>TOTAL : CHARGES FOR SERVICES</v>
          </cell>
          <cell r="X3543">
            <v>48000</v>
          </cell>
          <cell r="Y3543">
            <v>51000</v>
          </cell>
          <cell r="Z3543">
            <v>52000</v>
          </cell>
          <cell r="AA3543">
            <v>0</v>
          </cell>
          <cell r="AB3543">
            <v>0</v>
          </cell>
          <cell r="AC3543">
            <v>0</v>
          </cell>
          <cell r="AD3543" t="str">
            <v>∆</v>
          </cell>
          <cell r="AE3543">
            <v>0</v>
          </cell>
        </row>
        <row r="3544">
          <cell r="AB3544" t="str">
            <v/>
          </cell>
          <cell r="AC3544" t="str">
            <v/>
          </cell>
          <cell r="AD3544" t="str">
            <v>∆</v>
          </cell>
        </row>
        <row r="3545">
          <cell r="V3545" t="str">
            <v>[280] LMD : RECREATION &amp; COMMUNITY SERVICES : LMD/CFD</v>
          </cell>
        </row>
        <row r="3546">
          <cell r="V3546" t="str">
            <v>WOODWARD WEST LMD 04-1 : PERSONNEL</v>
          </cell>
          <cell r="AB3546" t="str">
            <v/>
          </cell>
          <cell r="AC3546" t="str">
            <v/>
          </cell>
          <cell r="AD3546" t="str">
            <v>∆</v>
          </cell>
        </row>
        <row r="3547">
          <cell r="V3547" t="str">
            <v>280.20.28.814-5100.11</v>
          </cell>
          <cell r="W3547" t="str">
            <v>Benefits Medicare</v>
          </cell>
          <cell r="X3547">
            <v>0</v>
          </cell>
          <cell r="Y3547">
            <v>0</v>
          </cell>
          <cell r="Z3547">
            <v>0</v>
          </cell>
          <cell r="AA3547">
            <v>0</v>
          </cell>
          <cell r="AB3547">
            <v>0</v>
          </cell>
          <cell r="AC3547">
            <v>0</v>
          </cell>
          <cell r="AD3547" t="str">
            <v>∆</v>
          </cell>
          <cell r="AE3547">
            <v>0</v>
          </cell>
        </row>
        <row r="3548">
          <cell r="W3548" t="str">
            <v>TOTAL : PERSONNEL</v>
          </cell>
          <cell r="X3548">
            <v>0</v>
          </cell>
          <cell r="Y3548">
            <v>0</v>
          </cell>
          <cell r="Z3548">
            <v>0</v>
          </cell>
          <cell r="AA3548">
            <v>0</v>
          </cell>
          <cell r="AB3548">
            <v>0</v>
          </cell>
          <cell r="AC3548">
            <v>0</v>
          </cell>
          <cell r="AD3548" t="str">
            <v>∆</v>
          </cell>
          <cell r="AE3548">
            <v>0</v>
          </cell>
        </row>
        <row r="3549">
          <cell r="AB3549" t="str">
            <v/>
          </cell>
          <cell r="AC3549" t="str">
            <v/>
          </cell>
          <cell r="AD3549" t="str">
            <v>∆</v>
          </cell>
        </row>
        <row r="3550">
          <cell r="V3550" t="str">
            <v>[280] LMD : RECREATION &amp; COMMUNITY SERVICES : LMD/CFD</v>
          </cell>
        </row>
        <row r="3551">
          <cell r="V3551" t="str">
            <v>WOODWARD WEST LMD 04-1 : OPERATIONS</v>
          </cell>
          <cell r="AB3551" t="str">
            <v/>
          </cell>
          <cell r="AC3551" t="str">
            <v/>
          </cell>
          <cell r="AD3551" t="str">
            <v>∆</v>
          </cell>
        </row>
        <row r="3552">
          <cell r="V3552" t="str">
            <v>280.20.28.814-6000.01</v>
          </cell>
          <cell r="W3552" t="str">
            <v>Professional Services General</v>
          </cell>
          <cell r="X3552">
            <v>0</v>
          </cell>
          <cell r="Y3552">
            <v>0</v>
          </cell>
          <cell r="Z3552">
            <v>0</v>
          </cell>
          <cell r="AA3552">
            <v>0</v>
          </cell>
          <cell r="AB3552">
            <v>0</v>
          </cell>
          <cell r="AC3552">
            <v>0</v>
          </cell>
          <cell r="AD3552" t="str">
            <v>∆</v>
          </cell>
          <cell r="AE3552">
            <v>0</v>
          </cell>
        </row>
        <row r="3553">
          <cell r="V3553" t="str">
            <v>280.20.28.814-6000.10</v>
          </cell>
          <cell r="W3553" t="str">
            <v>Professional Services Consultant</v>
          </cell>
          <cell r="X3553">
            <v>1000</v>
          </cell>
          <cell r="Y3553">
            <v>1000</v>
          </cell>
          <cell r="Z3553">
            <v>1000</v>
          </cell>
          <cell r="AA3553">
            <v>1000</v>
          </cell>
          <cell r="AB3553">
            <v>0</v>
          </cell>
          <cell r="AC3553">
            <v>0</v>
          </cell>
          <cell r="AD3553" t="str">
            <v>∆</v>
          </cell>
          <cell r="AE3553">
            <v>0</v>
          </cell>
        </row>
        <row r="3554">
          <cell r="V3554" t="str">
            <v>280.20.28.814-6000.11</v>
          </cell>
          <cell r="W3554" t="str">
            <v>Professional Services County Admin Fee</v>
          </cell>
          <cell r="X3554">
            <v>0</v>
          </cell>
          <cell r="Y3554">
            <v>0</v>
          </cell>
          <cell r="Z3554">
            <v>0</v>
          </cell>
          <cell r="AA3554">
            <v>0</v>
          </cell>
          <cell r="AB3554">
            <v>0</v>
          </cell>
          <cell r="AC3554">
            <v>0</v>
          </cell>
          <cell r="AD3554" t="str">
            <v>∆</v>
          </cell>
          <cell r="AE3554">
            <v>0</v>
          </cell>
        </row>
        <row r="3555">
          <cell r="V3555" t="str">
            <v>280.20.28.814-6100.01</v>
          </cell>
          <cell r="W3555" t="str">
            <v>Utilities Electric</v>
          </cell>
          <cell r="X3555">
            <v>0</v>
          </cell>
          <cell r="Y3555">
            <v>0</v>
          </cell>
          <cell r="Z3555">
            <v>0</v>
          </cell>
          <cell r="AA3555">
            <v>0</v>
          </cell>
          <cell r="AB3555">
            <v>0</v>
          </cell>
          <cell r="AC3555">
            <v>0</v>
          </cell>
          <cell r="AD3555" t="str">
            <v>∆</v>
          </cell>
          <cell r="AE3555">
            <v>0</v>
          </cell>
        </row>
        <row r="3556">
          <cell r="V3556" t="str">
            <v>280.20.28.814-6100.04</v>
          </cell>
          <cell r="W3556" t="str">
            <v>Utilities Water</v>
          </cell>
          <cell r="X3556">
            <v>8000</v>
          </cell>
          <cell r="Y3556">
            <v>8000</v>
          </cell>
          <cell r="Z3556">
            <v>8000</v>
          </cell>
          <cell r="AA3556">
            <v>8000</v>
          </cell>
          <cell r="AB3556">
            <v>0</v>
          </cell>
          <cell r="AC3556">
            <v>0</v>
          </cell>
          <cell r="AD3556" t="str">
            <v>∆</v>
          </cell>
          <cell r="AE3556">
            <v>0</v>
          </cell>
        </row>
        <row r="3557">
          <cell r="V3557" t="str">
            <v>280.20.28.814-6240.05</v>
          </cell>
          <cell r="W3557" t="str">
            <v>Supplies-Parks Landscape Maintenance</v>
          </cell>
          <cell r="X3557">
            <v>11000</v>
          </cell>
          <cell r="Y3557">
            <v>10000</v>
          </cell>
          <cell r="Z3557">
            <v>10000</v>
          </cell>
          <cell r="AA3557">
            <v>9000</v>
          </cell>
          <cell r="AB3557">
            <v>0</v>
          </cell>
          <cell r="AC3557">
            <v>0</v>
          </cell>
          <cell r="AD3557" t="str">
            <v>∆</v>
          </cell>
          <cell r="AE3557">
            <v>0</v>
          </cell>
        </row>
        <row r="3558">
          <cell r="V3558" t="str">
            <v>280.20.28.814-6400.03</v>
          </cell>
          <cell r="W3558" t="str">
            <v>Repairs &amp; Maintenance Major Repair &amp; Contingency</v>
          </cell>
          <cell r="X3558">
            <v>0</v>
          </cell>
          <cell r="Y3558">
            <v>1000</v>
          </cell>
          <cell r="Z3558">
            <v>10000</v>
          </cell>
          <cell r="AA3558">
            <v>1000</v>
          </cell>
          <cell r="AB3558">
            <v>0</v>
          </cell>
          <cell r="AC3558">
            <v>0</v>
          </cell>
          <cell r="AD3558" t="str">
            <v>∆</v>
          </cell>
          <cell r="AE3558">
            <v>0</v>
          </cell>
        </row>
        <row r="3559">
          <cell r="V3559" t="str">
            <v>280.20.28.814-6600.05</v>
          </cell>
          <cell r="W3559" t="str">
            <v>Administrative Expenses Public/Legal Advertisement</v>
          </cell>
          <cell r="X3559">
            <v>0</v>
          </cell>
          <cell r="Y3559">
            <v>0</v>
          </cell>
          <cell r="Z3559">
            <v>0</v>
          </cell>
          <cell r="AA3559">
            <v>0</v>
          </cell>
          <cell r="AB3559">
            <v>0</v>
          </cell>
          <cell r="AC3559">
            <v>0</v>
          </cell>
          <cell r="AD3559" t="str">
            <v>∆</v>
          </cell>
          <cell r="AE3559">
            <v>0</v>
          </cell>
        </row>
        <row r="3560">
          <cell r="V3560" t="str">
            <v>280.20.28.814-6600.25</v>
          </cell>
          <cell r="W3560" t="str">
            <v>Administrative Expenses Support Services-Indirect Labor</v>
          </cell>
          <cell r="X3560">
            <v>0</v>
          </cell>
          <cell r="Y3560">
            <v>5000</v>
          </cell>
          <cell r="Z3560">
            <v>5000</v>
          </cell>
          <cell r="AA3560">
            <v>5000</v>
          </cell>
          <cell r="AB3560">
            <v>0</v>
          </cell>
          <cell r="AC3560">
            <v>0</v>
          </cell>
          <cell r="AD3560" t="str">
            <v>∆</v>
          </cell>
          <cell r="AE3560">
            <v>0</v>
          </cell>
        </row>
        <row r="3561">
          <cell r="V3561" t="str">
            <v>280.20.28.814-6600.27</v>
          </cell>
          <cell r="W3561" t="str">
            <v>Administrative Expenses Support Services-Direct Labor</v>
          </cell>
          <cell r="X3561">
            <v>25000</v>
          </cell>
          <cell r="Y3561">
            <v>32000</v>
          </cell>
          <cell r="Z3561">
            <v>20000</v>
          </cell>
          <cell r="AA3561">
            <v>22000</v>
          </cell>
          <cell r="AB3561">
            <v>0</v>
          </cell>
          <cell r="AC3561">
            <v>0</v>
          </cell>
          <cell r="AD3561" t="str">
            <v>∆</v>
          </cell>
          <cell r="AE3561">
            <v>0</v>
          </cell>
        </row>
        <row r="3562">
          <cell r="W3562" t="str">
            <v>TOTAL : OPERATIONS</v>
          </cell>
          <cell r="X3562">
            <v>45000</v>
          </cell>
          <cell r="Y3562">
            <v>57000</v>
          </cell>
          <cell r="Z3562">
            <v>54000</v>
          </cell>
          <cell r="AA3562">
            <v>46000</v>
          </cell>
          <cell r="AB3562">
            <v>0</v>
          </cell>
          <cell r="AC3562">
            <v>0</v>
          </cell>
          <cell r="AD3562" t="str">
            <v>∆</v>
          </cell>
          <cell r="AE3562">
            <v>0</v>
          </cell>
        </row>
        <row r="3563">
          <cell r="AB3563" t="str">
            <v/>
          </cell>
          <cell r="AC3563" t="str">
            <v/>
          </cell>
          <cell r="AD3563" t="str">
            <v>∆</v>
          </cell>
        </row>
        <row r="3564">
          <cell r="V3564" t="str">
            <v>[280] LMD : RECREATION &amp; COMMUNITY SERVICES : LMD/CFD</v>
          </cell>
        </row>
        <row r="3565">
          <cell r="V3565" t="str">
            <v>JASMINE HOLLOW LMD 04-2 : CHARGES FOR SERVICES</v>
          </cell>
          <cell r="AB3565" t="str">
            <v/>
          </cell>
          <cell r="AC3565" t="str">
            <v/>
          </cell>
          <cell r="AD3565" t="str">
            <v>∆</v>
          </cell>
        </row>
        <row r="3566">
          <cell r="V3566" t="str">
            <v>280.20.28.815-4560.02</v>
          </cell>
          <cell r="W3566" t="str">
            <v>Charges for Services-Parks LMD</v>
          </cell>
          <cell r="X3566">
            <v>15000</v>
          </cell>
          <cell r="Y3566">
            <v>16000</v>
          </cell>
          <cell r="Z3566">
            <v>16000</v>
          </cell>
          <cell r="AA3566">
            <v>0</v>
          </cell>
          <cell r="AB3566">
            <v>0</v>
          </cell>
          <cell r="AC3566">
            <v>0</v>
          </cell>
          <cell r="AD3566" t="str">
            <v>∆</v>
          </cell>
          <cell r="AE3566">
            <v>0</v>
          </cell>
        </row>
        <row r="3567">
          <cell r="W3567" t="str">
            <v>TOTAL : CHARGES FOR SERVICES</v>
          </cell>
          <cell r="X3567">
            <v>15000</v>
          </cell>
          <cell r="Y3567">
            <v>16000</v>
          </cell>
          <cell r="Z3567">
            <v>16000</v>
          </cell>
          <cell r="AA3567">
            <v>0</v>
          </cell>
          <cell r="AB3567">
            <v>0</v>
          </cell>
          <cell r="AC3567">
            <v>0</v>
          </cell>
          <cell r="AD3567" t="str">
            <v>∆</v>
          </cell>
          <cell r="AE3567">
            <v>0</v>
          </cell>
        </row>
        <row r="3568">
          <cell r="AB3568" t="str">
            <v/>
          </cell>
          <cell r="AC3568" t="str">
            <v/>
          </cell>
          <cell r="AD3568" t="str">
            <v>∆</v>
          </cell>
        </row>
        <row r="3569">
          <cell r="V3569" t="str">
            <v>[280] LMD : RECREATION &amp; COMMUNITY SERVICES : LMD/CFD</v>
          </cell>
        </row>
        <row r="3570">
          <cell r="V3570" t="str">
            <v>JASMINE HOLLOW LMD 04-2 : PERSONNEL</v>
          </cell>
          <cell r="AB3570" t="str">
            <v/>
          </cell>
          <cell r="AC3570" t="str">
            <v/>
          </cell>
          <cell r="AD3570" t="str">
            <v>∆</v>
          </cell>
        </row>
        <row r="3571">
          <cell r="V3571" t="str">
            <v>280.20.28.815-5100.11</v>
          </cell>
          <cell r="W3571" t="str">
            <v>Benefits Medicare</v>
          </cell>
          <cell r="X3571">
            <v>0</v>
          </cell>
          <cell r="Y3571">
            <v>0</v>
          </cell>
          <cell r="Z3571">
            <v>0</v>
          </cell>
          <cell r="AA3571">
            <v>0</v>
          </cell>
          <cell r="AB3571">
            <v>0</v>
          </cell>
          <cell r="AC3571">
            <v>0</v>
          </cell>
          <cell r="AD3571" t="str">
            <v>∆</v>
          </cell>
          <cell r="AE3571">
            <v>0</v>
          </cell>
        </row>
        <row r="3572">
          <cell r="W3572" t="str">
            <v>TOTAL : PERSONNEL</v>
          </cell>
          <cell r="X3572">
            <v>0</v>
          </cell>
          <cell r="Y3572">
            <v>0</v>
          </cell>
          <cell r="Z3572">
            <v>0</v>
          </cell>
          <cell r="AA3572">
            <v>0</v>
          </cell>
          <cell r="AB3572">
            <v>0</v>
          </cell>
          <cell r="AC3572">
            <v>0</v>
          </cell>
          <cell r="AD3572" t="str">
            <v>∆</v>
          </cell>
          <cell r="AE3572">
            <v>0</v>
          </cell>
        </row>
        <row r="3573">
          <cell r="AB3573" t="str">
            <v/>
          </cell>
          <cell r="AC3573" t="str">
            <v/>
          </cell>
          <cell r="AD3573" t="str">
            <v>∆</v>
          </cell>
        </row>
        <row r="3574">
          <cell r="V3574" t="str">
            <v>[280] LMD : RECREATION &amp; COMMUNITY SERVICES : LMD/CFD</v>
          </cell>
        </row>
        <row r="3575">
          <cell r="V3575" t="str">
            <v>JASMINE HOLLOW LMD 04-2 : OPERATIONS</v>
          </cell>
          <cell r="AB3575" t="str">
            <v/>
          </cell>
          <cell r="AC3575" t="str">
            <v/>
          </cell>
          <cell r="AD3575" t="str">
            <v>∆</v>
          </cell>
        </row>
        <row r="3576">
          <cell r="V3576" t="str">
            <v>280.20.28.815-6000.10</v>
          </cell>
          <cell r="W3576" t="str">
            <v>Professional Services Consultant</v>
          </cell>
          <cell r="X3576">
            <v>1000</v>
          </cell>
          <cell r="Y3576">
            <v>1000</v>
          </cell>
          <cell r="Z3576">
            <v>1000</v>
          </cell>
          <cell r="AA3576">
            <v>1000</v>
          </cell>
          <cell r="AB3576">
            <v>0</v>
          </cell>
          <cell r="AC3576">
            <v>0</v>
          </cell>
          <cell r="AD3576" t="str">
            <v>∆</v>
          </cell>
          <cell r="AE3576">
            <v>0</v>
          </cell>
        </row>
        <row r="3577">
          <cell r="V3577" t="str">
            <v>280.20.28.815-6000.11</v>
          </cell>
          <cell r="W3577" t="str">
            <v>Professional Services County Admin Fee</v>
          </cell>
          <cell r="X3577">
            <v>0</v>
          </cell>
          <cell r="Y3577">
            <v>0</v>
          </cell>
          <cell r="Z3577">
            <v>0</v>
          </cell>
          <cell r="AA3577">
            <v>0</v>
          </cell>
          <cell r="AB3577">
            <v>0</v>
          </cell>
          <cell r="AC3577">
            <v>0</v>
          </cell>
          <cell r="AD3577" t="str">
            <v>∆</v>
          </cell>
          <cell r="AE3577">
            <v>0</v>
          </cell>
        </row>
        <row r="3578">
          <cell r="V3578" t="str">
            <v>280.20.28.815-6100.01</v>
          </cell>
          <cell r="W3578" t="str">
            <v>Utilities Electric</v>
          </cell>
          <cell r="X3578">
            <v>0</v>
          </cell>
          <cell r="Y3578">
            <v>0</v>
          </cell>
          <cell r="Z3578">
            <v>0</v>
          </cell>
          <cell r="AA3578">
            <v>0</v>
          </cell>
          <cell r="AB3578">
            <v>0</v>
          </cell>
          <cell r="AC3578">
            <v>0</v>
          </cell>
          <cell r="AD3578" t="str">
            <v>∆</v>
          </cell>
          <cell r="AE3578">
            <v>0</v>
          </cell>
        </row>
        <row r="3579">
          <cell r="V3579" t="str">
            <v>280.20.28.815-6100.04</v>
          </cell>
          <cell r="W3579" t="str">
            <v>Utilities Water</v>
          </cell>
          <cell r="X3579">
            <v>2000</v>
          </cell>
          <cell r="Y3579">
            <v>2000</v>
          </cell>
          <cell r="Z3579">
            <v>2000</v>
          </cell>
          <cell r="AA3579">
            <v>2000</v>
          </cell>
          <cell r="AB3579">
            <v>0</v>
          </cell>
          <cell r="AC3579">
            <v>0</v>
          </cell>
          <cell r="AD3579" t="str">
            <v>∆</v>
          </cell>
          <cell r="AE3579">
            <v>0</v>
          </cell>
        </row>
        <row r="3580">
          <cell r="V3580" t="str">
            <v>280.20.28.815-6240.05</v>
          </cell>
          <cell r="W3580" t="str">
            <v>Supplies-Parks Landscape Maintenance</v>
          </cell>
          <cell r="X3580">
            <v>0</v>
          </cell>
          <cell r="Y3580">
            <v>0</v>
          </cell>
          <cell r="Z3580">
            <v>0</v>
          </cell>
          <cell r="AA3580">
            <v>0</v>
          </cell>
          <cell r="AB3580">
            <v>0</v>
          </cell>
          <cell r="AC3580">
            <v>0</v>
          </cell>
          <cell r="AD3580" t="str">
            <v>∆</v>
          </cell>
          <cell r="AE3580">
            <v>0</v>
          </cell>
        </row>
        <row r="3581">
          <cell r="V3581" t="str">
            <v>280.20.28.815-6400.03</v>
          </cell>
          <cell r="W3581" t="str">
            <v>Repairs &amp; Maintenance Major Repair &amp; Contingency</v>
          </cell>
          <cell r="X3581">
            <v>0</v>
          </cell>
          <cell r="Y3581">
            <v>0</v>
          </cell>
          <cell r="Z3581">
            <v>3000</v>
          </cell>
          <cell r="AA3581">
            <v>1000</v>
          </cell>
          <cell r="AB3581">
            <v>0</v>
          </cell>
          <cell r="AC3581">
            <v>0</v>
          </cell>
          <cell r="AD3581" t="str">
            <v>∆</v>
          </cell>
          <cell r="AE3581">
            <v>0</v>
          </cell>
        </row>
        <row r="3582">
          <cell r="V3582" t="str">
            <v>280.20.28.815-6600.05</v>
          </cell>
          <cell r="W3582" t="str">
            <v>Administrative Expenses Public/Legal Advertisement</v>
          </cell>
          <cell r="X3582">
            <v>0</v>
          </cell>
          <cell r="Y3582">
            <v>0</v>
          </cell>
          <cell r="Z3582">
            <v>0</v>
          </cell>
          <cell r="AA3582">
            <v>0</v>
          </cell>
          <cell r="AB3582">
            <v>0</v>
          </cell>
          <cell r="AC3582">
            <v>0</v>
          </cell>
          <cell r="AD3582" t="str">
            <v>∆</v>
          </cell>
          <cell r="AE3582">
            <v>0</v>
          </cell>
        </row>
        <row r="3583">
          <cell r="V3583" t="str">
            <v>280.20.28.815-6600.25</v>
          </cell>
          <cell r="W3583" t="str">
            <v>Administrative Expenses Support Services-Indirect Labor</v>
          </cell>
          <cell r="X3583">
            <v>5000</v>
          </cell>
          <cell r="Y3583">
            <v>5000</v>
          </cell>
          <cell r="Z3583">
            <v>5000</v>
          </cell>
          <cell r="AA3583">
            <v>5000</v>
          </cell>
          <cell r="AB3583">
            <v>0</v>
          </cell>
          <cell r="AC3583">
            <v>0</v>
          </cell>
          <cell r="AD3583" t="str">
            <v>∆</v>
          </cell>
          <cell r="AE3583">
            <v>0</v>
          </cell>
        </row>
        <row r="3584">
          <cell r="V3584" t="str">
            <v>280.20.28.815-6600.27</v>
          </cell>
          <cell r="W3584" t="str">
            <v>Administrative Expenses Support Services-Direct Labor</v>
          </cell>
          <cell r="X3584">
            <v>3000</v>
          </cell>
          <cell r="Y3584">
            <v>2000</v>
          </cell>
          <cell r="Z3584">
            <v>3000</v>
          </cell>
          <cell r="AA3584">
            <v>4000</v>
          </cell>
          <cell r="AB3584">
            <v>0</v>
          </cell>
          <cell r="AC3584">
            <v>0</v>
          </cell>
          <cell r="AD3584" t="str">
            <v>∆</v>
          </cell>
          <cell r="AE3584">
            <v>0</v>
          </cell>
        </row>
        <row r="3585">
          <cell r="W3585" t="str">
            <v>TOTAL : OPERATIONS</v>
          </cell>
          <cell r="X3585">
            <v>11000</v>
          </cell>
          <cell r="Y3585">
            <v>10000</v>
          </cell>
          <cell r="Z3585">
            <v>14000</v>
          </cell>
          <cell r="AA3585">
            <v>13000</v>
          </cell>
          <cell r="AB3585">
            <v>0</v>
          </cell>
          <cell r="AC3585">
            <v>0</v>
          </cell>
          <cell r="AD3585" t="str">
            <v>∆</v>
          </cell>
          <cell r="AE3585">
            <v>0</v>
          </cell>
        </row>
        <row r="3586">
          <cell r="AB3586" t="str">
            <v/>
          </cell>
          <cell r="AC3586" t="str">
            <v/>
          </cell>
          <cell r="AD3586" t="str">
            <v>∆</v>
          </cell>
        </row>
        <row r="3587">
          <cell r="V3587" t="str">
            <v>[280] LMD : RECREATION &amp; COMMUNITY SERVICES : LMD/CFD</v>
          </cell>
        </row>
        <row r="3588">
          <cell r="V3588" t="str">
            <v>DUTRA FARMS NE LMD 03-1 : CHARGES FOR SERVICES</v>
          </cell>
          <cell r="AB3588" t="str">
            <v/>
          </cell>
          <cell r="AC3588" t="str">
            <v/>
          </cell>
          <cell r="AD3588" t="str">
            <v>∆</v>
          </cell>
        </row>
        <row r="3589">
          <cell r="V3589" t="str">
            <v>280.20.28.816-4560.02</v>
          </cell>
          <cell r="W3589" t="str">
            <v>Charges for Services-Parks LMD</v>
          </cell>
          <cell r="X3589">
            <v>12000</v>
          </cell>
          <cell r="Y3589">
            <v>18000</v>
          </cell>
          <cell r="Z3589">
            <v>30000</v>
          </cell>
          <cell r="AA3589">
            <v>0</v>
          </cell>
          <cell r="AB3589">
            <v>0</v>
          </cell>
          <cell r="AC3589">
            <v>0</v>
          </cell>
          <cell r="AD3589" t="str">
            <v>∆</v>
          </cell>
          <cell r="AE3589">
            <v>0</v>
          </cell>
        </row>
        <row r="3590">
          <cell r="W3590" t="str">
            <v>TOTAL : CHARGES FOR SERVICES</v>
          </cell>
          <cell r="X3590">
            <v>12000</v>
          </cell>
          <cell r="Y3590">
            <v>18000</v>
          </cell>
          <cell r="Z3590">
            <v>30000</v>
          </cell>
          <cell r="AA3590">
            <v>0</v>
          </cell>
          <cell r="AB3590">
            <v>0</v>
          </cell>
          <cell r="AC3590">
            <v>0</v>
          </cell>
          <cell r="AD3590" t="str">
            <v>∆</v>
          </cell>
          <cell r="AE3590">
            <v>0</v>
          </cell>
        </row>
        <row r="3591">
          <cell r="AB3591" t="str">
            <v/>
          </cell>
          <cell r="AC3591" t="str">
            <v/>
          </cell>
          <cell r="AD3591" t="str">
            <v>∆</v>
          </cell>
        </row>
        <row r="3592">
          <cell r="V3592" t="str">
            <v>[280] LMD : RECREATION &amp; COMMUNITY SERVICES : LMD/CFD</v>
          </cell>
        </row>
        <row r="3593">
          <cell r="V3593" t="str">
            <v>DUTRA FARMS NE LMD 03-1 : PERSONNEL</v>
          </cell>
          <cell r="AB3593" t="str">
            <v/>
          </cell>
          <cell r="AC3593" t="str">
            <v/>
          </cell>
          <cell r="AD3593" t="str">
            <v>∆</v>
          </cell>
        </row>
        <row r="3594">
          <cell r="V3594" t="str">
            <v>280.20.28.816-5100.11</v>
          </cell>
          <cell r="W3594" t="str">
            <v>Benefits Medicare</v>
          </cell>
          <cell r="X3594">
            <v>0</v>
          </cell>
          <cell r="Y3594">
            <v>0</v>
          </cell>
          <cell r="Z3594">
            <v>0</v>
          </cell>
          <cell r="AA3594">
            <v>0</v>
          </cell>
          <cell r="AB3594">
            <v>0</v>
          </cell>
          <cell r="AC3594">
            <v>0</v>
          </cell>
          <cell r="AD3594" t="str">
            <v>∆</v>
          </cell>
          <cell r="AE3594">
            <v>0</v>
          </cell>
        </row>
        <row r="3595">
          <cell r="W3595" t="str">
            <v>TOTAL : PERSONNEL</v>
          </cell>
          <cell r="X3595">
            <v>0</v>
          </cell>
          <cell r="Y3595">
            <v>0</v>
          </cell>
          <cell r="Z3595">
            <v>0</v>
          </cell>
          <cell r="AA3595">
            <v>0</v>
          </cell>
          <cell r="AB3595">
            <v>0</v>
          </cell>
          <cell r="AC3595">
            <v>0</v>
          </cell>
          <cell r="AD3595" t="str">
            <v>∆</v>
          </cell>
          <cell r="AE3595">
            <v>0</v>
          </cell>
        </row>
        <row r="3596">
          <cell r="AB3596" t="str">
            <v/>
          </cell>
          <cell r="AC3596" t="str">
            <v/>
          </cell>
          <cell r="AD3596" t="str">
            <v>∆</v>
          </cell>
        </row>
        <row r="3597">
          <cell r="V3597" t="str">
            <v>[280] LMD : RECREATION &amp; COMMUNITY SERVICES : LMD/CFD</v>
          </cell>
        </row>
        <row r="3598">
          <cell r="V3598" t="str">
            <v>DUTRA FARMS NE LMD 03-1 : OPERATIONS</v>
          </cell>
          <cell r="AB3598" t="str">
            <v/>
          </cell>
          <cell r="AC3598" t="str">
            <v/>
          </cell>
          <cell r="AD3598" t="str">
            <v>∆</v>
          </cell>
        </row>
        <row r="3599">
          <cell r="V3599" t="str">
            <v>280.20.28.816-6000.10</v>
          </cell>
          <cell r="W3599" t="str">
            <v>Professional Services Consultant</v>
          </cell>
          <cell r="X3599">
            <v>0</v>
          </cell>
          <cell r="Y3599">
            <v>0</v>
          </cell>
          <cell r="Z3599">
            <v>0</v>
          </cell>
          <cell r="AA3599">
            <v>0</v>
          </cell>
          <cell r="AB3599">
            <v>0</v>
          </cell>
          <cell r="AC3599">
            <v>0</v>
          </cell>
          <cell r="AD3599" t="str">
            <v>∆</v>
          </cell>
          <cell r="AE3599">
            <v>0</v>
          </cell>
        </row>
        <row r="3600">
          <cell r="V3600" t="str">
            <v>280.20.28.816-6000.11</v>
          </cell>
          <cell r="W3600" t="str">
            <v>Professional Services County Admin Fee</v>
          </cell>
          <cell r="X3600">
            <v>0</v>
          </cell>
          <cell r="Y3600">
            <v>0</v>
          </cell>
          <cell r="Z3600">
            <v>0</v>
          </cell>
          <cell r="AA3600">
            <v>0</v>
          </cell>
          <cell r="AB3600">
            <v>0</v>
          </cell>
          <cell r="AC3600">
            <v>0</v>
          </cell>
          <cell r="AD3600" t="str">
            <v>∆</v>
          </cell>
          <cell r="AE3600">
            <v>0</v>
          </cell>
        </row>
        <row r="3601">
          <cell r="V3601" t="str">
            <v>280.20.28.816-6100.01</v>
          </cell>
          <cell r="W3601" t="str">
            <v>Utilities Electric</v>
          </cell>
          <cell r="X3601">
            <v>0</v>
          </cell>
          <cell r="Y3601">
            <v>0</v>
          </cell>
          <cell r="Z3601">
            <v>0</v>
          </cell>
          <cell r="AA3601">
            <v>0</v>
          </cell>
          <cell r="AB3601">
            <v>0</v>
          </cell>
          <cell r="AC3601">
            <v>0</v>
          </cell>
          <cell r="AD3601" t="str">
            <v>∆</v>
          </cell>
          <cell r="AE3601">
            <v>0</v>
          </cell>
        </row>
        <row r="3602">
          <cell r="V3602" t="str">
            <v>280.20.28.816-6100.04</v>
          </cell>
          <cell r="W3602" t="str">
            <v>Utilities Water</v>
          </cell>
          <cell r="X3602">
            <v>8000</v>
          </cell>
          <cell r="Y3602">
            <v>9000</v>
          </cell>
          <cell r="Z3602">
            <v>10000</v>
          </cell>
          <cell r="AA3602">
            <v>10000</v>
          </cell>
          <cell r="AB3602">
            <v>0</v>
          </cell>
          <cell r="AC3602">
            <v>0</v>
          </cell>
          <cell r="AD3602" t="str">
            <v>∆</v>
          </cell>
          <cell r="AE3602">
            <v>0</v>
          </cell>
        </row>
        <row r="3603">
          <cell r="V3603" t="str">
            <v>280.20.28.816-6240.05</v>
          </cell>
          <cell r="W3603" t="str">
            <v>Supplies-Parks Landscape Maintenance</v>
          </cell>
          <cell r="X3603">
            <v>1000</v>
          </cell>
          <cell r="Y3603">
            <v>2000</v>
          </cell>
          <cell r="Z3603">
            <v>2000</v>
          </cell>
          <cell r="AA3603">
            <v>1000</v>
          </cell>
          <cell r="AB3603">
            <v>0</v>
          </cell>
          <cell r="AC3603">
            <v>0</v>
          </cell>
          <cell r="AD3603" t="str">
            <v>∆</v>
          </cell>
          <cell r="AE3603">
            <v>0</v>
          </cell>
        </row>
        <row r="3604">
          <cell r="V3604" t="str">
            <v>280.20.28.816-6400.03</v>
          </cell>
          <cell r="W3604" t="str">
            <v>Repairs &amp; Maintenance Major Repair &amp; Contingency</v>
          </cell>
          <cell r="X3604">
            <v>0</v>
          </cell>
          <cell r="Y3604">
            <v>0</v>
          </cell>
          <cell r="Z3604">
            <v>0</v>
          </cell>
          <cell r="AA3604">
            <v>0</v>
          </cell>
          <cell r="AB3604">
            <v>0</v>
          </cell>
          <cell r="AC3604">
            <v>0</v>
          </cell>
          <cell r="AD3604" t="str">
            <v>∆</v>
          </cell>
          <cell r="AE3604">
            <v>0</v>
          </cell>
        </row>
        <row r="3605">
          <cell r="V3605" t="str">
            <v>280.20.28.816-6600.05</v>
          </cell>
          <cell r="W3605" t="str">
            <v>Administrative Expenses Public/Legal Advertisement</v>
          </cell>
          <cell r="X3605">
            <v>0</v>
          </cell>
          <cell r="Y3605">
            <v>0</v>
          </cell>
          <cell r="Z3605">
            <v>0</v>
          </cell>
          <cell r="AA3605">
            <v>0</v>
          </cell>
          <cell r="AB3605">
            <v>0</v>
          </cell>
          <cell r="AC3605">
            <v>0</v>
          </cell>
          <cell r="AD3605" t="str">
            <v>∆</v>
          </cell>
          <cell r="AE3605">
            <v>0</v>
          </cell>
        </row>
        <row r="3606">
          <cell r="V3606" t="str">
            <v>280.20.28.816-6600.25</v>
          </cell>
          <cell r="W3606" t="str">
            <v>Administrative Expenses Support Services-Indirect Labor</v>
          </cell>
          <cell r="X3606">
            <v>0</v>
          </cell>
          <cell r="Y3606">
            <v>5000</v>
          </cell>
          <cell r="Z3606">
            <v>5000</v>
          </cell>
          <cell r="AA3606">
            <v>0</v>
          </cell>
          <cell r="AB3606">
            <v>0</v>
          </cell>
          <cell r="AC3606">
            <v>0</v>
          </cell>
          <cell r="AD3606" t="str">
            <v>∆</v>
          </cell>
          <cell r="AE3606">
            <v>0</v>
          </cell>
        </row>
        <row r="3607">
          <cell r="V3607" t="str">
            <v>280.20.28.816-6600.27</v>
          </cell>
          <cell r="W3607" t="str">
            <v>Administrative Expenses Support Services-Direct Labor</v>
          </cell>
          <cell r="X3607">
            <v>8000</v>
          </cell>
          <cell r="Y3607">
            <v>7000</v>
          </cell>
          <cell r="Z3607">
            <v>8000</v>
          </cell>
          <cell r="AA3607">
            <v>5000</v>
          </cell>
          <cell r="AB3607">
            <v>0</v>
          </cell>
          <cell r="AC3607">
            <v>0</v>
          </cell>
          <cell r="AD3607" t="str">
            <v>∆</v>
          </cell>
          <cell r="AE3607">
            <v>0</v>
          </cell>
        </row>
        <row r="3608">
          <cell r="W3608" t="str">
            <v>TOTAL : OPERATIONS</v>
          </cell>
          <cell r="X3608">
            <v>17000</v>
          </cell>
          <cell r="Y3608">
            <v>23000</v>
          </cell>
          <cell r="Z3608">
            <v>25000</v>
          </cell>
          <cell r="AA3608">
            <v>16000</v>
          </cell>
          <cell r="AB3608">
            <v>0</v>
          </cell>
          <cell r="AC3608">
            <v>0</v>
          </cell>
          <cell r="AD3608" t="str">
            <v>∆</v>
          </cell>
          <cell r="AE3608">
            <v>0</v>
          </cell>
        </row>
        <row r="3609">
          <cell r="AB3609" t="str">
            <v/>
          </cell>
          <cell r="AC3609" t="str">
            <v/>
          </cell>
          <cell r="AD3609" t="str">
            <v>∆</v>
          </cell>
        </row>
        <row r="3610">
          <cell r="V3610" t="str">
            <v>[280] LMD : RECREATION &amp; COMMUNITY SERVICES : LMD/CFD</v>
          </cell>
        </row>
        <row r="3611">
          <cell r="V3611" t="str">
            <v>ANTIGUA LMD 05-1 : CHARGES FOR SERVICES</v>
          </cell>
          <cell r="AB3611" t="str">
            <v/>
          </cell>
          <cell r="AC3611" t="str">
            <v/>
          </cell>
          <cell r="AD3611" t="str">
            <v>∆</v>
          </cell>
        </row>
        <row r="3612">
          <cell r="V3612" t="str">
            <v>280.20.28.817-4560.02</v>
          </cell>
          <cell r="W3612" t="str">
            <v>Charges for Services-Parks LMD</v>
          </cell>
          <cell r="X3612">
            <v>60000</v>
          </cell>
          <cell r="Y3612">
            <v>51000</v>
          </cell>
          <cell r="Z3612">
            <v>55000</v>
          </cell>
          <cell r="AA3612">
            <v>0</v>
          </cell>
          <cell r="AB3612">
            <v>0</v>
          </cell>
          <cell r="AC3612">
            <v>0</v>
          </cell>
          <cell r="AD3612" t="str">
            <v>∆</v>
          </cell>
          <cell r="AE3612">
            <v>0</v>
          </cell>
        </row>
        <row r="3613">
          <cell r="W3613" t="str">
            <v>TOTAL : CHARGES FOR SERVICES</v>
          </cell>
          <cell r="X3613">
            <v>60000</v>
          </cell>
          <cell r="Y3613">
            <v>51000</v>
          </cell>
          <cell r="Z3613">
            <v>55000</v>
          </cell>
          <cell r="AA3613">
            <v>0</v>
          </cell>
          <cell r="AB3613">
            <v>0</v>
          </cell>
          <cell r="AC3613">
            <v>0</v>
          </cell>
          <cell r="AD3613" t="str">
            <v>∆</v>
          </cell>
          <cell r="AE3613">
            <v>0</v>
          </cell>
        </row>
        <row r="3614">
          <cell r="AB3614" t="str">
            <v/>
          </cell>
          <cell r="AC3614" t="str">
            <v/>
          </cell>
          <cell r="AD3614" t="str">
            <v>∆</v>
          </cell>
        </row>
        <row r="3615">
          <cell r="V3615" t="str">
            <v>[280] LMD : RECREATION &amp; COMMUNITY SERVICES : LMD/CFD</v>
          </cell>
        </row>
        <row r="3616">
          <cell r="V3616" t="str">
            <v>ANTIGUA LMD 05-1 : PERSONNEL</v>
          </cell>
          <cell r="AB3616" t="str">
            <v/>
          </cell>
          <cell r="AC3616" t="str">
            <v/>
          </cell>
          <cell r="AD3616" t="str">
            <v>∆</v>
          </cell>
        </row>
        <row r="3617">
          <cell r="V3617" t="str">
            <v>280.20.28.817-5100.11</v>
          </cell>
          <cell r="W3617" t="str">
            <v>Benefits Medicare</v>
          </cell>
          <cell r="X3617">
            <v>0</v>
          </cell>
          <cell r="Y3617">
            <v>0</v>
          </cell>
          <cell r="Z3617">
            <v>0</v>
          </cell>
          <cell r="AA3617">
            <v>0</v>
          </cell>
          <cell r="AB3617">
            <v>0</v>
          </cell>
          <cell r="AC3617">
            <v>0</v>
          </cell>
          <cell r="AD3617" t="str">
            <v>∆</v>
          </cell>
          <cell r="AE3617">
            <v>0</v>
          </cell>
        </row>
        <row r="3618">
          <cell r="W3618" t="str">
            <v>TOTAL : PERSONNEL</v>
          </cell>
          <cell r="X3618">
            <v>0</v>
          </cell>
          <cell r="Y3618">
            <v>0</v>
          </cell>
          <cell r="Z3618">
            <v>0</v>
          </cell>
          <cell r="AA3618">
            <v>0</v>
          </cell>
          <cell r="AB3618">
            <v>0</v>
          </cell>
          <cell r="AC3618">
            <v>0</v>
          </cell>
          <cell r="AD3618" t="str">
            <v>∆</v>
          </cell>
          <cell r="AE3618">
            <v>0</v>
          </cell>
        </row>
        <row r="3619">
          <cell r="AB3619" t="str">
            <v/>
          </cell>
          <cell r="AC3619" t="str">
            <v/>
          </cell>
          <cell r="AD3619" t="str">
            <v>∆</v>
          </cell>
        </row>
        <row r="3620">
          <cell r="V3620" t="str">
            <v>[280] LMD : RECREATION &amp; COMMUNITY SERVICES : LMD/CFD</v>
          </cell>
        </row>
        <row r="3621">
          <cell r="V3621" t="str">
            <v>ANTIGUA LMD 05-1 : OPERATIONS</v>
          </cell>
          <cell r="AB3621" t="str">
            <v/>
          </cell>
          <cell r="AC3621" t="str">
            <v/>
          </cell>
          <cell r="AD3621" t="str">
            <v>∆</v>
          </cell>
        </row>
        <row r="3622">
          <cell r="V3622" t="str">
            <v>280.20.28.817-6000.10</v>
          </cell>
          <cell r="W3622" t="str">
            <v>Professional Services Consultant</v>
          </cell>
          <cell r="X3622">
            <v>1000</v>
          </cell>
          <cell r="Y3622">
            <v>1000</v>
          </cell>
          <cell r="Z3622">
            <v>1000</v>
          </cell>
          <cell r="AA3622">
            <v>1000</v>
          </cell>
          <cell r="AB3622">
            <v>0</v>
          </cell>
          <cell r="AC3622">
            <v>0</v>
          </cell>
          <cell r="AD3622" t="str">
            <v>∆</v>
          </cell>
          <cell r="AE3622">
            <v>0</v>
          </cell>
        </row>
        <row r="3623">
          <cell r="V3623" t="str">
            <v>280.20.28.817-6000.11</v>
          </cell>
          <cell r="W3623" t="str">
            <v>Professional Services County Admin Fee</v>
          </cell>
          <cell r="X3623">
            <v>0</v>
          </cell>
          <cell r="Y3623">
            <v>0</v>
          </cell>
          <cell r="Z3623">
            <v>0</v>
          </cell>
          <cell r="AA3623">
            <v>0</v>
          </cell>
          <cell r="AB3623">
            <v>0</v>
          </cell>
          <cell r="AC3623">
            <v>0</v>
          </cell>
          <cell r="AD3623" t="str">
            <v>∆</v>
          </cell>
          <cell r="AE3623">
            <v>0</v>
          </cell>
        </row>
        <row r="3624">
          <cell r="V3624" t="str">
            <v>280.20.28.817-6100.01</v>
          </cell>
          <cell r="W3624" t="str">
            <v>Utilities Electric</v>
          </cell>
          <cell r="X3624">
            <v>0</v>
          </cell>
          <cell r="Y3624">
            <v>0</v>
          </cell>
          <cell r="Z3624">
            <v>0</v>
          </cell>
          <cell r="AA3624">
            <v>0</v>
          </cell>
          <cell r="AB3624">
            <v>0</v>
          </cell>
          <cell r="AC3624">
            <v>0</v>
          </cell>
          <cell r="AD3624" t="str">
            <v>∆</v>
          </cell>
          <cell r="AE3624">
            <v>0</v>
          </cell>
        </row>
        <row r="3625">
          <cell r="V3625" t="str">
            <v>280.20.28.817-6100.04</v>
          </cell>
          <cell r="W3625" t="str">
            <v>Utilities Water</v>
          </cell>
          <cell r="X3625">
            <v>7000</v>
          </cell>
          <cell r="Y3625">
            <v>7000</v>
          </cell>
          <cell r="Z3625">
            <v>8000</v>
          </cell>
          <cell r="AA3625">
            <v>8000</v>
          </cell>
          <cell r="AB3625">
            <v>0</v>
          </cell>
          <cell r="AC3625">
            <v>0</v>
          </cell>
          <cell r="AD3625" t="str">
            <v>∆</v>
          </cell>
          <cell r="AE3625">
            <v>0</v>
          </cell>
        </row>
        <row r="3626">
          <cell r="V3626" t="str">
            <v>280.20.28.817-6240.05</v>
          </cell>
          <cell r="W3626" t="str">
            <v>Supplies-Parks Landscape Maintenance</v>
          </cell>
          <cell r="X3626">
            <v>4000</v>
          </cell>
          <cell r="Y3626">
            <v>4000</v>
          </cell>
          <cell r="Z3626">
            <v>3000</v>
          </cell>
          <cell r="AA3626">
            <v>3000</v>
          </cell>
          <cell r="AB3626">
            <v>0</v>
          </cell>
          <cell r="AC3626">
            <v>0</v>
          </cell>
          <cell r="AD3626" t="str">
            <v>∆</v>
          </cell>
          <cell r="AE3626">
            <v>0</v>
          </cell>
        </row>
        <row r="3627">
          <cell r="V3627" t="str">
            <v>280.20.28.817-6400.03</v>
          </cell>
          <cell r="W3627" t="str">
            <v>Repairs &amp; Maintenance Major Repair &amp; Contingency</v>
          </cell>
          <cell r="X3627">
            <v>5000</v>
          </cell>
          <cell r="Y3627">
            <v>4000</v>
          </cell>
          <cell r="Z3627">
            <v>1000</v>
          </cell>
          <cell r="AA3627">
            <v>1000</v>
          </cell>
          <cell r="AB3627">
            <v>0</v>
          </cell>
          <cell r="AC3627">
            <v>0</v>
          </cell>
          <cell r="AD3627" t="str">
            <v>∆</v>
          </cell>
          <cell r="AE3627">
            <v>0</v>
          </cell>
        </row>
        <row r="3628">
          <cell r="V3628" t="str">
            <v>280.20.28.817-6600.05</v>
          </cell>
          <cell r="W3628" t="str">
            <v>Administrative Expenses Public/Legal Advertisement</v>
          </cell>
          <cell r="X3628">
            <v>0</v>
          </cell>
          <cell r="Y3628">
            <v>0</v>
          </cell>
          <cell r="Z3628">
            <v>0</v>
          </cell>
          <cell r="AA3628">
            <v>0</v>
          </cell>
          <cell r="AB3628">
            <v>0</v>
          </cell>
          <cell r="AC3628">
            <v>0</v>
          </cell>
          <cell r="AD3628" t="str">
            <v>∆</v>
          </cell>
          <cell r="AE3628">
            <v>0</v>
          </cell>
        </row>
        <row r="3629">
          <cell r="V3629" t="str">
            <v>280.20.28.817-6600.25</v>
          </cell>
          <cell r="W3629" t="str">
            <v>Administrative Expenses Support Services-Indirect Labor</v>
          </cell>
          <cell r="X3629">
            <v>5000</v>
          </cell>
          <cell r="Y3629">
            <v>5000</v>
          </cell>
          <cell r="Z3629">
            <v>5000</v>
          </cell>
          <cell r="AA3629">
            <v>5000</v>
          </cell>
          <cell r="AB3629">
            <v>0</v>
          </cell>
          <cell r="AC3629">
            <v>0</v>
          </cell>
          <cell r="AD3629" t="str">
            <v>∆</v>
          </cell>
          <cell r="AE3629">
            <v>0</v>
          </cell>
        </row>
        <row r="3630">
          <cell r="V3630" t="str">
            <v>280.20.28.817-6600.27</v>
          </cell>
          <cell r="W3630" t="str">
            <v>Administrative Expenses Support Services-Direct Labor</v>
          </cell>
          <cell r="X3630">
            <v>29000</v>
          </cell>
          <cell r="Y3630">
            <v>37000</v>
          </cell>
          <cell r="Z3630">
            <v>25000</v>
          </cell>
          <cell r="AA3630">
            <v>29000</v>
          </cell>
          <cell r="AB3630">
            <v>0</v>
          </cell>
          <cell r="AC3630">
            <v>0</v>
          </cell>
          <cell r="AD3630" t="str">
            <v>∆</v>
          </cell>
          <cell r="AE3630">
            <v>0</v>
          </cell>
        </row>
        <row r="3631">
          <cell r="W3631" t="str">
            <v>TOTAL : OPERATIONS</v>
          </cell>
          <cell r="X3631">
            <v>51000</v>
          </cell>
          <cell r="Y3631">
            <v>58000</v>
          </cell>
          <cell r="Z3631">
            <v>43000</v>
          </cell>
          <cell r="AA3631">
            <v>47000</v>
          </cell>
          <cell r="AB3631">
            <v>0</v>
          </cell>
          <cell r="AC3631">
            <v>0</v>
          </cell>
          <cell r="AD3631" t="str">
            <v>∆</v>
          </cell>
          <cell r="AE3631">
            <v>0</v>
          </cell>
        </row>
        <row r="3632">
          <cell r="AB3632" t="str">
            <v/>
          </cell>
          <cell r="AC3632" t="str">
            <v/>
          </cell>
          <cell r="AD3632" t="str">
            <v>∆</v>
          </cell>
        </row>
        <row r="3633">
          <cell r="V3633" t="str">
            <v>[280] LMD : RECREATION &amp; COMMUNITY SERVICES : LMD/CFD</v>
          </cell>
        </row>
        <row r="3634">
          <cell r="V3634" t="str">
            <v>TERRA BELLA LMD 05-2 : CHARGES FOR SERVICES</v>
          </cell>
          <cell r="AB3634" t="str">
            <v/>
          </cell>
          <cell r="AC3634" t="str">
            <v/>
          </cell>
          <cell r="AD3634" t="str">
            <v>∆</v>
          </cell>
        </row>
        <row r="3635">
          <cell r="V3635" t="str">
            <v>280.20.28.818-4560.02</v>
          </cell>
          <cell r="W3635" t="str">
            <v>Charges for Services-Parks LMD</v>
          </cell>
          <cell r="X3635">
            <v>69000</v>
          </cell>
          <cell r="Y3635">
            <v>64000</v>
          </cell>
          <cell r="Z3635">
            <v>83000</v>
          </cell>
          <cell r="AA3635">
            <v>0</v>
          </cell>
          <cell r="AB3635">
            <v>0</v>
          </cell>
          <cell r="AC3635">
            <v>0</v>
          </cell>
          <cell r="AD3635" t="str">
            <v>∆</v>
          </cell>
          <cell r="AE3635">
            <v>0</v>
          </cell>
        </row>
        <row r="3636">
          <cell r="W3636" t="str">
            <v>TOTAL : CHARGES FOR SERVICES</v>
          </cell>
          <cell r="X3636">
            <v>69000</v>
          </cell>
          <cell r="Y3636">
            <v>64000</v>
          </cell>
          <cell r="Z3636">
            <v>83000</v>
          </cell>
          <cell r="AA3636">
            <v>0</v>
          </cell>
          <cell r="AB3636">
            <v>0</v>
          </cell>
          <cell r="AC3636">
            <v>0</v>
          </cell>
          <cell r="AD3636" t="str">
            <v>∆</v>
          </cell>
          <cell r="AE3636">
            <v>0</v>
          </cell>
        </row>
        <row r="3637">
          <cell r="AB3637" t="str">
            <v/>
          </cell>
          <cell r="AC3637" t="str">
            <v/>
          </cell>
          <cell r="AD3637" t="str">
            <v>∆</v>
          </cell>
        </row>
        <row r="3638">
          <cell r="V3638" t="str">
            <v>[280] LMD : RECREATION &amp; COMMUNITY SERVICES : LMD/CFD</v>
          </cell>
        </row>
        <row r="3639">
          <cell r="V3639" t="str">
            <v>TERRA BELLA LMD 05-2 : OTHER REVENUE</v>
          </cell>
          <cell r="AB3639" t="str">
            <v/>
          </cell>
          <cell r="AC3639" t="str">
            <v/>
          </cell>
          <cell r="AD3639" t="str">
            <v>∆</v>
          </cell>
        </row>
        <row r="3640">
          <cell r="V3640" t="str">
            <v>280.20.28.818-4850.04</v>
          </cell>
          <cell r="W3640" t="str">
            <v>Other Revenue Rental of Property</v>
          </cell>
          <cell r="X3640">
            <v>0</v>
          </cell>
          <cell r="Y3640">
            <v>0</v>
          </cell>
          <cell r="Z3640">
            <v>0</v>
          </cell>
          <cell r="AA3640">
            <v>0</v>
          </cell>
          <cell r="AB3640">
            <v>0</v>
          </cell>
          <cell r="AC3640">
            <v>0</v>
          </cell>
          <cell r="AD3640" t="str">
            <v>∆</v>
          </cell>
          <cell r="AE3640">
            <v>0</v>
          </cell>
        </row>
        <row r="3641">
          <cell r="W3641" t="str">
            <v>TOTAL : OTHER REVENUE</v>
          </cell>
          <cell r="X3641">
            <v>0</v>
          </cell>
          <cell r="Y3641">
            <v>0</v>
          </cell>
          <cell r="Z3641">
            <v>0</v>
          </cell>
          <cell r="AA3641">
            <v>0</v>
          </cell>
          <cell r="AB3641">
            <v>0</v>
          </cell>
          <cell r="AC3641">
            <v>0</v>
          </cell>
          <cell r="AD3641" t="str">
            <v>∆</v>
          </cell>
          <cell r="AE3641">
            <v>0</v>
          </cell>
        </row>
        <row r="3642">
          <cell r="AB3642" t="str">
            <v/>
          </cell>
          <cell r="AC3642" t="str">
            <v/>
          </cell>
          <cell r="AD3642" t="str">
            <v>∆</v>
          </cell>
        </row>
        <row r="3643">
          <cell r="V3643" t="str">
            <v>[280] LMD : RECREATION &amp; COMMUNITY SERVICES : LMD/CFD</v>
          </cell>
        </row>
        <row r="3644">
          <cell r="V3644" t="str">
            <v>TERRA BELLA LMD 05-2 : PERSONNEL</v>
          </cell>
          <cell r="AB3644" t="str">
            <v/>
          </cell>
          <cell r="AC3644" t="str">
            <v/>
          </cell>
          <cell r="AD3644" t="str">
            <v>∆</v>
          </cell>
        </row>
        <row r="3645">
          <cell r="V3645" t="str">
            <v>280.20.28.818-5100.11</v>
          </cell>
          <cell r="W3645" t="str">
            <v>Benefits Medicare</v>
          </cell>
          <cell r="X3645">
            <v>0</v>
          </cell>
          <cell r="Y3645">
            <v>0</v>
          </cell>
          <cell r="Z3645">
            <v>0</v>
          </cell>
          <cell r="AA3645">
            <v>0</v>
          </cell>
          <cell r="AB3645">
            <v>0</v>
          </cell>
          <cell r="AC3645">
            <v>0</v>
          </cell>
          <cell r="AD3645" t="str">
            <v>∆</v>
          </cell>
          <cell r="AE3645">
            <v>0</v>
          </cell>
        </row>
        <row r="3646">
          <cell r="W3646" t="str">
            <v>TOTAL : PERSONNEL</v>
          </cell>
          <cell r="X3646">
            <v>0</v>
          </cell>
          <cell r="Y3646">
            <v>0</v>
          </cell>
          <cell r="Z3646">
            <v>0</v>
          </cell>
          <cell r="AA3646">
            <v>0</v>
          </cell>
          <cell r="AB3646">
            <v>0</v>
          </cell>
          <cell r="AC3646">
            <v>0</v>
          </cell>
          <cell r="AD3646" t="str">
            <v>∆</v>
          </cell>
          <cell r="AE3646">
            <v>0</v>
          </cell>
        </row>
        <row r="3647">
          <cell r="AB3647" t="str">
            <v/>
          </cell>
          <cell r="AC3647" t="str">
            <v/>
          </cell>
          <cell r="AD3647" t="str">
            <v>∆</v>
          </cell>
        </row>
        <row r="3648">
          <cell r="V3648" t="str">
            <v>[280] LMD : RECREATION &amp; COMMUNITY SERVICES : LMD/CFD</v>
          </cell>
        </row>
        <row r="3649">
          <cell r="V3649" t="str">
            <v>TERRA BELLA LMD 05-2 : OPERATIONS</v>
          </cell>
          <cell r="AB3649" t="str">
            <v/>
          </cell>
          <cell r="AC3649" t="str">
            <v/>
          </cell>
          <cell r="AD3649" t="str">
            <v>∆</v>
          </cell>
        </row>
        <row r="3650">
          <cell r="V3650" t="str">
            <v>280.20.28.818-6000.10</v>
          </cell>
          <cell r="W3650" t="str">
            <v>Professional Services Consultant</v>
          </cell>
          <cell r="X3650">
            <v>1000</v>
          </cell>
          <cell r="Y3650">
            <v>1000</v>
          </cell>
          <cell r="Z3650">
            <v>1000</v>
          </cell>
          <cell r="AA3650">
            <v>1000</v>
          </cell>
          <cell r="AB3650">
            <v>0</v>
          </cell>
          <cell r="AC3650">
            <v>0</v>
          </cell>
          <cell r="AD3650" t="str">
            <v>∆</v>
          </cell>
          <cell r="AE3650">
            <v>0</v>
          </cell>
        </row>
        <row r="3651">
          <cell r="V3651" t="str">
            <v>280.20.28.818-6000.11</v>
          </cell>
          <cell r="W3651" t="str">
            <v>Professional Services County Admin Fee</v>
          </cell>
          <cell r="X3651">
            <v>0</v>
          </cell>
          <cell r="Y3651">
            <v>0</v>
          </cell>
          <cell r="Z3651">
            <v>0</v>
          </cell>
          <cell r="AA3651">
            <v>0</v>
          </cell>
          <cell r="AB3651">
            <v>0</v>
          </cell>
          <cell r="AC3651">
            <v>0</v>
          </cell>
          <cell r="AD3651" t="str">
            <v>∆</v>
          </cell>
          <cell r="AE3651">
            <v>0</v>
          </cell>
        </row>
        <row r="3652">
          <cell r="V3652" t="str">
            <v>280.20.28.818-6100.01</v>
          </cell>
          <cell r="W3652" t="str">
            <v>Utilities Electric</v>
          </cell>
          <cell r="X3652">
            <v>3000</v>
          </cell>
          <cell r="Y3652">
            <v>3000</v>
          </cell>
          <cell r="Z3652">
            <v>3000</v>
          </cell>
          <cell r="AA3652">
            <v>4000</v>
          </cell>
          <cell r="AB3652">
            <v>0</v>
          </cell>
          <cell r="AC3652">
            <v>0</v>
          </cell>
          <cell r="AD3652" t="str">
            <v>∆</v>
          </cell>
          <cell r="AE3652">
            <v>0</v>
          </cell>
        </row>
        <row r="3653">
          <cell r="V3653" t="str">
            <v>280.20.28.818-6100.04</v>
          </cell>
          <cell r="W3653" t="str">
            <v>Utilities Water</v>
          </cell>
          <cell r="X3653">
            <v>5000</v>
          </cell>
          <cell r="Y3653">
            <v>5000</v>
          </cell>
          <cell r="Z3653">
            <v>5000</v>
          </cell>
          <cell r="AA3653">
            <v>5000</v>
          </cell>
          <cell r="AB3653">
            <v>0</v>
          </cell>
          <cell r="AC3653">
            <v>0</v>
          </cell>
          <cell r="AD3653" t="str">
            <v>∆</v>
          </cell>
          <cell r="AE3653">
            <v>0</v>
          </cell>
        </row>
        <row r="3654">
          <cell r="V3654" t="str">
            <v>280.20.28.818-6240.05</v>
          </cell>
          <cell r="W3654" t="str">
            <v>Supplies-Parks Landscape Maintenance</v>
          </cell>
          <cell r="X3654">
            <v>5000</v>
          </cell>
          <cell r="Y3654">
            <v>5000</v>
          </cell>
          <cell r="Z3654">
            <v>5000</v>
          </cell>
          <cell r="AA3654">
            <v>3000</v>
          </cell>
          <cell r="AB3654">
            <v>0</v>
          </cell>
          <cell r="AC3654">
            <v>0</v>
          </cell>
          <cell r="AD3654" t="str">
            <v>∆</v>
          </cell>
          <cell r="AE3654">
            <v>0</v>
          </cell>
        </row>
        <row r="3655">
          <cell r="V3655" t="str">
            <v>280.20.28.818-6400.03</v>
          </cell>
          <cell r="W3655" t="str">
            <v>Repairs &amp; Maintenance Major Repair &amp; Contingency</v>
          </cell>
          <cell r="X3655">
            <v>15000</v>
          </cell>
          <cell r="Y3655">
            <v>2000</v>
          </cell>
          <cell r="Z3655">
            <v>1000</v>
          </cell>
          <cell r="AA3655">
            <v>5000</v>
          </cell>
          <cell r="AB3655">
            <v>0</v>
          </cell>
          <cell r="AC3655">
            <v>0</v>
          </cell>
          <cell r="AD3655" t="str">
            <v>∆</v>
          </cell>
          <cell r="AE3655">
            <v>0</v>
          </cell>
        </row>
        <row r="3656">
          <cell r="V3656" t="str">
            <v>280.20.28.818-6600.05</v>
          </cell>
          <cell r="W3656" t="str">
            <v>Administrative Expenses Public/Legal Advertisement</v>
          </cell>
          <cell r="X3656">
            <v>0</v>
          </cell>
          <cell r="Y3656">
            <v>0</v>
          </cell>
          <cell r="Z3656">
            <v>0</v>
          </cell>
          <cell r="AA3656">
            <v>0</v>
          </cell>
          <cell r="AB3656">
            <v>0</v>
          </cell>
          <cell r="AC3656">
            <v>0</v>
          </cell>
          <cell r="AD3656" t="str">
            <v>∆</v>
          </cell>
          <cell r="AE3656">
            <v>0</v>
          </cell>
        </row>
        <row r="3657">
          <cell r="V3657" t="str">
            <v>280.20.28.818-6600.25</v>
          </cell>
          <cell r="W3657" t="str">
            <v>Administrative Expenses Support Services-Indirect Labor</v>
          </cell>
          <cell r="X3657">
            <v>5000</v>
          </cell>
          <cell r="Y3657">
            <v>5000</v>
          </cell>
          <cell r="Z3657">
            <v>5000</v>
          </cell>
          <cell r="AA3657">
            <v>5000</v>
          </cell>
          <cell r="AB3657">
            <v>0</v>
          </cell>
          <cell r="AC3657">
            <v>0</v>
          </cell>
          <cell r="AD3657" t="str">
            <v>∆</v>
          </cell>
          <cell r="AE3657">
            <v>0</v>
          </cell>
        </row>
        <row r="3658">
          <cell r="V3658" t="str">
            <v>280.20.28.818-6600.27</v>
          </cell>
          <cell r="W3658" t="str">
            <v>Administrative Expenses Support Services-Direct Labor</v>
          </cell>
          <cell r="X3658">
            <v>38000</v>
          </cell>
          <cell r="Y3658">
            <v>29000</v>
          </cell>
          <cell r="Z3658">
            <v>28000</v>
          </cell>
          <cell r="AA3658">
            <v>26000</v>
          </cell>
          <cell r="AB3658">
            <v>0</v>
          </cell>
          <cell r="AC3658">
            <v>0</v>
          </cell>
          <cell r="AD3658" t="str">
            <v>∆</v>
          </cell>
          <cell r="AE3658">
            <v>0</v>
          </cell>
        </row>
        <row r="3659">
          <cell r="W3659" t="str">
            <v>TOTAL : OPERATIONS</v>
          </cell>
          <cell r="X3659">
            <v>72000</v>
          </cell>
          <cell r="Y3659">
            <v>50000</v>
          </cell>
          <cell r="Z3659">
            <v>48000</v>
          </cell>
          <cell r="AA3659">
            <v>49000</v>
          </cell>
          <cell r="AB3659">
            <v>0</v>
          </cell>
          <cell r="AC3659">
            <v>0</v>
          </cell>
          <cell r="AD3659" t="str">
            <v>∆</v>
          </cell>
          <cell r="AE3659">
            <v>0</v>
          </cell>
        </row>
        <row r="3660">
          <cell r="AB3660" t="str">
            <v/>
          </cell>
          <cell r="AC3660" t="str">
            <v/>
          </cell>
          <cell r="AD3660" t="str">
            <v>∆</v>
          </cell>
        </row>
        <row r="3661">
          <cell r="V3661" t="str">
            <v>[280] LMD : RECREATION &amp; COMMUNITY SERVICES : LMD/CFD</v>
          </cell>
        </row>
        <row r="3662">
          <cell r="V3662" t="str">
            <v>PASEO WEST LMD 05-3 : CHARGES FOR SERVICES</v>
          </cell>
          <cell r="AB3662" t="str">
            <v/>
          </cell>
          <cell r="AC3662" t="str">
            <v/>
          </cell>
          <cell r="AD3662" t="str">
            <v>∆</v>
          </cell>
        </row>
        <row r="3663">
          <cell r="V3663" t="str">
            <v>280.20.28.819-4560.02</v>
          </cell>
          <cell r="W3663" t="str">
            <v>Charges for Services-Parks LMD</v>
          </cell>
          <cell r="X3663">
            <v>57000</v>
          </cell>
          <cell r="Y3663">
            <v>64000</v>
          </cell>
          <cell r="Z3663">
            <v>68000</v>
          </cell>
          <cell r="AA3663">
            <v>0</v>
          </cell>
          <cell r="AB3663">
            <v>0</v>
          </cell>
          <cell r="AC3663">
            <v>0</v>
          </cell>
          <cell r="AD3663" t="str">
            <v>∆</v>
          </cell>
          <cell r="AE3663">
            <v>0</v>
          </cell>
        </row>
        <row r="3664">
          <cell r="W3664" t="str">
            <v>TOTAL : CHARGES FOR SERVICES</v>
          </cell>
          <cell r="X3664">
            <v>57000</v>
          </cell>
          <cell r="Y3664">
            <v>64000</v>
          </cell>
          <cell r="Z3664">
            <v>68000</v>
          </cell>
          <cell r="AA3664">
            <v>0</v>
          </cell>
          <cell r="AB3664">
            <v>0</v>
          </cell>
          <cell r="AC3664">
            <v>0</v>
          </cell>
          <cell r="AD3664" t="str">
            <v>∆</v>
          </cell>
          <cell r="AE3664">
            <v>0</v>
          </cell>
        </row>
        <row r="3665">
          <cell r="AB3665" t="str">
            <v/>
          </cell>
          <cell r="AC3665" t="str">
            <v/>
          </cell>
          <cell r="AD3665" t="str">
            <v>∆</v>
          </cell>
        </row>
        <row r="3666">
          <cell r="V3666" t="str">
            <v>[280] LMD : RECREATION &amp; COMMUNITY SERVICES : LMD/CFD</v>
          </cell>
        </row>
        <row r="3667">
          <cell r="V3667" t="str">
            <v>PASEO WEST LMD 05-3 : PERSONNEL</v>
          </cell>
          <cell r="AB3667" t="str">
            <v/>
          </cell>
          <cell r="AC3667" t="str">
            <v/>
          </cell>
          <cell r="AD3667" t="str">
            <v>∆</v>
          </cell>
        </row>
        <row r="3668">
          <cell r="V3668" t="str">
            <v>280.20.28.819-5100.11</v>
          </cell>
          <cell r="W3668" t="str">
            <v>Benefits Medicare</v>
          </cell>
          <cell r="X3668">
            <v>0</v>
          </cell>
          <cell r="Y3668">
            <v>0</v>
          </cell>
          <cell r="Z3668">
            <v>0</v>
          </cell>
          <cell r="AA3668">
            <v>0</v>
          </cell>
          <cell r="AB3668">
            <v>0</v>
          </cell>
          <cell r="AC3668">
            <v>0</v>
          </cell>
          <cell r="AD3668" t="str">
            <v>∆</v>
          </cell>
          <cell r="AE3668">
            <v>0</v>
          </cell>
        </row>
        <row r="3669">
          <cell r="W3669" t="str">
            <v>TOTAL : PERSONNEL</v>
          </cell>
          <cell r="X3669">
            <v>0</v>
          </cell>
          <cell r="Y3669">
            <v>0</v>
          </cell>
          <cell r="Z3669">
            <v>0</v>
          </cell>
          <cell r="AA3669">
            <v>0</v>
          </cell>
          <cell r="AB3669">
            <v>0</v>
          </cell>
          <cell r="AC3669">
            <v>0</v>
          </cell>
          <cell r="AD3669" t="str">
            <v>∆</v>
          </cell>
          <cell r="AE3669">
            <v>0</v>
          </cell>
        </row>
        <row r="3670">
          <cell r="AB3670" t="str">
            <v/>
          </cell>
          <cell r="AC3670" t="str">
            <v/>
          </cell>
          <cell r="AD3670" t="str">
            <v>∆</v>
          </cell>
        </row>
        <row r="3671">
          <cell r="V3671" t="str">
            <v>[280] LMD : RECREATION &amp; COMMUNITY SERVICES : LMD/CFD</v>
          </cell>
        </row>
        <row r="3672">
          <cell r="V3672" t="str">
            <v>PASEO WEST LMD 05-3 : OPERATIONS</v>
          </cell>
          <cell r="AB3672" t="str">
            <v/>
          </cell>
          <cell r="AC3672" t="str">
            <v/>
          </cell>
          <cell r="AD3672" t="str">
            <v>∆</v>
          </cell>
        </row>
        <row r="3673">
          <cell r="V3673" t="str">
            <v>280.20.28.819-6000.10</v>
          </cell>
          <cell r="W3673" t="str">
            <v>Professional Services Consultant</v>
          </cell>
          <cell r="X3673">
            <v>1000</v>
          </cell>
          <cell r="Y3673">
            <v>1000</v>
          </cell>
          <cell r="Z3673">
            <v>1000</v>
          </cell>
          <cell r="AA3673">
            <v>1000</v>
          </cell>
          <cell r="AB3673">
            <v>0</v>
          </cell>
          <cell r="AC3673">
            <v>0</v>
          </cell>
          <cell r="AD3673" t="str">
            <v>∆</v>
          </cell>
          <cell r="AE3673">
            <v>0</v>
          </cell>
        </row>
        <row r="3674">
          <cell r="V3674" t="str">
            <v>280.20.28.819-6000.11</v>
          </cell>
          <cell r="W3674" t="str">
            <v>Professional Services County Admin Fee</v>
          </cell>
          <cell r="X3674">
            <v>1000</v>
          </cell>
          <cell r="Y3674">
            <v>1000</v>
          </cell>
          <cell r="Z3674">
            <v>1000</v>
          </cell>
          <cell r="AA3674">
            <v>0</v>
          </cell>
          <cell r="AB3674">
            <v>0</v>
          </cell>
          <cell r="AC3674">
            <v>0</v>
          </cell>
          <cell r="AD3674" t="str">
            <v>∆</v>
          </cell>
          <cell r="AE3674">
            <v>0</v>
          </cell>
        </row>
        <row r="3675">
          <cell r="V3675" t="str">
            <v>280.20.28.819-6100.01</v>
          </cell>
          <cell r="W3675" t="str">
            <v>Utilities Electric</v>
          </cell>
          <cell r="X3675">
            <v>0</v>
          </cell>
          <cell r="Y3675">
            <v>0</v>
          </cell>
          <cell r="Z3675">
            <v>0</v>
          </cell>
          <cell r="AA3675">
            <v>0</v>
          </cell>
          <cell r="AB3675">
            <v>0</v>
          </cell>
          <cell r="AC3675">
            <v>0</v>
          </cell>
          <cell r="AD3675" t="str">
            <v>∆</v>
          </cell>
          <cell r="AE3675">
            <v>0</v>
          </cell>
        </row>
        <row r="3676">
          <cell r="V3676" t="str">
            <v>280.20.28.819-6100.04</v>
          </cell>
          <cell r="W3676" t="str">
            <v>Utilities Water</v>
          </cell>
          <cell r="X3676">
            <v>11000</v>
          </cell>
          <cell r="Y3676">
            <v>6000</v>
          </cell>
          <cell r="Z3676">
            <v>7000</v>
          </cell>
          <cell r="AA3676">
            <v>10000</v>
          </cell>
          <cell r="AB3676">
            <v>0</v>
          </cell>
          <cell r="AC3676">
            <v>0</v>
          </cell>
          <cell r="AD3676" t="str">
            <v>∆</v>
          </cell>
          <cell r="AE3676">
            <v>0</v>
          </cell>
        </row>
        <row r="3677">
          <cell r="V3677" t="str">
            <v>280.20.28.819-6240.05</v>
          </cell>
          <cell r="W3677" t="str">
            <v>Supplies-Parks Landscape Maintenance</v>
          </cell>
          <cell r="X3677">
            <v>4000</v>
          </cell>
          <cell r="Y3677">
            <v>3000</v>
          </cell>
          <cell r="Z3677">
            <v>3000</v>
          </cell>
          <cell r="AA3677">
            <v>2000</v>
          </cell>
          <cell r="AB3677">
            <v>0</v>
          </cell>
          <cell r="AC3677">
            <v>0</v>
          </cell>
          <cell r="AD3677" t="str">
            <v>∆</v>
          </cell>
          <cell r="AE3677">
            <v>0</v>
          </cell>
        </row>
        <row r="3678">
          <cell r="V3678" t="str">
            <v>280.20.28.819-6400.03</v>
          </cell>
          <cell r="W3678" t="str">
            <v>Repairs &amp; Maintenance Major Repair &amp; Contingency</v>
          </cell>
          <cell r="X3678">
            <v>5000</v>
          </cell>
          <cell r="Y3678">
            <v>1000</v>
          </cell>
          <cell r="Z3678">
            <v>3000</v>
          </cell>
          <cell r="AA3678">
            <v>1000</v>
          </cell>
          <cell r="AB3678">
            <v>0</v>
          </cell>
          <cell r="AC3678">
            <v>0</v>
          </cell>
          <cell r="AD3678" t="str">
            <v>∆</v>
          </cell>
          <cell r="AE3678">
            <v>0</v>
          </cell>
        </row>
        <row r="3679">
          <cell r="V3679" t="str">
            <v>280.20.28.819-6600.05</v>
          </cell>
          <cell r="W3679" t="str">
            <v>Administrative Expenses Public/Legal Advertisement</v>
          </cell>
          <cell r="X3679">
            <v>0</v>
          </cell>
          <cell r="Y3679">
            <v>0</v>
          </cell>
          <cell r="Z3679">
            <v>0</v>
          </cell>
          <cell r="AA3679">
            <v>0</v>
          </cell>
          <cell r="AB3679">
            <v>0</v>
          </cell>
          <cell r="AC3679">
            <v>0</v>
          </cell>
          <cell r="AD3679" t="str">
            <v>∆</v>
          </cell>
          <cell r="AE3679">
            <v>0</v>
          </cell>
        </row>
        <row r="3680">
          <cell r="V3680" t="str">
            <v>280.20.28.819-6600.25</v>
          </cell>
          <cell r="W3680" t="str">
            <v>Administrative Expenses Support Services-Indirect Labor</v>
          </cell>
          <cell r="X3680">
            <v>5000</v>
          </cell>
          <cell r="Y3680">
            <v>5000</v>
          </cell>
          <cell r="Z3680">
            <v>5000</v>
          </cell>
          <cell r="AA3680">
            <v>5000</v>
          </cell>
          <cell r="AB3680">
            <v>0</v>
          </cell>
          <cell r="AC3680">
            <v>0</v>
          </cell>
          <cell r="AD3680" t="str">
            <v>∆</v>
          </cell>
          <cell r="AE3680">
            <v>0</v>
          </cell>
        </row>
        <row r="3681">
          <cell r="V3681" t="str">
            <v>280.20.28.819-6600.27</v>
          </cell>
          <cell r="W3681" t="str">
            <v>Administrative Expenses Support Services-Direct Labor</v>
          </cell>
          <cell r="X3681">
            <v>35000</v>
          </cell>
          <cell r="Y3681">
            <v>29000</v>
          </cell>
          <cell r="Z3681">
            <v>24000</v>
          </cell>
          <cell r="AA3681">
            <v>26000</v>
          </cell>
          <cell r="AB3681">
            <v>0</v>
          </cell>
          <cell r="AC3681">
            <v>0</v>
          </cell>
          <cell r="AD3681" t="str">
            <v>∆</v>
          </cell>
          <cell r="AE3681">
            <v>0</v>
          </cell>
        </row>
        <row r="3682">
          <cell r="W3682" t="str">
            <v>TOTAL : OPERATIONS</v>
          </cell>
          <cell r="X3682">
            <v>62000</v>
          </cell>
          <cell r="Y3682">
            <v>46000</v>
          </cell>
          <cell r="Z3682">
            <v>44000</v>
          </cell>
          <cell r="AA3682">
            <v>45000</v>
          </cell>
          <cell r="AB3682">
            <v>0</v>
          </cell>
          <cell r="AC3682">
            <v>0</v>
          </cell>
          <cell r="AD3682" t="str">
            <v>∆</v>
          </cell>
          <cell r="AE3682">
            <v>0</v>
          </cell>
        </row>
        <row r="3683">
          <cell r="AB3683" t="str">
            <v/>
          </cell>
          <cell r="AC3683" t="str">
            <v/>
          </cell>
          <cell r="AD3683" t="str">
            <v>∆</v>
          </cell>
        </row>
        <row r="3684">
          <cell r="V3684" t="str">
            <v>[280] LMD : RECREATION &amp; COMMUNITY SERVICES : LMD/CFD</v>
          </cell>
        </row>
        <row r="3685">
          <cell r="V3685" t="str">
            <v>RODONI ESTATES LMD 06-2 : CHARGES FOR SERVICES</v>
          </cell>
          <cell r="AB3685" t="str">
            <v/>
          </cell>
          <cell r="AC3685" t="str">
            <v/>
          </cell>
          <cell r="AD3685" t="str">
            <v>∆</v>
          </cell>
        </row>
        <row r="3686">
          <cell r="V3686" t="str">
            <v>280.20.28.820-4560.02</v>
          </cell>
          <cell r="W3686" t="str">
            <v>Charges for Services-Parks LMD</v>
          </cell>
          <cell r="X3686">
            <v>57000</v>
          </cell>
          <cell r="Y3686">
            <v>62000</v>
          </cell>
          <cell r="Z3686">
            <v>66000</v>
          </cell>
          <cell r="AA3686">
            <v>0</v>
          </cell>
          <cell r="AB3686">
            <v>0</v>
          </cell>
          <cell r="AC3686">
            <v>0</v>
          </cell>
          <cell r="AD3686" t="str">
            <v>∆</v>
          </cell>
          <cell r="AE3686">
            <v>0</v>
          </cell>
        </row>
        <row r="3687">
          <cell r="W3687" t="str">
            <v>TOTAL : CHARGES FOR SERVICES</v>
          </cell>
          <cell r="X3687">
            <v>57000</v>
          </cell>
          <cell r="Y3687">
            <v>62000</v>
          </cell>
          <cell r="Z3687">
            <v>66000</v>
          </cell>
          <cell r="AA3687">
            <v>0</v>
          </cell>
          <cell r="AB3687">
            <v>0</v>
          </cell>
          <cell r="AC3687">
            <v>0</v>
          </cell>
          <cell r="AD3687" t="str">
            <v>∆</v>
          </cell>
          <cell r="AE3687">
            <v>0</v>
          </cell>
        </row>
        <row r="3688">
          <cell r="AB3688" t="str">
            <v/>
          </cell>
          <cell r="AC3688" t="str">
            <v/>
          </cell>
          <cell r="AD3688" t="str">
            <v>∆</v>
          </cell>
        </row>
        <row r="3689">
          <cell r="V3689" t="str">
            <v>[280] LMD : RECREATION &amp; COMMUNITY SERVICES : LMD/CFD</v>
          </cell>
        </row>
        <row r="3690">
          <cell r="V3690" t="str">
            <v>RODONI ESTATES LMD 06-2 : OTHER REVENUE</v>
          </cell>
          <cell r="AB3690" t="str">
            <v/>
          </cell>
          <cell r="AC3690" t="str">
            <v/>
          </cell>
          <cell r="AD3690" t="str">
            <v>∆</v>
          </cell>
        </row>
        <row r="3691">
          <cell r="V3691" t="str">
            <v>280.20.28.820-4850.04</v>
          </cell>
          <cell r="W3691" t="str">
            <v>Other Revenue Rental of Property</v>
          </cell>
          <cell r="X3691">
            <v>0</v>
          </cell>
          <cell r="Y3691">
            <v>0</v>
          </cell>
          <cell r="Z3691">
            <v>0</v>
          </cell>
          <cell r="AA3691">
            <v>0</v>
          </cell>
          <cell r="AB3691">
            <v>0</v>
          </cell>
          <cell r="AC3691">
            <v>0</v>
          </cell>
          <cell r="AD3691" t="str">
            <v>∆</v>
          </cell>
          <cell r="AE3691">
            <v>0</v>
          </cell>
        </row>
        <row r="3692">
          <cell r="W3692" t="str">
            <v>TOTAL : OTHER REVENUE</v>
          </cell>
          <cell r="X3692">
            <v>0</v>
          </cell>
          <cell r="Y3692">
            <v>0</v>
          </cell>
          <cell r="Z3692">
            <v>0</v>
          </cell>
          <cell r="AA3692">
            <v>0</v>
          </cell>
          <cell r="AB3692">
            <v>0</v>
          </cell>
          <cell r="AC3692">
            <v>0</v>
          </cell>
          <cell r="AD3692" t="str">
            <v>∆</v>
          </cell>
          <cell r="AE3692">
            <v>0</v>
          </cell>
        </row>
        <row r="3693">
          <cell r="AB3693" t="str">
            <v/>
          </cell>
          <cell r="AC3693" t="str">
            <v/>
          </cell>
          <cell r="AD3693" t="str">
            <v>∆</v>
          </cell>
        </row>
        <row r="3694">
          <cell r="V3694" t="str">
            <v>[280] LMD : RECREATION &amp; COMMUNITY SERVICES : LMD/CFD</v>
          </cell>
        </row>
        <row r="3695">
          <cell r="V3695" t="str">
            <v>RODONI ESTATES LMD 06-2 : PERSONNEL</v>
          </cell>
          <cell r="AB3695" t="str">
            <v/>
          </cell>
          <cell r="AC3695" t="str">
            <v/>
          </cell>
          <cell r="AD3695" t="str">
            <v>∆</v>
          </cell>
        </row>
        <row r="3696">
          <cell r="V3696" t="str">
            <v>280.20.28.820-5100.11</v>
          </cell>
          <cell r="W3696" t="str">
            <v>Benefits Medicare</v>
          </cell>
          <cell r="X3696">
            <v>0</v>
          </cell>
          <cell r="Y3696">
            <v>0</v>
          </cell>
          <cell r="Z3696">
            <v>0</v>
          </cell>
          <cell r="AA3696">
            <v>0</v>
          </cell>
          <cell r="AB3696">
            <v>0</v>
          </cell>
          <cell r="AC3696">
            <v>0</v>
          </cell>
          <cell r="AD3696" t="str">
            <v>∆</v>
          </cell>
          <cell r="AE3696">
            <v>0</v>
          </cell>
        </row>
        <row r="3697">
          <cell r="W3697" t="str">
            <v>TOTAL : PERSONNEL</v>
          </cell>
          <cell r="X3697">
            <v>0</v>
          </cell>
          <cell r="Y3697">
            <v>0</v>
          </cell>
          <cell r="Z3697">
            <v>0</v>
          </cell>
          <cell r="AA3697">
            <v>0</v>
          </cell>
          <cell r="AB3697">
            <v>0</v>
          </cell>
          <cell r="AC3697">
            <v>0</v>
          </cell>
          <cell r="AD3697" t="str">
            <v>∆</v>
          </cell>
          <cell r="AE3697">
            <v>0</v>
          </cell>
        </row>
        <row r="3698">
          <cell r="AB3698" t="str">
            <v/>
          </cell>
          <cell r="AC3698" t="str">
            <v/>
          </cell>
          <cell r="AD3698" t="str">
            <v>∆</v>
          </cell>
        </row>
        <row r="3699">
          <cell r="V3699" t="str">
            <v>[280] LMD : RECREATION &amp; COMMUNITY SERVICES : LMD/CFD</v>
          </cell>
        </row>
        <row r="3700">
          <cell r="V3700" t="str">
            <v>RODONI ESTATES LMD 06-2 : OPERATIONS</v>
          </cell>
          <cell r="AB3700" t="str">
            <v/>
          </cell>
          <cell r="AC3700" t="str">
            <v/>
          </cell>
          <cell r="AD3700" t="str">
            <v>∆</v>
          </cell>
        </row>
        <row r="3701">
          <cell r="V3701" t="str">
            <v>280.20.28.820-6000.10</v>
          </cell>
          <cell r="W3701" t="str">
            <v>Professional Services Consultant</v>
          </cell>
          <cell r="X3701">
            <v>1000</v>
          </cell>
          <cell r="Y3701">
            <v>1000</v>
          </cell>
          <cell r="Z3701">
            <v>1000</v>
          </cell>
          <cell r="AA3701">
            <v>1000</v>
          </cell>
          <cell r="AB3701">
            <v>0</v>
          </cell>
          <cell r="AC3701">
            <v>0</v>
          </cell>
          <cell r="AD3701" t="str">
            <v>∆</v>
          </cell>
          <cell r="AE3701">
            <v>0</v>
          </cell>
        </row>
        <row r="3702">
          <cell r="V3702" t="str">
            <v>280.20.28.820-6000.11</v>
          </cell>
          <cell r="W3702" t="str">
            <v>Professional Services County Admin Fee</v>
          </cell>
          <cell r="X3702">
            <v>0</v>
          </cell>
          <cell r="Y3702">
            <v>0</v>
          </cell>
          <cell r="Z3702">
            <v>0</v>
          </cell>
          <cell r="AA3702">
            <v>0</v>
          </cell>
          <cell r="AB3702">
            <v>0</v>
          </cell>
          <cell r="AC3702">
            <v>0</v>
          </cell>
          <cell r="AD3702" t="str">
            <v>∆</v>
          </cell>
          <cell r="AE3702">
            <v>0</v>
          </cell>
        </row>
        <row r="3703">
          <cell r="V3703" t="str">
            <v>280.20.28.820-6100.01</v>
          </cell>
          <cell r="W3703" t="str">
            <v>Utilities Electric</v>
          </cell>
          <cell r="X3703">
            <v>2000</v>
          </cell>
          <cell r="Y3703">
            <v>2000</v>
          </cell>
          <cell r="Z3703">
            <v>2000</v>
          </cell>
          <cell r="AA3703">
            <v>3000</v>
          </cell>
          <cell r="AB3703">
            <v>0</v>
          </cell>
          <cell r="AC3703">
            <v>0</v>
          </cell>
          <cell r="AD3703" t="str">
            <v>∆</v>
          </cell>
          <cell r="AE3703">
            <v>0</v>
          </cell>
        </row>
        <row r="3704">
          <cell r="V3704" t="str">
            <v>280.20.28.820-6100.04</v>
          </cell>
          <cell r="W3704" t="str">
            <v>Utilities Water</v>
          </cell>
          <cell r="X3704">
            <v>6000</v>
          </cell>
          <cell r="Y3704">
            <v>6000</v>
          </cell>
          <cell r="Z3704">
            <v>6000</v>
          </cell>
          <cell r="AA3704">
            <v>5000</v>
          </cell>
          <cell r="AB3704">
            <v>0</v>
          </cell>
          <cell r="AC3704">
            <v>0</v>
          </cell>
          <cell r="AD3704" t="str">
            <v>∆</v>
          </cell>
          <cell r="AE3704">
            <v>0</v>
          </cell>
        </row>
        <row r="3705">
          <cell r="V3705" t="str">
            <v>280.20.28.820-6240.05</v>
          </cell>
          <cell r="W3705" t="str">
            <v>Supplies-Parks Landscape Maintenance</v>
          </cell>
          <cell r="X3705">
            <v>4000</v>
          </cell>
          <cell r="Y3705">
            <v>4000</v>
          </cell>
          <cell r="Z3705">
            <v>4000</v>
          </cell>
          <cell r="AA3705">
            <v>2000</v>
          </cell>
          <cell r="AB3705">
            <v>0</v>
          </cell>
          <cell r="AC3705">
            <v>0</v>
          </cell>
          <cell r="AD3705" t="str">
            <v>∆</v>
          </cell>
          <cell r="AE3705">
            <v>0</v>
          </cell>
        </row>
        <row r="3706">
          <cell r="V3706" t="str">
            <v>280.20.28.820-6400.03</v>
          </cell>
          <cell r="W3706" t="str">
            <v>Repairs &amp; Maintenance Major Repair &amp; Contingency</v>
          </cell>
          <cell r="X3706">
            <v>15000</v>
          </cell>
          <cell r="Y3706">
            <v>1000</v>
          </cell>
          <cell r="Z3706">
            <v>4000</v>
          </cell>
          <cell r="AA3706">
            <v>5000</v>
          </cell>
          <cell r="AB3706">
            <v>0</v>
          </cell>
          <cell r="AC3706">
            <v>0</v>
          </cell>
          <cell r="AD3706" t="str">
            <v>∆</v>
          </cell>
          <cell r="AE3706">
            <v>0</v>
          </cell>
        </row>
        <row r="3707">
          <cell r="V3707" t="str">
            <v>280.20.28.820-6600.05</v>
          </cell>
          <cell r="W3707" t="str">
            <v>Administrative Expenses Public/Legal Advertisement</v>
          </cell>
          <cell r="X3707">
            <v>0</v>
          </cell>
          <cell r="Y3707">
            <v>0</v>
          </cell>
          <cell r="Z3707">
            <v>0</v>
          </cell>
          <cell r="AA3707">
            <v>0</v>
          </cell>
          <cell r="AB3707">
            <v>0</v>
          </cell>
          <cell r="AC3707">
            <v>0</v>
          </cell>
          <cell r="AD3707" t="str">
            <v>∆</v>
          </cell>
          <cell r="AE3707">
            <v>0</v>
          </cell>
        </row>
        <row r="3708">
          <cell r="V3708" t="str">
            <v>280.20.28.820-6600.25</v>
          </cell>
          <cell r="W3708" t="str">
            <v>Administrative Expenses Support Services-Indirect Labor</v>
          </cell>
          <cell r="X3708">
            <v>5000</v>
          </cell>
          <cell r="Y3708">
            <v>5000</v>
          </cell>
          <cell r="Z3708">
            <v>5000</v>
          </cell>
          <cell r="AA3708">
            <v>5000</v>
          </cell>
          <cell r="AB3708">
            <v>0</v>
          </cell>
          <cell r="AC3708">
            <v>0</v>
          </cell>
          <cell r="AD3708" t="str">
            <v>∆</v>
          </cell>
          <cell r="AE3708">
            <v>0</v>
          </cell>
        </row>
        <row r="3709">
          <cell r="V3709" t="str">
            <v>280.20.28.820-6600.27</v>
          </cell>
          <cell r="W3709" t="str">
            <v>Administrative Expenses Support Services-Direct Labor</v>
          </cell>
          <cell r="X3709">
            <v>33000</v>
          </cell>
          <cell r="Y3709">
            <v>30000</v>
          </cell>
          <cell r="Z3709">
            <v>29000</v>
          </cell>
          <cell r="AA3709">
            <v>26000</v>
          </cell>
          <cell r="AB3709">
            <v>0</v>
          </cell>
          <cell r="AC3709">
            <v>0</v>
          </cell>
          <cell r="AD3709" t="str">
            <v>∆</v>
          </cell>
          <cell r="AE3709">
            <v>0</v>
          </cell>
        </row>
        <row r="3710">
          <cell r="W3710" t="str">
            <v>TOTAL : OPERATIONS</v>
          </cell>
          <cell r="X3710">
            <v>66000</v>
          </cell>
          <cell r="Y3710">
            <v>49000</v>
          </cell>
          <cell r="Z3710">
            <v>51000</v>
          </cell>
          <cell r="AA3710">
            <v>47000</v>
          </cell>
          <cell r="AB3710">
            <v>0</v>
          </cell>
          <cell r="AC3710">
            <v>0</v>
          </cell>
          <cell r="AD3710" t="str">
            <v>∆</v>
          </cell>
          <cell r="AE3710">
            <v>0</v>
          </cell>
        </row>
        <row r="3711">
          <cell r="AB3711" t="str">
            <v/>
          </cell>
          <cell r="AC3711" t="str">
            <v/>
          </cell>
          <cell r="AD3711" t="str">
            <v>∆</v>
          </cell>
        </row>
        <row r="3712">
          <cell r="V3712" t="str">
            <v>[280] LMD : RECREATION &amp; COMMUNITY SERVICES : LMD/CFD</v>
          </cell>
        </row>
        <row r="3713">
          <cell r="V3713" t="str">
            <v>DUTRA ESTATES BAD 05-1 : CHARGES FOR SERVICES</v>
          </cell>
          <cell r="AB3713" t="str">
            <v/>
          </cell>
          <cell r="AC3713" t="str">
            <v/>
          </cell>
          <cell r="AD3713" t="str">
            <v>∆</v>
          </cell>
        </row>
        <row r="3714">
          <cell r="V3714" t="str">
            <v>280.20.28.821-4560.02</v>
          </cell>
          <cell r="W3714" t="str">
            <v>Charges for Services-Parks LMD</v>
          </cell>
          <cell r="X3714">
            <v>47000</v>
          </cell>
          <cell r="Y3714">
            <v>62000</v>
          </cell>
          <cell r="Z3714">
            <v>16000</v>
          </cell>
          <cell r="AA3714">
            <v>0</v>
          </cell>
          <cell r="AB3714">
            <v>0</v>
          </cell>
          <cell r="AC3714">
            <v>0</v>
          </cell>
          <cell r="AD3714" t="str">
            <v>∆</v>
          </cell>
          <cell r="AE3714">
            <v>0</v>
          </cell>
        </row>
        <row r="3715">
          <cell r="W3715" t="str">
            <v>TOTAL : CHARGES FOR SERVICES</v>
          </cell>
          <cell r="X3715">
            <v>47000</v>
          </cell>
          <cell r="Y3715">
            <v>62000</v>
          </cell>
          <cell r="Z3715">
            <v>16000</v>
          </cell>
          <cell r="AA3715">
            <v>0</v>
          </cell>
          <cell r="AB3715">
            <v>0</v>
          </cell>
          <cell r="AC3715">
            <v>0</v>
          </cell>
          <cell r="AD3715" t="str">
            <v>∆</v>
          </cell>
          <cell r="AE3715">
            <v>0</v>
          </cell>
        </row>
        <row r="3716">
          <cell r="AB3716" t="str">
            <v/>
          </cell>
          <cell r="AC3716" t="str">
            <v/>
          </cell>
          <cell r="AD3716" t="str">
            <v>∆</v>
          </cell>
        </row>
        <row r="3717">
          <cell r="V3717" t="str">
            <v>[280] LMD : RECREATION &amp; COMMUNITY SERVICES : LMD/CFD</v>
          </cell>
        </row>
        <row r="3718">
          <cell r="V3718" t="str">
            <v>DUTRA ESTATES BAD 05-1 : OPERATIONS</v>
          </cell>
          <cell r="AB3718" t="str">
            <v/>
          </cell>
          <cell r="AC3718" t="str">
            <v/>
          </cell>
          <cell r="AD3718" t="str">
            <v>∆</v>
          </cell>
        </row>
        <row r="3719">
          <cell r="V3719" t="str">
            <v>280.20.28.821-6000.10</v>
          </cell>
          <cell r="W3719" t="str">
            <v>Professional Services Consultant</v>
          </cell>
          <cell r="X3719">
            <v>2000</v>
          </cell>
          <cell r="Y3719">
            <v>2000</v>
          </cell>
          <cell r="Z3719">
            <v>2000</v>
          </cell>
          <cell r="AA3719">
            <v>2000</v>
          </cell>
          <cell r="AB3719">
            <v>0</v>
          </cell>
          <cell r="AC3719">
            <v>0</v>
          </cell>
          <cell r="AD3719" t="str">
            <v>∆</v>
          </cell>
          <cell r="AE3719">
            <v>0</v>
          </cell>
        </row>
        <row r="3720">
          <cell r="V3720" t="str">
            <v>280.20.28.821-6000.11</v>
          </cell>
          <cell r="W3720" t="str">
            <v>Professional Services County Admin Fee</v>
          </cell>
          <cell r="X3720">
            <v>0</v>
          </cell>
          <cell r="Y3720">
            <v>1000</v>
          </cell>
          <cell r="Z3720">
            <v>0</v>
          </cell>
          <cell r="AA3720">
            <v>0</v>
          </cell>
          <cell r="AB3720">
            <v>0</v>
          </cell>
          <cell r="AC3720">
            <v>0</v>
          </cell>
          <cell r="AD3720" t="str">
            <v>∆</v>
          </cell>
          <cell r="AE3720">
            <v>0</v>
          </cell>
        </row>
        <row r="3721">
          <cell r="V3721" t="str">
            <v>280.20.28.821-6375.03</v>
          </cell>
          <cell r="W3721" t="str">
            <v>Operating Fees SSJID Drainage</v>
          </cell>
          <cell r="X3721">
            <v>17000</v>
          </cell>
          <cell r="Y3721">
            <v>18000</v>
          </cell>
          <cell r="Z3721">
            <v>18000</v>
          </cell>
          <cell r="AA3721">
            <v>20000</v>
          </cell>
          <cell r="AB3721">
            <v>0</v>
          </cell>
          <cell r="AC3721">
            <v>0</v>
          </cell>
          <cell r="AD3721" t="str">
            <v>∆</v>
          </cell>
          <cell r="AE3721">
            <v>0</v>
          </cell>
        </row>
        <row r="3722">
          <cell r="V3722" t="str">
            <v>280.20.28.821-6400.03</v>
          </cell>
          <cell r="W3722" t="str">
            <v>Repairs &amp; Maintenance Major Repair &amp; Contingency</v>
          </cell>
          <cell r="X3722">
            <v>0</v>
          </cell>
          <cell r="Y3722">
            <v>0</v>
          </cell>
          <cell r="Z3722">
            <v>0</v>
          </cell>
          <cell r="AA3722">
            <v>0</v>
          </cell>
          <cell r="AB3722">
            <v>0</v>
          </cell>
          <cell r="AC3722">
            <v>0</v>
          </cell>
          <cell r="AD3722" t="str">
            <v>∆</v>
          </cell>
          <cell r="AE3722">
            <v>0</v>
          </cell>
        </row>
        <row r="3723">
          <cell r="V3723" t="str">
            <v>280.20.28.821-6600.05</v>
          </cell>
          <cell r="W3723" t="str">
            <v>Administrative Expenses Public/Legal Advertisement</v>
          </cell>
          <cell r="X3723">
            <v>0</v>
          </cell>
          <cell r="Y3723">
            <v>0</v>
          </cell>
          <cell r="Z3723">
            <v>0</v>
          </cell>
          <cell r="AA3723">
            <v>0</v>
          </cell>
          <cell r="AB3723">
            <v>0</v>
          </cell>
          <cell r="AC3723">
            <v>0</v>
          </cell>
          <cell r="AD3723" t="str">
            <v>∆</v>
          </cell>
          <cell r="AE3723">
            <v>0</v>
          </cell>
        </row>
        <row r="3724">
          <cell r="V3724" t="str">
            <v>280.20.28.821-6600.25</v>
          </cell>
          <cell r="W3724" t="str">
            <v>Administrative Expenses Support Services-Indirect Labor</v>
          </cell>
          <cell r="X3724">
            <v>5000</v>
          </cell>
          <cell r="Y3724">
            <v>5000</v>
          </cell>
          <cell r="Z3724">
            <v>5000</v>
          </cell>
          <cell r="AA3724">
            <v>5000</v>
          </cell>
          <cell r="AB3724">
            <v>0</v>
          </cell>
          <cell r="AC3724">
            <v>0</v>
          </cell>
          <cell r="AD3724" t="str">
            <v>∆</v>
          </cell>
          <cell r="AE3724">
            <v>0</v>
          </cell>
        </row>
        <row r="3725">
          <cell r="W3725" t="str">
            <v>TOTAL : OPERATIONS</v>
          </cell>
          <cell r="X3725">
            <v>24000</v>
          </cell>
          <cell r="Y3725">
            <v>26000</v>
          </cell>
          <cell r="Z3725">
            <v>25000</v>
          </cell>
          <cell r="AA3725">
            <v>27000</v>
          </cell>
          <cell r="AB3725">
            <v>0</v>
          </cell>
          <cell r="AC3725">
            <v>0</v>
          </cell>
          <cell r="AD3725" t="str">
            <v>∆</v>
          </cell>
          <cell r="AE3725">
            <v>0</v>
          </cell>
        </row>
        <row r="3726">
          <cell r="AB3726" t="str">
            <v/>
          </cell>
          <cell r="AC3726" t="str">
            <v/>
          </cell>
          <cell r="AD3726" t="str">
            <v>∆</v>
          </cell>
        </row>
        <row r="3727">
          <cell r="V3727" t="str">
            <v>[280] LMD : RECREATION &amp; COMMUNITY SERVICES : LMD/CFD</v>
          </cell>
        </row>
        <row r="3728">
          <cell r="V3728" t="str">
            <v>DUTRA ESTATES LMD 05-4 : CHARGES FOR SERVICES</v>
          </cell>
          <cell r="AB3728" t="str">
            <v/>
          </cell>
          <cell r="AC3728" t="str">
            <v/>
          </cell>
          <cell r="AD3728" t="str">
            <v>∆</v>
          </cell>
        </row>
        <row r="3729">
          <cell r="V3729" t="str">
            <v>280.20.28.822-4560.02</v>
          </cell>
          <cell r="W3729" t="str">
            <v>Charges for Services-Parks LMD</v>
          </cell>
          <cell r="X3729">
            <v>27000</v>
          </cell>
          <cell r="Y3729">
            <v>18000</v>
          </cell>
          <cell r="Z3729">
            <v>80000</v>
          </cell>
          <cell r="AA3729">
            <v>-1000</v>
          </cell>
          <cell r="AB3729">
            <v>0</v>
          </cell>
          <cell r="AC3729">
            <v>0</v>
          </cell>
          <cell r="AD3729" t="str">
            <v>∆</v>
          </cell>
          <cell r="AE3729">
            <v>0</v>
          </cell>
        </row>
        <row r="3730">
          <cell r="W3730" t="str">
            <v>TOTAL : CHARGES FOR SERVICES</v>
          </cell>
          <cell r="X3730">
            <v>27000</v>
          </cell>
          <cell r="Y3730">
            <v>18000</v>
          </cell>
          <cell r="Z3730">
            <v>80000</v>
          </cell>
          <cell r="AA3730">
            <v>-1000</v>
          </cell>
          <cell r="AB3730">
            <v>0</v>
          </cell>
          <cell r="AC3730">
            <v>0</v>
          </cell>
          <cell r="AD3730" t="str">
            <v>∆</v>
          </cell>
          <cell r="AE3730">
            <v>0</v>
          </cell>
        </row>
        <row r="3731">
          <cell r="AB3731" t="str">
            <v/>
          </cell>
          <cell r="AC3731" t="str">
            <v/>
          </cell>
          <cell r="AD3731" t="str">
            <v>∆</v>
          </cell>
        </row>
        <row r="3732">
          <cell r="V3732" t="str">
            <v>[280] LMD : RECREATION &amp; COMMUNITY SERVICES : LMD/CFD</v>
          </cell>
        </row>
        <row r="3733">
          <cell r="V3733" t="str">
            <v>DUTRA ESTATES LMD 05-4 : PERSONNEL</v>
          </cell>
          <cell r="AB3733" t="str">
            <v/>
          </cell>
          <cell r="AC3733" t="str">
            <v/>
          </cell>
          <cell r="AD3733" t="str">
            <v>∆</v>
          </cell>
        </row>
        <row r="3734">
          <cell r="V3734" t="str">
            <v>280.20.28.822-5000.02</v>
          </cell>
          <cell r="W3734" t="str">
            <v>Salaries Part Time</v>
          </cell>
          <cell r="X3734">
            <v>0</v>
          </cell>
          <cell r="Y3734">
            <v>0</v>
          </cell>
          <cell r="Z3734">
            <v>0</v>
          </cell>
          <cell r="AA3734">
            <v>0</v>
          </cell>
          <cell r="AB3734">
            <v>0</v>
          </cell>
          <cell r="AC3734">
            <v>0</v>
          </cell>
          <cell r="AD3734" t="str">
            <v>∆</v>
          </cell>
          <cell r="AE3734">
            <v>0</v>
          </cell>
        </row>
        <row r="3735">
          <cell r="V3735" t="str">
            <v>280.20.28.822-5100.11</v>
          </cell>
          <cell r="W3735" t="str">
            <v>Benefits Medicare</v>
          </cell>
          <cell r="X3735">
            <v>0</v>
          </cell>
          <cell r="Y3735">
            <v>0</v>
          </cell>
          <cell r="Z3735">
            <v>0</v>
          </cell>
          <cell r="AA3735">
            <v>0</v>
          </cell>
          <cell r="AB3735">
            <v>0</v>
          </cell>
          <cell r="AC3735">
            <v>0</v>
          </cell>
          <cell r="AD3735" t="str">
            <v>∆</v>
          </cell>
          <cell r="AE3735">
            <v>0</v>
          </cell>
        </row>
        <row r="3736">
          <cell r="W3736" t="str">
            <v>TOTAL : PERSONNEL</v>
          </cell>
          <cell r="X3736">
            <v>0</v>
          </cell>
          <cell r="Y3736">
            <v>0</v>
          </cell>
          <cell r="Z3736">
            <v>0</v>
          </cell>
          <cell r="AA3736">
            <v>0</v>
          </cell>
          <cell r="AB3736">
            <v>0</v>
          </cell>
          <cell r="AC3736">
            <v>0</v>
          </cell>
          <cell r="AD3736" t="str">
            <v>∆</v>
          </cell>
          <cell r="AE3736">
            <v>0</v>
          </cell>
        </row>
        <row r="3737">
          <cell r="AB3737" t="str">
            <v/>
          </cell>
          <cell r="AC3737" t="str">
            <v/>
          </cell>
          <cell r="AD3737" t="str">
            <v>∆</v>
          </cell>
        </row>
        <row r="3738">
          <cell r="V3738" t="str">
            <v>[280] LMD : RECREATION &amp; COMMUNITY SERVICES : LMD/CFD</v>
          </cell>
        </row>
        <row r="3739">
          <cell r="V3739" t="str">
            <v>DUTRA ESTATES LMD 05-4 : OPERATIONS</v>
          </cell>
          <cell r="AB3739" t="str">
            <v/>
          </cell>
          <cell r="AC3739" t="str">
            <v/>
          </cell>
          <cell r="AD3739" t="str">
            <v>∆</v>
          </cell>
        </row>
        <row r="3740">
          <cell r="V3740" t="str">
            <v>280.20.28.822-6000.10</v>
          </cell>
          <cell r="W3740" t="str">
            <v>Professional Services Consultant</v>
          </cell>
          <cell r="X3740">
            <v>2000</v>
          </cell>
          <cell r="Y3740">
            <v>2000</v>
          </cell>
          <cell r="Z3740">
            <v>2000</v>
          </cell>
          <cell r="AA3740">
            <v>2000</v>
          </cell>
          <cell r="AB3740">
            <v>0</v>
          </cell>
          <cell r="AC3740">
            <v>0</v>
          </cell>
          <cell r="AD3740" t="str">
            <v>∆</v>
          </cell>
          <cell r="AE3740">
            <v>0</v>
          </cell>
        </row>
        <row r="3741">
          <cell r="V3741" t="str">
            <v>280.20.28.822-6000.11</v>
          </cell>
          <cell r="W3741" t="str">
            <v>Professional Services County Admin Fee</v>
          </cell>
          <cell r="X3741">
            <v>0</v>
          </cell>
          <cell r="Y3741">
            <v>0</v>
          </cell>
          <cell r="Z3741">
            <v>1000</v>
          </cell>
          <cell r="AA3741">
            <v>0</v>
          </cell>
          <cell r="AB3741">
            <v>0</v>
          </cell>
          <cell r="AC3741">
            <v>0</v>
          </cell>
          <cell r="AD3741" t="str">
            <v>∆</v>
          </cell>
          <cell r="AE3741">
            <v>0</v>
          </cell>
        </row>
        <row r="3742">
          <cell r="V3742" t="str">
            <v>280.20.28.822-6100.01</v>
          </cell>
          <cell r="W3742" t="str">
            <v>Utilities Electric</v>
          </cell>
          <cell r="X3742">
            <v>0</v>
          </cell>
          <cell r="Y3742">
            <v>0</v>
          </cell>
          <cell r="Z3742">
            <v>0</v>
          </cell>
          <cell r="AA3742">
            <v>0</v>
          </cell>
          <cell r="AB3742">
            <v>0</v>
          </cell>
          <cell r="AC3742">
            <v>0</v>
          </cell>
          <cell r="AD3742" t="str">
            <v>∆</v>
          </cell>
          <cell r="AE3742">
            <v>0</v>
          </cell>
        </row>
        <row r="3743">
          <cell r="V3743" t="str">
            <v>280.20.28.822-6100.04</v>
          </cell>
          <cell r="W3743" t="str">
            <v>Utilities Water</v>
          </cell>
          <cell r="X3743">
            <v>6000</v>
          </cell>
          <cell r="Y3743">
            <v>6000</v>
          </cell>
          <cell r="Z3743">
            <v>6000</v>
          </cell>
          <cell r="AA3743">
            <v>6000</v>
          </cell>
          <cell r="AB3743">
            <v>0</v>
          </cell>
          <cell r="AC3743">
            <v>0</v>
          </cell>
          <cell r="AD3743" t="str">
            <v>∆</v>
          </cell>
          <cell r="AE3743">
            <v>0</v>
          </cell>
        </row>
        <row r="3744">
          <cell r="V3744" t="str">
            <v>280.20.28.822-6240.05</v>
          </cell>
          <cell r="W3744" t="str">
            <v>Supplies-Parks Landscape Maintenance</v>
          </cell>
          <cell r="X3744">
            <v>3000</v>
          </cell>
          <cell r="Y3744">
            <v>3000</v>
          </cell>
          <cell r="Z3744">
            <v>2000</v>
          </cell>
          <cell r="AA3744">
            <v>2000</v>
          </cell>
          <cell r="AB3744">
            <v>0</v>
          </cell>
          <cell r="AC3744">
            <v>0</v>
          </cell>
          <cell r="AD3744" t="str">
            <v>∆</v>
          </cell>
          <cell r="AE3744">
            <v>0</v>
          </cell>
        </row>
        <row r="3745">
          <cell r="V3745" t="str">
            <v>280.20.28.822-6400.03</v>
          </cell>
          <cell r="W3745" t="str">
            <v>Repairs &amp; Maintenance Major Repair &amp; Contingency</v>
          </cell>
          <cell r="X3745">
            <v>5000</v>
          </cell>
          <cell r="Y3745">
            <v>8000</v>
          </cell>
          <cell r="Z3745">
            <v>5000</v>
          </cell>
          <cell r="AA3745">
            <v>2000</v>
          </cell>
          <cell r="AB3745">
            <v>0</v>
          </cell>
          <cell r="AC3745">
            <v>0</v>
          </cell>
          <cell r="AD3745" t="str">
            <v>∆</v>
          </cell>
          <cell r="AE3745">
            <v>0</v>
          </cell>
        </row>
        <row r="3746">
          <cell r="V3746" t="str">
            <v>280.20.28.822-6600.05</v>
          </cell>
          <cell r="W3746" t="str">
            <v>Administrative Expenses Public/Legal Advertisement</v>
          </cell>
          <cell r="X3746">
            <v>0</v>
          </cell>
          <cell r="Y3746">
            <v>0</v>
          </cell>
          <cell r="Z3746">
            <v>0</v>
          </cell>
          <cell r="AA3746">
            <v>0</v>
          </cell>
          <cell r="AB3746">
            <v>0</v>
          </cell>
          <cell r="AC3746">
            <v>0</v>
          </cell>
          <cell r="AD3746" t="str">
            <v>∆</v>
          </cell>
          <cell r="AE3746">
            <v>0</v>
          </cell>
        </row>
        <row r="3747">
          <cell r="V3747" t="str">
            <v>280.20.28.822-6600.25</v>
          </cell>
          <cell r="W3747" t="str">
            <v>Administrative Expenses Support Services-Indirect Labor</v>
          </cell>
          <cell r="X3747">
            <v>5000</v>
          </cell>
          <cell r="Y3747">
            <v>5000</v>
          </cell>
          <cell r="Z3747">
            <v>5000</v>
          </cell>
          <cell r="AA3747">
            <v>5000</v>
          </cell>
          <cell r="AB3747">
            <v>0</v>
          </cell>
          <cell r="AC3747">
            <v>0</v>
          </cell>
          <cell r="AD3747" t="str">
            <v>∆</v>
          </cell>
          <cell r="AE3747">
            <v>0</v>
          </cell>
        </row>
        <row r="3748">
          <cell r="V3748" t="str">
            <v>280.20.28.822-6600.27</v>
          </cell>
          <cell r="W3748" t="str">
            <v>Administrative Expenses Support Services-Direct Labor</v>
          </cell>
          <cell r="X3748">
            <v>39000</v>
          </cell>
          <cell r="Y3748">
            <v>40000</v>
          </cell>
          <cell r="Z3748">
            <v>29000</v>
          </cell>
          <cell r="AA3748">
            <v>35000</v>
          </cell>
          <cell r="AB3748">
            <v>0</v>
          </cell>
          <cell r="AC3748">
            <v>0</v>
          </cell>
          <cell r="AD3748" t="str">
            <v>∆</v>
          </cell>
          <cell r="AE3748">
            <v>0</v>
          </cell>
        </row>
        <row r="3749">
          <cell r="W3749" t="str">
            <v>TOTAL : OPERATIONS</v>
          </cell>
          <cell r="X3749">
            <v>60000</v>
          </cell>
          <cell r="Y3749">
            <v>64000</v>
          </cell>
          <cell r="Z3749">
            <v>50000</v>
          </cell>
          <cell r="AA3749">
            <v>52000</v>
          </cell>
          <cell r="AB3749">
            <v>0</v>
          </cell>
          <cell r="AC3749">
            <v>0</v>
          </cell>
          <cell r="AD3749" t="str">
            <v>∆</v>
          </cell>
          <cell r="AE3749">
            <v>0</v>
          </cell>
        </row>
        <row r="3750">
          <cell r="AB3750" t="str">
            <v/>
          </cell>
          <cell r="AC3750" t="str">
            <v/>
          </cell>
          <cell r="AD3750" t="str">
            <v>∆</v>
          </cell>
        </row>
        <row r="3751">
          <cell r="V3751" t="str">
            <v>[280] LMD : RECREATION &amp; COMMUNITY SERVICES : LMD/CFD</v>
          </cell>
        </row>
        <row r="3752">
          <cell r="V3752" t="str">
            <v>TESORO LMD 06-1 : CHARGES FOR SERVICES</v>
          </cell>
          <cell r="AB3752" t="str">
            <v/>
          </cell>
          <cell r="AC3752" t="str">
            <v/>
          </cell>
          <cell r="AD3752" t="str">
            <v>∆</v>
          </cell>
        </row>
        <row r="3753">
          <cell r="V3753" t="str">
            <v>280.20.28.823-4560.02</v>
          </cell>
          <cell r="W3753" t="str">
            <v>Charges for Services-Parks LMD</v>
          </cell>
          <cell r="X3753">
            <v>165000</v>
          </cell>
          <cell r="Y3753">
            <v>175000</v>
          </cell>
          <cell r="Z3753">
            <v>153000</v>
          </cell>
          <cell r="AA3753">
            <v>0</v>
          </cell>
          <cell r="AB3753">
            <v>0</v>
          </cell>
          <cell r="AC3753">
            <v>0</v>
          </cell>
          <cell r="AD3753" t="str">
            <v>∆</v>
          </cell>
          <cell r="AE3753">
            <v>0</v>
          </cell>
        </row>
        <row r="3754">
          <cell r="W3754" t="str">
            <v>TOTAL : CHARGES FOR SERVICES</v>
          </cell>
          <cell r="X3754">
            <v>165000</v>
          </cell>
          <cell r="Y3754">
            <v>175000</v>
          </cell>
          <cell r="Z3754">
            <v>153000</v>
          </cell>
          <cell r="AA3754">
            <v>0</v>
          </cell>
          <cell r="AB3754">
            <v>0</v>
          </cell>
          <cell r="AC3754">
            <v>0</v>
          </cell>
          <cell r="AD3754" t="str">
            <v>∆</v>
          </cell>
          <cell r="AE3754">
            <v>0</v>
          </cell>
        </row>
        <row r="3755">
          <cell r="AB3755" t="str">
            <v/>
          </cell>
          <cell r="AC3755" t="str">
            <v/>
          </cell>
          <cell r="AD3755" t="str">
            <v>∆</v>
          </cell>
        </row>
        <row r="3756">
          <cell r="V3756" t="str">
            <v>[280] LMD : RECREATION &amp; COMMUNITY SERVICES : LMD/CFD</v>
          </cell>
        </row>
        <row r="3757">
          <cell r="V3757" t="str">
            <v>TESORO LMD 06-1 : OTHER REVENUE</v>
          </cell>
          <cell r="AB3757" t="str">
            <v/>
          </cell>
          <cell r="AC3757" t="str">
            <v/>
          </cell>
          <cell r="AD3757" t="str">
            <v>∆</v>
          </cell>
        </row>
        <row r="3758">
          <cell r="V3758" t="str">
            <v>280.20.28.823-4850.04</v>
          </cell>
          <cell r="W3758" t="str">
            <v>Other Revenue Rental of Property</v>
          </cell>
          <cell r="X3758">
            <v>0</v>
          </cell>
          <cell r="Y3758">
            <v>0</v>
          </cell>
          <cell r="Z3758">
            <v>0</v>
          </cell>
          <cell r="AA3758">
            <v>0</v>
          </cell>
          <cell r="AB3758">
            <v>0</v>
          </cell>
          <cell r="AC3758">
            <v>0</v>
          </cell>
          <cell r="AD3758" t="str">
            <v>∆</v>
          </cell>
          <cell r="AE3758">
            <v>0</v>
          </cell>
        </row>
        <row r="3759">
          <cell r="W3759" t="str">
            <v>TOTAL : OTHER REVENUE</v>
          </cell>
          <cell r="X3759">
            <v>0</v>
          </cell>
          <cell r="Y3759">
            <v>0</v>
          </cell>
          <cell r="Z3759">
            <v>0</v>
          </cell>
          <cell r="AA3759">
            <v>0</v>
          </cell>
          <cell r="AB3759">
            <v>0</v>
          </cell>
          <cell r="AC3759">
            <v>0</v>
          </cell>
          <cell r="AD3759" t="str">
            <v>∆</v>
          </cell>
          <cell r="AE3759">
            <v>0</v>
          </cell>
        </row>
        <row r="3761">
          <cell r="V3761" t="str">
            <v>[280] LMD : RECREATION &amp; COMMUNITY SERVICES : LMD/CFD</v>
          </cell>
        </row>
        <row r="3762">
          <cell r="V3762" t="str">
            <v>TESORO LMD 06-1 : PERSONNEL</v>
          </cell>
          <cell r="AB3762" t="str">
            <v/>
          </cell>
          <cell r="AC3762" t="str">
            <v/>
          </cell>
          <cell r="AD3762" t="str">
            <v>∆</v>
          </cell>
        </row>
        <row r="3763">
          <cell r="V3763" t="str">
            <v>280.20.28.823-5100.11</v>
          </cell>
          <cell r="W3763" t="str">
            <v>Benefits Medicare</v>
          </cell>
          <cell r="X3763">
            <v>0</v>
          </cell>
          <cell r="Y3763">
            <v>0</v>
          </cell>
          <cell r="Z3763">
            <v>0</v>
          </cell>
          <cell r="AA3763">
            <v>0</v>
          </cell>
          <cell r="AB3763">
            <v>0</v>
          </cell>
          <cell r="AC3763">
            <v>0</v>
          </cell>
          <cell r="AD3763" t="str">
            <v>∆</v>
          </cell>
          <cell r="AE3763">
            <v>0</v>
          </cell>
        </row>
        <row r="3764">
          <cell r="W3764" t="str">
            <v>TOTAL : PERSONNEL</v>
          </cell>
          <cell r="X3764">
            <v>0</v>
          </cell>
          <cell r="Y3764">
            <v>0</v>
          </cell>
          <cell r="Z3764">
            <v>0</v>
          </cell>
          <cell r="AA3764">
            <v>0</v>
          </cell>
          <cell r="AB3764">
            <v>0</v>
          </cell>
          <cell r="AC3764">
            <v>0</v>
          </cell>
          <cell r="AD3764" t="str">
            <v>∆</v>
          </cell>
          <cell r="AE3764">
            <v>0</v>
          </cell>
        </row>
        <row r="3765">
          <cell r="AB3765" t="str">
            <v/>
          </cell>
          <cell r="AC3765" t="str">
            <v/>
          </cell>
          <cell r="AD3765" t="str">
            <v>∆</v>
          </cell>
        </row>
        <row r="3766">
          <cell r="V3766" t="str">
            <v>[280] LMD : RECREATION &amp; COMMUNITY SERVICES : LMD/CFD</v>
          </cell>
        </row>
        <row r="3767">
          <cell r="V3767" t="str">
            <v>TESORO LMD 06-1 : OPERATIONS</v>
          </cell>
          <cell r="AB3767" t="str">
            <v/>
          </cell>
          <cell r="AC3767" t="str">
            <v/>
          </cell>
          <cell r="AD3767" t="str">
            <v>∆</v>
          </cell>
        </row>
        <row r="3768">
          <cell r="V3768" t="str">
            <v>280.20.28.823-6000.10</v>
          </cell>
          <cell r="W3768" t="str">
            <v>Professional Services Consultant</v>
          </cell>
          <cell r="X3768">
            <v>3000</v>
          </cell>
          <cell r="Y3768">
            <v>3000</v>
          </cell>
          <cell r="Z3768">
            <v>3000</v>
          </cell>
          <cell r="AA3768">
            <v>3000</v>
          </cell>
          <cell r="AB3768">
            <v>0</v>
          </cell>
          <cell r="AC3768">
            <v>0</v>
          </cell>
          <cell r="AD3768" t="str">
            <v>∆</v>
          </cell>
          <cell r="AE3768">
            <v>0</v>
          </cell>
        </row>
        <row r="3769">
          <cell r="V3769" t="str">
            <v>280.20.28.823-6000.11</v>
          </cell>
          <cell r="W3769" t="str">
            <v>Professional Services County Admin Fee</v>
          </cell>
          <cell r="X3769">
            <v>2000</v>
          </cell>
          <cell r="Y3769">
            <v>2000</v>
          </cell>
          <cell r="Z3769">
            <v>2000</v>
          </cell>
          <cell r="AA3769">
            <v>0</v>
          </cell>
          <cell r="AB3769">
            <v>0</v>
          </cell>
          <cell r="AC3769">
            <v>0</v>
          </cell>
          <cell r="AD3769" t="str">
            <v>∆</v>
          </cell>
          <cell r="AE3769">
            <v>0</v>
          </cell>
        </row>
        <row r="3770">
          <cell r="V3770" t="str">
            <v>280.20.28.823-6100.01</v>
          </cell>
          <cell r="W3770" t="str">
            <v>Utilities Electric</v>
          </cell>
          <cell r="X3770">
            <v>3000</v>
          </cell>
          <cell r="Y3770">
            <v>2000</v>
          </cell>
          <cell r="Z3770">
            <v>3000</v>
          </cell>
          <cell r="AA3770">
            <v>3000</v>
          </cell>
          <cell r="AB3770">
            <v>0</v>
          </cell>
          <cell r="AC3770">
            <v>0</v>
          </cell>
          <cell r="AD3770" t="str">
            <v>∆</v>
          </cell>
          <cell r="AE3770">
            <v>0</v>
          </cell>
        </row>
        <row r="3771">
          <cell r="V3771" t="str">
            <v>280.20.28.823-6100.04</v>
          </cell>
          <cell r="W3771" t="str">
            <v>Utilities Water</v>
          </cell>
          <cell r="X3771">
            <v>22000</v>
          </cell>
          <cell r="Y3771">
            <v>23000</v>
          </cell>
          <cell r="Z3771">
            <v>30000</v>
          </cell>
          <cell r="AA3771">
            <v>32000</v>
          </cell>
          <cell r="AB3771">
            <v>0</v>
          </cell>
          <cell r="AC3771">
            <v>0</v>
          </cell>
          <cell r="AD3771" t="str">
            <v>∆</v>
          </cell>
          <cell r="AE3771">
            <v>0</v>
          </cell>
        </row>
        <row r="3772">
          <cell r="V3772" t="str">
            <v>280.20.28.823-6240.05</v>
          </cell>
          <cell r="W3772" t="str">
            <v>Supplies-Parks Landscape Maintenance</v>
          </cell>
          <cell r="X3772">
            <v>15000</v>
          </cell>
          <cell r="Y3772">
            <v>16000</v>
          </cell>
          <cell r="Z3772">
            <v>16000</v>
          </cell>
          <cell r="AA3772">
            <v>12000</v>
          </cell>
          <cell r="AB3772">
            <v>0</v>
          </cell>
          <cell r="AC3772">
            <v>0</v>
          </cell>
          <cell r="AD3772" t="str">
            <v>∆</v>
          </cell>
          <cell r="AE3772">
            <v>0</v>
          </cell>
        </row>
        <row r="3773">
          <cell r="V3773" t="str">
            <v>280.20.28.823-6400.03</v>
          </cell>
          <cell r="W3773" t="str">
            <v>Repairs &amp; Maintenance Major Repair &amp; Contingency</v>
          </cell>
          <cell r="X3773">
            <v>17000</v>
          </cell>
          <cell r="Y3773">
            <v>7000</v>
          </cell>
          <cell r="Z3773">
            <v>9000</v>
          </cell>
          <cell r="AA3773">
            <v>5000</v>
          </cell>
          <cell r="AB3773">
            <v>0</v>
          </cell>
          <cell r="AC3773">
            <v>0</v>
          </cell>
          <cell r="AD3773" t="str">
            <v>∆</v>
          </cell>
          <cell r="AE3773">
            <v>0</v>
          </cell>
        </row>
        <row r="3774">
          <cell r="V3774" t="str">
            <v>280.20.28.823-6600.05</v>
          </cell>
          <cell r="W3774" t="str">
            <v>Administrative Expenses Public/Legal Advertisement</v>
          </cell>
          <cell r="X3774">
            <v>0</v>
          </cell>
          <cell r="Y3774">
            <v>0</v>
          </cell>
          <cell r="Z3774">
            <v>0</v>
          </cell>
          <cell r="AA3774">
            <v>0</v>
          </cell>
          <cell r="AB3774">
            <v>0</v>
          </cell>
          <cell r="AC3774">
            <v>0</v>
          </cell>
          <cell r="AD3774" t="str">
            <v>∆</v>
          </cell>
          <cell r="AE3774">
            <v>0</v>
          </cell>
        </row>
        <row r="3775">
          <cell r="V3775" t="str">
            <v>280.20.28.823-6600.25</v>
          </cell>
          <cell r="W3775" t="str">
            <v>Administrative Expenses Support Services-Indirect Labor</v>
          </cell>
          <cell r="X3775">
            <v>5000</v>
          </cell>
          <cell r="Y3775">
            <v>3000</v>
          </cell>
          <cell r="Z3775">
            <v>3000</v>
          </cell>
          <cell r="AA3775">
            <v>3000</v>
          </cell>
          <cell r="AB3775">
            <v>0</v>
          </cell>
          <cell r="AC3775">
            <v>0</v>
          </cell>
          <cell r="AD3775" t="str">
            <v>∆</v>
          </cell>
          <cell r="AE3775">
            <v>0</v>
          </cell>
        </row>
        <row r="3776">
          <cell r="V3776" t="str">
            <v>280.20.28.823-6600.27</v>
          </cell>
          <cell r="W3776" t="str">
            <v>Administrative Expenses Support Services-Direct Labor</v>
          </cell>
          <cell r="X3776">
            <v>98000</v>
          </cell>
          <cell r="Y3776">
            <v>102000</v>
          </cell>
          <cell r="Z3776">
            <v>97000</v>
          </cell>
          <cell r="AA3776">
            <v>85000</v>
          </cell>
          <cell r="AB3776">
            <v>0</v>
          </cell>
          <cell r="AC3776">
            <v>0</v>
          </cell>
          <cell r="AD3776" t="str">
            <v>∆</v>
          </cell>
          <cell r="AE3776">
            <v>0</v>
          </cell>
        </row>
        <row r="3777">
          <cell r="W3777" t="str">
            <v>TOTAL : OPERATIONS</v>
          </cell>
          <cell r="X3777">
            <v>165000</v>
          </cell>
          <cell r="Y3777">
            <v>158000</v>
          </cell>
          <cell r="Z3777">
            <v>163000</v>
          </cell>
          <cell r="AA3777">
            <v>143000</v>
          </cell>
          <cell r="AB3777">
            <v>0</v>
          </cell>
          <cell r="AC3777">
            <v>0</v>
          </cell>
          <cell r="AD3777" t="str">
            <v>∆</v>
          </cell>
          <cell r="AE3777">
            <v>0</v>
          </cell>
        </row>
        <row r="3778">
          <cell r="AB3778" t="str">
            <v/>
          </cell>
          <cell r="AC3778" t="str">
            <v/>
          </cell>
          <cell r="AD3778" t="str">
            <v>∆</v>
          </cell>
        </row>
        <row r="3779">
          <cell r="V3779" t="str">
            <v>[280] LMD : RECREATION &amp; COMMUNITY SERVICES : LMD/CFD</v>
          </cell>
        </row>
        <row r="3780">
          <cell r="V3780" t="str">
            <v>KEN HILL ESTATES LMD 06-3 : CHARGES FOR SERVICES</v>
          </cell>
          <cell r="AB3780" t="str">
            <v/>
          </cell>
          <cell r="AC3780" t="str">
            <v/>
          </cell>
          <cell r="AD3780" t="str">
            <v>∆</v>
          </cell>
        </row>
        <row r="3781">
          <cell r="V3781" t="str">
            <v>280.20.28.824-4560.02</v>
          </cell>
          <cell r="W3781" t="str">
            <v>Charges for Services-Parks LMD</v>
          </cell>
          <cell r="X3781">
            <v>7000</v>
          </cell>
          <cell r="Y3781">
            <v>8000</v>
          </cell>
          <cell r="Z3781">
            <v>11000</v>
          </cell>
          <cell r="AA3781">
            <v>0</v>
          </cell>
          <cell r="AB3781">
            <v>0</v>
          </cell>
          <cell r="AC3781">
            <v>0</v>
          </cell>
          <cell r="AD3781" t="str">
            <v>∆</v>
          </cell>
          <cell r="AE3781">
            <v>0</v>
          </cell>
        </row>
        <row r="3782">
          <cell r="W3782" t="str">
            <v>TOTAL : CHARGES FOR SERVICES</v>
          </cell>
          <cell r="X3782">
            <v>7000</v>
          </cell>
          <cell r="Y3782">
            <v>8000</v>
          </cell>
          <cell r="Z3782">
            <v>11000</v>
          </cell>
          <cell r="AA3782">
            <v>0</v>
          </cell>
          <cell r="AB3782">
            <v>0</v>
          </cell>
          <cell r="AC3782">
            <v>0</v>
          </cell>
          <cell r="AD3782" t="str">
            <v>∆</v>
          </cell>
          <cell r="AE3782">
            <v>0</v>
          </cell>
        </row>
        <row r="3783">
          <cell r="AB3783" t="str">
            <v/>
          </cell>
          <cell r="AC3783" t="str">
            <v/>
          </cell>
          <cell r="AD3783" t="str">
            <v>∆</v>
          </cell>
        </row>
        <row r="3784">
          <cell r="V3784" t="str">
            <v>[280] LMD : RECREATION &amp; COMMUNITY SERVICES : LMD/CFD</v>
          </cell>
        </row>
        <row r="3785">
          <cell r="V3785" t="str">
            <v>KEN HILL ESTATES LMD 06-3 : PERSONNEL</v>
          </cell>
          <cell r="AB3785" t="str">
            <v/>
          </cell>
          <cell r="AC3785" t="str">
            <v/>
          </cell>
          <cell r="AD3785" t="str">
            <v>∆</v>
          </cell>
        </row>
        <row r="3786">
          <cell r="V3786" t="str">
            <v>280.20.28.824-5100.11</v>
          </cell>
          <cell r="W3786" t="str">
            <v>Benefits Medicare</v>
          </cell>
          <cell r="X3786">
            <v>0</v>
          </cell>
          <cell r="Y3786">
            <v>0</v>
          </cell>
          <cell r="Z3786">
            <v>0</v>
          </cell>
          <cell r="AA3786">
            <v>0</v>
          </cell>
          <cell r="AB3786">
            <v>0</v>
          </cell>
          <cell r="AC3786">
            <v>0</v>
          </cell>
          <cell r="AD3786" t="str">
            <v>∆</v>
          </cell>
          <cell r="AE3786">
            <v>0</v>
          </cell>
        </row>
        <row r="3787">
          <cell r="W3787" t="str">
            <v>TOTAL : PERSONNEL</v>
          </cell>
          <cell r="X3787">
            <v>0</v>
          </cell>
          <cell r="Y3787">
            <v>0</v>
          </cell>
          <cell r="Z3787">
            <v>0</v>
          </cell>
          <cell r="AA3787">
            <v>0</v>
          </cell>
          <cell r="AB3787">
            <v>0</v>
          </cell>
          <cell r="AC3787">
            <v>0</v>
          </cell>
          <cell r="AD3787" t="str">
            <v>∆</v>
          </cell>
          <cell r="AE3787">
            <v>0</v>
          </cell>
        </row>
        <row r="3788">
          <cell r="AB3788" t="str">
            <v/>
          </cell>
          <cell r="AC3788" t="str">
            <v/>
          </cell>
          <cell r="AD3788" t="str">
            <v>∆</v>
          </cell>
        </row>
        <row r="3789">
          <cell r="V3789" t="str">
            <v>[280] LMD : RECREATION &amp; COMMUNITY SERVICES : LMD/CFD</v>
          </cell>
        </row>
        <row r="3790">
          <cell r="V3790" t="str">
            <v>KEN HILL ESTATES LMD 06-3 : OPERATIONS</v>
          </cell>
          <cell r="AB3790" t="str">
            <v/>
          </cell>
          <cell r="AC3790" t="str">
            <v/>
          </cell>
          <cell r="AD3790" t="str">
            <v>∆</v>
          </cell>
        </row>
        <row r="3791">
          <cell r="V3791" t="str">
            <v>280.20.28.824-6000.10</v>
          </cell>
          <cell r="W3791" t="str">
            <v>Professional Services Consultant</v>
          </cell>
          <cell r="X3791">
            <v>0</v>
          </cell>
          <cell r="Y3791">
            <v>0</v>
          </cell>
          <cell r="Z3791">
            <v>0</v>
          </cell>
          <cell r="AA3791">
            <v>0</v>
          </cell>
          <cell r="AB3791">
            <v>0</v>
          </cell>
          <cell r="AC3791">
            <v>0</v>
          </cell>
          <cell r="AD3791" t="str">
            <v>∆</v>
          </cell>
          <cell r="AE3791">
            <v>0</v>
          </cell>
        </row>
        <row r="3792">
          <cell r="V3792" t="str">
            <v>280.20.28.824-6000.11</v>
          </cell>
          <cell r="W3792" t="str">
            <v>Professional Services County Admin Fee</v>
          </cell>
          <cell r="X3792">
            <v>0</v>
          </cell>
          <cell r="Y3792">
            <v>0</v>
          </cell>
          <cell r="Z3792">
            <v>0</v>
          </cell>
          <cell r="AA3792">
            <v>0</v>
          </cell>
          <cell r="AB3792">
            <v>0</v>
          </cell>
          <cell r="AC3792">
            <v>0</v>
          </cell>
          <cell r="AD3792" t="str">
            <v>∆</v>
          </cell>
          <cell r="AE3792">
            <v>0</v>
          </cell>
        </row>
        <row r="3793">
          <cell r="V3793" t="str">
            <v>280.20.28.824-6100.01</v>
          </cell>
          <cell r="W3793" t="str">
            <v>Utilities Electric</v>
          </cell>
          <cell r="X3793">
            <v>0</v>
          </cell>
          <cell r="Y3793">
            <v>0</v>
          </cell>
          <cell r="Z3793">
            <v>0</v>
          </cell>
          <cell r="AA3793">
            <v>1000</v>
          </cell>
          <cell r="AB3793">
            <v>0</v>
          </cell>
          <cell r="AC3793">
            <v>0</v>
          </cell>
          <cell r="AD3793" t="str">
            <v>∆</v>
          </cell>
          <cell r="AE3793">
            <v>0</v>
          </cell>
        </row>
        <row r="3794">
          <cell r="V3794" t="str">
            <v>280.20.28.824-6100.04</v>
          </cell>
          <cell r="W3794" t="str">
            <v>Utilities Water</v>
          </cell>
          <cell r="X3794">
            <v>1000</v>
          </cell>
          <cell r="Y3794">
            <v>1000</v>
          </cell>
          <cell r="Z3794">
            <v>1000</v>
          </cell>
          <cell r="AA3794">
            <v>0</v>
          </cell>
          <cell r="AB3794">
            <v>0</v>
          </cell>
          <cell r="AC3794">
            <v>0</v>
          </cell>
          <cell r="AD3794" t="str">
            <v>∆</v>
          </cell>
          <cell r="AE3794">
            <v>0</v>
          </cell>
        </row>
        <row r="3795">
          <cell r="V3795" t="str">
            <v>280.20.28.824-6240.05</v>
          </cell>
          <cell r="W3795" t="str">
            <v>Supplies-Parks Landscape Maintenance</v>
          </cell>
          <cell r="X3795">
            <v>0</v>
          </cell>
          <cell r="Y3795">
            <v>0</v>
          </cell>
          <cell r="Z3795">
            <v>0</v>
          </cell>
          <cell r="AA3795">
            <v>0</v>
          </cell>
          <cell r="AB3795">
            <v>0</v>
          </cell>
          <cell r="AC3795">
            <v>0</v>
          </cell>
          <cell r="AD3795" t="str">
            <v>∆</v>
          </cell>
          <cell r="AE3795">
            <v>0</v>
          </cell>
        </row>
        <row r="3796">
          <cell r="V3796" t="str">
            <v>280.20.28.824-6400.03</v>
          </cell>
          <cell r="W3796" t="str">
            <v>Repairs &amp; Maintenance Major Repair &amp; Contingency</v>
          </cell>
          <cell r="X3796">
            <v>1000</v>
          </cell>
          <cell r="Y3796">
            <v>1000</v>
          </cell>
          <cell r="Z3796">
            <v>0</v>
          </cell>
          <cell r="AA3796">
            <v>0</v>
          </cell>
          <cell r="AB3796">
            <v>0</v>
          </cell>
          <cell r="AC3796">
            <v>0</v>
          </cell>
          <cell r="AD3796" t="str">
            <v>∆</v>
          </cell>
          <cell r="AE3796">
            <v>0</v>
          </cell>
        </row>
        <row r="3797">
          <cell r="V3797" t="str">
            <v>280.20.28.824-6600.05</v>
          </cell>
          <cell r="W3797" t="str">
            <v>Administrative Expenses Public/Legal Advertisement</v>
          </cell>
          <cell r="X3797">
            <v>0</v>
          </cell>
          <cell r="Y3797">
            <v>0</v>
          </cell>
          <cell r="Z3797">
            <v>0</v>
          </cell>
          <cell r="AA3797">
            <v>0</v>
          </cell>
          <cell r="AB3797">
            <v>0</v>
          </cell>
          <cell r="AC3797">
            <v>0</v>
          </cell>
          <cell r="AD3797" t="str">
            <v>∆</v>
          </cell>
          <cell r="AE3797">
            <v>0</v>
          </cell>
        </row>
        <row r="3798">
          <cell r="V3798" t="str">
            <v>280.20.28.824-6600.25</v>
          </cell>
          <cell r="W3798" t="str">
            <v>Administrative Expenses Support Services-Indirect Labor</v>
          </cell>
          <cell r="X3798">
            <v>2000</v>
          </cell>
          <cell r="Y3798">
            <v>2000</v>
          </cell>
          <cell r="Z3798">
            <v>2000</v>
          </cell>
          <cell r="AA3798">
            <v>2000</v>
          </cell>
          <cell r="AB3798">
            <v>0</v>
          </cell>
          <cell r="AC3798">
            <v>0</v>
          </cell>
          <cell r="AD3798" t="str">
            <v>∆</v>
          </cell>
          <cell r="AE3798">
            <v>0</v>
          </cell>
        </row>
        <row r="3799">
          <cell r="V3799" t="str">
            <v>280.20.28.824-6600.27</v>
          </cell>
          <cell r="W3799" t="str">
            <v>Administrative Expenses Support Services-Direct Labor</v>
          </cell>
          <cell r="X3799">
            <v>4000</v>
          </cell>
          <cell r="Y3799">
            <v>4000</v>
          </cell>
          <cell r="Z3799">
            <v>1000</v>
          </cell>
          <cell r="AA3799">
            <v>2000</v>
          </cell>
          <cell r="AB3799">
            <v>0</v>
          </cell>
          <cell r="AC3799">
            <v>0</v>
          </cell>
          <cell r="AD3799" t="str">
            <v>∆</v>
          </cell>
          <cell r="AE3799">
            <v>0</v>
          </cell>
        </row>
        <row r="3800">
          <cell r="W3800" t="str">
            <v>TOTAL : OPERATIONS</v>
          </cell>
          <cell r="X3800">
            <v>8000</v>
          </cell>
          <cell r="Y3800">
            <v>8000</v>
          </cell>
          <cell r="Z3800">
            <v>4000</v>
          </cell>
          <cell r="AA3800">
            <v>5000</v>
          </cell>
          <cell r="AB3800">
            <v>0</v>
          </cell>
          <cell r="AC3800">
            <v>0</v>
          </cell>
          <cell r="AD3800" t="str">
            <v>∆</v>
          </cell>
          <cell r="AE3800">
            <v>0</v>
          </cell>
        </row>
        <row r="3801">
          <cell r="AB3801" t="str">
            <v/>
          </cell>
          <cell r="AC3801" t="str">
            <v/>
          </cell>
          <cell r="AD3801" t="str">
            <v>∆</v>
          </cell>
        </row>
        <row r="3802">
          <cell r="V3802" t="str">
            <v>[280] LMD : RECREATION &amp; COMMUNITY SERVICES : LMD/CFD</v>
          </cell>
        </row>
        <row r="3803">
          <cell r="V3803" t="str">
            <v>UNION RANCH LMD 06-5 : CHARGES FOR SERVICES</v>
          </cell>
          <cell r="AB3803" t="str">
            <v/>
          </cell>
          <cell r="AC3803" t="str">
            <v/>
          </cell>
          <cell r="AD3803" t="str">
            <v>∆</v>
          </cell>
        </row>
        <row r="3804">
          <cell r="V3804" t="str">
            <v>280.20.28.825-4560.02</v>
          </cell>
          <cell r="W3804" t="str">
            <v>Charges for Services-Parks LMD</v>
          </cell>
          <cell r="X3804">
            <v>25000</v>
          </cell>
          <cell r="Y3804">
            <v>21000</v>
          </cell>
          <cell r="Z3804">
            <v>53000</v>
          </cell>
          <cell r="AA3804">
            <v>0</v>
          </cell>
          <cell r="AB3804">
            <v>0</v>
          </cell>
          <cell r="AC3804">
            <v>0</v>
          </cell>
          <cell r="AD3804" t="str">
            <v>∆</v>
          </cell>
          <cell r="AE3804">
            <v>0</v>
          </cell>
        </row>
        <row r="3805">
          <cell r="W3805" t="str">
            <v>TOTAL : CHARGES FOR SERVICES</v>
          </cell>
          <cell r="X3805">
            <v>25000</v>
          </cell>
          <cell r="Y3805">
            <v>21000</v>
          </cell>
          <cell r="Z3805">
            <v>53000</v>
          </cell>
          <cell r="AA3805">
            <v>0</v>
          </cell>
          <cell r="AB3805">
            <v>0</v>
          </cell>
          <cell r="AC3805">
            <v>0</v>
          </cell>
          <cell r="AD3805" t="str">
            <v>∆</v>
          </cell>
          <cell r="AE3805">
            <v>0</v>
          </cell>
        </row>
        <row r="3806">
          <cell r="AB3806" t="str">
            <v/>
          </cell>
          <cell r="AC3806" t="str">
            <v/>
          </cell>
          <cell r="AD3806" t="str">
            <v>∆</v>
          </cell>
        </row>
        <row r="3807">
          <cell r="V3807" t="str">
            <v>[280] LMD : RECREATION &amp; COMMUNITY SERVICES : LMD/CFD</v>
          </cell>
        </row>
        <row r="3808">
          <cell r="V3808" t="str">
            <v>UNION RANCH LMD 06-5 : PERSONNEL</v>
          </cell>
          <cell r="AB3808" t="str">
            <v/>
          </cell>
          <cell r="AC3808" t="str">
            <v/>
          </cell>
          <cell r="AD3808" t="str">
            <v>∆</v>
          </cell>
        </row>
        <row r="3809">
          <cell r="V3809" t="str">
            <v>280.20.28.825-5100.11</v>
          </cell>
          <cell r="W3809" t="str">
            <v>Benefits Medicare</v>
          </cell>
          <cell r="X3809">
            <v>0</v>
          </cell>
          <cell r="Y3809">
            <v>0</v>
          </cell>
          <cell r="Z3809">
            <v>0</v>
          </cell>
          <cell r="AA3809">
            <v>0</v>
          </cell>
          <cell r="AB3809">
            <v>0</v>
          </cell>
          <cell r="AC3809">
            <v>0</v>
          </cell>
          <cell r="AD3809" t="str">
            <v>∆</v>
          </cell>
          <cell r="AE3809">
            <v>0</v>
          </cell>
        </row>
        <row r="3810">
          <cell r="W3810" t="str">
            <v>TOTAL : PERSONNEL</v>
          </cell>
          <cell r="X3810">
            <v>0</v>
          </cell>
          <cell r="Y3810">
            <v>0</v>
          </cell>
          <cell r="Z3810">
            <v>0</v>
          </cell>
          <cell r="AA3810">
            <v>0</v>
          </cell>
          <cell r="AB3810">
            <v>0</v>
          </cell>
          <cell r="AC3810">
            <v>0</v>
          </cell>
          <cell r="AD3810" t="str">
            <v>∆</v>
          </cell>
          <cell r="AE3810">
            <v>0</v>
          </cell>
        </row>
        <row r="3811">
          <cell r="AB3811" t="str">
            <v/>
          </cell>
          <cell r="AC3811" t="str">
            <v/>
          </cell>
          <cell r="AD3811" t="str">
            <v>∆</v>
          </cell>
        </row>
        <row r="3812">
          <cell r="V3812" t="str">
            <v>[280] LMD : RECREATION &amp; COMMUNITY SERVICES : LMD/CFD</v>
          </cell>
        </row>
        <row r="3813">
          <cell r="V3813" t="str">
            <v>UNION RANCH LMD 06-5 : OPERATIONS</v>
          </cell>
          <cell r="AB3813" t="str">
            <v/>
          </cell>
          <cell r="AC3813" t="str">
            <v/>
          </cell>
          <cell r="AD3813" t="str">
            <v>∆</v>
          </cell>
        </row>
        <row r="3814">
          <cell r="V3814" t="str">
            <v>280.20.28.825-6000.10</v>
          </cell>
          <cell r="W3814" t="str">
            <v>Professional Services Consultant</v>
          </cell>
          <cell r="X3814">
            <v>5000</v>
          </cell>
          <cell r="Y3814">
            <v>5000</v>
          </cell>
          <cell r="Z3814">
            <v>5000</v>
          </cell>
          <cell r="AA3814">
            <v>5000</v>
          </cell>
          <cell r="AB3814">
            <v>0</v>
          </cell>
          <cell r="AC3814">
            <v>0</v>
          </cell>
          <cell r="AD3814" t="str">
            <v>∆</v>
          </cell>
          <cell r="AE3814">
            <v>0</v>
          </cell>
        </row>
        <row r="3815">
          <cell r="V3815" t="str">
            <v>280.20.28.825-6000.11</v>
          </cell>
          <cell r="W3815" t="str">
            <v>Professional Services County Admin Fee</v>
          </cell>
          <cell r="X3815">
            <v>0</v>
          </cell>
          <cell r="Y3815">
            <v>0</v>
          </cell>
          <cell r="Z3815">
            <v>1000</v>
          </cell>
          <cell r="AA3815">
            <v>0</v>
          </cell>
          <cell r="AB3815">
            <v>0</v>
          </cell>
          <cell r="AC3815">
            <v>0</v>
          </cell>
          <cell r="AD3815" t="str">
            <v>∆</v>
          </cell>
          <cell r="AE3815">
            <v>0</v>
          </cell>
        </row>
        <row r="3816">
          <cell r="V3816" t="str">
            <v>280.20.28.825-6100.01</v>
          </cell>
          <cell r="W3816" t="str">
            <v>Utilities Electric</v>
          </cell>
          <cell r="X3816">
            <v>0</v>
          </cell>
          <cell r="Y3816">
            <v>0</v>
          </cell>
          <cell r="Z3816">
            <v>0</v>
          </cell>
          <cell r="AA3816">
            <v>0</v>
          </cell>
          <cell r="AB3816">
            <v>0</v>
          </cell>
          <cell r="AC3816">
            <v>0</v>
          </cell>
          <cell r="AD3816" t="str">
            <v>∆</v>
          </cell>
          <cell r="AE3816">
            <v>0</v>
          </cell>
        </row>
        <row r="3817">
          <cell r="V3817" t="str">
            <v>280.20.28.825-6100.04</v>
          </cell>
          <cell r="W3817" t="str">
            <v>Utilities Water</v>
          </cell>
          <cell r="X3817">
            <v>5000</v>
          </cell>
          <cell r="Y3817">
            <v>5000</v>
          </cell>
          <cell r="Z3817">
            <v>6000</v>
          </cell>
          <cell r="AA3817">
            <v>6000</v>
          </cell>
          <cell r="AB3817">
            <v>0</v>
          </cell>
          <cell r="AC3817">
            <v>0</v>
          </cell>
          <cell r="AD3817" t="str">
            <v>∆</v>
          </cell>
          <cell r="AE3817">
            <v>0</v>
          </cell>
        </row>
        <row r="3818">
          <cell r="V3818" t="str">
            <v>280.20.28.825-6240.05</v>
          </cell>
          <cell r="W3818" t="str">
            <v>Supplies-Parks Landscape Maintenance</v>
          </cell>
          <cell r="X3818">
            <v>2000</v>
          </cell>
          <cell r="Y3818">
            <v>1000</v>
          </cell>
          <cell r="Z3818">
            <v>1000</v>
          </cell>
          <cell r="AA3818">
            <v>1000</v>
          </cell>
          <cell r="AB3818">
            <v>0</v>
          </cell>
          <cell r="AC3818">
            <v>0</v>
          </cell>
          <cell r="AD3818" t="str">
            <v>∆</v>
          </cell>
          <cell r="AE3818">
            <v>0</v>
          </cell>
        </row>
        <row r="3819">
          <cell r="V3819" t="str">
            <v>280.20.28.825-6400.03</v>
          </cell>
          <cell r="W3819" t="str">
            <v>Repairs &amp; Maintenance Major Repair &amp; Contingency</v>
          </cell>
          <cell r="X3819">
            <v>1000</v>
          </cell>
          <cell r="Y3819">
            <v>2000</v>
          </cell>
          <cell r="Z3819">
            <v>0</v>
          </cell>
          <cell r="AA3819">
            <v>1000</v>
          </cell>
          <cell r="AB3819">
            <v>0</v>
          </cell>
          <cell r="AC3819">
            <v>0</v>
          </cell>
          <cell r="AD3819" t="str">
            <v>∆</v>
          </cell>
          <cell r="AE3819">
            <v>0</v>
          </cell>
        </row>
        <row r="3820">
          <cell r="V3820" t="str">
            <v>280.20.28.825-6600.05</v>
          </cell>
          <cell r="W3820" t="str">
            <v>Administrative Expenses Public/Legal Advertisement</v>
          </cell>
          <cell r="X3820">
            <v>0</v>
          </cell>
          <cell r="Y3820">
            <v>0</v>
          </cell>
          <cell r="Z3820">
            <v>0</v>
          </cell>
          <cell r="AA3820">
            <v>0</v>
          </cell>
          <cell r="AB3820">
            <v>0</v>
          </cell>
          <cell r="AC3820">
            <v>0</v>
          </cell>
          <cell r="AD3820" t="str">
            <v>∆</v>
          </cell>
          <cell r="AE3820">
            <v>0</v>
          </cell>
        </row>
        <row r="3821">
          <cell r="V3821" t="str">
            <v>280.20.28.825-6600.25</v>
          </cell>
          <cell r="W3821" t="str">
            <v>Administrative Expenses Support Services-Indirect Labor</v>
          </cell>
          <cell r="X3821">
            <v>5000</v>
          </cell>
          <cell r="Y3821">
            <v>5000</v>
          </cell>
          <cell r="Z3821">
            <v>5000</v>
          </cell>
          <cell r="AA3821">
            <v>5000</v>
          </cell>
          <cell r="AB3821">
            <v>0</v>
          </cell>
          <cell r="AC3821">
            <v>0</v>
          </cell>
          <cell r="AD3821" t="str">
            <v>∆</v>
          </cell>
          <cell r="AE3821">
            <v>0</v>
          </cell>
        </row>
        <row r="3822">
          <cell r="V3822" t="str">
            <v>280.20.28.825-6600.27</v>
          </cell>
          <cell r="W3822" t="str">
            <v>Administrative Expenses Support Services-Direct Labor</v>
          </cell>
          <cell r="X3822">
            <v>14000</v>
          </cell>
          <cell r="Y3822">
            <v>11000</v>
          </cell>
          <cell r="Z3822">
            <v>11000</v>
          </cell>
          <cell r="AA3822">
            <v>10000</v>
          </cell>
          <cell r="AB3822">
            <v>0</v>
          </cell>
          <cell r="AC3822">
            <v>0</v>
          </cell>
          <cell r="AD3822" t="str">
            <v>∆</v>
          </cell>
          <cell r="AE3822">
            <v>0</v>
          </cell>
        </row>
        <row r="3823">
          <cell r="W3823" t="str">
            <v>TOTAL : OPERATIONS</v>
          </cell>
          <cell r="X3823">
            <v>32000</v>
          </cell>
          <cell r="Y3823">
            <v>29000</v>
          </cell>
          <cell r="Z3823">
            <v>29000</v>
          </cell>
          <cell r="AA3823">
            <v>28000</v>
          </cell>
          <cell r="AB3823">
            <v>0</v>
          </cell>
          <cell r="AC3823">
            <v>0</v>
          </cell>
          <cell r="AD3823" t="str">
            <v>∆</v>
          </cell>
          <cell r="AE3823">
            <v>0</v>
          </cell>
        </row>
        <row r="3824">
          <cell r="AB3824" t="str">
            <v/>
          </cell>
          <cell r="AC3824" t="str">
            <v/>
          </cell>
          <cell r="AD3824" t="str">
            <v>∆</v>
          </cell>
        </row>
        <row r="3825">
          <cell r="V3825" t="str">
            <v>[280] LMD : RECREATION &amp; COMMUNITY SERVICES : LMD/CFD</v>
          </cell>
        </row>
        <row r="3826">
          <cell r="V3826" t="str">
            <v>UNION RANCH EAST LMD 06-4 : CHARGES FOR SERVICES</v>
          </cell>
          <cell r="AB3826" t="str">
            <v/>
          </cell>
          <cell r="AC3826" t="str">
            <v/>
          </cell>
          <cell r="AD3826" t="str">
            <v>∆</v>
          </cell>
        </row>
        <row r="3827">
          <cell r="V3827" t="str">
            <v>280.20.28.826-4560.02</v>
          </cell>
          <cell r="W3827" t="str">
            <v>Charges for Services-Parks LMD</v>
          </cell>
          <cell r="X3827">
            <v>144000</v>
          </cell>
          <cell r="Y3827">
            <v>115000</v>
          </cell>
          <cell r="Z3827">
            <v>139000</v>
          </cell>
          <cell r="AA3827">
            <v>0</v>
          </cell>
          <cell r="AB3827">
            <v>0</v>
          </cell>
          <cell r="AC3827">
            <v>0</v>
          </cell>
          <cell r="AD3827" t="str">
            <v>∆</v>
          </cell>
          <cell r="AE3827">
            <v>0</v>
          </cell>
        </row>
        <row r="3828">
          <cell r="V3828" t="str">
            <v>280.20.28.826-4560.03</v>
          </cell>
          <cell r="W3828" t="str">
            <v>Charges for Services-Parks LMD Refunds</v>
          </cell>
          <cell r="X3828">
            <v>0</v>
          </cell>
          <cell r="Y3828">
            <v>0</v>
          </cell>
          <cell r="Z3828">
            <v>0</v>
          </cell>
          <cell r="AA3828">
            <v>0</v>
          </cell>
          <cell r="AB3828">
            <v>0</v>
          </cell>
          <cell r="AC3828">
            <v>0</v>
          </cell>
          <cell r="AD3828" t="str">
            <v>∆</v>
          </cell>
          <cell r="AE3828">
            <v>0</v>
          </cell>
        </row>
        <row r="3829">
          <cell r="W3829" t="str">
            <v>TOTAL : CHARGES FOR SERVICES</v>
          </cell>
          <cell r="X3829">
            <v>144000</v>
          </cell>
          <cell r="Y3829">
            <v>115000</v>
          </cell>
          <cell r="Z3829">
            <v>139000</v>
          </cell>
          <cell r="AA3829">
            <v>0</v>
          </cell>
          <cell r="AB3829">
            <v>0</v>
          </cell>
          <cell r="AC3829">
            <v>0</v>
          </cell>
          <cell r="AD3829" t="str">
            <v>∆</v>
          </cell>
          <cell r="AE3829">
            <v>0</v>
          </cell>
        </row>
        <row r="3830">
          <cell r="AB3830" t="str">
            <v/>
          </cell>
          <cell r="AC3830" t="str">
            <v/>
          </cell>
          <cell r="AD3830" t="str">
            <v>∆</v>
          </cell>
        </row>
        <row r="3831">
          <cell r="V3831" t="str">
            <v>[280] LMD : RECREATION &amp; COMMUNITY SERVICES : LMD/CFD</v>
          </cell>
        </row>
        <row r="3832">
          <cell r="V3832" t="str">
            <v>UNION RANCH EAST LMD 06-4 : OTHER REVENUE</v>
          </cell>
          <cell r="AB3832" t="str">
            <v/>
          </cell>
          <cell r="AC3832" t="str">
            <v/>
          </cell>
          <cell r="AD3832" t="str">
            <v>∆</v>
          </cell>
        </row>
        <row r="3833">
          <cell r="V3833" t="str">
            <v>280.20.28.826-4850.04</v>
          </cell>
          <cell r="W3833" t="str">
            <v>Other Revenue Rental of Property</v>
          </cell>
          <cell r="X3833">
            <v>0</v>
          </cell>
          <cell r="Y3833">
            <v>0</v>
          </cell>
          <cell r="Z3833">
            <v>0</v>
          </cell>
          <cell r="AA3833">
            <v>0</v>
          </cell>
          <cell r="AB3833">
            <v>0</v>
          </cell>
          <cell r="AC3833">
            <v>0</v>
          </cell>
          <cell r="AD3833" t="str">
            <v>∆</v>
          </cell>
          <cell r="AE3833">
            <v>0</v>
          </cell>
        </row>
        <row r="3834">
          <cell r="W3834" t="str">
            <v>TOTAL : OTHER REVENUE</v>
          </cell>
          <cell r="X3834">
            <v>0</v>
          </cell>
          <cell r="Y3834">
            <v>0</v>
          </cell>
          <cell r="Z3834">
            <v>0</v>
          </cell>
          <cell r="AA3834">
            <v>0</v>
          </cell>
          <cell r="AB3834">
            <v>0</v>
          </cell>
          <cell r="AC3834">
            <v>0</v>
          </cell>
          <cell r="AD3834" t="str">
            <v>∆</v>
          </cell>
          <cell r="AE3834">
            <v>0</v>
          </cell>
        </row>
        <row r="3835">
          <cell r="AB3835" t="str">
            <v/>
          </cell>
          <cell r="AC3835" t="str">
            <v/>
          </cell>
          <cell r="AD3835" t="str">
            <v>∆</v>
          </cell>
        </row>
        <row r="3836">
          <cell r="V3836" t="str">
            <v>[280] LMD : RECREATION &amp; COMMUNITY SERVICES : LMD/CFD</v>
          </cell>
        </row>
        <row r="3837">
          <cell r="V3837" t="str">
            <v>UNION RANCH EAST LMD 06-4 : PERSONNEL</v>
          </cell>
          <cell r="AB3837" t="str">
            <v/>
          </cell>
          <cell r="AC3837" t="str">
            <v/>
          </cell>
          <cell r="AD3837" t="str">
            <v>∆</v>
          </cell>
        </row>
        <row r="3838">
          <cell r="V3838" t="str">
            <v>280.20.28.826-5100.11</v>
          </cell>
          <cell r="W3838" t="str">
            <v>Benefits Medicare</v>
          </cell>
          <cell r="X3838">
            <v>0</v>
          </cell>
          <cell r="Y3838">
            <v>0</v>
          </cell>
          <cell r="Z3838">
            <v>0</v>
          </cell>
          <cell r="AA3838">
            <v>0</v>
          </cell>
          <cell r="AB3838">
            <v>0</v>
          </cell>
          <cell r="AC3838">
            <v>0</v>
          </cell>
          <cell r="AD3838" t="str">
            <v>∆</v>
          </cell>
          <cell r="AE3838">
            <v>0</v>
          </cell>
        </row>
        <row r="3839">
          <cell r="W3839" t="str">
            <v>TOTAL : PERSONNEL</v>
          </cell>
          <cell r="X3839">
            <v>0</v>
          </cell>
          <cell r="Y3839">
            <v>0</v>
          </cell>
          <cell r="Z3839">
            <v>0</v>
          </cell>
          <cell r="AA3839">
            <v>0</v>
          </cell>
          <cell r="AB3839">
            <v>0</v>
          </cell>
          <cell r="AC3839">
            <v>0</v>
          </cell>
          <cell r="AD3839" t="str">
            <v>∆</v>
          </cell>
          <cell r="AE3839">
            <v>0</v>
          </cell>
        </row>
        <row r="3840">
          <cell r="AB3840" t="str">
            <v/>
          </cell>
          <cell r="AC3840" t="str">
            <v/>
          </cell>
          <cell r="AD3840" t="str">
            <v>∆</v>
          </cell>
        </row>
        <row r="3841">
          <cell r="V3841" t="str">
            <v>[280] LMD : RECREATION &amp; COMMUNITY SERVICES : LMD/CFD</v>
          </cell>
        </row>
        <row r="3842">
          <cell r="V3842" t="str">
            <v>UNION RANCH EAST LMD 06-4 : OPERATIONS</v>
          </cell>
          <cell r="AB3842" t="str">
            <v/>
          </cell>
          <cell r="AC3842" t="str">
            <v/>
          </cell>
          <cell r="AD3842" t="str">
            <v>∆</v>
          </cell>
        </row>
        <row r="3843">
          <cell r="V3843" t="str">
            <v>280.20.28.826-6000.10</v>
          </cell>
          <cell r="W3843" t="str">
            <v>Professional Services Consultant</v>
          </cell>
          <cell r="X3843">
            <v>3000</v>
          </cell>
          <cell r="Y3843">
            <v>3000</v>
          </cell>
          <cell r="Z3843">
            <v>3000</v>
          </cell>
          <cell r="AA3843">
            <v>7000</v>
          </cell>
          <cell r="AB3843">
            <v>0</v>
          </cell>
          <cell r="AC3843">
            <v>0</v>
          </cell>
          <cell r="AD3843" t="str">
            <v>∆</v>
          </cell>
          <cell r="AE3843">
            <v>0</v>
          </cell>
        </row>
        <row r="3844">
          <cell r="V3844" t="str">
            <v>280.20.28.826-6000.11</v>
          </cell>
          <cell r="W3844" t="str">
            <v>Professional Services County Admin Fee</v>
          </cell>
          <cell r="X3844">
            <v>1000</v>
          </cell>
          <cell r="Y3844">
            <v>1000</v>
          </cell>
          <cell r="Z3844">
            <v>1000</v>
          </cell>
          <cell r="AA3844">
            <v>0</v>
          </cell>
          <cell r="AB3844">
            <v>0</v>
          </cell>
          <cell r="AC3844">
            <v>0</v>
          </cell>
          <cell r="AD3844" t="str">
            <v>∆</v>
          </cell>
          <cell r="AE3844">
            <v>0</v>
          </cell>
        </row>
        <row r="3845">
          <cell r="V3845" t="str">
            <v>280.20.28.826-6100.01</v>
          </cell>
          <cell r="W3845" t="str">
            <v>Utilities Electric</v>
          </cell>
          <cell r="X3845">
            <v>6000</v>
          </cell>
          <cell r="Y3845">
            <v>5000</v>
          </cell>
          <cell r="Z3845">
            <v>7000</v>
          </cell>
          <cell r="AA3845">
            <v>8000</v>
          </cell>
          <cell r="AB3845">
            <v>0</v>
          </cell>
          <cell r="AC3845">
            <v>0</v>
          </cell>
          <cell r="AD3845" t="str">
            <v>∆</v>
          </cell>
          <cell r="AE3845">
            <v>0</v>
          </cell>
        </row>
        <row r="3846">
          <cell r="V3846" t="str">
            <v>280.20.28.826-6100.04</v>
          </cell>
          <cell r="W3846" t="str">
            <v>Utilities Water</v>
          </cell>
          <cell r="X3846">
            <v>7000</v>
          </cell>
          <cell r="Y3846">
            <v>7000</v>
          </cell>
          <cell r="Z3846">
            <v>8000</v>
          </cell>
          <cell r="AA3846">
            <v>8000</v>
          </cell>
          <cell r="AB3846">
            <v>0</v>
          </cell>
          <cell r="AC3846">
            <v>0</v>
          </cell>
          <cell r="AD3846" t="str">
            <v>∆</v>
          </cell>
          <cell r="AE3846">
            <v>0</v>
          </cell>
        </row>
        <row r="3847">
          <cell r="V3847" t="str">
            <v>280.20.28.826-6240.05</v>
          </cell>
          <cell r="W3847" t="str">
            <v>Supplies-Parks Landscape Maintenance</v>
          </cell>
          <cell r="X3847">
            <v>13000</v>
          </cell>
          <cell r="Y3847">
            <v>14000</v>
          </cell>
          <cell r="Z3847">
            <v>13000</v>
          </cell>
          <cell r="AA3847">
            <v>9000</v>
          </cell>
          <cell r="AB3847">
            <v>0</v>
          </cell>
          <cell r="AC3847">
            <v>0</v>
          </cell>
          <cell r="AD3847" t="str">
            <v>∆</v>
          </cell>
          <cell r="AE3847">
            <v>0</v>
          </cell>
        </row>
        <row r="3848">
          <cell r="V3848" t="str">
            <v>280.20.28.826-6400.03</v>
          </cell>
          <cell r="W3848" t="str">
            <v>Repairs &amp; Maintenance Major Repair &amp; Contingency</v>
          </cell>
          <cell r="X3848">
            <v>10000</v>
          </cell>
          <cell r="Y3848">
            <v>6000</v>
          </cell>
          <cell r="Z3848">
            <v>4000</v>
          </cell>
          <cell r="AA3848">
            <v>12000</v>
          </cell>
          <cell r="AB3848">
            <v>0</v>
          </cell>
          <cell r="AC3848">
            <v>0</v>
          </cell>
          <cell r="AD3848" t="str">
            <v>∆</v>
          </cell>
          <cell r="AE3848">
            <v>0</v>
          </cell>
        </row>
        <row r="3849">
          <cell r="V3849" t="str">
            <v>280.20.28.826-6600.05</v>
          </cell>
          <cell r="W3849" t="str">
            <v>Administrative Expenses Public/Legal Advertisement</v>
          </cell>
          <cell r="X3849">
            <v>0</v>
          </cell>
          <cell r="Y3849">
            <v>0</v>
          </cell>
          <cell r="Z3849">
            <v>0</v>
          </cell>
          <cell r="AA3849">
            <v>0</v>
          </cell>
          <cell r="AB3849">
            <v>0</v>
          </cell>
          <cell r="AC3849">
            <v>0</v>
          </cell>
          <cell r="AD3849" t="str">
            <v>∆</v>
          </cell>
          <cell r="AE3849">
            <v>0</v>
          </cell>
        </row>
        <row r="3850">
          <cell r="V3850" t="str">
            <v>280.20.28.826-6600.25</v>
          </cell>
          <cell r="W3850" t="str">
            <v>Administrative Expenses Support Services-Indirect Labor</v>
          </cell>
          <cell r="X3850">
            <v>5000</v>
          </cell>
          <cell r="Y3850">
            <v>5000</v>
          </cell>
          <cell r="Z3850">
            <v>5000</v>
          </cell>
          <cell r="AA3850">
            <v>5000</v>
          </cell>
          <cell r="AB3850">
            <v>0</v>
          </cell>
          <cell r="AC3850">
            <v>0</v>
          </cell>
          <cell r="AD3850" t="str">
            <v>∆</v>
          </cell>
          <cell r="AE3850">
            <v>0</v>
          </cell>
        </row>
        <row r="3851">
          <cell r="V3851" t="str">
            <v>280.20.28.826-6600.27</v>
          </cell>
          <cell r="W3851" t="str">
            <v>Administrative Expenses Support Services-Direct Labor</v>
          </cell>
          <cell r="X3851">
            <v>94000</v>
          </cell>
          <cell r="Y3851">
            <v>92000</v>
          </cell>
          <cell r="Z3851">
            <v>91000</v>
          </cell>
          <cell r="AA3851">
            <v>78000</v>
          </cell>
          <cell r="AB3851">
            <v>0</v>
          </cell>
          <cell r="AC3851">
            <v>0</v>
          </cell>
          <cell r="AD3851" t="str">
            <v>∆</v>
          </cell>
          <cell r="AE3851">
            <v>0</v>
          </cell>
        </row>
        <row r="3852">
          <cell r="W3852" t="str">
            <v>TOTAL : OPERATIONS</v>
          </cell>
          <cell r="X3852">
            <v>139000</v>
          </cell>
          <cell r="Y3852">
            <v>133000</v>
          </cell>
          <cell r="Z3852">
            <v>132000</v>
          </cell>
          <cell r="AA3852">
            <v>127000</v>
          </cell>
          <cell r="AB3852">
            <v>0</v>
          </cell>
          <cell r="AC3852">
            <v>0</v>
          </cell>
          <cell r="AD3852" t="str">
            <v>∆</v>
          </cell>
          <cell r="AE3852">
            <v>0</v>
          </cell>
        </row>
        <row r="3853">
          <cell r="AB3853" t="str">
            <v/>
          </cell>
          <cell r="AC3853" t="str">
            <v/>
          </cell>
          <cell r="AD3853" t="str">
            <v>∆</v>
          </cell>
        </row>
        <row r="3854">
          <cell r="V3854" t="str">
            <v>[280] LMD : RECREATION &amp; COMMUNITY SERVICES : LMD/CFD</v>
          </cell>
        </row>
        <row r="3855">
          <cell r="V3855" t="str">
            <v>UNION RANCH EAST LMD 06-4 : DEBT SERVICE</v>
          </cell>
          <cell r="AB3855" t="str">
            <v/>
          </cell>
          <cell r="AC3855" t="str">
            <v/>
          </cell>
          <cell r="AD3855" t="str">
            <v>∆</v>
          </cell>
        </row>
        <row r="3856">
          <cell r="V3856" t="str">
            <v>280.20.28.826-8300.22</v>
          </cell>
          <cell r="W3856" t="str">
            <v>Capital Improvements-Parks LMD Well</v>
          </cell>
          <cell r="X3856">
            <v>0</v>
          </cell>
          <cell r="Y3856">
            <v>0</v>
          </cell>
          <cell r="Z3856">
            <v>7000</v>
          </cell>
          <cell r="AA3856">
            <v>0</v>
          </cell>
          <cell r="AB3856">
            <v>0</v>
          </cell>
          <cell r="AC3856">
            <v>0</v>
          </cell>
          <cell r="AD3856" t="str">
            <v>∆</v>
          </cell>
          <cell r="AE3856">
            <v>0</v>
          </cell>
        </row>
        <row r="3857">
          <cell r="W3857" t="str">
            <v>TOTAL : DEBT SERVICE</v>
          </cell>
          <cell r="X3857">
            <v>0</v>
          </cell>
          <cell r="Y3857">
            <v>0</v>
          </cell>
          <cell r="Z3857">
            <v>7000</v>
          </cell>
          <cell r="AA3857">
            <v>0</v>
          </cell>
          <cell r="AB3857">
            <v>0</v>
          </cell>
          <cell r="AC3857">
            <v>0</v>
          </cell>
          <cell r="AD3857" t="str">
            <v>∆</v>
          </cell>
          <cell r="AE3857">
            <v>0</v>
          </cell>
        </row>
        <row r="3858">
          <cell r="AB3858" t="str">
            <v/>
          </cell>
          <cell r="AC3858" t="str">
            <v/>
          </cell>
          <cell r="AD3858" t="str">
            <v>∆</v>
          </cell>
        </row>
        <row r="3859">
          <cell r="V3859" t="str">
            <v>[280] LMD : RECREATION &amp; COMMUNITY SERVICES : LMD/CFD</v>
          </cell>
        </row>
        <row r="3860">
          <cell r="V3860" t="str">
            <v>PASSANTE LMD 94-1B : CHARGES FOR SERVICES</v>
          </cell>
          <cell r="AB3860" t="str">
            <v/>
          </cell>
          <cell r="AC3860" t="str">
            <v/>
          </cell>
          <cell r="AD3860" t="str">
            <v>∆</v>
          </cell>
        </row>
        <row r="3861">
          <cell r="V3861" t="str">
            <v>280.20.28.827-4560.02</v>
          </cell>
          <cell r="W3861" t="str">
            <v>Charges for Services-Parks LMD</v>
          </cell>
          <cell r="X3861">
            <v>10000</v>
          </cell>
          <cell r="Y3861">
            <v>11000</v>
          </cell>
          <cell r="Z3861">
            <v>14000</v>
          </cell>
          <cell r="AA3861">
            <v>0</v>
          </cell>
          <cell r="AB3861">
            <v>0</v>
          </cell>
          <cell r="AC3861">
            <v>0</v>
          </cell>
          <cell r="AD3861" t="str">
            <v>∆</v>
          </cell>
          <cell r="AE3861">
            <v>0</v>
          </cell>
        </row>
        <row r="3862">
          <cell r="W3862" t="str">
            <v>TOTAL : CHARGES FOR SERVICES</v>
          </cell>
          <cell r="X3862">
            <v>10000</v>
          </cell>
          <cell r="Y3862">
            <v>11000</v>
          </cell>
          <cell r="Z3862">
            <v>14000</v>
          </cell>
          <cell r="AA3862">
            <v>0</v>
          </cell>
          <cell r="AB3862">
            <v>0</v>
          </cell>
          <cell r="AC3862">
            <v>0</v>
          </cell>
          <cell r="AD3862" t="str">
            <v>∆</v>
          </cell>
          <cell r="AE3862">
            <v>0</v>
          </cell>
        </row>
        <row r="3863">
          <cell r="AB3863" t="str">
            <v/>
          </cell>
          <cell r="AC3863" t="str">
            <v/>
          </cell>
          <cell r="AD3863" t="str">
            <v>∆</v>
          </cell>
        </row>
        <row r="3864">
          <cell r="V3864" t="str">
            <v>[280] LMD : RECREATION &amp; COMMUNITY SERVICES : LMD/CFD</v>
          </cell>
        </row>
        <row r="3865">
          <cell r="V3865" t="str">
            <v>PASSANTE LMD 94-1B : PERSONNEL</v>
          </cell>
          <cell r="AB3865" t="str">
            <v/>
          </cell>
          <cell r="AC3865" t="str">
            <v/>
          </cell>
          <cell r="AD3865" t="str">
            <v>∆</v>
          </cell>
        </row>
        <row r="3866">
          <cell r="V3866" t="str">
            <v>280.20.28.827-5100.11</v>
          </cell>
          <cell r="W3866" t="str">
            <v>Benefits Medicare</v>
          </cell>
          <cell r="X3866">
            <v>0</v>
          </cell>
          <cell r="Y3866">
            <v>0</v>
          </cell>
          <cell r="Z3866">
            <v>0</v>
          </cell>
          <cell r="AA3866">
            <v>0</v>
          </cell>
          <cell r="AB3866">
            <v>0</v>
          </cell>
          <cell r="AC3866">
            <v>0</v>
          </cell>
          <cell r="AD3866" t="str">
            <v>∆</v>
          </cell>
          <cell r="AE3866">
            <v>0</v>
          </cell>
        </row>
        <row r="3867">
          <cell r="W3867" t="str">
            <v>TOTAL : PERSONNEL</v>
          </cell>
          <cell r="X3867">
            <v>0</v>
          </cell>
          <cell r="Y3867">
            <v>0</v>
          </cell>
          <cell r="Z3867">
            <v>0</v>
          </cell>
          <cell r="AA3867">
            <v>0</v>
          </cell>
          <cell r="AB3867">
            <v>0</v>
          </cell>
          <cell r="AC3867">
            <v>0</v>
          </cell>
          <cell r="AD3867" t="str">
            <v>∆</v>
          </cell>
          <cell r="AE3867">
            <v>0</v>
          </cell>
        </row>
        <row r="3868">
          <cell r="AB3868" t="str">
            <v/>
          </cell>
          <cell r="AC3868" t="str">
            <v/>
          </cell>
          <cell r="AD3868" t="str">
            <v>∆</v>
          </cell>
        </row>
        <row r="3869">
          <cell r="V3869" t="str">
            <v>[280] LMD : RECREATION &amp; COMMUNITY SERVICES : LMD/CFD</v>
          </cell>
        </row>
        <row r="3870">
          <cell r="V3870" t="str">
            <v>PASSANTE LMD 94-1B : OPERATIONS</v>
          </cell>
          <cell r="AB3870" t="str">
            <v/>
          </cell>
          <cell r="AC3870" t="str">
            <v/>
          </cell>
          <cell r="AD3870" t="str">
            <v>∆</v>
          </cell>
        </row>
        <row r="3871">
          <cell r="V3871" t="str">
            <v>280.20.28.827-6000.10</v>
          </cell>
          <cell r="W3871" t="str">
            <v>Professional Services Consultant</v>
          </cell>
          <cell r="X3871">
            <v>0</v>
          </cell>
          <cell r="Y3871">
            <v>1000</v>
          </cell>
          <cell r="Z3871">
            <v>1000</v>
          </cell>
          <cell r="AA3871">
            <v>1000</v>
          </cell>
          <cell r="AB3871">
            <v>0</v>
          </cell>
          <cell r="AC3871">
            <v>0</v>
          </cell>
          <cell r="AD3871" t="str">
            <v>∆</v>
          </cell>
          <cell r="AE3871">
            <v>0</v>
          </cell>
        </row>
        <row r="3872">
          <cell r="V3872" t="str">
            <v>280.20.28.827-6000.11</v>
          </cell>
          <cell r="W3872" t="str">
            <v>Professional Services County Admin Fee</v>
          </cell>
          <cell r="X3872">
            <v>0</v>
          </cell>
          <cell r="Y3872">
            <v>0</v>
          </cell>
          <cell r="Z3872">
            <v>0</v>
          </cell>
          <cell r="AA3872">
            <v>0</v>
          </cell>
          <cell r="AB3872">
            <v>0</v>
          </cell>
          <cell r="AC3872">
            <v>0</v>
          </cell>
          <cell r="AD3872" t="str">
            <v>∆</v>
          </cell>
          <cell r="AE3872">
            <v>0</v>
          </cell>
        </row>
        <row r="3873">
          <cell r="V3873" t="str">
            <v>280.20.28.827-6100.01</v>
          </cell>
          <cell r="W3873" t="str">
            <v>Utilities Electric</v>
          </cell>
          <cell r="X3873">
            <v>0</v>
          </cell>
          <cell r="Y3873">
            <v>0</v>
          </cell>
          <cell r="Z3873">
            <v>0</v>
          </cell>
          <cell r="AA3873">
            <v>0</v>
          </cell>
          <cell r="AB3873">
            <v>0</v>
          </cell>
          <cell r="AC3873">
            <v>0</v>
          </cell>
          <cell r="AD3873" t="str">
            <v>∆</v>
          </cell>
          <cell r="AE3873">
            <v>0</v>
          </cell>
        </row>
        <row r="3874">
          <cell r="V3874" t="str">
            <v>280.20.28.827-6100.04</v>
          </cell>
          <cell r="W3874" t="str">
            <v>Utilities Water</v>
          </cell>
          <cell r="X3874">
            <v>1000</v>
          </cell>
          <cell r="Y3874">
            <v>1000</v>
          </cell>
          <cell r="Z3874">
            <v>1000</v>
          </cell>
          <cell r="AA3874">
            <v>1000</v>
          </cell>
          <cell r="AB3874">
            <v>0</v>
          </cell>
          <cell r="AC3874">
            <v>0</v>
          </cell>
          <cell r="AD3874" t="str">
            <v>∆</v>
          </cell>
          <cell r="AE3874">
            <v>0</v>
          </cell>
        </row>
        <row r="3875">
          <cell r="V3875" t="str">
            <v>280.20.28.827-6240.05</v>
          </cell>
          <cell r="W3875" t="str">
            <v>Supplies-Parks Landscape Maintenance</v>
          </cell>
          <cell r="X3875">
            <v>0</v>
          </cell>
          <cell r="Y3875">
            <v>0</v>
          </cell>
          <cell r="Z3875">
            <v>0</v>
          </cell>
          <cell r="AA3875">
            <v>0</v>
          </cell>
          <cell r="AB3875">
            <v>0</v>
          </cell>
          <cell r="AC3875">
            <v>0</v>
          </cell>
          <cell r="AD3875" t="str">
            <v>∆</v>
          </cell>
          <cell r="AE3875">
            <v>0</v>
          </cell>
        </row>
        <row r="3876">
          <cell r="V3876" t="str">
            <v>280.20.28.827-6400.03</v>
          </cell>
          <cell r="W3876" t="str">
            <v>Repairs &amp; Maintenance Major Repair &amp; Contingency</v>
          </cell>
          <cell r="X3876">
            <v>0</v>
          </cell>
          <cell r="Y3876">
            <v>0</v>
          </cell>
          <cell r="Z3876">
            <v>0</v>
          </cell>
          <cell r="AA3876">
            <v>1000</v>
          </cell>
          <cell r="AB3876">
            <v>0</v>
          </cell>
          <cell r="AC3876">
            <v>0</v>
          </cell>
          <cell r="AD3876" t="str">
            <v>∆</v>
          </cell>
          <cell r="AE3876">
            <v>0</v>
          </cell>
        </row>
        <row r="3877">
          <cell r="V3877" t="str">
            <v>280.20.28.827-6600.05</v>
          </cell>
          <cell r="W3877" t="str">
            <v>Administrative Expenses Public/Legal Advertisement</v>
          </cell>
          <cell r="X3877">
            <v>0</v>
          </cell>
          <cell r="Y3877">
            <v>0</v>
          </cell>
          <cell r="Z3877">
            <v>0</v>
          </cell>
          <cell r="AA3877">
            <v>0</v>
          </cell>
          <cell r="AB3877">
            <v>0</v>
          </cell>
          <cell r="AC3877">
            <v>0</v>
          </cell>
          <cell r="AD3877" t="str">
            <v>∆</v>
          </cell>
          <cell r="AE3877">
            <v>0</v>
          </cell>
        </row>
        <row r="3878">
          <cell r="V3878" t="str">
            <v>280.20.28.827-6600.25</v>
          </cell>
          <cell r="W3878" t="str">
            <v>Administrative Expenses Support Services-Indirect Labor</v>
          </cell>
          <cell r="X3878">
            <v>5000</v>
          </cell>
          <cell r="Y3878">
            <v>5000</v>
          </cell>
          <cell r="Z3878">
            <v>5000</v>
          </cell>
          <cell r="AA3878">
            <v>5000</v>
          </cell>
          <cell r="AB3878">
            <v>0</v>
          </cell>
          <cell r="AC3878">
            <v>0</v>
          </cell>
          <cell r="AD3878" t="str">
            <v>∆</v>
          </cell>
          <cell r="AE3878">
            <v>0</v>
          </cell>
        </row>
        <row r="3879">
          <cell r="V3879" t="str">
            <v>280.20.28.827-6600.27</v>
          </cell>
          <cell r="W3879" t="str">
            <v>Administrative Expenses Support Services-Direct Labor</v>
          </cell>
          <cell r="X3879">
            <v>4000</v>
          </cell>
          <cell r="Y3879">
            <v>1000</v>
          </cell>
          <cell r="Z3879">
            <v>4000</v>
          </cell>
          <cell r="AA3879">
            <v>2000</v>
          </cell>
          <cell r="AB3879">
            <v>0</v>
          </cell>
          <cell r="AC3879">
            <v>0</v>
          </cell>
          <cell r="AD3879" t="str">
            <v>∆</v>
          </cell>
          <cell r="AE3879">
            <v>0</v>
          </cell>
        </row>
        <row r="3880">
          <cell r="W3880" t="str">
            <v>TOTAL : OPERATIONS</v>
          </cell>
          <cell r="X3880">
            <v>10000</v>
          </cell>
          <cell r="Y3880">
            <v>8000</v>
          </cell>
          <cell r="Z3880">
            <v>11000</v>
          </cell>
          <cell r="AA3880">
            <v>10000</v>
          </cell>
          <cell r="AB3880">
            <v>0</v>
          </cell>
          <cell r="AC3880">
            <v>0</v>
          </cell>
          <cell r="AD3880" t="str">
            <v>∆</v>
          </cell>
          <cell r="AE3880">
            <v>0</v>
          </cell>
        </row>
        <row r="3881">
          <cell r="AB3881" t="str">
            <v/>
          </cell>
          <cell r="AC3881" t="str">
            <v/>
          </cell>
          <cell r="AD3881" t="str">
            <v>∆</v>
          </cell>
        </row>
        <row r="3882">
          <cell r="V3882" t="str">
            <v>[280] LMD : RECREATION &amp; COMMUNITY SERVICES : LMD/CFD</v>
          </cell>
        </row>
        <row r="3883">
          <cell r="V3883" t="str">
            <v>PORTAFINA LMD 94-1C : CHARGES FOR SERVICES</v>
          </cell>
          <cell r="AB3883" t="str">
            <v/>
          </cell>
          <cell r="AC3883" t="str">
            <v/>
          </cell>
          <cell r="AD3883" t="str">
            <v>∆</v>
          </cell>
        </row>
        <row r="3884">
          <cell r="V3884" t="str">
            <v>280.20.28.828-4560.02</v>
          </cell>
          <cell r="W3884" t="str">
            <v>Charges for Services-Parks LMD</v>
          </cell>
          <cell r="X3884">
            <v>7000</v>
          </cell>
          <cell r="Y3884">
            <v>7000</v>
          </cell>
          <cell r="Z3884">
            <v>7000</v>
          </cell>
          <cell r="AA3884">
            <v>0</v>
          </cell>
          <cell r="AB3884">
            <v>0</v>
          </cell>
          <cell r="AC3884">
            <v>0</v>
          </cell>
          <cell r="AD3884" t="str">
            <v>∆</v>
          </cell>
          <cell r="AE3884">
            <v>0</v>
          </cell>
        </row>
        <row r="3885">
          <cell r="W3885" t="str">
            <v>TOTAL : CHARGES FOR SERVICES</v>
          </cell>
          <cell r="X3885">
            <v>7000</v>
          </cell>
          <cell r="Y3885">
            <v>7000</v>
          </cell>
          <cell r="Z3885">
            <v>7000</v>
          </cell>
          <cell r="AA3885">
            <v>0</v>
          </cell>
          <cell r="AB3885">
            <v>0</v>
          </cell>
          <cell r="AC3885">
            <v>0</v>
          </cell>
          <cell r="AD3885" t="str">
            <v>∆</v>
          </cell>
          <cell r="AE3885">
            <v>0</v>
          </cell>
        </row>
        <row r="3886">
          <cell r="AB3886" t="str">
            <v/>
          </cell>
          <cell r="AC3886" t="str">
            <v/>
          </cell>
          <cell r="AD3886" t="str">
            <v>∆</v>
          </cell>
        </row>
        <row r="3887">
          <cell r="V3887" t="str">
            <v>[280] LMD : RECREATION &amp; COMMUNITY SERVICES : LMD/CFD</v>
          </cell>
        </row>
        <row r="3888">
          <cell r="V3888" t="str">
            <v>PORTAFINA LMD 94-1C : PERSONNEL</v>
          </cell>
          <cell r="AB3888" t="str">
            <v/>
          </cell>
          <cell r="AC3888" t="str">
            <v/>
          </cell>
          <cell r="AD3888" t="str">
            <v>∆</v>
          </cell>
        </row>
        <row r="3889">
          <cell r="V3889" t="str">
            <v>280.20.28.828-5100.11</v>
          </cell>
          <cell r="W3889" t="str">
            <v>Benefits Medicare</v>
          </cell>
          <cell r="X3889">
            <v>0</v>
          </cell>
          <cell r="Y3889">
            <v>0</v>
          </cell>
          <cell r="Z3889">
            <v>0</v>
          </cell>
          <cell r="AA3889">
            <v>0</v>
          </cell>
          <cell r="AB3889">
            <v>0</v>
          </cell>
          <cell r="AC3889">
            <v>0</v>
          </cell>
          <cell r="AD3889" t="str">
            <v>∆</v>
          </cell>
          <cell r="AE3889">
            <v>0</v>
          </cell>
        </row>
        <row r="3890">
          <cell r="W3890" t="str">
            <v>TOTAL : PERSONNEL</v>
          </cell>
          <cell r="X3890">
            <v>0</v>
          </cell>
          <cell r="Y3890">
            <v>0</v>
          </cell>
          <cell r="Z3890">
            <v>0</v>
          </cell>
          <cell r="AA3890">
            <v>0</v>
          </cell>
          <cell r="AB3890">
            <v>0</v>
          </cell>
          <cell r="AC3890">
            <v>0</v>
          </cell>
          <cell r="AD3890" t="str">
            <v>∆</v>
          </cell>
          <cell r="AE3890">
            <v>0</v>
          </cell>
        </row>
        <row r="3891">
          <cell r="AB3891" t="str">
            <v/>
          </cell>
          <cell r="AC3891" t="str">
            <v/>
          </cell>
          <cell r="AD3891" t="str">
            <v>∆</v>
          </cell>
        </row>
        <row r="3892">
          <cell r="V3892" t="str">
            <v>[280] LMD : RECREATION &amp; COMMUNITY SERVICES : LMD/CFD</v>
          </cell>
        </row>
        <row r="3893">
          <cell r="V3893" t="str">
            <v>PORTAFINA LMD 94-1C : OPERATIONS</v>
          </cell>
          <cell r="AB3893" t="str">
            <v/>
          </cell>
          <cell r="AC3893" t="str">
            <v/>
          </cell>
          <cell r="AD3893" t="str">
            <v>∆</v>
          </cell>
        </row>
        <row r="3894">
          <cell r="V3894" t="str">
            <v>280.20.28.828-6000.10</v>
          </cell>
          <cell r="W3894" t="str">
            <v>Professional Services Consultant</v>
          </cell>
          <cell r="X3894">
            <v>0</v>
          </cell>
          <cell r="Y3894">
            <v>0</v>
          </cell>
          <cell r="Z3894">
            <v>0</v>
          </cell>
          <cell r="AA3894">
            <v>0</v>
          </cell>
          <cell r="AB3894">
            <v>0</v>
          </cell>
          <cell r="AC3894">
            <v>0</v>
          </cell>
          <cell r="AD3894" t="str">
            <v>∆</v>
          </cell>
          <cell r="AE3894">
            <v>0</v>
          </cell>
        </row>
        <row r="3895">
          <cell r="V3895" t="str">
            <v>280.20.28.828-6000.11</v>
          </cell>
          <cell r="W3895" t="str">
            <v>Professional Services County Admin Fee</v>
          </cell>
          <cell r="X3895">
            <v>0</v>
          </cell>
          <cell r="Y3895">
            <v>0</v>
          </cell>
          <cell r="Z3895">
            <v>0</v>
          </cell>
          <cell r="AA3895">
            <v>0</v>
          </cell>
          <cell r="AB3895">
            <v>0</v>
          </cell>
          <cell r="AC3895">
            <v>0</v>
          </cell>
          <cell r="AD3895" t="str">
            <v>∆</v>
          </cell>
          <cell r="AE3895">
            <v>0</v>
          </cell>
        </row>
        <row r="3896">
          <cell r="V3896" t="str">
            <v>280.20.28.828-6100.01</v>
          </cell>
          <cell r="W3896" t="str">
            <v>Utilities Electric</v>
          </cell>
          <cell r="X3896">
            <v>0</v>
          </cell>
          <cell r="Y3896">
            <v>0</v>
          </cell>
          <cell r="Z3896">
            <v>0</v>
          </cell>
          <cell r="AA3896">
            <v>0</v>
          </cell>
          <cell r="AB3896">
            <v>0</v>
          </cell>
          <cell r="AC3896">
            <v>0</v>
          </cell>
          <cell r="AD3896" t="str">
            <v>∆</v>
          </cell>
          <cell r="AE3896">
            <v>0</v>
          </cell>
        </row>
        <row r="3897">
          <cell r="V3897" t="str">
            <v>280.20.28.828-6100.04</v>
          </cell>
          <cell r="W3897" t="str">
            <v>Utilities Water</v>
          </cell>
          <cell r="X3897">
            <v>0</v>
          </cell>
          <cell r="Y3897">
            <v>0</v>
          </cell>
          <cell r="Z3897">
            <v>0</v>
          </cell>
          <cell r="AA3897">
            <v>0</v>
          </cell>
          <cell r="AB3897">
            <v>0</v>
          </cell>
          <cell r="AC3897">
            <v>0</v>
          </cell>
          <cell r="AD3897" t="str">
            <v>∆</v>
          </cell>
          <cell r="AE3897">
            <v>0</v>
          </cell>
        </row>
        <row r="3898">
          <cell r="V3898" t="str">
            <v>280.20.28.828-6240.05</v>
          </cell>
          <cell r="W3898" t="str">
            <v>Supplies-Parks Landscape Maintenance</v>
          </cell>
          <cell r="X3898">
            <v>0</v>
          </cell>
          <cell r="Y3898">
            <v>0</v>
          </cell>
          <cell r="Z3898">
            <v>0</v>
          </cell>
          <cell r="AA3898">
            <v>0</v>
          </cell>
          <cell r="AB3898">
            <v>0</v>
          </cell>
          <cell r="AC3898">
            <v>0</v>
          </cell>
          <cell r="AD3898" t="str">
            <v>∆</v>
          </cell>
          <cell r="AE3898">
            <v>0</v>
          </cell>
        </row>
        <row r="3899">
          <cell r="V3899" t="str">
            <v>280.20.28.828-6400.03</v>
          </cell>
          <cell r="W3899" t="str">
            <v>Repairs &amp; Maintenance Major Repair &amp; Contingency</v>
          </cell>
          <cell r="X3899">
            <v>0</v>
          </cell>
          <cell r="Y3899">
            <v>0</v>
          </cell>
          <cell r="Z3899">
            <v>0</v>
          </cell>
          <cell r="AA3899">
            <v>0</v>
          </cell>
          <cell r="AB3899">
            <v>0</v>
          </cell>
          <cell r="AC3899">
            <v>0</v>
          </cell>
          <cell r="AD3899" t="str">
            <v>∆</v>
          </cell>
          <cell r="AE3899">
            <v>0</v>
          </cell>
        </row>
        <row r="3900">
          <cell r="V3900" t="str">
            <v>280.20.28.828-6600.05</v>
          </cell>
          <cell r="W3900" t="str">
            <v>Administrative Expenses Public/Legal Advertisement</v>
          </cell>
          <cell r="X3900">
            <v>0</v>
          </cell>
          <cell r="Y3900">
            <v>0</v>
          </cell>
          <cell r="Z3900">
            <v>0</v>
          </cell>
          <cell r="AA3900">
            <v>0</v>
          </cell>
          <cell r="AB3900">
            <v>0</v>
          </cell>
          <cell r="AC3900">
            <v>0</v>
          </cell>
          <cell r="AD3900" t="str">
            <v>∆</v>
          </cell>
          <cell r="AE3900">
            <v>0</v>
          </cell>
        </row>
        <row r="3901">
          <cell r="V3901" t="str">
            <v>280.20.28.828-6600.27</v>
          </cell>
          <cell r="W3901" t="str">
            <v>Administrative Expenses Support Services-Direct Labor</v>
          </cell>
          <cell r="X3901">
            <v>1000</v>
          </cell>
          <cell r="Y3901">
            <v>5000</v>
          </cell>
          <cell r="Z3901">
            <v>2000</v>
          </cell>
          <cell r="AA3901">
            <v>2000</v>
          </cell>
          <cell r="AB3901">
            <v>0</v>
          </cell>
          <cell r="AC3901">
            <v>0</v>
          </cell>
          <cell r="AD3901" t="str">
            <v>∆</v>
          </cell>
          <cell r="AE3901">
            <v>0</v>
          </cell>
        </row>
        <row r="3902">
          <cell r="W3902" t="str">
            <v>TOTAL : OPERATIONS</v>
          </cell>
          <cell r="X3902">
            <v>1000</v>
          </cell>
          <cell r="Y3902">
            <v>5000</v>
          </cell>
          <cell r="Z3902">
            <v>2000</v>
          </cell>
          <cell r="AA3902">
            <v>2000</v>
          </cell>
          <cell r="AB3902">
            <v>0</v>
          </cell>
          <cell r="AC3902">
            <v>0</v>
          </cell>
          <cell r="AD3902" t="str">
            <v>∆</v>
          </cell>
          <cell r="AE3902">
            <v>0</v>
          </cell>
        </row>
        <row r="3903">
          <cell r="AB3903" t="str">
            <v/>
          </cell>
          <cell r="AC3903" t="str">
            <v/>
          </cell>
          <cell r="AD3903" t="str">
            <v>∆</v>
          </cell>
        </row>
        <row r="3904">
          <cell r="V3904" t="str">
            <v>[280] LMD : RECREATION &amp; COMMUNITY SERVICES : LMD/CFD</v>
          </cell>
        </row>
        <row r="3905">
          <cell r="V3905" t="str">
            <v>VILLA TICINO 5 LMD 001-1 : CHARGES FOR SERVICES</v>
          </cell>
          <cell r="AB3905" t="str">
            <v/>
          </cell>
          <cell r="AC3905" t="str">
            <v/>
          </cell>
          <cell r="AD3905" t="str">
            <v>∆</v>
          </cell>
        </row>
        <row r="3906">
          <cell r="V3906" t="str">
            <v>280.20.28.829-4560.02</v>
          </cell>
          <cell r="W3906" t="str">
            <v>Charges for Services-Parks LMD</v>
          </cell>
          <cell r="X3906">
            <v>12000</v>
          </cell>
          <cell r="Y3906">
            <v>14000</v>
          </cell>
          <cell r="Z3906">
            <v>15000</v>
          </cell>
          <cell r="AA3906">
            <v>0</v>
          </cell>
          <cell r="AB3906">
            <v>0</v>
          </cell>
          <cell r="AC3906">
            <v>0</v>
          </cell>
          <cell r="AD3906" t="str">
            <v>∆</v>
          </cell>
          <cell r="AE3906">
            <v>0</v>
          </cell>
        </row>
        <row r="3907">
          <cell r="W3907" t="str">
            <v>TOTAL : CHARGES FOR SERVICES</v>
          </cell>
          <cell r="X3907">
            <v>12000</v>
          </cell>
          <cell r="Y3907">
            <v>14000</v>
          </cell>
          <cell r="Z3907">
            <v>15000</v>
          </cell>
          <cell r="AA3907">
            <v>0</v>
          </cell>
          <cell r="AB3907">
            <v>0</v>
          </cell>
          <cell r="AC3907">
            <v>0</v>
          </cell>
          <cell r="AD3907" t="str">
            <v>∆</v>
          </cell>
          <cell r="AE3907">
            <v>0</v>
          </cell>
        </row>
        <row r="3908">
          <cell r="AB3908" t="str">
            <v/>
          </cell>
          <cell r="AC3908" t="str">
            <v/>
          </cell>
          <cell r="AD3908" t="str">
            <v>∆</v>
          </cell>
        </row>
        <row r="3909">
          <cell r="V3909" t="str">
            <v>[280] LMD : RECREATION &amp; COMMUNITY SERVICES : LMD/CFD</v>
          </cell>
        </row>
        <row r="3910">
          <cell r="V3910" t="str">
            <v>VILLA TICINO 5 LMD 001-1 : PERSONNEL</v>
          </cell>
          <cell r="AB3910" t="str">
            <v/>
          </cell>
          <cell r="AC3910" t="str">
            <v/>
          </cell>
          <cell r="AD3910" t="str">
            <v>∆</v>
          </cell>
        </row>
        <row r="3911">
          <cell r="V3911" t="str">
            <v>280.20.28.829-5100.11</v>
          </cell>
          <cell r="W3911" t="str">
            <v>Benefits Medicare</v>
          </cell>
          <cell r="X3911">
            <v>0</v>
          </cell>
          <cell r="Y3911">
            <v>0</v>
          </cell>
          <cell r="Z3911">
            <v>0</v>
          </cell>
          <cell r="AA3911">
            <v>0</v>
          </cell>
          <cell r="AB3911">
            <v>0</v>
          </cell>
          <cell r="AC3911">
            <v>0</v>
          </cell>
          <cell r="AD3911" t="str">
            <v>∆</v>
          </cell>
          <cell r="AE3911">
            <v>0</v>
          </cell>
        </row>
        <row r="3912">
          <cell r="W3912" t="str">
            <v>TOTAL : PERSONNEL</v>
          </cell>
          <cell r="X3912">
            <v>0</v>
          </cell>
          <cell r="Y3912">
            <v>0</v>
          </cell>
          <cell r="Z3912">
            <v>0</v>
          </cell>
          <cell r="AA3912">
            <v>0</v>
          </cell>
          <cell r="AB3912">
            <v>0</v>
          </cell>
          <cell r="AC3912">
            <v>0</v>
          </cell>
          <cell r="AD3912" t="str">
            <v>∆</v>
          </cell>
          <cell r="AE3912">
            <v>0</v>
          </cell>
        </row>
        <row r="3913">
          <cell r="AB3913" t="str">
            <v/>
          </cell>
          <cell r="AC3913" t="str">
            <v/>
          </cell>
          <cell r="AD3913" t="str">
            <v>∆</v>
          </cell>
        </row>
        <row r="3914">
          <cell r="V3914" t="str">
            <v>[280] LMD : RECREATION &amp; COMMUNITY SERVICES : LMD/CFD</v>
          </cell>
        </row>
        <row r="3915">
          <cell r="V3915" t="str">
            <v>VILLA TICINO 5 LMD 001-1 : OPERATIONS</v>
          </cell>
          <cell r="AB3915" t="str">
            <v/>
          </cell>
          <cell r="AC3915" t="str">
            <v/>
          </cell>
          <cell r="AD3915" t="str">
            <v>∆</v>
          </cell>
        </row>
        <row r="3916">
          <cell r="V3916" t="str">
            <v>280.20.28.829-6000.10</v>
          </cell>
          <cell r="W3916" t="str">
            <v>Professional Services Consultant</v>
          </cell>
          <cell r="X3916">
            <v>1000</v>
          </cell>
          <cell r="Y3916">
            <v>1000</v>
          </cell>
          <cell r="Z3916">
            <v>1000</v>
          </cell>
          <cell r="AA3916">
            <v>1000</v>
          </cell>
          <cell r="AB3916">
            <v>0</v>
          </cell>
          <cell r="AC3916">
            <v>0</v>
          </cell>
          <cell r="AD3916" t="str">
            <v>∆</v>
          </cell>
          <cell r="AE3916">
            <v>0</v>
          </cell>
        </row>
        <row r="3917">
          <cell r="V3917" t="str">
            <v>280.20.28.829-6000.11</v>
          </cell>
          <cell r="W3917" t="str">
            <v>Professional Services County Admin Fee</v>
          </cell>
          <cell r="X3917">
            <v>0</v>
          </cell>
          <cell r="Y3917">
            <v>0</v>
          </cell>
          <cell r="Z3917">
            <v>0</v>
          </cell>
          <cell r="AA3917">
            <v>0</v>
          </cell>
          <cell r="AB3917">
            <v>0</v>
          </cell>
          <cell r="AC3917">
            <v>0</v>
          </cell>
          <cell r="AD3917" t="str">
            <v>∆</v>
          </cell>
          <cell r="AE3917">
            <v>0</v>
          </cell>
        </row>
        <row r="3918">
          <cell r="V3918" t="str">
            <v>280.20.28.829-6100.04</v>
          </cell>
          <cell r="W3918" t="str">
            <v>Utilities Water</v>
          </cell>
          <cell r="X3918">
            <v>1000</v>
          </cell>
          <cell r="Y3918">
            <v>1000</v>
          </cell>
          <cell r="Z3918">
            <v>1000</v>
          </cell>
          <cell r="AA3918">
            <v>1000</v>
          </cell>
          <cell r="AB3918">
            <v>0</v>
          </cell>
          <cell r="AC3918">
            <v>0</v>
          </cell>
          <cell r="AD3918" t="str">
            <v>∆</v>
          </cell>
          <cell r="AE3918">
            <v>0</v>
          </cell>
        </row>
        <row r="3919">
          <cell r="V3919" t="str">
            <v>280.20.28.829-6240.05</v>
          </cell>
          <cell r="W3919" t="str">
            <v>Supplies-Parks Landscape Maintenance</v>
          </cell>
          <cell r="X3919">
            <v>1000</v>
          </cell>
          <cell r="Y3919">
            <v>0</v>
          </cell>
          <cell r="Z3919">
            <v>0</v>
          </cell>
          <cell r="AA3919">
            <v>0</v>
          </cell>
          <cell r="AB3919">
            <v>0</v>
          </cell>
          <cell r="AC3919">
            <v>0</v>
          </cell>
          <cell r="AD3919" t="str">
            <v>∆</v>
          </cell>
          <cell r="AE3919">
            <v>0</v>
          </cell>
        </row>
        <row r="3920">
          <cell r="V3920" t="str">
            <v>280.20.28.829-6400.03</v>
          </cell>
          <cell r="W3920" t="str">
            <v>Repairs &amp; Maintenance Major Repair &amp; Contingency</v>
          </cell>
          <cell r="X3920">
            <v>0</v>
          </cell>
          <cell r="Y3920">
            <v>0</v>
          </cell>
          <cell r="Z3920">
            <v>0</v>
          </cell>
          <cell r="AA3920">
            <v>7000</v>
          </cell>
          <cell r="AB3920">
            <v>0</v>
          </cell>
          <cell r="AC3920">
            <v>0</v>
          </cell>
          <cell r="AD3920" t="str">
            <v>∆</v>
          </cell>
          <cell r="AE3920">
            <v>0</v>
          </cell>
        </row>
        <row r="3921">
          <cell r="V3921" t="str">
            <v>280.20.28.829-6600.05</v>
          </cell>
          <cell r="W3921" t="str">
            <v>Administrative Expenses Public/Legal Advertisement</v>
          </cell>
          <cell r="X3921">
            <v>0</v>
          </cell>
          <cell r="Y3921">
            <v>0</v>
          </cell>
          <cell r="Z3921">
            <v>0</v>
          </cell>
          <cell r="AA3921">
            <v>0</v>
          </cell>
          <cell r="AB3921">
            <v>0</v>
          </cell>
          <cell r="AC3921">
            <v>0</v>
          </cell>
          <cell r="AD3921" t="str">
            <v>∆</v>
          </cell>
          <cell r="AE3921">
            <v>0</v>
          </cell>
        </row>
        <row r="3922">
          <cell r="V3922" t="str">
            <v>280.20.28.829-6600.25</v>
          </cell>
          <cell r="W3922" t="str">
            <v>Administrative Expenses Support Services-Indirect Labor</v>
          </cell>
          <cell r="X3922">
            <v>5000</v>
          </cell>
          <cell r="Y3922">
            <v>5000</v>
          </cell>
          <cell r="Z3922">
            <v>5000</v>
          </cell>
          <cell r="AA3922">
            <v>5000</v>
          </cell>
          <cell r="AB3922">
            <v>0</v>
          </cell>
          <cell r="AC3922">
            <v>0</v>
          </cell>
          <cell r="AD3922" t="str">
            <v>∆</v>
          </cell>
          <cell r="AE3922">
            <v>0</v>
          </cell>
        </row>
        <row r="3923">
          <cell r="V3923" t="str">
            <v>280.20.28.829-6600.27</v>
          </cell>
          <cell r="W3923" t="str">
            <v>Administrative Expenses Support Services-Direct Labor</v>
          </cell>
          <cell r="X3923">
            <v>5000</v>
          </cell>
          <cell r="Y3923">
            <v>2000</v>
          </cell>
          <cell r="Z3923">
            <v>5000</v>
          </cell>
          <cell r="AA3923">
            <v>4000</v>
          </cell>
          <cell r="AB3923">
            <v>0</v>
          </cell>
          <cell r="AC3923">
            <v>0</v>
          </cell>
          <cell r="AD3923" t="str">
            <v>∆</v>
          </cell>
          <cell r="AE3923">
            <v>0</v>
          </cell>
        </row>
        <row r="3924">
          <cell r="W3924" t="str">
            <v>TOTAL : OPERATIONS</v>
          </cell>
          <cell r="X3924">
            <v>13000</v>
          </cell>
          <cell r="Y3924">
            <v>9000</v>
          </cell>
          <cell r="Z3924">
            <v>12000</v>
          </cell>
          <cell r="AA3924">
            <v>18000</v>
          </cell>
          <cell r="AB3924">
            <v>0</v>
          </cell>
          <cell r="AC3924">
            <v>0</v>
          </cell>
          <cell r="AD3924" t="str">
            <v>∆</v>
          </cell>
          <cell r="AE3924">
            <v>0</v>
          </cell>
        </row>
        <row r="3925">
          <cell r="AB3925" t="str">
            <v/>
          </cell>
          <cell r="AC3925" t="str">
            <v/>
          </cell>
          <cell r="AD3925" t="str">
            <v>∆</v>
          </cell>
        </row>
        <row r="3926">
          <cell r="V3926" t="str">
            <v>[280] LMD : RECREATION &amp; COMMUNITY SERVICES : LMD/CFD</v>
          </cell>
        </row>
        <row r="3927">
          <cell r="V3927" t="str">
            <v>BIANCHI RANCH 3 LMD 00-4B : CHARGES FOR SERVICES</v>
          </cell>
          <cell r="AB3927" t="str">
            <v/>
          </cell>
          <cell r="AC3927" t="str">
            <v/>
          </cell>
          <cell r="AD3927" t="str">
            <v>∆</v>
          </cell>
        </row>
        <row r="3928">
          <cell r="V3928" t="str">
            <v>280.20.28.831-4560.02</v>
          </cell>
          <cell r="W3928" t="str">
            <v>Charges for Services-Parks LMD</v>
          </cell>
          <cell r="X3928">
            <v>14000</v>
          </cell>
          <cell r="Y3928">
            <v>15000</v>
          </cell>
          <cell r="Z3928">
            <v>15000</v>
          </cell>
          <cell r="AA3928">
            <v>0</v>
          </cell>
          <cell r="AB3928">
            <v>0</v>
          </cell>
          <cell r="AC3928">
            <v>0</v>
          </cell>
          <cell r="AD3928" t="str">
            <v>∆</v>
          </cell>
          <cell r="AE3928">
            <v>0</v>
          </cell>
        </row>
        <row r="3929">
          <cell r="W3929" t="str">
            <v>TOTAL : CHARGES FOR SERVICES</v>
          </cell>
          <cell r="X3929">
            <v>14000</v>
          </cell>
          <cell r="Y3929">
            <v>15000</v>
          </cell>
          <cell r="Z3929">
            <v>15000</v>
          </cell>
          <cell r="AA3929">
            <v>0</v>
          </cell>
          <cell r="AB3929">
            <v>0</v>
          </cell>
          <cell r="AC3929">
            <v>0</v>
          </cell>
          <cell r="AD3929" t="str">
            <v>∆</v>
          </cell>
          <cell r="AE3929">
            <v>0</v>
          </cell>
        </row>
        <row r="3930">
          <cell r="AB3930" t="str">
            <v/>
          </cell>
          <cell r="AC3930" t="str">
            <v/>
          </cell>
          <cell r="AD3930" t="str">
            <v>∆</v>
          </cell>
        </row>
        <row r="3931">
          <cell r="V3931" t="str">
            <v>[280] LMD : RECREATION &amp; COMMUNITY SERVICES : LMD/CFD</v>
          </cell>
        </row>
        <row r="3932">
          <cell r="V3932" t="str">
            <v>BIANCHI RANCH 3 LMD 00-4B : PERSONNEL</v>
          </cell>
          <cell r="AB3932" t="str">
            <v/>
          </cell>
          <cell r="AC3932" t="str">
            <v/>
          </cell>
          <cell r="AD3932" t="str">
            <v>∆</v>
          </cell>
        </row>
        <row r="3933">
          <cell r="V3933" t="str">
            <v>280.20.28.831-5100.11</v>
          </cell>
          <cell r="W3933" t="str">
            <v>Benefits Medicare</v>
          </cell>
          <cell r="X3933">
            <v>0</v>
          </cell>
          <cell r="Y3933">
            <v>0</v>
          </cell>
          <cell r="Z3933">
            <v>0</v>
          </cell>
          <cell r="AA3933">
            <v>0</v>
          </cell>
          <cell r="AB3933">
            <v>0</v>
          </cell>
          <cell r="AC3933">
            <v>0</v>
          </cell>
          <cell r="AD3933" t="str">
            <v>∆</v>
          </cell>
          <cell r="AE3933">
            <v>0</v>
          </cell>
        </row>
        <row r="3934">
          <cell r="W3934" t="str">
            <v>TOTAL : PERSONNEL</v>
          </cell>
          <cell r="X3934">
            <v>0</v>
          </cell>
          <cell r="Y3934">
            <v>0</v>
          </cell>
          <cell r="Z3934">
            <v>0</v>
          </cell>
          <cell r="AA3934">
            <v>0</v>
          </cell>
          <cell r="AB3934">
            <v>0</v>
          </cell>
          <cell r="AC3934">
            <v>0</v>
          </cell>
          <cell r="AD3934" t="str">
            <v>∆</v>
          </cell>
          <cell r="AE3934">
            <v>0</v>
          </cell>
        </row>
        <row r="3935">
          <cell r="AB3935" t="str">
            <v/>
          </cell>
          <cell r="AC3935" t="str">
            <v/>
          </cell>
          <cell r="AD3935" t="str">
            <v>∆</v>
          </cell>
        </row>
        <row r="3936">
          <cell r="V3936" t="str">
            <v>[280] LMD : RECREATION &amp; COMMUNITY SERVICES : LMD/CFD</v>
          </cell>
        </row>
        <row r="3937">
          <cell r="V3937" t="str">
            <v>BIANCHI RANCH 3 LMD 00-4B : OPERATIONS</v>
          </cell>
          <cell r="AB3937" t="str">
            <v/>
          </cell>
          <cell r="AC3937" t="str">
            <v/>
          </cell>
          <cell r="AD3937" t="str">
            <v>∆</v>
          </cell>
        </row>
        <row r="3938">
          <cell r="V3938" t="str">
            <v>280.20.28.831-6000.10</v>
          </cell>
          <cell r="W3938" t="str">
            <v>Professional Services Consultant</v>
          </cell>
          <cell r="X3938">
            <v>0</v>
          </cell>
          <cell r="Y3938">
            <v>0</v>
          </cell>
          <cell r="Z3938">
            <v>0</v>
          </cell>
          <cell r="AA3938">
            <v>0</v>
          </cell>
          <cell r="AB3938">
            <v>0</v>
          </cell>
          <cell r="AC3938">
            <v>0</v>
          </cell>
          <cell r="AD3938" t="str">
            <v>∆</v>
          </cell>
          <cell r="AE3938">
            <v>0</v>
          </cell>
        </row>
        <row r="3939">
          <cell r="V3939" t="str">
            <v>280.20.28.831-6000.11</v>
          </cell>
          <cell r="W3939" t="str">
            <v>Professional Services County Admin Fee</v>
          </cell>
          <cell r="X3939">
            <v>0</v>
          </cell>
          <cell r="Y3939">
            <v>0</v>
          </cell>
          <cell r="Z3939">
            <v>0</v>
          </cell>
          <cell r="AA3939">
            <v>0</v>
          </cell>
          <cell r="AB3939">
            <v>0</v>
          </cell>
          <cell r="AC3939">
            <v>0</v>
          </cell>
          <cell r="AD3939" t="str">
            <v>∆</v>
          </cell>
          <cell r="AE3939">
            <v>0</v>
          </cell>
        </row>
        <row r="3940">
          <cell r="V3940" t="str">
            <v>280.20.28.831-6100.01</v>
          </cell>
          <cell r="W3940" t="str">
            <v>Utilities Electric</v>
          </cell>
          <cell r="X3940">
            <v>0</v>
          </cell>
          <cell r="Y3940">
            <v>0</v>
          </cell>
          <cell r="Z3940">
            <v>0</v>
          </cell>
          <cell r="AA3940">
            <v>0</v>
          </cell>
          <cell r="AB3940">
            <v>0</v>
          </cell>
          <cell r="AC3940">
            <v>0</v>
          </cell>
          <cell r="AD3940" t="str">
            <v>∆</v>
          </cell>
          <cell r="AE3940">
            <v>0</v>
          </cell>
        </row>
        <row r="3941">
          <cell r="V3941" t="str">
            <v>280.20.28.831-6100.04</v>
          </cell>
          <cell r="W3941" t="str">
            <v>Utilities Water</v>
          </cell>
          <cell r="X3941">
            <v>1000</v>
          </cell>
          <cell r="Y3941">
            <v>1000</v>
          </cell>
          <cell r="Z3941">
            <v>1000</v>
          </cell>
          <cell r="AA3941">
            <v>1000</v>
          </cell>
          <cell r="AB3941">
            <v>0</v>
          </cell>
          <cell r="AC3941">
            <v>0</v>
          </cell>
          <cell r="AD3941" t="str">
            <v>∆</v>
          </cell>
          <cell r="AE3941">
            <v>0</v>
          </cell>
        </row>
        <row r="3942">
          <cell r="V3942" t="str">
            <v>280.20.28.831-6240.05</v>
          </cell>
          <cell r="W3942" t="str">
            <v>Supplies-Parks Landscape Maintenance</v>
          </cell>
          <cell r="X3942">
            <v>2000</v>
          </cell>
          <cell r="Y3942">
            <v>2000</v>
          </cell>
          <cell r="Z3942">
            <v>2000</v>
          </cell>
          <cell r="AA3942">
            <v>1000</v>
          </cell>
          <cell r="AB3942">
            <v>0</v>
          </cell>
          <cell r="AC3942">
            <v>0</v>
          </cell>
          <cell r="AD3942" t="str">
            <v>∆</v>
          </cell>
          <cell r="AE3942">
            <v>0</v>
          </cell>
        </row>
        <row r="3943">
          <cell r="V3943" t="str">
            <v>280.20.28.831-6400.03</v>
          </cell>
          <cell r="W3943" t="str">
            <v>Repairs &amp; Maintenance Major Repair &amp; Contingency</v>
          </cell>
          <cell r="X3943">
            <v>0</v>
          </cell>
          <cell r="Y3943">
            <v>0</v>
          </cell>
          <cell r="Z3943">
            <v>0</v>
          </cell>
          <cell r="AA3943">
            <v>2000</v>
          </cell>
          <cell r="AB3943">
            <v>2112</v>
          </cell>
          <cell r="AC3943">
            <v>2112</v>
          </cell>
          <cell r="AD3943" t="str">
            <v>∆</v>
          </cell>
          <cell r="AE3943">
            <v>0</v>
          </cell>
        </row>
        <row r="3944">
          <cell r="V3944" t="str">
            <v>280.20.28.831-6600.05</v>
          </cell>
          <cell r="W3944" t="str">
            <v>Administrative Expenses Public/Legal Advertisement</v>
          </cell>
          <cell r="X3944">
            <v>0</v>
          </cell>
          <cell r="Y3944">
            <v>0</v>
          </cell>
          <cell r="Z3944">
            <v>0</v>
          </cell>
          <cell r="AA3944">
            <v>0</v>
          </cell>
          <cell r="AB3944">
            <v>0</v>
          </cell>
          <cell r="AC3944">
            <v>0</v>
          </cell>
          <cell r="AD3944" t="str">
            <v>∆</v>
          </cell>
          <cell r="AE3944">
            <v>0</v>
          </cell>
        </row>
        <row r="3945">
          <cell r="V3945" t="str">
            <v>280.20.28.831-6600.27</v>
          </cell>
          <cell r="W3945" t="str">
            <v>Administrative Expenses Support Services-Direct Labor</v>
          </cell>
          <cell r="X3945">
            <v>10000</v>
          </cell>
          <cell r="Y3945">
            <v>8000</v>
          </cell>
          <cell r="Z3945">
            <v>8000</v>
          </cell>
          <cell r="AA3945">
            <v>7000</v>
          </cell>
          <cell r="AB3945">
            <v>0</v>
          </cell>
          <cell r="AC3945">
            <v>0</v>
          </cell>
          <cell r="AD3945" t="str">
            <v>∆</v>
          </cell>
          <cell r="AE3945">
            <v>0</v>
          </cell>
        </row>
        <row r="3946">
          <cell r="W3946" t="str">
            <v>TOTAL : OPERATIONS</v>
          </cell>
          <cell r="X3946">
            <v>13000</v>
          </cell>
          <cell r="Y3946">
            <v>11000</v>
          </cell>
          <cell r="Z3946">
            <v>11000</v>
          </cell>
          <cell r="AA3946">
            <v>11000</v>
          </cell>
          <cell r="AB3946">
            <v>2112</v>
          </cell>
          <cell r="AC3946">
            <v>2112</v>
          </cell>
          <cell r="AD3946" t="str">
            <v>∆</v>
          </cell>
          <cell r="AE3946">
            <v>0</v>
          </cell>
        </row>
        <row r="3947">
          <cell r="AB3947" t="str">
            <v/>
          </cell>
          <cell r="AC3947" t="str">
            <v/>
          </cell>
          <cell r="AD3947" t="str">
            <v>∆</v>
          </cell>
        </row>
        <row r="3948">
          <cell r="V3948" t="str">
            <v>[280] LMD : RECREATION &amp; COMMUNITY SERVICES : LMD/CFD</v>
          </cell>
        </row>
        <row r="3949">
          <cell r="V3949" t="str">
            <v>PASSEO LMD 00-4C : CHARGES FOR SERVICES</v>
          </cell>
          <cell r="AB3949" t="str">
            <v/>
          </cell>
          <cell r="AC3949" t="str">
            <v/>
          </cell>
          <cell r="AD3949" t="str">
            <v>∆</v>
          </cell>
        </row>
        <row r="3950">
          <cell r="V3950" t="str">
            <v>280.20.28.832-4560.02</v>
          </cell>
          <cell r="W3950" t="str">
            <v>Charges for Services-Parks LMD</v>
          </cell>
          <cell r="X3950">
            <v>7000</v>
          </cell>
          <cell r="Y3950">
            <v>7000</v>
          </cell>
          <cell r="Z3950">
            <v>21000</v>
          </cell>
          <cell r="AA3950">
            <v>0</v>
          </cell>
          <cell r="AB3950">
            <v>0</v>
          </cell>
          <cell r="AC3950">
            <v>0</v>
          </cell>
          <cell r="AD3950" t="str">
            <v>∆</v>
          </cell>
          <cell r="AE3950">
            <v>0</v>
          </cell>
        </row>
        <row r="3951">
          <cell r="W3951" t="str">
            <v>TOTAL : CHARGES FOR SERVICES</v>
          </cell>
          <cell r="X3951">
            <v>7000</v>
          </cell>
          <cell r="Y3951">
            <v>7000</v>
          </cell>
          <cell r="Z3951">
            <v>21000</v>
          </cell>
          <cell r="AA3951">
            <v>0</v>
          </cell>
          <cell r="AB3951">
            <v>0</v>
          </cell>
          <cell r="AC3951">
            <v>0</v>
          </cell>
          <cell r="AD3951" t="str">
            <v>∆</v>
          </cell>
          <cell r="AE3951">
            <v>0</v>
          </cell>
        </row>
        <row r="3952">
          <cell r="AB3952" t="str">
            <v/>
          </cell>
          <cell r="AC3952" t="str">
            <v/>
          </cell>
          <cell r="AD3952" t="str">
            <v>∆</v>
          </cell>
        </row>
        <row r="3953">
          <cell r="V3953" t="str">
            <v>[280] LMD : RECREATION &amp; COMMUNITY SERVICES : LMD/CFD</v>
          </cell>
        </row>
        <row r="3954">
          <cell r="V3954" t="str">
            <v>PASSEO LMD 00-4C : PERSONNEL</v>
          </cell>
          <cell r="AB3954" t="str">
            <v/>
          </cell>
          <cell r="AC3954" t="str">
            <v/>
          </cell>
          <cell r="AD3954" t="str">
            <v>∆</v>
          </cell>
        </row>
        <row r="3955">
          <cell r="V3955" t="str">
            <v>280.20.28.832-5100.11</v>
          </cell>
          <cell r="W3955" t="str">
            <v>Benefits Medicare</v>
          </cell>
          <cell r="X3955">
            <v>0</v>
          </cell>
          <cell r="Y3955">
            <v>0</v>
          </cell>
          <cell r="Z3955">
            <v>0</v>
          </cell>
          <cell r="AA3955">
            <v>0</v>
          </cell>
          <cell r="AB3955">
            <v>0</v>
          </cell>
          <cell r="AC3955">
            <v>0</v>
          </cell>
          <cell r="AD3955" t="str">
            <v>∆</v>
          </cell>
          <cell r="AE3955">
            <v>0</v>
          </cell>
        </row>
        <row r="3956">
          <cell r="W3956" t="str">
            <v>TOTAL : PERSONNEL</v>
          </cell>
          <cell r="X3956">
            <v>0</v>
          </cell>
          <cell r="Y3956">
            <v>0</v>
          </cell>
          <cell r="Z3956">
            <v>0</v>
          </cell>
          <cell r="AA3956">
            <v>0</v>
          </cell>
          <cell r="AB3956">
            <v>0</v>
          </cell>
          <cell r="AC3956">
            <v>0</v>
          </cell>
          <cell r="AD3956" t="str">
            <v>∆</v>
          </cell>
          <cell r="AE3956">
            <v>0</v>
          </cell>
        </row>
        <row r="3957">
          <cell r="AB3957" t="str">
            <v/>
          </cell>
          <cell r="AC3957" t="str">
            <v/>
          </cell>
          <cell r="AD3957" t="str">
            <v>∆</v>
          </cell>
        </row>
        <row r="3958">
          <cell r="V3958" t="str">
            <v>[280] LMD : RECREATION &amp; COMMUNITY SERVICES : LMD/CFD</v>
          </cell>
        </row>
        <row r="3959">
          <cell r="V3959" t="str">
            <v>PASSEO LMD 00-4C : OPERATIONS</v>
          </cell>
          <cell r="AB3959" t="str">
            <v/>
          </cell>
          <cell r="AC3959" t="str">
            <v/>
          </cell>
          <cell r="AD3959" t="str">
            <v>∆</v>
          </cell>
        </row>
        <row r="3960">
          <cell r="V3960" t="str">
            <v>280.20.28.832-6000.10</v>
          </cell>
          <cell r="W3960" t="str">
            <v>Professional Services Consultant</v>
          </cell>
          <cell r="X3960">
            <v>1000</v>
          </cell>
          <cell r="Y3960">
            <v>1000</v>
          </cell>
          <cell r="Z3960">
            <v>1000</v>
          </cell>
          <cell r="AA3960">
            <v>1000</v>
          </cell>
          <cell r="AB3960">
            <v>0</v>
          </cell>
          <cell r="AC3960">
            <v>0</v>
          </cell>
          <cell r="AD3960" t="str">
            <v>∆</v>
          </cell>
          <cell r="AE3960">
            <v>0</v>
          </cell>
        </row>
        <row r="3961">
          <cell r="V3961" t="str">
            <v>280.20.28.832-6000.11</v>
          </cell>
          <cell r="W3961" t="str">
            <v>Professional Services County Admin Fee</v>
          </cell>
          <cell r="X3961">
            <v>0</v>
          </cell>
          <cell r="Y3961">
            <v>0</v>
          </cell>
          <cell r="Z3961">
            <v>0</v>
          </cell>
          <cell r="AA3961">
            <v>0</v>
          </cell>
          <cell r="AB3961">
            <v>0</v>
          </cell>
          <cell r="AC3961">
            <v>0</v>
          </cell>
          <cell r="AD3961" t="str">
            <v>∆</v>
          </cell>
          <cell r="AE3961">
            <v>0</v>
          </cell>
        </row>
        <row r="3962">
          <cell r="V3962" t="str">
            <v>280.20.28.832-6100.01</v>
          </cell>
          <cell r="W3962" t="str">
            <v>Utilities Electric</v>
          </cell>
          <cell r="X3962">
            <v>0</v>
          </cell>
          <cell r="Y3962">
            <v>0</v>
          </cell>
          <cell r="Z3962">
            <v>0</v>
          </cell>
          <cell r="AA3962">
            <v>0</v>
          </cell>
          <cell r="AB3962">
            <v>0</v>
          </cell>
          <cell r="AC3962">
            <v>0</v>
          </cell>
          <cell r="AD3962" t="str">
            <v>∆</v>
          </cell>
          <cell r="AE3962">
            <v>0</v>
          </cell>
        </row>
        <row r="3963">
          <cell r="V3963" t="str">
            <v>280.20.28.832-6100.04</v>
          </cell>
          <cell r="W3963" t="str">
            <v>Utilities Water</v>
          </cell>
          <cell r="X3963">
            <v>12000</v>
          </cell>
          <cell r="Y3963">
            <v>10000</v>
          </cell>
          <cell r="Z3963">
            <v>10000</v>
          </cell>
          <cell r="AA3963">
            <v>12000</v>
          </cell>
          <cell r="AB3963">
            <v>0</v>
          </cell>
          <cell r="AC3963">
            <v>0</v>
          </cell>
          <cell r="AD3963" t="str">
            <v>∆</v>
          </cell>
          <cell r="AE3963">
            <v>0</v>
          </cell>
        </row>
        <row r="3964">
          <cell r="V3964" t="str">
            <v>280.20.28.832-6240.05</v>
          </cell>
          <cell r="W3964" t="str">
            <v>Supplies-Parks Landscape Maintenance</v>
          </cell>
          <cell r="X3964">
            <v>1000</v>
          </cell>
          <cell r="Y3964">
            <v>1000</v>
          </cell>
          <cell r="Z3964">
            <v>1000</v>
          </cell>
          <cell r="AA3964">
            <v>1000</v>
          </cell>
          <cell r="AB3964">
            <v>0</v>
          </cell>
          <cell r="AC3964">
            <v>0</v>
          </cell>
          <cell r="AD3964" t="str">
            <v>∆</v>
          </cell>
          <cell r="AE3964">
            <v>0</v>
          </cell>
        </row>
        <row r="3965">
          <cell r="V3965" t="str">
            <v>280.20.28.832-6400.03</v>
          </cell>
          <cell r="W3965" t="str">
            <v>Repairs &amp; Maintenance Major Repair &amp; Contingency</v>
          </cell>
          <cell r="X3965">
            <v>1000</v>
          </cell>
          <cell r="Y3965">
            <v>0</v>
          </cell>
          <cell r="Z3965">
            <v>1000</v>
          </cell>
          <cell r="AA3965">
            <v>2000</v>
          </cell>
          <cell r="AB3965">
            <v>0</v>
          </cell>
          <cell r="AC3965">
            <v>0</v>
          </cell>
          <cell r="AD3965" t="str">
            <v>∆</v>
          </cell>
          <cell r="AE3965">
            <v>0</v>
          </cell>
        </row>
        <row r="3966">
          <cell r="V3966" t="str">
            <v>280.20.28.832-6600.05</v>
          </cell>
          <cell r="W3966" t="str">
            <v>Administrative Expenses Public/Legal Advertisement</v>
          </cell>
          <cell r="X3966">
            <v>0</v>
          </cell>
          <cell r="Y3966">
            <v>0</v>
          </cell>
          <cell r="Z3966">
            <v>0</v>
          </cell>
          <cell r="AA3966">
            <v>0</v>
          </cell>
          <cell r="AB3966">
            <v>0</v>
          </cell>
          <cell r="AC3966">
            <v>0</v>
          </cell>
          <cell r="AD3966" t="str">
            <v>∆</v>
          </cell>
          <cell r="AE3966">
            <v>0</v>
          </cell>
        </row>
        <row r="3967">
          <cell r="V3967" t="str">
            <v>280.20.28.832-6600.25</v>
          </cell>
          <cell r="W3967" t="str">
            <v>Administrative Expenses Support Services-Indirect Labor</v>
          </cell>
          <cell r="X3967">
            <v>5000</v>
          </cell>
          <cell r="Y3967">
            <v>5000</v>
          </cell>
          <cell r="Z3967">
            <v>5000</v>
          </cell>
          <cell r="AA3967">
            <v>5000</v>
          </cell>
          <cell r="AB3967">
            <v>0</v>
          </cell>
          <cell r="AC3967">
            <v>0</v>
          </cell>
          <cell r="AD3967" t="str">
            <v>∆</v>
          </cell>
          <cell r="AE3967">
            <v>0</v>
          </cell>
        </row>
        <row r="3968">
          <cell r="V3968" t="str">
            <v>280.20.28.832-6600.27</v>
          </cell>
          <cell r="W3968" t="str">
            <v>Administrative Expenses Support Services-Direct Labor</v>
          </cell>
          <cell r="X3968">
            <v>10000</v>
          </cell>
          <cell r="Y3968">
            <v>11000</v>
          </cell>
          <cell r="Z3968">
            <v>12000</v>
          </cell>
          <cell r="AA3968">
            <v>11000</v>
          </cell>
          <cell r="AB3968">
            <v>0</v>
          </cell>
          <cell r="AC3968">
            <v>0</v>
          </cell>
          <cell r="AD3968" t="str">
            <v>∆</v>
          </cell>
          <cell r="AE3968">
            <v>0</v>
          </cell>
        </row>
        <row r="3969">
          <cell r="W3969" t="str">
            <v>TOTAL : OPERATIONS</v>
          </cell>
          <cell r="X3969">
            <v>30000</v>
          </cell>
          <cell r="Y3969">
            <v>28000</v>
          </cell>
          <cell r="Z3969">
            <v>30000</v>
          </cell>
          <cell r="AA3969">
            <v>32000</v>
          </cell>
          <cell r="AB3969">
            <v>0</v>
          </cell>
          <cell r="AC3969">
            <v>0</v>
          </cell>
          <cell r="AD3969" t="str">
            <v>∆</v>
          </cell>
          <cell r="AE3969">
            <v>0</v>
          </cell>
        </row>
        <row r="3970">
          <cell r="AB3970" t="str">
            <v/>
          </cell>
          <cell r="AC3970" t="str">
            <v/>
          </cell>
          <cell r="AD3970" t="str">
            <v>∆</v>
          </cell>
        </row>
        <row r="3971">
          <cell r="V3971" t="str">
            <v>[280] LMD : RECREATION &amp; COMMUNITY SERVICES : LMD/CFD</v>
          </cell>
        </row>
        <row r="3972">
          <cell r="V3972" t="str">
            <v>DUTRA FARMS SE 2 LMD 00-6 : CHARGES FOR SERVICES</v>
          </cell>
          <cell r="AB3972" t="str">
            <v/>
          </cell>
          <cell r="AC3972" t="str">
            <v/>
          </cell>
          <cell r="AD3972" t="str">
            <v>∆</v>
          </cell>
        </row>
        <row r="3973">
          <cell r="V3973" t="str">
            <v>280.20.28.833-4560.02</v>
          </cell>
          <cell r="W3973" t="str">
            <v>Charges for Services-Parks LMD</v>
          </cell>
          <cell r="X3973">
            <v>17000</v>
          </cell>
          <cell r="Y3973">
            <v>16000</v>
          </cell>
          <cell r="Z3973">
            <v>23000</v>
          </cell>
          <cell r="AA3973">
            <v>0</v>
          </cell>
          <cell r="AB3973">
            <v>0</v>
          </cell>
          <cell r="AC3973">
            <v>0</v>
          </cell>
          <cell r="AD3973" t="str">
            <v>∆</v>
          </cell>
          <cell r="AE3973">
            <v>0</v>
          </cell>
        </row>
        <row r="3974">
          <cell r="W3974" t="str">
            <v>TOTAL : CHARGES FOR SERVICES</v>
          </cell>
          <cell r="X3974">
            <v>17000</v>
          </cell>
          <cell r="Y3974">
            <v>16000</v>
          </cell>
          <cell r="Z3974">
            <v>23000</v>
          </cell>
          <cell r="AA3974">
            <v>0</v>
          </cell>
          <cell r="AB3974">
            <v>0</v>
          </cell>
          <cell r="AC3974">
            <v>0</v>
          </cell>
          <cell r="AD3974" t="str">
            <v>∆</v>
          </cell>
          <cell r="AE3974">
            <v>0</v>
          </cell>
        </row>
        <row r="3975">
          <cell r="AB3975" t="str">
            <v/>
          </cell>
          <cell r="AC3975" t="str">
            <v/>
          </cell>
          <cell r="AD3975" t="str">
            <v>∆</v>
          </cell>
        </row>
        <row r="3976">
          <cell r="V3976" t="str">
            <v>[280] LMD : RECREATION &amp; COMMUNITY SERVICES : LMD/CFD</v>
          </cell>
        </row>
        <row r="3977">
          <cell r="V3977" t="str">
            <v>DUTRA FARMS SE 2 LMD 00-6 : PERSONNEL</v>
          </cell>
          <cell r="AB3977" t="str">
            <v/>
          </cell>
          <cell r="AC3977" t="str">
            <v/>
          </cell>
          <cell r="AD3977" t="str">
            <v>∆</v>
          </cell>
        </row>
        <row r="3978">
          <cell r="V3978" t="str">
            <v>280.20.28.833-5100.11</v>
          </cell>
          <cell r="W3978" t="str">
            <v>Benefits Medicare</v>
          </cell>
          <cell r="X3978">
            <v>0</v>
          </cell>
          <cell r="Y3978">
            <v>0</v>
          </cell>
          <cell r="Z3978">
            <v>0</v>
          </cell>
          <cell r="AA3978">
            <v>0</v>
          </cell>
          <cell r="AB3978">
            <v>0</v>
          </cell>
          <cell r="AC3978">
            <v>0</v>
          </cell>
          <cell r="AD3978" t="str">
            <v>∆</v>
          </cell>
          <cell r="AE3978">
            <v>0</v>
          </cell>
        </row>
        <row r="3979">
          <cell r="W3979" t="str">
            <v>TOTAL : PERSONNEL</v>
          </cell>
          <cell r="X3979">
            <v>0</v>
          </cell>
          <cell r="Y3979">
            <v>0</v>
          </cell>
          <cell r="Z3979">
            <v>0</v>
          </cell>
          <cell r="AA3979">
            <v>0</v>
          </cell>
          <cell r="AB3979">
            <v>0</v>
          </cell>
          <cell r="AC3979">
            <v>0</v>
          </cell>
          <cell r="AD3979" t="str">
            <v>∆</v>
          </cell>
          <cell r="AE3979">
            <v>0</v>
          </cell>
        </row>
        <row r="3980">
          <cell r="AB3980" t="str">
            <v/>
          </cell>
          <cell r="AC3980" t="str">
            <v/>
          </cell>
          <cell r="AD3980" t="str">
            <v>∆</v>
          </cell>
        </row>
        <row r="3981">
          <cell r="V3981" t="str">
            <v>[280] LMD : RECREATION &amp; COMMUNITY SERVICES : LMD/CFD</v>
          </cell>
        </row>
        <row r="3982">
          <cell r="V3982" t="str">
            <v>DUTRA FARMS SE 2 LMD 00-6 : OPERATIONS</v>
          </cell>
          <cell r="AB3982" t="str">
            <v/>
          </cell>
          <cell r="AC3982" t="str">
            <v/>
          </cell>
          <cell r="AD3982" t="str">
            <v>∆</v>
          </cell>
        </row>
        <row r="3983">
          <cell r="V3983" t="str">
            <v>280.20.28.833-6000.10</v>
          </cell>
          <cell r="W3983" t="str">
            <v>Professional Services Consultant</v>
          </cell>
          <cell r="X3983">
            <v>1000</v>
          </cell>
          <cell r="Y3983">
            <v>2000</v>
          </cell>
          <cell r="Z3983">
            <v>2000</v>
          </cell>
          <cell r="AA3983">
            <v>2000</v>
          </cell>
          <cell r="AB3983">
            <v>0</v>
          </cell>
          <cell r="AC3983">
            <v>0</v>
          </cell>
          <cell r="AD3983" t="str">
            <v>∆</v>
          </cell>
          <cell r="AE3983">
            <v>0</v>
          </cell>
        </row>
        <row r="3984">
          <cell r="V3984" t="str">
            <v>280.20.28.833-6000.11</v>
          </cell>
          <cell r="W3984" t="str">
            <v>Professional Services County Admin Fee</v>
          </cell>
          <cell r="X3984">
            <v>0</v>
          </cell>
          <cell r="Y3984">
            <v>0</v>
          </cell>
          <cell r="Z3984">
            <v>0</v>
          </cell>
          <cell r="AA3984">
            <v>0</v>
          </cell>
          <cell r="AB3984">
            <v>0</v>
          </cell>
          <cell r="AC3984">
            <v>0</v>
          </cell>
          <cell r="AD3984" t="str">
            <v>∆</v>
          </cell>
          <cell r="AE3984">
            <v>0</v>
          </cell>
        </row>
        <row r="3985">
          <cell r="V3985" t="str">
            <v>280.20.28.833-6100.01</v>
          </cell>
          <cell r="W3985" t="str">
            <v>Utilities Electric</v>
          </cell>
          <cell r="X3985">
            <v>0</v>
          </cell>
          <cell r="Y3985">
            <v>0</v>
          </cell>
          <cell r="Z3985">
            <v>0</v>
          </cell>
          <cell r="AA3985">
            <v>0</v>
          </cell>
          <cell r="AB3985">
            <v>0</v>
          </cell>
          <cell r="AC3985">
            <v>0</v>
          </cell>
          <cell r="AD3985" t="str">
            <v>∆</v>
          </cell>
          <cell r="AE3985">
            <v>0</v>
          </cell>
        </row>
        <row r="3986">
          <cell r="V3986" t="str">
            <v>280.20.28.833-6100.04</v>
          </cell>
          <cell r="W3986" t="str">
            <v>Utilities Water</v>
          </cell>
          <cell r="X3986">
            <v>2000</v>
          </cell>
          <cell r="Y3986">
            <v>2000</v>
          </cell>
          <cell r="Z3986">
            <v>2000</v>
          </cell>
          <cell r="AA3986">
            <v>8000</v>
          </cell>
          <cell r="AB3986">
            <v>0</v>
          </cell>
          <cell r="AC3986">
            <v>0</v>
          </cell>
          <cell r="AD3986" t="str">
            <v>∆</v>
          </cell>
          <cell r="AE3986">
            <v>0</v>
          </cell>
        </row>
        <row r="3987">
          <cell r="V3987" t="str">
            <v>280.20.28.833-6240.05</v>
          </cell>
          <cell r="W3987" t="str">
            <v>Supplies-Parks Landscape Maintenance</v>
          </cell>
          <cell r="X3987">
            <v>0</v>
          </cell>
          <cell r="Y3987">
            <v>1000</v>
          </cell>
          <cell r="Z3987">
            <v>0</v>
          </cell>
          <cell r="AA3987">
            <v>1000</v>
          </cell>
          <cell r="AB3987">
            <v>0</v>
          </cell>
          <cell r="AC3987">
            <v>0</v>
          </cell>
          <cell r="AD3987" t="str">
            <v>∆</v>
          </cell>
          <cell r="AE3987">
            <v>0</v>
          </cell>
        </row>
        <row r="3988">
          <cell r="V3988" t="str">
            <v>280.20.28.833-6400.03</v>
          </cell>
          <cell r="W3988" t="str">
            <v>Repairs &amp; Maintenance Major Repair &amp; Contingency</v>
          </cell>
          <cell r="X3988">
            <v>1000</v>
          </cell>
          <cell r="Y3988">
            <v>1000</v>
          </cell>
          <cell r="Z3988">
            <v>1000</v>
          </cell>
          <cell r="AA3988">
            <v>1000</v>
          </cell>
          <cell r="AB3988">
            <v>0</v>
          </cell>
          <cell r="AC3988">
            <v>0</v>
          </cell>
          <cell r="AD3988" t="str">
            <v>∆</v>
          </cell>
          <cell r="AE3988">
            <v>0</v>
          </cell>
        </row>
        <row r="3989">
          <cell r="V3989" t="str">
            <v>280.20.28.833-6600.05</v>
          </cell>
          <cell r="W3989" t="str">
            <v>Administrative Expenses Public/Legal Advertisement</v>
          </cell>
          <cell r="X3989">
            <v>0</v>
          </cell>
          <cell r="Y3989">
            <v>0</v>
          </cell>
          <cell r="Z3989">
            <v>0</v>
          </cell>
          <cell r="AA3989">
            <v>0</v>
          </cell>
          <cell r="AB3989">
            <v>0</v>
          </cell>
          <cell r="AC3989">
            <v>0</v>
          </cell>
          <cell r="AD3989" t="str">
            <v>∆</v>
          </cell>
          <cell r="AE3989">
            <v>0</v>
          </cell>
        </row>
        <row r="3990">
          <cell r="V3990" t="str">
            <v>280.20.28.833-6600.25</v>
          </cell>
          <cell r="W3990" t="str">
            <v>Administrative Expenses Support Services-Indirect Labor</v>
          </cell>
          <cell r="X3990">
            <v>5000</v>
          </cell>
          <cell r="Y3990">
            <v>5000</v>
          </cell>
          <cell r="Z3990">
            <v>5000</v>
          </cell>
          <cell r="AA3990">
            <v>5000</v>
          </cell>
          <cell r="AB3990">
            <v>0</v>
          </cell>
          <cell r="AC3990">
            <v>0</v>
          </cell>
          <cell r="AD3990" t="str">
            <v>∆</v>
          </cell>
          <cell r="AE3990">
            <v>0</v>
          </cell>
        </row>
        <row r="3991">
          <cell r="V3991" t="str">
            <v>280.20.28.833-6600.27</v>
          </cell>
          <cell r="W3991" t="str">
            <v>Administrative Expenses Support Services-Direct Labor</v>
          </cell>
          <cell r="X3991">
            <v>5000</v>
          </cell>
          <cell r="Y3991">
            <v>10000</v>
          </cell>
          <cell r="Z3991">
            <v>7000</v>
          </cell>
          <cell r="AA3991">
            <v>21000</v>
          </cell>
          <cell r="AB3991">
            <v>0</v>
          </cell>
          <cell r="AC3991">
            <v>0</v>
          </cell>
          <cell r="AD3991" t="str">
            <v>∆</v>
          </cell>
          <cell r="AE3991">
            <v>0</v>
          </cell>
        </row>
        <row r="3992">
          <cell r="W3992" t="str">
            <v>TOTAL : OPERATIONS</v>
          </cell>
          <cell r="X3992">
            <v>14000</v>
          </cell>
          <cell r="Y3992">
            <v>21000</v>
          </cell>
          <cell r="Z3992">
            <v>17000</v>
          </cell>
          <cell r="AA3992">
            <v>38000</v>
          </cell>
          <cell r="AB3992">
            <v>0</v>
          </cell>
          <cell r="AC3992">
            <v>0</v>
          </cell>
          <cell r="AD3992" t="str">
            <v>∆</v>
          </cell>
          <cell r="AE3992">
            <v>0</v>
          </cell>
        </row>
        <row r="3993">
          <cell r="AB3993" t="str">
            <v/>
          </cell>
          <cell r="AC3993" t="str">
            <v/>
          </cell>
          <cell r="AD3993" t="str">
            <v>∆</v>
          </cell>
        </row>
        <row r="3994">
          <cell r="V3994" t="str">
            <v>[280] LMD : RECREATION &amp; COMMUNITY SERVICES : LMD/CFD</v>
          </cell>
        </row>
        <row r="3995">
          <cell r="V3995" t="str">
            <v>WESTPORT PLAZA LMD 00-9B : CHARGES FOR SERVICES</v>
          </cell>
          <cell r="AB3995" t="str">
            <v/>
          </cell>
          <cell r="AC3995" t="str">
            <v/>
          </cell>
          <cell r="AD3995" t="str">
            <v>∆</v>
          </cell>
        </row>
        <row r="3996">
          <cell r="V3996" t="str">
            <v>280.20.28.834-4560.02</v>
          </cell>
          <cell r="W3996" t="str">
            <v>Charges for Services-Parks LMD</v>
          </cell>
          <cell r="X3996">
            <v>2000</v>
          </cell>
          <cell r="Y3996">
            <v>2000</v>
          </cell>
          <cell r="Z3996">
            <v>2000</v>
          </cell>
          <cell r="AA3996">
            <v>0</v>
          </cell>
          <cell r="AB3996">
            <v>0</v>
          </cell>
          <cell r="AC3996">
            <v>0</v>
          </cell>
          <cell r="AD3996" t="str">
            <v>∆</v>
          </cell>
          <cell r="AE3996">
            <v>0</v>
          </cell>
        </row>
        <row r="3997">
          <cell r="W3997" t="str">
            <v>TOTAL : CHARGES FOR SERVICES</v>
          </cell>
          <cell r="X3997">
            <v>2000</v>
          </cell>
          <cell r="Y3997">
            <v>2000</v>
          </cell>
          <cell r="Z3997">
            <v>2000</v>
          </cell>
          <cell r="AA3997">
            <v>0</v>
          </cell>
          <cell r="AB3997">
            <v>0</v>
          </cell>
          <cell r="AC3997">
            <v>0</v>
          </cell>
          <cell r="AD3997" t="str">
            <v>∆</v>
          </cell>
          <cell r="AE3997">
            <v>0</v>
          </cell>
        </row>
        <row r="3998">
          <cell r="AB3998" t="str">
            <v/>
          </cell>
          <cell r="AC3998" t="str">
            <v/>
          </cell>
          <cell r="AD3998" t="str">
            <v>∆</v>
          </cell>
        </row>
        <row r="3999">
          <cell r="V3999" t="str">
            <v>[280] LMD : RECREATION &amp; COMMUNITY SERVICES : LMD/CFD</v>
          </cell>
        </row>
        <row r="4000">
          <cell r="V4000" t="str">
            <v>WESTPORT PLAZA LMD 00-9B : OPERATIONS</v>
          </cell>
          <cell r="AB4000" t="str">
            <v/>
          </cell>
          <cell r="AC4000" t="str">
            <v/>
          </cell>
          <cell r="AD4000" t="str">
            <v>∆</v>
          </cell>
        </row>
        <row r="4001">
          <cell r="V4001" t="str">
            <v>280.20.28.834-6000.10</v>
          </cell>
          <cell r="W4001" t="str">
            <v>Professional Services Consultant</v>
          </cell>
          <cell r="X4001">
            <v>0</v>
          </cell>
          <cell r="Y4001">
            <v>0</v>
          </cell>
          <cell r="Z4001">
            <v>0</v>
          </cell>
          <cell r="AA4001">
            <v>0</v>
          </cell>
          <cell r="AB4001">
            <v>0</v>
          </cell>
          <cell r="AC4001">
            <v>0</v>
          </cell>
          <cell r="AD4001" t="str">
            <v>∆</v>
          </cell>
          <cell r="AE4001">
            <v>0</v>
          </cell>
        </row>
        <row r="4002">
          <cell r="V4002" t="str">
            <v>280.20.28.834-6000.11</v>
          </cell>
          <cell r="W4002" t="str">
            <v>Professional Services County Admin Fee</v>
          </cell>
          <cell r="X4002">
            <v>0</v>
          </cell>
          <cell r="Y4002">
            <v>0</v>
          </cell>
          <cell r="Z4002">
            <v>0</v>
          </cell>
          <cell r="AA4002">
            <v>0</v>
          </cell>
          <cell r="AB4002">
            <v>0</v>
          </cell>
          <cell r="AC4002">
            <v>0</v>
          </cell>
          <cell r="AD4002" t="str">
            <v>∆</v>
          </cell>
          <cell r="AE4002">
            <v>0</v>
          </cell>
        </row>
        <row r="4003">
          <cell r="V4003" t="str">
            <v>280.20.28.834-6240.05</v>
          </cell>
          <cell r="W4003" t="str">
            <v>Supplies-Parks Landscape Maintenance</v>
          </cell>
          <cell r="X4003">
            <v>0</v>
          </cell>
          <cell r="Y4003">
            <v>0</v>
          </cell>
          <cell r="Z4003">
            <v>0</v>
          </cell>
          <cell r="AA4003">
            <v>0</v>
          </cell>
          <cell r="AB4003">
            <v>0</v>
          </cell>
          <cell r="AC4003">
            <v>0</v>
          </cell>
          <cell r="AD4003" t="str">
            <v>∆</v>
          </cell>
          <cell r="AE4003">
            <v>0</v>
          </cell>
        </row>
        <row r="4004">
          <cell r="V4004" t="str">
            <v>280.20.28.834-6400.03</v>
          </cell>
          <cell r="W4004" t="str">
            <v>Repairs &amp; Maintenance Major Repair &amp; Contingency</v>
          </cell>
          <cell r="X4004">
            <v>0</v>
          </cell>
          <cell r="Y4004">
            <v>0</v>
          </cell>
          <cell r="Z4004">
            <v>0</v>
          </cell>
          <cell r="AA4004">
            <v>1000</v>
          </cell>
          <cell r="AB4004">
            <v>0</v>
          </cell>
          <cell r="AC4004">
            <v>0</v>
          </cell>
          <cell r="AD4004" t="str">
            <v>∆</v>
          </cell>
          <cell r="AE4004">
            <v>0</v>
          </cell>
        </row>
        <row r="4005">
          <cell r="V4005" t="str">
            <v>280.20.28.834-6600.05</v>
          </cell>
          <cell r="W4005" t="str">
            <v>Administrative Expenses Public/Legal Advertisement</v>
          </cell>
          <cell r="X4005">
            <v>0</v>
          </cell>
          <cell r="Y4005">
            <v>0</v>
          </cell>
          <cell r="Z4005">
            <v>0</v>
          </cell>
          <cell r="AA4005">
            <v>0</v>
          </cell>
          <cell r="AB4005">
            <v>0</v>
          </cell>
          <cell r="AC4005">
            <v>0</v>
          </cell>
          <cell r="AD4005" t="str">
            <v>∆</v>
          </cell>
          <cell r="AE4005">
            <v>0</v>
          </cell>
        </row>
        <row r="4006">
          <cell r="V4006" t="str">
            <v>280.20.28.834-6600.25</v>
          </cell>
          <cell r="W4006" t="str">
            <v>Administrative Expenses Support Services-Indirect Labor</v>
          </cell>
          <cell r="X4006">
            <v>0</v>
          </cell>
          <cell r="Y4006">
            <v>0</v>
          </cell>
          <cell r="Z4006">
            <v>0</v>
          </cell>
          <cell r="AA4006">
            <v>0</v>
          </cell>
          <cell r="AB4006">
            <v>0</v>
          </cell>
          <cell r="AC4006">
            <v>0</v>
          </cell>
          <cell r="AD4006" t="str">
            <v>∆</v>
          </cell>
          <cell r="AE4006">
            <v>0</v>
          </cell>
        </row>
        <row r="4007">
          <cell r="V4007" t="str">
            <v>280.20.28.834-6600.27</v>
          </cell>
          <cell r="W4007" t="str">
            <v>Administrative Expenses Support Services-Direct Labor</v>
          </cell>
          <cell r="X4007">
            <v>0</v>
          </cell>
          <cell r="Y4007">
            <v>1000</v>
          </cell>
          <cell r="Z4007">
            <v>0</v>
          </cell>
          <cell r="AA4007">
            <v>0</v>
          </cell>
          <cell r="AB4007">
            <v>0</v>
          </cell>
          <cell r="AC4007">
            <v>0</v>
          </cell>
          <cell r="AD4007" t="str">
            <v>∆</v>
          </cell>
          <cell r="AE4007">
            <v>0</v>
          </cell>
        </row>
        <row r="4008">
          <cell r="W4008" t="str">
            <v>TOTAL : OPERATIONS</v>
          </cell>
          <cell r="X4008">
            <v>0</v>
          </cell>
          <cell r="Y4008">
            <v>1000</v>
          </cell>
          <cell r="Z4008">
            <v>0</v>
          </cell>
          <cell r="AA4008">
            <v>1000</v>
          </cell>
          <cell r="AB4008">
            <v>0</v>
          </cell>
          <cell r="AC4008">
            <v>0</v>
          </cell>
          <cell r="AD4008" t="str">
            <v>∆</v>
          </cell>
          <cell r="AE4008">
            <v>0</v>
          </cell>
        </row>
        <row r="4009">
          <cell r="AB4009" t="str">
            <v/>
          </cell>
          <cell r="AC4009" t="str">
            <v/>
          </cell>
          <cell r="AD4009" t="str">
            <v>∆</v>
          </cell>
        </row>
        <row r="4010">
          <cell r="V4010" t="str">
            <v>[280] LMD : RECREATION &amp; COMMUNITY SERVICES : LMD/CFD</v>
          </cell>
        </row>
        <row r="4011">
          <cell r="V4011" t="str">
            <v>ALMOND CREST LMD 95-1B : CHARGES FOR SERVICES</v>
          </cell>
          <cell r="AB4011" t="str">
            <v/>
          </cell>
          <cell r="AC4011" t="str">
            <v/>
          </cell>
          <cell r="AD4011" t="str">
            <v>∆</v>
          </cell>
        </row>
        <row r="4012">
          <cell r="V4012" t="str">
            <v>280.20.28.835-4560.02</v>
          </cell>
          <cell r="W4012" t="str">
            <v>Charges for Services-Parks LMD</v>
          </cell>
          <cell r="X4012">
            <v>14000</v>
          </cell>
          <cell r="Y4012">
            <v>12000</v>
          </cell>
          <cell r="Z4012">
            <v>17000</v>
          </cell>
          <cell r="AA4012">
            <v>0</v>
          </cell>
          <cell r="AB4012">
            <v>0</v>
          </cell>
          <cell r="AC4012">
            <v>0</v>
          </cell>
          <cell r="AD4012" t="str">
            <v>∆</v>
          </cell>
          <cell r="AE4012">
            <v>0</v>
          </cell>
        </row>
        <row r="4013">
          <cell r="W4013" t="str">
            <v>TOTAL : CHARGES FOR SERVICES</v>
          </cell>
          <cell r="X4013">
            <v>14000</v>
          </cell>
          <cell r="Y4013">
            <v>12000</v>
          </cell>
          <cell r="Z4013">
            <v>17000</v>
          </cell>
          <cell r="AA4013">
            <v>0</v>
          </cell>
          <cell r="AB4013">
            <v>0</v>
          </cell>
          <cell r="AC4013">
            <v>0</v>
          </cell>
          <cell r="AD4013" t="str">
            <v>∆</v>
          </cell>
          <cell r="AE4013">
            <v>0</v>
          </cell>
        </row>
        <row r="4014">
          <cell r="AB4014" t="str">
            <v/>
          </cell>
          <cell r="AC4014" t="str">
            <v/>
          </cell>
          <cell r="AD4014" t="str">
            <v>∆</v>
          </cell>
        </row>
        <row r="4015">
          <cell r="V4015" t="str">
            <v>[280] LMD : RECREATION &amp; COMMUNITY SERVICES : LMD/CFD</v>
          </cell>
        </row>
        <row r="4016">
          <cell r="V4016" t="str">
            <v>ALMOND CREST LMD 95-1B : PERSONNEL</v>
          </cell>
          <cell r="AB4016" t="str">
            <v/>
          </cell>
          <cell r="AC4016" t="str">
            <v/>
          </cell>
          <cell r="AD4016" t="str">
            <v>∆</v>
          </cell>
        </row>
        <row r="4017">
          <cell r="V4017" t="str">
            <v>280.20.28.835-5100.11</v>
          </cell>
          <cell r="W4017" t="str">
            <v>Benefits Medicare</v>
          </cell>
          <cell r="X4017">
            <v>0</v>
          </cell>
          <cell r="Y4017">
            <v>0</v>
          </cell>
          <cell r="Z4017">
            <v>0</v>
          </cell>
          <cell r="AA4017">
            <v>0</v>
          </cell>
          <cell r="AB4017">
            <v>0</v>
          </cell>
          <cell r="AC4017">
            <v>0</v>
          </cell>
          <cell r="AD4017" t="str">
            <v>∆</v>
          </cell>
          <cell r="AE4017">
            <v>0</v>
          </cell>
        </row>
        <row r="4018">
          <cell r="W4018" t="str">
            <v>TOTAL : PERSONNEL</v>
          </cell>
          <cell r="X4018">
            <v>0</v>
          </cell>
          <cell r="Y4018">
            <v>0</v>
          </cell>
          <cell r="Z4018">
            <v>0</v>
          </cell>
          <cell r="AA4018">
            <v>0</v>
          </cell>
          <cell r="AB4018">
            <v>0</v>
          </cell>
          <cell r="AC4018">
            <v>0</v>
          </cell>
          <cell r="AD4018" t="str">
            <v>∆</v>
          </cell>
          <cell r="AE4018">
            <v>0</v>
          </cell>
        </row>
        <row r="4019">
          <cell r="AB4019" t="str">
            <v/>
          </cell>
          <cell r="AC4019" t="str">
            <v/>
          </cell>
          <cell r="AD4019" t="str">
            <v>∆</v>
          </cell>
        </row>
        <row r="4020">
          <cell r="V4020" t="str">
            <v>[280] LMD : RECREATION &amp; COMMUNITY SERVICES : LMD/CFD</v>
          </cell>
        </row>
        <row r="4021">
          <cell r="V4021" t="str">
            <v>ALMOND CREST LMD 95-1B : OPERATIONS</v>
          </cell>
          <cell r="AB4021" t="str">
            <v/>
          </cell>
          <cell r="AC4021" t="str">
            <v/>
          </cell>
          <cell r="AD4021" t="str">
            <v>∆</v>
          </cell>
        </row>
        <row r="4022">
          <cell r="V4022" t="str">
            <v>280.20.28.835-6000.10</v>
          </cell>
          <cell r="W4022" t="str">
            <v>Professional Services Consultant</v>
          </cell>
          <cell r="X4022">
            <v>1000</v>
          </cell>
          <cell r="Y4022">
            <v>1000</v>
          </cell>
          <cell r="Z4022">
            <v>1000</v>
          </cell>
          <cell r="AA4022">
            <v>1000</v>
          </cell>
          <cell r="AB4022">
            <v>0</v>
          </cell>
          <cell r="AC4022">
            <v>0</v>
          </cell>
          <cell r="AD4022" t="str">
            <v>∆</v>
          </cell>
          <cell r="AE4022">
            <v>0</v>
          </cell>
        </row>
        <row r="4023">
          <cell r="V4023" t="str">
            <v>280.20.28.835-6000.11</v>
          </cell>
          <cell r="W4023" t="str">
            <v>Professional Services County Admin Fee</v>
          </cell>
          <cell r="X4023">
            <v>0</v>
          </cell>
          <cell r="Y4023">
            <v>0</v>
          </cell>
          <cell r="Z4023">
            <v>0</v>
          </cell>
          <cell r="AA4023">
            <v>0</v>
          </cell>
          <cell r="AB4023">
            <v>0</v>
          </cell>
          <cell r="AC4023">
            <v>0</v>
          </cell>
          <cell r="AD4023" t="str">
            <v>∆</v>
          </cell>
          <cell r="AE4023">
            <v>0</v>
          </cell>
        </row>
        <row r="4024">
          <cell r="V4024" t="str">
            <v>280.20.28.835-6100.01</v>
          </cell>
          <cell r="W4024" t="str">
            <v>Utilities Electric</v>
          </cell>
          <cell r="X4024">
            <v>0</v>
          </cell>
          <cell r="Y4024">
            <v>0</v>
          </cell>
          <cell r="Z4024">
            <v>0</v>
          </cell>
          <cell r="AA4024">
            <v>0</v>
          </cell>
          <cell r="AB4024">
            <v>0</v>
          </cell>
          <cell r="AC4024">
            <v>0</v>
          </cell>
          <cell r="AD4024" t="str">
            <v>∆</v>
          </cell>
          <cell r="AE4024">
            <v>0</v>
          </cell>
        </row>
        <row r="4025">
          <cell r="V4025" t="str">
            <v>280.20.28.835-6100.04</v>
          </cell>
          <cell r="W4025" t="str">
            <v>Utilities Water</v>
          </cell>
          <cell r="X4025">
            <v>0</v>
          </cell>
          <cell r="Y4025">
            <v>1000</v>
          </cell>
          <cell r="Z4025">
            <v>1000</v>
          </cell>
          <cell r="AA4025">
            <v>0</v>
          </cell>
          <cell r="AB4025">
            <v>0</v>
          </cell>
          <cell r="AC4025">
            <v>0</v>
          </cell>
          <cell r="AD4025" t="str">
            <v>∆</v>
          </cell>
          <cell r="AE4025">
            <v>0</v>
          </cell>
        </row>
        <row r="4026">
          <cell r="V4026" t="str">
            <v>280.20.28.835-6240.05</v>
          </cell>
          <cell r="W4026" t="str">
            <v>Supplies-Parks Landscape Maintenance</v>
          </cell>
          <cell r="X4026">
            <v>0</v>
          </cell>
          <cell r="Y4026">
            <v>0</v>
          </cell>
          <cell r="Z4026">
            <v>0</v>
          </cell>
          <cell r="AA4026">
            <v>0</v>
          </cell>
          <cell r="AB4026">
            <v>0</v>
          </cell>
          <cell r="AC4026">
            <v>0</v>
          </cell>
          <cell r="AD4026" t="str">
            <v>∆</v>
          </cell>
          <cell r="AE4026">
            <v>0</v>
          </cell>
        </row>
        <row r="4027">
          <cell r="V4027" t="str">
            <v>280.20.28.835-6400.03</v>
          </cell>
          <cell r="W4027" t="str">
            <v>Repairs &amp; Maintenance Major Repair &amp; Contingency</v>
          </cell>
          <cell r="X4027">
            <v>1000</v>
          </cell>
          <cell r="Y4027">
            <v>0</v>
          </cell>
          <cell r="Z4027">
            <v>0</v>
          </cell>
          <cell r="AA4027">
            <v>1000</v>
          </cell>
          <cell r="AB4027">
            <v>0</v>
          </cell>
          <cell r="AC4027">
            <v>0</v>
          </cell>
          <cell r="AD4027" t="str">
            <v>∆</v>
          </cell>
          <cell r="AE4027">
            <v>0</v>
          </cell>
        </row>
        <row r="4028">
          <cell r="V4028" t="str">
            <v>280.20.28.835-6600.05</v>
          </cell>
          <cell r="W4028" t="str">
            <v>Administrative Expenses Public/Legal Advertisement</v>
          </cell>
          <cell r="X4028">
            <v>0</v>
          </cell>
          <cell r="Y4028">
            <v>0</v>
          </cell>
          <cell r="Z4028">
            <v>0</v>
          </cell>
          <cell r="AA4028">
            <v>0</v>
          </cell>
          <cell r="AB4028">
            <v>0</v>
          </cell>
          <cell r="AC4028">
            <v>0</v>
          </cell>
          <cell r="AD4028" t="str">
            <v>∆</v>
          </cell>
          <cell r="AE4028">
            <v>0</v>
          </cell>
        </row>
        <row r="4029">
          <cell r="V4029" t="str">
            <v>280.20.28.835-6600.25</v>
          </cell>
          <cell r="W4029" t="str">
            <v>Administrative Expenses Support Services-Indirect Labor</v>
          </cell>
          <cell r="X4029">
            <v>5000</v>
          </cell>
          <cell r="Y4029">
            <v>5000</v>
          </cell>
          <cell r="Z4029">
            <v>5000</v>
          </cell>
          <cell r="AA4029">
            <v>5000</v>
          </cell>
          <cell r="AB4029">
            <v>0</v>
          </cell>
          <cell r="AC4029">
            <v>0</v>
          </cell>
          <cell r="AD4029" t="str">
            <v>∆</v>
          </cell>
          <cell r="AE4029">
            <v>0</v>
          </cell>
        </row>
        <row r="4030">
          <cell r="V4030" t="str">
            <v>280.20.28.835-6600.27</v>
          </cell>
          <cell r="W4030" t="str">
            <v>Administrative Expenses Support Services-Direct Labor</v>
          </cell>
          <cell r="X4030">
            <v>2000</v>
          </cell>
          <cell r="Y4030">
            <v>1000</v>
          </cell>
          <cell r="Z4030">
            <v>2000</v>
          </cell>
          <cell r="AA4030">
            <v>4000</v>
          </cell>
          <cell r="AB4030">
            <v>0</v>
          </cell>
          <cell r="AC4030">
            <v>0</v>
          </cell>
          <cell r="AD4030" t="str">
            <v>∆</v>
          </cell>
          <cell r="AE4030">
            <v>0</v>
          </cell>
        </row>
        <row r="4031">
          <cell r="W4031" t="str">
            <v>TOTAL : OPERATIONS</v>
          </cell>
          <cell r="X4031">
            <v>9000</v>
          </cell>
          <cell r="Y4031">
            <v>8000</v>
          </cell>
          <cell r="Z4031">
            <v>9000</v>
          </cell>
          <cell r="AA4031">
            <v>11000</v>
          </cell>
          <cell r="AB4031">
            <v>0</v>
          </cell>
          <cell r="AC4031">
            <v>0</v>
          </cell>
          <cell r="AD4031" t="str">
            <v>∆</v>
          </cell>
          <cell r="AE4031">
            <v>0</v>
          </cell>
        </row>
        <row r="4032">
          <cell r="AB4032" t="str">
            <v/>
          </cell>
          <cell r="AC4032" t="str">
            <v/>
          </cell>
          <cell r="AD4032" t="str">
            <v>∆</v>
          </cell>
        </row>
        <row r="4033">
          <cell r="V4033" t="str">
            <v>[280] LMD : RECREATION &amp; COMMUNITY SERVICES : LMD/CFD</v>
          </cell>
        </row>
        <row r="4034">
          <cell r="V4034" t="str">
            <v>BELLA VISTA 1&amp;2/DUTRA BAD 00-8B : CHARGES FOR SERVICES</v>
          </cell>
          <cell r="AB4034" t="str">
            <v/>
          </cell>
          <cell r="AC4034" t="str">
            <v/>
          </cell>
          <cell r="AD4034" t="str">
            <v>∆</v>
          </cell>
        </row>
        <row r="4035">
          <cell r="V4035" t="str">
            <v>280.20.28.836-4560.02</v>
          </cell>
          <cell r="W4035" t="str">
            <v>Charges for Services-Parks LMD</v>
          </cell>
          <cell r="X4035">
            <v>10000</v>
          </cell>
          <cell r="Y4035">
            <v>12000</v>
          </cell>
          <cell r="Z4035">
            <v>14000</v>
          </cell>
          <cell r="AA4035">
            <v>0</v>
          </cell>
          <cell r="AB4035">
            <v>0</v>
          </cell>
          <cell r="AC4035">
            <v>0</v>
          </cell>
          <cell r="AD4035" t="str">
            <v>∆</v>
          </cell>
          <cell r="AE4035">
            <v>0</v>
          </cell>
        </row>
        <row r="4036">
          <cell r="W4036" t="str">
            <v>TOTAL : CHARGES FOR SERVICES</v>
          </cell>
          <cell r="X4036">
            <v>10000</v>
          </cell>
          <cell r="Y4036">
            <v>12000</v>
          </cell>
          <cell r="Z4036">
            <v>14000</v>
          </cell>
          <cell r="AA4036">
            <v>0</v>
          </cell>
          <cell r="AB4036">
            <v>0</v>
          </cell>
          <cell r="AC4036">
            <v>0</v>
          </cell>
          <cell r="AD4036" t="str">
            <v>∆</v>
          </cell>
          <cell r="AE4036">
            <v>0</v>
          </cell>
        </row>
        <row r="4037">
          <cell r="AB4037" t="str">
            <v/>
          </cell>
          <cell r="AC4037" t="str">
            <v/>
          </cell>
          <cell r="AD4037" t="str">
            <v>∆</v>
          </cell>
        </row>
        <row r="4038">
          <cell r="V4038" t="str">
            <v>[280] LMD : RECREATION &amp; COMMUNITY SERVICES : LMD/CFD</v>
          </cell>
        </row>
        <row r="4039">
          <cell r="V4039" t="str">
            <v>BELLA VISTA 1&amp;2/DUTRA BAD 00-8B : OPERATIONS</v>
          </cell>
          <cell r="AB4039" t="str">
            <v/>
          </cell>
          <cell r="AC4039" t="str">
            <v/>
          </cell>
          <cell r="AD4039" t="str">
            <v>∆</v>
          </cell>
        </row>
        <row r="4040">
          <cell r="V4040" t="str">
            <v>280.20.28.836-6000.10</v>
          </cell>
          <cell r="W4040" t="str">
            <v>Professional Services Consultant</v>
          </cell>
          <cell r="X4040">
            <v>1000</v>
          </cell>
          <cell r="Y4040">
            <v>1000</v>
          </cell>
          <cell r="Z4040">
            <v>1000</v>
          </cell>
          <cell r="AA4040">
            <v>1000</v>
          </cell>
          <cell r="AB4040">
            <v>0</v>
          </cell>
          <cell r="AC4040">
            <v>0</v>
          </cell>
          <cell r="AD4040" t="str">
            <v>∆</v>
          </cell>
          <cell r="AE4040">
            <v>0</v>
          </cell>
        </row>
        <row r="4041">
          <cell r="V4041" t="str">
            <v>280.20.28.836-6000.11</v>
          </cell>
          <cell r="W4041" t="str">
            <v>Professional Services County Admin Fee</v>
          </cell>
          <cell r="X4041">
            <v>0</v>
          </cell>
          <cell r="Y4041">
            <v>0</v>
          </cell>
          <cell r="Z4041">
            <v>0</v>
          </cell>
          <cell r="AA4041">
            <v>0</v>
          </cell>
          <cell r="AB4041">
            <v>0</v>
          </cell>
          <cell r="AC4041">
            <v>0</v>
          </cell>
          <cell r="AD4041" t="str">
            <v>∆</v>
          </cell>
          <cell r="AE4041">
            <v>0</v>
          </cell>
        </row>
        <row r="4042">
          <cell r="V4042" t="str">
            <v>280.20.28.836-6100.01</v>
          </cell>
          <cell r="W4042" t="str">
            <v>Utilities Electric</v>
          </cell>
          <cell r="X4042">
            <v>4000</v>
          </cell>
          <cell r="Y4042">
            <v>4000</v>
          </cell>
          <cell r="Z4042">
            <v>4000</v>
          </cell>
          <cell r="AA4042">
            <v>1000</v>
          </cell>
          <cell r="AB4042">
            <v>0</v>
          </cell>
          <cell r="AC4042">
            <v>0</v>
          </cell>
          <cell r="AD4042" t="str">
            <v>∆</v>
          </cell>
          <cell r="AE4042">
            <v>0</v>
          </cell>
        </row>
        <row r="4043">
          <cell r="V4043" t="str">
            <v>280.20.28.836-6240.05</v>
          </cell>
          <cell r="W4043" t="str">
            <v>Supplies-Parks Landscape Maintenance</v>
          </cell>
          <cell r="X4043">
            <v>1000</v>
          </cell>
          <cell r="Y4043">
            <v>1000</v>
          </cell>
          <cell r="Z4043">
            <v>1000</v>
          </cell>
          <cell r="AA4043">
            <v>1000</v>
          </cell>
          <cell r="AB4043">
            <v>0</v>
          </cell>
          <cell r="AC4043">
            <v>0</v>
          </cell>
          <cell r="AD4043" t="str">
            <v>∆</v>
          </cell>
          <cell r="AE4043">
            <v>0</v>
          </cell>
        </row>
        <row r="4044">
          <cell r="V4044" t="str">
            <v>280.20.28.836-6600.05</v>
          </cell>
          <cell r="W4044" t="str">
            <v>Administrative Expenses Public/Legal Advertisement</v>
          </cell>
          <cell r="X4044">
            <v>0</v>
          </cell>
          <cell r="Y4044">
            <v>0</v>
          </cell>
          <cell r="Z4044">
            <v>0</v>
          </cell>
          <cell r="AA4044">
            <v>0</v>
          </cell>
          <cell r="AB4044">
            <v>0</v>
          </cell>
          <cell r="AC4044">
            <v>0</v>
          </cell>
          <cell r="AD4044" t="str">
            <v>∆</v>
          </cell>
          <cell r="AE4044">
            <v>0</v>
          </cell>
        </row>
        <row r="4045">
          <cell r="V4045" t="str">
            <v>280.20.28.836-6600.25</v>
          </cell>
          <cell r="W4045" t="str">
            <v>Administrative Expenses Support Services-Indirect Labor</v>
          </cell>
          <cell r="X4045">
            <v>5000</v>
          </cell>
          <cell r="Y4045">
            <v>5000</v>
          </cell>
          <cell r="Z4045">
            <v>5000</v>
          </cell>
          <cell r="AA4045">
            <v>5000</v>
          </cell>
          <cell r="AB4045">
            <v>0</v>
          </cell>
          <cell r="AC4045">
            <v>0</v>
          </cell>
          <cell r="AD4045" t="str">
            <v>∆</v>
          </cell>
          <cell r="AE4045">
            <v>0</v>
          </cell>
        </row>
        <row r="4046">
          <cell r="W4046" t="str">
            <v>TOTAL : OPERATIONS</v>
          </cell>
          <cell r="X4046">
            <v>11000</v>
          </cell>
          <cell r="Y4046">
            <v>11000</v>
          </cell>
          <cell r="Z4046">
            <v>11000</v>
          </cell>
          <cell r="AA4046">
            <v>8000</v>
          </cell>
          <cell r="AB4046">
            <v>0</v>
          </cell>
          <cell r="AC4046">
            <v>0</v>
          </cell>
          <cell r="AD4046" t="str">
            <v>∆</v>
          </cell>
          <cell r="AE4046">
            <v>0</v>
          </cell>
        </row>
        <row r="4047">
          <cell r="AB4047" t="str">
            <v/>
          </cell>
          <cell r="AC4047" t="str">
            <v/>
          </cell>
          <cell r="AD4047" t="str">
            <v>∆</v>
          </cell>
        </row>
        <row r="4048">
          <cell r="V4048" t="str">
            <v>[280] LMD : RECREATION &amp; COMMUNITY SERVICES : LMD/CFD</v>
          </cell>
        </row>
        <row r="4049">
          <cell r="V4049" t="str">
            <v>BELLA VISTA 4&amp;5/DUTRA BAD 00-8C : CHARGES FOR SERVICES</v>
          </cell>
          <cell r="AB4049" t="str">
            <v/>
          </cell>
          <cell r="AC4049" t="str">
            <v/>
          </cell>
          <cell r="AD4049" t="str">
            <v>∆</v>
          </cell>
        </row>
        <row r="4050">
          <cell r="V4050" t="str">
            <v>280.20.28.837-4560.02</v>
          </cell>
          <cell r="W4050" t="str">
            <v>Charges for Services-Parks LMD</v>
          </cell>
          <cell r="X4050">
            <v>4000</v>
          </cell>
          <cell r="Y4050">
            <v>9000</v>
          </cell>
          <cell r="Z4050">
            <v>3000</v>
          </cell>
          <cell r="AA4050">
            <v>0</v>
          </cell>
          <cell r="AB4050">
            <v>0</v>
          </cell>
          <cell r="AC4050">
            <v>0</v>
          </cell>
          <cell r="AD4050" t="str">
            <v>∆</v>
          </cell>
          <cell r="AE4050">
            <v>0</v>
          </cell>
        </row>
        <row r="4051">
          <cell r="W4051" t="str">
            <v>TOTAL : CHARGES FOR SERVICES</v>
          </cell>
          <cell r="X4051">
            <v>4000</v>
          </cell>
          <cell r="Y4051">
            <v>9000</v>
          </cell>
          <cell r="Z4051">
            <v>3000</v>
          </cell>
          <cell r="AA4051">
            <v>0</v>
          </cell>
          <cell r="AB4051">
            <v>0</v>
          </cell>
          <cell r="AC4051">
            <v>0</v>
          </cell>
          <cell r="AD4051" t="str">
            <v>∆</v>
          </cell>
          <cell r="AE4051">
            <v>0</v>
          </cell>
        </row>
        <row r="4052">
          <cell r="AB4052" t="str">
            <v/>
          </cell>
          <cell r="AC4052" t="str">
            <v/>
          </cell>
          <cell r="AD4052" t="str">
            <v>∆</v>
          </cell>
        </row>
        <row r="4053">
          <cell r="V4053" t="str">
            <v>[280] LMD : RECREATION &amp; COMMUNITY SERVICES : LMD/CFD</v>
          </cell>
        </row>
        <row r="4054">
          <cell r="V4054" t="str">
            <v>BELLA VISTA 4&amp;5/DUTRA BAD 00-8C : OPERATIONS</v>
          </cell>
          <cell r="AB4054" t="str">
            <v/>
          </cell>
          <cell r="AC4054" t="str">
            <v/>
          </cell>
          <cell r="AD4054" t="str">
            <v>∆</v>
          </cell>
        </row>
        <row r="4055">
          <cell r="V4055" t="str">
            <v>280.20.28.837-6000.10</v>
          </cell>
          <cell r="W4055" t="str">
            <v>Professional Services Consultant</v>
          </cell>
          <cell r="X4055">
            <v>1000</v>
          </cell>
          <cell r="Y4055">
            <v>1000</v>
          </cell>
          <cell r="Z4055">
            <v>1000</v>
          </cell>
          <cell r="AA4055">
            <v>1000</v>
          </cell>
          <cell r="AB4055">
            <v>0</v>
          </cell>
          <cell r="AC4055">
            <v>0</v>
          </cell>
          <cell r="AD4055" t="str">
            <v>∆</v>
          </cell>
          <cell r="AE4055">
            <v>0</v>
          </cell>
        </row>
        <row r="4056">
          <cell r="V4056" t="str">
            <v>280.20.28.837-6000.11</v>
          </cell>
          <cell r="W4056" t="str">
            <v>Professional Services County Admin Fee</v>
          </cell>
          <cell r="X4056">
            <v>0</v>
          </cell>
          <cell r="Y4056">
            <v>0</v>
          </cell>
          <cell r="Z4056">
            <v>0</v>
          </cell>
          <cell r="AA4056">
            <v>0</v>
          </cell>
          <cell r="AB4056">
            <v>0</v>
          </cell>
          <cell r="AC4056">
            <v>0</v>
          </cell>
          <cell r="AD4056" t="str">
            <v>∆</v>
          </cell>
          <cell r="AE4056">
            <v>0</v>
          </cell>
        </row>
        <row r="4057">
          <cell r="V4057" t="str">
            <v>280.20.28.837-6240.05</v>
          </cell>
          <cell r="W4057" t="str">
            <v>Supplies-Parks Landscape Maintenance</v>
          </cell>
          <cell r="X4057">
            <v>1000</v>
          </cell>
          <cell r="Y4057">
            <v>1000</v>
          </cell>
          <cell r="Z4057">
            <v>1000</v>
          </cell>
          <cell r="AA4057">
            <v>1000</v>
          </cell>
          <cell r="AB4057">
            <v>0</v>
          </cell>
          <cell r="AC4057">
            <v>0</v>
          </cell>
          <cell r="AD4057" t="str">
            <v>∆</v>
          </cell>
          <cell r="AE4057">
            <v>0</v>
          </cell>
        </row>
        <row r="4058">
          <cell r="V4058" t="str">
            <v>280.20.28.837-6600.05</v>
          </cell>
          <cell r="W4058" t="str">
            <v>Administrative Expenses Public/Legal Advertisement</v>
          </cell>
          <cell r="X4058">
            <v>0</v>
          </cell>
          <cell r="Y4058">
            <v>0</v>
          </cell>
          <cell r="Z4058">
            <v>0</v>
          </cell>
          <cell r="AA4058">
            <v>0</v>
          </cell>
          <cell r="AB4058">
            <v>0</v>
          </cell>
          <cell r="AC4058">
            <v>0</v>
          </cell>
          <cell r="AD4058" t="str">
            <v>∆</v>
          </cell>
          <cell r="AE4058">
            <v>0</v>
          </cell>
        </row>
        <row r="4059">
          <cell r="V4059" t="str">
            <v>280.20.28.837-6600.25</v>
          </cell>
          <cell r="W4059" t="str">
            <v>Administrative Expenses Support Services-Indirect Labor</v>
          </cell>
          <cell r="X4059">
            <v>2000</v>
          </cell>
          <cell r="Y4059">
            <v>2000</v>
          </cell>
          <cell r="Z4059">
            <v>2000</v>
          </cell>
          <cell r="AA4059">
            <v>2000</v>
          </cell>
          <cell r="AB4059">
            <v>0</v>
          </cell>
          <cell r="AC4059">
            <v>0</v>
          </cell>
          <cell r="AD4059" t="str">
            <v>∆</v>
          </cell>
          <cell r="AE4059">
            <v>0</v>
          </cell>
        </row>
        <row r="4060">
          <cell r="W4060" t="str">
            <v>TOTAL : OPERATIONS</v>
          </cell>
          <cell r="X4060">
            <v>4000</v>
          </cell>
          <cell r="Y4060">
            <v>4000</v>
          </cell>
          <cell r="Z4060">
            <v>4000</v>
          </cell>
          <cell r="AA4060">
            <v>4000</v>
          </cell>
          <cell r="AB4060">
            <v>0</v>
          </cell>
          <cell r="AC4060">
            <v>0</v>
          </cell>
          <cell r="AD4060" t="str">
            <v>∆</v>
          </cell>
          <cell r="AE4060">
            <v>0</v>
          </cell>
        </row>
        <row r="4062">
          <cell r="V4062" t="str">
            <v>[280] LMD : PUBLIC WORKS : LMD/CFD</v>
          </cell>
        </row>
        <row r="4063">
          <cell r="V4063" t="str">
            <v>CHADWICK SQUARE LMD 94-1 : CHARGES FOR SERVICES</v>
          </cell>
          <cell r="AB4063" t="str">
            <v/>
          </cell>
          <cell r="AC4063" t="str">
            <v/>
          </cell>
          <cell r="AD4063" t="str">
            <v>∆</v>
          </cell>
        </row>
        <row r="4064">
          <cell r="V4064" t="str">
            <v>280.40.28.802-4560.02</v>
          </cell>
          <cell r="W4064" t="str">
            <v>Charges for Services-Parks LMD</v>
          </cell>
          <cell r="X4064">
            <v>0</v>
          </cell>
          <cell r="Y4064">
            <v>0</v>
          </cell>
          <cell r="Z4064">
            <v>0</v>
          </cell>
          <cell r="AA4064">
            <v>0</v>
          </cell>
          <cell r="AB4064">
            <v>26296</v>
          </cell>
          <cell r="AC4064">
            <v>26296</v>
          </cell>
          <cell r="AD4064" t="str">
            <v>∆</v>
          </cell>
          <cell r="AE4064">
            <v>0</v>
          </cell>
        </row>
        <row r="4065">
          <cell r="W4065" t="str">
            <v>TOTAL : CHARGES FOR SERVICES</v>
          </cell>
          <cell r="X4065">
            <v>0</v>
          </cell>
          <cell r="Y4065">
            <v>0</v>
          </cell>
          <cell r="Z4065">
            <v>0</v>
          </cell>
          <cell r="AA4065">
            <v>0</v>
          </cell>
          <cell r="AB4065">
            <v>26296</v>
          </cell>
          <cell r="AC4065">
            <v>26296</v>
          </cell>
          <cell r="AD4065" t="str">
            <v>∆</v>
          </cell>
          <cell r="AE4065">
            <v>0</v>
          </cell>
        </row>
        <row r="4067">
          <cell r="V4067" t="str">
            <v>[280] LMD : PUBLIC WORKS : LMD/CFD</v>
          </cell>
        </row>
        <row r="4068">
          <cell r="V4068" t="str">
            <v>CHADWICK SQUARE LMD 94-1 : OPERATIONS</v>
          </cell>
          <cell r="AB4068" t="str">
            <v/>
          </cell>
          <cell r="AC4068" t="str">
            <v/>
          </cell>
          <cell r="AD4068" t="str">
            <v>∆</v>
          </cell>
        </row>
        <row r="4069">
          <cell r="V4069" t="str">
            <v>280.40.28.802-6600.27</v>
          </cell>
          <cell r="W4069" t="str">
            <v>Administrative Expenses Support Services-Direct Labor</v>
          </cell>
          <cell r="X4069">
            <v>0</v>
          </cell>
          <cell r="Y4069">
            <v>0</v>
          </cell>
          <cell r="Z4069">
            <v>0</v>
          </cell>
          <cell r="AA4069">
            <v>0</v>
          </cell>
          <cell r="AB4069">
            <v>11500</v>
          </cell>
          <cell r="AC4069">
            <v>11500</v>
          </cell>
          <cell r="AD4069" t="str">
            <v>∆</v>
          </cell>
          <cell r="AE4069">
            <v>0</v>
          </cell>
        </row>
        <row r="4070">
          <cell r="V4070" t="str">
            <v>280.40.28.802-6000.11</v>
          </cell>
          <cell r="W4070" t="str">
            <v>Professional Services County Admin Fee</v>
          </cell>
          <cell r="X4070">
            <v>0</v>
          </cell>
          <cell r="Y4070">
            <v>0</v>
          </cell>
          <cell r="Z4070">
            <v>0</v>
          </cell>
          <cell r="AA4070">
            <v>0</v>
          </cell>
          <cell r="AB4070">
            <v>292</v>
          </cell>
          <cell r="AC4070">
            <v>292</v>
          </cell>
          <cell r="AD4070" t="str">
            <v>∆</v>
          </cell>
          <cell r="AE4070">
            <v>0</v>
          </cell>
        </row>
        <row r="4071">
          <cell r="V4071" t="str">
            <v>280.40.28.802-6100.01</v>
          </cell>
          <cell r="W4071" t="str">
            <v>Utilities Electric</v>
          </cell>
          <cell r="X4071">
            <v>0</v>
          </cell>
          <cell r="Y4071">
            <v>0</v>
          </cell>
          <cell r="Z4071">
            <v>0</v>
          </cell>
          <cell r="AA4071">
            <v>0</v>
          </cell>
          <cell r="AB4071">
            <v>270</v>
          </cell>
          <cell r="AC4071">
            <v>270</v>
          </cell>
          <cell r="AD4071" t="str">
            <v>∆</v>
          </cell>
          <cell r="AE4071">
            <v>0</v>
          </cell>
        </row>
        <row r="4072">
          <cell r="V4072" t="str">
            <v>280.40.28.802-6100.04</v>
          </cell>
          <cell r="W4072" t="str">
            <v>Utilities Water</v>
          </cell>
          <cell r="X4072">
            <v>0</v>
          </cell>
          <cell r="Y4072">
            <v>0</v>
          </cell>
          <cell r="Z4072">
            <v>0</v>
          </cell>
          <cell r="AA4072">
            <v>0</v>
          </cell>
          <cell r="AB4072">
            <v>2000</v>
          </cell>
          <cell r="AC4072">
            <v>2000</v>
          </cell>
          <cell r="AD4072" t="str">
            <v>∆</v>
          </cell>
          <cell r="AE4072">
            <v>0</v>
          </cell>
        </row>
        <row r="4073">
          <cell r="V4073" t="str">
            <v>280.40.28.802-6600.05</v>
          </cell>
          <cell r="W4073" t="str">
            <v>Administrative Expenses Public/Legal Advertisement</v>
          </cell>
          <cell r="X4073">
            <v>0</v>
          </cell>
          <cell r="Y4073">
            <v>0</v>
          </cell>
          <cell r="Z4073">
            <v>0</v>
          </cell>
          <cell r="AA4073">
            <v>0</v>
          </cell>
          <cell r="AB4073">
            <v>53</v>
          </cell>
          <cell r="AC4073">
            <v>53</v>
          </cell>
          <cell r="AD4073" t="str">
            <v>∆</v>
          </cell>
          <cell r="AE4073">
            <v>0</v>
          </cell>
        </row>
        <row r="4074">
          <cell r="V4074" t="str">
            <v>280.40.28.802-6600.25</v>
          </cell>
          <cell r="W4074" t="str">
            <v>Administrative Expenses Support Services-Indirect Labor</v>
          </cell>
          <cell r="X4074">
            <v>0</v>
          </cell>
          <cell r="Y4074">
            <v>0</v>
          </cell>
          <cell r="Z4074">
            <v>0</v>
          </cell>
          <cell r="AA4074">
            <v>0</v>
          </cell>
          <cell r="AB4074">
            <v>4720</v>
          </cell>
          <cell r="AC4074">
            <v>4720</v>
          </cell>
          <cell r="AD4074" t="str">
            <v>∆</v>
          </cell>
          <cell r="AE4074">
            <v>0</v>
          </cell>
        </row>
        <row r="4075">
          <cell r="V4075" t="str">
            <v>280.40.28.802-6000.10</v>
          </cell>
          <cell r="W4075" t="str">
            <v>Professional Services Consultant</v>
          </cell>
          <cell r="X4075">
            <v>0</v>
          </cell>
          <cell r="Y4075">
            <v>0</v>
          </cell>
          <cell r="Z4075">
            <v>0</v>
          </cell>
          <cell r="AA4075">
            <v>0</v>
          </cell>
          <cell r="AB4075">
            <v>3811</v>
          </cell>
          <cell r="AC4075">
            <v>3811</v>
          </cell>
          <cell r="AD4075" t="str">
            <v>∆</v>
          </cell>
          <cell r="AE4075">
            <v>0</v>
          </cell>
        </row>
        <row r="4076">
          <cell r="V4076" t="str">
            <v>280.40.28.802-6240.05</v>
          </cell>
          <cell r="W4076" t="str">
            <v>Supplies-Parks Landscape Maintenance</v>
          </cell>
          <cell r="X4076">
            <v>0</v>
          </cell>
          <cell r="Y4076">
            <v>0</v>
          </cell>
          <cell r="Z4076">
            <v>0</v>
          </cell>
          <cell r="AA4076">
            <v>0</v>
          </cell>
          <cell r="AB4076">
            <v>1800</v>
          </cell>
          <cell r="AC4076">
            <v>1800</v>
          </cell>
          <cell r="AD4076" t="str">
            <v>∆</v>
          </cell>
          <cell r="AE4076">
            <v>0</v>
          </cell>
        </row>
        <row r="4077">
          <cell r="V4077" t="str">
            <v>280.40.28.802-6400.03</v>
          </cell>
          <cell r="W4077" t="str">
            <v>Repairs &amp; Maintenance Major Repair &amp; Contingency</v>
          </cell>
          <cell r="X4077">
            <v>0</v>
          </cell>
          <cell r="Y4077">
            <v>0</v>
          </cell>
          <cell r="Z4077">
            <v>0</v>
          </cell>
          <cell r="AA4077">
            <v>0</v>
          </cell>
          <cell r="AB4077">
            <v>1850</v>
          </cell>
          <cell r="AC4077">
            <v>1850</v>
          </cell>
          <cell r="AD4077" t="str">
            <v>∆</v>
          </cell>
          <cell r="AE4077">
            <v>0</v>
          </cell>
        </row>
        <row r="4078">
          <cell r="W4078" t="str">
            <v>TOTAL : OPERATIONS</v>
          </cell>
          <cell r="X4078">
            <v>0</v>
          </cell>
          <cell r="Y4078">
            <v>0</v>
          </cell>
          <cell r="Z4078">
            <v>0</v>
          </cell>
          <cell r="AA4078">
            <v>0</v>
          </cell>
          <cell r="AB4078">
            <v>26296</v>
          </cell>
          <cell r="AC4078">
            <v>26296</v>
          </cell>
          <cell r="AD4078" t="str">
            <v>∆</v>
          </cell>
          <cell r="AE4078">
            <v>0</v>
          </cell>
        </row>
        <row r="4080">
          <cell r="V4080" t="str">
            <v>[280] LMD : PUBLIC WORKS : LMD/CFD</v>
          </cell>
        </row>
        <row r="4081">
          <cell r="V4081" t="str">
            <v>GONSALVES ESTATES LMD 94-2 : CHARGES FOR SERVICES</v>
          </cell>
          <cell r="AB4081" t="str">
            <v/>
          </cell>
          <cell r="AC4081" t="str">
            <v/>
          </cell>
          <cell r="AD4081" t="str">
            <v>∆</v>
          </cell>
        </row>
        <row r="4082">
          <cell r="V4082" t="str">
            <v>280.40.28.803-4560.02</v>
          </cell>
          <cell r="W4082" t="str">
            <v>Charges for Services-Parks LMD</v>
          </cell>
          <cell r="X4082">
            <v>0</v>
          </cell>
          <cell r="Y4082">
            <v>0</v>
          </cell>
          <cell r="Z4082">
            <v>0</v>
          </cell>
          <cell r="AA4082">
            <v>0</v>
          </cell>
          <cell r="AB4082">
            <v>26644</v>
          </cell>
          <cell r="AC4082">
            <v>26644</v>
          </cell>
          <cell r="AD4082" t="str">
            <v>∆</v>
          </cell>
          <cell r="AE4082">
            <v>0</v>
          </cell>
        </row>
        <row r="4083">
          <cell r="W4083" t="str">
            <v>TOTAL : CHARGES FOR SERVICES</v>
          </cell>
          <cell r="X4083">
            <v>0</v>
          </cell>
          <cell r="Y4083">
            <v>0</v>
          </cell>
          <cell r="Z4083">
            <v>0</v>
          </cell>
          <cell r="AA4083">
            <v>0</v>
          </cell>
          <cell r="AB4083">
            <v>26644</v>
          </cell>
          <cell r="AC4083">
            <v>26644</v>
          </cell>
          <cell r="AD4083" t="str">
            <v>∆</v>
          </cell>
          <cell r="AE4083">
            <v>0</v>
          </cell>
        </row>
        <row r="4085">
          <cell r="V4085" t="str">
            <v>[280] LMD : PUBLIC WORKS : LMD/CFD</v>
          </cell>
        </row>
        <row r="4086">
          <cell r="V4086" t="str">
            <v>GONSALVES ESTATES LMD 94-2 : OPERATIONS</v>
          </cell>
          <cell r="AB4086" t="str">
            <v/>
          </cell>
          <cell r="AC4086" t="str">
            <v/>
          </cell>
          <cell r="AD4086" t="str">
            <v>∆</v>
          </cell>
        </row>
        <row r="4087">
          <cell r="V4087" t="str">
            <v>280.40.28.803-6600.27</v>
          </cell>
          <cell r="W4087" t="str">
            <v>Administrative Expenses Support Services-Direct Labor</v>
          </cell>
          <cell r="X4087">
            <v>0</v>
          </cell>
          <cell r="Y4087">
            <v>0</v>
          </cell>
          <cell r="Z4087">
            <v>0</v>
          </cell>
          <cell r="AA4087">
            <v>0</v>
          </cell>
          <cell r="AB4087">
            <v>18500</v>
          </cell>
          <cell r="AC4087">
            <v>18500</v>
          </cell>
          <cell r="AD4087" t="str">
            <v>∆</v>
          </cell>
          <cell r="AE4087">
            <v>0</v>
          </cell>
        </row>
        <row r="4088">
          <cell r="V4088" t="str">
            <v>280.40.28.803-6000.11</v>
          </cell>
          <cell r="W4088" t="str">
            <v>Professional Services County Admin Fee</v>
          </cell>
          <cell r="X4088">
            <v>0</v>
          </cell>
          <cell r="Y4088">
            <v>0</v>
          </cell>
          <cell r="Z4088">
            <v>0</v>
          </cell>
          <cell r="AA4088">
            <v>0</v>
          </cell>
          <cell r="AB4088">
            <v>261</v>
          </cell>
          <cell r="AC4088">
            <v>261</v>
          </cell>
          <cell r="AD4088" t="str">
            <v>∆</v>
          </cell>
          <cell r="AE4088">
            <v>0</v>
          </cell>
        </row>
        <row r="4089">
          <cell r="V4089" t="str">
            <v>280.40.28.803-6100.04</v>
          </cell>
          <cell r="W4089" t="str">
            <v>Utilities Water</v>
          </cell>
          <cell r="X4089">
            <v>0</v>
          </cell>
          <cell r="Y4089">
            <v>0</v>
          </cell>
          <cell r="Z4089">
            <v>0</v>
          </cell>
          <cell r="AA4089">
            <v>0</v>
          </cell>
          <cell r="AB4089">
            <v>7300</v>
          </cell>
          <cell r="AC4089">
            <v>138000</v>
          </cell>
          <cell r="AD4089" t="str">
            <v>∆</v>
          </cell>
          <cell r="AE4089">
            <v>130700</v>
          </cell>
        </row>
        <row r="4090">
          <cell r="V4090" t="str">
            <v>280.40.28.803-6240.05</v>
          </cell>
          <cell r="W4090" t="str">
            <v>Supplies-Parks Landscape Maintenance</v>
          </cell>
          <cell r="X4090">
            <v>0</v>
          </cell>
          <cell r="Y4090">
            <v>0</v>
          </cell>
          <cell r="Z4090">
            <v>0</v>
          </cell>
          <cell r="AA4090">
            <v>0</v>
          </cell>
          <cell r="AB4090">
            <v>4050</v>
          </cell>
          <cell r="AC4090">
            <v>4050</v>
          </cell>
          <cell r="AD4090" t="str">
            <v>∆</v>
          </cell>
          <cell r="AE4090">
            <v>0</v>
          </cell>
        </row>
        <row r="4091">
          <cell r="V4091" t="str">
            <v>280.40.28.803-6600.05</v>
          </cell>
          <cell r="W4091" t="str">
            <v>Administrative Expenses Public/Legal Advertisement</v>
          </cell>
          <cell r="X4091">
            <v>0</v>
          </cell>
          <cell r="Y4091">
            <v>0</v>
          </cell>
          <cell r="Z4091">
            <v>0</v>
          </cell>
          <cell r="AA4091">
            <v>0</v>
          </cell>
          <cell r="AB4091">
            <v>53</v>
          </cell>
          <cell r="AC4091">
            <v>53</v>
          </cell>
          <cell r="AD4091" t="str">
            <v>∆</v>
          </cell>
          <cell r="AE4091">
            <v>0</v>
          </cell>
        </row>
        <row r="4092">
          <cell r="V4092" t="str">
            <v>280.40.28.803-6000.10</v>
          </cell>
          <cell r="W4092" t="str">
            <v>Professional Services Consultant</v>
          </cell>
          <cell r="X4092">
            <v>0</v>
          </cell>
          <cell r="Y4092">
            <v>0</v>
          </cell>
          <cell r="Z4092">
            <v>0</v>
          </cell>
          <cell r="AA4092">
            <v>0</v>
          </cell>
          <cell r="AB4092">
            <v>530</v>
          </cell>
          <cell r="AC4092">
            <v>530</v>
          </cell>
          <cell r="AD4092" t="str">
            <v>∆</v>
          </cell>
          <cell r="AE4092">
            <v>0</v>
          </cell>
        </row>
        <row r="4093">
          <cell r="W4093" t="str">
            <v>TOTAL : OPERATIONS</v>
          </cell>
          <cell r="X4093">
            <v>0</v>
          </cell>
          <cell r="Y4093">
            <v>0</v>
          </cell>
          <cell r="Z4093">
            <v>0</v>
          </cell>
          <cell r="AA4093">
            <v>0</v>
          </cell>
          <cell r="AB4093">
            <v>30694</v>
          </cell>
          <cell r="AC4093">
            <v>161394</v>
          </cell>
          <cell r="AD4093" t="str">
            <v>∆</v>
          </cell>
          <cell r="AE4093">
            <v>130700</v>
          </cell>
        </row>
        <row r="4095">
          <cell r="V4095" t="str">
            <v>[280] LMD : PUBLIC WORKS : LMD/CFD</v>
          </cell>
        </row>
        <row r="4096">
          <cell r="V4096" t="str">
            <v>DIAMOND OAKS LMD 95-1 : CHARGES FOR SERVICES</v>
          </cell>
          <cell r="AB4096" t="str">
            <v/>
          </cell>
          <cell r="AC4096" t="str">
            <v/>
          </cell>
          <cell r="AD4096" t="str">
            <v>∆</v>
          </cell>
        </row>
        <row r="4097">
          <cell r="V4097" t="str">
            <v>280.40.28.804-4560.02</v>
          </cell>
          <cell r="W4097" t="str">
            <v>Charges for Services-Parks LMD</v>
          </cell>
          <cell r="X4097">
            <v>0</v>
          </cell>
          <cell r="Y4097">
            <v>0</v>
          </cell>
          <cell r="Z4097">
            <v>0</v>
          </cell>
          <cell r="AA4097">
            <v>0</v>
          </cell>
          <cell r="AB4097">
            <v>16192</v>
          </cell>
          <cell r="AC4097">
            <v>16192</v>
          </cell>
          <cell r="AD4097" t="str">
            <v>∆</v>
          </cell>
          <cell r="AE4097">
            <v>0</v>
          </cell>
        </row>
        <row r="4098">
          <cell r="W4098" t="str">
            <v>TOTAL : CHARGES FOR SERVICES</v>
          </cell>
          <cell r="X4098">
            <v>0</v>
          </cell>
          <cell r="Y4098">
            <v>0</v>
          </cell>
          <cell r="Z4098">
            <v>0</v>
          </cell>
          <cell r="AA4098">
            <v>0</v>
          </cell>
          <cell r="AB4098">
            <v>16192</v>
          </cell>
          <cell r="AC4098">
            <v>16192</v>
          </cell>
          <cell r="AD4098" t="str">
            <v>∆</v>
          </cell>
          <cell r="AE4098">
            <v>0</v>
          </cell>
        </row>
        <row r="4100">
          <cell r="V4100" t="str">
            <v>[280] LMD : PUBLIC WORKS : LMD/CFD</v>
          </cell>
        </row>
        <row r="4101">
          <cell r="V4101" t="str">
            <v>DIAMOND OAKS LMD 95-1 : OPERATIONS</v>
          </cell>
          <cell r="AB4101" t="str">
            <v/>
          </cell>
          <cell r="AC4101" t="str">
            <v/>
          </cell>
          <cell r="AD4101" t="str">
            <v>∆</v>
          </cell>
        </row>
        <row r="4102">
          <cell r="V4102" t="str">
            <v>280.40.28.804-6600.27</v>
          </cell>
          <cell r="W4102" t="str">
            <v>Administrative Expenses Support Services-Direct Labor</v>
          </cell>
          <cell r="X4102">
            <v>0</v>
          </cell>
          <cell r="Y4102">
            <v>0</v>
          </cell>
          <cell r="Z4102">
            <v>0</v>
          </cell>
          <cell r="AA4102">
            <v>0</v>
          </cell>
          <cell r="AB4102">
            <v>6300</v>
          </cell>
          <cell r="AC4102">
            <v>6300</v>
          </cell>
          <cell r="AD4102" t="str">
            <v>∆</v>
          </cell>
          <cell r="AE4102">
            <v>0</v>
          </cell>
        </row>
        <row r="4103">
          <cell r="V4103" t="str">
            <v>280.40.28.804-6000.11</v>
          </cell>
          <cell r="W4103" t="str">
            <v>Professional Services County Admin Fee</v>
          </cell>
          <cell r="X4103">
            <v>0</v>
          </cell>
          <cell r="Y4103">
            <v>0</v>
          </cell>
          <cell r="Z4103">
            <v>0</v>
          </cell>
          <cell r="AA4103">
            <v>0</v>
          </cell>
          <cell r="AB4103">
            <v>188</v>
          </cell>
          <cell r="AC4103">
            <v>188</v>
          </cell>
          <cell r="AD4103" t="str">
            <v>∆</v>
          </cell>
          <cell r="AE4103">
            <v>0</v>
          </cell>
        </row>
        <row r="4104">
          <cell r="V4104" t="str">
            <v>280.40.28.804-6100.01</v>
          </cell>
          <cell r="W4104" t="str">
            <v>Utilities Electric</v>
          </cell>
          <cell r="X4104">
            <v>0</v>
          </cell>
          <cell r="Y4104">
            <v>0</v>
          </cell>
          <cell r="Z4104">
            <v>0</v>
          </cell>
          <cell r="AA4104">
            <v>0</v>
          </cell>
          <cell r="AB4104">
            <v>70</v>
          </cell>
          <cell r="AC4104">
            <v>70</v>
          </cell>
          <cell r="AD4104" t="str">
            <v>∆</v>
          </cell>
          <cell r="AE4104">
            <v>0</v>
          </cell>
        </row>
        <row r="4105">
          <cell r="V4105" t="str">
            <v>280.40.28.804-6100.04</v>
          </cell>
          <cell r="W4105" t="str">
            <v>Utilities Water</v>
          </cell>
          <cell r="X4105">
            <v>0</v>
          </cell>
          <cell r="Y4105">
            <v>0</v>
          </cell>
          <cell r="Z4105">
            <v>0</v>
          </cell>
          <cell r="AA4105">
            <v>0</v>
          </cell>
          <cell r="AB4105">
            <v>700</v>
          </cell>
          <cell r="AC4105">
            <v>700</v>
          </cell>
          <cell r="AD4105" t="str">
            <v>∆</v>
          </cell>
          <cell r="AE4105">
            <v>0</v>
          </cell>
        </row>
        <row r="4106">
          <cell r="V4106" t="str">
            <v>280.40.28.804-6400.03</v>
          </cell>
          <cell r="W4106" t="str">
            <v>Repairs &amp; Maintenance Major Repair &amp; Contingency</v>
          </cell>
          <cell r="X4106">
            <v>0</v>
          </cell>
          <cell r="Y4106">
            <v>0</v>
          </cell>
          <cell r="Z4106">
            <v>0</v>
          </cell>
          <cell r="AA4106">
            <v>0</v>
          </cell>
          <cell r="AB4106">
            <v>2000</v>
          </cell>
          <cell r="AC4106">
            <v>2000</v>
          </cell>
          <cell r="AD4106" t="str">
            <v>∆</v>
          </cell>
          <cell r="AE4106">
            <v>0</v>
          </cell>
        </row>
        <row r="4107">
          <cell r="V4107" t="str">
            <v>280.40.28.804-6600.05</v>
          </cell>
          <cell r="W4107" t="str">
            <v>Administrative Expenses Public/Legal Advertisement</v>
          </cell>
          <cell r="X4107">
            <v>0</v>
          </cell>
          <cell r="Y4107">
            <v>0</v>
          </cell>
          <cell r="Z4107">
            <v>0</v>
          </cell>
          <cell r="AA4107">
            <v>0</v>
          </cell>
          <cell r="AB4107">
            <v>53</v>
          </cell>
          <cell r="AC4107">
            <v>53</v>
          </cell>
          <cell r="AD4107" t="str">
            <v>∆</v>
          </cell>
          <cell r="AE4107">
            <v>0</v>
          </cell>
        </row>
        <row r="4108">
          <cell r="V4108" t="str">
            <v>280.40.28.804-6600.25</v>
          </cell>
          <cell r="W4108" t="str">
            <v>Administrative Expenses Support Services-Indirect Labor</v>
          </cell>
          <cell r="X4108">
            <v>0</v>
          </cell>
          <cell r="Y4108">
            <v>0</v>
          </cell>
          <cell r="Z4108">
            <v>0</v>
          </cell>
          <cell r="AA4108">
            <v>0</v>
          </cell>
          <cell r="AB4108">
            <v>4720</v>
          </cell>
          <cell r="AC4108">
            <v>4720</v>
          </cell>
          <cell r="AD4108" t="str">
            <v>∆</v>
          </cell>
          <cell r="AE4108">
            <v>0</v>
          </cell>
        </row>
        <row r="4109">
          <cell r="V4109" t="str">
            <v>280.40.28.804-6000.10</v>
          </cell>
          <cell r="W4109" t="str">
            <v>Professional Services Consultant</v>
          </cell>
          <cell r="X4109">
            <v>0</v>
          </cell>
          <cell r="Y4109">
            <v>0</v>
          </cell>
          <cell r="Z4109">
            <v>0</v>
          </cell>
          <cell r="AA4109">
            <v>0</v>
          </cell>
          <cell r="AB4109">
            <v>1061</v>
          </cell>
          <cell r="AC4109">
            <v>1061</v>
          </cell>
          <cell r="AD4109" t="str">
            <v>∆</v>
          </cell>
          <cell r="AE4109">
            <v>0</v>
          </cell>
        </row>
        <row r="4110">
          <cell r="V4110" t="str">
            <v>280.40.28.804-6240.05</v>
          </cell>
          <cell r="W4110" t="str">
            <v>Supplies-Parks Landscape Maintenance</v>
          </cell>
          <cell r="X4110">
            <v>0</v>
          </cell>
          <cell r="Y4110">
            <v>0</v>
          </cell>
          <cell r="Z4110">
            <v>0</v>
          </cell>
          <cell r="AA4110">
            <v>0</v>
          </cell>
          <cell r="AB4110">
            <v>1100</v>
          </cell>
          <cell r="AC4110">
            <v>1100</v>
          </cell>
          <cell r="AD4110" t="str">
            <v>∆</v>
          </cell>
          <cell r="AE4110">
            <v>0</v>
          </cell>
        </row>
        <row r="4111">
          <cell r="W4111" t="str">
            <v>TOTAL : OPERATIONS</v>
          </cell>
          <cell r="X4111">
            <v>0</v>
          </cell>
          <cell r="Y4111">
            <v>0</v>
          </cell>
          <cell r="Z4111">
            <v>0</v>
          </cell>
          <cell r="AA4111">
            <v>0</v>
          </cell>
          <cell r="AB4111">
            <v>16192</v>
          </cell>
          <cell r="AC4111">
            <v>16192</v>
          </cell>
          <cell r="AD4111" t="str">
            <v>∆</v>
          </cell>
          <cell r="AE4111">
            <v>0</v>
          </cell>
        </row>
        <row r="4113">
          <cell r="V4113" t="str">
            <v>[280] LMD : PUBLIC WORKS : LMD/CFD</v>
          </cell>
        </row>
        <row r="4114">
          <cell r="V4114" t="str">
            <v>VILLA TICINO LMD 00-1 : CHARGES FOR SERVICES</v>
          </cell>
          <cell r="AB4114" t="str">
            <v/>
          </cell>
          <cell r="AC4114" t="str">
            <v/>
          </cell>
          <cell r="AD4114" t="str">
            <v>∆</v>
          </cell>
        </row>
        <row r="4115">
          <cell r="V4115" t="str">
            <v>280.40.28.805-4560.02</v>
          </cell>
          <cell r="W4115" t="str">
            <v>Charges for Services-Parks LMD</v>
          </cell>
          <cell r="X4115">
            <v>0</v>
          </cell>
          <cell r="Y4115">
            <v>0</v>
          </cell>
          <cell r="Z4115">
            <v>0</v>
          </cell>
          <cell r="AA4115">
            <v>0</v>
          </cell>
          <cell r="AB4115">
            <v>18703</v>
          </cell>
          <cell r="AC4115">
            <v>18703</v>
          </cell>
          <cell r="AD4115" t="str">
            <v>∆</v>
          </cell>
          <cell r="AE4115">
            <v>0</v>
          </cell>
        </row>
        <row r="4116">
          <cell r="W4116" t="str">
            <v>TOTAL : CHARGES FOR SERVICES</v>
          </cell>
          <cell r="X4116">
            <v>0</v>
          </cell>
          <cell r="Y4116">
            <v>0</v>
          </cell>
          <cell r="Z4116">
            <v>0</v>
          </cell>
          <cell r="AA4116">
            <v>0</v>
          </cell>
          <cell r="AB4116">
            <v>18703</v>
          </cell>
          <cell r="AC4116">
            <v>18703</v>
          </cell>
          <cell r="AD4116" t="str">
            <v>∆</v>
          </cell>
          <cell r="AE4116">
            <v>0</v>
          </cell>
        </row>
        <row r="4118">
          <cell r="V4118" t="str">
            <v>[280] LMD : PUBLIC WORKS : LMD/CFD</v>
          </cell>
        </row>
        <row r="4119">
          <cell r="V4119" t="str">
            <v>VILLA TICINO LMD 00-1 : OPERATIONS</v>
          </cell>
          <cell r="AB4119" t="str">
            <v/>
          </cell>
          <cell r="AC4119" t="str">
            <v/>
          </cell>
          <cell r="AD4119" t="str">
            <v>∆</v>
          </cell>
        </row>
        <row r="4120">
          <cell r="V4120" t="str">
            <v>280.40.28.805-6600.27</v>
          </cell>
          <cell r="W4120" t="str">
            <v>Administrative Expenses Support Services-Direct Labor</v>
          </cell>
          <cell r="X4120">
            <v>0</v>
          </cell>
          <cell r="Y4120">
            <v>0</v>
          </cell>
          <cell r="Z4120">
            <v>0</v>
          </cell>
          <cell r="AA4120">
            <v>0</v>
          </cell>
          <cell r="AB4120">
            <v>7500</v>
          </cell>
          <cell r="AC4120">
            <v>7500</v>
          </cell>
          <cell r="AD4120" t="str">
            <v>∆</v>
          </cell>
          <cell r="AE4120">
            <v>0</v>
          </cell>
        </row>
        <row r="4121">
          <cell r="V4121" t="str">
            <v>280.40.28.805-6000.11</v>
          </cell>
          <cell r="W4121" t="str">
            <v>Professional Services County Admin Fee</v>
          </cell>
          <cell r="X4121">
            <v>0</v>
          </cell>
          <cell r="Y4121">
            <v>0</v>
          </cell>
          <cell r="Z4121">
            <v>0</v>
          </cell>
          <cell r="AA4121">
            <v>0</v>
          </cell>
          <cell r="AB4121">
            <v>182</v>
          </cell>
          <cell r="AC4121">
            <v>182</v>
          </cell>
          <cell r="AD4121" t="str">
            <v>∆</v>
          </cell>
          <cell r="AE4121">
            <v>0</v>
          </cell>
        </row>
        <row r="4122">
          <cell r="V4122" t="str">
            <v>280.40.28.805-6100.01</v>
          </cell>
          <cell r="W4122" t="str">
            <v>Utilities Electric</v>
          </cell>
          <cell r="X4122">
            <v>0</v>
          </cell>
          <cell r="Y4122">
            <v>0</v>
          </cell>
          <cell r="Z4122">
            <v>0</v>
          </cell>
          <cell r="AA4122">
            <v>0</v>
          </cell>
          <cell r="AB4122">
            <v>125</v>
          </cell>
          <cell r="AC4122">
            <v>125</v>
          </cell>
          <cell r="AD4122" t="str">
            <v>∆</v>
          </cell>
          <cell r="AE4122">
            <v>0</v>
          </cell>
        </row>
        <row r="4123">
          <cell r="V4123" t="str">
            <v>280.40.28.805-6100.04</v>
          </cell>
          <cell r="W4123" t="str">
            <v>Utilities Water</v>
          </cell>
          <cell r="X4123">
            <v>0</v>
          </cell>
          <cell r="Y4123">
            <v>0</v>
          </cell>
          <cell r="Z4123">
            <v>0</v>
          </cell>
          <cell r="AA4123">
            <v>0</v>
          </cell>
          <cell r="AB4123">
            <v>1500</v>
          </cell>
          <cell r="AC4123">
            <v>1500</v>
          </cell>
          <cell r="AD4123" t="str">
            <v>∆</v>
          </cell>
          <cell r="AE4123">
            <v>0</v>
          </cell>
        </row>
        <row r="4124">
          <cell r="V4124" t="str">
            <v>280.40.28.805-6400.03</v>
          </cell>
          <cell r="W4124" t="str">
            <v>Repairs &amp; Maintenance Major Repair &amp; Contingency</v>
          </cell>
          <cell r="X4124">
            <v>0</v>
          </cell>
          <cell r="Y4124">
            <v>0</v>
          </cell>
          <cell r="Z4124">
            <v>0</v>
          </cell>
          <cell r="AA4124">
            <v>0</v>
          </cell>
          <cell r="AB4124">
            <v>1000</v>
          </cell>
          <cell r="AC4124">
            <v>1000</v>
          </cell>
          <cell r="AD4124" t="str">
            <v>∆</v>
          </cell>
          <cell r="AE4124">
            <v>0</v>
          </cell>
        </row>
        <row r="4125">
          <cell r="V4125" t="str">
            <v>280.40.28.805-6600.05</v>
          </cell>
          <cell r="W4125" t="str">
            <v>Administrative Expenses Public/Legal Advertisement</v>
          </cell>
          <cell r="X4125">
            <v>0</v>
          </cell>
          <cell r="Y4125">
            <v>0</v>
          </cell>
          <cell r="Z4125">
            <v>0</v>
          </cell>
          <cell r="AA4125">
            <v>0</v>
          </cell>
          <cell r="AB4125">
            <v>53</v>
          </cell>
          <cell r="AC4125">
            <v>53</v>
          </cell>
          <cell r="AD4125" t="str">
            <v>∆</v>
          </cell>
          <cell r="AE4125">
            <v>0</v>
          </cell>
        </row>
        <row r="4126">
          <cell r="V4126" t="str">
            <v>280.40.28.805-6600.25</v>
          </cell>
          <cell r="W4126" t="str">
            <v>Administrative Expenses Support Services-Indirect Labor</v>
          </cell>
          <cell r="X4126">
            <v>0</v>
          </cell>
          <cell r="Y4126">
            <v>0</v>
          </cell>
          <cell r="Z4126">
            <v>0</v>
          </cell>
          <cell r="AA4126">
            <v>0</v>
          </cell>
          <cell r="AB4126">
            <v>4720</v>
          </cell>
          <cell r="AC4126">
            <v>4720</v>
          </cell>
          <cell r="AD4126" t="str">
            <v>∆</v>
          </cell>
          <cell r="AE4126">
            <v>0</v>
          </cell>
        </row>
        <row r="4127">
          <cell r="V4127" t="str">
            <v>280.40.28.805-6000.10</v>
          </cell>
          <cell r="W4127" t="str">
            <v>Professional Services Consultant</v>
          </cell>
          <cell r="X4127">
            <v>0</v>
          </cell>
          <cell r="Y4127">
            <v>0</v>
          </cell>
          <cell r="Z4127">
            <v>0</v>
          </cell>
          <cell r="AA4127">
            <v>0</v>
          </cell>
          <cell r="AB4127">
            <v>1973</v>
          </cell>
          <cell r="AC4127">
            <v>1973</v>
          </cell>
          <cell r="AD4127" t="str">
            <v>∆</v>
          </cell>
          <cell r="AE4127">
            <v>0</v>
          </cell>
        </row>
        <row r="4128">
          <cell r="V4128" t="str">
            <v>280.40.28.805-6240.05</v>
          </cell>
          <cell r="W4128" t="str">
            <v>Supplies-Parks Landscape Maintenance</v>
          </cell>
          <cell r="X4128">
            <v>0</v>
          </cell>
          <cell r="Y4128">
            <v>0</v>
          </cell>
          <cell r="Z4128">
            <v>0</v>
          </cell>
          <cell r="AA4128">
            <v>0</v>
          </cell>
          <cell r="AB4128">
            <v>1650</v>
          </cell>
          <cell r="AC4128">
            <v>1650</v>
          </cell>
          <cell r="AD4128" t="str">
            <v>∆</v>
          </cell>
          <cell r="AE4128">
            <v>0</v>
          </cell>
        </row>
        <row r="4129">
          <cell r="W4129" t="str">
            <v>TOTAL : OPERATIONS</v>
          </cell>
          <cell r="X4129">
            <v>0</v>
          </cell>
          <cell r="Y4129">
            <v>0</v>
          </cell>
          <cell r="Z4129">
            <v>0</v>
          </cell>
          <cell r="AA4129">
            <v>0</v>
          </cell>
          <cell r="AB4129">
            <v>18703</v>
          </cell>
          <cell r="AC4129">
            <v>18703</v>
          </cell>
          <cell r="AD4129" t="str">
            <v>∆</v>
          </cell>
          <cell r="AE4129">
            <v>0</v>
          </cell>
        </row>
        <row r="4131">
          <cell r="V4131" t="str">
            <v>[280] LMD : PUBLIC WORKS : LMD/CFD</v>
          </cell>
        </row>
        <row r="4132">
          <cell r="V4132" t="str">
            <v>MISSION GARDENS LMD 00-2 : CHARGES FOR SERVICES</v>
          </cell>
          <cell r="AB4132" t="str">
            <v/>
          </cell>
          <cell r="AC4132" t="str">
            <v/>
          </cell>
          <cell r="AD4132" t="str">
            <v>∆</v>
          </cell>
        </row>
        <row r="4133">
          <cell r="V4133" t="str">
            <v>280.40.28.806-4560.02</v>
          </cell>
          <cell r="W4133" t="str">
            <v>Charges for Services-Parks LMD</v>
          </cell>
          <cell r="X4133">
            <v>0</v>
          </cell>
          <cell r="Y4133">
            <v>0</v>
          </cell>
          <cell r="Z4133">
            <v>0</v>
          </cell>
          <cell r="AA4133">
            <v>0</v>
          </cell>
          <cell r="AB4133">
            <v>26073</v>
          </cell>
          <cell r="AC4133">
            <v>26073</v>
          </cell>
          <cell r="AD4133" t="str">
            <v>∆</v>
          </cell>
          <cell r="AE4133">
            <v>0</v>
          </cell>
        </row>
        <row r="4134">
          <cell r="W4134" t="str">
            <v>TOTAL : CHARGES FOR SERVICES</v>
          </cell>
          <cell r="X4134">
            <v>0</v>
          </cell>
          <cell r="Y4134">
            <v>0</v>
          </cell>
          <cell r="Z4134">
            <v>0</v>
          </cell>
          <cell r="AA4134">
            <v>0</v>
          </cell>
          <cell r="AB4134">
            <v>26073</v>
          </cell>
          <cell r="AC4134">
            <v>26073</v>
          </cell>
          <cell r="AD4134" t="str">
            <v>∆</v>
          </cell>
          <cell r="AE4134">
            <v>0</v>
          </cell>
        </row>
        <row r="4136">
          <cell r="V4136" t="str">
            <v>[280] LMD : PUBLIC WORKS : LMD/CFD</v>
          </cell>
        </row>
        <row r="4137">
          <cell r="V4137" t="str">
            <v>MISSION GARDENS LMD 00-2 : OPERATIONS</v>
          </cell>
          <cell r="AB4137" t="str">
            <v/>
          </cell>
          <cell r="AC4137" t="str">
            <v/>
          </cell>
          <cell r="AD4137" t="str">
            <v>∆</v>
          </cell>
        </row>
        <row r="4138">
          <cell r="V4138" t="str">
            <v>280.40.28.806-6600.27</v>
          </cell>
          <cell r="W4138" t="str">
            <v>Administrative Expenses Support Services-Direct Labor</v>
          </cell>
          <cell r="X4138">
            <v>0</v>
          </cell>
          <cell r="Y4138">
            <v>0</v>
          </cell>
          <cell r="Z4138">
            <v>0</v>
          </cell>
          <cell r="AA4138">
            <v>0</v>
          </cell>
          <cell r="AB4138">
            <v>15000</v>
          </cell>
          <cell r="AC4138">
            <v>15000</v>
          </cell>
          <cell r="AD4138" t="str">
            <v>∆</v>
          </cell>
          <cell r="AE4138">
            <v>0</v>
          </cell>
        </row>
        <row r="4139">
          <cell r="V4139" t="str">
            <v>280.40.28.806-6000.11</v>
          </cell>
          <cell r="W4139" t="str">
            <v>Professional Services County Admin Fee</v>
          </cell>
          <cell r="X4139">
            <v>0</v>
          </cell>
          <cell r="Y4139">
            <v>0</v>
          </cell>
          <cell r="Z4139">
            <v>0</v>
          </cell>
          <cell r="AA4139">
            <v>0</v>
          </cell>
          <cell r="AB4139">
            <v>133</v>
          </cell>
          <cell r="AC4139">
            <v>133</v>
          </cell>
          <cell r="AD4139" t="str">
            <v>∆</v>
          </cell>
          <cell r="AE4139">
            <v>0</v>
          </cell>
        </row>
        <row r="4140">
          <cell r="V4140" t="str">
            <v>280.40.28.806-6100.01</v>
          </cell>
          <cell r="W4140" t="str">
            <v>Utilities Electric</v>
          </cell>
          <cell r="X4140">
            <v>0</v>
          </cell>
          <cell r="Y4140">
            <v>0</v>
          </cell>
          <cell r="Z4140">
            <v>0</v>
          </cell>
          <cell r="AA4140">
            <v>0</v>
          </cell>
          <cell r="AB4140">
            <v>150</v>
          </cell>
          <cell r="AC4140">
            <v>150</v>
          </cell>
          <cell r="AD4140" t="str">
            <v>∆</v>
          </cell>
          <cell r="AE4140">
            <v>0</v>
          </cell>
        </row>
        <row r="4141">
          <cell r="V4141" t="str">
            <v>280.40.28.806-6100.04</v>
          </cell>
          <cell r="W4141" t="str">
            <v>Utilities Water</v>
          </cell>
          <cell r="X4141">
            <v>0</v>
          </cell>
          <cell r="Y4141">
            <v>0</v>
          </cell>
          <cell r="Z4141">
            <v>0</v>
          </cell>
          <cell r="AA4141">
            <v>0</v>
          </cell>
          <cell r="AB4141">
            <v>1100</v>
          </cell>
          <cell r="AC4141">
            <v>1100</v>
          </cell>
          <cell r="AD4141" t="str">
            <v>∆</v>
          </cell>
          <cell r="AE4141">
            <v>0</v>
          </cell>
        </row>
        <row r="4142">
          <cell r="V4142" t="str">
            <v>280.40.28.806-6400.03</v>
          </cell>
          <cell r="W4142" t="str">
            <v>Repairs &amp; Maintenance Major Repair &amp; Contingency</v>
          </cell>
          <cell r="X4142">
            <v>0</v>
          </cell>
          <cell r="Y4142">
            <v>0</v>
          </cell>
          <cell r="Z4142">
            <v>0</v>
          </cell>
          <cell r="AA4142">
            <v>0</v>
          </cell>
          <cell r="AB4142">
            <v>3000</v>
          </cell>
          <cell r="AC4142">
            <v>3000</v>
          </cell>
          <cell r="AD4142" t="str">
            <v>∆</v>
          </cell>
          <cell r="AE4142">
            <v>0</v>
          </cell>
        </row>
        <row r="4143">
          <cell r="V4143" t="str">
            <v>280.40.28.806-6600.05</v>
          </cell>
          <cell r="W4143" t="str">
            <v>Administrative Expenses Public/Legal Advertisement</v>
          </cell>
          <cell r="X4143">
            <v>0</v>
          </cell>
          <cell r="Y4143">
            <v>0</v>
          </cell>
          <cell r="Z4143">
            <v>0</v>
          </cell>
          <cell r="AA4143">
            <v>0</v>
          </cell>
          <cell r="AB4143">
            <v>53</v>
          </cell>
          <cell r="AC4143">
            <v>53</v>
          </cell>
          <cell r="AD4143" t="str">
            <v>∆</v>
          </cell>
          <cell r="AE4143">
            <v>0</v>
          </cell>
        </row>
        <row r="4144">
          <cell r="V4144" t="str">
            <v>280.40.28.806-6600.25</v>
          </cell>
          <cell r="W4144" t="str">
            <v>Administrative Expenses Support Services-Indirect Labor</v>
          </cell>
          <cell r="X4144">
            <v>0</v>
          </cell>
          <cell r="Y4144">
            <v>0</v>
          </cell>
          <cell r="Z4144">
            <v>0</v>
          </cell>
          <cell r="AA4144">
            <v>0</v>
          </cell>
          <cell r="AB4144">
            <v>4720</v>
          </cell>
          <cell r="AC4144">
            <v>4720</v>
          </cell>
          <cell r="AD4144" t="str">
            <v>∆</v>
          </cell>
          <cell r="AE4144">
            <v>0</v>
          </cell>
        </row>
        <row r="4145">
          <cell r="V4145" t="str">
            <v>280.40.28.806-6000.10</v>
          </cell>
          <cell r="W4145" t="str">
            <v>Professional Services Consultant</v>
          </cell>
          <cell r="X4145">
            <v>0</v>
          </cell>
          <cell r="Y4145">
            <v>0</v>
          </cell>
          <cell r="Z4145">
            <v>0</v>
          </cell>
          <cell r="AA4145">
            <v>0</v>
          </cell>
          <cell r="AB4145">
            <v>1167</v>
          </cell>
          <cell r="AC4145">
            <v>1167</v>
          </cell>
          <cell r="AD4145" t="str">
            <v>∆</v>
          </cell>
          <cell r="AE4145">
            <v>0</v>
          </cell>
        </row>
        <row r="4146">
          <cell r="V4146" t="str">
            <v>280.40.28.806-6240.05</v>
          </cell>
          <cell r="W4146" t="str">
            <v>Supplies-Parks Landscape Maintenance</v>
          </cell>
          <cell r="X4146">
            <v>0</v>
          </cell>
          <cell r="Y4146">
            <v>0</v>
          </cell>
          <cell r="Z4146">
            <v>0</v>
          </cell>
          <cell r="AA4146">
            <v>0</v>
          </cell>
          <cell r="AB4146">
            <v>750</v>
          </cell>
          <cell r="AC4146">
            <v>750</v>
          </cell>
          <cell r="AD4146" t="str">
            <v>∆</v>
          </cell>
          <cell r="AE4146">
            <v>0</v>
          </cell>
        </row>
        <row r="4147">
          <cell r="W4147" t="str">
            <v>TOTAL : OPERATIONS</v>
          </cell>
          <cell r="X4147">
            <v>0</v>
          </cell>
          <cell r="Y4147">
            <v>0</v>
          </cell>
          <cell r="Z4147">
            <v>0</v>
          </cell>
          <cell r="AA4147">
            <v>0</v>
          </cell>
          <cell r="AB4147">
            <v>26073</v>
          </cell>
          <cell r="AC4147">
            <v>26073</v>
          </cell>
          <cell r="AD4147" t="str">
            <v>∆</v>
          </cell>
          <cell r="AE4147">
            <v>0</v>
          </cell>
        </row>
        <row r="4148">
          <cell r="AB4148" t="str">
            <v/>
          </cell>
          <cell r="AC4148" t="str">
            <v/>
          </cell>
          <cell r="AD4148" t="str">
            <v>∆</v>
          </cell>
        </row>
        <row r="4149">
          <cell r="V4149" t="str">
            <v>[280] LMD : PUBLIC WORKS : LMD/CFD</v>
          </cell>
        </row>
        <row r="4150">
          <cell r="V4150" t="str">
            <v>WOODWARD PARK LMD 00-3 : CHARGES FOR SERVICES</v>
          </cell>
          <cell r="AB4150" t="str">
            <v/>
          </cell>
          <cell r="AC4150" t="str">
            <v/>
          </cell>
          <cell r="AD4150" t="str">
            <v>∆</v>
          </cell>
        </row>
        <row r="4151">
          <cell r="V4151" t="str">
            <v>280.40.28.807-4560.02</v>
          </cell>
          <cell r="W4151" t="str">
            <v>Charges for Services-Parks LMD</v>
          </cell>
          <cell r="X4151">
            <v>0</v>
          </cell>
          <cell r="Y4151">
            <v>0</v>
          </cell>
          <cell r="Z4151">
            <v>0</v>
          </cell>
          <cell r="AA4151">
            <v>0</v>
          </cell>
          <cell r="AB4151">
            <v>9782</v>
          </cell>
          <cell r="AC4151">
            <v>9782</v>
          </cell>
          <cell r="AD4151" t="str">
            <v>∆</v>
          </cell>
          <cell r="AE4151">
            <v>0</v>
          </cell>
        </row>
        <row r="4152">
          <cell r="W4152" t="str">
            <v>TOTAL : CHARGES FOR SERVICES</v>
          </cell>
          <cell r="X4152">
            <v>0</v>
          </cell>
          <cell r="Y4152">
            <v>0</v>
          </cell>
          <cell r="Z4152">
            <v>0</v>
          </cell>
          <cell r="AA4152">
            <v>0</v>
          </cell>
          <cell r="AB4152">
            <v>9782</v>
          </cell>
          <cell r="AC4152">
            <v>9782</v>
          </cell>
          <cell r="AD4152" t="str">
            <v>∆</v>
          </cell>
          <cell r="AE4152">
            <v>0</v>
          </cell>
        </row>
        <row r="4154">
          <cell r="V4154" t="str">
            <v>[280] LMD : PUBLIC WORKS : LMD/CFD</v>
          </cell>
        </row>
        <row r="4155">
          <cell r="V4155" t="str">
            <v>WOODWARD PARK LMD 00-3 : OPERATIONS</v>
          </cell>
          <cell r="AB4155" t="str">
            <v/>
          </cell>
          <cell r="AC4155" t="str">
            <v/>
          </cell>
          <cell r="AD4155" t="str">
            <v>∆</v>
          </cell>
        </row>
        <row r="4156">
          <cell r="V4156" t="str">
            <v>280.40.28.807-6600.27</v>
          </cell>
          <cell r="W4156" t="str">
            <v>Administrative Expenses Support Services-Direct Labor</v>
          </cell>
          <cell r="X4156">
            <v>0</v>
          </cell>
          <cell r="Y4156">
            <v>0</v>
          </cell>
          <cell r="Z4156">
            <v>0</v>
          </cell>
          <cell r="AA4156">
            <v>0</v>
          </cell>
          <cell r="AB4156">
            <v>1200</v>
          </cell>
          <cell r="AC4156">
            <v>1200</v>
          </cell>
          <cell r="AD4156" t="str">
            <v>∆</v>
          </cell>
          <cell r="AE4156">
            <v>0</v>
          </cell>
        </row>
        <row r="4157">
          <cell r="V4157" t="str">
            <v>280.40.28.807-6000.11</v>
          </cell>
          <cell r="W4157" t="str">
            <v>Professional Services County Admin Fee</v>
          </cell>
          <cell r="X4157">
            <v>0</v>
          </cell>
          <cell r="Y4157">
            <v>0</v>
          </cell>
          <cell r="Z4157">
            <v>0</v>
          </cell>
          <cell r="AA4157">
            <v>0</v>
          </cell>
          <cell r="AB4157">
            <v>127</v>
          </cell>
          <cell r="AC4157">
            <v>127</v>
          </cell>
          <cell r="AD4157" t="str">
            <v>∆</v>
          </cell>
          <cell r="AE4157">
            <v>0</v>
          </cell>
        </row>
        <row r="4158">
          <cell r="V4158" t="str">
            <v>280.40.28.807-6100.01</v>
          </cell>
          <cell r="W4158" t="str">
            <v>Utilities Electric</v>
          </cell>
          <cell r="X4158">
            <v>0</v>
          </cell>
          <cell r="Y4158">
            <v>0</v>
          </cell>
          <cell r="Z4158">
            <v>0</v>
          </cell>
          <cell r="AA4158">
            <v>0</v>
          </cell>
          <cell r="AB4158">
            <v>135</v>
          </cell>
          <cell r="AC4158">
            <v>135</v>
          </cell>
          <cell r="AD4158" t="str">
            <v>∆</v>
          </cell>
          <cell r="AE4158">
            <v>0</v>
          </cell>
        </row>
        <row r="4159">
          <cell r="V4159" t="str">
            <v>280.40.28.807-6100.04</v>
          </cell>
          <cell r="W4159" t="str">
            <v>Utilities Water</v>
          </cell>
          <cell r="X4159">
            <v>0</v>
          </cell>
          <cell r="Y4159">
            <v>0</v>
          </cell>
          <cell r="Z4159">
            <v>0</v>
          </cell>
          <cell r="AA4159">
            <v>0</v>
          </cell>
          <cell r="AB4159">
            <v>900</v>
          </cell>
          <cell r="AC4159">
            <v>900</v>
          </cell>
          <cell r="AD4159" t="str">
            <v>∆</v>
          </cell>
          <cell r="AE4159">
            <v>0</v>
          </cell>
        </row>
        <row r="4160">
          <cell r="V4160" t="str">
            <v>280.40.28.807-6400.03</v>
          </cell>
          <cell r="W4160" t="str">
            <v>Repairs &amp; Maintenance Major Repair &amp; Contingency</v>
          </cell>
          <cell r="X4160">
            <v>0</v>
          </cell>
          <cell r="Y4160">
            <v>0</v>
          </cell>
          <cell r="Z4160">
            <v>0</v>
          </cell>
          <cell r="AA4160">
            <v>0</v>
          </cell>
          <cell r="AB4160">
            <v>500</v>
          </cell>
          <cell r="AC4160">
            <v>500</v>
          </cell>
          <cell r="AD4160" t="str">
            <v>∆</v>
          </cell>
          <cell r="AE4160">
            <v>0</v>
          </cell>
        </row>
        <row r="4161">
          <cell r="V4161" t="str">
            <v>280.40.28.807-6600.05</v>
          </cell>
          <cell r="W4161" t="str">
            <v>Administrative Expenses Public/Legal Advertisement</v>
          </cell>
          <cell r="X4161">
            <v>0</v>
          </cell>
          <cell r="Y4161">
            <v>0</v>
          </cell>
          <cell r="Z4161">
            <v>0</v>
          </cell>
          <cell r="AA4161">
            <v>0</v>
          </cell>
          <cell r="AB4161">
            <v>53</v>
          </cell>
          <cell r="AC4161">
            <v>53</v>
          </cell>
          <cell r="AD4161" t="str">
            <v>∆</v>
          </cell>
          <cell r="AE4161">
            <v>0</v>
          </cell>
        </row>
        <row r="4162">
          <cell r="V4162" t="str">
            <v>280.40.28.807-6600.25</v>
          </cell>
          <cell r="W4162" t="str">
            <v>Administrative Expenses Support Services-Indirect Labor</v>
          </cell>
          <cell r="X4162">
            <v>0</v>
          </cell>
          <cell r="Y4162">
            <v>0</v>
          </cell>
          <cell r="Z4162">
            <v>0</v>
          </cell>
          <cell r="AA4162">
            <v>0</v>
          </cell>
          <cell r="AB4162">
            <v>4720</v>
          </cell>
          <cell r="AC4162">
            <v>4720</v>
          </cell>
          <cell r="AD4162" t="str">
            <v>∆</v>
          </cell>
          <cell r="AE4162">
            <v>0</v>
          </cell>
        </row>
        <row r="4163">
          <cell r="V4163" t="str">
            <v>280.40.28.807-6000.10</v>
          </cell>
          <cell r="W4163" t="str">
            <v>Professional Services Consultant</v>
          </cell>
          <cell r="X4163">
            <v>0</v>
          </cell>
          <cell r="Y4163">
            <v>0</v>
          </cell>
          <cell r="Z4163">
            <v>0</v>
          </cell>
          <cell r="AA4163">
            <v>0</v>
          </cell>
          <cell r="AB4163">
            <v>1697</v>
          </cell>
          <cell r="AC4163">
            <v>1697</v>
          </cell>
          <cell r="AD4163" t="str">
            <v>∆</v>
          </cell>
          <cell r="AE4163">
            <v>0</v>
          </cell>
        </row>
        <row r="4164">
          <cell r="V4164" t="str">
            <v>280.40.28.807-6240.05</v>
          </cell>
          <cell r="W4164" t="str">
            <v>Supplies-Parks Landscape Maintenance</v>
          </cell>
          <cell r="X4164">
            <v>0</v>
          </cell>
          <cell r="Y4164">
            <v>0</v>
          </cell>
          <cell r="Z4164">
            <v>0</v>
          </cell>
          <cell r="AA4164">
            <v>0</v>
          </cell>
          <cell r="AB4164">
            <v>450</v>
          </cell>
          <cell r="AC4164">
            <v>450</v>
          </cell>
          <cell r="AD4164" t="str">
            <v>∆</v>
          </cell>
          <cell r="AE4164">
            <v>0</v>
          </cell>
        </row>
        <row r="4165">
          <cell r="W4165" t="str">
            <v>TOTAL : OPERATIONS</v>
          </cell>
          <cell r="X4165">
            <v>0</v>
          </cell>
          <cell r="Y4165">
            <v>0</v>
          </cell>
          <cell r="Z4165">
            <v>0</v>
          </cell>
          <cell r="AA4165">
            <v>0</v>
          </cell>
          <cell r="AB4165">
            <v>9782</v>
          </cell>
          <cell r="AC4165">
            <v>9782</v>
          </cell>
          <cell r="AD4165" t="str">
            <v>∆</v>
          </cell>
          <cell r="AE4165">
            <v>0</v>
          </cell>
        </row>
        <row r="4167">
          <cell r="V4167" t="str">
            <v>[280] LMD : PUBLIC WORKS : LMD/CFD</v>
          </cell>
        </row>
        <row r="4168">
          <cell r="V4168" t="str">
            <v>BIANCHI RANCH 1 &amp; 2 LMD 00-4 : CHARGES FOR SERVICES</v>
          </cell>
          <cell r="AB4168" t="str">
            <v/>
          </cell>
          <cell r="AC4168" t="str">
            <v/>
          </cell>
          <cell r="AD4168" t="str">
            <v>∆</v>
          </cell>
        </row>
        <row r="4169">
          <cell r="V4169" t="str">
            <v>280.40.28.808-4560.02</v>
          </cell>
          <cell r="W4169" t="str">
            <v>Charges for Services-Parks LMD</v>
          </cell>
          <cell r="X4169">
            <v>0</v>
          </cell>
          <cell r="Y4169">
            <v>0</v>
          </cell>
          <cell r="Z4169">
            <v>0</v>
          </cell>
          <cell r="AA4169">
            <v>0</v>
          </cell>
          <cell r="AB4169">
            <v>24689</v>
          </cell>
          <cell r="AC4169">
            <v>24689</v>
          </cell>
          <cell r="AD4169" t="str">
            <v>∆</v>
          </cell>
          <cell r="AE4169">
            <v>0</v>
          </cell>
        </row>
        <row r="4170">
          <cell r="W4170" t="str">
            <v>TOTAL : CHARGES FOR SERVICES</v>
          </cell>
          <cell r="X4170">
            <v>0</v>
          </cell>
          <cell r="Y4170">
            <v>0</v>
          </cell>
          <cell r="Z4170">
            <v>0</v>
          </cell>
          <cell r="AA4170">
            <v>0</v>
          </cell>
          <cell r="AB4170">
            <v>24689</v>
          </cell>
          <cell r="AC4170">
            <v>24689</v>
          </cell>
          <cell r="AD4170" t="str">
            <v>∆</v>
          </cell>
          <cell r="AE4170">
            <v>0</v>
          </cell>
        </row>
        <row r="4172">
          <cell r="V4172" t="str">
            <v>[280] LMD : PUBLIC WORKS : LMD/CFD</v>
          </cell>
        </row>
        <row r="4173">
          <cell r="V4173" t="str">
            <v>BIANCHI RANCH 1 &amp; 2 LMD 00-4 : OPERATIONS</v>
          </cell>
          <cell r="AB4173" t="str">
            <v/>
          </cell>
          <cell r="AC4173" t="str">
            <v/>
          </cell>
          <cell r="AD4173" t="str">
            <v>∆</v>
          </cell>
        </row>
        <row r="4174">
          <cell r="V4174" t="str">
            <v>280.40.28.808-6600.27</v>
          </cell>
          <cell r="W4174" t="str">
            <v>Administrative Expenses Support Services-Direct Labor</v>
          </cell>
          <cell r="X4174">
            <v>0</v>
          </cell>
          <cell r="Y4174">
            <v>0</v>
          </cell>
          <cell r="Z4174">
            <v>0</v>
          </cell>
          <cell r="AA4174">
            <v>0</v>
          </cell>
          <cell r="AB4174">
            <v>19000</v>
          </cell>
          <cell r="AC4174">
            <v>19000</v>
          </cell>
          <cell r="AD4174" t="str">
            <v>∆</v>
          </cell>
          <cell r="AE4174">
            <v>0</v>
          </cell>
        </row>
        <row r="4175">
          <cell r="V4175" t="str">
            <v>280.40.28.808-6000.11</v>
          </cell>
          <cell r="W4175" t="str">
            <v>Professional Services County Admin Fee</v>
          </cell>
          <cell r="X4175">
            <v>0</v>
          </cell>
          <cell r="Y4175">
            <v>0</v>
          </cell>
          <cell r="Z4175">
            <v>0</v>
          </cell>
          <cell r="AA4175">
            <v>0</v>
          </cell>
          <cell r="AB4175">
            <v>504</v>
          </cell>
          <cell r="AC4175">
            <v>504</v>
          </cell>
          <cell r="AD4175" t="str">
            <v>∆</v>
          </cell>
          <cell r="AE4175">
            <v>0</v>
          </cell>
        </row>
        <row r="4176">
          <cell r="V4176" t="str">
            <v>280.40.28.808-6100.01</v>
          </cell>
          <cell r="W4176" t="str">
            <v>Utilities Electric</v>
          </cell>
          <cell r="X4176">
            <v>0</v>
          </cell>
          <cell r="Y4176">
            <v>0</v>
          </cell>
          <cell r="Z4176">
            <v>0</v>
          </cell>
          <cell r="AA4176">
            <v>0</v>
          </cell>
          <cell r="AB4176">
            <v>150</v>
          </cell>
          <cell r="AC4176">
            <v>150</v>
          </cell>
          <cell r="AD4176" t="str">
            <v>∆</v>
          </cell>
          <cell r="AE4176">
            <v>0</v>
          </cell>
        </row>
        <row r="4177">
          <cell r="V4177" t="str">
            <v>280.40.28.808-6100.04</v>
          </cell>
          <cell r="W4177" t="str">
            <v>Utilities Water</v>
          </cell>
          <cell r="X4177">
            <v>0</v>
          </cell>
          <cell r="Y4177">
            <v>0</v>
          </cell>
          <cell r="Z4177">
            <v>0</v>
          </cell>
          <cell r="AA4177">
            <v>0</v>
          </cell>
          <cell r="AB4177">
            <v>3500</v>
          </cell>
          <cell r="AC4177">
            <v>3500</v>
          </cell>
          <cell r="AD4177" t="str">
            <v>∆</v>
          </cell>
          <cell r="AE4177">
            <v>0</v>
          </cell>
        </row>
        <row r="4178">
          <cell r="V4178" t="str">
            <v>280.40.28.808-6600.05</v>
          </cell>
          <cell r="W4178" t="str">
            <v>Administrative Expenses Public/Legal Advertisement</v>
          </cell>
          <cell r="X4178">
            <v>0</v>
          </cell>
          <cell r="Y4178">
            <v>0</v>
          </cell>
          <cell r="Z4178">
            <v>0</v>
          </cell>
          <cell r="AA4178">
            <v>0</v>
          </cell>
          <cell r="AB4178">
            <v>42</v>
          </cell>
          <cell r="AC4178">
            <v>42</v>
          </cell>
          <cell r="AD4178" t="str">
            <v>∆</v>
          </cell>
          <cell r="AE4178">
            <v>0</v>
          </cell>
        </row>
        <row r="4179">
          <cell r="V4179" t="str">
            <v>280.40.28.808-6600.25</v>
          </cell>
          <cell r="W4179" t="str">
            <v>Administrative Expenses Support Services-Indirect Labor</v>
          </cell>
          <cell r="X4179">
            <v>0</v>
          </cell>
          <cell r="Y4179">
            <v>0</v>
          </cell>
          <cell r="Z4179">
            <v>0</v>
          </cell>
          <cell r="AA4179">
            <v>0</v>
          </cell>
          <cell r="AB4179">
            <v>4720</v>
          </cell>
          <cell r="AC4179">
            <v>4720</v>
          </cell>
          <cell r="AD4179" t="str">
            <v>∆</v>
          </cell>
          <cell r="AE4179">
            <v>0</v>
          </cell>
        </row>
        <row r="4180">
          <cell r="V4180" t="str">
            <v>280.40.28.808-6000.10</v>
          </cell>
          <cell r="W4180" t="str">
            <v>Professional Services Consultant</v>
          </cell>
          <cell r="X4180">
            <v>0</v>
          </cell>
          <cell r="Y4180">
            <v>0</v>
          </cell>
          <cell r="Z4180">
            <v>0</v>
          </cell>
          <cell r="AA4180">
            <v>0</v>
          </cell>
          <cell r="AB4180">
            <v>1273</v>
          </cell>
          <cell r="AC4180">
            <v>1273</v>
          </cell>
          <cell r="AD4180" t="str">
            <v>∆</v>
          </cell>
          <cell r="AE4180">
            <v>0</v>
          </cell>
        </row>
        <row r="4181">
          <cell r="V4181" t="str">
            <v>280.40.28.808-6240.05</v>
          </cell>
          <cell r="W4181" t="str">
            <v>Supplies-Parks Landscape Maintenance</v>
          </cell>
          <cell r="X4181">
            <v>0</v>
          </cell>
          <cell r="Y4181">
            <v>0</v>
          </cell>
          <cell r="Z4181">
            <v>0</v>
          </cell>
          <cell r="AA4181">
            <v>0</v>
          </cell>
          <cell r="AB4181">
            <v>3500</v>
          </cell>
          <cell r="AC4181">
            <v>3500</v>
          </cell>
          <cell r="AD4181" t="str">
            <v>∆</v>
          </cell>
          <cell r="AE4181">
            <v>0</v>
          </cell>
        </row>
        <row r="4182">
          <cell r="V4182" t="str">
            <v>280.40.28.808-6400.03</v>
          </cell>
          <cell r="W4182" t="str">
            <v>Repairs &amp; Maintenance Major Repair &amp; Contingency</v>
          </cell>
          <cell r="X4182">
            <v>0</v>
          </cell>
          <cell r="Y4182">
            <v>0</v>
          </cell>
          <cell r="Z4182">
            <v>0</v>
          </cell>
          <cell r="AA4182">
            <v>0</v>
          </cell>
          <cell r="AB4182">
            <v>2000</v>
          </cell>
          <cell r="AC4182">
            <v>2000</v>
          </cell>
          <cell r="AD4182" t="str">
            <v>∆</v>
          </cell>
          <cell r="AE4182">
            <v>0</v>
          </cell>
        </row>
        <row r="4183">
          <cell r="W4183" t="str">
            <v>TOTAL : OPERATIONS</v>
          </cell>
          <cell r="X4183">
            <v>0</v>
          </cell>
          <cell r="Y4183">
            <v>0</v>
          </cell>
          <cell r="Z4183">
            <v>0</v>
          </cell>
          <cell r="AA4183">
            <v>0</v>
          </cell>
          <cell r="AB4183">
            <v>34689</v>
          </cell>
          <cell r="AC4183">
            <v>34689</v>
          </cell>
          <cell r="AD4183" t="str">
            <v>∆</v>
          </cell>
          <cell r="AE4183">
            <v>0</v>
          </cell>
        </row>
        <row r="4185">
          <cell r="V4185" t="str">
            <v>[280] LMD : PUBLIC WORKS : LMD/CFD</v>
          </cell>
        </row>
        <row r="4186">
          <cell r="V4186" t="str">
            <v>SIERRA CREEK LMD 00-5 : CHARGES FOR SERVICES</v>
          </cell>
          <cell r="AB4186" t="str">
            <v/>
          </cell>
          <cell r="AC4186" t="str">
            <v/>
          </cell>
          <cell r="AD4186" t="str">
            <v>∆</v>
          </cell>
        </row>
        <row r="4187">
          <cell r="V4187" t="str">
            <v>280.40.28.809-4560.02</v>
          </cell>
          <cell r="W4187" t="str">
            <v>Charges for Services-Parks LMD</v>
          </cell>
          <cell r="X4187">
            <v>0</v>
          </cell>
          <cell r="Y4187">
            <v>0</v>
          </cell>
          <cell r="Z4187">
            <v>0</v>
          </cell>
          <cell r="AA4187">
            <v>0</v>
          </cell>
          <cell r="AB4187">
            <v>57626</v>
          </cell>
          <cell r="AC4187">
            <v>57626</v>
          </cell>
          <cell r="AD4187" t="str">
            <v>∆</v>
          </cell>
          <cell r="AE4187">
            <v>0</v>
          </cell>
        </row>
        <row r="4188">
          <cell r="W4188" t="str">
            <v>TOTAL : CHARGES FOR SERVICES</v>
          </cell>
          <cell r="X4188">
            <v>0</v>
          </cell>
          <cell r="Y4188">
            <v>0</v>
          </cell>
          <cell r="Z4188">
            <v>0</v>
          </cell>
          <cell r="AA4188">
            <v>0</v>
          </cell>
          <cell r="AB4188">
            <v>57626</v>
          </cell>
          <cell r="AC4188">
            <v>57626</v>
          </cell>
          <cell r="AD4188" t="str">
            <v>∆</v>
          </cell>
          <cell r="AE4188">
            <v>0</v>
          </cell>
        </row>
        <row r="4190">
          <cell r="V4190" t="str">
            <v>[280] LMD : PUBLIC WORKS : LMD/CFD</v>
          </cell>
        </row>
        <row r="4191">
          <cell r="V4191" t="str">
            <v>SIERRA CREEK LMD 00-5 : OPERATIONS</v>
          </cell>
          <cell r="AB4191" t="str">
            <v/>
          </cell>
          <cell r="AC4191" t="str">
            <v/>
          </cell>
          <cell r="AD4191" t="str">
            <v>∆</v>
          </cell>
        </row>
        <row r="4192">
          <cell r="V4192" t="str">
            <v>280.40.28.809-6600.27</v>
          </cell>
          <cell r="W4192" t="str">
            <v>Administrative Expenses Support Services-Direct Labor</v>
          </cell>
          <cell r="X4192">
            <v>0</v>
          </cell>
          <cell r="Y4192">
            <v>0</v>
          </cell>
          <cell r="Z4192">
            <v>0</v>
          </cell>
          <cell r="AA4192">
            <v>0</v>
          </cell>
          <cell r="AB4192">
            <v>24000</v>
          </cell>
          <cell r="AC4192">
            <v>24000</v>
          </cell>
          <cell r="AD4192" t="str">
            <v>∆</v>
          </cell>
          <cell r="AE4192">
            <v>0</v>
          </cell>
        </row>
        <row r="4193">
          <cell r="V4193" t="str">
            <v>280.40.28.809-6000.11</v>
          </cell>
          <cell r="W4193" t="str">
            <v>Professional Services County Admin Fee</v>
          </cell>
          <cell r="X4193">
            <v>0</v>
          </cell>
          <cell r="Y4193">
            <v>0</v>
          </cell>
          <cell r="Z4193">
            <v>0</v>
          </cell>
          <cell r="AA4193">
            <v>0</v>
          </cell>
          <cell r="AB4193">
            <v>271</v>
          </cell>
          <cell r="AC4193">
            <v>271</v>
          </cell>
          <cell r="AD4193" t="str">
            <v>∆</v>
          </cell>
          <cell r="AE4193">
            <v>0</v>
          </cell>
        </row>
        <row r="4194">
          <cell r="V4194" t="str">
            <v>280.40.28.809-6100.01</v>
          </cell>
          <cell r="W4194" t="str">
            <v>Utilities Electric</v>
          </cell>
          <cell r="X4194">
            <v>0</v>
          </cell>
          <cell r="Y4194">
            <v>0</v>
          </cell>
          <cell r="Z4194">
            <v>0</v>
          </cell>
          <cell r="AA4194">
            <v>0</v>
          </cell>
          <cell r="AB4194">
            <v>1700</v>
          </cell>
          <cell r="AC4194">
            <v>2000</v>
          </cell>
          <cell r="AD4194" t="str">
            <v>∆</v>
          </cell>
          <cell r="AE4194">
            <v>300</v>
          </cell>
        </row>
        <row r="4195">
          <cell r="V4195" t="str">
            <v>280.40.28.809-6100.04</v>
          </cell>
          <cell r="W4195" t="str">
            <v>Utilities Water</v>
          </cell>
          <cell r="X4195">
            <v>0</v>
          </cell>
          <cell r="Y4195">
            <v>0</v>
          </cell>
          <cell r="Z4195">
            <v>0</v>
          </cell>
          <cell r="AA4195">
            <v>0</v>
          </cell>
          <cell r="AB4195">
            <v>18500</v>
          </cell>
          <cell r="AC4195">
            <v>18500</v>
          </cell>
          <cell r="AD4195" t="str">
            <v>∆</v>
          </cell>
          <cell r="AE4195">
            <v>0</v>
          </cell>
        </row>
        <row r="4196">
          <cell r="V4196" t="str">
            <v>280.40.28.809-6400.03</v>
          </cell>
          <cell r="W4196" t="str">
            <v>Repairs &amp; Maintenance Major Repair &amp; Contingency</v>
          </cell>
          <cell r="X4196">
            <v>0</v>
          </cell>
          <cell r="Y4196">
            <v>0</v>
          </cell>
          <cell r="Z4196">
            <v>0</v>
          </cell>
          <cell r="AA4196">
            <v>0</v>
          </cell>
          <cell r="AB4196">
            <v>3500</v>
          </cell>
          <cell r="AC4196">
            <v>3500</v>
          </cell>
          <cell r="AD4196" t="str">
            <v>∆</v>
          </cell>
          <cell r="AE4196">
            <v>0</v>
          </cell>
        </row>
        <row r="4197">
          <cell r="V4197" t="str">
            <v>280.40.28.809-6600.05</v>
          </cell>
          <cell r="W4197" t="str">
            <v>Administrative Expenses Public/Legal Advertisement</v>
          </cell>
          <cell r="X4197">
            <v>0</v>
          </cell>
          <cell r="Y4197">
            <v>0</v>
          </cell>
          <cell r="Z4197">
            <v>0</v>
          </cell>
          <cell r="AA4197">
            <v>0</v>
          </cell>
          <cell r="AB4197">
            <v>53</v>
          </cell>
          <cell r="AC4197">
            <v>53</v>
          </cell>
          <cell r="AD4197" t="str">
            <v>∆</v>
          </cell>
          <cell r="AE4197">
            <v>0</v>
          </cell>
        </row>
        <row r="4198">
          <cell r="V4198" t="str">
            <v>280.40.28.809-6600.25</v>
          </cell>
          <cell r="W4198" t="str">
            <v>Administrative Expenses Support Services-Indirect Labor</v>
          </cell>
          <cell r="X4198">
            <v>0</v>
          </cell>
          <cell r="Y4198">
            <v>0</v>
          </cell>
          <cell r="Z4198">
            <v>0</v>
          </cell>
          <cell r="AA4198">
            <v>0</v>
          </cell>
          <cell r="AB4198">
            <v>4720</v>
          </cell>
          <cell r="AC4198">
            <v>4720</v>
          </cell>
          <cell r="AD4198" t="str">
            <v>∆</v>
          </cell>
          <cell r="AE4198">
            <v>0</v>
          </cell>
        </row>
        <row r="4199">
          <cell r="V4199" t="str">
            <v>280.40.28.809-6000.10</v>
          </cell>
          <cell r="W4199" t="str">
            <v>Professional Services Consultant</v>
          </cell>
          <cell r="X4199">
            <v>0</v>
          </cell>
          <cell r="Y4199">
            <v>0</v>
          </cell>
          <cell r="Z4199">
            <v>0</v>
          </cell>
          <cell r="AA4199">
            <v>0</v>
          </cell>
          <cell r="AB4199">
            <v>557</v>
          </cell>
          <cell r="AC4199">
            <v>557</v>
          </cell>
          <cell r="AD4199" t="str">
            <v>∆</v>
          </cell>
          <cell r="AE4199">
            <v>0</v>
          </cell>
        </row>
        <row r="4200">
          <cell r="V4200" t="str">
            <v>280.40.28.809-6240.05</v>
          </cell>
          <cell r="W4200" t="str">
            <v>Supplies-Parks Landscape Maintenance</v>
          </cell>
          <cell r="X4200">
            <v>0</v>
          </cell>
          <cell r="Y4200">
            <v>0</v>
          </cell>
          <cell r="Z4200">
            <v>0</v>
          </cell>
          <cell r="AA4200">
            <v>0</v>
          </cell>
          <cell r="AB4200">
            <v>4325</v>
          </cell>
          <cell r="AC4200">
            <v>4325</v>
          </cell>
          <cell r="AD4200" t="str">
            <v>∆</v>
          </cell>
          <cell r="AE4200">
            <v>0</v>
          </cell>
        </row>
        <row r="4201">
          <cell r="W4201" t="str">
            <v>TOTAL : OPERATIONS</v>
          </cell>
          <cell r="X4201">
            <v>0</v>
          </cell>
          <cell r="Y4201">
            <v>0</v>
          </cell>
          <cell r="Z4201">
            <v>0</v>
          </cell>
          <cell r="AA4201">
            <v>0</v>
          </cell>
          <cell r="AB4201">
            <v>57626</v>
          </cell>
          <cell r="AC4201">
            <v>57926</v>
          </cell>
          <cell r="AD4201" t="str">
            <v>∆</v>
          </cell>
          <cell r="AE4201">
            <v>300</v>
          </cell>
        </row>
        <row r="4203">
          <cell r="V4203" t="str">
            <v>[280] LMD : PUBLIC WORKS : LMD/CFD</v>
          </cell>
        </row>
        <row r="4204">
          <cell r="V4204" t="str">
            <v>DUTRA FARMS SW LMD 00-6 : CHARGES FOR SERVICES</v>
          </cell>
          <cell r="AB4204" t="str">
            <v/>
          </cell>
          <cell r="AC4204" t="str">
            <v/>
          </cell>
          <cell r="AD4204" t="str">
            <v>∆</v>
          </cell>
        </row>
        <row r="4205">
          <cell r="V4205" t="str">
            <v>280.40.28.810-4560.02</v>
          </cell>
          <cell r="W4205" t="str">
            <v>Charges for Services-Parks LMD</v>
          </cell>
          <cell r="X4205">
            <v>0</v>
          </cell>
          <cell r="Y4205">
            <v>0</v>
          </cell>
          <cell r="Z4205">
            <v>0</v>
          </cell>
          <cell r="AA4205">
            <v>0</v>
          </cell>
          <cell r="AB4205">
            <v>21534</v>
          </cell>
          <cell r="AC4205">
            <v>21534</v>
          </cell>
          <cell r="AD4205" t="str">
            <v>∆</v>
          </cell>
          <cell r="AE4205">
            <v>0</v>
          </cell>
        </row>
        <row r="4206">
          <cell r="W4206" t="str">
            <v>TOTAL : CHARGES FOR SERVICES</v>
          </cell>
          <cell r="X4206">
            <v>0</v>
          </cell>
          <cell r="Y4206">
            <v>0</v>
          </cell>
          <cell r="Z4206">
            <v>0</v>
          </cell>
          <cell r="AA4206">
            <v>0</v>
          </cell>
          <cell r="AB4206">
            <v>21534</v>
          </cell>
          <cell r="AC4206">
            <v>21534</v>
          </cell>
          <cell r="AD4206" t="str">
            <v>∆</v>
          </cell>
          <cell r="AE4206">
            <v>0</v>
          </cell>
        </row>
        <row r="4208">
          <cell r="V4208" t="str">
            <v>[280] LMD : PUBLIC WORKS : LMD/CFD</v>
          </cell>
        </row>
        <row r="4209">
          <cell r="V4209" t="str">
            <v>DUTRA FARMS SW LMD 00-6 : OPERATIONS</v>
          </cell>
          <cell r="AB4209" t="str">
            <v/>
          </cell>
          <cell r="AC4209" t="str">
            <v/>
          </cell>
          <cell r="AD4209" t="str">
            <v>∆</v>
          </cell>
        </row>
        <row r="4210">
          <cell r="V4210" t="str">
            <v>280.40.28.810-6600.27</v>
          </cell>
          <cell r="W4210" t="str">
            <v>Administrative Expenses Support Services-Direct Labor</v>
          </cell>
          <cell r="X4210">
            <v>0</v>
          </cell>
          <cell r="Y4210">
            <v>0</v>
          </cell>
          <cell r="Z4210">
            <v>0</v>
          </cell>
          <cell r="AA4210">
            <v>0</v>
          </cell>
          <cell r="AB4210">
            <v>10000</v>
          </cell>
          <cell r="AC4210">
            <v>10000</v>
          </cell>
          <cell r="AD4210" t="str">
            <v>∆</v>
          </cell>
          <cell r="AE4210">
            <v>0</v>
          </cell>
        </row>
        <row r="4211">
          <cell r="V4211" t="str">
            <v>280.40.28.810-6000.11</v>
          </cell>
          <cell r="W4211" t="str">
            <v>Professional Services County Admin Fee</v>
          </cell>
          <cell r="X4211">
            <v>0</v>
          </cell>
          <cell r="Y4211">
            <v>0</v>
          </cell>
          <cell r="Z4211">
            <v>0</v>
          </cell>
          <cell r="AA4211">
            <v>0</v>
          </cell>
          <cell r="AB4211">
            <v>187</v>
          </cell>
          <cell r="AC4211">
            <v>187</v>
          </cell>
          <cell r="AD4211" t="str">
            <v>∆</v>
          </cell>
          <cell r="AE4211">
            <v>0</v>
          </cell>
        </row>
        <row r="4212">
          <cell r="V4212" t="str">
            <v>280.40.28.810-6100.01</v>
          </cell>
          <cell r="W4212" t="str">
            <v>Utilities Electric</v>
          </cell>
          <cell r="X4212">
            <v>0</v>
          </cell>
          <cell r="Y4212">
            <v>0</v>
          </cell>
          <cell r="Z4212">
            <v>0</v>
          </cell>
          <cell r="AA4212">
            <v>0</v>
          </cell>
          <cell r="AB4212">
            <v>300</v>
          </cell>
          <cell r="AC4212">
            <v>1000</v>
          </cell>
          <cell r="AD4212" t="str">
            <v>∆</v>
          </cell>
          <cell r="AE4212">
            <v>700</v>
          </cell>
        </row>
        <row r="4213">
          <cell r="V4213" t="str">
            <v>280.40.28.810-6100.04</v>
          </cell>
          <cell r="W4213" t="str">
            <v>Utilities Water</v>
          </cell>
          <cell r="X4213">
            <v>0</v>
          </cell>
          <cell r="Y4213">
            <v>0</v>
          </cell>
          <cell r="Z4213">
            <v>0</v>
          </cell>
          <cell r="AA4213">
            <v>0</v>
          </cell>
          <cell r="AB4213">
            <v>2600</v>
          </cell>
          <cell r="AC4213">
            <v>2600</v>
          </cell>
          <cell r="AD4213" t="str">
            <v>∆</v>
          </cell>
          <cell r="AE4213">
            <v>0</v>
          </cell>
        </row>
        <row r="4214">
          <cell r="V4214" t="str">
            <v>280.40.28.810-6400.03</v>
          </cell>
          <cell r="W4214" t="str">
            <v>Repairs &amp; Maintenance Major Repair &amp; Contingency</v>
          </cell>
          <cell r="X4214">
            <v>0</v>
          </cell>
          <cell r="Y4214">
            <v>0</v>
          </cell>
          <cell r="Z4214">
            <v>0</v>
          </cell>
          <cell r="AA4214">
            <v>0</v>
          </cell>
          <cell r="AB4214">
            <v>2000</v>
          </cell>
          <cell r="AC4214">
            <v>2000</v>
          </cell>
          <cell r="AD4214" t="str">
            <v>∆</v>
          </cell>
          <cell r="AE4214">
            <v>0</v>
          </cell>
        </row>
        <row r="4215">
          <cell r="V4215" t="str">
            <v>280.40.28.810-6600.05</v>
          </cell>
          <cell r="W4215" t="str">
            <v>Administrative Expenses Public/Legal Advertisement</v>
          </cell>
          <cell r="X4215">
            <v>0</v>
          </cell>
          <cell r="Y4215">
            <v>0</v>
          </cell>
          <cell r="Z4215">
            <v>0</v>
          </cell>
          <cell r="AA4215">
            <v>0</v>
          </cell>
          <cell r="AB4215">
            <v>53</v>
          </cell>
          <cell r="AC4215">
            <v>53</v>
          </cell>
          <cell r="AD4215" t="str">
            <v>∆</v>
          </cell>
          <cell r="AE4215">
            <v>0</v>
          </cell>
        </row>
        <row r="4216">
          <cell r="V4216" t="str">
            <v>280.40.28.810-6600.25</v>
          </cell>
          <cell r="W4216" t="str">
            <v>Administrative Expenses Support Services-Indirect Labor</v>
          </cell>
          <cell r="X4216">
            <v>0</v>
          </cell>
          <cell r="Y4216">
            <v>0</v>
          </cell>
          <cell r="Z4216">
            <v>0</v>
          </cell>
          <cell r="AA4216">
            <v>0</v>
          </cell>
          <cell r="AB4216">
            <v>4720</v>
          </cell>
          <cell r="AC4216">
            <v>4720</v>
          </cell>
          <cell r="AD4216" t="str">
            <v>∆</v>
          </cell>
          <cell r="AE4216">
            <v>0</v>
          </cell>
        </row>
        <row r="4217">
          <cell r="V4217" t="str">
            <v>280.40.28.810-6000.10</v>
          </cell>
          <cell r="W4217" t="str">
            <v>Professional Services Consultant</v>
          </cell>
          <cell r="X4217">
            <v>0</v>
          </cell>
          <cell r="Y4217">
            <v>0</v>
          </cell>
          <cell r="Z4217">
            <v>0</v>
          </cell>
          <cell r="AA4217">
            <v>0</v>
          </cell>
          <cell r="AB4217">
            <v>674</v>
          </cell>
          <cell r="AC4217">
            <v>674</v>
          </cell>
          <cell r="AD4217" t="str">
            <v>∆</v>
          </cell>
          <cell r="AE4217">
            <v>0</v>
          </cell>
        </row>
        <row r="4218">
          <cell r="V4218" t="str">
            <v>280.40.28.810-6240.05</v>
          </cell>
          <cell r="W4218" t="str">
            <v>Supplies-Parks Landscape Maintenance</v>
          </cell>
          <cell r="X4218">
            <v>0</v>
          </cell>
          <cell r="Y4218">
            <v>0</v>
          </cell>
          <cell r="Z4218">
            <v>0</v>
          </cell>
          <cell r="AA4218">
            <v>0</v>
          </cell>
          <cell r="AB4218">
            <v>1000</v>
          </cell>
          <cell r="AC4218">
            <v>1000</v>
          </cell>
          <cell r="AD4218" t="str">
            <v>∆</v>
          </cell>
          <cell r="AE4218">
            <v>0</v>
          </cell>
        </row>
        <row r="4219">
          <cell r="W4219" t="str">
            <v>TOTAL : OPERATIONS</v>
          </cell>
          <cell r="X4219">
            <v>0</v>
          </cell>
          <cell r="Y4219">
            <v>0</v>
          </cell>
          <cell r="Z4219">
            <v>0</v>
          </cell>
          <cell r="AA4219">
            <v>0</v>
          </cell>
          <cell r="AB4219">
            <v>21534</v>
          </cell>
          <cell r="AC4219">
            <v>22234</v>
          </cell>
          <cell r="AD4219" t="str">
            <v>∆</v>
          </cell>
          <cell r="AE4219">
            <v>700</v>
          </cell>
        </row>
        <row r="4221">
          <cell r="V4221" t="str">
            <v>[280] LMD : PUBLIC WORKS : LMD/CFD</v>
          </cell>
        </row>
        <row r="4222">
          <cell r="V4222" t="str">
            <v>SPRING MEADOWS LMD 00-7 : CHARGES FOR SERVICES</v>
          </cell>
          <cell r="AB4222" t="str">
            <v/>
          </cell>
          <cell r="AC4222" t="str">
            <v/>
          </cell>
          <cell r="AD4222" t="str">
            <v>∆</v>
          </cell>
        </row>
        <row r="4223">
          <cell r="V4223" t="str">
            <v>280.40.28.811-4560.02</v>
          </cell>
          <cell r="W4223" t="str">
            <v>Charges for Services-Parks LMD</v>
          </cell>
          <cell r="X4223">
            <v>0</v>
          </cell>
          <cell r="Y4223">
            <v>0</v>
          </cell>
          <cell r="Z4223">
            <v>0</v>
          </cell>
          <cell r="AA4223">
            <v>0</v>
          </cell>
          <cell r="AB4223">
            <v>15828</v>
          </cell>
          <cell r="AC4223">
            <v>15828</v>
          </cell>
          <cell r="AD4223" t="str">
            <v>∆</v>
          </cell>
          <cell r="AE4223">
            <v>0</v>
          </cell>
        </row>
        <row r="4224">
          <cell r="W4224" t="str">
            <v>TOTAL : CHARGES FOR SERVICES</v>
          </cell>
          <cell r="X4224">
            <v>0</v>
          </cell>
          <cell r="Y4224">
            <v>0</v>
          </cell>
          <cell r="Z4224">
            <v>0</v>
          </cell>
          <cell r="AA4224">
            <v>0</v>
          </cell>
          <cell r="AB4224">
            <v>15828</v>
          </cell>
          <cell r="AC4224">
            <v>15828</v>
          </cell>
          <cell r="AD4224" t="str">
            <v>∆</v>
          </cell>
          <cell r="AE4224">
            <v>0</v>
          </cell>
        </row>
        <row r="4226">
          <cell r="V4226" t="str">
            <v>[280] LMD : PUBLIC WORKS : LMD/CFD</v>
          </cell>
        </row>
        <row r="4227">
          <cell r="V4227" t="str">
            <v>SPRING MEADOWS LMD 00-7 : OPERATIONS</v>
          </cell>
          <cell r="AB4227" t="str">
            <v/>
          </cell>
          <cell r="AC4227" t="str">
            <v/>
          </cell>
          <cell r="AD4227" t="str">
            <v>∆</v>
          </cell>
        </row>
        <row r="4228">
          <cell r="V4228" t="str">
            <v>280.40.28.811-6400.03</v>
          </cell>
          <cell r="W4228" t="str">
            <v>Repairs &amp; Maintenance Major Repair &amp; Contingency</v>
          </cell>
          <cell r="X4228">
            <v>0</v>
          </cell>
          <cell r="Y4228">
            <v>0</v>
          </cell>
          <cell r="Z4228">
            <v>0</v>
          </cell>
          <cell r="AA4228">
            <v>0</v>
          </cell>
          <cell r="AB4228">
            <v>0</v>
          </cell>
          <cell r="AC4228">
            <v>0</v>
          </cell>
          <cell r="AD4228" t="str">
            <v>∆</v>
          </cell>
          <cell r="AE4228">
            <v>0</v>
          </cell>
        </row>
        <row r="4229">
          <cell r="V4229" t="str">
            <v>280.40.28.811-6600.27</v>
          </cell>
          <cell r="W4229" t="str">
            <v>Administrative Expenses Support Services-Direct Labor</v>
          </cell>
          <cell r="X4229">
            <v>0</v>
          </cell>
          <cell r="Y4229">
            <v>0</v>
          </cell>
          <cell r="Z4229">
            <v>0</v>
          </cell>
          <cell r="AA4229">
            <v>0</v>
          </cell>
          <cell r="AB4229">
            <v>7000</v>
          </cell>
          <cell r="AC4229">
            <v>7000</v>
          </cell>
          <cell r="AD4229" t="str">
            <v>∆</v>
          </cell>
          <cell r="AE4229">
            <v>0</v>
          </cell>
        </row>
        <row r="4230">
          <cell r="V4230" t="str">
            <v>280.40.28.811-6000.11</v>
          </cell>
          <cell r="W4230" t="str">
            <v>Professional Services County Admin Fee</v>
          </cell>
          <cell r="X4230">
            <v>0</v>
          </cell>
          <cell r="Y4230">
            <v>0</v>
          </cell>
          <cell r="Z4230">
            <v>0</v>
          </cell>
          <cell r="AA4230">
            <v>0</v>
          </cell>
          <cell r="AB4230">
            <v>179</v>
          </cell>
          <cell r="AC4230">
            <v>179</v>
          </cell>
          <cell r="AD4230" t="str">
            <v>∆</v>
          </cell>
          <cell r="AE4230">
            <v>0</v>
          </cell>
        </row>
        <row r="4231">
          <cell r="V4231" t="str">
            <v>280.40.28.811-6100.01</v>
          </cell>
          <cell r="W4231" t="str">
            <v>Utilities Electric</v>
          </cell>
          <cell r="X4231">
            <v>0</v>
          </cell>
          <cell r="Y4231">
            <v>0</v>
          </cell>
          <cell r="Z4231">
            <v>0</v>
          </cell>
          <cell r="AA4231">
            <v>0</v>
          </cell>
          <cell r="AB4231">
            <v>130</v>
          </cell>
          <cell r="AC4231">
            <v>130</v>
          </cell>
          <cell r="AD4231" t="str">
            <v>∆</v>
          </cell>
          <cell r="AE4231">
            <v>0</v>
          </cell>
        </row>
        <row r="4232">
          <cell r="V4232" t="str">
            <v>280.40.28.811-6100.04</v>
          </cell>
          <cell r="W4232" t="str">
            <v>Utilities Water</v>
          </cell>
          <cell r="X4232">
            <v>0</v>
          </cell>
          <cell r="Y4232">
            <v>0</v>
          </cell>
          <cell r="Z4232">
            <v>0</v>
          </cell>
          <cell r="AA4232">
            <v>0</v>
          </cell>
          <cell r="AB4232">
            <v>1650</v>
          </cell>
          <cell r="AC4232">
            <v>1650</v>
          </cell>
          <cell r="AD4232" t="str">
            <v>∆</v>
          </cell>
          <cell r="AE4232">
            <v>0</v>
          </cell>
        </row>
        <row r="4233">
          <cell r="V4233" t="str">
            <v>280.40.28.811-6600.05</v>
          </cell>
          <cell r="W4233" t="str">
            <v>Administrative Expenses Public/Legal Advertisement</v>
          </cell>
          <cell r="X4233">
            <v>0</v>
          </cell>
          <cell r="Y4233">
            <v>0</v>
          </cell>
          <cell r="Z4233">
            <v>0</v>
          </cell>
          <cell r="AA4233">
            <v>0</v>
          </cell>
          <cell r="AB4233">
            <v>53</v>
          </cell>
          <cell r="AC4233">
            <v>53</v>
          </cell>
          <cell r="AD4233" t="str">
            <v>∆</v>
          </cell>
          <cell r="AE4233">
            <v>0</v>
          </cell>
        </row>
        <row r="4234">
          <cell r="V4234" t="str">
            <v>280.40.28.811-6600.25</v>
          </cell>
          <cell r="W4234" t="str">
            <v>Administrative Expenses Support Services-Indirect Labor</v>
          </cell>
          <cell r="X4234">
            <v>0</v>
          </cell>
          <cell r="Y4234">
            <v>0</v>
          </cell>
          <cell r="Z4234">
            <v>0</v>
          </cell>
          <cell r="AA4234">
            <v>0</v>
          </cell>
          <cell r="AB4234">
            <v>4720</v>
          </cell>
          <cell r="AC4234">
            <v>4720</v>
          </cell>
          <cell r="AD4234" t="str">
            <v>∆</v>
          </cell>
          <cell r="AE4234">
            <v>0</v>
          </cell>
        </row>
        <row r="4235">
          <cell r="V4235" t="str">
            <v>280.40.28.811-6000.10</v>
          </cell>
          <cell r="W4235" t="str">
            <v>Professional Services Consultant</v>
          </cell>
          <cell r="X4235">
            <v>0</v>
          </cell>
          <cell r="Y4235">
            <v>0</v>
          </cell>
          <cell r="Z4235">
            <v>0</v>
          </cell>
          <cell r="AA4235">
            <v>0</v>
          </cell>
          <cell r="AB4235">
            <v>796</v>
          </cell>
          <cell r="AC4235">
            <v>796</v>
          </cell>
          <cell r="AD4235" t="str">
            <v>∆</v>
          </cell>
          <cell r="AE4235">
            <v>0</v>
          </cell>
        </row>
        <row r="4236">
          <cell r="V4236" t="str">
            <v>280.40.28.811-6240.05</v>
          </cell>
          <cell r="W4236" t="str">
            <v>Supplies-Parks Landscape Maintenance</v>
          </cell>
          <cell r="X4236">
            <v>0</v>
          </cell>
          <cell r="Y4236">
            <v>0</v>
          </cell>
          <cell r="Z4236">
            <v>0</v>
          </cell>
          <cell r="AA4236">
            <v>0</v>
          </cell>
          <cell r="AB4236">
            <v>1300</v>
          </cell>
          <cell r="AC4236">
            <v>1300</v>
          </cell>
          <cell r="AD4236" t="str">
            <v>∆</v>
          </cell>
          <cell r="AE4236">
            <v>0</v>
          </cell>
        </row>
        <row r="4237">
          <cell r="W4237" t="str">
            <v>TOTAL : OPERATIONS</v>
          </cell>
          <cell r="X4237">
            <v>0</v>
          </cell>
          <cell r="Y4237">
            <v>0</v>
          </cell>
          <cell r="Z4237">
            <v>0</v>
          </cell>
          <cell r="AA4237">
            <v>0</v>
          </cell>
          <cell r="AB4237">
            <v>15828</v>
          </cell>
          <cell r="AC4237">
            <v>15828</v>
          </cell>
          <cell r="AD4237" t="str">
            <v>∆</v>
          </cell>
          <cell r="AE4237">
            <v>0</v>
          </cell>
        </row>
        <row r="4239">
          <cell r="V4239" t="str">
            <v>[280] LMD : PUBLIC WORKS : LMD/CFD</v>
          </cell>
        </row>
        <row r="4240">
          <cell r="V4240" t="str">
            <v>BELLA VISTA/DUTRA SW BAD 00-8 : CHARGES FOR SERVICES</v>
          </cell>
          <cell r="AB4240" t="str">
            <v/>
          </cell>
          <cell r="AC4240" t="str">
            <v/>
          </cell>
          <cell r="AD4240" t="str">
            <v>∆</v>
          </cell>
        </row>
        <row r="4241">
          <cell r="V4241" t="str">
            <v>280.40.28.812-4560.02</v>
          </cell>
          <cell r="W4241" t="str">
            <v>Charges for Services-Parks LMD</v>
          </cell>
          <cell r="X4241">
            <v>0</v>
          </cell>
          <cell r="Y4241">
            <v>0</v>
          </cell>
          <cell r="Z4241">
            <v>0</v>
          </cell>
          <cell r="AA4241">
            <v>0</v>
          </cell>
          <cell r="AB4241">
            <v>16621</v>
          </cell>
          <cell r="AC4241">
            <v>16621</v>
          </cell>
          <cell r="AD4241" t="str">
            <v>∆</v>
          </cell>
          <cell r="AE4241">
            <v>0</v>
          </cell>
        </row>
        <row r="4242">
          <cell r="W4242" t="str">
            <v>TOTAL : CHARGES FOR SERVICES</v>
          </cell>
          <cell r="X4242">
            <v>0</v>
          </cell>
          <cell r="Y4242">
            <v>0</v>
          </cell>
          <cell r="Z4242">
            <v>0</v>
          </cell>
          <cell r="AA4242">
            <v>0</v>
          </cell>
          <cell r="AB4242">
            <v>16621</v>
          </cell>
          <cell r="AC4242">
            <v>16621</v>
          </cell>
          <cell r="AD4242" t="str">
            <v>∆</v>
          </cell>
          <cell r="AE4242">
            <v>0</v>
          </cell>
        </row>
        <row r="4244">
          <cell r="V4244" t="str">
            <v>[280] LMD : PUBLIC WORKS : LMD/CFD</v>
          </cell>
        </row>
        <row r="4245">
          <cell r="V4245" t="str">
            <v>BELLA VISTA/DUTRA SW BAD 00-8 : OPERATIONS</v>
          </cell>
          <cell r="AB4245" t="str">
            <v/>
          </cell>
          <cell r="AC4245" t="str">
            <v/>
          </cell>
          <cell r="AD4245" t="str">
            <v>∆</v>
          </cell>
        </row>
        <row r="4246">
          <cell r="V4246" t="str">
            <v>280.40.28.812-6000.11</v>
          </cell>
          <cell r="W4246" t="str">
            <v>Professional Services County Admin Fee</v>
          </cell>
          <cell r="X4246">
            <v>0</v>
          </cell>
          <cell r="Y4246">
            <v>0</v>
          </cell>
          <cell r="Z4246">
            <v>0</v>
          </cell>
          <cell r="AA4246">
            <v>0</v>
          </cell>
          <cell r="AB4246">
            <v>114</v>
          </cell>
          <cell r="AC4246">
            <v>114</v>
          </cell>
          <cell r="AD4246" t="str">
            <v>∆</v>
          </cell>
          <cell r="AE4246">
            <v>0</v>
          </cell>
        </row>
        <row r="4247">
          <cell r="V4247" t="str">
            <v>280.40.28.812-6100.01</v>
          </cell>
          <cell r="W4247" t="str">
            <v>Utilities Electric</v>
          </cell>
          <cell r="X4247">
            <v>0</v>
          </cell>
          <cell r="Y4247">
            <v>0</v>
          </cell>
          <cell r="Z4247">
            <v>0</v>
          </cell>
          <cell r="AA4247">
            <v>0</v>
          </cell>
          <cell r="AB4247">
            <v>4000</v>
          </cell>
          <cell r="AC4247">
            <v>4000</v>
          </cell>
          <cell r="AD4247" t="str">
            <v>∆</v>
          </cell>
          <cell r="AE4247">
            <v>0</v>
          </cell>
        </row>
        <row r="4248">
          <cell r="V4248" t="str">
            <v>280.40.28.812-6100.04</v>
          </cell>
          <cell r="W4248" t="str">
            <v>Utilities Water</v>
          </cell>
          <cell r="X4248">
            <v>0</v>
          </cell>
          <cell r="Y4248">
            <v>0</v>
          </cell>
          <cell r="Z4248">
            <v>0</v>
          </cell>
          <cell r="AA4248">
            <v>0</v>
          </cell>
          <cell r="AB4248">
            <v>1325</v>
          </cell>
          <cell r="AC4248">
            <v>1325</v>
          </cell>
          <cell r="AD4248" t="str">
            <v>∆</v>
          </cell>
          <cell r="AE4248">
            <v>0</v>
          </cell>
        </row>
        <row r="4249">
          <cell r="V4249" t="str">
            <v>280.40.28.812-6400.03</v>
          </cell>
          <cell r="W4249" t="str">
            <v>Repairs &amp; Maintenance Major Repair &amp; Contingency</v>
          </cell>
          <cell r="X4249">
            <v>0</v>
          </cell>
          <cell r="Y4249">
            <v>0</v>
          </cell>
          <cell r="Z4249">
            <v>0</v>
          </cell>
          <cell r="AA4249">
            <v>0</v>
          </cell>
          <cell r="AB4249">
            <v>200</v>
          </cell>
          <cell r="AC4249">
            <v>200</v>
          </cell>
          <cell r="AD4249" t="str">
            <v>∆</v>
          </cell>
          <cell r="AE4249">
            <v>0</v>
          </cell>
        </row>
        <row r="4250">
          <cell r="V4250" t="str">
            <v>280.40.28.812-6600.05</v>
          </cell>
          <cell r="W4250" t="str">
            <v>Administrative Expenses Public/Legal Advertisement</v>
          </cell>
          <cell r="X4250">
            <v>0</v>
          </cell>
          <cell r="Y4250">
            <v>0</v>
          </cell>
          <cell r="Z4250">
            <v>0</v>
          </cell>
          <cell r="AA4250">
            <v>0</v>
          </cell>
          <cell r="AB4250">
            <v>42</v>
          </cell>
          <cell r="AC4250">
            <v>42</v>
          </cell>
          <cell r="AD4250" t="str">
            <v>∆</v>
          </cell>
          <cell r="AE4250">
            <v>0</v>
          </cell>
        </row>
        <row r="4251">
          <cell r="V4251" t="str">
            <v>280.40.28.812-6600.25</v>
          </cell>
          <cell r="W4251" t="str">
            <v>Administrative Expenses Support Services-Indirect Labor</v>
          </cell>
          <cell r="X4251">
            <v>0</v>
          </cell>
          <cell r="Y4251">
            <v>0</v>
          </cell>
          <cell r="Z4251">
            <v>0</v>
          </cell>
          <cell r="AA4251">
            <v>0</v>
          </cell>
          <cell r="AB4251">
            <v>4720</v>
          </cell>
          <cell r="AC4251">
            <v>4720</v>
          </cell>
          <cell r="AD4251" t="str">
            <v>∆</v>
          </cell>
          <cell r="AE4251">
            <v>0</v>
          </cell>
        </row>
        <row r="4252">
          <cell r="V4252" t="str">
            <v>280.40.28.812-6600.27</v>
          </cell>
          <cell r="W4252" t="str">
            <v>Administrative Expenses Support Services-Direct Labor</v>
          </cell>
          <cell r="X4252">
            <v>0</v>
          </cell>
          <cell r="Y4252">
            <v>0</v>
          </cell>
          <cell r="Z4252">
            <v>0</v>
          </cell>
          <cell r="AA4252">
            <v>0</v>
          </cell>
          <cell r="AB4252">
            <v>4720</v>
          </cell>
          <cell r="AC4252">
            <v>4720</v>
          </cell>
          <cell r="AD4252" t="str">
            <v>∆</v>
          </cell>
          <cell r="AE4252">
            <v>0</v>
          </cell>
        </row>
        <row r="4253">
          <cell r="V4253" t="str">
            <v>280.40.28.812-6000.10</v>
          </cell>
          <cell r="W4253" t="str">
            <v>Professional Services Consultant</v>
          </cell>
          <cell r="X4253">
            <v>0</v>
          </cell>
          <cell r="Y4253">
            <v>0</v>
          </cell>
          <cell r="Z4253">
            <v>0</v>
          </cell>
          <cell r="AA4253">
            <v>0</v>
          </cell>
          <cell r="AB4253">
            <v>1500</v>
          </cell>
          <cell r="AC4253">
            <v>1500</v>
          </cell>
          <cell r="AD4253" t="str">
            <v>∆</v>
          </cell>
          <cell r="AE4253">
            <v>0</v>
          </cell>
        </row>
        <row r="4254">
          <cell r="W4254" t="str">
            <v>TOTAL : OPERATIONS</v>
          </cell>
          <cell r="X4254">
            <v>0</v>
          </cell>
          <cell r="Y4254">
            <v>0</v>
          </cell>
          <cell r="Z4254">
            <v>0</v>
          </cell>
          <cell r="AA4254">
            <v>0</v>
          </cell>
          <cell r="AB4254">
            <v>16621</v>
          </cell>
          <cell r="AC4254">
            <v>16621</v>
          </cell>
          <cell r="AD4254" t="str">
            <v>∆</v>
          </cell>
          <cell r="AE4254">
            <v>0</v>
          </cell>
        </row>
        <row r="4256">
          <cell r="V4256" t="str">
            <v>[280] LMD : PUBLIC WORKS : LMD/CFD</v>
          </cell>
        </row>
        <row r="4257">
          <cell r="V4257" t="str">
            <v>WESTBROOK ESTATES LMD 00-9 : CHARGES FOR SERVICES</v>
          </cell>
          <cell r="AB4257" t="str">
            <v/>
          </cell>
          <cell r="AC4257" t="str">
            <v/>
          </cell>
          <cell r="AD4257" t="str">
            <v>∆</v>
          </cell>
        </row>
        <row r="4258">
          <cell r="V4258" t="str">
            <v>280.40.28.813-4560.02</v>
          </cell>
          <cell r="W4258" t="str">
            <v>Charges for Services-Parks LMD</v>
          </cell>
          <cell r="X4258">
            <v>0</v>
          </cell>
          <cell r="Y4258">
            <v>0</v>
          </cell>
          <cell r="Z4258">
            <v>0</v>
          </cell>
          <cell r="AA4258">
            <v>0</v>
          </cell>
          <cell r="AB4258">
            <v>10394</v>
          </cell>
          <cell r="AC4258">
            <v>10394</v>
          </cell>
          <cell r="AD4258" t="str">
            <v>∆</v>
          </cell>
          <cell r="AE4258">
            <v>0</v>
          </cell>
        </row>
        <row r="4259">
          <cell r="W4259" t="str">
            <v>TOTAL : CHARGES FOR SERVICES</v>
          </cell>
          <cell r="X4259">
            <v>0</v>
          </cell>
          <cell r="Y4259">
            <v>0</v>
          </cell>
          <cell r="Z4259">
            <v>0</v>
          </cell>
          <cell r="AA4259">
            <v>0</v>
          </cell>
          <cell r="AB4259">
            <v>10394</v>
          </cell>
          <cell r="AC4259">
            <v>10394</v>
          </cell>
          <cell r="AD4259" t="str">
            <v>∆</v>
          </cell>
          <cell r="AE4259">
            <v>0</v>
          </cell>
        </row>
        <row r="4261">
          <cell r="V4261" t="str">
            <v>[280] LMD : PUBLIC WORKS : LMD/CFD</v>
          </cell>
        </row>
        <row r="4262">
          <cell r="V4262" t="str">
            <v>WESTBROOK ESTATES LMD 00-9 : OPERATIONS</v>
          </cell>
          <cell r="AB4262" t="str">
            <v/>
          </cell>
          <cell r="AC4262" t="str">
            <v/>
          </cell>
          <cell r="AD4262" t="str">
            <v>∆</v>
          </cell>
        </row>
        <row r="4263">
          <cell r="V4263" t="str">
            <v>280.40.28.813-6600.27</v>
          </cell>
          <cell r="W4263" t="str">
            <v>Administrative Expenses Support Services-Direct Labor</v>
          </cell>
          <cell r="X4263">
            <v>0</v>
          </cell>
          <cell r="Y4263">
            <v>0</v>
          </cell>
          <cell r="Z4263">
            <v>0</v>
          </cell>
          <cell r="AA4263">
            <v>0</v>
          </cell>
          <cell r="AB4263">
            <v>2400</v>
          </cell>
          <cell r="AC4263">
            <v>2400</v>
          </cell>
          <cell r="AD4263" t="str">
            <v>∆</v>
          </cell>
          <cell r="AE4263">
            <v>0</v>
          </cell>
        </row>
        <row r="4264">
          <cell r="V4264" t="str">
            <v>280.40.28.813-6000.11</v>
          </cell>
          <cell r="W4264" t="str">
            <v>Professional Services County Admin Fee</v>
          </cell>
          <cell r="X4264">
            <v>0</v>
          </cell>
          <cell r="Y4264">
            <v>0</v>
          </cell>
          <cell r="Z4264">
            <v>0</v>
          </cell>
          <cell r="AA4264">
            <v>0</v>
          </cell>
          <cell r="AB4264">
            <v>106</v>
          </cell>
          <cell r="AC4264">
            <v>106</v>
          </cell>
          <cell r="AD4264" t="str">
            <v>∆</v>
          </cell>
          <cell r="AE4264">
            <v>0</v>
          </cell>
        </row>
        <row r="4265">
          <cell r="V4265" t="str">
            <v>280.40.28.813-6100.01</v>
          </cell>
          <cell r="W4265" t="str">
            <v>Utilities Electric</v>
          </cell>
          <cell r="X4265">
            <v>0</v>
          </cell>
          <cell r="Y4265">
            <v>0</v>
          </cell>
          <cell r="Z4265">
            <v>0</v>
          </cell>
          <cell r="AA4265">
            <v>0</v>
          </cell>
          <cell r="AB4265">
            <v>125</v>
          </cell>
          <cell r="AC4265">
            <v>125</v>
          </cell>
          <cell r="AD4265" t="str">
            <v>∆</v>
          </cell>
          <cell r="AE4265">
            <v>0</v>
          </cell>
        </row>
        <row r="4266">
          <cell r="V4266" t="str">
            <v>280.40.28.813-6100.04</v>
          </cell>
          <cell r="W4266" t="str">
            <v>Utilities Water</v>
          </cell>
          <cell r="X4266">
            <v>0</v>
          </cell>
          <cell r="Y4266">
            <v>0</v>
          </cell>
          <cell r="Z4266">
            <v>0</v>
          </cell>
          <cell r="AA4266">
            <v>0</v>
          </cell>
          <cell r="AB4266">
            <v>1100</v>
          </cell>
          <cell r="AC4266">
            <v>1100</v>
          </cell>
          <cell r="AD4266" t="str">
            <v>∆</v>
          </cell>
          <cell r="AE4266">
            <v>0</v>
          </cell>
        </row>
        <row r="4267">
          <cell r="V4267" t="str">
            <v>280.40.28.813-6400.03</v>
          </cell>
          <cell r="W4267" t="str">
            <v>Repairs &amp; Maintenance Major Repair &amp; Contingency</v>
          </cell>
          <cell r="X4267">
            <v>0</v>
          </cell>
          <cell r="Y4267">
            <v>0</v>
          </cell>
          <cell r="Z4267">
            <v>0</v>
          </cell>
          <cell r="AA4267">
            <v>0</v>
          </cell>
          <cell r="AB4267">
            <v>1000</v>
          </cell>
          <cell r="AC4267">
            <v>1000</v>
          </cell>
          <cell r="AD4267" t="str">
            <v>∆</v>
          </cell>
          <cell r="AE4267">
            <v>0</v>
          </cell>
        </row>
        <row r="4268">
          <cell r="V4268" t="str">
            <v>280.40.28.813-6600.05</v>
          </cell>
          <cell r="W4268" t="str">
            <v>Administrative Expenses Public/Legal Advertisement</v>
          </cell>
          <cell r="X4268">
            <v>0</v>
          </cell>
          <cell r="Y4268">
            <v>0</v>
          </cell>
          <cell r="Z4268">
            <v>0</v>
          </cell>
          <cell r="AA4268">
            <v>0</v>
          </cell>
          <cell r="AB4268">
            <v>42</v>
          </cell>
          <cell r="AC4268">
            <v>42</v>
          </cell>
          <cell r="AD4268" t="str">
            <v>∆</v>
          </cell>
          <cell r="AE4268">
            <v>0</v>
          </cell>
        </row>
        <row r="4269">
          <cell r="V4269" t="str">
            <v>280.40.28.813-6600.25</v>
          </cell>
          <cell r="W4269" t="str">
            <v>Administrative Expenses Support Services-Indirect Labor</v>
          </cell>
          <cell r="X4269">
            <v>0</v>
          </cell>
          <cell r="Y4269">
            <v>0</v>
          </cell>
          <cell r="Z4269">
            <v>0</v>
          </cell>
          <cell r="AA4269">
            <v>0</v>
          </cell>
          <cell r="AB4269">
            <v>4720</v>
          </cell>
          <cell r="AC4269">
            <v>4720</v>
          </cell>
          <cell r="AD4269" t="str">
            <v>∆</v>
          </cell>
          <cell r="AE4269">
            <v>0</v>
          </cell>
        </row>
        <row r="4270">
          <cell r="V4270" t="str">
            <v>280.40.28.813-6000.10</v>
          </cell>
          <cell r="W4270" t="str">
            <v>Professional Services Consultant</v>
          </cell>
          <cell r="X4270">
            <v>0</v>
          </cell>
          <cell r="Y4270">
            <v>0</v>
          </cell>
          <cell r="Z4270">
            <v>0</v>
          </cell>
          <cell r="AA4270">
            <v>0</v>
          </cell>
          <cell r="AB4270">
            <v>451</v>
          </cell>
          <cell r="AC4270">
            <v>451</v>
          </cell>
          <cell r="AD4270" t="str">
            <v>∆</v>
          </cell>
          <cell r="AE4270">
            <v>0</v>
          </cell>
        </row>
        <row r="4271">
          <cell r="V4271" t="str">
            <v>280.40.28.813-6240.05</v>
          </cell>
          <cell r="W4271" t="str">
            <v>Supplies-Parks Landscape Maintenance</v>
          </cell>
          <cell r="X4271">
            <v>0</v>
          </cell>
          <cell r="Y4271">
            <v>0</v>
          </cell>
          <cell r="Z4271">
            <v>0</v>
          </cell>
          <cell r="AA4271">
            <v>0</v>
          </cell>
          <cell r="AB4271">
            <v>450</v>
          </cell>
          <cell r="AC4271">
            <v>450</v>
          </cell>
          <cell r="AD4271" t="str">
            <v>∆</v>
          </cell>
          <cell r="AE4271">
            <v>0</v>
          </cell>
        </row>
        <row r="4272">
          <cell r="W4272" t="str">
            <v>TOTAL : OPERATIONS</v>
          </cell>
          <cell r="X4272">
            <v>0</v>
          </cell>
          <cell r="Y4272">
            <v>0</v>
          </cell>
          <cell r="Z4272">
            <v>0</v>
          </cell>
          <cell r="AA4272">
            <v>0</v>
          </cell>
          <cell r="AB4272">
            <v>10394</v>
          </cell>
          <cell r="AC4272">
            <v>10394</v>
          </cell>
          <cell r="AD4272" t="str">
            <v>∆</v>
          </cell>
          <cell r="AE4272">
            <v>0</v>
          </cell>
        </row>
        <row r="4274">
          <cell r="V4274" t="str">
            <v>[280] LMD : PUBLIC WORKS : LMD/CFD</v>
          </cell>
        </row>
        <row r="4275">
          <cell r="V4275" t="str">
            <v>WOODWARD WEST LMD 04-1 : CHARGES FOR SERVICES</v>
          </cell>
          <cell r="AB4275" t="str">
            <v/>
          </cell>
          <cell r="AC4275" t="str">
            <v/>
          </cell>
          <cell r="AD4275" t="str">
            <v>∆</v>
          </cell>
        </row>
        <row r="4276">
          <cell r="V4276" t="str">
            <v>280.40.28.814-4560.02</v>
          </cell>
          <cell r="W4276" t="str">
            <v>Charges for Services-Parks LMD</v>
          </cell>
          <cell r="X4276">
            <v>0</v>
          </cell>
          <cell r="Y4276">
            <v>0</v>
          </cell>
          <cell r="Z4276">
            <v>0</v>
          </cell>
          <cell r="AA4276">
            <v>0</v>
          </cell>
          <cell r="AB4276">
            <v>51113</v>
          </cell>
          <cell r="AC4276">
            <v>51113</v>
          </cell>
          <cell r="AD4276" t="str">
            <v>∆</v>
          </cell>
          <cell r="AE4276">
            <v>0</v>
          </cell>
        </row>
        <row r="4277">
          <cell r="W4277" t="str">
            <v>TOTAL : CHARGES FOR SERVICES</v>
          </cell>
          <cell r="X4277">
            <v>0</v>
          </cell>
          <cell r="Y4277">
            <v>0</v>
          </cell>
          <cell r="Z4277">
            <v>0</v>
          </cell>
          <cell r="AA4277">
            <v>0</v>
          </cell>
          <cell r="AB4277">
            <v>51113</v>
          </cell>
          <cell r="AC4277">
            <v>51113</v>
          </cell>
          <cell r="AD4277" t="str">
            <v>∆</v>
          </cell>
          <cell r="AE4277">
            <v>0</v>
          </cell>
        </row>
        <row r="4279">
          <cell r="V4279" t="str">
            <v>[280] LMD : PUBLIC WORKS : LMD/CFD</v>
          </cell>
        </row>
        <row r="4280">
          <cell r="V4280" t="str">
            <v>WOODWARD WEST LMD 04-1 : OPERATIONS</v>
          </cell>
          <cell r="AB4280" t="str">
            <v/>
          </cell>
          <cell r="AC4280" t="str">
            <v/>
          </cell>
          <cell r="AD4280" t="str">
            <v>∆</v>
          </cell>
        </row>
        <row r="4281">
          <cell r="V4281" t="str">
            <v>280.40.28.814-6600.27</v>
          </cell>
          <cell r="W4281" t="str">
            <v>Administrative Expenses Support Services-Direct Labor</v>
          </cell>
          <cell r="X4281">
            <v>0</v>
          </cell>
          <cell r="Y4281">
            <v>0</v>
          </cell>
          <cell r="Z4281">
            <v>0</v>
          </cell>
          <cell r="AA4281">
            <v>0</v>
          </cell>
          <cell r="AB4281">
            <v>26000</v>
          </cell>
          <cell r="AC4281">
            <v>26000</v>
          </cell>
          <cell r="AD4281" t="str">
            <v>∆</v>
          </cell>
          <cell r="AE4281">
            <v>0</v>
          </cell>
        </row>
        <row r="4282">
          <cell r="V4282" t="str">
            <v>280.40.28.814-6000.11</v>
          </cell>
          <cell r="W4282" t="str">
            <v>Professional Services County Admin Fee</v>
          </cell>
          <cell r="X4282">
            <v>0</v>
          </cell>
          <cell r="Y4282">
            <v>0</v>
          </cell>
          <cell r="Z4282">
            <v>0</v>
          </cell>
          <cell r="AA4282">
            <v>0</v>
          </cell>
          <cell r="AB4282">
            <v>366</v>
          </cell>
          <cell r="AC4282">
            <v>366</v>
          </cell>
          <cell r="AD4282" t="str">
            <v>∆</v>
          </cell>
          <cell r="AE4282">
            <v>0</v>
          </cell>
        </row>
        <row r="4283">
          <cell r="V4283" t="str">
            <v>280.40.28.814-6100.01</v>
          </cell>
          <cell r="W4283" t="str">
            <v>Utilities Electric</v>
          </cell>
          <cell r="X4283">
            <v>0</v>
          </cell>
          <cell r="Y4283">
            <v>0</v>
          </cell>
          <cell r="Z4283">
            <v>0</v>
          </cell>
          <cell r="AA4283">
            <v>0</v>
          </cell>
          <cell r="AB4283">
            <v>125</v>
          </cell>
          <cell r="AC4283">
            <v>125</v>
          </cell>
          <cell r="AD4283" t="str">
            <v>∆</v>
          </cell>
          <cell r="AE4283">
            <v>0</v>
          </cell>
        </row>
        <row r="4284">
          <cell r="V4284" t="str">
            <v>280.40.28.814-6100.04</v>
          </cell>
          <cell r="W4284" t="str">
            <v>Utilities Water</v>
          </cell>
          <cell r="X4284">
            <v>0</v>
          </cell>
          <cell r="Y4284">
            <v>0</v>
          </cell>
          <cell r="Z4284">
            <v>0</v>
          </cell>
          <cell r="AA4284">
            <v>0</v>
          </cell>
          <cell r="AB4284">
            <v>9500</v>
          </cell>
          <cell r="AC4284">
            <v>9500</v>
          </cell>
          <cell r="AD4284" t="str">
            <v>∆</v>
          </cell>
          <cell r="AE4284">
            <v>0</v>
          </cell>
        </row>
        <row r="4285">
          <cell r="V4285" t="str">
            <v>280.40.28.814-6600.05</v>
          </cell>
          <cell r="W4285" t="str">
            <v>Administrative Expenses Public/Legal Advertisement</v>
          </cell>
          <cell r="X4285">
            <v>0</v>
          </cell>
          <cell r="Y4285">
            <v>0</v>
          </cell>
          <cell r="Z4285">
            <v>0</v>
          </cell>
          <cell r="AA4285">
            <v>0</v>
          </cell>
          <cell r="AB4285">
            <v>53</v>
          </cell>
          <cell r="AC4285">
            <v>53</v>
          </cell>
          <cell r="AD4285" t="str">
            <v>∆</v>
          </cell>
          <cell r="AE4285">
            <v>0</v>
          </cell>
        </row>
        <row r="4286">
          <cell r="V4286" t="str">
            <v>280.40.28.814-6600.25</v>
          </cell>
          <cell r="W4286" t="str">
            <v>Administrative Expenses Support Services-Indirect Labor</v>
          </cell>
          <cell r="X4286">
            <v>0</v>
          </cell>
          <cell r="Y4286">
            <v>0</v>
          </cell>
          <cell r="Z4286">
            <v>0</v>
          </cell>
          <cell r="AA4286">
            <v>0</v>
          </cell>
          <cell r="AB4286">
            <v>4720</v>
          </cell>
          <cell r="AC4286">
            <v>4720</v>
          </cell>
          <cell r="AD4286" t="str">
            <v>∆</v>
          </cell>
          <cell r="AE4286">
            <v>0</v>
          </cell>
        </row>
        <row r="4287">
          <cell r="V4287" t="str">
            <v>280.40.28.814-6000.10</v>
          </cell>
          <cell r="W4287" t="str">
            <v>Professional Services Consultant</v>
          </cell>
          <cell r="X4287">
            <v>0</v>
          </cell>
          <cell r="Y4287">
            <v>0</v>
          </cell>
          <cell r="Z4287">
            <v>0</v>
          </cell>
          <cell r="AA4287">
            <v>0</v>
          </cell>
          <cell r="AB4287">
            <v>849</v>
          </cell>
          <cell r="AC4287">
            <v>849</v>
          </cell>
          <cell r="AD4287" t="str">
            <v>∆</v>
          </cell>
          <cell r="AE4287">
            <v>0</v>
          </cell>
        </row>
        <row r="4288">
          <cell r="V4288" t="str">
            <v>280.40.28.814-6240.05</v>
          </cell>
          <cell r="W4288" t="str">
            <v>Supplies-Parks Landscape Maintenance</v>
          </cell>
          <cell r="X4288">
            <v>0</v>
          </cell>
          <cell r="Y4288">
            <v>0</v>
          </cell>
          <cell r="Z4288">
            <v>0</v>
          </cell>
          <cell r="AA4288">
            <v>0</v>
          </cell>
          <cell r="AB4288">
            <v>9500</v>
          </cell>
          <cell r="AC4288">
            <v>9500</v>
          </cell>
          <cell r="AD4288" t="str">
            <v>∆</v>
          </cell>
          <cell r="AE4288">
            <v>0</v>
          </cell>
        </row>
        <row r="4289">
          <cell r="V4289" t="str">
            <v>280.40.28.814-6400.03</v>
          </cell>
          <cell r="W4289" t="str">
            <v>Repairs &amp; Maintenance Major Repair &amp; Contingency</v>
          </cell>
          <cell r="X4289">
            <v>0</v>
          </cell>
          <cell r="Y4289">
            <v>0</v>
          </cell>
          <cell r="Z4289">
            <v>0</v>
          </cell>
          <cell r="AA4289">
            <v>0</v>
          </cell>
          <cell r="AB4289">
            <v>6000</v>
          </cell>
          <cell r="AC4289">
            <v>6000</v>
          </cell>
          <cell r="AD4289" t="str">
            <v>∆</v>
          </cell>
          <cell r="AE4289">
            <v>0</v>
          </cell>
        </row>
        <row r="4290">
          <cell r="W4290" t="str">
            <v>TOTAL : OPERATIONS</v>
          </cell>
          <cell r="X4290">
            <v>0</v>
          </cell>
          <cell r="Y4290">
            <v>0</v>
          </cell>
          <cell r="Z4290">
            <v>0</v>
          </cell>
          <cell r="AA4290">
            <v>0</v>
          </cell>
          <cell r="AB4290">
            <v>57113</v>
          </cell>
          <cell r="AC4290">
            <v>57113</v>
          </cell>
          <cell r="AD4290" t="str">
            <v>∆</v>
          </cell>
          <cell r="AE4290">
            <v>0</v>
          </cell>
        </row>
        <row r="4292">
          <cell r="V4292" t="str">
            <v>[280] LMD : PUBLIC WORKS : LMD/CFD</v>
          </cell>
        </row>
        <row r="4293">
          <cell r="V4293" t="str">
            <v>JASMINE HOLLOW LMD 04-2 : CHARGES FOR SERVICES</v>
          </cell>
          <cell r="AB4293" t="str">
            <v/>
          </cell>
          <cell r="AC4293" t="str">
            <v/>
          </cell>
          <cell r="AD4293" t="str">
            <v>∆</v>
          </cell>
        </row>
        <row r="4294">
          <cell r="V4294" t="str">
            <v>280.40.28.815-4560.02</v>
          </cell>
          <cell r="W4294" t="str">
            <v>Charges for Services-Parks LMD</v>
          </cell>
          <cell r="X4294">
            <v>0</v>
          </cell>
          <cell r="Y4294">
            <v>0</v>
          </cell>
          <cell r="Z4294">
            <v>0</v>
          </cell>
          <cell r="AA4294">
            <v>0</v>
          </cell>
          <cell r="AB4294">
            <v>17572</v>
          </cell>
          <cell r="AC4294">
            <v>17572</v>
          </cell>
          <cell r="AD4294" t="str">
            <v>∆</v>
          </cell>
          <cell r="AE4294">
            <v>0</v>
          </cell>
        </row>
        <row r="4295">
          <cell r="W4295" t="str">
            <v>TOTAL : CHARGES FOR SERVICES</v>
          </cell>
          <cell r="X4295">
            <v>0</v>
          </cell>
          <cell r="Y4295">
            <v>0</v>
          </cell>
          <cell r="Z4295">
            <v>0</v>
          </cell>
          <cell r="AA4295">
            <v>0</v>
          </cell>
          <cell r="AB4295">
            <v>17572</v>
          </cell>
          <cell r="AC4295">
            <v>17572</v>
          </cell>
          <cell r="AD4295" t="str">
            <v>∆</v>
          </cell>
          <cell r="AE4295">
            <v>0</v>
          </cell>
        </row>
        <row r="4297">
          <cell r="V4297" t="str">
            <v>[280] LMD : PUBLIC WORKS : LMD/CFD</v>
          </cell>
        </row>
        <row r="4298">
          <cell r="V4298" t="str">
            <v>JASMINE HOLLOW LMD 04-2 : OPERATIONS</v>
          </cell>
          <cell r="AB4298" t="str">
            <v/>
          </cell>
          <cell r="AC4298" t="str">
            <v/>
          </cell>
          <cell r="AD4298" t="str">
            <v>∆</v>
          </cell>
        </row>
        <row r="4299">
          <cell r="V4299" t="str">
            <v>280.40.28.815-6600.27</v>
          </cell>
          <cell r="W4299" t="str">
            <v>Administrative Expenses Support Services-Direct Labor</v>
          </cell>
          <cell r="X4299">
            <v>0</v>
          </cell>
          <cell r="Y4299">
            <v>0</v>
          </cell>
          <cell r="Z4299">
            <v>0</v>
          </cell>
          <cell r="AA4299">
            <v>0</v>
          </cell>
          <cell r="AB4299">
            <v>6500</v>
          </cell>
          <cell r="AC4299">
            <v>6500</v>
          </cell>
          <cell r="AD4299" t="str">
            <v>∆</v>
          </cell>
          <cell r="AE4299">
            <v>0</v>
          </cell>
        </row>
        <row r="4300">
          <cell r="V4300" t="str">
            <v>280.40.28.815-6000.11</v>
          </cell>
          <cell r="W4300" t="str">
            <v>Professional Services County Admin Fee</v>
          </cell>
          <cell r="X4300">
            <v>0</v>
          </cell>
          <cell r="Y4300">
            <v>0</v>
          </cell>
          <cell r="Z4300">
            <v>0</v>
          </cell>
          <cell r="AA4300">
            <v>0</v>
          </cell>
          <cell r="AB4300">
            <v>159</v>
          </cell>
          <cell r="AC4300">
            <v>159</v>
          </cell>
          <cell r="AD4300" t="str">
            <v>∆</v>
          </cell>
          <cell r="AE4300">
            <v>0</v>
          </cell>
        </row>
        <row r="4301">
          <cell r="V4301" t="str">
            <v>280.40.28.815-6100.01</v>
          </cell>
          <cell r="W4301" t="str">
            <v>Utilities Electric</v>
          </cell>
          <cell r="X4301">
            <v>0</v>
          </cell>
          <cell r="Y4301">
            <v>0</v>
          </cell>
          <cell r="Z4301">
            <v>0</v>
          </cell>
          <cell r="AA4301">
            <v>0</v>
          </cell>
          <cell r="AB4301">
            <v>375</v>
          </cell>
          <cell r="AC4301">
            <v>375</v>
          </cell>
          <cell r="AD4301" t="str">
            <v>∆</v>
          </cell>
          <cell r="AE4301">
            <v>0</v>
          </cell>
        </row>
        <row r="4302">
          <cell r="V4302" t="str">
            <v>280.40.28.815-6100.04</v>
          </cell>
          <cell r="W4302" t="str">
            <v>Utilities Water</v>
          </cell>
          <cell r="X4302">
            <v>0</v>
          </cell>
          <cell r="Y4302">
            <v>0</v>
          </cell>
          <cell r="Z4302">
            <v>0</v>
          </cell>
          <cell r="AA4302">
            <v>0</v>
          </cell>
          <cell r="AB4302">
            <v>2100</v>
          </cell>
          <cell r="AC4302">
            <v>2100</v>
          </cell>
          <cell r="AD4302" t="str">
            <v>∆</v>
          </cell>
          <cell r="AE4302">
            <v>0</v>
          </cell>
        </row>
        <row r="4303">
          <cell r="V4303" t="str">
            <v>280.40.28.815-6240.05</v>
          </cell>
          <cell r="W4303" t="str">
            <v>Supplies-Parks Landscape Maintenance</v>
          </cell>
          <cell r="X4303">
            <v>0</v>
          </cell>
          <cell r="Y4303">
            <v>0</v>
          </cell>
          <cell r="Z4303">
            <v>0</v>
          </cell>
          <cell r="AA4303">
            <v>0</v>
          </cell>
          <cell r="AB4303">
            <v>680</v>
          </cell>
          <cell r="AC4303">
            <v>680</v>
          </cell>
          <cell r="AD4303" t="str">
            <v>∆</v>
          </cell>
          <cell r="AE4303">
            <v>0</v>
          </cell>
        </row>
        <row r="4304">
          <cell r="V4304" t="str">
            <v>280.40.28.815-6400.03</v>
          </cell>
          <cell r="W4304" t="str">
            <v>Repairs &amp; Maintenance Major Repair &amp; Contingency</v>
          </cell>
          <cell r="X4304">
            <v>0</v>
          </cell>
          <cell r="Y4304">
            <v>0</v>
          </cell>
          <cell r="Z4304">
            <v>0</v>
          </cell>
          <cell r="AA4304">
            <v>0</v>
          </cell>
          <cell r="AB4304">
            <v>1500</v>
          </cell>
          <cell r="AC4304">
            <v>1500</v>
          </cell>
          <cell r="AD4304" t="str">
            <v>∆</v>
          </cell>
          <cell r="AE4304">
            <v>0</v>
          </cell>
        </row>
        <row r="4305">
          <cell r="V4305" t="str">
            <v>280.40.28.815-6600.05</v>
          </cell>
          <cell r="W4305" t="str">
            <v>Administrative Expenses Public/Legal Advertisement</v>
          </cell>
          <cell r="X4305">
            <v>0</v>
          </cell>
          <cell r="Y4305">
            <v>0</v>
          </cell>
          <cell r="Z4305">
            <v>0</v>
          </cell>
          <cell r="AA4305">
            <v>0</v>
          </cell>
          <cell r="AB4305">
            <v>53</v>
          </cell>
          <cell r="AC4305">
            <v>53</v>
          </cell>
          <cell r="AD4305" t="str">
            <v>∆</v>
          </cell>
          <cell r="AE4305">
            <v>0</v>
          </cell>
        </row>
        <row r="4306">
          <cell r="V4306" t="str">
            <v>280.40.28.815-6600.25</v>
          </cell>
          <cell r="W4306" t="str">
            <v>Administrative Expenses Support Services-Indirect Labor</v>
          </cell>
          <cell r="X4306">
            <v>0</v>
          </cell>
          <cell r="Y4306">
            <v>0</v>
          </cell>
          <cell r="Z4306">
            <v>0</v>
          </cell>
          <cell r="AA4306">
            <v>0</v>
          </cell>
          <cell r="AB4306">
            <v>4720</v>
          </cell>
          <cell r="AC4306">
            <v>4720</v>
          </cell>
          <cell r="AD4306" t="str">
            <v>∆</v>
          </cell>
          <cell r="AE4306">
            <v>0</v>
          </cell>
        </row>
        <row r="4307">
          <cell r="V4307" t="str">
            <v>280.40.28.815-6000.10</v>
          </cell>
          <cell r="W4307" t="str">
            <v>Professional Services Consultant</v>
          </cell>
          <cell r="X4307">
            <v>0</v>
          </cell>
          <cell r="Y4307">
            <v>0</v>
          </cell>
          <cell r="Z4307">
            <v>0</v>
          </cell>
          <cell r="AA4307">
            <v>0</v>
          </cell>
          <cell r="AB4307">
            <v>1485</v>
          </cell>
          <cell r="AC4307">
            <v>1485</v>
          </cell>
          <cell r="AD4307" t="str">
            <v>∆</v>
          </cell>
          <cell r="AE4307">
            <v>0</v>
          </cell>
        </row>
        <row r="4308">
          <cell r="W4308" t="str">
            <v>TOTAL : OPERATIONS</v>
          </cell>
          <cell r="X4308">
            <v>0</v>
          </cell>
          <cell r="Y4308">
            <v>0</v>
          </cell>
          <cell r="Z4308">
            <v>0</v>
          </cell>
          <cell r="AA4308">
            <v>0</v>
          </cell>
          <cell r="AB4308">
            <v>17572</v>
          </cell>
          <cell r="AC4308">
            <v>17572</v>
          </cell>
          <cell r="AD4308" t="str">
            <v>∆</v>
          </cell>
          <cell r="AE4308">
            <v>0</v>
          </cell>
        </row>
        <row r="4310">
          <cell r="V4310" t="str">
            <v>[280] LMD : PUBLIC WORKS : LMD/CFD</v>
          </cell>
        </row>
        <row r="4311">
          <cell r="V4311" t="str">
            <v>DUTRA FARMS NE LMD 03-1 : CHARGES FOR SERVICES</v>
          </cell>
          <cell r="AB4311" t="str">
            <v/>
          </cell>
          <cell r="AC4311" t="str">
            <v/>
          </cell>
          <cell r="AD4311" t="str">
            <v>∆</v>
          </cell>
        </row>
        <row r="4312">
          <cell r="V4312" t="str">
            <v>280.40.28.816-4560.02</v>
          </cell>
          <cell r="W4312" t="str">
            <v>Charges for Services-Parks LMD</v>
          </cell>
          <cell r="X4312">
            <v>0</v>
          </cell>
          <cell r="Y4312">
            <v>0</v>
          </cell>
          <cell r="Z4312">
            <v>0</v>
          </cell>
          <cell r="AA4312">
            <v>0</v>
          </cell>
          <cell r="AB4312">
            <v>29373</v>
          </cell>
          <cell r="AC4312">
            <v>29373</v>
          </cell>
          <cell r="AD4312" t="str">
            <v>∆</v>
          </cell>
          <cell r="AE4312">
            <v>0</v>
          </cell>
        </row>
        <row r="4313">
          <cell r="W4313" t="str">
            <v>TOTAL : CHARGES FOR SERVICES</v>
          </cell>
          <cell r="X4313">
            <v>0</v>
          </cell>
          <cell r="Y4313">
            <v>0</v>
          </cell>
          <cell r="Z4313">
            <v>0</v>
          </cell>
          <cell r="AA4313">
            <v>0</v>
          </cell>
          <cell r="AB4313">
            <v>29373</v>
          </cell>
          <cell r="AC4313">
            <v>29373</v>
          </cell>
          <cell r="AD4313" t="str">
            <v>∆</v>
          </cell>
          <cell r="AE4313">
            <v>0</v>
          </cell>
        </row>
        <row r="4315">
          <cell r="V4315" t="str">
            <v>[280] LMD : PUBLIC WORKS : LMD/CFD</v>
          </cell>
        </row>
        <row r="4316">
          <cell r="V4316" t="str">
            <v>DUTRA FARMS NE LMD 03-1 : OPERATIONS</v>
          </cell>
          <cell r="AB4316" t="str">
            <v/>
          </cell>
          <cell r="AC4316" t="str">
            <v/>
          </cell>
          <cell r="AD4316" t="str">
            <v>∆</v>
          </cell>
        </row>
        <row r="4317">
          <cell r="V4317" t="str">
            <v>280.40.28.816-6600.27</v>
          </cell>
          <cell r="W4317" t="str">
            <v>Administrative Expenses Support Services-Direct Labor</v>
          </cell>
          <cell r="X4317">
            <v>0</v>
          </cell>
          <cell r="Y4317">
            <v>0</v>
          </cell>
          <cell r="Z4317">
            <v>0</v>
          </cell>
          <cell r="AA4317">
            <v>0</v>
          </cell>
          <cell r="AB4317">
            <v>9250</v>
          </cell>
          <cell r="AC4317">
            <v>9250</v>
          </cell>
          <cell r="AD4317" t="str">
            <v>∆</v>
          </cell>
          <cell r="AE4317">
            <v>0</v>
          </cell>
        </row>
        <row r="4318">
          <cell r="V4318" t="str">
            <v>280.40.28.816-6000.11</v>
          </cell>
          <cell r="W4318" t="str">
            <v>Professional Services County Admin Fee</v>
          </cell>
          <cell r="X4318">
            <v>0</v>
          </cell>
          <cell r="Y4318">
            <v>0</v>
          </cell>
          <cell r="Z4318">
            <v>0</v>
          </cell>
          <cell r="AA4318">
            <v>0</v>
          </cell>
          <cell r="AB4318">
            <v>134</v>
          </cell>
          <cell r="AC4318">
            <v>134</v>
          </cell>
          <cell r="AD4318" t="str">
            <v>∆</v>
          </cell>
          <cell r="AE4318">
            <v>0</v>
          </cell>
        </row>
        <row r="4319">
          <cell r="V4319" t="str">
            <v>280.40.28.816-6100.01</v>
          </cell>
          <cell r="W4319" t="str">
            <v>Utilities Electric</v>
          </cell>
          <cell r="X4319">
            <v>0</v>
          </cell>
          <cell r="Y4319">
            <v>0</v>
          </cell>
          <cell r="Z4319">
            <v>0</v>
          </cell>
          <cell r="AA4319">
            <v>0</v>
          </cell>
          <cell r="AB4319">
            <v>420</v>
          </cell>
          <cell r="AC4319">
            <v>420</v>
          </cell>
          <cell r="AD4319" t="str">
            <v>∆</v>
          </cell>
          <cell r="AE4319">
            <v>0</v>
          </cell>
        </row>
        <row r="4320">
          <cell r="V4320" t="str">
            <v>280.40.28.816-6100.04</v>
          </cell>
          <cell r="W4320" t="str">
            <v>Utilities Water</v>
          </cell>
          <cell r="X4320">
            <v>0</v>
          </cell>
          <cell r="Y4320">
            <v>0</v>
          </cell>
          <cell r="Z4320">
            <v>0</v>
          </cell>
          <cell r="AA4320">
            <v>0</v>
          </cell>
          <cell r="AB4320">
            <v>9250</v>
          </cell>
          <cell r="AC4320">
            <v>9250</v>
          </cell>
          <cell r="AD4320" t="str">
            <v>∆</v>
          </cell>
          <cell r="AE4320">
            <v>0</v>
          </cell>
        </row>
        <row r="4321">
          <cell r="V4321" t="str">
            <v>280.40.28.816-6400.03</v>
          </cell>
          <cell r="W4321" t="str">
            <v>Repairs &amp; Maintenance Major Repair &amp; Contingency</v>
          </cell>
          <cell r="X4321">
            <v>0</v>
          </cell>
          <cell r="Y4321">
            <v>0</v>
          </cell>
          <cell r="Z4321">
            <v>0</v>
          </cell>
          <cell r="AA4321">
            <v>0</v>
          </cell>
          <cell r="AB4321">
            <v>3000</v>
          </cell>
          <cell r="AC4321">
            <v>3000</v>
          </cell>
          <cell r="AD4321" t="str">
            <v>∆</v>
          </cell>
          <cell r="AE4321">
            <v>0</v>
          </cell>
        </row>
        <row r="4322">
          <cell r="V4322" t="str">
            <v>280.40.28.816-6600.05</v>
          </cell>
          <cell r="W4322" t="str">
            <v>Administrative Expenses Public/Legal Advertisement</v>
          </cell>
          <cell r="X4322">
            <v>0</v>
          </cell>
          <cell r="Y4322">
            <v>0</v>
          </cell>
          <cell r="Z4322">
            <v>0</v>
          </cell>
          <cell r="AA4322">
            <v>0</v>
          </cell>
          <cell r="AB4322">
            <v>53</v>
          </cell>
          <cell r="AC4322">
            <v>53</v>
          </cell>
          <cell r="AD4322" t="str">
            <v>∆</v>
          </cell>
          <cell r="AE4322">
            <v>0</v>
          </cell>
        </row>
        <row r="4323">
          <cell r="V4323" t="str">
            <v>280.40.28.816-6600.25</v>
          </cell>
          <cell r="W4323" t="str">
            <v>Administrative Expenses Support Services-Indirect Labor</v>
          </cell>
          <cell r="X4323">
            <v>0</v>
          </cell>
          <cell r="Y4323">
            <v>0</v>
          </cell>
          <cell r="Z4323">
            <v>0</v>
          </cell>
          <cell r="AA4323">
            <v>0</v>
          </cell>
          <cell r="AB4323">
            <v>4720</v>
          </cell>
          <cell r="AC4323">
            <v>4720</v>
          </cell>
          <cell r="AD4323" t="str">
            <v>∆</v>
          </cell>
          <cell r="AE4323">
            <v>0</v>
          </cell>
        </row>
        <row r="4324">
          <cell r="V4324" t="str">
            <v>280.40.28.816-6000.10</v>
          </cell>
          <cell r="W4324" t="str">
            <v>Professional Services Consultant</v>
          </cell>
          <cell r="X4324">
            <v>0</v>
          </cell>
          <cell r="Y4324">
            <v>0</v>
          </cell>
          <cell r="Z4324">
            <v>0</v>
          </cell>
          <cell r="AA4324">
            <v>0</v>
          </cell>
          <cell r="AB4324">
            <v>446</v>
          </cell>
          <cell r="AC4324">
            <v>446</v>
          </cell>
          <cell r="AD4324" t="str">
            <v>∆</v>
          </cell>
          <cell r="AE4324">
            <v>0</v>
          </cell>
        </row>
        <row r="4325">
          <cell r="V4325" t="str">
            <v>280.40.28.816-6240.05</v>
          </cell>
          <cell r="W4325" t="str">
            <v>Supplies-Parks Landscape Maintenance</v>
          </cell>
          <cell r="X4325">
            <v>0</v>
          </cell>
          <cell r="Y4325">
            <v>0</v>
          </cell>
          <cell r="Z4325">
            <v>0</v>
          </cell>
          <cell r="AA4325">
            <v>0</v>
          </cell>
          <cell r="AB4325">
            <v>2100</v>
          </cell>
          <cell r="AC4325">
            <v>2100</v>
          </cell>
          <cell r="AD4325" t="str">
            <v>∆</v>
          </cell>
          <cell r="AE4325">
            <v>0</v>
          </cell>
        </row>
        <row r="4326">
          <cell r="W4326" t="str">
            <v>TOTAL : OPERATIONS</v>
          </cell>
          <cell r="X4326">
            <v>0</v>
          </cell>
          <cell r="Y4326">
            <v>0</v>
          </cell>
          <cell r="Z4326">
            <v>0</v>
          </cell>
          <cell r="AA4326">
            <v>0</v>
          </cell>
          <cell r="AB4326">
            <v>29373</v>
          </cell>
          <cell r="AC4326">
            <v>29373</v>
          </cell>
          <cell r="AD4326" t="str">
            <v>∆</v>
          </cell>
          <cell r="AE4326">
            <v>0</v>
          </cell>
        </row>
        <row r="4328">
          <cell r="V4328" t="str">
            <v>[280] LMD : PUBLIC WORKS : LMD/CFD</v>
          </cell>
        </row>
        <row r="4329">
          <cell r="V4329" t="str">
            <v>ANTIGUA LMD 05-1 : CHARGES FOR SERVICES</v>
          </cell>
          <cell r="AB4329" t="str">
            <v/>
          </cell>
          <cell r="AC4329" t="str">
            <v/>
          </cell>
          <cell r="AD4329" t="str">
            <v>∆</v>
          </cell>
        </row>
        <row r="4330">
          <cell r="V4330" t="str">
            <v>280.40.28.817-4560.02</v>
          </cell>
          <cell r="W4330" t="str">
            <v>Charges for Services-Parks LMD</v>
          </cell>
          <cell r="X4330">
            <v>0</v>
          </cell>
          <cell r="Y4330">
            <v>0</v>
          </cell>
          <cell r="Z4330">
            <v>0</v>
          </cell>
          <cell r="AA4330">
            <v>0</v>
          </cell>
          <cell r="AB4330">
            <v>59718</v>
          </cell>
          <cell r="AC4330">
            <v>59718</v>
          </cell>
          <cell r="AD4330" t="str">
            <v>∆</v>
          </cell>
          <cell r="AE4330">
            <v>0</v>
          </cell>
        </row>
        <row r="4331">
          <cell r="W4331" t="str">
            <v>TOTAL : CHARGES FOR SERVICES</v>
          </cell>
          <cell r="X4331">
            <v>0</v>
          </cell>
          <cell r="Y4331">
            <v>0</v>
          </cell>
          <cell r="Z4331">
            <v>0</v>
          </cell>
          <cell r="AA4331">
            <v>0</v>
          </cell>
          <cell r="AB4331">
            <v>59718</v>
          </cell>
          <cell r="AC4331">
            <v>59718</v>
          </cell>
          <cell r="AD4331" t="str">
            <v>∆</v>
          </cell>
          <cell r="AE4331">
            <v>0</v>
          </cell>
        </row>
        <row r="4333">
          <cell r="V4333" t="str">
            <v>[280] LMD : PUBLIC WORKS : LMD/CFD</v>
          </cell>
        </row>
        <row r="4334">
          <cell r="V4334" t="str">
            <v>ANTIGUA LMD 05-1 : OPERATIONS</v>
          </cell>
          <cell r="AB4334" t="str">
            <v/>
          </cell>
          <cell r="AC4334" t="str">
            <v/>
          </cell>
          <cell r="AD4334" t="str">
            <v>∆</v>
          </cell>
        </row>
        <row r="4335">
          <cell r="V4335" t="str">
            <v>280.40.28.817-6400.03</v>
          </cell>
          <cell r="W4335" t="str">
            <v>Repairs &amp; Maintenance Major Repair &amp; Contingency</v>
          </cell>
          <cell r="X4335">
            <v>0</v>
          </cell>
          <cell r="Y4335">
            <v>0</v>
          </cell>
          <cell r="Z4335">
            <v>0</v>
          </cell>
          <cell r="AA4335">
            <v>0</v>
          </cell>
          <cell r="AB4335">
            <v>3000</v>
          </cell>
          <cell r="AC4335">
            <v>3000</v>
          </cell>
          <cell r="AD4335" t="str">
            <v>∆</v>
          </cell>
          <cell r="AE4335">
            <v>0</v>
          </cell>
        </row>
        <row r="4336">
          <cell r="V4336" t="str">
            <v>280.40.28.817-6600.27</v>
          </cell>
          <cell r="W4336" t="str">
            <v>Administrative Expenses Support Services-Direct Labor</v>
          </cell>
          <cell r="X4336">
            <v>0</v>
          </cell>
          <cell r="Y4336">
            <v>0</v>
          </cell>
          <cell r="Z4336">
            <v>0</v>
          </cell>
          <cell r="AA4336">
            <v>0</v>
          </cell>
          <cell r="AB4336">
            <v>36000</v>
          </cell>
          <cell r="AC4336">
            <v>36000</v>
          </cell>
          <cell r="AD4336" t="str">
            <v>∆</v>
          </cell>
          <cell r="AE4336">
            <v>0</v>
          </cell>
        </row>
        <row r="4337">
          <cell r="V4337" t="str">
            <v>280.40.28.817-6000.11</v>
          </cell>
          <cell r="W4337" t="str">
            <v>Professional Services County Admin Fee</v>
          </cell>
          <cell r="X4337">
            <v>0</v>
          </cell>
          <cell r="Y4337">
            <v>0</v>
          </cell>
          <cell r="Z4337">
            <v>0</v>
          </cell>
          <cell r="AA4337">
            <v>0</v>
          </cell>
          <cell r="AB4337">
            <v>382</v>
          </cell>
          <cell r="AC4337">
            <v>382</v>
          </cell>
          <cell r="AD4337" t="str">
            <v>∆</v>
          </cell>
          <cell r="AE4337">
            <v>0</v>
          </cell>
        </row>
        <row r="4338">
          <cell r="V4338" t="str">
            <v>280.40.28.817-6100.01</v>
          </cell>
          <cell r="W4338" t="str">
            <v>Utilities Electric</v>
          </cell>
          <cell r="X4338">
            <v>0</v>
          </cell>
          <cell r="Y4338">
            <v>0</v>
          </cell>
          <cell r="Z4338">
            <v>0</v>
          </cell>
          <cell r="AA4338">
            <v>0</v>
          </cell>
          <cell r="AB4338">
            <v>300</v>
          </cell>
          <cell r="AC4338">
            <v>300</v>
          </cell>
          <cell r="AD4338" t="str">
            <v>∆</v>
          </cell>
          <cell r="AE4338">
            <v>0</v>
          </cell>
        </row>
        <row r="4339">
          <cell r="V4339" t="str">
            <v>280.40.28.817-6100.04</v>
          </cell>
          <cell r="W4339" t="str">
            <v>Utilities Water</v>
          </cell>
          <cell r="X4339">
            <v>0</v>
          </cell>
          <cell r="Y4339">
            <v>0</v>
          </cell>
          <cell r="Z4339">
            <v>0</v>
          </cell>
          <cell r="AA4339">
            <v>0</v>
          </cell>
          <cell r="AB4339">
            <v>9000</v>
          </cell>
          <cell r="AC4339">
            <v>9000</v>
          </cell>
          <cell r="AD4339" t="str">
            <v>∆</v>
          </cell>
          <cell r="AE4339">
            <v>0</v>
          </cell>
        </row>
        <row r="4340">
          <cell r="V4340" t="str">
            <v>280.40.28.817-6600.05</v>
          </cell>
          <cell r="W4340" t="str">
            <v>Administrative Expenses Public/Legal Advertisement</v>
          </cell>
          <cell r="X4340">
            <v>0</v>
          </cell>
          <cell r="Y4340">
            <v>0</v>
          </cell>
          <cell r="Z4340">
            <v>0</v>
          </cell>
          <cell r="AA4340">
            <v>0</v>
          </cell>
          <cell r="AB4340">
            <v>42</v>
          </cell>
          <cell r="AC4340">
            <v>42</v>
          </cell>
          <cell r="AD4340" t="str">
            <v>∆</v>
          </cell>
          <cell r="AE4340">
            <v>0</v>
          </cell>
        </row>
        <row r="4341">
          <cell r="V4341" t="str">
            <v>280.40.28.817-6600.25</v>
          </cell>
          <cell r="W4341" t="str">
            <v>Administrative Expenses Support Services-Indirect Labor</v>
          </cell>
          <cell r="X4341">
            <v>0</v>
          </cell>
          <cell r="Y4341">
            <v>0</v>
          </cell>
          <cell r="Z4341">
            <v>0</v>
          </cell>
          <cell r="AA4341">
            <v>0</v>
          </cell>
          <cell r="AB4341">
            <v>4720</v>
          </cell>
          <cell r="AC4341">
            <v>4720</v>
          </cell>
          <cell r="AD4341" t="str">
            <v>∆</v>
          </cell>
          <cell r="AE4341">
            <v>0</v>
          </cell>
        </row>
        <row r="4342">
          <cell r="V4342" t="str">
            <v>280.40.28.817-6000.10</v>
          </cell>
          <cell r="W4342" t="str">
            <v>Professional Services Consultant</v>
          </cell>
          <cell r="X4342">
            <v>0</v>
          </cell>
          <cell r="Y4342">
            <v>0</v>
          </cell>
          <cell r="Z4342">
            <v>0</v>
          </cell>
          <cell r="AA4342">
            <v>0</v>
          </cell>
          <cell r="AB4342">
            <v>774</v>
          </cell>
          <cell r="AC4342">
            <v>774</v>
          </cell>
          <cell r="AD4342" t="str">
            <v>∆</v>
          </cell>
          <cell r="AE4342">
            <v>0</v>
          </cell>
        </row>
        <row r="4343">
          <cell r="V4343" t="str">
            <v>280.40.28.817-6240.05</v>
          </cell>
          <cell r="W4343" t="str">
            <v>Supplies-Parks Landscape Maintenance</v>
          </cell>
          <cell r="X4343">
            <v>0</v>
          </cell>
          <cell r="Y4343">
            <v>0</v>
          </cell>
          <cell r="Z4343">
            <v>0</v>
          </cell>
          <cell r="AA4343">
            <v>0</v>
          </cell>
          <cell r="AB4343">
            <v>5500</v>
          </cell>
          <cell r="AC4343">
            <v>5500</v>
          </cell>
          <cell r="AD4343" t="str">
            <v>∆</v>
          </cell>
          <cell r="AE4343">
            <v>0</v>
          </cell>
        </row>
        <row r="4344">
          <cell r="W4344" t="str">
            <v>TOTAL : OPERATIONS</v>
          </cell>
          <cell r="X4344">
            <v>0</v>
          </cell>
          <cell r="Y4344">
            <v>0</v>
          </cell>
          <cell r="Z4344">
            <v>0</v>
          </cell>
          <cell r="AA4344">
            <v>0</v>
          </cell>
          <cell r="AB4344">
            <v>59718</v>
          </cell>
          <cell r="AC4344">
            <v>59718</v>
          </cell>
          <cell r="AD4344" t="str">
            <v>∆</v>
          </cell>
          <cell r="AE4344">
            <v>0</v>
          </cell>
        </row>
        <row r="4346">
          <cell r="V4346" t="str">
            <v>[280] LMD : PUBLIC WORKS : LMD/CFD</v>
          </cell>
        </row>
        <row r="4347">
          <cell r="V4347" t="str">
            <v>TERRA BELLA LMD 05-2 : CHARGES FOR SERVICES</v>
          </cell>
          <cell r="AB4347" t="str">
            <v/>
          </cell>
          <cell r="AC4347" t="str">
            <v/>
          </cell>
          <cell r="AD4347" t="str">
            <v>∆</v>
          </cell>
        </row>
        <row r="4348">
          <cell r="V4348" t="str">
            <v>280.40.28.818-4560.02</v>
          </cell>
          <cell r="W4348" t="str">
            <v>Charges for Services-Parks LMD</v>
          </cell>
          <cell r="X4348">
            <v>0</v>
          </cell>
          <cell r="Y4348">
            <v>0</v>
          </cell>
          <cell r="Z4348">
            <v>0</v>
          </cell>
          <cell r="AA4348">
            <v>0</v>
          </cell>
          <cell r="AB4348">
            <v>79201</v>
          </cell>
          <cell r="AC4348">
            <v>79201</v>
          </cell>
          <cell r="AD4348" t="str">
            <v>∆</v>
          </cell>
          <cell r="AE4348">
            <v>0</v>
          </cell>
        </row>
        <row r="4349">
          <cell r="W4349" t="str">
            <v>TOTAL : CHARGES FOR SERVICES</v>
          </cell>
          <cell r="X4349">
            <v>0</v>
          </cell>
          <cell r="Y4349">
            <v>0</v>
          </cell>
          <cell r="Z4349">
            <v>0</v>
          </cell>
          <cell r="AA4349">
            <v>0</v>
          </cell>
          <cell r="AB4349">
            <v>79201</v>
          </cell>
          <cell r="AC4349">
            <v>79201</v>
          </cell>
          <cell r="AD4349" t="str">
            <v>∆</v>
          </cell>
          <cell r="AE4349">
            <v>0</v>
          </cell>
        </row>
        <row r="4351">
          <cell r="V4351" t="str">
            <v>[280] LMD : PUBLIC WORKS : LMD/CFD</v>
          </cell>
        </row>
        <row r="4352">
          <cell r="V4352" t="str">
            <v>TERRA BELLA LMD 05-2 : OPERATIONS</v>
          </cell>
          <cell r="AB4352" t="str">
            <v/>
          </cell>
          <cell r="AC4352" t="str">
            <v/>
          </cell>
          <cell r="AD4352" t="str">
            <v>∆</v>
          </cell>
        </row>
        <row r="4353">
          <cell r="V4353" t="str">
            <v>280.40.28.818-6400.03</v>
          </cell>
          <cell r="W4353" t="str">
            <v>Repairs &amp; Maintenance Major Repair &amp; Contingency</v>
          </cell>
          <cell r="X4353">
            <v>0</v>
          </cell>
          <cell r="Y4353">
            <v>0</v>
          </cell>
          <cell r="Z4353">
            <v>0</v>
          </cell>
          <cell r="AA4353">
            <v>0</v>
          </cell>
          <cell r="AB4353">
            <v>3000</v>
          </cell>
          <cell r="AC4353">
            <v>3000</v>
          </cell>
          <cell r="AD4353" t="str">
            <v>∆</v>
          </cell>
          <cell r="AE4353">
            <v>0</v>
          </cell>
        </row>
        <row r="4354">
          <cell r="V4354" t="str">
            <v>280.40.28.818-6600.27</v>
          </cell>
          <cell r="W4354" t="str">
            <v>Administrative Expenses Support Services-Direct Labor</v>
          </cell>
          <cell r="X4354">
            <v>0</v>
          </cell>
          <cell r="Y4354">
            <v>0</v>
          </cell>
          <cell r="Z4354">
            <v>0</v>
          </cell>
          <cell r="AA4354">
            <v>0</v>
          </cell>
          <cell r="AB4354">
            <v>32000</v>
          </cell>
          <cell r="AC4354">
            <v>32000</v>
          </cell>
          <cell r="AD4354" t="str">
            <v>∆</v>
          </cell>
          <cell r="AE4354">
            <v>0</v>
          </cell>
        </row>
        <row r="4355">
          <cell r="V4355" t="str">
            <v>280.40.28.818-6000.11</v>
          </cell>
          <cell r="W4355" t="str">
            <v>Professional Services County Admin Fee</v>
          </cell>
          <cell r="X4355">
            <v>0</v>
          </cell>
          <cell r="Y4355">
            <v>0</v>
          </cell>
          <cell r="Z4355">
            <v>0</v>
          </cell>
          <cell r="AA4355">
            <v>0</v>
          </cell>
          <cell r="AB4355">
            <v>484</v>
          </cell>
          <cell r="AC4355">
            <v>484</v>
          </cell>
          <cell r="AD4355" t="str">
            <v>∆</v>
          </cell>
          <cell r="AE4355">
            <v>0</v>
          </cell>
        </row>
        <row r="4356">
          <cell r="V4356" t="str">
            <v>280.40.28.818-6100.01</v>
          </cell>
          <cell r="W4356" t="str">
            <v>Utilities Electric</v>
          </cell>
          <cell r="X4356">
            <v>0</v>
          </cell>
          <cell r="Y4356">
            <v>0</v>
          </cell>
          <cell r="Z4356">
            <v>0</v>
          </cell>
          <cell r="AA4356">
            <v>0</v>
          </cell>
          <cell r="AB4356">
            <v>3500</v>
          </cell>
          <cell r="AC4356">
            <v>5000</v>
          </cell>
          <cell r="AD4356" t="str">
            <v>∆</v>
          </cell>
          <cell r="AE4356">
            <v>1500</v>
          </cell>
        </row>
        <row r="4357">
          <cell r="V4357" t="str">
            <v>280.40.28.818-6100.04</v>
          </cell>
          <cell r="W4357" t="str">
            <v>Utilities Water</v>
          </cell>
          <cell r="X4357">
            <v>0</v>
          </cell>
          <cell r="Y4357">
            <v>0</v>
          </cell>
          <cell r="Z4357">
            <v>0</v>
          </cell>
          <cell r="AA4357">
            <v>0</v>
          </cell>
          <cell r="AB4357">
            <v>6000</v>
          </cell>
          <cell r="AC4357">
            <v>6000</v>
          </cell>
          <cell r="AD4357" t="str">
            <v>∆</v>
          </cell>
          <cell r="AE4357">
            <v>0</v>
          </cell>
        </row>
        <row r="4358">
          <cell r="V4358" t="str">
            <v>280.40.28.818-6600.05</v>
          </cell>
          <cell r="W4358" t="str">
            <v>Administrative Expenses Public/Legal Advertisement</v>
          </cell>
          <cell r="X4358">
            <v>0</v>
          </cell>
          <cell r="Y4358">
            <v>0</v>
          </cell>
          <cell r="Z4358">
            <v>0</v>
          </cell>
          <cell r="AA4358">
            <v>0</v>
          </cell>
          <cell r="AB4358">
            <v>42</v>
          </cell>
          <cell r="AC4358">
            <v>42</v>
          </cell>
          <cell r="AD4358" t="str">
            <v>∆</v>
          </cell>
          <cell r="AE4358">
            <v>0</v>
          </cell>
        </row>
        <row r="4359">
          <cell r="V4359" t="str">
            <v>280.40.28.818-6600.25</v>
          </cell>
          <cell r="W4359" t="str">
            <v>Administrative Expenses Support Services-Indirect Labor</v>
          </cell>
          <cell r="X4359">
            <v>0</v>
          </cell>
          <cell r="Y4359">
            <v>0</v>
          </cell>
          <cell r="Z4359">
            <v>0</v>
          </cell>
          <cell r="AA4359">
            <v>0</v>
          </cell>
          <cell r="AB4359">
            <v>4720</v>
          </cell>
          <cell r="AC4359">
            <v>4720</v>
          </cell>
          <cell r="AD4359" t="str">
            <v>∆</v>
          </cell>
          <cell r="AE4359">
            <v>0</v>
          </cell>
        </row>
        <row r="4360">
          <cell r="V4360" t="str">
            <v>280.40.28.818-6000.10</v>
          </cell>
          <cell r="W4360" t="str">
            <v>Professional Services Consultant</v>
          </cell>
          <cell r="X4360">
            <v>0</v>
          </cell>
          <cell r="Y4360">
            <v>0</v>
          </cell>
          <cell r="Z4360">
            <v>0</v>
          </cell>
          <cell r="AA4360">
            <v>0</v>
          </cell>
          <cell r="AB4360">
            <v>955</v>
          </cell>
          <cell r="AC4360">
            <v>955</v>
          </cell>
          <cell r="AD4360" t="str">
            <v>∆</v>
          </cell>
          <cell r="AE4360">
            <v>0</v>
          </cell>
        </row>
        <row r="4361">
          <cell r="V4361" t="str">
            <v>280.40.28.818-6240.05</v>
          </cell>
          <cell r="W4361" t="str">
            <v>Supplies-Parks Landscape Maintenance</v>
          </cell>
          <cell r="X4361">
            <v>0</v>
          </cell>
          <cell r="Y4361">
            <v>0</v>
          </cell>
          <cell r="Z4361">
            <v>0</v>
          </cell>
          <cell r="AA4361">
            <v>0</v>
          </cell>
          <cell r="AB4361">
            <v>8500</v>
          </cell>
          <cell r="AC4361">
            <v>8500</v>
          </cell>
          <cell r="AD4361" t="str">
            <v>∆</v>
          </cell>
          <cell r="AE4361">
            <v>0</v>
          </cell>
        </row>
        <row r="4362">
          <cell r="W4362" t="str">
            <v>TOTAL : OPERATIONS</v>
          </cell>
          <cell r="X4362">
            <v>0</v>
          </cell>
          <cell r="Y4362">
            <v>0</v>
          </cell>
          <cell r="Z4362">
            <v>0</v>
          </cell>
          <cell r="AA4362">
            <v>0</v>
          </cell>
          <cell r="AB4362">
            <v>59201</v>
          </cell>
          <cell r="AC4362">
            <v>60701</v>
          </cell>
          <cell r="AD4362" t="str">
            <v>∆</v>
          </cell>
          <cell r="AE4362">
            <v>1500</v>
          </cell>
        </row>
        <row r="4364">
          <cell r="V4364" t="str">
            <v>[280] LMD : PUBLIC WORKS : LMD/CFD</v>
          </cell>
        </row>
        <row r="4365">
          <cell r="V4365" t="str">
            <v>TERRA BELLA LMD 05-2 : DEBT SERVICE</v>
          </cell>
          <cell r="AB4365" t="str">
            <v/>
          </cell>
          <cell r="AC4365" t="str">
            <v/>
          </cell>
          <cell r="AD4365" t="str">
            <v>∆</v>
          </cell>
        </row>
        <row r="4366">
          <cell r="V4366" t="str">
            <v>280.40.28.818-8300.22</v>
          </cell>
          <cell r="W4366" t="str">
            <v>Capital Improvements-Parks LMD Well</v>
          </cell>
          <cell r="X4366">
            <v>0</v>
          </cell>
          <cell r="Y4366">
            <v>0</v>
          </cell>
          <cell r="Z4366">
            <v>0</v>
          </cell>
          <cell r="AA4366">
            <v>0</v>
          </cell>
          <cell r="AB4366">
            <v>10000</v>
          </cell>
          <cell r="AC4366">
            <v>10000</v>
          </cell>
          <cell r="AD4366" t="str">
            <v>∆</v>
          </cell>
          <cell r="AE4366">
            <v>0</v>
          </cell>
        </row>
        <row r="4367">
          <cell r="V4367" t="str">
            <v>280.40.28.818-8300.97</v>
          </cell>
          <cell r="W4367" t="str">
            <v>Capital Improvements-Parks LMD Cap Reserve</v>
          </cell>
          <cell r="X4367">
            <v>0</v>
          </cell>
          <cell r="Y4367">
            <v>0</v>
          </cell>
          <cell r="Z4367">
            <v>0</v>
          </cell>
          <cell r="AA4367">
            <v>0</v>
          </cell>
          <cell r="AB4367">
            <v>10000</v>
          </cell>
          <cell r="AC4367">
            <v>10000</v>
          </cell>
          <cell r="AD4367" t="str">
            <v>∆</v>
          </cell>
          <cell r="AE4367">
            <v>0</v>
          </cell>
        </row>
        <row r="4368">
          <cell r="W4368" t="str">
            <v>TOTAL : DEBT SERVICE</v>
          </cell>
          <cell r="X4368">
            <v>0</v>
          </cell>
          <cell r="Y4368">
            <v>0</v>
          </cell>
          <cell r="Z4368">
            <v>0</v>
          </cell>
          <cell r="AA4368">
            <v>0</v>
          </cell>
          <cell r="AB4368">
            <v>20000</v>
          </cell>
          <cell r="AC4368">
            <v>20000</v>
          </cell>
          <cell r="AD4368" t="str">
            <v>∆</v>
          </cell>
          <cell r="AE4368">
            <v>0</v>
          </cell>
        </row>
        <row r="4370">
          <cell r="V4370" t="str">
            <v>[280] LMD : PUBLIC WORKS : LMD/CFD</v>
          </cell>
        </row>
        <row r="4371">
          <cell r="V4371" t="str">
            <v>PASEO WEST LMD 05-3 : CHARGES FOR SERVICES</v>
          </cell>
          <cell r="AB4371" t="str">
            <v/>
          </cell>
          <cell r="AC4371" t="str">
            <v/>
          </cell>
          <cell r="AD4371" t="str">
            <v>∆</v>
          </cell>
        </row>
        <row r="4372">
          <cell r="V4372" t="str">
            <v>280.40.28.819-4560.02</v>
          </cell>
          <cell r="W4372" t="str">
            <v>Charges for Services-Parks LMD</v>
          </cell>
          <cell r="X4372">
            <v>0</v>
          </cell>
          <cell r="Y4372">
            <v>0</v>
          </cell>
          <cell r="Z4372">
            <v>0</v>
          </cell>
          <cell r="AA4372">
            <v>0</v>
          </cell>
          <cell r="AB4372">
            <v>61455</v>
          </cell>
          <cell r="AC4372">
            <v>61455</v>
          </cell>
          <cell r="AD4372" t="str">
            <v>∆</v>
          </cell>
          <cell r="AE4372">
            <v>0</v>
          </cell>
        </row>
        <row r="4373">
          <cell r="W4373" t="str">
            <v>TOTAL : CHARGES FOR SERVICES</v>
          </cell>
          <cell r="X4373">
            <v>0</v>
          </cell>
          <cell r="Y4373">
            <v>0</v>
          </cell>
          <cell r="Z4373">
            <v>0</v>
          </cell>
          <cell r="AA4373">
            <v>0</v>
          </cell>
          <cell r="AB4373">
            <v>61455</v>
          </cell>
          <cell r="AC4373">
            <v>61455</v>
          </cell>
          <cell r="AD4373" t="str">
            <v>∆</v>
          </cell>
          <cell r="AE4373">
            <v>0</v>
          </cell>
        </row>
        <row r="4375">
          <cell r="V4375" t="str">
            <v>[280] LMD : PUBLIC WORKS : LMD/CFD</v>
          </cell>
        </row>
        <row r="4376">
          <cell r="V4376" t="str">
            <v>PASEO WEST LMD 05-3 : OPERATIONS</v>
          </cell>
          <cell r="AB4376" t="str">
            <v/>
          </cell>
          <cell r="AC4376" t="str">
            <v/>
          </cell>
          <cell r="AD4376" t="str">
            <v>∆</v>
          </cell>
        </row>
        <row r="4377">
          <cell r="V4377" t="str">
            <v>280.40.28.819-6400.03</v>
          </cell>
          <cell r="W4377" t="str">
            <v>Repairs &amp; Maintenance Major Repair &amp; Contingency</v>
          </cell>
          <cell r="X4377">
            <v>0</v>
          </cell>
          <cell r="Y4377">
            <v>0</v>
          </cell>
          <cell r="Z4377">
            <v>0</v>
          </cell>
          <cell r="AA4377">
            <v>0</v>
          </cell>
          <cell r="AB4377">
            <v>3000</v>
          </cell>
          <cell r="AC4377">
            <v>3000</v>
          </cell>
          <cell r="AD4377" t="str">
            <v>∆</v>
          </cell>
          <cell r="AE4377">
            <v>0</v>
          </cell>
        </row>
        <row r="4378">
          <cell r="V4378" t="str">
            <v>280.40.28.819-6600.27</v>
          </cell>
          <cell r="W4378" t="str">
            <v>Administrative Expenses Support Services-Direct Labor</v>
          </cell>
          <cell r="X4378">
            <v>0</v>
          </cell>
          <cell r="Y4378">
            <v>0</v>
          </cell>
          <cell r="Z4378">
            <v>0</v>
          </cell>
          <cell r="AA4378">
            <v>0</v>
          </cell>
          <cell r="AB4378">
            <v>36000</v>
          </cell>
          <cell r="AC4378">
            <v>36000</v>
          </cell>
          <cell r="AD4378" t="str">
            <v>∆</v>
          </cell>
          <cell r="AE4378">
            <v>0</v>
          </cell>
        </row>
        <row r="4379">
          <cell r="V4379" t="str">
            <v>280.40.28.819-6000.11</v>
          </cell>
          <cell r="W4379" t="str">
            <v>Professional Services County Admin Fee</v>
          </cell>
          <cell r="X4379">
            <v>0</v>
          </cell>
          <cell r="Y4379">
            <v>0</v>
          </cell>
          <cell r="Z4379">
            <v>0</v>
          </cell>
          <cell r="AA4379">
            <v>0</v>
          </cell>
          <cell r="AB4379">
            <v>637</v>
          </cell>
          <cell r="AC4379">
            <v>637</v>
          </cell>
          <cell r="AD4379" t="str">
            <v>∆</v>
          </cell>
          <cell r="AE4379">
            <v>0</v>
          </cell>
        </row>
        <row r="4380">
          <cell r="V4380" t="str">
            <v>280.40.28.819-6100.01</v>
          </cell>
          <cell r="W4380" t="str">
            <v>Utilities Electric</v>
          </cell>
          <cell r="X4380">
            <v>0</v>
          </cell>
          <cell r="Y4380">
            <v>0</v>
          </cell>
          <cell r="Z4380">
            <v>0</v>
          </cell>
          <cell r="AA4380">
            <v>0</v>
          </cell>
          <cell r="AB4380">
            <v>325</v>
          </cell>
          <cell r="AC4380">
            <v>325</v>
          </cell>
          <cell r="AD4380" t="str">
            <v>∆</v>
          </cell>
          <cell r="AE4380">
            <v>0</v>
          </cell>
        </row>
        <row r="4381">
          <cell r="V4381" t="str">
            <v>280.40.28.819-6100.04</v>
          </cell>
          <cell r="W4381" t="str">
            <v>Utilities Water</v>
          </cell>
          <cell r="X4381">
            <v>0</v>
          </cell>
          <cell r="Y4381">
            <v>0</v>
          </cell>
          <cell r="Z4381">
            <v>0</v>
          </cell>
          <cell r="AA4381">
            <v>0</v>
          </cell>
          <cell r="AB4381">
            <v>10500</v>
          </cell>
          <cell r="AC4381">
            <v>10500</v>
          </cell>
          <cell r="AD4381" t="str">
            <v>∆</v>
          </cell>
          <cell r="AE4381">
            <v>0</v>
          </cell>
        </row>
        <row r="4382">
          <cell r="V4382" t="str">
            <v>280.40.28.819-6600.05</v>
          </cell>
          <cell r="W4382" t="str">
            <v>Administrative Expenses Public/Legal Advertisement</v>
          </cell>
          <cell r="X4382">
            <v>0</v>
          </cell>
          <cell r="Y4382">
            <v>0</v>
          </cell>
          <cell r="Z4382">
            <v>0</v>
          </cell>
          <cell r="AA4382">
            <v>0</v>
          </cell>
          <cell r="AB4382">
            <v>53</v>
          </cell>
          <cell r="AC4382">
            <v>53</v>
          </cell>
          <cell r="AD4382" t="str">
            <v>∆</v>
          </cell>
          <cell r="AE4382">
            <v>0</v>
          </cell>
        </row>
        <row r="4383">
          <cell r="V4383" t="str">
            <v>280.40.28.819-6600.25</v>
          </cell>
          <cell r="W4383" t="str">
            <v>Administrative Expenses Support Services-Indirect Labor</v>
          </cell>
          <cell r="X4383">
            <v>0</v>
          </cell>
          <cell r="Y4383">
            <v>0</v>
          </cell>
          <cell r="Z4383">
            <v>0</v>
          </cell>
          <cell r="AA4383">
            <v>0</v>
          </cell>
          <cell r="AB4383">
            <v>4720</v>
          </cell>
          <cell r="AC4383">
            <v>4720</v>
          </cell>
          <cell r="AD4383" t="str">
            <v>∆</v>
          </cell>
          <cell r="AE4383">
            <v>0</v>
          </cell>
        </row>
        <row r="4384">
          <cell r="V4384" t="str">
            <v>280.40.28.819-6000.10</v>
          </cell>
          <cell r="W4384" t="str">
            <v>Professional Services Consultant</v>
          </cell>
          <cell r="X4384">
            <v>0</v>
          </cell>
          <cell r="Y4384">
            <v>0</v>
          </cell>
          <cell r="Z4384">
            <v>0</v>
          </cell>
          <cell r="AA4384">
            <v>0</v>
          </cell>
          <cell r="AB4384">
            <v>1220</v>
          </cell>
          <cell r="AC4384">
            <v>1220</v>
          </cell>
          <cell r="AD4384" t="str">
            <v>∆</v>
          </cell>
          <cell r="AE4384">
            <v>0</v>
          </cell>
        </row>
        <row r="4385">
          <cell r="V4385" t="str">
            <v>280.40.28.819-6240.05</v>
          </cell>
          <cell r="W4385" t="str">
            <v>Supplies-Parks Landscape Maintenance</v>
          </cell>
          <cell r="X4385">
            <v>0</v>
          </cell>
          <cell r="Y4385">
            <v>0</v>
          </cell>
          <cell r="Z4385">
            <v>0</v>
          </cell>
          <cell r="AA4385">
            <v>0</v>
          </cell>
          <cell r="AB4385">
            <v>5000</v>
          </cell>
          <cell r="AC4385">
            <v>5000</v>
          </cell>
          <cell r="AD4385" t="str">
            <v>∆</v>
          </cell>
          <cell r="AE4385">
            <v>0</v>
          </cell>
        </row>
        <row r="4386">
          <cell r="W4386" t="str">
            <v>TOTAL : OPERATIONS</v>
          </cell>
          <cell r="X4386">
            <v>0</v>
          </cell>
          <cell r="Y4386">
            <v>0</v>
          </cell>
          <cell r="Z4386">
            <v>0</v>
          </cell>
          <cell r="AA4386">
            <v>0</v>
          </cell>
          <cell r="AB4386">
            <v>61455</v>
          </cell>
          <cell r="AC4386">
            <v>61455</v>
          </cell>
          <cell r="AD4386" t="str">
            <v>∆</v>
          </cell>
          <cell r="AE4386">
            <v>0</v>
          </cell>
        </row>
        <row r="4388">
          <cell r="V4388" t="str">
            <v>[280] LMD : PUBLIC WORKS : LMD/CFD</v>
          </cell>
        </row>
        <row r="4389">
          <cell r="V4389" t="str">
            <v>RODONI ESTATES LMD 06-2 : CHARGES FOR SERVICES</v>
          </cell>
          <cell r="AB4389" t="str">
            <v/>
          </cell>
          <cell r="AC4389" t="str">
            <v/>
          </cell>
          <cell r="AD4389" t="str">
            <v>∆</v>
          </cell>
        </row>
        <row r="4390">
          <cell r="V4390" t="str">
            <v>280.40.28.820-4560.02</v>
          </cell>
          <cell r="W4390" t="str">
            <v>Charges for Services-Parks LMD</v>
          </cell>
          <cell r="X4390">
            <v>0</v>
          </cell>
          <cell r="Y4390">
            <v>0</v>
          </cell>
          <cell r="Z4390">
            <v>0</v>
          </cell>
          <cell r="AA4390">
            <v>0</v>
          </cell>
          <cell r="AB4390">
            <v>69390</v>
          </cell>
          <cell r="AC4390">
            <v>69390</v>
          </cell>
          <cell r="AD4390" t="str">
            <v>∆</v>
          </cell>
          <cell r="AE4390">
            <v>0</v>
          </cell>
        </row>
        <row r="4391">
          <cell r="W4391" t="str">
            <v>TOTAL : CHARGES FOR SERVICES</v>
          </cell>
          <cell r="X4391">
            <v>0</v>
          </cell>
          <cell r="Y4391">
            <v>0</v>
          </cell>
          <cell r="Z4391">
            <v>0</v>
          </cell>
          <cell r="AA4391">
            <v>0</v>
          </cell>
          <cell r="AB4391">
            <v>69390</v>
          </cell>
          <cell r="AC4391">
            <v>69390</v>
          </cell>
          <cell r="AD4391" t="str">
            <v>∆</v>
          </cell>
          <cell r="AE4391">
            <v>0</v>
          </cell>
        </row>
        <row r="4393">
          <cell r="V4393" t="str">
            <v>[280] LMD : PUBLIC WORKS : LMD/CFD</v>
          </cell>
        </row>
        <row r="4394">
          <cell r="V4394" t="str">
            <v>RODONI ESTATES LMD 06-2 : OPERATIONS</v>
          </cell>
          <cell r="AB4394" t="str">
            <v/>
          </cell>
          <cell r="AC4394" t="str">
            <v/>
          </cell>
          <cell r="AD4394" t="str">
            <v>∆</v>
          </cell>
        </row>
        <row r="4395">
          <cell r="V4395" t="str">
            <v>280.40.28.820-6400.03</v>
          </cell>
          <cell r="W4395" t="str">
            <v>Repairs &amp; Maintenance Major Repair &amp; Contingency</v>
          </cell>
          <cell r="X4395">
            <v>0</v>
          </cell>
          <cell r="Y4395">
            <v>0</v>
          </cell>
          <cell r="Z4395">
            <v>0</v>
          </cell>
          <cell r="AA4395">
            <v>0</v>
          </cell>
          <cell r="AB4395">
            <v>5000</v>
          </cell>
          <cell r="AC4395">
            <v>5000</v>
          </cell>
          <cell r="AD4395" t="str">
            <v>∆</v>
          </cell>
          <cell r="AE4395">
            <v>0</v>
          </cell>
        </row>
        <row r="4396">
          <cell r="V4396" t="str">
            <v>280.40.28.820-6600.27</v>
          </cell>
          <cell r="W4396" t="str">
            <v>Administrative Expenses Support Services-Direct Labor</v>
          </cell>
          <cell r="X4396">
            <v>0</v>
          </cell>
          <cell r="Y4396">
            <v>0</v>
          </cell>
          <cell r="Z4396">
            <v>0</v>
          </cell>
          <cell r="AA4396">
            <v>0</v>
          </cell>
          <cell r="AB4396">
            <v>35000</v>
          </cell>
          <cell r="AC4396">
            <v>35000</v>
          </cell>
          <cell r="AD4396" t="str">
            <v>∆</v>
          </cell>
          <cell r="AE4396">
            <v>0</v>
          </cell>
        </row>
        <row r="4397">
          <cell r="V4397" t="str">
            <v>280.40.28.820-6000.11</v>
          </cell>
          <cell r="W4397" t="str">
            <v>Professional Services County Admin Fee</v>
          </cell>
          <cell r="X4397">
            <v>0</v>
          </cell>
          <cell r="Y4397">
            <v>0</v>
          </cell>
          <cell r="Z4397">
            <v>0</v>
          </cell>
          <cell r="AA4397">
            <v>0</v>
          </cell>
          <cell r="AB4397">
            <v>318</v>
          </cell>
          <cell r="AC4397">
            <v>318</v>
          </cell>
          <cell r="AD4397" t="str">
            <v>∆</v>
          </cell>
          <cell r="AE4397">
            <v>0</v>
          </cell>
        </row>
        <row r="4398">
          <cell r="V4398" t="str">
            <v>280.40.28.820-6100.01</v>
          </cell>
          <cell r="W4398" t="str">
            <v>Utilities Electric</v>
          </cell>
          <cell r="X4398">
            <v>0</v>
          </cell>
          <cell r="Y4398">
            <v>0</v>
          </cell>
          <cell r="Z4398">
            <v>0</v>
          </cell>
          <cell r="AA4398">
            <v>0</v>
          </cell>
          <cell r="AB4398">
            <v>2000</v>
          </cell>
          <cell r="AC4398">
            <v>2000</v>
          </cell>
          <cell r="AD4398" t="str">
            <v>∆</v>
          </cell>
          <cell r="AE4398">
            <v>0</v>
          </cell>
        </row>
        <row r="4399">
          <cell r="V4399" t="str">
            <v>280.40.28.820-6100.04</v>
          </cell>
          <cell r="W4399" t="str">
            <v>Utilities Water</v>
          </cell>
          <cell r="X4399">
            <v>0</v>
          </cell>
          <cell r="Y4399">
            <v>0</v>
          </cell>
          <cell r="Z4399">
            <v>0</v>
          </cell>
          <cell r="AA4399">
            <v>0</v>
          </cell>
          <cell r="AB4399">
            <v>6500</v>
          </cell>
          <cell r="AC4399">
            <v>6500</v>
          </cell>
          <cell r="AD4399" t="str">
            <v>∆</v>
          </cell>
          <cell r="AE4399">
            <v>0</v>
          </cell>
        </row>
        <row r="4400">
          <cell r="V4400" t="str">
            <v>280.40.28.820-6600.05</v>
          </cell>
          <cell r="W4400" t="str">
            <v>Administrative Expenses Public/Legal Advertisement</v>
          </cell>
          <cell r="X4400">
            <v>0</v>
          </cell>
          <cell r="Y4400">
            <v>0</v>
          </cell>
          <cell r="Z4400">
            <v>0</v>
          </cell>
          <cell r="AA4400">
            <v>0</v>
          </cell>
          <cell r="AB4400">
            <v>42</v>
          </cell>
          <cell r="AC4400">
            <v>42</v>
          </cell>
          <cell r="AD4400" t="str">
            <v>∆</v>
          </cell>
          <cell r="AE4400">
            <v>0</v>
          </cell>
        </row>
        <row r="4401">
          <cell r="V4401" t="str">
            <v>280.40.28.820-6600.25</v>
          </cell>
          <cell r="W4401" t="str">
            <v>Administrative Expenses Support Services-Indirect Labor</v>
          </cell>
          <cell r="X4401">
            <v>0</v>
          </cell>
          <cell r="Y4401">
            <v>0</v>
          </cell>
          <cell r="Z4401">
            <v>0</v>
          </cell>
          <cell r="AA4401">
            <v>0</v>
          </cell>
          <cell r="AB4401">
            <v>4720</v>
          </cell>
          <cell r="AC4401">
            <v>4720</v>
          </cell>
          <cell r="AD4401" t="str">
            <v>∆</v>
          </cell>
          <cell r="AE4401">
            <v>0</v>
          </cell>
        </row>
        <row r="4402">
          <cell r="V4402" t="str">
            <v>280.40.28.820-6000.10</v>
          </cell>
          <cell r="W4402" t="str">
            <v>Professional Services Consultant</v>
          </cell>
          <cell r="X4402">
            <v>0</v>
          </cell>
          <cell r="Y4402">
            <v>0</v>
          </cell>
          <cell r="Z4402">
            <v>0</v>
          </cell>
          <cell r="AA4402">
            <v>0</v>
          </cell>
          <cell r="AB4402">
            <v>610</v>
          </cell>
          <cell r="AC4402">
            <v>610</v>
          </cell>
          <cell r="AD4402" t="str">
            <v>∆</v>
          </cell>
          <cell r="AE4402">
            <v>0</v>
          </cell>
        </row>
        <row r="4403">
          <cell r="V4403" t="str">
            <v>280.40.28.820-6240.05</v>
          </cell>
          <cell r="W4403" t="str">
            <v>Supplies-Parks Landscape Maintenance</v>
          </cell>
          <cell r="X4403">
            <v>0</v>
          </cell>
          <cell r="Y4403">
            <v>0</v>
          </cell>
          <cell r="Z4403">
            <v>0</v>
          </cell>
          <cell r="AA4403">
            <v>0</v>
          </cell>
          <cell r="AB4403">
            <v>5200</v>
          </cell>
          <cell r="AC4403">
            <v>5200</v>
          </cell>
          <cell r="AD4403" t="str">
            <v>∆</v>
          </cell>
          <cell r="AE4403">
            <v>0</v>
          </cell>
        </row>
        <row r="4404">
          <cell r="W4404" t="str">
            <v>TOTAL : OPERATIONS</v>
          </cell>
          <cell r="X4404">
            <v>0</v>
          </cell>
          <cell r="Y4404">
            <v>0</v>
          </cell>
          <cell r="Z4404">
            <v>0</v>
          </cell>
          <cell r="AA4404">
            <v>0</v>
          </cell>
          <cell r="AB4404">
            <v>59390</v>
          </cell>
          <cell r="AC4404">
            <v>59390</v>
          </cell>
          <cell r="AD4404" t="str">
            <v>∆</v>
          </cell>
          <cell r="AE4404">
            <v>0</v>
          </cell>
        </row>
        <row r="4406">
          <cell r="V4406" t="str">
            <v>[280] LMD : PUBLIC WORKS : LMD/CFD</v>
          </cell>
        </row>
        <row r="4407">
          <cell r="V4407" t="str">
            <v>RODONI ESTATES LMD 06-2 : DEBT SERVICE</v>
          </cell>
          <cell r="AB4407" t="str">
            <v/>
          </cell>
          <cell r="AC4407" t="str">
            <v/>
          </cell>
          <cell r="AD4407" t="str">
            <v>∆</v>
          </cell>
        </row>
        <row r="4408">
          <cell r="V4408" t="str">
            <v>280.40.28.820-8300.22</v>
          </cell>
          <cell r="W4408" t="str">
            <v>Capital Improvements-Parks LMD Well</v>
          </cell>
          <cell r="X4408">
            <v>0</v>
          </cell>
          <cell r="Y4408">
            <v>0</v>
          </cell>
          <cell r="Z4408">
            <v>0</v>
          </cell>
          <cell r="AA4408">
            <v>0</v>
          </cell>
          <cell r="AB4408">
            <v>5000</v>
          </cell>
          <cell r="AC4408">
            <v>5000</v>
          </cell>
          <cell r="AD4408" t="str">
            <v>∆</v>
          </cell>
          <cell r="AE4408">
            <v>0</v>
          </cell>
        </row>
        <row r="4409">
          <cell r="V4409" t="str">
            <v>280.40.28.820-8300.23</v>
          </cell>
          <cell r="W4409" t="str">
            <v>Capital Improvements-Parks Improvements</v>
          </cell>
          <cell r="X4409">
            <v>0</v>
          </cell>
          <cell r="Y4409">
            <v>0</v>
          </cell>
          <cell r="Z4409">
            <v>0</v>
          </cell>
          <cell r="AA4409">
            <v>0</v>
          </cell>
          <cell r="AB4409">
            <v>5000</v>
          </cell>
          <cell r="AC4409">
            <v>5000</v>
          </cell>
          <cell r="AD4409" t="str">
            <v>∆</v>
          </cell>
          <cell r="AE4409">
            <v>0</v>
          </cell>
        </row>
        <row r="4410">
          <cell r="W4410" t="str">
            <v>TOTAL : DEBT SERVICE</v>
          </cell>
          <cell r="X4410">
            <v>0</v>
          </cell>
          <cell r="Y4410">
            <v>0</v>
          </cell>
          <cell r="Z4410">
            <v>0</v>
          </cell>
          <cell r="AA4410">
            <v>0</v>
          </cell>
          <cell r="AB4410">
            <v>10000</v>
          </cell>
          <cell r="AC4410">
            <v>10000</v>
          </cell>
          <cell r="AD4410" t="str">
            <v>∆</v>
          </cell>
          <cell r="AE4410">
            <v>0</v>
          </cell>
        </row>
        <row r="4412">
          <cell r="V4412" t="str">
            <v>[280] LMD : PUBLIC WORKS : LMD/CFD</v>
          </cell>
        </row>
        <row r="4413">
          <cell r="V4413" t="str">
            <v>DUTRA ESTATES BAD 05-1 : CHARGES FOR SERVICES</v>
          </cell>
          <cell r="AB4413" t="str">
            <v/>
          </cell>
          <cell r="AC4413" t="str">
            <v/>
          </cell>
          <cell r="AD4413" t="str">
            <v>∆</v>
          </cell>
        </row>
        <row r="4414">
          <cell r="V4414" t="str">
            <v>280.40.28.821-4560.02</v>
          </cell>
          <cell r="W4414" t="str">
            <v>Charges for Services-Parks LMD</v>
          </cell>
          <cell r="X4414">
            <v>0</v>
          </cell>
          <cell r="Y4414">
            <v>0</v>
          </cell>
          <cell r="Z4414">
            <v>0</v>
          </cell>
          <cell r="AA4414">
            <v>0</v>
          </cell>
          <cell r="AB4414">
            <v>26364</v>
          </cell>
          <cell r="AC4414">
            <v>26364</v>
          </cell>
          <cell r="AD4414" t="str">
            <v>∆</v>
          </cell>
          <cell r="AE4414">
            <v>0</v>
          </cell>
        </row>
        <row r="4415">
          <cell r="W4415" t="str">
            <v>TOTAL : CHARGES FOR SERVICES</v>
          </cell>
          <cell r="X4415">
            <v>0</v>
          </cell>
          <cell r="Y4415">
            <v>0</v>
          </cell>
          <cell r="Z4415">
            <v>0</v>
          </cell>
          <cell r="AA4415">
            <v>0</v>
          </cell>
          <cell r="AB4415">
            <v>26364</v>
          </cell>
          <cell r="AC4415">
            <v>26364</v>
          </cell>
          <cell r="AD4415" t="str">
            <v>∆</v>
          </cell>
          <cell r="AE4415">
            <v>0</v>
          </cell>
        </row>
        <row r="4417">
          <cell r="V4417" t="str">
            <v>[280] LMD : PUBLIC WORKS : LMD/CFD</v>
          </cell>
        </row>
        <row r="4418">
          <cell r="V4418" t="str">
            <v>DUTRA ESTATES BAD 05-1 : OPERATIONS</v>
          </cell>
          <cell r="AB4418" t="str">
            <v/>
          </cell>
          <cell r="AC4418" t="str">
            <v/>
          </cell>
          <cell r="AD4418" t="str">
            <v>∆</v>
          </cell>
        </row>
        <row r="4419">
          <cell r="V4419" t="str">
            <v>280.40.28.821-6000.11</v>
          </cell>
          <cell r="W4419" t="str">
            <v>Professional Services County Admin Fee</v>
          </cell>
          <cell r="X4419">
            <v>0</v>
          </cell>
          <cell r="Y4419">
            <v>0</v>
          </cell>
          <cell r="Z4419">
            <v>0</v>
          </cell>
          <cell r="AA4419">
            <v>0</v>
          </cell>
          <cell r="AB4419">
            <v>562</v>
          </cell>
          <cell r="AC4419">
            <v>562</v>
          </cell>
          <cell r="AD4419" t="str">
            <v>∆</v>
          </cell>
          <cell r="AE4419">
            <v>0</v>
          </cell>
        </row>
        <row r="4420">
          <cell r="V4420" t="str">
            <v>280.40.28.821-6240.05</v>
          </cell>
          <cell r="W4420" t="str">
            <v>Supplies-Parks Landscape Maintenance</v>
          </cell>
          <cell r="X4420">
            <v>0</v>
          </cell>
          <cell r="Y4420">
            <v>0</v>
          </cell>
          <cell r="Z4420">
            <v>0</v>
          </cell>
          <cell r="AA4420">
            <v>0</v>
          </cell>
          <cell r="AB4420">
            <v>736</v>
          </cell>
          <cell r="AC4420">
            <v>736</v>
          </cell>
          <cell r="AD4420" t="str">
            <v>∆</v>
          </cell>
          <cell r="AE4420">
            <v>0</v>
          </cell>
        </row>
        <row r="4421">
          <cell r="V4421" t="str">
            <v>280.40.28.821-6375.03</v>
          </cell>
          <cell r="W4421" t="str">
            <v>Operating Fees SSJID Drainage</v>
          </cell>
          <cell r="X4421">
            <v>0</v>
          </cell>
          <cell r="Y4421">
            <v>0</v>
          </cell>
          <cell r="Z4421">
            <v>0</v>
          </cell>
          <cell r="AA4421">
            <v>0</v>
          </cell>
          <cell r="AB4421">
            <v>17800</v>
          </cell>
          <cell r="AC4421">
            <v>17800</v>
          </cell>
          <cell r="AD4421" t="str">
            <v>∆</v>
          </cell>
          <cell r="AE4421">
            <v>0</v>
          </cell>
        </row>
        <row r="4422">
          <cell r="V4422" t="str">
            <v>280.40.28.821-6600.05</v>
          </cell>
          <cell r="W4422" t="str">
            <v>Administrative Expenses Public/Legal Advertisement</v>
          </cell>
          <cell r="X4422">
            <v>0</v>
          </cell>
          <cell r="Y4422">
            <v>0</v>
          </cell>
          <cell r="Z4422">
            <v>0</v>
          </cell>
          <cell r="AA4422">
            <v>0</v>
          </cell>
          <cell r="AB4422">
            <v>53</v>
          </cell>
          <cell r="AC4422">
            <v>53</v>
          </cell>
          <cell r="AD4422" t="str">
            <v>∆</v>
          </cell>
          <cell r="AE4422">
            <v>0</v>
          </cell>
        </row>
        <row r="4423">
          <cell r="V4423" t="str">
            <v>280.40.28.821-6600.25</v>
          </cell>
          <cell r="W4423" t="str">
            <v>Administrative Expenses Support Services-Indirect Labor</v>
          </cell>
          <cell r="X4423">
            <v>0</v>
          </cell>
          <cell r="Y4423">
            <v>0</v>
          </cell>
          <cell r="Z4423">
            <v>0</v>
          </cell>
          <cell r="AA4423">
            <v>0</v>
          </cell>
          <cell r="AB4423">
            <v>4720</v>
          </cell>
          <cell r="AC4423">
            <v>4720</v>
          </cell>
          <cell r="AD4423" t="str">
            <v>∆</v>
          </cell>
          <cell r="AE4423">
            <v>0</v>
          </cell>
        </row>
        <row r="4424">
          <cell r="V4424" t="str">
            <v>280.40.28.821-6000.10</v>
          </cell>
          <cell r="W4424" t="str">
            <v>Professional Services Consultant</v>
          </cell>
          <cell r="X4424">
            <v>0</v>
          </cell>
          <cell r="Y4424">
            <v>0</v>
          </cell>
          <cell r="Z4424">
            <v>0</v>
          </cell>
          <cell r="AA4424">
            <v>0</v>
          </cell>
          <cell r="AB4424">
            <v>2493</v>
          </cell>
          <cell r="AC4424">
            <v>2493</v>
          </cell>
          <cell r="AD4424" t="str">
            <v>∆</v>
          </cell>
          <cell r="AE4424">
            <v>0</v>
          </cell>
        </row>
        <row r="4425">
          <cell r="W4425" t="str">
            <v>TOTAL : OPERATIONS</v>
          </cell>
          <cell r="X4425">
            <v>0</v>
          </cell>
          <cell r="Y4425">
            <v>0</v>
          </cell>
          <cell r="Z4425">
            <v>0</v>
          </cell>
          <cell r="AA4425">
            <v>0</v>
          </cell>
          <cell r="AB4425">
            <v>26364</v>
          </cell>
          <cell r="AC4425">
            <v>26364</v>
          </cell>
          <cell r="AD4425" t="str">
            <v>∆</v>
          </cell>
          <cell r="AE4425">
            <v>0</v>
          </cell>
        </row>
        <row r="4427">
          <cell r="V4427" t="str">
            <v>[280] LMD : PUBLIC WORKS : LMD/CFD</v>
          </cell>
        </row>
        <row r="4428">
          <cell r="V4428" t="str">
            <v>DUTRA ESTATES LMD 05-4 : CHARGES FOR SERVICES</v>
          </cell>
          <cell r="AB4428" t="str">
            <v/>
          </cell>
          <cell r="AC4428" t="str">
            <v/>
          </cell>
          <cell r="AD4428" t="str">
            <v>∆</v>
          </cell>
        </row>
        <row r="4429">
          <cell r="V4429" t="str">
            <v>280.40.28.822-4560.02</v>
          </cell>
          <cell r="W4429" t="str">
            <v>Charges for Services-Parks LMD</v>
          </cell>
          <cell r="X4429">
            <v>0</v>
          </cell>
          <cell r="Y4429">
            <v>0</v>
          </cell>
          <cell r="Z4429">
            <v>0</v>
          </cell>
          <cell r="AA4429">
            <v>0</v>
          </cell>
          <cell r="AB4429">
            <v>63625</v>
          </cell>
          <cell r="AC4429">
            <v>63625</v>
          </cell>
          <cell r="AD4429" t="str">
            <v>∆</v>
          </cell>
          <cell r="AE4429">
            <v>0</v>
          </cell>
        </row>
        <row r="4430">
          <cell r="W4430" t="str">
            <v>TOTAL : CHARGES FOR SERVICES</v>
          </cell>
          <cell r="X4430">
            <v>0</v>
          </cell>
          <cell r="Y4430">
            <v>0</v>
          </cell>
          <cell r="Z4430">
            <v>0</v>
          </cell>
          <cell r="AA4430">
            <v>0</v>
          </cell>
          <cell r="AB4430">
            <v>63625</v>
          </cell>
          <cell r="AC4430">
            <v>63625</v>
          </cell>
          <cell r="AD4430" t="str">
            <v>∆</v>
          </cell>
          <cell r="AE4430">
            <v>0</v>
          </cell>
        </row>
        <row r="4432">
          <cell r="V4432" t="str">
            <v>[280] LMD : PUBLIC WORKS : LMD/CFD</v>
          </cell>
        </row>
        <row r="4433">
          <cell r="V4433" t="str">
            <v>DUTRA ESTATES LMD 05-4 : OPERATIONS</v>
          </cell>
          <cell r="AB4433" t="str">
            <v/>
          </cell>
          <cell r="AC4433" t="str">
            <v/>
          </cell>
          <cell r="AD4433" t="str">
            <v>∆</v>
          </cell>
        </row>
        <row r="4434">
          <cell r="V4434" t="str">
            <v>280.40.28.822-6600.27</v>
          </cell>
          <cell r="W4434" t="str">
            <v>Administrative Expenses Support Services-Direct Labor</v>
          </cell>
          <cell r="X4434">
            <v>0</v>
          </cell>
          <cell r="Y4434">
            <v>0</v>
          </cell>
          <cell r="Z4434">
            <v>0</v>
          </cell>
          <cell r="AA4434">
            <v>0</v>
          </cell>
          <cell r="AB4434">
            <v>37000</v>
          </cell>
          <cell r="AC4434">
            <v>37000</v>
          </cell>
          <cell r="AD4434" t="str">
            <v>∆</v>
          </cell>
          <cell r="AE4434">
            <v>0</v>
          </cell>
        </row>
        <row r="4435">
          <cell r="V4435" t="str">
            <v>280.40.28.822-6000.11</v>
          </cell>
          <cell r="W4435" t="str">
            <v>Professional Services County Admin Fee</v>
          </cell>
          <cell r="X4435">
            <v>0</v>
          </cell>
          <cell r="Y4435">
            <v>0</v>
          </cell>
          <cell r="Z4435">
            <v>0</v>
          </cell>
          <cell r="AA4435">
            <v>0</v>
          </cell>
          <cell r="AB4435">
            <v>292</v>
          </cell>
          <cell r="AC4435">
            <v>292</v>
          </cell>
          <cell r="AD4435" t="str">
            <v>∆</v>
          </cell>
          <cell r="AE4435">
            <v>0</v>
          </cell>
        </row>
        <row r="4436">
          <cell r="V4436" t="str">
            <v>280.40.28.822-6100.01</v>
          </cell>
          <cell r="W4436" t="str">
            <v>Utilities Electric</v>
          </cell>
          <cell r="X4436">
            <v>0</v>
          </cell>
          <cell r="Y4436">
            <v>0</v>
          </cell>
          <cell r="Z4436">
            <v>0</v>
          </cell>
          <cell r="AA4436">
            <v>0</v>
          </cell>
          <cell r="AB4436">
            <v>425</v>
          </cell>
          <cell r="AC4436">
            <v>425</v>
          </cell>
          <cell r="AD4436" t="str">
            <v>∆</v>
          </cell>
          <cell r="AE4436">
            <v>0</v>
          </cell>
        </row>
        <row r="4437">
          <cell r="V4437" t="str">
            <v>280.40.28.822-6100.04</v>
          </cell>
          <cell r="W4437" t="str">
            <v>Utilities Water</v>
          </cell>
          <cell r="X4437">
            <v>0</v>
          </cell>
          <cell r="Y4437">
            <v>0</v>
          </cell>
          <cell r="Z4437">
            <v>0</v>
          </cell>
          <cell r="AA4437">
            <v>0</v>
          </cell>
          <cell r="AB4437">
            <v>6300</v>
          </cell>
          <cell r="AC4437">
            <v>6300</v>
          </cell>
          <cell r="AD4437" t="str">
            <v>∆</v>
          </cell>
          <cell r="AE4437">
            <v>0</v>
          </cell>
        </row>
        <row r="4438">
          <cell r="V4438" t="str">
            <v>280.40.28.822-6600.05</v>
          </cell>
          <cell r="W4438" t="str">
            <v>Administrative Expenses Public/Legal Advertisement</v>
          </cell>
          <cell r="X4438">
            <v>0</v>
          </cell>
          <cell r="Y4438">
            <v>0</v>
          </cell>
          <cell r="Z4438">
            <v>0</v>
          </cell>
          <cell r="AA4438">
            <v>0</v>
          </cell>
          <cell r="AB4438">
            <v>42</v>
          </cell>
          <cell r="AC4438">
            <v>42</v>
          </cell>
          <cell r="AD4438" t="str">
            <v>∆</v>
          </cell>
          <cell r="AE4438">
            <v>0</v>
          </cell>
        </row>
        <row r="4439">
          <cell r="V4439" t="str">
            <v>280.40.28.822-6600.25</v>
          </cell>
          <cell r="W4439" t="str">
            <v>Administrative Expenses Support Services-Indirect Labor</v>
          </cell>
          <cell r="X4439">
            <v>0</v>
          </cell>
          <cell r="Y4439">
            <v>0</v>
          </cell>
          <cell r="Z4439">
            <v>0</v>
          </cell>
          <cell r="AA4439">
            <v>0</v>
          </cell>
          <cell r="AB4439">
            <v>4720</v>
          </cell>
          <cell r="AC4439">
            <v>4720</v>
          </cell>
          <cell r="AD4439" t="str">
            <v>∆</v>
          </cell>
          <cell r="AE4439">
            <v>0</v>
          </cell>
        </row>
        <row r="4440">
          <cell r="V4440" t="str">
            <v>280.40.28.822-6000.10</v>
          </cell>
          <cell r="W4440" t="str">
            <v>Professional Services Consultant</v>
          </cell>
          <cell r="X4440">
            <v>0</v>
          </cell>
          <cell r="Y4440">
            <v>0</v>
          </cell>
          <cell r="Z4440">
            <v>0</v>
          </cell>
          <cell r="AA4440">
            <v>0</v>
          </cell>
          <cell r="AB4440">
            <v>2546</v>
          </cell>
          <cell r="AC4440">
            <v>2546</v>
          </cell>
          <cell r="AD4440" t="str">
            <v>∆</v>
          </cell>
          <cell r="AE4440">
            <v>0</v>
          </cell>
        </row>
        <row r="4441">
          <cell r="V4441" t="str">
            <v>280.40.28.822-6240.05</v>
          </cell>
          <cell r="W4441" t="str">
            <v>Supplies-Parks Landscape Maintenance</v>
          </cell>
          <cell r="X4441">
            <v>0</v>
          </cell>
          <cell r="Y4441">
            <v>0</v>
          </cell>
          <cell r="Z4441">
            <v>0</v>
          </cell>
          <cell r="AA4441">
            <v>0</v>
          </cell>
          <cell r="AB4441">
            <v>4300</v>
          </cell>
          <cell r="AC4441">
            <v>4300</v>
          </cell>
          <cell r="AD4441" t="str">
            <v>∆</v>
          </cell>
          <cell r="AE4441">
            <v>0</v>
          </cell>
        </row>
        <row r="4442">
          <cell r="V4442" t="str">
            <v>280.40.28.822-6400.03</v>
          </cell>
          <cell r="W4442" t="str">
            <v>Repairs &amp; Maintenance Major Repair &amp; Contingency</v>
          </cell>
          <cell r="X4442">
            <v>0</v>
          </cell>
          <cell r="Y4442">
            <v>0</v>
          </cell>
          <cell r="Z4442">
            <v>0</v>
          </cell>
          <cell r="AA4442">
            <v>0</v>
          </cell>
          <cell r="AB4442">
            <v>8000</v>
          </cell>
          <cell r="AC4442">
            <v>8000</v>
          </cell>
          <cell r="AD4442" t="str">
            <v>∆</v>
          </cell>
          <cell r="AE4442">
            <v>0</v>
          </cell>
        </row>
        <row r="4443">
          <cell r="W4443" t="str">
            <v>TOTAL : OPERATIONS</v>
          </cell>
          <cell r="X4443">
            <v>0</v>
          </cell>
          <cell r="Y4443">
            <v>0</v>
          </cell>
          <cell r="Z4443">
            <v>0</v>
          </cell>
          <cell r="AA4443">
            <v>0</v>
          </cell>
          <cell r="AB4443">
            <v>63625</v>
          </cell>
          <cell r="AC4443">
            <v>63625</v>
          </cell>
          <cell r="AD4443" t="str">
            <v>∆</v>
          </cell>
          <cell r="AE4443">
            <v>0</v>
          </cell>
        </row>
        <row r="4445">
          <cell r="V4445" t="str">
            <v>[280] LMD : PUBLIC WORKS : LMD/CFD</v>
          </cell>
        </row>
        <row r="4446">
          <cell r="V4446" t="str">
            <v>TESORO LMD 06-1 : CHARGES FOR SERVICES</v>
          </cell>
          <cell r="AB4446" t="str">
            <v/>
          </cell>
          <cell r="AC4446" t="str">
            <v/>
          </cell>
          <cell r="AD4446" t="str">
            <v>∆</v>
          </cell>
        </row>
        <row r="4447">
          <cell r="V4447" t="str">
            <v>280.40.28.823-4560.02</v>
          </cell>
          <cell r="W4447" t="str">
            <v>Charges for Services-Parks LMD</v>
          </cell>
          <cell r="X4447">
            <v>0</v>
          </cell>
          <cell r="Y4447">
            <v>0</v>
          </cell>
          <cell r="Z4447">
            <v>0</v>
          </cell>
          <cell r="AA4447">
            <v>0</v>
          </cell>
          <cell r="AB4447">
            <v>125799</v>
          </cell>
          <cell r="AC4447">
            <v>125799</v>
          </cell>
          <cell r="AD4447" t="str">
            <v>∆</v>
          </cell>
          <cell r="AE4447">
            <v>0</v>
          </cell>
        </row>
        <row r="4448">
          <cell r="W4448" t="str">
            <v>TOTAL : CHARGES FOR SERVICES</v>
          </cell>
          <cell r="X4448">
            <v>0</v>
          </cell>
          <cell r="Y4448">
            <v>0</v>
          </cell>
          <cell r="Z4448">
            <v>0</v>
          </cell>
          <cell r="AA4448">
            <v>0</v>
          </cell>
          <cell r="AB4448">
            <v>125799</v>
          </cell>
          <cell r="AC4448">
            <v>125799</v>
          </cell>
          <cell r="AD4448" t="str">
            <v>∆</v>
          </cell>
          <cell r="AE4448">
            <v>0</v>
          </cell>
        </row>
        <row r="4450">
          <cell r="V4450" t="str">
            <v>[280] LMD : PUBLIC WORKS : LMD/CFD</v>
          </cell>
        </row>
        <row r="4451">
          <cell r="V4451" t="str">
            <v>TESORO LMD 06-1 : OPERATIONS</v>
          </cell>
          <cell r="AB4451" t="str">
            <v/>
          </cell>
          <cell r="AC4451" t="str">
            <v/>
          </cell>
          <cell r="AD4451" t="str">
            <v>∆</v>
          </cell>
        </row>
        <row r="4452">
          <cell r="V4452" t="str">
            <v>280.40.28.823-6600.27</v>
          </cell>
          <cell r="W4452" t="str">
            <v>Administrative Expenses Support Services-Direct Labor</v>
          </cell>
          <cell r="X4452">
            <v>0</v>
          </cell>
          <cell r="Y4452">
            <v>0</v>
          </cell>
          <cell r="Z4452">
            <v>0</v>
          </cell>
          <cell r="AA4452">
            <v>0</v>
          </cell>
          <cell r="AB4452">
            <v>68200</v>
          </cell>
          <cell r="AC4452">
            <v>68200</v>
          </cell>
          <cell r="AD4452" t="str">
            <v>∆</v>
          </cell>
          <cell r="AE4452">
            <v>0</v>
          </cell>
        </row>
        <row r="4453">
          <cell r="V4453" t="str">
            <v>280.40.28.823-6000.11</v>
          </cell>
          <cell r="W4453" t="str">
            <v>Professional Services County Admin Fee</v>
          </cell>
          <cell r="X4453">
            <v>0</v>
          </cell>
          <cell r="Y4453">
            <v>0</v>
          </cell>
          <cell r="Z4453">
            <v>0</v>
          </cell>
          <cell r="AA4453">
            <v>0</v>
          </cell>
          <cell r="AB4453">
            <v>1006</v>
          </cell>
          <cell r="AC4453">
            <v>1006</v>
          </cell>
          <cell r="AD4453" t="str">
            <v>∆</v>
          </cell>
          <cell r="AE4453">
            <v>0</v>
          </cell>
        </row>
        <row r="4454">
          <cell r="V4454" t="str">
            <v>280.40.28.823-6100.01</v>
          </cell>
          <cell r="W4454" t="str">
            <v>Utilities Electric</v>
          </cell>
          <cell r="X4454">
            <v>0</v>
          </cell>
          <cell r="Y4454">
            <v>0</v>
          </cell>
          <cell r="Z4454">
            <v>0</v>
          </cell>
          <cell r="AA4454">
            <v>0</v>
          </cell>
          <cell r="AB4454">
            <v>2790</v>
          </cell>
          <cell r="AC4454">
            <v>5000</v>
          </cell>
          <cell r="AD4454" t="str">
            <v>∆</v>
          </cell>
          <cell r="AE4454">
            <v>2210</v>
          </cell>
        </row>
        <row r="4455">
          <cell r="V4455" t="str">
            <v>280.40.28.823-6100.04</v>
          </cell>
          <cell r="W4455" t="str">
            <v>Utilities Water</v>
          </cell>
          <cell r="X4455">
            <v>0</v>
          </cell>
          <cell r="Y4455">
            <v>0</v>
          </cell>
          <cell r="Z4455">
            <v>0</v>
          </cell>
          <cell r="AA4455">
            <v>0</v>
          </cell>
          <cell r="AB4455">
            <v>21700</v>
          </cell>
          <cell r="AC4455">
            <v>34000</v>
          </cell>
          <cell r="AD4455" t="str">
            <v>∆</v>
          </cell>
          <cell r="AE4455">
            <v>12300</v>
          </cell>
        </row>
        <row r="4456">
          <cell r="V4456" t="str">
            <v>280.40.28.823-6600.05</v>
          </cell>
          <cell r="W4456" t="str">
            <v>Administrative Expenses Public/Legal Advertisement</v>
          </cell>
          <cell r="X4456">
            <v>0</v>
          </cell>
          <cell r="Y4456">
            <v>0</v>
          </cell>
          <cell r="Z4456">
            <v>0</v>
          </cell>
          <cell r="AA4456">
            <v>0</v>
          </cell>
          <cell r="AB4456">
            <v>33</v>
          </cell>
          <cell r="AC4456">
            <v>33</v>
          </cell>
          <cell r="AD4456" t="str">
            <v>∆</v>
          </cell>
          <cell r="AE4456">
            <v>0</v>
          </cell>
        </row>
        <row r="4457">
          <cell r="V4457" t="str">
            <v>280.40.28.823-6600.25</v>
          </cell>
          <cell r="W4457" t="str">
            <v>Administrative Expenses Support Services-Indirect Labor</v>
          </cell>
          <cell r="X4457">
            <v>0</v>
          </cell>
          <cell r="Y4457">
            <v>0</v>
          </cell>
          <cell r="Z4457">
            <v>0</v>
          </cell>
          <cell r="AA4457">
            <v>0</v>
          </cell>
          <cell r="AB4457">
            <v>2926</v>
          </cell>
          <cell r="AC4457">
            <v>2926</v>
          </cell>
          <cell r="AD4457" t="str">
            <v>∆</v>
          </cell>
          <cell r="AE4457">
            <v>0</v>
          </cell>
        </row>
        <row r="4458">
          <cell r="V4458" t="str">
            <v>280.40.28.823-6000.10</v>
          </cell>
          <cell r="W4458" t="str">
            <v>Professional Services Consultant</v>
          </cell>
          <cell r="X4458">
            <v>0</v>
          </cell>
          <cell r="Y4458">
            <v>0</v>
          </cell>
          <cell r="Z4458">
            <v>0</v>
          </cell>
          <cell r="AA4458">
            <v>0</v>
          </cell>
          <cell r="AB4458">
            <v>3404</v>
          </cell>
          <cell r="AC4458">
            <v>3404</v>
          </cell>
          <cell r="AD4458" t="str">
            <v>∆</v>
          </cell>
          <cell r="AE4458">
            <v>0</v>
          </cell>
        </row>
        <row r="4459">
          <cell r="V4459" t="str">
            <v>280.40.28.823-6240.05</v>
          </cell>
          <cell r="W4459" t="str">
            <v>Supplies-Parks Landscape Maintenance</v>
          </cell>
          <cell r="X4459">
            <v>0</v>
          </cell>
          <cell r="Y4459">
            <v>0</v>
          </cell>
          <cell r="Z4459">
            <v>0</v>
          </cell>
          <cell r="AA4459">
            <v>0</v>
          </cell>
          <cell r="AB4459">
            <v>10540</v>
          </cell>
          <cell r="AC4459">
            <v>10540</v>
          </cell>
          <cell r="AD4459" t="str">
            <v>∆</v>
          </cell>
          <cell r="AE4459">
            <v>0</v>
          </cell>
        </row>
        <row r="4460">
          <cell r="V4460" t="str">
            <v>280.40.28.823-6400.03</v>
          </cell>
          <cell r="W4460" t="str">
            <v>Repairs &amp; Maintenance Major Repair &amp; Contingency</v>
          </cell>
          <cell r="X4460">
            <v>0</v>
          </cell>
          <cell r="Y4460">
            <v>0</v>
          </cell>
          <cell r="Z4460">
            <v>0</v>
          </cell>
          <cell r="AA4460">
            <v>0</v>
          </cell>
          <cell r="AB4460">
            <v>9000</v>
          </cell>
          <cell r="AC4460">
            <v>9000</v>
          </cell>
          <cell r="AD4460" t="str">
            <v>∆</v>
          </cell>
          <cell r="AE4460">
            <v>0</v>
          </cell>
        </row>
        <row r="4461">
          <cell r="W4461" t="str">
            <v>TOTAL : OPERATIONS</v>
          </cell>
          <cell r="X4461">
            <v>0</v>
          </cell>
          <cell r="Y4461">
            <v>0</v>
          </cell>
          <cell r="Z4461">
            <v>0</v>
          </cell>
          <cell r="AA4461">
            <v>0</v>
          </cell>
          <cell r="AB4461">
            <v>119599</v>
          </cell>
          <cell r="AC4461">
            <v>134109</v>
          </cell>
          <cell r="AD4461" t="str">
            <v>∆</v>
          </cell>
          <cell r="AE4461">
            <v>14510</v>
          </cell>
        </row>
        <row r="4463">
          <cell r="V4463" t="str">
            <v>[280] LMD : PUBLIC WORKS : LMD/CFD</v>
          </cell>
        </row>
        <row r="4464">
          <cell r="V4464" t="str">
            <v>TESORO LMD 06-1 : DEBT SERVICE</v>
          </cell>
          <cell r="AB4464" t="str">
            <v/>
          </cell>
          <cell r="AC4464" t="str">
            <v/>
          </cell>
          <cell r="AD4464" t="str">
            <v>∆</v>
          </cell>
        </row>
        <row r="4465">
          <cell r="V4465" t="str">
            <v>280.40.28.823-8300.97</v>
          </cell>
          <cell r="W4465" t="str">
            <v>Capital Improvements-Parks LMD Cap Reserve</v>
          </cell>
          <cell r="X4465">
            <v>0</v>
          </cell>
          <cell r="Y4465">
            <v>0</v>
          </cell>
          <cell r="Z4465">
            <v>0</v>
          </cell>
          <cell r="AA4465">
            <v>0</v>
          </cell>
          <cell r="AB4465">
            <v>6200</v>
          </cell>
          <cell r="AC4465">
            <v>6200</v>
          </cell>
          <cell r="AD4465" t="str">
            <v>∆</v>
          </cell>
          <cell r="AE4465">
            <v>0</v>
          </cell>
        </row>
        <row r="4466">
          <cell r="W4466" t="str">
            <v>TOTAL : DEBT SERVICE</v>
          </cell>
          <cell r="X4466">
            <v>0</v>
          </cell>
          <cell r="Y4466">
            <v>0</v>
          </cell>
          <cell r="Z4466">
            <v>0</v>
          </cell>
          <cell r="AA4466">
            <v>0</v>
          </cell>
          <cell r="AB4466">
            <v>6200</v>
          </cell>
          <cell r="AC4466">
            <v>6200</v>
          </cell>
          <cell r="AD4466" t="str">
            <v>∆</v>
          </cell>
          <cell r="AE4466">
            <v>0</v>
          </cell>
        </row>
        <row r="4468">
          <cell r="V4468" t="str">
            <v>[280] LMD : PUBLIC WORKS : LMD/CFD</v>
          </cell>
        </row>
        <row r="4469">
          <cell r="V4469" t="str">
            <v>KEN HILL ESTATES LMD 06-3 : CHARGES FOR SERVICES</v>
          </cell>
          <cell r="AB4469" t="str">
            <v/>
          </cell>
          <cell r="AC4469" t="str">
            <v/>
          </cell>
          <cell r="AD4469" t="str">
            <v>∆</v>
          </cell>
        </row>
        <row r="4470">
          <cell r="V4470" t="str">
            <v>280.40.28.824-4560.02</v>
          </cell>
          <cell r="W4470" t="str">
            <v>Charges for Services-Parks LMD</v>
          </cell>
          <cell r="X4470">
            <v>0</v>
          </cell>
          <cell r="Y4470">
            <v>0</v>
          </cell>
          <cell r="Z4470">
            <v>0</v>
          </cell>
          <cell r="AA4470">
            <v>0</v>
          </cell>
          <cell r="AB4470">
            <v>8958</v>
          </cell>
          <cell r="AC4470">
            <v>8958</v>
          </cell>
          <cell r="AD4470" t="str">
            <v>∆</v>
          </cell>
          <cell r="AE4470">
            <v>0</v>
          </cell>
        </row>
        <row r="4471">
          <cell r="W4471" t="str">
            <v>TOTAL : CHARGES FOR SERVICES</v>
          </cell>
          <cell r="X4471">
            <v>0</v>
          </cell>
          <cell r="Y4471">
            <v>0</v>
          </cell>
          <cell r="Z4471">
            <v>0</v>
          </cell>
          <cell r="AA4471">
            <v>0</v>
          </cell>
          <cell r="AB4471">
            <v>8958</v>
          </cell>
          <cell r="AC4471">
            <v>8958</v>
          </cell>
          <cell r="AD4471" t="str">
            <v>∆</v>
          </cell>
          <cell r="AE4471">
            <v>0</v>
          </cell>
        </row>
        <row r="4473">
          <cell r="V4473" t="str">
            <v>[280] LMD : PUBLIC WORKS : LMD/CFD</v>
          </cell>
        </row>
        <row r="4474">
          <cell r="V4474" t="str">
            <v>KEN HILL ESTATES LMD 06-3 : OPERATIONS</v>
          </cell>
          <cell r="AB4474" t="str">
            <v/>
          </cell>
          <cell r="AC4474" t="str">
            <v/>
          </cell>
          <cell r="AD4474" t="str">
            <v>∆</v>
          </cell>
        </row>
        <row r="4475">
          <cell r="V4475" t="str">
            <v>280.40.28.824-6600.27</v>
          </cell>
          <cell r="W4475" t="str">
            <v>Administrative Expenses Support Services-Direct Labor</v>
          </cell>
          <cell r="X4475">
            <v>0</v>
          </cell>
          <cell r="Y4475">
            <v>0</v>
          </cell>
          <cell r="Z4475">
            <v>0</v>
          </cell>
          <cell r="AA4475">
            <v>0</v>
          </cell>
          <cell r="AB4475">
            <v>4000</v>
          </cell>
          <cell r="AC4475">
            <v>4000</v>
          </cell>
          <cell r="AD4475" t="str">
            <v>∆</v>
          </cell>
          <cell r="AE4475">
            <v>0</v>
          </cell>
        </row>
        <row r="4476">
          <cell r="V4476" t="str">
            <v>280.40.28.824-6000.11</v>
          </cell>
          <cell r="W4476" t="str">
            <v>Professional Services County Admin Fee</v>
          </cell>
          <cell r="X4476">
            <v>0</v>
          </cell>
          <cell r="Y4476">
            <v>0</v>
          </cell>
          <cell r="Z4476">
            <v>0</v>
          </cell>
          <cell r="AA4476">
            <v>0</v>
          </cell>
          <cell r="AB4476">
            <v>45</v>
          </cell>
          <cell r="AC4476">
            <v>45</v>
          </cell>
          <cell r="AD4476" t="str">
            <v>∆</v>
          </cell>
          <cell r="AE4476">
            <v>0</v>
          </cell>
        </row>
        <row r="4477">
          <cell r="V4477" t="str">
            <v>280.40.28.824-6100.01</v>
          </cell>
          <cell r="W4477" t="str">
            <v>Utilities Electric</v>
          </cell>
          <cell r="X4477">
            <v>0</v>
          </cell>
          <cell r="Y4477">
            <v>0</v>
          </cell>
          <cell r="Z4477">
            <v>0</v>
          </cell>
          <cell r="AA4477">
            <v>0</v>
          </cell>
          <cell r="AB4477">
            <v>125</v>
          </cell>
          <cell r="AC4477">
            <v>125</v>
          </cell>
          <cell r="AD4477" t="str">
            <v>∆</v>
          </cell>
          <cell r="AE4477">
            <v>0</v>
          </cell>
        </row>
        <row r="4478">
          <cell r="V4478" t="str">
            <v>280.40.28.824-6100.04</v>
          </cell>
          <cell r="W4478" t="str">
            <v>Utilities Water</v>
          </cell>
          <cell r="X4478">
            <v>0</v>
          </cell>
          <cell r="Y4478">
            <v>0</v>
          </cell>
          <cell r="Z4478">
            <v>0</v>
          </cell>
          <cell r="AA4478">
            <v>0</v>
          </cell>
          <cell r="AB4478">
            <v>670</v>
          </cell>
          <cell r="AC4478">
            <v>670</v>
          </cell>
          <cell r="AD4478" t="str">
            <v>∆</v>
          </cell>
          <cell r="AE4478">
            <v>0</v>
          </cell>
        </row>
        <row r="4479">
          <cell r="V4479" t="str">
            <v>280.40.28.824-6400.03</v>
          </cell>
          <cell r="W4479" t="str">
            <v>Repairs &amp; Maintenance Major Repair &amp; Contingency</v>
          </cell>
          <cell r="X4479">
            <v>0</v>
          </cell>
          <cell r="Y4479">
            <v>0</v>
          </cell>
          <cell r="Z4479">
            <v>0</v>
          </cell>
          <cell r="AA4479">
            <v>0</v>
          </cell>
          <cell r="AB4479">
            <v>800</v>
          </cell>
          <cell r="AC4479">
            <v>800</v>
          </cell>
          <cell r="AD4479" t="str">
            <v>∆</v>
          </cell>
          <cell r="AE4479">
            <v>0</v>
          </cell>
        </row>
        <row r="4480">
          <cell r="V4480" t="str">
            <v>280.40.28.824-6600.05</v>
          </cell>
          <cell r="W4480" t="str">
            <v>Administrative Expenses Public/Legal Advertisement</v>
          </cell>
          <cell r="X4480">
            <v>0</v>
          </cell>
          <cell r="Y4480">
            <v>0</v>
          </cell>
          <cell r="Z4480">
            <v>0</v>
          </cell>
          <cell r="AA4480">
            <v>0</v>
          </cell>
          <cell r="AB4480">
            <v>32</v>
          </cell>
          <cell r="AC4480">
            <v>32</v>
          </cell>
          <cell r="AD4480" t="str">
            <v>∆</v>
          </cell>
          <cell r="AE4480">
            <v>0</v>
          </cell>
        </row>
        <row r="4481">
          <cell r="V4481" t="str">
            <v>280.40.28.824-6600.25</v>
          </cell>
          <cell r="W4481" t="str">
            <v>Administrative Expenses Support Services-Indirect Labor</v>
          </cell>
          <cell r="X4481">
            <v>0</v>
          </cell>
          <cell r="Y4481">
            <v>0</v>
          </cell>
          <cell r="Z4481">
            <v>0</v>
          </cell>
          <cell r="AA4481">
            <v>0</v>
          </cell>
          <cell r="AB4481">
            <v>2360</v>
          </cell>
          <cell r="AC4481">
            <v>2360</v>
          </cell>
          <cell r="AD4481" t="str">
            <v>∆</v>
          </cell>
          <cell r="AE4481">
            <v>0</v>
          </cell>
        </row>
        <row r="4482">
          <cell r="V4482" t="str">
            <v>280.40.28.824-6000.10</v>
          </cell>
          <cell r="W4482" t="str">
            <v>Professional Services Consultant</v>
          </cell>
          <cell r="X4482">
            <v>0</v>
          </cell>
          <cell r="Y4482">
            <v>0</v>
          </cell>
          <cell r="Z4482">
            <v>0</v>
          </cell>
          <cell r="AA4482">
            <v>0</v>
          </cell>
          <cell r="AB4482">
            <v>106</v>
          </cell>
          <cell r="AC4482">
            <v>106</v>
          </cell>
          <cell r="AD4482" t="str">
            <v>∆</v>
          </cell>
          <cell r="AE4482">
            <v>0</v>
          </cell>
        </row>
        <row r="4483">
          <cell r="V4483" t="str">
            <v>280.40.28.824-6240.05</v>
          </cell>
          <cell r="W4483" t="str">
            <v>Supplies-Parks Landscape Maintenance</v>
          </cell>
          <cell r="X4483">
            <v>0</v>
          </cell>
          <cell r="Y4483">
            <v>0</v>
          </cell>
          <cell r="Z4483">
            <v>0</v>
          </cell>
          <cell r="AA4483">
            <v>0</v>
          </cell>
          <cell r="AB4483">
            <v>820</v>
          </cell>
          <cell r="AC4483">
            <v>820</v>
          </cell>
          <cell r="AD4483" t="str">
            <v>∆</v>
          </cell>
          <cell r="AE4483">
            <v>0</v>
          </cell>
        </row>
        <row r="4484">
          <cell r="W4484" t="str">
            <v>TOTAL : OPERATIONS</v>
          </cell>
          <cell r="X4484">
            <v>0</v>
          </cell>
          <cell r="Y4484">
            <v>0</v>
          </cell>
          <cell r="Z4484">
            <v>0</v>
          </cell>
          <cell r="AA4484">
            <v>0</v>
          </cell>
          <cell r="AB4484">
            <v>8958</v>
          </cell>
          <cell r="AC4484">
            <v>8958</v>
          </cell>
          <cell r="AD4484" t="str">
            <v>∆</v>
          </cell>
          <cell r="AE4484">
            <v>0</v>
          </cell>
        </row>
        <row r="4486">
          <cell r="V4486" t="str">
            <v>[280] LMD : PUBLIC WORKS : LMD/CFD</v>
          </cell>
        </row>
        <row r="4487">
          <cell r="V4487" t="str">
            <v>UNION RANCH LMD 06-5 : CHARGES FOR SERVICES</v>
          </cell>
          <cell r="AB4487" t="str">
            <v/>
          </cell>
          <cell r="AC4487" t="str">
            <v/>
          </cell>
          <cell r="AD4487" t="str">
            <v>∆</v>
          </cell>
        </row>
        <row r="4488">
          <cell r="V4488" t="str">
            <v>280.40.28.825-4560.02</v>
          </cell>
          <cell r="W4488" t="str">
            <v>Charges for Services-Parks LMD</v>
          </cell>
          <cell r="X4488">
            <v>0</v>
          </cell>
          <cell r="Y4488">
            <v>0</v>
          </cell>
          <cell r="Z4488">
            <v>0</v>
          </cell>
          <cell r="AA4488">
            <v>0</v>
          </cell>
          <cell r="AB4488">
            <v>35707</v>
          </cell>
          <cell r="AC4488">
            <v>35707</v>
          </cell>
          <cell r="AD4488" t="str">
            <v>∆</v>
          </cell>
          <cell r="AE4488">
            <v>0</v>
          </cell>
        </row>
        <row r="4489">
          <cell r="W4489" t="str">
            <v>TOTAL : CHARGES FOR SERVICES</v>
          </cell>
          <cell r="X4489">
            <v>0</v>
          </cell>
          <cell r="Y4489">
            <v>0</v>
          </cell>
          <cell r="Z4489">
            <v>0</v>
          </cell>
          <cell r="AA4489">
            <v>0</v>
          </cell>
          <cell r="AB4489">
            <v>35707</v>
          </cell>
          <cell r="AC4489">
            <v>35707</v>
          </cell>
          <cell r="AD4489" t="str">
            <v>∆</v>
          </cell>
          <cell r="AE4489">
            <v>0</v>
          </cell>
        </row>
        <row r="4491">
          <cell r="V4491" t="str">
            <v>[280] LMD : PUBLIC WORKS : LMD/CFD</v>
          </cell>
        </row>
        <row r="4492">
          <cell r="V4492" t="str">
            <v>UNION RANCH LMD 06-5 : OPERATIONS</v>
          </cell>
          <cell r="AB4492" t="str">
            <v/>
          </cell>
          <cell r="AC4492" t="str">
            <v/>
          </cell>
          <cell r="AD4492" t="str">
            <v>∆</v>
          </cell>
        </row>
        <row r="4493">
          <cell r="V4493" t="str">
            <v>280.40.28.825-6400.03</v>
          </cell>
          <cell r="W4493" t="str">
            <v>Repairs &amp; Maintenance Major Repair &amp; Contingency</v>
          </cell>
          <cell r="X4493">
            <v>0</v>
          </cell>
          <cell r="Y4493">
            <v>0</v>
          </cell>
          <cell r="Z4493">
            <v>0</v>
          </cell>
          <cell r="AA4493">
            <v>0</v>
          </cell>
          <cell r="AB4493">
            <v>5000</v>
          </cell>
          <cell r="AC4493">
            <v>5000</v>
          </cell>
          <cell r="AD4493" t="str">
            <v>∆</v>
          </cell>
          <cell r="AE4493">
            <v>0</v>
          </cell>
        </row>
        <row r="4494">
          <cell r="V4494" t="str">
            <v>280.40.28.825-6600.27</v>
          </cell>
          <cell r="W4494" t="str">
            <v>Administrative Expenses Support Services-Direct Labor</v>
          </cell>
          <cell r="X4494">
            <v>0</v>
          </cell>
          <cell r="Y4494">
            <v>0</v>
          </cell>
          <cell r="Z4494">
            <v>0</v>
          </cell>
          <cell r="AA4494">
            <v>0</v>
          </cell>
          <cell r="AB4494">
            <v>7200</v>
          </cell>
          <cell r="AC4494">
            <v>7200</v>
          </cell>
          <cell r="AD4494" t="str">
            <v>∆</v>
          </cell>
          <cell r="AE4494">
            <v>0</v>
          </cell>
        </row>
        <row r="4495">
          <cell r="V4495" t="str">
            <v>280.40.28.825-6000.11</v>
          </cell>
          <cell r="W4495" t="str">
            <v>Professional Services County Admin Fee</v>
          </cell>
          <cell r="X4495">
            <v>0</v>
          </cell>
          <cell r="Y4495">
            <v>0</v>
          </cell>
          <cell r="Z4495">
            <v>0</v>
          </cell>
          <cell r="AA4495">
            <v>0</v>
          </cell>
          <cell r="AB4495">
            <v>467</v>
          </cell>
          <cell r="AC4495">
            <v>467</v>
          </cell>
          <cell r="AD4495" t="str">
            <v>∆</v>
          </cell>
          <cell r="AE4495">
            <v>0</v>
          </cell>
        </row>
        <row r="4496">
          <cell r="V4496" t="str">
            <v>280.40.28.825-6100.01</v>
          </cell>
          <cell r="W4496" t="str">
            <v>Utilities Electric</v>
          </cell>
          <cell r="X4496">
            <v>0</v>
          </cell>
          <cell r="Y4496">
            <v>0</v>
          </cell>
          <cell r="Z4496">
            <v>0</v>
          </cell>
          <cell r="AA4496">
            <v>0</v>
          </cell>
          <cell r="AB4496">
            <v>450</v>
          </cell>
          <cell r="AC4496">
            <v>450</v>
          </cell>
          <cell r="AD4496" t="str">
            <v>∆</v>
          </cell>
          <cell r="AE4496">
            <v>0</v>
          </cell>
        </row>
        <row r="4497">
          <cell r="V4497" t="str">
            <v>280.40.28.825-6100.04</v>
          </cell>
          <cell r="W4497" t="str">
            <v>Utilities Water</v>
          </cell>
          <cell r="X4497">
            <v>0</v>
          </cell>
          <cell r="Y4497">
            <v>0</v>
          </cell>
          <cell r="Z4497">
            <v>0</v>
          </cell>
          <cell r="AA4497">
            <v>0</v>
          </cell>
          <cell r="AB4497">
            <v>5700</v>
          </cell>
          <cell r="AC4497">
            <v>5700</v>
          </cell>
          <cell r="AD4497" t="str">
            <v>∆</v>
          </cell>
          <cell r="AE4497">
            <v>0</v>
          </cell>
        </row>
        <row r="4498">
          <cell r="V4498" t="str">
            <v>280.40.28.825-6600.05</v>
          </cell>
          <cell r="W4498" t="str">
            <v>Administrative Expenses Public/Legal Advertisement</v>
          </cell>
          <cell r="X4498">
            <v>0</v>
          </cell>
          <cell r="Y4498">
            <v>0</v>
          </cell>
          <cell r="Z4498">
            <v>0</v>
          </cell>
          <cell r="AA4498">
            <v>0</v>
          </cell>
          <cell r="AB4498">
            <v>53</v>
          </cell>
          <cell r="AC4498">
            <v>53</v>
          </cell>
          <cell r="AD4498" t="str">
            <v>∆</v>
          </cell>
          <cell r="AE4498">
            <v>0</v>
          </cell>
        </row>
        <row r="4499">
          <cell r="V4499" t="str">
            <v>280.40.28.825-6600.25</v>
          </cell>
          <cell r="W4499" t="str">
            <v>Administrative Expenses Support Services-Indirect Labor</v>
          </cell>
          <cell r="X4499">
            <v>0</v>
          </cell>
          <cell r="Y4499">
            <v>0</v>
          </cell>
          <cell r="Z4499">
            <v>0</v>
          </cell>
          <cell r="AA4499">
            <v>0</v>
          </cell>
          <cell r="AB4499">
            <v>4720</v>
          </cell>
          <cell r="AC4499">
            <v>4720</v>
          </cell>
          <cell r="AD4499" t="str">
            <v>∆</v>
          </cell>
          <cell r="AE4499">
            <v>0</v>
          </cell>
        </row>
        <row r="4500">
          <cell r="V4500" t="str">
            <v>280.40.28.825-6000.10</v>
          </cell>
          <cell r="W4500" t="str">
            <v>Professional Services Consultant</v>
          </cell>
          <cell r="X4500">
            <v>0</v>
          </cell>
          <cell r="Y4500">
            <v>0</v>
          </cell>
          <cell r="Z4500">
            <v>0</v>
          </cell>
          <cell r="AA4500">
            <v>0</v>
          </cell>
          <cell r="AB4500">
            <v>5517</v>
          </cell>
          <cell r="AC4500">
            <v>5517</v>
          </cell>
          <cell r="AD4500" t="str">
            <v>∆</v>
          </cell>
          <cell r="AE4500">
            <v>0</v>
          </cell>
        </row>
        <row r="4501">
          <cell r="V4501" t="str">
            <v>280.40.28.825-6240.05</v>
          </cell>
          <cell r="W4501" t="str">
            <v>Supplies-Parks Landscape Maintenance</v>
          </cell>
          <cell r="X4501">
            <v>0</v>
          </cell>
          <cell r="Y4501">
            <v>0</v>
          </cell>
          <cell r="Z4501">
            <v>0</v>
          </cell>
          <cell r="AA4501">
            <v>0</v>
          </cell>
          <cell r="AB4501">
            <v>1600</v>
          </cell>
          <cell r="AC4501">
            <v>1600</v>
          </cell>
          <cell r="AD4501" t="str">
            <v>∆</v>
          </cell>
          <cell r="AE4501">
            <v>0</v>
          </cell>
        </row>
        <row r="4502">
          <cell r="W4502" t="str">
            <v>TOTAL : OPERATIONS</v>
          </cell>
          <cell r="X4502">
            <v>0</v>
          </cell>
          <cell r="Y4502">
            <v>0</v>
          </cell>
          <cell r="Z4502">
            <v>0</v>
          </cell>
          <cell r="AA4502">
            <v>0</v>
          </cell>
          <cell r="AB4502">
            <v>30707</v>
          </cell>
          <cell r="AC4502">
            <v>30707</v>
          </cell>
          <cell r="AD4502" t="str">
            <v>∆</v>
          </cell>
          <cell r="AE4502">
            <v>0</v>
          </cell>
        </row>
        <row r="4504">
          <cell r="V4504" t="str">
            <v>[280] LMD : PUBLIC WORKS : LMD/CFD</v>
          </cell>
        </row>
        <row r="4505">
          <cell r="V4505" t="str">
            <v>UNION RANCH LMD 06-5 : DEBT SERVICE</v>
          </cell>
          <cell r="AB4505" t="str">
            <v/>
          </cell>
          <cell r="AC4505" t="str">
            <v/>
          </cell>
          <cell r="AD4505" t="str">
            <v>∆</v>
          </cell>
        </row>
        <row r="4506">
          <cell r="V4506" t="str">
            <v>280.40.28.825-8300.97</v>
          </cell>
          <cell r="W4506" t="str">
            <v>Capital Improvements-Parks LMD Cap Reserve</v>
          </cell>
          <cell r="X4506">
            <v>0</v>
          </cell>
          <cell r="Y4506">
            <v>0</v>
          </cell>
          <cell r="Z4506">
            <v>0</v>
          </cell>
          <cell r="AA4506">
            <v>0</v>
          </cell>
          <cell r="AB4506">
            <v>5000</v>
          </cell>
          <cell r="AC4506">
            <v>5000</v>
          </cell>
          <cell r="AD4506" t="str">
            <v>∆</v>
          </cell>
          <cell r="AE4506">
            <v>0</v>
          </cell>
        </row>
        <row r="4507">
          <cell r="W4507" t="str">
            <v>TOTAL : DEBT SERVICE</v>
          </cell>
          <cell r="X4507">
            <v>0</v>
          </cell>
          <cell r="Y4507">
            <v>0</v>
          </cell>
          <cell r="Z4507">
            <v>0</v>
          </cell>
          <cell r="AA4507">
            <v>0</v>
          </cell>
          <cell r="AB4507">
            <v>5000</v>
          </cell>
          <cell r="AC4507">
            <v>5000</v>
          </cell>
          <cell r="AD4507" t="str">
            <v>∆</v>
          </cell>
          <cell r="AE4507">
            <v>0</v>
          </cell>
        </row>
        <row r="4509">
          <cell r="V4509" t="str">
            <v>[280] LMD : PUBLIC WORKS : LMD/CFD</v>
          </cell>
        </row>
        <row r="4510">
          <cell r="V4510" t="str">
            <v>UNION RANCH EAST LMD 06-4 : CHARGES FOR SERVICES</v>
          </cell>
          <cell r="AB4510" t="str">
            <v/>
          </cell>
          <cell r="AC4510" t="str">
            <v/>
          </cell>
          <cell r="AD4510" t="str">
            <v>∆</v>
          </cell>
        </row>
        <row r="4511">
          <cell r="V4511" t="str">
            <v>280.40.28.826-4560.02</v>
          </cell>
          <cell r="W4511" t="str">
            <v>Charges for Services-Parks LMD</v>
          </cell>
          <cell r="X4511">
            <v>0</v>
          </cell>
          <cell r="Y4511">
            <v>0</v>
          </cell>
          <cell r="Z4511">
            <v>0</v>
          </cell>
          <cell r="AA4511">
            <v>0</v>
          </cell>
          <cell r="AB4511">
            <v>169207</v>
          </cell>
          <cell r="AC4511">
            <v>169207</v>
          </cell>
          <cell r="AD4511" t="str">
            <v>∆</v>
          </cell>
          <cell r="AE4511">
            <v>0</v>
          </cell>
        </row>
        <row r="4512">
          <cell r="W4512" t="str">
            <v>TOTAL : CHARGES FOR SERVICES</v>
          </cell>
          <cell r="X4512">
            <v>0</v>
          </cell>
          <cell r="Y4512">
            <v>0</v>
          </cell>
          <cell r="Z4512">
            <v>0</v>
          </cell>
          <cell r="AA4512">
            <v>0</v>
          </cell>
          <cell r="AB4512">
            <v>169207</v>
          </cell>
          <cell r="AC4512">
            <v>169207</v>
          </cell>
          <cell r="AD4512" t="str">
            <v>∆</v>
          </cell>
          <cell r="AE4512">
            <v>0</v>
          </cell>
        </row>
        <row r="4514">
          <cell r="V4514" t="str">
            <v>[280] LMD : PUBLIC WORKS : LMD/CFD</v>
          </cell>
        </row>
        <row r="4515">
          <cell r="V4515" t="str">
            <v>UNION RANCH EAST LMD 06-4 : OPERATIONS</v>
          </cell>
          <cell r="AB4515" t="str">
            <v/>
          </cell>
          <cell r="AC4515" t="str">
            <v/>
          </cell>
          <cell r="AD4515" t="str">
            <v>∆</v>
          </cell>
        </row>
        <row r="4516">
          <cell r="V4516" t="str">
            <v>280.40.28.826-6600.27</v>
          </cell>
          <cell r="W4516" t="str">
            <v>Administrative Expenses Support Services-Direct Labor</v>
          </cell>
          <cell r="X4516">
            <v>0</v>
          </cell>
          <cell r="Y4516">
            <v>0</v>
          </cell>
          <cell r="Z4516">
            <v>0</v>
          </cell>
          <cell r="AA4516">
            <v>0</v>
          </cell>
          <cell r="AB4516">
            <v>90000</v>
          </cell>
          <cell r="AC4516">
            <v>90000</v>
          </cell>
          <cell r="AD4516" t="str">
            <v>∆</v>
          </cell>
          <cell r="AE4516">
            <v>0</v>
          </cell>
        </row>
        <row r="4517">
          <cell r="V4517" t="str">
            <v>280.40.28.826-6000.11</v>
          </cell>
          <cell r="W4517" t="str">
            <v>Professional Services County Admin Fee</v>
          </cell>
          <cell r="X4517">
            <v>0</v>
          </cell>
          <cell r="Y4517">
            <v>0</v>
          </cell>
          <cell r="Z4517">
            <v>0</v>
          </cell>
          <cell r="AA4517">
            <v>0</v>
          </cell>
          <cell r="AB4517">
            <v>1634</v>
          </cell>
          <cell r="AC4517">
            <v>1634</v>
          </cell>
          <cell r="AD4517" t="str">
            <v>∆</v>
          </cell>
          <cell r="AE4517">
            <v>0</v>
          </cell>
        </row>
        <row r="4518">
          <cell r="V4518" t="str">
            <v>280.40.28.826-6100.01</v>
          </cell>
          <cell r="W4518" t="str">
            <v>Utilities Electric</v>
          </cell>
          <cell r="X4518">
            <v>0</v>
          </cell>
          <cell r="Y4518">
            <v>0</v>
          </cell>
          <cell r="Z4518">
            <v>0</v>
          </cell>
          <cell r="AA4518">
            <v>0</v>
          </cell>
          <cell r="AB4518">
            <v>8000</v>
          </cell>
          <cell r="AC4518">
            <v>8000</v>
          </cell>
          <cell r="AD4518" t="str">
            <v>∆</v>
          </cell>
          <cell r="AE4518">
            <v>0</v>
          </cell>
        </row>
        <row r="4519">
          <cell r="V4519" t="str">
            <v>280.40.28.826-6100.04</v>
          </cell>
          <cell r="W4519" t="str">
            <v>Utilities Water</v>
          </cell>
          <cell r="X4519">
            <v>0</v>
          </cell>
          <cell r="Y4519">
            <v>0</v>
          </cell>
          <cell r="Z4519">
            <v>0</v>
          </cell>
          <cell r="AA4519">
            <v>0</v>
          </cell>
          <cell r="AB4519">
            <v>9000</v>
          </cell>
          <cell r="AC4519">
            <v>9000</v>
          </cell>
          <cell r="AD4519" t="str">
            <v>∆</v>
          </cell>
          <cell r="AE4519">
            <v>0</v>
          </cell>
        </row>
        <row r="4520">
          <cell r="V4520" t="str">
            <v>280.40.28.826-6600.05</v>
          </cell>
          <cell r="W4520" t="str">
            <v>Administrative Expenses Public/Legal Advertisement</v>
          </cell>
          <cell r="X4520">
            <v>0</v>
          </cell>
          <cell r="Y4520">
            <v>0</v>
          </cell>
          <cell r="Z4520">
            <v>0</v>
          </cell>
          <cell r="AA4520">
            <v>0</v>
          </cell>
          <cell r="AB4520">
            <v>64</v>
          </cell>
          <cell r="AC4520">
            <v>64</v>
          </cell>
          <cell r="AD4520" t="str">
            <v>∆</v>
          </cell>
          <cell r="AE4520">
            <v>0</v>
          </cell>
        </row>
        <row r="4521">
          <cell r="V4521" t="str">
            <v>280.40.28.826-6600.25</v>
          </cell>
          <cell r="W4521" t="str">
            <v>Administrative Expenses Support Services-Indirect Labor</v>
          </cell>
          <cell r="X4521">
            <v>0</v>
          </cell>
          <cell r="Y4521">
            <v>0</v>
          </cell>
          <cell r="Z4521">
            <v>0</v>
          </cell>
          <cell r="AA4521">
            <v>0</v>
          </cell>
          <cell r="AB4521">
            <v>4720</v>
          </cell>
          <cell r="AC4521">
            <v>4720</v>
          </cell>
          <cell r="AD4521" t="str">
            <v>∆</v>
          </cell>
          <cell r="AE4521">
            <v>0</v>
          </cell>
        </row>
        <row r="4522">
          <cell r="V4522" t="str">
            <v>280.40.28.826-6000.10</v>
          </cell>
          <cell r="W4522" t="str">
            <v>Professional Services Consultant</v>
          </cell>
          <cell r="X4522">
            <v>0</v>
          </cell>
          <cell r="Y4522">
            <v>0</v>
          </cell>
          <cell r="Z4522">
            <v>0</v>
          </cell>
          <cell r="AA4522">
            <v>0</v>
          </cell>
          <cell r="AB4522">
            <v>3289</v>
          </cell>
          <cell r="AC4522">
            <v>3289</v>
          </cell>
          <cell r="AD4522" t="str">
            <v>∆</v>
          </cell>
          <cell r="AE4522">
            <v>0</v>
          </cell>
        </row>
        <row r="4523">
          <cell r="V4523" t="str">
            <v>280.40.28.826-6240.05</v>
          </cell>
          <cell r="W4523" t="str">
            <v>Supplies-Parks Landscape Maintenance</v>
          </cell>
          <cell r="X4523">
            <v>0</v>
          </cell>
          <cell r="Y4523">
            <v>0</v>
          </cell>
          <cell r="Z4523">
            <v>0</v>
          </cell>
          <cell r="AA4523">
            <v>0</v>
          </cell>
          <cell r="AB4523">
            <v>18500</v>
          </cell>
          <cell r="AC4523">
            <v>18500</v>
          </cell>
          <cell r="AD4523" t="str">
            <v>∆</v>
          </cell>
          <cell r="AE4523">
            <v>0</v>
          </cell>
        </row>
        <row r="4524">
          <cell r="V4524" t="str">
            <v>280.40.28.826-6400.03</v>
          </cell>
          <cell r="W4524" t="str">
            <v>Repairs &amp; Maintenance Major Repair &amp; Contingency</v>
          </cell>
          <cell r="X4524">
            <v>0</v>
          </cell>
          <cell r="Y4524">
            <v>0</v>
          </cell>
          <cell r="Z4524">
            <v>0</v>
          </cell>
          <cell r="AA4524">
            <v>0</v>
          </cell>
          <cell r="AB4524">
            <v>14000</v>
          </cell>
          <cell r="AC4524">
            <v>14000</v>
          </cell>
          <cell r="AD4524" t="str">
            <v>∆</v>
          </cell>
          <cell r="AE4524">
            <v>0</v>
          </cell>
        </row>
        <row r="4525">
          <cell r="W4525" t="str">
            <v>TOTAL : OPERATIONS</v>
          </cell>
          <cell r="X4525">
            <v>0</v>
          </cell>
          <cell r="Y4525">
            <v>0</v>
          </cell>
          <cell r="Z4525">
            <v>0</v>
          </cell>
          <cell r="AA4525">
            <v>0</v>
          </cell>
          <cell r="AB4525">
            <v>149207</v>
          </cell>
          <cell r="AC4525">
            <v>149207</v>
          </cell>
          <cell r="AD4525" t="str">
            <v>∆</v>
          </cell>
          <cell r="AE4525">
            <v>0</v>
          </cell>
        </row>
        <row r="4527">
          <cell r="V4527" t="str">
            <v>[280] LMD : PUBLIC WORKS : LMD/CFD</v>
          </cell>
        </row>
        <row r="4528">
          <cell r="V4528" t="str">
            <v>UNION RANCH EAST LMD 06-4 : DEBT SERVICE</v>
          </cell>
          <cell r="AB4528" t="str">
            <v/>
          </cell>
          <cell r="AC4528" t="str">
            <v/>
          </cell>
          <cell r="AD4528" t="str">
            <v>∆</v>
          </cell>
        </row>
        <row r="4529">
          <cell r="V4529" t="str">
            <v>280.40.28.826-8300.22</v>
          </cell>
          <cell r="W4529" t="str">
            <v>Capital Improvements-Parks LMD Well</v>
          </cell>
          <cell r="X4529">
            <v>0</v>
          </cell>
          <cell r="Y4529">
            <v>0</v>
          </cell>
          <cell r="Z4529">
            <v>0</v>
          </cell>
          <cell r="AA4529">
            <v>0</v>
          </cell>
          <cell r="AB4529">
            <v>10000</v>
          </cell>
          <cell r="AC4529">
            <v>10000</v>
          </cell>
          <cell r="AD4529" t="str">
            <v>∆</v>
          </cell>
          <cell r="AE4529">
            <v>0</v>
          </cell>
        </row>
        <row r="4530">
          <cell r="V4530" t="str">
            <v>280.40.28.826-8300.23</v>
          </cell>
          <cell r="W4530" t="str">
            <v>Capital Improvements-Parks Improvements</v>
          </cell>
          <cell r="X4530">
            <v>0</v>
          </cell>
          <cell r="Y4530">
            <v>0</v>
          </cell>
          <cell r="Z4530">
            <v>0</v>
          </cell>
          <cell r="AA4530">
            <v>0</v>
          </cell>
          <cell r="AB4530">
            <v>10000</v>
          </cell>
          <cell r="AC4530">
            <v>10000</v>
          </cell>
          <cell r="AD4530" t="str">
            <v>∆</v>
          </cell>
          <cell r="AE4530">
            <v>0</v>
          </cell>
        </row>
        <row r="4531">
          <cell r="W4531" t="str">
            <v>TOTAL : DEBT SERVICE</v>
          </cell>
          <cell r="X4531">
            <v>0</v>
          </cell>
          <cell r="Y4531">
            <v>0</v>
          </cell>
          <cell r="Z4531">
            <v>0</v>
          </cell>
          <cell r="AA4531">
            <v>0</v>
          </cell>
          <cell r="AB4531">
            <v>20000</v>
          </cell>
          <cell r="AC4531">
            <v>20000</v>
          </cell>
          <cell r="AD4531" t="str">
            <v>∆</v>
          </cell>
          <cell r="AE4531">
            <v>0</v>
          </cell>
        </row>
        <row r="4533">
          <cell r="V4533" t="str">
            <v>[280] LMD : PUBLIC WORKS : LMD/CFD</v>
          </cell>
        </row>
        <row r="4534">
          <cell r="V4534" t="str">
            <v>PASSANTE LMD 94-1B : CHARGES FOR SERVICES</v>
          </cell>
          <cell r="AB4534" t="str">
            <v/>
          </cell>
          <cell r="AC4534" t="str">
            <v/>
          </cell>
          <cell r="AD4534" t="str">
            <v>∆</v>
          </cell>
        </row>
        <row r="4535">
          <cell r="V4535" t="str">
            <v>280.40.28.827-4560.02</v>
          </cell>
          <cell r="W4535" t="str">
            <v>Charges for Services-Parks LMD</v>
          </cell>
          <cell r="X4535">
            <v>0</v>
          </cell>
          <cell r="Y4535">
            <v>0</v>
          </cell>
          <cell r="Z4535">
            <v>0</v>
          </cell>
          <cell r="AA4535">
            <v>0</v>
          </cell>
          <cell r="AB4535">
            <v>14171</v>
          </cell>
          <cell r="AC4535">
            <v>14171</v>
          </cell>
          <cell r="AD4535" t="str">
            <v>∆</v>
          </cell>
          <cell r="AE4535">
            <v>0</v>
          </cell>
        </row>
        <row r="4536">
          <cell r="W4536" t="str">
            <v>TOTAL : CHARGES FOR SERVICES</v>
          </cell>
          <cell r="X4536">
            <v>0</v>
          </cell>
          <cell r="Y4536">
            <v>0</v>
          </cell>
          <cell r="Z4536">
            <v>0</v>
          </cell>
          <cell r="AA4536">
            <v>0</v>
          </cell>
          <cell r="AB4536">
            <v>14171</v>
          </cell>
          <cell r="AC4536">
            <v>14171</v>
          </cell>
          <cell r="AD4536" t="str">
            <v>∆</v>
          </cell>
          <cell r="AE4536">
            <v>0</v>
          </cell>
        </row>
        <row r="4538">
          <cell r="V4538" t="str">
            <v>[280] LMD : PUBLIC WORKS : LMD/CFD</v>
          </cell>
        </row>
        <row r="4539">
          <cell r="V4539" t="str">
            <v>PASSANTE LMD 94-1B : OPERATIONS</v>
          </cell>
          <cell r="AB4539" t="str">
            <v/>
          </cell>
          <cell r="AC4539" t="str">
            <v/>
          </cell>
          <cell r="AD4539" t="str">
            <v>∆</v>
          </cell>
        </row>
        <row r="4540">
          <cell r="V4540" t="str">
            <v>280.40.28.827-6600.27</v>
          </cell>
          <cell r="W4540" t="str">
            <v>Administrative Expenses Support Services-Direct Labor</v>
          </cell>
          <cell r="X4540">
            <v>0</v>
          </cell>
          <cell r="Y4540">
            <v>0</v>
          </cell>
          <cell r="Z4540">
            <v>0</v>
          </cell>
          <cell r="AA4540">
            <v>0</v>
          </cell>
          <cell r="AB4540">
            <v>4000</v>
          </cell>
          <cell r="AC4540">
            <v>4000</v>
          </cell>
          <cell r="AD4540" t="str">
            <v>∆</v>
          </cell>
          <cell r="AE4540">
            <v>0</v>
          </cell>
        </row>
        <row r="4541">
          <cell r="V4541" t="str">
            <v>280.40.28.827-6000.11</v>
          </cell>
          <cell r="W4541" t="str">
            <v>Professional Services County Admin Fee</v>
          </cell>
          <cell r="X4541">
            <v>0</v>
          </cell>
          <cell r="Y4541">
            <v>0</v>
          </cell>
          <cell r="Z4541">
            <v>0</v>
          </cell>
          <cell r="AA4541">
            <v>0</v>
          </cell>
          <cell r="AB4541">
            <v>149</v>
          </cell>
          <cell r="AC4541">
            <v>149</v>
          </cell>
          <cell r="AD4541" t="str">
            <v>∆</v>
          </cell>
          <cell r="AE4541">
            <v>0</v>
          </cell>
        </row>
        <row r="4542">
          <cell r="V4542" t="str">
            <v>280.40.28.827-6100.01</v>
          </cell>
          <cell r="W4542" t="str">
            <v>Utilities Electric</v>
          </cell>
          <cell r="X4542">
            <v>0</v>
          </cell>
          <cell r="Y4542">
            <v>0</v>
          </cell>
          <cell r="Z4542">
            <v>0</v>
          </cell>
          <cell r="AA4542">
            <v>0</v>
          </cell>
          <cell r="AB4542">
            <v>130</v>
          </cell>
          <cell r="AC4542">
            <v>130</v>
          </cell>
          <cell r="AD4542" t="str">
            <v>∆</v>
          </cell>
          <cell r="AE4542">
            <v>0</v>
          </cell>
        </row>
        <row r="4543">
          <cell r="V4543" t="str">
            <v>280.40.28.827-6100.04</v>
          </cell>
          <cell r="W4543" t="str">
            <v>Utilities Water</v>
          </cell>
          <cell r="X4543">
            <v>0</v>
          </cell>
          <cell r="Y4543">
            <v>0</v>
          </cell>
          <cell r="Z4543">
            <v>0</v>
          </cell>
          <cell r="AA4543">
            <v>0</v>
          </cell>
          <cell r="AB4543">
            <v>1100</v>
          </cell>
          <cell r="AC4543">
            <v>1100</v>
          </cell>
          <cell r="AD4543" t="str">
            <v>∆</v>
          </cell>
          <cell r="AE4543">
            <v>0</v>
          </cell>
        </row>
        <row r="4544">
          <cell r="V4544" t="str">
            <v>280.40.28.827-6240.05</v>
          </cell>
          <cell r="W4544" t="str">
            <v>Supplies-Parks Landscape Maintenance</v>
          </cell>
          <cell r="X4544">
            <v>0</v>
          </cell>
          <cell r="Y4544">
            <v>0</v>
          </cell>
          <cell r="Z4544">
            <v>0</v>
          </cell>
          <cell r="AA4544">
            <v>0</v>
          </cell>
          <cell r="AB4544">
            <v>500</v>
          </cell>
          <cell r="AC4544">
            <v>500</v>
          </cell>
          <cell r="AD4544" t="str">
            <v>∆</v>
          </cell>
          <cell r="AE4544">
            <v>0</v>
          </cell>
        </row>
        <row r="4545">
          <cell r="V4545" t="str">
            <v>280.40.28.827-6600.05</v>
          </cell>
          <cell r="W4545" t="str">
            <v>Administrative Expenses Public/Legal Advertisement</v>
          </cell>
          <cell r="X4545">
            <v>0</v>
          </cell>
          <cell r="Y4545">
            <v>0</v>
          </cell>
          <cell r="Z4545">
            <v>0</v>
          </cell>
          <cell r="AA4545">
            <v>0</v>
          </cell>
          <cell r="AB4545">
            <v>42</v>
          </cell>
          <cell r="AC4545">
            <v>42</v>
          </cell>
          <cell r="AD4545" t="str">
            <v>∆</v>
          </cell>
          <cell r="AE4545">
            <v>0</v>
          </cell>
        </row>
        <row r="4546">
          <cell r="V4546" t="str">
            <v>280.40.28.827-6600.25</v>
          </cell>
          <cell r="W4546" t="str">
            <v>Administrative Expenses Support Services-Indirect Labor</v>
          </cell>
          <cell r="X4546">
            <v>0</v>
          </cell>
          <cell r="Y4546">
            <v>0</v>
          </cell>
          <cell r="Z4546">
            <v>0</v>
          </cell>
          <cell r="AA4546">
            <v>0</v>
          </cell>
          <cell r="AB4546">
            <v>4720</v>
          </cell>
          <cell r="AC4546">
            <v>4720</v>
          </cell>
          <cell r="AD4546" t="str">
            <v>∆</v>
          </cell>
          <cell r="AE4546">
            <v>0</v>
          </cell>
        </row>
        <row r="4547">
          <cell r="V4547" t="str">
            <v>280.40.28.827-6000.10</v>
          </cell>
          <cell r="W4547" t="str">
            <v>Professional Services Consultant</v>
          </cell>
          <cell r="X4547">
            <v>0</v>
          </cell>
          <cell r="Y4547">
            <v>0</v>
          </cell>
          <cell r="Z4547">
            <v>0</v>
          </cell>
          <cell r="AA4547">
            <v>0</v>
          </cell>
          <cell r="AB4547">
            <v>530</v>
          </cell>
          <cell r="AC4547">
            <v>530</v>
          </cell>
          <cell r="AD4547" t="str">
            <v>∆</v>
          </cell>
          <cell r="AE4547">
            <v>0</v>
          </cell>
        </row>
        <row r="4548">
          <cell r="V4548" t="str">
            <v>280.40.28.827-6400.03</v>
          </cell>
          <cell r="W4548" t="str">
            <v>Repairs &amp; Maintenance Major Repair &amp; Contingency</v>
          </cell>
          <cell r="X4548">
            <v>0</v>
          </cell>
          <cell r="Y4548">
            <v>0</v>
          </cell>
          <cell r="Z4548">
            <v>0</v>
          </cell>
          <cell r="AA4548">
            <v>0</v>
          </cell>
          <cell r="AB4548">
            <v>3000</v>
          </cell>
          <cell r="AC4548">
            <v>3000</v>
          </cell>
          <cell r="AD4548" t="str">
            <v>∆</v>
          </cell>
          <cell r="AE4548">
            <v>0</v>
          </cell>
        </row>
        <row r="4549">
          <cell r="W4549" t="str">
            <v>TOTAL : OPERATIONS</v>
          </cell>
          <cell r="X4549">
            <v>0</v>
          </cell>
          <cell r="Y4549">
            <v>0</v>
          </cell>
          <cell r="Z4549">
            <v>0</v>
          </cell>
          <cell r="AA4549">
            <v>0</v>
          </cell>
          <cell r="AB4549">
            <v>14171</v>
          </cell>
          <cell r="AC4549">
            <v>14171</v>
          </cell>
          <cell r="AD4549" t="str">
            <v>∆</v>
          </cell>
          <cell r="AE4549">
            <v>0</v>
          </cell>
        </row>
        <row r="4551">
          <cell r="V4551" t="str">
            <v>[280] LMD : PUBLIC WORKS : LMD/CFD</v>
          </cell>
        </row>
        <row r="4552">
          <cell r="V4552" t="str">
            <v>PORTAFINA LMD 94-1C : CHARGES FOR SERVICES</v>
          </cell>
          <cell r="AB4552" t="str">
            <v/>
          </cell>
          <cell r="AC4552" t="str">
            <v/>
          </cell>
          <cell r="AD4552" t="str">
            <v>∆</v>
          </cell>
        </row>
        <row r="4553">
          <cell r="V4553" t="str">
            <v>280.40.28.828-4560.02</v>
          </cell>
          <cell r="W4553" t="str">
            <v>Charges for Services-Parks LMD</v>
          </cell>
          <cell r="X4553">
            <v>0</v>
          </cell>
          <cell r="Y4553">
            <v>0</v>
          </cell>
          <cell r="Z4553">
            <v>0</v>
          </cell>
          <cell r="AA4553">
            <v>0</v>
          </cell>
          <cell r="AB4553">
            <v>9451</v>
          </cell>
          <cell r="AC4553">
            <v>9451</v>
          </cell>
          <cell r="AD4553" t="str">
            <v>∆</v>
          </cell>
          <cell r="AE4553">
            <v>0</v>
          </cell>
        </row>
        <row r="4554">
          <cell r="W4554" t="str">
            <v>TOTAL : CHARGES FOR SERVICES</v>
          </cell>
          <cell r="X4554">
            <v>0</v>
          </cell>
          <cell r="Y4554">
            <v>0</v>
          </cell>
          <cell r="Z4554">
            <v>0</v>
          </cell>
          <cell r="AA4554">
            <v>0</v>
          </cell>
          <cell r="AB4554">
            <v>9451</v>
          </cell>
          <cell r="AC4554">
            <v>9451</v>
          </cell>
          <cell r="AD4554" t="str">
            <v>∆</v>
          </cell>
          <cell r="AE4554">
            <v>0</v>
          </cell>
        </row>
        <row r="4556">
          <cell r="V4556" t="str">
            <v>[280] LMD : PUBLIC WORKS : LMD/CFD</v>
          </cell>
        </row>
        <row r="4557">
          <cell r="V4557" t="str">
            <v>PORTAFINA LMD 94-1C : OPERATIONS</v>
          </cell>
          <cell r="AB4557" t="str">
            <v/>
          </cell>
          <cell r="AC4557" t="str">
            <v/>
          </cell>
          <cell r="AD4557" t="str">
            <v>∆</v>
          </cell>
        </row>
        <row r="4558">
          <cell r="V4558" t="str">
            <v>280.40.28.828-6600.27</v>
          </cell>
          <cell r="W4558" t="str">
            <v>Administrative Expenses Support Services-Direct Labor</v>
          </cell>
          <cell r="X4558">
            <v>0</v>
          </cell>
          <cell r="Y4558">
            <v>0</v>
          </cell>
          <cell r="Z4558">
            <v>0</v>
          </cell>
          <cell r="AA4558">
            <v>0</v>
          </cell>
          <cell r="AB4558">
            <v>4500</v>
          </cell>
          <cell r="AC4558">
            <v>4500</v>
          </cell>
          <cell r="AD4558" t="str">
            <v>∆</v>
          </cell>
          <cell r="AE4558">
            <v>0</v>
          </cell>
        </row>
        <row r="4559">
          <cell r="V4559" t="str">
            <v>280.40.28.828-6000.11</v>
          </cell>
          <cell r="W4559" t="str">
            <v>Professional Services County Admin Fee</v>
          </cell>
          <cell r="X4559">
            <v>0</v>
          </cell>
          <cell r="Y4559">
            <v>0</v>
          </cell>
          <cell r="Z4559">
            <v>0</v>
          </cell>
          <cell r="AA4559">
            <v>0</v>
          </cell>
          <cell r="AB4559">
            <v>69</v>
          </cell>
          <cell r="AC4559">
            <v>69</v>
          </cell>
          <cell r="AD4559" t="str">
            <v>∆</v>
          </cell>
          <cell r="AE4559">
            <v>0</v>
          </cell>
        </row>
        <row r="4560">
          <cell r="V4560" t="str">
            <v>280.40.28.828-6100.01</v>
          </cell>
          <cell r="W4560" t="str">
            <v>Utilities Electric</v>
          </cell>
          <cell r="X4560">
            <v>0</v>
          </cell>
          <cell r="Y4560">
            <v>0</v>
          </cell>
          <cell r="Z4560">
            <v>0</v>
          </cell>
          <cell r="AA4560">
            <v>0</v>
          </cell>
          <cell r="AB4560">
            <v>135</v>
          </cell>
          <cell r="AC4560">
            <v>135</v>
          </cell>
          <cell r="AD4560" t="str">
            <v>∆</v>
          </cell>
          <cell r="AE4560">
            <v>0</v>
          </cell>
        </row>
        <row r="4561">
          <cell r="V4561" t="str">
            <v>280.40.28.828-6100.04</v>
          </cell>
          <cell r="W4561" t="str">
            <v>Utilities Water</v>
          </cell>
          <cell r="X4561">
            <v>0</v>
          </cell>
          <cell r="Y4561">
            <v>0</v>
          </cell>
          <cell r="Z4561">
            <v>0</v>
          </cell>
          <cell r="AA4561">
            <v>0</v>
          </cell>
          <cell r="AB4561">
            <v>525</v>
          </cell>
          <cell r="AC4561">
            <v>525</v>
          </cell>
          <cell r="AD4561" t="str">
            <v>∆</v>
          </cell>
          <cell r="AE4561">
            <v>0</v>
          </cell>
        </row>
        <row r="4562">
          <cell r="V4562" t="str">
            <v>280.40.28.828-6600.05</v>
          </cell>
          <cell r="W4562" t="str">
            <v>Administrative Expenses Public/Legal Advertisement</v>
          </cell>
          <cell r="X4562">
            <v>0</v>
          </cell>
          <cell r="Y4562">
            <v>0</v>
          </cell>
          <cell r="Z4562">
            <v>0</v>
          </cell>
          <cell r="AA4562">
            <v>0</v>
          </cell>
          <cell r="AB4562">
            <v>42</v>
          </cell>
          <cell r="AC4562">
            <v>42</v>
          </cell>
          <cell r="AD4562" t="str">
            <v>∆</v>
          </cell>
          <cell r="AE4562">
            <v>0</v>
          </cell>
        </row>
        <row r="4563">
          <cell r="V4563" t="str">
            <v>280.40.28.828-6000.10</v>
          </cell>
          <cell r="W4563" t="str">
            <v>Professional Services Consultant</v>
          </cell>
          <cell r="X4563">
            <v>0</v>
          </cell>
          <cell r="Y4563">
            <v>0</v>
          </cell>
          <cell r="Z4563">
            <v>0</v>
          </cell>
          <cell r="AA4563">
            <v>0</v>
          </cell>
          <cell r="AB4563">
            <v>265</v>
          </cell>
          <cell r="AC4563">
            <v>265</v>
          </cell>
          <cell r="AD4563" t="str">
            <v>∆</v>
          </cell>
          <cell r="AE4563">
            <v>0</v>
          </cell>
        </row>
        <row r="4564">
          <cell r="V4564" t="str">
            <v>280.40.28.828-6240.05</v>
          </cell>
          <cell r="W4564" t="str">
            <v>Supplies-Parks Landscape Maintenance</v>
          </cell>
          <cell r="X4564">
            <v>0</v>
          </cell>
          <cell r="Y4564">
            <v>0</v>
          </cell>
          <cell r="Z4564">
            <v>0</v>
          </cell>
          <cell r="AA4564">
            <v>0</v>
          </cell>
          <cell r="AB4564">
            <v>415</v>
          </cell>
          <cell r="AC4564">
            <v>415</v>
          </cell>
          <cell r="AD4564" t="str">
            <v>∆</v>
          </cell>
          <cell r="AE4564">
            <v>0</v>
          </cell>
        </row>
        <row r="4565">
          <cell r="V4565" t="str">
            <v>280.40.28.828-6400.03</v>
          </cell>
          <cell r="W4565" t="str">
            <v>Repairs &amp; Maintenance Major Repair &amp; Contingency</v>
          </cell>
          <cell r="X4565">
            <v>0</v>
          </cell>
          <cell r="Y4565">
            <v>0</v>
          </cell>
          <cell r="Z4565">
            <v>0</v>
          </cell>
          <cell r="AA4565">
            <v>0</v>
          </cell>
          <cell r="AB4565">
            <v>3500</v>
          </cell>
          <cell r="AC4565">
            <v>3500</v>
          </cell>
          <cell r="AD4565" t="str">
            <v>∆</v>
          </cell>
          <cell r="AE4565">
            <v>0</v>
          </cell>
        </row>
        <row r="4566">
          <cell r="W4566" t="str">
            <v>TOTAL : OPERATIONS</v>
          </cell>
          <cell r="X4566">
            <v>0</v>
          </cell>
          <cell r="Y4566">
            <v>0</v>
          </cell>
          <cell r="Z4566">
            <v>0</v>
          </cell>
          <cell r="AA4566">
            <v>0</v>
          </cell>
          <cell r="AB4566">
            <v>9451</v>
          </cell>
          <cell r="AC4566">
            <v>9451</v>
          </cell>
          <cell r="AD4566" t="str">
            <v>∆</v>
          </cell>
          <cell r="AE4566">
            <v>0</v>
          </cell>
        </row>
        <row r="4568">
          <cell r="V4568" t="str">
            <v>[280] LMD : PUBLIC WORKS : LMD/CFD</v>
          </cell>
        </row>
        <row r="4569">
          <cell r="V4569" t="str">
            <v>VILLA TICINO 5 LMD 001-1 : CHARGES FOR SERVICES</v>
          </cell>
          <cell r="AB4569" t="str">
            <v/>
          </cell>
          <cell r="AC4569" t="str">
            <v/>
          </cell>
          <cell r="AD4569" t="str">
            <v>∆</v>
          </cell>
        </row>
        <row r="4570">
          <cell r="V4570" t="str">
            <v>280.40.28.829-4560.02</v>
          </cell>
          <cell r="W4570" t="str">
            <v>Charges for Services-Parks LMD</v>
          </cell>
          <cell r="X4570">
            <v>0</v>
          </cell>
          <cell r="Y4570">
            <v>0</v>
          </cell>
          <cell r="Z4570">
            <v>0</v>
          </cell>
          <cell r="AA4570">
            <v>0</v>
          </cell>
          <cell r="AB4570">
            <v>13510</v>
          </cell>
          <cell r="AC4570">
            <v>13510</v>
          </cell>
          <cell r="AD4570" t="str">
            <v>∆</v>
          </cell>
          <cell r="AE4570">
            <v>0</v>
          </cell>
        </row>
        <row r="4571">
          <cell r="W4571" t="str">
            <v>TOTAL : CHARGES FOR SERVICES</v>
          </cell>
          <cell r="X4571">
            <v>0</v>
          </cell>
          <cell r="Y4571">
            <v>0</v>
          </cell>
          <cell r="Z4571">
            <v>0</v>
          </cell>
          <cell r="AA4571">
            <v>0</v>
          </cell>
          <cell r="AB4571">
            <v>13510</v>
          </cell>
          <cell r="AC4571">
            <v>13510</v>
          </cell>
          <cell r="AD4571" t="str">
            <v>∆</v>
          </cell>
          <cell r="AE4571">
            <v>0</v>
          </cell>
        </row>
        <row r="4573">
          <cell r="V4573" t="str">
            <v>[280] LMD : PUBLIC WORKS : LMD/CFD</v>
          </cell>
        </row>
        <row r="4574">
          <cell r="V4574" t="str">
            <v>VILLA TICINO 5 LMD 001-1 : OPERATIONS</v>
          </cell>
          <cell r="AB4574" t="str">
            <v/>
          </cell>
          <cell r="AC4574" t="str">
            <v/>
          </cell>
          <cell r="AD4574" t="str">
            <v>∆</v>
          </cell>
        </row>
        <row r="4575">
          <cell r="V4575" t="str">
            <v>280.40.28.829-6600.27</v>
          </cell>
          <cell r="W4575" t="str">
            <v>Administrative Expenses Support Services-Direct Labor</v>
          </cell>
          <cell r="X4575">
            <v>0</v>
          </cell>
          <cell r="Y4575">
            <v>0</v>
          </cell>
          <cell r="Z4575">
            <v>0</v>
          </cell>
          <cell r="AA4575">
            <v>0</v>
          </cell>
          <cell r="AB4575">
            <v>5000</v>
          </cell>
          <cell r="AC4575">
            <v>5000</v>
          </cell>
          <cell r="AD4575" t="str">
            <v>∆</v>
          </cell>
          <cell r="AE4575">
            <v>0</v>
          </cell>
        </row>
        <row r="4576">
          <cell r="V4576" t="str">
            <v>280.40.28.829-6000.11</v>
          </cell>
          <cell r="W4576" t="str">
            <v>Professional Services County Admin Fee</v>
          </cell>
          <cell r="X4576">
            <v>0</v>
          </cell>
          <cell r="Y4576">
            <v>0</v>
          </cell>
          <cell r="Z4576">
            <v>0</v>
          </cell>
          <cell r="AA4576">
            <v>0</v>
          </cell>
          <cell r="AB4576">
            <v>143</v>
          </cell>
          <cell r="AC4576">
            <v>143</v>
          </cell>
          <cell r="AD4576" t="str">
            <v>∆</v>
          </cell>
          <cell r="AE4576">
            <v>0</v>
          </cell>
        </row>
        <row r="4577">
          <cell r="V4577" t="str">
            <v>280.40.28.829-6100.01</v>
          </cell>
          <cell r="W4577" t="str">
            <v>Utilities Electric</v>
          </cell>
          <cell r="X4577">
            <v>0</v>
          </cell>
          <cell r="Y4577">
            <v>0</v>
          </cell>
          <cell r="Z4577">
            <v>0</v>
          </cell>
          <cell r="AA4577">
            <v>0</v>
          </cell>
          <cell r="AB4577">
            <v>135</v>
          </cell>
          <cell r="AC4577">
            <v>135</v>
          </cell>
          <cell r="AD4577" t="str">
            <v>∆</v>
          </cell>
          <cell r="AE4577">
            <v>0</v>
          </cell>
        </row>
        <row r="4578">
          <cell r="V4578" t="str">
            <v>280.40.28.829-6100.04</v>
          </cell>
          <cell r="W4578" t="str">
            <v>Utilities Water</v>
          </cell>
          <cell r="X4578">
            <v>0</v>
          </cell>
          <cell r="Y4578">
            <v>0</v>
          </cell>
          <cell r="Z4578">
            <v>0</v>
          </cell>
          <cell r="AA4578">
            <v>0</v>
          </cell>
          <cell r="AB4578">
            <v>1340</v>
          </cell>
          <cell r="AC4578">
            <v>1340</v>
          </cell>
          <cell r="AD4578" t="str">
            <v>∆</v>
          </cell>
          <cell r="AE4578">
            <v>0</v>
          </cell>
        </row>
        <row r="4579">
          <cell r="V4579" t="str">
            <v>280.40.28.829-6240.05</v>
          </cell>
          <cell r="W4579" t="str">
            <v>Supplies-Parks Landscape Maintenance</v>
          </cell>
          <cell r="X4579">
            <v>0</v>
          </cell>
          <cell r="Y4579">
            <v>0</v>
          </cell>
          <cell r="Z4579">
            <v>0</v>
          </cell>
          <cell r="AA4579">
            <v>0</v>
          </cell>
          <cell r="AB4579">
            <v>600</v>
          </cell>
          <cell r="AC4579">
            <v>600</v>
          </cell>
          <cell r="AD4579" t="str">
            <v>∆</v>
          </cell>
          <cell r="AE4579">
            <v>0</v>
          </cell>
        </row>
        <row r="4580">
          <cell r="V4580" t="str">
            <v>280.40.28.829-6600.05</v>
          </cell>
          <cell r="W4580" t="str">
            <v>Administrative Expenses Public/Legal Advertisement</v>
          </cell>
          <cell r="X4580">
            <v>0</v>
          </cell>
          <cell r="Y4580">
            <v>0</v>
          </cell>
          <cell r="Z4580">
            <v>0</v>
          </cell>
          <cell r="AA4580">
            <v>0</v>
          </cell>
          <cell r="AB4580">
            <v>42</v>
          </cell>
          <cell r="AC4580">
            <v>42</v>
          </cell>
          <cell r="AD4580" t="str">
            <v>∆</v>
          </cell>
          <cell r="AE4580">
            <v>0</v>
          </cell>
        </row>
        <row r="4581">
          <cell r="V4581" t="str">
            <v>280.40.28.829-6600.25</v>
          </cell>
          <cell r="W4581" t="str">
            <v>Administrative Expenses Support Services-Indirect Labor</v>
          </cell>
          <cell r="X4581">
            <v>0</v>
          </cell>
          <cell r="Y4581">
            <v>0</v>
          </cell>
          <cell r="Z4581">
            <v>0</v>
          </cell>
          <cell r="AA4581">
            <v>0</v>
          </cell>
          <cell r="AB4581">
            <v>4720</v>
          </cell>
          <cell r="AC4581">
            <v>4720</v>
          </cell>
          <cell r="AD4581" t="str">
            <v>∆</v>
          </cell>
          <cell r="AE4581">
            <v>0</v>
          </cell>
        </row>
        <row r="4582">
          <cell r="V4582" t="str">
            <v>280.40.28.829-6000.10</v>
          </cell>
          <cell r="W4582" t="str">
            <v>Professional Services Consultant</v>
          </cell>
          <cell r="X4582">
            <v>0</v>
          </cell>
          <cell r="Y4582">
            <v>0</v>
          </cell>
          <cell r="Z4582">
            <v>0</v>
          </cell>
          <cell r="AA4582">
            <v>0</v>
          </cell>
          <cell r="AB4582">
            <v>530</v>
          </cell>
          <cell r="AC4582">
            <v>530</v>
          </cell>
          <cell r="AD4582" t="str">
            <v>∆</v>
          </cell>
          <cell r="AE4582">
            <v>0</v>
          </cell>
        </row>
        <row r="4583">
          <cell r="V4583" t="str">
            <v>280.40.28.829-6400.03</v>
          </cell>
          <cell r="W4583" t="str">
            <v>Repairs &amp; Maintenance Major Repair &amp; Contingency</v>
          </cell>
          <cell r="X4583">
            <v>0</v>
          </cell>
          <cell r="Y4583">
            <v>0</v>
          </cell>
          <cell r="Z4583">
            <v>0</v>
          </cell>
          <cell r="AA4583">
            <v>0</v>
          </cell>
          <cell r="AB4583">
            <v>1000</v>
          </cell>
          <cell r="AC4583">
            <v>1000</v>
          </cell>
          <cell r="AD4583" t="str">
            <v>∆</v>
          </cell>
          <cell r="AE4583">
            <v>0</v>
          </cell>
        </row>
        <row r="4584">
          <cell r="W4584" t="str">
            <v>TOTAL : OPERATIONS</v>
          </cell>
          <cell r="X4584">
            <v>0</v>
          </cell>
          <cell r="Y4584">
            <v>0</v>
          </cell>
          <cell r="Z4584">
            <v>0</v>
          </cell>
          <cell r="AA4584">
            <v>0</v>
          </cell>
          <cell r="AB4584">
            <v>13510</v>
          </cell>
          <cell r="AC4584">
            <v>13510</v>
          </cell>
          <cell r="AD4584" t="str">
            <v>∆</v>
          </cell>
          <cell r="AE4584">
            <v>0</v>
          </cell>
        </row>
        <row r="4586">
          <cell r="V4586" t="str">
            <v>[280] LMD : PUBLIC WORKS : LMD/CFD</v>
          </cell>
        </row>
        <row r="4587">
          <cell r="V4587" t="str">
            <v>BIANCHI RANCH 3 LMD 00-4B : CHARGES FOR SERVICES</v>
          </cell>
          <cell r="AB4587" t="str">
            <v/>
          </cell>
          <cell r="AC4587" t="str">
            <v/>
          </cell>
          <cell r="AD4587" t="str">
            <v>∆</v>
          </cell>
        </row>
        <row r="4588">
          <cell r="V4588" t="str">
            <v>280.40.28.831-4560.02</v>
          </cell>
          <cell r="W4588" t="str">
            <v>Charges for Services-Parks LMD</v>
          </cell>
          <cell r="X4588">
            <v>0</v>
          </cell>
          <cell r="Y4588">
            <v>0</v>
          </cell>
          <cell r="Z4588">
            <v>0</v>
          </cell>
          <cell r="AA4588">
            <v>0</v>
          </cell>
          <cell r="AB4588">
            <v>16034</v>
          </cell>
          <cell r="AC4588">
            <v>16034</v>
          </cell>
          <cell r="AD4588" t="str">
            <v>∆</v>
          </cell>
          <cell r="AE4588">
            <v>0</v>
          </cell>
        </row>
        <row r="4589">
          <cell r="W4589" t="str">
            <v>TOTAL : CHARGES FOR SERVICES</v>
          </cell>
          <cell r="X4589">
            <v>0</v>
          </cell>
          <cell r="Y4589">
            <v>0</v>
          </cell>
          <cell r="Z4589">
            <v>0</v>
          </cell>
          <cell r="AA4589">
            <v>0</v>
          </cell>
          <cell r="AB4589">
            <v>16034</v>
          </cell>
          <cell r="AC4589">
            <v>16034</v>
          </cell>
          <cell r="AD4589" t="str">
            <v>∆</v>
          </cell>
          <cell r="AE4589">
            <v>0</v>
          </cell>
        </row>
        <row r="4591">
          <cell r="V4591" t="str">
            <v>[280] LMD : PUBLIC WORKS : LMD/CFD</v>
          </cell>
        </row>
        <row r="4592">
          <cell r="V4592" t="str">
            <v>BIANCHI RANCH 3 LMD 00-4B : OPERATIONS</v>
          </cell>
          <cell r="AB4592" t="str">
            <v/>
          </cell>
          <cell r="AC4592" t="str">
            <v/>
          </cell>
          <cell r="AD4592" t="str">
            <v>∆</v>
          </cell>
        </row>
        <row r="4593">
          <cell r="V4593" t="str">
            <v>280.40.28.831-6600.27</v>
          </cell>
          <cell r="W4593" t="str">
            <v>Administrative Expenses Support Services-Direct Labor</v>
          </cell>
          <cell r="X4593">
            <v>0</v>
          </cell>
          <cell r="Y4593">
            <v>0</v>
          </cell>
          <cell r="Z4593">
            <v>0</v>
          </cell>
          <cell r="AA4593">
            <v>0</v>
          </cell>
          <cell r="AB4593">
            <v>11800</v>
          </cell>
          <cell r="AC4593">
            <v>11800</v>
          </cell>
          <cell r="AD4593" t="str">
            <v>∆</v>
          </cell>
          <cell r="AE4593">
            <v>0</v>
          </cell>
        </row>
        <row r="4594">
          <cell r="V4594" t="str">
            <v>280.40.28.831-6000.11</v>
          </cell>
          <cell r="W4594" t="str">
            <v>Professional Services County Admin Fee</v>
          </cell>
          <cell r="X4594">
            <v>0</v>
          </cell>
          <cell r="Y4594">
            <v>0</v>
          </cell>
          <cell r="Z4594">
            <v>0</v>
          </cell>
          <cell r="AA4594">
            <v>0</v>
          </cell>
          <cell r="AB4594">
            <v>149</v>
          </cell>
          <cell r="AC4594">
            <v>149</v>
          </cell>
          <cell r="AD4594" t="str">
            <v>∆</v>
          </cell>
          <cell r="AE4594">
            <v>0</v>
          </cell>
        </row>
        <row r="4595">
          <cell r="V4595" t="str">
            <v>280.40.28.831-6100.01</v>
          </cell>
          <cell r="W4595" t="str">
            <v>Utilities Electric</v>
          </cell>
          <cell r="X4595">
            <v>0</v>
          </cell>
          <cell r="Y4595">
            <v>0</v>
          </cell>
          <cell r="Z4595">
            <v>0</v>
          </cell>
          <cell r="AA4595">
            <v>0</v>
          </cell>
          <cell r="AB4595">
            <v>135</v>
          </cell>
          <cell r="AC4595">
            <v>135</v>
          </cell>
          <cell r="AD4595" t="str">
            <v>∆</v>
          </cell>
          <cell r="AE4595">
            <v>0</v>
          </cell>
        </row>
        <row r="4596">
          <cell r="V4596" t="str">
            <v>280.40.28.831-6100.04</v>
          </cell>
          <cell r="W4596" t="str">
            <v>Utilities Water</v>
          </cell>
          <cell r="X4596">
            <v>0</v>
          </cell>
          <cell r="Y4596">
            <v>0</v>
          </cell>
          <cell r="Z4596">
            <v>0</v>
          </cell>
          <cell r="AA4596">
            <v>0</v>
          </cell>
          <cell r="AB4596">
            <v>1545</v>
          </cell>
          <cell r="AC4596">
            <v>1545</v>
          </cell>
          <cell r="AD4596" t="str">
            <v>∆</v>
          </cell>
          <cell r="AE4596">
            <v>0</v>
          </cell>
        </row>
        <row r="4597">
          <cell r="V4597" t="str">
            <v>280.40.28.831-6400.03</v>
          </cell>
          <cell r="W4597" t="str">
            <v>Repairs &amp; Maintenance Major Repair &amp; Contingency</v>
          </cell>
          <cell r="X4597">
            <v>0</v>
          </cell>
          <cell r="Y4597">
            <v>0</v>
          </cell>
          <cell r="Z4597">
            <v>0</v>
          </cell>
          <cell r="AA4597">
            <v>0</v>
          </cell>
          <cell r="AB4597">
            <v>500</v>
          </cell>
          <cell r="AC4597">
            <v>500</v>
          </cell>
          <cell r="AD4597" t="str">
            <v>∆</v>
          </cell>
          <cell r="AE4597">
            <v>0</v>
          </cell>
        </row>
        <row r="4598">
          <cell r="V4598" t="str">
            <v>280.40.28.831-6600.05</v>
          </cell>
          <cell r="W4598" t="str">
            <v>Administrative Expenses Public/Legal Advertisement</v>
          </cell>
          <cell r="X4598">
            <v>0</v>
          </cell>
          <cell r="Y4598">
            <v>0</v>
          </cell>
          <cell r="Z4598">
            <v>0</v>
          </cell>
          <cell r="AA4598">
            <v>0</v>
          </cell>
          <cell r="AB4598">
            <v>42</v>
          </cell>
          <cell r="AC4598">
            <v>42</v>
          </cell>
          <cell r="AD4598" t="str">
            <v>∆</v>
          </cell>
          <cell r="AE4598">
            <v>0</v>
          </cell>
        </row>
        <row r="4599">
          <cell r="V4599" t="str">
            <v>280.40.28.831-6000.10</v>
          </cell>
          <cell r="W4599" t="str">
            <v>Professional Services Consultant</v>
          </cell>
          <cell r="X4599">
            <v>0</v>
          </cell>
          <cell r="Y4599">
            <v>0</v>
          </cell>
          <cell r="Z4599">
            <v>0</v>
          </cell>
          <cell r="AA4599">
            <v>0</v>
          </cell>
          <cell r="AB4599">
            <v>318</v>
          </cell>
          <cell r="AC4599">
            <v>318</v>
          </cell>
          <cell r="AD4599" t="str">
            <v>∆</v>
          </cell>
          <cell r="AE4599">
            <v>0</v>
          </cell>
        </row>
        <row r="4600">
          <cell r="V4600" t="str">
            <v>280.40.28.831-6240.05</v>
          </cell>
          <cell r="W4600" t="str">
            <v>Supplies-Parks Landscape Maintenance</v>
          </cell>
          <cell r="X4600">
            <v>0</v>
          </cell>
          <cell r="Y4600">
            <v>0</v>
          </cell>
          <cell r="Z4600">
            <v>0</v>
          </cell>
          <cell r="AA4600">
            <v>0</v>
          </cell>
          <cell r="AB4600">
            <v>1545</v>
          </cell>
          <cell r="AC4600">
            <v>1545</v>
          </cell>
          <cell r="AD4600" t="str">
            <v>∆</v>
          </cell>
          <cell r="AE4600">
            <v>0</v>
          </cell>
        </row>
        <row r="4601">
          <cell r="W4601" t="str">
            <v>TOTAL : OPERATIONS</v>
          </cell>
          <cell r="X4601">
            <v>0</v>
          </cell>
          <cell r="Y4601">
            <v>0</v>
          </cell>
          <cell r="Z4601">
            <v>0</v>
          </cell>
          <cell r="AA4601">
            <v>0</v>
          </cell>
          <cell r="AB4601">
            <v>16034</v>
          </cell>
          <cell r="AC4601">
            <v>16034</v>
          </cell>
          <cell r="AD4601" t="str">
            <v>∆</v>
          </cell>
          <cell r="AE4601">
            <v>0</v>
          </cell>
        </row>
        <row r="4603">
          <cell r="V4603" t="str">
            <v>[280] LMD : PUBLIC WORKS : LMD/CFD</v>
          </cell>
        </row>
        <row r="4604">
          <cell r="V4604" t="str">
            <v>PASSEO LMD 00-4C : CHARGES FOR SERVICES</v>
          </cell>
          <cell r="AB4604" t="str">
            <v/>
          </cell>
          <cell r="AC4604" t="str">
            <v/>
          </cell>
          <cell r="AD4604" t="str">
            <v>∆</v>
          </cell>
        </row>
        <row r="4605">
          <cell r="V4605" t="str">
            <v>280.40.28.832-4560.02</v>
          </cell>
          <cell r="W4605" t="str">
            <v>Charges for Services-Parks LMD</v>
          </cell>
          <cell r="X4605">
            <v>0</v>
          </cell>
          <cell r="Y4605">
            <v>0</v>
          </cell>
          <cell r="Z4605">
            <v>0</v>
          </cell>
          <cell r="AA4605">
            <v>0</v>
          </cell>
          <cell r="AB4605">
            <v>33921</v>
          </cell>
          <cell r="AC4605">
            <v>33921</v>
          </cell>
          <cell r="AD4605" t="str">
            <v>∆</v>
          </cell>
          <cell r="AE4605">
            <v>0</v>
          </cell>
        </row>
        <row r="4606">
          <cell r="W4606" t="str">
            <v>TOTAL : CHARGES FOR SERVICES</v>
          </cell>
          <cell r="X4606">
            <v>0</v>
          </cell>
          <cell r="Y4606">
            <v>0</v>
          </cell>
          <cell r="Z4606">
            <v>0</v>
          </cell>
          <cell r="AA4606">
            <v>0</v>
          </cell>
          <cell r="AB4606">
            <v>33921</v>
          </cell>
          <cell r="AC4606">
            <v>33921</v>
          </cell>
          <cell r="AD4606" t="str">
            <v>∆</v>
          </cell>
          <cell r="AE4606">
            <v>0</v>
          </cell>
        </row>
        <row r="4608">
          <cell r="V4608" t="str">
            <v>[280] LMD : PUBLIC WORKS : LMD/CFD</v>
          </cell>
        </row>
        <row r="4609">
          <cell r="V4609" t="str">
            <v>PASSEO LMD 00-4C : OPERATIONS</v>
          </cell>
          <cell r="AB4609" t="str">
            <v/>
          </cell>
          <cell r="AC4609" t="str">
            <v/>
          </cell>
          <cell r="AD4609" t="str">
            <v>∆</v>
          </cell>
        </row>
        <row r="4610">
          <cell r="V4610" t="str">
            <v>280.40.28.832-6600.27</v>
          </cell>
          <cell r="W4610" t="str">
            <v>Administrative Expenses Support Services-Direct Labor</v>
          </cell>
          <cell r="X4610">
            <v>0</v>
          </cell>
          <cell r="Y4610">
            <v>0</v>
          </cell>
          <cell r="Z4610">
            <v>0</v>
          </cell>
          <cell r="AA4610">
            <v>0</v>
          </cell>
          <cell r="AB4610">
            <v>12000</v>
          </cell>
          <cell r="AC4610">
            <v>12000</v>
          </cell>
          <cell r="AD4610" t="str">
            <v>∆</v>
          </cell>
          <cell r="AE4610">
            <v>0</v>
          </cell>
        </row>
        <row r="4611">
          <cell r="V4611" t="str">
            <v>280.40.28.832-6000.11</v>
          </cell>
          <cell r="W4611" t="str">
            <v>Professional Services County Admin Fee</v>
          </cell>
          <cell r="X4611">
            <v>0</v>
          </cell>
          <cell r="Y4611">
            <v>0</v>
          </cell>
          <cell r="Z4611">
            <v>0</v>
          </cell>
          <cell r="AA4611">
            <v>0</v>
          </cell>
          <cell r="AB4611">
            <v>265</v>
          </cell>
          <cell r="AC4611">
            <v>265</v>
          </cell>
          <cell r="AD4611" t="str">
            <v>∆</v>
          </cell>
          <cell r="AE4611">
            <v>0</v>
          </cell>
        </row>
        <row r="4612">
          <cell r="V4612" t="str">
            <v>280.40.28.832-6100.01</v>
          </cell>
          <cell r="W4612" t="str">
            <v>Utilities Electric</v>
          </cell>
          <cell r="X4612">
            <v>0</v>
          </cell>
          <cell r="Y4612">
            <v>0</v>
          </cell>
          <cell r="Z4612">
            <v>0</v>
          </cell>
          <cell r="AA4612">
            <v>0</v>
          </cell>
          <cell r="AB4612">
            <v>150</v>
          </cell>
          <cell r="AC4612">
            <v>150</v>
          </cell>
          <cell r="AD4612" t="str">
            <v>∆</v>
          </cell>
          <cell r="AE4612">
            <v>0</v>
          </cell>
        </row>
        <row r="4613">
          <cell r="V4613" t="str">
            <v>280.40.28.832-6100.04</v>
          </cell>
          <cell r="W4613" t="str">
            <v>Utilities Water</v>
          </cell>
          <cell r="X4613">
            <v>0</v>
          </cell>
          <cell r="Y4613">
            <v>0</v>
          </cell>
          <cell r="Z4613">
            <v>0</v>
          </cell>
          <cell r="AA4613">
            <v>0</v>
          </cell>
          <cell r="AB4613">
            <v>12500</v>
          </cell>
          <cell r="AC4613">
            <v>12500</v>
          </cell>
          <cell r="AD4613" t="str">
            <v>∆</v>
          </cell>
          <cell r="AE4613">
            <v>0</v>
          </cell>
        </row>
        <row r="4614">
          <cell r="V4614" t="str">
            <v>280.40.28.832-6400.03</v>
          </cell>
          <cell r="W4614" t="str">
            <v>Repairs &amp; Maintenance Major Repair &amp; Contingency</v>
          </cell>
          <cell r="X4614">
            <v>0</v>
          </cell>
          <cell r="Y4614">
            <v>0</v>
          </cell>
          <cell r="Z4614">
            <v>0</v>
          </cell>
          <cell r="AA4614">
            <v>0</v>
          </cell>
          <cell r="AB4614">
            <v>2000</v>
          </cell>
          <cell r="AC4614">
            <v>2000</v>
          </cell>
          <cell r="AD4614" t="str">
            <v>∆</v>
          </cell>
          <cell r="AE4614">
            <v>0</v>
          </cell>
        </row>
        <row r="4615">
          <cell r="V4615" t="str">
            <v>280.40.28.832-6600.05</v>
          </cell>
          <cell r="W4615" t="str">
            <v>Administrative Expenses Public/Legal Advertisement</v>
          </cell>
          <cell r="X4615">
            <v>0</v>
          </cell>
          <cell r="Y4615">
            <v>0</v>
          </cell>
          <cell r="Z4615">
            <v>0</v>
          </cell>
          <cell r="AA4615">
            <v>0</v>
          </cell>
          <cell r="AB4615">
            <v>53</v>
          </cell>
          <cell r="AC4615">
            <v>53</v>
          </cell>
          <cell r="AD4615" t="str">
            <v>∆</v>
          </cell>
          <cell r="AE4615">
            <v>0</v>
          </cell>
        </row>
        <row r="4616">
          <cell r="V4616" t="str">
            <v>280.40.28.832-6600.25</v>
          </cell>
          <cell r="W4616" t="str">
            <v>Administrative Expenses Support Services-Indirect Labor</v>
          </cell>
          <cell r="X4616">
            <v>0</v>
          </cell>
          <cell r="Y4616">
            <v>0</v>
          </cell>
          <cell r="Z4616">
            <v>0</v>
          </cell>
          <cell r="AA4616">
            <v>0</v>
          </cell>
          <cell r="AB4616">
            <v>4720</v>
          </cell>
          <cell r="AC4616">
            <v>4720</v>
          </cell>
          <cell r="AD4616" t="str">
            <v>∆</v>
          </cell>
          <cell r="AE4616">
            <v>0</v>
          </cell>
        </row>
        <row r="4617">
          <cell r="V4617" t="str">
            <v>280.40.28.832-6000.10</v>
          </cell>
          <cell r="W4617" t="str">
            <v>Professional Services Consultant</v>
          </cell>
          <cell r="X4617">
            <v>0</v>
          </cell>
          <cell r="Y4617">
            <v>0</v>
          </cell>
          <cell r="Z4617">
            <v>0</v>
          </cell>
          <cell r="AA4617">
            <v>0</v>
          </cell>
          <cell r="AB4617">
            <v>833</v>
          </cell>
          <cell r="AC4617">
            <v>833</v>
          </cell>
          <cell r="AD4617" t="str">
            <v>∆</v>
          </cell>
          <cell r="AE4617">
            <v>0</v>
          </cell>
        </row>
        <row r="4618">
          <cell r="V4618" t="str">
            <v>280.40.28.832-6240.05</v>
          </cell>
          <cell r="W4618" t="str">
            <v>Supplies-Parks Landscape Maintenance</v>
          </cell>
          <cell r="X4618">
            <v>0</v>
          </cell>
          <cell r="Y4618">
            <v>0</v>
          </cell>
          <cell r="Z4618">
            <v>0</v>
          </cell>
          <cell r="AA4618">
            <v>0</v>
          </cell>
          <cell r="AB4618">
            <v>1400</v>
          </cell>
          <cell r="AC4618">
            <v>1400</v>
          </cell>
          <cell r="AD4618" t="str">
            <v>∆</v>
          </cell>
          <cell r="AE4618">
            <v>0</v>
          </cell>
        </row>
        <row r="4619">
          <cell r="W4619" t="str">
            <v>TOTAL : OPERATIONS</v>
          </cell>
          <cell r="X4619">
            <v>0</v>
          </cell>
          <cell r="Y4619">
            <v>0</v>
          </cell>
          <cell r="Z4619">
            <v>0</v>
          </cell>
          <cell r="AA4619">
            <v>0</v>
          </cell>
          <cell r="AB4619">
            <v>33921</v>
          </cell>
          <cell r="AC4619">
            <v>33921</v>
          </cell>
          <cell r="AD4619" t="str">
            <v>∆</v>
          </cell>
          <cell r="AE4619">
            <v>0</v>
          </cell>
        </row>
        <row r="4621">
          <cell r="V4621" t="str">
            <v>[280] LMD : PUBLIC WORKS : LMD/CFD</v>
          </cell>
        </row>
        <row r="4622">
          <cell r="V4622" t="str">
            <v>DUTRA FARMS SE 2 LMD 00-6 : CHARGES FOR SERVICES</v>
          </cell>
          <cell r="AB4622" t="str">
            <v/>
          </cell>
          <cell r="AC4622" t="str">
            <v/>
          </cell>
          <cell r="AD4622" t="str">
            <v>∆</v>
          </cell>
        </row>
        <row r="4623">
          <cell r="V4623" t="str">
            <v>280.40.28.833-4560.02</v>
          </cell>
          <cell r="W4623" t="str">
            <v>Charges for Services-Parks LMD</v>
          </cell>
          <cell r="X4623">
            <v>0</v>
          </cell>
          <cell r="Y4623">
            <v>0</v>
          </cell>
          <cell r="Z4623">
            <v>0</v>
          </cell>
          <cell r="AA4623">
            <v>0</v>
          </cell>
          <cell r="AB4623">
            <v>25306</v>
          </cell>
          <cell r="AC4623">
            <v>25306</v>
          </cell>
          <cell r="AD4623" t="str">
            <v>∆</v>
          </cell>
          <cell r="AE4623">
            <v>0</v>
          </cell>
        </row>
        <row r="4624">
          <cell r="W4624" t="str">
            <v>TOTAL : CHARGES FOR SERVICES</v>
          </cell>
          <cell r="X4624">
            <v>0</v>
          </cell>
          <cell r="Y4624">
            <v>0</v>
          </cell>
          <cell r="Z4624">
            <v>0</v>
          </cell>
          <cell r="AA4624">
            <v>0</v>
          </cell>
          <cell r="AB4624">
            <v>25306</v>
          </cell>
          <cell r="AC4624">
            <v>25306</v>
          </cell>
          <cell r="AD4624" t="str">
            <v>∆</v>
          </cell>
          <cell r="AE4624">
            <v>0</v>
          </cell>
        </row>
        <row r="4626">
          <cell r="V4626" t="str">
            <v>[280] LMD : PUBLIC WORKS : LMD/CFD</v>
          </cell>
        </row>
        <row r="4627">
          <cell r="V4627" t="str">
            <v>DUTRA FARMS SE 2 LMD 00-6 : OPERATIONS</v>
          </cell>
          <cell r="AB4627" t="str">
            <v/>
          </cell>
          <cell r="AC4627" t="str">
            <v/>
          </cell>
          <cell r="AD4627" t="str">
            <v>∆</v>
          </cell>
        </row>
        <row r="4628">
          <cell r="V4628" t="str">
            <v>280.40.28.833-6600.27</v>
          </cell>
          <cell r="W4628" t="str">
            <v>Administrative Expenses Support Services-Direct Labor</v>
          </cell>
          <cell r="X4628">
            <v>0</v>
          </cell>
          <cell r="Y4628">
            <v>0</v>
          </cell>
          <cell r="Z4628">
            <v>0</v>
          </cell>
          <cell r="AA4628">
            <v>0</v>
          </cell>
          <cell r="AB4628">
            <v>12000</v>
          </cell>
          <cell r="AC4628">
            <v>12000</v>
          </cell>
          <cell r="AD4628" t="str">
            <v>∆</v>
          </cell>
          <cell r="AE4628">
            <v>0</v>
          </cell>
        </row>
        <row r="4629">
          <cell r="V4629" t="str">
            <v>280.40.28.833-6000.11</v>
          </cell>
          <cell r="W4629" t="str">
            <v>Professional Services County Admin Fee</v>
          </cell>
          <cell r="X4629">
            <v>0</v>
          </cell>
          <cell r="Y4629">
            <v>0</v>
          </cell>
          <cell r="Z4629">
            <v>0</v>
          </cell>
          <cell r="AA4629">
            <v>0</v>
          </cell>
          <cell r="AB4629">
            <v>239</v>
          </cell>
          <cell r="AC4629">
            <v>239</v>
          </cell>
          <cell r="AD4629" t="str">
            <v>∆</v>
          </cell>
          <cell r="AE4629">
            <v>0</v>
          </cell>
        </row>
        <row r="4630">
          <cell r="V4630" t="str">
            <v>280.40.28.833-6100.01</v>
          </cell>
          <cell r="W4630" t="str">
            <v>Utilities Electric</v>
          </cell>
          <cell r="X4630">
            <v>0</v>
          </cell>
          <cell r="Y4630">
            <v>0</v>
          </cell>
          <cell r="Z4630">
            <v>0</v>
          </cell>
          <cell r="AA4630">
            <v>0</v>
          </cell>
          <cell r="AB4630">
            <v>150</v>
          </cell>
          <cell r="AC4630">
            <v>150</v>
          </cell>
          <cell r="AD4630" t="str">
            <v>∆</v>
          </cell>
          <cell r="AE4630">
            <v>0</v>
          </cell>
        </row>
        <row r="4631">
          <cell r="V4631" t="str">
            <v>280.40.28.833-6100.04</v>
          </cell>
          <cell r="W4631" t="str">
            <v>Utilities Water</v>
          </cell>
          <cell r="X4631">
            <v>0</v>
          </cell>
          <cell r="Y4631">
            <v>0</v>
          </cell>
          <cell r="Z4631">
            <v>0</v>
          </cell>
          <cell r="AA4631">
            <v>0</v>
          </cell>
          <cell r="AB4631">
            <v>2500</v>
          </cell>
          <cell r="AC4631">
            <v>2500</v>
          </cell>
          <cell r="AD4631" t="str">
            <v>∆</v>
          </cell>
          <cell r="AE4631">
            <v>0</v>
          </cell>
        </row>
        <row r="4632">
          <cell r="V4632" t="str">
            <v>280.40.28.833-6400.03</v>
          </cell>
          <cell r="W4632" t="str">
            <v>Repairs &amp; Maintenance Major Repair &amp; Contingency</v>
          </cell>
          <cell r="X4632">
            <v>0</v>
          </cell>
          <cell r="Y4632">
            <v>0</v>
          </cell>
          <cell r="Z4632">
            <v>0</v>
          </cell>
          <cell r="AA4632">
            <v>0</v>
          </cell>
          <cell r="AB4632">
            <v>3000</v>
          </cell>
          <cell r="AC4632">
            <v>3000</v>
          </cell>
          <cell r="AD4632" t="str">
            <v>∆</v>
          </cell>
          <cell r="AE4632">
            <v>0</v>
          </cell>
        </row>
        <row r="4633">
          <cell r="V4633" t="str">
            <v>280.40.28.833-6600.05</v>
          </cell>
          <cell r="W4633" t="str">
            <v>Administrative Expenses Public/Legal Advertisement</v>
          </cell>
          <cell r="X4633">
            <v>0</v>
          </cell>
          <cell r="Y4633">
            <v>0</v>
          </cell>
          <cell r="Z4633">
            <v>0</v>
          </cell>
          <cell r="AA4633">
            <v>0</v>
          </cell>
          <cell r="AB4633">
            <v>53</v>
          </cell>
          <cell r="AC4633">
            <v>53</v>
          </cell>
          <cell r="AD4633" t="str">
            <v>∆</v>
          </cell>
          <cell r="AE4633">
            <v>0</v>
          </cell>
        </row>
        <row r="4634">
          <cell r="V4634" t="str">
            <v>280.40.28.833-6600.25</v>
          </cell>
          <cell r="W4634" t="str">
            <v>Administrative Expenses Support Services-Indirect Labor</v>
          </cell>
          <cell r="X4634">
            <v>0</v>
          </cell>
          <cell r="Y4634">
            <v>0</v>
          </cell>
          <cell r="Z4634">
            <v>0</v>
          </cell>
          <cell r="AA4634">
            <v>0</v>
          </cell>
          <cell r="AB4634">
            <v>4720</v>
          </cell>
          <cell r="AC4634">
            <v>4720</v>
          </cell>
          <cell r="AD4634" t="str">
            <v>∆</v>
          </cell>
          <cell r="AE4634">
            <v>0</v>
          </cell>
        </row>
        <row r="4635">
          <cell r="V4635" t="str">
            <v>280.40.28.833-6000.10</v>
          </cell>
          <cell r="W4635" t="str">
            <v>Professional Services Consultant</v>
          </cell>
          <cell r="X4635">
            <v>0</v>
          </cell>
          <cell r="Y4635">
            <v>0</v>
          </cell>
          <cell r="Z4635">
            <v>0</v>
          </cell>
          <cell r="AA4635">
            <v>0</v>
          </cell>
          <cell r="AB4635">
            <v>1644</v>
          </cell>
          <cell r="AC4635">
            <v>1644</v>
          </cell>
          <cell r="AD4635" t="str">
            <v>∆</v>
          </cell>
          <cell r="AE4635">
            <v>0</v>
          </cell>
        </row>
        <row r="4636">
          <cell r="V4636" t="str">
            <v>280.40.28.833-6240.05</v>
          </cell>
          <cell r="W4636" t="str">
            <v>Supplies-Parks Landscape Maintenance</v>
          </cell>
          <cell r="X4636">
            <v>0</v>
          </cell>
          <cell r="Y4636">
            <v>0</v>
          </cell>
          <cell r="Z4636">
            <v>0</v>
          </cell>
          <cell r="AA4636">
            <v>0</v>
          </cell>
          <cell r="AB4636">
            <v>1000</v>
          </cell>
          <cell r="AC4636">
            <v>1000</v>
          </cell>
          <cell r="AD4636" t="str">
            <v>∆</v>
          </cell>
          <cell r="AE4636">
            <v>0</v>
          </cell>
        </row>
        <row r="4637">
          <cell r="W4637" t="str">
            <v>TOTAL : OPERATIONS</v>
          </cell>
          <cell r="X4637">
            <v>0</v>
          </cell>
          <cell r="Y4637">
            <v>0</v>
          </cell>
          <cell r="Z4637">
            <v>0</v>
          </cell>
          <cell r="AA4637">
            <v>0</v>
          </cell>
          <cell r="AB4637">
            <v>25306</v>
          </cell>
          <cell r="AC4637">
            <v>25306</v>
          </cell>
          <cell r="AD4637" t="str">
            <v>∆</v>
          </cell>
          <cell r="AE4637">
            <v>0</v>
          </cell>
        </row>
        <row r="4639">
          <cell r="V4639" t="str">
            <v>[280] LMD : PUBLIC WORKS : LMD/CFD</v>
          </cell>
        </row>
        <row r="4640">
          <cell r="V4640" t="str">
            <v>WESTPORT PLAZA LMD 00-9B : CHARGES FOR SERVICES</v>
          </cell>
          <cell r="AB4640" t="str">
            <v/>
          </cell>
          <cell r="AC4640" t="str">
            <v/>
          </cell>
          <cell r="AD4640" t="str">
            <v>∆</v>
          </cell>
        </row>
        <row r="4641">
          <cell r="V4641" t="str">
            <v>280.40.28.834-4560.02</v>
          </cell>
          <cell r="W4641" t="str">
            <v>Charges for Services-Parks LMD</v>
          </cell>
          <cell r="X4641">
            <v>0</v>
          </cell>
          <cell r="Y4641">
            <v>0</v>
          </cell>
          <cell r="Z4641">
            <v>0</v>
          </cell>
          <cell r="AA4641">
            <v>0</v>
          </cell>
          <cell r="AB4641">
            <v>1797</v>
          </cell>
          <cell r="AC4641">
            <v>1797</v>
          </cell>
          <cell r="AD4641" t="str">
            <v>∆</v>
          </cell>
          <cell r="AE4641">
            <v>0</v>
          </cell>
        </row>
        <row r="4642">
          <cell r="W4642" t="str">
            <v>TOTAL : CHARGES FOR SERVICES</v>
          </cell>
          <cell r="X4642">
            <v>0</v>
          </cell>
          <cell r="Y4642">
            <v>0</v>
          </cell>
          <cell r="Z4642">
            <v>0</v>
          </cell>
          <cell r="AA4642">
            <v>0</v>
          </cell>
          <cell r="AB4642">
            <v>1797</v>
          </cell>
          <cell r="AC4642">
            <v>1797</v>
          </cell>
          <cell r="AD4642" t="str">
            <v>∆</v>
          </cell>
          <cell r="AE4642">
            <v>0</v>
          </cell>
        </row>
        <row r="4644">
          <cell r="V4644" t="str">
            <v>[280] LMD : PUBLIC WORKS : LMD/CFD</v>
          </cell>
        </row>
        <row r="4645">
          <cell r="V4645" t="str">
            <v>WESTPORT PLAZA LMD 00-9B : OPERATIONS</v>
          </cell>
          <cell r="AB4645" t="str">
            <v/>
          </cell>
          <cell r="AC4645" t="str">
            <v/>
          </cell>
          <cell r="AD4645" t="str">
            <v>∆</v>
          </cell>
        </row>
        <row r="4646">
          <cell r="V4646" t="str">
            <v>280.40.28.834-6000.11</v>
          </cell>
          <cell r="W4646" t="str">
            <v>Professional Services County Admin Fee</v>
          </cell>
          <cell r="X4646">
            <v>0</v>
          </cell>
          <cell r="Y4646">
            <v>0</v>
          </cell>
          <cell r="Z4646">
            <v>0</v>
          </cell>
          <cell r="AA4646">
            <v>0</v>
          </cell>
          <cell r="AB4646">
            <v>21</v>
          </cell>
          <cell r="AC4646">
            <v>21</v>
          </cell>
          <cell r="AD4646" t="str">
            <v>∆</v>
          </cell>
          <cell r="AE4646">
            <v>0</v>
          </cell>
        </row>
        <row r="4647">
          <cell r="V4647" t="str">
            <v>280.40.28.834-6100.04</v>
          </cell>
          <cell r="W4647" t="str">
            <v>Utilities Water</v>
          </cell>
          <cell r="X4647">
            <v>0</v>
          </cell>
          <cell r="Y4647">
            <v>0</v>
          </cell>
          <cell r="Z4647">
            <v>0</v>
          </cell>
          <cell r="AA4647">
            <v>0</v>
          </cell>
          <cell r="AB4647">
            <v>200</v>
          </cell>
          <cell r="AC4647">
            <v>200</v>
          </cell>
          <cell r="AD4647" t="str">
            <v>∆</v>
          </cell>
          <cell r="AE4647">
            <v>0</v>
          </cell>
        </row>
        <row r="4648">
          <cell r="V4648" t="str">
            <v>280.40.28.834-6240.05</v>
          </cell>
          <cell r="W4648" t="str">
            <v>Supplies-Parks Landscape Maintenance</v>
          </cell>
          <cell r="X4648">
            <v>0</v>
          </cell>
          <cell r="Y4648">
            <v>0</v>
          </cell>
          <cell r="Z4648">
            <v>0</v>
          </cell>
          <cell r="AA4648">
            <v>0</v>
          </cell>
          <cell r="AB4648">
            <v>100</v>
          </cell>
          <cell r="AC4648">
            <v>100</v>
          </cell>
          <cell r="AD4648" t="str">
            <v>∆</v>
          </cell>
          <cell r="AE4648">
            <v>0</v>
          </cell>
        </row>
        <row r="4649">
          <cell r="V4649" t="str">
            <v>280.40.28.834-6600.05</v>
          </cell>
          <cell r="W4649" t="str">
            <v>Administrative Expenses Public/Legal Advertisement</v>
          </cell>
          <cell r="X4649">
            <v>0</v>
          </cell>
          <cell r="Y4649">
            <v>0</v>
          </cell>
          <cell r="Z4649">
            <v>0</v>
          </cell>
          <cell r="AA4649">
            <v>0</v>
          </cell>
          <cell r="AB4649">
            <v>42</v>
          </cell>
          <cell r="AC4649">
            <v>42</v>
          </cell>
          <cell r="AD4649" t="str">
            <v>∆</v>
          </cell>
          <cell r="AE4649">
            <v>0</v>
          </cell>
        </row>
        <row r="4650">
          <cell r="V4650" t="str">
            <v>280.40.28.834-6600.25</v>
          </cell>
          <cell r="W4650" t="str">
            <v>Administrative Expenses Support Services-Indirect Labor</v>
          </cell>
          <cell r="X4650">
            <v>0</v>
          </cell>
          <cell r="Y4650">
            <v>0</v>
          </cell>
          <cell r="Z4650">
            <v>0</v>
          </cell>
          <cell r="AA4650">
            <v>0</v>
          </cell>
          <cell r="AB4650">
            <v>275</v>
          </cell>
          <cell r="AC4650">
            <v>275</v>
          </cell>
          <cell r="AD4650" t="str">
            <v>∆</v>
          </cell>
          <cell r="AE4650">
            <v>0</v>
          </cell>
        </row>
        <row r="4651">
          <cell r="V4651" t="str">
            <v>280.40.28.834-6600.27</v>
          </cell>
          <cell r="W4651" t="str">
            <v>Administrative Expenses Support Services-Direct Labor</v>
          </cell>
          <cell r="X4651">
            <v>0</v>
          </cell>
          <cell r="Y4651">
            <v>0</v>
          </cell>
          <cell r="Z4651">
            <v>0</v>
          </cell>
          <cell r="AA4651">
            <v>0</v>
          </cell>
          <cell r="AB4651">
            <v>1000</v>
          </cell>
          <cell r="AC4651">
            <v>1000</v>
          </cell>
          <cell r="AD4651" t="str">
            <v>∆</v>
          </cell>
          <cell r="AE4651">
            <v>0</v>
          </cell>
        </row>
        <row r="4652">
          <cell r="V4652" t="str">
            <v>280.40.28.834-6000.10</v>
          </cell>
          <cell r="W4652" t="str">
            <v>Professional Services Consultant</v>
          </cell>
          <cell r="X4652">
            <v>0</v>
          </cell>
          <cell r="Y4652">
            <v>0</v>
          </cell>
          <cell r="Z4652">
            <v>0</v>
          </cell>
          <cell r="AA4652">
            <v>0</v>
          </cell>
          <cell r="AB4652">
            <v>159</v>
          </cell>
          <cell r="AC4652">
            <v>159</v>
          </cell>
          <cell r="AD4652" t="str">
            <v>∆</v>
          </cell>
          <cell r="AE4652">
            <v>0</v>
          </cell>
        </row>
        <row r="4653">
          <cell r="W4653" t="str">
            <v>TOTAL : OPERATIONS</v>
          </cell>
          <cell r="X4653">
            <v>0</v>
          </cell>
          <cell r="Y4653">
            <v>0</v>
          </cell>
          <cell r="Z4653">
            <v>0</v>
          </cell>
          <cell r="AA4653">
            <v>0</v>
          </cell>
          <cell r="AB4653">
            <v>1797</v>
          </cell>
          <cell r="AC4653">
            <v>1797</v>
          </cell>
          <cell r="AD4653" t="str">
            <v>∆</v>
          </cell>
          <cell r="AE4653">
            <v>0</v>
          </cell>
        </row>
        <row r="4655">
          <cell r="V4655" t="str">
            <v>[280] LMD : PUBLIC WORKS : LMD/CFD</v>
          </cell>
        </row>
        <row r="4656">
          <cell r="V4656" t="str">
            <v>ALMOND CREST LMD 95-1B : CHARGES FOR SERVICES</v>
          </cell>
          <cell r="AB4656" t="str">
            <v/>
          </cell>
          <cell r="AC4656" t="str">
            <v/>
          </cell>
          <cell r="AD4656" t="str">
            <v>∆</v>
          </cell>
        </row>
        <row r="4657">
          <cell r="V4657" t="str">
            <v>280.40.28.835-4560.02</v>
          </cell>
          <cell r="W4657" t="str">
            <v>Charges for Services-Parks LMD</v>
          </cell>
          <cell r="X4657">
            <v>0</v>
          </cell>
          <cell r="Y4657">
            <v>0</v>
          </cell>
          <cell r="Z4657">
            <v>0</v>
          </cell>
          <cell r="AA4657">
            <v>0</v>
          </cell>
          <cell r="AB4657">
            <v>14363</v>
          </cell>
          <cell r="AC4657">
            <v>14363</v>
          </cell>
          <cell r="AD4657" t="str">
            <v>∆</v>
          </cell>
          <cell r="AE4657">
            <v>0</v>
          </cell>
        </row>
        <row r="4658">
          <cell r="W4658" t="str">
            <v>TOTAL : CHARGES FOR SERVICES</v>
          </cell>
          <cell r="X4658">
            <v>0</v>
          </cell>
          <cell r="Y4658">
            <v>0</v>
          </cell>
          <cell r="Z4658">
            <v>0</v>
          </cell>
          <cell r="AA4658">
            <v>0</v>
          </cell>
          <cell r="AB4658">
            <v>14363</v>
          </cell>
          <cell r="AC4658">
            <v>14363</v>
          </cell>
          <cell r="AD4658" t="str">
            <v>∆</v>
          </cell>
          <cell r="AE4658">
            <v>0</v>
          </cell>
        </row>
        <row r="4660">
          <cell r="V4660" t="str">
            <v>[280] LMD : PUBLIC WORKS : LMD/CFD</v>
          </cell>
        </row>
        <row r="4661">
          <cell r="V4661" t="str">
            <v>ALMOND CREST LMD 95-1B : OPERATIONS</v>
          </cell>
          <cell r="AB4661" t="str">
            <v/>
          </cell>
          <cell r="AC4661" t="str">
            <v/>
          </cell>
          <cell r="AD4661" t="str">
            <v>∆</v>
          </cell>
        </row>
        <row r="4662">
          <cell r="V4662" t="str">
            <v>280.40.28.835-6600.27</v>
          </cell>
          <cell r="W4662" t="str">
            <v>Administrative Expenses Support Services-Direct Labor</v>
          </cell>
          <cell r="X4662">
            <v>0</v>
          </cell>
          <cell r="Y4662">
            <v>0</v>
          </cell>
          <cell r="Z4662">
            <v>0</v>
          </cell>
          <cell r="AA4662">
            <v>0</v>
          </cell>
          <cell r="AB4662">
            <v>6000</v>
          </cell>
          <cell r="AC4662">
            <v>6000</v>
          </cell>
          <cell r="AD4662" t="str">
            <v>∆</v>
          </cell>
          <cell r="AE4662">
            <v>0</v>
          </cell>
        </row>
        <row r="4663">
          <cell r="V4663" t="str">
            <v>280.40.28.835-6000.11</v>
          </cell>
          <cell r="W4663" t="str">
            <v>Professional Services County Admin Fee</v>
          </cell>
          <cell r="X4663">
            <v>0</v>
          </cell>
          <cell r="Y4663">
            <v>0</v>
          </cell>
          <cell r="Z4663">
            <v>0</v>
          </cell>
          <cell r="AA4663">
            <v>0</v>
          </cell>
          <cell r="AB4663">
            <v>159</v>
          </cell>
          <cell r="AC4663">
            <v>159</v>
          </cell>
          <cell r="AD4663" t="str">
            <v>∆</v>
          </cell>
          <cell r="AE4663">
            <v>0</v>
          </cell>
        </row>
        <row r="4664">
          <cell r="V4664" t="str">
            <v>280.40.28.835-6100.01</v>
          </cell>
          <cell r="W4664" t="str">
            <v>Utilities Electric</v>
          </cell>
          <cell r="X4664">
            <v>0</v>
          </cell>
          <cell r="Y4664">
            <v>0</v>
          </cell>
          <cell r="Z4664">
            <v>0</v>
          </cell>
          <cell r="AA4664">
            <v>0</v>
          </cell>
          <cell r="AB4664">
            <v>70</v>
          </cell>
          <cell r="AC4664">
            <v>70</v>
          </cell>
          <cell r="AD4664" t="str">
            <v>∆</v>
          </cell>
          <cell r="AE4664">
            <v>0</v>
          </cell>
        </row>
        <row r="4665">
          <cell r="V4665" t="str">
            <v>280.40.28.835-6100.04</v>
          </cell>
          <cell r="W4665" t="str">
            <v>Utilities Water</v>
          </cell>
          <cell r="X4665">
            <v>0</v>
          </cell>
          <cell r="Y4665">
            <v>0</v>
          </cell>
          <cell r="Z4665">
            <v>0</v>
          </cell>
          <cell r="AA4665">
            <v>0</v>
          </cell>
          <cell r="AB4665">
            <v>700</v>
          </cell>
          <cell r="AC4665">
            <v>700</v>
          </cell>
          <cell r="AD4665" t="str">
            <v>∆</v>
          </cell>
          <cell r="AE4665">
            <v>0</v>
          </cell>
        </row>
        <row r="4666">
          <cell r="V4666" t="str">
            <v>280.40.28.835-6240.05</v>
          </cell>
          <cell r="W4666" t="str">
            <v>Supplies-Parks Landscape Maintenance</v>
          </cell>
          <cell r="X4666">
            <v>0</v>
          </cell>
          <cell r="Y4666">
            <v>0</v>
          </cell>
          <cell r="Z4666">
            <v>0</v>
          </cell>
          <cell r="AA4666">
            <v>0</v>
          </cell>
          <cell r="AB4666">
            <v>1100</v>
          </cell>
          <cell r="AC4666">
            <v>1100</v>
          </cell>
          <cell r="AD4666" t="str">
            <v>∆</v>
          </cell>
          <cell r="AE4666">
            <v>0</v>
          </cell>
        </row>
        <row r="4667">
          <cell r="V4667" t="str">
            <v>280.40.28.835-6400.03</v>
          </cell>
          <cell r="W4667" t="str">
            <v>Repairs &amp; Maintenance Major Repair &amp; Contingency</v>
          </cell>
          <cell r="X4667">
            <v>0</v>
          </cell>
          <cell r="Y4667">
            <v>0</v>
          </cell>
          <cell r="Z4667">
            <v>0</v>
          </cell>
          <cell r="AA4667">
            <v>0</v>
          </cell>
          <cell r="AB4667">
            <v>500</v>
          </cell>
          <cell r="AC4667">
            <v>500</v>
          </cell>
          <cell r="AD4667" t="str">
            <v>∆</v>
          </cell>
          <cell r="AE4667">
            <v>0</v>
          </cell>
        </row>
        <row r="4668">
          <cell r="V4668" t="str">
            <v>280.40.28.835-6600.05</v>
          </cell>
          <cell r="W4668" t="str">
            <v>Administrative Expenses Public/Legal Advertisement</v>
          </cell>
          <cell r="X4668">
            <v>0</v>
          </cell>
          <cell r="Y4668">
            <v>0</v>
          </cell>
          <cell r="Z4668">
            <v>0</v>
          </cell>
          <cell r="AA4668">
            <v>0</v>
          </cell>
          <cell r="AB4668">
            <v>53</v>
          </cell>
          <cell r="AC4668">
            <v>53</v>
          </cell>
          <cell r="AD4668" t="str">
            <v>∆</v>
          </cell>
          <cell r="AE4668">
            <v>0</v>
          </cell>
        </row>
        <row r="4669">
          <cell r="V4669" t="str">
            <v>280.40.28.835-6600.25</v>
          </cell>
          <cell r="W4669" t="str">
            <v>Administrative Expenses Support Services-Indirect Labor</v>
          </cell>
          <cell r="X4669">
            <v>0</v>
          </cell>
          <cell r="Y4669">
            <v>0</v>
          </cell>
          <cell r="Z4669">
            <v>0</v>
          </cell>
          <cell r="AA4669">
            <v>0</v>
          </cell>
          <cell r="AB4669">
            <v>4720</v>
          </cell>
          <cell r="AC4669">
            <v>4720</v>
          </cell>
          <cell r="AD4669" t="str">
            <v>∆</v>
          </cell>
          <cell r="AE4669">
            <v>0</v>
          </cell>
        </row>
        <row r="4670">
          <cell r="V4670" t="str">
            <v>280.40.28.835-6000.10</v>
          </cell>
          <cell r="W4670" t="str">
            <v>Professional Services Consultant</v>
          </cell>
          <cell r="X4670">
            <v>0</v>
          </cell>
          <cell r="Y4670">
            <v>0</v>
          </cell>
          <cell r="Z4670">
            <v>0</v>
          </cell>
          <cell r="AA4670">
            <v>0</v>
          </cell>
          <cell r="AB4670">
            <v>1061</v>
          </cell>
          <cell r="AC4670">
            <v>1061</v>
          </cell>
          <cell r="AD4670" t="str">
            <v>∆</v>
          </cell>
          <cell r="AE4670">
            <v>0</v>
          </cell>
        </row>
        <row r="4671">
          <cell r="W4671" t="str">
            <v>TOTAL : OPERATIONS</v>
          </cell>
          <cell r="X4671">
            <v>0</v>
          </cell>
          <cell r="Y4671">
            <v>0</v>
          </cell>
          <cell r="Z4671">
            <v>0</v>
          </cell>
          <cell r="AA4671">
            <v>0</v>
          </cell>
          <cell r="AB4671">
            <v>14363</v>
          </cell>
          <cell r="AC4671">
            <v>14363</v>
          </cell>
          <cell r="AD4671" t="str">
            <v>∆</v>
          </cell>
          <cell r="AE4671">
            <v>0</v>
          </cell>
        </row>
        <row r="4673">
          <cell r="V4673" t="str">
            <v>[280] LMD : PUBLIC WORKS : LMD/CFD</v>
          </cell>
        </row>
        <row r="4674">
          <cell r="V4674" t="str">
            <v>BELLA VISTA 1&amp;2/DUTRA BAD 00-8B : CHARGES FOR SERVICES</v>
          </cell>
          <cell r="AB4674" t="str">
            <v/>
          </cell>
          <cell r="AC4674" t="str">
            <v/>
          </cell>
          <cell r="AD4674" t="str">
            <v>∆</v>
          </cell>
        </row>
        <row r="4675">
          <cell r="V4675" t="str">
            <v>280.40.28.836-4560.02</v>
          </cell>
          <cell r="W4675" t="str">
            <v>Charges for Services-Parks LMD</v>
          </cell>
          <cell r="X4675">
            <v>0</v>
          </cell>
          <cell r="Y4675">
            <v>0</v>
          </cell>
          <cell r="Z4675">
            <v>0</v>
          </cell>
          <cell r="AA4675">
            <v>0</v>
          </cell>
          <cell r="AB4675">
            <v>6104</v>
          </cell>
          <cell r="AC4675">
            <v>6104</v>
          </cell>
          <cell r="AD4675" t="str">
            <v>∆</v>
          </cell>
          <cell r="AE4675">
            <v>0</v>
          </cell>
        </row>
        <row r="4676">
          <cell r="W4676" t="str">
            <v>TOTAL : CHARGES FOR SERVICES</v>
          </cell>
          <cell r="X4676">
            <v>0</v>
          </cell>
          <cell r="Y4676">
            <v>0</v>
          </cell>
          <cell r="Z4676">
            <v>0</v>
          </cell>
          <cell r="AA4676">
            <v>0</v>
          </cell>
          <cell r="AB4676">
            <v>6104</v>
          </cell>
          <cell r="AC4676">
            <v>6104</v>
          </cell>
          <cell r="AD4676" t="str">
            <v>∆</v>
          </cell>
          <cell r="AE4676">
            <v>0</v>
          </cell>
        </row>
        <row r="4678">
          <cell r="V4678" t="str">
            <v>[280] LMD : PUBLIC WORKS : LMD/CFD</v>
          </cell>
        </row>
        <row r="4679">
          <cell r="V4679" t="str">
            <v>BELLA VISTA 1&amp;2/DUTRA BAD 00-8B : OPERATIONS</v>
          </cell>
          <cell r="AB4679" t="str">
            <v/>
          </cell>
          <cell r="AC4679" t="str">
            <v/>
          </cell>
          <cell r="AD4679" t="str">
            <v>∆</v>
          </cell>
        </row>
        <row r="4680">
          <cell r="V4680" t="str">
            <v>280.40.28.836-6000.11</v>
          </cell>
          <cell r="W4680" t="str">
            <v>Professional Services County Admin Fee</v>
          </cell>
          <cell r="X4680">
            <v>0</v>
          </cell>
          <cell r="Y4680">
            <v>0</v>
          </cell>
          <cell r="Z4680">
            <v>0</v>
          </cell>
          <cell r="AA4680">
            <v>0</v>
          </cell>
          <cell r="AB4680">
            <v>111</v>
          </cell>
          <cell r="AC4680">
            <v>111</v>
          </cell>
          <cell r="AD4680" t="str">
            <v>∆</v>
          </cell>
          <cell r="AE4680">
            <v>0</v>
          </cell>
        </row>
        <row r="4681">
          <cell r="V4681" t="str">
            <v>280.40.28.836-6600.05</v>
          </cell>
          <cell r="W4681" t="str">
            <v>Administrative Expenses Public/Legal Advertisement</v>
          </cell>
          <cell r="X4681">
            <v>0</v>
          </cell>
          <cell r="Y4681">
            <v>0</v>
          </cell>
          <cell r="Z4681">
            <v>0</v>
          </cell>
          <cell r="AA4681">
            <v>0</v>
          </cell>
          <cell r="AB4681">
            <v>53</v>
          </cell>
          <cell r="AC4681">
            <v>53</v>
          </cell>
          <cell r="AD4681" t="str">
            <v>∆</v>
          </cell>
          <cell r="AE4681">
            <v>0</v>
          </cell>
        </row>
        <row r="4682">
          <cell r="V4682" t="str">
            <v>280.40.28.836-6600.25</v>
          </cell>
          <cell r="W4682" t="str">
            <v>Administrative Expenses Support Services-Indirect Labor</v>
          </cell>
          <cell r="X4682">
            <v>0</v>
          </cell>
          <cell r="Y4682">
            <v>0</v>
          </cell>
          <cell r="Z4682">
            <v>0</v>
          </cell>
          <cell r="AA4682">
            <v>0</v>
          </cell>
          <cell r="AB4682">
            <v>4720</v>
          </cell>
          <cell r="AC4682">
            <v>4720</v>
          </cell>
          <cell r="AD4682" t="str">
            <v>∆</v>
          </cell>
          <cell r="AE4682">
            <v>0</v>
          </cell>
        </row>
        <row r="4683">
          <cell r="V4683" t="str">
            <v>280.40.28.836-6000.10</v>
          </cell>
          <cell r="W4683" t="str">
            <v>Professional Services Consultant</v>
          </cell>
          <cell r="X4683">
            <v>0</v>
          </cell>
          <cell r="Y4683">
            <v>0</v>
          </cell>
          <cell r="Z4683">
            <v>0</v>
          </cell>
          <cell r="AA4683">
            <v>0</v>
          </cell>
          <cell r="AB4683">
            <v>1220</v>
          </cell>
          <cell r="AC4683">
            <v>1220</v>
          </cell>
          <cell r="AD4683" t="str">
            <v>∆</v>
          </cell>
          <cell r="AE4683">
            <v>0</v>
          </cell>
        </row>
        <row r="4684">
          <cell r="W4684" t="str">
            <v>TOTAL : OPERATIONS</v>
          </cell>
          <cell r="X4684">
            <v>0</v>
          </cell>
          <cell r="Y4684">
            <v>0</v>
          </cell>
          <cell r="Z4684">
            <v>0</v>
          </cell>
          <cell r="AA4684">
            <v>0</v>
          </cell>
          <cell r="AB4684">
            <v>6104</v>
          </cell>
          <cell r="AC4684">
            <v>6104</v>
          </cell>
          <cell r="AD4684" t="str">
            <v>∆</v>
          </cell>
          <cell r="AE4684">
            <v>0</v>
          </cell>
        </row>
        <row r="4686">
          <cell r="V4686" t="str">
            <v>[280] LMD : PUBLIC WORKS : LMD/CFD</v>
          </cell>
        </row>
        <row r="4687">
          <cell r="V4687" t="str">
            <v>BELLA VISTA 4&amp;5/DUTRA BAD 00-8C : CHARGES FOR SERVICES</v>
          </cell>
          <cell r="AB4687" t="str">
            <v/>
          </cell>
          <cell r="AC4687" t="str">
            <v/>
          </cell>
          <cell r="AD4687" t="str">
            <v>∆</v>
          </cell>
        </row>
        <row r="4688">
          <cell r="V4688" t="str">
            <v>280.40.28.837-4560.02</v>
          </cell>
          <cell r="W4688" t="str">
            <v>Charges for Services-Parks LMD</v>
          </cell>
          <cell r="X4688">
            <v>0</v>
          </cell>
          <cell r="Y4688">
            <v>0</v>
          </cell>
          <cell r="Z4688">
            <v>0</v>
          </cell>
          <cell r="AA4688">
            <v>0</v>
          </cell>
          <cell r="AB4688">
            <v>3134</v>
          </cell>
          <cell r="AC4688">
            <v>3134</v>
          </cell>
          <cell r="AD4688" t="str">
            <v>∆</v>
          </cell>
          <cell r="AE4688">
            <v>0</v>
          </cell>
        </row>
        <row r="4689">
          <cell r="W4689" t="str">
            <v>TOTAL : CHARGES FOR SERVICES</v>
          </cell>
          <cell r="X4689">
            <v>0</v>
          </cell>
          <cell r="Y4689">
            <v>0</v>
          </cell>
          <cell r="Z4689">
            <v>0</v>
          </cell>
          <cell r="AA4689">
            <v>0</v>
          </cell>
          <cell r="AB4689">
            <v>3134</v>
          </cell>
          <cell r="AC4689">
            <v>3134</v>
          </cell>
          <cell r="AD4689" t="str">
            <v>∆</v>
          </cell>
          <cell r="AE4689">
            <v>0</v>
          </cell>
        </row>
        <row r="4691">
          <cell r="V4691" t="str">
            <v>[280] LMD : PUBLIC WORKS : LMD/CFD</v>
          </cell>
        </row>
        <row r="4692">
          <cell r="V4692" t="str">
            <v>BELLA VISTA 4&amp;5/DUTRA BAD 00-8C : OPERATIONS</v>
          </cell>
          <cell r="AB4692" t="str">
            <v/>
          </cell>
          <cell r="AC4692" t="str">
            <v/>
          </cell>
          <cell r="AD4692" t="str">
            <v>∆</v>
          </cell>
        </row>
        <row r="4693">
          <cell r="V4693" t="str">
            <v>280.40.28.837-6000.11</v>
          </cell>
          <cell r="W4693" t="str">
            <v>Professional Services County Admin Fee</v>
          </cell>
          <cell r="X4693">
            <v>0</v>
          </cell>
          <cell r="Y4693">
            <v>0</v>
          </cell>
          <cell r="Z4693">
            <v>0</v>
          </cell>
          <cell r="AA4693">
            <v>0</v>
          </cell>
          <cell r="AB4693">
            <v>37</v>
          </cell>
          <cell r="AC4693">
            <v>37</v>
          </cell>
          <cell r="AD4693" t="str">
            <v>∆</v>
          </cell>
          <cell r="AE4693">
            <v>0</v>
          </cell>
        </row>
        <row r="4694">
          <cell r="V4694" t="str">
            <v>280.40.28.837-6600.05</v>
          </cell>
          <cell r="W4694" t="str">
            <v>Administrative Expenses Public/Legal Advertisement</v>
          </cell>
          <cell r="X4694">
            <v>0</v>
          </cell>
          <cell r="Y4694">
            <v>0</v>
          </cell>
          <cell r="Z4694">
            <v>0</v>
          </cell>
          <cell r="AA4694">
            <v>0</v>
          </cell>
          <cell r="AB4694">
            <v>64</v>
          </cell>
          <cell r="AC4694">
            <v>64</v>
          </cell>
          <cell r="AD4694" t="str">
            <v>∆</v>
          </cell>
          <cell r="AE4694">
            <v>0</v>
          </cell>
        </row>
        <row r="4695">
          <cell r="V4695" t="str">
            <v>280.40.28.837-6600.25</v>
          </cell>
          <cell r="W4695" t="str">
            <v>Administrative Expenses Support Services-Indirect Labor</v>
          </cell>
          <cell r="X4695">
            <v>0</v>
          </cell>
          <cell r="Y4695">
            <v>0</v>
          </cell>
          <cell r="Z4695">
            <v>0</v>
          </cell>
          <cell r="AA4695">
            <v>0</v>
          </cell>
          <cell r="AB4695">
            <v>2375</v>
          </cell>
          <cell r="AC4695">
            <v>2375</v>
          </cell>
          <cell r="AD4695" t="str">
            <v>∆</v>
          </cell>
          <cell r="AE4695">
            <v>0</v>
          </cell>
        </row>
        <row r="4696">
          <cell r="V4696" t="str">
            <v>280.40.28.837-6000.10</v>
          </cell>
          <cell r="W4696" t="str">
            <v>Professional Services Consultant</v>
          </cell>
          <cell r="X4696">
            <v>0</v>
          </cell>
          <cell r="Y4696">
            <v>0</v>
          </cell>
          <cell r="Z4696">
            <v>0</v>
          </cell>
          <cell r="AA4696">
            <v>0</v>
          </cell>
          <cell r="AB4696">
            <v>658</v>
          </cell>
          <cell r="AC4696">
            <v>658</v>
          </cell>
          <cell r="AD4696" t="str">
            <v>∆</v>
          </cell>
          <cell r="AE4696">
            <v>0</v>
          </cell>
        </row>
        <row r="4697">
          <cell r="W4697" t="str">
            <v>TOTAL : OPERATIONS</v>
          </cell>
          <cell r="X4697">
            <v>0</v>
          </cell>
          <cell r="Y4697">
            <v>0</v>
          </cell>
          <cell r="Z4697">
            <v>0</v>
          </cell>
          <cell r="AA4697">
            <v>0</v>
          </cell>
          <cell r="AB4697">
            <v>3134</v>
          </cell>
          <cell r="AC4697">
            <v>3134</v>
          </cell>
          <cell r="AD4697" t="str">
            <v>∆</v>
          </cell>
          <cell r="AE4697">
            <v>0</v>
          </cell>
        </row>
        <row r="4698">
          <cell r="AB4698" t="str">
            <v/>
          </cell>
          <cell r="AC4698" t="str">
            <v/>
          </cell>
          <cell r="AD4698" t="str">
            <v>∆</v>
          </cell>
        </row>
        <row r="4699">
          <cell r="V4699" t="str">
            <v>[280] LMD : PUBLIC WORKS : LMD/CFD</v>
          </cell>
        </row>
        <row r="4700">
          <cell r="V4700" t="str">
            <v>CHADWICK SQUARE LMD 94-1 : PERSONNEL</v>
          </cell>
          <cell r="AB4700" t="str">
            <v/>
          </cell>
          <cell r="AC4700" t="str">
            <v/>
          </cell>
          <cell r="AD4700" t="str">
            <v>∆</v>
          </cell>
        </row>
        <row r="4701">
          <cell r="V4701" t="str">
            <v>280.40.28.802-5000.01</v>
          </cell>
          <cell r="W4701" t="str">
            <v>Salaries Regular</v>
          </cell>
          <cell r="X4701">
            <v>0</v>
          </cell>
          <cell r="Y4701">
            <v>0</v>
          </cell>
          <cell r="Z4701">
            <v>0</v>
          </cell>
          <cell r="AA4701">
            <v>0</v>
          </cell>
          <cell r="AB4701">
            <v>0</v>
          </cell>
          <cell r="AC4701">
            <v>0</v>
          </cell>
          <cell r="AD4701" t="str">
            <v>∆</v>
          </cell>
          <cell r="AE4701">
            <v>0</v>
          </cell>
        </row>
        <row r="4702">
          <cell r="V4702" t="str">
            <v>280.40.28.802-5100.11</v>
          </cell>
          <cell r="W4702" t="str">
            <v>Benefits Medicare</v>
          </cell>
          <cell r="X4702">
            <v>0</v>
          </cell>
          <cell r="Y4702">
            <v>0</v>
          </cell>
          <cell r="Z4702">
            <v>0</v>
          </cell>
          <cell r="AA4702">
            <v>0</v>
          </cell>
          <cell r="AB4702">
            <v>0</v>
          </cell>
          <cell r="AC4702">
            <v>0</v>
          </cell>
          <cell r="AD4702" t="str">
            <v>∆</v>
          </cell>
          <cell r="AE4702">
            <v>0</v>
          </cell>
        </row>
        <row r="4703">
          <cell r="W4703" t="str">
            <v>TOTAL : PERSONNEL</v>
          </cell>
          <cell r="X4703">
            <v>0</v>
          </cell>
          <cell r="Y4703">
            <v>0</v>
          </cell>
          <cell r="Z4703">
            <v>0</v>
          </cell>
          <cell r="AA4703">
            <v>0</v>
          </cell>
          <cell r="AB4703">
            <v>0</v>
          </cell>
          <cell r="AC4703">
            <v>0</v>
          </cell>
          <cell r="AD4703" t="str">
            <v>∆</v>
          </cell>
          <cell r="AE4703">
            <v>0</v>
          </cell>
        </row>
        <row r="4705">
          <cell r="V4705" t="str">
            <v>[280] LMD : PUBLIC WORKS : LMD/CFD</v>
          </cell>
        </row>
        <row r="4706">
          <cell r="V4706" t="str">
            <v>GONSALVES ESTATES LMD 94-2 : PERSONNEL</v>
          </cell>
          <cell r="AB4706" t="str">
            <v/>
          </cell>
          <cell r="AC4706" t="str">
            <v/>
          </cell>
          <cell r="AD4706" t="str">
            <v>∆</v>
          </cell>
        </row>
        <row r="4707">
          <cell r="V4707" t="str">
            <v>280.40.28.803-5000.01</v>
          </cell>
          <cell r="W4707" t="str">
            <v>Salaries Regular</v>
          </cell>
          <cell r="X4707">
            <v>0</v>
          </cell>
          <cell r="Y4707">
            <v>0</v>
          </cell>
          <cell r="Z4707">
            <v>0</v>
          </cell>
          <cell r="AA4707">
            <v>0</v>
          </cell>
          <cell r="AB4707">
            <v>0</v>
          </cell>
          <cell r="AC4707">
            <v>0</v>
          </cell>
          <cell r="AD4707" t="str">
            <v>∆</v>
          </cell>
          <cell r="AE4707">
            <v>0</v>
          </cell>
        </row>
        <row r="4708">
          <cell r="V4708" t="str">
            <v>280.40.28.803-5100.11</v>
          </cell>
          <cell r="W4708" t="str">
            <v>Benefits Medicare</v>
          </cell>
          <cell r="X4708">
            <v>0</v>
          </cell>
          <cell r="Y4708">
            <v>0</v>
          </cell>
          <cell r="Z4708">
            <v>0</v>
          </cell>
          <cell r="AA4708">
            <v>0</v>
          </cell>
          <cell r="AB4708">
            <v>0</v>
          </cell>
          <cell r="AC4708">
            <v>0</v>
          </cell>
          <cell r="AD4708" t="str">
            <v>∆</v>
          </cell>
          <cell r="AE4708">
            <v>0</v>
          </cell>
        </row>
        <row r="4709">
          <cell r="W4709" t="str">
            <v>TOTAL : PERSONNEL</v>
          </cell>
          <cell r="X4709">
            <v>0</v>
          </cell>
          <cell r="Y4709">
            <v>0</v>
          </cell>
          <cell r="Z4709">
            <v>0</v>
          </cell>
          <cell r="AA4709">
            <v>0</v>
          </cell>
          <cell r="AB4709">
            <v>0</v>
          </cell>
          <cell r="AC4709">
            <v>0</v>
          </cell>
          <cell r="AD4709" t="str">
            <v>∆</v>
          </cell>
          <cell r="AE4709">
            <v>0</v>
          </cell>
        </row>
        <row r="4711">
          <cell r="V4711" t="str">
            <v>[280] LMD : PUBLIC WORKS : LMD/CFD</v>
          </cell>
        </row>
        <row r="4712">
          <cell r="V4712" t="str">
            <v>DIAMOND OAKS LMD 95-1 : PERSONNEL</v>
          </cell>
          <cell r="AB4712" t="str">
            <v/>
          </cell>
          <cell r="AC4712" t="str">
            <v/>
          </cell>
          <cell r="AD4712" t="str">
            <v>∆</v>
          </cell>
        </row>
        <row r="4713">
          <cell r="V4713" t="str">
            <v>280.40.28.804-5000.01</v>
          </cell>
          <cell r="W4713" t="str">
            <v>Salaries Regular</v>
          </cell>
          <cell r="X4713">
            <v>0</v>
          </cell>
          <cell r="Y4713">
            <v>0</v>
          </cell>
          <cell r="Z4713">
            <v>0</v>
          </cell>
          <cell r="AA4713">
            <v>0</v>
          </cell>
          <cell r="AB4713">
            <v>0</v>
          </cell>
          <cell r="AC4713">
            <v>0</v>
          </cell>
          <cell r="AD4713" t="str">
            <v>∆</v>
          </cell>
          <cell r="AE4713">
            <v>0</v>
          </cell>
        </row>
        <row r="4714">
          <cell r="V4714" t="str">
            <v>280.40.28.804-5100.11</v>
          </cell>
          <cell r="W4714" t="str">
            <v>Benefits Medicare</v>
          </cell>
          <cell r="X4714">
            <v>0</v>
          </cell>
          <cell r="Y4714">
            <v>0</v>
          </cell>
          <cell r="Z4714">
            <v>0</v>
          </cell>
          <cell r="AA4714">
            <v>0</v>
          </cell>
          <cell r="AB4714">
            <v>0</v>
          </cell>
          <cell r="AC4714">
            <v>0</v>
          </cell>
          <cell r="AD4714" t="str">
            <v>∆</v>
          </cell>
          <cell r="AE4714">
            <v>0</v>
          </cell>
        </row>
        <row r="4715">
          <cell r="W4715" t="str">
            <v>TOTAL : PERSONNEL</v>
          </cell>
          <cell r="X4715">
            <v>0</v>
          </cell>
          <cell r="Y4715">
            <v>0</v>
          </cell>
          <cell r="Z4715">
            <v>0</v>
          </cell>
          <cell r="AA4715">
            <v>0</v>
          </cell>
          <cell r="AB4715">
            <v>0</v>
          </cell>
          <cell r="AC4715">
            <v>0</v>
          </cell>
          <cell r="AD4715" t="str">
            <v>∆</v>
          </cell>
          <cell r="AE4715">
            <v>0</v>
          </cell>
        </row>
        <row r="4717">
          <cell r="V4717" t="str">
            <v>[280] LMD : PUBLIC WORKS : LMD/CFD</v>
          </cell>
        </row>
        <row r="4718">
          <cell r="V4718" t="str">
            <v>VILLA TICINO LMD 00-1 : PERSONNEL</v>
          </cell>
          <cell r="AB4718" t="str">
            <v/>
          </cell>
          <cell r="AC4718" t="str">
            <v/>
          </cell>
          <cell r="AD4718" t="str">
            <v>∆</v>
          </cell>
        </row>
        <row r="4719">
          <cell r="V4719" t="str">
            <v>280.40.28.805-5000.01</v>
          </cell>
          <cell r="W4719" t="str">
            <v>Salaries Regular</v>
          </cell>
          <cell r="X4719">
            <v>0</v>
          </cell>
          <cell r="Y4719">
            <v>0</v>
          </cell>
          <cell r="Z4719">
            <v>0</v>
          </cell>
          <cell r="AA4719">
            <v>0</v>
          </cell>
          <cell r="AB4719">
            <v>0</v>
          </cell>
          <cell r="AC4719">
            <v>0</v>
          </cell>
          <cell r="AD4719" t="str">
            <v>∆</v>
          </cell>
          <cell r="AE4719">
            <v>0</v>
          </cell>
        </row>
        <row r="4720">
          <cell r="V4720" t="str">
            <v>280.40.28.805-5100.11</v>
          </cell>
          <cell r="W4720" t="str">
            <v>Benefits Medicare</v>
          </cell>
          <cell r="X4720">
            <v>0</v>
          </cell>
          <cell r="Y4720">
            <v>0</v>
          </cell>
          <cell r="Z4720">
            <v>0</v>
          </cell>
          <cell r="AA4720">
            <v>0</v>
          </cell>
          <cell r="AB4720">
            <v>0</v>
          </cell>
          <cell r="AC4720">
            <v>0</v>
          </cell>
          <cell r="AD4720" t="str">
            <v>∆</v>
          </cell>
          <cell r="AE4720">
            <v>0</v>
          </cell>
        </row>
        <row r="4721">
          <cell r="W4721" t="str">
            <v>TOTAL : PERSONNEL</v>
          </cell>
          <cell r="X4721">
            <v>0</v>
          </cell>
          <cell r="Y4721">
            <v>0</v>
          </cell>
          <cell r="Z4721">
            <v>0</v>
          </cell>
          <cell r="AA4721">
            <v>0</v>
          </cell>
          <cell r="AB4721">
            <v>0</v>
          </cell>
          <cell r="AC4721">
            <v>0</v>
          </cell>
          <cell r="AD4721" t="str">
            <v>∆</v>
          </cell>
          <cell r="AE4721">
            <v>0</v>
          </cell>
        </row>
        <row r="4723">
          <cell r="V4723" t="str">
            <v>[280] LMD : PUBLIC WORKS : LMD/CFD</v>
          </cell>
        </row>
        <row r="4724">
          <cell r="V4724" t="str">
            <v>MISSION GARDENS LMD 00-2 : PERSONNEL</v>
          </cell>
          <cell r="AB4724" t="str">
            <v/>
          </cell>
          <cell r="AC4724" t="str">
            <v/>
          </cell>
          <cell r="AD4724" t="str">
            <v>∆</v>
          </cell>
        </row>
        <row r="4725">
          <cell r="V4725" t="str">
            <v>280.40.28.806-5000.01</v>
          </cell>
          <cell r="W4725" t="str">
            <v>Salaries Regular</v>
          </cell>
          <cell r="X4725">
            <v>0</v>
          </cell>
          <cell r="Y4725">
            <v>0</v>
          </cell>
          <cell r="Z4725">
            <v>0</v>
          </cell>
          <cell r="AA4725">
            <v>0</v>
          </cell>
          <cell r="AB4725">
            <v>0</v>
          </cell>
          <cell r="AC4725">
            <v>0</v>
          </cell>
          <cell r="AD4725" t="str">
            <v>∆</v>
          </cell>
          <cell r="AE4725">
            <v>0</v>
          </cell>
        </row>
        <row r="4726">
          <cell r="V4726" t="str">
            <v>280.40.28.806-5100.11</v>
          </cell>
          <cell r="W4726" t="str">
            <v>Benefits Medicare</v>
          </cell>
          <cell r="X4726">
            <v>0</v>
          </cell>
          <cell r="Y4726">
            <v>0</v>
          </cell>
          <cell r="Z4726">
            <v>0</v>
          </cell>
          <cell r="AA4726">
            <v>0</v>
          </cell>
          <cell r="AB4726">
            <v>0</v>
          </cell>
          <cell r="AC4726">
            <v>0</v>
          </cell>
          <cell r="AD4726" t="str">
            <v>∆</v>
          </cell>
          <cell r="AE4726">
            <v>0</v>
          </cell>
        </row>
        <row r="4727">
          <cell r="W4727" t="str">
            <v>TOTAL : PERSONNEL</v>
          </cell>
          <cell r="X4727">
            <v>0</v>
          </cell>
          <cell r="Y4727">
            <v>0</v>
          </cell>
          <cell r="Z4727">
            <v>0</v>
          </cell>
          <cell r="AA4727">
            <v>0</v>
          </cell>
          <cell r="AB4727">
            <v>0</v>
          </cell>
          <cell r="AC4727">
            <v>0</v>
          </cell>
          <cell r="AD4727" t="str">
            <v>∆</v>
          </cell>
          <cell r="AE4727">
            <v>0</v>
          </cell>
        </row>
        <row r="4729">
          <cell r="V4729" t="str">
            <v>[280] LMD : PUBLIC WORKS : LMD/CFD</v>
          </cell>
        </row>
        <row r="4730">
          <cell r="V4730" t="str">
            <v>WOODWARD PARK LMD 00-3 : PERSONNEL</v>
          </cell>
          <cell r="AB4730" t="str">
            <v/>
          </cell>
          <cell r="AC4730" t="str">
            <v/>
          </cell>
          <cell r="AD4730" t="str">
            <v>∆</v>
          </cell>
        </row>
        <row r="4731">
          <cell r="V4731" t="str">
            <v>280.40.28.807-5000.01</v>
          </cell>
          <cell r="W4731" t="str">
            <v>Salaries Regular</v>
          </cell>
          <cell r="X4731">
            <v>0</v>
          </cell>
          <cell r="Y4731">
            <v>0</v>
          </cell>
          <cell r="Z4731">
            <v>0</v>
          </cell>
          <cell r="AA4731">
            <v>0</v>
          </cell>
          <cell r="AB4731">
            <v>0</v>
          </cell>
          <cell r="AC4731">
            <v>0</v>
          </cell>
          <cell r="AD4731" t="str">
            <v>∆</v>
          </cell>
          <cell r="AE4731">
            <v>0</v>
          </cell>
        </row>
        <row r="4732">
          <cell r="V4732" t="str">
            <v>280.40.28.807-5100.11</v>
          </cell>
          <cell r="W4732" t="str">
            <v>Benefits Medicare</v>
          </cell>
          <cell r="X4732">
            <v>0</v>
          </cell>
          <cell r="Y4732">
            <v>0</v>
          </cell>
          <cell r="Z4732">
            <v>0</v>
          </cell>
          <cell r="AA4732">
            <v>0</v>
          </cell>
          <cell r="AB4732">
            <v>0</v>
          </cell>
          <cell r="AC4732">
            <v>0</v>
          </cell>
          <cell r="AD4732" t="str">
            <v>∆</v>
          </cell>
          <cell r="AE4732">
            <v>0</v>
          </cell>
        </row>
        <row r="4733">
          <cell r="W4733" t="str">
            <v>TOTAL : PERSONNEL</v>
          </cell>
          <cell r="X4733">
            <v>0</v>
          </cell>
          <cell r="Y4733">
            <v>0</v>
          </cell>
          <cell r="Z4733">
            <v>0</v>
          </cell>
          <cell r="AA4733">
            <v>0</v>
          </cell>
          <cell r="AB4733">
            <v>0</v>
          </cell>
          <cell r="AC4733">
            <v>0</v>
          </cell>
          <cell r="AD4733" t="str">
            <v>∆</v>
          </cell>
          <cell r="AE4733">
            <v>0</v>
          </cell>
        </row>
        <row r="4735">
          <cell r="V4735" t="str">
            <v>[280] LMD : PUBLIC WORKS : LMD/CFD</v>
          </cell>
        </row>
        <row r="4736">
          <cell r="V4736" t="str">
            <v>BIANCHI RANCH 1 &amp; 2 LMD 00-4 : PERSONNEL</v>
          </cell>
          <cell r="AB4736" t="str">
            <v/>
          </cell>
          <cell r="AC4736" t="str">
            <v/>
          </cell>
          <cell r="AD4736" t="str">
            <v>∆</v>
          </cell>
        </row>
        <row r="4737">
          <cell r="V4737" t="str">
            <v>280.40.28.808-5100.11</v>
          </cell>
          <cell r="W4737" t="str">
            <v>Benefits Medicare</v>
          </cell>
          <cell r="X4737">
            <v>0</v>
          </cell>
          <cell r="Y4737">
            <v>0</v>
          </cell>
          <cell r="Z4737">
            <v>0</v>
          </cell>
          <cell r="AA4737">
            <v>0</v>
          </cell>
          <cell r="AB4737">
            <v>0</v>
          </cell>
          <cell r="AC4737">
            <v>0</v>
          </cell>
          <cell r="AD4737" t="str">
            <v>∆</v>
          </cell>
          <cell r="AE4737">
            <v>0</v>
          </cell>
        </row>
        <row r="4738">
          <cell r="W4738" t="str">
            <v>TOTAL : PERSONNEL</v>
          </cell>
          <cell r="X4738">
            <v>0</v>
          </cell>
          <cell r="Y4738">
            <v>0</v>
          </cell>
          <cell r="Z4738">
            <v>0</v>
          </cell>
          <cell r="AA4738">
            <v>0</v>
          </cell>
          <cell r="AB4738">
            <v>0</v>
          </cell>
          <cell r="AC4738">
            <v>0</v>
          </cell>
          <cell r="AD4738" t="str">
            <v>∆</v>
          </cell>
          <cell r="AE4738">
            <v>0</v>
          </cell>
        </row>
        <row r="4740">
          <cell r="V4740" t="str">
            <v>[280] LMD : PUBLIC WORKS : LMD/CFD</v>
          </cell>
        </row>
        <row r="4741">
          <cell r="V4741" t="str">
            <v>SIERRA CREEK LMD 00-5 : PERSONNEL</v>
          </cell>
          <cell r="AB4741" t="str">
            <v/>
          </cell>
          <cell r="AC4741" t="str">
            <v/>
          </cell>
          <cell r="AD4741" t="str">
            <v>∆</v>
          </cell>
        </row>
        <row r="4742">
          <cell r="V4742" t="str">
            <v>280.40.28.809-5100.11</v>
          </cell>
          <cell r="W4742" t="str">
            <v>Benefits Medicare</v>
          </cell>
          <cell r="X4742">
            <v>0</v>
          </cell>
          <cell r="Y4742">
            <v>0</v>
          </cell>
          <cell r="Z4742">
            <v>0</v>
          </cell>
          <cell r="AA4742">
            <v>0</v>
          </cell>
          <cell r="AB4742">
            <v>0</v>
          </cell>
          <cell r="AC4742">
            <v>0</v>
          </cell>
          <cell r="AD4742" t="str">
            <v>∆</v>
          </cell>
          <cell r="AE4742">
            <v>0</v>
          </cell>
        </row>
        <row r="4743">
          <cell r="W4743" t="str">
            <v>TOTAL : PERSONNEL</v>
          </cell>
          <cell r="X4743">
            <v>0</v>
          </cell>
          <cell r="Y4743">
            <v>0</v>
          </cell>
          <cell r="Z4743">
            <v>0</v>
          </cell>
          <cell r="AA4743">
            <v>0</v>
          </cell>
          <cell r="AB4743">
            <v>0</v>
          </cell>
          <cell r="AC4743">
            <v>0</v>
          </cell>
          <cell r="AD4743" t="str">
            <v>∆</v>
          </cell>
          <cell r="AE4743">
            <v>0</v>
          </cell>
        </row>
        <row r="4745">
          <cell r="V4745" t="str">
            <v>[280] LMD : PUBLIC WORKS : LMD/CFD</v>
          </cell>
        </row>
        <row r="4746">
          <cell r="V4746" t="str">
            <v>DUTRA FARMS SW LMD 00-6 : PERSONNEL</v>
          </cell>
          <cell r="AB4746" t="str">
            <v/>
          </cell>
          <cell r="AC4746" t="str">
            <v/>
          </cell>
          <cell r="AD4746" t="str">
            <v>∆</v>
          </cell>
        </row>
        <row r="4747">
          <cell r="V4747" t="str">
            <v>280.40.28.810-5100.11</v>
          </cell>
          <cell r="W4747" t="str">
            <v>Benefits Medicare</v>
          </cell>
          <cell r="X4747">
            <v>0</v>
          </cell>
          <cell r="Y4747">
            <v>0</v>
          </cell>
          <cell r="Z4747">
            <v>0</v>
          </cell>
          <cell r="AA4747">
            <v>0</v>
          </cell>
          <cell r="AB4747">
            <v>0</v>
          </cell>
          <cell r="AC4747">
            <v>0</v>
          </cell>
          <cell r="AD4747" t="str">
            <v>∆</v>
          </cell>
          <cell r="AE4747">
            <v>0</v>
          </cell>
        </row>
        <row r="4748">
          <cell r="W4748" t="str">
            <v>TOTAL : PERSONNEL</v>
          </cell>
          <cell r="X4748">
            <v>0</v>
          </cell>
          <cell r="Y4748">
            <v>0</v>
          </cell>
          <cell r="Z4748">
            <v>0</v>
          </cell>
          <cell r="AA4748">
            <v>0</v>
          </cell>
          <cell r="AB4748">
            <v>0</v>
          </cell>
          <cell r="AC4748">
            <v>0</v>
          </cell>
          <cell r="AD4748" t="str">
            <v>∆</v>
          </cell>
          <cell r="AE4748">
            <v>0</v>
          </cell>
        </row>
        <row r="4751">
          <cell r="V4751" t="str">
            <v>[280] LMD : PUBLIC WORKS : LMD/CFD</v>
          </cell>
        </row>
        <row r="4752">
          <cell r="V4752" t="str">
            <v>SPRING MEADOWS LMD 00-7 : PERSONNEL</v>
          </cell>
          <cell r="AB4752" t="str">
            <v/>
          </cell>
          <cell r="AC4752" t="str">
            <v/>
          </cell>
          <cell r="AD4752" t="str">
            <v>∆</v>
          </cell>
        </row>
        <row r="4753">
          <cell r="V4753" t="str">
            <v>280.40.28.811-5100.11</v>
          </cell>
          <cell r="W4753" t="str">
            <v>Benefits Medicare</v>
          </cell>
          <cell r="X4753">
            <v>0</v>
          </cell>
          <cell r="Y4753">
            <v>0</v>
          </cell>
          <cell r="Z4753">
            <v>0</v>
          </cell>
          <cell r="AA4753">
            <v>0</v>
          </cell>
          <cell r="AB4753">
            <v>0</v>
          </cell>
          <cell r="AC4753">
            <v>0</v>
          </cell>
          <cell r="AD4753" t="str">
            <v>∆</v>
          </cell>
          <cell r="AE4753">
            <v>0</v>
          </cell>
        </row>
        <row r="4754">
          <cell r="W4754" t="str">
            <v>TOTAL : PERSONNEL</v>
          </cell>
          <cell r="X4754">
            <v>0</v>
          </cell>
          <cell r="Y4754">
            <v>0</v>
          </cell>
          <cell r="Z4754">
            <v>0</v>
          </cell>
          <cell r="AA4754">
            <v>0</v>
          </cell>
          <cell r="AB4754">
            <v>0</v>
          </cell>
          <cell r="AC4754">
            <v>0</v>
          </cell>
          <cell r="AD4754" t="str">
            <v>∆</v>
          </cell>
          <cell r="AE4754">
            <v>0</v>
          </cell>
        </row>
        <row r="4756">
          <cell r="V4756" t="str">
            <v>[280] LMD : PUBLIC WORKS : LMD/CFD</v>
          </cell>
        </row>
        <row r="4757">
          <cell r="V4757" t="str">
            <v>WESTBROOK ESTATES LMD 00-9 : PERSONNEL</v>
          </cell>
          <cell r="AB4757" t="str">
            <v/>
          </cell>
          <cell r="AC4757" t="str">
            <v/>
          </cell>
          <cell r="AD4757" t="str">
            <v>∆</v>
          </cell>
        </row>
        <row r="4758">
          <cell r="V4758" t="str">
            <v>280.40.28.813-5100.11</v>
          </cell>
          <cell r="W4758" t="str">
            <v>Benefits Medicare</v>
          </cell>
          <cell r="X4758">
            <v>0</v>
          </cell>
          <cell r="Y4758">
            <v>0</v>
          </cell>
          <cell r="Z4758">
            <v>0</v>
          </cell>
          <cell r="AA4758">
            <v>0</v>
          </cell>
          <cell r="AB4758">
            <v>0</v>
          </cell>
          <cell r="AC4758">
            <v>0</v>
          </cell>
          <cell r="AD4758" t="str">
            <v>∆</v>
          </cell>
          <cell r="AE4758">
            <v>0</v>
          </cell>
        </row>
        <row r="4759">
          <cell r="W4759" t="str">
            <v>TOTAL : PERSONNEL</v>
          </cell>
          <cell r="X4759">
            <v>0</v>
          </cell>
          <cell r="Y4759">
            <v>0</v>
          </cell>
          <cell r="Z4759">
            <v>0</v>
          </cell>
          <cell r="AA4759">
            <v>0</v>
          </cell>
          <cell r="AB4759">
            <v>0</v>
          </cell>
          <cell r="AC4759">
            <v>0</v>
          </cell>
          <cell r="AD4759" t="str">
            <v>∆</v>
          </cell>
          <cell r="AE4759">
            <v>0</v>
          </cell>
        </row>
        <row r="4761">
          <cell r="V4761" t="str">
            <v>[280] LMD : PUBLIC WORKS : LMD/CFD</v>
          </cell>
        </row>
        <row r="4762">
          <cell r="V4762" t="str">
            <v>WOODWARD WEST LMD 04-1 : PERSONNEL</v>
          </cell>
          <cell r="AB4762" t="str">
            <v/>
          </cell>
          <cell r="AC4762" t="str">
            <v/>
          </cell>
          <cell r="AD4762" t="str">
            <v>∆</v>
          </cell>
        </row>
        <row r="4763">
          <cell r="V4763" t="str">
            <v>280.40.28.814-5100.11</v>
          </cell>
          <cell r="W4763" t="str">
            <v>Benefits Medicare</v>
          </cell>
          <cell r="X4763">
            <v>0</v>
          </cell>
          <cell r="Y4763">
            <v>0</v>
          </cell>
          <cell r="Z4763">
            <v>0</v>
          </cell>
          <cell r="AA4763">
            <v>0</v>
          </cell>
          <cell r="AB4763">
            <v>0</v>
          </cell>
          <cell r="AC4763">
            <v>0</v>
          </cell>
          <cell r="AD4763" t="str">
            <v>∆</v>
          </cell>
          <cell r="AE4763">
            <v>0</v>
          </cell>
        </row>
        <row r="4764">
          <cell r="W4764" t="str">
            <v>TOTAL : PERSONNEL</v>
          </cell>
          <cell r="X4764">
            <v>0</v>
          </cell>
          <cell r="Y4764">
            <v>0</v>
          </cell>
          <cell r="Z4764">
            <v>0</v>
          </cell>
          <cell r="AA4764">
            <v>0</v>
          </cell>
          <cell r="AB4764">
            <v>0</v>
          </cell>
          <cell r="AC4764">
            <v>0</v>
          </cell>
          <cell r="AD4764" t="str">
            <v>∆</v>
          </cell>
          <cell r="AE4764">
            <v>0</v>
          </cell>
        </row>
        <row r="4766">
          <cell r="V4766" t="str">
            <v>[280] LMD : PUBLIC WORKS : LMD/CFD</v>
          </cell>
        </row>
        <row r="4767">
          <cell r="V4767" t="str">
            <v>JASMINE HOLLOW LMD 04-2 : PERSONNEL</v>
          </cell>
          <cell r="AB4767" t="str">
            <v/>
          </cell>
          <cell r="AC4767" t="str">
            <v/>
          </cell>
          <cell r="AD4767" t="str">
            <v>∆</v>
          </cell>
        </row>
        <row r="4768">
          <cell r="V4768" t="str">
            <v>280.40.28.815-5100.11</v>
          </cell>
          <cell r="W4768" t="str">
            <v>Benefits Medicare</v>
          </cell>
          <cell r="X4768">
            <v>0</v>
          </cell>
          <cell r="Y4768">
            <v>0</v>
          </cell>
          <cell r="Z4768">
            <v>0</v>
          </cell>
          <cell r="AA4768">
            <v>0</v>
          </cell>
          <cell r="AB4768">
            <v>0</v>
          </cell>
          <cell r="AC4768">
            <v>0</v>
          </cell>
          <cell r="AD4768" t="str">
            <v>∆</v>
          </cell>
          <cell r="AE4768">
            <v>0</v>
          </cell>
        </row>
        <row r="4769">
          <cell r="W4769" t="str">
            <v>TOTAL : PERSONNEL</v>
          </cell>
          <cell r="X4769">
            <v>0</v>
          </cell>
          <cell r="Y4769">
            <v>0</v>
          </cell>
          <cell r="Z4769">
            <v>0</v>
          </cell>
          <cell r="AA4769">
            <v>0</v>
          </cell>
          <cell r="AB4769">
            <v>0</v>
          </cell>
          <cell r="AC4769">
            <v>0</v>
          </cell>
          <cell r="AD4769" t="str">
            <v>∆</v>
          </cell>
          <cell r="AE4769">
            <v>0</v>
          </cell>
        </row>
        <row r="4771">
          <cell r="V4771" t="str">
            <v>[280] LMD : PUBLIC WORKS : LMD/CFD</v>
          </cell>
        </row>
        <row r="4772">
          <cell r="V4772" t="str">
            <v>DUTRA FARMS NE LMD 03-1 : PERSONNEL</v>
          </cell>
          <cell r="AB4772" t="str">
            <v/>
          </cell>
          <cell r="AC4772" t="str">
            <v/>
          </cell>
          <cell r="AD4772" t="str">
            <v>∆</v>
          </cell>
        </row>
        <row r="4773">
          <cell r="V4773" t="str">
            <v>280.40.28.816-5100.11</v>
          </cell>
          <cell r="W4773" t="str">
            <v>Benefits Medicare</v>
          </cell>
          <cell r="X4773">
            <v>0</v>
          </cell>
          <cell r="Y4773">
            <v>0</v>
          </cell>
          <cell r="Z4773">
            <v>0</v>
          </cell>
          <cell r="AA4773">
            <v>0</v>
          </cell>
          <cell r="AB4773">
            <v>0</v>
          </cell>
          <cell r="AC4773">
            <v>0</v>
          </cell>
          <cell r="AD4773" t="str">
            <v>∆</v>
          </cell>
          <cell r="AE4773">
            <v>0</v>
          </cell>
        </row>
        <row r="4774">
          <cell r="W4774" t="str">
            <v>TOTAL : PERSONNEL</v>
          </cell>
          <cell r="X4774">
            <v>0</v>
          </cell>
          <cell r="Y4774">
            <v>0</v>
          </cell>
          <cell r="Z4774">
            <v>0</v>
          </cell>
          <cell r="AA4774">
            <v>0</v>
          </cell>
          <cell r="AB4774">
            <v>0</v>
          </cell>
          <cell r="AC4774">
            <v>0</v>
          </cell>
          <cell r="AD4774" t="str">
            <v>∆</v>
          </cell>
          <cell r="AE4774">
            <v>0</v>
          </cell>
        </row>
        <row r="4776">
          <cell r="V4776" t="str">
            <v>[280] LMD : PUBLIC WORKS : LMD/CFD</v>
          </cell>
        </row>
        <row r="4777">
          <cell r="V4777" t="str">
            <v>ANTIGUA LMD 05-1 : PERSONNEL</v>
          </cell>
          <cell r="AB4777" t="str">
            <v/>
          </cell>
          <cell r="AC4777" t="str">
            <v/>
          </cell>
          <cell r="AD4777" t="str">
            <v>∆</v>
          </cell>
        </row>
        <row r="4778">
          <cell r="V4778" t="str">
            <v>280.40.28.817-5100.11</v>
          </cell>
          <cell r="W4778" t="str">
            <v>Benefits Medicare</v>
          </cell>
          <cell r="X4778">
            <v>0</v>
          </cell>
          <cell r="Y4778">
            <v>0</v>
          </cell>
          <cell r="Z4778">
            <v>0</v>
          </cell>
          <cell r="AA4778">
            <v>0</v>
          </cell>
          <cell r="AB4778">
            <v>0</v>
          </cell>
          <cell r="AC4778">
            <v>0</v>
          </cell>
          <cell r="AD4778" t="str">
            <v>∆</v>
          </cell>
          <cell r="AE4778">
            <v>0</v>
          </cell>
        </row>
        <row r="4779">
          <cell r="W4779" t="str">
            <v>TOTAL : PERSONNEL</v>
          </cell>
          <cell r="X4779">
            <v>0</v>
          </cell>
          <cell r="Y4779">
            <v>0</v>
          </cell>
          <cell r="Z4779">
            <v>0</v>
          </cell>
          <cell r="AA4779">
            <v>0</v>
          </cell>
          <cell r="AB4779">
            <v>0</v>
          </cell>
          <cell r="AC4779">
            <v>0</v>
          </cell>
          <cell r="AD4779" t="str">
            <v>∆</v>
          </cell>
          <cell r="AE4779">
            <v>0</v>
          </cell>
        </row>
        <row r="4781">
          <cell r="V4781" t="str">
            <v>[280] LMD : PUBLIC WORKS : LMD/CFD</v>
          </cell>
        </row>
        <row r="4782">
          <cell r="V4782" t="str">
            <v>TERRA BELLA LMD 05-2 : PERSONNEL</v>
          </cell>
          <cell r="AB4782" t="str">
            <v/>
          </cell>
          <cell r="AC4782" t="str">
            <v/>
          </cell>
          <cell r="AD4782" t="str">
            <v>∆</v>
          </cell>
        </row>
        <row r="4783">
          <cell r="V4783" t="str">
            <v>280.40.28.818-5100.11</v>
          </cell>
          <cell r="W4783" t="str">
            <v>Benefits Medicare</v>
          </cell>
          <cell r="X4783">
            <v>0</v>
          </cell>
          <cell r="Y4783">
            <v>0</v>
          </cell>
          <cell r="Z4783">
            <v>0</v>
          </cell>
          <cell r="AA4783">
            <v>0</v>
          </cell>
          <cell r="AB4783">
            <v>0</v>
          </cell>
          <cell r="AC4783">
            <v>0</v>
          </cell>
          <cell r="AD4783" t="str">
            <v>∆</v>
          </cell>
          <cell r="AE4783">
            <v>0</v>
          </cell>
        </row>
        <row r="4784">
          <cell r="W4784" t="str">
            <v>TOTAL : PERSONNEL</v>
          </cell>
          <cell r="X4784">
            <v>0</v>
          </cell>
          <cell r="Y4784">
            <v>0</v>
          </cell>
          <cell r="Z4784">
            <v>0</v>
          </cell>
          <cell r="AA4784">
            <v>0</v>
          </cell>
          <cell r="AB4784">
            <v>0</v>
          </cell>
          <cell r="AC4784">
            <v>0</v>
          </cell>
          <cell r="AD4784" t="str">
            <v>∆</v>
          </cell>
          <cell r="AE4784">
            <v>0</v>
          </cell>
        </row>
        <row r="4786">
          <cell r="V4786" t="str">
            <v>[280] LMD : PUBLIC WORKS : LMD/CFD</v>
          </cell>
        </row>
        <row r="4787">
          <cell r="V4787" t="str">
            <v>PASEO WEST LMD 05-3 : PERSONNEL</v>
          </cell>
          <cell r="AB4787" t="str">
            <v/>
          </cell>
          <cell r="AC4787" t="str">
            <v/>
          </cell>
          <cell r="AD4787" t="str">
            <v>∆</v>
          </cell>
        </row>
        <row r="4788">
          <cell r="V4788" t="str">
            <v>280.40.28.819-5100.11</v>
          </cell>
          <cell r="W4788" t="str">
            <v>Benefits Medicare</v>
          </cell>
          <cell r="X4788">
            <v>0</v>
          </cell>
          <cell r="Y4788">
            <v>0</v>
          </cell>
          <cell r="Z4788">
            <v>0</v>
          </cell>
          <cell r="AA4788">
            <v>0</v>
          </cell>
          <cell r="AB4788">
            <v>0</v>
          </cell>
          <cell r="AC4788">
            <v>0</v>
          </cell>
          <cell r="AD4788" t="str">
            <v>∆</v>
          </cell>
          <cell r="AE4788">
            <v>0</v>
          </cell>
        </row>
        <row r="4789">
          <cell r="W4789" t="str">
            <v>TOTAL : PERSONNEL</v>
          </cell>
          <cell r="X4789">
            <v>0</v>
          </cell>
          <cell r="Y4789">
            <v>0</v>
          </cell>
          <cell r="Z4789">
            <v>0</v>
          </cell>
          <cell r="AA4789">
            <v>0</v>
          </cell>
          <cell r="AB4789">
            <v>0</v>
          </cell>
          <cell r="AC4789">
            <v>0</v>
          </cell>
          <cell r="AD4789" t="str">
            <v>∆</v>
          </cell>
          <cell r="AE4789">
            <v>0</v>
          </cell>
        </row>
        <row r="4791">
          <cell r="V4791" t="str">
            <v>[280] LMD : PUBLIC WORKS : LMD/CFD</v>
          </cell>
        </row>
        <row r="4792">
          <cell r="V4792" t="str">
            <v>RODONI ESTATES LMD 06-2 : PERSONNEL</v>
          </cell>
          <cell r="AB4792" t="str">
            <v/>
          </cell>
          <cell r="AC4792" t="str">
            <v/>
          </cell>
          <cell r="AD4792" t="str">
            <v>∆</v>
          </cell>
        </row>
        <row r="4793">
          <cell r="V4793" t="str">
            <v>280.40.28.820-5100.11</v>
          </cell>
          <cell r="W4793" t="str">
            <v>Benefits Medicare</v>
          </cell>
          <cell r="X4793">
            <v>0</v>
          </cell>
          <cell r="Y4793">
            <v>0</v>
          </cell>
          <cell r="Z4793">
            <v>0</v>
          </cell>
          <cell r="AA4793">
            <v>0</v>
          </cell>
          <cell r="AB4793">
            <v>0</v>
          </cell>
          <cell r="AC4793">
            <v>0</v>
          </cell>
          <cell r="AD4793" t="str">
            <v>∆</v>
          </cell>
          <cell r="AE4793">
            <v>0</v>
          </cell>
        </row>
        <row r="4794">
          <cell r="W4794" t="str">
            <v>TOTAL : PERSONNEL</v>
          </cell>
          <cell r="X4794">
            <v>0</v>
          </cell>
          <cell r="Y4794">
            <v>0</v>
          </cell>
          <cell r="Z4794">
            <v>0</v>
          </cell>
          <cell r="AA4794">
            <v>0</v>
          </cell>
          <cell r="AB4794">
            <v>0</v>
          </cell>
          <cell r="AC4794">
            <v>0</v>
          </cell>
          <cell r="AD4794" t="str">
            <v>∆</v>
          </cell>
          <cell r="AE4794">
            <v>0</v>
          </cell>
        </row>
        <row r="4796">
          <cell r="V4796" t="str">
            <v>[280] LMD : PUBLIC WORKS : LMD/CFD</v>
          </cell>
        </row>
        <row r="4797">
          <cell r="V4797" t="str">
            <v>DUTRA ESTATES LMD 05-4 : PERSONNEL</v>
          </cell>
          <cell r="AB4797" t="str">
            <v/>
          </cell>
          <cell r="AC4797" t="str">
            <v/>
          </cell>
          <cell r="AD4797" t="str">
            <v>∆</v>
          </cell>
        </row>
        <row r="4798">
          <cell r="V4798" t="str">
            <v>280.40.28.822-5100.11</v>
          </cell>
          <cell r="W4798" t="str">
            <v>Benefits Medicare</v>
          </cell>
          <cell r="X4798">
            <v>0</v>
          </cell>
          <cell r="Y4798">
            <v>0</v>
          </cell>
          <cell r="Z4798">
            <v>0</v>
          </cell>
          <cell r="AA4798">
            <v>0</v>
          </cell>
          <cell r="AB4798">
            <v>0</v>
          </cell>
          <cell r="AC4798">
            <v>0</v>
          </cell>
          <cell r="AD4798" t="str">
            <v>∆</v>
          </cell>
          <cell r="AE4798">
            <v>0</v>
          </cell>
        </row>
        <row r="4799">
          <cell r="W4799" t="str">
            <v>TOTAL : PERSONNEL</v>
          </cell>
          <cell r="X4799">
            <v>0</v>
          </cell>
          <cell r="Y4799">
            <v>0</v>
          </cell>
          <cell r="Z4799">
            <v>0</v>
          </cell>
          <cell r="AA4799">
            <v>0</v>
          </cell>
          <cell r="AB4799">
            <v>0</v>
          </cell>
          <cell r="AC4799">
            <v>0</v>
          </cell>
          <cell r="AD4799" t="str">
            <v>∆</v>
          </cell>
          <cell r="AE4799">
            <v>0</v>
          </cell>
        </row>
        <row r="4801">
          <cell r="V4801" t="str">
            <v>[280] LMD : PUBLIC WORKS : LMD/CFD</v>
          </cell>
        </row>
        <row r="4802">
          <cell r="V4802" t="str">
            <v>TESORO LMD 06-1 : PERSONNEL</v>
          </cell>
          <cell r="AB4802" t="str">
            <v/>
          </cell>
          <cell r="AC4802" t="str">
            <v/>
          </cell>
          <cell r="AD4802" t="str">
            <v>∆</v>
          </cell>
        </row>
        <row r="4803">
          <cell r="V4803" t="str">
            <v>280.40.28.823-5100.11</v>
          </cell>
          <cell r="W4803" t="str">
            <v>Benefits Medicare</v>
          </cell>
          <cell r="X4803">
            <v>0</v>
          </cell>
          <cell r="Y4803">
            <v>0</v>
          </cell>
          <cell r="Z4803">
            <v>0</v>
          </cell>
          <cell r="AA4803">
            <v>0</v>
          </cell>
          <cell r="AB4803">
            <v>0</v>
          </cell>
          <cell r="AC4803">
            <v>0</v>
          </cell>
          <cell r="AD4803" t="str">
            <v>∆</v>
          </cell>
          <cell r="AE4803">
            <v>0</v>
          </cell>
        </row>
        <row r="4804">
          <cell r="W4804" t="str">
            <v>TOTAL : PERSONNEL</v>
          </cell>
          <cell r="X4804">
            <v>0</v>
          </cell>
          <cell r="Y4804">
            <v>0</v>
          </cell>
          <cell r="Z4804">
            <v>0</v>
          </cell>
          <cell r="AA4804">
            <v>0</v>
          </cell>
          <cell r="AB4804">
            <v>0</v>
          </cell>
          <cell r="AC4804">
            <v>0</v>
          </cell>
          <cell r="AD4804" t="str">
            <v>∆</v>
          </cell>
          <cell r="AE4804">
            <v>0</v>
          </cell>
        </row>
        <row r="4806">
          <cell r="V4806" t="str">
            <v>[280] LMD : PUBLIC WORKS : LMD/CFD</v>
          </cell>
        </row>
        <row r="4807">
          <cell r="V4807" t="str">
            <v>KEN HILL ESTATES LMD 06-3 : PERSONNEL</v>
          </cell>
          <cell r="AB4807" t="str">
            <v/>
          </cell>
          <cell r="AC4807" t="str">
            <v/>
          </cell>
          <cell r="AD4807" t="str">
            <v>∆</v>
          </cell>
        </row>
        <row r="4808">
          <cell r="V4808" t="str">
            <v>280.40.28.824-5100.11</v>
          </cell>
          <cell r="W4808" t="str">
            <v>Benefits Medicare</v>
          </cell>
          <cell r="X4808">
            <v>0</v>
          </cell>
          <cell r="Y4808">
            <v>0</v>
          </cell>
          <cell r="Z4808">
            <v>0</v>
          </cell>
          <cell r="AA4808">
            <v>0</v>
          </cell>
          <cell r="AB4808">
            <v>0</v>
          </cell>
          <cell r="AC4808">
            <v>0</v>
          </cell>
          <cell r="AD4808" t="str">
            <v>∆</v>
          </cell>
          <cell r="AE4808">
            <v>0</v>
          </cell>
        </row>
        <row r="4809">
          <cell r="W4809" t="str">
            <v>TOTAL : PERSONNEL</v>
          </cell>
          <cell r="X4809">
            <v>0</v>
          </cell>
          <cell r="Y4809">
            <v>0</v>
          </cell>
          <cell r="Z4809">
            <v>0</v>
          </cell>
          <cell r="AA4809">
            <v>0</v>
          </cell>
          <cell r="AB4809">
            <v>0</v>
          </cell>
          <cell r="AC4809">
            <v>0</v>
          </cell>
          <cell r="AD4809" t="str">
            <v>∆</v>
          </cell>
          <cell r="AE4809">
            <v>0</v>
          </cell>
        </row>
        <row r="4811">
          <cell r="V4811" t="str">
            <v>[280] LMD : PUBLIC WORKS : LMD/CFD</v>
          </cell>
        </row>
        <row r="4812">
          <cell r="V4812" t="str">
            <v>UNION RANCH LMD 06-5 : PERSONNEL</v>
          </cell>
          <cell r="AB4812" t="str">
            <v/>
          </cell>
          <cell r="AC4812" t="str">
            <v/>
          </cell>
          <cell r="AD4812" t="str">
            <v>∆</v>
          </cell>
        </row>
        <row r="4813">
          <cell r="V4813" t="str">
            <v>280.40.28.825-5100.11</v>
          </cell>
          <cell r="W4813" t="str">
            <v>Benefits Medicare</v>
          </cell>
          <cell r="X4813">
            <v>0</v>
          </cell>
          <cell r="Y4813">
            <v>0</v>
          </cell>
          <cell r="Z4813">
            <v>0</v>
          </cell>
          <cell r="AA4813">
            <v>0</v>
          </cell>
          <cell r="AB4813">
            <v>0</v>
          </cell>
          <cell r="AC4813">
            <v>0</v>
          </cell>
          <cell r="AD4813" t="str">
            <v>∆</v>
          </cell>
          <cell r="AE4813">
            <v>0</v>
          </cell>
        </row>
        <row r="4814">
          <cell r="W4814" t="str">
            <v>TOTAL : PERSONNEL</v>
          </cell>
          <cell r="X4814">
            <v>0</v>
          </cell>
          <cell r="Y4814">
            <v>0</v>
          </cell>
          <cell r="Z4814">
            <v>0</v>
          </cell>
          <cell r="AA4814">
            <v>0</v>
          </cell>
          <cell r="AB4814">
            <v>0</v>
          </cell>
          <cell r="AC4814">
            <v>0</v>
          </cell>
          <cell r="AD4814" t="str">
            <v>∆</v>
          </cell>
          <cell r="AE4814">
            <v>0</v>
          </cell>
        </row>
        <row r="4816">
          <cell r="V4816" t="str">
            <v>[280] LMD : PUBLIC WORKS : LMD/CFD</v>
          </cell>
        </row>
        <row r="4817">
          <cell r="V4817" t="str">
            <v>UNION RANCH EAST LMD 06-4 : PERSONNEL</v>
          </cell>
          <cell r="AB4817" t="str">
            <v/>
          </cell>
          <cell r="AC4817" t="str">
            <v/>
          </cell>
          <cell r="AD4817" t="str">
            <v>∆</v>
          </cell>
        </row>
        <row r="4818">
          <cell r="V4818" t="str">
            <v>280.40.28.826-5100.11</v>
          </cell>
          <cell r="W4818" t="str">
            <v>Benefits Medicare</v>
          </cell>
          <cell r="X4818">
            <v>0</v>
          </cell>
          <cell r="Y4818">
            <v>0</v>
          </cell>
          <cell r="Z4818">
            <v>0</v>
          </cell>
          <cell r="AA4818">
            <v>0</v>
          </cell>
          <cell r="AB4818">
            <v>0</v>
          </cell>
          <cell r="AC4818">
            <v>0</v>
          </cell>
          <cell r="AD4818" t="str">
            <v>∆</v>
          </cell>
          <cell r="AE4818">
            <v>0</v>
          </cell>
        </row>
        <row r="4819">
          <cell r="W4819" t="str">
            <v>TOTAL : PERSONNEL</v>
          </cell>
          <cell r="X4819">
            <v>0</v>
          </cell>
          <cell r="Y4819">
            <v>0</v>
          </cell>
          <cell r="Z4819">
            <v>0</v>
          </cell>
          <cell r="AA4819">
            <v>0</v>
          </cell>
          <cell r="AB4819">
            <v>0</v>
          </cell>
          <cell r="AC4819">
            <v>0</v>
          </cell>
          <cell r="AD4819" t="str">
            <v>∆</v>
          </cell>
          <cell r="AE4819">
            <v>0</v>
          </cell>
        </row>
        <row r="4821">
          <cell r="V4821" t="str">
            <v>[280] LMD : PUBLIC WORKS : LMD/CFD</v>
          </cell>
        </row>
        <row r="4822">
          <cell r="V4822" t="str">
            <v>PASSANTE LMD 94-1B : PERSONNEL</v>
          </cell>
          <cell r="AB4822" t="str">
            <v/>
          </cell>
          <cell r="AC4822" t="str">
            <v/>
          </cell>
          <cell r="AD4822" t="str">
            <v>∆</v>
          </cell>
        </row>
        <row r="4823">
          <cell r="V4823" t="str">
            <v>280.40.28.827-5100.11</v>
          </cell>
          <cell r="W4823" t="str">
            <v>Benefits Medicare</v>
          </cell>
          <cell r="X4823">
            <v>0</v>
          </cell>
          <cell r="Y4823">
            <v>0</v>
          </cell>
          <cell r="Z4823">
            <v>0</v>
          </cell>
          <cell r="AA4823">
            <v>0</v>
          </cell>
          <cell r="AB4823">
            <v>0</v>
          </cell>
          <cell r="AC4823">
            <v>0</v>
          </cell>
          <cell r="AD4823" t="str">
            <v>∆</v>
          </cell>
          <cell r="AE4823">
            <v>0</v>
          </cell>
        </row>
        <row r="4824">
          <cell r="W4824" t="str">
            <v>TOTAL : PERSONNEL</v>
          </cell>
          <cell r="X4824">
            <v>0</v>
          </cell>
          <cell r="Y4824">
            <v>0</v>
          </cell>
          <cell r="Z4824">
            <v>0</v>
          </cell>
          <cell r="AA4824">
            <v>0</v>
          </cell>
          <cell r="AB4824">
            <v>0</v>
          </cell>
          <cell r="AC4824">
            <v>0</v>
          </cell>
          <cell r="AD4824" t="str">
            <v>∆</v>
          </cell>
          <cell r="AE4824">
            <v>0</v>
          </cell>
        </row>
        <row r="4826">
          <cell r="V4826" t="str">
            <v>[280] LMD : PUBLIC WORKS : LMD/CFD</v>
          </cell>
        </row>
        <row r="4827">
          <cell r="V4827" t="str">
            <v>PORTAFINA LMD 94-1C : PERSONNEL</v>
          </cell>
          <cell r="AB4827" t="str">
            <v/>
          </cell>
          <cell r="AC4827" t="str">
            <v/>
          </cell>
          <cell r="AD4827" t="str">
            <v>∆</v>
          </cell>
        </row>
        <row r="4828">
          <cell r="V4828" t="str">
            <v>280.40.28.828-5100.11</v>
          </cell>
          <cell r="W4828" t="str">
            <v>Benefits Medicare</v>
          </cell>
          <cell r="X4828">
            <v>0</v>
          </cell>
          <cell r="Y4828">
            <v>0</v>
          </cell>
          <cell r="Z4828">
            <v>0</v>
          </cell>
          <cell r="AA4828">
            <v>0</v>
          </cell>
          <cell r="AB4828">
            <v>0</v>
          </cell>
          <cell r="AC4828">
            <v>0</v>
          </cell>
          <cell r="AD4828" t="str">
            <v>∆</v>
          </cell>
          <cell r="AE4828">
            <v>0</v>
          </cell>
        </row>
        <row r="4829">
          <cell r="W4829" t="str">
            <v>TOTAL : PERSONNEL</v>
          </cell>
          <cell r="X4829">
            <v>0</v>
          </cell>
          <cell r="Y4829">
            <v>0</v>
          </cell>
          <cell r="Z4829">
            <v>0</v>
          </cell>
          <cell r="AA4829">
            <v>0</v>
          </cell>
          <cell r="AB4829">
            <v>0</v>
          </cell>
          <cell r="AC4829">
            <v>0</v>
          </cell>
          <cell r="AD4829" t="str">
            <v>∆</v>
          </cell>
          <cell r="AE4829">
            <v>0</v>
          </cell>
        </row>
        <row r="4831">
          <cell r="V4831" t="str">
            <v>[280] LMD : PUBLIC WORKS : LMD/CFD</v>
          </cell>
        </row>
        <row r="4832">
          <cell r="V4832" t="str">
            <v>VILLA TICINO 5 LMD 001-1 : PERSONNEL</v>
          </cell>
          <cell r="AB4832" t="str">
            <v/>
          </cell>
          <cell r="AC4832" t="str">
            <v/>
          </cell>
          <cell r="AD4832" t="str">
            <v>∆</v>
          </cell>
        </row>
        <row r="4833">
          <cell r="V4833" t="str">
            <v>280.40.28.829-5100.11</v>
          </cell>
          <cell r="W4833" t="str">
            <v>Benefits Medicare</v>
          </cell>
          <cell r="X4833">
            <v>0</v>
          </cell>
          <cell r="Y4833">
            <v>0</v>
          </cell>
          <cell r="Z4833">
            <v>0</v>
          </cell>
          <cell r="AA4833">
            <v>0</v>
          </cell>
          <cell r="AB4833">
            <v>0</v>
          </cell>
          <cell r="AC4833">
            <v>0</v>
          </cell>
          <cell r="AD4833" t="str">
            <v>∆</v>
          </cell>
          <cell r="AE4833">
            <v>0</v>
          </cell>
        </row>
        <row r="4834">
          <cell r="W4834" t="str">
            <v>TOTAL : PERSONNEL</v>
          </cell>
          <cell r="X4834">
            <v>0</v>
          </cell>
          <cell r="Y4834">
            <v>0</v>
          </cell>
          <cell r="Z4834">
            <v>0</v>
          </cell>
          <cell r="AA4834">
            <v>0</v>
          </cell>
          <cell r="AB4834">
            <v>0</v>
          </cell>
          <cell r="AC4834">
            <v>0</v>
          </cell>
          <cell r="AD4834" t="str">
            <v>∆</v>
          </cell>
          <cell r="AE4834">
            <v>0</v>
          </cell>
        </row>
        <row r="4836">
          <cell r="V4836" t="str">
            <v>[280] LMD : PUBLIC WORKS : LMD/CFD</v>
          </cell>
        </row>
        <row r="4837">
          <cell r="V4837" t="str">
            <v>BIANCHI RANCH 3 LMD 00-4B : PERSONNEL</v>
          </cell>
          <cell r="AB4837" t="str">
            <v/>
          </cell>
          <cell r="AC4837" t="str">
            <v/>
          </cell>
          <cell r="AD4837" t="str">
            <v>∆</v>
          </cell>
        </row>
        <row r="4838">
          <cell r="V4838" t="str">
            <v>280.40.28.831-5100.11</v>
          </cell>
          <cell r="W4838" t="str">
            <v>Benefits Medicare</v>
          </cell>
          <cell r="X4838">
            <v>0</v>
          </cell>
          <cell r="Y4838">
            <v>0</v>
          </cell>
          <cell r="Z4838">
            <v>0</v>
          </cell>
          <cell r="AA4838">
            <v>0</v>
          </cell>
          <cell r="AB4838">
            <v>0</v>
          </cell>
          <cell r="AC4838">
            <v>0</v>
          </cell>
          <cell r="AD4838" t="str">
            <v>∆</v>
          </cell>
          <cell r="AE4838">
            <v>0</v>
          </cell>
        </row>
        <row r="4839">
          <cell r="W4839" t="str">
            <v>TOTAL : PERSONNEL</v>
          </cell>
          <cell r="X4839">
            <v>0</v>
          </cell>
          <cell r="Y4839">
            <v>0</v>
          </cell>
          <cell r="Z4839">
            <v>0</v>
          </cell>
          <cell r="AA4839">
            <v>0</v>
          </cell>
          <cell r="AB4839">
            <v>0</v>
          </cell>
          <cell r="AC4839">
            <v>0</v>
          </cell>
          <cell r="AD4839" t="str">
            <v>∆</v>
          </cell>
          <cell r="AE4839">
            <v>0</v>
          </cell>
        </row>
        <row r="4841">
          <cell r="V4841" t="str">
            <v>[280] LMD : PUBLIC WORKS : LMD/CFD</v>
          </cell>
        </row>
        <row r="4842">
          <cell r="V4842" t="str">
            <v>PASSEO LMD 00-4C : PERSONNEL</v>
          </cell>
          <cell r="AB4842" t="str">
            <v/>
          </cell>
          <cell r="AC4842" t="str">
            <v/>
          </cell>
          <cell r="AD4842" t="str">
            <v>∆</v>
          </cell>
        </row>
        <row r="4843">
          <cell r="V4843" t="str">
            <v>280.40.28.832-5100.11</v>
          </cell>
          <cell r="W4843" t="str">
            <v>Benefits Medicare</v>
          </cell>
          <cell r="X4843">
            <v>0</v>
          </cell>
          <cell r="Y4843">
            <v>0</v>
          </cell>
          <cell r="Z4843">
            <v>0</v>
          </cell>
          <cell r="AA4843">
            <v>0</v>
          </cell>
          <cell r="AB4843">
            <v>0</v>
          </cell>
          <cell r="AC4843">
            <v>0</v>
          </cell>
          <cell r="AD4843" t="str">
            <v>∆</v>
          </cell>
          <cell r="AE4843">
            <v>0</v>
          </cell>
        </row>
        <row r="4844">
          <cell r="W4844" t="str">
            <v>TOTAL : PERSONNEL</v>
          </cell>
          <cell r="X4844">
            <v>0</v>
          </cell>
          <cell r="Y4844">
            <v>0</v>
          </cell>
          <cell r="Z4844">
            <v>0</v>
          </cell>
          <cell r="AA4844">
            <v>0</v>
          </cell>
          <cell r="AB4844">
            <v>0</v>
          </cell>
          <cell r="AC4844">
            <v>0</v>
          </cell>
          <cell r="AD4844" t="str">
            <v>∆</v>
          </cell>
          <cell r="AE4844">
            <v>0</v>
          </cell>
        </row>
        <row r="4846">
          <cell r="V4846" t="str">
            <v>[280] LMD : PUBLIC WORKS : LMD/CFD</v>
          </cell>
        </row>
        <row r="4847">
          <cell r="V4847" t="str">
            <v>DUTRA FARMS SE 2 LMD 00-6 : PERSONNEL</v>
          </cell>
          <cell r="AB4847" t="str">
            <v/>
          </cell>
          <cell r="AC4847" t="str">
            <v/>
          </cell>
          <cell r="AD4847" t="str">
            <v>∆</v>
          </cell>
        </row>
        <row r="4848">
          <cell r="V4848" t="str">
            <v>280.40.28.833-5100.11</v>
          </cell>
          <cell r="W4848" t="str">
            <v>Benefits Medicare</v>
          </cell>
          <cell r="X4848">
            <v>0</v>
          </cell>
          <cell r="Y4848">
            <v>0</v>
          </cell>
          <cell r="Z4848">
            <v>0</v>
          </cell>
          <cell r="AA4848">
            <v>0</v>
          </cell>
          <cell r="AB4848">
            <v>0</v>
          </cell>
          <cell r="AC4848">
            <v>0</v>
          </cell>
          <cell r="AD4848" t="str">
            <v>∆</v>
          </cell>
          <cell r="AE4848">
            <v>0</v>
          </cell>
        </row>
        <row r="4849">
          <cell r="W4849" t="str">
            <v>TOTAL : PERSONNEL</v>
          </cell>
          <cell r="X4849">
            <v>0</v>
          </cell>
          <cell r="Y4849">
            <v>0</v>
          </cell>
          <cell r="Z4849">
            <v>0</v>
          </cell>
          <cell r="AA4849">
            <v>0</v>
          </cell>
          <cell r="AB4849">
            <v>0</v>
          </cell>
          <cell r="AC4849">
            <v>0</v>
          </cell>
          <cell r="AD4849" t="str">
            <v>∆</v>
          </cell>
          <cell r="AE4849">
            <v>0</v>
          </cell>
        </row>
        <row r="4851">
          <cell r="V4851" t="str">
            <v>[280] LMD : PUBLIC WORKS : LMD/CFD</v>
          </cell>
        </row>
        <row r="4852">
          <cell r="V4852" t="str">
            <v>ALMOND CREST LMD 95-1B : PERSONNEL</v>
          </cell>
          <cell r="AB4852" t="str">
            <v/>
          </cell>
          <cell r="AC4852" t="str">
            <v/>
          </cell>
          <cell r="AD4852" t="str">
            <v>∆</v>
          </cell>
        </row>
        <row r="4853">
          <cell r="V4853" t="str">
            <v>280.40.28.835-5100.11</v>
          </cell>
          <cell r="W4853" t="str">
            <v>Benefits Medicare</v>
          </cell>
          <cell r="X4853">
            <v>0</v>
          </cell>
          <cell r="Y4853">
            <v>0</v>
          </cell>
          <cell r="Z4853">
            <v>0</v>
          </cell>
          <cell r="AA4853">
            <v>0</v>
          </cell>
          <cell r="AB4853">
            <v>0</v>
          </cell>
          <cell r="AC4853">
            <v>0</v>
          </cell>
          <cell r="AD4853" t="str">
            <v>∆</v>
          </cell>
          <cell r="AE4853">
            <v>0</v>
          </cell>
        </row>
        <row r="4854">
          <cell r="W4854" t="str">
            <v>TOTAL : PERSONNEL</v>
          </cell>
          <cell r="X4854">
            <v>0</v>
          </cell>
          <cell r="Y4854">
            <v>0</v>
          </cell>
          <cell r="Z4854">
            <v>0</v>
          </cell>
          <cell r="AA4854">
            <v>0</v>
          </cell>
          <cell r="AB4854">
            <v>0</v>
          </cell>
          <cell r="AC4854">
            <v>0</v>
          </cell>
          <cell r="AD4854" t="str">
            <v>∆</v>
          </cell>
          <cell r="AE4854">
            <v>0</v>
          </cell>
        </row>
        <row r="4856">
          <cell r="V4856" t="str">
            <v>[280] LMD : PUBLIC WORKS : LMD/CFD</v>
          </cell>
        </row>
        <row r="4857">
          <cell r="V4857" t="str">
            <v>GENERAL : PERSONNEL</v>
          </cell>
          <cell r="AB4857" t="str">
            <v/>
          </cell>
          <cell r="AC4857" t="str">
            <v/>
          </cell>
          <cell r="AD4857" t="str">
            <v>∆</v>
          </cell>
        </row>
        <row r="4858">
          <cell r="V4858" t="str">
            <v>280.40.28.900-5000.01</v>
          </cell>
          <cell r="W4858" t="str">
            <v>Salaries Regular</v>
          </cell>
          <cell r="X4858">
            <v>0</v>
          </cell>
          <cell r="Y4858">
            <v>0</v>
          </cell>
          <cell r="Z4858">
            <v>0</v>
          </cell>
          <cell r="AA4858">
            <v>15000</v>
          </cell>
          <cell r="AB4858">
            <v>167939</v>
          </cell>
          <cell r="AC4858">
            <v>173000</v>
          </cell>
          <cell r="AD4858" t="str">
            <v>∆</v>
          </cell>
          <cell r="AE4858">
            <v>5061</v>
          </cell>
        </row>
        <row r="4859">
          <cell r="V4859" t="str">
            <v>280.40.28.900-5000.02</v>
          </cell>
          <cell r="W4859" t="str">
            <v>Salaries Part Time</v>
          </cell>
          <cell r="X4859">
            <v>0</v>
          </cell>
          <cell r="Y4859">
            <v>0</v>
          </cell>
          <cell r="Z4859">
            <v>0</v>
          </cell>
          <cell r="AA4859">
            <v>4000</v>
          </cell>
          <cell r="AB4859">
            <v>0</v>
          </cell>
          <cell r="AC4859">
            <v>0</v>
          </cell>
          <cell r="AD4859" t="str">
            <v>∆</v>
          </cell>
          <cell r="AE4859">
            <v>0</v>
          </cell>
        </row>
        <row r="4860">
          <cell r="V4860" t="str">
            <v>280.40.28.900-5000.03</v>
          </cell>
          <cell r="W4860" t="str">
            <v>Salaries Overtime</v>
          </cell>
          <cell r="X4860">
            <v>0</v>
          </cell>
          <cell r="Y4860">
            <v>0</v>
          </cell>
          <cell r="Z4860">
            <v>0</v>
          </cell>
          <cell r="AA4860">
            <v>0</v>
          </cell>
          <cell r="AB4860">
            <v>0</v>
          </cell>
          <cell r="AC4860">
            <v>0</v>
          </cell>
          <cell r="AD4860" t="str">
            <v>∆</v>
          </cell>
          <cell r="AE4860">
            <v>0</v>
          </cell>
        </row>
        <row r="4861">
          <cell r="V4861" t="str">
            <v>280.40.28.900-5000.08</v>
          </cell>
          <cell r="W4861" t="str">
            <v>Salaries Longevity Pay</v>
          </cell>
          <cell r="X4861">
            <v>0</v>
          </cell>
          <cell r="Y4861">
            <v>0</v>
          </cell>
          <cell r="Z4861">
            <v>0</v>
          </cell>
          <cell r="AA4861">
            <v>1000</v>
          </cell>
          <cell r="AB4861">
            <v>3025</v>
          </cell>
          <cell r="AC4861">
            <v>3025</v>
          </cell>
          <cell r="AD4861" t="str">
            <v>∆</v>
          </cell>
          <cell r="AE4861">
            <v>0</v>
          </cell>
        </row>
        <row r="4862">
          <cell r="V4862" t="str">
            <v>280.40.28.900-5100.00</v>
          </cell>
          <cell r="W4862" t="str">
            <v>Benefits PERS Pool Liability</v>
          </cell>
          <cell r="X4862">
            <v>0</v>
          </cell>
          <cell r="Y4862">
            <v>0</v>
          </cell>
          <cell r="Z4862">
            <v>0</v>
          </cell>
          <cell r="AA4862">
            <v>13000</v>
          </cell>
          <cell r="AB4862">
            <v>35645</v>
          </cell>
          <cell r="AC4862">
            <v>31000</v>
          </cell>
          <cell r="AD4862" t="str">
            <v>∆</v>
          </cell>
          <cell r="AE4862">
            <v>-4645</v>
          </cell>
        </row>
        <row r="4863">
          <cell r="V4863" t="str">
            <v>280.40.28.900-5100.01</v>
          </cell>
          <cell r="W4863" t="str">
            <v>Benefits Retirement</v>
          </cell>
          <cell r="X4863">
            <v>0</v>
          </cell>
          <cell r="Y4863">
            <v>0</v>
          </cell>
          <cell r="Z4863">
            <v>0</v>
          </cell>
          <cell r="AA4863">
            <v>7000</v>
          </cell>
          <cell r="AB4863">
            <v>20038</v>
          </cell>
          <cell r="AC4863">
            <v>20038</v>
          </cell>
          <cell r="AD4863" t="str">
            <v>∆</v>
          </cell>
          <cell r="AE4863">
            <v>0</v>
          </cell>
        </row>
        <row r="4864">
          <cell r="V4864" t="str">
            <v>280.40.28.900-5100.02</v>
          </cell>
          <cell r="W4864" t="str">
            <v>Benefits Health Insurance</v>
          </cell>
          <cell r="X4864">
            <v>0</v>
          </cell>
          <cell r="Y4864">
            <v>0</v>
          </cell>
          <cell r="Z4864">
            <v>0</v>
          </cell>
          <cell r="AA4864">
            <v>13000</v>
          </cell>
          <cell r="AB4864">
            <v>42608</v>
          </cell>
          <cell r="AC4864">
            <v>42608</v>
          </cell>
          <cell r="AD4864" t="str">
            <v>∆</v>
          </cell>
          <cell r="AE4864">
            <v>0</v>
          </cell>
        </row>
        <row r="4865">
          <cell r="V4865" t="str">
            <v>280.40.28.900-5100.03</v>
          </cell>
          <cell r="W4865" t="str">
            <v>Benefits Dental Insurance</v>
          </cell>
          <cell r="X4865">
            <v>0</v>
          </cell>
          <cell r="Y4865">
            <v>0</v>
          </cell>
          <cell r="Z4865">
            <v>0</v>
          </cell>
          <cell r="AA4865">
            <v>1000</v>
          </cell>
          <cell r="AB4865">
            <v>2705</v>
          </cell>
          <cell r="AC4865">
            <v>2705</v>
          </cell>
          <cell r="AD4865" t="str">
            <v>∆</v>
          </cell>
          <cell r="AE4865">
            <v>0</v>
          </cell>
        </row>
        <row r="4866">
          <cell r="V4866" t="str">
            <v>280.40.28.900-5100.04</v>
          </cell>
          <cell r="W4866" t="str">
            <v>Benefits Vision Insurance</v>
          </cell>
          <cell r="X4866">
            <v>0</v>
          </cell>
          <cell r="Y4866">
            <v>0</v>
          </cell>
          <cell r="Z4866">
            <v>0</v>
          </cell>
          <cell r="AA4866">
            <v>0</v>
          </cell>
          <cell r="AB4866">
            <v>458</v>
          </cell>
          <cell r="AC4866">
            <v>458</v>
          </cell>
          <cell r="AD4866" t="str">
            <v>∆</v>
          </cell>
          <cell r="AE4866">
            <v>0</v>
          </cell>
        </row>
        <row r="4867">
          <cell r="V4867" t="str">
            <v>280.40.28.900-5100.05</v>
          </cell>
          <cell r="W4867" t="str">
            <v>Benefits Life Insurance</v>
          </cell>
          <cell r="X4867">
            <v>0</v>
          </cell>
          <cell r="Y4867">
            <v>0</v>
          </cell>
          <cell r="Z4867">
            <v>0</v>
          </cell>
          <cell r="AA4867">
            <v>0</v>
          </cell>
          <cell r="AB4867">
            <v>161</v>
          </cell>
          <cell r="AC4867">
            <v>161</v>
          </cell>
          <cell r="AD4867" t="str">
            <v>∆</v>
          </cell>
          <cell r="AE4867">
            <v>0</v>
          </cell>
        </row>
        <row r="4868">
          <cell r="V4868" t="str">
            <v>280.40.28.900-5100.07</v>
          </cell>
          <cell r="W4868" t="str">
            <v>Benefits Long Term Disability</v>
          </cell>
          <cell r="X4868">
            <v>0</v>
          </cell>
          <cell r="Y4868">
            <v>0</v>
          </cell>
          <cell r="Z4868">
            <v>0</v>
          </cell>
          <cell r="AA4868">
            <v>0</v>
          </cell>
          <cell r="AB4868">
            <v>528</v>
          </cell>
          <cell r="AC4868">
            <v>528</v>
          </cell>
          <cell r="AD4868" t="str">
            <v>∆</v>
          </cell>
          <cell r="AE4868">
            <v>0</v>
          </cell>
        </row>
        <row r="4869">
          <cell r="V4869" t="str">
            <v>280.40.28.900-5100.08</v>
          </cell>
          <cell r="W4869" t="str">
            <v>Benefits Deferred Compensation</v>
          </cell>
          <cell r="X4869">
            <v>0</v>
          </cell>
          <cell r="Y4869">
            <v>0</v>
          </cell>
          <cell r="Z4869">
            <v>0</v>
          </cell>
          <cell r="AA4869">
            <v>2000</v>
          </cell>
          <cell r="AB4869">
            <v>8335</v>
          </cell>
          <cell r="AC4869">
            <v>8335</v>
          </cell>
          <cell r="AD4869" t="str">
            <v>∆</v>
          </cell>
          <cell r="AE4869">
            <v>0</v>
          </cell>
        </row>
        <row r="4870">
          <cell r="V4870" t="str">
            <v>280.40.28.900-5100.10</v>
          </cell>
          <cell r="W4870" t="str">
            <v>Benefits Uniform Allowance</v>
          </cell>
          <cell r="X4870">
            <v>0</v>
          </cell>
          <cell r="Y4870">
            <v>0</v>
          </cell>
          <cell r="Z4870">
            <v>0</v>
          </cell>
          <cell r="AA4870">
            <v>1000</v>
          </cell>
          <cell r="AB4870">
            <v>825</v>
          </cell>
          <cell r="AC4870">
            <v>825</v>
          </cell>
          <cell r="AD4870" t="str">
            <v>∆</v>
          </cell>
          <cell r="AE4870">
            <v>0</v>
          </cell>
        </row>
        <row r="4871">
          <cell r="V4871" t="str">
            <v>280.40.28.900-5100.11</v>
          </cell>
          <cell r="W4871" t="str">
            <v>Benefits Medicare</v>
          </cell>
          <cell r="X4871">
            <v>0</v>
          </cell>
          <cell r="Y4871">
            <v>0</v>
          </cell>
          <cell r="Z4871">
            <v>0</v>
          </cell>
          <cell r="AA4871">
            <v>0</v>
          </cell>
          <cell r="AB4871">
            <v>2612</v>
          </cell>
          <cell r="AC4871">
            <v>2612</v>
          </cell>
          <cell r="AD4871" t="str">
            <v>∆</v>
          </cell>
          <cell r="AE4871">
            <v>0</v>
          </cell>
        </row>
        <row r="4872">
          <cell r="V4872" t="str">
            <v>280.40.28.900-5100.15</v>
          </cell>
          <cell r="W4872" t="str">
            <v>Benefits Cell Phone Allowance</v>
          </cell>
          <cell r="X4872">
            <v>0</v>
          </cell>
          <cell r="Y4872">
            <v>0</v>
          </cell>
          <cell r="Z4872">
            <v>0</v>
          </cell>
          <cell r="AA4872">
            <v>0</v>
          </cell>
          <cell r="AB4872">
            <v>0</v>
          </cell>
          <cell r="AC4872">
            <v>0</v>
          </cell>
          <cell r="AD4872" t="str">
            <v>∆</v>
          </cell>
          <cell r="AE4872">
            <v>0</v>
          </cell>
        </row>
        <row r="4873">
          <cell r="W4873" t="str">
            <v>TOTAL : PERSONNEL</v>
          </cell>
          <cell r="X4873">
            <v>0</v>
          </cell>
          <cell r="Y4873">
            <v>0</v>
          </cell>
          <cell r="Z4873">
            <v>0</v>
          </cell>
          <cell r="AA4873">
            <v>57000</v>
          </cell>
          <cell r="AB4873">
            <v>284879</v>
          </cell>
          <cell r="AC4873">
            <v>285295</v>
          </cell>
          <cell r="AD4873" t="str">
            <v>∆</v>
          </cell>
          <cell r="AE4873">
            <v>416</v>
          </cell>
        </row>
        <row r="4874">
          <cell r="AB4874" t="str">
            <v/>
          </cell>
          <cell r="AC4874" t="str">
            <v/>
          </cell>
          <cell r="AD4874" t="str">
            <v>∆</v>
          </cell>
        </row>
        <row r="4875">
          <cell r="AB4875" t="str">
            <v/>
          </cell>
          <cell r="AC4875" t="str">
            <v/>
          </cell>
          <cell r="AD4875" t="str">
            <v>∆</v>
          </cell>
        </row>
        <row r="4876">
          <cell r="V4876" t="str">
            <v>[320] PUBLIC SAFETY SALES TAX</v>
          </cell>
          <cell r="AB4876" t="str">
            <v/>
          </cell>
          <cell r="AC4876" t="str">
            <v/>
          </cell>
          <cell r="AD4876" t="str">
            <v>∆</v>
          </cell>
        </row>
        <row r="4877">
          <cell r="W4877" t="str">
            <v>INFLOWS</v>
          </cell>
          <cell r="X4877">
            <v>6412905</v>
          </cell>
          <cell r="Y4877">
            <v>7046446</v>
          </cell>
          <cell r="Z4877">
            <v>7261448</v>
          </cell>
          <cell r="AA4877">
            <v>8650260</v>
          </cell>
          <cell r="AB4877">
            <v>7738180</v>
          </cell>
          <cell r="AC4877">
            <v>9385180</v>
          </cell>
          <cell r="AD4877" t="str">
            <v>∆</v>
          </cell>
          <cell r="AE4877">
            <v>1647000</v>
          </cell>
        </row>
        <row r="4878">
          <cell r="W4878" t="str">
            <v>OUTFLOWS</v>
          </cell>
          <cell r="X4878">
            <v>5552000</v>
          </cell>
          <cell r="Y4878">
            <v>6238000</v>
          </cell>
          <cell r="Z4878">
            <v>8080000</v>
          </cell>
          <cell r="AA4878">
            <v>8626000</v>
          </cell>
          <cell r="AB4878">
            <v>8348800</v>
          </cell>
          <cell r="AC4878">
            <v>8786473</v>
          </cell>
          <cell r="AD4878" t="str">
            <v>∆</v>
          </cell>
          <cell r="AE4878">
            <v>437673</v>
          </cell>
        </row>
        <row r="4879">
          <cell r="W4879" t="str">
            <v>NET</v>
          </cell>
          <cell r="X4879">
            <v>860905</v>
          </cell>
          <cell r="Y4879">
            <v>808446</v>
          </cell>
          <cell r="Z4879">
            <v>-818552</v>
          </cell>
          <cell r="AA4879">
            <v>24260</v>
          </cell>
          <cell r="AB4879">
            <v>-610620</v>
          </cell>
          <cell r="AC4879">
            <v>598707</v>
          </cell>
          <cell r="AD4879" t="str">
            <v>∆</v>
          </cell>
          <cell r="AE4879">
            <v>1209327</v>
          </cell>
        </row>
        <row r="4880">
          <cell r="AB4880" t="str">
            <v/>
          </cell>
          <cell r="AC4880" t="str">
            <v/>
          </cell>
          <cell r="AD4880" t="str">
            <v>∆</v>
          </cell>
        </row>
        <row r="4881">
          <cell r="V4881" t="str">
            <v>[320] PUBLIC SAFETY SALES TAX : NON DEPARTMENTAL : NON DIVISIONAL</v>
          </cell>
          <cell r="AB4881" t="str">
            <v/>
          </cell>
          <cell r="AC4881" t="str">
            <v/>
          </cell>
          <cell r="AD4881" t="str">
            <v>∆</v>
          </cell>
        </row>
        <row r="4882">
          <cell r="V4882" t="str">
            <v>GENERAL : TAXES</v>
          </cell>
          <cell r="AB4882" t="str">
            <v/>
          </cell>
          <cell r="AC4882" t="str">
            <v/>
          </cell>
          <cell r="AD4882" t="str">
            <v>∆</v>
          </cell>
        </row>
        <row r="4883">
          <cell r="V4883" t="str">
            <v>320.00.00.900-4100.01</v>
          </cell>
          <cell r="W4883" t="str">
            <v>Sales Tax Sales &amp; Use Tax</v>
          </cell>
          <cell r="X4883">
            <v>6399905</v>
          </cell>
          <cell r="Y4883">
            <v>6953446</v>
          </cell>
          <cell r="Z4883">
            <v>7159448</v>
          </cell>
          <cell r="AA4883">
            <v>8700260</v>
          </cell>
          <cell r="AB4883">
            <v>7715000</v>
          </cell>
          <cell r="AC4883">
            <v>9362000</v>
          </cell>
          <cell r="AD4883" t="str">
            <v>∆</v>
          </cell>
          <cell r="AE4883">
            <v>1647000</v>
          </cell>
        </row>
        <row r="4884">
          <cell r="V4884" t="str">
            <v>320.00.00.900-4100.03</v>
          </cell>
          <cell r="W4884" t="str">
            <v>Sales Tax Sales Tax Audit &amp; Fees</v>
          </cell>
          <cell r="X4884">
            <v>-3000</v>
          </cell>
          <cell r="Y4884">
            <v>-1000</v>
          </cell>
          <cell r="Z4884">
            <v>-2000</v>
          </cell>
          <cell r="AA4884">
            <v>-5000</v>
          </cell>
          <cell r="AB4884">
            <v>-6000</v>
          </cell>
          <cell r="AC4884">
            <v>-6000</v>
          </cell>
          <cell r="AD4884" t="str">
            <v>∆</v>
          </cell>
          <cell r="AE4884">
            <v>0</v>
          </cell>
        </row>
        <row r="4885">
          <cell r="W4885" t="str">
            <v>TOTAL : TAXES</v>
          </cell>
          <cell r="X4885">
            <v>6396905</v>
          </cell>
          <cell r="Y4885">
            <v>6952446</v>
          </cell>
          <cell r="Z4885">
            <v>7157448</v>
          </cell>
          <cell r="AA4885">
            <v>8695260</v>
          </cell>
          <cell r="AB4885">
            <v>7709000</v>
          </cell>
          <cell r="AC4885">
            <v>9356000</v>
          </cell>
          <cell r="AD4885" t="str">
            <v>∆</v>
          </cell>
          <cell r="AE4885">
            <v>1647000</v>
          </cell>
        </row>
        <row r="4886">
          <cell r="AB4886" t="str">
            <v/>
          </cell>
          <cell r="AC4886" t="str">
            <v/>
          </cell>
          <cell r="AD4886" t="str">
            <v>∆</v>
          </cell>
        </row>
        <row r="4887">
          <cell r="V4887" t="str">
            <v>[320] PUBLIC SAFETY SALES TAX : NON DEPARTMENTAL : NON DIVISIONAL</v>
          </cell>
        </row>
        <row r="4888">
          <cell r="V4888" t="str">
            <v>GENERAL : INVESTMENT EARNINGS</v>
          </cell>
          <cell r="AB4888" t="str">
            <v/>
          </cell>
          <cell r="AC4888" t="str">
            <v/>
          </cell>
          <cell r="AD4888" t="str">
            <v>∆</v>
          </cell>
        </row>
        <row r="4889">
          <cell r="V4889" t="str">
            <v>320.00.00.900-4700.01</v>
          </cell>
          <cell r="W4889" t="str">
            <v>Investment Earnings Interest on Investments</v>
          </cell>
          <cell r="X4889">
            <v>32000</v>
          </cell>
          <cell r="Y4889">
            <v>50000</v>
          </cell>
          <cell r="Z4889">
            <v>108000</v>
          </cell>
          <cell r="AA4889">
            <v>-44000</v>
          </cell>
          <cell r="AB4889">
            <v>32420</v>
          </cell>
          <cell r="AC4889">
            <v>32420</v>
          </cell>
          <cell r="AD4889" t="str">
            <v>∆</v>
          </cell>
          <cell r="AE4889">
            <v>0</v>
          </cell>
        </row>
        <row r="4890">
          <cell r="V4890" t="str">
            <v>320.00.00.900-4700.19</v>
          </cell>
          <cell r="W4890" t="str">
            <v>Investment Earnings Market Value Change</v>
          </cell>
          <cell r="X4890">
            <v>-14000</v>
          </cell>
          <cell r="Y4890">
            <v>46000</v>
          </cell>
          <cell r="Z4890">
            <v>0</v>
          </cell>
          <cell r="AA4890">
            <v>0</v>
          </cell>
          <cell r="AB4890">
            <v>0</v>
          </cell>
          <cell r="AC4890">
            <v>0</v>
          </cell>
          <cell r="AD4890" t="str">
            <v>∆</v>
          </cell>
          <cell r="AE4890">
            <v>0</v>
          </cell>
        </row>
        <row r="4891">
          <cell r="V4891" t="str">
            <v>320.00.00.900-4700.21</v>
          </cell>
          <cell r="W4891" t="str">
            <v>Investment Earnings Unallocated Investment Expense</v>
          </cell>
          <cell r="X4891">
            <v>-2000</v>
          </cell>
          <cell r="Y4891">
            <v>-2000</v>
          </cell>
          <cell r="Z4891">
            <v>-4000</v>
          </cell>
          <cell r="AA4891">
            <v>-1000</v>
          </cell>
          <cell r="AB4891">
            <v>-3240</v>
          </cell>
          <cell r="AC4891">
            <v>-3240</v>
          </cell>
          <cell r="AD4891" t="str">
            <v>∆</v>
          </cell>
          <cell r="AE4891">
            <v>0</v>
          </cell>
        </row>
        <row r="4892">
          <cell r="W4892" t="str">
            <v>TOTAL : INVESTMENT EARNINGS</v>
          </cell>
          <cell r="X4892">
            <v>16000</v>
          </cell>
          <cell r="Y4892">
            <v>94000</v>
          </cell>
          <cell r="Z4892">
            <v>104000</v>
          </cell>
          <cell r="AA4892">
            <v>-45000</v>
          </cell>
          <cell r="AB4892">
            <v>29180</v>
          </cell>
          <cell r="AC4892">
            <v>29180</v>
          </cell>
          <cell r="AD4892" t="str">
            <v>∆</v>
          </cell>
          <cell r="AE4892">
            <v>0</v>
          </cell>
        </row>
        <row r="4893">
          <cell r="AB4893" t="str">
            <v/>
          </cell>
          <cell r="AC4893" t="str">
            <v/>
          </cell>
          <cell r="AD4893" t="str">
            <v>∆</v>
          </cell>
        </row>
        <row r="4894">
          <cell r="V4894" t="str">
            <v>[320] PUBLIC SAFETY SALES TAX : POLICE DEPARTMENT : NON DIVISIONAL</v>
          </cell>
        </row>
        <row r="4895">
          <cell r="V4895" t="str">
            <v>PATROL : CHARGES FOR SERVICES</v>
          </cell>
          <cell r="AB4895" t="str">
            <v/>
          </cell>
          <cell r="AC4895" t="str">
            <v/>
          </cell>
          <cell r="AD4895" t="str">
            <v>∆</v>
          </cell>
        </row>
        <row r="4896">
          <cell r="V4896" t="str">
            <v>320.11.00.200-4550.11</v>
          </cell>
          <cell r="W4896" t="str">
            <v>Charges for Services-Police Mutual Aid Reimbursement</v>
          </cell>
          <cell r="X4896">
            <v>0</v>
          </cell>
          <cell r="Y4896">
            <v>0</v>
          </cell>
          <cell r="Z4896">
            <v>0</v>
          </cell>
          <cell r="AA4896">
            <v>0</v>
          </cell>
          <cell r="AB4896">
            <v>0</v>
          </cell>
          <cell r="AC4896">
            <v>0</v>
          </cell>
          <cell r="AD4896" t="str">
            <v>∆</v>
          </cell>
          <cell r="AE4896">
            <v>0</v>
          </cell>
        </row>
        <row r="4897">
          <cell r="W4897" t="str">
            <v>TOTAL : CHARGES FOR SERVICES</v>
          </cell>
          <cell r="X4897">
            <v>0</v>
          </cell>
          <cell r="Y4897">
            <v>0</v>
          </cell>
          <cell r="Z4897">
            <v>0</v>
          </cell>
          <cell r="AA4897">
            <v>0</v>
          </cell>
          <cell r="AB4897">
            <v>0</v>
          </cell>
          <cell r="AC4897">
            <v>0</v>
          </cell>
          <cell r="AD4897" t="str">
            <v>∆</v>
          </cell>
          <cell r="AE4897">
            <v>0</v>
          </cell>
        </row>
        <row r="4898">
          <cell r="AB4898" t="str">
            <v/>
          </cell>
          <cell r="AC4898" t="str">
            <v/>
          </cell>
          <cell r="AD4898" t="str">
            <v>∆</v>
          </cell>
        </row>
        <row r="4899">
          <cell r="V4899" t="str">
            <v>[320] PUBLIC SAFETY SALES TAX : POLICE DEPARTMENT : NON DIVISIONAL</v>
          </cell>
        </row>
        <row r="4900">
          <cell r="V4900" t="str">
            <v>PATROL : OTHER REVENUE</v>
          </cell>
          <cell r="AB4900" t="str">
            <v/>
          </cell>
          <cell r="AC4900" t="str">
            <v/>
          </cell>
          <cell r="AD4900" t="str">
            <v>∆</v>
          </cell>
        </row>
        <row r="4901">
          <cell r="V4901" t="str">
            <v>320.11.00.200-4850.07</v>
          </cell>
          <cell r="W4901" t="str">
            <v>Other Revenue Misc Reimbursement</v>
          </cell>
          <cell r="X4901">
            <v>0</v>
          </cell>
          <cell r="Y4901">
            <v>0</v>
          </cell>
          <cell r="Z4901">
            <v>0</v>
          </cell>
          <cell r="AA4901">
            <v>0</v>
          </cell>
          <cell r="AB4901">
            <v>0</v>
          </cell>
          <cell r="AC4901">
            <v>0</v>
          </cell>
          <cell r="AD4901" t="str">
            <v>∆</v>
          </cell>
          <cell r="AE4901">
            <v>0</v>
          </cell>
        </row>
        <row r="4902">
          <cell r="W4902" t="str">
            <v>TOTAL : OTHER REVENUE</v>
          </cell>
          <cell r="X4902">
            <v>0</v>
          </cell>
          <cell r="Y4902">
            <v>0</v>
          </cell>
          <cell r="Z4902">
            <v>0</v>
          </cell>
          <cell r="AA4902">
            <v>0</v>
          </cell>
          <cell r="AB4902">
            <v>0</v>
          </cell>
          <cell r="AC4902">
            <v>0</v>
          </cell>
          <cell r="AD4902" t="str">
            <v>∆</v>
          </cell>
          <cell r="AE4902">
            <v>0</v>
          </cell>
        </row>
        <row r="4903">
          <cell r="AB4903" t="str">
            <v/>
          </cell>
          <cell r="AC4903" t="str">
            <v/>
          </cell>
          <cell r="AD4903" t="str">
            <v>∆</v>
          </cell>
        </row>
        <row r="4904">
          <cell r="V4904" t="str">
            <v>[320] PUBLIC SAFETY SALES TAX : NON DEPARTMENTAL : NON DIVISIONAL</v>
          </cell>
        </row>
        <row r="4905">
          <cell r="V4905" t="str">
            <v>GENERAL : CAPITAL</v>
          </cell>
          <cell r="AB4905" t="str">
            <v/>
          </cell>
          <cell r="AC4905" t="str">
            <v/>
          </cell>
          <cell r="AD4905" t="str">
            <v>∆</v>
          </cell>
        </row>
        <row r="4906">
          <cell r="V4906" t="str">
            <v>320.00.00.900-7000.99</v>
          </cell>
          <cell r="W4906" t="str">
            <v>Capital Outlay General</v>
          </cell>
          <cell r="X4906">
            <v>0</v>
          </cell>
          <cell r="Y4906">
            <v>0</v>
          </cell>
          <cell r="Z4906">
            <v>0</v>
          </cell>
          <cell r="AA4906">
            <v>331000</v>
          </cell>
          <cell r="AB4906">
            <v>17206</v>
          </cell>
          <cell r="AC4906">
            <v>17206</v>
          </cell>
          <cell r="AD4906" t="str">
            <v>∆</v>
          </cell>
          <cell r="AE4906">
            <v>0</v>
          </cell>
        </row>
        <row r="4907">
          <cell r="W4907" t="str">
            <v>TOTAL : CAPITAL</v>
          </cell>
          <cell r="X4907">
            <v>0</v>
          </cell>
          <cell r="Y4907">
            <v>0</v>
          </cell>
          <cell r="Z4907">
            <v>0</v>
          </cell>
          <cell r="AA4907">
            <v>331000</v>
          </cell>
          <cell r="AB4907">
            <v>17206</v>
          </cell>
          <cell r="AC4907">
            <v>17206</v>
          </cell>
          <cell r="AD4907" t="str">
            <v>∆</v>
          </cell>
          <cell r="AE4907">
            <v>0</v>
          </cell>
        </row>
        <row r="4908">
          <cell r="AB4908" t="str">
            <v/>
          </cell>
          <cell r="AC4908" t="str">
            <v/>
          </cell>
          <cell r="AD4908" t="str">
            <v>∆</v>
          </cell>
        </row>
        <row r="4909">
          <cell r="V4909" t="str">
            <v>[320] PUBLIC SAFETY SALES TAX : NON DEPARTMENTAL : NON DIVISIONAL</v>
          </cell>
        </row>
        <row r="4910">
          <cell r="V4910" t="str">
            <v>GENERAL : OUTFLOW -TRANSFERS</v>
          </cell>
          <cell r="AB4910" t="str">
            <v/>
          </cell>
          <cell r="AC4910" t="str">
            <v/>
          </cell>
          <cell r="AD4910" t="str">
            <v>∆</v>
          </cell>
        </row>
        <row r="4911">
          <cell r="V4911" t="str">
            <v>320.00.00.900-9000.15</v>
          </cell>
          <cell r="W4911" t="str">
            <v>Other Transfers Police Grants Fund</v>
          </cell>
          <cell r="X4911">
            <v>0</v>
          </cell>
          <cell r="Y4911">
            <v>0</v>
          </cell>
          <cell r="Z4911">
            <v>0</v>
          </cell>
          <cell r="AA4911">
            <v>0</v>
          </cell>
          <cell r="AB4911">
            <v>0</v>
          </cell>
          <cell r="AC4911">
            <v>0</v>
          </cell>
          <cell r="AD4911" t="str">
            <v>∆</v>
          </cell>
          <cell r="AE4911">
            <v>0</v>
          </cell>
        </row>
        <row r="4912">
          <cell r="W4912" t="str">
            <v>TOTAL : OUTFLOW -TRANSFERS</v>
          </cell>
          <cell r="X4912">
            <v>0</v>
          </cell>
          <cell r="Y4912">
            <v>0</v>
          </cell>
          <cell r="Z4912">
            <v>0</v>
          </cell>
          <cell r="AA4912">
            <v>0</v>
          </cell>
          <cell r="AB4912">
            <v>0</v>
          </cell>
          <cell r="AC4912">
            <v>0</v>
          </cell>
          <cell r="AD4912" t="str">
            <v>∆</v>
          </cell>
          <cell r="AE4912">
            <v>0</v>
          </cell>
        </row>
        <row r="4913">
          <cell r="AB4913" t="str">
            <v/>
          </cell>
          <cell r="AC4913" t="str">
            <v/>
          </cell>
          <cell r="AD4913" t="str">
            <v>∆</v>
          </cell>
        </row>
        <row r="4914">
          <cell r="V4914" t="str">
            <v>[320] PUBLIC SAFETY SALES TAX : POLICE DEPARTMENT : NON DIVISIONAL</v>
          </cell>
          <cell r="AB4914" t="str">
            <v/>
          </cell>
          <cell r="AC4914" t="str">
            <v/>
          </cell>
          <cell r="AD4914" t="str">
            <v>∆</v>
          </cell>
        </row>
        <row r="4915">
          <cell r="V4915" t="str">
            <v>PATROL : PERSONNEL</v>
          </cell>
          <cell r="AB4915" t="str">
            <v/>
          </cell>
          <cell r="AC4915" t="str">
            <v/>
          </cell>
          <cell r="AD4915" t="str">
            <v>∆</v>
          </cell>
        </row>
        <row r="4916">
          <cell r="V4916" t="str">
            <v>320.11.00.200-5000.01</v>
          </cell>
          <cell r="W4916" t="str">
            <v>Salaries Regular</v>
          </cell>
          <cell r="X4916">
            <v>964000</v>
          </cell>
          <cell r="Y4916">
            <v>954000</v>
          </cell>
          <cell r="Z4916">
            <v>1674000</v>
          </cell>
          <cell r="AA4916">
            <v>1813000</v>
          </cell>
          <cell r="AB4916">
            <v>2107279</v>
          </cell>
          <cell r="AC4916">
            <v>2107279</v>
          </cell>
          <cell r="AD4916" t="str">
            <v>∆</v>
          </cell>
          <cell r="AE4916">
            <v>0</v>
          </cell>
        </row>
        <row r="4917">
          <cell r="V4917" t="str">
            <v>320.11.00.200-5000.03</v>
          </cell>
          <cell r="W4917" t="str">
            <v>Salaries Overtime</v>
          </cell>
          <cell r="X4917">
            <v>191000</v>
          </cell>
          <cell r="Y4917">
            <v>150000</v>
          </cell>
          <cell r="Z4917">
            <v>201000</v>
          </cell>
          <cell r="AA4917">
            <v>245000</v>
          </cell>
          <cell r="AB4917">
            <v>201113</v>
          </cell>
          <cell r="AC4917">
            <v>201113</v>
          </cell>
          <cell r="AD4917" t="str">
            <v>∆</v>
          </cell>
          <cell r="AE4917">
            <v>0</v>
          </cell>
        </row>
        <row r="4918">
          <cell r="V4918" t="str">
            <v>320.11.00.200-5000.06</v>
          </cell>
          <cell r="W4918" t="str">
            <v>Salaries Out of Class</v>
          </cell>
          <cell r="X4918">
            <v>1000</v>
          </cell>
          <cell r="Y4918">
            <v>1000</v>
          </cell>
          <cell r="Z4918">
            <v>2000</v>
          </cell>
          <cell r="AA4918">
            <v>2000</v>
          </cell>
          <cell r="AB4918">
            <v>0</v>
          </cell>
          <cell r="AC4918">
            <v>2000</v>
          </cell>
          <cell r="AD4918" t="str">
            <v>∆</v>
          </cell>
          <cell r="AE4918">
            <v>2000</v>
          </cell>
        </row>
        <row r="4919">
          <cell r="V4919" t="str">
            <v>320.11.00.200-5000.08</v>
          </cell>
          <cell r="W4919" t="str">
            <v>Salaries Longevity Pay</v>
          </cell>
          <cell r="X4919">
            <v>15000</v>
          </cell>
          <cell r="Y4919">
            <v>10000</v>
          </cell>
          <cell r="Z4919">
            <v>19000</v>
          </cell>
          <cell r="AA4919">
            <v>33000</v>
          </cell>
          <cell r="AB4919">
            <v>16800</v>
          </cell>
          <cell r="AC4919">
            <v>16800</v>
          </cell>
          <cell r="AD4919" t="str">
            <v>∆</v>
          </cell>
          <cell r="AE4919">
            <v>0</v>
          </cell>
        </row>
        <row r="4920">
          <cell r="V4920" t="str">
            <v>320.11.00.200-5000.11</v>
          </cell>
          <cell r="W4920" t="str">
            <v>Salaries Worker's Comp</v>
          </cell>
          <cell r="X4920">
            <v>0</v>
          </cell>
          <cell r="Y4920">
            <v>0</v>
          </cell>
          <cell r="Z4920">
            <v>0</v>
          </cell>
          <cell r="AA4920">
            <v>4000</v>
          </cell>
          <cell r="AB4920">
            <v>0</v>
          </cell>
          <cell r="AC4920">
            <v>0</v>
          </cell>
          <cell r="AD4920" t="str">
            <v>∆</v>
          </cell>
          <cell r="AE4920">
            <v>0</v>
          </cell>
        </row>
        <row r="4921">
          <cell r="V4921" t="str">
            <v>320.11.00.200-5100.00</v>
          </cell>
          <cell r="W4921" t="str">
            <v>Benefits PERS Pool Liability</v>
          </cell>
          <cell r="X4921">
            <v>145000</v>
          </cell>
          <cell r="Y4921">
            <v>95000</v>
          </cell>
          <cell r="Z4921">
            <v>227000</v>
          </cell>
          <cell r="AA4921">
            <v>287000</v>
          </cell>
          <cell r="AB4921">
            <v>398657</v>
          </cell>
          <cell r="AC4921">
            <v>423000</v>
          </cell>
          <cell r="AD4921" t="str">
            <v>∆</v>
          </cell>
          <cell r="AE4921">
            <v>24343</v>
          </cell>
        </row>
        <row r="4922">
          <cell r="V4922" t="str">
            <v>320.11.00.200-5100.01</v>
          </cell>
          <cell r="W4922" t="str">
            <v>Benefits Retirement</v>
          </cell>
          <cell r="X4922">
            <v>101000</v>
          </cell>
          <cell r="Y4922">
            <v>119000</v>
          </cell>
          <cell r="Z4922">
            <v>218000</v>
          </cell>
          <cell r="AA4922">
            <v>264000</v>
          </cell>
          <cell r="AB4922">
            <v>309796</v>
          </cell>
          <cell r="AC4922">
            <v>309796</v>
          </cell>
          <cell r="AD4922" t="str">
            <v>∆</v>
          </cell>
          <cell r="AE4922">
            <v>0</v>
          </cell>
        </row>
        <row r="4923">
          <cell r="V4923" t="str">
            <v>320.11.00.200-5100.02</v>
          </cell>
          <cell r="W4923" t="str">
            <v>Benefits Health Insurance</v>
          </cell>
          <cell r="X4923">
            <v>102000</v>
          </cell>
          <cell r="Y4923">
            <v>99000</v>
          </cell>
          <cell r="Z4923">
            <v>137000</v>
          </cell>
          <cell r="AA4923">
            <v>160000</v>
          </cell>
          <cell r="AB4923">
            <v>205175</v>
          </cell>
          <cell r="AC4923">
            <v>205175</v>
          </cell>
          <cell r="AD4923" t="str">
            <v>∆</v>
          </cell>
          <cell r="AE4923">
            <v>0</v>
          </cell>
        </row>
        <row r="4924">
          <cell r="V4924" t="str">
            <v>320.11.00.200-5100.03</v>
          </cell>
          <cell r="W4924" t="str">
            <v>Benefits Dental Insurance</v>
          </cell>
          <cell r="X4924">
            <v>10000</v>
          </cell>
          <cell r="Y4924">
            <v>8000</v>
          </cell>
          <cell r="Z4924">
            <v>17000</v>
          </cell>
          <cell r="AA4924">
            <v>17000</v>
          </cell>
          <cell r="AB4924">
            <v>19680</v>
          </cell>
          <cell r="AC4924">
            <v>19680</v>
          </cell>
          <cell r="AD4924" t="str">
            <v>∆</v>
          </cell>
          <cell r="AE4924">
            <v>0</v>
          </cell>
        </row>
        <row r="4925">
          <cell r="V4925" t="str">
            <v>320.11.00.200-5100.04</v>
          </cell>
          <cell r="W4925" t="str">
            <v>Benefits Vision Insurance</v>
          </cell>
          <cell r="X4925">
            <v>1000</v>
          </cell>
          <cell r="Y4925">
            <v>1000</v>
          </cell>
          <cell r="Z4925">
            <v>3000</v>
          </cell>
          <cell r="AA4925">
            <v>3000</v>
          </cell>
          <cell r="AB4925">
            <v>3357</v>
          </cell>
          <cell r="AC4925">
            <v>3357</v>
          </cell>
          <cell r="AD4925" t="str">
            <v>∆</v>
          </cell>
          <cell r="AE4925">
            <v>0</v>
          </cell>
        </row>
        <row r="4926">
          <cell r="V4926" t="str">
            <v>320.11.00.200-5100.05</v>
          </cell>
          <cell r="W4926" t="str">
            <v>Benefits Life Insurance</v>
          </cell>
          <cell r="X4926">
            <v>0</v>
          </cell>
          <cell r="Y4926">
            <v>0</v>
          </cell>
          <cell r="Z4926">
            <v>0</v>
          </cell>
          <cell r="AA4926">
            <v>0</v>
          </cell>
          <cell r="AB4926">
            <v>288</v>
          </cell>
          <cell r="AC4926">
            <v>288</v>
          </cell>
          <cell r="AD4926" t="str">
            <v>∆</v>
          </cell>
          <cell r="AE4926">
            <v>0</v>
          </cell>
        </row>
        <row r="4927">
          <cell r="V4927" t="str">
            <v>320.11.00.200-5100.06</v>
          </cell>
          <cell r="W4927" t="str">
            <v>Benefits Worker's Comp</v>
          </cell>
          <cell r="X4927">
            <v>31000</v>
          </cell>
          <cell r="Y4927">
            <v>34000</v>
          </cell>
          <cell r="Z4927">
            <v>42000</v>
          </cell>
          <cell r="AA4927">
            <v>42000</v>
          </cell>
          <cell r="AB4927">
            <v>42600</v>
          </cell>
          <cell r="AC4927">
            <v>55000</v>
          </cell>
          <cell r="AD4927" t="str">
            <v>∆</v>
          </cell>
          <cell r="AE4927">
            <v>12400</v>
          </cell>
        </row>
        <row r="4928">
          <cell r="V4928" t="str">
            <v>320.11.00.200-5100.07</v>
          </cell>
          <cell r="W4928" t="str">
            <v>Benefits Long Term Disability</v>
          </cell>
          <cell r="X4928">
            <v>0</v>
          </cell>
          <cell r="Y4928">
            <v>0</v>
          </cell>
          <cell r="Z4928">
            <v>0</v>
          </cell>
          <cell r="AA4928">
            <v>0</v>
          </cell>
          <cell r="AB4928">
            <v>80</v>
          </cell>
          <cell r="AC4928">
            <v>80</v>
          </cell>
          <cell r="AD4928" t="str">
            <v>∆</v>
          </cell>
          <cell r="AE4928">
            <v>0</v>
          </cell>
        </row>
        <row r="4929">
          <cell r="V4929" t="str">
            <v>320.11.00.200-5100.08</v>
          </cell>
          <cell r="W4929" t="str">
            <v>Benefits Deferred Compensation</v>
          </cell>
          <cell r="X4929">
            <v>0</v>
          </cell>
          <cell r="Y4929">
            <v>0</v>
          </cell>
          <cell r="Z4929">
            <v>3000</v>
          </cell>
          <cell r="AA4929">
            <v>13000</v>
          </cell>
          <cell r="AB4929">
            <v>13810</v>
          </cell>
          <cell r="AC4929">
            <v>13810</v>
          </cell>
          <cell r="AD4929" t="str">
            <v>∆</v>
          </cell>
          <cell r="AE4929">
            <v>0</v>
          </cell>
        </row>
        <row r="4930">
          <cell r="V4930" t="str">
            <v>320.11.00.200-5100.10</v>
          </cell>
          <cell r="W4930" t="str">
            <v>Benefits Uniform Allowance</v>
          </cell>
          <cell r="X4930">
            <v>9000</v>
          </cell>
          <cell r="Y4930">
            <v>15000</v>
          </cell>
          <cell r="Z4930">
            <v>30000</v>
          </cell>
          <cell r="AA4930">
            <v>17000</v>
          </cell>
          <cell r="AB4930">
            <v>14000</v>
          </cell>
          <cell r="AC4930">
            <v>14000</v>
          </cell>
          <cell r="AD4930" t="str">
            <v>∆</v>
          </cell>
          <cell r="AE4930">
            <v>0</v>
          </cell>
        </row>
        <row r="4931">
          <cell r="V4931" t="str">
            <v>320.11.00.200-5100.11</v>
          </cell>
          <cell r="W4931" t="str">
            <v>Benefits Medicare</v>
          </cell>
          <cell r="X4931">
            <v>17000</v>
          </cell>
          <cell r="Y4931">
            <v>17000</v>
          </cell>
          <cell r="Z4931">
            <v>28000</v>
          </cell>
          <cell r="AA4931">
            <v>31000</v>
          </cell>
          <cell r="AB4931">
            <v>31324</v>
          </cell>
          <cell r="AC4931">
            <v>31324</v>
          </cell>
          <cell r="AD4931" t="str">
            <v>∆</v>
          </cell>
          <cell r="AE4931">
            <v>0</v>
          </cell>
        </row>
        <row r="4932">
          <cell r="V4932" t="str">
            <v>320.11.00.200-5100.12</v>
          </cell>
          <cell r="W4932" t="str">
            <v>Benefits Annual Physical Exam</v>
          </cell>
          <cell r="X4932">
            <v>0</v>
          </cell>
          <cell r="Y4932">
            <v>0</v>
          </cell>
          <cell r="Z4932">
            <v>0</v>
          </cell>
          <cell r="AA4932">
            <v>0</v>
          </cell>
          <cell r="AB4932">
            <v>0</v>
          </cell>
          <cell r="AC4932">
            <v>0</v>
          </cell>
          <cell r="AD4932" t="str">
            <v>∆</v>
          </cell>
          <cell r="AE4932">
            <v>0</v>
          </cell>
        </row>
        <row r="4933">
          <cell r="V4933" t="str">
            <v>320.11.00.200-5100.15</v>
          </cell>
          <cell r="W4933" t="str">
            <v>Benefits Cell Phone Allowance</v>
          </cell>
          <cell r="X4933">
            <v>0</v>
          </cell>
          <cell r="Y4933">
            <v>1000</v>
          </cell>
          <cell r="Z4933">
            <v>2000</v>
          </cell>
          <cell r="AA4933">
            <v>2000</v>
          </cell>
          <cell r="AB4933">
            <v>3228</v>
          </cell>
          <cell r="AC4933">
            <v>3228</v>
          </cell>
          <cell r="AD4933" t="str">
            <v>∆</v>
          </cell>
          <cell r="AE4933">
            <v>0</v>
          </cell>
        </row>
        <row r="4934">
          <cell r="W4934" t="str">
            <v>TOTAL : PERSONNEL</v>
          </cell>
          <cell r="X4934">
            <v>1587000</v>
          </cell>
          <cell r="Y4934">
            <v>1504000</v>
          </cell>
          <cell r="Z4934">
            <v>2603000</v>
          </cell>
          <cell r="AA4934">
            <v>2933000</v>
          </cell>
          <cell r="AB4934">
            <v>3367187</v>
          </cell>
          <cell r="AC4934">
            <v>3405930</v>
          </cell>
          <cell r="AD4934" t="str">
            <v>∆</v>
          </cell>
          <cell r="AE4934">
            <v>38743</v>
          </cell>
        </row>
        <row r="4935">
          <cell r="AB4935" t="str">
            <v/>
          </cell>
          <cell r="AC4935" t="str">
            <v/>
          </cell>
          <cell r="AD4935" t="str">
            <v>∆</v>
          </cell>
        </row>
        <row r="4936">
          <cell r="V4936" t="str">
            <v>[320] PUBLIC SAFETY SALES TAX : POLICE DEPARTMENT : NON DIVISIONAL</v>
          </cell>
        </row>
        <row r="4937">
          <cell r="V4937" t="str">
            <v>PATROL : OPERATIONS</v>
          </cell>
          <cell r="AB4937" t="str">
            <v/>
          </cell>
          <cell r="AC4937" t="str">
            <v/>
          </cell>
          <cell r="AD4937" t="str">
            <v>∆</v>
          </cell>
        </row>
        <row r="4938">
          <cell r="V4938" t="str">
            <v>320.11.00.200-6600.26</v>
          </cell>
          <cell r="W4938" t="str">
            <v>Administrative Expenses Support Services-IT</v>
          </cell>
          <cell r="X4938">
            <v>0</v>
          </cell>
          <cell r="Y4938">
            <v>0</v>
          </cell>
          <cell r="Z4938">
            <v>1000</v>
          </cell>
          <cell r="AA4938">
            <v>0</v>
          </cell>
          <cell r="AB4938">
            <v>0</v>
          </cell>
          <cell r="AC4938">
            <v>0</v>
          </cell>
          <cell r="AD4938" t="str">
            <v>∆</v>
          </cell>
          <cell r="AE4938">
            <v>0</v>
          </cell>
        </row>
        <row r="4939">
          <cell r="V4939" t="str">
            <v>320.11.00.200-6600.36</v>
          </cell>
          <cell r="W4939" t="str">
            <v>Administrative Expenses IT Fund Contribution</v>
          </cell>
          <cell r="X4939">
            <v>29000</v>
          </cell>
          <cell r="Y4939">
            <v>33000</v>
          </cell>
          <cell r="Z4939">
            <v>37000</v>
          </cell>
          <cell r="AA4939">
            <v>37000</v>
          </cell>
          <cell r="AB4939">
            <v>37010</v>
          </cell>
          <cell r="AC4939">
            <v>85000</v>
          </cell>
          <cell r="AD4939" t="str">
            <v>∆</v>
          </cell>
          <cell r="AE4939">
            <v>47990</v>
          </cell>
        </row>
        <row r="4940">
          <cell r="W4940" t="str">
            <v>TOTAL : OPERATIONS</v>
          </cell>
          <cell r="X4940">
            <v>29000</v>
          </cell>
          <cell r="Y4940">
            <v>33000</v>
          </cell>
          <cell r="Z4940">
            <v>38000</v>
          </cell>
          <cell r="AA4940">
            <v>37000</v>
          </cell>
          <cell r="AB4940">
            <v>37010</v>
          </cell>
          <cell r="AC4940">
            <v>85000</v>
          </cell>
          <cell r="AD4940" t="str">
            <v>∆</v>
          </cell>
          <cell r="AE4940">
            <v>47990</v>
          </cell>
        </row>
        <row r="4941">
          <cell r="AB4941" t="str">
            <v/>
          </cell>
          <cell r="AC4941" t="str">
            <v/>
          </cell>
          <cell r="AD4941" t="str">
            <v>∆</v>
          </cell>
        </row>
        <row r="4942">
          <cell r="V4942" t="str">
            <v>[320] PUBLIC SAFETY SALES TAX : POLICE DEPARTMENT : NON DIVISIONAL</v>
          </cell>
        </row>
        <row r="4943">
          <cell r="V4943" t="str">
            <v>INVESTIGATION : PERSONNEL</v>
          </cell>
          <cell r="AB4943" t="str">
            <v/>
          </cell>
          <cell r="AC4943" t="str">
            <v/>
          </cell>
          <cell r="AD4943" t="str">
            <v>∆</v>
          </cell>
        </row>
        <row r="4944">
          <cell r="V4944" t="str">
            <v>320.11.00.210-5000.01</v>
          </cell>
          <cell r="W4944" t="str">
            <v>Salaries Regular</v>
          </cell>
          <cell r="X4944">
            <v>627000</v>
          </cell>
          <cell r="Y4944">
            <v>835000</v>
          </cell>
          <cell r="Z4944">
            <v>716000</v>
          </cell>
          <cell r="AA4944">
            <v>625000</v>
          </cell>
          <cell r="AB4944">
            <v>532867</v>
          </cell>
          <cell r="AC4944">
            <v>532867</v>
          </cell>
          <cell r="AD4944" t="str">
            <v>∆</v>
          </cell>
          <cell r="AE4944">
            <v>0</v>
          </cell>
        </row>
        <row r="4945">
          <cell r="V4945" t="str">
            <v>320.11.00.210-5000.03</v>
          </cell>
          <cell r="W4945" t="str">
            <v>Salaries Overtime</v>
          </cell>
          <cell r="X4945">
            <v>131000</v>
          </cell>
          <cell r="Y4945">
            <v>137000</v>
          </cell>
          <cell r="Z4945">
            <v>108000</v>
          </cell>
          <cell r="AA4945">
            <v>102000</v>
          </cell>
          <cell r="AB4945">
            <v>0</v>
          </cell>
          <cell r="AC4945">
            <v>125000</v>
          </cell>
          <cell r="AD4945" t="str">
            <v>∆</v>
          </cell>
          <cell r="AE4945">
            <v>125000</v>
          </cell>
        </row>
        <row r="4946">
          <cell r="V4946" t="str">
            <v>320.11.00.210-5000.06</v>
          </cell>
          <cell r="W4946" t="str">
            <v>Salaries Out of Class</v>
          </cell>
          <cell r="X4946">
            <v>0</v>
          </cell>
          <cell r="Y4946">
            <v>0</v>
          </cell>
          <cell r="Z4946">
            <v>0</v>
          </cell>
          <cell r="AA4946">
            <v>0</v>
          </cell>
          <cell r="AB4946">
            <v>0</v>
          </cell>
          <cell r="AC4946">
            <v>0</v>
          </cell>
          <cell r="AD4946" t="str">
            <v>∆</v>
          </cell>
          <cell r="AE4946">
            <v>0</v>
          </cell>
        </row>
        <row r="4947">
          <cell r="V4947" t="str">
            <v>320.11.00.210-5000.08</v>
          </cell>
          <cell r="W4947" t="str">
            <v>Salaries Longevity Pay</v>
          </cell>
          <cell r="X4947">
            <v>12000</v>
          </cell>
          <cell r="Y4947">
            <v>10000</v>
          </cell>
          <cell r="Z4947">
            <v>11000</v>
          </cell>
          <cell r="AA4947">
            <v>14000</v>
          </cell>
          <cell r="AB4947">
            <v>4800</v>
          </cell>
          <cell r="AC4947">
            <v>4800</v>
          </cell>
          <cell r="AD4947" t="str">
            <v>∆</v>
          </cell>
          <cell r="AE4947">
            <v>0</v>
          </cell>
        </row>
        <row r="4948">
          <cell r="V4948" t="str">
            <v>320.11.00.210-5000.11</v>
          </cell>
          <cell r="W4948" t="str">
            <v>Salaries Worker's Comp</v>
          </cell>
          <cell r="X4948">
            <v>0</v>
          </cell>
          <cell r="Y4948">
            <v>0</v>
          </cell>
          <cell r="Z4948">
            <v>0</v>
          </cell>
          <cell r="AA4948">
            <v>32000</v>
          </cell>
          <cell r="AB4948">
            <v>0</v>
          </cell>
          <cell r="AC4948">
            <v>0</v>
          </cell>
          <cell r="AD4948" t="str">
            <v>∆</v>
          </cell>
          <cell r="AE4948">
            <v>0</v>
          </cell>
        </row>
        <row r="4949">
          <cell r="V4949" t="str">
            <v>320.11.00.210-5100.00</v>
          </cell>
          <cell r="W4949" t="str">
            <v>Benefits PERS Pool Liability</v>
          </cell>
          <cell r="X4949">
            <v>105000</v>
          </cell>
          <cell r="Y4949">
            <v>178000</v>
          </cell>
          <cell r="Z4949">
            <v>195000</v>
          </cell>
          <cell r="AA4949">
            <v>200000</v>
          </cell>
          <cell r="AB4949">
            <v>234866</v>
          </cell>
          <cell r="AC4949">
            <v>207000</v>
          </cell>
          <cell r="AD4949" t="str">
            <v>∆</v>
          </cell>
          <cell r="AE4949">
            <v>-27866</v>
          </cell>
        </row>
        <row r="4950">
          <cell r="V4950" t="str">
            <v>320.11.00.210-5100.01</v>
          </cell>
          <cell r="W4950" t="str">
            <v>Benefits Retirement</v>
          </cell>
          <cell r="X4950">
            <v>71000</v>
          </cell>
          <cell r="Y4950">
            <v>108000</v>
          </cell>
          <cell r="Z4950">
            <v>100000</v>
          </cell>
          <cell r="AA4950">
            <v>101000</v>
          </cell>
          <cell r="AB4950">
            <v>85873</v>
          </cell>
          <cell r="AC4950">
            <v>85873</v>
          </cell>
          <cell r="AD4950" t="str">
            <v>∆</v>
          </cell>
          <cell r="AE4950">
            <v>0</v>
          </cell>
        </row>
        <row r="4951">
          <cell r="V4951" t="str">
            <v>320.11.00.210-5100.02</v>
          </cell>
          <cell r="W4951" t="str">
            <v>Benefits Health Insurance</v>
          </cell>
          <cell r="X4951">
            <v>96000</v>
          </cell>
          <cell r="Y4951">
            <v>110000</v>
          </cell>
          <cell r="Z4951">
            <v>90000</v>
          </cell>
          <cell r="AA4951">
            <v>89000</v>
          </cell>
          <cell r="AB4951">
            <v>74962</v>
          </cell>
          <cell r="AC4951">
            <v>74962</v>
          </cell>
          <cell r="AD4951" t="str">
            <v>∆</v>
          </cell>
          <cell r="AE4951">
            <v>0</v>
          </cell>
        </row>
        <row r="4952">
          <cell r="V4952" t="str">
            <v>320.11.00.210-5100.03</v>
          </cell>
          <cell r="W4952" t="str">
            <v>Benefits Dental Insurance</v>
          </cell>
          <cell r="X4952">
            <v>8000</v>
          </cell>
          <cell r="Y4952">
            <v>9000</v>
          </cell>
          <cell r="Z4952">
            <v>8000</v>
          </cell>
          <cell r="AA4952">
            <v>6000</v>
          </cell>
          <cell r="AB4952">
            <v>4896</v>
          </cell>
          <cell r="AC4952">
            <v>4896</v>
          </cell>
          <cell r="AD4952" t="str">
            <v>∆</v>
          </cell>
          <cell r="AE4952">
            <v>0</v>
          </cell>
        </row>
        <row r="4953">
          <cell r="V4953" t="str">
            <v>320.11.00.210-5100.04</v>
          </cell>
          <cell r="W4953" t="str">
            <v>Benefits Vision Insurance</v>
          </cell>
          <cell r="X4953">
            <v>1000</v>
          </cell>
          <cell r="Y4953">
            <v>1000</v>
          </cell>
          <cell r="Z4953">
            <v>1000</v>
          </cell>
          <cell r="AA4953">
            <v>1000</v>
          </cell>
          <cell r="AB4953">
            <v>844</v>
          </cell>
          <cell r="AC4953">
            <v>844</v>
          </cell>
          <cell r="AD4953" t="str">
            <v>∆</v>
          </cell>
          <cell r="AE4953">
            <v>0</v>
          </cell>
        </row>
        <row r="4954">
          <cell r="V4954" t="str">
            <v>320.11.00.210-5100.05</v>
          </cell>
          <cell r="W4954" t="str">
            <v>Benefits Life Insurance</v>
          </cell>
          <cell r="X4954">
            <v>0</v>
          </cell>
          <cell r="Y4954">
            <v>0</v>
          </cell>
          <cell r="Z4954">
            <v>0</v>
          </cell>
          <cell r="AA4954">
            <v>0</v>
          </cell>
          <cell r="AB4954">
            <v>68</v>
          </cell>
          <cell r="AC4954">
            <v>68</v>
          </cell>
          <cell r="AD4954" t="str">
            <v>∆</v>
          </cell>
          <cell r="AE4954">
            <v>0</v>
          </cell>
        </row>
        <row r="4955">
          <cell r="V4955" t="str">
            <v>320.11.00.210-5100.06</v>
          </cell>
          <cell r="W4955" t="str">
            <v>Benefits Worker's Comp</v>
          </cell>
          <cell r="X4955">
            <v>22000</v>
          </cell>
          <cell r="Y4955">
            <v>21000</v>
          </cell>
          <cell r="Z4955">
            <v>23000</v>
          </cell>
          <cell r="AA4955">
            <v>24000</v>
          </cell>
          <cell r="AB4955">
            <v>24000</v>
          </cell>
          <cell r="AC4955">
            <v>31000</v>
          </cell>
          <cell r="AD4955" t="str">
            <v>∆</v>
          </cell>
          <cell r="AE4955">
            <v>7000</v>
          </cell>
        </row>
        <row r="4956">
          <cell r="V4956" t="str">
            <v>320.11.00.210-5100.07</v>
          </cell>
          <cell r="W4956" t="str">
            <v>Benefits Long Term Disability</v>
          </cell>
          <cell r="X4956">
            <v>0</v>
          </cell>
          <cell r="Y4956">
            <v>0</v>
          </cell>
          <cell r="Z4956">
            <v>0</v>
          </cell>
          <cell r="AA4956">
            <v>0</v>
          </cell>
          <cell r="AB4956">
            <v>20</v>
          </cell>
          <cell r="AC4956">
            <v>20</v>
          </cell>
          <cell r="AD4956" t="str">
            <v>∆</v>
          </cell>
          <cell r="AE4956">
            <v>0</v>
          </cell>
        </row>
        <row r="4957">
          <cell r="V4957" t="str">
            <v>320.11.00.210-5100.08</v>
          </cell>
          <cell r="W4957" t="str">
            <v>Benefits Deferred Compensation</v>
          </cell>
          <cell r="X4957">
            <v>0</v>
          </cell>
          <cell r="Y4957">
            <v>0</v>
          </cell>
          <cell r="Z4957">
            <v>0</v>
          </cell>
          <cell r="AA4957">
            <v>5000</v>
          </cell>
          <cell r="AB4957">
            <v>4900</v>
          </cell>
          <cell r="AC4957">
            <v>4900</v>
          </cell>
          <cell r="AD4957" t="str">
            <v>∆</v>
          </cell>
          <cell r="AE4957">
            <v>0</v>
          </cell>
        </row>
        <row r="4958">
          <cell r="V4958" t="str">
            <v>320.11.00.210-5100.09</v>
          </cell>
          <cell r="W4958" t="str">
            <v>Benefits Unemployment Insurance</v>
          </cell>
          <cell r="X4958">
            <v>8000</v>
          </cell>
          <cell r="Y4958">
            <v>-1000</v>
          </cell>
          <cell r="Z4958">
            <v>0</v>
          </cell>
          <cell r="AA4958">
            <v>0</v>
          </cell>
          <cell r="AB4958">
            <v>0</v>
          </cell>
          <cell r="AC4958">
            <v>0</v>
          </cell>
          <cell r="AD4958" t="str">
            <v>∆</v>
          </cell>
          <cell r="AE4958">
            <v>0</v>
          </cell>
        </row>
        <row r="4959">
          <cell r="V4959" t="str">
            <v>320.11.00.210-5100.10</v>
          </cell>
          <cell r="W4959" t="str">
            <v>Benefits Uniform Allowance</v>
          </cell>
          <cell r="X4959">
            <v>6000</v>
          </cell>
          <cell r="Y4959">
            <v>6000</v>
          </cell>
          <cell r="Z4959">
            <v>17000</v>
          </cell>
          <cell r="AA4959">
            <v>7000</v>
          </cell>
          <cell r="AB4959">
            <v>4000</v>
          </cell>
          <cell r="AC4959">
            <v>4000</v>
          </cell>
          <cell r="AD4959" t="str">
            <v>∆</v>
          </cell>
          <cell r="AE4959">
            <v>0</v>
          </cell>
        </row>
        <row r="4960">
          <cell r="V4960" t="str">
            <v>320.11.00.210-5100.11</v>
          </cell>
          <cell r="W4960" t="str">
            <v>Benefits Medicare</v>
          </cell>
          <cell r="X4960">
            <v>11000</v>
          </cell>
          <cell r="Y4960">
            <v>15000</v>
          </cell>
          <cell r="Z4960">
            <v>12000</v>
          </cell>
          <cell r="AA4960">
            <v>11000</v>
          </cell>
          <cell r="AB4960">
            <v>7989</v>
          </cell>
          <cell r="AC4960">
            <v>7989</v>
          </cell>
          <cell r="AD4960" t="str">
            <v>∆</v>
          </cell>
          <cell r="AE4960">
            <v>0</v>
          </cell>
        </row>
        <row r="4961">
          <cell r="V4961" t="str">
            <v>320.11.00.210-5100.12</v>
          </cell>
          <cell r="W4961" t="str">
            <v>Benefits Annual Physical Exam</v>
          </cell>
          <cell r="X4961">
            <v>0</v>
          </cell>
          <cell r="Y4961">
            <v>0</v>
          </cell>
          <cell r="Z4961">
            <v>0</v>
          </cell>
          <cell r="AA4961">
            <v>0</v>
          </cell>
          <cell r="AB4961">
            <v>0</v>
          </cell>
          <cell r="AC4961">
            <v>0</v>
          </cell>
          <cell r="AD4961" t="str">
            <v>∆</v>
          </cell>
          <cell r="AE4961">
            <v>0</v>
          </cell>
        </row>
        <row r="4962">
          <cell r="V4962" t="str">
            <v>320.11.00.210-5100.15</v>
          </cell>
          <cell r="W4962" t="str">
            <v>Benefits Cell Phone Allowance</v>
          </cell>
          <cell r="X4962">
            <v>2000</v>
          </cell>
          <cell r="Y4962">
            <v>4000</v>
          </cell>
          <cell r="Z4962">
            <v>5000</v>
          </cell>
          <cell r="AA4962">
            <v>4000</v>
          </cell>
          <cell r="AB4962">
            <v>4272</v>
          </cell>
          <cell r="AC4962">
            <v>4272</v>
          </cell>
          <cell r="AD4962" t="str">
            <v>∆</v>
          </cell>
          <cell r="AE4962">
            <v>0</v>
          </cell>
        </row>
        <row r="4963">
          <cell r="W4963" t="str">
            <v>TOTAL : PERSONNEL</v>
          </cell>
          <cell r="X4963">
            <v>1100000</v>
          </cell>
          <cell r="Y4963">
            <v>1433000</v>
          </cell>
          <cell r="Z4963">
            <v>1286000</v>
          </cell>
          <cell r="AA4963">
            <v>1221000</v>
          </cell>
          <cell r="AB4963">
            <v>984357</v>
          </cell>
          <cell r="AC4963">
            <v>1088491</v>
          </cell>
          <cell r="AD4963" t="str">
            <v>∆</v>
          </cell>
          <cell r="AE4963">
            <v>104134</v>
          </cell>
        </row>
        <row r="4964">
          <cell r="AB4964" t="str">
            <v/>
          </cell>
          <cell r="AC4964" t="str">
            <v/>
          </cell>
          <cell r="AD4964" t="str">
            <v>∆</v>
          </cell>
        </row>
        <row r="4965">
          <cell r="V4965" t="str">
            <v>[320] PUBLIC SAFETY SALES TAX : FIRE DEPARTMENT : NON DIVISIONAL</v>
          </cell>
          <cell r="AB4965" t="str">
            <v/>
          </cell>
          <cell r="AC4965" t="str">
            <v/>
          </cell>
          <cell r="AD4965" t="str">
            <v>∆</v>
          </cell>
        </row>
        <row r="4966">
          <cell r="V4966" t="str">
            <v>OPERATIONS : PERSONNEL</v>
          </cell>
          <cell r="AB4966" t="str">
            <v/>
          </cell>
          <cell r="AC4966" t="str">
            <v/>
          </cell>
          <cell r="AD4966" t="str">
            <v>∆</v>
          </cell>
        </row>
        <row r="4967">
          <cell r="V4967" t="str">
            <v>320.13.00.290-5000.01</v>
          </cell>
          <cell r="W4967" t="str">
            <v>Salaries Regular</v>
          </cell>
          <cell r="X4967">
            <v>1567000</v>
          </cell>
          <cell r="Y4967">
            <v>1863000</v>
          </cell>
          <cell r="Z4967">
            <v>2222000</v>
          </cell>
          <cell r="AA4967">
            <v>2099000</v>
          </cell>
          <cell r="AB4967">
            <v>1951413</v>
          </cell>
          <cell r="AC4967">
            <v>2086000</v>
          </cell>
          <cell r="AD4967" t="str">
            <v>∆</v>
          </cell>
          <cell r="AE4967">
            <v>134587</v>
          </cell>
        </row>
        <row r="4968">
          <cell r="V4968" t="str">
            <v>320.13.00.290-5000.03</v>
          </cell>
          <cell r="W4968" t="str">
            <v>Salaries Overtime</v>
          </cell>
          <cell r="X4968">
            <v>203000</v>
          </cell>
          <cell r="Y4968">
            <v>205000</v>
          </cell>
          <cell r="Z4968">
            <v>389000</v>
          </cell>
          <cell r="AA4968">
            <v>500000</v>
          </cell>
          <cell r="AB4968">
            <v>384300</v>
          </cell>
          <cell r="AC4968">
            <v>495000</v>
          </cell>
          <cell r="AD4968" t="str">
            <v>∆</v>
          </cell>
          <cell r="AE4968">
            <v>110700</v>
          </cell>
        </row>
        <row r="4969">
          <cell r="V4969" t="str">
            <v>320.13.00.290-5000.04</v>
          </cell>
          <cell r="W4969" t="str">
            <v>Salaries Holiday Pay</v>
          </cell>
          <cell r="X4969">
            <v>144000</v>
          </cell>
          <cell r="Y4969">
            <v>164000</v>
          </cell>
          <cell r="Z4969">
            <v>195000</v>
          </cell>
          <cell r="AA4969">
            <v>192000</v>
          </cell>
          <cell r="AB4969">
            <v>192310</v>
          </cell>
          <cell r="AC4969">
            <v>192310</v>
          </cell>
          <cell r="AD4969" t="str">
            <v>∆</v>
          </cell>
          <cell r="AE4969">
            <v>0</v>
          </cell>
        </row>
        <row r="4970">
          <cell r="V4970" t="str">
            <v>320.13.00.290-5000.06</v>
          </cell>
          <cell r="W4970" t="str">
            <v>Salaries Out of Class</v>
          </cell>
          <cell r="X4970">
            <v>1000</v>
          </cell>
          <cell r="Y4970">
            <v>4000</v>
          </cell>
          <cell r="Z4970">
            <v>5000</v>
          </cell>
          <cell r="AA4970">
            <v>3000</v>
          </cell>
          <cell r="AB4970">
            <v>9900</v>
          </cell>
          <cell r="AC4970">
            <v>9900</v>
          </cell>
          <cell r="AD4970" t="str">
            <v>∆</v>
          </cell>
          <cell r="AE4970">
            <v>0</v>
          </cell>
        </row>
        <row r="4971">
          <cell r="V4971" t="str">
            <v>320.13.00.290-5000.07</v>
          </cell>
          <cell r="W4971" t="str">
            <v>Salaries Admin Leave Pay</v>
          </cell>
          <cell r="X4971">
            <v>0</v>
          </cell>
          <cell r="Y4971">
            <v>0</v>
          </cell>
          <cell r="Z4971">
            <v>0</v>
          </cell>
          <cell r="AA4971">
            <v>0</v>
          </cell>
          <cell r="AB4971">
            <v>0</v>
          </cell>
          <cell r="AC4971">
            <v>0</v>
          </cell>
          <cell r="AD4971" t="str">
            <v>∆</v>
          </cell>
          <cell r="AE4971">
            <v>0</v>
          </cell>
        </row>
        <row r="4972">
          <cell r="V4972" t="str">
            <v>320.13.00.290-5000.08</v>
          </cell>
          <cell r="W4972" t="str">
            <v>Salaries Longevity Pay</v>
          </cell>
          <cell r="X4972">
            <v>17000</v>
          </cell>
          <cell r="Y4972">
            <v>17000</v>
          </cell>
          <cell r="Z4972">
            <v>17000</v>
          </cell>
          <cell r="AA4972">
            <v>24000</v>
          </cell>
          <cell r="AB4972">
            <v>22000</v>
          </cell>
          <cell r="AC4972">
            <v>22000</v>
          </cell>
          <cell r="AD4972" t="str">
            <v>∆</v>
          </cell>
          <cell r="AE4972">
            <v>0</v>
          </cell>
        </row>
        <row r="4973">
          <cell r="V4973" t="str">
            <v>320.13.00.290-5000.11</v>
          </cell>
          <cell r="W4973" t="str">
            <v>Salaries Worker's Comp</v>
          </cell>
          <cell r="X4973">
            <v>0</v>
          </cell>
          <cell r="Y4973">
            <v>0</v>
          </cell>
          <cell r="Z4973">
            <v>0</v>
          </cell>
          <cell r="AA4973">
            <v>0</v>
          </cell>
          <cell r="AB4973">
            <v>0</v>
          </cell>
          <cell r="AC4973">
            <v>0</v>
          </cell>
          <cell r="AD4973" t="str">
            <v>∆</v>
          </cell>
          <cell r="AE4973">
            <v>0</v>
          </cell>
        </row>
        <row r="4974">
          <cell r="V4974" t="str">
            <v>320.13.00.290-5100.00</v>
          </cell>
          <cell r="W4974" t="str">
            <v>Benefits PERS Pool Liability</v>
          </cell>
          <cell r="X4974">
            <v>337000</v>
          </cell>
          <cell r="Y4974">
            <v>375000</v>
          </cell>
          <cell r="Z4974">
            <v>503000</v>
          </cell>
          <cell r="AA4974">
            <v>503000</v>
          </cell>
          <cell r="AB4974">
            <v>582471</v>
          </cell>
          <cell r="AC4974">
            <v>514000</v>
          </cell>
          <cell r="AD4974" t="str">
            <v>∆</v>
          </cell>
          <cell r="AE4974">
            <v>-68471</v>
          </cell>
        </row>
        <row r="4975">
          <cell r="V4975" t="str">
            <v>320.13.00.290-5100.01</v>
          </cell>
          <cell r="W4975" t="str">
            <v>Benefits Retirement</v>
          </cell>
          <cell r="X4975">
            <v>168000</v>
          </cell>
          <cell r="Y4975">
            <v>204000</v>
          </cell>
          <cell r="Z4975">
            <v>287000</v>
          </cell>
          <cell r="AA4975">
            <v>320000</v>
          </cell>
          <cell r="AB4975">
            <v>321993</v>
          </cell>
          <cell r="AC4975">
            <v>321993</v>
          </cell>
          <cell r="AD4975" t="str">
            <v>∆</v>
          </cell>
          <cell r="AE4975">
            <v>0</v>
          </cell>
        </row>
        <row r="4976">
          <cell r="V4976" t="str">
            <v>320.13.00.290-5100.02</v>
          </cell>
          <cell r="W4976" t="str">
            <v>Benefits Health Insurance</v>
          </cell>
          <cell r="X4976">
            <v>214000</v>
          </cell>
          <cell r="Y4976">
            <v>245000</v>
          </cell>
          <cell r="Z4976">
            <v>280000</v>
          </cell>
          <cell r="AA4976">
            <v>239000</v>
          </cell>
          <cell r="AB4976">
            <v>244961</v>
          </cell>
          <cell r="AC4976">
            <v>244961</v>
          </cell>
          <cell r="AD4976" t="str">
            <v>∆</v>
          </cell>
          <cell r="AE4976">
            <v>0</v>
          </cell>
        </row>
        <row r="4977">
          <cell r="V4977" t="str">
            <v>320.13.00.290-5100.03</v>
          </cell>
          <cell r="W4977" t="str">
            <v>Benefits Dental Insurance</v>
          </cell>
          <cell r="X4977">
            <v>18000</v>
          </cell>
          <cell r="Y4977">
            <v>20000</v>
          </cell>
          <cell r="Z4977">
            <v>22000</v>
          </cell>
          <cell r="AA4977">
            <v>19000</v>
          </cell>
          <cell r="AB4977">
            <v>18662</v>
          </cell>
          <cell r="AC4977">
            <v>18662</v>
          </cell>
          <cell r="AD4977" t="str">
            <v>∆</v>
          </cell>
          <cell r="AE4977">
            <v>0</v>
          </cell>
        </row>
        <row r="4978">
          <cell r="V4978" t="str">
            <v>320.13.00.290-5100.04</v>
          </cell>
          <cell r="W4978" t="str">
            <v>Benefits Vision Insurance</v>
          </cell>
          <cell r="X4978">
            <v>3000</v>
          </cell>
          <cell r="Y4978">
            <v>3000</v>
          </cell>
          <cell r="Z4978">
            <v>4000</v>
          </cell>
          <cell r="AA4978">
            <v>3000</v>
          </cell>
          <cell r="AB4978">
            <v>3254</v>
          </cell>
          <cell r="AC4978">
            <v>3254</v>
          </cell>
          <cell r="AD4978" t="str">
            <v>∆</v>
          </cell>
          <cell r="AE4978">
            <v>0</v>
          </cell>
        </row>
        <row r="4979">
          <cell r="V4979" t="str">
            <v>320.13.00.290-5100.05</v>
          </cell>
          <cell r="W4979" t="str">
            <v>Benefits Life Insurance</v>
          </cell>
          <cell r="X4979">
            <v>1000</v>
          </cell>
          <cell r="Y4979">
            <v>1000</v>
          </cell>
          <cell r="Z4979">
            <v>1000</v>
          </cell>
          <cell r="AA4979">
            <v>1000</v>
          </cell>
          <cell r="AB4979">
            <v>789</v>
          </cell>
          <cell r="AC4979">
            <v>789</v>
          </cell>
          <cell r="AD4979" t="str">
            <v>∆</v>
          </cell>
          <cell r="AE4979">
            <v>0</v>
          </cell>
        </row>
        <row r="4980">
          <cell r="V4980" t="str">
            <v>320.13.00.290-5100.06</v>
          </cell>
          <cell r="W4980" t="str">
            <v>Benefits Worker's Comp</v>
          </cell>
          <cell r="X4980">
            <v>55000</v>
          </cell>
          <cell r="Y4980">
            <v>55000</v>
          </cell>
          <cell r="Z4980">
            <v>68000</v>
          </cell>
          <cell r="AA4980">
            <v>75000</v>
          </cell>
          <cell r="AB4980">
            <v>75000</v>
          </cell>
          <cell r="AC4980">
            <v>97000</v>
          </cell>
          <cell r="AD4980" t="str">
            <v>∆</v>
          </cell>
          <cell r="AE4980">
            <v>22000</v>
          </cell>
        </row>
        <row r="4981">
          <cell r="V4981" t="str">
            <v>320.13.00.290-5100.07</v>
          </cell>
          <cell r="W4981" t="str">
            <v>Benefits Long Term Disability</v>
          </cell>
          <cell r="X4981">
            <v>1000</v>
          </cell>
          <cell r="Y4981">
            <v>1000</v>
          </cell>
          <cell r="Z4981">
            <v>1000</v>
          </cell>
          <cell r="AA4981">
            <v>1000</v>
          </cell>
          <cell r="AB4981">
            <v>936</v>
          </cell>
          <cell r="AC4981">
            <v>936</v>
          </cell>
          <cell r="AD4981" t="str">
            <v>∆</v>
          </cell>
          <cell r="AE4981">
            <v>0</v>
          </cell>
        </row>
        <row r="4982">
          <cell r="V4982" t="str">
            <v>320.13.00.290-5100.08</v>
          </cell>
          <cell r="W4982" t="str">
            <v>Benefits Deferred Compensation</v>
          </cell>
          <cell r="X4982">
            <v>3000</v>
          </cell>
          <cell r="Y4982">
            <v>3000</v>
          </cell>
          <cell r="Z4982">
            <v>4000</v>
          </cell>
          <cell r="AA4982">
            <v>4000</v>
          </cell>
          <cell r="AB4982">
            <v>3840</v>
          </cell>
          <cell r="AC4982">
            <v>3840</v>
          </cell>
          <cell r="AD4982" t="str">
            <v>∆</v>
          </cell>
          <cell r="AE4982">
            <v>0</v>
          </cell>
        </row>
        <row r="4983">
          <cell r="V4983" t="str">
            <v>320.13.00.290-5100.10</v>
          </cell>
          <cell r="W4983" t="str">
            <v>Benefits Uniform Allowance</v>
          </cell>
          <cell r="X4983">
            <v>13000</v>
          </cell>
          <cell r="Y4983">
            <v>15000</v>
          </cell>
          <cell r="Z4983">
            <v>36000</v>
          </cell>
          <cell r="AA4983">
            <v>17000</v>
          </cell>
          <cell r="AB4983">
            <v>17000</v>
          </cell>
          <cell r="AC4983">
            <v>17000</v>
          </cell>
          <cell r="AD4983" t="str">
            <v>∆</v>
          </cell>
          <cell r="AE4983">
            <v>0</v>
          </cell>
        </row>
        <row r="4984">
          <cell r="V4984" t="str">
            <v>320.13.00.290-5100.11</v>
          </cell>
          <cell r="W4984" t="str">
            <v>Benefits Medicare</v>
          </cell>
          <cell r="X4984">
            <v>28000</v>
          </cell>
          <cell r="Y4984">
            <v>33000</v>
          </cell>
          <cell r="Z4984">
            <v>42000</v>
          </cell>
          <cell r="AA4984">
            <v>41000</v>
          </cell>
          <cell r="AB4984">
            <v>31648</v>
          </cell>
          <cell r="AC4984">
            <v>31648</v>
          </cell>
          <cell r="AD4984" t="str">
            <v>∆</v>
          </cell>
          <cell r="AE4984">
            <v>0</v>
          </cell>
        </row>
        <row r="4985">
          <cell r="V4985" t="str">
            <v>320.13.00.290-5100.12</v>
          </cell>
          <cell r="W4985" t="str">
            <v>Benefits Annual Physical Exam</v>
          </cell>
          <cell r="X4985">
            <v>3000</v>
          </cell>
          <cell r="Y4985">
            <v>2000</v>
          </cell>
          <cell r="Z4985">
            <v>1000</v>
          </cell>
          <cell r="AA4985">
            <v>0</v>
          </cell>
          <cell r="AB4985">
            <v>10640</v>
          </cell>
          <cell r="AC4985">
            <v>10640</v>
          </cell>
          <cell r="AD4985" t="str">
            <v>∆</v>
          </cell>
          <cell r="AE4985">
            <v>0</v>
          </cell>
        </row>
        <row r="4986">
          <cell r="V4986" t="str">
            <v>320.13.00.290-5100.15</v>
          </cell>
          <cell r="W4986" t="str">
            <v>Benefits Cell Phone Allowance</v>
          </cell>
          <cell r="X4986">
            <v>4000</v>
          </cell>
          <cell r="Y4986">
            <v>4000</v>
          </cell>
          <cell r="Z4986">
            <v>4000</v>
          </cell>
          <cell r="AA4986">
            <v>4000</v>
          </cell>
          <cell r="AB4986">
            <v>4320</v>
          </cell>
          <cell r="AC4986">
            <v>4320</v>
          </cell>
          <cell r="AD4986" t="str">
            <v>∆</v>
          </cell>
          <cell r="AE4986">
            <v>0</v>
          </cell>
        </row>
        <row r="4987">
          <cell r="W4987" t="str">
            <v>TOTAL : PERSONNEL</v>
          </cell>
          <cell r="X4987">
            <v>2780000</v>
          </cell>
          <cell r="Y4987">
            <v>3214000</v>
          </cell>
          <cell r="Z4987">
            <v>4081000</v>
          </cell>
          <cell r="AA4987">
            <v>4045000</v>
          </cell>
          <cell r="AB4987">
            <v>3875437</v>
          </cell>
          <cell r="AC4987">
            <v>4074253</v>
          </cell>
          <cell r="AD4987" t="str">
            <v>∆</v>
          </cell>
          <cell r="AE4987">
            <v>198816</v>
          </cell>
        </row>
        <row r="4988">
          <cell r="AB4988" t="str">
            <v/>
          </cell>
          <cell r="AC4988" t="str">
            <v/>
          </cell>
          <cell r="AD4988" t="str">
            <v>∆</v>
          </cell>
        </row>
        <row r="4989">
          <cell r="V4989" t="str">
            <v>[320] PUBLIC SAFETY SALES TAX : FIRE DEPARTMENT : NON DIVISIONAL</v>
          </cell>
        </row>
        <row r="4990">
          <cell r="V4990" t="str">
            <v>OPERATIONS : OPERATIONS</v>
          </cell>
          <cell r="AB4990" t="str">
            <v/>
          </cell>
          <cell r="AC4990" t="str">
            <v/>
          </cell>
          <cell r="AD4990" t="str">
            <v>∆</v>
          </cell>
        </row>
        <row r="4991">
          <cell r="V4991" t="str">
            <v>320.13.00.290-6000.01</v>
          </cell>
          <cell r="W4991" t="str">
            <v>Professional Services General</v>
          </cell>
          <cell r="X4991">
            <v>0</v>
          </cell>
          <cell r="Y4991">
            <v>0</v>
          </cell>
          <cell r="Z4991">
            <v>0</v>
          </cell>
          <cell r="AA4991">
            <v>0</v>
          </cell>
          <cell r="AB4991">
            <v>0</v>
          </cell>
          <cell r="AC4991">
            <v>0</v>
          </cell>
          <cell r="AD4991" t="str">
            <v>∆</v>
          </cell>
          <cell r="AE4991">
            <v>0</v>
          </cell>
        </row>
        <row r="4992">
          <cell r="V4992" t="str">
            <v>320.13.00.290-6000.09</v>
          </cell>
          <cell r="W4992" t="str">
            <v>Professional Services Uniform</v>
          </cell>
          <cell r="X4992">
            <v>0</v>
          </cell>
          <cell r="Y4992">
            <v>0</v>
          </cell>
          <cell r="Z4992">
            <v>0</v>
          </cell>
          <cell r="AA4992">
            <v>0</v>
          </cell>
          <cell r="AB4992">
            <v>0</v>
          </cell>
          <cell r="AC4992">
            <v>0</v>
          </cell>
          <cell r="AD4992" t="str">
            <v>∆</v>
          </cell>
          <cell r="AE4992">
            <v>0</v>
          </cell>
        </row>
        <row r="4993">
          <cell r="V4993" t="str">
            <v>320.13.00.290-6230.02</v>
          </cell>
          <cell r="W4993" t="str">
            <v>Supplies-Fire Protective Clothing</v>
          </cell>
          <cell r="X4993">
            <v>20000</v>
          </cell>
          <cell r="Y4993">
            <v>21000</v>
          </cell>
          <cell r="Z4993">
            <v>27000</v>
          </cell>
          <cell r="AA4993">
            <v>22000</v>
          </cell>
          <cell r="AB4993">
            <v>30593</v>
          </cell>
          <cell r="AC4993">
            <v>30593</v>
          </cell>
          <cell r="AD4993" t="str">
            <v>∆</v>
          </cell>
          <cell r="AE4993">
            <v>0</v>
          </cell>
        </row>
        <row r="4994">
          <cell r="V4994" t="str">
            <v>320.13.00.290-6600.07</v>
          </cell>
          <cell r="W4994" t="str">
            <v>Administrative Expenses Employee Recruitment</v>
          </cell>
          <cell r="X4994">
            <v>7000</v>
          </cell>
          <cell r="Y4994">
            <v>0</v>
          </cell>
          <cell r="Z4994">
            <v>8000</v>
          </cell>
          <cell r="AA4994">
            <v>0</v>
          </cell>
          <cell r="AB4994">
            <v>0</v>
          </cell>
          <cell r="AC4994">
            <v>0</v>
          </cell>
          <cell r="AD4994" t="str">
            <v>∆</v>
          </cell>
          <cell r="AE4994">
            <v>0</v>
          </cell>
        </row>
        <row r="4995">
          <cell r="V4995" t="str">
            <v>320.13.00.290-6600.36</v>
          </cell>
          <cell r="W4995" t="str">
            <v>Administrative Expenses IT Fund Contribution</v>
          </cell>
          <cell r="X4995">
            <v>29000</v>
          </cell>
          <cell r="Y4995">
            <v>33000</v>
          </cell>
          <cell r="Z4995">
            <v>37000</v>
          </cell>
          <cell r="AA4995">
            <v>37000</v>
          </cell>
          <cell r="AB4995">
            <v>37010</v>
          </cell>
          <cell r="AC4995">
            <v>85000</v>
          </cell>
          <cell r="AD4995" t="str">
            <v>∆</v>
          </cell>
          <cell r="AE4995">
            <v>47990</v>
          </cell>
        </row>
        <row r="4996">
          <cell r="W4996" t="str">
            <v>TOTAL : OPERATIONS</v>
          </cell>
          <cell r="X4996">
            <v>56000</v>
          </cell>
          <cell r="Y4996">
            <v>54000</v>
          </cell>
          <cell r="Z4996">
            <v>72000</v>
          </cell>
          <cell r="AA4996">
            <v>59000</v>
          </cell>
          <cell r="AB4996">
            <v>67603</v>
          </cell>
          <cell r="AC4996">
            <v>115593</v>
          </cell>
          <cell r="AD4996" t="str">
            <v>∆</v>
          </cell>
          <cell r="AE4996">
            <v>47990</v>
          </cell>
        </row>
        <row r="4997">
          <cell r="AB4997" t="str">
            <v/>
          </cell>
          <cell r="AC4997" t="str">
            <v/>
          </cell>
          <cell r="AD4997" t="str">
            <v>∆</v>
          </cell>
        </row>
        <row r="4998">
          <cell r="AB4998" t="str">
            <v/>
          </cell>
          <cell r="AC4998" t="str">
            <v/>
          </cell>
          <cell r="AD4998" t="str">
            <v>∆</v>
          </cell>
        </row>
        <row r="4999">
          <cell r="V4999" t="str">
            <v>[330] PUBLIC SAFETY ENDOWMENT</v>
          </cell>
          <cell r="AB4999" t="str">
            <v/>
          </cell>
          <cell r="AC4999" t="str">
            <v/>
          </cell>
          <cell r="AD4999" t="str">
            <v>∆</v>
          </cell>
        </row>
        <row r="5000">
          <cell r="W5000" t="str">
            <v>INFLOWS</v>
          </cell>
          <cell r="X5000">
            <v>15000</v>
          </cell>
          <cell r="Y5000">
            <v>50000</v>
          </cell>
          <cell r="Z5000">
            <v>0</v>
          </cell>
          <cell r="AA5000">
            <v>0</v>
          </cell>
          <cell r="AB5000">
            <v>0</v>
          </cell>
          <cell r="AC5000">
            <v>0</v>
          </cell>
          <cell r="AD5000" t="str">
            <v>∆</v>
          </cell>
          <cell r="AE5000">
            <v>0</v>
          </cell>
        </row>
        <row r="5001">
          <cell r="W5001" t="str">
            <v>OUTFLOWS</v>
          </cell>
          <cell r="X5001">
            <v>240000</v>
          </cell>
          <cell r="Y5001">
            <v>502000</v>
          </cell>
          <cell r="Z5001">
            <v>984000</v>
          </cell>
          <cell r="AA5001">
            <v>9000</v>
          </cell>
          <cell r="AB5001">
            <v>0</v>
          </cell>
          <cell r="AC5001">
            <v>0</v>
          </cell>
          <cell r="AD5001" t="str">
            <v>∆</v>
          </cell>
          <cell r="AE5001">
            <v>0</v>
          </cell>
        </row>
        <row r="5002">
          <cell r="W5002" t="str">
            <v>NET</v>
          </cell>
          <cell r="X5002">
            <v>-225000</v>
          </cell>
          <cell r="Y5002">
            <v>-452000</v>
          </cell>
          <cell r="Z5002">
            <v>-984000</v>
          </cell>
          <cell r="AA5002">
            <v>-9000</v>
          </cell>
          <cell r="AB5002">
            <v>0</v>
          </cell>
          <cell r="AC5002">
            <v>0</v>
          </cell>
          <cell r="AD5002" t="str">
            <v>∆</v>
          </cell>
          <cell r="AE5002">
            <v>0</v>
          </cell>
        </row>
        <row r="5004">
          <cell r="V5004" t="str">
            <v>[330] PUBLIC SAFETY ENDOWMENT : POLICE DEPARTMENT : NON DIVISIONAL</v>
          </cell>
          <cell r="AB5004" t="str">
            <v/>
          </cell>
          <cell r="AC5004" t="str">
            <v/>
          </cell>
          <cell r="AD5004" t="str">
            <v>∆</v>
          </cell>
        </row>
        <row r="5005">
          <cell r="V5005" t="str">
            <v>ADMINISTRATION : INTERGOVERNMENTAL</v>
          </cell>
          <cell r="AB5005" t="str">
            <v/>
          </cell>
          <cell r="AC5005" t="str">
            <v/>
          </cell>
          <cell r="AD5005" t="str">
            <v>∆</v>
          </cell>
        </row>
        <row r="5006">
          <cell r="V5006" t="str">
            <v>330.11.00.001-4475.25</v>
          </cell>
          <cell r="W5006" t="str">
            <v>Intergovernmental Grants-State/County COMM COR PARTNERSHIP TASK FORCE</v>
          </cell>
          <cell r="X5006">
            <v>0</v>
          </cell>
          <cell r="Y5006">
            <v>0</v>
          </cell>
          <cell r="Z5006">
            <v>0</v>
          </cell>
          <cell r="AA5006">
            <v>0</v>
          </cell>
          <cell r="AB5006">
            <v>0</v>
          </cell>
          <cell r="AC5006">
            <v>0</v>
          </cell>
          <cell r="AD5006" t="str">
            <v>∆</v>
          </cell>
          <cell r="AE5006">
            <v>0</v>
          </cell>
        </row>
        <row r="5007">
          <cell r="W5007" t="str">
            <v>TOTAL : INTERGOVERNMENTAL</v>
          </cell>
          <cell r="X5007">
            <v>0</v>
          </cell>
          <cell r="Y5007">
            <v>0</v>
          </cell>
          <cell r="Z5007">
            <v>0</v>
          </cell>
          <cell r="AA5007">
            <v>0</v>
          </cell>
          <cell r="AB5007">
            <v>0</v>
          </cell>
          <cell r="AC5007">
            <v>0</v>
          </cell>
          <cell r="AD5007" t="str">
            <v>∆</v>
          </cell>
          <cell r="AE5007">
            <v>0</v>
          </cell>
        </row>
        <row r="5008">
          <cell r="AB5008" t="str">
            <v/>
          </cell>
          <cell r="AC5008" t="str">
            <v/>
          </cell>
          <cell r="AD5008" t="str">
            <v>∆</v>
          </cell>
        </row>
        <row r="5009">
          <cell r="V5009" t="str">
            <v>[330] PUBLIC SAFETY ENDOWMENT : POLICE DEPARTMENT : NON DIVISIONAL</v>
          </cell>
        </row>
        <row r="5010">
          <cell r="V5010" t="str">
            <v>ADMINISTRATION : INVESTMENT EARNINGS</v>
          </cell>
          <cell r="AB5010" t="str">
            <v/>
          </cell>
          <cell r="AC5010" t="str">
            <v/>
          </cell>
          <cell r="AD5010" t="str">
            <v>∆</v>
          </cell>
        </row>
        <row r="5011">
          <cell r="V5011" t="str">
            <v>330.11.00.001-4700.01</v>
          </cell>
          <cell r="W5011" t="str">
            <v>Investment Earnings Interest on Investments</v>
          </cell>
          <cell r="X5011">
            <v>28000</v>
          </cell>
          <cell r="Y5011">
            <v>33000</v>
          </cell>
          <cell r="Z5011">
            <v>0</v>
          </cell>
          <cell r="AA5011">
            <v>0</v>
          </cell>
          <cell r="AB5011">
            <v>0</v>
          </cell>
          <cell r="AC5011">
            <v>0</v>
          </cell>
          <cell r="AD5011" t="str">
            <v>∆</v>
          </cell>
          <cell r="AE5011">
            <v>0</v>
          </cell>
        </row>
        <row r="5012">
          <cell r="V5012" t="str">
            <v>330.11.00.001-4700.19</v>
          </cell>
          <cell r="W5012" t="str">
            <v>Investment Earnings Market Value Change</v>
          </cell>
          <cell r="X5012">
            <v>-11000</v>
          </cell>
          <cell r="Y5012">
            <v>19000</v>
          </cell>
          <cell r="Z5012">
            <v>0</v>
          </cell>
          <cell r="AA5012">
            <v>0</v>
          </cell>
          <cell r="AB5012">
            <v>0</v>
          </cell>
          <cell r="AC5012">
            <v>0</v>
          </cell>
          <cell r="AD5012" t="str">
            <v>∆</v>
          </cell>
          <cell r="AE5012">
            <v>0</v>
          </cell>
        </row>
        <row r="5013">
          <cell r="V5013" t="str">
            <v>330.11.00.001-4700.21</v>
          </cell>
          <cell r="W5013" t="str">
            <v>Investment Earnings Unallocated Investment Expense</v>
          </cell>
          <cell r="X5013">
            <v>-2000</v>
          </cell>
          <cell r="Y5013">
            <v>-2000</v>
          </cell>
          <cell r="Z5013">
            <v>0</v>
          </cell>
          <cell r="AA5013">
            <v>0</v>
          </cell>
          <cell r="AB5013">
            <v>0</v>
          </cell>
          <cell r="AC5013">
            <v>0</v>
          </cell>
          <cell r="AD5013" t="str">
            <v>∆</v>
          </cell>
          <cell r="AE5013">
            <v>0</v>
          </cell>
        </row>
        <row r="5014">
          <cell r="W5014" t="str">
            <v>TOTAL : INVESTMENT EARNINGS</v>
          </cell>
          <cell r="X5014">
            <v>15000</v>
          </cell>
          <cell r="Y5014">
            <v>50000</v>
          </cell>
          <cell r="Z5014">
            <v>0</v>
          </cell>
          <cell r="AA5014">
            <v>0</v>
          </cell>
          <cell r="AB5014">
            <v>0</v>
          </cell>
          <cell r="AC5014">
            <v>0</v>
          </cell>
          <cell r="AD5014" t="str">
            <v>∆</v>
          </cell>
          <cell r="AE5014">
            <v>0</v>
          </cell>
        </row>
        <row r="5015">
          <cell r="AB5015" t="str">
            <v/>
          </cell>
          <cell r="AC5015" t="str">
            <v/>
          </cell>
          <cell r="AD5015" t="str">
            <v>∆</v>
          </cell>
        </row>
        <row r="5016">
          <cell r="V5016" t="str">
            <v>[330] PUBLIC SAFETY ENDOWMENT : NON DEPARTMENTAL : NON DIVISIONAL</v>
          </cell>
          <cell r="AB5016" t="str">
            <v/>
          </cell>
          <cell r="AC5016" t="str">
            <v/>
          </cell>
          <cell r="AD5016" t="str">
            <v>∆</v>
          </cell>
        </row>
        <row r="5017">
          <cell r="V5017" t="str">
            <v>GENERAL : OUTFLOW -TRANSFERS</v>
          </cell>
          <cell r="AB5017" t="str">
            <v/>
          </cell>
          <cell r="AC5017" t="str">
            <v/>
          </cell>
          <cell r="AD5017" t="str">
            <v>∆</v>
          </cell>
        </row>
        <row r="5018">
          <cell r="V5018" t="str">
            <v>330.00.00.900-9000.01</v>
          </cell>
          <cell r="W5018" t="str">
            <v>Other Transfers General Fund</v>
          </cell>
          <cell r="X5018">
            <v>0</v>
          </cell>
          <cell r="Y5018">
            <v>0</v>
          </cell>
          <cell r="Z5018">
            <v>0</v>
          </cell>
          <cell r="AA5018">
            <v>0</v>
          </cell>
          <cell r="AB5018">
            <v>0</v>
          </cell>
          <cell r="AC5018">
            <v>0</v>
          </cell>
          <cell r="AD5018" t="str">
            <v>∆</v>
          </cell>
          <cell r="AE5018">
            <v>0</v>
          </cell>
        </row>
        <row r="5019">
          <cell r="V5019" t="str">
            <v>330.00.00.900-9000.54</v>
          </cell>
          <cell r="W5019" t="str">
            <v>Other Transfers Government Building Facilities</v>
          </cell>
          <cell r="X5019">
            <v>0</v>
          </cell>
          <cell r="Y5019">
            <v>0</v>
          </cell>
          <cell r="Z5019">
            <v>0</v>
          </cell>
          <cell r="AA5019">
            <v>0</v>
          </cell>
          <cell r="AB5019">
            <v>0</v>
          </cell>
          <cell r="AC5019">
            <v>0</v>
          </cell>
          <cell r="AD5019" t="str">
            <v>∆</v>
          </cell>
          <cell r="AE5019">
            <v>0</v>
          </cell>
        </row>
        <row r="5020">
          <cell r="W5020" t="str">
            <v>TOTAL : OUTFLOW -TRANSFERS</v>
          </cell>
          <cell r="X5020">
            <v>0</v>
          </cell>
          <cell r="Y5020">
            <v>0</v>
          </cell>
          <cell r="Z5020">
            <v>0</v>
          </cell>
          <cell r="AA5020">
            <v>0</v>
          </cell>
          <cell r="AB5020">
            <v>0</v>
          </cell>
          <cell r="AC5020">
            <v>0</v>
          </cell>
          <cell r="AD5020" t="str">
            <v>∆</v>
          </cell>
          <cell r="AE5020">
            <v>0</v>
          </cell>
        </row>
        <row r="5021">
          <cell r="AB5021" t="str">
            <v/>
          </cell>
          <cell r="AC5021" t="str">
            <v/>
          </cell>
          <cell r="AD5021" t="str">
            <v>∆</v>
          </cell>
        </row>
        <row r="5022">
          <cell r="V5022" t="str">
            <v>[330] PUBLIC SAFETY ENDOWMENT : POLICE DEPARTMENT : NON DIVISIONAL</v>
          </cell>
        </row>
        <row r="5023">
          <cell r="V5023" t="str">
            <v>ADMINISTRATION : PERSONNEL</v>
          </cell>
          <cell r="AB5023" t="str">
            <v/>
          </cell>
          <cell r="AC5023" t="str">
            <v/>
          </cell>
          <cell r="AD5023" t="str">
            <v>∆</v>
          </cell>
        </row>
        <row r="5024">
          <cell r="V5024" t="str">
            <v>330.11.00.001-5000.01</v>
          </cell>
          <cell r="W5024" t="str">
            <v>Salaries Regular</v>
          </cell>
          <cell r="X5024">
            <v>0</v>
          </cell>
          <cell r="Y5024">
            <v>0</v>
          </cell>
          <cell r="Z5024">
            <v>0</v>
          </cell>
          <cell r="AA5024">
            <v>0</v>
          </cell>
          <cell r="AB5024">
            <v>0</v>
          </cell>
          <cell r="AC5024">
            <v>0</v>
          </cell>
          <cell r="AD5024" t="str">
            <v>∆</v>
          </cell>
          <cell r="AE5024">
            <v>0</v>
          </cell>
        </row>
        <row r="5025">
          <cell r="V5025" t="str">
            <v>330.11.00.001-5000.03</v>
          </cell>
          <cell r="W5025" t="str">
            <v>Salaries Overtime</v>
          </cell>
          <cell r="X5025">
            <v>0</v>
          </cell>
          <cell r="Y5025">
            <v>0</v>
          </cell>
          <cell r="Z5025">
            <v>0</v>
          </cell>
          <cell r="AA5025">
            <v>0</v>
          </cell>
          <cell r="AB5025">
            <v>0</v>
          </cell>
          <cell r="AC5025">
            <v>0</v>
          </cell>
          <cell r="AD5025" t="str">
            <v>∆</v>
          </cell>
          <cell r="AE5025">
            <v>0</v>
          </cell>
        </row>
        <row r="5026">
          <cell r="V5026" t="str">
            <v>330.11.00.001-5000.08</v>
          </cell>
          <cell r="W5026" t="str">
            <v>Salaries Longevity Pay</v>
          </cell>
          <cell r="X5026">
            <v>0</v>
          </cell>
          <cell r="Y5026">
            <v>0</v>
          </cell>
          <cell r="Z5026">
            <v>0</v>
          </cell>
          <cell r="AA5026">
            <v>0</v>
          </cell>
          <cell r="AB5026">
            <v>0</v>
          </cell>
          <cell r="AC5026">
            <v>0</v>
          </cell>
          <cell r="AD5026" t="str">
            <v>∆</v>
          </cell>
          <cell r="AE5026">
            <v>0</v>
          </cell>
        </row>
        <row r="5027">
          <cell r="V5027" t="str">
            <v>330.11.00.001-5000.10</v>
          </cell>
          <cell r="W5027" t="str">
            <v>Salaries Furloughs</v>
          </cell>
          <cell r="X5027">
            <v>0</v>
          </cell>
          <cell r="Y5027">
            <v>0</v>
          </cell>
          <cell r="Z5027">
            <v>0</v>
          </cell>
          <cell r="AA5027">
            <v>0</v>
          </cell>
          <cell r="AB5027">
            <v>0</v>
          </cell>
          <cell r="AC5027">
            <v>0</v>
          </cell>
          <cell r="AD5027" t="str">
            <v>∆</v>
          </cell>
          <cell r="AE5027">
            <v>0</v>
          </cell>
        </row>
        <row r="5028">
          <cell r="V5028" t="str">
            <v>330.11.00.001-5000.12</v>
          </cell>
          <cell r="W5028" t="str">
            <v>Salaries Compensated Absences</v>
          </cell>
          <cell r="X5028">
            <v>0</v>
          </cell>
          <cell r="Y5028">
            <v>0</v>
          </cell>
          <cell r="Z5028">
            <v>0</v>
          </cell>
          <cell r="AA5028">
            <v>0</v>
          </cell>
          <cell r="AB5028">
            <v>0</v>
          </cell>
          <cell r="AC5028">
            <v>0</v>
          </cell>
          <cell r="AD5028" t="str">
            <v>∆</v>
          </cell>
          <cell r="AE5028">
            <v>0</v>
          </cell>
        </row>
        <row r="5029">
          <cell r="V5029" t="str">
            <v>330.11.00.001-5100.01</v>
          </cell>
          <cell r="W5029" t="str">
            <v>Benefits Retirement</v>
          </cell>
          <cell r="X5029">
            <v>0</v>
          </cell>
          <cell r="Y5029">
            <v>0</v>
          </cell>
          <cell r="Z5029">
            <v>0</v>
          </cell>
          <cell r="AA5029">
            <v>0</v>
          </cell>
          <cell r="AB5029">
            <v>0</v>
          </cell>
          <cell r="AC5029">
            <v>0</v>
          </cell>
          <cell r="AD5029" t="str">
            <v>∆</v>
          </cell>
          <cell r="AE5029">
            <v>0</v>
          </cell>
        </row>
        <row r="5030">
          <cell r="V5030" t="str">
            <v>330.11.00.001-5100.02</v>
          </cell>
          <cell r="W5030" t="str">
            <v>Benefits Health Insurance</v>
          </cell>
          <cell r="X5030">
            <v>0</v>
          </cell>
          <cell r="Y5030">
            <v>0</v>
          </cell>
          <cell r="Z5030">
            <v>0</v>
          </cell>
          <cell r="AA5030">
            <v>0</v>
          </cell>
          <cell r="AB5030">
            <v>0</v>
          </cell>
          <cell r="AC5030">
            <v>0</v>
          </cell>
          <cell r="AD5030" t="str">
            <v>∆</v>
          </cell>
          <cell r="AE5030">
            <v>0</v>
          </cell>
        </row>
        <row r="5031">
          <cell r="V5031" t="str">
            <v>330.11.00.001-5100.03</v>
          </cell>
          <cell r="W5031" t="str">
            <v>Benefits Dental Insurance</v>
          </cell>
          <cell r="X5031">
            <v>0</v>
          </cell>
          <cell r="Y5031">
            <v>0</v>
          </cell>
          <cell r="Z5031">
            <v>0</v>
          </cell>
          <cell r="AA5031">
            <v>0</v>
          </cell>
          <cell r="AB5031">
            <v>0</v>
          </cell>
          <cell r="AC5031">
            <v>0</v>
          </cell>
          <cell r="AD5031" t="str">
            <v>∆</v>
          </cell>
          <cell r="AE5031">
            <v>0</v>
          </cell>
        </row>
        <row r="5032">
          <cell r="V5032" t="str">
            <v>330.11.00.001-5100.04</v>
          </cell>
          <cell r="W5032" t="str">
            <v>Benefits Vision Insurance</v>
          </cell>
          <cell r="X5032">
            <v>0</v>
          </cell>
          <cell r="Y5032">
            <v>0</v>
          </cell>
          <cell r="Z5032">
            <v>0</v>
          </cell>
          <cell r="AA5032">
            <v>0</v>
          </cell>
          <cell r="AB5032">
            <v>0</v>
          </cell>
          <cell r="AC5032">
            <v>0</v>
          </cell>
          <cell r="AD5032" t="str">
            <v>∆</v>
          </cell>
          <cell r="AE5032">
            <v>0</v>
          </cell>
        </row>
        <row r="5033">
          <cell r="V5033" t="str">
            <v>330.11.00.001-5100.05</v>
          </cell>
          <cell r="W5033" t="str">
            <v>Benefits Life Insurance</v>
          </cell>
          <cell r="X5033">
            <v>0</v>
          </cell>
          <cell r="Y5033">
            <v>0</v>
          </cell>
          <cell r="Z5033">
            <v>0</v>
          </cell>
          <cell r="AA5033">
            <v>0</v>
          </cell>
          <cell r="AB5033">
            <v>0</v>
          </cell>
          <cell r="AC5033">
            <v>0</v>
          </cell>
          <cell r="AD5033" t="str">
            <v>∆</v>
          </cell>
          <cell r="AE5033">
            <v>0</v>
          </cell>
        </row>
        <row r="5034">
          <cell r="V5034" t="str">
            <v>330.11.00.001-5100.06</v>
          </cell>
          <cell r="W5034" t="str">
            <v>Benefits Worker's Comp</v>
          </cell>
          <cell r="X5034">
            <v>0</v>
          </cell>
          <cell r="Y5034">
            <v>0</v>
          </cell>
          <cell r="Z5034">
            <v>0</v>
          </cell>
          <cell r="AA5034">
            <v>0</v>
          </cell>
          <cell r="AB5034">
            <v>0</v>
          </cell>
          <cell r="AC5034">
            <v>0</v>
          </cell>
          <cell r="AD5034" t="str">
            <v>∆</v>
          </cell>
          <cell r="AE5034">
            <v>0</v>
          </cell>
        </row>
        <row r="5035">
          <cell r="V5035" t="str">
            <v>330.11.00.001-5100.07</v>
          </cell>
          <cell r="W5035" t="str">
            <v>Benefits Long Term Disability</v>
          </cell>
          <cell r="X5035">
            <v>0</v>
          </cell>
          <cell r="Y5035">
            <v>0</v>
          </cell>
          <cell r="Z5035">
            <v>0</v>
          </cell>
          <cell r="AA5035">
            <v>0</v>
          </cell>
          <cell r="AB5035">
            <v>0</v>
          </cell>
          <cell r="AC5035">
            <v>0</v>
          </cell>
          <cell r="AD5035" t="str">
            <v>∆</v>
          </cell>
          <cell r="AE5035">
            <v>0</v>
          </cell>
        </row>
        <row r="5036">
          <cell r="V5036" t="str">
            <v>330.11.00.001-5100.08</v>
          </cell>
          <cell r="W5036" t="str">
            <v>Benefits Deferred Compensation</v>
          </cell>
          <cell r="X5036">
            <v>0</v>
          </cell>
          <cell r="Y5036">
            <v>0</v>
          </cell>
          <cell r="Z5036">
            <v>0</v>
          </cell>
          <cell r="AA5036">
            <v>0</v>
          </cell>
          <cell r="AB5036">
            <v>0</v>
          </cell>
          <cell r="AC5036">
            <v>0</v>
          </cell>
          <cell r="AD5036" t="str">
            <v>∆</v>
          </cell>
          <cell r="AE5036">
            <v>0</v>
          </cell>
        </row>
        <row r="5037">
          <cell r="V5037" t="str">
            <v>330.11.00.001-5100.10</v>
          </cell>
          <cell r="W5037" t="str">
            <v>Benefits Uniform Allowance</v>
          </cell>
          <cell r="X5037">
            <v>0</v>
          </cell>
          <cell r="Y5037">
            <v>0</v>
          </cell>
          <cell r="Z5037">
            <v>0</v>
          </cell>
          <cell r="AA5037">
            <v>0</v>
          </cell>
          <cell r="AB5037">
            <v>0</v>
          </cell>
          <cell r="AC5037">
            <v>0</v>
          </cell>
          <cell r="AD5037" t="str">
            <v>∆</v>
          </cell>
          <cell r="AE5037">
            <v>0</v>
          </cell>
        </row>
        <row r="5038">
          <cell r="V5038" t="str">
            <v>330.11.00.001-5100.11</v>
          </cell>
          <cell r="W5038" t="str">
            <v>Benefits Medicare</v>
          </cell>
          <cell r="X5038">
            <v>0</v>
          </cell>
          <cell r="Y5038">
            <v>0</v>
          </cell>
          <cell r="Z5038">
            <v>0</v>
          </cell>
          <cell r="AA5038">
            <v>0</v>
          </cell>
          <cell r="AB5038">
            <v>0</v>
          </cell>
          <cell r="AC5038">
            <v>0</v>
          </cell>
          <cell r="AD5038" t="str">
            <v>∆</v>
          </cell>
          <cell r="AE5038">
            <v>0</v>
          </cell>
        </row>
        <row r="5039">
          <cell r="V5039" t="str">
            <v>330.11.00.001-5100.15</v>
          </cell>
          <cell r="W5039" t="str">
            <v>Benefits Cell Phone Allowance</v>
          </cell>
          <cell r="X5039">
            <v>0</v>
          </cell>
          <cell r="Y5039">
            <v>0</v>
          </cell>
          <cell r="Z5039">
            <v>0</v>
          </cell>
          <cell r="AA5039">
            <v>0</v>
          </cell>
          <cell r="AB5039">
            <v>0</v>
          </cell>
          <cell r="AC5039">
            <v>0</v>
          </cell>
          <cell r="AD5039" t="str">
            <v>∆</v>
          </cell>
          <cell r="AE5039">
            <v>0</v>
          </cell>
        </row>
        <row r="5040">
          <cell r="W5040" t="str">
            <v>TOTAL : PERSONNEL</v>
          </cell>
          <cell r="X5040">
            <v>0</v>
          </cell>
          <cell r="Y5040">
            <v>0</v>
          </cell>
          <cell r="Z5040">
            <v>0</v>
          </cell>
          <cell r="AA5040">
            <v>0</v>
          </cell>
          <cell r="AB5040">
            <v>0</v>
          </cell>
          <cell r="AC5040">
            <v>0</v>
          </cell>
          <cell r="AD5040" t="str">
            <v>∆</v>
          </cell>
          <cell r="AE5040">
            <v>0</v>
          </cell>
        </row>
        <row r="5041">
          <cell r="AB5041" t="str">
            <v/>
          </cell>
          <cell r="AC5041" t="str">
            <v/>
          </cell>
          <cell r="AD5041" t="str">
            <v>∆</v>
          </cell>
        </row>
        <row r="5042">
          <cell r="V5042" t="str">
            <v>[330] PUBLIC SAFETY ENDOWMENT : POLICE DEPARTMENT : NON DIVISIONAL</v>
          </cell>
        </row>
        <row r="5043">
          <cell r="V5043" t="str">
            <v>ADMINISTRATION : OPERATIONS</v>
          </cell>
          <cell r="AB5043" t="str">
            <v/>
          </cell>
          <cell r="AC5043" t="str">
            <v/>
          </cell>
          <cell r="AD5043" t="str">
            <v>∆</v>
          </cell>
        </row>
        <row r="5044">
          <cell r="V5044" t="str">
            <v>330.11.00.001-6600.26</v>
          </cell>
          <cell r="W5044" t="str">
            <v>Administrative Expenses Support Services-IT</v>
          </cell>
          <cell r="X5044">
            <v>9000</v>
          </cell>
          <cell r="Y5044">
            <v>0</v>
          </cell>
          <cell r="Z5044">
            <v>0</v>
          </cell>
          <cell r="AA5044">
            <v>0</v>
          </cell>
          <cell r="AB5044">
            <v>0</v>
          </cell>
          <cell r="AC5044">
            <v>0</v>
          </cell>
          <cell r="AD5044" t="str">
            <v>∆</v>
          </cell>
          <cell r="AE5044">
            <v>0</v>
          </cell>
        </row>
        <row r="5045">
          <cell r="V5045" t="str">
            <v>330.11.00.001-6600.30</v>
          </cell>
          <cell r="W5045" t="str">
            <v>Administrative Expenses Other Expenses</v>
          </cell>
          <cell r="X5045">
            <v>5000</v>
          </cell>
          <cell r="Y5045">
            <v>0</v>
          </cell>
          <cell r="Z5045">
            <v>0</v>
          </cell>
          <cell r="AA5045">
            <v>0</v>
          </cell>
          <cell r="AB5045">
            <v>0</v>
          </cell>
          <cell r="AC5045">
            <v>0</v>
          </cell>
          <cell r="AD5045" t="str">
            <v>∆</v>
          </cell>
          <cell r="AE5045">
            <v>0</v>
          </cell>
        </row>
        <row r="5046">
          <cell r="V5046" t="str">
            <v>330.11.00.001-6600.36</v>
          </cell>
          <cell r="W5046" t="str">
            <v>Administrative Expenses IT Fund Contribution</v>
          </cell>
          <cell r="X5046">
            <v>7000</v>
          </cell>
          <cell r="Y5046">
            <v>0</v>
          </cell>
          <cell r="Z5046">
            <v>0</v>
          </cell>
          <cell r="AA5046">
            <v>0</v>
          </cell>
          <cell r="AB5046">
            <v>0</v>
          </cell>
          <cell r="AC5046">
            <v>0</v>
          </cell>
          <cell r="AD5046" t="str">
            <v>∆</v>
          </cell>
          <cell r="AE5046">
            <v>0</v>
          </cell>
        </row>
        <row r="5047">
          <cell r="W5047" t="str">
            <v>TOTAL : OPERATIONS</v>
          </cell>
          <cell r="X5047">
            <v>21000</v>
          </cell>
          <cell r="Y5047">
            <v>0</v>
          </cell>
          <cell r="Z5047">
            <v>0</v>
          </cell>
          <cell r="AA5047">
            <v>0</v>
          </cell>
          <cell r="AB5047">
            <v>0</v>
          </cell>
          <cell r="AC5047">
            <v>0</v>
          </cell>
          <cell r="AD5047" t="str">
            <v>∆</v>
          </cell>
          <cell r="AE5047">
            <v>0</v>
          </cell>
        </row>
        <row r="5048">
          <cell r="AB5048" t="str">
            <v/>
          </cell>
          <cell r="AC5048" t="str">
            <v/>
          </cell>
          <cell r="AD5048" t="str">
            <v>∆</v>
          </cell>
        </row>
        <row r="5049">
          <cell r="V5049" t="str">
            <v>[330] PUBLIC SAFETY ENDOWMENT : POLICE DEPARTMENT : NON DIVISIONAL</v>
          </cell>
        </row>
        <row r="5050">
          <cell r="V5050" t="str">
            <v>ADMINISTRATION : CAPITAL</v>
          </cell>
          <cell r="AB5050" t="str">
            <v/>
          </cell>
          <cell r="AC5050" t="str">
            <v/>
          </cell>
          <cell r="AD5050" t="str">
            <v>∆</v>
          </cell>
        </row>
        <row r="5051">
          <cell r="V5051" t="str">
            <v>330.11.00.001-7000.02</v>
          </cell>
          <cell r="W5051" t="str">
            <v>Capital Outlay Vehicles-Major</v>
          </cell>
          <cell r="X5051">
            <v>0</v>
          </cell>
          <cell r="Y5051">
            <v>0</v>
          </cell>
          <cell r="Z5051">
            <v>44000</v>
          </cell>
          <cell r="AA5051">
            <v>0</v>
          </cell>
          <cell r="AB5051">
            <v>0</v>
          </cell>
          <cell r="AC5051">
            <v>0</v>
          </cell>
          <cell r="AD5051" t="str">
            <v>∆</v>
          </cell>
          <cell r="AE5051">
            <v>0</v>
          </cell>
        </row>
        <row r="5052">
          <cell r="W5052" t="str">
            <v>TOTAL : CAPITAL</v>
          </cell>
          <cell r="X5052">
            <v>0</v>
          </cell>
          <cell r="Y5052">
            <v>0</v>
          </cell>
          <cell r="Z5052">
            <v>44000</v>
          </cell>
          <cell r="AA5052">
            <v>0</v>
          </cell>
          <cell r="AB5052">
            <v>0</v>
          </cell>
          <cell r="AC5052">
            <v>0</v>
          </cell>
          <cell r="AD5052" t="str">
            <v>∆</v>
          </cell>
          <cell r="AE5052">
            <v>0</v>
          </cell>
        </row>
        <row r="5053">
          <cell r="AB5053" t="str">
            <v/>
          </cell>
          <cell r="AC5053" t="str">
            <v/>
          </cell>
          <cell r="AD5053" t="str">
            <v>∆</v>
          </cell>
        </row>
        <row r="5054">
          <cell r="V5054" t="str">
            <v>[330] PUBLIC SAFETY ENDOWMENT : POLICE DEPARTMENT : NON DIVISIONAL</v>
          </cell>
        </row>
        <row r="5055">
          <cell r="V5055" t="str">
            <v>PATROL : PERSONNEL</v>
          </cell>
          <cell r="AB5055" t="str">
            <v/>
          </cell>
          <cell r="AC5055" t="str">
            <v/>
          </cell>
          <cell r="AD5055" t="str">
            <v>∆</v>
          </cell>
        </row>
        <row r="5056">
          <cell r="V5056" t="str">
            <v>330.11.00.200-5000.01</v>
          </cell>
          <cell r="W5056" t="str">
            <v>Salaries Regular</v>
          </cell>
          <cell r="X5056">
            <v>0</v>
          </cell>
          <cell r="Y5056">
            <v>0</v>
          </cell>
          <cell r="Z5056">
            <v>0</v>
          </cell>
          <cell r="AA5056">
            <v>0</v>
          </cell>
          <cell r="AB5056">
            <v>0</v>
          </cell>
          <cell r="AC5056">
            <v>0</v>
          </cell>
          <cell r="AD5056" t="str">
            <v>∆</v>
          </cell>
          <cell r="AE5056">
            <v>0</v>
          </cell>
        </row>
        <row r="5057">
          <cell r="V5057" t="str">
            <v>330.11.00.200-5000.03</v>
          </cell>
          <cell r="W5057" t="str">
            <v>Salaries Overtime</v>
          </cell>
          <cell r="X5057">
            <v>0</v>
          </cell>
          <cell r="Y5057">
            <v>0</v>
          </cell>
          <cell r="Z5057">
            <v>0</v>
          </cell>
          <cell r="AA5057">
            <v>0</v>
          </cell>
          <cell r="AB5057">
            <v>0</v>
          </cell>
          <cell r="AC5057">
            <v>0</v>
          </cell>
          <cell r="AD5057" t="str">
            <v>∆</v>
          </cell>
          <cell r="AE5057">
            <v>0</v>
          </cell>
        </row>
        <row r="5058">
          <cell r="V5058" t="str">
            <v>330.11.00.200-5000.08</v>
          </cell>
          <cell r="W5058" t="str">
            <v>Salaries Longevity Pay</v>
          </cell>
          <cell r="X5058">
            <v>0</v>
          </cell>
          <cell r="Y5058">
            <v>0</v>
          </cell>
          <cell r="Z5058">
            <v>0</v>
          </cell>
          <cell r="AA5058">
            <v>0</v>
          </cell>
          <cell r="AB5058">
            <v>0</v>
          </cell>
          <cell r="AC5058">
            <v>0</v>
          </cell>
          <cell r="AD5058" t="str">
            <v>∆</v>
          </cell>
          <cell r="AE5058">
            <v>0</v>
          </cell>
        </row>
        <row r="5059">
          <cell r="V5059" t="str">
            <v>330.11.00.200-5100.01</v>
          </cell>
          <cell r="W5059" t="str">
            <v>Benefits Retirement</v>
          </cell>
          <cell r="X5059">
            <v>0</v>
          </cell>
          <cell r="Y5059">
            <v>0</v>
          </cell>
          <cell r="Z5059">
            <v>0</v>
          </cell>
          <cell r="AA5059">
            <v>0</v>
          </cell>
          <cell r="AB5059">
            <v>0</v>
          </cell>
          <cell r="AC5059">
            <v>0</v>
          </cell>
          <cell r="AD5059" t="str">
            <v>∆</v>
          </cell>
          <cell r="AE5059">
            <v>0</v>
          </cell>
        </row>
        <row r="5060">
          <cell r="V5060" t="str">
            <v>330.11.00.200-5100.02</v>
          </cell>
          <cell r="W5060" t="str">
            <v>Benefits Health Insurance</v>
          </cell>
          <cell r="X5060">
            <v>0</v>
          </cell>
          <cell r="Y5060">
            <v>0</v>
          </cell>
          <cell r="Z5060">
            <v>0</v>
          </cell>
          <cell r="AA5060">
            <v>0</v>
          </cell>
          <cell r="AB5060">
            <v>0</v>
          </cell>
          <cell r="AC5060">
            <v>0</v>
          </cell>
          <cell r="AD5060" t="str">
            <v>∆</v>
          </cell>
          <cell r="AE5060">
            <v>0</v>
          </cell>
        </row>
        <row r="5061">
          <cell r="V5061" t="str">
            <v>330.11.00.200-5100.03</v>
          </cell>
          <cell r="W5061" t="str">
            <v>Benefits Dental Insurance</v>
          </cell>
          <cell r="X5061">
            <v>0</v>
          </cell>
          <cell r="Y5061">
            <v>0</v>
          </cell>
          <cell r="Z5061">
            <v>0</v>
          </cell>
          <cell r="AA5061">
            <v>0</v>
          </cell>
          <cell r="AB5061">
            <v>0</v>
          </cell>
          <cell r="AC5061">
            <v>0</v>
          </cell>
          <cell r="AD5061" t="str">
            <v>∆</v>
          </cell>
          <cell r="AE5061">
            <v>0</v>
          </cell>
        </row>
        <row r="5062">
          <cell r="V5062" t="str">
            <v>330.11.00.200-5100.04</v>
          </cell>
          <cell r="W5062" t="str">
            <v>Benefits Vision Insurance</v>
          </cell>
          <cell r="X5062">
            <v>0</v>
          </cell>
          <cell r="Y5062">
            <v>0</v>
          </cell>
          <cell r="Z5062">
            <v>0</v>
          </cell>
          <cell r="AA5062">
            <v>0</v>
          </cell>
          <cell r="AB5062">
            <v>0</v>
          </cell>
          <cell r="AC5062">
            <v>0</v>
          </cell>
          <cell r="AD5062" t="str">
            <v>∆</v>
          </cell>
          <cell r="AE5062">
            <v>0</v>
          </cell>
        </row>
        <row r="5063">
          <cell r="V5063" t="str">
            <v>330.11.00.200-5100.05</v>
          </cell>
          <cell r="W5063" t="str">
            <v>Benefits Life Insurance</v>
          </cell>
          <cell r="X5063">
            <v>0</v>
          </cell>
          <cell r="Y5063">
            <v>0</v>
          </cell>
          <cell r="Z5063">
            <v>0</v>
          </cell>
          <cell r="AA5063">
            <v>0</v>
          </cell>
          <cell r="AB5063">
            <v>0</v>
          </cell>
          <cell r="AC5063">
            <v>0</v>
          </cell>
          <cell r="AD5063" t="str">
            <v>∆</v>
          </cell>
          <cell r="AE5063">
            <v>0</v>
          </cell>
        </row>
        <row r="5064">
          <cell r="V5064" t="str">
            <v>330.11.00.200-5100.06</v>
          </cell>
          <cell r="W5064" t="str">
            <v>Benefits Worker's Comp</v>
          </cell>
          <cell r="X5064">
            <v>0</v>
          </cell>
          <cell r="Y5064">
            <v>0</v>
          </cell>
          <cell r="Z5064">
            <v>0</v>
          </cell>
          <cell r="AA5064">
            <v>0</v>
          </cell>
          <cell r="AB5064">
            <v>0</v>
          </cell>
          <cell r="AC5064">
            <v>0</v>
          </cell>
          <cell r="AD5064" t="str">
            <v>∆</v>
          </cell>
          <cell r="AE5064">
            <v>0</v>
          </cell>
        </row>
        <row r="5065">
          <cell r="V5065" t="str">
            <v>330.11.00.200-5100.07</v>
          </cell>
          <cell r="W5065" t="str">
            <v>Benefits Long Term Disability</v>
          </cell>
          <cell r="X5065">
            <v>0</v>
          </cell>
          <cell r="Y5065">
            <v>0</v>
          </cell>
          <cell r="Z5065">
            <v>0</v>
          </cell>
          <cell r="AA5065">
            <v>0</v>
          </cell>
          <cell r="AB5065">
            <v>0</v>
          </cell>
          <cell r="AC5065">
            <v>0</v>
          </cell>
          <cell r="AD5065" t="str">
            <v>∆</v>
          </cell>
          <cell r="AE5065">
            <v>0</v>
          </cell>
        </row>
        <row r="5066">
          <cell r="V5066" t="str">
            <v>330.11.00.200-5100.10</v>
          </cell>
          <cell r="W5066" t="str">
            <v>Benefits Uniform Allowance</v>
          </cell>
          <cell r="X5066">
            <v>0</v>
          </cell>
          <cell r="Y5066">
            <v>0</v>
          </cell>
          <cell r="Z5066">
            <v>0</v>
          </cell>
          <cell r="AA5066">
            <v>0</v>
          </cell>
          <cell r="AB5066">
            <v>0</v>
          </cell>
          <cell r="AC5066">
            <v>0</v>
          </cell>
          <cell r="AD5066" t="str">
            <v>∆</v>
          </cell>
          <cell r="AE5066">
            <v>0</v>
          </cell>
        </row>
        <row r="5067">
          <cell r="V5067" t="str">
            <v>330.11.00.200-5100.11</v>
          </cell>
          <cell r="W5067" t="str">
            <v>Benefits Medicare</v>
          </cell>
          <cell r="X5067">
            <v>0</v>
          </cell>
          <cell r="Y5067">
            <v>0</v>
          </cell>
          <cell r="Z5067">
            <v>0</v>
          </cell>
          <cell r="AA5067">
            <v>0</v>
          </cell>
          <cell r="AB5067">
            <v>0</v>
          </cell>
          <cell r="AC5067">
            <v>0</v>
          </cell>
          <cell r="AD5067" t="str">
            <v>∆</v>
          </cell>
          <cell r="AE5067">
            <v>0</v>
          </cell>
        </row>
        <row r="5068">
          <cell r="V5068" t="str">
            <v>330.11.00.200-5100.12</v>
          </cell>
          <cell r="W5068" t="str">
            <v>Benefits Annual Physical Exam</v>
          </cell>
          <cell r="X5068">
            <v>0</v>
          </cell>
          <cell r="Y5068">
            <v>0</v>
          </cell>
          <cell r="Z5068">
            <v>0</v>
          </cell>
          <cell r="AA5068">
            <v>0</v>
          </cell>
          <cell r="AB5068">
            <v>0</v>
          </cell>
          <cell r="AC5068">
            <v>0</v>
          </cell>
          <cell r="AD5068" t="str">
            <v>∆</v>
          </cell>
          <cell r="AE5068">
            <v>0</v>
          </cell>
        </row>
        <row r="5069">
          <cell r="V5069" t="str">
            <v>330.11.00.200-5100.15</v>
          </cell>
          <cell r="W5069" t="str">
            <v>Benefits Cell Phone Allowance</v>
          </cell>
          <cell r="X5069">
            <v>0</v>
          </cell>
          <cell r="Y5069">
            <v>0</v>
          </cell>
          <cell r="Z5069">
            <v>0</v>
          </cell>
          <cell r="AA5069">
            <v>0</v>
          </cell>
          <cell r="AB5069">
            <v>0</v>
          </cell>
          <cell r="AC5069">
            <v>0</v>
          </cell>
          <cell r="AD5069" t="str">
            <v>∆</v>
          </cell>
          <cell r="AE5069">
            <v>0</v>
          </cell>
        </row>
        <row r="5070">
          <cell r="W5070" t="str">
            <v>TOTAL : PERSONNEL</v>
          </cell>
          <cell r="X5070">
            <v>0</v>
          </cell>
          <cell r="Y5070">
            <v>0</v>
          </cell>
          <cell r="Z5070">
            <v>0</v>
          </cell>
          <cell r="AA5070">
            <v>0</v>
          </cell>
          <cell r="AB5070">
            <v>0</v>
          </cell>
          <cell r="AC5070">
            <v>0</v>
          </cell>
          <cell r="AD5070" t="str">
            <v>∆</v>
          </cell>
          <cell r="AE5070">
            <v>0</v>
          </cell>
        </row>
        <row r="5072">
          <cell r="V5072" t="str">
            <v>[330] PUBLIC SAFETY ENDOWMENT : POLICE DEPARTMENT : NON DIVISIONAL</v>
          </cell>
        </row>
        <row r="5073">
          <cell r="V5073" t="str">
            <v>INVESTIGATION : PERSONNEL</v>
          </cell>
          <cell r="AB5073" t="str">
            <v/>
          </cell>
          <cell r="AC5073" t="str">
            <v/>
          </cell>
          <cell r="AD5073" t="str">
            <v>∆</v>
          </cell>
        </row>
        <row r="5074">
          <cell r="V5074" t="str">
            <v>330.11.00.210-5000.01</v>
          </cell>
          <cell r="W5074" t="str">
            <v>Salaries Regular</v>
          </cell>
          <cell r="X5074">
            <v>0</v>
          </cell>
          <cell r="Y5074">
            <v>0</v>
          </cell>
          <cell r="Z5074">
            <v>0</v>
          </cell>
          <cell r="AA5074">
            <v>0</v>
          </cell>
          <cell r="AB5074">
            <v>0</v>
          </cell>
          <cell r="AC5074">
            <v>0</v>
          </cell>
          <cell r="AD5074" t="str">
            <v>∆</v>
          </cell>
          <cell r="AE5074">
            <v>0</v>
          </cell>
        </row>
        <row r="5075">
          <cell r="V5075" t="str">
            <v>330.11.00.210-5000.02</v>
          </cell>
          <cell r="W5075" t="str">
            <v>Salaries Part Time</v>
          </cell>
          <cell r="X5075">
            <v>0</v>
          </cell>
          <cell r="Y5075">
            <v>0</v>
          </cell>
          <cell r="Z5075">
            <v>0</v>
          </cell>
          <cell r="AA5075">
            <v>0</v>
          </cell>
          <cell r="AB5075">
            <v>0</v>
          </cell>
          <cell r="AC5075">
            <v>0</v>
          </cell>
          <cell r="AD5075" t="str">
            <v>∆</v>
          </cell>
          <cell r="AE5075">
            <v>0</v>
          </cell>
        </row>
        <row r="5076">
          <cell r="V5076" t="str">
            <v>330.11.00.210-5000.03</v>
          </cell>
          <cell r="W5076" t="str">
            <v>Salaries Overtime</v>
          </cell>
          <cell r="X5076">
            <v>0</v>
          </cell>
          <cell r="Y5076">
            <v>0</v>
          </cell>
          <cell r="Z5076">
            <v>0</v>
          </cell>
          <cell r="AA5076">
            <v>0</v>
          </cell>
          <cell r="AB5076">
            <v>0</v>
          </cell>
          <cell r="AC5076">
            <v>0</v>
          </cell>
          <cell r="AD5076" t="str">
            <v>∆</v>
          </cell>
          <cell r="AE5076">
            <v>0</v>
          </cell>
        </row>
        <row r="5077">
          <cell r="V5077" t="str">
            <v>330.11.00.210-5000.06</v>
          </cell>
          <cell r="W5077" t="str">
            <v>Salaries Out of Class</v>
          </cell>
          <cell r="X5077">
            <v>0</v>
          </cell>
          <cell r="Y5077">
            <v>0</v>
          </cell>
          <cell r="Z5077">
            <v>0</v>
          </cell>
          <cell r="AA5077">
            <v>0</v>
          </cell>
          <cell r="AB5077">
            <v>0</v>
          </cell>
          <cell r="AC5077">
            <v>0</v>
          </cell>
          <cell r="AD5077" t="str">
            <v>∆</v>
          </cell>
          <cell r="AE5077">
            <v>0</v>
          </cell>
        </row>
        <row r="5078">
          <cell r="V5078" t="str">
            <v>330.11.00.210-5000.08</v>
          </cell>
          <cell r="W5078" t="str">
            <v>Salaries Longevity Pay</v>
          </cell>
          <cell r="X5078">
            <v>0</v>
          </cell>
          <cell r="Y5078">
            <v>0</v>
          </cell>
          <cell r="Z5078">
            <v>0</v>
          </cell>
          <cell r="AA5078">
            <v>0</v>
          </cell>
          <cell r="AB5078">
            <v>0</v>
          </cell>
          <cell r="AC5078">
            <v>0</v>
          </cell>
          <cell r="AD5078" t="str">
            <v>∆</v>
          </cell>
          <cell r="AE5078">
            <v>0</v>
          </cell>
        </row>
        <row r="5079">
          <cell r="V5079" t="str">
            <v>330.11.00.210-5100.00</v>
          </cell>
          <cell r="W5079" t="str">
            <v>Benefits PERS Pool Liability</v>
          </cell>
          <cell r="X5079">
            <v>0</v>
          </cell>
          <cell r="Y5079">
            <v>0</v>
          </cell>
          <cell r="Z5079">
            <v>0</v>
          </cell>
          <cell r="AA5079">
            <v>0</v>
          </cell>
          <cell r="AB5079">
            <v>0</v>
          </cell>
          <cell r="AC5079">
            <v>0</v>
          </cell>
          <cell r="AD5079" t="str">
            <v>∆</v>
          </cell>
          <cell r="AE5079">
            <v>0</v>
          </cell>
        </row>
        <row r="5080">
          <cell r="V5080" t="str">
            <v>330.11.00.210-5100.01</v>
          </cell>
          <cell r="W5080" t="str">
            <v>Benefits Retirement</v>
          </cell>
          <cell r="X5080">
            <v>0</v>
          </cell>
          <cell r="Y5080">
            <v>0</v>
          </cell>
          <cell r="Z5080">
            <v>0</v>
          </cell>
          <cell r="AA5080">
            <v>0</v>
          </cell>
          <cell r="AB5080">
            <v>0</v>
          </cell>
          <cell r="AC5080">
            <v>0</v>
          </cell>
          <cell r="AD5080" t="str">
            <v>∆</v>
          </cell>
          <cell r="AE5080">
            <v>0</v>
          </cell>
        </row>
        <row r="5081">
          <cell r="V5081" t="str">
            <v>330.11.00.210-5100.02</v>
          </cell>
          <cell r="W5081" t="str">
            <v>Benefits Health Insurance</v>
          </cell>
          <cell r="X5081">
            <v>0</v>
          </cell>
          <cell r="Y5081">
            <v>0</v>
          </cell>
          <cell r="Z5081">
            <v>0</v>
          </cell>
          <cell r="AA5081">
            <v>0</v>
          </cell>
          <cell r="AB5081">
            <v>0</v>
          </cell>
          <cell r="AC5081">
            <v>0</v>
          </cell>
          <cell r="AD5081" t="str">
            <v>∆</v>
          </cell>
          <cell r="AE5081">
            <v>0</v>
          </cell>
        </row>
        <row r="5082">
          <cell r="V5082" t="str">
            <v>330.11.00.210-5100.03</v>
          </cell>
          <cell r="W5082" t="str">
            <v>Benefits Dental Insurance</v>
          </cell>
          <cell r="X5082">
            <v>0</v>
          </cell>
          <cell r="Y5082">
            <v>0</v>
          </cell>
          <cell r="Z5082">
            <v>0</v>
          </cell>
          <cell r="AA5082">
            <v>0</v>
          </cell>
          <cell r="AB5082">
            <v>0</v>
          </cell>
          <cell r="AC5082">
            <v>0</v>
          </cell>
          <cell r="AD5082" t="str">
            <v>∆</v>
          </cell>
          <cell r="AE5082">
            <v>0</v>
          </cell>
        </row>
        <row r="5083">
          <cell r="V5083" t="str">
            <v>330.11.00.210-5100.04</v>
          </cell>
          <cell r="W5083" t="str">
            <v>Benefits Vision Insurance</v>
          </cell>
          <cell r="X5083">
            <v>0</v>
          </cell>
          <cell r="Y5083">
            <v>0</v>
          </cell>
          <cell r="Z5083">
            <v>0</v>
          </cell>
          <cell r="AA5083">
            <v>0</v>
          </cell>
          <cell r="AB5083">
            <v>0</v>
          </cell>
          <cell r="AC5083">
            <v>0</v>
          </cell>
          <cell r="AD5083" t="str">
            <v>∆</v>
          </cell>
          <cell r="AE5083">
            <v>0</v>
          </cell>
        </row>
        <row r="5084">
          <cell r="V5084" t="str">
            <v>330.11.00.210-5100.05</v>
          </cell>
          <cell r="W5084" t="str">
            <v>Benefits Life Insurance</v>
          </cell>
          <cell r="X5084">
            <v>0</v>
          </cell>
          <cell r="Y5084">
            <v>0</v>
          </cell>
          <cell r="Z5084">
            <v>0</v>
          </cell>
          <cell r="AA5084">
            <v>0</v>
          </cell>
          <cell r="AB5084">
            <v>0</v>
          </cell>
          <cell r="AC5084">
            <v>0</v>
          </cell>
          <cell r="AD5084" t="str">
            <v>∆</v>
          </cell>
          <cell r="AE5084">
            <v>0</v>
          </cell>
        </row>
        <row r="5085">
          <cell r="V5085" t="str">
            <v>330.11.00.210-5100.06</v>
          </cell>
          <cell r="W5085" t="str">
            <v>Benefits Worker's Comp</v>
          </cell>
          <cell r="X5085">
            <v>0</v>
          </cell>
          <cell r="Y5085">
            <v>0</v>
          </cell>
          <cell r="Z5085">
            <v>0</v>
          </cell>
          <cell r="AA5085">
            <v>0</v>
          </cell>
          <cell r="AB5085">
            <v>0</v>
          </cell>
          <cell r="AC5085">
            <v>0</v>
          </cell>
          <cell r="AD5085" t="str">
            <v>∆</v>
          </cell>
          <cell r="AE5085">
            <v>0</v>
          </cell>
        </row>
        <row r="5086">
          <cell r="V5086" t="str">
            <v>330.11.00.210-5100.07</v>
          </cell>
          <cell r="W5086" t="str">
            <v>Benefits Long Term Disability</v>
          </cell>
          <cell r="X5086">
            <v>0</v>
          </cell>
          <cell r="Y5086">
            <v>0</v>
          </cell>
          <cell r="Z5086">
            <v>0</v>
          </cell>
          <cell r="AA5086">
            <v>0</v>
          </cell>
          <cell r="AB5086">
            <v>0</v>
          </cell>
          <cell r="AC5086">
            <v>0</v>
          </cell>
          <cell r="AD5086" t="str">
            <v>∆</v>
          </cell>
          <cell r="AE5086">
            <v>0</v>
          </cell>
        </row>
        <row r="5087">
          <cell r="V5087" t="str">
            <v>330.11.00.210-5100.08</v>
          </cell>
          <cell r="W5087" t="str">
            <v>Benefits Deferred Compensation</v>
          </cell>
          <cell r="X5087">
            <v>0</v>
          </cell>
          <cell r="Y5087">
            <v>0</v>
          </cell>
          <cell r="Z5087">
            <v>0</v>
          </cell>
          <cell r="AA5087">
            <v>0</v>
          </cell>
          <cell r="AB5087">
            <v>0</v>
          </cell>
          <cell r="AC5087">
            <v>0</v>
          </cell>
          <cell r="AD5087" t="str">
            <v>∆</v>
          </cell>
          <cell r="AE5087">
            <v>0</v>
          </cell>
        </row>
        <row r="5088">
          <cell r="V5088" t="str">
            <v>330.11.00.210-5100.10</v>
          </cell>
          <cell r="W5088" t="str">
            <v>Benefits Uniform Allowance</v>
          </cell>
          <cell r="X5088">
            <v>0</v>
          </cell>
          <cell r="Y5088">
            <v>0</v>
          </cell>
          <cell r="Z5088">
            <v>0</v>
          </cell>
          <cell r="AA5088">
            <v>0</v>
          </cell>
          <cell r="AB5088">
            <v>0</v>
          </cell>
          <cell r="AC5088">
            <v>0</v>
          </cell>
          <cell r="AD5088" t="str">
            <v>∆</v>
          </cell>
          <cell r="AE5088">
            <v>0</v>
          </cell>
        </row>
        <row r="5089">
          <cell r="V5089" t="str">
            <v>330.11.00.210-5100.11</v>
          </cell>
          <cell r="W5089" t="str">
            <v>Benefits Medicare</v>
          </cell>
          <cell r="X5089">
            <v>0</v>
          </cell>
          <cell r="Y5089">
            <v>0</v>
          </cell>
          <cell r="Z5089">
            <v>0</v>
          </cell>
          <cell r="AA5089">
            <v>0</v>
          </cell>
          <cell r="AB5089">
            <v>0</v>
          </cell>
          <cell r="AC5089">
            <v>0</v>
          </cell>
          <cell r="AD5089" t="str">
            <v>∆</v>
          </cell>
          <cell r="AE5089">
            <v>0</v>
          </cell>
        </row>
        <row r="5090">
          <cell r="V5090" t="str">
            <v>330.11.00.210-5100.12</v>
          </cell>
          <cell r="W5090" t="str">
            <v>Benefits Annual Physical Exam</v>
          </cell>
          <cell r="X5090">
            <v>0</v>
          </cell>
          <cell r="Y5090">
            <v>0</v>
          </cell>
          <cell r="Z5090">
            <v>0</v>
          </cell>
          <cell r="AA5090">
            <v>0</v>
          </cell>
          <cell r="AB5090">
            <v>0</v>
          </cell>
          <cell r="AC5090">
            <v>0</v>
          </cell>
          <cell r="AD5090" t="str">
            <v>∆</v>
          </cell>
          <cell r="AE5090">
            <v>0</v>
          </cell>
        </row>
        <row r="5091">
          <cell r="V5091" t="str">
            <v>330.11.00.210-5100.15</v>
          </cell>
          <cell r="W5091" t="str">
            <v>Benefits Cell Phone Allowance</v>
          </cell>
          <cell r="X5091">
            <v>0</v>
          </cell>
          <cell r="Y5091">
            <v>0</v>
          </cell>
          <cell r="Z5091">
            <v>0</v>
          </cell>
          <cell r="AA5091">
            <v>0</v>
          </cell>
          <cell r="AB5091">
            <v>0</v>
          </cell>
          <cell r="AC5091">
            <v>0</v>
          </cell>
          <cell r="AD5091" t="str">
            <v>∆</v>
          </cell>
          <cell r="AE5091">
            <v>0</v>
          </cell>
        </row>
        <row r="5092">
          <cell r="W5092" t="str">
            <v>TOTAL : PERSONNEL</v>
          </cell>
          <cell r="X5092">
            <v>0</v>
          </cell>
          <cell r="Y5092">
            <v>0</v>
          </cell>
          <cell r="Z5092">
            <v>0</v>
          </cell>
          <cell r="AA5092">
            <v>0</v>
          </cell>
          <cell r="AB5092">
            <v>0</v>
          </cell>
          <cell r="AC5092">
            <v>0</v>
          </cell>
          <cell r="AD5092" t="str">
            <v>∆</v>
          </cell>
          <cell r="AE5092">
            <v>0</v>
          </cell>
        </row>
        <row r="5093">
          <cell r="AB5093" t="str">
            <v/>
          </cell>
          <cell r="AC5093" t="str">
            <v/>
          </cell>
          <cell r="AD5093" t="str">
            <v>∆</v>
          </cell>
        </row>
        <row r="5094">
          <cell r="V5094" t="str">
            <v>[330] PUBLIC SAFETY ENDOWMENT : POLICE DEPARTMENT : NON DIVISIONAL</v>
          </cell>
        </row>
        <row r="5095">
          <cell r="V5095" t="str">
            <v>INVESTIGATION : OPERATIONS</v>
          </cell>
          <cell r="AB5095" t="str">
            <v/>
          </cell>
          <cell r="AC5095" t="str">
            <v/>
          </cell>
          <cell r="AD5095" t="str">
            <v>∆</v>
          </cell>
        </row>
        <row r="5096">
          <cell r="V5096" t="str">
            <v>330.11.00.210-6600.04</v>
          </cell>
          <cell r="W5096" t="str">
            <v>Administrative Expenses Training/Conferences</v>
          </cell>
          <cell r="X5096">
            <v>0</v>
          </cell>
          <cell r="Y5096">
            <v>0</v>
          </cell>
          <cell r="Z5096">
            <v>0</v>
          </cell>
          <cell r="AA5096">
            <v>0</v>
          </cell>
          <cell r="AB5096">
            <v>0</v>
          </cell>
          <cell r="AC5096">
            <v>0</v>
          </cell>
          <cell r="AD5096" t="str">
            <v>∆</v>
          </cell>
          <cell r="AE5096">
            <v>0</v>
          </cell>
        </row>
        <row r="5097">
          <cell r="W5097" t="str">
            <v>TOTAL : OPERATIONS</v>
          </cell>
          <cell r="X5097">
            <v>0</v>
          </cell>
          <cell r="Y5097">
            <v>0</v>
          </cell>
          <cell r="Z5097">
            <v>0</v>
          </cell>
          <cell r="AA5097">
            <v>0</v>
          </cell>
          <cell r="AB5097">
            <v>0</v>
          </cell>
          <cell r="AC5097">
            <v>0</v>
          </cell>
          <cell r="AD5097" t="str">
            <v>∆</v>
          </cell>
          <cell r="AE5097">
            <v>0</v>
          </cell>
        </row>
        <row r="5098">
          <cell r="AB5098" t="str">
            <v/>
          </cell>
          <cell r="AC5098" t="str">
            <v/>
          </cell>
          <cell r="AD5098" t="str">
            <v>∆</v>
          </cell>
        </row>
        <row r="5099">
          <cell r="V5099" t="str">
            <v>[330] PUBLIC SAFETY ENDOWMENT : FIRE DEPARTMENT : NON DIVISIONAL</v>
          </cell>
          <cell r="AB5099" t="str">
            <v/>
          </cell>
          <cell r="AC5099" t="str">
            <v/>
          </cell>
          <cell r="AD5099" t="str">
            <v>∆</v>
          </cell>
        </row>
        <row r="5100">
          <cell r="V5100" t="str">
            <v>OPERATIONS : PERSONNEL</v>
          </cell>
          <cell r="AB5100" t="str">
            <v/>
          </cell>
          <cell r="AC5100" t="str">
            <v/>
          </cell>
          <cell r="AD5100" t="str">
            <v>∆</v>
          </cell>
        </row>
        <row r="5101">
          <cell r="V5101" t="str">
            <v>330.13.00.290-5000.01</v>
          </cell>
          <cell r="W5101" t="str">
            <v>Salaries Regular</v>
          </cell>
          <cell r="X5101">
            <v>155000</v>
          </cell>
          <cell r="Y5101">
            <v>335000</v>
          </cell>
          <cell r="Z5101">
            <v>0</v>
          </cell>
          <cell r="AA5101">
            <v>0</v>
          </cell>
          <cell r="AB5101">
            <v>0</v>
          </cell>
          <cell r="AC5101">
            <v>0</v>
          </cell>
          <cell r="AD5101" t="str">
            <v>∆</v>
          </cell>
          <cell r="AE5101">
            <v>0</v>
          </cell>
        </row>
        <row r="5102">
          <cell r="V5102" t="str">
            <v>330.13.00.290-5000.03</v>
          </cell>
          <cell r="W5102" t="str">
            <v>Salaries Overtime</v>
          </cell>
          <cell r="X5102">
            <v>11000</v>
          </cell>
          <cell r="Y5102">
            <v>32000</v>
          </cell>
          <cell r="Z5102">
            <v>0</v>
          </cell>
          <cell r="AA5102">
            <v>0</v>
          </cell>
          <cell r="AB5102">
            <v>0</v>
          </cell>
          <cell r="AC5102">
            <v>0</v>
          </cell>
          <cell r="AD5102" t="str">
            <v>∆</v>
          </cell>
          <cell r="AE5102">
            <v>0</v>
          </cell>
        </row>
        <row r="5103">
          <cell r="V5103" t="str">
            <v>330.13.00.290-5000.04</v>
          </cell>
          <cell r="W5103" t="str">
            <v>Salaries Holiday Pay</v>
          </cell>
          <cell r="X5103">
            <v>15000</v>
          </cell>
          <cell r="Y5103">
            <v>32000</v>
          </cell>
          <cell r="Z5103">
            <v>0</v>
          </cell>
          <cell r="AA5103">
            <v>0</v>
          </cell>
          <cell r="AB5103">
            <v>0</v>
          </cell>
          <cell r="AC5103">
            <v>0</v>
          </cell>
          <cell r="AD5103" t="str">
            <v>∆</v>
          </cell>
          <cell r="AE5103">
            <v>0</v>
          </cell>
        </row>
        <row r="5104">
          <cell r="V5104" t="str">
            <v xml:space="preserve">330.13.00.290-5000 - </v>
          </cell>
          <cell r="W5104" t="str">
            <v>aries</v>
          </cell>
          <cell r="X5104">
            <v>0</v>
          </cell>
          <cell r="Y5104">
            <v>0</v>
          </cell>
          <cell r="Z5104">
            <v>0</v>
          </cell>
          <cell r="AA5104">
            <v>0</v>
          </cell>
          <cell r="AB5104">
            <v>0</v>
          </cell>
          <cell r="AC5104">
            <v>0</v>
          </cell>
          <cell r="AD5104" t="str">
            <v>∆</v>
          </cell>
          <cell r="AE5104">
            <v>0</v>
          </cell>
        </row>
        <row r="5105">
          <cell r="V5105" t="str">
            <v>330.13.00.290-5100.00</v>
          </cell>
          <cell r="W5105" t="str">
            <v>Benefits PERS Pool Liability</v>
          </cell>
          <cell r="X5105">
            <v>10000</v>
          </cell>
          <cell r="Y5105">
            <v>26000</v>
          </cell>
          <cell r="Z5105">
            <v>0</v>
          </cell>
          <cell r="AA5105">
            <v>0</v>
          </cell>
          <cell r="AB5105">
            <v>0</v>
          </cell>
          <cell r="AC5105">
            <v>0</v>
          </cell>
          <cell r="AD5105" t="str">
            <v>∆</v>
          </cell>
          <cell r="AE5105">
            <v>0</v>
          </cell>
        </row>
        <row r="5106">
          <cell r="V5106" t="str">
            <v>330.13.00.290-5100.01</v>
          </cell>
          <cell r="W5106" t="str">
            <v>Benefits Retirement</v>
          </cell>
          <cell r="X5106">
            <v>13000</v>
          </cell>
          <cell r="Y5106">
            <v>30000</v>
          </cell>
          <cell r="Z5106">
            <v>0</v>
          </cell>
          <cell r="AA5106">
            <v>0</v>
          </cell>
          <cell r="AB5106">
            <v>0</v>
          </cell>
          <cell r="AC5106">
            <v>0</v>
          </cell>
          <cell r="AD5106" t="str">
            <v>∆</v>
          </cell>
          <cell r="AE5106">
            <v>0</v>
          </cell>
        </row>
        <row r="5107">
          <cell r="V5107" t="str">
            <v>330.13.00.290-5100.02</v>
          </cell>
          <cell r="W5107" t="str">
            <v>Benefits Health Insurance</v>
          </cell>
          <cell r="X5107">
            <v>11000</v>
          </cell>
          <cell r="Y5107">
            <v>30000</v>
          </cell>
          <cell r="Z5107">
            <v>0</v>
          </cell>
          <cell r="AA5107">
            <v>0</v>
          </cell>
          <cell r="AB5107">
            <v>0</v>
          </cell>
          <cell r="AC5107">
            <v>0</v>
          </cell>
          <cell r="AD5107" t="str">
            <v>∆</v>
          </cell>
          <cell r="AE5107">
            <v>0</v>
          </cell>
        </row>
        <row r="5108">
          <cell r="V5108" t="str">
            <v>330.13.00.290-5100.03</v>
          </cell>
          <cell r="W5108" t="str">
            <v>Benefits Dental Insurance</v>
          </cell>
          <cell r="X5108">
            <v>1000</v>
          </cell>
          <cell r="Y5108">
            <v>2000</v>
          </cell>
          <cell r="Z5108">
            <v>0</v>
          </cell>
          <cell r="AA5108">
            <v>0</v>
          </cell>
          <cell r="AB5108">
            <v>0</v>
          </cell>
          <cell r="AC5108">
            <v>0</v>
          </cell>
          <cell r="AD5108" t="str">
            <v>∆</v>
          </cell>
          <cell r="AE5108">
            <v>0</v>
          </cell>
        </row>
        <row r="5109">
          <cell r="V5109" t="str">
            <v>330.13.00.290-5100.04</v>
          </cell>
          <cell r="W5109" t="str">
            <v>Benefits Vision Insurance</v>
          </cell>
          <cell r="X5109">
            <v>0</v>
          </cell>
          <cell r="Y5109">
            <v>0</v>
          </cell>
          <cell r="Z5109">
            <v>0</v>
          </cell>
          <cell r="AA5109">
            <v>0</v>
          </cell>
          <cell r="AB5109">
            <v>0</v>
          </cell>
          <cell r="AC5109">
            <v>0</v>
          </cell>
          <cell r="AD5109" t="str">
            <v>∆</v>
          </cell>
          <cell r="AE5109">
            <v>0</v>
          </cell>
        </row>
        <row r="5110">
          <cell r="V5110" t="str">
            <v>330.13.00.290-5100.05</v>
          </cell>
          <cell r="W5110" t="str">
            <v>Benefits Life Insurance</v>
          </cell>
          <cell r="X5110">
            <v>0</v>
          </cell>
          <cell r="Y5110">
            <v>0</v>
          </cell>
          <cell r="Z5110">
            <v>0</v>
          </cell>
          <cell r="AA5110">
            <v>0</v>
          </cell>
          <cell r="AB5110">
            <v>0</v>
          </cell>
          <cell r="AC5110">
            <v>0</v>
          </cell>
          <cell r="AD5110" t="str">
            <v>∆</v>
          </cell>
          <cell r="AE5110">
            <v>0</v>
          </cell>
        </row>
        <row r="5111">
          <cell r="V5111" t="str">
            <v>330.13.00.290-5100.06</v>
          </cell>
          <cell r="W5111" t="str">
            <v>Benefits Worker's Comp</v>
          </cell>
          <cell r="X5111">
            <v>0</v>
          </cell>
          <cell r="Y5111">
            <v>4000</v>
          </cell>
          <cell r="Z5111">
            <v>7000</v>
          </cell>
          <cell r="AA5111">
            <v>0</v>
          </cell>
          <cell r="AB5111">
            <v>0</v>
          </cell>
          <cell r="AC5111">
            <v>0</v>
          </cell>
          <cell r="AD5111" t="str">
            <v>∆</v>
          </cell>
          <cell r="AE5111">
            <v>0</v>
          </cell>
        </row>
        <row r="5112">
          <cell r="V5112" t="str">
            <v>330.13.00.290-5100.07</v>
          </cell>
          <cell r="W5112" t="str">
            <v>Benefits Long Term Disability</v>
          </cell>
          <cell r="X5112">
            <v>0</v>
          </cell>
          <cell r="Y5112">
            <v>0</v>
          </cell>
          <cell r="Z5112">
            <v>0</v>
          </cell>
          <cell r="AA5112">
            <v>0</v>
          </cell>
          <cell r="AB5112">
            <v>0</v>
          </cell>
          <cell r="AC5112">
            <v>0</v>
          </cell>
          <cell r="AD5112" t="str">
            <v>∆</v>
          </cell>
          <cell r="AE5112">
            <v>0</v>
          </cell>
        </row>
        <row r="5113">
          <cell r="V5113" t="str">
            <v>330.13.00.290-5100.08</v>
          </cell>
          <cell r="W5113" t="str">
            <v>Benefits Deferred Compensation</v>
          </cell>
          <cell r="X5113">
            <v>0</v>
          </cell>
          <cell r="Y5113">
            <v>1000</v>
          </cell>
          <cell r="Z5113">
            <v>0</v>
          </cell>
          <cell r="AA5113">
            <v>0</v>
          </cell>
          <cell r="AB5113">
            <v>0</v>
          </cell>
          <cell r="AC5113">
            <v>0</v>
          </cell>
          <cell r="AD5113" t="str">
            <v>∆</v>
          </cell>
          <cell r="AE5113">
            <v>0</v>
          </cell>
        </row>
        <row r="5114">
          <cell r="V5114" t="str">
            <v>330.13.00.290-5100.10</v>
          </cell>
          <cell r="W5114" t="str">
            <v>Benefits Uniform Allowance</v>
          </cell>
          <cell r="X5114">
            <v>0</v>
          </cell>
          <cell r="Y5114">
            <v>4000</v>
          </cell>
          <cell r="Z5114">
            <v>0</v>
          </cell>
          <cell r="AA5114">
            <v>0</v>
          </cell>
          <cell r="AB5114">
            <v>0</v>
          </cell>
          <cell r="AC5114">
            <v>0</v>
          </cell>
          <cell r="AD5114" t="str">
            <v>∆</v>
          </cell>
          <cell r="AE5114">
            <v>0</v>
          </cell>
        </row>
        <row r="5115">
          <cell r="V5115" t="str">
            <v>330.13.00.290-5100.11</v>
          </cell>
          <cell r="W5115" t="str">
            <v>Benefits Medicare</v>
          </cell>
          <cell r="X5115">
            <v>3000</v>
          </cell>
          <cell r="Y5115">
            <v>6000</v>
          </cell>
          <cell r="Z5115">
            <v>0</v>
          </cell>
          <cell r="AA5115">
            <v>0</v>
          </cell>
          <cell r="AB5115">
            <v>0</v>
          </cell>
          <cell r="AC5115">
            <v>0</v>
          </cell>
          <cell r="AD5115" t="str">
            <v>∆</v>
          </cell>
          <cell r="AE5115">
            <v>0</v>
          </cell>
        </row>
        <row r="5116">
          <cell r="V5116" t="str">
            <v>330.13.00.290-5100.12</v>
          </cell>
          <cell r="W5116" t="str">
            <v>Benefits Annual Physical Exam</v>
          </cell>
          <cell r="X5116">
            <v>0</v>
          </cell>
          <cell r="Y5116">
            <v>0</v>
          </cell>
          <cell r="Z5116">
            <v>0</v>
          </cell>
          <cell r="AA5116">
            <v>0</v>
          </cell>
          <cell r="AB5116">
            <v>0</v>
          </cell>
          <cell r="AC5116">
            <v>0</v>
          </cell>
          <cell r="AD5116" t="str">
            <v>∆</v>
          </cell>
          <cell r="AE5116">
            <v>0</v>
          </cell>
        </row>
        <row r="5117">
          <cell r="W5117" t="str">
            <v>TOTAL : PERSONNEL</v>
          </cell>
          <cell r="X5117">
            <v>219000</v>
          </cell>
          <cell r="Y5117">
            <v>502000</v>
          </cell>
          <cell r="Z5117">
            <v>7000</v>
          </cell>
          <cell r="AA5117">
            <v>0</v>
          </cell>
          <cell r="AB5117">
            <v>0</v>
          </cell>
          <cell r="AC5117">
            <v>0</v>
          </cell>
          <cell r="AD5117" t="str">
            <v>∆</v>
          </cell>
          <cell r="AE5117">
            <v>0</v>
          </cell>
        </row>
        <row r="5118">
          <cell r="AB5118" t="str">
            <v/>
          </cell>
          <cell r="AC5118" t="str">
            <v/>
          </cell>
          <cell r="AD5118" t="str">
            <v>∆</v>
          </cell>
        </row>
        <row r="5119">
          <cell r="V5119" t="str">
            <v>[330] PUBLIC SAFETY ENDOWMENT : FIRE DEPARTMENT : NON DIVISIONAL</v>
          </cell>
        </row>
        <row r="5120">
          <cell r="V5120" t="str">
            <v>OPERATIONS : OPERATIONS</v>
          </cell>
          <cell r="AB5120" t="str">
            <v/>
          </cell>
          <cell r="AC5120" t="str">
            <v/>
          </cell>
          <cell r="AD5120" t="str">
            <v>∆</v>
          </cell>
        </row>
        <row r="5121">
          <cell r="V5121" t="str">
            <v>330.13.00.290-6000.01</v>
          </cell>
          <cell r="W5121" t="str">
            <v>Professional Services General</v>
          </cell>
          <cell r="X5121">
            <v>0</v>
          </cell>
          <cell r="Y5121">
            <v>0</v>
          </cell>
          <cell r="Z5121">
            <v>36000</v>
          </cell>
          <cell r="AA5121">
            <v>9000</v>
          </cell>
          <cell r="AB5121">
            <v>0</v>
          </cell>
          <cell r="AC5121">
            <v>0</v>
          </cell>
          <cell r="AD5121" t="str">
            <v>∆</v>
          </cell>
          <cell r="AE5121">
            <v>0</v>
          </cell>
        </row>
        <row r="5122">
          <cell r="W5122" t="str">
            <v>TOTAL : OPERATIONS</v>
          </cell>
          <cell r="X5122">
            <v>0</v>
          </cell>
          <cell r="Y5122">
            <v>0</v>
          </cell>
          <cell r="Z5122">
            <v>36000</v>
          </cell>
          <cell r="AA5122">
            <v>9000</v>
          </cell>
          <cell r="AB5122">
            <v>0</v>
          </cell>
          <cell r="AC5122">
            <v>0</v>
          </cell>
          <cell r="AD5122" t="str">
            <v>∆</v>
          </cell>
          <cell r="AE5122">
            <v>0</v>
          </cell>
        </row>
        <row r="5123">
          <cell r="AB5123" t="str">
            <v/>
          </cell>
          <cell r="AC5123" t="str">
            <v/>
          </cell>
          <cell r="AD5123" t="str">
            <v>∆</v>
          </cell>
        </row>
        <row r="5124">
          <cell r="V5124" t="str">
            <v>[330] PUBLIC SAFETY ENDOWMENT : FIRE DEPARTMENT : NON DIVISIONAL</v>
          </cell>
        </row>
        <row r="5125">
          <cell r="V5125" t="str">
            <v>OPERATIONS : CAPITAL</v>
          </cell>
          <cell r="AB5125" t="str">
            <v/>
          </cell>
          <cell r="AC5125" t="str">
            <v/>
          </cell>
          <cell r="AD5125" t="str">
            <v>∆</v>
          </cell>
        </row>
        <row r="5126">
          <cell r="V5126" t="str">
            <v>330.13.00.290-7000.02</v>
          </cell>
          <cell r="W5126" t="str">
            <v>Capital Outlay Vehicles-Major</v>
          </cell>
          <cell r="X5126">
            <v>0</v>
          </cell>
          <cell r="Y5126">
            <v>0</v>
          </cell>
          <cell r="Z5126">
            <v>658000</v>
          </cell>
          <cell r="AA5126">
            <v>0</v>
          </cell>
          <cell r="AB5126">
            <v>0</v>
          </cell>
          <cell r="AC5126">
            <v>0</v>
          </cell>
          <cell r="AD5126" t="str">
            <v>∆</v>
          </cell>
          <cell r="AE5126">
            <v>0</v>
          </cell>
        </row>
        <row r="5127">
          <cell r="V5127" t="str">
            <v>330.13.00.290-7000.04</v>
          </cell>
          <cell r="W5127" t="str">
            <v>Capital Outlay Equipment Replacement</v>
          </cell>
          <cell r="X5127">
            <v>0</v>
          </cell>
          <cell r="Y5127">
            <v>0</v>
          </cell>
          <cell r="Z5127">
            <v>239000</v>
          </cell>
          <cell r="AA5127">
            <v>0</v>
          </cell>
          <cell r="AB5127">
            <v>0</v>
          </cell>
          <cell r="AC5127">
            <v>0</v>
          </cell>
          <cell r="AD5127" t="str">
            <v>∆</v>
          </cell>
          <cell r="AE5127">
            <v>0</v>
          </cell>
        </row>
        <row r="5128">
          <cell r="W5128" t="str">
            <v>TOTAL : CAPITAL</v>
          </cell>
          <cell r="X5128">
            <v>0</v>
          </cell>
          <cell r="Y5128">
            <v>0</v>
          </cell>
          <cell r="Z5128">
            <v>897000</v>
          </cell>
          <cell r="AA5128">
            <v>0</v>
          </cell>
          <cell r="AB5128">
            <v>0</v>
          </cell>
          <cell r="AC5128">
            <v>0</v>
          </cell>
          <cell r="AD5128" t="str">
            <v>∆</v>
          </cell>
          <cell r="AE5128">
            <v>0</v>
          </cell>
        </row>
        <row r="5129">
          <cell r="AB5129" t="str">
            <v/>
          </cell>
          <cell r="AC5129" t="str">
            <v/>
          </cell>
          <cell r="AD5129" t="str">
            <v>∆</v>
          </cell>
        </row>
        <row r="5130">
          <cell r="AB5130" t="str">
            <v/>
          </cell>
          <cell r="AC5130" t="str">
            <v/>
          </cell>
          <cell r="AD5130" t="str">
            <v>∆</v>
          </cell>
        </row>
        <row r="5131">
          <cell r="V5131" t="str">
            <v>[340] DEVELOPMENT SERVICES</v>
          </cell>
          <cell r="AB5131" t="str">
            <v/>
          </cell>
          <cell r="AC5131" t="str">
            <v/>
          </cell>
          <cell r="AD5131" t="str">
            <v>∆</v>
          </cell>
        </row>
        <row r="5132">
          <cell r="W5132" t="str">
            <v>INFLOWS</v>
          </cell>
          <cell r="X5132">
            <v>7782000</v>
          </cell>
          <cell r="Y5132">
            <v>6301000</v>
          </cell>
          <cell r="Z5132">
            <v>6615000</v>
          </cell>
          <cell r="AA5132">
            <v>7178000</v>
          </cell>
          <cell r="AB5132">
            <v>7479926</v>
          </cell>
          <cell r="AC5132">
            <v>7479926</v>
          </cell>
          <cell r="AD5132" t="str">
            <v>∆</v>
          </cell>
          <cell r="AE5132">
            <v>0</v>
          </cell>
        </row>
        <row r="5133">
          <cell r="W5133" t="str">
            <v>OUTFLOWS</v>
          </cell>
          <cell r="X5133">
            <v>4238000</v>
          </cell>
          <cell r="Y5133">
            <v>4658000</v>
          </cell>
          <cell r="Z5133">
            <v>5284000</v>
          </cell>
          <cell r="AA5133">
            <v>5502000</v>
          </cell>
          <cell r="AB5133">
            <v>7455802</v>
          </cell>
          <cell r="AC5133">
            <v>7585673</v>
          </cell>
          <cell r="AD5133" t="str">
            <v>∆</v>
          </cell>
          <cell r="AE5133">
            <v>129871</v>
          </cell>
        </row>
        <row r="5134">
          <cell r="W5134" t="str">
            <v>NET</v>
          </cell>
          <cell r="X5134">
            <v>3544000</v>
          </cell>
          <cell r="Y5134">
            <v>1643000</v>
          </cell>
          <cell r="Z5134">
            <v>1331000</v>
          </cell>
          <cell r="AA5134">
            <v>1676000</v>
          </cell>
          <cell r="AB5134">
            <v>24124</v>
          </cell>
          <cell r="AC5134">
            <v>-105747</v>
          </cell>
          <cell r="AD5134" t="str">
            <v>∆</v>
          </cell>
          <cell r="AE5134">
            <v>-129871</v>
          </cell>
        </row>
        <row r="5135">
          <cell r="AB5135" t="str">
            <v/>
          </cell>
          <cell r="AC5135" t="str">
            <v/>
          </cell>
          <cell r="AD5135" t="str">
            <v>∆</v>
          </cell>
        </row>
        <row r="5136">
          <cell r="V5136" t="str">
            <v>[340] DEVELOPMENT SERVICES : NON DEPARTMENTAL : NON DIVISIONAL</v>
          </cell>
          <cell r="AB5136" t="str">
            <v/>
          </cell>
          <cell r="AC5136" t="str">
            <v/>
          </cell>
          <cell r="AD5136" t="str">
            <v>∆</v>
          </cell>
        </row>
        <row r="5137">
          <cell r="V5137" t="str">
            <v>GENERAL : LICENSES &amp; PERMITS</v>
          </cell>
          <cell r="AB5137" t="str">
            <v/>
          </cell>
          <cell r="AC5137" t="str">
            <v/>
          </cell>
          <cell r="AD5137" t="str">
            <v>∆</v>
          </cell>
        </row>
        <row r="5138">
          <cell r="V5138" t="str">
            <v>340.00.00.900-4300.12</v>
          </cell>
          <cell r="W5138" t="str">
            <v>Licenses and Permits Building Permits</v>
          </cell>
          <cell r="X5138">
            <v>0</v>
          </cell>
          <cell r="Y5138">
            <v>0</v>
          </cell>
          <cell r="Z5138">
            <v>0</v>
          </cell>
          <cell r="AA5138">
            <v>0</v>
          </cell>
          <cell r="AB5138">
            <v>0</v>
          </cell>
          <cell r="AC5138">
            <v>0</v>
          </cell>
          <cell r="AD5138" t="str">
            <v>∆</v>
          </cell>
          <cell r="AE5138">
            <v>0</v>
          </cell>
        </row>
        <row r="5139">
          <cell r="W5139" t="str">
            <v>TOTAL : LICENSES &amp; PERMITS</v>
          </cell>
          <cell r="X5139">
            <v>0</v>
          </cell>
          <cell r="Y5139">
            <v>0</v>
          </cell>
          <cell r="Z5139">
            <v>0</v>
          </cell>
          <cell r="AA5139">
            <v>0</v>
          </cell>
          <cell r="AB5139">
            <v>0</v>
          </cell>
          <cell r="AC5139">
            <v>0</v>
          </cell>
          <cell r="AD5139" t="str">
            <v>∆</v>
          </cell>
          <cell r="AE5139">
            <v>0</v>
          </cell>
        </row>
        <row r="5140">
          <cell r="AB5140" t="str">
            <v/>
          </cell>
          <cell r="AC5140" t="str">
            <v/>
          </cell>
          <cell r="AD5140" t="str">
            <v>∆</v>
          </cell>
        </row>
        <row r="5141">
          <cell r="V5141" t="str">
            <v>[340] DEVELOPMENT SERVICES : NON DEPARTMENTAL : NON DIVISIONAL</v>
          </cell>
        </row>
        <row r="5142">
          <cell r="V5142" t="str">
            <v>GENERAL : INTERGOVERNMENTAL</v>
          </cell>
          <cell r="AB5142" t="str">
            <v/>
          </cell>
          <cell r="AC5142" t="str">
            <v/>
          </cell>
          <cell r="AD5142" t="str">
            <v>∆</v>
          </cell>
        </row>
        <row r="5143">
          <cell r="V5143" t="str">
            <v>340.00.00.900-4450.35</v>
          </cell>
          <cell r="W5143" t="str">
            <v>Intergovernmental Grants-Federal Smart Valley</v>
          </cell>
          <cell r="X5143">
            <v>0</v>
          </cell>
          <cell r="Y5143">
            <v>0</v>
          </cell>
          <cell r="Z5143">
            <v>0</v>
          </cell>
          <cell r="AA5143">
            <v>0</v>
          </cell>
          <cell r="AB5143">
            <v>0</v>
          </cell>
          <cell r="AC5143">
            <v>0</v>
          </cell>
          <cell r="AD5143" t="str">
            <v>∆</v>
          </cell>
          <cell r="AE5143">
            <v>0</v>
          </cell>
        </row>
        <row r="5144">
          <cell r="W5144" t="str">
            <v>TOTAL : INTERGOVERNMENTAL</v>
          </cell>
          <cell r="X5144">
            <v>0</v>
          </cell>
          <cell r="Y5144">
            <v>0</v>
          </cell>
          <cell r="Z5144">
            <v>0</v>
          </cell>
          <cell r="AA5144">
            <v>0</v>
          </cell>
          <cell r="AB5144">
            <v>0</v>
          </cell>
          <cell r="AC5144">
            <v>0</v>
          </cell>
          <cell r="AD5144" t="str">
            <v>∆</v>
          </cell>
          <cell r="AE5144">
            <v>0</v>
          </cell>
        </row>
        <row r="5145">
          <cell r="AB5145" t="str">
            <v/>
          </cell>
          <cell r="AC5145" t="str">
            <v/>
          </cell>
          <cell r="AD5145" t="str">
            <v>∆</v>
          </cell>
        </row>
        <row r="5146">
          <cell r="V5146" t="str">
            <v>[340] DEVELOPMENT SERVICES : NON DEPARTMENTAL : NON DIVISIONAL</v>
          </cell>
        </row>
        <row r="5147">
          <cell r="V5147" t="str">
            <v>GENERAL : INVESTMENT EARNINGS</v>
          </cell>
          <cell r="AB5147" t="str">
            <v/>
          </cell>
          <cell r="AC5147" t="str">
            <v/>
          </cell>
          <cell r="AD5147" t="str">
            <v>∆</v>
          </cell>
        </row>
        <row r="5148">
          <cell r="V5148" t="str">
            <v>340.00.00.900-4700.01</v>
          </cell>
          <cell r="W5148" t="str">
            <v>Investment Earnings Interest on Investments</v>
          </cell>
          <cell r="X5148">
            <v>5000</v>
          </cell>
          <cell r="Y5148">
            <v>7000</v>
          </cell>
          <cell r="Z5148">
            <v>30000</v>
          </cell>
          <cell r="AA5148">
            <v>-12000</v>
          </cell>
          <cell r="AB5148">
            <v>8880</v>
          </cell>
          <cell r="AC5148">
            <v>8880</v>
          </cell>
          <cell r="AD5148" t="str">
            <v>∆</v>
          </cell>
          <cell r="AE5148">
            <v>0</v>
          </cell>
        </row>
        <row r="5149">
          <cell r="V5149" t="str">
            <v>340.00.00.900-4700.21</v>
          </cell>
          <cell r="W5149" t="str">
            <v>Investment Earnings Unallocated Investment Expense</v>
          </cell>
          <cell r="X5149">
            <v>0</v>
          </cell>
          <cell r="Y5149">
            <v>0</v>
          </cell>
          <cell r="Z5149">
            <v>-1000</v>
          </cell>
          <cell r="AA5149">
            <v>0</v>
          </cell>
          <cell r="AB5149">
            <v>-890</v>
          </cell>
          <cell r="AC5149">
            <v>-890</v>
          </cell>
          <cell r="AD5149" t="str">
            <v>∆</v>
          </cell>
          <cell r="AE5149">
            <v>0</v>
          </cell>
        </row>
        <row r="5150">
          <cell r="W5150" t="str">
            <v>TOTAL : INVESTMENT EARNINGS</v>
          </cell>
          <cell r="X5150">
            <v>5000</v>
          </cell>
          <cell r="Y5150">
            <v>7000</v>
          </cell>
          <cell r="Z5150">
            <v>29000</v>
          </cell>
          <cell r="AA5150">
            <v>-12000</v>
          </cell>
          <cell r="AB5150">
            <v>7990</v>
          </cell>
          <cell r="AC5150">
            <v>7990</v>
          </cell>
          <cell r="AD5150" t="str">
            <v>∆</v>
          </cell>
          <cell r="AE5150">
            <v>0</v>
          </cell>
        </row>
        <row r="5151">
          <cell r="AB5151" t="str">
            <v/>
          </cell>
          <cell r="AC5151" t="str">
            <v/>
          </cell>
          <cell r="AD5151" t="str">
            <v>∆</v>
          </cell>
        </row>
        <row r="5152">
          <cell r="V5152" t="str">
            <v>[340] DEVELOPMENT SERVICES : NON DEPARTMENTAL : NON DIVISIONAL</v>
          </cell>
        </row>
        <row r="5153">
          <cell r="V5153" t="str">
            <v>GENERAL : OTHER REVENUE</v>
          </cell>
          <cell r="AB5153" t="str">
            <v/>
          </cell>
          <cell r="AC5153" t="str">
            <v/>
          </cell>
          <cell r="AD5153" t="str">
            <v>∆</v>
          </cell>
        </row>
        <row r="5154">
          <cell r="V5154" t="str">
            <v>340.00.00.900-4850.07</v>
          </cell>
          <cell r="W5154" t="str">
            <v>Other Revenue Misc Reimbursement</v>
          </cell>
          <cell r="X5154">
            <v>0</v>
          </cell>
          <cell r="Y5154">
            <v>0</v>
          </cell>
          <cell r="Z5154">
            <v>1000</v>
          </cell>
          <cell r="AA5154">
            <v>0</v>
          </cell>
          <cell r="AB5154">
            <v>0</v>
          </cell>
          <cell r="AC5154">
            <v>0</v>
          </cell>
          <cell r="AD5154" t="str">
            <v>∆</v>
          </cell>
          <cell r="AE5154">
            <v>0</v>
          </cell>
        </row>
        <row r="5155">
          <cell r="V5155" t="str">
            <v>340.00.00.900-4850.08</v>
          </cell>
          <cell r="W5155" t="str">
            <v>Other Revenue Misc Reimbursement-Developers</v>
          </cell>
          <cell r="X5155">
            <v>14000</v>
          </cell>
          <cell r="Y5155">
            <v>0</v>
          </cell>
          <cell r="Z5155">
            <v>0</v>
          </cell>
          <cell r="AA5155">
            <v>0</v>
          </cell>
          <cell r="AB5155">
            <v>0</v>
          </cell>
          <cell r="AC5155">
            <v>0</v>
          </cell>
          <cell r="AD5155" t="str">
            <v>∆</v>
          </cell>
          <cell r="AE5155">
            <v>0</v>
          </cell>
        </row>
        <row r="5156">
          <cell r="W5156" t="str">
            <v>TOTAL : OTHER REVENUE</v>
          </cell>
          <cell r="X5156">
            <v>14000</v>
          </cell>
          <cell r="Y5156">
            <v>0</v>
          </cell>
          <cell r="Z5156">
            <v>1000</v>
          </cell>
          <cell r="AA5156">
            <v>0</v>
          </cell>
          <cell r="AB5156">
            <v>0</v>
          </cell>
          <cell r="AC5156">
            <v>0</v>
          </cell>
          <cell r="AD5156" t="str">
            <v>∆</v>
          </cell>
          <cell r="AE5156">
            <v>0</v>
          </cell>
        </row>
        <row r="5157">
          <cell r="AB5157" t="str">
            <v/>
          </cell>
          <cell r="AC5157" t="str">
            <v/>
          </cell>
          <cell r="AD5157" t="str">
            <v>∆</v>
          </cell>
        </row>
        <row r="5158">
          <cell r="V5158" t="str">
            <v>[340] DEVELOPMENT SERVICES : NON DEPARTMENTAL : NON DIVISIONAL</v>
          </cell>
        </row>
        <row r="5159">
          <cell r="V5159" t="str">
            <v>GENERAL : TRANSFERS</v>
          </cell>
          <cell r="AB5159" t="str">
            <v/>
          </cell>
          <cell r="AC5159" t="str">
            <v/>
          </cell>
          <cell r="AD5159" t="str">
            <v>∆</v>
          </cell>
        </row>
        <row r="5160">
          <cell r="V5160" t="str">
            <v>340.00.00.900-4900.01</v>
          </cell>
          <cell r="W5160" t="str">
            <v>Transfers In General Fund</v>
          </cell>
          <cell r="X5160">
            <v>450000</v>
          </cell>
          <cell r="Y5160">
            <v>0</v>
          </cell>
          <cell r="Z5160">
            <v>0</v>
          </cell>
          <cell r="AA5160">
            <v>0</v>
          </cell>
          <cell r="AB5160">
            <v>0</v>
          </cell>
          <cell r="AC5160">
            <v>0</v>
          </cell>
          <cell r="AD5160" t="str">
            <v>∆</v>
          </cell>
          <cell r="AE5160">
            <v>0</v>
          </cell>
        </row>
        <row r="5161">
          <cell r="V5161" t="str">
            <v>340.00.00.900-4900.25</v>
          </cell>
          <cell r="W5161" t="str">
            <v>Transfers In Community Development</v>
          </cell>
          <cell r="X5161">
            <v>0</v>
          </cell>
          <cell r="Y5161">
            <v>0</v>
          </cell>
          <cell r="Z5161">
            <v>0</v>
          </cell>
          <cell r="AA5161">
            <v>0</v>
          </cell>
          <cell r="AB5161">
            <v>0</v>
          </cell>
          <cell r="AC5161">
            <v>0</v>
          </cell>
          <cell r="AD5161" t="str">
            <v>∆</v>
          </cell>
          <cell r="AE5161">
            <v>0</v>
          </cell>
        </row>
        <row r="5162">
          <cell r="W5162" t="str">
            <v>TOTAL : TRANSFERS</v>
          </cell>
          <cell r="X5162">
            <v>450000</v>
          </cell>
          <cell r="Y5162">
            <v>0</v>
          </cell>
          <cell r="Z5162">
            <v>0</v>
          </cell>
          <cell r="AA5162">
            <v>0</v>
          </cell>
          <cell r="AB5162">
            <v>0</v>
          </cell>
          <cell r="AC5162">
            <v>0</v>
          </cell>
          <cell r="AD5162" t="str">
            <v>∆</v>
          </cell>
          <cell r="AE5162">
            <v>0</v>
          </cell>
        </row>
        <row r="5163">
          <cell r="AB5163" t="str">
            <v/>
          </cell>
          <cell r="AC5163" t="str">
            <v/>
          </cell>
          <cell r="AD5163" t="str">
            <v>∆</v>
          </cell>
        </row>
        <row r="5164">
          <cell r="V5164" t="str">
            <v>[340] DEVELOPMENT SERVICES : COMMUNITY DEVELOPMENT : DEVELOPMENT</v>
          </cell>
        </row>
        <row r="5165">
          <cell r="V5165" t="str">
            <v>ADMINISTRATION/ENGINEERING : INTERGOVERNMENTAL</v>
          </cell>
          <cell r="AB5165" t="str">
            <v/>
          </cell>
          <cell r="AC5165" t="str">
            <v/>
          </cell>
          <cell r="AD5165" t="str">
            <v>∆</v>
          </cell>
        </row>
        <row r="5166">
          <cell r="V5166" t="str">
            <v>340.30.40.015-4400.31</v>
          </cell>
          <cell r="W5166" t="str">
            <v>Intergovernmental Revenues SJAFCA Admin Fee</v>
          </cell>
          <cell r="X5166">
            <v>0</v>
          </cell>
          <cell r="Y5166">
            <v>19000</v>
          </cell>
          <cell r="Z5166">
            <v>8000</v>
          </cell>
          <cell r="AA5166">
            <v>30000</v>
          </cell>
          <cell r="AB5166">
            <v>0</v>
          </cell>
          <cell r="AC5166">
            <v>0</v>
          </cell>
          <cell r="AD5166" t="str">
            <v>∆</v>
          </cell>
          <cell r="AE5166">
            <v>0</v>
          </cell>
        </row>
        <row r="5167">
          <cell r="W5167" t="str">
            <v>TOTAL : INTERGOVERNMENTAL</v>
          </cell>
          <cell r="X5167">
            <v>0</v>
          </cell>
          <cell r="Y5167">
            <v>19000</v>
          </cell>
          <cell r="Z5167">
            <v>8000</v>
          </cell>
          <cell r="AA5167">
            <v>30000</v>
          </cell>
          <cell r="AB5167">
            <v>0</v>
          </cell>
          <cell r="AC5167">
            <v>0</v>
          </cell>
          <cell r="AD5167" t="str">
            <v>∆</v>
          </cell>
          <cell r="AE5167">
            <v>0</v>
          </cell>
        </row>
        <row r="5168">
          <cell r="AB5168" t="str">
            <v/>
          </cell>
          <cell r="AC5168" t="str">
            <v/>
          </cell>
          <cell r="AD5168" t="str">
            <v>∆</v>
          </cell>
        </row>
        <row r="5169">
          <cell r="V5169" t="str">
            <v>[340] DEVELOPMENT SERVICES : COMMUNITY DEVELOPMENT : DEVELOPMENT</v>
          </cell>
        </row>
        <row r="5170">
          <cell r="V5170" t="str">
            <v>ADMINISTRATION/ENGINEERING : CHARGES FOR SERVICES</v>
          </cell>
          <cell r="AB5170" t="str">
            <v/>
          </cell>
          <cell r="AC5170" t="str">
            <v/>
          </cell>
          <cell r="AD5170" t="str">
            <v>∆</v>
          </cell>
        </row>
        <row r="5171">
          <cell r="V5171" t="str">
            <v>340.30.40.015-4500.03</v>
          </cell>
          <cell r="W5171" t="str">
            <v>Charges for Services-Public Works Area of Benefit Admin Fee</v>
          </cell>
          <cell r="X5171">
            <v>0</v>
          </cell>
          <cell r="Y5171">
            <v>0</v>
          </cell>
          <cell r="Z5171">
            <v>0</v>
          </cell>
          <cell r="AA5171">
            <v>0</v>
          </cell>
          <cell r="AB5171">
            <v>0</v>
          </cell>
          <cell r="AC5171">
            <v>0</v>
          </cell>
          <cell r="AD5171" t="str">
            <v>∆</v>
          </cell>
          <cell r="AE5171">
            <v>0</v>
          </cell>
        </row>
        <row r="5172">
          <cell r="V5172" t="str">
            <v>340.30.40.015-4520.04</v>
          </cell>
          <cell r="W5172" t="str">
            <v>Charges for Services-CDD Special Service Fees</v>
          </cell>
          <cell r="X5172">
            <v>2000</v>
          </cell>
          <cell r="Y5172">
            <v>1000</v>
          </cell>
          <cell r="Z5172">
            <v>0</v>
          </cell>
          <cell r="AA5172">
            <v>0</v>
          </cell>
          <cell r="AB5172">
            <v>0</v>
          </cell>
          <cell r="AC5172">
            <v>0</v>
          </cell>
          <cell r="AD5172" t="str">
            <v>∆</v>
          </cell>
          <cell r="AE5172">
            <v>0</v>
          </cell>
        </row>
        <row r="5173">
          <cell r="V5173" t="str">
            <v>340.30.40.015-4520.11</v>
          </cell>
          <cell r="W5173" t="str">
            <v>Charges for Services-CDD Plan Check Review</v>
          </cell>
          <cell r="X5173">
            <v>705000</v>
          </cell>
          <cell r="Y5173">
            <v>650000</v>
          </cell>
          <cell r="Z5173">
            <v>433000</v>
          </cell>
          <cell r="AA5173">
            <v>597000</v>
          </cell>
          <cell r="AB5173">
            <v>0</v>
          </cell>
          <cell r="AC5173">
            <v>0</v>
          </cell>
          <cell r="AD5173" t="str">
            <v>∆</v>
          </cell>
          <cell r="AE5173">
            <v>0</v>
          </cell>
        </row>
        <row r="5174">
          <cell r="V5174" t="str">
            <v>340.30.40.015-4520.12</v>
          </cell>
          <cell r="W5174" t="str">
            <v>Charges for Services-CDD Construction Inspection</v>
          </cell>
          <cell r="X5174">
            <v>1091000</v>
          </cell>
          <cell r="Y5174">
            <v>502000</v>
          </cell>
          <cell r="Z5174">
            <v>505000</v>
          </cell>
          <cell r="AA5174">
            <v>691000</v>
          </cell>
          <cell r="AB5174">
            <v>0</v>
          </cell>
          <cell r="AC5174">
            <v>0</v>
          </cell>
          <cell r="AD5174" t="str">
            <v>∆</v>
          </cell>
          <cell r="AE5174">
            <v>0</v>
          </cell>
        </row>
        <row r="5175">
          <cell r="V5175" t="str">
            <v>340.30.40.015-4520.13</v>
          </cell>
          <cell r="W5175" t="str">
            <v>Charges for Services-CDD Encroachment Permit</v>
          </cell>
          <cell r="X5175">
            <v>135000</v>
          </cell>
          <cell r="Y5175">
            <v>160000</v>
          </cell>
          <cell r="Z5175">
            <v>159000</v>
          </cell>
          <cell r="AA5175">
            <v>189000</v>
          </cell>
          <cell r="AB5175">
            <v>0</v>
          </cell>
          <cell r="AC5175">
            <v>0</v>
          </cell>
          <cell r="AD5175" t="str">
            <v>∆</v>
          </cell>
          <cell r="AE5175">
            <v>0</v>
          </cell>
        </row>
        <row r="5176">
          <cell r="V5176" t="str">
            <v>340.30.40.015-4520.14</v>
          </cell>
          <cell r="W5176" t="str">
            <v>Charges for Services-CDD Planning Review</v>
          </cell>
          <cell r="X5176">
            <v>57000</v>
          </cell>
          <cell r="Y5176">
            <v>69000</v>
          </cell>
          <cell r="Z5176">
            <v>54000</v>
          </cell>
          <cell r="AA5176">
            <v>55000</v>
          </cell>
          <cell r="AB5176">
            <v>0</v>
          </cell>
          <cell r="AC5176">
            <v>0</v>
          </cell>
          <cell r="AD5176" t="str">
            <v>∆</v>
          </cell>
          <cell r="AE5176">
            <v>0</v>
          </cell>
        </row>
        <row r="5177">
          <cell r="V5177" t="str">
            <v>340.30.40.015-4520.15</v>
          </cell>
          <cell r="W5177" t="str">
            <v>Charges for Services-CDD Stormwater Quality Control</v>
          </cell>
          <cell r="X5177">
            <v>217000</v>
          </cell>
          <cell r="Y5177">
            <v>224000</v>
          </cell>
          <cell r="Z5177">
            <v>231000</v>
          </cell>
          <cell r="AA5177">
            <v>162000</v>
          </cell>
          <cell r="AB5177">
            <v>0</v>
          </cell>
          <cell r="AC5177">
            <v>0</v>
          </cell>
          <cell r="AD5177" t="str">
            <v>∆</v>
          </cell>
          <cell r="AE5177">
            <v>0</v>
          </cell>
        </row>
        <row r="5178">
          <cell r="W5178" t="str">
            <v>TOTAL : CHARGES FOR SERVICES</v>
          </cell>
          <cell r="X5178">
            <v>2207000</v>
          </cell>
          <cell r="Y5178">
            <v>1606000</v>
          </cell>
          <cell r="Z5178">
            <v>1382000</v>
          </cell>
          <cell r="AA5178">
            <v>1694000</v>
          </cell>
          <cell r="AB5178">
            <v>0</v>
          </cell>
          <cell r="AC5178">
            <v>0</v>
          </cell>
          <cell r="AD5178" t="str">
            <v>∆</v>
          </cell>
          <cell r="AE5178">
            <v>0</v>
          </cell>
        </row>
        <row r="5179">
          <cell r="AB5179" t="str">
            <v/>
          </cell>
          <cell r="AC5179" t="str">
            <v/>
          </cell>
          <cell r="AD5179" t="str">
            <v>∆</v>
          </cell>
        </row>
        <row r="5180">
          <cell r="V5180" t="str">
            <v>[340] DEVELOPMENT SERVICES : COMMUNITY DEVELOPMENT : DEVELOPMENT</v>
          </cell>
        </row>
        <row r="5181">
          <cell r="V5181" t="str">
            <v>ADMINISTRATION/ENGINEERING : CHARGES FOR SERVICES</v>
          </cell>
          <cell r="AB5181" t="str">
            <v/>
          </cell>
          <cell r="AC5181" t="str">
            <v/>
          </cell>
          <cell r="AD5181" t="str">
            <v>∆</v>
          </cell>
        </row>
        <row r="5182">
          <cell r="V5182" t="str">
            <v>340.30.40.015-4600.02</v>
          </cell>
          <cell r="W5182" t="str">
            <v>Charges for Services-General Government Support Services</v>
          </cell>
          <cell r="X5182">
            <v>0</v>
          </cell>
          <cell r="Y5182">
            <v>0</v>
          </cell>
          <cell r="Z5182">
            <v>0</v>
          </cell>
          <cell r="AA5182">
            <v>0</v>
          </cell>
          <cell r="AB5182">
            <v>0</v>
          </cell>
          <cell r="AC5182">
            <v>0</v>
          </cell>
          <cell r="AD5182" t="str">
            <v>∆</v>
          </cell>
          <cell r="AE5182">
            <v>0</v>
          </cell>
        </row>
        <row r="5183">
          <cell r="W5183" t="str">
            <v>TOTAL : CHARGES FOR SERVICES</v>
          </cell>
          <cell r="X5183">
            <v>0</v>
          </cell>
          <cell r="Y5183">
            <v>0</v>
          </cell>
          <cell r="Z5183">
            <v>0</v>
          </cell>
          <cell r="AA5183">
            <v>0</v>
          </cell>
          <cell r="AB5183">
            <v>0</v>
          </cell>
          <cell r="AC5183">
            <v>0</v>
          </cell>
          <cell r="AD5183" t="str">
            <v>∆</v>
          </cell>
          <cell r="AE5183">
            <v>0</v>
          </cell>
        </row>
        <row r="5184">
          <cell r="AB5184" t="str">
            <v/>
          </cell>
          <cell r="AC5184" t="str">
            <v/>
          </cell>
          <cell r="AD5184" t="str">
            <v>∆</v>
          </cell>
        </row>
        <row r="5185">
          <cell r="V5185" t="str">
            <v>[340] DEVELOPMENT SERVICES : COMMUNITY DEVELOPMENT : DEVELOPMENT</v>
          </cell>
        </row>
        <row r="5186">
          <cell r="V5186" t="str">
            <v>ADMINISTRATION/ENGINEERING : OTHER REVENUE</v>
          </cell>
          <cell r="AB5186" t="str">
            <v/>
          </cell>
          <cell r="AC5186" t="str">
            <v/>
          </cell>
          <cell r="AD5186" t="str">
            <v>∆</v>
          </cell>
        </row>
        <row r="5187">
          <cell r="V5187" t="str">
            <v>340.30.40.015-4850.07</v>
          </cell>
          <cell r="W5187" t="str">
            <v>Other Revenue Misc Reimbursement</v>
          </cell>
          <cell r="X5187">
            <v>9000</v>
          </cell>
          <cell r="Y5187">
            <v>56000</v>
          </cell>
          <cell r="Z5187">
            <v>11000</v>
          </cell>
          <cell r="AA5187">
            <v>0</v>
          </cell>
          <cell r="AB5187">
            <v>0</v>
          </cell>
          <cell r="AC5187">
            <v>0</v>
          </cell>
          <cell r="AD5187" t="str">
            <v>∆</v>
          </cell>
          <cell r="AE5187">
            <v>0</v>
          </cell>
        </row>
        <row r="5188">
          <cell r="V5188" t="str">
            <v>340.30.40.015-4850.08</v>
          </cell>
          <cell r="W5188" t="str">
            <v>Other Revenue Misc Reimbursement-Developers</v>
          </cell>
          <cell r="X5188">
            <v>0</v>
          </cell>
          <cell r="Y5188">
            <v>34000</v>
          </cell>
          <cell r="Z5188">
            <v>19000</v>
          </cell>
          <cell r="AA5188">
            <v>37000</v>
          </cell>
          <cell r="AB5188">
            <v>0</v>
          </cell>
          <cell r="AC5188">
            <v>0</v>
          </cell>
          <cell r="AD5188" t="str">
            <v>∆</v>
          </cell>
          <cell r="AE5188">
            <v>0</v>
          </cell>
        </row>
        <row r="5189">
          <cell r="W5189" t="str">
            <v>TOTAL : OTHER REVENUE</v>
          </cell>
          <cell r="X5189">
            <v>9000</v>
          </cell>
          <cell r="Y5189">
            <v>90000</v>
          </cell>
          <cell r="Z5189">
            <v>30000</v>
          </cell>
          <cell r="AA5189">
            <v>37000</v>
          </cell>
          <cell r="AB5189">
            <v>0</v>
          </cell>
          <cell r="AC5189">
            <v>0</v>
          </cell>
          <cell r="AD5189" t="str">
            <v>∆</v>
          </cell>
          <cell r="AE5189">
            <v>0</v>
          </cell>
        </row>
        <row r="5190">
          <cell r="AB5190" t="str">
            <v/>
          </cell>
          <cell r="AC5190" t="str">
            <v/>
          </cell>
          <cell r="AD5190" t="str">
            <v>∆</v>
          </cell>
        </row>
        <row r="5191">
          <cell r="V5191" t="str">
            <v>[340] DEVELOPMENT SERVICES : COMMUNITY DEVELOPMENT : DEVELOPMENT</v>
          </cell>
        </row>
        <row r="5192">
          <cell r="V5192" t="str">
            <v>DEVELOPMENT REVIEW : CHARGES FOR SERVICES</v>
          </cell>
          <cell r="AB5192" t="str">
            <v/>
          </cell>
          <cell r="AC5192" t="str">
            <v/>
          </cell>
          <cell r="AD5192" t="str">
            <v>∆</v>
          </cell>
        </row>
        <row r="5193">
          <cell r="V5193" t="str">
            <v>340.30.40.400-4520.01</v>
          </cell>
          <cell r="W5193" t="str">
            <v>Charges for Services-CDD Zoning &amp; Subdivision Fees</v>
          </cell>
          <cell r="X5193">
            <v>180000</v>
          </cell>
          <cell r="Y5193">
            <v>255000</v>
          </cell>
          <cell r="Z5193">
            <v>281000</v>
          </cell>
          <cell r="AA5193">
            <v>301000</v>
          </cell>
          <cell r="AB5193">
            <v>300000</v>
          </cell>
          <cell r="AC5193">
            <v>300000</v>
          </cell>
          <cell r="AD5193" t="str">
            <v>∆</v>
          </cell>
          <cell r="AE5193">
            <v>0</v>
          </cell>
        </row>
        <row r="5194">
          <cell r="V5194" t="str">
            <v>340.30.40.400-4520.02</v>
          </cell>
          <cell r="W5194" t="str">
            <v>Charges for Services-CDD Environmental Eval Fees</v>
          </cell>
          <cell r="X5194">
            <v>52000</v>
          </cell>
          <cell r="Y5194">
            <v>85000</v>
          </cell>
          <cell r="Z5194">
            <v>89000</v>
          </cell>
          <cell r="AA5194">
            <v>144000</v>
          </cell>
          <cell r="AB5194">
            <v>85000</v>
          </cell>
          <cell r="AC5194">
            <v>85000</v>
          </cell>
          <cell r="AD5194" t="str">
            <v>∆</v>
          </cell>
          <cell r="AE5194">
            <v>0</v>
          </cell>
        </row>
        <row r="5195">
          <cell r="V5195" t="str">
            <v>340.30.40.400-4520.03</v>
          </cell>
          <cell r="W5195" t="str">
            <v>Charges for Services-CDD Design/ Site Plan Review Fees</v>
          </cell>
          <cell r="X5195">
            <v>108000</v>
          </cell>
          <cell r="Y5195">
            <v>175000</v>
          </cell>
          <cell r="Z5195">
            <v>163000</v>
          </cell>
          <cell r="AA5195">
            <v>128000</v>
          </cell>
          <cell r="AB5195">
            <v>150000</v>
          </cell>
          <cell r="AC5195">
            <v>150000</v>
          </cell>
          <cell r="AD5195" t="str">
            <v>∆</v>
          </cell>
          <cell r="AE5195">
            <v>0</v>
          </cell>
        </row>
        <row r="5196">
          <cell r="V5196" t="str">
            <v>340.30.40.400-4520.04</v>
          </cell>
          <cell r="W5196" t="str">
            <v>Charges for Services-CDD Special Service Fees</v>
          </cell>
          <cell r="X5196">
            <v>395000</v>
          </cell>
          <cell r="Y5196">
            <v>261000</v>
          </cell>
          <cell r="Z5196">
            <v>321000</v>
          </cell>
          <cell r="AA5196">
            <v>346000</v>
          </cell>
          <cell r="AB5196">
            <v>350000</v>
          </cell>
          <cell r="AC5196">
            <v>350000</v>
          </cell>
          <cell r="AD5196" t="str">
            <v>∆</v>
          </cell>
          <cell r="AE5196">
            <v>0</v>
          </cell>
        </row>
        <row r="5197">
          <cell r="V5197" t="str">
            <v>340.30.40.400-4520.05</v>
          </cell>
          <cell r="W5197" t="str">
            <v>Charges for Services-CDD Annexation Fees</v>
          </cell>
          <cell r="X5197">
            <v>0</v>
          </cell>
          <cell r="Y5197">
            <v>26000</v>
          </cell>
          <cell r="Z5197">
            <v>52000</v>
          </cell>
          <cell r="AA5197">
            <v>102000</v>
          </cell>
          <cell r="AB5197">
            <v>50000</v>
          </cell>
          <cell r="AC5197">
            <v>50000</v>
          </cell>
          <cell r="AD5197" t="str">
            <v>∆</v>
          </cell>
          <cell r="AE5197">
            <v>0</v>
          </cell>
        </row>
        <row r="5198">
          <cell r="V5198" t="str">
            <v>340.30.40.400-4520.09</v>
          </cell>
          <cell r="W5198" t="str">
            <v>Charges for Services-CDD Plan Retention</v>
          </cell>
          <cell r="X5198">
            <v>152000</v>
          </cell>
          <cell r="Y5198">
            <v>31000</v>
          </cell>
          <cell r="Z5198">
            <v>192000</v>
          </cell>
          <cell r="AA5198">
            <v>150000</v>
          </cell>
          <cell r="AB5198">
            <v>0</v>
          </cell>
          <cell r="AC5198">
            <v>0</v>
          </cell>
          <cell r="AD5198" t="str">
            <v>∆</v>
          </cell>
          <cell r="AE5198">
            <v>0</v>
          </cell>
        </row>
        <row r="5199">
          <cell r="V5199" t="str">
            <v>340.30.40.400-4520.16</v>
          </cell>
          <cell r="W5199" t="str">
            <v>Charges for Services-CDD Long Range Plan</v>
          </cell>
          <cell r="X5199">
            <v>689000</v>
          </cell>
          <cell r="Y5199">
            <v>421000</v>
          </cell>
          <cell r="Z5199">
            <v>489000</v>
          </cell>
          <cell r="AA5199">
            <v>559000</v>
          </cell>
          <cell r="AB5199">
            <v>600000</v>
          </cell>
          <cell r="AC5199">
            <v>600000</v>
          </cell>
          <cell r="AD5199" t="str">
            <v>∆</v>
          </cell>
          <cell r="AE5199">
            <v>0</v>
          </cell>
        </row>
        <row r="5200">
          <cell r="W5200" t="str">
            <v>TOTAL : CHARGES FOR SERVICES</v>
          </cell>
          <cell r="X5200">
            <v>1576000</v>
          </cell>
          <cell r="Y5200">
            <v>1254000</v>
          </cell>
          <cell r="Z5200">
            <v>1587000</v>
          </cell>
          <cell r="AA5200">
            <v>1730000</v>
          </cell>
          <cell r="AB5200">
            <v>1535000</v>
          </cell>
          <cell r="AC5200">
            <v>1535000</v>
          </cell>
          <cell r="AD5200" t="str">
            <v>∆</v>
          </cell>
          <cell r="AE5200">
            <v>0</v>
          </cell>
        </row>
        <row r="5201">
          <cell r="AB5201" t="str">
            <v/>
          </cell>
          <cell r="AC5201" t="str">
            <v/>
          </cell>
          <cell r="AD5201" t="str">
            <v>∆</v>
          </cell>
        </row>
        <row r="5202">
          <cell r="V5202" t="str">
            <v>[340] DEVELOPMENT SERVICES : COMMUNITY DEVELOPMENT : BUILDING SAFETY</v>
          </cell>
        </row>
        <row r="5203">
          <cell r="V5203" t="str">
            <v>NO PROGRAM : LICENSES &amp; PERMITS</v>
          </cell>
          <cell r="AB5203" t="str">
            <v/>
          </cell>
          <cell r="AC5203" t="str">
            <v/>
          </cell>
          <cell r="AD5203" t="str">
            <v>∆</v>
          </cell>
        </row>
        <row r="5204">
          <cell r="V5204" t="str">
            <v>340.30.45.000-4300.12</v>
          </cell>
          <cell r="W5204" t="str">
            <v>Licenses and Permits Building Permits</v>
          </cell>
          <cell r="X5204">
            <v>3516000</v>
          </cell>
          <cell r="Y5204">
            <v>3205000</v>
          </cell>
          <cell r="Z5204">
            <v>3566000</v>
          </cell>
          <cell r="AA5204">
            <v>3685000</v>
          </cell>
          <cell r="AB5204">
            <v>4296936</v>
          </cell>
          <cell r="AC5204">
            <v>4296936</v>
          </cell>
          <cell r="AD5204" t="str">
            <v>∆</v>
          </cell>
          <cell r="AE5204">
            <v>0</v>
          </cell>
        </row>
        <row r="5205">
          <cell r="V5205" t="str">
            <v>340.30.45.000-4300.13</v>
          </cell>
          <cell r="W5205" t="str">
            <v>Licenses and Permits Plumbing Permits</v>
          </cell>
          <cell r="X5205">
            <v>0</v>
          </cell>
          <cell r="Y5205">
            <v>0</v>
          </cell>
          <cell r="Z5205">
            <v>0</v>
          </cell>
          <cell r="AA5205">
            <v>0</v>
          </cell>
          <cell r="AB5205">
            <v>0</v>
          </cell>
          <cell r="AC5205">
            <v>0</v>
          </cell>
          <cell r="AD5205" t="str">
            <v>∆</v>
          </cell>
          <cell r="AE5205">
            <v>0</v>
          </cell>
        </row>
        <row r="5206">
          <cell r="V5206" t="str">
            <v>340.30.45.000-4300.14</v>
          </cell>
          <cell r="W5206" t="str">
            <v>Licenses and Permits Electric Permits</v>
          </cell>
          <cell r="X5206">
            <v>0</v>
          </cell>
          <cell r="Y5206">
            <v>0</v>
          </cell>
          <cell r="Z5206">
            <v>0</v>
          </cell>
          <cell r="AA5206">
            <v>0</v>
          </cell>
          <cell r="AB5206">
            <v>0</v>
          </cell>
          <cell r="AC5206">
            <v>0</v>
          </cell>
          <cell r="AD5206" t="str">
            <v>∆</v>
          </cell>
          <cell r="AE5206">
            <v>0</v>
          </cell>
        </row>
        <row r="5207">
          <cell r="W5207" t="str">
            <v>TOTAL : LICENSES &amp; PERMITS</v>
          </cell>
          <cell r="X5207">
            <v>3516000</v>
          </cell>
          <cell r="Y5207">
            <v>3205000</v>
          </cell>
          <cell r="Z5207">
            <v>3566000</v>
          </cell>
          <cell r="AA5207">
            <v>3685000</v>
          </cell>
          <cell r="AB5207">
            <v>4296936</v>
          </cell>
          <cell r="AC5207">
            <v>4296936</v>
          </cell>
          <cell r="AD5207" t="str">
            <v>∆</v>
          </cell>
          <cell r="AE5207">
            <v>0</v>
          </cell>
        </row>
        <row r="5208">
          <cell r="AB5208" t="str">
            <v/>
          </cell>
          <cell r="AC5208" t="str">
            <v/>
          </cell>
          <cell r="AD5208" t="str">
            <v>∆</v>
          </cell>
        </row>
        <row r="5209">
          <cell r="V5209" t="str">
            <v>[340] DEVELOPMENT SERVICES : COMMUNITY DEVELOPMENT : BUILDING SAFETY</v>
          </cell>
        </row>
        <row r="5210">
          <cell r="V5210" t="str">
            <v>NO PROGRAM : CHARGES FOR SERVICES</v>
          </cell>
          <cell r="AB5210" t="str">
            <v/>
          </cell>
          <cell r="AC5210" t="str">
            <v/>
          </cell>
          <cell r="AD5210" t="str">
            <v>∆</v>
          </cell>
        </row>
        <row r="5211">
          <cell r="V5211" t="str">
            <v>340.30.45.000-4520.09</v>
          </cell>
          <cell r="W5211" t="str">
            <v>Charges for Services-CDD Plan Retention</v>
          </cell>
          <cell r="X5211">
            <v>0</v>
          </cell>
          <cell r="Y5211">
            <v>108000</v>
          </cell>
          <cell r="Z5211">
            <v>0</v>
          </cell>
          <cell r="AA5211">
            <v>0</v>
          </cell>
          <cell r="AB5211">
            <v>175000</v>
          </cell>
          <cell r="AC5211">
            <v>175000</v>
          </cell>
          <cell r="AD5211" t="str">
            <v>∆</v>
          </cell>
          <cell r="AE5211">
            <v>0</v>
          </cell>
        </row>
        <row r="5212">
          <cell r="W5212" t="str">
            <v>TOTAL : CHARGES FOR SERVICES</v>
          </cell>
          <cell r="X5212">
            <v>0</v>
          </cell>
          <cell r="Y5212">
            <v>108000</v>
          </cell>
          <cell r="Z5212">
            <v>0</v>
          </cell>
          <cell r="AA5212">
            <v>0</v>
          </cell>
          <cell r="AB5212">
            <v>175000</v>
          </cell>
          <cell r="AC5212">
            <v>175000</v>
          </cell>
          <cell r="AD5212" t="str">
            <v>∆</v>
          </cell>
          <cell r="AE5212">
            <v>0</v>
          </cell>
        </row>
        <row r="5213">
          <cell r="AB5213" t="str">
            <v/>
          </cell>
          <cell r="AC5213" t="str">
            <v/>
          </cell>
          <cell r="AD5213" t="str">
            <v>∆</v>
          </cell>
        </row>
        <row r="5214">
          <cell r="V5214" t="str">
            <v>[340] DEVELOPMENT SERVICES : COMMUNITY DEVELOPMENT : BUILDING SAFETY</v>
          </cell>
        </row>
        <row r="5215">
          <cell r="V5215" t="str">
            <v>NO PROGRAM : CHARGES FOR SERVICES</v>
          </cell>
          <cell r="AB5215" t="str">
            <v/>
          </cell>
          <cell r="AC5215" t="str">
            <v/>
          </cell>
          <cell r="AD5215" t="str">
            <v>∆</v>
          </cell>
        </row>
        <row r="5216">
          <cell r="V5216" t="str">
            <v>340.30.45.000-4600.13</v>
          </cell>
          <cell r="W5216" t="str">
            <v>Charges for Services-General Government CASP Admin Fee</v>
          </cell>
          <cell r="X5216">
            <v>5000</v>
          </cell>
          <cell r="Y5216">
            <v>12000</v>
          </cell>
          <cell r="Z5216">
            <v>11000</v>
          </cell>
          <cell r="AA5216">
            <v>14000</v>
          </cell>
          <cell r="AB5216">
            <v>15000</v>
          </cell>
          <cell r="AC5216">
            <v>15000</v>
          </cell>
          <cell r="AD5216" t="str">
            <v>∆</v>
          </cell>
          <cell r="AE5216">
            <v>0</v>
          </cell>
        </row>
        <row r="5217">
          <cell r="W5217" t="str">
            <v>TOTAL : CHARGES FOR SERVICES</v>
          </cell>
          <cell r="X5217">
            <v>5000</v>
          </cell>
          <cell r="Y5217">
            <v>12000</v>
          </cell>
          <cell r="Z5217">
            <v>11000</v>
          </cell>
          <cell r="AA5217">
            <v>14000</v>
          </cell>
          <cell r="AB5217">
            <v>15000</v>
          </cell>
          <cell r="AC5217">
            <v>15000</v>
          </cell>
          <cell r="AD5217" t="str">
            <v>∆</v>
          </cell>
          <cell r="AE5217">
            <v>0</v>
          </cell>
        </row>
        <row r="5218">
          <cell r="AB5218" t="str">
            <v/>
          </cell>
          <cell r="AC5218" t="str">
            <v/>
          </cell>
          <cell r="AD5218" t="str">
            <v>∆</v>
          </cell>
        </row>
        <row r="5219">
          <cell r="V5219" t="str">
            <v>[340] DEVELOPMENT SERVICES : COMMUNITY DEVELOPMENT : BUILDING SAFETY</v>
          </cell>
        </row>
        <row r="5220">
          <cell r="V5220" t="str">
            <v>NO PROGRAM : OTHER REVENUE</v>
          </cell>
          <cell r="AB5220" t="str">
            <v/>
          </cell>
          <cell r="AC5220" t="str">
            <v/>
          </cell>
          <cell r="AD5220" t="str">
            <v>∆</v>
          </cell>
        </row>
        <row r="5221">
          <cell r="V5221" t="str">
            <v>340.30.45.000-4850.08</v>
          </cell>
          <cell r="W5221" t="str">
            <v>Other Revenue Misc Reimbursement-Developers</v>
          </cell>
          <cell r="X5221">
            <v>0</v>
          </cell>
          <cell r="Y5221">
            <v>0</v>
          </cell>
          <cell r="Z5221">
            <v>1000</v>
          </cell>
          <cell r="AA5221">
            <v>0</v>
          </cell>
          <cell r="AB5221">
            <v>0</v>
          </cell>
          <cell r="AC5221">
            <v>0</v>
          </cell>
          <cell r="AD5221" t="str">
            <v>∆</v>
          </cell>
          <cell r="AE5221">
            <v>0</v>
          </cell>
        </row>
        <row r="5222">
          <cell r="W5222" t="str">
            <v>TOTAL : OTHER REVENUE</v>
          </cell>
          <cell r="X5222">
            <v>0</v>
          </cell>
          <cell r="Y5222">
            <v>0</v>
          </cell>
          <cell r="Z5222">
            <v>1000</v>
          </cell>
          <cell r="AA5222">
            <v>0</v>
          </cell>
          <cell r="AB5222">
            <v>0</v>
          </cell>
          <cell r="AC5222">
            <v>0</v>
          </cell>
          <cell r="AD5222" t="str">
            <v>∆</v>
          </cell>
          <cell r="AE5222">
            <v>0</v>
          </cell>
        </row>
        <row r="5223">
          <cell r="AB5223" t="str">
            <v/>
          </cell>
          <cell r="AC5223" t="str">
            <v/>
          </cell>
          <cell r="AD5223" t="str">
            <v>∆</v>
          </cell>
        </row>
        <row r="5224">
          <cell r="V5224" t="str">
            <v>[340] DEVELOPMENT SERVICES : ENGINEERING : DEVELOPMENT</v>
          </cell>
        </row>
        <row r="5225">
          <cell r="V5225" t="str">
            <v>NO PROGRAM : INTERGOVERNMENTAL</v>
          </cell>
          <cell r="AB5225" t="str">
            <v/>
          </cell>
          <cell r="AC5225" t="str">
            <v/>
          </cell>
          <cell r="AD5225" t="str">
            <v>∆</v>
          </cell>
        </row>
        <row r="5226">
          <cell r="V5226" t="str">
            <v>340.45.40.000-4400.31</v>
          </cell>
          <cell r="W5226" t="str">
            <v>Intergovernmental Revenues SJAFCA Admin Fee</v>
          </cell>
          <cell r="X5226">
            <v>0</v>
          </cell>
          <cell r="Y5226">
            <v>0</v>
          </cell>
          <cell r="Z5226">
            <v>0</v>
          </cell>
          <cell r="AA5226">
            <v>0</v>
          </cell>
          <cell r="AB5226">
            <v>10000</v>
          </cell>
          <cell r="AC5226">
            <v>10000</v>
          </cell>
          <cell r="AD5226" t="str">
            <v>∆</v>
          </cell>
          <cell r="AE5226">
            <v>0</v>
          </cell>
        </row>
        <row r="5227">
          <cell r="W5227" t="str">
            <v>TOTAL : INTERGOVERNMENTAL</v>
          </cell>
          <cell r="X5227">
            <v>0</v>
          </cell>
          <cell r="Y5227">
            <v>0</v>
          </cell>
          <cell r="Z5227">
            <v>0</v>
          </cell>
          <cell r="AA5227">
            <v>0</v>
          </cell>
          <cell r="AB5227">
            <v>10000</v>
          </cell>
          <cell r="AC5227">
            <v>10000</v>
          </cell>
          <cell r="AD5227" t="str">
            <v>∆</v>
          </cell>
          <cell r="AE5227">
            <v>0</v>
          </cell>
        </row>
        <row r="5228">
          <cell r="AB5228" t="str">
            <v/>
          </cell>
          <cell r="AC5228" t="str">
            <v/>
          </cell>
          <cell r="AD5228" t="str">
            <v>∆</v>
          </cell>
        </row>
        <row r="5229">
          <cell r="V5229" t="str">
            <v>[340] DEVELOPMENT SERVICES : ENGINEERING : DEVELOPMENT</v>
          </cell>
        </row>
        <row r="5230">
          <cell r="V5230" t="str">
            <v>NO PROGRAM : CHARGES FOR SERVICES</v>
          </cell>
          <cell r="AB5230" t="str">
            <v/>
          </cell>
          <cell r="AC5230" t="str">
            <v/>
          </cell>
          <cell r="AD5230" t="str">
            <v>∆</v>
          </cell>
        </row>
        <row r="5231">
          <cell r="V5231" t="str">
            <v>340.45.40.000-4520.11</v>
          </cell>
          <cell r="W5231" t="str">
            <v>Charges for Services-CDD Plan Check Review</v>
          </cell>
          <cell r="X5231">
            <v>0</v>
          </cell>
          <cell r="Y5231">
            <v>0</v>
          </cell>
          <cell r="Z5231">
            <v>0</v>
          </cell>
          <cell r="AA5231">
            <v>0</v>
          </cell>
          <cell r="AB5231">
            <v>550000</v>
          </cell>
          <cell r="AC5231">
            <v>550000</v>
          </cell>
          <cell r="AD5231" t="str">
            <v>∆</v>
          </cell>
          <cell r="AE5231">
            <v>0</v>
          </cell>
        </row>
        <row r="5232">
          <cell r="V5232" t="str">
            <v>340.45.40.000-4520.12</v>
          </cell>
          <cell r="W5232" t="str">
            <v>Charges for Services-CDD Construction Inspection</v>
          </cell>
          <cell r="X5232">
            <v>0</v>
          </cell>
          <cell r="Y5232">
            <v>0</v>
          </cell>
          <cell r="Z5232">
            <v>0</v>
          </cell>
          <cell r="AA5232">
            <v>0</v>
          </cell>
          <cell r="AB5232">
            <v>480000</v>
          </cell>
          <cell r="AC5232">
            <v>480000</v>
          </cell>
          <cell r="AD5232" t="str">
            <v>∆</v>
          </cell>
          <cell r="AE5232">
            <v>0</v>
          </cell>
        </row>
        <row r="5233">
          <cell r="V5233" t="str">
            <v>340.45.40.000-4520.13</v>
          </cell>
          <cell r="W5233" t="str">
            <v>Charges for Services-CDD Encroachment Permit</v>
          </cell>
          <cell r="X5233">
            <v>0</v>
          </cell>
          <cell r="Y5233">
            <v>0</v>
          </cell>
          <cell r="Z5233">
            <v>0</v>
          </cell>
          <cell r="AA5233">
            <v>0</v>
          </cell>
          <cell r="AB5233">
            <v>125000</v>
          </cell>
          <cell r="AC5233">
            <v>125000</v>
          </cell>
          <cell r="AD5233" t="str">
            <v>∆</v>
          </cell>
          <cell r="AE5233">
            <v>0</v>
          </cell>
        </row>
        <row r="5234">
          <cell r="V5234" t="str">
            <v>340.45.40.000-4520.14</v>
          </cell>
          <cell r="W5234" t="str">
            <v>Charges for Services-CDD Planning Review</v>
          </cell>
          <cell r="X5234">
            <v>0</v>
          </cell>
          <cell r="Y5234">
            <v>0</v>
          </cell>
          <cell r="Z5234">
            <v>0</v>
          </cell>
          <cell r="AA5234">
            <v>0</v>
          </cell>
          <cell r="AB5234">
            <v>55000</v>
          </cell>
          <cell r="AC5234">
            <v>55000</v>
          </cell>
          <cell r="AD5234" t="str">
            <v>∆</v>
          </cell>
          <cell r="AE5234">
            <v>0</v>
          </cell>
        </row>
        <row r="5235">
          <cell r="V5235" t="str">
            <v>340.45.40.000-4520.15</v>
          </cell>
          <cell r="W5235" t="str">
            <v>Charges for Services-CDD Stormwater Quality Control</v>
          </cell>
          <cell r="X5235">
            <v>0</v>
          </cell>
          <cell r="Y5235">
            <v>0</v>
          </cell>
          <cell r="Z5235">
            <v>0</v>
          </cell>
          <cell r="AA5235">
            <v>0</v>
          </cell>
          <cell r="AB5235">
            <v>225000</v>
          </cell>
          <cell r="AC5235">
            <v>225000</v>
          </cell>
          <cell r="AD5235" t="str">
            <v>∆</v>
          </cell>
          <cell r="AE5235">
            <v>0</v>
          </cell>
        </row>
        <row r="5236">
          <cell r="W5236" t="str">
            <v>TOTAL : CHARGES FOR SERVICES</v>
          </cell>
          <cell r="X5236">
            <v>0</v>
          </cell>
          <cell r="Y5236">
            <v>0</v>
          </cell>
          <cell r="Z5236">
            <v>0</v>
          </cell>
          <cell r="AA5236">
            <v>0</v>
          </cell>
          <cell r="AB5236">
            <v>1435000</v>
          </cell>
          <cell r="AC5236">
            <v>1435000</v>
          </cell>
          <cell r="AD5236" t="str">
            <v>∆</v>
          </cell>
          <cell r="AE5236">
            <v>0</v>
          </cell>
        </row>
        <row r="5237">
          <cell r="AB5237" t="str">
            <v/>
          </cell>
          <cell r="AC5237" t="str">
            <v/>
          </cell>
          <cell r="AD5237" t="str">
            <v>∆</v>
          </cell>
        </row>
        <row r="5238">
          <cell r="V5238" t="str">
            <v>[340] DEVELOPMENT SERVICES : ENGINEERING : DEVELOPMENT</v>
          </cell>
        </row>
        <row r="5239">
          <cell r="V5239" t="str">
            <v>NO PROGRAM : OTHER REVENUE</v>
          </cell>
          <cell r="AB5239" t="str">
            <v/>
          </cell>
          <cell r="AC5239" t="str">
            <v/>
          </cell>
          <cell r="AD5239" t="str">
            <v>∆</v>
          </cell>
        </row>
        <row r="5240">
          <cell r="V5240" t="str">
            <v>340.45.40.000-4850.07</v>
          </cell>
          <cell r="W5240" t="str">
            <v>Other Revenue Misc Reimbursement</v>
          </cell>
          <cell r="X5240">
            <v>0</v>
          </cell>
          <cell r="Y5240">
            <v>0</v>
          </cell>
          <cell r="Z5240">
            <v>0</v>
          </cell>
          <cell r="AA5240">
            <v>0</v>
          </cell>
          <cell r="AB5240">
            <v>5000</v>
          </cell>
          <cell r="AC5240">
            <v>5000</v>
          </cell>
          <cell r="AD5240" t="str">
            <v>∆</v>
          </cell>
          <cell r="AE5240">
            <v>0</v>
          </cell>
        </row>
        <row r="5241">
          <cell r="W5241" t="str">
            <v>TOTAL : OTHER REVENUE</v>
          </cell>
          <cell r="X5241">
            <v>0</v>
          </cell>
          <cell r="Y5241">
            <v>0</v>
          </cell>
          <cell r="Z5241">
            <v>0</v>
          </cell>
          <cell r="AA5241">
            <v>0</v>
          </cell>
          <cell r="AB5241">
            <v>5000</v>
          </cell>
          <cell r="AC5241">
            <v>5000</v>
          </cell>
          <cell r="AD5241" t="str">
            <v>∆</v>
          </cell>
          <cell r="AE5241">
            <v>0</v>
          </cell>
        </row>
        <row r="5242">
          <cell r="AB5242" t="str">
            <v/>
          </cell>
          <cell r="AC5242" t="str">
            <v/>
          </cell>
          <cell r="AD5242" t="str">
            <v>∆</v>
          </cell>
        </row>
        <row r="5243">
          <cell r="V5243" t="str">
            <v>[340] DEVELOPMENT SERVICES : NON DEPARTMENTAL : NON DIVISIONAL</v>
          </cell>
        </row>
        <row r="5244">
          <cell r="V5244" t="str">
            <v>GENERAL : OUTFLOW -TRANSFERS</v>
          </cell>
          <cell r="AB5244" t="str">
            <v/>
          </cell>
          <cell r="AC5244" t="str">
            <v/>
          </cell>
          <cell r="AD5244" t="str">
            <v>∆</v>
          </cell>
        </row>
        <row r="5245">
          <cell r="V5245" t="str">
            <v>340.00.00.900-9000.82</v>
          </cell>
          <cell r="W5245" t="str">
            <v>Other Transfers Vehicle Fund</v>
          </cell>
          <cell r="X5245">
            <v>0</v>
          </cell>
          <cell r="Y5245">
            <v>0</v>
          </cell>
          <cell r="Z5245">
            <v>128000</v>
          </cell>
          <cell r="AA5245">
            <v>128000</v>
          </cell>
          <cell r="AB5245">
            <v>0</v>
          </cell>
          <cell r="AC5245">
            <v>0</v>
          </cell>
          <cell r="AD5245" t="str">
            <v>∆</v>
          </cell>
          <cell r="AE5245">
            <v>0</v>
          </cell>
        </row>
        <row r="5246">
          <cell r="W5246" t="str">
            <v>TOTAL : OUTFLOW -TRANSFERS</v>
          </cell>
          <cell r="X5246">
            <v>0</v>
          </cell>
          <cell r="Y5246">
            <v>0</v>
          </cell>
          <cell r="Z5246">
            <v>128000</v>
          </cell>
          <cell r="AA5246">
            <v>128000</v>
          </cell>
          <cell r="AB5246">
            <v>0</v>
          </cell>
          <cell r="AC5246">
            <v>0</v>
          </cell>
          <cell r="AD5246" t="str">
            <v>∆</v>
          </cell>
          <cell r="AE5246">
            <v>0</v>
          </cell>
        </row>
        <row r="5247">
          <cell r="AB5247" t="str">
            <v/>
          </cell>
          <cell r="AC5247" t="str">
            <v/>
          </cell>
          <cell r="AD5247" t="str">
            <v>∆</v>
          </cell>
        </row>
        <row r="5248">
          <cell r="V5248" t="str">
            <v>[340] DEVELOPMENT SERVICES : CITY ATTORNEY : NON DIVISIONAL</v>
          </cell>
          <cell r="AB5248" t="str">
            <v/>
          </cell>
          <cell r="AC5248" t="str">
            <v/>
          </cell>
          <cell r="AD5248" t="str">
            <v>∆</v>
          </cell>
        </row>
        <row r="5249">
          <cell r="V5249" t="str">
            <v>DEPARTMENTAL LEGAL SERVICES : OPERATIONS</v>
          </cell>
          <cell r="AB5249" t="str">
            <v/>
          </cell>
          <cell r="AC5249" t="str">
            <v/>
          </cell>
          <cell r="AD5249" t="str">
            <v>∆</v>
          </cell>
        </row>
        <row r="5250">
          <cell r="V5250" t="str">
            <v>340.02.00.002-6002.30</v>
          </cell>
          <cell r="W5250" t="str">
            <v>Legal Services Community Development</v>
          </cell>
          <cell r="X5250">
            <v>0</v>
          </cell>
          <cell r="Y5250">
            <v>0</v>
          </cell>
          <cell r="Z5250">
            <v>0</v>
          </cell>
          <cell r="AA5250">
            <v>45000</v>
          </cell>
          <cell r="AB5250">
            <v>0</v>
          </cell>
          <cell r="AC5250">
            <v>0</v>
          </cell>
          <cell r="AD5250" t="str">
            <v>∆</v>
          </cell>
          <cell r="AE5250">
            <v>0</v>
          </cell>
        </row>
        <row r="5251">
          <cell r="V5251" t="str">
            <v>340.02.00.002-6002.45</v>
          </cell>
          <cell r="W5251" t="str">
            <v>Legal Services Engineering</v>
          </cell>
          <cell r="X5251">
            <v>0</v>
          </cell>
          <cell r="Y5251">
            <v>0</v>
          </cell>
          <cell r="Z5251">
            <v>0</v>
          </cell>
          <cell r="AA5251">
            <v>11000</v>
          </cell>
          <cell r="AB5251">
            <v>0</v>
          </cell>
          <cell r="AC5251">
            <v>0</v>
          </cell>
          <cell r="AD5251" t="str">
            <v>∆</v>
          </cell>
          <cell r="AE5251">
            <v>0</v>
          </cell>
        </row>
        <row r="5252">
          <cell r="W5252" t="str">
            <v>TOTAL : OPERATIONS</v>
          </cell>
          <cell r="X5252">
            <v>0</v>
          </cell>
          <cell r="Y5252">
            <v>0</v>
          </cell>
          <cell r="Z5252">
            <v>0</v>
          </cell>
          <cell r="AA5252">
            <v>56000</v>
          </cell>
          <cell r="AB5252">
            <v>0</v>
          </cell>
          <cell r="AC5252">
            <v>0</v>
          </cell>
          <cell r="AD5252" t="str">
            <v>∆</v>
          </cell>
          <cell r="AE5252">
            <v>0</v>
          </cell>
        </row>
        <row r="5253">
          <cell r="AB5253" t="str">
            <v/>
          </cell>
          <cell r="AC5253" t="str">
            <v/>
          </cell>
          <cell r="AD5253" t="str">
            <v>∆</v>
          </cell>
        </row>
        <row r="5254">
          <cell r="V5254" t="str">
            <v>[340] DEVELOPMENT SERVICES : FINANCE : NON DIVISIONAL</v>
          </cell>
          <cell r="AB5254" t="str">
            <v/>
          </cell>
          <cell r="AC5254" t="str">
            <v/>
          </cell>
          <cell r="AD5254" t="str">
            <v>∆</v>
          </cell>
        </row>
        <row r="5255">
          <cell r="V5255" t="str">
            <v>FISCAL MANAGEMENT : PERSONNEL</v>
          </cell>
          <cell r="AB5255" t="str">
            <v/>
          </cell>
          <cell r="AC5255" t="str">
            <v/>
          </cell>
          <cell r="AD5255" t="str">
            <v>∆</v>
          </cell>
        </row>
        <row r="5256">
          <cell r="V5256" t="str">
            <v>340.05.00.150-5000.01</v>
          </cell>
          <cell r="W5256" t="str">
            <v>Salaries Regular</v>
          </cell>
          <cell r="X5256">
            <v>0</v>
          </cell>
          <cell r="Y5256">
            <v>0</v>
          </cell>
          <cell r="Z5256">
            <v>0</v>
          </cell>
          <cell r="AA5256">
            <v>0</v>
          </cell>
          <cell r="AB5256">
            <v>0</v>
          </cell>
          <cell r="AC5256">
            <v>0</v>
          </cell>
          <cell r="AD5256" t="str">
            <v>∆</v>
          </cell>
          <cell r="AE5256">
            <v>0</v>
          </cell>
        </row>
        <row r="5257">
          <cell r="V5257" t="str">
            <v>340.05.00.150-5100.00</v>
          </cell>
          <cell r="W5257" t="str">
            <v>Benefits PERS Pool Liability</v>
          </cell>
          <cell r="X5257">
            <v>0</v>
          </cell>
          <cell r="Y5257">
            <v>0</v>
          </cell>
          <cell r="Z5257">
            <v>0</v>
          </cell>
          <cell r="AA5257">
            <v>0</v>
          </cell>
          <cell r="AB5257">
            <v>0</v>
          </cell>
          <cell r="AC5257">
            <v>0</v>
          </cell>
          <cell r="AD5257" t="str">
            <v>∆</v>
          </cell>
          <cell r="AE5257">
            <v>0</v>
          </cell>
        </row>
        <row r="5258">
          <cell r="V5258" t="str">
            <v>340.05.00.150-5100.01</v>
          </cell>
          <cell r="W5258" t="str">
            <v>Benefits Retirement</v>
          </cell>
          <cell r="X5258">
            <v>0</v>
          </cell>
          <cell r="Y5258">
            <v>0</v>
          </cell>
          <cell r="Z5258">
            <v>0</v>
          </cell>
          <cell r="AA5258">
            <v>0</v>
          </cell>
          <cell r="AB5258">
            <v>0</v>
          </cell>
          <cell r="AC5258">
            <v>0</v>
          </cell>
          <cell r="AD5258" t="str">
            <v>∆</v>
          </cell>
          <cell r="AE5258">
            <v>0</v>
          </cell>
        </row>
        <row r="5259">
          <cell r="V5259" t="str">
            <v>340.05.00.150-5100.08</v>
          </cell>
          <cell r="W5259" t="str">
            <v>Benefits Deferred Compensation</v>
          </cell>
          <cell r="X5259">
            <v>0</v>
          </cell>
          <cell r="Y5259">
            <v>0</v>
          </cell>
          <cell r="Z5259">
            <v>0</v>
          </cell>
          <cell r="AA5259">
            <v>0</v>
          </cell>
          <cell r="AB5259">
            <v>0</v>
          </cell>
          <cell r="AC5259">
            <v>0</v>
          </cell>
          <cell r="AD5259" t="str">
            <v>∆</v>
          </cell>
          <cell r="AE5259">
            <v>0</v>
          </cell>
        </row>
        <row r="5260">
          <cell r="V5260" t="str">
            <v>340.05.00.150-5100.11</v>
          </cell>
          <cell r="W5260" t="str">
            <v>Benefits Medicare</v>
          </cell>
          <cell r="X5260">
            <v>0</v>
          </cell>
          <cell r="Y5260">
            <v>0</v>
          </cell>
          <cell r="Z5260">
            <v>0</v>
          </cell>
          <cell r="AA5260">
            <v>0</v>
          </cell>
          <cell r="AB5260">
            <v>0</v>
          </cell>
          <cell r="AC5260">
            <v>0</v>
          </cell>
          <cell r="AD5260" t="str">
            <v>∆</v>
          </cell>
          <cell r="AE5260">
            <v>0</v>
          </cell>
        </row>
        <row r="5261">
          <cell r="W5261" t="str">
            <v>TOTAL : PERSONNEL</v>
          </cell>
          <cell r="X5261">
            <v>0</v>
          </cell>
          <cell r="Y5261">
            <v>0</v>
          </cell>
          <cell r="Z5261">
            <v>0</v>
          </cell>
          <cell r="AA5261">
            <v>0</v>
          </cell>
          <cell r="AB5261">
            <v>0</v>
          </cell>
          <cell r="AC5261">
            <v>0</v>
          </cell>
          <cell r="AD5261" t="str">
            <v>∆</v>
          </cell>
          <cell r="AE5261">
            <v>0</v>
          </cell>
        </row>
        <row r="5262">
          <cell r="AB5262" t="str">
            <v/>
          </cell>
          <cell r="AC5262" t="str">
            <v/>
          </cell>
          <cell r="AD5262" t="str">
            <v>∆</v>
          </cell>
        </row>
        <row r="5263">
          <cell r="V5263" t="str">
            <v>[340] DEVELOPMENT SERVICES : FINANCE : NON DIVISIONAL</v>
          </cell>
        </row>
        <row r="5264">
          <cell r="V5264" t="str">
            <v>FISCAL MANAGEMENT : OPERATIONS</v>
          </cell>
          <cell r="AB5264" t="str">
            <v/>
          </cell>
          <cell r="AC5264" t="str">
            <v/>
          </cell>
          <cell r="AD5264" t="str">
            <v>∆</v>
          </cell>
        </row>
        <row r="5265">
          <cell r="V5265" t="str">
            <v>340.05.00.150-6000.01</v>
          </cell>
          <cell r="W5265" t="str">
            <v>Professional Services General</v>
          </cell>
          <cell r="X5265">
            <v>24000</v>
          </cell>
          <cell r="Y5265">
            <v>20000</v>
          </cell>
          <cell r="Z5265">
            <v>28000</v>
          </cell>
          <cell r="AA5265">
            <v>94000</v>
          </cell>
          <cell r="AB5265">
            <v>0</v>
          </cell>
          <cell r="AC5265">
            <v>100000</v>
          </cell>
          <cell r="AD5265" t="str">
            <v>∆</v>
          </cell>
          <cell r="AE5265">
            <v>100000</v>
          </cell>
        </row>
        <row r="5266">
          <cell r="W5266" t="str">
            <v>TOTAL : OPERATIONS</v>
          </cell>
          <cell r="X5266">
            <v>24000</v>
          </cell>
          <cell r="Y5266">
            <v>20000</v>
          </cell>
          <cell r="Z5266">
            <v>28000</v>
          </cell>
          <cell r="AA5266">
            <v>94000</v>
          </cell>
          <cell r="AB5266">
            <v>0</v>
          </cell>
          <cell r="AC5266">
            <v>100000</v>
          </cell>
          <cell r="AD5266" t="str">
            <v>∆</v>
          </cell>
          <cell r="AE5266">
            <v>100000</v>
          </cell>
        </row>
        <row r="5267">
          <cell r="AB5267" t="str">
            <v/>
          </cell>
          <cell r="AC5267" t="str">
            <v/>
          </cell>
          <cell r="AD5267" t="str">
            <v>∆</v>
          </cell>
        </row>
        <row r="5268">
          <cell r="V5268" t="str">
            <v>[340] DEVELOPMENT SERVICES : COMMUNITY DEVELOPMENT : DEVELOPMENT</v>
          </cell>
          <cell r="AB5268" t="str">
            <v/>
          </cell>
          <cell r="AC5268" t="str">
            <v/>
          </cell>
          <cell r="AD5268" t="str">
            <v>∆</v>
          </cell>
        </row>
        <row r="5269">
          <cell r="V5269" t="str">
            <v>ADMINISTRATION/ENGINEERING : PERSONNEL</v>
          </cell>
          <cell r="AB5269" t="str">
            <v/>
          </cell>
          <cell r="AC5269" t="str">
            <v/>
          </cell>
          <cell r="AD5269" t="str">
            <v>∆</v>
          </cell>
        </row>
        <row r="5270">
          <cell r="V5270" t="str">
            <v>340.30.40.015-5000.01</v>
          </cell>
          <cell r="W5270" t="str">
            <v>Salaries Regular</v>
          </cell>
          <cell r="X5270">
            <v>707000</v>
          </cell>
          <cell r="Y5270">
            <v>660000</v>
          </cell>
          <cell r="Z5270">
            <v>845000</v>
          </cell>
          <cell r="AA5270">
            <v>749000</v>
          </cell>
          <cell r="AB5270">
            <v>500021</v>
          </cell>
          <cell r="AC5270">
            <v>500021</v>
          </cell>
          <cell r="AD5270" t="str">
            <v>∆</v>
          </cell>
          <cell r="AE5270">
            <v>0</v>
          </cell>
        </row>
        <row r="5271">
          <cell r="V5271" t="str">
            <v>340.30.40.015-5000.02</v>
          </cell>
          <cell r="W5271" t="str">
            <v>Salaries Part Time</v>
          </cell>
          <cell r="X5271">
            <v>0</v>
          </cell>
          <cell r="Y5271">
            <v>0</v>
          </cell>
          <cell r="Z5271">
            <v>0</v>
          </cell>
          <cell r="AA5271">
            <v>0</v>
          </cell>
          <cell r="AB5271">
            <v>0</v>
          </cell>
          <cell r="AC5271">
            <v>0</v>
          </cell>
          <cell r="AD5271" t="str">
            <v>∆</v>
          </cell>
          <cell r="AE5271">
            <v>0</v>
          </cell>
        </row>
        <row r="5272">
          <cell r="V5272" t="str">
            <v>340.30.40.015-5000.03</v>
          </cell>
          <cell r="W5272" t="str">
            <v>Salaries Overtime</v>
          </cell>
          <cell r="X5272">
            <v>28000</v>
          </cell>
          <cell r="Y5272">
            <v>31000</v>
          </cell>
          <cell r="Z5272">
            <v>26000</v>
          </cell>
          <cell r="AA5272">
            <v>11000</v>
          </cell>
          <cell r="AB5272">
            <v>0</v>
          </cell>
          <cell r="AC5272">
            <v>0</v>
          </cell>
          <cell r="AD5272" t="str">
            <v>∆</v>
          </cell>
          <cell r="AE5272">
            <v>0</v>
          </cell>
        </row>
        <row r="5273">
          <cell r="V5273" t="str">
            <v>340.30.40.015-5000.04</v>
          </cell>
          <cell r="W5273" t="str">
            <v>Salaries Holiday Pay</v>
          </cell>
          <cell r="X5273">
            <v>0</v>
          </cell>
          <cell r="Y5273">
            <v>0</v>
          </cell>
          <cell r="Z5273">
            <v>2000</v>
          </cell>
          <cell r="AA5273">
            <v>0</v>
          </cell>
          <cell r="AB5273">
            <v>0</v>
          </cell>
          <cell r="AC5273">
            <v>0</v>
          </cell>
          <cell r="AD5273" t="str">
            <v>∆</v>
          </cell>
          <cell r="AE5273">
            <v>0</v>
          </cell>
        </row>
        <row r="5274">
          <cell r="V5274" t="str">
            <v>340.30.40.015-5000.06</v>
          </cell>
          <cell r="W5274" t="str">
            <v>Salaries Out of Class</v>
          </cell>
          <cell r="X5274">
            <v>0</v>
          </cell>
          <cell r="Y5274">
            <v>0</v>
          </cell>
          <cell r="Z5274">
            <v>0</v>
          </cell>
          <cell r="AA5274">
            <v>2000</v>
          </cell>
          <cell r="AB5274">
            <v>0</v>
          </cell>
          <cell r="AC5274">
            <v>0</v>
          </cell>
          <cell r="AD5274" t="str">
            <v>∆</v>
          </cell>
          <cell r="AE5274">
            <v>0</v>
          </cell>
        </row>
        <row r="5275">
          <cell r="V5275" t="str">
            <v>340.30.40.015-5000.07</v>
          </cell>
          <cell r="W5275" t="str">
            <v>Salaries Admin Leave Pay</v>
          </cell>
          <cell r="X5275">
            <v>2000</v>
          </cell>
          <cell r="Y5275">
            <v>4000</v>
          </cell>
          <cell r="Z5275">
            <v>11000</v>
          </cell>
          <cell r="AA5275">
            <v>13000</v>
          </cell>
          <cell r="AB5275">
            <v>6478</v>
          </cell>
          <cell r="AC5275">
            <v>6478</v>
          </cell>
          <cell r="AD5275" t="str">
            <v>∆</v>
          </cell>
          <cell r="AE5275">
            <v>0</v>
          </cell>
        </row>
        <row r="5276">
          <cell r="V5276" t="str">
            <v>340.30.40.015-5000.08</v>
          </cell>
          <cell r="W5276" t="str">
            <v>Salaries Longevity Pay</v>
          </cell>
          <cell r="X5276">
            <v>4000</v>
          </cell>
          <cell r="Y5276">
            <v>4000</v>
          </cell>
          <cell r="Z5276">
            <v>8000</v>
          </cell>
          <cell r="AA5276">
            <v>7000</v>
          </cell>
          <cell r="AB5276">
            <v>4700</v>
          </cell>
          <cell r="AC5276">
            <v>4700</v>
          </cell>
          <cell r="AD5276" t="str">
            <v>∆</v>
          </cell>
          <cell r="AE5276">
            <v>0</v>
          </cell>
        </row>
        <row r="5277">
          <cell r="V5277" t="str">
            <v>340.30.40.015-5100.00</v>
          </cell>
          <cell r="W5277" t="str">
            <v>Benefits PERS Pool Liability</v>
          </cell>
          <cell r="X5277">
            <v>118000</v>
          </cell>
          <cell r="Y5277">
            <v>121000</v>
          </cell>
          <cell r="Z5277">
            <v>157000</v>
          </cell>
          <cell r="AA5277">
            <v>148000</v>
          </cell>
          <cell r="AB5277">
            <v>103531</v>
          </cell>
          <cell r="AC5277">
            <v>118000</v>
          </cell>
          <cell r="AD5277" t="str">
            <v>∆</v>
          </cell>
          <cell r="AE5277">
            <v>14469</v>
          </cell>
        </row>
        <row r="5278">
          <cell r="V5278" t="str">
            <v>340.30.40.015-5100.01</v>
          </cell>
          <cell r="W5278" t="str">
            <v>Benefits Retirement</v>
          </cell>
          <cell r="X5278">
            <v>42000</v>
          </cell>
          <cell r="Y5278">
            <v>41000</v>
          </cell>
          <cell r="Z5278">
            <v>53000</v>
          </cell>
          <cell r="AA5278">
            <v>51000</v>
          </cell>
          <cell r="AB5278">
            <v>32967</v>
          </cell>
          <cell r="AC5278">
            <v>32967</v>
          </cell>
          <cell r="AD5278" t="str">
            <v>∆</v>
          </cell>
          <cell r="AE5278">
            <v>0</v>
          </cell>
        </row>
        <row r="5279">
          <cell r="V5279" t="str">
            <v>340.30.40.015-5100.02</v>
          </cell>
          <cell r="W5279" t="str">
            <v>Benefits Health Insurance</v>
          </cell>
          <cell r="X5279">
            <v>110000</v>
          </cell>
          <cell r="Y5279">
            <v>101000</v>
          </cell>
          <cell r="Z5279">
            <v>131000</v>
          </cell>
          <cell r="AA5279">
            <v>131000</v>
          </cell>
          <cell r="AB5279">
            <v>93045</v>
          </cell>
          <cell r="AC5279">
            <v>93045</v>
          </cell>
          <cell r="AD5279" t="str">
            <v>∆</v>
          </cell>
          <cell r="AE5279">
            <v>0</v>
          </cell>
        </row>
        <row r="5280">
          <cell r="V5280" t="str">
            <v>340.30.40.015-5100.03</v>
          </cell>
          <cell r="W5280" t="str">
            <v>Benefits Dental Insurance</v>
          </cell>
          <cell r="X5280">
            <v>10000</v>
          </cell>
          <cell r="Y5280">
            <v>9000</v>
          </cell>
          <cell r="Z5280">
            <v>10000</v>
          </cell>
          <cell r="AA5280">
            <v>8000</v>
          </cell>
          <cell r="AB5280">
            <v>5914</v>
          </cell>
          <cell r="AC5280">
            <v>5914</v>
          </cell>
          <cell r="AD5280" t="str">
            <v>∆</v>
          </cell>
          <cell r="AE5280">
            <v>0</v>
          </cell>
        </row>
        <row r="5281">
          <cell r="V5281" t="str">
            <v>340.30.40.015-5100.04</v>
          </cell>
          <cell r="W5281" t="str">
            <v>Benefits Vision Insurance</v>
          </cell>
          <cell r="X5281">
            <v>1000</v>
          </cell>
          <cell r="Y5281">
            <v>1000</v>
          </cell>
          <cell r="Z5281">
            <v>2000</v>
          </cell>
          <cell r="AA5281">
            <v>1000</v>
          </cell>
          <cell r="AB5281">
            <v>949</v>
          </cell>
          <cell r="AC5281">
            <v>949</v>
          </cell>
          <cell r="AD5281" t="str">
            <v>∆</v>
          </cell>
          <cell r="AE5281">
            <v>0</v>
          </cell>
        </row>
        <row r="5282">
          <cell r="V5282" t="str">
            <v>340.30.40.015-5100.05</v>
          </cell>
          <cell r="W5282" t="str">
            <v>Benefits Life Insurance</v>
          </cell>
          <cell r="X5282">
            <v>1000</v>
          </cell>
          <cell r="Y5282">
            <v>2000</v>
          </cell>
          <cell r="Z5282">
            <v>2000</v>
          </cell>
          <cell r="AA5282">
            <v>1000</v>
          </cell>
          <cell r="AB5282">
            <v>734</v>
          </cell>
          <cell r="AC5282">
            <v>734</v>
          </cell>
          <cell r="AD5282" t="str">
            <v>∆</v>
          </cell>
          <cell r="AE5282">
            <v>0</v>
          </cell>
        </row>
        <row r="5283">
          <cell r="V5283" t="str">
            <v>340.30.40.015-5100.06</v>
          </cell>
          <cell r="W5283" t="str">
            <v>Benefits Worker's Comp</v>
          </cell>
          <cell r="X5283">
            <v>16000</v>
          </cell>
          <cell r="Y5283">
            <v>21000</v>
          </cell>
          <cell r="Z5283">
            <v>23000</v>
          </cell>
          <cell r="AA5283">
            <v>23000</v>
          </cell>
          <cell r="AB5283">
            <v>22800</v>
          </cell>
          <cell r="AC5283">
            <v>30000</v>
          </cell>
          <cell r="AD5283" t="str">
            <v>∆</v>
          </cell>
          <cell r="AE5283">
            <v>7200</v>
          </cell>
        </row>
        <row r="5284">
          <cell r="V5284" t="str">
            <v>340.30.40.015-5100.07</v>
          </cell>
          <cell r="W5284" t="str">
            <v>Benefits Long Term Disability</v>
          </cell>
          <cell r="X5284">
            <v>4000</v>
          </cell>
          <cell r="Y5284">
            <v>4000</v>
          </cell>
          <cell r="Z5284">
            <v>4000</v>
          </cell>
          <cell r="AA5284">
            <v>3000</v>
          </cell>
          <cell r="AB5284">
            <v>4304</v>
          </cell>
          <cell r="AC5284">
            <v>4304</v>
          </cell>
          <cell r="AD5284" t="str">
            <v>∆</v>
          </cell>
          <cell r="AE5284">
            <v>0</v>
          </cell>
        </row>
        <row r="5285">
          <cell r="V5285" t="str">
            <v>340.30.40.015-5100.08</v>
          </cell>
          <cell r="W5285" t="str">
            <v>Benefits Deferred Compensation</v>
          </cell>
          <cell r="X5285">
            <v>7000</v>
          </cell>
          <cell r="Y5285">
            <v>3000</v>
          </cell>
          <cell r="Z5285">
            <v>1000</v>
          </cell>
          <cell r="AA5285">
            <v>5000</v>
          </cell>
          <cell r="AB5285">
            <v>4347</v>
          </cell>
          <cell r="AC5285">
            <v>4347</v>
          </cell>
          <cell r="AD5285" t="str">
            <v>∆</v>
          </cell>
          <cell r="AE5285">
            <v>0</v>
          </cell>
        </row>
        <row r="5286">
          <cell r="V5286" t="str">
            <v>340.30.40.015-5100.10</v>
          </cell>
          <cell r="W5286" t="str">
            <v>Benefits Uniform Allowance</v>
          </cell>
          <cell r="X5286">
            <v>0</v>
          </cell>
          <cell r="Y5286">
            <v>0</v>
          </cell>
          <cell r="Z5286">
            <v>1000</v>
          </cell>
          <cell r="AA5286">
            <v>0</v>
          </cell>
          <cell r="AB5286">
            <v>0</v>
          </cell>
          <cell r="AC5286">
            <v>0</v>
          </cell>
          <cell r="AD5286" t="str">
            <v>∆</v>
          </cell>
          <cell r="AE5286">
            <v>0</v>
          </cell>
        </row>
        <row r="5287">
          <cell r="V5287" t="str">
            <v>340.30.40.015-5100.11</v>
          </cell>
          <cell r="W5287" t="str">
            <v>Benefits Medicare</v>
          </cell>
          <cell r="X5287">
            <v>11000</v>
          </cell>
          <cell r="Y5287">
            <v>10000</v>
          </cell>
          <cell r="Z5287">
            <v>13000</v>
          </cell>
          <cell r="AA5287">
            <v>11000</v>
          </cell>
          <cell r="AB5287">
            <v>7463</v>
          </cell>
          <cell r="AC5287">
            <v>7463</v>
          </cell>
          <cell r="AD5287" t="str">
            <v>∆</v>
          </cell>
          <cell r="AE5287">
            <v>0</v>
          </cell>
        </row>
        <row r="5288">
          <cell r="V5288" t="str">
            <v>340.30.40.015-5100.15</v>
          </cell>
          <cell r="W5288" t="str">
            <v>Benefits Cell Phone Allowance</v>
          </cell>
          <cell r="X5288">
            <v>5000</v>
          </cell>
          <cell r="Y5288">
            <v>4000</v>
          </cell>
          <cell r="Z5288">
            <v>5000</v>
          </cell>
          <cell r="AA5288">
            <v>4000</v>
          </cell>
          <cell r="AB5288">
            <v>1916</v>
          </cell>
          <cell r="AC5288">
            <v>1916</v>
          </cell>
          <cell r="AD5288" t="str">
            <v>∆</v>
          </cell>
          <cell r="AE5288">
            <v>0</v>
          </cell>
        </row>
        <row r="5289">
          <cell r="V5289" t="str">
            <v>340.30.40.015-5100.17</v>
          </cell>
          <cell r="W5289" t="str">
            <v>Benefits Other Post Employment Benefits</v>
          </cell>
          <cell r="X5289">
            <v>8000</v>
          </cell>
          <cell r="Y5289">
            <v>8000</v>
          </cell>
          <cell r="Z5289">
            <v>12000</v>
          </cell>
          <cell r="AA5289">
            <v>14000</v>
          </cell>
          <cell r="AB5289">
            <v>14000</v>
          </cell>
          <cell r="AC5289">
            <v>14000</v>
          </cell>
          <cell r="AD5289" t="str">
            <v>∆</v>
          </cell>
          <cell r="AE5289">
            <v>0</v>
          </cell>
        </row>
        <row r="5290">
          <cell r="W5290" t="str">
            <v>TOTAL : PERSONNEL</v>
          </cell>
          <cell r="X5290">
            <v>1074000</v>
          </cell>
          <cell r="Y5290">
            <v>1024000</v>
          </cell>
          <cell r="Z5290">
            <v>1306000</v>
          </cell>
          <cell r="AA5290">
            <v>1182000</v>
          </cell>
          <cell r="AB5290">
            <v>803169</v>
          </cell>
          <cell r="AC5290">
            <v>824838</v>
          </cell>
          <cell r="AD5290" t="str">
            <v>∆</v>
          </cell>
          <cell r="AE5290">
            <v>21669</v>
          </cell>
        </row>
        <row r="5291">
          <cell r="AB5291" t="str">
            <v/>
          </cell>
          <cell r="AC5291" t="str">
            <v/>
          </cell>
          <cell r="AD5291" t="str">
            <v>∆</v>
          </cell>
        </row>
        <row r="5292">
          <cell r="V5292" t="str">
            <v>[340] DEVELOPMENT SERVICES : COMMUNITY DEVELOPMENT : DEVELOPMENT</v>
          </cell>
        </row>
        <row r="5293">
          <cell r="V5293" t="str">
            <v>ADMINISTRATION/ENGINEERING : OPERATIONS</v>
          </cell>
          <cell r="AB5293" t="str">
            <v/>
          </cell>
          <cell r="AC5293" t="str">
            <v/>
          </cell>
          <cell r="AD5293" t="str">
            <v>∆</v>
          </cell>
        </row>
        <row r="5294">
          <cell r="V5294" t="str">
            <v>340.30.40.015-6000.01</v>
          </cell>
          <cell r="W5294" t="str">
            <v>Professional Services General</v>
          </cell>
          <cell r="X5294">
            <v>76000</v>
          </cell>
          <cell r="Y5294">
            <v>206000</v>
          </cell>
          <cell r="Z5294">
            <v>108000</v>
          </cell>
          <cell r="AA5294">
            <v>55000</v>
          </cell>
          <cell r="AB5294">
            <v>0</v>
          </cell>
          <cell r="AC5294">
            <v>25000</v>
          </cell>
          <cell r="AD5294" t="str">
            <v>∆</v>
          </cell>
          <cell r="AE5294">
            <v>25000</v>
          </cell>
        </row>
        <row r="5295">
          <cell r="V5295" t="str">
            <v>340.30.40.015-6000.10</v>
          </cell>
          <cell r="W5295" t="str">
            <v>Professional Services Consultant</v>
          </cell>
          <cell r="X5295">
            <v>0</v>
          </cell>
          <cell r="Y5295">
            <v>0</v>
          </cell>
          <cell r="Z5295">
            <v>0</v>
          </cell>
          <cell r="AA5295">
            <v>16000</v>
          </cell>
          <cell r="AB5295">
            <v>0</v>
          </cell>
          <cell r="AC5295">
            <v>0</v>
          </cell>
          <cell r="AD5295" t="str">
            <v>∆</v>
          </cell>
          <cell r="AE5295">
            <v>0</v>
          </cell>
        </row>
        <row r="5296">
          <cell r="V5296" t="str">
            <v>340.30.40.015-6000.18</v>
          </cell>
          <cell r="W5296" t="str">
            <v>Professional Services Legal</v>
          </cell>
          <cell r="X5296">
            <v>0</v>
          </cell>
          <cell r="Y5296">
            <v>0</v>
          </cell>
          <cell r="Z5296">
            <v>0</v>
          </cell>
          <cell r="AA5296">
            <v>12000</v>
          </cell>
          <cell r="AB5296">
            <v>0</v>
          </cell>
          <cell r="AC5296">
            <v>0</v>
          </cell>
          <cell r="AD5296" t="str">
            <v>∆</v>
          </cell>
          <cell r="AE5296">
            <v>0</v>
          </cell>
        </row>
        <row r="5297">
          <cell r="V5297" t="str">
            <v>340.30.40.015-6100.01</v>
          </cell>
          <cell r="W5297" t="str">
            <v>Utilities Electric</v>
          </cell>
          <cell r="X5297">
            <v>5000</v>
          </cell>
          <cell r="Y5297">
            <v>5000</v>
          </cell>
          <cell r="Z5297">
            <v>5000</v>
          </cell>
          <cell r="AA5297">
            <v>0</v>
          </cell>
          <cell r="AB5297">
            <v>0</v>
          </cell>
          <cell r="AC5297">
            <v>0</v>
          </cell>
          <cell r="AD5297" t="str">
            <v>∆</v>
          </cell>
          <cell r="AE5297">
            <v>0</v>
          </cell>
        </row>
        <row r="5298">
          <cell r="V5298" t="str">
            <v>340.30.40.015-6100.02</v>
          </cell>
          <cell r="W5298" t="str">
            <v>Utilities Telephone</v>
          </cell>
          <cell r="X5298">
            <v>0</v>
          </cell>
          <cell r="Y5298">
            <v>0</v>
          </cell>
          <cell r="Z5298">
            <v>0</v>
          </cell>
          <cell r="AA5298">
            <v>0</v>
          </cell>
          <cell r="AB5298">
            <v>2200</v>
          </cell>
          <cell r="AC5298">
            <v>3000</v>
          </cell>
          <cell r="AD5298" t="str">
            <v>∆</v>
          </cell>
          <cell r="AE5298">
            <v>800</v>
          </cell>
        </row>
        <row r="5299">
          <cell r="V5299" t="str">
            <v>340.30.40.015-6100.03</v>
          </cell>
          <cell r="W5299" t="str">
            <v>Utilities Data Transmission / ISP</v>
          </cell>
          <cell r="X5299">
            <v>0</v>
          </cell>
          <cell r="Y5299">
            <v>0</v>
          </cell>
          <cell r="Z5299">
            <v>0</v>
          </cell>
          <cell r="AA5299">
            <v>0</v>
          </cell>
          <cell r="AB5299">
            <v>400</v>
          </cell>
          <cell r="AC5299">
            <v>1000</v>
          </cell>
          <cell r="AD5299" t="str">
            <v>∆</v>
          </cell>
          <cell r="AE5299">
            <v>600</v>
          </cell>
        </row>
        <row r="5300">
          <cell r="V5300" t="str">
            <v>340.30.40.015-6200.01</v>
          </cell>
          <cell r="W5300" t="str">
            <v>Supplies Office</v>
          </cell>
          <cell r="X5300">
            <v>1000</v>
          </cell>
          <cell r="Y5300">
            <v>2000</v>
          </cell>
          <cell r="Z5300">
            <v>1000</v>
          </cell>
          <cell r="AA5300">
            <v>0</v>
          </cell>
          <cell r="AB5300">
            <v>0</v>
          </cell>
          <cell r="AC5300">
            <v>0</v>
          </cell>
          <cell r="AD5300" t="str">
            <v>∆</v>
          </cell>
          <cell r="AE5300">
            <v>0</v>
          </cell>
        </row>
        <row r="5301">
          <cell r="V5301" t="str">
            <v>340.30.40.015-6200.02</v>
          </cell>
          <cell r="W5301" t="str">
            <v>Supplies Special Department</v>
          </cell>
          <cell r="X5301">
            <v>2000</v>
          </cell>
          <cell r="Y5301">
            <v>3000</v>
          </cell>
          <cell r="Z5301">
            <v>4000</v>
          </cell>
          <cell r="AA5301">
            <v>5000</v>
          </cell>
          <cell r="AB5301">
            <v>0</v>
          </cell>
          <cell r="AC5301">
            <v>0</v>
          </cell>
          <cell r="AD5301" t="str">
            <v>∆</v>
          </cell>
          <cell r="AE5301">
            <v>0</v>
          </cell>
        </row>
        <row r="5302">
          <cell r="V5302" t="str">
            <v>340.30.40.015-6200.03</v>
          </cell>
          <cell r="W5302" t="str">
            <v>Supplies Copier Maintenance &amp; Supplies</v>
          </cell>
          <cell r="X5302">
            <v>1000</v>
          </cell>
          <cell r="Y5302">
            <v>4000</v>
          </cell>
          <cell r="Z5302">
            <v>4000</v>
          </cell>
          <cell r="AA5302">
            <v>4000</v>
          </cell>
          <cell r="AB5302">
            <v>0</v>
          </cell>
          <cell r="AC5302">
            <v>0</v>
          </cell>
          <cell r="AD5302" t="str">
            <v>∆</v>
          </cell>
          <cell r="AE5302">
            <v>0</v>
          </cell>
        </row>
        <row r="5303">
          <cell r="V5303" t="str">
            <v>340.30.40.015-6200.05</v>
          </cell>
          <cell r="W5303" t="str">
            <v>Supplies Gasoline</v>
          </cell>
          <cell r="X5303">
            <v>7000</v>
          </cell>
          <cell r="Y5303">
            <v>6000</v>
          </cell>
          <cell r="Z5303">
            <v>5000</v>
          </cell>
          <cell r="AA5303">
            <v>6000</v>
          </cell>
          <cell r="AB5303">
            <v>0</v>
          </cell>
          <cell r="AC5303">
            <v>0</v>
          </cell>
          <cell r="AD5303" t="str">
            <v>∆</v>
          </cell>
          <cell r="AE5303">
            <v>0</v>
          </cell>
        </row>
        <row r="5304">
          <cell r="V5304" t="str">
            <v>340.30.40.015-6200.09</v>
          </cell>
          <cell r="W5304" t="str">
            <v>Supplies Data Processing</v>
          </cell>
          <cell r="X5304">
            <v>6000</v>
          </cell>
          <cell r="Y5304">
            <v>0</v>
          </cell>
          <cell r="Z5304">
            <v>0</v>
          </cell>
          <cell r="AA5304">
            <v>0</v>
          </cell>
          <cell r="AB5304">
            <v>0</v>
          </cell>
          <cell r="AC5304">
            <v>0</v>
          </cell>
          <cell r="AD5304" t="str">
            <v>∆</v>
          </cell>
          <cell r="AE5304">
            <v>0</v>
          </cell>
        </row>
        <row r="5305">
          <cell r="V5305" t="str">
            <v>340.30.40.015-6300.01</v>
          </cell>
          <cell r="W5305" t="str">
            <v>Dues &amp; Subscriptions Memberships</v>
          </cell>
          <cell r="X5305">
            <v>0</v>
          </cell>
          <cell r="Y5305">
            <v>0</v>
          </cell>
          <cell r="Z5305">
            <v>0</v>
          </cell>
          <cell r="AA5305">
            <v>0</v>
          </cell>
          <cell r="AB5305">
            <v>0</v>
          </cell>
          <cell r="AC5305">
            <v>0</v>
          </cell>
          <cell r="AD5305" t="str">
            <v>∆</v>
          </cell>
          <cell r="AE5305">
            <v>0</v>
          </cell>
        </row>
        <row r="5306">
          <cell r="V5306" t="str">
            <v>340.30.40.015-6300.02</v>
          </cell>
          <cell r="W5306" t="str">
            <v>Dues &amp; Subscriptions Publications</v>
          </cell>
          <cell r="X5306">
            <v>0</v>
          </cell>
          <cell r="Y5306">
            <v>0</v>
          </cell>
          <cell r="Z5306">
            <v>0</v>
          </cell>
          <cell r="AA5306">
            <v>0</v>
          </cell>
          <cell r="AB5306">
            <v>0</v>
          </cell>
          <cell r="AC5306">
            <v>0</v>
          </cell>
          <cell r="AD5306" t="str">
            <v>∆</v>
          </cell>
          <cell r="AE5306">
            <v>0</v>
          </cell>
        </row>
        <row r="5307">
          <cell r="V5307" t="str">
            <v>340.30.40.015-6500.04</v>
          </cell>
          <cell r="W5307" t="str">
            <v>Claims &amp; Insurance Insurance Premiums</v>
          </cell>
          <cell r="X5307">
            <v>17000</v>
          </cell>
          <cell r="Y5307">
            <v>27000</v>
          </cell>
          <cell r="Z5307">
            <v>29000</v>
          </cell>
          <cell r="AA5307">
            <v>29000</v>
          </cell>
          <cell r="AB5307">
            <v>29400</v>
          </cell>
          <cell r="AC5307">
            <v>29000</v>
          </cell>
          <cell r="AD5307" t="str">
            <v>∆</v>
          </cell>
          <cell r="AE5307">
            <v>-400</v>
          </cell>
        </row>
        <row r="5308">
          <cell r="V5308" t="str">
            <v>340.30.40.015-6600.01</v>
          </cell>
          <cell r="W5308" t="str">
            <v>Administrative Expenses Meetings</v>
          </cell>
          <cell r="X5308">
            <v>0</v>
          </cell>
          <cell r="Y5308">
            <v>0</v>
          </cell>
          <cell r="Z5308">
            <v>0</v>
          </cell>
          <cell r="AA5308">
            <v>0</v>
          </cell>
          <cell r="AB5308">
            <v>0</v>
          </cell>
          <cell r="AC5308">
            <v>0</v>
          </cell>
          <cell r="AD5308" t="str">
            <v>∆</v>
          </cell>
          <cell r="AE5308">
            <v>0</v>
          </cell>
        </row>
        <row r="5309">
          <cell r="V5309" t="str">
            <v>340.30.40.015-6600.03</v>
          </cell>
          <cell r="W5309" t="str">
            <v>Administrative Expenses Mileage Reimbursement</v>
          </cell>
          <cell r="X5309">
            <v>0</v>
          </cell>
          <cell r="Y5309">
            <v>0</v>
          </cell>
          <cell r="Z5309">
            <v>0</v>
          </cell>
          <cell r="AA5309">
            <v>0</v>
          </cell>
          <cell r="AB5309">
            <v>0</v>
          </cell>
          <cell r="AC5309">
            <v>0</v>
          </cell>
          <cell r="AD5309" t="str">
            <v>∆</v>
          </cell>
          <cell r="AE5309">
            <v>0</v>
          </cell>
        </row>
        <row r="5310">
          <cell r="V5310" t="str">
            <v>340.30.40.015-6600.04</v>
          </cell>
          <cell r="W5310" t="str">
            <v>Administrative Expenses Training/Conferences</v>
          </cell>
          <cell r="X5310">
            <v>2000</v>
          </cell>
          <cell r="Y5310">
            <v>3000</v>
          </cell>
          <cell r="Z5310">
            <v>4000</v>
          </cell>
          <cell r="AA5310">
            <v>0</v>
          </cell>
          <cell r="AB5310">
            <v>0</v>
          </cell>
          <cell r="AC5310">
            <v>0</v>
          </cell>
          <cell r="AD5310" t="str">
            <v>∆</v>
          </cell>
          <cell r="AE5310">
            <v>0</v>
          </cell>
        </row>
        <row r="5311">
          <cell r="V5311" t="str">
            <v>340.30.40.015-6600.05</v>
          </cell>
          <cell r="W5311" t="str">
            <v>Administrative Expenses Public/Legal Advertisement</v>
          </cell>
          <cell r="X5311">
            <v>0</v>
          </cell>
          <cell r="Y5311">
            <v>2000</v>
          </cell>
          <cell r="Z5311">
            <v>1000</v>
          </cell>
          <cell r="AA5311">
            <v>0</v>
          </cell>
          <cell r="AB5311">
            <v>0</v>
          </cell>
          <cell r="AC5311">
            <v>0</v>
          </cell>
          <cell r="AD5311" t="str">
            <v>∆</v>
          </cell>
          <cell r="AE5311">
            <v>0</v>
          </cell>
        </row>
        <row r="5312">
          <cell r="V5312" t="str">
            <v>340.30.40.015-6600.06</v>
          </cell>
          <cell r="W5312" t="str">
            <v>Administrative Expenses Property/Building Rental</v>
          </cell>
          <cell r="X5312">
            <v>0</v>
          </cell>
          <cell r="Y5312">
            <v>0</v>
          </cell>
          <cell r="Z5312">
            <v>0</v>
          </cell>
          <cell r="AA5312">
            <v>178000</v>
          </cell>
          <cell r="AB5312">
            <v>0</v>
          </cell>
          <cell r="AC5312">
            <v>0</v>
          </cell>
          <cell r="AD5312" t="str">
            <v>∆</v>
          </cell>
          <cell r="AE5312">
            <v>0</v>
          </cell>
        </row>
        <row r="5313">
          <cell r="V5313" t="str">
            <v>340.30.40.015-6600.07</v>
          </cell>
          <cell r="W5313" t="str">
            <v>Administrative Expenses Employee Recruitment</v>
          </cell>
          <cell r="X5313">
            <v>0</v>
          </cell>
          <cell r="Y5313">
            <v>0</v>
          </cell>
          <cell r="Z5313">
            <v>0</v>
          </cell>
          <cell r="AA5313">
            <v>0</v>
          </cell>
          <cell r="AB5313">
            <v>0</v>
          </cell>
          <cell r="AC5313">
            <v>0</v>
          </cell>
          <cell r="AD5313" t="str">
            <v>∆</v>
          </cell>
          <cell r="AE5313">
            <v>0</v>
          </cell>
        </row>
        <row r="5314">
          <cell r="V5314" t="str">
            <v>340.30.40.015-6600.26</v>
          </cell>
          <cell r="W5314" t="str">
            <v>Administrative Expenses Support Services-IT</v>
          </cell>
          <cell r="X5314">
            <v>21000</v>
          </cell>
          <cell r="Y5314">
            <v>26000</v>
          </cell>
          <cell r="Z5314">
            <v>26000</v>
          </cell>
          <cell r="AA5314">
            <v>26000</v>
          </cell>
          <cell r="AB5314">
            <v>25930</v>
          </cell>
          <cell r="AC5314">
            <v>25930</v>
          </cell>
          <cell r="AD5314" t="str">
            <v>∆</v>
          </cell>
          <cell r="AE5314">
            <v>0</v>
          </cell>
        </row>
        <row r="5315">
          <cell r="V5315" t="str">
            <v>340.30.40.015-6600.32</v>
          </cell>
          <cell r="W5315" t="str">
            <v>Administrative Expenses Vehicle Fund Contribution</v>
          </cell>
          <cell r="X5315">
            <v>0</v>
          </cell>
          <cell r="Y5315">
            <v>0</v>
          </cell>
          <cell r="Z5315">
            <v>3000</v>
          </cell>
          <cell r="AA5315">
            <v>3000</v>
          </cell>
          <cell r="AB5315">
            <v>3600</v>
          </cell>
          <cell r="AC5315">
            <v>7000</v>
          </cell>
          <cell r="AD5315" t="str">
            <v>∆</v>
          </cell>
          <cell r="AE5315">
            <v>3400</v>
          </cell>
        </row>
        <row r="5316">
          <cell r="V5316" t="str">
            <v>340.30.40.015-6600.36</v>
          </cell>
          <cell r="W5316" t="str">
            <v>Administrative Expenses IT Fund Contribution</v>
          </cell>
          <cell r="X5316">
            <v>29000</v>
          </cell>
          <cell r="Y5316">
            <v>37000</v>
          </cell>
          <cell r="Z5316">
            <v>31000</v>
          </cell>
          <cell r="AA5316">
            <v>31000</v>
          </cell>
          <cell r="AB5316">
            <v>31470</v>
          </cell>
          <cell r="AC5316">
            <v>72000</v>
          </cell>
          <cell r="AD5316" t="str">
            <v>∆</v>
          </cell>
          <cell r="AE5316">
            <v>40530</v>
          </cell>
        </row>
        <row r="5317">
          <cell r="W5317" t="str">
            <v>TOTAL : OPERATIONS</v>
          </cell>
          <cell r="X5317">
            <v>167000</v>
          </cell>
          <cell r="Y5317">
            <v>321000</v>
          </cell>
          <cell r="Z5317">
            <v>221000</v>
          </cell>
          <cell r="AA5317">
            <v>365000</v>
          </cell>
          <cell r="AB5317">
            <v>93000</v>
          </cell>
          <cell r="AC5317">
            <v>162930</v>
          </cell>
          <cell r="AD5317" t="str">
            <v>∆</v>
          </cell>
          <cell r="AE5317">
            <v>69930</v>
          </cell>
        </row>
        <row r="5318">
          <cell r="AB5318" t="str">
            <v/>
          </cell>
          <cell r="AC5318" t="str">
            <v/>
          </cell>
          <cell r="AD5318" t="str">
            <v>∆</v>
          </cell>
        </row>
        <row r="5319">
          <cell r="V5319" t="str">
            <v>[340] DEVELOPMENT SERVICES : COMMUNITY DEVELOPMENT : DEVELOPMENT</v>
          </cell>
        </row>
        <row r="5320">
          <cell r="V5320" t="str">
            <v>DEVELOPMENT REVIEW : PERSONNEL</v>
          </cell>
          <cell r="AB5320" t="str">
            <v/>
          </cell>
          <cell r="AC5320" t="str">
            <v/>
          </cell>
          <cell r="AD5320" t="str">
            <v>∆</v>
          </cell>
        </row>
        <row r="5321">
          <cell r="V5321" t="str">
            <v>340.30.40.400-5000.01</v>
          </cell>
          <cell r="W5321" t="str">
            <v>Salaries Regular</v>
          </cell>
          <cell r="X5321">
            <v>510000</v>
          </cell>
          <cell r="Y5321">
            <v>622000</v>
          </cell>
          <cell r="Z5321">
            <v>593000</v>
          </cell>
          <cell r="AA5321">
            <v>661000</v>
          </cell>
          <cell r="AB5321">
            <v>810683</v>
          </cell>
          <cell r="AC5321">
            <v>817000</v>
          </cell>
          <cell r="AD5321" t="str">
            <v>∆</v>
          </cell>
          <cell r="AE5321">
            <v>6317</v>
          </cell>
        </row>
        <row r="5322">
          <cell r="V5322" t="str">
            <v>340.30.40.400-5000.02</v>
          </cell>
          <cell r="W5322" t="str">
            <v>Salaries Part Time</v>
          </cell>
          <cell r="X5322">
            <v>0</v>
          </cell>
          <cell r="Y5322">
            <v>1000</v>
          </cell>
          <cell r="Z5322">
            <v>0</v>
          </cell>
          <cell r="AA5322">
            <v>0</v>
          </cell>
          <cell r="AB5322">
            <v>0</v>
          </cell>
          <cell r="AC5322">
            <v>0</v>
          </cell>
          <cell r="AD5322" t="str">
            <v>∆</v>
          </cell>
          <cell r="AE5322">
            <v>0</v>
          </cell>
        </row>
        <row r="5323">
          <cell r="V5323" t="str">
            <v>340.30.40.400-5000.03</v>
          </cell>
          <cell r="W5323" t="str">
            <v>Salaries Overtime</v>
          </cell>
          <cell r="X5323">
            <v>3000</v>
          </cell>
          <cell r="Y5323">
            <v>3000</v>
          </cell>
          <cell r="Z5323">
            <v>3000</v>
          </cell>
          <cell r="AA5323">
            <v>2000</v>
          </cell>
          <cell r="AB5323">
            <v>7284</v>
          </cell>
          <cell r="AC5323">
            <v>7284</v>
          </cell>
          <cell r="AD5323" t="str">
            <v>∆</v>
          </cell>
          <cell r="AE5323">
            <v>0</v>
          </cell>
        </row>
        <row r="5324">
          <cell r="V5324" t="str">
            <v>340.30.40.400-5000.06</v>
          </cell>
          <cell r="W5324" t="str">
            <v>Salaries Out of Class</v>
          </cell>
          <cell r="X5324">
            <v>0</v>
          </cell>
          <cell r="Y5324">
            <v>0</v>
          </cell>
          <cell r="Z5324">
            <v>5000</v>
          </cell>
          <cell r="AA5324">
            <v>0</v>
          </cell>
          <cell r="AB5324">
            <v>0</v>
          </cell>
          <cell r="AC5324">
            <v>0</v>
          </cell>
          <cell r="AD5324" t="str">
            <v>∆</v>
          </cell>
          <cell r="AE5324">
            <v>0</v>
          </cell>
        </row>
        <row r="5325">
          <cell r="V5325" t="str">
            <v>340.30.40.400-5000.07</v>
          </cell>
          <cell r="W5325" t="str">
            <v>Salaries Admin Leave Pay</v>
          </cell>
          <cell r="X5325">
            <v>19000</v>
          </cell>
          <cell r="Y5325">
            <v>1000</v>
          </cell>
          <cell r="Z5325">
            <v>12000</v>
          </cell>
          <cell r="AA5325">
            <v>11000</v>
          </cell>
          <cell r="AB5325">
            <v>8561</v>
          </cell>
          <cell r="AC5325">
            <v>8561</v>
          </cell>
          <cell r="AD5325" t="str">
            <v>∆</v>
          </cell>
          <cell r="AE5325">
            <v>0</v>
          </cell>
        </row>
        <row r="5326">
          <cell r="V5326" t="str">
            <v>340.30.40.400-5000.08</v>
          </cell>
          <cell r="W5326" t="str">
            <v>Salaries Longevity Pay</v>
          </cell>
          <cell r="X5326">
            <v>1000</v>
          </cell>
          <cell r="Y5326">
            <v>2000</v>
          </cell>
          <cell r="Z5326">
            <v>2000</v>
          </cell>
          <cell r="AA5326">
            <v>1000</v>
          </cell>
          <cell r="AB5326">
            <v>7000</v>
          </cell>
          <cell r="AC5326">
            <v>7000</v>
          </cell>
          <cell r="AD5326" t="str">
            <v>∆</v>
          </cell>
          <cell r="AE5326">
            <v>0</v>
          </cell>
        </row>
        <row r="5327">
          <cell r="V5327" t="str">
            <v>340.30.40.400-5000.10</v>
          </cell>
          <cell r="W5327" t="str">
            <v>Salaries Furloughs</v>
          </cell>
          <cell r="X5327">
            <v>0</v>
          </cell>
          <cell r="Y5327">
            <v>0</v>
          </cell>
          <cell r="Z5327">
            <v>0</v>
          </cell>
          <cell r="AA5327">
            <v>0</v>
          </cell>
          <cell r="AB5327">
            <v>0</v>
          </cell>
          <cell r="AC5327">
            <v>0</v>
          </cell>
          <cell r="AD5327" t="str">
            <v>∆</v>
          </cell>
          <cell r="AE5327">
            <v>0</v>
          </cell>
        </row>
        <row r="5328">
          <cell r="V5328" t="str">
            <v>340.30.40.400-5000.12</v>
          </cell>
          <cell r="W5328" t="str">
            <v>Salaries Compensated Absences</v>
          </cell>
          <cell r="X5328">
            <v>0</v>
          </cell>
          <cell r="Y5328">
            <v>0</v>
          </cell>
          <cell r="Z5328">
            <v>0</v>
          </cell>
          <cell r="AA5328">
            <v>0</v>
          </cell>
          <cell r="AB5328">
            <v>0</v>
          </cell>
          <cell r="AC5328">
            <v>0</v>
          </cell>
          <cell r="AD5328" t="str">
            <v>∆</v>
          </cell>
          <cell r="AE5328">
            <v>0</v>
          </cell>
        </row>
        <row r="5329">
          <cell r="V5329" t="str">
            <v>340.30.40.400-5100.00</v>
          </cell>
          <cell r="W5329" t="str">
            <v>Benefits PERS Pool Liability</v>
          </cell>
          <cell r="X5329">
            <v>79000</v>
          </cell>
          <cell r="Y5329">
            <v>114000</v>
          </cell>
          <cell r="Z5329">
            <v>113000</v>
          </cell>
          <cell r="AA5329">
            <v>124000</v>
          </cell>
          <cell r="AB5329">
            <v>158088</v>
          </cell>
          <cell r="AC5329">
            <v>139000</v>
          </cell>
          <cell r="AD5329" t="str">
            <v>∆</v>
          </cell>
          <cell r="AE5329">
            <v>-19088</v>
          </cell>
        </row>
        <row r="5330">
          <cell r="V5330" t="str">
            <v>340.30.40.400-5100.01</v>
          </cell>
          <cell r="W5330" t="str">
            <v>Benefits Retirement</v>
          </cell>
          <cell r="X5330">
            <v>29000</v>
          </cell>
          <cell r="Y5330">
            <v>37000</v>
          </cell>
          <cell r="Z5330">
            <v>36000</v>
          </cell>
          <cell r="AA5330">
            <v>44000</v>
          </cell>
          <cell r="AB5330">
            <v>54524</v>
          </cell>
          <cell r="AC5330">
            <v>54524</v>
          </cell>
          <cell r="AD5330" t="str">
            <v>∆</v>
          </cell>
          <cell r="AE5330">
            <v>0</v>
          </cell>
        </row>
        <row r="5331">
          <cell r="V5331" t="str">
            <v>340.30.40.400-5100.02</v>
          </cell>
          <cell r="W5331" t="str">
            <v>Benefits Health Insurance</v>
          </cell>
          <cell r="X5331">
            <v>66000</v>
          </cell>
          <cell r="Y5331">
            <v>85000</v>
          </cell>
          <cell r="Z5331">
            <v>67000</v>
          </cell>
          <cell r="AA5331">
            <v>63000</v>
          </cell>
          <cell r="AB5331">
            <v>104112</v>
          </cell>
          <cell r="AC5331">
            <v>80000</v>
          </cell>
          <cell r="AD5331" t="str">
            <v>∆</v>
          </cell>
          <cell r="AE5331">
            <v>-24112</v>
          </cell>
        </row>
        <row r="5332">
          <cell r="V5332" t="str">
            <v>340.30.40.400-5100.03</v>
          </cell>
          <cell r="W5332" t="str">
            <v>Benefits Dental Insurance</v>
          </cell>
          <cell r="X5332">
            <v>7000</v>
          </cell>
          <cell r="Y5332">
            <v>9000</v>
          </cell>
          <cell r="Z5332">
            <v>7000</v>
          </cell>
          <cell r="AA5332">
            <v>6000</v>
          </cell>
          <cell r="AB5332">
            <v>9238</v>
          </cell>
          <cell r="AC5332">
            <v>9238</v>
          </cell>
          <cell r="AD5332" t="str">
            <v>∆</v>
          </cell>
          <cell r="AE5332">
            <v>0</v>
          </cell>
        </row>
        <row r="5333">
          <cell r="V5333" t="str">
            <v>340.30.40.400-5100.04</v>
          </cell>
          <cell r="W5333" t="str">
            <v>Benefits Vision Insurance</v>
          </cell>
          <cell r="X5333">
            <v>1000</v>
          </cell>
          <cell r="Y5333">
            <v>1000</v>
          </cell>
          <cell r="Z5333">
            <v>1000</v>
          </cell>
          <cell r="AA5333">
            <v>1000</v>
          </cell>
          <cell r="AB5333">
            <v>1506</v>
          </cell>
          <cell r="AC5333">
            <v>1506</v>
          </cell>
          <cell r="AD5333" t="str">
            <v>∆</v>
          </cell>
          <cell r="AE5333">
            <v>0</v>
          </cell>
        </row>
        <row r="5334">
          <cell r="V5334" t="str">
            <v>340.30.40.400-5100.05</v>
          </cell>
          <cell r="W5334" t="str">
            <v>Benefits Life Insurance</v>
          </cell>
          <cell r="X5334">
            <v>1000</v>
          </cell>
          <cell r="Y5334">
            <v>1000</v>
          </cell>
          <cell r="Z5334">
            <v>1000</v>
          </cell>
          <cell r="AA5334">
            <v>1000</v>
          </cell>
          <cell r="AB5334">
            <v>885</v>
          </cell>
          <cell r="AC5334">
            <v>885</v>
          </cell>
          <cell r="AD5334" t="str">
            <v>∆</v>
          </cell>
          <cell r="AE5334">
            <v>0</v>
          </cell>
        </row>
        <row r="5335">
          <cell r="V5335" t="str">
            <v>340.30.40.400-5100.06</v>
          </cell>
          <cell r="W5335" t="str">
            <v>Benefits Worker's Comp</v>
          </cell>
          <cell r="X5335">
            <v>16000</v>
          </cell>
          <cell r="Y5335">
            <v>17000</v>
          </cell>
          <cell r="Z5335">
            <v>20000</v>
          </cell>
          <cell r="AA5335">
            <v>20000</v>
          </cell>
          <cell r="AB5335">
            <v>19800</v>
          </cell>
          <cell r="AC5335">
            <v>26000</v>
          </cell>
          <cell r="AD5335" t="str">
            <v>∆</v>
          </cell>
          <cell r="AE5335">
            <v>6200</v>
          </cell>
        </row>
        <row r="5336">
          <cell r="V5336" t="str">
            <v>340.30.40.400-5100.07</v>
          </cell>
          <cell r="W5336" t="str">
            <v>Benefits Long Term Disability</v>
          </cell>
          <cell r="X5336">
            <v>3000</v>
          </cell>
          <cell r="Y5336">
            <v>4000</v>
          </cell>
          <cell r="Z5336">
            <v>3000</v>
          </cell>
          <cell r="AA5336">
            <v>3000</v>
          </cell>
          <cell r="AB5336">
            <v>6108</v>
          </cell>
          <cell r="AC5336">
            <v>6108</v>
          </cell>
          <cell r="AD5336" t="str">
            <v>∆</v>
          </cell>
          <cell r="AE5336">
            <v>0</v>
          </cell>
        </row>
        <row r="5337">
          <cell r="V5337" t="str">
            <v>340.30.40.400-5100.08</v>
          </cell>
          <cell r="W5337" t="str">
            <v>Benefits Deferred Compensation</v>
          </cell>
          <cell r="X5337">
            <v>5000</v>
          </cell>
          <cell r="Y5337">
            <v>8000</v>
          </cell>
          <cell r="Z5337">
            <v>6000</v>
          </cell>
          <cell r="AA5337">
            <v>7000</v>
          </cell>
          <cell r="AB5337">
            <v>4605</v>
          </cell>
          <cell r="AC5337">
            <v>4605</v>
          </cell>
          <cell r="AD5337" t="str">
            <v>∆</v>
          </cell>
          <cell r="AE5337">
            <v>0</v>
          </cell>
        </row>
        <row r="5338">
          <cell r="V5338" t="str">
            <v>340.30.40.400-5100.09</v>
          </cell>
          <cell r="W5338" t="str">
            <v>Benefits Unemployment Insurance</v>
          </cell>
          <cell r="X5338">
            <v>0</v>
          </cell>
          <cell r="Y5338">
            <v>0</v>
          </cell>
          <cell r="Z5338">
            <v>0</v>
          </cell>
          <cell r="AA5338">
            <v>0</v>
          </cell>
          <cell r="AB5338">
            <v>0</v>
          </cell>
          <cell r="AC5338">
            <v>0</v>
          </cell>
          <cell r="AD5338" t="str">
            <v>∆</v>
          </cell>
          <cell r="AE5338">
            <v>0</v>
          </cell>
        </row>
        <row r="5339">
          <cell r="V5339" t="str">
            <v>340.30.40.400-5100.11</v>
          </cell>
          <cell r="W5339" t="str">
            <v>Benefits Medicare</v>
          </cell>
          <cell r="X5339">
            <v>8000</v>
          </cell>
          <cell r="Y5339">
            <v>9000</v>
          </cell>
          <cell r="Z5339">
            <v>9000</v>
          </cell>
          <cell r="AA5339">
            <v>10000</v>
          </cell>
          <cell r="AB5339">
            <v>11774</v>
          </cell>
          <cell r="AC5339">
            <v>11774</v>
          </cell>
          <cell r="AD5339" t="str">
            <v>∆</v>
          </cell>
          <cell r="AE5339">
            <v>0</v>
          </cell>
        </row>
        <row r="5340">
          <cell r="V5340" t="str">
            <v>340.30.40.400-5100.15</v>
          </cell>
          <cell r="W5340" t="str">
            <v>Benefits Cell Phone Allowance</v>
          </cell>
          <cell r="X5340">
            <v>0</v>
          </cell>
          <cell r="Y5340">
            <v>0</v>
          </cell>
          <cell r="Z5340">
            <v>0</v>
          </cell>
          <cell r="AA5340">
            <v>0</v>
          </cell>
          <cell r="AB5340">
            <v>476</v>
          </cell>
          <cell r="AC5340">
            <v>476</v>
          </cell>
          <cell r="AD5340" t="str">
            <v>∆</v>
          </cell>
          <cell r="AE5340">
            <v>0</v>
          </cell>
        </row>
        <row r="5341">
          <cell r="V5341" t="str">
            <v>340.30.40.400-5100.17</v>
          </cell>
          <cell r="W5341" t="str">
            <v>Benefits Other Post Employment Benefits</v>
          </cell>
          <cell r="X5341">
            <v>21000</v>
          </cell>
          <cell r="Y5341">
            <v>21000</v>
          </cell>
          <cell r="Z5341">
            <v>20000</v>
          </cell>
          <cell r="AA5341">
            <v>20000</v>
          </cell>
          <cell r="AB5341">
            <v>20000</v>
          </cell>
          <cell r="AC5341">
            <v>20000</v>
          </cell>
          <cell r="AD5341" t="str">
            <v>∆</v>
          </cell>
          <cell r="AE5341">
            <v>0</v>
          </cell>
        </row>
        <row r="5342">
          <cell r="W5342" t="str">
            <v>TOTAL : PERSONNEL</v>
          </cell>
          <cell r="X5342">
            <v>769000</v>
          </cell>
          <cell r="Y5342">
            <v>935000</v>
          </cell>
          <cell r="Z5342">
            <v>898000</v>
          </cell>
          <cell r="AA5342">
            <v>974000</v>
          </cell>
          <cell r="AB5342">
            <v>1224644</v>
          </cell>
          <cell r="AC5342">
            <v>1193961</v>
          </cell>
          <cell r="AD5342" t="str">
            <v>∆</v>
          </cell>
          <cell r="AE5342">
            <v>-30683</v>
          </cell>
        </row>
        <row r="5343">
          <cell r="AB5343" t="str">
            <v/>
          </cell>
          <cell r="AC5343" t="str">
            <v/>
          </cell>
          <cell r="AD5343" t="str">
            <v>∆</v>
          </cell>
        </row>
        <row r="5344">
          <cell r="V5344" t="str">
            <v>[340] DEVELOPMENT SERVICES : COMMUNITY DEVELOPMENT : DEVELOPMENT</v>
          </cell>
        </row>
        <row r="5345">
          <cell r="V5345" t="str">
            <v>DEVELOPMENT REVIEW : OPERATIONS</v>
          </cell>
          <cell r="AB5345" t="str">
            <v/>
          </cell>
          <cell r="AC5345" t="str">
            <v/>
          </cell>
          <cell r="AD5345" t="str">
            <v>∆</v>
          </cell>
        </row>
        <row r="5346">
          <cell r="V5346" t="str">
            <v>340.30.40.400-6600.06</v>
          </cell>
          <cell r="W5346" t="str">
            <v>Administrative Expenses Property/Building Rental</v>
          </cell>
          <cell r="X5346">
            <v>0</v>
          </cell>
          <cell r="Y5346">
            <v>0</v>
          </cell>
          <cell r="Z5346">
            <v>0</v>
          </cell>
          <cell r="AA5346">
            <v>0</v>
          </cell>
          <cell r="AB5346">
            <v>78000</v>
          </cell>
          <cell r="AC5346">
            <v>78000</v>
          </cell>
          <cell r="AD5346" t="str">
            <v>∆</v>
          </cell>
          <cell r="AE5346">
            <v>0</v>
          </cell>
        </row>
        <row r="5347">
          <cell r="V5347" t="str">
            <v>340.30.40.400-6000.01</v>
          </cell>
          <cell r="W5347" t="str">
            <v>Professional Services General</v>
          </cell>
          <cell r="X5347">
            <v>130000</v>
          </cell>
          <cell r="Y5347">
            <v>116000</v>
          </cell>
          <cell r="Z5347">
            <v>106000</v>
          </cell>
          <cell r="AA5347">
            <v>313000</v>
          </cell>
          <cell r="AB5347">
            <v>1304875</v>
          </cell>
          <cell r="AC5347">
            <v>1305000</v>
          </cell>
          <cell r="AD5347" t="str">
            <v>∆</v>
          </cell>
          <cell r="AE5347">
            <v>125</v>
          </cell>
        </row>
        <row r="5348">
          <cell r="V5348" t="str">
            <v>340.30.40.400-6000.12</v>
          </cell>
          <cell r="W5348" t="str">
            <v>Professional Services Contract Services</v>
          </cell>
          <cell r="X5348">
            <v>60000</v>
          </cell>
          <cell r="Y5348">
            <v>12000</v>
          </cell>
          <cell r="Z5348">
            <v>0</v>
          </cell>
          <cell r="AA5348">
            <v>65000</v>
          </cell>
          <cell r="AB5348">
            <v>175119</v>
          </cell>
          <cell r="AC5348">
            <v>175119</v>
          </cell>
          <cell r="AD5348" t="str">
            <v>∆</v>
          </cell>
          <cell r="AE5348">
            <v>0</v>
          </cell>
        </row>
        <row r="5349">
          <cell r="V5349" t="str">
            <v>340.30.40.400-6000.18</v>
          </cell>
          <cell r="W5349" t="str">
            <v>Professional Services Legal</v>
          </cell>
          <cell r="X5349">
            <v>17000</v>
          </cell>
          <cell r="Y5349">
            <v>16000</v>
          </cell>
          <cell r="Z5349">
            <v>17000</v>
          </cell>
          <cell r="AA5349">
            <v>2000</v>
          </cell>
          <cell r="AB5349">
            <v>240000</v>
          </cell>
          <cell r="AC5349">
            <v>240000</v>
          </cell>
          <cell r="AD5349" t="str">
            <v>∆</v>
          </cell>
          <cell r="AE5349">
            <v>0</v>
          </cell>
        </row>
        <row r="5350">
          <cell r="V5350" t="str">
            <v>340.30.40.400-6000.19</v>
          </cell>
          <cell r="W5350" t="str">
            <v>Professional Services Labor Relations</v>
          </cell>
          <cell r="X5350">
            <v>0</v>
          </cell>
          <cell r="Y5350">
            <v>0</v>
          </cell>
          <cell r="Z5350">
            <v>0</v>
          </cell>
          <cell r="AA5350">
            <v>0</v>
          </cell>
          <cell r="AB5350">
            <v>0</v>
          </cell>
          <cell r="AC5350">
            <v>0</v>
          </cell>
          <cell r="AD5350" t="str">
            <v>∆</v>
          </cell>
          <cell r="AE5350">
            <v>0</v>
          </cell>
        </row>
        <row r="5351">
          <cell r="V5351" t="str">
            <v>340.30.40.400-6000.33</v>
          </cell>
          <cell r="W5351" t="str">
            <v>Professional Services Long Range Planning</v>
          </cell>
          <cell r="X5351">
            <v>0</v>
          </cell>
          <cell r="Y5351">
            <v>14000</v>
          </cell>
          <cell r="Z5351">
            <v>3000</v>
          </cell>
          <cell r="AA5351">
            <v>0</v>
          </cell>
          <cell r="AB5351">
            <v>0</v>
          </cell>
          <cell r="AC5351">
            <v>0</v>
          </cell>
          <cell r="AD5351" t="str">
            <v>∆</v>
          </cell>
          <cell r="AE5351">
            <v>0</v>
          </cell>
        </row>
        <row r="5352">
          <cell r="V5352" t="str">
            <v>340.30.40.400-6100.01</v>
          </cell>
          <cell r="W5352" t="str">
            <v>Utilities Electric</v>
          </cell>
          <cell r="X5352">
            <v>5000</v>
          </cell>
          <cell r="Y5352">
            <v>5000</v>
          </cell>
          <cell r="Z5352">
            <v>5000</v>
          </cell>
          <cell r="AA5352">
            <v>3000</v>
          </cell>
          <cell r="AB5352">
            <v>18000</v>
          </cell>
          <cell r="AC5352">
            <v>5000</v>
          </cell>
          <cell r="AD5352" t="str">
            <v>∆</v>
          </cell>
          <cell r="AE5352">
            <v>-13000</v>
          </cell>
        </row>
        <row r="5353">
          <cell r="V5353" t="str">
            <v>340.30.40.400-6100.02</v>
          </cell>
          <cell r="W5353" t="str">
            <v>Utilities Telephone</v>
          </cell>
          <cell r="X5353">
            <v>2000</v>
          </cell>
          <cell r="Y5353">
            <v>2000</v>
          </cell>
          <cell r="Z5353">
            <v>2000</v>
          </cell>
          <cell r="AA5353">
            <v>2000</v>
          </cell>
          <cell r="AB5353">
            <v>2500</v>
          </cell>
          <cell r="AC5353">
            <v>3000</v>
          </cell>
          <cell r="AD5353" t="str">
            <v>∆</v>
          </cell>
          <cell r="AE5353">
            <v>500</v>
          </cell>
        </row>
        <row r="5354">
          <cell r="V5354" t="str">
            <v>340.30.40.400-6100.03</v>
          </cell>
          <cell r="W5354" t="str">
            <v>Utilities Data Transmission / ISP</v>
          </cell>
          <cell r="X5354">
            <v>0</v>
          </cell>
          <cell r="Y5354">
            <v>0</v>
          </cell>
          <cell r="Z5354">
            <v>0</v>
          </cell>
          <cell r="AA5354">
            <v>1000</v>
          </cell>
          <cell r="AB5354">
            <v>1500</v>
          </cell>
          <cell r="AC5354">
            <v>3000</v>
          </cell>
          <cell r="AD5354" t="str">
            <v>∆</v>
          </cell>
          <cell r="AE5354">
            <v>1500</v>
          </cell>
        </row>
        <row r="5355">
          <cell r="V5355" t="str">
            <v>340.30.40.400-6200.01</v>
          </cell>
          <cell r="W5355" t="str">
            <v>Supplies Office</v>
          </cell>
          <cell r="X5355">
            <v>2000</v>
          </cell>
          <cell r="Y5355">
            <v>2000</v>
          </cell>
          <cell r="Z5355">
            <v>4000</v>
          </cell>
          <cell r="AA5355">
            <v>3000</v>
          </cell>
          <cell r="AB5355">
            <v>4000</v>
          </cell>
          <cell r="AC5355">
            <v>4000</v>
          </cell>
          <cell r="AD5355" t="str">
            <v>∆</v>
          </cell>
          <cell r="AE5355">
            <v>0</v>
          </cell>
        </row>
        <row r="5356">
          <cell r="V5356" t="str">
            <v>340.30.40.400-6200.02</v>
          </cell>
          <cell r="W5356" t="str">
            <v>Supplies Special Department</v>
          </cell>
          <cell r="X5356">
            <v>5000</v>
          </cell>
          <cell r="Y5356">
            <v>4000</v>
          </cell>
          <cell r="Z5356">
            <v>3000</v>
          </cell>
          <cell r="AA5356">
            <v>7000</v>
          </cell>
          <cell r="AB5356">
            <v>7500</v>
          </cell>
          <cell r="AC5356">
            <v>7500</v>
          </cell>
          <cell r="AD5356" t="str">
            <v>∆</v>
          </cell>
          <cell r="AE5356">
            <v>0</v>
          </cell>
        </row>
        <row r="5357">
          <cell r="V5357" t="str">
            <v>340.30.40.400-6200.03</v>
          </cell>
          <cell r="W5357" t="str">
            <v>Supplies Copier Maintenance &amp; Supplies</v>
          </cell>
          <cell r="X5357">
            <v>6000</v>
          </cell>
          <cell r="Y5357">
            <v>4000</v>
          </cell>
          <cell r="Z5357">
            <v>4000</v>
          </cell>
          <cell r="AA5357">
            <v>2000</v>
          </cell>
          <cell r="AB5357">
            <v>5000</v>
          </cell>
          <cell r="AC5357">
            <v>5000</v>
          </cell>
          <cell r="AD5357" t="str">
            <v>∆</v>
          </cell>
          <cell r="AE5357">
            <v>0</v>
          </cell>
        </row>
        <row r="5358">
          <cell r="V5358" t="str">
            <v>340.30.40.400-6200.04</v>
          </cell>
          <cell r="W5358" t="str">
            <v>Supplies Postage</v>
          </cell>
          <cell r="X5358">
            <v>0</v>
          </cell>
          <cell r="Y5358">
            <v>0</v>
          </cell>
          <cell r="Z5358">
            <v>0</v>
          </cell>
          <cell r="AA5358">
            <v>0</v>
          </cell>
          <cell r="AB5358">
            <v>0</v>
          </cell>
          <cell r="AC5358">
            <v>0</v>
          </cell>
          <cell r="AD5358" t="str">
            <v>∆</v>
          </cell>
          <cell r="AE5358">
            <v>0</v>
          </cell>
        </row>
        <row r="5359">
          <cell r="V5359" t="str">
            <v>340.30.40.400-6200.05</v>
          </cell>
          <cell r="W5359" t="str">
            <v>Supplies Gasoline</v>
          </cell>
          <cell r="X5359">
            <v>1000</v>
          </cell>
          <cell r="Y5359">
            <v>0</v>
          </cell>
          <cell r="Z5359">
            <v>0</v>
          </cell>
          <cell r="AA5359">
            <v>0</v>
          </cell>
          <cell r="AB5359">
            <v>315</v>
          </cell>
          <cell r="AC5359">
            <v>315</v>
          </cell>
          <cell r="AD5359" t="str">
            <v>∆</v>
          </cell>
          <cell r="AE5359">
            <v>0</v>
          </cell>
        </row>
        <row r="5360">
          <cell r="V5360" t="str">
            <v>340.30.40.400-6200.09</v>
          </cell>
          <cell r="W5360" t="str">
            <v>Supplies Data Processing</v>
          </cell>
          <cell r="X5360">
            <v>0</v>
          </cell>
          <cell r="Y5360">
            <v>0</v>
          </cell>
          <cell r="Z5360">
            <v>0</v>
          </cell>
          <cell r="AA5360">
            <v>0</v>
          </cell>
          <cell r="AB5360">
            <v>0</v>
          </cell>
          <cell r="AC5360">
            <v>0</v>
          </cell>
          <cell r="AD5360" t="str">
            <v>∆</v>
          </cell>
          <cell r="AE5360">
            <v>0</v>
          </cell>
        </row>
        <row r="5361">
          <cell r="V5361" t="str">
            <v>340.30.40.400-6260.01</v>
          </cell>
          <cell r="W5361" t="str">
            <v>Supplies-Community Development General Plan Documents</v>
          </cell>
          <cell r="X5361">
            <v>0</v>
          </cell>
          <cell r="Y5361">
            <v>0</v>
          </cell>
          <cell r="Z5361">
            <v>0</v>
          </cell>
          <cell r="AA5361">
            <v>0</v>
          </cell>
          <cell r="AB5361">
            <v>2000</v>
          </cell>
          <cell r="AC5361">
            <v>2000</v>
          </cell>
          <cell r="AD5361" t="str">
            <v>∆</v>
          </cell>
          <cell r="AE5361">
            <v>0</v>
          </cell>
        </row>
        <row r="5362">
          <cell r="V5362" t="str">
            <v>340.30.40.400-6300.01</v>
          </cell>
          <cell r="W5362" t="str">
            <v>Dues &amp; Subscriptions Memberships</v>
          </cell>
          <cell r="X5362">
            <v>7000</v>
          </cell>
          <cell r="Y5362">
            <v>4000</v>
          </cell>
          <cell r="Z5362">
            <v>3000</v>
          </cell>
          <cell r="AA5362">
            <v>4000</v>
          </cell>
          <cell r="AB5362">
            <v>3000</v>
          </cell>
          <cell r="AC5362">
            <v>3000</v>
          </cell>
          <cell r="AD5362" t="str">
            <v>∆</v>
          </cell>
          <cell r="AE5362">
            <v>0</v>
          </cell>
        </row>
        <row r="5363">
          <cell r="V5363" t="str">
            <v>340.30.40.400-6300.02</v>
          </cell>
          <cell r="W5363" t="str">
            <v>Dues &amp; Subscriptions Publications</v>
          </cell>
          <cell r="X5363">
            <v>1000</v>
          </cell>
          <cell r="Y5363">
            <v>0</v>
          </cell>
          <cell r="Z5363">
            <v>0</v>
          </cell>
          <cell r="AA5363">
            <v>0</v>
          </cell>
          <cell r="AB5363">
            <v>1000</v>
          </cell>
          <cell r="AC5363">
            <v>1000</v>
          </cell>
          <cell r="AD5363" t="str">
            <v>∆</v>
          </cell>
          <cell r="AE5363">
            <v>0</v>
          </cell>
        </row>
        <row r="5364">
          <cell r="V5364" t="str">
            <v>340.30.40.400-6350.01</v>
          </cell>
          <cell r="W5364" t="str">
            <v>Maintenance Agreements &amp; Licenses License/Software Maintenance</v>
          </cell>
          <cell r="X5364">
            <v>34000</v>
          </cell>
          <cell r="Y5364">
            <v>23000</v>
          </cell>
          <cell r="Z5364">
            <v>23000</v>
          </cell>
          <cell r="AA5364">
            <v>23000</v>
          </cell>
          <cell r="AB5364">
            <v>25000</v>
          </cell>
          <cell r="AC5364">
            <v>25000</v>
          </cell>
          <cell r="AD5364" t="str">
            <v>∆</v>
          </cell>
          <cell r="AE5364">
            <v>0</v>
          </cell>
        </row>
        <row r="5365">
          <cell r="V5365" t="str">
            <v>340.30.40.400-6500.04</v>
          </cell>
          <cell r="W5365" t="str">
            <v>Claims &amp; Insurance Insurance Premiums</v>
          </cell>
          <cell r="X5365">
            <v>18000</v>
          </cell>
          <cell r="Y5365">
            <v>23000</v>
          </cell>
          <cell r="Z5365">
            <v>27000</v>
          </cell>
          <cell r="AA5365">
            <v>27000</v>
          </cell>
          <cell r="AB5365">
            <v>27000</v>
          </cell>
          <cell r="AC5365">
            <v>27000</v>
          </cell>
          <cell r="AD5365" t="str">
            <v>∆</v>
          </cell>
          <cell r="AE5365">
            <v>0</v>
          </cell>
        </row>
        <row r="5366">
          <cell r="V5366" t="str">
            <v>340.30.40.400-6600.01</v>
          </cell>
          <cell r="W5366" t="str">
            <v>Administrative Expenses Meetings</v>
          </cell>
          <cell r="X5366">
            <v>0</v>
          </cell>
          <cell r="Y5366">
            <v>0</v>
          </cell>
          <cell r="Z5366">
            <v>0</v>
          </cell>
          <cell r="AA5366">
            <v>0</v>
          </cell>
          <cell r="AB5366">
            <v>500</v>
          </cell>
          <cell r="AC5366">
            <v>500</v>
          </cell>
          <cell r="AD5366" t="str">
            <v>∆</v>
          </cell>
          <cell r="AE5366">
            <v>0</v>
          </cell>
        </row>
        <row r="5367">
          <cell r="V5367" t="str">
            <v>340.30.40.400-6600.03</v>
          </cell>
          <cell r="W5367" t="str">
            <v>Administrative Expenses Mileage Reimbursement</v>
          </cell>
          <cell r="X5367">
            <v>0</v>
          </cell>
          <cell r="Y5367">
            <v>0</v>
          </cell>
          <cell r="Z5367">
            <v>0</v>
          </cell>
          <cell r="AA5367">
            <v>0</v>
          </cell>
          <cell r="AB5367">
            <v>500</v>
          </cell>
          <cell r="AC5367">
            <v>500</v>
          </cell>
          <cell r="AD5367" t="str">
            <v>∆</v>
          </cell>
          <cell r="AE5367">
            <v>0</v>
          </cell>
        </row>
        <row r="5368">
          <cell r="V5368" t="str">
            <v>340.30.40.400-6600.04</v>
          </cell>
          <cell r="W5368" t="str">
            <v>Administrative Expenses Training/Conferences</v>
          </cell>
          <cell r="X5368">
            <v>13000</v>
          </cell>
          <cell r="Y5368">
            <v>11000</v>
          </cell>
          <cell r="Z5368">
            <v>10000</v>
          </cell>
          <cell r="AA5368">
            <v>5000</v>
          </cell>
          <cell r="AB5368">
            <v>21000</v>
          </cell>
          <cell r="AC5368">
            <v>21000</v>
          </cell>
          <cell r="AD5368" t="str">
            <v>∆</v>
          </cell>
          <cell r="AE5368">
            <v>0</v>
          </cell>
        </row>
        <row r="5369">
          <cell r="V5369" t="str">
            <v>340.30.40.400-6600.05</v>
          </cell>
          <cell r="W5369" t="str">
            <v>Administrative Expenses Public/Legal Advertisement</v>
          </cell>
          <cell r="X5369">
            <v>10000</v>
          </cell>
          <cell r="Y5369">
            <v>15000</v>
          </cell>
          <cell r="Z5369">
            <v>10000</v>
          </cell>
          <cell r="AA5369">
            <v>11000</v>
          </cell>
          <cell r="AB5369">
            <v>15000</v>
          </cell>
          <cell r="AC5369">
            <v>15000</v>
          </cell>
          <cell r="AD5369" t="str">
            <v>∆</v>
          </cell>
          <cell r="AE5369">
            <v>0</v>
          </cell>
        </row>
        <row r="5370">
          <cell r="V5370" t="str">
            <v>340.30.40.400-6600.07</v>
          </cell>
          <cell r="W5370" t="str">
            <v>Administrative Expenses Employee Recruitment</v>
          </cell>
          <cell r="X5370">
            <v>1000</v>
          </cell>
          <cell r="Y5370">
            <v>0</v>
          </cell>
          <cell r="Z5370">
            <v>0</v>
          </cell>
          <cell r="AA5370">
            <v>0</v>
          </cell>
          <cell r="AB5370">
            <v>500</v>
          </cell>
          <cell r="AC5370">
            <v>500</v>
          </cell>
          <cell r="AD5370" t="str">
            <v>∆</v>
          </cell>
          <cell r="AE5370">
            <v>0</v>
          </cell>
        </row>
        <row r="5371">
          <cell r="V5371" t="str">
            <v>340.30.40.400-6600.14</v>
          </cell>
          <cell r="W5371" t="str">
            <v>Administrative Expenses Filing/Recording Fee</v>
          </cell>
          <cell r="X5371">
            <v>1000</v>
          </cell>
          <cell r="Y5371">
            <v>0</v>
          </cell>
          <cell r="Z5371">
            <v>1000</v>
          </cell>
          <cell r="AA5371">
            <v>0</v>
          </cell>
          <cell r="AB5371">
            <v>1000</v>
          </cell>
          <cell r="AC5371">
            <v>1000</v>
          </cell>
          <cell r="AD5371" t="str">
            <v>∆</v>
          </cell>
          <cell r="AE5371">
            <v>0</v>
          </cell>
        </row>
        <row r="5372">
          <cell r="V5372" t="str">
            <v>340.30.40.400-6600.20</v>
          </cell>
          <cell r="W5372" t="str">
            <v>Administrative Expenses Training - Commissioners</v>
          </cell>
          <cell r="X5372">
            <v>1000</v>
          </cell>
          <cell r="Y5372">
            <v>6000</v>
          </cell>
          <cell r="Z5372">
            <v>4000</v>
          </cell>
          <cell r="AA5372">
            <v>2000</v>
          </cell>
          <cell r="AB5372">
            <v>12000</v>
          </cell>
          <cell r="AC5372">
            <v>12000</v>
          </cell>
          <cell r="AD5372" t="str">
            <v>∆</v>
          </cell>
          <cell r="AE5372">
            <v>0</v>
          </cell>
        </row>
        <row r="5373">
          <cell r="V5373" t="str">
            <v>340.30.40.400-6600.26</v>
          </cell>
          <cell r="W5373" t="str">
            <v>Administrative Expenses Support Services-IT</v>
          </cell>
          <cell r="X5373">
            <v>16000</v>
          </cell>
          <cell r="Y5373">
            <v>18000</v>
          </cell>
          <cell r="Z5373">
            <v>18000</v>
          </cell>
          <cell r="AA5373">
            <v>18000</v>
          </cell>
          <cell r="AB5373">
            <v>17880</v>
          </cell>
          <cell r="AC5373">
            <v>17880</v>
          </cell>
          <cell r="AD5373" t="str">
            <v>∆</v>
          </cell>
          <cell r="AE5373">
            <v>0</v>
          </cell>
        </row>
        <row r="5374">
          <cell r="V5374" t="str">
            <v>340.30.40.400-6600.28</v>
          </cell>
          <cell r="W5374" t="str">
            <v>Administrative Expenses Equipment Fund Contribution</v>
          </cell>
          <cell r="X5374">
            <v>0</v>
          </cell>
          <cell r="Y5374">
            <v>0</v>
          </cell>
          <cell r="Z5374">
            <v>0</v>
          </cell>
          <cell r="AA5374">
            <v>0</v>
          </cell>
          <cell r="AB5374">
            <v>0</v>
          </cell>
          <cell r="AC5374">
            <v>0</v>
          </cell>
          <cell r="AD5374" t="str">
            <v>∆</v>
          </cell>
          <cell r="AE5374">
            <v>0</v>
          </cell>
        </row>
        <row r="5375">
          <cell r="V5375" t="str">
            <v>340.30.40.400-6600.32</v>
          </cell>
          <cell r="W5375" t="str">
            <v>Administrative Expenses Vehicle Fund Contribution</v>
          </cell>
          <cell r="X5375">
            <v>0</v>
          </cell>
          <cell r="Y5375">
            <v>0</v>
          </cell>
          <cell r="Z5375">
            <v>2000</v>
          </cell>
          <cell r="AA5375">
            <v>2000</v>
          </cell>
          <cell r="AB5375">
            <v>1800</v>
          </cell>
          <cell r="AC5375">
            <v>9000</v>
          </cell>
          <cell r="AD5375" t="str">
            <v>∆</v>
          </cell>
          <cell r="AE5375">
            <v>7200</v>
          </cell>
        </row>
        <row r="5376">
          <cell r="V5376" t="str">
            <v>340.30.40.400-6600.36</v>
          </cell>
          <cell r="W5376" t="str">
            <v>Administrative Expenses IT Fund Contribution</v>
          </cell>
          <cell r="X5376">
            <v>35000</v>
          </cell>
          <cell r="Y5376">
            <v>57000</v>
          </cell>
          <cell r="Z5376">
            <v>61000</v>
          </cell>
          <cell r="AA5376">
            <v>61000</v>
          </cell>
          <cell r="AB5376">
            <v>61190</v>
          </cell>
          <cell r="AC5376">
            <v>140000</v>
          </cell>
          <cell r="AD5376" t="str">
            <v>∆</v>
          </cell>
          <cell r="AE5376">
            <v>78810</v>
          </cell>
        </row>
        <row r="5377">
          <cell r="W5377" t="str">
            <v>TOTAL : OPERATIONS</v>
          </cell>
          <cell r="X5377">
            <v>365000</v>
          </cell>
          <cell r="Y5377">
            <v>332000</v>
          </cell>
          <cell r="Z5377">
            <v>303000</v>
          </cell>
          <cell r="AA5377">
            <v>551000</v>
          </cell>
          <cell r="AB5377">
            <v>2026179</v>
          </cell>
          <cell r="AC5377">
            <v>2101314</v>
          </cell>
          <cell r="AD5377" t="str">
            <v>∆</v>
          </cell>
          <cell r="AE5377">
            <v>75135</v>
          </cell>
        </row>
        <row r="5378">
          <cell r="AB5378" t="str">
            <v/>
          </cell>
          <cell r="AC5378" t="str">
            <v/>
          </cell>
          <cell r="AD5378" t="str">
            <v>∆</v>
          </cell>
        </row>
        <row r="5379">
          <cell r="V5379" t="str">
            <v>[340] DEVELOPMENT SERVICES : COMMUNITY DEVELOPMENT : BUILDING SAFETY</v>
          </cell>
        </row>
        <row r="5380">
          <cell r="V5380" t="str">
            <v>NO PROGRAM : PERSONNEL</v>
          </cell>
          <cell r="AB5380" t="str">
            <v/>
          </cell>
          <cell r="AC5380" t="str">
            <v/>
          </cell>
          <cell r="AD5380" t="str">
            <v>∆</v>
          </cell>
        </row>
        <row r="5381">
          <cell r="V5381" t="str">
            <v>340.30.45.000-5000.01</v>
          </cell>
          <cell r="W5381" t="str">
            <v>Salaries Regular</v>
          </cell>
          <cell r="X5381">
            <v>569000</v>
          </cell>
          <cell r="Y5381">
            <v>866000</v>
          </cell>
          <cell r="Z5381">
            <v>791000</v>
          </cell>
          <cell r="AA5381">
            <v>625000</v>
          </cell>
          <cell r="AB5381">
            <v>790327</v>
          </cell>
          <cell r="AC5381">
            <v>650000</v>
          </cell>
          <cell r="AD5381" t="str">
            <v>∆</v>
          </cell>
          <cell r="AE5381">
            <v>-140327</v>
          </cell>
        </row>
        <row r="5382">
          <cell r="V5382" t="str">
            <v>340.30.45.000-5000.02</v>
          </cell>
          <cell r="W5382" t="str">
            <v>Salaries Part Time</v>
          </cell>
          <cell r="X5382">
            <v>8000</v>
          </cell>
          <cell r="Y5382">
            <v>1000</v>
          </cell>
          <cell r="Z5382">
            <v>11000</v>
          </cell>
          <cell r="AA5382">
            <v>24000</v>
          </cell>
          <cell r="AB5382">
            <v>30000</v>
          </cell>
          <cell r="AC5382">
            <v>25000</v>
          </cell>
          <cell r="AD5382" t="str">
            <v>∆</v>
          </cell>
          <cell r="AE5382">
            <v>-5000</v>
          </cell>
        </row>
        <row r="5383">
          <cell r="V5383" t="str">
            <v>340.30.45.000-5000.03</v>
          </cell>
          <cell r="W5383" t="str">
            <v>Salaries Overtime</v>
          </cell>
          <cell r="X5383">
            <v>6000</v>
          </cell>
          <cell r="Y5383">
            <v>7000</v>
          </cell>
          <cell r="Z5383">
            <v>13000</v>
          </cell>
          <cell r="AA5383">
            <v>19000</v>
          </cell>
          <cell r="AB5383">
            <v>21498</v>
          </cell>
          <cell r="AC5383">
            <v>21498</v>
          </cell>
          <cell r="AD5383" t="str">
            <v>∆</v>
          </cell>
          <cell r="AE5383">
            <v>0</v>
          </cell>
        </row>
        <row r="5384">
          <cell r="V5384" t="str">
            <v>340.30.45.000-5000.04</v>
          </cell>
          <cell r="W5384" t="str">
            <v>Salaries Holiday Pay</v>
          </cell>
          <cell r="X5384">
            <v>0</v>
          </cell>
          <cell r="Y5384">
            <v>0</v>
          </cell>
          <cell r="Z5384">
            <v>0</v>
          </cell>
          <cell r="AA5384">
            <v>0</v>
          </cell>
          <cell r="AB5384">
            <v>0</v>
          </cell>
          <cell r="AC5384">
            <v>0</v>
          </cell>
          <cell r="AD5384" t="str">
            <v>∆</v>
          </cell>
          <cell r="AE5384">
            <v>0</v>
          </cell>
        </row>
        <row r="5385">
          <cell r="V5385" t="str">
            <v>340.30.45.000-5000.06</v>
          </cell>
          <cell r="W5385" t="str">
            <v>Salaries Out of Class</v>
          </cell>
          <cell r="X5385">
            <v>0</v>
          </cell>
          <cell r="Y5385">
            <v>5000</v>
          </cell>
          <cell r="Z5385">
            <v>2000</v>
          </cell>
          <cell r="AA5385">
            <v>2000</v>
          </cell>
          <cell r="AB5385">
            <v>2500</v>
          </cell>
          <cell r="AC5385">
            <v>2500</v>
          </cell>
          <cell r="AD5385" t="str">
            <v>∆</v>
          </cell>
          <cell r="AE5385">
            <v>0</v>
          </cell>
        </row>
        <row r="5386">
          <cell r="V5386" t="str">
            <v>340.30.45.000-5000.07</v>
          </cell>
          <cell r="W5386" t="str">
            <v>Salaries Admin Leave Pay</v>
          </cell>
          <cell r="X5386">
            <v>2000</v>
          </cell>
          <cell r="Y5386">
            <v>0</v>
          </cell>
          <cell r="Z5386">
            <v>7000</v>
          </cell>
          <cell r="AA5386">
            <v>0</v>
          </cell>
          <cell r="AB5386">
            <v>1876</v>
          </cell>
          <cell r="AC5386">
            <v>1876</v>
          </cell>
          <cell r="AD5386" t="str">
            <v>∆</v>
          </cell>
          <cell r="AE5386">
            <v>0</v>
          </cell>
        </row>
        <row r="5387">
          <cell r="V5387" t="str">
            <v>340.30.45.000-5000.08</v>
          </cell>
          <cell r="W5387" t="str">
            <v>Salaries Longevity Pay</v>
          </cell>
          <cell r="X5387">
            <v>1000</v>
          </cell>
          <cell r="Y5387">
            <v>3000</v>
          </cell>
          <cell r="Z5387">
            <v>2000</v>
          </cell>
          <cell r="AA5387">
            <v>2000</v>
          </cell>
          <cell r="AB5387">
            <v>10000</v>
          </cell>
          <cell r="AC5387">
            <v>10000</v>
          </cell>
          <cell r="AD5387" t="str">
            <v>∆</v>
          </cell>
          <cell r="AE5387">
            <v>0</v>
          </cell>
        </row>
        <row r="5388">
          <cell r="V5388" t="str">
            <v>340.30.45.000-5000.10</v>
          </cell>
          <cell r="W5388" t="str">
            <v>Salaries Furloughs</v>
          </cell>
          <cell r="X5388">
            <v>0</v>
          </cell>
          <cell r="Y5388">
            <v>0</v>
          </cell>
          <cell r="Z5388">
            <v>0</v>
          </cell>
          <cell r="AA5388">
            <v>0</v>
          </cell>
          <cell r="AB5388">
            <v>0</v>
          </cell>
          <cell r="AC5388">
            <v>0</v>
          </cell>
          <cell r="AD5388" t="str">
            <v>∆</v>
          </cell>
          <cell r="AE5388">
            <v>0</v>
          </cell>
        </row>
        <row r="5389">
          <cell r="V5389" t="str">
            <v>340.30.45.000-5000.12</v>
          </cell>
          <cell r="W5389" t="str">
            <v>Salaries Compensated Absences</v>
          </cell>
          <cell r="X5389">
            <v>0</v>
          </cell>
          <cell r="Y5389">
            <v>0</v>
          </cell>
          <cell r="Z5389">
            <v>0</v>
          </cell>
          <cell r="AA5389">
            <v>0</v>
          </cell>
          <cell r="AB5389">
            <v>0</v>
          </cell>
          <cell r="AC5389">
            <v>0</v>
          </cell>
          <cell r="AD5389" t="str">
            <v>∆</v>
          </cell>
          <cell r="AE5389">
            <v>0</v>
          </cell>
        </row>
        <row r="5390">
          <cell r="V5390" t="str">
            <v>340.30.45.000-5100.00</v>
          </cell>
          <cell r="W5390" t="str">
            <v>Benefits PERS Pool Liability</v>
          </cell>
          <cell r="X5390">
            <v>96000</v>
          </cell>
          <cell r="Y5390">
            <v>162000</v>
          </cell>
          <cell r="Z5390">
            <v>156000</v>
          </cell>
          <cell r="AA5390">
            <v>119000</v>
          </cell>
          <cell r="AB5390">
            <v>137156</v>
          </cell>
          <cell r="AC5390">
            <v>159000</v>
          </cell>
          <cell r="AD5390" t="str">
            <v>∆</v>
          </cell>
          <cell r="AE5390">
            <v>21844</v>
          </cell>
        </row>
        <row r="5391">
          <cell r="V5391" t="str">
            <v>340.30.45.000-5100.01</v>
          </cell>
          <cell r="W5391" t="str">
            <v>Benefits Retirement</v>
          </cell>
          <cell r="X5391">
            <v>50000</v>
          </cell>
          <cell r="Y5391">
            <v>73000</v>
          </cell>
          <cell r="Z5391">
            <v>74000</v>
          </cell>
          <cell r="AA5391">
            <v>61000</v>
          </cell>
          <cell r="AB5391">
            <v>83473</v>
          </cell>
          <cell r="AC5391">
            <v>83473</v>
          </cell>
          <cell r="AD5391" t="str">
            <v>∆</v>
          </cell>
          <cell r="AE5391">
            <v>0</v>
          </cell>
        </row>
        <row r="5392">
          <cell r="V5392" t="str">
            <v>340.30.45.000-5100.02</v>
          </cell>
          <cell r="W5392" t="str">
            <v>Benefits Health Insurance</v>
          </cell>
          <cell r="X5392">
            <v>62000</v>
          </cell>
          <cell r="Y5392">
            <v>103000</v>
          </cell>
          <cell r="Z5392">
            <v>82000</v>
          </cell>
          <cell r="AA5392">
            <v>74000</v>
          </cell>
          <cell r="AB5392">
            <v>140777</v>
          </cell>
          <cell r="AC5392">
            <v>110000</v>
          </cell>
          <cell r="AD5392" t="str">
            <v>∆</v>
          </cell>
          <cell r="AE5392">
            <v>-30777</v>
          </cell>
        </row>
        <row r="5393">
          <cell r="V5393" t="str">
            <v>340.30.45.000-5100.03</v>
          </cell>
          <cell r="W5393" t="str">
            <v>Benefits Dental Insurance</v>
          </cell>
          <cell r="X5393">
            <v>8000</v>
          </cell>
          <cell r="Y5393">
            <v>11000</v>
          </cell>
          <cell r="Z5393">
            <v>10000</v>
          </cell>
          <cell r="AA5393">
            <v>7000</v>
          </cell>
          <cell r="AB5393">
            <v>11258</v>
          </cell>
          <cell r="AC5393">
            <v>11258</v>
          </cell>
          <cell r="AD5393" t="str">
            <v>∆</v>
          </cell>
          <cell r="AE5393">
            <v>0</v>
          </cell>
        </row>
        <row r="5394">
          <cell r="V5394" t="str">
            <v>340.30.45.000-5100.04</v>
          </cell>
          <cell r="W5394" t="str">
            <v>Benefits Vision Insurance</v>
          </cell>
          <cell r="X5394">
            <v>1000</v>
          </cell>
          <cell r="Y5394">
            <v>2000</v>
          </cell>
          <cell r="Z5394">
            <v>2000</v>
          </cell>
          <cell r="AA5394">
            <v>1000</v>
          </cell>
          <cell r="AB5394">
            <v>1854</v>
          </cell>
          <cell r="AC5394">
            <v>1854</v>
          </cell>
          <cell r="AD5394" t="str">
            <v>∆</v>
          </cell>
          <cell r="AE5394">
            <v>0</v>
          </cell>
        </row>
        <row r="5395">
          <cell r="V5395" t="str">
            <v>340.30.45.000-5100.05</v>
          </cell>
          <cell r="W5395" t="str">
            <v>Benefits Life Insurance</v>
          </cell>
          <cell r="X5395">
            <v>1000</v>
          </cell>
          <cell r="Y5395">
            <v>1000</v>
          </cell>
          <cell r="Z5395">
            <v>1000</v>
          </cell>
          <cell r="AA5395">
            <v>0</v>
          </cell>
          <cell r="AB5395">
            <v>220</v>
          </cell>
          <cell r="AC5395">
            <v>220</v>
          </cell>
          <cell r="AD5395" t="str">
            <v>∆</v>
          </cell>
          <cell r="AE5395">
            <v>0</v>
          </cell>
        </row>
        <row r="5396">
          <cell r="V5396" t="str">
            <v>340.30.45.000-5100.06</v>
          </cell>
          <cell r="W5396" t="str">
            <v>Benefits Worker's Comp</v>
          </cell>
          <cell r="X5396">
            <v>21000</v>
          </cell>
          <cell r="Y5396">
            <v>23000</v>
          </cell>
          <cell r="Z5396">
            <v>28000</v>
          </cell>
          <cell r="AA5396">
            <v>28000</v>
          </cell>
          <cell r="AB5396">
            <v>28800</v>
          </cell>
          <cell r="AC5396">
            <v>37000</v>
          </cell>
          <cell r="AD5396" t="str">
            <v>∆</v>
          </cell>
          <cell r="AE5396">
            <v>8200</v>
          </cell>
        </row>
        <row r="5397">
          <cell r="V5397" t="str">
            <v>340.30.45.000-5100.07</v>
          </cell>
          <cell r="W5397" t="str">
            <v>Benefits Long Term Disability</v>
          </cell>
          <cell r="X5397">
            <v>3000</v>
          </cell>
          <cell r="Y5397">
            <v>4000</v>
          </cell>
          <cell r="Z5397">
            <v>3000</v>
          </cell>
          <cell r="AA5397">
            <v>2000</v>
          </cell>
          <cell r="AB5397">
            <v>3554</v>
          </cell>
          <cell r="AC5397">
            <v>3554</v>
          </cell>
          <cell r="AD5397" t="str">
            <v>∆</v>
          </cell>
          <cell r="AE5397">
            <v>0</v>
          </cell>
        </row>
        <row r="5398">
          <cell r="V5398" t="str">
            <v>340.30.45.000-5100.08</v>
          </cell>
          <cell r="W5398" t="str">
            <v>Benefits Deferred Compensation</v>
          </cell>
          <cell r="X5398">
            <v>10000</v>
          </cell>
          <cell r="Y5398">
            <v>13000</v>
          </cell>
          <cell r="Z5398">
            <v>12000</v>
          </cell>
          <cell r="AA5398">
            <v>19000</v>
          </cell>
          <cell r="AB5398">
            <v>18002</v>
          </cell>
          <cell r="AC5398">
            <v>18002</v>
          </cell>
          <cell r="AD5398" t="str">
            <v>∆</v>
          </cell>
          <cell r="AE5398">
            <v>0</v>
          </cell>
        </row>
        <row r="5399">
          <cell r="V5399" t="str">
            <v>340.30.45.000-5100.09</v>
          </cell>
          <cell r="W5399" t="str">
            <v>Benefits Unemployment Insurance</v>
          </cell>
          <cell r="X5399">
            <v>2000</v>
          </cell>
          <cell r="Y5399">
            <v>0</v>
          </cell>
          <cell r="Z5399">
            <v>0</v>
          </cell>
          <cell r="AA5399">
            <v>2000</v>
          </cell>
          <cell r="AB5399">
            <v>0</v>
          </cell>
          <cell r="AC5399">
            <v>0</v>
          </cell>
          <cell r="AD5399" t="str">
            <v>∆</v>
          </cell>
          <cell r="AE5399">
            <v>0</v>
          </cell>
        </row>
        <row r="5400">
          <cell r="V5400" t="str">
            <v>340.30.45.000-5100.10</v>
          </cell>
          <cell r="W5400" t="str">
            <v>Benefits Uniform Allowance</v>
          </cell>
          <cell r="X5400">
            <v>0</v>
          </cell>
          <cell r="Y5400">
            <v>0</v>
          </cell>
          <cell r="Z5400">
            <v>2000</v>
          </cell>
          <cell r="AA5400">
            <v>1000</v>
          </cell>
          <cell r="AB5400">
            <v>750</v>
          </cell>
          <cell r="AC5400">
            <v>750</v>
          </cell>
          <cell r="AD5400" t="str">
            <v>∆</v>
          </cell>
          <cell r="AE5400">
            <v>0</v>
          </cell>
        </row>
        <row r="5401">
          <cell r="V5401" t="str">
            <v>340.30.45.000-5100.11</v>
          </cell>
          <cell r="W5401" t="str">
            <v>Benefits Medicare</v>
          </cell>
          <cell r="X5401">
            <v>9000</v>
          </cell>
          <cell r="Y5401">
            <v>13000</v>
          </cell>
          <cell r="Z5401">
            <v>12000</v>
          </cell>
          <cell r="AA5401">
            <v>10000</v>
          </cell>
          <cell r="AB5401">
            <v>11892</v>
          </cell>
          <cell r="AC5401">
            <v>11892</v>
          </cell>
          <cell r="AD5401" t="str">
            <v>∆</v>
          </cell>
          <cell r="AE5401">
            <v>0</v>
          </cell>
        </row>
        <row r="5402">
          <cell r="V5402" t="str">
            <v>340.30.45.000-5100.12</v>
          </cell>
          <cell r="W5402" t="str">
            <v>Benefits Annual Physical Exam</v>
          </cell>
          <cell r="X5402">
            <v>0</v>
          </cell>
          <cell r="Y5402">
            <v>0</v>
          </cell>
          <cell r="Z5402">
            <v>0</v>
          </cell>
          <cell r="AA5402">
            <v>0</v>
          </cell>
          <cell r="AB5402">
            <v>0</v>
          </cell>
          <cell r="AC5402">
            <v>0</v>
          </cell>
          <cell r="AD5402" t="str">
            <v>∆</v>
          </cell>
          <cell r="AE5402">
            <v>0</v>
          </cell>
        </row>
        <row r="5403">
          <cell r="V5403" t="str">
            <v>340.30.45.000-5100.15</v>
          </cell>
          <cell r="W5403" t="str">
            <v>Benefits Cell Phone Allowance</v>
          </cell>
          <cell r="X5403">
            <v>4000</v>
          </cell>
          <cell r="Y5403">
            <v>5000</v>
          </cell>
          <cell r="Z5403">
            <v>4000</v>
          </cell>
          <cell r="AA5403">
            <v>3000</v>
          </cell>
          <cell r="AB5403">
            <v>2626</v>
          </cell>
          <cell r="AC5403">
            <v>2626</v>
          </cell>
          <cell r="AD5403" t="str">
            <v>∆</v>
          </cell>
          <cell r="AE5403">
            <v>0</v>
          </cell>
        </row>
        <row r="5404">
          <cell r="V5404" t="str">
            <v>340.30.45.000-5100.17</v>
          </cell>
          <cell r="W5404" t="str">
            <v>Benefits Other Post Employment Benefits</v>
          </cell>
          <cell r="X5404">
            <v>51000</v>
          </cell>
          <cell r="Y5404">
            <v>38000</v>
          </cell>
          <cell r="Z5404">
            <v>39000</v>
          </cell>
          <cell r="AA5404">
            <v>41000</v>
          </cell>
          <cell r="AB5404">
            <v>41500</v>
          </cell>
          <cell r="AC5404">
            <v>41500</v>
          </cell>
          <cell r="AD5404" t="str">
            <v>∆</v>
          </cell>
          <cell r="AE5404">
            <v>0</v>
          </cell>
        </row>
        <row r="5405">
          <cell r="W5405" t="str">
            <v>TOTAL : PERSONNEL</v>
          </cell>
          <cell r="X5405">
            <v>904000</v>
          </cell>
          <cell r="Y5405">
            <v>1330000</v>
          </cell>
          <cell r="Z5405">
            <v>1251000</v>
          </cell>
          <cell r="AA5405">
            <v>1040000</v>
          </cell>
          <cell r="AB5405">
            <v>1338063</v>
          </cell>
          <cell r="AC5405">
            <v>1192003</v>
          </cell>
          <cell r="AD5405" t="str">
            <v>∆</v>
          </cell>
          <cell r="AE5405">
            <v>-146060</v>
          </cell>
        </row>
        <row r="5406">
          <cell r="AB5406" t="str">
            <v/>
          </cell>
          <cell r="AC5406" t="str">
            <v/>
          </cell>
          <cell r="AD5406" t="str">
            <v>∆</v>
          </cell>
        </row>
        <row r="5407">
          <cell r="V5407" t="str">
            <v>[340] DEVELOPMENT SERVICES : COMMUNITY DEVELOPMENT : BUILDING SAFETY</v>
          </cell>
        </row>
        <row r="5408">
          <cell r="V5408" t="str">
            <v>NO PROGRAM : OPERATIONS</v>
          </cell>
          <cell r="AB5408" t="str">
            <v/>
          </cell>
          <cell r="AC5408" t="str">
            <v/>
          </cell>
          <cell r="AD5408" t="str">
            <v>∆</v>
          </cell>
        </row>
        <row r="5409">
          <cell r="V5409" t="str">
            <v>340.30.45.000-6600.06</v>
          </cell>
          <cell r="W5409" t="str">
            <v>Administrative Expenses Property/Building Rental</v>
          </cell>
          <cell r="X5409">
            <v>0</v>
          </cell>
          <cell r="Y5409">
            <v>0</v>
          </cell>
          <cell r="Z5409">
            <v>0</v>
          </cell>
          <cell r="AA5409">
            <v>0</v>
          </cell>
          <cell r="AB5409">
            <v>78000</v>
          </cell>
          <cell r="AC5409">
            <v>78000</v>
          </cell>
          <cell r="AD5409" t="str">
            <v>∆</v>
          </cell>
          <cell r="AE5409">
            <v>0</v>
          </cell>
        </row>
        <row r="5410">
          <cell r="V5410" t="str">
            <v>340.30.45.000-6000.01</v>
          </cell>
          <cell r="W5410" t="str">
            <v>Professional Services General</v>
          </cell>
          <cell r="X5410">
            <v>58000</v>
          </cell>
          <cell r="Y5410">
            <v>34000</v>
          </cell>
          <cell r="Z5410">
            <v>158000</v>
          </cell>
          <cell r="AA5410">
            <v>128000</v>
          </cell>
          <cell r="AB5410">
            <v>235527</v>
          </cell>
          <cell r="AC5410">
            <v>235527</v>
          </cell>
          <cell r="AD5410" t="str">
            <v>∆</v>
          </cell>
          <cell r="AE5410">
            <v>0</v>
          </cell>
        </row>
        <row r="5411">
          <cell r="V5411" t="str">
            <v>340.30.45.000-6000.10</v>
          </cell>
          <cell r="W5411" t="str">
            <v>Professional Services Consultant</v>
          </cell>
          <cell r="X5411">
            <v>698000</v>
          </cell>
          <cell r="Y5411">
            <v>490000</v>
          </cell>
          <cell r="Z5411">
            <v>753000</v>
          </cell>
          <cell r="AA5411">
            <v>753000</v>
          </cell>
          <cell r="AB5411">
            <v>1190180</v>
          </cell>
          <cell r="AC5411">
            <v>1190180</v>
          </cell>
          <cell r="AD5411" t="str">
            <v>∆</v>
          </cell>
          <cell r="AE5411">
            <v>0</v>
          </cell>
        </row>
        <row r="5412">
          <cell r="V5412" t="str">
            <v>340.30.45.000-6000.12</v>
          </cell>
          <cell r="W5412" t="str">
            <v>Professional Services Contract Services</v>
          </cell>
          <cell r="X5412">
            <v>0</v>
          </cell>
          <cell r="Y5412">
            <v>0</v>
          </cell>
          <cell r="Z5412">
            <v>0</v>
          </cell>
          <cell r="AA5412">
            <v>0</v>
          </cell>
          <cell r="AB5412">
            <v>250000</v>
          </cell>
          <cell r="AC5412">
            <v>250000</v>
          </cell>
          <cell r="AD5412" t="str">
            <v>∆</v>
          </cell>
          <cell r="AE5412">
            <v>0</v>
          </cell>
        </row>
        <row r="5413">
          <cell r="V5413" t="str">
            <v>340.30.45.000-6000.18</v>
          </cell>
          <cell r="W5413" t="str">
            <v>Professional Services Legal</v>
          </cell>
          <cell r="X5413">
            <v>0</v>
          </cell>
          <cell r="Y5413">
            <v>1000</v>
          </cell>
          <cell r="Z5413">
            <v>3000</v>
          </cell>
          <cell r="AA5413">
            <v>0</v>
          </cell>
          <cell r="AB5413">
            <v>0</v>
          </cell>
          <cell r="AC5413">
            <v>0</v>
          </cell>
          <cell r="AD5413" t="str">
            <v>∆</v>
          </cell>
          <cell r="AE5413">
            <v>0</v>
          </cell>
        </row>
        <row r="5414">
          <cell r="V5414" t="str">
            <v>340.30.45.000-6000.19</v>
          </cell>
          <cell r="W5414" t="str">
            <v>Professional Services Labor Relations</v>
          </cell>
          <cell r="X5414">
            <v>0</v>
          </cell>
          <cell r="Y5414">
            <v>0</v>
          </cell>
          <cell r="Z5414">
            <v>0</v>
          </cell>
          <cell r="AA5414">
            <v>0</v>
          </cell>
          <cell r="AB5414">
            <v>0</v>
          </cell>
          <cell r="AC5414">
            <v>0</v>
          </cell>
          <cell r="AD5414" t="str">
            <v>∆</v>
          </cell>
          <cell r="AE5414">
            <v>0</v>
          </cell>
        </row>
        <row r="5415">
          <cell r="V5415" t="str">
            <v>340.30.45.000-6100.01</v>
          </cell>
          <cell r="W5415" t="str">
            <v>Utilities Electric</v>
          </cell>
          <cell r="X5415">
            <v>7000</v>
          </cell>
          <cell r="Y5415">
            <v>8000</v>
          </cell>
          <cell r="Z5415">
            <v>8000</v>
          </cell>
          <cell r="AA5415">
            <v>10000</v>
          </cell>
          <cell r="AB5415">
            <v>18000</v>
          </cell>
          <cell r="AC5415">
            <v>0</v>
          </cell>
          <cell r="AD5415" t="str">
            <v>∆</v>
          </cell>
          <cell r="AE5415">
            <v>-18000</v>
          </cell>
        </row>
        <row r="5416">
          <cell r="V5416" t="str">
            <v>340.30.45.000-6100.02</v>
          </cell>
          <cell r="W5416" t="str">
            <v>Utilities Telephone</v>
          </cell>
          <cell r="X5416">
            <v>3000</v>
          </cell>
          <cell r="Y5416">
            <v>3000</v>
          </cell>
          <cell r="Z5416">
            <v>3000</v>
          </cell>
          <cell r="AA5416">
            <v>3000</v>
          </cell>
          <cell r="AB5416">
            <v>2500</v>
          </cell>
          <cell r="AC5416">
            <v>2500</v>
          </cell>
          <cell r="AD5416" t="str">
            <v>∆</v>
          </cell>
          <cell r="AE5416">
            <v>0</v>
          </cell>
        </row>
        <row r="5417">
          <cell r="V5417" t="str">
            <v>340.30.45.000-6200.01</v>
          </cell>
          <cell r="W5417" t="str">
            <v>Supplies Office</v>
          </cell>
          <cell r="X5417">
            <v>2000</v>
          </cell>
          <cell r="Y5417">
            <v>2000</v>
          </cell>
          <cell r="Z5417">
            <v>2000</v>
          </cell>
          <cell r="AA5417">
            <v>2000</v>
          </cell>
          <cell r="AB5417">
            <v>4000</v>
          </cell>
          <cell r="AC5417">
            <v>4000</v>
          </cell>
          <cell r="AD5417" t="str">
            <v>∆</v>
          </cell>
          <cell r="AE5417">
            <v>0</v>
          </cell>
        </row>
        <row r="5418">
          <cell r="V5418" t="str">
            <v>340.30.45.000-6200.02</v>
          </cell>
          <cell r="W5418" t="str">
            <v>Supplies Special Department</v>
          </cell>
          <cell r="X5418">
            <v>43000</v>
          </cell>
          <cell r="Y5418">
            <v>25000</v>
          </cell>
          <cell r="Z5418">
            <v>27000</v>
          </cell>
          <cell r="AA5418">
            <v>16000</v>
          </cell>
          <cell r="AB5418">
            <v>20000</v>
          </cell>
          <cell r="AC5418">
            <v>20000</v>
          </cell>
          <cell r="AD5418" t="str">
            <v>∆</v>
          </cell>
          <cell r="AE5418">
            <v>0</v>
          </cell>
        </row>
        <row r="5419">
          <cell r="V5419" t="str">
            <v>340.30.45.000-6200.03</v>
          </cell>
          <cell r="W5419" t="str">
            <v>Supplies Copier Maintenance &amp; Supplies</v>
          </cell>
          <cell r="X5419">
            <v>6000</v>
          </cell>
          <cell r="Y5419">
            <v>5000</v>
          </cell>
          <cell r="Z5419">
            <v>4000</v>
          </cell>
          <cell r="AA5419">
            <v>2000</v>
          </cell>
          <cell r="AB5419">
            <v>5000</v>
          </cell>
          <cell r="AC5419">
            <v>5000</v>
          </cell>
          <cell r="AD5419" t="str">
            <v>∆</v>
          </cell>
          <cell r="AE5419">
            <v>0</v>
          </cell>
        </row>
        <row r="5420">
          <cell r="V5420" t="str">
            <v>340.30.45.000-6200.04</v>
          </cell>
          <cell r="W5420" t="str">
            <v>Supplies Postage</v>
          </cell>
          <cell r="X5420">
            <v>0</v>
          </cell>
          <cell r="Y5420">
            <v>0</v>
          </cell>
          <cell r="Z5420">
            <v>0</v>
          </cell>
          <cell r="AA5420">
            <v>0</v>
          </cell>
          <cell r="AB5420">
            <v>0</v>
          </cell>
          <cell r="AC5420">
            <v>0</v>
          </cell>
          <cell r="AD5420" t="str">
            <v>∆</v>
          </cell>
          <cell r="AE5420">
            <v>0</v>
          </cell>
        </row>
        <row r="5421">
          <cell r="V5421" t="str">
            <v>340.30.45.000-6200.05</v>
          </cell>
          <cell r="W5421" t="str">
            <v>Supplies Gasoline</v>
          </cell>
          <cell r="X5421">
            <v>5000</v>
          </cell>
          <cell r="Y5421">
            <v>4000</v>
          </cell>
          <cell r="Z5421">
            <v>4000</v>
          </cell>
          <cell r="AA5421">
            <v>1000</v>
          </cell>
          <cell r="AB5421">
            <v>4200</v>
          </cell>
          <cell r="AC5421">
            <v>4200</v>
          </cell>
          <cell r="AD5421" t="str">
            <v>∆</v>
          </cell>
          <cell r="AE5421">
            <v>0</v>
          </cell>
        </row>
        <row r="5422">
          <cell r="V5422" t="str">
            <v>340.30.45.000-6200.09</v>
          </cell>
          <cell r="W5422" t="str">
            <v>Supplies Data Processing</v>
          </cell>
          <cell r="X5422">
            <v>6000</v>
          </cell>
          <cell r="Y5422">
            <v>0</v>
          </cell>
          <cell r="Z5422">
            <v>0</v>
          </cell>
          <cell r="AA5422">
            <v>0</v>
          </cell>
          <cell r="AB5422">
            <v>0</v>
          </cell>
          <cell r="AC5422">
            <v>0</v>
          </cell>
          <cell r="AD5422" t="str">
            <v>∆</v>
          </cell>
          <cell r="AE5422">
            <v>0</v>
          </cell>
        </row>
        <row r="5423">
          <cell r="V5423" t="str">
            <v>340.30.45.000-6300.01</v>
          </cell>
          <cell r="W5423" t="str">
            <v>Dues &amp; Subscriptions Memberships</v>
          </cell>
          <cell r="X5423">
            <v>1000</v>
          </cell>
          <cell r="Y5423">
            <v>3000</v>
          </cell>
          <cell r="Z5423">
            <v>2000</v>
          </cell>
          <cell r="AA5423">
            <v>2000</v>
          </cell>
          <cell r="AB5423">
            <v>2300</v>
          </cell>
          <cell r="AC5423">
            <v>2300</v>
          </cell>
          <cell r="AD5423" t="str">
            <v>∆</v>
          </cell>
          <cell r="AE5423">
            <v>0</v>
          </cell>
        </row>
        <row r="5424">
          <cell r="V5424" t="str">
            <v>340.30.45.000-6300.02</v>
          </cell>
          <cell r="W5424" t="str">
            <v>Dues &amp; Subscriptions Publications</v>
          </cell>
          <cell r="X5424">
            <v>0</v>
          </cell>
          <cell r="Y5424">
            <v>0</v>
          </cell>
          <cell r="Z5424">
            <v>0</v>
          </cell>
          <cell r="AA5424">
            <v>0</v>
          </cell>
          <cell r="AB5424">
            <v>250</v>
          </cell>
          <cell r="AC5424">
            <v>250</v>
          </cell>
          <cell r="AD5424" t="str">
            <v>∆</v>
          </cell>
          <cell r="AE5424">
            <v>0</v>
          </cell>
        </row>
        <row r="5425">
          <cell r="V5425" t="str">
            <v>340.30.45.000-6500.04</v>
          </cell>
          <cell r="W5425" t="str">
            <v>Claims &amp; Insurance Insurance Premiums</v>
          </cell>
          <cell r="X5425">
            <v>23000</v>
          </cell>
          <cell r="Y5425">
            <v>31000</v>
          </cell>
          <cell r="Z5425">
            <v>37000</v>
          </cell>
          <cell r="AA5425">
            <v>37000</v>
          </cell>
          <cell r="AB5425">
            <v>37800</v>
          </cell>
          <cell r="AC5425">
            <v>37000</v>
          </cell>
          <cell r="AD5425" t="str">
            <v>∆</v>
          </cell>
          <cell r="AE5425">
            <v>-800</v>
          </cell>
        </row>
        <row r="5426">
          <cell r="V5426" t="str">
            <v>340.30.45.000-6600.01</v>
          </cell>
          <cell r="W5426" t="str">
            <v>Administrative Expenses Meetings</v>
          </cell>
          <cell r="X5426">
            <v>0</v>
          </cell>
          <cell r="Y5426">
            <v>0</v>
          </cell>
          <cell r="Z5426">
            <v>0</v>
          </cell>
          <cell r="AA5426">
            <v>0</v>
          </cell>
          <cell r="AB5426">
            <v>500</v>
          </cell>
          <cell r="AC5426">
            <v>500</v>
          </cell>
          <cell r="AD5426" t="str">
            <v>∆</v>
          </cell>
          <cell r="AE5426">
            <v>0</v>
          </cell>
        </row>
        <row r="5427">
          <cell r="V5427" t="str">
            <v>340.30.45.000-6600.03</v>
          </cell>
          <cell r="W5427" t="str">
            <v>Administrative Expenses Mileage Reimbursement</v>
          </cell>
          <cell r="X5427">
            <v>0</v>
          </cell>
          <cell r="Y5427">
            <v>0</v>
          </cell>
          <cell r="Z5427">
            <v>0</v>
          </cell>
          <cell r="AA5427">
            <v>0</v>
          </cell>
          <cell r="AB5427">
            <v>100</v>
          </cell>
          <cell r="AC5427">
            <v>100</v>
          </cell>
          <cell r="AD5427" t="str">
            <v>∆</v>
          </cell>
          <cell r="AE5427">
            <v>0</v>
          </cell>
        </row>
        <row r="5428">
          <cell r="V5428" t="str">
            <v>340.30.45.000-6600.04</v>
          </cell>
          <cell r="W5428" t="str">
            <v>Administrative Expenses Training/Conferences</v>
          </cell>
          <cell r="X5428">
            <v>19000</v>
          </cell>
          <cell r="Y5428">
            <v>26000</v>
          </cell>
          <cell r="Z5428">
            <v>21000</v>
          </cell>
          <cell r="AA5428">
            <v>13000</v>
          </cell>
          <cell r="AB5428">
            <v>50000</v>
          </cell>
          <cell r="AC5428">
            <v>50000</v>
          </cell>
          <cell r="AD5428" t="str">
            <v>∆</v>
          </cell>
          <cell r="AE5428">
            <v>0</v>
          </cell>
        </row>
        <row r="5429">
          <cell r="V5429" t="str">
            <v>340.30.45.000-6600.05</v>
          </cell>
          <cell r="W5429" t="str">
            <v>Administrative Expenses Public/Legal Advertisement</v>
          </cell>
          <cell r="X5429">
            <v>0</v>
          </cell>
          <cell r="Y5429">
            <v>0</v>
          </cell>
          <cell r="Z5429">
            <v>0</v>
          </cell>
          <cell r="AA5429">
            <v>0</v>
          </cell>
          <cell r="AB5429">
            <v>1000</v>
          </cell>
          <cell r="AC5429">
            <v>1000</v>
          </cell>
          <cell r="AD5429" t="str">
            <v>∆</v>
          </cell>
          <cell r="AE5429">
            <v>0</v>
          </cell>
        </row>
        <row r="5430">
          <cell r="V5430" t="str">
            <v>340.30.45.000-6600.07</v>
          </cell>
          <cell r="W5430" t="str">
            <v>Administrative Expenses Employee Recruitment</v>
          </cell>
          <cell r="X5430">
            <v>0</v>
          </cell>
          <cell r="Y5430">
            <v>0</v>
          </cell>
          <cell r="Z5430">
            <v>0</v>
          </cell>
          <cell r="AA5430">
            <v>0</v>
          </cell>
          <cell r="AB5430">
            <v>250</v>
          </cell>
          <cell r="AC5430">
            <v>250</v>
          </cell>
          <cell r="AD5430" t="str">
            <v>∆</v>
          </cell>
          <cell r="AE5430">
            <v>0</v>
          </cell>
        </row>
        <row r="5431">
          <cell r="V5431" t="str">
            <v>340.30.45.000-6600.26</v>
          </cell>
          <cell r="W5431" t="str">
            <v>Administrative Expenses Support Services-IT</v>
          </cell>
          <cell r="X5431">
            <v>27000</v>
          </cell>
          <cell r="Y5431">
            <v>27000</v>
          </cell>
          <cell r="Z5431">
            <v>27000</v>
          </cell>
          <cell r="AA5431">
            <v>27000</v>
          </cell>
          <cell r="AB5431">
            <v>26820</v>
          </cell>
          <cell r="AC5431">
            <v>26820</v>
          </cell>
          <cell r="AD5431" t="str">
            <v>∆</v>
          </cell>
          <cell r="AE5431">
            <v>0</v>
          </cell>
        </row>
        <row r="5432">
          <cell r="V5432" t="str">
            <v>340.30.45.000-6600.28</v>
          </cell>
          <cell r="W5432" t="str">
            <v>Administrative Expenses Equipment Fund Contribution</v>
          </cell>
          <cell r="X5432">
            <v>0</v>
          </cell>
          <cell r="Y5432">
            <v>0</v>
          </cell>
          <cell r="Z5432">
            <v>0</v>
          </cell>
          <cell r="AA5432">
            <v>0</v>
          </cell>
          <cell r="AB5432">
            <v>0</v>
          </cell>
          <cell r="AC5432">
            <v>0</v>
          </cell>
          <cell r="AD5432" t="str">
            <v>∆</v>
          </cell>
          <cell r="AE5432">
            <v>0</v>
          </cell>
        </row>
        <row r="5433">
          <cell r="V5433" t="str">
            <v>340.30.45.000-6600.32</v>
          </cell>
          <cell r="W5433" t="str">
            <v>Administrative Expenses Vehicle Fund Contribution</v>
          </cell>
          <cell r="X5433">
            <v>0</v>
          </cell>
          <cell r="Y5433">
            <v>0</v>
          </cell>
          <cell r="Z5433">
            <v>5000</v>
          </cell>
          <cell r="AA5433">
            <v>5000</v>
          </cell>
          <cell r="AB5433">
            <v>5400</v>
          </cell>
          <cell r="AC5433">
            <v>21000</v>
          </cell>
          <cell r="AD5433" t="str">
            <v>∆</v>
          </cell>
          <cell r="AE5433">
            <v>15600</v>
          </cell>
        </row>
        <row r="5434">
          <cell r="V5434" t="str">
            <v>340.30.45.000-6600.36</v>
          </cell>
          <cell r="W5434" t="str">
            <v>Administrative Expenses IT Fund Contribution</v>
          </cell>
          <cell r="X5434">
            <v>30000</v>
          </cell>
          <cell r="Y5434">
            <v>30000</v>
          </cell>
          <cell r="Z5434">
            <v>33000</v>
          </cell>
          <cell r="AA5434">
            <v>33000</v>
          </cell>
          <cell r="AB5434">
            <v>32920</v>
          </cell>
          <cell r="AC5434">
            <v>76000</v>
          </cell>
          <cell r="AD5434" t="str">
            <v>∆</v>
          </cell>
          <cell r="AE5434">
            <v>43080</v>
          </cell>
        </row>
        <row r="5435">
          <cell r="W5435" t="str">
            <v>TOTAL : OPERATIONS</v>
          </cell>
          <cell r="X5435">
            <v>928000</v>
          </cell>
          <cell r="Y5435">
            <v>689000</v>
          </cell>
          <cell r="Z5435">
            <v>1087000</v>
          </cell>
          <cell r="AA5435">
            <v>1032000</v>
          </cell>
          <cell r="AB5435">
            <v>1964747</v>
          </cell>
          <cell r="AC5435">
            <v>2004627</v>
          </cell>
          <cell r="AD5435" t="str">
            <v>∆</v>
          </cell>
          <cell r="AE5435">
            <v>39880</v>
          </cell>
        </row>
        <row r="5436">
          <cell r="AB5436" t="str">
            <v/>
          </cell>
          <cell r="AC5436" t="str">
            <v/>
          </cell>
          <cell r="AD5436" t="str">
            <v>∆</v>
          </cell>
        </row>
        <row r="5437">
          <cell r="V5437" t="str">
            <v>[340] DEVELOPMENT SERVICES : COMMUNITY DEVELOPMENT : BUILDING SAFETY</v>
          </cell>
        </row>
        <row r="5438">
          <cell r="V5438" t="str">
            <v>NO PROGRAM : CAPITAL</v>
          </cell>
          <cell r="AB5438" t="str">
            <v/>
          </cell>
          <cell r="AC5438" t="str">
            <v/>
          </cell>
          <cell r="AD5438" t="str">
            <v>∆</v>
          </cell>
        </row>
        <row r="5439">
          <cell r="V5439" t="str">
            <v>340.30.45.000-7000.08</v>
          </cell>
          <cell r="W5439" t="str">
            <v>Capital Outlay Computer Software</v>
          </cell>
          <cell r="X5439">
            <v>0</v>
          </cell>
          <cell r="Y5439">
            <v>0</v>
          </cell>
          <cell r="Z5439">
            <v>60000</v>
          </cell>
          <cell r="AA5439">
            <v>79000</v>
          </cell>
          <cell r="AB5439">
            <v>0</v>
          </cell>
          <cell r="AC5439">
            <v>0</v>
          </cell>
          <cell r="AD5439" t="str">
            <v>∆</v>
          </cell>
          <cell r="AE5439">
            <v>0</v>
          </cell>
        </row>
        <row r="5440">
          <cell r="W5440" t="str">
            <v>TOTAL : CAPITAL</v>
          </cell>
          <cell r="X5440">
            <v>0</v>
          </cell>
          <cell r="Y5440">
            <v>0</v>
          </cell>
          <cell r="Z5440">
            <v>60000</v>
          </cell>
          <cell r="AA5440">
            <v>79000</v>
          </cell>
          <cell r="AB5440">
            <v>0</v>
          </cell>
          <cell r="AC5440">
            <v>0</v>
          </cell>
          <cell r="AD5440" t="str">
            <v>∆</v>
          </cell>
          <cell r="AE5440">
            <v>0</v>
          </cell>
        </row>
        <row r="5441">
          <cell r="AB5441" t="str">
            <v/>
          </cell>
          <cell r="AC5441" t="str">
            <v/>
          </cell>
          <cell r="AD5441" t="str">
            <v>∆</v>
          </cell>
        </row>
        <row r="5442">
          <cell r="V5442" t="str">
            <v>[340] DEVELOPMENT SERVICES : PUBLIC WORKS : FLEET</v>
          </cell>
        </row>
        <row r="5443">
          <cell r="V5443" t="str">
            <v>LIGHT DUTY : OPERATIONS</v>
          </cell>
          <cell r="AB5443" t="str">
            <v/>
          </cell>
          <cell r="AC5443" t="str">
            <v/>
          </cell>
          <cell r="AD5443" t="str">
            <v>∆</v>
          </cell>
        </row>
        <row r="5444">
          <cell r="V5444" t="str">
            <v>340.40.60.520-6400.05</v>
          </cell>
          <cell r="W5444" t="str">
            <v>Repairs &amp; Maintenance Vehicle</v>
          </cell>
          <cell r="X5444">
            <v>7000</v>
          </cell>
          <cell r="Y5444">
            <v>6000</v>
          </cell>
          <cell r="Z5444">
            <v>2000</v>
          </cell>
          <cell r="AA5444">
            <v>1000</v>
          </cell>
          <cell r="AB5444">
            <v>6000</v>
          </cell>
          <cell r="AC5444">
            <v>6000</v>
          </cell>
          <cell r="AD5444" t="str">
            <v>∆</v>
          </cell>
          <cell r="AE5444">
            <v>0</v>
          </cell>
        </row>
        <row r="5445">
          <cell r="W5445" t="str">
            <v>TOTAL : OPERATIONS</v>
          </cell>
          <cell r="X5445">
            <v>7000</v>
          </cell>
          <cell r="Y5445">
            <v>6000</v>
          </cell>
          <cell r="Z5445">
            <v>2000</v>
          </cell>
          <cell r="AA5445">
            <v>1000</v>
          </cell>
          <cell r="AB5445">
            <v>6000</v>
          </cell>
          <cell r="AC5445">
            <v>6000</v>
          </cell>
          <cell r="AD5445" t="str">
            <v>∆</v>
          </cell>
          <cell r="AE5445">
            <v>0</v>
          </cell>
        </row>
        <row r="5446">
          <cell r="AB5446" t="str">
            <v/>
          </cell>
          <cell r="AC5446" t="str">
            <v/>
          </cell>
          <cell r="AD5446" t="str">
            <v>∆</v>
          </cell>
        </row>
        <row r="5447">
          <cell r="V5447" t="str">
            <v>[340] DEVELOPMENT SERVICES : PUBLIC WORKS : FLEET</v>
          </cell>
        </row>
        <row r="5448">
          <cell r="V5448" t="str">
            <v>LIGHT DUTY : CAPITAL</v>
          </cell>
          <cell r="AB5448" t="str">
            <v/>
          </cell>
          <cell r="AC5448" t="str">
            <v/>
          </cell>
          <cell r="AD5448" t="str">
            <v>∆</v>
          </cell>
        </row>
        <row r="5449">
          <cell r="V5449" t="str">
            <v>340.40.60.520-7000.03</v>
          </cell>
          <cell r="W5449" t="str">
            <v>Capital Outlay Equipment New</v>
          </cell>
          <cell r="X5449">
            <v>0</v>
          </cell>
          <cell r="Y5449">
            <v>1000</v>
          </cell>
          <cell r="Z5449">
            <v>0</v>
          </cell>
          <cell r="AA5449">
            <v>0</v>
          </cell>
          <cell r="AB5449">
            <v>0</v>
          </cell>
          <cell r="AC5449">
            <v>0</v>
          </cell>
          <cell r="AD5449" t="str">
            <v>∆</v>
          </cell>
          <cell r="AE5449">
            <v>0</v>
          </cell>
        </row>
        <row r="5450">
          <cell r="W5450" t="str">
            <v>TOTAL : CAPITAL</v>
          </cell>
          <cell r="X5450">
            <v>0</v>
          </cell>
          <cell r="Y5450">
            <v>1000</v>
          </cell>
          <cell r="Z5450">
            <v>0</v>
          </cell>
          <cell r="AA5450">
            <v>0</v>
          </cell>
          <cell r="AB5450">
            <v>0</v>
          </cell>
          <cell r="AC5450">
            <v>0</v>
          </cell>
          <cell r="AD5450" t="str">
            <v>∆</v>
          </cell>
          <cell r="AE5450">
            <v>0</v>
          </cell>
        </row>
        <row r="5451">
          <cell r="AB5451" t="str">
            <v/>
          </cell>
          <cell r="AC5451" t="str">
            <v/>
          </cell>
          <cell r="AD5451" t="str">
            <v>∆</v>
          </cell>
        </row>
        <row r="5452">
          <cell r="AB5452" t="str">
            <v/>
          </cell>
          <cell r="AC5452" t="str">
            <v/>
          </cell>
          <cell r="AD5452" t="str">
            <v>∆</v>
          </cell>
        </row>
        <row r="5453">
          <cell r="V5453" t="str">
            <v>[350] INNOVATION AND TECHNOLOGY</v>
          </cell>
          <cell r="AB5453" t="str">
            <v/>
          </cell>
          <cell r="AC5453" t="str">
            <v/>
          </cell>
          <cell r="AD5453" t="str">
            <v>∆</v>
          </cell>
        </row>
        <row r="5454">
          <cell r="W5454" t="str">
            <v>INFLOWS</v>
          </cell>
          <cell r="X5454">
            <v>0</v>
          </cell>
          <cell r="Y5454">
            <v>0</v>
          </cell>
          <cell r="Z5454">
            <v>0</v>
          </cell>
          <cell r="AA5454">
            <v>68000</v>
          </cell>
          <cell r="AB5454">
            <v>63000</v>
          </cell>
          <cell r="AC5454">
            <v>63000</v>
          </cell>
          <cell r="AD5454" t="str">
            <v>∆</v>
          </cell>
          <cell r="AE5454">
            <v>0</v>
          </cell>
        </row>
        <row r="5455">
          <cell r="W5455" t="str">
            <v>OUTFLOWS</v>
          </cell>
          <cell r="X5455">
            <v>0</v>
          </cell>
          <cell r="Y5455">
            <v>0</v>
          </cell>
          <cell r="Z5455">
            <v>0</v>
          </cell>
          <cell r="AA5455">
            <v>0</v>
          </cell>
          <cell r="AB5455">
            <v>0</v>
          </cell>
          <cell r="AC5455">
            <v>0</v>
          </cell>
          <cell r="AD5455" t="str">
            <v>∆</v>
          </cell>
          <cell r="AE5455">
            <v>0</v>
          </cell>
        </row>
        <row r="5456">
          <cell r="W5456" t="str">
            <v>NET</v>
          </cell>
          <cell r="X5456">
            <v>0</v>
          </cell>
          <cell r="Y5456">
            <v>0</v>
          </cell>
          <cell r="Z5456">
            <v>0</v>
          </cell>
          <cell r="AA5456">
            <v>68000</v>
          </cell>
          <cell r="AB5456">
            <v>63000</v>
          </cell>
          <cell r="AC5456">
            <v>63000</v>
          </cell>
          <cell r="AD5456" t="str">
            <v>∆</v>
          </cell>
          <cell r="AE5456">
            <v>0</v>
          </cell>
        </row>
        <row r="5457">
          <cell r="AB5457" t="str">
            <v/>
          </cell>
          <cell r="AC5457" t="str">
            <v/>
          </cell>
          <cell r="AD5457" t="str">
            <v>∆</v>
          </cell>
        </row>
        <row r="5458">
          <cell r="V5458" t="str">
            <v>[350] INNOVATION AND TECHNOLOGY : NON DEPARTMENTAL : NON DIVISIONAL</v>
          </cell>
          <cell r="AB5458" t="str">
            <v/>
          </cell>
          <cell r="AC5458" t="str">
            <v/>
          </cell>
          <cell r="AD5458" t="str">
            <v>∆</v>
          </cell>
        </row>
        <row r="5459">
          <cell r="V5459" t="str">
            <v>GENERAL : OTHER REVENUE</v>
          </cell>
          <cell r="AB5459" t="str">
            <v/>
          </cell>
          <cell r="AC5459" t="str">
            <v/>
          </cell>
          <cell r="AD5459" t="str">
            <v>∆</v>
          </cell>
        </row>
        <row r="5460">
          <cell r="V5460" t="str">
            <v>350.00.00.900-4850.04</v>
          </cell>
          <cell r="W5460" t="str">
            <v>Other Revenue Rental of Property</v>
          </cell>
          <cell r="X5460">
            <v>0</v>
          </cell>
          <cell r="Y5460">
            <v>0</v>
          </cell>
          <cell r="Z5460">
            <v>0</v>
          </cell>
          <cell r="AA5460">
            <v>68000</v>
          </cell>
          <cell r="AB5460">
            <v>63000</v>
          </cell>
          <cell r="AC5460">
            <v>63000</v>
          </cell>
          <cell r="AD5460" t="str">
            <v>∆</v>
          </cell>
          <cell r="AE5460">
            <v>0</v>
          </cell>
        </row>
        <row r="5461">
          <cell r="W5461" t="str">
            <v>TOTAL : OTHER REVENUE</v>
          </cell>
          <cell r="X5461">
            <v>0</v>
          </cell>
          <cell r="Y5461">
            <v>0</v>
          </cell>
          <cell r="Z5461">
            <v>0</v>
          </cell>
          <cell r="AA5461">
            <v>68000</v>
          </cell>
          <cell r="AB5461">
            <v>63000</v>
          </cell>
          <cell r="AC5461">
            <v>63000</v>
          </cell>
          <cell r="AD5461" t="str">
            <v>∆</v>
          </cell>
          <cell r="AE5461">
            <v>0</v>
          </cell>
        </row>
        <row r="5462">
          <cell r="AB5462" t="str">
            <v/>
          </cell>
          <cell r="AC5462" t="str">
            <v/>
          </cell>
          <cell r="AD5462" t="str">
            <v>∆</v>
          </cell>
        </row>
        <row r="5463">
          <cell r="AB5463" t="str">
            <v/>
          </cell>
          <cell r="AC5463" t="str">
            <v/>
          </cell>
          <cell r="AD5463" t="str">
            <v>∆</v>
          </cell>
        </row>
        <row r="5464">
          <cell r="V5464" t="str">
            <v>[420] GAS TAX/STREET IMPROVEMENT</v>
          </cell>
          <cell r="AB5464" t="str">
            <v/>
          </cell>
          <cell r="AC5464" t="str">
            <v/>
          </cell>
          <cell r="AD5464" t="str">
            <v>∆</v>
          </cell>
        </row>
        <row r="5465">
          <cell r="W5465" t="str">
            <v>INFLOWS</v>
          </cell>
          <cell r="X5465">
            <v>1967000</v>
          </cell>
          <cell r="Y5465">
            <v>3164000</v>
          </cell>
          <cell r="Z5465">
            <v>3529000</v>
          </cell>
          <cell r="AA5465">
            <v>3111000</v>
          </cell>
          <cell r="AB5465">
            <v>3303950</v>
          </cell>
          <cell r="AC5465">
            <v>3303950</v>
          </cell>
          <cell r="AD5465" t="str">
            <v>∆</v>
          </cell>
          <cell r="AE5465">
            <v>0</v>
          </cell>
        </row>
        <row r="5466">
          <cell r="W5466" t="str">
            <v>OUTFLOWS</v>
          </cell>
          <cell r="X5466">
            <v>1717000</v>
          </cell>
          <cell r="Y5466">
            <v>1921000</v>
          </cell>
          <cell r="Z5466">
            <v>2853000</v>
          </cell>
          <cell r="AA5466">
            <v>2700000</v>
          </cell>
          <cell r="AB5466">
            <v>4266100</v>
          </cell>
          <cell r="AC5466">
            <v>4449626</v>
          </cell>
          <cell r="AD5466" t="str">
            <v>∆</v>
          </cell>
          <cell r="AE5466">
            <v>183526</v>
          </cell>
        </row>
        <row r="5467">
          <cell r="W5467" t="str">
            <v>NET</v>
          </cell>
          <cell r="X5467">
            <v>250000</v>
          </cell>
          <cell r="Y5467">
            <v>1243000</v>
          </cell>
          <cell r="Z5467">
            <v>676000</v>
          </cell>
          <cell r="AA5467">
            <v>411000</v>
          </cell>
          <cell r="AB5467">
            <v>-962150</v>
          </cell>
          <cell r="AC5467">
            <v>-1145676</v>
          </cell>
          <cell r="AD5467" t="str">
            <v>∆</v>
          </cell>
          <cell r="AE5467">
            <v>-183526</v>
          </cell>
        </row>
        <row r="5468">
          <cell r="AB5468" t="str">
            <v/>
          </cell>
          <cell r="AC5468" t="str">
            <v/>
          </cell>
          <cell r="AD5468" t="str">
            <v>∆</v>
          </cell>
        </row>
        <row r="5469">
          <cell r="V5469" t="str">
            <v>[420] GAS TAX/STREET IMPROVEMENT : NON DEPARTMENTAL : NON DIVISIONAL</v>
          </cell>
          <cell r="AB5469" t="str">
            <v/>
          </cell>
          <cell r="AC5469" t="str">
            <v/>
          </cell>
          <cell r="AD5469" t="str">
            <v>∆</v>
          </cell>
        </row>
        <row r="5470">
          <cell r="V5470" t="str">
            <v>GENERAL : INTERGOVERNMENTAL</v>
          </cell>
          <cell r="AB5470" t="str">
            <v/>
          </cell>
          <cell r="AC5470" t="str">
            <v/>
          </cell>
          <cell r="AD5470" t="str">
            <v>∆</v>
          </cell>
        </row>
        <row r="5471">
          <cell r="V5471" t="str">
            <v>420.00.00.900-4400.10</v>
          </cell>
          <cell r="W5471" t="str">
            <v>Intergovernmental Revenues Gas Tax-2105 Apportionment</v>
          </cell>
          <cell r="X5471">
            <v>414000</v>
          </cell>
          <cell r="Y5471">
            <v>446000</v>
          </cell>
          <cell r="Z5471">
            <v>427000</v>
          </cell>
          <cell r="AA5471">
            <v>432000</v>
          </cell>
          <cell r="AB5471">
            <v>452500</v>
          </cell>
          <cell r="AC5471">
            <v>452500</v>
          </cell>
          <cell r="AD5471" t="str">
            <v>∆</v>
          </cell>
          <cell r="AE5471">
            <v>0</v>
          </cell>
        </row>
        <row r="5472">
          <cell r="V5472" t="str">
            <v>420.00.00.900-4400.11</v>
          </cell>
          <cell r="W5472" t="str">
            <v>Intergovernmental Revenues Gas Tax-2106 Apportionment</v>
          </cell>
          <cell r="X5472">
            <v>250000</v>
          </cell>
          <cell r="Y5472">
            <v>273000</v>
          </cell>
          <cell r="Z5472">
            <v>250000</v>
          </cell>
          <cell r="AA5472">
            <v>255000</v>
          </cell>
          <cell r="AB5472">
            <v>270000</v>
          </cell>
          <cell r="AC5472">
            <v>270000</v>
          </cell>
          <cell r="AD5472" t="str">
            <v>∆</v>
          </cell>
          <cell r="AE5472">
            <v>0</v>
          </cell>
        </row>
        <row r="5473">
          <cell r="V5473" t="str">
            <v>420.00.00.900-4400.12</v>
          </cell>
          <cell r="W5473" t="str">
            <v>Intergovernmental Revenues Gas Tax-2107 Apportionment</v>
          </cell>
          <cell r="X5473">
            <v>538000</v>
          </cell>
          <cell r="Y5473">
            <v>561000</v>
          </cell>
          <cell r="Z5473">
            <v>540000</v>
          </cell>
          <cell r="AA5473">
            <v>585000</v>
          </cell>
          <cell r="AB5473">
            <v>550000</v>
          </cell>
          <cell r="AC5473">
            <v>550000</v>
          </cell>
          <cell r="AD5473" t="str">
            <v>∆</v>
          </cell>
          <cell r="AE5473">
            <v>0</v>
          </cell>
        </row>
        <row r="5474">
          <cell r="V5474" t="str">
            <v>420.00.00.900-4400.13</v>
          </cell>
          <cell r="W5474" t="str">
            <v>Intergovernmental Revenues Gas Tax 2107.5 Apportionment</v>
          </cell>
          <cell r="X5474">
            <v>8000</v>
          </cell>
          <cell r="Y5474">
            <v>8000</v>
          </cell>
          <cell r="Z5474">
            <v>8000</v>
          </cell>
          <cell r="AA5474">
            <v>8000</v>
          </cell>
          <cell r="AB5474">
            <v>7500</v>
          </cell>
          <cell r="AC5474">
            <v>7500</v>
          </cell>
          <cell r="AD5474" t="str">
            <v>∆</v>
          </cell>
          <cell r="AE5474">
            <v>0</v>
          </cell>
        </row>
        <row r="5475">
          <cell r="V5475" t="str">
            <v>420.00.00.900-4400.14</v>
          </cell>
          <cell r="W5475" t="str">
            <v>Intergovernmental Revenues Gas Tax-2103 Apportionment</v>
          </cell>
          <cell r="X5475">
            <v>297000</v>
          </cell>
          <cell r="Y5475">
            <v>272000</v>
          </cell>
          <cell r="Z5475">
            <v>578000</v>
          </cell>
          <cell r="AA5475">
            <v>566000</v>
          </cell>
          <cell r="AB5475">
            <v>577700</v>
          </cell>
          <cell r="AC5475">
            <v>577700</v>
          </cell>
          <cell r="AD5475" t="str">
            <v>∆</v>
          </cell>
          <cell r="AE5475">
            <v>0</v>
          </cell>
        </row>
        <row r="5476">
          <cell r="V5476" t="str">
            <v>420.00.00.900-4400.29</v>
          </cell>
          <cell r="W5476" t="str">
            <v>Intergovernmental Revenues Gas Tax 2031 Apportionment</v>
          </cell>
          <cell r="X5476">
            <v>351000</v>
          </cell>
          <cell r="Y5476">
            <v>1461000</v>
          </cell>
          <cell r="Z5476">
            <v>1577000</v>
          </cell>
          <cell r="AA5476">
            <v>1286000</v>
          </cell>
          <cell r="AB5476">
            <v>1340000</v>
          </cell>
          <cell r="AC5476">
            <v>1340000</v>
          </cell>
          <cell r="AD5476" t="str">
            <v>∆</v>
          </cell>
          <cell r="AE5476">
            <v>0</v>
          </cell>
        </row>
        <row r="5477">
          <cell r="V5477" t="str">
            <v>420.00.00.900-4400.30</v>
          </cell>
          <cell r="W5477" t="str">
            <v>Intergovernmental Revenues Gas Tax Repayment</v>
          </cell>
          <cell r="X5477">
            <v>87000</v>
          </cell>
          <cell r="Y5477">
            <v>92000</v>
          </cell>
          <cell r="Z5477">
            <v>94000</v>
          </cell>
          <cell r="AA5477">
            <v>0</v>
          </cell>
          <cell r="AB5477">
            <v>92000</v>
          </cell>
          <cell r="AC5477">
            <v>92000</v>
          </cell>
          <cell r="AD5477" t="str">
            <v>∆</v>
          </cell>
          <cell r="AE5477">
            <v>0</v>
          </cell>
        </row>
        <row r="5478">
          <cell r="W5478" t="str">
            <v>TOTAL : INTERGOVERNMENTAL</v>
          </cell>
          <cell r="X5478">
            <v>1945000</v>
          </cell>
          <cell r="Y5478">
            <v>3113000</v>
          </cell>
          <cell r="Z5478">
            <v>3474000</v>
          </cell>
          <cell r="AA5478">
            <v>3132000</v>
          </cell>
          <cell r="AB5478">
            <v>3289700</v>
          </cell>
          <cell r="AC5478">
            <v>3289700</v>
          </cell>
          <cell r="AD5478" t="str">
            <v>∆</v>
          </cell>
          <cell r="AE5478">
            <v>0</v>
          </cell>
        </row>
        <row r="5479">
          <cell r="AB5479" t="str">
            <v/>
          </cell>
          <cell r="AC5479" t="str">
            <v/>
          </cell>
          <cell r="AD5479" t="str">
            <v>∆</v>
          </cell>
        </row>
        <row r="5480">
          <cell r="V5480" t="str">
            <v>[420] GAS TAX/STREET IMPROVEMENT : NON DEPARTMENTAL : NON DIVISIONAL</v>
          </cell>
        </row>
        <row r="5481">
          <cell r="V5481" t="str">
            <v>GENERAL : INVESTMENT EARNINGS</v>
          </cell>
          <cell r="AB5481" t="str">
            <v/>
          </cell>
          <cell r="AC5481" t="str">
            <v/>
          </cell>
          <cell r="AD5481" t="str">
            <v>∆</v>
          </cell>
        </row>
        <row r="5482">
          <cell r="V5482" t="str">
            <v>420.00.00.900-4700.01</v>
          </cell>
          <cell r="W5482" t="str">
            <v>Investment Earnings Interest on Investments</v>
          </cell>
          <cell r="X5482">
            <v>21000</v>
          </cell>
          <cell r="Y5482">
            <v>32000</v>
          </cell>
          <cell r="Z5482">
            <v>53000</v>
          </cell>
          <cell r="AA5482">
            <v>-21000</v>
          </cell>
          <cell r="AB5482">
            <v>15830</v>
          </cell>
          <cell r="AC5482">
            <v>15830</v>
          </cell>
          <cell r="AD5482" t="str">
            <v>∆</v>
          </cell>
          <cell r="AE5482">
            <v>0</v>
          </cell>
        </row>
        <row r="5483">
          <cell r="V5483" t="str">
            <v>420.00.00.900-4700.21</v>
          </cell>
          <cell r="W5483" t="str">
            <v>Investment Earnings Unallocated Investment Expense</v>
          </cell>
          <cell r="X5483">
            <v>-1000</v>
          </cell>
          <cell r="Y5483">
            <v>-1000</v>
          </cell>
          <cell r="Z5483">
            <v>-2000</v>
          </cell>
          <cell r="AA5483">
            <v>0</v>
          </cell>
          <cell r="AB5483">
            <v>-1580</v>
          </cell>
          <cell r="AC5483">
            <v>-1580</v>
          </cell>
          <cell r="AD5483" t="str">
            <v>∆</v>
          </cell>
          <cell r="AE5483">
            <v>0</v>
          </cell>
        </row>
        <row r="5484">
          <cell r="W5484" t="str">
            <v>TOTAL : INVESTMENT EARNINGS</v>
          </cell>
          <cell r="X5484">
            <v>20000</v>
          </cell>
          <cell r="Y5484">
            <v>31000</v>
          </cell>
          <cell r="Z5484">
            <v>51000</v>
          </cell>
          <cell r="AA5484">
            <v>-21000</v>
          </cell>
          <cell r="AB5484">
            <v>14250</v>
          </cell>
          <cell r="AC5484">
            <v>14250</v>
          </cell>
          <cell r="AD5484" t="str">
            <v>∆</v>
          </cell>
          <cell r="AE5484">
            <v>0</v>
          </cell>
        </row>
        <row r="5485">
          <cell r="AB5485" t="str">
            <v/>
          </cell>
          <cell r="AC5485" t="str">
            <v/>
          </cell>
          <cell r="AD5485" t="str">
            <v>∆</v>
          </cell>
        </row>
        <row r="5486">
          <cell r="V5486" t="str">
            <v>[420] GAS TAX/STREET IMPROVEMENT : NON DEPARTMENTAL : NON DIVISIONAL</v>
          </cell>
        </row>
        <row r="5487">
          <cell r="V5487" t="str">
            <v>GENERAL : OTHER REVENUE</v>
          </cell>
          <cell r="AB5487" t="str">
            <v/>
          </cell>
          <cell r="AC5487" t="str">
            <v/>
          </cell>
          <cell r="AD5487" t="str">
            <v>∆</v>
          </cell>
        </row>
        <row r="5488">
          <cell r="V5488" t="str">
            <v>420.00.00.900-4850.07</v>
          </cell>
          <cell r="W5488" t="str">
            <v>Other Revenue Misc Reimbursement</v>
          </cell>
          <cell r="X5488">
            <v>2000</v>
          </cell>
          <cell r="Y5488">
            <v>3000</v>
          </cell>
          <cell r="Z5488">
            <v>4000</v>
          </cell>
          <cell r="AA5488">
            <v>0</v>
          </cell>
          <cell r="AB5488">
            <v>0</v>
          </cell>
          <cell r="AC5488">
            <v>0</v>
          </cell>
          <cell r="AD5488" t="str">
            <v>∆</v>
          </cell>
          <cell r="AE5488">
            <v>0</v>
          </cell>
        </row>
        <row r="5489">
          <cell r="W5489" t="str">
            <v>TOTAL : OTHER REVENUE</v>
          </cell>
          <cell r="X5489">
            <v>2000</v>
          </cell>
          <cell r="Y5489">
            <v>3000</v>
          </cell>
          <cell r="Z5489">
            <v>4000</v>
          </cell>
          <cell r="AA5489">
            <v>0</v>
          </cell>
          <cell r="AB5489">
            <v>0</v>
          </cell>
          <cell r="AC5489">
            <v>0</v>
          </cell>
          <cell r="AD5489" t="str">
            <v>∆</v>
          </cell>
          <cell r="AE5489">
            <v>0</v>
          </cell>
        </row>
        <row r="5490">
          <cell r="AB5490" t="str">
            <v/>
          </cell>
          <cell r="AC5490" t="str">
            <v/>
          </cell>
          <cell r="AD5490" t="str">
            <v>∆</v>
          </cell>
        </row>
        <row r="5491">
          <cell r="V5491" t="str">
            <v>[420] GAS TAX/STREET IMPROVEMENT : NON DEPARTMENTAL : NON DIVISIONAL</v>
          </cell>
        </row>
        <row r="5492">
          <cell r="V5492" t="str">
            <v>GENERAL : TRANSFERS</v>
          </cell>
          <cell r="AB5492" t="str">
            <v/>
          </cell>
          <cell r="AC5492" t="str">
            <v/>
          </cell>
          <cell r="AD5492" t="str">
            <v>∆</v>
          </cell>
        </row>
        <row r="5493">
          <cell r="V5493" t="str">
            <v>420.00.00.900-4900.01</v>
          </cell>
          <cell r="W5493" t="str">
            <v>Transfers In General Fund</v>
          </cell>
          <cell r="X5493">
            <v>0</v>
          </cell>
          <cell r="Y5493">
            <v>17000</v>
          </cell>
          <cell r="Z5493">
            <v>0</v>
          </cell>
          <cell r="AA5493">
            <v>0</v>
          </cell>
          <cell r="AB5493">
            <v>0</v>
          </cell>
          <cell r="AC5493">
            <v>0</v>
          </cell>
          <cell r="AD5493" t="str">
            <v>∆</v>
          </cell>
          <cell r="AE5493">
            <v>0</v>
          </cell>
        </row>
        <row r="5494">
          <cell r="W5494" t="str">
            <v>TOTAL : TRANSFERS</v>
          </cell>
          <cell r="X5494">
            <v>0</v>
          </cell>
          <cell r="Y5494">
            <v>17000</v>
          </cell>
          <cell r="Z5494">
            <v>0</v>
          </cell>
          <cell r="AA5494">
            <v>0</v>
          </cell>
          <cell r="AB5494">
            <v>0</v>
          </cell>
          <cell r="AC5494">
            <v>0</v>
          </cell>
          <cell r="AD5494" t="str">
            <v>∆</v>
          </cell>
          <cell r="AE5494">
            <v>0</v>
          </cell>
        </row>
        <row r="5495">
          <cell r="AB5495" t="str">
            <v/>
          </cell>
          <cell r="AC5495" t="str">
            <v/>
          </cell>
          <cell r="AD5495" t="str">
            <v>∆</v>
          </cell>
        </row>
        <row r="5496">
          <cell r="V5496" t="str">
            <v>[420] GAS TAX/STREET IMPROVEMENT : NON DEPARTMENTAL : NON DIVISIONAL</v>
          </cell>
        </row>
        <row r="5497">
          <cell r="V5497" t="str">
            <v>GENERAL : PERSONNEL</v>
          </cell>
          <cell r="AB5497" t="str">
            <v/>
          </cell>
          <cell r="AC5497" t="str">
            <v/>
          </cell>
          <cell r="AD5497" t="str">
            <v>∆</v>
          </cell>
        </row>
        <row r="5498">
          <cell r="V5498" t="str">
            <v>420.00.00.900-5000.01</v>
          </cell>
          <cell r="W5498" t="str">
            <v>Salaries Regular</v>
          </cell>
          <cell r="X5498">
            <v>0</v>
          </cell>
          <cell r="Y5498">
            <v>0</v>
          </cell>
          <cell r="Z5498">
            <v>0</v>
          </cell>
          <cell r="AA5498">
            <v>0</v>
          </cell>
          <cell r="AB5498">
            <v>0</v>
          </cell>
          <cell r="AC5498">
            <v>0</v>
          </cell>
          <cell r="AD5498" t="str">
            <v>∆</v>
          </cell>
          <cell r="AE5498">
            <v>0</v>
          </cell>
        </row>
        <row r="5499">
          <cell r="V5499" t="str">
            <v>420.00.00.900-5100.00</v>
          </cell>
          <cell r="W5499" t="str">
            <v>Benefits PERS Pool Liability</v>
          </cell>
          <cell r="X5499">
            <v>0</v>
          </cell>
          <cell r="Y5499">
            <v>0</v>
          </cell>
          <cell r="Z5499">
            <v>0</v>
          </cell>
          <cell r="AA5499">
            <v>0</v>
          </cell>
          <cell r="AB5499">
            <v>0</v>
          </cell>
          <cell r="AC5499">
            <v>0</v>
          </cell>
          <cell r="AD5499" t="str">
            <v>∆</v>
          </cell>
          <cell r="AE5499">
            <v>0</v>
          </cell>
        </row>
        <row r="5500">
          <cell r="V5500" t="str">
            <v>420.00.00.900-5100.01</v>
          </cell>
          <cell r="W5500" t="str">
            <v>Benefits Retirement</v>
          </cell>
          <cell r="X5500">
            <v>0</v>
          </cell>
          <cell r="Y5500">
            <v>0</v>
          </cell>
          <cell r="Z5500">
            <v>0</v>
          </cell>
          <cell r="AA5500">
            <v>0</v>
          </cell>
          <cell r="AB5500">
            <v>0</v>
          </cell>
          <cell r="AC5500">
            <v>0</v>
          </cell>
          <cell r="AD5500" t="str">
            <v>∆</v>
          </cell>
          <cell r="AE5500">
            <v>0</v>
          </cell>
        </row>
        <row r="5501">
          <cell r="V5501" t="str">
            <v>420.00.00.900-5100.08</v>
          </cell>
          <cell r="W5501" t="str">
            <v>Benefits Deferred Compensation</v>
          </cell>
          <cell r="X5501">
            <v>0</v>
          </cell>
          <cell r="Y5501">
            <v>0</v>
          </cell>
          <cell r="Z5501">
            <v>0</v>
          </cell>
          <cell r="AA5501">
            <v>0</v>
          </cell>
          <cell r="AB5501">
            <v>0</v>
          </cell>
          <cell r="AC5501">
            <v>0</v>
          </cell>
          <cell r="AD5501" t="str">
            <v>∆</v>
          </cell>
          <cell r="AE5501">
            <v>0</v>
          </cell>
        </row>
        <row r="5502">
          <cell r="V5502" t="str">
            <v>420.00.00.900-5100.11</v>
          </cell>
          <cell r="W5502" t="str">
            <v>Benefits Medicare</v>
          </cell>
          <cell r="X5502">
            <v>0</v>
          </cell>
          <cell r="Y5502">
            <v>0</v>
          </cell>
          <cell r="Z5502">
            <v>0</v>
          </cell>
          <cell r="AA5502">
            <v>0</v>
          </cell>
          <cell r="AB5502">
            <v>0</v>
          </cell>
          <cell r="AC5502">
            <v>0</v>
          </cell>
          <cell r="AD5502" t="str">
            <v>∆</v>
          </cell>
          <cell r="AE5502">
            <v>0</v>
          </cell>
        </row>
        <row r="5503">
          <cell r="W5503" t="str">
            <v>TOTAL : PERSONNEL</v>
          </cell>
          <cell r="X5503">
            <v>0</v>
          </cell>
          <cell r="Y5503">
            <v>0</v>
          </cell>
          <cell r="Z5503">
            <v>0</v>
          </cell>
          <cell r="AA5503">
            <v>0</v>
          </cell>
          <cell r="AB5503">
            <v>0</v>
          </cell>
          <cell r="AC5503">
            <v>0</v>
          </cell>
          <cell r="AD5503" t="str">
            <v>∆</v>
          </cell>
          <cell r="AE5503">
            <v>0</v>
          </cell>
        </row>
        <row r="5504">
          <cell r="AB5504" t="str">
            <v/>
          </cell>
          <cell r="AC5504" t="str">
            <v/>
          </cell>
          <cell r="AD5504" t="str">
            <v>∆</v>
          </cell>
        </row>
        <row r="5505">
          <cell r="V5505" t="str">
            <v>[420] GAS TAX/STREET IMPROVEMENT : NON DEPARTMENTAL : NON DIVISIONAL</v>
          </cell>
        </row>
        <row r="5506">
          <cell r="V5506" t="str">
            <v>GENERAL : OPERATIONS</v>
          </cell>
          <cell r="AB5506" t="str">
            <v/>
          </cell>
          <cell r="AC5506" t="str">
            <v/>
          </cell>
          <cell r="AD5506" t="str">
            <v>∆</v>
          </cell>
        </row>
        <row r="5507">
          <cell r="V5507" t="str">
            <v>420.00.00.900-6600.30</v>
          </cell>
          <cell r="W5507" t="str">
            <v>Administrative Expenses Other Expenses</v>
          </cell>
          <cell r="X5507">
            <v>4000</v>
          </cell>
          <cell r="Y5507">
            <v>0</v>
          </cell>
          <cell r="Z5507">
            <v>0</v>
          </cell>
          <cell r="AA5507">
            <v>0</v>
          </cell>
          <cell r="AB5507">
            <v>0</v>
          </cell>
          <cell r="AC5507">
            <v>0</v>
          </cell>
          <cell r="AD5507" t="str">
            <v>∆</v>
          </cell>
          <cell r="AE5507">
            <v>0</v>
          </cell>
        </row>
        <row r="5508">
          <cell r="W5508" t="str">
            <v>TOTAL : OPERATIONS</v>
          </cell>
          <cell r="X5508">
            <v>4000</v>
          </cell>
          <cell r="Y5508">
            <v>0</v>
          </cell>
          <cell r="Z5508">
            <v>0</v>
          </cell>
          <cell r="AA5508">
            <v>0</v>
          </cell>
          <cell r="AB5508">
            <v>0</v>
          </cell>
          <cell r="AC5508">
            <v>0</v>
          </cell>
          <cell r="AD5508" t="str">
            <v>∆</v>
          </cell>
          <cell r="AE5508">
            <v>0</v>
          </cell>
        </row>
        <row r="5509">
          <cell r="AB5509" t="str">
            <v/>
          </cell>
          <cell r="AC5509" t="str">
            <v/>
          </cell>
          <cell r="AD5509" t="str">
            <v>∆</v>
          </cell>
        </row>
        <row r="5510">
          <cell r="V5510" t="str">
            <v>[420] GAS TAX/STREET IMPROVEMENT : NON DEPARTMENTAL : NON DIVISIONAL</v>
          </cell>
        </row>
        <row r="5511">
          <cell r="V5511" t="str">
            <v>GENERAL : CAPITAL</v>
          </cell>
          <cell r="AB5511" t="str">
            <v/>
          </cell>
          <cell r="AC5511" t="str">
            <v/>
          </cell>
          <cell r="AD5511" t="str">
            <v>∆</v>
          </cell>
        </row>
        <row r="5512">
          <cell r="V5512" t="str">
            <v>420.00.00.900-7000.03</v>
          </cell>
          <cell r="W5512" t="str">
            <v>Capital Outlay Equipment New</v>
          </cell>
          <cell r="X5512">
            <v>0</v>
          </cell>
          <cell r="Y5512">
            <v>0</v>
          </cell>
          <cell r="Z5512">
            <v>0</v>
          </cell>
          <cell r="AA5512">
            <v>0</v>
          </cell>
          <cell r="AB5512">
            <v>0</v>
          </cell>
          <cell r="AC5512">
            <v>0</v>
          </cell>
          <cell r="AD5512" t="str">
            <v>∆</v>
          </cell>
          <cell r="AE5512">
            <v>0</v>
          </cell>
        </row>
        <row r="5513">
          <cell r="V5513" t="str">
            <v>420.00.00.900-7000.99</v>
          </cell>
          <cell r="W5513" t="str">
            <v>Capital Outlay General</v>
          </cell>
          <cell r="X5513">
            <v>0</v>
          </cell>
          <cell r="Y5513">
            <v>0</v>
          </cell>
          <cell r="Z5513">
            <v>0</v>
          </cell>
          <cell r="AA5513">
            <v>0</v>
          </cell>
          <cell r="AB5513">
            <v>75000</v>
          </cell>
          <cell r="AC5513">
            <v>75000</v>
          </cell>
          <cell r="AD5513" t="str">
            <v>∆</v>
          </cell>
          <cell r="AE5513">
            <v>0</v>
          </cell>
        </row>
        <row r="5514">
          <cell r="W5514" t="str">
            <v>TOTAL : CAPITAL</v>
          </cell>
          <cell r="X5514">
            <v>0</v>
          </cell>
          <cell r="Y5514">
            <v>0</v>
          </cell>
          <cell r="Z5514">
            <v>0</v>
          </cell>
          <cell r="AA5514">
            <v>0</v>
          </cell>
          <cell r="AB5514">
            <v>75000</v>
          </cell>
          <cell r="AC5514">
            <v>75000</v>
          </cell>
          <cell r="AD5514" t="str">
            <v>∆</v>
          </cell>
          <cell r="AE5514">
            <v>0</v>
          </cell>
        </row>
        <row r="5515">
          <cell r="AB5515" t="str">
            <v/>
          </cell>
          <cell r="AC5515" t="str">
            <v/>
          </cell>
          <cell r="AD5515" t="str">
            <v>∆</v>
          </cell>
        </row>
        <row r="5516">
          <cell r="V5516" t="str">
            <v>[420] GAS TAX/STREET IMPROVEMENT : NON DEPARTMENTAL : NON DIVISIONAL</v>
          </cell>
        </row>
        <row r="5517">
          <cell r="V5517" t="str">
            <v>GENERAL : DEBT SERVICE</v>
          </cell>
          <cell r="AB5517" t="str">
            <v/>
          </cell>
          <cell r="AC5517" t="str">
            <v/>
          </cell>
          <cell r="AD5517" t="str">
            <v>∆</v>
          </cell>
        </row>
        <row r="5518">
          <cell r="V5518" t="str">
            <v>420.00.00.900-8150.46</v>
          </cell>
          <cell r="W5518" t="str">
            <v>Capital Improvements-Transportation SB1 Projects</v>
          </cell>
          <cell r="X5518">
            <v>0</v>
          </cell>
          <cell r="Y5518">
            <v>0</v>
          </cell>
          <cell r="Z5518">
            <v>774000</v>
          </cell>
          <cell r="AA5518">
            <v>726000</v>
          </cell>
          <cell r="AB5518">
            <v>1749033</v>
          </cell>
          <cell r="AC5518">
            <v>1749033</v>
          </cell>
          <cell r="AD5518" t="str">
            <v>∆</v>
          </cell>
          <cell r="AE5518">
            <v>0</v>
          </cell>
        </row>
        <row r="5519">
          <cell r="W5519" t="str">
            <v>TOTAL : DEBT SERVICE</v>
          </cell>
          <cell r="X5519">
            <v>0</v>
          </cell>
          <cell r="Y5519">
            <v>0</v>
          </cell>
          <cell r="Z5519">
            <v>774000</v>
          </cell>
          <cell r="AA5519">
            <v>726000</v>
          </cell>
          <cell r="AB5519">
            <v>1749033</v>
          </cell>
          <cell r="AC5519">
            <v>1749033</v>
          </cell>
          <cell r="AD5519" t="str">
            <v>∆</v>
          </cell>
          <cell r="AE5519">
            <v>0</v>
          </cell>
        </row>
        <row r="5520">
          <cell r="AB5520" t="str">
            <v/>
          </cell>
          <cell r="AC5520" t="str">
            <v/>
          </cell>
          <cell r="AD5520" t="str">
            <v>∆</v>
          </cell>
        </row>
        <row r="5521">
          <cell r="V5521" t="str">
            <v>[420] GAS TAX/STREET IMPROVEMENT : RECREATION &amp; COMMUNITY SERVICES : PARKS</v>
          </cell>
          <cell r="AB5521" t="str">
            <v/>
          </cell>
          <cell r="AC5521" t="str">
            <v/>
          </cell>
          <cell r="AD5521" t="str">
            <v>∆</v>
          </cell>
        </row>
        <row r="5522">
          <cell r="V5522" t="str">
            <v>MAINTENANCE SERVICES : PERSONNEL</v>
          </cell>
          <cell r="AB5522" t="str">
            <v/>
          </cell>
          <cell r="AC5522" t="str">
            <v/>
          </cell>
          <cell r="AD5522" t="str">
            <v>∆</v>
          </cell>
        </row>
        <row r="5523">
          <cell r="V5523" t="str">
            <v>420.20.25.330-5000.01</v>
          </cell>
          <cell r="W5523" t="str">
            <v>Salaries Regular</v>
          </cell>
          <cell r="X5523">
            <v>108000</v>
          </cell>
          <cell r="Y5523">
            <v>112000</v>
          </cell>
          <cell r="Z5523">
            <v>114000</v>
          </cell>
          <cell r="AA5523">
            <v>35000</v>
          </cell>
          <cell r="AB5523">
            <v>0</v>
          </cell>
          <cell r="AC5523">
            <v>0</v>
          </cell>
          <cell r="AD5523" t="str">
            <v>∆</v>
          </cell>
          <cell r="AE5523">
            <v>0</v>
          </cell>
        </row>
        <row r="5524">
          <cell r="V5524" t="str">
            <v>420.20.25.330-5000.02</v>
          </cell>
          <cell r="W5524" t="str">
            <v>Salaries Part Time</v>
          </cell>
          <cell r="X5524">
            <v>0</v>
          </cell>
          <cell r="Y5524">
            <v>0</v>
          </cell>
          <cell r="Z5524">
            <v>0</v>
          </cell>
          <cell r="AA5524">
            <v>0</v>
          </cell>
          <cell r="AB5524">
            <v>0</v>
          </cell>
          <cell r="AC5524">
            <v>0</v>
          </cell>
          <cell r="AD5524" t="str">
            <v>∆</v>
          </cell>
          <cell r="AE5524">
            <v>0</v>
          </cell>
        </row>
        <row r="5525">
          <cell r="V5525" t="str">
            <v>420.20.25.330-5000.03</v>
          </cell>
          <cell r="W5525" t="str">
            <v>Salaries Overtime</v>
          </cell>
          <cell r="X5525">
            <v>0</v>
          </cell>
          <cell r="Y5525">
            <v>0</v>
          </cell>
          <cell r="Z5525">
            <v>1000</v>
          </cell>
          <cell r="AA5525">
            <v>0</v>
          </cell>
          <cell r="AB5525">
            <v>0</v>
          </cell>
          <cell r="AC5525">
            <v>0</v>
          </cell>
          <cell r="AD5525" t="str">
            <v>∆</v>
          </cell>
          <cell r="AE5525">
            <v>0</v>
          </cell>
        </row>
        <row r="5526">
          <cell r="V5526" t="str">
            <v>420.20.25.330-5000.08</v>
          </cell>
          <cell r="W5526" t="str">
            <v>Salaries Longevity Pay</v>
          </cell>
          <cell r="X5526">
            <v>1000</v>
          </cell>
          <cell r="Y5526">
            <v>1000</v>
          </cell>
          <cell r="Z5526">
            <v>0</v>
          </cell>
          <cell r="AA5526">
            <v>0</v>
          </cell>
          <cell r="AB5526">
            <v>0</v>
          </cell>
          <cell r="AC5526">
            <v>0</v>
          </cell>
          <cell r="AD5526" t="str">
            <v>∆</v>
          </cell>
          <cell r="AE5526">
            <v>0</v>
          </cell>
        </row>
        <row r="5527">
          <cell r="V5527" t="str">
            <v>420.20.25.330-5000.10</v>
          </cell>
          <cell r="W5527" t="str">
            <v>Salaries Furloughs</v>
          </cell>
          <cell r="X5527">
            <v>0</v>
          </cell>
          <cell r="Y5527">
            <v>0</v>
          </cell>
          <cell r="Z5527">
            <v>0</v>
          </cell>
          <cell r="AA5527">
            <v>0</v>
          </cell>
          <cell r="AB5527">
            <v>0</v>
          </cell>
          <cell r="AC5527">
            <v>0</v>
          </cell>
          <cell r="AD5527" t="str">
            <v>∆</v>
          </cell>
          <cell r="AE5527">
            <v>0</v>
          </cell>
        </row>
        <row r="5528">
          <cell r="V5528" t="str">
            <v>420.20.25.330-5000.12</v>
          </cell>
          <cell r="W5528" t="str">
            <v>Salaries Compensated Absences</v>
          </cell>
          <cell r="X5528">
            <v>0</v>
          </cell>
          <cell r="Y5528">
            <v>0</v>
          </cell>
          <cell r="Z5528">
            <v>0</v>
          </cell>
          <cell r="AA5528">
            <v>0</v>
          </cell>
          <cell r="AB5528">
            <v>0</v>
          </cell>
          <cell r="AC5528">
            <v>0</v>
          </cell>
          <cell r="AD5528" t="str">
            <v>∆</v>
          </cell>
          <cell r="AE5528">
            <v>0</v>
          </cell>
        </row>
        <row r="5529">
          <cell r="V5529" t="str">
            <v>420.20.25.330-5100.00</v>
          </cell>
          <cell r="W5529" t="str">
            <v>Benefits PERS Pool Liability</v>
          </cell>
          <cell r="X5529">
            <v>19000</v>
          </cell>
          <cell r="Y5529">
            <v>21000</v>
          </cell>
          <cell r="Z5529">
            <v>22000</v>
          </cell>
          <cell r="AA5529">
            <v>6000</v>
          </cell>
          <cell r="AB5529">
            <v>0</v>
          </cell>
          <cell r="AC5529">
            <v>0</v>
          </cell>
          <cell r="AD5529" t="str">
            <v>∆</v>
          </cell>
          <cell r="AE5529">
            <v>0</v>
          </cell>
        </row>
        <row r="5530">
          <cell r="V5530" t="str">
            <v>420.20.25.330-5100.01</v>
          </cell>
          <cell r="W5530" t="str">
            <v>Benefits Retirement</v>
          </cell>
          <cell r="X5530">
            <v>13000</v>
          </cell>
          <cell r="Y5530">
            <v>13000</v>
          </cell>
          <cell r="Z5530">
            <v>12000</v>
          </cell>
          <cell r="AA5530">
            <v>4000</v>
          </cell>
          <cell r="AB5530">
            <v>0</v>
          </cell>
          <cell r="AC5530">
            <v>0</v>
          </cell>
          <cell r="AD5530" t="str">
            <v>∆</v>
          </cell>
          <cell r="AE5530">
            <v>0</v>
          </cell>
        </row>
        <row r="5531">
          <cell r="V5531" t="str">
            <v>420.20.25.330-5100.02</v>
          </cell>
          <cell r="W5531" t="str">
            <v>Benefits Health Insurance</v>
          </cell>
          <cell r="X5531">
            <v>26000</v>
          </cell>
          <cell r="Y5531">
            <v>26000</v>
          </cell>
          <cell r="Z5531">
            <v>18000</v>
          </cell>
          <cell r="AA5531">
            <v>3000</v>
          </cell>
          <cell r="AB5531">
            <v>0</v>
          </cell>
          <cell r="AC5531">
            <v>0</v>
          </cell>
          <cell r="AD5531" t="str">
            <v>∆</v>
          </cell>
          <cell r="AE5531">
            <v>0</v>
          </cell>
        </row>
        <row r="5532">
          <cell r="V5532" t="str">
            <v>420.20.25.330-5100.03</v>
          </cell>
          <cell r="W5532" t="str">
            <v>Benefits Dental Insurance</v>
          </cell>
          <cell r="X5532">
            <v>2000</v>
          </cell>
          <cell r="Y5532">
            <v>2000</v>
          </cell>
          <cell r="Z5532">
            <v>1000</v>
          </cell>
          <cell r="AA5532">
            <v>0</v>
          </cell>
          <cell r="AB5532">
            <v>0</v>
          </cell>
          <cell r="AC5532">
            <v>0</v>
          </cell>
          <cell r="AD5532" t="str">
            <v>∆</v>
          </cell>
          <cell r="AE5532">
            <v>0</v>
          </cell>
        </row>
        <row r="5533">
          <cell r="V5533" t="str">
            <v>420.20.25.330-5100.04</v>
          </cell>
          <cell r="W5533" t="str">
            <v>Benefits Vision Insurance</v>
          </cell>
          <cell r="X5533">
            <v>0</v>
          </cell>
          <cell r="Y5533">
            <v>0</v>
          </cell>
          <cell r="Z5533">
            <v>0</v>
          </cell>
          <cell r="AA5533">
            <v>0</v>
          </cell>
          <cell r="AB5533">
            <v>0</v>
          </cell>
          <cell r="AC5533">
            <v>0</v>
          </cell>
          <cell r="AD5533" t="str">
            <v>∆</v>
          </cell>
          <cell r="AE5533">
            <v>0</v>
          </cell>
        </row>
        <row r="5534">
          <cell r="V5534" t="str">
            <v>420.20.25.330-5100.05</v>
          </cell>
          <cell r="W5534" t="str">
            <v>Benefits Life Insurance</v>
          </cell>
          <cell r="X5534">
            <v>0</v>
          </cell>
          <cell r="Y5534">
            <v>0</v>
          </cell>
          <cell r="Z5534">
            <v>0</v>
          </cell>
          <cell r="AA5534">
            <v>0</v>
          </cell>
          <cell r="AB5534">
            <v>0</v>
          </cell>
          <cell r="AC5534">
            <v>0</v>
          </cell>
          <cell r="AD5534" t="str">
            <v>∆</v>
          </cell>
          <cell r="AE5534">
            <v>0</v>
          </cell>
        </row>
        <row r="5535">
          <cell r="V5535" t="str">
            <v>420.20.25.330-5100.06</v>
          </cell>
          <cell r="W5535" t="str">
            <v>Benefits Worker's Comp</v>
          </cell>
          <cell r="X5535">
            <v>3000</v>
          </cell>
          <cell r="Y5535">
            <v>4000</v>
          </cell>
          <cell r="Z5535">
            <v>4000</v>
          </cell>
          <cell r="AA5535">
            <v>4000</v>
          </cell>
          <cell r="AB5535">
            <v>0</v>
          </cell>
          <cell r="AC5535">
            <v>0</v>
          </cell>
          <cell r="AD5535" t="str">
            <v>∆</v>
          </cell>
          <cell r="AE5535">
            <v>0</v>
          </cell>
        </row>
        <row r="5536">
          <cell r="V5536" t="str">
            <v>420.20.25.330-5100.07</v>
          </cell>
          <cell r="W5536" t="str">
            <v>Benefits Long Term Disability</v>
          </cell>
          <cell r="X5536">
            <v>1000</v>
          </cell>
          <cell r="Y5536">
            <v>1000</v>
          </cell>
          <cell r="Z5536">
            <v>0</v>
          </cell>
          <cell r="AA5536">
            <v>0</v>
          </cell>
          <cell r="AB5536">
            <v>0</v>
          </cell>
          <cell r="AC5536">
            <v>0</v>
          </cell>
          <cell r="AD5536" t="str">
            <v>∆</v>
          </cell>
          <cell r="AE5536">
            <v>0</v>
          </cell>
        </row>
        <row r="5537">
          <cell r="V5537" t="str">
            <v>420.20.25.330-5100.08</v>
          </cell>
          <cell r="W5537" t="str">
            <v>Benefits Deferred Compensation</v>
          </cell>
          <cell r="X5537">
            <v>5000</v>
          </cell>
          <cell r="Y5537">
            <v>5000</v>
          </cell>
          <cell r="Z5537">
            <v>5000</v>
          </cell>
          <cell r="AA5537">
            <v>2000</v>
          </cell>
          <cell r="AB5537">
            <v>0</v>
          </cell>
          <cell r="AC5537">
            <v>0</v>
          </cell>
          <cell r="AD5537" t="str">
            <v>∆</v>
          </cell>
          <cell r="AE5537">
            <v>0</v>
          </cell>
        </row>
        <row r="5538">
          <cell r="V5538" t="str">
            <v>420.20.25.330-5100.10</v>
          </cell>
          <cell r="W5538" t="str">
            <v>Benefits Uniform Allowance</v>
          </cell>
          <cell r="X5538">
            <v>0</v>
          </cell>
          <cell r="Y5538">
            <v>0</v>
          </cell>
          <cell r="Z5538">
            <v>1000</v>
          </cell>
          <cell r="AA5538">
            <v>0</v>
          </cell>
          <cell r="AB5538">
            <v>0</v>
          </cell>
          <cell r="AC5538">
            <v>0</v>
          </cell>
          <cell r="AD5538" t="str">
            <v>∆</v>
          </cell>
          <cell r="AE5538">
            <v>0</v>
          </cell>
        </row>
        <row r="5539">
          <cell r="V5539" t="str">
            <v>420.20.25.330-5100.11</v>
          </cell>
          <cell r="W5539" t="str">
            <v>Benefits Medicare</v>
          </cell>
          <cell r="X5539">
            <v>2000</v>
          </cell>
          <cell r="Y5539">
            <v>2000</v>
          </cell>
          <cell r="Z5539">
            <v>2000</v>
          </cell>
          <cell r="AA5539">
            <v>1000</v>
          </cell>
          <cell r="AB5539">
            <v>0</v>
          </cell>
          <cell r="AC5539">
            <v>0</v>
          </cell>
          <cell r="AD5539" t="str">
            <v>∆</v>
          </cell>
          <cell r="AE5539">
            <v>0</v>
          </cell>
        </row>
        <row r="5540">
          <cell r="V5540" t="str">
            <v>420.20.25.330-5100.17</v>
          </cell>
          <cell r="W5540" t="str">
            <v>Benefits Other Post Employment Benefits</v>
          </cell>
          <cell r="X5540">
            <v>4000</v>
          </cell>
          <cell r="Y5540">
            <v>4000</v>
          </cell>
          <cell r="Z5540">
            <v>7000</v>
          </cell>
          <cell r="AA5540">
            <v>12000</v>
          </cell>
          <cell r="AB5540">
            <v>0</v>
          </cell>
          <cell r="AC5540">
            <v>0</v>
          </cell>
          <cell r="AD5540" t="str">
            <v>∆</v>
          </cell>
          <cell r="AE5540">
            <v>0</v>
          </cell>
        </row>
        <row r="5541">
          <cell r="W5541" t="str">
            <v>TOTAL : PERSONNEL</v>
          </cell>
          <cell r="X5541">
            <v>184000</v>
          </cell>
          <cell r="Y5541">
            <v>191000</v>
          </cell>
          <cell r="Z5541">
            <v>187000</v>
          </cell>
          <cell r="AA5541">
            <v>67000</v>
          </cell>
          <cell r="AB5541">
            <v>0</v>
          </cell>
          <cell r="AC5541">
            <v>0</v>
          </cell>
          <cell r="AD5541" t="str">
            <v>∆</v>
          </cell>
          <cell r="AE5541">
            <v>0</v>
          </cell>
        </row>
        <row r="5542">
          <cell r="AB5542" t="str">
            <v/>
          </cell>
          <cell r="AC5542" t="str">
            <v/>
          </cell>
          <cell r="AD5542" t="str">
            <v>∆</v>
          </cell>
        </row>
        <row r="5543">
          <cell r="V5543" t="str">
            <v>[420] GAS TAX/STREET IMPROVEMENT : PUBLIC WORKS : MAINTENANCE</v>
          </cell>
          <cell r="AB5543" t="str">
            <v/>
          </cell>
          <cell r="AC5543" t="str">
            <v/>
          </cell>
          <cell r="AD5543" t="str">
            <v>∆</v>
          </cell>
        </row>
        <row r="5544">
          <cell r="V5544" t="str">
            <v>PARKS : PERSONNEL</v>
          </cell>
          <cell r="AB5544" t="str">
            <v/>
          </cell>
          <cell r="AC5544" t="str">
            <v/>
          </cell>
          <cell r="AD5544" t="str">
            <v>∆</v>
          </cell>
        </row>
        <row r="5545">
          <cell r="V5545" t="str">
            <v>420.40.55.966-5000.01</v>
          </cell>
          <cell r="W5545" t="str">
            <v>Salaries Regular</v>
          </cell>
          <cell r="X5545">
            <v>0</v>
          </cell>
          <cell r="Y5545">
            <v>0</v>
          </cell>
          <cell r="Z5545">
            <v>0</v>
          </cell>
          <cell r="AA5545">
            <v>26000</v>
          </cell>
          <cell r="AB5545">
            <v>0</v>
          </cell>
          <cell r="AC5545">
            <v>0</v>
          </cell>
          <cell r="AD5545" t="str">
            <v>∆</v>
          </cell>
          <cell r="AE5545">
            <v>0</v>
          </cell>
        </row>
        <row r="5546">
          <cell r="V5546" t="str">
            <v>420.40.55.966-5100.00</v>
          </cell>
          <cell r="W5546" t="str">
            <v>Benefits PERS Pool Liability</v>
          </cell>
          <cell r="X5546">
            <v>0</v>
          </cell>
          <cell r="Y5546">
            <v>0</v>
          </cell>
          <cell r="Z5546">
            <v>0</v>
          </cell>
          <cell r="AA5546">
            <v>4000</v>
          </cell>
          <cell r="AB5546">
            <v>0</v>
          </cell>
          <cell r="AC5546">
            <v>0</v>
          </cell>
          <cell r="AD5546" t="str">
            <v>∆</v>
          </cell>
          <cell r="AE5546">
            <v>0</v>
          </cell>
        </row>
        <row r="5547">
          <cell r="V5547" t="str">
            <v>420.40.55.966-5100.01</v>
          </cell>
          <cell r="W5547" t="str">
            <v>Benefits Retirement</v>
          </cell>
          <cell r="X5547">
            <v>0</v>
          </cell>
          <cell r="Y5547">
            <v>0</v>
          </cell>
          <cell r="Z5547">
            <v>0</v>
          </cell>
          <cell r="AA5547">
            <v>2000</v>
          </cell>
          <cell r="AB5547">
            <v>0</v>
          </cell>
          <cell r="AC5547">
            <v>0</v>
          </cell>
          <cell r="AD5547" t="str">
            <v>∆</v>
          </cell>
          <cell r="AE5547">
            <v>0</v>
          </cell>
        </row>
        <row r="5548">
          <cell r="V5548" t="str">
            <v>420.40.55.966-5100.02</v>
          </cell>
          <cell r="W5548" t="str">
            <v>Benefits Health Insurance</v>
          </cell>
          <cell r="X5548">
            <v>0</v>
          </cell>
          <cell r="Y5548">
            <v>0</v>
          </cell>
          <cell r="Z5548">
            <v>0</v>
          </cell>
          <cell r="AA5548">
            <v>1000</v>
          </cell>
          <cell r="AB5548">
            <v>0</v>
          </cell>
          <cell r="AC5548">
            <v>0</v>
          </cell>
          <cell r="AD5548" t="str">
            <v>∆</v>
          </cell>
          <cell r="AE5548">
            <v>0</v>
          </cell>
        </row>
        <row r="5549">
          <cell r="V5549" t="str">
            <v>420.40.55.966-5100.03</v>
          </cell>
          <cell r="W5549" t="str">
            <v>Benefits Dental Insurance</v>
          </cell>
          <cell r="X5549">
            <v>0</v>
          </cell>
          <cell r="Y5549">
            <v>0</v>
          </cell>
          <cell r="Z5549">
            <v>0</v>
          </cell>
          <cell r="AA5549">
            <v>0</v>
          </cell>
          <cell r="AB5549">
            <v>0</v>
          </cell>
          <cell r="AC5549">
            <v>0</v>
          </cell>
          <cell r="AD5549" t="str">
            <v>∆</v>
          </cell>
          <cell r="AE5549">
            <v>0</v>
          </cell>
        </row>
        <row r="5550">
          <cell r="V5550" t="str">
            <v>420.40.55.966-5100.04</v>
          </cell>
          <cell r="W5550" t="str">
            <v>Benefits Vision Insurance</v>
          </cell>
          <cell r="X5550">
            <v>0</v>
          </cell>
          <cell r="Y5550">
            <v>0</v>
          </cell>
          <cell r="Z5550">
            <v>0</v>
          </cell>
          <cell r="AA5550">
            <v>0</v>
          </cell>
          <cell r="AB5550">
            <v>0</v>
          </cell>
          <cell r="AC5550">
            <v>0</v>
          </cell>
          <cell r="AD5550" t="str">
            <v>∆</v>
          </cell>
          <cell r="AE5550">
            <v>0</v>
          </cell>
        </row>
        <row r="5551">
          <cell r="V5551" t="str">
            <v>420.40.55.966-5100.05</v>
          </cell>
          <cell r="W5551" t="str">
            <v>Benefits Life Insurance</v>
          </cell>
          <cell r="X5551">
            <v>0</v>
          </cell>
          <cell r="Y5551">
            <v>0</v>
          </cell>
          <cell r="Z5551">
            <v>0</v>
          </cell>
          <cell r="AA5551">
            <v>0</v>
          </cell>
          <cell r="AB5551">
            <v>0</v>
          </cell>
          <cell r="AC5551">
            <v>0</v>
          </cell>
          <cell r="AD5551" t="str">
            <v>∆</v>
          </cell>
          <cell r="AE5551">
            <v>0</v>
          </cell>
        </row>
        <row r="5552">
          <cell r="V5552" t="str">
            <v>420.40.55.966-5100.07</v>
          </cell>
          <cell r="W5552" t="str">
            <v>Benefits Long Term Disability</v>
          </cell>
          <cell r="X5552">
            <v>0</v>
          </cell>
          <cell r="Y5552">
            <v>0</v>
          </cell>
          <cell r="Z5552">
            <v>0</v>
          </cell>
          <cell r="AA5552">
            <v>0</v>
          </cell>
          <cell r="AB5552">
            <v>0</v>
          </cell>
          <cell r="AC5552">
            <v>0</v>
          </cell>
          <cell r="AD5552" t="str">
            <v>∆</v>
          </cell>
          <cell r="AE5552">
            <v>0</v>
          </cell>
        </row>
        <row r="5553">
          <cell r="V5553" t="str">
            <v>420.40.55.966-5100.08</v>
          </cell>
          <cell r="W5553" t="str">
            <v>Benefits Deferred Compensation</v>
          </cell>
          <cell r="X5553">
            <v>0</v>
          </cell>
          <cell r="Y5553">
            <v>0</v>
          </cell>
          <cell r="Z5553">
            <v>0</v>
          </cell>
          <cell r="AA5553">
            <v>1000</v>
          </cell>
          <cell r="AB5553">
            <v>0</v>
          </cell>
          <cell r="AC5553">
            <v>0</v>
          </cell>
          <cell r="AD5553" t="str">
            <v>∆</v>
          </cell>
          <cell r="AE5553">
            <v>0</v>
          </cell>
        </row>
        <row r="5554">
          <cell r="V5554" t="str">
            <v>420.40.55.966-5100.11</v>
          </cell>
          <cell r="W5554" t="str">
            <v>Benefits Medicare</v>
          </cell>
          <cell r="X5554">
            <v>0</v>
          </cell>
          <cell r="Y5554">
            <v>0</v>
          </cell>
          <cell r="Z5554">
            <v>0</v>
          </cell>
          <cell r="AA5554">
            <v>0</v>
          </cell>
          <cell r="AB5554">
            <v>0</v>
          </cell>
          <cell r="AC5554">
            <v>0</v>
          </cell>
          <cell r="AD5554" t="str">
            <v>∆</v>
          </cell>
          <cell r="AE5554">
            <v>0</v>
          </cell>
        </row>
        <row r="5555">
          <cell r="W5555" t="str">
            <v>TOTAL : PERSONNEL</v>
          </cell>
          <cell r="X5555">
            <v>0</v>
          </cell>
          <cell r="Y5555">
            <v>0</v>
          </cell>
          <cell r="Z5555">
            <v>0</v>
          </cell>
          <cell r="AA5555">
            <v>34000</v>
          </cell>
          <cell r="AB5555">
            <v>0</v>
          </cell>
          <cell r="AC5555">
            <v>0</v>
          </cell>
          <cell r="AD5555" t="str">
            <v>∆</v>
          </cell>
          <cell r="AE5555">
            <v>0</v>
          </cell>
        </row>
        <row r="5556">
          <cell r="AB5556" t="str">
            <v/>
          </cell>
          <cell r="AC5556" t="str">
            <v/>
          </cell>
          <cell r="AD5556" t="str">
            <v>∆</v>
          </cell>
        </row>
        <row r="5557">
          <cell r="V5557" t="str">
            <v>[420] GAS TAX/STREET IMPROVEMENT : PUBLIC WORKS : FLEET</v>
          </cell>
        </row>
        <row r="5558">
          <cell r="V5558" t="str">
            <v>LIGHT DUTY : OPERATIONS</v>
          </cell>
          <cell r="AB5558" t="str">
            <v/>
          </cell>
          <cell r="AC5558" t="str">
            <v/>
          </cell>
          <cell r="AD5558" t="str">
            <v>∆</v>
          </cell>
        </row>
        <row r="5559">
          <cell r="V5559" t="str">
            <v>420.40.60.520-6400.05</v>
          </cell>
          <cell r="W5559" t="str">
            <v>Repairs &amp; Maintenance Vehicle</v>
          </cell>
          <cell r="X5559">
            <v>19000</v>
          </cell>
          <cell r="Y5559">
            <v>22000</v>
          </cell>
          <cell r="Z5559">
            <v>10000</v>
          </cell>
          <cell r="AA5559">
            <v>18000</v>
          </cell>
          <cell r="AB5559">
            <v>20000</v>
          </cell>
          <cell r="AC5559">
            <v>20000</v>
          </cell>
          <cell r="AD5559" t="str">
            <v>∆</v>
          </cell>
          <cell r="AE5559">
            <v>0</v>
          </cell>
        </row>
        <row r="5560">
          <cell r="W5560" t="str">
            <v>TOTAL : OPERATIONS</v>
          </cell>
          <cell r="X5560">
            <v>19000</v>
          </cell>
          <cell r="Y5560">
            <v>22000</v>
          </cell>
          <cell r="Z5560">
            <v>10000</v>
          </cell>
          <cell r="AA5560">
            <v>18000</v>
          </cell>
          <cell r="AB5560">
            <v>20000</v>
          </cell>
          <cell r="AC5560">
            <v>20000</v>
          </cell>
          <cell r="AD5560" t="str">
            <v>∆</v>
          </cell>
          <cell r="AE5560">
            <v>0</v>
          </cell>
        </row>
        <row r="5561">
          <cell r="AB5561" t="str">
            <v/>
          </cell>
          <cell r="AC5561" t="str">
            <v/>
          </cell>
          <cell r="AD5561" t="str">
            <v>∆</v>
          </cell>
        </row>
        <row r="5562">
          <cell r="V5562" t="str">
            <v>[420] GAS TAX/STREET IMPROVEMENT : PUBLIC WORKS : FLEET</v>
          </cell>
        </row>
        <row r="5563">
          <cell r="V5563" t="str">
            <v>LIGHT DUTY : CAPITAL</v>
          </cell>
          <cell r="AB5563" t="str">
            <v/>
          </cell>
          <cell r="AC5563" t="str">
            <v/>
          </cell>
          <cell r="AD5563" t="str">
            <v>∆</v>
          </cell>
        </row>
        <row r="5564">
          <cell r="V5564" t="str">
            <v>420.40.60.520-7000.03</v>
          </cell>
          <cell r="W5564" t="str">
            <v>Capital Outlay Equipment New</v>
          </cell>
          <cell r="X5564">
            <v>0</v>
          </cell>
          <cell r="Y5564">
            <v>1000</v>
          </cell>
          <cell r="Z5564">
            <v>0</v>
          </cell>
          <cell r="AA5564">
            <v>0</v>
          </cell>
          <cell r="AB5564">
            <v>0</v>
          </cell>
          <cell r="AC5564">
            <v>0</v>
          </cell>
          <cell r="AD5564" t="str">
            <v>∆</v>
          </cell>
          <cell r="AE5564">
            <v>0</v>
          </cell>
        </row>
        <row r="5565">
          <cell r="W5565" t="str">
            <v>TOTAL : CAPITAL</v>
          </cell>
          <cell r="X5565">
            <v>0</v>
          </cell>
          <cell r="Y5565">
            <v>1000</v>
          </cell>
          <cell r="Z5565">
            <v>0</v>
          </cell>
          <cell r="AA5565">
            <v>0</v>
          </cell>
          <cell r="AB5565">
            <v>0</v>
          </cell>
          <cell r="AC5565">
            <v>0</v>
          </cell>
          <cell r="AD5565" t="str">
            <v>∆</v>
          </cell>
          <cell r="AE5565">
            <v>0</v>
          </cell>
        </row>
        <row r="5566">
          <cell r="AB5566" t="str">
            <v/>
          </cell>
          <cell r="AC5566" t="str">
            <v/>
          </cell>
          <cell r="AD5566" t="str">
            <v>∆</v>
          </cell>
        </row>
        <row r="5567">
          <cell r="V5567" t="str">
            <v>[420] GAS TAX/STREET IMPROVEMENT : PUBLIC WORKS : FLEET</v>
          </cell>
        </row>
        <row r="5568">
          <cell r="V5568" t="str">
            <v>HEAVY DUTY : OPERATIONS</v>
          </cell>
          <cell r="AB5568" t="str">
            <v/>
          </cell>
          <cell r="AC5568" t="str">
            <v/>
          </cell>
          <cell r="AD5568" t="str">
            <v>∆</v>
          </cell>
        </row>
        <row r="5569">
          <cell r="V5569" t="str">
            <v>420.40.60.530-6400.05</v>
          </cell>
          <cell r="W5569" t="str">
            <v>Repairs &amp; Maintenance Vehicle</v>
          </cell>
          <cell r="X5569">
            <v>10000</v>
          </cell>
          <cell r="Y5569">
            <v>4000</v>
          </cell>
          <cell r="Z5569">
            <v>7000</v>
          </cell>
          <cell r="AA5569">
            <v>3000</v>
          </cell>
          <cell r="AB5569">
            <v>9000</v>
          </cell>
          <cell r="AC5569">
            <v>9000</v>
          </cell>
          <cell r="AD5569" t="str">
            <v>∆</v>
          </cell>
          <cell r="AE5569">
            <v>0</v>
          </cell>
        </row>
        <row r="5570">
          <cell r="W5570" t="str">
            <v>TOTAL : OPERATIONS</v>
          </cell>
          <cell r="X5570">
            <v>10000</v>
          </cell>
          <cell r="Y5570">
            <v>4000</v>
          </cell>
          <cell r="Z5570">
            <v>7000</v>
          </cell>
          <cell r="AA5570">
            <v>3000</v>
          </cell>
          <cell r="AB5570">
            <v>9000</v>
          </cell>
          <cell r="AC5570">
            <v>9000</v>
          </cell>
          <cell r="AD5570" t="str">
            <v>∆</v>
          </cell>
          <cell r="AE5570">
            <v>0</v>
          </cell>
        </row>
        <row r="5571">
          <cell r="AB5571" t="str">
            <v/>
          </cell>
          <cell r="AC5571" t="str">
            <v/>
          </cell>
          <cell r="AD5571" t="str">
            <v>∆</v>
          </cell>
        </row>
        <row r="5572">
          <cell r="V5572" t="str">
            <v>[420] GAS TAX/STREET IMPROVEMENT : PUBLIC WORKS : TRANSPORTATION</v>
          </cell>
        </row>
        <row r="5573">
          <cell r="V5573" t="str">
            <v>STREETS : PERSONNEL</v>
          </cell>
          <cell r="AB5573" t="str">
            <v/>
          </cell>
          <cell r="AC5573" t="str">
            <v/>
          </cell>
          <cell r="AD5573" t="str">
            <v>∆</v>
          </cell>
        </row>
        <row r="5574">
          <cell r="V5574" t="str">
            <v>420.40.70.570-5000.01</v>
          </cell>
          <cell r="W5574" t="str">
            <v>Salaries Regular</v>
          </cell>
          <cell r="X5574">
            <v>339000</v>
          </cell>
          <cell r="Y5574">
            <v>380000</v>
          </cell>
          <cell r="Z5574">
            <v>433000</v>
          </cell>
          <cell r="AA5574">
            <v>432000</v>
          </cell>
          <cell r="AB5574">
            <v>500887</v>
          </cell>
          <cell r="AC5574">
            <v>495000</v>
          </cell>
          <cell r="AD5574" t="str">
            <v>∆</v>
          </cell>
          <cell r="AE5574">
            <v>-5887</v>
          </cell>
        </row>
        <row r="5575">
          <cell r="V5575" t="str">
            <v>420.40.70.570-5000.02</v>
          </cell>
          <cell r="W5575" t="str">
            <v>Salaries Part Time</v>
          </cell>
          <cell r="X5575">
            <v>0</v>
          </cell>
          <cell r="Y5575">
            <v>0</v>
          </cell>
          <cell r="Z5575">
            <v>0</v>
          </cell>
          <cell r="AA5575">
            <v>0</v>
          </cell>
          <cell r="AB5575">
            <v>71970</v>
          </cell>
          <cell r="AC5575">
            <v>71970</v>
          </cell>
          <cell r="AD5575" t="str">
            <v>∆</v>
          </cell>
          <cell r="AE5575">
            <v>0</v>
          </cell>
        </row>
        <row r="5576">
          <cell r="V5576" t="str">
            <v>420.40.70.570-5000.03</v>
          </cell>
          <cell r="W5576" t="str">
            <v>Salaries Overtime</v>
          </cell>
          <cell r="X5576">
            <v>16000</v>
          </cell>
          <cell r="Y5576">
            <v>24000</v>
          </cell>
          <cell r="Z5576">
            <v>29000</v>
          </cell>
          <cell r="AA5576">
            <v>22000</v>
          </cell>
          <cell r="AB5576">
            <v>8000</v>
          </cell>
          <cell r="AC5576">
            <v>14000</v>
          </cell>
          <cell r="AD5576" t="str">
            <v>∆</v>
          </cell>
          <cell r="AE5576">
            <v>6000</v>
          </cell>
        </row>
        <row r="5577">
          <cell r="V5577" t="str">
            <v>420.40.70.570-5000.04</v>
          </cell>
          <cell r="W5577" t="str">
            <v>Salaries Holiday Pay</v>
          </cell>
          <cell r="X5577">
            <v>0</v>
          </cell>
          <cell r="Y5577">
            <v>0</v>
          </cell>
          <cell r="Z5577">
            <v>0</v>
          </cell>
          <cell r="AA5577">
            <v>0</v>
          </cell>
          <cell r="AB5577">
            <v>0</v>
          </cell>
          <cell r="AC5577">
            <v>0</v>
          </cell>
          <cell r="AD5577" t="str">
            <v>∆</v>
          </cell>
          <cell r="AE5577">
            <v>0</v>
          </cell>
        </row>
        <row r="5578">
          <cell r="V5578" t="str">
            <v>420.40.70.570-5000.06</v>
          </cell>
          <cell r="W5578" t="str">
            <v>Salaries Out of Class</v>
          </cell>
          <cell r="X5578">
            <v>0</v>
          </cell>
          <cell r="Y5578">
            <v>0</v>
          </cell>
          <cell r="Z5578">
            <v>5000</v>
          </cell>
          <cell r="AA5578">
            <v>1000</v>
          </cell>
          <cell r="AB5578">
            <v>230</v>
          </cell>
          <cell r="AC5578">
            <v>230</v>
          </cell>
          <cell r="AD5578" t="str">
            <v>∆</v>
          </cell>
          <cell r="AE5578">
            <v>0</v>
          </cell>
        </row>
        <row r="5579">
          <cell r="V5579" t="str">
            <v>420.40.70.570-5000.07</v>
          </cell>
          <cell r="W5579" t="str">
            <v>Salaries Admin Leave Pay</v>
          </cell>
          <cell r="X5579">
            <v>0</v>
          </cell>
          <cell r="Y5579">
            <v>0</v>
          </cell>
          <cell r="Z5579">
            <v>2000</v>
          </cell>
          <cell r="AA5579">
            <v>0</v>
          </cell>
          <cell r="AB5579">
            <v>1156</v>
          </cell>
          <cell r="AC5579">
            <v>1156</v>
          </cell>
          <cell r="AD5579" t="str">
            <v>∆</v>
          </cell>
          <cell r="AE5579">
            <v>0</v>
          </cell>
        </row>
        <row r="5580">
          <cell r="V5580" t="str">
            <v>420.40.70.570-5000.08</v>
          </cell>
          <cell r="W5580" t="str">
            <v>Salaries Longevity Pay</v>
          </cell>
          <cell r="X5580">
            <v>5000</v>
          </cell>
          <cell r="Y5580">
            <v>5000</v>
          </cell>
          <cell r="Z5580">
            <v>5000</v>
          </cell>
          <cell r="AA5580">
            <v>4000</v>
          </cell>
          <cell r="AB5580">
            <v>8360</v>
          </cell>
          <cell r="AC5580">
            <v>8360</v>
          </cell>
          <cell r="AD5580" t="str">
            <v>∆</v>
          </cell>
          <cell r="AE5580">
            <v>0</v>
          </cell>
        </row>
        <row r="5581">
          <cell r="V5581" t="str">
            <v>420.40.70.570-5000.10</v>
          </cell>
          <cell r="W5581" t="str">
            <v>Salaries Furloughs</v>
          </cell>
          <cell r="X5581">
            <v>0</v>
          </cell>
          <cell r="Y5581">
            <v>0</v>
          </cell>
          <cell r="Z5581">
            <v>0</v>
          </cell>
          <cell r="AA5581">
            <v>0</v>
          </cell>
          <cell r="AB5581">
            <v>0</v>
          </cell>
          <cell r="AC5581">
            <v>0</v>
          </cell>
          <cell r="AD5581" t="str">
            <v>∆</v>
          </cell>
          <cell r="AE5581">
            <v>0</v>
          </cell>
        </row>
        <row r="5582">
          <cell r="V5582" t="str">
            <v>420.40.70.570-5000.11</v>
          </cell>
          <cell r="W5582" t="str">
            <v>Salaries Worker's Comp</v>
          </cell>
          <cell r="X5582">
            <v>1000</v>
          </cell>
          <cell r="Y5582">
            <v>3000</v>
          </cell>
          <cell r="Z5582">
            <v>0</v>
          </cell>
          <cell r="AA5582">
            <v>0</v>
          </cell>
          <cell r="AB5582">
            <v>0</v>
          </cell>
          <cell r="AC5582">
            <v>0</v>
          </cell>
          <cell r="AD5582" t="str">
            <v>∆</v>
          </cell>
          <cell r="AE5582">
            <v>0</v>
          </cell>
        </row>
        <row r="5583">
          <cell r="V5583" t="str">
            <v>420.40.70.570-5000.12</v>
          </cell>
          <cell r="W5583" t="str">
            <v>Salaries Compensated Absences</v>
          </cell>
          <cell r="X5583">
            <v>0</v>
          </cell>
          <cell r="Y5583">
            <v>0</v>
          </cell>
          <cell r="Z5583">
            <v>0</v>
          </cell>
          <cell r="AA5583">
            <v>0</v>
          </cell>
          <cell r="AB5583">
            <v>0</v>
          </cell>
          <cell r="AC5583">
            <v>0</v>
          </cell>
          <cell r="AD5583" t="str">
            <v>∆</v>
          </cell>
          <cell r="AE5583">
            <v>0</v>
          </cell>
        </row>
        <row r="5584">
          <cell r="V5584" t="str">
            <v>420.40.70.570-5100.00</v>
          </cell>
          <cell r="W5584" t="str">
            <v>Benefits PERS Pool Liability</v>
          </cell>
          <cell r="X5584">
            <v>58000</v>
          </cell>
          <cell r="Y5584">
            <v>72000</v>
          </cell>
          <cell r="Z5584">
            <v>80000</v>
          </cell>
          <cell r="AA5584">
            <v>84000</v>
          </cell>
          <cell r="AB5584">
            <v>98055</v>
          </cell>
          <cell r="AC5584">
            <v>119000</v>
          </cell>
          <cell r="AD5584" t="str">
            <v>∆</v>
          </cell>
          <cell r="AE5584">
            <v>20945</v>
          </cell>
        </row>
        <row r="5585">
          <cell r="V5585" t="str">
            <v>420.40.70.570-5100.01</v>
          </cell>
          <cell r="W5585" t="str">
            <v>Benefits Retirement</v>
          </cell>
          <cell r="X5585">
            <v>38000</v>
          </cell>
          <cell r="Y5585">
            <v>42000</v>
          </cell>
          <cell r="Z5585">
            <v>42000</v>
          </cell>
          <cell r="AA5585">
            <v>44000</v>
          </cell>
          <cell r="AB5585">
            <v>55162</v>
          </cell>
          <cell r="AC5585">
            <v>55162</v>
          </cell>
          <cell r="AD5585" t="str">
            <v>∆</v>
          </cell>
          <cell r="AE5585">
            <v>0</v>
          </cell>
        </row>
        <row r="5586">
          <cell r="V5586" t="str">
            <v>420.40.70.570-5100.02</v>
          </cell>
          <cell r="W5586" t="str">
            <v>Benefits Health Insurance</v>
          </cell>
          <cell r="X5586">
            <v>63000</v>
          </cell>
          <cell r="Y5586">
            <v>62000</v>
          </cell>
          <cell r="Z5586">
            <v>64000</v>
          </cell>
          <cell r="AA5586">
            <v>74000</v>
          </cell>
          <cell r="AB5586">
            <v>105360</v>
          </cell>
          <cell r="AC5586">
            <v>105360</v>
          </cell>
          <cell r="AD5586" t="str">
            <v>∆</v>
          </cell>
          <cell r="AE5586">
            <v>0</v>
          </cell>
        </row>
        <row r="5587">
          <cell r="V5587" t="str">
            <v>420.40.70.570-5100.03</v>
          </cell>
          <cell r="W5587" t="str">
            <v>Benefits Dental Insurance</v>
          </cell>
          <cell r="X5587">
            <v>8000</v>
          </cell>
          <cell r="Y5587">
            <v>6000</v>
          </cell>
          <cell r="Z5587">
            <v>7000</v>
          </cell>
          <cell r="AA5587">
            <v>7000</v>
          </cell>
          <cell r="AB5587">
            <v>9635</v>
          </cell>
          <cell r="AC5587">
            <v>9635</v>
          </cell>
          <cell r="AD5587" t="str">
            <v>∆</v>
          </cell>
          <cell r="AE5587">
            <v>0</v>
          </cell>
        </row>
        <row r="5588">
          <cell r="V5588" t="str">
            <v>420.40.70.570-5100.04</v>
          </cell>
          <cell r="W5588" t="str">
            <v>Benefits Vision Insurance</v>
          </cell>
          <cell r="X5588">
            <v>1000</v>
          </cell>
          <cell r="Y5588">
            <v>1000</v>
          </cell>
          <cell r="Z5588">
            <v>1000</v>
          </cell>
          <cell r="AA5588">
            <v>1000</v>
          </cell>
          <cell r="AB5588">
            <v>1592</v>
          </cell>
          <cell r="AC5588">
            <v>1592</v>
          </cell>
          <cell r="AD5588" t="str">
            <v>∆</v>
          </cell>
          <cell r="AE5588">
            <v>0</v>
          </cell>
        </row>
        <row r="5589">
          <cell r="V5589" t="str">
            <v>420.40.70.570-5100.05</v>
          </cell>
          <cell r="W5589" t="str">
            <v>Benefits Life Insurance</v>
          </cell>
          <cell r="X5589">
            <v>1000</v>
          </cell>
          <cell r="Y5589">
            <v>1000</v>
          </cell>
          <cell r="Z5589">
            <v>1000</v>
          </cell>
          <cell r="AA5589">
            <v>1000</v>
          </cell>
          <cell r="AB5589">
            <v>508</v>
          </cell>
          <cell r="AC5589">
            <v>508</v>
          </cell>
          <cell r="AD5589" t="str">
            <v>∆</v>
          </cell>
          <cell r="AE5589">
            <v>0</v>
          </cell>
        </row>
        <row r="5590">
          <cell r="V5590" t="str">
            <v>420.40.70.570-5100.06</v>
          </cell>
          <cell r="W5590" t="str">
            <v>Benefits Worker's Comp</v>
          </cell>
          <cell r="X5590">
            <v>11000</v>
          </cell>
          <cell r="Y5590">
            <v>9000</v>
          </cell>
          <cell r="Z5590">
            <v>16000</v>
          </cell>
          <cell r="AA5590">
            <v>16000</v>
          </cell>
          <cell r="AB5590">
            <v>15600</v>
          </cell>
          <cell r="AC5590">
            <v>20000</v>
          </cell>
          <cell r="AD5590" t="str">
            <v>∆</v>
          </cell>
          <cell r="AE5590">
            <v>4400</v>
          </cell>
        </row>
        <row r="5591">
          <cell r="V5591" t="str">
            <v>420.40.70.570-5100.07</v>
          </cell>
          <cell r="W5591" t="str">
            <v>Benefits Long Term Disability</v>
          </cell>
          <cell r="X5591">
            <v>2000</v>
          </cell>
          <cell r="Y5591">
            <v>2000</v>
          </cell>
          <cell r="Z5591">
            <v>2000</v>
          </cell>
          <cell r="AA5591">
            <v>2000</v>
          </cell>
          <cell r="AB5591">
            <v>2019</v>
          </cell>
          <cell r="AC5591">
            <v>2019</v>
          </cell>
          <cell r="AD5591" t="str">
            <v>∆</v>
          </cell>
          <cell r="AE5591">
            <v>0</v>
          </cell>
        </row>
        <row r="5592">
          <cell r="V5592" t="str">
            <v>420.40.70.570-5100.08</v>
          </cell>
          <cell r="W5592" t="str">
            <v>Benefits Deferred Compensation</v>
          </cell>
          <cell r="X5592">
            <v>20000</v>
          </cell>
          <cell r="Y5592">
            <v>21000</v>
          </cell>
          <cell r="Z5592">
            <v>22000</v>
          </cell>
          <cell r="AA5592">
            <v>19000</v>
          </cell>
          <cell r="AB5592">
            <v>21460</v>
          </cell>
          <cell r="AC5592">
            <v>21460</v>
          </cell>
          <cell r="AD5592" t="str">
            <v>∆</v>
          </cell>
          <cell r="AE5592">
            <v>0</v>
          </cell>
        </row>
        <row r="5593">
          <cell r="V5593" t="str">
            <v>420.40.70.570-5100.09</v>
          </cell>
          <cell r="W5593" t="str">
            <v>Benefits Unemployment Insurance</v>
          </cell>
          <cell r="X5593">
            <v>2000</v>
          </cell>
          <cell r="Y5593">
            <v>-1000</v>
          </cell>
          <cell r="Z5593">
            <v>1000</v>
          </cell>
          <cell r="AA5593">
            <v>0</v>
          </cell>
          <cell r="AB5593">
            <v>0</v>
          </cell>
          <cell r="AC5593">
            <v>0</v>
          </cell>
          <cell r="AD5593" t="str">
            <v>∆</v>
          </cell>
          <cell r="AE5593">
            <v>0</v>
          </cell>
        </row>
        <row r="5594">
          <cell r="V5594" t="str">
            <v>420.40.70.570-5100.10</v>
          </cell>
          <cell r="W5594" t="str">
            <v>Benefits Uniform Allowance</v>
          </cell>
          <cell r="X5594">
            <v>0</v>
          </cell>
          <cell r="Y5594">
            <v>0</v>
          </cell>
          <cell r="Z5594">
            <v>3000</v>
          </cell>
          <cell r="AA5594">
            <v>2000</v>
          </cell>
          <cell r="AB5594">
            <v>2100</v>
          </cell>
          <cell r="AC5594">
            <v>2100</v>
          </cell>
          <cell r="AD5594" t="str">
            <v>∆</v>
          </cell>
          <cell r="AE5594">
            <v>0</v>
          </cell>
        </row>
        <row r="5595">
          <cell r="V5595" t="str">
            <v>420.40.70.570-5100.11</v>
          </cell>
          <cell r="W5595" t="str">
            <v>Benefits Medicare</v>
          </cell>
          <cell r="X5595">
            <v>5000</v>
          </cell>
          <cell r="Y5595">
            <v>6000</v>
          </cell>
          <cell r="Z5595">
            <v>7000</v>
          </cell>
          <cell r="AA5595">
            <v>6000</v>
          </cell>
          <cell r="AB5595">
            <v>7668</v>
          </cell>
          <cell r="AC5595">
            <v>7668</v>
          </cell>
          <cell r="AD5595" t="str">
            <v>∆</v>
          </cell>
          <cell r="AE5595">
            <v>0</v>
          </cell>
        </row>
        <row r="5596">
          <cell r="V5596" t="str">
            <v>420.40.70.570-5100.12</v>
          </cell>
          <cell r="W5596" t="str">
            <v>Benefits Annual Physical Exam</v>
          </cell>
          <cell r="X5596">
            <v>1000</v>
          </cell>
          <cell r="Y5596">
            <v>1000</v>
          </cell>
          <cell r="Z5596">
            <v>1000</v>
          </cell>
          <cell r="AA5596">
            <v>1000</v>
          </cell>
          <cell r="AB5596">
            <v>0</v>
          </cell>
          <cell r="AC5596">
            <v>0</v>
          </cell>
          <cell r="AD5596" t="str">
            <v>∆</v>
          </cell>
          <cell r="AE5596">
            <v>0</v>
          </cell>
        </row>
        <row r="5597">
          <cell r="V5597" t="str">
            <v>420.40.70.570-5100.15</v>
          </cell>
          <cell r="W5597" t="str">
            <v>Benefits Cell Phone Allowance</v>
          </cell>
          <cell r="X5597">
            <v>1000</v>
          </cell>
          <cell r="Y5597">
            <v>1000</v>
          </cell>
          <cell r="Z5597">
            <v>1000</v>
          </cell>
          <cell r="AA5597">
            <v>1000</v>
          </cell>
          <cell r="AB5597">
            <v>298</v>
          </cell>
          <cell r="AC5597">
            <v>298</v>
          </cell>
          <cell r="AD5597" t="str">
            <v>∆</v>
          </cell>
          <cell r="AE5597">
            <v>0</v>
          </cell>
        </row>
        <row r="5598">
          <cell r="V5598" t="str">
            <v>420.40.70.570-5100.17</v>
          </cell>
          <cell r="W5598" t="str">
            <v>Benefits Other Post Employment Benefits</v>
          </cell>
          <cell r="X5598">
            <v>21000</v>
          </cell>
          <cell r="Y5598">
            <v>21000</v>
          </cell>
          <cell r="Z5598">
            <v>21000</v>
          </cell>
          <cell r="AA5598">
            <v>22000</v>
          </cell>
          <cell r="AB5598">
            <v>22000</v>
          </cell>
          <cell r="AC5598">
            <v>22000</v>
          </cell>
          <cell r="AD5598" t="str">
            <v>∆</v>
          </cell>
          <cell r="AE5598">
            <v>0</v>
          </cell>
        </row>
        <row r="5599">
          <cell r="W5599" t="str">
            <v>TOTAL : PERSONNEL</v>
          </cell>
          <cell r="X5599">
            <v>593000</v>
          </cell>
          <cell r="Y5599">
            <v>656000</v>
          </cell>
          <cell r="Z5599">
            <v>743000</v>
          </cell>
          <cell r="AA5599">
            <v>739000</v>
          </cell>
          <cell r="AB5599">
            <v>932060</v>
          </cell>
          <cell r="AC5599">
            <v>957518</v>
          </cell>
          <cell r="AD5599" t="str">
            <v>∆</v>
          </cell>
          <cell r="AE5599">
            <v>25458</v>
          </cell>
        </row>
        <row r="5600">
          <cell r="AB5600" t="str">
            <v/>
          </cell>
          <cell r="AC5600" t="str">
            <v/>
          </cell>
          <cell r="AD5600" t="str">
            <v>∆</v>
          </cell>
        </row>
        <row r="5601">
          <cell r="V5601" t="str">
            <v>[420] GAS TAX/STREET IMPROVEMENT : PUBLIC WORKS : TRANSPORTATION</v>
          </cell>
        </row>
        <row r="5602">
          <cell r="V5602" t="str">
            <v>STREETS : OPERATIONS</v>
          </cell>
          <cell r="AB5602" t="str">
            <v/>
          </cell>
          <cell r="AC5602" t="str">
            <v/>
          </cell>
          <cell r="AD5602" t="str">
            <v>∆</v>
          </cell>
        </row>
        <row r="5603">
          <cell r="V5603" t="str">
            <v>420.40.70.570-6000.01</v>
          </cell>
          <cell r="W5603" t="str">
            <v>Professional Services General</v>
          </cell>
          <cell r="X5603">
            <v>0</v>
          </cell>
          <cell r="Y5603">
            <v>0</v>
          </cell>
          <cell r="Z5603">
            <v>0</v>
          </cell>
          <cell r="AA5603">
            <v>5000</v>
          </cell>
          <cell r="AB5603">
            <v>4800</v>
          </cell>
          <cell r="AC5603">
            <v>4800</v>
          </cell>
          <cell r="AD5603" t="str">
            <v>∆</v>
          </cell>
          <cell r="AE5603">
            <v>0</v>
          </cell>
        </row>
        <row r="5604">
          <cell r="V5604" t="str">
            <v>420.40.70.570-6000.09</v>
          </cell>
          <cell r="W5604" t="str">
            <v>Professional Services Uniform</v>
          </cell>
          <cell r="X5604">
            <v>2000</v>
          </cell>
          <cell r="Y5604">
            <v>4000</v>
          </cell>
          <cell r="Z5604">
            <v>4000</v>
          </cell>
          <cell r="AA5604">
            <v>2000</v>
          </cell>
          <cell r="AB5604">
            <v>3700</v>
          </cell>
          <cell r="AC5604">
            <v>5200</v>
          </cell>
          <cell r="AD5604" t="str">
            <v>∆</v>
          </cell>
          <cell r="AE5604">
            <v>1500</v>
          </cell>
        </row>
        <row r="5605">
          <cell r="V5605" t="str">
            <v>420.40.70.570-6000.12</v>
          </cell>
          <cell r="W5605" t="str">
            <v>Professional Services Contract Services</v>
          </cell>
          <cell r="X5605">
            <v>53000</v>
          </cell>
          <cell r="Y5605">
            <v>54000</v>
          </cell>
          <cell r="Z5605">
            <v>54000</v>
          </cell>
          <cell r="AA5605">
            <v>55000</v>
          </cell>
          <cell r="AB5605">
            <v>60000</v>
          </cell>
          <cell r="AC5605">
            <v>60000</v>
          </cell>
          <cell r="AD5605" t="str">
            <v>∆</v>
          </cell>
          <cell r="AE5605">
            <v>0</v>
          </cell>
        </row>
        <row r="5606">
          <cell r="V5606" t="str">
            <v>420.40.70.570-6100.01</v>
          </cell>
          <cell r="W5606" t="str">
            <v>Utilities Electric</v>
          </cell>
          <cell r="X5606">
            <v>0</v>
          </cell>
          <cell r="Y5606">
            <v>0</v>
          </cell>
          <cell r="Z5606">
            <v>0</v>
          </cell>
          <cell r="AA5606">
            <v>0</v>
          </cell>
          <cell r="AB5606">
            <v>200</v>
          </cell>
          <cell r="AC5606">
            <v>200</v>
          </cell>
          <cell r="AD5606" t="str">
            <v>∆</v>
          </cell>
          <cell r="AE5606">
            <v>0</v>
          </cell>
        </row>
        <row r="5607">
          <cell r="V5607" t="str">
            <v>420.40.70.570-6200.02</v>
          </cell>
          <cell r="W5607" t="str">
            <v>Supplies Special Department</v>
          </cell>
          <cell r="X5607">
            <v>20000</v>
          </cell>
          <cell r="Y5607">
            <v>25000</v>
          </cell>
          <cell r="Z5607">
            <v>8000</v>
          </cell>
          <cell r="AA5607">
            <v>16000</v>
          </cell>
          <cell r="AB5607">
            <v>26600</v>
          </cell>
          <cell r="AC5607">
            <v>26600</v>
          </cell>
          <cell r="AD5607" t="str">
            <v>∆</v>
          </cell>
          <cell r="AE5607">
            <v>0</v>
          </cell>
        </row>
        <row r="5608">
          <cell r="V5608" t="str">
            <v>420.40.70.570-6200.03</v>
          </cell>
          <cell r="W5608" t="str">
            <v>Supplies Copier Maintenance &amp; Supplies</v>
          </cell>
          <cell r="X5608">
            <v>0</v>
          </cell>
          <cell r="Y5608">
            <v>0</v>
          </cell>
          <cell r="Z5608">
            <v>0</v>
          </cell>
          <cell r="AA5608">
            <v>0</v>
          </cell>
          <cell r="AB5608">
            <v>300</v>
          </cell>
          <cell r="AC5608">
            <v>300</v>
          </cell>
          <cell r="AD5608" t="str">
            <v>∆</v>
          </cell>
          <cell r="AE5608">
            <v>0</v>
          </cell>
        </row>
        <row r="5609">
          <cell r="V5609" t="str">
            <v>420.40.70.570-6200.05</v>
          </cell>
          <cell r="W5609" t="str">
            <v>Supplies Gasoline</v>
          </cell>
          <cell r="X5609">
            <v>24000</v>
          </cell>
          <cell r="Y5609">
            <v>28000</v>
          </cell>
          <cell r="Z5609">
            <v>25000</v>
          </cell>
          <cell r="AA5609">
            <v>19000</v>
          </cell>
          <cell r="AB5609">
            <v>30500</v>
          </cell>
          <cell r="AC5609">
            <v>30500</v>
          </cell>
          <cell r="AD5609" t="str">
            <v>∆</v>
          </cell>
          <cell r="AE5609">
            <v>0</v>
          </cell>
        </row>
        <row r="5610">
          <cell r="V5610" t="str">
            <v>420.40.70.570-6200.06</v>
          </cell>
          <cell r="W5610" t="str">
            <v>Supplies Propane</v>
          </cell>
          <cell r="X5610">
            <v>2000</v>
          </cell>
          <cell r="Y5610">
            <v>1000</v>
          </cell>
          <cell r="Z5610">
            <v>2000</v>
          </cell>
          <cell r="AA5610">
            <v>1000</v>
          </cell>
          <cell r="AB5610">
            <v>2000</v>
          </cell>
          <cell r="AC5610">
            <v>2000</v>
          </cell>
          <cell r="AD5610" t="str">
            <v>∆</v>
          </cell>
          <cell r="AE5610">
            <v>0</v>
          </cell>
        </row>
        <row r="5611">
          <cell r="V5611" t="str">
            <v>420.40.70.570-6200.08</v>
          </cell>
          <cell r="W5611" t="str">
            <v>Supplies Uniforms</v>
          </cell>
          <cell r="X5611">
            <v>0</v>
          </cell>
          <cell r="Y5611">
            <v>0</v>
          </cell>
          <cell r="Z5611">
            <v>0</v>
          </cell>
          <cell r="AA5611">
            <v>0</v>
          </cell>
          <cell r="AB5611">
            <v>0</v>
          </cell>
          <cell r="AC5611">
            <v>0</v>
          </cell>
          <cell r="AD5611" t="str">
            <v>∆</v>
          </cell>
          <cell r="AE5611">
            <v>0</v>
          </cell>
        </row>
        <row r="5612">
          <cell r="V5612" t="str">
            <v>420.40.70.570-6280.01</v>
          </cell>
          <cell r="W5612" t="str">
            <v>Supplies-Public Works Street Maintenance</v>
          </cell>
          <cell r="X5612">
            <v>0</v>
          </cell>
          <cell r="Y5612">
            <v>0</v>
          </cell>
          <cell r="Z5612">
            <v>0</v>
          </cell>
          <cell r="AA5612">
            <v>0</v>
          </cell>
          <cell r="AB5612">
            <v>0</v>
          </cell>
          <cell r="AC5612">
            <v>0</v>
          </cell>
          <cell r="AD5612" t="str">
            <v>∆</v>
          </cell>
          <cell r="AE5612">
            <v>0</v>
          </cell>
        </row>
        <row r="5613">
          <cell r="V5613" t="str">
            <v>420.40.70.570-6280.02</v>
          </cell>
          <cell r="W5613" t="str">
            <v>Supplies-Public Works Pavement Repair</v>
          </cell>
          <cell r="X5613">
            <v>0</v>
          </cell>
          <cell r="Y5613">
            <v>0</v>
          </cell>
          <cell r="Z5613">
            <v>0</v>
          </cell>
          <cell r="AA5613">
            <v>0</v>
          </cell>
          <cell r="AB5613">
            <v>0</v>
          </cell>
          <cell r="AC5613">
            <v>0</v>
          </cell>
          <cell r="AD5613" t="str">
            <v>∆</v>
          </cell>
          <cell r="AE5613">
            <v>0</v>
          </cell>
        </row>
        <row r="5614">
          <cell r="V5614" t="str">
            <v>420.40.70.570-6280.05</v>
          </cell>
          <cell r="W5614" t="str">
            <v>Supplies-Public Works Traffic Signs</v>
          </cell>
          <cell r="X5614">
            <v>36000</v>
          </cell>
          <cell r="Y5614">
            <v>41000</v>
          </cell>
          <cell r="Z5614">
            <v>36000</v>
          </cell>
          <cell r="AA5614">
            <v>38000</v>
          </cell>
          <cell r="AB5614">
            <v>56000</v>
          </cell>
          <cell r="AC5614">
            <v>56000</v>
          </cell>
          <cell r="AD5614" t="str">
            <v>∆</v>
          </cell>
          <cell r="AE5614">
            <v>0</v>
          </cell>
        </row>
        <row r="5615">
          <cell r="V5615" t="str">
            <v>420.40.70.570-6300.03</v>
          </cell>
          <cell r="W5615" t="str">
            <v>Dues &amp; Subscriptions Certifications</v>
          </cell>
          <cell r="X5615">
            <v>0</v>
          </cell>
          <cell r="Y5615">
            <v>0</v>
          </cell>
          <cell r="Z5615">
            <v>0</v>
          </cell>
          <cell r="AA5615">
            <v>0</v>
          </cell>
          <cell r="AB5615">
            <v>300</v>
          </cell>
          <cell r="AC5615">
            <v>300</v>
          </cell>
          <cell r="AD5615" t="str">
            <v>∆</v>
          </cell>
          <cell r="AE5615">
            <v>0</v>
          </cell>
        </row>
        <row r="5616">
          <cell r="V5616" t="str">
            <v>420.40.70.570-6350.05</v>
          </cell>
          <cell r="W5616" t="str">
            <v>Maintenance Agreements &amp; Licenses Traffic Control</v>
          </cell>
          <cell r="X5616">
            <v>0</v>
          </cell>
          <cell r="Y5616">
            <v>0</v>
          </cell>
          <cell r="Z5616">
            <v>0</v>
          </cell>
          <cell r="AA5616">
            <v>0</v>
          </cell>
          <cell r="AB5616">
            <v>0</v>
          </cell>
          <cell r="AC5616">
            <v>0</v>
          </cell>
          <cell r="AD5616" t="str">
            <v>∆</v>
          </cell>
          <cell r="AE5616">
            <v>0</v>
          </cell>
        </row>
        <row r="5617">
          <cell r="V5617" t="str">
            <v>420.40.70.570-6400.02</v>
          </cell>
          <cell r="W5617" t="str">
            <v>Repairs &amp; Maintenance Minor Equipment/Other</v>
          </cell>
          <cell r="X5617">
            <v>0</v>
          </cell>
          <cell r="Y5617">
            <v>0</v>
          </cell>
          <cell r="Z5617">
            <v>0</v>
          </cell>
          <cell r="AA5617">
            <v>0</v>
          </cell>
          <cell r="AB5617">
            <v>0</v>
          </cell>
          <cell r="AC5617">
            <v>0</v>
          </cell>
          <cell r="AD5617" t="str">
            <v>∆</v>
          </cell>
          <cell r="AE5617">
            <v>0</v>
          </cell>
        </row>
        <row r="5618">
          <cell r="V5618" t="str">
            <v>420.40.70.570-6400.04</v>
          </cell>
          <cell r="W5618" t="str">
            <v>Repairs &amp; Maintenance Equipment Rental</v>
          </cell>
          <cell r="X5618">
            <v>0</v>
          </cell>
          <cell r="Y5618">
            <v>0</v>
          </cell>
          <cell r="Z5618">
            <v>4000</v>
          </cell>
          <cell r="AA5618">
            <v>0</v>
          </cell>
          <cell r="AB5618">
            <v>16000</v>
          </cell>
          <cell r="AC5618">
            <v>31000</v>
          </cell>
          <cell r="AD5618" t="str">
            <v>∆</v>
          </cell>
          <cell r="AE5618">
            <v>15000</v>
          </cell>
        </row>
        <row r="5619">
          <cell r="V5619" t="str">
            <v>420.40.70.570-6400.05</v>
          </cell>
          <cell r="W5619" t="str">
            <v>Repairs &amp; Maintenance Vehicle</v>
          </cell>
          <cell r="X5619">
            <v>0</v>
          </cell>
          <cell r="Y5619">
            <v>0</v>
          </cell>
          <cell r="Z5619">
            <v>0</v>
          </cell>
          <cell r="AA5619">
            <v>0</v>
          </cell>
          <cell r="AB5619">
            <v>0</v>
          </cell>
          <cell r="AC5619">
            <v>0</v>
          </cell>
          <cell r="AD5619" t="str">
            <v>∆</v>
          </cell>
          <cell r="AE5619">
            <v>0</v>
          </cell>
        </row>
        <row r="5620">
          <cell r="V5620" t="str">
            <v>420.40.70.570-6400.10</v>
          </cell>
          <cell r="W5620" t="str">
            <v>Repairs &amp; Maintenance Pavement</v>
          </cell>
          <cell r="X5620">
            <v>67000</v>
          </cell>
          <cell r="Y5620">
            <v>62000</v>
          </cell>
          <cell r="Z5620">
            <v>25000</v>
          </cell>
          <cell r="AA5620">
            <v>61000</v>
          </cell>
          <cell r="AB5620">
            <v>90000</v>
          </cell>
          <cell r="AC5620">
            <v>90000</v>
          </cell>
          <cell r="AD5620" t="str">
            <v>∆</v>
          </cell>
          <cell r="AE5620">
            <v>0</v>
          </cell>
        </row>
        <row r="5621">
          <cell r="V5621" t="str">
            <v>420.40.70.570-6400.21</v>
          </cell>
          <cell r="W5621" t="str">
            <v>Repairs &amp; Maintenance Soundwall/Barriers</v>
          </cell>
          <cell r="X5621">
            <v>19000</v>
          </cell>
          <cell r="Y5621">
            <v>21000</v>
          </cell>
          <cell r="Z5621">
            <v>10000</v>
          </cell>
          <cell r="AA5621">
            <v>51000</v>
          </cell>
          <cell r="AB5621">
            <v>275000</v>
          </cell>
          <cell r="AC5621">
            <v>375000</v>
          </cell>
          <cell r="AD5621" t="str">
            <v>∆</v>
          </cell>
          <cell r="AE5621">
            <v>100000</v>
          </cell>
        </row>
        <row r="5622">
          <cell r="V5622" t="str">
            <v>420.40.70.570-6410.02</v>
          </cell>
          <cell r="W5622" t="str">
            <v>Repairs &amp; Maintenance-Transportation Slurry/Overlay</v>
          </cell>
          <cell r="X5622">
            <v>0</v>
          </cell>
          <cell r="Y5622">
            <v>0</v>
          </cell>
          <cell r="Z5622">
            <v>0</v>
          </cell>
          <cell r="AA5622">
            <v>0</v>
          </cell>
          <cell r="AB5622">
            <v>0</v>
          </cell>
          <cell r="AC5622">
            <v>0</v>
          </cell>
          <cell r="AD5622" t="str">
            <v>∆</v>
          </cell>
          <cell r="AE5622">
            <v>0</v>
          </cell>
        </row>
        <row r="5623">
          <cell r="V5623" t="str">
            <v>420.40.70.570-6410.07</v>
          </cell>
          <cell r="W5623" t="str">
            <v>Repairs &amp; Maintenance-Transportation Soundwall</v>
          </cell>
          <cell r="X5623">
            <v>0</v>
          </cell>
          <cell r="Y5623">
            <v>0</v>
          </cell>
          <cell r="Z5623">
            <v>0</v>
          </cell>
          <cell r="AA5623">
            <v>0</v>
          </cell>
          <cell r="AB5623">
            <v>0</v>
          </cell>
          <cell r="AC5623">
            <v>0</v>
          </cell>
          <cell r="AD5623" t="str">
            <v>∆</v>
          </cell>
          <cell r="AE5623">
            <v>0</v>
          </cell>
        </row>
        <row r="5624">
          <cell r="V5624" t="str">
            <v>420.40.70.570-6500.04</v>
          </cell>
          <cell r="W5624" t="str">
            <v>Claims &amp; Insurance Insurance Premiums</v>
          </cell>
          <cell r="X5624">
            <v>20000</v>
          </cell>
          <cell r="Y5624">
            <v>27000</v>
          </cell>
          <cell r="Z5624">
            <v>34000</v>
          </cell>
          <cell r="AA5624">
            <v>34000</v>
          </cell>
          <cell r="AB5624">
            <v>34200</v>
          </cell>
          <cell r="AC5624">
            <v>34000</v>
          </cell>
          <cell r="AD5624" t="str">
            <v>∆</v>
          </cell>
          <cell r="AE5624">
            <v>-200</v>
          </cell>
        </row>
        <row r="5625">
          <cell r="V5625" t="str">
            <v>420.40.70.570-6600.04</v>
          </cell>
          <cell r="W5625" t="str">
            <v>Administrative Expenses Training/Conferences</v>
          </cell>
          <cell r="X5625">
            <v>0</v>
          </cell>
          <cell r="Y5625">
            <v>1000</v>
          </cell>
          <cell r="Z5625">
            <v>0</v>
          </cell>
          <cell r="AA5625">
            <v>0</v>
          </cell>
          <cell r="AB5625">
            <v>5000</v>
          </cell>
          <cell r="AC5625">
            <v>5000</v>
          </cell>
          <cell r="AD5625" t="str">
            <v>∆</v>
          </cell>
          <cell r="AE5625">
            <v>0</v>
          </cell>
        </row>
        <row r="5626">
          <cell r="V5626" t="str">
            <v>420.40.70.570-6600.07</v>
          </cell>
          <cell r="W5626" t="str">
            <v>Administrative Expenses Employee Recruitment</v>
          </cell>
          <cell r="X5626">
            <v>0</v>
          </cell>
          <cell r="Y5626">
            <v>1000</v>
          </cell>
          <cell r="Z5626">
            <v>0</v>
          </cell>
          <cell r="AA5626">
            <v>0</v>
          </cell>
          <cell r="AB5626">
            <v>950</v>
          </cell>
          <cell r="AC5626">
            <v>950</v>
          </cell>
          <cell r="AD5626" t="str">
            <v>∆</v>
          </cell>
          <cell r="AE5626">
            <v>0</v>
          </cell>
        </row>
        <row r="5627">
          <cell r="V5627" t="str">
            <v>420.40.70.570-6600.26</v>
          </cell>
          <cell r="W5627" t="str">
            <v>Administrative Expenses Support Services-IT</v>
          </cell>
          <cell r="X5627">
            <v>28000</v>
          </cell>
          <cell r="Y5627">
            <v>35000</v>
          </cell>
          <cell r="Z5627">
            <v>34000</v>
          </cell>
          <cell r="AA5627">
            <v>34000</v>
          </cell>
          <cell r="AB5627">
            <v>34270</v>
          </cell>
          <cell r="AC5627">
            <v>34270</v>
          </cell>
          <cell r="AD5627" t="str">
            <v>∆</v>
          </cell>
          <cell r="AE5627">
            <v>0</v>
          </cell>
        </row>
        <row r="5628">
          <cell r="V5628" t="str">
            <v>420.40.70.570-6600.28</v>
          </cell>
          <cell r="W5628" t="str">
            <v>Administrative Expenses Equipment Fund Contribution</v>
          </cell>
          <cell r="X5628">
            <v>0</v>
          </cell>
          <cell r="Y5628">
            <v>0</v>
          </cell>
          <cell r="Z5628">
            <v>0</v>
          </cell>
          <cell r="AA5628">
            <v>0</v>
          </cell>
          <cell r="AB5628">
            <v>0</v>
          </cell>
          <cell r="AC5628">
            <v>0</v>
          </cell>
          <cell r="AD5628" t="str">
            <v>∆</v>
          </cell>
          <cell r="AE5628">
            <v>0</v>
          </cell>
        </row>
        <row r="5629">
          <cell r="V5629" t="str">
            <v>420.40.70.570-6600.32</v>
          </cell>
          <cell r="W5629" t="str">
            <v>Administrative Expenses Vehicle Fund Contribution</v>
          </cell>
          <cell r="X5629">
            <v>0</v>
          </cell>
          <cell r="Y5629">
            <v>0</v>
          </cell>
          <cell r="Z5629">
            <v>0</v>
          </cell>
          <cell r="AA5629">
            <v>0</v>
          </cell>
          <cell r="AB5629">
            <v>0</v>
          </cell>
          <cell r="AC5629">
            <v>0</v>
          </cell>
          <cell r="AD5629" t="str">
            <v>∆</v>
          </cell>
          <cell r="AE5629">
            <v>0</v>
          </cell>
        </row>
        <row r="5630">
          <cell r="V5630" t="str">
            <v>420.40.70.570-6600.36</v>
          </cell>
          <cell r="W5630" t="str">
            <v>Administrative Expenses IT Fund Contribution</v>
          </cell>
          <cell r="X5630">
            <v>19000</v>
          </cell>
          <cell r="Y5630">
            <v>25000</v>
          </cell>
          <cell r="Z5630">
            <v>29000</v>
          </cell>
          <cell r="AA5630">
            <v>29000</v>
          </cell>
          <cell r="AB5630">
            <v>29200</v>
          </cell>
          <cell r="AC5630">
            <v>67000</v>
          </cell>
          <cell r="AD5630" t="str">
            <v>∆</v>
          </cell>
          <cell r="AE5630">
            <v>37800</v>
          </cell>
        </row>
        <row r="5631">
          <cell r="W5631" t="str">
            <v>TOTAL : OPERATIONS</v>
          </cell>
          <cell r="X5631">
            <v>290000</v>
          </cell>
          <cell r="Y5631">
            <v>325000</v>
          </cell>
          <cell r="Z5631">
            <v>265000</v>
          </cell>
          <cell r="AA5631">
            <v>345000</v>
          </cell>
          <cell r="AB5631">
            <v>669020</v>
          </cell>
          <cell r="AC5631">
            <v>823120</v>
          </cell>
          <cell r="AD5631" t="str">
            <v>∆</v>
          </cell>
          <cell r="AE5631">
            <v>154100</v>
          </cell>
        </row>
        <row r="5632">
          <cell r="AB5632" t="str">
            <v/>
          </cell>
          <cell r="AC5632" t="str">
            <v/>
          </cell>
          <cell r="AD5632" t="str">
            <v>∆</v>
          </cell>
        </row>
        <row r="5633">
          <cell r="V5633" t="str">
            <v>[420] GAS TAX/STREET IMPROVEMENT : PUBLIC WORKS : TRANSPORTATION</v>
          </cell>
        </row>
        <row r="5634">
          <cell r="V5634" t="str">
            <v>STREETS : CAPITAL</v>
          </cell>
          <cell r="AB5634" t="str">
            <v/>
          </cell>
          <cell r="AC5634" t="str">
            <v/>
          </cell>
          <cell r="AD5634" t="str">
            <v>∆</v>
          </cell>
        </row>
        <row r="5635">
          <cell r="V5635" t="str">
            <v>420.40.70.570-7000.03</v>
          </cell>
          <cell r="W5635" t="str">
            <v>Capital Outlay Equipment New</v>
          </cell>
          <cell r="X5635">
            <v>0</v>
          </cell>
          <cell r="Y5635">
            <v>24000</v>
          </cell>
          <cell r="Z5635">
            <v>0</v>
          </cell>
          <cell r="AA5635">
            <v>0</v>
          </cell>
          <cell r="AB5635">
            <v>0</v>
          </cell>
          <cell r="AC5635">
            <v>0</v>
          </cell>
          <cell r="AD5635" t="str">
            <v>∆</v>
          </cell>
          <cell r="AE5635">
            <v>0</v>
          </cell>
        </row>
        <row r="5636">
          <cell r="W5636" t="str">
            <v>TOTAL : CAPITAL</v>
          </cell>
          <cell r="X5636">
            <v>0</v>
          </cell>
          <cell r="Y5636">
            <v>24000</v>
          </cell>
          <cell r="Z5636">
            <v>0</v>
          </cell>
          <cell r="AA5636">
            <v>0</v>
          </cell>
          <cell r="AB5636">
            <v>0</v>
          </cell>
          <cell r="AC5636">
            <v>0</v>
          </cell>
          <cell r="AD5636" t="str">
            <v>∆</v>
          </cell>
          <cell r="AE5636">
            <v>0</v>
          </cell>
        </row>
        <row r="5637">
          <cell r="AB5637" t="str">
            <v/>
          </cell>
          <cell r="AC5637" t="str">
            <v/>
          </cell>
          <cell r="AD5637" t="str">
            <v>∆</v>
          </cell>
        </row>
        <row r="5638">
          <cell r="V5638" t="str">
            <v>[420] GAS TAX/STREET IMPROVEMENT : PUBLIC WORKS : TRANSPORTATION</v>
          </cell>
        </row>
        <row r="5639">
          <cell r="V5639" t="str">
            <v>CURB GUTTER SIDEWALK : PERSONNEL</v>
          </cell>
          <cell r="AB5639" t="str">
            <v/>
          </cell>
          <cell r="AC5639" t="str">
            <v/>
          </cell>
          <cell r="AD5639" t="str">
            <v>∆</v>
          </cell>
        </row>
        <row r="5640">
          <cell r="V5640" t="str">
            <v>420.40.70.580-5000.01</v>
          </cell>
          <cell r="W5640" t="str">
            <v>Salaries Regular</v>
          </cell>
          <cell r="X5640">
            <v>111000</v>
          </cell>
          <cell r="Y5640">
            <v>124000</v>
          </cell>
          <cell r="Z5640">
            <v>144000</v>
          </cell>
          <cell r="AA5640">
            <v>168000</v>
          </cell>
          <cell r="AB5640">
            <v>154042</v>
          </cell>
          <cell r="AC5640">
            <v>154042</v>
          </cell>
          <cell r="AD5640" t="str">
            <v>∆</v>
          </cell>
          <cell r="AE5640">
            <v>0</v>
          </cell>
        </row>
        <row r="5641">
          <cell r="V5641" t="str">
            <v>420.40.70.580-5000.03</v>
          </cell>
          <cell r="W5641" t="str">
            <v>Salaries Overtime</v>
          </cell>
          <cell r="X5641">
            <v>7000</v>
          </cell>
          <cell r="Y5641">
            <v>9000</v>
          </cell>
          <cell r="Z5641">
            <v>10000</v>
          </cell>
          <cell r="AA5641">
            <v>4000</v>
          </cell>
          <cell r="AB5641">
            <v>2500</v>
          </cell>
          <cell r="AC5641">
            <v>2500</v>
          </cell>
          <cell r="AD5641" t="str">
            <v>∆</v>
          </cell>
          <cell r="AE5641">
            <v>0</v>
          </cell>
        </row>
        <row r="5642">
          <cell r="V5642" t="str">
            <v>420.40.70.580-5000.04</v>
          </cell>
          <cell r="W5642" t="str">
            <v>Salaries Holiday Pay</v>
          </cell>
          <cell r="X5642">
            <v>0</v>
          </cell>
          <cell r="Y5642">
            <v>0</v>
          </cell>
          <cell r="Z5642">
            <v>0</v>
          </cell>
          <cell r="AA5642">
            <v>0</v>
          </cell>
          <cell r="AB5642">
            <v>0</v>
          </cell>
          <cell r="AC5642">
            <v>0</v>
          </cell>
          <cell r="AD5642" t="str">
            <v>∆</v>
          </cell>
          <cell r="AE5642">
            <v>0</v>
          </cell>
        </row>
        <row r="5643">
          <cell r="V5643" t="str">
            <v>420.40.70.580-5000.06</v>
          </cell>
          <cell r="W5643" t="str">
            <v>Salaries Out of Class</v>
          </cell>
          <cell r="X5643">
            <v>0</v>
          </cell>
          <cell r="Y5643">
            <v>0</v>
          </cell>
          <cell r="Z5643">
            <v>2000</v>
          </cell>
          <cell r="AA5643">
            <v>1000</v>
          </cell>
          <cell r="AB5643">
            <v>150</v>
          </cell>
          <cell r="AC5643">
            <v>150</v>
          </cell>
          <cell r="AD5643" t="str">
            <v>∆</v>
          </cell>
          <cell r="AE5643">
            <v>0</v>
          </cell>
        </row>
        <row r="5644">
          <cell r="V5644" t="str">
            <v>420.40.70.580-5000.07</v>
          </cell>
          <cell r="W5644" t="str">
            <v>Salaries Admin Leave Pay</v>
          </cell>
          <cell r="X5644">
            <v>0</v>
          </cell>
          <cell r="Y5644">
            <v>0</v>
          </cell>
          <cell r="Z5644">
            <v>0</v>
          </cell>
          <cell r="AA5644">
            <v>0</v>
          </cell>
          <cell r="AB5644">
            <v>526</v>
          </cell>
          <cell r="AC5644">
            <v>526</v>
          </cell>
          <cell r="AD5644" t="str">
            <v>∆</v>
          </cell>
          <cell r="AE5644">
            <v>0</v>
          </cell>
        </row>
        <row r="5645">
          <cell r="V5645" t="str">
            <v>420.40.70.580-5000.08</v>
          </cell>
          <cell r="W5645" t="str">
            <v>Salaries Longevity Pay</v>
          </cell>
          <cell r="X5645">
            <v>1000</v>
          </cell>
          <cell r="Y5645">
            <v>1000</v>
          </cell>
          <cell r="Z5645">
            <v>1000</v>
          </cell>
          <cell r="AA5645">
            <v>1000</v>
          </cell>
          <cell r="AB5645">
            <v>2478</v>
          </cell>
          <cell r="AC5645">
            <v>2478</v>
          </cell>
          <cell r="AD5645" t="str">
            <v>∆</v>
          </cell>
          <cell r="AE5645">
            <v>0</v>
          </cell>
        </row>
        <row r="5646">
          <cell r="V5646" t="str">
            <v>420.40.70.580-5000.11</v>
          </cell>
          <cell r="W5646" t="str">
            <v>Salaries Worker's Comp</v>
          </cell>
          <cell r="X5646">
            <v>0</v>
          </cell>
          <cell r="Y5646">
            <v>1000</v>
          </cell>
          <cell r="Z5646">
            <v>0</v>
          </cell>
          <cell r="AA5646">
            <v>0</v>
          </cell>
          <cell r="AB5646">
            <v>0</v>
          </cell>
          <cell r="AC5646">
            <v>0</v>
          </cell>
          <cell r="AD5646" t="str">
            <v>∆</v>
          </cell>
          <cell r="AE5646">
            <v>0</v>
          </cell>
        </row>
        <row r="5647">
          <cell r="V5647" t="str">
            <v>420.40.70.580-5100.00</v>
          </cell>
          <cell r="W5647" t="str">
            <v>Benefits PERS Pool Liability</v>
          </cell>
          <cell r="X5647">
            <v>19000</v>
          </cell>
          <cell r="Y5647">
            <v>23000</v>
          </cell>
          <cell r="Z5647">
            <v>29000</v>
          </cell>
          <cell r="AA5647">
            <v>34000</v>
          </cell>
          <cell r="AB5647">
            <v>39397</v>
          </cell>
          <cell r="AC5647">
            <v>35000</v>
          </cell>
          <cell r="AD5647" t="str">
            <v>∆</v>
          </cell>
          <cell r="AE5647">
            <v>-4397</v>
          </cell>
        </row>
        <row r="5648">
          <cell r="V5648" t="str">
            <v>420.40.70.580-5100.01</v>
          </cell>
          <cell r="W5648" t="str">
            <v>Benefits Retirement</v>
          </cell>
          <cell r="X5648">
            <v>14000</v>
          </cell>
          <cell r="Y5648">
            <v>15000</v>
          </cell>
          <cell r="Z5648">
            <v>16000</v>
          </cell>
          <cell r="AA5648">
            <v>18000</v>
          </cell>
          <cell r="AB5648">
            <v>16570</v>
          </cell>
          <cell r="AC5648">
            <v>16570</v>
          </cell>
          <cell r="AD5648" t="str">
            <v>∆</v>
          </cell>
          <cell r="AE5648">
            <v>0</v>
          </cell>
        </row>
        <row r="5649">
          <cell r="V5649" t="str">
            <v>420.40.70.580-5100.02</v>
          </cell>
          <cell r="W5649" t="str">
            <v>Benefits Health Insurance</v>
          </cell>
          <cell r="X5649">
            <v>23000</v>
          </cell>
          <cell r="Y5649">
            <v>24000</v>
          </cell>
          <cell r="Z5649">
            <v>25000</v>
          </cell>
          <cell r="AA5649">
            <v>32000</v>
          </cell>
          <cell r="AB5649">
            <v>32915</v>
          </cell>
          <cell r="AC5649">
            <v>32915</v>
          </cell>
          <cell r="AD5649" t="str">
            <v>∆</v>
          </cell>
          <cell r="AE5649">
            <v>0</v>
          </cell>
        </row>
        <row r="5650">
          <cell r="V5650" t="str">
            <v>420.40.70.580-5100.03</v>
          </cell>
          <cell r="W5650" t="str">
            <v>Benefits Dental Insurance</v>
          </cell>
          <cell r="X5650">
            <v>3000</v>
          </cell>
          <cell r="Y5650">
            <v>2000</v>
          </cell>
          <cell r="Z5650">
            <v>3000</v>
          </cell>
          <cell r="AA5650">
            <v>3000</v>
          </cell>
          <cell r="AB5650">
            <v>2664</v>
          </cell>
          <cell r="AC5650">
            <v>2664</v>
          </cell>
          <cell r="AD5650" t="str">
            <v>∆</v>
          </cell>
          <cell r="AE5650">
            <v>0</v>
          </cell>
        </row>
        <row r="5651">
          <cell r="V5651" t="str">
            <v>420.40.70.580-5100.04</v>
          </cell>
          <cell r="W5651" t="str">
            <v>Benefits Vision Insurance</v>
          </cell>
          <cell r="X5651">
            <v>0</v>
          </cell>
          <cell r="Y5651">
            <v>0</v>
          </cell>
          <cell r="Z5651">
            <v>0</v>
          </cell>
          <cell r="AA5651">
            <v>0</v>
          </cell>
          <cell r="AB5651">
            <v>436</v>
          </cell>
          <cell r="AC5651">
            <v>436</v>
          </cell>
          <cell r="AD5651" t="str">
            <v>∆</v>
          </cell>
          <cell r="AE5651">
            <v>0</v>
          </cell>
        </row>
        <row r="5652">
          <cell r="V5652" t="str">
            <v>420.40.70.580-5100.05</v>
          </cell>
          <cell r="W5652" t="str">
            <v>Benefits Life Insurance</v>
          </cell>
          <cell r="X5652">
            <v>0</v>
          </cell>
          <cell r="Y5652">
            <v>0</v>
          </cell>
          <cell r="Z5652">
            <v>0</v>
          </cell>
          <cell r="AA5652">
            <v>0</v>
          </cell>
          <cell r="AB5652">
            <v>190</v>
          </cell>
          <cell r="AC5652">
            <v>190</v>
          </cell>
          <cell r="AD5652" t="str">
            <v>∆</v>
          </cell>
          <cell r="AE5652">
            <v>0</v>
          </cell>
        </row>
        <row r="5653">
          <cell r="V5653" t="str">
            <v>420.40.70.580-5100.06</v>
          </cell>
          <cell r="W5653" t="str">
            <v>Benefits Worker's Comp</v>
          </cell>
          <cell r="X5653">
            <v>3000</v>
          </cell>
          <cell r="Y5653">
            <v>2000</v>
          </cell>
          <cell r="Z5653">
            <v>5000</v>
          </cell>
          <cell r="AA5653">
            <v>5000</v>
          </cell>
          <cell r="AB5653">
            <v>5400</v>
          </cell>
          <cell r="AC5653">
            <v>7000</v>
          </cell>
          <cell r="AD5653" t="str">
            <v>∆</v>
          </cell>
          <cell r="AE5653">
            <v>1600</v>
          </cell>
        </row>
        <row r="5654">
          <cell r="V5654" t="str">
            <v>420.40.70.580-5100.07</v>
          </cell>
          <cell r="W5654" t="str">
            <v>Benefits Long Term Disability</v>
          </cell>
          <cell r="X5654">
            <v>1000</v>
          </cell>
          <cell r="Y5654">
            <v>1000</v>
          </cell>
          <cell r="Z5654">
            <v>1000</v>
          </cell>
          <cell r="AA5654">
            <v>1000</v>
          </cell>
          <cell r="AB5654">
            <v>634</v>
          </cell>
          <cell r="AC5654">
            <v>634</v>
          </cell>
          <cell r="AD5654" t="str">
            <v>∆</v>
          </cell>
          <cell r="AE5654">
            <v>0</v>
          </cell>
        </row>
        <row r="5655">
          <cell r="V5655" t="str">
            <v>420.40.70.580-5100.08</v>
          </cell>
          <cell r="W5655" t="str">
            <v>Benefits Deferred Compensation</v>
          </cell>
          <cell r="X5655">
            <v>7000</v>
          </cell>
          <cell r="Y5655">
            <v>7000</v>
          </cell>
          <cell r="Z5655">
            <v>8000</v>
          </cell>
          <cell r="AA5655">
            <v>8000</v>
          </cell>
          <cell r="AB5655">
            <v>6221</v>
          </cell>
          <cell r="AC5655">
            <v>6221</v>
          </cell>
          <cell r="AD5655" t="str">
            <v>∆</v>
          </cell>
          <cell r="AE5655">
            <v>0</v>
          </cell>
        </row>
        <row r="5656">
          <cell r="V5656" t="str">
            <v>420.40.70.580-5100.09</v>
          </cell>
          <cell r="W5656" t="str">
            <v>Benefits Unemployment Insurance</v>
          </cell>
          <cell r="X5656">
            <v>1000</v>
          </cell>
          <cell r="Y5656">
            <v>0</v>
          </cell>
          <cell r="Z5656">
            <v>1000</v>
          </cell>
          <cell r="AA5656">
            <v>0</v>
          </cell>
          <cell r="AB5656">
            <v>0</v>
          </cell>
          <cell r="AC5656">
            <v>0</v>
          </cell>
          <cell r="AD5656" t="str">
            <v>∆</v>
          </cell>
          <cell r="AE5656">
            <v>0</v>
          </cell>
        </row>
        <row r="5657">
          <cell r="V5657" t="str">
            <v>420.40.70.580-5100.10</v>
          </cell>
          <cell r="W5657" t="str">
            <v>Benefits Uniform Allowance</v>
          </cell>
          <cell r="X5657">
            <v>0</v>
          </cell>
          <cell r="Y5657">
            <v>0</v>
          </cell>
          <cell r="Z5657">
            <v>1000</v>
          </cell>
          <cell r="AA5657">
            <v>1000</v>
          </cell>
          <cell r="AB5657">
            <v>594</v>
          </cell>
          <cell r="AC5657">
            <v>594</v>
          </cell>
          <cell r="AD5657" t="str">
            <v>∆</v>
          </cell>
          <cell r="AE5657">
            <v>0</v>
          </cell>
        </row>
        <row r="5658">
          <cell r="V5658" t="str">
            <v>420.40.70.580-5100.11</v>
          </cell>
          <cell r="W5658" t="str">
            <v>Benefits Medicare</v>
          </cell>
          <cell r="X5658">
            <v>2000</v>
          </cell>
          <cell r="Y5658">
            <v>2000</v>
          </cell>
          <cell r="Z5658">
            <v>2000</v>
          </cell>
          <cell r="AA5658">
            <v>2000</v>
          </cell>
          <cell r="AB5658">
            <v>2382</v>
          </cell>
          <cell r="AC5658">
            <v>2382</v>
          </cell>
          <cell r="AD5658" t="str">
            <v>∆</v>
          </cell>
          <cell r="AE5658">
            <v>0</v>
          </cell>
        </row>
        <row r="5659">
          <cell r="V5659" t="str">
            <v>420.40.70.580-5100.12</v>
          </cell>
          <cell r="W5659" t="str">
            <v>Benefits Annual Physical Exam</v>
          </cell>
          <cell r="X5659">
            <v>0</v>
          </cell>
          <cell r="Y5659">
            <v>0</v>
          </cell>
          <cell r="Z5659">
            <v>0</v>
          </cell>
          <cell r="AA5659">
            <v>0</v>
          </cell>
          <cell r="AB5659">
            <v>0</v>
          </cell>
          <cell r="AC5659">
            <v>0</v>
          </cell>
          <cell r="AD5659" t="str">
            <v>∆</v>
          </cell>
          <cell r="AE5659">
            <v>0</v>
          </cell>
        </row>
        <row r="5660">
          <cell r="V5660" t="str">
            <v>420.40.70.580-5100.15</v>
          </cell>
          <cell r="W5660" t="str">
            <v>Benefits Cell Phone Allowance</v>
          </cell>
          <cell r="X5660">
            <v>0</v>
          </cell>
          <cell r="Y5660">
            <v>0</v>
          </cell>
          <cell r="Z5660">
            <v>0</v>
          </cell>
          <cell r="AA5660">
            <v>0</v>
          </cell>
          <cell r="AB5660">
            <v>136</v>
          </cell>
          <cell r="AC5660">
            <v>136</v>
          </cell>
          <cell r="AD5660" t="str">
            <v>∆</v>
          </cell>
          <cell r="AE5660">
            <v>0</v>
          </cell>
        </row>
        <row r="5661">
          <cell r="W5661" t="str">
            <v>TOTAL : PERSONNEL</v>
          </cell>
          <cell r="X5661">
            <v>192000</v>
          </cell>
          <cell r="Y5661">
            <v>211000</v>
          </cell>
          <cell r="Z5661">
            <v>248000</v>
          </cell>
          <cell r="AA5661">
            <v>278000</v>
          </cell>
          <cell r="AB5661">
            <v>267235</v>
          </cell>
          <cell r="AC5661">
            <v>264438</v>
          </cell>
          <cell r="AD5661" t="str">
            <v>∆</v>
          </cell>
          <cell r="AE5661">
            <v>-2797</v>
          </cell>
        </row>
        <row r="5662">
          <cell r="AB5662" t="str">
            <v/>
          </cell>
          <cell r="AC5662" t="str">
            <v/>
          </cell>
          <cell r="AD5662" t="str">
            <v>∆</v>
          </cell>
        </row>
        <row r="5663">
          <cell r="V5663" t="str">
            <v>[420] GAS TAX/STREET IMPROVEMENT : PUBLIC WORKS : TRANSPORTATION</v>
          </cell>
        </row>
        <row r="5664">
          <cell r="V5664" t="str">
            <v>CURB GUTTER SIDEWALK : OPERATIONS</v>
          </cell>
          <cell r="AB5664" t="str">
            <v/>
          </cell>
          <cell r="AC5664" t="str">
            <v/>
          </cell>
          <cell r="AD5664" t="str">
            <v>∆</v>
          </cell>
        </row>
        <row r="5665">
          <cell r="V5665" t="str">
            <v>420.40.70.580-6280.04</v>
          </cell>
          <cell r="W5665" t="str">
            <v>Supplies-Public Works Sidewalk Repair</v>
          </cell>
          <cell r="X5665">
            <v>2000</v>
          </cell>
          <cell r="Y5665">
            <v>2000</v>
          </cell>
          <cell r="Z5665">
            <v>4000</v>
          </cell>
          <cell r="AA5665">
            <v>6000</v>
          </cell>
          <cell r="AB5665">
            <v>5000</v>
          </cell>
          <cell r="AC5665">
            <v>5000</v>
          </cell>
          <cell r="AD5665" t="str">
            <v>∆</v>
          </cell>
          <cell r="AE5665">
            <v>0</v>
          </cell>
        </row>
        <row r="5666">
          <cell r="V5666" t="str">
            <v>420.40.70.580-6400.22</v>
          </cell>
          <cell r="W5666" t="str">
            <v>Repairs &amp; Maintenance Curb Gutter Sidewalk</v>
          </cell>
          <cell r="X5666">
            <v>13000</v>
          </cell>
          <cell r="Y5666">
            <v>16000</v>
          </cell>
          <cell r="Z5666">
            <v>19000</v>
          </cell>
          <cell r="AA5666">
            <v>17000</v>
          </cell>
          <cell r="AB5666">
            <v>25000</v>
          </cell>
          <cell r="AC5666">
            <v>25000</v>
          </cell>
          <cell r="AD5666" t="str">
            <v>∆</v>
          </cell>
          <cell r="AE5666">
            <v>0</v>
          </cell>
        </row>
        <row r="5667">
          <cell r="V5667" t="str">
            <v>420.40.70.580-6410.05</v>
          </cell>
          <cell r="W5667" t="str">
            <v>Repairs &amp; Maintenance-Transportation Curb Gutter Sidewalk</v>
          </cell>
          <cell r="X5667">
            <v>0</v>
          </cell>
          <cell r="Y5667">
            <v>0</v>
          </cell>
          <cell r="Z5667">
            <v>0</v>
          </cell>
          <cell r="AA5667">
            <v>0</v>
          </cell>
          <cell r="AB5667">
            <v>0</v>
          </cell>
          <cell r="AC5667">
            <v>0</v>
          </cell>
          <cell r="AD5667" t="str">
            <v>∆</v>
          </cell>
          <cell r="AE5667">
            <v>0</v>
          </cell>
        </row>
        <row r="5668">
          <cell r="W5668" t="str">
            <v>TOTAL : OPERATIONS</v>
          </cell>
          <cell r="X5668">
            <v>15000</v>
          </cell>
          <cell r="Y5668">
            <v>18000</v>
          </cell>
          <cell r="Z5668">
            <v>23000</v>
          </cell>
          <cell r="AA5668">
            <v>23000</v>
          </cell>
          <cell r="AB5668">
            <v>30000</v>
          </cell>
          <cell r="AC5668">
            <v>30000</v>
          </cell>
          <cell r="AD5668" t="str">
            <v>∆</v>
          </cell>
          <cell r="AE5668">
            <v>0</v>
          </cell>
        </row>
        <row r="5669">
          <cell r="AB5669" t="str">
            <v/>
          </cell>
          <cell r="AC5669" t="str">
            <v/>
          </cell>
          <cell r="AD5669" t="str">
            <v>∆</v>
          </cell>
        </row>
        <row r="5670">
          <cell r="V5670" t="str">
            <v>[420] GAS TAX/STREET IMPROVEMENT : PUBLIC WORKS : TRANSPORTATION</v>
          </cell>
        </row>
        <row r="5671">
          <cell r="V5671" t="str">
            <v>CURB GUTTER SIDEWALK : CAPITAL</v>
          </cell>
          <cell r="AB5671" t="str">
            <v/>
          </cell>
          <cell r="AC5671" t="str">
            <v/>
          </cell>
          <cell r="AD5671" t="str">
            <v>∆</v>
          </cell>
        </row>
        <row r="5672">
          <cell r="V5672" t="str">
            <v>420.40.70.580-7000.03</v>
          </cell>
          <cell r="W5672" t="str">
            <v>Capital Outlay Equipment New</v>
          </cell>
          <cell r="X5672">
            <v>0</v>
          </cell>
          <cell r="Y5672">
            <v>0</v>
          </cell>
          <cell r="Z5672">
            <v>0</v>
          </cell>
          <cell r="AA5672">
            <v>0</v>
          </cell>
          <cell r="AB5672">
            <v>0</v>
          </cell>
          <cell r="AC5672">
            <v>0</v>
          </cell>
          <cell r="AD5672" t="str">
            <v>∆</v>
          </cell>
          <cell r="AE5672">
            <v>0</v>
          </cell>
        </row>
        <row r="5673">
          <cell r="W5673" t="str">
            <v>TOTAL : CAPITAL</v>
          </cell>
          <cell r="X5673">
            <v>0</v>
          </cell>
          <cell r="Y5673">
            <v>0</v>
          </cell>
          <cell r="Z5673">
            <v>0</v>
          </cell>
          <cell r="AA5673">
            <v>0</v>
          </cell>
          <cell r="AB5673">
            <v>0</v>
          </cell>
          <cell r="AC5673">
            <v>0</v>
          </cell>
          <cell r="AD5673" t="str">
            <v>∆</v>
          </cell>
          <cell r="AE5673">
            <v>0</v>
          </cell>
        </row>
        <row r="5674">
          <cell r="AB5674" t="str">
            <v/>
          </cell>
          <cell r="AC5674" t="str">
            <v/>
          </cell>
          <cell r="AD5674" t="str">
            <v>∆</v>
          </cell>
        </row>
        <row r="5675">
          <cell r="V5675" t="str">
            <v>[420] GAS TAX/STREET IMPROVEMENT : PUBLIC WORKS : TRANSPORTATION</v>
          </cell>
        </row>
        <row r="5676">
          <cell r="V5676" t="str">
            <v>STREET LIGHTS : PERSONNEL</v>
          </cell>
          <cell r="AB5676" t="str">
            <v/>
          </cell>
          <cell r="AC5676" t="str">
            <v/>
          </cell>
          <cell r="AD5676" t="str">
            <v>∆</v>
          </cell>
        </row>
        <row r="5677">
          <cell r="V5677" t="str">
            <v>420.40.70.590-5000.01</v>
          </cell>
          <cell r="W5677" t="str">
            <v>Salaries Regular</v>
          </cell>
          <cell r="X5677">
            <v>7000</v>
          </cell>
          <cell r="Y5677">
            <v>7000</v>
          </cell>
          <cell r="Z5677">
            <v>8000</v>
          </cell>
          <cell r="AA5677">
            <v>15000</v>
          </cell>
          <cell r="AB5677">
            <v>10746</v>
          </cell>
          <cell r="AC5677">
            <v>10746</v>
          </cell>
          <cell r="AD5677" t="str">
            <v>∆</v>
          </cell>
          <cell r="AE5677">
            <v>0</v>
          </cell>
        </row>
        <row r="5678">
          <cell r="V5678" t="str">
            <v>420.40.70.590-5000.03</v>
          </cell>
          <cell r="W5678" t="str">
            <v>Salaries Overtime</v>
          </cell>
          <cell r="X5678">
            <v>1000</v>
          </cell>
          <cell r="Y5678">
            <v>1000</v>
          </cell>
          <cell r="Z5678">
            <v>2000</v>
          </cell>
          <cell r="AA5678">
            <v>0</v>
          </cell>
          <cell r="AB5678">
            <v>750</v>
          </cell>
          <cell r="AC5678">
            <v>750</v>
          </cell>
          <cell r="AD5678" t="str">
            <v>∆</v>
          </cell>
          <cell r="AE5678">
            <v>0</v>
          </cell>
        </row>
        <row r="5679">
          <cell r="V5679" t="str">
            <v>420.40.70.590-5000.06</v>
          </cell>
          <cell r="W5679" t="str">
            <v>Salaries Out of Class</v>
          </cell>
          <cell r="X5679">
            <v>0</v>
          </cell>
          <cell r="Y5679">
            <v>0</v>
          </cell>
          <cell r="Z5679">
            <v>0</v>
          </cell>
          <cell r="AA5679">
            <v>0</v>
          </cell>
          <cell r="AB5679">
            <v>0</v>
          </cell>
          <cell r="AC5679">
            <v>0</v>
          </cell>
          <cell r="AD5679" t="str">
            <v>∆</v>
          </cell>
          <cell r="AE5679">
            <v>0</v>
          </cell>
        </row>
        <row r="5680">
          <cell r="V5680" t="str">
            <v>420.40.70.590-5000.07</v>
          </cell>
          <cell r="W5680" t="str">
            <v>Salaries Admin Leave Pay</v>
          </cell>
          <cell r="X5680">
            <v>0</v>
          </cell>
          <cell r="Y5680">
            <v>0</v>
          </cell>
          <cell r="Z5680">
            <v>0</v>
          </cell>
          <cell r="AA5680">
            <v>0</v>
          </cell>
          <cell r="AB5680">
            <v>211</v>
          </cell>
          <cell r="AC5680">
            <v>211</v>
          </cell>
          <cell r="AD5680" t="str">
            <v>∆</v>
          </cell>
          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ll>
          <cell r="X5681">
            <v>0</v>
          </cell>
          <cell r="Y5681">
            <v>0</v>
          </cell>
          <cell r="Z5681">
            <v>0</v>
          </cell>
          <cell r="AA5681">
            <v>0</v>
          </cell>
          <cell r="AB5681">
            <v>120</v>
          </cell>
          <cell r="AC5681">
            <v>120</v>
          </cell>
          <cell r="AD5681" t="str">
            <v>∆</v>
          </cell>
          <cell r="AE5681">
            <v>0</v>
          </cell>
        </row>
        <row r="5682">
          <cell r="V5682" t="str">
            <v>420.40.70.590-5000.11</v>
          </cell>
          <cell r="W5682" t="str">
            <v>Salaries Worker's Comp</v>
          </cell>
          <cell r="X5682">
            <v>0</v>
          </cell>
          <cell r="Y5682">
            <v>1000</v>
          </cell>
          <cell r="Z5682">
            <v>0</v>
          </cell>
          <cell r="AA5682">
            <v>0</v>
          </cell>
          <cell r="AB5682">
            <v>0</v>
          </cell>
          <cell r="AC5682">
            <v>0</v>
          </cell>
          <cell r="AD5682" t="str">
            <v>∆</v>
          </cell>
          <cell r="AE5682">
            <v>0</v>
          </cell>
        </row>
        <row r="5683">
          <cell r="V5683" t="str">
            <v>420.40.70.590-5100.00</v>
          </cell>
          <cell r="W5683" t="str">
            <v>Benefits PERS Pool Liability</v>
          </cell>
          <cell r="X5683">
            <v>1000</v>
          </cell>
          <cell r="Y5683">
            <v>1000</v>
          </cell>
          <cell r="Z5683">
            <v>2000</v>
          </cell>
          <cell r="AA5683">
            <v>3000</v>
          </cell>
          <cell r="AB5683">
            <v>2757</v>
          </cell>
          <cell r="AC5683">
            <v>2000</v>
          </cell>
          <cell r="AD5683" t="str">
            <v>∆</v>
          </cell>
          <cell r="AE5683">
            <v>-757</v>
          </cell>
        </row>
        <row r="5684">
          <cell r="V5684" t="str">
            <v>420.40.70.590-5100.01</v>
          </cell>
          <cell r="W5684" t="str">
            <v>Benefits Retirement</v>
          </cell>
          <cell r="X5684">
            <v>1000</v>
          </cell>
          <cell r="Y5684">
            <v>1000</v>
          </cell>
          <cell r="Z5684">
            <v>1000</v>
          </cell>
          <cell r="AA5684">
            <v>1000</v>
          </cell>
          <cell r="AB5684">
            <v>653</v>
          </cell>
          <cell r="AC5684">
            <v>653</v>
          </cell>
          <cell r="AD5684" t="str">
            <v>∆</v>
          </cell>
          <cell r="AE5684">
            <v>0</v>
          </cell>
        </row>
        <row r="5685">
          <cell r="V5685" t="str">
            <v>420.40.70.590-5100.02</v>
          </cell>
          <cell r="W5685" t="str">
            <v>Benefits Health Insurance</v>
          </cell>
          <cell r="X5685">
            <v>0</v>
          </cell>
          <cell r="Y5685">
            <v>0</v>
          </cell>
          <cell r="Z5685">
            <v>0</v>
          </cell>
          <cell r="AA5685">
            <v>2000</v>
          </cell>
          <cell r="AB5685">
            <v>2251</v>
          </cell>
          <cell r="AC5685">
            <v>2251</v>
          </cell>
          <cell r="AD5685" t="str">
            <v>∆</v>
          </cell>
          <cell r="AE5685">
            <v>0</v>
          </cell>
        </row>
        <row r="5686">
          <cell r="V5686" t="str">
            <v>420.40.70.590-5100.03</v>
          </cell>
          <cell r="W5686" t="str">
            <v>Benefits Dental Insurance</v>
          </cell>
          <cell r="X5686">
            <v>0</v>
          </cell>
          <cell r="Y5686">
            <v>0</v>
          </cell>
          <cell r="Z5686">
            <v>0</v>
          </cell>
          <cell r="AA5686">
            <v>0</v>
          </cell>
          <cell r="AB5686">
            <v>132</v>
          </cell>
          <cell r="AC5686">
            <v>132</v>
          </cell>
          <cell r="AD5686" t="str">
            <v>∆</v>
          </cell>
          <cell r="AE5686">
            <v>0</v>
          </cell>
        </row>
        <row r="5687">
          <cell r="V5687" t="str">
            <v>420.40.70.590-5100.04</v>
          </cell>
          <cell r="W5687" t="str">
            <v>Benefits Vision Insurance</v>
          </cell>
          <cell r="X5687">
            <v>0</v>
          </cell>
          <cell r="Y5687">
            <v>0</v>
          </cell>
          <cell r="Z5687">
            <v>0</v>
          </cell>
          <cell r="AA5687">
            <v>0</v>
          </cell>
          <cell r="AB5687">
            <v>22</v>
          </cell>
          <cell r="AC5687">
            <v>22</v>
          </cell>
          <cell r="AD5687" t="str">
            <v>∆</v>
          </cell>
          <cell r="AE5687">
            <v>0</v>
          </cell>
        </row>
        <row r="5688">
          <cell r="V5688" t="str">
            <v>420.40.70.590-5100.05</v>
          </cell>
          <cell r="W5688" t="str">
            <v>Benefits Life Insurance</v>
          </cell>
          <cell r="X5688">
            <v>0</v>
          </cell>
          <cell r="Y5688">
            <v>0</v>
          </cell>
          <cell r="Z5688">
            <v>0</v>
          </cell>
          <cell r="AA5688">
            <v>0</v>
          </cell>
          <cell r="AB5688">
            <v>19</v>
          </cell>
          <cell r="AC5688">
            <v>19</v>
          </cell>
          <cell r="AD5688" t="str">
            <v>∆</v>
          </cell>
          <cell r="AE5688">
            <v>0</v>
          </cell>
        </row>
        <row r="5689">
          <cell r="V5689" t="str">
            <v>420.40.70.590-5100.06</v>
          </cell>
          <cell r="W5689" t="str">
            <v>Benefits Worker's Comp</v>
          </cell>
          <cell r="X5689">
            <v>0</v>
          </cell>
          <cell r="Y5689">
            <v>0</v>
          </cell>
          <cell r="Z5689">
            <v>0</v>
          </cell>
          <cell r="AA5689">
            <v>0</v>
          </cell>
          <cell r="AB5689">
            <v>600</v>
          </cell>
          <cell r="AC5689">
            <v>1000</v>
          </cell>
          <cell r="AD5689" t="str">
            <v>∆</v>
          </cell>
          <cell r="AE5689">
            <v>400</v>
          </cell>
        </row>
        <row r="5690">
          <cell r="V5690" t="str">
            <v>420.40.70.590-5100.07</v>
          </cell>
          <cell r="W5690" t="str">
            <v>Benefits Long Term Disability</v>
          </cell>
          <cell r="X5690">
            <v>0</v>
          </cell>
          <cell r="Y5690">
            <v>0</v>
          </cell>
          <cell r="Z5690">
            <v>0</v>
          </cell>
          <cell r="AA5690">
            <v>0</v>
          </cell>
          <cell r="AB5690">
            <v>105</v>
          </cell>
          <cell r="AC5690">
            <v>105</v>
          </cell>
          <cell r="AD5690" t="str">
            <v>∆</v>
          </cell>
          <cell r="AE5690">
            <v>0</v>
          </cell>
        </row>
        <row r="5691">
          <cell r="V5691" t="str">
            <v>420.40.70.590-5100.08</v>
          </cell>
          <cell r="W5691" t="str">
            <v>Benefits Deferred Compensation</v>
          </cell>
          <cell r="X5691">
            <v>1000</v>
          </cell>
          <cell r="Y5691">
            <v>1000</v>
          </cell>
          <cell r="Z5691">
            <v>1000</v>
          </cell>
          <cell r="AA5691">
            <v>1000</v>
          </cell>
          <cell r="AB5691">
            <v>0</v>
          </cell>
          <cell r="AC5691">
            <v>1000</v>
          </cell>
          <cell r="AD5691" t="str">
            <v>∆</v>
          </cell>
          <cell r="AE5691">
            <v>1000</v>
          </cell>
        </row>
        <row r="5692">
          <cell r="V5692" t="str">
            <v>420.40.70.590-5100.10</v>
          </cell>
          <cell r="W5692" t="str">
            <v>Benefits Uniform Allowance</v>
          </cell>
          <cell r="X5692">
            <v>0</v>
          </cell>
          <cell r="Y5692">
            <v>0</v>
          </cell>
          <cell r="Z5692">
            <v>0</v>
          </cell>
          <cell r="AA5692">
            <v>0</v>
          </cell>
          <cell r="AB5692">
            <v>0</v>
          </cell>
          <cell r="AC5692">
            <v>0</v>
          </cell>
          <cell r="AD5692" t="str">
            <v>∆</v>
          </cell>
          <cell r="AE5692">
            <v>0</v>
          </cell>
        </row>
        <row r="5693">
          <cell r="V5693" t="str">
            <v>420.40.70.590-5100.11</v>
          </cell>
          <cell r="W5693" t="str">
            <v>Benefits Medicare</v>
          </cell>
          <cell r="X5693">
            <v>0</v>
          </cell>
          <cell r="Y5693">
            <v>0</v>
          </cell>
          <cell r="Z5693">
            <v>0</v>
          </cell>
          <cell r="AA5693">
            <v>0</v>
          </cell>
          <cell r="AB5693">
            <v>162</v>
          </cell>
          <cell r="AC5693">
            <v>162</v>
          </cell>
          <cell r="AD5693" t="str">
            <v>∆</v>
          </cell>
          <cell r="AE5693">
            <v>0</v>
          </cell>
        </row>
        <row r="5694">
          <cell r="V5694" t="str">
            <v>420.40.70.590-5100.12</v>
          </cell>
          <cell r="W5694" t="str">
            <v>Benefits Annual Physical Exam</v>
          </cell>
          <cell r="X5694">
            <v>0</v>
          </cell>
          <cell r="Y5694">
            <v>0</v>
          </cell>
          <cell r="Z5694">
            <v>0</v>
          </cell>
          <cell r="AA5694">
            <v>0</v>
          </cell>
          <cell r="AB5694">
            <v>0</v>
          </cell>
          <cell r="AC5694">
            <v>0</v>
          </cell>
          <cell r="AD5694" t="str">
            <v>∆</v>
          </cell>
          <cell r="AE5694">
            <v>0</v>
          </cell>
        </row>
        <row r="5695">
          <cell r="V5695" t="str">
            <v>420.40.70.590-5100.15</v>
          </cell>
          <cell r="W5695" t="str">
            <v>Benefits Cell Phone Allowance</v>
          </cell>
          <cell r="X5695">
            <v>0</v>
          </cell>
          <cell r="Y5695">
            <v>0</v>
          </cell>
          <cell r="Z5695">
            <v>0</v>
          </cell>
          <cell r="AA5695">
            <v>0</v>
          </cell>
          <cell r="AB5695">
            <v>54</v>
          </cell>
          <cell r="AC5695">
            <v>54</v>
          </cell>
          <cell r="AD5695" t="str">
            <v>∆</v>
          </cell>
          <cell r="AE5695">
            <v>0</v>
          </cell>
        </row>
        <row r="5696">
          <cell r="W5696" t="str">
            <v>TOTAL : PERSONNEL</v>
          </cell>
          <cell r="X5696">
            <v>11000</v>
          </cell>
          <cell r="Y5696">
            <v>12000</v>
          </cell>
          <cell r="Z5696">
            <v>14000</v>
          </cell>
          <cell r="AA5696">
            <v>22000</v>
          </cell>
          <cell r="AB5696">
            <v>18582</v>
          </cell>
          <cell r="AC5696">
            <v>19225</v>
          </cell>
          <cell r="AD5696" t="str">
            <v>∆</v>
          </cell>
          <cell r="AE5696">
            <v>643</v>
          </cell>
        </row>
        <row r="5697">
          <cell r="AB5697" t="str">
            <v/>
          </cell>
          <cell r="AC5697" t="str">
            <v/>
          </cell>
          <cell r="AD5697" t="str">
            <v>∆</v>
          </cell>
        </row>
        <row r="5698">
          <cell r="V5698" t="str">
            <v>[420] GAS TAX/STREET IMPROVEMENT : PUBLIC WORKS : TRANSPORTATION</v>
          </cell>
        </row>
        <row r="5699">
          <cell r="V5699" t="str">
            <v>STREET LIGHTS : OPERATIONS</v>
          </cell>
          <cell r="AB5699" t="str">
            <v/>
          </cell>
          <cell r="AC5699" t="str">
            <v/>
          </cell>
          <cell r="AD5699" t="str">
            <v>∆</v>
          </cell>
        </row>
        <row r="5700">
          <cell r="V5700" t="str">
            <v>420.40.70.590-6280.07</v>
          </cell>
          <cell r="W5700" t="str">
            <v>Supplies-Public Works Street Lights</v>
          </cell>
          <cell r="X5700">
            <v>0</v>
          </cell>
          <cell r="Y5700">
            <v>0</v>
          </cell>
          <cell r="Z5700">
            <v>0</v>
          </cell>
          <cell r="AA5700">
            <v>0</v>
          </cell>
          <cell r="AB5700">
            <v>0</v>
          </cell>
          <cell r="AC5700">
            <v>0</v>
          </cell>
          <cell r="AD5700" t="str">
            <v>∆</v>
          </cell>
          <cell r="AE5700">
            <v>0</v>
          </cell>
        </row>
        <row r="5701">
          <cell r="V5701" t="str">
            <v>420.40.70.590-6350.06</v>
          </cell>
          <cell r="W5701" t="str">
            <v>Maintenance Agreements &amp; Licenses Streetlights</v>
          </cell>
          <cell r="X5701">
            <v>162000</v>
          </cell>
          <cell r="Y5701">
            <v>200000</v>
          </cell>
          <cell r="Z5701">
            <v>235000</v>
          </cell>
          <cell r="AA5701">
            <v>176000</v>
          </cell>
          <cell r="AB5701">
            <v>200000</v>
          </cell>
          <cell r="AC5701">
            <v>200000</v>
          </cell>
          <cell r="AD5701" t="str">
            <v>∆</v>
          </cell>
          <cell r="AE5701">
            <v>0</v>
          </cell>
        </row>
        <row r="5702">
          <cell r="W5702" t="str">
            <v>TOTAL : OPERATIONS</v>
          </cell>
          <cell r="X5702">
            <v>162000</v>
          </cell>
          <cell r="Y5702">
            <v>200000</v>
          </cell>
          <cell r="Z5702">
            <v>235000</v>
          </cell>
          <cell r="AA5702">
            <v>176000</v>
          </cell>
          <cell r="AB5702">
            <v>200000</v>
          </cell>
          <cell r="AC5702">
            <v>200000</v>
          </cell>
          <cell r="AD5702" t="str">
            <v>∆</v>
          </cell>
          <cell r="AE5702">
            <v>0</v>
          </cell>
        </row>
        <row r="5703">
          <cell r="AB5703" t="str">
            <v/>
          </cell>
          <cell r="AC5703" t="str">
            <v/>
          </cell>
          <cell r="AD5703" t="str">
            <v>∆</v>
          </cell>
        </row>
        <row r="5704">
          <cell r="V5704" t="str">
            <v>[420] GAS TAX/STREET IMPROVEMENT : PUBLIC WORKS : TRANSPORTATION</v>
          </cell>
        </row>
        <row r="5705">
          <cell r="V5705" t="str">
            <v>TRAFFIC CONTROLS : PERSONNEL</v>
          </cell>
          <cell r="AB5705" t="str">
            <v/>
          </cell>
          <cell r="AC5705" t="str">
            <v/>
          </cell>
          <cell r="AD5705" t="str">
            <v>∆</v>
          </cell>
        </row>
        <row r="5706">
          <cell r="V5706" t="str">
            <v>420.40.70.600-5000.01</v>
          </cell>
          <cell r="W5706" t="str">
            <v>Salaries Regular</v>
          </cell>
          <cell r="X5706">
            <v>8000</v>
          </cell>
          <cell r="Y5706">
            <v>8000</v>
          </cell>
          <cell r="Z5706">
            <v>10000</v>
          </cell>
          <cell r="AA5706">
            <v>17000</v>
          </cell>
          <cell r="AB5706">
            <v>12175</v>
          </cell>
          <cell r="AC5706">
            <v>18000</v>
          </cell>
          <cell r="AD5706" t="str">
            <v>∆</v>
          </cell>
          <cell r="AE5706">
            <v>5825</v>
          </cell>
        </row>
        <row r="5707">
          <cell r="V5707" t="str">
            <v>420.40.70.600-5000.03</v>
          </cell>
          <cell r="W5707" t="str">
            <v>Salaries Overtime</v>
          </cell>
          <cell r="X5707">
            <v>1000</v>
          </cell>
          <cell r="Y5707">
            <v>1000</v>
          </cell>
          <cell r="Z5707">
            <v>2000</v>
          </cell>
          <cell r="AA5707">
            <v>1000</v>
          </cell>
          <cell r="AB5707">
            <v>750</v>
          </cell>
          <cell r="AC5707">
            <v>750</v>
          </cell>
          <cell r="AD5707" t="str">
            <v>∆</v>
          </cell>
          <cell r="AE5707">
            <v>0</v>
          </cell>
        </row>
        <row r="5708">
          <cell r="V5708" t="str">
            <v>420.40.70.600-5000.06</v>
          </cell>
          <cell r="W5708" t="str">
            <v>Salaries Out of Class</v>
          </cell>
          <cell r="X5708">
            <v>0</v>
          </cell>
          <cell r="Y5708">
            <v>0</v>
          </cell>
          <cell r="Z5708">
            <v>0</v>
          </cell>
          <cell r="AA5708">
            <v>0</v>
          </cell>
          <cell r="AB5708">
            <v>0</v>
          </cell>
          <cell r="AC5708">
            <v>0</v>
          </cell>
          <cell r="AD5708" t="str">
            <v>∆</v>
          </cell>
          <cell r="AE5708">
            <v>0</v>
          </cell>
        </row>
        <row r="5709">
          <cell r="V5709" t="str">
            <v>420.40.70.600-5000.07</v>
          </cell>
          <cell r="W5709" t="str">
            <v>Salaries Admin Leave Pay</v>
          </cell>
          <cell r="X5709">
            <v>0</v>
          </cell>
          <cell r="Y5709">
            <v>0</v>
          </cell>
          <cell r="Z5709">
            <v>0</v>
          </cell>
          <cell r="AA5709">
            <v>0</v>
          </cell>
          <cell r="AB5709">
            <v>211</v>
          </cell>
          <cell r="AC5709">
            <v>211</v>
          </cell>
          <cell r="AD5709" t="str">
            <v>∆</v>
          </cell>
          <cell r="AE5709">
            <v>0</v>
          </cell>
        </row>
        <row r="5710">
          <cell r="V5710" t="str">
            <v>420.40.70.600-5000.08</v>
          </cell>
          <cell r="W5710" t="str">
            <v>Salaries Longevity Pay</v>
          </cell>
          <cell r="X5710">
            <v>0</v>
          </cell>
          <cell r="Y5710">
            <v>0</v>
          </cell>
          <cell r="Z5710">
            <v>0</v>
          </cell>
          <cell r="AA5710">
            <v>0</v>
          </cell>
          <cell r="AB5710">
            <v>142</v>
          </cell>
          <cell r="AC5710">
            <v>142</v>
          </cell>
          <cell r="AD5710" t="str">
            <v>∆</v>
          </cell>
          <cell r="AE5710">
            <v>0</v>
          </cell>
        </row>
        <row r="5711">
          <cell r="V5711" t="str">
            <v>420.40.70.600-5000.11</v>
          </cell>
          <cell r="W5711" t="str">
            <v>Salaries Worker's Comp</v>
          </cell>
          <cell r="X5711">
            <v>0</v>
          </cell>
          <cell r="Y5711">
            <v>1000</v>
          </cell>
          <cell r="Z5711">
            <v>0</v>
          </cell>
          <cell r="AA5711">
            <v>0</v>
          </cell>
          <cell r="AB5711">
            <v>0</v>
          </cell>
          <cell r="AC5711">
            <v>0</v>
          </cell>
          <cell r="AD5711" t="str">
            <v>∆</v>
          </cell>
          <cell r="AE5711">
            <v>0</v>
          </cell>
        </row>
        <row r="5712">
          <cell r="V5712" t="str">
            <v>420.40.70.600-5100.00</v>
          </cell>
          <cell r="W5712" t="str">
            <v>Benefits PERS Pool Liability</v>
          </cell>
          <cell r="X5712">
            <v>1000</v>
          </cell>
          <cell r="Y5712">
            <v>2000</v>
          </cell>
          <cell r="Z5712">
            <v>2000</v>
          </cell>
          <cell r="AA5712">
            <v>3000</v>
          </cell>
          <cell r="AB5712">
            <v>3103</v>
          </cell>
          <cell r="AC5712">
            <v>3000</v>
          </cell>
          <cell r="AD5712" t="str">
            <v>∆</v>
          </cell>
          <cell r="AE5712">
            <v>-103</v>
          </cell>
        </row>
        <row r="5713">
          <cell r="V5713" t="str">
            <v>420.40.70.600-5100.01</v>
          </cell>
          <cell r="W5713" t="str">
            <v>Benefits Retirement</v>
          </cell>
          <cell r="X5713">
            <v>1000</v>
          </cell>
          <cell r="Y5713">
            <v>1000</v>
          </cell>
          <cell r="Z5713">
            <v>1000</v>
          </cell>
          <cell r="AA5713">
            <v>1000</v>
          </cell>
          <cell r="AB5713">
            <v>810</v>
          </cell>
          <cell r="AC5713">
            <v>810</v>
          </cell>
          <cell r="AD5713" t="str">
            <v>∆</v>
          </cell>
          <cell r="AE5713">
            <v>0</v>
          </cell>
        </row>
        <row r="5714">
          <cell r="V5714" t="str">
            <v>420.40.70.600-5100.02</v>
          </cell>
          <cell r="W5714" t="str">
            <v>Benefits Health Insurance</v>
          </cell>
          <cell r="X5714">
            <v>0</v>
          </cell>
          <cell r="Y5714">
            <v>0</v>
          </cell>
          <cell r="Z5714">
            <v>0</v>
          </cell>
          <cell r="AA5714">
            <v>2000</v>
          </cell>
          <cell r="AB5714">
            <v>2251</v>
          </cell>
          <cell r="AC5714">
            <v>2251</v>
          </cell>
          <cell r="AD5714" t="str">
            <v>∆</v>
          </cell>
          <cell r="AE5714">
            <v>0</v>
          </cell>
        </row>
        <row r="5715">
          <cell r="V5715" t="str">
            <v>420.40.70.600-5100.03</v>
          </cell>
          <cell r="W5715" t="str">
            <v>Benefits Dental Insurance</v>
          </cell>
          <cell r="X5715">
            <v>0</v>
          </cell>
          <cell r="Y5715">
            <v>0</v>
          </cell>
          <cell r="Z5715">
            <v>0</v>
          </cell>
          <cell r="AA5715">
            <v>0</v>
          </cell>
          <cell r="AB5715">
            <v>159</v>
          </cell>
          <cell r="AC5715">
            <v>159</v>
          </cell>
          <cell r="AD5715" t="str">
            <v>∆</v>
          </cell>
          <cell r="AE5715">
            <v>0</v>
          </cell>
        </row>
        <row r="5716">
          <cell r="V5716" t="str">
            <v>420.40.70.600-5100.04</v>
          </cell>
          <cell r="W5716" t="str">
            <v>Benefits Vision Insurance</v>
          </cell>
          <cell r="X5716">
            <v>0</v>
          </cell>
          <cell r="Y5716">
            <v>0</v>
          </cell>
          <cell r="Z5716">
            <v>0</v>
          </cell>
          <cell r="AA5716">
            <v>0</v>
          </cell>
          <cell r="AB5716">
            <v>27</v>
          </cell>
          <cell r="AC5716">
            <v>27</v>
          </cell>
          <cell r="AD5716" t="str">
            <v>∆</v>
          </cell>
          <cell r="AE5716">
            <v>0</v>
          </cell>
        </row>
        <row r="5717">
          <cell r="V5717" t="str">
            <v>420.40.70.600-5100.05</v>
          </cell>
          <cell r="W5717" t="str">
            <v>Benefits Life Insurance</v>
          </cell>
          <cell r="X5717">
            <v>0</v>
          </cell>
          <cell r="Y5717">
            <v>0</v>
          </cell>
          <cell r="Z5717">
            <v>0</v>
          </cell>
          <cell r="AA5717">
            <v>0</v>
          </cell>
          <cell r="AB5717">
            <v>22</v>
          </cell>
          <cell r="AC5717">
            <v>22</v>
          </cell>
          <cell r="AD5717" t="str">
            <v>∆</v>
          </cell>
          <cell r="AE5717">
            <v>0</v>
          </cell>
        </row>
        <row r="5718">
          <cell r="V5718" t="str">
            <v>420.40.70.600-5100.06</v>
          </cell>
          <cell r="W5718" t="str">
            <v>Benefits Worker's Comp</v>
          </cell>
          <cell r="X5718">
            <v>0</v>
          </cell>
          <cell r="Y5718">
            <v>0</v>
          </cell>
          <cell r="Z5718">
            <v>0</v>
          </cell>
          <cell r="AA5718">
            <v>0</v>
          </cell>
          <cell r="AB5718">
            <v>600</v>
          </cell>
          <cell r="AC5718">
            <v>1000</v>
          </cell>
          <cell r="AD5718" t="str">
            <v>∆</v>
          </cell>
          <cell r="AE5718">
            <v>400</v>
          </cell>
        </row>
        <row r="5719">
          <cell r="V5719" t="str">
            <v>420.40.70.600-5100.07</v>
          </cell>
          <cell r="W5719" t="str">
            <v>Benefits Long Term Disability</v>
          </cell>
          <cell r="X5719">
            <v>0</v>
          </cell>
          <cell r="Y5719">
            <v>0</v>
          </cell>
          <cell r="Z5719">
            <v>0</v>
          </cell>
          <cell r="AA5719">
            <v>0</v>
          </cell>
          <cell r="AB5719">
            <v>109</v>
          </cell>
          <cell r="AC5719">
            <v>109</v>
          </cell>
          <cell r="AD5719" t="str">
            <v>∆</v>
          </cell>
          <cell r="AE5719">
            <v>0</v>
          </cell>
        </row>
        <row r="5720">
          <cell r="V5720" t="str">
            <v>420.40.70.600-5100.08</v>
          </cell>
          <cell r="W5720" t="str">
            <v>Benefits Deferred Compensation</v>
          </cell>
          <cell r="X5720">
            <v>1000</v>
          </cell>
          <cell r="Y5720">
            <v>1000</v>
          </cell>
          <cell r="Z5720">
            <v>1000</v>
          </cell>
          <cell r="AA5720">
            <v>1000</v>
          </cell>
          <cell r="AB5720">
            <v>66</v>
          </cell>
          <cell r="AC5720">
            <v>66</v>
          </cell>
          <cell r="AD5720" t="str">
            <v>∆</v>
          </cell>
          <cell r="AE5720">
            <v>0</v>
          </cell>
        </row>
        <row r="5721">
          <cell r="V5721" t="str">
            <v>420.40.70.600-5100.10</v>
          </cell>
          <cell r="W5721" t="str">
            <v>Benefits Uniform Allowance</v>
          </cell>
          <cell r="X5721">
            <v>0</v>
          </cell>
          <cell r="Y5721">
            <v>0</v>
          </cell>
          <cell r="Z5721">
            <v>0</v>
          </cell>
          <cell r="AA5721">
            <v>0</v>
          </cell>
          <cell r="AB5721">
            <v>6</v>
          </cell>
          <cell r="AC5721">
            <v>6</v>
          </cell>
          <cell r="AD5721" t="str">
            <v>∆</v>
          </cell>
          <cell r="AE5721">
            <v>0</v>
          </cell>
        </row>
        <row r="5722">
          <cell r="V5722" t="str">
            <v>420.40.70.600-5100.11</v>
          </cell>
          <cell r="W5722" t="str">
            <v>Benefits Medicare</v>
          </cell>
          <cell r="X5722">
            <v>0</v>
          </cell>
          <cell r="Y5722">
            <v>0</v>
          </cell>
          <cell r="Z5722">
            <v>0</v>
          </cell>
          <cell r="AA5722">
            <v>0</v>
          </cell>
          <cell r="AB5722">
            <v>185</v>
          </cell>
          <cell r="AC5722">
            <v>185</v>
          </cell>
          <cell r="AD5722" t="str">
            <v>∆</v>
          </cell>
          <cell r="AE5722">
            <v>0</v>
          </cell>
        </row>
        <row r="5723">
          <cell r="V5723" t="str">
            <v>420.40.70.600-5100.12</v>
          </cell>
          <cell r="W5723" t="str">
            <v>Benefits Annual Physical Exam</v>
          </cell>
          <cell r="X5723">
            <v>0</v>
          </cell>
          <cell r="Y5723">
            <v>0</v>
          </cell>
          <cell r="Z5723">
            <v>0</v>
          </cell>
          <cell r="AA5723">
            <v>0</v>
          </cell>
          <cell r="AB5723">
            <v>0</v>
          </cell>
          <cell r="AC5723">
            <v>0</v>
          </cell>
          <cell r="AD5723" t="str">
            <v>∆</v>
          </cell>
          <cell r="AE5723">
            <v>0</v>
          </cell>
        </row>
        <row r="5724">
          <cell r="V5724" t="str">
            <v>420.40.70.600-5100.15</v>
          </cell>
          <cell r="W5724" t="str">
            <v>Benefits Cell Phone Allowance</v>
          </cell>
          <cell r="X5724">
            <v>0</v>
          </cell>
          <cell r="Y5724">
            <v>0</v>
          </cell>
          <cell r="Z5724">
            <v>0</v>
          </cell>
          <cell r="AA5724">
            <v>0</v>
          </cell>
          <cell r="AB5724">
            <v>54</v>
          </cell>
          <cell r="AC5724">
            <v>54</v>
          </cell>
          <cell r="AD5724" t="str">
            <v>∆</v>
          </cell>
          <cell r="AE5724">
            <v>0</v>
          </cell>
        </row>
        <row r="5725">
          <cell r="V5725" t="str">
            <v>420.40.70.600-5100.17</v>
          </cell>
          <cell r="W5725" t="str">
            <v>Benefits Other Post Employment Benefits</v>
          </cell>
          <cell r="X5725">
            <v>0</v>
          </cell>
          <cell r="Y5725">
            <v>0</v>
          </cell>
          <cell r="Z5725">
            <v>0</v>
          </cell>
          <cell r="AA5725">
            <v>0</v>
          </cell>
          <cell r="AB5725">
            <v>500</v>
          </cell>
          <cell r="AC5725">
            <v>500</v>
          </cell>
          <cell r="AD5725" t="str">
            <v>∆</v>
          </cell>
          <cell r="AE5725">
            <v>0</v>
          </cell>
        </row>
        <row r="5726">
          <cell r="W5726" t="str">
            <v>TOTAL : PERSONNEL</v>
          </cell>
          <cell r="X5726">
            <v>12000</v>
          </cell>
          <cell r="Y5726">
            <v>14000</v>
          </cell>
          <cell r="Z5726">
            <v>16000</v>
          </cell>
          <cell r="AA5726">
            <v>25000</v>
          </cell>
          <cell r="AB5726">
            <v>21170</v>
          </cell>
          <cell r="AC5726">
            <v>27292</v>
          </cell>
          <cell r="AD5726" t="str">
            <v>∆</v>
          </cell>
          <cell r="AE5726">
            <v>6122</v>
          </cell>
        </row>
        <row r="5727">
          <cell r="AB5727" t="str">
            <v/>
          </cell>
          <cell r="AC5727" t="str">
            <v/>
          </cell>
          <cell r="AD5727" t="str">
            <v>∆</v>
          </cell>
        </row>
        <row r="5728">
          <cell r="V5728" t="str">
            <v>[420] GAS TAX/STREET IMPROVEMENT : PUBLIC WORKS : TRANSPORTATION</v>
          </cell>
        </row>
        <row r="5729">
          <cell r="V5729" t="str">
            <v>TRAFFIC CONTROLS : OPERATIONS</v>
          </cell>
          <cell r="AB5729" t="str">
            <v/>
          </cell>
          <cell r="AC5729" t="str">
            <v/>
          </cell>
          <cell r="AD5729" t="str">
            <v>∆</v>
          </cell>
        </row>
        <row r="5730">
          <cell r="V5730" t="str">
            <v>420.40.70.600-6350.05</v>
          </cell>
          <cell r="W5730" t="str">
            <v>Maintenance Agreements &amp; Licenses Traffic Control</v>
          </cell>
          <cell r="X5730">
            <v>211000</v>
          </cell>
          <cell r="Y5730">
            <v>227000</v>
          </cell>
          <cell r="Z5730">
            <v>318000</v>
          </cell>
          <cell r="AA5730">
            <v>226000</v>
          </cell>
          <cell r="AB5730">
            <v>250000</v>
          </cell>
          <cell r="AC5730">
            <v>250000</v>
          </cell>
          <cell r="AD5730" t="str">
            <v>∆</v>
          </cell>
          <cell r="AE5730">
            <v>0</v>
          </cell>
        </row>
        <row r="5731">
          <cell r="V5731" t="str">
            <v>420.40.70.600-6375.19</v>
          </cell>
          <cell r="W5731" t="str">
            <v>Operating Fees Highway Signal</v>
          </cell>
          <cell r="X5731">
            <v>14000</v>
          </cell>
          <cell r="Y5731">
            <v>16000</v>
          </cell>
          <cell r="Z5731">
            <v>13000</v>
          </cell>
          <cell r="AA5731">
            <v>18000</v>
          </cell>
          <cell r="AB5731">
            <v>25000</v>
          </cell>
          <cell r="AC5731">
            <v>25000</v>
          </cell>
          <cell r="AD5731" t="str">
            <v>∆</v>
          </cell>
          <cell r="AE5731">
            <v>0</v>
          </cell>
        </row>
        <row r="5732">
          <cell r="W5732" t="str">
            <v>TOTAL : OPERATIONS</v>
          </cell>
          <cell r="X5732">
            <v>225000</v>
          </cell>
          <cell r="Y5732">
            <v>243000</v>
          </cell>
          <cell r="Z5732">
            <v>331000</v>
          </cell>
          <cell r="AA5732">
            <v>244000</v>
          </cell>
          <cell r="AB5732">
            <v>275000</v>
          </cell>
          <cell r="AC5732">
            <v>275000</v>
          </cell>
          <cell r="AD5732" t="str">
            <v>∆</v>
          </cell>
          <cell r="AE5732">
            <v>0</v>
          </cell>
        </row>
        <row r="5733">
          <cell r="AB5733" t="str">
            <v/>
          </cell>
          <cell r="AC5733" t="str">
            <v/>
          </cell>
          <cell r="AD5733" t="str">
            <v>∆</v>
          </cell>
        </row>
        <row r="5734">
          <cell r="AB5734" t="str">
            <v/>
          </cell>
          <cell r="AC5734" t="str">
            <v/>
          </cell>
          <cell r="AD5734" t="str">
            <v>∆</v>
          </cell>
        </row>
        <row r="5735">
          <cell r="V5735" t="str">
            <v>[430] RTIF</v>
          </cell>
          <cell r="AB5735" t="str">
            <v/>
          </cell>
          <cell r="AC5735" t="str">
            <v/>
          </cell>
          <cell r="AD5735" t="str">
            <v>∆</v>
          </cell>
        </row>
        <row r="5736">
          <cell r="W5736" t="str">
            <v>INFLOWS</v>
          </cell>
          <cell r="X5736">
            <v>2418000</v>
          </cell>
          <cell r="Y5736">
            <v>2449000</v>
          </cell>
          <cell r="Z5736">
            <v>2243000</v>
          </cell>
          <cell r="AA5736">
            <v>2452000</v>
          </cell>
          <cell r="AB5736">
            <v>2063330</v>
          </cell>
          <cell r="AC5736">
            <v>2063330</v>
          </cell>
          <cell r="AD5736" t="str">
            <v>∆</v>
          </cell>
          <cell r="AE5736">
            <v>0</v>
          </cell>
        </row>
        <row r="5737">
          <cell r="W5737" t="str">
            <v>OUTFLOWS</v>
          </cell>
          <cell r="X5737">
            <v>2277000</v>
          </cell>
          <cell r="Y5737">
            <v>2856000</v>
          </cell>
          <cell r="Z5737">
            <v>85000</v>
          </cell>
          <cell r="AA5737">
            <v>1214000</v>
          </cell>
          <cell r="AB5737">
            <v>18098031</v>
          </cell>
          <cell r="AC5737">
            <v>18098031</v>
          </cell>
          <cell r="AD5737" t="str">
            <v>∆</v>
          </cell>
          <cell r="AE5737">
            <v>0</v>
          </cell>
        </row>
        <row r="5738">
          <cell r="W5738" t="str">
            <v>NET</v>
          </cell>
          <cell r="X5738">
            <v>141000</v>
          </cell>
          <cell r="Y5738">
            <v>-407000</v>
          </cell>
          <cell r="Z5738">
            <v>2158000</v>
          </cell>
          <cell r="AA5738">
            <v>1238000</v>
          </cell>
          <cell r="AB5738">
            <v>-16034701</v>
          </cell>
          <cell r="AC5738">
            <v>-16034701</v>
          </cell>
          <cell r="AD5738" t="str">
            <v>∆</v>
          </cell>
          <cell r="AE5738">
            <v>0</v>
          </cell>
        </row>
        <row r="5739">
          <cell r="AB5739" t="str">
            <v/>
          </cell>
          <cell r="AC5739" t="str">
            <v/>
          </cell>
          <cell r="AD5739" t="str">
            <v>∆</v>
          </cell>
        </row>
        <row r="5740">
          <cell r="V5740" t="str">
            <v>[430] RTIF : PUBLIC WORKS : TRANSPORTATION</v>
          </cell>
          <cell r="AB5740" t="str">
            <v/>
          </cell>
          <cell r="AC5740" t="str">
            <v/>
          </cell>
          <cell r="AD5740" t="str">
            <v>∆</v>
          </cell>
        </row>
        <row r="5741">
          <cell r="V5741" t="str">
            <v>ADMINISTRATION/ENGINEERING : CHARGES FOR SERVICES</v>
          </cell>
          <cell r="AB5741" t="str">
            <v/>
          </cell>
          <cell r="AC5741" t="str">
            <v/>
          </cell>
          <cell r="AD5741" t="str">
            <v>∆</v>
          </cell>
        </row>
        <row r="5742">
          <cell r="V5742" t="str">
            <v>430.40.70.015-4510.06</v>
          </cell>
          <cell r="W5742" t="str">
            <v>Charges for Services-Transportation RTIF/SFD</v>
          </cell>
          <cell r="X5742">
            <v>1619000</v>
          </cell>
          <cell r="Y5742">
            <v>1062000</v>
          </cell>
          <cell r="Z5742">
            <v>1372000</v>
          </cell>
          <cell r="AA5742">
            <v>2104000</v>
          </cell>
          <cell r="AB5742">
            <v>1475000</v>
          </cell>
          <cell r="AC5742">
            <v>1475000</v>
          </cell>
          <cell r="AD5742" t="str">
            <v>∆</v>
          </cell>
          <cell r="AE5742">
            <v>0</v>
          </cell>
        </row>
        <row r="5743">
          <cell r="V5743" t="str">
            <v>430.40.70.015-4510.07</v>
          </cell>
          <cell r="W5743" t="str">
            <v>Charges for Services-Transportation RTIF/MFD</v>
          </cell>
          <cell r="X5743">
            <v>224000</v>
          </cell>
          <cell r="Y5743">
            <v>80000</v>
          </cell>
          <cell r="Z5743">
            <v>476000</v>
          </cell>
          <cell r="AA5743">
            <v>194000</v>
          </cell>
          <cell r="AB5743">
            <v>316000</v>
          </cell>
          <cell r="AC5743">
            <v>316000</v>
          </cell>
          <cell r="AD5743" t="str">
            <v>∆</v>
          </cell>
          <cell r="AE5743">
            <v>0</v>
          </cell>
        </row>
        <row r="5744">
          <cell r="V5744" t="str">
            <v>430.40.70.015-4510.08</v>
          </cell>
          <cell r="W5744" t="str">
            <v>Charges for Services-Transportation RTIF/Retail</v>
          </cell>
          <cell r="X5744">
            <v>28000</v>
          </cell>
          <cell r="Y5744">
            <v>18000</v>
          </cell>
          <cell r="Z5744">
            <v>28000</v>
          </cell>
          <cell r="AA5744">
            <v>185000</v>
          </cell>
          <cell r="AB5744">
            <v>175000</v>
          </cell>
          <cell r="AC5744">
            <v>175000</v>
          </cell>
          <cell r="AD5744" t="str">
            <v>∆</v>
          </cell>
          <cell r="AE5744">
            <v>0</v>
          </cell>
        </row>
        <row r="5745">
          <cell r="V5745" t="str">
            <v>430.40.70.015-4510.09</v>
          </cell>
          <cell r="W5745" t="str">
            <v>Charges for Services-Transportation RTIF/Office</v>
          </cell>
          <cell r="X5745">
            <v>28000</v>
          </cell>
          <cell r="Y5745">
            <v>24000</v>
          </cell>
          <cell r="Z5745">
            <v>15000</v>
          </cell>
          <cell r="AA5745">
            <v>68000</v>
          </cell>
          <cell r="AB5745">
            <v>15000</v>
          </cell>
          <cell r="AC5745">
            <v>15000</v>
          </cell>
          <cell r="AD5745" t="str">
            <v>∆</v>
          </cell>
          <cell r="AE5745">
            <v>0</v>
          </cell>
        </row>
        <row r="5746">
          <cell r="V5746" t="str">
            <v>430.40.70.015-4510.10</v>
          </cell>
          <cell r="W5746" t="str">
            <v>Charges for Services-Transportation RTIF/Commercial/Industrial</v>
          </cell>
          <cell r="X5746">
            <v>26000</v>
          </cell>
          <cell r="Y5746">
            <v>724000</v>
          </cell>
          <cell r="Z5746">
            <v>2000</v>
          </cell>
          <cell r="AA5746">
            <v>10000</v>
          </cell>
          <cell r="AB5746">
            <v>10000</v>
          </cell>
          <cell r="AC5746">
            <v>10000</v>
          </cell>
          <cell r="AD5746" t="str">
            <v>∆</v>
          </cell>
          <cell r="AE5746">
            <v>0</v>
          </cell>
        </row>
        <row r="5747">
          <cell r="V5747" t="str">
            <v>430.40.70.015-4510.12</v>
          </cell>
          <cell r="W5747" t="str">
            <v>Charges for Services-Transportation RTIF Warehouse</v>
          </cell>
          <cell r="X5747">
            <v>442000</v>
          </cell>
          <cell r="Y5747">
            <v>241000</v>
          </cell>
          <cell r="Z5747">
            <v>95000</v>
          </cell>
          <cell r="AA5747">
            <v>1000</v>
          </cell>
          <cell r="AB5747">
            <v>1000</v>
          </cell>
          <cell r="AC5747">
            <v>1000</v>
          </cell>
          <cell r="AD5747" t="str">
            <v>∆</v>
          </cell>
          <cell r="AE5747">
            <v>0</v>
          </cell>
        </row>
        <row r="5748">
          <cell r="W5748" t="str">
            <v>TOTAL : CHARGES FOR SERVICES</v>
          </cell>
          <cell r="X5748">
            <v>2367000</v>
          </cell>
          <cell r="Y5748">
            <v>2149000</v>
          </cell>
          <cell r="Z5748">
            <v>1988000</v>
          </cell>
          <cell r="AA5748">
            <v>2562000</v>
          </cell>
          <cell r="AB5748">
            <v>1992000</v>
          </cell>
          <cell r="AC5748">
            <v>1992000</v>
          </cell>
          <cell r="AD5748" t="str">
            <v>∆</v>
          </cell>
          <cell r="AE5748">
            <v>0</v>
          </cell>
        </row>
        <row r="5750">
          <cell r="V5750" t="str">
            <v>[430] RTIF : PUBLIC WORKS : TRANSPORTATION</v>
          </cell>
          <cell r="AB5750" t="str">
            <v/>
          </cell>
          <cell r="AC5750" t="str">
            <v/>
          </cell>
          <cell r="AD5750" t="str">
            <v>∆</v>
          </cell>
        </row>
        <row r="5751">
          <cell r="V5751" t="str">
            <v>ADMINISTRATION/ENGINEERING : INVESTMENT EARNINGS</v>
          </cell>
          <cell r="AB5751" t="str">
            <v/>
          </cell>
          <cell r="AC5751" t="str">
            <v/>
          </cell>
          <cell r="AD5751" t="str">
            <v>∆</v>
          </cell>
        </row>
        <row r="5752">
          <cell r="V5752" t="str">
            <v>430.40.70.015-4700.01</v>
          </cell>
          <cell r="W5752" t="str">
            <v>Investment Earnings Interest on Investments</v>
          </cell>
          <cell r="X5752">
            <v>103000</v>
          </cell>
          <cell r="Y5752">
            <v>160000</v>
          </cell>
          <cell r="Z5752">
            <v>264000</v>
          </cell>
          <cell r="AA5752">
            <v>-108000</v>
          </cell>
          <cell r="AB5752">
            <v>79260</v>
          </cell>
          <cell r="AC5752">
            <v>79260</v>
          </cell>
          <cell r="AD5752" t="str">
            <v>∆</v>
          </cell>
          <cell r="AE5752">
            <v>0</v>
          </cell>
        </row>
        <row r="5753">
          <cell r="V5753" t="str">
            <v>430.40.70.015-4700.18</v>
          </cell>
          <cell r="W5753" t="str">
            <v>Investment Earnings RTIF</v>
          </cell>
          <cell r="X5753">
            <v>0</v>
          </cell>
          <cell r="Y5753">
            <v>0</v>
          </cell>
          <cell r="Z5753">
            <v>0</v>
          </cell>
          <cell r="AA5753">
            <v>0</v>
          </cell>
          <cell r="AB5753">
            <v>0</v>
          </cell>
          <cell r="AC5753">
            <v>0</v>
          </cell>
          <cell r="AD5753" t="str">
            <v>∆</v>
          </cell>
          <cell r="AE5753">
            <v>0</v>
          </cell>
        </row>
        <row r="5754">
          <cell r="V5754" t="str">
            <v>430.40.70.015-4700.19</v>
          </cell>
          <cell r="W5754" t="str">
            <v>Investment Earnings Market Value Change</v>
          </cell>
          <cell r="X5754">
            <v>-45000</v>
          </cell>
          <cell r="Y5754">
            <v>147000</v>
          </cell>
          <cell r="Z5754">
            <v>0</v>
          </cell>
          <cell r="AA5754">
            <v>0</v>
          </cell>
          <cell r="AB5754">
            <v>0</v>
          </cell>
          <cell r="AC5754">
            <v>0</v>
          </cell>
          <cell r="AD5754" t="str">
            <v>∆</v>
          </cell>
          <cell r="AE5754">
            <v>0</v>
          </cell>
        </row>
        <row r="5755">
          <cell r="V5755" t="str">
            <v>430.40.70.015-4700.21</v>
          </cell>
          <cell r="W5755" t="str">
            <v>Investment Earnings Unallocated Investment Expense</v>
          </cell>
          <cell r="X5755">
            <v>-7000</v>
          </cell>
          <cell r="Y5755">
            <v>-7000</v>
          </cell>
          <cell r="Z5755">
            <v>-9000</v>
          </cell>
          <cell r="AA5755">
            <v>-2000</v>
          </cell>
          <cell r="AB5755">
            <v>-7930</v>
          </cell>
          <cell r="AC5755">
            <v>-7930</v>
          </cell>
          <cell r="AD5755" t="str">
            <v>∆</v>
          </cell>
          <cell r="AE5755">
            <v>0</v>
          </cell>
        </row>
        <row r="5756">
          <cell r="W5756" t="str">
            <v>TOTAL : INVESTMENT EARNINGS</v>
          </cell>
          <cell r="X5756">
            <v>51000</v>
          </cell>
          <cell r="Y5756">
            <v>300000</v>
          </cell>
          <cell r="Z5756">
            <v>255000</v>
          </cell>
          <cell r="AA5756">
            <v>-110000</v>
          </cell>
          <cell r="AB5756">
            <v>71330</v>
          </cell>
          <cell r="AC5756">
            <v>71330</v>
          </cell>
          <cell r="AD5756" t="str">
            <v>∆</v>
          </cell>
          <cell r="AE5756">
            <v>0</v>
          </cell>
        </row>
        <row r="5758">
          <cell r="V5758" t="str">
            <v>[430] RTIF : PUBLIC WORKS : TRANSPORTATION</v>
          </cell>
          <cell r="AB5758" t="str">
            <v/>
          </cell>
          <cell r="AC5758" t="str">
            <v/>
          </cell>
          <cell r="AD5758" t="str">
            <v>∆</v>
          </cell>
        </row>
        <row r="5759">
          <cell r="V5759" t="str">
            <v>ADMINISTRATION/ENGINEERING : OTHER REVENUE</v>
          </cell>
          <cell r="AB5759" t="str">
            <v/>
          </cell>
          <cell r="AC5759" t="str">
            <v/>
          </cell>
          <cell r="AD5759" t="str">
            <v>∆</v>
          </cell>
        </row>
        <row r="5760">
          <cell r="V5760" t="str">
            <v>430.40.70.015-4850.07</v>
          </cell>
          <cell r="W5760" t="str">
            <v>Other Revenue Misc Reimbursement</v>
          </cell>
          <cell r="X5760">
            <v>0</v>
          </cell>
          <cell r="Y5760">
            <v>0</v>
          </cell>
          <cell r="Z5760">
            <v>0</v>
          </cell>
          <cell r="AA5760">
            <v>0</v>
          </cell>
          <cell r="AB5760">
            <v>0</v>
          </cell>
          <cell r="AC5760">
            <v>0</v>
          </cell>
          <cell r="AD5760" t="str">
            <v>∆</v>
          </cell>
          <cell r="AE5760">
            <v>0</v>
          </cell>
        </row>
        <row r="5761">
          <cell r="W5761" t="str">
            <v>TOTAL : OTHER REVENUE</v>
          </cell>
          <cell r="X5761">
            <v>0</v>
          </cell>
          <cell r="Y5761">
            <v>0</v>
          </cell>
          <cell r="Z5761">
            <v>0</v>
          </cell>
          <cell r="AA5761">
            <v>0</v>
          </cell>
          <cell r="AB5761">
            <v>0</v>
          </cell>
          <cell r="AC5761">
            <v>0</v>
          </cell>
          <cell r="AD5761" t="str">
            <v>∆</v>
          </cell>
          <cell r="AE5761">
            <v>0</v>
          </cell>
        </row>
        <row r="5763">
          <cell r="V5763" t="str">
            <v>[430] RTIF : PUBLIC WORKS : TRANSPORTATION</v>
          </cell>
          <cell r="AB5763" t="str">
            <v/>
          </cell>
          <cell r="AC5763" t="str">
            <v/>
          </cell>
          <cell r="AD5763" t="str">
            <v>∆</v>
          </cell>
        </row>
        <row r="5764">
          <cell r="V5764" t="str">
            <v>ADMINISTRATION/ENGINEERING : OPERATIONS</v>
          </cell>
          <cell r="AB5764" t="str">
            <v/>
          </cell>
          <cell r="AC5764" t="str">
            <v/>
          </cell>
          <cell r="AD5764" t="str">
            <v>∆</v>
          </cell>
        </row>
        <row r="5765">
          <cell r="V5765" t="str">
            <v>430.40.70.015-6000.01</v>
          </cell>
          <cell r="W5765" t="str">
            <v>Professional Services General</v>
          </cell>
          <cell r="X5765">
            <v>3000</v>
          </cell>
          <cell r="Y5765">
            <v>3000</v>
          </cell>
          <cell r="Z5765">
            <v>3000</v>
          </cell>
          <cell r="AA5765">
            <v>0</v>
          </cell>
          <cell r="AB5765">
            <v>0</v>
          </cell>
          <cell r="AC5765">
            <v>0</v>
          </cell>
          <cell r="AD5765" t="str">
            <v>∆</v>
          </cell>
          <cell r="AE5765">
            <v>0</v>
          </cell>
        </row>
        <row r="5766">
          <cell r="W5766" t="str">
            <v>TOTAL : OPERATIONS</v>
          </cell>
          <cell r="X5766">
            <v>3000</v>
          </cell>
          <cell r="Y5766">
            <v>3000</v>
          </cell>
          <cell r="Z5766">
            <v>3000</v>
          </cell>
          <cell r="AA5766">
            <v>0</v>
          </cell>
          <cell r="AB5766">
            <v>0</v>
          </cell>
          <cell r="AC5766">
            <v>0</v>
          </cell>
          <cell r="AD5766" t="str">
            <v>∆</v>
          </cell>
          <cell r="AE5766">
            <v>0</v>
          </cell>
        </row>
        <row r="5768">
          <cell r="V5768" t="str">
            <v>[430] RTIF : NON DEPARTMENTAL : NON DIVISIONAL</v>
          </cell>
          <cell r="AB5768" t="str">
            <v/>
          </cell>
          <cell r="AC5768" t="str">
            <v/>
          </cell>
          <cell r="AD5768" t="str">
            <v>∆</v>
          </cell>
        </row>
        <row r="5769">
          <cell r="V5769" t="str">
            <v>GENERAL : DEBT SERVICE</v>
          </cell>
          <cell r="AB5769" t="str">
            <v/>
          </cell>
          <cell r="AC5769" t="str">
            <v/>
          </cell>
          <cell r="AD5769" t="str">
            <v>∆</v>
          </cell>
        </row>
        <row r="5770">
          <cell r="V5770" t="str">
            <v>430.00.00.900-8150.25</v>
          </cell>
          <cell r="W5770" t="str">
            <v>Capital Improvements-Transportation McKinley/120 Interchange</v>
          </cell>
          <cell r="X5770">
            <v>2274000</v>
          </cell>
          <cell r="Y5770">
            <v>2853000</v>
          </cell>
          <cell r="Z5770">
            <v>38000</v>
          </cell>
          <cell r="AA5770">
            <v>1204000</v>
          </cell>
          <cell r="AB5770">
            <v>18098031</v>
          </cell>
          <cell r="AC5770">
            <v>18098031</v>
          </cell>
          <cell r="AD5770" t="str">
            <v>∆</v>
          </cell>
          <cell r="AE5770">
            <v>0</v>
          </cell>
        </row>
        <row r="5771">
          <cell r="V5771" t="str">
            <v>430.00.00.900-8150.35</v>
          </cell>
          <cell r="W5771" t="str">
            <v>Capital Improvements-Transportation Airport Way Widening</v>
          </cell>
          <cell r="X5771">
            <v>0</v>
          </cell>
          <cell r="Y5771">
            <v>0</v>
          </cell>
          <cell r="Z5771">
            <v>44000</v>
          </cell>
          <cell r="AA5771">
            <v>10000</v>
          </cell>
          <cell r="AB5771">
            <v>0</v>
          </cell>
          <cell r="AC5771">
            <v>0</v>
          </cell>
          <cell r="AD5771" t="str">
            <v>∆</v>
          </cell>
          <cell r="AE5771">
            <v>0</v>
          </cell>
        </row>
        <row r="5772">
          <cell r="W5772" t="str">
            <v>TOTAL : DEBT SERVICE</v>
          </cell>
          <cell r="X5772">
            <v>2274000</v>
          </cell>
          <cell r="Y5772">
            <v>2853000</v>
          </cell>
          <cell r="Z5772">
            <v>82000</v>
          </cell>
          <cell r="AA5772">
            <v>1214000</v>
          </cell>
          <cell r="AB5772">
            <v>18098031</v>
          </cell>
          <cell r="AC5772">
            <v>18098031</v>
          </cell>
          <cell r="AD5772" t="str">
            <v>∆</v>
          </cell>
          <cell r="AE5772">
            <v>0</v>
          </cell>
        </row>
        <row r="5773">
          <cell r="AB5773" t="str">
            <v/>
          </cell>
          <cell r="AC5773" t="str">
            <v/>
          </cell>
          <cell r="AD5773" t="str">
            <v>∆</v>
          </cell>
        </row>
        <row r="5774">
          <cell r="AB5774" t="str">
            <v/>
          </cell>
          <cell r="AC5774" t="str">
            <v/>
          </cell>
          <cell r="AD5774" t="str">
            <v>∆</v>
          </cell>
        </row>
        <row r="5775">
          <cell r="AB5775" t="str">
            <v/>
          </cell>
          <cell r="AC5775" t="str">
            <v/>
          </cell>
          <cell r="AD5775" t="str">
            <v>∆</v>
          </cell>
        </row>
        <row r="5776">
          <cell r="V5776" t="str">
            <v>[440] MEASURE K</v>
          </cell>
          <cell r="AB5776" t="str">
            <v/>
          </cell>
          <cell r="AC5776" t="str">
            <v/>
          </cell>
          <cell r="AD5776" t="str">
            <v>∆</v>
          </cell>
        </row>
        <row r="5777">
          <cell r="W5777" t="str">
            <v>INFLOWS</v>
          </cell>
          <cell r="X5777">
            <v>1282000</v>
          </cell>
          <cell r="Y5777">
            <v>1832000</v>
          </cell>
          <cell r="Z5777">
            <v>1575000</v>
          </cell>
          <cell r="AA5777">
            <v>5363000</v>
          </cell>
          <cell r="AB5777">
            <v>1500550</v>
          </cell>
          <cell r="AC5777">
            <v>1500550</v>
          </cell>
          <cell r="AD5777" t="str">
            <v>∆</v>
          </cell>
          <cell r="AE5777">
            <v>0</v>
          </cell>
        </row>
        <row r="5778">
          <cell r="W5778" t="str">
            <v>OUTFLOWS</v>
          </cell>
          <cell r="X5778">
            <v>293000</v>
          </cell>
          <cell r="Y5778">
            <v>1444000</v>
          </cell>
          <cell r="Z5778">
            <v>2169000</v>
          </cell>
          <cell r="AA5778">
            <v>5683000</v>
          </cell>
          <cell r="AB5778">
            <v>16113945</v>
          </cell>
          <cell r="AC5778">
            <v>13139552.0001</v>
          </cell>
          <cell r="AD5778" t="str">
            <v>∆</v>
          </cell>
          <cell r="AE5778">
            <v>-2974392.9999000002</v>
          </cell>
        </row>
        <row r="5779">
          <cell r="W5779" t="str">
            <v>NET</v>
          </cell>
          <cell r="X5779">
            <v>989000</v>
          </cell>
          <cell r="Y5779">
            <v>388000</v>
          </cell>
          <cell r="Z5779">
            <v>-594000</v>
          </cell>
          <cell r="AA5779">
            <v>-320000</v>
          </cell>
          <cell r="AB5779">
            <v>-14613395</v>
          </cell>
          <cell r="AC5779">
            <v>-11639002.0001</v>
          </cell>
          <cell r="AD5779" t="str">
            <v>∆</v>
          </cell>
          <cell r="AE5779">
            <v>2974392.9999000002</v>
          </cell>
        </row>
        <row r="5780">
          <cell r="AB5780" t="str">
            <v/>
          </cell>
          <cell r="AC5780" t="str">
            <v/>
          </cell>
          <cell r="AD5780" t="str">
            <v>∆</v>
          </cell>
        </row>
        <row r="5781">
          <cell r="V5781" t="str">
            <v>[440] MEASURE K : PUBLIC WORKS : TRANSPORTATION</v>
          </cell>
          <cell r="AB5781" t="str">
            <v/>
          </cell>
          <cell r="AC5781" t="str">
            <v/>
          </cell>
          <cell r="AD5781" t="str">
            <v>∆</v>
          </cell>
        </row>
        <row r="5782">
          <cell r="V5782" t="str">
            <v>ADMINISTRATION/ENGINEERING : INTERGOVERNMENTAL</v>
          </cell>
          <cell r="AB5782" t="str">
            <v/>
          </cell>
          <cell r="AC5782" t="str">
            <v/>
          </cell>
          <cell r="AD5782" t="str">
            <v>∆</v>
          </cell>
        </row>
        <row r="5783">
          <cell r="V5783" t="str">
            <v>440.40.70.015-4400.17</v>
          </cell>
          <cell r="W5783" t="str">
            <v>Intergovernmental Revenues Measure K Flexible Congestion</v>
          </cell>
          <cell r="X5783">
            <v>20000</v>
          </cell>
          <cell r="Y5783">
            <v>0</v>
          </cell>
          <cell r="Z5783">
            <v>0</v>
          </cell>
          <cell r="AA5783">
            <v>0</v>
          </cell>
          <cell r="AB5783">
            <v>0</v>
          </cell>
          <cell r="AC5783">
            <v>0</v>
          </cell>
          <cell r="AD5783" t="str">
            <v>∆</v>
          </cell>
          <cell r="AE5783">
            <v>0</v>
          </cell>
        </row>
        <row r="5784">
          <cell r="V5784" t="str">
            <v>440.40.70.015-4400.20</v>
          </cell>
          <cell r="W5784" t="str">
            <v>Intergovernmental Revenues Measure K South Union Rd</v>
          </cell>
          <cell r="X5784">
            <v>0</v>
          </cell>
          <cell r="Y5784">
            <v>0</v>
          </cell>
          <cell r="Z5784">
            <v>0</v>
          </cell>
          <cell r="AA5784">
            <v>4113000</v>
          </cell>
          <cell r="AB5784">
            <v>0</v>
          </cell>
          <cell r="AC5784">
            <v>0</v>
          </cell>
          <cell r="AD5784" t="str">
            <v>∆</v>
          </cell>
          <cell r="AE5784">
            <v>0</v>
          </cell>
        </row>
        <row r="5785">
          <cell r="V5785" t="str">
            <v>440.40.70.015-4400.21</v>
          </cell>
          <cell r="W5785" t="str">
            <v>Intergovernmental Revenues Measure K Bikeway Program</v>
          </cell>
          <cell r="X5785">
            <v>0</v>
          </cell>
          <cell r="Y5785">
            <v>251000</v>
          </cell>
          <cell r="Z5785">
            <v>0</v>
          </cell>
          <cell r="AA5785">
            <v>0</v>
          </cell>
          <cell r="AB5785">
            <v>0</v>
          </cell>
          <cell r="AC5785">
            <v>0</v>
          </cell>
          <cell r="AD5785" t="str">
            <v>∆</v>
          </cell>
          <cell r="AE5785">
            <v>0</v>
          </cell>
        </row>
        <row r="5786">
          <cell r="V5786" t="str">
            <v>440.40.70.015-4400.23</v>
          </cell>
          <cell r="W5786" t="str">
            <v>Intergovernmental Revenues Measure K Local Street Repair</v>
          </cell>
          <cell r="X5786">
            <v>1064000</v>
          </cell>
          <cell r="Y5786">
            <v>1237000</v>
          </cell>
          <cell r="Z5786">
            <v>1250000</v>
          </cell>
          <cell r="AA5786">
            <v>905000</v>
          </cell>
          <cell r="AB5786">
            <v>1466650</v>
          </cell>
          <cell r="AC5786">
            <v>1466650</v>
          </cell>
          <cell r="AD5786" t="str">
            <v>∆</v>
          </cell>
          <cell r="AE5786">
            <v>0</v>
          </cell>
        </row>
        <row r="5787">
          <cell r="V5787" t="str">
            <v>440.40.70.015-4400.24</v>
          </cell>
          <cell r="W5787" t="str">
            <v>Intergovernmental Revenues Measure K Roadway Safety</v>
          </cell>
          <cell r="X5787">
            <v>173000</v>
          </cell>
          <cell r="Y5787">
            <v>201000</v>
          </cell>
          <cell r="Z5787">
            <v>204000</v>
          </cell>
          <cell r="AA5787">
            <v>397000</v>
          </cell>
          <cell r="AB5787">
            <v>0</v>
          </cell>
          <cell r="AC5787">
            <v>0</v>
          </cell>
          <cell r="AD5787" t="str">
            <v>∆</v>
          </cell>
          <cell r="AE5787">
            <v>0</v>
          </cell>
        </row>
        <row r="5788">
          <cell r="W5788" t="str">
            <v>TOTAL : INTERGOVERNMENTAL</v>
          </cell>
          <cell r="X5788">
            <v>1257000</v>
          </cell>
          <cell r="Y5788">
            <v>1689000</v>
          </cell>
          <cell r="Z5788">
            <v>1454000</v>
          </cell>
          <cell r="AA5788">
            <v>5415000</v>
          </cell>
          <cell r="AB5788">
            <v>1466650</v>
          </cell>
          <cell r="AC5788">
            <v>1466650</v>
          </cell>
          <cell r="AD5788" t="str">
            <v>∆</v>
          </cell>
          <cell r="AE5788">
            <v>0</v>
          </cell>
        </row>
        <row r="5789">
          <cell r="AB5789" t="str">
            <v/>
          </cell>
          <cell r="AC5789" t="str">
            <v/>
          </cell>
          <cell r="AD5789" t="str">
            <v>∆</v>
          </cell>
        </row>
        <row r="5790">
          <cell r="V5790" t="str">
            <v>[440] MEASURE K : PUBLIC WORKS : TRANSPORTATION</v>
          </cell>
        </row>
        <row r="5791">
          <cell r="V5791" t="str">
            <v>ADMINISTRATION/ENGINEERING : INVESTMENT EARNINGS</v>
          </cell>
          <cell r="AB5791" t="str">
            <v/>
          </cell>
          <cell r="AC5791" t="str">
            <v/>
          </cell>
          <cell r="AD5791" t="str">
            <v>∆</v>
          </cell>
        </row>
        <row r="5792">
          <cell r="V5792" t="str">
            <v>440.40.70.015-4700.01</v>
          </cell>
          <cell r="W5792" t="str">
            <v>Investment Earnings Interest on Investments</v>
          </cell>
          <cell r="X5792">
            <v>49000</v>
          </cell>
          <cell r="Y5792">
            <v>76000</v>
          </cell>
          <cell r="Z5792">
            <v>125000</v>
          </cell>
          <cell r="AA5792">
            <v>-51000</v>
          </cell>
          <cell r="AB5792">
            <v>37670</v>
          </cell>
          <cell r="AC5792">
            <v>37670</v>
          </cell>
          <cell r="AD5792" t="str">
            <v>∆</v>
          </cell>
          <cell r="AE5792">
            <v>0</v>
          </cell>
        </row>
        <row r="5793">
          <cell r="V5793" t="str">
            <v>440.40.70.015-4700.19</v>
          </cell>
          <cell r="W5793" t="str">
            <v>Investment Earnings Market Value Change</v>
          </cell>
          <cell r="X5793">
            <v>-21000</v>
          </cell>
          <cell r="Y5793">
            <v>70000</v>
          </cell>
          <cell r="Z5793">
            <v>0</v>
          </cell>
          <cell r="AA5793">
            <v>0</v>
          </cell>
          <cell r="AB5793">
            <v>0</v>
          </cell>
          <cell r="AC5793">
            <v>0</v>
          </cell>
          <cell r="AD5793" t="str">
            <v>∆</v>
          </cell>
          <cell r="AE5793">
            <v>0</v>
          </cell>
        </row>
        <row r="5794">
          <cell r="V5794" t="str">
            <v>440.40.70.015-4700.21</v>
          </cell>
          <cell r="W5794" t="str">
            <v>Investment Earnings Unallocated Investment Expense</v>
          </cell>
          <cell r="X5794">
            <v>-3000</v>
          </cell>
          <cell r="Y5794">
            <v>-3000</v>
          </cell>
          <cell r="Z5794">
            <v>-4000</v>
          </cell>
          <cell r="AA5794">
            <v>-1000</v>
          </cell>
          <cell r="AB5794">
            <v>-3770</v>
          </cell>
          <cell r="AC5794">
            <v>-3770</v>
          </cell>
          <cell r="AD5794" t="str">
            <v>∆</v>
          </cell>
          <cell r="AE5794">
            <v>0</v>
          </cell>
        </row>
        <row r="5795">
          <cell r="W5795" t="str">
            <v>TOTAL : INVESTMENT EARNINGS</v>
          </cell>
          <cell r="X5795">
            <v>25000</v>
          </cell>
          <cell r="Y5795">
            <v>143000</v>
          </cell>
          <cell r="Z5795">
            <v>121000</v>
          </cell>
          <cell r="AA5795">
            <v>-52000</v>
          </cell>
          <cell r="AB5795">
            <v>33900</v>
          </cell>
          <cell r="AC5795">
            <v>33900</v>
          </cell>
          <cell r="AD5795" t="str">
            <v>∆</v>
          </cell>
          <cell r="AE5795">
            <v>0</v>
          </cell>
        </row>
        <row r="5796">
          <cell r="AB5796" t="str">
            <v/>
          </cell>
          <cell r="AC5796" t="str">
            <v/>
          </cell>
          <cell r="AD5796" t="str">
            <v>∆</v>
          </cell>
        </row>
        <row r="5797">
          <cell r="V5797" t="str">
            <v>[440] MEASURE K : PUBLIC WORKS : TRANSPORTATION</v>
          </cell>
        </row>
        <row r="5798">
          <cell r="V5798" t="str">
            <v>ADMINISTRATION/ENGINEERING : OTHER REVENUE</v>
          </cell>
          <cell r="AB5798" t="str">
            <v/>
          </cell>
          <cell r="AC5798" t="str">
            <v/>
          </cell>
          <cell r="AD5798" t="str">
            <v>∆</v>
          </cell>
        </row>
        <row r="5799">
          <cell r="V5799" t="str">
            <v>440.40.70.015-4850.07</v>
          </cell>
          <cell r="W5799" t="str">
            <v>Other Revenue Misc Reimbursement</v>
          </cell>
          <cell r="X5799">
            <v>0</v>
          </cell>
          <cell r="Y5799">
            <v>0</v>
          </cell>
          <cell r="Z5799">
            <v>0</v>
          </cell>
          <cell r="AA5799">
            <v>0</v>
          </cell>
          <cell r="AB5799">
            <v>0</v>
          </cell>
          <cell r="AC5799">
            <v>0</v>
          </cell>
          <cell r="AD5799" t="str">
            <v>∆</v>
          </cell>
          <cell r="AE5799">
            <v>0</v>
          </cell>
        </row>
        <row r="5800">
          <cell r="W5800" t="str">
            <v>TOTAL : OTHER REVENUE</v>
          </cell>
          <cell r="X5800">
            <v>0</v>
          </cell>
          <cell r="Y5800">
            <v>0</v>
          </cell>
          <cell r="Z5800">
            <v>0</v>
          </cell>
          <cell r="AA5800">
            <v>0</v>
          </cell>
          <cell r="AB5800">
            <v>0</v>
          </cell>
          <cell r="AC5800">
            <v>0</v>
          </cell>
          <cell r="AD5800" t="str">
            <v>∆</v>
          </cell>
          <cell r="AE5800">
            <v>0</v>
          </cell>
        </row>
        <row r="5801">
          <cell r="AB5801" t="str">
            <v/>
          </cell>
          <cell r="AC5801" t="str">
            <v/>
          </cell>
          <cell r="AD5801" t="str">
            <v>∆</v>
          </cell>
        </row>
        <row r="5802">
          <cell r="V5802" t="str">
            <v>[440] MEASURE K : PUBLIC WORKS : TRANSPORTATION</v>
          </cell>
        </row>
        <row r="5803">
          <cell r="V5803" t="str">
            <v>ADMINISTRATION/ENGINEERING : TRANSFERS</v>
          </cell>
          <cell r="AB5803" t="str">
            <v/>
          </cell>
          <cell r="AC5803" t="str">
            <v/>
          </cell>
          <cell r="AD5803" t="str">
            <v>∆</v>
          </cell>
        </row>
        <row r="5804">
          <cell r="V5804" t="str">
            <v>440.40.70.015-4900.48</v>
          </cell>
          <cell r="W5804" t="str">
            <v>Transfers In Subsidized Street Project</v>
          </cell>
          <cell r="X5804">
            <v>0</v>
          </cell>
          <cell r="Y5804">
            <v>0</v>
          </cell>
          <cell r="Z5804">
            <v>0</v>
          </cell>
          <cell r="AA5804">
            <v>0</v>
          </cell>
          <cell r="AB5804">
            <v>0</v>
          </cell>
          <cell r="AC5804">
            <v>0</v>
          </cell>
          <cell r="AD5804" t="str">
            <v>∆</v>
          </cell>
          <cell r="AE5804">
            <v>0</v>
          </cell>
        </row>
        <row r="5805">
          <cell r="W5805" t="str">
            <v>TOTAL : TRANSFERS</v>
          </cell>
          <cell r="X5805">
            <v>0</v>
          </cell>
          <cell r="Y5805">
            <v>0</v>
          </cell>
          <cell r="Z5805">
            <v>0</v>
          </cell>
          <cell r="AA5805">
            <v>0</v>
          </cell>
          <cell r="AB5805">
            <v>0</v>
          </cell>
          <cell r="AC5805">
            <v>0</v>
          </cell>
          <cell r="AD5805" t="str">
            <v>∆</v>
          </cell>
          <cell r="AE5805">
            <v>0</v>
          </cell>
        </row>
        <row r="5806">
          <cell r="AB5806" t="str">
            <v/>
          </cell>
          <cell r="AC5806" t="str">
            <v/>
          </cell>
          <cell r="AD5806" t="str">
            <v>∆</v>
          </cell>
        </row>
        <row r="5807">
          <cell r="V5807" t="str">
            <v>[440] MEASURE K : NON DEPARTMENTAL : NON DIVISIONAL</v>
          </cell>
        </row>
        <row r="5808">
          <cell r="V5808" t="str">
            <v>GENERAL : OPERATIONS</v>
          </cell>
          <cell r="AB5808" t="str">
            <v/>
          </cell>
          <cell r="AC5808" t="str">
            <v/>
          </cell>
          <cell r="AD5808" t="str">
            <v>∆</v>
          </cell>
        </row>
        <row r="5809">
          <cell r="V5809" t="str">
            <v>440.00.00.900-6410.01</v>
          </cell>
          <cell r="W5809" t="str">
            <v>Repairs &amp; Maintenance-Transportation Pavement</v>
          </cell>
          <cell r="X5809">
            <v>0</v>
          </cell>
          <cell r="Y5809">
            <v>0</v>
          </cell>
          <cell r="Z5809">
            <v>0</v>
          </cell>
          <cell r="AA5809">
            <v>0</v>
          </cell>
          <cell r="AB5809">
            <v>0</v>
          </cell>
          <cell r="AC5809">
            <v>0</v>
          </cell>
          <cell r="AD5809" t="str">
            <v>∆</v>
          </cell>
          <cell r="AE5809">
            <v>0</v>
          </cell>
        </row>
        <row r="5810">
          <cell r="V5810" t="str">
            <v>440.00.00.900-6410.02</v>
          </cell>
          <cell r="W5810" t="str">
            <v>Repairs &amp; Maintenance-Transportation Slurry/Overlay</v>
          </cell>
          <cell r="X5810">
            <v>3000</v>
          </cell>
          <cell r="Y5810">
            <v>0</v>
          </cell>
          <cell r="Z5810">
            <v>0</v>
          </cell>
          <cell r="AA5810">
            <v>0</v>
          </cell>
          <cell r="AB5810">
            <v>0</v>
          </cell>
          <cell r="AC5810">
            <v>0</v>
          </cell>
          <cell r="AD5810" t="str">
            <v>∆</v>
          </cell>
          <cell r="AE5810">
            <v>0</v>
          </cell>
        </row>
        <row r="5811">
          <cell r="W5811" t="str">
            <v>TOTAL : OPERATIONS</v>
          </cell>
          <cell r="X5811">
            <v>3000</v>
          </cell>
          <cell r="Y5811">
            <v>0</v>
          </cell>
          <cell r="Z5811">
            <v>0</v>
          </cell>
          <cell r="AA5811">
            <v>0</v>
          </cell>
          <cell r="AB5811">
            <v>0</v>
          </cell>
          <cell r="AC5811">
            <v>0</v>
          </cell>
          <cell r="AD5811" t="str">
            <v>∆</v>
          </cell>
          <cell r="AE5811">
            <v>0</v>
          </cell>
        </row>
        <row r="5812">
          <cell r="AB5812" t="str">
            <v/>
          </cell>
          <cell r="AC5812" t="str">
            <v/>
          </cell>
          <cell r="AD5812" t="str">
            <v>∆</v>
          </cell>
        </row>
        <row r="5813">
          <cell r="V5813" t="str">
            <v>[440] MEASURE K : NON DEPARTMENTAL : NON DIVISIONAL</v>
          </cell>
        </row>
        <row r="5814">
          <cell r="V5814" t="str">
            <v>GENERAL : DEBT SERVICE</v>
          </cell>
          <cell r="AB5814" t="str">
            <v/>
          </cell>
          <cell r="AC5814" t="str">
            <v/>
          </cell>
          <cell r="AD5814" t="str">
            <v>∆</v>
          </cell>
        </row>
        <row r="5815">
          <cell r="V5815" t="str">
            <v>440.00.00.900-8150.22</v>
          </cell>
          <cell r="W5815" t="str">
            <v>Capital Improvements-Transportation Hwy 99/E Yosemite Interchange Im</v>
          </cell>
          <cell r="X5815">
            <v>0</v>
          </cell>
          <cell r="Y5815">
            <v>0</v>
          </cell>
          <cell r="Z5815">
            <v>0</v>
          </cell>
          <cell r="AA5815">
            <v>0</v>
          </cell>
          <cell r="AB5815">
            <v>0</v>
          </cell>
          <cell r="AC5815">
            <v>0</v>
          </cell>
          <cell r="AD5815" t="str">
            <v>∆</v>
          </cell>
          <cell r="AE5815">
            <v>0</v>
          </cell>
        </row>
        <row r="5816">
          <cell r="V5816" t="str">
            <v>440.00.00.900-8150.35</v>
          </cell>
          <cell r="W5816" t="str">
            <v>Capital Improvements-Transportation Airport Way Pavement Imp.</v>
          </cell>
          <cell r="X5816">
            <v>18000</v>
          </cell>
          <cell r="Y5816">
            <v>60000</v>
          </cell>
          <cell r="Z5816">
            <v>6000</v>
          </cell>
          <cell r="AA5816">
            <v>0</v>
          </cell>
          <cell r="AB5816">
            <v>7121918</v>
          </cell>
          <cell r="AC5816">
            <v>4138228.0000999998</v>
          </cell>
          <cell r="AD5816" t="str">
            <v>∆</v>
          </cell>
          <cell r="AE5816">
            <v>-2983689.9999000002</v>
          </cell>
        </row>
        <row r="5817">
          <cell r="V5817" t="str">
            <v>440.00.00.900-8150.36</v>
          </cell>
          <cell r="W5817" t="str">
            <v>Capital Improvements-Transportation Louise Avenue Prop 1B</v>
          </cell>
          <cell r="X5817">
            <v>0</v>
          </cell>
          <cell r="Y5817">
            <v>0</v>
          </cell>
          <cell r="Z5817">
            <v>0</v>
          </cell>
          <cell r="AA5817">
            <v>0</v>
          </cell>
          <cell r="AB5817">
            <v>0</v>
          </cell>
          <cell r="AC5817">
            <v>0</v>
          </cell>
          <cell r="AD5817" t="str">
            <v>∆</v>
          </cell>
          <cell r="AE5817">
            <v>0</v>
          </cell>
        </row>
        <row r="5818">
          <cell r="V5818" t="str">
            <v>440.00.00.900-8150.41</v>
          </cell>
          <cell r="W5818" t="str">
            <v>Capital Improvements-Transportation Interchanges</v>
          </cell>
          <cell r="X5818">
            <v>0</v>
          </cell>
          <cell r="Y5818">
            <v>0</v>
          </cell>
          <cell r="Z5818">
            <v>1581000</v>
          </cell>
          <cell r="AA5818">
            <v>5290000</v>
          </cell>
          <cell r="AB5818">
            <v>7700000</v>
          </cell>
          <cell r="AC5818">
            <v>7700000</v>
          </cell>
          <cell r="AD5818" t="str">
            <v>∆</v>
          </cell>
          <cell r="AE5818">
            <v>0</v>
          </cell>
        </row>
        <row r="5819">
          <cell r="V5819" t="str">
            <v>440.00.00.900-8150.99</v>
          </cell>
          <cell r="W5819" t="str">
            <v>Capital Improvements-Transportation General</v>
          </cell>
          <cell r="X5819">
            <v>0</v>
          </cell>
          <cell r="Y5819">
            <v>1000</v>
          </cell>
          <cell r="Z5819">
            <v>0</v>
          </cell>
          <cell r="AA5819">
            <v>0</v>
          </cell>
          <cell r="AB5819">
            <v>0</v>
          </cell>
          <cell r="AC5819">
            <v>0</v>
          </cell>
          <cell r="AD5819" t="str">
            <v>∆</v>
          </cell>
          <cell r="AE5819">
            <v>0</v>
          </cell>
        </row>
        <row r="5820">
          <cell r="W5820" t="str">
            <v>TOTAL : DEBT SERVICE</v>
          </cell>
          <cell r="X5820">
            <v>18000</v>
          </cell>
          <cell r="Y5820">
            <v>61000</v>
          </cell>
          <cell r="Z5820">
            <v>1587000</v>
          </cell>
          <cell r="AA5820">
            <v>5290000</v>
          </cell>
          <cell r="AB5820">
            <v>14821918</v>
          </cell>
          <cell r="AC5820">
            <v>11838228.0001</v>
          </cell>
          <cell r="AD5820" t="str">
            <v>∆</v>
          </cell>
          <cell r="AE5820">
            <v>-2983689.9999000002</v>
          </cell>
        </row>
        <row r="5821">
          <cell r="AB5821" t="str">
            <v/>
          </cell>
          <cell r="AC5821" t="str">
            <v/>
          </cell>
          <cell r="AD5821" t="str">
            <v>∆</v>
          </cell>
        </row>
        <row r="5822">
          <cell r="V5822" t="str">
            <v>[440] MEASURE K : PUBLIC WORKS : ADMINISTRATION</v>
          </cell>
          <cell r="AB5822" t="str">
            <v/>
          </cell>
          <cell r="AC5822" t="str">
            <v/>
          </cell>
          <cell r="AD5822" t="str">
            <v>∆</v>
          </cell>
        </row>
        <row r="5823">
          <cell r="V5823" t="str">
            <v>ADMINISTRATION : PERSONNEL</v>
          </cell>
          <cell r="AB5823" t="str">
            <v/>
          </cell>
          <cell r="AC5823" t="str">
            <v/>
          </cell>
          <cell r="AD5823" t="str">
            <v>∆</v>
          </cell>
        </row>
        <row r="5824">
          <cell r="V5824" t="str">
            <v>440.40.50.001-5000.01</v>
          </cell>
          <cell r="W5824" t="str">
            <v>Salaries Regular</v>
          </cell>
          <cell r="X5824">
            <v>0</v>
          </cell>
          <cell r="Y5824">
            <v>35000</v>
          </cell>
          <cell r="Z5824">
            <v>38000</v>
          </cell>
          <cell r="AA5824">
            <v>13000</v>
          </cell>
          <cell r="AB5824">
            <v>0</v>
          </cell>
          <cell r="AC5824">
            <v>0</v>
          </cell>
          <cell r="AD5824" t="str">
            <v>∆</v>
          </cell>
          <cell r="AE5824">
            <v>0</v>
          </cell>
        </row>
        <row r="5825">
          <cell r="V5825" t="str">
            <v>440.40.50.001-5000.02</v>
          </cell>
          <cell r="W5825" t="str">
            <v>Salaries Part Time</v>
          </cell>
          <cell r="X5825">
            <v>0</v>
          </cell>
          <cell r="Y5825">
            <v>0</v>
          </cell>
          <cell r="Z5825">
            <v>0</v>
          </cell>
          <cell r="AA5825">
            <v>0</v>
          </cell>
          <cell r="AB5825">
            <v>0</v>
          </cell>
          <cell r="AC5825">
            <v>0</v>
          </cell>
          <cell r="AD5825" t="str">
            <v>∆</v>
          </cell>
          <cell r="AE5825">
            <v>0</v>
          </cell>
        </row>
        <row r="5826">
          <cell r="V5826" t="str">
            <v>440.40.50.001-5000.03</v>
          </cell>
          <cell r="W5826" t="str">
            <v>Salaries Overtime</v>
          </cell>
          <cell r="X5826">
            <v>0</v>
          </cell>
          <cell r="Y5826">
            <v>0</v>
          </cell>
          <cell r="Z5826">
            <v>0</v>
          </cell>
          <cell r="AA5826">
            <v>0</v>
          </cell>
          <cell r="AB5826">
            <v>0</v>
          </cell>
          <cell r="AC5826">
            <v>0</v>
          </cell>
          <cell r="AD5826" t="str">
            <v>∆</v>
          </cell>
          <cell r="AE5826">
            <v>0</v>
          </cell>
        </row>
        <row r="5827">
          <cell r="V5827" t="str">
            <v>440.40.50.001-5000.06</v>
          </cell>
          <cell r="W5827" t="str">
            <v>Salaries Out of Class</v>
          </cell>
          <cell r="X5827">
            <v>0</v>
          </cell>
          <cell r="Y5827">
            <v>0</v>
          </cell>
          <cell r="Z5827">
            <v>2000</v>
          </cell>
          <cell r="AA5827">
            <v>0</v>
          </cell>
          <cell r="AB5827">
            <v>0</v>
          </cell>
          <cell r="AC5827">
            <v>0</v>
          </cell>
          <cell r="AD5827" t="str">
            <v>∆</v>
          </cell>
          <cell r="AE5827">
            <v>0</v>
          </cell>
        </row>
        <row r="5828">
          <cell r="V5828" t="str">
            <v>440.40.50.001-5000.08</v>
          </cell>
          <cell r="W5828" t="str">
            <v>Salaries Longevity Pay</v>
          </cell>
          <cell r="X5828">
            <v>0</v>
          </cell>
          <cell r="Y5828">
            <v>0</v>
          </cell>
          <cell r="Z5828">
            <v>0</v>
          </cell>
          <cell r="AA5828">
            <v>0</v>
          </cell>
          <cell r="AB5828">
            <v>0</v>
          </cell>
          <cell r="AC5828">
            <v>0</v>
          </cell>
          <cell r="AD5828" t="str">
            <v>∆</v>
          </cell>
          <cell r="AE5828">
            <v>0</v>
          </cell>
        </row>
        <row r="5829">
          <cell r="V5829" t="str">
            <v>440.40.50.001-5000.10</v>
          </cell>
          <cell r="W5829" t="str">
            <v>Salaries Furloughs</v>
          </cell>
          <cell r="X5829">
            <v>0</v>
          </cell>
          <cell r="Y5829">
            <v>0</v>
          </cell>
          <cell r="Z5829">
            <v>0</v>
          </cell>
          <cell r="AA5829">
            <v>0</v>
          </cell>
          <cell r="AB5829">
            <v>0</v>
          </cell>
          <cell r="AC5829">
            <v>0</v>
          </cell>
          <cell r="AD5829" t="str">
            <v>∆</v>
          </cell>
          <cell r="AE5829">
            <v>0</v>
          </cell>
        </row>
        <row r="5830">
          <cell r="V5830" t="str">
            <v>440.40.50.001-5000.12</v>
          </cell>
          <cell r="W5830" t="str">
            <v>Salaries Compensated Absences</v>
          </cell>
          <cell r="X5830">
            <v>0</v>
          </cell>
          <cell r="Y5830">
            <v>0</v>
          </cell>
          <cell r="Z5830">
            <v>0</v>
          </cell>
          <cell r="AA5830">
            <v>0</v>
          </cell>
          <cell r="AB5830">
            <v>0</v>
          </cell>
          <cell r="AC5830">
            <v>0</v>
          </cell>
          <cell r="AD5830" t="str">
            <v>∆</v>
          </cell>
          <cell r="AE5830">
            <v>0</v>
          </cell>
        </row>
        <row r="5831">
          <cell r="V5831" t="str">
            <v>440.40.50.001-5100.00</v>
          </cell>
          <cell r="W5831" t="str">
            <v>Benefits PERS Pool Liability</v>
          </cell>
          <cell r="X5831">
            <v>0</v>
          </cell>
          <cell r="Y5831">
            <v>6000</v>
          </cell>
          <cell r="Z5831">
            <v>8000</v>
          </cell>
          <cell r="AA5831">
            <v>2000</v>
          </cell>
          <cell r="AB5831">
            <v>0</v>
          </cell>
          <cell r="AC5831">
            <v>0</v>
          </cell>
          <cell r="AD5831" t="str">
            <v>∆</v>
          </cell>
          <cell r="AE5831">
            <v>0</v>
          </cell>
        </row>
        <row r="5832">
          <cell r="V5832" t="str">
            <v>440.40.50.001-5100.01</v>
          </cell>
          <cell r="W5832" t="str">
            <v>Benefits Retirement</v>
          </cell>
          <cell r="X5832">
            <v>0</v>
          </cell>
          <cell r="Y5832">
            <v>2000</v>
          </cell>
          <cell r="Z5832">
            <v>2000</v>
          </cell>
          <cell r="AA5832">
            <v>1000</v>
          </cell>
          <cell r="AB5832">
            <v>0</v>
          </cell>
          <cell r="AC5832">
            <v>0</v>
          </cell>
          <cell r="AD5832" t="str">
            <v>∆</v>
          </cell>
          <cell r="AE5832">
            <v>0</v>
          </cell>
        </row>
        <row r="5833">
          <cell r="V5833" t="str">
            <v>440.40.50.001-5100.02</v>
          </cell>
          <cell r="W5833" t="str">
            <v>Benefits Health Insurance</v>
          </cell>
          <cell r="X5833">
            <v>0</v>
          </cell>
          <cell r="Y5833">
            <v>5000</v>
          </cell>
          <cell r="Z5833">
            <v>5000</v>
          </cell>
          <cell r="AA5833">
            <v>2000</v>
          </cell>
          <cell r="AB5833">
            <v>0</v>
          </cell>
          <cell r="AC5833">
            <v>0</v>
          </cell>
          <cell r="AD5833" t="str">
            <v>∆</v>
          </cell>
          <cell r="AE5833">
            <v>0</v>
          </cell>
        </row>
        <row r="5834">
          <cell r="V5834" t="str">
            <v>440.40.50.001-5100.03</v>
          </cell>
          <cell r="W5834" t="str">
            <v>Benefits Dental Insurance</v>
          </cell>
          <cell r="X5834">
            <v>0</v>
          </cell>
          <cell r="Y5834">
            <v>0</v>
          </cell>
          <cell r="Z5834">
            <v>0</v>
          </cell>
          <cell r="AA5834">
            <v>0</v>
          </cell>
          <cell r="AB5834">
            <v>0</v>
          </cell>
          <cell r="AC5834">
            <v>0</v>
          </cell>
          <cell r="AD5834" t="str">
            <v>∆</v>
          </cell>
          <cell r="AE5834">
            <v>0</v>
          </cell>
        </row>
        <row r="5835">
          <cell r="V5835" t="str">
            <v>440.40.50.001-5100.04</v>
          </cell>
          <cell r="W5835" t="str">
            <v>Benefits Vision Insurance</v>
          </cell>
          <cell r="X5835">
            <v>0</v>
          </cell>
          <cell r="Y5835">
            <v>0</v>
          </cell>
          <cell r="Z5835">
            <v>0</v>
          </cell>
          <cell r="AA5835">
            <v>0</v>
          </cell>
          <cell r="AB5835">
            <v>0</v>
          </cell>
          <cell r="AC5835">
            <v>0</v>
          </cell>
          <cell r="AD5835" t="str">
            <v>∆</v>
          </cell>
          <cell r="AE5835">
            <v>0</v>
          </cell>
        </row>
        <row r="5836">
          <cell r="V5836" t="str">
            <v>440.40.50.001-5100.05</v>
          </cell>
          <cell r="W5836" t="str">
            <v>Benefits Life Insurance</v>
          </cell>
          <cell r="X5836">
            <v>0</v>
          </cell>
          <cell r="Y5836">
            <v>0</v>
          </cell>
          <cell r="Z5836">
            <v>0</v>
          </cell>
          <cell r="AA5836">
            <v>0</v>
          </cell>
          <cell r="AB5836">
            <v>0</v>
          </cell>
          <cell r="AC5836">
            <v>0</v>
          </cell>
          <cell r="AD5836" t="str">
            <v>∆</v>
          </cell>
          <cell r="AE5836">
            <v>0</v>
          </cell>
        </row>
        <row r="5837">
          <cell r="V5837" t="str">
            <v>440.40.50.001-5100.06</v>
          </cell>
          <cell r="W5837" t="str">
            <v>Benefits Worker's Comp</v>
          </cell>
          <cell r="X5837">
            <v>0</v>
          </cell>
          <cell r="Y5837">
            <v>0</v>
          </cell>
          <cell r="Z5837">
            <v>1000</v>
          </cell>
          <cell r="AA5837">
            <v>1000</v>
          </cell>
          <cell r="AB5837">
            <v>1200</v>
          </cell>
          <cell r="AC5837">
            <v>2000</v>
          </cell>
          <cell r="AD5837" t="str">
            <v>∆</v>
          </cell>
          <cell r="AE5837">
            <v>800</v>
          </cell>
        </row>
        <row r="5838">
          <cell r="V5838" t="str">
            <v>440.40.50.001-5100.07</v>
          </cell>
          <cell r="W5838" t="str">
            <v>Benefits Long Term Disability</v>
          </cell>
          <cell r="X5838">
            <v>0</v>
          </cell>
          <cell r="Y5838">
            <v>0</v>
          </cell>
          <cell r="Z5838">
            <v>0</v>
          </cell>
          <cell r="AA5838">
            <v>0</v>
          </cell>
          <cell r="AB5838">
            <v>0</v>
          </cell>
          <cell r="AC5838">
            <v>0</v>
          </cell>
          <cell r="AD5838" t="str">
            <v>∆</v>
          </cell>
          <cell r="AE5838">
            <v>0</v>
          </cell>
        </row>
        <row r="5839">
          <cell r="V5839" t="str">
            <v>440.40.50.001-5100.11</v>
          </cell>
          <cell r="W5839" t="str">
            <v>Benefits Medicare</v>
          </cell>
          <cell r="X5839">
            <v>0</v>
          </cell>
          <cell r="Y5839">
            <v>1000</v>
          </cell>
          <cell r="Z5839">
            <v>1000</v>
          </cell>
          <cell r="AA5839">
            <v>0</v>
          </cell>
          <cell r="AB5839">
            <v>0</v>
          </cell>
          <cell r="AC5839">
            <v>0</v>
          </cell>
          <cell r="AD5839" t="str">
            <v>∆</v>
          </cell>
          <cell r="AE5839">
            <v>0</v>
          </cell>
        </row>
        <row r="5840">
          <cell r="V5840" t="str">
            <v>440.40.50.001-5100.15</v>
          </cell>
          <cell r="W5840" t="str">
            <v>Benefits Cell Phone Allowance</v>
          </cell>
          <cell r="X5840">
            <v>0</v>
          </cell>
          <cell r="Y5840">
            <v>0</v>
          </cell>
          <cell r="Z5840">
            <v>0</v>
          </cell>
          <cell r="AA5840">
            <v>0</v>
          </cell>
          <cell r="AB5840">
            <v>0</v>
          </cell>
          <cell r="AC5840">
            <v>0</v>
          </cell>
          <cell r="AD5840" t="str">
            <v>∆</v>
          </cell>
          <cell r="AE5840">
            <v>0</v>
          </cell>
        </row>
        <row r="5841">
          <cell r="W5841" t="str">
            <v>TOTAL : PERSONNEL</v>
          </cell>
          <cell r="X5841">
            <v>0</v>
          </cell>
          <cell r="Y5841">
            <v>49000</v>
          </cell>
          <cell r="Z5841">
            <v>57000</v>
          </cell>
          <cell r="AA5841">
            <v>19000</v>
          </cell>
          <cell r="AB5841">
            <v>1200</v>
          </cell>
          <cell r="AC5841">
            <v>2000</v>
          </cell>
          <cell r="AD5841" t="str">
            <v>∆</v>
          </cell>
          <cell r="AE5841">
            <v>800</v>
          </cell>
        </row>
        <row r="5842">
          <cell r="AB5842" t="str">
            <v/>
          </cell>
          <cell r="AC5842" t="str">
            <v/>
          </cell>
          <cell r="AD5842" t="str">
            <v>∆</v>
          </cell>
        </row>
        <row r="5843">
          <cell r="V5843" t="str">
            <v>[440] MEASURE K : PUBLIC WORKS : TRANSPORTATION</v>
          </cell>
        </row>
        <row r="5844">
          <cell r="V5844" t="str">
            <v>ADMINISTRATION/ENGINEERING : PERSONNEL</v>
          </cell>
          <cell r="AB5844" t="str">
            <v/>
          </cell>
          <cell r="AC5844" t="str">
            <v/>
          </cell>
          <cell r="AD5844" t="str">
            <v>∆</v>
          </cell>
        </row>
        <row r="5845">
          <cell r="V5845" t="str">
            <v>440.40.70.015-5000.01</v>
          </cell>
          <cell r="W5845" t="str">
            <v>Salaries Regular</v>
          </cell>
          <cell r="X5845">
            <v>129000</v>
          </cell>
          <cell r="Y5845">
            <v>79000</v>
          </cell>
          <cell r="Z5845">
            <v>45000</v>
          </cell>
          <cell r="AA5845">
            <v>26000</v>
          </cell>
          <cell r="AB5845">
            <v>17971</v>
          </cell>
          <cell r="AC5845">
            <v>17971</v>
          </cell>
          <cell r="AD5845" t="str">
            <v>∆</v>
          </cell>
          <cell r="AE5845">
            <v>0</v>
          </cell>
        </row>
        <row r="5846">
          <cell r="V5846" t="str">
            <v>440.40.70.015-5000.03</v>
          </cell>
          <cell r="W5846" t="str">
            <v>Salaries Overtime</v>
          </cell>
          <cell r="X5846">
            <v>0</v>
          </cell>
          <cell r="Y5846">
            <v>0</v>
          </cell>
          <cell r="Z5846">
            <v>0</v>
          </cell>
          <cell r="AA5846">
            <v>0</v>
          </cell>
          <cell r="AB5846">
            <v>0</v>
          </cell>
          <cell r="AC5846">
            <v>0</v>
          </cell>
          <cell r="AD5846" t="str">
            <v>∆</v>
          </cell>
          <cell r="AE5846">
            <v>0</v>
          </cell>
        </row>
        <row r="5847">
          <cell r="V5847" t="str">
            <v>440.40.70.015-5000.04</v>
          </cell>
          <cell r="W5847" t="str">
            <v>Salaries Holiday Pay</v>
          </cell>
          <cell r="X5847">
            <v>0</v>
          </cell>
          <cell r="Y5847">
            <v>0</v>
          </cell>
          <cell r="Z5847">
            <v>0</v>
          </cell>
          <cell r="AA5847">
            <v>0</v>
          </cell>
          <cell r="AB5847">
            <v>0</v>
          </cell>
          <cell r="AC5847">
            <v>0</v>
          </cell>
          <cell r="AD5847" t="str">
            <v>∆</v>
          </cell>
          <cell r="AE5847">
            <v>0</v>
          </cell>
        </row>
        <row r="5848">
          <cell r="V5848" t="str">
            <v>440.40.70.015-5000.06</v>
          </cell>
          <cell r="W5848" t="str">
            <v>Salaries Out of Class</v>
          </cell>
          <cell r="X5848">
            <v>0</v>
          </cell>
          <cell r="Y5848">
            <v>0</v>
          </cell>
          <cell r="Z5848">
            <v>0</v>
          </cell>
          <cell r="AA5848">
            <v>0</v>
          </cell>
          <cell r="AB5848">
            <v>0</v>
          </cell>
          <cell r="AC5848">
            <v>0</v>
          </cell>
          <cell r="AD5848" t="str">
            <v>∆</v>
          </cell>
          <cell r="AE5848">
            <v>0</v>
          </cell>
        </row>
        <row r="5849">
          <cell r="V5849" t="str">
            <v>440.40.70.015-5000.07</v>
          </cell>
          <cell r="W5849" t="str">
            <v>Salaries Admin Leave Pay</v>
          </cell>
          <cell r="X5849">
            <v>1000</v>
          </cell>
          <cell r="Y5849">
            <v>1000</v>
          </cell>
          <cell r="Z5849">
            <v>0</v>
          </cell>
          <cell r="AA5849">
            <v>0</v>
          </cell>
          <cell r="AB5849">
            <v>0</v>
          </cell>
          <cell r="AC5849">
            <v>0</v>
          </cell>
          <cell r="AD5849" t="str">
            <v>∆</v>
          </cell>
          <cell r="AE5849">
            <v>0</v>
          </cell>
        </row>
        <row r="5850">
          <cell r="V5850" t="str">
            <v>440.40.70.015-5000.08</v>
          </cell>
          <cell r="W5850" t="str">
            <v>Salaries Longevity Pay</v>
          </cell>
          <cell r="X5850">
            <v>0</v>
          </cell>
          <cell r="Y5850">
            <v>0</v>
          </cell>
          <cell r="Z5850">
            <v>0</v>
          </cell>
          <cell r="AA5850">
            <v>0</v>
          </cell>
          <cell r="AB5850">
            <v>220</v>
          </cell>
          <cell r="AC5850">
            <v>220</v>
          </cell>
          <cell r="AD5850" t="str">
            <v>∆</v>
          </cell>
          <cell r="AE5850">
            <v>0</v>
          </cell>
        </row>
        <row r="5851">
          <cell r="V5851" t="str">
            <v>440.40.70.015-5000.10</v>
          </cell>
          <cell r="W5851" t="str">
            <v>Salaries Furloughs</v>
          </cell>
          <cell r="X5851">
            <v>0</v>
          </cell>
          <cell r="Y5851">
            <v>0</v>
          </cell>
          <cell r="Z5851">
            <v>0</v>
          </cell>
          <cell r="AA5851">
            <v>0</v>
          </cell>
          <cell r="AB5851">
            <v>0</v>
          </cell>
          <cell r="AC5851">
            <v>0</v>
          </cell>
          <cell r="AD5851" t="str">
            <v>∆</v>
          </cell>
          <cell r="AE5851">
            <v>0</v>
          </cell>
        </row>
        <row r="5852">
          <cell r="V5852" t="str">
            <v>440.40.70.015-5000.12</v>
          </cell>
          <cell r="W5852" t="str">
            <v>Salaries Compensated Absences</v>
          </cell>
          <cell r="X5852">
            <v>0</v>
          </cell>
          <cell r="Y5852">
            <v>0</v>
          </cell>
          <cell r="Z5852">
            <v>0</v>
          </cell>
          <cell r="AA5852">
            <v>0</v>
          </cell>
          <cell r="AB5852">
            <v>0</v>
          </cell>
          <cell r="AC5852">
            <v>0</v>
          </cell>
          <cell r="AD5852" t="str">
            <v>∆</v>
          </cell>
          <cell r="AE5852">
            <v>0</v>
          </cell>
        </row>
        <row r="5853">
          <cell r="V5853" t="str">
            <v>440.40.70.015-5100.00</v>
          </cell>
          <cell r="W5853" t="str">
            <v>Benefits PERS Pool Liability</v>
          </cell>
          <cell r="X5853">
            <v>22000</v>
          </cell>
          <cell r="Y5853">
            <v>14000</v>
          </cell>
          <cell r="Z5853">
            <v>9000</v>
          </cell>
          <cell r="AA5853">
            <v>6000</v>
          </cell>
          <cell r="AB5853">
            <v>3803</v>
          </cell>
          <cell r="AC5853">
            <v>5000</v>
          </cell>
          <cell r="AD5853" t="str">
            <v>∆</v>
          </cell>
          <cell r="AE5853">
            <v>1197</v>
          </cell>
        </row>
        <row r="5854">
          <cell r="V5854" t="str">
            <v>440.40.70.015-5100.01</v>
          </cell>
          <cell r="W5854" t="str">
            <v>Benefits Retirement</v>
          </cell>
          <cell r="X5854">
            <v>9000</v>
          </cell>
          <cell r="Y5854">
            <v>5000</v>
          </cell>
          <cell r="Z5854">
            <v>5000</v>
          </cell>
          <cell r="AA5854">
            <v>3000</v>
          </cell>
          <cell r="AB5854">
            <v>2138</v>
          </cell>
          <cell r="AC5854">
            <v>2138</v>
          </cell>
          <cell r="AD5854" t="str">
            <v>∆</v>
          </cell>
          <cell r="AE5854">
            <v>0</v>
          </cell>
        </row>
        <row r="5855">
          <cell r="V5855" t="str">
            <v>440.40.70.015-5100.02</v>
          </cell>
          <cell r="W5855" t="str">
            <v>Benefits Health Insurance</v>
          </cell>
          <cell r="X5855">
            <v>22000</v>
          </cell>
          <cell r="Y5855">
            <v>3000</v>
          </cell>
          <cell r="Z5855">
            <v>6000</v>
          </cell>
          <cell r="AA5855">
            <v>3000</v>
          </cell>
          <cell r="AB5855">
            <v>1861</v>
          </cell>
          <cell r="AC5855">
            <v>1861</v>
          </cell>
          <cell r="AD5855" t="str">
            <v>∆</v>
          </cell>
          <cell r="AE5855">
            <v>0</v>
          </cell>
        </row>
        <row r="5856">
          <cell r="V5856" t="str">
            <v>440.40.70.015-5100.03</v>
          </cell>
          <cell r="W5856" t="str">
            <v>Benefits Dental Insurance</v>
          </cell>
          <cell r="X5856">
            <v>2000</v>
          </cell>
          <cell r="Y5856">
            <v>1000</v>
          </cell>
          <cell r="Z5856">
            <v>1000</v>
          </cell>
          <cell r="AA5856">
            <v>0</v>
          </cell>
          <cell r="AB5856">
            <v>264</v>
          </cell>
          <cell r="AC5856">
            <v>264</v>
          </cell>
          <cell r="AD5856" t="str">
            <v>∆</v>
          </cell>
          <cell r="AE5856">
            <v>0</v>
          </cell>
        </row>
        <row r="5857">
          <cell r="V5857" t="str">
            <v>440.40.70.015-5100.04</v>
          </cell>
          <cell r="W5857" t="str">
            <v>Benefits Vision Insurance</v>
          </cell>
          <cell r="X5857">
            <v>0</v>
          </cell>
          <cell r="Y5857">
            <v>0</v>
          </cell>
          <cell r="Z5857">
            <v>0</v>
          </cell>
          <cell r="AA5857">
            <v>0</v>
          </cell>
          <cell r="AB5857">
            <v>43</v>
          </cell>
          <cell r="AC5857">
            <v>43</v>
          </cell>
          <cell r="AD5857" t="str">
            <v>∆</v>
          </cell>
          <cell r="AE5857">
            <v>0</v>
          </cell>
        </row>
        <row r="5858">
          <cell r="V5858" t="str">
            <v>440.40.70.015-5100.05</v>
          </cell>
          <cell r="W5858" t="str">
            <v>Benefits Life Insurance</v>
          </cell>
          <cell r="X5858">
            <v>0</v>
          </cell>
          <cell r="Y5858">
            <v>0</v>
          </cell>
          <cell r="Z5858">
            <v>0</v>
          </cell>
          <cell r="AA5858">
            <v>0</v>
          </cell>
          <cell r="AB5858">
            <v>34</v>
          </cell>
          <cell r="AC5858">
            <v>34</v>
          </cell>
          <cell r="AD5858" t="str">
            <v>∆</v>
          </cell>
          <cell r="AE5858">
            <v>0</v>
          </cell>
        </row>
        <row r="5859">
          <cell r="V5859" t="str">
            <v>440.40.70.015-5100.06</v>
          </cell>
          <cell r="W5859" t="str">
            <v>Benefits Worker's Comp</v>
          </cell>
          <cell r="X5859">
            <v>4000</v>
          </cell>
          <cell r="Y5859">
            <v>4000</v>
          </cell>
          <cell r="Z5859">
            <v>4000</v>
          </cell>
          <cell r="AA5859">
            <v>4000</v>
          </cell>
          <cell r="AB5859">
            <v>4800</v>
          </cell>
          <cell r="AC5859">
            <v>6000</v>
          </cell>
          <cell r="AD5859" t="str">
            <v>∆</v>
          </cell>
          <cell r="AE5859">
            <v>1200</v>
          </cell>
        </row>
        <row r="5860">
          <cell r="V5860" t="str">
            <v>440.40.70.015-5100.07</v>
          </cell>
          <cell r="W5860" t="str">
            <v>Benefits Long Term Disability</v>
          </cell>
          <cell r="X5860">
            <v>1000</v>
          </cell>
          <cell r="Y5860">
            <v>0</v>
          </cell>
          <cell r="Z5860">
            <v>0</v>
          </cell>
          <cell r="AA5860">
            <v>0</v>
          </cell>
          <cell r="AB5860">
            <v>39</v>
          </cell>
          <cell r="AC5860">
            <v>39</v>
          </cell>
          <cell r="AD5860" t="str">
            <v>∆</v>
          </cell>
          <cell r="AE5860">
            <v>0</v>
          </cell>
        </row>
        <row r="5861">
          <cell r="V5861" t="str">
            <v>440.40.70.015-5100.08</v>
          </cell>
          <cell r="W5861" t="str">
            <v>Benefits Deferred Compensation</v>
          </cell>
          <cell r="X5861">
            <v>0</v>
          </cell>
          <cell r="Y5861">
            <v>0</v>
          </cell>
          <cell r="Z5861">
            <v>0</v>
          </cell>
          <cell r="AA5861">
            <v>1000</v>
          </cell>
          <cell r="AB5861">
            <v>360</v>
          </cell>
          <cell r="AC5861">
            <v>360</v>
          </cell>
          <cell r="AD5861" t="str">
            <v>∆</v>
          </cell>
          <cell r="AE5861">
            <v>0</v>
          </cell>
        </row>
        <row r="5862">
          <cell r="V5862" t="str">
            <v>440.40.70.015-5100.10</v>
          </cell>
          <cell r="W5862" t="str">
            <v>Benefits Uniform Allowance</v>
          </cell>
          <cell r="X5862">
            <v>0</v>
          </cell>
          <cell r="Y5862">
            <v>0</v>
          </cell>
          <cell r="Z5862">
            <v>0</v>
          </cell>
          <cell r="AA5862">
            <v>0</v>
          </cell>
          <cell r="AB5862">
            <v>0</v>
          </cell>
          <cell r="AC5862">
            <v>0</v>
          </cell>
          <cell r="AD5862" t="str">
            <v>∆</v>
          </cell>
          <cell r="AE5862">
            <v>0</v>
          </cell>
        </row>
        <row r="5863">
          <cell r="V5863" t="str">
            <v>440.40.70.015-5100.11</v>
          </cell>
          <cell r="W5863" t="str">
            <v>Benefits Medicare</v>
          </cell>
          <cell r="X5863">
            <v>2000</v>
          </cell>
          <cell r="Y5863">
            <v>1000</v>
          </cell>
          <cell r="Z5863">
            <v>1000</v>
          </cell>
          <cell r="AA5863">
            <v>0</v>
          </cell>
          <cell r="AB5863">
            <v>271</v>
          </cell>
          <cell r="AC5863">
            <v>271</v>
          </cell>
          <cell r="AD5863" t="str">
            <v>∆</v>
          </cell>
          <cell r="AE5863">
            <v>0</v>
          </cell>
        </row>
        <row r="5864">
          <cell r="V5864" t="str">
            <v>440.40.70.015-5100.12</v>
          </cell>
          <cell r="W5864" t="str">
            <v>Benefits Annual Physical Exam</v>
          </cell>
          <cell r="X5864">
            <v>0</v>
          </cell>
          <cell r="Y5864">
            <v>0</v>
          </cell>
          <cell r="Z5864">
            <v>0</v>
          </cell>
          <cell r="AA5864">
            <v>0</v>
          </cell>
          <cell r="AB5864">
            <v>0</v>
          </cell>
          <cell r="AC5864">
            <v>0</v>
          </cell>
          <cell r="AD5864" t="str">
            <v>∆</v>
          </cell>
          <cell r="AE5864">
            <v>0</v>
          </cell>
        </row>
        <row r="5865">
          <cell r="V5865" t="str">
            <v>440.40.70.015-5100.15</v>
          </cell>
          <cell r="W5865" t="str">
            <v>Benefits Cell Phone Allowance</v>
          </cell>
          <cell r="X5865">
            <v>0</v>
          </cell>
          <cell r="Y5865">
            <v>0</v>
          </cell>
          <cell r="Z5865">
            <v>0</v>
          </cell>
          <cell r="AA5865">
            <v>0</v>
          </cell>
          <cell r="AB5865">
            <v>84</v>
          </cell>
          <cell r="AC5865">
            <v>84</v>
          </cell>
          <cell r="AD5865" t="str">
            <v>∆</v>
          </cell>
          <cell r="AE5865">
            <v>0</v>
          </cell>
        </row>
        <row r="5866">
          <cell r="V5866" t="str">
            <v>440.40.70.015-5100.17</v>
          </cell>
          <cell r="W5866" t="str">
            <v>Benefits Other Post Employment Benefits</v>
          </cell>
          <cell r="X5866">
            <v>0</v>
          </cell>
          <cell r="Y5866">
            <v>0</v>
          </cell>
          <cell r="Z5866">
            <v>1000</v>
          </cell>
          <cell r="AA5866">
            <v>1000</v>
          </cell>
          <cell r="AB5866">
            <v>1500</v>
          </cell>
          <cell r="AC5866">
            <v>1500</v>
          </cell>
          <cell r="AD5866" t="str">
            <v>∆</v>
          </cell>
          <cell r="AE5866">
            <v>0</v>
          </cell>
        </row>
        <row r="5867">
          <cell r="W5867" t="str">
            <v>TOTAL : PERSONNEL</v>
          </cell>
          <cell r="X5867">
            <v>192000</v>
          </cell>
          <cell r="Y5867">
            <v>108000</v>
          </cell>
          <cell r="Z5867">
            <v>72000</v>
          </cell>
          <cell r="AA5867">
            <v>44000</v>
          </cell>
          <cell r="AB5867">
            <v>33388</v>
          </cell>
          <cell r="AC5867">
            <v>35785</v>
          </cell>
          <cell r="AD5867" t="str">
            <v>∆</v>
          </cell>
          <cell r="AE5867">
            <v>2397</v>
          </cell>
        </row>
        <row r="5868">
          <cell r="AB5868" t="str">
            <v/>
          </cell>
          <cell r="AC5868" t="str">
            <v/>
          </cell>
          <cell r="AD5868" t="str">
            <v>∆</v>
          </cell>
        </row>
        <row r="5869">
          <cell r="V5869" t="str">
            <v>[440] MEASURE K : PUBLIC WORKS : TRANSPORTATION</v>
          </cell>
        </row>
        <row r="5870">
          <cell r="V5870" t="str">
            <v>ADMINISTRATION/ENGINEERING : OPERATIONS</v>
          </cell>
          <cell r="AB5870" t="str">
            <v/>
          </cell>
          <cell r="AC5870" t="str">
            <v/>
          </cell>
          <cell r="AD5870" t="str">
            <v>∆</v>
          </cell>
        </row>
        <row r="5871">
          <cell r="V5871" t="str">
            <v>440.40.70.015-6000.01</v>
          </cell>
          <cell r="W5871" t="str">
            <v>Professional Services General</v>
          </cell>
          <cell r="X5871">
            <v>0</v>
          </cell>
          <cell r="Y5871">
            <v>19000</v>
          </cell>
          <cell r="Z5871">
            <v>155000</v>
          </cell>
          <cell r="AA5871">
            <v>83000</v>
          </cell>
          <cell r="AB5871">
            <v>0</v>
          </cell>
          <cell r="AC5871">
            <v>0</v>
          </cell>
          <cell r="AD5871" t="str">
            <v>∆</v>
          </cell>
          <cell r="AE5871">
            <v>0</v>
          </cell>
        </row>
        <row r="5872">
          <cell r="V5872" t="str">
            <v>440.40.70.015-6500.04</v>
          </cell>
          <cell r="W5872" t="str">
            <v>Claims &amp; Insurance Insurance Premiums</v>
          </cell>
          <cell r="X5872">
            <v>4000</v>
          </cell>
          <cell r="Y5872">
            <v>5000</v>
          </cell>
          <cell r="Z5872">
            <v>5000</v>
          </cell>
          <cell r="AA5872">
            <v>5000</v>
          </cell>
          <cell r="AB5872">
            <v>6000</v>
          </cell>
          <cell r="AC5872">
            <v>6000</v>
          </cell>
          <cell r="AD5872" t="str">
            <v>∆</v>
          </cell>
          <cell r="AE5872">
            <v>0</v>
          </cell>
        </row>
        <row r="5873">
          <cell r="V5873" t="str">
            <v>440.40.70.015-6600.04</v>
          </cell>
          <cell r="W5873" t="str">
            <v>Administrative Expenses Training/Conferences</v>
          </cell>
          <cell r="X5873">
            <v>0</v>
          </cell>
          <cell r="Y5873">
            <v>1000</v>
          </cell>
          <cell r="Z5873">
            <v>0</v>
          </cell>
          <cell r="AA5873">
            <v>0</v>
          </cell>
          <cell r="AB5873">
            <v>0</v>
          </cell>
          <cell r="AC5873">
            <v>0</v>
          </cell>
          <cell r="AD5873" t="str">
            <v>∆</v>
          </cell>
          <cell r="AE5873">
            <v>0</v>
          </cell>
        </row>
        <row r="5874">
          <cell r="V5874" t="str">
            <v>440.40.70.015-6600.07</v>
          </cell>
          <cell r="W5874" t="str">
            <v>Administrative Expenses Employee Recruitment</v>
          </cell>
          <cell r="X5874">
            <v>0</v>
          </cell>
          <cell r="Y5874">
            <v>0</v>
          </cell>
          <cell r="Z5874">
            <v>0</v>
          </cell>
          <cell r="AA5874">
            <v>0</v>
          </cell>
          <cell r="AB5874">
            <v>0</v>
          </cell>
          <cell r="AC5874">
            <v>0</v>
          </cell>
          <cell r="AD5874" t="str">
            <v>∆</v>
          </cell>
          <cell r="AE5874">
            <v>0</v>
          </cell>
        </row>
        <row r="5875">
          <cell r="V5875" t="str">
            <v>440.40.70.015-6600.26</v>
          </cell>
          <cell r="W5875" t="str">
            <v>Administrative Expenses Support Services-IT</v>
          </cell>
          <cell r="X5875">
            <v>5000</v>
          </cell>
          <cell r="Y5875">
            <v>5000</v>
          </cell>
          <cell r="Z5875">
            <v>5000</v>
          </cell>
          <cell r="AA5875">
            <v>5000</v>
          </cell>
          <cell r="AB5875">
            <v>4740</v>
          </cell>
          <cell r="AC5875">
            <v>4740</v>
          </cell>
          <cell r="AD5875" t="str">
            <v>∆</v>
          </cell>
          <cell r="AE5875">
            <v>0</v>
          </cell>
        </row>
        <row r="5876">
          <cell r="V5876" t="str">
            <v>440.40.70.015-6600.36</v>
          </cell>
          <cell r="W5876" t="str">
            <v>Administrative Expenses IT Fund Contribution</v>
          </cell>
          <cell r="X5876">
            <v>3000</v>
          </cell>
          <cell r="Y5876">
            <v>10000</v>
          </cell>
          <cell r="Z5876">
            <v>5000</v>
          </cell>
          <cell r="AA5876">
            <v>5000</v>
          </cell>
          <cell r="AB5876">
            <v>4900</v>
          </cell>
          <cell r="AC5876">
            <v>11000</v>
          </cell>
          <cell r="AD5876" t="str">
            <v>∆</v>
          </cell>
          <cell r="AE5876">
            <v>6100</v>
          </cell>
        </row>
        <row r="5877">
          <cell r="W5877" t="str">
            <v>TOTAL : OPERATIONS</v>
          </cell>
          <cell r="X5877">
            <v>12000</v>
          </cell>
          <cell r="Y5877">
            <v>40000</v>
          </cell>
          <cell r="Z5877">
            <v>170000</v>
          </cell>
          <cell r="AA5877">
            <v>98000</v>
          </cell>
          <cell r="AB5877">
            <v>15640</v>
          </cell>
          <cell r="AC5877">
            <v>21740</v>
          </cell>
          <cell r="AD5877" t="str">
            <v>∆</v>
          </cell>
          <cell r="AE5877">
            <v>6100</v>
          </cell>
        </row>
        <row r="5879">
          <cell r="V5879" t="str">
            <v>[440] MEASURE K : PUBLIC WORKS : TRANSPORTATION</v>
          </cell>
        </row>
        <row r="5880">
          <cell r="V5880" t="str">
            <v>STREETS : OPERATIONS</v>
          </cell>
          <cell r="AB5880" t="str">
            <v/>
          </cell>
          <cell r="AC5880" t="str">
            <v/>
          </cell>
          <cell r="AD5880" t="str">
            <v>∆</v>
          </cell>
        </row>
        <row r="5881">
          <cell r="V5881" t="str">
            <v>440.40.70.570-6400.10</v>
          </cell>
          <cell r="W5881" t="str">
            <v>Repairs &amp; Maintenance Pavement</v>
          </cell>
          <cell r="X5881">
            <v>0</v>
          </cell>
          <cell r="Y5881">
            <v>0</v>
          </cell>
          <cell r="Z5881">
            <v>0</v>
          </cell>
          <cell r="AA5881">
            <v>0</v>
          </cell>
          <cell r="AB5881">
            <v>0</v>
          </cell>
          <cell r="AC5881">
            <v>0</v>
          </cell>
          <cell r="AD5881" t="str">
            <v>∆</v>
          </cell>
          <cell r="AE5881">
            <v>0</v>
          </cell>
        </row>
        <row r="5882">
          <cell r="V5882" t="str">
            <v>440.40.70.570-6410.02</v>
          </cell>
          <cell r="W5882" t="str">
            <v>Repairs &amp; Maintenance-Transportation Slurry/Overlay</v>
          </cell>
          <cell r="X5882">
            <v>68000</v>
          </cell>
          <cell r="Y5882">
            <v>1186000</v>
          </cell>
          <cell r="Z5882">
            <v>283000</v>
          </cell>
          <cell r="AA5882">
            <v>162000</v>
          </cell>
          <cell r="AB5882">
            <v>466799</v>
          </cell>
          <cell r="AC5882">
            <v>466799</v>
          </cell>
          <cell r="AD5882" t="str">
            <v>∆</v>
          </cell>
          <cell r="AE5882">
            <v>0</v>
          </cell>
        </row>
        <row r="5883">
          <cell r="W5883" t="str">
            <v>TOTAL : OPERATIONS</v>
          </cell>
          <cell r="X5883">
            <v>68000</v>
          </cell>
          <cell r="Y5883">
            <v>1186000</v>
          </cell>
          <cell r="Z5883">
            <v>283000</v>
          </cell>
          <cell r="AA5883">
            <v>162000</v>
          </cell>
          <cell r="AB5883">
            <v>466799</v>
          </cell>
          <cell r="AC5883">
            <v>466799</v>
          </cell>
          <cell r="AD5883" t="str">
            <v>∆</v>
          </cell>
          <cell r="AE5883">
            <v>0</v>
          </cell>
        </row>
        <row r="5884">
          <cell r="AB5884" t="str">
            <v/>
          </cell>
          <cell r="AC5884" t="str">
            <v/>
          </cell>
          <cell r="AD5884" t="str">
            <v>∆</v>
          </cell>
        </row>
        <row r="5885">
          <cell r="V5885" t="str">
            <v>[440] MEASURE K : ENGINEERING : CAPITAL IMPROVEMENT</v>
          </cell>
          <cell r="AB5885" t="str">
            <v/>
          </cell>
          <cell r="AC5885" t="str">
            <v/>
          </cell>
          <cell r="AD5885" t="str">
            <v>∆</v>
          </cell>
        </row>
        <row r="5886">
          <cell r="V5886" t="str">
            <v>NO PROGRAM : PERSONNEL</v>
          </cell>
          <cell r="AB5886" t="str">
            <v/>
          </cell>
          <cell r="AC5886" t="str">
            <v/>
          </cell>
          <cell r="AD5886" t="str">
            <v>∆</v>
          </cell>
        </row>
        <row r="5887">
          <cell r="V5887" t="str">
            <v>440.45.41.000-5000.01</v>
          </cell>
          <cell r="W5887" t="str">
            <v>Salaries Regular</v>
          </cell>
          <cell r="X5887">
            <v>0</v>
          </cell>
          <cell r="Y5887">
            <v>0</v>
          </cell>
          <cell r="Z5887">
            <v>0</v>
          </cell>
          <cell r="AA5887">
            <v>48000</v>
          </cell>
          <cell r="AB5887">
            <v>0</v>
          </cell>
          <cell r="AC5887">
            <v>0</v>
          </cell>
          <cell r="AD5887" t="str">
            <v>∆</v>
          </cell>
          <cell r="AE5887">
            <v>0</v>
          </cell>
        </row>
        <row r="5888">
          <cell r="V5888" t="str">
            <v>440.45.41.000-5000.03</v>
          </cell>
          <cell r="W5888" t="str">
            <v>Salaries Overtime</v>
          </cell>
          <cell r="X5888">
            <v>0</v>
          </cell>
          <cell r="Y5888">
            <v>0</v>
          </cell>
          <cell r="Z5888">
            <v>0</v>
          </cell>
          <cell r="AA5888">
            <v>0</v>
          </cell>
          <cell r="AB5888">
            <v>0</v>
          </cell>
          <cell r="AC5888">
            <v>0</v>
          </cell>
          <cell r="AD5888" t="str">
            <v>∆</v>
          </cell>
          <cell r="AE5888">
            <v>0</v>
          </cell>
        </row>
        <row r="5889">
          <cell r="V5889" t="str">
            <v>440.45.41.000-5100.00</v>
          </cell>
          <cell r="W5889" t="str">
            <v>Benefits PERS Pool Liability</v>
          </cell>
          <cell r="X5889">
            <v>0</v>
          </cell>
          <cell r="Y5889">
            <v>0</v>
          </cell>
          <cell r="Z5889">
            <v>0</v>
          </cell>
          <cell r="AA5889">
            <v>10000</v>
          </cell>
          <cell r="AB5889">
            <v>0</v>
          </cell>
          <cell r="AC5889">
            <v>0</v>
          </cell>
          <cell r="AD5889" t="str">
            <v>∆</v>
          </cell>
          <cell r="AE5889">
            <v>0</v>
          </cell>
        </row>
        <row r="5890">
          <cell r="V5890" t="str">
            <v>440.45.41.000-5100.01</v>
          </cell>
          <cell r="W5890" t="str">
            <v>Benefits Retirement</v>
          </cell>
          <cell r="X5890">
            <v>0</v>
          </cell>
          <cell r="Y5890">
            <v>0</v>
          </cell>
          <cell r="Z5890">
            <v>0</v>
          </cell>
          <cell r="AA5890">
            <v>4000</v>
          </cell>
          <cell r="AB5890">
            <v>0</v>
          </cell>
          <cell r="AC5890">
            <v>0</v>
          </cell>
          <cell r="AD5890" t="str">
            <v>∆</v>
          </cell>
          <cell r="AE5890">
            <v>0</v>
          </cell>
        </row>
        <row r="5891">
          <cell r="V5891" t="str">
            <v>440.45.41.000-5100.02</v>
          </cell>
          <cell r="W5891" t="str">
            <v>Benefits Health Insurance</v>
          </cell>
          <cell r="X5891">
            <v>0</v>
          </cell>
          <cell r="Y5891">
            <v>0</v>
          </cell>
          <cell r="Z5891">
            <v>0</v>
          </cell>
          <cell r="AA5891">
            <v>7000</v>
          </cell>
          <cell r="AB5891">
            <v>0</v>
          </cell>
          <cell r="AC5891">
            <v>0</v>
          </cell>
          <cell r="AD5891" t="str">
            <v>∆</v>
          </cell>
          <cell r="AE5891">
            <v>0</v>
          </cell>
        </row>
        <row r="5892">
          <cell r="V5892" t="str">
            <v>440.45.41.000-5100.03</v>
          </cell>
          <cell r="W5892" t="str">
            <v>Benefits Dental Insurance</v>
          </cell>
          <cell r="X5892">
            <v>0</v>
          </cell>
          <cell r="Y5892">
            <v>0</v>
          </cell>
          <cell r="Z5892">
            <v>0</v>
          </cell>
          <cell r="AA5892">
            <v>0</v>
          </cell>
          <cell r="AB5892">
            <v>0</v>
          </cell>
          <cell r="AC5892">
            <v>0</v>
          </cell>
          <cell r="AD5892" t="str">
            <v>∆</v>
          </cell>
          <cell r="AE5892">
            <v>0</v>
          </cell>
        </row>
        <row r="5893">
          <cell r="V5893" t="str">
            <v>440.45.41.000-5100.04</v>
          </cell>
          <cell r="W5893" t="str">
            <v>Benefits Vision Insurance</v>
          </cell>
          <cell r="X5893">
            <v>0</v>
          </cell>
          <cell r="Y5893">
            <v>0</v>
          </cell>
          <cell r="Z5893">
            <v>0</v>
          </cell>
          <cell r="AA5893">
            <v>0</v>
          </cell>
          <cell r="AB5893">
            <v>0</v>
          </cell>
          <cell r="AC5893">
            <v>0</v>
          </cell>
          <cell r="AD5893" t="str">
            <v>∆</v>
          </cell>
          <cell r="AE5893">
            <v>0</v>
          </cell>
        </row>
        <row r="5894">
          <cell r="V5894" t="str">
            <v>440.45.41.000-5100.05</v>
          </cell>
          <cell r="W5894" t="str">
            <v>Benefits Life Insurance</v>
          </cell>
          <cell r="X5894">
            <v>0</v>
          </cell>
          <cell r="Y5894">
            <v>0</v>
          </cell>
          <cell r="Z5894">
            <v>0</v>
          </cell>
          <cell r="AA5894">
            <v>0</v>
          </cell>
          <cell r="AB5894">
            <v>0</v>
          </cell>
          <cell r="AC5894">
            <v>0</v>
          </cell>
          <cell r="AD5894" t="str">
            <v>∆</v>
          </cell>
          <cell r="AE5894">
            <v>0</v>
          </cell>
        </row>
        <row r="5895">
          <cell r="V5895" t="str">
            <v>440.45.41.000-5100.07</v>
          </cell>
          <cell r="W5895" t="str">
            <v>Benefits Long Term Disability</v>
          </cell>
          <cell r="X5895">
            <v>0</v>
          </cell>
          <cell r="Y5895">
            <v>0</v>
          </cell>
          <cell r="Z5895">
            <v>0</v>
          </cell>
          <cell r="AA5895">
            <v>0</v>
          </cell>
          <cell r="AB5895">
            <v>0</v>
          </cell>
          <cell r="AC5895">
            <v>0</v>
          </cell>
          <cell r="AD5895" t="str">
            <v>∆</v>
          </cell>
          <cell r="AE5895">
            <v>0</v>
          </cell>
        </row>
        <row r="5896">
          <cell r="V5896" t="str">
            <v>440.45.41.000-5100.08</v>
          </cell>
          <cell r="W5896" t="str">
            <v>Benefits Deferred Compensation</v>
          </cell>
          <cell r="X5896">
            <v>0</v>
          </cell>
          <cell r="Y5896">
            <v>0</v>
          </cell>
          <cell r="Z5896">
            <v>0</v>
          </cell>
          <cell r="AA5896">
            <v>0</v>
          </cell>
          <cell r="AB5896">
            <v>0</v>
          </cell>
          <cell r="AC5896">
            <v>0</v>
          </cell>
          <cell r="AD5896" t="str">
            <v>∆</v>
          </cell>
          <cell r="AE5896">
            <v>0</v>
          </cell>
        </row>
        <row r="5897">
          <cell r="V5897" t="str">
            <v>440.45.41.000-5100.11</v>
          </cell>
          <cell r="W5897" t="str">
            <v>Benefits Medicare</v>
          </cell>
          <cell r="X5897">
            <v>0</v>
          </cell>
          <cell r="Y5897">
            <v>0</v>
          </cell>
          <cell r="Z5897">
            <v>0</v>
          </cell>
          <cell r="AA5897">
            <v>1000</v>
          </cell>
          <cell r="AB5897">
            <v>0</v>
          </cell>
          <cell r="AC5897">
            <v>0</v>
          </cell>
          <cell r="AD5897" t="str">
            <v>∆</v>
          </cell>
          <cell r="AE5897">
            <v>0</v>
          </cell>
        </row>
        <row r="5898">
          <cell r="V5898" t="str">
            <v>440.45.41.000-5100.15</v>
          </cell>
          <cell r="W5898" t="str">
            <v>Benefits Cell Phone Allowance</v>
          </cell>
          <cell r="X5898">
            <v>0</v>
          </cell>
          <cell r="Y5898">
            <v>0</v>
          </cell>
          <cell r="Z5898">
            <v>0</v>
          </cell>
          <cell r="AA5898">
            <v>0</v>
          </cell>
          <cell r="AB5898">
            <v>0</v>
          </cell>
          <cell r="AC5898">
            <v>0</v>
          </cell>
          <cell r="AD5898" t="str">
            <v>∆</v>
          </cell>
          <cell r="AE5898">
            <v>0</v>
          </cell>
        </row>
        <row r="5899">
          <cell r="W5899" t="str">
            <v>TOTAL : PERSONNEL</v>
          </cell>
          <cell r="X5899">
            <v>0</v>
          </cell>
          <cell r="Y5899">
            <v>0</v>
          </cell>
          <cell r="Z5899">
            <v>0</v>
          </cell>
          <cell r="AA5899">
            <v>70000</v>
          </cell>
          <cell r="AB5899">
            <v>0</v>
          </cell>
          <cell r="AC5899">
            <v>0</v>
          </cell>
          <cell r="AD5899" t="str">
            <v>∆</v>
          </cell>
          <cell r="AE5899">
            <v>0</v>
          </cell>
        </row>
        <row r="5900">
          <cell r="AB5900" t="str">
            <v/>
          </cell>
          <cell r="AC5900" t="str">
            <v/>
          </cell>
          <cell r="AD5900" t="str">
            <v>∆</v>
          </cell>
        </row>
        <row r="5901">
          <cell r="V5901" t="str">
            <v>[440] MEASURE K : ENGINEERING : CAPITAL IMPROVEMENT</v>
          </cell>
        </row>
        <row r="5902">
          <cell r="V5902" t="str">
            <v>NO PROGRAM : CAPITAL</v>
          </cell>
          <cell r="AB5902" t="str">
            <v/>
          </cell>
          <cell r="AC5902" t="str">
            <v/>
          </cell>
          <cell r="AD5902" t="str">
            <v>∆</v>
          </cell>
        </row>
        <row r="5903">
          <cell r="V5903" t="str">
            <v>440.45.41.000-7000.99</v>
          </cell>
          <cell r="W5903" t="str">
            <v>Capital Outlay General</v>
          </cell>
          <cell r="X5903">
            <v>0</v>
          </cell>
          <cell r="Y5903">
            <v>0</v>
          </cell>
          <cell r="Z5903">
            <v>0</v>
          </cell>
          <cell r="AA5903">
            <v>0</v>
          </cell>
          <cell r="AB5903">
            <v>775000</v>
          </cell>
          <cell r="AC5903">
            <v>775000</v>
          </cell>
          <cell r="AD5903" t="str">
            <v>∆</v>
          </cell>
          <cell r="AE5903">
            <v>0</v>
          </cell>
        </row>
        <row r="5904">
          <cell r="W5904" t="str">
            <v>TOTAL : CAPITAL</v>
          </cell>
          <cell r="X5904">
            <v>0</v>
          </cell>
          <cell r="Y5904">
            <v>0</v>
          </cell>
          <cell r="Z5904">
            <v>0</v>
          </cell>
          <cell r="AA5904">
            <v>0</v>
          </cell>
          <cell r="AB5904">
            <v>775000</v>
          </cell>
          <cell r="AC5904">
            <v>775000</v>
          </cell>
          <cell r="AD5904" t="str">
            <v>∆</v>
          </cell>
          <cell r="AE5904">
            <v>0</v>
          </cell>
        </row>
        <row r="5905">
          <cell r="AB5905" t="str">
            <v/>
          </cell>
          <cell r="AC5905" t="str">
            <v/>
          </cell>
          <cell r="AD5905" t="str">
            <v>∆</v>
          </cell>
        </row>
        <row r="5906">
          <cell r="AB5906" t="str">
            <v/>
          </cell>
          <cell r="AC5906" t="str">
            <v/>
          </cell>
          <cell r="AD5906" t="str">
            <v>∆</v>
          </cell>
        </row>
        <row r="5907">
          <cell r="V5907" t="str">
            <v>[460] TDA/LOCAL TRANSPORTATION</v>
          </cell>
          <cell r="AB5907" t="str">
            <v/>
          </cell>
          <cell r="AC5907" t="str">
            <v/>
          </cell>
          <cell r="AD5907" t="str">
            <v>∆</v>
          </cell>
        </row>
        <row r="5908">
          <cell r="W5908" t="str">
            <v>INFLOWS</v>
          </cell>
          <cell r="X5908">
            <v>1988000</v>
          </cell>
          <cell r="Y5908">
            <v>1682000</v>
          </cell>
          <cell r="Z5908">
            <v>175000</v>
          </cell>
          <cell r="AA5908">
            <v>2371000</v>
          </cell>
          <cell r="AB5908">
            <v>2824780</v>
          </cell>
          <cell r="AC5908">
            <v>2824780</v>
          </cell>
          <cell r="AD5908" t="str">
            <v>∆</v>
          </cell>
          <cell r="AE5908">
            <v>0</v>
          </cell>
        </row>
        <row r="5909">
          <cell r="W5909" t="str">
            <v>OUTFLOWS</v>
          </cell>
          <cell r="X5909">
            <v>531000</v>
          </cell>
          <cell r="Y5909">
            <v>2172000</v>
          </cell>
          <cell r="Z5909">
            <v>2679000</v>
          </cell>
          <cell r="AA5909">
            <v>1682000</v>
          </cell>
          <cell r="AB5909">
            <v>10449805</v>
          </cell>
          <cell r="AC5909">
            <v>10456895</v>
          </cell>
          <cell r="AD5909" t="str">
            <v>∆</v>
          </cell>
          <cell r="AE5909">
            <v>7090</v>
          </cell>
        </row>
        <row r="5910">
          <cell r="W5910" t="str">
            <v>NET</v>
          </cell>
          <cell r="X5910">
            <v>1457000</v>
          </cell>
          <cell r="Y5910">
            <v>-490000</v>
          </cell>
          <cell r="Z5910">
            <v>-2504000</v>
          </cell>
          <cell r="AA5910">
            <v>689000</v>
          </cell>
          <cell r="AB5910">
            <v>-7625025</v>
          </cell>
          <cell r="AC5910">
            <v>-7632115</v>
          </cell>
          <cell r="AD5910" t="str">
            <v>∆</v>
          </cell>
          <cell r="AE5910">
            <v>-7090</v>
          </cell>
        </row>
        <row r="5911">
          <cell r="AB5911" t="str">
            <v/>
          </cell>
          <cell r="AC5911" t="str">
            <v/>
          </cell>
          <cell r="AD5911" t="str">
            <v>∆</v>
          </cell>
        </row>
        <row r="5912">
          <cell r="V5912" t="str">
            <v>[460] TDA/LOCAL TRANSPORTATION : PUBLIC WORKS : ADMINISTRATION</v>
          </cell>
          <cell r="AB5912" t="str">
            <v/>
          </cell>
          <cell r="AC5912" t="str">
            <v/>
          </cell>
          <cell r="AD5912" t="str">
            <v>∆</v>
          </cell>
        </row>
        <row r="5913">
          <cell r="V5913" t="str">
            <v>ADMINISTRATION : OTHER REVENUE</v>
          </cell>
          <cell r="AB5913" t="str">
            <v/>
          </cell>
          <cell r="AC5913" t="str">
            <v/>
          </cell>
          <cell r="AD5913" t="str">
            <v>∆</v>
          </cell>
        </row>
        <row r="5914">
          <cell r="V5914" t="str">
            <v>460.40.50.001-4850.13</v>
          </cell>
          <cell r="W5914" t="str">
            <v>Other Revenue Rebates</v>
          </cell>
          <cell r="X5914">
            <v>0</v>
          </cell>
          <cell r="Y5914">
            <v>0</v>
          </cell>
          <cell r="Z5914">
            <v>0</v>
          </cell>
          <cell r="AA5914">
            <v>0</v>
          </cell>
          <cell r="AB5914">
            <v>0</v>
          </cell>
          <cell r="AC5914">
            <v>0</v>
          </cell>
          <cell r="AD5914" t="str">
            <v>∆</v>
          </cell>
          <cell r="AE5914">
            <v>0</v>
          </cell>
        </row>
        <row r="5915">
          <cell r="W5915" t="str">
            <v>TOTAL : OTHER REVENUE</v>
          </cell>
          <cell r="X5915">
            <v>0</v>
          </cell>
          <cell r="Y5915">
            <v>0</v>
          </cell>
          <cell r="Z5915">
            <v>0</v>
          </cell>
          <cell r="AA5915">
            <v>0</v>
          </cell>
          <cell r="AB5915">
            <v>0</v>
          </cell>
          <cell r="AC5915">
            <v>0</v>
          </cell>
          <cell r="AD5915" t="str">
            <v>∆</v>
          </cell>
          <cell r="AE5915">
            <v>0</v>
          </cell>
        </row>
        <row r="5916">
          <cell r="AB5916" t="str">
            <v/>
          </cell>
          <cell r="AC5916" t="str">
            <v/>
          </cell>
          <cell r="AD5916" t="str">
            <v>∆</v>
          </cell>
        </row>
        <row r="5917">
          <cell r="V5917" t="str">
            <v>[460] TDA/LOCAL TRANSPORTATION : PUBLIC WORKS : TRANSPORTATION</v>
          </cell>
        </row>
        <row r="5918">
          <cell r="V5918" t="str">
            <v>ADMINISTRATION/ENGINEERING : INTERGOVERNMENTAL</v>
          </cell>
          <cell r="AB5918" t="str">
            <v/>
          </cell>
          <cell r="AC5918" t="str">
            <v/>
          </cell>
          <cell r="AD5918" t="str">
            <v>∆</v>
          </cell>
        </row>
        <row r="5919">
          <cell r="V5919" t="str">
            <v>460.40.70.015-4475.17</v>
          </cell>
          <cell r="W5919" t="str">
            <v>Intergovernmental Grants-State/County TDA-Ped &amp; Bike</v>
          </cell>
          <cell r="X5919">
            <v>57000</v>
          </cell>
          <cell r="Y5919">
            <v>65000</v>
          </cell>
          <cell r="Z5919">
            <v>0</v>
          </cell>
          <cell r="AA5919">
            <v>0</v>
          </cell>
          <cell r="AB5919">
            <v>0</v>
          </cell>
          <cell r="AC5919">
            <v>0</v>
          </cell>
          <cell r="AD5919" t="str">
            <v>∆</v>
          </cell>
          <cell r="AE5919">
            <v>0</v>
          </cell>
        </row>
        <row r="5920">
          <cell r="V5920" t="str">
            <v>460.40.70.015-4475.18</v>
          </cell>
          <cell r="W5920" t="str">
            <v>Intergovernmental Grants-State/County TDA-Streets &amp; Roads</v>
          </cell>
          <cell r="X5920">
            <v>1864000</v>
          </cell>
          <cell r="Y5920">
            <v>1407000</v>
          </cell>
          <cell r="Z5920">
            <v>0</v>
          </cell>
          <cell r="AA5920">
            <v>2443000</v>
          </cell>
          <cell r="AB5920">
            <v>2775000</v>
          </cell>
          <cell r="AC5920">
            <v>2775000</v>
          </cell>
          <cell r="AD5920" t="str">
            <v>∆</v>
          </cell>
          <cell r="AE5920">
            <v>0</v>
          </cell>
        </row>
        <row r="5921">
          <cell r="W5921" t="str">
            <v>TOTAL : INTERGOVERNMENTAL</v>
          </cell>
          <cell r="X5921">
            <v>1921000</v>
          </cell>
          <cell r="Y5921">
            <v>1472000</v>
          </cell>
          <cell r="Z5921">
            <v>0</v>
          </cell>
          <cell r="AA5921">
            <v>2443000</v>
          </cell>
          <cell r="AB5921">
            <v>2775000</v>
          </cell>
          <cell r="AC5921">
            <v>2775000</v>
          </cell>
          <cell r="AD5921" t="str">
            <v>∆</v>
          </cell>
          <cell r="AE5921">
            <v>0</v>
          </cell>
        </row>
        <row r="5922">
          <cell r="AB5922" t="str">
            <v/>
          </cell>
          <cell r="AC5922" t="str">
            <v/>
          </cell>
          <cell r="AD5922" t="str">
            <v>∆</v>
          </cell>
        </row>
        <row r="5923">
          <cell r="V5923" t="str">
            <v>[460] TDA/LOCAL TRANSPORTATION : PUBLIC WORKS : TRANSPORTATION</v>
          </cell>
        </row>
        <row r="5924">
          <cell r="V5924" t="str">
            <v>ADMINISTRATION/ENGINEERING : INVESTMENT EARNINGS</v>
          </cell>
          <cell r="AB5924" t="str">
            <v/>
          </cell>
          <cell r="AC5924" t="str">
            <v/>
          </cell>
          <cell r="AD5924" t="str">
            <v>∆</v>
          </cell>
        </row>
        <row r="5925">
          <cell r="V5925" t="str">
            <v>460.40.70.015-4700.01</v>
          </cell>
          <cell r="W5925" t="str">
            <v>Investment Earnings Interest on Investments</v>
          </cell>
          <cell r="X5925">
            <v>72000</v>
          </cell>
          <cell r="Y5925">
            <v>112000</v>
          </cell>
          <cell r="Z5925">
            <v>181000</v>
          </cell>
          <cell r="AA5925">
            <v>-70000</v>
          </cell>
          <cell r="AB5925">
            <v>55310</v>
          </cell>
          <cell r="AC5925">
            <v>55310</v>
          </cell>
          <cell r="AD5925" t="str">
            <v>∆</v>
          </cell>
          <cell r="AE5925">
            <v>0</v>
          </cell>
        </row>
        <row r="5926">
          <cell r="V5926" t="str">
            <v>460.40.70.015-4700.19</v>
          </cell>
          <cell r="W5926" t="str">
            <v>Investment Earnings Market Value Change</v>
          </cell>
          <cell r="X5926">
            <v>-31000</v>
          </cell>
          <cell r="Y5926">
            <v>103000</v>
          </cell>
          <cell r="Z5926">
            <v>0</v>
          </cell>
          <cell r="AA5926">
            <v>0</v>
          </cell>
          <cell r="AB5926">
            <v>0</v>
          </cell>
          <cell r="AC5926">
            <v>0</v>
          </cell>
          <cell r="AD5926" t="str">
            <v>∆</v>
          </cell>
          <cell r="AE5926">
            <v>0</v>
          </cell>
        </row>
        <row r="5927">
          <cell r="V5927" t="str">
            <v>460.40.70.015-4700.21</v>
          </cell>
          <cell r="W5927" t="str">
            <v>Investment Earnings Unallocated Investment Expense</v>
          </cell>
          <cell r="X5927">
            <v>-5000</v>
          </cell>
          <cell r="Y5927">
            <v>-5000</v>
          </cell>
          <cell r="Z5927">
            <v>-6000</v>
          </cell>
          <cell r="AA5927">
            <v>-2000</v>
          </cell>
          <cell r="AB5927">
            <v>-5530</v>
          </cell>
          <cell r="AC5927">
            <v>-5530</v>
          </cell>
          <cell r="AD5927" t="str">
            <v>∆</v>
          </cell>
          <cell r="AE5927">
            <v>0</v>
          </cell>
        </row>
        <row r="5928">
          <cell r="W5928" t="str">
            <v>TOTAL : INVESTMENT EARNINGS</v>
          </cell>
          <cell r="X5928">
            <v>36000</v>
          </cell>
          <cell r="Y5928">
            <v>210000</v>
          </cell>
          <cell r="Z5928">
            <v>175000</v>
          </cell>
          <cell r="AA5928">
            <v>-72000</v>
          </cell>
          <cell r="AB5928">
            <v>49780</v>
          </cell>
          <cell r="AC5928">
            <v>49780</v>
          </cell>
          <cell r="AD5928" t="str">
            <v>∆</v>
          </cell>
          <cell r="AE5928">
            <v>0</v>
          </cell>
        </row>
        <row r="5929">
          <cell r="AB5929" t="str">
            <v/>
          </cell>
          <cell r="AC5929" t="str">
            <v/>
          </cell>
          <cell r="AD5929" t="str">
            <v>∆</v>
          </cell>
        </row>
        <row r="5930">
          <cell r="V5930" t="str">
            <v>[460] TDA/LOCAL TRANSPORTATION : PUBLIC WORKS : TRANSPORTATION</v>
          </cell>
        </row>
        <row r="5931">
          <cell r="V5931" t="str">
            <v>ADMINISTRATION/ENGINEERING : OTHER REVENUE</v>
          </cell>
          <cell r="AB5931" t="str">
            <v/>
          </cell>
          <cell r="AC5931" t="str">
            <v/>
          </cell>
          <cell r="AD5931" t="str">
            <v>∆</v>
          </cell>
        </row>
        <row r="5932">
          <cell r="V5932" t="str">
            <v>460.40.70.015-4850.07</v>
          </cell>
          <cell r="W5932" t="str">
            <v>Other Revenue Misc Reimbursement</v>
          </cell>
          <cell r="X5932">
            <v>31000</v>
          </cell>
          <cell r="Y5932">
            <v>0</v>
          </cell>
          <cell r="Z5932">
            <v>0</v>
          </cell>
          <cell r="AA5932">
            <v>0</v>
          </cell>
          <cell r="AB5932">
            <v>0</v>
          </cell>
          <cell r="AC5932">
            <v>0</v>
          </cell>
          <cell r="AD5932" t="str">
            <v>∆</v>
          </cell>
          <cell r="AE5932">
            <v>0</v>
          </cell>
        </row>
        <row r="5933">
          <cell r="V5933" t="str">
            <v>460.40.70.015-4850.12</v>
          </cell>
          <cell r="W5933" t="str">
            <v>Other Revenue Miscellaneous Receipts</v>
          </cell>
          <cell r="X5933">
            <v>0</v>
          </cell>
          <cell r="Y5933">
            <v>0</v>
          </cell>
          <cell r="Z5933">
            <v>0</v>
          </cell>
          <cell r="AA5933">
            <v>0</v>
          </cell>
          <cell r="AB5933">
            <v>0</v>
          </cell>
          <cell r="AC5933">
            <v>0</v>
          </cell>
          <cell r="AD5933" t="str">
            <v>∆</v>
          </cell>
          <cell r="AE5933">
            <v>0</v>
          </cell>
        </row>
        <row r="5934">
          <cell r="W5934" t="str">
            <v>TOTAL : OTHER REVENUE</v>
          </cell>
          <cell r="X5934">
            <v>31000</v>
          </cell>
          <cell r="Y5934">
            <v>0</v>
          </cell>
          <cell r="Z5934">
            <v>0</v>
          </cell>
          <cell r="AA5934">
            <v>0</v>
          </cell>
          <cell r="AB5934">
            <v>0</v>
          </cell>
          <cell r="AC5934">
            <v>0</v>
          </cell>
          <cell r="AD5934" t="str">
            <v>∆</v>
          </cell>
          <cell r="AE5934">
            <v>0</v>
          </cell>
        </row>
        <row r="5935">
          <cell r="AB5935" t="str">
            <v/>
          </cell>
          <cell r="AC5935" t="str">
            <v/>
          </cell>
          <cell r="AD5935" t="str">
            <v>∆</v>
          </cell>
        </row>
        <row r="5936">
          <cell r="V5936" t="str">
            <v>[460] TDA/LOCAL TRANSPORTATION : PUBLIC WORKS : ADMINISTRATION</v>
          </cell>
        </row>
        <row r="5937">
          <cell r="V5937" t="str">
            <v>ADMINISTRATION : PERSONNEL</v>
          </cell>
          <cell r="AB5937" t="str">
            <v/>
          </cell>
          <cell r="AC5937" t="str">
            <v/>
          </cell>
          <cell r="AD5937" t="str">
            <v>∆</v>
          </cell>
        </row>
        <row r="5938">
          <cell r="V5938" t="str">
            <v>460.40.50.001-5000.01</v>
          </cell>
          <cell r="W5938" t="str">
            <v>Salaries Regular</v>
          </cell>
          <cell r="X5938">
            <v>0</v>
          </cell>
          <cell r="Y5938">
            <v>0</v>
          </cell>
          <cell r="Z5938">
            <v>0</v>
          </cell>
          <cell r="AA5938">
            <v>0</v>
          </cell>
          <cell r="AB5938">
            <v>0</v>
          </cell>
          <cell r="AC5938">
            <v>0</v>
          </cell>
          <cell r="AD5938" t="str">
            <v>∆</v>
          </cell>
          <cell r="AE5938">
            <v>0</v>
          </cell>
        </row>
        <row r="5939">
          <cell r="V5939" t="str">
            <v>460.40.50.001-5000.07</v>
          </cell>
          <cell r="W5939" t="str">
            <v>Salaries Admin Leave Pay</v>
          </cell>
          <cell r="X5939">
            <v>0</v>
          </cell>
          <cell r="Y5939">
            <v>0</v>
          </cell>
          <cell r="Z5939">
            <v>0</v>
          </cell>
          <cell r="AA5939">
            <v>0</v>
          </cell>
          <cell r="AB5939">
            <v>0</v>
          </cell>
          <cell r="AC5939">
            <v>0</v>
          </cell>
          <cell r="AD5939" t="str">
            <v>∆</v>
          </cell>
          <cell r="AE5939">
            <v>0</v>
          </cell>
        </row>
        <row r="5940">
          <cell r="V5940" t="str">
            <v>460.40.50.001-5000.10</v>
          </cell>
          <cell r="W5940" t="str">
            <v>Salaries Furloughs</v>
          </cell>
          <cell r="X5940">
            <v>0</v>
          </cell>
          <cell r="Y5940">
            <v>0</v>
          </cell>
          <cell r="Z5940">
            <v>0</v>
          </cell>
          <cell r="AA5940">
            <v>0</v>
          </cell>
          <cell r="AB5940">
            <v>0</v>
          </cell>
          <cell r="AC5940">
            <v>0</v>
          </cell>
          <cell r="AD5940" t="str">
            <v>∆</v>
          </cell>
          <cell r="AE5940">
            <v>0</v>
          </cell>
        </row>
        <row r="5941">
          <cell r="V5941" t="str">
            <v>460.40.50.001-5000.12</v>
          </cell>
          <cell r="W5941" t="str">
            <v>Salaries Compensated Absences</v>
          </cell>
          <cell r="X5941">
            <v>0</v>
          </cell>
          <cell r="Y5941">
            <v>0</v>
          </cell>
          <cell r="Z5941">
            <v>0</v>
          </cell>
          <cell r="AA5941">
            <v>0</v>
          </cell>
          <cell r="AB5941">
            <v>0</v>
          </cell>
          <cell r="AC5941">
            <v>0</v>
          </cell>
          <cell r="AD5941" t="str">
            <v>∆</v>
          </cell>
          <cell r="AE5941">
            <v>0</v>
          </cell>
        </row>
        <row r="5942">
          <cell r="V5942" t="str">
            <v>460.40.50.001-5100.01</v>
          </cell>
          <cell r="W5942" t="str">
            <v>Benefits Retirement</v>
          </cell>
          <cell r="X5942">
            <v>0</v>
          </cell>
          <cell r="Y5942">
            <v>0</v>
          </cell>
          <cell r="Z5942">
            <v>0</v>
          </cell>
          <cell r="AA5942">
            <v>0</v>
          </cell>
          <cell r="AB5942">
            <v>0</v>
          </cell>
          <cell r="AC5942">
            <v>0</v>
          </cell>
          <cell r="AD5942" t="str">
            <v>∆</v>
          </cell>
          <cell r="AE5942">
            <v>0</v>
          </cell>
        </row>
        <row r="5943">
          <cell r="V5943" t="str">
            <v>460.40.50.001-5100.02</v>
          </cell>
          <cell r="W5943" t="str">
            <v>Benefits Health Insurance</v>
          </cell>
          <cell r="X5943">
            <v>0</v>
          </cell>
          <cell r="Y5943">
            <v>0</v>
          </cell>
          <cell r="Z5943">
            <v>0</v>
          </cell>
          <cell r="AA5943">
            <v>0</v>
          </cell>
          <cell r="AB5943">
            <v>0</v>
          </cell>
          <cell r="AC5943">
            <v>0</v>
          </cell>
          <cell r="AD5943" t="str">
            <v>∆</v>
          </cell>
          <cell r="AE5943">
            <v>0</v>
          </cell>
        </row>
        <row r="5944">
          <cell r="V5944" t="str">
            <v>460.40.50.001-5100.03</v>
          </cell>
          <cell r="W5944" t="str">
            <v>Benefits Dental Insurance</v>
          </cell>
          <cell r="X5944">
            <v>0</v>
          </cell>
          <cell r="Y5944">
            <v>0</v>
          </cell>
          <cell r="Z5944">
            <v>0</v>
          </cell>
          <cell r="AA5944">
            <v>0</v>
          </cell>
          <cell r="AB5944">
            <v>0</v>
          </cell>
          <cell r="AC5944">
            <v>0</v>
          </cell>
          <cell r="AD5944" t="str">
            <v>∆</v>
          </cell>
          <cell r="AE5944">
            <v>0</v>
          </cell>
        </row>
        <row r="5945">
          <cell r="V5945" t="str">
            <v>460.40.50.001-5100.04</v>
          </cell>
          <cell r="W5945" t="str">
            <v>Benefits Vision Insurance</v>
          </cell>
          <cell r="X5945">
            <v>0</v>
          </cell>
          <cell r="Y5945">
            <v>0</v>
          </cell>
          <cell r="Z5945">
            <v>0</v>
          </cell>
          <cell r="AA5945">
            <v>0</v>
          </cell>
          <cell r="AB5945">
            <v>0</v>
          </cell>
          <cell r="AC5945">
            <v>0</v>
          </cell>
          <cell r="AD5945" t="str">
            <v>∆</v>
          </cell>
          <cell r="AE5945">
            <v>0</v>
          </cell>
        </row>
        <row r="5946">
          <cell r="V5946" t="str">
            <v>460.40.50.001-5100.05</v>
          </cell>
          <cell r="W5946" t="str">
            <v>Benefits Life Insurance</v>
          </cell>
          <cell r="X5946">
            <v>0</v>
          </cell>
          <cell r="Y5946">
            <v>0</v>
          </cell>
          <cell r="Z5946">
            <v>0</v>
          </cell>
          <cell r="AA5946">
            <v>0</v>
          </cell>
          <cell r="AB5946">
            <v>0</v>
          </cell>
          <cell r="AC5946">
            <v>0</v>
          </cell>
          <cell r="AD5946" t="str">
            <v>∆</v>
          </cell>
          <cell r="AE5946">
            <v>0</v>
          </cell>
        </row>
        <row r="5947">
          <cell r="V5947" t="str">
            <v>460.40.50.001-5100.06</v>
          </cell>
          <cell r="W5947" t="str">
            <v>Benefits Worker's Comp</v>
          </cell>
          <cell r="X5947">
            <v>0</v>
          </cell>
          <cell r="Y5947">
            <v>0</v>
          </cell>
          <cell r="Z5947">
            <v>0</v>
          </cell>
          <cell r="AA5947">
            <v>0</v>
          </cell>
          <cell r="AB5947">
            <v>0</v>
          </cell>
          <cell r="AC5947">
            <v>0</v>
          </cell>
          <cell r="AD5947" t="str">
            <v>∆</v>
          </cell>
          <cell r="AE5947">
            <v>0</v>
          </cell>
        </row>
        <row r="5948">
          <cell r="V5948" t="str">
            <v>460.40.50.001-5100.07</v>
          </cell>
          <cell r="W5948" t="str">
            <v>Benefits Long Term Disability</v>
          </cell>
          <cell r="X5948">
            <v>0</v>
          </cell>
          <cell r="Y5948">
            <v>0</v>
          </cell>
          <cell r="Z5948">
            <v>0</v>
          </cell>
          <cell r="AA5948">
            <v>0</v>
          </cell>
          <cell r="AB5948">
            <v>0</v>
          </cell>
          <cell r="AC5948">
            <v>0</v>
          </cell>
          <cell r="AD5948" t="str">
            <v>∆</v>
          </cell>
          <cell r="AE5948">
            <v>0</v>
          </cell>
        </row>
        <row r="5949">
          <cell r="V5949" t="str">
            <v>460.40.50.001-5100.11</v>
          </cell>
          <cell r="W5949" t="str">
            <v>Benefits Medicare</v>
          </cell>
          <cell r="X5949">
            <v>0</v>
          </cell>
          <cell r="Y5949">
            <v>0</v>
          </cell>
          <cell r="Z5949">
            <v>0</v>
          </cell>
          <cell r="AA5949">
            <v>0</v>
          </cell>
          <cell r="AB5949">
            <v>0</v>
          </cell>
          <cell r="AC5949">
            <v>0</v>
          </cell>
          <cell r="AD5949" t="str">
            <v>∆</v>
          </cell>
          <cell r="AE5949">
            <v>0</v>
          </cell>
        </row>
        <row r="5950">
          <cell r="V5950" t="str">
            <v>460.40.50.001-5100.15</v>
          </cell>
          <cell r="W5950" t="str">
            <v>Benefits Cell Phone Allowance</v>
          </cell>
          <cell r="X5950">
            <v>0</v>
          </cell>
          <cell r="Y5950">
            <v>0</v>
          </cell>
          <cell r="Z5950">
            <v>0</v>
          </cell>
          <cell r="AA5950">
            <v>0</v>
          </cell>
          <cell r="AB5950">
            <v>0</v>
          </cell>
          <cell r="AC5950">
            <v>0</v>
          </cell>
          <cell r="AD5950" t="str">
            <v>∆</v>
          </cell>
          <cell r="AE5950">
            <v>0</v>
          </cell>
        </row>
        <row r="5951">
          <cell r="V5951" t="str">
            <v>460.40.50.001-5100.17</v>
          </cell>
          <cell r="W5951" t="str">
            <v>Benefits Other Post Employment Benefits</v>
          </cell>
          <cell r="X5951">
            <v>2000</v>
          </cell>
          <cell r="Y5951">
            <v>2000</v>
          </cell>
          <cell r="Z5951">
            <v>2000</v>
          </cell>
          <cell r="AA5951">
            <v>2000</v>
          </cell>
          <cell r="AB5951">
            <v>2000</v>
          </cell>
          <cell r="AC5951">
            <v>2000</v>
          </cell>
          <cell r="AD5951" t="str">
            <v>∆</v>
          </cell>
          <cell r="AE5951">
            <v>0</v>
          </cell>
        </row>
        <row r="5952">
          <cell r="W5952" t="str">
            <v>TOTAL : PERSONNEL</v>
          </cell>
          <cell r="X5952">
            <v>2000</v>
          </cell>
          <cell r="Y5952">
            <v>2000</v>
          </cell>
          <cell r="Z5952">
            <v>2000</v>
          </cell>
          <cell r="AA5952">
            <v>2000</v>
          </cell>
          <cell r="AB5952">
            <v>2000</v>
          </cell>
          <cell r="AC5952">
            <v>2000</v>
          </cell>
          <cell r="AD5952" t="str">
            <v>∆</v>
          </cell>
          <cell r="AE5952">
            <v>0</v>
          </cell>
        </row>
        <row r="5954">
          <cell r="V5954" t="str">
            <v>[460] TDA/LOCAL TRANSPORTATION : PUBLIC WORKS : TRANSPORTATION</v>
          </cell>
          <cell r="AB5954" t="str">
            <v/>
          </cell>
          <cell r="AC5954" t="str">
            <v/>
          </cell>
          <cell r="AD5954" t="str">
            <v>∆</v>
          </cell>
        </row>
        <row r="5955">
          <cell r="V5955" t="str">
            <v>ADMINISTRATION/ENGINEERING : PERSONNEL</v>
          </cell>
          <cell r="AB5955" t="str">
            <v/>
          </cell>
          <cell r="AC5955" t="str">
            <v/>
          </cell>
          <cell r="AD5955" t="str">
            <v>∆</v>
          </cell>
        </row>
        <row r="5956">
          <cell r="V5956" t="str">
            <v>460.40.70.015-5000.01</v>
          </cell>
          <cell r="W5956" t="str">
            <v>Salaries Regular</v>
          </cell>
          <cell r="X5956">
            <v>22000</v>
          </cell>
          <cell r="Y5956">
            <v>26000</v>
          </cell>
          <cell r="Z5956">
            <v>29000</v>
          </cell>
          <cell r="AA5956">
            <v>7000</v>
          </cell>
          <cell r="AB5956">
            <v>0</v>
          </cell>
          <cell r="AC5956">
            <v>0</v>
          </cell>
          <cell r="AD5956" t="str">
            <v>∆</v>
          </cell>
          <cell r="AE5956">
            <v>0</v>
          </cell>
        </row>
        <row r="5957">
          <cell r="V5957" t="str">
            <v>460.40.70.015-5000.02</v>
          </cell>
          <cell r="W5957" t="str">
            <v>Salaries Part Time</v>
          </cell>
          <cell r="X5957">
            <v>0</v>
          </cell>
          <cell r="Y5957">
            <v>0</v>
          </cell>
          <cell r="Z5957">
            <v>0</v>
          </cell>
          <cell r="AA5957">
            <v>0</v>
          </cell>
          <cell r="AB5957">
            <v>0</v>
          </cell>
          <cell r="AC5957">
            <v>0</v>
          </cell>
          <cell r="AD5957" t="str">
            <v>∆</v>
          </cell>
          <cell r="AE5957">
            <v>0</v>
          </cell>
        </row>
        <row r="5958">
          <cell r="V5958" t="str">
            <v>460.40.70.015-5000.03</v>
          </cell>
          <cell r="W5958" t="str">
            <v>Salaries Overtime</v>
          </cell>
          <cell r="X5958">
            <v>0</v>
          </cell>
          <cell r="Y5958">
            <v>0</v>
          </cell>
          <cell r="Z5958">
            <v>0</v>
          </cell>
          <cell r="AA5958">
            <v>0</v>
          </cell>
          <cell r="AB5958">
            <v>0</v>
          </cell>
          <cell r="AC5958">
            <v>0</v>
          </cell>
          <cell r="AD5958" t="str">
            <v>∆</v>
          </cell>
          <cell r="AE5958">
            <v>0</v>
          </cell>
        </row>
        <row r="5959">
          <cell r="V5959" t="str">
            <v>460.40.70.015-5000.10</v>
          </cell>
          <cell r="W5959" t="str">
            <v>Salaries Furloughs</v>
          </cell>
          <cell r="X5959">
            <v>0</v>
          </cell>
          <cell r="Y5959">
            <v>0</v>
          </cell>
          <cell r="Z5959">
            <v>0</v>
          </cell>
          <cell r="AA5959">
            <v>0</v>
          </cell>
          <cell r="AB5959">
            <v>0</v>
          </cell>
          <cell r="AC5959">
            <v>0</v>
          </cell>
          <cell r="AD5959" t="str">
            <v>∆</v>
          </cell>
          <cell r="AE5959">
            <v>0</v>
          </cell>
        </row>
        <row r="5960">
          <cell r="V5960" t="str">
            <v>460.40.70.015-5100.00</v>
          </cell>
          <cell r="W5960" t="str">
            <v>Benefits PERS Pool Liability</v>
          </cell>
          <cell r="X5960">
            <v>4000</v>
          </cell>
          <cell r="Y5960">
            <v>5000</v>
          </cell>
          <cell r="Z5960">
            <v>6000</v>
          </cell>
          <cell r="AA5960">
            <v>1000</v>
          </cell>
          <cell r="AB5960">
            <v>0</v>
          </cell>
          <cell r="AC5960">
            <v>0</v>
          </cell>
          <cell r="AD5960" t="str">
            <v>∆</v>
          </cell>
          <cell r="AE5960">
            <v>0</v>
          </cell>
        </row>
        <row r="5961">
          <cell r="V5961" t="str">
            <v>460.40.70.015-5100.01</v>
          </cell>
          <cell r="W5961" t="str">
            <v>Benefits Retirement</v>
          </cell>
          <cell r="X5961">
            <v>2000</v>
          </cell>
          <cell r="Y5961">
            <v>3000</v>
          </cell>
          <cell r="Z5961">
            <v>3000</v>
          </cell>
          <cell r="AA5961">
            <v>1000</v>
          </cell>
          <cell r="AB5961">
            <v>0</v>
          </cell>
          <cell r="AC5961">
            <v>0</v>
          </cell>
          <cell r="AD5961" t="str">
            <v>∆</v>
          </cell>
          <cell r="AE5961">
            <v>0</v>
          </cell>
        </row>
        <row r="5962">
          <cell r="V5962" t="str">
            <v>460.40.70.015-5100.02</v>
          </cell>
          <cell r="W5962" t="str">
            <v>Benefits Health Insurance</v>
          </cell>
          <cell r="X5962">
            <v>3000</v>
          </cell>
          <cell r="Y5962">
            <v>4000</v>
          </cell>
          <cell r="Z5962">
            <v>5000</v>
          </cell>
          <cell r="AA5962">
            <v>2000</v>
          </cell>
          <cell r="AB5962">
            <v>0</v>
          </cell>
          <cell r="AC5962">
            <v>0</v>
          </cell>
          <cell r="AD5962" t="str">
            <v>∆</v>
          </cell>
          <cell r="AE5962">
            <v>0</v>
          </cell>
        </row>
        <row r="5963">
          <cell r="V5963" t="str">
            <v>460.40.70.015-5100.03</v>
          </cell>
          <cell r="W5963" t="str">
            <v>Benefits Dental Insurance</v>
          </cell>
          <cell r="X5963">
            <v>0</v>
          </cell>
          <cell r="Y5963">
            <v>1000</v>
          </cell>
          <cell r="Z5963">
            <v>1000</v>
          </cell>
          <cell r="AA5963">
            <v>0</v>
          </cell>
          <cell r="AB5963">
            <v>0</v>
          </cell>
          <cell r="AC5963">
            <v>0</v>
          </cell>
          <cell r="AD5963" t="str">
            <v>∆</v>
          </cell>
          <cell r="AE5963">
            <v>0</v>
          </cell>
        </row>
        <row r="5964">
          <cell r="V5964" t="str">
            <v>460.40.70.015-5100.04</v>
          </cell>
          <cell r="W5964" t="str">
            <v>Benefits Vision Insurance</v>
          </cell>
          <cell r="X5964">
            <v>0</v>
          </cell>
          <cell r="Y5964">
            <v>0</v>
          </cell>
          <cell r="Z5964">
            <v>0</v>
          </cell>
          <cell r="AA5964">
            <v>0</v>
          </cell>
          <cell r="AB5964">
            <v>0</v>
          </cell>
          <cell r="AC5964">
            <v>0</v>
          </cell>
          <cell r="AD5964" t="str">
            <v>∆</v>
          </cell>
          <cell r="AE5964">
            <v>0</v>
          </cell>
        </row>
        <row r="5965">
          <cell r="V5965" t="str">
            <v>460.40.70.015-5100.05</v>
          </cell>
          <cell r="W5965" t="str">
            <v>Benefits Life Insurance</v>
          </cell>
          <cell r="X5965">
            <v>0</v>
          </cell>
          <cell r="Y5965">
            <v>0</v>
          </cell>
          <cell r="Z5965">
            <v>0</v>
          </cell>
          <cell r="AA5965">
            <v>0</v>
          </cell>
          <cell r="AB5965">
            <v>0</v>
          </cell>
          <cell r="AC5965">
            <v>0</v>
          </cell>
          <cell r="AD5965" t="str">
            <v>∆</v>
          </cell>
          <cell r="AE5965">
            <v>0</v>
          </cell>
        </row>
        <row r="5966">
          <cell r="V5966" t="str">
            <v>460.40.70.015-5100.06</v>
          </cell>
          <cell r="W5966" t="str">
            <v>Benefits Worker's Comp</v>
          </cell>
          <cell r="X5966">
            <v>1000</v>
          </cell>
          <cell r="Y5966">
            <v>1000</v>
          </cell>
          <cell r="Z5966">
            <v>1000</v>
          </cell>
          <cell r="AA5966">
            <v>1000</v>
          </cell>
          <cell r="AB5966">
            <v>1800</v>
          </cell>
          <cell r="AC5966">
            <v>2000</v>
          </cell>
          <cell r="AD5966" t="str">
            <v>∆</v>
          </cell>
          <cell r="AE5966">
            <v>200</v>
          </cell>
        </row>
        <row r="5967">
          <cell r="V5967" t="str">
            <v>460.40.70.015-5100.07</v>
          </cell>
          <cell r="W5967" t="str">
            <v>Benefits Long Term Disability</v>
          </cell>
          <cell r="X5967">
            <v>0</v>
          </cell>
          <cell r="Y5967">
            <v>0</v>
          </cell>
          <cell r="Z5967">
            <v>0</v>
          </cell>
          <cell r="AA5967">
            <v>0</v>
          </cell>
          <cell r="AB5967">
            <v>0</v>
          </cell>
          <cell r="AC5967">
            <v>0</v>
          </cell>
          <cell r="AD5967" t="str">
            <v>∆</v>
          </cell>
          <cell r="AE5967">
            <v>0</v>
          </cell>
        </row>
        <row r="5968">
          <cell r="V5968" t="str">
            <v>460.40.70.015-5100.08</v>
          </cell>
          <cell r="W5968" t="str">
            <v>Benefits Deferred Compensation</v>
          </cell>
          <cell r="X5968">
            <v>0</v>
          </cell>
          <cell r="Y5968">
            <v>0</v>
          </cell>
          <cell r="Z5968">
            <v>0</v>
          </cell>
          <cell r="AA5968">
            <v>0</v>
          </cell>
          <cell r="AB5968">
            <v>0</v>
          </cell>
          <cell r="AC5968">
            <v>0</v>
          </cell>
          <cell r="AD5968" t="str">
            <v>∆</v>
          </cell>
          <cell r="AE5968">
            <v>0</v>
          </cell>
        </row>
        <row r="5969">
          <cell r="V5969" t="str">
            <v>460.40.70.015-5100.11</v>
          </cell>
          <cell r="W5969" t="str">
            <v>Benefits Medicare</v>
          </cell>
          <cell r="X5969">
            <v>0</v>
          </cell>
          <cell r="Y5969">
            <v>0</v>
          </cell>
          <cell r="Z5969">
            <v>0</v>
          </cell>
          <cell r="AA5969">
            <v>0</v>
          </cell>
          <cell r="AB5969">
            <v>0</v>
          </cell>
          <cell r="AC5969">
            <v>0</v>
          </cell>
          <cell r="AD5969" t="str">
            <v>∆</v>
          </cell>
          <cell r="AE5969">
            <v>0</v>
          </cell>
        </row>
        <row r="5970">
          <cell r="V5970" t="str">
            <v>460.40.70.015-5100.15</v>
          </cell>
          <cell r="W5970" t="str">
            <v>Benefits Cell Phone Allowance</v>
          </cell>
          <cell r="X5970">
            <v>0</v>
          </cell>
          <cell r="Y5970">
            <v>0</v>
          </cell>
          <cell r="Z5970">
            <v>0</v>
          </cell>
          <cell r="AA5970">
            <v>0</v>
          </cell>
          <cell r="AB5970">
            <v>0</v>
          </cell>
          <cell r="AC5970">
            <v>0</v>
          </cell>
          <cell r="AD5970" t="str">
            <v>∆</v>
          </cell>
          <cell r="AE5970">
            <v>0</v>
          </cell>
        </row>
        <row r="5971">
          <cell r="V5971" t="str">
            <v>460.40.70.015-5100.17</v>
          </cell>
          <cell r="W5971" t="str">
            <v>Benefits Other Post Employment Benefits</v>
          </cell>
          <cell r="X5971">
            <v>8000</v>
          </cell>
          <cell r="Y5971">
            <v>9000</v>
          </cell>
          <cell r="Z5971">
            <v>8000</v>
          </cell>
          <cell r="AA5971">
            <v>7000</v>
          </cell>
          <cell r="AB5971">
            <v>7500</v>
          </cell>
          <cell r="AC5971">
            <v>7500</v>
          </cell>
          <cell r="AD5971" t="str">
            <v>∆</v>
          </cell>
          <cell r="AE5971">
            <v>0</v>
          </cell>
        </row>
        <row r="5972">
          <cell r="W5972" t="str">
            <v>TOTAL : PERSONNEL</v>
          </cell>
          <cell r="X5972">
            <v>40000</v>
          </cell>
          <cell r="Y5972">
            <v>49000</v>
          </cell>
          <cell r="Z5972">
            <v>53000</v>
          </cell>
          <cell r="AA5972">
            <v>19000</v>
          </cell>
          <cell r="AB5972">
            <v>9300</v>
          </cell>
          <cell r="AC5972">
            <v>9500</v>
          </cell>
          <cell r="AD5972" t="str">
            <v>∆</v>
          </cell>
          <cell r="AE5972">
            <v>200</v>
          </cell>
        </row>
        <row r="5973">
          <cell r="AB5973" t="str">
            <v/>
          </cell>
          <cell r="AC5973" t="str">
            <v/>
          </cell>
          <cell r="AD5973" t="str">
            <v>∆</v>
          </cell>
        </row>
        <row r="5974">
          <cell r="V5974" t="str">
            <v>[460] TDA/LOCAL TRANSPORTATION : PUBLIC WORKS : TRANSPORTATION</v>
          </cell>
        </row>
        <row r="5975">
          <cell r="V5975" t="str">
            <v>ADMINISTRATION/ENGINEERING : OPERATIONS</v>
          </cell>
          <cell r="AB5975" t="str">
            <v/>
          </cell>
          <cell r="AC5975" t="str">
            <v/>
          </cell>
          <cell r="AD5975" t="str">
            <v>∆</v>
          </cell>
        </row>
        <row r="5976">
          <cell r="V5976" t="str">
            <v>460.40.70.015-6000.01</v>
          </cell>
          <cell r="W5976" t="str">
            <v>Professional Services General</v>
          </cell>
          <cell r="X5976">
            <v>47000</v>
          </cell>
          <cell r="Y5976">
            <v>49000</v>
          </cell>
          <cell r="Z5976">
            <v>53000</v>
          </cell>
          <cell r="AA5976">
            <v>44000</v>
          </cell>
          <cell r="AB5976">
            <v>0</v>
          </cell>
          <cell r="AC5976">
            <v>0</v>
          </cell>
          <cell r="AD5976" t="str">
            <v>∆</v>
          </cell>
          <cell r="AE5976">
            <v>0</v>
          </cell>
        </row>
        <row r="5977">
          <cell r="V5977" t="str">
            <v>460.40.70.015-6100.01</v>
          </cell>
          <cell r="W5977" t="str">
            <v>Utilities Electric</v>
          </cell>
          <cell r="X5977">
            <v>0</v>
          </cell>
          <cell r="Y5977">
            <v>0</v>
          </cell>
          <cell r="Z5977">
            <v>0</v>
          </cell>
          <cell r="AA5977">
            <v>0</v>
          </cell>
          <cell r="AB5977">
            <v>0</v>
          </cell>
          <cell r="AC5977">
            <v>0</v>
          </cell>
          <cell r="AD5977" t="str">
            <v>∆</v>
          </cell>
          <cell r="AE5977">
            <v>0</v>
          </cell>
        </row>
        <row r="5978">
          <cell r="V5978" t="str">
            <v>460.40.70.015-6200.02</v>
          </cell>
          <cell r="W5978" t="str">
            <v>Supplies Special Department</v>
          </cell>
          <cell r="X5978">
            <v>0</v>
          </cell>
          <cell r="Y5978">
            <v>1000</v>
          </cell>
          <cell r="Z5978">
            <v>0</v>
          </cell>
          <cell r="AA5978">
            <v>0</v>
          </cell>
          <cell r="AB5978">
            <v>0</v>
          </cell>
          <cell r="AC5978">
            <v>0</v>
          </cell>
          <cell r="AD5978" t="str">
            <v>∆</v>
          </cell>
          <cell r="AE5978">
            <v>0</v>
          </cell>
        </row>
        <row r="5979">
          <cell r="V5979" t="str">
            <v>460.40.70.015-6200.09</v>
          </cell>
          <cell r="W5979" t="str">
            <v>Supplies Data Processing</v>
          </cell>
          <cell r="X5979">
            <v>0</v>
          </cell>
          <cell r="Y5979">
            <v>2000</v>
          </cell>
          <cell r="Z5979">
            <v>0</v>
          </cell>
          <cell r="AA5979">
            <v>0</v>
          </cell>
          <cell r="AB5979">
            <v>0</v>
          </cell>
          <cell r="AC5979">
            <v>0</v>
          </cell>
          <cell r="AD5979" t="str">
            <v>∆</v>
          </cell>
          <cell r="AE5979">
            <v>0</v>
          </cell>
        </row>
        <row r="5980">
          <cell r="V5980" t="str">
            <v>460.40.70.015-6280.05</v>
          </cell>
          <cell r="W5980" t="str">
            <v>Supplies-Public Works Traffic Signs</v>
          </cell>
          <cell r="X5980">
            <v>6000</v>
          </cell>
          <cell r="Y5980">
            <v>2000</v>
          </cell>
          <cell r="Z5980">
            <v>0</v>
          </cell>
          <cell r="AA5980">
            <v>0</v>
          </cell>
          <cell r="AB5980">
            <v>0</v>
          </cell>
          <cell r="AC5980">
            <v>0</v>
          </cell>
          <cell r="AD5980" t="str">
            <v>∆</v>
          </cell>
          <cell r="AE5980">
            <v>0</v>
          </cell>
        </row>
        <row r="5981">
          <cell r="V5981" t="str">
            <v>460.40.70.015-6300.01</v>
          </cell>
          <cell r="W5981" t="str">
            <v>Dues &amp; Subscriptions Memberships</v>
          </cell>
          <cell r="X5981">
            <v>3000</v>
          </cell>
          <cell r="Y5981">
            <v>3000</v>
          </cell>
          <cell r="Z5981">
            <v>3000</v>
          </cell>
          <cell r="AA5981">
            <v>3000</v>
          </cell>
          <cell r="AB5981">
            <v>2500</v>
          </cell>
          <cell r="AC5981">
            <v>2500</v>
          </cell>
          <cell r="AD5981" t="str">
            <v>∆</v>
          </cell>
          <cell r="AE5981">
            <v>0</v>
          </cell>
        </row>
        <row r="5982">
          <cell r="V5982" t="str">
            <v>460.40.70.015-6350.01</v>
          </cell>
          <cell r="W5982" t="str">
            <v>Maintenance Agreements &amp; Licenses License/Software Maintenance</v>
          </cell>
          <cell r="X5982">
            <v>0</v>
          </cell>
          <cell r="Y5982">
            <v>0</v>
          </cell>
          <cell r="Z5982">
            <v>0</v>
          </cell>
          <cell r="AA5982">
            <v>0</v>
          </cell>
          <cell r="AB5982">
            <v>0</v>
          </cell>
          <cell r="AC5982">
            <v>0</v>
          </cell>
          <cell r="AD5982" t="str">
            <v>∆</v>
          </cell>
          <cell r="AE5982">
            <v>0</v>
          </cell>
        </row>
        <row r="5983">
          <cell r="V5983" t="str">
            <v>460.40.70.015-6400.03</v>
          </cell>
          <cell r="W5983" t="str">
            <v>Repairs &amp; Maintenance Major Repair &amp; Contingency</v>
          </cell>
          <cell r="X5983">
            <v>0</v>
          </cell>
          <cell r="Y5983">
            <v>0</v>
          </cell>
          <cell r="Z5983">
            <v>0</v>
          </cell>
          <cell r="AA5983">
            <v>0</v>
          </cell>
          <cell r="AB5983">
            <v>0</v>
          </cell>
          <cell r="AC5983">
            <v>0</v>
          </cell>
          <cell r="AD5983" t="str">
            <v>∆</v>
          </cell>
          <cell r="AE5983">
            <v>0</v>
          </cell>
        </row>
        <row r="5984">
          <cell r="V5984" t="str">
            <v>460.40.70.015-6400.18</v>
          </cell>
          <cell r="W5984" t="str">
            <v>Repairs &amp; Maintenance Streetlight</v>
          </cell>
          <cell r="X5984">
            <v>0</v>
          </cell>
          <cell r="Y5984">
            <v>0</v>
          </cell>
          <cell r="Z5984">
            <v>0</v>
          </cell>
          <cell r="AA5984">
            <v>0</v>
          </cell>
          <cell r="AB5984">
            <v>0</v>
          </cell>
          <cell r="AC5984">
            <v>0</v>
          </cell>
          <cell r="AD5984" t="str">
            <v>∆</v>
          </cell>
          <cell r="AE5984">
            <v>0</v>
          </cell>
        </row>
        <row r="5985">
          <cell r="V5985" t="str">
            <v>460.40.70.015-6500.04</v>
          </cell>
          <cell r="W5985" t="str">
            <v>Claims &amp; Insurance Insurance Premiums</v>
          </cell>
          <cell r="X5985">
            <v>2000</v>
          </cell>
          <cell r="Y5985">
            <v>2000</v>
          </cell>
          <cell r="Z5985">
            <v>3000</v>
          </cell>
          <cell r="AA5985">
            <v>3000</v>
          </cell>
          <cell r="AB5985">
            <v>3000</v>
          </cell>
          <cell r="AC5985">
            <v>3000</v>
          </cell>
          <cell r="AD5985" t="str">
            <v>∆</v>
          </cell>
          <cell r="AE5985">
            <v>0</v>
          </cell>
        </row>
        <row r="5986">
          <cell r="V5986" t="str">
            <v>460.40.70.015-6600.01</v>
          </cell>
          <cell r="W5986" t="str">
            <v>Administrative Expenses Meetings</v>
          </cell>
          <cell r="X5986">
            <v>0</v>
          </cell>
          <cell r="Y5986">
            <v>0</v>
          </cell>
          <cell r="Z5986">
            <v>0</v>
          </cell>
          <cell r="AA5986">
            <v>0</v>
          </cell>
          <cell r="AB5986">
            <v>0</v>
          </cell>
          <cell r="AC5986">
            <v>0</v>
          </cell>
          <cell r="AD5986" t="str">
            <v>∆</v>
          </cell>
          <cell r="AE5986">
            <v>0</v>
          </cell>
        </row>
        <row r="5987">
          <cell r="V5987" t="str">
            <v>460.40.70.015-6600.04</v>
          </cell>
          <cell r="W5987" t="str">
            <v>Administrative Expenses Training/Conferences</v>
          </cell>
          <cell r="X5987">
            <v>0</v>
          </cell>
          <cell r="Y5987">
            <v>1000</v>
          </cell>
          <cell r="Z5987">
            <v>0</v>
          </cell>
          <cell r="AA5987">
            <v>0</v>
          </cell>
          <cell r="AB5987">
            <v>0</v>
          </cell>
          <cell r="AC5987">
            <v>0</v>
          </cell>
          <cell r="AD5987" t="str">
            <v>∆</v>
          </cell>
          <cell r="AE5987">
            <v>0</v>
          </cell>
        </row>
        <row r="5988">
          <cell r="V5988" t="str">
            <v>460.40.70.015-6600.07</v>
          </cell>
          <cell r="W5988" t="str">
            <v>Administrative Expenses Employee Recruitment</v>
          </cell>
          <cell r="X5988">
            <v>0</v>
          </cell>
          <cell r="Y5988">
            <v>0</v>
          </cell>
          <cell r="Z5988">
            <v>0</v>
          </cell>
          <cell r="AA5988">
            <v>0</v>
          </cell>
          <cell r="AB5988">
            <v>0</v>
          </cell>
          <cell r="AC5988">
            <v>0</v>
          </cell>
          <cell r="AD5988" t="str">
            <v>∆</v>
          </cell>
          <cell r="AE5988">
            <v>0</v>
          </cell>
        </row>
        <row r="5989">
          <cell r="V5989" t="str">
            <v>460.40.70.015-6600.25</v>
          </cell>
          <cell r="W5989" t="str">
            <v>Administrative Expenses Support Services-Indirect Labor</v>
          </cell>
          <cell r="X5989">
            <v>0</v>
          </cell>
          <cell r="Y5989">
            <v>232000</v>
          </cell>
          <cell r="Z5989">
            <v>577000</v>
          </cell>
          <cell r="AA5989">
            <v>577000</v>
          </cell>
          <cell r="AB5989">
            <v>577200</v>
          </cell>
          <cell r="AC5989">
            <v>577200</v>
          </cell>
          <cell r="AD5989" t="str">
            <v>∆</v>
          </cell>
          <cell r="AE5989">
            <v>0</v>
          </cell>
        </row>
        <row r="5990">
          <cell r="V5990" t="str">
            <v>460.40.70.015-6600.26</v>
          </cell>
          <cell r="W5990" t="str">
            <v>Administrative Expenses Support Services-IT</v>
          </cell>
          <cell r="X5990">
            <v>1000</v>
          </cell>
          <cell r="Y5990">
            <v>1000</v>
          </cell>
          <cell r="Z5990">
            <v>2000</v>
          </cell>
          <cell r="AA5990">
            <v>2000</v>
          </cell>
          <cell r="AB5990">
            <v>1610</v>
          </cell>
          <cell r="AC5990">
            <v>1610</v>
          </cell>
          <cell r="AD5990" t="str">
            <v>∆</v>
          </cell>
          <cell r="AE5990">
            <v>0</v>
          </cell>
        </row>
        <row r="5991">
          <cell r="V5991" t="str">
            <v>460.40.70.015-6600.36</v>
          </cell>
          <cell r="W5991" t="str">
            <v>Administrative Expenses IT Fund Contribution</v>
          </cell>
          <cell r="X5991">
            <v>6000</v>
          </cell>
          <cell r="Y5991">
            <v>4000</v>
          </cell>
          <cell r="Z5991">
            <v>5000</v>
          </cell>
          <cell r="AA5991">
            <v>5000</v>
          </cell>
          <cell r="AB5991">
            <v>5110</v>
          </cell>
          <cell r="AC5991">
            <v>12000</v>
          </cell>
          <cell r="AD5991" t="str">
            <v>∆</v>
          </cell>
          <cell r="AE5991">
            <v>6890</v>
          </cell>
        </row>
        <row r="5992">
          <cell r="W5992" t="str">
            <v>TOTAL : OPERATIONS</v>
          </cell>
          <cell r="X5992">
            <v>65000</v>
          </cell>
          <cell r="Y5992">
            <v>297000</v>
          </cell>
          <cell r="Z5992">
            <v>643000</v>
          </cell>
          <cell r="AA5992">
            <v>634000</v>
          </cell>
          <cell r="AB5992">
            <v>589420</v>
          </cell>
          <cell r="AC5992">
            <v>596310</v>
          </cell>
          <cell r="AD5992" t="str">
            <v>∆</v>
          </cell>
          <cell r="AE5992">
            <v>6890</v>
          </cell>
        </row>
        <row r="5994">
          <cell r="V5994" t="str">
            <v>[460] TDA/LOCAL TRANSPORTATION : PUBLIC WORKS : TRANSPORTATION</v>
          </cell>
        </row>
        <row r="5995">
          <cell r="V5995" t="str">
            <v>STREETS : OPERATIONS</v>
          </cell>
          <cell r="AB5995" t="str">
            <v/>
          </cell>
          <cell r="AC5995" t="str">
            <v/>
          </cell>
          <cell r="AD5995" t="str">
            <v>∆</v>
          </cell>
        </row>
        <row r="5996">
          <cell r="V5996" t="str">
            <v>460.40.70.570-6280.03</v>
          </cell>
          <cell r="W5996" t="str">
            <v>Supplies-Public Works Soundwall Repair</v>
          </cell>
          <cell r="X5996">
            <v>0</v>
          </cell>
          <cell r="Y5996">
            <v>0</v>
          </cell>
          <cell r="Z5996">
            <v>0</v>
          </cell>
          <cell r="AA5996">
            <v>0</v>
          </cell>
          <cell r="AB5996">
            <v>25000</v>
          </cell>
          <cell r="AC5996">
            <v>25000</v>
          </cell>
          <cell r="AD5996" t="str">
            <v>∆</v>
          </cell>
          <cell r="AE5996">
            <v>0</v>
          </cell>
        </row>
        <row r="5997">
          <cell r="V5997" t="str">
            <v>460.40.70.570-6280.05</v>
          </cell>
          <cell r="W5997" t="str">
            <v>Supplies-Public Works Traffic Signs</v>
          </cell>
          <cell r="X5997">
            <v>0</v>
          </cell>
          <cell r="Y5997">
            <v>0</v>
          </cell>
          <cell r="Z5997">
            <v>0</v>
          </cell>
          <cell r="AA5997">
            <v>0</v>
          </cell>
          <cell r="AB5997">
            <v>0</v>
          </cell>
          <cell r="AC5997">
            <v>0</v>
          </cell>
          <cell r="AD5997" t="str">
            <v>∆</v>
          </cell>
          <cell r="AE5997">
            <v>0</v>
          </cell>
        </row>
        <row r="5998">
          <cell r="V5998" t="str">
            <v>460.40.70.570-6400.10</v>
          </cell>
          <cell r="W5998" t="str">
            <v>Repairs &amp; Maintenance Pavement</v>
          </cell>
          <cell r="X5998">
            <v>18000</v>
          </cell>
          <cell r="Y5998">
            <v>29000</v>
          </cell>
          <cell r="Z5998">
            <v>35000</v>
          </cell>
          <cell r="AA5998">
            <v>422000</v>
          </cell>
          <cell r="AB5998">
            <v>2682643</v>
          </cell>
          <cell r="AC5998">
            <v>2682643</v>
          </cell>
          <cell r="AD5998" t="str">
            <v>∆</v>
          </cell>
          <cell r="AE5998">
            <v>0</v>
          </cell>
        </row>
        <row r="5999">
          <cell r="V5999" t="str">
            <v>460.40.70.570-6400.22</v>
          </cell>
          <cell r="W5999" t="str">
            <v>Repairs &amp; Maintenance Curb Gutter Sidewalk</v>
          </cell>
          <cell r="X5999">
            <v>0</v>
          </cell>
          <cell r="Y5999">
            <v>0</v>
          </cell>
          <cell r="Z5999">
            <v>0</v>
          </cell>
          <cell r="AA5999">
            <v>0</v>
          </cell>
          <cell r="AB5999">
            <v>25000</v>
          </cell>
          <cell r="AC5999">
            <v>25000</v>
          </cell>
          <cell r="AD5999" t="str">
            <v>∆</v>
          </cell>
          <cell r="AE5999">
            <v>0</v>
          </cell>
        </row>
        <row r="6000">
          <cell r="V6000" t="str">
            <v>460.40.70.570-6410.02</v>
          </cell>
          <cell r="W6000" t="str">
            <v>Repairs &amp; Maintenance-Transportation Slurry/Overlay</v>
          </cell>
          <cell r="X6000">
            <v>61000</v>
          </cell>
          <cell r="Y6000">
            <v>1257000</v>
          </cell>
          <cell r="Z6000">
            <v>1185000</v>
          </cell>
          <cell r="AA6000">
            <v>47000</v>
          </cell>
          <cell r="AB6000">
            <v>117410</v>
          </cell>
          <cell r="AC6000">
            <v>117410</v>
          </cell>
          <cell r="AD6000" t="str">
            <v>∆</v>
          </cell>
          <cell r="AE6000">
            <v>0</v>
          </cell>
        </row>
        <row r="6001">
          <cell r="W6001" t="str">
            <v>TOTAL : OPERATIONS</v>
          </cell>
          <cell r="X6001">
            <v>79000</v>
          </cell>
          <cell r="Y6001">
            <v>1286000</v>
          </cell>
          <cell r="Z6001">
            <v>1220000</v>
          </cell>
          <cell r="AA6001">
            <v>469000</v>
          </cell>
          <cell r="AB6001">
            <v>2850053</v>
          </cell>
          <cell r="AC6001">
            <v>2850053</v>
          </cell>
          <cell r="AD6001" t="str">
            <v>∆</v>
          </cell>
          <cell r="AE6001">
            <v>0</v>
          </cell>
        </row>
        <row r="6003">
          <cell r="V6003" t="str">
            <v>[460] TDA/LOCAL TRANSPORTATION : PUBLIC WORKS : TRANSPORTATION</v>
          </cell>
        </row>
        <row r="6004">
          <cell r="V6004" t="str">
            <v>STREET LIGHTS : OPERATIONS</v>
          </cell>
          <cell r="AB6004" t="str">
            <v/>
          </cell>
          <cell r="AC6004" t="str">
            <v/>
          </cell>
          <cell r="AD6004" t="str">
            <v>∆</v>
          </cell>
        </row>
        <row r="6005">
          <cell r="V6005" t="str">
            <v>460.40.70.590-6100.01</v>
          </cell>
          <cell r="W6005" t="str">
            <v>Utilities Electric</v>
          </cell>
          <cell r="X6005">
            <v>47000</v>
          </cell>
          <cell r="Y6005">
            <v>46000</v>
          </cell>
          <cell r="Z6005">
            <v>149000</v>
          </cell>
          <cell r="AA6005">
            <v>116000</v>
          </cell>
          <cell r="AB6005">
            <v>100000</v>
          </cell>
          <cell r="AC6005">
            <v>100000</v>
          </cell>
          <cell r="AD6005" t="str">
            <v>∆</v>
          </cell>
          <cell r="AE6005">
            <v>0</v>
          </cell>
        </row>
        <row r="6006">
          <cell r="V6006" t="str">
            <v>460.40.70.590-6280.07</v>
          </cell>
          <cell r="W6006" t="str">
            <v>Supplies-Public Works Street Lights</v>
          </cell>
          <cell r="X6006">
            <v>0</v>
          </cell>
          <cell r="Y6006">
            <v>0</v>
          </cell>
          <cell r="Z6006">
            <v>0</v>
          </cell>
          <cell r="AA6006">
            <v>0</v>
          </cell>
          <cell r="AB6006">
            <v>0</v>
          </cell>
          <cell r="AC6006">
            <v>0</v>
          </cell>
          <cell r="AD6006" t="str">
            <v>∆</v>
          </cell>
          <cell r="AE6006">
            <v>0</v>
          </cell>
        </row>
        <row r="6007">
          <cell r="W6007" t="str">
            <v>TOTAL : OPERATIONS</v>
          </cell>
          <cell r="X6007">
            <v>47000</v>
          </cell>
          <cell r="Y6007">
            <v>46000</v>
          </cell>
          <cell r="Z6007">
            <v>149000</v>
          </cell>
          <cell r="AA6007">
            <v>116000</v>
          </cell>
          <cell r="AB6007">
            <v>100000</v>
          </cell>
          <cell r="AC6007">
            <v>100000</v>
          </cell>
          <cell r="AD6007" t="str">
            <v>∆</v>
          </cell>
          <cell r="AE6007">
            <v>0</v>
          </cell>
        </row>
        <row r="6009">
          <cell r="V6009" t="str">
            <v>[460] TDA/LOCAL TRANSPORTATION : PUBLIC WORKS : TRANSPORTATION</v>
          </cell>
        </row>
        <row r="6010">
          <cell r="V6010" t="str">
            <v>TRAFFIC CONTROLS : OPERATIONS</v>
          </cell>
          <cell r="AB6010" t="str">
            <v/>
          </cell>
          <cell r="AC6010" t="str">
            <v/>
          </cell>
          <cell r="AD6010" t="str">
            <v>∆</v>
          </cell>
        </row>
        <row r="6011">
          <cell r="V6011" t="str">
            <v>460.40.70.600-6100.01</v>
          </cell>
          <cell r="W6011" t="str">
            <v>Utilities Electric</v>
          </cell>
          <cell r="X6011">
            <v>229000</v>
          </cell>
          <cell r="Y6011">
            <v>233000</v>
          </cell>
          <cell r="Z6011">
            <v>280000</v>
          </cell>
          <cell r="AA6011">
            <v>270000</v>
          </cell>
          <cell r="AB6011">
            <v>295000</v>
          </cell>
          <cell r="AC6011">
            <v>295000</v>
          </cell>
          <cell r="AD6011" t="str">
            <v>∆</v>
          </cell>
          <cell r="AE6011">
            <v>0</v>
          </cell>
        </row>
        <row r="6012">
          <cell r="V6012" t="str">
            <v>460.40.70.600-6280.36</v>
          </cell>
          <cell r="W6012" t="str">
            <v>Supplies-Public Works Traffic Calming</v>
          </cell>
          <cell r="X6012">
            <v>0</v>
          </cell>
          <cell r="Y6012">
            <v>0</v>
          </cell>
          <cell r="Z6012">
            <v>25000</v>
          </cell>
          <cell r="AA6012">
            <v>39000</v>
          </cell>
          <cell r="AB6012">
            <v>25000</v>
          </cell>
          <cell r="AC6012">
            <v>25000</v>
          </cell>
          <cell r="AD6012" t="str">
            <v>∆</v>
          </cell>
          <cell r="AE6012">
            <v>0</v>
          </cell>
        </row>
        <row r="6013">
          <cell r="V6013" t="str">
            <v>460.40.70.600-6280.37</v>
          </cell>
          <cell r="W6013" t="str">
            <v>Supplies-Public Works Bike Route Signs</v>
          </cell>
          <cell r="X6013">
            <v>0</v>
          </cell>
          <cell r="Y6013">
            <v>0</v>
          </cell>
          <cell r="Z6013">
            <v>0</v>
          </cell>
          <cell r="AA6013">
            <v>0</v>
          </cell>
          <cell r="AB6013">
            <v>0</v>
          </cell>
          <cell r="AC6013">
            <v>0</v>
          </cell>
          <cell r="AD6013" t="str">
            <v>∆</v>
          </cell>
          <cell r="AE6013">
            <v>0</v>
          </cell>
        </row>
        <row r="6014">
          <cell r="W6014" t="str">
            <v>TOTAL : OPERATIONS</v>
          </cell>
          <cell r="X6014">
            <v>229000</v>
          </cell>
          <cell r="Y6014">
            <v>233000</v>
          </cell>
          <cell r="Z6014">
            <v>305000</v>
          </cell>
          <cell r="AA6014">
            <v>309000</v>
          </cell>
          <cell r="AB6014">
            <v>320000</v>
          </cell>
          <cell r="AC6014">
            <v>320000</v>
          </cell>
          <cell r="AD6014" t="str">
            <v>∆</v>
          </cell>
          <cell r="AE6014">
            <v>0</v>
          </cell>
        </row>
        <row r="6015">
          <cell r="AB6015" t="str">
            <v/>
          </cell>
          <cell r="AC6015" t="str">
            <v/>
          </cell>
          <cell r="AD6015" t="str">
            <v>∆</v>
          </cell>
        </row>
        <row r="6016">
          <cell r="V6016" t="str">
            <v>[460] TDA/LOCAL TRANSPORTATION : ENGINEERING : CAPITAL IMPROVEMENT</v>
          </cell>
        </row>
        <row r="6017">
          <cell r="V6017" t="str">
            <v>NO PROGRAM : CAPITAL</v>
          </cell>
          <cell r="AB6017" t="str">
            <v/>
          </cell>
          <cell r="AC6017" t="str">
            <v/>
          </cell>
          <cell r="AD6017" t="str">
            <v>∆</v>
          </cell>
        </row>
        <row r="6018">
          <cell r="V6018" t="str">
            <v>460.45.41.000-7000.99</v>
          </cell>
          <cell r="W6018" t="str">
            <v>Capital Outlay General</v>
          </cell>
          <cell r="X6018">
            <v>0</v>
          </cell>
          <cell r="Y6018">
            <v>0</v>
          </cell>
          <cell r="Z6018">
            <v>0</v>
          </cell>
          <cell r="AA6018">
            <v>0</v>
          </cell>
          <cell r="AB6018">
            <v>75000</v>
          </cell>
          <cell r="AC6018">
            <v>75000</v>
          </cell>
          <cell r="AD6018" t="str">
            <v>∆</v>
          </cell>
          <cell r="AE6018">
            <v>0</v>
          </cell>
        </row>
        <row r="6019">
          <cell r="W6019" t="str">
            <v>TOTAL : CAPITAL</v>
          </cell>
          <cell r="X6019">
            <v>0</v>
          </cell>
          <cell r="Y6019">
            <v>0</v>
          </cell>
          <cell r="Z6019">
            <v>0</v>
          </cell>
          <cell r="AA6019">
            <v>0</v>
          </cell>
          <cell r="AB6019">
            <v>75000</v>
          </cell>
          <cell r="AC6019">
            <v>75000</v>
          </cell>
          <cell r="AD6019" t="str">
            <v>∆</v>
          </cell>
          <cell r="AE6019">
            <v>0</v>
          </cell>
        </row>
        <row r="6020">
          <cell r="AB6020" t="str">
            <v/>
          </cell>
          <cell r="AC6020" t="str">
            <v/>
          </cell>
          <cell r="AD6020" t="str">
            <v>∆</v>
          </cell>
        </row>
        <row r="6021">
          <cell r="V6021" t="str">
            <v>[460] TDA/LOCAL TRANSPORTATION : NON DEPARTMENTAL : NON DIVISIONAL</v>
          </cell>
          <cell r="AB6021" t="str">
            <v/>
          </cell>
          <cell r="AC6021" t="str">
            <v/>
          </cell>
          <cell r="AD6021" t="str">
            <v>∆</v>
          </cell>
        </row>
        <row r="6022">
          <cell r="V6022" t="str">
            <v>GENERAL : DEBT SERVICE</v>
          </cell>
          <cell r="AB6022" t="str">
            <v/>
          </cell>
          <cell r="AC6022" t="str">
            <v/>
          </cell>
          <cell r="AD6022" t="str">
            <v>∆</v>
          </cell>
        </row>
        <row r="6023">
          <cell r="V6023" t="str">
            <v>460.00.00.900-8150.02</v>
          </cell>
          <cell r="W6023" t="str">
            <v>Capital Improvements-Transportation Pavement Replacement/Improvement</v>
          </cell>
          <cell r="X6023">
            <v>39000</v>
          </cell>
          <cell r="Y6023">
            <v>9000</v>
          </cell>
          <cell r="Z6023">
            <v>6000</v>
          </cell>
          <cell r="AA6023">
            <v>16000</v>
          </cell>
          <cell r="AB6023">
            <v>3711070</v>
          </cell>
          <cell r="AC6023">
            <v>3711070</v>
          </cell>
          <cell r="AD6023" t="str">
            <v>∆</v>
          </cell>
          <cell r="AE6023">
            <v>0</v>
          </cell>
        </row>
        <row r="6024">
          <cell r="V6024" t="str">
            <v>460.00.00.900-8150.03</v>
          </cell>
          <cell r="W6024" t="str">
            <v>Capital Improvements-Transportation Traffic Signal Replacement/Impro</v>
          </cell>
          <cell r="X6024">
            <v>8000</v>
          </cell>
          <cell r="Y6024">
            <v>7000</v>
          </cell>
          <cell r="Z6024">
            <v>3000</v>
          </cell>
          <cell r="AA6024">
            <v>0</v>
          </cell>
          <cell r="AB6024">
            <v>426440</v>
          </cell>
          <cell r="AC6024">
            <v>426440</v>
          </cell>
          <cell r="AD6024" t="str">
            <v>∆</v>
          </cell>
          <cell r="AE6024">
            <v>0</v>
          </cell>
        </row>
        <row r="6025">
          <cell r="V6025" t="str">
            <v>460.00.00.900-8150.04</v>
          </cell>
          <cell r="W6025" t="str">
            <v>Capital Improvements-Transportation Traffic Control Replacement/Imp</v>
          </cell>
          <cell r="X6025">
            <v>0</v>
          </cell>
          <cell r="Y6025">
            <v>0</v>
          </cell>
          <cell r="Z6025">
            <v>40000</v>
          </cell>
          <cell r="AA6025">
            <v>0</v>
          </cell>
          <cell r="AB6025">
            <v>2366522</v>
          </cell>
          <cell r="AC6025">
            <v>2366522</v>
          </cell>
          <cell r="AD6025" t="str">
            <v>∆</v>
          </cell>
          <cell r="AE6025">
            <v>0</v>
          </cell>
        </row>
        <row r="6026">
          <cell r="V6026" t="str">
            <v>460.00.00.900-8150.05</v>
          </cell>
          <cell r="W6026" t="str">
            <v>Capital Improvements-Transportation Curb Gutter Sidewalk Rep/Imp</v>
          </cell>
          <cell r="X6026">
            <v>0</v>
          </cell>
          <cell r="Y6026">
            <v>0</v>
          </cell>
          <cell r="Z6026">
            <v>0</v>
          </cell>
          <cell r="AA6026">
            <v>0</v>
          </cell>
          <cell r="AB6026">
            <v>0</v>
          </cell>
          <cell r="AC6026">
            <v>0</v>
          </cell>
          <cell r="AD6026" t="str">
            <v>∆</v>
          </cell>
          <cell r="AE6026">
            <v>0</v>
          </cell>
        </row>
        <row r="6027">
          <cell r="V6027" t="str">
            <v>460.00.00.900-8150.19</v>
          </cell>
          <cell r="W6027" t="str">
            <v>Capital Improvements-Transportation ARRA Streetlight Retro 2009</v>
          </cell>
          <cell r="X6027">
            <v>0</v>
          </cell>
          <cell r="Y6027">
            <v>0</v>
          </cell>
          <cell r="Z6027">
            <v>0</v>
          </cell>
          <cell r="AA6027">
            <v>0</v>
          </cell>
          <cell r="AB6027">
            <v>0</v>
          </cell>
          <cell r="AC6027">
            <v>0</v>
          </cell>
          <cell r="AD6027" t="str">
            <v>∆</v>
          </cell>
          <cell r="AE6027">
            <v>0</v>
          </cell>
        </row>
        <row r="6028">
          <cell r="V6028" t="str">
            <v>460.00.00.900-8150.25</v>
          </cell>
          <cell r="W6028" t="str">
            <v>Capital Improvements-Transportation McKinley/120 Interchange</v>
          </cell>
          <cell r="X6028">
            <v>0</v>
          </cell>
          <cell r="Y6028">
            <v>0</v>
          </cell>
          <cell r="Z6028">
            <v>155000</v>
          </cell>
          <cell r="AA6028">
            <v>0</v>
          </cell>
          <cell r="AB6028">
            <v>0</v>
          </cell>
          <cell r="AC6028">
            <v>0</v>
          </cell>
          <cell r="AD6028" t="str">
            <v>∆</v>
          </cell>
          <cell r="AE6028">
            <v>0</v>
          </cell>
        </row>
        <row r="6029">
          <cell r="V6029" t="str">
            <v>460.00.00.900-8150.39</v>
          </cell>
          <cell r="W6029" t="str">
            <v>Capital Improvements-Transportation Roadway Improvements</v>
          </cell>
          <cell r="X6029">
            <v>0</v>
          </cell>
          <cell r="Y6029">
            <v>0</v>
          </cell>
          <cell r="Z6029">
            <v>0</v>
          </cell>
          <cell r="AA6029">
            <v>0</v>
          </cell>
          <cell r="AB6029">
            <v>0</v>
          </cell>
          <cell r="AC6029">
            <v>0</v>
          </cell>
          <cell r="AD6029" t="str">
            <v>∆</v>
          </cell>
          <cell r="AE6029">
            <v>0</v>
          </cell>
        </row>
        <row r="6030">
          <cell r="V6030" t="str">
            <v>460.00.00.900-8150.40</v>
          </cell>
          <cell r="W6030" t="str">
            <v>Capital Improvements-Transportation Pedestrian Improvements</v>
          </cell>
          <cell r="X6030">
            <v>22000</v>
          </cell>
          <cell r="Y6030">
            <v>243000</v>
          </cell>
          <cell r="Z6030">
            <v>103000</v>
          </cell>
          <cell r="AA6030">
            <v>0</v>
          </cell>
          <cell r="AB6030">
            <v>0</v>
          </cell>
          <cell r="AC6030">
            <v>0</v>
          </cell>
          <cell r="AD6030" t="str">
            <v>∆</v>
          </cell>
          <cell r="AE6030">
            <v>0</v>
          </cell>
        </row>
        <row r="6031">
          <cell r="V6031" t="str">
            <v>460.00.00.900-8150.41</v>
          </cell>
          <cell r="W6031" t="str">
            <v>Capital Improvements-Transportation Interchanges</v>
          </cell>
          <cell r="X6031">
            <v>0</v>
          </cell>
          <cell r="Y6031">
            <v>0</v>
          </cell>
          <cell r="Z6031">
            <v>0</v>
          </cell>
          <cell r="AA6031">
            <v>117000</v>
          </cell>
          <cell r="AB6031">
            <v>0</v>
          </cell>
          <cell r="AC6031">
            <v>0</v>
          </cell>
          <cell r="AD6031" t="str">
            <v>∆</v>
          </cell>
          <cell r="AE6031">
            <v>0</v>
          </cell>
        </row>
        <row r="6032">
          <cell r="V6032" t="str">
            <v>460.00.00.900-8900.02</v>
          </cell>
          <cell r="W6032" t="str">
            <v>Debt Service-Principal LaSalle-Viron</v>
          </cell>
          <cell r="X6032">
            <v>0</v>
          </cell>
          <cell r="Y6032">
            <v>0</v>
          </cell>
          <cell r="Z6032">
            <v>0</v>
          </cell>
          <cell r="AA6032">
            <v>0</v>
          </cell>
          <cell r="AB6032">
            <v>0</v>
          </cell>
          <cell r="AC6032">
            <v>0</v>
          </cell>
          <cell r="AD6032" t="str">
            <v>∆</v>
          </cell>
          <cell r="AE6032">
            <v>0</v>
          </cell>
        </row>
        <row r="6033">
          <cell r="V6033" t="str">
            <v>460.00.00.900-8910.02</v>
          </cell>
          <cell r="W6033" t="str">
            <v>Debt Service-Interest LaSalle-Viron</v>
          </cell>
          <cell r="X6033">
            <v>0</v>
          </cell>
          <cell r="Y6033">
            <v>0</v>
          </cell>
          <cell r="Z6033">
            <v>0</v>
          </cell>
          <cell r="AA6033">
            <v>0</v>
          </cell>
          <cell r="AB6033">
            <v>0</v>
          </cell>
          <cell r="AC6033">
            <v>0</v>
          </cell>
          <cell r="AD6033" t="str">
            <v>∆</v>
          </cell>
          <cell r="AE6033">
            <v>0</v>
          </cell>
        </row>
        <row r="6034">
          <cell r="W6034" t="str">
            <v>TOTAL : DEBT SERVICE</v>
          </cell>
          <cell r="X6034">
            <v>69000</v>
          </cell>
          <cell r="Y6034">
            <v>259000</v>
          </cell>
          <cell r="Z6034">
            <v>307000</v>
          </cell>
          <cell r="AA6034">
            <v>133000</v>
          </cell>
          <cell r="AB6034">
            <v>6504032</v>
          </cell>
          <cell r="AC6034">
            <v>6504032</v>
          </cell>
          <cell r="AD6034" t="str">
            <v>∆</v>
          </cell>
          <cell r="AE6034">
            <v>0</v>
          </cell>
        </row>
        <row r="6035">
          <cell r="AB6035" t="str">
            <v/>
          </cell>
          <cell r="AC6035" t="str">
            <v/>
          </cell>
          <cell r="AD6035" t="str">
            <v>∆</v>
          </cell>
        </row>
        <row r="6036">
          <cell r="AB6036" t="str">
            <v/>
          </cell>
          <cell r="AC6036" t="str">
            <v/>
          </cell>
          <cell r="AD6036" t="str">
            <v>∆</v>
          </cell>
        </row>
        <row r="6037">
          <cell r="V6037" t="str">
            <v>[480] SUBSIDIZED STREET PROJECT</v>
          </cell>
          <cell r="AB6037" t="str">
            <v/>
          </cell>
          <cell r="AC6037" t="str">
            <v/>
          </cell>
          <cell r="AD6037" t="str">
            <v>∆</v>
          </cell>
        </row>
        <row r="6038">
          <cell r="W6038" t="str">
            <v>INFLOWS</v>
          </cell>
          <cell r="X6038">
            <v>889000</v>
          </cell>
          <cell r="Y6038">
            <v>311000</v>
          </cell>
          <cell r="Z6038">
            <v>1327000</v>
          </cell>
          <cell r="AA6038">
            <v>36000</v>
          </cell>
          <cell r="AB6038">
            <v>2610632</v>
          </cell>
          <cell r="AC6038">
            <v>2610632</v>
          </cell>
          <cell r="AD6038" t="str">
            <v>∆</v>
          </cell>
          <cell r="AE6038">
            <v>0</v>
          </cell>
        </row>
        <row r="6039">
          <cell r="W6039" t="str">
            <v>OUTFLOWS</v>
          </cell>
          <cell r="X6039">
            <v>946000</v>
          </cell>
          <cell r="Y6039">
            <v>2219000</v>
          </cell>
          <cell r="Z6039">
            <v>2956000</v>
          </cell>
          <cell r="AA6039">
            <v>262000</v>
          </cell>
          <cell r="AB6039">
            <v>4732452</v>
          </cell>
          <cell r="AC6039">
            <v>4732562</v>
          </cell>
          <cell r="AD6039" t="str">
            <v>∆</v>
          </cell>
          <cell r="AE6039">
            <v>110</v>
          </cell>
        </row>
        <row r="6040">
          <cell r="W6040" t="str">
            <v>NET</v>
          </cell>
          <cell r="X6040">
            <v>-57000</v>
          </cell>
          <cell r="Y6040">
            <v>-1908000</v>
          </cell>
          <cell r="Z6040">
            <v>-1629000</v>
          </cell>
          <cell r="AA6040">
            <v>-226000</v>
          </cell>
          <cell r="AB6040">
            <v>-2121820</v>
          </cell>
          <cell r="AC6040">
            <v>-2121930</v>
          </cell>
          <cell r="AD6040" t="str">
            <v>∆</v>
          </cell>
          <cell r="AE6040">
            <v>-110</v>
          </cell>
        </row>
        <row r="6041">
          <cell r="AB6041" t="str">
            <v/>
          </cell>
          <cell r="AC6041" t="str">
            <v/>
          </cell>
          <cell r="AD6041" t="str">
            <v>∆</v>
          </cell>
        </row>
        <row r="6042">
          <cell r="V6042" t="str">
            <v>[480] SUBSIDIZED STREET PROJECT : NON DEPARTMENTAL : NON DIVISIONAL</v>
          </cell>
          <cell r="AB6042" t="str">
            <v/>
          </cell>
          <cell r="AC6042" t="str">
            <v/>
          </cell>
          <cell r="AD6042" t="str">
            <v>∆</v>
          </cell>
        </row>
        <row r="6043">
          <cell r="V6043" t="str">
            <v>GENERAL : INTERGOVERNMENTAL</v>
          </cell>
          <cell r="AB6043" t="str">
            <v/>
          </cell>
          <cell r="AC6043" t="str">
            <v/>
          </cell>
          <cell r="AD6043" t="str">
            <v>∆</v>
          </cell>
        </row>
        <row r="6044">
          <cell r="V6044" t="str">
            <v>480.00.00.900-4450.11</v>
          </cell>
          <cell r="W6044" t="str">
            <v>Intergovernmental Grants-Federal Streetlights Retrofits</v>
          </cell>
          <cell r="X6044">
            <v>0</v>
          </cell>
          <cell r="Y6044">
            <v>0</v>
          </cell>
          <cell r="Z6044">
            <v>0</v>
          </cell>
          <cell r="AA6044">
            <v>0</v>
          </cell>
          <cell r="AB6044">
            <v>0</v>
          </cell>
          <cell r="AC6044">
            <v>0</v>
          </cell>
          <cell r="AD6044" t="str">
            <v>∆</v>
          </cell>
          <cell r="AE6044">
            <v>0</v>
          </cell>
        </row>
        <row r="6045">
          <cell r="V6045" t="str">
            <v>480.00.00.900-4450.17</v>
          </cell>
          <cell r="W6045" t="str">
            <v>Intergovernmental Grants-Federal ARRA TE</v>
          </cell>
          <cell r="X6045">
            <v>0</v>
          </cell>
          <cell r="Y6045">
            <v>0</v>
          </cell>
          <cell r="Z6045">
            <v>0</v>
          </cell>
          <cell r="AA6045">
            <v>0</v>
          </cell>
          <cell r="AB6045">
            <v>0</v>
          </cell>
          <cell r="AC6045">
            <v>0</v>
          </cell>
          <cell r="AD6045" t="str">
            <v>∆</v>
          </cell>
          <cell r="AE6045">
            <v>0</v>
          </cell>
        </row>
        <row r="6046">
          <cell r="V6046" t="str">
            <v>480.00.00.900-4450.18</v>
          </cell>
          <cell r="W6046" t="str">
            <v>Intergovernmental Grants-Federal FAU-STPP/CRP/STP Alloc</v>
          </cell>
          <cell r="X6046">
            <v>0</v>
          </cell>
          <cell r="Y6046">
            <v>0</v>
          </cell>
          <cell r="Z6046">
            <v>0</v>
          </cell>
          <cell r="AA6046">
            <v>0</v>
          </cell>
          <cell r="AB6046">
            <v>0</v>
          </cell>
          <cell r="AC6046">
            <v>0</v>
          </cell>
          <cell r="AD6046" t="str">
            <v>∆</v>
          </cell>
          <cell r="AE6046">
            <v>0</v>
          </cell>
        </row>
        <row r="6047">
          <cell r="V6047" t="str">
            <v>480.00.00.900-4450.20</v>
          </cell>
          <cell r="W6047" t="str">
            <v>Intergovernmental Grants-Federal Demo Funds</v>
          </cell>
          <cell r="X6047">
            <v>616000</v>
          </cell>
          <cell r="Y6047">
            <v>0</v>
          </cell>
          <cell r="Z6047">
            <v>0</v>
          </cell>
          <cell r="AA6047">
            <v>0</v>
          </cell>
          <cell r="AB6047">
            <v>0</v>
          </cell>
          <cell r="AC6047">
            <v>0</v>
          </cell>
          <cell r="AD6047" t="str">
            <v>∆</v>
          </cell>
          <cell r="AE6047">
            <v>0</v>
          </cell>
        </row>
        <row r="6048">
          <cell r="V6048" t="str">
            <v>480.00.00.900-4450.21</v>
          </cell>
          <cell r="W6048" t="str">
            <v>Intergovernmental Grants-Federal Atherton</v>
          </cell>
          <cell r="X6048">
            <v>0</v>
          </cell>
          <cell r="Y6048">
            <v>0</v>
          </cell>
          <cell r="Z6048">
            <v>0</v>
          </cell>
          <cell r="AA6048">
            <v>0</v>
          </cell>
          <cell r="AB6048">
            <v>0</v>
          </cell>
          <cell r="AC6048">
            <v>0</v>
          </cell>
          <cell r="AD6048" t="str">
            <v>∆</v>
          </cell>
          <cell r="AE6048">
            <v>0</v>
          </cell>
        </row>
        <row r="6049">
          <cell r="V6049" t="str">
            <v>480.00.00.900-4450.37</v>
          </cell>
          <cell r="W6049" t="str">
            <v>Intergovernmental Grants-Federal Department of Transportation</v>
          </cell>
          <cell r="X6049">
            <v>273000</v>
          </cell>
          <cell r="Y6049">
            <v>311000</v>
          </cell>
          <cell r="Z6049">
            <v>1327000</v>
          </cell>
          <cell r="AA6049">
            <v>36000</v>
          </cell>
          <cell r="AB6049">
            <v>2610632</v>
          </cell>
          <cell r="AC6049">
            <v>2610632</v>
          </cell>
          <cell r="AD6049" t="str">
            <v>∆</v>
          </cell>
          <cell r="AE6049">
            <v>0</v>
          </cell>
        </row>
        <row r="6050">
          <cell r="V6050" t="str">
            <v>480.00.00.900-4475.27</v>
          </cell>
          <cell r="W6050" t="str">
            <v>Intergovernmental Grants-State/County Section 130 (Division of Rail)</v>
          </cell>
          <cell r="X6050">
            <v>0</v>
          </cell>
          <cell r="Y6050">
            <v>0</v>
          </cell>
          <cell r="Z6050">
            <v>0</v>
          </cell>
          <cell r="AA6050">
            <v>0</v>
          </cell>
          <cell r="AB6050">
            <v>0</v>
          </cell>
          <cell r="AC6050">
            <v>0</v>
          </cell>
          <cell r="AD6050" t="str">
            <v>∆</v>
          </cell>
          <cell r="AE6050">
            <v>0</v>
          </cell>
        </row>
        <row r="6051">
          <cell r="W6051" t="str">
            <v>TOTAL : INTERGOVERNMENTAL</v>
          </cell>
          <cell r="X6051">
            <v>889000</v>
          </cell>
          <cell r="Y6051">
            <v>311000</v>
          </cell>
          <cell r="Z6051">
            <v>1327000</v>
          </cell>
          <cell r="AA6051">
            <v>36000</v>
          </cell>
          <cell r="AB6051">
            <v>2610632</v>
          </cell>
          <cell r="AC6051">
            <v>2610632</v>
          </cell>
          <cell r="AD6051" t="str">
            <v>∆</v>
          </cell>
          <cell r="AE6051">
            <v>0</v>
          </cell>
        </row>
        <row r="6052">
          <cell r="AB6052" t="str">
            <v/>
          </cell>
          <cell r="AC6052" t="str">
            <v/>
          </cell>
          <cell r="AD6052" t="str">
            <v>∆</v>
          </cell>
        </row>
        <row r="6053">
          <cell r="V6053" t="str">
            <v>[480] SUBSIDIZED STREET PROJECT : NON DEPARTMENTAL : NON DIVISIONAL</v>
          </cell>
        </row>
        <row r="6054">
          <cell r="V6054" t="str">
            <v>GENERAL : INVESTMENT EARNINGS</v>
          </cell>
          <cell r="AB6054" t="str">
            <v/>
          </cell>
          <cell r="AC6054" t="str">
            <v/>
          </cell>
          <cell r="AD6054" t="str">
            <v>∆</v>
          </cell>
        </row>
        <row r="6055">
          <cell r="V6055" t="str">
            <v>480.00.00.900-4700.01</v>
          </cell>
          <cell r="W6055" t="str">
            <v>Investment Earnings Interest on Investments</v>
          </cell>
          <cell r="X6055">
            <v>0</v>
          </cell>
          <cell r="Y6055">
            <v>0</v>
          </cell>
          <cell r="Z6055">
            <v>0</v>
          </cell>
          <cell r="AA6055">
            <v>0</v>
          </cell>
          <cell r="AB6055">
            <v>0</v>
          </cell>
          <cell r="AC6055">
            <v>0</v>
          </cell>
          <cell r="AD6055" t="str">
            <v>∆</v>
          </cell>
          <cell r="AE6055">
            <v>0</v>
          </cell>
        </row>
        <row r="6056">
          <cell r="V6056" t="str">
            <v>480.00.00.900-4700.06</v>
          </cell>
          <cell r="W6056" t="str">
            <v>Investment Earnings Primavera/Louise Improvement</v>
          </cell>
          <cell r="X6056">
            <v>0</v>
          </cell>
          <cell r="Y6056">
            <v>0</v>
          </cell>
          <cell r="Z6056">
            <v>0</v>
          </cell>
          <cell r="AA6056">
            <v>0</v>
          </cell>
          <cell r="AB6056">
            <v>0</v>
          </cell>
          <cell r="AC6056">
            <v>0</v>
          </cell>
          <cell r="AD6056" t="str">
            <v>∆</v>
          </cell>
          <cell r="AE6056">
            <v>0</v>
          </cell>
        </row>
        <row r="6057">
          <cell r="V6057" t="str">
            <v>480.00.00.900-4700.17</v>
          </cell>
          <cell r="W6057" t="str">
            <v>Investment Earnings Prop 1B</v>
          </cell>
          <cell r="X6057">
            <v>0</v>
          </cell>
          <cell r="Y6057">
            <v>0</v>
          </cell>
          <cell r="Z6057">
            <v>0</v>
          </cell>
          <cell r="AA6057">
            <v>0</v>
          </cell>
          <cell r="AB6057">
            <v>0</v>
          </cell>
          <cell r="AC6057">
            <v>0</v>
          </cell>
          <cell r="AD6057" t="str">
            <v>∆</v>
          </cell>
          <cell r="AE6057">
            <v>0</v>
          </cell>
        </row>
        <row r="6058">
          <cell r="V6058" t="str">
            <v>480.00.00.900-4700.19</v>
          </cell>
          <cell r="W6058" t="str">
            <v>Investment Earnings Market Value Change</v>
          </cell>
          <cell r="X6058">
            <v>0</v>
          </cell>
          <cell r="Y6058">
            <v>0</v>
          </cell>
          <cell r="Z6058">
            <v>0</v>
          </cell>
          <cell r="AA6058">
            <v>0</v>
          </cell>
          <cell r="AB6058">
            <v>0</v>
          </cell>
          <cell r="AC6058">
            <v>0</v>
          </cell>
          <cell r="AD6058" t="str">
            <v>∆</v>
          </cell>
          <cell r="AE6058">
            <v>0</v>
          </cell>
        </row>
        <row r="6059">
          <cell r="V6059" t="str">
            <v>480.00.00.900-4700.21</v>
          </cell>
          <cell r="W6059" t="str">
            <v>Investment Earnings Unallocated Investment Expense</v>
          </cell>
          <cell r="X6059">
            <v>0</v>
          </cell>
          <cell r="Y6059">
            <v>0</v>
          </cell>
          <cell r="Z6059">
            <v>0</v>
          </cell>
          <cell r="AA6059">
            <v>0</v>
          </cell>
          <cell r="AB6059">
            <v>0</v>
          </cell>
          <cell r="AC6059">
            <v>0</v>
          </cell>
          <cell r="AD6059" t="str">
            <v>∆</v>
          </cell>
          <cell r="AE6059">
            <v>0</v>
          </cell>
        </row>
        <row r="6060">
          <cell r="W6060" t="str">
            <v>TOTAL : INVESTMENT EARNINGS</v>
          </cell>
          <cell r="X6060">
            <v>0</v>
          </cell>
          <cell r="Y6060">
            <v>0</v>
          </cell>
          <cell r="Z6060">
            <v>0</v>
          </cell>
          <cell r="AA6060">
            <v>0</v>
          </cell>
          <cell r="AB6060">
            <v>0</v>
          </cell>
          <cell r="AC6060">
            <v>0</v>
          </cell>
          <cell r="AD6060" t="str">
            <v>∆</v>
          </cell>
          <cell r="AE6060">
            <v>0</v>
          </cell>
        </row>
        <row r="6061">
          <cell r="AB6061" t="str">
            <v/>
          </cell>
          <cell r="AC6061" t="str">
            <v/>
          </cell>
          <cell r="AD6061" t="str">
            <v>∆</v>
          </cell>
        </row>
        <row r="6062">
          <cell r="V6062" t="str">
            <v>[480] SUBSIDIZED STREET PROJECT : NON DEPARTMENTAL : NON DIVISIONAL</v>
          </cell>
        </row>
        <row r="6063">
          <cell r="V6063" t="str">
            <v>GENERAL : OTHER REVENUE</v>
          </cell>
          <cell r="AB6063" t="str">
            <v/>
          </cell>
          <cell r="AC6063" t="str">
            <v/>
          </cell>
          <cell r="AD6063" t="str">
            <v>∆</v>
          </cell>
        </row>
        <row r="6064">
          <cell r="V6064" t="str">
            <v>480.00.00.900-4850.07</v>
          </cell>
          <cell r="W6064" t="str">
            <v>Other Revenue Misc Reimbursement</v>
          </cell>
          <cell r="X6064">
            <v>0</v>
          </cell>
          <cell r="Y6064">
            <v>0</v>
          </cell>
          <cell r="Z6064">
            <v>0</v>
          </cell>
          <cell r="AA6064">
            <v>0</v>
          </cell>
          <cell r="AB6064">
            <v>0</v>
          </cell>
          <cell r="AC6064">
            <v>0</v>
          </cell>
          <cell r="AD6064" t="str">
            <v>∆</v>
          </cell>
          <cell r="AE6064">
            <v>0</v>
          </cell>
        </row>
        <row r="6065">
          <cell r="W6065" t="str">
            <v>TOTAL : OTHER REVENUE</v>
          </cell>
          <cell r="X6065">
            <v>0</v>
          </cell>
          <cell r="Y6065">
            <v>0</v>
          </cell>
          <cell r="Z6065">
            <v>0</v>
          </cell>
          <cell r="AA6065">
            <v>0</v>
          </cell>
          <cell r="AB6065">
            <v>0</v>
          </cell>
          <cell r="AC6065">
            <v>0</v>
          </cell>
          <cell r="AD6065" t="str">
            <v>∆</v>
          </cell>
          <cell r="AE6065">
            <v>0</v>
          </cell>
        </row>
        <row r="6066">
          <cell r="AB6066" t="str">
            <v/>
          </cell>
          <cell r="AC6066" t="str">
            <v/>
          </cell>
          <cell r="AD6066" t="str">
            <v>∆</v>
          </cell>
        </row>
        <row r="6067">
          <cell r="V6067" t="str">
            <v>[480] SUBSIDIZED STREET PROJECT : NON DEPARTMENTAL : NON DIVISIONAL</v>
          </cell>
        </row>
        <row r="6068">
          <cell r="V6068" t="str">
            <v>GENERAL : OPERATIONS</v>
          </cell>
          <cell r="AB6068" t="str">
            <v/>
          </cell>
          <cell r="AC6068" t="str">
            <v/>
          </cell>
          <cell r="AD6068" t="str">
            <v>∆</v>
          </cell>
        </row>
        <row r="6069">
          <cell r="V6069" t="str">
            <v>480.00.00.900-6410.02</v>
          </cell>
          <cell r="W6069" t="str">
            <v>Repairs &amp; Maintenance-Transportation Slurry/Overlay</v>
          </cell>
          <cell r="X6069">
            <v>157000</v>
          </cell>
          <cell r="Y6069">
            <v>1994000</v>
          </cell>
          <cell r="Z6069">
            <v>2282000</v>
          </cell>
          <cell r="AA6069">
            <v>260000</v>
          </cell>
          <cell r="AB6069">
            <v>1158890</v>
          </cell>
          <cell r="AC6069">
            <v>1159000</v>
          </cell>
          <cell r="AD6069" t="str">
            <v>∆</v>
          </cell>
          <cell r="AE6069">
            <v>110</v>
          </cell>
        </row>
        <row r="6070">
          <cell r="W6070" t="str">
            <v>TOTAL : OPERATIONS</v>
          </cell>
          <cell r="X6070">
            <v>157000</v>
          </cell>
          <cell r="Y6070">
            <v>1994000</v>
          </cell>
          <cell r="Z6070">
            <v>2282000</v>
          </cell>
          <cell r="AA6070">
            <v>260000</v>
          </cell>
          <cell r="AB6070">
            <v>1158890</v>
          </cell>
          <cell r="AC6070">
            <v>1159000</v>
          </cell>
          <cell r="AD6070" t="str">
            <v>∆</v>
          </cell>
          <cell r="AE6070">
            <v>110</v>
          </cell>
        </row>
        <row r="6071">
          <cell r="AB6071" t="str">
            <v/>
          </cell>
          <cell r="AC6071" t="str">
            <v/>
          </cell>
          <cell r="AD6071" t="str">
            <v>∆</v>
          </cell>
        </row>
        <row r="6072">
          <cell r="V6072" t="str">
            <v>[480] SUBSIDIZED STREET PROJECT : NON DEPARTMENTAL : NON DIVISIONAL</v>
          </cell>
        </row>
        <row r="6073">
          <cell r="V6073" t="str">
            <v>GENERAL : DEBT SERVICE</v>
          </cell>
          <cell r="AB6073" t="str">
            <v/>
          </cell>
          <cell r="AC6073" t="str">
            <v/>
          </cell>
          <cell r="AD6073" t="str">
            <v>∆</v>
          </cell>
        </row>
        <row r="6074">
          <cell r="V6074" t="str">
            <v>480.00.00.900-8150.03</v>
          </cell>
          <cell r="W6074" t="str">
            <v>Capital Improvements-Transportation Traffic Signal Replacement/Impro</v>
          </cell>
          <cell r="X6074">
            <v>70000</v>
          </cell>
          <cell r="Y6074">
            <v>66000</v>
          </cell>
          <cell r="Z6074">
            <v>29000</v>
          </cell>
          <cell r="AA6074">
            <v>1000</v>
          </cell>
          <cell r="AB6074">
            <v>3573562</v>
          </cell>
          <cell r="AC6074">
            <v>3573562</v>
          </cell>
          <cell r="AD6074" t="str">
            <v>∆</v>
          </cell>
          <cell r="AE6074">
            <v>0</v>
          </cell>
        </row>
        <row r="6075">
          <cell r="V6075" t="str">
            <v>480.00.00.900-8150.04</v>
          </cell>
          <cell r="W6075" t="str">
            <v>Capital Improvements-Transportation Traffic Control Replacement/Imp</v>
          </cell>
          <cell r="X6075">
            <v>103000</v>
          </cell>
          <cell r="Y6075">
            <v>159000</v>
          </cell>
          <cell r="Z6075">
            <v>7000</v>
          </cell>
          <cell r="AA6075">
            <v>1000</v>
          </cell>
          <cell r="AB6075">
            <v>0</v>
          </cell>
          <cell r="AC6075">
            <v>0</v>
          </cell>
          <cell r="AD6075" t="str">
            <v>∆</v>
          </cell>
          <cell r="AE6075">
            <v>0</v>
          </cell>
        </row>
        <row r="6076">
          <cell r="V6076" t="str">
            <v>480.00.00.900-8150.10</v>
          </cell>
          <cell r="W6076" t="str">
            <v>Capital Improvements-Transportation Atherton Gap-Main/Paseo</v>
          </cell>
          <cell r="X6076">
            <v>0</v>
          </cell>
          <cell r="Y6076">
            <v>0</v>
          </cell>
          <cell r="Z6076">
            <v>0</v>
          </cell>
          <cell r="AA6076">
            <v>0</v>
          </cell>
          <cell r="AB6076">
            <v>0</v>
          </cell>
          <cell r="AC6076">
            <v>0</v>
          </cell>
          <cell r="AD6076" t="str">
            <v>∆</v>
          </cell>
          <cell r="AE6076">
            <v>0</v>
          </cell>
        </row>
        <row r="6077">
          <cell r="V6077" t="str">
            <v>480.00.00.900-8150.17</v>
          </cell>
          <cell r="W6077" t="str">
            <v>Capital Improvements-Transportation ARRA-99/120 Landscaping</v>
          </cell>
          <cell r="X6077">
            <v>0</v>
          </cell>
          <cell r="Y6077">
            <v>0</v>
          </cell>
          <cell r="Z6077">
            <v>0</v>
          </cell>
          <cell r="AA6077">
            <v>0</v>
          </cell>
          <cell r="AB6077">
            <v>0</v>
          </cell>
          <cell r="AC6077">
            <v>0</v>
          </cell>
          <cell r="AD6077" t="str">
            <v>∆</v>
          </cell>
          <cell r="AE6077">
            <v>0</v>
          </cell>
        </row>
        <row r="6078">
          <cell r="V6078" t="str">
            <v>480.00.00.900-8150.19</v>
          </cell>
          <cell r="W6078" t="str">
            <v>Capital Improvements-Transportation ARRA Streetlight Retro 2009</v>
          </cell>
          <cell r="X6078">
            <v>0</v>
          </cell>
          <cell r="Y6078">
            <v>0</v>
          </cell>
          <cell r="Z6078">
            <v>0</v>
          </cell>
          <cell r="AA6078">
            <v>0</v>
          </cell>
          <cell r="AB6078">
            <v>0</v>
          </cell>
          <cell r="AC6078">
            <v>0</v>
          </cell>
          <cell r="AD6078" t="str">
            <v>∆</v>
          </cell>
          <cell r="AE6078">
            <v>0</v>
          </cell>
        </row>
        <row r="6079">
          <cell r="V6079" t="str">
            <v>480.00.00.900-8150.25</v>
          </cell>
          <cell r="W6079" t="str">
            <v>Capital Improvements-Transportation McKinley/120 Interchange</v>
          </cell>
          <cell r="X6079">
            <v>616000</v>
          </cell>
          <cell r="Y6079">
            <v>0</v>
          </cell>
          <cell r="Z6079">
            <v>638000</v>
          </cell>
          <cell r="AA6079">
            <v>0</v>
          </cell>
          <cell r="AB6079">
            <v>0</v>
          </cell>
          <cell r="AC6079">
            <v>0</v>
          </cell>
          <cell r="AD6079" t="str">
            <v>∆</v>
          </cell>
          <cell r="AE6079">
            <v>0</v>
          </cell>
        </row>
        <row r="6080">
          <cell r="V6080" t="str">
            <v>480.00.00.900-8150.34</v>
          </cell>
          <cell r="W6080" t="str">
            <v>Capital Improvements-Transportation ARRA-99/120 Corridor Landscaping</v>
          </cell>
          <cell r="X6080">
            <v>0</v>
          </cell>
          <cell r="Y6080">
            <v>0</v>
          </cell>
          <cell r="Z6080">
            <v>0</v>
          </cell>
          <cell r="AA6080">
            <v>0</v>
          </cell>
          <cell r="AB6080">
            <v>0</v>
          </cell>
          <cell r="AC6080">
            <v>0</v>
          </cell>
          <cell r="AD6080" t="str">
            <v>∆</v>
          </cell>
          <cell r="AE6080">
            <v>0</v>
          </cell>
        </row>
        <row r="6081">
          <cell r="V6081" t="str">
            <v>480.00.00.900-8150.36</v>
          </cell>
          <cell r="W6081" t="str">
            <v>Capital Improvements-Transportation Louise Avenue Prop 1B</v>
          </cell>
          <cell r="X6081">
            <v>0</v>
          </cell>
          <cell r="Y6081">
            <v>0</v>
          </cell>
          <cell r="Z6081">
            <v>0</v>
          </cell>
          <cell r="AA6081">
            <v>0</v>
          </cell>
          <cell r="AB6081">
            <v>0</v>
          </cell>
          <cell r="AC6081">
            <v>0</v>
          </cell>
          <cell r="AD6081" t="str">
            <v>∆</v>
          </cell>
          <cell r="AE6081">
            <v>0</v>
          </cell>
        </row>
        <row r="6082">
          <cell r="V6082" t="str">
            <v>480.00.00.900-8150.39</v>
          </cell>
          <cell r="W6082" t="str">
            <v>Capital Improvements-Transportation Roadway Improvements</v>
          </cell>
          <cell r="X6082">
            <v>0</v>
          </cell>
          <cell r="Y6082">
            <v>0</v>
          </cell>
          <cell r="Z6082">
            <v>0</v>
          </cell>
          <cell r="AA6082">
            <v>0</v>
          </cell>
          <cell r="AB6082">
            <v>0</v>
          </cell>
          <cell r="AC6082">
            <v>0</v>
          </cell>
          <cell r="AD6082" t="str">
            <v>∆</v>
          </cell>
          <cell r="AE6082">
            <v>0</v>
          </cell>
        </row>
        <row r="6083">
          <cell r="W6083" t="str">
            <v>TOTAL : DEBT SERVICE</v>
          </cell>
          <cell r="X6083">
            <v>789000</v>
          </cell>
          <cell r="Y6083">
            <v>225000</v>
          </cell>
          <cell r="Z6083">
            <v>674000</v>
          </cell>
          <cell r="AA6083">
            <v>2000</v>
          </cell>
          <cell r="AB6083">
            <v>3573562</v>
          </cell>
          <cell r="AC6083">
            <v>3573562</v>
          </cell>
          <cell r="AD6083" t="str">
            <v>∆</v>
          </cell>
          <cell r="AE6083">
            <v>0</v>
          </cell>
        </row>
        <row r="6084">
          <cell r="AB6084" t="str">
            <v/>
          </cell>
          <cell r="AC6084" t="str">
            <v/>
          </cell>
          <cell r="AD6084" t="str">
            <v>∆</v>
          </cell>
        </row>
        <row r="6085">
          <cell r="V6085" t="str">
            <v>[480] SUBSIDIZED STREET PROJECT : NON DEPARTMENTAL : NON DIVISIONAL</v>
          </cell>
        </row>
        <row r="6086">
          <cell r="V6086" t="str">
            <v>GENERAL : OUTFLOW -TRANSFERS</v>
          </cell>
          <cell r="AB6086" t="str">
            <v/>
          </cell>
          <cell r="AC6086" t="str">
            <v/>
          </cell>
          <cell r="AD6086" t="str">
            <v>∆</v>
          </cell>
        </row>
        <row r="6087">
          <cell r="V6087" t="str">
            <v>480.00.00.900-9000.44</v>
          </cell>
          <cell r="W6087" t="str">
            <v>Other Transfers Measure K Fund</v>
          </cell>
          <cell r="X6087">
            <v>0</v>
          </cell>
          <cell r="Y6087">
            <v>0</v>
          </cell>
          <cell r="Z6087">
            <v>0</v>
          </cell>
          <cell r="AA6087">
            <v>0</v>
          </cell>
          <cell r="AB6087">
            <v>0</v>
          </cell>
          <cell r="AC6087">
            <v>0</v>
          </cell>
          <cell r="AD6087" t="str">
            <v>∆</v>
          </cell>
          <cell r="AE6087">
            <v>0</v>
          </cell>
        </row>
        <row r="6088">
          <cell r="V6088" t="str">
            <v>480.00.00.900-9000.95</v>
          </cell>
          <cell r="W6088" t="str">
            <v>Other Transfers Successor Agency</v>
          </cell>
          <cell r="X6088">
            <v>0</v>
          </cell>
          <cell r="Y6088">
            <v>0</v>
          </cell>
          <cell r="Z6088">
            <v>0</v>
          </cell>
          <cell r="AA6088">
            <v>0</v>
          </cell>
          <cell r="AB6088">
            <v>0</v>
          </cell>
          <cell r="AC6088">
            <v>0</v>
          </cell>
          <cell r="AD6088" t="str">
            <v>∆</v>
          </cell>
          <cell r="AE6088">
            <v>0</v>
          </cell>
        </row>
        <row r="6089">
          <cell r="W6089" t="str">
            <v>TOTAL : OUTFLOW -TRANSFERS</v>
          </cell>
          <cell r="X6089">
            <v>0</v>
          </cell>
          <cell r="Y6089">
            <v>0</v>
          </cell>
          <cell r="Z6089">
            <v>0</v>
          </cell>
          <cell r="AA6089">
            <v>0</v>
          </cell>
          <cell r="AB6089">
            <v>0</v>
          </cell>
          <cell r="AC6089">
            <v>0</v>
          </cell>
          <cell r="AD6089" t="str">
            <v>∆</v>
          </cell>
          <cell r="AE6089">
            <v>0</v>
          </cell>
        </row>
        <row r="6090">
          <cell r="AB6090" t="str">
            <v/>
          </cell>
          <cell r="AC6090" t="str">
            <v/>
          </cell>
          <cell r="AD6090" t="str">
            <v>∆</v>
          </cell>
        </row>
        <row r="6091">
          <cell r="AB6091" t="str">
            <v/>
          </cell>
          <cell r="AC6091" t="str">
            <v/>
          </cell>
          <cell r="AD6091" t="str">
            <v>∆</v>
          </cell>
        </row>
        <row r="6092">
          <cell r="V6092" t="str">
            <v>[500] PARKS ACQUISITION &amp; IMPROVEMENT</v>
          </cell>
          <cell r="AB6092" t="str">
            <v/>
          </cell>
          <cell r="AC6092" t="str">
            <v/>
          </cell>
          <cell r="AD6092" t="str">
            <v>∆</v>
          </cell>
        </row>
        <row r="6093">
          <cell r="W6093" t="str">
            <v>INFLOWS</v>
          </cell>
          <cell r="X6093">
            <v>2060000</v>
          </cell>
          <cell r="Y6093">
            <v>2236000</v>
          </cell>
          <cell r="Z6093">
            <v>2229000</v>
          </cell>
          <cell r="AA6093">
            <v>4576000</v>
          </cell>
          <cell r="AB6093">
            <v>2436189</v>
          </cell>
          <cell r="AC6093">
            <v>2436189</v>
          </cell>
          <cell r="AD6093" t="str">
            <v>∆</v>
          </cell>
          <cell r="AE6093">
            <v>0</v>
          </cell>
        </row>
        <row r="6094">
          <cell r="W6094" t="str">
            <v>OUTFLOWS</v>
          </cell>
          <cell r="X6094">
            <v>602000</v>
          </cell>
          <cell r="Y6094">
            <v>411000</v>
          </cell>
          <cell r="Z6094">
            <v>818000</v>
          </cell>
          <cell r="AA6094">
            <v>1921000</v>
          </cell>
          <cell r="AB6094">
            <v>535240</v>
          </cell>
          <cell r="AC6094">
            <v>545240</v>
          </cell>
          <cell r="AD6094" t="str">
            <v>∆</v>
          </cell>
          <cell r="AE6094">
            <v>10000</v>
          </cell>
        </row>
        <row r="6095">
          <cell r="W6095" t="str">
            <v>NET</v>
          </cell>
          <cell r="X6095">
            <v>1458000</v>
          </cell>
          <cell r="Y6095">
            <v>1825000</v>
          </cell>
          <cell r="Z6095">
            <v>1411000</v>
          </cell>
          <cell r="AA6095">
            <v>2655000</v>
          </cell>
          <cell r="AB6095">
            <v>1900949</v>
          </cell>
          <cell r="AC6095">
            <v>1890949</v>
          </cell>
          <cell r="AD6095" t="str">
            <v>∆</v>
          </cell>
          <cell r="AE6095">
            <v>-10000</v>
          </cell>
        </row>
        <row r="6096">
          <cell r="AB6096" t="str">
            <v/>
          </cell>
          <cell r="AC6096" t="str">
            <v/>
          </cell>
          <cell r="AD6096" t="str">
            <v>∆</v>
          </cell>
        </row>
        <row r="6097">
          <cell r="V6097" t="str">
            <v>[500] PARKS ACQUISITION &amp; IMPROVEMENT : RECREATION &amp; COMMUNITY SERVICES : PARKS</v>
          </cell>
          <cell r="AB6097" t="str">
            <v/>
          </cell>
          <cell r="AC6097" t="str">
            <v/>
          </cell>
          <cell r="AD6097" t="str">
            <v>∆</v>
          </cell>
        </row>
        <row r="6098">
          <cell r="V6098" t="str">
            <v>PLANNING &amp; DEVELOPMENT : CHARGES FOR SERVICES</v>
          </cell>
          <cell r="AB6098" t="str">
            <v/>
          </cell>
          <cell r="AC6098" t="str">
            <v/>
          </cell>
          <cell r="AD6098" t="str">
            <v>∆</v>
          </cell>
        </row>
        <row r="6099">
          <cell r="V6099" t="str">
            <v>500.20.25.320-4560.01</v>
          </cell>
          <cell r="W6099" t="str">
            <v>Charges for Services-Parks Acquisition Fee</v>
          </cell>
          <cell r="X6099">
            <v>2475000</v>
          </cell>
          <cell r="Y6099">
            <v>520000</v>
          </cell>
          <cell r="Z6099">
            <v>0</v>
          </cell>
          <cell r="AA6099">
            <v>0</v>
          </cell>
          <cell r="AB6099">
            <v>0</v>
          </cell>
          <cell r="AC6099">
            <v>0</v>
          </cell>
          <cell r="AD6099" t="str">
            <v>∆</v>
          </cell>
          <cell r="AE6099">
            <v>0</v>
          </cell>
        </row>
        <row r="6100">
          <cell r="V6100" t="str">
            <v>500.20.25.320-4560.04</v>
          </cell>
          <cell r="W6100" t="str">
            <v>Charges for Services-Parks Developer Credits</v>
          </cell>
          <cell r="X6100">
            <v>-544000</v>
          </cell>
          <cell r="Y6100">
            <v>0</v>
          </cell>
          <cell r="Z6100">
            <v>0</v>
          </cell>
          <cell r="AA6100">
            <v>0</v>
          </cell>
          <cell r="AB6100">
            <v>0</v>
          </cell>
          <cell r="AC6100">
            <v>0</v>
          </cell>
          <cell r="AD6100" t="str">
            <v>∆</v>
          </cell>
          <cell r="AE6100">
            <v>0</v>
          </cell>
        </row>
        <row r="6101">
          <cell r="V6101" t="str">
            <v>500.20.25.320-4560.09</v>
          </cell>
          <cell r="W6101" t="str">
            <v>Charges for Services-Parks Acquisition Fee (NEW 2017)</v>
          </cell>
          <cell r="X6101">
            <v>113000</v>
          </cell>
          <cell r="Y6101">
            <v>1531000</v>
          </cell>
          <cell r="Z6101">
            <v>2084000</v>
          </cell>
          <cell r="AA6101">
            <v>3863000</v>
          </cell>
          <cell r="AB6101">
            <v>2395559</v>
          </cell>
          <cell r="AC6101">
            <v>2395559</v>
          </cell>
          <cell r="AD6101" t="str">
            <v>∆</v>
          </cell>
          <cell r="AE6101">
            <v>0</v>
          </cell>
        </row>
        <row r="6102">
          <cell r="V6102" t="str">
            <v>500.20.25.320-4560.10</v>
          </cell>
          <cell r="W6102" t="str">
            <v>Charges for Services-Parks Neighborhood In Lieu</v>
          </cell>
          <cell r="X6102">
            <v>0</v>
          </cell>
          <cell r="Y6102">
            <v>160000</v>
          </cell>
          <cell r="Z6102">
            <v>0</v>
          </cell>
          <cell r="AA6102">
            <v>775000</v>
          </cell>
          <cell r="AB6102">
            <v>0</v>
          </cell>
          <cell r="AC6102">
            <v>0</v>
          </cell>
          <cell r="AD6102" t="str">
            <v>∆</v>
          </cell>
          <cell r="AE6102">
            <v>0</v>
          </cell>
        </row>
        <row r="6103">
          <cell r="W6103" t="str">
            <v>TOTAL : CHARGES FOR SERVICES</v>
          </cell>
          <cell r="X6103">
            <v>2044000</v>
          </cell>
          <cell r="Y6103">
            <v>2211000</v>
          </cell>
          <cell r="Z6103">
            <v>2084000</v>
          </cell>
          <cell r="AA6103">
            <v>4638000</v>
          </cell>
          <cell r="AB6103">
            <v>2395559</v>
          </cell>
          <cell r="AC6103">
            <v>2395559</v>
          </cell>
          <cell r="AD6103" t="str">
            <v>∆</v>
          </cell>
          <cell r="AE6103">
            <v>0</v>
          </cell>
        </row>
        <row r="6104">
          <cell r="AB6104" t="str">
            <v/>
          </cell>
          <cell r="AC6104" t="str">
            <v/>
          </cell>
          <cell r="AD6104" t="str">
            <v>∆</v>
          </cell>
        </row>
        <row r="6105">
          <cell r="V6105" t="str">
            <v>[500] PARKS ACQUISITION &amp; IMPROVEMENT : RECREATION &amp; COMMUNITY SERVICES : PARKS</v>
          </cell>
        </row>
        <row r="6106">
          <cell r="V6106" t="str">
            <v>PLANNING &amp; DEVELOPMENT : INVESTMENT EARNINGS</v>
          </cell>
          <cell r="AB6106" t="str">
            <v/>
          </cell>
          <cell r="AC6106" t="str">
            <v/>
          </cell>
          <cell r="AD6106" t="str">
            <v>∆</v>
          </cell>
        </row>
        <row r="6107">
          <cell r="V6107" t="str">
            <v>500.20.25.320-4700.01</v>
          </cell>
          <cell r="W6107" t="str">
            <v>Investment Earnings Interest on Investments</v>
          </cell>
          <cell r="X6107">
            <v>17000</v>
          </cell>
          <cell r="Y6107">
            <v>26000</v>
          </cell>
          <cell r="Z6107">
            <v>150000</v>
          </cell>
          <cell r="AA6107">
            <v>-61000</v>
          </cell>
          <cell r="AB6107">
            <v>45140</v>
          </cell>
          <cell r="AC6107">
            <v>45140</v>
          </cell>
          <cell r="AD6107" t="str">
            <v>∆</v>
          </cell>
          <cell r="AE6107">
            <v>0</v>
          </cell>
        </row>
        <row r="6108">
          <cell r="V6108" t="str">
            <v>500.20.25.320-4700.19</v>
          </cell>
          <cell r="W6108" t="str">
            <v>Investment Earnings Market Value Change</v>
          </cell>
          <cell r="X6108">
            <v>0</v>
          </cell>
          <cell r="Y6108">
            <v>0</v>
          </cell>
          <cell r="Z6108">
            <v>0</v>
          </cell>
          <cell r="AA6108">
            <v>0</v>
          </cell>
          <cell r="AB6108">
            <v>0</v>
          </cell>
          <cell r="AC6108">
            <v>0</v>
          </cell>
          <cell r="AD6108" t="str">
            <v>∆</v>
          </cell>
          <cell r="AE6108">
            <v>0</v>
          </cell>
        </row>
        <row r="6109">
          <cell r="V6109" t="str">
            <v>500.20.25.320-4700.21</v>
          </cell>
          <cell r="W6109" t="str">
            <v>Investment Earnings Unallocated Investment Expense</v>
          </cell>
          <cell r="X6109">
            <v>-1000</v>
          </cell>
          <cell r="Y6109">
            <v>-1000</v>
          </cell>
          <cell r="Z6109">
            <v>-5000</v>
          </cell>
          <cell r="AA6109">
            <v>-1000</v>
          </cell>
          <cell r="AB6109">
            <v>-4510</v>
          </cell>
          <cell r="AC6109">
            <v>-4510</v>
          </cell>
          <cell r="AD6109" t="str">
            <v>∆</v>
          </cell>
          <cell r="AE6109">
            <v>0</v>
          </cell>
        </row>
        <row r="6110">
          <cell r="W6110" t="str">
            <v>TOTAL : INVESTMENT EARNINGS</v>
          </cell>
          <cell r="X6110">
            <v>16000</v>
          </cell>
          <cell r="Y6110">
            <v>25000</v>
          </cell>
          <cell r="Z6110">
            <v>145000</v>
          </cell>
          <cell r="AA6110">
            <v>-62000</v>
          </cell>
          <cell r="AB6110">
            <v>40630</v>
          </cell>
          <cell r="AC6110">
            <v>40630</v>
          </cell>
          <cell r="AD6110" t="str">
            <v>∆</v>
          </cell>
          <cell r="AE6110">
            <v>0</v>
          </cell>
        </row>
        <row r="6112">
          <cell r="V6112" t="str">
            <v>[500] PARKS ACQUISITION &amp; IMPROVEMENT : NON DEPARTMENTAL : NON DIVISIONAL</v>
          </cell>
          <cell r="AB6112" t="str">
            <v/>
          </cell>
          <cell r="AC6112" t="str">
            <v/>
          </cell>
          <cell r="AD6112" t="str">
            <v>∆</v>
          </cell>
        </row>
        <row r="6113">
          <cell r="V6113" t="str">
            <v>GENERAL : OPERATIONS</v>
          </cell>
          <cell r="AB6113" t="str">
            <v/>
          </cell>
          <cell r="AC6113" t="str">
            <v/>
          </cell>
          <cell r="AD6113" t="str">
            <v>∆</v>
          </cell>
        </row>
        <row r="6114">
          <cell r="V6114" t="str">
            <v>500.00.00.900-6240.05</v>
          </cell>
          <cell r="W6114" t="str">
            <v>Supplies-Parks Landscape Maintenance</v>
          </cell>
          <cell r="X6114">
            <v>0</v>
          </cell>
          <cell r="Y6114">
            <v>0</v>
          </cell>
          <cell r="Z6114">
            <v>2000</v>
          </cell>
          <cell r="AA6114">
            <v>0</v>
          </cell>
          <cell r="AB6114">
            <v>0</v>
          </cell>
          <cell r="AC6114">
            <v>0</v>
          </cell>
          <cell r="AD6114" t="str">
            <v>∆</v>
          </cell>
          <cell r="AE6114">
            <v>0</v>
          </cell>
        </row>
        <row r="6115">
          <cell r="V6115" t="str">
            <v>500.00.00.900-6650.01</v>
          </cell>
          <cell r="W6115" t="str">
            <v>PFIP Credit Reimbursement PFIP Credit Reimbursement</v>
          </cell>
          <cell r="X6115">
            <v>0</v>
          </cell>
          <cell r="Y6115">
            <v>0</v>
          </cell>
          <cell r="Z6115">
            <v>0</v>
          </cell>
          <cell r="AA6115">
            <v>6000</v>
          </cell>
          <cell r="AB6115">
            <v>0</v>
          </cell>
          <cell r="AC6115">
            <v>0</v>
          </cell>
          <cell r="AD6115" t="str">
            <v>∆</v>
          </cell>
          <cell r="AE6115">
            <v>0</v>
          </cell>
        </row>
        <row r="6116">
          <cell r="W6116" t="str">
            <v>TOTAL : OPERATIONS</v>
          </cell>
          <cell r="X6116">
            <v>0</v>
          </cell>
          <cell r="Y6116">
            <v>0</v>
          </cell>
          <cell r="Z6116">
            <v>2000</v>
          </cell>
          <cell r="AA6116">
            <v>6000</v>
          </cell>
          <cell r="AB6116">
            <v>0</v>
          </cell>
          <cell r="AC6116">
            <v>0</v>
          </cell>
          <cell r="AD6116" t="str">
            <v>∆</v>
          </cell>
          <cell r="AE6116">
            <v>0</v>
          </cell>
        </row>
        <row r="6117">
          <cell r="AB6117" t="str">
            <v/>
          </cell>
          <cell r="AC6117" t="str">
            <v/>
          </cell>
          <cell r="AD6117" t="str">
            <v>∆</v>
          </cell>
        </row>
        <row r="6118">
          <cell r="V6118" t="str">
            <v>[500] PARKS ACQUISITION &amp; IMPROVEMENT : NON DEPARTMENTAL : NON DIVISIONAL</v>
          </cell>
        </row>
        <row r="6119">
          <cell r="V6119" t="str">
            <v>GENERAL : CAPITAL</v>
          </cell>
          <cell r="AB6119" t="str">
            <v/>
          </cell>
          <cell r="AC6119" t="str">
            <v/>
          </cell>
          <cell r="AD6119" t="str">
            <v>∆</v>
          </cell>
        </row>
        <row r="6120">
          <cell r="V6120" t="str">
            <v>500.00.00.900-7000.10</v>
          </cell>
          <cell r="W6120" t="str">
            <v>Capital Outlay Sprinkler Controller Upgrades</v>
          </cell>
          <cell r="X6120">
            <v>0</v>
          </cell>
          <cell r="Y6120">
            <v>0</v>
          </cell>
          <cell r="Z6120">
            <v>0</v>
          </cell>
          <cell r="AA6120">
            <v>0</v>
          </cell>
          <cell r="AB6120">
            <v>0</v>
          </cell>
          <cell r="AC6120">
            <v>0</v>
          </cell>
          <cell r="AD6120" t="str">
            <v>∆</v>
          </cell>
          <cell r="AE6120">
            <v>0</v>
          </cell>
        </row>
        <row r="6121">
          <cell r="W6121" t="str">
            <v>TOTAL : CAPITAL</v>
          </cell>
          <cell r="X6121">
            <v>0</v>
          </cell>
          <cell r="Y6121">
            <v>0</v>
          </cell>
          <cell r="Z6121">
            <v>0</v>
          </cell>
          <cell r="AA6121">
            <v>0</v>
          </cell>
          <cell r="AB6121">
            <v>0</v>
          </cell>
          <cell r="AC6121">
            <v>0</v>
          </cell>
          <cell r="AD6121" t="str">
            <v>∆</v>
          </cell>
          <cell r="AE6121">
            <v>0</v>
          </cell>
        </row>
        <row r="6122">
          <cell r="AB6122" t="str">
            <v/>
          </cell>
          <cell r="AC6122" t="str">
            <v/>
          </cell>
          <cell r="AD6122" t="str">
            <v>∆</v>
          </cell>
        </row>
        <row r="6123">
          <cell r="V6123" t="str">
            <v>[500] PARKS ACQUISITION &amp; IMPROVEMENT : NON DEPARTMENTAL : NON DIVISIONAL</v>
          </cell>
        </row>
        <row r="6124">
          <cell r="V6124" t="str">
            <v>GENERAL : DEBT SERVICE</v>
          </cell>
          <cell r="AB6124" t="str">
            <v/>
          </cell>
          <cell r="AC6124" t="str">
            <v/>
          </cell>
          <cell r="AD6124" t="str">
            <v>∆</v>
          </cell>
        </row>
        <row r="6125">
          <cell r="V6125" t="str">
            <v>500.00.00.900-8300.06</v>
          </cell>
          <cell r="W6125" t="str">
            <v>Capital Improvements-Parks Playground Equipment</v>
          </cell>
          <cell r="X6125">
            <v>5000</v>
          </cell>
          <cell r="Y6125">
            <v>9000</v>
          </cell>
          <cell r="Z6125">
            <v>0</v>
          </cell>
          <cell r="AA6125">
            <v>0</v>
          </cell>
          <cell r="AB6125">
            <v>0</v>
          </cell>
          <cell r="AC6125">
            <v>0</v>
          </cell>
          <cell r="AD6125" t="str">
            <v>∆</v>
          </cell>
          <cell r="AE6125">
            <v>0</v>
          </cell>
        </row>
        <row r="6126">
          <cell r="V6126" t="str">
            <v>500.00.00.900-8300.09</v>
          </cell>
          <cell r="W6126" t="str">
            <v>Capital Improvements-Parks BMX Park</v>
          </cell>
          <cell r="X6126">
            <v>0</v>
          </cell>
          <cell r="Y6126">
            <v>0</v>
          </cell>
          <cell r="Z6126">
            <v>0</v>
          </cell>
          <cell r="AA6126">
            <v>0</v>
          </cell>
          <cell r="AB6126">
            <v>0</v>
          </cell>
          <cell r="AC6126">
            <v>0</v>
          </cell>
          <cell r="AD6126" t="str">
            <v>∆</v>
          </cell>
          <cell r="AE6126">
            <v>0</v>
          </cell>
        </row>
        <row r="6127">
          <cell r="V6127" t="str">
            <v>500.00.00.900-8300.11</v>
          </cell>
          <cell r="W6127" t="str">
            <v>Capital Improvements-Parks Parks Yard Improvement</v>
          </cell>
          <cell r="X6127">
            <v>0</v>
          </cell>
          <cell r="Y6127">
            <v>0</v>
          </cell>
          <cell r="Z6127">
            <v>0</v>
          </cell>
          <cell r="AA6127">
            <v>0</v>
          </cell>
          <cell r="AB6127">
            <v>0</v>
          </cell>
          <cell r="AC6127">
            <v>0</v>
          </cell>
          <cell r="AD6127" t="str">
            <v>∆</v>
          </cell>
          <cell r="AE6127">
            <v>0</v>
          </cell>
        </row>
        <row r="6128">
          <cell r="V6128" t="str">
            <v>500.00.00.900-8300.12</v>
          </cell>
          <cell r="W6128" t="str">
            <v>Capital Improvements-Parks Security</v>
          </cell>
          <cell r="X6128">
            <v>0</v>
          </cell>
          <cell r="Y6128">
            <v>0</v>
          </cell>
          <cell r="Z6128">
            <v>0</v>
          </cell>
          <cell r="AA6128">
            <v>0</v>
          </cell>
          <cell r="AB6128">
            <v>0</v>
          </cell>
          <cell r="AC6128">
            <v>0</v>
          </cell>
          <cell r="AD6128" t="str">
            <v>∆</v>
          </cell>
          <cell r="AE6128">
            <v>0</v>
          </cell>
        </row>
        <row r="6129">
          <cell r="V6129" t="str">
            <v>500.00.00.900-8300.13</v>
          </cell>
          <cell r="W6129" t="str">
            <v>Capital Improvements-Parks Woodward Park</v>
          </cell>
          <cell r="X6129">
            <v>0</v>
          </cell>
          <cell r="Y6129">
            <v>0</v>
          </cell>
          <cell r="Z6129">
            <v>0</v>
          </cell>
          <cell r="AA6129">
            <v>0</v>
          </cell>
          <cell r="AB6129">
            <v>0</v>
          </cell>
          <cell r="AC6129">
            <v>0</v>
          </cell>
          <cell r="AD6129" t="str">
            <v>∆</v>
          </cell>
          <cell r="AE6129">
            <v>0</v>
          </cell>
        </row>
        <row r="6130">
          <cell r="V6130" t="str">
            <v>500.00.00.900-8300.16</v>
          </cell>
          <cell r="W6130" t="str">
            <v>Capital Improvements-Parks Northgate Park</v>
          </cell>
          <cell r="X6130">
            <v>8000</v>
          </cell>
          <cell r="Y6130">
            <v>0</v>
          </cell>
          <cell r="Z6130">
            <v>305000</v>
          </cell>
          <cell r="AA6130">
            <v>1664000</v>
          </cell>
          <cell r="AB6130">
            <v>284415</v>
          </cell>
          <cell r="AC6130">
            <v>284415</v>
          </cell>
          <cell r="AD6130" t="str">
            <v>∆</v>
          </cell>
          <cell r="AE6130">
            <v>0</v>
          </cell>
        </row>
        <row r="6131">
          <cell r="V6131" t="str">
            <v>500.00.00.900-8300.17</v>
          </cell>
          <cell r="W6131" t="str">
            <v>Capital Improvements-Parks Tennis Courts</v>
          </cell>
          <cell r="X6131">
            <v>0</v>
          </cell>
          <cell r="Y6131">
            <v>0</v>
          </cell>
          <cell r="Z6131">
            <v>0</v>
          </cell>
          <cell r="AA6131">
            <v>0</v>
          </cell>
          <cell r="AB6131">
            <v>0</v>
          </cell>
          <cell r="AC6131">
            <v>0</v>
          </cell>
          <cell r="AD6131" t="str">
            <v>∆</v>
          </cell>
          <cell r="AE6131">
            <v>0</v>
          </cell>
        </row>
        <row r="6132">
          <cell r="V6132" t="str">
            <v>500.00.00.900-8300.20</v>
          </cell>
          <cell r="W6132" t="str">
            <v>Capital Improvements-Parks Union Ranch East</v>
          </cell>
          <cell r="X6132">
            <v>0</v>
          </cell>
          <cell r="Y6132">
            <v>0</v>
          </cell>
          <cell r="Z6132">
            <v>0</v>
          </cell>
          <cell r="AA6132">
            <v>0</v>
          </cell>
          <cell r="AB6132">
            <v>0</v>
          </cell>
          <cell r="AC6132">
            <v>0</v>
          </cell>
          <cell r="AD6132" t="str">
            <v>∆</v>
          </cell>
          <cell r="AE6132">
            <v>0</v>
          </cell>
        </row>
        <row r="6133">
          <cell r="V6133" t="str">
            <v>500.00.00.900-8300.23</v>
          </cell>
          <cell r="W6133" t="str">
            <v>Capital Improvements-Parks Improvements</v>
          </cell>
          <cell r="X6133">
            <v>0</v>
          </cell>
          <cell r="Y6133">
            <v>0</v>
          </cell>
          <cell r="Z6133">
            <v>0</v>
          </cell>
          <cell r="AA6133">
            <v>0</v>
          </cell>
          <cell r="AB6133">
            <v>0</v>
          </cell>
          <cell r="AC6133">
            <v>0</v>
          </cell>
          <cell r="AD6133" t="str">
            <v>∆</v>
          </cell>
          <cell r="AE6133">
            <v>0</v>
          </cell>
        </row>
        <row r="6134">
          <cell r="V6134" t="str">
            <v>500.00.00.900-8300.98</v>
          </cell>
          <cell r="W6134" t="str">
            <v>Capital Improvements-Parks Developer Contr Infrastructure</v>
          </cell>
          <cell r="X6134">
            <v>589000</v>
          </cell>
          <cell r="Y6134">
            <v>235000</v>
          </cell>
          <cell r="Z6134">
            <v>187000</v>
          </cell>
          <cell r="AA6134">
            <v>0</v>
          </cell>
          <cell r="AB6134">
            <v>0</v>
          </cell>
          <cell r="AC6134">
            <v>0</v>
          </cell>
          <cell r="AD6134" t="str">
            <v>∆</v>
          </cell>
          <cell r="AE6134">
            <v>0</v>
          </cell>
        </row>
        <row r="6135">
          <cell r="V6135" t="str">
            <v>500.00.00.900-8920.05</v>
          </cell>
          <cell r="W6135" t="str">
            <v>Debt Service-Other Costs Rent/Lease Expense</v>
          </cell>
          <cell r="X6135">
            <v>0</v>
          </cell>
          <cell r="Y6135">
            <v>0</v>
          </cell>
          <cell r="Z6135">
            <v>0</v>
          </cell>
          <cell r="AA6135">
            <v>0</v>
          </cell>
          <cell r="AB6135">
            <v>0</v>
          </cell>
          <cell r="AC6135">
            <v>0</v>
          </cell>
          <cell r="AD6135" t="str">
            <v>∆</v>
          </cell>
          <cell r="AE6135">
            <v>0</v>
          </cell>
        </row>
        <row r="6136">
          <cell r="W6136" t="str">
            <v>TOTAL : DEBT SERVICE</v>
          </cell>
          <cell r="X6136">
            <v>602000</v>
          </cell>
          <cell r="Y6136">
            <v>244000</v>
          </cell>
          <cell r="Z6136">
            <v>492000</v>
          </cell>
          <cell r="AA6136">
            <v>1664000</v>
          </cell>
          <cell r="AB6136">
            <v>284415</v>
          </cell>
          <cell r="AC6136">
            <v>284415</v>
          </cell>
          <cell r="AD6136" t="str">
            <v>∆</v>
          </cell>
          <cell r="AE6136">
            <v>0</v>
          </cell>
        </row>
        <row r="6137">
          <cell r="AB6137" t="str">
            <v/>
          </cell>
          <cell r="AC6137" t="str">
            <v/>
          </cell>
          <cell r="AD6137" t="str">
            <v>∆</v>
          </cell>
        </row>
        <row r="6138">
          <cell r="V6138" t="str">
            <v>[500] PARKS ACQUISITION &amp; IMPROVEMENT : FINANCE : NON DIVISIONAL</v>
          </cell>
          <cell r="AB6138" t="str">
            <v/>
          </cell>
          <cell r="AC6138" t="str">
            <v/>
          </cell>
          <cell r="AD6138" t="str">
            <v>∆</v>
          </cell>
        </row>
        <row r="6139">
          <cell r="V6139" t="str">
            <v>FISCAL MANAGEMENT : OPERATIONS</v>
          </cell>
          <cell r="AB6139" t="str">
            <v/>
          </cell>
          <cell r="AC6139" t="str">
            <v/>
          </cell>
          <cell r="AD6139" t="str">
            <v>∆</v>
          </cell>
        </row>
        <row r="6140">
          <cell r="V6140" t="str">
            <v>500.05.00.150-6000.01</v>
          </cell>
          <cell r="W6140" t="str">
            <v>Professional Services General</v>
          </cell>
          <cell r="X6140">
            <v>0</v>
          </cell>
          <cell r="Y6140">
            <v>0</v>
          </cell>
          <cell r="Z6140">
            <v>0</v>
          </cell>
          <cell r="AA6140">
            <v>0</v>
          </cell>
          <cell r="AB6140">
            <v>0</v>
          </cell>
          <cell r="AC6140">
            <v>0</v>
          </cell>
          <cell r="AD6140" t="str">
            <v>∆</v>
          </cell>
          <cell r="AE6140">
            <v>0</v>
          </cell>
        </row>
        <row r="6141">
          <cell r="W6141" t="str">
            <v>TOTAL : OPERATIONS</v>
          </cell>
          <cell r="X6141">
            <v>0</v>
          </cell>
          <cell r="Y6141">
            <v>0</v>
          </cell>
          <cell r="Z6141">
            <v>0</v>
          </cell>
          <cell r="AA6141">
            <v>0</v>
          </cell>
          <cell r="AB6141">
            <v>0</v>
          </cell>
          <cell r="AC6141">
            <v>0</v>
          </cell>
          <cell r="AD6141" t="str">
            <v>∆</v>
          </cell>
          <cell r="AE6141">
            <v>0</v>
          </cell>
        </row>
        <row r="6142">
          <cell r="AB6142" t="str">
            <v/>
          </cell>
          <cell r="AC6142" t="str">
            <v/>
          </cell>
          <cell r="AD6142" t="str">
            <v>∆</v>
          </cell>
        </row>
        <row r="6143">
          <cell r="V6143" t="str">
            <v>[500] PARKS ACQUISITION &amp; IMPROVEMENT : RECREATION &amp; COMMUNITY SERVICES : PARKS</v>
          </cell>
          <cell r="AB6143" t="str">
            <v/>
          </cell>
          <cell r="AC6143" t="str">
            <v/>
          </cell>
          <cell r="AD6143" t="str">
            <v>∆</v>
          </cell>
        </row>
        <row r="6144">
          <cell r="V6144" t="str">
            <v>PLANNING &amp; DEVELOPMENT : OPERATIONS</v>
          </cell>
          <cell r="AB6144" t="str">
            <v/>
          </cell>
          <cell r="AC6144" t="str">
            <v/>
          </cell>
          <cell r="AD6144" t="str">
            <v>∆</v>
          </cell>
        </row>
        <row r="6145">
          <cell r="V6145" t="str">
            <v>500.20.25.320-6000.01</v>
          </cell>
          <cell r="W6145" t="str">
            <v>Professional Services General</v>
          </cell>
          <cell r="X6145">
            <v>0</v>
          </cell>
          <cell r="Y6145">
            <v>0</v>
          </cell>
          <cell r="Z6145">
            <v>145000</v>
          </cell>
          <cell r="AA6145">
            <v>83000</v>
          </cell>
          <cell r="AB6145">
            <v>0</v>
          </cell>
          <cell r="AC6145">
            <v>0</v>
          </cell>
          <cell r="AD6145" t="str">
            <v>∆</v>
          </cell>
          <cell r="AE6145">
            <v>0</v>
          </cell>
        </row>
        <row r="6146">
          <cell r="V6146" t="str">
            <v>500.20.25.320-6200.01</v>
          </cell>
          <cell r="W6146" t="str">
            <v>Supplies Office</v>
          </cell>
          <cell r="X6146">
            <v>0</v>
          </cell>
          <cell r="Y6146">
            <v>0</v>
          </cell>
          <cell r="Z6146">
            <v>0</v>
          </cell>
          <cell r="AA6146">
            <v>0</v>
          </cell>
          <cell r="AB6146">
            <v>0</v>
          </cell>
          <cell r="AC6146">
            <v>0</v>
          </cell>
          <cell r="AD6146" t="str">
            <v>∆</v>
          </cell>
          <cell r="AE6146">
            <v>0</v>
          </cell>
        </row>
        <row r="6147">
          <cell r="V6147" t="str">
            <v>500.20.25.320-6200.02</v>
          </cell>
          <cell r="W6147" t="str">
            <v>Supplies Special Department</v>
          </cell>
          <cell r="X6147">
            <v>0</v>
          </cell>
          <cell r="Y6147">
            <v>0</v>
          </cell>
          <cell r="Z6147">
            <v>0</v>
          </cell>
          <cell r="AA6147">
            <v>0</v>
          </cell>
          <cell r="AB6147">
            <v>0</v>
          </cell>
          <cell r="AC6147">
            <v>0</v>
          </cell>
          <cell r="AD6147" t="str">
            <v>∆</v>
          </cell>
          <cell r="AE6147">
            <v>0</v>
          </cell>
        </row>
        <row r="6148">
          <cell r="V6148" t="str">
            <v>500.20.25.320-6300.01</v>
          </cell>
          <cell r="W6148" t="str">
            <v>Dues &amp; Subscriptions Memberships</v>
          </cell>
          <cell r="X6148">
            <v>0</v>
          </cell>
          <cell r="Y6148">
            <v>0</v>
          </cell>
          <cell r="Z6148">
            <v>0</v>
          </cell>
          <cell r="AA6148">
            <v>0</v>
          </cell>
          <cell r="AB6148">
            <v>0</v>
          </cell>
          <cell r="AC6148">
            <v>0</v>
          </cell>
          <cell r="AD6148" t="str">
            <v>∆</v>
          </cell>
          <cell r="AE6148">
            <v>0</v>
          </cell>
        </row>
        <row r="6149">
          <cell r="V6149" t="str">
            <v>500.20.25.320-6400.02</v>
          </cell>
          <cell r="W6149" t="str">
            <v>Repairs &amp; Maintenance Minor Equipment/Other</v>
          </cell>
          <cell r="X6149">
            <v>0</v>
          </cell>
          <cell r="Y6149">
            <v>0</v>
          </cell>
          <cell r="Z6149">
            <v>0</v>
          </cell>
          <cell r="AA6149">
            <v>0</v>
          </cell>
          <cell r="AB6149">
            <v>0</v>
          </cell>
          <cell r="AC6149">
            <v>0</v>
          </cell>
          <cell r="AD6149" t="str">
            <v>∆</v>
          </cell>
          <cell r="AE6149">
            <v>0</v>
          </cell>
        </row>
        <row r="6150">
          <cell r="V6150" t="str">
            <v>500.20.25.320-6600.04</v>
          </cell>
          <cell r="W6150" t="str">
            <v>Administrative Expenses Training/Conferences</v>
          </cell>
          <cell r="X6150">
            <v>0</v>
          </cell>
          <cell r="Y6150">
            <v>0</v>
          </cell>
          <cell r="Z6150">
            <v>0</v>
          </cell>
          <cell r="AA6150">
            <v>0</v>
          </cell>
          <cell r="AB6150">
            <v>0</v>
          </cell>
          <cell r="AC6150">
            <v>0</v>
          </cell>
          <cell r="AD6150" t="str">
            <v>∆</v>
          </cell>
          <cell r="AE6150">
            <v>0</v>
          </cell>
        </row>
        <row r="6151">
          <cell r="V6151" t="str">
            <v>500.20.25.320-6600.25</v>
          </cell>
          <cell r="W6151" t="str">
            <v>Administrative Expenses Support Services-Indirect Labor</v>
          </cell>
          <cell r="X6151">
            <v>0</v>
          </cell>
          <cell r="Y6151">
            <v>167000</v>
          </cell>
          <cell r="Z6151">
            <v>168000</v>
          </cell>
          <cell r="AA6151">
            <v>168000</v>
          </cell>
          <cell r="AB6151">
            <v>168325</v>
          </cell>
          <cell r="AC6151">
            <v>168325</v>
          </cell>
          <cell r="AD6151" t="str">
            <v>∆</v>
          </cell>
          <cell r="AE6151">
            <v>0</v>
          </cell>
        </row>
        <row r="6152">
          <cell r="V6152" t="str">
            <v>500.20.25.320-6600.26</v>
          </cell>
          <cell r="W6152" t="str">
            <v>Administrative Expenses Support Services-IT</v>
          </cell>
          <cell r="X6152">
            <v>0</v>
          </cell>
          <cell r="Y6152">
            <v>0</v>
          </cell>
          <cell r="Z6152">
            <v>0</v>
          </cell>
          <cell r="AA6152">
            <v>0</v>
          </cell>
          <cell r="AB6152">
            <v>0</v>
          </cell>
          <cell r="AC6152">
            <v>0</v>
          </cell>
          <cell r="AD6152" t="str">
            <v>∆</v>
          </cell>
          <cell r="AE6152">
            <v>0</v>
          </cell>
        </row>
        <row r="6153">
          <cell r="V6153" t="str">
            <v>500.20.25.320-6600.36</v>
          </cell>
          <cell r="W6153" t="str">
            <v>Administrative Expenses IT Fund Contribution</v>
          </cell>
          <cell r="X6153">
            <v>0</v>
          </cell>
          <cell r="Y6153">
            <v>0</v>
          </cell>
          <cell r="Z6153">
            <v>0</v>
          </cell>
          <cell r="AA6153">
            <v>0</v>
          </cell>
          <cell r="AB6153">
            <v>0</v>
          </cell>
          <cell r="AC6153">
            <v>0</v>
          </cell>
          <cell r="AD6153" t="str">
            <v>∆</v>
          </cell>
          <cell r="AE6153">
            <v>0</v>
          </cell>
        </row>
        <row r="6154">
          <cell r="W6154" t="str">
            <v>TOTAL : OPERATIONS</v>
          </cell>
          <cell r="X6154">
            <v>0</v>
          </cell>
          <cell r="Y6154">
            <v>167000</v>
          </cell>
          <cell r="Z6154">
            <v>313000</v>
          </cell>
          <cell r="AA6154">
            <v>251000</v>
          </cell>
          <cell r="AB6154">
            <v>168325</v>
          </cell>
          <cell r="AC6154">
            <v>168325</v>
          </cell>
          <cell r="AD6154" t="str">
            <v>∆</v>
          </cell>
          <cell r="AE6154">
            <v>0</v>
          </cell>
        </row>
        <row r="6156">
          <cell r="V6156" t="str">
            <v>[500] PARKS ACQUISITION &amp; IMPROVEMENT : RECREATION &amp; COMMUNITY SERVICES : PARKS</v>
          </cell>
          <cell r="AB6156" t="str">
            <v/>
          </cell>
          <cell r="AC6156" t="str">
            <v/>
          </cell>
          <cell r="AD6156" t="str">
            <v>∆</v>
          </cell>
        </row>
        <row r="6157">
          <cell r="V6157" t="str">
            <v>MAINTENANCE SERVICES : OPERATIONS</v>
          </cell>
          <cell r="AB6157" t="str">
            <v/>
          </cell>
          <cell r="AC6157" t="str">
            <v/>
          </cell>
          <cell r="AD6157" t="str">
            <v>∆</v>
          </cell>
        </row>
        <row r="6158">
          <cell r="V6158" t="str">
            <v>500.20.25.330-6000.12</v>
          </cell>
          <cell r="W6158" t="str">
            <v>Professional Services Contract Services</v>
          </cell>
          <cell r="X6158">
            <v>0</v>
          </cell>
          <cell r="Y6158">
            <v>0</v>
          </cell>
          <cell r="Z6158">
            <v>11000</v>
          </cell>
          <cell r="AA6158">
            <v>0</v>
          </cell>
          <cell r="AB6158">
            <v>0</v>
          </cell>
          <cell r="AC6158">
            <v>0</v>
          </cell>
          <cell r="AD6158" t="str">
            <v>∆</v>
          </cell>
          <cell r="AE6158">
            <v>0</v>
          </cell>
        </row>
        <row r="6159">
          <cell r="W6159" t="str">
            <v>TOTAL : OPERATIONS</v>
          </cell>
          <cell r="X6159">
            <v>0</v>
          </cell>
          <cell r="Y6159">
            <v>0</v>
          </cell>
          <cell r="Z6159">
            <v>11000</v>
          </cell>
          <cell r="AA6159">
            <v>0</v>
          </cell>
          <cell r="AB6159">
            <v>0</v>
          </cell>
          <cell r="AC6159">
            <v>0</v>
          </cell>
          <cell r="AD6159" t="str">
            <v>∆</v>
          </cell>
          <cell r="AE6159">
            <v>0</v>
          </cell>
        </row>
        <row r="6160">
          <cell r="AB6160" t="str">
            <v/>
          </cell>
          <cell r="AC6160" t="str">
            <v/>
          </cell>
          <cell r="AD6160" t="str">
            <v>∆</v>
          </cell>
        </row>
        <row r="6161">
          <cell r="V6161" t="str">
            <v>[500] PARKS ACQUISITION &amp; IMPROVEMENT : PUBLIC WORKS : MAINTENANCE</v>
          </cell>
          <cell r="AB6161" t="str">
            <v/>
          </cell>
          <cell r="AC6161" t="str">
            <v/>
          </cell>
          <cell r="AD6161" t="str">
            <v>∆</v>
          </cell>
        </row>
        <row r="6162">
          <cell r="V6162" t="str">
            <v>PARKS : DEBT SERVICE</v>
          </cell>
          <cell r="AB6162" t="str">
            <v/>
          </cell>
          <cell r="AC6162" t="str">
            <v/>
          </cell>
          <cell r="AD6162" t="str">
            <v>∆</v>
          </cell>
        </row>
        <row r="6163">
          <cell r="V6163" t="str">
            <v>500.40.55.966-8300.23</v>
          </cell>
          <cell r="W6163" t="str">
            <v>Capital Improvements-Parks Improvements</v>
          </cell>
          <cell r="X6163">
            <v>0</v>
          </cell>
          <cell r="Y6163">
            <v>0</v>
          </cell>
          <cell r="Z6163">
            <v>0</v>
          </cell>
          <cell r="AA6163">
            <v>0</v>
          </cell>
          <cell r="AB6163">
            <v>82500</v>
          </cell>
          <cell r="AC6163">
            <v>92500</v>
          </cell>
          <cell r="AD6163" t="str">
            <v>∆</v>
          </cell>
          <cell r="AE6163">
            <v>10000</v>
          </cell>
        </row>
        <row r="6164">
          <cell r="W6164" t="str">
            <v>TOTAL : DEBT SERVICE</v>
          </cell>
          <cell r="X6164">
            <v>0</v>
          </cell>
          <cell r="Y6164">
            <v>0</v>
          </cell>
          <cell r="Z6164">
            <v>0</v>
          </cell>
          <cell r="AA6164">
            <v>0</v>
          </cell>
          <cell r="AB6164">
            <v>82500</v>
          </cell>
          <cell r="AC6164">
            <v>92500</v>
          </cell>
          <cell r="AD6164" t="str">
            <v>∆</v>
          </cell>
          <cell r="AE6164">
            <v>10000</v>
          </cell>
        </row>
        <row r="6165">
          <cell r="AB6165" t="str">
            <v/>
          </cell>
          <cell r="AC6165" t="str">
            <v/>
          </cell>
          <cell r="AD6165" t="str">
            <v>∆</v>
          </cell>
        </row>
        <row r="6166">
          <cell r="AB6166" t="str">
            <v/>
          </cell>
          <cell r="AC6166" t="str">
            <v/>
          </cell>
          <cell r="AD6166" t="str">
            <v>∆</v>
          </cell>
        </row>
        <row r="6167">
          <cell r="V6167" t="str">
            <v>[520] SUCCESSOR AGENCY/RDA BOND FUND</v>
          </cell>
          <cell r="AB6167" t="str">
            <v/>
          </cell>
          <cell r="AC6167" t="str">
            <v/>
          </cell>
          <cell r="AD6167" t="str">
            <v>∆</v>
          </cell>
        </row>
        <row r="6168">
          <cell r="W6168" t="str">
            <v>INFLOWS</v>
          </cell>
          <cell r="X6168">
            <v>1021000</v>
          </cell>
          <cell r="Y6168">
            <v>792000</v>
          </cell>
          <cell r="Z6168">
            <v>1004000</v>
          </cell>
          <cell r="AA6168">
            <v>13000</v>
          </cell>
          <cell r="AB6168">
            <v>15000</v>
          </cell>
          <cell r="AC6168">
            <v>15000</v>
          </cell>
          <cell r="AD6168" t="str">
            <v>∆</v>
          </cell>
          <cell r="AE6168">
            <v>0</v>
          </cell>
        </row>
        <row r="6169">
          <cell r="W6169" t="str">
            <v>OUTFLOWS</v>
          </cell>
          <cell r="X6169">
            <v>2963000</v>
          </cell>
          <cell r="Y6169">
            <v>1623000</v>
          </cell>
          <cell r="Z6169">
            <v>27426000</v>
          </cell>
          <cell r="AA6169">
            <v>2618000</v>
          </cell>
          <cell r="AB6169">
            <v>5743489</v>
          </cell>
          <cell r="AC6169">
            <v>5743489</v>
          </cell>
          <cell r="AD6169" t="str">
            <v>∆</v>
          </cell>
          <cell r="AE6169">
            <v>0</v>
          </cell>
        </row>
        <row r="6170">
          <cell r="W6170" t="str">
            <v>NET</v>
          </cell>
          <cell r="X6170">
            <v>-1942000</v>
          </cell>
          <cell r="Y6170">
            <v>-831000</v>
          </cell>
          <cell r="Z6170">
            <v>-26422000</v>
          </cell>
          <cell r="AA6170">
            <v>-2605000</v>
          </cell>
          <cell r="AB6170">
            <v>-5728489</v>
          </cell>
          <cell r="AC6170">
            <v>-5728489</v>
          </cell>
          <cell r="AD6170" t="str">
            <v>∆</v>
          </cell>
          <cell r="AE6170">
            <v>0</v>
          </cell>
        </row>
        <row r="6171">
          <cell r="AB6171" t="str">
            <v/>
          </cell>
          <cell r="AC6171" t="str">
            <v/>
          </cell>
          <cell r="AD6171" t="str">
            <v>∆</v>
          </cell>
        </row>
        <row r="6172">
          <cell r="V6172" t="str">
            <v>[520] SUCCESSOR AGENCY/RDA BOND FUND : NON DEPARTMENTAL : NON DIVISIONAL</v>
          </cell>
          <cell r="AB6172" t="str">
            <v/>
          </cell>
          <cell r="AC6172" t="str">
            <v/>
          </cell>
          <cell r="AD6172" t="str">
            <v>∆</v>
          </cell>
        </row>
        <row r="6173">
          <cell r="V6173" t="str">
            <v>GENERAL : INVESTMENT EARNINGS</v>
          </cell>
          <cell r="AB6173" t="str">
            <v/>
          </cell>
          <cell r="AC6173" t="str">
            <v/>
          </cell>
          <cell r="AD6173" t="str">
            <v>∆</v>
          </cell>
        </row>
        <row r="6174">
          <cell r="V6174" t="str">
            <v>520.00.00.900-4700.01</v>
          </cell>
          <cell r="W6174" t="str">
            <v>Investment Earnings Interest on Investments</v>
          </cell>
          <cell r="X6174">
            <v>113000</v>
          </cell>
          <cell r="Y6174">
            <v>190000</v>
          </cell>
          <cell r="Z6174">
            <v>134000</v>
          </cell>
          <cell r="AA6174">
            <v>13000</v>
          </cell>
          <cell r="AB6174">
            <v>15000</v>
          </cell>
          <cell r="AC6174">
            <v>15000</v>
          </cell>
          <cell r="AD6174" t="str">
            <v>∆</v>
          </cell>
          <cell r="AE6174">
            <v>0</v>
          </cell>
        </row>
        <row r="6175">
          <cell r="V6175" t="str">
            <v>520.00.00.900-4700.07</v>
          </cell>
          <cell r="W6175" t="str">
            <v>Investment Earnings Trust Accounts</v>
          </cell>
          <cell r="X6175">
            <v>319000</v>
          </cell>
          <cell r="Y6175">
            <v>602000</v>
          </cell>
          <cell r="Z6175">
            <v>402000</v>
          </cell>
          <cell r="AA6175">
            <v>0</v>
          </cell>
          <cell r="AB6175">
            <v>0</v>
          </cell>
          <cell r="AC6175">
            <v>0</v>
          </cell>
          <cell r="AD6175" t="str">
            <v>∆</v>
          </cell>
          <cell r="AE6175">
            <v>0</v>
          </cell>
        </row>
        <row r="6176">
          <cell r="W6176" t="str">
            <v>TOTAL : INVESTMENT EARNINGS</v>
          </cell>
          <cell r="X6176">
            <v>432000</v>
          </cell>
          <cell r="Y6176">
            <v>792000</v>
          </cell>
          <cell r="Z6176">
            <v>536000</v>
          </cell>
          <cell r="AA6176">
            <v>13000</v>
          </cell>
          <cell r="AB6176">
            <v>15000</v>
          </cell>
          <cell r="AC6176">
            <v>15000</v>
          </cell>
          <cell r="AD6176" t="str">
            <v>∆</v>
          </cell>
          <cell r="AE6176">
            <v>0</v>
          </cell>
        </row>
        <row r="6177">
          <cell r="AB6177" t="str">
            <v/>
          </cell>
          <cell r="AC6177" t="str">
            <v/>
          </cell>
          <cell r="AD6177" t="str">
            <v>∆</v>
          </cell>
        </row>
        <row r="6178">
          <cell r="V6178" t="str">
            <v>[520] SUCCESSOR AGENCY/RDA BOND FUND : NON DEPARTMENTAL : NON DIVISIONAL</v>
          </cell>
        </row>
        <row r="6179">
          <cell r="V6179" t="str">
            <v>GENERAL : OTHER REVENUE</v>
          </cell>
          <cell r="AB6179" t="str">
            <v/>
          </cell>
          <cell r="AC6179" t="str">
            <v/>
          </cell>
          <cell r="AD6179" t="str">
            <v>∆</v>
          </cell>
        </row>
        <row r="6180">
          <cell r="V6180" t="str">
            <v>520.00.00.900-4850.01</v>
          </cell>
          <cell r="W6180" t="str">
            <v>Other Revenue Sale of Property</v>
          </cell>
          <cell r="X6180">
            <v>589000</v>
          </cell>
          <cell r="Y6180">
            <v>0</v>
          </cell>
          <cell r="Z6180">
            <v>468000</v>
          </cell>
          <cell r="AA6180">
            <v>0</v>
          </cell>
          <cell r="AB6180">
            <v>0</v>
          </cell>
          <cell r="AC6180">
            <v>0</v>
          </cell>
          <cell r="AD6180" t="str">
            <v>∆</v>
          </cell>
          <cell r="AE6180">
            <v>0</v>
          </cell>
        </row>
        <row r="6181">
          <cell r="W6181" t="str">
            <v>TOTAL : OTHER REVENUE</v>
          </cell>
          <cell r="X6181">
            <v>589000</v>
          </cell>
          <cell r="Y6181">
            <v>0</v>
          </cell>
          <cell r="Z6181">
            <v>468000</v>
          </cell>
          <cell r="AA6181">
            <v>0</v>
          </cell>
          <cell r="AB6181">
            <v>0</v>
          </cell>
          <cell r="AC6181">
            <v>0</v>
          </cell>
          <cell r="AD6181" t="str">
            <v>∆</v>
          </cell>
          <cell r="AE6181">
            <v>0</v>
          </cell>
        </row>
        <row r="6182">
          <cell r="AB6182" t="str">
            <v/>
          </cell>
          <cell r="AC6182" t="str">
            <v/>
          </cell>
          <cell r="AD6182" t="str">
            <v>∆</v>
          </cell>
        </row>
        <row r="6183">
          <cell r="V6183" t="str">
            <v>[520] SUCCESSOR AGENCY/RDA BOND FUND : NON DEPARTMENTAL : NON DIVISIONAL</v>
          </cell>
        </row>
        <row r="6184">
          <cell r="V6184" t="str">
            <v>GENERAL : TRANSFERS</v>
          </cell>
          <cell r="AB6184" t="str">
            <v/>
          </cell>
          <cell r="AC6184" t="str">
            <v/>
          </cell>
          <cell r="AD6184" t="str">
            <v>∆</v>
          </cell>
        </row>
        <row r="6185">
          <cell r="V6185" t="str">
            <v>520.00.00.900-4900.04</v>
          </cell>
          <cell r="W6185" t="str">
            <v>Transfers In Long Term Debt Proceeds</v>
          </cell>
          <cell r="X6185">
            <v>0</v>
          </cell>
          <cell r="Y6185">
            <v>0</v>
          </cell>
          <cell r="Z6185">
            <v>0</v>
          </cell>
          <cell r="AA6185">
            <v>0</v>
          </cell>
          <cell r="AB6185">
            <v>0</v>
          </cell>
          <cell r="AC6185">
            <v>0</v>
          </cell>
          <cell r="AD6185" t="str">
            <v>∆</v>
          </cell>
          <cell r="AE6185">
            <v>0</v>
          </cell>
        </row>
        <row r="6186">
          <cell r="V6186" t="str">
            <v>520.00.00.900-4900.94</v>
          </cell>
          <cell r="W6186" t="str">
            <v>Transfers In RDA Capital Projects</v>
          </cell>
          <cell r="X6186">
            <v>0</v>
          </cell>
          <cell r="Y6186">
            <v>0</v>
          </cell>
          <cell r="Z6186">
            <v>0</v>
          </cell>
          <cell r="AA6186">
            <v>0</v>
          </cell>
          <cell r="AB6186">
            <v>0</v>
          </cell>
          <cell r="AC6186">
            <v>0</v>
          </cell>
          <cell r="AD6186" t="str">
            <v>∆</v>
          </cell>
          <cell r="AE6186">
            <v>0</v>
          </cell>
        </row>
        <row r="6187">
          <cell r="W6187" t="str">
            <v>TOTAL : TRANSFERS</v>
          </cell>
          <cell r="X6187">
            <v>0</v>
          </cell>
          <cell r="Y6187">
            <v>0</v>
          </cell>
          <cell r="Z6187">
            <v>0</v>
          </cell>
          <cell r="AA6187">
            <v>0</v>
          </cell>
          <cell r="AB6187">
            <v>0</v>
          </cell>
          <cell r="AC6187">
            <v>0</v>
          </cell>
          <cell r="AD6187" t="str">
            <v>∆</v>
          </cell>
          <cell r="AE6187">
            <v>0</v>
          </cell>
        </row>
        <row r="6188">
          <cell r="AB6188" t="str">
            <v/>
          </cell>
          <cell r="AC6188" t="str">
            <v/>
          </cell>
          <cell r="AD6188" t="str">
            <v>∆</v>
          </cell>
        </row>
        <row r="6189">
          <cell r="V6189" t="str">
            <v>[520] SUCCESSOR AGENCY/RDA BOND FUND : NON DEPARTMENTAL : NON DIVISIONAL</v>
          </cell>
        </row>
        <row r="6190">
          <cell r="V6190" t="str">
            <v>GENERAL : OPERATIONS</v>
          </cell>
          <cell r="AB6190" t="str">
            <v/>
          </cell>
          <cell r="AC6190" t="str">
            <v/>
          </cell>
          <cell r="AD6190" t="str">
            <v>∆</v>
          </cell>
        </row>
        <row r="6191">
          <cell r="V6191" t="str">
            <v>520.00.00.900-6000.18</v>
          </cell>
          <cell r="W6191" t="str">
            <v>Professional Services Legal</v>
          </cell>
          <cell r="X6191">
            <v>0</v>
          </cell>
          <cell r="Y6191">
            <v>0</v>
          </cell>
          <cell r="Z6191">
            <v>0</v>
          </cell>
          <cell r="AA6191">
            <v>0</v>
          </cell>
          <cell r="AB6191">
            <v>0</v>
          </cell>
          <cell r="AC6191">
            <v>0</v>
          </cell>
          <cell r="AD6191" t="str">
            <v>∆</v>
          </cell>
          <cell r="AE6191">
            <v>0</v>
          </cell>
        </row>
        <row r="6192">
          <cell r="W6192" t="str">
            <v>TOTAL : OPERATIONS</v>
          </cell>
          <cell r="X6192">
            <v>0</v>
          </cell>
          <cell r="Y6192">
            <v>0</v>
          </cell>
          <cell r="Z6192">
            <v>0</v>
          </cell>
          <cell r="AA6192">
            <v>0</v>
          </cell>
          <cell r="AB6192">
            <v>0</v>
          </cell>
          <cell r="AC6192">
            <v>0</v>
          </cell>
          <cell r="AD6192" t="str">
            <v>∆</v>
          </cell>
          <cell r="AE6192">
            <v>0</v>
          </cell>
        </row>
        <row r="6193">
          <cell r="AB6193" t="str">
            <v/>
          </cell>
          <cell r="AC6193" t="str">
            <v/>
          </cell>
          <cell r="AD6193" t="str">
            <v>∆</v>
          </cell>
        </row>
        <row r="6194">
          <cell r="V6194" t="str">
            <v>[520] SUCCESSOR AGENCY/RDA BOND FUND : NON DEPARTMENTAL : NON DIVISIONAL</v>
          </cell>
        </row>
        <row r="6195">
          <cell r="V6195" t="str">
            <v>GENERAL : DEBT SERVICE</v>
          </cell>
          <cell r="AB6195" t="str">
            <v/>
          </cell>
          <cell r="AC6195" t="str">
            <v/>
          </cell>
          <cell r="AD6195" t="str">
            <v>∆</v>
          </cell>
        </row>
        <row r="6196">
          <cell r="V6196" t="str">
            <v>520.00.00.900-8000.18</v>
          </cell>
          <cell r="W6196" t="str">
            <v>Capital Improvements-General Government Building</v>
          </cell>
          <cell r="X6196">
            <v>0</v>
          </cell>
          <cell r="Y6196">
            <v>1000</v>
          </cell>
          <cell r="Z6196">
            <v>0</v>
          </cell>
          <cell r="AA6196">
            <v>0</v>
          </cell>
          <cell r="AB6196">
            <v>0</v>
          </cell>
          <cell r="AC6196">
            <v>0</v>
          </cell>
          <cell r="AD6196" t="str">
            <v>∆</v>
          </cell>
          <cell r="AE6196">
            <v>0</v>
          </cell>
        </row>
        <row r="6197">
          <cell r="V6197" t="str">
            <v>520.00.00.900-8150.25</v>
          </cell>
          <cell r="W6197" t="str">
            <v>Capital Improvements-Transportation McKinley/120 Interchange</v>
          </cell>
          <cell r="X6197">
            <v>1265000</v>
          </cell>
          <cell r="Y6197">
            <v>0</v>
          </cell>
          <cell r="Z6197">
            <v>0</v>
          </cell>
          <cell r="AA6197">
            <v>0</v>
          </cell>
          <cell r="AB6197">
            <v>0</v>
          </cell>
          <cell r="AC6197">
            <v>0</v>
          </cell>
          <cell r="AD6197" t="str">
            <v>∆</v>
          </cell>
          <cell r="AE6197">
            <v>0</v>
          </cell>
        </row>
        <row r="6198">
          <cell r="V6198" t="str">
            <v>520.00.00.900-8150.41</v>
          </cell>
          <cell r="W6198" t="str">
            <v>Capital Improvements-Transportation Interchanges</v>
          </cell>
          <cell r="X6198">
            <v>370000</v>
          </cell>
          <cell r="Y6198">
            <v>210000</v>
          </cell>
          <cell r="Z6198">
            <v>17520000</v>
          </cell>
          <cell r="AA6198">
            <v>2027000</v>
          </cell>
          <cell r="AB6198">
            <v>1216514</v>
          </cell>
          <cell r="AC6198">
            <v>1216514</v>
          </cell>
          <cell r="AD6198" t="str">
            <v>∆</v>
          </cell>
          <cell r="AE6198">
            <v>0</v>
          </cell>
        </row>
        <row r="6199">
          <cell r="V6199" t="str">
            <v>520.00.00.900-8150.42</v>
          </cell>
          <cell r="W6199" t="str">
            <v>Capital Improvements-Transportation Milo Candini Access Road</v>
          </cell>
          <cell r="X6199">
            <v>0</v>
          </cell>
          <cell r="Y6199">
            <v>0</v>
          </cell>
          <cell r="Z6199">
            <v>0</v>
          </cell>
          <cell r="AA6199">
            <v>0</v>
          </cell>
          <cell r="AB6199">
            <v>0</v>
          </cell>
          <cell r="AC6199">
            <v>0</v>
          </cell>
          <cell r="AD6199" t="str">
            <v>∆</v>
          </cell>
          <cell r="AE6199">
            <v>0</v>
          </cell>
        </row>
        <row r="6200">
          <cell r="V6200" t="str">
            <v>520.00.00.900-8150.43</v>
          </cell>
          <cell r="W6200" t="str">
            <v>Capital Improvements-Transportation South Area Reg Infrastructure</v>
          </cell>
          <cell r="X6200">
            <v>1328000</v>
          </cell>
          <cell r="Y6200">
            <v>1412000</v>
          </cell>
          <cell r="Z6200">
            <v>9906000</v>
          </cell>
          <cell r="AA6200">
            <v>591000</v>
          </cell>
          <cell r="AB6200">
            <v>3274000</v>
          </cell>
          <cell r="AC6200">
            <v>3274000</v>
          </cell>
          <cell r="AD6200" t="str">
            <v>∆</v>
          </cell>
          <cell r="AE6200">
            <v>0</v>
          </cell>
        </row>
        <row r="6201">
          <cell r="V6201" t="str">
            <v>520.00.00.900-8300.23</v>
          </cell>
          <cell r="W6201" t="str">
            <v>Capital Improvements-Parks Improvements</v>
          </cell>
          <cell r="X6201">
            <v>0</v>
          </cell>
          <cell r="Y6201">
            <v>0</v>
          </cell>
          <cell r="Z6201">
            <v>0</v>
          </cell>
          <cell r="AA6201">
            <v>0</v>
          </cell>
          <cell r="AB6201">
            <v>1252975</v>
          </cell>
          <cell r="AC6201">
            <v>1252975</v>
          </cell>
          <cell r="AD6201" t="str">
            <v>∆</v>
          </cell>
          <cell r="AE6201">
            <v>0</v>
          </cell>
        </row>
        <row r="6202">
          <cell r="W6202" t="str">
            <v>TOTAL : DEBT SERVICE</v>
          </cell>
          <cell r="X6202">
            <v>2963000</v>
          </cell>
          <cell r="Y6202">
            <v>1623000</v>
          </cell>
          <cell r="Z6202">
            <v>27426000</v>
          </cell>
          <cell r="AA6202">
            <v>2618000</v>
          </cell>
          <cell r="AB6202">
            <v>5743489</v>
          </cell>
          <cell r="AC6202">
            <v>5743489</v>
          </cell>
          <cell r="AD6202" t="str">
            <v>∆</v>
          </cell>
          <cell r="AE6202">
            <v>0</v>
          </cell>
        </row>
        <row r="6203">
          <cell r="AB6203" t="str">
            <v/>
          </cell>
          <cell r="AC6203" t="str">
            <v/>
          </cell>
          <cell r="AD6203" t="str">
            <v>∆</v>
          </cell>
        </row>
        <row r="6204">
          <cell r="V6204" t="str">
            <v>[520] SUCCESSOR AGENCY/RDA BOND FUND : NON DEPARTMENTAL : NON DIVISIONAL</v>
          </cell>
        </row>
        <row r="6205">
          <cell r="V6205" t="str">
            <v>GENERAL : OUTFLOW -TRANSFERS</v>
          </cell>
          <cell r="AB6205" t="str">
            <v/>
          </cell>
          <cell r="AC6205" t="str">
            <v/>
          </cell>
          <cell r="AD6205" t="str">
            <v>∆</v>
          </cell>
        </row>
        <row r="6206">
          <cell r="V6206" t="str">
            <v>520.00.00.900-9000.25</v>
          </cell>
          <cell r="W6206" t="str">
            <v>Other Transfers Development Fee Fund</v>
          </cell>
          <cell r="X6206">
            <v>0</v>
          </cell>
          <cell r="Y6206">
            <v>0</v>
          </cell>
          <cell r="Z6206">
            <v>0</v>
          </cell>
          <cell r="AA6206">
            <v>0</v>
          </cell>
          <cell r="AB6206">
            <v>0</v>
          </cell>
          <cell r="AC6206">
            <v>0</v>
          </cell>
          <cell r="AD6206" t="str">
            <v>∆</v>
          </cell>
          <cell r="AE6206">
            <v>0</v>
          </cell>
        </row>
        <row r="6207">
          <cell r="W6207" t="str">
            <v>TOTAL : OUTFLOW -TRANSFERS</v>
          </cell>
          <cell r="X6207">
            <v>0</v>
          </cell>
          <cell r="Y6207">
            <v>0</v>
          </cell>
          <cell r="Z6207">
            <v>0</v>
          </cell>
          <cell r="AA6207">
            <v>0</v>
          </cell>
          <cell r="AB6207">
            <v>0</v>
          </cell>
          <cell r="AC6207">
            <v>0</v>
          </cell>
          <cell r="AD6207" t="str">
            <v>∆</v>
          </cell>
          <cell r="AE6207">
            <v>0</v>
          </cell>
        </row>
        <row r="6208">
          <cell r="AB6208" t="str">
            <v/>
          </cell>
          <cell r="AC6208" t="str">
            <v/>
          </cell>
          <cell r="AD6208" t="str">
            <v>∆</v>
          </cell>
        </row>
        <row r="6209">
          <cell r="AB6209" t="str">
            <v/>
          </cell>
          <cell r="AC6209" t="str">
            <v/>
          </cell>
          <cell r="AD6209" t="str">
            <v>∆</v>
          </cell>
        </row>
        <row r="6210">
          <cell r="V6210" t="str">
            <v>[540] GOVERNMENT FACILITIES FEES</v>
          </cell>
          <cell r="AB6210" t="str">
            <v/>
          </cell>
          <cell r="AC6210" t="str">
            <v/>
          </cell>
          <cell r="AD6210" t="str">
            <v>∆</v>
          </cell>
        </row>
        <row r="6211">
          <cell r="W6211" t="str">
            <v>INFLOWS</v>
          </cell>
          <cell r="X6211">
            <v>5095000</v>
          </cell>
          <cell r="Y6211">
            <v>4048000</v>
          </cell>
          <cell r="Z6211">
            <v>4537000</v>
          </cell>
          <cell r="AA6211">
            <v>6357000</v>
          </cell>
          <cell r="AB6211">
            <v>4695170</v>
          </cell>
          <cell r="AC6211">
            <v>4695170</v>
          </cell>
          <cell r="AD6211" t="str">
            <v>∆</v>
          </cell>
          <cell r="AE6211">
            <v>0</v>
          </cell>
        </row>
        <row r="6212">
          <cell r="W6212" t="str">
            <v>OUTFLOWS</v>
          </cell>
          <cell r="X6212">
            <v>365000</v>
          </cell>
          <cell r="Y6212">
            <v>1117000</v>
          </cell>
          <cell r="Z6212">
            <v>4086000</v>
          </cell>
          <cell r="AA6212">
            <v>1126000</v>
          </cell>
          <cell r="AB6212">
            <v>1076299</v>
          </cell>
          <cell r="AC6212">
            <v>1076299</v>
          </cell>
          <cell r="AD6212" t="str">
            <v>∆</v>
          </cell>
          <cell r="AE6212">
            <v>0</v>
          </cell>
        </row>
        <row r="6213">
          <cell r="W6213" t="str">
            <v>NET</v>
          </cell>
          <cell r="X6213">
            <v>4730000</v>
          </cell>
          <cell r="Y6213">
            <v>2931000</v>
          </cell>
          <cell r="Z6213">
            <v>451000</v>
          </cell>
          <cell r="AA6213">
            <v>5231000</v>
          </cell>
          <cell r="AB6213">
            <v>3618871</v>
          </cell>
          <cell r="AC6213">
            <v>3618871</v>
          </cell>
          <cell r="AD6213" t="str">
            <v>∆</v>
          </cell>
          <cell r="AE6213">
            <v>0</v>
          </cell>
        </row>
        <row r="6214">
          <cell r="AB6214" t="str">
            <v/>
          </cell>
          <cell r="AC6214" t="str">
            <v/>
          </cell>
          <cell r="AD6214" t="str">
            <v>∆</v>
          </cell>
        </row>
        <row r="6215">
          <cell r="V6215" t="str">
            <v>[540] GOVERNMENT FACILITIES FEES : NON DEPARTMENTAL : NON DIVISIONAL</v>
          </cell>
          <cell r="AB6215" t="str">
            <v/>
          </cell>
          <cell r="AC6215" t="str">
            <v/>
          </cell>
          <cell r="AD6215" t="str">
            <v>∆</v>
          </cell>
        </row>
        <row r="6216">
          <cell r="V6216" t="str">
            <v>GENERAL : CHARGES FOR SERVICES</v>
          </cell>
          <cell r="AB6216" t="str">
            <v/>
          </cell>
          <cell r="AC6216" t="str">
            <v/>
          </cell>
          <cell r="AD6216" t="str">
            <v>∆</v>
          </cell>
        </row>
        <row r="6217">
          <cell r="V6217" t="str">
            <v>540.00.00.900-4500.05</v>
          </cell>
          <cell r="W6217" t="str">
            <v>Charges for Services-Public Works Gov't Building Facilities Fee</v>
          </cell>
          <cell r="X6217">
            <v>142000</v>
          </cell>
          <cell r="Y6217">
            <v>0</v>
          </cell>
          <cell r="Z6217">
            <v>0</v>
          </cell>
          <cell r="AA6217">
            <v>0</v>
          </cell>
          <cell r="AB6217">
            <v>0</v>
          </cell>
          <cell r="AC6217">
            <v>0</v>
          </cell>
          <cell r="AD6217" t="str">
            <v>∆</v>
          </cell>
          <cell r="AE6217">
            <v>0</v>
          </cell>
        </row>
        <row r="6218">
          <cell r="V6218" t="str">
            <v>540.00.00.900-4540.07</v>
          </cell>
          <cell r="W6218" t="str">
            <v>Charges for Services-Fire Sprinkler Residential</v>
          </cell>
          <cell r="X6218">
            <v>0</v>
          </cell>
          <cell r="Y6218">
            <v>0</v>
          </cell>
          <cell r="Z6218">
            <v>0</v>
          </cell>
          <cell r="AA6218">
            <v>0</v>
          </cell>
          <cell r="AB6218">
            <v>0</v>
          </cell>
          <cell r="AC6218">
            <v>0</v>
          </cell>
          <cell r="AD6218" t="str">
            <v>∆</v>
          </cell>
          <cell r="AE6218">
            <v>0</v>
          </cell>
        </row>
        <row r="6219">
          <cell r="V6219" t="str">
            <v>540.00.00.900-4540.08</v>
          </cell>
          <cell r="W6219" t="str">
            <v>Charges for Services-Fire Sprinkler Commercial</v>
          </cell>
          <cell r="X6219">
            <v>0</v>
          </cell>
          <cell r="Y6219">
            <v>0</v>
          </cell>
          <cell r="Z6219">
            <v>0</v>
          </cell>
          <cell r="AA6219">
            <v>0</v>
          </cell>
          <cell r="AB6219">
            <v>0</v>
          </cell>
          <cell r="AC6219">
            <v>0</v>
          </cell>
          <cell r="AD6219" t="str">
            <v>∆</v>
          </cell>
          <cell r="AE6219">
            <v>0</v>
          </cell>
        </row>
        <row r="6220">
          <cell r="W6220" t="str">
            <v>TOTAL : CHARGES FOR SERVICES</v>
          </cell>
          <cell r="X6220">
            <v>142000</v>
          </cell>
          <cell r="Y6220">
            <v>0</v>
          </cell>
          <cell r="Z6220">
            <v>0</v>
          </cell>
          <cell r="AA6220">
            <v>0</v>
          </cell>
          <cell r="AB6220">
            <v>0</v>
          </cell>
          <cell r="AC6220">
            <v>0</v>
          </cell>
          <cell r="AD6220" t="str">
            <v>∆</v>
          </cell>
          <cell r="AE6220">
            <v>0</v>
          </cell>
        </row>
        <row r="6221">
          <cell r="AB6221" t="str">
            <v/>
          </cell>
          <cell r="AC6221" t="str">
            <v/>
          </cell>
          <cell r="AD6221" t="str">
            <v>∆</v>
          </cell>
        </row>
        <row r="6222">
          <cell r="V6222" t="str">
            <v>[540] GOVERNMENT FACILITIES FEES : NON DEPARTMENTAL : NON DIVISIONAL</v>
          </cell>
        </row>
        <row r="6223">
          <cell r="V6223" t="str">
            <v>GENERAL : CHARGES FOR SERVICES</v>
          </cell>
          <cell r="AB6223" t="str">
            <v/>
          </cell>
          <cell r="AC6223" t="str">
            <v/>
          </cell>
          <cell r="AD6223" t="str">
            <v>∆</v>
          </cell>
        </row>
        <row r="6224">
          <cell r="V6224" t="str">
            <v>540.00.00.900-4600.11</v>
          </cell>
          <cell r="W6224" t="str">
            <v>Charges for Services-General Government Gov't Building Facilities</v>
          </cell>
          <cell r="X6224">
            <v>3984000</v>
          </cell>
          <cell r="Y6224">
            <v>3180000</v>
          </cell>
          <cell r="Z6224">
            <v>2856000</v>
          </cell>
          <cell r="AA6224">
            <v>5125000</v>
          </cell>
          <cell r="AB6224">
            <v>3500000</v>
          </cell>
          <cell r="AC6224">
            <v>3500000</v>
          </cell>
          <cell r="AD6224" t="str">
            <v>∆</v>
          </cell>
          <cell r="AE6224">
            <v>0</v>
          </cell>
        </row>
        <row r="6225">
          <cell r="W6225" t="str">
            <v>TOTAL : CHARGES FOR SERVICES</v>
          </cell>
          <cell r="X6225">
            <v>3984000</v>
          </cell>
          <cell r="Y6225">
            <v>3180000</v>
          </cell>
          <cell r="Z6225">
            <v>2856000</v>
          </cell>
          <cell r="AA6225">
            <v>5125000</v>
          </cell>
          <cell r="AB6225">
            <v>3500000</v>
          </cell>
          <cell r="AC6225">
            <v>3500000</v>
          </cell>
          <cell r="AD6225" t="str">
            <v>∆</v>
          </cell>
          <cell r="AE6225">
            <v>0</v>
          </cell>
        </row>
        <row r="6226">
          <cell r="AB6226" t="str">
            <v/>
          </cell>
          <cell r="AC6226" t="str">
            <v/>
          </cell>
          <cell r="AD6226" t="str">
            <v>∆</v>
          </cell>
        </row>
        <row r="6227">
          <cell r="V6227" t="str">
            <v>[540] GOVERNMENT FACILITIES FEES : NON DEPARTMENTAL : NON DIVISIONAL</v>
          </cell>
        </row>
        <row r="6228">
          <cell r="V6228" t="str">
            <v>GENERAL : INVESTMENT EARNINGS</v>
          </cell>
          <cell r="AB6228" t="str">
            <v/>
          </cell>
          <cell r="AC6228" t="str">
            <v/>
          </cell>
          <cell r="AD6228" t="str">
            <v>∆</v>
          </cell>
        </row>
        <row r="6229">
          <cell r="V6229" t="str">
            <v>540.00.00.900-4700.01</v>
          </cell>
          <cell r="W6229" t="str">
            <v>Investment Earnings Interest on Investments</v>
          </cell>
          <cell r="X6229">
            <v>56000</v>
          </cell>
          <cell r="Y6229">
            <v>208000</v>
          </cell>
          <cell r="Z6229">
            <v>537000</v>
          </cell>
          <cell r="AA6229">
            <v>-220000</v>
          </cell>
          <cell r="AB6229">
            <v>161300</v>
          </cell>
          <cell r="AC6229">
            <v>161300</v>
          </cell>
          <cell r="AD6229" t="str">
            <v>∆</v>
          </cell>
          <cell r="AE6229">
            <v>0</v>
          </cell>
        </row>
        <row r="6230">
          <cell r="V6230" t="str">
            <v>540.00.00.900-4700.02</v>
          </cell>
          <cell r="W6230" t="str">
            <v>Investment Earnings Lease Trust Account</v>
          </cell>
          <cell r="X6230">
            <v>0</v>
          </cell>
          <cell r="Y6230">
            <v>0</v>
          </cell>
          <cell r="Z6230">
            <v>0</v>
          </cell>
          <cell r="AA6230">
            <v>0</v>
          </cell>
          <cell r="AB6230">
            <v>0</v>
          </cell>
          <cell r="AC6230">
            <v>0</v>
          </cell>
          <cell r="AD6230" t="str">
            <v>∆</v>
          </cell>
          <cell r="AE6230">
            <v>0</v>
          </cell>
        </row>
        <row r="6231">
          <cell r="V6231" t="str">
            <v>540.00.00.900-4700.19</v>
          </cell>
          <cell r="W6231" t="str">
            <v>Investment Earnings Market Value Change</v>
          </cell>
          <cell r="X6231">
            <v>-24000</v>
          </cell>
          <cell r="Y6231">
            <v>175000</v>
          </cell>
          <cell r="Z6231">
            <v>0</v>
          </cell>
          <cell r="AA6231">
            <v>0</v>
          </cell>
          <cell r="AB6231">
            <v>0</v>
          </cell>
          <cell r="AC6231">
            <v>0</v>
          </cell>
          <cell r="AD6231" t="str">
            <v>∆</v>
          </cell>
          <cell r="AE6231">
            <v>0</v>
          </cell>
        </row>
        <row r="6232">
          <cell r="V6232" t="str">
            <v>540.00.00.900-4700.21</v>
          </cell>
          <cell r="W6232" t="str">
            <v>Investment Earnings Unallocated Investment Expense</v>
          </cell>
          <cell r="X6232">
            <v>-4000</v>
          </cell>
          <cell r="Y6232">
            <v>-6000</v>
          </cell>
          <cell r="Z6232">
            <v>-18000</v>
          </cell>
          <cell r="AA6232">
            <v>-5000</v>
          </cell>
          <cell r="AB6232">
            <v>-16130</v>
          </cell>
          <cell r="AC6232">
            <v>-16130</v>
          </cell>
          <cell r="AD6232" t="str">
            <v>∆</v>
          </cell>
          <cell r="AE6232">
            <v>0</v>
          </cell>
        </row>
        <row r="6233">
          <cell r="W6233" t="str">
            <v>TOTAL : INVESTMENT EARNINGS</v>
          </cell>
          <cell r="X6233">
            <v>28000</v>
          </cell>
          <cell r="Y6233">
            <v>377000</v>
          </cell>
          <cell r="Z6233">
            <v>519000</v>
          </cell>
          <cell r="AA6233">
            <v>-225000</v>
          </cell>
          <cell r="AB6233">
            <v>145170</v>
          </cell>
          <cell r="AC6233">
            <v>145170</v>
          </cell>
          <cell r="AD6233" t="str">
            <v>∆</v>
          </cell>
          <cell r="AE6233">
            <v>0</v>
          </cell>
        </row>
        <row r="6234">
          <cell r="AB6234" t="str">
            <v/>
          </cell>
          <cell r="AC6234" t="str">
            <v/>
          </cell>
          <cell r="AD6234" t="str">
            <v>∆</v>
          </cell>
        </row>
        <row r="6235">
          <cell r="V6235" t="str">
            <v>[540] GOVERNMENT FACILITIES FEES : NON DEPARTMENTAL : NON DIVISIONAL</v>
          </cell>
        </row>
        <row r="6236">
          <cell r="V6236" t="str">
            <v>GENERAL : OTHER REVENUE</v>
          </cell>
          <cell r="AB6236" t="str">
            <v/>
          </cell>
          <cell r="AC6236" t="str">
            <v/>
          </cell>
          <cell r="AD6236" t="str">
            <v>∆</v>
          </cell>
        </row>
        <row r="6237">
          <cell r="V6237" t="str">
            <v>540.00.00.900-4850.07</v>
          </cell>
          <cell r="W6237" t="str">
            <v>Other Revenue Misc Reimbursement</v>
          </cell>
          <cell r="X6237">
            <v>105000</v>
          </cell>
          <cell r="Y6237">
            <v>0</v>
          </cell>
          <cell r="Z6237">
            <v>0</v>
          </cell>
          <cell r="AA6237">
            <v>0</v>
          </cell>
          <cell r="AB6237">
            <v>0</v>
          </cell>
          <cell r="AC6237">
            <v>0</v>
          </cell>
          <cell r="AD6237" t="str">
            <v>∆</v>
          </cell>
          <cell r="AE6237">
            <v>0</v>
          </cell>
        </row>
        <row r="6238">
          <cell r="W6238" t="str">
            <v>TOTAL : OTHER REVENUE</v>
          </cell>
          <cell r="X6238">
            <v>105000</v>
          </cell>
          <cell r="Y6238">
            <v>0</v>
          </cell>
          <cell r="Z6238">
            <v>0</v>
          </cell>
          <cell r="AA6238">
            <v>0</v>
          </cell>
          <cell r="AB6238">
            <v>0</v>
          </cell>
          <cell r="AC6238">
            <v>0</v>
          </cell>
          <cell r="AD6238" t="str">
            <v>∆</v>
          </cell>
          <cell r="AE6238">
            <v>0</v>
          </cell>
        </row>
        <row r="6239">
          <cell r="AB6239" t="str">
            <v/>
          </cell>
          <cell r="AC6239" t="str">
            <v/>
          </cell>
          <cell r="AD6239" t="str">
            <v>∆</v>
          </cell>
        </row>
        <row r="6240">
          <cell r="V6240" t="str">
            <v>[540] GOVERNMENT FACILITIES FEES : NON DEPARTMENTAL : NON DIVISIONAL</v>
          </cell>
        </row>
        <row r="6241">
          <cell r="V6241" t="str">
            <v>GENERAL : TRANSFERS</v>
          </cell>
          <cell r="AB6241" t="str">
            <v/>
          </cell>
          <cell r="AC6241" t="str">
            <v/>
          </cell>
          <cell r="AD6241" t="str">
            <v>∆</v>
          </cell>
        </row>
        <row r="6242">
          <cell r="V6242" t="str">
            <v>540.00.00.900-4900.25</v>
          </cell>
          <cell r="W6242" t="str">
            <v>Transfers In Community Development</v>
          </cell>
          <cell r="X6242">
            <v>0</v>
          </cell>
          <cell r="Y6242">
            <v>0</v>
          </cell>
          <cell r="Z6242">
            <v>0</v>
          </cell>
          <cell r="AA6242">
            <v>0</v>
          </cell>
          <cell r="AB6242">
            <v>0</v>
          </cell>
          <cell r="AC6242">
            <v>0</v>
          </cell>
          <cell r="AD6242" t="str">
            <v>∆</v>
          </cell>
          <cell r="AE6242">
            <v>0</v>
          </cell>
        </row>
        <row r="6243">
          <cell r="V6243" t="str">
            <v>540.00.00.900-4900.33</v>
          </cell>
          <cell r="W6243" t="str">
            <v>Transfers In Public Safety Endowment</v>
          </cell>
          <cell r="X6243">
            <v>0</v>
          </cell>
          <cell r="Y6243">
            <v>0</v>
          </cell>
          <cell r="Z6243">
            <v>0</v>
          </cell>
          <cell r="AA6243">
            <v>0</v>
          </cell>
          <cell r="AB6243">
            <v>0</v>
          </cell>
          <cell r="AC6243">
            <v>0</v>
          </cell>
          <cell r="AD6243" t="str">
            <v>∆</v>
          </cell>
          <cell r="AE6243">
            <v>0</v>
          </cell>
        </row>
        <row r="6244">
          <cell r="W6244" t="str">
            <v>TOTAL : TRANSFERS</v>
          </cell>
          <cell r="X6244">
            <v>0</v>
          </cell>
          <cell r="Y6244">
            <v>0</v>
          </cell>
          <cell r="Z6244">
            <v>0</v>
          </cell>
          <cell r="AA6244">
            <v>0</v>
          </cell>
          <cell r="AB6244">
            <v>0</v>
          </cell>
          <cell r="AC6244">
            <v>0</v>
          </cell>
          <cell r="AD6244" t="str">
            <v>∆</v>
          </cell>
          <cell r="AE6244">
            <v>0</v>
          </cell>
        </row>
        <row r="6245">
          <cell r="AB6245" t="str">
            <v/>
          </cell>
          <cell r="AC6245" t="str">
            <v/>
          </cell>
          <cell r="AD6245" t="str">
            <v>∆</v>
          </cell>
        </row>
        <row r="6246">
          <cell r="V6246" t="str">
            <v>[540] GOVERNMENT FACILITIES FEES : FIRE DEPARTMENT : NON DIVISIONAL</v>
          </cell>
        </row>
        <row r="6247">
          <cell r="V6247" t="str">
            <v>GENERAL : CHARGES FOR SERVICES</v>
          </cell>
          <cell r="AB6247" t="str">
            <v/>
          </cell>
          <cell r="AC6247" t="str">
            <v/>
          </cell>
          <cell r="AD6247" t="str">
            <v>∆</v>
          </cell>
        </row>
        <row r="6248">
          <cell r="V6248" t="str">
            <v>540.13.00.900-4540.07</v>
          </cell>
          <cell r="W6248" t="str">
            <v>Charges for Services-Fire Sprinkler Residential</v>
          </cell>
          <cell r="X6248">
            <v>691000</v>
          </cell>
          <cell r="Y6248">
            <v>404000</v>
          </cell>
          <cell r="Z6248">
            <v>1083000</v>
          </cell>
          <cell r="AA6248">
            <v>1397000</v>
          </cell>
          <cell r="AB6248">
            <v>1000000</v>
          </cell>
          <cell r="AC6248">
            <v>1000000</v>
          </cell>
          <cell r="AD6248" t="str">
            <v>∆</v>
          </cell>
          <cell r="AE6248">
            <v>0</v>
          </cell>
        </row>
        <row r="6249">
          <cell r="V6249" t="str">
            <v>540.13.00.900-4540.08</v>
          </cell>
          <cell r="W6249" t="str">
            <v>Charges for Services-Fire Sprinkler Commercial</v>
          </cell>
          <cell r="X6249">
            <v>13000</v>
          </cell>
          <cell r="Y6249">
            <v>12000</v>
          </cell>
          <cell r="Z6249">
            <v>50000</v>
          </cell>
          <cell r="AA6249">
            <v>59000</v>
          </cell>
          <cell r="AB6249">
            <v>50000</v>
          </cell>
          <cell r="AC6249">
            <v>50000</v>
          </cell>
          <cell r="AD6249" t="str">
            <v>∆</v>
          </cell>
          <cell r="AE6249">
            <v>0</v>
          </cell>
        </row>
        <row r="6250">
          <cell r="V6250" t="str">
            <v>540.13.00.900-4540.09</v>
          </cell>
          <cell r="W6250" t="str">
            <v>Charges for Services-Fire Sprinkler Industrial</v>
          </cell>
          <cell r="X6250">
            <v>132000</v>
          </cell>
          <cell r="Y6250">
            <v>75000</v>
          </cell>
          <cell r="Z6250">
            <v>29000</v>
          </cell>
          <cell r="AA6250">
            <v>1000</v>
          </cell>
          <cell r="AB6250">
            <v>0</v>
          </cell>
          <cell r="AC6250">
            <v>0</v>
          </cell>
          <cell r="AD6250" t="str">
            <v>∆</v>
          </cell>
          <cell r="AE6250">
            <v>0</v>
          </cell>
        </row>
        <row r="6251">
          <cell r="W6251" t="str">
            <v>TOTAL : CHARGES FOR SERVICES</v>
          </cell>
          <cell r="X6251">
            <v>836000</v>
          </cell>
          <cell r="Y6251">
            <v>491000</v>
          </cell>
          <cell r="Z6251">
            <v>1162000</v>
          </cell>
          <cell r="AA6251">
            <v>1457000</v>
          </cell>
          <cell r="AB6251">
            <v>1050000</v>
          </cell>
          <cell r="AC6251">
            <v>1050000</v>
          </cell>
          <cell r="AD6251" t="str">
            <v>∆</v>
          </cell>
          <cell r="AE6251">
            <v>0</v>
          </cell>
        </row>
        <row r="6252">
          <cell r="AB6252" t="str">
            <v/>
          </cell>
          <cell r="AC6252" t="str">
            <v/>
          </cell>
          <cell r="AD6252" t="str">
            <v>∆</v>
          </cell>
        </row>
        <row r="6253">
          <cell r="V6253" t="str">
            <v>[540] GOVERNMENT FACILITIES FEES : FIRE DEPARTMENT : NON DIVISIONAL</v>
          </cell>
        </row>
        <row r="6254">
          <cell r="V6254" t="str">
            <v>GENERAL : OTHER REVENUE</v>
          </cell>
          <cell r="AB6254" t="str">
            <v/>
          </cell>
          <cell r="AC6254" t="str">
            <v/>
          </cell>
          <cell r="AD6254" t="str">
            <v>∆</v>
          </cell>
        </row>
        <row r="6255">
          <cell r="V6255" t="str">
            <v>540.13.00.900-4850.01</v>
          </cell>
          <cell r="W6255" t="str">
            <v>Other Revenue Sale of Property</v>
          </cell>
          <cell r="X6255">
            <v>0</v>
          </cell>
          <cell r="Y6255">
            <v>0</v>
          </cell>
          <cell r="Z6255">
            <v>0</v>
          </cell>
          <cell r="AA6255">
            <v>0</v>
          </cell>
          <cell r="AB6255">
            <v>0</v>
          </cell>
          <cell r="AC6255">
            <v>0</v>
          </cell>
          <cell r="AD6255" t="str">
            <v>∆</v>
          </cell>
          <cell r="AE6255">
            <v>0</v>
          </cell>
        </row>
        <row r="6256">
          <cell r="W6256" t="str">
            <v>TOTAL : OTHER REVENUE</v>
          </cell>
          <cell r="X6256">
            <v>0</v>
          </cell>
          <cell r="Y6256">
            <v>0</v>
          </cell>
          <cell r="Z6256">
            <v>0</v>
          </cell>
          <cell r="AA6256">
            <v>0</v>
          </cell>
          <cell r="AB6256">
            <v>0</v>
          </cell>
          <cell r="AC6256">
            <v>0</v>
          </cell>
          <cell r="AD6256" t="str">
            <v>∆</v>
          </cell>
          <cell r="AE6256">
            <v>0</v>
          </cell>
        </row>
        <row r="6257">
          <cell r="AB6257" t="str">
            <v/>
          </cell>
          <cell r="AC6257" t="str">
            <v/>
          </cell>
          <cell r="AD6257" t="str">
            <v>∆</v>
          </cell>
        </row>
        <row r="6258">
          <cell r="V6258" t="str">
            <v>[540] GOVERNMENT FACILITIES FEES : FIRE DEPARTMENT : NON DIVISIONAL</v>
          </cell>
        </row>
        <row r="6259">
          <cell r="V6259" t="str">
            <v>GENERAL : TRANSFERS</v>
          </cell>
          <cell r="AB6259" t="str">
            <v/>
          </cell>
          <cell r="AC6259" t="str">
            <v/>
          </cell>
          <cell r="AD6259" t="str">
            <v>∆</v>
          </cell>
        </row>
        <row r="6260">
          <cell r="V6260" t="str">
            <v>540.13.00.900-4900.25</v>
          </cell>
          <cell r="W6260" t="str">
            <v>Transfers In Community Development</v>
          </cell>
          <cell r="X6260">
            <v>0</v>
          </cell>
          <cell r="Y6260">
            <v>0</v>
          </cell>
          <cell r="Z6260">
            <v>0</v>
          </cell>
          <cell r="AA6260">
            <v>0</v>
          </cell>
          <cell r="AB6260">
            <v>0</v>
          </cell>
          <cell r="AC6260">
            <v>0</v>
          </cell>
          <cell r="AD6260" t="str">
            <v>∆</v>
          </cell>
          <cell r="AE6260">
            <v>0</v>
          </cell>
        </row>
        <row r="6261">
          <cell r="W6261" t="str">
            <v>TOTAL : TRANSFERS</v>
          </cell>
          <cell r="X6261">
            <v>0</v>
          </cell>
          <cell r="Y6261">
            <v>0</v>
          </cell>
          <cell r="Z6261">
            <v>0</v>
          </cell>
          <cell r="AA6261">
            <v>0</v>
          </cell>
          <cell r="AB6261">
            <v>0</v>
          </cell>
          <cell r="AC6261">
            <v>0</v>
          </cell>
          <cell r="AD6261" t="str">
            <v>∆</v>
          </cell>
          <cell r="AE6261">
            <v>0</v>
          </cell>
        </row>
        <row r="6262">
          <cell r="AB6262" t="str">
            <v/>
          </cell>
          <cell r="AC6262" t="str">
            <v/>
          </cell>
          <cell r="AD6262" t="str">
            <v>∆</v>
          </cell>
        </row>
        <row r="6263">
          <cell r="V6263" t="str">
            <v>[540] GOVERNMENT FACILITIES FEES : NON DEPARTMENTAL : NON DIVISIONAL</v>
          </cell>
        </row>
        <row r="6264">
          <cell r="V6264" t="str">
            <v>GENERAL : OPERATIONS</v>
          </cell>
          <cell r="AB6264" t="str">
            <v/>
          </cell>
          <cell r="AC6264" t="str">
            <v/>
          </cell>
          <cell r="AD6264" t="str">
            <v>∆</v>
          </cell>
        </row>
        <row r="6265">
          <cell r="V6265" t="str">
            <v>540.00.00.900-6000.01</v>
          </cell>
          <cell r="W6265" t="str">
            <v>Professional Services General</v>
          </cell>
          <cell r="X6265">
            <v>0</v>
          </cell>
          <cell r="Y6265">
            <v>0</v>
          </cell>
          <cell r="Z6265">
            <v>65000</v>
          </cell>
          <cell r="AA6265">
            <v>7000</v>
          </cell>
          <cell r="AB6265">
            <v>70360</v>
          </cell>
          <cell r="AC6265">
            <v>70360</v>
          </cell>
          <cell r="AD6265" t="str">
            <v>∆</v>
          </cell>
          <cell r="AE6265">
            <v>0</v>
          </cell>
        </row>
        <row r="6266">
          <cell r="V6266" t="str">
            <v>540.00.00.900-6200.02</v>
          </cell>
          <cell r="W6266" t="str">
            <v>Supplies Special Department</v>
          </cell>
          <cell r="X6266">
            <v>0</v>
          </cell>
          <cell r="Y6266">
            <v>0</v>
          </cell>
          <cell r="Z6266">
            <v>0</v>
          </cell>
          <cell r="AA6266">
            <v>29000</v>
          </cell>
          <cell r="AB6266">
            <v>0</v>
          </cell>
          <cell r="AC6266">
            <v>0</v>
          </cell>
          <cell r="AD6266" t="str">
            <v>∆</v>
          </cell>
          <cell r="AE6266">
            <v>0</v>
          </cell>
        </row>
        <row r="6267">
          <cell r="W6267" t="str">
            <v>TOTAL : OPERATIONS</v>
          </cell>
          <cell r="X6267">
            <v>0</v>
          </cell>
          <cell r="Y6267">
            <v>0</v>
          </cell>
          <cell r="Z6267">
            <v>65000</v>
          </cell>
          <cell r="AA6267">
            <v>36000</v>
          </cell>
          <cell r="AB6267">
            <v>70360</v>
          </cell>
          <cell r="AC6267">
            <v>70360</v>
          </cell>
          <cell r="AD6267" t="str">
            <v>∆</v>
          </cell>
          <cell r="AE6267">
            <v>0</v>
          </cell>
        </row>
        <row r="6268">
          <cell r="AB6268" t="str">
            <v/>
          </cell>
          <cell r="AC6268" t="str">
            <v/>
          </cell>
          <cell r="AD6268" t="str">
            <v>∆</v>
          </cell>
        </row>
        <row r="6269">
          <cell r="V6269" t="str">
            <v>[540] GOVERNMENT FACILITIES FEES : NON DEPARTMENTAL : NON DIVISIONAL</v>
          </cell>
        </row>
        <row r="6270">
          <cell r="V6270" t="str">
            <v>GENERAL : DEBT SERVICE</v>
          </cell>
          <cell r="AB6270" t="str">
            <v/>
          </cell>
          <cell r="AC6270" t="str">
            <v/>
          </cell>
          <cell r="AD6270" t="str">
            <v>∆</v>
          </cell>
        </row>
        <row r="6271">
          <cell r="V6271" t="str">
            <v>540.00.00.900-7000.99</v>
          </cell>
          <cell r="W6271" t="str">
            <v>Capital Outlay General</v>
          </cell>
          <cell r="AB6271">
            <v>676881</v>
          </cell>
          <cell r="AC6271">
            <v>676881</v>
          </cell>
        </row>
        <row r="6272">
          <cell r="V6272" t="str">
            <v>540.00.00.900-8000.01</v>
          </cell>
          <cell r="W6272" t="str">
            <v>Capital Improvements-General Government Land</v>
          </cell>
          <cell r="X6272">
            <v>0</v>
          </cell>
          <cell r="Y6272">
            <v>0</v>
          </cell>
          <cell r="Z6272">
            <v>0</v>
          </cell>
          <cell r="AA6272">
            <v>0</v>
          </cell>
          <cell r="AB6272">
            <v>0</v>
          </cell>
          <cell r="AC6272">
            <v>0</v>
          </cell>
          <cell r="AD6272" t="str">
            <v>∆</v>
          </cell>
          <cell r="AE6272">
            <v>0</v>
          </cell>
        </row>
        <row r="6273">
          <cell r="V6273" t="str">
            <v>540.00.00.900-8000.03</v>
          </cell>
          <cell r="W6273" t="str">
            <v>Capital Improvements-General Government Fire Station</v>
          </cell>
          <cell r="X6273">
            <v>0</v>
          </cell>
          <cell r="Y6273">
            <v>0</v>
          </cell>
          <cell r="Z6273">
            <v>0</v>
          </cell>
          <cell r="AA6273">
            <v>0</v>
          </cell>
          <cell r="AB6273">
            <v>0</v>
          </cell>
          <cell r="AC6273">
            <v>0</v>
          </cell>
          <cell r="AD6273" t="str">
            <v>∆</v>
          </cell>
          <cell r="AE6273">
            <v>0</v>
          </cell>
        </row>
        <row r="6274">
          <cell r="V6274" t="str">
            <v>540.00.00.900-8000.05</v>
          </cell>
          <cell r="W6274" t="str">
            <v>Capital Improvements-General Government Corp Yard/AC Consolidation</v>
          </cell>
          <cell r="X6274">
            <v>78000</v>
          </cell>
          <cell r="Y6274">
            <v>740000</v>
          </cell>
          <cell r="Z6274">
            <v>-6000</v>
          </cell>
          <cell r="AA6274">
            <v>0</v>
          </cell>
          <cell r="AB6274">
            <v>0</v>
          </cell>
          <cell r="AC6274">
            <v>0</v>
          </cell>
          <cell r="AD6274" t="str">
            <v>∆</v>
          </cell>
          <cell r="AE6274">
            <v>0</v>
          </cell>
        </row>
        <row r="6275">
          <cell r="V6275" t="str">
            <v>540.00.00.900-8000.18</v>
          </cell>
          <cell r="W6275" t="str">
            <v>Capital Improvements-General Government Building</v>
          </cell>
          <cell r="X6275">
            <v>219000</v>
          </cell>
          <cell r="Y6275">
            <v>12000</v>
          </cell>
          <cell r="Z6275">
            <v>0</v>
          </cell>
          <cell r="AA6275">
            <v>0</v>
          </cell>
          <cell r="AB6275">
            <v>0</v>
          </cell>
          <cell r="AC6275">
            <v>0</v>
          </cell>
          <cell r="AD6275" t="str">
            <v>∆</v>
          </cell>
          <cell r="AE6275">
            <v>0</v>
          </cell>
        </row>
        <row r="6276">
          <cell r="W6276" t="str">
            <v>TOTAL : DEBT SERVICE</v>
          </cell>
          <cell r="X6276">
            <v>297000</v>
          </cell>
          <cell r="Y6276">
            <v>752000</v>
          </cell>
          <cell r="Z6276">
            <v>-6000</v>
          </cell>
          <cell r="AA6276">
            <v>0</v>
          </cell>
          <cell r="AB6276">
            <v>676881</v>
          </cell>
          <cell r="AC6276">
            <v>676881</v>
          </cell>
          <cell r="AD6276" t="str">
            <v>∆</v>
          </cell>
          <cell r="AE6276">
            <v>0</v>
          </cell>
        </row>
        <row r="6277">
          <cell r="AB6277" t="str">
            <v/>
          </cell>
          <cell r="AC6277" t="str">
            <v/>
          </cell>
          <cell r="AD6277" t="str">
            <v>∆</v>
          </cell>
        </row>
        <row r="6278">
          <cell r="V6278" t="str">
            <v>[540] GOVERNMENT FACILITIES FEES : NON DEPARTMENTAL : NON DIVISIONAL</v>
          </cell>
        </row>
        <row r="6279">
          <cell r="V6279" t="str">
            <v>GENERAL : OUTFLOW -TRANSFERS</v>
          </cell>
          <cell r="AB6279" t="str">
            <v/>
          </cell>
          <cell r="AC6279" t="str">
            <v/>
          </cell>
          <cell r="AD6279" t="str">
            <v>∆</v>
          </cell>
        </row>
        <row r="6280">
          <cell r="V6280" t="str">
            <v>540.00.00.900-9000.25</v>
          </cell>
          <cell r="W6280" t="str">
            <v>Other Transfers Development Fee Fund</v>
          </cell>
          <cell r="X6280">
            <v>0</v>
          </cell>
          <cell r="Y6280">
            <v>0</v>
          </cell>
          <cell r="Z6280">
            <v>0</v>
          </cell>
          <cell r="AA6280">
            <v>0</v>
          </cell>
          <cell r="AB6280">
            <v>0</v>
          </cell>
          <cell r="AC6280">
            <v>0</v>
          </cell>
          <cell r="AD6280" t="str">
            <v>∆</v>
          </cell>
          <cell r="AE6280">
            <v>0</v>
          </cell>
        </row>
        <row r="6281">
          <cell r="W6281" t="str">
            <v>TOTAL : OUTFLOW -TRANSFERS</v>
          </cell>
          <cell r="X6281">
            <v>0</v>
          </cell>
          <cell r="Y6281">
            <v>0</v>
          </cell>
          <cell r="Z6281">
            <v>0</v>
          </cell>
          <cell r="AA6281">
            <v>0</v>
          </cell>
          <cell r="AB6281">
            <v>0</v>
          </cell>
          <cell r="AC6281">
            <v>0</v>
          </cell>
          <cell r="AD6281" t="str">
            <v>∆</v>
          </cell>
          <cell r="AE6281">
            <v>0</v>
          </cell>
        </row>
        <row r="6282">
          <cell r="AB6282" t="str">
            <v/>
          </cell>
          <cell r="AC6282" t="str">
            <v/>
          </cell>
          <cell r="AD6282" t="str">
            <v>∆</v>
          </cell>
        </row>
        <row r="6283">
          <cell r="V6283" t="str">
            <v>[540] GOVERNMENT FACILITIES FEES : FIRE DEPARTMENT : NON DIVISIONAL</v>
          </cell>
          <cell r="AB6283" t="str">
            <v/>
          </cell>
          <cell r="AC6283" t="str">
            <v/>
          </cell>
          <cell r="AD6283" t="str">
            <v>∆</v>
          </cell>
        </row>
        <row r="6284">
          <cell r="V6284" t="str">
            <v>GENERAL : OPERATIONS</v>
          </cell>
          <cell r="AB6284" t="str">
            <v/>
          </cell>
          <cell r="AC6284" t="str">
            <v/>
          </cell>
          <cell r="AD6284" t="str">
            <v>∆</v>
          </cell>
        </row>
        <row r="6285">
          <cell r="V6285" t="str">
            <v>540.13.00.900-6000.28</v>
          </cell>
          <cell r="W6285" t="str">
            <v>Professional Services Fire Service Fee</v>
          </cell>
          <cell r="X6285">
            <v>0</v>
          </cell>
          <cell r="Y6285">
            <v>0</v>
          </cell>
          <cell r="Z6285">
            <v>17000</v>
          </cell>
          <cell r="AA6285">
            <v>0</v>
          </cell>
          <cell r="AB6285">
            <v>0</v>
          </cell>
          <cell r="AC6285">
            <v>0</v>
          </cell>
          <cell r="AD6285" t="str">
            <v>∆</v>
          </cell>
          <cell r="AE6285">
            <v>0</v>
          </cell>
        </row>
        <row r="6286">
          <cell r="W6286" t="str">
            <v>TOTAL : OPERATIONS</v>
          </cell>
          <cell r="X6286">
            <v>0</v>
          </cell>
          <cell r="Y6286">
            <v>0</v>
          </cell>
          <cell r="Z6286">
            <v>17000</v>
          </cell>
          <cell r="AA6286">
            <v>0</v>
          </cell>
          <cell r="AB6286">
            <v>0</v>
          </cell>
          <cell r="AC6286">
            <v>0</v>
          </cell>
          <cell r="AD6286" t="str">
            <v>∆</v>
          </cell>
          <cell r="AE6286">
            <v>0</v>
          </cell>
        </row>
        <row r="6288">
          <cell r="V6288" t="str">
            <v>[540] GOVERNMENT FACILITIES FEES : FIRE DEPARTMENT : NON DIVISIONAL</v>
          </cell>
          <cell r="AB6288" t="str">
            <v/>
          </cell>
          <cell r="AC6288" t="str">
            <v/>
          </cell>
          <cell r="AD6288" t="str">
            <v>∆</v>
          </cell>
        </row>
        <row r="6289">
          <cell r="V6289" t="str">
            <v>GENERAL : CAPITAL</v>
          </cell>
          <cell r="AB6289" t="str">
            <v/>
          </cell>
          <cell r="AC6289" t="str">
            <v/>
          </cell>
          <cell r="AD6289" t="str">
            <v>∆</v>
          </cell>
        </row>
        <row r="6290">
          <cell r="V6290" t="str">
            <v>540.13.00.900-7000.06</v>
          </cell>
          <cell r="W6290" t="str">
            <v>Capital Outlay Operations Apparatus-Major</v>
          </cell>
          <cell r="X6290">
            <v>0</v>
          </cell>
          <cell r="Y6290">
            <v>0</v>
          </cell>
          <cell r="Z6290">
            <v>0</v>
          </cell>
          <cell r="AA6290">
            <v>606000</v>
          </cell>
          <cell r="AB6290">
            <v>650939</v>
          </cell>
          <cell r="AC6290">
            <v>650939</v>
          </cell>
          <cell r="AD6290" t="str">
            <v>∆</v>
          </cell>
          <cell r="AE6290">
            <v>0</v>
          </cell>
        </row>
        <row r="6291">
          <cell r="W6291" t="str">
            <v>TOTAL : CAPITAL</v>
          </cell>
          <cell r="X6291">
            <v>0</v>
          </cell>
          <cell r="Y6291">
            <v>0</v>
          </cell>
          <cell r="Z6291">
            <v>0</v>
          </cell>
          <cell r="AA6291">
            <v>606000</v>
          </cell>
          <cell r="AB6291">
            <v>650939</v>
          </cell>
          <cell r="AC6291">
            <v>650939</v>
          </cell>
          <cell r="AD6291" t="str">
            <v>∆</v>
          </cell>
          <cell r="AE6291">
            <v>0</v>
          </cell>
        </row>
        <row r="6293">
          <cell r="V6293" t="str">
            <v>[540] GOVERNMENT FACILITIES FEES : FIRE DEPARTMENT : NON DIVISIONAL</v>
          </cell>
          <cell r="AB6293" t="str">
            <v/>
          </cell>
          <cell r="AC6293" t="str">
            <v/>
          </cell>
          <cell r="AD6293" t="str">
            <v>∆</v>
          </cell>
        </row>
        <row r="6294">
          <cell r="V6294" t="str">
            <v>DEBT SERVICE : DEBT SERVICE</v>
          </cell>
          <cell r="AB6294" t="str">
            <v/>
          </cell>
          <cell r="AC6294" t="str">
            <v/>
          </cell>
          <cell r="AD6294" t="str">
            <v>∆</v>
          </cell>
        </row>
        <row r="6295">
          <cell r="V6295" t="str">
            <v>540.13.00.005-8900.01</v>
          </cell>
          <cell r="W6295" t="str">
            <v>Debt Service-Principal Principal</v>
          </cell>
          <cell r="X6295">
            <v>0</v>
          </cell>
          <cell r="Y6295">
            <v>0</v>
          </cell>
          <cell r="Z6295">
            <v>0</v>
          </cell>
          <cell r="AA6295">
            <v>0</v>
          </cell>
          <cell r="AB6295">
            <v>300000</v>
          </cell>
          <cell r="AC6295">
            <v>300000</v>
          </cell>
          <cell r="AD6295" t="str">
            <v>∆</v>
          </cell>
          <cell r="AE6295">
            <v>0</v>
          </cell>
        </row>
        <row r="6296">
          <cell r="V6296" t="str">
            <v>540.13.00.005-8910.01</v>
          </cell>
          <cell r="W6296" t="str">
            <v>Debt Service-Interest Interest</v>
          </cell>
          <cell r="X6296">
            <v>0</v>
          </cell>
          <cell r="Y6296">
            <v>0</v>
          </cell>
          <cell r="Z6296">
            <v>0</v>
          </cell>
          <cell r="AA6296">
            <v>0</v>
          </cell>
          <cell r="AB6296">
            <v>55000</v>
          </cell>
          <cell r="AC6296">
            <v>55000</v>
          </cell>
          <cell r="AD6296" t="str">
            <v>∆</v>
          </cell>
          <cell r="AE6296">
            <v>0</v>
          </cell>
        </row>
        <row r="6297">
          <cell r="W6297" t="str">
            <v>TOTAL : DEBT SERVICE</v>
          </cell>
          <cell r="X6297">
            <v>0</v>
          </cell>
          <cell r="Y6297">
            <v>0</v>
          </cell>
          <cell r="Z6297">
            <v>0</v>
          </cell>
          <cell r="AA6297">
            <v>0</v>
          </cell>
          <cell r="AB6297">
            <v>355000</v>
          </cell>
          <cell r="AC6297">
            <v>355000</v>
          </cell>
          <cell r="AD6297" t="str">
            <v>∆</v>
          </cell>
          <cell r="AE6297">
            <v>0</v>
          </cell>
        </row>
        <row r="6299">
          <cell r="V6299" t="str">
            <v>[540] GOVERNMENT FACILITIES FEES : FIRE DEPARTMENT : NON DIVISIONAL</v>
          </cell>
          <cell r="AB6299" t="str">
            <v/>
          </cell>
          <cell r="AC6299" t="str">
            <v/>
          </cell>
          <cell r="AD6299" t="str">
            <v>∆</v>
          </cell>
        </row>
        <row r="6300">
          <cell r="V6300" t="str">
            <v>GENERAL : DEBT SERVICE</v>
          </cell>
          <cell r="AB6300" t="str">
            <v/>
          </cell>
          <cell r="AC6300" t="str">
            <v/>
          </cell>
          <cell r="AD6300" t="str">
            <v>∆</v>
          </cell>
        </row>
        <row r="6301">
          <cell r="V6301" t="str">
            <v>540.13.00.900-8000.03</v>
          </cell>
          <cell r="W6301" t="str">
            <v>Capital Improvements-General Government Fire Station</v>
          </cell>
          <cell r="X6301">
            <v>68000</v>
          </cell>
          <cell r="Y6301">
            <v>365000</v>
          </cell>
          <cell r="Z6301">
            <v>3956000</v>
          </cell>
          <cell r="AA6301">
            <v>484000</v>
          </cell>
          <cell r="AB6301">
            <v>0</v>
          </cell>
          <cell r="AC6301">
            <v>0</v>
          </cell>
          <cell r="AD6301" t="str">
            <v>∆</v>
          </cell>
          <cell r="AE6301">
            <v>0</v>
          </cell>
        </row>
        <row r="6302">
          <cell r="V6302" t="str">
            <v>540.13.00.900-8900.06</v>
          </cell>
          <cell r="W6302" t="str">
            <v>Debt Service-Principal LaSalle-Fire</v>
          </cell>
          <cell r="X6302">
            <v>0</v>
          </cell>
          <cell r="Y6302">
            <v>0</v>
          </cell>
          <cell r="Z6302">
            <v>0</v>
          </cell>
          <cell r="AA6302">
            <v>0</v>
          </cell>
          <cell r="AB6302">
            <v>0</v>
          </cell>
          <cell r="AC6302">
            <v>0</v>
          </cell>
          <cell r="AD6302" t="str">
            <v>∆</v>
          </cell>
          <cell r="AE6302">
            <v>0</v>
          </cell>
        </row>
        <row r="6303">
          <cell r="V6303" t="str">
            <v>540.13.00.900-8910.01</v>
          </cell>
          <cell r="W6303" t="str">
            <v>Debt Service-Interest Interest</v>
          </cell>
          <cell r="X6303">
            <v>0</v>
          </cell>
          <cell r="Y6303">
            <v>0</v>
          </cell>
          <cell r="Z6303">
            <v>54000</v>
          </cell>
          <cell r="AA6303">
            <v>0</v>
          </cell>
          <cell r="AB6303">
            <v>0</v>
          </cell>
          <cell r="AC6303">
            <v>0</v>
          </cell>
          <cell r="AD6303" t="str">
            <v>∆</v>
          </cell>
          <cell r="AE6303">
            <v>0</v>
          </cell>
        </row>
        <row r="6304">
          <cell r="V6304" t="str">
            <v>540.13.00.900-8910.06</v>
          </cell>
          <cell r="W6304" t="str">
            <v>Debt Service-Interest LaSalle-Fire</v>
          </cell>
          <cell r="X6304">
            <v>0</v>
          </cell>
          <cell r="Y6304">
            <v>0</v>
          </cell>
          <cell r="Z6304">
            <v>0</v>
          </cell>
          <cell r="AA6304">
            <v>0</v>
          </cell>
          <cell r="AB6304">
            <v>0</v>
          </cell>
          <cell r="AC6304">
            <v>0</v>
          </cell>
          <cell r="AD6304" t="str">
            <v>∆</v>
          </cell>
          <cell r="AE6304">
            <v>0</v>
          </cell>
        </row>
        <row r="6305">
          <cell r="W6305" t="str">
            <v>TOTAL : DEBT SERVICE</v>
          </cell>
          <cell r="X6305">
            <v>68000</v>
          </cell>
          <cell r="Y6305">
            <v>365000</v>
          </cell>
          <cell r="Z6305">
            <v>4010000</v>
          </cell>
          <cell r="AA6305">
            <v>484000</v>
          </cell>
          <cell r="AB6305">
            <v>0</v>
          </cell>
          <cell r="AC6305">
            <v>0</v>
          </cell>
          <cell r="AD6305" t="str">
            <v>∆</v>
          </cell>
          <cell r="AE6305">
            <v>0</v>
          </cell>
        </row>
        <row r="6306">
          <cell r="AB6306" t="str">
            <v/>
          </cell>
          <cell r="AC6306" t="str">
            <v/>
          </cell>
          <cell r="AD6306" t="str">
            <v>∆</v>
          </cell>
        </row>
        <row r="6307">
          <cell r="AB6307" t="str">
            <v/>
          </cell>
          <cell r="AC6307" t="str">
            <v/>
          </cell>
          <cell r="AD6307" t="str">
            <v>∆</v>
          </cell>
        </row>
        <row r="6308">
          <cell r="V6308" t="str">
            <v>[550] CFD</v>
          </cell>
          <cell r="AB6308" t="str">
            <v/>
          </cell>
          <cell r="AC6308" t="str">
            <v/>
          </cell>
          <cell r="AD6308" t="str">
            <v>∆</v>
          </cell>
        </row>
        <row r="6309">
          <cell r="W6309" t="str">
            <v>INFLOWS</v>
          </cell>
          <cell r="X6309">
            <v>780000</v>
          </cell>
          <cell r="Y6309">
            <v>975000</v>
          </cell>
          <cell r="Z6309">
            <v>1124000</v>
          </cell>
          <cell r="AA6309">
            <v>58000</v>
          </cell>
          <cell r="AB6309">
            <v>1236407</v>
          </cell>
          <cell r="AC6309">
            <v>1236407</v>
          </cell>
          <cell r="AD6309" t="str">
            <v>∆</v>
          </cell>
          <cell r="AE6309">
            <v>0</v>
          </cell>
        </row>
        <row r="6310">
          <cell r="W6310" t="str">
            <v>OUTFLOWS</v>
          </cell>
          <cell r="X6310">
            <v>401000</v>
          </cell>
          <cell r="Y6310">
            <v>460000</v>
          </cell>
          <cell r="Z6310">
            <v>512000</v>
          </cell>
          <cell r="AA6310">
            <v>798000</v>
          </cell>
          <cell r="AB6310">
            <v>1595908</v>
          </cell>
          <cell r="AC6310">
            <v>1648709</v>
          </cell>
          <cell r="AD6310" t="str">
            <v>∆</v>
          </cell>
          <cell r="AE6310">
            <v>52801</v>
          </cell>
        </row>
        <row r="6311">
          <cell r="W6311" t="str">
            <v>NET</v>
          </cell>
          <cell r="X6311">
            <v>379000</v>
          </cell>
          <cell r="Y6311">
            <v>515000</v>
          </cell>
          <cell r="Z6311">
            <v>612000</v>
          </cell>
          <cell r="AA6311">
            <v>-740000</v>
          </cell>
          <cell r="AB6311">
            <v>-359501</v>
          </cell>
          <cell r="AC6311">
            <v>-412302</v>
          </cell>
          <cell r="AD6311" t="str">
            <v>∆</v>
          </cell>
          <cell r="AE6311">
            <v>-52801</v>
          </cell>
        </row>
        <row r="6312">
          <cell r="AB6312" t="str">
            <v/>
          </cell>
          <cell r="AC6312" t="str">
            <v/>
          </cell>
          <cell r="AD6312" t="str">
            <v>∆</v>
          </cell>
        </row>
        <row r="6313">
          <cell r="V6313" t="str">
            <v>[550] CFD : NON DEPARTMENTAL : NON DIVISIONAL</v>
          </cell>
        </row>
        <row r="6314">
          <cell r="V6314" t="str">
            <v>GENERAL : TRANSFERS</v>
          </cell>
          <cell r="AB6314" t="str">
            <v/>
          </cell>
          <cell r="AC6314" t="str">
            <v/>
          </cell>
          <cell r="AD6314" t="str">
            <v>∆</v>
          </cell>
        </row>
        <row r="6315">
          <cell r="V6315" t="str">
            <v>550.00.00.900-4900.86</v>
          </cell>
          <cell r="W6315" t="str">
            <v>Transfers In Self Insurance/Risk Management</v>
          </cell>
          <cell r="X6315">
            <v>0</v>
          </cell>
          <cell r="Y6315">
            <v>0</v>
          </cell>
          <cell r="Z6315">
            <v>0</v>
          </cell>
          <cell r="AA6315">
            <v>0</v>
          </cell>
          <cell r="AB6315">
            <v>22900</v>
          </cell>
          <cell r="AC6315">
            <v>22900</v>
          </cell>
          <cell r="AD6315" t="str">
            <v>∆</v>
          </cell>
          <cell r="AE6315">
            <v>0</v>
          </cell>
        </row>
        <row r="6316">
          <cell r="W6316" t="str">
            <v>TOTAL : TRANSFERS</v>
          </cell>
          <cell r="X6316">
            <v>0</v>
          </cell>
          <cell r="Y6316">
            <v>0</v>
          </cell>
          <cell r="Z6316">
            <v>0</v>
          </cell>
          <cell r="AA6316">
            <v>0</v>
          </cell>
          <cell r="AB6316">
            <v>22900</v>
          </cell>
          <cell r="AC6316">
            <v>22900</v>
          </cell>
          <cell r="AD6316" t="str">
            <v>∆</v>
          </cell>
          <cell r="AE6316">
            <v>0</v>
          </cell>
        </row>
        <row r="6318">
          <cell r="V6318" t="str">
            <v>[550] CFD : RECREATION &amp; COMMUNITY SERVICES : LMD/CFD</v>
          </cell>
          <cell r="AB6318" t="str">
            <v/>
          </cell>
          <cell r="AC6318" t="str">
            <v/>
          </cell>
          <cell r="AD6318" t="str">
            <v>∆</v>
          </cell>
        </row>
        <row r="6319">
          <cell r="V6319" t="str">
            <v>DISTRICT FORMATIONS : CHARGES FOR SERVICES</v>
          </cell>
          <cell r="AB6319" t="str">
            <v/>
          </cell>
          <cell r="AC6319" t="str">
            <v/>
          </cell>
          <cell r="AD6319" t="str">
            <v>∆</v>
          </cell>
        </row>
        <row r="6320">
          <cell r="V6320" t="str">
            <v>550.20.28.801-4560.05</v>
          </cell>
          <cell r="W6320" t="str">
            <v>Charges for Services-Parks CFD</v>
          </cell>
          <cell r="X6320">
            <v>68000</v>
          </cell>
          <cell r="Y6320">
            <v>28000</v>
          </cell>
          <cell r="Z6320">
            <v>0</v>
          </cell>
          <cell r="AA6320">
            <v>58000</v>
          </cell>
          <cell r="AB6320">
            <v>0</v>
          </cell>
          <cell r="AC6320">
            <v>0</v>
          </cell>
          <cell r="AD6320" t="str">
            <v>∆</v>
          </cell>
          <cell r="AE6320">
            <v>0</v>
          </cell>
        </row>
        <row r="6321">
          <cell r="W6321" t="str">
            <v>TOTAL : CHARGES FOR SERVICES</v>
          </cell>
          <cell r="X6321">
            <v>68000</v>
          </cell>
          <cell r="Y6321">
            <v>28000</v>
          </cell>
          <cell r="Z6321">
            <v>0</v>
          </cell>
          <cell r="AA6321">
            <v>58000</v>
          </cell>
          <cell r="AB6321">
            <v>0</v>
          </cell>
          <cell r="AC6321">
            <v>0</v>
          </cell>
          <cell r="AD6321" t="str">
            <v>∆</v>
          </cell>
          <cell r="AE6321">
            <v>0</v>
          </cell>
        </row>
        <row r="6322">
          <cell r="AB6322" t="str">
            <v/>
          </cell>
          <cell r="AC6322" t="str">
            <v/>
          </cell>
          <cell r="AD6322" t="str">
            <v>∆</v>
          </cell>
        </row>
        <row r="6323">
          <cell r="V6323" t="str">
            <v>[550] CFD : PUBLIC WORKS : LMD/CFD</v>
          </cell>
        </row>
        <row r="6324">
          <cell r="V6324" t="str">
            <v>DISTRICT FORMATIONS : CHARGES FOR SERVICES</v>
          </cell>
          <cell r="AB6324" t="str">
            <v/>
          </cell>
          <cell r="AC6324" t="str">
            <v/>
          </cell>
          <cell r="AD6324" t="str">
            <v>∆</v>
          </cell>
        </row>
        <row r="6325">
          <cell r="V6325" t="str">
            <v>550.40.28.801-4560.05</v>
          </cell>
          <cell r="W6325" t="str">
            <v>Charges for Services-Parks CFD</v>
          </cell>
          <cell r="X6325">
            <v>0</v>
          </cell>
          <cell r="Y6325">
            <v>0</v>
          </cell>
          <cell r="Z6325">
            <v>0</v>
          </cell>
          <cell r="AA6325">
            <v>0</v>
          </cell>
          <cell r="AB6325">
            <v>19816</v>
          </cell>
          <cell r="AC6325">
            <v>19816</v>
          </cell>
          <cell r="AD6325" t="str">
            <v>∆</v>
          </cell>
          <cell r="AE6325">
            <v>0</v>
          </cell>
        </row>
        <row r="6326">
          <cell r="W6326" t="str">
            <v>TOTAL : CHARGES FOR SERVICES</v>
          </cell>
          <cell r="X6326">
            <v>0</v>
          </cell>
          <cell r="Y6326">
            <v>0</v>
          </cell>
          <cell r="Z6326">
            <v>0</v>
          </cell>
          <cell r="AA6326">
            <v>0</v>
          </cell>
          <cell r="AB6326">
            <v>19816</v>
          </cell>
          <cell r="AC6326">
            <v>19816</v>
          </cell>
          <cell r="AD6326" t="str">
            <v>∆</v>
          </cell>
          <cell r="AE6326">
            <v>0</v>
          </cell>
        </row>
        <row r="6328">
          <cell r="V6328" t="str">
            <v>[550] CFD : COMMUNITY DEVELOPMENT : DEVELOPMENT</v>
          </cell>
          <cell r="AB6328" t="str">
            <v/>
          </cell>
          <cell r="AC6328" t="str">
            <v/>
          </cell>
          <cell r="AD6328" t="str">
            <v>∆</v>
          </cell>
        </row>
        <row r="6329">
          <cell r="V6329" t="str">
            <v>ADMINISTRATION : TAXES</v>
          </cell>
          <cell r="AB6329" t="str">
            <v/>
          </cell>
          <cell r="AC6329" t="str">
            <v/>
          </cell>
          <cell r="AD6329" t="str">
            <v>∆</v>
          </cell>
        </row>
        <row r="6330">
          <cell r="V6330" t="str">
            <v>550.30.40.001-4000.13</v>
          </cell>
          <cell r="W6330" t="str">
            <v>Property Tax Assessment District Formations</v>
          </cell>
          <cell r="X6330">
            <v>0</v>
          </cell>
          <cell r="Y6330">
            <v>0</v>
          </cell>
          <cell r="Z6330">
            <v>0</v>
          </cell>
          <cell r="AA6330">
            <v>0</v>
          </cell>
          <cell r="AB6330">
            <v>0</v>
          </cell>
          <cell r="AC6330">
            <v>0</v>
          </cell>
          <cell r="AD6330" t="str">
            <v>∆</v>
          </cell>
          <cell r="AE6330">
            <v>0</v>
          </cell>
        </row>
        <row r="6331">
          <cell r="W6331" t="str">
            <v>TOTAL : TAXES</v>
          </cell>
          <cell r="X6331">
            <v>0</v>
          </cell>
          <cell r="Y6331">
            <v>0</v>
          </cell>
          <cell r="Z6331">
            <v>0</v>
          </cell>
          <cell r="AA6331">
            <v>0</v>
          </cell>
          <cell r="AB6331">
            <v>0</v>
          </cell>
          <cell r="AC6331">
            <v>0</v>
          </cell>
          <cell r="AD6331" t="str">
            <v>∆</v>
          </cell>
          <cell r="AE6331">
            <v>0</v>
          </cell>
        </row>
        <row r="6332">
          <cell r="AB6332" t="str">
            <v/>
          </cell>
          <cell r="AC6332" t="str">
            <v/>
          </cell>
          <cell r="AD6332" t="str">
            <v>∆</v>
          </cell>
        </row>
        <row r="6333">
          <cell r="V6333" t="str">
            <v>[550] CFD : COMMUNITY DEVELOPMENT : DEVELOPMENT</v>
          </cell>
        </row>
        <row r="6334">
          <cell r="V6334" t="str">
            <v>ADMINISTRATION : OPERATIONS</v>
          </cell>
          <cell r="AB6334" t="str">
            <v/>
          </cell>
          <cell r="AC6334" t="str">
            <v/>
          </cell>
          <cell r="AD6334" t="str">
            <v>∆</v>
          </cell>
        </row>
        <row r="6335">
          <cell r="V6335" t="str">
            <v>550.30.40.001-6000.01</v>
          </cell>
          <cell r="W6335" t="str">
            <v>Professional Services General</v>
          </cell>
          <cell r="X6335">
            <v>0</v>
          </cell>
          <cell r="Y6335">
            <v>0</v>
          </cell>
          <cell r="Z6335">
            <v>0</v>
          </cell>
          <cell r="AA6335">
            <v>0</v>
          </cell>
          <cell r="AB6335">
            <v>0</v>
          </cell>
          <cell r="AC6335">
            <v>0</v>
          </cell>
          <cell r="AD6335" t="str">
            <v>∆</v>
          </cell>
          <cell r="AE6335">
            <v>0</v>
          </cell>
        </row>
        <row r="6336">
          <cell r="W6336" t="str">
            <v>TOTAL : OPERATIONS</v>
          </cell>
          <cell r="X6336">
            <v>0</v>
          </cell>
          <cell r="Y6336">
            <v>0</v>
          </cell>
          <cell r="Z6336">
            <v>0</v>
          </cell>
          <cell r="AA6336">
            <v>0</v>
          </cell>
          <cell r="AB6336">
            <v>0</v>
          </cell>
          <cell r="AC6336">
            <v>0</v>
          </cell>
          <cell r="AD6336" t="str">
            <v>∆</v>
          </cell>
          <cell r="AE6336">
            <v>0</v>
          </cell>
        </row>
        <row r="6337">
          <cell r="AB6337" t="str">
            <v/>
          </cell>
          <cell r="AC6337" t="str">
            <v/>
          </cell>
          <cell r="AD6337" t="str">
            <v>∆</v>
          </cell>
        </row>
        <row r="6338">
          <cell r="V6338" t="str">
            <v>[550] CFD : NON DEPARTMENTAL : NON DIVISIONAL</v>
          </cell>
          <cell r="AB6338" t="str">
            <v/>
          </cell>
          <cell r="AC6338" t="str">
            <v/>
          </cell>
          <cell r="AD6338" t="str">
            <v>∆</v>
          </cell>
        </row>
        <row r="6339">
          <cell r="V6339" t="str">
            <v>GENERAL : PERSONNEL</v>
          </cell>
          <cell r="AB6339" t="str">
            <v/>
          </cell>
          <cell r="AC6339" t="str">
            <v/>
          </cell>
          <cell r="AD6339" t="str">
            <v>∆</v>
          </cell>
        </row>
        <row r="6340">
          <cell r="V6340" t="str">
            <v>550.00.00.900-5000.01</v>
          </cell>
          <cell r="W6340" t="str">
            <v>Salaries Regular</v>
          </cell>
          <cell r="X6340">
            <v>0</v>
          </cell>
          <cell r="Y6340">
            <v>0</v>
          </cell>
          <cell r="Z6340">
            <v>0</v>
          </cell>
          <cell r="AA6340">
            <v>72000</v>
          </cell>
          <cell r="AB6340">
            <v>80629</v>
          </cell>
          <cell r="AC6340">
            <v>80629</v>
          </cell>
          <cell r="AD6340" t="str">
            <v>∆</v>
          </cell>
          <cell r="AE6340">
            <v>0</v>
          </cell>
        </row>
        <row r="6341">
          <cell r="V6341" t="str">
            <v>550.00.00.900-5000.02</v>
          </cell>
          <cell r="W6341" t="str">
            <v>Salaries Part Time</v>
          </cell>
          <cell r="X6341">
            <v>0</v>
          </cell>
          <cell r="Y6341">
            <v>0</v>
          </cell>
          <cell r="Z6341">
            <v>0</v>
          </cell>
          <cell r="AA6341">
            <v>14000</v>
          </cell>
          <cell r="AB6341">
            <v>0</v>
          </cell>
          <cell r="AC6341">
            <v>0</v>
          </cell>
          <cell r="AD6341" t="str">
            <v>∆</v>
          </cell>
          <cell r="AE6341">
            <v>0</v>
          </cell>
        </row>
        <row r="6342">
          <cell r="V6342" t="str">
            <v>550.00.00.900-5000.03</v>
          </cell>
          <cell r="W6342" t="str">
            <v>Salaries Overtime</v>
          </cell>
          <cell r="X6342">
            <v>0</v>
          </cell>
          <cell r="Y6342">
            <v>0</v>
          </cell>
          <cell r="Z6342">
            <v>0</v>
          </cell>
          <cell r="AA6342">
            <v>0</v>
          </cell>
          <cell r="AB6342">
            <v>0</v>
          </cell>
          <cell r="AC6342">
            <v>0</v>
          </cell>
          <cell r="AD6342" t="str">
            <v>∆</v>
          </cell>
          <cell r="AE6342">
            <v>0</v>
          </cell>
        </row>
        <row r="6343">
          <cell r="V6343" t="str">
            <v>550.00.00.900-5000.07</v>
          </cell>
          <cell r="W6343" t="str">
            <v>Salaries Admin Leave Pay</v>
          </cell>
          <cell r="X6343">
            <v>0</v>
          </cell>
          <cell r="Y6343">
            <v>0</v>
          </cell>
          <cell r="Z6343">
            <v>0</v>
          </cell>
          <cell r="AA6343">
            <v>0</v>
          </cell>
          <cell r="AB6343">
            <v>563</v>
          </cell>
          <cell r="AC6343">
            <v>563</v>
          </cell>
          <cell r="AD6343" t="str">
            <v>∆</v>
          </cell>
          <cell r="AE6343">
            <v>0</v>
          </cell>
        </row>
        <row r="6344">
          <cell r="V6344" t="str">
            <v>550.00.00.900-5000.08</v>
          </cell>
          <cell r="W6344" t="str">
            <v>Salaries Longevity Pay</v>
          </cell>
          <cell r="X6344">
            <v>0</v>
          </cell>
          <cell r="Y6344">
            <v>0</v>
          </cell>
          <cell r="Z6344">
            <v>0</v>
          </cell>
          <cell r="AA6344">
            <v>1000</v>
          </cell>
          <cell r="AB6344">
            <v>1405</v>
          </cell>
          <cell r="AC6344">
            <v>1405</v>
          </cell>
          <cell r="AD6344" t="str">
            <v>∆</v>
          </cell>
          <cell r="AE6344">
            <v>0</v>
          </cell>
        </row>
        <row r="6345">
          <cell r="V6345" t="str">
            <v>550.00.00.900-5100.00</v>
          </cell>
          <cell r="W6345" t="str">
            <v>Benefits PERS Pool Liability</v>
          </cell>
          <cell r="X6345">
            <v>0</v>
          </cell>
          <cell r="Y6345">
            <v>0</v>
          </cell>
          <cell r="Z6345">
            <v>0</v>
          </cell>
          <cell r="AA6345">
            <v>19000</v>
          </cell>
          <cell r="AB6345">
            <v>11631</v>
          </cell>
          <cell r="AC6345">
            <v>19000</v>
          </cell>
          <cell r="AD6345" t="str">
            <v>∆</v>
          </cell>
          <cell r="AE6345">
            <v>7369</v>
          </cell>
        </row>
        <row r="6346">
          <cell r="V6346" t="str">
            <v>550.00.00.900-5100.01</v>
          </cell>
          <cell r="W6346" t="str">
            <v>Benefits Retirement</v>
          </cell>
          <cell r="X6346">
            <v>0</v>
          </cell>
          <cell r="Y6346">
            <v>0</v>
          </cell>
          <cell r="Z6346">
            <v>0</v>
          </cell>
          <cell r="AA6346">
            <v>10000</v>
          </cell>
          <cell r="AB6346">
            <v>7925</v>
          </cell>
          <cell r="AC6346">
            <v>7925</v>
          </cell>
          <cell r="AD6346" t="str">
            <v>∆</v>
          </cell>
          <cell r="AE6346">
            <v>0</v>
          </cell>
        </row>
        <row r="6347">
          <cell r="V6347" t="str">
            <v>550.00.00.900-5100.02</v>
          </cell>
          <cell r="W6347" t="str">
            <v>Benefits Health Insurance</v>
          </cell>
          <cell r="X6347">
            <v>0</v>
          </cell>
          <cell r="Y6347">
            <v>0</v>
          </cell>
          <cell r="Z6347">
            <v>0</v>
          </cell>
          <cell r="AA6347">
            <v>16000</v>
          </cell>
          <cell r="AB6347">
            <v>14701</v>
          </cell>
          <cell r="AC6347">
            <v>14701</v>
          </cell>
          <cell r="AD6347" t="str">
            <v>∆</v>
          </cell>
          <cell r="AE6347">
            <v>0</v>
          </cell>
        </row>
        <row r="6348">
          <cell r="V6348" t="str">
            <v>550.00.00.900-5100.03</v>
          </cell>
          <cell r="W6348" t="str">
            <v>Benefits Dental Insurance</v>
          </cell>
          <cell r="X6348">
            <v>0</v>
          </cell>
          <cell r="Y6348">
            <v>0</v>
          </cell>
          <cell r="Z6348">
            <v>0</v>
          </cell>
          <cell r="AA6348">
            <v>1000</v>
          </cell>
          <cell r="AB6348">
            <v>1116</v>
          </cell>
          <cell r="AC6348">
            <v>1116</v>
          </cell>
          <cell r="AD6348" t="str">
            <v>∆</v>
          </cell>
          <cell r="AE6348">
            <v>0</v>
          </cell>
        </row>
        <row r="6349">
          <cell r="V6349" t="str">
            <v>550.00.00.900-5100.04</v>
          </cell>
          <cell r="W6349" t="str">
            <v>Benefits Vision Insurance</v>
          </cell>
          <cell r="X6349">
            <v>0</v>
          </cell>
          <cell r="Y6349">
            <v>0</v>
          </cell>
          <cell r="Z6349">
            <v>0</v>
          </cell>
          <cell r="AA6349">
            <v>0</v>
          </cell>
          <cell r="AB6349">
            <v>188</v>
          </cell>
          <cell r="AC6349">
            <v>188</v>
          </cell>
          <cell r="AD6349" t="str">
            <v>∆</v>
          </cell>
          <cell r="AE6349">
            <v>0</v>
          </cell>
        </row>
        <row r="6350">
          <cell r="V6350" t="str">
            <v>550.00.00.900-5100.05</v>
          </cell>
          <cell r="W6350" t="str">
            <v>Benefits Life Insurance</v>
          </cell>
          <cell r="X6350">
            <v>0</v>
          </cell>
          <cell r="Y6350">
            <v>0</v>
          </cell>
          <cell r="Z6350">
            <v>0</v>
          </cell>
          <cell r="AA6350">
            <v>0</v>
          </cell>
          <cell r="AB6350">
            <v>102</v>
          </cell>
          <cell r="AC6350">
            <v>102</v>
          </cell>
          <cell r="AD6350" t="str">
            <v>∆</v>
          </cell>
          <cell r="AE6350">
            <v>0</v>
          </cell>
        </row>
        <row r="6351">
          <cell r="V6351" t="str">
            <v>550.00.00.900-5100.07</v>
          </cell>
          <cell r="W6351" t="str">
            <v>Benefits Long Term Disability</v>
          </cell>
          <cell r="X6351">
            <v>0</v>
          </cell>
          <cell r="Y6351">
            <v>0</v>
          </cell>
          <cell r="Z6351">
            <v>0</v>
          </cell>
          <cell r="AA6351">
            <v>0</v>
          </cell>
          <cell r="AB6351">
            <v>483</v>
          </cell>
          <cell r="AC6351">
            <v>483</v>
          </cell>
          <cell r="AD6351" t="str">
            <v>∆</v>
          </cell>
          <cell r="AE6351">
            <v>0</v>
          </cell>
        </row>
        <row r="6352">
          <cell r="V6352" t="str">
            <v>550.00.00.900-5100.08</v>
          </cell>
          <cell r="W6352" t="str">
            <v>Benefits Deferred Compensation</v>
          </cell>
          <cell r="X6352">
            <v>0</v>
          </cell>
          <cell r="Y6352">
            <v>0</v>
          </cell>
          <cell r="Z6352">
            <v>0</v>
          </cell>
          <cell r="AA6352">
            <v>5000</v>
          </cell>
          <cell r="AB6352">
            <v>5116</v>
          </cell>
          <cell r="AC6352">
            <v>5116</v>
          </cell>
          <cell r="AD6352" t="str">
            <v>∆</v>
          </cell>
          <cell r="AE6352">
            <v>0</v>
          </cell>
        </row>
        <row r="6353">
          <cell r="V6353" t="str">
            <v>550.00.00.900-5100.09</v>
          </cell>
          <cell r="W6353" t="str">
            <v>Benefits Unemployment Insurance</v>
          </cell>
          <cell r="X6353">
            <v>0</v>
          </cell>
          <cell r="Y6353">
            <v>0</v>
          </cell>
          <cell r="Z6353">
            <v>0</v>
          </cell>
          <cell r="AA6353">
            <v>0</v>
          </cell>
          <cell r="AB6353">
            <v>0</v>
          </cell>
          <cell r="AC6353">
            <v>0</v>
          </cell>
          <cell r="AD6353" t="str">
            <v>∆</v>
          </cell>
          <cell r="AE6353">
            <v>0</v>
          </cell>
        </row>
        <row r="6354">
          <cell r="V6354" t="str">
            <v>550.00.00.900-5100.10</v>
          </cell>
          <cell r="W6354" t="str">
            <v>Benefits Uniform Allowance</v>
          </cell>
          <cell r="X6354">
            <v>0</v>
          </cell>
          <cell r="Y6354">
            <v>0</v>
          </cell>
          <cell r="Z6354">
            <v>0</v>
          </cell>
          <cell r="AA6354">
            <v>0</v>
          </cell>
          <cell r="AB6354">
            <v>285</v>
          </cell>
          <cell r="AC6354">
            <v>285</v>
          </cell>
          <cell r="AD6354" t="str">
            <v>∆</v>
          </cell>
          <cell r="AE6354">
            <v>0</v>
          </cell>
        </row>
        <row r="6355">
          <cell r="V6355" t="str">
            <v>550.00.00.900-5100.11</v>
          </cell>
          <cell r="W6355" t="str">
            <v>Benefits Medicare</v>
          </cell>
          <cell r="X6355">
            <v>0</v>
          </cell>
          <cell r="Y6355">
            <v>0</v>
          </cell>
          <cell r="Z6355">
            <v>0</v>
          </cell>
          <cell r="AA6355">
            <v>1000</v>
          </cell>
          <cell r="AB6355">
            <v>1262</v>
          </cell>
          <cell r="AC6355">
            <v>1262</v>
          </cell>
          <cell r="AD6355" t="str">
            <v>∆</v>
          </cell>
          <cell r="AE6355">
            <v>0</v>
          </cell>
        </row>
        <row r="6356">
          <cell r="V6356" t="str">
            <v>550.00.00.900-5100.15</v>
          </cell>
          <cell r="W6356" t="str">
            <v>Benefits Cell Phone Allowance</v>
          </cell>
          <cell r="X6356">
            <v>0</v>
          </cell>
          <cell r="Y6356">
            <v>0</v>
          </cell>
          <cell r="Z6356">
            <v>0</v>
          </cell>
          <cell r="AA6356">
            <v>0</v>
          </cell>
          <cell r="AB6356">
            <v>162</v>
          </cell>
          <cell r="AC6356">
            <v>162</v>
          </cell>
          <cell r="AD6356" t="str">
            <v>∆</v>
          </cell>
          <cell r="AE6356">
            <v>0</v>
          </cell>
        </row>
        <row r="6357">
          <cell r="W6357" t="str">
            <v>TOTAL : PERSONNEL</v>
          </cell>
          <cell r="X6357">
            <v>0</v>
          </cell>
          <cell r="Y6357">
            <v>0</v>
          </cell>
          <cell r="Z6357">
            <v>0</v>
          </cell>
          <cell r="AA6357">
            <v>139000</v>
          </cell>
          <cell r="AB6357">
            <v>125568</v>
          </cell>
          <cell r="AC6357">
            <v>132937</v>
          </cell>
          <cell r="AD6357" t="str">
            <v>∆</v>
          </cell>
          <cell r="AE6357">
            <v>7369</v>
          </cell>
        </row>
        <row r="6358">
          <cell r="AB6358" t="str">
            <v/>
          </cell>
          <cell r="AC6358" t="str">
            <v/>
          </cell>
          <cell r="AD6358" t="str">
            <v>∆</v>
          </cell>
        </row>
        <row r="6359">
          <cell r="V6359" t="str">
            <v>[550] CFD : NON DEPARTMENTAL : NON DIVISIONAL</v>
          </cell>
        </row>
        <row r="6360">
          <cell r="V6360" t="str">
            <v>GENERAL : CAPITAL</v>
          </cell>
          <cell r="AB6360" t="str">
            <v/>
          </cell>
          <cell r="AC6360" t="str">
            <v/>
          </cell>
          <cell r="AD6360" t="str">
            <v>∆</v>
          </cell>
        </row>
        <row r="6361">
          <cell r="V6361" t="str">
            <v>550.00.00.900-7000.03</v>
          </cell>
          <cell r="W6361" t="str">
            <v>Capital Outlay Equipment New</v>
          </cell>
          <cell r="X6361">
            <v>0</v>
          </cell>
          <cell r="Y6361">
            <v>7000</v>
          </cell>
          <cell r="Z6361">
            <v>0</v>
          </cell>
          <cell r="AA6361">
            <v>7000</v>
          </cell>
          <cell r="AB6361">
            <v>49900</v>
          </cell>
          <cell r="AC6361">
            <v>49900</v>
          </cell>
          <cell r="AD6361" t="str">
            <v>∆</v>
          </cell>
          <cell r="AE6361">
            <v>0</v>
          </cell>
        </row>
        <row r="6362">
          <cell r="V6362" t="str">
            <v>550.00.00.900-7000.04</v>
          </cell>
          <cell r="W6362" t="str">
            <v>Capital Outlay Equipment Replacement</v>
          </cell>
          <cell r="X6362">
            <v>0</v>
          </cell>
          <cell r="Y6362">
            <v>36000</v>
          </cell>
          <cell r="Z6362">
            <v>0</v>
          </cell>
          <cell r="AA6362">
            <v>0</v>
          </cell>
          <cell r="AB6362">
            <v>0</v>
          </cell>
          <cell r="AC6362">
            <v>0</v>
          </cell>
          <cell r="AD6362" t="str">
            <v>∆</v>
          </cell>
          <cell r="AE6362">
            <v>0</v>
          </cell>
        </row>
        <row r="6363">
          <cell r="W6363" t="str">
            <v>TOTAL : CAPITAL</v>
          </cell>
          <cell r="X6363">
            <v>0</v>
          </cell>
          <cell r="Y6363">
            <v>43000</v>
          </cell>
          <cell r="Z6363">
            <v>0</v>
          </cell>
          <cell r="AA6363">
            <v>7000</v>
          </cell>
          <cell r="AB6363">
            <v>49900</v>
          </cell>
          <cell r="AC6363">
            <v>49900</v>
          </cell>
          <cell r="AD6363" t="str">
            <v>∆</v>
          </cell>
          <cell r="AE6363">
            <v>0</v>
          </cell>
        </row>
        <row r="6364">
          <cell r="AB6364" t="str">
            <v/>
          </cell>
          <cell r="AC6364" t="str">
            <v/>
          </cell>
          <cell r="AD6364" t="str">
            <v>∆</v>
          </cell>
        </row>
        <row r="6365">
          <cell r="V6365" t="str">
            <v>[550] CFD : NON DEPARTMENTAL : NON DIVISIONAL</v>
          </cell>
        </row>
        <row r="6366">
          <cell r="V6366" t="str">
            <v>PARKS : PERSONNEL</v>
          </cell>
          <cell r="AB6366" t="str">
            <v/>
          </cell>
          <cell r="AC6366" t="str">
            <v/>
          </cell>
          <cell r="AD6366" t="str">
            <v>∆</v>
          </cell>
        </row>
        <row r="6367">
          <cell r="V6367" t="str">
            <v>550.00.00.966-5000.01</v>
          </cell>
          <cell r="W6367" t="str">
            <v>Salaries Regular</v>
          </cell>
          <cell r="X6367">
            <v>0</v>
          </cell>
          <cell r="Y6367">
            <v>0</v>
          </cell>
          <cell r="Z6367">
            <v>0</v>
          </cell>
          <cell r="AA6367">
            <v>9000</v>
          </cell>
          <cell r="AB6367">
            <v>0</v>
          </cell>
          <cell r="AC6367">
            <v>0</v>
          </cell>
          <cell r="AD6367" t="str">
            <v>∆</v>
          </cell>
          <cell r="AE6367">
            <v>0</v>
          </cell>
        </row>
        <row r="6368">
          <cell r="V6368" t="str">
            <v>550.00.00.966-5100.00</v>
          </cell>
          <cell r="W6368" t="str">
            <v>Benefits PERS Pool Liability</v>
          </cell>
          <cell r="X6368">
            <v>0</v>
          </cell>
          <cell r="Y6368">
            <v>0</v>
          </cell>
          <cell r="Z6368">
            <v>0</v>
          </cell>
          <cell r="AA6368">
            <v>2000</v>
          </cell>
          <cell r="AB6368">
            <v>0</v>
          </cell>
          <cell r="AC6368">
            <v>0</v>
          </cell>
          <cell r="AD6368" t="str">
            <v>∆</v>
          </cell>
          <cell r="AE6368">
            <v>0</v>
          </cell>
        </row>
        <row r="6369">
          <cell r="V6369" t="str">
            <v>550.00.00.966-5100.01</v>
          </cell>
          <cell r="W6369" t="str">
            <v>Benefits Retirement</v>
          </cell>
          <cell r="X6369">
            <v>0</v>
          </cell>
          <cell r="Y6369">
            <v>0</v>
          </cell>
          <cell r="Z6369">
            <v>0</v>
          </cell>
          <cell r="AA6369">
            <v>1000</v>
          </cell>
          <cell r="AB6369">
            <v>0</v>
          </cell>
          <cell r="AC6369">
            <v>0</v>
          </cell>
          <cell r="AD6369" t="str">
            <v>∆</v>
          </cell>
          <cell r="AE6369">
            <v>0</v>
          </cell>
        </row>
        <row r="6370">
          <cell r="V6370" t="str">
            <v>550.00.00.966-5100.02</v>
          </cell>
          <cell r="W6370" t="str">
            <v>Benefits Health Insurance</v>
          </cell>
          <cell r="X6370">
            <v>0</v>
          </cell>
          <cell r="Y6370">
            <v>0</v>
          </cell>
          <cell r="Z6370">
            <v>0</v>
          </cell>
          <cell r="AA6370">
            <v>2000</v>
          </cell>
          <cell r="AB6370">
            <v>0</v>
          </cell>
          <cell r="AC6370">
            <v>0</v>
          </cell>
          <cell r="AD6370" t="str">
            <v>∆</v>
          </cell>
          <cell r="AE6370">
            <v>0</v>
          </cell>
        </row>
        <row r="6371">
          <cell r="V6371" t="str">
            <v>550.00.00.966-5100.03</v>
          </cell>
          <cell r="W6371" t="str">
            <v>Benefits Dental Insurance</v>
          </cell>
          <cell r="X6371">
            <v>0</v>
          </cell>
          <cell r="Y6371">
            <v>0</v>
          </cell>
          <cell r="Z6371">
            <v>0</v>
          </cell>
          <cell r="AA6371">
            <v>0</v>
          </cell>
          <cell r="AB6371">
            <v>0</v>
          </cell>
          <cell r="AC6371">
            <v>0</v>
          </cell>
          <cell r="AD6371" t="str">
            <v>∆</v>
          </cell>
          <cell r="AE6371">
            <v>0</v>
          </cell>
        </row>
        <row r="6372">
          <cell r="V6372" t="str">
            <v>550.00.00.966-5100.04</v>
          </cell>
          <cell r="W6372" t="str">
            <v>Benefits Vision Insurance</v>
          </cell>
          <cell r="X6372">
            <v>0</v>
          </cell>
          <cell r="Y6372">
            <v>0</v>
          </cell>
          <cell r="Z6372">
            <v>0</v>
          </cell>
          <cell r="AA6372">
            <v>0</v>
          </cell>
          <cell r="AB6372">
            <v>0</v>
          </cell>
          <cell r="AC6372">
            <v>0</v>
          </cell>
          <cell r="AD6372" t="str">
            <v>∆</v>
          </cell>
          <cell r="AE6372">
            <v>0</v>
          </cell>
        </row>
        <row r="6373">
          <cell r="V6373" t="str">
            <v>550.00.00.966-5100.05</v>
          </cell>
          <cell r="W6373" t="str">
            <v>Benefits Life Insurance</v>
          </cell>
          <cell r="X6373">
            <v>0</v>
          </cell>
          <cell r="Y6373">
            <v>0</v>
          </cell>
          <cell r="Z6373">
            <v>0</v>
          </cell>
          <cell r="AA6373">
            <v>0</v>
          </cell>
          <cell r="AB6373">
            <v>0</v>
          </cell>
          <cell r="AC6373">
            <v>0</v>
          </cell>
          <cell r="AD6373" t="str">
            <v>∆</v>
          </cell>
          <cell r="AE6373">
            <v>0</v>
          </cell>
        </row>
        <row r="6374">
          <cell r="V6374" t="str">
            <v>550.00.00.966-5100.07</v>
          </cell>
          <cell r="W6374" t="str">
            <v>Benefits Long Term Disability</v>
          </cell>
          <cell r="X6374">
            <v>0</v>
          </cell>
          <cell r="Y6374">
            <v>0</v>
          </cell>
          <cell r="Z6374">
            <v>0</v>
          </cell>
          <cell r="AA6374">
            <v>0</v>
          </cell>
          <cell r="AB6374">
            <v>0</v>
          </cell>
          <cell r="AC6374">
            <v>0</v>
          </cell>
          <cell r="AD6374" t="str">
            <v>∆</v>
          </cell>
          <cell r="AE6374">
            <v>0</v>
          </cell>
        </row>
        <row r="6375">
          <cell r="V6375" t="str">
            <v>550.00.00.966-5100.08</v>
          </cell>
          <cell r="W6375" t="str">
            <v>Benefits Deferred Compensation</v>
          </cell>
          <cell r="X6375">
            <v>0</v>
          </cell>
          <cell r="Y6375">
            <v>0</v>
          </cell>
          <cell r="Z6375">
            <v>0</v>
          </cell>
          <cell r="AA6375">
            <v>0</v>
          </cell>
          <cell r="AB6375">
            <v>0</v>
          </cell>
          <cell r="AC6375">
            <v>0</v>
          </cell>
          <cell r="AD6375" t="str">
            <v>∆</v>
          </cell>
          <cell r="AE6375">
            <v>0</v>
          </cell>
        </row>
        <row r="6376">
          <cell r="V6376" t="str">
            <v>550.00.00.966-5100.11</v>
          </cell>
          <cell r="W6376" t="str">
            <v>Benefits Medicare</v>
          </cell>
          <cell r="X6376">
            <v>0</v>
          </cell>
          <cell r="Y6376">
            <v>0</v>
          </cell>
          <cell r="Z6376">
            <v>0</v>
          </cell>
          <cell r="AA6376">
            <v>0</v>
          </cell>
          <cell r="AB6376">
            <v>0</v>
          </cell>
          <cell r="AC6376">
            <v>0</v>
          </cell>
          <cell r="AD6376" t="str">
            <v>∆</v>
          </cell>
          <cell r="AE6376">
            <v>0</v>
          </cell>
        </row>
        <row r="6377">
          <cell r="W6377" t="str">
            <v>TOTAL : PERSONNEL</v>
          </cell>
          <cell r="X6377">
            <v>0</v>
          </cell>
          <cell r="Y6377">
            <v>0</v>
          </cell>
          <cell r="Z6377">
            <v>0</v>
          </cell>
          <cell r="AA6377">
            <v>14000</v>
          </cell>
          <cell r="AB6377">
            <v>0</v>
          </cell>
          <cell r="AC6377">
            <v>0</v>
          </cell>
          <cell r="AD6377" t="str">
            <v>∆</v>
          </cell>
          <cell r="AE6377">
            <v>0</v>
          </cell>
        </row>
        <row r="6378">
          <cell r="AB6378" t="str">
            <v/>
          </cell>
          <cell r="AC6378" t="str">
            <v/>
          </cell>
          <cell r="AD6378" t="str">
            <v>∆</v>
          </cell>
        </row>
        <row r="6379">
          <cell r="V6379" t="str">
            <v>[550] CFD : CITY ATTORNEY : NON DIVISIONAL</v>
          </cell>
          <cell r="AB6379" t="str">
            <v/>
          </cell>
          <cell r="AC6379" t="str">
            <v/>
          </cell>
          <cell r="AD6379" t="str">
            <v>∆</v>
          </cell>
        </row>
        <row r="6380">
          <cell r="V6380" t="str">
            <v>DEPARTMENTAL LEGAL SERVICES : OPERATIONS</v>
          </cell>
          <cell r="AB6380" t="str">
            <v/>
          </cell>
          <cell r="AC6380" t="str">
            <v/>
          </cell>
          <cell r="AD6380" t="str">
            <v>∆</v>
          </cell>
        </row>
        <row r="6381">
          <cell r="V6381" t="str">
            <v>550.02.00.002-6002.40</v>
          </cell>
          <cell r="W6381" t="str">
            <v>Legal Services Public Works</v>
          </cell>
          <cell r="X6381">
            <v>0</v>
          </cell>
          <cell r="Y6381">
            <v>0</v>
          </cell>
          <cell r="Z6381">
            <v>0</v>
          </cell>
          <cell r="AA6381">
            <v>0</v>
          </cell>
          <cell r="AB6381">
            <v>0</v>
          </cell>
          <cell r="AC6381">
            <v>0</v>
          </cell>
          <cell r="AD6381" t="str">
            <v>∆</v>
          </cell>
          <cell r="AE6381">
            <v>0</v>
          </cell>
        </row>
        <row r="6382">
          <cell r="W6382" t="str">
            <v>TOTAL : OPERATIONS</v>
          </cell>
          <cell r="X6382">
            <v>0</v>
          </cell>
          <cell r="Y6382">
            <v>0</v>
          </cell>
          <cell r="Z6382">
            <v>0</v>
          </cell>
          <cell r="AA6382">
            <v>0</v>
          </cell>
          <cell r="AB6382">
            <v>0</v>
          </cell>
          <cell r="AC6382">
            <v>0</v>
          </cell>
          <cell r="AD6382" t="str">
            <v>∆</v>
          </cell>
          <cell r="AE6382">
            <v>0</v>
          </cell>
        </row>
        <row r="6383">
          <cell r="AB6383" t="str">
            <v/>
          </cell>
          <cell r="AC6383" t="str">
            <v/>
          </cell>
          <cell r="AD6383" t="str">
            <v>∆</v>
          </cell>
        </row>
        <row r="6384">
          <cell r="V6384" t="str">
            <v>[550] CFD : RECREATION &amp; COMMUNITY SERVICES : LMD/CFD</v>
          </cell>
          <cell r="AB6384" t="str">
            <v/>
          </cell>
          <cell r="AC6384" t="str">
            <v/>
          </cell>
          <cell r="AD6384" t="str">
            <v>∆</v>
          </cell>
        </row>
        <row r="6385">
          <cell r="V6385" t="str">
            <v>DISTRICT FORMATIONS : OPERATIONS</v>
          </cell>
          <cell r="AB6385" t="str">
            <v/>
          </cell>
          <cell r="AC6385" t="str">
            <v/>
          </cell>
          <cell r="AD6385" t="str">
            <v>∆</v>
          </cell>
        </row>
        <row r="6386">
          <cell r="V6386" t="str">
            <v>550.20.28.801-6000.01</v>
          </cell>
          <cell r="W6386" t="str">
            <v>Professional Services General</v>
          </cell>
          <cell r="X6386">
            <v>56000</v>
          </cell>
          <cell r="Y6386">
            <v>11000</v>
          </cell>
          <cell r="Z6386">
            <v>18000</v>
          </cell>
          <cell r="AA6386">
            <v>28000</v>
          </cell>
          <cell r="AB6386">
            <v>14708</v>
          </cell>
          <cell r="AC6386">
            <v>14708</v>
          </cell>
          <cell r="AD6386" t="str">
            <v>∆</v>
          </cell>
          <cell r="AE6386">
            <v>0</v>
          </cell>
        </row>
        <row r="6387">
          <cell r="W6387" t="str">
            <v>TOTAL : OPERATIONS</v>
          </cell>
          <cell r="X6387">
            <v>56000</v>
          </cell>
          <cell r="Y6387">
            <v>11000</v>
          </cell>
          <cell r="Z6387">
            <v>18000</v>
          </cell>
          <cell r="AA6387">
            <v>28000</v>
          </cell>
          <cell r="AB6387">
            <v>14708</v>
          </cell>
          <cell r="AC6387">
            <v>14708</v>
          </cell>
          <cell r="AD6387" t="str">
            <v>∆</v>
          </cell>
          <cell r="AE6387">
            <v>0</v>
          </cell>
        </row>
        <row r="6388">
          <cell r="AB6388" t="str">
            <v/>
          </cell>
          <cell r="AC6388" t="str">
            <v/>
          </cell>
          <cell r="AD6388" t="str">
            <v>∆</v>
          </cell>
        </row>
        <row r="6389">
          <cell r="V6389" t="str">
            <v>[550] CFD : RECREATION &amp; COMMUNITY SERVICES : LMD/CFD</v>
          </cell>
        </row>
        <row r="6390">
          <cell r="V6390" t="str">
            <v>JUNIPER/TESORO : CHARGES FOR SERVICES</v>
          </cell>
          <cell r="AB6390" t="str">
            <v/>
          </cell>
          <cell r="AC6390" t="str">
            <v/>
          </cell>
          <cell r="AD6390" t="str">
            <v>∆</v>
          </cell>
        </row>
        <row r="6391">
          <cell r="V6391" t="str">
            <v>550.20.28.838-4560.05</v>
          </cell>
          <cell r="W6391" t="str">
            <v>Charges for Services-Parks CFD</v>
          </cell>
          <cell r="X6391">
            <v>48000</v>
          </cell>
          <cell r="Y6391">
            <v>69000</v>
          </cell>
          <cell r="Z6391">
            <v>74000</v>
          </cell>
          <cell r="AA6391">
            <v>0</v>
          </cell>
          <cell r="AB6391">
            <v>0</v>
          </cell>
          <cell r="AC6391">
            <v>0</v>
          </cell>
          <cell r="AD6391" t="str">
            <v>∆</v>
          </cell>
          <cell r="AE6391">
            <v>0</v>
          </cell>
        </row>
        <row r="6392">
          <cell r="W6392" t="str">
            <v>TOTAL : CHARGES FOR SERVICES</v>
          </cell>
          <cell r="X6392">
            <v>48000</v>
          </cell>
          <cell r="Y6392">
            <v>69000</v>
          </cell>
          <cell r="Z6392">
            <v>74000</v>
          </cell>
          <cell r="AA6392">
            <v>0</v>
          </cell>
          <cell r="AB6392">
            <v>0</v>
          </cell>
          <cell r="AC6392">
            <v>0</v>
          </cell>
          <cell r="AD6392" t="str">
            <v>∆</v>
          </cell>
          <cell r="AE6392">
            <v>0</v>
          </cell>
        </row>
        <row r="6393">
          <cell r="AB6393" t="str">
            <v/>
          </cell>
          <cell r="AC6393" t="str">
            <v/>
          </cell>
          <cell r="AD6393" t="str">
            <v>∆</v>
          </cell>
        </row>
        <row r="6394">
          <cell r="V6394" t="str">
            <v>[550] CFD : RECREATION &amp; COMMUNITY SERVICES : LMD/CFD</v>
          </cell>
        </row>
        <row r="6395">
          <cell r="V6395" t="str">
            <v>JUNIPER/TESORO : OPERATIONS</v>
          </cell>
          <cell r="AB6395" t="str">
            <v/>
          </cell>
          <cell r="AC6395" t="str">
            <v/>
          </cell>
          <cell r="AD6395" t="str">
            <v>∆</v>
          </cell>
        </row>
        <row r="6396">
          <cell r="V6396" t="str">
            <v>550.20.28.838-6000.10</v>
          </cell>
          <cell r="W6396" t="str">
            <v>Professional Services Consultant</v>
          </cell>
          <cell r="X6396">
            <v>2000</v>
          </cell>
          <cell r="Y6396">
            <v>2000</v>
          </cell>
          <cell r="Z6396">
            <v>2000</v>
          </cell>
          <cell r="AA6396">
            <v>10000</v>
          </cell>
          <cell r="AB6396">
            <v>0</v>
          </cell>
          <cell r="AC6396">
            <v>0</v>
          </cell>
          <cell r="AD6396" t="str">
            <v>∆</v>
          </cell>
          <cell r="AE6396">
            <v>0</v>
          </cell>
        </row>
        <row r="6397">
          <cell r="V6397" t="str">
            <v>550.20.28.838-6000.11</v>
          </cell>
          <cell r="W6397" t="str">
            <v>Professional Services County Admin Fee</v>
          </cell>
          <cell r="X6397">
            <v>0</v>
          </cell>
          <cell r="Y6397">
            <v>0</v>
          </cell>
          <cell r="Z6397">
            <v>0</v>
          </cell>
          <cell r="AA6397">
            <v>0</v>
          </cell>
          <cell r="AB6397">
            <v>0</v>
          </cell>
          <cell r="AC6397">
            <v>0</v>
          </cell>
          <cell r="AD6397" t="str">
            <v>∆</v>
          </cell>
          <cell r="AE6397">
            <v>0</v>
          </cell>
        </row>
        <row r="6398">
          <cell r="V6398" t="str">
            <v>550.20.28.838-6100.01</v>
          </cell>
          <cell r="W6398" t="str">
            <v>Utilities Electric</v>
          </cell>
          <cell r="X6398">
            <v>1000</v>
          </cell>
          <cell r="Y6398">
            <v>1000</v>
          </cell>
          <cell r="Z6398">
            <v>0</v>
          </cell>
          <cell r="AA6398">
            <v>0</v>
          </cell>
          <cell r="AB6398">
            <v>0</v>
          </cell>
          <cell r="AC6398">
            <v>0</v>
          </cell>
          <cell r="AD6398" t="str">
            <v>∆</v>
          </cell>
          <cell r="AE6398">
            <v>0</v>
          </cell>
        </row>
        <row r="6399">
          <cell r="V6399" t="str">
            <v>550.20.28.838-6100.04</v>
          </cell>
          <cell r="W6399" t="str">
            <v>Utilities Water</v>
          </cell>
          <cell r="X6399">
            <v>7000</v>
          </cell>
          <cell r="Y6399">
            <v>7000</v>
          </cell>
          <cell r="Z6399">
            <v>0</v>
          </cell>
          <cell r="AA6399">
            <v>0</v>
          </cell>
          <cell r="AB6399">
            <v>0</v>
          </cell>
          <cell r="AC6399">
            <v>0</v>
          </cell>
          <cell r="AD6399" t="str">
            <v>∆</v>
          </cell>
          <cell r="AE6399">
            <v>0</v>
          </cell>
        </row>
        <row r="6400">
          <cell r="V6400" t="str">
            <v>550.20.28.838-6240.05</v>
          </cell>
          <cell r="W6400" t="str">
            <v>Supplies-Parks Landscape Maintenance</v>
          </cell>
          <cell r="X6400">
            <v>4000</v>
          </cell>
          <cell r="Y6400">
            <v>5000</v>
          </cell>
          <cell r="Z6400">
            <v>4000</v>
          </cell>
          <cell r="AA6400">
            <v>2000</v>
          </cell>
          <cell r="AB6400">
            <v>0</v>
          </cell>
          <cell r="AC6400">
            <v>0</v>
          </cell>
          <cell r="AD6400" t="str">
            <v>∆</v>
          </cell>
          <cell r="AE6400">
            <v>0</v>
          </cell>
        </row>
        <row r="6401">
          <cell r="V6401" t="str">
            <v>550.20.28.838-6400.03</v>
          </cell>
          <cell r="W6401" t="str">
            <v>Repairs &amp; Maintenance Major Repair &amp; Contingency</v>
          </cell>
          <cell r="X6401">
            <v>5000</v>
          </cell>
          <cell r="Y6401">
            <v>4000</v>
          </cell>
          <cell r="Z6401">
            <v>6000</v>
          </cell>
          <cell r="AA6401">
            <v>1000</v>
          </cell>
          <cell r="AB6401">
            <v>0</v>
          </cell>
          <cell r="AC6401">
            <v>0</v>
          </cell>
          <cell r="AD6401" t="str">
            <v>∆</v>
          </cell>
          <cell r="AE6401">
            <v>0</v>
          </cell>
        </row>
        <row r="6402">
          <cell r="V6402" t="str">
            <v>550.20.28.838-6600.05</v>
          </cell>
          <cell r="W6402" t="str">
            <v>Administrative Expenses Public/Legal Advertisement</v>
          </cell>
          <cell r="X6402">
            <v>0</v>
          </cell>
          <cell r="Y6402">
            <v>0</v>
          </cell>
          <cell r="Z6402">
            <v>0</v>
          </cell>
          <cell r="AA6402">
            <v>0</v>
          </cell>
          <cell r="AB6402">
            <v>0</v>
          </cell>
          <cell r="AC6402">
            <v>0</v>
          </cell>
          <cell r="AD6402" t="str">
            <v>∆</v>
          </cell>
          <cell r="AE6402">
            <v>0</v>
          </cell>
        </row>
        <row r="6403">
          <cell r="V6403" t="str">
            <v>550.20.28.838-6600.25</v>
          </cell>
          <cell r="W6403" t="str">
            <v>Administrative Expenses Support Services-Indirect Labor</v>
          </cell>
          <cell r="X6403">
            <v>5000</v>
          </cell>
          <cell r="Y6403">
            <v>1000</v>
          </cell>
          <cell r="Z6403">
            <v>5000</v>
          </cell>
          <cell r="AA6403">
            <v>5000</v>
          </cell>
          <cell r="AB6403">
            <v>0</v>
          </cell>
          <cell r="AC6403">
            <v>0</v>
          </cell>
          <cell r="AD6403" t="str">
            <v>∆</v>
          </cell>
          <cell r="AE6403">
            <v>0</v>
          </cell>
        </row>
        <row r="6404">
          <cell r="V6404" t="str">
            <v>550.20.28.838-6600.27</v>
          </cell>
          <cell r="W6404" t="str">
            <v>Administrative Expenses Support Services-Direct Labor</v>
          </cell>
          <cell r="X6404">
            <v>29000</v>
          </cell>
          <cell r="Y6404">
            <v>30000</v>
          </cell>
          <cell r="Z6404">
            <v>29000</v>
          </cell>
          <cell r="AA6404">
            <v>19000</v>
          </cell>
          <cell r="AB6404">
            <v>0</v>
          </cell>
          <cell r="AC6404">
            <v>0</v>
          </cell>
          <cell r="AD6404" t="str">
            <v>∆</v>
          </cell>
          <cell r="AE6404">
            <v>0</v>
          </cell>
        </row>
        <row r="6405">
          <cell r="W6405" t="str">
            <v>TOTAL : OPERATIONS</v>
          </cell>
          <cell r="X6405">
            <v>53000</v>
          </cell>
          <cell r="Y6405">
            <v>50000</v>
          </cell>
          <cell r="Z6405">
            <v>46000</v>
          </cell>
          <cell r="AA6405">
            <v>37000</v>
          </cell>
          <cell r="AB6405">
            <v>0</v>
          </cell>
          <cell r="AC6405">
            <v>0</v>
          </cell>
          <cell r="AD6405" t="str">
            <v>∆</v>
          </cell>
          <cell r="AE6405">
            <v>0</v>
          </cell>
        </row>
        <row r="6406">
          <cell r="AB6406" t="str">
            <v/>
          </cell>
          <cell r="AC6406" t="str">
            <v/>
          </cell>
          <cell r="AD6406" t="str">
            <v>∆</v>
          </cell>
        </row>
        <row r="6407">
          <cell r="V6407" t="str">
            <v>[550] CFD : RECREATION &amp; COMMUNITY SERVICES : LMD/CFD</v>
          </cell>
        </row>
        <row r="6408">
          <cell r="V6408" t="str">
            <v>JUNIPER/TESORO : DEBT SERVICE</v>
          </cell>
          <cell r="AB6408" t="str">
            <v/>
          </cell>
          <cell r="AC6408" t="str">
            <v/>
          </cell>
          <cell r="AD6408" t="str">
            <v>∆</v>
          </cell>
        </row>
        <row r="6409">
          <cell r="V6409" t="str">
            <v>550.20.28.838-8300.22</v>
          </cell>
          <cell r="W6409" t="str">
            <v>Capital Improvements-Parks LMD Well</v>
          </cell>
          <cell r="X6409">
            <v>0</v>
          </cell>
          <cell r="Y6409">
            <v>2000</v>
          </cell>
          <cell r="Z6409">
            <v>0</v>
          </cell>
          <cell r="AA6409">
            <v>0</v>
          </cell>
          <cell r="AB6409">
            <v>0</v>
          </cell>
          <cell r="AC6409">
            <v>0</v>
          </cell>
          <cell r="AD6409" t="str">
            <v>∆</v>
          </cell>
          <cell r="AE6409">
            <v>0</v>
          </cell>
        </row>
        <row r="6410">
          <cell r="W6410" t="str">
            <v>TOTAL : DEBT SERVICE</v>
          </cell>
          <cell r="X6410">
            <v>0</v>
          </cell>
          <cell r="Y6410">
            <v>2000</v>
          </cell>
          <cell r="Z6410">
            <v>0</v>
          </cell>
          <cell r="AA6410">
            <v>0</v>
          </cell>
          <cell r="AB6410">
            <v>0</v>
          </cell>
          <cell r="AC6410">
            <v>0</v>
          </cell>
          <cell r="AD6410" t="str">
            <v>∆</v>
          </cell>
          <cell r="AE6410">
            <v>0</v>
          </cell>
        </row>
        <row r="6411">
          <cell r="AB6411" t="str">
            <v/>
          </cell>
          <cell r="AC6411" t="str">
            <v/>
          </cell>
          <cell r="AD6411" t="str">
            <v>∆</v>
          </cell>
        </row>
        <row r="6412">
          <cell r="V6412" t="str">
            <v>[550] CFD : RECREATION &amp; COMMUNITY SERVICES : LMD/CFD</v>
          </cell>
        </row>
        <row r="6413">
          <cell r="V6413" t="str">
            <v>PILLSBURY ESTATES CFD 2014-1 : CHARGES FOR SERVICES</v>
          </cell>
          <cell r="AB6413" t="str">
            <v/>
          </cell>
          <cell r="AC6413" t="str">
            <v/>
          </cell>
          <cell r="AD6413" t="str">
            <v>∆</v>
          </cell>
        </row>
        <row r="6414">
          <cell r="V6414" t="str">
            <v>550.20.28.839-4560.02</v>
          </cell>
          <cell r="W6414" t="str">
            <v>Charges for Services-Parks LMD</v>
          </cell>
          <cell r="X6414">
            <v>0</v>
          </cell>
          <cell r="Y6414">
            <v>0</v>
          </cell>
          <cell r="Z6414">
            <v>0</v>
          </cell>
          <cell r="AA6414">
            <v>0</v>
          </cell>
          <cell r="AB6414">
            <v>0</v>
          </cell>
          <cell r="AC6414">
            <v>0</v>
          </cell>
          <cell r="AD6414" t="str">
            <v>∆</v>
          </cell>
          <cell r="AE6414">
            <v>0</v>
          </cell>
        </row>
        <row r="6415">
          <cell r="V6415" t="str">
            <v>550.20.28.839-4560.05</v>
          </cell>
          <cell r="W6415" t="str">
            <v>Charges for Services-Parks CFD</v>
          </cell>
          <cell r="X6415">
            <v>84000</v>
          </cell>
          <cell r="Y6415">
            <v>82000</v>
          </cell>
          <cell r="Z6415">
            <v>79000</v>
          </cell>
          <cell r="AA6415">
            <v>0</v>
          </cell>
          <cell r="AB6415">
            <v>0</v>
          </cell>
          <cell r="AC6415">
            <v>0</v>
          </cell>
          <cell r="AD6415" t="str">
            <v>∆</v>
          </cell>
          <cell r="AE6415">
            <v>0</v>
          </cell>
        </row>
        <row r="6416">
          <cell r="W6416" t="str">
            <v>TOTAL : CHARGES FOR SERVICES</v>
          </cell>
          <cell r="X6416">
            <v>84000</v>
          </cell>
          <cell r="Y6416">
            <v>82000</v>
          </cell>
          <cell r="Z6416">
            <v>79000</v>
          </cell>
          <cell r="AA6416">
            <v>0</v>
          </cell>
          <cell r="AB6416">
            <v>0</v>
          </cell>
          <cell r="AC6416">
            <v>0</v>
          </cell>
          <cell r="AD6416" t="str">
            <v>∆</v>
          </cell>
          <cell r="AE6416">
            <v>0</v>
          </cell>
        </row>
        <row r="6417">
          <cell r="AB6417" t="str">
            <v/>
          </cell>
          <cell r="AC6417" t="str">
            <v/>
          </cell>
          <cell r="AD6417" t="str">
            <v>∆</v>
          </cell>
        </row>
        <row r="6418">
          <cell r="V6418" t="str">
            <v>[550] CFD : RECREATION &amp; COMMUNITY SERVICES : LMD/CFD</v>
          </cell>
        </row>
        <row r="6419">
          <cell r="V6419" t="str">
            <v>PILLSBURY ESTATES CFD 2014-1 : OTHER REVENUE</v>
          </cell>
          <cell r="AB6419" t="str">
            <v/>
          </cell>
          <cell r="AC6419" t="str">
            <v/>
          </cell>
          <cell r="AD6419" t="str">
            <v>∆</v>
          </cell>
        </row>
        <row r="6420">
          <cell r="V6420" t="str">
            <v>550.20.28.839-4850.04</v>
          </cell>
          <cell r="W6420" t="str">
            <v>Other Revenue Rental of Property</v>
          </cell>
          <cell r="X6420">
            <v>0</v>
          </cell>
          <cell r="Y6420">
            <v>0</v>
          </cell>
          <cell r="Z6420">
            <v>0</v>
          </cell>
          <cell r="AA6420">
            <v>0</v>
          </cell>
          <cell r="AB6420">
            <v>0</v>
          </cell>
          <cell r="AC6420">
            <v>0</v>
          </cell>
          <cell r="AD6420" t="str">
            <v>∆</v>
          </cell>
          <cell r="AE6420">
            <v>0</v>
          </cell>
        </row>
        <row r="6421">
          <cell r="W6421" t="str">
            <v>TOTAL : OTHER REVENUE</v>
          </cell>
          <cell r="X6421">
            <v>0</v>
          </cell>
          <cell r="Y6421">
            <v>0</v>
          </cell>
          <cell r="Z6421">
            <v>0</v>
          </cell>
          <cell r="AA6421">
            <v>0</v>
          </cell>
          <cell r="AB6421">
            <v>0</v>
          </cell>
          <cell r="AC6421">
            <v>0</v>
          </cell>
          <cell r="AD6421" t="str">
            <v>∆</v>
          </cell>
          <cell r="AE6421">
            <v>0</v>
          </cell>
        </row>
        <row r="6422">
          <cell r="AB6422" t="str">
            <v/>
          </cell>
          <cell r="AC6422" t="str">
            <v/>
          </cell>
          <cell r="AD6422" t="str">
            <v>∆</v>
          </cell>
        </row>
        <row r="6423">
          <cell r="V6423" t="str">
            <v>[550] CFD : RECREATION &amp; COMMUNITY SERVICES : LMD/CFD</v>
          </cell>
        </row>
        <row r="6424">
          <cell r="V6424" t="str">
            <v>PILLSBURY ESTATES CFD 2014-1 : PERSONNEL</v>
          </cell>
          <cell r="AB6424" t="str">
            <v/>
          </cell>
          <cell r="AC6424" t="str">
            <v/>
          </cell>
          <cell r="AD6424" t="str">
            <v>∆</v>
          </cell>
        </row>
        <row r="6425">
          <cell r="V6425" t="str">
            <v>550.20.28.839-5100.11</v>
          </cell>
          <cell r="W6425" t="str">
            <v>Benefits Medicare</v>
          </cell>
          <cell r="X6425">
            <v>0</v>
          </cell>
          <cell r="Y6425">
            <v>0</v>
          </cell>
          <cell r="Z6425">
            <v>0</v>
          </cell>
          <cell r="AA6425">
            <v>0</v>
          </cell>
          <cell r="AB6425">
            <v>0</v>
          </cell>
          <cell r="AC6425">
            <v>0</v>
          </cell>
          <cell r="AD6425" t="str">
            <v>∆</v>
          </cell>
          <cell r="AE6425">
            <v>0</v>
          </cell>
        </row>
        <row r="6426">
          <cell r="W6426" t="str">
            <v>TOTAL : PERSONNEL</v>
          </cell>
          <cell r="X6426">
            <v>0</v>
          </cell>
          <cell r="Y6426">
            <v>0</v>
          </cell>
          <cell r="Z6426">
            <v>0</v>
          </cell>
          <cell r="AA6426">
            <v>0</v>
          </cell>
          <cell r="AB6426">
            <v>0</v>
          </cell>
          <cell r="AC6426">
            <v>0</v>
          </cell>
          <cell r="AD6426" t="str">
            <v>∆</v>
          </cell>
          <cell r="AE6426">
            <v>0</v>
          </cell>
        </row>
        <row r="6427">
          <cell r="AB6427" t="str">
            <v/>
          </cell>
          <cell r="AC6427" t="str">
            <v/>
          </cell>
          <cell r="AD6427" t="str">
            <v>∆</v>
          </cell>
        </row>
        <row r="6428">
          <cell r="V6428" t="str">
            <v>[550] CFD : RECREATION &amp; COMMUNITY SERVICES : LMD/CFD</v>
          </cell>
        </row>
        <row r="6429">
          <cell r="V6429" t="str">
            <v>PILLSBURY ESTATES CFD 2014-1 : OPERATIONS</v>
          </cell>
          <cell r="AB6429" t="str">
            <v/>
          </cell>
          <cell r="AC6429" t="str">
            <v/>
          </cell>
          <cell r="AD6429" t="str">
            <v>∆</v>
          </cell>
        </row>
        <row r="6430">
          <cell r="V6430" t="str">
            <v>550.20.28.839-6000.10</v>
          </cell>
          <cell r="W6430" t="str">
            <v>Professional Services Consultant</v>
          </cell>
          <cell r="X6430">
            <v>2000</v>
          </cell>
          <cell r="Y6430">
            <v>2000</v>
          </cell>
          <cell r="Z6430">
            <v>3000</v>
          </cell>
          <cell r="AA6430">
            <v>2000</v>
          </cell>
          <cell r="AB6430">
            <v>0</v>
          </cell>
          <cell r="AC6430">
            <v>0</v>
          </cell>
          <cell r="AD6430" t="str">
            <v>∆</v>
          </cell>
          <cell r="AE6430">
            <v>0</v>
          </cell>
        </row>
        <row r="6431">
          <cell r="V6431" t="str">
            <v>550.20.28.839-6000.11</v>
          </cell>
          <cell r="W6431" t="str">
            <v>Professional Services County Admin Fee</v>
          </cell>
          <cell r="X6431">
            <v>1000</v>
          </cell>
          <cell r="Y6431">
            <v>1000</v>
          </cell>
          <cell r="Z6431">
            <v>1000</v>
          </cell>
          <cell r="AA6431">
            <v>0</v>
          </cell>
          <cell r="AB6431">
            <v>0</v>
          </cell>
          <cell r="AC6431">
            <v>0</v>
          </cell>
          <cell r="AD6431" t="str">
            <v>∆</v>
          </cell>
          <cell r="AE6431">
            <v>0</v>
          </cell>
        </row>
        <row r="6432">
          <cell r="V6432" t="str">
            <v>550.20.28.839-6100.01</v>
          </cell>
          <cell r="W6432" t="str">
            <v>Utilities Electric</v>
          </cell>
          <cell r="X6432">
            <v>5000</v>
          </cell>
          <cell r="Y6432">
            <v>4000</v>
          </cell>
          <cell r="Z6432">
            <v>5000</v>
          </cell>
          <cell r="AA6432">
            <v>7000</v>
          </cell>
          <cell r="AB6432">
            <v>0</v>
          </cell>
          <cell r="AC6432">
            <v>0</v>
          </cell>
          <cell r="AD6432" t="str">
            <v>∆</v>
          </cell>
          <cell r="AE6432">
            <v>0</v>
          </cell>
        </row>
        <row r="6433">
          <cell r="V6433" t="str">
            <v>550.20.28.839-6100.04</v>
          </cell>
          <cell r="W6433" t="str">
            <v>Utilities Water</v>
          </cell>
          <cell r="X6433">
            <v>2000</v>
          </cell>
          <cell r="Y6433">
            <v>1000</v>
          </cell>
          <cell r="Z6433">
            <v>1000</v>
          </cell>
          <cell r="AA6433">
            <v>2000</v>
          </cell>
          <cell r="AB6433">
            <v>0</v>
          </cell>
          <cell r="AC6433">
            <v>0</v>
          </cell>
          <cell r="AD6433" t="str">
            <v>∆</v>
          </cell>
          <cell r="AE6433">
            <v>0</v>
          </cell>
        </row>
        <row r="6434">
          <cell r="V6434" t="str">
            <v>550.20.28.839-6240.05</v>
          </cell>
          <cell r="W6434" t="str">
            <v>Supplies-Parks Landscape Maintenance</v>
          </cell>
          <cell r="X6434">
            <v>4000</v>
          </cell>
          <cell r="Y6434">
            <v>4000</v>
          </cell>
          <cell r="Z6434">
            <v>4000</v>
          </cell>
          <cell r="AA6434">
            <v>3000</v>
          </cell>
          <cell r="AB6434">
            <v>0</v>
          </cell>
          <cell r="AC6434">
            <v>0</v>
          </cell>
          <cell r="AD6434" t="str">
            <v>∆</v>
          </cell>
          <cell r="AE6434">
            <v>0</v>
          </cell>
        </row>
        <row r="6435">
          <cell r="V6435" t="str">
            <v>550.20.28.839-6400.03</v>
          </cell>
          <cell r="W6435" t="str">
            <v>Repairs &amp; Maintenance Major Repair &amp; Contingency</v>
          </cell>
          <cell r="X6435">
            <v>5000</v>
          </cell>
          <cell r="Y6435">
            <v>2000</v>
          </cell>
          <cell r="Z6435">
            <v>1000</v>
          </cell>
          <cell r="AA6435">
            <v>3000</v>
          </cell>
          <cell r="AB6435">
            <v>0</v>
          </cell>
          <cell r="AC6435">
            <v>0</v>
          </cell>
          <cell r="AD6435" t="str">
            <v>∆</v>
          </cell>
          <cell r="AE6435">
            <v>0</v>
          </cell>
        </row>
        <row r="6436">
          <cell r="V6436" t="str">
            <v>550.20.28.839-6600.25</v>
          </cell>
          <cell r="W6436" t="str">
            <v>Administrative Expenses Support Services-Indirect Labor</v>
          </cell>
          <cell r="X6436">
            <v>5000</v>
          </cell>
          <cell r="Y6436">
            <v>5000</v>
          </cell>
          <cell r="Z6436">
            <v>5000</v>
          </cell>
          <cell r="AA6436">
            <v>5000</v>
          </cell>
          <cell r="AB6436">
            <v>0</v>
          </cell>
          <cell r="AC6436">
            <v>0</v>
          </cell>
          <cell r="AD6436" t="str">
            <v>∆</v>
          </cell>
          <cell r="AE6436">
            <v>0</v>
          </cell>
        </row>
        <row r="6437">
          <cell r="V6437" t="str">
            <v>550.20.28.839-6600.27</v>
          </cell>
          <cell r="W6437" t="str">
            <v>Administrative Expenses Support Services-Direct Labor</v>
          </cell>
          <cell r="X6437">
            <v>21000</v>
          </cell>
          <cell r="Y6437">
            <v>22000</v>
          </cell>
          <cell r="Z6437">
            <v>19000</v>
          </cell>
          <cell r="AA6437">
            <v>16000</v>
          </cell>
          <cell r="AB6437">
            <v>0</v>
          </cell>
          <cell r="AC6437">
            <v>0</v>
          </cell>
          <cell r="AD6437" t="str">
            <v>∆</v>
          </cell>
          <cell r="AE6437">
            <v>0</v>
          </cell>
        </row>
        <row r="6438">
          <cell r="W6438" t="str">
            <v>TOTAL : OPERATIONS</v>
          </cell>
          <cell r="X6438">
            <v>45000</v>
          </cell>
          <cell r="Y6438">
            <v>41000</v>
          </cell>
          <cell r="Z6438">
            <v>39000</v>
          </cell>
          <cell r="AA6438">
            <v>38000</v>
          </cell>
          <cell r="AB6438">
            <v>0</v>
          </cell>
          <cell r="AC6438">
            <v>0</v>
          </cell>
          <cell r="AD6438" t="str">
            <v>∆</v>
          </cell>
          <cell r="AE6438">
            <v>0</v>
          </cell>
        </row>
        <row r="6439">
          <cell r="AB6439" t="str">
            <v/>
          </cell>
          <cell r="AC6439" t="str">
            <v/>
          </cell>
          <cell r="AD6439" t="str">
            <v>∆</v>
          </cell>
        </row>
        <row r="6440">
          <cell r="V6440" t="str">
            <v>[550] CFD : RECREATION &amp; COMMUNITY SERVICES : LMD/CFD</v>
          </cell>
        </row>
        <row r="6441">
          <cell r="V6441" t="str">
            <v>BLOSSOM GROVE ESTATES CFD 2014-2 : CHARGES FOR SERVICES</v>
          </cell>
          <cell r="AB6441" t="str">
            <v/>
          </cell>
          <cell r="AC6441" t="str">
            <v/>
          </cell>
          <cell r="AD6441" t="str">
            <v>∆</v>
          </cell>
        </row>
        <row r="6442">
          <cell r="V6442" t="str">
            <v>550.20.28.840-4560.02</v>
          </cell>
          <cell r="W6442" t="str">
            <v>Charges for Services-Parks LMD</v>
          </cell>
          <cell r="X6442">
            <v>0</v>
          </cell>
          <cell r="Y6442">
            <v>0</v>
          </cell>
          <cell r="Z6442">
            <v>0</v>
          </cell>
          <cell r="AA6442">
            <v>0</v>
          </cell>
          <cell r="AB6442">
            <v>0</v>
          </cell>
          <cell r="AC6442">
            <v>0</v>
          </cell>
          <cell r="AD6442" t="str">
            <v>∆</v>
          </cell>
          <cell r="AE6442">
            <v>0</v>
          </cell>
        </row>
        <row r="6443">
          <cell r="V6443" t="str">
            <v>550.20.28.840-4560.05</v>
          </cell>
          <cell r="W6443" t="str">
            <v>Charges for Services-Parks CFD</v>
          </cell>
          <cell r="X6443">
            <v>94000</v>
          </cell>
          <cell r="Y6443">
            <v>88000</v>
          </cell>
          <cell r="Z6443">
            <v>83000</v>
          </cell>
          <cell r="AA6443">
            <v>0</v>
          </cell>
          <cell r="AB6443">
            <v>0</v>
          </cell>
          <cell r="AC6443">
            <v>0</v>
          </cell>
          <cell r="AD6443" t="str">
            <v>∆</v>
          </cell>
          <cell r="AE6443">
            <v>0</v>
          </cell>
        </row>
        <row r="6444">
          <cell r="W6444" t="str">
            <v>TOTAL : CHARGES FOR SERVICES</v>
          </cell>
          <cell r="X6444">
            <v>94000</v>
          </cell>
          <cell r="Y6444">
            <v>88000</v>
          </cell>
          <cell r="Z6444">
            <v>83000</v>
          </cell>
          <cell r="AA6444">
            <v>0</v>
          </cell>
          <cell r="AB6444">
            <v>0</v>
          </cell>
          <cell r="AC6444">
            <v>0</v>
          </cell>
          <cell r="AD6444" t="str">
            <v>∆</v>
          </cell>
          <cell r="AE6444">
            <v>0</v>
          </cell>
        </row>
        <row r="6445">
          <cell r="AB6445" t="str">
            <v/>
          </cell>
          <cell r="AC6445" t="str">
            <v/>
          </cell>
          <cell r="AD6445" t="str">
            <v>∆</v>
          </cell>
        </row>
        <row r="6446">
          <cell r="V6446" t="str">
            <v>[550] CFD : RECREATION &amp; COMMUNITY SERVICES : LMD/CFD</v>
          </cell>
        </row>
        <row r="6447">
          <cell r="V6447" t="str">
            <v>BLOSSOM GROVE ESTATES CFD 2014-2 : PERSONNEL</v>
          </cell>
          <cell r="AB6447" t="str">
            <v/>
          </cell>
          <cell r="AC6447" t="str">
            <v/>
          </cell>
          <cell r="AD6447" t="str">
            <v>∆</v>
          </cell>
        </row>
        <row r="6448">
          <cell r="V6448" t="str">
            <v>550.20.28.840-5100.11</v>
          </cell>
          <cell r="W6448" t="str">
            <v>Benefits Medicare</v>
          </cell>
          <cell r="X6448">
            <v>0</v>
          </cell>
          <cell r="Y6448">
            <v>0</v>
          </cell>
          <cell r="Z6448">
            <v>0</v>
          </cell>
          <cell r="AA6448">
            <v>0</v>
          </cell>
          <cell r="AB6448">
            <v>0</v>
          </cell>
          <cell r="AC6448">
            <v>0</v>
          </cell>
          <cell r="AD6448" t="str">
            <v>∆</v>
          </cell>
          <cell r="AE6448">
            <v>0</v>
          </cell>
        </row>
        <row r="6449">
          <cell r="W6449" t="str">
            <v>TOTAL : PERSONNEL</v>
          </cell>
          <cell r="X6449">
            <v>0</v>
          </cell>
          <cell r="Y6449">
            <v>0</v>
          </cell>
          <cell r="Z6449">
            <v>0</v>
          </cell>
          <cell r="AA6449">
            <v>0</v>
          </cell>
          <cell r="AB6449">
            <v>0</v>
          </cell>
          <cell r="AC6449">
            <v>0</v>
          </cell>
          <cell r="AD6449" t="str">
            <v>∆</v>
          </cell>
          <cell r="AE6449">
            <v>0</v>
          </cell>
        </row>
        <row r="6450">
          <cell r="AB6450" t="str">
            <v/>
          </cell>
          <cell r="AC6450" t="str">
            <v/>
          </cell>
          <cell r="AD6450" t="str">
            <v>∆</v>
          </cell>
        </row>
        <row r="6451">
          <cell r="V6451" t="str">
            <v>[550] CFD : RECREATION &amp; COMMUNITY SERVICES : LMD/CFD</v>
          </cell>
        </row>
        <row r="6452">
          <cell r="V6452" t="str">
            <v>BLOSSOM GROVE ESTATES CFD 2014-2 : OPERATIONS</v>
          </cell>
          <cell r="AB6452" t="str">
            <v/>
          </cell>
          <cell r="AC6452" t="str">
            <v/>
          </cell>
          <cell r="AD6452" t="str">
            <v>∆</v>
          </cell>
        </row>
        <row r="6453">
          <cell r="V6453" t="str">
            <v>550.20.28.840-6000.10</v>
          </cell>
          <cell r="W6453" t="str">
            <v>Professional Services Consultant</v>
          </cell>
          <cell r="X6453">
            <v>2000</v>
          </cell>
          <cell r="Y6453">
            <v>2000</v>
          </cell>
          <cell r="Z6453">
            <v>2000</v>
          </cell>
          <cell r="AA6453">
            <v>2000</v>
          </cell>
          <cell r="AB6453">
            <v>0</v>
          </cell>
          <cell r="AC6453">
            <v>0</v>
          </cell>
          <cell r="AD6453" t="str">
            <v>∆</v>
          </cell>
          <cell r="AE6453">
            <v>0</v>
          </cell>
        </row>
        <row r="6454">
          <cell r="V6454" t="str">
            <v>550.20.28.840-6000.11</v>
          </cell>
          <cell r="W6454" t="str">
            <v>Professional Services County Admin Fee</v>
          </cell>
          <cell r="X6454">
            <v>1000</v>
          </cell>
          <cell r="Y6454">
            <v>1000</v>
          </cell>
          <cell r="Z6454">
            <v>1000</v>
          </cell>
          <cell r="AA6454">
            <v>0</v>
          </cell>
          <cell r="AB6454">
            <v>0</v>
          </cell>
          <cell r="AC6454">
            <v>0</v>
          </cell>
          <cell r="AD6454" t="str">
            <v>∆</v>
          </cell>
          <cell r="AE6454">
            <v>0</v>
          </cell>
        </row>
        <row r="6455">
          <cell r="V6455" t="str">
            <v>550.20.28.840-6100.01</v>
          </cell>
          <cell r="W6455" t="str">
            <v>Utilities Electric</v>
          </cell>
          <cell r="X6455">
            <v>4000</v>
          </cell>
          <cell r="Y6455">
            <v>3000</v>
          </cell>
          <cell r="Z6455">
            <v>4000</v>
          </cell>
          <cell r="AA6455">
            <v>5000</v>
          </cell>
          <cell r="AB6455">
            <v>0</v>
          </cell>
          <cell r="AC6455">
            <v>0</v>
          </cell>
          <cell r="AD6455" t="str">
            <v>∆</v>
          </cell>
          <cell r="AE6455">
            <v>0</v>
          </cell>
        </row>
        <row r="6456">
          <cell r="V6456" t="str">
            <v>550.20.28.840-6100.04</v>
          </cell>
          <cell r="W6456" t="str">
            <v>Utilities Water</v>
          </cell>
          <cell r="X6456">
            <v>1000</v>
          </cell>
          <cell r="Y6456">
            <v>1000</v>
          </cell>
          <cell r="Z6456">
            <v>2000</v>
          </cell>
          <cell r="AA6456">
            <v>2000</v>
          </cell>
          <cell r="AB6456">
            <v>0</v>
          </cell>
          <cell r="AC6456">
            <v>0</v>
          </cell>
          <cell r="AD6456" t="str">
            <v>∆</v>
          </cell>
          <cell r="AE6456">
            <v>0</v>
          </cell>
        </row>
        <row r="6457">
          <cell r="V6457" t="str">
            <v>550.20.28.840-6240.05</v>
          </cell>
          <cell r="W6457" t="str">
            <v>Supplies-Parks Landscape Maintenance</v>
          </cell>
          <cell r="X6457">
            <v>4000</v>
          </cell>
          <cell r="Y6457">
            <v>5000</v>
          </cell>
          <cell r="Z6457">
            <v>5000</v>
          </cell>
          <cell r="AA6457">
            <v>3000</v>
          </cell>
          <cell r="AB6457">
            <v>0</v>
          </cell>
          <cell r="AC6457">
            <v>0</v>
          </cell>
          <cell r="AD6457" t="str">
            <v>∆</v>
          </cell>
          <cell r="AE6457">
            <v>0</v>
          </cell>
        </row>
        <row r="6458">
          <cell r="V6458" t="str">
            <v>550.20.28.840-6400.03</v>
          </cell>
          <cell r="W6458" t="str">
            <v>Repairs &amp; Maintenance Major Repair &amp; Contingency</v>
          </cell>
          <cell r="X6458">
            <v>5000</v>
          </cell>
          <cell r="Y6458">
            <v>2000</v>
          </cell>
          <cell r="Z6458">
            <v>4000</v>
          </cell>
          <cell r="AA6458">
            <v>3000</v>
          </cell>
          <cell r="AB6458">
            <v>0</v>
          </cell>
          <cell r="AC6458">
            <v>0</v>
          </cell>
          <cell r="AD6458" t="str">
            <v>∆</v>
          </cell>
          <cell r="AE6458">
            <v>0</v>
          </cell>
        </row>
        <row r="6459">
          <cell r="V6459" t="str">
            <v>550.20.28.840-6600.05</v>
          </cell>
          <cell r="W6459" t="str">
            <v>Administrative Expenses Public/Legal Advertisement</v>
          </cell>
          <cell r="X6459">
            <v>0</v>
          </cell>
          <cell r="Y6459">
            <v>0</v>
          </cell>
          <cell r="Z6459">
            <v>0</v>
          </cell>
          <cell r="AA6459">
            <v>0</v>
          </cell>
          <cell r="AB6459">
            <v>0</v>
          </cell>
          <cell r="AC6459">
            <v>0</v>
          </cell>
          <cell r="AD6459" t="str">
            <v>∆</v>
          </cell>
          <cell r="AE6459">
            <v>0</v>
          </cell>
        </row>
        <row r="6460">
          <cell r="V6460" t="str">
            <v>550.20.28.840-6600.25</v>
          </cell>
          <cell r="W6460" t="str">
            <v>Administrative Expenses Support Services-Indirect Labor</v>
          </cell>
          <cell r="X6460">
            <v>5000</v>
          </cell>
          <cell r="Y6460">
            <v>5000</v>
          </cell>
          <cell r="Z6460">
            <v>5000</v>
          </cell>
          <cell r="AA6460">
            <v>5000</v>
          </cell>
          <cell r="AB6460">
            <v>0</v>
          </cell>
          <cell r="AC6460">
            <v>0</v>
          </cell>
          <cell r="AD6460" t="str">
            <v>∆</v>
          </cell>
          <cell r="AE6460">
            <v>0</v>
          </cell>
        </row>
        <row r="6461">
          <cell r="V6461" t="str">
            <v>550.20.28.840-6600.27</v>
          </cell>
          <cell r="W6461" t="str">
            <v>Administrative Expenses Support Services-Direct Labor</v>
          </cell>
          <cell r="X6461">
            <v>28000</v>
          </cell>
          <cell r="Y6461">
            <v>29000</v>
          </cell>
          <cell r="Z6461">
            <v>29000</v>
          </cell>
          <cell r="AA6461">
            <v>30000</v>
          </cell>
          <cell r="AB6461">
            <v>0</v>
          </cell>
          <cell r="AC6461">
            <v>0</v>
          </cell>
          <cell r="AD6461" t="str">
            <v>∆</v>
          </cell>
          <cell r="AE6461">
            <v>0</v>
          </cell>
        </row>
        <row r="6462">
          <cell r="W6462" t="str">
            <v>TOTAL : OPERATIONS</v>
          </cell>
          <cell r="X6462">
            <v>50000</v>
          </cell>
          <cell r="Y6462">
            <v>48000</v>
          </cell>
          <cell r="Z6462">
            <v>52000</v>
          </cell>
          <cell r="AA6462">
            <v>50000</v>
          </cell>
          <cell r="AB6462">
            <v>0</v>
          </cell>
          <cell r="AC6462">
            <v>0</v>
          </cell>
          <cell r="AD6462" t="str">
            <v>∆</v>
          </cell>
          <cell r="AE6462">
            <v>0</v>
          </cell>
        </row>
        <row r="6463">
          <cell r="AB6463" t="str">
            <v/>
          </cell>
          <cell r="AC6463" t="str">
            <v/>
          </cell>
          <cell r="AD6463" t="str">
            <v>∆</v>
          </cell>
        </row>
        <row r="6464">
          <cell r="V6464" t="str">
            <v>[550] CFD : RECREATION &amp; COMMUNITY SERVICES : LMD/CFD</v>
          </cell>
        </row>
        <row r="6465">
          <cell r="V6465" t="str">
            <v>OLEANDER ESTATES CFD 2014-3 : CHARGES FOR SERVICES</v>
          </cell>
          <cell r="AB6465" t="str">
            <v/>
          </cell>
          <cell r="AC6465" t="str">
            <v/>
          </cell>
          <cell r="AD6465" t="str">
            <v>∆</v>
          </cell>
        </row>
        <row r="6466">
          <cell r="V6466" t="str">
            <v>550.20.28.841-4560.02</v>
          </cell>
          <cell r="W6466" t="str">
            <v>Charges for Services-Parks LMD</v>
          </cell>
          <cell r="X6466">
            <v>0</v>
          </cell>
          <cell r="Y6466">
            <v>0</v>
          </cell>
          <cell r="Z6466">
            <v>0</v>
          </cell>
          <cell r="AA6466">
            <v>0</v>
          </cell>
          <cell r="AB6466">
            <v>0</v>
          </cell>
          <cell r="AC6466">
            <v>0</v>
          </cell>
          <cell r="AD6466" t="str">
            <v>∆</v>
          </cell>
          <cell r="AE6466">
            <v>0</v>
          </cell>
        </row>
        <row r="6467">
          <cell r="V6467" t="str">
            <v>550.20.28.841-4560.05</v>
          </cell>
          <cell r="W6467" t="str">
            <v>Charges for Services-Parks CFD</v>
          </cell>
          <cell r="X6467">
            <v>70000</v>
          </cell>
          <cell r="Y6467">
            <v>73000</v>
          </cell>
          <cell r="Z6467">
            <v>94000</v>
          </cell>
          <cell r="AA6467">
            <v>0</v>
          </cell>
          <cell r="AB6467">
            <v>0</v>
          </cell>
          <cell r="AC6467">
            <v>0</v>
          </cell>
          <cell r="AD6467" t="str">
            <v>∆</v>
          </cell>
          <cell r="AE6467">
            <v>0</v>
          </cell>
        </row>
        <row r="6468">
          <cell r="W6468" t="str">
            <v>TOTAL : CHARGES FOR SERVICES</v>
          </cell>
          <cell r="X6468">
            <v>70000</v>
          </cell>
          <cell r="Y6468">
            <v>73000</v>
          </cell>
          <cell r="Z6468">
            <v>94000</v>
          </cell>
          <cell r="AA6468">
            <v>0</v>
          </cell>
          <cell r="AB6468">
            <v>0</v>
          </cell>
          <cell r="AC6468">
            <v>0</v>
          </cell>
          <cell r="AD6468" t="str">
            <v>∆</v>
          </cell>
          <cell r="AE6468">
            <v>0</v>
          </cell>
        </row>
        <row r="6469">
          <cell r="AB6469" t="str">
            <v/>
          </cell>
          <cell r="AC6469" t="str">
            <v/>
          </cell>
          <cell r="AD6469" t="str">
            <v>∆</v>
          </cell>
        </row>
        <row r="6470">
          <cell r="V6470" t="str">
            <v>[550] CFD : RECREATION &amp; COMMUNITY SERVICES : LMD/CFD</v>
          </cell>
        </row>
        <row r="6471">
          <cell r="V6471" t="str">
            <v>OLEANDER ESTATES CFD 2014-3 : OTHER REVENUE</v>
          </cell>
          <cell r="AB6471" t="str">
            <v/>
          </cell>
          <cell r="AC6471" t="str">
            <v/>
          </cell>
          <cell r="AD6471" t="str">
            <v>∆</v>
          </cell>
        </row>
        <row r="6472">
          <cell r="V6472" t="str">
            <v>550.20.28.841-4850.04</v>
          </cell>
          <cell r="W6472" t="str">
            <v>Other Revenue Rental of Property</v>
          </cell>
          <cell r="X6472">
            <v>0</v>
          </cell>
          <cell r="Y6472">
            <v>0</v>
          </cell>
          <cell r="Z6472">
            <v>0</v>
          </cell>
          <cell r="AA6472">
            <v>0</v>
          </cell>
          <cell r="AB6472">
            <v>0</v>
          </cell>
          <cell r="AC6472">
            <v>0</v>
          </cell>
          <cell r="AD6472" t="str">
            <v>∆</v>
          </cell>
          <cell r="AE6472">
            <v>0</v>
          </cell>
        </row>
        <row r="6473">
          <cell r="W6473" t="str">
            <v>TOTAL : OTHER REVENUE</v>
          </cell>
          <cell r="X6473">
            <v>0</v>
          </cell>
          <cell r="Y6473">
            <v>0</v>
          </cell>
          <cell r="Z6473">
            <v>0</v>
          </cell>
          <cell r="AA6473">
            <v>0</v>
          </cell>
          <cell r="AB6473">
            <v>0</v>
          </cell>
          <cell r="AC6473">
            <v>0</v>
          </cell>
          <cell r="AD6473" t="str">
            <v>∆</v>
          </cell>
          <cell r="AE6473">
            <v>0</v>
          </cell>
        </row>
        <row r="6474">
          <cell r="AB6474" t="str">
            <v/>
          </cell>
          <cell r="AC6474" t="str">
            <v/>
          </cell>
          <cell r="AD6474" t="str">
            <v>∆</v>
          </cell>
        </row>
        <row r="6475">
          <cell r="V6475" t="str">
            <v>[550] CFD : RECREATION &amp; COMMUNITY SERVICES : LMD/CFD</v>
          </cell>
        </row>
        <row r="6476">
          <cell r="V6476" t="str">
            <v>OLEANDER ESTATES CFD 2014-3 : PERSONNEL</v>
          </cell>
          <cell r="AB6476" t="str">
            <v/>
          </cell>
          <cell r="AC6476" t="str">
            <v/>
          </cell>
          <cell r="AD6476" t="str">
            <v>∆</v>
          </cell>
        </row>
        <row r="6477">
          <cell r="V6477" t="str">
            <v>550.20.28.841-5100.11</v>
          </cell>
          <cell r="W6477" t="str">
            <v>Benefits Medicare</v>
          </cell>
          <cell r="X6477">
            <v>0</v>
          </cell>
          <cell r="Y6477">
            <v>0</v>
          </cell>
          <cell r="Z6477">
            <v>0</v>
          </cell>
          <cell r="AA6477">
            <v>0</v>
          </cell>
          <cell r="AB6477">
            <v>0</v>
          </cell>
          <cell r="AC6477">
            <v>0</v>
          </cell>
          <cell r="AD6477" t="str">
            <v>∆</v>
          </cell>
          <cell r="AE6477">
            <v>0</v>
          </cell>
        </row>
        <row r="6478">
          <cell r="W6478" t="str">
            <v>TOTAL : PERSONNEL</v>
          </cell>
          <cell r="X6478">
            <v>0</v>
          </cell>
          <cell r="Y6478">
            <v>0</v>
          </cell>
          <cell r="Z6478">
            <v>0</v>
          </cell>
          <cell r="AA6478">
            <v>0</v>
          </cell>
          <cell r="AB6478">
            <v>0</v>
          </cell>
          <cell r="AC6478">
            <v>0</v>
          </cell>
          <cell r="AD6478" t="str">
            <v>∆</v>
          </cell>
          <cell r="AE6478">
            <v>0</v>
          </cell>
        </row>
        <row r="6479">
          <cell r="AB6479" t="str">
            <v/>
          </cell>
          <cell r="AC6479" t="str">
            <v/>
          </cell>
          <cell r="AD6479" t="str">
            <v>∆</v>
          </cell>
        </row>
        <row r="6480">
          <cell r="V6480" t="str">
            <v>[550] CFD : RECREATION &amp; COMMUNITY SERVICES : LMD/CFD</v>
          </cell>
        </row>
        <row r="6481">
          <cell r="V6481" t="str">
            <v>OLEANDER ESTATES CFD 2014-3 : OPERATIONS</v>
          </cell>
          <cell r="AB6481" t="str">
            <v/>
          </cell>
          <cell r="AC6481" t="str">
            <v/>
          </cell>
          <cell r="AD6481" t="str">
            <v>∆</v>
          </cell>
        </row>
        <row r="6482">
          <cell r="V6482" t="str">
            <v>550.20.28.841-6000.10</v>
          </cell>
          <cell r="W6482" t="str">
            <v>Professional Services Consultant</v>
          </cell>
          <cell r="X6482">
            <v>2000</v>
          </cell>
          <cell r="Y6482">
            <v>2000</v>
          </cell>
          <cell r="Z6482">
            <v>3000</v>
          </cell>
          <cell r="AA6482">
            <v>2000</v>
          </cell>
          <cell r="AB6482">
            <v>0</v>
          </cell>
          <cell r="AC6482">
            <v>0</v>
          </cell>
          <cell r="AD6482" t="str">
            <v>∆</v>
          </cell>
          <cell r="AE6482">
            <v>0</v>
          </cell>
        </row>
        <row r="6483">
          <cell r="V6483" t="str">
            <v>550.20.28.841-6000.11</v>
          </cell>
          <cell r="W6483" t="str">
            <v>Professional Services County Admin Fee</v>
          </cell>
          <cell r="X6483">
            <v>1000</v>
          </cell>
          <cell r="Y6483">
            <v>1000</v>
          </cell>
          <cell r="Z6483">
            <v>1000</v>
          </cell>
          <cell r="AA6483">
            <v>0</v>
          </cell>
          <cell r="AB6483">
            <v>0</v>
          </cell>
          <cell r="AC6483">
            <v>0</v>
          </cell>
          <cell r="AD6483" t="str">
            <v>∆</v>
          </cell>
          <cell r="AE6483">
            <v>0</v>
          </cell>
        </row>
        <row r="6484">
          <cell r="V6484" t="str">
            <v>550.20.28.841-6100.01</v>
          </cell>
          <cell r="W6484" t="str">
            <v>Utilities Electric</v>
          </cell>
          <cell r="X6484">
            <v>6000</v>
          </cell>
          <cell r="Y6484">
            <v>4000</v>
          </cell>
          <cell r="Z6484">
            <v>5000</v>
          </cell>
          <cell r="AA6484">
            <v>7000</v>
          </cell>
          <cell r="AB6484">
            <v>0</v>
          </cell>
          <cell r="AC6484">
            <v>0</v>
          </cell>
          <cell r="AD6484" t="str">
            <v>∆</v>
          </cell>
          <cell r="AE6484">
            <v>0</v>
          </cell>
        </row>
        <row r="6485">
          <cell r="V6485" t="str">
            <v>550.20.28.841-6100.04</v>
          </cell>
          <cell r="W6485" t="str">
            <v>Utilities Water</v>
          </cell>
          <cell r="X6485">
            <v>7000</v>
          </cell>
          <cell r="Y6485">
            <v>7000</v>
          </cell>
          <cell r="Z6485">
            <v>7000</v>
          </cell>
          <cell r="AA6485">
            <v>7000</v>
          </cell>
          <cell r="AB6485">
            <v>0</v>
          </cell>
          <cell r="AC6485">
            <v>0</v>
          </cell>
          <cell r="AD6485" t="str">
            <v>∆</v>
          </cell>
          <cell r="AE6485">
            <v>0</v>
          </cell>
        </row>
        <row r="6486">
          <cell r="V6486" t="str">
            <v>550.20.28.841-6240.05</v>
          </cell>
          <cell r="W6486" t="str">
            <v>Supplies-Parks Landscape Maintenance</v>
          </cell>
          <cell r="X6486">
            <v>5000</v>
          </cell>
          <cell r="Y6486">
            <v>6000</v>
          </cell>
          <cell r="Z6486">
            <v>5000</v>
          </cell>
          <cell r="AA6486">
            <v>4000</v>
          </cell>
          <cell r="AB6486">
            <v>0</v>
          </cell>
          <cell r="AC6486">
            <v>0</v>
          </cell>
          <cell r="AD6486" t="str">
            <v>∆</v>
          </cell>
          <cell r="AE6486">
            <v>0</v>
          </cell>
        </row>
        <row r="6487">
          <cell r="V6487" t="str">
            <v>550.20.28.841-6400.03</v>
          </cell>
          <cell r="W6487" t="str">
            <v>Repairs &amp; Maintenance Major Repair &amp; Contingency</v>
          </cell>
          <cell r="X6487">
            <v>3000</v>
          </cell>
          <cell r="Y6487">
            <v>4000</v>
          </cell>
          <cell r="Z6487">
            <v>4000</v>
          </cell>
          <cell r="AA6487">
            <v>5000</v>
          </cell>
          <cell r="AB6487">
            <v>0</v>
          </cell>
          <cell r="AC6487">
            <v>0</v>
          </cell>
          <cell r="AD6487" t="str">
            <v>∆</v>
          </cell>
          <cell r="AE6487">
            <v>0</v>
          </cell>
        </row>
        <row r="6488">
          <cell r="V6488" t="str">
            <v>550.20.28.841-6600.25</v>
          </cell>
          <cell r="W6488" t="str">
            <v>Administrative Expenses Support Services-Indirect Labor</v>
          </cell>
          <cell r="X6488">
            <v>5000</v>
          </cell>
          <cell r="Y6488">
            <v>5000</v>
          </cell>
          <cell r="Z6488">
            <v>5000</v>
          </cell>
          <cell r="AA6488">
            <v>5000</v>
          </cell>
          <cell r="AB6488">
            <v>0</v>
          </cell>
          <cell r="AC6488">
            <v>0</v>
          </cell>
          <cell r="AD6488" t="str">
            <v>∆</v>
          </cell>
          <cell r="AE6488">
            <v>0</v>
          </cell>
        </row>
        <row r="6489">
          <cell r="V6489" t="str">
            <v>550.20.28.841-6600.27</v>
          </cell>
          <cell r="W6489" t="str">
            <v>Administrative Expenses Support Services-Direct Labor</v>
          </cell>
          <cell r="X6489">
            <v>38000</v>
          </cell>
          <cell r="Y6489">
            <v>37000</v>
          </cell>
          <cell r="Z6489">
            <v>38000</v>
          </cell>
          <cell r="AA6489">
            <v>34000</v>
          </cell>
          <cell r="AB6489">
            <v>0</v>
          </cell>
          <cell r="AC6489">
            <v>0</v>
          </cell>
          <cell r="AD6489" t="str">
            <v>∆</v>
          </cell>
          <cell r="AE6489">
            <v>0</v>
          </cell>
        </row>
        <row r="6490">
          <cell r="W6490" t="str">
            <v>TOTAL : OPERATIONS</v>
          </cell>
          <cell r="X6490">
            <v>67000</v>
          </cell>
          <cell r="Y6490">
            <v>66000</v>
          </cell>
          <cell r="Z6490">
            <v>68000</v>
          </cell>
          <cell r="AA6490">
            <v>64000</v>
          </cell>
          <cell r="AB6490">
            <v>0</v>
          </cell>
          <cell r="AC6490">
            <v>0</v>
          </cell>
          <cell r="AD6490" t="str">
            <v>∆</v>
          </cell>
          <cell r="AE6490">
            <v>0</v>
          </cell>
        </row>
        <row r="6491">
          <cell r="AB6491" t="str">
            <v/>
          </cell>
          <cell r="AC6491" t="str">
            <v/>
          </cell>
          <cell r="AD6491" t="str">
            <v>∆</v>
          </cell>
        </row>
        <row r="6492">
          <cell r="V6492" t="str">
            <v>[550] CFD : RECREATION &amp; COMMUNITY SERVICES : LMD/CFD</v>
          </cell>
        </row>
        <row r="6493">
          <cell r="V6493" t="str">
            <v>EVANS ESTATES : CHARGES FOR SERVICES</v>
          </cell>
          <cell r="AB6493" t="str">
            <v/>
          </cell>
          <cell r="AC6493" t="str">
            <v/>
          </cell>
          <cell r="AD6493" t="str">
            <v>∆</v>
          </cell>
        </row>
        <row r="6494">
          <cell r="V6494" t="str">
            <v>550.20.28.842-4560.05</v>
          </cell>
          <cell r="W6494" t="str">
            <v>Charges for Services-Parks CFD</v>
          </cell>
          <cell r="X6494">
            <v>94000</v>
          </cell>
          <cell r="Y6494">
            <v>82000</v>
          </cell>
          <cell r="Z6494">
            <v>91000</v>
          </cell>
          <cell r="AA6494">
            <v>0</v>
          </cell>
          <cell r="AB6494">
            <v>0</v>
          </cell>
          <cell r="AC6494">
            <v>0</v>
          </cell>
          <cell r="AD6494" t="str">
            <v>∆</v>
          </cell>
          <cell r="AE6494">
            <v>0</v>
          </cell>
        </row>
        <row r="6495">
          <cell r="W6495" t="str">
            <v>TOTAL : CHARGES FOR SERVICES</v>
          </cell>
          <cell r="X6495">
            <v>94000</v>
          </cell>
          <cell r="Y6495">
            <v>82000</v>
          </cell>
          <cell r="Z6495">
            <v>91000</v>
          </cell>
          <cell r="AA6495">
            <v>0</v>
          </cell>
          <cell r="AB6495">
            <v>0</v>
          </cell>
          <cell r="AC6495">
            <v>0</v>
          </cell>
          <cell r="AD6495" t="str">
            <v>∆</v>
          </cell>
          <cell r="AE6495">
            <v>0</v>
          </cell>
        </row>
        <row r="6496">
          <cell r="AB6496" t="str">
            <v/>
          </cell>
          <cell r="AC6496" t="str">
            <v/>
          </cell>
          <cell r="AD6496" t="str">
            <v>∆</v>
          </cell>
        </row>
        <row r="6497">
          <cell r="V6497" t="str">
            <v>[550] CFD : RECREATION &amp; COMMUNITY SERVICES : LMD/CFD</v>
          </cell>
        </row>
        <row r="6498">
          <cell r="V6498" t="str">
            <v>EVANS ESTATES : OTHER REVENUE</v>
          </cell>
          <cell r="AB6498" t="str">
            <v/>
          </cell>
          <cell r="AC6498" t="str">
            <v/>
          </cell>
          <cell r="AD6498" t="str">
            <v>∆</v>
          </cell>
        </row>
        <row r="6499">
          <cell r="V6499" t="str">
            <v>550.20.28.842-4850.04</v>
          </cell>
          <cell r="W6499" t="str">
            <v>Other Revenue Rental of Property</v>
          </cell>
          <cell r="X6499">
            <v>0</v>
          </cell>
          <cell r="Y6499">
            <v>0</v>
          </cell>
          <cell r="Z6499">
            <v>0</v>
          </cell>
          <cell r="AA6499">
            <v>0</v>
          </cell>
          <cell r="AB6499">
            <v>0</v>
          </cell>
          <cell r="AC6499">
            <v>0</v>
          </cell>
          <cell r="AD6499" t="str">
            <v>∆</v>
          </cell>
          <cell r="AE6499">
            <v>0</v>
          </cell>
        </row>
        <row r="6500">
          <cell r="W6500" t="str">
            <v>TOTAL : OTHER REVENUE</v>
          </cell>
          <cell r="X6500">
            <v>0</v>
          </cell>
          <cell r="Y6500">
            <v>0</v>
          </cell>
          <cell r="Z6500">
            <v>0</v>
          </cell>
          <cell r="AA6500">
            <v>0</v>
          </cell>
          <cell r="AB6500">
            <v>0</v>
          </cell>
          <cell r="AC6500">
            <v>0</v>
          </cell>
          <cell r="AD6500" t="str">
            <v>∆</v>
          </cell>
          <cell r="AE6500">
            <v>0</v>
          </cell>
        </row>
        <row r="6501">
          <cell r="AB6501" t="str">
            <v/>
          </cell>
          <cell r="AC6501" t="str">
            <v/>
          </cell>
          <cell r="AD6501" t="str">
            <v>∆</v>
          </cell>
        </row>
        <row r="6502">
          <cell r="V6502" t="str">
            <v>[550] CFD : RECREATION &amp; COMMUNITY SERVICES : LMD/CFD</v>
          </cell>
        </row>
        <row r="6503">
          <cell r="V6503" t="str">
            <v>EVANS ESTATES : PERSONNEL</v>
          </cell>
          <cell r="AB6503" t="str">
            <v/>
          </cell>
          <cell r="AC6503" t="str">
            <v/>
          </cell>
          <cell r="AD6503" t="str">
            <v>∆</v>
          </cell>
        </row>
        <row r="6504">
          <cell r="V6504" t="str">
            <v>550.20.28.842-5100.11</v>
          </cell>
          <cell r="W6504" t="str">
            <v>Benefits Medicare</v>
          </cell>
          <cell r="X6504">
            <v>0</v>
          </cell>
          <cell r="Y6504">
            <v>0</v>
          </cell>
          <cell r="Z6504">
            <v>0</v>
          </cell>
          <cell r="AA6504">
            <v>0</v>
          </cell>
          <cell r="AB6504">
            <v>0</v>
          </cell>
          <cell r="AC6504">
            <v>0</v>
          </cell>
          <cell r="AD6504" t="str">
            <v>∆</v>
          </cell>
          <cell r="AE6504">
            <v>0</v>
          </cell>
        </row>
        <row r="6505">
          <cell r="W6505" t="str">
            <v>TOTAL : PERSONNEL</v>
          </cell>
          <cell r="X6505">
            <v>0</v>
          </cell>
          <cell r="Y6505">
            <v>0</v>
          </cell>
          <cell r="Z6505">
            <v>0</v>
          </cell>
          <cell r="AA6505">
            <v>0</v>
          </cell>
          <cell r="AB6505">
            <v>0</v>
          </cell>
          <cell r="AC6505">
            <v>0</v>
          </cell>
          <cell r="AD6505" t="str">
            <v>∆</v>
          </cell>
          <cell r="AE6505">
            <v>0</v>
          </cell>
        </row>
        <row r="6506">
          <cell r="AB6506" t="str">
            <v/>
          </cell>
          <cell r="AC6506" t="str">
            <v/>
          </cell>
          <cell r="AD6506" t="str">
            <v>∆</v>
          </cell>
        </row>
        <row r="6507">
          <cell r="V6507" t="str">
            <v>[550] CFD : RECREATION &amp; COMMUNITY SERVICES : LMD/CFD</v>
          </cell>
        </row>
        <row r="6508">
          <cell r="V6508" t="str">
            <v>EVANS ESTATES : OPERATIONS</v>
          </cell>
          <cell r="AB6508" t="str">
            <v/>
          </cell>
          <cell r="AC6508" t="str">
            <v/>
          </cell>
          <cell r="AD6508" t="str">
            <v>∆</v>
          </cell>
        </row>
        <row r="6509">
          <cell r="V6509" t="str">
            <v>550.20.28.842-6000.10</v>
          </cell>
          <cell r="W6509" t="str">
            <v>Professional Services Consultant</v>
          </cell>
          <cell r="X6509">
            <v>2000</v>
          </cell>
          <cell r="Y6509">
            <v>3000</v>
          </cell>
          <cell r="Z6509">
            <v>5000</v>
          </cell>
          <cell r="AA6509">
            <v>2000</v>
          </cell>
          <cell r="AB6509">
            <v>0</v>
          </cell>
          <cell r="AC6509">
            <v>0</v>
          </cell>
          <cell r="AD6509" t="str">
            <v>∆</v>
          </cell>
          <cell r="AE6509">
            <v>0</v>
          </cell>
        </row>
        <row r="6510">
          <cell r="V6510" t="str">
            <v>550.20.28.842-6000.11</v>
          </cell>
          <cell r="W6510" t="str">
            <v>Professional Services County Admin Fee</v>
          </cell>
          <cell r="X6510">
            <v>1000</v>
          </cell>
          <cell r="Y6510">
            <v>1000</v>
          </cell>
          <cell r="Z6510">
            <v>1000</v>
          </cell>
          <cell r="AA6510">
            <v>0</v>
          </cell>
          <cell r="AB6510">
            <v>0</v>
          </cell>
          <cell r="AC6510">
            <v>0</v>
          </cell>
          <cell r="AD6510" t="str">
            <v>∆</v>
          </cell>
          <cell r="AE6510">
            <v>0</v>
          </cell>
        </row>
        <row r="6511">
          <cell r="V6511" t="str">
            <v>550.20.28.842-6100.01</v>
          </cell>
          <cell r="W6511" t="str">
            <v>Utilities Electric</v>
          </cell>
          <cell r="X6511">
            <v>11000</v>
          </cell>
          <cell r="Y6511">
            <v>13000</v>
          </cell>
          <cell r="Z6511">
            <v>10000</v>
          </cell>
          <cell r="AA6511">
            <v>15000</v>
          </cell>
          <cell r="AB6511">
            <v>0</v>
          </cell>
          <cell r="AC6511">
            <v>0</v>
          </cell>
          <cell r="AD6511" t="str">
            <v>∆</v>
          </cell>
          <cell r="AE6511">
            <v>0</v>
          </cell>
        </row>
        <row r="6512">
          <cell r="V6512" t="str">
            <v>550.20.28.842-6100.04</v>
          </cell>
          <cell r="W6512" t="str">
            <v>Utilities Water</v>
          </cell>
          <cell r="X6512">
            <v>3000</v>
          </cell>
          <cell r="Y6512">
            <v>3000</v>
          </cell>
          <cell r="Z6512">
            <v>3000</v>
          </cell>
          <cell r="AA6512">
            <v>3000</v>
          </cell>
          <cell r="AB6512">
            <v>0</v>
          </cell>
          <cell r="AC6512">
            <v>0</v>
          </cell>
          <cell r="AD6512" t="str">
            <v>∆</v>
          </cell>
          <cell r="AE6512">
            <v>0</v>
          </cell>
        </row>
        <row r="6513">
          <cell r="V6513" t="str">
            <v>550.20.28.842-6240.05</v>
          </cell>
          <cell r="W6513" t="str">
            <v>Supplies-Parks Landscape Maintenance</v>
          </cell>
          <cell r="X6513">
            <v>9000</v>
          </cell>
          <cell r="Y6513">
            <v>7000</v>
          </cell>
          <cell r="Z6513">
            <v>6000</v>
          </cell>
          <cell r="AA6513">
            <v>4000</v>
          </cell>
          <cell r="AB6513">
            <v>0</v>
          </cell>
          <cell r="AC6513">
            <v>0</v>
          </cell>
          <cell r="AD6513" t="str">
            <v>∆</v>
          </cell>
          <cell r="AE6513">
            <v>0</v>
          </cell>
        </row>
        <row r="6514">
          <cell r="V6514" t="str">
            <v>550.20.28.842-6400.03</v>
          </cell>
          <cell r="W6514" t="str">
            <v>Repairs &amp; Maintenance Major Repair &amp; Contingency</v>
          </cell>
          <cell r="X6514">
            <v>4000</v>
          </cell>
          <cell r="Y6514">
            <v>2000</v>
          </cell>
          <cell r="Z6514">
            <v>2000</v>
          </cell>
          <cell r="AA6514">
            <v>4000</v>
          </cell>
          <cell r="AB6514">
            <v>0</v>
          </cell>
          <cell r="AC6514">
            <v>0</v>
          </cell>
          <cell r="AD6514" t="str">
            <v>∆</v>
          </cell>
          <cell r="AE6514">
            <v>0</v>
          </cell>
        </row>
        <row r="6515">
          <cell r="V6515" t="str">
            <v>550.20.28.842-6600.25</v>
          </cell>
          <cell r="W6515" t="str">
            <v>Administrative Expenses Support Services-Indirect Labor</v>
          </cell>
          <cell r="X6515">
            <v>0</v>
          </cell>
          <cell r="Y6515">
            <v>5000</v>
          </cell>
          <cell r="Z6515">
            <v>5000</v>
          </cell>
          <cell r="AA6515">
            <v>5000</v>
          </cell>
          <cell r="AB6515">
            <v>0</v>
          </cell>
          <cell r="AC6515">
            <v>0</v>
          </cell>
          <cell r="AD6515" t="str">
            <v>∆</v>
          </cell>
          <cell r="AE6515">
            <v>0</v>
          </cell>
        </row>
        <row r="6516">
          <cell r="V6516" t="str">
            <v>550.20.28.842-6600.27</v>
          </cell>
          <cell r="W6516" t="str">
            <v>Administrative Expenses Support Services-Direct Labor</v>
          </cell>
          <cell r="X6516">
            <v>13000</v>
          </cell>
          <cell r="Y6516">
            <v>32000</v>
          </cell>
          <cell r="Z6516">
            <v>28000</v>
          </cell>
          <cell r="AA6516">
            <v>25000</v>
          </cell>
          <cell r="AB6516">
            <v>0</v>
          </cell>
          <cell r="AC6516">
            <v>0</v>
          </cell>
          <cell r="AD6516" t="str">
            <v>∆</v>
          </cell>
          <cell r="AE6516">
            <v>0</v>
          </cell>
        </row>
        <row r="6517">
          <cell r="W6517" t="str">
            <v>TOTAL : OPERATIONS</v>
          </cell>
          <cell r="X6517">
            <v>43000</v>
          </cell>
          <cell r="Y6517">
            <v>66000</v>
          </cell>
          <cell r="Z6517">
            <v>60000</v>
          </cell>
          <cell r="AA6517">
            <v>58000</v>
          </cell>
          <cell r="AB6517">
            <v>0</v>
          </cell>
          <cell r="AC6517">
            <v>0</v>
          </cell>
          <cell r="AD6517" t="str">
            <v>∆</v>
          </cell>
          <cell r="AE6517">
            <v>0</v>
          </cell>
        </row>
        <row r="6518">
          <cell r="AB6518" t="str">
            <v/>
          </cell>
          <cell r="AC6518" t="str">
            <v/>
          </cell>
          <cell r="AD6518" t="str">
            <v>∆</v>
          </cell>
        </row>
        <row r="6519">
          <cell r="V6519" t="str">
            <v>[550] CFD : RECREATION &amp; COMMUNITY SERVICES : LMD/CFD</v>
          </cell>
        </row>
        <row r="6520">
          <cell r="V6520" t="str">
            <v>CRIVELLO ESTATES : CHARGES FOR SERVICES</v>
          </cell>
          <cell r="AB6520" t="str">
            <v/>
          </cell>
          <cell r="AC6520" t="str">
            <v/>
          </cell>
          <cell r="AD6520" t="str">
            <v>∆</v>
          </cell>
        </row>
        <row r="6521">
          <cell r="V6521" t="str">
            <v>550.20.28.843-4560.02</v>
          </cell>
          <cell r="W6521" t="str">
            <v>Charges for Services-Parks LMD</v>
          </cell>
          <cell r="X6521">
            <v>0</v>
          </cell>
          <cell r="Y6521">
            <v>0</v>
          </cell>
          <cell r="Z6521">
            <v>0</v>
          </cell>
          <cell r="AA6521">
            <v>0</v>
          </cell>
          <cell r="AB6521">
            <v>0</v>
          </cell>
          <cell r="AC6521">
            <v>0</v>
          </cell>
          <cell r="AD6521" t="str">
            <v>∆</v>
          </cell>
          <cell r="AE6521">
            <v>0</v>
          </cell>
        </row>
        <row r="6522">
          <cell r="V6522" t="str">
            <v>550.20.28.843-4560.05</v>
          </cell>
          <cell r="W6522" t="str">
            <v>Charges for Services-Parks CFD</v>
          </cell>
          <cell r="X6522">
            <v>20000</v>
          </cell>
          <cell r="Y6522">
            <v>20000</v>
          </cell>
          <cell r="Z6522">
            <v>21000</v>
          </cell>
          <cell r="AA6522">
            <v>0</v>
          </cell>
          <cell r="AB6522">
            <v>0</v>
          </cell>
          <cell r="AC6522">
            <v>0</v>
          </cell>
          <cell r="AD6522" t="str">
            <v>∆</v>
          </cell>
          <cell r="AE6522">
            <v>0</v>
          </cell>
        </row>
        <row r="6523">
          <cell r="W6523" t="str">
            <v>TOTAL : CHARGES FOR SERVICES</v>
          </cell>
          <cell r="X6523">
            <v>20000</v>
          </cell>
          <cell r="Y6523">
            <v>20000</v>
          </cell>
          <cell r="Z6523">
            <v>21000</v>
          </cell>
          <cell r="AA6523">
            <v>0</v>
          </cell>
          <cell r="AB6523">
            <v>0</v>
          </cell>
          <cell r="AC6523">
            <v>0</v>
          </cell>
          <cell r="AD6523" t="str">
            <v>∆</v>
          </cell>
          <cell r="AE6523">
            <v>0</v>
          </cell>
        </row>
        <row r="6524">
          <cell r="AB6524" t="str">
            <v/>
          </cell>
          <cell r="AC6524" t="str">
            <v/>
          </cell>
          <cell r="AD6524" t="str">
            <v>∆</v>
          </cell>
        </row>
        <row r="6525">
          <cell r="V6525" t="str">
            <v>[550] CFD : RECREATION &amp; COMMUNITY SERVICES : LMD/CFD</v>
          </cell>
        </row>
        <row r="6526">
          <cell r="V6526" t="str">
            <v>CRIVELLO ESTATES : PERSONNEL</v>
          </cell>
          <cell r="AB6526" t="str">
            <v/>
          </cell>
          <cell r="AC6526" t="str">
            <v/>
          </cell>
          <cell r="AD6526" t="str">
            <v>∆</v>
          </cell>
        </row>
        <row r="6527">
          <cell r="V6527" t="str">
            <v>550.20.28.843-5100.11</v>
          </cell>
          <cell r="W6527" t="str">
            <v>Benefits Medicare</v>
          </cell>
          <cell r="X6527">
            <v>0</v>
          </cell>
          <cell r="Y6527">
            <v>0</v>
          </cell>
          <cell r="Z6527">
            <v>0</v>
          </cell>
          <cell r="AA6527">
            <v>0</v>
          </cell>
          <cell r="AB6527">
            <v>0</v>
          </cell>
          <cell r="AC6527">
            <v>0</v>
          </cell>
          <cell r="AD6527" t="str">
            <v>∆</v>
          </cell>
          <cell r="AE6527">
            <v>0</v>
          </cell>
        </row>
        <row r="6528">
          <cell r="W6528" t="str">
            <v>TOTAL : PERSONNEL</v>
          </cell>
          <cell r="X6528">
            <v>0</v>
          </cell>
          <cell r="Y6528">
            <v>0</v>
          </cell>
          <cell r="Z6528">
            <v>0</v>
          </cell>
          <cell r="AA6528">
            <v>0</v>
          </cell>
          <cell r="AB6528">
            <v>0</v>
          </cell>
          <cell r="AC6528">
            <v>0</v>
          </cell>
          <cell r="AD6528" t="str">
            <v>∆</v>
          </cell>
          <cell r="AE6528">
            <v>0</v>
          </cell>
        </row>
        <row r="6529">
          <cell r="AB6529" t="str">
            <v/>
          </cell>
          <cell r="AC6529" t="str">
            <v/>
          </cell>
          <cell r="AD6529" t="str">
            <v>∆</v>
          </cell>
        </row>
        <row r="6530">
          <cell r="V6530" t="str">
            <v>[550] CFD : RECREATION &amp; COMMUNITY SERVICES : LMD/CFD</v>
          </cell>
        </row>
        <row r="6531">
          <cell r="V6531" t="str">
            <v>CRIVELLO ESTATES : OPERATIONS</v>
          </cell>
          <cell r="AB6531" t="str">
            <v/>
          </cell>
          <cell r="AC6531" t="str">
            <v/>
          </cell>
          <cell r="AD6531" t="str">
            <v>∆</v>
          </cell>
        </row>
        <row r="6532">
          <cell r="V6532" t="str">
            <v>550.20.28.843-6000.10</v>
          </cell>
          <cell r="W6532" t="str">
            <v>Professional Services Consultant</v>
          </cell>
          <cell r="X6532">
            <v>2000</v>
          </cell>
          <cell r="Y6532">
            <v>2000</v>
          </cell>
          <cell r="Z6532">
            <v>2000</v>
          </cell>
          <cell r="AA6532">
            <v>2000</v>
          </cell>
          <cell r="AB6532">
            <v>0</v>
          </cell>
          <cell r="AC6532">
            <v>0</v>
          </cell>
          <cell r="AD6532" t="str">
            <v>∆</v>
          </cell>
          <cell r="AE6532">
            <v>0</v>
          </cell>
        </row>
        <row r="6533">
          <cell r="V6533" t="str">
            <v>550.20.28.843-6000.11</v>
          </cell>
          <cell r="W6533" t="str">
            <v>Professional Services County Admin Fee</v>
          </cell>
          <cell r="X6533">
            <v>0</v>
          </cell>
          <cell r="Y6533">
            <v>0</v>
          </cell>
          <cell r="Z6533">
            <v>0</v>
          </cell>
          <cell r="AA6533">
            <v>0</v>
          </cell>
          <cell r="AB6533">
            <v>0</v>
          </cell>
          <cell r="AC6533">
            <v>0</v>
          </cell>
          <cell r="AD6533" t="str">
            <v>∆</v>
          </cell>
          <cell r="AE6533">
            <v>0</v>
          </cell>
        </row>
        <row r="6534">
          <cell r="V6534" t="str">
            <v>550.20.28.843-6100.01</v>
          </cell>
          <cell r="W6534" t="str">
            <v>Utilities Electric</v>
          </cell>
          <cell r="X6534">
            <v>1000</v>
          </cell>
          <cell r="Y6534">
            <v>1000</v>
          </cell>
          <cell r="Z6534">
            <v>1000</v>
          </cell>
          <cell r="AA6534">
            <v>1000</v>
          </cell>
          <cell r="AB6534">
            <v>0</v>
          </cell>
          <cell r="AC6534">
            <v>0</v>
          </cell>
          <cell r="AD6534" t="str">
            <v>∆</v>
          </cell>
          <cell r="AE6534">
            <v>0</v>
          </cell>
        </row>
        <row r="6535">
          <cell r="V6535" t="str">
            <v>550.20.28.843-6100.04</v>
          </cell>
          <cell r="W6535" t="str">
            <v>Utilities Water</v>
          </cell>
          <cell r="X6535">
            <v>1000</v>
          </cell>
          <cell r="Y6535">
            <v>1000</v>
          </cell>
          <cell r="Z6535">
            <v>1000</v>
          </cell>
          <cell r="AA6535">
            <v>1000</v>
          </cell>
          <cell r="AB6535">
            <v>0</v>
          </cell>
          <cell r="AC6535">
            <v>0</v>
          </cell>
          <cell r="AD6535" t="str">
            <v>∆</v>
          </cell>
          <cell r="AE6535">
            <v>0</v>
          </cell>
        </row>
        <row r="6536">
          <cell r="V6536" t="str">
            <v>550.20.28.843-6240.05</v>
          </cell>
          <cell r="W6536" t="str">
            <v>Supplies-Parks Landscape Maintenance</v>
          </cell>
          <cell r="X6536">
            <v>1000</v>
          </cell>
          <cell r="Y6536">
            <v>1000</v>
          </cell>
          <cell r="Z6536">
            <v>1000</v>
          </cell>
          <cell r="AA6536">
            <v>1000</v>
          </cell>
          <cell r="AB6536">
            <v>0</v>
          </cell>
          <cell r="AC6536">
            <v>0</v>
          </cell>
          <cell r="AD6536" t="str">
            <v>∆</v>
          </cell>
          <cell r="AE6536">
            <v>0</v>
          </cell>
        </row>
        <row r="6537">
          <cell r="V6537" t="str">
            <v>550.20.28.843-6400.03</v>
          </cell>
          <cell r="W6537" t="str">
            <v>Repairs &amp; Maintenance Major Repair &amp; Contingency</v>
          </cell>
          <cell r="X6537">
            <v>1000</v>
          </cell>
          <cell r="Y6537">
            <v>0</v>
          </cell>
          <cell r="Z6537">
            <v>0</v>
          </cell>
          <cell r="AA6537">
            <v>0</v>
          </cell>
          <cell r="AB6537">
            <v>0</v>
          </cell>
          <cell r="AC6537">
            <v>0</v>
          </cell>
          <cell r="AD6537" t="str">
            <v>∆</v>
          </cell>
          <cell r="AE6537">
            <v>0</v>
          </cell>
        </row>
        <row r="6538">
          <cell r="V6538" t="str">
            <v>550.20.28.843-6600.25</v>
          </cell>
          <cell r="W6538" t="str">
            <v>Administrative Expenses Support Services-Indirect Labor</v>
          </cell>
          <cell r="X6538">
            <v>5000</v>
          </cell>
          <cell r="Y6538">
            <v>5000</v>
          </cell>
          <cell r="Z6538">
            <v>4000</v>
          </cell>
          <cell r="AA6538">
            <v>4000</v>
          </cell>
          <cell r="AB6538">
            <v>0</v>
          </cell>
          <cell r="AC6538">
            <v>0</v>
          </cell>
          <cell r="AD6538" t="str">
            <v>∆</v>
          </cell>
          <cell r="AE6538">
            <v>0</v>
          </cell>
        </row>
        <row r="6539">
          <cell r="V6539" t="str">
            <v>550.20.28.843-6600.27</v>
          </cell>
          <cell r="W6539" t="str">
            <v>Administrative Expenses Support Services-Direct Labor</v>
          </cell>
          <cell r="X6539">
            <v>19000</v>
          </cell>
          <cell r="Y6539">
            <v>6000</v>
          </cell>
          <cell r="Z6539">
            <v>5000</v>
          </cell>
          <cell r="AA6539">
            <v>7000</v>
          </cell>
          <cell r="AB6539">
            <v>0</v>
          </cell>
          <cell r="AC6539">
            <v>0</v>
          </cell>
          <cell r="AD6539" t="str">
            <v>∆</v>
          </cell>
          <cell r="AE6539">
            <v>0</v>
          </cell>
        </row>
        <row r="6540">
          <cell r="W6540" t="str">
            <v>TOTAL : OPERATIONS</v>
          </cell>
          <cell r="X6540">
            <v>30000</v>
          </cell>
          <cell r="Y6540">
            <v>16000</v>
          </cell>
          <cell r="Z6540">
            <v>14000</v>
          </cell>
          <cell r="AA6540">
            <v>16000</v>
          </cell>
          <cell r="AB6540">
            <v>0</v>
          </cell>
          <cell r="AC6540">
            <v>0</v>
          </cell>
          <cell r="AD6540" t="str">
            <v>∆</v>
          </cell>
          <cell r="AE6540">
            <v>0</v>
          </cell>
        </row>
        <row r="6541">
          <cell r="AB6541" t="str">
            <v/>
          </cell>
          <cell r="AC6541" t="str">
            <v/>
          </cell>
          <cell r="AD6541" t="str">
            <v>∆</v>
          </cell>
        </row>
        <row r="6542">
          <cell r="V6542" t="str">
            <v>[550] CFD : RECREATION &amp; COMMUNITY SERVICES : LMD/CFD</v>
          </cell>
        </row>
        <row r="6543">
          <cell r="V6543" t="str">
            <v>WOODWARD ESTATES : CHARGES FOR SERVICES</v>
          </cell>
          <cell r="AB6543" t="str">
            <v/>
          </cell>
          <cell r="AC6543" t="str">
            <v/>
          </cell>
          <cell r="AD6543" t="str">
            <v>∆</v>
          </cell>
        </row>
        <row r="6544">
          <cell r="V6544" t="str">
            <v>550.20.28.844-4560.05</v>
          </cell>
          <cell r="W6544" t="str">
            <v>Charges for Services-Parks CFD</v>
          </cell>
          <cell r="X6544">
            <v>49000</v>
          </cell>
          <cell r="Y6544">
            <v>84000</v>
          </cell>
          <cell r="Z6544">
            <v>66000</v>
          </cell>
          <cell r="AA6544">
            <v>0</v>
          </cell>
          <cell r="AB6544">
            <v>0</v>
          </cell>
          <cell r="AC6544">
            <v>0</v>
          </cell>
          <cell r="AD6544" t="str">
            <v>∆</v>
          </cell>
          <cell r="AE6544">
            <v>0</v>
          </cell>
        </row>
        <row r="6545">
          <cell r="W6545" t="str">
            <v>TOTAL : CHARGES FOR SERVICES</v>
          </cell>
          <cell r="X6545">
            <v>49000</v>
          </cell>
          <cell r="Y6545">
            <v>84000</v>
          </cell>
          <cell r="Z6545">
            <v>66000</v>
          </cell>
          <cell r="AA6545">
            <v>0</v>
          </cell>
          <cell r="AB6545">
            <v>0</v>
          </cell>
          <cell r="AC6545">
            <v>0</v>
          </cell>
          <cell r="AD6545" t="str">
            <v>∆</v>
          </cell>
          <cell r="AE6545">
            <v>0</v>
          </cell>
        </row>
        <row r="6546">
          <cell r="AB6546" t="str">
            <v/>
          </cell>
          <cell r="AC6546" t="str">
            <v/>
          </cell>
          <cell r="AD6546" t="str">
            <v>∆</v>
          </cell>
        </row>
        <row r="6547">
          <cell r="V6547" t="str">
            <v>[550] CFD : RECREATION &amp; COMMUNITY SERVICES : LMD/CFD</v>
          </cell>
        </row>
        <row r="6548">
          <cell r="V6548" t="str">
            <v>WOODWARD ESTATES : PERSONNEL</v>
          </cell>
          <cell r="AB6548" t="str">
            <v/>
          </cell>
          <cell r="AC6548" t="str">
            <v/>
          </cell>
          <cell r="AD6548" t="str">
            <v>∆</v>
          </cell>
        </row>
        <row r="6549">
          <cell r="V6549" t="str">
            <v>550.20.28.844-5100.11</v>
          </cell>
          <cell r="W6549" t="str">
            <v>Benefits Medicare</v>
          </cell>
          <cell r="X6549">
            <v>0</v>
          </cell>
          <cell r="Y6549">
            <v>0</v>
          </cell>
          <cell r="Z6549">
            <v>0</v>
          </cell>
          <cell r="AA6549">
            <v>0</v>
          </cell>
          <cell r="AB6549">
            <v>0</v>
          </cell>
          <cell r="AC6549">
            <v>0</v>
          </cell>
          <cell r="AD6549" t="str">
            <v>∆</v>
          </cell>
          <cell r="AE6549">
            <v>0</v>
          </cell>
        </row>
        <row r="6550">
          <cell r="W6550" t="str">
            <v>TOTAL : PERSONNEL</v>
          </cell>
          <cell r="X6550">
            <v>0</v>
          </cell>
          <cell r="Y6550">
            <v>0</v>
          </cell>
          <cell r="Z6550">
            <v>0</v>
          </cell>
          <cell r="AA6550">
            <v>0</v>
          </cell>
          <cell r="AB6550">
            <v>0</v>
          </cell>
          <cell r="AC6550">
            <v>0</v>
          </cell>
          <cell r="AD6550" t="str">
            <v>∆</v>
          </cell>
          <cell r="AE6550">
            <v>0</v>
          </cell>
        </row>
        <row r="6551">
          <cell r="AB6551" t="str">
            <v/>
          </cell>
          <cell r="AC6551" t="str">
            <v/>
          </cell>
          <cell r="AD6551" t="str">
            <v>∆</v>
          </cell>
        </row>
        <row r="6552">
          <cell r="V6552" t="str">
            <v>[550] CFD : RECREATION &amp; COMMUNITY SERVICES : LMD/CFD</v>
          </cell>
        </row>
        <row r="6553">
          <cell r="V6553" t="str">
            <v>WOODWARD ESTATES : OPERATIONS</v>
          </cell>
          <cell r="AB6553" t="str">
            <v/>
          </cell>
          <cell r="AC6553" t="str">
            <v/>
          </cell>
          <cell r="AD6553" t="str">
            <v>∆</v>
          </cell>
        </row>
        <row r="6554">
          <cell r="V6554" t="str">
            <v>550.20.28.844-6000.10</v>
          </cell>
          <cell r="W6554" t="str">
            <v>Professional Services Consultant</v>
          </cell>
          <cell r="X6554">
            <v>2000</v>
          </cell>
          <cell r="Y6554">
            <v>2000</v>
          </cell>
          <cell r="Z6554">
            <v>2000</v>
          </cell>
          <cell r="AA6554">
            <v>2000</v>
          </cell>
          <cell r="AB6554">
            <v>0</v>
          </cell>
          <cell r="AC6554">
            <v>0</v>
          </cell>
          <cell r="AD6554" t="str">
            <v>∆</v>
          </cell>
          <cell r="AE6554">
            <v>0</v>
          </cell>
        </row>
        <row r="6555">
          <cell r="V6555" t="str">
            <v>550.20.28.844-6000.11</v>
          </cell>
          <cell r="W6555" t="str">
            <v>Professional Services County Admin Fee</v>
          </cell>
          <cell r="X6555">
            <v>0</v>
          </cell>
          <cell r="Y6555">
            <v>0</v>
          </cell>
          <cell r="Z6555">
            <v>0</v>
          </cell>
          <cell r="AA6555">
            <v>0</v>
          </cell>
          <cell r="AB6555">
            <v>0</v>
          </cell>
          <cell r="AC6555">
            <v>0</v>
          </cell>
          <cell r="AD6555" t="str">
            <v>∆</v>
          </cell>
          <cell r="AE6555">
            <v>0</v>
          </cell>
        </row>
        <row r="6556">
          <cell r="V6556" t="str">
            <v>550.20.28.844-6100.01</v>
          </cell>
          <cell r="W6556" t="str">
            <v>Utilities Electric</v>
          </cell>
          <cell r="X6556">
            <v>0</v>
          </cell>
          <cell r="Y6556">
            <v>3000</v>
          </cell>
          <cell r="Z6556">
            <v>2000</v>
          </cell>
          <cell r="AA6556">
            <v>3000</v>
          </cell>
          <cell r="AB6556">
            <v>0</v>
          </cell>
          <cell r="AC6556">
            <v>0</v>
          </cell>
          <cell r="AD6556" t="str">
            <v>∆</v>
          </cell>
          <cell r="AE6556">
            <v>0</v>
          </cell>
        </row>
        <row r="6557">
          <cell r="V6557" t="str">
            <v>550.20.28.844-6100.04</v>
          </cell>
          <cell r="W6557" t="str">
            <v>Utilities Water</v>
          </cell>
          <cell r="X6557">
            <v>0</v>
          </cell>
          <cell r="Y6557">
            <v>0</v>
          </cell>
          <cell r="Z6557">
            <v>0</v>
          </cell>
          <cell r="AA6557">
            <v>1000</v>
          </cell>
          <cell r="AB6557">
            <v>0</v>
          </cell>
          <cell r="AC6557">
            <v>0</v>
          </cell>
          <cell r="AD6557" t="str">
            <v>∆</v>
          </cell>
          <cell r="AE6557">
            <v>0</v>
          </cell>
        </row>
        <row r="6558">
          <cell r="V6558" t="str">
            <v>550.20.28.844-6240.05</v>
          </cell>
          <cell r="W6558" t="str">
            <v>Supplies-Parks Landscape Maintenance</v>
          </cell>
          <cell r="X6558">
            <v>3000</v>
          </cell>
          <cell r="Y6558">
            <v>2000</v>
          </cell>
          <cell r="Z6558">
            <v>2000</v>
          </cell>
          <cell r="AA6558">
            <v>2000</v>
          </cell>
          <cell r="AB6558">
            <v>0</v>
          </cell>
          <cell r="AC6558">
            <v>0</v>
          </cell>
          <cell r="AD6558" t="str">
            <v>∆</v>
          </cell>
          <cell r="AE6558">
            <v>0</v>
          </cell>
        </row>
        <row r="6559">
          <cell r="V6559" t="str">
            <v>550.20.28.844-6400.03</v>
          </cell>
          <cell r="W6559" t="str">
            <v>Repairs &amp; Maintenance Major Repair &amp; Contingency</v>
          </cell>
          <cell r="X6559">
            <v>2000</v>
          </cell>
          <cell r="Y6559">
            <v>1000</v>
          </cell>
          <cell r="Z6559">
            <v>1000</v>
          </cell>
          <cell r="AA6559">
            <v>2000</v>
          </cell>
          <cell r="AB6559">
            <v>0</v>
          </cell>
          <cell r="AC6559">
            <v>0</v>
          </cell>
          <cell r="AD6559" t="str">
            <v>∆</v>
          </cell>
          <cell r="AE6559">
            <v>0</v>
          </cell>
        </row>
        <row r="6560">
          <cell r="V6560" t="str">
            <v>550.20.28.844-6600.25</v>
          </cell>
          <cell r="W6560" t="str">
            <v>Administrative Expenses Support Services-Indirect Labor</v>
          </cell>
          <cell r="X6560">
            <v>5000</v>
          </cell>
          <cell r="Y6560">
            <v>5000</v>
          </cell>
          <cell r="Z6560">
            <v>5000</v>
          </cell>
          <cell r="AA6560">
            <v>5000</v>
          </cell>
          <cell r="AB6560">
            <v>0</v>
          </cell>
          <cell r="AC6560">
            <v>0</v>
          </cell>
          <cell r="AD6560" t="str">
            <v>∆</v>
          </cell>
          <cell r="AE6560">
            <v>0</v>
          </cell>
        </row>
        <row r="6561">
          <cell r="V6561" t="str">
            <v>550.20.28.844-6600.27</v>
          </cell>
          <cell r="W6561" t="str">
            <v>Administrative Expenses Support Services-Direct Labor</v>
          </cell>
          <cell r="X6561">
            <v>10000</v>
          </cell>
          <cell r="Y6561">
            <v>13000</v>
          </cell>
          <cell r="Z6561">
            <v>14000</v>
          </cell>
          <cell r="AA6561">
            <v>15000</v>
          </cell>
          <cell r="AB6561">
            <v>0</v>
          </cell>
          <cell r="AC6561">
            <v>0</v>
          </cell>
          <cell r="AD6561" t="str">
            <v>∆</v>
          </cell>
          <cell r="AE6561">
            <v>0</v>
          </cell>
        </row>
        <row r="6562">
          <cell r="W6562" t="str">
            <v>TOTAL : OPERATIONS</v>
          </cell>
          <cell r="X6562">
            <v>22000</v>
          </cell>
          <cell r="Y6562">
            <v>26000</v>
          </cell>
          <cell r="Z6562">
            <v>26000</v>
          </cell>
          <cell r="AA6562">
            <v>30000</v>
          </cell>
          <cell r="AB6562">
            <v>0</v>
          </cell>
          <cell r="AC6562">
            <v>0</v>
          </cell>
          <cell r="AD6562" t="str">
            <v>∆</v>
          </cell>
          <cell r="AE6562">
            <v>0</v>
          </cell>
        </row>
        <row r="6563">
          <cell r="AB6563" t="str">
            <v/>
          </cell>
          <cell r="AC6563" t="str">
            <v/>
          </cell>
          <cell r="AD6563" t="str">
            <v>∆</v>
          </cell>
        </row>
        <row r="6564">
          <cell r="V6564" t="str">
            <v>[550] CFD : RECREATION &amp; COMMUNITY SERVICES : LMD/CFD</v>
          </cell>
        </row>
        <row r="6565">
          <cell r="V6565" t="str">
            <v>MONTE BELLO ESTATES : CHARGES FOR SERVICES</v>
          </cell>
          <cell r="AB6565" t="str">
            <v/>
          </cell>
          <cell r="AC6565" t="str">
            <v/>
          </cell>
          <cell r="AD6565" t="str">
            <v>∆</v>
          </cell>
        </row>
        <row r="6566">
          <cell r="V6566" t="str">
            <v>550.20.28.845-4560.05</v>
          </cell>
          <cell r="W6566" t="str">
            <v>Charges for Services-Parks CFD</v>
          </cell>
          <cell r="X6566">
            <v>80000</v>
          </cell>
          <cell r="Y6566">
            <v>80000</v>
          </cell>
          <cell r="Z6566">
            <v>77000</v>
          </cell>
          <cell r="AA6566">
            <v>0</v>
          </cell>
          <cell r="AB6566">
            <v>0</v>
          </cell>
          <cell r="AC6566">
            <v>0</v>
          </cell>
          <cell r="AD6566" t="str">
            <v>∆</v>
          </cell>
          <cell r="AE6566">
            <v>0</v>
          </cell>
        </row>
        <row r="6567">
          <cell r="W6567" t="str">
            <v>TOTAL : CHARGES FOR SERVICES</v>
          </cell>
          <cell r="X6567">
            <v>80000</v>
          </cell>
          <cell r="Y6567">
            <v>80000</v>
          </cell>
          <cell r="Z6567">
            <v>77000</v>
          </cell>
          <cell r="AA6567">
            <v>0</v>
          </cell>
          <cell r="AB6567">
            <v>0</v>
          </cell>
          <cell r="AC6567">
            <v>0</v>
          </cell>
          <cell r="AD6567" t="str">
            <v>∆</v>
          </cell>
          <cell r="AE6567">
            <v>0</v>
          </cell>
        </row>
        <row r="6568">
          <cell r="AB6568" t="str">
            <v/>
          </cell>
          <cell r="AC6568" t="str">
            <v/>
          </cell>
          <cell r="AD6568" t="str">
            <v>∆</v>
          </cell>
        </row>
        <row r="6569">
          <cell r="V6569" t="str">
            <v>[550] CFD : RECREATION &amp; COMMUNITY SERVICES : LMD/CFD</v>
          </cell>
        </row>
        <row r="6570">
          <cell r="V6570" t="str">
            <v>MONTE BELLO ESTATES : PERSONNEL</v>
          </cell>
          <cell r="AB6570" t="str">
            <v/>
          </cell>
          <cell r="AC6570" t="str">
            <v/>
          </cell>
          <cell r="AD6570" t="str">
            <v>∆</v>
          </cell>
        </row>
        <row r="6571">
          <cell r="V6571" t="str">
            <v>550.20.28.845-5100.11</v>
          </cell>
          <cell r="W6571" t="str">
            <v>Benefits Medicare</v>
          </cell>
          <cell r="X6571">
            <v>0</v>
          </cell>
          <cell r="Y6571">
            <v>0</v>
          </cell>
          <cell r="Z6571">
            <v>0</v>
          </cell>
          <cell r="AA6571">
            <v>0</v>
          </cell>
          <cell r="AB6571">
            <v>0</v>
          </cell>
          <cell r="AC6571">
            <v>0</v>
          </cell>
          <cell r="AD6571" t="str">
            <v>∆</v>
          </cell>
          <cell r="AE6571">
            <v>0</v>
          </cell>
        </row>
        <row r="6572">
          <cell r="W6572" t="str">
            <v>TOTAL : PERSONNEL</v>
          </cell>
          <cell r="X6572">
            <v>0</v>
          </cell>
          <cell r="Y6572">
            <v>0</v>
          </cell>
          <cell r="Z6572">
            <v>0</v>
          </cell>
          <cell r="AA6572">
            <v>0</v>
          </cell>
          <cell r="AB6572">
            <v>0</v>
          </cell>
          <cell r="AC6572">
            <v>0</v>
          </cell>
          <cell r="AD6572" t="str">
            <v>∆</v>
          </cell>
          <cell r="AE6572">
            <v>0</v>
          </cell>
        </row>
        <row r="6573">
          <cell r="AB6573" t="str">
            <v/>
          </cell>
          <cell r="AC6573" t="str">
            <v/>
          </cell>
          <cell r="AD6573" t="str">
            <v>∆</v>
          </cell>
        </row>
        <row r="6574">
          <cell r="V6574" t="str">
            <v>[550] CFD : RECREATION &amp; COMMUNITY SERVICES : LMD/CFD</v>
          </cell>
        </row>
        <row r="6575">
          <cell r="V6575" t="str">
            <v>MONTE BELLO ESTATES : OPERATIONS</v>
          </cell>
          <cell r="AB6575" t="str">
            <v/>
          </cell>
          <cell r="AC6575" t="str">
            <v/>
          </cell>
          <cell r="AD6575" t="str">
            <v>∆</v>
          </cell>
        </row>
        <row r="6576">
          <cell r="V6576" t="str">
            <v>550.20.28.845-6000.01</v>
          </cell>
          <cell r="W6576" t="str">
            <v>Professional Services General</v>
          </cell>
          <cell r="X6576">
            <v>0</v>
          </cell>
          <cell r="Y6576">
            <v>0</v>
          </cell>
          <cell r="Z6576">
            <v>1000</v>
          </cell>
          <cell r="AA6576">
            <v>0</v>
          </cell>
          <cell r="AB6576">
            <v>0</v>
          </cell>
          <cell r="AC6576">
            <v>0</v>
          </cell>
          <cell r="AD6576" t="str">
            <v>∆</v>
          </cell>
          <cell r="AE6576">
            <v>0</v>
          </cell>
        </row>
        <row r="6577">
          <cell r="V6577" t="str">
            <v>550.20.28.845-6000.10</v>
          </cell>
          <cell r="W6577" t="str">
            <v>Professional Services Consultant</v>
          </cell>
          <cell r="X6577">
            <v>2000</v>
          </cell>
          <cell r="Y6577">
            <v>2000</v>
          </cell>
          <cell r="Z6577">
            <v>2000</v>
          </cell>
          <cell r="AA6577">
            <v>2000</v>
          </cell>
          <cell r="AB6577">
            <v>0</v>
          </cell>
          <cell r="AC6577">
            <v>0</v>
          </cell>
          <cell r="AD6577" t="str">
            <v>∆</v>
          </cell>
          <cell r="AE6577">
            <v>0</v>
          </cell>
        </row>
        <row r="6578">
          <cell r="V6578" t="str">
            <v>550.20.28.845-6000.11</v>
          </cell>
          <cell r="W6578" t="str">
            <v>Professional Services County Admin Fee</v>
          </cell>
          <cell r="X6578">
            <v>0</v>
          </cell>
          <cell r="Y6578">
            <v>0</v>
          </cell>
          <cell r="Z6578">
            <v>0</v>
          </cell>
          <cell r="AA6578">
            <v>0</v>
          </cell>
          <cell r="AB6578">
            <v>0</v>
          </cell>
          <cell r="AC6578">
            <v>0</v>
          </cell>
          <cell r="AD6578" t="str">
            <v>∆</v>
          </cell>
          <cell r="AE6578">
            <v>0</v>
          </cell>
        </row>
        <row r="6579">
          <cell r="V6579" t="str">
            <v>550.20.28.845-6100.01</v>
          </cell>
          <cell r="W6579" t="str">
            <v>Utilities Electric</v>
          </cell>
          <cell r="X6579">
            <v>0</v>
          </cell>
          <cell r="Y6579">
            <v>2000</v>
          </cell>
          <cell r="Z6579">
            <v>3000</v>
          </cell>
          <cell r="AA6579">
            <v>4000</v>
          </cell>
          <cell r="AB6579">
            <v>0</v>
          </cell>
          <cell r="AC6579">
            <v>0</v>
          </cell>
          <cell r="AD6579" t="str">
            <v>∆</v>
          </cell>
          <cell r="AE6579">
            <v>0</v>
          </cell>
        </row>
        <row r="6580">
          <cell r="V6580" t="str">
            <v>550.20.28.845-6100.04</v>
          </cell>
          <cell r="W6580" t="str">
            <v>Utilities Water</v>
          </cell>
          <cell r="X6580">
            <v>0</v>
          </cell>
          <cell r="Y6580">
            <v>0</v>
          </cell>
          <cell r="Z6580">
            <v>0</v>
          </cell>
          <cell r="AA6580">
            <v>0</v>
          </cell>
          <cell r="AB6580">
            <v>0</v>
          </cell>
          <cell r="AC6580">
            <v>0</v>
          </cell>
          <cell r="AD6580" t="str">
            <v>∆</v>
          </cell>
          <cell r="AE6580">
            <v>0</v>
          </cell>
        </row>
        <row r="6581">
          <cell r="V6581" t="str">
            <v>550.20.28.845-6240.05</v>
          </cell>
          <cell r="W6581" t="str">
            <v>Supplies-Parks Landscape Maintenance</v>
          </cell>
          <cell r="X6581">
            <v>1000</v>
          </cell>
          <cell r="Y6581">
            <v>3000</v>
          </cell>
          <cell r="Z6581">
            <v>3000</v>
          </cell>
          <cell r="AA6581">
            <v>2000</v>
          </cell>
          <cell r="AB6581">
            <v>0</v>
          </cell>
          <cell r="AC6581">
            <v>0</v>
          </cell>
          <cell r="AD6581" t="str">
            <v>∆</v>
          </cell>
          <cell r="AE6581">
            <v>0</v>
          </cell>
        </row>
        <row r="6582">
          <cell r="V6582" t="str">
            <v>550.20.28.845-6400.03</v>
          </cell>
          <cell r="W6582" t="str">
            <v>Repairs &amp; Maintenance Major Repair &amp; Contingency</v>
          </cell>
          <cell r="X6582">
            <v>3000</v>
          </cell>
          <cell r="Y6582">
            <v>5000</v>
          </cell>
          <cell r="Z6582">
            <v>3000</v>
          </cell>
          <cell r="AA6582">
            <v>4000</v>
          </cell>
          <cell r="AB6582">
            <v>0</v>
          </cell>
          <cell r="AC6582">
            <v>0</v>
          </cell>
          <cell r="AD6582" t="str">
            <v>∆</v>
          </cell>
          <cell r="AE6582">
            <v>0</v>
          </cell>
        </row>
        <row r="6583">
          <cell r="V6583" t="str">
            <v>550.20.28.845-6600.25</v>
          </cell>
          <cell r="W6583" t="str">
            <v>Administrative Expenses Support Services-Indirect Labor</v>
          </cell>
          <cell r="X6583">
            <v>5000</v>
          </cell>
          <cell r="Y6583">
            <v>5000</v>
          </cell>
          <cell r="Z6583">
            <v>5000</v>
          </cell>
          <cell r="AA6583">
            <v>5000</v>
          </cell>
          <cell r="AB6583">
            <v>0</v>
          </cell>
          <cell r="AC6583">
            <v>0</v>
          </cell>
          <cell r="AD6583" t="str">
            <v>∆</v>
          </cell>
          <cell r="AE6583">
            <v>0</v>
          </cell>
        </row>
        <row r="6584">
          <cell r="V6584" t="str">
            <v>550.20.28.845-6600.27</v>
          </cell>
          <cell r="W6584" t="str">
            <v>Administrative Expenses Support Services-Direct Labor</v>
          </cell>
          <cell r="X6584">
            <v>10000</v>
          </cell>
          <cell r="Y6584">
            <v>23000</v>
          </cell>
          <cell r="Z6584">
            <v>19000</v>
          </cell>
          <cell r="AA6584">
            <v>18000</v>
          </cell>
          <cell r="AB6584">
            <v>0</v>
          </cell>
          <cell r="AC6584">
            <v>0</v>
          </cell>
          <cell r="AD6584" t="str">
            <v>∆</v>
          </cell>
          <cell r="AE6584">
            <v>0</v>
          </cell>
        </row>
        <row r="6585">
          <cell r="W6585" t="str">
            <v>TOTAL : OPERATIONS</v>
          </cell>
          <cell r="X6585">
            <v>21000</v>
          </cell>
          <cell r="Y6585">
            <v>40000</v>
          </cell>
          <cell r="Z6585">
            <v>36000</v>
          </cell>
          <cell r="AA6585">
            <v>35000</v>
          </cell>
          <cell r="AB6585">
            <v>0</v>
          </cell>
          <cell r="AC6585">
            <v>0</v>
          </cell>
          <cell r="AD6585" t="str">
            <v>∆</v>
          </cell>
          <cell r="AE6585">
            <v>0</v>
          </cell>
        </row>
        <row r="6586">
          <cell r="AB6586" t="str">
            <v/>
          </cell>
          <cell r="AC6586" t="str">
            <v/>
          </cell>
          <cell r="AD6586" t="str">
            <v>∆</v>
          </cell>
        </row>
        <row r="6587">
          <cell r="V6587" t="str">
            <v>[550] CFD : RECREATION &amp; COMMUNITY SERVICES : LMD/CFD</v>
          </cell>
        </row>
        <row r="6588">
          <cell r="V6588" t="str">
            <v>MONTE BELLO ESTATES : DEBT SERVICE</v>
          </cell>
          <cell r="AB6588" t="str">
            <v/>
          </cell>
          <cell r="AC6588" t="str">
            <v/>
          </cell>
          <cell r="AD6588" t="str">
            <v>∆</v>
          </cell>
        </row>
        <row r="6589">
          <cell r="V6589" t="str">
            <v>550.20.28.845-8300.22</v>
          </cell>
          <cell r="W6589" t="str">
            <v>Capital Improvements-Parks LMD Well</v>
          </cell>
          <cell r="X6589">
            <v>0</v>
          </cell>
          <cell r="Y6589">
            <v>0</v>
          </cell>
          <cell r="Z6589">
            <v>3000</v>
          </cell>
          <cell r="AA6589">
            <v>0</v>
          </cell>
          <cell r="AB6589">
            <v>0</v>
          </cell>
          <cell r="AC6589">
            <v>0</v>
          </cell>
          <cell r="AD6589" t="str">
            <v>∆</v>
          </cell>
          <cell r="AE6589">
            <v>0</v>
          </cell>
        </row>
        <row r="6590">
          <cell r="W6590" t="str">
            <v>TOTAL : DEBT SERVICE</v>
          </cell>
          <cell r="X6590">
            <v>0</v>
          </cell>
          <cell r="Y6590">
            <v>0</v>
          </cell>
          <cell r="Z6590">
            <v>3000</v>
          </cell>
          <cell r="AA6590">
            <v>0</v>
          </cell>
          <cell r="AB6590">
            <v>0</v>
          </cell>
          <cell r="AC6590">
            <v>0</v>
          </cell>
          <cell r="AD6590" t="str">
            <v>∆</v>
          </cell>
          <cell r="AE6590">
            <v>0</v>
          </cell>
        </row>
        <row r="6591">
          <cell r="AB6591" t="str">
            <v/>
          </cell>
          <cell r="AC6591" t="str">
            <v/>
          </cell>
          <cell r="AD6591" t="str">
            <v>∆</v>
          </cell>
        </row>
        <row r="6592">
          <cell r="V6592" t="str">
            <v>[550] CFD : RECREATION &amp; COMMUNITY SERVICES : LMD/CFD</v>
          </cell>
        </row>
        <row r="6593">
          <cell r="V6593" t="str">
            <v>SOLERA ESTATES : CHARGES FOR SERVICES</v>
          </cell>
          <cell r="AB6593" t="str">
            <v/>
          </cell>
          <cell r="AC6593" t="str">
            <v/>
          </cell>
          <cell r="AD6593" t="str">
            <v>∆</v>
          </cell>
        </row>
        <row r="6594">
          <cell r="V6594" t="str">
            <v>550.20.28.846-4560.05</v>
          </cell>
          <cell r="W6594" t="str">
            <v>Charges for Services-Parks CFD</v>
          </cell>
          <cell r="X6594">
            <v>92000</v>
          </cell>
          <cell r="Y6594">
            <v>91000</v>
          </cell>
          <cell r="Z6594">
            <v>82000</v>
          </cell>
          <cell r="AA6594">
            <v>0</v>
          </cell>
          <cell r="AB6594">
            <v>0</v>
          </cell>
          <cell r="AC6594">
            <v>0</v>
          </cell>
          <cell r="AD6594" t="str">
            <v>∆</v>
          </cell>
          <cell r="AE6594">
            <v>0</v>
          </cell>
        </row>
        <row r="6595">
          <cell r="W6595" t="str">
            <v>TOTAL : CHARGES FOR SERVICES</v>
          </cell>
          <cell r="X6595">
            <v>92000</v>
          </cell>
          <cell r="Y6595">
            <v>91000</v>
          </cell>
          <cell r="Z6595">
            <v>82000</v>
          </cell>
          <cell r="AA6595">
            <v>0</v>
          </cell>
          <cell r="AB6595">
            <v>0</v>
          </cell>
          <cell r="AC6595">
            <v>0</v>
          </cell>
          <cell r="AD6595" t="str">
            <v>∆</v>
          </cell>
          <cell r="AE6595">
            <v>0</v>
          </cell>
        </row>
        <row r="6596">
          <cell r="AB6596" t="str">
            <v/>
          </cell>
          <cell r="AC6596" t="str">
            <v/>
          </cell>
          <cell r="AD6596" t="str">
            <v>∆</v>
          </cell>
        </row>
        <row r="6597">
          <cell r="V6597" t="str">
            <v>[550] CFD : RECREATION &amp; COMMUNITY SERVICES : LMD/CFD</v>
          </cell>
        </row>
        <row r="6598">
          <cell r="V6598" t="str">
            <v>SOLERA ESTATES : PERSONNEL</v>
          </cell>
          <cell r="AB6598" t="str">
            <v/>
          </cell>
          <cell r="AC6598" t="str">
            <v/>
          </cell>
          <cell r="AD6598" t="str">
            <v>∆</v>
          </cell>
        </row>
        <row r="6599">
          <cell r="V6599" t="str">
            <v>550.20.28.846-5100.11</v>
          </cell>
          <cell r="W6599" t="str">
            <v>Benefits Medicare</v>
          </cell>
          <cell r="X6599">
            <v>0</v>
          </cell>
          <cell r="Y6599">
            <v>0</v>
          </cell>
          <cell r="Z6599">
            <v>0</v>
          </cell>
          <cell r="AA6599">
            <v>0</v>
          </cell>
          <cell r="AB6599">
            <v>0</v>
          </cell>
          <cell r="AC6599">
            <v>0</v>
          </cell>
          <cell r="AD6599" t="str">
            <v>∆</v>
          </cell>
          <cell r="AE6599">
            <v>0</v>
          </cell>
        </row>
        <row r="6600">
          <cell r="W6600" t="str">
            <v>TOTAL : PERSONNEL</v>
          </cell>
          <cell r="X6600">
            <v>0</v>
          </cell>
          <cell r="Y6600">
            <v>0</v>
          </cell>
          <cell r="Z6600">
            <v>0</v>
          </cell>
          <cell r="AA6600">
            <v>0</v>
          </cell>
          <cell r="AB6600">
            <v>0</v>
          </cell>
          <cell r="AC6600">
            <v>0</v>
          </cell>
          <cell r="AD6600" t="str">
            <v>∆</v>
          </cell>
          <cell r="AE6600">
            <v>0</v>
          </cell>
        </row>
        <row r="6601">
          <cell r="AB6601" t="str">
            <v/>
          </cell>
          <cell r="AC6601" t="str">
            <v/>
          </cell>
          <cell r="AD6601" t="str">
            <v>∆</v>
          </cell>
        </row>
        <row r="6602">
          <cell r="V6602" t="str">
            <v>[550] CFD : RECREATION &amp; COMMUNITY SERVICES : LMD/CFD</v>
          </cell>
        </row>
        <row r="6603">
          <cell r="V6603" t="str">
            <v>SOLERA ESTATES : OPERATIONS</v>
          </cell>
          <cell r="AB6603" t="str">
            <v/>
          </cell>
          <cell r="AC6603" t="str">
            <v/>
          </cell>
          <cell r="AD6603" t="str">
            <v>∆</v>
          </cell>
        </row>
        <row r="6604">
          <cell r="V6604" t="str">
            <v>550.20.28.846-6000.10</v>
          </cell>
          <cell r="W6604" t="str">
            <v>Professional Services Consultant</v>
          </cell>
          <cell r="X6604">
            <v>2000</v>
          </cell>
          <cell r="Y6604">
            <v>2000</v>
          </cell>
          <cell r="Z6604">
            <v>2000</v>
          </cell>
          <cell r="AA6604">
            <v>2000</v>
          </cell>
          <cell r="AB6604">
            <v>0</v>
          </cell>
          <cell r="AC6604">
            <v>0</v>
          </cell>
          <cell r="AD6604" t="str">
            <v>∆</v>
          </cell>
          <cell r="AE6604">
            <v>0</v>
          </cell>
        </row>
        <row r="6605">
          <cell r="V6605" t="str">
            <v>550.20.28.846-6000.11</v>
          </cell>
          <cell r="W6605" t="str">
            <v>Professional Services County Admin Fee</v>
          </cell>
          <cell r="X6605">
            <v>0</v>
          </cell>
          <cell r="Y6605">
            <v>1000</v>
          </cell>
          <cell r="Z6605">
            <v>1000</v>
          </cell>
          <cell r="AA6605">
            <v>0</v>
          </cell>
          <cell r="AB6605">
            <v>0</v>
          </cell>
          <cell r="AC6605">
            <v>0</v>
          </cell>
          <cell r="AD6605" t="str">
            <v>∆</v>
          </cell>
          <cell r="AE6605">
            <v>0</v>
          </cell>
        </row>
        <row r="6606">
          <cell r="V6606" t="str">
            <v>550.20.28.846-6100.01</v>
          </cell>
          <cell r="W6606" t="str">
            <v>Utilities Electric</v>
          </cell>
          <cell r="X6606">
            <v>0</v>
          </cell>
          <cell r="Y6606">
            <v>2000</v>
          </cell>
          <cell r="Z6606">
            <v>5000</v>
          </cell>
          <cell r="AA6606">
            <v>6000</v>
          </cell>
          <cell r="AB6606">
            <v>0</v>
          </cell>
          <cell r="AC6606">
            <v>0</v>
          </cell>
          <cell r="AD6606" t="str">
            <v>∆</v>
          </cell>
          <cell r="AE6606">
            <v>0</v>
          </cell>
        </row>
        <row r="6607">
          <cell r="V6607" t="str">
            <v>550.20.28.846-6100.04</v>
          </cell>
          <cell r="W6607" t="str">
            <v>Utilities Water</v>
          </cell>
          <cell r="X6607">
            <v>0</v>
          </cell>
          <cell r="Y6607">
            <v>0</v>
          </cell>
          <cell r="Z6607">
            <v>1000</v>
          </cell>
          <cell r="AA6607">
            <v>2000</v>
          </cell>
          <cell r="AB6607">
            <v>0</v>
          </cell>
          <cell r="AC6607">
            <v>0</v>
          </cell>
          <cell r="AD6607" t="str">
            <v>∆</v>
          </cell>
          <cell r="AE6607">
            <v>0</v>
          </cell>
        </row>
        <row r="6608">
          <cell r="V6608" t="str">
            <v>550.20.28.846-6240.05</v>
          </cell>
          <cell r="W6608" t="str">
            <v>Supplies-Parks Landscape Maintenance</v>
          </cell>
          <cell r="X6608">
            <v>1000</v>
          </cell>
          <cell r="Y6608">
            <v>2000</v>
          </cell>
          <cell r="Z6608">
            <v>4000</v>
          </cell>
          <cell r="AA6608">
            <v>3000</v>
          </cell>
          <cell r="AB6608">
            <v>0</v>
          </cell>
          <cell r="AC6608">
            <v>0</v>
          </cell>
          <cell r="AD6608" t="str">
            <v>∆</v>
          </cell>
          <cell r="AE6608">
            <v>0</v>
          </cell>
        </row>
        <row r="6609">
          <cell r="V6609" t="str">
            <v>550.20.28.846-6400.03</v>
          </cell>
          <cell r="W6609" t="str">
            <v>Repairs &amp; Maintenance Major Repair &amp; Contingency</v>
          </cell>
          <cell r="X6609">
            <v>1000</v>
          </cell>
          <cell r="Y6609">
            <v>1000</v>
          </cell>
          <cell r="Z6609">
            <v>3000</v>
          </cell>
          <cell r="AA6609">
            <v>3000</v>
          </cell>
          <cell r="AB6609">
            <v>0</v>
          </cell>
          <cell r="AC6609">
            <v>0</v>
          </cell>
          <cell r="AD6609" t="str">
            <v>∆</v>
          </cell>
          <cell r="AE6609">
            <v>0</v>
          </cell>
        </row>
        <row r="6610">
          <cell r="V6610" t="str">
            <v>550.20.28.846-6600.25</v>
          </cell>
          <cell r="W6610" t="str">
            <v>Administrative Expenses Support Services-Indirect Labor</v>
          </cell>
          <cell r="X6610">
            <v>5000</v>
          </cell>
          <cell r="Y6610">
            <v>5000</v>
          </cell>
          <cell r="Z6610">
            <v>5000</v>
          </cell>
          <cell r="AA6610">
            <v>5000</v>
          </cell>
          <cell r="AB6610">
            <v>0</v>
          </cell>
          <cell r="AC6610">
            <v>0</v>
          </cell>
          <cell r="AD6610" t="str">
            <v>∆</v>
          </cell>
          <cell r="AE6610">
            <v>0</v>
          </cell>
        </row>
        <row r="6611">
          <cell r="V6611" t="str">
            <v>550.20.28.846-6600.27</v>
          </cell>
          <cell r="W6611" t="str">
            <v>Administrative Expenses Support Services-Direct Labor</v>
          </cell>
          <cell r="X6611">
            <v>3000</v>
          </cell>
          <cell r="Y6611">
            <v>17000</v>
          </cell>
          <cell r="Z6611">
            <v>20000</v>
          </cell>
          <cell r="AA6611">
            <v>16000</v>
          </cell>
          <cell r="AB6611">
            <v>0</v>
          </cell>
          <cell r="AC6611">
            <v>0</v>
          </cell>
          <cell r="AD6611" t="str">
            <v>∆</v>
          </cell>
          <cell r="AE6611">
            <v>0</v>
          </cell>
        </row>
        <row r="6612">
          <cell r="W6612" t="str">
            <v>TOTAL : OPERATIONS</v>
          </cell>
          <cell r="X6612">
            <v>12000</v>
          </cell>
          <cell r="Y6612">
            <v>30000</v>
          </cell>
          <cell r="Z6612">
            <v>41000</v>
          </cell>
          <cell r="AA6612">
            <v>37000</v>
          </cell>
          <cell r="AB6612">
            <v>0</v>
          </cell>
          <cell r="AC6612">
            <v>0</v>
          </cell>
          <cell r="AD6612" t="str">
            <v>∆</v>
          </cell>
          <cell r="AE6612">
            <v>0</v>
          </cell>
        </row>
        <row r="6613">
          <cell r="AB6613" t="str">
            <v/>
          </cell>
          <cell r="AC6613" t="str">
            <v/>
          </cell>
          <cell r="AD6613" t="str">
            <v>∆</v>
          </cell>
        </row>
        <row r="6614">
          <cell r="V6614" t="str">
            <v>[550] CFD : RECREATION &amp; COMMUNITY SERVICES : LMD/CFD</v>
          </cell>
        </row>
        <row r="6615">
          <cell r="V6615" t="str">
            <v>SOLERA ESTATES : DEBT SERVICE</v>
          </cell>
          <cell r="AB6615" t="str">
            <v/>
          </cell>
          <cell r="AC6615" t="str">
            <v/>
          </cell>
          <cell r="AD6615" t="str">
            <v>∆</v>
          </cell>
        </row>
        <row r="6616">
          <cell r="V6616" t="str">
            <v>550.20.28.846-8300.97</v>
          </cell>
          <cell r="W6616" t="str">
            <v>Capital Improvements-Parks LMD Cap Reserve</v>
          </cell>
          <cell r="X6616">
            <v>0</v>
          </cell>
          <cell r="Y6616">
            <v>0</v>
          </cell>
          <cell r="Z6616">
            <v>0</v>
          </cell>
          <cell r="AA6616">
            <v>0</v>
          </cell>
          <cell r="AB6616">
            <v>0</v>
          </cell>
          <cell r="AC6616">
            <v>0</v>
          </cell>
          <cell r="AD6616" t="str">
            <v>∆</v>
          </cell>
          <cell r="AE6616">
            <v>0</v>
          </cell>
        </row>
        <row r="6617">
          <cell r="W6617" t="str">
            <v>TOTAL : DEBT SERVICE</v>
          </cell>
          <cell r="X6617">
            <v>0</v>
          </cell>
          <cell r="Y6617">
            <v>0</v>
          </cell>
          <cell r="Z6617">
            <v>0</v>
          </cell>
          <cell r="AA6617">
            <v>0</v>
          </cell>
          <cell r="AB6617">
            <v>0</v>
          </cell>
          <cell r="AC6617">
            <v>0</v>
          </cell>
          <cell r="AD6617" t="str">
            <v>∆</v>
          </cell>
          <cell r="AE6617">
            <v>0</v>
          </cell>
        </row>
        <row r="6618">
          <cell r="AB6618" t="str">
            <v/>
          </cell>
          <cell r="AC6618" t="str">
            <v/>
          </cell>
          <cell r="AD6618" t="str">
            <v>∆</v>
          </cell>
        </row>
        <row r="6619">
          <cell r="V6619" t="str">
            <v>[550] CFD : RECREATION &amp; COMMUNITY SERVICES : LMD/CFD</v>
          </cell>
        </row>
        <row r="6620">
          <cell r="V6620" t="str">
            <v>SUNDANCE : CHARGES FOR SERVICES</v>
          </cell>
          <cell r="AB6620" t="str">
            <v/>
          </cell>
          <cell r="AC6620" t="str">
            <v/>
          </cell>
          <cell r="AD6620" t="str">
            <v>∆</v>
          </cell>
        </row>
        <row r="6621">
          <cell r="V6621" t="str">
            <v>550.20.28.847-4560.05</v>
          </cell>
          <cell r="W6621" t="str">
            <v>Charges for Services-Parks CFD</v>
          </cell>
          <cell r="X6621">
            <v>81000</v>
          </cell>
          <cell r="Y6621">
            <v>81000</v>
          </cell>
          <cell r="Z6621">
            <v>87000</v>
          </cell>
          <cell r="AA6621">
            <v>0</v>
          </cell>
          <cell r="AB6621">
            <v>0</v>
          </cell>
          <cell r="AC6621">
            <v>0</v>
          </cell>
          <cell r="AD6621" t="str">
            <v>∆</v>
          </cell>
          <cell r="AE6621">
            <v>0</v>
          </cell>
        </row>
        <row r="6622">
          <cell r="W6622" t="str">
            <v>TOTAL : CHARGES FOR SERVICES</v>
          </cell>
          <cell r="X6622">
            <v>81000</v>
          </cell>
          <cell r="Y6622">
            <v>81000</v>
          </cell>
          <cell r="Z6622">
            <v>87000</v>
          </cell>
          <cell r="AA6622">
            <v>0</v>
          </cell>
          <cell r="AB6622">
            <v>0</v>
          </cell>
          <cell r="AC6622">
            <v>0</v>
          </cell>
          <cell r="AD6622" t="str">
            <v>∆</v>
          </cell>
          <cell r="AE6622">
            <v>0</v>
          </cell>
        </row>
        <row r="6623">
          <cell r="AB6623" t="str">
            <v/>
          </cell>
          <cell r="AC6623" t="str">
            <v/>
          </cell>
          <cell r="AD6623" t="str">
            <v>∆</v>
          </cell>
        </row>
        <row r="6624">
          <cell r="V6624" t="str">
            <v>[550] CFD : RECREATION &amp; COMMUNITY SERVICES : LMD/CFD</v>
          </cell>
        </row>
        <row r="6625">
          <cell r="V6625" t="str">
            <v>SUNDANCE : OTHER REVENUE</v>
          </cell>
          <cell r="AB6625" t="str">
            <v/>
          </cell>
          <cell r="AC6625" t="str">
            <v/>
          </cell>
          <cell r="AD6625" t="str">
            <v>∆</v>
          </cell>
        </row>
        <row r="6626">
          <cell r="V6626" t="str">
            <v>550.20.28.847-4850.04</v>
          </cell>
          <cell r="W6626" t="str">
            <v>Other Revenue Rental of Property</v>
          </cell>
          <cell r="X6626">
            <v>0</v>
          </cell>
          <cell r="Y6626">
            <v>0</v>
          </cell>
          <cell r="Z6626">
            <v>0</v>
          </cell>
          <cell r="AA6626">
            <v>0</v>
          </cell>
          <cell r="AB6626">
            <v>0</v>
          </cell>
          <cell r="AC6626">
            <v>0</v>
          </cell>
          <cell r="AD6626" t="str">
            <v>∆</v>
          </cell>
          <cell r="AE6626">
            <v>0</v>
          </cell>
        </row>
        <row r="6627">
          <cell r="W6627" t="str">
            <v>TOTAL : OTHER REVENUE</v>
          </cell>
          <cell r="X6627">
            <v>0</v>
          </cell>
          <cell r="Y6627">
            <v>0</v>
          </cell>
          <cell r="Z6627">
            <v>0</v>
          </cell>
          <cell r="AA6627">
            <v>0</v>
          </cell>
          <cell r="AB6627">
            <v>0</v>
          </cell>
          <cell r="AC6627">
            <v>0</v>
          </cell>
          <cell r="AD6627" t="str">
            <v>∆</v>
          </cell>
          <cell r="AE6627">
            <v>0</v>
          </cell>
        </row>
        <row r="6628">
          <cell r="AB6628" t="str">
            <v/>
          </cell>
          <cell r="AC6628" t="str">
            <v/>
          </cell>
          <cell r="AD6628" t="str">
            <v>∆</v>
          </cell>
        </row>
        <row r="6629">
          <cell r="V6629" t="str">
            <v>[550] CFD : RECREATION &amp; COMMUNITY SERVICES : LMD/CFD</v>
          </cell>
        </row>
        <row r="6630">
          <cell r="V6630" t="str">
            <v>SUNDANCE : PERSONNEL</v>
          </cell>
          <cell r="AB6630" t="str">
            <v/>
          </cell>
          <cell r="AC6630" t="str">
            <v/>
          </cell>
          <cell r="AD6630" t="str">
            <v>∆</v>
          </cell>
        </row>
        <row r="6631">
          <cell r="V6631" t="str">
            <v>550.20.28.847-5100.11</v>
          </cell>
          <cell r="W6631" t="str">
            <v>Benefits Medicare</v>
          </cell>
          <cell r="X6631">
            <v>0</v>
          </cell>
          <cell r="Y6631">
            <v>0</v>
          </cell>
          <cell r="Z6631">
            <v>0</v>
          </cell>
          <cell r="AA6631">
            <v>0</v>
          </cell>
          <cell r="AB6631">
            <v>0</v>
          </cell>
          <cell r="AC6631">
            <v>0</v>
          </cell>
          <cell r="AD6631" t="str">
            <v>∆</v>
          </cell>
          <cell r="AE6631">
            <v>0</v>
          </cell>
        </row>
        <row r="6632">
          <cell r="W6632" t="str">
            <v>TOTAL : PERSONNEL</v>
          </cell>
          <cell r="X6632">
            <v>0</v>
          </cell>
          <cell r="Y6632">
            <v>0</v>
          </cell>
          <cell r="Z6632">
            <v>0</v>
          </cell>
          <cell r="AA6632">
            <v>0</v>
          </cell>
          <cell r="AB6632">
            <v>0</v>
          </cell>
          <cell r="AC6632">
            <v>0</v>
          </cell>
          <cell r="AD6632" t="str">
            <v>∆</v>
          </cell>
          <cell r="AE6632">
            <v>0</v>
          </cell>
        </row>
        <row r="6633">
          <cell r="AB6633" t="str">
            <v/>
          </cell>
          <cell r="AC6633" t="str">
            <v/>
          </cell>
          <cell r="AD6633" t="str">
            <v>∆</v>
          </cell>
        </row>
        <row r="6634">
          <cell r="V6634" t="str">
            <v>[550] CFD : RECREATION &amp; COMMUNITY SERVICES : LMD/CFD</v>
          </cell>
        </row>
        <row r="6635">
          <cell r="V6635" t="str">
            <v>SUNDANCE : OPERATIONS</v>
          </cell>
          <cell r="AB6635" t="str">
            <v/>
          </cell>
          <cell r="AC6635" t="str">
            <v/>
          </cell>
          <cell r="AD6635" t="str">
            <v>∆</v>
          </cell>
        </row>
        <row r="6636">
          <cell r="V6636" t="str">
            <v>550.20.28.847-6000.10</v>
          </cell>
          <cell r="W6636" t="str">
            <v>Professional Services Consultant</v>
          </cell>
          <cell r="X6636">
            <v>2000</v>
          </cell>
          <cell r="Y6636">
            <v>2000</v>
          </cell>
          <cell r="Z6636">
            <v>2000</v>
          </cell>
          <cell r="AA6636">
            <v>2000</v>
          </cell>
          <cell r="AB6636">
            <v>0</v>
          </cell>
          <cell r="AC6636">
            <v>0</v>
          </cell>
          <cell r="AD6636" t="str">
            <v>∆</v>
          </cell>
          <cell r="AE6636">
            <v>0</v>
          </cell>
        </row>
        <row r="6637">
          <cell r="V6637" t="str">
            <v>550.20.28.847-6000.11</v>
          </cell>
          <cell r="W6637" t="str">
            <v>Professional Services County Admin Fee</v>
          </cell>
          <cell r="X6637">
            <v>0</v>
          </cell>
          <cell r="Y6637">
            <v>0</v>
          </cell>
          <cell r="Z6637">
            <v>1000</v>
          </cell>
          <cell r="AA6637">
            <v>0</v>
          </cell>
          <cell r="AB6637">
            <v>0</v>
          </cell>
          <cell r="AC6637">
            <v>0</v>
          </cell>
          <cell r="AD6637" t="str">
            <v>∆</v>
          </cell>
          <cell r="AE6637">
            <v>0</v>
          </cell>
        </row>
        <row r="6638">
          <cell r="V6638" t="str">
            <v>550.20.28.847-6100.01</v>
          </cell>
          <cell r="W6638" t="str">
            <v>Utilities Electric</v>
          </cell>
          <cell r="X6638">
            <v>0</v>
          </cell>
          <cell r="Y6638">
            <v>1000</v>
          </cell>
          <cell r="Z6638">
            <v>3000</v>
          </cell>
          <cell r="AA6638">
            <v>2000</v>
          </cell>
          <cell r="AB6638">
            <v>0</v>
          </cell>
          <cell r="AC6638">
            <v>0</v>
          </cell>
          <cell r="AD6638" t="str">
            <v>∆</v>
          </cell>
          <cell r="AE6638">
            <v>0</v>
          </cell>
        </row>
        <row r="6639">
          <cell r="V6639" t="str">
            <v>550.20.28.847-6100.04</v>
          </cell>
          <cell r="W6639" t="str">
            <v>Utilities Water</v>
          </cell>
          <cell r="X6639">
            <v>0</v>
          </cell>
          <cell r="Y6639">
            <v>0</v>
          </cell>
          <cell r="Z6639">
            <v>0</v>
          </cell>
          <cell r="AA6639">
            <v>3000</v>
          </cell>
          <cell r="AB6639">
            <v>0</v>
          </cell>
          <cell r="AC6639">
            <v>0</v>
          </cell>
          <cell r="AD6639" t="str">
            <v>∆</v>
          </cell>
          <cell r="AE6639">
            <v>0</v>
          </cell>
        </row>
        <row r="6640">
          <cell r="V6640" t="str">
            <v>550.20.28.847-6240.05</v>
          </cell>
          <cell r="W6640" t="str">
            <v>Supplies-Parks Landscape Maintenance</v>
          </cell>
          <cell r="X6640">
            <v>0</v>
          </cell>
          <cell r="Y6640">
            <v>0</v>
          </cell>
          <cell r="Z6640">
            <v>5000</v>
          </cell>
          <cell r="AA6640">
            <v>3000</v>
          </cell>
          <cell r="AB6640">
            <v>0</v>
          </cell>
          <cell r="AC6640">
            <v>0</v>
          </cell>
          <cell r="AD6640" t="str">
            <v>∆</v>
          </cell>
          <cell r="AE6640">
            <v>0</v>
          </cell>
        </row>
        <row r="6641">
          <cell r="V6641" t="str">
            <v>550.20.28.847-6400.03</v>
          </cell>
          <cell r="W6641" t="str">
            <v>Repairs &amp; Maintenance Major Repair &amp; Contingency</v>
          </cell>
          <cell r="X6641">
            <v>0</v>
          </cell>
          <cell r="Y6641">
            <v>1000</v>
          </cell>
          <cell r="Z6641">
            <v>1000</v>
          </cell>
          <cell r="AA6641">
            <v>3000</v>
          </cell>
          <cell r="AB6641">
            <v>0</v>
          </cell>
          <cell r="AC6641">
            <v>0</v>
          </cell>
          <cell r="AD6641" t="str">
            <v>∆</v>
          </cell>
          <cell r="AE6641">
            <v>0</v>
          </cell>
        </row>
        <row r="6642">
          <cell r="V6642" t="str">
            <v>550.20.28.847-6600.05</v>
          </cell>
          <cell r="W6642" t="str">
            <v>Administrative Expenses Public/Legal Advertisement</v>
          </cell>
          <cell r="X6642">
            <v>0</v>
          </cell>
          <cell r="Y6642">
            <v>0</v>
          </cell>
          <cell r="Z6642">
            <v>0</v>
          </cell>
          <cell r="AA6642">
            <v>0</v>
          </cell>
          <cell r="AB6642">
            <v>0</v>
          </cell>
          <cell r="AC6642">
            <v>0</v>
          </cell>
          <cell r="AD6642" t="str">
            <v>∆</v>
          </cell>
          <cell r="AE6642">
            <v>0</v>
          </cell>
        </row>
        <row r="6643">
          <cell r="V6643" t="str">
            <v>550.20.28.847-6600.25</v>
          </cell>
          <cell r="W6643" t="str">
            <v>Administrative Expenses Support Services-Indirect Labor</v>
          </cell>
          <cell r="X6643">
            <v>0</v>
          </cell>
          <cell r="Y6643">
            <v>0</v>
          </cell>
          <cell r="Z6643">
            <v>5000</v>
          </cell>
          <cell r="AA6643">
            <v>5000</v>
          </cell>
          <cell r="AB6643">
            <v>0</v>
          </cell>
          <cell r="AC6643">
            <v>0</v>
          </cell>
          <cell r="AD6643" t="str">
            <v>∆</v>
          </cell>
          <cell r="AE6643">
            <v>0</v>
          </cell>
        </row>
        <row r="6644">
          <cell r="V6644" t="str">
            <v>550.20.28.847-6600.27</v>
          </cell>
          <cell r="W6644" t="str">
            <v>Administrative Expenses Support Services-Direct Labor</v>
          </cell>
          <cell r="X6644">
            <v>0</v>
          </cell>
          <cell r="Y6644">
            <v>8000</v>
          </cell>
          <cell r="Z6644">
            <v>15000</v>
          </cell>
          <cell r="AA6644">
            <v>18000</v>
          </cell>
          <cell r="AB6644">
            <v>0</v>
          </cell>
          <cell r="AC6644">
            <v>0</v>
          </cell>
          <cell r="AD6644" t="str">
            <v>∆</v>
          </cell>
          <cell r="AE6644">
            <v>0</v>
          </cell>
        </row>
        <row r="6645">
          <cell r="W6645" t="str">
            <v>TOTAL : OPERATIONS</v>
          </cell>
          <cell r="X6645">
            <v>2000</v>
          </cell>
          <cell r="Y6645">
            <v>12000</v>
          </cell>
          <cell r="Z6645">
            <v>32000</v>
          </cell>
          <cell r="AA6645">
            <v>36000</v>
          </cell>
          <cell r="AB6645">
            <v>0</v>
          </cell>
          <cell r="AC6645">
            <v>0</v>
          </cell>
          <cell r="AD6645" t="str">
            <v>∆</v>
          </cell>
          <cell r="AE6645">
            <v>0</v>
          </cell>
        </row>
        <row r="6646">
          <cell r="AB6646" t="str">
            <v/>
          </cell>
          <cell r="AC6646" t="str">
            <v/>
          </cell>
          <cell r="AD6646" t="str">
            <v>∆</v>
          </cell>
        </row>
        <row r="6647">
          <cell r="V6647" t="str">
            <v>[550] CFD : RECREATION &amp; COMMUNITY SERVICES : LMD/CFD</v>
          </cell>
        </row>
        <row r="6648">
          <cell r="V6648" t="str">
            <v>TERRA RANCH : CHARGES FOR SERVICES</v>
          </cell>
          <cell r="AB6648" t="str">
            <v/>
          </cell>
          <cell r="AC6648" t="str">
            <v/>
          </cell>
          <cell r="AD6648" t="str">
            <v>∆</v>
          </cell>
        </row>
        <row r="6649">
          <cell r="V6649" t="str">
            <v>550.20.28.848-4560.05</v>
          </cell>
          <cell r="W6649" t="str">
            <v>Charges for Services-Parks CFD</v>
          </cell>
          <cell r="X6649">
            <v>0</v>
          </cell>
          <cell r="Y6649">
            <v>32000</v>
          </cell>
          <cell r="Z6649">
            <v>83000</v>
          </cell>
          <cell r="AA6649">
            <v>0</v>
          </cell>
          <cell r="AB6649">
            <v>0</v>
          </cell>
          <cell r="AC6649">
            <v>0</v>
          </cell>
          <cell r="AD6649" t="str">
            <v>∆</v>
          </cell>
          <cell r="AE6649">
            <v>0</v>
          </cell>
        </row>
        <row r="6650">
          <cell r="W6650" t="str">
            <v>TOTAL : CHARGES FOR SERVICES</v>
          </cell>
          <cell r="X6650">
            <v>0</v>
          </cell>
          <cell r="Y6650">
            <v>32000</v>
          </cell>
          <cell r="Z6650">
            <v>83000</v>
          </cell>
          <cell r="AA6650">
            <v>0</v>
          </cell>
          <cell r="AB6650">
            <v>0</v>
          </cell>
          <cell r="AC6650">
            <v>0</v>
          </cell>
          <cell r="AD6650" t="str">
            <v>∆</v>
          </cell>
          <cell r="AE6650">
            <v>0</v>
          </cell>
        </row>
        <row r="6651">
          <cell r="AB6651" t="str">
            <v/>
          </cell>
          <cell r="AC6651" t="str">
            <v/>
          </cell>
          <cell r="AD6651" t="str">
            <v>∆</v>
          </cell>
        </row>
        <row r="6652">
          <cell r="V6652" t="str">
            <v>[550] CFD : RECREATION &amp; COMMUNITY SERVICES : LMD/CFD</v>
          </cell>
        </row>
        <row r="6653">
          <cell r="V6653" t="str">
            <v>TERRA RANCH : PERSONNEL</v>
          </cell>
          <cell r="AB6653" t="str">
            <v/>
          </cell>
          <cell r="AC6653" t="str">
            <v/>
          </cell>
          <cell r="AD6653" t="str">
            <v>∆</v>
          </cell>
        </row>
        <row r="6654">
          <cell r="V6654" t="str">
            <v>550.20.28.848-5100.11</v>
          </cell>
          <cell r="W6654" t="str">
            <v>Benefits Medicare</v>
          </cell>
          <cell r="X6654">
            <v>0</v>
          </cell>
          <cell r="Y6654">
            <v>0</v>
          </cell>
          <cell r="Z6654">
            <v>0</v>
          </cell>
          <cell r="AA6654">
            <v>0</v>
          </cell>
          <cell r="AB6654">
            <v>0</v>
          </cell>
          <cell r="AC6654">
            <v>0</v>
          </cell>
          <cell r="AD6654" t="str">
            <v>∆</v>
          </cell>
          <cell r="AE6654">
            <v>0</v>
          </cell>
        </row>
        <row r="6655">
          <cell r="W6655" t="str">
            <v>TOTAL : PERSONNEL</v>
          </cell>
          <cell r="X6655">
            <v>0</v>
          </cell>
          <cell r="Y6655">
            <v>0</v>
          </cell>
          <cell r="Z6655">
            <v>0</v>
          </cell>
          <cell r="AA6655">
            <v>0</v>
          </cell>
          <cell r="AB6655">
            <v>0</v>
          </cell>
          <cell r="AC6655">
            <v>0</v>
          </cell>
          <cell r="AD6655" t="str">
            <v>∆</v>
          </cell>
          <cell r="AE6655">
            <v>0</v>
          </cell>
        </row>
        <row r="6656">
          <cell r="AB6656" t="str">
            <v/>
          </cell>
          <cell r="AC6656" t="str">
            <v/>
          </cell>
          <cell r="AD6656" t="str">
            <v>∆</v>
          </cell>
        </row>
        <row r="6657">
          <cell r="V6657" t="str">
            <v>[550] CFD : RECREATION &amp; COMMUNITY SERVICES : LMD/CFD</v>
          </cell>
        </row>
        <row r="6658">
          <cell r="V6658" t="str">
            <v>TERRA RANCH : OPERATIONS</v>
          </cell>
          <cell r="AB6658" t="str">
            <v/>
          </cell>
          <cell r="AC6658" t="str">
            <v/>
          </cell>
          <cell r="AD6658" t="str">
            <v>∆</v>
          </cell>
        </row>
        <row r="6659">
          <cell r="V6659" t="str">
            <v>550.20.28.848-6000.10</v>
          </cell>
          <cell r="W6659" t="str">
            <v>Professional Services Consultant</v>
          </cell>
          <cell r="X6659">
            <v>0</v>
          </cell>
          <cell r="Y6659">
            <v>1000</v>
          </cell>
          <cell r="Z6659">
            <v>2000</v>
          </cell>
          <cell r="AA6659">
            <v>2000</v>
          </cell>
          <cell r="AB6659">
            <v>0</v>
          </cell>
          <cell r="AC6659">
            <v>0</v>
          </cell>
          <cell r="AD6659" t="str">
            <v>∆</v>
          </cell>
          <cell r="AE6659">
            <v>0</v>
          </cell>
        </row>
        <row r="6660">
          <cell r="V6660" t="str">
            <v>550.20.28.848-6000.11</v>
          </cell>
          <cell r="W6660" t="str">
            <v>Professional Services County Admin Fee</v>
          </cell>
          <cell r="X6660">
            <v>0</v>
          </cell>
          <cell r="Y6660">
            <v>0</v>
          </cell>
          <cell r="Z6660">
            <v>0</v>
          </cell>
          <cell r="AA6660">
            <v>0</v>
          </cell>
          <cell r="AB6660">
            <v>0</v>
          </cell>
          <cell r="AC6660">
            <v>0</v>
          </cell>
          <cell r="AD6660" t="str">
            <v>∆</v>
          </cell>
          <cell r="AE6660">
            <v>0</v>
          </cell>
        </row>
        <row r="6661">
          <cell r="V6661" t="str">
            <v>550.20.28.848-6100.01</v>
          </cell>
          <cell r="W6661" t="str">
            <v>Utilities Electric</v>
          </cell>
          <cell r="X6661">
            <v>0</v>
          </cell>
          <cell r="Y6661">
            <v>0</v>
          </cell>
          <cell r="Z6661">
            <v>0</v>
          </cell>
          <cell r="AA6661">
            <v>0</v>
          </cell>
          <cell r="AB6661">
            <v>0</v>
          </cell>
          <cell r="AC6661">
            <v>0</v>
          </cell>
          <cell r="AD6661" t="str">
            <v>∆</v>
          </cell>
          <cell r="AE6661">
            <v>0</v>
          </cell>
        </row>
        <row r="6662">
          <cell r="V6662" t="str">
            <v>550.20.28.848-6100.04</v>
          </cell>
          <cell r="W6662" t="str">
            <v>Utilities Water</v>
          </cell>
          <cell r="X6662">
            <v>0</v>
          </cell>
          <cell r="Y6662">
            <v>0</v>
          </cell>
          <cell r="Z6662">
            <v>0</v>
          </cell>
          <cell r="AA6662">
            <v>4000</v>
          </cell>
          <cell r="AB6662">
            <v>0</v>
          </cell>
          <cell r="AC6662">
            <v>0</v>
          </cell>
          <cell r="AD6662" t="str">
            <v>∆</v>
          </cell>
          <cell r="AE6662">
            <v>0</v>
          </cell>
        </row>
        <row r="6663">
          <cell r="V6663" t="str">
            <v>550.20.28.848-6240.05</v>
          </cell>
          <cell r="W6663" t="str">
            <v>Supplies-Parks Landscape Maintenance</v>
          </cell>
          <cell r="X6663">
            <v>0</v>
          </cell>
          <cell r="Y6663">
            <v>0</v>
          </cell>
          <cell r="Z6663">
            <v>0</v>
          </cell>
          <cell r="AA6663">
            <v>3000</v>
          </cell>
          <cell r="AB6663">
            <v>0</v>
          </cell>
          <cell r="AC6663">
            <v>0</v>
          </cell>
          <cell r="AD6663" t="str">
            <v>∆</v>
          </cell>
          <cell r="AE6663">
            <v>0</v>
          </cell>
        </row>
        <row r="6664">
          <cell r="V6664" t="str">
            <v>550.20.28.848-6400.03</v>
          </cell>
          <cell r="W6664" t="str">
            <v>Repairs &amp; Maintenance Major Repair &amp; Contingency</v>
          </cell>
          <cell r="X6664">
            <v>0</v>
          </cell>
          <cell r="Y6664">
            <v>0</v>
          </cell>
          <cell r="Z6664">
            <v>0</v>
          </cell>
          <cell r="AA6664">
            <v>2000</v>
          </cell>
          <cell r="AB6664">
            <v>0</v>
          </cell>
          <cell r="AC6664">
            <v>0</v>
          </cell>
          <cell r="AD6664" t="str">
            <v>∆</v>
          </cell>
          <cell r="AE6664">
            <v>0</v>
          </cell>
        </row>
        <row r="6665">
          <cell r="V6665" t="str">
            <v>550.20.28.848-6600.25</v>
          </cell>
          <cell r="W6665" t="str">
            <v>Administrative Expenses Support Services-Indirect Labor</v>
          </cell>
          <cell r="X6665">
            <v>0</v>
          </cell>
          <cell r="Y6665">
            <v>0</v>
          </cell>
          <cell r="Z6665">
            <v>5000</v>
          </cell>
          <cell r="AA6665">
            <v>5000</v>
          </cell>
          <cell r="AB6665">
            <v>0</v>
          </cell>
          <cell r="AC6665">
            <v>0</v>
          </cell>
          <cell r="AD6665" t="str">
            <v>∆</v>
          </cell>
          <cell r="AE6665">
            <v>0</v>
          </cell>
        </row>
        <row r="6666">
          <cell r="V6666" t="str">
            <v>550.20.28.848-6600.27</v>
          </cell>
          <cell r="W6666" t="str">
            <v>Administrative Expenses Support Services-Direct Labor</v>
          </cell>
          <cell r="X6666">
            <v>0</v>
          </cell>
          <cell r="Y6666">
            <v>0</v>
          </cell>
          <cell r="Z6666">
            <v>0</v>
          </cell>
          <cell r="AA6666">
            <v>27000</v>
          </cell>
          <cell r="AB6666">
            <v>0</v>
          </cell>
          <cell r="AC6666">
            <v>0</v>
          </cell>
          <cell r="AD6666" t="str">
            <v>∆</v>
          </cell>
          <cell r="AE6666">
            <v>0</v>
          </cell>
        </row>
        <row r="6667">
          <cell r="W6667" t="str">
            <v>TOTAL : OPERATIONS</v>
          </cell>
          <cell r="X6667">
            <v>0</v>
          </cell>
          <cell r="Y6667">
            <v>1000</v>
          </cell>
          <cell r="Z6667">
            <v>7000</v>
          </cell>
          <cell r="AA6667">
            <v>43000</v>
          </cell>
          <cell r="AB6667">
            <v>0</v>
          </cell>
          <cell r="AC6667">
            <v>0</v>
          </cell>
          <cell r="AD6667" t="str">
            <v>∆</v>
          </cell>
          <cell r="AE6667">
            <v>0</v>
          </cell>
        </row>
        <row r="6668">
          <cell r="AB6668" t="str">
            <v/>
          </cell>
          <cell r="AC6668" t="str">
            <v/>
          </cell>
          <cell r="AD6668" t="str">
            <v>∆</v>
          </cell>
        </row>
        <row r="6669">
          <cell r="V6669" t="str">
            <v>[550] CFD : RECREATION &amp; COMMUNITY SERVICES : LMD/CFD</v>
          </cell>
        </row>
        <row r="6670">
          <cell r="V6670" t="str">
            <v>CENTER POINT : CHARGES FOR SERVICES</v>
          </cell>
          <cell r="AB6670" t="str">
            <v/>
          </cell>
          <cell r="AC6670" t="str">
            <v/>
          </cell>
          <cell r="AD6670" t="str">
            <v>∆</v>
          </cell>
        </row>
        <row r="6671">
          <cell r="V6671" t="str">
            <v>550.20.28.849-4560.05</v>
          </cell>
          <cell r="W6671" t="str">
            <v>Charges for Services-Parks CFD</v>
          </cell>
          <cell r="X6671">
            <v>0</v>
          </cell>
          <cell r="Y6671">
            <v>69000</v>
          </cell>
          <cell r="Z6671">
            <v>69000</v>
          </cell>
          <cell r="AA6671">
            <v>0</v>
          </cell>
          <cell r="AB6671">
            <v>0</v>
          </cell>
          <cell r="AC6671">
            <v>0</v>
          </cell>
          <cell r="AD6671" t="str">
            <v>∆</v>
          </cell>
          <cell r="AE6671">
            <v>0</v>
          </cell>
        </row>
        <row r="6672">
          <cell r="W6672" t="str">
            <v>TOTAL : CHARGES FOR SERVICES</v>
          </cell>
          <cell r="X6672">
            <v>0</v>
          </cell>
          <cell r="Y6672">
            <v>69000</v>
          </cell>
          <cell r="Z6672">
            <v>69000</v>
          </cell>
          <cell r="AA6672">
            <v>0</v>
          </cell>
          <cell r="AB6672">
            <v>0</v>
          </cell>
          <cell r="AC6672">
            <v>0</v>
          </cell>
          <cell r="AD6672" t="str">
            <v>∆</v>
          </cell>
          <cell r="AE6672">
            <v>0</v>
          </cell>
        </row>
        <row r="6673">
          <cell r="AB6673" t="str">
            <v/>
          </cell>
          <cell r="AC6673" t="str">
            <v/>
          </cell>
          <cell r="AD6673" t="str">
            <v>∆</v>
          </cell>
        </row>
        <row r="6674">
          <cell r="V6674" t="str">
            <v>[550] CFD : RECREATION &amp; COMMUNITY SERVICES : LMD/CFD</v>
          </cell>
        </row>
        <row r="6675">
          <cell r="V6675" t="str">
            <v>CENTER POINT : PERSONNEL</v>
          </cell>
          <cell r="AB6675" t="str">
            <v/>
          </cell>
          <cell r="AC6675" t="str">
            <v/>
          </cell>
          <cell r="AD6675" t="str">
            <v>∆</v>
          </cell>
        </row>
        <row r="6676">
          <cell r="V6676" t="str">
            <v>550.20.28.849-5100.11</v>
          </cell>
          <cell r="W6676" t="str">
            <v>Benefits Medicare</v>
          </cell>
          <cell r="X6676">
            <v>0</v>
          </cell>
          <cell r="Y6676">
            <v>0</v>
          </cell>
          <cell r="Z6676">
            <v>0</v>
          </cell>
          <cell r="AA6676">
            <v>0</v>
          </cell>
          <cell r="AB6676">
            <v>0</v>
          </cell>
          <cell r="AC6676">
            <v>0</v>
          </cell>
          <cell r="AD6676" t="str">
            <v>∆</v>
          </cell>
          <cell r="AE6676">
            <v>0</v>
          </cell>
        </row>
        <row r="6677">
          <cell r="W6677" t="str">
            <v>TOTAL : PERSONNEL</v>
          </cell>
          <cell r="X6677">
            <v>0</v>
          </cell>
          <cell r="Y6677">
            <v>0</v>
          </cell>
          <cell r="Z6677">
            <v>0</v>
          </cell>
          <cell r="AA6677">
            <v>0</v>
          </cell>
          <cell r="AB6677">
            <v>0</v>
          </cell>
          <cell r="AC6677">
            <v>0</v>
          </cell>
          <cell r="AD6677" t="str">
            <v>∆</v>
          </cell>
          <cell r="AE6677">
            <v>0</v>
          </cell>
        </row>
        <row r="6678">
          <cell r="AB6678" t="str">
            <v/>
          </cell>
          <cell r="AC6678" t="str">
            <v/>
          </cell>
          <cell r="AD6678" t="str">
            <v>∆</v>
          </cell>
        </row>
        <row r="6679">
          <cell r="V6679" t="str">
            <v>[550] CFD : RECREATION &amp; COMMUNITY SERVICES : LMD/CFD</v>
          </cell>
        </row>
        <row r="6680">
          <cell r="V6680" t="str">
            <v>CENTER POINT : OPERATIONS</v>
          </cell>
          <cell r="AB6680" t="str">
            <v/>
          </cell>
          <cell r="AC6680" t="str">
            <v/>
          </cell>
          <cell r="AD6680" t="str">
            <v>∆</v>
          </cell>
        </row>
        <row r="6681">
          <cell r="V6681" t="str">
            <v>550.20.28.849-6000.10</v>
          </cell>
          <cell r="W6681" t="str">
            <v>Professional Services Consultant</v>
          </cell>
          <cell r="X6681">
            <v>0</v>
          </cell>
          <cell r="Y6681">
            <v>1000</v>
          </cell>
          <cell r="Z6681">
            <v>2000</v>
          </cell>
          <cell r="AA6681">
            <v>2000</v>
          </cell>
          <cell r="AB6681">
            <v>0</v>
          </cell>
          <cell r="AC6681">
            <v>0</v>
          </cell>
          <cell r="AD6681" t="str">
            <v>∆</v>
          </cell>
          <cell r="AE6681">
            <v>0</v>
          </cell>
        </row>
        <row r="6682">
          <cell r="V6682" t="str">
            <v>550.20.28.849-6000.11</v>
          </cell>
          <cell r="W6682" t="str">
            <v>Professional Services County Admin Fee</v>
          </cell>
          <cell r="X6682">
            <v>0</v>
          </cell>
          <cell r="Y6682">
            <v>0</v>
          </cell>
          <cell r="Z6682">
            <v>0</v>
          </cell>
          <cell r="AA6682">
            <v>0</v>
          </cell>
          <cell r="AB6682">
            <v>0</v>
          </cell>
          <cell r="AC6682">
            <v>0</v>
          </cell>
          <cell r="AD6682" t="str">
            <v>∆</v>
          </cell>
          <cell r="AE6682">
            <v>0</v>
          </cell>
        </row>
        <row r="6683">
          <cell r="V6683" t="str">
            <v>550.20.28.849-6100.01</v>
          </cell>
          <cell r="W6683" t="str">
            <v>Utilities Electric</v>
          </cell>
          <cell r="X6683">
            <v>0</v>
          </cell>
          <cell r="Y6683">
            <v>0</v>
          </cell>
          <cell r="Z6683">
            <v>1000</v>
          </cell>
          <cell r="AA6683">
            <v>1000</v>
          </cell>
          <cell r="AB6683">
            <v>0</v>
          </cell>
          <cell r="AC6683">
            <v>0</v>
          </cell>
          <cell r="AD6683" t="str">
            <v>∆</v>
          </cell>
          <cell r="AE6683">
            <v>0</v>
          </cell>
        </row>
        <row r="6684">
          <cell r="V6684" t="str">
            <v>550.20.28.849-6100.04</v>
          </cell>
          <cell r="W6684" t="str">
            <v>Utilities Water</v>
          </cell>
          <cell r="X6684">
            <v>0</v>
          </cell>
          <cell r="Y6684">
            <v>0</v>
          </cell>
          <cell r="Z6684">
            <v>1000</v>
          </cell>
          <cell r="AA6684">
            <v>1000</v>
          </cell>
          <cell r="AB6684">
            <v>0</v>
          </cell>
          <cell r="AC6684">
            <v>0</v>
          </cell>
          <cell r="AD6684" t="str">
            <v>∆</v>
          </cell>
          <cell r="AE6684">
            <v>0</v>
          </cell>
        </row>
        <row r="6685">
          <cell r="V6685" t="str">
            <v>550.20.28.849-6240.05</v>
          </cell>
          <cell r="W6685" t="str">
            <v>Supplies-Parks Landscape Maintenance</v>
          </cell>
          <cell r="X6685">
            <v>0</v>
          </cell>
          <cell r="Y6685">
            <v>0</v>
          </cell>
          <cell r="Z6685">
            <v>1000</v>
          </cell>
          <cell r="AA6685">
            <v>1000</v>
          </cell>
          <cell r="AB6685">
            <v>0</v>
          </cell>
          <cell r="AC6685">
            <v>0</v>
          </cell>
          <cell r="AD6685" t="str">
            <v>∆</v>
          </cell>
          <cell r="AE6685">
            <v>0</v>
          </cell>
        </row>
        <row r="6686">
          <cell r="V6686" t="str">
            <v>550.20.28.849-6400.03</v>
          </cell>
          <cell r="W6686" t="str">
            <v>Repairs &amp; Maintenance Major Repair &amp; Contingency</v>
          </cell>
          <cell r="X6686">
            <v>0</v>
          </cell>
          <cell r="Y6686">
            <v>0</v>
          </cell>
          <cell r="Z6686">
            <v>1000</v>
          </cell>
          <cell r="AA6686">
            <v>2000</v>
          </cell>
          <cell r="AB6686">
            <v>0</v>
          </cell>
          <cell r="AC6686">
            <v>0</v>
          </cell>
          <cell r="AD6686" t="str">
            <v>∆</v>
          </cell>
          <cell r="AE6686">
            <v>0</v>
          </cell>
        </row>
        <row r="6687">
          <cell r="V6687" t="str">
            <v>550.20.28.849-6600.25</v>
          </cell>
          <cell r="W6687" t="str">
            <v>Administrative Expenses Support Services-Indirect Labor</v>
          </cell>
          <cell r="X6687">
            <v>0</v>
          </cell>
          <cell r="Y6687">
            <v>0</v>
          </cell>
          <cell r="Z6687">
            <v>5000</v>
          </cell>
          <cell r="AA6687">
            <v>5000</v>
          </cell>
          <cell r="AB6687">
            <v>0</v>
          </cell>
          <cell r="AC6687">
            <v>0</v>
          </cell>
          <cell r="AD6687" t="str">
            <v>∆</v>
          </cell>
          <cell r="AE6687">
            <v>0</v>
          </cell>
        </row>
        <row r="6688">
          <cell r="V6688" t="str">
            <v>550.20.28.849-6600.27</v>
          </cell>
          <cell r="W6688" t="str">
            <v>Administrative Expenses Support Services-Direct Labor</v>
          </cell>
          <cell r="X6688">
            <v>0</v>
          </cell>
          <cell r="Y6688">
            <v>2000</v>
          </cell>
          <cell r="Z6688">
            <v>14000</v>
          </cell>
          <cell r="AA6688">
            <v>17000</v>
          </cell>
          <cell r="AB6688">
            <v>0</v>
          </cell>
          <cell r="AC6688">
            <v>0</v>
          </cell>
          <cell r="AD6688" t="str">
            <v>∆</v>
          </cell>
          <cell r="AE6688">
            <v>0</v>
          </cell>
        </row>
        <row r="6689">
          <cell r="W6689" t="str">
            <v>TOTAL : OPERATIONS</v>
          </cell>
          <cell r="X6689">
            <v>0</v>
          </cell>
          <cell r="Y6689">
            <v>3000</v>
          </cell>
          <cell r="Z6689">
            <v>25000</v>
          </cell>
          <cell r="AA6689">
            <v>29000</v>
          </cell>
          <cell r="AB6689">
            <v>0</v>
          </cell>
          <cell r="AC6689">
            <v>0</v>
          </cell>
          <cell r="AD6689" t="str">
            <v>∆</v>
          </cell>
          <cell r="AE6689">
            <v>0</v>
          </cell>
        </row>
        <row r="6690">
          <cell r="AB6690" t="str">
            <v/>
          </cell>
          <cell r="AC6690" t="str">
            <v/>
          </cell>
          <cell r="AD6690" t="str">
            <v>∆</v>
          </cell>
        </row>
        <row r="6691">
          <cell r="V6691" t="str">
            <v>[550] CFD : RECREATION &amp; COMMUNITY SERVICES : LMD/CFD</v>
          </cell>
        </row>
        <row r="6692">
          <cell r="V6692" t="str">
            <v>DEJONG ESTATES : CHARGES FOR SERVICES</v>
          </cell>
          <cell r="AB6692" t="str">
            <v/>
          </cell>
          <cell r="AC6692" t="str">
            <v/>
          </cell>
          <cell r="AD6692" t="str">
            <v>∆</v>
          </cell>
        </row>
        <row r="6693">
          <cell r="V6693" t="str">
            <v>550.20.28.850-4560.05</v>
          </cell>
          <cell r="W6693" t="str">
            <v>Charges for Services-Parks CFD</v>
          </cell>
          <cell r="X6693">
            <v>0</v>
          </cell>
          <cell r="Y6693">
            <v>65000</v>
          </cell>
          <cell r="Z6693">
            <v>127000</v>
          </cell>
          <cell r="AA6693">
            <v>0</v>
          </cell>
          <cell r="AB6693">
            <v>0</v>
          </cell>
          <cell r="AC6693">
            <v>0</v>
          </cell>
          <cell r="AD6693" t="str">
            <v>∆</v>
          </cell>
          <cell r="AE6693">
            <v>0</v>
          </cell>
        </row>
        <row r="6694">
          <cell r="W6694" t="str">
            <v>TOTAL : CHARGES FOR SERVICES</v>
          </cell>
          <cell r="X6694">
            <v>0</v>
          </cell>
          <cell r="Y6694">
            <v>65000</v>
          </cell>
          <cell r="Z6694">
            <v>127000</v>
          </cell>
          <cell r="AA6694">
            <v>0</v>
          </cell>
          <cell r="AB6694">
            <v>0</v>
          </cell>
          <cell r="AC6694">
            <v>0</v>
          </cell>
          <cell r="AD6694" t="str">
            <v>∆</v>
          </cell>
          <cell r="AE6694">
            <v>0</v>
          </cell>
        </row>
        <row r="6695">
          <cell r="AB6695" t="str">
            <v/>
          </cell>
          <cell r="AC6695" t="str">
            <v/>
          </cell>
          <cell r="AD6695" t="str">
            <v>∆</v>
          </cell>
        </row>
        <row r="6696">
          <cell r="V6696" t="str">
            <v>[550] CFD : RECREATION &amp; COMMUNITY SERVICES : LMD/CFD</v>
          </cell>
        </row>
        <row r="6697">
          <cell r="V6697" t="str">
            <v>DEJONG ESTATES : PERSONNEL</v>
          </cell>
          <cell r="AB6697" t="str">
            <v/>
          </cell>
          <cell r="AC6697" t="str">
            <v/>
          </cell>
          <cell r="AD6697" t="str">
            <v>∆</v>
          </cell>
        </row>
        <row r="6698">
          <cell r="V6698" t="str">
            <v>550.20.28.850-5100.11</v>
          </cell>
          <cell r="W6698" t="str">
            <v>Benefits Medicare</v>
          </cell>
          <cell r="X6698">
            <v>0</v>
          </cell>
          <cell r="Y6698">
            <v>0</v>
          </cell>
          <cell r="Z6698">
            <v>0</v>
          </cell>
          <cell r="AA6698">
            <v>0</v>
          </cell>
          <cell r="AB6698">
            <v>0</v>
          </cell>
          <cell r="AC6698">
            <v>0</v>
          </cell>
          <cell r="AD6698" t="str">
            <v>∆</v>
          </cell>
          <cell r="AE6698">
            <v>0</v>
          </cell>
        </row>
        <row r="6699">
          <cell r="W6699" t="str">
            <v>TOTAL : PERSONNEL</v>
          </cell>
          <cell r="X6699">
            <v>0</v>
          </cell>
          <cell r="Y6699">
            <v>0</v>
          </cell>
          <cell r="Z6699">
            <v>0</v>
          </cell>
          <cell r="AA6699">
            <v>0</v>
          </cell>
          <cell r="AB6699">
            <v>0</v>
          </cell>
          <cell r="AC6699">
            <v>0</v>
          </cell>
          <cell r="AD6699" t="str">
            <v>∆</v>
          </cell>
          <cell r="AE6699">
            <v>0</v>
          </cell>
        </row>
        <row r="6700">
          <cell r="AB6700" t="str">
            <v/>
          </cell>
          <cell r="AC6700" t="str">
            <v/>
          </cell>
          <cell r="AD6700" t="str">
            <v>∆</v>
          </cell>
        </row>
        <row r="6701">
          <cell r="V6701" t="str">
            <v>[550] CFD : RECREATION &amp; COMMUNITY SERVICES : LMD/CFD</v>
          </cell>
        </row>
        <row r="6702">
          <cell r="V6702" t="str">
            <v>DEJONG ESTATES : OPERATIONS</v>
          </cell>
          <cell r="AB6702" t="str">
            <v/>
          </cell>
          <cell r="AC6702" t="str">
            <v/>
          </cell>
          <cell r="AD6702" t="str">
            <v>∆</v>
          </cell>
        </row>
        <row r="6703">
          <cell r="V6703" t="str">
            <v>550.20.28.850-6000.10</v>
          </cell>
          <cell r="W6703" t="str">
            <v>Professional Services Consultant</v>
          </cell>
          <cell r="X6703">
            <v>0</v>
          </cell>
          <cell r="Y6703">
            <v>1000</v>
          </cell>
          <cell r="Z6703">
            <v>2000</v>
          </cell>
          <cell r="AA6703">
            <v>2000</v>
          </cell>
          <cell r="AB6703">
            <v>0</v>
          </cell>
          <cell r="AC6703">
            <v>0</v>
          </cell>
          <cell r="AD6703" t="str">
            <v>∆</v>
          </cell>
          <cell r="AE6703">
            <v>0</v>
          </cell>
        </row>
        <row r="6704">
          <cell r="V6704" t="str">
            <v>550.20.28.850-6000.11</v>
          </cell>
          <cell r="W6704" t="str">
            <v>Professional Services County Admin Fee</v>
          </cell>
          <cell r="X6704">
            <v>0</v>
          </cell>
          <cell r="Y6704">
            <v>0</v>
          </cell>
          <cell r="Z6704">
            <v>1000</v>
          </cell>
          <cell r="AA6704">
            <v>0</v>
          </cell>
          <cell r="AB6704">
            <v>0</v>
          </cell>
          <cell r="AC6704">
            <v>0</v>
          </cell>
          <cell r="AD6704" t="str">
            <v>∆</v>
          </cell>
          <cell r="AE6704">
            <v>0</v>
          </cell>
        </row>
        <row r="6705">
          <cell r="V6705" t="str">
            <v>550.20.28.850-6100.01</v>
          </cell>
          <cell r="W6705" t="str">
            <v>Utilities Electric</v>
          </cell>
          <cell r="X6705">
            <v>0</v>
          </cell>
          <cell r="Y6705">
            <v>0</v>
          </cell>
          <cell r="Z6705">
            <v>0</v>
          </cell>
          <cell r="AA6705">
            <v>2000</v>
          </cell>
          <cell r="AB6705">
            <v>0</v>
          </cell>
          <cell r="AC6705">
            <v>0</v>
          </cell>
          <cell r="AD6705" t="str">
            <v>∆</v>
          </cell>
          <cell r="AE6705">
            <v>0</v>
          </cell>
        </row>
        <row r="6706">
          <cell r="V6706" t="str">
            <v>550.20.28.850-6100.04</v>
          </cell>
          <cell r="W6706" t="str">
            <v>Utilities Water</v>
          </cell>
          <cell r="X6706">
            <v>0</v>
          </cell>
          <cell r="Y6706">
            <v>0</v>
          </cell>
          <cell r="Z6706">
            <v>0</v>
          </cell>
          <cell r="AA6706">
            <v>1000</v>
          </cell>
          <cell r="AB6706">
            <v>0</v>
          </cell>
          <cell r="AC6706">
            <v>0</v>
          </cell>
          <cell r="AD6706" t="str">
            <v>∆</v>
          </cell>
          <cell r="AE6706">
            <v>0</v>
          </cell>
        </row>
        <row r="6707">
          <cell r="V6707" t="str">
            <v>550.20.28.850-6240.05</v>
          </cell>
          <cell r="W6707" t="str">
            <v>Supplies-Parks Landscape Maintenance</v>
          </cell>
          <cell r="X6707">
            <v>0</v>
          </cell>
          <cell r="Y6707">
            <v>0</v>
          </cell>
          <cell r="Z6707">
            <v>1000</v>
          </cell>
          <cell r="AA6707">
            <v>4000</v>
          </cell>
          <cell r="AB6707">
            <v>0</v>
          </cell>
          <cell r="AC6707">
            <v>0</v>
          </cell>
          <cell r="AD6707" t="str">
            <v>∆</v>
          </cell>
          <cell r="AE6707">
            <v>0</v>
          </cell>
        </row>
        <row r="6708">
          <cell r="V6708" t="str">
            <v>550.20.28.850-6400.03</v>
          </cell>
          <cell r="W6708" t="str">
            <v>Repairs &amp; Maintenance Major Repair &amp; Contingency</v>
          </cell>
          <cell r="X6708">
            <v>0</v>
          </cell>
          <cell r="Y6708">
            <v>0</v>
          </cell>
          <cell r="Z6708">
            <v>2000</v>
          </cell>
          <cell r="AA6708">
            <v>4000</v>
          </cell>
          <cell r="AB6708">
            <v>0</v>
          </cell>
          <cell r="AC6708">
            <v>0</v>
          </cell>
          <cell r="AD6708" t="str">
            <v>∆</v>
          </cell>
          <cell r="AE6708">
            <v>0</v>
          </cell>
        </row>
        <row r="6709">
          <cell r="V6709" t="str">
            <v>550.20.28.850-6600.25</v>
          </cell>
          <cell r="W6709" t="str">
            <v>Administrative Expenses Support Services-Indirect Labor</v>
          </cell>
          <cell r="X6709">
            <v>0</v>
          </cell>
          <cell r="Y6709">
            <v>0</v>
          </cell>
          <cell r="Z6709">
            <v>5000</v>
          </cell>
          <cell r="AA6709">
            <v>5000</v>
          </cell>
          <cell r="AB6709">
            <v>0</v>
          </cell>
          <cell r="AC6709">
            <v>0</v>
          </cell>
          <cell r="AD6709" t="str">
            <v>∆</v>
          </cell>
          <cell r="AE6709">
            <v>0</v>
          </cell>
        </row>
        <row r="6710">
          <cell r="V6710" t="str">
            <v>550.20.28.850-6600.27</v>
          </cell>
          <cell r="W6710" t="str">
            <v>Administrative Expenses Support Services-Direct Labor</v>
          </cell>
          <cell r="X6710">
            <v>0</v>
          </cell>
          <cell r="Y6710">
            <v>0</v>
          </cell>
          <cell r="Z6710">
            <v>2000</v>
          </cell>
          <cell r="AA6710">
            <v>16000</v>
          </cell>
          <cell r="AB6710">
            <v>0</v>
          </cell>
          <cell r="AC6710">
            <v>0</v>
          </cell>
          <cell r="AD6710" t="str">
            <v>∆</v>
          </cell>
          <cell r="AE6710">
            <v>0</v>
          </cell>
        </row>
        <row r="6711">
          <cell r="W6711" t="str">
            <v>TOTAL : OPERATIONS</v>
          </cell>
          <cell r="X6711">
            <v>0</v>
          </cell>
          <cell r="Y6711">
            <v>1000</v>
          </cell>
          <cell r="Z6711">
            <v>13000</v>
          </cell>
          <cell r="AA6711">
            <v>34000</v>
          </cell>
          <cell r="AB6711">
            <v>0</v>
          </cell>
          <cell r="AC6711">
            <v>0</v>
          </cell>
          <cell r="AD6711" t="str">
            <v>∆</v>
          </cell>
          <cell r="AE6711">
            <v>0</v>
          </cell>
        </row>
        <row r="6712">
          <cell r="AB6712" t="str">
            <v/>
          </cell>
          <cell r="AC6712" t="str">
            <v/>
          </cell>
          <cell r="AD6712" t="str">
            <v>∆</v>
          </cell>
        </row>
        <row r="6713">
          <cell r="V6713" t="str">
            <v>[550] CFD : RECREATION &amp; COMMUNITY SERVICES : LMD/CFD</v>
          </cell>
        </row>
        <row r="6714">
          <cell r="V6714" t="str">
            <v>SHADOWBROOK : CHARGES FOR SERVICES</v>
          </cell>
          <cell r="AB6714" t="str">
            <v/>
          </cell>
          <cell r="AC6714" t="str">
            <v/>
          </cell>
          <cell r="AD6714" t="str">
            <v>∆</v>
          </cell>
        </row>
        <row r="6715">
          <cell r="V6715" t="str">
            <v>550.20.28.851-4560.05</v>
          </cell>
          <cell r="W6715" t="str">
            <v>Charges for Services-Parks CFD</v>
          </cell>
          <cell r="X6715">
            <v>0</v>
          </cell>
          <cell r="Y6715">
            <v>0</v>
          </cell>
          <cell r="Z6715">
            <v>44000</v>
          </cell>
          <cell r="AA6715">
            <v>0</v>
          </cell>
          <cell r="AB6715">
            <v>0</v>
          </cell>
          <cell r="AC6715">
            <v>0</v>
          </cell>
          <cell r="AD6715" t="str">
            <v>∆</v>
          </cell>
          <cell r="AE6715">
            <v>0</v>
          </cell>
        </row>
        <row r="6716">
          <cell r="W6716" t="str">
            <v>TOTAL : CHARGES FOR SERVICES</v>
          </cell>
          <cell r="X6716">
            <v>0</v>
          </cell>
          <cell r="Y6716">
            <v>0</v>
          </cell>
          <cell r="Z6716">
            <v>44000</v>
          </cell>
          <cell r="AA6716">
            <v>0</v>
          </cell>
          <cell r="AB6716">
            <v>0</v>
          </cell>
          <cell r="AC6716">
            <v>0</v>
          </cell>
          <cell r="AD6716" t="str">
            <v>∆</v>
          </cell>
          <cell r="AE6716">
            <v>0</v>
          </cell>
        </row>
        <row r="6717">
          <cell r="AB6717" t="str">
            <v/>
          </cell>
          <cell r="AC6717" t="str">
            <v/>
          </cell>
          <cell r="AD6717" t="str">
            <v>∆</v>
          </cell>
        </row>
        <row r="6718">
          <cell r="V6718" t="str">
            <v>[550] CFD : RECREATION &amp; COMMUNITY SERVICES : LMD/CFD</v>
          </cell>
        </row>
        <row r="6719">
          <cell r="V6719" t="str">
            <v>SHADOWBROOK : PERSONNEL</v>
          </cell>
          <cell r="AB6719" t="str">
            <v/>
          </cell>
          <cell r="AC6719" t="str">
            <v/>
          </cell>
          <cell r="AD6719" t="str">
            <v>∆</v>
          </cell>
        </row>
        <row r="6720">
          <cell r="V6720" t="str">
            <v>550.20.28.851-5100.11</v>
          </cell>
          <cell r="W6720" t="str">
            <v>Benefits Medicare</v>
          </cell>
          <cell r="X6720">
            <v>0</v>
          </cell>
          <cell r="Y6720">
            <v>0</v>
          </cell>
          <cell r="Z6720">
            <v>0</v>
          </cell>
          <cell r="AA6720">
            <v>0</v>
          </cell>
          <cell r="AB6720">
            <v>0</v>
          </cell>
          <cell r="AC6720">
            <v>0</v>
          </cell>
          <cell r="AD6720" t="str">
            <v>∆</v>
          </cell>
          <cell r="AE6720">
            <v>0</v>
          </cell>
        </row>
        <row r="6721">
          <cell r="W6721" t="str">
            <v>TOTAL : PERSONNEL</v>
          </cell>
          <cell r="X6721">
            <v>0</v>
          </cell>
          <cell r="Y6721">
            <v>0</v>
          </cell>
          <cell r="Z6721">
            <v>0</v>
          </cell>
          <cell r="AA6721">
            <v>0</v>
          </cell>
          <cell r="AB6721">
            <v>0</v>
          </cell>
          <cell r="AC6721">
            <v>0</v>
          </cell>
          <cell r="AD6721" t="str">
            <v>∆</v>
          </cell>
          <cell r="AE6721">
            <v>0</v>
          </cell>
        </row>
        <row r="6722">
          <cell r="AB6722" t="str">
            <v/>
          </cell>
          <cell r="AC6722" t="str">
            <v/>
          </cell>
          <cell r="AD6722" t="str">
            <v>∆</v>
          </cell>
        </row>
        <row r="6723">
          <cell r="V6723" t="str">
            <v>[550] CFD : RECREATION &amp; COMMUNITY SERVICES : LMD/CFD</v>
          </cell>
        </row>
        <row r="6724">
          <cell r="V6724" t="str">
            <v>SHADOWBROOK : OPERATIONS</v>
          </cell>
          <cell r="AB6724" t="str">
            <v/>
          </cell>
          <cell r="AC6724" t="str">
            <v/>
          </cell>
          <cell r="AD6724" t="str">
            <v>∆</v>
          </cell>
        </row>
        <row r="6725">
          <cell r="V6725" t="str">
            <v>550.20.28.851-6000.10</v>
          </cell>
          <cell r="W6725" t="str">
            <v>Professional Services Consultant</v>
          </cell>
          <cell r="X6725">
            <v>0</v>
          </cell>
          <cell r="Y6725">
            <v>0</v>
          </cell>
          <cell r="Z6725">
            <v>1000</v>
          </cell>
          <cell r="AA6725">
            <v>2000</v>
          </cell>
          <cell r="AB6725">
            <v>0</v>
          </cell>
          <cell r="AC6725">
            <v>0</v>
          </cell>
          <cell r="AD6725" t="str">
            <v>∆</v>
          </cell>
          <cell r="AE6725">
            <v>0</v>
          </cell>
        </row>
        <row r="6726">
          <cell r="V6726" t="str">
            <v>550.20.28.851-6000.11</v>
          </cell>
          <cell r="W6726" t="str">
            <v>Professional Services County Admin Fee</v>
          </cell>
          <cell r="X6726">
            <v>0</v>
          </cell>
          <cell r="Y6726">
            <v>0</v>
          </cell>
          <cell r="Z6726">
            <v>0</v>
          </cell>
          <cell r="AA6726">
            <v>0</v>
          </cell>
          <cell r="AB6726">
            <v>0</v>
          </cell>
          <cell r="AC6726">
            <v>0</v>
          </cell>
          <cell r="AD6726" t="str">
            <v>∆</v>
          </cell>
          <cell r="AE6726">
            <v>0</v>
          </cell>
        </row>
        <row r="6727">
          <cell r="V6727" t="str">
            <v>550.20.28.851-6100.04</v>
          </cell>
          <cell r="W6727" t="str">
            <v>Utilities Water</v>
          </cell>
          <cell r="X6727">
            <v>0</v>
          </cell>
          <cell r="Y6727">
            <v>0</v>
          </cell>
          <cell r="Z6727">
            <v>0</v>
          </cell>
          <cell r="AA6727">
            <v>4000</v>
          </cell>
          <cell r="AB6727">
            <v>0</v>
          </cell>
          <cell r="AC6727">
            <v>0</v>
          </cell>
          <cell r="AD6727" t="str">
            <v>∆</v>
          </cell>
          <cell r="AE6727">
            <v>0</v>
          </cell>
        </row>
        <row r="6728">
          <cell r="V6728" t="str">
            <v>550.20.28.851-6240.05</v>
          </cell>
          <cell r="W6728" t="str">
            <v>Supplies-Parks Landscape Maintenance</v>
          </cell>
          <cell r="X6728">
            <v>0</v>
          </cell>
          <cell r="Y6728">
            <v>0</v>
          </cell>
          <cell r="Z6728">
            <v>0</v>
          </cell>
          <cell r="AA6728">
            <v>1000</v>
          </cell>
          <cell r="AB6728">
            <v>0</v>
          </cell>
          <cell r="AC6728">
            <v>0</v>
          </cell>
          <cell r="AD6728" t="str">
            <v>∆</v>
          </cell>
          <cell r="AE6728">
            <v>0</v>
          </cell>
        </row>
        <row r="6729">
          <cell r="V6729" t="str">
            <v>550.20.28.851-6400.03</v>
          </cell>
          <cell r="W6729" t="str">
            <v>Repairs &amp; Maintenance Major Repair &amp; Contingency</v>
          </cell>
          <cell r="X6729">
            <v>0</v>
          </cell>
          <cell r="Y6729">
            <v>0</v>
          </cell>
          <cell r="Z6729">
            <v>1000</v>
          </cell>
          <cell r="AA6729">
            <v>2000</v>
          </cell>
          <cell r="AB6729">
            <v>0</v>
          </cell>
          <cell r="AC6729">
            <v>0</v>
          </cell>
          <cell r="AD6729" t="str">
            <v>∆</v>
          </cell>
          <cell r="AE6729">
            <v>0</v>
          </cell>
        </row>
        <row r="6730">
          <cell r="V6730" t="str">
            <v>550.20.28.851-6600.05</v>
          </cell>
          <cell r="W6730" t="str">
            <v>Administrative Expenses Public/Legal Advertisement</v>
          </cell>
          <cell r="X6730">
            <v>0</v>
          </cell>
          <cell r="Y6730">
            <v>0</v>
          </cell>
          <cell r="Z6730">
            <v>0</v>
          </cell>
          <cell r="AA6730">
            <v>0</v>
          </cell>
          <cell r="AB6730">
            <v>0</v>
          </cell>
          <cell r="AC6730">
            <v>0</v>
          </cell>
          <cell r="AD6730" t="str">
            <v>∆</v>
          </cell>
          <cell r="AE6730">
            <v>0</v>
          </cell>
        </row>
        <row r="6731">
          <cell r="V6731" t="str">
            <v>550.20.28.851-6600.25</v>
          </cell>
          <cell r="W6731" t="str">
            <v>Administrative Expenses Support Services-Indirect Labor</v>
          </cell>
          <cell r="X6731">
            <v>0</v>
          </cell>
          <cell r="Y6731">
            <v>0</v>
          </cell>
          <cell r="Z6731">
            <v>5000</v>
          </cell>
          <cell r="AA6731">
            <v>5000</v>
          </cell>
          <cell r="AB6731">
            <v>0</v>
          </cell>
          <cell r="AC6731">
            <v>0</v>
          </cell>
          <cell r="AD6731" t="str">
            <v>∆</v>
          </cell>
          <cell r="AE6731">
            <v>0</v>
          </cell>
        </row>
        <row r="6732">
          <cell r="V6732" t="str">
            <v>550.20.28.851-6600.27</v>
          </cell>
          <cell r="W6732" t="str">
            <v>Administrative Expenses Support Services-Direct Labor</v>
          </cell>
          <cell r="X6732">
            <v>0</v>
          </cell>
          <cell r="Y6732">
            <v>0</v>
          </cell>
          <cell r="Z6732">
            <v>2000</v>
          </cell>
          <cell r="AA6732">
            <v>9000</v>
          </cell>
          <cell r="AB6732">
            <v>0</v>
          </cell>
          <cell r="AC6732">
            <v>0</v>
          </cell>
          <cell r="AD6732" t="str">
            <v>∆</v>
          </cell>
          <cell r="AE6732">
            <v>0</v>
          </cell>
        </row>
        <row r="6733">
          <cell r="W6733" t="str">
            <v>TOTAL : OPERATIONS</v>
          </cell>
          <cell r="X6733">
            <v>0</v>
          </cell>
          <cell r="Y6733">
            <v>0</v>
          </cell>
          <cell r="Z6733">
            <v>9000</v>
          </cell>
          <cell r="AA6733">
            <v>23000</v>
          </cell>
          <cell r="AB6733">
            <v>0</v>
          </cell>
          <cell r="AC6733">
            <v>0</v>
          </cell>
          <cell r="AD6733" t="str">
            <v>∆</v>
          </cell>
          <cell r="AE6733">
            <v>0</v>
          </cell>
        </row>
        <row r="6734">
          <cell r="AB6734" t="str">
            <v/>
          </cell>
          <cell r="AC6734" t="str">
            <v/>
          </cell>
          <cell r="AD6734" t="str">
            <v>∆</v>
          </cell>
        </row>
        <row r="6735">
          <cell r="V6735" t="str">
            <v>[550] CFD : RECREATION &amp; COMMUNITY SERVICES : LMD/CFD</v>
          </cell>
        </row>
        <row r="6736">
          <cell r="V6736" t="str">
            <v>DOLCINEA : CHARGES FOR SERVICES</v>
          </cell>
          <cell r="AB6736" t="str">
            <v/>
          </cell>
          <cell r="AC6736" t="str">
            <v/>
          </cell>
          <cell r="AD6736" t="str">
            <v>∆</v>
          </cell>
        </row>
        <row r="6737">
          <cell r="V6737" t="str">
            <v>550.20.28.852-4560.05</v>
          </cell>
          <cell r="W6737" t="str">
            <v>Charges for Services-Parks CFD</v>
          </cell>
          <cell r="X6737">
            <v>0</v>
          </cell>
          <cell r="Y6737">
            <v>31000</v>
          </cell>
          <cell r="Z6737">
            <v>47000</v>
          </cell>
          <cell r="AA6737">
            <v>0</v>
          </cell>
          <cell r="AB6737">
            <v>0</v>
          </cell>
          <cell r="AC6737">
            <v>0</v>
          </cell>
          <cell r="AD6737" t="str">
            <v>∆</v>
          </cell>
          <cell r="AE6737">
            <v>0</v>
          </cell>
        </row>
        <row r="6738">
          <cell r="W6738" t="str">
            <v>TOTAL : CHARGES FOR SERVICES</v>
          </cell>
          <cell r="X6738">
            <v>0</v>
          </cell>
          <cell r="Y6738">
            <v>31000</v>
          </cell>
          <cell r="Z6738">
            <v>47000</v>
          </cell>
          <cell r="AA6738">
            <v>0</v>
          </cell>
          <cell r="AB6738">
            <v>0</v>
          </cell>
          <cell r="AC6738">
            <v>0</v>
          </cell>
          <cell r="AD6738" t="str">
            <v>∆</v>
          </cell>
          <cell r="AE6738">
            <v>0</v>
          </cell>
        </row>
        <row r="6739">
          <cell r="AB6739" t="str">
            <v/>
          </cell>
          <cell r="AC6739" t="str">
            <v/>
          </cell>
          <cell r="AD6739" t="str">
            <v>∆</v>
          </cell>
        </row>
        <row r="6740">
          <cell r="V6740" t="str">
            <v>[550] CFD : RECREATION &amp; COMMUNITY SERVICES : LMD/CFD</v>
          </cell>
        </row>
        <row r="6741">
          <cell r="V6741" t="str">
            <v>DOLCINEA : PERSONNEL</v>
          </cell>
          <cell r="AB6741" t="str">
            <v/>
          </cell>
          <cell r="AC6741" t="str">
            <v/>
          </cell>
          <cell r="AD6741" t="str">
            <v>∆</v>
          </cell>
        </row>
        <row r="6742">
          <cell r="V6742" t="str">
            <v>550.20.28.852-5100.11</v>
          </cell>
          <cell r="W6742" t="str">
            <v>Benefits Medicare</v>
          </cell>
          <cell r="X6742">
            <v>0</v>
          </cell>
          <cell r="Y6742">
            <v>0</v>
          </cell>
          <cell r="Z6742">
            <v>0</v>
          </cell>
          <cell r="AA6742">
            <v>0</v>
          </cell>
          <cell r="AB6742">
            <v>0</v>
          </cell>
          <cell r="AC6742">
            <v>0</v>
          </cell>
          <cell r="AD6742" t="str">
            <v>∆</v>
          </cell>
          <cell r="AE6742">
            <v>0</v>
          </cell>
        </row>
        <row r="6743">
          <cell r="W6743" t="str">
            <v>TOTAL : PERSONNEL</v>
          </cell>
          <cell r="X6743">
            <v>0</v>
          </cell>
          <cell r="Y6743">
            <v>0</v>
          </cell>
          <cell r="Z6743">
            <v>0</v>
          </cell>
          <cell r="AA6743">
            <v>0</v>
          </cell>
          <cell r="AB6743">
            <v>0</v>
          </cell>
          <cell r="AC6743">
            <v>0</v>
          </cell>
          <cell r="AD6743" t="str">
            <v>∆</v>
          </cell>
          <cell r="AE6743">
            <v>0</v>
          </cell>
        </row>
        <row r="6744">
          <cell r="AB6744" t="str">
            <v/>
          </cell>
          <cell r="AC6744" t="str">
            <v/>
          </cell>
          <cell r="AD6744" t="str">
            <v>∆</v>
          </cell>
        </row>
        <row r="6745">
          <cell r="V6745" t="str">
            <v>[550] CFD : RECREATION &amp; COMMUNITY SERVICES : LMD/CFD</v>
          </cell>
        </row>
        <row r="6746">
          <cell r="V6746" t="str">
            <v>DOLCINEA : OPERATIONS</v>
          </cell>
          <cell r="AB6746" t="str">
            <v/>
          </cell>
          <cell r="AC6746" t="str">
            <v/>
          </cell>
          <cell r="AD6746" t="str">
            <v>∆</v>
          </cell>
        </row>
        <row r="6747">
          <cell r="V6747" t="str">
            <v>550.20.28.852-6000.10</v>
          </cell>
          <cell r="W6747" t="str">
            <v>Professional Services Consultant</v>
          </cell>
          <cell r="X6747">
            <v>0</v>
          </cell>
          <cell r="Y6747">
            <v>1000</v>
          </cell>
          <cell r="Z6747">
            <v>2000</v>
          </cell>
          <cell r="AA6747">
            <v>1000</v>
          </cell>
          <cell r="AB6747">
            <v>0</v>
          </cell>
          <cell r="AC6747">
            <v>0</v>
          </cell>
          <cell r="AD6747" t="str">
            <v>∆</v>
          </cell>
          <cell r="AE6747">
            <v>0</v>
          </cell>
        </row>
        <row r="6748">
          <cell r="V6748" t="str">
            <v>550.20.28.852-6000.11</v>
          </cell>
          <cell r="W6748" t="str">
            <v>Professional Services County Admin Fee</v>
          </cell>
          <cell r="X6748">
            <v>0</v>
          </cell>
          <cell r="Y6748">
            <v>0</v>
          </cell>
          <cell r="Z6748">
            <v>0</v>
          </cell>
          <cell r="AA6748">
            <v>0</v>
          </cell>
          <cell r="AB6748">
            <v>0</v>
          </cell>
          <cell r="AC6748">
            <v>0</v>
          </cell>
          <cell r="AD6748" t="str">
            <v>∆</v>
          </cell>
          <cell r="AE6748">
            <v>0</v>
          </cell>
        </row>
        <row r="6749">
          <cell r="V6749" t="str">
            <v>550.20.28.852-6100.01</v>
          </cell>
          <cell r="W6749" t="str">
            <v>Utilities Electric</v>
          </cell>
          <cell r="X6749">
            <v>0</v>
          </cell>
          <cell r="Y6749">
            <v>0</v>
          </cell>
          <cell r="Z6749">
            <v>0</v>
          </cell>
          <cell r="AA6749">
            <v>1000</v>
          </cell>
          <cell r="AB6749">
            <v>0</v>
          </cell>
          <cell r="AC6749">
            <v>0</v>
          </cell>
          <cell r="AD6749" t="str">
            <v>∆</v>
          </cell>
          <cell r="AE6749">
            <v>0</v>
          </cell>
        </row>
        <row r="6750">
          <cell r="V6750" t="str">
            <v>550.20.28.852-6100.04</v>
          </cell>
          <cell r="W6750" t="str">
            <v>Utilities Water</v>
          </cell>
          <cell r="X6750">
            <v>0</v>
          </cell>
          <cell r="Y6750">
            <v>0</v>
          </cell>
          <cell r="Z6750">
            <v>3000</v>
          </cell>
          <cell r="AA6750">
            <v>3000</v>
          </cell>
          <cell r="AB6750">
            <v>0</v>
          </cell>
          <cell r="AC6750">
            <v>0</v>
          </cell>
          <cell r="AD6750" t="str">
            <v>∆</v>
          </cell>
          <cell r="AE6750">
            <v>0</v>
          </cell>
        </row>
        <row r="6751">
          <cell r="V6751" t="str">
            <v>550.20.28.852-6240.05</v>
          </cell>
          <cell r="W6751" t="str">
            <v>Supplies-Parks Landscape Maintenance</v>
          </cell>
          <cell r="X6751">
            <v>0</v>
          </cell>
          <cell r="Y6751">
            <v>0</v>
          </cell>
          <cell r="Z6751">
            <v>1000</v>
          </cell>
          <cell r="AA6751">
            <v>1000</v>
          </cell>
          <cell r="AB6751">
            <v>0</v>
          </cell>
          <cell r="AC6751">
            <v>0</v>
          </cell>
          <cell r="AD6751" t="str">
            <v>∆</v>
          </cell>
          <cell r="AE6751">
            <v>0</v>
          </cell>
        </row>
        <row r="6752">
          <cell r="V6752" t="str">
            <v>550.20.28.852-6400.03</v>
          </cell>
          <cell r="W6752" t="str">
            <v>Repairs &amp; Maintenance Major Repair &amp; Contingency</v>
          </cell>
          <cell r="X6752">
            <v>0</v>
          </cell>
          <cell r="Y6752">
            <v>0</v>
          </cell>
          <cell r="Z6752">
            <v>1000</v>
          </cell>
          <cell r="AA6752">
            <v>1000</v>
          </cell>
          <cell r="AB6752">
            <v>0</v>
          </cell>
          <cell r="AC6752">
            <v>0</v>
          </cell>
          <cell r="AD6752" t="str">
            <v>∆</v>
          </cell>
          <cell r="AE6752">
            <v>0</v>
          </cell>
        </row>
        <row r="6753">
          <cell r="V6753" t="str">
            <v>550.20.28.852-6600.25</v>
          </cell>
          <cell r="W6753" t="str">
            <v>Administrative Expenses Support Services-Indirect Labor</v>
          </cell>
          <cell r="X6753">
            <v>0</v>
          </cell>
          <cell r="Y6753">
            <v>0</v>
          </cell>
          <cell r="Z6753">
            <v>5000</v>
          </cell>
          <cell r="AA6753">
            <v>5000</v>
          </cell>
          <cell r="AB6753">
            <v>0</v>
          </cell>
          <cell r="AC6753">
            <v>0</v>
          </cell>
          <cell r="AD6753" t="str">
            <v>∆</v>
          </cell>
          <cell r="AE6753">
            <v>0</v>
          </cell>
        </row>
        <row r="6754">
          <cell r="V6754" t="str">
            <v>550.20.28.852-6600.27</v>
          </cell>
          <cell r="W6754" t="str">
            <v>Administrative Expenses Support Services-Direct Labor</v>
          </cell>
          <cell r="X6754">
            <v>0</v>
          </cell>
          <cell r="Y6754">
            <v>3000</v>
          </cell>
          <cell r="Z6754">
            <v>11000</v>
          </cell>
          <cell r="AA6754">
            <v>10000</v>
          </cell>
          <cell r="AB6754">
            <v>0</v>
          </cell>
          <cell r="AC6754">
            <v>0</v>
          </cell>
          <cell r="AD6754" t="str">
            <v>∆</v>
          </cell>
          <cell r="AE6754">
            <v>0</v>
          </cell>
        </row>
        <row r="6755">
          <cell r="W6755" t="str">
            <v>TOTAL : OPERATIONS</v>
          </cell>
          <cell r="X6755">
            <v>0</v>
          </cell>
          <cell r="Y6755">
            <v>4000</v>
          </cell>
          <cell r="Z6755">
            <v>23000</v>
          </cell>
          <cell r="AA6755">
            <v>22000</v>
          </cell>
          <cell r="AB6755">
            <v>0</v>
          </cell>
          <cell r="AC6755">
            <v>0</v>
          </cell>
          <cell r="AD6755" t="str">
            <v>∆</v>
          </cell>
          <cell r="AE6755">
            <v>0</v>
          </cell>
        </row>
        <row r="6756">
          <cell r="AB6756" t="str">
            <v/>
          </cell>
          <cell r="AC6756" t="str">
            <v/>
          </cell>
          <cell r="AD6756" t="str">
            <v>∆</v>
          </cell>
        </row>
        <row r="6757">
          <cell r="V6757" t="str">
            <v>[550] CFD : RECREATION &amp; COMMUNITY SERVICES : LMD/CFD</v>
          </cell>
          <cell r="AB6757" t="str">
            <v/>
          </cell>
          <cell r="AC6757" t="str">
            <v/>
          </cell>
          <cell r="AD6757" t="str">
            <v>∆</v>
          </cell>
        </row>
        <row r="6758">
          <cell r="V6758" t="str">
            <v>TESORO APARTMENTS : OPERATIONS</v>
          </cell>
          <cell r="AB6758" t="str">
            <v/>
          </cell>
          <cell r="AC6758" t="str">
            <v/>
          </cell>
          <cell r="AD6758" t="str">
            <v>∆</v>
          </cell>
        </row>
        <row r="6759">
          <cell r="V6759" t="str">
            <v>550.20.28.853-6000.10</v>
          </cell>
          <cell r="W6759" t="str">
            <v>Professional Services Consultant</v>
          </cell>
          <cell r="X6759">
            <v>0</v>
          </cell>
          <cell r="Y6759">
            <v>0</v>
          </cell>
          <cell r="Z6759">
            <v>0</v>
          </cell>
          <cell r="AA6759">
            <v>1000</v>
          </cell>
          <cell r="AB6759">
            <v>0</v>
          </cell>
          <cell r="AC6759">
            <v>0</v>
          </cell>
          <cell r="AD6759" t="str">
            <v>∆</v>
          </cell>
          <cell r="AE6759">
            <v>0</v>
          </cell>
        </row>
        <row r="6760">
          <cell r="W6760" t="str">
            <v>TOTAL : OPERATIONS</v>
          </cell>
          <cell r="X6760">
            <v>0</v>
          </cell>
          <cell r="Y6760">
            <v>0</v>
          </cell>
          <cell r="Z6760">
            <v>0</v>
          </cell>
          <cell r="AA6760">
            <v>1000</v>
          </cell>
          <cell r="AB6760">
            <v>0</v>
          </cell>
          <cell r="AC6760">
            <v>0</v>
          </cell>
          <cell r="AD6760" t="str">
            <v>∆</v>
          </cell>
          <cell r="AE6760">
            <v>0</v>
          </cell>
        </row>
        <row r="6761">
          <cell r="AB6761" t="str">
            <v/>
          </cell>
          <cell r="AC6761" t="str">
            <v/>
          </cell>
          <cell r="AD6761" t="str">
            <v>∆</v>
          </cell>
        </row>
        <row r="6762">
          <cell r="V6762" t="str">
            <v>[550] CFD : PUBLIC WORKS : LMD/CFD</v>
          </cell>
          <cell r="AB6762" t="str">
            <v/>
          </cell>
          <cell r="AC6762" t="str">
            <v/>
          </cell>
          <cell r="AD6762" t="str">
            <v>∆</v>
          </cell>
        </row>
        <row r="6763">
          <cell r="V6763" t="str">
            <v>DISTRICT FORMATIONS : OPERATIONS</v>
          </cell>
          <cell r="AB6763" t="str">
            <v/>
          </cell>
          <cell r="AC6763" t="str">
            <v/>
          </cell>
          <cell r="AD6763" t="str">
            <v>∆</v>
          </cell>
        </row>
        <row r="6764">
          <cell r="V6764" t="str">
            <v>550.40.28.801-6000.01</v>
          </cell>
          <cell r="W6764" t="str">
            <v>Professional Services General</v>
          </cell>
          <cell r="X6764">
            <v>0</v>
          </cell>
          <cell r="Y6764">
            <v>0</v>
          </cell>
          <cell r="Z6764">
            <v>0</v>
          </cell>
          <cell r="AA6764">
            <v>0</v>
          </cell>
          <cell r="AB6764">
            <v>25000</v>
          </cell>
          <cell r="AC6764">
            <v>25000</v>
          </cell>
          <cell r="AD6764" t="str">
            <v>∆</v>
          </cell>
          <cell r="AE6764">
            <v>0</v>
          </cell>
        </row>
        <row r="6765">
          <cell r="W6765" t="str">
            <v>TOTAL : OPERATIONS</v>
          </cell>
          <cell r="X6765">
            <v>0</v>
          </cell>
          <cell r="Y6765">
            <v>0</v>
          </cell>
          <cell r="Z6765">
            <v>0</v>
          </cell>
          <cell r="AA6765">
            <v>0</v>
          </cell>
          <cell r="AB6765">
            <v>25000</v>
          </cell>
          <cell r="AC6765">
            <v>25000</v>
          </cell>
          <cell r="AD6765" t="str">
            <v>∆</v>
          </cell>
          <cell r="AE6765">
            <v>0</v>
          </cell>
        </row>
        <row r="6767">
          <cell r="V6767" t="str">
            <v>[550] CFD : PUBLIC WORKS : LMD/CFD</v>
          </cell>
        </row>
        <row r="6768">
          <cell r="V6768" t="str">
            <v>JUNIPER/TESORO : CHARGES FOR SERVICES</v>
          </cell>
          <cell r="AB6768" t="str">
            <v/>
          </cell>
          <cell r="AC6768" t="str">
            <v/>
          </cell>
          <cell r="AD6768" t="str">
            <v>∆</v>
          </cell>
        </row>
        <row r="6769">
          <cell r="V6769" t="str">
            <v>550.40.28.838-4560.05</v>
          </cell>
          <cell r="W6769" t="str">
            <v>Charges for Services-Parks CFD</v>
          </cell>
          <cell r="X6769">
            <v>0</v>
          </cell>
          <cell r="Y6769">
            <v>0</v>
          </cell>
          <cell r="Z6769">
            <v>0</v>
          </cell>
          <cell r="AA6769">
            <v>0</v>
          </cell>
          <cell r="AB6769">
            <v>78040</v>
          </cell>
          <cell r="AC6769">
            <v>78040</v>
          </cell>
          <cell r="AD6769" t="str">
            <v>∆</v>
          </cell>
          <cell r="AE6769">
            <v>0</v>
          </cell>
        </row>
        <row r="6770">
          <cell r="W6770" t="str">
            <v>TOTAL : CHARGES FOR SERVICES</v>
          </cell>
          <cell r="X6770">
            <v>0</v>
          </cell>
          <cell r="Y6770">
            <v>0</v>
          </cell>
          <cell r="Z6770">
            <v>0</v>
          </cell>
          <cell r="AA6770">
            <v>0</v>
          </cell>
          <cell r="AB6770">
            <v>78040</v>
          </cell>
          <cell r="AC6770">
            <v>78040</v>
          </cell>
          <cell r="AD6770" t="str">
            <v>∆</v>
          </cell>
          <cell r="AE6770">
            <v>0</v>
          </cell>
        </row>
        <row r="6771">
          <cell r="AB6771" t="str">
            <v/>
          </cell>
          <cell r="AC6771" t="str">
            <v/>
          </cell>
          <cell r="AD6771" t="str">
            <v>∆</v>
          </cell>
        </row>
        <row r="6772">
          <cell r="V6772" t="str">
            <v>[550] CFD : PUBLIC WORKS : LMD/CFD</v>
          </cell>
        </row>
        <row r="6773">
          <cell r="V6773" t="str">
            <v>JUNIPER/TESORO : OPERATIONS</v>
          </cell>
          <cell r="AB6773" t="str">
            <v/>
          </cell>
          <cell r="AC6773" t="str">
            <v/>
          </cell>
          <cell r="AD6773" t="str">
            <v>∆</v>
          </cell>
        </row>
        <row r="6774">
          <cell r="V6774" t="str">
            <v>550.40.28.838-6100.01</v>
          </cell>
          <cell r="W6774" t="str">
            <v>Utilities Electric</v>
          </cell>
          <cell r="X6774">
            <v>0</v>
          </cell>
          <cell r="Y6774">
            <v>0</v>
          </cell>
          <cell r="Z6774">
            <v>0</v>
          </cell>
          <cell r="AA6774">
            <v>0</v>
          </cell>
          <cell r="AB6774">
            <v>1710</v>
          </cell>
          <cell r="AC6774">
            <v>1710</v>
          </cell>
          <cell r="AD6774" t="str">
            <v>∆</v>
          </cell>
          <cell r="AE6774">
            <v>0</v>
          </cell>
        </row>
        <row r="6775">
          <cell r="V6775" t="str">
            <v>550.40.28.838-6000.10</v>
          </cell>
          <cell r="W6775" t="str">
            <v>Professional Services Consultant</v>
          </cell>
          <cell r="X6775">
            <v>0</v>
          </cell>
          <cell r="Y6775">
            <v>0</v>
          </cell>
          <cell r="Z6775">
            <v>0</v>
          </cell>
          <cell r="AA6775">
            <v>0</v>
          </cell>
          <cell r="AB6775">
            <v>0</v>
          </cell>
          <cell r="AC6775">
            <v>2100</v>
          </cell>
          <cell r="AD6775" t="str">
            <v>∆</v>
          </cell>
          <cell r="AE6775">
            <v>2100</v>
          </cell>
        </row>
        <row r="6776">
          <cell r="V6776" t="str">
            <v>550.40.28.838-6240.05</v>
          </cell>
          <cell r="W6776" t="str">
            <v>Supplies-Parks Landscape Maintenance</v>
          </cell>
          <cell r="X6776">
            <v>0</v>
          </cell>
          <cell r="Y6776">
            <v>0</v>
          </cell>
          <cell r="Z6776">
            <v>0</v>
          </cell>
          <cell r="AA6776">
            <v>0</v>
          </cell>
          <cell r="AB6776">
            <v>6480</v>
          </cell>
          <cell r="AC6776">
            <v>6480</v>
          </cell>
          <cell r="AD6776" t="str">
            <v>∆</v>
          </cell>
          <cell r="AE6776">
            <v>0</v>
          </cell>
        </row>
        <row r="6777">
          <cell r="V6777" t="str">
            <v>550.40.28.838-6100.04</v>
          </cell>
          <cell r="W6777" t="str">
            <v>Utilities Water</v>
          </cell>
          <cell r="X6777">
            <v>0</v>
          </cell>
          <cell r="Y6777">
            <v>0</v>
          </cell>
          <cell r="Z6777">
            <v>0</v>
          </cell>
          <cell r="AA6777">
            <v>0</v>
          </cell>
          <cell r="AB6777">
            <v>13300</v>
          </cell>
          <cell r="AC6777">
            <v>13300</v>
          </cell>
          <cell r="AD6777" t="str">
            <v>∆</v>
          </cell>
          <cell r="AE6777">
            <v>0</v>
          </cell>
        </row>
        <row r="6778">
          <cell r="V6778" t="str">
            <v>550.40.28.838-6600.25</v>
          </cell>
          <cell r="W6778" t="str">
            <v>Administrative Expenses Support Services-Indirect Labor</v>
          </cell>
          <cell r="X6778">
            <v>0</v>
          </cell>
          <cell r="Y6778">
            <v>0</v>
          </cell>
          <cell r="Z6778">
            <v>0</v>
          </cell>
          <cell r="AA6778">
            <v>0</v>
          </cell>
          <cell r="AB6778">
            <v>4720</v>
          </cell>
          <cell r="AC6778">
            <v>4720</v>
          </cell>
          <cell r="AD6778" t="str">
            <v>∆</v>
          </cell>
          <cell r="AE6778">
            <v>0</v>
          </cell>
        </row>
        <row r="6779">
          <cell r="V6779" t="str">
            <v>550.40.28.838-6600.27</v>
          </cell>
          <cell r="W6779" t="str">
            <v>Administrative Expenses Support Services-Direct Labor</v>
          </cell>
          <cell r="X6779">
            <v>0</v>
          </cell>
          <cell r="Y6779">
            <v>0</v>
          </cell>
          <cell r="Z6779">
            <v>0</v>
          </cell>
          <cell r="AA6779">
            <v>0</v>
          </cell>
          <cell r="AB6779">
            <v>41800</v>
          </cell>
          <cell r="AC6779">
            <v>41800</v>
          </cell>
          <cell r="AD6779" t="str">
            <v>∆</v>
          </cell>
          <cell r="AE6779">
            <v>0</v>
          </cell>
        </row>
        <row r="6780">
          <cell r="V6780" t="str">
            <v>550.40.28.838-6400.03</v>
          </cell>
          <cell r="W6780" t="str">
            <v>Repairs &amp; Maintenance Major Repair &amp; Contingency</v>
          </cell>
          <cell r="X6780">
            <v>0</v>
          </cell>
          <cell r="Y6780">
            <v>0</v>
          </cell>
          <cell r="Z6780">
            <v>0</v>
          </cell>
          <cell r="AA6780">
            <v>0</v>
          </cell>
          <cell r="AB6780">
            <v>4000</v>
          </cell>
          <cell r="AC6780">
            <v>4000</v>
          </cell>
          <cell r="AD6780" t="str">
            <v>∆</v>
          </cell>
          <cell r="AE6780">
            <v>0</v>
          </cell>
        </row>
        <row r="6781">
          <cell r="W6781" t="str">
            <v>TOTAL : OPERATIONS</v>
          </cell>
          <cell r="X6781">
            <v>0</v>
          </cell>
          <cell r="Y6781">
            <v>0</v>
          </cell>
          <cell r="Z6781">
            <v>0</v>
          </cell>
          <cell r="AA6781">
            <v>0</v>
          </cell>
          <cell r="AB6781">
            <v>72010</v>
          </cell>
          <cell r="AC6781">
            <v>74110</v>
          </cell>
          <cell r="AD6781" t="str">
            <v>∆</v>
          </cell>
          <cell r="AE6781">
            <v>2100</v>
          </cell>
        </row>
        <row r="6782">
          <cell r="AB6782" t="str">
            <v/>
          </cell>
          <cell r="AC6782" t="str">
            <v/>
          </cell>
          <cell r="AD6782" t="str">
            <v>∆</v>
          </cell>
        </row>
        <row r="6783">
          <cell r="V6783" t="str">
            <v>[550] CFD : PUBLIC WORKS : LMD/CFD</v>
          </cell>
        </row>
        <row r="6784">
          <cell r="V6784" t="str">
            <v>JUNIPER/TESORO : DEBT SERVICE</v>
          </cell>
          <cell r="AB6784" t="str">
            <v/>
          </cell>
          <cell r="AC6784" t="str">
            <v/>
          </cell>
          <cell r="AD6784" t="str">
            <v>∆</v>
          </cell>
        </row>
        <row r="6785">
          <cell r="V6785" t="str">
            <v>550.40.28.838-8300.97</v>
          </cell>
          <cell r="W6785" t="str">
            <v>Capital Improvements-Parks LMD Cap Reserve</v>
          </cell>
          <cell r="X6785">
            <v>0</v>
          </cell>
          <cell r="Y6785">
            <v>0</v>
          </cell>
          <cell r="Z6785">
            <v>0</v>
          </cell>
          <cell r="AA6785">
            <v>0</v>
          </cell>
          <cell r="AB6785">
            <v>3800</v>
          </cell>
          <cell r="AC6785">
            <v>3800</v>
          </cell>
          <cell r="AD6785" t="str">
            <v>∆</v>
          </cell>
          <cell r="AE6785">
            <v>0</v>
          </cell>
        </row>
        <row r="6786">
          <cell r="W6786" t="str">
            <v>TOTAL : DEBT SERVICE</v>
          </cell>
          <cell r="X6786">
            <v>0</v>
          </cell>
          <cell r="Y6786">
            <v>0</v>
          </cell>
          <cell r="Z6786">
            <v>0</v>
          </cell>
          <cell r="AA6786">
            <v>0</v>
          </cell>
          <cell r="AB6786">
            <v>3800</v>
          </cell>
          <cell r="AC6786">
            <v>3800</v>
          </cell>
          <cell r="AD6786" t="str">
            <v>∆</v>
          </cell>
          <cell r="AE6786">
            <v>0</v>
          </cell>
        </row>
        <row r="6787">
          <cell r="AB6787" t="str">
            <v/>
          </cell>
          <cell r="AC6787" t="str">
            <v/>
          </cell>
          <cell r="AD6787" t="str">
            <v>∆</v>
          </cell>
        </row>
        <row r="6788">
          <cell r="V6788" t="str">
            <v>[550] CFD : PUBLIC WORKS : LMD/CFD</v>
          </cell>
        </row>
        <row r="6789">
          <cell r="V6789" t="str">
            <v>PILLSBURY ESTATES CFD 2014-1 : CHARGES FOR SERVICES</v>
          </cell>
          <cell r="AB6789" t="str">
            <v/>
          </cell>
          <cell r="AC6789" t="str">
            <v/>
          </cell>
          <cell r="AD6789" t="str">
            <v>∆</v>
          </cell>
        </row>
        <row r="6790">
          <cell r="V6790" t="str">
            <v>550.40.28.839-4560.05</v>
          </cell>
          <cell r="W6790" t="str">
            <v>Charges for Services-Parks CFD</v>
          </cell>
          <cell r="X6790">
            <v>0</v>
          </cell>
          <cell r="Y6790">
            <v>0</v>
          </cell>
          <cell r="Z6790">
            <v>0</v>
          </cell>
          <cell r="AA6790">
            <v>0</v>
          </cell>
          <cell r="AB6790">
            <v>84354</v>
          </cell>
          <cell r="AC6790">
            <v>84354</v>
          </cell>
          <cell r="AD6790" t="str">
            <v>∆</v>
          </cell>
          <cell r="AE6790">
            <v>0</v>
          </cell>
        </row>
        <row r="6791">
          <cell r="W6791" t="str">
            <v>TOTAL : CHARGES FOR SERVICES</v>
          </cell>
          <cell r="X6791">
            <v>0</v>
          </cell>
          <cell r="Y6791">
            <v>0</v>
          </cell>
          <cell r="Z6791">
            <v>0</v>
          </cell>
          <cell r="AA6791">
            <v>0</v>
          </cell>
          <cell r="AB6791">
            <v>84354</v>
          </cell>
          <cell r="AC6791">
            <v>84354</v>
          </cell>
          <cell r="AD6791" t="str">
            <v>∆</v>
          </cell>
          <cell r="AE6791">
            <v>0</v>
          </cell>
        </row>
        <row r="6792">
          <cell r="AB6792" t="str">
            <v/>
          </cell>
          <cell r="AC6792" t="str">
            <v/>
          </cell>
          <cell r="AD6792" t="str">
            <v>∆</v>
          </cell>
        </row>
        <row r="6793">
          <cell r="V6793" t="str">
            <v>[550] CFD : PUBLIC WORKS : LMD/CFD</v>
          </cell>
        </row>
        <row r="6794">
          <cell r="V6794" t="str">
            <v>PILLSBURY ESTATES CFD 2014-1 : OPERATIONS</v>
          </cell>
          <cell r="AB6794" t="str">
            <v/>
          </cell>
          <cell r="AC6794" t="str">
            <v/>
          </cell>
          <cell r="AD6794" t="str">
            <v>∆</v>
          </cell>
        </row>
        <row r="6795">
          <cell r="V6795" t="str">
            <v>550.40.28.839-6100.01</v>
          </cell>
          <cell r="W6795" t="str">
            <v>Utilities Electric</v>
          </cell>
          <cell r="X6795">
            <v>0</v>
          </cell>
          <cell r="Y6795">
            <v>0</v>
          </cell>
          <cell r="Z6795">
            <v>0</v>
          </cell>
          <cell r="AA6795">
            <v>0</v>
          </cell>
          <cell r="AB6795">
            <v>6500</v>
          </cell>
          <cell r="AC6795">
            <v>6500</v>
          </cell>
          <cell r="AD6795" t="str">
            <v>∆</v>
          </cell>
          <cell r="AE6795">
            <v>0</v>
          </cell>
        </row>
        <row r="6796">
          <cell r="V6796" t="str">
            <v>550.40.28.839-6000.10</v>
          </cell>
          <cell r="W6796" t="str">
            <v>Professional Services Consultant</v>
          </cell>
          <cell r="X6796">
            <v>0</v>
          </cell>
          <cell r="Y6796">
            <v>0</v>
          </cell>
          <cell r="Z6796">
            <v>0</v>
          </cell>
          <cell r="AA6796">
            <v>0</v>
          </cell>
          <cell r="AB6796">
            <v>0</v>
          </cell>
          <cell r="AC6796">
            <v>2700</v>
          </cell>
          <cell r="AD6796" t="str">
            <v>∆</v>
          </cell>
          <cell r="AE6796">
            <v>2700</v>
          </cell>
        </row>
        <row r="6797">
          <cell r="V6797" t="str">
            <v>550.40.28.839-6240.05</v>
          </cell>
          <cell r="W6797" t="str">
            <v>Supplies-Parks Landscape Maintenance</v>
          </cell>
          <cell r="X6797">
            <v>0</v>
          </cell>
          <cell r="Y6797">
            <v>0</v>
          </cell>
          <cell r="Z6797">
            <v>0</v>
          </cell>
          <cell r="AA6797">
            <v>0</v>
          </cell>
          <cell r="AB6797">
            <v>8500</v>
          </cell>
          <cell r="AC6797">
            <v>8500</v>
          </cell>
          <cell r="AD6797" t="str">
            <v>∆</v>
          </cell>
          <cell r="AE6797">
            <v>0</v>
          </cell>
        </row>
        <row r="6798">
          <cell r="V6798" t="str">
            <v>550.40.28.839-6400.03</v>
          </cell>
          <cell r="W6798" t="str">
            <v>Repairs &amp; Maintenance Major Repair &amp; Contingency</v>
          </cell>
          <cell r="X6798">
            <v>0</v>
          </cell>
          <cell r="Y6798">
            <v>0</v>
          </cell>
          <cell r="Z6798">
            <v>0</v>
          </cell>
          <cell r="AA6798">
            <v>0</v>
          </cell>
          <cell r="AB6798">
            <v>8500</v>
          </cell>
          <cell r="AC6798">
            <v>8500</v>
          </cell>
          <cell r="AD6798" t="str">
            <v>∆</v>
          </cell>
          <cell r="AE6798">
            <v>0</v>
          </cell>
        </row>
        <row r="6799">
          <cell r="V6799" t="str">
            <v>550.40.28.839-6100.04</v>
          </cell>
          <cell r="W6799" t="str">
            <v>Utilities Water</v>
          </cell>
          <cell r="X6799">
            <v>0</v>
          </cell>
          <cell r="Y6799">
            <v>0</v>
          </cell>
          <cell r="Z6799">
            <v>0</v>
          </cell>
          <cell r="AA6799">
            <v>0</v>
          </cell>
          <cell r="AB6799">
            <v>2100</v>
          </cell>
          <cell r="AC6799">
            <v>2100</v>
          </cell>
          <cell r="AD6799" t="str">
            <v>∆</v>
          </cell>
          <cell r="AE6799">
            <v>0</v>
          </cell>
        </row>
        <row r="6800">
          <cell r="V6800" t="str">
            <v>550.40.28.839-6600.25</v>
          </cell>
          <cell r="W6800" t="str">
            <v>Administrative Expenses Support Services-Indirect Labor</v>
          </cell>
          <cell r="X6800">
            <v>0</v>
          </cell>
          <cell r="Y6800">
            <v>0</v>
          </cell>
          <cell r="Z6800">
            <v>0</v>
          </cell>
          <cell r="AA6800">
            <v>0</v>
          </cell>
          <cell r="AB6800">
            <v>4720</v>
          </cell>
          <cell r="AC6800">
            <v>4720</v>
          </cell>
          <cell r="AD6800" t="str">
            <v>∆</v>
          </cell>
          <cell r="AE6800">
            <v>0</v>
          </cell>
        </row>
        <row r="6801">
          <cell r="V6801" t="str">
            <v>550.40.28.839-6600.27</v>
          </cell>
          <cell r="W6801" t="str">
            <v>Administrative Expenses Support Services-Direct Labor</v>
          </cell>
          <cell r="X6801">
            <v>0</v>
          </cell>
          <cell r="Y6801">
            <v>0</v>
          </cell>
          <cell r="Z6801">
            <v>0</v>
          </cell>
          <cell r="AA6801">
            <v>0</v>
          </cell>
          <cell r="AB6801">
            <v>28000</v>
          </cell>
          <cell r="AC6801">
            <v>28000</v>
          </cell>
          <cell r="AD6801" t="str">
            <v>∆</v>
          </cell>
          <cell r="AE6801">
            <v>0</v>
          </cell>
        </row>
        <row r="6802">
          <cell r="W6802" t="str">
            <v>TOTAL : OPERATIONS</v>
          </cell>
          <cell r="X6802">
            <v>0</v>
          </cell>
          <cell r="Y6802">
            <v>0</v>
          </cell>
          <cell r="Z6802">
            <v>0</v>
          </cell>
          <cell r="AA6802">
            <v>0</v>
          </cell>
          <cell r="AB6802">
            <v>58320</v>
          </cell>
          <cell r="AC6802">
            <v>61020</v>
          </cell>
          <cell r="AD6802" t="str">
            <v>∆</v>
          </cell>
          <cell r="AE6802">
            <v>2700</v>
          </cell>
        </row>
        <row r="6803">
          <cell r="AB6803" t="str">
            <v/>
          </cell>
          <cell r="AC6803" t="str">
            <v/>
          </cell>
          <cell r="AD6803" t="str">
            <v>∆</v>
          </cell>
        </row>
        <row r="6804">
          <cell r="V6804" t="str">
            <v>[550] CFD : PUBLIC WORKS : LMD/CFD</v>
          </cell>
        </row>
        <row r="6805">
          <cell r="V6805" t="str">
            <v>PILLSBURY ESTATES CFD 2014-1 : DEBT SERVICE</v>
          </cell>
          <cell r="AB6805" t="str">
            <v/>
          </cell>
          <cell r="AC6805" t="str">
            <v/>
          </cell>
          <cell r="AD6805" t="str">
            <v>∆</v>
          </cell>
        </row>
        <row r="6806">
          <cell r="V6806" t="str">
            <v>550.40.28.839-8300.97</v>
          </cell>
          <cell r="W6806" t="str">
            <v>Capital Improvements-Parks LMD Cap Reserve</v>
          </cell>
          <cell r="X6806">
            <v>0</v>
          </cell>
          <cell r="Y6806">
            <v>0</v>
          </cell>
          <cell r="Z6806">
            <v>0</v>
          </cell>
          <cell r="AA6806">
            <v>0</v>
          </cell>
          <cell r="AB6806">
            <v>20000</v>
          </cell>
          <cell r="AC6806">
            <v>20000</v>
          </cell>
          <cell r="AD6806" t="str">
            <v>∆</v>
          </cell>
          <cell r="AE6806">
            <v>0</v>
          </cell>
        </row>
        <row r="6807">
          <cell r="W6807" t="str">
            <v>TOTAL : DEBT SERVICE</v>
          </cell>
          <cell r="X6807">
            <v>0</v>
          </cell>
          <cell r="Y6807">
            <v>0</v>
          </cell>
          <cell r="Z6807">
            <v>0</v>
          </cell>
          <cell r="AA6807">
            <v>0</v>
          </cell>
          <cell r="AB6807">
            <v>20000</v>
          </cell>
          <cell r="AC6807">
            <v>20000</v>
          </cell>
          <cell r="AD6807" t="str">
            <v>∆</v>
          </cell>
          <cell r="AE6807">
            <v>0</v>
          </cell>
        </row>
        <row r="6808">
          <cell r="AB6808" t="str">
            <v/>
          </cell>
          <cell r="AC6808" t="str">
            <v/>
          </cell>
          <cell r="AD6808" t="str">
            <v>∆</v>
          </cell>
        </row>
        <row r="6809">
          <cell r="V6809" t="str">
            <v>[550] CFD : PUBLIC WORKS : LMD/CFD</v>
          </cell>
        </row>
        <row r="6810">
          <cell r="V6810" t="str">
            <v>BLOSSOM GROVE ESTATES CFD 2014-2 : CHARGES FOR SERVICES</v>
          </cell>
          <cell r="AB6810" t="str">
            <v/>
          </cell>
          <cell r="AC6810" t="str">
            <v/>
          </cell>
          <cell r="AD6810" t="str">
            <v>∆</v>
          </cell>
        </row>
        <row r="6811">
          <cell r="V6811" t="str">
            <v>550.40.28.840-4560.05</v>
          </cell>
          <cell r="W6811" t="str">
            <v>Charges for Services-Parks CFD</v>
          </cell>
          <cell r="X6811">
            <v>0</v>
          </cell>
          <cell r="Y6811">
            <v>0</v>
          </cell>
          <cell r="Z6811">
            <v>0</v>
          </cell>
          <cell r="AA6811">
            <v>0</v>
          </cell>
          <cell r="AB6811">
            <v>91232</v>
          </cell>
          <cell r="AC6811">
            <v>91232</v>
          </cell>
          <cell r="AD6811" t="str">
            <v>∆</v>
          </cell>
          <cell r="AE6811">
            <v>0</v>
          </cell>
        </row>
        <row r="6812">
          <cell r="W6812" t="str">
            <v>TOTAL : CHARGES FOR SERVICES</v>
          </cell>
          <cell r="X6812">
            <v>0</v>
          </cell>
          <cell r="Y6812">
            <v>0</v>
          </cell>
          <cell r="Z6812">
            <v>0</v>
          </cell>
          <cell r="AA6812">
            <v>0</v>
          </cell>
          <cell r="AB6812">
            <v>91232</v>
          </cell>
          <cell r="AC6812">
            <v>91232</v>
          </cell>
          <cell r="AD6812" t="str">
            <v>∆</v>
          </cell>
          <cell r="AE6812">
            <v>0</v>
          </cell>
        </row>
        <row r="6813">
          <cell r="AB6813" t="str">
            <v/>
          </cell>
          <cell r="AC6813" t="str">
            <v/>
          </cell>
          <cell r="AD6813" t="str">
            <v>∆</v>
          </cell>
        </row>
        <row r="6814">
          <cell r="V6814" t="str">
            <v>[550] CFD : PUBLIC WORKS : LMD/CFD</v>
          </cell>
        </row>
        <row r="6815">
          <cell r="V6815" t="str">
            <v>BLOSSOM GROVE ESTATES CFD 2014-2 : OPERATIONS</v>
          </cell>
          <cell r="AB6815" t="str">
            <v/>
          </cell>
          <cell r="AC6815" t="str">
            <v/>
          </cell>
          <cell r="AD6815" t="str">
            <v>∆</v>
          </cell>
        </row>
        <row r="6816">
          <cell r="V6816" t="str">
            <v>550.40.28.840-6100.01</v>
          </cell>
          <cell r="W6816" t="str">
            <v>Utilities Electric</v>
          </cell>
          <cell r="X6816">
            <v>0</v>
          </cell>
          <cell r="Y6816">
            <v>0</v>
          </cell>
          <cell r="Z6816">
            <v>0</v>
          </cell>
          <cell r="AA6816">
            <v>0</v>
          </cell>
          <cell r="AB6816">
            <v>5500</v>
          </cell>
          <cell r="AC6816">
            <v>5500</v>
          </cell>
          <cell r="AD6816" t="str">
            <v>∆</v>
          </cell>
          <cell r="AE6816">
            <v>0</v>
          </cell>
        </row>
        <row r="6817">
          <cell r="V6817" t="str">
            <v>550.40.28.840-6000.10</v>
          </cell>
          <cell r="W6817" t="str">
            <v>Professional Services Consultant</v>
          </cell>
          <cell r="X6817">
            <v>0</v>
          </cell>
          <cell r="Y6817">
            <v>0</v>
          </cell>
          <cell r="Z6817">
            <v>0</v>
          </cell>
          <cell r="AA6817">
            <v>0</v>
          </cell>
          <cell r="AB6817">
            <v>0</v>
          </cell>
          <cell r="AC6817">
            <v>2100</v>
          </cell>
          <cell r="AD6817" t="str">
            <v>∆</v>
          </cell>
          <cell r="AE6817">
            <v>2100</v>
          </cell>
        </row>
        <row r="6818">
          <cell r="V6818" t="str">
            <v>550.40.28.840-6240.05</v>
          </cell>
          <cell r="W6818" t="str">
            <v>Supplies-Parks Landscape Maintenance</v>
          </cell>
          <cell r="X6818">
            <v>0</v>
          </cell>
          <cell r="Y6818">
            <v>0</v>
          </cell>
          <cell r="Z6818">
            <v>0</v>
          </cell>
          <cell r="AA6818">
            <v>0</v>
          </cell>
          <cell r="AB6818">
            <v>8500</v>
          </cell>
          <cell r="AC6818">
            <v>8500</v>
          </cell>
          <cell r="AD6818" t="str">
            <v>∆</v>
          </cell>
          <cell r="AE6818">
            <v>0</v>
          </cell>
        </row>
        <row r="6819">
          <cell r="V6819" t="str">
            <v>550.40.28.840-6400.03</v>
          </cell>
          <cell r="W6819" t="str">
            <v>Repairs &amp; Maintenance Major Repair &amp; Contingency</v>
          </cell>
          <cell r="X6819">
            <v>0</v>
          </cell>
          <cell r="Y6819">
            <v>0</v>
          </cell>
          <cell r="Z6819">
            <v>0</v>
          </cell>
          <cell r="AA6819">
            <v>0</v>
          </cell>
          <cell r="AB6819">
            <v>8500</v>
          </cell>
          <cell r="AC6819">
            <v>8500</v>
          </cell>
          <cell r="AD6819" t="str">
            <v>∆</v>
          </cell>
          <cell r="AE6819">
            <v>0</v>
          </cell>
        </row>
        <row r="6820">
          <cell r="V6820" t="str">
            <v>550.40.28.840-6100.04</v>
          </cell>
          <cell r="W6820" t="str">
            <v>Utilities Water</v>
          </cell>
          <cell r="X6820">
            <v>0</v>
          </cell>
          <cell r="Y6820">
            <v>0</v>
          </cell>
          <cell r="Z6820">
            <v>0</v>
          </cell>
          <cell r="AA6820">
            <v>0</v>
          </cell>
          <cell r="AB6820">
            <v>2100</v>
          </cell>
          <cell r="AC6820">
            <v>2100</v>
          </cell>
          <cell r="AD6820" t="str">
            <v>∆</v>
          </cell>
          <cell r="AE6820">
            <v>0</v>
          </cell>
        </row>
        <row r="6821">
          <cell r="V6821" t="str">
            <v>550.40.28.840-6600.25</v>
          </cell>
          <cell r="W6821" t="str">
            <v>Administrative Expenses Support Services-Indirect Labor</v>
          </cell>
          <cell r="X6821">
            <v>0</v>
          </cell>
          <cell r="Y6821">
            <v>0</v>
          </cell>
          <cell r="Z6821">
            <v>0</v>
          </cell>
          <cell r="AA6821">
            <v>0</v>
          </cell>
          <cell r="AB6821">
            <v>4720</v>
          </cell>
          <cell r="AC6821">
            <v>4720</v>
          </cell>
          <cell r="AD6821" t="str">
            <v>∆</v>
          </cell>
          <cell r="AE6821">
            <v>0</v>
          </cell>
        </row>
        <row r="6822">
          <cell r="V6822" t="str">
            <v>550.40.28.840-6600.27</v>
          </cell>
          <cell r="W6822" t="str">
            <v>Administrative Expenses Support Services-Direct Labor</v>
          </cell>
          <cell r="X6822">
            <v>0</v>
          </cell>
          <cell r="Y6822">
            <v>0</v>
          </cell>
          <cell r="Z6822">
            <v>0</v>
          </cell>
          <cell r="AA6822">
            <v>0</v>
          </cell>
          <cell r="AB6822">
            <v>35000</v>
          </cell>
          <cell r="AC6822">
            <v>35000</v>
          </cell>
          <cell r="AD6822" t="str">
            <v>∆</v>
          </cell>
          <cell r="AE6822">
            <v>0</v>
          </cell>
        </row>
        <row r="6823">
          <cell r="W6823" t="str">
            <v>TOTAL : OPERATIONS</v>
          </cell>
          <cell r="X6823">
            <v>0</v>
          </cell>
          <cell r="Y6823">
            <v>0</v>
          </cell>
          <cell r="Z6823">
            <v>0</v>
          </cell>
          <cell r="AA6823">
            <v>0</v>
          </cell>
          <cell r="AB6823">
            <v>64320</v>
          </cell>
          <cell r="AC6823">
            <v>66420</v>
          </cell>
          <cell r="AD6823" t="str">
            <v>∆</v>
          </cell>
          <cell r="AE6823">
            <v>2100</v>
          </cell>
        </row>
        <row r="6824">
          <cell r="AB6824" t="str">
            <v/>
          </cell>
          <cell r="AC6824" t="str">
            <v/>
          </cell>
          <cell r="AD6824" t="str">
            <v>∆</v>
          </cell>
        </row>
        <row r="6825">
          <cell r="V6825" t="str">
            <v>[550] CFD : PUBLIC WORKS : LMD/CFD</v>
          </cell>
        </row>
        <row r="6826">
          <cell r="V6826" t="str">
            <v>BLOSSOM GROVE ESTATES CFD 2014-2 : DEBT SERVICE</v>
          </cell>
          <cell r="AB6826" t="str">
            <v/>
          </cell>
          <cell r="AC6826" t="str">
            <v/>
          </cell>
          <cell r="AD6826" t="str">
            <v>∆</v>
          </cell>
        </row>
        <row r="6827">
          <cell r="V6827" t="str">
            <v>550.40.28.840-8300.97</v>
          </cell>
          <cell r="W6827" t="str">
            <v>Capital Improvements-Parks LMD Cap Reserve</v>
          </cell>
          <cell r="X6827">
            <v>0</v>
          </cell>
          <cell r="Y6827">
            <v>0</v>
          </cell>
          <cell r="Z6827">
            <v>0</v>
          </cell>
          <cell r="AA6827">
            <v>0</v>
          </cell>
          <cell r="AB6827">
            <v>20000</v>
          </cell>
          <cell r="AC6827">
            <v>20000</v>
          </cell>
          <cell r="AD6827" t="str">
            <v>∆</v>
          </cell>
          <cell r="AE6827">
            <v>0</v>
          </cell>
        </row>
        <row r="6828">
          <cell r="W6828" t="str">
            <v>TOTAL : DEBT SERVICE</v>
          </cell>
          <cell r="X6828">
            <v>0</v>
          </cell>
          <cell r="Y6828">
            <v>0</v>
          </cell>
          <cell r="Z6828">
            <v>0</v>
          </cell>
          <cell r="AA6828">
            <v>0</v>
          </cell>
          <cell r="AB6828">
            <v>20000</v>
          </cell>
          <cell r="AC6828">
            <v>20000</v>
          </cell>
          <cell r="AD6828" t="str">
            <v>∆</v>
          </cell>
          <cell r="AE6828">
            <v>0</v>
          </cell>
        </row>
        <row r="6829">
          <cell r="AB6829" t="str">
            <v/>
          </cell>
          <cell r="AC6829" t="str">
            <v/>
          </cell>
          <cell r="AD6829" t="str">
            <v>∆</v>
          </cell>
        </row>
        <row r="6830">
          <cell r="V6830" t="str">
            <v>[550] CFD : PUBLIC WORKS : LMD/CFD</v>
          </cell>
        </row>
        <row r="6831">
          <cell r="V6831" t="str">
            <v>OLEANDER ESTATES CFD 2014-3 : CHARGES FOR SERVICES</v>
          </cell>
          <cell r="AB6831" t="str">
            <v/>
          </cell>
          <cell r="AC6831" t="str">
            <v/>
          </cell>
          <cell r="AD6831" t="str">
            <v>∆</v>
          </cell>
        </row>
        <row r="6832">
          <cell r="V6832" t="str">
            <v>550.40.28.841-4560.05</v>
          </cell>
          <cell r="W6832" t="str">
            <v>Charges for Services-Parks CFD</v>
          </cell>
          <cell r="X6832">
            <v>0</v>
          </cell>
          <cell r="Y6832">
            <v>0</v>
          </cell>
          <cell r="Z6832">
            <v>0</v>
          </cell>
          <cell r="AA6832">
            <v>0</v>
          </cell>
          <cell r="AB6832">
            <v>97421</v>
          </cell>
          <cell r="AC6832">
            <v>97421</v>
          </cell>
          <cell r="AD6832" t="str">
            <v>∆</v>
          </cell>
          <cell r="AE6832">
            <v>0</v>
          </cell>
        </row>
        <row r="6833">
          <cell r="W6833" t="str">
            <v>TOTAL : CHARGES FOR SERVICES</v>
          </cell>
          <cell r="X6833">
            <v>0</v>
          </cell>
          <cell r="Y6833">
            <v>0</v>
          </cell>
          <cell r="Z6833">
            <v>0</v>
          </cell>
          <cell r="AA6833">
            <v>0</v>
          </cell>
          <cell r="AB6833">
            <v>97421</v>
          </cell>
          <cell r="AC6833">
            <v>97421</v>
          </cell>
          <cell r="AD6833" t="str">
            <v>∆</v>
          </cell>
          <cell r="AE6833">
            <v>0</v>
          </cell>
        </row>
        <row r="6834">
          <cell r="AB6834" t="str">
            <v/>
          </cell>
          <cell r="AC6834" t="str">
            <v/>
          </cell>
          <cell r="AD6834" t="str">
            <v>∆</v>
          </cell>
        </row>
        <row r="6835">
          <cell r="V6835" t="str">
            <v>[550] CFD : PUBLIC WORKS : LMD/CFD</v>
          </cell>
        </row>
        <row r="6836">
          <cell r="V6836" t="str">
            <v>OLEANDER ESTATES CFD 2014-3 : OPERATIONS</v>
          </cell>
          <cell r="AB6836" t="str">
            <v/>
          </cell>
          <cell r="AC6836" t="str">
            <v/>
          </cell>
          <cell r="AD6836" t="str">
            <v>∆</v>
          </cell>
        </row>
        <row r="6837">
          <cell r="V6837" t="str">
            <v>550.40.28.841-6100.01</v>
          </cell>
          <cell r="W6837" t="str">
            <v>Utilities Electric</v>
          </cell>
          <cell r="X6837">
            <v>0</v>
          </cell>
          <cell r="Y6837">
            <v>0</v>
          </cell>
          <cell r="Z6837">
            <v>0</v>
          </cell>
          <cell r="AA6837">
            <v>0</v>
          </cell>
          <cell r="AB6837">
            <v>7000</v>
          </cell>
          <cell r="AC6837">
            <v>7000</v>
          </cell>
          <cell r="AD6837" t="str">
            <v>∆</v>
          </cell>
          <cell r="AE6837">
            <v>0</v>
          </cell>
        </row>
        <row r="6838">
          <cell r="V6838" t="str">
            <v>550.40.28.841-6400.03</v>
          </cell>
          <cell r="W6838" t="str">
            <v>Repairs &amp; Maintenance Major Repair &amp; Contingency</v>
          </cell>
          <cell r="X6838">
            <v>0</v>
          </cell>
          <cell r="Y6838">
            <v>0</v>
          </cell>
          <cell r="Z6838">
            <v>0</v>
          </cell>
          <cell r="AA6838">
            <v>0</v>
          </cell>
          <cell r="AB6838">
            <v>0</v>
          </cell>
          <cell r="AC6838">
            <v>7500</v>
          </cell>
          <cell r="AD6838" t="str">
            <v>∆</v>
          </cell>
          <cell r="AE6838">
            <v>7500</v>
          </cell>
        </row>
        <row r="6839">
          <cell r="V6839" t="str">
            <v>550.40.28.841-6600.27</v>
          </cell>
          <cell r="W6839" t="str">
            <v>Administrative Expenses Support Services-Direct Labor</v>
          </cell>
          <cell r="X6839">
            <v>0</v>
          </cell>
          <cell r="Y6839">
            <v>0</v>
          </cell>
          <cell r="Z6839">
            <v>0</v>
          </cell>
          <cell r="AA6839">
            <v>0</v>
          </cell>
          <cell r="AB6839">
            <v>40000</v>
          </cell>
          <cell r="AC6839">
            <v>40000</v>
          </cell>
          <cell r="AD6839" t="str">
            <v>∆</v>
          </cell>
          <cell r="AE6839">
            <v>0</v>
          </cell>
        </row>
        <row r="6840">
          <cell r="V6840" t="str">
            <v>550.40.28.841-6100.04</v>
          </cell>
          <cell r="W6840" t="str">
            <v>Utilities Water</v>
          </cell>
          <cell r="X6840">
            <v>0</v>
          </cell>
          <cell r="Y6840">
            <v>0</v>
          </cell>
          <cell r="Z6840">
            <v>0</v>
          </cell>
          <cell r="AA6840">
            <v>0</v>
          </cell>
          <cell r="AB6840">
            <v>9000</v>
          </cell>
          <cell r="AC6840">
            <v>9000</v>
          </cell>
          <cell r="AD6840" t="str">
            <v>∆</v>
          </cell>
          <cell r="AE6840">
            <v>0</v>
          </cell>
        </row>
        <row r="6841">
          <cell r="V6841" t="str">
            <v>550.40.28.841-6600.25</v>
          </cell>
          <cell r="W6841" t="str">
            <v>Administrative Expenses Support Services-Indirect Labor</v>
          </cell>
          <cell r="X6841">
            <v>0</v>
          </cell>
          <cell r="Y6841">
            <v>0</v>
          </cell>
          <cell r="Z6841">
            <v>0</v>
          </cell>
          <cell r="AA6841">
            <v>0</v>
          </cell>
          <cell r="AB6841">
            <v>4720</v>
          </cell>
          <cell r="AC6841">
            <v>4720</v>
          </cell>
          <cell r="AD6841" t="str">
            <v>∆</v>
          </cell>
          <cell r="AE6841">
            <v>0</v>
          </cell>
        </row>
        <row r="6842">
          <cell r="V6842" t="str">
            <v>550.40.28.841-6000.10</v>
          </cell>
          <cell r="W6842" t="str">
            <v>Professional Services Consultant</v>
          </cell>
          <cell r="X6842">
            <v>0</v>
          </cell>
          <cell r="Y6842">
            <v>0</v>
          </cell>
          <cell r="Z6842">
            <v>0</v>
          </cell>
          <cell r="AA6842">
            <v>0</v>
          </cell>
          <cell r="AB6842">
            <v>0</v>
          </cell>
          <cell r="AC6842">
            <v>2400</v>
          </cell>
          <cell r="AD6842" t="str">
            <v>∆</v>
          </cell>
          <cell r="AE6842">
            <v>2400</v>
          </cell>
        </row>
        <row r="6843">
          <cell r="V6843" t="str">
            <v>550.40.28.841-6240.05</v>
          </cell>
          <cell r="W6843" t="str">
            <v>Supplies-Parks Landscape Maintenance</v>
          </cell>
          <cell r="X6843">
            <v>0</v>
          </cell>
          <cell r="Y6843">
            <v>0</v>
          </cell>
          <cell r="Z6843">
            <v>0</v>
          </cell>
          <cell r="AA6843">
            <v>0</v>
          </cell>
          <cell r="AB6843">
            <v>9000</v>
          </cell>
          <cell r="AC6843">
            <v>9000</v>
          </cell>
          <cell r="AD6843" t="str">
            <v>∆</v>
          </cell>
          <cell r="AE6843">
            <v>0</v>
          </cell>
        </row>
        <row r="6844">
          <cell r="W6844" t="str">
            <v>TOTAL : OPERATIONS</v>
          </cell>
          <cell r="X6844">
            <v>0</v>
          </cell>
          <cell r="Y6844">
            <v>0</v>
          </cell>
          <cell r="Z6844">
            <v>0</v>
          </cell>
          <cell r="AA6844">
            <v>0</v>
          </cell>
          <cell r="AB6844">
            <v>69720</v>
          </cell>
          <cell r="AC6844">
            <v>79620</v>
          </cell>
          <cell r="AD6844" t="str">
            <v>∆</v>
          </cell>
          <cell r="AE6844">
            <v>9900</v>
          </cell>
        </row>
        <row r="6845">
          <cell r="AB6845" t="str">
            <v/>
          </cell>
          <cell r="AC6845" t="str">
            <v/>
          </cell>
          <cell r="AD6845" t="str">
            <v>∆</v>
          </cell>
        </row>
        <row r="6846">
          <cell r="V6846" t="str">
            <v>[550] CFD : PUBLIC WORKS : LMD/CFD</v>
          </cell>
        </row>
        <row r="6847">
          <cell r="V6847" t="str">
            <v>EVANS ESTATES : CHARGES FOR SERVICES</v>
          </cell>
          <cell r="AB6847" t="str">
            <v/>
          </cell>
          <cell r="AC6847" t="str">
            <v/>
          </cell>
          <cell r="AD6847" t="str">
            <v>∆</v>
          </cell>
        </row>
        <row r="6848">
          <cell r="V6848" t="str">
            <v>550.40.28.842-4560.05</v>
          </cell>
          <cell r="W6848" t="str">
            <v>Charges for Services-Parks CFD</v>
          </cell>
          <cell r="X6848">
            <v>0</v>
          </cell>
          <cell r="Y6848">
            <v>0</v>
          </cell>
          <cell r="Z6848">
            <v>0</v>
          </cell>
          <cell r="AA6848">
            <v>0</v>
          </cell>
          <cell r="AB6848">
            <v>100286</v>
          </cell>
          <cell r="AC6848">
            <v>100286</v>
          </cell>
          <cell r="AD6848" t="str">
            <v>∆</v>
          </cell>
          <cell r="AE6848">
            <v>0</v>
          </cell>
        </row>
        <row r="6849">
          <cell r="W6849" t="str">
            <v>TOTAL : CHARGES FOR SERVICES</v>
          </cell>
          <cell r="X6849">
            <v>0</v>
          </cell>
          <cell r="Y6849">
            <v>0</v>
          </cell>
          <cell r="Z6849">
            <v>0</v>
          </cell>
          <cell r="AA6849">
            <v>0</v>
          </cell>
          <cell r="AB6849">
            <v>100286</v>
          </cell>
          <cell r="AC6849">
            <v>100286</v>
          </cell>
          <cell r="AD6849" t="str">
            <v>∆</v>
          </cell>
          <cell r="AE6849">
            <v>0</v>
          </cell>
        </row>
        <row r="6850">
          <cell r="AB6850" t="str">
            <v/>
          </cell>
          <cell r="AC6850" t="str">
            <v/>
          </cell>
          <cell r="AD6850" t="str">
            <v>∆</v>
          </cell>
        </row>
        <row r="6851">
          <cell r="V6851" t="str">
            <v>[550] CFD : PUBLIC WORKS : LMD/CFD</v>
          </cell>
        </row>
        <row r="6852">
          <cell r="V6852" t="str">
            <v>EVANS ESTATES : OPERATIONS</v>
          </cell>
          <cell r="AB6852" t="str">
            <v/>
          </cell>
          <cell r="AC6852" t="str">
            <v/>
          </cell>
          <cell r="AD6852" t="str">
            <v>∆</v>
          </cell>
        </row>
        <row r="6853">
          <cell r="V6853" t="str">
            <v>550.40.28.842-6100.01</v>
          </cell>
          <cell r="W6853" t="str">
            <v>Utilities Electric</v>
          </cell>
          <cell r="X6853">
            <v>0</v>
          </cell>
          <cell r="Y6853">
            <v>0</v>
          </cell>
          <cell r="Z6853">
            <v>0</v>
          </cell>
          <cell r="AA6853">
            <v>0</v>
          </cell>
          <cell r="AB6853">
            <v>13000</v>
          </cell>
          <cell r="AC6853">
            <v>16000</v>
          </cell>
          <cell r="AD6853" t="str">
            <v>∆</v>
          </cell>
          <cell r="AE6853">
            <v>3000</v>
          </cell>
        </row>
        <row r="6854">
          <cell r="V6854" t="str">
            <v>550.40.28.842-6400.03</v>
          </cell>
          <cell r="W6854" t="str">
            <v>Repairs &amp; Maintenance Major Repair &amp; Contingency</v>
          </cell>
          <cell r="X6854">
            <v>0</v>
          </cell>
          <cell r="Y6854">
            <v>0</v>
          </cell>
          <cell r="Z6854">
            <v>0</v>
          </cell>
          <cell r="AA6854">
            <v>0</v>
          </cell>
          <cell r="AB6854">
            <v>7500</v>
          </cell>
          <cell r="AC6854">
            <v>7500</v>
          </cell>
          <cell r="AD6854" t="str">
            <v>∆</v>
          </cell>
          <cell r="AE6854">
            <v>0</v>
          </cell>
        </row>
        <row r="6855">
          <cell r="V6855" t="str">
            <v>550.40.28.842-6600.27</v>
          </cell>
          <cell r="W6855" t="str">
            <v>Administrative Expenses Support Services-Direct Labor</v>
          </cell>
          <cell r="X6855">
            <v>0</v>
          </cell>
          <cell r="Y6855">
            <v>0</v>
          </cell>
          <cell r="Z6855">
            <v>0</v>
          </cell>
          <cell r="AA6855">
            <v>0</v>
          </cell>
          <cell r="AB6855">
            <v>31000</v>
          </cell>
          <cell r="AC6855">
            <v>31000</v>
          </cell>
          <cell r="AD6855" t="str">
            <v>∆</v>
          </cell>
          <cell r="AE6855">
            <v>0</v>
          </cell>
        </row>
        <row r="6856">
          <cell r="V6856" t="str">
            <v>550.40.28.842-6100.04</v>
          </cell>
          <cell r="W6856" t="str">
            <v>Utilities Water</v>
          </cell>
          <cell r="X6856">
            <v>0</v>
          </cell>
          <cell r="Y6856">
            <v>0</v>
          </cell>
          <cell r="Z6856">
            <v>0</v>
          </cell>
          <cell r="AA6856">
            <v>0</v>
          </cell>
          <cell r="AB6856">
            <v>8000</v>
          </cell>
          <cell r="AC6856">
            <v>3000</v>
          </cell>
          <cell r="AD6856" t="str">
            <v>∆</v>
          </cell>
          <cell r="AE6856">
            <v>-5000</v>
          </cell>
        </row>
        <row r="6857">
          <cell r="V6857" t="str">
            <v>550.40.28.842-6600.25</v>
          </cell>
          <cell r="W6857" t="str">
            <v>Administrative Expenses Support Services-Indirect Labor</v>
          </cell>
          <cell r="X6857">
            <v>0</v>
          </cell>
          <cell r="Y6857">
            <v>0</v>
          </cell>
          <cell r="Z6857">
            <v>0</v>
          </cell>
          <cell r="AA6857">
            <v>0</v>
          </cell>
          <cell r="AB6857">
            <v>4720</v>
          </cell>
          <cell r="AC6857">
            <v>4720</v>
          </cell>
          <cell r="AD6857" t="str">
            <v>∆</v>
          </cell>
          <cell r="AE6857">
            <v>0</v>
          </cell>
        </row>
        <row r="6858">
          <cell r="V6858" t="str">
            <v>550.40.28.842-6000.10</v>
          </cell>
          <cell r="W6858" t="str">
            <v>Professional Services Consultant</v>
          </cell>
          <cell r="X6858">
            <v>0</v>
          </cell>
          <cell r="Y6858">
            <v>0</v>
          </cell>
          <cell r="Z6858">
            <v>0</v>
          </cell>
          <cell r="AA6858">
            <v>0</v>
          </cell>
          <cell r="AB6858">
            <v>0</v>
          </cell>
          <cell r="AC6858">
            <v>2300</v>
          </cell>
          <cell r="AD6858" t="str">
            <v>∆</v>
          </cell>
          <cell r="AE6858">
            <v>2300</v>
          </cell>
        </row>
        <row r="6859">
          <cell r="V6859" t="str">
            <v>550.40.28.842-6240.05</v>
          </cell>
          <cell r="W6859" t="str">
            <v>Supplies-Parks Landscape Maintenance</v>
          </cell>
          <cell r="X6859">
            <v>0</v>
          </cell>
          <cell r="Y6859">
            <v>0</v>
          </cell>
          <cell r="Z6859">
            <v>0</v>
          </cell>
          <cell r="AA6859">
            <v>0</v>
          </cell>
          <cell r="AB6859">
            <v>8000</v>
          </cell>
          <cell r="AC6859">
            <v>8000</v>
          </cell>
          <cell r="AD6859" t="str">
            <v>∆</v>
          </cell>
          <cell r="AE6859">
            <v>0</v>
          </cell>
        </row>
        <row r="6860">
          <cell r="W6860" t="str">
            <v>TOTAL : OPERATIONS</v>
          </cell>
          <cell r="X6860">
            <v>0</v>
          </cell>
          <cell r="Y6860">
            <v>0</v>
          </cell>
          <cell r="Z6860">
            <v>0</v>
          </cell>
          <cell r="AA6860">
            <v>0</v>
          </cell>
          <cell r="AB6860">
            <v>72220</v>
          </cell>
          <cell r="AC6860">
            <v>72520</v>
          </cell>
          <cell r="AD6860" t="str">
            <v>∆</v>
          </cell>
          <cell r="AE6860">
            <v>300</v>
          </cell>
        </row>
        <row r="6861">
          <cell r="AB6861" t="str">
            <v/>
          </cell>
          <cell r="AC6861" t="str">
            <v/>
          </cell>
          <cell r="AD6861" t="str">
            <v>∆</v>
          </cell>
        </row>
        <row r="6862">
          <cell r="V6862" t="str">
            <v>[550] CFD : PUBLIC WORKS : LMD/CFD</v>
          </cell>
        </row>
        <row r="6863">
          <cell r="V6863" t="str">
            <v>EVANS ESTATES : DEBT SERVICE</v>
          </cell>
          <cell r="AB6863" t="str">
            <v/>
          </cell>
          <cell r="AC6863" t="str">
            <v/>
          </cell>
          <cell r="AD6863" t="str">
            <v>∆</v>
          </cell>
        </row>
        <row r="6864">
          <cell r="V6864" t="str">
            <v>550.40.28.842-8300.97</v>
          </cell>
          <cell r="W6864" t="str">
            <v>Capital Improvements-Parks LMD Cap Reserve</v>
          </cell>
          <cell r="X6864">
            <v>0</v>
          </cell>
          <cell r="Y6864">
            <v>0</v>
          </cell>
          <cell r="Z6864">
            <v>0</v>
          </cell>
          <cell r="AA6864">
            <v>0</v>
          </cell>
          <cell r="AB6864">
            <v>20000</v>
          </cell>
          <cell r="AC6864">
            <v>20000</v>
          </cell>
          <cell r="AD6864" t="str">
            <v>∆</v>
          </cell>
          <cell r="AE6864">
            <v>0</v>
          </cell>
        </row>
        <row r="6865">
          <cell r="W6865" t="str">
            <v>TOTAL : DEBT SERVICE</v>
          </cell>
          <cell r="X6865">
            <v>0</v>
          </cell>
          <cell r="Y6865">
            <v>0</v>
          </cell>
          <cell r="Z6865">
            <v>0</v>
          </cell>
          <cell r="AA6865">
            <v>0</v>
          </cell>
          <cell r="AB6865">
            <v>20000</v>
          </cell>
          <cell r="AC6865">
            <v>20000</v>
          </cell>
          <cell r="AD6865" t="str">
            <v>∆</v>
          </cell>
          <cell r="AE6865">
            <v>0</v>
          </cell>
        </row>
        <row r="6866">
          <cell r="AB6866" t="str">
            <v/>
          </cell>
          <cell r="AC6866" t="str">
            <v/>
          </cell>
          <cell r="AD6866" t="str">
            <v>∆</v>
          </cell>
        </row>
        <row r="6867">
          <cell r="V6867" t="str">
            <v>[550] CFD : PUBLIC WORKS : LMD/CFD</v>
          </cell>
        </row>
        <row r="6868">
          <cell r="V6868" t="str">
            <v>CRIVELLO ESTATES : CHARGES FOR SERVICES</v>
          </cell>
          <cell r="AB6868" t="str">
            <v/>
          </cell>
          <cell r="AC6868" t="str">
            <v/>
          </cell>
          <cell r="AD6868" t="str">
            <v>∆</v>
          </cell>
        </row>
        <row r="6869">
          <cell r="V6869" t="str">
            <v>550.40.28.843-4560.05</v>
          </cell>
          <cell r="W6869" t="str">
            <v>Charges for Services-Parks CFD</v>
          </cell>
          <cell r="X6869">
            <v>0</v>
          </cell>
          <cell r="Y6869">
            <v>0</v>
          </cell>
          <cell r="Z6869">
            <v>0</v>
          </cell>
          <cell r="AA6869">
            <v>0</v>
          </cell>
          <cell r="AB6869">
            <v>33824</v>
          </cell>
          <cell r="AC6869">
            <v>33824</v>
          </cell>
          <cell r="AD6869" t="str">
            <v>∆</v>
          </cell>
          <cell r="AE6869">
            <v>0</v>
          </cell>
        </row>
        <row r="6870">
          <cell r="W6870" t="str">
            <v>TOTAL : CHARGES FOR SERVICES</v>
          </cell>
          <cell r="X6870">
            <v>0</v>
          </cell>
          <cell r="Y6870">
            <v>0</v>
          </cell>
          <cell r="Z6870">
            <v>0</v>
          </cell>
          <cell r="AA6870">
            <v>0</v>
          </cell>
          <cell r="AB6870">
            <v>33824</v>
          </cell>
          <cell r="AC6870">
            <v>33824</v>
          </cell>
          <cell r="AD6870" t="str">
            <v>∆</v>
          </cell>
          <cell r="AE6870">
            <v>0</v>
          </cell>
        </row>
        <row r="6871">
          <cell r="AB6871" t="str">
            <v/>
          </cell>
          <cell r="AC6871" t="str">
            <v/>
          </cell>
          <cell r="AD6871" t="str">
            <v>∆</v>
          </cell>
        </row>
        <row r="6872">
          <cell r="V6872" t="str">
            <v>[550] CFD : PUBLIC WORKS : LMD/CFD</v>
          </cell>
        </row>
        <row r="6873">
          <cell r="V6873" t="str">
            <v>CRIVELLO ESTATES : OPERATIONS</v>
          </cell>
          <cell r="AB6873" t="str">
            <v/>
          </cell>
          <cell r="AC6873" t="str">
            <v/>
          </cell>
          <cell r="AD6873" t="str">
            <v>∆</v>
          </cell>
        </row>
        <row r="6874">
          <cell r="V6874" t="str">
            <v>550.40.28.843-6100.01</v>
          </cell>
          <cell r="W6874" t="str">
            <v>Utilities Electric</v>
          </cell>
          <cell r="X6874">
            <v>0</v>
          </cell>
          <cell r="Y6874">
            <v>0</v>
          </cell>
          <cell r="Z6874">
            <v>0</v>
          </cell>
          <cell r="AA6874">
            <v>0</v>
          </cell>
          <cell r="AB6874">
            <v>1100</v>
          </cell>
          <cell r="AC6874">
            <v>1100</v>
          </cell>
          <cell r="AD6874" t="str">
            <v>∆</v>
          </cell>
          <cell r="AE6874">
            <v>0</v>
          </cell>
        </row>
        <row r="6875">
          <cell r="V6875" t="str">
            <v>550.40.28.843-6600.27</v>
          </cell>
          <cell r="W6875" t="str">
            <v>Administrative Expenses Support Services-Direct Labor</v>
          </cell>
          <cell r="X6875">
            <v>0</v>
          </cell>
          <cell r="Y6875">
            <v>0</v>
          </cell>
          <cell r="Z6875">
            <v>0</v>
          </cell>
          <cell r="AA6875">
            <v>0</v>
          </cell>
          <cell r="AB6875">
            <v>18799</v>
          </cell>
          <cell r="AC6875">
            <v>18799</v>
          </cell>
          <cell r="AD6875" t="str">
            <v>∆</v>
          </cell>
          <cell r="AE6875">
            <v>0</v>
          </cell>
        </row>
        <row r="6876">
          <cell r="V6876" t="str">
            <v>550.40.28.843-6100.04</v>
          </cell>
          <cell r="W6876" t="str">
            <v>Utilities Water</v>
          </cell>
          <cell r="X6876">
            <v>0</v>
          </cell>
          <cell r="Y6876">
            <v>0</v>
          </cell>
          <cell r="Z6876">
            <v>0</v>
          </cell>
          <cell r="AA6876">
            <v>0</v>
          </cell>
          <cell r="AB6876">
            <v>3000</v>
          </cell>
          <cell r="AC6876">
            <v>2000</v>
          </cell>
          <cell r="AD6876" t="str">
            <v>∆</v>
          </cell>
          <cell r="AE6876">
            <v>-1000</v>
          </cell>
        </row>
        <row r="6877">
          <cell r="V6877" t="str">
            <v>550.40.28.843-6600.25</v>
          </cell>
          <cell r="W6877" t="str">
            <v>Administrative Expenses Support Services-Indirect Labor</v>
          </cell>
          <cell r="X6877">
            <v>0</v>
          </cell>
          <cell r="Y6877">
            <v>0</v>
          </cell>
          <cell r="Z6877">
            <v>0</v>
          </cell>
          <cell r="AA6877">
            <v>0</v>
          </cell>
          <cell r="AB6877">
            <v>4335</v>
          </cell>
          <cell r="AC6877">
            <v>4335</v>
          </cell>
          <cell r="AD6877" t="str">
            <v>∆</v>
          </cell>
          <cell r="AE6877">
            <v>0</v>
          </cell>
        </row>
        <row r="6878">
          <cell r="V6878" t="str">
            <v>550.40.28.843-6000.10</v>
          </cell>
          <cell r="W6878" t="str">
            <v>Professional Services Consultant</v>
          </cell>
          <cell r="X6878">
            <v>0</v>
          </cell>
          <cell r="Y6878">
            <v>0</v>
          </cell>
          <cell r="Z6878">
            <v>0</v>
          </cell>
          <cell r="AA6878">
            <v>0</v>
          </cell>
          <cell r="AB6878">
            <v>0</v>
          </cell>
          <cell r="AC6878">
            <v>1900</v>
          </cell>
          <cell r="AD6878" t="str">
            <v>∆</v>
          </cell>
          <cell r="AE6878">
            <v>1900</v>
          </cell>
        </row>
        <row r="6879">
          <cell r="V6879" t="str">
            <v>550.40.28.843-6240.05</v>
          </cell>
          <cell r="W6879" t="str">
            <v>Supplies-Parks Landscape Maintenance</v>
          </cell>
          <cell r="X6879">
            <v>0</v>
          </cell>
          <cell r="Y6879">
            <v>0</v>
          </cell>
          <cell r="Z6879">
            <v>0</v>
          </cell>
          <cell r="AA6879">
            <v>0</v>
          </cell>
          <cell r="AB6879">
            <v>3800</v>
          </cell>
          <cell r="AC6879">
            <v>3800</v>
          </cell>
          <cell r="AD6879" t="str">
            <v>∆</v>
          </cell>
          <cell r="AE6879">
            <v>0</v>
          </cell>
        </row>
        <row r="6880">
          <cell r="V6880" t="str">
            <v>550.40.28.843-6400.03</v>
          </cell>
          <cell r="W6880" t="str">
            <v>Repairs &amp; Maintenance Major Repair &amp; Contingency</v>
          </cell>
          <cell r="X6880">
            <v>0</v>
          </cell>
          <cell r="Y6880">
            <v>0</v>
          </cell>
          <cell r="Z6880">
            <v>0</v>
          </cell>
          <cell r="AA6880">
            <v>0</v>
          </cell>
          <cell r="AB6880">
            <v>1700</v>
          </cell>
          <cell r="AC6880">
            <v>1700</v>
          </cell>
          <cell r="AD6880" t="str">
            <v>∆</v>
          </cell>
          <cell r="AE6880">
            <v>0</v>
          </cell>
        </row>
        <row r="6881">
          <cell r="W6881" t="str">
            <v>TOTAL : OPERATIONS</v>
          </cell>
          <cell r="X6881">
            <v>0</v>
          </cell>
          <cell r="Y6881">
            <v>0</v>
          </cell>
          <cell r="Z6881">
            <v>0</v>
          </cell>
          <cell r="AA6881">
            <v>0</v>
          </cell>
          <cell r="AB6881">
            <v>32734</v>
          </cell>
          <cell r="AC6881">
            <v>33634</v>
          </cell>
          <cell r="AD6881" t="str">
            <v>∆</v>
          </cell>
          <cell r="AE6881">
            <v>900</v>
          </cell>
        </row>
        <row r="6882">
          <cell r="AB6882" t="str">
            <v/>
          </cell>
          <cell r="AC6882" t="str">
            <v/>
          </cell>
          <cell r="AD6882" t="str">
            <v>∆</v>
          </cell>
        </row>
        <row r="6883">
          <cell r="V6883" t="str">
            <v>[550] CFD : PUBLIC WORKS : LMD/CFD</v>
          </cell>
        </row>
        <row r="6884">
          <cell r="V6884" t="str">
            <v>CRIVELLO ESTATES : DEBT SERVICE</v>
          </cell>
          <cell r="AB6884" t="str">
            <v/>
          </cell>
          <cell r="AC6884" t="str">
            <v/>
          </cell>
          <cell r="AD6884" t="str">
            <v>∆</v>
          </cell>
        </row>
        <row r="6885">
          <cell r="V6885" t="str">
            <v>550.40.28.843-8300.97</v>
          </cell>
          <cell r="W6885" t="str">
            <v>Capital Improvements-Parks LMD Cap Reserve</v>
          </cell>
          <cell r="X6885">
            <v>0</v>
          </cell>
          <cell r="Y6885">
            <v>0</v>
          </cell>
          <cell r="Z6885">
            <v>0</v>
          </cell>
          <cell r="AA6885">
            <v>0</v>
          </cell>
          <cell r="AB6885">
            <v>5000</v>
          </cell>
          <cell r="AC6885">
            <v>5000</v>
          </cell>
          <cell r="AD6885" t="str">
            <v>∆</v>
          </cell>
          <cell r="AE6885">
            <v>0</v>
          </cell>
        </row>
        <row r="6886">
          <cell r="W6886" t="str">
            <v>TOTAL : DEBT SERVICE</v>
          </cell>
          <cell r="X6886">
            <v>0</v>
          </cell>
          <cell r="Y6886">
            <v>0</v>
          </cell>
          <cell r="Z6886">
            <v>0</v>
          </cell>
          <cell r="AA6886">
            <v>0</v>
          </cell>
          <cell r="AB6886">
            <v>5000</v>
          </cell>
          <cell r="AC6886">
            <v>5000</v>
          </cell>
          <cell r="AD6886" t="str">
            <v>∆</v>
          </cell>
          <cell r="AE6886">
            <v>0</v>
          </cell>
        </row>
        <row r="6887">
          <cell r="AB6887" t="str">
            <v/>
          </cell>
          <cell r="AC6887" t="str">
            <v/>
          </cell>
          <cell r="AD6887" t="str">
            <v>∆</v>
          </cell>
        </row>
        <row r="6888">
          <cell r="V6888" t="str">
            <v>[550] CFD : PUBLIC WORKS : LMD/CFD</v>
          </cell>
        </row>
        <row r="6889">
          <cell r="V6889" t="str">
            <v>WOODWARD ESTATES : CHARGES FOR SERVICES</v>
          </cell>
          <cell r="AB6889" t="str">
            <v/>
          </cell>
          <cell r="AC6889" t="str">
            <v/>
          </cell>
          <cell r="AD6889" t="str">
            <v>∆</v>
          </cell>
        </row>
        <row r="6890">
          <cell r="V6890" t="str">
            <v>550.40.28.844-4560.05</v>
          </cell>
          <cell r="W6890" t="str">
            <v>Charges for Services-Parks CFD</v>
          </cell>
          <cell r="X6890">
            <v>0</v>
          </cell>
          <cell r="Y6890">
            <v>0</v>
          </cell>
          <cell r="Z6890">
            <v>0</v>
          </cell>
          <cell r="AA6890">
            <v>0</v>
          </cell>
          <cell r="AB6890">
            <v>67048</v>
          </cell>
          <cell r="AC6890">
            <v>67048</v>
          </cell>
          <cell r="AD6890" t="str">
            <v>∆</v>
          </cell>
          <cell r="AE6890">
            <v>0</v>
          </cell>
        </row>
        <row r="6891">
          <cell r="W6891" t="str">
            <v>TOTAL : CHARGES FOR SERVICES</v>
          </cell>
          <cell r="X6891">
            <v>0</v>
          </cell>
          <cell r="Y6891">
            <v>0</v>
          </cell>
          <cell r="Z6891">
            <v>0</v>
          </cell>
          <cell r="AA6891">
            <v>0</v>
          </cell>
          <cell r="AB6891">
            <v>67048</v>
          </cell>
          <cell r="AC6891">
            <v>67048</v>
          </cell>
          <cell r="AD6891" t="str">
            <v>∆</v>
          </cell>
          <cell r="AE6891">
            <v>0</v>
          </cell>
        </row>
        <row r="6892">
          <cell r="AB6892" t="str">
            <v/>
          </cell>
          <cell r="AC6892" t="str">
            <v/>
          </cell>
          <cell r="AD6892" t="str">
            <v>∆</v>
          </cell>
        </row>
        <row r="6893">
          <cell r="V6893" t="str">
            <v>[550] CFD : PUBLIC WORKS : LMD/CFD</v>
          </cell>
        </row>
        <row r="6894">
          <cell r="V6894" t="str">
            <v>WOODWARD ESTATES : OPERATIONS</v>
          </cell>
          <cell r="AB6894" t="str">
            <v/>
          </cell>
          <cell r="AC6894" t="str">
            <v/>
          </cell>
          <cell r="AD6894" t="str">
            <v>∆</v>
          </cell>
        </row>
        <row r="6895">
          <cell r="V6895" t="str">
            <v>550.40.28.844-6100.01</v>
          </cell>
          <cell r="W6895" t="str">
            <v>Utilities Electric</v>
          </cell>
          <cell r="X6895">
            <v>0</v>
          </cell>
          <cell r="Y6895">
            <v>0</v>
          </cell>
          <cell r="Z6895">
            <v>0</v>
          </cell>
          <cell r="AA6895">
            <v>0</v>
          </cell>
          <cell r="AB6895">
            <v>3500</v>
          </cell>
          <cell r="AC6895">
            <v>3500</v>
          </cell>
          <cell r="AD6895" t="str">
            <v>∆</v>
          </cell>
          <cell r="AE6895">
            <v>0</v>
          </cell>
        </row>
        <row r="6896">
          <cell r="V6896" t="str">
            <v>550.40.28.844-6600.27</v>
          </cell>
          <cell r="W6896" t="str">
            <v>Administrative Expenses Support Services-Direct Labor</v>
          </cell>
          <cell r="X6896">
            <v>0</v>
          </cell>
          <cell r="Y6896">
            <v>0</v>
          </cell>
          <cell r="Z6896">
            <v>0</v>
          </cell>
          <cell r="AA6896">
            <v>0</v>
          </cell>
          <cell r="AB6896">
            <v>21000</v>
          </cell>
          <cell r="AC6896">
            <v>21000</v>
          </cell>
          <cell r="AD6896" t="str">
            <v>∆</v>
          </cell>
          <cell r="AE6896">
            <v>0</v>
          </cell>
        </row>
        <row r="6897">
          <cell r="V6897" t="str">
            <v>550.40.28.844-6100.04</v>
          </cell>
          <cell r="W6897" t="str">
            <v>Utilities Water</v>
          </cell>
          <cell r="X6897">
            <v>0</v>
          </cell>
          <cell r="Y6897">
            <v>0</v>
          </cell>
          <cell r="Z6897">
            <v>0</v>
          </cell>
          <cell r="AA6897">
            <v>0</v>
          </cell>
          <cell r="AB6897">
            <v>2500</v>
          </cell>
          <cell r="AC6897">
            <v>2500</v>
          </cell>
          <cell r="AD6897" t="str">
            <v>∆</v>
          </cell>
          <cell r="AE6897">
            <v>0</v>
          </cell>
        </row>
        <row r="6898">
          <cell r="V6898" t="str">
            <v>550.40.28.844-6240.05</v>
          </cell>
          <cell r="W6898" t="str">
            <v>Supplies-Parks Landscape Maintenance</v>
          </cell>
          <cell r="X6898">
            <v>0</v>
          </cell>
          <cell r="Y6898">
            <v>0</v>
          </cell>
          <cell r="Z6898">
            <v>0</v>
          </cell>
          <cell r="AA6898">
            <v>0</v>
          </cell>
          <cell r="AB6898">
            <v>4500</v>
          </cell>
          <cell r="AC6898">
            <v>4500</v>
          </cell>
          <cell r="AD6898" t="str">
            <v>∆</v>
          </cell>
          <cell r="AE6898">
            <v>0</v>
          </cell>
        </row>
        <row r="6899">
          <cell r="V6899" t="str">
            <v>550.40.28.844-6600.25</v>
          </cell>
          <cell r="W6899" t="str">
            <v>Administrative Expenses Support Services-Indirect Labor</v>
          </cell>
          <cell r="X6899">
            <v>0</v>
          </cell>
          <cell r="Y6899">
            <v>0</v>
          </cell>
          <cell r="Z6899">
            <v>0</v>
          </cell>
          <cell r="AA6899">
            <v>0</v>
          </cell>
          <cell r="AB6899">
            <v>4720</v>
          </cell>
          <cell r="AC6899">
            <v>4720</v>
          </cell>
          <cell r="AD6899" t="str">
            <v>∆</v>
          </cell>
          <cell r="AE6899">
            <v>0</v>
          </cell>
        </row>
        <row r="6900">
          <cell r="V6900" t="str">
            <v>550.40.28.844-6000.10</v>
          </cell>
          <cell r="W6900" t="str">
            <v>Professional Services Consultant</v>
          </cell>
          <cell r="X6900">
            <v>0</v>
          </cell>
          <cell r="Y6900">
            <v>0</v>
          </cell>
          <cell r="Z6900">
            <v>0</v>
          </cell>
          <cell r="AA6900">
            <v>0</v>
          </cell>
          <cell r="AB6900">
            <v>0</v>
          </cell>
          <cell r="AC6900">
            <v>2100</v>
          </cell>
          <cell r="AD6900" t="str">
            <v>∆</v>
          </cell>
          <cell r="AE6900">
            <v>2100</v>
          </cell>
        </row>
        <row r="6901">
          <cell r="V6901" t="str">
            <v>550.40.28.844-6400.03</v>
          </cell>
          <cell r="W6901" t="str">
            <v>Repairs &amp; Maintenance Major Repair &amp; Contingency</v>
          </cell>
          <cell r="X6901">
            <v>0</v>
          </cell>
          <cell r="Y6901">
            <v>0</v>
          </cell>
          <cell r="Z6901">
            <v>0</v>
          </cell>
          <cell r="AA6901">
            <v>0</v>
          </cell>
          <cell r="AB6901">
            <v>7000</v>
          </cell>
          <cell r="AC6901">
            <v>7000</v>
          </cell>
          <cell r="AD6901" t="str">
            <v>∆</v>
          </cell>
          <cell r="AE6901">
            <v>0</v>
          </cell>
        </row>
        <row r="6902">
          <cell r="W6902" t="str">
            <v>TOTAL : OPERATIONS</v>
          </cell>
          <cell r="X6902">
            <v>0</v>
          </cell>
          <cell r="Y6902">
            <v>0</v>
          </cell>
          <cell r="Z6902">
            <v>0</v>
          </cell>
          <cell r="AA6902">
            <v>0</v>
          </cell>
          <cell r="AB6902">
            <v>43220</v>
          </cell>
          <cell r="AC6902">
            <v>45320</v>
          </cell>
          <cell r="AD6902" t="str">
            <v>∆</v>
          </cell>
          <cell r="AE6902">
            <v>2100</v>
          </cell>
        </row>
        <row r="6903">
          <cell r="AB6903" t="str">
            <v/>
          </cell>
          <cell r="AC6903" t="str">
            <v/>
          </cell>
          <cell r="AD6903" t="str">
            <v>∆</v>
          </cell>
        </row>
        <row r="6904">
          <cell r="V6904" t="str">
            <v>[550] CFD : PUBLIC WORKS : LMD/CFD</v>
          </cell>
        </row>
        <row r="6905">
          <cell r="V6905" t="str">
            <v>WOODWARD ESTATES : DEBT SERVICE</v>
          </cell>
          <cell r="AB6905" t="str">
            <v/>
          </cell>
          <cell r="AC6905" t="str">
            <v/>
          </cell>
          <cell r="AD6905" t="str">
            <v>∆</v>
          </cell>
        </row>
        <row r="6906">
          <cell r="V6906" t="str">
            <v>550.40.28.844-8300.97</v>
          </cell>
          <cell r="W6906" t="str">
            <v>Capital Improvements-Parks LMD Cap Reserve</v>
          </cell>
          <cell r="X6906">
            <v>0</v>
          </cell>
          <cell r="Y6906">
            <v>0</v>
          </cell>
          <cell r="Z6906">
            <v>0</v>
          </cell>
          <cell r="AA6906">
            <v>0</v>
          </cell>
          <cell r="AB6906">
            <v>20000</v>
          </cell>
          <cell r="AC6906">
            <v>20000</v>
          </cell>
          <cell r="AD6906" t="str">
            <v>∆</v>
          </cell>
          <cell r="AE6906">
            <v>0</v>
          </cell>
        </row>
        <row r="6907">
          <cell r="W6907" t="str">
            <v>TOTAL : DEBT SERVICE</v>
          </cell>
          <cell r="X6907">
            <v>0</v>
          </cell>
          <cell r="Y6907">
            <v>0</v>
          </cell>
          <cell r="Z6907">
            <v>0</v>
          </cell>
          <cell r="AA6907">
            <v>0</v>
          </cell>
          <cell r="AB6907">
            <v>20000</v>
          </cell>
          <cell r="AC6907">
            <v>20000</v>
          </cell>
          <cell r="AD6907" t="str">
            <v>∆</v>
          </cell>
          <cell r="AE6907">
            <v>0</v>
          </cell>
        </row>
        <row r="6908">
          <cell r="AB6908" t="str">
            <v/>
          </cell>
          <cell r="AC6908" t="str">
            <v/>
          </cell>
          <cell r="AD6908" t="str">
            <v>∆</v>
          </cell>
        </row>
        <row r="6909">
          <cell r="V6909" t="str">
            <v>[550] CFD : PUBLIC WORKS : LMD/CFD</v>
          </cell>
        </row>
        <row r="6910">
          <cell r="V6910" t="str">
            <v>MONTE BELLO ESTATES : CHARGES FOR SERVICES</v>
          </cell>
          <cell r="AB6910" t="str">
            <v/>
          </cell>
          <cell r="AC6910" t="str">
            <v/>
          </cell>
          <cell r="AD6910" t="str">
            <v>∆</v>
          </cell>
        </row>
        <row r="6911">
          <cell r="V6911" t="str">
            <v>550.40.28.845-4560.05</v>
          </cell>
          <cell r="W6911" t="str">
            <v>Charges for Services-Parks CFD</v>
          </cell>
          <cell r="X6911">
            <v>0</v>
          </cell>
          <cell r="Y6911">
            <v>0</v>
          </cell>
          <cell r="Z6911">
            <v>0</v>
          </cell>
          <cell r="AA6911">
            <v>0</v>
          </cell>
          <cell r="AB6911">
            <v>77363</v>
          </cell>
          <cell r="AC6911">
            <v>77363</v>
          </cell>
          <cell r="AD6911" t="str">
            <v>∆</v>
          </cell>
          <cell r="AE6911">
            <v>0</v>
          </cell>
        </row>
        <row r="6912">
          <cell r="W6912" t="str">
            <v>TOTAL : CHARGES FOR SERVICES</v>
          </cell>
          <cell r="X6912">
            <v>0</v>
          </cell>
          <cell r="Y6912">
            <v>0</v>
          </cell>
          <cell r="Z6912">
            <v>0</v>
          </cell>
          <cell r="AA6912">
            <v>0</v>
          </cell>
          <cell r="AB6912">
            <v>77363</v>
          </cell>
          <cell r="AC6912">
            <v>77363</v>
          </cell>
          <cell r="AD6912" t="str">
            <v>∆</v>
          </cell>
          <cell r="AE6912">
            <v>0</v>
          </cell>
        </row>
        <row r="6913">
          <cell r="AB6913" t="str">
            <v/>
          </cell>
          <cell r="AC6913" t="str">
            <v/>
          </cell>
          <cell r="AD6913" t="str">
            <v>∆</v>
          </cell>
        </row>
        <row r="6914">
          <cell r="V6914" t="str">
            <v>[550] CFD : PUBLIC WORKS : LMD/CFD</v>
          </cell>
        </row>
        <row r="6915">
          <cell r="V6915" t="str">
            <v>MONTE BELLO ESTATES : OPERATIONS</v>
          </cell>
          <cell r="AB6915" t="str">
            <v/>
          </cell>
          <cell r="AC6915" t="str">
            <v/>
          </cell>
          <cell r="AD6915" t="str">
            <v>∆</v>
          </cell>
        </row>
        <row r="6916">
          <cell r="V6916" t="str">
            <v>550.40.28.845-6100.01</v>
          </cell>
          <cell r="W6916" t="str">
            <v>Utilities Electric</v>
          </cell>
          <cell r="X6916">
            <v>0</v>
          </cell>
          <cell r="Y6916">
            <v>0</v>
          </cell>
          <cell r="Z6916">
            <v>0</v>
          </cell>
          <cell r="AA6916">
            <v>0</v>
          </cell>
          <cell r="AB6916">
            <v>4500</v>
          </cell>
          <cell r="AC6916">
            <v>4500</v>
          </cell>
          <cell r="AD6916" t="str">
            <v>∆</v>
          </cell>
          <cell r="AE6916">
            <v>0</v>
          </cell>
        </row>
        <row r="6917">
          <cell r="V6917" t="str">
            <v>550.40.28.845-6600.27</v>
          </cell>
          <cell r="W6917" t="str">
            <v>Administrative Expenses Support Services-Direct Labor</v>
          </cell>
          <cell r="X6917">
            <v>0</v>
          </cell>
          <cell r="Y6917">
            <v>0</v>
          </cell>
          <cell r="Z6917">
            <v>0</v>
          </cell>
          <cell r="AA6917">
            <v>0</v>
          </cell>
          <cell r="AB6917">
            <v>28000</v>
          </cell>
          <cell r="AC6917">
            <v>28000</v>
          </cell>
          <cell r="AD6917" t="str">
            <v>∆</v>
          </cell>
          <cell r="AE6917">
            <v>0</v>
          </cell>
        </row>
        <row r="6918">
          <cell r="V6918" t="str">
            <v>550.40.28.845-6100.04</v>
          </cell>
          <cell r="W6918" t="str">
            <v>Utilities Water</v>
          </cell>
          <cell r="X6918">
            <v>0</v>
          </cell>
          <cell r="Y6918">
            <v>0</v>
          </cell>
          <cell r="Z6918">
            <v>0</v>
          </cell>
          <cell r="AA6918">
            <v>0</v>
          </cell>
          <cell r="AB6918">
            <v>3000</v>
          </cell>
          <cell r="AC6918">
            <v>3000</v>
          </cell>
          <cell r="AD6918" t="str">
            <v>∆</v>
          </cell>
          <cell r="AE6918">
            <v>0</v>
          </cell>
        </row>
        <row r="6919">
          <cell r="V6919" t="str">
            <v>550.40.28.845-6240.05</v>
          </cell>
          <cell r="W6919" t="str">
            <v>Supplies-Parks Landscape Maintenance</v>
          </cell>
          <cell r="X6919">
            <v>0</v>
          </cell>
          <cell r="Y6919">
            <v>0</v>
          </cell>
          <cell r="Z6919">
            <v>0</v>
          </cell>
          <cell r="AA6919">
            <v>0</v>
          </cell>
          <cell r="AB6919">
            <v>5000</v>
          </cell>
          <cell r="AC6919">
            <v>5000</v>
          </cell>
          <cell r="AD6919" t="str">
            <v>∆</v>
          </cell>
          <cell r="AE6919">
            <v>0</v>
          </cell>
        </row>
        <row r="6920">
          <cell r="V6920" t="str">
            <v>550.40.28.845-6600.25</v>
          </cell>
          <cell r="W6920" t="str">
            <v>Administrative Expenses Support Services-Indirect Labor</v>
          </cell>
          <cell r="X6920">
            <v>0</v>
          </cell>
          <cell r="Y6920">
            <v>0</v>
          </cell>
          <cell r="Z6920">
            <v>0</v>
          </cell>
          <cell r="AA6920">
            <v>0</v>
          </cell>
          <cell r="AB6920">
            <v>4720</v>
          </cell>
          <cell r="AC6920">
            <v>4720</v>
          </cell>
          <cell r="AD6920" t="str">
            <v>∆</v>
          </cell>
          <cell r="AE6920">
            <v>0</v>
          </cell>
        </row>
        <row r="6921">
          <cell r="V6921" t="str">
            <v>550.40.28.845-6000.10</v>
          </cell>
          <cell r="W6921" t="str">
            <v>Professional Services Consultant</v>
          </cell>
          <cell r="X6921">
            <v>0</v>
          </cell>
          <cell r="Y6921">
            <v>0</v>
          </cell>
          <cell r="Z6921">
            <v>0</v>
          </cell>
          <cell r="AA6921">
            <v>0</v>
          </cell>
          <cell r="AB6921">
            <v>0</v>
          </cell>
          <cell r="AC6921">
            <v>0</v>
          </cell>
          <cell r="AD6921" t="str">
            <v>∆</v>
          </cell>
          <cell r="AE6921">
            <v>0</v>
          </cell>
        </row>
        <row r="6922">
          <cell r="V6922" t="str">
            <v>550.40.28.845-6400.03</v>
          </cell>
          <cell r="W6922" t="str">
            <v>Repairs &amp; Maintenance Major Repair &amp; Contingency</v>
          </cell>
          <cell r="X6922">
            <v>0</v>
          </cell>
          <cell r="Y6922">
            <v>0</v>
          </cell>
          <cell r="Z6922">
            <v>0</v>
          </cell>
          <cell r="AA6922">
            <v>0</v>
          </cell>
          <cell r="AB6922">
            <v>7000</v>
          </cell>
          <cell r="AC6922">
            <v>7000</v>
          </cell>
          <cell r="AD6922" t="str">
            <v>∆</v>
          </cell>
          <cell r="AE6922">
            <v>0</v>
          </cell>
        </row>
        <row r="6923">
          <cell r="W6923" t="str">
            <v>TOTAL : OPERATIONS</v>
          </cell>
          <cell r="X6923">
            <v>0</v>
          </cell>
          <cell r="Y6923">
            <v>0</v>
          </cell>
          <cell r="Z6923">
            <v>0</v>
          </cell>
          <cell r="AA6923">
            <v>0</v>
          </cell>
          <cell r="AB6923">
            <v>52220</v>
          </cell>
          <cell r="AC6923">
            <v>52220</v>
          </cell>
          <cell r="AD6923" t="str">
            <v>∆</v>
          </cell>
          <cell r="AE6923">
            <v>0</v>
          </cell>
        </row>
        <row r="6924">
          <cell r="AB6924" t="str">
            <v/>
          </cell>
          <cell r="AC6924" t="str">
            <v/>
          </cell>
          <cell r="AD6924" t="str">
            <v>∆</v>
          </cell>
        </row>
        <row r="6925">
          <cell r="V6925" t="str">
            <v>[550] CFD : PUBLIC WORKS : LMD/CFD</v>
          </cell>
        </row>
        <row r="6926">
          <cell r="V6926" t="str">
            <v>MONTE BELLO ESTATES : DEBT SERVICE</v>
          </cell>
          <cell r="AB6926" t="str">
            <v/>
          </cell>
          <cell r="AC6926" t="str">
            <v/>
          </cell>
          <cell r="AD6926" t="str">
            <v>∆</v>
          </cell>
        </row>
        <row r="6927">
          <cell r="V6927" t="str">
            <v>550.40.28.845-8300.97</v>
          </cell>
          <cell r="W6927" t="str">
            <v>Capital Improvements-Parks LMD Cap Reserve</v>
          </cell>
          <cell r="X6927">
            <v>0</v>
          </cell>
          <cell r="Y6927">
            <v>0</v>
          </cell>
          <cell r="Z6927">
            <v>0</v>
          </cell>
          <cell r="AA6927">
            <v>0</v>
          </cell>
          <cell r="AB6927">
            <v>20000</v>
          </cell>
          <cell r="AC6927">
            <v>20000</v>
          </cell>
          <cell r="AD6927" t="str">
            <v>∆</v>
          </cell>
          <cell r="AE6927">
            <v>0</v>
          </cell>
        </row>
        <row r="6928">
          <cell r="W6928" t="str">
            <v>TOTAL : DEBT SERVICE</v>
          </cell>
          <cell r="X6928">
            <v>0</v>
          </cell>
          <cell r="Y6928">
            <v>0</v>
          </cell>
          <cell r="Z6928">
            <v>0</v>
          </cell>
          <cell r="AA6928">
            <v>0</v>
          </cell>
          <cell r="AB6928">
            <v>20000</v>
          </cell>
          <cell r="AC6928">
            <v>20000</v>
          </cell>
          <cell r="AD6928" t="str">
            <v>∆</v>
          </cell>
          <cell r="AE6928">
            <v>0</v>
          </cell>
        </row>
        <row r="6929">
          <cell r="AB6929" t="str">
            <v/>
          </cell>
          <cell r="AC6929" t="str">
            <v/>
          </cell>
          <cell r="AD6929" t="str">
            <v>∆</v>
          </cell>
        </row>
        <row r="6930">
          <cell r="V6930" t="str">
            <v>[550] CFD : PUBLIC WORKS : LMD/CFD</v>
          </cell>
        </row>
        <row r="6931">
          <cell r="V6931" t="str">
            <v>SOLERA ESTATES : CHARGES FOR SERVICES</v>
          </cell>
          <cell r="AB6931" t="str">
            <v/>
          </cell>
          <cell r="AC6931" t="str">
            <v/>
          </cell>
          <cell r="AD6931" t="str">
            <v>∆</v>
          </cell>
        </row>
        <row r="6932">
          <cell r="V6932" t="str">
            <v>550.40.28.846-4560.05</v>
          </cell>
          <cell r="W6932" t="str">
            <v>Charges for Services-Parks CFD</v>
          </cell>
          <cell r="X6932">
            <v>0</v>
          </cell>
          <cell r="Y6932">
            <v>0</v>
          </cell>
          <cell r="Z6932">
            <v>0</v>
          </cell>
          <cell r="AA6932">
            <v>0</v>
          </cell>
          <cell r="AB6932">
            <v>85959</v>
          </cell>
          <cell r="AC6932">
            <v>85959</v>
          </cell>
          <cell r="AD6932" t="str">
            <v>∆</v>
          </cell>
          <cell r="AE6932">
            <v>0</v>
          </cell>
        </row>
        <row r="6933">
          <cell r="W6933" t="str">
            <v>TOTAL : CHARGES FOR SERVICES</v>
          </cell>
          <cell r="X6933">
            <v>0</v>
          </cell>
          <cell r="Y6933">
            <v>0</v>
          </cell>
          <cell r="Z6933">
            <v>0</v>
          </cell>
          <cell r="AA6933">
            <v>0</v>
          </cell>
          <cell r="AB6933">
            <v>85959</v>
          </cell>
          <cell r="AC6933">
            <v>85959</v>
          </cell>
          <cell r="AD6933" t="str">
            <v>∆</v>
          </cell>
          <cell r="AE6933">
            <v>0</v>
          </cell>
        </row>
        <row r="6934">
          <cell r="AB6934" t="str">
            <v/>
          </cell>
          <cell r="AC6934" t="str">
            <v/>
          </cell>
          <cell r="AD6934" t="str">
            <v>∆</v>
          </cell>
        </row>
        <row r="6935">
          <cell r="V6935" t="str">
            <v>[550] CFD : PUBLIC WORKS : LMD/CFD</v>
          </cell>
        </row>
        <row r="6936">
          <cell r="V6936" t="str">
            <v>SOLERA ESTATES : OPERATIONS</v>
          </cell>
          <cell r="AB6936" t="str">
            <v/>
          </cell>
          <cell r="AC6936" t="str">
            <v/>
          </cell>
          <cell r="AD6936" t="str">
            <v>∆</v>
          </cell>
        </row>
        <row r="6937">
          <cell r="V6937" t="str">
            <v>550.40.28.846-6100.01</v>
          </cell>
          <cell r="W6937" t="str">
            <v>Utilities Electric</v>
          </cell>
          <cell r="X6937">
            <v>0</v>
          </cell>
          <cell r="Y6937">
            <v>0</v>
          </cell>
          <cell r="Z6937">
            <v>0</v>
          </cell>
          <cell r="AA6937">
            <v>0</v>
          </cell>
          <cell r="AB6937">
            <v>6000</v>
          </cell>
          <cell r="AC6937">
            <v>6000</v>
          </cell>
          <cell r="AD6937" t="str">
            <v>∆</v>
          </cell>
          <cell r="AE6937">
            <v>0</v>
          </cell>
        </row>
        <row r="6938">
          <cell r="V6938" t="str">
            <v>550.40.28.846-6600.27</v>
          </cell>
          <cell r="W6938" t="str">
            <v>Administrative Expenses Support Services-Direct Labor</v>
          </cell>
          <cell r="X6938">
            <v>0</v>
          </cell>
          <cell r="Y6938">
            <v>0</v>
          </cell>
          <cell r="Z6938">
            <v>0</v>
          </cell>
          <cell r="AA6938">
            <v>0</v>
          </cell>
          <cell r="AB6938">
            <v>32000</v>
          </cell>
          <cell r="AC6938">
            <v>32000</v>
          </cell>
          <cell r="AD6938" t="str">
            <v>∆</v>
          </cell>
          <cell r="AE6938">
            <v>0</v>
          </cell>
        </row>
        <row r="6939">
          <cell r="V6939" t="str">
            <v>550.40.28.846-6100.04</v>
          </cell>
          <cell r="W6939" t="str">
            <v>Utilities Water</v>
          </cell>
          <cell r="X6939">
            <v>0</v>
          </cell>
          <cell r="Y6939">
            <v>0</v>
          </cell>
          <cell r="Z6939">
            <v>0</v>
          </cell>
          <cell r="AA6939">
            <v>0</v>
          </cell>
          <cell r="AB6939">
            <v>3000</v>
          </cell>
          <cell r="AC6939">
            <v>3000</v>
          </cell>
          <cell r="AD6939" t="str">
            <v>∆</v>
          </cell>
          <cell r="AE6939">
            <v>0</v>
          </cell>
        </row>
        <row r="6940">
          <cell r="V6940" t="str">
            <v>550.40.28.846-6240.05</v>
          </cell>
          <cell r="W6940" t="str">
            <v>Supplies-Parks Landscape Maintenance</v>
          </cell>
          <cell r="X6940">
            <v>0</v>
          </cell>
          <cell r="Y6940">
            <v>0</v>
          </cell>
          <cell r="Z6940">
            <v>0</v>
          </cell>
          <cell r="AA6940">
            <v>0</v>
          </cell>
          <cell r="AB6940">
            <v>7000</v>
          </cell>
          <cell r="AC6940">
            <v>7000</v>
          </cell>
          <cell r="AD6940" t="str">
            <v>∆</v>
          </cell>
          <cell r="AE6940">
            <v>0</v>
          </cell>
        </row>
        <row r="6941">
          <cell r="V6941" t="str">
            <v>550.40.28.846-6600.25</v>
          </cell>
          <cell r="W6941" t="str">
            <v>Administrative Expenses Support Services-Indirect Labor</v>
          </cell>
          <cell r="X6941">
            <v>0</v>
          </cell>
          <cell r="Y6941">
            <v>0</v>
          </cell>
          <cell r="Z6941">
            <v>0</v>
          </cell>
          <cell r="AA6941">
            <v>0</v>
          </cell>
          <cell r="AB6941">
            <v>4720</v>
          </cell>
          <cell r="AC6941">
            <v>4720</v>
          </cell>
          <cell r="AD6941" t="str">
            <v>∆</v>
          </cell>
          <cell r="AE6941">
            <v>0</v>
          </cell>
        </row>
        <row r="6942">
          <cell r="V6942" t="str">
            <v>550.40.28.846-6000.10</v>
          </cell>
          <cell r="W6942" t="str">
            <v>Professional Services Consultant</v>
          </cell>
          <cell r="X6942">
            <v>0</v>
          </cell>
          <cell r="Y6942">
            <v>0</v>
          </cell>
          <cell r="Z6942">
            <v>0</v>
          </cell>
          <cell r="AA6942">
            <v>0</v>
          </cell>
          <cell r="AB6942">
            <v>0</v>
          </cell>
          <cell r="AC6942">
            <v>2200</v>
          </cell>
          <cell r="AD6942" t="str">
            <v>∆</v>
          </cell>
          <cell r="AE6942">
            <v>2200</v>
          </cell>
        </row>
        <row r="6943">
          <cell r="V6943" t="str">
            <v>550.40.28.846-6400.03</v>
          </cell>
          <cell r="W6943" t="str">
            <v>Repairs &amp; Maintenance Major Repair &amp; Contingency</v>
          </cell>
          <cell r="X6943">
            <v>0</v>
          </cell>
          <cell r="Y6943">
            <v>0</v>
          </cell>
          <cell r="Z6943">
            <v>0</v>
          </cell>
          <cell r="AA6943">
            <v>0</v>
          </cell>
          <cell r="AB6943">
            <v>7000</v>
          </cell>
          <cell r="AC6943">
            <v>7000</v>
          </cell>
          <cell r="AD6943" t="str">
            <v>∆</v>
          </cell>
          <cell r="AE6943">
            <v>0</v>
          </cell>
        </row>
        <row r="6944">
          <cell r="W6944" t="str">
            <v>TOTAL : OPERATIONS</v>
          </cell>
          <cell r="X6944">
            <v>0</v>
          </cell>
          <cell r="Y6944">
            <v>0</v>
          </cell>
          <cell r="Z6944">
            <v>0</v>
          </cell>
          <cell r="AA6944">
            <v>0</v>
          </cell>
          <cell r="AB6944">
            <v>59720</v>
          </cell>
          <cell r="AC6944">
            <v>61920</v>
          </cell>
          <cell r="AD6944" t="str">
            <v>∆</v>
          </cell>
          <cell r="AE6944">
            <v>2200</v>
          </cell>
        </row>
        <row r="6945">
          <cell r="AB6945" t="str">
            <v/>
          </cell>
          <cell r="AC6945" t="str">
            <v/>
          </cell>
          <cell r="AD6945" t="str">
            <v>∆</v>
          </cell>
        </row>
        <row r="6946">
          <cell r="V6946" t="str">
            <v>[550] CFD : PUBLIC WORKS : LMD/CFD</v>
          </cell>
        </row>
        <row r="6947">
          <cell r="V6947" t="str">
            <v>SOLERA ESTATES : DEBT SERVICE</v>
          </cell>
          <cell r="AB6947" t="str">
            <v/>
          </cell>
          <cell r="AC6947" t="str">
            <v/>
          </cell>
          <cell r="AD6947" t="str">
            <v>∆</v>
          </cell>
        </row>
        <row r="6948">
          <cell r="V6948" t="str">
            <v>550.40.28.846-8300.97</v>
          </cell>
          <cell r="W6948" t="str">
            <v>Capital Improvements-Parks LMD Cap Reserve</v>
          </cell>
          <cell r="X6948">
            <v>0</v>
          </cell>
          <cell r="Y6948">
            <v>0</v>
          </cell>
          <cell r="Z6948">
            <v>0</v>
          </cell>
          <cell r="AA6948">
            <v>0</v>
          </cell>
          <cell r="AB6948">
            <v>53835</v>
          </cell>
          <cell r="AC6948">
            <v>53835</v>
          </cell>
          <cell r="AD6948" t="str">
            <v>∆</v>
          </cell>
          <cell r="AE6948">
            <v>0</v>
          </cell>
        </row>
        <row r="6949">
          <cell r="W6949" t="str">
            <v>TOTAL : DEBT SERVICE</v>
          </cell>
          <cell r="X6949">
            <v>0</v>
          </cell>
          <cell r="Y6949">
            <v>0</v>
          </cell>
          <cell r="Z6949">
            <v>0</v>
          </cell>
          <cell r="AA6949">
            <v>0</v>
          </cell>
          <cell r="AB6949">
            <v>53835</v>
          </cell>
          <cell r="AC6949">
            <v>53835</v>
          </cell>
          <cell r="AD6949" t="str">
            <v>∆</v>
          </cell>
          <cell r="AE6949">
            <v>0</v>
          </cell>
        </row>
        <row r="6950">
          <cell r="AB6950" t="str">
            <v/>
          </cell>
          <cell r="AC6950" t="str">
            <v/>
          </cell>
          <cell r="AD6950" t="str">
            <v>∆</v>
          </cell>
        </row>
        <row r="6951">
          <cell r="V6951" t="str">
            <v>[550] CFD : PUBLIC WORKS : LMD/CFD</v>
          </cell>
        </row>
        <row r="6952">
          <cell r="V6952" t="str">
            <v>SUNDANCE : CHARGES FOR SERVICES</v>
          </cell>
          <cell r="AB6952" t="str">
            <v/>
          </cell>
          <cell r="AC6952" t="str">
            <v/>
          </cell>
          <cell r="AD6952" t="str">
            <v>∆</v>
          </cell>
        </row>
        <row r="6953">
          <cell r="V6953" t="str">
            <v>550.40.28.847-4560.05</v>
          </cell>
          <cell r="W6953" t="str">
            <v>Charges for Services-Parks CFD</v>
          </cell>
          <cell r="X6953">
            <v>0</v>
          </cell>
          <cell r="Y6953">
            <v>0</v>
          </cell>
          <cell r="Z6953">
            <v>0</v>
          </cell>
          <cell r="AA6953">
            <v>0</v>
          </cell>
          <cell r="AB6953">
            <v>101432</v>
          </cell>
          <cell r="AC6953">
            <v>101432</v>
          </cell>
          <cell r="AD6953" t="str">
            <v>∆</v>
          </cell>
          <cell r="AE6953">
            <v>0</v>
          </cell>
        </row>
        <row r="6954">
          <cell r="W6954" t="str">
            <v>TOTAL : CHARGES FOR SERVICES</v>
          </cell>
          <cell r="X6954">
            <v>0</v>
          </cell>
          <cell r="Y6954">
            <v>0</v>
          </cell>
          <cell r="Z6954">
            <v>0</v>
          </cell>
          <cell r="AA6954">
            <v>0</v>
          </cell>
          <cell r="AB6954">
            <v>101432</v>
          </cell>
          <cell r="AC6954">
            <v>101432</v>
          </cell>
          <cell r="AD6954" t="str">
            <v>∆</v>
          </cell>
          <cell r="AE6954">
            <v>0</v>
          </cell>
        </row>
        <row r="6955">
          <cell r="AB6955" t="str">
            <v/>
          </cell>
          <cell r="AC6955" t="str">
            <v/>
          </cell>
          <cell r="AD6955" t="str">
            <v>∆</v>
          </cell>
        </row>
        <row r="6956">
          <cell r="V6956" t="str">
            <v>[550] CFD : PUBLIC WORKS : LMD/CFD</v>
          </cell>
        </row>
        <row r="6957">
          <cell r="V6957" t="str">
            <v>SUNDANCE : OPERATIONS</v>
          </cell>
          <cell r="AB6957" t="str">
            <v/>
          </cell>
          <cell r="AC6957" t="str">
            <v/>
          </cell>
          <cell r="AD6957" t="str">
            <v>∆</v>
          </cell>
        </row>
        <row r="6958">
          <cell r="V6958" t="str">
            <v>550.40.28.847-6100.01</v>
          </cell>
          <cell r="W6958" t="str">
            <v>Utilities Electric</v>
          </cell>
          <cell r="X6958">
            <v>0</v>
          </cell>
          <cell r="Y6958">
            <v>0</v>
          </cell>
          <cell r="Z6958">
            <v>0</v>
          </cell>
          <cell r="AA6958">
            <v>0</v>
          </cell>
          <cell r="AB6958">
            <v>8000</v>
          </cell>
          <cell r="AC6958">
            <v>8000</v>
          </cell>
          <cell r="AD6958" t="str">
            <v>∆</v>
          </cell>
          <cell r="AE6958">
            <v>0</v>
          </cell>
        </row>
        <row r="6959">
          <cell r="V6959" t="str">
            <v>550.40.28.847-6600.27</v>
          </cell>
          <cell r="W6959" t="str">
            <v>Administrative Expenses Support Services-Direct Labor</v>
          </cell>
          <cell r="X6959">
            <v>0</v>
          </cell>
          <cell r="Y6959">
            <v>0</v>
          </cell>
          <cell r="Z6959">
            <v>0</v>
          </cell>
          <cell r="AA6959">
            <v>0</v>
          </cell>
          <cell r="AB6959">
            <v>40000</v>
          </cell>
          <cell r="AC6959">
            <v>40000</v>
          </cell>
          <cell r="AD6959" t="str">
            <v>∆</v>
          </cell>
          <cell r="AE6959">
            <v>0</v>
          </cell>
        </row>
        <row r="6960">
          <cell r="V6960" t="str">
            <v>550.40.28.847-6100.04</v>
          </cell>
          <cell r="W6960" t="str">
            <v>Utilities Water</v>
          </cell>
          <cell r="X6960">
            <v>0</v>
          </cell>
          <cell r="Y6960">
            <v>0</v>
          </cell>
          <cell r="Z6960">
            <v>0</v>
          </cell>
          <cell r="AA6960">
            <v>0</v>
          </cell>
          <cell r="AB6960">
            <v>4500</v>
          </cell>
          <cell r="AC6960">
            <v>4500</v>
          </cell>
          <cell r="AD6960" t="str">
            <v>∆</v>
          </cell>
          <cell r="AE6960">
            <v>0</v>
          </cell>
        </row>
        <row r="6961">
          <cell r="V6961" t="str">
            <v>550.40.28.847-6240.05</v>
          </cell>
          <cell r="W6961" t="str">
            <v>Supplies-Parks Landscape Maintenance</v>
          </cell>
          <cell r="X6961">
            <v>0</v>
          </cell>
          <cell r="Y6961">
            <v>0</v>
          </cell>
          <cell r="Z6961">
            <v>0</v>
          </cell>
          <cell r="AA6961">
            <v>0</v>
          </cell>
          <cell r="AB6961">
            <v>8000</v>
          </cell>
          <cell r="AC6961">
            <v>8000</v>
          </cell>
          <cell r="AD6961" t="str">
            <v>∆</v>
          </cell>
          <cell r="AE6961">
            <v>0</v>
          </cell>
        </row>
        <row r="6962">
          <cell r="V6962" t="str">
            <v>550.40.28.847-6600.25</v>
          </cell>
          <cell r="W6962" t="str">
            <v>Administrative Expenses Support Services-Indirect Labor</v>
          </cell>
          <cell r="X6962">
            <v>0</v>
          </cell>
          <cell r="Y6962">
            <v>0</v>
          </cell>
          <cell r="Z6962">
            <v>0</v>
          </cell>
          <cell r="AA6962">
            <v>0</v>
          </cell>
          <cell r="AB6962">
            <v>4720</v>
          </cell>
          <cell r="AC6962">
            <v>4720</v>
          </cell>
          <cell r="AD6962" t="str">
            <v>∆</v>
          </cell>
          <cell r="AE6962">
            <v>0</v>
          </cell>
        </row>
        <row r="6963">
          <cell r="V6963" t="str">
            <v>550.40.28.847-6000.10</v>
          </cell>
          <cell r="W6963" t="str">
            <v>Professional Services Consultant</v>
          </cell>
          <cell r="X6963">
            <v>0</v>
          </cell>
          <cell r="Y6963">
            <v>0</v>
          </cell>
          <cell r="Z6963">
            <v>0</v>
          </cell>
          <cell r="AA6963">
            <v>0</v>
          </cell>
          <cell r="AB6963">
            <v>0</v>
          </cell>
          <cell r="AC6963">
            <v>1800</v>
          </cell>
          <cell r="AD6963" t="str">
            <v>∆</v>
          </cell>
          <cell r="AE6963">
            <v>1800</v>
          </cell>
        </row>
        <row r="6964">
          <cell r="V6964" t="str">
            <v>550.40.28.847-6400.03</v>
          </cell>
          <cell r="W6964" t="str">
            <v>Repairs &amp; Maintenance Major Repair &amp; Contingency</v>
          </cell>
          <cell r="X6964">
            <v>0</v>
          </cell>
          <cell r="Y6964">
            <v>0</v>
          </cell>
          <cell r="Z6964">
            <v>0</v>
          </cell>
          <cell r="AA6964">
            <v>0</v>
          </cell>
          <cell r="AB6964">
            <v>8000</v>
          </cell>
          <cell r="AC6964">
            <v>8000</v>
          </cell>
          <cell r="AD6964" t="str">
            <v>∆</v>
          </cell>
          <cell r="AE6964">
            <v>0</v>
          </cell>
        </row>
        <row r="6965">
          <cell r="W6965" t="str">
            <v>TOTAL : OPERATIONS</v>
          </cell>
          <cell r="X6965">
            <v>0</v>
          </cell>
          <cell r="Y6965">
            <v>0</v>
          </cell>
          <cell r="Z6965">
            <v>0</v>
          </cell>
          <cell r="AA6965">
            <v>0</v>
          </cell>
          <cell r="AB6965">
            <v>73220</v>
          </cell>
          <cell r="AC6965">
            <v>75020</v>
          </cell>
          <cell r="AD6965" t="str">
            <v>∆</v>
          </cell>
          <cell r="AE6965">
            <v>1800</v>
          </cell>
        </row>
        <row r="6966">
          <cell r="AB6966" t="str">
            <v/>
          </cell>
          <cell r="AC6966" t="str">
            <v/>
          </cell>
          <cell r="AD6966" t="str">
            <v>∆</v>
          </cell>
        </row>
        <row r="6967">
          <cell r="V6967" t="str">
            <v>[550] CFD : PUBLIC WORKS : LMD/CFD</v>
          </cell>
        </row>
        <row r="6968">
          <cell r="V6968" t="str">
            <v>SUNDANCE : DEBT SERVICE</v>
          </cell>
          <cell r="AB6968" t="str">
            <v/>
          </cell>
          <cell r="AC6968" t="str">
            <v/>
          </cell>
          <cell r="AD6968" t="str">
            <v>∆</v>
          </cell>
        </row>
        <row r="6969">
          <cell r="V6969" t="str">
            <v>550.40.28.847-8300.97</v>
          </cell>
          <cell r="W6969" t="str">
            <v>Capital Improvements-Parks LMD Cap Reserve</v>
          </cell>
          <cell r="X6969">
            <v>0</v>
          </cell>
          <cell r="Y6969">
            <v>0</v>
          </cell>
          <cell r="Z6969">
            <v>0</v>
          </cell>
          <cell r="AA6969">
            <v>0</v>
          </cell>
          <cell r="AB6969">
            <v>20000</v>
          </cell>
          <cell r="AC6969">
            <v>20000</v>
          </cell>
          <cell r="AD6969" t="str">
            <v>∆</v>
          </cell>
          <cell r="AE6969">
            <v>0</v>
          </cell>
        </row>
        <row r="6970">
          <cell r="W6970" t="str">
            <v>TOTAL : DEBT SERVICE</v>
          </cell>
          <cell r="X6970">
            <v>0</v>
          </cell>
          <cell r="Y6970">
            <v>0</v>
          </cell>
          <cell r="Z6970">
            <v>0</v>
          </cell>
          <cell r="AA6970">
            <v>0</v>
          </cell>
          <cell r="AB6970">
            <v>20000</v>
          </cell>
          <cell r="AC6970">
            <v>20000</v>
          </cell>
          <cell r="AD6970" t="str">
            <v>∆</v>
          </cell>
          <cell r="AE6970">
            <v>0</v>
          </cell>
        </row>
        <row r="6971">
          <cell r="AB6971" t="str">
            <v/>
          </cell>
          <cell r="AC6971" t="str">
            <v/>
          </cell>
          <cell r="AD6971" t="str">
            <v>∆</v>
          </cell>
        </row>
        <row r="6972">
          <cell r="V6972" t="str">
            <v>[550] CFD : PUBLIC WORKS : LMD/CFD</v>
          </cell>
        </row>
        <row r="6973">
          <cell r="V6973" t="str">
            <v>TERRA RANCH : CHARGES FOR SERVICES</v>
          </cell>
          <cell r="AB6973" t="str">
            <v/>
          </cell>
          <cell r="AC6973" t="str">
            <v/>
          </cell>
          <cell r="AD6973" t="str">
            <v>∆</v>
          </cell>
        </row>
        <row r="6974">
          <cell r="V6974" t="str">
            <v>550.40.28.848-4560.05</v>
          </cell>
          <cell r="W6974" t="str">
            <v>Charges for Services-Parks CFD</v>
          </cell>
          <cell r="X6974">
            <v>0</v>
          </cell>
          <cell r="Y6974">
            <v>0</v>
          </cell>
          <cell r="Z6974">
            <v>0</v>
          </cell>
          <cell r="AA6974">
            <v>0</v>
          </cell>
          <cell r="AB6974">
            <v>70831</v>
          </cell>
          <cell r="AC6974">
            <v>70831</v>
          </cell>
          <cell r="AD6974" t="str">
            <v>∆</v>
          </cell>
          <cell r="AE6974">
            <v>0</v>
          </cell>
        </row>
        <row r="6975">
          <cell r="W6975" t="str">
            <v>TOTAL : CHARGES FOR SERVICES</v>
          </cell>
          <cell r="X6975">
            <v>0</v>
          </cell>
          <cell r="Y6975">
            <v>0</v>
          </cell>
          <cell r="Z6975">
            <v>0</v>
          </cell>
          <cell r="AA6975">
            <v>0</v>
          </cell>
          <cell r="AB6975">
            <v>70831</v>
          </cell>
          <cell r="AC6975">
            <v>70831</v>
          </cell>
          <cell r="AD6975" t="str">
            <v>∆</v>
          </cell>
          <cell r="AE6975">
            <v>0</v>
          </cell>
        </row>
        <row r="6976">
          <cell r="AB6976" t="str">
            <v/>
          </cell>
          <cell r="AC6976" t="str">
            <v/>
          </cell>
          <cell r="AD6976" t="str">
            <v>∆</v>
          </cell>
        </row>
        <row r="6977">
          <cell r="V6977" t="str">
            <v>[550] CFD : PUBLIC WORKS : LMD/CFD</v>
          </cell>
        </row>
        <row r="6978">
          <cell r="V6978" t="str">
            <v>TERRA RANCH : OPERATIONS</v>
          </cell>
          <cell r="AB6978" t="str">
            <v/>
          </cell>
          <cell r="AC6978" t="str">
            <v/>
          </cell>
          <cell r="AD6978" t="str">
            <v>∆</v>
          </cell>
        </row>
        <row r="6979">
          <cell r="V6979" t="str">
            <v>550.40.28.848-6100.01</v>
          </cell>
          <cell r="W6979" t="str">
            <v>Utilities Electric</v>
          </cell>
          <cell r="X6979">
            <v>0</v>
          </cell>
          <cell r="Y6979">
            <v>0</v>
          </cell>
          <cell r="Z6979">
            <v>0</v>
          </cell>
          <cell r="AA6979">
            <v>0</v>
          </cell>
          <cell r="AB6979">
            <v>6900</v>
          </cell>
          <cell r="AC6979">
            <v>10000</v>
          </cell>
          <cell r="AD6979" t="str">
            <v>∆</v>
          </cell>
          <cell r="AE6979">
            <v>3100</v>
          </cell>
        </row>
        <row r="6980">
          <cell r="V6980" t="str">
            <v>550.40.28.848-6600.27</v>
          </cell>
          <cell r="W6980" t="str">
            <v>Administrative Expenses Support Services-Direct Labor</v>
          </cell>
          <cell r="X6980">
            <v>0</v>
          </cell>
          <cell r="Y6980">
            <v>0</v>
          </cell>
          <cell r="Z6980">
            <v>0</v>
          </cell>
          <cell r="AA6980">
            <v>0</v>
          </cell>
          <cell r="AB6980">
            <v>39000</v>
          </cell>
          <cell r="AC6980">
            <v>39000</v>
          </cell>
          <cell r="AD6980" t="str">
            <v>∆</v>
          </cell>
          <cell r="AE6980">
            <v>0</v>
          </cell>
        </row>
        <row r="6981">
          <cell r="V6981" t="str">
            <v>550.40.28.848-6100.04</v>
          </cell>
          <cell r="W6981" t="str">
            <v>Utilities Water</v>
          </cell>
          <cell r="X6981">
            <v>0</v>
          </cell>
          <cell r="Y6981">
            <v>0</v>
          </cell>
          <cell r="Z6981">
            <v>0</v>
          </cell>
          <cell r="AA6981">
            <v>0</v>
          </cell>
          <cell r="AB6981">
            <v>4200</v>
          </cell>
          <cell r="AC6981">
            <v>3000</v>
          </cell>
          <cell r="AD6981" t="str">
            <v>∆</v>
          </cell>
          <cell r="AE6981">
            <v>-1200</v>
          </cell>
        </row>
        <row r="6982">
          <cell r="V6982" t="str">
            <v>550.40.28.848-6240.05</v>
          </cell>
          <cell r="W6982" t="str">
            <v>Supplies-Parks Landscape Maintenance</v>
          </cell>
          <cell r="X6982">
            <v>0</v>
          </cell>
          <cell r="Y6982">
            <v>0</v>
          </cell>
          <cell r="Z6982">
            <v>0</v>
          </cell>
          <cell r="AA6982">
            <v>0</v>
          </cell>
          <cell r="AB6982">
            <v>4700</v>
          </cell>
          <cell r="AC6982">
            <v>4700</v>
          </cell>
          <cell r="AD6982" t="str">
            <v>∆</v>
          </cell>
          <cell r="AE6982">
            <v>0</v>
          </cell>
        </row>
        <row r="6983">
          <cell r="V6983" t="str">
            <v>550.40.28.848-6400.03</v>
          </cell>
          <cell r="W6983" t="str">
            <v>Repairs &amp; Maintenance Major Repair &amp; Contingency</v>
          </cell>
          <cell r="X6983">
            <v>0</v>
          </cell>
          <cell r="Y6983">
            <v>0</v>
          </cell>
          <cell r="Z6983">
            <v>0</v>
          </cell>
          <cell r="AA6983">
            <v>0</v>
          </cell>
          <cell r="AB6983">
            <v>7000</v>
          </cell>
          <cell r="AC6983">
            <v>7000</v>
          </cell>
          <cell r="AD6983" t="str">
            <v>∆</v>
          </cell>
          <cell r="AE6983">
            <v>0</v>
          </cell>
        </row>
        <row r="6984">
          <cell r="V6984" t="str">
            <v>550.40.28.848-6600.25</v>
          </cell>
          <cell r="W6984" t="str">
            <v>Administrative Expenses Support Services-Indirect Labor</v>
          </cell>
          <cell r="X6984">
            <v>0</v>
          </cell>
          <cell r="Y6984">
            <v>0</v>
          </cell>
          <cell r="Z6984">
            <v>0</v>
          </cell>
          <cell r="AA6984">
            <v>0</v>
          </cell>
          <cell r="AB6984">
            <v>4720</v>
          </cell>
          <cell r="AC6984">
            <v>4720</v>
          </cell>
          <cell r="AD6984" t="str">
            <v>∆</v>
          </cell>
          <cell r="AE6984">
            <v>0</v>
          </cell>
        </row>
        <row r="6985">
          <cell r="V6985" t="str">
            <v>550.40.28.848-6000.10</v>
          </cell>
          <cell r="W6985" t="str">
            <v>Professional Services Consultant</v>
          </cell>
          <cell r="X6985">
            <v>0</v>
          </cell>
          <cell r="Y6985">
            <v>0</v>
          </cell>
          <cell r="Z6985">
            <v>0</v>
          </cell>
          <cell r="AA6985">
            <v>0</v>
          </cell>
          <cell r="AB6985">
            <v>0</v>
          </cell>
          <cell r="AC6985">
            <v>2300</v>
          </cell>
          <cell r="AD6985" t="str">
            <v>∆</v>
          </cell>
          <cell r="AE6985">
            <v>2300</v>
          </cell>
        </row>
        <row r="6986">
          <cell r="W6986" t="str">
            <v>TOTAL : OPERATIONS</v>
          </cell>
          <cell r="X6986">
            <v>0</v>
          </cell>
          <cell r="Y6986">
            <v>0</v>
          </cell>
          <cell r="Z6986">
            <v>0</v>
          </cell>
          <cell r="AA6986">
            <v>0</v>
          </cell>
          <cell r="AB6986">
            <v>66520</v>
          </cell>
          <cell r="AC6986">
            <v>70720</v>
          </cell>
          <cell r="AD6986" t="str">
            <v>∆</v>
          </cell>
          <cell r="AE6986">
            <v>4200</v>
          </cell>
        </row>
        <row r="6987">
          <cell r="AB6987" t="str">
            <v/>
          </cell>
          <cell r="AC6987" t="str">
            <v/>
          </cell>
          <cell r="AD6987" t="str">
            <v>∆</v>
          </cell>
        </row>
        <row r="6988">
          <cell r="V6988" t="str">
            <v>[550] CFD : PUBLIC WORKS : LMD/CFD</v>
          </cell>
        </row>
        <row r="6989">
          <cell r="V6989" t="str">
            <v>CENTER POINT : CHARGES FOR SERVICES</v>
          </cell>
          <cell r="AB6989" t="str">
            <v/>
          </cell>
          <cell r="AC6989" t="str">
            <v/>
          </cell>
          <cell r="AD6989" t="str">
            <v>∆</v>
          </cell>
        </row>
        <row r="6990">
          <cell r="V6990" t="str">
            <v>550.40.28.849-4560.05</v>
          </cell>
          <cell r="W6990" t="str">
            <v>Charges for Services-Parks CFD</v>
          </cell>
          <cell r="X6990">
            <v>0</v>
          </cell>
          <cell r="Y6990">
            <v>0</v>
          </cell>
          <cell r="Z6990">
            <v>0</v>
          </cell>
          <cell r="AA6990">
            <v>0</v>
          </cell>
          <cell r="AB6990">
            <v>71289</v>
          </cell>
          <cell r="AC6990">
            <v>71289</v>
          </cell>
          <cell r="AD6990" t="str">
            <v>∆</v>
          </cell>
          <cell r="AE6990">
            <v>0</v>
          </cell>
        </row>
        <row r="6991">
          <cell r="W6991" t="str">
            <v>TOTAL : CHARGES FOR SERVICES</v>
          </cell>
          <cell r="X6991">
            <v>0</v>
          </cell>
          <cell r="Y6991">
            <v>0</v>
          </cell>
          <cell r="Z6991">
            <v>0</v>
          </cell>
          <cell r="AA6991">
            <v>0</v>
          </cell>
          <cell r="AB6991">
            <v>71289</v>
          </cell>
          <cell r="AC6991">
            <v>71289</v>
          </cell>
          <cell r="AD6991" t="str">
            <v>∆</v>
          </cell>
          <cell r="AE6991">
            <v>0</v>
          </cell>
        </row>
        <row r="6992">
          <cell r="AB6992" t="str">
            <v/>
          </cell>
          <cell r="AC6992" t="str">
            <v/>
          </cell>
          <cell r="AD6992" t="str">
            <v>∆</v>
          </cell>
        </row>
        <row r="6993">
          <cell r="V6993" t="str">
            <v>[550] CFD : PUBLIC WORKS : LMD/CFD</v>
          </cell>
        </row>
        <row r="6994">
          <cell r="V6994" t="str">
            <v>CENTER POINT : OPERATIONS</v>
          </cell>
          <cell r="AB6994" t="str">
            <v/>
          </cell>
          <cell r="AC6994" t="str">
            <v/>
          </cell>
          <cell r="AD6994" t="str">
            <v>∆</v>
          </cell>
        </row>
        <row r="6995">
          <cell r="V6995" t="str">
            <v>550.40.28.849-6100.01</v>
          </cell>
          <cell r="W6995" t="str">
            <v>Utilities Electric</v>
          </cell>
          <cell r="X6995">
            <v>0</v>
          </cell>
          <cell r="Y6995">
            <v>0</v>
          </cell>
          <cell r="Z6995">
            <v>0</v>
          </cell>
          <cell r="AA6995">
            <v>0</v>
          </cell>
          <cell r="AB6995">
            <v>2500</v>
          </cell>
          <cell r="AC6995">
            <v>2500</v>
          </cell>
          <cell r="AD6995" t="str">
            <v>∆</v>
          </cell>
          <cell r="AE6995">
            <v>0</v>
          </cell>
        </row>
        <row r="6996">
          <cell r="V6996" t="str">
            <v>550.40.28.849-6400.03</v>
          </cell>
          <cell r="W6996" t="str">
            <v>Repairs &amp; Maintenance Major Repair &amp; Contingency</v>
          </cell>
          <cell r="X6996">
            <v>0</v>
          </cell>
          <cell r="Y6996">
            <v>0</v>
          </cell>
          <cell r="Z6996">
            <v>0</v>
          </cell>
          <cell r="AA6996">
            <v>0</v>
          </cell>
          <cell r="AB6996">
            <v>4700</v>
          </cell>
          <cell r="AC6996">
            <v>4700</v>
          </cell>
          <cell r="AD6996" t="str">
            <v>∆</v>
          </cell>
          <cell r="AE6996">
            <v>0</v>
          </cell>
        </row>
        <row r="6997">
          <cell r="V6997" t="str">
            <v>550.40.28.849-6600.27</v>
          </cell>
          <cell r="W6997" t="str">
            <v>Administrative Expenses Support Services-Direct Labor</v>
          </cell>
          <cell r="X6997">
            <v>0</v>
          </cell>
          <cell r="Y6997">
            <v>0</v>
          </cell>
          <cell r="Z6997">
            <v>0</v>
          </cell>
          <cell r="AA6997">
            <v>0</v>
          </cell>
          <cell r="AB6997">
            <v>20000</v>
          </cell>
          <cell r="AC6997">
            <v>20000</v>
          </cell>
          <cell r="AD6997" t="str">
            <v>∆</v>
          </cell>
          <cell r="AE6997">
            <v>0</v>
          </cell>
        </row>
        <row r="6998">
          <cell r="V6998" t="str">
            <v>550.40.28.849-6100.04</v>
          </cell>
          <cell r="W6998" t="str">
            <v>Utilities Water</v>
          </cell>
          <cell r="X6998">
            <v>0</v>
          </cell>
          <cell r="Y6998">
            <v>0</v>
          </cell>
          <cell r="Z6998">
            <v>0</v>
          </cell>
          <cell r="AA6998">
            <v>0</v>
          </cell>
          <cell r="AB6998">
            <v>1500</v>
          </cell>
          <cell r="AC6998">
            <v>1500</v>
          </cell>
          <cell r="AD6998" t="str">
            <v>∆</v>
          </cell>
          <cell r="AE6998">
            <v>0</v>
          </cell>
        </row>
        <row r="6999">
          <cell r="V6999" t="str">
            <v>550.40.28.849-6240.05</v>
          </cell>
          <cell r="W6999" t="str">
            <v>Supplies-Parks Landscape Maintenance</v>
          </cell>
          <cell r="X6999">
            <v>0</v>
          </cell>
          <cell r="Y6999">
            <v>0</v>
          </cell>
          <cell r="Z6999">
            <v>0</v>
          </cell>
          <cell r="AA6999">
            <v>0</v>
          </cell>
          <cell r="AB6999">
            <v>3500</v>
          </cell>
          <cell r="AC6999">
            <v>3500</v>
          </cell>
          <cell r="AD6999" t="str">
            <v>∆</v>
          </cell>
          <cell r="AE6999">
            <v>0</v>
          </cell>
        </row>
        <row r="7000">
          <cell r="V7000" t="str">
            <v>550.40.28.849-6600.25</v>
          </cell>
          <cell r="W7000" t="str">
            <v>Administrative Expenses Support Services-Indirect Labor</v>
          </cell>
          <cell r="X7000">
            <v>0</v>
          </cell>
          <cell r="Y7000">
            <v>0</v>
          </cell>
          <cell r="Z7000">
            <v>0</v>
          </cell>
          <cell r="AA7000">
            <v>0</v>
          </cell>
          <cell r="AB7000">
            <v>4720</v>
          </cell>
          <cell r="AC7000">
            <v>4720</v>
          </cell>
          <cell r="AD7000" t="str">
            <v>∆</v>
          </cell>
          <cell r="AE7000">
            <v>0</v>
          </cell>
        </row>
        <row r="7001">
          <cell r="V7001" t="str">
            <v>550.40.28.849-6000.10</v>
          </cell>
          <cell r="W7001" t="str">
            <v>Professional Services Consultant</v>
          </cell>
          <cell r="X7001">
            <v>0</v>
          </cell>
          <cell r="Y7001">
            <v>0</v>
          </cell>
          <cell r="Z7001">
            <v>0</v>
          </cell>
          <cell r="AA7001">
            <v>0</v>
          </cell>
          <cell r="AB7001">
            <v>0</v>
          </cell>
          <cell r="AC7001">
            <v>2300</v>
          </cell>
          <cell r="AD7001" t="str">
            <v>∆</v>
          </cell>
          <cell r="AE7001">
            <v>2300</v>
          </cell>
        </row>
        <row r="7002">
          <cell r="W7002" t="str">
            <v>TOTAL : OPERATIONS</v>
          </cell>
          <cell r="X7002">
            <v>0</v>
          </cell>
          <cell r="Y7002">
            <v>0</v>
          </cell>
          <cell r="Z7002">
            <v>0</v>
          </cell>
          <cell r="AA7002">
            <v>0</v>
          </cell>
          <cell r="AB7002">
            <v>36920</v>
          </cell>
          <cell r="AC7002">
            <v>39220</v>
          </cell>
          <cell r="AD7002" t="str">
            <v>∆</v>
          </cell>
          <cell r="AE7002">
            <v>2300</v>
          </cell>
        </row>
        <row r="7003">
          <cell r="AB7003" t="str">
            <v/>
          </cell>
          <cell r="AC7003" t="str">
            <v/>
          </cell>
          <cell r="AD7003" t="str">
            <v>∆</v>
          </cell>
        </row>
        <row r="7004">
          <cell r="V7004" t="str">
            <v>[550] CFD : PUBLIC WORKS : LMD/CFD</v>
          </cell>
        </row>
        <row r="7005">
          <cell r="V7005" t="str">
            <v>CENTER POINT : DEBT SERVICE</v>
          </cell>
          <cell r="AB7005" t="str">
            <v/>
          </cell>
          <cell r="AC7005" t="str">
            <v/>
          </cell>
          <cell r="AD7005" t="str">
            <v>∆</v>
          </cell>
        </row>
        <row r="7006">
          <cell r="V7006" t="str">
            <v>550.40.28.849-8300.97</v>
          </cell>
          <cell r="W7006" t="str">
            <v>Capital Improvements-Parks LMD Cap Reserve</v>
          </cell>
          <cell r="X7006">
            <v>0</v>
          </cell>
          <cell r="Y7006">
            <v>0</v>
          </cell>
          <cell r="Z7006">
            <v>0</v>
          </cell>
          <cell r="AA7006">
            <v>0</v>
          </cell>
          <cell r="AB7006">
            <v>30000</v>
          </cell>
          <cell r="AC7006">
            <v>30000</v>
          </cell>
          <cell r="AD7006" t="str">
            <v>∆</v>
          </cell>
          <cell r="AE7006">
            <v>0</v>
          </cell>
        </row>
        <row r="7007">
          <cell r="W7007" t="str">
            <v>TOTAL : DEBT SERVICE</v>
          </cell>
          <cell r="X7007">
            <v>0</v>
          </cell>
          <cell r="Y7007">
            <v>0</v>
          </cell>
          <cell r="Z7007">
            <v>0</v>
          </cell>
          <cell r="AA7007">
            <v>0</v>
          </cell>
          <cell r="AB7007">
            <v>30000</v>
          </cell>
          <cell r="AC7007">
            <v>30000</v>
          </cell>
          <cell r="AD7007" t="str">
            <v>∆</v>
          </cell>
          <cell r="AE7007">
            <v>0</v>
          </cell>
        </row>
        <row r="7008">
          <cell r="AB7008" t="str">
            <v/>
          </cell>
          <cell r="AC7008" t="str">
            <v/>
          </cell>
          <cell r="AD7008" t="str">
            <v>∆</v>
          </cell>
        </row>
        <row r="7009">
          <cell r="V7009" t="str">
            <v>[550] CFD : PUBLIC WORKS : LMD/CFD</v>
          </cell>
        </row>
        <row r="7010">
          <cell r="V7010" t="str">
            <v>DEJONG ESTATES : CHARGES FOR SERVICES</v>
          </cell>
          <cell r="AB7010" t="str">
            <v/>
          </cell>
          <cell r="AC7010" t="str">
            <v/>
          </cell>
          <cell r="AD7010" t="str">
            <v>∆</v>
          </cell>
        </row>
        <row r="7011">
          <cell r="V7011" t="str">
            <v>550.40.28.850-4560.05</v>
          </cell>
          <cell r="W7011" t="str">
            <v>Charges for Services-Parks CFD</v>
          </cell>
          <cell r="X7011">
            <v>0</v>
          </cell>
          <cell r="Y7011">
            <v>0</v>
          </cell>
          <cell r="Z7011">
            <v>0</v>
          </cell>
          <cell r="AA7011">
            <v>0</v>
          </cell>
          <cell r="AB7011">
            <v>154727</v>
          </cell>
          <cell r="AC7011">
            <v>154727</v>
          </cell>
          <cell r="AD7011" t="str">
            <v>∆</v>
          </cell>
          <cell r="AE7011">
            <v>0</v>
          </cell>
        </row>
        <row r="7012">
          <cell r="W7012" t="str">
            <v>TOTAL : CHARGES FOR SERVICES</v>
          </cell>
          <cell r="X7012">
            <v>0</v>
          </cell>
          <cell r="Y7012">
            <v>0</v>
          </cell>
          <cell r="Z7012">
            <v>0</v>
          </cell>
          <cell r="AA7012">
            <v>0</v>
          </cell>
          <cell r="AB7012">
            <v>154727</v>
          </cell>
          <cell r="AC7012">
            <v>154727</v>
          </cell>
          <cell r="AD7012" t="str">
            <v>∆</v>
          </cell>
          <cell r="AE7012">
            <v>0</v>
          </cell>
        </row>
        <row r="7013">
          <cell r="AB7013" t="str">
            <v/>
          </cell>
          <cell r="AC7013" t="str">
            <v/>
          </cell>
          <cell r="AD7013" t="str">
            <v>∆</v>
          </cell>
        </row>
        <row r="7014">
          <cell r="V7014" t="str">
            <v>[550] CFD : PUBLIC WORKS : LMD/CFD</v>
          </cell>
        </row>
        <row r="7015">
          <cell r="V7015" t="str">
            <v>DEJONG ESTATES : OPERATIONS</v>
          </cell>
          <cell r="AB7015" t="str">
            <v/>
          </cell>
          <cell r="AC7015" t="str">
            <v/>
          </cell>
          <cell r="AD7015" t="str">
            <v>∆</v>
          </cell>
        </row>
        <row r="7016">
          <cell r="V7016" t="str">
            <v>550.40.28.850-6100.01</v>
          </cell>
          <cell r="W7016" t="str">
            <v>Utilities Electric</v>
          </cell>
          <cell r="X7016">
            <v>0</v>
          </cell>
          <cell r="Y7016">
            <v>0</v>
          </cell>
          <cell r="Z7016">
            <v>0</v>
          </cell>
          <cell r="AA7016">
            <v>0</v>
          </cell>
          <cell r="AB7016">
            <v>6000</v>
          </cell>
          <cell r="AC7016">
            <v>3000</v>
          </cell>
          <cell r="AD7016" t="str">
            <v>∆</v>
          </cell>
          <cell r="AE7016">
            <v>-3000</v>
          </cell>
        </row>
        <row r="7017">
          <cell r="V7017" t="str">
            <v>550.40.28.850-6600.27</v>
          </cell>
          <cell r="W7017" t="str">
            <v>Administrative Expenses Support Services-Direct Labor</v>
          </cell>
          <cell r="X7017">
            <v>0</v>
          </cell>
          <cell r="Y7017">
            <v>0</v>
          </cell>
          <cell r="Z7017">
            <v>0</v>
          </cell>
          <cell r="AA7017">
            <v>0</v>
          </cell>
          <cell r="AB7017">
            <v>80000</v>
          </cell>
          <cell r="AC7017">
            <v>80000</v>
          </cell>
          <cell r="AD7017" t="str">
            <v>∆</v>
          </cell>
          <cell r="AE7017">
            <v>0</v>
          </cell>
        </row>
        <row r="7018">
          <cell r="V7018" t="str">
            <v>550.40.28.850-6100.04</v>
          </cell>
          <cell r="W7018" t="str">
            <v>Utilities Water</v>
          </cell>
          <cell r="X7018">
            <v>0</v>
          </cell>
          <cell r="Y7018">
            <v>0</v>
          </cell>
          <cell r="Z7018">
            <v>0</v>
          </cell>
          <cell r="AA7018">
            <v>0</v>
          </cell>
          <cell r="AB7018">
            <v>9000</v>
          </cell>
          <cell r="AC7018">
            <v>4000</v>
          </cell>
          <cell r="AD7018" t="str">
            <v>∆</v>
          </cell>
          <cell r="AE7018">
            <v>-5000</v>
          </cell>
        </row>
        <row r="7019">
          <cell r="V7019" t="str">
            <v>550.40.28.850-6240.05</v>
          </cell>
          <cell r="W7019" t="str">
            <v>Supplies-Parks Landscape Maintenance</v>
          </cell>
          <cell r="X7019">
            <v>0</v>
          </cell>
          <cell r="Y7019">
            <v>0</v>
          </cell>
          <cell r="Z7019">
            <v>0</v>
          </cell>
          <cell r="AA7019">
            <v>0</v>
          </cell>
          <cell r="AB7019">
            <v>10000</v>
          </cell>
          <cell r="AC7019">
            <v>10000</v>
          </cell>
          <cell r="AD7019" t="str">
            <v>∆</v>
          </cell>
          <cell r="AE7019">
            <v>0</v>
          </cell>
        </row>
        <row r="7020">
          <cell r="V7020" t="str">
            <v>550.40.28.850-6600.25</v>
          </cell>
          <cell r="W7020" t="str">
            <v>Administrative Expenses Support Services-Indirect Labor</v>
          </cell>
          <cell r="X7020">
            <v>0</v>
          </cell>
          <cell r="Y7020">
            <v>0</v>
          </cell>
          <cell r="Z7020">
            <v>0</v>
          </cell>
          <cell r="AA7020">
            <v>0</v>
          </cell>
          <cell r="AB7020">
            <v>4720</v>
          </cell>
          <cell r="AC7020">
            <v>4720</v>
          </cell>
          <cell r="AD7020" t="str">
            <v>∆</v>
          </cell>
          <cell r="AE7020">
            <v>0</v>
          </cell>
        </row>
        <row r="7021">
          <cell r="V7021" t="str">
            <v>550.40.28.850-6000.10</v>
          </cell>
          <cell r="W7021" t="str">
            <v>Professional Services Consultant</v>
          </cell>
          <cell r="X7021">
            <v>0</v>
          </cell>
          <cell r="Y7021">
            <v>0</v>
          </cell>
          <cell r="Z7021">
            <v>0</v>
          </cell>
          <cell r="AA7021">
            <v>0</v>
          </cell>
          <cell r="AB7021">
            <v>0</v>
          </cell>
          <cell r="AC7021">
            <v>2300</v>
          </cell>
          <cell r="AD7021" t="str">
            <v>∆</v>
          </cell>
          <cell r="AE7021">
            <v>2300</v>
          </cell>
        </row>
        <row r="7022">
          <cell r="V7022" t="str">
            <v>550.40.28.850-6400.03</v>
          </cell>
          <cell r="W7022" t="str">
            <v>Repairs &amp; Maintenance Major Repair &amp; Contingency</v>
          </cell>
          <cell r="X7022">
            <v>0</v>
          </cell>
          <cell r="Y7022">
            <v>0</v>
          </cell>
          <cell r="Z7022">
            <v>0</v>
          </cell>
          <cell r="AA7022">
            <v>0</v>
          </cell>
          <cell r="AB7022">
            <v>10000</v>
          </cell>
          <cell r="AC7022">
            <v>10000</v>
          </cell>
          <cell r="AD7022" t="str">
            <v>∆</v>
          </cell>
          <cell r="AE7022">
            <v>0</v>
          </cell>
        </row>
        <row r="7023">
          <cell r="W7023" t="str">
            <v>TOTAL : OPERATIONS</v>
          </cell>
          <cell r="X7023">
            <v>0</v>
          </cell>
          <cell r="Y7023">
            <v>0</v>
          </cell>
          <cell r="Z7023">
            <v>0</v>
          </cell>
          <cell r="AA7023">
            <v>0</v>
          </cell>
          <cell r="AB7023">
            <v>119720</v>
          </cell>
          <cell r="AC7023">
            <v>114020</v>
          </cell>
          <cell r="AD7023" t="str">
            <v>∆</v>
          </cell>
          <cell r="AE7023">
            <v>-5700</v>
          </cell>
        </row>
        <row r="7024">
          <cell r="AB7024" t="str">
            <v/>
          </cell>
          <cell r="AC7024" t="str">
            <v/>
          </cell>
          <cell r="AD7024" t="str">
            <v>∆</v>
          </cell>
        </row>
        <row r="7025">
          <cell r="V7025" t="str">
            <v>[550] CFD : PUBLIC WORKS : LMD/CFD</v>
          </cell>
        </row>
        <row r="7026">
          <cell r="V7026" t="str">
            <v>DEJONG ESTATES : DEBT SERVICE</v>
          </cell>
          <cell r="AB7026" t="str">
            <v/>
          </cell>
          <cell r="AC7026" t="str">
            <v/>
          </cell>
          <cell r="AD7026" t="str">
            <v>∆</v>
          </cell>
        </row>
        <row r="7027">
          <cell r="V7027" t="str">
            <v>550.40.28.850-8300.97</v>
          </cell>
          <cell r="W7027" t="str">
            <v>Capital Improvements-Parks LMD Cap Reserve</v>
          </cell>
          <cell r="X7027">
            <v>0</v>
          </cell>
          <cell r="Y7027">
            <v>0</v>
          </cell>
          <cell r="Z7027">
            <v>0</v>
          </cell>
          <cell r="AA7027">
            <v>0</v>
          </cell>
          <cell r="AB7027">
            <v>20000</v>
          </cell>
          <cell r="AC7027">
            <v>20000</v>
          </cell>
          <cell r="AD7027" t="str">
            <v>∆</v>
          </cell>
          <cell r="AE7027">
            <v>0</v>
          </cell>
        </row>
        <row r="7028">
          <cell r="W7028" t="str">
            <v>TOTAL : DEBT SERVICE</v>
          </cell>
          <cell r="X7028">
            <v>0</v>
          </cell>
          <cell r="Y7028">
            <v>0</v>
          </cell>
          <cell r="Z7028">
            <v>0</v>
          </cell>
          <cell r="AA7028">
            <v>0</v>
          </cell>
          <cell r="AB7028">
            <v>20000</v>
          </cell>
          <cell r="AC7028">
            <v>20000</v>
          </cell>
          <cell r="AD7028" t="str">
            <v>∆</v>
          </cell>
          <cell r="AE7028">
            <v>0</v>
          </cell>
        </row>
        <row r="7029">
          <cell r="AB7029" t="str">
            <v/>
          </cell>
          <cell r="AC7029" t="str">
            <v/>
          </cell>
          <cell r="AD7029" t="str">
            <v>∆</v>
          </cell>
        </row>
        <row r="7030">
          <cell r="V7030" t="str">
            <v>[550] CFD : PUBLIC WORKS : LMD/CFD</v>
          </cell>
        </row>
        <row r="7031">
          <cell r="V7031" t="str">
            <v>SHADOWBROOK : CHARGES FOR SERVICES</v>
          </cell>
          <cell r="AB7031" t="str">
            <v/>
          </cell>
          <cell r="AC7031" t="str">
            <v/>
          </cell>
          <cell r="AD7031" t="str">
            <v>∆</v>
          </cell>
        </row>
        <row r="7032">
          <cell r="V7032" t="str">
            <v>550.40.28.851-4560.05</v>
          </cell>
          <cell r="W7032" t="str">
            <v>Charges for Services-Parks CFD</v>
          </cell>
          <cell r="X7032">
            <v>0</v>
          </cell>
          <cell r="Y7032">
            <v>0</v>
          </cell>
          <cell r="Z7032">
            <v>0</v>
          </cell>
          <cell r="AA7032">
            <v>0</v>
          </cell>
          <cell r="AB7032">
            <v>51690</v>
          </cell>
          <cell r="AC7032">
            <v>51690</v>
          </cell>
          <cell r="AD7032" t="str">
            <v>∆</v>
          </cell>
          <cell r="AE7032">
            <v>0</v>
          </cell>
        </row>
        <row r="7033">
          <cell r="W7033" t="str">
            <v>TOTAL : CHARGES FOR SERVICES</v>
          </cell>
          <cell r="X7033">
            <v>0</v>
          </cell>
          <cell r="Y7033">
            <v>0</v>
          </cell>
          <cell r="Z7033">
            <v>0</v>
          </cell>
          <cell r="AA7033">
            <v>0</v>
          </cell>
          <cell r="AB7033">
            <v>51690</v>
          </cell>
          <cell r="AC7033">
            <v>51690</v>
          </cell>
          <cell r="AD7033" t="str">
            <v>∆</v>
          </cell>
          <cell r="AE7033">
            <v>0</v>
          </cell>
        </row>
        <row r="7034">
          <cell r="AB7034" t="str">
            <v/>
          </cell>
          <cell r="AC7034" t="str">
            <v/>
          </cell>
          <cell r="AD7034" t="str">
            <v>∆</v>
          </cell>
        </row>
        <row r="7035">
          <cell r="V7035" t="str">
            <v>[550] CFD : PUBLIC WORKS : LMD/CFD</v>
          </cell>
        </row>
        <row r="7036">
          <cell r="V7036" t="str">
            <v>SHADOWBROOK : OPERATIONS</v>
          </cell>
          <cell r="AB7036" t="str">
            <v/>
          </cell>
          <cell r="AC7036" t="str">
            <v/>
          </cell>
          <cell r="AD7036" t="str">
            <v>∆</v>
          </cell>
        </row>
        <row r="7037">
          <cell r="V7037" t="str">
            <v>550.40.28.851-6600.27</v>
          </cell>
          <cell r="W7037" t="str">
            <v>Administrative Expenses Support Services-Direct Labor</v>
          </cell>
          <cell r="X7037">
            <v>0</v>
          </cell>
          <cell r="Y7037">
            <v>0</v>
          </cell>
          <cell r="Z7037">
            <v>0</v>
          </cell>
          <cell r="AA7037">
            <v>0</v>
          </cell>
          <cell r="AB7037">
            <v>22000</v>
          </cell>
          <cell r="AC7037">
            <v>22000</v>
          </cell>
          <cell r="AD7037" t="str">
            <v>∆</v>
          </cell>
          <cell r="AE7037">
            <v>0</v>
          </cell>
        </row>
        <row r="7038">
          <cell r="V7038" t="str">
            <v>550.40.28.851-6100.04</v>
          </cell>
          <cell r="W7038" t="str">
            <v>Utilities Water</v>
          </cell>
          <cell r="X7038">
            <v>0</v>
          </cell>
          <cell r="Y7038">
            <v>0</v>
          </cell>
          <cell r="Z7038">
            <v>0</v>
          </cell>
          <cell r="AA7038">
            <v>0</v>
          </cell>
          <cell r="AB7038">
            <v>3500</v>
          </cell>
          <cell r="AC7038">
            <v>2000</v>
          </cell>
          <cell r="AD7038" t="str">
            <v>∆</v>
          </cell>
          <cell r="AE7038">
            <v>-1500</v>
          </cell>
        </row>
        <row r="7039">
          <cell r="V7039" t="str">
            <v>550.40.28.851-6240.05</v>
          </cell>
          <cell r="W7039" t="str">
            <v>Supplies-Parks Landscape Maintenance</v>
          </cell>
          <cell r="X7039">
            <v>0</v>
          </cell>
          <cell r="Y7039">
            <v>0</v>
          </cell>
          <cell r="Z7039">
            <v>0</v>
          </cell>
          <cell r="AA7039">
            <v>0</v>
          </cell>
          <cell r="AB7039">
            <v>2100</v>
          </cell>
          <cell r="AC7039">
            <v>2100</v>
          </cell>
          <cell r="AD7039" t="str">
            <v>∆</v>
          </cell>
          <cell r="AE7039">
            <v>0</v>
          </cell>
        </row>
        <row r="7040">
          <cell r="V7040" t="str">
            <v>550.40.28.851-6600.25</v>
          </cell>
          <cell r="W7040" t="str">
            <v>Administrative Expenses Support Services-Indirect Labor</v>
          </cell>
          <cell r="X7040">
            <v>0</v>
          </cell>
          <cell r="Y7040">
            <v>0</v>
          </cell>
          <cell r="Z7040">
            <v>0</v>
          </cell>
          <cell r="AA7040">
            <v>0</v>
          </cell>
          <cell r="AB7040">
            <v>4720</v>
          </cell>
          <cell r="AC7040">
            <v>4720</v>
          </cell>
          <cell r="AD7040" t="str">
            <v>∆</v>
          </cell>
          <cell r="AE7040">
            <v>0</v>
          </cell>
        </row>
        <row r="7041">
          <cell r="V7041" t="str">
            <v>550.40.28.851-6000.10</v>
          </cell>
          <cell r="W7041" t="str">
            <v>Professional Services Consultant</v>
          </cell>
          <cell r="X7041">
            <v>0</v>
          </cell>
          <cell r="Y7041">
            <v>0</v>
          </cell>
          <cell r="Z7041">
            <v>0</v>
          </cell>
          <cell r="AA7041">
            <v>0</v>
          </cell>
          <cell r="AB7041">
            <v>0</v>
          </cell>
          <cell r="AC7041">
            <v>2800</v>
          </cell>
          <cell r="AD7041" t="str">
            <v>∆</v>
          </cell>
          <cell r="AE7041">
            <v>2800</v>
          </cell>
        </row>
        <row r="7042">
          <cell r="V7042" t="str">
            <v>550.40.28.851-6100.01</v>
          </cell>
          <cell r="W7042" t="str">
            <v>Utilities Electric</v>
          </cell>
          <cell r="X7042">
            <v>0</v>
          </cell>
          <cell r="Y7042">
            <v>0</v>
          </cell>
          <cell r="Z7042">
            <v>0</v>
          </cell>
          <cell r="AA7042">
            <v>0</v>
          </cell>
          <cell r="AB7042">
            <v>3500</v>
          </cell>
          <cell r="AC7042">
            <v>5000</v>
          </cell>
          <cell r="AD7042" t="str">
            <v>∆</v>
          </cell>
          <cell r="AE7042">
            <v>1500</v>
          </cell>
        </row>
        <row r="7043">
          <cell r="V7043" t="str">
            <v>550.40.28.851-6400.03</v>
          </cell>
          <cell r="W7043" t="str">
            <v>Repairs &amp; Maintenance Major Repair &amp; Contingency</v>
          </cell>
          <cell r="X7043">
            <v>0</v>
          </cell>
          <cell r="Y7043">
            <v>0</v>
          </cell>
          <cell r="Z7043">
            <v>0</v>
          </cell>
          <cell r="AA7043">
            <v>0</v>
          </cell>
          <cell r="AB7043">
            <v>4000</v>
          </cell>
          <cell r="AC7043">
            <v>4000</v>
          </cell>
          <cell r="AD7043" t="str">
            <v>∆</v>
          </cell>
          <cell r="AE7043">
            <v>0</v>
          </cell>
        </row>
        <row r="7044">
          <cell r="W7044" t="str">
            <v>TOTAL : OPERATIONS</v>
          </cell>
          <cell r="X7044">
            <v>0</v>
          </cell>
          <cell r="Y7044">
            <v>0</v>
          </cell>
          <cell r="Z7044">
            <v>0</v>
          </cell>
          <cell r="AA7044">
            <v>0</v>
          </cell>
          <cell r="AB7044">
            <v>39820</v>
          </cell>
          <cell r="AC7044">
            <v>42620</v>
          </cell>
          <cell r="AD7044" t="str">
            <v>∆</v>
          </cell>
          <cell r="AE7044">
            <v>2800</v>
          </cell>
        </row>
        <row r="7045">
          <cell r="AB7045" t="str">
            <v/>
          </cell>
          <cell r="AC7045" t="str">
            <v/>
          </cell>
          <cell r="AD7045" t="str">
            <v>∆</v>
          </cell>
        </row>
        <row r="7046">
          <cell r="V7046" t="str">
            <v>[550] CFD : PUBLIC WORKS : LMD/CFD</v>
          </cell>
        </row>
        <row r="7047">
          <cell r="V7047" t="str">
            <v>SHADOWBROOK : DEBT SERVICE</v>
          </cell>
          <cell r="AB7047" t="str">
            <v/>
          </cell>
          <cell r="AC7047" t="str">
            <v/>
          </cell>
          <cell r="AD7047" t="str">
            <v>∆</v>
          </cell>
        </row>
        <row r="7048">
          <cell r="V7048" t="str">
            <v>550.40.28.851-8300.97</v>
          </cell>
          <cell r="W7048" t="str">
            <v>Capital Improvements-Parks LMD Cap Reserve</v>
          </cell>
          <cell r="X7048">
            <v>0</v>
          </cell>
          <cell r="Y7048">
            <v>0</v>
          </cell>
          <cell r="Z7048">
            <v>0</v>
          </cell>
          <cell r="AA7048">
            <v>0</v>
          </cell>
          <cell r="AB7048">
            <v>10000</v>
          </cell>
          <cell r="AC7048">
            <v>10000</v>
          </cell>
          <cell r="AD7048" t="str">
            <v>∆</v>
          </cell>
          <cell r="AE7048">
            <v>0</v>
          </cell>
        </row>
        <row r="7049">
          <cell r="W7049" t="str">
            <v>TOTAL : DEBT SERVICE</v>
          </cell>
          <cell r="X7049">
            <v>0</v>
          </cell>
          <cell r="Y7049">
            <v>0</v>
          </cell>
          <cell r="Z7049">
            <v>0</v>
          </cell>
          <cell r="AA7049">
            <v>0</v>
          </cell>
          <cell r="AB7049">
            <v>10000</v>
          </cell>
          <cell r="AC7049">
            <v>10000</v>
          </cell>
          <cell r="AD7049" t="str">
            <v>∆</v>
          </cell>
          <cell r="AE7049">
            <v>0</v>
          </cell>
        </row>
        <row r="7050">
          <cell r="AB7050" t="str">
            <v/>
          </cell>
          <cell r="AC7050" t="str">
            <v/>
          </cell>
          <cell r="AD7050" t="str">
            <v>∆</v>
          </cell>
        </row>
        <row r="7051">
          <cell r="V7051" t="str">
            <v>[550] CFD : PUBLIC WORKS : LMD/CFD</v>
          </cell>
        </row>
        <row r="7052">
          <cell r="V7052" t="str">
            <v>DOLCINEA : CHARGES FOR SERVICES</v>
          </cell>
          <cell r="AB7052" t="str">
            <v/>
          </cell>
          <cell r="AC7052" t="str">
            <v/>
          </cell>
          <cell r="AD7052" t="str">
            <v>∆</v>
          </cell>
        </row>
        <row r="7053">
          <cell r="V7053" t="str">
            <v>550.40.28.852-4560.05</v>
          </cell>
          <cell r="W7053" t="str">
            <v>Charges for Services-Parks CFD</v>
          </cell>
          <cell r="X7053">
            <v>0</v>
          </cell>
          <cell r="Y7053">
            <v>0</v>
          </cell>
          <cell r="Z7053">
            <v>0</v>
          </cell>
          <cell r="AA7053">
            <v>0</v>
          </cell>
          <cell r="AB7053">
            <v>28195</v>
          </cell>
          <cell r="AC7053">
            <v>28195</v>
          </cell>
          <cell r="AD7053" t="str">
            <v>∆</v>
          </cell>
          <cell r="AE7053">
            <v>0</v>
          </cell>
        </row>
        <row r="7054">
          <cell r="W7054" t="str">
            <v>TOTAL : CHARGES FOR SERVICES</v>
          </cell>
          <cell r="X7054">
            <v>0</v>
          </cell>
          <cell r="Y7054">
            <v>0</v>
          </cell>
          <cell r="Z7054">
            <v>0</v>
          </cell>
          <cell r="AA7054">
            <v>0</v>
          </cell>
          <cell r="AB7054">
            <v>28195</v>
          </cell>
          <cell r="AC7054">
            <v>28195</v>
          </cell>
          <cell r="AD7054" t="str">
            <v>∆</v>
          </cell>
          <cell r="AE7054">
            <v>0</v>
          </cell>
        </row>
        <row r="7055">
          <cell r="AB7055" t="str">
            <v/>
          </cell>
          <cell r="AC7055" t="str">
            <v/>
          </cell>
          <cell r="AD7055" t="str">
            <v>∆</v>
          </cell>
        </row>
        <row r="7056">
          <cell r="V7056" t="str">
            <v>[550] CFD : PUBLIC WORKS : LMD/CFD</v>
          </cell>
        </row>
        <row r="7057">
          <cell r="V7057" t="str">
            <v>DOLCINEA : OPERATIONS</v>
          </cell>
          <cell r="AB7057" t="str">
            <v/>
          </cell>
          <cell r="AC7057" t="str">
            <v/>
          </cell>
          <cell r="AD7057" t="str">
            <v>∆</v>
          </cell>
        </row>
        <row r="7058">
          <cell r="V7058" t="str">
            <v>550.40.28.852-6100.01</v>
          </cell>
          <cell r="W7058" t="str">
            <v>Utilities Electric</v>
          </cell>
          <cell r="X7058">
            <v>0</v>
          </cell>
          <cell r="Y7058">
            <v>0</v>
          </cell>
          <cell r="Z7058">
            <v>0</v>
          </cell>
          <cell r="AA7058">
            <v>0</v>
          </cell>
          <cell r="AB7058">
            <v>4500</v>
          </cell>
          <cell r="AC7058">
            <v>2000</v>
          </cell>
          <cell r="AD7058" t="str">
            <v>∆</v>
          </cell>
          <cell r="AE7058">
            <v>-2500</v>
          </cell>
        </row>
        <row r="7059">
          <cell r="V7059" t="str">
            <v>550.40.28.852-6400.03</v>
          </cell>
          <cell r="W7059" t="str">
            <v>Repairs &amp; Maintenance Major Repair &amp; Contingency</v>
          </cell>
          <cell r="X7059">
            <v>0</v>
          </cell>
          <cell r="Y7059">
            <v>0</v>
          </cell>
          <cell r="Z7059">
            <v>0</v>
          </cell>
          <cell r="AA7059">
            <v>0</v>
          </cell>
          <cell r="AB7059">
            <v>4000</v>
          </cell>
          <cell r="AC7059">
            <v>4000</v>
          </cell>
          <cell r="AD7059" t="str">
            <v>∆</v>
          </cell>
          <cell r="AE7059">
            <v>0</v>
          </cell>
        </row>
        <row r="7060">
          <cell r="V7060" t="str">
            <v>550.40.28.852-6600.27</v>
          </cell>
          <cell r="W7060" t="str">
            <v>Administrative Expenses Support Services-Direct Labor</v>
          </cell>
          <cell r="X7060">
            <v>0</v>
          </cell>
          <cell r="Y7060">
            <v>0</v>
          </cell>
          <cell r="Z7060">
            <v>0</v>
          </cell>
          <cell r="AA7060">
            <v>0</v>
          </cell>
          <cell r="AB7060">
            <v>15000</v>
          </cell>
          <cell r="AC7060">
            <v>15000</v>
          </cell>
          <cell r="AD7060" t="str">
            <v>∆</v>
          </cell>
          <cell r="AE7060">
            <v>0</v>
          </cell>
        </row>
        <row r="7061">
          <cell r="V7061" t="str">
            <v>550.40.28.852-6100.04</v>
          </cell>
          <cell r="W7061" t="str">
            <v>Utilities Water</v>
          </cell>
          <cell r="X7061">
            <v>0</v>
          </cell>
          <cell r="Y7061">
            <v>0</v>
          </cell>
          <cell r="Z7061">
            <v>0</v>
          </cell>
          <cell r="AA7061">
            <v>0</v>
          </cell>
          <cell r="AB7061">
            <v>4000</v>
          </cell>
          <cell r="AC7061">
            <v>3000</v>
          </cell>
          <cell r="AD7061" t="str">
            <v>∆</v>
          </cell>
          <cell r="AE7061">
            <v>-1000</v>
          </cell>
        </row>
        <row r="7062">
          <cell r="V7062" t="str">
            <v>550.40.28.852-6240.05</v>
          </cell>
          <cell r="W7062" t="str">
            <v>Supplies-Parks Landscape Maintenance</v>
          </cell>
          <cell r="X7062">
            <v>0</v>
          </cell>
          <cell r="Y7062">
            <v>0</v>
          </cell>
          <cell r="Z7062">
            <v>0</v>
          </cell>
          <cell r="AA7062">
            <v>0</v>
          </cell>
          <cell r="AB7062">
            <v>2100</v>
          </cell>
          <cell r="AC7062">
            <v>2100</v>
          </cell>
          <cell r="AD7062" t="str">
            <v>∆</v>
          </cell>
          <cell r="AE7062">
            <v>0</v>
          </cell>
        </row>
        <row r="7063">
          <cell r="V7063" t="str">
            <v>550.40.28.852-6600.25</v>
          </cell>
          <cell r="W7063" t="str">
            <v>Administrative Expenses Support Services-Indirect Labor</v>
          </cell>
          <cell r="X7063">
            <v>0</v>
          </cell>
          <cell r="Y7063">
            <v>0</v>
          </cell>
          <cell r="Z7063">
            <v>0</v>
          </cell>
          <cell r="AA7063">
            <v>0</v>
          </cell>
          <cell r="AB7063">
            <v>4720</v>
          </cell>
          <cell r="AC7063">
            <v>4720</v>
          </cell>
          <cell r="AD7063" t="str">
            <v>∆</v>
          </cell>
          <cell r="AE7063">
            <v>0</v>
          </cell>
        </row>
        <row r="7064">
          <cell r="V7064" t="str">
            <v>550.40.28.852-6000.10</v>
          </cell>
          <cell r="W7064" t="str">
            <v>Professional Services Consultant</v>
          </cell>
          <cell r="X7064">
            <v>0</v>
          </cell>
          <cell r="Y7064">
            <v>0</v>
          </cell>
          <cell r="Z7064">
            <v>0</v>
          </cell>
          <cell r="AA7064">
            <v>0</v>
          </cell>
          <cell r="AB7064">
            <v>0</v>
          </cell>
          <cell r="AC7064">
            <v>2800</v>
          </cell>
          <cell r="AD7064" t="str">
            <v>∆</v>
          </cell>
          <cell r="AE7064">
            <v>2800</v>
          </cell>
        </row>
        <row r="7065">
          <cell r="W7065" t="str">
            <v>TOTAL : OPERATIONS</v>
          </cell>
          <cell r="X7065">
            <v>0</v>
          </cell>
          <cell r="Y7065">
            <v>0</v>
          </cell>
          <cell r="Z7065">
            <v>0</v>
          </cell>
          <cell r="AA7065">
            <v>0</v>
          </cell>
          <cell r="AB7065">
            <v>34320</v>
          </cell>
          <cell r="AC7065">
            <v>33620</v>
          </cell>
          <cell r="AD7065" t="str">
            <v>∆</v>
          </cell>
          <cell r="AE7065">
            <v>-700</v>
          </cell>
        </row>
        <row r="7066">
          <cell r="AB7066" t="str">
            <v/>
          </cell>
          <cell r="AC7066" t="str">
            <v/>
          </cell>
          <cell r="AD7066" t="str">
            <v>∆</v>
          </cell>
        </row>
        <row r="7067">
          <cell r="V7067" t="str">
            <v>[550] CFD : PUBLIC WORKS : LMD/CFD</v>
          </cell>
        </row>
        <row r="7068">
          <cell r="V7068" t="str">
            <v>DOLCINEA : DEBT SERVICE</v>
          </cell>
          <cell r="AB7068" t="str">
            <v/>
          </cell>
          <cell r="AC7068" t="str">
            <v/>
          </cell>
          <cell r="AD7068" t="str">
            <v>∆</v>
          </cell>
        </row>
        <row r="7069">
          <cell r="V7069" t="str">
            <v>550.40.28.852-8300.97</v>
          </cell>
          <cell r="W7069" t="str">
            <v>Capital Improvements-Parks LMD Cap Reserve</v>
          </cell>
          <cell r="X7069">
            <v>0</v>
          </cell>
          <cell r="Y7069">
            <v>0</v>
          </cell>
          <cell r="Z7069">
            <v>0</v>
          </cell>
          <cell r="AA7069">
            <v>0</v>
          </cell>
          <cell r="AB7069">
            <v>10000</v>
          </cell>
          <cell r="AC7069">
            <v>10000</v>
          </cell>
          <cell r="AD7069" t="str">
            <v>∆</v>
          </cell>
          <cell r="AE7069">
            <v>0</v>
          </cell>
        </row>
        <row r="7070">
          <cell r="W7070" t="str">
            <v>TOTAL : DEBT SERVICE</v>
          </cell>
          <cell r="X7070">
            <v>0</v>
          </cell>
          <cell r="Y7070">
            <v>0</v>
          </cell>
          <cell r="Z7070">
            <v>0</v>
          </cell>
          <cell r="AA7070">
            <v>0</v>
          </cell>
          <cell r="AB7070">
            <v>10000</v>
          </cell>
          <cell r="AC7070">
            <v>10000</v>
          </cell>
          <cell r="AD7070" t="str">
            <v>∆</v>
          </cell>
          <cell r="AE7070">
            <v>0</v>
          </cell>
        </row>
        <row r="7071">
          <cell r="AB7071" t="str">
            <v/>
          </cell>
          <cell r="AC7071" t="str">
            <v/>
          </cell>
          <cell r="AD7071" t="str">
            <v>∆</v>
          </cell>
        </row>
        <row r="7072">
          <cell r="V7072" t="str">
            <v>[550] CFD : PUBLIC WORKS : LMD/CFD</v>
          </cell>
        </row>
        <row r="7073">
          <cell r="V7073" t="str">
            <v>PILLSBURY ESTATES CFD 2014-1 : PERSONNEL</v>
          </cell>
          <cell r="AB7073" t="str">
            <v/>
          </cell>
          <cell r="AC7073" t="str">
            <v/>
          </cell>
          <cell r="AD7073" t="str">
            <v>∆</v>
          </cell>
        </row>
        <row r="7074">
          <cell r="V7074" t="str">
            <v>550.40.28.839-5100.11</v>
          </cell>
          <cell r="W7074" t="str">
            <v>Benefits Medicare</v>
          </cell>
          <cell r="X7074">
            <v>0</v>
          </cell>
          <cell r="Y7074">
            <v>0</v>
          </cell>
          <cell r="Z7074">
            <v>0</v>
          </cell>
          <cell r="AA7074">
            <v>0</v>
          </cell>
          <cell r="AB7074">
            <v>0</v>
          </cell>
          <cell r="AC7074">
            <v>0</v>
          </cell>
          <cell r="AD7074" t="str">
            <v>∆</v>
          </cell>
          <cell r="AE7074">
            <v>0</v>
          </cell>
        </row>
        <row r="7075">
          <cell r="W7075" t="str">
            <v>TOTAL : PERSONNEL</v>
          </cell>
          <cell r="X7075">
            <v>0</v>
          </cell>
          <cell r="Y7075">
            <v>0</v>
          </cell>
          <cell r="Z7075">
            <v>0</v>
          </cell>
          <cell r="AA7075">
            <v>0</v>
          </cell>
          <cell r="AB7075">
            <v>0</v>
          </cell>
          <cell r="AC7075">
            <v>0</v>
          </cell>
          <cell r="AD7075" t="str">
            <v>∆</v>
          </cell>
          <cell r="AE7075">
            <v>0</v>
          </cell>
        </row>
        <row r="7076">
          <cell r="AB7076" t="str">
            <v/>
          </cell>
          <cell r="AC7076" t="str">
            <v/>
          </cell>
          <cell r="AD7076" t="str">
            <v>∆</v>
          </cell>
        </row>
        <row r="7077">
          <cell r="V7077" t="str">
            <v>[550] CFD : PUBLIC WORKS : LMD/CFD</v>
          </cell>
        </row>
        <row r="7078">
          <cell r="V7078" t="str">
            <v>BLOSSOM GROVE ESTATES CFD 2014-2 : PERSONNEL</v>
          </cell>
          <cell r="AB7078" t="str">
            <v/>
          </cell>
          <cell r="AC7078" t="str">
            <v/>
          </cell>
          <cell r="AD7078" t="str">
            <v>∆</v>
          </cell>
        </row>
        <row r="7079">
          <cell r="V7079" t="str">
            <v>550.40.28.840-5100.11</v>
          </cell>
          <cell r="W7079" t="str">
            <v>Benefits Medicare</v>
          </cell>
          <cell r="X7079">
            <v>0</v>
          </cell>
          <cell r="Y7079">
            <v>0</v>
          </cell>
          <cell r="Z7079">
            <v>0</v>
          </cell>
          <cell r="AA7079">
            <v>0</v>
          </cell>
          <cell r="AB7079">
            <v>0</v>
          </cell>
          <cell r="AC7079">
            <v>0</v>
          </cell>
          <cell r="AD7079" t="str">
            <v>∆</v>
          </cell>
          <cell r="AE7079">
            <v>0</v>
          </cell>
        </row>
        <row r="7080">
          <cell r="W7080" t="str">
            <v>TOTAL : PERSONNEL</v>
          </cell>
          <cell r="X7080">
            <v>0</v>
          </cell>
          <cell r="Y7080">
            <v>0</v>
          </cell>
          <cell r="Z7080">
            <v>0</v>
          </cell>
          <cell r="AA7080">
            <v>0</v>
          </cell>
          <cell r="AB7080">
            <v>0</v>
          </cell>
          <cell r="AC7080">
            <v>0</v>
          </cell>
          <cell r="AD7080" t="str">
            <v>∆</v>
          </cell>
          <cell r="AE7080">
            <v>0</v>
          </cell>
        </row>
        <row r="7081">
          <cell r="AB7081" t="str">
            <v/>
          </cell>
          <cell r="AC7081" t="str">
            <v/>
          </cell>
          <cell r="AD7081" t="str">
            <v>∆</v>
          </cell>
        </row>
        <row r="7082">
          <cell r="V7082" t="str">
            <v>[550] CFD : PUBLIC WORKS : LMD/CFD</v>
          </cell>
        </row>
        <row r="7083">
          <cell r="V7083" t="str">
            <v>OLEANDER ESTATES CFD 2014-3 : PERSONNEL</v>
          </cell>
          <cell r="AB7083" t="str">
            <v/>
          </cell>
          <cell r="AC7083" t="str">
            <v/>
          </cell>
          <cell r="AD7083" t="str">
            <v>∆</v>
          </cell>
        </row>
        <row r="7084">
          <cell r="V7084" t="str">
            <v>550.40.28.841-5100.11</v>
          </cell>
          <cell r="W7084" t="str">
            <v>Benefits Medicare</v>
          </cell>
          <cell r="X7084">
            <v>0</v>
          </cell>
          <cell r="Y7084">
            <v>0</v>
          </cell>
          <cell r="Z7084">
            <v>0</v>
          </cell>
          <cell r="AA7084">
            <v>0</v>
          </cell>
          <cell r="AB7084">
            <v>0</v>
          </cell>
          <cell r="AC7084">
            <v>0</v>
          </cell>
          <cell r="AD7084" t="str">
            <v>∆</v>
          </cell>
          <cell r="AE7084">
            <v>0</v>
          </cell>
        </row>
        <row r="7085">
          <cell r="W7085" t="str">
            <v>TOTAL : PERSONNEL</v>
          </cell>
          <cell r="X7085">
            <v>0</v>
          </cell>
          <cell r="Y7085">
            <v>0</v>
          </cell>
          <cell r="Z7085">
            <v>0</v>
          </cell>
          <cell r="AA7085">
            <v>0</v>
          </cell>
          <cell r="AB7085">
            <v>0</v>
          </cell>
          <cell r="AC7085">
            <v>0</v>
          </cell>
          <cell r="AD7085" t="str">
            <v>∆</v>
          </cell>
          <cell r="AE7085">
            <v>0</v>
          </cell>
        </row>
        <row r="7086">
          <cell r="AB7086" t="str">
            <v/>
          </cell>
          <cell r="AC7086" t="str">
            <v/>
          </cell>
          <cell r="AD7086" t="str">
            <v>∆</v>
          </cell>
        </row>
        <row r="7087">
          <cell r="V7087" t="str">
            <v>[550] CFD :  : LMD/CFD</v>
          </cell>
        </row>
        <row r="7088">
          <cell r="V7088" t="str">
            <v>EVANS ESTATES : PERSONNEL</v>
          </cell>
          <cell r="AB7088" t="str">
            <v/>
          </cell>
          <cell r="AC7088" t="str">
            <v/>
          </cell>
          <cell r="AD7088" t="str">
            <v>∆</v>
          </cell>
        </row>
        <row r="7089">
          <cell r="V7089" t="str">
            <v>550.40.28.842-5100.11</v>
          </cell>
          <cell r="W7089" t="str">
            <v>Benefits Medicare</v>
          </cell>
          <cell r="X7089">
            <v>0</v>
          </cell>
          <cell r="Y7089">
            <v>0</v>
          </cell>
          <cell r="Z7089">
            <v>0</v>
          </cell>
          <cell r="AA7089">
            <v>0</v>
          </cell>
          <cell r="AB7089">
            <v>0</v>
          </cell>
          <cell r="AC7089">
            <v>0</v>
          </cell>
          <cell r="AD7089" t="str">
            <v>∆</v>
          </cell>
          <cell r="AE7089">
            <v>0</v>
          </cell>
        </row>
        <row r="7090">
          <cell r="W7090" t="str">
            <v>TOTAL : PERSONNEL</v>
          </cell>
          <cell r="X7090">
            <v>0</v>
          </cell>
          <cell r="Y7090">
            <v>0</v>
          </cell>
          <cell r="Z7090">
            <v>0</v>
          </cell>
          <cell r="AA7090">
            <v>0</v>
          </cell>
          <cell r="AB7090">
            <v>0</v>
          </cell>
          <cell r="AC7090">
            <v>0</v>
          </cell>
          <cell r="AD7090" t="str">
            <v>∆</v>
          </cell>
          <cell r="AE7090">
            <v>0</v>
          </cell>
        </row>
        <row r="7091">
          <cell r="AB7091" t="str">
            <v/>
          </cell>
          <cell r="AC7091" t="str">
            <v/>
          </cell>
          <cell r="AD7091" t="str">
            <v>∆</v>
          </cell>
        </row>
        <row r="7092">
          <cell r="V7092" t="str">
            <v>[550] CFD :  : LMD/CFD</v>
          </cell>
        </row>
        <row r="7093">
          <cell r="V7093" t="str">
            <v>CRIVELLO ESTATES : PERSONNEL</v>
          </cell>
          <cell r="AB7093" t="str">
            <v/>
          </cell>
          <cell r="AC7093" t="str">
            <v/>
          </cell>
          <cell r="AD7093" t="str">
            <v>∆</v>
          </cell>
        </row>
        <row r="7094">
          <cell r="V7094" t="str">
            <v>550.40.28.843-5100.11</v>
          </cell>
          <cell r="W7094" t="str">
            <v>Benefits Medicare</v>
          </cell>
          <cell r="X7094">
            <v>0</v>
          </cell>
          <cell r="Y7094">
            <v>0</v>
          </cell>
          <cell r="Z7094">
            <v>0</v>
          </cell>
          <cell r="AA7094">
            <v>0</v>
          </cell>
          <cell r="AB7094">
            <v>0</v>
          </cell>
          <cell r="AC7094">
            <v>0</v>
          </cell>
          <cell r="AD7094" t="str">
            <v>∆</v>
          </cell>
          <cell r="AE7094">
            <v>0</v>
          </cell>
        </row>
        <row r="7095">
          <cell r="W7095" t="str">
            <v>TOTAL : PERSONNEL</v>
          </cell>
          <cell r="X7095">
            <v>0</v>
          </cell>
          <cell r="Y7095">
            <v>0</v>
          </cell>
          <cell r="Z7095">
            <v>0</v>
          </cell>
          <cell r="AA7095">
            <v>0</v>
          </cell>
          <cell r="AB7095">
            <v>0</v>
          </cell>
          <cell r="AC7095">
            <v>0</v>
          </cell>
          <cell r="AD7095" t="str">
            <v>∆</v>
          </cell>
          <cell r="AE7095">
            <v>0</v>
          </cell>
        </row>
        <row r="7096">
          <cell r="AB7096" t="str">
            <v/>
          </cell>
          <cell r="AC7096" t="str">
            <v/>
          </cell>
          <cell r="AD7096" t="str">
            <v>∆</v>
          </cell>
        </row>
        <row r="7097">
          <cell r="V7097" t="str">
            <v>[550] CFD :  : LMD/CFD</v>
          </cell>
        </row>
        <row r="7098">
          <cell r="V7098" t="str">
            <v>WOODWARD ESTATES : PERSONNEL</v>
          </cell>
          <cell r="AB7098" t="str">
            <v/>
          </cell>
          <cell r="AC7098" t="str">
            <v/>
          </cell>
          <cell r="AD7098" t="str">
            <v>∆</v>
          </cell>
        </row>
        <row r="7099">
          <cell r="V7099" t="str">
            <v>550.40.28.844-5100.11</v>
          </cell>
          <cell r="W7099" t="str">
            <v>Benefits Medicare</v>
          </cell>
          <cell r="X7099">
            <v>0</v>
          </cell>
          <cell r="Y7099">
            <v>0</v>
          </cell>
          <cell r="Z7099">
            <v>0</v>
          </cell>
          <cell r="AA7099">
            <v>0</v>
          </cell>
          <cell r="AB7099">
            <v>0</v>
          </cell>
          <cell r="AC7099">
            <v>0</v>
          </cell>
          <cell r="AD7099" t="str">
            <v>∆</v>
          </cell>
          <cell r="AE7099">
            <v>0</v>
          </cell>
        </row>
        <row r="7100">
          <cell r="W7100" t="str">
            <v>TOTAL : PERSONNEL</v>
          </cell>
          <cell r="X7100">
            <v>0</v>
          </cell>
          <cell r="Y7100">
            <v>0</v>
          </cell>
          <cell r="Z7100">
            <v>0</v>
          </cell>
          <cell r="AA7100">
            <v>0</v>
          </cell>
          <cell r="AB7100">
            <v>0</v>
          </cell>
          <cell r="AC7100">
            <v>0</v>
          </cell>
          <cell r="AD7100" t="str">
            <v>∆</v>
          </cell>
          <cell r="AE7100">
            <v>0</v>
          </cell>
        </row>
        <row r="7101">
          <cell r="AB7101" t="str">
            <v/>
          </cell>
          <cell r="AC7101" t="str">
            <v/>
          </cell>
          <cell r="AD7101" t="str">
            <v>∆</v>
          </cell>
        </row>
        <row r="7102">
          <cell r="V7102" t="str">
            <v>[550] CFD :  : LMD/CFD</v>
          </cell>
        </row>
        <row r="7103">
          <cell r="V7103" t="str">
            <v>MONTE BELLO ESTATES : PERSONNEL</v>
          </cell>
          <cell r="AB7103" t="str">
            <v/>
          </cell>
          <cell r="AC7103" t="str">
            <v/>
          </cell>
          <cell r="AD7103" t="str">
            <v>∆</v>
          </cell>
        </row>
        <row r="7104">
          <cell r="V7104" t="str">
            <v>550.40.28.845-5100.11</v>
          </cell>
          <cell r="W7104" t="str">
            <v>Benefits Medicare</v>
          </cell>
          <cell r="X7104">
            <v>0</v>
          </cell>
          <cell r="Y7104">
            <v>0</v>
          </cell>
          <cell r="Z7104">
            <v>0</v>
          </cell>
          <cell r="AA7104">
            <v>0</v>
          </cell>
          <cell r="AB7104">
            <v>0</v>
          </cell>
          <cell r="AC7104">
            <v>0</v>
          </cell>
          <cell r="AD7104" t="str">
            <v>∆</v>
          </cell>
          <cell r="AE7104">
            <v>0</v>
          </cell>
        </row>
        <row r="7105">
          <cell r="W7105" t="str">
            <v>TOTAL : PERSONNEL</v>
          </cell>
          <cell r="X7105">
            <v>0</v>
          </cell>
          <cell r="Y7105">
            <v>0</v>
          </cell>
          <cell r="Z7105">
            <v>0</v>
          </cell>
          <cell r="AA7105">
            <v>0</v>
          </cell>
          <cell r="AB7105">
            <v>0</v>
          </cell>
          <cell r="AC7105">
            <v>0</v>
          </cell>
          <cell r="AD7105" t="str">
            <v>∆</v>
          </cell>
          <cell r="AE7105">
            <v>0</v>
          </cell>
        </row>
        <row r="7106">
          <cell r="AB7106" t="str">
            <v/>
          </cell>
          <cell r="AC7106" t="str">
            <v/>
          </cell>
          <cell r="AD7106" t="str">
            <v>∆</v>
          </cell>
        </row>
        <row r="7107">
          <cell r="V7107" t="str">
            <v>[550] CFD :  : LMD/CFD</v>
          </cell>
        </row>
        <row r="7108">
          <cell r="V7108" t="str">
            <v>SOLERA ESTATES : PERSONNEL</v>
          </cell>
          <cell r="AB7108" t="str">
            <v/>
          </cell>
          <cell r="AC7108" t="str">
            <v/>
          </cell>
          <cell r="AD7108" t="str">
            <v>∆</v>
          </cell>
        </row>
        <row r="7109">
          <cell r="V7109" t="str">
            <v>550.40.28.846-5100.11</v>
          </cell>
          <cell r="W7109" t="str">
            <v>Benefits Medicare</v>
          </cell>
          <cell r="X7109">
            <v>0</v>
          </cell>
          <cell r="Y7109">
            <v>0</v>
          </cell>
          <cell r="Z7109">
            <v>0</v>
          </cell>
          <cell r="AA7109">
            <v>0</v>
          </cell>
          <cell r="AB7109">
            <v>0</v>
          </cell>
          <cell r="AC7109">
            <v>0</v>
          </cell>
          <cell r="AD7109" t="str">
            <v>∆</v>
          </cell>
          <cell r="AE7109">
            <v>0</v>
          </cell>
        </row>
        <row r="7110">
          <cell r="W7110" t="str">
            <v>TOTAL : PERSONNEL</v>
          </cell>
          <cell r="X7110">
            <v>0</v>
          </cell>
          <cell r="Y7110">
            <v>0</v>
          </cell>
          <cell r="Z7110">
            <v>0</v>
          </cell>
          <cell r="AA7110">
            <v>0</v>
          </cell>
          <cell r="AB7110">
            <v>0</v>
          </cell>
          <cell r="AC7110">
            <v>0</v>
          </cell>
          <cell r="AD7110" t="str">
            <v>∆</v>
          </cell>
          <cell r="AE7110">
            <v>0</v>
          </cell>
        </row>
        <row r="7111">
          <cell r="AB7111" t="str">
            <v/>
          </cell>
          <cell r="AC7111" t="str">
            <v/>
          </cell>
          <cell r="AD7111" t="str">
            <v>∆</v>
          </cell>
        </row>
        <row r="7112">
          <cell r="V7112" t="str">
            <v>[550] CFD :  : LMD/CFD</v>
          </cell>
        </row>
        <row r="7113">
          <cell r="V7113" t="str">
            <v>SUNDANCE : PERSONNEL</v>
          </cell>
          <cell r="AB7113" t="str">
            <v/>
          </cell>
          <cell r="AC7113" t="str">
            <v/>
          </cell>
          <cell r="AD7113" t="str">
            <v>∆</v>
          </cell>
        </row>
        <row r="7114">
          <cell r="V7114" t="str">
            <v>550.40.28.847-5100.11</v>
          </cell>
          <cell r="W7114" t="str">
            <v>Benefits Medicare</v>
          </cell>
          <cell r="X7114">
            <v>0</v>
          </cell>
          <cell r="Y7114">
            <v>0</v>
          </cell>
          <cell r="Z7114">
            <v>0</v>
          </cell>
          <cell r="AA7114">
            <v>0</v>
          </cell>
          <cell r="AB7114">
            <v>0</v>
          </cell>
          <cell r="AC7114">
            <v>0</v>
          </cell>
          <cell r="AD7114" t="str">
            <v>∆</v>
          </cell>
          <cell r="AE7114">
            <v>0</v>
          </cell>
        </row>
        <row r="7115">
          <cell r="W7115" t="str">
            <v>TOTAL : PERSONNEL</v>
          </cell>
          <cell r="X7115">
            <v>0</v>
          </cell>
          <cell r="Y7115">
            <v>0</v>
          </cell>
          <cell r="Z7115">
            <v>0</v>
          </cell>
          <cell r="AA7115">
            <v>0</v>
          </cell>
          <cell r="AB7115">
            <v>0</v>
          </cell>
          <cell r="AC7115">
            <v>0</v>
          </cell>
          <cell r="AD7115" t="str">
            <v>∆</v>
          </cell>
          <cell r="AE7115">
            <v>0</v>
          </cell>
        </row>
        <row r="7116">
          <cell r="AB7116" t="str">
            <v/>
          </cell>
          <cell r="AC7116" t="str">
            <v/>
          </cell>
          <cell r="AD7116" t="str">
            <v>∆</v>
          </cell>
        </row>
        <row r="7117">
          <cell r="V7117" t="str">
            <v>[550] CFD :  : LMD/CFD</v>
          </cell>
        </row>
        <row r="7118">
          <cell r="V7118" t="str">
            <v>TERRA RANCH : PERSONNEL</v>
          </cell>
          <cell r="AB7118" t="str">
            <v/>
          </cell>
          <cell r="AC7118" t="str">
            <v/>
          </cell>
          <cell r="AD7118" t="str">
            <v>∆</v>
          </cell>
        </row>
        <row r="7119">
          <cell r="V7119" t="str">
            <v>550.40.28.848-5100.11</v>
          </cell>
          <cell r="W7119" t="str">
            <v>Benefits Medicare</v>
          </cell>
          <cell r="X7119">
            <v>0</v>
          </cell>
          <cell r="Y7119">
            <v>0</v>
          </cell>
          <cell r="Z7119">
            <v>0</v>
          </cell>
          <cell r="AA7119">
            <v>0</v>
          </cell>
          <cell r="AB7119">
            <v>0</v>
          </cell>
          <cell r="AC7119">
            <v>0</v>
          </cell>
          <cell r="AD7119" t="str">
            <v>∆</v>
          </cell>
          <cell r="AE7119">
            <v>0</v>
          </cell>
        </row>
        <row r="7120">
          <cell r="W7120" t="str">
            <v>TOTAL : PERSONNEL</v>
          </cell>
          <cell r="X7120">
            <v>0</v>
          </cell>
          <cell r="Y7120">
            <v>0</v>
          </cell>
          <cell r="Z7120">
            <v>0</v>
          </cell>
          <cell r="AA7120">
            <v>0</v>
          </cell>
          <cell r="AB7120">
            <v>0</v>
          </cell>
          <cell r="AC7120">
            <v>0</v>
          </cell>
          <cell r="AD7120" t="str">
            <v>∆</v>
          </cell>
          <cell r="AE7120">
            <v>0</v>
          </cell>
        </row>
        <row r="7121">
          <cell r="AB7121" t="str">
            <v/>
          </cell>
          <cell r="AC7121" t="str">
            <v/>
          </cell>
          <cell r="AD7121" t="str">
            <v>∆</v>
          </cell>
        </row>
        <row r="7122">
          <cell r="V7122" t="str">
            <v>[550] CFD :  : LMD/CFD</v>
          </cell>
        </row>
        <row r="7123">
          <cell r="V7123" t="str">
            <v>CENTER POINT : PERSONNEL</v>
          </cell>
          <cell r="AB7123" t="str">
            <v/>
          </cell>
          <cell r="AC7123" t="str">
            <v/>
          </cell>
          <cell r="AD7123" t="str">
            <v>∆</v>
          </cell>
        </row>
        <row r="7124">
          <cell r="V7124" t="str">
            <v>550.40.28.849-5100.11</v>
          </cell>
          <cell r="W7124" t="str">
            <v>Benefits Medicare</v>
          </cell>
          <cell r="X7124">
            <v>0</v>
          </cell>
          <cell r="Y7124">
            <v>0</v>
          </cell>
          <cell r="Z7124">
            <v>0</v>
          </cell>
          <cell r="AA7124">
            <v>0</v>
          </cell>
          <cell r="AB7124">
            <v>0</v>
          </cell>
          <cell r="AC7124">
            <v>0</v>
          </cell>
          <cell r="AD7124" t="str">
            <v>∆</v>
          </cell>
          <cell r="AE7124">
            <v>0</v>
          </cell>
        </row>
        <row r="7125">
          <cell r="W7125" t="str">
            <v>TOTAL : PERSONNEL</v>
          </cell>
          <cell r="X7125">
            <v>0</v>
          </cell>
          <cell r="Y7125">
            <v>0</v>
          </cell>
          <cell r="Z7125">
            <v>0</v>
          </cell>
          <cell r="AA7125">
            <v>0</v>
          </cell>
          <cell r="AB7125">
            <v>0</v>
          </cell>
          <cell r="AC7125">
            <v>0</v>
          </cell>
          <cell r="AD7125" t="str">
            <v>∆</v>
          </cell>
          <cell r="AE7125">
            <v>0</v>
          </cell>
        </row>
        <row r="7126">
          <cell r="AB7126" t="str">
            <v/>
          </cell>
          <cell r="AC7126" t="str">
            <v/>
          </cell>
          <cell r="AD7126" t="str">
            <v>∆</v>
          </cell>
        </row>
        <row r="7127">
          <cell r="V7127" t="str">
            <v>[550] CFD :  : LMD/CFD</v>
          </cell>
        </row>
        <row r="7128">
          <cell r="V7128" t="str">
            <v>DEJONG ESTATES : PERSONNEL</v>
          </cell>
          <cell r="AB7128" t="str">
            <v/>
          </cell>
          <cell r="AC7128" t="str">
            <v/>
          </cell>
          <cell r="AD7128" t="str">
            <v>∆</v>
          </cell>
        </row>
        <row r="7129">
          <cell r="V7129" t="str">
            <v>550.40.28.850-5100.11</v>
          </cell>
          <cell r="W7129" t="str">
            <v>Benefits Medicare</v>
          </cell>
          <cell r="X7129">
            <v>0</v>
          </cell>
          <cell r="Y7129">
            <v>0</v>
          </cell>
          <cell r="Z7129">
            <v>0</v>
          </cell>
          <cell r="AA7129">
            <v>0</v>
          </cell>
          <cell r="AB7129">
            <v>0</v>
          </cell>
          <cell r="AC7129">
            <v>0</v>
          </cell>
          <cell r="AD7129" t="str">
            <v>∆</v>
          </cell>
          <cell r="AE7129">
            <v>0</v>
          </cell>
        </row>
        <row r="7130">
          <cell r="W7130" t="str">
            <v>TOTAL : PERSONNEL</v>
          </cell>
          <cell r="X7130">
            <v>0</v>
          </cell>
          <cell r="Y7130">
            <v>0</v>
          </cell>
          <cell r="Z7130">
            <v>0</v>
          </cell>
          <cell r="AA7130">
            <v>0</v>
          </cell>
          <cell r="AB7130">
            <v>0</v>
          </cell>
          <cell r="AC7130">
            <v>0</v>
          </cell>
          <cell r="AD7130" t="str">
            <v>∆</v>
          </cell>
          <cell r="AE7130">
            <v>0</v>
          </cell>
        </row>
        <row r="7131">
          <cell r="AB7131" t="str">
            <v/>
          </cell>
          <cell r="AC7131" t="str">
            <v/>
          </cell>
          <cell r="AD7131" t="str">
            <v>∆</v>
          </cell>
        </row>
        <row r="7132">
          <cell r="V7132" t="str">
            <v>[550] CFD :  : LMD/CFD</v>
          </cell>
        </row>
        <row r="7133">
          <cell r="V7133" t="str">
            <v>SHADOWBROOK : PERSONNEL</v>
          </cell>
          <cell r="AB7133" t="str">
            <v/>
          </cell>
          <cell r="AC7133" t="str">
            <v/>
          </cell>
          <cell r="AD7133" t="str">
            <v>∆</v>
          </cell>
        </row>
        <row r="7134">
          <cell r="V7134" t="str">
            <v>550.40.28.851-5100.11</v>
          </cell>
          <cell r="W7134" t="str">
            <v>Benefits Medicare</v>
          </cell>
          <cell r="X7134">
            <v>0</v>
          </cell>
          <cell r="Y7134">
            <v>0</v>
          </cell>
          <cell r="Z7134">
            <v>0</v>
          </cell>
          <cell r="AA7134">
            <v>0</v>
          </cell>
          <cell r="AB7134">
            <v>0</v>
          </cell>
          <cell r="AC7134">
            <v>0</v>
          </cell>
          <cell r="AD7134" t="str">
            <v>∆</v>
          </cell>
          <cell r="AE7134">
            <v>0</v>
          </cell>
        </row>
        <row r="7135">
          <cell r="W7135" t="str">
            <v>TOTAL : PERSONNEL</v>
          </cell>
          <cell r="X7135">
            <v>0</v>
          </cell>
          <cell r="Y7135">
            <v>0</v>
          </cell>
          <cell r="Z7135">
            <v>0</v>
          </cell>
          <cell r="AA7135">
            <v>0</v>
          </cell>
          <cell r="AB7135">
            <v>0</v>
          </cell>
          <cell r="AC7135">
            <v>0</v>
          </cell>
          <cell r="AD7135" t="str">
            <v>∆</v>
          </cell>
          <cell r="AE7135">
            <v>0</v>
          </cell>
        </row>
        <row r="7136">
          <cell r="AB7136" t="str">
            <v/>
          </cell>
          <cell r="AC7136" t="str">
            <v/>
          </cell>
          <cell r="AD7136" t="str">
            <v>∆</v>
          </cell>
        </row>
        <row r="7137">
          <cell r="V7137" t="str">
            <v>[550] CFD :  : LMD/CFD</v>
          </cell>
        </row>
        <row r="7138">
          <cell r="V7138" t="str">
            <v>DOLCINEA : PERSONNEL</v>
          </cell>
          <cell r="AB7138" t="str">
            <v/>
          </cell>
          <cell r="AC7138" t="str">
            <v/>
          </cell>
          <cell r="AD7138" t="str">
            <v>∆</v>
          </cell>
        </row>
        <row r="7139">
          <cell r="V7139" t="str">
            <v>550.40.28.852-5100.11</v>
          </cell>
          <cell r="W7139" t="str">
            <v>Benefits Medicare</v>
          </cell>
          <cell r="X7139">
            <v>0</v>
          </cell>
          <cell r="Y7139">
            <v>0</v>
          </cell>
          <cell r="Z7139">
            <v>0</v>
          </cell>
          <cell r="AA7139">
            <v>0</v>
          </cell>
          <cell r="AB7139">
            <v>0</v>
          </cell>
          <cell r="AC7139">
            <v>0</v>
          </cell>
          <cell r="AD7139" t="str">
            <v>∆</v>
          </cell>
          <cell r="AE7139">
            <v>0</v>
          </cell>
        </row>
        <row r="7140">
          <cell r="W7140" t="str">
            <v>TOTAL : PERSONNEL</v>
          </cell>
          <cell r="X7140">
            <v>0</v>
          </cell>
          <cell r="Y7140">
            <v>0</v>
          </cell>
          <cell r="Z7140">
            <v>0</v>
          </cell>
          <cell r="AA7140">
            <v>0</v>
          </cell>
          <cell r="AB7140">
            <v>0</v>
          </cell>
          <cell r="AC7140">
            <v>0</v>
          </cell>
          <cell r="AD7140" t="str">
            <v>∆</v>
          </cell>
          <cell r="AE7140">
            <v>0</v>
          </cell>
        </row>
        <row r="7141">
          <cell r="AB7141" t="str">
            <v/>
          </cell>
          <cell r="AC7141" t="str">
            <v/>
          </cell>
          <cell r="AD7141" t="str">
            <v>∆</v>
          </cell>
        </row>
        <row r="7142">
          <cell r="V7142" t="str">
            <v>[550] CFD :  : LMD/CFD</v>
          </cell>
        </row>
        <row r="7143">
          <cell r="V7143" t="str">
            <v>GENERAL : PERSONNEL</v>
          </cell>
          <cell r="AB7143" t="str">
            <v/>
          </cell>
          <cell r="AC7143" t="str">
            <v/>
          </cell>
          <cell r="AD7143" t="str">
            <v>∆</v>
          </cell>
        </row>
        <row r="7144">
          <cell r="V7144" t="str">
            <v>550.40.28.900-5000.01</v>
          </cell>
          <cell r="W7144" t="str">
            <v>Salaries Regular</v>
          </cell>
          <cell r="X7144">
            <v>0</v>
          </cell>
          <cell r="Y7144">
            <v>0</v>
          </cell>
          <cell r="Z7144">
            <v>0</v>
          </cell>
          <cell r="AA7144">
            <v>18000</v>
          </cell>
          <cell r="AB7144">
            <v>137405</v>
          </cell>
          <cell r="AC7144">
            <v>143000</v>
          </cell>
          <cell r="AD7144" t="str">
            <v>∆</v>
          </cell>
          <cell r="AE7144">
            <v>5595</v>
          </cell>
        </row>
        <row r="7145">
          <cell r="V7145" t="str">
            <v>550.40.28.900-5000.02</v>
          </cell>
          <cell r="W7145" t="str">
            <v>Salaries Part Time</v>
          </cell>
          <cell r="X7145">
            <v>0</v>
          </cell>
          <cell r="Y7145">
            <v>0</v>
          </cell>
          <cell r="Z7145">
            <v>0</v>
          </cell>
          <cell r="AA7145">
            <v>4000</v>
          </cell>
          <cell r="AB7145">
            <v>0</v>
          </cell>
          <cell r="AC7145">
            <v>0</v>
          </cell>
          <cell r="AD7145" t="str">
            <v>∆</v>
          </cell>
          <cell r="AE7145">
            <v>0</v>
          </cell>
        </row>
        <row r="7146">
          <cell r="V7146" t="str">
            <v>550.40.28.900-5000.03</v>
          </cell>
          <cell r="W7146" t="str">
            <v>Salaries Overtime</v>
          </cell>
          <cell r="X7146">
            <v>0</v>
          </cell>
          <cell r="Y7146">
            <v>0</v>
          </cell>
          <cell r="Z7146">
            <v>0</v>
          </cell>
          <cell r="AA7146">
            <v>0</v>
          </cell>
          <cell r="AB7146">
            <v>0</v>
          </cell>
          <cell r="AC7146">
            <v>0</v>
          </cell>
          <cell r="AD7146" t="str">
            <v>∆</v>
          </cell>
          <cell r="AE7146">
            <v>0</v>
          </cell>
        </row>
        <row r="7147">
          <cell r="V7147" t="str">
            <v>550.40.28.900-5000.08</v>
          </cell>
          <cell r="W7147" t="str">
            <v>Salaries Longevity Pay</v>
          </cell>
          <cell r="X7147">
            <v>0</v>
          </cell>
          <cell r="Y7147">
            <v>0</v>
          </cell>
          <cell r="Z7147">
            <v>0</v>
          </cell>
          <cell r="AA7147">
            <v>1000</v>
          </cell>
          <cell r="AB7147">
            <v>2475</v>
          </cell>
          <cell r="AC7147">
            <v>2475</v>
          </cell>
          <cell r="AD7147" t="str">
            <v>∆</v>
          </cell>
          <cell r="AE7147">
            <v>0</v>
          </cell>
        </row>
        <row r="7148">
          <cell r="V7148" t="str">
            <v>550.40.28.900-5100.00</v>
          </cell>
          <cell r="W7148" t="str">
            <v>Benefits PERS Pool Liability</v>
          </cell>
          <cell r="X7148">
            <v>0</v>
          </cell>
          <cell r="Y7148">
            <v>0</v>
          </cell>
          <cell r="Z7148">
            <v>0</v>
          </cell>
          <cell r="AA7148">
            <v>12000</v>
          </cell>
          <cell r="AB7148">
            <v>29163</v>
          </cell>
          <cell r="AC7148">
            <v>42000</v>
          </cell>
          <cell r="AD7148" t="str">
            <v>∆</v>
          </cell>
          <cell r="AE7148">
            <v>12837</v>
          </cell>
        </row>
        <row r="7149">
          <cell r="V7149" t="str">
            <v>550.40.28.900-5100.01</v>
          </cell>
          <cell r="W7149" t="str">
            <v>Benefits Retirement</v>
          </cell>
          <cell r="X7149">
            <v>0</v>
          </cell>
          <cell r="Y7149">
            <v>0</v>
          </cell>
          <cell r="Z7149">
            <v>0</v>
          </cell>
          <cell r="AA7149">
            <v>6000</v>
          </cell>
          <cell r="AB7149">
            <v>16396</v>
          </cell>
          <cell r="AC7149">
            <v>16396</v>
          </cell>
          <cell r="AD7149" t="str">
            <v>∆</v>
          </cell>
          <cell r="AE7149">
            <v>0</v>
          </cell>
        </row>
        <row r="7150">
          <cell r="V7150" t="str">
            <v>550.40.28.900-5100.02</v>
          </cell>
          <cell r="W7150" t="str">
            <v>Benefits Health Insurance</v>
          </cell>
          <cell r="X7150">
            <v>0</v>
          </cell>
          <cell r="Y7150">
            <v>0</v>
          </cell>
          <cell r="Z7150">
            <v>0</v>
          </cell>
          <cell r="AA7150">
            <v>12000</v>
          </cell>
          <cell r="AB7150">
            <v>34862</v>
          </cell>
          <cell r="AC7150">
            <v>34862</v>
          </cell>
          <cell r="AD7150" t="str">
            <v>∆</v>
          </cell>
          <cell r="AE7150">
            <v>0</v>
          </cell>
        </row>
        <row r="7151">
          <cell r="V7151" t="str">
            <v>550.40.28.900-5100.03</v>
          </cell>
          <cell r="W7151" t="str">
            <v>Benefits Dental Insurance</v>
          </cell>
          <cell r="X7151">
            <v>0</v>
          </cell>
          <cell r="Y7151">
            <v>0</v>
          </cell>
          <cell r="Z7151">
            <v>0</v>
          </cell>
          <cell r="AA7151">
            <v>1000</v>
          </cell>
          <cell r="AB7151">
            <v>2213</v>
          </cell>
          <cell r="AC7151">
            <v>2213</v>
          </cell>
          <cell r="AD7151" t="str">
            <v>∆</v>
          </cell>
          <cell r="AE7151">
            <v>0</v>
          </cell>
        </row>
        <row r="7152">
          <cell r="V7152" t="str">
            <v>550.40.28.900-5100.04</v>
          </cell>
          <cell r="W7152" t="str">
            <v>Benefits Vision Insurance</v>
          </cell>
          <cell r="X7152">
            <v>0</v>
          </cell>
          <cell r="Y7152">
            <v>0</v>
          </cell>
          <cell r="Z7152">
            <v>0</v>
          </cell>
          <cell r="AA7152">
            <v>0</v>
          </cell>
          <cell r="AB7152">
            <v>378</v>
          </cell>
          <cell r="AC7152">
            <v>378</v>
          </cell>
          <cell r="AD7152" t="str">
            <v>∆</v>
          </cell>
          <cell r="AE7152">
            <v>0</v>
          </cell>
        </row>
        <row r="7153">
          <cell r="V7153" t="str">
            <v>550.40.28.900-5100.05</v>
          </cell>
          <cell r="W7153" t="str">
            <v>Benefits Life Insurance</v>
          </cell>
          <cell r="X7153">
            <v>0</v>
          </cell>
          <cell r="Y7153">
            <v>0</v>
          </cell>
          <cell r="Z7153">
            <v>0</v>
          </cell>
          <cell r="AA7153">
            <v>0</v>
          </cell>
          <cell r="AB7153">
            <v>132</v>
          </cell>
          <cell r="AC7153">
            <v>132</v>
          </cell>
          <cell r="AD7153" t="str">
            <v>∆</v>
          </cell>
          <cell r="AE7153">
            <v>0</v>
          </cell>
        </row>
        <row r="7154">
          <cell r="V7154" t="str">
            <v>550.40.28.900-5100.07</v>
          </cell>
          <cell r="W7154" t="str">
            <v>Benefits Long Term Disability</v>
          </cell>
          <cell r="X7154">
            <v>0</v>
          </cell>
          <cell r="Y7154">
            <v>0</v>
          </cell>
          <cell r="Z7154">
            <v>0</v>
          </cell>
          <cell r="AA7154">
            <v>0</v>
          </cell>
          <cell r="AB7154">
            <v>434</v>
          </cell>
          <cell r="AC7154">
            <v>434</v>
          </cell>
          <cell r="AD7154" t="str">
            <v>∆</v>
          </cell>
          <cell r="AE7154">
            <v>0</v>
          </cell>
        </row>
        <row r="7155">
          <cell r="V7155" t="str">
            <v>550.40.28.900-5100.08</v>
          </cell>
          <cell r="W7155" t="str">
            <v>Benefits Deferred Compensation</v>
          </cell>
          <cell r="X7155">
            <v>0</v>
          </cell>
          <cell r="Y7155">
            <v>0</v>
          </cell>
          <cell r="Z7155">
            <v>0</v>
          </cell>
          <cell r="AA7155">
            <v>2000</v>
          </cell>
          <cell r="AB7155">
            <v>6821</v>
          </cell>
          <cell r="AC7155">
            <v>6821</v>
          </cell>
          <cell r="AD7155" t="str">
            <v>∆</v>
          </cell>
          <cell r="AE7155">
            <v>0</v>
          </cell>
        </row>
        <row r="7156">
          <cell r="V7156" t="str">
            <v>550.40.28.900-5100.10</v>
          </cell>
          <cell r="W7156" t="str">
            <v>Benefits Uniform Allowance</v>
          </cell>
          <cell r="X7156">
            <v>0</v>
          </cell>
          <cell r="Y7156">
            <v>0</v>
          </cell>
          <cell r="Z7156">
            <v>0</v>
          </cell>
          <cell r="AA7156">
            <v>1000</v>
          </cell>
          <cell r="AB7156">
            <v>675</v>
          </cell>
          <cell r="AC7156">
            <v>675</v>
          </cell>
          <cell r="AD7156" t="str">
            <v>∆</v>
          </cell>
          <cell r="AE7156">
            <v>0</v>
          </cell>
        </row>
        <row r="7157">
          <cell r="V7157" t="str">
            <v>550.40.28.900-5100.11</v>
          </cell>
          <cell r="W7157" t="str">
            <v>Benefits Medicare</v>
          </cell>
          <cell r="X7157">
            <v>0</v>
          </cell>
          <cell r="Y7157">
            <v>0</v>
          </cell>
          <cell r="Z7157">
            <v>0</v>
          </cell>
          <cell r="AA7157">
            <v>0</v>
          </cell>
          <cell r="AB7157">
            <v>2139</v>
          </cell>
          <cell r="AC7157">
            <v>2139</v>
          </cell>
          <cell r="AD7157" t="str">
            <v>∆</v>
          </cell>
          <cell r="AE7157">
            <v>0</v>
          </cell>
        </row>
        <row r="7158">
          <cell r="V7158" t="str">
            <v>550.40.28.900-5100.15</v>
          </cell>
          <cell r="W7158" t="str">
            <v>Benefits Cell Phone Allowance</v>
          </cell>
          <cell r="X7158">
            <v>0</v>
          </cell>
          <cell r="Y7158">
            <v>0</v>
          </cell>
          <cell r="Z7158">
            <v>0</v>
          </cell>
          <cell r="AA7158">
            <v>0</v>
          </cell>
          <cell r="AB7158">
            <v>0</v>
          </cell>
          <cell r="AC7158">
            <v>0</v>
          </cell>
          <cell r="AD7158" t="str">
            <v>∆</v>
          </cell>
          <cell r="AE7158">
            <v>0</v>
          </cell>
        </row>
        <row r="7159">
          <cell r="W7159" t="str">
            <v>TOTAL : PERSONNEL</v>
          </cell>
          <cell r="X7159">
            <v>0</v>
          </cell>
          <cell r="Y7159">
            <v>0</v>
          </cell>
          <cell r="Z7159">
            <v>0</v>
          </cell>
          <cell r="AA7159">
            <v>57000</v>
          </cell>
          <cell r="AB7159">
            <v>233093</v>
          </cell>
          <cell r="AC7159">
            <v>251525</v>
          </cell>
          <cell r="AD7159" t="str">
            <v>∆</v>
          </cell>
          <cell r="AE7159">
            <v>18432</v>
          </cell>
        </row>
        <row r="7160">
          <cell r="AB7160" t="str">
            <v/>
          </cell>
          <cell r="AC7160" t="str">
            <v/>
          </cell>
          <cell r="AD7160" t="str">
            <v>∆</v>
          </cell>
        </row>
        <row r="7161">
          <cell r="AB7161" t="str">
            <v/>
          </cell>
          <cell r="AC7161" t="str">
            <v/>
          </cell>
          <cell r="AD7161" t="str">
            <v>∆</v>
          </cell>
        </row>
        <row r="7162">
          <cell r="V7162" t="str">
            <v>[570] FLOOD PROTECTION IMPROVEMENT</v>
          </cell>
          <cell r="AB7162" t="str">
            <v/>
          </cell>
          <cell r="AC7162" t="str">
            <v/>
          </cell>
          <cell r="AD7162" t="str">
            <v>∆</v>
          </cell>
        </row>
        <row r="7163">
          <cell r="W7163" t="str">
            <v>INFLOWS</v>
          </cell>
          <cell r="X7163">
            <v>0</v>
          </cell>
          <cell r="Y7163">
            <v>1000</v>
          </cell>
          <cell r="Z7163">
            <v>0</v>
          </cell>
          <cell r="AA7163">
            <v>0</v>
          </cell>
          <cell r="AB7163">
            <v>230000</v>
          </cell>
          <cell r="AC7163">
            <v>230000</v>
          </cell>
          <cell r="AD7163" t="str">
            <v>∆</v>
          </cell>
          <cell r="AE7163">
            <v>0</v>
          </cell>
        </row>
        <row r="7164">
          <cell r="W7164" t="str">
            <v>OUTFLOWS</v>
          </cell>
          <cell r="X7164">
            <v>0</v>
          </cell>
          <cell r="Y7164">
            <v>0</v>
          </cell>
          <cell r="Z7164">
            <v>0</v>
          </cell>
          <cell r="AA7164">
            <v>0</v>
          </cell>
          <cell r="AB7164">
            <v>0</v>
          </cell>
          <cell r="AC7164">
            <v>0</v>
          </cell>
          <cell r="AD7164" t="str">
            <v>∆</v>
          </cell>
          <cell r="AE7164">
            <v>0</v>
          </cell>
        </row>
        <row r="7165">
          <cell r="W7165" t="str">
            <v>NET</v>
          </cell>
          <cell r="X7165">
            <v>0</v>
          </cell>
          <cell r="Y7165">
            <v>1000</v>
          </cell>
          <cell r="Z7165">
            <v>0</v>
          </cell>
          <cell r="AA7165">
            <v>0</v>
          </cell>
          <cell r="AB7165">
            <v>230000</v>
          </cell>
          <cell r="AC7165">
            <v>230000</v>
          </cell>
          <cell r="AD7165" t="str">
            <v>∆</v>
          </cell>
          <cell r="AE7165">
            <v>0</v>
          </cell>
        </row>
        <row r="7166">
          <cell r="AB7166" t="str">
            <v/>
          </cell>
          <cell r="AC7166" t="str">
            <v/>
          </cell>
          <cell r="AD7166" t="str">
            <v>∆</v>
          </cell>
        </row>
        <row r="7167">
          <cell r="V7167" t="str">
            <v>[570] FLOOD PROTECTION IMPROVEMENT : NON DEPARTMENTAL : FLOOD PROTECTION</v>
          </cell>
          <cell r="AB7167" t="str">
            <v/>
          </cell>
          <cell r="AC7167" t="str">
            <v/>
          </cell>
          <cell r="AD7167" t="str">
            <v>∆</v>
          </cell>
        </row>
        <row r="7168">
          <cell r="V7168" t="str">
            <v>ADMINISTRATION : CHARGES FOR SERVICES</v>
          </cell>
          <cell r="AB7168" t="str">
            <v/>
          </cell>
          <cell r="AC7168" t="str">
            <v/>
          </cell>
          <cell r="AD7168" t="str">
            <v>∆</v>
          </cell>
        </row>
        <row r="7169">
          <cell r="V7169" t="str">
            <v>570.00.95.001-4500.47</v>
          </cell>
          <cell r="W7169" t="str">
            <v>Charges for Services-Public Works ULOP Impact Fee</v>
          </cell>
          <cell r="X7169">
            <v>0</v>
          </cell>
          <cell r="Y7169">
            <v>0</v>
          </cell>
          <cell r="Z7169">
            <v>0</v>
          </cell>
          <cell r="AA7169">
            <v>0</v>
          </cell>
          <cell r="AB7169">
            <v>230000</v>
          </cell>
          <cell r="AC7169">
            <v>230000</v>
          </cell>
          <cell r="AD7169" t="str">
            <v>∆</v>
          </cell>
          <cell r="AE7169">
            <v>0</v>
          </cell>
        </row>
        <row r="7170">
          <cell r="W7170" t="str">
            <v>TOTAL : CHARGES FOR SERVICES</v>
          </cell>
          <cell r="X7170">
            <v>0</v>
          </cell>
          <cell r="Y7170">
            <v>0</v>
          </cell>
          <cell r="Z7170">
            <v>0</v>
          </cell>
          <cell r="AA7170">
            <v>0</v>
          </cell>
          <cell r="AB7170">
            <v>230000</v>
          </cell>
          <cell r="AC7170">
            <v>230000</v>
          </cell>
          <cell r="AD7170" t="str">
            <v>∆</v>
          </cell>
          <cell r="AE7170">
            <v>0</v>
          </cell>
        </row>
        <row r="7171">
          <cell r="AB7171" t="str">
            <v/>
          </cell>
          <cell r="AC7171" t="str">
            <v/>
          </cell>
          <cell r="AD7171" t="str">
            <v>∆</v>
          </cell>
        </row>
        <row r="7172">
          <cell r="V7172" t="str">
            <v>[570] FLOOD PROTECTION IMPROVEMENT : NON DEPARTMENTAL : FLOOD PROTECTION</v>
          </cell>
        </row>
        <row r="7173">
          <cell r="V7173" t="str">
            <v>ADMINISTRATION : INVESTMENT EARNINGS</v>
          </cell>
          <cell r="AB7173" t="str">
            <v/>
          </cell>
          <cell r="AC7173" t="str">
            <v/>
          </cell>
          <cell r="AD7173" t="str">
            <v>∆</v>
          </cell>
        </row>
        <row r="7174">
          <cell r="V7174" t="str">
            <v>570.00.95.001-4700.01</v>
          </cell>
          <cell r="W7174" t="str">
            <v>Investment Earnings Interest on Investments</v>
          </cell>
          <cell r="X7174">
            <v>0</v>
          </cell>
          <cell r="Y7174">
            <v>1000</v>
          </cell>
          <cell r="Z7174">
            <v>0</v>
          </cell>
          <cell r="AA7174">
            <v>0</v>
          </cell>
          <cell r="AB7174">
            <v>0</v>
          </cell>
          <cell r="AC7174">
            <v>0</v>
          </cell>
          <cell r="AD7174" t="str">
            <v>∆</v>
          </cell>
          <cell r="AE7174">
            <v>0</v>
          </cell>
        </row>
        <row r="7175">
          <cell r="W7175" t="str">
            <v>TOTAL : INVESTMENT EARNINGS</v>
          </cell>
          <cell r="X7175">
            <v>0</v>
          </cell>
          <cell r="Y7175">
            <v>1000</v>
          </cell>
          <cell r="Z7175">
            <v>0</v>
          </cell>
          <cell r="AA7175">
            <v>0</v>
          </cell>
          <cell r="AB7175">
            <v>0</v>
          </cell>
          <cell r="AC7175">
            <v>0</v>
          </cell>
          <cell r="AD7175" t="str">
            <v>∆</v>
          </cell>
          <cell r="AE7175">
            <v>0</v>
          </cell>
        </row>
        <row r="7176">
          <cell r="AB7176" t="str">
            <v/>
          </cell>
          <cell r="AC7176" t="str">
            <v/>
          </cell>
          <cell r="AD7176" t="str">
            <v>∆</v>
          </cell>
        </row>
        <row r="7177">
          <cell r="AB7177" t="str">
            <v/>
          </cell>
          <cell r="AC7177" t="str">
            <v/>
          </cell>
          <cell r="AD7177" t="str">
            <v>∆</v>
          </cell>
        </row>
        <row r="7178">
          <cell r="V7178" t="str">
            <v>[580] PFIP DRAINAGE</v>
          </cell>
          <cell r="AB7178" t="str">
            <v/>
          </cell>
          <cell r="AC7178" t="str">
            <v/>
          </cell>
          <cell r="AD7178" t="str">
            <v>∆</v>
          </cell>
        </row>
        <row r="7179">
          <cell r="W7179" t="str">
            <v>INFLOWS</v>
          </cell>
          <cell r="X7179">
            <v>1081000</v>
          </cell>
          <cell r="Y7179">
            <v>706000</v>
          </cell>
          <cell r="Z7179">
            <v>912000</v>
          </cell>
          <cell r="AA7179">
            <v>965000</v>
          </cell>
          <cell r="AB7179">
            <v>935999</v>
          </cell>
          <cell r="AC7179">
            <v>935999</v>
          </cell>
          <cell r="AD7179" t="str">
            <v>∆</v>
          </cell>
          <cell r="AE7179">
            <v>0</v>
          </cell>
        </row>
        <row r="7180">
          <cell r="W7180" t="str">
            <v>OUTFLOWS</v>
          </cell>
          <cell r="X7180">
            <v>433000</v>
          </cell>
          <cell r="Y7180">
            <v>168000</v>
          </cell>
          <cell r="Z7180">
            <v>271000</v>
          </cell>
          <cell r="AA7180">
            <v>469000</v>
          </cell>
          <cell r="AB7180">
            <v>1114117</v>
          </cell>
          <cell r="AC7180">
            <v>1120797</v>
          </cell>
          <cell r="AD7180" t="str">
            <v>∆</v>
          </cell>
          <cell r="AE7180">
            <v>6680</v>
          </cell>
        </row>
        <row r="7181">
          <cell r="W7181" t="str">
            <v>NET</v>
          </cell>
          <cell r="X7181">
            <v>648000</v>
          </cell>
          <cell r="Y7181">
            <v>538000</v>
          </cell>
          <cell r="Z7181">
            <v>641000</v>
          </cell>
          <cell r="AA7181">
            <v>496000</v>
          </cell>
          <cell r="AB7181">
            <v>-178118</v>
          </cell>
          <cell r="AC7181">
            <v>-184798</v>
          </cell>
          <cell r="AD7181" t="str">
            <v>∆</v>
          </cell>
          <cell r="AE7181">
            <v>-6680</v>
          </cell>
        </row>
        <row r="7182">
          <cell r="AB7182" t="str">
            <v/>
          </cell>
          <cell r="AC7182" t="str">
            <v/>
          </cell>
          <cell r="AD7182" t="str">
            <v>∆</v>
          </cell>
        </row>
        <row r="7183">
          <cell r="V7183" t="str">
            <v>[580] PFIP DRAINAGE : PUBLIC WORKS : STORM DRAINAGE</v>
          </cell>
          <cell r="AB7183" t="str">
            <v/>
          </cell>
          <cell r="AC7183" t="str">
            <v/>
          </cell>
          <cell r="AD7183" t="str">
            <v>∆</v>
          </cell>
        </row>
        <row r="7184">
          <cell r="V7184" t="str">
            <v>ADMINISTRATION/ENGINEERING : CHARGES FOR SERVICES</v>
          </cell>
          <cell r="AB7184" t="str">
            <v/>
          </cell>
          <cell r="AC7184" t="str">
            <v/>
          </cell>
          <cell r="AD7184" t="str">
            <v>∆</v>
          </cell>
        </row>
        <row r="7185">
          <cell r="V7185" t="str">
            <v>580.40.65.015-4500.32</v>
          </cell>
          <cell r="W7185" t="str">
            <v>Charges for Services-Public Works Drainage PFIP Zone 31</v>
          </cell>
          <cell r="X7185">
            <v>0</v>
          </cell>
          <cell r="Y7185">
            <v>0</v>
          </cell>
          <cell r="Z7185">
            <v>0</v>
          </cell>
          <cell r="AA7185">
            <v>0</v>
          </cell>
          <cell r="AB7185">
            <v>0</v>
          </cell>
          <cell r="AC7185">
            <v>0</v>
          </cell>
          <cell r="AD7185" t="str">
            <v>∆</v>
          </cell>
          <cell r="AE7185">
            <v>0</v>
          </cell>
        </row>
        <row r="7186">
          <cell r="V7186" t="str">
            <v>580.40.65.015-4500.33</v>
          </cell>
          <cell r="W7186" t="str">
            <v>Charges for Services-Public Works Drainage PFIP Zone 32</v>
          </cell>
          <cell r="X7186">
            <v>57000</v>
          </cell>
          <cell r="Y7186">
            <v>91000</v>
          </cell>
          <cell r="Z7186">
            <v>131000</v>
          </cell>
          <cell r="AA7186">
            <v>250000</v>
          </cell>
          <cell r="AB7186">
            <v>79968</v>
          </cell>
          <cell r="AC7186">
            <v>79968</v>
          </cell>
          <cell r="AD7186" t="str">
            <v>∆</v>
          </cell>
          <cell r="AE7186">
            <v>0</v>
          </cell>
        </row>
        <row r="7187">
          <cell r="V7187" t="str">
            <v>580.40.65.015-4500.35</v>
          </cell>
          <cell r="W7187" t="str">
            <v>Charges for Services-Public Works Drainage PFIP Zone 34</v>
          </cell>
          <cell r="X7187">
            <v>374000</v>
          </cell>
          <cell r="Y7187">
            <v>15000</v>
          </cell>
          <cell r="Z7187">
            <v>43000</v>
          </cell>
          <cell r="AA7187">
            <v>33000</v>
          </cell>
          <cell r="AB7187">
            <v>0</v>
          </cell>
          <cell r="AC7187">
            <v>0</v>
          </cell>
          <cell r="AD7187" t="str">
            <v>∆</v>
          </cell>
          <cell r="AE7187">
            <v>0</v>
          </cell>
        </row>
        <row r="7188">
          <cell r="V7188" t="str">
            <v>580.40.65.015-4500.36</v>
          </cell>
          <cell r="W7188" t="str">
            <v>Charges for Services-Public Works Drainage PFIP Zone 35</v>
          </cell>
          <cell r="X7188">
            <v>0</v>
          </cell>
          <cell r="Y7188">
            <v>0</v>
          </cell>
          <cell r="Z7188">
            <v>0</v>
          </cell>
          <cell r="AA7188">
            <v>0</v>
          </cell>
          <cell r="AB7188">
            <v>0</v>
          </cell>
          <cell r="AC7188">
            <v>0</v>
          </cell>
          <cell r="AD7188" t="str">
            <v>∆</v>
          </cell>
          <cell r="AE7188">
            <v>0</v>
          </cell>
        </row>
        <row r="7189">
          <cell r="V7189" t="str">
            <v>580.40.65.015-4500.37</v>
          </cell>
          <cell r="W7189" t="str">
            <v>Charges for Services-Public Works Drainage PFIP Zone 36</v>
          </cell>
          <cell r="X7189">
            <v>555000</v>
          </cell>
          <cell r="Y7189">
            <v>395000</v>
          </cell>
          <cell r="Z7189">
            <v>573000</v>
          </cell>
          <cell r="AA7189">
            <v>665000</v>
          </cell>
          <cell r="AB7189">
            <v>801557</v>
          </cell>
          <cell r="AC7189">
            <v>801557</v>
          </cell>
          <cell r="AD7189" t="str">
            <v>∆</v>
          </cell>
          <cell r="AE7189">
            <v>0</v>
          </cell>
        </row>
        <row r="7190">
          <cell r="V7190" t="str">
            <v>580.40.65.015-4500.44</v>
          </cell>
          <cell r="W7190" t="str">
            <v>Charges for Services-Public Works Drainage PFIP Zone 30</v>
          </cell>
          <cell r="X7190">
            <v>66000</v>
          </cell>
          <cell r="Y7190">
            <v>29000</v>
          </cell>
          <cell r="Z7190">
            <v>0</v>
          </cell>
          <cell r="AA7190">
            <v>0</v>
          </cell>
          <cell r="AB7190">
            <v>0</v>
          </cell>
          <cell r="AC7190">
            <v>0</v>
          </cell>
          <cell r="AD7190" t="str">
            <v>∆</v>
          </cell>
          <cell r="AE7190">
            <v>0</v>
          </cell>
        </row>
        <row r="7191">
          <cell r="V7191" t="str">
            <v>580.40.65.015-4500.45</v>
          </cell>
          <cell r="W7191" t="str">
            <v>Charges for Services-Public Works Drainage PFIP Zone 39</v>
          </cell>
          <cell r="X7191">
            <v>0</v>
          </cell>
          <cell r="Y7191">
            <v>7000</v>
          </cell>
          <cell r="Z7191">
            <v>22000</v>
          </cell>
          <cell r="AA7191">
            <v>79000</v>
          </cell>
          <cell r="AB7191">
            <v>14414</v>
          </cell>
          <cell r="AC7191">
            <v>14414</v>
          </cell>
          <cell r="AD7191" t="str">
            <v>∆</v>
          </cell>
          <cell r="AE7191">
            <v>0</v>
          </cell>
        </row>
        <row r="7192">
          <cell r="W7192" t="str">
            <v>TOTAL : CHARGES FOR SERVICES</v>
          </cell>
          <cell r="X7192">
            <v>1052000</v>
          </cell>
          <cell r="Y7192">
            <v>537000</v>
          </cell>
          <cell r="Z7192">
            <v>769000</v>
          </cell>
          <cell r="AA7192">
            <v>1027000</v>
          </cell>
          <cell r="AB7192">
            <v>895939</v>
          </cell>
          <cell r="AC7192">
            <v>895939</v>
          </cell>
          <cell r="AD7192" t="str">
            <v>∆</v>
          </cell>
          <cell r="AE7192">
            <v>0</v>
          </cell>
        </row>
        <row r="7193">
          <cell r="AB7193" t="str">
            <v/>
          </cell>
          <cell r="AC7193" t="str">
            <v/>
          </cell>
          <cell r="AD7193" t="str">
            <v>∆</v>
          </cell>
        </row>
        <row r="7194">
          <cell r="V7194" t="str">
            <v>[580] PFIP DRAINAGE : PUBLIC WORKS : STORM DRAINAGE</v>
          </cell>
        </row>
        <row r="7195">
          <cell r="V7195" t="str">
            <v>ADMINISTRATION/ENGINEERING : INVESTMENT EARNINGS</v>
          </cell>
          <cell r="AB7195" t="str">
            <v/>
          </cell>
          <cell r="AC7195" t="str">
            <v/>
          </cell>
          <cell r="AD7195" t="str">
            <v>∆</v>
          </cell>
        </row>
        <row r="7196">
          <cell r="V7196" t="str">
            <v>580.40.65.015-4700.01</v>
          </cell>
          <cell r="W7196" t="str">
            <v>Investment Earnings Interest on Investments</v>
          </cell>
          <cell r="X7196">
            <v>58000</v>
          </cell>
          <cell r="Y7196">
            <v>90000</v>
          </cell>
          <cell r="Z7196">
            <v>148000</v>
          </cell>
          <cell r="AA7196">
            <v>-61000</v>
          </cell>
          <cell r="AB7196">
            <v>44510</v>
          </cell>
          <cell r="AC7196">
            <v>44510</v>
          </cell>
          <cell r="AD7196" t="str">
            <v>∆</v>
          </cell>
          <cell r="AE7196">
            <v>0</v>
          </cell>
        </row>
        <row r="7197">
          <cell r="V7197" t="str">
            <v>580.40.65.015-4700.19</v>
          </cell>
          <cell r="W7197" t="str">
            <v>Investment Earnings Market Value Change</v>
          </cell>
          <cell r="X7197">
            <v>-25000</v>
          </cell>
          <cell r="Y7197">
            <v>83000</v>
          </cell>
          <cell r="Z7197">
            <v>0</v>
          </cell>
          <cell r="AA7197">
            <v>0</v>
          </cell>
          <cell r="AB7197">
            <v>0</v>
          </cell>
          <cell r="AC7197">
            <v>0</v>
          </cell>
          <cell r="AD7197" t="str">
            <v>∆</v>
          </cell>
          <cell r="AE7197">
            <v>0</v>
          </cell>
        </row>
        <row r="7198">
          <cell r="V7198" t="str">
            <v>580.40.65.015-4700.21</v>
          </cell>
          <cell r="W7198" t="str">
            <v>Investment Earnings Unallocated Investment Expense</v>
          </cell>
          <cell r="X7198">
            <v>-4000</v>
          </cell>
          <cell r="Y7198">
            <v>-4000</v>
          </cell>
          <cell r="Z7198">
            <v>-5000</v>
          </cell>
          <cell r="AA7198">
            <v>-1000</v>
          </cell>
          <cell r="AB7198">
            <v>-4450</v>
          </cell>
          <cell r="AC7198">
            <v>-4450</v>
          </cell>
          <cell r="AD7198" t="str">
            <v>∆</v>
          </cell>
          <cell r="AE7198">
            <v>0</v>
          </cell>
        </row>
        <row r="7199">
          <cell r="W7199" t="str">
            <v>TOTAL : INVESTMENT EARNINGS</v>
          </cell>
          <cell r="X7199">
            <v>29000</v>
          </cell>
          <cell r="Y7199">
            <v>169000</v>
          </cell>
          <cell r="Z7199">
            <v>143000</v>
          </cell>
          <cell r="AA7199">
            <v>-62000</v>
          </cell>
          <cell r="AB7199">
            <v>40060</v>
          </cell>
          <cell r="AC7199">
            <v>40060</v>
          </cell>
          <cell r="AD7199" t="str">
            <v>∆</v>
          </cell>
          <cell r="AE7199">
            <v>0</v>
          </cell>
        </row>
        <row r="7200">
          <cell r="AB7200" t="str">
            <v/>
          </cell>
          <cell r="AC7200" t="str">
            <v/>
          </cell>
          <cell r="AD7200" t="str">
            <v>∆</v>
          </cell>
        </row>
        <row r="7201">
          <cell r="V7201" t="str">
            <v>[580] PFIP DRAINAGE : PUBLIC WORKS : STORM DRAINAGE</v>
          </cell>
        </row>
        <row r="7202">
          <cell r="V7202" t="str">
            <v>ADMINISTRATION/ENGINEERING : OTHER REVENUE</v>
          </cell>
          <cell r="AB7202" t="str">
            <v/>
          </cell>
          <cell r="AC7202" t="str">
            <v/>
          </cell>
          <cell r="AD7202" t="str">
            <v>∆</v>
          </cell>
        </row>
        <row r="7203">
          <cell r="V7203" t="str">
            <v>580.40.65.015-4850.07</v>
          </cell>
          <cell r="W7203" t="str">
            <v>Other Revenue Misc Reimbursement</v>
          </cell>
          <cell r="X7203">
            <v>0</v>
          </cell>
          <cell r="Y7203">
            <v>0</v>
          </cell>
          <cell r="Z7203">
            <v>0</v>
          </cell>
          <cell r="AA7203">
            <v>0</v>
          </cell>
          <cell r="AB7203">
            <v>0</v>
          </cell>
          <cell r="AC7203">
            <v>0</v>
          </cell>
          <cell r="AD7203" t="str">
            <v>∆</v>
          </cell>
          <cell r="AE7203">
            <v>0</v>
          </cell>
        </row>
        <row r="7204">
          <cell r="W7204" t="str">
            <v>TOTAL : OTHER REVENUE</v>
          </cell>
          <cell r="X7204">
            <v>0</v>
          </cell>
          <cell r="Y7204">
            <v>0</v>
          </cell>
          <cell r="Z7204">
            <v>0</v>
          </cell>
          <cell r="AA7204">
            <v>0</v>
          </cell>
          <cell r="AB7204">
            <v>0</v>
          </cell>
          <cell r="AC7204">
            <v>0</v>
          </cell>
          <cell r="AD7204" t="str">
            <v>∆</v>
          </cell>
          <cell r="AE7204">
            <v>0</v>
          </cell>
        </row>
        <row r="7205">
          <cell r="AB7205" t="str">
            <v/>
          </cell>
          <cell r="AC7205" t="str">
            <v/>
          </cell>
          <cell r="AD7205" t="str">
            <v>∆</v>
          </cell>
        </row>
        <row r="7206">
          <cell r="V7206" t="str">
            <v>[580] PFIP DRAINAGE : NON DEPARTMENTAL : NON DIVISIONAL</v>
          </cell>
        </row>
        <row r="7207">
          <cell r="V7207" t="str">
            <v>GENERAL : DEBT SERVICE</v>
          </cell>
          <cell r="AB7207" t="str">
            <v/>
          </cell>
          <cell r="AC7207" t="str">
            <v/>
          </cell>
          <cell r="AD7207" t="str">
            <v>∆</v>
          </cell>
        </row>
        <row r="7208">
          <cell r="V7208" t="str">
            <v>580.00.00.900-8200.06</v>
          </cell>
          <cell r="W7208" t="str">
            <v>Capital Improvements-Storm Drain Zone 36</v>
          </cell>
          <cell r="X7208">
            <v>0</v>
          </cell>
          <cell r="Y7208">
            <v>0</v>
          </cell>
          <cell r="Z7208">
            <v>0</v>
          </cell>
          <cell r="AA7208">
            <v>0</v>
          </cell>
          <cell r="AB7208">
            <v>195538</v>
          </cell>
          <cell r="AC7208">
            <v>195538</v>
          </cell>
          <cell r="AD7208" t="str">
            <v>∆</v>
          </cell>
          <cell r="AE7208">
            <v>0</v>
          </cell>
        </row>
        <row r="7209">
          <cell r="V7209" t="str">
            <v>580.00.00.900-8200.09</v>
          </cell>
          <cell r="W7209" t="str">
            <v>Capital Improvements-Storm Drain Woodward Av Uitllity &amp; Street Im</v>
          </cell>
          <cell r="X7209">
            <v>0</v>
          </cell>
          <cell r="Y7209">
            <v>0</v>
          </cell>
          <cell r="Z7209">
            <v>0</v>
          </cell>
          <cell r="AA7209">
            <v>0</v>
          </cell>
          <cell r="AB7209">
            <v>0</v>
          </cell>
          <cell r="AC7209">
            <v>0</v>
          </cell>
          <cell r="AD7209" t="str">
            <v>∆</v>
          </cell>
          <cell r="AE7209">
            <v>0</v>
          </cell>
        </row>
        <row r="7210">
          <cell r="V7210" t="str">
            <v>580.00.00.900-8200.10</v>
          </cell>
          <cell r="W7210" t="str">
            <v>Capital Improvements-Storm Drain SB 5 200 Year Flood Protection</v>
          </cell>
          <cell r="X7210">
            <v>106000</v>
          </cell>
          <cell r="Y7210">
            <v>0</v>
          </cell>
          <cell r="Z7210">
            <v>0</v>
          </cell>
          <cell r="AA7210">
            <v>0</v>
          </cell>
          <cell r="AB7210">
            <v>0</v>
          </cell>
          <cell r="AC7210">
            <v>0</v>
          </cell>
          <cell r="AD7210" t="str">
            <v>∆</v>
          </cell>
          <cell r="AE7210">
            <v>0</v>
          </cell>
        </row>
        <row r="7211">
          <cell r="V7211" t="str">
            <v>580.00.00.900-8200.98</v>
          </cell>
          <cell r="W7211" t="str">
            <v>Capital Improvements-Storm Drain Developer Contr Infrastructure</v>
          </cell>
          <cell r="X7211">
            <v>134000</v>
          </cell>
          <cell r="Y7211">
            <v>0</v>
          </cell>
          <cell r="Z7211">
            <v>0</v>
          </cell>
          <cell r="AA7211">
            <v>0</v>
          </cell>
          <cell r="AB7211">
            <v>0</v>
          </cell>
          <cell r="AC7211">
            <v>0</v>
          </cell>
          <cell r="AD7211" t="str">
            <v>∆</v>
          </cell>
          <cell r="AE7211">
            <v>0</v>
          </cell>
        </row>
        <row r="7212">
          <cell r="W7212" t="str">
            <v>TOTAL : DEBT SERVICE</v>
          </cell>
          <cell r="X7212">
            <v>240000</v>
          </cell>
          <cell r="Y7212">
            <v>0</v>
          </cell>
          <cell r="Z7212">
            <v>0</v>
          </cell>
          <cell r="AA7212">
            <v>0</v>
          </cell>
          <cell r="AB7212">
            <v>195538</v>
          </cell>
          <cell r="AC7212">
            <v>195538</v>
          </cell>
          <cell r="AD7212" t="str">
            <v>∆</v>
          </cell>
          <cell r="AE7212">
            <v>0</v>
          </cell>
        </row>
        <row r="7213">
          <cell r="AB7213" t="str">
            <v/>
          </cell>
          <cell r="AC7213" t="str">
            <v/>
          </cell>
          <cell r="AD7213" t="str">
            <v>∆</v>
          </cell>
        </row>
        <row r="7214">
          <cell r="V7214" t="str">
            <v>[580] PFIP DRAINAGE : FINANCE : NON DIVISIONAL</v>
          </cell>
        </row>
        <row r="7215">
          <cell r="V7215" t="str">
            <v>FISCAL MANAGEMENT : OPERATIONS</v>
          </cell>
          <cell r="AB7215" t="str">
            <v/>
          </cell>
          <cell r="AC7215" t="str">
            <v/>
          </cell>
          <cell r="AD7215" t="str">
            <v>∆</v>
          </cell>
        </row>
        <row r="7216">
          <cell r="V7216" t="str">
            <v>580.05.00.150-6000.01</v>
          </cell>
          <cell r="W7216" t="str">
            <v>Professional Services General</v>
          </cell>
          <cell r="X7216">
            <v>3000</v>
          </cell>
          <cell r="Y7216">
            <v>6000</v>
          </cell>
          <cell r="Z7216">
            <v>4000</v>
          </cell>
          <cell r="AA7216">
            <v>3000</v>
          </cell>
          <cell r="AB7216">
            <v>0</v>
          </cell>
          <cell r="AC7216">
            <v>3200</v>
          </cell>
          <cell r="AD7216" t="str">
            <v>∆</v>
          </cell>
          <cell r="AE7216">
            <v>3200</v>
          </cell>
        </row>
        <row r="7217">
          <cell r="W7217" t="str">
            <v>TOTAL : OPERATIONS</v>
          </cell>
          <cell r="X7217">
            <v>3000</v>
          </cell>
          <cell r="Y7217">
            <v>6000</v>
          </cell>
          <cell r="Z7217">
            <v>4000</v>
          </cell>
          <cell r="AA7217">
            <v>3000</v>
          </cell>
          <cell r="AB7217">
            <v>0</v>
          </cell>
          <cell r="AC7217">
            <v>3200</v>
          </cell>
          <cell r="AD7217" t="str">
            <v>∆</v>
          </cell>
          <cell r="AE7217">
            <v>3200</v>
          </cell>
        </row>
        <row r="7218">
          <cell r="AB7218" t="str">
            <v/>
          </cell>
          <cell r="AC7218" t="str">
            <v/>
          </cell>
          <cell r="AD7218" t="str">
            <v>∆</v>
          </cell>
        </row>
        <row r="7219">
          <cell r="V7219" t="str">
            <v>[580] PFIP DRAINAGE : PUBLIC WORKS : STORM DRAINAGE</v>
          </cell>
        </row>
        <row r="7220">
          <cell r="V7220" t="str">
            <v>DEBT SERVICE : DEBT SERVICE</v>
          </cell>
          <cell r="AB7220" t="str">
            <v/>
          </cell>
          <cell r="AC7220" t="str">
            <v/>
          </cell>
          <cell r="AD7220" t="str">
            <v>∆</v>
          </cell>
        </row>
        <row r="7221">
          <cell r="V7221" t="str">
            <v>580.40.65.005-8910.21</v>
          </cell>
          <cell r="W7221" t="str">
            <v>Debt Service-Interest PFIP Loan Transportation</v>
          </cell>
          <cell r="X7221">
            <v>67000</v>
          </cell>
          <cell r="Y7221">
            <v>67000</v>
          </cell>
          <cell r="Z7221">
            <v>67000</v>
          </cell>
          <cell r="AA7221">
            <v>0</v>
          </cell>
          <cell r="AB7221">
            <v>67165</v>
          </cell>
          <cell r="AC7221">
            <v>67165</v>
          </cell>
          <cell r="AD7221" t="str">
            <v>∆</v>
          </cell>
          <cell r="AE7221">
            <v>0</v>
          </cell>
        </row>
        <row r="7222">
          <cell r="W7222" t="str">
            <v>TOTAL : DEBT SERVICE</v>
          </cell>
          <cell r="X7222">
            <v>67000</v>
          </cell>
          <cell r="Y7222">
            <v>67000</v>
          </cell>
          <cell r="Z7222">
            <v>67000</v>
          </cell>
          <cell r="AA7222">
            <v>0</v>
          </cell>
          <cell r="AB7222">
            <v>67165</v>
          </cell>
          <cell r="AC7222">
            <v>67165</v>
          </cell>
          <cell r="AD7222" t="str">
            <v>∆</v>
          </cell>
          <cell r="AE7222">
            <v>0</v>
          </cell>
        </row>
        <row r="7223">
          <cell r="AB7223" t="str">
            <v/>
          </cell>
          <cell r="AC7223" t="str">
            <v/>
          </cell>
          <cell r="AD7223" t="str">
            <v>∆</v>
          </cell>
        </row>
        <row r="7224">
          <cell r="V7224" t="str">
            <v>[580] PFIP DRAINAGE : PUBLIC WORKS : STORM DRAINAGE</v>
          </cell>
        </row>
        <row r="7225">
          <cell r="V7225" t="str">
            <v>ADMINISTRATION/ENGINEERING : OPERATIONS</v>
          </cell>
          <cell r="AB7225" t="str">
            <v/>
          </cell>
          <cell r="AC7225" t="str">
            <v/>
          </cell>
          <cell r="AD7225" t="str">
            <v>∆</v>
          </cell>
        </row>
        <row r="7226">
          <cell r="V7226" t="str">
            <v>580.40.65.015-6000.01</v>
          </cell>
          <cell r="W7226" t="str">
            <v>Professional Services General</v>
          </cell>
          <cell r="X7226">
            <v>64000</v>
          </cell>
          <cell r="Y7226">
            <v>30000</v>
          </cell>
          <cell r="Z7226">
            <v>131000</v>
          </cell>
          <cell r="AA7226">
            <v>397000</v>
          </cell>
          <cell r="AB7226">
            <v>783904</v>
          </cell>
          <cell r="AC7226">
            <v>783904</v>
          </cell>
          <cell r="AD7226" t="str">
            <v>∆</v>
          </cell>
          <cell r="AE7226">
            <v>0</v>
          </cell>
        </row>
        <row r="7227">
          <cell r="V7227" t="str">
            <v>580.40.65.015-6000.12</v>
          </cell>
          <cell r="W7227" t="str">
            <v>Professional Services Contract Services</v>
          </cell>
          <cell r="X7227">
            <v>0</v>
          </cell>
          <cell r="Y7227">
            <v>0</v>
          </cell>
          <cell r="Z7227">
            <v>0</v>
          </cell>
          <cell r="AA7227">
            <v>0</v>
          </cell>
          <cell r="AB7227">
            <v>0</v>
          </cell>
          <cell r="AC7227">
            <v>0</v>
          </cell>
          <cell r="AD7227" t="str">
            <v>∆</v>
          </cell>
          <cell r="AE7227">
            <v>0</v>
          </cell>
        </row>
        <row r="7228">
          <cell r="V7228" t="str">
            <v>580.40.65.015-6200.09</v>
          </cell>
          <cell r="W7228" t="str">
            <v>Supplies Data Processing</v>
          </cell>
          <cell r="X7228">
            <v>0</v>
          </cell>
          <cell r="Y7228">
            <v>0</v>
          </cell>
          <cell r="Z7228">
            <v>0</v>
          </cell>
          <cell r="AA7228">
            <v>0</v>
          </cell>
          <cell r="AB7228">
            <v>0</v>
          </cell>
          <cell r="AC7228">
            <v>0</v>
          </cell>
          <cell r="AD7228" t="str">
            <v>∆</v>
          </cell>
          <cell r="AE7228">
            <v>0</v>
          </cell>
        </row>
        <row r="7229">
          <cell r="V7229" t="str">
            <v>580.40.65.015-6375.03</v>
          </cell>
          <cell r="W7229" t="str">
            <v>Operating Fees SSJID Drainage</v>
          </cell>
          <cell r="X7229">
            <v>0</v>
          </cell>
          <cell r="Y7229">
            <v>0</v>
          </cell>
          <cell r="Z7229">
            <v>1000</v>
          </cell>
          <cell r="AA7229">
            <v>1000</v>
          </cell>
          <cell r="AB7229">
            <v>0</v>
          </cell>
          <cell r="AC7229">
            <v>0</v>
          </cell>
          <cell r="AD7229" t="str">
            <v>∆</v>
          </cell>
          <cell r="AE7229">
            <v>0</v>
          </cell>
        </row>
        <row r="7230">
          <cell r="V7230" t="str">
            <v>580.40.65.015-6600.04</v>
          </cell>
          <cell r="W7230" t="str">
            <v>Administrative Expenses Training/Conferences</v>
          </cell>
          <cell r="X7230">
            <v>0</v>
          </cell>
          <cell r="Y7230">
            <v>0</v>
          </cell>
          <cell r="Z7230">
            <v>0</v>
          </cell>
          <cell r="AA7230">
            <v>0</v>
          </cell>
          <cell r="AB7230">
            <v>0</v>
          </cell>
          <cell r="AC7230">
            <v>0</v>
          </cell>
          <cell r="AD7230" t="str">
            <v>∆</v>
          </cell>
          <cell r="AE7230">
            <v>0</v>
          </cell>
        </row>
        <row r="7231">
          <cell r="V7231" t="str">
            <v>580.40.65.015-6600.25</v>
          </cell>
          <cell r="W7231" t="str">
            <v>Administrative Expenses Support Services-Indirect Labor</v>
          </cell>
          <cell r="X7231">
            <v>56000</v>
          </cell>
          <cell r="Y7231">
            <v>62000</v>
          </cell>
          <cell r="Z7231">
            <v>64000</v>
          </cell>
          <cell r="AA7231">
            <v>64000</v>
          </cell>
          <cell r="AB7231">
            <v>63790</v>
          </cell>
          <cell r="AC7231">
            <v>63790</v>
          </cell>
          <cell r="AD7231" t="str">
            <v>∆</v>
          </cell>
          <cell r="AE7231">
            <v>0</v>
          </cell>
        </row>
        <row r="7232">
          <cell r="V7232" t="str">
            <v>580.40.65.015-6600.26</v>
          </cell>
          <cell r="W7232" t="str">
            <v>Administrative Expenses Support Services-IT</v>
          </cell>
          <cell r="X7232">
            <v>1000</v>
          </cell>
          <cell r="Y7232">
            <v>1000</v>
          </cell>
          <cell r="Z7232">
            <v>1000</v>
          </cell>
          <cell r="AA7232">
            <v>1000</v>
          </cell>
          <cell r="AB7232">
            <v>1200</v>
          </cell>
          <cell r="AC7232">
            <v>1200</v>
          </cell>
          <cell r="AD7232" t="str">
            <v>∆</v>
          </cell>
          <cell r="AE7232">
            <v>0</v>
          </cell>
        </row>
        <row r="7233">
          <cell r="V7233" t="str">
            <v>580.40.65.015-6600.36</v>
          </cell>
          <cell r="W7233" t="str">
            <v>Administrative Expenses IT Fund Contribution</v>
          </cell>
          <cell r="X7233">
            <v>2000</v>
          </cell>
          <cell r="Y7233">
            <v>2000</v>
          </cell>
          <cell r="Z7233">
            <v>3000</v>
          </cell>
          <cell r="AA7233">
            <v>3000</v>
          </cell>
          <cell r="AB7233">
            <v>2520</v>
          </cell>
          <cell r="AC7233">
            <v>6000</v>
          </cell>
          <cell r="AD7233" t="str">
            <v>∆</v>
          </cell>
          <cell r="AE7233">
            <v>3480</v>
          </cell>
        </row>
        <row r="7234">
          <cell r="W7234" t="str">
            <v>TOTAL : OPERATIONS</v>
          </cell>
          <cell r="X7234">
            <v>123000</v>
          </cell>
          <cell r="Y7234">
            <v>95000</v>
          </cell>
          <cell r="Z7234">
            <v>200000</v>
          </cell>
          <cell r="AA7234">
            <v>466000</v>
          </cell>
          <cell r="AB7234">
            <v>851414</v>
          </cell>
          <cell r="AC7234">
            <v>854894</v>
          </cell>
          <cell r="AD7234" t="str">
            <v>∆</v>
          </cell>
          <cell r="AE7234">
            <v>3480</v>
          </cell>
        </row>
        <row r="7235">
          <cell r="AB7235" t="str">
            <v/>
          </cell>
          <cell r="AC7235" t="str">
            <v/>
          </cell>
          <cell r="AD7235" t="str">
            <v>∆</v>
          </cell>
        </row>
        <row r="7236">
          <cell r="AB7236" t="str">
            <v/>
          </cell>
          <cell r="AC7236" t="str">
            <v/>
          </cell>
          <cell r="AD7236" t="str">
            <v>∆</v>
          </cell>
        </row>
        <row r="7237">
          <cell r="V7237" t="str">
            <v>[590] PFIP TRANSPORTATION</v>
          </cell>
          <cell r="AB7237" t="str">
            <v/>
          </cell>
          <cell r="AC7237" t="str">
            <v/>
          </cell>
          <cell r="AD7237" t="str">
            <v>∆</v>
          </cell>
        </row>
        <row r="7238">
          <cell r="W7238" t="str">
            <v>INFLOWS</v>
          </cell>
          <cell r="X7238">
            <v>4823000</v>
          </cell>
          <cell r="Y7238">
            <v>5675000</v>
          </cell>
          <cell r="Z7238">
            <v>5485000</v>
          </cell>
          <cell r="AA7238">
            <v>9228000</v>
          </cell>
          <cell r="AB7238">
            <v>5471753</v>
          </cell>
          <cell r="AC7238">
            <v>5471753</v>
          </cell>
          <cell r="AD7238" t="str">
            <v>∆</v>
          </cell>
          <cell r="AE7238">
            <v>0</v>
          </cell>
        </row>
        <row r="7239">
          <cell r="W7239" t="str">
            <v>OUTFLOWS</v>
          </cell>
          <cell r="X7239">
            <v>1594000</v>
          </cell>
          <cell r="Y7239">
            <v>5641000</v>
          </cell>
          <cell r="Z7239">
            <v>2288000</v>
          </cell>
          <cell r="AA7239">
            <v>2257000</v>
          </cell>
          <cell r="AB7239">
            <v>6672816</v>
          </cell>
          <cell r="AC7239">
            <v>6682676</v>
          </cell>
          <cell r="AD7239" t="str">
            <v>∆</v>
          </cell>
          <cell r="AE7239">
            <v>9860</v>
          </cell>
        </row>
        <row r="7240">
          <cell r="W7240" t="str">
            <v>NET</v>
          </cell>
          <cell r="X7240">
            <v>3229000</v>
          </cell>
          <cell r="Y7240">
            <v>34000</v>
          </cell>
          <cell r="Z7240">
            <v>3197000</v>
          </cell>
          <cell r="AA7240">
            <v>6971000</v>
          </cell>
          <cell r="AB7240">
            <v>-1201063</v>
          </cell>
          <cell r="AC7240">
            <v>-1210923</v>
          </cell>
          <cell r="AD7240" t="str">
            <v>∆</v>
          </cell>
          <cell r="AE7240">
            <v>-9860</v>
          </cell>
        </row>
        <row r="7241">
          <cell r="AB7241" t="str">
            <v/>
          </cell>
          <cell r="AC7241" t="str">
            <v/>
          </cell>
          <cell r="AD7241" t="str">
            <v>∆</v>
          </cell>
        </row>
        <row r="7242">
          <cell r="V7242" t="str">
            <v>[590] PFIP TRANSPORTATION : PUBLIC WORKS : TRANSPORTATION</v>
          </cell>
          <cell r="AB7242" t="str">
            <v/>
          </cell>
          <cell r="AC7242" t="str">
            <v/>
          </cell>
          <cell r="AD7242" t="str">
            <v>∆</v>
          </cell>
        </row>
        <row r="7243">
          <cell r="V7243" t="str">
            <v>ADMINISTRATION/ENGINEERING : CHARGES FOR SERVICES</v>
          </cell>
          <cell r="AB7243" t="str">
            <v/>
          </cell>
          <cell r="AC7243" t="str">
            <v/>
          </cell>
          <cell r="AD7243" t="str">
            <v>∆</v>
          </cell>
        </row>
        <row r="7244">
          <cell r="V7244" t="str">
            <v>590.40.70.015-4510.01</v>
          </cell>
          <cell r="W7244" t="str">
            <v>Charges for Services-Transportation PFIP Zone 1</v>
          </cell>
          <cell r="X7244">
            <v>1043000</v>
          </cell>
          <cell r="Y7244">
            <v>439000</v>
          </cell>
          <cell r="Z7244">
            <v>0</v>
          </cell>
          <cell r="AA7244">
            <v>0</v>
          </cell>
          <cell r="AB7244">
            <v>0</v>
          </cell>
          <cell r="AC7244">
            <v>0</v>
          </cell>
          <cell r="AD7244" t="str">
            <v>∆</v>
          </cell>
          <cell r="AE7244">
            <v>0</v>
          </cell>
        </row>
        <row r="7245">
          <cell r="V7245" t="str">
            <v>590.40.70.015-4510.02</v>
          </cell>
          <cell r="W7245" t="str">
            <v>Charges for Services-Transportation PFIP Zone 2</v>
          </cell>
          <cell r="X7245">
            <v>187000</v>
          </cell>
          <cell r="Y7245">
            <v>43000</v>
          </cell>
          <cell r="Z7245">
            <v>178000</v>
          </cell>
          <cell r="AA7245">
            <v>0</v>
          </cell>
          <cell r="AB7245">
            <v>0</v>
          </cell>
          <cell r="AC7245">
            <v>0</v>
          </cell>
          <cell r="AD7245" t="str">
            <v>∆</v>
          </cell>
          <cell r="AE7245">
            <v>0</v>
          </cell>
        </row>
        <row r="7246">
          <cell r="V7246" t="str">
            <v>590.40.70.015-4510.03</v>
          </cell>
          <cell r="W7246" t="str">
            <v>Charges for Services-Transportation PFIP Zone 3</v>
          </cell>
          <cell r="X7246">
            <v>825000</v>
          </cell>
          <cell r="Y7246">
            <v>252000</v>
          </cell>
          <cell r="Z7246">
            <v>0</v>
          </cell>
          <cell r="AA7246">
            <v>0</v>
          </cell>
          <cell r="AB7246">
            <v>0</v>
          </cell>
          <cell r="AC7246">
            <v>0</v>
          </cell>
          <cell r="AD7246" t="str">
            <v>∆</v>
          </cell>
          <cell r="AE7246">
            <v>0</v>
          </cell>
        </row>
        <row r="7247">
          <cell r="V7247" t="str">
            <v>590.40.70.015-4510.04</v>
          </cell>
          <cell r="W7247" t="str">
            <v>Charges for Services-Transportation PFIP Zone 4</v>
          </cell>
          <cell r="X7247">
            <v>71000</v>
          </cell>
          <cell r="Y7247">
            <v>0</v>
          </cell>
          <cell r="Z7247">
            <v>0</v>
          </cell>
          <cell r="AA7247">
            <v>0</v>
          </cell>
          <cell r="AB7247">
            <v>0</v>
          </cell>
          <cell r="AC7247">
            <v>0</v>
          </cell>
          <cell r="AD7247" t="str">
            <v>∆</v>
          </cell>
          <cell r="AE7247">
            <v>0</v>
          </cell>
        </row>
        <row r="7248">
          <cell r="V7248" t="str">
            <v>590.40.70.015-4510.05</v>
          </cell>
          <cell r="W7248" t="str">
            <v>Charges for Services-Transportation PFIP Zone 5</v>
          </cell>
          <cell r="X7248">
            <v>132000</v>
          </cell>
          <cell r="Y7248">
            <v>0</v>
          </cell>
          <cell r="Z7248">
            <v>0</v>
          </cell>
          <cell r="AA7248">
            <v>0</v>
          </cell>
          <cell r="AB7248">
            <v>0</v>
          </cell>
          <cell r="AC7248">
            <v>0</v>
          </cell>
          <cell r="AD7248" t="str">
            <v>∆</v>
          </cell>
          <cell r="AE7248">
            <v>0</v>
          </cell>
        </row>
        <row r="7249">
          <cell r="V7249" t="str">
            <v>590.40.70.015-4510.13</v>
          </cell>
          <cell r="W7249" t="str">
            <v>Charges for Services-Transportation PFIP Zone 7</v>
          </cell>
          <cell r="X7249">
            <v>2321000</v>
          </cell>
          <cell r="Y7249">
            <v>4266000</v>
          </cell>
          <cell r="Z7249">
            <v>4707000</v>
          </cell>
          <cell r="AA7249">
            <v>9487000</v>
          </cell>
          <cell r="AB7249">
            <v>5303903</v>
          </cell>
          <cell r="AC7249">
            <v>5303903</v>
          </cell>
          <cell r="AD7249" t="str">
            <v>∆</v>
          </cell>
          <cell r="AE7249">
            <v>0</v>
          </cell>
        </row>
        <row r="7250">
          <cell r="W7250" t="str">
            <v>TOTAL : CHARGES FOR SERVICES</v>
          </cell>
          <cell r="X7250">
            <v>4579000</v>
          </cell>
          <cell r="Y7250">
            <v>5000000</v>
          </cell>
          <cell r="Z7250">
            <v>4885000</v>
          </cell>
          <cell r="AA7250">
            <v>9487000</v>
          </cell>
          <cell r="AB7250">
            <v>5303903</v>
          </cell>
          <cell r="AC7250">
            <v>5303903</v>
          </cell>
          <cell r="AD7250" t="str">
            <v>∆</v>
          </cell>
          <cell r="AE7250">
            <v>0</v>
          </cell>
        </row>
        <row r="7252">
          <cell r="V7252" t="str">
            <v>[590] PFIP TRANSPORTATION : PUBLIC WORKS : TRANSPORTATION</v>
          </cell>
          <cell r="AB7252" t="str">
            <v/>
          </cell>
          <cell r="AC7252" t="str">
            <v/>
          </cell>
          <cell r="AD7252" t="str">
            <v>∆</v>
          </cell>
        </row>
        <row r="7253">
          <cell r="V7253" t="str">
            <v>ADMINISTRATION/ENGINEERING : INVESTMENT EARNINGS</v>
          </cell>
          <cell r="AB7253" t="str">
            <v/>
          </cell>
          <cell r="AC7253" t="str">
            <v/>
          </cell>
          <cell r="AD7253" t="str">
            <v>∆</v>
          </cell>
        </row>
        <row r="7254">
          <cell r="V7254" t="str">
            <v>590.40.70.015-4700.01</v>
          </cell>
          <cell r="W7254" t="str">
            <v>Investment Earnings Interest on Investments</v>
          </cell>
          <cell r="X7254">
            <v>312000</v>
          </cell>
          <cell r="Y7254">
            <v>456000</v>
          </cell>
          <cell r="Z7254">
            <v>621000</v>
          </cell>
          <cell r="AA7254">
            <v>-254000</v>
          </cell>
          <cell r="AB7254">
            <v>186500</v>
          </cell>
          <cell r="AC7254">
            <v>186500</v>
          </cell>
          <cell r="AD7254" t="str">
            <v>∆</v>
          </cell>
          <cell r="AE7254">
            <v>0</v>
          </cell>
        </row>
        <row r="7255">
          <cell r="V7255" t="str">
            <v>590.40.70.015-4700.19</v>
          </cell>
          <cell r="W7255" t="str">
            <v>Investment Earnings Market Value Change</v>
          </cell>
          <cell r="X7255">
            <v>-59000</v>
          </cell>
          <cell r="Y7255">
            <v>230000</v>
          </cell>
          <cell r="Z7255">
            <v>0</v>
          </cell>
          <cell r="AA7255">
            <v>0</v>
          </cell>
          <cell r="AB7255">
            <v>0</v>
          </cell>
          <cell r="AC7255">
            <v>0</v>
          </cell>
          <cell r="AD7255" t="str">
            <v>∆</v>
          </cell>
          <cell r="AE7255">
            <v>0</v>
          </cell>
        </row>
        <row r="7256">
          <cell r="V7256" t="str">
            <v>590.40.70.015-4700.21</v>
          </cell>
          <cell r="W7256" t="str">
            <v>Investment Earnings Unallocated Investment Expense</v>
          </cell>
          <cell r="X7256">
            <v>-9000</v>
          </cell>
          <cell r="Y7256">
            <v>-11000</v>
          </cell>
          <cell r="Z7256">
            <v>-21000</v>
          </cell>
          <cell r="AA7256">
            <v>-5000</v>
          </cell>
          <cell r="AB7256">
            <v>-18650</v>
          </cell>
          <cell r="AC7256">
            <v>-18650</v>
          </cell>
          <cell r="AD7256" t="str">
            <v>∆</v>
          </cell>
          <cell r="AE7256">
            <v>0</v>
          </cell>
        </row>
        <row r="7257">
          <cell r="W7257" t="str">
            <v>TOTAL : INVESTMENT EARNINGS</v>
          </cell>
          <cell r="X7257">
            <v>244000</v>
          </cell>
          <cell r="Y7257">
            <v>675000</v>
          </cell>
          <cell r="Z7257">
            <v>600000</v>
          </cell>
          <cell r="AA7257">
            <v>-259000</v>
          </cell>
          <cell r="AB7257">
            <v>167850</v>
          </cell>
          <cell r="AC7257">
            <v>167850</v>
          </cell>
          <cell r="AD7257" t="str">
            <v>∆</v>
          </cell>
          <cell r="AE7257">
            <v>0</v>
          </cell>
        </row>
        <row r="7259">
          <cell r="V7259" t="str">
            <v>[590] PFIP TRANSPORTATION : PUBLIC WORKS : TRANSPORTATION</v>
          </cell>
          <cell r="AB7259" t="str">
            <v/>
          </cell>
          <cell r="AC7259" t="str">
            <v/>
          </cell>
          <cell r="AD7259" t="str">
            <v>∆</v>
          </cell>
        </row>
        <row r="7260">
          <cell r="V7260" t="str">
            <v>ADMINISTRATION/ENGINEERING : OTHER REVENUE</v>
          </cell>
          <cell r="AB7260" t="str">
            <v/>
          </cell>
          <cell r="AC7260" t="str">
            <v/>
          </cell>
          <cell r="AD7260" t="str">
            <v>∆</v>
          </cell>
        </row>
        <row r="7261">
          <cell r="V7261" t="str">
            <v>590.40.70.015-4850.07</v>
          </cell>
          <cell r="W7261" t="str">
            <v>Other Revenue Misc Reimbursement</v>
          </cell>
          <cell r="X7261">
            <v>0</v>
          </cell>
          <cell r="Y7261">
            <v>0</v>
          </cell>
          <cell r="Z7261">
            <v>0</v>
          </cell>
          <cell r="AA7261">
            <v>0</v>
          </cell>
          <cell r="AB7261">
            <v>0</v>
          </cell>
          <cell r="AC7261">
            <v>0</v>
          </cell>
          <cell r="AD7261" t="str">
            <v>∆</v>
          </cell>
          <cell r="AE7261">
            <v>0</v>
          </cell>
        </row>
        <row r="7262">
          <cell r="W7262" t="str">
            <v>TOTAL : OTHER REVENUE</v>
          </cell>
          <cell r="X7262">
            <v>0</v>
          </cell>
          <cell r="Y7262">
            <v>0</v>
          </cell>
          <cell r="Z7262">
            <v>0</v>
          </cell>
          <cell r="AA7262">
            <v>0</v>
          </cell>
          <cell r="AB7262">
            <v>0</v>
          </cell>
          <cell r="AC7262">
            <v>0</v>
          </cell>
          <cell r="AD7262" t="str">
            <v>∆</v>
          </cell>
          <cell r="AE7262">
            <v>0</v>
          </cell>
        </row>
        <row r="7263">
          <cell r="AB7263" t="str">
            <v/>
          </cell>
          <cell r="AC7263" t="str">
            <v/>
          </cell>
          <cell r="AD7263" t="str">
            <v>∆</v>
          </cell>
        </row>
        <row r="7264">
          <cell r="V7264" t="str">
            <v>[590] PFIP TRANSPORTATION : NON DEPARTMENTAL : NON DIVISIONAL</v>
          </cell>
          <cell r="AB7264" t="str">
            <v/>
          </cell>
          <cell r="AC7264" t="str">
            <v/>
          </cell>
          <cell r="AD7264" t="str">
            <v>∆</v>
          </cell>
        </row>
        <row r="7265">
          <cell r="V7265" t="str">
            <v>GENERAL : OPERATIONS</v>
          </cell>
          <cell r="AB7265" t="str">
            <v/>
          </cell>
          <cell r="AC7265" t="str">
            <v/>
          </cell>
          <cell r="AD7265" t="str">
            <v>∆</v>
          </cell>
        </row>
        <row r="7266">
          <cell r="V7266" t="str">
            <v>590.00.00.900-6650.01</v>
          </cell>
          <cell r="W7266" t="str">
            <v>PFIP Credit Reimbursement PFIP Credit Reimbursement</v>
          </cell>
          <cell r="X7266">
            <v>0</v>
          </cell>
          <cell r="Y7266">
            <v>0</v>
          </cell>
          <cell r="Z7266">
            <v>0</v>
          </cell>
          <cell r="AA7266">
            <v>-28000</v>
          </cell>
          <cell r="AB7266">
            <v>0</v>
          </cell>
          <cell r="AC7266">
            <v>0</v>
          </cell>
          <cell r="AD7266" t="str">
            <v>∆</v>
          </cell>
          <cell r="AE7266">
            <v>0</v>
          </cell>
        </row>
        <row r="7267">
          <cell r="W7267" t="str">
            <v>TOTAL : OPERATIONS</v>
          </cell>
          <cell r="X7267">
            <v>0</v>
          </cell>
          <cell r="Y7267">
            <v>0</v>
          </cell>
          <cell r="Z7267">
            <v>0</v>
          </cell>
          <cell r="AA7267">
            <v>-28000</v>
          </cell>
          <cell r="AB7267">
            <v>0</v>
          </cell>
          <cell r="AC7267">
            <v>0</v>
          </cell>
          <cell r="AD7267" t="str">
            <v>∆</v>
          </cell>
          <cell r="AE7267">
            <v>0</v>
          </cell>
        </row>
        <row r="7268">
          <cell r="AB7268" t="str">
            <v/>
          </cell>
          <cell r="AC7268" t="str">
            <v/>
          </cell>
          <cell r="AD7268" t="str">
            <v>∆</v>
          </cell>
        </row>
        <row r="7269">
          <cell r="V7269" t="str">
            <v>[590] PFIP TRANSPORTATION : NON DEPARTMENTAL : NON DIVISIONAL</v>
          </cell>
        </row>
        <row r="7270">
          <cell r="V7270" t="str">
            <v>GENERAL : DEBT SERVICE</v>
          </cell>
          <cell r="AB7270" t="str">
            <v/>
          </cell>
          <cell r="AC7270" t="str">
            <v/>
          </cell>
          <cell r="AD7270" t="str">
            <v>∆</v>
          </cell>
        </row>
        <row r="7271">
          <cell r="V7271" t="str">
            <v>590.00.00.900-8150.11</v>
          </cell>
          <cell r="W7271" t="str">
            <v>Capital Improvements-Transportation Zone 1</v>
          </cell>
          <cell r="X7271">
            <v>13000</v>
          </cell>
          <cell r="Y7271">
            <v>41000</v>
          </cell>
          <cell r="Z7271">
            <v>4000</v>
          </cell>
          <cell r="AA7271">
            <v>0</v>
          </cell>
          <cell r="AB7271">
            <v>0</v>
          </cell>
          <cell r="AC7271">
            <v>0</v>
          </cell>
          <cell r="AD7271" t="str">
            <v>∆</v>
          </cell>
          <cell r="AE7271">
            <v>0</v>
          </cell>
        </row>
        <row r="7272">
          <cell r="V7272" t="str">
            <v>590.00.00.900-8150.12</v>
          </cell>
          <cell r="W7272" t="str">
            <v>Capital Improvements-Transportation Zone 2</v>
          </cell>
          <cell r="X7272">
            <v>3000</v>
          </cell>
          <cell r="Y7272">
            <v>9000</v>
          </cell>
          <cell r="Z7272">
            <v>1000</v>
          </cell>
          <cell r="AA7272">
            <v>0</v>
          </cell>
          <cell r="AB7272">
            <v>0</v>
          </cell>
          <cell r="AC7272">
            <v>0</v>
          </cell>
          <cell r="AD7272" t="str">
            <v>∆</v>
          </cell>
          <cell r="AE7272">
            <v>0</v>
          </cell>
        </row>
        <row r="7273">
          <cell r="V7273" t="str">
            <v>590.00.00.900-8150.13</v>
          </cell>
          <cell r="W7273" t="str">
            <v>Capital Improvements-Transportation Zone 3</v>
          </cell>
          <cell r="X7273">
            <v>1000</v>
          </cell>
          <cell r="Y7273">
            <v>5000</v>
          </cell>
          <cell r="Z7273">
            <v>0</v>
          </cell>
          <cell r="AA7273">
            <v>0</v>
          </cell>
          <cell r="AB7273">
            <v>0</v>
          </cell>
          <cell r="AC7273">
            <v>0</v>
          </cell>
          <cell r="AD7273" t="str">
            <v>∆</v>
          </cell>
          <cell r="AE7273">
            <v>0</v>
          </cell>
        </row>
        <row r="7274">
          <cell r="V7274" t="str">
            <v>590.00.00.900-8150.14</v>
          </cell>
          <cell r="W7274" t="str">
            <v>Capital Improvements-Transportation Zone 4</v>
          </cell>
          <cell r="X7274">
            <v>0</v>
          </cell>
          <cell r="Y7274">
            <v>1517000</v>
          </cell>
          <cell r="Z7274">
            <v>863000</v>
          </cell>
          <cell r="AA7274">
            <v>9000</v>
          </cell>
          <cell r="AB7274">
            <v>0</v>
          </cell>
          <cell r="AC7274">
            <v>0</v>
          </cell>
          <cell r="AD7274" t="str">
            <v>∆</v>
          </cell>
          <cell r="AE7274">
            <v>0</v>
          </cell>
        </row>
        <row r="7275">
          <cell r="V7275" t="str">
            <v>590.00.00.900-8150.15</v>
          </cell>
          <cell r="W7275" t="str">
            <v>Capital Improvements-Transportation Zone 5</v>
          </cell>
          <cell r="X7275">
            <v>3000</v>
          </cell>
          <cell r="Y7275">
            <v>8000</v>
          </cell>
          <cell r="Z7275">
            <v>1000</v>
          </cell>
          <cell r="AA7275">
            <v>0</v>
          </cell>
          <cell r="AB7275">
            <v>0</v>
          </cell>
          <cell r="AC7275">
            <v>0</v>
          </cell>
          <cell r="AD7275" t="str">
            <v>∆</v>
          </cell>
          <cell r="AE7275">
            <v>0</v>
          </cell>
        </row>
        <row r="7276">
          <cell r="V7276" t="str">
            <v>590.00.00.900-8150.16</v>
          </cell>
          <cell r="W7276" t="str">
            <v>Capital Improvements-Transportation Zone 6</v>
          </cell>
          <cell r="X7276">
            <v>0</v>
          </cell>
          <cell r="Y7276">
            <v>0</v>
          </cell>
          <cell r="Z7276">
            <v>0</v>
          </cell>
          <cell r="AA7276">
            <v>0</v>
          </cell>
          <cell r="AB7276">
            <v>0</v>
          </cell>
          <cell r="AC7276">
            <v>0</v>
          </cell>
          <cell r="AD7276" t="str">
            <v>∆</v>
          </cell>
          <cell r="AE7276">
            <v>0</v>
          </cell>
        </row>
        <row r="7277">
          <cell r="V7277" t="str">
            <v>590.00.00.900-8150.38</v>
          </cell>
          <cell r="W7277" t="str">
            <v>Capital Improvements-Transportation Woodward Av Utility &amp; Street Imp</v>
          </cell>
          <cell r="X7277">
            <v>0</v>
          </cell>
          <cell r="Y7277">
            <v>0</v>
          </cell>
          <cell r="Z7277">
            <v>0</v>
          </cell>
          <cell r="AA7277">
            <v>0</v>
          </cell>
          <cell r="AB7277">
            <v>0</v>
          </cell>
          <cell r="AC7277">
            <v>0</v>
          </cell>
          <cell r="AD7277" t="str">
            <v>∆</v>
          </cell>
          <cell r="AE7277">
            <v>0</v>
          </cell>
        </row>
        <row r="7278">
          <cell r="V7278" t="str">
            <v>590.00.00.900-8150.45</v>
          </cell>
          <cell r="W7278" t="str">
            <v>Capital Improvements-Transportation Zone 7</v>
          </cell>
          <cell r="X7278">
            <v>651000</v>
          </cell>
          <cell r="Y7278">
            <v>3397000</v>
          </cell>
          <cell r="Z7278">
            <v>907000</v>
          </cell>
          <cell r="AA7278">
            <v>2201000</v>
          </cell>
          <cell r="AB7278">
            <v>5000000</v>
          </cell>
          <cell r="AC7278">
            <v>5000000</v>
          </cell>
          <cell r="AD7278" t="str">
            <v>∆</v>
          </cell>
          <cell r="AE7278">
            <v>0</v>
          </cell>
        </row>
        <row r="7279">
          <cell r="V7279" t="str">
            <v>590.00.00.900-8150.98</v>
          </cell>
          <cell r="W7279" t="str">
            <v>Capital Improvements-Transportation Developer Contrib Infrastructure</v>
          </cell>
          <cell r="X7279">
            <v>746000</v>
          </cell>
          <cell r="Y7279">
            <v>589000</v>
          </cell>
          <cell r="Z7279">
            <v>431000</v>
          </cell>
          <cell r="AA7279">
            <v>0</v>
          </cell>
          <cell r="AB7279">
            <v>0</v>
          </cell>
          <cell r="AC7279">
            <v>0</v>
          </cell>
          <cell r="AD7279" t="str">
            <v>∆</v>
          </cell>
          <cell r="AE7279">
            <v>0</v>
          </cell>
        </row>
        <row r="7280">
          <cell r="V7280" t="str">
            <v>590.00.00.900-8150.99</v>
          </cell>
          <cell r="W7280" t="str">
            <v>Capital Improvements-Transportation General</v>
          </cell>
          <cell r="X7280">
            <v>0</v>
          </cell>
          <cell r="Y7280">
            <v>0</v>
          </cell>
          <cell r="Z7280">
            <v>0</v>
          </cell>
          <cell r="AA7280">
            <v>0</v>
          </cell>
          <cell r="AB7280">
            <v>0</v>
          </cell>
          <cell r="AC7280">
            <v>0</v>
          </cell>
          <cell r="AD7280" t="str">
            <v>∆</v>
          </cell>
          <cell r="AE7280">
            <v>0</v>
          </cell>
        </row>
        <row r="7281">
          <cell r="W7281" t="str">
            <v>TOTAL : DEBT SERVICE</v>
          </cell>
          <cell r="X7281">
            <v>1417000</v>
          </cell>
          <cell r="Y7281">
            <v>5566000</v>
          </cell>
          <cell r="Z7281">
            <v>2207000</v>
          </cell>
          <cell r="AA7281">
            <v>2210000</v>
          </cell>
          <cell r="AB7281">
            <v>5000000</v>
          </cell>
          <cell r="AC7281">
            <v>5000000</v>
          </cell>
          <cell r="AD7281" t="str">
            <v>∆</v>
          </cell>
          <cell r="AE7281">
            <v>0</v>
          </cell>
        </row>
        <row r="7282">
          <cell r="AB7282" t="str">
            <v/>
          </cell>
          <cell r="AC7282" t="str">
            <v/>
          </cell>
          <cell r="AD7282" t="str">
            <v>∆</v>
          </cell>
        </row>
        <row r="7283">
          <cell r="V7283" t="str">
            <v>[590] PFIP TRANSPORTATION : FINANCE : NON DIVISIONAL</v>
          </cell>
          <cell r="AB7283" t="str">
            <v/>
          </cell>
          <cell r="AC7283" t="str">
            <v/>
          </cell>
          <cell r="AD7283" t="str">
            <v>∆</v>
          </cell>
        </row>
        <row r="7284">
          <cell r="V7284" t="str">
            <v>FISCAL MANAGEMENT : OPERATIONS</v>
          </cell>
          <cell r="AB7284" t="str">
            <v/>
          </cell>
          <cell r="AC7284" t="str">
            <v/>
          </cell>
          <cell r="AD7284" t="str">
            <v>∆</v>
          </cell>
        </row>
        <row r="7285">
          <cell r="V7285" t="str">
            <v>590.05.00.150-6000.01</v>
          </cell>
          <cell r="W7285" t="str">
            <v>Professional Services General</v>
          </cell>
          <cell r="X7285">
            <v>3000</v>
          </cell>
          <cell r="Y7285">
            <v>6000</v>
          </cell>
          <cell r="Z7285">
            <v>4000</v>
          </cell>
          <cell r="AA7285">
            <v>3000</v>
          </cell>
          <cell r="AB7285">
            <v>0</v>
          </cell>
          <cell r="AC7285">
            <v>3200</v>
          </cell>
          <cell r="AD7285" t="str">
            <v>∆</v>
          </cell>
          <cell r="AE7285">
            <v>3200</v>
          </cell>
        </row>
        <row r="7286">
          <cell r="W7286" t="str">
            <v>TOTAL : OPERATIONS</v>
          </cell>
          <cell r="X7286">
            <v>3000</v>
          </cell>
          <cell r="Y7286">
            <v>6000</v>
          </cell>
          <cell r="Z7286">
            <v>4000</v>
          </cell>
          <cell r="AA7286">
            <v>3000</v>
          </cell>
          <cell r="AB7286">
            <v>0</v>
          </cell>
          <cell r="AC7286">
            <v>3200</v>
          </cell>
          <cell r="AD7286" t="str">
            <v>∆</v>
          </cell>
          <cell r="AE7286">
            <v>3200</v>
          </cell>
        </row>
        <row r="7287">
          <cell r="AB7287" t="str">
            <v/>
          </cell>
          <cell r="AC7287" t="str">
            <v/>
          </cell>
          <cell r="AD7287" t="str">
            <v>∆</v>
          </cell>
        </row>
        <row r="7288">
          <cell r="V7288" t="str">
            <v>[590] PFIP TRANSPORTATION : PUBLIC WORKS : TRANSPORTATION</v>
          </cell>
          <cell r="AB7288" t="str">
            <v/>
          </cell>
          <cell r="AC7288" t="str">
            <v/>
          </cell>
          <cell r="AD7288" t="str">
            <v>∆</v>
          </cell>
        </row>
        <row r="7289">
          <cell r="V7289" t="str">
            <v>ADMINISTRATION/ENGINEERING : OPERATIONS</v>
          </cell>
          <cell r="AB7289" t="str">
            <v/>
          </cell>
          <cell r="AC7289" t="str">
            <v/>
          </cell>
          <cell r="AD7289" t="str">
            <v>∆</v>
          </cell>
        </row>
        <row r="7290">
          <cell r="V7290" t="str">
            <v>590.40.70.015-6000.01</v>
          </cell>
          <cell r="W7290" t="str">
            <v>Professional Services General</v>
          </cell>
          <cell r="X7290">
            <v>112000</v>
          </cell>
          <cell r="Y7290">
            <v>1000</v>
          </cell>
          <cell r="Z7290">
            <v>7000</v>
          </cell>
          <cell r="AA7290">
            <v>2000</v>
          </cell>
          <cell r="AB7290">
            <v>27486</v>
          </cell>
          <cell r="AC7290">
            <v>27486</v>
          </cell>
          <cell r="AD7290" t="str">
            <v>∆</v>
          </cell>
          <cell r="AE7290">
            <v>0</v>
          </cell>
        </row>
        <row r="7291">
          <cell r="V7291" t="str">
            <v>590.40.70.015-6600.25</v>
          </cell>
          <cell r="W7291" t="str">
            <v>Administrative Expenses Support Services-Indirect Labor</v>
          </cell>
          <cell r="X7291">
            <v>56000</v>
          </cell>
          <cell r="Y7291">
            <v>62000</v>
          </cell>
          <cell r="Z7291">
            <v>64000</v>
          </cell>
          <cell r="AA7291">
            <v>64000</v>
          </cell>
          <cell r="AB7291">
            <v>63790</v>
          </cell>
          <cell r="AC7291">
            <v>63790</v>
          </cell>
          <cell r="AD7291" t="str">
            <v>∆</v>
          </cell>
          <cell r="AE7291">
            <v>0</v>
          </cell>
        </row>
        <row r="7292">
          <cell r="V7292" t="str">
            <v>590.40.70.015-6600.26</v>
          </cell>
          <cell r="W7292" t="str">
            <v>Administrative Expenses Support Services-IT</v>
          </cell>
          <cell r="X7292">
            <v>1000</v>
          </cell>
          <cell r="Y7292">
            <v>1000</v>
          </cell>
          <cell r="Z7292">
            <v>1000</v>
          </cell>
          <cell r="AA7292">
            <v>1000</v>
          </cell>
          <cell r="AB7292">
            <v>1200</v>
          </cell>
          <cell r="AC7292">
            <v>1200</v>
          </cell>
          <cell r="AD7292" t="str">
            <v>∆</v>
          </cell>
          <cell r="AE7292">
            <v>0</v>
          </cell>
        </row>
        <row r="7293">
          <cell r="V7293" t="str">
            <v>590.40.70.015-6600.36</v>
          </cell>
          <cell r="W7293" t="str">
            <v>Administrative Expenses IT Fund Contribution</v>
          </cell>
          <cell r="X7293">
            <v>5000</v>
          </cell>
          <cell r="Y7293">
            <v>5000</v>
          </cell>
          <cell r="Z7293">
            <v>5000</v>
          </cell>
          <cell r="AA7293">
            <v>5000</v>
          </cell>
          <cell r="AB7293">
            <v>5340</v>
          </cell>
          <cell r="AC7293">
            <v>12000</v>
          </cell>
          <cell r="AD7293" t="str">
            <v>∆</v>
          </cell>
          <cell r="AE7293">
            <v>6660</v>
          </cell>
        </row>
        <row r="7294">
          <cell r="W7294" t="str">
            <v>TOTAL : OPERATIONS</v>
          </cell>
          <cell r="X7294">
            <v>174000</v>
          </cell>
          <cell r="Y7294">
            <v>69000</v>
          </cell>
          <cell r="Z7294">
            <v>77000</v>
          </cell>
          <cell r="AA7294">
            <v>72000</v>
          </cell>
          <cell r="AB7294">
            <v>97816</v>
          </cell>
          <cell r="AC7294">
            <v>104476</v>
          </cell>
          <cell r="AD7294" t="str">
            <v>∆</v>
          </cell>
          <cell r="AE7294">
            <v>6660</v>
          </cell>
        </row>
        <row r="7295">
          <cell r="AB7295" t="str">
            <v/>
          </cell>
          <cell r="AC7295" t="str">
            <v/>
          </cell>
          <cell r="AD7295" t="str">
            <v>∆</v>
          </cell>
        </row>
        <row r="7296">
          <cell r="V7296" t="str">
            <v>[590] PFIP TRANSPORTATION : ENGINEERING : CAPITAL IMPROVEMENT</v>
          </cell>
          <cell r="AB7296" t="str">
            <v/>
          </cell>
          <cell r="AC7296" t="str">
            <v/>
          </cell>
          <cell r="AD7296" t="str">
            <v>∆</v>
          </cell>
        </row>
        <row r="7297">
          <cell r="V7297" t="str">
            <v>NO PROGRAM : CAPITAL</v>
          </cell>
          <cell r="AB7297" t="str">
            <v/>
          </cell>
          <cell r="AC7297" t="str">
            <v/>
          </cell>
          <cell r="AD7297" t="str">
            <v>∆</v>
          </cell>
        </row>
        <row r="7298">
          <cell r="V7298" t="str">
            <v>590.45.41.000-7000.99</v>
          </cell>
          <cell r="W7298" t="str">
            <v>Capital Outlay General</v>
          </cell>
          <cell r="X7298">
            <v>0</v>
          </cell>
          <cell r="Y7298">
            <v>0</v>
          </cell>
          <cell r="Z7298">
            <v>0</v>
          </cell>
          <cell r="AA7298">
            <v>0</v>
          </cell>
          <cell r="AB7298">
            <v>1575000</v>
          </cell>
          <cell r="AC7298">
            <v>1575000</v>
          </cell>
          <cell r="AD7298" t="str">
            <v>∆</v>
          </cell>
          <cell r="AE7298">
            <v>0</v>
          </cell>
        </row>
        <row r="7299">
          <cell r="W7299" t="str">
            <v>TOTAL : CAPITAL</v>
          </cell>
          <cell r="X7299">
            <v>0</v>
          </cell>
          <cell r="Y7299">
            <v>0</v>
          </cell>
          <cell r="Z7299">
            <v>0</v>
          </cell>
          <cell r="AA7299">
            <v>0</v>
          </cell>
          <cell r="AB7299">
            <v>1575000</v>
          </cell>
          <cell r="AC7299">
            <v>1575000</v>
          </cell>
          <cell r="AD7299" t="str">
            <v>∆</v>
          </cell>
          <cell r="AE7299">
            <v>0</v>
          </cell>
        </row>
        <row r="7301">
          <cell r="AB7301" t="str">
            <v/>
          </cell>
          <cell r="AC7301" t="str">
            <v/>
          </cell>
          <cell r="AD7301" t="str">
            <v>∆</v>
          </cell>
        </row>
        <row r="7302">
          <cell r="V7302" t="str">
            <v>[620] GOLF COURSE</v>
          </cell>
          <cell r="AB7302" t="str">
            <v/>
          </cell>
          <cell r="AC7302" t="str">
            <v/>
          </cell>
          <cell r="AD7302" t="str">
            <v>∆</v>
          </cell>
        </row>
        <row r="7303">
          <cell r="W7303" t="str">
            <v>INFLOWS</v>
          </cell>
          <cell r="X7303">
            <v>1340000</v>
          </cell>
          <cell r="Y7303">
            <v>1133000</v>
          </cell>
          <cell r="Z7303">
            <v>1223000</v>
          </cell>
          <cell r="AA7303">
            <v>1770000</v>
          </cell>
          <cell r="AB7303">
            <v>1113016</v>
          </cell>
          <cell r="AC7303">
            <v>1768816</v>
          </cell>
          <cell r="AD7303" t="str">
            <v>∆</v>
          </cell>
          <cell r="AE7303">
            <v>655800</v>
          </cell>
        </row>
        <row r="7304">
          <cell r="W7304" t="str">
            <v>OUTFLOWS</v>
          </cell>
          <cell r="X7304">
            <v>1111000</v>
          </cell>
          <cell r="Y7304">
            <v>1284000</v>
          </cell>
          <cell r="Z7304">
            <v>1129000</v>
          </cell>
          <cell r="AA7304">
            <v>1617000</v>
          </cell>
          <cell r="AB7304">
            <v>1727320</v>
          </cell>
          <cell r="AC7304">
            <v>1958926</v>
          </cell>
          <cell r="AD7304" t="str">
            <v>∆</v>
          </cell>
          <cell r="AE7304">
            <v>231606</v>
          </cell>
        </row>
        <row r="7305">
          <cell r="W7305" t="str">
            <v>NET</v>
          </cell>
          <cell r="X7305">
            <v>229000</v>
          </cell>
          <cell r="Y7305">
            <v>-151000</v>
          </cell>
          <cell r="Z7305">
            <v>94000</v>
          </cell>
          <cell r="AA7305">
            <v>153000</v>
          </cell>
          <cell r="AB7305">
            <v>-614304</v>
          </cell>
          <cell r="AC7305">
            <v>-190110</v>
          </cell>
          <cell r="AD7305" t="str">
            <v>∆</v>
          </cell>
          <cell r="AE7305">
            <v>424194</v>
          </cell>
        </row>
        <row r="7306">
          <cell r="AB7306" t="str">
            <v/>
          </cell>
          <cell r="AC7306" t="str">
            <v/>
          </cell>
          <cell r="AD7306" t="str">
            <v>∆</v>
          </cell>
        </row>
        <row r="7307">
          <cell r="V7307" t="str">
            <v>[620] GOLF COURSE : NON DEPARTMENTAL : NON DIVISIONAL</v>
          </cell>
          <cell r="AB7307" t="str">
            <v/>
          </cell>
          <cell r="AC7307" t="str">
            <v/>
          </cell>
          <cell r="AD7307" t="str">
            <v>∆</v>
          </cell>
        </row>
        <row r="7308">
          <cell r="V7308" t="str">
            <v>GENERAL : OTHER REVENUE</v>
          </cell>
          <cell r="AB7308" t="str">
            <v/>
          </cell>
          <cell r="AC7308" t="str">
            <v/>
          </cell>
          <cell r="AD7308" t="str">
            <v>∆</v>
          </cell>
        </row>
        <row r="7309">
          <cell r="V7309" t="str">
            <v>620.00.00.900-4800.01</v>
          </cell>
          <cell r="W7309" t="str">
            <v>Contributions Fixed Asset Contributions</v>
          </cell>
          <cell r="X7309">
            <v>125000</v>
          </cell>
          <cell r="Y7309">
            <v>0</v>
          </cell>
          <cell r="Z7309">
            <v>0</v>
          </cell>
          <cell r="AA7309">
            <v>0</v>
          </cell>
          <cell r="AB7309">
            <v>0</v>
          </cell>
          <cell r="AC7309">
            <v>0</v>
          </cell>
          <cell r="AD7309" t="str">
            <v>∆</v>
          </cell>
          <cell r="AE7309">
            <v>0</v>
          </cell>
        </row>
        <row r="7310">
          <cell r="W7310" t="str">
            <v>TOTAL : OTHER REVENUE</v>
          </cell>
          <cell r="X7310">
            <v>125000</v>
          </cell>
          <cell r="Y7310">
            <v>0</v>
          </cell>
          <cell r="Z7310">
            <v>0</v>
          </cell>
          <cell r="AA7310">
            <v>0</v>
          </cell>
          <cell r="AB7310">
            <v>0</v>
          </cell>
          <cell r="AC7310">
            <v>0</v>
          </cell>
          <cell r="AD7310" t="str">
            <v>∆</v>
          </cell>
          <cell r="AE7310">
            <v>0</v>
          </cell>
        </row>
        <row r="7311">
          <cell r="AB7311" t="str">
            <v/>
          </cell>
          <cell r="AC7311" t="str">
            <v/>
          </cell>
          <cell r="AD7311" t="str">
            <v>∆</v>
          </cell>
        </row>
        <row r="7312">
          <cell r="V7312" t="str">
            <v>[620] GOLF COURSE : NON DEPARTMENTAL : NON DIVISIONAL</v>
          </cell>
        </row>
        <row r="7313">
          <cell r="V7313" t="str">
            <v>GENERAL : TRANSFERS</v>
          </cell>
          <cell r="AB7313" t="str">
            <v/>
          </cell>
          <cell r="AC7313" t="str">
            <v/>
          </cell>
          <cell r="AD7313" t="str">
            <v>∆</v>
          </cell>
        </row>
        <row r="7314">
          <cell r="V7314" t="str">
            <v>620.00.00.900-4900.01</v>
          </cell>
          <cell r="W7314" t="str">
            <v>Transfers In General Fund</v>
          </cell>
          <cell r="X7314">
            <v>0</v>
          </cell>
          <cell r="Y7314">
            <v>0</v>
          </cell>
          <cell r="Z7314">
            <v>150000</v>
          </cell>
          <cell r="AA7314">
            <v>150000</v>
          </cell>
          <cell r="AB7314">
            <v>143816</v>
          </cell>
          <cell r="AC7314">
            <v>143816</v>
          </cell>
          <cell r="AD7314" t="str">
            <v>∆</v>
          </cell>
          <cell r="AE7314">
            <v>0</v>
          </cell>
        </row>
        <row r="7315">
          <cell r="W7315" t="str">
            <v>TOTAL : TRANSFERS</v>
          </cell>
          <cell r="X7315">
            <v>0</v>
          </cell>
          <cell r="Y7315">
            <v>0</v>
          </cell>
          <cell r="Z7315">
            <v>150000</v>
          </cell>
          <cell r="AA7315">
            <v>150000</v>
          </cell>
          <cell r="AB7315">
            <v>143816</v>
          </cell>
          <cell r="AC7315">
            <v>143816</v>
          </cell>
          <cell r="AD7315" t="str">
            <v>∆</v>
          </cell>
          <cell r="AE7315">
            <v>0</v>
          </cell>
        </row>
        <row r="7316">
          <cell r="AB7316" t="str">
            <v/>
          </cell>
          <cell r="AC7316" t="str">
            <v/>
          </cell>
          <cell r="AD7316" t="str">
            <v>∆</v>
          </cell>
        </row>
        <row r="7317">
          <cell r="V7317" t="str">
            <v>[620] Golf Course : Recreation &amp; Community Services : Golf : CHARGES FOR SERVICES</v>
          </cell>
          <cell r="AB7317" t="str">
            <v/>
          </cell>
          <cell r="AC7317" t="str">
            <v/>
          </cell>
          <cell r="AD7317" t="str">
            <v>∆</v>
          </cell>
        </row>
        <row r="7318">
          <cell r="V7318" t="str">
            <v>620.20.35.001-4570.01</v>
          </cell>
          <cell r="W7318" t="str">
            <v>Charges for Services-Golf Green Fees</v>
          </cell>
          <cell r="X7318">
            <v>751000</v>
          </cell>
          <cell r="Y7318">
            <v>823000</v>
          </cell>
          <cell r="Z7318">
            <v>914000</v>
          </cell>
          <cell r="AA7318">
            <v>1417000</v>
          </cell>
          <cell r="AB7318">
            <v>850000</v>
          </cell>
          <cell r="AC7318">
            <v>1400000</v>
          </cell>
          <cell r="AD7318" t="str">
            <v>∆</v>
          </cell>
          <cell r="AE7318">
            <v>550000</v>
          </cell>
        </row>
        <row r="7319">
          <cell r="V7319" t="str">
            <v>620.20.35.001-4570.02</v>
          </cell>
          <cell r="W7319" t="str">
            <v>Charges for Services-Golf Driving Range</v>
          </cell>
          <cell r="X7319">
            <v>9000</v>
          </cell>
          <cell r="Y7319">
            <v>11000</v>
          </cell>
          <cell r="Z7319">
            <v>15000</v>
          </cell>
          <cell r="AA7319">
            <v>35000</v>
          </cell>
          <cell r="AB7319">
            <v>9000</v>
          </cell>
          <cell r="AC7319">
            <v>38000</v>
          </cell>
          <cell r="AD7319" t="str">
            <v>∆</v>
          </cell>
          <cell r="AE7319">
            <v>29000</v>
          </cell>
        </row>
        <row r="7320">
          <cell r="V7320" t="str">
            <v>620.20.35.001-4570.03</v>
          </cell>
          <cell r="W7320" t="str">
            <v>Charges for Services-Golf Carts</v>
          </cell>
          <cell r="X7320">
            <v>42000</v>
          </cell>
          <cell r="Y7320">
            <v>45000</v>
          </cell>
          <cell r="Z7320">
            <v>47000</v>
          </cell>
          <cell r="AA7320">
            <v>85000</v>
          </cell>
          <cell r="AB7320">
            <v>42000</v>
          </cell>
          <cell r="AC7320">
            <v>80000</v>
          </cell>
          <cell r="AD7320" t="str">
            <v>∆</v>
          </cell>
          <cell r="AE7320">
            <v>38000</v>
          </cell>
        </row>
        <row r="7321">
          <cell r="V7321" t="str">
            <v>620.20.35.001-4570.04</v>
          </cell>
          <cell r="W7321" t="str">
            <v>Charges for Services-Golf Snack Bar Operations</v>
          </cell>
          <cell r="X7321">
            <v>26000</v>
          </cell>
          <cell r="Y7321">
            <v>24000</v>
          </cell>
          <cell r="Z7321">
            <v>27000</v>
          </cell>
          <cell r="AA7321">
            <v>25000</v>
          </cell>
          <cell r="AB7321">
            <v>26800</v>
          </cell>
          <cell r="AC7321">
            <v>45000</v>
          </cell>
          <cell r="AD7321" t="str">
            <v>∆</v>
          </cell>
          <cell r="AE7321">
            <v>18200</v>
          </cell>
        </row>
        <row r="7322">
          <cell r="V7322" t="str">
            <v>620.20.35.001-4570.05</v>
          </cell>
          <cell r="W7322" t="str">
            <v>Charges for Services-Golf Restaurant Operations</v>
          </cell>
          <cell r="X7322">
            <v>36000</v>
          </cell>
          <cell r="Y7322">
            <v>34000</v>
          </cell>
          <cell r="Z7322">
            <v>32000</v>
          </cell>
          <cell r="AA7322">
            <v>10000</v>
          </cell>
          <cell r="AB7322">
            <v>15000</v>
          </cell>
          <cell r="AC7322">
            <v>15000</v>
          </cell>
          <cell r="AD7322" t="str">
            <v>∆</v>
          </cell>
          <cell r="AE7322">
            <v>0</v>
          </cell>
        </row>
        <row r="7323">
          <cell r="V7323" t="str">
            <v>620.20.35.001-4570.06</v>
          </cell>
          <cell r="W7323" t="str">
            <v>Charges for Services-Golf Common Area Maintenance</v>
          </cell>
          <cell r="X7323">
            <v>0</v>
          </cell>
          <cell r="Y7323">
            <v>0</v>
          </cell>
          <cell r="Z7323">
            <v>0</v>
          </cell>
          <cell r="AA7323">
            <v>0</v>
          </cell>
          <cell r="AB7323">
            <v>0</v>
          </cell>
          <cell r="AC7323">
            <v>0</v>
          </cell>
          <cell r="AD7323" t="str">
            <v>∆</v>
          </cell>
          <cell r="AE7323">
            <v>0</v>
          </cell>
        </row>
        <row r="7324">
          <cell r="V7324" t="str">
            <v>620.20.35.001-4570.07</v>
          </cell>
          <cell r="W7324" t="str">
            <v>Charges for Services-Golf Facility Use</v>
          </cell>
          <cell r="X7324">
            <v>3000</v>
          </cell>
          <cell r="Y7324">
            <v>0</v>
          </cell>
          <cell r="Z7324">
            <v>0</v>
          </cell>
          <cell r="AA7324">
            <v>0</v>
          </cell>
          <cell r="AB7324">
            <v>0</v>
          </cell>
          <cell r="AC7324">
            <v>0</v>
          </cell>
          <cell r="AD7324" t="str">
            <v>∆</v>
          </cell>
          <cell r="AE7324">
            <v>0</v>
          </cell>
        </row>
        <row r="7325">
          <cell r="V7325" t="str">
            <v>620.20.35.001-4570.09</v>
          </cell>
          <cell r="W7325" t="str">
            <v>Charges for Services-Golf Merchandise Fees</v>
          </cell>
          <cell r="X7325">
            <v>5000</v>
          </cell>
          <cell r="Y7325">
            <v>7000</v>
          </cell>
          <cell r="Z7325">
            <v>9000</v>
          </cell>
          <cell r="AA7325">
            <v>13000</v>
          </cell>
          <cell r="AB7325">
            <v>4600</v>
          </cell>
          <cell r="AC7325">
            <v>12000</v>
          </cell>
          <cell r="AD7325" t="str">
            <v>∆</v>
          </cell>
          <cell r="AE7325">
            <v>7400</v>
          </cell>
        </row>
        <row r="7326">
          <cell r="V7326" t="str">
            <v>620.20.35.001-4570.10</v>
          </cell>
          <cell r="W7326" t="str">
            <v>Charges for Services-Golf Golf Lesson Fees</v>
          </cell>
          <cell r="X7326">
            <v>1000</v>
          </cell>
          <cell r="Y7326">
            <v>2000</v>
          </cell>
          <cell r="Z7326">
            <v>2000</v>
          </cell>
          <cell r="AA7326">
            <v>4000</v>
          </cell>
          <cell r="AB7326">
            <v>1300</v>
          </cell>
          <cell r="AC7326">
            <v>4000</v>
          </cell>
          <cell r="AD7326" t="str">
            <v>∆</v>
          </cell>
          <cell r="AE7326">
            <v>2700</v>
          </cell>
        </row>
        <row r="7327">
          <cell r="V7327" t="str">
            <v>620.20.35.001-4570.11</v>
          </cell>
          <cell r="W7327" t="str">
            <v>Charges for Services-Golf Other Golf Shop Fees</v>
          </cell>
          <cell r="X7327">
            <v>1000</v>
          </cell>
          <cell r="Y7327">
            <v>1000</v>
          </cell>
          <cell r="Z7327">
            <v>1000</v>
          </cell>
          <cell r="AA7327">
            <v>1000</v>
          </cell>
          <cell r="AB7327">
            <v>500</v>
          </cell>
          <cell r="AC7327">
            <v>1000</v>
          </cell>
          <cell r="AD7327" t="str">
            <v>∆</v>
          </cell>
          <cell r="AE7327">
            <v>500</v>
          </cell>
        </row>
        <row r="7328">
          <cell r="V7328" t="str">
            <v>620.20.35.001-4584.06</v>
          </cell>
          <cell r="W7328" t="str">
            <v>Charges for Services-Recreation/General Revenue Agency Revenue</v>
          </cell>
          <cell r="X7328">
            <v>320000</v>
          </cell>
          <cell r="Y7328">
            <v>166000</v>
          </cell>
          <cell r="Z7328">
            <v>0</v>
          </cell>
          <cell r="AA7328">
            <v>0</v>
          </cell>
          <cell r="AB7328">
            <v>0</v>
          </cell>
          <cell r="AC7328">
            <v>0</v>
          </cell>
          <cell r="AD7328" t="str">
            <v>∆</v>
          </cell>
          <cell r="AE7328">
            <v>0</v>
          </cell>
        </row>
        <row r="7329">
          <cell r="W7329" t="str">
            <v>TOTAL : CHARGES FOR SERVICES</v>
          </cell>
          <cell r="X7329">
            <v>1194000</v>
          </cell>
          <cell r="Y7329">
            <v>1113000</v>
          </cell>
          <cell r="Z7329">
            <v>1047000</v>
          </cell>
          <cell r="AA7329">
            <v>1590000</v>
          </cell>
          <cell r="AB7329">
            <v>949200</v>
          </cell>
          <cell r="AC7329">
            <v>1595000</v>
          </cell>
          <cell r="AD7329" t="str">
            <v>∆</v>
          </cell>
          <cell r="AE7329">
            <v>645800</v>
          </cell>
        </row>
        <row r="7330">
          <cell r="AB7330" t="str">
            <v/>
          </cell>
          <cell r="AC7330" t="str">
            <v/>
          </cell>
          <cell r="AD7330" t="str">
            <v>∆</v>
          </cell>
        </row>
        <row r="7331">
          <cell r="V7331" t="str">
            <v>[620] GOLF COURSE : RECREATION &amp; COMMUNITY SERVICES : GOLF</v>
          </cell>
        </row>
        <row r="7332">
          <cell r="V7332" t="str">
            <v>ADMINISTRATION : OTHER REVENUE</v>
          </cell>
          <cell r="AB7332" t="str">
            <v/>
          </cell>
          <cell r="AC7332" t="str">
            <v/>
          </cell>
          <cell r="AD7332" t="str">
            <v>∆</v>
          </cell>
        </row>
        <row r="7333">
          <cell r="V7333" t="str">
            <v>620.20.35.001-4850.07</v>
          </cell>
          <cell r="W7333" t="str">
            <v>Other Revenue Misc Reimbursement</v>
          </cell>
          <cell r="X7333">
            <v>21000</v>
          </cell>
          <cell r="Y7333">
            <v>20000</v>
          </cell>
          <cell r="Z7333">
            <v>23000</v>
          </cell>
          <cell r="AA7333">
            <v>30000</v>
          </cell>
          <cell r="AB7333">
            <v>20000</v>
          </cell>
          <cell r="AC7333">
            <v>30000</v>
          </cell>
          <cell r="AD7333" t="str">
            <v>∆</v>
          </cell>
          <cell r="AE7333">
            <v>10000</v>
          </cell>
        </row>
        <row r="7334">
          <cell r="V7334" t="str">
            <v>620.20.35.001-4850.12</v>
          </cell>
          <cell r="W7334" t="str">
            <v>Other Revenue Miscellaneous Receipts</v>
          </cell>
          <cell r="X7334">
            <v>0</v>
          </cell>
          <cell r="Y7334">
            <v>0</v>
          </cell>
          <cell r="Z7334">
            <v>3000</v>
          </cell>
          <cell r="AA7334">
            <v>0</v>
          </cell>
          <cell r="AB7334">
            <v>0</v>
          </cell>
          <cell r="AC7334">
            <v>0</v>
          </cell>
          <cell r="AD7334" t="str">
            <v>∆</v>
          </cell>
          <cell r="AE7334">
            <v>0</v>
          </cell>
        </row>
        <row r="7335">
          <cell r="W7335" t="str">
            <v>TOTAL : OTHER REVENUE</v>
          </cell>
          <cell r="X7335">
            <v>21000</v>
          </cell>
          <cell r="Y7335">
            <v>20000</v>
          </cell>
          <cell r="Z7335">
            <v>26000</v>
          </cell>
          <cell r="AA7335">
            <v>30000</v>
          </cell>
          <cell r="AB7335">
            <v>20000</v>
          </cell>
          <cell r="AC7335">
            <v>30000</v>
          </cell>
          <cell r="AD7335" t="str">
            <v>∆</v>
          </cell>
          <cell r="AE7335">
            <v>10000</v>
          </cell>
        </row>
        <row r="7336">
          <cell r="AB7336" t="str">
            <v/>
          </cell>
          <cell r="AC7336" t="str">
            <v/>
          </cell>
          <cell r="AD7336" t="str">
            <v>∆</v>
          </cell>
        </row>
        <row r="7337">
          <cell r="V7337" t="str">
            <v>[620] GOLF COURSE : NON DEPARTMENTAL : NON DIVISIONAL</v>
          </cell>
        </row>
        <row r="7338">
          <cell r="V7338" t="str">
            <v>GENERAL : OPERATIONS</v>
          </cell>
          <cell r="AB7338" t="str">
            <v/>
          </cell>
          <cell r="AC7338" t="str">
            <v/>
          </cell>
          <cell r="AD7338" t="str">
            <v>∆</v>
          </cell>
        </row>
        <row r="7339">
          <cell r="V7339" t="str">
            <v>620.00.00.900-6700.01</v>
          </cell>
          <cell r="W7339" t="str">
            <v>Depreciation Buildings</v>
          </cell>
          <cell r="X7339">
            <v>10000</v>
          </cell>
          <cell r="Y7339">
            <v>10000</v>
          </cell>
          <cell r="Z7339">
            <v>9000</v>
          </cell>
          <cell r="AA7339">
            <v>0</v>
          </cell>
          <cell r="AB7339">
            <v>0</v>
          </cell>
          <cell r="AC7339">
            <v>0</v>
          </cell>
          <cell r="AD7339" t="str">
            <v>∆</v>
          </cell>
          <cell r="AE7339">
            <v>0</v>
          </cell>
        </row>
        <row r="7340">
          <cell r="V7340" t="str">
            <v>620.00.00.900-6700.02</v>
          </cell>
          <cell r="W7340" t="str">
            <v>Depreciation Building Improvements</v>
          </cell>
          <cell r="X7340">
            <v>29000</v>
          </cell>
          <cell r="Y7340">
            <v>29000</v>
          </cell>
          <cell r="Z7340">
            <v>25000</v>
          </cell>
          <cell r="AA7340">
            <v>0</v>
          </cell>
          <cell r="AB7340">
            <v>0</v>
          </cell>
          <cell r="AC7340">
            <v>0</v>
          </cell>
          <cell r="AD7340" t="str">
            <v>∆</v>
          </cell>
          <cell r="AE7340">
            <v>0</v>
          </cell>
        </row>
        <row r="7341">
          <cell r="V7341" t="str">
            <v>620.00.00.900-6700.05</v>
          </cell>
          <cell r="W7341" t="str">
            <v>Depreciation Machinery &amp; Equipment</v>
          </cell>
          <cell r="X7341">
            <v>33000</v>
          </cell>
          <cell r="Y7341">
            <v>19000</v>
          </cell>
          <cell r="Z7341">
            <v>19000</v>
          </cell>
          <cell r="AA7341">
            <v>0</v>
          </cell>
          <cell r="AB7341">
            <v>0</v>
          </cell>
          <cell r="AC7341">
            <v>0</v>
          </cell>
          <cell r="AD7341" t="str">
            <v>∆</v>
          </cell>
          <cell r="AE7341">
            <v>0</v>
          </cell>
        </row>
        <row r="7342">
          <cell r="V7342" t="str">
            <v>620.00.00.900-6700.06</v>
          </cell>
          <cell r="W7342" t="str">
            <v>Depreciation Vehicles</v>
          </cell>
          <cell r="X7342">
            <v>2000</v>
          </cell>
          <cell r="Y7342">
            <v>2000</v>
          </cell>
          <cell r="Z7342">
            <v>2000</v>
          </cell>
          <cell r="AA7342">
            <v>0</v>
          </cell>
          <cell r="AB7342">
            <v>0</v>
          </cell>
          <cell r="AC7342">
            <v>0</v>
          </cell>
          <cell r="AD7342" t="str">
            <v>∆</v>
          </cell>
          <cell r="AE7342">
            <v>0</v>
          </cell>
        </row>
        <row r="7343">
          <cell r="V7343" t="str">
            <v>620.00.00.900-6700.13</v>
          </cell>
          <cell r="W7343" t="str">
            <v>Depreciation Water Wells &amp; Lines</v>
          </cell>
          <cell r="X7343">
            <v>5000</v>
          </cell>
          <cell r="Y7343">
            <v>5000</v>
          </cell>
          <cell r="Z7343">
            <v>5000</v>
          </cell>
          <cell r="AA7343">
            <v>0</v>
          </cell>
          <cell r="AB7343">
            <v>0</v>
          </cell>
          <cell r="AC7343">
            <v>0</v>
          </cell>
          <cell r="AD7343" t="str">
            <v>∆</v>
          </cell>
          <cell r="AE7343">
            <v>0</v>
          </cell>
        </row>
        <row r="7344">
          <cell r="W7344" t="str">
            <v>TOTAL : OPERATIONS</v>
          </cell>
          <cell r="X7344">
            <v>79000</v>
          </cell>
          <cell r="Y7344">
            <v>65000</v>
          </cell>
          <cell r="Z7344">
            <v>60000</v>
          </cell>
          <cell r="AA7344">
            <v>0</v>
          </cell>
          <cell r="AB7344">
            <v>0</v>
          </cell>
          <cell r="AC7344">
            <v>0</v>
          </cell>
          <cell r="AD7344" t="str">
            <v>∆</v>
          </cell>
          <cell r="AE7344">
            <v>0</v>
          </cell>
        </row>
        <row r="7345">
          <cell r="AB7345" t="str">
            <v/>
          </cell>
          <cell r="AC7345" t="str">
            <v/>
          </cell>
          <cell r="AD7345" t="str">
            <v>∆</v>
          </cell>
        </row>
        <row r="7346">
          <cell r="V7346" t="str">
            <v>[620] GOLF COURSE : NON DEPARTMENTAL : NON DIVISIONAL</v>
          </cell>
        </row>
        <row r="7347">
          <cell r="V7347" t="str">
            <v>GENERAL : CAPITAL</v>
          </cell>
          <cell r="AB7347" t="str">
            <v/>
          </cell>
          <cell r="AC7347" t="str">
            <v/>
          </cell>
          <cell r="AD7347" t="str">
            <v>∆</v>
          </cell>
        </row>
        <row r="7348">
          <cell r="V7348" t="str">
            <v>620.00.00.900-7000.03</v>
          </cell>
          <cell r="W7348" t="str">
            <v>Capital Outlay Equipment New</v>
          </cell>
          <cell r="X7348">
            <v>0</v>
          </cell>
          <cell r="Y7348">
            <v>0</v>
          </cell>
          <cell r="Z7348">
            <v>0</v>
          </cell>
          <cell r="AA7348">
            <v>0</v>
          </cell>
          <cell r="AB7348">
            <v>10000</v>
          </cell>
          <cell r="AC7348">
            <v>10000</v>
          </cell>
          <cell r="AD7348" t="str">
            <v>∆</v>
          </cell>
          <cell r="AE7348">
            <v>0</v>
          </cell>
        </row>
        <row r="7349">
          <cell r="V7349" t="str">
            <v>620.00.00.900-7000.04</v>
          </cell>
          <cell r="W7349" t="str">
            <v>Capital Outlay Equipment Replacement</v>
          </cell>
          <cell r="X7349">
            <v>0</v>
          </cell>
          <cell r="Y7349">
            <v>0</v>
          </cell>
          <cell r="Z7349">
            <v>0</v>
          </cell>
          <cell r="AA7349">
            <v>0</v>
          </cell>
          <cell r="AB7349">
            <v>127000</v>
          </cell>
          <cell r="AC7349">
            <v>127000</v>
          </cell>
          <cell r="AD7349" t="str">
            <v>∆</v>
          </cell>
          <cell r="AE7349">
            <v>0</v>
          </cell>
        </row>
        <row r="7350">
          <cell r="V7350" t="str">
            <v>620.00.00.900-7000.99</v>
          </cell>
          <cell r="W7350" t="str">
            <v>Capital Outlay General</v>
          </cell>
          <cell r="X7350">
            <v>0</v>
          </cell>
          <cell r="Y7350">
            <v>0</v>
          </cell>
          <cell r="Z7350">
            <v>0</v>
          </cell>
          <cell r="AA7350">
            <v>14000</v>
          </cell>
          <cell r="AB7350">
            <v>0</v>
          </cell>
          <cell r="AC7350">
            <v>0</v>
          </cell>
          <cell r="AD7350" t="str">
            <v>∆</v>
          </cell>
          <cell r="AE7350">
            <v>0</v>
          </cell>
        </row>
        <row r="7351">
          <cell r="W7351" t="str">
            <v>TOTAL : CAPITAL</v>
          </cell>
          <cell r="X7351">
            <v>0</v>
          </cell>
          <cell r="Y7351">
            <v>0</v>
          </cell>
          <cell r="Z7351">
            <v>0</v>
          </cell>
          <cell r="AA7351">
            <v>14000</v>
          </cell>
          <cell r="AB7351">
            <v>137000</v>
          </cell>
          <cell r="AC7351">
            <v>137000</v>
          </cell>
          <cell r="AD7351" t="str">
            <v>∆</v>
          </cell>
          <cell r="AE7351">
            <v>0</v>
          </cell>
        </row>
        <row r="7352">
          <cell r="AB7352" t="str">
            <v/>
          </cell>
          <cell r="AC7352" t="str">
            <v/>
          </cell>
          <cell r="AD7352" t="str">
            <v>∆</v>
          </cell>
        </row>
        <row r="7353">
          <cell r="V7353" t="str">
            <v>[620] GOLF COURSE : NON DEPARTMENTAL : NON DIVISIONAL</v>
          </cell>
        </row>
        <row r="7354">
          <cell r="V7354" t="str">
            <v>GENERAL : DEBT SERVICE</v>
          </cell>
          <cell r="AB7354" t="str">
            <v/>
          </cell>
          <cell r="AC7354" t="str">
            <v/>
          </cell>
          <cell r="AD7354" t="str">
            <v>∆</v>
          </cell>
        </row>
        <row r="7355">
          <cell r="V7355" t="str">
            <v>620.00.00.900-8350.02</v>
          </cell>
          <cell r="W7355" t="str">
            <v>Capital Improvements-Golf Irrigation</v>
          </cell>
          <cell r="X7355">
            <v>0</v>
          </cell>
          <cell r="Y7355">
            <v>0</v>
          </cell>
          <cell r="Z7355">
            <v>0</v>
          </cell>
          <cell r="AA7355">
            <v>0</v>
          </cell>
          <cell r="AB7355">
            <v>0</v>
          </cell>
          <cell r="AC7355">
            <v>0</v>
          </cell>
          <cell r="AD7355" t="str">
            <v>∆</v>
          </cell>
          <cell r="AE7355">
            <v>0</v>
          </cell>
        </row>
        <row r="7356">
          <cell r="V7356" t="str">
            <v>620.00.00.900-8350.06</v>
          </cell>
          <cell r="W7356" t="str">
            <v>Capital Improvements-Golf Building Improvements</v>
          </cell>
          <cell r="X7356">
            <v>0</v>
          </cell>
          <cell r="Y7356">
            <v>0</v>
          </cell>
          <cell r="Z7356">
            <v>0</v>
          </cell>
          <cell r="AA7356">
            <v>0</v>
          </cell>
          <cell r="AB7356">
            <v>0</v>
          </cell>
          <cell r="AC7356">
            <v>0</v>
          </cell>
          <cell r="AD7356" t="str">
            <v>∆</v>
          </cell>
          <cell r="AE7356">
            <v>0</v>
          </cell>
        </row>
        <row r="7357">
          <cell r="V7357" t="str">
            <v>620.00.00.900-8350.07</v>
          </cell>
          <cell r="W7357" t="str">
            <v>Capital Improvements-Golf Course Improvements</v>
          </cell>
          <cell r="X7357">
            <v>0</v>
          </cell>
          <cell r="Y7357">
            <v>0</v>
          </cell>
          <cell r="Z7357">
            <v>0</v>
          </cell>
          <cell r="AA7357">
            <v>0</v>
          </cell>
          <cell r="AB7357">
            <v>0</v>
          </cell>
          <cell r="AC7357">
            <v>0</v>
          </cell>
          <cell r="AD7357" t="str">
            <v>∆</v>
          </cell>
          <cell r="AE7357">
            <v>0</v>
          </cell>
        </row>
        <row r="7358">
          <cell r="W7358" t="str">
            <v>TOTAL : DEBT SERVICE</v>
          </cell>
          <cell r="X7358">
            <v>0</v>
          </cell>
          <cell r="Y7358">
            <v>0</v>
          </cell>
          <cell r="Z7358">
            <v>0</v>
          </cell>
          <cell r="AA7358">
            <v>0</v>
          </cell>
          <cell r="AB7358">
            <v>0</v>
          </cell>
          <cell r="AC7358">
            <v>0</v>
          </cell>
          <cell r="AD7358" t="str">
            <v>∆</v>
          </cell>
          <cell r="AE7358">
            <v>0</v>
          </cell>
        </row>
        <row r="7359">
          <cell r="AB7359" t="str">
            <v/>
          </cell>
          <cell r="AC7359" t="str">
            <v/>
          </cell>
          <cell r="AD7359" t="str">
            <v>∆</v>
          </cell>
        </row>
        <row r="7360">
          <cell r="V7360" t="str">
            <v>[620] GOLF COURSE : NON DEPARTMENTAL : NON DIVISIONAL</v>
          </cell>
        </row>
        <row r="7361">
          <cell r="V7361" t="str">
            <v>GENERAL : OUTFLOW -TRANSFERS</v>
          </cell>
          <cell r="AB7361" t="str">
            <v/>
          </cell>
          <cell r="AC7361" t="str">
            <v/>
          </cell>
          <cell r="AD7361" t="str">
            <v>∆</v>
          </cell>
        </row>
        <row r="7362">
          <cell r="V7362" t="str">
            <v>620.00.00.900-9888.01</v>
          </cell>
          <cell r="W7362" t="str">
            <v>Capital Asset Expenditure Adjustments  Current Year Additions</v>
          </cell>
          <cell r="X7362">
            <v>0</v>
          </cell>
          <cell r="Y7362">
            <v>0</v>
          </cell>
          <cell r="Z7362">
            <v>-294000</v>
          </cell>
          <cell r="AA7362">
            <v>0</v>
          </cell>
          <cell r="AB7362">
            <v>0</v>
          </cell>
          <cell r="AC7362">
            <v>0</v>
          </cell>
          <cell r="AD7362" t="str">
            <v>∆</v>
          </cell>
          <cell r="AE7362">
            <v>0</v>
          </cell>
        </row>
        <row r="7363">
          <cell r="V7363" t="str">
            <v>620.00.00.900-9888.03</v>
          </cell>
          <cell r="W7363" t="str">
            <v>Capital Asset Expenditure Adjustments  Disposals</v>
          </cell>
          <cell r="X7363">
            <v>0</v>
          </cell>
          <cell r="Y7363">
            <v>0</v>
          </cell>
          <cell r="Z7363">
            <v>0</v>
          </cell>
          <cell r="AA7363">
            <v>0</v>
          </cell>
          <cell r="AB7363">
            <v>0</v>
          </cell>
          <cell r="AC7363">
            <v>0</v>
          </cell>
          <cell r="AD7363" t="str">
            <v>∆</v>
          </cell>
          <cell r="AE7363">
            <v>0</v>
          </cell>
        </row>
        <row r="7364">
          <cell r="V7364" t="str">
            <v>620.00.00.900-9888.04</v>
          </cell>
          <cell r="W7364" t="str">
            <v>Capital Asset Expenditure Adjustments  Asset Transfer In</v>
          </cell>
          <cell r="X7364">
            <v>0</v>
          </cell>
          <cell r="Y7364">
            <v>0</v>
          </cell>
          <cell r="Z7364">
            <v>0</v>
          </cell>
          <cell r="AA7364">
            <v>0</v>
          </cell>
          <cell r="AB7364">
            <v>0</v>
          </cell>
          <cell r="AC7364">
            <v>0</v>
          </cell>
          <cell r="AD7364" t="str">
            <v>∆</v>
          </cell>
          <cell r="AE7364">
            <v>0</v>
          </cell>
        </row>
        <row r="7365">
          <cell r="V7365" t="str">
            <v>620.00.00.900-9888.05</v>
          </cell>
          <cell r="W7365" t="str">
            <v>Capital Asset Expenditure Adjustments  Asset Transfer Out</v>
          </cell>
          <cell r="X7365">
            <v>0</v>
          </cell>
          <cell r="Y7365">
            <v>0</v>
          </cell>
          <cell r="Z7365">
            <v>0</v>
          </cell>
          <cell r="AA7365">
            <v>0</v>
          </cell>
          <cell r="AB7365">
            <v>0</v>
          </cell>
          <cell r="AC7365">
            <v>0</v>
          </cell>
          <cell r="AD7365" t="str">
            <v>∆</v>
          </cell>
          <cell r="AE7365">
            <v>0</v>
          </cell>
        </row>
        <row r="7366">
          <cell r="W7366" t="str">
            <v>TOTAL : OUTFLOW -TRANSFERS</v>
          </cell>
          <cell r="X7366">
            <v>0</v>
          </cell>
          <cell r="Y7366">
            <v>0</v>
          </cell>
          <cell r="Z7366">
            <v>-294000</v>
          </cell>
          <cell r="AA7366">
            <v>0</v>
          </cell>
          <cell r="AB7366">
            <v>0</v>
          </cell>
          <cell r="AC7366">
            <v>0</v>
          </cell>
          <cell r="AD7366" t="str">
            <v>∆</v>
          </cell>
          <cell r="AE7366">
            <v>0</v>
          </cell>
        </row>
        <row r="7367">
          <cell r="AB7367" t="str">
            <v/>
          </cell>
          <cell r="AC7367" t="str">
            <v/>
          </cell>
          <cell r="AD7367" t="str">
            <v>∆</v>
          </cell>
        </row>
        <row r="7368">
          <cell r="V7368" t="str">
            <v>[620] GOLF COURSE : FINANCE : NON DIVISIONAL</v>
          </cell>
          <cell r="AB7368" t="str">
            <v/>
          </cell>
          <cell r="AC7368" t="str">
            <v/>
          </cell>
          <cell r="AD7368" t="str">
            <v>∆</v>
          </cell>
        </row>
        <row r="7369">
          <cell r="V7369" t="str">
            <v>FISCAL MANAGEMENT : PERSONNEL</v>
          </cell>
          <cell r="AB7369" t="str">
            <v/>
          </cell>
          <cell r="AC7369" t="str">
            <v/>
          </cell>
          <cell r="AD7369" t="str">
            <v>∆</v>
          </cell>
        </row>
        <row r="7370">
          <cell r="V7370" t="str">
            <v>620.05.00.150-5000.01</v>
          </cell>
          <cell r="W7370" t="str">
            <v>Salaries Regular</v>
          </cell>
          <cell r="X7370">
            <v>0</v>
          </cell>
          <cell r="Y7370">
            <v>0</v>
          </cell>
          <cell r="Z7370">
            <v>0</v>
          </cell>
          <cell r="AA7370">
            <v>0</v>
          </cell>
          <cell r="AB7370">
            <v>0</v>
          </cell>
          <cell r="AC7370">
            <v>0</v>
          </cell>
          <cell r="AD7370" t="str">
            <v>∆</v>
          </cell>
          <cell r="AE7370">
            <v>0</v>
          </cell>
        </row>
        <row r="7371">
          <cell r="V7371" t="str">
            <v>620.05.00.150-5000.03</v>
          </cell>
          <cell r="W7371" t="str">
            <v>Salaries Overtime</v>
          </cell>
          <cell r="X7371">
            <v>0</v>
          </cell>
          <cell r="Y7371">
            <v>0</v>
          </cell>
          <cell r="Z7371">
            <v>0</v>
          </cell>
          <cell r="AA7371">
            <v>0</v>
          </cell>
          <cell r="AB7371">
            <v>0</v>
          </cell>
          <cell r="AC7371">
            <v>0</v>
          </cell>
          <cell r="AD7371" t="str">
            <v>∆</v>
          </cell>
          <cell r="AE7371">
            <v>0</v>
          </cell>
        </row>
        <row r="7372">
          <cell r="V7372" t="str">
            <v>620.05.00.150-5000.07</v>
          </cell>
          <cell r="W7372" t="str">
            <v>Salaries Admin Leave Pay</v>
          </cell>
          <cell r="X7372">
            <v>0</v>
          </cell>
          <cell r="Y7372">
            <v>0</v>
          </cell>
          <cell r="Z7372">
            <v>0</v>
          </cell>
          <cell r="AA7372">
            <v>0</v>
          </cell>
          <cell r="AB7372">
            <v>0</v>
          </cell>
          <cell r="AC7372">
            <v>0</v>
          </cell>
          <cell r="AD7372" t="str">
            <v>∆</v>
          </cell>
          <cell r="AE7372">
            <v>0</v>
          </cell>
        </row>
        <row r="7373">
          <cell r="V7373" t="str">
            <v>620.05.00.150-5000.08</v>
          </cell>
          <cell r="W7373" t="str">
            <v>Salaries Longevity Pay</v>
          </cell>
          <cell r="X7373">
            <v>0</v>
          </cell>
          <cell r="Y7373">
            <v>0</v>
          </cell>
          <cell r="Z7373">
            <v>0</v>
          </cell>
          <cell r="AA7373">
            <v>0</v>
          </cell>
          <cell r="AB7373">
            <v>0</v>
          </cell>
          <cell r="AC7373">
            <v>0</v>
          </cell>
          <cell r="AD7373" t="str">
            <v>∆</v>
          </cell>
          <cell r="AE7373">
            <v>0</v>
          </cell>
        </row>
        <row r="7374">
          <cell r="V7374" t="str">
            <v>620.05.00.150-5000.10</v>
          </cell>
          <cell r="W7374" t="str">
            <v>Salaries Furloughs</v>
          </cell>
          <cell r="X7374">
            <v>0</v>
          </cell>
          <cell r="Y7374">
            <v>0</v>
          </cell>
          <cell r="Z7374">
            <v>0</v>
          </cell>
          <cell r="AA7374">
            <v>0</v>
          </cell>
          <cell r="AB7374">
            <v>0</v>
          </cell>
          <cell r="AC7374">
            <v>0</v>
          </cell>
          <cell r="AD7374" t="str">
            <v>∆</v>
          </cell>
          <cell r="AE7374">
            <v>0</v>
          </cell>
        </row>
        <row r="7375">
          <cell r="V7375" t="str">
            <v>620.05.00.150-5000.12</v>
          </cell>
          <cell r="W7375" t="str">
            <v>Salaries Compensated Absences</v>
          </cell>
          <cell r="X7375">
            <v>0</v>
          </cell>
          <cell r="Y7375">
            <v>0</v>
          </cell>
          <cell r="Z7375">
            <v>0</v>
          </cell>
          <cell r="AA7375">
            <v>0</v>
          </cell>
          <cell r="AB7375">
            <v>0</v>
          </cell>
          <cell r="AC7375">
            <v>0</v>
          </cell>
          <cell r="AD7375" t="str">
            <v>∆</v>
          </cell>
          <cell r="AE7375">
            <v>0</v>
          </cell>
        </row>
        <row r="7376">
          <cell r="V7376" t="str">
            <v>620.05.00.150-5100.01</v>
          </cell>
          <cell r="W7376" t="str">
            <v>Benefits Retirement</v>
          </cell>
          <cell r="X7376">
            <v>0</v>
          </cell>
          <cell r="Y7376">
            <v>0</v>
          </cell>
          <cell r="Z7376">
            <v>0</v>
          </cell>
          <cell r="AA7376">
            <v>0</v>
          </cell>
          <cell r="AB7376">
            <v>0</v>
          </cell>
          <cell r="AC7376">
            <v>0</v>
          </cell>
          <cell r="AD7376" t="str">
            <v>∆</v>
          </cell>
          <cell r="AE7376">
            <v>0</v>
          </cell>
        </row>
        <row r="7377">
          <cell r="V7377" t="str">
            <v>620.05.00.150-5100.02</v>
          </cell>
          <cell r="W7377" t="str">
            <v>Benefits Health Insurance</v>
          </cell>
          <cell r="X7377">
            <v>0</v>
          </cell>
          <cell r="Y7377">
            <v>0</v>
          </cell>
          <cell r="Z7377">
            <v>0</v>
          </cell>
          <cell r="AA7377">
            <v>0</v>
          </cell>
          <cell r="AB7377">
            <v>0</v>
          </cell>
          <cell r="AC7377">
            <v>0</v>
          </cell>
          <cell r="AD7377" t="str">
            <v>∆</v>
          </cell>
          <cell r="AE7377">
            <v>0</v>
          </cell>
        </row>
        <row r="7378">
          <cell r="V7378" t="str">
            <v>620.05.00.150-5100.03</v>
          </cell>
          <cell r="W7378" t="str">
            <v>Benefits Dental Insurance</v>
          </cell>
          <cell r="X7378">
            <v>0</v>
          </cell>
          <cell r="Y7378">
            <v>0</v>
          </cell>
          <cell r="Z7378">
            <v>0</v>
          </cell>
          <cell r="AA7378">
            <v>0</v>
          </cell>
          <cell r="AB7378">
            <v>0</v>
          </cell>
          <cell r="AC7378">
            <v>0</v>
          </cell>
          <cell r="AD7378" t="str">
            <v>∆</v>
          </cell>
          <cell r="AE7378">
            <v>0</v>
          </cell>
        </row>
        <row r="7379">
          <cell r="V7379" t="str">
            <v>620.05.00.150-5100.04</v>
          </cell>
          <cell r="W7379" t="str">
            <v>Benefits Vision Insurance</v>
          </cell>
          <cell r="X7379">
            <v>0</v>
          </cell>
          <cell r="Y7379">
            <v>0</v>
          </cell>
          <cell r="Z7379">
            <v>0</v>
          </cell>
          <cell r="AA7379">
            <v>0</v>
          </cell>
          <cell r="AB7379">
            <v>0</v>
          </cell>
          <cell r="AC7379">
            <v>0</v>
          </cell>
          <cell r="AD7379" t="str">
            <v>∆</v>
          </cell>
          <cell r="AE7379">
            <v>0</v>
          </cell>
        </row>
        <row r="7380">
          <cell r="V7380" t="str">
            <v>620.05.00.150-5100.05</v>
          </cell>
          <cell r="W7380" t="str">
            <v>Benefits Life Insurance</v>
          </cell>
          <cell r="X7380">
            <v>0</v>
          </cell>
          <cell r="Y7380">
            <v>0</v>
          </cell>
          <cell r="Z7380">
            <v>0</v>
          </cell>
          <cell r="AA7380">
            <v>0</v>
          </cell>
          <cell r="AB7380">
            <v>0</v>
          </cell>
          <cell r="AC7380">
            <v>0</v>
          </cell>
          <cell r="AD7380" t="str">
            <v>∆</v>
          </cell>
          <cell r="AE7380">
            <v>0</v>
          </cell>
        </row>
        <row r="7381">
          <cell r="V7381" t="str">
            <v>620.05.00.150-5100.06</v>
          </cell>
          <cell r="W7381" t="str">
            <v>Benefits Worker's Comp</v>
          </cell>
          <cell r="X7381">
            <v>0</v>
          </cell>
          <cell r="Y7381">
            <v>0</v>
          </cell>
          <cell r="Z7381">
            <v>0</v>
          </cell>
          <cell r="AA7381">
            <v>0</v>
          </cell>
          <cell r="AB7381">
            <v>0</v>
          </cell>
          <cell r="AC7381">
            <v>0</v>
          </cell>
          <cell r="AD7381" t="str">
            <v>∆</v>
          </cell>
          <cell r="AE7381">
            <v>0</v>
          </cell>
        </row>
        <row r="7382">
          <cell r="V7382" t="str">
            <v>620.05.00.150-5100.07</v>
          </cell>
          <cell r="W7382" t="str">
            <v>Benefits Long Term Disability</v>
          </cell>
          <cell r="X7382">
            <v>0</v>
          </cell>
          <cell r="Y7382">
            <v>0</v>
          </cell>
          <cell r="Z7382">
            <v>0</v>
          </cell>
          <cell r="AA7382">
            <v>0</v>
          </cell>
          <cell r="AB7382">
            <v>0</v>
          </cell>
          <cell r="AC7382">
            <v>0</v>
          </cell>
          <cell r="AD7382" t="str">
            <v>∆</v>
          </cell>
          <cell r="AE7382">
            <v>0</v>
          </cell>
        </row>
        <row r="7383">
          <cell r="V7383" t="str">
            <v>620.05.00.150-5100.11</v>
          </cell>
          <cell r="W7383" t="str">
            <v>Benefits Medicare</v>
          </cell>
          <cell r="X7383">
            <v>0</v>
          </cell>
          <cell r="Y7383">
            <v>0</v>
          </cell>
          <cell r="Z7383">
            <v>0</v>
          </cell>
          <cell r="AA7383">
            <v>0</v>
          </cell>
          <cell r="AB7383">
            <v>0</v>
          </cell>
          <cell r="AC7383">
            <v>0</v>
          </cell>
          <cell r="AD7383" t="str">
            <v>∆</v>
          </cell>
          <cell r="AE7383">
            <v>0</v>
          </cell>
        </row>
        <row r="7384">
          <cell r="V7384" t="str">
            <v>620.05.00.150-5100.15</v>
          </cell>
          <cell r="W7384" t="str">
            <v>Benefits Cell Phone Allowance</v>
          </cell>
          <cell r="X7384">
            <v>0</v>
          </cell>
          <cell r="Y7384">
            <v>0</v>
          </cell>
          <cell r="Z7384">
            <v>0</v>
          </cell>
          <cell r="AA7384">
            <v>0</v>
          </cell>
          <cell r="AB7384">
            <v>0</v>
          </cell>
          <cell r="AC7384">
            <v>0</v>
          </cell>
          <cell r="AD7384" t="str">
            <v>∆</v>
          </cell>
          <cell r="AE7384">
            <v>0</v>
          </cell>
        </row>
        <row r="7385">
          <cell r="V7385" t="str">
            <v>620.05.00.150-5100.17</v>
          </cell>
          <cell r="W7385" t="str">
            <v>Benefits Other Post Employment Benefits</v>
          </cell>
          <cell r="X7385">
            <v>0</v>
          </cell>
          <cell r="Y7385">
            <v>0</v>
          </cell>
          <cell r="Z7385">
            <v>1000</v>
          </cell>
          <cell r="AA7385">
            <v>0</v>
          </cell>
          <cell r="AB7385">
            <v>0</v>
          </cell>
          <cell r="AC7385">
            <v>0</v>
          </cell>
          <cell r="AD7385" t="str">
            <v>∆</v>
          </cell>
          <cell r="AE7385">
            <v>0</v>
          </cell>
        </row>
        <row r="7386">
          <cell r="W7386" t="str">
            <v>TOTAL : PERSONNEL</v>
          </cell>
          <cell r="X7386">
            <v>0</v>
          </cell>
          <cell r="Y7386">
            <v>0</v>
          </cell>
          <cell r="Z7386">
            <v>1000</v>
          </cell>
          <cell r="AA7386">
            <v>0</v>
          </cell>
          <cell r="AB7386">
            <v>0</v>
          </cell>
          <cell r="AC7386">
            <v>0</v>
          </cell>
          <cell r="AD7386" t="str">
            <v>∆</v>
          </cell>
          <cell r="AE7386">
            <v>0</v>
          </cell>
        </row>
        <row r="7387">
          <cell r="AB7387" t="str">
            <v/>
          </cell>
          <cell r="AC7387" t="str">
            <v/>
          </cell>
          <cell r="AD7387" t="str">
            <v>∆</v>
          </cell>
        </row>
        <row r="7388">
          <cell r="V7388" t="str">
            <v>[620] GOLF COURSE : FINANCE : NON DIVISIONAL</v>
          </cell>
        </row>
        <row r="7389">
          <cell r="V7389" t="str">
            <v>FISCAL MANAGEMENT : OPERATIONS</v>
          </cell>
          <cell r="AB7389" t="str">
            <v/>
          </cell>
          <cell r="AC7389" t="str">
            <v/>
          </cell>
          <cell r="AD7389" t="str">
            <v>∆</v>
          </cell>
        </row>
        <row r="7390">
          <cell r="V7390" t="str">
            <v>620.05.00.150-6000.01</v>
          </cell>
          <cell r="W7390" t="str">
            <v>Professional Services General</v>
          </cell>
          <cell r="X7390">
            <v>0</v>
          </cell>
          <cell r="Y7390">
            <v>0</v>
          </cell>
          <cell r="Z7390">
            <v>0</v>
          </cell>
          <cell r="AA7390">
            <v>0</v>
          </cell>
          <cell r="AB7390">
            <v>0</v>
          </cell>
          <cell r="AC7390">
            <v>0</v>
          </cell>
          <cell r="AD7390" t="str">
            <v>∆</v>
          </cell>
          <cell r="AE7390">
            <v>0</v>
          </cell>
        </row>
        <row r="7391">
          <cell r="W7391" t="str">
            <v>TOTAL : OPERATIONS</v>
          </cell>
          <cell r="X7391">
            <v>0</v>
          </cell>
          <cell r="Y7391">
            <v>0</v>
          </cell>
          <cell r="Z7391">
            <v>0</v>
          </cell>
          <cell r="AA7391">
            <v>0</v>
          </cell>
          <cell r="AB7391">
            <v>0</v>
          </cell>
          <cell r="AC7391">
            <v>0</v>
          </cell>
          <cell r="AD7391" t="str">
            <v>∆</v>
          </cell>
          <cell r="AE7391">
            <v>0</v>
          </cell>
        </row>
        <row r="7392">
          <cell r="AB7392" t="str">
            <v/>
          </cell>
          <cell r="AC7392" t="str">
            <v/>
          </cell>
          <cell r="AD7392" t="str">
            <v>∆</v>
          </cell>
        </row>
        <row r="7393">
          <cell r="V7393" t="str">
            <v>[620] GOLF COURSE : FINANCE : NON DIVISIONAL</v>
          </cell>
        </row>
        <row r="7394">
          <cell r="V7394" t="str">
            <v>REVENUE MANAGEMENT : PERSONNEL</v>
          </cell>
          <cell r="AB7394" t="str">
            <v/>
          </cell>
          <cell r="AC7394" t="str">
            <v/>
          </cell>
          <cell r="AD7394" t="str">
            <v>∆</v>
          </cell>
        </row>
        <row r="7395">
          <cell r="V7395" t="str">
            <v>620.05.00.160-5000.01</v>
          </cell>
          <cell r="W7395" t="str">
            <v>Salaries Regular</v>
          </cell>
          <cell r="X7395">
            <v>0</v>
          </cell>
          <cell r="Y7395">
            <v>0</v>
          </cell>
          <cell r="Z7395">
            <v>0</v>
          </cell>
          <cell r="AA7395">
            <v>0</v>
          </cell>
          <cell r="AB7395">
            <v>0</v>
          </cell>
          <cell r="AC7395">
            <v>0</v>
          </cell>
          <cell r="AD7395" t="str">
            <v>∆</v>
          </cell>
          <cell r="AE7395">
            <v>0</v>
          </cell>
        </row>
        <row r="7396">
          <cell r="V7396" t="str">
            <v>620.05.00.160-5000.03</v>
          </cell>
          <cell r="W7396" t="str">
            <v>Salaries Overtime</v>
          </cell>
          <cell r="X7396">
            <v>0</v>
          </cell>
          <cell r="Y7396">
            <v>0</v>
          </cell>
          <cell r="Z7396">
            <v>0</v>
          </cell>
          <cell r="AA7396">
            <v>0</v>
          </cell>
          <cell r="AB7396">
            <v>0</v>
          </cell>
          <cell r="AC7396">
            <v>0</v>
          </cell>
          <cell r="AD7396" t="str">
            <v>∆</v>
          </cell>
          <cell r="AE7396">
            <v>0</v>
          </cell>
        </row>
        <row r="7397">
          <cell r="V7397" t="str">
            <v>620.05.00.160-5000.08</v>
          </cell>
          <cell r="W7397" t="str">
            <v>Salaries Longevity Pay</v>
          </cell>
          <cell r="X7397">
            <v>0</v>
          </cell>
          <cell r="Y7397">
            <v>0</v>
          </cell>
          <cell r="Z7397">
            <v>0</v>
          </cell>
          <cell r="AA7397">
            <v>0</v>
          </cell>
          <cell r="AB7397">
            <v>0</v>
          </cell>
          <cell r="AC7397">
            <v>0</v>
          </cell>
          <cell r="AD7397" t="str">
            <v>∆</v>
          </cell>
          <cell r="AE7397">
            <v>0</v>
          </cell>
        </row>
        <row r="7398">
          <cell r="V7398" t="str">
            <v>620.05.00.160-5000.10</v>
          </cell>
          <cell r="W7398" t="str">
            <v>Salaries Furloughs</v>
          </cell>
          <cell r="X7398">
            <v>0</v>
          </cell>
          <cell r="Y7398">
            <v>0</v>
          </cell>
          <cell r="Z7398">
            <v>0</v>
          </cell>
          <cell r="AA7398">
            <v>0</v>
          </cell>
          <cell r="AB7398">
            <v>0</v>
          </cell>
          <cell r="AC7398">
            <v>0</v>
          </cell>
          <cell r="AD7398" t="str">
            <v>∆</v>
          </cell>
          <cell r="AE7398">
            <v>0</v>
          </cell>
        </row>
        <row r="7399">
          <cell r="V7399" t="str">
            <v>620.05.00.160-5000.12</v>
          </cell>
          <cell r="W7399" t="str">
            <v>Salaries Compensated Absences</v>
          </cell>
          <cell r="X7399">
            <v>0</v>
          </cell>
          <cell r="Y7399">
            <v>0</v>
          </cell>
          <cell r="Z7399">
            <v>0</v>
          </cell>
          <cell r="AA7399">
            <v>0</v>
          </cell>
          <cell r="AB7399">
            <v>0</v>
          </cell>
          <cell r="AC7399">
            <v>0</v>
          </cell>
          <cell r="AD7399" t="str">
            <v>∆</v>
          </cell>
          <cell r="AE7399">
            <v>0</v>
          </cell>
        </row>
        <row r="7400">
          <cell r="V7400" t="str">
            <v>620.05.00.160-5100.01</v>
          </cell>
          <cell r="W7400" t="str">
            <v>Benefits Retirement</v>
          </cell>
          <cell r="X7400">
            <v>0</v>
          </cell>
          <cell r="Y7400">
            <v>0</v>
          </cell>
          <cell r="Z7400">
            <v>0</v>
          </cell>
          <cell r="AA7400">
            <v>0</v>
          </cell>
          <cell r="AB7400">
            <v>0</v>
          </cell>
          <cell r="AC7400">
            <v>0</v>
          </cell>
          <cell r="AD7400" t="str">
            <v>∆</v>
          </cell>
          <cell r="AE7400">
            <v>0</v>
          </cell>
        </row>
        <row r="7401">
          <cell r="V7401" t="str">
            <v>620.05.00.160-5100.02</v>
          </cell>
          <cell r="W7401" t="str">
            <v>Benefits Health Insurance</v>
          </cell>
          <cell r="X7401">
            <v>0</v>
          </cell>
          <cell r="Y7401">
            <v>0</v>
          </cell>
          <cell r="Z7401">
            <v>0</v>
          </cell>
          <cell r="AA7401">
            <v>0</v>
          </cell>
          <cell r="AB7401">
            <v>0</v>
          </cell>
          <cell r="AC7401">
            <v>0</v>
          </cell>
          <cell r="AD7401" t="str">
            <v>∆</v>
          </cell>
          <cell r="AE7401">
            <v>0</v>
          </cell>
        </row>
        <row r="7402">
          <cell r="V7402" t="str">
            <v>620.05.00.160-5100.03</v>
          </cell>
          <cell r="W7402" t="str">
            <v>Benefits Dental Insurance</v>
          </cell>
          <cell r="X7402">
            <v>0</v>
          </cell>
          <cell r="Y7402">
            <v>0</v>
          </cell>
          <cell r="Z7402">
            <v>0</v>
          </cell>
          <cell r="AA7402">
            <v>0</v>
          </cell>
          <cell r="AB7402">
            <v>0</v>
          </cell>
          <cell r="AC7402">
            <v>0</v>
          </cell>
          <cell r="AD7402" t="str">
            <v>∆</v>
          </cell>
          <cell r="AE7402">
            <v>0</v>
          </cell>
        </row>
        <row r="7403">
          <cell r="V7403" t="str">
            <v>620.05.00.160-5100.04</v>
          </cell>
          <cell r="W7403" t="str">
            <v>Benefits Vision Insurance</v>
          </cell>
          <cell r="X7403">
            <v>0</v>
          </cell>
          <cell r="Y7403">
            <v>0</v>
          </cell>
          <cell r="Z7403">
            <v>0</v>
          </cell>
          <cell r="AA7403">
            <v>0</v>
          </cell>
          <cell r="AB7403">
            <v>0</v>
          </cell>
          <cell r="AC7403">
            <v>0</v>
          </cell>
          <cell r="AD7403" t="str">
            <v>∆</v>
          </cell>
          <cell r="AE7403">
            <v>0</v>
          </cell>
        </row>
        <row r="7404">
          <cell r="V7404" t="str">
            <v>620.05.00.160-5100.05</v>
          </cell>
          <cell r="W7404" t="str">
            <v>Benefits Life Insurance</v>
          </cell>
          <cell r="X7404">
            <v>0</v>
          </cell>
          <cell r="Y7404">
            <v>0</v>
          </cell>
          <cell r="Z7404">
            <v>0</v>
          </cell>
          <cell r="AA7404">
            <v>0</v>
          </cell>
          <cell r="AB7404">
            <v>0</v>
          </cell>
          <cell r="AC7404">
            <v>0</v>
          </cell>
          <cell r="AD7404" t="str">
            <v>∆</v>
          </cell>
          <cell r="AE7404">
            <v>0</v>
          </cell>
        </row>
        <row r="7405">
          <cell r="V7405" t="str">
            <v>620.05.00.160-5100.06</v>
          </cell>
          <cell r="W7405" t="str">
            <v>Benefits Worker's Comp</v>
          </cell>
          <cell r="X7405">
            <v>0</v>
          </cell>
          <cell r="Y7405">
            <v>0</v>
          </cell>
          <cell r="Z7405">
            <v>0</v>
          </cell>
          <cell r="AA7405">
            <v>0</v>
          </cell>
          <cell r="AB7405">
            <v>0</v>
          </cell>
          <cell r="AC7405">
            <v>0</v>
          </cell>
          <cell r="AD7405" t="str">
            <v>∆</v>
          </cell>
          <cell r="AE7405">
            <v>0</v>
          </cell>
        </row>
        <row r="7406">
          <cell r="V7406" t="str">
            <v>620.05.00.160-5100.07</v>
          </cell>
          <cell r="W7406" t="str">
            <v>Benefits Long Term Disability</v>
          </cell>
          <cell r="X7406">
            <v>0</v>
          </cell>
          <cell r="Y7406">
            <v>0</v>
          </cell>
          <cell r="Z7406">
            <v>0</v>
          </cell>
          <cell r="AA7406">
            <v>0</v>
          </cell>
          <cell r="AB7406">
            <v>0</v>
          </cell>
          <cell r="AC7406">
            <v>0</v>
          </cell>
          <cell r="AD7406" t="str">
            <v>∆</v>
          </cell>
          <cell r="AE7406">
            <v>0</v>
          </cell>
        </row>
        <row r="7407">
          <cell r="W7407" t="str">
            <v>TOTAL : PERSONNEL</v>
          </cell>
          <cell r="X7407">
            <v>0</v>
          </cell>
          <cell r="Y7407">
            <v>0</v>
          </cell>
          <cell r="Z7407">
            <v>0</v>
          </cell>
          <cell r="AA7407">
            <v>0</v>
          </cell>
          <cell r="AB7407">
            <v>0</v>
          </cell>
          <cell r="AC7407">
            <v>0</v>
          </cell>
          <cell r="AD7407" t="str">
            <v>∆</v>
          </cell>
          <cell r="AE7407">
            <v>0</v>
          </cell>
        </row>
        <row r="7408">
          <cell r="AB7408" t="str">
            <v/>
          </cell>
          <cell r="AC7408" t="str">
            <v/>
          </cell>
          <cell r="AD7408" t="str">
            <v>∆</v>
          </cell>
        </row>
        <row r="7409">
          <cell r="V7409" t="str">
            <v>[620] GOLF COURSE : RECREATION &amp; COMMUNITY SERVICES : GOLF</v>
          </cell>
          <cell r="AB7409" t="str">
            <v/>
          </cell>
          <cell r="AC7409" t="str">
            <v/>
          </cell>
          <cell r="AD7409" t="str">
            <v>∆</v>
          </cell>
        </row>
        <row r="7410">
          <cell r="V7410" t="str">
            <v>ADMINISTRATION : PERSONNEL</v>
          </cell>
          <cell r="AB7410" t="str">
            <v/>
          </cell>
          <cell r="AC7410" t="str">
            <v/>
          </cell>
          <cell r="AD7410" t="str">
            <v>∆</v>
          </cell>
        </row>
        <row r="7411">
          <cell r="V7411" t="str">
            <v>620.20.35.001-5000.01</v>
          </cell>
          <cell r="W7411" t="str">
            <v>Salaries Regular</v>
          </cell>
          <cell r="X7411">
            <v>0</v>
          </cell>
          <cell r="Y7411">
            <v>0</v>
          </cell>
          <cell r="Z7411">
            <v>0</v>
          </cell>
          <cell r="AA7411">
            <v>0</v>
          </cell>
          <cell r="AB7411">
            <v>0</v>
          </cell>
          <cell r="AC7411">
            <v>0</v>
          </cell>
          <cell r="AD7411" t="str">
            <v>∆</v>
          </cell>
          <cell r="AE7411">
            <v>0</v>
          </cell>
        </row>
        <row r="7412">
          <cell r="V7412" t="str">
            <v>620.20.35.001-5000.02</v>
          </cell>
          <cell r="W7412" t="str">
            <v>Salaries Part Time</v>
          </cell>
          <cell r="X7412">
            <v>0</v>
          </cell>
          <cell r="Y7412">
            <v>0</v>
          </cell>
          <cell r="Z7412">
            <v>0</v>
          </cell>
          <cell r="AA7412">
            <v>0</v>
          </cell>
          <cell r="AB7412">
            <v>0</v>
          </cell>
          <cell r="AC7412">
            <v>0</v>
          </cell>
          <cell r="AD7412" t="str">
            <v>∆</v>
          </cell>
          <cell r="AE7412">
            <v>0</v>
          </cell>
        </row>
        <row r="7413">
          <cell r="V7413" t="str">
            <v>620.20.35.001-5000.03</v>
          </cell>
          <cell r="W7413" t="str">
            <v>Salaries Overtime</v>
          </cell>
          <cell r="X7413">
            <v>0</v>
          </cell>
          <cell r="Y7413">
            <v>0</v>
          </cell>
          <cell r="Z7413">
            <v>0</v>
          </cell>
          <cell r="AA7413">
            <v>0</v>
          </cell>
          <cell r="AB7413">
            <v>0</v>
          </cell>
          <cell r="AC7413">
            <v>0</v>
          </cell>
          <cell r="AD7413" t="str">
            <v>∆</v>
          </cell>
          <cell r="AE7413">
            <v>0</v>
          </cell>
        </row>
        <row r="7414">
          <cell r="V7414" t="str">
            <v>620.20.35.001-5000.04</v>
          </cell>
          <cell r="W7414" t="str">
            <v>Salaries Holiday Pay</v>
          </cell>
          <cell r="X7414">
            <v>0</v>
          </cell>
          <cell r="Y7414">
            <v>0</v>
          </cell>
          <cell r="Z7414">
            <v>0</v>
          </cell>
          <cell r="AA7414">
            <v>0</v>
          </cell>
          <cell r="AB7414">
            <v>0</v>
          </cell>
          <cell r="AC7414">
            <v>0</v>
          </cell>
          <cell r="AD7414" t="str">
            <v>∆</v>
          </cell>
          <cell r="AE7414">
            <v>0</v>
          </cell>
        </row>
        <row r="7415">
          <cell r="V7415" t="str">
            <v>620.20.35.001-5000.10</v>
          </cell>
          <cell r="W7415" t="str">
            <v>Salaries Furloughs</v>
          </cell>
          <cell r="X7415">
            <v>0</v>
          </cell>
          <cell r="Y7415">
            <v>0</v>
          </cell>
          <cell r="Z7415">
            <v>0</v>
          </cell>
          <cell r="AA7415">
            <v>0</v>
          </cell>
          <cell r="AB7415">
            <v>0</v>
          </cell>
          <cell r="AC7415">
            <v>0</v>
          </cell>
          <cell r="AD7415" t="str">
            <v>∆</v>
          </cell>
          <cell r="AE7415">
            <v>0</v>
          </cell>
        </row>
        <row r="7416">
          <cell r="V7416" t="str">
            <v>620.20.35.001-5100.01</v>
          </cell>
          <cell r="W7416" t="str">
            <v>Benefits Retirement</v>
          </cell>
          <cell r="X7416">
            <v>0</v>
          </cell>
          <cell r="Y7416">
            <v>0</v>
          </cell>
          <cell r="Z7416">
            <v>0</v>
          </cell>
          <cell r="AA7416">
            <v>0</v>
          </cell>
          <cell r="AB7416">
            <v>0</v>
          </cell>
          <cell r="AC7416">
            <v>0</v>
          </cell>
          <cell r="AD7416" t="str">
            <v>∆</v>
          </cell>
          <cell r="AE7416">
            <v>0</v>
          </cell>
        </row>
        <row r="7417">
          <cell r="V7417" t="str">
            <v>620.20.35.001-5100.02</v>
          </cell>
          <cell r="W7417" t="str">
            <v>Benefits Health Insurance</v>
          </cell>
          <cell r="X7417">
            <v>0</v>
          </cell>
          <cell r="Y7417">
            <v>0</v>
          </cell>
          <cell r="Z7417">
            <v>0</v>
          </cell>
          <cell r="AA7417">
            <v>0</v>
          </cell>
          <cell r="AB7417">
            <v>0</v>
          </cell>
          <cell r="AC7417">
            <v>0</v>
          </cell>
          <cell r="AD7417" t="str">
            <v>∆</v>
          </cell>
          <cell r="AE7417">
            <v>0</v>
          </cell>
        </row>
        <row r="7418">
          <cell r="V7418" t="str">
            <v>620.20.35.001-5100.03</v>
          </cell>
          <cell r="W7418" t="str">
            <v>Benefits Dental Insurance</v>
          </cell>
          <cell r="X7418">
            <v>0</v>
          </cell>
          <cell r="Y7418">
            <v>0</v>
          </cell>
          <cell r="Z7418">
            <v>0</v>
          </cell>
          <cell r="AA7418">
            <v>0</v>
          </cell>
          <cell r="AB7418">
            <v>0</v>
          </cell>
          <cell r="AC7418">
            <v>0</v>
          </cell>
          <cell r="AD7418" t="str">
            <v>∆</v>
          </cell>
          <cell r="AE7418">
            <v>0</v>
          </cell>
        </row>
        <row r="7419">
          <cell r="V7419" t="str">
            <v>620.20.35.001-5100.04</v>
          </cell>
          <cell r="W7419" t="str">
            <v>Benefits Vision Insurance</v>
          </cell>
          <cell r="X7419">
            <v>0</v>
          </cell>
          <cell r="Y7419">
            <v>0</v>
          </cell>
          <cell r="Z7419">
            <v>0</v>
          </cell>
          <cell r="AA7419">
            <v>0</v>
          </cell>
          <cell r="AB7419">
            <v>0</v>
          </cell>
          <cell r="AC7419">
            <v>0</v>
          </cell>
          <cell r="AD7419" t="str">
            <v>∆</v>
          </cell>
          <cell r="AE7419">
            <v>0</v>
          </cell>
        </row>
        <row r="7420">
          <cell r="V7420" t="str">
            <v>620.20.35.001-5100.05</v>
          </cell>
          <cell r="W7420" t="str">
            <v>Benefits Life Insurance</v>
          </cell>
          <cell r="X7420">
            <v>0</v>
          </cell>
          <cell r="Y7420">
            <v>0</v>
          </cell>
          <cell r="Z7420">
            <v>0</v>
          </cell>
          <cell r="AA7420">
            <v>0</v>
          </cell>
          <cell r="AB7420">
            <v>0</v>
          </cell>
          <cell r="AC7420">
            <v>0</v>
          </cell>
          <cell r="AD7420" t="str">
            <v>∆</v>
          </cell>
          <cell r="AE7420">
            <v>0</v>
          </cell>
        </row>
        <row r="7421">
          <cell r="V7421" t="str">
            <v>620.20.35.001-5100.07</v>
          </cell>
          <cell r="W7421" t="str">
            <v>Benefits Long Term Disability</v>
          </cell>
          <cell r="X7421">
            <v>0</v>
          </cell>
          <cell r="Y7421">
            <v>0</v>
          </cell>
          <cell r="Z7421">
            <v>0</v>
          </cell>
          <cell r="AA7421">
            <v>0</v>
          </cell>
          <cell r="AB7421">
            <v>0</v>
          </cell>
          <cell r="AC7421">
            <v>0</v>
          </cell>
          <cell r="AD7421" t="str">
            <v>∆</v>
          </cell>
          <cell r="AE7421">
            <v>0</v>
          </cell>
        </row>
        <row r="7422">
          <cell r="V7422" t="str">
            <v>620.20.35.001-5100.08</v>
          </cell>
          <cell r="W7422" t="str">
            <v>Benefits Deferred Compensation</v>
          </cell>
          <cell r="X7422">
            <v>0</v>
          </cell>
          <cell r="Y7422">
            <v>0</v>
          </cell>
          <cell r="Z7422">
            <v>0</v>
          </cell>
          <cell r="AA7422">
            <v>0</v>
          </cell>
          <cell r="AB7422">
            <v>0</v>
          </cell>
          <cell r="AC7422">
            <v>0</v>
          </cell>
          <cell r="AD7422" t="str">
            <v>∆</v>
          </cell>
          <cell r="AE7422">
            <v>0</v>
          </cell>
        </row>
        <row r="7423">
          <cell r="V7423" t="str">
            <v>620.20.35.001-5100.09</v>
          </cell>
          <cell r="W7423" t="str">
            <v>Benefits Unemployment Insurance</v>
          </cell>
          <cell r="X7423">
            <v>0</v>
          </cell>
          <cell r="Y7423">
            <v>0</v>
          </cell>
          <cell r="Z7423">
            <v>0</v>
          </cell>
          <cell r="AA7423">
            <v>0</v>
          </cell>
          <cell r="AB7423">
            <v>0</v>
          </cell>
          <cell r="AC7423">
            <v>0</v>
          </cell>
          <cell r="AD7423" t="str">
            <v>∆</v>
          </cell>
          <cell r="AE7423">
            <v>0</v>
          </cell>
        </row>
        <row r="7424">
          <cell r="V7424" t="str">
            <v>620.20.35.001-5100.10</v>
          </cell>
          <cell r="W7424" t="str">
            <v>Benefits Uniform Allowance</v>
          </cell>
          <cell r="X7424">
            <v>0</v>
          </cell>
          <cell r="Y7424">
            <v>0</v>
          </cell>
          <cell r="Z7424">
            <v>0</v>
          </cell>
          <cell r="AA7424">
            <v>0</v>
          </cell>
          <cell r="AB7424">
            <v>0</v>
          </cell>
          <cell r="AC7424">
            <v>0</v>
          </cell>
          <cell r="AD7424" t="str">
            <v>∆</v>
          </cell>
          <cell r="AE7424">
            <v>0</v>
          </cell>
        </row>
        <row r="7425">
          <cell r="V7425" t="str">
            <v>620.20.35.001-5100.11</v>
          </cell>
          <cell r="W7425" t="str">
            <v>Benefits Medicare</v>
          </cell>
          <cell r="X7425">
            <v>0</v>
          </cell>
          <cell r="Y7425">
            <v>0</v>
          </cell>
          <cell r="Z7425">
            <v>0</v>
          </cell>
          <cell r="AA7425">
            <v>0</v>
          </cell>
          <cell r="AB7425">
            <v>0</v>
          </cell>
          <cell r="AC7425">
            <v>0</v>
          </cell>
          <cell r="AD7425" t="str">
            <v>∆</v>
          </cell>
          <cell r="AE7425">
            <v>0</v>
          </cell>
        </row>
        <row r="7426">
          <cell r="V7426" t="str">
            <v>620.20.35.001-5100.15</v>
          </cell>
          <cell r="W7426" t="str">
            <v>Benefits Cell Phone Allowance</v>
          </cell>
          <cell r="X7426">
            <v>0</v>
          </cell>
          <cell r="Y7426">
            <v>0</v>
          </cell>
          <cell r="Z7426">
            <v>0</v>
          </cell>
          <cell r="AA7426">
            <v>0</v>
          </cell>
          <cell r="AB7426">
            <v>0</v>
          </cell>
          <cell r="AC7426">
            <v>0</v>
          </cell>
          <cell r="AD7426" t="str">
            <v>∆</v>
          </cell>
          <cell r="AE7426">
            <v>0</v>
          </cell>
        </row>
        <row r="7427">
          <cell r="W7427" t="str">
            <v>TOTAL : PERSONNEL</v>
          </cell>
          <cell r="X7427">
            <v>0</v>
          </cell>
          <cell r="Y7427">
            <v>0</v>
          </cell>
          <cell r="Z7427">
            <v>0</v>
          </cell>
          <cell r="AA7427">
            <v>0</v>
          </cell>
          <cell r="AB7427">
            <v>0</v>
          </cell>
          <cell r="AC7427">
            <v>0</v>
          </cell>
          <cell r="AD7427" t="str">
            <v>∆</v>
          </cell>
          <cell r="AE7427">
            <v>0</v>
          </cell>
        </row>
        <row r="7428">
          <cell r="AB7428" t="str">
            <v/>
          </cell>
          <cell r="AC7428" t="str">
            <v/>
          </cell>
          <cell r="AD7428" t="str">
            <v>∆</v>
          </cell>
        </row>
        <row r="7429">
          <cell r="V7429" t="str">
            <v>[620] GOLF COURSE : RECREATION &amp; COMMUNITY SERVICES : GOLF</v>
          </cell>
        </row>
        <row r="7430">
          <cell r="V7430" t="str">
            <v>ADMINISTRATION : OPERATIONS</v>
          </cell>
          <cell r="AB7430" t="str">
            <v/>
          </cell>
          <cell r="AC7430" t="str">
            <v/>
          </cell>
          <cell r="AD7430" t="str">
            <v>∆</v>
          </cell>
        </row>
        <row r="7431">
          <cell r="V7431" t="str">
            <v>620.20.35.001-6100.01</v>
          </cell>
          <cell r="W7431" t="str">
            <v>Utilities Electric</v>
          </cell>
          <cell r="X7431">
            <v>0</v>
          </cell>
          <cell r="Y7431">
            <v>0</v>
          </cell>
          <cell r="Z7431">
            <v>0</v>
          </cell>
          <cell r="AA7431">
            <v>0</v>
          </cell>
          <cell r="AB7431">
            <v>0</v>
          </cell>
          <cell r="AC7431">
            <v>0</v>
          </cell>
          <cell r="AD7431" t="str">
            <v>∆</v>
          </cell>
          <cell r="AE7431">
            <v>0</v>
          </cell>
        </row>
        <row r="7432">
          <cell r="V7432" t="str">
            <v>620.20.35.001-6100.02</v>
          </cell>
          <cell r="W7432" t="str">
            <v>Utilities Telephone</v>
          </cell>
          <cell r="X7432">
            <v>0</v>
          </cell>
          <cell r="Y7432">
            <v>0</v>
          </cell>
          <cell r="Z7432">
            <v>0</v>
          </cell>
          <cell r="AA7432">
            <v>0</v>
          </cell>
          <cell r="AB7432">
            <v>0</v>
          </cell>
          <cell r="AC7432">
            <v>0</v>
          </cell>
          <cell r="AD7432" t="str">
            <v>∆</v>
          </cell>
          <cell r="AE7432">
            <v>0</v>
          </cell>
        </row>
        <row r="7433">
          <cell r="V7433" t="str">
            <v>620.20.35.001-6200.02</v>
          </cell>
          <cell r="W7433" t="str">
            <v>Supplies Special Department</v>
          </cell>
          <cell r="X7433">
            <v>0</v>
          </cell>
          <cell r="Y7433">
            <v>0</v>
          </cell>
          <cell r="Z7433">
            <v>0</v>
          </cell>
          <cell r="AA7433">
            <v>0</v>
          </cell>
          <cell r="AB7433">
            <v>0</v>
          </cell>
          <cell r="AC7433">
            <v>0</v>
          </cell>
          <cell r="AD7433" t="str">
            <v>∆</v>
          </cell>
          <cell r="AE7433">
            <v>0</v>
          </cell>
        </row>
        <row r="7434">
          <cell r="V7434" t="str">
            <v>620.20.35.001-6200.05</v>
          </cell>
          <cell r="W7434" t="str">
            <v>Supplies Gasoline</v>
          </cell>
          <cell r="X7434">
            <v>0</v>
          </cell>
          <cell r="Y7434">
            <v>0</v>
          </cell>
          <cell r="Z7434">
            <v>0</v>
          </cell>
          <cell r="AA7434">
            <v>0</v>
          </cell>
          <cell r="AB7434">
            <v>0</v>
          </cell>
          <cell r="AC7434">
            <v>0</v>
          </cell>
          <cell r="AD7434" t="str">
            <v>∆</v>
          </cell>
          <cell r="AE7434">
            <v>0</v>
          </cell>
        </row>
        <row r="7435">
          <cell r="V7435" t="str">
            <v>620.20.35.001-6400.02</v>
          </cell>
          <cell r="W7435" t="str">
            <v>Repairs &amp; Maintenance Minor Equipment/Other</v>
          </cell>
          <cell r="X7435">
            <v>0</v>
          </cell>
          <cell r="Y7435">
            <v>0</v>
          </cell>
          <cell r="Z7435">
            <v>0</v>
          </cell>
          <cell r="AA7435">
            <v>0</v>
          </cell>
          <cell r="AB7435">
            <v>0</v>
          </cell>
          <cell r="AC7435">
            <v>0</v>
          </cell>
          <cell r="AD7435" t="str">
            <v>∆</v>
          </cell>
          <cell r="AE7435">
            <v>0</v>
          </cell>
        </row>
        <row r="7436">
          <cell r="V7436" t="str">
            <v>620.20.35.001-6600.07</v>
          </cell>
          <cell r="W7436" t="str">
            <v>Administrative Expenses Employee Recruitment</v>
          </cell>
          <cell r="X7436">
            <v>0</v>
          </cell>
          <cell r="Y7436">
            <v>0</v>
          </cell>
          <cell r="Z7436">
            <v>0</v>
          </cell>
          <cell r="AA7436">
            <v>0</v>
          </cell>
          <cell r="AB7436">
            <v>0</v>
          </cell>
          <cell r="AC7436">
            <v>0</v>
          </cell>
          <cell r="AD7436" t="str">
            <v>∆</v>
          </cell>
          <cell r="AE7436">
            <v>0</v>
          </cell>
        </row>
        <row r="7437">
          <cell r="W7437" t="str">
            <v>TOTAL : OPERATIONS</v>
          </cell>
          <cell r="X7437">
            <v>0</v>
          </cell>
          <cell r="Y7437">
            <v>0</v>
          </cell>
          <cell r="Z7437">
            <v>0</v>
          </cell>
          <cell r="AA7437">
            <v>0</v>
          </cell>
          <cell r="AB7437">
            <v>0</v>
          </cell>
          <cell r="AC7437">
            <v>0</v>
          </cell>
          <cell r="AD7437" t="str">
            <v>∆</v>
          </cell>
          <cell r="AE7437">
            <v>0</v>
          </cell>
        </row>
        <row r="7438">
          <cell r="AB7438" t="str">
            <v/>
          </cell>
          <cell r="AC7438" t="str">
            <v/>
          </cell>
          <cell r="AD7438" t="str">
            <v>∆</v>
          </cell>
        </row>
        <row r="7439">
          <cell r="V7439" t="str">
            <v>[620] GOLF COURSE : RECREATION &amp; COMMUNITY SERVICES : GOLF</v>
          </cell>
        </row>
        <row r="7440">
          <cell r="V7440" t="str">
            <v>DEBT SERVICE : DEBT SERVICE</v>
          </cell>
          <cell r="AB7440" t="str">
            <v/>
          </cell>
          <cell r="AC7440" t="str">
            <v/>
          </cell>
          <cell r="AD7440" t="str">
            <v>∆</v>
          </cell>
        </row>
        <row r="7441">
          <cell r="V7441" t="str">
            <v>620.20.35.005-8920.01</v>
          </cell>
          <cell r="W7441" t="str">
            <v>Debt Service-Other Costs Admin/Audit Fees</v>
          </cell>
          <cell r="X7441">
            <v>0</v>
          </cell>
          <cell r="Y7441">
            <v>0</v>
          </cell>
          <cell r="Z7441">
            <v>0</v>
          </cell>
          <cell r="AA7441">
            <v>0</v>
          </cell>
          <cell r="AB7441">
            <v>0</v>
          </cell>
          <cell r="AC7441">
            <v>0</v>
          </cell>
          <cell r="AD7441" t="str">
            <v>∆</v>
          </cell>
          <cell r="AE7441">
            <v>0</v>
          </cell>
        </row>
        <row r="7442">
          <cell r="V7442" t="str">
            <v>620.20.35.005-8920.05</v>
          </cell>
          <cell r="W7442" t="str">
            <v>Debt Service-Other Costs Rent/Lease Expense</v>
          </cell>
          <cell r="X7442">
            <v>0</v>
          </cell>
          <cell r="Y7442">
            <v>0</v>
          </cell>
          <cell r="Z7442">
            <v>0</v>
          </cell>
          <cell r="AA7442">
            <v>0</v>
          </cell>
          <cell r="AB7442">
            <v>0</v>
          </cell>
          <cell r="AC7442">
            <v>0</v>
          </cell>
          <cell r="AD7442" t="str">
            <v>∆</v>
          </cell>
          <cell r="AE7442">
            <v>0</v>
          </cell>
        </row>
        <row r="7443">
          <cell r="W7443" t="str">
            <v>TOTAL : DEBT SERVICE</v>
          </cell>
          <cell r="X7443">
            <v>0</v>
          </cell>
          <cell r="Y7443">
            <v>0</v>
          </cell>
          <cell r="Z7443">
            <v>0</v>
          </cell>
          <cell r="AA7443">
            <v>0</v>
          </cell>
          <cell r="AB7443">
            <v>0</v>
          </cell>
          <cell r="AC7443">
            <v>0</v>
          </cell>
          <cell r="AD7443" t="str">
            <v>∆</v>
          </cell>
          <cell r="AE7443">
            <v>0</v>
          </cell>
        </row>
        <row r="7444">
          <cell r="AB7444" t="str">
            <v/>
          </cell>
          <cell r="AC7444" t="str">
            <v/>
          </cell>
          <cell r="AD7444" t="str">
            <v>∆</v>
          </cell>
        </row>
        <row r="7445">
          <cell r="V7445" t="str">
            <v>[620] GOLF COURSE : RECREATION &amp; COMMUNITY SERVICES : GOLF</v>
          </cell>
        </row>
        <row r="7446">
          <cell r="V7446" t="str">
            <v>COURSE MANAGEMENT : PERSONNEL</v>
          </cell>
          <cell r="AB7446" t="str">
            <v/>
          </cell>
          <cell r="AC7446" t="str">
            <v/>
          </cell>
          <cell r="AD7446" t="str">
            <v>∆</v>
          </cell>
        </row>
        <row r="7447">
          <cell r="V7447" t="str">
            <v>620.20.35.370-5000.01</v>
          </cell>
          <cell r="W7447" t="str">
            <v>Salaries Regular</v>
          </cell>
          <cell r="X7447">
            <v>98000</v>
          </cell>
          <cell r="Y7447">
            <v>109000</v>
          </cell>
          <cell r="Z7447">
            <v>102000</v>
          </cell>
          <cell r="AA7447">
            <v>48000</v>
          </cell>
          <cell r="AB7447">
            <v>0</v>
          </cell>
          <cell r="AC7447">
            <v>0</v>
          </cell>
          <cell r="AD7447" t="str">
            <v>∆</v>
          </cell>
          <cell r="AE7447">
            <v>0</v>
          </cell>
        </row>
        <row r="7448">
          <cell r="V7448" t="str">
            <v>620.20.35.370-5000.03</v>
          </cell>
          <cell r="W7448" t="str">
            <v>Salaries Overtime</v>
          </cell>
          <cell r="X7448">
            <v>0</v>
          </cell>
          <cell r="Y7448">
            <v>0</v>
          </cell>
          <cell r="Z7448">
            <v>0</v>
          </cell>
          <cell r="AA7448">
            <v>0</v>
          </cell>
          <cell r="AB7448">
            <v>0</v>
          </cell>
          <cell r="AC7448">
            <v>0</v>
          </cell>
          <cell r="AD7448" t="str">
            <v>∆</v>
          </cell>
          <cell r="AE7448">
            <v>0</v>
          </cell>
        </row>
        <row r="7449">
          <cell r="V7449" t="str">
            <v>620.20.35.370-5000.06</v>
          </cell>
          <cell r="W7449" t="str">
            <v>Salaries Out of Class</v>
          </cell>
          <cell r="X7449">
            <v>0</v>
          </cell>
          <cell r="Y7449">
            <v>0</v>
          </cell>
          <cell r="Z7449">
            <v>0</v>
          </cell>
          <cell r="AA7449">
            <v>0</v>
          </cell>
          <cell r="AB7449">
            <v>0</v>
          </cell>
          <cell r="AC7449">
            <v>0</v>
          </cell>
          <cell r="AD7449" t="str">
            <v>∆</v>
          </cell>
          <cell r="AE7449">
            <v>0</v>
          </cell>
        </row>
        <row r="7450">
          <cell r="V7450" t="str">
            <v>620.20.35.370-5000.07</v>
          </cell>
          <cell r="W7450" t="str">
            <v>Salaries Admin Leave Pay</v>
          </cell>
          <cell r="X7450">
            <v>2000</v>
          </cell>
          <cell r="Y7450">
            <v>4000</v>
          </cell>
          <cell r="Z7450">
            <v>1000</v>
          </cell>
          <cell r="AA7450">
            <v>2000</v>
          </cell>
          <cell r="AB7450">
            <v>0</v>
          </cell>
          <cell r="AC7450">
            <v>0</v>
          </cell>
          <cell r="AD7450" t="str">
            <v>∆</v>
          </cell>
          <cell r="AE7450">
            <v>0</v>
          </cell>
        </row>
        <row r="7451">
          <cell r="V7451" t="str">
            <v>620.20.35.370-5000.08</v>
          </cell>
          <cell r="W7451" t="str">
            <v>Salaries Longevity Pay</v>
          </cell>
          <cell r="X7451">
            <v>2000</v>
          </cell>
          <cell r="Y7451">
            <v>1000</v>
          </cell>
          <cell r="Z7451">
            <v>1000</v>
          </cell>
          <cell r="AA7451">
            <v>0</v>
          </cell>
          <cell r="AB7451">
            <v>0</v>
          </cell>
          <cell r="AC7451">
            <v>0</v>
          </cell>
          <cell r="AD7451" t="str">
            <v>∆</v>
          </cell>
          <cell r="AE7451">
            <v>0</v>
          </cell>
        </row>
        <row r="7452">
          <cell r="V7452" t="str">
            <v>620.20.35.370-5000.10</v>
          </cell>
          <cell r="W7452" t="str">
            <v>Salaries Furloughs</v>
          </cell>
          <cell r="X7452">
            <v>0</v>
          </cell>
          <cell r="Y7452">
            <v>0</v>
          </cell>
          <cell r="Z7452">
            <v>0</v>
          </cell>
          <cell r="AA7452">
            <v>0</v>
          </cell>
          <cell r="AB7452">
            <v>0</v>
          </cell>
          <cell r="AC7452">
            <v>0</v>
          </cell>
          <cell r="AD7452" t="str">
            <v>∆</v>
          </cell>
          <cell r="AE7452">
            <v>0</v>
          </cell>
        </row>
        <row r="7453">
          <cell r="V7453" t="str">
            <v>620.20.35.370-5000.12</v>
          </cell>
          <cell r="W7453" t="str">
            <v>Salaries Compensated Absences</v>
          </cell>
          <cell r="X7453">
            <v>0</v>
          </cell>
          <cell r="Y7453">
            <v>0</v>
          </cell>
          <cell r="Z7453">
            <v>0</v>
          </cell>
          <cell r="AA7453">
            <v>0</v>
          </cell>
          <cell r="AB7453">
            <v>0</v>
          </cell>
          <cell r="AC7453">
            <v>0</v>
          </cell>
          <cell r="AD7453" t="str">
            <v>∆</v>
          </cell>
          <cell r="AE7453">
            <v>0</v>
          </cell>
        </row>
        <row r="7454">
          <cell r="V7454" t="str">
            <v>620.20.35.370-5100.00</v>
          </cell>
          <cell r="W7454" t="str">
            <v>Benefits PERS Pool Liability</v>
          </cell>
          <cell r="X7454">
            <v>17000</v>
          </cell>
          <cell r="Y7454">
            <v>17000</v>
          </cell>
          <cell r="Z7454">
            <v>20000</v>
          </cell>
          <cell r="AA7454">
            <v>9000</v>
          </cell>
          <cell r="AB7454">
            <v>0</v>
          </cell>
          <cell r="AC7454">
            <v>0</v>
          </cell>
          <cell r="AD7454" t="str">
            <v>∆</v>
          </cell>
          <cell r="AE7454">
            <v>0</v>
          </cell>
        </row>
        <row r="7455">
          <cell r="V7455" t="str">
            <v>620.20.35.370-5100.01</v>
          </cell>
          <cell r="W7455" t="str">
            <v>Benefits Retirement</v>
          </cell>
          <cell r="X7455">
            <v>3000</v>
          </cell>
          <cell r="Y7455">
            <v>3000</v>
          </cell>
          <cell r="Z7455">
            <v>4000</v>
          </cell>
          <cell r="AA7455">
            <v>3000</v>
          </cell>
          <cell r="AB7455">
            <v>0</v>
          </cell>
          <cell r="AC7455">
            <v>0</v>
          </cell>
          <cell r="AD7455" t="str">
            <v>∆</v>
          </cell>
          <cell r="AE7455">
            <v>0</v>
          </cell>
        </row>
        <row r="7456">
          <cell r="V7456" t="str">
            <v>620.20.35.370-5100.02</v>
          </cell>
          <cell r="W7456" t="str">
            <v>Benefits Health Insurance</v>
          </cell>
          <cell r="X7456">
            <v>14000</v>
          </cell>
          <cell r="Y7456">
            <v>13000</v>
          </cell>
          <cell r="Z7456">
            <v>15000</v>
          </cell>
          <cell r="AA7456">
            <v>9000</v>
          </cell>
          <cell r="AB7456">
            <v>0</v>
          </cell>
          <cell r="AC7456">
            <v>0</v>
          </cell>
          <cell r="AD7456" t="str">
            <v>∆</v>
          </cell>
          <cell r="AE7456">
            <v>0</v>
          </cell>
        </row>
        <row r="7457">
          <cell r="V7457" t="str">
            <v>620.20.35.370-5100.03</v>
          </cell>
          <cell r="W7457" t="str">
            <v>Benefits Dental Insurance</v>
          </cell>
          <cell r="X7457">
            <v>1000</v>
          </cell>
          <cell r="Y7457">
            <v>1000</v>
          </cell>
          <cell r="Z7457">
            <v>1000</v>
          </cell>
          <cell r="AA7457">
            <v>1000</v>
          </cell>
          <cell r="AB7457">
            <v>0</v>
          </cell>
          <cell r="AC7457">
            <v>0</v>
          </cell>
          <cell r="AD7457" t="str">
            <v>∆</v>
          </cell>
          <cell r="AE7457">
            <v>0</v>
          </cell>
        </row>
        <row r="7458">
          <cell r="V7458" t="str">
            <v>620.20.35.370-5100.04</v>
          </cell>
          <cell r="W7458" t="str">
            <v>Benefits Vision Insurance</v>
          </cell>
          <cell r="X7458">
            <v>0</v>
          </cell>
          <cell r="Y7458">
            <v>0</v>
          </cell>
          <cell r="Z7458">
            <v>0</v>
          </cell>
          <cell r="AA7458">
            <v>0</v>
          </cell>
          <cell r="AB7458">
            <v>0</v>
          </cell>
          <cell r="AC7458">
            <v>0</v>
          </cell>
          <cell r="AD7458" t="str">
            <v>∆</v>
          </cell>
          <cell r="AE7458">
            <v>0</v>
          </cell>
        </row>
        <row r="7459">
          <cell r="V7459" t="str">
            <v>620.20.35.370-5100.05</v>
          </cell>
          <cell r="W7459" t="str">
            <v>Benefits Life Insurance</v>
          </cell>
          <cell r="X7459">
            <v>0</v>
          </cell>
          <cell r="Y7459">
            <v>0</v>
          </cell>
          <cell r="Z7459">
            <v>0</v>
          </cell>
          <cell r="AA7459">
            <v>0</v>
          </cell>
          <cell r="AB7459">
            <v>0</v>
          </cell>
          <cell r="AC7459">
            <v>0</v>
          </cell>
          <cell r="AD7459" t="str">
            <v>∆</v>
          </cell>
          <cell r="AE7459">
            <v>0</v>
          </cell>
        </row>
        <row r="7460">
          <cell r="V7460" t="str">
            <v>620.20.35.370-5100.06</v>
          </cell>
          <cell r="W7460" t="str">
            <v>Benefits Worker's Comp</v>
          </cell>
          <cell r="X7460">
            <v>3000</v>
          </cell>
          <cell r="Y7460">
            <v>3000</v>
          </cell>
          <cell r="Z7460">
            <v>4000</v>
          </cell>
          <cell r="AA7460">
            <v>4000</v>
          </cell>
          <cell r="AB7460">
            <v>3600</v>
          </cell>
          <cell r="AC7460">
            <v>5000</v>
          </cell>
          <cell r="AD7460" t="str">
            <v>∆</v>
          </cell>
          <cell r="AE7460">
            <v>1400</v>
          </cell>
        </row>
        <row r="7461">
          <cell r="V7461" t="str">
            <v>620.20.35.370-5100.07</v>
          </cell>
          <cell r="W7461" t="str">
            <v>Benefits Long Term Disability</v>
          </cell>
          <cell r="X7461">
            <v>1000</v>
          </cell>
          <cell r="Y7461">
            <v>1000</v>
          </cell>
          <cell r="Z7461">
            <v>1000</v>
          </cell>
          <cell r="AA7461">
            <v>0</v>
          </cell>
          <cell r="AB7461">
            <v>0</v>
          </cell>
          <cell r="AC7461">
            <v>0</v>
          </cell>
          <cell r="AD7461" t="str">
            <v>∆</v>
          </cell>
          <cell r="AE7461">
            <v>0</v>
          </cell>
        </row>
        <row r="7462">
          <cell r="V7462" t="str">
            <v>620.20.35.370-5100.08</v>
          </cell>
          <cell r="W7462" t="str">
            <v>Benefits Deferred Compensation</v>
          </cell>
          <cell r="X7462">
            <v>1000</v>
          </cell>
          <cell r="Y7462">
            <v>1000</v>
          </cell>
          <cell r="Z7462">
            <v>1000</v>
          </cell>
          <cell r="AA7462">
            <v>0</v>
          </cell>
          <cell r="AB7462">
            <v>0</v>
          </cell>
          <cell r="AC7462">
            <v>0</v>
          </cell>
          <cell r="AD7462" t="str">
            <v>∆</v>
          </cell>
          <cell r="AE7462">
            <v>0</v>
          </cell>
        </row>
        <row r="7463">
          <cell r="V7463" t="str">
            <v>620.20.35.370-5100.11</v>
          </cell>
          <cell r="W7463" t="str">
            <v>Benefits Medicare</v>
          </cell>
          <cell r="X7463">
            <v>1000</v>
          </cell>
          <cell r="Y7463">
            <v>1000</v>
          </cell>
          <cell r="Z7463">
            <v>2000</v>
          </cell>
          <cell r="AA7463">
            <v>1000</v>
          </cell>
          <cell r="AB7463">
            <v>0</v>
          </cell>
          <cell r="AC7463">
            <v>0</v>
          </cell>
          <cell r="AD7463" t="str">
            <v>∆</v>
          </cell>
          <cell r="AE7463">
            <v>0</v>
          </cell>
        </row>
        <row r="7464">
          <cell r="V7464" t="str">
            <v>620.20.35.370-5100.12</v>
          </cell>
          <cell r="W7464" t="str">
            <v>Benefits Annual Physical Exam</v>
          </cell>
          <cell r="X7464">
            <v>0</v>
          </cell>
          <cell r="Y7464">
            <v>0</v>
          </cell>
          <cell r="Z7464">
            <v>0</v>
          </cell>
          <cell r="AA7464">
            <v>0</v>
          </cell>
          <cell r="AB7464">
            <v>225</v>
          </cell>
          <cell r="AC7464">
            <v>225</v>
          </cell>
          <cell r="AD7464" t="str">
            <v>∆</v>
          </cell>
          <cell r="AE7464">
            <v>0</v>
          </cell>
        </row>
        <row r="7465">
          <cell r="V7465" t="str">
            <v>620.20.35.370-5100.15</v>
          </cell>
          <cell r="W7465" t="str">
            <v>Benefits Cell Phone Allowance</v>
          </cell>
          <cell r="X7465">
            <v>1000</v>
          </cell>
          <cell r="Y7465">
            <v>1000</v>
          </cell>
          <cell r="Z7465">
            <v>1000</v>
          </cell>
          <cell r="AA7465">
            <v>0</v>
          </cell>
          <cell r="AB7465">
            <v>0</v>
          </cell>
          <cell r="AC7465">
            <v>0</v>
          </cell>
          <cell r="AD7465" t="str">
            <v>∆</v>
          </cell>
          <cell r="AE7465">
            <v>0</v>
          </cell>
        </row>
        <row r="7466">
          <cell r="V7466" t="str">
            <v>620.20.35.370-5100.17</v>
          </cell>
          <cell r="W7466" t="str">
            <v>Benefits Other Post Employment Benefits</v>
          </cell>
          <cell r="X7466">
            <v>22000</v>
          </cell>
          <cell r="Y7466">
            <v>28000</v>
          </cell>
          <cell r="Z7466">
            <v>38000</v>
          </cell>
          <cell r="AA7466">
            <v>35000</v>
          </cell>
          <cell r="AB7466">
            <v>35000</v>
          </cell>
          <cell r="AC7466">
            <v>35000</v>
          </cell>
          <cell r="AD7466" t="str">
            <v>∆</v>
          </cell>
          <cell r="AE7466">
            <v>0</v>
          </cell>
        </row>
        <row r="7467">
          <cell r="V7467" t="str">
            <v>620.20.35.370-5100.98</v>
          </cell>
          <cell r="W7467" t="str">
            <v>Benefits GASB 75 Expense</v>
          </cell>
          <cell r="X7467">
            <v>0</v>
          </cell>
          <cell r="Y7467">
            <v>53000</v>
          </cell>
          <cell r="Z7467">
            <v>57000</v>
          </cell>
          <cell r="AA7467">
            <v>0</v>
          </cell>
          <cell r="AB7467">
            <v>0</v>
          </cell>
          <cell r="AC7467">
            <v>0</v>
          </cell>
          <cell r="AD7467" t="str">
            <v>∆</v>
          </cell>
          <cell r="AE7467">
            <v>0</v>
          </cell>
        </row>
        <row r="7468">
          <cell r="V7468" t="str">
            <v>620.20.35.370-5100.99</v>
          </cell>
          <cell r="W7468" t="str">
            <v>Benefits Pension Expense</v>
          </cell>
          <cell r="X7468">
            <v>-70000</v>
          </cell>
          <cell r="Y7468">
            <v>28000</v>
          </cell>
          <cell r="Z7468">
            <v>55000</v>
          </cell>
          <cell r="AA7468">
            <v>0</v>
          </cell>
          <cell r="AB7468">
            <v>0</v>
          </cell>
          <cell r="AC7468">
            <v>0</v>
          </cell>
          <cell r="AD7468" t="str">
            <v>∆</v>
          </cell>
          <cell r="AE7468">
            <v>0</v>
          </cell>
        </row>
        <row r="7469">
          <cell r="W7469" t="str">
            <v>TOTAL : PERSONNEL</v>
          </cell>
          <cell r="X7469">
            <v>96000</v>
          </cell>
          <cell r="Y7469">
            <v>264000</v>
          </cell>
          <cell r="Z7469">
            <v>303000</v>
          </cell>
          <cell r="AA7469">
            <v>112000</v>
          </cell>
          <cell r="AB7469">
            <v>38825</v>
          </cell>
          <cell r="AC7469">
            <v>40225</v>
          </cell>
          <cell r="AD7469" t="str">
            <v>∆</v>
          </cell>
          <cell r="AE7469">
            <v>1400</v>
          </cell>
        </row>
        <row r="7470">
          <cell r="AB7470" t="str">
            <v/>
          </cell>
          <cell r="AC7470" t="str">
            <v/>
          </cell>
          <cell r="AD7470" t="str">
            <v>∆</v>
          </cell>
        </row>
        <row r="7471">
          <cell r="V7471" t="str">
            <v>[620] GOLF COURSE : RECREATION &amp; COMMUNITY SERVICES : GOLF</v>
          </cell>
        </row>
        <row r="7472">
          <cell r="V7472" t="str">
            <v>COURSE MANAGEMENT : OPERATIONS</v>
          </cell>
          <cell r="AB7472" t="str">
            <v/>
          </cell>
          <cell r="AC7472" t="str">
            <v/>
          </cell>
          <cell r="AD7472" t="str">
            <v>∆</v>
          </cell>
        </row>
        <row r="7473">
          <cell r="V7473" t="str">
            <v>620.20.35.370-6000.01</v>
          </cell>
          <cell r="W7473" t="str">
            <v>Professional Services General</v>
          </cell>
          <cell r="X7473">
            <v>0</v>
          </cell>
          <cell r="Y7473">
            <v>0</v>
          </cell>
          <cell r="Z7473">
            <v>5000</v>
          </cell>
          <cell r="AA7473">
            <v>0</v>
          </cell>
          <cell r="AB7473">
            <v>0</v>
          </cell>
          <cell r="AC7473">
            <v>0</v>
          </cell>
          <cell r="AD7473" t="str">
            <v>∆</v>
          </cell>
          <cell r="AE7473">
            <v>0</v>
          </cell>
        </row>
        <row r="7474">
          <cell r="V7474" t="str">
            <v>620.20.35.370-6000.09</v>
          </cell>
          <cell r="W7474" t="str">
            <v>Professional Services Uniform</v>
          </cell>
          <cell r="X7474">
            <v>0</v>
          </cell>
          <cell r="Y7474">
            <v>0</v>
          </cell>
          <cell r="Z7474">
            <v>0</v>
          </cell>
          <cell r="AA7474">
            <v>0</v>
          </cell>
          <cell r="AB7474">
            <v>0</v>
          </cell>
          <cell r="AC7474">
            <v>0</v>
          </cell>
          <cell r="AD7474" t="str">
            <v>∆</v>
          </cell>
          <cell r="AE7474">
            <v>0</v>
          </cell>
        </row>
        <row r="7475">
          <cell r="V7475" t="str">
            <v>620.20.35.370-6000.12</v>
          </cell>
          <cell r="W7475" t="str">
            <v>Professional Services Contract Services</v>
          </cell>
          <cell r="X7475">
            <v>77000</v>
          </cell>
          <cell r="Y7475">
            <v>80000</v>
          </cell>
          <cell r="Z7475">
            <v>103000</v>
          </cell>
          <cell r="AA7475">
            <v>205000</v>
          </cell>
          <cell r="AB7475">
            <v>0</v>
          </cell>
          <cell r="AC7475">
            <v>0</v>
          </cell>
          <cell r="AD7475" t="str">
            <v>∆</v>
          </cell>
          <cell r="AE7475">
            <v>0</v>
          </cell>
        </row>
        <row r="7476">
          <cell r="V7476" t="str">
            <v>620.20.35.370-6000.19</v>
          </cell>
          <cell r="W7476" t="str">
            <v>Professional Services Labor Relations</v>
          </cell>
          <cell r="X7476">
            <v>0</v>
          </cell>
          <cell r="Y7476">
            <v>0</v>
          </cell>
          <cell r="Z7476">
            <v>0</v>
          </cell>
          <cell r="AA7476">
            <v>0</v>
          </cell>
          <cell r="AB7476">
            <v>0</v>
          </cell>
          <cell r="AC7476">
            <v>0</v>
          </cell>
          <cell r="AD7476" t="str">
            <v>∆</v>
          </cell>
          <cell r="AE7476">
            <v>0</v>
          </cell>
        </row>
        <row r="7477">
          <cell r="V7477" t="str">
            <v>620.20.35.370-6000.30</v>
          </cell>
          <cell r="W7477" t="str">
            <v>Professional Services Credit Card Fee Reimbursement</v>
          </cell>
          <cell r="X7477">
            <v>1000</v>
          </cell>
          <cell r="Y7477">
            <v>0</v>
          </cell>
          <cell r="Z7477">
            <v>0</v>
          </cell>
          <cell r="AA7477">
            <v>0</v>
          </cell>
          <cell r="AB7477">
            <v>0</v>
          </cell>
          <cell r="AC7477">
            <v>0</v>
          </cell>
          <cell r="AD7477" t="str">
            <v>∆</v>
          </cell>
          <cell r="AE7477">
            <v>0</v>
          </cell>
        </row>
        <row r="7478">
          <cell r="V7478" t="str">
            <v>620.20.35.370-6100.01</v>
          </cell>
          <cell r="W7478" t="str">
            <v>Utilities Electric</v>
          </cell>
          <cell r="X7478">
            <v>90000</v>
          </cell>
          <cell r="Y7478">
            <v>76000</v>
          </cell>
          <cell r="Z7478">
            <v>88000</v>
          </cell>
          <cell r="AA7478">
            <v>156000</v>
          </cell>
          <cell r="AB7478">
            <v>0</v>
          </cell>
          <cell r="AC7478">
            <v>0</v>
          </cell>
          <cell r="AD7478" t="str">
            <v>∆</v>
          </cell>
          <cell r="AE7478">
            <v>0</v>
          </cell>
        </row>
        <row r="7479">
          <cell r="V7479" t="str">
            <v>620.20.35.370-6100.02</v>
          </cell>
          <cell r="W7479" t="str">
            <v>Utilities Telephone</v>
          </cell>
          <cell r="X7479">
            <v>2000</v>
          </cell>
          <cell r="Y7479">
            <v>3000</v>
          </cell>
          <cell r="Z7479">
            <v>3000</v>
          </cell>
          <cell r="AA7479">
            <v>4000</v>
          </cell>
          <cell r="AB7479">
            <v>0</v>
          </cell>
          <cell r="AC7479">
            <v>0</v>
          </cell>
          <cell r="AD7479" t="str">
            <v>∆</v>
          </cell>
          <cell r="AE7479">
            <v>0</v>
          </cell>
        </row>
        <row r="7480">
          <cell r="V7480" t="str">
            <v>620.20.35.370-6200.01</v>
          </cell>
          <cell r="W7480" t="str">
            <v>Supplies Office</v>
          </cell>
          <cell r="X7480">
            <v>0</v>
          </cell>
          <cell r="Y7480">
            <v>0</v>
          </cell>
          <cell r="Z7480">
            <v>0</v>
          </cell>
          <cell r="AA7480">
            <v>0</v>
          </cell>
          <cell r="AB7480">
            <v>0</v>
          </cell>
          <cell r="AC7480">
            <v>0</v>
          </cell>
          <cell r="AD7480" t="str">
            <v>∆</v>
          </cell>
          <cell r="AE7480">
            <v>0</v>
          </cell>
        </row>
        <row r="7481">
          <cell r="V7481" t="str">
            <v>620.20.35.370-6200.05</v>
          </cell>
          <cell r="W7481" t="str">
            <v>Supplies Gasoline</v>
          </cell>
          <cell r="X7481">
            <v>22000</v>
          </cell>
          <cell r="Y7481">
            <v>23000</v>
          </cell>
          <cell r="Z7481">
            <v>17000</v>
          </cell>
          <cell r="AA7481">
            <v>11000</v>
          </cell>
          <cell r="AB7481">
            <v>0</v>
          </cell>
          <cell r="AC7481">
            <v>0</v>
          </cell>
          <cell r="AD7481" t="str">
            <v>∆</v>
          </cell>
          <cell r="AE7481">
            <v>0</v>
          </cell>
        </row>
        <row r="7482">
          <cell r="V7482" t="str">
            <v>620.20.35.370-6200.08</v>
          </cell>
          <cell r="W7482" t="str">
            <v>Supplies Uniforms</v>
          </cell>
          <cell r="X7482">
            <v>0</v>
          </cell>
          <cell r="Y7482">
            <v>0</v>
          </cell>
          <cell r="Z7482">
            <v>0</v>
          </cell>
          <cell r="AA7482">
            <v>0</v>
          </cell>
          <cell r="AB7482">
            <v>0</v>
          </cell>
          <cell r="AC7482">
            <v>0</v>
          </cell>
          <cell r="AD7482" t="str">
            <v>∆</v>
          </cell>
          <cell r="AE7482">
            <v>0</v>
          </cell>
        </row>
        <row r="7483">
          <cell r="V7483" t="str">
            <v>620.20.35.370-6300.01</v>
          </cell>
          <cell r="W7483" t="str">
            <v>Dues &amp; Subscriptions Memberships</v>
          </cell>
          <cell r="X7483">
            <v>0</v>
          </cell>
          <cell r="Y7483">
            <v>0</v>
          </cell>
          <cell r="Z7483">
            <v>0</v>
          </cell>
          <cell r="AA7483">
            <v>1000</v>
          </cell>
          <cell r="AB7483">
            <v>0</v>
          </cell>
          <cell r="AC7483">
            <v>0</v>
          </cell>
          <cell r="AD7483" t="str">
            <v>∆</v>
          </cell>
          <cell r="AE7483">
            <v>0</v>
          </cell>
        </row>
        <row r="7484">
          <cell r="V7484" t="str">
            <v>620.20.35.370-6300.03</v>
          </cell>
          <cell r="W7484" t="str">
            <v>Dues &amp; Subscriptions Certifications</v>
          </cell>
          <cell r="X7484">
            <v>0</v>
          </cell>
          <cell r="Y7484">
            <v>0</v>
          </cell>
          <cell r="Z7484">
            <v>0</v>
          </cell>
          <cell r="AA7484">
            <v>0</v>
          </cell>
          <cell r="AB7484">
            <v>0</v>
          </cell>
          <cell r="AC7484">
            <v>0</v>
          </cell>
          <cell r="AD7484" t="str">
            <v>∆</v>
          </cell>
          <cell r="AE7484">
            <v>0</v>
          </cell>
        </row>
        <row r="7485">
          <cell r="V7485" t="str">
            <v>620.20.35.370-6350.03</v>
          </cell>
          <cell r="W7485" t="str">
            <v>Maintenance Agreements &amp; Licenses Maintenance Agreements</v>
          </cell>
          <cell r="X7485">
            <v>4000</v>
          </cell>
          <cell r="Y7485">
            <v>3000</v>
          </cell>
          <cell r="Z7485">
            <v>3000</v>
          </cell>
          <cell r="AA7485">
            <v>7000</v>
          </cell>
          <cell r="AB7485">
            <v>0</v>
          </cell>
          <cell r="AC7485">
            <v>0</v>
          </cell>
          <cell r="AD7485" t="str">
            <v>∆</v>
          </cell>
          <cell r="AE7485">
            <v>0</v>
          </cell>
        </row>
        <row r="7486">
          <cell r="V7486" t="str">
            <v>620.20.35.370-6400.01</v>
          </cell>
          <cell r="W7486" t="str">
            <v>Repairs &amp; Maintenance Building</v>
          </cell>
          <cell r="X7486">
            <v>1000</v>
          </cell>
          <cell r="Y7486">
            <v>1000</v>
          </cell>
          <cell r="Z7486">
            <v>2000</v>
          </cell>
          <cell r="AA7486">
            <v>2000</v>
          </cell>
          <cell r="AB7486">
            <v>0</v>
          </cell>
          <cell r="AC7486">
            <v>0</v>
          </cell>
          <cell r="AD7486" t="str">
            <v>∆</v>
          </cell>
          <cell r="AE7486">
            <v>0</v>
          </cell>
        </row>
        <row r="7487">
          <cell r="V7487" t="str">
            <v>620.20.35.370-6400.02</v>
          </cell>
          <cell r="W7487" t="str">
            <v>Repairs &amp; Maintenance Minor Equipment/Other</v>
          </cell>
          <cell r="X7487">
            <v>0</v>
          </cell>
          <cell r="Y7487">
            <v>0</v>
          </cell>
          <cell r="Z7487">
            <v>0</v>
          </cell>
          <cell r="AA7487">
            <v>0</v>
          </cell>
          <cell r="AB7487">
            <v>0</v>
          </cell>
          <cell r="AC7487">
            <v>0</v>
          </cell>
          <cell r="AD7487" t="str">
            <v>∆</v>
          </cell>
          <cell r="AE7487">
            <v>0</v>
          </cell>
        </row>
        <row r="7488">
          <cell r="V7488" t="str">
            <v>620.20.35.370-6400.03</v>
          </cell>
          <cell r="W7488" t="str">
            <v>Repairs &amp; Maintenance Major Repair &amp; Contingency</v>
          </cell>
          <cell r="X7488">
            <v>0</v>
          </cell>
          <cell r="Y7488">
            <v>0</v>
          </cell>
          <cell r="Z7488">
            <v>0</v>
          </cell>
          <cell r="AA7488">
            <v>0</v>
          </cell>
          <cell r="AB7488">
            <v>0</v>
          </cell>
          <cell r="AC7488">
            <v>0</v>
          </cell>
          <cell r="AD7488" t="str">
            <v>∆</v>
          </cell>
          <cell r="AE7488">
            <v>0</v>
          </cell>
        </row>
        <row r="7489">
          <cell r="V7489" t="str">
            <v>620.20.35.370-6400.11</v>
          </cell>
          <cell r="W7489" t="str">
            <v>Repairs &amp; Maintenance Irrigation</v>
          </cell>
          <cell r="X7489">
            <v>0</v>
          </cell>
          <cell r="Y7489">
            <v>0</v>
          </cell>
          <cell r="Z7489">
            <v>0</v>
          </cell>
          <cell r="AA7489">
            <v>0</v>
          </cell>
          <cell r="AB7489">
            <v>0</v>
          </cell>
          <cell r="AC7489">
            <v>0</v>
          </cell>
          <cell r="AD7489" t="str">
            <v>∆</v>
          </cell>
          <cell r="AE7489">
            <v>0</v>
          </cell>
        </row>
        <row r="7490">
          <cell r="V7490" t="str">
            <v>620.20.35.370-6400.19</v>
          </cell>
          <cell r="W7490" t="str">
            <v>Repairs &amp; Maintenance Testing/Certifications</v>
          </cell>
          <cell r="X7490">
            <v>0</v>
          </cell>
          <cell r="Y7490">
            <v>0</v>
          </cell>
          <cell r="Z7490">
            <v>0</v>
          </cell>
          <cell r="AA7490">
            <v>0</v>
          </cell>
          <cell r="AB7490">
            <v>0</v>
          </cell>
          <cell r="AC7490">
            <v>0</v>
          </cell>
          <cell r="AD7490" t="str">
            <v>∆</v>
          </cell>
          <cell r="AE7490">
            <v>0</v>
          </cell>
        </row>
        <row r="7491">
          <cell r="V7491" t="str">
            <v>620.20.35.370-6400.20</v>
          </cell>
          <cell r="W7491" t="str">
            <v>Repairs &amp; Maintenance Property Maintenance</v>
          </cell>
          <cell r="X7491">
            <v>4000</v>
          </cell>
          <cell r="Y7491">
            <v>5000</v>
          </cell>
          <cell r="Z7491">
            <v>5000</v>
          </cell>
          <cell r="AA7491">
            <v>6000</v>
          </cell>
          <cell r="AB7491">
            <v>0</v>
          </cell>
          <cell r="AC7491">
            <v>0</v>
          </cell>
          <cell r="AD7491" t="str">
            <v>∆</v>
          </cell>
          <cell r="AE7491">
            <v>0</v>
          </cell>
        </row>
        <row r="7492">
          <cell r="V7492" t="str">
            <v>620.20.35.370-6500.04</v>
          </cell>
          <cell r="W7492" t="str">
            <v>Claims &amp; Insurance Insurance Premiums</v>
          </cell>
          <cell r="X7492">
            <v>19000</v>
          </cell>
          <cell r="Y7492">
            <v>23000</v>
          </cell>
          <cell r="Z7492">
            <v>25000</v>
          </cell>
          <cell r="AA7492">
            <v>25000</v>
          </cell>
          <cell r="AB7492">
            <v>0</v>
          </cell>
          <cell r="AC7492">
            <v>0</v>
          </cell>
          <cell r="AD7492" t="str">
            <v>∆</v>
          </cell>
          <cell r="AE7492">
            <v>0</v>
          </cell>
        </row>
        <row r="7493">
          <cell r="V7493" t="str">
            <v>620.20.35.370-6600.01</v>
          </cell>
          <cell r="W7493" t="str">
            <v>Administrative Expenses Meetings</v>
          </cell>
          <cell r="X7493">
            <v>0</v>
          </cell>
          <cell r="Y7493">
            <v>0</v>
          </cell>
          <cell r="Z7493">
            <v>0</v>
          </cell>
          <cell r="AA7493">
            <v>0</v>
          </cell>
          <cell r="AB7493">
            <v>0</v>
          </cell>
          <cell r="AC7493">
            <v>0</v>
          </cell>
          <cell r="AD7493" t="str">
            <v>∆</v>
          </cell>
          <cell r="AE7493">
            <v>0</v>
          </cell>
        </row>
        <row r="7494">
          <cell r="V7494" t="str">
            <v>620.20.35.370-6600.04</v>
          </cell>
          <cell r="W7494" t="str">
            <v>Administrative Expenses Training/Conferences</v>
          </cell>
          <cell r="X7494">
            <v>1000</v>
          </cell>
          <cell r="Y7494">
            <v>0</v>
          </cell>
          <cell r="Z7494">
            <v>1000</v>
          </cell>
          <cell r="AA7494">
            <v>1000</v>
          </cell>
          <cell r="AB7494">
            <v>0</v>
          </cell>
          <cell r="AC7494">
            <v>0</v>
          </cell>
          <cell r="AD7494" t="str">
            <v>∆</v>
          </cell>
          <cell r="AE7494">
            <v>0</v>
          </cell>
        </row>
        <row r="7495">
          <cell r="V7495" t="str">
            <v>620.20.35.370-6600.05</v>
          </cell>
          <cell r="W7495" t="str">
            <v>Administrative Expenses Public/Legal Advertisement</v>
          </cell>
          <cell r="X7495">
            <v>1000</v>
          </cell>
          <cell r="Y7495">
            <v>2000</v>
          </cell>
          <cell r="Z7495">
            <v>1000</v>
          </cell>
          <cell r="AA7495">
            <v>0</v>
          </cell>
          <cell r="AB7495">
            <v>0</v>
          </cell>
          <cell r="AC7495">
            <v>0</v>
          </cell>
          <cell r="AD7495" t="str">
            <v>∆</v>
          </cell>
          <cell r="AE7495">
            <v>0</v>
          </cell>
        </row>
        <row r="7496">
          <cell r="V7496" t="str">
            <v>620.20.35.370-6600.07</v>
          </cell>
          <cell r="W7496" t="str">
            <v>Administrative Expenses Employee Recruitment</v>
          </cell>
          <cell r="X7496">
            <v>1000</v>
          </cell>
          <cell r="Y7496">
            <v>1000</v>
          </cell>
          <cell r="Z7496">
            <v>0</v>
          </cell>
          <cell r="AA7496">
            <v>0</v>
          </cell>
          <cell r="AB7496">
            <v>0</v>
          </cell>
          <cell r="AC7496">
            <v>0</v>
          </cell>
          <cell r="AD7496" t="str">
            <v>∆</v>
          </cell>
          <cell r="AE7496">
            <v>0</v>
          </cell>
        </row>
        <row r="7497">
          <cell r="V7497" t="str">
            <v>620.20.35.370-6600.26</v>
          </cell>
          <cell r="W7497" t="str">
            <v>Administrative Expenses Support Services-IT</v>
          </cell>
          <cell r="X7497">
            <v>13000</v>
          </cell>
          <cell r="Y7497">
            <v>13000</v>
          </cell>
          <cell r="Z7497">
            <v>13000</v>
          </cell>
          <cell r="AA7497">
            <v>13000</v>
          </cell>
          <cell r="AB7497">
            <v>12970</v>
          </cell>
          <cell r="AC7497">
            <v>12970</v>
          </cell>
          <cell r="AD7497" t="str">
            <v>∆</v>
          </cell>
          <cell r="AE7497">
            <v>0</v>
          </cell>
        </row>
        <row r="7498">
          <cell r="V7498" t="str">
            <v>620.20.35.370-6600.28</v>
          </cell>
          <cell r="W7498" t="str">
            <v>Administrative Expenses Equipment Fund Contribution</v>
          </cell>
          <cell r="X7498">
            <v>0</v>
          </cell>
          <cell r="Y7498">
            <v>0</v>
          </cell>
          <cell r="Z7498">
            <v>0</v>
          </cell>
          <cell r="AA7498">
            <v>0</v>
          </cell>
          <cell r="AB7498">
            <v>0</v>
          </cell>
          <cell r="AC7498">
            <v>0</v>
          </cell>
          <cell r="AD7498" t="str">
            <v>∆</v>
          </cell>
          <cell r="AE7498">
            <v>0</v>
          </cell>
        </row>
        <row r="7499">
          <cell r="V7499" t="str">
            <v>620.20.35.370-6600.32</v>
          </cell>
          <cell r="W7499" t="str">
            <v>Administrative Expenses Vehicle Fund Contribution</v>
          </cell>
          <cell r="X7499">
            <v>0</v>
          </cell>
          <cell r="Y7499">
            <v>0</v>
          </cell>
          <cell r="Z7499">
            <v>100000</v>
          </cell>
          <cell r="AA7499">
            <v>100000</v>
          </cell>
          <cell r="AB7499">
            <v>0</v>
          </cell>
          <cell r="AC7499">
            <v>192000</v>
          </cell>
          <cell r="AD7499" t="str">
            <v>∆</v>
          </cell>
          <cell r="AE7499">
            <v>192000</v>
          </cell>
        </row>
        <row r="7500">
          <cell r="V7500" t="str">
            <v>620.20.35.370-6600.36</v>
          </cell>
          <cell r="W7500" t="str">
            <v>Administrative Expenses IT Fund Contribution</v>
          </cell>
          <cell r="X7500">
            <v>14000</v>
          </cell>
          <cell r="Y7500">
            <v>13000</v>
          </cell>
          <cell r="Z7500">
            <v>15000</v>
          </cell>
          <cell r="AA7500">
            <v>15000</v>
          </cell>
          <cell r="AB7500">
            <v>0</v>
          </cell>
          <cell r="AC7500">
            <v>0</v>
          </cell>
          <cell r="AD7500" t="str">
            <v>∆</v>
          </cell>
          <cell r="AE7500">
            <v>0</v>
          </cell>
        </row>
        <row r="7501">
          <cell r="W7501" t="str">
            <v>TOTAL : OPERATIONS</v>
          </cell>
          <cell r="X7501">
            <v>250000</v>
          </cell>
          <cell r="Y7501">
            <v>243000</v>
          </cell>
          <cell r="Z7501">
            <v>381000</v>
          </cell>
          <cell r="AA7501">
            <v>546000</v>
          </cell>
          <cell r="AB7501">
            <v>12970</v>
          </cell>
          <cell r="AC7501">
            <v>204970</v>
          </cell>
          <cell r="AD7501" t="str">
            <v>∆</v>
          </cell>
          <cell r="AE7501">
            <v>192000</v>
          </cell>
        </row>
        <row r="7502">
          <cell r="AB7502" t="str">
            <v/>
          </cell>
          <cell r="AC7502" t="str">
            <v/>
          </cell>
          <cell r="AD7502" t="str">
            <v>∆</v>
          </cell>
        </row>
        <row r="7503">
          <cell r="V7503" t="str">
            <v>[620] GOLF COURSE : RECREATION &amp; COMMUNITY SERVICES : GOLF</v>
          </cell>
        </row>
        <row r="7504">
          <cell r="V7504" t="str">
            <v>COURSE MAINTENANCE : PERSONNEL</v>
          </cell>
          <cell r="AB7504" t="str">
            <v/>
          </cell>
          <cell r="AC7504" t="str">
            <v/>
          </cell>
          <cell r="AD7504" t="str">
            <v>∆</v>
          </cell>
        </row>
        <row r="7505">
          <cell r="V7505" t="str">
            <v>620.20.35.380-5000.01</v>
          </cell>
          <cell r="W7505" t="str">
            <v>Salaries Regular</v>
          </cell>
          <cell r="X7505">
            <v>221000</v>
          </cell>
          <cell r="Y7505">
            <v>261000</v>
          </cell>
          <cell r="Z7505">
            <v>205000</v>
          </cell>
          <cell r="AA7505">
            <v>87000</v>
          </cell>
          <cell r="AB7505">
            <v>26366</v>
          </cell>
          <cell r="AC7505">
            <v>26366</v>
          </cell>
          <cell r="AD7505" t="str">
            <v>∆</v>
          </cell>
          <cell r="AE7505">
            <v>0</v>
          </cell>
        </row>
        <row r="7506">
          <cell r="V7506" t="str">
            <v>620.20.35.380-5000.02</v>
          </cell>
          <cell r="W7506" t="str">
            <v>Salaries Part Time</v>
          </cell>
          <cell r="X7506">
            <v>135000</v>
          </cell>
          <cell r="Y7506">
            <v>123000</v>
          </cell>
          <cell r="Z7506">
            <v>129000</v>
          </cell>
          <cell r="AA7506">
            <v>115000</v>
          </cell>
          <cell r="AB7506">
            <v>129518</v>
          </cell>
          <cell r="AC7506">
            <v>120000</v>
          </cell>
          <cell r="AD7506" t="str">
            <v>∆</v>
          </cell>
          <cell r="AE7506">
            <v>-9518</v>
          </cell>
        </row>
        <row r="7507">
          <cell r="V7507" t="str">
            <v>620.20.35.380-5000.03</v>
          </cell>
          <cell r="W7507" t="str">
            <v>Salaries Overtime</v>
          </cell>
          <cell r="X7507">
            <v>41000</v>
          </cell>
          <cell r="Y7507">
            <v>37000</v>
          </cell>
          <cell r="Z7507">
            <v>43000</v>
          </cell>
          <cell r="AA7507">
            <v>19000</v>
          </cell>
          <cell r="AB7507">
            <v>39400</v>
          </cell>
          <cell r="AC7507">
            <v>39400</v>
          </cell>
          <cell r="AD7507" t="str">
            <v>∆</v>
          </cell>
          <cell r="AE7507">
            <v>0</v>
          </cell>
        </row>
        <row r="7508">
          <cell r="V7508" t="str">
            <v>620.20.35.380-5000.04</v>
          </cell>
          <cell r="W7508" t="str">
            <v>Salaries Holiday Pay</v>
          </cell>
          <cell r="X7508">
            <v>1000</v>
          </cell>
          <cell r="Y7508">
            <v>0</v>
          </cell>
          <cell r="Z7508">
            <v>0</v>
          </cell>
          <cell r="AA7508">
            <v>0</v>
          </cell>
          <cell r="AB7508">
            <v>1000</v>
          </cell>
          <cell r="AC7508">
            <v>1000</v>
          </cell>
          <cell r="AD7508" t="str">
            <v>∆</v>
          </cell>
          <cell r="AE7508">
            <v>0</v>
          </cell>
        </row>
        <row r="7509">
          <cell r="V7509" t="str">
            <v>620.20.35.380-5000.06</v>
          </cell>
          <cell r="W7509" t="str">
            <v>Salaries Out of Class</v>
          </cell>
          <cell r="X7509">
            <v>0</v>
          </cell>
          <cell r="Y7509">
            <v>0</v>
          </cell>
          <cell r="Z7509">
            <v>2000</v>
          </cell>
          <cell r="AA7509">
            <v>1000</v>
          </cell>
          <cell r="AB7509">
            <v>1248</v>
          </cell>
          <cell r="AC7509">
            <v>1248</v>
          </cell>
          <cell r="AD7509" t="str">
            <v>∆</v>
          </cell>
          <cell r="AE7509">
            <v>0</v>
          </cell>
        </row>
        <row r="7510">
          <cell r="V7510" t="str">
            <v>620.20.35.380-5000.07</v>
          </cell>
          <cell r="W7510" t="str">
            <v>Salaries Admin Leave Pay</v>
          </cell>
          <cell r="X7510">
            <v>1000</v>
          </cell>
          <cell r="Y7510">
            <v>3000</v>
          </cell>
          <cell r="Z7510">
            <v>1000</v>
          </cell>
          <cell r="AA7510">
            <v>1000</v>
          </cell>
          <cell r="AB7510">
            <v>0</v>
          </cell>
          <cell r="AC7510">
            <v>0</v>
          </cell>
          <cell r="AD7510" t="str">
            <v>∆</v>
          </cell>
          <cell r="AE7510">
            <v>0</v>
          </cell>
        </row>
        <row r="7511">
          <cell r="V7511" t="str">
            <v>620.20.35.380-5000.08</v>
          </cell>
          <cell r="W7511" t="str">
            <v>Salaries Longevity Pay</v>
          </cell>
          <cell r="X7511">
            <v>4000</v>
          </cell>
          <cell r="Y7511">
            <v>3000</v>
          </cell>
          <cell r="Z7511">
            <v>2000</v>
          </cell>
          <cell r="AA7511">
            <v>0</v>
          </cell>
          <cell r="AB7511">
            <v>550</v>
          </cell>
          <cell r="AC7511">
            <v>550</v>
          </cell>
          <cell r="AD7511" t="str">
            <v>∆</v>
          </cell>
          <cell r="AE7511">
            <v>0</v>
          </cell>
        </row>
        <row r="7512">
          <cell r="V7512" t="str">
            <v>620.20.35.380-5000.10</v>
          </cell>
          <cell r="W7512" t="str">
            <v>Salaries Furloughs</v>
          </cell>
          <cell r="X7512">
            <v>0</v>
          </cell>
          <cell r="Y7512">
            <v>0</v>
          </cell>
          <cell r="Z7512">
            <v>0</v>
          </cell>
          <cell r="AA7512">
            <v>0</v>
          </cell>
          <cell r="AB7512">
            <v>0</v>
          </cell>
          <cell r="AC7512">
            <v>0</v>
          </cell>
          <cell r="AD7512" t="str">
            <v>∆</v>
          </cell>
          <cell r="AE7512">
            <v>0</v>
          </cell>
        </row>
        <row r="7513">
          <cell r="V7513" t="str">
            <v>620.20.35.380-5000.12</v>
          </cell>
          <cell r="W7513" t="str">
            <v>Salaries Compensated Absences</v>
          </cell>
          <cell r="X7513">
            <v>0</v>
          </cell>
          <cell r="Y7513">
            <v>0</v>
          </cell>
          <cell r="Z7513">
            <v>0</v>
          </cell>
          <cell r="AA7513">
            <v>0</v>
          </cell>
          <cell r="AB7513">
            <v>0</v>
          </cell>
          <cell r="AC7513">
            <v>0</v>
          </cell>
          <cell r="AD7513" t="str">
            <v>∆</v>
          </cell>
          <cell r="AE7513">
            <v>0</v>
          </cell>
        </row>
        <row r="7514">
          <cell r="V7514" t="str">
            <v>620.20.35.380-5100.00</v>
          </cell>
          <cell r="W7514" t="str">
            <v>Benefits PERS Pool Liability</v>
          </cell>
          <cell r="X7514">
            <v>43000</v>
          </cell>
          <cell r="Y7514">
            <v>50000</v>
          </cell>
          <cell r="Z7514">
            <v>51000</v>
          </cell>
          <cell r="AA7514">
            <v>28000</v>
          </cell>
          <cell r="AB7514">
            <v>9713</v>
          </cell>
          <cell r="AC7514">
            <v>14000</v>
          </cell>
          <cell r="AD7514" t="str">
            <v>∆</v>
          </cell>
          <cell r="AE7514">
            <v>4287</v>
          </cell>
        </row>
        <row r="7515">
          <cell r="V7515" t="str">
            <v>620.20.35.380-5100.01</v>
          </cell>
          <cell r="W7515" t="str">
            <v>Benefits Retirement</v>
          </cell>
          <cell r="X7515">
            <v>27000</v>
          </cell>
          <cell r="Y7515">
            <v>30000</v>
          </cell>
          <cell r="Z7515">
            <v>26000</v>
          </cell>
          <cell r="AA7515">
            <v>14000</v>
          </cell>
          <cell r="AB7515">
            <v>3157</v>
          </cell>
          <cell r="AC7515">
            <v>8000</v>
          </cell>
          <cell r="AD7515" t="str">
            <v>∆</v>
          </cell>
          <cell r="AE7515">
            <v>4843</v>
          </cell>
        </row>
        <row r="7516">
          <cell r="V7516" t="str">
            <v>620.20.35.380-5100.02</v>
          </cell>
          <cell r="W7516" t="str">
            <v>Benefits Health Insurance</v>
          </cell>
          <cell r="X7516">
            <v>60000</v>
          </cell>
          <cell r="Y7516">
            <v>46000</v>
          </cell>
          <cell r="Z7516">
            <v>46000</v>
          </cell>
          <cell r="AA7516">
            <v>20000</v>
          </cell>
          <cell r="AB7516">
            <v>0</v>
          </cell>
          <cell r="AC7516">
            <v>0</v>
          </cell>
          <cell r="AD7516" t="str">
            <v>∆</v>
          </cell>
          <cell r="AE7516">
            <v>0</v>
          </cell>
        </row>
        <row r="7517">
          <cell r="V7517" t="str">
            <v>620.20.35.380-5100.03</v>
          </cell>
          <cell r="W7517" t="str">
            <v>Benefits Dental Insurance</v>
          </cell>
          <cell r="X7517">
            <v>5000</v>
          </cell>
          <cell r="Y7517">
            <v>5000</v>
          </cell>
          <cell r="Z7517">
            <v>4000</v>
          </cell>
          <cell r="AA7517">
            <v>1000</v>
          </cell>
          <cell r="AB7517">
            <v>0</v>
          </cell>
          <cell r="AC7517">
            <v>0</v>
          </cell>
          <cell r="AD7517" t="str">
            <v>∆</v>
          </cell>
          <cell r="AE7517">
            <v>0</v>
          </cell>
        </row>
        <row r="7518">
          <cell r="V7518" t="str">
            <v>620.20.35.380-5100.04</v>
          </cell>
          <cell r="W7518" t="str">
            <v>Benefits Vision Insurance</v>
          </cell>
          <cell r="X7518">
            <v>1000</v>
          </cell>
          <cell r="Y7518">
            <v>1000</v>
          </cell>
          <cell r="Z7518">
            <v>1000</v>
          </cell>
          <cell r="AA7518">
            <v>0</v>
          </cell>
          <cell r="AB7518">
            <v>0</v>
          </cell>
          <cell r="AC7518">
            <v>0</v>
          </cell>
          <cell r="AD7518" t="str">
            <v>∆</v>
          </cell>
          <cell r="AE7518">
            <v>0</v>
          </cell>
        </row>
        <row r="7519">
          <cell r="V7519" t="str">
            <v>620.20.35.380-5100.05</v>
          </cell>
          <cell r="W7519" t="str">
            <v>Benefits Life Insurance</v>
          </cell>
          <cell r="X7519">
            <v>0</v>
          </cell>
          <cell r="Y7519">
            <v>0</v>
          </cell>
          <cell r="Z7519">
            <v>0</v>
          </cell>
          <cell r="AA7519">
            <v>0</v>
          </cell>
          <cell r="AB7519">
            <v>0</v>
          </cell>
          <cell r="AC7519">
            <v>0</v>
          </cell>
          <cell r="AD7519" t="str">
            <v>∆</v>
          </cell>
          <cell r="AE7519">
            <v>0</v>
          </cell>
        </row>
        <row r="7520">
          <cell r="V7520" t="str">
            <v>620.20.35.380-5100.06</v>
          </cell>
          <cell r="W7520" t="str">
            <v>Benefits Worker's Comp</v>
          </cell>
          <cell r="X7520">
            <v>10000</v>
          </cell>
          <cell r="Y7520">
            <v>11000</v>
          </cell>
          <cell r="Z7520">
            <v>12000</v>
          </cell>
          <cell r="AA7520">
            <v>12000</v>
          </cell>
          <cell r="AB7520">
            <v>12000</v>
          </cell>
          <cell r="AC7520">
            <v>16000</v>
          </cell>
          <cell r="AD7520" t="str">
            <v>∆</v>
          </cell>
          <cell r="AE7520">
            <v>4000</v>
          </cell>
        </row>
        <row r="7521">
          <cell r="V7521" t="str">
            <v>620.20.35.380-5100.07</v>
          </cell>
          <cell r="W7521" t="str">
            <v>Benefits Long Term Disability</v>
          </cell>
          <cell r="X7521">
            <v>1000</v>
          </cell>
          <cell r="Y7521">
            <v>1000</v>
          </cell>
          <cell r="Z7521">
            <v>1000</v>
          </cell>
          <cell r="AA7521">
            <v>0</v>
          </cell>
          <cell r="AB7521">
            <v>0</v>
          </cell>
          <cell r="AC7521">
            <v>0</v>
          </cell>
          <cell r="AD7521" t="str">
            <v>∆</v>
          </cell>
          <cell r="AE7521">
            <v>0</v>
          </cell>
        </row>
        <row r="7522">
          <cell r="V7522" t="str">
            <v>620.20.35.380-5100.08</v>
          </cell>
          <cell r="W7522" t="str">
            <v>Benefits Deferred Compensation</v>
          </cell>
          <cell r="X7522">
            <v>9000</v>
          </cell>
          <cell r="Y7522">
            <v>9000</v>
          </cell>
          <cell r="Z7522">
            <v>8000</v>
          </cell>
          <cell r="AA7522">
            <v>2000</v>
          </cell>
          <cell r="AB7522">
            <v>0</v>
          </cell>
          <cell r="AC7522">
            <v>0</v>
          </cell>
          <cell r="AD7522" t="str">
            <v>∆</v>
          </cell>
          <cell r="AE7522">
            <v>0</v>
          </cell>
        </row>
        <row r="7523">
          <cell r="V7523" t="str">
            <v>620.20.35.380-5100.09</v>
          </cell>
          <cell r="W7523" t="str">
            <v>Benefits Unemployment Insurance</v>
          </cell>
          <cell r="X7523">
            <v>6000</v>
          </cell>
          <cell r="Y7523">
            <v>2000</v>
          </cell>
          <cell r="Z7523">
            <v>1000</v>
          </cell>
          <cell r="AA7523">
            <v>24000</v>
          </cell>
          <cell r="AB7523">
            <v>0</v>
          </cell>
          <cell r="AC7523">
            <v>0</v>
          </cell>
          <cell r="AD7523" t="str">
            <v>∆</v>
          </cell>
          <cell r="AE7523">
            <v>0</v>
          </cell>
        </row>
        <row r="7524">
          <cell r="V7524" t="str">
            <v>620.20.35.380-5100.10</v>
          </cell>
          <cell r="W7524" t="str">
            <v>Benefits Uniform Allowance</v>
          </cell>
          <cell r="X7524">
            <v>0</v>
          </cell>
          <cell r="Y7524">
            <v>0</v>
          </cell>
          <cell r="Z7524">
            <v>1000</v>
          </cell>
          <cell r="AA7524">
            <v>0</v>
          </cell>
          <cell r="AB7524">
            <v>150</v>
          </cell>
          <cell r="AC7524">
            <v>150</v>
          </cell>
          <cell r="AD7524" t="str">
            <v>∆</v>
          </cell>
          <cell r="AE7524">
            <v>0</v>
          </cell>
        </row>
        <row r="7525">
          <cell r="V7525" t="str">
            <v>620.20.35.380-5100.11</v>
          </cell>
          <cell r="W7525" t="str">
            <v>Benefits Medicare</v>
          </cell>
          <cell r="X7525">
            <v>5000</v>
          </cell>
          <cell r="Y7525">
            <v>6000</v>
          </cell>
          <cell r="Z7525">
            <v>6000</v>
          </cell>
          <cell r="AA7525">
            <v>3000</v>
          </cell>
          <cell r="AB7525">
            <v>393</v>
          </cell>
          <cell r="AC7525">
            <v>393</v>
          </cell>
          <cell r="AD7525" t="str">
            <v>∆</v>
          </cell>
          <cell r="AE7525">
            <v>0</v>
          </cell>
        </row>
        <row r="7526">
          <cell r="V7526" t="str">
            <v>620.20.35.380-5100.12</v>
          </cell>
          <cell r="W7526" t="str">
            <v>Benefits Annual Physical Exam</v>
          </cell>
          <cell r="X7526">
            <v>0</v>
          </cell>
          <cell r="Y7526">
            <v>0</v>
          </cell>
          <cell r="Z7526">
            <v>0</v>
          </cell>
          <cell r="AA7526">
            <v>0</v>
          </cell>
          <cell r="AB7526">
            <v>0</v>
          </cell>
          <cell r="AC7526">
            <v>0</v>
          </cell>
          <cell r="AD7526" t="str">
            <v>∆</v>
          </cell>
          <cell r="AE7526">
            <v>0</v>
          </cell>
        </row>
        <row r="7527">
          <cell r="V7527" t="str">
            <v>620.20.35.380-5100.15</v>
          </cell>
          <cell r="W7527" t="str">
            <v>Benefits Cell Phone Allowance</v>
          </cell>
          <cell r="X7527">
            <v>0</v>
          </cell>
          <cell r="Y7527">
            <v>0</v>
          </cell>
          <cell r="Z7527">
            <v>0</v>
          </cell>
          <cell r="AA7527">
            <v>0</v>
          </cell>
          <cell r="AB7527">
            <v>0</v>
          </cell>
          <cell r="AC7527">
            <v>0</v>
          </cell>
          <cell r="AD7527" t="str">
            <v>∆</v>
          </cell>
          <cell r="AE7527">
            <v>0</v>
          </cell>
        </row>
        <row r="7528">
          <cell r="W7528" t="str">
            <v>TOTAL : PERSONNEL</v>
          </cell>
          <cell r="X7528">
            <v>570000</v>
          </cell>
          <cell r="Y7528">
            <v>588000</v>
          </cell>
          <cell r="Z7528">
            <v>539000</v>
          </cell>
          <cell r="AA7528">
            <v>327000</v>
          </cell>
          <cell r="AB7528">
            <v>223495</v>
          </cell>
          <cell r="AC7528">
            <v>227107</v>
          </cell>
          <cell r="AD7528" t="str">
            <v>∆</v>
          </cell>
          <cell r="AE7528">
            <v>3612</v>
          </cell>
        </row>
        <row r="7529">
          <cell r="AB7529" t="str">
            <v/>
          </cell>
          <cell r="AC7529" t="str">
            <v/>
          </cell>
          <cell r="AD7529" t="str">
            <v>∆</v>
          </cell>
        </row>
        <row r="7530">
          <cell r="V7530" t="str">
            <v>[620] GOLF COURSE : RECREATION &amp; COMMUNITY SERVICES : GOLF</v>
          </cell>
        </row>
        <row r="7531">
          <cell r="V7531" t="str">
            <v>COURSE MAINTENANCE : OPERATIONS</v>
          </cell>
          <cell r="AB7531" t="str">
            <v/>
          </cell>
          <cell r="AC7531" t="str">
            <v/>
          </cell>
          <cell r="AD7531" t="str">
            <v>∆</v>
          </cell>
        </row>
        <row r="7532">
          <cell r="V7532" t="str">
            <v>620.20.35.380-6000.09</v>
          </cell>
          <cell r="W7532" t="str">
            <v>Professional Services Uniform</v>
          </cell>
          <cell r="X7532">
            <v>2000</v>
          </cell>
          <cell r="Y7532">
            <v>2000</v>
          </cell>
          <cell r="Z7532">
            <v>2000</v>
          </cell>
          <cell r="AA7532">
            <v>1000</v>
          </cell>
          <cell r="AB7532">
            <v>0</v>
          </cell>
          <cell r="AC7532">
            <v>0</v>
          </cell>
          <cell r="AD7532" t="str">
            <v>∆</v>
          </cell>
          <cell r="AE7532">
            <v>0</v>
          </cell>
        </row>
        <row r="7533">
          <cell r="V7533" t="str">
            <v>620.20.35.380-6200.02</v>
          </cell>
          <cell r="W7533" t="str">
            <v>Supplies Special Department</v>
          </cell>
          <cell r="X7533">
            <v>7000</v>
          </cell>
          <cell r="Y7533">
            <v>10000</v>
          </cell>
          <cell r="Z7533">
            <v>9000</v>
          </cell>
          <cell r="AA7533">
            <v>28000</v>
          </cell>
          <cell r="AB7533">
            <v>0</v>
          </cell>
          <cell r="AC7533">
            <v>0</v>
          </cell>
          <cell r="AD7533" t="str">
            <v>∆</v>
          </cell>
          <cell r="AE7533">
            <v>0</v>
          </cell>
        </row>
        <row r="7534">
          <cell r="V7534" t="str">
            <v>620.20.35.380-6250.01</v>
          </cell>
          <cell r="W7534" t="str">
            <v>Supplies-Golf Fertilizer</v>
          </cell>
          <cell r="X7534">
            <v>14000</v>
          </cell>
          <cell r="Y7534">
            <v>16000</v>
          </cell>
          <cell r="Z7534">
            <v>33000</v>
          </cell>
          <cell r="AA7534">
            <v>24000</v>
          </cell>
          <cell r="AB7534">
            <v>0</v>
          </cell>
          <cell r="AC7534">
            <v>0</v>
          </cell>
          <cell r="AD7534" t="str">
            <v>∆</v>
          </cell>
          <cell r="AE7534">
            <v>0</v>
          </cell>
        </row>
        <row r="7535">
          <cell r="V7535" t="str">
            <v>620.20.35.380-6250.02</v>
          </cell>
          <cell r="W7535" t="str">
            <v>Supplies-Golf Pesticides</v>
          </cell>
          <cell r="X7535">
            <v>21000</v>
          </cell>
          <cell r="Y7535">
            <v>22000</v>
          </cell>
          <cell r="Z7535">
            <v>27000</v>
          </cell>
          <cell r="AA7535">
            <v>31000</v>
          </cell>
          <cell r="AB7535">
            <v>0</v>
          </cell>
          <cell r="AC7535">
            <v>0</v>
          </cell>
          <cell r="AD7535" t="str">
            <v>∆</v>
          </cell>
          <cell r="AE7535">
            <v>0</v>
          </cell>
        </row>
        <row r="7536">
          <cell r="V7536" t="str">
            <v>620.20.35.380-6250.03</v>
          </cell>
          <cell r="W7536" t="str">
            <v>Supplies-Golf Horticulture</v>
          </cell>
          <cell r="X7536">
            <v>2000</v>
          </cell>
          <cell r="Y7536">
            <v>3000</v>
          </cell>
          <cell r="Z7536">
            <v>3000</v>
          </cell>
          <cell r="AA7536">
            <v>5000</v>
          </cell>
          <cell r="AB7536">
            <v>0</v>
          </cell>
          <cell r="AC7536">
            <v>0</v>
          </cell>
          <cell r="AD7536" t="str">
            <v>∆</v>
          </cell>
          <cell r="AE7536">
            <v>0</v>
          </cell>
        </row>
        <row r="7537">
          <cell r="V7537" t="str">
            <v>620.20.35.380-6250.04</v>
          </cell>
          <cell r="W7537" t="str">
            <v>Supplies-Golf Aggregates</v>
          </cell>
          <cell r="X7537">
            <v>6000</v>
          </cell>
          <cell r="Y7537">
            <v>5000</v>
          </cell>
          <cell r="Z7537">
            <v>7000</v>
          </cell>
          <cell r="AA7537">
            <v>8000</v>
          </cell>
          <cell r="AB7537">
            <v>0</v>
          </cell>
          <cell r="AC7537">
            <v>0</v>
          </cell>
          <cell r="AD7537" t="str">
            <v>∆</v>
          </cell>
          <cell r="AE7537">
            <v>0</v>
          </cell>
        </row>
        <row r="7538">
          <cell r="V7538" t="str">
            <v>620.20.35.380-6250.05</v>
          </cell>
          <cell r="W7538" t="str">
            <v>Supplies-Golf Clubhouse</v>
          </cell>
          <cell r="X7538">
            <v>1000</v>
          </cell>
          <cell r="Y7538">
            <v>1000</v>
          </cell>
          <cell r="Z7538">
            <v>2000</v>
          </cell>
          <cell r="AA7538">
            <v>2000</v>
          </cell>
          <cell r="AB7538">
            <v>0</v>
          </cell>
          <cell r="AC7538">
            <v>0</v>
          </cell>
          <cell r="AD7538" t="str">
            <v>∆</v>
          </cell>
          <cell r="AE7538">
            <v>0</v>
          </cell>
        </row>
        <row r="7539">
          <cell r="V7539" t="str">
            <v>620.20.35.380-6400.01</v>
          </cell>
          <cell r="W7539" t="str">
            <v>Repairs &amp; Maintenance Building</v>
          </cell>
          <cell r="X7539">
            <v>15000</v>
          </cell>
          <cell r="Y7539">
            <v>14000</v>
          </cell>
          <cell r="Z7539">
            <v>4000</v>
          </cell>
          <cell r="AA7539">
            <v>41000</v>
          </cell>
          <cell r="AB7539">
            <v>0</v>
          </cell>
          <cell r="AC7539">
            <v>0</v>
          </cell>
          <cell r="AD7539" t="str">
            <v>∆</v>
          </cell>
          <cell r="AE7539">
            <v>0</v>
          </cell>
        </row>
        <row r="7540">
          <cell r="V7540" t="str">
            <v>620.20.35.380-6400.02</v>
          </cell>
          <cell r="W7540" t="str">
            <v>Repairs &amp; Maintenance Minor Equipment/Other</v>
          </cell>
          <cell r="X7540">
            <v>28000</v>
          </cell>
          <cell r="Y7540">
            <v>30000</v>
          </cell>
          <cell r="Z7540">
            <v>29000</v>
          </cell>
          <cell r="AA7540">
            <v>33000</v>
          </cell>
          <cell r="AB7540">
            <v>0</v>
          </cell>
          <cell r="AC7540">
            <v>0</v>
          </cell>
          <cell r="AD7540" t="str">
            <v>∆</v>
          </cell>
          <cell r="AE7540">
            <v>0</v>
          </cell>
        </row>
        <row r="7541">
          <cell r="V7541" t="str">
            <v>620.20.35.380-6400.04</v>
          </cell>
          <cell r="W7541" t="str">
            <v>Repairs &amp; Maintenance Equipment Rental</v>
          </cell>
          <cell r="X7541">
            <v>0</v>
          </cell>
          <cell r="Y7541">
            <v>0</v>
          </cell>
          <cell r="Z7541">
            <v>0</v>
          </cell>
          <cell r="AA7541">
            <v>0</v>
          </cell>
          <cell r="AB7541">
            <v>0</v>
          </cell>
          <cell r="AC7541">
            <v>0</v>
          </cell>
          <cell r="AD7541" t="str">
            <v>∆</v>
          </cell>
          <cell r="AE7541">
            <v>0</v>
          </cell>
        </row>
        <row r="7542">
          <cell r="V7542" t="str">
            <v>620.20.35.380-6400.11</v>
          </cell>
          <cell r="W7542" t="str">
            <v>Repairs &amp; Maintenance Irrigation</v>
          </cell>
          <cell r="X7542">
            <v>15000</v>
          </cell>
          <cell r="Y7542">
            <v>15000</v>
          </cell>
          <cell r="Z7542">
            <v>18000</v>
          </cell>
          <cell r="AA7542">
            <v>14000</v>
          </cell>
          <cell r="AB7542">
            <v>0</v>
          </cell>
          <cell r="AC7542">
            <v>0</v>
          </cell>
          <cell r="AD7542" t="str">
            <v>∆</v>
          </cell>
          <cell r="AE7542">
            <v>0</v>
          </cell>
        </row>
        <row r="7543">
          <cell r="V7543" t="str">
            <v>620.20.35.380-6600.04</v>
          </cell>
          <cell r="W7543" t="str">
            <v>Administrative Expenses Training/Conferences</v>
          </cell>
          <cell r="X7543">
            <v>0</v>
          </cell>
          <cell r="Y7543">
            <v>0</v>
          </cell>
          <cell r="Z7543">
            <v>0</v>
          </cell>
          <cell r="AA7543">
            <v>0</v>
          </cell>
          <cell r="AB7543">
            <v>0</v>
          </cell>
          <cell r="AC7543">
            <v>0</v>
          </cell>
          <cell r="AD7543" t="str">
            <v>∆</v>
          </cell>
          <cell r="AE7543">
            <v>0</v>
          </cell>
        </row>
        <row r="7544">
          <cell r="V7544" t="str">
            <v>620.20.35.380-6600.07</v>
          </cell>
          <cell r="W7544" t="str">
            <v>Administrative Expenses Employee Recruitment</v>
          </cell>
          <cell r="X7544">
            <v>0</v>
          </cell>
          <cell r="Y7544">
            <v>0</v>
          </cell>
          <cell r="Z7544">
            <v>0</v>
          </cell>
          <cell r="AA7544">
            <v>0</v>
          </cell>
          <cell r="AB7544">
            <v>0</v>
          </cell>
          <cell r="AC7544">
            <v>0</v>
          </cell>
          <cell r="AD7544" t="str">
            <v>∆</v>
          </cell>
          <cell r="AE7544">
            <v>0</v>
          </cell>
        </row>
        <row r="7545">
          <cell r="W7545" t="str">
            <v>TOTAL : OPERATIONS</v>
          </cell>
          <cell r="X7545">
            <v>111000</v>
          </cell>
          <cell r="Y7545">
            <v>118000</v>
          </cell>
          <cell r="Z7545">
            <v>134000</v>
          </cell>
          <cell r="AA7545">
            <v>187000</v>
          </cell>
          <cell r="AB7545">
            <v>0</v>
          </cell>
          <cell r="AC7545">
            <v>0</v>
          </cell>
          <cell r="AD7545" t="str">
            <v>∆</v>
          </cell>
          <cell r="AE7545">
            <v>0</v>
          </cell>
        </row>
        <row r="7546">
          <cell r="AB7546" t="str">
            <v/>
          </cell>
          <cell r="AC7546" t="str">
            <v/>
          </cell>
          <cell r="AD7546" t="str">
            <v>∆</v>
          </cell>
        </row>
        <row r="7547">
          <cell r="V7547" t="str">
            <v>[620] GOLF COURSE : PUBLIC WORKS : MAINTENANCE</v>
          </cell>
          <cell r="AB7547" t="str">
            <v/>
          </cell>
          <cell r="AC7547" t="str">
            <v/>
          </cell>
          <cell r="AD7547" t="str">
            <v>∆</v>
          </cell>
        </row>
        <row r="7548">
          <cell r="V7548" t="str">
            <v>FACILITIES : OPERATIONS</v>
          </cell>
          <cell r="AB7548" t="str">
            <v/>
          </cell>
          <cell r="AC7548" t="str">
            <v/>
          </cell>
          <cell r="AD7548" t="str">
            <v>∆</v>
          </cell>
        </row>
        <row r="7549">
          <cell r="V7549" t="str">
            <v>620.40.55.500-6400.01</v>
          </cell>
          <cell r="W7549" t="str">
            <v>Repairs &amp; Maintenance Building</v>
          </cell>
          <cell r="X7549">
            <v>3000</v>
          </cell>
          <cell r="Y7549">
            <v>5000</v>
          </cell>
          <cell r="Z7549">
            <v>5000</v>
          </cell>
          <cell r="AA7549">
            <v>2000</v>
          </cell>
          <cell r="AB7549">
            <v>9500</v>
          </cell>
          <cell r="AC7549">
            <v>9500</v>
          </cell>
          <cell r="AD7549" t="str">
            <v>∆</v>
          </cell>
          <cell r="AE7549">
            <v>0</v>
          </cell>
        </row>
        <row r="7550">
          <cell r="W7550" t="str">
            <v>TOTAL : OPERATIONS</v>
          </cell>
          <cell r="X7550">
            <v>3000</v>
          </cell>
          <cell r="Y7550">
            <v>5000</v>
          </cell>
          <cell r="Z7550">
            <v>5000</v>
          </cell>
          <cell r="AA7550">
            <v>2000</v>
          </cell>
          <cell r="AB7550">
            <v>9500</v>
          </cell>
          <cell r="AC7550">
            <v>9500</v>
          </cell>
          <cell r="AD7550" t="str">
            <v>∆</v>
          </cell>
          <cell r="AE7550">
            <v>0</v>
          </cell>
        </row>
        <row r="7552">
          <cell r="V7552" t="str">
            <v>[620] GOLF COURSE : PUBLIC WORKS : MAINTENANCE</v>
          </cell>
          <cell r="AB7552" t="str">
            <v/>
          </cell>
          <cell r="AC7552" t="str">
            <v/>
          </cell>
          <cell r="AD7552" t="str">
            <v>∆</v>
          </cell>
        </row>
        <row r="7553">
          <cell r="V7553" t="str">
            <v>CUSTODIAL : OPERATIONS</v>
          </cell>
          <cell r="AB7553" t="str">
            <v/>
          </cell>
          <cell r="AC7553" t="str">
            <v/>
          </cell>
          <cell r="AD7553" t="str">
            <v>∆</v>
          </cell>
        </row>
        <row r="7554">
          <cell r="V7554" t="str">
            <v>620.40.55.510-6250.06</v>
          </cell>
          <cell r="W7554" t="str">
            <v>Supplies-Golf Custodial Supplies</v>
          </cell>
          <cell r="X7554">
            <v>1000</v>
          </cell>
          <cell r="Y7554">
            <v>0</v>
          </cell>
          <cell r="Z7554">
            <v>0</v>
          </cell>
          <cell r="AA7554">
            <v>0</v>
          </cell>
          <cell r="AB7554">
            <v>0</v>
          </cell>
          <cell r="AC7554">
            <v>0</v>
          </cell>
          <cell r="AD7554" t="str">
            <v>∆</v>
          </cell>
          <cell r="AE7554">
            <v>0</v>
          </cell>
        </row>
        <row r="7555">
          <cell r="W7555" t="str">
            <v>TOTAL : OPERATIONS</v>
          </cell>
          <cell r="X7555">
            <v>1000</v>
          </cell>
          <cell r="Y7555">
            <v>0</v>
          </cell>
          <cell r="Z7555">
            <v>0</v>
          </cell>
          <cell r="AA7555">
            <v>0</v>
          </cell>
          <cell r="AB7555">
            <v>0</v>
          </cell>
          <cell r="AC7555">
            <v>0</v>
          </cell>
          <cell r="AD7555" t="str">
            <v>∆</v>
          </cell>
          <cell r="AE7555">
            <v>0</v>
          </cell>
        </row>
        <row r="7556">
          <cell r="AB7556" t="str">
            <v/>
          </cell>
          <cell r="AC7556" t="str">
            <v/>
          </cell>
          <cell r="AD7556" t="str">
            <v>∆</v>
          </cell>
        </row>
        <row r="7557">
          <cell r="V7557" t="str">
            <v>[620] GOLF COURSE : PUBLIC WORKS : MAINTENANCE</v>
          </cell>
        </row>
        <row r="7558">
          <cell r="V7558" t="str">
            <v>PARKS : PERSONNEL</v>
          </cell>
          <cell r="AB7558" t="str">
            <v/>
          </cell>
          <cell r="AC7558" t="str">
            <v/>
          </cell>
          <cell r="AD7558" t="str">
            <v>∆</v>
          </cell>
        </row>
        <row r="7559">
          <cell r="V7559" t="str">
            <v>620.40.55.966-5000.01</v>
          </cell>
          <cell r="W7559" t="str">
            <v>Salaries Regular</v>
          </cell>
          <cell r="X7559">
            <v>0</v>
          </cell>
          <cell r="Y7559">
            <v>0</v>
          </cell>
          <cell r="Z7559">
            <v>0</v>
          </cell>
          <cell r="AA7559">
            <v>238000</v>
          </cell>
          <cell r="AB7559">
            <v>424680</v>
          </cell>
          <cell r="AC7559">
            <v>462000</v>
          </cell>
          <cell r="AD7559" t="str">
            <v>∆</v>
          </cell>
          <cell r="AE7559">
            <v>37320</v>
          </cell>
        </row>
        <row r="7560">
          <cell r="V7560" t="str">
            <v>620.40.55.966-5000.02</v>
          </cell>
          <cell r="W7560" t="str">
            <v>Salaries Part Time</v>
          </cell>
          <cell r="X7560">
            <v>0</v>
          </cell>
          <cell r="Y7560">
            <v>0</v>
          </cell>
          <cell r="Z7560">
            <v>0</v>
          </cell>
          <cell r="AA7560">
            <v>7000</v>
          </cell>
          <cell r="AB7560">
            <v>129518</v>
          </cell>
          <cell r="AC7560">
            <v>110000</v>
          </cell>
          <cell r="AD7560" t="str">
            <v>∆</v>
          </cell>
          <cell r="AE7560">
            <v>-19518</v>
          </cell>
        </row>
        <row r="7561">
          <cell r="V7561" t="str">
            <v>620.40.55.966-5000.03</v>
          </cell>
          <cell r="W7561" t="str">
            <v>Salaries Overtime</v>
          </cell>
          <cell r="X7561">
            <v>0</v>
          </cell>
          <cell r="Y7561">
            <v>0</v>
          </cell>
          <cell r="Z7561">
            <v>0</v>
          </cell>
          <cell r="AA7561">
            <v>31000</v>
          </cell>
          <cell r="AB7561">
            <v>39400</v>
          </cell>
          <cell r="AC7561">
            <v>43000</v>
          </cell>
          <cell r="AD7561" t="str">
            <v>∆</v>
          </cell>
          <cell r="AE7561">
            <v>3600</v>
          </cell>
        </row>
        <row r="7562">
          <cell r="V7562" t="str">
            <v>620.40.55.966-5000.04</v>
          </cell>
          <cell r="W7562" t="str">
            <v>Salaries Holiday Pay</v>
          </cell>
          <cell r="X7562">
            <v>0</v>
          </cell>
          <cell r="Y7562">
            <v>0</v>
          </cell>
          <cell r="Z7562">
            <v>0</v>
          </cell>
          <cell r="AA7562">
            <v>0</v>
          </cell>
          <cell r="AB7562">
            <v>1000</v>
          </cell>
          <cell r="AC7562">
            <v>1000</v>
          </cell>
          <cell r="AD7562" t="str">
            <v>∆</v>
          </cell>
          <cell r="AE7562">
            <v>0</v>
          </cell>
        </row>
        <row r="7563">
          <cell r="V7563" t="str">
            <v>620.40.55.966-5000.06</v>
          </cell>
          <cell r="W7563" t="str">
            <v>Salaries Out of Class</v>
          </cell>
          <cell r="X7563">
            <v>0</v>
          </cell>
          <cell r="Y7563">
            <v>0</v>
          </cell>
          <cell r="Z7563">
            <v>0</v>
          </cell>
          <cell r="AA7563">
            <v>0</v>
          </cell>
          <cell r="AB7563">
            <v>0</v>
          </cell>
          <cell r="AC7563">
            <v>0</v>
          </cell>
          <cell r="AD7563" t="str">
            <v>∆</v>
          </cell>
          <cell r="AE7563">
            <v>0</v>
          </cell>
        </row>
        <row r="7564">
          <cell r="V7564" t="str">
            <v>620.40.55.966-5000.07</v>
          </cell>
          <cell r="W7564" t="str">
            <v>Salaries Admin Leave Pay</v>
          </cell>
          <cell r="X7564">
            <v>0</v>
          </cell>
          <cell r="Y7564">
            <v>0</v>
          </cell>
          <cell r="Z7564">
            <v>0</v>
          </cell>
          <cell r="AA7564">
            <v>0</v>
          </cell>
          <cell r="AB7564">
            <v>3367</v>
          </cell>
          <cell r="AC7564">
            <v>3367</v>
          </cell>
          <cell r="AD7564" t="str">
            <v>∆</v>
          </cell>
          <cell r="AE7564">
            <v>0</v>
          </cell>
        </row>
        <row r="7565">
          <cell r="V7565" t="str">
            <v>620.40.55.966-5000.08</v>
          </cell>
          <cell r="W7565" t="str">
            <v>Salaries Longevity Pay</v>
          </cell>
          <cell r="X7565">
            <v>0</v>
          </cell>
          <cell r="Y7565">
            <v>0</v>
          </cell>
          <cell r="Z7565">
            <v>0</v>
          </cell>
          <cell r="AA7565">
            <v>4000</v>
          </cell>
          <cell r="AB7565">
            <v>6660</v>
          </cell>
          <cell r="AC7565">
            <v>6660</v>
          </cell>
          <cell r="AD7565" t="str">
            <v>∆</v>
          </cell>
          <cell r="AE7565">
            <v>0</v>
          </cell>
        </row>
        <row r="7566">
          <cell r="V7566" t="str">
            <v>620.40.55.966-5100.00</v>
          </cell>
          <cell r="W7566" t="str">
            <v>Benefits PERS Pool Liability</v>
          </cell>
          <cell r="X7566">
            <v>0</v>
          </cell>
          <cell r="Y7566">
            <v>0</v>
          </cell>
          <cell r="Z7566">
            <v>0</v>
          </cell>
          <cell r="AA7566">
            <v>50000</v>
          </cell>
          <cell r="AB7566">
            <v>108771</v>
          </cell>
          <cell r="AC7566">
            <v>119000</v>
          </cell>
          <cell r="AD7566" t="str">
            <v>∆</v>
          </cell>
          <cell r="AE7566">
            <v>10229</v>
          </cell>
        </row>
        <row r="7567">
          <cell r="V7567" t="str">
            <v>620.40.55.966-5100.01</v>
          </cell>
          <cell r="W7567" t="str">
            <v>Benefits Retirement</v>
          </cell>
          <cell r="X7567">
            <v>0</v>
          </cell>
          <cell r="Y7567">
            <v>0</v>
          </cell>
          <cell r="Z7567">
            <v>0</v>
          </cell>
          <cell r="AA7567">
            <v>24000</v>
          </cell>
          <cell r="AB7567">
            <v>43821</v>
          </cell>
          <cell r="AC7567">
            <v>42000</v>
          </cell>
          <cell r="AD7567" t="str">
            <v>∆</v>
          </cell>
          <cell r="AE7567">
            <v>-1821</v>
          </cell>
        </row>
        <row r="7568">
          <cell r="V7568" t="str">
            <v>620.40.55.966-5100.02</v>
          </cell>
          <cell r="W7568" t="str">
            <v>Benefits Health Insurance</v>
          </cell>
          <cell r="X7568">
            <v>0</v>
          </cell>
          <cell r="Y7568">
            <v>0</v>
          </cell>
          <cell r="Z7568">
            <v>0</v>
          </cell>
          <cell r="AA7568">
            <v>49000</v>
          </cell>
          <cell r="AB7568">
            <v>92870</v>
          </cell>
          <cell r="AC7568">
            <v>85000</v>
          </cell>
          <cell r="AD7568" t="str">
            <v>∆</v>
          </cell>
          <cell r="AE7568">
            <v>-7870</v>
          </cell>
        </row>
        <row r="7569">
          <cell r="V7569" t="str">
            <v>620.40.55.966-5100.03</v>
          </cell>
          <cell r="W7569" t="str">
            <v>Benefits Dental Insurance</v>
          </cell>
          <cell r="X7569">
            <v>0</v>
          </cell>
          <cell r="Y7569">
            <v>0</v>
          </cell>
          <cell r="Z7569">
            <v>0</v>
          </cell>
          <cell r="AA7569">
            <v>3000</v>
          </cell>
          <cell r="AB7569">
            <v>6169</v>
          </cell>
          <cell r="AC7569">
            <v>6169</v>
          </cell>
          <cell r="AD7569" t="str">
            <v>∆</v>
          </cell>
          <cell r="AE7569">
            <v>0</v>
          </cell>
        </row>
        <row r="7570">
          <cell r="V7570" t="str">
            <v>620.40.55.966-5100.04</v>
          </cell>
          <cell r="W7570" t="str">
            <v>Benefits Vision Insurance</v>
          </cell>
          <cell r="X7570">
            <v>0</v>
          </cell>
          <cell r="Y7570">
            <v>0</v>
          </cell>
          <cell r="Z7570">
            <v>0</v>
          </cell>
          <cell r="AA7570">
            <v>1000</v>
          </cell>
          <cell r="AB7570">
            <v>1034</v>
          </cell>
          <cell r="AC7570">
            <v>1034</v>
          </cell>
          <cell r="AD7570" t="str">
            <v>∆</v>
          </cell>
          <cell r="AE7570">
            <v>0</v>
          </cell>
        </row>
        <row r="7571">
          <cell r="V7571" t="str">
            <v>620.40.55.966-5100.05</v>
          </cell>
          <cell r="W7571" t="str">
            <v>Benefits Life Insurance</v>
          </cell>
          <cell r="X7571">
            <v>0</v>
          </cell>
          <cell r="Y7571">
            <v>0</v>
          </cell>
          <cell r="Z7571">
            <v>0</v>
          </cell>
          <cell r="AA7571">
            <v>0</v>
          </cell>
          <cell r="AB7571">
            <v>707</v>
          </cell>
          <cell r="AC7571">
            <v>707</v>
          </cell>
          <cell r="AD7571" t="str">
            <v>∆</v>
          </cell>
          <cell r="AE7571">
            <v>0</v>
          </cell>
        </row>
        <row r="7572">
          <cell r="V7572" t="str">
            <v>620.40.55.966-5100.07</v>
          </cell>
          <cell r="W7572" t="str">
            <v>Benefits Long Term Disability</v>
          </cell>
          <cell r="X7572">
            <v>0</v>
          </cell>
          <cell r="Y7572">
            <v>0</v>
          </cell>
          <cell r="Z7572">
            <v>0</v>
          </cell>
          <cell r="AA7572">
            <v>1000</v>
          </cell>
          <cell r="AB7572">
            <v>1703</v>
          </cell>
          <cell r="AC7572">
            <v>1703</v>
          </cell>
          <cell r="AD7572" t="str">
            <v>∆</v>
          </cell>
          <cell r="AE7572">
            <v>0</v>
          </cell>
        </row>
        <row r="7573">
          <cell r="V7573" t="str">
            <v>620.40.55.966-5100.08</v>
          </cell>
          <cell r="W7573" t="str">
            <v>Benefits Deferred Compensation</v>
          </cell>
          <cell r="X7573">
            <v>0</v>
          </cell>
          <cell r="Y7573">
            <v>0</v>
          </cell>
          <cell r="Z7573">
            <v>0</v>
          </cell>
          <cell r="AA7573">
            <v>7000</v>
          </cell>
          <cell r="AB7573">
            <v>13146</v>
          </cell>
          <cell r="AC7573">
            <v>12000</v>
          </cell>
          <cell r="AD7573" t="str">
            <v>∆</v>
          </cell>
          <cell r="AE7573">
            <v>-1146</v>
          </cell>
        </row>
        <row r="7574">
          <cell r="V7574" t="str">
            <v>620.40.55.966-5100.10</v>
          </cell>
          <cell r="W7574" t="str">
            <v>Benefits Uniform Allowance</v>
          </cell>
          <cell r="X7574">
            <v>0</v>
          </cell>
          <cell r="Y7574">
            <v>0</v>
          </cell>
          <cell r="Z7574">
            <v>0</v>
          </cell>
          <cell r="AA7574">
            <v>1000</v>
          </cell>
          <cell r="AB7574">
            <v>1200</v>
          </cell>
          <cell r="AC7574">
            <v>1200</v>
          </cell>
          <cell r="AD7574" t="str">
            <v>∆</v>
          </cell>
          <cell r="AE7574">
            <v>0</v>
          </cell>
        </row>
        <row r="7575">
          <cell r="V7575" t="str">
            <v>620.40.55.966-5100.11</v>
          </cell>
          <cell r="W7575" t="str">
            <v>Benefits Medicare</v>
          </cell>
          <cell r="X7575">
            <v>0</v>
          </cell>
          <cell r="Y7575">
            <v>0</v>
          </cell>
          <cell r="Z7575">
            <v>0</v>
          </cell>
          <cell r="AA7575">
            <v>4000</v>
          </cell>
          <cell r="AB7575">
            <v>6512</v>
          </cell>
          <cell r="AC7575">
            <v>6512</v>
          </cell>
          <cell r="AD7575" t="str">
            <v>∆</v>
          </cell>
          <cell r="AE7575">
            <v>0</v>
          </cell>
        </row>
        <row r="7576">
          <cell r="V7576" t="str">
            <v>620.40.55.966-5100.12</v>
          </cell>
          <cell r="W7576" t="str">
            <v>Benefits Annual Physical Exam</v>
          </cell>
          <cell r="X7576">
            <v>0</v>
          </cell>
          <cell r="Y7576">
            <v>0</v>
          </cell>
          <cell r="Z7576">
            <v>0</v>
          </cell>
          <cell r="AA7576">
            <v>0</v>
          </cell>
          <cell r="AB7576">
            <v>575</v>
          </cell>
          <cell r="AC7576">
            <v>575</v>
          </cell>
          <cell r="AD7576" t="str">
            <v>∆</v>
          </cell>
          <cell r="AE7576">
            <v>0</v>
          </cell>
        </row>
        <row r="7577">
          <cell r="V7577" t="str">
            <v>620.40.55.966-5100.15</v>
          </cell>
          <cell r="W7577" t="str">
            <v>Benefits Cell Phone Allowance</v>
          </cell>
          <cell r="X7577">
            <v>0</v>
          </cell>
          <cell r="Y7577">
            <v>0</v>
          </cell>
          <cell r="Z7577">
            <v>0</v>
          </cell>
          <cell r="AA7577">
            <v>0</v>
          </cell>
          <cell r="AB7577">
            <v>1092</v>
          </cell>
          <cell r="AC7577">
            <v>1092</v>
          </cell>
          <cell r="AD7577" t="str">
            <v>∆</v>
          </cell>
          <cell r="AE7577">
            <v>0</v>
          </cell>
        </row>
        <row r="7578">
          <cell r="W7578" t="str">
            <v>TOTAL : PERSONNEL</v>
          </cell>
          <cell r="X7578">
            <v>0</v>
          </cell>
          <cell r="Y7578">
            <v>0</v>
          </cell>
          <cell r="Z7578">
            <v>0</v>
          </cell>
          <cell r="AA7578">
            <v>420000</v>
          </cell>
          <cell r="AB7578">
            <v>882225</v>
          </cell>
          <cell r="AC7578">
            <v>903019</v>
          </cell>
          <cell r="AD7578" t="str">
            <v>∆</v>
          </cell>
          <cell r="AE7578">
            <v>20794</v>
          </cell>
        </row>
        <row r="7579">
          <cell r="AB7579" t="str">
            <v/>
          </cell>
          <cell r="AC7579" t="str">
            <v/>
          </cell>
          <cell r="AD7579" t="str">
            <v>∆</v>
          </cell>
        </row>
        <row r="7580">
          <cell r="V7580" t="str">
            <v>[620] GOLF COURSE : PUBLIC WORKS : MAINTENANCE</v>
          </cell>
        </row>
        <row r="7581">
          <cell r="V7581" t="str">
            <v>PARKS : OPERATIONS</v>
          </cell>
          <cell r="AB7581" t="str">
            <v/>
          </cell>
          <cell r="AC7581" t="str">
            <v/>
          </cell>
          <cell r="AD7581" t="str">
            <v>∆</v>
          </cell>
        </row>
        <row r="7582">
          <cell r="V7582" t="str">
            <v>620.40.55.966-6000.09</v>
          </cell>
          <cell r="W7582" t="str">
            <v>Professional Services Uniform</v>
          </cell>
          <cell r="X7582">
            <v>0</v>
          </cell>
          <cell r="Y7582">
            <v>0</v>
          </cell>
          <cell r="Z7582">
            <v>0</v>
          </cell>
          <cell r="AA7582">
            <v>0</v>
          </cell>
          <cell r="AB7582">
            <v>1800</v>
          </cell>
          <cell r="AC7582">
            <v>1800</v>
          </cell>
          <cell r="AD7582" t="str">
            <v>∆</v>
          </cell>
          <cell r="AE7582">
            <v>0</v>
          </cell>
        </row>
        <row r="7583">
          <cell r="V7583" t="str">
            <v>620.40.55.966-6200.01</v>
          </cell>
          <cell r="W7583" t="str">
            <v>Supplies Office</v>
          </cell>
          <cell r="X7583">
            <v>0</v>
          </cell>
          <cell r="Y7583">
            <v>0</v>
          </cell>
          <cell r="Z7583">
            <v>0</v>
          </cell>
          <cell r="AA7583">
            <v>0</v>
          </cell>
          <cell r="AB7583">
            <v>230</v>
          </cell>
          <cell r="AC7583">
            <v>230</v>
          </cell>
          <cell r="AD7583" t="str">
            <v>∆</v>
          </cell>
          <cell r="AE7583">
            <v>0</v>
          </cell>
        </row>
        <row r="7584">
          <cell r="V7584" t="str">
            <v>620.40.55.966-6200.05</v>
          </cell>
          <cell r="W7584" t="str">
            <v>Supplies Gasoline</v>
          </cell>
          <cell r="X7584">
            <v>0</v>
          </cell>
          <cell r="Y7584">
            <v>0</v>
          </cell>
          <cell r="Z7584">
            <v>0</v>
          </cell>
          <cell r="AA7584">
            <v>0</v>
          </cell>
          <cell r="AB7584">
            <v>17500</v>
          </cell>
          <cell r="AC7584">
            <v>17500</v>
          </cell>
          <cell r="AD7584" t="str">
            <v>∆</v>
          </cell>
          <cell r="AE7584">
            <v>0</v>
          </cell>
        </row>
        <row r="7585">
          <cell r="V7585" t="str">
            <v>620.40.55.966-6300.03</v>
          </cell>
          <cell r="W7585" t="str">
            <v>Dues &amp; Subscriptions Certifications</v>
          </cell>
          <cell r="X7585">
            <v>0</v>
          </cell>
          <cell r="Y7585">
            <v>0</v>
          </cell>
          <cell r="Z7585">
            <v>0</v>
          </cell>
          <cell r="AA7585">
            <v>0</v>
          </cell>
          <cell r="AB7585">
            <v>320</v>
          </cell>
          <cell r="AC7585">
            <v>320</v>
          </cell>
          <cell r="AD7585" t="str">
            <v>∆</v>
          </cell>
          <cell r="AE7585">
            <v>0</v>
          </cell>
        </row>
        <row r="7586">
          <cell r="V7586" t="str">
            <v>620.40.55.966-6400.04</v>
          </cell>
          <cell r="W7586" t="str">
            <v>Repairs &amp; Maintenance Equipment Rental</v>
          </cell>
          <cell r="X7586">
            <v>0</v>
          </cell>
          <cell r="Y7586">
            <v>0</v>
          </cell>
          <cell r="Z7586">
            <v>0</v>
          </cell>
          <cell r="AA7586">
            <v>0</v>
          </cell>
          <cell r="AB7586">
            <v>100</v>
          </cell>
          <cell r="AC7586">
            <v>100</v>
          </cell>
          <cell r="AD7586" t="str">
            <v>∆</v>
          </cell>
          <cell r="AE7586">
            <v>0</v>
          </cell>
        </row>
        <row r="7587">
          <cell r="V7587" t="str">
            <v>620.40.55.966-6400.19</v>
          </cell>
          <cell r="W7587" t="str">
            <v>Repairs &amp; Maintenance Testing/Certifications</v>
          </cell>
          <cell r="X7587">
            <v>0</v>
          </cell>
          <cell r="Y7587">
            <v>0</v>
          </cell>
          <cell r="Z7587">
            <v>0</v>
          </cell>
          <cell r="AA7587">
            <v>0</v>
          </cell>
          <cell r="AB7587">
            <v>230</v>
          </cell>
          <cell r="AC7587">
            <v>230</v>
          </cell>
          <cell r="AD7587" t="str">
            <v>∆</v>
          </cell>
          <cell r="AE7587">
            <v>0</v>
          </cell>
        </row>
        <row r="7588">
          <cell r="V7588" t="str">
            <v>620.40.55.966-6500.04</v>
          </cell>
          <cell r="W7588" t="str">
            <v>Claims &amp; Insurance Insurance Premiums</v>
          </cell>
          <cell r="X7588">
            <v>0</v>
          </cell>
          <cell r="Y7588">
            <v>0</v>
          </cell>
          <cell r="Z7588">
            <v>0</v>
          </cell>
          <cell r="AA7588">
            <v>0</v>
          </cell>
          <cell r="AB7588">
            <v>25200</v>
          </cell>
          <cell r="AC7588">
            <v>25000</v>
          </cell>
          <cell r="AD7588" t="str">
            <v>∆</v>
          </cell>
          <cell r="AE7588">
            <v>-200</v>
          </cell>
        </row>
        <row r="7589">
          <cell r="V7589" t="str">
            <v>620.40.55.966-6600.01</v>
          </cell>
          <cell r="W7589" t="str">
            <v>Administrative Expenses Meetings</v>
          </cell>
          <cell r="X7589">
            <v>0</v>
          </cell>
          <cell r="Y7589">
            <v>0</v>
          </cell>
          <cell r="Z7589">
            <v>0</v>
          </cell>
          <cell r="AA7589">
            <v>0</v>
          </cell>
          <cell r="AB7589">
            <v>200</v>
          </cell>
          <cell r="AC7589">
            <v>200</v>
          </cell>
          <cell r="AD7589" t="str">
            <v>∆</v>
          </cell>
          <cell r="AE7589">
            <v>0</v>
          </cell>
        </row>
        <row r="7590">
          <cell r="V7590" t="str">
            <v>620.40.55.966-6600.04</v>
          </cell>
          <cell r="W7590" t="str">
            <v>Administrative Expenses Training/Conferences</v>
          </cell>
          <cell r="X7590">
            <v>0</v>
          </cell>
          <cell r="Y7590">
            <v>0</v>
          </cell>
          <cell r="Z7590">
            <v>0</v>
          </cell>
          <cell r="AA7590">
            <v>0</v>
          </cell>
          <cell r="AB7590">
            <v>1000</v>
          </cell>
          <cell r="AC7590">
            <v>1000</v>
          </cell>
          <cell r="AD7590" t="str">
            <v>∆</v>
          </cell>
          <cell r="AE7590">
            <v>0</v>
          </cell>
        </row>
        <row r="7591">
          <cell r="V7591" t="str">
            <v>620.40.55.966-6600.05</v>
          </cell>
          <cell r="W7591" t="str">
            <v>Administrative Expenses Public/Legal Advertisement</v>
          </cell>
          <cell r="X7591">
            <v>0</v>
          </cell>
          <cell r="Y7591">
            <v>0</v>
          </cell>
          <cell r="Z7591">
            <v>0</v>
          </cell>
          <cell r="AA7591">
            <v>0</v>
          </cell>
          <cell r="AB7591">
            <v>1600</v>
          </cell>
          <cell r="AC7591">
            <v>1600</v>
          </cell>
          <cell r="AD7591" t="str">
            <v>∆</v>
          </cell>
          <cell r="AE7591">
            <v>0</v>
          </cell>
        </row>
        <row r="7592">
          <cell r="V7592" t="str">
            <v>620.40.55.966-6600.07</v>
          </cell>
          <cell r="W7592" t="str">
            <v>Administrative Expenses Employee Recruitment</v>
          </cell>
          <cell r="X7592">
            <v>0</v>
          </cell>
          <cell r="Y7592">
            <v>0</v>
          </cell>
          <cell r="Z7592">
            <v>0</v>
          </cell>
          <cell r="AA7592">
            <v>0</v>
          </cell>
          <cell r="AB7592">
            <v>225</v>
          </cell>
          <cell r="AC7592">
            <v>225</v>
          </cell>
          <cell r="AD7592" t="str">
            <v>∆</v>
          </cell>
          <cell r="AE7592">
            <v>0</v>
          </cell>
        </row>
        <row r="7593">
          <cell r="V7593" t="str">
            <v>620.40.55.966-6000.12</v>
          </cell>
          <cell r="W7593" t="str">
            <v>Professional Services Contract Services</v>
          </cell>
          <cell r="X7593">
            <v>0</v>
          </cell>
          <cell r="Y7593">
            <v>0</v>
          </cell>
          <cell r="Z7593">
            <v>0</v>
          </cell>
          <cell r="AA7593">
            <v>0</v>
          </cell>
          <cell r="AB7593">
            <v>125000</v>
          </cell>
          <cell r="AC7593">
            <v>125000</v>
          </cell>
          <cell r="AD7593" t="str">
            <v>∆</v>
          </cell>
          <cell r="AE7593">
            <v>0</v>
          </cell>
        </row>
        <row r="7594">
          <cell r="V7594" t="str">
            <v>620.40.55.966-6100.01</v>
          </cell>
          <cell r="W7594" t="str">
            <v>Utilities Electric</v>
          </cell>
          <cell r="X7594">
            <v>0</v>
          </cell>
          <cell r="Y7594">
            <v>0</v>
          </cell>
          <cell r="Z7594">
            <v>0</v>
          </cell>
          <cell r="AA7594">
            <v>0</v>
          </cell>
          <cell r="AB7594">
            <v>85000</v>
          </cell>
          <cell r="AC7594">
            <v>99000</v>
          </cell>
          <cell r="AD7594" t="str">
            <v>∆</v>
          </cell>
          <cell r="AE7594">
            <v>14000</v>
          </cell>
        </row>
        <row r="7595">
          <cell r="V7595" t="str">
            <v>620.40.55.966-6100.02</v>
          </cell>
          <cell r="W7595" t="str">
            <v>Utilities Telephone</v>
          </cell>
          <cell r="X7595">
            <v>0</v>
          </cell>
          <cell r="Y7595">
            <v>0</v>
          </cell>
          <cell r="Z7595">
            <v>0</v>
          </cell>
          <cell r="AA7595">
            <v>0</v>
          </cell>
          <cell r="AB7595">
            <v>3000</v>
          </cell>
          <cell r="AC7595">
            <v>3000</v>
          </cell>
          <cell r="AD7595" t="str">
            <v>∆</v>
          </cell>
          <cell r="AE7595">
            <v>0</v>
          </cell>
        </row>
        <row r="7596">
          <cell r="V7596" t="str">
            <v>620.40.55.966-6200.02</v>
          </cell>
          <cell r="W7596" t="str">
            <v>Supplies Special Department</v>
          </cell>
          <cell r="X7596">
            <v>0</v>
          </cell>
          <cell r="Y7596">
            <v>0</v>
          </cell>
          <cell r="Z7596">
            <v>0</v>
          </cell>
          <cell r="AA7596">
            <v>0</v>
          </cell>
          <cell r="AB7596">
            <v>11900</v>
          </cell>
          <cell r="AC7596">
            <v>11900</v>
          </cell>
          <cell r="AD7596" t="str">
            <v>∆</v>
          </cell>
          <cell r="AE7596">
            <v>0</v>
          </cell>
        </row>
        <row r="7597">
          <cell r="V7597" t="str">
            <v>620.40.55.966-6250.01</v>
          </cell>
          <cell r="W7597" t="str">
            <v>Supplies-Golf Fertilizer</v>
          </cell>
          <cell r="X7597">
            <v>0</v>
          </cell>
          <cell r="Y7597">
            <v>0</v>
          </cell>
          <cell r="Z7597">
            <v>0</v>
          </cell>
          <cell r="AA7597">
            <v>0</v>
          </cell>
          <cell r="AB7597">
            <v>36000</v>
          </cell>
          <cell r="AC7597">
            <v>36000</v>
          </cell>
          <cell r="AD7597" t="str">
            <v>∆</v>
          </cell>
          <cell r="AE7597">
            <v>0</v>
          </cell>
        </row>
        <row r="7598">
          <cell r="V7598" t="str">
            <v>620.40.55.966-6250.02</v>
          </cell>
          <cell r="W7598" t="str">
            <v>Supplies-Golf Pesticides</v>
          </cell>
          <cell r="X7598">
            <v>0</v>
          </cell>
          <cell r="Y7598">
            <v>0</v>
          </cell>
          <cell r="Z7598">
            <v>0</v>
          </cell>
          <cell r="AA7598">
            <v>0</v>
          </cell>
          <cell r="AB7598">
            <v>35000</v>
          </cell>
          <cell r="AC7598">
            <v>35000</v>
          </cell>
          <cell r="AD7598" t="str">
            <v>∆</v>
          </cell>
          <cell r="AE7598">
            <v>0</v>
          </cell>
        </row>
        <row r="7599">
          <cell r="V7599" t="str">
            <v>620.40.55.966-6250.03</v>
          </cell>
          <cell r="W7599" t="str">
            <v>Supplies-Golf Horticulture</v>
          </cell>
          <cell r="X7599">
            <v>0</v>
          </cell>
          <cell r="Y7599">
            <v>0</v>
          </cell>
          <cell r="Z7599">
            <v>0</v>
          </cell>
          <cell r="AA7599">
            <v>0</v>
          </cell>
          <cell r="AB7599">
            <v>5900</v>
          </cell>
          <cell r="AC7599">
            <v>5900</v>
          </cell>
          <cell r="AD7599" t="str">
            <v>∆</v>
          </cell>
          <cell r="AE7599">
            <v>0</v>
          </cell>
        </row>
        <row r="7600">
          <cell r="V7600" t="str">
            <v>620.40.55.966-6250.04</v>
          </cell>
          <cell r="W7600" t="str">
            <v>Supplies-Golf Aggregates</v>
          </cell>
          <cell r="X7600">
            <v>0</v>
          </cell>
          <cell r="Y7600">
            <v>0</v>
          </cell>
          <cell r="Z7600">
            <v>0</v>
          </cell>
          <cell r="AA7600">
            <v>0</v>
          </cell>
          <cell r="AB7600">
            <v>8000</v>
          </cell>
          <cell r="AC7600">
            <v>8000</v>
          </cell>
          <cell r="AD7600" t="str">
            <v>∆</v>
          </cell>
          <cell r="AE7600">
            <v>0</v>
          </cell>
        </row>
        <row r="7601">
          <cell r="V7601" t="str">
            <v>620.40.55.966-6250.05</v>
          </cell>
          <cell r="W7601" t="str">
            <v>Supplies-Golf Clubhouse</v>
          </cell>
          <cell r="X7601">
            <v>0</v>
          </cell>
          <cell r="Y7601">
            <v>0</v>
          </cell>
          <cell r="Z7601">
            <v>0</v>
          </cell>
          <cell r="AA7601">
            <v>0</v>
          </cell>
          <cell r="AB7601">
            <v>0</v>
          </cell>
          <cell r="AC7601">
            <v>0</v>
          </cell>
          <cell r="AD7601" t="str">
            <v>∆</v>
          </cell>
          <cell r="AE7601">
            <v>0</v>
          </cell>
        </row>
        <row r="7602">
          <cell r="V7602" t="str">
            <v>620.40.55.966-6300.01</v>
          </cell>
          <cell r="W7602" t="str">
            <v>Dues &amp; Subscriptions Memberships</v>
          </cell>
          <cell r="X7602">
            <v>0</v>
          </cell>
          <cell r="Y7602">
            <v>0</v>
          </cell>
          <cell r="Z7602">
            <v>0</v>
          </cell>
          <cell r="AA7602">
            <v>0</v>
          </cell>
          <cell r="AB7602">
            <v>1000</v>
          </cell>
          <cell r="AC7602">
            <v>1000</v>
          </cell>
          <cell r="AD7602" t="str">
            <v>∆</v>
          </cell>
          <cell r="AE7602">
            <v>0</v>
          </cell>
        </row>
        <row r="7603">
          <cell r="V7603" t="str">
            <v>620.40.55.966-6350.03</v>
          </cell>
          <cell r="W7603" t="str">
            <v>Maintenance Agreements &amp; Licenses Maintenance Agreements</v>
          </cell>
          <cell r="X7603">
            <v>0</v>
          </cell>
          <cell r="Y7603">
            <v>0</v>
          </cell>
          <cell r="Z7603">
            <v>0</v>
          </cell>
          <cell r="AA7603">
            <v>0</v>
          </cell>
          <cell r="AB7603">
            <v>2900</v>
          </cell>
          <cell r="AC7603">
            <v>2900</v>
          </cell>
          <cell r="AD7603" t="str">
            <v>∆</v>
          </cell>
          <cell r="AE7603">
            <v>0</v>
          </cell>
        </row>
        <row r="7604">
          <cell r="V7604" t="str">
            <v>620.40.55.966-6400.01</v>
          </cell>
          <cell r="W7604" t="str">
            <v>Repairs &amp; Maintenance Building</v>
          </cell>
          <cell r="X7604">
            <v>0</v>
          </cell>
          <cell r="Y7604">
            <v>0</v>
          </cell>
          <cell r="Z7604">
            <v>0</v>
          </cell>
          <cell r="AA7604">
            <v>0</v>
          </cell>
          <cell r="AB7604">
            <v>4700</v>
          </cell>
          <cell r="AC7604">
            <v>4700</v>
          </cell>
          <cell r="AD7604" t="str">
            <v>∆</v>
          </cell>
          <cell r="AE7604">
            <v>0</v>
          </cell>
        </row>
        <row r="7605">
          <cell r="V7605" t="str">
            <v>620.40.55.966-6400.02</v>
          </cell>
          <cell r="W7605" t="str">
            <v>Repairs &amp; Maintenance Minor Equipment/Other</v>
          </cell>
          <cell r="X7605">
            <v>0</v>
          </cell>
          <cell r="Y7605">
            <v>0</v>
          </cell>
          <cell r="Z7605">
            <v>0</v>
          </cell>
          <cell r="AA7605">
            <v>0</v>
          </cell>
          <cell r="AB7605">
            <v>33000</v>
          </cell>
          <cell r="AC7605">
            <v>33000</v>
          </cell>
          <cell r="AD7605" t="str">
            <v>∆</v>
          </cell>
          <cell r="AE7605">
            <v>0</v>
          </cell>
        </row>
        <row r="7606">
          <cell r="V7606" t="str">
            <v>620.40.55.966-6400.11</v>
          </cell>
          <cell r="W7606" t="str">
            <v>Repairs &amp; Maintenance Irrigation</v>
          </cell>
          <cell r="X7606">
            <v>0</v>
          </cell>
          <cell r="Y7606">
            <v>0</v>
          </cell>
          <cell r="Z7606">
            <v>0</v>
          </cell>
          <cell r="AA7606">
            <v>8000</v>
          </cell>
          <cell r="AB7606">
            <v>15000</v>
          </cell>
          <cell r="AC7606">
            <v>15000</v>
          </cell>
          <cell r="AD7606" t="str">
            <v>∆</v>
          </cell>
          <cell r="AE7606">
            <v>0</v>
          </cell>
        </row>
        <row r="7607">
          <cell r="V7607" t="str">
            <v>620.40.55.966-6400.20</v>
          </cell>
          <cell r="W7607" t="str">
            <v>Repairs &amp; Maintenance Property Maintenance</v>
          </cell>
          <cell r="X7607">
            <v>0</v>
          </cell>
          <cell r="Y7607">
            <v>0</v>
          </cell>
          <cell r="Z7607">
            <v>0</v>
          </cell>
          <cell r="AA7607">
            <v>0</v>
          </cell>
          <cell r="AB7607">
            <v>6500</v>
          </cell>
          <cell r="AC7607">
            <v>6500</v>
          </cell>
          <cell r="AD7607" t="str">
            <v>∆</v>
          </cell>
          <cell r="AE7607">
            <v>0</v>
          </cell>
        </row>
        <row r="7608">
          <cell r="W7608" t="str">
            <v>TOTAL : OPERATIONS</v>
          </cell>
          <cell r="X7608">
            <v>0</v>
          </cell>
          <cell r="Y7608">
            <v>0</v>
          </cell>
          <cell r="Z7608">
            <v>0</v>
          </cell>
          <cell r="AA7608">
            <v>8000</v>
          </cell>
          <cell r="AB7608">
            <v>421305</v>
          </cell>
          <cell r="AC7608">
            <v>435105</v>
          </cell>
          <cell r="AD7608" t="str">
            <v>∆</v>
          </cell>
          <cell r="AE7608">
            <v>13800</v>
          </cell>
        </row>
        <row r="7610">
          <cell r="V7610" t="str">
            <v>[620] GOLF COURSE : PUBLIC WORKS : FLEET</v>
          </cell>
        </row>
        <row r="7611">
          <cell r="V7611" t="str">
            <v>LIGHT DUTY : OPERATIONS</v>
          </cell>
          <cell r="AB7611" t="str">
            <v/>
          </cell>
          <cell r="AC7611" t="str">
            <v/>
          </cell>
          <cell r="AD7611" t="str">
            <v>∆</v>
          </cell>
        </row>
        <row r="7612">
          <cell r="V7612" t="str">
            <v>620.40.60.520-6400.05</v>
          </cell>
          <cell r="W7612" t="str">
            <v>Repairs &amp; Maintenance Vehicle</v>
          </cell>
          <cell r="X7612">
            <v>1000</v>
          </cell>
          <cell r="Y7612">
            <v>1000</v>
          </cell>
          <cell r="Z7612">
            <v>0</v>
          </cell>
          <cell r="AA7612">
            <v>1000</v>
          </cell>
          <cell r="AB7612">
            <v>2000</v>
          </cell>
          <cell r="AC7612">
            <v>2000</v>
          </cell>
          <cell r="AD7612" t="str">
            <v>∆</v>
          </cell>
          <cell r="AE7612">
            <v>0</v>
          </cell>
        </row>
        <row r="7613">
          <cell r="W7613" t="str">
            <v>TOTAL : OPERATIONS</v>
          </cell>
          <cell r="X7613">
            <v>1000</v>
          </cell>
          <cell r="Y7613">
            <v>1000</v>
          </cell>
          <cell r="Z7613">
            <v>0</v>
          </cell>
          <cell r="AA7613">
            <v>1000</v>
          </cell>
          <cell r="AB7613">
            <v>2000</v>
          </cell>
          <cell r="AC7613">
            <v>2000</v>
          </cell>
          <cell r="AD7613" t="str">
            <v>∆</v>
          </cell>
          <cell r="AE7613">
            <v>0</v>
          </cell>
        </row>
        <row r="7614">
          <cell r="AB7614" t="str">
            <v/>
          </cell>
          <cell r="AC7614" t="str">
            <v/>
          </cell>
          <cell r="AD7614" t="str">
            <v>∆</v>
          </cell>
        </row>
        <row r="7615">
          <cell r="AB7615" t="str">
            <v/>
          </cell>
          <cell r="AC7615" t="str">
            <v/>
          </cell>
          <cell r="AD7615" t="str">
            <v>∆</v>
          </cell>
        </row>
        <row r="7616">
          <cell r="V7616" t="str">
            <v>[630] PFIP WASTEWATER</v>
          </cell>
          <cell r="AB7616" t="str">
            <v/>
          </cell>
          <cell r="AC7616" t="str">
            <v/>
          </cell>
          <cell r="AD7616" t="str">
            <v>∆</v>
          </cell>
        </row>
        <row r="7617">
          <cell r="W7617" t="str">
            <v>INFLOWS</v>
          </cell>
          <cell r="X7617">
            <v>1437000</v>
          </cell>
          <cell r="Y7617">
            <v>6999000</v>
          </cell>
          <cell r="Z7617">
            <v>1294000</v>
          </cell>
          <cell r="AA7617">
            <v>1316000</v>
          </cell>
          <cell r="AB7617">
            <v>821677</v>
          </cell>
          <cell r="AC7617">
            <v>821677</v>
          </cell>
          <cell r="AD7617" t="str">
            <v>∆</v>
          </cell>
          <cell r="AE7617">
            <v>0</v>
          </cell>
        </row>
        <row r="7618">
          <cell r="W7618" t="str">
            <v>OUTFLOWS</v>
          </cell>
          <cell r="X7618">
            <v>1608000</v>
          </cell>
          <cell r="Y7618">
            <v>754000</v>
          </cell>
          <cell r="Z7618">
            <v>338000</v>
          </cell>
          <cell r="AA7618">
            <v>6786000</v>
          </cell>
          <cell r="AB7618">
            <v>6113388</v>
          </cell>
          <cell r="AC7618">
            <v>6120068</v>
          </cell>
          <cell r="AD7618" t="str">
            <v>∆</v>
          </cell>
          <cell r="AE7618">
            <v>6680</v>
          </cell>
        </row>
        <row r="7619">
          <cell r="W7619" t="str">
            <v>NET</v>
          </cell>
          <cell r="X7619">
            <v>-171000</v>
          </cell>
          <cell r="Y7619">
            <v>6245000</v>
          </cell>
          <cell r="Z7619">
            <v>956000</v>
          </cell>
          <cell r="AA7619">
            <v>-5470000</v>
          </cell>
          <cell r="AB7619">
            <v>-5291711</v>
          </cell>
          <cell r="AC7619">
            <v>-5298391</v>
          </cell>
          <cell r="AD7619" t="str">
            <v>∆</v>
          </cell>
          <cell r="AE7619">
            <v>-6680</v>
          </cell>
        </row>
        <row r="7620">
          <cell r="AB7620" t="str">
            <v/>
          </cell>
          <cell r="AC7620" t="str">
            <v/>
          </cell>
          <cell r="AD7620" t="str">
            <v>∆</v>
          </cell>
        </row>
        <row r="7621">
          <cell r="V7621" t="str">
            <v>[630] PFIP WASTEWATER : PUBLIC WORKS : WASTEWATER</v>
          </cell>
          <cell r="AB7621" t="str">
            <v/>
          </cell>
          <cell r="AC7621" t="str">
            <v/>
          </cell>
          <cell r="AD7621" t="str">
            <v>∆</v>
          </cell>
        </row>
        <row r="7622">
          <cell r="V7622" t="str">
            <v>ADMINISTRATION/ENGINEERING : CHARGES FOR SERVICES</v>
          </cell>
          <cell r="AB7622" t="str">
            <v/>
          </cell>
          <cell r="AC7622" t="str">
            <v/>
          </cell>
          <cell r="AD7622" t="str">
            <v>∆</v>
          </cell>
        </row>
        <row r="7623">
          <cell r="V7623" t="str">
            <v>630.40.80.015-4500.14</v>
          </cell>
          <cell r="W7623" t="str">
            <v>Charges for Services-Public Works Sewer PFIP Zone 22</v>
          </cell>
          <cell r="X7623">
            <v>170000</v>
          </cell>
          <cell r="Y7623">
            <v>153000</v>
          </cell>
          <cell r="Z7623">
            <v>22000</v>
          </cell>
          <cell r="AA7623">
            <v>0</v>
          </cell>
          <cell r="AB7623">
            <v>17161</v>
          </cell>
          <cell r="AC7623">
            <v>17161</v>
          </cell>
          <cell r="AD7623" t="str">
            <v>∆</v>
          </cell>
          <cell r="AE7623">
            <v>0</v>
          </cell>
        </row>
        <row r="7624">
          <cell r="V7624" t="str">
            <v>630.40.80.015-4500.16</v>
          </cell>
          <cell r="W7624" t="str">
            <v>Charges for Services-Public Works Sewer PFIP Zone 24</v>
          </cell>
          <cell r="X7624">
            <v>832000</v>
          </cell>
          <cell r="Y7624">
            <v>2285000</v>
          </cell>
          <cell r="Z7624">
            <v>641000</v>
          </cell>
          <cell r="AA7624">
            <v>1048000</v>
          </cell>
          <cell r="AB7624">
            <v>654360</v>
          </cell>
          <cell r="AC7624">
            <v>654360</v>
          </cell>
          <cell r="AD7624" t="str">
            <v>∆</v>
          </cell>
          <cell r="AE7624">
            <v>0</v>
          </cell>
        </row>
        <row r="7625">
          <cell r="V7625" t="str">
            <v>630.40.80.015-4500.38</v>
          </cell>
          <cell r="W7625" t="str">
            <v>Charges for Services-Public Works Sewer PFIP Zone 21</v>
          </cell>
          <cell r="X7625">
            <v>22000</v>
          </cell>
          <cell r="Y7625">
            <v>21000</v>
          </cell>
          <cell r="Z7625">
            <v>29000</v>
          </cell>
          <cell r="AA7625">
            <v>104000</v>
          </cell>
          <cell r="AB7625">
            <v>49896</v>
          </cell>
          <cell r="AC7625">
            <v>49896</v>
          </cell>
          <cell r="AD7625" t="str">
            <v>∆</v>
          </cell>
          <cell r="AE7625">
            <v>0</v>
          </cell>
        </row>
        <row r="7626">
          <cell r="V7626" t="str">
            <v>630.40.80.015-4500.42</v>
          </cell>
          <cell r="W7626" t="str">
            <v>Charges for Services-Public Works Sewer PFIP Zone 25</v>
          </cell>
          <cell r="X7626">
            <v>0</v>
          </cell>
          <cell r="Y7626">
            <v>7000</v>
          </cell>
          <cell r="Z7626">
            <v>19000</v>
          </cell>
          <cell r="AA7626">
            <v>69000</v>
          </cell>
          <cell r="AB7626">
            <v>0</v>
          </cell>
          <cell r="AC7626">
            <v>0</v>
          </cell>
          <cell r="AD7626" t="str">
            <v>∆</v>
          </cell>
          <cell r="AE7626">
            <v>0</v>
          </cell>
        </row>
        <row r="7627">
          <cell r="W7627" t="str">
            <v>TOTAL : CHARGES FOR SERVICES</v>
          </cell>
          <cell r="X7627">
            <v>1024000</v>
          </cell>
          <cell r="Y7627">
            <v>2466000</v>
          </cell>
          <cell r="Z7627">
            <v>711000</v>
          </cell>
          <cell r="AA7627">
            <v>1221000</v>
          </cell>
          <cell r="AB7627">
            <v>721417</v>
          </cell>
          <cell r="AC7627">
            <v>721417</v>
          </cell>
          <cell r="AD7627" t="str">
            <v>∆</v>
          </cell>
          <cell r="AE7627">
            <v>0</v>
          </cell>
        </row>
        <row r="7628">
          <cell r="AB7628" t="str">
            <v/>
          </cell>
          <cell r="AC7628" t="str">
            <v/>
          </cell>
          <cell r="AD7628" t="str">
            <v>∆</v>
          </cell>
        </row>
        <row r="7629">
          <cell r="V7629" t="str">
            <v>[630] PFIP WASTEWATER : PUBLIC WORKS : WASTEWATER</v>
          </cell>
        </row>
        <row r="7630">
          <cell r="V7630" t="str">
            <v>ADMINISTRATION/ENGINEERING : INVESTMENT EARNINGS</v>
          </cell>
          <cell r="AB7630" t="str">
            <v/>
          </cell>
          <cell r="AC7630" t="str">
            <v/>
          </cell>
          <cell r="AD7630" t="str">
            <v>∆</v>
          </cell>
        </row>
        <row r="7631">
          <cell r="V7631" t="str">
            <v>630.40.80.015-4700.01</v>
          </cell>
          <cell r="W7631" t="str">
            <v>Investment Earnings Interest on Investments</v>
          </cell>
          <cell r="X7631">
            <v>100000</v>
          </cell>
          <cell r="Y7631">
            <v>179000</v>
          </cell>
          <cell r="Z7631">
            <v>371000</v>
          </cell>
          <cell r="AA7631">
            <v>-152000</v>
          </cell>
          <cell r="AB7631">
            <v>111400</v>
          </cell>
          <cell r="AC7631">
            <v>111400</v>
          </cell>
          <cell r="AD7631" t="str">
            <v>∆</v>
          </cell>
          <cell r="AE7631">
            <v>0</v>
          </cell>
        </row>
        <row r="7632">
          <cell r="V7632" t="str">
            <v>630.40.80.015-4700.19</v>
          </cell>
          <cell r="W7632" t="str">
            <v>Investment Earnings Market Value Change</v>
          </cell>
          <cell r="X7632">
            <v>-44000</v>
          </cell>
          <cell r="Y7632">
            <v>159000</v>
          </cell>
          <cell r="Z7632">
            <v>0</v>
          </cell>
          <cell r="AA7632">
            <v>0</v>
          </cell>
          <cell r="AB7632">
            <v>0</v>
          </cell>
          <cell r="AC7632">
            <v>0</v>
          </cell>
          <cell r="AD7632" t="str">
            <v>∆</v>
          </cell>
          <cell r="AE7632">
            <v>0</v>
          </cell>
        </row>
        <row r="7633">
          <cell r="V7633" t="str">
            <v>630.40.80.015-4700.21</v>
          </cell>
          <cell r="W7633" t="str">
            <v>Investment Earnings Unallocated Investment Expense</v>
          </cell>
          <cell r="X7633">
            <v>-7000</v>
          </cell>
          <cell r="Y7633">
            <v>-7000</v>
          </cell>
          <cell r="Z7633">
            <v>-13000</v>
          </cell>
          <cell r="AA7633">
            <v>-3000</v>
          </cell>
          <cell r="AB7633">
            <v>-11140</v>
          </cell>
          <cell r="AC7633">
            <v>-11140</v>
          </cell>
          <cell r="AD7633" t="str">
            <v>∆</v>
          </cell>
          <cell r="AE7633">
            <v>0</v>
          </cell>
        </row>
        <row r="7634">
          <cell r="W7634" t="str">
            <v>TOTAL : INVESTMENT EARNINGS</v>
          </cell>
          <cell r="X7634">
            <v>49000</v>
          </cell>
          <cell r="Y7634">
            <v>331000</v>
          </cell>
          <cell r="Z7634">
            <v>358000</v>
          </cell>
          <cell r="AA7634">
            <v>-155000</v>
          </cell>
          <cell r="AB7634">
            <v>100260</v>
          </cell>
          <cell r="AC7634">
            <v>100260</v>
          </cell>
          <cell r="AD7634" t="str">
            <v>∆</v>
          </cell>
          <cell r="AE7634">
            <v>0</v>
          </cell>
        </row>
        <row r="7635">
          <cell r="AB7635" t="str">
            <v/>
          </cell>
          <cell r="AC7635" t="str">
            <v/>
          </cell>
          <cell r="AD7635" t="str">
            <v>∆</v>
          </cell>
        </row>
        <row r="7636">
          <cell r="V7636" t="str">
            <v>[630] PFIP WASTEWATER : PUBLIC WORKS : WASTEWATER</v>
          </cell>
        </row>
        <row r="7637">
          <cell r="V7637" t="str">
            <v>ADMINISTRATION/ENGINEERING : OTHER REVENUE</v>
          </cell>
          <cell r="AB7637" t="str">
            <v/>
          </cell>
          <cell r="AC7637" t="str">
            <v/>
          </cell>
          <cell r="AD7637" t="str">
            <v>∆</v>
          </cell>
        </row>
        <row r="7638">
          <cell r="V7638" t="str">
            <v>630.40.80.015-4850.08</v>
          </cell>
          <cell r="W7638" t="str">
            <v>Other Revenue Misc Reimbursement-Developers</v>
          </cell>
          <cell r="X7638">
            <v>0</v>
          </cell>
          <cell r="Y7638">
            <v>7000</v>
          </cell>
          <cell r="Z7638">
            <v>0</v>
          </cell>
          <cell r="AA7638">
            <v>0</v>
          </cell>
          <cell r="AB7638">
            <v>0</v>
          </cell>
          <cell r="AC7638">
            <v>0</v>
          </cell>
          <cell r="AD7638" t="str">
            <v>∆</v>
          </cell>
          <cell r="AE7638">
            <v>0</v>
          </cell>
        </row>
        <row r="7639">
          <cell r="W7639" t="str">
            <v>TOTAL : OTHER REVENUE</v>
          </cell>
          <cell r="X7639">
            <v>0</v>
          </cell>
          <cell r="Y7639">
            <v>7000</v>
          </cell>
          <cell r="Z7639">
            <v>0</v>
          </cell>
          <cell r="AA7639">
            <v>0</v>
          </cell>
          <cell r="AB7639">
            <v>0</v>
          </cell>
          <cell r="AC7639">
            <v>0</v>
          </cell>
          <cell r="AD7639" t="str">
            <v>∆</v>
          </cell>
          <cell r="AE7639">
            <v>0</v>
          </cell>
        </row>
        <row r="7640">
          <cell r="AB7640" t="str">
            <v/>
          </cell>
          <cell r="AC7640" t="str">
            <v/>
          </cell>
          <cell r="AD7640" t="str">
            <v>∆</v>
          </cell>
        </row>
        <row r="7641">
          <cell r="V7641" t="str">
            <v>[630] PFIP WASTEWATER : NON DEPARTMENTAL : NON DIVISIONAL</v>
          </cell>
        </row>
        <row r="7642">
          <cell r="V7642" t="str">
            <v>GENERAL : TRANSFERS</v>
          </cell>
          <cell r="AB7642" t="str">
            <v/>
          </cell>
          <cell r="AC7642" t="str">
            <v/>
          </cell>
          <cell r="AD7642" t="str">
            <v>∆</v>
          </cell>
        </row>
        <row r="7643">
          <cell r="V7643" t="str">
            <v>630.00.00.900-4900.01</v>
          </cell>
          <cell r="W7643" t="str">
            <v>Transfers In General Fund</v>
          </cell>
          <cell r="X7643">
            <v>364000</v>
          </cell>
          <cell r="Y7643">
            <v>4195000</v>
          </cell>
          <cell r="Z7643">
            <v>225000</v>
          </cell>
          <cell r="AA7643">
            <v>250000</v>
          </cell>
          <cell r="AB7643">
            <v>0</v>
          </cell>
          <cell r="AC7643">
            <v>0</v>
          </cell>
          <cell r="AD7643" t="str">
            <v>∆</v>
          </cell>
          <cell r="AE7643">
            <v>0</v>
          </cell>
        </row>
        <row r="7644">
          <cell r="W7644" t="str">
            <v>TOTAL : TRANSFERS</v>
          </cell>
          <cell r="X7644">
            <v>364000</v>
          </cell>
          <cell r="Y7644">
            <v>4195000</v>
          </cell>
          <cell r="Z7644">
            <v>225000</v>
          </cell>
          <cell r="AA7644">
            <v>250000</v>
          </cell>
          <cell r="AB7644">
            <v>0</v>
          </cell>
          <cell r="AC7644">
            <v>0</v>
          </cell>
          <cell r="AD7644" t="str">
            <v>∆</v>
          </cell>
          <cell r="AE7644">
            <v>0</v>
          </cell>
        </row>
        <row r="7645">
          <cell r="AB7645" t="str">
            <v/>
          </cell>
          <cell r="AC7645" t="str">
            <v/>
          </cell>
          <cell r="AD7645" t="str">
            <v>∆</v>
          </cell>
        </row>
        <row r="7646">
          <cell r="V7646" t="str">
            <v>[630] PFIP WASTEWATER : NON DEPARTMENTAL : NON DIVISIONAL</v>
          </cell>
        </row>
        <row r="7647">
          <cell r="V7647" t="str">
            <v>GENERAL : OPERATIONS</v>
          </cell>
          <cell r="AB7647" t="str">
            <v/>
          </cell>
          <cell r="AC7647" t="str">
            <v/>
          </cell>
          <cell r="AD7647" t="str">
            <v>∆</v>
          </cell>
        </row>
        <row r="7648">
          <cell r="V7648" t="str">
            <v>630.00.00.900-6650.01</v>
          </cell>
          <cell r="W7648" t="str">
            <v>PFIP Credit Reimbursement PFIP Credit Reimbursement</v>
          </cell>
          <cell r="X7648">
            <v>0</v>
          </cell>
          <cell r="Y7648">
            <v>0</v>
          </cell>
          <cell r="Z7648">
            <v>0</v>
          </cell>
          <cell r="AA7648">
            <v>147000</v>
          </cell>
          <cell r="AB7648">
            <v>0</v>
          </cell>
          <cell r="AC7648">
            <v>0</v>
          </cell>
          <cell r="AD7648" t="str">
            <v>∆</v>
          </cell>
          <cell r="AE7648">
            <v>0</v>
          </cell>
        </row>
        <row r="7649">
          <cell r="W7649" t="str">
            <v>TOTAL : OPERATIONS</v>
          </cell>
          <cell r="X7649">
            <v>0</v>
          </cell>
          <cell r="Y7649">
            <v>0</v>
          </cell>
          <cell r="Z7649">
            <v>0</v>
          </cell>
          <cell r="AA7649">
            <v>147000</v>
          </cell>
          <cell r="AB7649">
            <v>0</v>
          </cell>
          <cell r="AC7649">
            <v>0</v>
          </cell>
          <cell r="AD7649" t="str">
            <v>∆</v>
          </cell>
          <cell r="AE7649">
            <v>0</v>
          </cell>
        </row>
        <row r="7650">
          <cell r="AB7650" t="str">
            <v/>
          </cell>
          <cell r="AC7650" t="str">
            <v/>
          </cell>
          <cell r="AD7650" t="str">
            <v>∆</v>
          </cell>
        </row>
        <row r="7651">
          <cell r="V7651" t="str">
            <v>[630] PFIP WASTEWATER : NON DEPARTMENTAL : NON DIVISIONAL</v>
          </cell>
        </row>
        <row r="7652">
          <cell r="V7652" t="str">
            <v>GENERAL : DEBT SERVICE</v>
          </cell>
          <cell r="AB7652" t="str">
            <v/>
          </cell>
          <cell r="AC7652" t="str">
            <v/>
          </cell>
          <cell r="AD7652" t="str">
            <v>∆</v>
          </cell>
        </row>
        <row r="7653">
          <cell r="V7653" t="str">
            <v>630.00.00.900-8050.22</v>
          </cell>
          <cell r="W7653" t="str">
            <v>Capital Improvements-Wastewater Zone 22</v>
          </cell>
          <cell r="X7653">
            <v>441000</v>
          </cell>
          <cell r="Y7653">
            <v>585000</v>
          </cell>
          <cell r="Z7653">
            <v>162000</v>
          </cell>
          <cell r="AA7653">
            <v>6564000</v>
          </cell>
          <cell r="AB7653">
            <v>2900375</v>
          </cell>
          <cell r="AC7653">
            <v>2900375</v>
          </cell>
          <cell r="AD7653" t="str">
            <v>∆</v>
          </cell>
          <cell r="AE7653">
            <v>0</v>
          </cell>
        </row>
        <row r="7654">
          <cell r="V7654" t="str">
            <v>630.00.00.900-8050.24</v>
          </cell>
          <cell r="W7654" t="str">
            <v>Capital Improvements-Wastewater Zone 24</v>
          </cell>
          <cell r="X7654">
            <v>1020000</v>
          </cell>
          <cell r="Y7654">
            <v>0</v>
          </cell>
          <cell r="Z7654">
            <v>0</v>
          </cell>
          <cell r="AA7654">
            <v>0</v>
          </cell>
          <cell r="AB7654">
            <v>0</v>
          </cell>
          <cell r="AC7654">
            <v>0</v>
          </cell>
          <cell r="AD7654" t="str">
            <v>∆</v>
          </cell>
          <cell r="AE7654">
            <v>0</v>
          </cell>
        </row>
        <row r="7655">
          <cell r="V7655" t="str">
            <v>630.00.00.900-8050.30</v>
          </cell>
          <cell r="W7655" t="str">
            <v>Capital Improvements-Wastewater Woodward Av Utility &amp; Street Imp</v>
          </cell>
          <cell r="X7655">
            <v>0</v>
          </cell>
          <cell r="Y7655">
            <v>0</v>
          </cell>
          <cell r="Z7655">
            <v>0</v>
          </cell>
          <cell r="AA7655">
            <v>0</v>
          </cell>
          <cell r="AB7655">
            <v>0</v>
          </cell>
          <cell r="AC7655">
            <v>0</v>
          </cell>
          <cell r="AD7655" t="str">
            <v>∆</v>
          </cell>
          <cell r="AE7655">
            <v>0</v>
          </cell>
        </row>
        <row r="7656">
          <cell r="W7656" t="str">
            <v>TOTAL : DEBT SERVICE</v>
          </cell>
          <cell r="X7656">
            <v>1461000</v>
          </cell>
          <cell r="Y7656">
            <v>585000</v>
          </cell>
          <cell r="Z7656">
            <v>162000</v>
          </cell>
          <cell r="AA7656">
            <v>6564000</v>
          </cell>
          <cell r="AB7656">
            <v>2900375</v>
          </cell>
          <cell r="AC7656">
            <v>2900375</v>
          </cell>
          <cell r="AD7656" t="str">
            <v>∆</v>
          </cell>
          <cell r="AE7656">
            <v>0</v>
          </cell>
        </row>
        <row r="7657">
          <cell r="AB7657" t="str">
            <v/>
          </cell>
          <cell r="AC7657" t="str">
            <v/>
          </cell>
          <cell r="AD7657" t="str">
            <v>∆</v>
          </cell>
        </row>
        <row r="7658">
          <cell r="V7658" t="str">
            <v>[630] PFIP WASTEWATER : FINANCE : NON DIVISIONAL</v>
          </cell>
          <cell r="AB7658" t="str">
            <v/>
          </cell>
          <cell r="AC7658" t="str">
            <v/>
          </cell>
          <cell r="AD7658" t="str">
            <v>∆</v>
          </cell>
        </row>
        <row r="7659">
          <cell r="V7659" t="str">
            <v>FISCAL MANAGEMENT : OPERATIONS</v>
          </cell>
          <cell r="AB7659" t="str">
            <v/>
          </cell>
          <cell r="AC7659" t="str">
            <v/>
          </cell>
          <cell r="AD7659" t="str">
            <v>∆</v>
          </cell>
        </row>
        <row r="7660">
          <cell r="V7660" t="str">
            <v>630.05.00.150-6000.01</v>
          </cell>
          <cell r="W7660" t="str">
            <v>Professional Services General</v>
          </cell>
          <cell r="X7660">
            <v>3000</v>
          </cell>
          <cell r="Y7660">
            <v>6000</v>
          </cell>
          <cell r="Z7660">
            <v>4000</v>
          </cell>
          <cell r="AA7660">
            <v>3000</v>
          </cell>
          <cell r="AB7660">
            <v>0</v>
          </cell>
          <cell r="AC7660">
            <v>3200</v>
          </cell>
          <cell r="AD7660" t="str">
            <v>∆</v>
          </cell>
          <cell r="AE7660">
            <v>3200</v>
          </cell>
        </row>
        <row r="7661">
          <cell r="W7661" t="str">
            <v>TOTAL : OPERATIONS</v>
          </cell>
          <cell r="X7661">
            <v>3000</v>
          </cell>
          <cell r="Y7661">
            <v>6000</v>
          </cell>
          <cell r="Z7661">
            <v>4000</v>
          </cell>
          <cell r="AA7661">
            <v>3000</v>
          </cell>
          <cell r="AB7661">
            <v>0</v>
          </cell>
          <cell r="AC7661">
            <v>3200</v>
          </cell>
          <cell r="AD7661" t="str">
            <v>∆</v>
          </cell>
          <cell r="AE7661">
            <v>3200</v>
          </cell>
        </row>
        <row r="7662">
          <cell r="AB7662" t="str">
            <v/>
          </cell>
          <cell r="AC7662" t="str">
            <v/>
          </cell>
          <cell r="AD7662" t="str">
            <v>∆</v>
          </cell>
        </row>
        <row r="7663">
          <cell r="V7663" t="str">
            <v>[630] PFIP WASTEWATER : PUBLIC WORKS : WASTEWATER</v>
          </cell>
          <cell r="AB7663" t="str">
            <v/>
          </cell>
          <cell r="AC7663" t="str">
            <v/>
          </cell>
          <cell r="AD7663" t="str">
            <v>∆</v>
          </cell>
        </row>
        <row r="7664">
          <cell r="V7664" t="str">
            <v>DEBT SERVICE : DEBT SERVICE</v>
          </cell>
          <cell r="AB7664" t="str">
            <v/>
          </cell>
          <cell r="AC7664" t="str">
            <v/>
          </cell>
          <cell r="AD7664" t="str">
            <v>∆</v>
          </cell>
        </row>
        <row r="7665">
          <cell r="V7665" t="str">
            <v>630.40.80.005-8910.21</v>
          </cell>
          <cell r="W7665" t="str">
            <v>Debt Service-Interest PFIP Loan Transportation</v>
          </cell>
          <cell r="X7665">
            <v>85000</v>
          </cell>
          <cell r="Y7665">
            <v>85000</v>
          </cell>
          <cell r="Z7665">
            <v>85000</v>
          </cell>
          <cell r="AA7665">
            <v>0</v>
          </cell>
          <cell r="AB7665">
            <v>85415</v>
          </cell>
          <cell r="AC7665">
            <v>85415</v>
          </cell>
          <cell r="AD7665" t="str">
            <v>∆</v>
          </cell>
          <cell r="AE7665">
            <v>0</v>
          </cell>
        </row>
        <row r="7666">
          <cell r="W7666" t="str">
            <v>TOTAL : DEBT SERVICE</v>
          </cell>
          <cell r="X7666">
            <v>85000</v>
          </cell>
          <cell r="Y7666">
            <v>85000</v>
          </cell>
          <cell r="Z7666">
            <v>85000</v>
          </cell>
          <cell r="AA7666">
            <v>0</v>
          </cell>
          <cell r="AB7666">
            <v>85415</v>
          </cell>
          <cell r="AC7666">
            <v>85415</v>
          </cell>
          <cell r="AD7666" t="str">
            <v>∆</v>
          </cell>
          <cell r="AE7666">
            <v>0</v>
          </cell>
        </row>
        <row r="7667">
          <cell r="AB7667" t="str">
            <v/>
          </cell>
          <cell r="AC7667" t="str">
            <v/>
          </cell>
          <cell r="AD7667" t="str">
            <v>∆</v>
          </cell>
        </row>
        <row r="7668">
          <cell r="V7668" t="str">
            <v>[630] PFIP WASTEWATER : PUBLIC WORKS : WASTEWATER</v>
          </cell>
        </row>
        <row r="7669">
          <cell r="V7669" t="str">
            <v>ADMINISTRATION/ENGINEERING : OPERATIONS</v>
          </cell>
          <cell r="AB7669" t="str">
            <v/>
          </cell>
          <cell r="AC7669" t="str">
            <v/>
          </cell>
          <cell r="AD7669" t="str">
            <v>∆</v>
          </cell>
        </row>
        <row r="7670">
          <cell r="V7670" t="str">
            <v>630.40.80.015-6000.01</v>
          </cell>
          <cell r="W7670" t="str">
            <v>Professional Services General</v>
          </cell>
          <cell r="X7670">
            <v>0</v>
          </cell>
          <cell r="Y7670">
            <v>13000</v>
          </cell>
          <cell r="Z7670">
            <v>19000</v>
          </cell>
          <cell r="AA7670">
            <v>4000</v>
          </cell>
          <cell r="AB7670">
            <v>90838</v>
          </cell>
          <cell r="AC7670">
            <v>90838</v>
          </cell>
          <cell r="AD7670" t="str">
            <v>∆</v>
          </cell>
          <cell r="AE7670">
            <v>0</v>
          </cell>
        </row>
        <row r="7671">
          <cell r="V7671" t="str">
            <v>630.40.80.015-6000.12</v>
          </cell>
          <cell r="W7671" t="str">
            <v>Professional Services Contract Services</v>
          </cell>
          <cell r="X7671">
            <v>0</v>
          </cell>
          <cell r="Y7671">
            <v>0</v>
          </cell>
          <cell r="Z7671">
            <v>0</v>
          </cell>
          <cell r="AA7671">
            <v>0</v>
          </cell>
          <cell r="AB7671">
            <v>0</v>
          </cell>
          <cell r="AC7671">
            <v>0</v>
          </cell>
          <cell r="AD7671" t="str">
            <v>∆</v>
          </cell>
          <cell r="AE7671">
            <v>0</v>
          </cell>
        </row>
        <row r="7672">
          <cell r="V7672" t="str">
            <v>630.40.80.015-6600.25</v>
          </cell>
          <cell r="W7672" t="str">
            <v>Administrative Expenses Support Services-Indirect Labor</v>
          </cell>
          <cell r="X7672">
            <v>56000</v>
          </cell>
          <cell r="Y7672">
            <v>62000</v>
          </cell>
          <cell r="Z7672">
            <v>64000</v>
          </cell>
          <cell r="AA7672">
            <v>64000</v>
          </cell>
          <cell r="AB7672">
            <v>63790</v>
          </cell>
          <cell r="AC7672">
            <v>63790</v>
          </cell>
          <cell r="AD7672" t="str">
            <v>∆</v>
          </cell>
          <cell r="AE7672">
            <v>0</v>
          </cell>
        </row>
        <row r="7673">
          <cell r="V7673" t="str">
            <v>630.40.80.015-6600.26</v>
          </cell>
          <cell r="W7673" t="str">
            <v>Administrative Expenses Support Services-IT</v>
          </cell>
          <cell r="X7673">
            <v>1000</v>
          </cell>
          <cell r="Y7673">
            <v>1000</v>
          </cell>
          <cell r="Z7673">
            <v>1000</v>
          </cell>
          <cell r="AA7673">
            <v>1000</v>
          </cell>
          <cell r="AB7673">
            <v>1200</v>
          </cell>
          <cell r="AC7673">
            <v>1200</v>
          </cell>
          <cell r="AD7673" t="str">
            <v>∆</v>
          </cell>
          <cell r="AE7673">
            <v>0</v>
          </cell>
        </row>
        <row r="7674">
          <cell r="V7674" t="str">
            <v>630.40.80.015-6600.36</v>
          </cell>
          <cell r="W7674" t="str">
            <v>Administrative Expenses IT Fund Contribution</v>
          </cell>
          <cell r="X7674">
            <v>2000</v>
          </cell>
          <cell r="Y7674">
            <v>2000</v>
          </cell>
          <cell r="Z7674">
            <v>3000</v>
          </cell>
          <cell r="AA7674">
            <v>3000</v>
          </cell>
          <cell r="AB7674">
            <v>2520</v>
          </cell>
          <cell r="AC7674">
            <v>6000</v>
          </cell>
          <cell r="AD7674" t="str">
            <v>∆</v>
          </cell>
          <cell r="AE7674">
            <v>3480</v>
          </cell>
        </row>
        <row r="7675">
          <cell r="W7675" t="str">
            <v>TOTAL : OPERATIONS</v>
          </cell>
          <cell r="X7675">
            <v>59000</v>
          </cell>
          <cell r="Y7675">
            <v>78000</v>
          </cell>
          <cell r="Z7675">
            <v>87000</v>
          </cell>
          <cell r="AA7675">
            <v>72000</v>
          </cell>
          <cell r="AB7675">
            <v>158348</v>
          </cell>
          <cell r="AC7675">
            <v>161828</v>
          </cell>
          <cell r="AD7675" t="str">
            <v>∆</v>
          </cell>
          <cell r="AE7675">
            <v>3480</v>
          </cell>
        </row>
        <row r="7676">
          <cell r="AB7676" t="str">
            <v/>
          </cell>
          <cell r="AC7676" t="str">
            <v/>
          </cell>
          <cell r="AD7676" t="str">
            <v>∆</v>
          </cell>
        </row>
        <row r="7677">
          <cell r="V7677" t="str">
            <v>[630] PFIP WASTEWATER : ENGINEERING : CAPITAL IMPROVEMENT</v>
          </cell>
          <cell r="AB7677" t="str">
            <v/>
          </cell>
          <cell r="AC7677" t="str">
            <v/>
          </cell>
          <cell r="AD7677" t="str">
            <v>∆</v>
          </cell>
        </row>
        <row r="7678">
          <cell r="V7678" t="str">
            <v>NO PROGRAM : CAPITAL</v>
          </cell>
          <cell r="AB7678" t="str">
            <v/>
          </cell>
          <cell r="AC7678" t="str">
            <v/>
          </cell>
          <cell r="AD7678" t="str">
            <v>∆</v>
          </cell>
        </row>
        <row r="7679">
          <cell r="V7679" t="str">
            <v>630.45.41.000-7000.99</v>
          </cell>
          <cell r="W7679" t="str">
            <v>Capital Outlay General</v>
          </cell>
          <cell r="X7679">
            <v>0</v>
          </cell>
          <cell r="Y7679">
            <v>0</v>
          </cell>
          <cell r="Z7679">
            <v>0</v>
          </cell>
          <cell r="AA7679">
            <v>0</v>
          </cell>
          <cell r="AB7679">
            <v>2969250</v>
          </cell>
          <cell r="AC7679">
            <v>2969250</v>
          </cell>
          <cell r="AD7679" t="str">
            <v>∆</v>
          </cell>
          <cell r="AE7679">
            <v>0</v>
          </cell>
        </row>
        <row r="7680">
          <cell r="W7680" t="str">
            <v>TOTAL : CAPITAL</v>
          </cell>
          <cell r="X7680">
            <v>0</v>
          </cell>
          <cell r="Y7680">
            <v>0</v>
          </cell>
          <cell r="Z7680">
            <v>0</v>
          </cell>
          <cell r="AA7680">
            <v>0</v>
          </cell>
          <cell r="AB7680">
            <v>2969250</v>
          </cell>
          <cell r="AC7680">
            <v>2969250</v>
          </cell>
          <cell r="AD7680" t="str">
            <v>∆</v>
          </cell>
          <cell r="AE7680">
            <v>0</v>
          </cell>
        </row>
        <row r="7681">
          <cell r="AB7681" t="str">
            <v/>
          </cell>
          <cell r="AC7681" t="str">
            <v/>
          </cell>
          <cell r="AD7681" t="str">
            <v>∆</v>
          </cell>
        </row>
        <row r="7682">
          <cell r="AB7682" t="str">
            <v/>
          </cell>
          <cell r="AC7682" t="str">
            <v/>
          </cell>
          <cell r="AD7682" t="str">
            <v>∆</v>
          </cell>
        </row>
        <row r="7683">
          <cell r="V7683" t="str">
            <v>[640] WASTEWATER O&amp;M</v>
          </cell>
          <cell r="AB7683" t="str">
            <v/>
          </cell>
          <cell r="AC7683" t="str">
            <v/>
          </cell>
          <cell r="AD7683" t="str">
            <v>∆</v>
          </cell>
        </row>
        <row r="7684">
          <cell r="W7684" t="str">
            <v>INFLOWS</v>
          </cell>
          <cell r="X7684">
            <v>19496000</v>
          </cell>
          <cell r="Y7684">
            <v>21324000</v>
          </cell>
          <cell r="Z7684">
            <v>21556000</v>
          </cell>
          <cell r="AA7684">
            <v>17929000</v>
          </cell>
          <cell r="AB7684">
            <v>17920080</v>
          </cell>
          <cell r="AC7684">
            <v>17920080</v>
          </cell>
          <cell r="AD7684" t="str">
            <v>∆</v>
          </cell>
          <cell r="AE7684">
            <v>0</v>
          </cell>
        </row>
        <row r="7685">
          <cell r="W7685" t="str">
            <v>OUTFLOWS</v>
          </cell>
          <cell r="X7685">
            <v>7483000</v>
          </cell>
          <cell r="Y7685">
            <v>12670000</v>
          </cell>
          <cell r="Z7685">
            <v>16279000</v>
          </cell>
          <cell r="AA7685">
            <v>18084000</v>
          </cell>
          <cell r="AB7685">
            <v>38385672</v>
          </cell>
          <cell r="AC7685">
            <v>38800987</v>
          </cell>
          <cell r="AD7685" t="str">
            <v>∆</v>
          </cell>
          <cell r="AE7685">
            <v>415315</v>
          </cell>
        </row>
        <row r="7686">
          <cell r="W7686" t="str">
            <v>NET</v>
          </cell>
          <cell r="X7686">
            <v>12013000</v>
          </cell>
          <cell r="Y7686">
            <v>8654000</v>
          </cell>
          <cell r="Z7686">
            <v>5277000</v>
          </cell>
          <cell r="AA7686">
            <v>-155000</v>
          </cell>
          <cell r="AB7686">
            <v>-20465592</v>
          </cell>
          <cell r="AC7686">
            <v>-20880907</v>
          </cell>
          <cell r="AD7686" t="str">
            <v>∆</v>
          </cell>
          <cell r="AE7686">
            <v>-415315</v>
          </cell>
        </row>
        <row r="7687">
          <cell r="AB7687" t="str">
            <v/>
          </cell>
          <cell r="AC7687" t="str">
            <v/>
          </cell>
          <cell r="AD7687" t="str">
            <v>∆</v>
          </cell>
        </row>
        <row r="7688">
          <cell r="V7688" t="str">
            <v>[640] WASTEWATER O&amp;M : NON DEPARTMENTAL : NON DIVISIONAL</v>
          </cell>
        </row>
        <row r="7689">
          <cell r="V7689" t="str">
            <v>GENERAL : TRANSFERS</v>
          </cell>
          <cell r="AB7689" t="str">
            <v/>
          </cell>
          <cell r="AC7689" t="str">
            <v/>
          </cell>
          <cell r="AD7689" t="str">
            <v>∆</v>
          </cell>
        </row>
        <row r="7690">
          <cell r="V7690" t="str">
            <v>640-4900.65 - Transfe</v>
          </cell>
          <cell r="W7690" t="str">
            <v>In Sewer Improvement</v>
          </cell>
          <cell r="X7690">
            <v>0</v>
          </cell>
          <cell r="Y7690">
            <v>0</v>
          </cell>
          <cell r="Z7690">
            <v>0</v>
          </cell>
          <cell r="AA7690">
            <v>0</v>
          </cell>
          <cell r="AB7690">
            <v>0</v>
          </cell>
          <cell r="AC7690">
            <v>0</v>
          </cell>
          <cell r="AD7690" t="str">
            <v>∆</v>
          </cell>
          <cell r="AE7690">
            <v>0</v>
          </cell>
        </row>
        <row r="7691">
          <cell r="W7691" t="str">
            <v>TOTAL : TRANSFERS</v>
          </cell>
          <cell r="X7691">
            <v>0</v>
          </cell>
          <cell r="Y7691">
            <v>0</v>
          </cell>
          <cell r="Z7691">
            <v>0</v>
          </cell>
          <cell r="AA7691">
            <v>0</v>
          </cell>
          <cell r="AB7691">
            <v>0</v>
          </cell>
          <cell r="AC7691">
            <v>0</v>
          </cell>
          <cell r="AD7691" t="str">
            <v>∆</v>
          </cell>
          <cell r="AE7691">
            <v>0</v>
          </cell>
        </row>
        <row r="7692">
          <cell r="AB7692" t="str">
            <v/>
          </cell>
          <cell r="AC7692" t="str">
            <v/>
          </cell>
          <cell r="AD7692" t="str">
            <v>∆</v>
          </cell>
        </row>
        <row r="7693">
          <cell r="V7693" t="str">
            <v>[640] WASTEWATER O&amp;M : NON DEPARTMENTAL : NON DIVISIONAL</v>
          </cell>
          <cell r="AB7693" t="str">
            <v/>
          </cell>
          <cell r="AC7693" t="str">
            <v/>
          </cell>
          <cell r="AD7693" t="str">
            <v>∆</v>
          </cell>
        </row>
        <row r="7694">
          <cell r="V7694" t="str">
            <v>GENERAL : CHARGES FOR SERVICES</v>
          </cell>
          <cell r="AB7694" t="str">
            <v/>
          </cell>
          <cell r="AC7694" t="str">
            <v/>
          </cell>
          <cell r="AD7694" t="str">
            <v>∆</v>
          </cell>
        </row>
        <row r="7695">
          <cell r="V7695" t="str">
            <v>640.00.00.900-4500.08</v>
          </cell>
          <cell r="W7695" t="str">
            <v>Charges for Services-Public Works Sewer Farm Rental</v>
          </cell>
          <cell r="X7695">
            <v>0</v>
          </cell>
          <cell r="Y7695">
            <v>0</v>
          </cell>
          <cell r="Z7695">
            <v>0</v>
          </cell>
          <cell r="AA7695">
            <v>0</v>
          </cell>
          <cell r="AB7695">
            <v>0</v>
          </cell>
          <cell r="AC7695">
            <v>0</v>
          </cell>
          <cell r="AD7695" t="str">
            <v>∆</v>
          </cell>
          <cell r="AE7695">
            <v>0</v>
          </cell>
        </row>
        <row r="7696">
          <cell r="W7696" t="str">
            <v>TOTAL : CHARGES FOR SERVICES</v>
          </cell>
          <cell r="X7696">
            <v>0</v>
          </cell>
          <cell r="Y7696">
            <v>0</v>
          </cell>
          <cell r="Z7696">
            <v>0</v>
          </cell>
          <cell r="AA7696">
            <v>0</v>
          </cell>
          <cell r="AB7696">
            <v>0</v>
          </cell>
          <cell r="AC7696">
            <v>0</v>
          </cell>
          <cell r="AD7696" t="str">
            <v>∆</v>
          </cell>
          <cell r="AE7696">
            <v>0</v>
          </cell>
        </row>
        <row r="7697">
          <cell r="AB7697" t="str">
            <v/>
          </cell>
          <cell r="AC7697" t="str">
            <v/>
          </cell>
          <cell r="AD7697" t="str">
            <v>∆</v>
          </cell>
        </row>
        <row r="7698">
          <cell r="V7698" t="str">
            <v>[640] WASTEWATER O&amp;M : NON DEPARTMENTAL : NON DIVISIONAL</v>
          </cell>
        </row>
        <row r="7699">
          <cell r="V7699" t="str">
            <v>GENERAL : TRANSFERS</v>
          </cell>
          <cell r="AB7699" t="str">
            <v/>
          </cell>
          <cell r="AC7699" t="str">
            <v/>
          </cell>
          <cell r="AD7699" t="str">
            <v>∆</v>
          </cell>
        </row>
        <row r="7700">
          <cell r="V7700" t="str">
            <v>640.00.00.900-4900.65</v>
          </cell>
          <cell r="W7700" t="str">
            <v>Transfers In Sewer Improvement</v>
          </cell>
          <cell r="X7700">
            <v>0</v>
          </cell>
          <cell r="Y7700">
            <v>0</v>
          </cell>
          <cell r="Z7700">
            <v>0</v>
          </cell>
          <cell r="AA7700">
            <v>0</v>
          </cell>
          <cell r="AB7700">
            <v>0</v>
          </cell>
          <cell r="AC7700">
            <v>0</v>
          </cell>
          <cell r="AD7700" t="str">
            <v>∆</v>
          </cell>
          <cell r="AE7700">
            <v>0</v>
          </cell>
        </row>
        <row r="7701">
          <cell r="W7701" t="str">
            <v>TOTAL : TRANSFERS</v>
          </cell>
          <cell r="X7701">
            <v>0</v>
          </cell>
          <cell r="Y7701">
            <v>0</v>
          </cell>
          <cell r="Z7701">
            <v>0</v>
          </cell>
          <cell r="AA7701">
            <v>0</v>
          </cell>
          <cell r="AB7701">
            <v>0</v>
          </cell>
          <cell r="AC7701">
            <v>0</v>
          </cell>
          <cell r="AD7701" t="str">
            <v>∆</v>
          </cell>
          <cell r="AE7701">
            <v>0</v>
          </cell>
        </row>
        <row r="7702">
          <cell r="AB7702" t="str">
            <v/>
          </cell>
          <cell r="AC7702" t="str">
            <v/>
          </cell>
          <cell r="AD7702" t="str">
            <v>∆</v>
          </cell>
        </row>
        <row r="7703">
          <cell r="V7703" t="str">
            <v>[640] WASTEWATER O&amp;M : PUBLIC WORKS : WASTEWATER</v>
          </cell>
        </row>
        <row r="7704">
          <cell r="V7704" t="str">
            <v>ADMINISTRATION/ENGINEERING : INTERGOVERNMENTAL</v>
          </cell>
          <cell r="AB7704" t="str">
            <v/>
          </cell>
          <cell r="AC7704" t="str">
            <v/>
          </cell>
          <cell r="AD7704" t="str">
            <v>∆</v>
          </cell>
        </row>
        <row r="7705">
          <cell r="V7705" t="str">
            <v>640.40.80.015-4475.26</v>
          </cell>
          <cell r="W7705" t="str">
            <v>Intergovernmental Grants-State/County SJV Air Pollution Grant</v>
          </cell>
          <cell r="X7705">
            <v>0</v>
          </cell>
          <cell r="Y7705">
            <v>0</v>
          </cell>
          <cell r="Z7705">
            <v>1893000</v>
          </cell>
          <cell r="AA7705">
            <v>0</v>
          </cell>
          <cell r="AB7705">
            <v>0</v>
          </cell>
          <cell r="AC7705">
            <v>0</v>
          </cell>
          <cell r="AD7705" t="str">
            <v>∆</v>
          </cell>
          <cell r="AE7705">
            <v>0</v>
          </cell>
        </row>
        <row r="7706">
          <cell r="V7706" t="str">
            <v>640.40.80.015-4475.30</v>
          </cell>
          <cell r="W7706" t="str">
            <v>Intergovernmental Grants-State/County CA Energy Commission</v>
          </cell>
          <cell r="X7706">
            <v>0</v>
          </cell>
          <cell r="Y7706">
            <v>1256000</v>
          </cell>
          <cell r="Z7706">
            <v>1447000</v>
          </cell>
          <cell r="AA7706">
            <v>0</v>
          </cell>
          <cell r="AB7706">
            <v>0</v>
          </cell>
          <cell r="AC7706">
            <v>0</v>
          </cell>
          <cell r="AD7706" t="str">
            <v>∆</v>
          </cell>
          <cell r="AE7706">
            <v>0</v>
          </cell>
        </row>
        <row r="7707">
          <cell r="W7707" t="str">
            <v>TOTAL : INTERGOVERNMENTAL</v>
          </cell>
          <cell r="X7707">
            <v>0</v>
          </cell>
          <cell r="Y7707">
            <v>1256000</v>
          </cell>
          <cell r="Z7707">
            <v>3340000</v>
          </cell>
          <cell r="AA7707">
            <v>0</v>
          </cell>
          <cell r="AB7707">
            <v>0</v>
          </cell>
          <cell r="AC7707">
            <v>0</v>
          </cell>
          <cell r="AD7707" t="str">
            <v>∆</v>
          </cell>
          <cell r="AE7707">
            <v>0</v>
          </cell>
        </row>
        <row r="7708">
          <cell r="AB7708" t="str">
            <v/>
          </cell>
          <cell r="AC7708" t="str">
            <v/>
          </cell>
          <cell r="AD7708" t="str">
            <v>∆</v>
          </cell>
        </row>
        <row r="7709">
          <cell r="V7709" t="str">
            <v>[640] WASTEWATER O&amp;M : PUBLIC WORKS : WASTEWATER</v>
          </cell>
        </row>
        <row r="7710">
          <cell r="V7710" t="str">
            <v>ADMINISTRATION/ENGINEERING : CHARGES FOR SERVICES</v>
          </cell>
          <cell r="AB7710" t="str">
            <v/>
          </cell>
          <cell r="AC7710" t="str">
            <v/>
          </cell>
          <cell r="AD7710" t="str">
            <v>∆</v>
          </cell>
        </row>
        <row r="7711">
          <cell r="V7711" t="str">
            <v>640.40.80.015-4500.06</v>
          </cell>
          <cell r="W7711" t="str">
            <v>Charges for Services-Public Works Sewer Service Fee</v>
          </cell>
          <cell r="X7711">
            <v>15169000</v>
          </cell>
          <cell r="Y7711">
            <v>15682000</v>
          </cell>
          <cell r="Z7711">
            <v>15797000</v>
          </cell>
          <cell r="AA7711">
            <v>16370000</v>
          </cell>
          <cell r="AB7711">
            <v>15921570</v>
          </cell>
          <cell r="AC7711">
            <v>15921570</v>
          </cell>
          <cell r="AD7711" t="str">
            <v>∆</v>
          </cell>
          <cell r="AE7711">
            <v>0</v>
          </cell>
        </row>
        <row r="7712">
          <cell r="V7712" t="str">
            <v>640.40.80.015-4500.07</v>
          </cell>
          <cell r="W7712" t="str">
            <v>Charges for Services-Public Works Sewer Fee-City of Lathrop</v>
          </cell>
          <cell r="X7712">
            <v>1417000</v>
          </cell>
          <cell r="Y7712">
            <v>1777000</v>
          </cell>
          <cell r="Z7712">
            <v>1171000</v>
          </cell>
          <cell r="AA7712">
            <v>1639000</v>
          </cell>
          <cell r="AB7712">
            <v>1538450</v>
          </cell>
          <cell r="AC7712">
            <v>1538450</v>
          </cell>
          <cell r="AD7712" t="str">
            <v>∆</v>
          </cell>
          <cell r="AE7712">
            <v>0</v>
          </cell>
        </row>
        <row r="7713">
          <cell r="V7713" t="str">
            <v>640.40.80.015-4500.08</v>
          </cell>
          <cell r="W7713" t="str">
            <v>Charges for Services-Public Works Sewer Farm Rental</v>
          </cell>
          <cell r="X7713">
            <v>47000</v>
          </cell>
          <cell r="Y7713">
            <v>136000</v>
          </cell>
          <cell r="Z7713">
            <v>124000</v>
          </cell>
          <cell r="AA7713">
            <v>110000</v>
          </cell>
          <cell r="AB7713">
            <v>100000</v>
          </cell>
          <cell r="AC7713">
            <v>100000</v>
          </cell>
          <cell r="AD7713" t="str">
            <v>∆</v>
          </cell>
          <cell r="AE7713">
            <v>0</v>
          </cell>
        </row>
        <row r="7714">
          <cell r="V7714" t="str">
            <v>640.40.80.015-4500.09</v>
          </cell>
          <cell r="W7714" t="str">
            <v>Charges for Services-Public Works Sewer Fee-Outside District Fee</v>
          </cell>
          <cell r="X7714">
            <v>147000</v>
          </cell>
          <cell r="Y7714">
            <v>145000</v>
          </cell>
          <cell r="Z7714">
            <v>131000</v>
          </cell>
          <cell r="AA7714">
            <v>0</v>
          </cell>
          <cell r="AB7714">
            <v>0</v>
          </cell>
          <cell r="AC7714">
            <v>0</v>
          </cell>
          <cell r="AD7714" t="str">
            <v>∆</v>
          </cell>
          <cell r="AE7714">
            <v>0</v>
          </cell>
        </row>
        <row r="7715">
          <cell r="V7715" t="str">
            <v>640.40.80.015-4500.24</v>
          </cell>
          <cell r="W7715" t="str">
            <v>Charges for Services-Public Works Penalties</v>
          </cell>
          <cell r="X7715">
            <v>27000</v>
          </cell>
          <cell r="Y7715">
            <v>28000</v>
          </cell>
          <cell r="Z7715">
            <v>22000</v>
          </cell>
          <cell r="AA7715">
            <v>0</v>
          </cell>
          <cell r="AB7715">
            <v>20000</v>
          </cell>
          <cell r="AC7715">
            <v>20000</v>
          </cell>
          <cell r="AD7715" t="str">
            <v>∆</v>
          </cell>
          <cell r="AE7715">
            <v>0</v>
          </cell>
        </row>
        <row r="7716">
          <cell r="W7716" t="str">
            <v>TOTAL : CHARGES FOR SERVICES</v>
          </cell>
          <cell r="X7716">
            <v>16807000</v>
          </cell>
          <cell r="Y7716">
            <v>17768000</v>
          </cell>
          <cell r="Z7716">
            <v>17245000</v>
          </cell>
          <cell r="AA7716">
            <v>18119000</v>
          </cell>
          <cell r="AB7716">
            <v>17580020</v>
          </cell>
          <cell r="AC7716">
            <v>17580020</v>
          </cell>
          <cell r="AD7716" t="str">
            <v>∆</v>
          </cell>
          <cell r="AE7716">
            <v>0</v>
          </cell>
        </row>
        <row r="7717">
          <cell r="AB7717" t="str">
            <v/>
          </cell>
          <cell r="AC7717" t="str">
            <v/>
          </cell>
          <cell r="AD7717" t="str">
            <v>∆</v>
          </cell>
        </row>
        <row r="7718">
          <cell r="V7718" t="str">
            <v>[640] WASTEWATER O&amp;M : PUBLIC WORKS : WASTEWATER</v>
          </cell>
        </row>
        <row r="7719">
          <cell r="V7719" t="str">
            <v>ADMINISTRATION/ENGINEERING : INVESTMENT EARNINGS</v>
          </cell>
          <cell r="AB7719" t="str">
            <v/>
          </cell>
          <cell r="AC7719" t="str">
            <v/>
          </cell>
          <cell r="AD7719" t="str">
            <v>∆</v>
          </cell>
        </row>
        <row r="7720">
          <cell r="V7720" t="str">
            <v>640.40.80.015-4700.01</v>
          </cell>
          <cell r="W7720" t="str">
            <v>Investment Earnings Interest on Investments</v>
          </cell>
          <cell r="X7720">
            <v>540000</v>
          </cell>
          <cell r="Y7720">
            <v>734000</v>
          </cell>
          <cell r="Z7720">
            <v>743000</v>
          </cell>
          <cell r="AA7720">
            <v>-295000</v>
          </cell>
          <cell r="AB7720">
            <v>255620</v>
          </cell>
          <cell r="AC7720">
            <v>255620</v>
          </cell>
          <cell r="AD7720" t="str">
            <v>∆</v>
          </cell>
          <cell r="AE7720">
            <v>0</v>
          </cell>
        </row>
        <row r="7721">
          <cell r="V7721" t="str">
            <v>640.40.80.015-4700.07</v>
          </cell>
          <cell r="W7721" t="str">
            <v>Investment Earnings Trust Accounts</v>
          </cell>
          <cell r="X7721">
            <v>95000</v>
          </cell>
          <cell r="Y7721">
            <v>119000</v>
          </cell>
          <cell r="Z7721">
            <v>127000</v>
          </cell>
          <cell r="AA7721">
            <v>0</v>
          </cell>
          <cell r="AB7721">
            <v>0</v>
          </cell>
          <cell r="AC7721">
            <v>0</v>
          </cell>
          <cell r="AD7721" t="str">
            <v>∆</v>
          </cell>
          <cell r="AE7721">
            <v>0</v>
          </cell>
        </row>
        <row r="7722">
          <cell r="V7722" t="str">
            <v>640.40.80.015-4700.09</v>
          </cell>
          <cell r="W7722" t="str">
            <v>Investment Earnings 2003 Issue</v>
          </cell>
          <cell r="X7722">
            <v>0</v>
          </cell>
          <cell r="Y7722">
            <v>0</v>
          </cell>
          <cell r="Z7722">
            <v>0</v>
          </cell>
          <cell r="AA7722">
            <v>0</v>
          </cell>
          <cell r="AB7722">
            <v>0</v>
          </cell>
          <cell r="AC7722">
            <v>0</v>
          </cell>
          <cell r="AD7722" t="str">
            <v>∆</v>
          </cell>
          <cell r="AE7722">
            <v>0</v>
          </cell>
        </row>
        <row r="7723">
          <cell r="V7723" t="str">
            <v>640.40.80.015-4700.19</v>
          </cell>
          <cell r="W7723" t="str">
            <v>Investment Earnings Market Value Change</v>
          </cell>
          <cell r="X7723">
            <v>-184000</v>
          </cell>
          <cell r="Y7723">
            <v>531000</v>
          </cell>
          <cell r="Z7723">
            <v>0</v>
          </cell>
          <cell r="AA7723">
            <v>0</v>
          </cell>
          <cell r="AB7723">
            <v>0</v>
          </cell>
          <cell r="AC7723">
            <v>0</v>
          </cell>
          <cell r="AD7723" t="str">
            <v>∆</v>
          </cell>
          <cell r="AE7723">
            <v>0</v>
          </cell>
        </row>
        <row r="7724">
          <cell r="V7724" t="str">
            <v>640.40.80.015-4700.21</v>
          </cell>
          <cell r="W7724" t="str">
            <v>Investment Earnings Unallocated Investment Expense</v>
          </cell>
          <cell r="X7724">
            <v>-36000</v>
          </cell>
          <cell r="Y7724">
            <v>-37000</v>
          </cell>
          <cell r="Z7724">
            <v>-25000</v>
          </cell>
          <cell r="AA7724">
            <v>-7000</v>
          </cell>
          <cell r="AB7724">
            <v>-25560</v>
          </cell>
          <cell r="AC7724">
            <v>-25560</v>
          </cell>
          <cell r="AD7724" t="str">
            <v>∆</v>
          </cell>
          <cell r="AE7724">
            <v>0</v>
          </cell>
        </row>
        <row r="7725">
          <cell r="W7725" t="str">
            <v>TOTAL : INVESTMENT EARNINGS</v>
          </cell>
          <cell r="X7725">
            <v>415000</v>
          </cell>
          <cell r="Y7725">
            <v>1347000</v>
          </cell>
          <cell r="Z7725">
            <v>845000</v>
          </cell>
          <cell r="AA7725">
            <v>-302000</v>
          </cell>
          <cell r="AB7725">
            <v>230060</v>
          </cell>
          <cell r="AC7725">
            <v>230060</v>
          </cell>
          <cell r="AD7725" t="str">
            <v>∆</v>
          </cell>
          <cell r="AE7725">
            <v>0</v>
          </cell>
        </row>
        <row r="7726">
          <cell r="AB7726" t="str">
            <v/>
          </cell>
          <cell r="AC7726" t="str">
            <v/>
          </cell>
          <cell r="AD7726" t="str">
            <v>∆</v>
          </cell>
        </row>
        <row r="7727">
          <cell r="V7727" t="str">
            <v>[640] WASTEWATER O&amp;M : PUBLIC WORKS : WASTEWATER</v>
          </cell>
        </row>
        <row r="7728">
          <cell r="V7728" t="str">
            <v>ADMINISTRATION/ENGINEERING : OTHER REVENUE</v>
          </cell>
          <cell r="AB7728" t="str">
            <v/>
          </cell>
          <cell r="AC7728" t="str">
            <v/>
          </cell>
          <cell r="AD7728" t="str">
            <v>∆</v>
          </cell>
        </row>
        <row r="7729">
          <cell r="V7729" t="str">
            <v>640.40.80.015-4850.01</v>
          </cell>
          <cell r="W7729" t="str">
            <v>Other Revenue Sale of Property</v>
          </cell>
          <cell r="X7729">
            <v>5000</v>
          </cell>
          <cell r="Y7729">
            <v>0</v>
          </cell>
          <cell r="Z7729">
            <v>0</v>
          </cell>
          <cell r="AA7729">
            <v>0</v>
          </cell>
          <cell r="AB7729">
            <v>0</v>
          </cell>
          <cell r="AC7729">
            <v>0</v>
          </cell>
          <cell r="AD7729" t="str">
            <v>∆</v>
          </cell>
          <cell r="AE7729">
            <v>0</v>
          </cell>
        </row>
        <row r="7730">
          <cell r="V7730" t="str">
            <v>640.40.80.015-4850.07</v>
          </cell>
          <cell r="W7730" t="str">
            <v>Other Revenue Misc Reimbursement</v>
          </cell>
          <cell r="X7730">
            <v>106000</v>
          </cell>
          <cell r="Y7730">
            <v>82000</v>
          </cell>
          <cell r="Z7730">
            <v>126000</v>
          </cell>
          <cell r="AA7730">
            <v>111000</v>
          </cell>
          <cell r="AB7730">
            <v>85000</v>
          </cell>
          <cell r="AC7730">
            <v>85000</v>
          </cell>
          <cell r="AD7730" t="str">
            <v>∆</v>
          </cell>
          <cell r="AE7730">
            <v>0</v>
          </cell>
        </row>
        <row r="7731">
          <cell r="V7731" t="str">
            <v>640.40.80.015-4850.10</v>
          </cell>
          <cell r="W7731" t="str">
            <v>Other Revenue Settlements</v>
          </cell>
          <cell r="X7731">
            <v>74000</v>
          </cell>
          <cell r="Y7731">
            <v>14000</v>
          </cell>
          <cell r="Z7731">
            <v>0</v>
          </cell>
          <cell r="AA7731">
            <v>0</v>
          </cell>
          <cell r="AB7731">
            <v>0</v>
          </cell>
          <cell r="AC7731">
            <v>0</v>
          </cell>
          <cell r="AD7731" t="str">
            <v>∆</v>
          </cell>
          <cell r="AE7731">
            <v>0</v>
          </cell>
        </row>
        <row r="7732">
          <cell r="V7732" t="str">
            <v>640.40.80.015-4850.12</v>
          </cell>
          <cell r="W7732" t="str">
            <v>Other Revenue Miscellaneous Receipts</v>
          </cell>
          <cell r="X7732">
            <v>0</v>
          </cell>
          <cell r="Y7732">
            <v>0</v>
          </cell>
          <cell r="Z7732">
            <v>0</v>
          </cell>
          <cell r="AA7732">
            <v>0</v>
          </cell>
          <cell r="AB7732">
            <v>0</v>
          </cell>
          <cell r="AC7732">
            <v>0</v>
          </cell>
          <cell r="AD7732" t="str">
            <v>∆</v>
          </cell>
          <cell r="AE7732">
            <v>0</v>
          </cell>
        </row>
        <row r="7733">
          <cell r="V7733" t="str">
            <v>640.40.80.015-4850.13</v>
          </cell>
          <cell r="W7733" t="str">
            <v>Other Revenue Rebates</v>
          </cell>
          <cell r="X7733">
            <v>0</v>
          </cell>
          <cell r="Y7733">
            <v>0</v>
          </cell>
          <cell r="Z7733">
            <v>0</v>
          </cell>
          <cell r="AA7733">
            <v>0</v>
          </cell>
          <cell r="AB7733">
            <v>0</v>
          </cell>
          <cell r="AC7733">
            <v>0</v>
          </cell>
          <cell r="AD7733" t="str">
            <v>∆</v>
          </cell>
          <cell r="AE7733">
            <v>0</v>
          </cell>
        </row>
        <row r="7734">
          <cell r="W7734" t="str">
            <v>TOTAL : OTHER REVENUE</v>
          </cell>
          <cell r="X7734">
            <v>185000</v>
          </cell>
          <cell r="Y7734">
            <v>96000</v>
          </cell>
          <cell r="Z7734">
            <v>126000</v>
          </cell>
          <cell r="AA7734">
            <v>111000</v>
          </cell>
          <cell r="AB7734">
            <v>85000</v>
          </cell>
          <cell r="AC7734">
            <v>85000</v>
          </cell>
          <cell r="AD7734" t="str">
            <v>∆</v>
          </cell>
          <cell r="AE7734">
            <v>0</v>
          </cell>
        </row>
        <row r="7735">
          <cell r="AB7735" t="str">
            <v/>
          </cell>
          <cell r="AC7735" t="str">
            <v/>
          </cell>
          <cell r="AD7735" t="str">
            <v>∆</v>
          </cell>
        </row>
        <row r="7736">
          <cell r="V7736" t="str">
            <v>[640] WASTEWATER O&amp;M : PUBLIC WORKS : WASTEWATER</v>
          </cell>
        </row>
        <row r="7737">
          <cell r="V7737" t="str">
            <v>ADMINISTRATION/ENGINEERING : TRANSFERS</v>
          </cell>
          <cell r="AB7737" t="str">
            <v/>
          </cell>
          <cell r="AC7737" t="str">
            <v/>
          </cell>
          <cell r="AD7737" t="str">
            <v>∆</v>
          </cell>
        </row>
        <row r="7738">
          <cell r="V7738" t="str">
            <v>640.40.80.015-4900.01</v>
          </cell>
          <cell r="W7738" t="str">
            <v>Transfers In General Fund</v>
          </cell>
          <cell r="X7738">
            <v>0</v>
          </cell>
          <cell r="Y7738">
            <v>0</v>
          </cell>
          <cell r="Z7738">
            <v>0</v>
          </cell>
          <cell r="AA7738">
            <v>0</v>
          </cell>
          <cell r="AB7738">
            <v>0</v>
          </cell>
          <cell r="AC7738">
            <v>0</v>
          </cell>
          <cell r="AD7738" t="str">
            <v>∆</v>
          </cell>
          <cell r="AE7738">
            <v>0</v>
          </cell>
        </row>
        <row r="7739">
          <cell r="V7739" t="str">
            <v>640.40.80.015-4900.03</v>
          </cell>
          <cell r="W7739" t="str">
            <v>Transfers In Donated Infrastructure</v>
          </cell>
          <cell r="X7739">
            <v>2089000</v>
          </cell>
          <cell r="Y7739">
            <v>857000</v>
          </cell>
          <cell r="Z7739">
            <v>0</v>
          </cell>
          <cell r="AA7739">
            <v>0</v>
          </cell>
          <cell r="AB7739">
            <v>0</v>
          </cell>
          <cell r="AC7739">
            <v>0</v>
          </cell>
          <cell r="AD7739" t="str">
            <v>∆</v>
          </cell>
          <cell r="AE7739">
            <v>0</v>
          </cell>
        </row>
        <row r="7740">
          <cell r="W7740" t="str">
            <v>TOTAL : TRANSFERS</v>
          </cell>
          <cell r="X7740">
            <v>2089000</v>
          </cell>
          <cell r="Y7740">
            <v>857000</v>
          </cell>
          <cell r="Z7740">
            <v>0</v>
          </cell>
          <cell r="AA7740">
            <v>0</v>
          </cell>
          <cell r="AB7740">
            <v>0</v>
          </cell>
          <cell r="AC7740">
            <v>0</v>
          </cell>
          <cell r="AD7740" t="str">
            <v>∆</v>
          </cell>
          <cell r="AE7740">
            <v>0</v>
          </cell>
        </row>
        <row r="7741">
          <cell r="AB7741" t="str">
            <v/>
          </cell>
          <cell r="AC7741" t="str">
            <v/>
          </cell>
          <cell r="AD7741" t="str">
            <v>∆</v>
          </cell>
        </row>
        <row r="7742">
          <cell r="V7742" t="str">
            <v>[640] WASTEWATER O&amp;M : PUBLIC WORKS : WASTEWATER</v>
          </cell>
        </row>
        <row r="7743">
          <cell r="V7743" t="str">
            <v>CNG : CHARGES FOR SERVICES</v>
          </cell>
          <cell r="AB7743" t="str">
            <v/>
          </cell>
          <cell r="AC7743" t="str">
            <v/>
          </cell>
          <cell r="AD7743" t="str">
            <v>∆</v>
          </cell>
        </row>
        <row r="7744">
          <cell r="V7744" t="str">
            <v>640.40.80.675-4500.48</v>
          </cell>
          <cell r="W7744" t="str">
            <v>Charges for Services-Public Works CNG Fuel Pump</v>
          </cell>
          <cell r="X7744">
            <v>0</v>
          </cell>
          <cell r="Y7744">
            <v>0</v>
          </cell>
          <cell r="Z7744">
            <v>0</v>
          </cell>
          <cell r="AA7744">
            <v>1000</v>
          </cell>
          <cell r="AB7744">
            <v>25000</v>
          </cell>
          <cell r="AC7744">
            <v>25000</v>
          </cell>
          <cell r="AD7744" t="str">
            <v>∆</v>
          </cell>
          <cell r="AE7744">
            <v>0</v>
          </cell>
        </row>
        <row r="7745">
          <cell r="W7745" t="str">
            <v>TOTAL : CHARGES FOR SERVICES</v>
          </cell>
          <cell r="X7745">
            <v>0</v>
          </cell>
          <cell r="Y7745">
            <v>0</v>
          </cell>
          <cell r="Z7745">
            <v>0</v>
          </cell>
          <cell r="AA7745">
            <v>1000</v>
          </cell>
          <cell r="AB7745">
            <v>25000</v>
          </cell>
          <cell r="AC7745">
            <v>25000</v>
          </cell>
          <cell r="AD7745" t="str">
            <v>∆</v>
          </cell>
          <cell r="AE7745">
            <v>0</v>
          </cell>
        </row>
        <row r="7746">
          <cell r="AB7746" t="str">
            <v/>
          </cell>
          <cell r="AC7746" t="str">
            <v/>
          </cell>
          <cell r="AD7746" t="str">
            <v>∆</v>
          </cell>
        </row>
        <row r="7747">
          <cell r="V7747" t="str">
            <v>[640] WASTEWATER O&amp;M : NON DEPARTMENTAL : NON DIVISIONAL</v>
          </cell>
        </row>
        <row r="7748">
          <cell r="V7748" t="str">
            <v>GENERAL : OPERATIONS</v>
          </cell>
          <cell r="AB7748" t="str">
            <v/>
          </cell>
          <cell r="AC7748" t="str">
            <v/>
          </cell>
          <cell r="AD7748" t="str">
            <v>∆</v>
          </cell>
        </row>
        <row r="7749">
          <cell r="V7749" t="str">
            <v>640.00.00.900-6000.01</v>
          </cell>
          <cell r="W7749" t="str">
            <v>Professional Services General</v>
          </cell>
          <cell r="X7749">
            <v>0</v>
          </cell>
          <cell r="Y7749">
            <v>0</v>
          </cell>
          <cell r="Z7749">
            <v>0</v>
          </cell>
          <cell r="AA7749">
            <v>211000</v>
          </cell>
          <cell r="AB7749">
            <v>0</v>
          </cell>
          <cell r="AC7749">
            <v>0</v>
          </cell>
          <cell r="AD7749" t="str">
            <v>∆</v>
          </cell>
          <cell r="AE7749">
            <v>0</v>
          </cell>
        </row>
        <row r="7750">
          <cell r="V7750" t="str">
            <v>640.00.00.900-6700.01</v>
          </cell>
          <cell r="W7750" t="str">
            <v>Depreciation Buildings</v>
          </cell>
          <cell r="X7750">
            <v>38000</v>
          </cell>
          <cell r="Y7750">
            <v>38000</v>
          </cell>
          <cell r="Z7750">
            <v>32000</v>
          </cell>
          <cell r="AA7750">
            <v>0</v>
          </cell>
          <cell r="AB7750">
            <v>0</v>
          </cell>
          <cell r="AC7750">
            <v>0</v>
          </cell>
          <cell r="AD7750" t="str">
            <v>∆</v>
          </cell>
          <cell r="AE7750">
            <v>0</v>
          </cell>
        </row>
        <row r="7751">
          <cell r="V7751" t="str">
            <v>640.00.00.900-6700.02</v>
          </cell>
          <cell r="W7751" t="str">
            <v>Depreciation Building Improvements</v>
          </cell>
          <cell r="X7751">
            <v>116000</v>
          </cell>
          <cell r="Y7751">
            <v>116000</v>
          </cell>
          <cell r="Z7751">
            <v>116000</v>
          </cell>
          <cell r="AA7751">
            <v>0</v>
          </cell>
          <cell r="AB7751">
            <v>0</v>
          </cell>
          <cell r="AC7751">
            <v>0</v>
          </cell>
          <cell r="AD7751" t="str">
            <v>∆</v>
          </cell>
          <cell r="AE7751">
            <v>0</v>
          </cell>
        </row>
        <row r="7752">
          <cell r="V7752" t="str">
            <v>640.00.00.900-6700.03</v>
          </cell>
          <cell r="W7752" t="str">
            <v>Depreciation Computer Hardware</v>
          </cell>
          <cell r="X7752">
            <v>7000</v>
          </cell>
          <cell r="Y7752">
            <v>0</v>
          </cell>
          <cell r="Z7752">
            <v>5000</v>
          </cell>
          <cell r="AA7752">
            <v>0</v>
          </cell>
          <cell r="AB7752">
            <v>0</v>
          </cell>
          <cell r="AC7752">
            <v>0</v>
          </cell>
          <cell r="AD7752" t="str">
            <v>∆</v>
          </cell>
          <cell r="AE7752">
            <v>0</v>
          </cell>
        </row>
        <row r="7753">
          <cell r="V7753" t="str">
            <v>640.00.00.900-6700.04</v>
          </cell>
          <cell r="W7753" t="str">
            <v>Depreciation Software</v>
          </cell>
          <cell r="X7753">
            <v>1000</v>
          </cell>
          <cell r="Y7753">
            <v>1000</v>
          </cell>
          <cell r="Z7753">
            <v>1000</v>
          </cell>
          <cell r="AA7753">
            <v>0</v>
          </cell>
          <cell r="AB7753">
            <v>0</v>
          </cell>
          <cell r="AC7753">
            <v>0</v>
          </cell>
          <cell r="AD7753" t="str">
            <v>∆</v>
          </cell>
          <cell r="AE7753">
            <v>0</v>
          </cell>
        </row>
        <row r="7754">
          <cell r="V7754" t="str">
            <v>640.00.00.900-6700.05</v>
          </cell>
          <cell r="W7754" t="str">
            <v>Depreciation Machinery &amp; Equipment</v>
          </cell>
          <cell r="X7754">
            <v>233000</v>
          </cell>
          <cell r="Y7754">
            <v>283000</v>
          </cell>
          <cell r="Z7754">
            <v>325000</v>
          </cell>
          <cell r="AA7754">
            <v>0</v>
          </cell>
          <cell r="AB7754">
            <v>0</v>
          </cell>
          <cell r="AC7754">
            <v>0</v>
          </cell>
          <cell r="AD7754" t="str">
            <v>∆</v>
          </cell>
          <cell r="AE7754">
            <v>0</v>
          </cell>
        </row>
        <row r="7755">
          <cell r="V7755" t="str">
            <v>640.00.00.900-6700.06</v>
          </cell>
          <cell r="W7755" t="str">
            <v>Depreciation Vehicles</v>
          </cell>
          <cell r="X7755">
            <v>93000</v>
          </cell>
          <cell r="Y7755">
            <v>169000</v>
          </cell>
          <cell r="Z7755">
            <v>169000</v>
          </cell>
          <cell r="AA7755">
            <v>0</v>
          </cell>
          <cell r="AB7755">
            <v>0</v>
          </cell>
          <cell r="AC7755">
            <v>0</v>
          </cell>
          <cell r="AD7755" t="str">
            <v>∆</v>
          </cell>
          <cell r="AE7755">
            <v>0</v>
          </cell>
        </row>
        <row r="7756">
          <cell r="V7756" t="str">
            <v>640.00.00.900-6700.08</v>
          </cell>
          <cell r="W7756" t="str">
            <v>Depreciation Streets</v>
          </cell>
          <cell r="X7756">
            <v>5000</v>
          </cell>
          <cell r="Y7756">
            <v>5000</v>
          </cell>
          <cell r="Z7756">
            <v>5000</v>
          </cell>
          <cell r="AA7756">
            <v>0</v>
          </cell>
          <cell r="AB7756">
            <v>0</v>
          </cell>
          <cell r="AC7756">
            <v>0</v>
          </cell>
          <cell r="AD7756" t="str">
            <v>∆</v>
          </cell>
          <cell r="AE7756">
            <v>0</v>
          </cell>
        </row>
        <row r="7757">
          <cell r="V7757" t="str">
            <v>640.00.00.900-6700.09</v>
          </cell>
          <cell r="W7757" t="str">
            <v>Depreciation Sewer Lines</v>
          </cell>
          <cell r="X7757">
            <v>1240000</v>
          </cell>
          <cell r="Y7757">
            <v>1272000</v>
          </cell>
          <cell r="Z7757">
            <v>1374000</v>
          </cell>
          <cell r="AA7757">
            <v>0</v>
          </cell>
          <cell r="AB7757">
            <v>0</v>
          </cell>
          <cell r="AC7757">
            <v>0</v>
          </cell>
          <cell r="AD7757" t="str">
            <v>∆</v>
          </cell>
          <cell r="AE7757">
            <v>0</v>
          </cell>
        </row>
        <row r="7758">
          <cell r="V7758" t="str">
            <v>640.00.00.900-6700.10</v>
          </cell>
          <cell r="W7758" t="str">
            <v>Depreciation Sewer Plant</v>
          </cell>
          <cell r="X7758">
            <v>1746000</v>
          </cell>
          <cell r="Y7758">
            <v>1745000</v>
          </cell>
          <cell r="Z7758">
            <v>1745000</v>
          </cell>
          <cell r="AA7758">
            <v>0</v>
          </cell>
          <cell r="AB7758">
            <v>0</v>
          </cell>
          <cell r="AC7758">
            <v>0</v>
          </cell>
          <cell r="AD7758" t="str">
            <v>∆</v>
          </cell>
          <cell r="AE7758">
            <v>0</v>
          </cell>
        </row>
        <row r="7759">
          <cell r="W7759" t="str">
            <v>TOTAL : OPERATIONS</v>
          </cell>
          <cell r="X7759">
            <v>3479000</v>
          </cell>
          <cell r="Y7759">
            <v>3629000</v>
          </cell>
          <cell r="Z7759">
            <v>3772000</v>
          </cell>
          <cell r="AA7759">
            <v>211000</v>
          </cell>
          <cell r="AB7759">
            <v>0</v>
          </cell>
          <cell r="AC7759">
            <v>0</v>
          </cell>
          <cell r="AD7759" t="str">
            <v>∆</v>
          </cell>
          <cell r="AE7759">
            <v>0</v>
          </cell>
        </row>
        <row r="7760">
          <cell r="AB7760" t="str">
            <v/>
          </cell>
          <cell r="AC7760" t="str">
            <v/>
          </cell>
          <cell r="AD7760" t="str">
            <v>∆</v>
          </cell>
        </row>
        <row r="7761">
          <cell r="V7761" t="str">
            <v>[640] WASTEWATER O&amp;M : NON DEPARTMENTAL : NON DIVISIONAL</v>
          </cell>
        </row>
        <row r="7762">
          <cell r="V7762" t="str">
            <v>GENERAL : CAPITAL</v>
          </cell>
          <cell r="AB7762" t="str">
            <v/>
          </cell>
          <cell r="AC7762" t="str">
            <v/>
          </cell>
          <cell r="AD7762" t="str">
            <v>∆</v>
          </cell>
        </row>
        <row r="7763">
          <cell r="V7763" t="str">
            <v>640.00.00.900-7000.99</v>
          </cell>
          <cell r="W7763" t="str">
            <v>Capital Outlay General</v>
          </cell>
          <cell r="X7763">
            <v>0</v>
          </cell>
          <cell r="Y7763">
            <v>0</v>
          </cell>
          <cell r="Z7763">
            <v>0</v>
          </cell>
          <cell r="AA7763">
            <v>0</v>
          </cell>
          <cell r="AB7763">
            <v>380000</v>
          </cell>
          <cell r="AC7763">
            <v>380000</v>
          </cell>
          <cell r="AD7763" t="str">
            <v>∆</v>
          </cell>
          <cell r="AE7763">
            <v>0</v>
          </cell>
        </row>
        <row r="7764">
          <cell r="V7764" t="str">
            <v>640.00.00.900-7000.01</v>
          </cell>
          <cell r="W7764" t="str">
            <v>Capital Outlay Vehicles-Minor</v>
          </cell>
          <cell r="X7764">
            <v>0</v>
          </cell>
          <cell r="Y7764">
            <v>0</v>
          </cell>
          <cell r="Z7764">
            <v>0</v>
          </cell>
          <cell r="AA7764">
            <v>0</v>
          </cell>
          <cell r="AB7764">
            <v>0</v>
          </cell>
          <cell r="AC7764">
            <v>0</v>
          </cell>
          <cell r="AD7764" t="str">
            <v>∆</v>
          </cell>
          <cell r="AE7764">
            <v>0</v>
          </cell>
        </row>
        <row r="7765">
          <cell r="V7765" t="str">
            <v>640.00.00.900-7000.02</v>
          </cell>
          <cell r="W7765" t="str">
            <v>Capital Outlay Vehicles-Major</v>
          </cell>
          <cell r="X7765">
            <v>328000</v>
          </cell>
          <cell r="Y7765">
            <v>0</v>
          </cell>
          <cell r="Z7765">
            <v>2000</v>
          </cell>
          <cell r="AA7765">
            <v>0</v>
          </cell>
          <cell r="AB7765">
            <v>0</v>
          </cell>
          <cell r="AC7765">
            <v>0</v>
          </cell>
          <cell r="AD7765" t="str">
            <v>∆</v>
          </cell>
          <cell r="AE7765">
            <v>0</v>
          </cell>
        </row>
        <row r="7766">
          <cell r="V7766" t="str">
            <v>640.00.00.900-7000.03</v>
          </cell>
          <cell r="W7766" t="str">
            <v>Capital Outlay Equipment New</v>
          </cell>
          <cell r="X7766">
            <v>0</v>
          </cell>
          <cell r="Y7766">
            <v>45000</v>
          </cell>
          <cell r="Z7766">
            <v>0</v>
          </cell>
          <cell r="AA7766">
            <v>0</v>
          </cell>
          <cell r="AB7766">
            <v>0</v>
          </cell>
          <cell r="AC7766">
            <v>0</v>
          </cell>
          <cell r="AD7766" t="str">
            <v>∆</v>
          </cell>
          <cell r="AE7766">
            <v>0</v>
          </cell>
        </row>
        <row r="7767">
          <cell r="V7767" t="str">
            <v>640.00.00.900-7000.04</v>
          </cell>
          <cell r="W7767" t="str">
            <v>Capital Outlay Equipment Replacement</v>
          </cell>
          <cell r="X7767">
            <v>463000</v>
          </cell>
          <cell r="Y7767">
            <v>244000</v>
          </cell>
          <cell r="Z7767">
            <v>128000</v>
          </cell>
          <cell r="AA7767">
            <v>0</v>
          </cell>
          <cell r="AB7767">
            <v>719194</v>
          </cell>
          <cell r="AC7767">
            <v>719194</v>
          </cell>
          <cell r="AD7767" t="str">
            <v>∆</v>
          </cell>
          <cell r="AE7767">
            <v>0</v>
          </cell>
        </row>
        <row r="7768">
          <cell r="V7768" t="str">
            <v>640.00.00.900-7000.05</v>
          </cell>
          <cell r="W7768" t="str">
            <v>Capital Outlay Operations Apparatus-Minor</v>
          </cell>
          <cell r="X7768">
            <v>0</v>
          </cell>
          <cell r="Y7768">
            <v>0</v>
          </cell>
          <cell r="Z7768">
            <v>0</v>
          </cell>
          <cell r="AA7768">
            <v>0</v>
          </cell>
          <cell r="AB7768">
            <v>0</v>
          </cell>
          <cell r="AC7768">
            <v>0</v>
          </cell>
          <cell r="AD7768" t="str">
            <v>∆</v>
          </cell>
          <cell r="AE7768">
            <v>0</v>
          </cell>
        </row>
        <row r="7769">
          <cell r="V7769" t="str">
            <v>640.00.00.900-7000.06</v>
          </cell>
          <cell r="W7769" t="str">
            <v>Capital Outlay Operations Apparatus-Major</v>
          </cell>
          <cell r="X7769">
            <v>0</v>
          </cell>
          <cell r="Y7769">
            <v>0</v>
          </cell>
          <cell r="Z7769">
            <v>0</v>
          </cell>
          <cell r="AA7769">
            <v>1000</v>
          </cell>
          <cell r="AB7769">
            <v>267411</v>
          </cell>
          <cell r="AC7769">
            <v>267411</v>
          </cell>
          <cell r="AD7769" t="str">
            <v>∆</v>
          </cell>
          <cell r="AE7769">
            <v>0</v>
          </cell>
        </row>
        <row r="7770">
          <cell r="V7770" t="str">
            <v>640.00.00.900-7000.08</v>
          </cell>
          <cell r="W7770" t="str">
            <v>Capital Outlay Computer Software</v>
          </cell>
          <cell r="X7770">
            <v>0</v>
          </cell>
          <cell r="Y7770">
            <v>0</v>
          </cell>
          <cell r="Z7770">
            <v>0</v>
          </cell>
          <cell r="AA7770">
            <v>0</v>
          </cell>
          <cell r="AB7770">
            <v>0</v>
          </cell>
          <cell r="AC7770">
            <v>0</v>
          </cell>
          <cell r="AD7770" t="str">
            <v>∆</v>
          </cell>
          <cell r="AE7770">
            <v>0</v>
          </cell>
        </row>
        <row r="7771">
          <cell r="V7771" t="str">
            <v>640.00.00.900-7000.09</v>
          </cell>
          <cell r="W7771" t="str">
            <v>Capital Outlay Computer Conversion</v>
          </cell>
          <cell r="X7771">
            <v>10000</v>
          </cell>
          <cell r="Y7771">
            <v>3000</v>
          </cell>
          <cell r="Z7771">
            <v>0</v>
          </cell>
          <cell r="AA7771">
            <v>0</v>
          </cell>
          <cell r="AB7771">
            <v>0</v>
          </cell>
          <cell r="AC7771">
            <v>0</v>
          </cell>
          <cell r="AD7771" t="str">
            <v>∆</v>
          </cell>
          <cell r="AE7771">
            <v>0</v>
          </cell>
        </row>
        <row r="7772">
          <cell r="V7772" t="str">
            <v>640.00.00.900-7000.17</v>
          </cell>
          <cell r="W7772" t="str">
            <v>Capital Outlay Storage Tank</v>
          </cell>
          <cell r="X7772">
            <v>0</v>
          </cell>
          <cell r="Y7772">
            <v>129000</v>
          </cell>
          <cell r="Z7772">
            <v>0</v>
          </cell>
          <cell r="AA7772">
            <v>0</v>
          </cell>
          <cell r="AB7772">
            <v>0</v>
          </cell>
          <cell r="AC7772">
            <v>0</v>
          </cell>
          <cell r="AD7772" t="str">
            <v>∆</v>
          </cell>
          <cell r="AE7772">
            <v>0</v>
          </cell>
        </row>
        <row r="7773">
          <cell r="V7773" t="str">
            <v>640.00.00.900-7000.19</v>
          </cell>
          <cell r="W7773" t="str">
            <v>Capital Outlay Pumps</v>
          </cell>
          <cell r="X7773">
            <v>0</v>
          </cell>
          <cell r="Y7773">
            <v>20000</v>
          </cell>
          <cell r="Z7773">
            <v>0</v>
          </cell>
          <cell r="AA7773">
            <v>0</v>
          </cell>
          <cell r="AB7773">
            <v>0</v>
          </cell>
          <cell r="AC7773">
            <v>0</v>
          </cell>
          <cell r="AD7773" t="str">
            <v>∆</v>
          </cell>
          <cell r="AE7773">
            <v>0</v>
          </cell>
        </row>
        <row r="7774">
          <cell r="V7774" t="str">
            <v>640.00.00.900-7000.20</v>
          </cell>
          <cell r="W7774" t="str">
            <v>Capital Outlay Laboratory</v>
          </cell>
          <cell r="X7774">
            <v>0</v>
          </cell>
          <cell r="Y7774">
            <v>0</v>
          </cell>
          <cell r="Z7774">
            <v>0</v>
          </cell>
          <cell r="AA7774">
            <v>0</v>
          </cell>
          <cell r="AB7774">
            <v>0</v>
          </cell>
          <cell r="AC7774">
            <v>0</v>
          </cell>
          <cell r="AD7774" t="str">
            <v>∆</v>
          </cell>
          <cell r="AE7774">
            <v>0</v>
          </cell>
        </row>
        <row r="7775">
          <cell r="V7775" t="str">
            <v>640.00.00.900-7000.25</v>
          </cell>
          <cell r="W7775" t="str">
            <v>Capital Outlay Aeration Basin</v>
          </cell>
          <cell r="X7775">
            <v>0</v>
          </cell>
          <cell r="Y7775">
            <v>100000</v>
          </cell>
          <cell r="Z7775">
            <v>0</v>
          </cell>
          <cell r="AA7775">
            <v>103000</v>
          </cell>
          <cell r="AB7775">
            <v>0</v>
          </cell>
          <cell r="AC7775">
            <v>0</v>
          </cell>
          <cell r="AD7775" t="str">
            <v>∆</v>
          </cell>
          <cell r="AE7775">
            <v>0</v>
          </cell>
        </row>
        <row r="7776">
          <cell r="W7776" t="str">
            <v>TOTAL : CAPITAL</v>
          </cell>
          <cell r="X7776">
            <v>801000</v>
          </cell>
          <cell r="Y7776">
            <v>541000</v>
          </cell>
          <cell r="Z7776">
            <v>130000</v>
          </cell>
          <cell r="AA7776">
            <v>104000</v>
          </cell>
          <cell r="AB7776">
            <v>1366605</v>
          </cell>
          <cell r="AC7776">
            <v>1366605</v>
          </cell>
          <cell r="AD7776" t="str">
            <v>∆</v>
          </cell>
          <cell r="AE7776">
            <v>0</v>
          </cell>
        </row>
        <row r="7777">
          <cell r="AB7777" t="str">
            <v/>
          </cell>
          <cell r="AC7777" t="str">
            <v/>
          </cell>
          <cell r="AD7777" t="str">
            <v>∆</v>
          </cell>
        </row>
        <row r="7778">
          <cell r="V7778" t="str">
            <v>[640] WASTEWATER O&amp;M : NON DEPARTMENTAL : NON DIVISIONAL</v>
          </cell>
        </row>
        <row r="7779">
          <cell r="V7779" t="str">
            <v>GENERAL : DEBT SERVICE</v>
          </cell>
          <cell r="AB7779" t="str">
            <v/>
          </cell>
          <cell r="AC7779" t="str">
            <v/>
          </cell>
          <cell r="AD7779" t="str">
            <v>∆</v>
          </cell>
        </row>
        <row r="7780">
          <cell r="V7780" t="str">
            <v>640.00.00.900-8050.02</v>
          </cell>
          <cell r="W7780" t="str">
            <v>Capital Improvements-Wastewater Collection Line Maint/Rehab</v>
          </cell>
          <cell r="X7780">
            <v>0</v>
          </cell>
          <cell r="Y7780">
            <v>0</v>
          </cell>
          <cell r="Z7780">
            <v>0</v>
          </cell>
          <cell r="AA7780">
            <v>0</v>
          </cell>
          <cell r="AB7780">
            <v>0</v>
          </cell>
          <cell r="AC7780">
            <v>0</v>
          </cell>
          <cell r="AD7780" t="str">
            <v>∆</v>
          </cell>
          <cell r="AE7780">
            <v>0</v>
          </cell>
        </row>
        <row r="7781">
          <cell r="V7781" t="str">
            <v>640.00.00.900-8050.03</v>
          </cell>
          <cell r="W7781" t="str">
            <v>Capital Improvements-Wastewater Collection Line Repairs-Major</v>
          </cell>
          <cell r="X7781">
            <v>0</v>
          </cell>
          <cell r="Y7781">
            <v>0</v>
          </cell>
          <cell r="Z7781">
            <v>0</v>
          </cell>
          <cell r="AA7781">
            <v>0</v>
          </cell>
          <cell r="AB7781">
            <v>0</v>
          </cell>
          <cell r="AC7781">
            <v>0</v>
          </cell>
          <cell r="AD7781" t="str">
            <v>∆</v>
          </cell>
          <cell r="AE7781">
            <v>0</v>
          </cell>
        </row>
        <row r="7782">
          <cell r="V7782" t="str">
            <v>640.00.00.900-8050.04</v>
          </cell>
          <cell r="W7782" t="str">
            <v>Capital Improvements-Wastewater Collection Line Replacement/Impr</v>
          </cell>
          <cell r="X7782">
            <v>0</v>
          </cell>
          <cell r="Y7782">
            <v>0</v>
          </cell>
          <cell r="Z7782">
            <v>110000</v>
          </cell>
          <cell r="AA7782">
            <v>0</v>
          </cell>
          <cell r="AB7782">
            <v>0</v>
          </cell>
          <cell r="AC7782">
            <v>0</v>
          </cell>
          <cell r="AD7782" t="str">
            <v>∆</v>
          </cell>
          <cell r="AE7782">
            <v>0</v>
          </cell>
        </row>
        <row r="7783">
          <cell r="V7783" t="str">
            <v>640.00.00.900-8050.05</v>
          </cell>
          <cell r="W7783" t="str">
            <v>Capital Improvements-Wastewater Collection Trunk Maint/Rehab</v>
          </cell>
          <cell r="X7783">
            <v>1505000</v>
          </cell>
          <cell r="Y7783">
            <v>1260000</v>
          </cell>
          <cell r="Z7783">
            <v>0</v>
          </cell>
          <cell r="AA7783">
            <v>0</v>
          </cell>
          <cell r="AB7783">
            <v>0</v>
          </cell>
          <cell r="AC7783">
            <v>0</v>
          </cell>
          <cell r="AD7783" t="str">
            <v>∆</v>
          </cell>
          <cell r="AE7783">
            <v>0</v>
          </cell>
        </row>
        <row r="7784">
          <cell r="V7784" t="str">
            <v>640.00.00.900-8050.07</v>
          </cell>
          <cell r="W7784" t="str">
            <v>Capital Improvements-Wastewater Collection Trunk Replacement/Imp</v>
          </cell>
          <cell r="X7784">
            <v>0</v>
          </cell>
          <cell r="Y7784">
            <v>24000</v>
          </cell>
          <cell r="Z7784">
            <v>99000</v>
          </cell>
          <cell r="AA7784">
            <v>2559000</v>
          </cell>
          <cell r="AB7784">
            <v>14221723</v>
          </cell>
          <cell r="AC7784">
            <v>14221723</v>
          </cell>
          <cell r="AD7784" t="str">
            <v>∆</v>
          </cell>
          <cell r="AE7784">
            <v>0</v>
          </cell>
        </row>
        <row r="7785">
          <cell r="V7785" t="str">
            <v>640.00.00.900-8050.08</v>
          </cell>
          <cell r="W7785" t="str">
            <v>Capital Improvements-Wastewater Collection Pump Stn Maint/Rehab</v>
          </cell>
          <cell r="X7785">
            <v>4000</v>
          </cell>
          <cell r="Y7785">
            <v>1000</v>
          </cell>
          <cell r="Z7785">
            <v>0</v>
          </cell>
          <cell r="AA7785">
            <v>0</v>
          </cell>
          <cell r="AB7785">
            <v>0</v>
          </cell>
          <cell r="AC7785">
            <v>0</v>
          </cell>
          <cell r="AD7785" t="str">
            <v>∆</v>
          </cell>
          <cell r="AE7785">
            <v>0</v>
          </cell>
        </row>
        <row r="7786">
          <cell r="V7786" t="str">
            <v>640.00.00.900-8050.10</v>
          </cell>
          <cell r="W7786" t="str">
            <v>Capital Improvements-Wastewater Collection Pump Stn Replace/Imp</v>
          </cell>
          <cell r="X7786">
            <v>0</v>
          </cell>
          <cell r="Y7786">
            <v>0</v>
          </cell>
          <cell r="Z7786">
            <v>0</v>
          </cell>
          <cell r="AA7786">
            <v>0</v>
          </cell>
          <cell r="AB7786">
            <v>0</v>
          </cell>
          <cell r="AC7786">
            <v>0</v>
          </cell>
          <cell r="AD7786" t="str">
            <v>∆</v>
          </cell>
          <cell r="AE7786">
            <v>0</v>
          </cell>
        </row>
        <row r="7787">
          <cell r="V7787" t="str">
            <v>640.00.00.900-8050.11</v>
          </cell>
          <cell r="W7787" t="str">
            <v>Capital Improvements-Wastewater Plant Liquid Maint/Rehab</v>
          </cell>
          <cell r="X7787">
            <v>0</v>
          </cell>
          <cell r="Y7787">
            <v>0</v>
          </cell>
          <cell r="Z7787">
            <v>0</v>
          </cell>
          <cell r="AA7787">
            <v>0</v>
          </cell>
          <cell r="AB7787">
            <v>0</v>
          </cell>
          <cell r="AC7787">
            <v>0</v>
          </cell>
          <cell r="AD7787" t="str">
            <v>∆</v>
          </cell>
          <cell r="AE7787">
            <v>0</v>
          </cell>
        </row>
        <row r="7788">
          <cell r="V7788" t="str">
            <v>640.00.00.900-8050.13</v>
          </cell>
          <cell r="W7788" t="str">
            <v>Capital Improvements-Wastewater Plant Liquid Replacement/Imp</v>
          </cell>
          <cell r="X7788">
            <v>0</v>
          </cell>
          <cell r="Y7788">
            <v>262000</v>
          </cell>
          <cell r="Z7788">
            <v>0</v>
          </cell>
          <cell r="AA7788">
            <v>0</v>
          </cell>
          <cell r="AB7788">
            <v>0</v>
          </cell>
          <cell r="AC7788">
            <v>0</v>
          </cell>
          <cell r="AD7788" t="str">
            <v>∆</v>
          </cell>
          <cell r="AE7788">
            <v>0</v>
          </cell>
        </row>
        <row r="7789">
          <cell r="V7789" t="str">
            <v>640.00.00.900-8050.16</v>
          </cell>
          <cell r="W7789" t="str">
            <v>Capital Improvements-Wastewater Plant Solid Replacement/Imp</v>
          </cell>
          <cell r="X7789">
            <v>6406000</v>
          </cell>
          <cell r="Y7789">
            <v>2798000</v>
          </cell>
          <cell r="Z7789">
            <v>105000</v>
          </cell>
          <cell r="AA7789">
            <v>0</v>
          </cell>
          <cell r="AB7789">
            <v>0</v>
          </cell>
          <cell r="AC7789">
            <v>0</v>
          </cell>
          <cell r="AD7789" t="str">
            <v>∆</v>
          </cell>
          <cell r="AE7789">
            <v>0</v>
          </cell>
        </row>
        <row r="7790">
          <cell r="V7790" t="str">
            <v>640.00.00.900-8050.17</v>
          </cell>
          <cell r="W7790" t="str">
            <v>Capital Improvements-Wastewater Other Misc Improvements</v>
          </cell>
          <cell r="X7790">
            <v>410000</v>
          </cell>
          <cell r="Y7790">
            <v>4156000</v>
          </cell>
          <cell r="Z7790">
            <v>196000</v>
          </cell>
          <cell r="AA7790">
            <v>0</v>
          </cell>
          <cell r="AB7790">
            <v>0</v>
          </cell>
          <cell r="AC7790">
            <v>0</v>
          </cell>
          <cell r="AD7790" t="str">
            <v>∆</v>
          </cell>
          <cell r="AE7790">
            <v>0</v>
          </cell>
        </row>
        <row r="7791">
          <cell r="V7791" t="str">
            <v>640.00.00.900-8050.18</v>
          </cell>
          <cell r="W7791" t="str">
            <v>Capital Improvements-Wastewater Security</v>
          </cell>
          <cell r="X7791">
            <v>0</v>
          </cell>
          <cell r="Y7791">
            <v>0</v>
          </cell>
          <cell r="Z7791">
            <v>0</v>
          </cell>
          <cell r="AA7791">
            <v>0</v>
          </cell>
          <cell r="AB7791">
            <v>0</v>
          </cell>
          <cell r="AC7791">
            <v>0</v>
          </cell>
          <cell r="AD7791" t="str">
            <v>∆</v>
          </cell>
          <cell r="AE7791">
            <v>0</v>
          </cell>
        </row>
        <row r="7792">
          <cell r="V7792" t="str">
            <v>640.00.00.900-8050.20</v>
          </cell>
          <cell r="W7792" t="str">
            <v>Capital Improvements-Wastewater Plant Expansion/Improvements</v>
          </cell>
          <cell r="X7792">
            <v>917000</v>
          </cell>
          <cell r="Y7792">
            <v>167000</v>
          </cell>
          <cell r="Z7792">
            <v>15000</v>
          </cell>
          <cell r="AA7792">
            <v>0</v>
          </cell>
          <cell r="AB7792">
            <v>2827194</v>
          </cell>
          <cell r="AC7792">
            <v>2827194</v>
          </cell>
          <cell r="AD7792" t="str">
            <v>∆</v>
          </cell>
          <cell r="AE7792">
            <v>0</v>
          </cell>
        </row>
        <row r="7793">
          <cell r="V7793" t="str">
            <v>640.00.00.900-8050.31</v>
          </cell>
          <cell r="W7793" t="str">
            <v>Capital Improvements-Wastewater Digester Dome Repair</v>
          </cell>
          <cell r="X7793">
            <v>0</v>
          </cell>
          <cell r="Y7793">
            <v>0</v>
          </cell>
          <cell r="Z7793">
            <v>0</v>
          </cell>
          <cell r="AA7793">
            <v>0</v>
          </cell>
          <cell r="AB7793">
            <v>0</v>
          </cell>
          <cell r="AC7793">
            <v>0</v>
          </cell>
          <cell r="AD7793" t="str">
            <v>∆</v>
          </cell>
          <cell r="AE7793">
            <v>0</v>
          </cell>
        </row>
        <row r="7794">
          <cell r="V7794" t="str">
            <v>640.00.00.900-8050.33</v>
          </cell>
          <cell r="W7794" t="str">
            <v>Capital Improvements-Wastewater Survey Monument Restoration</v>
          </cell>
          <cell r="X7794">
            <v>0</v>
          </cell>
          <cell r="Y7794">
            <v>0</v>
          </cell>
          <cell r="Z7794">
            <v>0</v>
          </cell>
          <cell r="AA7794">
            <v>0</v>
          </cell>
          <cell r="AB7794">
            <v>0</v>
          </cell>
          <cell r="AC7794">
            <v>0</v>
          </cell>
          <cell r="AD7794" t="str">
            <v>∆</v>
          </cell>
          <cell r="AE7794">
            <v>0</v>
          </cell>
        </row>
        <row r="7795">
          <cell r="V7795" t="str">
            <v>640.00.00.900-8450.01</v>
          </cell>
          <cell r="W7795" t="str">
            <v>Alternative Energy Food To Fuel</v>
          </cell>
          <cell r="X7795">
            <v>437000</v>
          </cell>
          <cell r="Y7795">
            <v>96000</v>
          </cell>
          <cell r="Z7795">
            <v>12000</v>
          </cell>
          <cell r="AA7795">
            <v>0</v>
          </cell>
          <cell r="AB7795">
            <v>0</v>
          </cell>
          <cell r="AC7795">
            <v>0</v>
          </cell>
          <cell r="AD7795" t="str">
            <v>∆</v>
          </cell>
          <cell r="AE7795">
            <v>0</v>
          </cell>
        </row>
        <row r="7796">
          <cell r="V7796" t="str">
            <v>640.00.00.900-8450.02</v>
          </cell>
          <cell r="W7796" t="str">
            <v>Alternative Energy Biogas/CNG</v>
          </cell>
          <cell r="X7796">
            <v>1477000</v>
          </cell>
          <cell r="Y7796">
            <v>8825000</v>
          </cell>
          <cell r="Z7796">
            <v>775000</v>
          </cell>
          <cell r="AA7796">
            <v>2000</v>
          </cell>
          <cell r="AB7796">
            <v>0</v>
          </cell>
          <cell r="AC7796">
            <v>0</v>
          </cell>
          <cell r="AD7796" t="str">
            <v>∆</v>
          </cell>
          <cell r="AE7796">
            <v>0</v>
          </cell>
        </row>
        <row r="7797">
          <cell r="V7797" t="str">
            <v>640.00.00.900-8450.03</v>
          </cell>
          <cell r="W7797" t="str">
            <v>Alternative Energy Solar</v>
          </cell>
          <cell r="X7797">
            <v>0</v>
          </cell>
          <cell r="Y7797">
            <v>0</v>
          </cell>
          <cell r="Z7797">
            <v>186000</v>
          </cell>
          <cell r="AA7797">
            <v>920000</v>
          </cell>
          <cell r="AB7797">
            <v>0</v>
          </cell>
          <cell r="AC7797">
            <v>0</v>
          </cell>
          <cell r="AD7797" t="str">
            <v>∆</v>
          </cell>
          <cell r="AE7797">
            <v>0</v>
          </cell>
        </row>
        <row r="7798">
          <cell r="W7798" t="str">
            <v>TOTAL : DEBT SERVICE</v>
          </cell>
          <cell r="X7798">
            <v>11156000</v>
          </cell>
          <cell r="Y7798">
            <v>17589000</v>
          </cell>
          <cell r="Z7798">
            <v>1498000</v>
          </cell>
          <cell r="AA7798">
            <v>3481000</v>
          </cell>
          <cell r="AB7798">
            <v>17048917</v>
          </cell>
          <cell r="AC7798">
            <v>17048917</v>
          </cell>
          <cell r="AD7798" t="str">
            <v>∆</v>
          </cell>
          <cell r="AE7798">
            <v>0</v>
          </cell>
        </row>
        <row r="7799">
          <cell r="AB7799" t="str">
            <v/>
          </cell>
          <cell r="AC7799" t="str">
            <v/>
          </cell>
          <cell r="AD7799" t="str">
            <v>∆</v>
          </cell>
        </row>
        <row r="7800">
          <cell r="V7800" t="str">
            <v>[640] WASTEWATER O&amp;M : NON DEPARTMENTAL : NON DIVISIONAL</v>
          </cell>
        </row>
        <row r="7801">
          <cell r="V7801" t="str">
            <v>GENERAL : OUTFLOW -TRANSFERS</v>
          </cell>
          <cell r="AB7801" t="str">
            <v/>
          </cell>
          <cell r="AC7801" t="str">
            <v/>
          </cell>
          <cell r="AD7801" t="str">
            <v>∆</v>
          </cell>
        </row>
        <row r="7802">
          <cell r="V7802" t="str">
            <v>640.00.00.900-9000.65</v>
          </cell>
          <cell r="W7802" t="str">
            <v>Other Transfers Sewer Fee</v>
          </cell>
          <cell r="X7802">
            <v>0</v>
          </cell>
          <cell r="Y7802">
            <v>0</v>
          </cell>
          <cell r="Z7802">
            <v>0</v>
          </cell>
          <cell r="AA7802">
            <v>0</v>
          </cell>
          <cell r="AB7802">
            <v>0</v>
          </cell>
          <cell r="AC7802">
            <v>0</v>
          </cell>
          <cell r="AD7802" t="str">
            <v>∆</v>
          </cell>
          <cell r="AE7802">
            <v>0</v>
          </cell>
        </row>
        <row r="7803">
          <cell r="V7803" t="str">
            <v>640.00.00.900-9888.01</v>
          </cell>
          <cell r="W7803" t="str">
            <v>Capital Asset Expenditure Adjustments  Current Year Additions</v>
          </cell>
          <cell r="X7803">
            <v>-19416000</v>
          </cell>
          <cell r="Y7803">
            <v>-21923000</v>
          </cell>
          <cell r="Z7803">
            <v>-3241000</v>
          </cell>
          <cell r="AA7803">
            <v>0</v>
          </cell>
          <cell r="AB7803">
            <v>0</v>
          </cell>
          <cell r="AC7803">
            <v>0</v>
          </cell>
          <cell r="AD7803" t="str">
            <v>∆</v>
          </cell>
          <cell r="AE7803">
            <v>0</v>
          </cell>
        </row>
        <row r="7804">
          <cell r="V7804" t="str">
            <v>640.00.00.900-9888.03</v>
          </cell>
          <cell r="W7804" t="str">
            <v>Capital Asset Expenditure Adjustments  Disposals</v>
          </cell>
          <cell r="X7804">
            <v>0</v>
          </cell>
          <cell r="Y7804">
            <v>0</v>
          </cell>
          <cell r="Z7804">
            <v>0</v>
          </cell>
          <cell r="AA7804">
            <v>0</v>
          </cell>
          <cell r="AB7804">
            <v>0</v>
          </cell>
          <cell r="AC7804">
            <v>0</v>
          </cell>
          <cell r="AD7804" t="str">
            <v>∆</v>
          </cell>
          <cell r="AE7804">
            <v>0</v>
          </cell>
        </row>
        <row r="7805">
          <cell r="V7805" t="str">
            <v>640.00.00.900-9888.04</v>
          </cell>
          <cell r="W7805" t="str">
            <v>Capital Asset Expenditure Adjustments  Asset Transfer In</v>
          </cell>
          <cell r="X7805">
            <v>0</v>
          </cell>
          <cell r="Y7805">
            <v>-1509000</v>
          </cell>
          <cell r="Z7805">
            <v>0</v>
          </cell>
          <cell r="AA7805">
            <v>0</v>
          </cell>
          <cell r="AB7805">
            <v>0</v>
          </cell>
          <cell r="AC7805">
            <v>0</v>
          </cell>
          <cell r="AD7805" t="str">
            <v>∆</v>
          </cell>
          <cell r="AE7805">
            <v>0</v>
          </cell>
        </row>
        <row r="7806">
          <cell r="V7806" t="str">
            <v>640.00.00.900-9888.05</v>
          </cell>
          <cell r="W7806" t="str">
            <v>Capital Asset Expenditure Adjustments  Asset Transfer Out</v>
          </cell>
          <cell r="X7806">
            <v>0</v>
          </cell>
          <cell r="Y7806">
            <v>1509000</v>
          </cell>
          <cell r="Z7806">
            <v>0</v>
          </cell>
          <cell r="AA7806">
            <v>0</v>
          </cell>
          <cell r="AB7806">
            <v>0</v>
          </cell>
          <cell r="AC7806">
            <v>0</v>
          </cell>
          <cell r="AD7806" t="str">
            <v>∆</v>
          </cell>
          <cell r="AE7806">
            <v>0</v>
          </cell>
        </row>
        <row r="7807">
          <cell r="W7807" t="str">
            <v>TOTAL : OUTFLOW -TRANSFERS</v>
          </cell>
          <cell r="X7807">
            <v>-19416000</v>
          </cell>
          <cell r="Y7807">
            <v>-21923000</v>
          </cell>
          <cell r="Z7807">
            <v>-3241000</v>
          </cell>
          <cell r="AA7807">
            <v>0</v>
          </cell>
          <cell r="AB7807">
            <v>0</v>
          </cell>
          <cell r="AC7807">
            <v>0</v>
          </cell>
          <cell r="AD7807" t="str">
            <v>∆</v>
          </cell>
          <cell r="AE7807">
            <v>0</v>
          </cell>
        </row>
        <row r="7808">
          <cell r="AB7808" t="str">
            <v/>
          </cell>
          <cell r="AC7808" t="str">
            <v/>
          </cell>
          <cell r="AD7808" t="str">
            <v>∆</v>
          </cell>
        </row>
        <row r="7809">
          <cell r="V7809" t="str">
            <v>[640] WASTEWATER O&amp;M : CITY ATTORNEY : NON DIVISIONAL</v>
          </cell>
          <cell r="AB7809" t="str">
            <v/>
          </cell>
          <cell r="AC7809" t="str">
            <v/>
          </cell>
          <cell r="AD7809" t="str">
            <v>∆</v>
          </cell>
        </row>
        <row r="7810">
          <cell r="V7810" t="str">
            <v>DEPARTMENTAL LEGAL SERVICES : OPERATIONS</v>
          </cell>
          <cell r="AB7810" t="str">
            <v/>
          </cell>
          <cell r="AC7810" t="str">
            <v/>
          </cell>
          <cell r="AD7810" t="str">
            <v>∆</v>
          </cell>
        </row>
        <row r="7811">
          <cell r="V7811" t="str">
            <v>640.02.00.002-6002.40</v>
          </cell>
          <cell r="W7811" t="str">
            <v>Legal Services Public Works</v>
          </cell>
          <cell r="X7811">
            <v>0</v>
          </cell>
          <cell r="Y7811">
            <v>0</v>
          </cell>
          <cell r="Z7811">
            <v>0</v>
          </cell>
          <cell r="AA7811">
            <v>27000</v>
          </cell>
          <cell r="AB7811">
            <v>0</v>
          </cell>
          <cell r="AC7811">
            <v>0</v>
          </cell>
          <cell r="AD7811" t="str">
            <v>∆</v>
          </cell>
          <cell r="AE7811">
            <v>0</v>
          </cell>
        </row>
        <row r="7812">
          <cell r="W7812" t="str">
            <v>TOTAL : OPERATIONS</v>
          </cell>
          <cell r="X7812">
            <v>0</v>
          </cell>
          <cell r="Y7812">
            <v>0</v>
          </cell>
          <cell r="Z7812">
            <v>0</v>
          </cell>
          <cell r="AA7812">
            <v>27000</v>
          </cell>
          <cell r="AB7812">
            <v>0</v>
          </cell>
          <cell r="AC7812">
            <v>0</v>
          </cell>
          <cell r="AD7812" t="str">
            <v>∆</v>
          </cell>
          <cell r="AE7812">
            <v>0</v>
          </cell>
        </row>
        <row r="7813">
          <cell r="AB7813" t="str">
            <v/>
          </cell>
          <cell r="AC7813" t="str">
            <v/>
          </cell>
          <cell r="AD7813" t="str">
            <v>∆</v>
          </cell>
        </row>
        <row r="7814">
          <cell r="V7814" t="str">
            <v>[640] WASTEWATER O&amp;M : FINANCE : NON DIVISIONAL</v>
          </cell>
          <cell r="AB7814" t="str">
            <v/>
          </cell>
          <cell r="AC7814" t="str">
            <v/>
          </cell>
          <cell r="AD7814" t="str">
            <v>∆</v>
          </cell>
        </row>
        <row r="7815">
          <cell r="V7815" t="str">
            <v>FISCAL MANAGEMENT : PERSONNEL</v>
          </cell>
          <cell r="AB7815" t="str">
            <v/>
          </cell>
          <cell r="AC7815" t="str">
            <v/>
          </cell>
          <cell r="AD7815" t="str">
            <v>∆</v>
          </cell>
        </row>
        <row r="7816">
          <cell r="V7816" t="str">
            <v>640.05.00.150-5000.01</v>
          </cell>
          <cell r="W7816" t="str">
            <v>Salaries Regular</v>
          </cell>
          <cell r="X7816">
            <v>64000</v>
          </cell>
          <cell r="Y7816">
            <v>80000</v>
          </cell>
          <cell r="Z7816">
            <v>43000</v>
          </cell>
          <cell r="AA7816">
            <v>26000</v>
          </cell>
          <cell r="AB7816">
            <v>0</v>
          </cell>
          <cell r="AC7816">
            <v>0</v>
          </cell>
          <cell r="AD7816" t="str">
            <v>∆</v>
          </cell>
          <cell r="AE7816">
            <v>0</v>
          </cell>
        </row>
        <row r="7817">
          <cell r="V7817" t="str">
            <v>640.05.00.150-5000.03</v>
          </cell>
          <cell r="W7817" t="str">
            <v>Salaries Overtime</v>
          </cell>
          <cell r="X7817">
            <v>0</v>
          </cell>
          <cell r="Y7817">
            <v>0</v>
          </cell>
          <cell r="Z7817">
            <v>0</v>
          </cell>
          <cell r="AA7817">
            <v>0</v>
          </cell>
          <cell r="AB7817">
            <v>0</v>
          </cell>
          <cell r="AC7817">
            <v>0</v>
          </cell>
          <cell r="AD7817" t="str">
            <v>∆</v>
          </cell>
          <cell r="AE7817">
            <v>0</v>
          </cell>
        </row>
        <row r="7818">
          <cell r="V7818" t="str">
            <v>640.05.00.150-5000.04</v>
          </cell>
          <cell r="W7818" t="str">
            <v>Salaries Holiday Pay</v>
          </cell>
          <cell r="X7818">
            <v>0</v>
          </cell>
          <cell r="Y7818">
            <v>0</v>
          </cell>
          <cell r="Z7818">
            <v>0</v>
          </cell>
          <cell r="AA7818">
            <v>0</v>
          </cell>
          <cell r="AB7818">
            <v>0</v>
          </cell>
          <cell r="AC7818">
            <v>0</v>
          </cell>
          <cell r="AD7818" t="str">
            <v>∆</v>
          </cell>
          <cell r="AE7818">
            <v>0</v>
          </cell>
        </row>
        <row r="7819">
          <cell r="V7819" t="str">
            <v>640.05.00.150-5000.06</v>
          </cell>
          <cell r="W7819" t="str">
            <v>Salaries Out of Class</v>
          </cell>
          <cell r="X7819">
            <v>0</v>
          </cell>
          <cell r="Y7819">
            <v>0</v>
          </cell>
          <cell r="Z7819">
            <v>1000</v>
          </cell>
          <cell r="AA7819">
            <v>0</v>
          </cell>
          <cell r="AB7819">
            <v>0</v>
          </cell>
          <cell r="AC7819">
            <v>0</v>
          </cell>
          <cell r="AD7819" t="str">
            <v>∆</v>
          </cell>
          <cell r="AE7819">
            <v>0</v>
          </cell>
        </row>
        <row r="7820">
          <cell r="V7820" t="str">
            <v>640.05.00.150-5000.07</v>
          </cell>
          <cell r="W7820" t="str">
            <v>Salaries Admin Leave Pay</v>
          </cell>
          <cell r="X7820">
            <v>2000</v>
          </cell>
          <cell r="Y7820">
            <v>4000</v>
          </cell>
          <cell r="Z7820">
            <v>6000</v>
          </cell>
          <cell r="AA7820">
            <v>1000</v>
          </cell>
          <cell r="AB7820">
            <v>0</v>
          </cell>
          <cell r="AC7820">
            <v>0</v>
          </cell>
          <cell r="AD7820" t="str">
            <v>∆</v>
          </cell>
          <cell r="AE7820">
            <v>0</v>
          </cell>
        </row>
        <row r="7821">
          <cell r="V7821" t="str">
            <v>640.05.00.150-5000.08</v>
          </cell>
          <cell r="W7821" t="str">
            <v>Salaries Longevity Pay</v>
          </cell>
          <cell r="X7821">
            <v>1000</v>
          </cell>
          <cell r="Y7821">
            <v>1000</v>
          </cell>
          <cell r="Z7821">
            <v>0</v>
          </cell>
          <cell r="AA7821">
            <v>0</v>
          </cell>
          <cell r="AB7821">
            <v>0</v>
          </cell>
          <cell r="AC7821">
            <v>0</v>
          </cell>
          <cell r="AD7821" t="str">
            <v>∆</v>
          </cell>
          <cell r="AE7821">
            <v>0</v>
          </cell>
        </row>
        <row r="7822">
          <cell r="V7822" t="str">
            <v>640.05.00.150-5000.10</v>
          </cell>
          <cell r="W7822" t="str">
            <v>Salaries Furloughs</v>
          </cell>
          <cell r="X7822">
            <v>0</v>
          </cell>
          <cell r="Y7822">
            <v>0</v>
          </cell>
          <cell r="Z7822">
            <v>0</v>
          </cell>
          <cell r="AA7822">
            <v>0</v>
          </cell>
          <cell r="AB7822">
            <v>0</v>
          </cell>
          <cell r="AC7822">
            <v>0</v>
          </cell>
          <cell r="AD7822" t="str">
            <v>∆</v>
          </cell>
          <cell r="AE7822">
            <v>0</v>
          </cell>
        </row>
        <row r="7823">
          <cell r="V7823" t="str">
            <v>640.05.00.150-5000.12</v>
          </cell>
          <cell r="W7823" t="str">
            <v>Salaries Compensated Absences</v>
          </cell>
          <cell r="X7823">
            <v>0</v>
          </cell>
          <cell r="Y7823">
            <v>0</v>
          </cell>
          <cell r="Z7823">
            <v>0</v>
          </cell>
          <cell r="AA7823">
            <v>0</v>
          </cell>
          <cell r="AB7823">
            <v>0</v>
          </cell>
          <cell r="AC7823">
            <v>0</v>
          </cell>
          <cell r="AD7823" t="str">
            <v>∆</v>
          </cell>
          <cell r="AE7823">
            <v>0</v>
          </cell>
        </row>
        <row r="7824">
          <cell r="V7824" t="str">
            <v>640.05.00.150-5100.00</v>
          </cell>
          <cell r="W7824" t="str">
            <v>Benefits PERS Pool Liability</v>
          </cell>
          <cell r="X7824">
            <v>10000</v>
          </cell>
          <cell r="Y7824">
            <v>11000</v>
          </cell>
          <cell r="Z7824">
            <v>7000</v>
          </cell>
          <cell r="AA7824">
            <v>5000</v>
          </cell>
          <cell r="AB7824">
            <v>0</v>
          </cell>
          <cell r="AC7824">
            <v>0</v>
          </cell>
          <cell r="AD7824" t="str">
            <v>∆</v>
          </cell>
          <cell r="AE7824">
            <v>0</v>
          </cell>
        </row>
        <row r="7825">
          <cell r="V7825" t="str">
            <v>640.05.00.150-5100.01</v>
          </cell>
          <cell r="W7825" t="str">
            <v>Benefits Retirement</v>
          </cell>
          <cell r="X7825">
            <v>3000</v>
          </cell>
          <cell r="Y7825">
            <v>3000</v>
          </cell>
          <cell r="Z7825">
            <v>2000</v>
          </cell>
          <cell r="AA7825">
            <v>1000</v>
          </cell>
          <cell r="AB7825">
            <v>0</v>
          </cell>
          <cell r="AC7825">
            <v>0</v>
          </cell>
          <cell r="AD7825" t="str">
            <v>∆</v>
          </cell>
          <cell r="AE7825">
            <v>0</v>
          </cell>
        </row>
        <row r="7826">
          <cell r="V7826" t="str">
            <v>640.05.00.150-5100.02</v>
          </cell>
          <cell r="W7826" t="str">
            <v>Benefits Health Insurance</v>
          </cell>
          <cell r="X7826">
            <v>11000</v>
          </cell>
          <cell r="Y7826">
            <v>11000</v>
          </cell>
          <cell r="Z7826">
            <v>7000</v>
          </cell>
          <cell r="AA7826">
            <v>3000</v>
          </cell>
          <cell r="AB7826">
            <v>0</v>
          </cell>
          <cell r="AC7826">
            <v>0</v>
          </cell>
          <cell r="AD7826" t="str">
            <v>∆</v>
          </cell>
          <cell r="AE7826">
            <v>0</v>
          </cell>
        </row>
        <row r="7827">
          <cell r="V7827" t="str">
            <v>640.05.00.150-5100.03</v>
          </cell>
          <cell r="W7827" t="str">
            <v>Benefits Dental Insurance</v>
          </cell>
          <cell r="X7827">
            <v>1000</v>
          </cell>
          <cell r="Y7827">
            <v>1000</v>
          </cell>
          <cell r="Z7827">
            <v>0</v>
          </cell>
          <cell r="AA7827">
            <v>0</v>
          </cell>
          <cell r="AB7827">
            <v>0</v>
          </cell>
          <cell r="AC7827">
            <v>0</v>
          </cell>
          <cell r="AD7827" t="str">
            <v>∆</v>
          </cell>
          <cell r="AE7827">
            <v>0</v>
          </cell>
        </row>
        <row r="7828">
          <cell r="V7828" t="str">
            <v>640.05.00.150-5100.04</v>
          </cell>
          <cell r="W7828" t="str">
            <v>Benefits Vision Insurance</v>
          </cell>
          <cell r="X7828">
            <v>0</v>
          </cell>
          <cell r="Y7828">
            <v>0</v>
          </cell>
          <cell r="Z7828">
            <v>0</v>
          </cell>
          <cell r="AA7828">
            <v>0</v>
          </cell>
          <cell r="AB7828">
            <v>0</v>
          </cell>
          <cell r="AC7828">
            <v>0</v>
          </cell>
          <cell r="AD7828" t="str">
            <v>∆</v>
          </cell>
          <cell r="AE7828">
            <v>0</v>
          </cell>
        </row>
        <row r="7829">
          <cell r="V7829" t="str">
            <v>640.05.00.150-5100.05</v>
          </cell>
          <cell r="W7829" t="str">
            <v>Benefits Life Insurance</v>
          </cell>
          <cell r="X7829">
            <v>0</v>
          </cell>
          <cell r="Y7829">
            <v>0</v>
          </cell>
          <cell r="Z7829">
            <v>0</v>
          </cell>
          <cell r="AA7829">
            <v>0</v>
          </cell>
          <cell r="AB7829">
            <v>0</v>
          </cell>
          <cell r="AC7829">
            <v>0</v>
          </cell>
          <cell r="AD7829" t="str">
            <v>∆</v>
          </cell>
          <cell r="AE7829">
            <v>0</v>
          </cell>
        </row>
        <row r="7830">
          <cell r="V7830" t="str">
            <v>640.05.00.150-5100.06</v>
          </cell>
          <cell r="W7830" t="str">
            <v>Benefits Worker's Comp</v>
          </cell>
          <cell r="X7830">
            <v>2000</v>
          </cell>
          <cell r="Y7830">
            <v>2000</v>
          </cell>
          <cell r="Z7830">
            <v>2000</v>
          </cell>
          <cell r="AA7830">
            <v>2000</v>
          </cell>
          <cell r="AB7830">
            <v>2400</v>
          </cell>
          <cell r="AC7830">
            <v>3000</v>
          </cell>
          <cell r="AD7830" t="str">
            <v>∆</v>
          </cell>
          <cell r="AE7830">
            <v>600</v>
          </cell>
        </row>
        <row r="7831">
          <cell r="V7831" t="str">
            <v>640.05.00.150-5100.07</v>
          </cell>
          <cell r="W7831" t="str">
            <v>Benefits Long Term Disability</v>
          </cell>
          <cell r="X7831">
            <v>0</v>
          </cell>
          <cell r="Y7831">
            <v>0</v>
          </cell>
          <cell r="Z7831">
            <v>0</v>
          </cell>
          <cell r="AA7831">
            <v>0</v>
          </cell>
          <cell r="AB7831">
            <v>0</v>
          </cell>
          <cell r="AC7831">
            <v>0</v>
          </cell>
          <cell r="AD7831" t="str">
            <v>∆</v>
          </cell>
          <cell r="AE7831">
            <v>0</v>
          </cell>
        </row>
        <row r="7832">
          <cell r="V7832" t="str">
            <v>640.05.00.150-5100.08</v>
          </cell>
          <cell r="W7832" t="str">
            <v>Benefits Deferred Compensation</v>
          </cell>
          <cell r="X7832">
            <v>0</v>
          </cell>
          <cell r="Y7832">
            <v>0</v>
          </cell>
          <cell r="Z7832">
            <v>0</v>
          </cell>
          <cell r="AA7832">
            <v>0</v>
          </cell>
          <cell r="AB7832">
            <v>0</v>
          </cell>
          <cell r="AC7832">
            <v>0</v>
          </cell>
          <cell r="AD7832" t="str">
            <v>∆</v>
          </cell>
          <cell r="AE7832">
            <v>0</v>
          </cell>
        </row>
        <row r="7833">
          <cell r="V7833" t="str">
            <v>640.05.00.150-5100.11</v>
          </cell>
          <cell r="W7833" t="str">
            <v>Benefits Medicare</v>
          </cell>
          <cell r="X7833">
            <v>1000</v>
          </cell>
          <cell r="Y7833">
            <v>1000</v>
          </cell>
          <cell r="Z7833">
            <v>1000</v>
          </cell>
          <cell r="AA7833">
            <v>0</v>
          </cell>
          <cell r="AB7833">
            <v>0</v>
          </cell>
          <cell r="AC7833">
            <v>0</v>
          </cell>
          <cell r="AD7833" t="str">
            <v>∆</v>
          </cell>
          <cell r="AE7833">
            <v>0</v>
          </cell>
        </row>
        <row r="7834">
          <cell r="V7834" t="str">
            <v>640.05.00.150-5100.15</v>
          </cell>
          <cell r="W7834" t="str">
            <v>Benefits Cell Phone Allowance</v>
          </cell>
          <cell r="X7834">
            <v>0</v>
          </cell>
          <cell r="Y7834">
            <v>0</v>
          </cell>
          <cell r="Z7834">
            <v>0</v>
          </cell>
          <cell r="AA7834">
            <v>0</v>
          </cell>
          <cell r="AB7834">
            <v>0</v>
          </cell>
          <cell r="AC7834">
            <v>0</v>
          </cell>
          <cell r="AD7834" t="str">
            <v>∆</v>
          </cell>
          <cell r="AE7834">
            <v>0</v>
          </cell>
        </row>
        <row r="7835">
          <cell r="V7835" t="str">
            <v>640.05.00.150-5100.17</v>
          </cell>
          <cell r="W7835" t="str">
            <v>Benefits Other Post Employment Benefits</v>
          </cell>
          <cell r="X7835">
            <v>1000</v>
          </cell>
          <cell r="Y7835">
            <v>1000</v>
          </cell>
          <cell r="Z7835">
            <v>3000</v>
          </cell>
          <cell r="AA7835">
            <v>3000</v>
          </cell>
          <cell r="AB7835">
            <v>3000</v>
          </cell>
          <cell r="AC7835">
            <v>3000</v>
          </cell>
          <cell r="AD7835" t="str">
            <v>∆</v>
          </cell>
          <cell r="AE7835">
            <v>0</v>
          </cell>
        </row>
        <row r="7836">
          <cell r="W7836" t="str">
            <v>TOTAL : PERSONNEL</v>
          </cell>
          <cell r="X7836">
            <v>96000</v>
          </cell>
          <cell r="Y7836">
            <v>115000</v>
          </cell>
          <cell r="Z7836">
            <v>72000</v>
          </cell>
          <cell r="AA7836">
            <v>41000</v>
          </cell>
          <cell r="AB7836">
            <v>5400</v>
          </cell>
          <cell r="AC7836">
            <v>6000</v>
          </cell>
          <cell r="AD7836" t="str">
            <v>∆</v>
          </cell>
          <cell r="AE7836">
            <v>600</v>
          </cell>
        </row>
        <row r="7837">
          <cell r="AB7837" t="str">
            <v/>
          </cell>
          <cell r="AC7837" t="str">
            <v/>
          </cell>
          <cell r="AD7837" t="str">
            <v>∆</v>
          </cell>
        </row>
        <row r="7838">
          <cell r="V7838" t="str">
            <v>[640] WASTEWATER O&amp;M : FINANCE : NON DIVISIONAL</v>
          </cell>
        </row>
        <row r="7839">
          <cell r="V7839" t="str">
            <v>FISCAL MANAGEMENT : OPERATIONS</v>
          </cell>
          <cell r="AB7839" t="str">
            <v/>
          </cell>
          <cell r="AC7839" t="str">
            <v/>
          </cell>
          <cell r="AD7839" t="str">
            <v>∆</v>
          </cell>
        </row>
        <row r="7840">
          <cell r="V7840" t="str">
            <v>640.05.00.150-6000.01</v>
          </cell>
          <cell r="W7840" t="str">
            <v>Professional Services General</v>
          </cell>
          <cell r="X7840">
            <v>71000</v>
          </cell>
          <cell r="Y7840">
            <v>67000</v>
          </cell>
          <cell r="Z7840">
            <v>88000</v>
          </cell>
          <cell r="AA7840">
            <v>81000</v>
          </cell>
          <cell r="AB7840">
            <v>0</v>
          </cell>
          <cell r="AC7840">
            <v>60000</v>
          </cell>
          <cell r="AD7840" t="str">
            <v>∆</v>
          </cell>
          <cell r="AE7840">
            <v>60000</v>
          </cell>
        </row>
        <row r="7841">
          <cell r="V7841" t="str">
            <v>640.05.00.150-6000.35</v>
          </cell>
          <cell r="W7841" t="str">
            <v>Professional Services Accounting and Auditing</v>
          </cell>
          <cell r="X7841">
            <v>0</v>
          </cell>
          <cell r="Y7841">
            <v>0</v>
          </cell>
          <cell r="Z7841">
            <v>0</v>
          </cell>
          <cell r="AA7841">
            <v>1000</v>
          </cell>
          <cell r="AB7841">
            <v>1500</v>
          </cell>
          <cell r="AC7841">
            <v>4500</v>
          </cell>
          <cell r="AD7841" t="str">
            <v>∆</v>
          </cell>
          <cell r="AE7841">
            <v>3000</v>
          </cell>
        </row>
        <row r="7842">
          <cell r="V7842" t="str">
            <v>640.05.00.150-6200.02</v>
          </cell>
          <cell r="W7842" t="str">
            <v>Supplies Special Department</v>
          </cell>
          <cell r="X7842">
            <v>0</v>
          </cell>
          <cell r="Y7842">
            <v>0</v>
          </cell>
          <cell r="Z7842">
            <v>0</v>
          </cell>
          <cell r="AA7842">
            <v>0</v>
          </cell>
          <cell r="AB7842">
            <v>0</v>
          </cell>
          <cell r="AC7842">
            <v>0</v>
          </cell>
          <cell r="AD7842" t="str">
            <v>∆</v>
          </cell>
          <cell r="AE7842">
            <v>0</v>
          </cell>
        </row>
        <row r="7843">
          <cell r="W7843" t="str">
            <v>TOTAL : OPERATIONS</v>
          </cell>
          <cell r="X7843">
            <v>71000</v>
          </cell>
          <cell r="Y7843">
            <v>67000</v>
          </cell>
          <cell r="Z7843">
            <v>88000</v>
          </cell>
          <cell r="AA7843">
            <v>82000</v>
          </cell>
          <cell r="AB7843">
            <v>1500</v>
          </cell>
          <cell r="AC7843">
            <v>64500</v>
          </cell>
          <cell r="AD7843" t="str">
            <v>∆</v>
          </cell>
          <cell r="AE7843">
            <v>63000</v>
          </cell>
        </row>
        <row r="7844">
          <cell r="AB7844" t="str">
            <v/>
          </cell>
          <cell r="AC7844" t="str">
            <v/>
          </cell>
          <cell r="AD7844" t="str">
            <v>∆</v>
          </cell>
        </row>
        <row r="7845">
          <cell r="V7845" t="str">
            <v>[640] WASTEWATER O&amp;M : FINANCE : NON DIVISIONAL</v>
          </cell>
        </row>
        <row r="7846">
          <cell r="V7846" t="str">
            <v>REVENUE MANAGEMENT : PERSONNEL</v>
          </cell>
          <cell r="AB7846" t="str">
            <v/>
          </cell>
          <cell r="AC7846" t="str">
            <v/>
          </cell>
          <cell r="AD7846" t="str">
            <v>∆</v>
          </cell>
        </row>
        <row r="7847">
          <cell r="V7847" t="str">
            <v>640.05.00.160-5000.01</v>
          </cell>
          <cell r="W7847" t="str">
            <v>Salaries Regular</v>
          </cell>
          <cell r="X7847">
            <v>142000</v>
          </cell>
          <cell r="Y7847">
            <v>177000</v>
          </cell>
          <cell r="Z7847">
            <v>192000</v>
          </cell>
          <cell r="AA7847">
            <v>180000</v>
          </cell>
          <cell r="AB7847">
            <v>31566</v>
          </cell>
          <cell r="AC7847">
            <v>31566</v>
          </cell>
          <cell r="AD7847" t="str">
            <v>∆</v>
          </cell>
          <cell r="AE7847">
            <v>0</v>
          </cell>
        </row>
        <row r="7848">
          <cell r="V7848" t="str">
            <v>640.05.00.160-5000.02</v>
          </cell>
          <cell r="W7848" t="str">
            <v>Salaries Part Time</v>
          </cell>
          <cell r="X7848">
            <v>4000</v>
          </cell>
          <cell r="Y7848">
            <v>0</v>
          </cell>
          <cell r="Z7848">
            <v>6000</v>
          </cell>
          <cell r="AA7848">
            <v>7000</v>
          </cell>
          <cell r="AB7848">
            <v>0</v>
          </cell>
          <cell r="AC7848">
            <v>0</v>
          </cell>
          <cell r="AD7848" t="str">
            <v>∆</v>
          </cell>
          <cell r="AE7848">
            <v>0</v>
          </cell>
        </row>
        <row r="7849">
          <cell r="V7849" t="str">
            <v>640.05.00.160-5000.03</v>
          </cell>
          <cell r="W7849" t="str">
            <v>Salaries Overtime</v>
          </cell>
          <cell r="X7849">
            <v>0</v>
          </cell>
          <cell r="Y7849">
            <v>0</v>
          </cell>
          <cell r="Z7849">
            <v>0</v>
          </cell>
          <cell r="AA7849">
            <v>0</v>
          </cell>
          <cell r="AB7849">
            <v>0</v>
          </cell>
          <cell r="AC7849">
            <v>0</v>
          </cell>
          <cell r="AD7849" t="str">
            <v>∆</v>
          </cell>
          <cell r="AE7849">
            <v>0</v>
          </cell>
        </row>
        <row r="7850">
          <cell r="V7850" t="str">
            <v>640.05.00.160-5000.06</v>
          </cell>
          <cell r="W7850" t="str">
            <v>Salaries Out of Class</v>
          </cell>
          <cell r="X7850">
            <v>0</v>
          </cell>
          <cell r="Y7850">
            <v>0</v>
          </cell>
          <cell r="Z7850">
            <v>1000</v>
          </cell>
          <cell r="AA7850">
            <v>0</v>
          </cell>
          <cell r="AB7850">
            <v>3157</v>
          </cell>
          <cell r="AC7850">
            <v>3157</v>
          </cell>
          <cell r="AD7850" t="str">
            <v>∆</v>
          </cell>
          <cell r="AE7850">
            <v>0</v>
          </cell>
        </row>
        <row r="7851">
          <cell r="V7851" t="str">
            <v>640.05.00.160-5000.07</v>
          </cell>
          <cell r="W7851" t="str">
            <v>Salaries Admin Leave Pay</v>
          </cell>
          <cell r="X7851">
            <v>1000</v>
          </cell>
          <cell r="Y7851">
            <v>0</v>
          </cell>
          <cell r="Z7851">
            <v>1000</v>
          </cell>
          <cell r="AA7851">
            <v>3000</v>
          </cell>
          <cell r="AB7851">
            <v>501</v>
          </cell>
          <cell r="AC7851">
            <v>501</v>
          </cell>
          <cell r="AD7851" t="str">
            <v>∆</v>
          </cell>
          <cell r="AE7851">
            <v>0</v>
          </cell>
        </row>
        <row r="7852">
          <cell r="V7852" t="str">
            <v>640.05.00.160-5000.08</v>
          </cell>
          <cell r="W7852" t="str">
            <v>Salaries Longevity Pay</v>
          </cell>
          <cell r="X7852">
            <v>0</v>
          </cell>
          <cell r="Y7852">
            <v>1000</v>
          </cell>
          <cell r="Z7852">
            <v>1000</v>
          </cell>
          <cell r="AA7852">
            <v>0</v>
          </cell>
          <cell r="AB7852">
            <v>312</v>
          </cell>
          <cell r="AC7852">
            <v>312</v>
          </cell>
          <cell r="AD7852" t="str">
            <v>∆</v>
          </cell>
          <cell r="AE7852">
            <v>0</v>
          </cell>
        </row>
        <row r="7853">
          <cell r="V7853" t="str">
            <v>640.05.00.160-5000.10</v>
          </cell>
          <cell r="W7853" t="str">
            <v>Salaries Furloughs</v>
          </cell>
          <cell r="X7853">
            <v>0</v>
          </cell>
          <cell r="Y7853">
            <v>0</v>
          </cell>
          <cell r="Z7853">
            <v>0</v>
          </cell>
          <cell r="AA7853">
            <v>0</v>
          </cell>
          <cell r="AB7853">
            <v>0</v>
          </cell>
          <cell r="AC7853">
            <v>0</v>
          </cell>
          <cell r="AD7853" t="str">
            <v>∆</v>
          </cell>
          <cell r="AE7853">
            <v>0</v>
          </cell>
        </row>
        <row r="7854">
          <cell r="V7854" t="str">
            <v>640.05.00.160-5000.12</v>
          </cell>
          <cell r="W7854" t="str">
            <v>Salaries Compensated Absences</v>
          </cell>
          <cell r="X7854">
            <v>0</v>
          </cell>
          <cell r="Y7854">
            <v>0</v>
          </cell>
          <cell r="Z7854">
            <v>0</v>
          </cell>
          <cell r="AA7854">
            <v>0</v>
          </cell>
          <cell r="AB7854">
            <v>0</v>
          </cell>
          <cell r="AC7854">
            <v>0</v>
          </cell>
          <cell r="AD7854" t="str">
            <v>∆</v>
          </cell>
          <cell r="AE7854">
            <v>0</v>
          </cell>
        </row>
        <row r="7855">
          <cell r="V7855" t="str">
            <v>640.05.00.160-5100.00</v>
          </cell>
          <cell r="W7855" t="str">
            <v>Benefits PERS Pool Liability</v>
          </cell>
          <cell r="X7855">
            <v>24000</v>
          </cell>
          <cell r="Y7855">
            <v>32000</v>
          </cell>
          <cell r="Z7855">
            <v>35000</v>
          </cell>
          <cell r="AA7855">
            <v>33000</v>
          </cell>
          <cell r="AB7855">
            <v>6664</v>
          </cell>
          <cell r="AC7855">
            <v>6000</v>
          </cell>
          <cell r="AD7855" t="str">
            <v>∆</v>
          </cell>
          <cell r="AE7855">
            <v>-664</v>
          </cell>
        </row>
        <row r="7856">
          <cell r="V7856" t="str">
            <v>640.05.00.160-5100.01</v>
          </cell>
          <cell r="W7856" t="str">
            <v>Benefits Retirement</v>
          </cell>
          <cell r="X7856">
            <v>13000</v>
          </cell>
          <cell r="Y7856">
            <v>16000</v>
          </cell>
          <cell r="Z7856">
            <v>17000</v>
          </cell>
          <cell r="AA7856">
            <v>16000</v>
          </cell>
          <cell r="AB7856">
            <v>1914</v>
          </cell>
          <cell r="AC7856">
            <v>1914</v>
          </cell>
          <cell r="AD7856" t="str">
            <v>∆</v>
          </cell>
          <cell r="AE7856">
            <v>0</v>
          </cell>
        </row>
        <row r="7857">
          <cell r="V7857" t="str">
            <v>640.05.00.160-5100.02</v>
          </cell>
          <cell r="W7857" t="str">
            <v>Benefits Health Insurance</v>
          </cell>
          <cell r="X7857">
            <v>37000</v>
          </cell>
          <cell r="Y7857">
            <v>33000</v>
          </cell>
          <cell r="Z7857">
            <v>36000</v>
          </cell>
          <cell r="AA7857">
            <v>32000</v>
          </cell>
          <cell r="AB7857">
            <v>5805</v>
          </cell>
          <cell r="AC7857">
            <v>5805</v>
          </cell>
          <cell r="AD7857" t="str">
            <v>∆</v>
          </cell>
          <cell r="AE7857">
            <v>0</v>
          </cell>
        </row>
        <row r="7858">
          <cell r="V7858" t="str">
            <v>640.05.00.160-5100.03</v>
          </cell>
          <cell r="W7858" t="str">
            <v>Benefits Dental Insurance</v>
          </cell>
          <cell r="X7858">
            <v>4000</v>
          </cell>
          <cell r="Y7858">
            <v>3000</v>
          </cell>
          <cell r="Z7858">
            <v>4000</v>
          </cell>
          <cell r="AA7858">
            <v>3000</v>
          </cell>
          <cell r="AB7858">
            <v>343</v>
          </cell>
          <cell r="AC7858">
            <v>343</v>
          </cell>
          <cell r="AD7858" t="str">
            <v>∆</v>
          </cell>
          <cell r="AE7858">
            <v>0</v>
          </cell>
        </row>
        <row r="7859">
          <cell r="V7859" t="str">
            <v>640.05.00.160-5100.04</v>
          </cell>
          <cell r="W7859" t="str">
            <v>Benefits Vision Insurance</v>
          </cell>
          <cell r="X7859">
            <v>1000</v>
          </cell>
          <cell r="Y7859">
            <v>1000</v>
          </cell>
          <cell r="Z7859">
            <v>1000</v>
          </cell>
          <cell r="AA7859">
            <v>0</v>
          </cell>
          <cell r="AB7859">
            <v>55</v>
          </cell>
          <cell r="AC7859">
            <v>55</v>
          </cell>
          <cell r="AD7859" t="str">
            <v>∆</v>
          </cell>
          <cell r="AE7859">
            <v>0</v>
          </cell>
        </row>
        <row r="7860">
          <cell r="V7860" t="str">
            <v>640.05.00.160-5100.05</v>
          </cell>
          <cell r="W7860" t="str">
            <v>Benefits Life Insurance</v>
          </cell>
          <cell r="X7860">
            <v>0</v>
          </cell>
          <cell r="Y7860">
            <v>0</v>
          </cell>
          <cell r="Z7860">
            <v>0</v>
          </cell>
          <cell r="AA7860">
            <v>0</v>
          </cell>
          <cell r="AB7860">
            <v>56</v>
          </cell>
          <cell r="AC7860">
            <v>56</v>
          </cell>
          <cell r="AD7860" t="str">
            <v>∆</v>
          </cell>
          <cell r="AE7860">
            <v>0</v>
          </cell>
        </row>
        <row r="7861">
          <cell r="V7861" t="str">
            <v>640.05.00.160-5100.06</v>
          </cell>
          <cell r="W7861" t="str">
            <v>Benefits Worker's Comp</v>
          </cell>
          <cell r="X7861">
            <v>4000</v>
          </cell>
          <cell r="Y7861">
            <v>5000</v>
          </cell>
          <cell r="Z7861">
            <v>6000</v>
          </cell>
          <cell r="AA7861">
            <v>6000</v>
          </cell>
          <cell r="AB7861">
            <v>6000</v>
          </cell>
          <cell r="AC7861">
            <v>8000</v>
          </cell>
          <cell r="AD7861" t="str">
            <v>∆</v>
          </cell>
          <cell r="AE7861">
            <v>2000</v>
          </cell>
        </row>
        <row r="7862">
          <cell r="V7862" t="str">
            <v>640.05.00.160-5100.07</v>
          </cell>
          <cell r="W7862" t="str">
            <v>Benefits Long Term Disability</v>
          </cell>
          <cell r="X7862">
            <v>1000</v>
          </cell>
          <cell r="Y7862">
            <v>1000</v>
          </cell>
          <cell r="Z7862">
            <v>1000</v>
          </cell>
          <cell r="AA7862">
            <v>1000</v>
          </cell>
          <cell r="AB7862">
            <v>308</v>
          </cell>
          <cell r="AC7862">
            <v>308</v>
          </cell>
          <cell r="AD7862" t="str">
            <v>∆</v>
          </cell>
          <cell r="AE7862">
            <v>0</v>
          </cell>
        </row>
        <row r="7863">
          <cell r="V7863" t="str">
            <v>640.05.00.160-5100.08</v>
          </cell>
          <cell r="W7863" t="str">
            <v>Benefits Deferred Compensation</v>
          </cell>
          <cell r="X7863">
            <v>0</v>
          </cell>
          <cell r="Y7863">
            <v>0</v>
          </cell>
          <cell r="Z7863">
            <v>0</v>
          </cell>
          <cell r="AA7863">
            <v>2000</v>
          </cell>
          <cell r="AB7863">
            <v>0</v>
          </cell>
          <cell r="AC7863">
            <v>0</v>
          </cell>
          <cell r="AD7863" t="str">
            <v>∆</v>
          </cell>
          <cell r="AE7863">
            <v>0</v>
          </cell>
        </row>
        <row r="7864">
          <cell r="V7864" t="str">
            <v>640.05.00.160-5100.09</v>
          </cell>
          <cell r="W7864" t="str">
            <v>Benefits Unemployment Insurance</v>
          </cell>
          <cell r="X7864">
            <v>0</v>
          </cell>
          <cell r="Y7864">
            <v>0</v>
          </cell>
          <cell r="Z7864">
            <v>0</v>
          </cell>
          <cell r="AA7864">
            <v>0</v>
          </cell>
          <cell r="AB7864">
            <v>0</v>
          </cell>
          <cell r="AC7864">
            <v>0</v>
          </cell>
          <cell r="AD7864" t="str">
            <v>∆</v>
          </cell>
          <cell r="AE7864">
            <v>0</v>
          </cell>
        </row>
        <row r="7865">
          <cell r="V7865" t="str">
            <v>640.05.00.160-5100.11</v>
          </cell>
          <cell r="W7865" t="str">
            <v>Benefits Medicare</v>
          </cell>
          <cell r="X7865">
            <v>2000</v>
          </cell>
          <cell r="Y7865">
            <v>3000</v>
          </cell>
          <cell r="Z7865">
            <v>3000</v>
          </cell>
          <cell r="AA7865">
            <v>3000</v>
          </cell>
          <cell r="AB7865">
            <v>521</v>
          </cell>
          <cell r="AC7865">
            <v>521</v>
          </cell>
          <cell r="AD7865" t="str">
            <v>∆</v>
          </cell>
          <cell r="AE7865">
            <v>0</v>
          </cell>
        </row>
        <row r="7866">
          <cell r="V7866" t="str">
            <v>640.05.00.160-5100.15</v>
          </cell>
          <cell r="W7866" t="str">
            <v>Benefits Cell Phone Allowance</v>
          </cell>
          <cell r="X7866">
            <v>0</v>
          </cell>
          <cell r="Y7866">
            <v>0</v>
          </cell>
          <cell r="Z7866">
            <v>0</v>
          </cell>
          <cell r="AA7866">
            <v>0</v>
          </cell>
          <cell r="AB7866">
            <v>375</v>
          </cell>
          <cell r="AC7866">
            <v>375</v>
          </cell>
          <cell r="AD7866" t="str">
            <v>∆</v>
          </cell>
          <cell r="AE7866">
            <v>0</v>
          </cell>
        </row>
        <row r="7867">
          <cell r="V7867" t="str">
            <v>640.05.00.160-5100.17</v>
          </cell>
          <cell r="W7867" t="str">
            <v>Benefits Other Post Employment Benefits</v>
          </cell>
          <cell r="X7867">
            <v>8000</v>
          </cell>
          <cell r="Y7867">
            <v>8000</v>
          </cell>
          <cell r="Z7867">
            <v>8000</v>
          </cell>
          <cell r="AA7867">
            <v>7000</v>
          </cell>
          <cell r="AB7867">
            <v>7000</v>
          </cell>
          <cell r="AC7867">
            <v>7000</v>
          </cell>
          <cell r="AD7867" t="str">
            <v>∆</v>
          </cell>
          <cell r="AE7867">
            <v>0</v>
          </cell>
        </row>
        <row r="7868">
          <cell r="W7868" t="str">
            <v>TOTAL : PERSONNEL</v>
          </cell>
          <cell r="X7868">
            <v>241000</v>
          </cell>
          <cell r="Y7868">
            <v>280000</v>
          </cell>
          <cell r="Z7868">
            <v>312000</v>
          </cell>
          <cell r="AA7868">
            <v>293000</v>
          </cell>
          <cell r="AB7868">
            <v>64577</v>
          </cell>
          <cell r="AC7868">
            <v>65913</v>
          </cell>
          <cell r="AD7868" t="str">
            <v>∆</v>
          </cell>
          <cell r="AE7868">
            <v>1336</v>
          </cell>
        </row>
        <row r="7869">
          <cell r="AB7869" t="str">
            <v/>
          </cell>
          <cell r="AC7869" t="str">
            <v/>
          </cell>
          <cell r="AD7869" t="str">
            <v>∆</v>
          </cell>
        </row>
        <row r="7870">
          <cell r="V7870" t="str">
            <v>[640] WASTEWATER O&amp;M : FINANCE : NON DIVISIONAL</v>
          </cell>
        </row>
        <row r="7871">
          <cell r="V7871" t="str">
            <v>REVENUE MANAGEMENT : OPERATIONS</v>
          </cell>
          <cell r="AB7871" t="str">
            <v/>
          </cell>
          <cell r="AC7871" t="str">
            <v/>
          </cell>
          <cell r="AD7871" t="str">
            <v>∆</v>
          </cell>
        </row>
        <row r="7872">
          <cell r="V7872" t="str">
            <v>640.05.00.160-6000.15</v>
          </cell>
          <cell r="W7872" t="str">
            <v>Professional Services Utility Statement Processing</v>
          </cell>
          <cell r="X7872">
            <v>77000</v>
          </cell>
          <cell r="Y7872">
            <v>76000</v>
          </cell>
          <cell r="Z7872">
            <v>81000</v>
          </cell>
          <cell r="AA7872">
            <v>75000</v>
          </cell>
          <cell r="AB7872">
            <v>0</v>
          </cell>
          <cell r="AC7872">
            <v>0</v>
          </cell>
          <cell r="AD7872" t="str">
            <v>∆</v>
          </cell>
          <cell r="AE7872">
            <v>0</v>
          </cell>
        </row>
        <row r="7873">
          <cell r="V7873" t="str">
            <v>640.05.00.160-6200.02</v>
          </cell>
          <cell r="W7873" t="str">
            <v>Supplies Special Department</v>
          </cell>
          <cell r="X7873">
            <v>0</v>
          </cell>
          <cell r="Y7873">
            <v>0</v>
          </cell>
          <cell r="Z7873">
            <v>0</v>
          </cell>
          <cell r="AA7873">
            <v>0</v>
          </cell>
          <cell r="AB7873">
            <v>0</v>
          </cell>
          <cell r="AC7873">
            <v>0</v>
          </cell>
          <cell r="AD7873" t="str">
            <v>∆</v>
          </cell>
          <cell r="AE7873">
            <v>0</v>
          </cell>
        </row>
        <row r="7874">
          <cell r="V7874" t="str">
            <v>640.05.00.160-6200.09</v>
          </cell>
          <cell r="W7874" t="str">
            <v>Supplies Data Processing</v>
          </cell>
          <cell r="X7874">
            <v>0</v>
          </cell>
          <cell r="Y7874">
            <v>0</v>
          </cell>
          <cell r="Z7874">
            <v>0</v>
          </cell>
          <cell r="AA7874">
            <v>0</v>
          </cell>
          <cell r="AB7874">
            <v>0</v>
          </cell>
          <cell r="AC7874">
            <v>0</v>
          </cell>
          <cell r="AD7874" t="str">
            <v>∆</v>
          </cell>
          <cell r="AE7874">
            <v>0</v>
          </cell>
        </row>
        <row r="7875">
          <cell r="V7875" t="str">
            <v>640.05.00.160-6280.40</v>
          </cell>
          <cell r="W7875" t="str">
            <v>Supplies-Public Works Support Department</v>
          </cell>
          <cell r="X7875">
            <v>2000</v>
          </cell>
          <cell r="Y7875">
            <v>2000</v>
          </cell>
          <cell r="Z7875">
            <v>1000</v>
          </cell>
          <cell r="AA7875">
            <v>0</v>
          </cell>
          <cell r="AB7875">
            <v>0</v>
          </cell>
          <cell r="AC7875">
            <v>0</v>
          </cell>
          <cell r="AD7875" t="str">
            <v>∆</v>
          </cell>
          <cell r="AE7875">
            <v>0</v>
          </cell>
        </row>
        <row r="7876">
          <cell r="V7876" t="str">
            <v>640.05.00.160-6600.04</v>
          </cell>
          <cell r="W7876" t="str">
            <v>Administrative Expenses Training/Conferences</v>
          </cell>
          <cell r="X7876">
            <v>0</v>
          </cell>
          <cell r="Y7876">
            <v>1000</v>
          </cell>
          <cell r="Z7876">
            <v>0</v>
          </cell>
          <cell r="AA7876">
            <v>0</v>
          </cell>
          <cell r="AB7876">
            <v>0</v>
          </cell>
          <cell r="AC7876">
            <v>0</v>
          </cell>
          <cell r="AD7876" t="str">
            <v>∆</v>
          </cell>
          <cell r="AE7876">
            <v>0</v>
          </cell>
        </row>
        <row r="7877">
          <cell r="V7877" t="str">
            <v>640.05.00.160-6600.07</v>
          </cell>
          <cell r="W7877" t="str">
            <v>Administrative Expenses Employee Recruitment</v>
          </cell>
          <cell r="X7877">
            <v>0</v>
          </cell>
          <cell r="Y7877">
            <v>0</v>
          </cell>
          <cell r="Z7877">
            <v>0</v>
          </cell>
          <cell r="AA7877">
            <v>0</v>
          </cell>
          <cell r="AB7877">
            <v>0</v>
          </cell>
          <cell r="AC7877">
            <v>0</v>
          </cell>
          <cell r="AD7877" t="str">
            <v>∆</v>
          </cell>
          <cell r="AE7877">
            <v>0</v>
          </cell>
        </row>
        <row r="7878">
          <cell r="W7878" t="str">
            <v>TOTAL : OPERATIONS</v>
          </cell>
          <cell r="X7878">
            <v>79000</v>
          </cell>
          <cell r="Y7878">
            <v>79000</v>
          </cell>
          <cell r="Z7878">
            <v>82000</v>
          </cell>
          <cell r="AA7878">
            <v>75000</v>
          </cell>
          <cell r="AB7878">
            <v>0</v>
          </cell>
          <cell r="AC7878">
            <v>0</v>
          </cell>
          <cell r="AD7878" t="str">
            <v>∆</v>
          </cell>
          <cell r="AE7878">
            <v>0</v>
          </cell>
        </row>
        <row r="7879">
          <cell r="AB7879" t="str">
            <v/>
          </cell>
          <cell r="AC7879" t="str">
            <v/>
          </cell>
          <cell r="AD7879" t="str">
            <v>∆</v>
          </cell>
        </row>
        <row r="7880">
          <cell r="V7880" t="str">
            <v>[640] WASTEWATER O&amp;M : INFORMATION TECHNOLOGY : NON DIVISIONAL</v>
          </cell>
          <cell r="AB7880" t="str">
            <v/>
          </cell>
          <cell r="AC7880" t="str">
            <v/>
          </cell>
          <cell r="AD7880" t="str">
            <v>∆</v>
          </cell>
        </row>
        <row r="7881">
          <cell r="V7881" t="str">
            <v>INFORMATION TECHNOLOGY : PERSONNEL</v>
          </cell>
          <cell r="AB7881" t="str">
            <v/>
          </cell>
          <cell r="AC7881" t="str">
            <v/>
          </cell>
          <cell r="AD7881" t="str">
            <v>∆</v>
          </cell>
        </row>
        <row r="7882">
          <cell r="V7882" t="str">
            <v>640.07.00.170-5000.01</v>
          </cell>
          <cell r="W7882" t="str">
            <v>Salaries Regular</v>
          </cell>
          <cell r="X7882">
            <v>0</v>
          </cell>
          <cell r="Y7882">
            <v>0</v>
          </cell>
          <cell r="Z7882">
            <v>0</v>
          </cell>
          <cell r="AA7882">
            <v>0</v>
          </cell>
          <cell r="AB7882">
            <v>0</v>
          </cell>
          <cell r="AC7882">
            <v>0</v>
          </cell>
          <cell r="AD7882" t="str">
            <v>∆</v>
          </cell>
          <cell r="AE7882">
            <v>0</v>
          </cell>
        </row>
        <row r="7883">
          <cell r="V7883" t="str">
            <v>640.07.00.170-5000.03</v>
          </cell>
          <cell r="W7883" t="str">
            <v>Salaries Overtime</v>
          </cell>
          <cell r="X7883">
            <v>0</v>
          </cell>
          <cell r="Y7883">
            <v>0</v>
          </cell>
          <cell r="Z7883">
            <v>0</v>
          </cell>
          <cell r="AA7883">
            <v>0</v>
          </cell>
          <cell r="AB7883">
            <v>0</v>
          </cell>
          <cell r="AC7883">
            <v>0</v>
          </cell>
          <cell r="AD7883" t="str">
            <v>∆</v>
          </cell>
          <cell r="AE7883">
            <v>0</v>
          </cell>
        </row>
        <row r="7884">
          <cell r="V7884" t="str">
            <v>640.07.00.170-5000.10</v>
          </cell>
          <cell r="W7884" t="str">
            <v>Salaries Furloughs</v>
          </cell>
          <cell r="X7884">
            <v>0</v>
          </cell>
          <cell r="Y7884">
            <v>0</v>
          </cell>
          <cell r="Z7884">
            <v>0</v>
          </cell>
          <cell r="AA7884">
            <v>0</v>
          </cell>
          <cell r="AB7884">
            <v>0</v>
          </cell>
          <cell r="AC7884">
            <v>0</v>
          </cell>
          <cell r="AD7884" t="str">
            <v>∆</v>
          </cell>
          <cell r="AE7884">
            <v>0</v>
          </cell>
        </row>
        <row r="7885">
          <cell r="V7885" t="str">
            <v>640.07.00.170-5000.12</v>
          </cell>
          <cell r="W7885" t="str">
            <v>Salaries Compensated Absences</v>
          </cell>
          <cell r="X7885">
            <v>0</v>
          </cell>
          <cell r="Y7885">
            <v>0</v>
          </cell>
          <cell r="Z7885">
            <v>0</v>
          </cell>
          <cell r="AA7885">
            <v>0</v>
          </cell>
          <cell r="AB7885">
            <v>0</v>
          </cell>
          <cell r="AC7885">
            <v>0</v>
          </cell>
          <cell r="AD7885" t="str">
            <v>∆</v>
          </cell>
          <cell r="AE7885">
            <v>0</v>
          </cell>
        </row>
        <row r="7886">
          <cell r="V7886" t="str">
            <v>640.07.00.170-5100.01</v>
          </cell>
          <cell r="W7886" t="str">
            <v>Benefits Retirement</v>
          </cell>
          <cell r="X7886">
            <v>0</v>
          </cell>
          <cell r="Y7886">
            <v>0</v>
          </cell>
          <cell r="Z7886">
            <v>0</v>
          </cell>
          <cell r="AA7886">
            <v>0</v>
          </cell>
          <cell r="AB7886">
            <v>0</v>
          </cell>
          <cell r="AC7886">
            <v>0</v>
          </cell>
          <cell r="AD7886" t="str">
            <v>∆</v>
          </cell>
          <cell r="AE7886">
            <v>0</v>
          </cell>
        </row>
        <row r="7887">
          <cell r="V7887" t="str">
            <v>640.07.00.170-5100.02</v>
          </cell>
          <cell r="W7887" t="str">
            <v>Benefits Health Insurance</v>
          </cell>
          <cell r="X7887">
            <v>0</v>
          </cell>
          <cell r="Y7887">
            <v>0</v>
          </cell>
          <cell r="Z7887">
            <v>0</v>
          </cell>
          <cell r="AA7887">
            <v>0</v>
          </cell>
          <cell r="AB7887">
            <v>0</v>
          </cell>
          <cell r="AC7887">
            <v>0</v>
          </cell>
          <cell r="AD7887" t="str">
            <v>∆</v>
          </cell>
          <cell r="AE7887">
            <v>0</v>
          </cell>
        </row>
        <row r="7888">
          <cell r="V7888" t="str">
            <v>640.07.00.170-5100.03</v>
          </cell>
          <cell r="W7888" t="str">
            <v>Benefits Dental Insurance</v>
          </cell>
          <cell r="X7888">
            <v>0</v>
          </cell>
          <cell r="Y7888">
            <v>0</v>
          </cell>
          <cell r="Z7888">
            <v>0</v>
          </cell>
          <cell r="AA7888">
            <v>0</v>
          </cell>
          <cell r="AB7888">
            <v>0</v>
          </cell>
          <cell r="AC7888">
            <v>0</v>
          </cell>
          <cell r="AD7888" t="str">
            <v>∆</v>
          </cell>
          <cell r="AE7888">
            <v>0</v>
          </cell>
        </row>
        <row r="7889">
          <cell r="V7889" t="str">
            <v>640.07.00.170-5100.04</v>
          </cell>
          <cell r="W7889" t="str">
            <v>Benefits Vision Insurance</v>
          </cell>
          <cell r="X7889">
            <v>0</v>
          </cell>
          <cell r="Y7889">
            <v>0</v>
          </cell>
          <cell r="Z7889">
            <v>0</v>
          </cell>
          <cell r="AA7889">
            <v>0</v>
          </cell>
          <cell r="AB7889">
            <v>0</v>
          </cell>
          <cell r="AC7889">
            <v>0</v>
          </cell>
          <cell r="AD7889" t="str">
            <v>∆</v>
          </cell>
          <cell r="AE7889">
            <v>0</v>
          </cell>
        </row>
        <row r="7890">
          <cell r="V7890" t="str">
            <v>640.07.00.170-5100.05</v>
          </cell>
          <cell r="W7890" t="str">
            <v>Benefits Life Insurance</v>
          </cell>
          <cell r="X7890">
            <v>0</v>
          </cell>
          <cell r="Y7890">
            <v>0</v>
          </cell>
          <cell r="Z7890">
            <v>0</v>
          </cell>
          <cell r="AA7890">
            <v>0</v>
          </cell>
          <cell r="AB7890">
            <v>0</v>
          </cell>
          <cell r="AC7890">
            <v>0</v>
          </cell>
          <cell r="AD7890" t="str">
            <v>∆</v>
          </cell>
          <cell r="AE7890">
            <v>0</v>
          </cell>
        </row>
        <row r="7891">
          <cell r="V7891" t="str">
            <v>640.07.00.170-5100.07</v>
          </cell>
          <cell r="W7891" t="str">
            <v>Benefits Long Term Disability</v>
          </cell>
          <cell r="X7891">
            <v>0</v>
          </cell>
          <cell r="Y7891">
            <v>0</v>
          </cell>
          <cell r="Z7891">
            <v>0</v>
          </cell>
          <cell r="AA7891">
            <v>0</v>
          </cell>
          <cell r="AB7891">
            <v>0</v>
          </cell>
          <cell r="AC7891">
            <v>0</v>
          </cell>
          <cell r="AD7891" t="str">
            <v>∆</v>
          </cell>
          <cell r="AE7891">
            <v>0</v>
          </cell>
        </row>
        <row r="7892">
          <cell r="V7892" t="str">
            <v>640.07.00.170-5100.11</v>
          </cell>
          <cell r="W7892" t="str">
            <v>Benefits Medicare</v>
          </cell>
          <cell r="X7892">
            <v>0</v>
          </cell>
          <cell r="Y7892">
            <v>0</v>
          </cell>
          <cell r="Z7892">
            <v>0</v>
          </cell>
          <cell r="AA7892">
            <v>0</v>
          </cell>
          <cell r="AB7892">
            <v>0</v>
          </cell>
          <cell r="AC7892">
            <v>0</v>
          </cell>
          <cell r="AD7892" t="str">
            <v>∆</v>
          </cell>
          <cell r="AE7892">
            <v>0</v>
          </cell>
        </row>
        <row r="7893">
          <cell r="W7893" t="str">
            <v>TOTAL : PERSONNEL</v>
          </cell>
          <cell r="X7893">
            <v>0</v>
          </cell>
          <cell r="Y7893">
            <v>0</v>
          </cell>
          <cell r="Z7893">
            <v>0</v>
          </cell>
          <cell r="AA7893">
            <v>0</v>
          </cell>
          <cell r="AB7893">
            <v>0</v>
          </cell>
          <cell r="AC7893">
            <v>0</v>
          </cell>
          <cell r="AD7893" t="str">
            <v>∆</v>
          </cell>
          <cell r="AE7893">
            <v>0</v>
          </cell>
        </row>
        <row r="7894">
          <cell r="AB7894" t="str">
            <v/>
          </cell>
          <cell r="AC7894" t="str">
            <v/>
          </cell>
          <cell r="AD7894" t="str">
            <v>∆</v>
          </cell>
        </row>
        <row r="7895">
          <cell r="V7895" t="str">
            <v>[640] WASTEWATER O&amp;M : POLICE DEPARTMENT : NON DIVISIONAL</v>
          </cell>
          <cell r="AB7895" t="str">
            <v/>
          </cell>
          <cell r="AC7895" t="str">
            <v/>
          </cell>
          <cell r="AD7895" t="str">
            <v>∆</v>
          </cell>
        </row>
        <row r="7896">
          <cell r="V7896" t="str">
            <v>CODE COMPLIANCE : PERSONNEL</v>
          </cell>
          <cell r="AB7896" t="str">
            <v/>
          </cell>
          <cell r="AC7896" t="str">
            <v/>
          </cell>
          <cell r="AD7896" t="str">
            <v>∆</v>
          </cell>
        </row>
        <row r="7897">
          <cell r="V7897" t="str">
            <v>640.11.00.250-5000.01</v>
          </cell>
          <cell r="W7897" t="str">
            <v>Salaries Regular</v>
          </cell>
          <cell r="X7897">
            <v>8000</v>
          </cell>
          <cell r="Y7897">
            <v>8000</v>
          </cell>
          <cell r="Z7897">
            <v>9000</v>
          </cell>
          <cell r="AA7897">
            <v>9000</v>
          </cell>
          <cell r="AB7897">
            <v>7703</v>
          </cell>
          <cell r="AC7897">
            <v>7703</v>
          </cell>
          <cell r="AD7897" t="str">
            <v>∆</v>
          </cell>
          <cell r="AE7897">
            <v>0</v>
          </cell>
        </row>
        <row r="7898">
          <cell r="V7898" t="str">
            <v>640.11.00.250-5000.07</v>
          </cell>
          <cell r="W7898" t="str">
            <v>Salaries Admin Leave Pay</v>
          </cell>
          <cell r="X7898">
            <v>0</v>
          </cell>
          <cell r="Y7898">
            <v>0</v>
          </cell>
          <cell r="Z7898">
            <v>0</v>
          </cell>
          <cell r="AA7898">
            <v>0</v>
          </cell>
          <cell r="AB7898">
            <v>0</v>
          </cell>
          <cell r="AC7898">
            <v>0</v>
          </cell>
          <cell r="AD7898" t="str">
            <v>∆</v>
          </cell>
          <cell r="AE7898">
            <v>0</v>
          </cell>
        </row>
        <row r="7899">
          <cell r="V7899" t="str">
            <v>640.11.00.250-5000.08</v>
          </cell>
          <cell r="W7899" t="str">
            <v>Salaries Longevity Pay</v>
          </cell>
          <cell r="X7899">
            <v>0</v>
          </cell>
          <cell r="Y7899">
            <v>0</v>
          </cell>
          <cell r="Z7899">
            <v>0</v>
          </cell>
          <cell r="AA7899">
            <v>0</v>
          </cell>
          <cell r="AB7899">
            <v>140</v>
          </cell>
          <cell r="AC7899">
            <v>140</v>
          </cell>
          <cell r="AD7899" t="str">
            <v>∆</v>
          </cell>
          <cell r="AE7899">
            <v>0</v>
          </cell>
        </row>
        <row r="7900">
          <cell r="V7900" t="str">
            <v>640.11.00.250-5000.10</v>
          </cell>
          <cell r="W7900" t="str">
            <v>Salaries Furloughs</v>
          </cell>
          <cell r="X7900">
            <v>0</v>
          </cell>
          <cell r="Y7900">
            <v>0</v>
          </cell>
          <cell r="Z7900">
            <v>0</v>
          </cell>
          <cell r="AA7900">
            <v>0</v>
          </cell>
          <cell r="AB7900">
            <v>0</v>
          </cell>
          <cell r="AC7900">
            <v>0</v>
          </cell>
          <cell r="AD7900" t="str">
            <v>∆</v>
          </cell>
          <cell r="AE7900">
            <v>0</v>
          </cell>
        </row>
        <row r="7901">
          <cell r="V7901" t="str">
            <v>640.11.00.250-5000.12</v>
          </cell>
          <cell r="W7901" t="str">
            <v>Salaries Compensated Absences</v>
          </cell>
          <cell r="X7901">
            <v>0</v>
          </cell>
          <cell r="Y7901">
            <v>0</v>
          </cell>
          <cell r="Z7901">
            <v>0</v>
          </cell>
          <cell r="AA7901">
            <v>0</v>
          </cell>
          <cell r="AB7901">
            <v>0</v>
          </cell>
          <cell r="AC7901">
            <v>0</v>
          </cell>
          <cell r="AD7901" t="str">
            <v>∆</v>
          </cell>
          <cell r="AE7901">
            <v>0</v>
          </cell>
        </row>
        <row r="7902">
          <cell r="V7902" t="str">
            <v>640.11.00.250-5100.00</v>
          </cell>
          <cell r="W7902" t="str">
            <v>Benefits PERS Pool Liability</v>
          </cell>
          <cell r="X7902">
            <v>1000</v>
          </cell>
          <cell r="Y7902">
            <v>2000</v>
          </cell>
          <cell r="Z7902">
            <v>2000</v>
          </cell>
          <cell r="AA7902">
            <v>2000</v>
          </cell>
          <cell r="AB7902">
            <v>1640</v>
          </cell>
          <cell r="AC7902">
            <v>1000</v>
          </cell>
          <cell r="AD7902" t="str">
            <v>∆</v>
          </cell>
          <cell r="AE7902">
            <v>-640</v>
          </cell>
        </row>
        <row r="7903">
          <cell r="V7903" t="str">
            <v>640.11.00.250-5100.01</v>
          </cell>
          <cell r="W7903" t="str">
            <v>Benefits Retirement</v>
          </cell>
          <cell r="X7903">
            <v>0</v>
          </cell>
          <cell r="Y7903">
            <v>0</v>
          </cell>
          <cell r="Z7903">
            <v>0</v>
          </cell>
          <cell r="AA7903">
            <v>1000</v>
          </cell>
          <cell r="AB7903">
            <v>471</v>
          </cell>
          <cell r="AC7903">
            <v>471</v>
          </cell>
          <cell r="AD7903" t="str">
            <v>∆</v>
          </cell>
          <cell r="AE7903">
            <v>0</v>
          </cell>
        </row>
        <row r="7904">
          <cell r="V7904" t="str">
            <v>640.11.00.250-5100.02</v>
          </cell>
          <cell r="W7904" t="str">
            <v>Benefits Health Insurance</v>
          </cell>
          <cell r="X7904">
            <v>1000</v>
          </cell>
          <cell r="Y7904">
            <v>1000</v>
          </cell>
          <cell r="Z7904">
            <v>0</v>
          </cell>
          <cell r="AA7904">
            <v>0</v>
          </cell>
          <cell r="AB7904">
            <v>0</v>
          </cell>
          <cell r="AC7904">
            <v>0</v>
          </cell>
          <cell r="AD7904" t="str">
            <v>∆</v>
          </cell>
          <cell r="AE7904">
            <v>0</v>
          </cell>
        </row>
        <row r="7905">
          <cell r="V7905" t="str">
            <v>640.11.00.250-5100.03</v>
          </cell>
          <cell r="W7905" t="str">
            <v>Benefits Dental Insurance</v>
          </cell>
          <cell r="X7905">
            <v>0</v>
          </cell>
          <cell r="Y7905">
            <v>0</v>
          </cell>
          <cell r="Z7905">
            <v>0</v>
          </cell>
          <cell r="AA7905">
            <v>0</v>
          </cell>
          <cell r="AB7905">
            <v>93</v>
          </cell>
          <cell r="AC7905">
            <v>93</v>
          </cell>
          <cell r="AD7905" t="str">
            <v>∆</v>
          </cell>
          <cell r="AE7905">
            <v>0</v>
          </cell>
        </row>
        <row r="7906">
          <cell r="V7906" t="str">
            <v>640.11.00.250-5100.04</v>
          </cell>
          <cell r="W7906" t="str">
            <v>Benefits Vision Insurance</v>
          </cell>
          <cell r="X7906">
            <v>0</v>
          </cell>
          <cell r="Y7906">
            <v>0</v>
          </cell>
          <cell r="Z7906">
            <v>0</v>
          </cell>
          <cell r="AA7906">
            <v>0</v>
          </cell>
          <cell r="AB7906">
            <v>15</v>
          </cell>
          <cell r="AC7906">
            <v>15</v>
          </cell>
          <cell r="AD7906" t="str">
            <v>∆</v>
          </cell>
          <cell r="AE7906">
            <v>0</v>
          </cell>
        </row>
        <row r="7907">
          <cell r="V7907" t="str">
            <v>640.11.00.250-5100.05</v>
          </cell>
          <cell r="W7907" t="str">
            <v>Benefits Life Insurance</v>
          </cell>
          <cell r="X7907">
            <v>0</v>
          </cell>
          <cell r="Y7907">
            <v>0</v>
          </cell>
          <cell r="Z7907">
            <v>0</v>
          </cell>
          <cell r="AA7907">
            <v>0</v>
          </cell>
          <cell r="AB7907">
            <v>14</v>
          </cell>
          <cell r="AC7907">
            <v>14</v>
          </cell>
          <cell r="AD7907" t="str">
            <v>∆</v>
          </cell>
          <cell r="AE7907">
            <v>0</v>
          </cell>
        </row>
        <row r="7908">
          <cell r="V7908" t="str">
            <v>640.11.00.250-5100.06</v>
          </cell>
          <cell r="W7908" t="str">
            <v>Benefits Worker's Comp</v>
          </cell>
          <cell r="X7908">
            <v>0</v>
          </cell>
          <cell r="Y7908">
            <v>0</v>
          </cell>
          <cell r="Z7908">
            <v>0</v>
          </cell>
          <cell r="AA7908">
            <v>0</v>
          </cell>
          <cell r="AB7908">
            <v>600</v>
          </cell>
          <cell r="AC7908">
            <v>1000</v>
          </cell>
          <cell r="AD7908" t="str">
            <v>∆</v>
          </cell>
          <cell r="AE7908">
            <v>400</v>
          </cell>
        </row>
        <row r="7909">
          <cell r="V7909" t="str">
            <v>640.11.00.250-5100.07</v>
          </cell>
          <cell r="W7909" t="str">
            <v>Benefits Long Term Disability</v>
          </cell>
          <cell r="X7909">
            <v>0</v>
          </cell>
          <cell r="Y7909">
            <v>0</v>
          </cell>
          <cell r="Z7909">
            <v>0</v>
          </cell>
          <cell r="AA7909">
            <v>0</v>
          </cell>
          <cell r="AB7909">
            <v>76</v>
          </cell>
          <cell r="AC7909">
            <v>76</v>
          </cell>
          <cell r="AD7909" t="str">
            <v>∆</v>
          </cell>
          <cell r="AE7909">
            <v>0</v>
          </cell>
        </row>
        <row r="7910">
          <cell r="V7910" t="str">
            <v>640.11.00.250-5100.08</v>
          </cell>
          <cell r="W7910" t="str">
            <v>Benefits Deferred Compensation</v>
          </cell>
          <cell r="X7910">
            <v>0</v>
          </cell>
          <cell r="Y7910">
            <v>0</v>
          </cell>
          <cell r="Z7910">
            <v>0</v>
          </cell>
          <cell r="AA7910">
            <v>0</v>
          </cell>
          <cell r="AB7910">
            <v>378</v>
          </cell>
          <cell r="AC7910">
            <v>378</v>
          </cell>
          <cell r="AD7910" t="str">
            <v>∆</v>
          </cell>
          <cell r="AE7910">
            <v>0</v>
          </cell>
        </row>
        <row r="7911">
          <cell r="V7911" t="str">
            <v>640.11.00.250-5100.10</v>
          </cell>
          <cell r="W7911" t="str">
            <v>Benefits Uniform Allowance</v>
          </cell>
          <cell r="X7911">
            <v>0</v>
          </cell>
          <cell r="Y7911">
            <v>0</v>
          </cell>
          <cell r="Z7911">
            <v>0</v>
          </cell>
          <cell r="AA7911">
            <v>0</v>
          </cell>
          <cell r="AB7911">
            <v>0</v>
          </cell>
          <cell r="AC7911">
            <v>0</v>
          </cell>
          <cell r="AD7911" t="str">
            <v>∆</v>
          </cell>
          <cell r="AE7911">
            <v>0</v>
          </cell>
        </row>
        <row r="7912">
          <cell r="V7912" t="str">
            <v>640.11.00.250-5100.11</v>
          </cell>
          <cell r="W7912" t="str">
            <v>Benefits Medicare</v>
          </cell>
          <cell r="X7912">
            <v>0</v>
          </cell>
          <cell r="Y7912">
            <v>0</v>
          </cell>
          <cell r="Z7912">
            <v>0</v>
          </cell>
          <cell r="AA7912">
            <v>0</v>
          </cell>
          <cell r="AB7912">
            <v>121</v>
          </cell>
          <cell r="AC7912">
            <v>121</v>
          </cell>
          <cell r="AD7912" t="str">
            <v>∆</v>
          </cell>
          <cell r="AE7912">
            <v>0</v>
          </cell>
        </row>
        <row r="7913">
          <cell r="V7913" t="str">
            <v>640.11.00.250-5100.15</v>
          </cell>
          <cell r="W7913" t="str">
            <v>Benefits Cell Phone Allowance</v>
          </cell>
          <cell r="X7913">
            <v>0</v>
          </cell>
          <cell r="Y7913">
            <v>0</v>
          </cell>
          <cell r="Z7913">
            <v>0</v>
          </cell>
          <cell r="AA7913">
            <v>0</v>
          </cell>
          <cell r="AB7913">
            <v>101</v>
          </cell>
          <cell r="AC7913">
            <v>101</v>
          </cell>
          <cell r="AD7913" t="str">
            <v>∆</v>
          </cell>
          <cell r="AE7913">
            <v>0</v>
          </cell>
        </row>
        <row r="7914">
          <cell r="W7914" t="str">
            <v>TOTAL : PERSONNEL</v>
          </cell>
          <cell r="X7914">
            <v>10000</v>
          </cell>
          <cell r="Y7914">
            <v>11000</v>
          </cell>
          <cell r="Z7914">
            <v>11000</v>
          </cell>
          <cell r="AA7914">
            <v>12000</v>
          </cell>
          <cell r="AB7914">
            <v>11352</v>
          </cell>
          <cell r="AC7914">
            <v>11112</v>
          </cell>
          <cell r="AD7914" t="str">
            <v>∆</v>
          </cell>
          <cell r="AE7914">
            <v>-240</v>
          </cell>
        </row>
        <row r="7915">
          <cell r="AB7915" t="str">
            <v/>
          </cell>
          <cell r="AC7915" t="str">
            <v/>
          </cell>
          <cell r="AD7915" t="str">
            <v>∆</v>
          </cell>
        </row>
        <row r="7916">
          <cell r="V7916" t="str">
            <v>[640] WASTEWATER O&amp;M : PUBLIC WORKS : ADMINISTRATION</v>
          </cell>
          <cell r="AB7916" t="str">
            <v/>
          </cell>
          <cell r="AC7916" t="str">
            <v/>
          </cell>
          <cell r="AD7916" t="str">
            <v>∆</v>
          </cell>
        </row>
        <row r="7917">
          <cell r="V7917" t="str">
            <v>ADMINISTRATION : PERSONNEL</v>
          </cell>
          <cell r="AB7917" t="str">
            <v/>
          </cell>
          <cell r="AC7917" t="str">
            <v/>
          </cell>
          <cell r="AD7917" t="str">
            <v>∆</v>
          </cell>
        </row>
        <row r="7918">
          <cell r="V7918" t="str">
            <v>640.40.50.001-5000.01</v>
          </cell>
          <cell r="W7918" t="str">
            <v>Salaries Regular</v>
          </cell>
          <cell r="X7918">
            <v>136000</v>
          </cell>
          <cell r="Y7918">
            <v>110000</v>
          </cell>
          <cell r="Z7918">
            <v>132000</v>
          </cell>
          <cell r="AA7918">
            <v>64000</v>
          </cell>
          <cell r="AB7918">
            <v>0</v>
          </cell>
          <cell r="AC7918">
            <v>0</v>
          </cell>
          <cell r="AD7918" t="str">
            <v>∆</v>
          </cell>
          <cell r="AE7918">
            <v>0</v>
          </cell>
        </row>
        <row r="7919">
          <cell r="V7919" t="str">
            <v>640.40.50.001-5000.03</v>
          </cell>
          <cell r="W7919" t="str">
            <v>Salaries Overtime</v>
          </cell>
          <cell r="X7919">
            <v>0</v>
          </cell>
          <cell r="Y7919">
            <v>0</v>
          </cell>
          <cell r="Z7919">
            <v>0</v>
          </cell>
          <cell r="AA7919">
            <v>0</v>
          </cell>
          <cell r="AB7919">
            <v>0</v>
          </cell>
          <cell r="AC7919">
            <v>0</v>
          </cell>
          <cell r="AD7919" t="str">
            <v>∆</v>
          </cell>
          <cell r="AE7919">
            <v>0</v>
          </cell>
        </row>
        <row r="7920">
          <cell r="V7920" t="str">
            <v>640.40.50.001-5000.06</v>
          </cell>
          <cell r="W7920" t="str">
            <v>Salaries Out of Class</v>
          </cell>
          <cell r="X7920">
            <v>0</v>
          </cell>
          <cell r="Y7920">
            <v>0</v>
          </cell>
          <cell r="Z7920">
            <v>1000</v>
          </cell>
          <cell r="AA7920">
            <v>0</v>
          </cell>
          <cell r="AB7920">
            <v>0</v>
          </cell>
          <cell r="AC7920">
            <v>0</v>
          </cell>
          <cell r="AD7920" t="str">
            <v>∆</v>
          </cell>
          <cell r="AE7920">
            <v>0</v>
          </cell>
        </row>
        <row r="7921">
          <cell r="V7921" t="str">
            <v>640.40.50.001-5000.07</v>
          </cell>
          <cell r="W7921" t="str">
            <v>Salaries Admin Leave Pay</v>
          </cell>
          <cell r="X7921">
            <v>0</v>
          </cell>
          <cell r="Y7921">
            <v>0</v>
          </cell>
          <cell r="Z7921">
            <v>7000</v>
          </cell>
          <cell r="AA7921">
            <v>0</v>
          </cell>
          <cell r="AB7921">
            <v>0</v>
          </cell>
          <cell r="AC7921">
            <v>0</v>
          </cell>
          <cell r="AD7921" t="str">
            <v>∆</v>
          </cell>
          <cell r="AE7921">
            <v>0</v>
          </cell>
        </row>
        <row r="7922">
          <cell r="V7922" t="str">
            <v>640.40.50.001-5000.08</v>
          </cell>
          <cell r="W7922" t="str">
            <v>Salaries Longevity Pay</v>
          </cell>
          <cell r="X7922">
            <v>1000</v>
          </cell>
          <cell r="Y7922">
            <v>1000</v>
          </cell>
          <cell r="Z7922">
            <v>1000</v>
          </cell>
          <cell r="AA7922">
            <v>0</v>
          </cell>
          <cell r="AB7922">
            <v>0</v>
          </cell>
          <cell r="AC7922">
            <v>0</v>
          </cell>
          <cell r="AD7922" t="str">
            <v>∆</v>
          </cell>
          <cell r="AE7922">
            <v>0</v>
          </cell>
        </row>
        <row r="7923">
          <cell r="V7923" t="str">
            <v>640.40.50.001-5000.10</v>
          </cell>
          <cell r="W7923" t="str">
            <v>Salaries Furloughs</v>
          </cell>
          <cell r="X7923">
            <v>0</v>
          </cell>
          <cell r="Y7923">
            <v>0</v>
          </cell>
          <cell r="Z7923">
            <v>0</v>
          </cell>
          <cell r="AA7923">
            <v>0</v>
          </cell>
          <cell r="AB7923">
            <v>0</v>
          </cell>
          <cell r="AC7923">
            <v>0</v>
          </cell>
          <cell r="AD7923" t="str">
            <v>∆</v>
          </cell>
          <cell r="AE7923">
            <v>0</v>
          </cell>
        </row>
        <row r="7924">
          <cell r="V7924" t="str">
            <v>640.40.50.001-5000.12</v>
          </cell>
          <cell r="W7924" t="str">
            <v>Salaries Compensated Absences</v>
          </cell>
          <cell r="X7924">
            <v>0</v>
          </cell>
          <cell r="Y7924">
            <v>0</v>
          </cell>
          <cell r="Z7924">
            <v>0</v>
          </cell>
          <cell r="AA7924">
            <v>0</v>
          </cell>
          <cell r="AB7924">
            <v>0</v>
          </cell>
          <cell r="AC7924">
            <v>0</v>
          </cell>
          <cell r="AD7924" t="str">
            <v>∆</v>
          </cell>
          <cell r="AE7924">
            <v>0</v>
          </cell>
        </row>
        <row r="7925">
          <cell r="V7925" t="str">
            <v>640.40.50.001-5100.00</v>
          </cell>
          <cell r="W7925" t="str">
            <v>Benefits PERS Pool Liability</v>
          </cell>
          <cell r="X7925">
            <v>23000</v>
          </cell>
          <cell r="Y7925">
            <v>21000</v>
          </cell>
          <cell r="Z7925">
            <v>19000</v>
          </cell>
          <cell r="AA7925">
            <v>12000</v>
          </cell>
          <cell r="AB7925">
            <v>0</v>
          </cell>
          <cell r="AC7925">
            <v>0</v>
          </cell>
          <cell r="AD7925" t="str">
            <v>∆</v>
          </cell>
          <cell r="AE7925">
            <v>0</v>
          </cell>
        </row>
        <row r="7926">
          <cell r="V7926" t="str">
            <v>640.40.50.001-5100.01</v>
          </cell>
          <cell r="W7926" t="str">
            <v>Benefits Retirement</v>
          </cell>
          <cell r="X7926">
            <v>6000</v>
          </cell>
          <cell r="Y7926">
            <v>6000</v>
          </cell>
          <cell r="Z7926">
            <v>6000</v>
          </cell>
          <cell r="AA7926">
            <v>5000</v>
          </cell>
          <cell r="AB7926">
            <v>0</v>
          </cell>
          <cell r="AC7926">
            <v>0</v>
          </cell>
          <cell r="AD7926" t="str">
            <v>∆</v>
          </cell>
          <cell r="AE7926">
            <v>0</v>
          </cell>
        </row>
        <row r="7927">
          <cell r="V7927" t="str">
            <v>640.40.50.001-5100.02</v>
          </cell>
          <cell r="W7927" t="str">
            <v>Benefits Health Insurance</v>
          </cell>
          <cell r="X7927">
            <v>20000</v>
          </cell>
          <cell r="Y7927">
            <v>14000</v>
          </cell>
          <cell r="Z7927">
            <v>11000</v>
          </cell>
          <cell r="AA7927">
            <v>6000</v>
          </cell>
          <cell r="AB7927">
            <v>0</v>
          </cell>
          <cell r="AC7927">
            <v>0</v>
          </cell>
          <cell r="AD7927" t="str">
            <v>∆</v>
          </cell>
          <cell r="AE7927">
            <v>0</v>
          </cell>
        </row>
        <row r="7928">
          <cell r="V7928" t="str">
            <v>640.40.50.001-5100.03</v>
          </cell>
          <cell r="W7928" t="str">
            <v>Benefits Dental Insurance</v>
          </cell>
          <cell r="X7928">
            <v>1000</v>
          </cell>
          <cell r="Y7928">
            <v>1000</v>
          </cell>
          <cell r="Z7928">
            <v>1000</v>
          </cell>
          <cell r="AA7928">
            <v>0</v>
          </cell>
          <cell r="AB7928">
            <v>0</v>
          </cell>
          <cell r="AC7928">
            <v>0</v>
          </cell>
          <cell r="AD7928" t="str">
            <v>∆</v>
          </cell>
          <cell r="AE7928">
            <v>0</v>
          </cell>
        </row>
        <row r="7929">
          <cell r="V7929" t="str">
            <v>640.40.50.001-5100.04</v>
          </cell>
          <cell r="W7929" t="str">
            <v>Benefits Vision Insurance</v>
          </cell>
          <cell r="X7929">
            <v>0</v>
          </cell>
          <cell r="Y7929">
            <v>0</v>
          </cell>
          <cell r="Z7929">
            <v>0</v>
          </cell>
          <cell r="AA7929">
            <v>0</v>
          </cell>
          <cell r="AB7929">
            <v>0</v>
          </cell>
          <cell r="AC7929">
            <v>0</v>
          </cell>
          <cell r="AD7929" t="str">
            <v>∆</v>
          </cell>
          <cell r="AE7929">
            <v>0</v>
          </cell>
        </row>
        <row r="7930">
          <cell r="V7930" t="str">
            <v>640.40.50.001-5100.05</v>
          </cell>
          <cell r="W7930" t="str">
            <v>Benefits Life Insurance</v>
          </cell>
          <cell r="X7930">
            <v>0</v>
          </cell>
          <cell r="Y7930">
            <v>0</v>
          </cell>
          <cell r="Z7930">
            <v>0</v>
          </cell>
          <cell r="AA7930">
            <v>0</v>
          </cell>
          <cell r="AB7930">
            <v>0</v>
          </cell>
          <cell r="AC7930">
            <v>0</v>
          </cell>
          <cell r="AD7930" t="str">
            <v>∆</v>
          </cell>
          <cell r="AE7930">
            <v>0</v>
          </cell>
        </row>
        <row r="7931">
          <cell r="V7931" t="str">
            <v>640.40.50.001-5100.06</v>
          </cell>
          <cell r="W7931" t="str">
            <v>Benefits Worker's Comp</v>
          </cell>
          <cell r="X7931">
            <v>4000</v>
          </cell>
          <cell r="Y7931">
            <v>4000</v>
          </cell>
          <cell r="Z7931">
            <v>3000</v>
          </cell>
          <cell r="AA7931">
            <v>3000</v>
          </cell>
          <cell r="AB7931">
            <v>3600</v>
          </cell>
          <cell r="AC7931">
            <v>5000</v>
          </cell>
          <cell r="AD7931" t="str">
            <v>∆</v>
          </cell>
          <cell r="AE7931">
            <v>1400</v>
          </cell>
        </row>
        <row r="7932">
          <cell r="V7932" t="str">
            <v>640.40.50.001-5100.07</v>
          </cell>
          <cell r="W7932" t="str">
            <v>Benefits Long Term Disability</v>
          </cell>
          <cell r="X7932">
            <v>1000</v>
          </cell>
          <cell r="Y7932">
            <v>0</v>
          </cell>
          <cell r="Z7932">
            <v>0</v>
          </cell>
          <cell r="AA7932">
            <v>0</v>
          </cell>
          <cell r="AB7932">
            <v>0</v>
          </cell>
          <cell r="AC7932">
            <v>0</v>
          </cell>
          <cell r="AD7932" t="str">
            <v>∆</v>
          </cell>
          <cell r="AE7932">
            <v>0</v>
          </cell>
        </row>
        <row r="7933">
          <cell r="V7933" t="str">
            <v>640.40.50.001-5100.08</v>
          </cell>
          <cell r="W7933" t="str">
            <v>Benefits Deferred Compensation</v>
          </cell>
          <cell r="X7933">
            <v>2000</v>
          </cell>
          <cell r="Y7933">
            <v>2000</v>
          </cell>
          <cell r="Z7933">
            <v>1000</v>
          </cell>
          <cell r="AA7933">
            <v>2000</v>
          </cell>
          <cell r="AB7933">
            <v>0</v>
          </cell>
          <cell r="AC7933">
            <v>0</v>
          </cell>
          <cell r="AD7933" t="str">
            <v>∆</v>
          </cell>
          <cell r="AE7933">
            <v>0</v>
          </cell>
        </row>
        <row r="7934">
          <cell r="V7934" t="str">
            <v>640.40.50.001-5100.09</v>
          </cell>
          <cell r="W7934" t="str">
            <v>Benefits Unemployment Insurance</v>
          </cell>
          <cell r="X7934">
            <v>0</v>
          </cell>
          <cell r="Y7934">
            <v>0</v>
          </cell>
          <cell r="Z7934">
            <v>0</v>
          </cell>
          <cell r="AA7934">
            <v>0</v>
          </cell>
          <cell r="AB7934">
            <v>0</v>
          </cell>
          <cell r="AC7934">
            <v>0</v>
          </cell>
          <cell r="AD7934" t="str">
            <v>∆</v>
          </cell>
          <cell r="AE7934">
            <v>0</v>
          </cell>
        </row>
        <row r="7935">
          <cell r="V7935" t="str">
            <v>640.40.50.001-5100.11</v>
          </cell>
          <cell r="W7935" t="str">
            <v>Benefits Medicare</v>
          </cell>
          <cell r="X7935">
            <v>2000</v>
          </cell>
          <cell r="Y7935">
            <v>2000</v>
          </cell>
          <cell r="Z7935">
            <v>2000</v>
          </cell>
          <cell r="AA7935">
            <v>1000</v>
          </cell>
          <cell r="AB7935">
            <v>0</v>
          </cell>
          <cell r="AC7935">
            <v>0</v>
          </cell>
          <cell r="AD7935" t="str">
            <v>∆</v>
          </cell>
          <cell r="AE7935">
            <v>0</v>
          </cell>
        </row>
        <row r="7936">
          <cell r="V7936" t="str">
            <v>640.40.50.001-5100.15</v>
          </cell>
          <cell r="W7936" t="str">
            <v>Benefits Cell Phone Allowance</v>
          </cell>
          <cell r="X7936">
            <v>1000</v>
          </cell>
          <cell r="Y7936">
            <v>1000</v>
          </cell>
          <cell r="Z7936">
            <v>0</v>
          </cell>
          <cell r="AA7936">
            <v>0</v>
          </cell>
          <cell r="AB7936">
            <v>0</v>
          </cell>
          <cell r="AC7936">
            <v>0</v>
          </cell>
          <cell r="AD7936" t="str">
            <v>∆</v>
          </cell>
          <cell r="AE7936">
            <v>0</v>
          </cell>
        </row>
        <row r="7937">
          <cell r="V7937" t="str">
            <v>640.40.50.001-5100.17</v>
          </cell>
          <cell r="W7937" t="str">
            <v>Benefits Other Post Employment Benefits</v>
          </cell>
          <cell r="X7937">
            <v>4000</v>
          </cell>
          <cell r="Y7937">
            <v>4000</v>
          </cell>
          <cell r="Z7937">
            <v>5000</v>
          </cell>
          <cell r="AA7937">
            <v>6000</v>
          </cell>
          <cell r="AB7937">
            <v>6000</v>
          </cell>
          <cell r="AC7937">
            <v>6000</v>
          </cell>
          <cell r="AD7937" t="str">
            <v>∆</v>
          </cell>
          <cell r="AE7937">
            <v>0</v>
          </cell>
        </row>
        <row r="7938">
          <cell r="W7938" t="str">
            <v>TOTAL : PERSONNEL</v>
          </cell>
          <cell r="X7938">
            <v>201000</v>
          </cell>
          <cell r="Y7938">
            <v>166000</v>
          </cell>
          <cell r="Z7938">
            <v>189000</v>
          </cell>
          <cell r="AA7938">
            <v>99000</v>
          </cell>
          <cell r="AB7938">
            <v>9600</v>
          </cell>
          <cell r="AC7938">
            <v>11000</v>
          </cell>
          <cell r="AD7938" t="str">
            <v>∆</v>
          </cell>
          <cell r="AE7938">
            <v>1400</v>
          </cell>
        </row>
        <row r="7939">
          <cell r="AB7939" t="str">
            <v/>
          </cell>
          <cell r="AC7939" t="str">
            <v/>
          </cell>
          <cell r="AD7939" t="str">
            <v>∆</v>
          </cell>
        </row>
        <row r="7940">
          <cell r="V7940" t="str">
            <v>[640] WASTEWATER O&amp;M : PUBLIC WORKS : ADMINISTRATION</v>
          </cell>
        </row>
        <row r="7941">
          <cell r="V7941" t="str">
            <v>ADMINISTRATION : OPERATIONS</v>
          </cell>
          <cell r="AB7941" t="str">
            <v/>
          </cell>
          <cell r="AC7941" t="str">
            <v/>
          </cell>
          <cell r="AD7941" t="str">
            <v>∆</v>
          </cell>
        </row>
        <row r="7942">
          <cell r="V7942" t="str">
            <v>640.40.50.001-6000.19</v>
          </cell>
          <cell r="W7942" t="str">
            <v>Professional Services Labor Relations</v>
          </cell>
          <cell r="X7942">
            <v>0</v>
          </cell>
          <cell r="Y7942">
            <v>0</v>
          </cell>
          <cell r="Z7942">
            <v>0</v>
          </cell>
          <cell r="AA7942">
            <v>0</v>
          </cell>
          <cell r="AB7942">
            <v>0</v>
          </cell>
          <cell r="AC7942">
            <v>0</v>
          </cell>
          <cell r="AD7942" t="str">
            <v>∆</v>
          </cell>
          <cell r="AE7942">
            <v>0</v>
          </cell>
        </row>
        <row r="7943">
          <cell r="V7943" t="str">
            <v>640.40.50.001-6600.04</v>
          </cell>
          <cell r="W7943" t="str">
            <v>Administrative Expenses Training/Conferences</v>
          </cell>
          <cell r="X7943">
            <v>7000</v>
          </cell>
          <cell r="Y7943">
            <v>11000</v>
          </cell>
          <cell r="Z7943">
            <v>8000</v>
          </cell>
          <cell r="AA7943">
            <v>0</v>
          </cell>
          <cell r="AB7943">
            <v>0</v>
          </cell>
          <cell r="AC7943">
            <v>0</v>
          </cell>
          <cell r="AD7943" t="str">
            <v>∆</v>
          </cell>
          <cell r="AE7943">
            <v>0</v>
          </cell>
        </row>
        <row r="7944">
          <cell r="V7944" t="str">
            <v>640.40.50.001-6600.07</v>
          </cell>
          <cell r="W7944" t="str">
            <v>Administrative Expenses Employee Recruitment</v>
          </cell>
          <cell r="X7944">
            <v>0</v>
          </cell>
          <cell r="Y7944">
            <v>0</v>
          </cell>
          <cell r="Z7944">
            <v>0</v>
          </cell>
          <cell r="AA7944">
            <v>0</v>
          </cell>
          <cell r="AB7944">
            <v>0</v>
          </cell>
          <cell r="AC7944">
            <v>0</v>
          </cell>
          <cell r="AD7944" t="str">
            <v>∆</v>
          </cell>
          <cell r="AE7944">
            <v>0</v>
          </cell>
        </row>
        <row r="7945">
          <cell r="W7945" t="str">
            <v>TOTAL : OPERATIONS</v>
          </cell>
          <cell r="X7945">
            <v>7000</v>
          </cell>
          <cell r="Y7945">
            <v>11000</v>
          </cell>
          <cell r="Z7945">
            <v>8000</v>
          </cell>
          <cell r="AA7945">
            <v>0</v>
          </cell>
          <cell r="AB7945">
            <v>0</v>
          </cell>
          <cell r="AC7945">
            <v>0</v>
          </cell>
          <cell r="AD7945" t="str">
            <v>∆</v>
          </cell>
          <cell r="AE7945">
            <v>0</v>
          </cell>
        </row>
        <row r="7946">
          <cell r="AB7946" t="str">
            <v/>
          </cell>
          <cell r="AC7946" t="str">
            <v/>
          </cell>
          <cell r="AD7946" t="str">
            <v>∆</v>
          </cell>
        </row>
        <row r="7947">
          <cell r="V7947" t="str">
            <v>[640] WASTEWATER O&amp;M : PUBLIC WORKS : MAINTENANCE</v>
          </cell>
        </row>
        <row r="7948">
          <cell r="V7948" t="str">
            <v>FACILITIES : PERSONNEL</v>
          </cell>
          <cell r="AB7948" t="str">
            <v/>
          </cell>
          <cell r="AC7948" t="str">
            <v/>
          </cell>
          <cell r="AD7948" t="str">
            <v>∆</v>
          </cell>
        </row>
        <row r="7949">
          <cell r="V7949" t="str">
            <v>640.40.55.500-5000.01</v>
          </cell>
          <cell r="W7949" t="str">
            <v>Salaries Regular</v>
          </cell>
          <cell r="X7949">
            <v>0</v>
          </cell>
          <cell r="Y7949">
            <v>0</v>
          </cell>
          <cell r="Z7949">
            <v>0</v>
          </cell>
          <cell r="AA7949">
            <v>0</v>
          </cell>
          <cell r="AB7949">
            <v>0</v>
          </cell>
          <cell r="AC7949">
            <v>0</v>
          </cell>
          <cell r="AD7949" t="str">
            <v>∆</v>
          </cell>
          <cell r="AE7949">
            <v>0</v>
          </cell>
        </row>
        <row r="7950">
          <cell r="V7950" t="str">
            <v>640.40.55.500-5000.03</v>
          </cell>
          <cell r="W7950" t="str">
            <v>Salaries Overtime</v>
          </cell>
          <cell r="X7950">
            <v>0</v>
          </cell>
          <cell r="Y7950">
            <v>0</v>
          </cell>
          <cell r="Z7950">
            <v>0</v>
          </cell>
          <cell r="AA7950">
            <v>0</v>
          </cell>
          <cell r="AB7950">
            <v>0</v>
          </cell>
          <cell r="AC7950">
            <v>0</v>
          </cell>
          <cell r="AD7950" t="str">
            <v>∆</v>
          </cell>
          <cell r="AE7950">
            <v>0</v>
          </cell>
        </row>
        <row r="7951">
          <cell r="V7951" t="str">
            <v>640.40.55.500-5000.06</v>
          </cell>
          <cell r="W7951" t="str">
            <v>Salaries Out of Class</v>
          </cell>
          <cell r="X7951">
            <v>0</v>
          </cell>
          <cell r="Y7951">
            <v>0</v>
          </cell>
          <cell r="Z7951">
            <v>0</v>
          </cell>
          <cell r="AA7951">
            <v>0</v>
          </cell>
          <cell r="AB7951">
            <v>0</v>
          </cell>
          <cell r="AC7951">
            <v>0</v>
          </cell>
          <cell r="AD7951" t="str">
            <v>∆</v>
          </cell>
          <cell r="AE7951">
            <v>0</v>
          </cell>
        </row>
        <row r="7952">
          <cell r="V7952" t="str">
            <v>640.40.55.500-5000.10</v>
          </cell>
          <cell r="W7952" t="str">
            <v>Salaries Furloughs</v>
          </cell>
          <cell r="X7952">
            <v>0</v>
          </cell>
          <cell r="Y7952">
            <v>0</v>
          </cell>
          <cell r="Z7952">
            <v>0</v>
          </cell>
          <cell r="AA7952">
            <v>0</v>
          </cell>
          <cell r="AB7952">
            <v>0</v>
          </cell>
          <cell r="AC7952">
            <v>0</v>
          </cell>
          <cell r="AD7952" t="str">
            <v>∆</v>
          </cell>
          <cell r="AE7952">
            <v>0</v>
          </cell>
        </row>
        <row r="7953">
          <cell r="V7953" t="str">
            <v>640.40.55.500-5100.01</v>
          </cell>
          <cell r="W7953" t="str">
            <v>Benefits Retirement</v>
          </cell>
          <cell r="X7953">
            <v>0</v>
          </cell>
          <cell r="Y7953">
            <v>0</v>
          </cell>
          <cell r="Z7953">
            <v>0</v>
          </cell>
          <cell r="AA7953">
            <v>0</v>
          </cell>
          <cell r="AB7953">
            <v>0</v>
          </cell>
          <cell r="AC7953">
            <v>0</v>
          </cell>
          <cell r="AD7953" t="str">
            <v>∆</v>
          </cell>
          <cell r="AE7953">
            <v>0</v>
          </cell>
        </row>
        <row r="7954">
          <cell r="V7954" t="str">
            <v>640.40.55.500-5100.02</v>
          </cell>
          <cell r="W7954" t="str">
            <v>Benefits Health Insurance</v>
          </cell>
          <cell r="X7954">
            <v>0</v>
          </cell>
          <cell r="Y7954">
            <v>0</v>
          </cell>
          <cell r="Z7954">
            <v>0</v>
          </cell>
          <cell r="AA7954">
            <v>0</v>
          </cell>
          <cell r="AB7954">
            <v>0</v>
          </cell>
          <cell r="AC7954">
            <v>0</v>
          </cell>
          <cell r="AD7954" t="str">
            <v>∆</v>
          </cell>
          <cell r="AE7954">
            <v>0</v>
          </cell>
        </row>
        <row r="7955">
          <cell r="V7955" t="str">
            <v>640.40.55.500-5100.03</v>
          </cell>
          <cell r="W7955" t="str">
            <v>Benefits Dental Insurance</v>
          </cell>
          <cell r="X7955">
            <v>0</v>
          </cell>
          <cell r="Y7955">
            <v>0</v>
          </cell>
          <cell r="Z7955">
            <v>0</v>
          </cell>
          <cell r="AA7955">
            <v>0</v>
          </cell>
          <cell r="AB7955">
            <v>0</v>
          </cell>
          <cell r="AC7955">
            <v>0</v>
          </cell>
          <cell r="AD7955" t="str">
            <v>∆</v>
          </cell>
          <cell r="AE7955">
            <v>0</v>
          </cell>
        </row>
        <row r="7956">
          <cell r="V7956" t="str">
            <v>640.40.55.500-5100.04</v>
          </cell>
          <cell r="W7956" t="str">
            <v>Benefits Vision Insurance</v>
          </cell>
          <cell r="X7956">
            <v>0</v>
          </cell>
          <cell r="Y7956">
            <v>0</v>
          </cell>
          <cell r="Z7956">
            <v>0</v>
          </cell>
          <cell r="AA7956">
            <v>0</v>
          </cell>
          <cell r="AB7956">
            <v>0</v>
          </cell>
          <cell r="AC7956">
            <v>0</v>
          </cell>
          <cell r="AD7956" t="str">
            <v>∆</v>
          </cell>
          <cell r="AE7956">
            <v>0</v>
          </cell>
        </row>
        <row r="7957">
          <cell r="V7957" t="str">
            <v>640.40.55.500-5100.05</v>
          </cell>
          <cell r="W7957" t="str">
            <v>Benefits Life Insurance</v>
          </cell>
          <cell r="X7957">
            <v>0</v>
          </cell>
          <cell r="Y7957">
            <v>0</v>
          </cell>
          <cell r="Z7957">
            <v>0</v>
          </cell>
          <cell r="AA7957">
            <v>0</v>
          </cell>
          <cell r="AB7957">
            <v>0</v>
          </cell>
          <cell r="AC7957">
            <v>0</v>
          </cell>
          <cell r="AD7957" t="str">
            <v>∆</v>
          </cell>
          <cell r="AE7957">
            <v>0</v>
          </cell>
        </row>
        <row r="7958">
          <cell r="V7958" t="str">
            <v>640.40.55.500-5100.06</v>
          </cell>
          <cell r="W7958" t="str">
            <v>Benefits Worker's Comp</v>
          </cell>
          <cell r="X7958">
            <v>0</v>
          </cell>
          <cell r="Y7958">
            <v>0</v>
          </cell>
          <cell r="Z7958">
            <v>0</v>
          </cell>
          <cell r="AA7958">
            <v>0</v>
          </cell>
          <cell r="AB7958">
            <v>0</v>
          </cell>
          <cell r="AC7958">
            <v>0</v>
          </cell>
          <cell r="AD7958" t="str">
            <v>∆</v>
          </cell>
          <cell r="AE7958">
            <v>0</v>
          </cell>
        </row>
        <row r="7959">
          <cell r="V7959" t="str">
            <v>640.40.55.500-5100.07</v>
          </cell>
          <cell r="W7959" t="str">
            <v>Benefits Long Term Disability</v>
          </cell>
          <cell r="X7959">
            <v>0</v>
          </cell>
          <cell r="Y7959">
            <v>0</v>
          </cell>
          <cell r="Z7959">
            <v>0</v>
          </cell>
          <cell r="AA7959">
            <v>0</v>
          </cell>
          <cell r="AB7959">
            <v>0</v>
          </cell>
          <cell r="AC7959">
            <v>0</v>
          </cell>
          <cell r="AD7959" t="str">
            <v>∆</v>
          </cell>
          <cell r="AE7959">
            <v>0</v>
          </cell>
        </row>
        <row r="7960">
          <cell r="V7960" t="str">
            <v>640.40.55.500-5100.08</v>
          </cell>
          <cell r="W7960" t="str">
            <v>Benefits Deferred Compensation</v>
          </cell>
          <cell r="X7960">
            <v>0</v>
          </cell>
          <cell r="Y7960">
            <v>0</v>
          </cell>
          <cell r="Z7960">
            <v>0</v>
          </cell>
          <cell r="AA7960">
            <v>0</v>
          </cell>
          <cell r="AB7960">
            <v>0</v>
          </cell>
          <cell r="AC7960">
            <v>0</v>
          </cell>
          <cell r="AD7960" t="str">
            <v>∆</v>
          </cell>
          <cell r="AE7960">
            <v>0</v>
          </cell>
        </row>
        <row r="7961">
          <cell r="V7961" t="str">
            <v>640.40.55.500-5100.10</v>
          </cell>
          <cell r="W7961" t="str">
            <v>Benefits Uniform Allowance</v>
          </cell>
          <cell r="X7961">
            <v>0</v>
          </cell>
          <cell r="Y7961">
            <v>0</v>
          </cell>
          <cell r="Z7961">
            <v>0</v>
          </cell>
          <cell r="AA7961">
            <v>0</v>
          </cell>
          <cell r="AB7961">
            <v>0</v>
          </cell>
          <cell r="AC7961">
            <v>0</v>
          </cell>
          <cell r="AD7961" t="str">
            <v>∆</v>
          </cell>
          <cell r="AE7961">
            <v>0</v>
          </cell>
        </row>
        <row r="7962">
          <cell r="V7962" t="str">
            <v>640.40.55.500-5100.11</v>
          </cell>
          <cell r="W7962" t="str">
            <v>Benefits Medicare</v>
          </cell>
          <cell r="X7962">
            <v>0</v>
          </cell>
          <cell r="Y7962">
            <v>0</v>
          </cell>
          <cell r="Z7962">
            <v>0</v>
          </cell>
          <cell r="AA7962">
            <v>0</v>
          </cell>
          <cell r="AB7962">
            <v>0</v>
          </cell>
          <cell r="AC7962">
            <v>0</v>
          </cell>
          <cell r="AD7962" t="str">
            <v>∆</v>
          </cell>
          <cell r="AE7962">
            <v>0</v>
          </cell>
        </row>
        <row r="7963">
          <cell r="V7963" t="str">
            <v>640.40.55.500-5100.12</v>
          </cell>
          <cell r="W7963" t="str">
            <v>Benefits Annual Physical Exam</v>
          </cell>
          <cell r="X7963">
            <v>0</v>
          </cell>
          <cell r="Y7963">
            <v>0</v>
          </cell>
          <cell r="Z7963">
            <v>0</v>
          </cell>
          <cell r="AA7963">
            <v>0</v>
          </cell>
          <cell r="AB7963">
            <v>0</v>
          </cell>
          <cell r="AC7963">
            <v>0</v>
          </cell>
          <cell r="AD7963" t="str">
            <v>∆</v>
          </cell>
          <cell r="AE7963">
            <v>0</v>
          </cell>
        </row>
        <row r="7964">
          <cell r="V7964" t="str">
            <v>640.40.55.500-5100.17</v>
          </cell>
          <cell r="W7964" t="str">
            <v>Benefits Other Post Employment Benefits</v>
          </cell>
          <cell r="X7964">
            <v>0</v>
          </cell>
          <cell r="Y7964">
            <v>0</v>
          </cell>
          <cell r="Z7964">
            <v>0</v>
          </cell>
          <cell r="AA7964">
            <v>0</v>
          </cell>
          <cell r="AB7964">
            <v>0</v>
          </cell>
          <cell r="AC7964">
            <v>0</v>
          </cell>
          <cell r="AD7964" t="str">
            <v>∆</v>
          </cell>
          <cell r="AE7964">
            <v>0</v>
          </cell>
        </row>
        <row r="7965">
          <cell r="W7965" t="str">
            <v>TOTAL : PERSONNEL</v>
          </cell>
          <cell r="X7965">
            <v>0</v>
          </cell>
          <cell r="Y7965">
            <v>0</v>
          </cell>
          <cell r="Z7965">
            <v>0</v>
          </cell>
          <cell r="AA7965">
            <v>0</v>
          </cell>
          <cell r="AB7965">
            <v>0</v>
          </cell>
          <cell r="AC7965">
            <v>0</v>
          </cell>
          <cell r="AD7965" t="str">
            <v>∆</v>
          </cell>
          <cell r="AE7965">
            <v>0</v>
          </cell>
        </row>
        <row r="7966">
          <cell r="AB7966" t="str">
            <v/>
          </cell>
          <cell r="AC7966" t="str">
            <v/>
          </cell>
          <cell r="AD7966" t="str">
            <v>∆</v>
          </cell>
        </row>
        <row r="7967">
          <cell r="V7967" t="str">
            <v>[640] WASTEWATER O&amp;M : PUBLIC WORKS : MAINTENANCE</v>
          </cell>
        </row>
        <row r="7968">
          <cell r="V7968" t="str">
            <v>FACILITIES : OPERATIONS</v>
          </cell>
          <cell r="AB7968" t="str">
            <v/>
          </cell>
          <cell r="AC7968" t="str">
            <v/>
          </cell>
          <cell r="AD7968" t="str">
            <v>∆</v>
          </cell>
        </row>
        <row r="7969">
          <cell r="V7969" t="str">
            <v>640.40.55.500-6000.01</v>
          </cell>
          <cell r="W7969" t="str">
            <v>Professional Services General</v>
          </cell>
          <cell r="X7969">
            <v>0</v>
          </cell>
          <cell r="Y7969">
            <v>0</v>
          </cell>
          <cell r="Z7969">
            <v>0</v>
          </cell>
          <cell r="AA7969">
            <v>5000</v>
          </cell>
          <cell r="AB7969">
            <v>0</v>
          </cell>
          <cell r="AC7969">
            <v>0</v>
          </cell>
          <cell r="AD7969" t="str">
            <v>∆</v>
          </cell>
          <cell r="AE7969">
            <v>0</v>
          </cell>
        </row>
        <row r="7970">
          <cell r="V7970" t="str">
            <v>640.40.55.500-6400.01</v>
          </cell>
          <cell r="W7970" t="str">
            <v>Repairs &amp; Maintenance Building</v>
          </cell>
          <cell r="X7970">
            <v>8000</v>
          </cell>
          <cell r="Y7970">
            <v>7000</v>
          </cell>
          <cell r="Z7970">
            <v>5000</v>
          </cell>
          <cell r="AA7970">
            <v>76000</v>
          </cell>
          <cell r="AB7970">
            <v>57000</v>
          </cell>
          <cell r="AC7970">
            <v>57000</v>
          </cell>
          <cell r="AD7970" t="str">
            <v>∆</v>
          </cell>
          <cell r="AE7970">
            <v>0</v>
          </cell>
        </row>
        <row r="7971">
          <cell r="V7971" t="str">
            <v>640.40.55.500-6600.07</v>
          </cell>
          <cell r="W7971" t="str">
            <v>Administrative Expenses Employee Recruitment</v>
          </cell>
          <cell r="X7971">
            <v>0</v>
          </cell>
          <cell r="Y7971">
            <v>0</v>
          </cell>
          <cell r="Z7971">
            <v>0</v>
          </cell>
          <cell r="AA7971">
            <v>0</v>
          </cell>
          <cell r="AB7971">
            <v>0</v>
          </cell>
          <cell r="AC7971">
            <v>0</v>
          </cell>
          <cell r="AD7971" t="str">
            <v>∆</v>
          </cell>
          <cell r="AE7971">
            <v>0</v>
          </cell>
        </row>
        <row r="7972">
          <cell r="W7972" t="str">
            <v>TOTAL : OPERATIONS</v>
          </cell>
          <cell r="X7972">
            <v>8000</v>
          </cell>
          <cell r="Y7972">
            <v>7000</v>
          </cell>
          <cell r="Z7972">
            <v>5000</v>
          </cell>
          <cell r="AA7972">
            <v>81000</v>
          </cell>
          <cell r="AB7972">
            <v>57000</v>
          </cell>
          <cell r="AC7972">
            <v>57000</v>
          </cell>
          <cell r="AD7972" t="str">
            <v>∆</v>
          </cell>
          <cell r="AE7972">
            <v>0</v>
          </cell>
        </row>
        <row r="7973">
          <cell r="AB7973" t="str">
            <v/>
          </cell>
          <cell r="AC7973" t="str">
            <v/>
          </cell>
          <cell r="AD7973" t="str">
            <v>∆</v>
          </cell>
        </row>
        <row r="7974">
          <cell r="V7974" t="str">
            <v>[640] WASTEWATER O&amp;M : PUBLIC WORKS : MAINTENANCE</v>
          </cell>
        </row>
        <row r="7975">
          <cell r="V7975" t="str">
            <v>CUSTODIAL : PERSONNEL</v>
          </cell>
          <cell r="AB7975" t="str">
            <v/>
          </cell>
          <cell r="AC7975" t="str">
            <v/>
          </cell>
          <cell r="AD7975" t="str">
            <v>∆</v>
          </cell>
        </row>
        <row r="7976">
          <cell r="V7976" t="str">
            <v>640.40.55.510-5000.01</v>
          </cell>
          <cell r="W7976" t="str">
            <v>Salaries Regular</v>
          </cell>
          <cell r="X7976">
            <v>14000</v>
          </cell>
          <cell r="Y7976">
            <v>15000</v>
          </cell>
          <cell r="Z7976">
            <v>10000</v>
          </cell>
          <cell r="AA7976">
            <v>12000</v>
          </cell>
          <cell r="AB7976">
            <v>0</v>
          </cell>
          <cell r="AC7976">
            <v>0</v>
          </cell>
          <cell r="AD7976" t="str">
            <v>∆</v>
          </cell>
          <cell r="AE7976">
            <v>0</v>
          </cell>
        </row>
        <row r="7977">
          <cell r="V7977" t="str">
            <v>640.40.55.510-5000.03</v>
          </cell>
          <cell r="W7977" t="str">
            <v>Salaries Overtime</v>
          </cell>
          <cell r="X7977">
            <v>1000</v>
          </cell>
          <cell r="Y7977">
            <v>1000</v>
          </cell>
          <cell r="Z7977">
            <v>1000</v>
          </cell>
          <cell r="AA7977">
            <v>0</v>
          </cell>
          <cell r="AB7977">
            <v>0</v>
          </cell>
          <cell r="AC7977">
            <v>0</v>
          </cell>
          <cell r="AD7977" t="str">
            <v>∆</v>
          </cell>
          <cell r="AE7977">
            <v>0</v>
          </cell>
        </row>
        <row r="7978">
          <cell r="V7978" t="str">
            <v>640.40.55.510-5000.04</v>
          </cell>
          <cell r="W7978" t="str">
            <v>Salaries Holiday Pay</v>
          </cell>
          <cell r="X7978">
            <v>0</v>
          </cell>
          <cell r="Y7978">
            <v>0</v>
          </cell>
          <cell r="Z7978">
            <v>0</v>
          </cell>
          <cell r="AA7978">
            <v>0</v>
          </cell>
          <cell r="AB7978">
            <v>0</v>
          </cell>
          <cell r="AC7978">
            <v>0</v>
          </cell>
          <cell r="AD7978" t="str">
            <v>∆</v>
          </cell>
          <cell r="AE7978">
            <v>0</v>
          </cell>
        </row>
        <row r="7979">
          <cell r="V7979" t="str">
            <v>640.40.55.510-5000.08</v>
          </cell>
          <cell r="W7979" t="str">
            <v>Salaries Longevity Pay</v>
          </cell>
          <cell r="X7979">
            <v>0</v>
          </cell>
          <cell r="Y7979">
            <v>0</v>
          </cell>
          <cell r="Z7979">
            <v>0</v>
          </cell>
          <cell r="AA7979">
            <v>0</v>
          </cell>
          <cell r="AB7979">
            <v>0</v>
          </cell>
          <cell r="AC7979">
            <v>0</v>
          </cell>
          <cell r="AD7979" t="str">
            <v>∆</v>
          </cell>
          <cell r="AE7979">
            <v>0</v>
          </cell>
        </row>
        <row r="7980">
          <cell r="V7980" t="str">
            <v>640.40.55.510-5000.10</v>
          </cell>
          <cell r="W7980" t="str">
            <v>Salaries Furloughs</v>
          </cell>
          <cell r="X7980">
            <v>0</v>
          </cell>
          <cell r="Y7980">
            <v>0</v>
          </cell>
          <cell r="Z7980">
            <v>0</v>
          </cell>
          <cell r="AA7980">
            <v>0</v>
          </cell>
          <cell r="AB7980">
            <v>0</v>
          </cell>
          <cell r="AC7980">
            <v>0</v>
          </cell>
          <cell r="AD7980" t="str">
            <v>∆</v>
          </cell>
          <cell r="AE7980">
            <v>0</v>
          </cell>
        </row>
        <row r="7981">
          <cell r="V7981" t="str">
            <v>640.40.55.510-5000.12</v>
          </cell>
          <cell r="W7981" t="str">
            <v>Salaries Compensated Absences</v>
          </cell>
          <cell r="X7981">
            <v>0</v>
          </cell>
          <cell r="Y7981">
            <v>0</v>
          </cell>
          <cell r="Z7981">
            <v>0</v>
          </cell>
          <cell r="AA7981">
            <v>0</v>
          </cell>
          <cell r="AB7981">
            <v>0</v>
          </cell>
          <cell r="AC7981">
            <v>0</v>
          </cell>
          <cell r="AD7981" t="str">
            <v>∆</v>
          </cell>
          <cell r="AE7981">
            <v>0</v>
          </cell>
        </row>
        <row r="7982">
          <cell r="V7982" t="str">
            <v>640.40.55.510-5100.00</v>
          </cell>
          <cell r="W7982" t="str">
            <v>Benefits PERS Pool Liability</v>
          </cell>
          <cell r="X7982">
            <v>2000</v>
          </cell>
          <cell r="Y7982">
            <v>3000</v>
          </cell>
          <cell r="Z7982">
            <v>2000</v>
          </cell>
          <cell r="AA7982">
            <v>2000</v>
          </cell>
          <cell r="AB7982">
            <v>0</v>
          </cell>
          <cell r="AC7982">
            <v>0</v>
          </cell>
          <cell r="AD7982" t="str">
            <v>∆</v>
          </cell>
          <cell r="AE7982">
            <v>0</v>
          </cell>
        </row>
        <row r="7983">
          <cell r="V7983" t="str">
            <v>640.40.55.510-5100.01</v>
          </cell>
          <cell r="W7983" t="str">
            <v>Benefits Retirement</v>
          </cell>
          <cell r="X7983">
            <v>2000</v>
          </cell>
          <cell r="Y7983">
            <v>2000</v>
          </cell>
          <cell r="Z7983">
            <v>1000</v>
          </cell>
          <cell r="AA7983">
            <v>1000</v>
          </cell>
          <cell r="AB7983">
            <v>0</v>
          </cell>
          <cell r="AC7983">
            <v>0</v>
          </cell>
          <cell r="AD7983" t="str">
            <v>∆</v>
          </cell>
          <cell r="AE7983">
            <v>0</v>
          </cell>
        </row>
        <row r="7984">
          <cell r="V7984" t="str">
            <v>640.40.55.510-5100.02</v>
          </cell>
          <cell r="W7984" t="str">
            <v>Benefits Health Insurance</v>
          </cell>
          <cell r="X7984">
            <v>4000</v>
          </cell>
          <cell r="Y7984">
            <v>4000</v>
          </cell>
          <cell r="Z7984">
            <v>2000</v>
          </cell>
          <cell r="AA7984">
            <v>2000</v>
          </cell>
          <cell r="AB7984">
            <v>0</v>
          </cell>
          <cell r="AC7984">
            <v>0</v>
          </cell>
          <cell r="AD7984" t="str">
            <v>∆</v>
          </cell>
          <cell r="AE7984">
            <v>0</v>
          </cell>
        </row>
        <row r="7985">
          <cell r="V7985" t="str">
            <v>640.40.55.510-5100.03</v>
          </cell>
          <cell r="W7985" t="str">
            <v>Benefits Dental Insurance</v>
          </cell>
          <cell r="X7985">
            <v>0</v>
          </cell>
          <cell r="Y7985">
            <v>0</v>
          </cell>
          <cell r="Z7985">
            <v>0</v>
          </cell>
          <cell r="AA7985">
            <v>0</v>
          </cell>
          <cell r="AB7985">
            <v>0</v>
          </cell>
          <cell r="AC7985">
            <v>0</v>
          </cell>
          <cell r="AD7985" t="str">
            <v>∆</v>
          </cell>
          <cell r="AE7985">
            <v>0</v>
          </cell>
        </row>
        <row r="7986">
          <cell r="V7986" t="str">
            <v>640.40.55.510-5100.04</v>
          </cell>
          <cell r="W7986" t="str">
            <v>Benefits Vision Insurance</v>
          </cell>
          <cell r="X7986">
            <v>0</v>
          </cell>
          <cell r="Y7986">
            <v>0</v>
          </cell>
          <cell r="Z7986">
            <v>0</v>
          </cell>
          <cell r="AA7986">
            <v>0</v>
          </cell>
          <cell r="AB7986">
            <v>0</v>
          </cell>
          <cell r="AC7986">
            <v>0</v>
          </cell>
          <cell r="AD7986" t="str">
            <v>∆</v>
          </cell>
          <cell r="AE7986">
            <v>0</v>
          </cell>
        </row>
        <row r="7987">
          <cell r="V7987" t="str">
            <v>640.40.55.510-5100.05</v>
          </cell>
          <cell r="W7987" t="str">
            <v>Benefits Life Insurance</v>
          </cell>
          <cell r="X7987">
            <v>0</v>
          </cell>
          <cell r="Y7987">
            <v>0</v>
          </cell>
          <cell r="Z7987">
            <v>0</v>
          </cell>
          <cell r="AA7987">
            <v>0</v>
          </cell>
          <cell r="AB7987">
            <v>0</v>
          </cell>
          <cell r="AC7987">
            <v>0</v>
          </cell>
          <cell r="AD7987" t="str">
            <v>∆</v>
          </cell>
          <cell r="AE7987">
            <v>0</v>
          </cell>
        </row>
        <row r="7988">
          <cell r="V7988" t="str">
            <v>640.40.55.510-5100.06</v>
          </cell>
          <cell r="W7988" t="str">
            <v>Benefits Worker's Comp</v>
          </cell>
          <cell r="X7988">
            <v>0</v>
          </cell>
          <cell r="Y7988">
            <v>1000</v>
          </cell>
          <cell r="Z7988">
            <v>1000</v>
          </cell>
          <cell r="AA7988">
            <v>1000</v>
          </cell>
          <cell r="AB7988">
            <v>600</v>
          </cell>
          <cell r="AC7988">
            <v>1000</v>
          </cell>
          <cell r="AD7988" t="str">
            <v>∆</v>
          </cell>
          <cell r="AE7988">
            <v>400</v>
          </cell>
        </row>
        <row r="7989">
          <cell r="V7989" t="str">
            <v>640.40.55.510-5100.07</v>
          </cell>
          <cell r="W7989" t="str">
            <v>Benefits Long Term Disability</v>
          </cell>
          <cell r="X7989">
            <v>0</v>
          </cell>
          <cell r="Y7989">
            <v>0</v>
          </cell>
          <cell r="Z7989">
            <v>0</v>
          </cell>
          <cell r="AA7989">
            <v>0</v>
          </cell>
          <cell r="AB7989">
            <v>0</v>
          </cell>
          <cell r="AC7989">
            <v>0</v>
          </cell>
          <cell r="AD7989" t="str">
            <v>∆</v>
          </cell>
          <cell r="AE7989">
            <v>0</v>
          </cell>
        </row>
        <row r="7990">
          <cell r="V7990" t="str">
            <v>640.40.55.510-5100.08</v>
          </cell>
          <cell r="W7990" t="str">
            <v>Benefits Deferred Compensation</v>
          </cell>
          <cell r="X7990">
            <v>1000</v>
          </cell>
          <cell r="Y7990">
            <v>1000</v>
          </cell>
          <cell r="Z7990">
            <v>0</v>
          </cell>
          <cell r="AA7990">
            <v>1000</v>
          </cell>
          <cell r="AB7990">
            <v>0</v>
          </cell>
          <cell r="AC7990">
            <v>0</v>
          </cell>
          <cell r="AD7990" t="str">
            <v>∆</v>
          </cell>
          <cell r="AE7990">
            <v>0</v>
          </cell>
        </row>
        <row r="7991">
          <cell r="V7991" t="str">
            <v>640.40.55.510-5100.10</v>
          </cell>
          <cell r="W7991" t="str">
            <v>Benefits Uniform Allowance</v>
          </cell>
          <cell r="X7991">
            <v>0</v>
          </cell>
          <cell r="Y7991">
            <v>0</v>
          </cell>
          <cell r="Z7991">
            <v>0</v>
          </cell>
          <cell r="AA7991">
            <v>0</v>
          </cell>
          <cell r="AB7991">
            <v>0</v>
          </cell>
          <cell r="AC7991">
            <v>0</v>
          </cell>
          <cell r="AD7991" t="str">
            <v>∆</v>
          </cell>
          <cell r="AE7991">
            <v>0</v>
          </cell>
        </row>
        <row r="7992">
          <cell r="V7992" t="str">
            <v>640.40.55.510-5100.11</v>
          </cell>
          <cell r="W7992" t="str">
            <v>Benefits Medicare</v>
          </cell>
          <cell r="X7992">
            <v>0</v>
          </cell>
          <cell r="Y7992">
            <v>0</v>
          </cell>
          <cell r="Z7992">
            <v>0</v>
          </cell>
          <cell r="AA7992">
            <v>0</v>
          </cell>
          <cell r="AB7992">
            <v>0</v>
          </cell>
          <cell r="AC7992">
            <v>0</v>
          </cell>
          <cell r="AD7992" t="str">
            <v>∆</v>
          </cell>
          <cell r="AE7992">
            <v>0</v>
          </cell>
        </row>
        <row r="7993">
          <cell r="V7993" t="str">
            <v>640.40.55.510-5100.17</v>
          </cell>
          <cell r="W7993" t="str">
            <v>Benefits Other Post Employment Benefits</v>
          </cell>
          <cell r="X7993">
            <v>2000</v>
          </cell>
          <cell r="Y7993">
            <v>2000</v>
          </cell>
          <cell r="Z7993">
            <v>2000</v>
          </cell>
          <cell r="AA7993">
            <v>2000</v>
          </cell>
          <cell r="AB7993">
            <v>2500</v>
          </cell>
          <cell r="AC7993">
            <v>2500</v>
          </cell>
          <cell r="AD7993" t="str">
            <v>∆</v>
          </cell>
          <cell r="AE7993">
            <v>0</v>
          </cell>
        </row>
        <row r="7994">
          <cell r="W7994" t="str">
            <v>TOTAL : PERSONNEL</v>
          </cell>
          <cell r="X7994">
            <v>26000</v>
          </cell>
          <cell r="Y7994">
            <v>29000</v>
          </cell>
          <cell r="Z7994">
            <v>19000</v>
          </cell>
          <cell r="AA7994">
            <v>21000</v>
          </cell>
          <cell r="AB7994">
            <v>3100</v>
          </cell>
          <cell r="AC7994">
            <v>3500</v>
          </cell>
          <cell r="AD7994" t="str">
            <v>∆</v>
          </cell>
          <cell r="AE7994">
            <v>400</v>
          </cell>
        </row>
        <row r="7996">
          <cell r="V7996" t="str">
            <v>[640] WASTEWATER O&amp;M : PUBLIC WORKS : FLEET</v>
          </cell>
        </row>
        <row r="7997">
          <cell r="V7997" t="str">
            <v>LIGHT DUTY : PERSONNEL</v>
          </cell>
          <cell r="AB7997" t="str">
            <v/>
          </cell>
          <cell r="AC7997" t="str">
            <v/>
          </cell>
          <cell r="AD7997" t="str">
            <v>∆</v>
          </cell>
        </row>
        <row r="7998">
          <cell r="V7998" t="str">
            <v>640.40.60.520-5000.01</v>
          </cell>
          <cell r="W7998" t="str">
            <v>Salaries Regular</v>
          </cell>
          <cell r="X7998">
            <v>19000</v>
          </cell>
          <cell r="Y7998">
            <v>18000</v>
          </cell>
          <cell r="Z7998">
            <v>19000</v>
          </cell>
          <cell r="AA7998">
            <v>6000</v>
          </cell>
          <cell r="AB7998">
            <v>0</v>
          </cell>
          <cell r="AC7998">
            <v>0</v>
          </cell>
          <cell r="AD7998" t="str">
            <v>∆</v>
          </cell>
          <cell r="AE7998">
            <v>0</v>
          </cell>
        </row>
        <row r="7999">
          <cell r="V7999" t="str">
            <v>640.40.60.520-5000.03</v>
          </cell>
          <cell r="W7999" t="str">
            <v>Salaries Overtime</v>
          </cell>
          <cell r="X7999">
            <v>0</v>
          </cell>
          <cell r="Y7999">
            <v>0</v>
          </cell>
          <cell r="Z7999">
            <v>0</v>
          </cell>
          <cell r="AA7999">
            <v>0</v>
          </cell>
          <cell r="AB7999">
            <v>0</v>
          </cell>
          <cell r="AC7999">
            <v>0</v>
          </cell>
          <cell r="AD7999" t="str">
            <v>∆</v>
          </cell>
          <cell r="AE7999">
            <v>0</v>
          </cell>
        </row>
        <row r="8000">
          <cell r="V8000" t="str">
            <v>640.40.60.520-5000.06</v>
          </cell>
          <cell r="W8000" t="str">
            <v>Salaries Out of Class</v>
          </cell>
          <cell r="X8000">
            <v>0</v>
          </cell>
          <cell r="Y8000">
            <v>0</v>
          </cell>
          <cell r="Z8000">
            <v>0</v>
          </cell>
          <cell r="AA8000">
            <v>0</v>
          </cell>
          <cell r="AB8000">
            <v>0</v>
          </cell>
          <cell r="AC8000">
            <v>0</v>
          </cell>
          <cell r="AD8000" t="str">
            <v>∆</v>
          </cell>
          <cell r="AE8000">
            <v>0</v>
          </cell>
        </row>
        <row r="8001">
          <cell r="V8001" t="str">
            <v>640.40.60.520-5000.08</v>
          </cell>
          <cell r="W8001" t="str">
            <v>Salaries Longevity Pay</v>
          </cell>
          <cell r="X8001">
            <v>0</v>
          </cell>
          <cell r="Y8001">
            <v>0</v>
          </cell>
          <cell r="Z8001">
            <v>0</v>
          </cell>
          <cell r="AA8001">
            <v>0</v>
          </cell>
          <cell r="AB8001">
            <v>0</v>
          </cell>
          <cell r="AC8001">
            <v>0</v>
          </cell>
          <cell r="AD8001" t="str">
            <v>∆</v>
          </cell>
          <cell r="AE8001">
            <v>0</v>
          </cell>
        </row>
        <row r="8002">
          <cell r="V8002" t="str">
            <v>640.40.60.520-5000.11</v>
          </cell>
          <cell r="W8002" t="str">
            <v>Salaries Worker's Comp</v>
          </cell>
          <cell r="X8002">
            <v>0</v>
          </cell>
          <cell r="Y8002">
            <v>0</v>
          </cell>
          <cell r="Z8002">
            <v>0</v>
          </cell>
          <cell r="AA8002">
            <v>0</v>
          </cell>
          <cell r="AB8002">
            <v>0</v>
          </cell>
          <cell r="AC8002">
            <v>0</v>
          </cell>
          <cell r="AD8002" t="str">
            <v>∆</v>
          </cell>
          <cell r="AE8002">
            <v>0</v>
          </cell>
        </row>
        <row r="8003">
          <cell r="V8003" t="str">
            <v>640.40.60.520-5100.00</v>
          </cell>
          <cell r="W8003" t="str">
            <v>Benefits PERS Pool Liability</v>
          </cell>
          <cell r="X8003">
            <v>3000</v>
          </cell>
          <cell r="Y8003">
            <v>3000</v>
          </cell>
          <cell r="Z8003">
            <v>4000</v>
          </cell>
          <cell r="AA8003">
            <v>1000</v>
          </cell>
          <cell r="AB8003">
            <v>0</v>
          </cell>
          <cell r="AC8003">
            <v>0</v>
          </cell>
          <cell r="AD8003" t="str">
            <v>∆</v>
          </cell>
          <cell r="AE8003">
            <v>0</v>
          </cell>
        </row>
        <row r="8004">
          <cell r="V8004" t="str">
            <v>640.40.60.520-5100.01</v>
          </cell>
          <cell r="W8004" t="str">
            <v>Benefits Retirement</v>
          </cell>
          <cell r="X8004">
            <v>2000</v>
          </cell>
          <cell r="Y8004">
            <v>2000</v>
          </cell>
          <cell r="Z8004">
            <v>2000</v>
          </cell>
          <cell r="AA8004">
            <v>1000</v>
          </cell>
          <cell r="AB8004">
            <v>0</v>
          </cell>
          <cell r="AC8004">
            <v>0</v>
          </cell>
          <cell r="AD8004" t="str">
            <v>∆</v>
          </cell>
          <cell r="AE8004">
            <v>0</v>
          </cell>
        </row>
        <row r="8005">
          <cell r="V8005" t="str">
            <v>640.40.60.520-5100.02</v>
          </cell>
          <cell r="W8005" t="str">
            <v>Benefits Health Insurance</v>
          </cell>
          <cell r="X8005">
            <v>4000</v>
          </cell>
          <cell r="Y8005">
            <v>4000</v>
          </cell>
          <cell r="Z8005">
            <v>4000</v>
          </cell>
          <cell r="AA8005">
            <v>1000</v>
          </cell>
          <cell r="AB8005">
            <v>0</v>
          </cell>
          <cell r="AC8005">
            <v>0</v>
          </cell>
          <cell r="AD8005" t="str">
            <v>∆</v>
          </cell>
          <cell r="AE8005">
            <v>0</v>
          </cell>
        </row>
        <row r="8006">
          <cell r="V8006" t="str">
            <v>640.40.60.520-5100.03</v>
          </cell>
          <cell r="W8006" t="str">
            <v>Benefits Dental Insurance</v>
          </cell>
          <cell r="X8006">
            <v>0</v>
          </cell>
          <cell r="Y8006">
            <v>0</v>
          </cell>
          <cell r="Z8006">
            <v>0</v>
          </cell>
          <cell r="AA8006">
            <v>0</v>
          </cell>
          <cell r="AB8006">
            <v>0</v>
          </cell>
          <cell r="AC8006">
            <v>0</v>
          </cell>
          <cell r="AD8006" t="str">
            <v>∆</v>
          </cell>
          <cell r="AE8006">
            <v>0</v>
          </cell>
        </row>
        <row r="8007">
          <cell r="V8007" t="str">
            <v>640.40.60.520-5100.04</v>
          </cell>
          <cell r="W8007" t="str">
            <v>Benefits Vision Insurance</v>
          </cell>
          <cell r="X8007">
            <v>0</v>
          </cell>
          <cell r="Y8007">
            <v>0</v>
          </cell>
          <cell r="Z8007">
            <v>0</v>
          </cell>
          <cell r="AA8007">
            <v>0</v>
          </cell>
          <cell r="AB8007">
            <v>0</v>
          </cell>
          <cell r="AC8007">
            <v>0</v>
          </cell>
          <cell r="AD8007" t="str">
            <v>∆</v>
          </cell>
          <cell r="AE8007">
            <v>0</v>
          </cell>
        </row>
        <row r="8008">
          <cell r="V8008" t="str">
            <v>640.40.60.520-5100.05</v>
          </cell>
          <cell r="W8008" t="str">
            <v>Benefits Life Insurance</v>
          </cell>
          <cell r="X8008">
            <v>0</v>
          </cell>
          <cell r="Y8008">
            <v>0</v>
          </cell>
          <cell r="Z8008">
            <v>0</v>
          </cell>
          <cell r="AA8008">
            <v>0</v>
          </cell>
          <cell r="AB8008">
            <v>0</v>
          </cell>
          <cell r="AC8008">
            <v>0</v>
          </cell>
          <cell r="AD8008" t="str">
            <v>∆</v>
          </cell>
          <cell r="AE8008">
            <v>0</v>
          </cell>
        </row>
        <row r="8009">
          <cell r="V8009" t="str">
            <v>640.40.60.520-5100.06</v>
          </cell>
          <cell r="W8009" t="str">
            <v>Benefits Worker's Comp</v>
          </cell>
          <cell r="X8009">
            <v>1000</v>
          </cell>
          <cell r="Y8009">
            <v>1000</v>
          </cell>
          <cell r="Z8009">
            <v>0</v>
          </cell>
          <cell r="AA8009">
            <v>0</v>
          </cell>
          <cell r="AB8009">
            <v>0</v>
          </cell>
          <cell r="AC8009">
            <v>0</v>
          </cell>
          <cell r="AD8009" t="str">
            <v>∆</v>
          </cell>
          <cell r="AE8009">
            <v>0</v>
          </cell>
        </row>
        <row r="8010">
          <cell r="V8010" t="str">
            <v>640.40.60.520-5100.07</v>
          </cell>
          <cell r="W8010" t="str">
            <v>Benefits Long Term Disability</v>
          </cell>
          <cell r="X8010">
            <v>0</v>
          </cell>
          <cell r="Y8010">
            <v>0</v>
          </cell>
          <cell r="Z8010">
            <v>0</v>
          </cell>
          <cell r="AA8010">
            <v>0</v>
          </cell>
          <cell r="AB8010">
            <v>0</v>
          </cell>
          <cell r="AC8010">
            <v>0</v>
          </cell>
          <cell r="AD8010" t="str">
            <v>∆</v>
          </cell>
          <cell r="AE8010">
            <v>0</v>
          </cell>
        </row>
        <row r="8011">
          <cell r="V8011" t="str">
            <v>640.40.60.520-5100.08</v>
          </cell>
          <cell r="W8011" t="str">
            <v>Benefits Deferred Compensation</v>
          </cell>
          <cell r="X8011">
            <v>1000</v>
          </cell>
          <cell r="Y8011">
            <v>1000</v>
          </cell>
          <cell r="Z8011">
            <v>1000</v>
          </cell>
          <cell r="AA8011">
            <v>1000</v>
          </cell>
          <cell r="AB8011">
            <v>0</v>
          </cell>
          <cell r="AC8011">
            <v>0</v>
          </cell>
          <cell r="AD8011" t="str">
            <v>∆</v>
          </cell>
          <cell r="AE8011">
            <v>0</v>
          </cell>
        </row>
        <row r="8012">
          <cell r="V8012" t="str">
            <v>640.40.60.520-5100.10</v>
          </cell>
          <cell r="W8012" t="str">
            <v>Benefits Uniform Allowance</v>
          </cell>
          <cell r="X8012">
            <v>0</v>
          </cell>
          <cell r="Y8012">
            <v>0</v>
          </cell>
          <cell r="Z8012">
            <v>0</v>
          </cell>
          <cell r="AA8012">
            <v>0</v>
          </cell>
          <cell r="AB8012">
            <v>0</v>
          </cell>
          <cell r="AC8012">
            <v>0</v>
          </cell>
          <cell r="AD8012" t="str">
            <v>∆</v>
          </cell>
          <cell r="AE8012">
            <v>0</v>
          </cell>
        </row>
        <row r="8013">
          <cell r="V8013" t="str">
            <v>640.40.60.520-5100.11</v>
          </cell>
          <cell r="W8013" t="str">
            <v>Benefits Medicare</v>
          </cell>
          <cell r="X8013">
            <v>0</v>
          </cell>
          <cell r="Y8013">
            <v>0</v>
          </cell>
          <cell r="Z8013">
            <v>0</v>
          </cell>
          <cell r="AA8013">
            <v>0</v>
          </cell>
          <cell r="AB8013">
            <v>0</v>
          </cell>
          <cell r="AC8013">
            <v>0</v>
          </cell>
          <cell r="AD8013" t="str">
            <v>∆</v>
          </cell>
          <cell r="AE8013">
            <v>0</v>
          </cell>
        </row>
        <row r="8014">
          <cell r="V8014" t="str">
            <v>640.40.60.520-5100.12</v>
          </cell>
          <cell r="W8014" t="str">
            <v>Benefits Annual Physical Exam</v>
          </cell>
          <cell r="X8014">
            <v>0</v>
          </cell>
          <cell r="Y8014">
            <v>0</v>
          </cell>
          <cell r="Z8014">
            <v>0</v>
          </cell>
          <cell r="AA8014">
            <v>0</v>
          </cell>
          <cell r="AB8014">
            <v>0</v>
          </cell>
          <cell r="AC8014">
            <v>0</v>
          </cell>
          <cell r="AD8014" t="str">
            <v>∆</v>
          </cell>
          <cell r="AE8014">
            <v>0</v>
          </cell>
        </row>
        <row r="8015">
          <cell r="V8015" t="str">
            <v>640.40.60.520-5100.17</v>
          </cell>
          <cell r="W8015" t="str">
            <v>Benefits Other Post Employment Benefits</v>
          </cell>
          <cell r="X8015">
            <v>1000</v>
          </cell>
          <cell r="Y8015">
            <v>1000</v>
          </cell>
          <cell r="Z8015">
            <v>1000</v>
          </cell>
          <cell r="AA8015">
            <v>1000</v>
          </cell>
          <cell r="AB8015">
            <v>1500</v>
          </cell>
          <cell r="AC8015">
            <v>1500</v>
          </cell>
          <cell r="AD8015" t="str">
            <v>∆</v>
          </cell>
          <cell r="AE8015">
            <v>0</v>
          </cell>
        </row>
        <row r="8016">
          <cell r="W8016" t="str">
            <v>TOTAL : PERSONNEL</v>
          </cell>
          <cell r="X8016">
            <v>31000</v>
          </cell>
          <cell r="Y8016">
            <v>30000</v>
          </cell>
          <cell r="Z8016">
            <v>31000</v>
          </cell>
          <cell r="AA8016">
            <v>11000</v>
          </cell>
          <cell r="AB8016">
            <v>1500</v>
          </cell>
          <cell r="AC8016">
            <v>1500</v>
          </cell>
          <cell r="AD8016" t="str">
            <v>∆</v>
          </cell>
          <cell r="AE8016">
            <v>0</v>
          </cell>
        </row>
        <row r="8017">
          <cell r="AB8017" t="str">
            <v/>
          </cell>
          <cell r="AC8017" t="str">
            <v/>
          </cell>
          <cell r="AD8017" t="str">
            <v>∆</v>
          </cell>
        </row>
        <row r="8018">
          <cell r="V8018" t="str">
            <v>[640] WASTEWATER O&amp;M : PUBLIC WORKS : FLEET</v>
          </cell>
        </row>
        <row r="8019">
          <cell r="V8019" t="str">
            <v>LIGHT DUTY : OPERATIONS</v>
          </cell>
          <cell r="AB8019" t="str">
            <v/>
          </cell>
          <cell r="AC8019" t="str">
            <v/>
          </cell>
          <cell r="AD8019" t="str">
            <v>∆</v>
          </cell>
        </row>
        <row r="8020">
          <cell r="V8020" t="str">
            <v>640.40.60.520-6200.02</v>
          </cell>
          <cell r="W8020" t="str">
            <v>Supplies Special Department</v>
          </cell>
          <cell r="X8020">
            <v>0</v>
          </cell>
          <cell r="Y8020">
            <v>0</v>
          </cell>
          <cell r="Z8020">
            <v>1000</v>
          </cell>
          <cell r="AA8020">
            <v>0</v>
          </cell>
          <cell r="AB8020">
            <v>0</v>
          </cell>
          <cell r="AC8020">
            <v>0</v>
          </cell>
          <cell r="AD8020" t="str">
            <v>∆</v>
          </cell>
          <cell r="AE8020">
            <v>0</v>
          </cell>
        </row>
        <row r="8021">
          <cell r="V8021" t="str">
            <v>640.40.60.520-6400.05</v>
          </cell>
          <cell r="W8021" t="str">
            <v>Repairs &amp; Maintenance Vehicle</v>
          </cell>
          <cell r="X8021">
            <v>13000</v>
          </cell>
          <cell r="Y8021">
            <v>8000</v>
          </cell>
          <cell r="Z8021">
            <v>5000</v>
          </cell>
          <cell r="AA8021">
            <v>18000</v>
          </cell>
          <cell r="AB8021">
            <v>21000</v>
          </cell>
          <cell r="AC8021">
            <v>21000</v>
          </cell>
          <cell r="AD8021" t="str">
            <v>∆</v>
          </cell>
          <cell r="AE8021">
            <v>0</v>
          </cell>
        </row>
        <row r="8022">
          <cell r="W8022" t="str">
            <v>TOTAL : OPERATIONS</v>
          </cell>
          <cell r="X8022">
            <v>13000</v>
          </cell>
          <cell r="Y8022">
            <v>8000</v>
          </cell>
          <cell r="Z8022">
            <v>6000</v>
          </cell>
          <cell r="AA8022">
            <v>18000</v>
          </cell>
          <cell r="AB8022">
            <v>21000</v>
          </cell>
          <cell r="AC8022">
            <v>21000</v>
          </cell>
          <cell r="AD8022" t="str">
            <v>∆</v>
          </cell>
          <cell r="AE8022">
            <v>0</v>
          </cell>
        </row>
        <row r="8023">
          <cell r="AB8023" t="str">
            <v/>
          </cell>
          <cell r="AC8023" t="str">
            <v/>
          </cell>
          <cell r="AD8023" t="str">
            <v>∆</v>
          </cell>
        </row>
        <row r="8024">
          <cell r="V8024" t="str">
            <v>[640] WASTEWATER O&amp;M : PUBLIC WORKS : FLEET</v>
          </cell>
        </row>
        <row r="8025">
          <cell r="V8025" t="str">
            <v>LIGHT DUTY : CAPITAL</v>
          </cell>
          <cell r="AB8025" t="str">
            <v/>
          </cell>
          <cell r="AC8025" t="str">
            <v/>
          </cell>
          <cell r="AD8025" t="str">
            <v>∆</v>
          </cell>
        </row>
        <row r="8026">
          <cell r="V8026" t="str">
            <v>640.40.60.520-7000.03</v>
          </cell>
          <cell r="W8026" t="str">
            <v>Capital Outlay Equipment New</v>
          </cell>
          <cell r="X8026">
            <v>0</v>
          </cell>
          <cell r="Y8026">
            <v>3000</v>
          </cell>
          <cell r="Z8026">
            <v>0</v>
          </cell>
          <cell r="AA8026">
            <v>0</v>
          </cell>
          <cell r="AB8026">
            <v>0</v>
          </cell>
          <cell r="AC8026">
            <v>0</v>
          </cell>
          <cell r="AD8026" t="str">
            <v>∆</v>
          </cell>
          <cell r="AE8026">
            <v>0</v>
          </cell>
        </row>
        <row r="8027">
          <cell r="W8027" t="str">
            <v>TOTAL : CAPITAL</v>
          </cell>
          <cell r="X8027">
            <v>0</v>
          </cell>
          <cell r="Y8027">
            <v>3000</v>
          </cell>
          <cell r="Z8027">
            <v>0</v>
          </cell>
          <cell r="AA8027">
            <v>0</v>
          </cell>
          <cell r="AB8027">
            <v>0</v>
          </cell>
          <cell r="AC8027">
            <v>0</v>
          </cell>
          <cell r="AD8027" t="str">
            <v>∆</v>
          </cell>
          <cell r="AE8027">
            <v>0</v>
          </cell>
        </row>
        <row r="8028">
          <cell r="AB8028" t="str">
            <v/>
          </cell>
          <cell r="AC8028" t="str">
            <v/>
          </cell>
          <cell r="AD8028" t="str">
            <v>∆</v>
          </cell>
        </row>
        <row r="8029">
          <cell r="V8029" t="str">
            <v>[640] WASTEWATER O&amp;M : PUBLIC WORKS : FLEET</v>
          </cell>
        </row>
        <row r="8030">
          <cell r="V8030" t="str">
            <v>HEAVY DUTY : OPERATIONS</v>
          </cell>
          <cell r="AB8030" t="str">
            <v/>
          </cell>
          <cell r="AC8030" t="str">
            <v/>
          </cell>
          <cell r="AD8030" t="str">
            <v>∆</v>
          </cell>
        </row>
        <row r="8031">
          <cell r="V8031" t="str">
            <v>640.40.60.530-6400.05</v>
          </cell>
          <cell r="W8031" t="str">
            <v>Repairs &amp; Maintenance Vehicle</v>
          </cell>
          <cell r="X8031">
            <v>14000</v>
          </cell>
          <cell r="Y8031">
            <v>19000</v>
          </cell>
          <cell r="Z8031">
            <v>20000</v>
          </cell>
          <cell r="AA8031">
            <v>30000</v>
          </cell>
          <cell r="AB8031">
            <v>25000</v>
          </cell>
          <cell r="AC8031">
            <v>25000</v>
          </cell>
          <cell r="AD8031" t="str">
            <v>∆</v>
          </cell>
          <cell r="AE8031">
            <v>0</v>
          </cell>
        </row>
        <row r="8032">
          <cell r="V8032" t="str">
            <v>640.40.60.530-6600.04</v>
          </cell>
          <cell r="W8032" t="str">
            <v>Administrative Expenses Training/Conferences</v>
          </cell>
          <cell r="X8032">
            <v>0</v>
          </cell>
          <cell r="Y8032">
            <v>0</v>
          </cell>
          <cell r="Z8032">
            <v>0</v>
          </cell>
          <cell r="AA8032">
            <v>0</v>
          </cell>
          <cell r="AB8032">
            <v>5500</v>
          </cell>
          <cell r="AC8032">
            <v>5500</v>
          </cell>
          <cell r="AD8032" t="str">
            <v>∆</v>
          </cell>
          <cell r="AE8032">
            <v>0</v>
          </cell>
        </row>
        <row r="8033">
          <cell r="W8033" t="str">
            <v>TOTAL : OPERATIONS</v>
          </cell>
          <cell r="X8033">
            <v>14000</v>
          </cell>
          <cell r="Y8033">
            <v>19000</v>
          </cell>
          <cell r="Z8033">
            <v>20000</v>
          </cell>
          <cell r="AA8033">
            <v>30000</v>
          </cell>
          <cell r="AB8033">
            <v>30500</v>
          </cell>
          <cell r="AC8033">
            <v>30500</v>
          </cell>
          <cell r="AD8033" t="str">
            <v>∆</v>
          </cell>
          <cell r="AE8033">
            <v>0</v>
          </cell>
        </row>
        <row r="8035">
          <cell r="V8035" t="str">
            <v>[640] WASTEWATER O&amp;M : PUBLIC WORKS : WASTEWATER</v>
          </cell>
        </row>
        <row r="8036">
          <cell r="V8036" t="str">
            <v>DEBT SERVICE : OPERATIONS</v>
          </cell>
          <cell r="AB8036" t="str">
            <v/>
          </cell>
          <cell r="AC8036" t="str">
            <v/>
          </cell>
          <cell r="AD8036" t="str">
            <v>∆</v>
          </cell>
        </row>
        <row r="8037">
          <cell r="V8037" t="str">
            <v>640.40.80.005-6000.18</v>
          </cell>
          <cell r="W8037" t="str">
            <v>Professional Services Legal</v>
          </cell>
          <cell r="X8037">
            <v>0</v>
          </cell>
          <cell r="Y8037">
            <v>0</v>
          </cell>
          <cell r="Z8037">
            <v>0</v>
          </cell>
          <cell r="AA8037">
            <v>0</v>
          </cell>
          <cell r="AB8037">
            <v>0</v>
          </cell>
          <cell r="AC8037">
            <v>0</v>
          </cell>
          <cell r="AD8037" t="str">
            <v>∆</v>
          </cell>
          <cell r="AE8037">
            <v>0</v>
          </cell>
        </row>
        <row r="8038">
          <cell r="W8038" t="str">
            <v>TOTAL : OPERATIONS</v>
          </cell>
          <cell r="X8038">
            <v>0</v>
          </cell>
          <cell r="Y8038">
            <v>0</v>
          </cell>
          <cell r="Z8038">
            <v>0</v>
          </cell>
          <cell r="AA8038">
            <v>0</v>
          </cell>
          <cell r="AB8038">
            <v>0</v>
          </cell>
          <cell r="AC8038">
            <v>0</v>
          </cell>
          <cell r="AD8038" t="str">
            <v>∆</v>
          </cell>
          <cell r="AE8038">
            <v>0</v>
          </cell>
        </row>
        <row r="8039">
          <cell r="AB8039" t="str">
            <v/>
          </cell>
          <cell r="AC8039" t="str">
            <v/>
          </cell>
          <cell r="AD8039" t="str">
            <v>∆</v>
          </cell>
        </row>
        <row r="8040">
          <cell r="V8040" t="str">
            <v>[640] WASTEWATER O&amp;M : PUBLIC WORKS : WASTEWATER</v>
          </cell>
        </row>
        <row r="8041">
          <cell r="V8041" t="str">
            <v>DEBT SERVICE : DEBT SERVICE</v>
          </cell>
          <cell r="AB8041" t="str">
            <v/>
          </cell>
          <cell r="AC8041" t="str">
            <v/>
          </cell>
          <cell r="AD8041" t="str">
            <v>∆</v>
          </cell>
        </row>
        <row r="8042">
          <cell r="V8042" t="str">
            <v>640.40.80.005-8900.02</v>
          </cell>
          <cell r="W8042" t="str">
            <v>Debt Service-Principal LaSalle-Viron</v>
          </cell>
          <cell r="X8042">
            <v>0</v>
          </cell>
          <cell r="Y8042">
            <v>0</v>
          </cell>
          <cell r="Z8042">
            <v>0</v>
          </cell>
          <cell r="AA8042">
            <v>0</v>
          </cell>
          <cell r="AB8042">
            <v>0</v>
          </cell>
          <cell r="AC8042">
            <v>0</v>
          </cell>
          <cell r="AD8042" t="str">
            <v>∆</v>
          </cell>
          <cell r="AE8042">
            <v>0</v>
          </cell>
        </row>
        <row r="8043">
          <cell r="V8043" t="str">
            <v>640.40.80.005-8900.09</v>
          </cell>
          <cell r="W8043" t="str">
            <v>Debt Service-Principal 2003 A</v>
          </cell>
          <cell r="X8043">
            <v>0</v>
          </cell>
          <cell r="Y8043">
            <v>0</v>
          </cell>
          <cell r="Z8043">
            <v>0</v>
          </cell>
          <cell r="AA8043">
            <v>0</v>
          </cell>
          <cell r="AB8043">
            <v>0</v>
          </cell>
          <cell r="AC8043">
            <v>0</v>
          </cell>
          <cell r="AD8043" t="str">
            <v>∆</v>
          </cell>
          <cell r="AE8043">
            <v>0</v>
          </cell>
        </row>
        <row r="8044">
          <cell r="V8044" t="str">
            <v>640.40.80.005-8900.22</v>
          </cell>
          <cell r="W8044" t="str">
            <v>Debt Service-Principal 2012 Issue</v>
          </cell>
          <cell r="X8044">
            <v>0</v>
          </cell>
          <cell r="Y8044">
            <v>0</v>
          </cell>
          <cell r="Z8044">
            <v>0</v>
          </cell>
          <cell r="AA8044">
            <v>740000</v>
          </cell>
          <cell r="AB8044">
            <v>802680</v>
          </cell>
          <cell r="AC8044">
            <v>802680</v>
          </cell>
          <cell r="AD8044" t="str">
            <v>∆</v>
          </cell>
          <cell r="AE8044">
            <v>0</v>
          </cell>
        </row>
        <row r="8045">
          <cell r="V8045" t="str">
            <v>640.40.80.005-8910.02</v>
          </cell>
          <cell r="W8045" t="str">
            <v>Debt Service-Interest LaSalle-Viron</v>
          </cell>
          <cell r="X8045">
            <v>0</v>
          </cell>
          <cell r="Y8045">
            <v>0</v>
          </cell>
          <cell r="Z8045">
            <v>0</v>
          </cell>
          <cell r="AA8045">
            <v>0</v>
          </cell>
          <cell r="AB8045">
            <v>0</v>
          </cell>
          <cell r="AC8045">
            <v>0</v>
          </cell>
          <cell r="AD8045" t="str">
            <v>∆</v>
          </cell>
          <cell r="AE8045">
            <v>0</v>
          </cell>
        </row>
        <row r="8046">
          <cell r="V8046" t="str">
            <v>640.40.80.005-8910.03</v>
          </cell>
          <cell r="W8046" t="str">
            <v>Debt Service-Interest State Energy Commission #1</v>
          </cell>
          <cell r="X8046">
            <v>0</v>
          </cell>
          <cell r="Y8046">
            <v>0</v>
          </cell>
          <cell r="Z8046">
            <v>0</v>
          </cell>
          <cell r="AA8046">
            <v>0</v>
          </cell>
          <cell r="AB8046">
            <v>0</v>
          </cell>
          <cell r="AC8046">
            <v>0</v>
          </cell>
          <cell r="AD8046" t="str">
            <v>∆</v>
          </cell>
          <cell r="AE8046">
            <v>0</v>
          </cell>
        </row>
        <row r="8047">
          <cell r="V8047" t="str">
            <v>640.40.80.005-8910.09</v>
          </cell>
          <cell r="W8047" t="str">
            <v>Debt Service-Interest 2003 Issue</v>
          </cell>
          <cell r="X8047">
            <v>0</v>
          </cell>
          <cell r="Y8047">
            <v>0</v>
          </cell>
          <cell r="Z8047">
            <v>0</v>
          </cell>
          <cell r="AA8047">
            <v>0</v>
          </cell>
          <cell r="AB8047">
            <v>0</v>
          </cell>
          <cell r="AC8047">
            <v>0</v>
          </cell>
          <cell r="AD8047" t="str">
            <v>∆</v>
          </cell>
          <cell r="AE8047">
            <v>0</v>
          </cell>
        </row>
        <row r="8048">
          <cell r="V8048" t="str">
            <v>640.40.80.005-8910.20</v>
          </cell>
          <cell r="W8048" t="str">
            <v>Debt Service-Interest 2009 Issue</v>
          </cell>
          <cell r="X8048">
            <v>513000</v>
          </cell>
          <cell r="Y8048">
            <v>513000</v>
          </cell>
          <cell r="Z8048">
            <v>513000</v>
          </cell>
          <cell r="AA8048">
            <v>513000</v>
          </cell>
          <cell r="AB8048">
            <v>513500</v>
          </cell>
          <cell r="AC8048">
            <v>513500</v>
          </cell>
          <cell r="AD8048" t="str">
            <v>∆</v>
          </cell>
          <cell r="AE8048">
            <v>0</v>
          </cell>
        </row>
        <row r="8049">
          <cell r="V8049" t="str">
            <v>640.40.80.005-8910.22</v>
          </cell>
          <cell r="W8049" t="str">
            <v>Debt Service-Interest 2012 Issue</v>
          </cell>
          <cell r="X8049">
            <v>349000</v>
          </cell>
          <cell r="Y8049">
            <v>331000</v>
          </cell>
          <cell r="Z8049">
            <v>311000</v>
          </cell>
          <cell r="AA8049">
            <v>266000</v>
          </cell>
          <cell r="AB8049">
            <v>238720</v>
          </cell>
          <cell r="AC8049">
            <v>238720</v>
          </cell>
          <cell r="AD8049" t="str">
            <v>∆</v>
          </cell>
          <cell r="AE8049">
            <v>0</v>
          </cell>
        </row>
        <row r="8050">
          <cell r="V8050" t="str">
            <v>640.40.80.005-8920.01</v>
          </cell>
          <cell r="W8050" t="str">
            <v>Debt Service-Other Costs Admin/Audit Fees</v>
          </cell>
          <cell r="X8050">
            <v>0</v>
          </cell>
          <cell r="Y8050">
            <v>1000</v>
          </cell>
          <cell r="Z8050">
            <v>1000</v>
          </cell>
          <cell r="AA8050">
            <v>0</v>
          </cell>
          <cell r="AB8050">
            <v>1520</v>
          </cell>
          <cell r="AC8050">
            <v>1520</v>
          </cell>
          <cell r="AD8050" t="str">
            <v>∆</v>
          </cell>
          <cell r="AE8050">
            <v>0</v>
          </cell>
        </row>
        <row r="8051">
          <cell r="V8051" t="str">
            <v>640.40.80.005-8920.02</v>
          </cell>
          <cell r="W8051" t="str">
            <v>Debt Service-Other Costs Bond Issuance Costs</v>
          </cell>
          <cell r="X8051">
            <v>0</v>
          </cell>
          <cell r="Y8051">
            <v>0</v>
          </cell>
          <cell r="Z8051">
            <v>0</v>
          </cell>
          <cell r="AA8051">
            <v>0</v>
          </cell>
          <cell r="AB8051">
            <v>0</v>
          </cell>
          <cell r="AC8051">
            <v>0</v>
          </cell>
          <cell r="AD8051" t="str">
            <v>∆</v>
          </cell>
          <cell r="AE8051">
            <v>0</v>
          </cell>
        </row>
        <row r="8052">
          <cell r="V8052" t="str">
            <v>640.40.80.005-8920.04</v>
          </cell>
          <cell r="W8052" t="str">
            <v>Debt Service-Other Costs Amortization of Discount</v>
          </cell>
          <cell r="X8052">
            <v>-84000</v>
          </cell>
          <cell r="Y8052">
            <v>-84000</v>
          </cell>
          <cell r="Z8052">
            <v>-84000</v>
          </cell>
          <cell r="AA8052">
            <v>-84000</v>
          </cell>
          <cell r="AB8052">
            <v>0</v>
          </cell>
          <cell r="AC8052">
            <v>0</v>
          </cell>
          <cell r="AD8052" t="str">
            <v>∆</v>
          </cell>
          <cell r="AE8052">
            <v>0</v>
          </cell>
        </row>
        <row r="8053">
          <cell r="W8053" t="str">
            <v>TOTAL : DEBT SERVICE</v>
          </cell>
          <cell r="X8053">
            <v>778000</v>
          </cell>
          <cell r="Y8053">
            <v>761000</v>
          </cell>
          <cell r="Z8053">
            <v>741000</v>
          </cell>
          <cell r="AA8053">
            <v>1435000</v>
          </cell>
          <cell r="AB8053">
            <v>1556420</v>
          </cell>
          <cell r="AC8053">
            <v>1556420</v>
          </cell>
          <cell r="AD8053" t="str">
            <v>∆</v>
          </cell>
          <cell r="AE8053">
            <v>0</v>
          </cell>
        </row>
        <row r="8054">
          <cell r="AB8054" t="str">
            <v/>
          </cell>
          <cell r="AC8054" t="str">
            <v/>
          </cell>
          <cell r="AD8054" t="str">
            <v>∆</v>
          </cell>
        </row>
        <row r="8055">
          <cell r="V8055" t="str">
            <v>[640] WASTEWATER O&amp;M : PUBLIC WORKS : WASTEWATER</v>
          </cell>
        </row>
        <row r="8056">
          <cell r="V8056" t="str">
            <v>ADMINISTRATION/ENGINEERING : PERSONNEL</v>
          </cell>
          <cell r="AB8056" t="str">
            <v/>
          </cell>
          <cell r="AC8056" t="str">
            <v/>
          </cell>
          <cell r="AD8056" t="str">
            <v>∆</v>
          </cell>
        </row>
        <row r="8057">
          <cell r="V8057" t="str">
            <v>640.40.80.015-5000.01</v>
          </cell>
          <cell r="W8057" t="str">
            <v>Salaries Regular</v>
          </cell>
          <cell r="X8057">
            <v>530000</v>
          </cell>
          <cell r="Y8057">
            <v>626000</v>
          </cell>
          <cell r="Z8057">
            <v>767000</v>
          </cell>
          <cell r="AA8057">
            <v>549000</v>
          </cell>
          <cell r="AB8057">
            <v>394817</v>
          </cell>
          <cell r="AC8057">
            <v>493000</v>
          </cell>
          <cell r="AD8057" t="str">
            <v>∆</v>
          </cell>
          <cell r="AE8057">
            <v>98183</v>
          </cell>
        </row>
        <row r="8058">
          <cell r="V8058" t="str">
            <v>640.40.80.015-5000.02</v>
          </cell>
          <cell r="W8058" t="str">
            <v>Salaries Part Time</v>
          </cell>
          <cell r="X8058">
            <v>17000</v>
          </cell>
          <cell r="Y8058">
            <v>47000</v>
          </cell>
          <cell r="Z8058">
            <v>15000</v>
          </cell>
          <cell r="AA8058">
            <v>0</v>
          </cell>
          <cell r="AB8058">
            <v>27000</v>
          </cell>
          <cell r="AC8058">
            <v>27000</v>
          </cell>
          <cell r="AD8058" t="str">
            <v>∆</v>
          </cell>
          <cell r="AE8058">
            <v>0</v>
          </cell>
        </row>
        <row r="8059">
          <cell r="V8059" t="str">
            <v>640.40.80.015-5000.03</v>
          </cell>
          <cell r="W8059" t="str">
            <v>Salaries Overtime</v>
          </cell>
          <cell r="X8059">
            <v>1000</v>
          </cell>
          <cell r="Y8059">
            <v>1000</v>
          </cell>
          <cell r="Z8059">
            <v>0</v>
          </cell>
          <cell r="AA8059">
            <v>0</v>
          </cell>
          <cell r="AB8059">
            <v>1500</v>
          </cell>
          <cell r="AC8059">
            <v>1500</v>
          </cell>
          <cell r="AD8059" t="str">
            <v>∆</v>
          </cell>
          <cell r="AE8059">
            <v>0</v>
          </cell>
        </row>
        <row r="8060">
          <cell r="V8060" t="str">
            <v>640.40.80.015-5000.04</v>
          </cell>
          <cell r="W8060" t="str">
            <v>Salaries Holiday Pay</v>
          </cell>
          <cell r="X8060">
            <v>0</v>
          </cell>
          <cell r="Y8060">
            <v>0</v>
          </cell>
          <cell r="Z8060">
            <v>0</v>
          </cell>
          <cell r="AA8060">
            <v>0</v>
          </cell>
          <cell r="AB8060">
            <v>0</v>
          </cell>
          <cell r="AC8060">
            <v>0</v>
          </cell>
          <cell r="AD8060" t="str">
            <v>∆</v>
          </cell>
          <cell r="AE8060">
            <v>0</v>
          </cell>
        </row>
        <row r="8061">
          <cell r="V8061" t="str">
            <v>640.40.80.015-5000.06</v>
          </cell>
          <cell r="W8061" t="str">
            <v>Salaries Out of Class</v>
          </cell>
          <cell r="X8061">
            <v>0</v>
          </cell>
          <cell r="Y8061">
            <v>0</v>
          </cell>
          <cell r="Z8061">
            <v>0</v>
          </cell>
          <cell r="AA8061">
            <v>0</v>
          </cell>
          <cell r="AB8061">
            <v>0</v>
          </cell>
          <cell r="AC8061">
            <v>0</v>
          </cell>
          <cell r="AD8061" t="str">
            <v>∆</v>
          </cell>
          <cell r="AE8061">
            <v>0</v>
          </cell>
        </row>
        <row r="8062">
          <cell r="V8062" t="str">
            <v>640.40.80.015-5000.07</v>
          </cell>
          <cell r="W8062" t="str">
            <v>Salaries Admin Leave Pay</v>
          </cell>
          <cell r="X8062">
            <v>3000</v>
          </cell>
          <cell r="Y8062">
            <v>2000</v>
          </cell>
          <cell r="Z8062">
            <v>6000</v>
          </cell>
          <cell r="AA8062">
            <v>4000</v>
          </cell>
          <cell r="AB8062">
            <v>6084</v>
          </cell>
          <cell r="AC8062">
            <v>6084</v>
          </cell>
          <cell r="AD8062" t="str">
            <v>∆</v>
          </cell>
          <cell r="AE8062">
            <v>0</v>
          </cell>
        </row>
        <row r="8063">
          <cell r="V8063" t="str">
            <v>640.40.80.015-5000.08</v>
          </cell>
          <cell r="W8063" t="str">
            <v>Salaries Longevity Pay</v>
          </cell>
          <cell r="X8063">
            <v>3000</v>
          </cell>
          <cell r="Y8063">
            <v>4000</v>
          </cell>
          <cell r="Z8063">
            <v>4000</v>
          </cell>
          <cell r="AA8063">
            <v>3000</v>
          </cell>
          <cell r="AB8063">
            <v>4100</v>
          </cell>
          <cell r="AC8063">
            <v>4100</v>
          </cell>
          <cell r="AD8063" t="str">
            <v>∆</v>
          </cell>
          <cell r="AE8063">
            <v>0</v>
          </cell>
        </row>
        <row r="8064">
          <cell r="V8064" t="str">
            <v>640.40.80.015-5000.10</v>
          </cell>
          <cell r="W8064" t="str">
            <v>Salaries Furloughs</v>
          </cell>
          <cell r="X8064">
            <v>0</v>
          </cell>
          <cell r="Y8064">
            <v>0</v>
          </cell>
          <cell r="Z8064">
            <v>0</v>
          </cell>
          <cell r="AA8064">
            <v>0</v>
          </cell>
          <cell r="AB8064">
            <v>0</v>
          </cell>
          <cell r="AC8064">
            <v>0</v>
          </cell>
          <cell r="AD8064" t="str">
            <v>∆</v>
          </cell>
          <cell r="AE8064">
            <v>0</v>
          </cell>
        </row>
        <row r="8065">
          <cell r="V8065" t="str">
            <v>640.40.80.015-5000.11</v>
          </cell>
          <cell r="W8065" t="str">
            <v>Salaries Worker's Comp</v>
          </cell>
          <cell r="X8065">
            <v>0</v>
          </cell>
          <cell r="Y8065">
            <v>0</v>
          </cell>
          <cell r="Z8065">
            <v>0</v>
          </cell>
          <cell r="AA8065">
            <v>0</v>
          </cell>
          <cell r="AB8065">
            <v>0</v>
          </cell>
          <cell r="AC8065">
            <v>0</v>
          </cell>
          <cell r="AD8065" t="str">
            <v>∆</v>
          </cell>
          <cell r="AE8065">
            <v>0</v>
          </cell>
        </row>
        <row r="8066">
          <cell r="V8066" t="str">
            <v>640.40.80.015-5000.12</v>
          </cell>
          <cell r="W8066" t="str">
            <v>Salaries Compensated Absences</v>
          </cell>
          <cell r="X8066">
            <v>0</v>
          </cell>
          <cell r="Y8066">
            <v>0</v>
          </cell>
          <cell r="Z8066">
            <v>0</v>
          </cell>
          <cell r="AA8066">
            <v>0</v>
          </cell>
          <cell r="AB8066">
            <v>0</v>
          </cell>
          <cell r="AC8066">
            <v>0</v>
          </cell>
          <cell r="AD8066" t="str">
            <v>∆</v>
          </cell>
          <cell r="AE8066">
            <v>0</v>
          </cell>
        </row>
        <row r="8067">
          <cell r="V8067" t="str">
            <v>640.40.80.015-5100.00</v>
          </cell>
          <cell r="W8067" t="str">
            <v>Benefits PERS Pool Liability</v>
          </cell>
          <cell r="X8067">
            <v>90000</v>
          </cell>
          <cell r="Y8067">
            <v>115000</v>
          </cell>
          <cell r="Z8067">
            <v>146000</v>
          </cell>
          <cell r="AA8067">
            <v>110000</v>
          </cell>
          <cell r="AB8067">
            <v>109143</v>
          </cell>
          <cell r="AC8067">
            <v>123000</v>
          </cell>
          <cell r="AD8067" t="str">
            <v>∆</v>
          </cell>
          <cell r="AE8067">
            <v>13857</v>
          </cell>
        </row>
        <row r="8068">
          <cell r="V8068" t="str">
            <v>640.40.80.015-5100.01</v>
          </cell>
          <cell r="W8068" t="str">
            <v>Benefits Retirement</v>
          </cell>
          <cell r="X8068">
            <v>31000</v>
          </cell>
          <cell r="Y8068">
            <v>37000</v>
          </cell>
          <cell r="Z8068">
            <v>47000</v>
          </cell>
          <cell r="AA8068">
            <v>36000</v>
          </cell>
          <cell r="AB8068">
            <v>27587</v>
          </cell>
          <cell r="AC8068">
            <v>27587</v>
          </cell>
          <cell r="AD8068" t="str">
            <v>∆</v>
          </cell>
          <cell r="AE8068">
            <v>0</v>
          </cell>
        </row>
        <row r="8069">
          <cell r="V8069" t="str">
            <v>640.40.80.015-5100.02</v>
          </cell>
          <cell r="W8069" t="str">
            <v>Benefits Health Insurance</v>
          </cell>
          <cell r="X8069">
            <v>106000</v>
          </cell>
          <cell r="Y8069">
            <v>111000</v>
          </cell>
          <cell r="Z8069">
            <v>127000</v>
          </cell>
          <cell r="AA8069">
            <v>92000</v>
          </cell>
          <cell r="AB8069">
            <v>73440</v>
          </cell>
          <cell r="AC8069">
            <v>73440</v>
          </cell>
          <cell r="AD8069" t="str">
            <v>∆</v>
          </cell>
          <cell r="AE8069">
            <v>0</v>
          </cell>
        </row>
        <row r="8070">
          <cell r="V8070" t="str">
            <v>640.40.80.015-5100.03</v>
          </cell>
          <cell r="W8070" t="str">
            <v>Benefits Dental Insurance</v>
          </cell>
          <cell r="X8070">
            <v>9000</v>
          </cell>
          <cell r="Y8070">
            <v>9000</v>
          </cell>
          <cell r="Z8070">
            <v>9000</v>
          </cell>
          <cell r="AA8070">
            <v>6000</v>
          </cell>
          <cell r="AB8070">
            <v>4613</v>
          </cell>
          <cell r="AC8070">
            <v>4613</v>
          </cell>
          <cell r="AD8070" t="str">
            <v>∆</v>
          </cell>
          <cell r="AE8070">
            <v>0</v>
          </cell>
        </row>
        <row r="8071">
          <cell r="V8071" t="str">
            <v>640.40.80.015-5100.04</v>
          </cell>
          <cell r="W8071" t="str">
            <v>Benefits Vision Insurance</v>
          </cell>
          <cell r="X8071">
            <v>1000</v>
          </cell>
          <cell r="Y8071">
            <v>1000</v>
          </cell>
          <cell r="Z8071">
            <v>1000</v>
          </cell>
          <cell r="AA8071">
            <v>1000</v>
          </cell>
          <cell r="AB8071">
            <v>739</v>
          </cell>
          <cell r="AC8071">
            <v>739</v>
          </cell>
          <cell r="AD8071" t="str">
            <v>∆</v>
          </cell>
          <cell r="AE8071">
            <v>0</v>
          </cell>
        </row>
        <row r="8072">
          <cell r="V8072" t="str">
            <v>640.40.80.015-5100.05</v>
          </cell>
          <cell r="W8072" t="str">
            <v>Benefits Life Insurance</v>
          </cell>
          <cell r="X8072">
            <v>1000</v>
          </cell>
          <cell r="Y8072">
            <v>1000</v>
          </cell>
          <cell r="Z8072">
            <v>1000</v>
          </cell>
          <cell r="AA8072">
            <v>1000</v>
          </cell>
          <cell r="AB8072">
            <v>627</v>
          </cell>
          <cell r="AC8072">
            <v>627</v>
          </cell>
          <cell r="AD8072" t="str">
            <v>∆</v>
          </cell>
          <cell r="AE8072">
            <v>0</v>
          </cell>
        </row>
        <row r="8073">
          <cell r="V8073" t="str">
            <v>640.40.80.015-5100.06</v>
          </cell>
          <cell r="W8073" t="str">
            <v>Benefits Worker's Comp</v>
          </cell>
          <cell r="X8073">
            <v>18000</v>
          </cell>
          <cell r="Y8073">
            <v>20000</v>
          </cell>
          <cell r="Z8073">
            <v>25000</v>
          </cell>
          <cell r="AA8073">
            <v>25000</v>
          </cell>
          <cell r="AB8073">
            <v>24600</v>
          </cell>
          <cell r="AC8073">
            <v>32000</v>
          </cell>
          <cell r="AD8073" t="str">
            <v>∆</v>
          </cell>
          <cell r="AE8073">
            <v>7400</v>
          </cell>
        </row>
        <row r="8074">
          <cell r="V8074" t="str">
            <v>640.40.80.015-5100.07</v>
          </cell>
          <cell r="W8074" t="str">
            <v>Benefits Long Term Disability</v>
          </cell>
          <cell r="X8074">
            <v>3000</v>
          </cell>
          <cell r="Y8074">
            <v>4000</v>
          </cell>
          <cell r="Z8074">
            <v>4000</v>
          </cell>
          <cell r="AA8074">
            <v>2000</v>
          </cell>
          <cell r="AB8074">
            <v>3419</v>
          </cell>
          <cell r="AC8074">
            <v>3419</v>
          </cell>
          <cell r="AD8074" t="str">
            <v>∆</v>
          </cell>
          <cell r="AE8074">
            <v>0</v>
          </cell>
        </row>
        <row r="8075">
          <cell r="V8075" t="str">
            <v>640.40.80.015-5100.08</v>
          </cell>
          <cell r="W8075" t="str">
            <v>Benefits Deferred Compensation</v>
          </cell>
          <cell r="X8075">
            <v>0</v>
          </cell>
          <cell r="Y8075">
            <v>0</v>
          </cell>
          <cell r="Z8075">
            <v>0</v>
          </cell>
          <cell r="AA8075">
            <v>2000</v>
          </cell>
          <cell r="AB8075">
            <v>1247</v>
          </cell>
          <cell r="AC8075">
            <v>1247</v>
          </cell>
          <cell r="AD8075" t="str">
            <v>∆</v>
          </cell>
          <cell r="AE8075">
            <v>0</v>
          </cell>
        </row>
        <row r="8076">
          <cell r="V8076" t="str">
            <v>640.40.80.015-5100.09</v>
          </cell>
          <cell r="W8076" t="str">
            <v>Benefits Unemployment Insurance</v>
          </cell>
          <cell r="X8076">
            <v>0</v>
          </cell>
          <cell r="Y8076">
            <v>0</v>
          </cell>
          <cell r="Z8076">
            <v>2000</v>
          </cell>
          <cell r="AA8076">
            <v>11000</v>
          </cell>
          <cell r="AB8076">
            <v>0</v>
          </cell>
          <cell r="AC8076">
            <v>0</v>
          </cell>
          <cell r="AD8076" t="str">
            <v>∆</v>
          </cell>
          <cell r="AE8076">
            <v>0</v>
          </cell>
        </row>
        <row r="8077">
          <cell r="V8077" t="str">
            <v>640.40.80.015-5100.10</v>
          </cell>
          <cell r="W8077" t="str">
            <v>Benefits Uniform Allowance</v>
          </cell>
          <cell r="X8077">
            <v>0</v>
          </cell>
          <cell r="Y8077">
            <v>0</v>
          </cell>
          <cell r="Z8077">
            <v>0</v>
          </cell>
          <cell r="AA8077">
            <v>0</v>
          </cell>
          <cell r="AB8077">
            <v>0</v>
          </cell>
          <cell r="AC8077">
            <v>0</v>
          </cell>
          <cell r="AD8077" t="str">
            <v>∆</v>
          </cell>
          <cell r="AE8077">
            <v>0</v>
          </cell>
        </row>
        <row r="8078">
          <cell r="V8078" t="str">
            <v>640.40.80.015-5100.11</v>
          </cell>
          <cell r="W8078" t="str">
            <v>Benefits Medicare</v>
          </cell>
          <cell r="X8078">
            <v>8000</v>
          </cell>
          <cell r="Y8078">
            <v>10000</v>
          </cell>
          <cell r="Z8078">
            <v>12000</v>
          </cell>
          <cell r="AA8078">
            <v>8000</v>
          </cell>
          <cell r="AB8078">
            <v>5919</v>
          </cell>
          <cell r="AC8078">
            <v>5919</v>
          </cell>
          <cell r="AD8078" t="str">
            <v>∆</v>
          </cell>
          <cell r="AE8078">
            <v>0</v>
          </cell>
        </row>
        <row r="8079">
          <cell r="V8079" t="str">
            <v>640.40.80.015-5100.12</v>
          </cell>
          <cell r="W8079" t="str">
            <v>Benefits Annual Physical Exam</v>
          </cell>
          <cell r="X8079">
            <v>2000</v>
          </cell>
          <cell r="Y8079">
            <v>1000</v>
          </cell>
          <cell r="Z8079">
            <v>1000</v>
          </cell>
          <cell r="AA8079">
            <v>1000</v>
          </cell>
          <cell r="AB8079">
            <v>1950</v>
          </cell>
          <cell r="AC8079">
            <v>1950</v>
          </cell>
          <cell r="AD8079" t="str">
            <v>∆</v>
          </cell>
          <cell r="AE8079">
            <v>0</v>
          </cell>
        </row>
        <row r="8080">
          <cell r="V8080" t="str">
            <v>640.40.80.015-5100.15</v>
          </cell>
          <cell r="W8080" t="str">
            <v>Benefits Cell Phone Allowance</v>
          </cell>
          <cell r="X8080">
            <v>1000</v>
          </cell>
          <cell r="Y8080">
            <v>2000</v>
          </cell>
          <cell r="Z8080">
            <v>3000</v>
          </cell>
          <cell r="AA8080">
            <v>3000</v>
          </cell>
          <cell r="AB8080">
            <v>1800</v>
          </cell>
          <cell r="AC8080">
            <v>1800</v>
          </cell>
          <cell r="AD8080" t="str">
            <v>∆</v>
          </cell>
          <cell r="AE8080">
            <v>0</v>
          </cell>
        </row>
        <row r="8081">
          <cell r="V8081" t="str">
            <v>640.40.80.015-5100.17</v>
          </cell>
          <cell r="W8081" t="str">
            <v>Benefits Other Post Employment Benefits</v>
          </cell>
          <cell r="X8081">
            <v>71000</v>
          </cell>
          <cell r="Y8081">
            <v>73000</v>
          </cell>
          <cell r="Z8081">
            <v>71000</v>
          </cell>
          <cell r="AA8081">
            <v>70000</v>
          </cell>
          <cell r="AB8081">
            <v>70500</v>
          </cell>
          <cell r="AC8081">
            <v>70500</v>
          </cell>
          <cell r="AD8081" t="str">
            <v>∆</v>
          </cell>
          <cell r="AE8081">
            <v>0</v>
          </cell>
        </row>
        <row r="8082">
          <cell r="V8082" t="str">
            <v>640.40.80.015-5100.98</v>
          </cell>
          <cell r="W8082" t="str">
            <v>Benefits GASB 75 Expense</v>
          </cell>
          <cell r="X8082">
            <v>0</v>
          </cell>
          <cell r="Y8082">
            <v>185000</v>
          </cell>
          <cell r="Z8082">
            <v>199000</v>
          </cell>
          <cell r="AA8082">
            <v>0</v>
          </cell>
          <cell r="AB8082">
            <v>0</v>
          </cell>
          <cell r="AC8082">
            <v>0</v>
          </cell>
          <cell r="AD8082" t="str">
            <v>∆</v>
          </cell>
          <cell r="AE8082">
            <v>0</v>
          </cell>
        </row>
        <row r="8083">
          <cell r="V8083" t="str">
            <v>640.40.80.015-5100.99</v>
          </cell>
          <cell r="W8083" t="str">
            <v>Benefits Pension Expense</v>
          </cell>
          <cell r="X8083">
            <v>282000</v>
          </cell>
          <cell r="Y8083">
            <v>240000</v>
          </cell>
          <cell r="Z8083">
            <v>638000</v>
          </cell>
          <cell r="AA8083">
            <v>0</v>
          </cell>
          <cell r="AB8083">
            <v>0</v>
          </cell>
          <cell r="AC8083">
            <v>0</v>
          </cell>
          <cell r="AD8083" t="str">
            <v>∆</v>
          </cell>
          <cell r="AE8083">
            <v>0</v>
          </cell>
        </row>
        <row r="8084">
          <cell r="W8084" t="str">
            <v>TOTAL : PERSONNEL</v>
          </cell>
          <cell r="X8084">
            <v>1177000</v>
          </cell>
          <cell r="Y8084">
            <v>1489000</v>
          </cell>
          <cell r="Z8084">
            <v>2078000</v>
          </cell>
          <cell r="AA8084">
            <v>924000</v>
          </cell>
          <cell r="AB8084">
            <v>759085</v>
          </cell>
          <cell r="AC8084">
            <v>878525</v>
          </cell>
          <cell r="AD8084" t="str">
            <v>∆</v>
          </cell>
          <cell r="AE8084">
            <v>119440</v>
          </cell>
        </row>
        <row r="8085">
          <cell r="AB8085" t="str">
            <v/>
          </cell>
          <cell r="AC8085" t="str">
            <v/>
          </cell>
          <cell r="AD8085" t="str">
            <v>∆</v>
          </cell>
        </row>
        <row r="8086">
          <cell r="V8086" t="str">
            <v>[640] WASTEWATER O&amp;M : PUBLIC WORKS : WASTEWATER</v>
          </cell>
        </row>
        <row r="8087">
          <cell r="V8087" t="str">
            <v>ADMINISTRATION/ENGINEERING : OPERATIONS</v>
          </cell>
          <cell r="AB8087" t="str">
            <v/>
          </cell>
          <cell r="AC8087" t="str">
            <v/>
          </cell>
          <cell r="AD8087" t="str">
            <v>∆</v>
          </cell>
        </row>
        <row r="8088">
          <cell r="V8088" t="str">
            <v>640.40.80.015-6000.01</v>
          </cell>
          <cell r="W8088" t="str">
            <v>Professional Services General</v>
          </cell>
          <cell r="X8088">
            <v>60000</v>
          </cell>
          <cell r="Y8088">
            <v>234000</v>
          </cell>
          <cell r="Z8088">
            <v>69000</v>
          </cell>
          <cell r="AA8088">
            <v>141000</v>
          </cell>
          <cell r="AB8088">
            <v>1992670</v>
          </cell>
          <cell r="AC8088">
            <v>1992670</v>
          </cell>
          <cell r="AD8088" t="str">
            <v>∆</v>
          </cell>
          <cell r="AE8088">
            <v>0</v>
          </cell>
        </row>
        <row r="8089">
          <cell r="V8089" t="str">
            <v>640.40.80.015-6000.09</v>
          </cell>
          <cell r="W8089" t="str">
            <v>Professional Services Uniform</v>
          </cell>
          <cell r="X8089">
            <v>0</v>
          </cell>
          <cell r="Y8089">
            <v>0</v>
          </cell>
          <cell r="Z8089">
            <v>0</v>
          </cell>
          <cell r="AA8089">
            <v>0</v>
          </cell>
          <cell r="AB8089">
            <v>0</v>
          </cell>
          <cell r="AC8089">
            <v>0</v>
          </cell>
          <cell r="AD8089" t="str">
            <v>∆</v>
          </cell>
          <cell r="AE8089">
            <v>0</v>
          </cell>
        </row>
        <row r="8090">
          <cell r="V8090" t="str">
            <v>640.40.80.015-6000.10</v>
          </cell>
          <cell r="W8090" t="str">
            <v>Professional Services Consultant</v>
          </cell>
          <cell r="X8090">
            <v>1000</v>
          </cell>
          <cell r="Y8090">
            <v>5000</v>
          </cell>
          <cell r="Z8090">
            <v>0</v>
          </cell>
          <cell r="AA8090">
            <v>0</v>
          </cell>
          <cell r="AB8090">
            <v>0</v>
          </cell>
          <cell r="AC8090">
            <v>0</v>
          </cell>
          <cell r="AD8090" t="str">
            <v>∆</v>
          </cell>
          <cell r="AE8090">
            <v>0</v>
          </cell>
        </row>
        <row r="8091">
          <cell r="V8091" t="str">
            <v>640.40.80.015-6000.12</v>
          </cell>
          <cell r="W8091" t="str">
            <v>Professional Services Contract Services</v>
          </cell>
          <cell r="X8091">
            <v>26000</v>
          </cell>
          <cell r="Y8091">
            <v>29000</v>
          </cell>
          <cell r="Z8091">
            <v>27000</v>
          </cell>
          <cell r="AA8091">
            <v>27000</v>
          </cell>
          <cell r="AB8091">
            <v>32000</v>
          </cell>
          <cell r="AC8091">
            <v>32000</v>
          </cell>
          <cell r="AD8091" t="str">
            <v>∆</v>
          </cell>
          <cell r="AE8091">
            <v>0</v>
          </cell>
        </row>
        <row r="8092">
          <cell r="V8092" t="str">
            <v>640.40.80.015-6000.13</v>
          </cell>
          <cell r="W8092" t="str">
            <v>Professional Services Compliance Monitoring</v>
          </cell>
          <cell r="X8092">
            <v>0</v>
          </cell>
          <cell r="Y8092">
            <v>0</v>
          </cell>
          <cell r="Z8092">
            <v>0</v>
          </cell>
          <cell r="AA8092">
            <v>0</v>
          </cell>
          <cell r="AB8092">
            <v>0</v>
          </cell>
          <cell r="AC8092">
            <v>0</v>
          </cell>
          <cell r="AD8092" t="str">
            <v>∆</v>
          </cell>
          <cell r="AE8092">
            <v>0</v>
          </cell>
        </row>
        <row r="8093">
          <cell r="V8093" t="str">
            <v>640.40.80.015-6000.14</v>
          </cell>
          <cell r="W8093" t="str">
            <v>Professional Services IW Pre Analysis</v>
          </cell>
          <cell r="X8093">
            <v>0</v>
          </cell>
          <cell r="Y8093">
            <v>0</v>
          </cell>
          <cell r="Z8093">
            <v>0</v>
          </cell>
          <cell r="AA8093">
            <v>0</v>
          </cell>
          <cell r="AB8093">
            <v>0</v>
          </cell>
          <cell r="AC8093">
            <v>0</v>
          </cell>
          <cell r="AD8093" t="str">
            <v>∆</v>
          </cell>
          <cell r="AE8093">
            <v>0</v>
          </cell>
        </row>
        <row r="8094">
          <cell r="V8094" t="str">
            <v>640.40.80.015-6000.15</v>
          </cell>
          <cell r="W8094" t="str">
            <v>Professional Services Utility Statement Processing</v>
          </cell>
          <cell r="X8094">
            <v>0</v>
          </cell>
          <cell r="Y8094">
            <v>0</v>
          </cell>
          <cell r="Z8094">
            <v>0</v>
          </cell>
          <cell r="AA8094">
            <v>0</v>
          </cell>
          <cell r="AB8094">
            <v>0</v>
          </cell>
          <cell r="AC8094">
            <v>0</v>
          </cell>
          <cell r="AD8094" t="str">
            <v>∆</v>
          </cell>
          <cell r="AE8094">
            <v>0</v>
          </cell>
        </row>
        <row r="8095">
          <cell r="V8095" t="str">
            <v>640.40.80.015-6000.18</v>
          </cell>
          <cell r="W8095" t="str">
            <v>Professional Services Legal</v>
          </cell>
          <cell r="X8095">
            <v>67000</v>
          </cell>
          <cell r="Y8095">
            <v>41000</v>
          </cell>
          <cell r="Z8095">
            <v>2000</v>
          </cell>
          <cell r="AA8095">
            <v>2000</v>
          </cell>
          <cell r="AB8095">
            <v>50000</v>
          </cell>
          <cell r="AC8095">
            <v>50000</v>
          </cell>
          <cell r="AD8095" t="str">
            <v>∆</v>
          </cell>
          <cell r="AE8095">
            <v>0</v>
          </cell>
        </row>
        <row r="8096">
          <cell r="V8096" t="str">
            <v>640.40.80.015-6100.01</v>
          </cell>
          <cell r="W8096" t="str">
            <v>Utilities Electric</v>
          </cell>
          <cell r="X8096">
            <v>0</v>
          </cell>
          <cell r="Y8096">
            <v>0</v>
          </cell>
          <cell r="Z8096">
            <v>0</v>
          </cell>
          <cell r="AA8096">
            <v>0</v>
          </cell>
          <cell r="AB8096">
            <v>0</v>
          </cell>
          <cell r="AC8096">
            <v>0</v>
          </cell>
          <cell r="AD8096" t="str">
            <v>∆</v>
          </cell>
          <cell r="AE8096">
            <v>0</v>
          </cell>
        </row>
        <row r="8097">
          <cell r="V8097" t="str">
            <v>640.40.80.015-6100.02</v>
          </cell>
          <cell r="W8097" t="str">
            <v>Utilities Telephone</v>
          </cell>
          <cell r="X8097">
            <v>7000</v>
          </cell>
          <cell r="Y8097">
            <v>6000</v>
          </cell>
          <cell r="Z8097">
            <v>5000</v>
          </cell>
          <cell r="AA8097">
            <v>6000</v>
          </cell>
          <cell r="AB8097">
            <v>7500</v>
          </cell>
          <cell r="AC8097">
            <v>7500</v>
          </cell>
          <cell r="AD8097" t="str">
            <v>∆</v>
          </cell>
          <cell r="AE8097">
            <v>0</v>
          </cell>
        </row>
        <row r="8098">
          <cell r="V8098" t="str">
            <v>640.40.80.015-6100.03</v>
          </cell>
          <cell r="W8098" t="str">
            <v>Utilities Data Transmission / ISP</v>
          </cell>
          <cell r="X8098">
            <v>3000</v>
          </cell>
          <cell r="Y8098">
            <v>6000</v>
          </cell>
          <cell r="Z8098">
            <v>16000</v>
          </cell>
          <cell r="AA8098">
            <v>19000</v>
          </cell>
          <cell r="AB8098">
            <v>20000</v>
          </cell>
          <cell r="AC8098">
            <v>20000</v>
          </cell>
          <cell r="AD8098" t="str">
            <v>∆</v>
          </cell>
          <cell r="AE8098">
            <v>0</v>
          </cell>
        </row>
        <row r="8099">
          <cell r="V8099" t="str">
            <v>640.40.80.015-6200.01</v>
          </cell>
          <cell r="W8099" t="str">
            <v>Supplies Office</v>
          </cell>
          <cell r="X8099">
            <v>6000</v>
          </cell>
          <cell r="Y8099">
            <v>7000</v>
          </cell>
          <cell r="Z8099">
            <v>6000</v>
          </cell>
          <cell r="AA8099">
            <v>10000</v>
          </cell>
          <cell r="AB8099">
            <v>10000</v>
          </cell>
          <cell r="AC8099">
            <v>10000</v>
          </cell>
          <cell r="AD8099" t="str">
            <v>∆</v>
          </cell>
          <cell r="AE8099">
            <v>0</v>
          </cell>
        </row>
        <row r="8100">
          <cell r="V8100" t="str">
            <v>640.40.80.015-6200.02</v>
          </cell>
          <cell r="W8100" t="str">
            <v>Supplies Special Department</v>
          </cell>
          <cell r="X8100">
            <v>2000</v>
          </cell>
          <cell r="Y8100">
            <v>3000</v>
          </cell>
          <cell r="Z8100">
            <v>5000</v>
          </cell>
          <cell r="AA8100">
            <v>3000</v>
          </cell>
          <cell r="AB8100">
            <v>6811</v>
          </cell>
          <cell r="AC8100">
            <v>6811</v>
          </cell>
          <cell r="AD8100" t="str">
            <v>∆</v>
          </cell>
          <cell r="AE8100">
            <v>0</v>
          </cell>
        </row>
        <row r="8101">
          <cell r="V8101" t="str">
            <v>640.40.80.015-6200.03</v>
          </cell>
          <cell r="W8101" t="str">
            <v>Supplies Copier Maintenance &amp; Supplies</v>
          </cell>
          <cell r="X8101">
            <v>5000</v>
          </cell>
          <cell r="Y8101">
            <v>5000</v>
          </cell>
          <cell r="Z8101">
            <v>5000</v>
          </cell>
          <cell r="AA8101">
            <v>3000</v>
          </cell>
          <cell r="AB8101">
            <v>6000</v>
          </cell>
          <cell r="AC8101">
            <v>6000</v>
          </cell>
          <cell r="AD8101" t="str">
            <v>∆</v>
          </cell>
          <cell r="AE8101">
            <v>0</v>
          </cell>
        </row>
        <row r="8102">
          <cell r="V8102" t="str">
            <v>640.40.80.015-6200.04</v>
          </cell>
          <cell r="W8102" t="str">
            <v>Supplies Postage</v>
          </cell>
          <cell r="X8102">
            <v>8000</v>
          </cell>
          <cell r="Y8102">
            <v>10000</v>
          </cell>
          <cell r="Z8102">
            <v>10000</v>
          </cell>
          <cell r="AA8102">
            <v>10000</v>
          </cell>
          <cell r="AB8102">
            <v>8500</v>
          </cell>
          <cell r="AC8102">
            <v>8500</v>
          </cell>
          <cell r="AD8102" t="str">
            <v>∆</v>
          </cell>
          <cell r="AE8102">
            <v>0</v>
          </cell>
        </row>
        <row r="8103">
          <cell r="V8103" t="str">
            <v>640.40.80.015-6200.09</v>
          </cell>
          <cell r="W8103" t="str">
            <v>Supplies Data Processing</v>
          </cell>
          <cell r="X8103">
            <v>0</v>
          </cell>
          <cell r="Y8103">
            <v>3000</v>
          </cell>
          <cell r="Z8103">
            <v>4000</v>
          </cell>
          <cell r="AA8103">
            <v>5000</v>
          </cell>
          <cell r="AB8103">
            <v>5200</v>
          </cell>
          <cell r="AC8103">
            <v>5200</v>
          </cell>
          <cell r="AD8103" t="str">
            <v>∆</v>
          </cell>
          <cell r="AE8103">
            <v>0</v>
          </cell>
        </row>
        <row r="8104">
          <cell r="V8104" t="str">
            <v>640.40.80.015-6280.11</v>
          </cell>
          <cell r="W8104" t="str">
            <v>Supplies-Public Works Custodial</v>
          </cell>
          <cell r="X8104">
            <v>0</v>
          </cell>
          <cell r="Y8104">
            <v>2000</v>
          </cell>
          <cell r="Z8104">
            <v>2000</v>
          </cell>
          <cell r="AA8104">
            <v>6000</v>
          </cell>
          <cell r="AB8104">
            <v>4000</v>
          </cell>
          <cell r="AC8104">
            <v>4000</v>
          </cell>
          <cell r="AD8104" t="str">
            <v>∆</v>
          </cell>
          <cell r="AE8104">
            <v>0</v>
          </cell>
        </row>
        <row r="8105">
          <cell r="V8105" t="str">
            <v>640.40.80.015-6280.13</v>
          </cell>
          <cell r="W8105" t="str">
            <v>Supplies-Public Works Laboratory</v>
          </cell>
          <cell r="X8105">
            <v>0</v>
          </cell>
          <cell r="Y8105">
            <v>0</v>
          </cell>
          <cell r="Z8105">
            <v>0</v>
          </cell>
          <cell r="AA8105">
            <v>0</v>
          </cell>
          <cell r="AB8105">
            <v>0</v>
          </cell>
          <cell r="AC8105">
            <v>0</v>
          </cell>
          <cell r="AD8105" t="str">
            <v>∆</v>
          </cell>
          <cell r="AE8105">
            <v>0</v>
          </cell>
        </row>
        <row r="8106">
          <cell r="V8106" t="str">
            <v>640.40.80.015-6280.14</v>
          </cell>
          <cell r="W8106" t="str">
            <v>Supplies-Public Works Protective Clothing</v>
          </cell>
          <cell r="X8106">
            <v>0</v>
          </cell>
          <cell r="Y8106">
            <v>0</v>
          </cell>
          <cell r="Z8106">
            <v>0</v>
          </cell>
          <cell r="AA8106">
            <v>0</v>
          </cell>
          <cell r="AB8106">
            <v>300</v>
          </cell>
          <cell r="AC8106">
            <v>300</v>
          </cell>
          <cell r="AD8106" t="str">
            <v>∆</v>
          </cell>
          <cell r="AE8106">
            <v>0</v>
          </cell>
        </row>
        <row r="8107">
          <cell r="V8107" t="str">
            <v>640.40.80.015-6280.40</v>
          </cell>
          <cell r="W8107" t="str">
            <v>Supplies-Public Works Support Department</v>
          </cell>
          <cell r="X8107">
            <v>0</v>
          </cell>
          <cell r="Y8107">
            <v>0</v>
          </cell>
          <cell r="Z8107">
            <v>0</v>
          </cell>
          <cell r="AA8107">
            <v>0</v>
          </cell>
          <cell r="AB8107">
            <v>0</v>
          </cell>
          <cell r="AC8107">
            <v>0</v>
          </cell>
          <cell r="AD8107" t="str">
            <v>∆</v>
          </cell>
          <cell r="AE8107">
            <v>0</v>
          </cell>
        </row>
        <row r="8108">
          <cell r="V8108" t="str">
            <v>640.40.80.015-6300.01</v>
          </cell>
          <cell r="W8108" t="str">
            <v>Dues &amp; Subscriptions Memberships</v>
          </cell>
          <cell r="X8108">
            <v>1000</v>
          </cell>
          <cell r="Y8108">
            <v>4000</v>
          </cell>
          <cell r="Z8108">
            <v>2000</v>
          </cell>
          <cell r="AA8108">
            <v>1000</v>
          </cell>
          <cell r="AB8108">
            <v>3500</v>
          </cell>
          <cell r="AC8108">
            <v>3500</v>
          </cell>
          <cell r="AD8108" t="str">
            <v>∆</v>
          </cell>
          <cell r="AE8108">
            <v>0</v>
          </cell>
        </row>
        <row r="8109">
          <cell r="V8109" t="str">
            <v>640.40.80.015-6300.02</v>
          </cell>
          <cell r="W8109" t="str">
            <v>Dues &amp; Subscriptions Publications</v>
          </cell>
          <cell r="X8109">
            <v>0</v>
          </cell>
          <cell r="Y8109">
            <v>0</v>
          </cell>
          <cell r="Z8109">
            <v>0</v>
          </cell>
          <cell r="AA8109">
            <v>0</v>
          </cell>
          <cell r="AB8109">
            <v>200</v>
          </cell>
          <cell r="AC8109">
            <v>200</v>
          </cell>
          <cell r="AD8109" t="str">
            <v>∆</v>
          </cell>
          <cell r="AE8109">
            <v>0</v>
          </cell>
        </row>
        <row r="8110">
          <cell r="V8110" t="str">
            <v>640.40.80.015-6350.01</v>
          </cell>
          <cell r="W8110" t="str">
            <v>Maintenance Agreements &amp; Licenses License/Software Maintenance</v>
          </cell>
          <cell r="X8110">
            <v>5000</v>
          </cell>
          <cell r="Y8110">
            <v>5000</v>
          </cell>
          <cell r="Z8110">
            <v>5000</v>
          </cell>
          <cell r="AA8110">
            <v>5000</v>
          </cell>
          <cell r="AB8110">
            <v>8000</v>
          </cell>
          <cell r="AC8110">
            <v>8000</v>
          </cell>
          <cell r="AD8110" t="str">
            <v>∆</v>
          </cell>
          <cell r="AE8110">
            <v>0</v>
          </cell>
        </row>
        <row r="8111">
          <cell r="V8111" t="str">
            <v>640.40.80.015-6350.02</v>
          </cell>
          <cell r="W8111" t="str">
            <v>Maintenance Agreements &amp; Licenses Hardware Maintenance</v>
          </cell>
          <cell r="X8111">
            <v>1000</v>
          </cell>
          <cell r="Y8111">
            <v>1000</v>
          </cell>
          <cell r="Z8111">
            <v>1000</v>
          </cell>
          <cell r="AA8111">
            <v>1000</v>
          </cell>
          <cell r="AB8111">
            <v>1200</v>
          </cell>
          <cell r="AC8111">
            <v>1200</v>
          </cell>
          <cell r="AD8111" t="str">
            <v>∆</v>
          </cell>
          <cell r="AE8111">
            <v>0</v>
          </cell>
        </row>
        <row r="8112">
          <cell r="V8112" t="str">
            <v>640.40.80.015-6350.03</v>
          </cell>
          <cell r="W8112" t="str">
            <v>Maintenance Agreements &amp; Licenses Maintenance Agreements</v>
          </cell>
          <cell r="X8112">
            <v>0</v>
          </cell>
          <cell r="Y8112">
            <v>0</v>
          </cell>
          <cell r="Z8112">
            <v>0</v>
          </cell>
          <cell r="AA8112">
            <v>0</v>
          </cell>
          <cell r="AB8112">
            <v>500</v>
          </cell>
          <cell r="AC8112">
            <v>500</v>
          </cell>
          <cell r="AD8112" t="str">
            <v>∆</v>
          </cell>
          <cell r="AE8112">
            <v>0</v>
          </cell>
        </row>
        <row r="8113">
          <cell r="V8113" t="str">
            <v>640.40.80.015-6375.07</v>
          </cell>
          <cell r="W8113" t="str">
            <v>Operating Fees Permit</v>
          </cell>
          <cell r="X8113">
            <v>0</v>
          </cell>
          <cell r="Y8113">
            <v>0</v>
          </cell>
          <cell r="Z8113">
            <v>0</v>
          </cell>
          <cell r="AA8113">
            <v>0</v>
          </cell>
          <cell r="AB8113">
            <v>0</v>
          </cell>
          <cell r="AC8113">
            <v>0</v>
          </cell>
          <cell r="AD8113" t="str">
            <v>∆</v>
          </cell>
          <cell r="AE8113">
            <v>0</v>
          </cell>
        </row>
        <row r="8114">
          <cell r="V8114" t="str">
            <v>640.40.80.015-6375.10</v>
          </cell>
          <cell r="W8114" t="str">
            <v>Operating Fees Sludge Disposal</v>
          </cell>
          <cell r="X8114">
            <v>0</v>
          </cell>
          <cell r="Y8114">
            <v>0</v>
          </cell>
          <cell r="Z8114">
            <v>0</v>
          </cell>
          <cell r="AA8114">
            <v>0</v>
          </cell>
          <cell r="AB8114">
            <v>0</v>
          </cell>
          <cell r="AC8114">
            <v>0</v>
          </cell>
          <cell r="AD8114" t="str">
            <v>∆</v>
          </cell>
          <cell r="AE8114">
            <v>0</v>
          </cell>
        </row>
        <row r="8115">
          <cell r="V8115" t="str">
            <v>640.40.80.015-6400.01</v>
          </cell>
          <cell r="W8115" t="str">
            <v>Repairs &amp; Maintenance Building</v>
          </cell>
          <cell r="X8115">
            <v>0</v>
          </cell>
          <cell r="Y8115">
            <v>0</v>
          </cell>
          <cell r="Z8115">
            <v>0</v>
          </cell>
          <cell r="AA8115">
            <v>0</v>
          </cell>
          <cell r="AB8115">
            <v>0</v>
          </cell>
          <cell r="AC8115">
            <v>0</v>
          </cell>
          <cell r="AD8115" t="str">
            <v>∆</v>
          </cell>
          <cell r="AE8115">
            <v>0</v>
          </cell>
        </row>
        <row r="8116">
          <cell r="V8116" t="str">
            <v>640.40.80.015-6400.02</v>
          </cell>
          <cell r="W8116" t="str">
            <v>Repairs &amp; Maintenance Minor Equipment/Other</v>
          </cell>
          <cell r="X8116">
            <v>0</v>
          </cell>
          <cell r="Y8116">
            <v>0</v>
          </cell>
          <cell r="Z8116">
            <v>0</v>
          </cell>
          <cell r="AA8116">
            <v>0</v>
          </cell>
          <cell r="AB8116">
            <v>2000</v>
          </cell>
          <cell r="AC8116">
            <v>2000</v>
          </cell>
          <cell r="AD8116" t="str">
            <v>∆</v>
          </cell>
          <cell r="AE8116">
            <v>0</v>
          </cell>
        </row>
        <row r="8117">
          <cell r="V8117" t="str">
            <v>640.40.80.015-6400.03</v>
          </cell>
          <cell r="W8117" t="str">
            <v>Repairs &amp; Maintenance Major Repair &amp; Contingency</v>
          </cell>
          <cell r="X8117">
            <v>0</v>
          </cell>
          <cell r="Y8117">
            <v>0</v>
          </cell>
          <cell r="Z8117">
            <v>0</v>
          </cell>
          <cell r="AA8117">
            <v>0</v>
          </cell>
          <cell r="AB8117">
            <v>0</v>
          </cell>
          <cell r="AC8117">
            <v>0</v>
          </cell>
          <cell r="AD8117" t="str">
            <v>∆</v>
          </cell>
          <cell r="AE8117">
            <v>0</v>
          </cell>
        </row>
        <row r="8118">
          <cell r="V8118" t="str">
            <v>640.40.80.015-6400.05</v>
          </cell>
          <cell r="W8118" t="str">
            <v>Repairs &amp; Maintenance Vehicle</v>
          </cell>
          <cell r="X8118">
            <v>0</v>
          </cell>
          <cell r="Y8118">
            <v>0</v>
          </cell>
          <cell r="Z8118">
            <v>0</v>
          </cell>
          <cell r="AA8118">
            <v>0</v>
          </cell>
          <cell r="AB8118">
            <v>0</v>
          </cell>
          <cell r="AC8118">
            <v>0</v>
          </cell>
          <cell r="AD8118" t="str">
            <v>∆</v>
          </cell>
          <cell r="AE8118">
            <v>0</v>
          </cell>
        </row>
        <row r="8119">
          <cell r="V8119" t="str">
            <v>640.40.80.015-6400.20</v>
          </cell>
          <cell r="W8119" t="str">
            <v>Repairs &amp; Maintenance Property Maintenance</v>
          </cell>
          <cell r="X8119">
            <v>4000</v>
          </cell>
          <cell r="Y8119">
            <v>6000</v>
          </cell>
          <cell r="Z8119">
            <v>7000</v>
          </cell>
          <cell r="AA8119">
            <v>7000</v>
          </cell>
          <cell r="AB8119">
            <v>29000</v>
          </cell>
          <cell r="AC8119">
            <v>29000</v>
          </cell>
          <cell r="AD8119" t="str">
            <v>∆</v>
          </cell>
          <cell r="AE8119">
            <v>0</v>
          </cell>
        </row>
        <row r="8120">
          <cell r="V8120" t="str">
            <v>640.40.80.015-6500.01</v>
          </cell>
          <cell r="W8120" t="str">
            <v>Claims &amp; Insurance SIR</v>
          </cell>
          <cell r="X8120">
            <v>250000</v>
          </cell>
          <cell r="Y8120">
            <v>175000</v>
          </cell>
          <cell r="Z8120">
            <v>0</v>
          </cell>
          <cell r="AA8120">
            <v>0</v>
          </cell>
          <cell r="AB8120">
            <v>0</v>
          </cell>
          <cell r="AC8120">
            <v>0</v>
          </cell>
          <cell r="AD8120" t="str">
            <v>∆</v>
          </cell>
          <cell r="AE8120">
            <v>0</v>
          </cell>
        </row>
        <row r="8121">
          <cell r="V8121" t="str">
            <v>640.40.80.015-6500.02</v>
          </cell>
          <cell r="W8121" t="str">
            <v>Claims &amp; Insurance Claim Settlement</v>
          </cell>
          <cell r="X8121">
            <v>0</v>
          </cell>
          <cell r="Y8121">
            <v>50000</v>
          </cell>
          <cell r="Z8121">
            <v>0</v>
          </cell>
          <cell r="AA8121">
            <v>0</v>
          </cell>
          <cell r="AB8121">
            <v>0</v>
          </cell>
          <cell r="AC8121">
            <v>0</v>
          </cell>
          <cell r="AD8121" t="str">
            <v>∆</v>
          </cell>
          <cell r="AE8121">
            <v>0</v>
          </cell>
        </row>
        <row r="8122">
          <cell r="V8122" t="str">
            <v>640.40.80.015-6500.04</v>
          </cell>
          <cell r="W8122" t="str">
            <v>Claims &amp; Insurance Insurance Premiums</v>
          </cell>
          <cell r="X8122">
            <v>217000</v>
          </cell>
          <cell r="Y8122">
            <v>265000</v>
          </cell>
          <cell r="Z8122">
            <v>304000</v>
          </cell>
          <cell r="AA8122">
            <v>304000</v>
          </cell>
          <cell r="AB8122">
            <v>304200</v>
          </cell>
          <cell r="AC8122">
            <v>299000</v>
          </cell>
          <cell r="AD8122" t="str">
            <v>∆</v>
          </cell>
          <cell r="AE8122">
            <v>-5200</v>
          </cell>
        </row>
        <row r="8123">
          <cell r="V8123" t="str">
            <v>640.40.80.015-6600.01</v>
          </cell>
          <cell r="W8123" t="str">
            <v>Administrative Expenses Meetings</v>
          </cell>
          <cell r="X8123">
            <v>1000</v>
          </cell>
          <cell r="Y8123">
            <v>1000</v>
          </cell>
          <cell r="Z8123">
            <v>0</v>
          </cell>
          <cell r="AA8123">
            <v>0</v>
          </cell>
          <cell r="AB8123">
            <v>2000</v>
          </cell>
          <cell r="AC8123">
            <v>2000</v>
          </cell>
          <cell r="AD8123" t="str">
            <v>∆</v>
          </cell>
          <cell r="AE8123">
            <v>0</v>
          </cell>
        </row>
        <row r="8124">
          <cell r="V8124" t="str">
            <v>640.40.80.015-6600.03</v>
          </cell>
          <cell r="W8124" t="str">
            <v>Administrative Expenses Mileage Reimbursement</v>
          </cell>
          <cell r="X8124">
            <v>0</v>
          </cell>
          <cell r="Y8124">
            <v>0</v>
          </cell>
          <cell r="Z8124">
            <v>0</v>
          </cell>
          <cell r="AA8124">
            <v>0</v>
          </cell>
          <cell r="AB8124">
            <v>500</v>
          </cell>
          <cell r="AC8124">
            <v>500</v>
          </cell>
          <cell r="AD8124" t="str">
            <v>∆</v>
          </cell>
          <cell r="AE8124">
            <v>0</v>
          </cell>
        </row>
        <row r="8125">
          <cell r="V8125" t="str">
            <v>640.40.80.015-6600.04</v>
          </cell>
          <cell r="W8125" t="str">
            <v>Administrative Expenses Training/Conferences</v>
          </cell>
          <cell r="X8125">
            <v>0</v>
          </cell>
          <cell r="Y8125">
            <v>4000</v>
          </cell>
          <cell r="Z8125">
            <v>0</v>
          </cell>
          <cell r="AA8125">
            <v>1000</v>
          </cell>
          <cell r="AB8125">
            <v>3500</v>
          </cell>
          <cell r="AC8125">
            <v>3500</v>
          </cell>
          <cell r="AD8125" t="str">
            <v>∆</v>
          </cell>
          <cell r="AE8125">
            <v>0</v>
          </cell>
        </row>
        <row r="8126">
          <cell r="V8126" t="str">
            <v>640.40.80.015-6600.05</v>
          </cell>
          <cell r="W8126" t="str">
            <v>Administrative Expenses Public/Legal Advertisement</v>
          </cell>
          <cell r="X8126">
            <v>0</v>
          </cell>
          <cell r="Y8126">
            <v>0</v>
          </cell>
          <cell r="Z8126">
            <v>0</v>
          </cell>
          <cell r="AA8126">
            <v>0</v>
          </cell>
          <cell r="AB8126">
            <v>150</v>
          </cell>
          <cell r="AC8126">
            <v>150</v>
          </cell>
          <cell r="AD8126" t="str">
            <v>∆</v>
          </cell>
          <cell r="AE8126">
            <v>0</v>
          </cell>
        </row>
        <row r="8127">
          <cell r="V8127" t="str">
            <v>640.40.80.015-6600.06</v>
          </cell>
          <cell r="W8127" t="str">
            <v>Administrative Expenses Property/Building Rental</v>
          </cell>
          <cell r="X8127">
            <v>0</v>
          </cell>
          <cell r="Y8127">
            <v>0</v>
          </cell>
          <cell r="Z8127">
            <v>0</v>
          </cell>
          <cell r="AA8127">
            <v>0</v>
          </cell>
          <cell r="AB8127">
            <v>0</v>
          </cell>
          <cell r="AC8127">
            <v>0</v>
          </cell>
          <cell r="AD8127" t="str">
            <v>∆</v>
          </cell>
          <cell r="AE8127">
            <v>0</v>
          </cell>
        </row>
        <row r="8128">
          <cell r="V8128" t="str">
            <v>640.40.80.015-6600.07</v>
          </cell>
          <cell r="W8128" t="str">
            <v>Administrative Expenses Employee Recruitment</v>
          </cell>
          <cell r="X8128">
            <v>2000</v>
          </cell>
          <cell r="Y8128">
            <v>1000</v>
          </cell>
          <cell r="Z8128">
            <v>1000</v>
          </cell>
          <cell r="AA8128">
            <v>0</v>
          </cell>
          <cell r="AB8128">
            <v>2000</v>
          </cell>
          <cell r="AC8128">
            <v>2000</v>
          </cell>
          <cell r="AD8128" t="str">
            <v>∆</v>
          </cell>
          <cell r="AE8128">
            <v>0</v>
          </cell>
        </row>
        <row r="8129">
          <cell r="V8129" t="str">
            <v>640.40.80.015-6600.16</v>
          </cell>
          <cell r="W8129" t="str">
            <v>Administrative Expenses Property Tax Assessments</v>
          </cell>
          <cell r="X8129">
            <v>71000</v>
          </cell>
          <cell r="Y8129">
            <v>76000</v>
          </cell>
          <cell r="Z8129">
            <v>75000</v>
          </cell>
          <cell r="AA8129">
            <v>89000</v>
          </cell>
          <cell r="AB8129">
            <v>90000</v>
          </cell>
          <cell r="AC8129">
            <v>90000</v>
          </cell>
          <cell r="AD8129" t="str">
            <v>∆</v>
          </cell>
          <cell r="AE8129">
            <v>0</v>
          </cell>
        </row>
        <row r="8130">
          <cell r="V8130" t="str">
            <v>640.40.80.015-6600.25</v>
          </cell>
          <cell r="W8130" t="str">
            <v>Administrative Expenses Support Services-Indirect Labor</v>
          </cell>
          <cell r="X8130">
            <v>1046000</v>
          </cell>
          <cell r="Y8130">
            <v>990000</v>
          </cell>
          <cell r="Z8130">
            <v>1358000</v>
          </cell>
          <cell r="AA8130">
            <v>1358000</v>
          </cell>
          <cell r="AB8130">
            <v>1357980</v>
          </cell>
          <cell r="AC8130">
            <v>1357980</v>
          </cell>
          <cell r="AD8130" t="str">
            <v>∆</v>
          </cell>
          <cell r="AE8130">
            <v>0</v>
          </cell>
        </row>
        <row r="8131">
          <cell r="V8131" t="str">
            <v>640.40.80.015-6600.26</v>
          </cell>
          <cell r="W8131" t="str">
            <v>Administrative Expenses Support Services-IT</v>
          </cell>
          <cell r="X8131">
            <v>134000</v>
          </cell>
          <cell r="Y8131">
            <v>139000</v>
          </cell>
          <cell r="Z8131">
            <v>135000</v>
          </cell>
          <cell r="AA8131">
            <v>135000</v>
          </cell>
          <cell r="AB8131">
            <v>135050</v>
          </cell>
          <cell r="AC8131">
            <v>135050</v>
          </cell>
          <cell r="AD8131" t="str">
            <v>∆</v>
          </cell>
          <cell r="AE8131">
            <v>0</v>
          </cell>
        </row>
        <row r="8132">
          <cell r="V8132" t="str">
            <v>640.40.80.015-6600.28</v>
          </cell>
          <cell r="W8132" t="str">
            <v>Administrative Expenses Equipment Fund Contribution</v>
          </cell>
          <cell r="X8132">
            <v>0</v>
          </cell>
          <cell r="Y8132">
            <v>0</v>
          </cell>
          <cell r="Z8132">
            <v>0</v>
          </cell>
          <cell r="AA8132">
            <v>0</v>
          </cell>
          <cell r="AB8132">
            <v>0</v>
          </cell>
          <cell r="AC8132">
            <v>0</v>
          </cell>
          <cell r="AD8132" t="str">
            <v>∆</v>
          </cell>
          <cell r="AE8132">
            <v>0</v>
          </cell>
        </row>
        <row r="8133">
          <cell r="V8133" t="str">
            <v>640.40.80.015-6600.32</v>
          </cell>
          <cell r="W8133" t="str">
            <v>Administrative Expenses Vehicle Fund Contribution</v>
          </cell>
          <cell r="X8133">
            <v>0</v>
          </cell>
          <cell r="Y8133">
            <v>0</v>
          </cell>
          <cell r="Z8133">
            <v>49000</v>
          </cell>
          <cell r="AA8133">
            <v>49000</v>
          </cell>
          <cell r="AB8133">
            <v>49800</v>
          </cell>
          <cell r="AC8133">
            <v>96000</v>
          </cell>
          <cell r="AD8133" t="str">
            <v>∆</v>
          </cell>
          <cell r="AE8133">
            <v>46200</v>
          </cell>
        </row>
        <row r="8134">
          <cell r="V8134" t="str">
            <v>640.40.80.015-6600.36</v>
          </cell>
          <cell r="W8134" t="str">
            <v>Administrative Expenses IT Fund Contribution</v>
          </cell>
          <cell r="X8134">
            <v>132000</v>
          </cell>
          <cell r="Y8134">
            <v>152000</v>
          </cell>
          <cell r="Z8134">
            <v>138000</v>
          </cell>
          <cell r="AA8134">
            <v>138000</v>
          </cell>
          <cell r="AB8134">
            <v>137940</v>
          </cell>
          <cell r="AC8134">
            <v>317000</v>
          </cell>
          <cell r="AD8134" t="str">
            <v>∆</v>
          </cell>
          <cell r="AE8134">
            <v>179060</v>
          </cell>
        </row>
        <row r="8135">
          <cell r="W8135" t="str">
            <v>TOTAL : OPERATIONS</v>
          </cell>
          <cell r="X8135">
            <v>2049000</v>
          </cell>
          <cell r="Y8135">
            <v>2220000</v>
          </cell>
          <cell r="Z8135">
            <v>2226000</v>
          </cell>
          <cell r="AA8135">
            <v>2320000</v>
          </cell>
          <cell r="AB8135">
            <v>4270501</v>
          </cell>
          <cell r="AC8135">
            <v>4490561</v>
          </cell>
          <cell r="AD8135" t="str">
            <v>∆</v>
          </cell>
          <cell r="AE8135">
            <v>220060</v>
          </cell>
        </row>
        <row r="8136">
          <cell r="AB8136" t="str">
            <v/>
          </cell>
          <cell r="AC8136" t="str">
            <v/>
          </cell>
          <cell r="AD8136" t="str">
            <v>∆</v>
          </cell>
        </row>
        <row r="8137">
          <cell r="V8137" t="str">
            <v>[640] WASTEWATER O&amp;M : PUBLIC WORKS : WASTEWATER</v>
          </cell>
        </row>
        <row r="8138">
          <cell r="V8138" t="str">
            <v>ADMINISTRATION/ENGINEERING : OUTFLOW -TRANSFERS</v>
          </cell>
          <cell r="AB8138" t="str">
            <v/>
          </cell>
          <cell r="AC8138" t="str">
            <v/>
          </cell>
          <cell r="AD8138" t="str">
            <v>∆</v>
          </cell>
        </row>
        <row r="8139">
          <cell r="V8139" t="str">
            <v>640.40.80.015-9887.01</v>
          </cell>
          <cell r="W8139" t="str">
            <v>Bad Debt Expense Service Fees</v>
          </cell>
          <cell r="X8139">
            <v>20000</v>
          </cell>
          <cell r="Y8139">
            <v>19000</v>
          </cell>
          <cell r="Z8139">
            <v>198000</v>
          </cell>
          <cell r="AA8139">
            <v>0</v>
          </cell>
          <cell r="AB8139">
            <v>0</v>
          </cell>
          <cell r="AC8139">
            <v>0</v>
          </cell>
          <cell r="AD8139" t="str">
            <v>∆</v>
          </cell>
          <cell r="AE8139">
            <v>0</v>
          </cell>
        </row>
        <row r="8140">
          <cell r="V8140" t="str">
            <v>640.40.80.015-9887.02</v>
          </cell>
          <cell r="W8140" t="str">
            <v>Bad Debt Expense Penalties</v>
          </cell>
          <cell r="X8140">
            <v>0</v>
          </cell>
          <cell r="Y8140">
            <v>0</v>
          </cell>
          <cell r="Z8140">
            <v>3000</v>
          </cell>
          <cell r="AA8140">
            <v>0</v>
          </cell>
          <cell r="AB8140">
            <v>0</v>
          </cell>
          <cell r="AC8140">
            <v>0</v>
          </cell>
          <cell r="AD8140" t="str">
            <v>∆</v>
          </cell>
          <cell r="AE8140">
            <v>0</v>
          </cell>
        </row>
        <row r="8141">
          <cell r="W8141" t="str">
            <v>TOTAL : OUTFLOW -TRANSFERS</v>
          </cell>
          <cell r="X8141">
            <v>20000</v>
          </cell>
          <cell r="Y8141">
            <v>19000</v>
          </cell>
          <cell r="Z8141">
            <v>201000</v>
          </cell>
          <cell r="AA8141">
            <v>0</v>
          </cell>
          <cell r="AB8141">
            <v>0</v>
          </cell>
          <cell r="AC8141">
            <v>0</v>
          </cell>
          <cell r="AD8141" t="str">
            <v>∆</v>
          </cell>
          <cell r="AE8141">
            <v>0</v>
          </cell>
        </row>
        <row r="8142">
          <cell r="AB8142" t="str">
            <v/>
          </cell>
          <cell r="AC8142" t="str">
            <v/>
          </cell>
          <cell r="AD8142" t="str">
            <v>∆</v>
          </cell>
        </row>
        <row r="8143">
          <cell r="V8143" t="str">
            <v>[640] WASTEWATER O&amp;M : PUBLIC WORKS : WASTEWATER</v>
          </cell>
        </row>
        <row r="8144">
          <cell r="V8144" t="str">
            <v>REGULATORY : PERSONNEL</v>
          </cell>
          <cell r="AB8144" t="str">
            <v/>
          </cell>
          <cell r="AC8144" t="str">
            <v/>
          </cell>
          <cell r="AD8144" t="str">
            <v>∆</v>
          </cell>
        </row>
        <row r="8145">
          <cell r="V8145" t="str">
            <v>640.40.80.560-5000.01</v>
          </cell>
          <cell r="W8145" t="str">
            <v>Salaries Regular</v>
          </cell>
          <cell r="X8145">
            <v>197000</v>
          </cell>
          <cell r="Y8145">
            <v>182000</v>
          </cell>
          <cell r="Z8145">
            <v>208000</v>
          </cell>
          <cell r="AA8145">
            <v>178000</v>
          </cell>
          <cell r="AB8145">
            <v>438720</v>
          </cell>
          <cell r="AC8145">
            <v>438720</v>
          </cell>
          <cell r="AD8145" t="str">
            <v>∆</v>
          </cell>
          <cell r="AE8145">
            <v>0</v>
          </cell>
        </row>
        <row r="8146">
          <cell r="V8146" t="str">
            <v>640.40.80.560-5000.02</v>
          </cell>
          <cell r="W8146" t="str">
            <v>Salaries Part Time</v>
          </cell>
          <cell r="X8146">
            <v>0</v>
          </cell>
          <cell r="Y8146">
            <v>0</v>
          </cell>
          <cell r="Z8146">
            <v>0</v>
          </cell>
          <cell r="AA8146">
            <v>0</v>
          </cell>
          <cell r="AB8146">
            <v>15000</v>
          </cell>
          <cell r="AC8146">
            <v>15000</v>
          </cell>
          <cell r="AD8146" t="str">
            <v>∆</v>
          </cell>
          <cell r="AE8146">
            <v>0</v>
          </cell>
        </row>
        <row r="8147">
          <cell r="V8147" t="str">
            <v>640.40.80.560-5000.03</v>
          </cell>
          <cell r="W8147" t="str">
            <v>Salaries Overtime</v>
          </cell>
          <cell r="X8147">
            <v>5000</v>
          </cell>
          <cell r="Y8147">
            <v>4000</v>
          </cell>
          <cell r="Z8147">
            <v>5000</v>
          </cell>
          <cell r="AA8147">
            <v>8000</v>
          </cell>
          <cell r="AB8147">
            <v>7500</v>
          </cell>
          <cell r="AC8147">
            <v>7500</v>
          </cell>
          <cell r="AD8147" t="str">
            <v>∆</v>
          </cell>
          <cell r="AE8147">
            <v>0</v>
          </cell>
        </row>
        <row r="8148">
          <cell r="V8148" t="str">
            <v>640.40.80.560-5000.04</v>
          </cell>
          <cell r="W8148" t="str">
            <v>Salaries Holiday Pay</v>
          </cell>
          <cell r="X8148">
            <v>2000</v>
          </cell>
          <cell r="Y8148">
            <v>2000</v>
          </cell>
          <cell r="Z8148">
            <v>1000</v>
          </cell>
          <cell r="AA8148">
            <v>2000</v>
          </cell>
          <cell r="AB8148">
            <v>4000</v>
          </cell>
          <cell r="AC8148">
            <v>4000</v>
          </cell>
          <cell r="AD8148" t="str">
            <v>∆</v>
          </cell>
          <cell r="AE8148">
            <v>0</v>
          </cell>
        </row>
        <row r="8149">
          <cell r="V8149" t="str">
            <v>640.40.80.560-5000.06</v>
          </cell>
          <cell r="W8149" t="str">
            <v>Salaries Out of Class</v>
          </cell>
          <cell r="X8149">
            <v>0</v>
          </cell>
          <cell r="Y8149">
            <v>0</v>
          </cell>
          <cell r="Z8149">
            <v>0</v>
          </cell>
          <cell r="AA8149">
            <v>0</v>
          </cell>
          <cell r="AB8149">
            <v>0</v>
          </cell>
          <cell r="AC8149">
            <v>0</v>
          </cell>
          <cell r="AD8149" t="str">
            <v>∆</v>
          </cell>
          <cell r="AE8149">
            <v>0</v>
          </cell>
        </row>
        <row r="8150">
          <cell r="V8150" t="str">
            <v>640.40.80.560-5000.07</v>
          </cell>
          <cell r="W8150" t="str">
            <v>Salaries Admin Leave Pay</v>
          </cell>
          <cell r="X8150">
            <v>0</v>
          </cell>
          <cell r="Y8150">
            <v>0</v>
          </cell>
          <cell r="Z8150">
            <v>2000</v>
          </cell>
          <cell r="AA8150">
            <v>0</v>
          </cell>
          <cell r="AB8150">
            <v>3087</v>
          </cell>
          <cell r="AC8150">
            <v>3087</v>
          </cell>
          <cell r="AD8150" t="str">
            <v>∆</v>
          </cell>
          <cell r="AE8150">
            <v>0</v>
          </cell>
        </row>
        <row r="8151">
          <cell r="V8151" t="str">
            <v>640.40.80.560-5000.08</v>
          </cell>
          <cell r="W8151" t="str">
            <v>Salaries Longevity Pay</v>
          </cell>
          <cell r="X8151">
            <v>2000</v>
          </cell>
          <cell r="Y8151">
            <v>3000</v>
          </cell>
          <cell r="Z8151">
            <v>2000</v>
          </cell>
          <cell r="AA8151">
            <v>2000</v>
          </cell>
          <cell r="AB8151">
            <v>3990</v>
          </cell>
          <cell r="AC8151">
            <v>3990</v>
          </cell>
          <cell r="AD8151" t="str">
            <v>∆</v>
          </cell>
          <cell r="AE8151">
            <v>0</v>
          </cell>
        </row>
        <row r="8152">
          <cell r="V8152" t="str">
            <v>640.40.80.560-5000.10</v>
          </cell>
          <cell r="W8152" t="str">
            <v>Salaries Furloughs</v>
          </cell>
          <cell r="X8152">
            <v>0</v>
          </cell>
          <cell r="Y8152">
            <v>0</v>
          </cell>
          <cell r="Z8152">
            <v>0</v>
          </cell>
          <cell r="AA8152">
            <v>0</v>
          </cell>
          <cell r="AB8152">
            <v>0</v>
          </cell>
          <cell r="AC8152">
            <v>0</v>
          </cell>
          <cell r="AD8152" t="str">
            <v>∆</v>
          </cell>
          <cell r="AE8152">
            <v>0</v>
          </cell>
        </row>
        <row r="8153">
          <cell r="V8153" t="str">
            <v>640.40.80.560-5000.11</v>
          </cell>
          <cell r="W8153" t="str">
            <v>Salaries Worker's Comp</v>
          </cell>
          <cell r="X8153">
            <v>0</v>
          </cell>
          <cell r="Y8153">
            <v>0</v>
          </cell>
          <cell r="Z8153">
            <v>0</v>
          </cell>
          <cell r="AA8153">
            <v>0</v>
          </cell>
          <cell r="AB8153">
            <v>0</v>
          </cell>
          <cell r="AC8153">
            <v>0</v>
          </cell>
          <cell r="AD8153" t="str">
            <v>∆</v>
          </cell>
          <cell r="AE8153">
            <v>0</v>
          </cell>
        </row>
        <row r="8154">
          <cell r="V8154" t="str">
            <v>640.40.80.560-5000.12</v>
          </cell>
          <cell r="W8154" t="str">
            <v>Salaries Compensated Absences</v>
          </cell>
          <cell r="X8154">
            <v>0</v>
          </cell>
          <cell r="Y8154">
            <v>0</v>
          </cell>
          <cell r="Z8154">
            <v>0</v>
          </cell>
          <cell r="AA8154">
            <v>0</v>
          </cell>
          <cell r="AB8154">
            <v>0</v>
          </cell>
          <cell r="AC8154">
            <v>0</v>
          </cell>
          <cell r="AD8154" t="str">
            <v>∆</v>
          </cell>
          <cell r="AE8154">
            <v>0</v>
          </cell>
        </row>
        <row r="8155">
          <cell r="V8155" t="str">
            <v>640.40.80.560-5100.00</v>
          </cell>
          <cell r="W8155" t="str">
            <v>Benefits PERS Pool Liability</v>
          </cell>
          <cell r="X8155">
            <v>33000</v>
          </cell>
          <cell r="Y8155">
            <v>35000</v>
          </cell>
          <cell r="Z8155">
            <v>34000</v>
          </cell>
          <cell r="AA8155">
            <v>36000</v>
          </cell>
          <cell r="AB8155">
            <v>44611</v>
          </cell>
          <cell r="AC8155">
            <v>44000</v>
          </cell>
          <cell r="AD8155" t="str">
            <v>∆</v>
          </cell>
          <cell r="AE8155">
            <v>-611</v>
          </cell>
        </row>
        <row r="8156">
          <cell r="V8156" t="str">
            <v>640.40.80.560-5100.01</v>
          </cell>
          <cell r="W8156" t="str">
            <v>Benefits Retirement</v>
          </cell>
          <cell r="X8156">
            <v>18000</v>
          </cell>
          <cell r="Y8156">
            <v>19000</v>
          </cell>
          <cell r="Z8156">
            <v>18000</v>
          </cell>
          <cell r="AA8156">
            <v>20000</v>
          </cell>
          <cell r="AB8156">
            <v>42014</v>
          </cell>
          <cell r="AC8156">
            <v>22000</v>
          </cell>
          <cell r="AD8156" t="str">
            <v>∆</v>
          </cell>
          <cell r="AE8156">
            <v>-20014</v>
          </cell>
        </row>
        <row r="8157">
          <cell r="V8157" t="str">
            <v>640.40.80.560-5100.02</v>
          </cell>
          <cell r="W8157" t="str">
            <v>Benefits Health Insurance</v>
          </cell>
          <cell r="X8157">
            <v>24000</v>
          </cell>
          <cell r="Y8157">
            <v>19000</v>
          </cell>
          <cell r="Z8157">
            <v>20000</v>
          </cell>
          <cell r="AA8157">
            <v>17000</v>
          </cell>
          <cell r="AB8157">
            <v>74126</v>
          </cell>
          <cell r="AC8157">
            <v>30000</v>
          </cell>
          <cell r="AD8157" t="str">
            <v>∆</v>
          </cell>
          <cell r="AE8157">
            <v>-44126</v>
          </cell>
        </row>
        <row r="8158">
          <cell r="V8158" t="str">
            <v>640.40.80.560-5100.03</v>
          </cell>
          <cell r="W8158" t="str">
            <v>Benefits Dental Insurance</v>
          </cell>
          <cell r="X8158">
            <v>3000</v>
          </cell>
          <cell r="Y8158">
            <v>3000</v>
          </cell>
          <cell r="Z8158">
            <v>3000</v>
          </cell>
          <cell r="AA8158">
            <v>3000</v>
          </cell>
          <cell r="AB8158">
            <v>6511</v>
          </cell>
          <cell r="AC8158">
            <v>6511</v>
          </cell>
          <cell r="AD8158" t="str">
            <v>∆</v>
          </cell>
          <cell r="AE8158">
            <v>0</v>
          </cell>
        </row>
        <row r="8159">
          <cell r="V8159" t="str">
            <v>640.40.80.560-5100.04</v>
          </cell>
          <cell r="W8159" t="str">
            <v>Benefits Vision Insurance</v>
          </cell>
          <cell r="X8159">
            <v>0</v>
          </cell>
          <cell r="Y8159">
            <v>1000</v>
          </cell>
          <cell r="Z8159">
            <v>0</v>
          </cell>
          <cell r="AA8159">
            <v>0</v>
          </cell>
          <cell r="AB8159">
            <v>1061</v>
          </cell>
          <cell r="AC8159">
            <v>1061</v>
          </cell>
          <cell r="AD8159" t="str">
            <v>∆</v>
          </cell>
          <cell r="AE8159">
            <v>0</v>
          </cell>
        </row>
        <row r="8160">
          <cell r="V8160" t="str">
            <v>640.40.80.560-5100.05</v>
          </cell>
          <cell r="W8160" t="str">
            <v>Benefits Life Insurance</v>
          </cell>
          <cell r="X8160">
            <v>0</v>
          </cell>
          <cell r="Y8160">
            <v>0</v>
          </cell>
          <cell r="Z8160">
            <v>0</v>
          </cell>
          <cell r="AA8160">
            <v>0</v>
          </cell>
          <cell r="AB8160">
            <v>104</v>
          </cell>
          <cell r="AC8160">
            <v>104</v>
          </cell>
          <cell r="AD8160" t="str">
            <v>∆</v>
          </cell>
          <cell r="AE8160">
            <v>0</v>
          </cell>
        </row>
        <row r="8161">
          <cell r="V8161" t="str">
            <v>640.40.80.560-5100.06</v>
          </cell>
          <cell r="W8161" t="str">
            <v>Benefits Worker's Comp</v>
          </cell>
          <cell r="X8161">
            <v>7000</v>
          </cell>
          <cell r="Y8161">
            <v>8000</v>
          </cell>
          <cell r="Z8161">
            <v>7000</v>
          </cell>
          <cell r="AA8161">
            <v>7000</v>
          </cell>
          <cell r="AB8161">
            <v>7200</v>
          </cell>
          <cell r="AC8161">
            <v>9000</v>
          </cell>
          <cell r="AD8161" t="str">
            <v>∆</v>
          </cell>
          <cell r="AE8161">
            <v>1800</v>
          </cell>
        </row>
        <row r="8162">
          <cell r="V8162" t="str">
            <v>640.40.80.560-5100.07</v>
          </cell>
          <cell r="W8162" t="str">
            <v>Benefits Long Term Disability</v>
          </cell>
          <cell r="X8162">
            <v>1000</v>
          </cell>
          <cell r="Y8162">
            <v>1000</v>
          </cell>
          <cell r="Z8162">
            <v>1000</v>
          </cell>
          <cell r="AA8162">
            <v>1000</v>
          </cell>
          <cell r="AB8162">
            <v>2324</v>
          </cell>
          <cell r="AC8162">
            <v>2324</v>
          </cell>
          <cell r="AD8162" t="str">
            <v>∆</v>
          </cell>
          <cell r="AE8162">
            <v>0</v>
          </cell>
        </row>
        <row r="8163">
          <cell r="V8163" t="str">
            <v>640.40.80.560-5100.08</v>
          </cell>
          <cell r="W8163" t="str">
            <v>Benefits Deferred Compensation</v>
          </cell>
          <cell r="X8163">
            <v>4000</v>
          </cell>
          <cell r="Y8163">
            <v>9000</v>
          </cell>
          <cell r="Z8163">
            <v>9000</v>
          </cell>
          <cell r="AA8163">
            <v>8000</v>
          </cell>
          <cell r="AB8163">
            <v>5795</v>
          </cell>
          <cell r="AC8163">
            <v>5795</v>
          </cell>
          <cell r="AD8163" t="str">
            <v>∆</v>
          </cell>
          <cell r="AE8163">
            <v>0</v>
          </cell>
        </row>
        <row r="8164">
          <cell r="V8164" t="str">
            <v>640.40.80.560-5100.09</v>
          </cell>
          <cell r="W8164" t="str">
            <v>Benefits Unemployment Insurance</v>
          </cell>
          <cell r="X8164">
            <v>0</v>
          </cell>
          <cell r="Y8164">
            <v>0</v>
          </cell>
          <cell r="Z8164">
            <v>0</v>
          </cell>
          <cell r="AA8164">
            <v>1000</v>
          </cell>
          <cell r="AB8164">
            <v>0</v>
          </cell>
          <cell r="AC8164">
            <v>0</v>
          </cell>
          <cell r="AD8164" t="str">
            <v>∆</v>
          </cell>
          <cell r="AE8164">
            <v>0</v>
          </cell>
        </row>
        <row r="8165">
          <cell r="V8165" t="str">
            <v>640.40.80.560-5100.10</v>
          </cell>
          <cell r="W8165" t="str">
            <v>Benefits Uniform Allowance</v>
          </cell>
          <cell r="X8165">
            <v>0</v>
          </cell>
          <cell r="Y8165">
            <v>0</v>
          </cell>
          <cell r="Z8165">
            <v>1000</v>
          </cell>
          <cell r="AA8165">
            <v>1000</v>
          </cell>
          <cell r="AB8165">
            <v>270</v>
          </cell>
          <cell r="AC8165">
            <v>270</v>
          </cell>
          <cell r="AD8165" t="str">
            <v>∆</v>
          </cell>
          <cell r="AE8165">
            <v>0</v>
          </cell>
        </row>
        <row r="8166">
          <cell r="V8166" t="str">
            <v>640.40.80.560-5100.11</v>
          </cell>
          <cell r="W8166" t="str">
            <v>Benefits Medicare</v>
          </cell>
          <cell r="X8166">
            <v>3000</v>
          </cell>
          <cell r="Y8166">
            <v>3000</v>
          </cell>
          <cell r="Z8166">
            <v>3000</v>
          </cell>
          <cell r="AA8166">
            <v>3000</v>
          </cell>
          <cell r="AB8166">
            <v>6555</v>
          </cell>
          <cell r="AC8166">
            <v>6555</v>
          </cell>
          <cell r="AD8166" t="str">
            <v>∆</v>
          </cell>
          <cell r="AE8166">
            <v>0</v>
          </cell>
        </row>
        <row r="8167">
          <cell r="V8167" t="str">
            <v>640.40.80.560-5100.12</v>
          </cell>
          <cell r="W8167" t="str">
            <v>Benefits Annual Physical Exam</v>
          </cell>
          <cell r="X8167">
            <v>0</v>
          </cell>
          <cell r="Y8167">
            <v>0</v>
          </cell>
          <cell r="Z8167">
            <v>0</v>
          </cell>
          <cell r="AA8167">
            <v>0</v>
          </cell>
          <cell r="AB8167">
            <v>0</v>
          </cell>
          <cell r="AC8167">
            <v>0</v>
          </cell>
          <cell r="AD8167" t="str">
            <v>∆</v>
          </cell>
          <cell r="AE8167">
            <v>0</v>
          </cell>
        </row>
        <row r="8168">
          <cell r="V8168" t="str">
            <v>640.40.80.560-5100.15</v>
          </cell>
          <cell r="W8168" t="str">
            <v>Benefits Cell Phone Allowance</v>
          </cell>
          <cell r="X8168">
            <v>0</v>
          </cell>
          <cell r="Y8168">
            <v>0</v>
          </cell>
          <cell r="Z8168">
            <v>0</v>
          </cell>
          <cell r="AA8168">
            <v>0</v>
          </cell>
          <cell r="AB8168">
            <v>0</v>
          </cell>
          <cell r="AC8168">
            <v>0</v>
          </cell>
          <cell r="AD8168" t="str">
            <v>∆</v>
          </cell>
          <cell r="AE8168">
            <v>0</v>
          </cell>
        </row>
        <row r="8169">
          <cell r="W8169" t="str">
            <v>TOTAL : PERSONNEL</v>
          </cell>
          <cell r="X8169">
            <v>299000</v>
          </cell>
          <cell r="Y8169">
            <v>289000</v>
          </cell>
          <cell r="Z8169">
            <v>314000</v>
          </cell>
          <cell r="AA8169">
            <v>287000</v>
          </cell>
          <cell r="AB8169">
            <v>662868</v>
          </cell>
          <cell r="AC8169">
            <v>599917</v>
          </cell>
          <cell r="AD8169" t="str">
            <v>∆</v>
          </cell>
          <cell r="AE8169">
            <v>-62951</v>
          </cell>
        </row>
        <row r="8170">
          <cell r="AB8170" t="str">
            <v/>
          </cell>
          <cell r="AC8170" t="str">
            <v/>
          </cell>
          <cell r="AD8170" t="str">
            <v>∆</v>
          </cell>
        </row>
        <row r="8171">
          <cell r="V8171" t="str">
            <v>[640] WASTEWATER O&amp;M : PUBLIC WORKS : WASTEWATER</v>
          </cell>
        </row>
        <row r="8172">
          <cell r="V8172" t="str">
            <v>REGULATORY : OPERATIONS</v>
          </cell>
          <cell r="AB8172" t="str">
            <v/>
          </cell>
          <cell r="AC8172" t="str">
            <v/>
          </cell>
          <cell r="AD8172" t="str">
            <v>∆</v>
          </cell>
        </row>
        <row r="8173">
          <cell r="V8173" t="str">
            <v>640.40.80.560-6000.01</v>
          </cell>
          <cell r="W8173" t="str">
            <v>Professional Services General</v>
          </cell>
          <cell r="X8173">
            <v>17000</v>
          </cell>
          <cell r="Y8173">
            <v>48000</v>
          </cell>
          <cell r="Z8173">
            <v>10000</v>
          </cell>
          <cell r="AA8173">
            <v>6000</v>
          </cell>
          <cell r="AB8173">
            <v>50000</v>
          </cell>
          <cell r="AC8173">
            <v>50000</v>
          </cell>
          <cell r="AD8173" t="str">
            <v>∆</v>
          </cell>
          <cell r="AE8173">
            <v>0</v>
          </cell>
        </row>
        <row r="8174">
          <cell r="V8174" t="str">
            <v>640.40.80.560-6000.13</v>
          </cell>
          <cell r="W8174" t="str">
            <v>Professional Services Compliance Monitoring</v>
          </cell>
          <cell r="X8174">
            <v>80000</v>
          </cell>
          <cell r="Y8174">
            <v>58000</v>
          </cell>
          <cell r="Z8174">
            <v>67000</v>
          </cell>
          <cell r="AA8174">
            <v>63000</v>
          </cell>
          <cell r="AB8174">
            <v>199820</v>
          </cell>
          <cell r="AC8174">
            <v>199820</v>
          </cell>
          <cell r="AD8174" t="str">
            <v>∆</v>
          </cell>
          <cell r="AE8174">
            <v>0</v>
          </cell>
        </row>
        <row r="8175">
          <cell r="V8175" t="str">
            <v>640.40.80.560-6000.14</v>
          </cell>
          <cell r="W8175" t="str">
            <v>Professional Services IW Pre Analysis</v>
          </cell>
          <cell r="X8175">
            <v>2000</v>
          </cell>
          <cell r="Y8175">
            <v>2000</v>
          </cell>
          <cell r="Z8175">
            <v>0</v>
          </cell>
          <cell r="AA8175">
            <v>1000</v>
          </cell>
          <cell r="AB8175">
            <v>13695</v>
          </cell>
          <cell r="AC8175">
            <v>13695</v>
          </cell>
          <cell r="AD8175" t="str">
            <v>∆</v>
          </cell>
          <cell r="AE8175">
            <v>0</v>
          </cell>
        </row>
        <row r="8176">
          <cell r="V8176" t="str">
            <v>640.40.80.560-6000.18</v>
          </cell>
          <cell r="W8176" t="str">
            <v>Professional Services Legal</v>
          </cell>
          <cell r="X8176">
            <v>0</v>
          </cell>
          <cell r="Y8176">
            <v>0</v>
          </cell>
          <cell r="Z8176">
            <v>0</v>
          </cell>
          <cell r="AA8176">
            <v>0</v>
          </cell>
          <cell r="AB8176">
            <v>50000</v>
          </cell>
          <cell r="AC8176">
            <v>50000</v>
          </cell>
          <cell r="AD8176" t="str">
            <v>∆</v>
          </cell>
          <cell r="AE8176">
            <v>0</v>
          </cell>
        </row>
        <row r="8177">
          <cell r="V8177" t="str">
            <v>640.40.80.560-6200.02</v>
          </cell>
          <cell r="W8177" t="str">
            <v>Supplies Special Department</v>
          </cell>
          <cell r="X8177">
            <v>0</v>
          </cell>
          <cell r="Y8177">
            <v>0</v>
          </cell>
          <cell r="Z8177">
            <v>0</v>
          </cell>
          <cell r="AA8177">
            <v>0</v>
          </cell>
          <cell r="AB8177">
            <v>1500</v>
          </cell>
          <cell r="AC8177">
            <v>1500</v>
          </cell>
          <cell r="AD8177" t="str">
            <v>∆</v>
          </cell>
          <cell r="AE8177">
            <v>0</v>
          </cell>
        </row>
        <row r="8178">
          <cell r="V8178" t="str">
            <v>640.40.80.560-6280.39</v>
          </cell>
          <cell r="W8178" t="str">
            <v>Supplies-Public Works Industrial Waste Pretreatment</v>
          </cell>
          <cell r="X8178">
            <v>0</v>
          </cell>
          <cell r="Y8178">
            <v>10000</v>
          </cell>
          <cell r="Z8178">
            <v>-4000</v>
          </cell>
          <cell r="AA8178">
            <v>0</v>
          </cell>
          <cell r="AB8178">
            <v>6794</v>
          </cell>
          <cell r="AC8178">
            <v>6794</v>
          </cell>
          <cell r="AD8178" t="str">
            <v>∆</v>
          </cell>
          <cell r="AE8178">
            <v>0</v>
          </cell>
        </row>
        <row r="8179">
          <cell r="V8179" t="str">
            <v>640.40.80.560-6300.01</v>
          </cell>
          <cell r="W8179" t="str">
            <v>Dues &amp; Subscriptions Memberships</v>
          </cell>
          <cell r="X8179">
            <v>32000</v>
          </cell>
          <cell r="Y8179">
            <v>32000</v>
          </cell>
          <cell r="Z8179">
            <v>28000</v>
          </cell>
          <cell r="AA8179">
            <v>47000</v>
          </cell>
          <cell r="AB8179">
            <v>70900</v>
          </cell>
          <cell r="AC8179">
            <v>75000</v>
          </cell>
          <cell r="AD8179" t="str">
            <v>∆</v>
          </cell>
          <cell r="AE8179">
            <v>4100</v>
          </cell>
        </row>
        <row r="8180">
          <cell r="V8180" t="str">
            <v>640.40.80.560-6300.02</v>
          </cell>
          <cell r="W8180" t="str">
            <v>Dues &amp; Subscriptions Publications</v>
          </cell>
          <cell r="X8180">
            <v>7000</v>
          </cell>
          <cell r="Y8180">
            <v>2000</v>
          </cell>
          <cell r="Z8180">
            <v>0</v>
          </cell>
          <cell r="AA8180">
            <v>0</v>
          </cell>
          <cell r="AB8180">
            <v>3000</v>
          </cell>
          <cell r="AC8180">
            <v>3000</v>
          </cell>
          <cell r="AD8180" t="str">
            <v>∆</v>
          </cell>
          <cell r="AE8180">
            <v>0</v>
          </cell>
        </row>
        <row r="8181">
          <cell r="V8181" t="str">
            <v>640.40.80.560-6375.02</v>
          </cell>
          <cell r="W8181" t="str">
            <v>Operating Fees NPDES Permit Compliance</v>
          </cell>
          <cell r="X8181">
            <v>0</v>
          </cell>
          <cell r="Y8181">
            <v>0</v>
          </cell>
          <cell r="Z8181">
            <v>31000</v>
          </cell>
          <cell r="AA8181">
            <v>9000</v>
          </cell>
          <cell r="AB8181">
            <v>0</v>
          </cell>
          <cell r="AC8181">
            <v>0</v>
          </cell>
          <cell r="AD8181" t="str">
            <v>∆</v>
          </cell>
          <cell r="AE8181">
            <v>0</v>
          </cell>
        </row>
        <row r="8182">
          <cell r="V8182" t="str">
            <v>640.40.80.560-6375.04</v>
          </cell>
          <cell r="W8182" t="str">
            <v>Operating Fees Operating Permits</v>
          </cell>
          <cell r="X8182">
            <v>6000</v>
          </cell>
          <cell r="Y8182">
            <v>14000</v>
          </cell>
          <cell r="Z8182">
            <v>14000</v>
          </cell>
          <cell r="AA8182">
            <v>13000</v>
          </cell>
          <cell r="AB8182">
            <v>20000</v>
          </cell>
          <cell r="AC8182">
            <v>20000</v>
          </cell>
          <cell r="AD8182" t="str">
            <v>∆</v>
          </cell>
          <cell r="AE8182">
            <v>0</v>
          </cell>
        </row>
        <row r="8183">
          <cell r="V8183" t="str">
            <v>640.40.80.560-6375.05</v>
          </cell>
          <cell r="W8183" t="str">
            <v>Operating Fees Annual Waste Discharger</v>
          </cell>
          <cell r="X8183">
            <v>61000</v>
          </cell>
          <cell r="Y8183">
            <v>67000</v>
          </cell>
          <cell r="Z8183">
            <v>73000</v>
          </cell>
          <cell r="AA8183">
            <v>78000</v>
          </cell>
          <cell r="AB8183">
            <v>100000</v>
          </cell>
          <cell r="AC8183">
            <v>100000</v>
          </cell>
          <cell r="AD8183" t="str">
            <v>∆</v>
          </cell>
          <cell r="AE8183">
            <v>0</v>
          </cell>
        </row>
        <row r="8184">
          <cell r="V8184" t="str">
            <v>640.40.80.560-6375.10</v>
          </cell>
          <cell r="W8184" t="str">
            <v>Operating Fees Sludge Disposal</v>
          </cell>
          <cell r="X8184">
            <v>0</v>
          </cell>
          <cell r="Y8184">
            <v>0</v>
          </cell>
          <cell r="Z8184">
            <v>0</v>
          </cell>
          <cell r="AA8184">
            <v>0</v>
          </cell>
          <cell r="AB8184">
            <v>0</v>
          </cell>
          <cell r="AC8184">
            <v>0</v>
          </cell>
          <cell r="AD8184" t="str">
            <v>∆</v>
          </cell>
          <cell r="AE8184">
            <v>0</v>
          </cell>
        </row>
        <row r="8185">
          <cell r="V8185" t="str">
            <v>640.40.80.560-6375.20</v>
          </cell>
          <cell r="W8185" t="str">
            <v>Operating Fees Fines and Penalties</v>
          </cell>
          <cell r="X8185">
            <v>2000</v>
          </cell>
          <cell r="Y8185">
            <v>32000</v>
          </cell>
          <cell r="Z8185">
            <v>15000</v>
          </cell>
          <cell r="AA8185">
            <v>4000</v>
          </cell>
          <cell r="AB8185">
            <v>100000</v>
          </cell>
          <cell r="AC8185">
            <v>100000</v>
          </cell>
          <cell r="AD8185" t="str">
            <v>∆</v>
          </cell>
          <cell r="AE8185">
            <v>0</v>
          </cell>
        </row>
        <row r="8186">
          <cell r="V8186" t="str">
            <v>640.40.80.560-6600.05</v>
          </cell>
          <cell r="W8186" t="str">
            <v>Administrative Expenses Public/Legal Advertisement</v>
          </cell>
          <cell r="X8186">
            <v>0</v>
          </cell>
          <cell r="Y8186">
            <v>0</v>
          </cell>
          <cell r="Z8186">
            <v>0</v>
          </cell>
          <cell r="AA8186">
            <v>0</v>
          </cell>
          <cell r="AB8186">
            <v>100</v>
          </cell>
          <cell r="AC8186">
            <v>100</v>
          </cell>
          <cell r="AD8186" t="str">
            <v>∆</v>
          </cell>
          <cell r="AE8186">
            <v>0</v>
          </cell>
        </row>
        <row r="8187">
          <cell r="V8187" t="str">
            <v>640.40.80.560-6600.04</v>
          </cell>
          <cell r="W8187" t="str">
            <v>Administrative Expenses Training/Conferences</v>
          </cell>
          <cell r="X8187">
            <v>0</v>
          </cell>
          <cell r="Y8187">
            <v>0</v>
          </cell>
          <cell r="Z8187">
            <v>0</v>
          </cell>
          <cell r="AA8187">
            <v>0</v>
          </cell>
          <cell r="AB8187">
            <v>6000</v>
          </cell>
          <cell r="AC8187">
            <v>6000</v>
          </cell>
          <cell r="AD8187" t="str">
            <v>∆</v>
          </cell>
          <cell r="AE8187">
            <v>0</v>
          </cell>
        </row>
        <row r="8188">
          <cell r="W8188" t="str">
            <v>TOTAL : OPERATIONS</v>
          </cell>
          <cell r="X8188">
            <v>207000</v>
          </cell>
          <cell r="Y8188">
            <v>265000</v>
          </cell>
          <cell r="Z8188">
            <v>234000</v>
          </cell>
          <cell r="AA8188">
            <v>221000</v>
          </cell>
          <cell r="AB8188">
            <v>621809</v>
          </cell>
          <cell r="AC8188">
            <v>625909</v>
          </cell>
          <cell r="AD8188" t="str">
            <v>∆</v>
          </cell>
          <cell r="AE8188">
            <v>4100</v>
          </cell>
        </row>
        <row r="8189">
          <cell r="AB8189" t="str">
            <v/>
          </cell>
          <cell r="AC8189" t="str">
            <v/>
          </cell>
          <cell r="AD8189" t="str">
            <v>∆</v>
          </cell>
        </row>
        <row r="8190">
          <cell r="V8190" t="str">
            <v>[640] WASTEWATER O&amp;M : PUBLIC WORKS : WASTEWATER</v>
          </cell>
        </row>
        <row r="8191">
          <cell r="V8191" t="str">
            <v>TREATMENT : PERSONNEL</v>
          </cell>
          <cell r="AB8191" t="str">
            <v/>
          </cell>
          <cell r="AC8191" t="str">
            <v/>
          </cell>
          <cell r="AD8191" t="str">
            <v>∆</v>
          </cell>
        </row>
        <row r="8192">
          <cell r="V8192" t="str">
            <v>640.40.80.640-5000.01</v>
          </cell>
          <cell r="W8192" t="str">
            <v>Salaries Regular</v>
          </cell>
          <cell r="X8192">
            <v>619000</v>
          </cell>
          <cell r="Y8192">
            <v>676000</v>
          </cell>
          <cell r="Z8192">
            <v>678000</v>
          </cell>
          <cell r="AA8192">
            <v>658000</v>
          </cell>
          <cell r="AB8192">
            <v>702246</v>
          </cell>
          <cell r="AC8192">
            <v>702246</v>
          </cell>
          <cell r="AD8192" t="str">
            <v>∆</v>
          </cell>
          <cell r="AE8192">
            <v>0</v>
          </cell>
        </row>
        <row r="8193">
          <cell r="V8193" t="str">
            <v>640.40.80.640-5000.02</v>
          </cell>
          <cell r="W8193" t="str">
            <v>Salaries Part Time</v>
          </cell>
          <cell r="X8193">
            <v>0</v>
          </cell>
          <cell r="Y8193">
            <v>10000</v>
          </cell>
          <cell r="Z8193">
            <v>4000</v>
          </cell>
          <cell r="AA8193">
            <v>0</v>
          </cell>
          <cell r="AB8193">
            <v>18628</v>
          </cell>
          <cell r="AC8193">
            <v>18628</v>
          </cell>
          <cell r="AD8193" t="str">
            <v>∆</v>
          </cell>
          <cell r="AE8193">
            <v>0</v>
          </cell>
        </row>
        <row r="8194">
          <cell r="V8194" t="str">
            <v>640.40.80.640-5000.03</v>
          </cell>
          <cell r="W8194" t="str">
            <v>Salaries Overtime</v>
          </cell>
          <cell r="X8194">
            <v>36000</v>
          </cell>
          <cell r="Y8194">
            <v>33000</v>
          </cell>
          <cell r="Z8194">
            <v>45000</v>
          </cell>
          <cell r="AA8194">
            <v>55000</v>
          </cell>
          <cell r="AB8194">
            <v>50000</v>
          </cell>
          <cell r="AC8194">
            <v>50000</v>
          </cell>
          <cell r="AD8194" t="str">
            <v>∆</v>
          </cell>
          <cell r="AE8194">
            <v>0</v>
          </cell>
        </row>
        <row r="8195">
          <cell r="V8195" t="str">
            <v>640.40.80.640-5000.04</v>
          </cell>
          <cell r="W8195" t="str">
            <v>Salaries Holiday Pay</v>
          </cell>
          <cell r="X8195">
            <v>8000</v>
          </cell>
          <cell r="Y8195">
            <v>9000</v>
          </cell>
          <cell r="Z8195">
            <v>6000</v>
          </cell>
          <cell r="AA8195">
            <v>6000</v>
          </cell>
          <cell r="AB8195">
            <v>10000</v>
          </cell>
          <cell r="AC8195">
            <v>10000</v>
          </cell>
          <cell r="AD8195" t="str">
            <v>∆</v>
          </cell>
          <cell r="AE8195">
            <v>0</v>
          </cell>
        </row>
        <row r="8196">
          <cell r="V8196" t="str">
            <v>640.40.80.640-5000.06</v>
          </cell>
          <cell r="W8196" t="str">
            <v>Salaries Out of Class</v>
          </cell>
          <cell r="X8196">
            <v>0</v>
          </cell>
          <cell r="Y8196">
            <v>0</v>
          </cell>
          <cell r="Z8196">
            <v>0</v>
          </cell>
          <cell r="AA8196">
            <v>0</v>
          </cell>
          <cell r="AB8196">
            <v>5000</v>
          </cell>
          <cell r="AC8196">
            <v>5000</v>
          </cell>
          <cell r="AD8196" t="str">
            <v>∆</v>
          </cell>
          <cell r="AE8196">
            <v>0</v>
          </cell>
        </row>
        <row r="8197">
          <cell r="V8197" t="str">
            <v>640.40.80.640-5000.07</v>
          </cell>
          <cell r="W8197" t="str">
            <v>Salaries Admin Leave Pay</v>
          </cell>
          <cell r="X8197">
            <v>0</v>
          </cell>
          <cell r="Y8197">
            <v>0</v>
          </cell>
          <cell r="Z8197">
            <v>0</v>
          </cell>
          <cell r="AA8197">
            <v>0</v>
          </cell>
          <cell r="AB8197">
            <v>113</v>
          </cell>
          <cell r="AC8197">
            <v>113</v>
          </cell>
          <cell r="AD8197" t="str">
            <v>∆</v>
          </cell>
          <cell r="AE8197">
            <v>0</v>
          </cell>
        </row>
        <row r="8198">
          <cell r="V8198" t="str">
            <v>640.40.80.640-5000.08</v>
          </cell>
          <cell r="W8198" t="str">
            <v>Salaries Longevity Pay</v>
          </cell>
          <cell r="X8198">
            <v>5000</v>
          </cell>
          <cell r="Y8198">
            <v>6000</v>
          </cell>
          <cell r="Z8198">
            <v>7000</v>
          </cell>
          <cell r="AA8198">
            <v>7000</v>
          </cell>
          <cell r="AB8198">
            <v>8970</v>
          </cell>
          <cell r="AC8198">
            <v>8970</v>
          </cell>
          <cell r="AD8198" t="str">
            <v>∆</v>
          </cell>
          <cell r="AE8198">
            <v>0</v>
          </cell>
        </row>
        <row r="8199">
          <cell r="V8199" t="str">
            <v>640.40.80.640-5000.10</v>
          </cell>
          <cell r="W8199" t="str">
            <v>Salaries Furloughs</v>
          </cell>
          <cell r="X8199">
            <v>0</v>
          </cell>
          <cell r="Y8199">
            <v>0</v>
          </cell>
          <cell r="Z8199">
            <v>0</v>
          </cell>
          <cell r="AA8199">
            <v>0</v>
          </cell>
          <cell r="AB8199">
            <v>0</v>
          </cell>
          <cell r="AC8199">
            <v>0</v>
          </cell>
          <cell r="AD8199" t="str">
            <v>∆</v>
          </cell>
          <cell r="AE8199">
            <v>0</v>
          </cell>
        </row>
        <row r="8200">
          <cell r="V8200" t="str">
            <v>640.40.80.640-5000.11</v>
          </cell>
          <cell r="W8200" t="str">
            <v>Salaries Worker's Comp</v>
          </cell>
          <cell r="X8200">
            <v>2000</v>
          </cell>
          <cell r="Y8200">
            <v>0</v>
          </cell>
          <cell r="Z8200">
            <v>0</v>
          </cell>
          <cell r="AA8200">
            <v>0</v>
          </cell>
          <cell r="AB8200">
            <v>0</v>
          </cell>
          <cell r="AC8200">
            <v>0</v>
          </cell>
          <cell r="AD8200" t="str">
            <v>∆</v>
          </cell>
          <cell r="AE8200">
            <v>0</v>
          </cell>
        </row>
        <row r="8201">
          <cell r="V8201" t="str">
            <v>640.40.80.640-5000.12</v>
          </cell>
          <cell r="W8201" t="str">
            <v>Salaries Compensated Absences</v>
          </cell>
          <cell r="X8201">
            <v>0</v>
          </cell>
          <cell r="Y8201">
            <v>0</v>
          </cell>
          <cell r="Z8201">
            <v>0</v>
          </cell>
          <cell r="AA8201">
            <v>0</v>
          </cell>
          <cell r="AB8201">
            <v>0</v>
          </cell>
          <cell r="AC8201">
            <v>0</v>
          </cell>
          <cell r="AD8201" t="str">
            <v>∆</v>
          </cell>
          <cell r="AE8201">
            <v>0</v>
          </cell>
        </row>
        <row r="8202">
          <cell r="V8202" t="str">
            <v>640.40.80.640-5100.00</v>
          </cell>
          <cell r="W8202" t="str">
            <v>Benefits PERS Pool Liability</v>
          </cell>
          <cell r="X8202">
            <v>110000</v>
          </cell>
          <cell r="Y8202">
            <v>129000</v>
          </cell>
          <cell r="Z8202">
            <v>139000</v>
          </cell>
          <cell r="AA8202">
            <v>137000</v>
          </cell>
          <cell r="AB8202">
            <v>166703</v>
          </cell>
          <cell r="AC8202">
            <v>176000</v>
          </cell>
          <cell r="AD8202" t="str">
            <v>∆</v>
          </cell>
          <cell r="AE8202">
            <v>9297</v>
          </cell>
        </row>
        <row r="8203">
          <cell r="V8203" t="str">
            <v>640.40.80.640-5100.01</v>
          </cell>
          <cell r="W8203" t="str">
            <v>Benefits Retirement</v>
          </cell>
          <cell r="X8203">
            <v>77000</v>
          </cell>
          <cell r="Y8203">
            <v>84000</v>
          </cell>
          <cell r="Z8203">
            <v>76000</v>
          </cell>
          <cell r="AA8203">
            <v>76000</v>
          </cell>
          <cell r="AB8203">
            <v>82920</v>
          </cell>
          <cell r="AC8203">
            <v>82920</v>
          </cell>
          <cell r="AD8203" t="str">
            <v>∆</v>
          </cell>
          <cell r="AE8203">
            <v>0</v>
          </cell>
        </row>
        <row r="8204">
          <cell r="V8204" t="str">
            <v>640.40.80.640-5100.02</v>
          </cell>
          <cell r="W8204" t="str">
            <v>Benefits Health Insurance</v>
          </cell>
          <cell r="X8204">
            <v>149000</v>
          </cell>
          <cell r="Y8204">
            <v>150000</v>
          </cell>
          <cell r="Z8204">
            <v>156000</v>
          </cell>
          <cell r="AA8204">
            <v>135000</v>
          </cell>
          <cell r="AB8204">
            <v>157401</v>
          </cell>
          <cell r="AC8204">
            <v>157401</v>
          </cell>
          <cell r="AD8204" t="str">
            <v>∆</v>
          </cell>
          <cell r="AE8204">
            <v>0</v>
          </cell>
        </row>
        <row r="8205">
          <cell r="V8205" t="str">
            <v>640.40.80.640-5100.03</v>
          </cell>
          <cell r="W8205" t="str">
            <v>Benefits Dental Insurance</v>
          </cell>
          <cell r="X8205">
            <v>12000</v>
          </cell>
          <cell r="Y8205">
            <v>11000</v>
          </cell>
          <cell r="Z8205">
            <v>12000</v>
          </cell>
          <cell r="AA8205">
            <v>10000</v>
          </cell>
          <cell r="AB8205">
            <v>10850</v>
          </cell>
          <cell r="AC8205">
            <v>10850</v>
          </cell>
          <cell r="AD8205" t="str">
            <v>∆</v>
          </cell>
          <cell r="AE8205">
            <v>0</v>
          </cell>
        </row>
        <row r="8206">
          <cell r="V8206" t="str">
            <v>640.40.80.640-5100.04</v>
          </cell>
          <cell r="W8206" t="str">
            <v>Benefits Vision Insurance</v>
          </cell>
          <cell r="X8206">
            <v>2000</v>
          </cell>
          <cell r="Y8206">
            <v>2000</v>
          </cell>
          <cell r="Z8206">
            <v>2000</v>
          </cell>
          <cell r="AA8206">
            <v>2000</v>
          </cell>
          <cell r="AB8206">
            <v>1753</v>
          </cell>
          <cell r="AC8206">
            <v>1753</v>
          </cell>
          <cell r="AD8206" t="str">
            <v>∆</v>
          </cell>
          <cell r="AE8206">
            <v>0</v>
          </cell>
        </row>
        <row r="8207">
          <cell r="V8207" t="str">
            <v>640.40.80.640-5100.05</v>
          </cell>
          <cell r="W8207" t="str">
            <v>Benefits Life Insurance</v>
          </cell>
          <cell r="X8207">
            <v>1000</v>
          </cell>
          <cell r="Y8207">
            <v>1000</v>
          </cell>
          <cell r="Z8207">
            <v>1000</v>
          </cell>
          <cell r="AA8207">
            <v>1000</v>
          </cell>
          <cell r="AB8207">
            <v>668</v>
          </cell>
          <cell r="AC8207">
            <v>668</v>
          </cell>
          <cell r="AD8207" t="str">
            <v>∆</v>
          </cell>
          <cell r="AE8207">
            <v>0</v>
          </cell>
        </row>
        <row r="8208">
          <cell r="V8208" t="str">
            <v>640.40.80.640-5100.06</v>
          </cell>
          <cell r="W8208" t="str">
            <v>Benefits Worker's Comp</v>
          </cell>
          <cell r="X8208">
            <v>22000</v>
          </cell>
          <cell r="Y8208">
            <v>23000</v>
          </cell>
          <cell r="Z8208">
            <v>24000</v>
          </cell>
          <cell r="AA8208">
            <v>24000</v>
          </cell>
          <cell r="AB8208">
            <v>24600</v>
          </cell>
          <cell r="AC8208">
            <v>32000</v>
          </cell>
          <cell r="AD8208" t="str">
            <v>∆</v>
          </cell>
          <cell r="AE8208">
            <v>7400</v>
          </cell>
        </row>
        <row r="8209">
          <cell r="V8209" t="str">
            <v>640.40.80.640-5100.07</v>
          </cell>
          <cell r="W8209" t="str">
            <v>Benefits Long Term Disability</v>
          </cell>
          <cell r="X8209">
            <v>3000</v>
          </cell>
          <cell r="Y8209">
            <v>4000</v>
          </cell>
          <cell r="Z8209">
            <v>3000</v>
          </cell>
          <cell r="AA8209">
            <v>2000</v>
          </cell>
          <cell r="AB8209">
            <v>1818</v>
          </cell>
          <cell r="AC8209">
            <v>1818</v>
          </cell>
          <cell r="AD8209" t="str">
            <v>∆</v>
          </cell>
          <cell r="AE8209">
            <v>0</v>
          </cell>
        </row>
        <row r="8210">
          <cell r="V8210" t="str">
            <v>640.40.80.640-5100.08</v>
          </cell>
          <cell r="W8210" t="str">
            <v>Benefits Deferred Compensation</v>
          </cell>
          <cell r="X8210">
            <v>30000</v>
          </cell>
          <cell r="Y8210">
            <v>32000</v>
          </cell>
          <cell r="Z8210">
            <v>32000</v>
          </cell>
          <cell r="AA8210">
            <v>31000</v>
          </cell>
          <cell r="AB8210">
            <v>33778</v>
          </cell>
          <cell r="AC8210">
            <v>33778</v>
          </cell>
          <cell r="AD8210" t="str">
            <v>∆</v>
          </cell>
          <cell r="AE8210">
            <v>0</v>
          </cell>
        </row>
        <row r="8211">
          <cell r="V8211" t="str">
            <v>640.40.80.640-5100.09</v>
          </cell>
          <cell r="W8211" t="str">
            <v>Benefits Unemployment Insurance</v>
          </cell>
          <cell r="X8211">
            <v>0</v>
          </cell>
          <cell r="Y8211">
            <v>0</v>
          </cell>
          <cell r="Z8211">
            <v>0</v>
          </cell>
          <cell r="AA8211">
            <v>13000</v>
          </cell>
          <cell r="AB8211">
            <v>0</v>
          </cell>
          <cell r="AC8211">
            <v>0</v>
          </cell>
          <cell r="AD8211" t="str">
            <v>∆</v>
          </cell>
          <cell r="AE8211">
            <v>0</v>
          </cell>
        </row>
        <row r="8212">
          <cell r="V8212" t="str">
            <v>640.40.80.640-5100.10</v>
          </cell>
          <cell r="W8212" t="str">
            <v>Benefits Uniform Allowance</v>
          </cell>
          <cell r="X8212">
            <v>0</v>
          </cell>
          <cell r="Y8212">
            <v>0</v>
          </cell>
          <cell r="Z8212">
            <v>4000</v>
          </cell>
          <cell r="AA8212">
            <v>1000</v>
          </cell>
          <cell r="AB8212">
            <v>2430</v>
          </cell>
          <cell r="AC8212">
            <v>2430</v>
          </cell>
          <cell r="AD8212" t="str">
            <v>∆</v>
          </cell>
          <cell r="AE8212">
            <v>0</v>
          </cell>
        </row>
        <row r="8213">
          <cell r="V8213" t="str">
            <v>640.40.80.640-5100.11</v>
          </cell>
          <cell r="W8213" t="str">
            <v>Benefits Medicare</v>
          </cell>
          <cell r="X8213">
            <v>10000</v>
          </cell>
          <cell r="Y8213">
            <v>11000</v>
          </cell>
          <cell r="Z8213">
            <v>11000</v>
          </cell>
          <cell r="AA8213">
            <v>11000</v>
          </cell>
          <cell r="AB8213">
            <v>10792</v>
          </cell>
          <cell r="AC8213">
            <v>10792</v>
          </cell>
          <cell r="AD8213" t="str">
            <v>∆</v>
          </cell>
          <cell r="AE8213">
            <v>0</v>
          </cell>
        </row>
        <row r="8214">
          <cell r="V8214" t="str">
            <v>640.40.80.640-5100.12</v>
          </cell>
          <cell r="W8214" t="str">
            <v>Benefits Annual Physical Exam</v>
          </cell>
          <cell r="X8214">
            <v>0</v>
          </cell>
          <cell r="Y8214">
            <v>0</v>
          </cell>
          <cell r="Z8214">
            <v>0</v>
          </cell>
          <cell r="AA8214">
            <v>0</v>
          </cell>
          <cell r="AB8214">
            <v>0</v>
          </cell>
          <cell r="AC8214">
            <v>0</v>
          </cell>
          <cell r="AD8214" t="str">
            <v>∆</v>
          </cell>
          <cell r="AE8214">
            <v>0</v>
          </cell>
        </row>
        <row r="8215">
          <cell r="V8215" t="str">
            <v>640.40.80.640-5100.15</v>
          </cell>
          <cell r="W8215" t="str">
            <v>Benefits Cell Phone Allowance</v>
          </cell>
          <cell r="X8215">
            <v>0</v>
          </cell>
          <cell r="Y8215">
            <v>0</v>
          </cell>
          <cell r="Z8215">
            <v>0</v>
          </cell>
          <cell r="AA8215">
            <v>0</v>
          </cell>
          <cell r="AB8215">
            <v>28</v>
          </cell>
          <cell r="AC8215">
            <v>28</v>
          </cell>
          <cell r="AD8215" t="str">
            <v>∆</v>
          </cell>
          <cell r="AE8215">
            <v>0</v>
          </cell>
        </row>
        <row r="8216">
          <cell r="W8216" t="str">
            <v>TOTAL : PERSONNEL</v>
          </cell>
          <cell r="X8216">
            <v>1086000</v>
          </cell>
          <cell r="Y8216">
            <v>1181000</v>
          </cell>
          <cell r="Z8216">
            <v>1200000</v>
          </cell>
          <cell r="AA8216">
            <v>1169000</v>
          </cell>
          <cell r="AB8216">
            <v>1288698</v>
          </cell>
          <cell r="AC8216">
            <v>1305395</v>
          </cell>
          <cell r="AD8216" t="str">
            <v>∆</v>
          </cell>
          <cell r="AE8216">
            <v>16697</v>
          </cell>
        </row>
        <row r="8217">
          <cell r="AB8217" t="str">
            <v/>
          </cell>
          <cell r="AC8217" t="str">
            <v/>
          </cell>
          <cell r="AD8217" t="str">
            <v>∆</v>
          </cell>
        </row>
        <row r="8218">
          <cell r="V8218" t="str">
            <v>[640] WASTEWATER O&amp;M : PUBLIC WORKS : WASTEWATER</v>
          </cell>
        </row>
        <row r="8219">
          <cell r="V8219" t="str">
            <v>TREATMENT : OPERATIONS</v>
          </cell>
          <cell r="AB8219" t="str">
            <v/>
          </cell>
          <cell r="AC8219" t="str">
            <v/>
          </cell>
          <cell r="AD8219" t="str">
            <v>∆</v>
          </cell>
        </row>
        <row r="8220">
          <cell r="V8220" t="str">
            <v>640.40.80.640-6000.01</v>
          </cell>
          <cell r="W8220" t="str">
            <v>Professional Services General</v>
          </cell>
          <cell r="X8220">
            <v>68000</v>
          </cell>
          <cell r="Y8220">
            <v>5000</v>
          </cell>
          <cell r="Z8220">
            <v>1000</v>
          </cell>
          <cell r="AA8220">
            <v>1000</v>
          </cell>
          <cell r="AB8220">
            <v>0</v>
          </cell>
          <cell r="AC8220">
            <v>0</v>
          </cell>
          <cell r="AD8220" t="str">
            <v>∆</v>
          </cell>
          <cell r="AE8220">
            <v>0</v>
          </cell>
        </row>
        <row r="8221">
          <cell r="V8221" t="str">
            <v>640.40.80.640-6000.09</v>
          </cell>
          <cell r="W8221" t="str">
            <v>Professional Services Uniform</v>
          </cell>
          <cell r="X8221">
            <v>5000</v>
          </cell>
          <cell r="Y8221">
            <v>4000</v>
          </cell>
          <cell r="Z8221">
            <v>7000</v>
          </cell>
          <cell r="AA8221">
            <v>8000</v>
          </cell>
          <cell r="AB8221">
            <v>7500</v>
          </cell>
          <cell r="AC8221">
            <v>7500</v>
          </cell>
          <cell r="AD8221" t="str">
            <v>∆</v>
          </cell>
          <cell r="AE8221">
            <v>0</v>
          </cell>
        </row>
        <row r="8222">
          <cell r="V8222" t="str">
            <v>640.40.80.640-6100.01</v>
          </cell>
          <cell r="W8222" t="str">
            <v>Utilities Electric</v>
          </cell>
          <cell r="X8222">
            <v>1409000</v>
          </cell>
          <cell r="Y8222">
            <v>1534000</v>
          </cell>
          <cell r="Z8222">
            <v>1551000</v>
          </cell>
          <cell r="AA8222">
            <v>1505000</v>
          </cell>
          <cell r="AB8222">
            <v>1800000</v>
          </cell>
          <cell r="AC8222">
            <v>1800000</v>
          </cell>
          <cell r="AD8222" t="str">
            <v>∆</v>
          </cell>
          <cell r="AE8222">
            <v>0</v>
          </cell>
        </row>
        <row r="8223">
          <cell r="V8223" t="str">
            <v>640.40.80.640-6200.02</v>
          </cell>
          <cell r="W8223" t="str">
            <v>Supplies Special Department</v>
          </cell>
          <cell r="X8223">
            <v>15000</v>
          </cell>
          <cell r="Y8223">
            <v>15000</v>
          </cell>
          <cell r="Z8223">
            <v>16000</v>
          </cell>
          <cell r="AA8223">
            <v>11000</v>
          </cell>
          <cell r="AB8223">
            <v>20000</v>
          </cell>
          <cell r="AC8223">
            <v>20000</v>
          </cell>
          <cell r="AD8223" t="str">
            <v>∆</v>
          </cell>
          <cell r="AE8223">
            <v>0</v>
          </cell>
        </row>
        <row r="8224">
          <cell r="V8224" t="str">
            <v>640.40.80.640-6200.05</v>
          </cell>
          <cell r="W8224" t="str">
            <v>Supplies Gasoline</v>
          </cell>
          <cell r="X8224">
            <v>14000</v>
          </cell>
          <cell r="Y8224">
            <v>15000</v>
          </cell>
          <cell r="Z8224">
            <v>14000</v>
          </cell>
          <cell r="AA8224">
            <v>13000</v>
          </cell>
          <cell r="AB8224">
            <v>13000</v>
          </cell>
          <cell r="AC8224">
            <v>13000</v>
          </cell>
          <cell r="AD8224" t="str">
            <v>∆</v>
          </cell>
          <cell r="AE8224">
            <v>0</v>
          </cell>
        </row>
        <row r="8225">
          <cell r="V8225" t="str">
            <v>640.40.80.640-6280.12</v>
          </cell>
          <cell r="W8225" t="str">
            <v>Supplies-Public Works Chemicals</v>
          </cell>
          <cell r="X8225">
            <v>215000</v>
          </cell>
          <cell r="Y8225">
            <v>410000</v>
          </cell>
          <cell r="Z8225">
            <v>516000</v>
          </cell>
          <cell r="AA8225">
            <v>788000</v>
          </cell>
          <cell r="AB8225">
            <v>738437</v>
          </cell>
          <cell r="AC8225">
            <v>738437</v>
          </cell>
          <cell r="AD8225" t="str">
            <v>∆</v>
          </cell>
          <cell r="AE8225">
            <v>0</v>
          </cell>
        </row>
        <row r="8226">
          <cell r="V8226" t="str">
            <v>640.40.80.640-6300.01</v>
          </cell>
          <cell r="W8226" t="str">
            <v>Dues &amp; Subscriptions Memberships</v>
          </cell>
          <cell r="X8226">
            <v>4000</v>
          </cell>
          <cell r="Y8226">
            <v>2000</v>
          </cell>
          <cell r="Z8226">
            <v>2000</v>
          </cell>
          <cell r="AA8226">
            <v>2000</v>
          </cell>
          <cell r="AB8226">
            <v>2150</v>
          </cell>
          <cell r="AC8226">
            <v>2150</v>
          </cell>
          <cell r="AD8226" t="str">
            <v>∆</v>
          </cell>
          <cell r="AE8226">
            <v>0</v>
          </cell>
        </row>
        <row r="8227">
          <cell r="V8227" t="str">
            <v>640.40.80.640-6300.03</v>
          </cell>
          <cell r="W8227" t="str">
            <v>Dues &amp; Subscriptions Certifications</v>
          </cell>
          <cell r="X8227">
            <v>3000</v>
          </cell>
          <cell r="Y8227">
            <v>1000</v>
          </cell>
          <cell r="Z8227">
            <v>0</v>
          </cell>
          <cell r="AA8227">
            <v>1000</v>
          </cell>
          <cell r="AB8227">
            <v>396</v>
          </cell>
          <cell r="AC8227">
            <v>5000</v>
          </cell>
          <cell r="AD8227" t="str">
            <v>∆</v>
          </cell>
          <cell r="AE8227">
            <v>4604</v>
          </cell>
        </row>
        <row r="8228">
          <cell r="V8228" t="str">
            <v>640.40.80.640-6375.10</v>
          </cell>
          <cell r="W8228" t="str">
            <v>Operating Fees Sludge Disposal</v>
          </cell>
          <cell r="X8228">
            <v>267000</v>
          </cell>
          <cell r="Y8228">
            <v>316000</v>
          </cell>
          <cell r="Z8228">
            <v>313000</v>
          </cell>
          <cell r="AA8228">
            <v>365000</v>
          </cell>
          <cell r="AB8228">
            <v>325000</v>
          </cell>
          <cell r="AC8228">
            <v>325000</v>
          </cell>
          <cell r="AD8228" t="str">
            <v>∆</v>
          </cell>
          <cell r="AE8228">
            <v>0</v>
          </cell>
        </row>
        <row r="8229">
          <cell r="V8229" t="str">
            <v>640.40.80.640-6400.04</v>
          </cell>
          <cell r="W8229" t="str">
            <v>Repairs &amp; Maintenance Equipment Rental</v>
          </cell>
          <cell r="X8229">
            <v>26000</v>
          </cell>
          <cell r="Y8229">
            <v>11000</v>
          </cell>
          <cell r="Z8229">
            <v>7000</v>
          </cell>
          <cell r="AA8229">
            <v>7000</v>
          </cell>
          <cell r="AB8229">
            <v>20000</v>
          </cell>
          <cell r="AC8229">
            <v>20000</v>
          </cell>
          <cell r="AD8229" t="str">
            <v>∆</v>
          </cell>
          <cell r="AE8229">
            <v>0</v>
          </cell>
        </row>
        <row r="8230">
          <cell r="V8230" t="str">
            <v>640.40.80.640-6600.04</v>
          </cell>
          <cell r="W8230" t="str">
            <v>Administrative Expenses Training/Conferences</v>
          </cell>
          <cell r="X8230">
            <v>17000</v>
          </cell>
          <cell r="Y8230">
            <v>3000</v>
          </cell>
          <cell r="Z8230">
            <v>5000</v>
          </cell>
          <cell r="AA8230">
            <v>1000</v>
          </cell>
          <cell r="AB8230">
            <v>12998</v>
          </cell>
          <cell r="AC8230">
            <v>12998</v>
          </cell>
          <cell r="AD8230" t="str">
            <v>∆</v>
          </cell>
          <cell r="AE8230">
            <v>0</v>
          </cell>
        </row>
        <row r="8231">
          <cell r="W8231" t="str">
            <v>TOTAL : OPERATIONS</v>
          </cell>
          <cell r="X8231">
            <v>2043000</v>
          </cell>
          <cell r="Y8231">
            <v>2316000</v>
          </cell>
          <cell r="Z8231">
            <v>2432000</v>
          </cell>
          <cell r="AA8231">
            <v>2702000</v>
          </cell>
          <cell r="AB8231">
            <v>2939481</v>
          </cell>
          <cell r="AC8231">
            <v>2944085</v>
          </cell>
          <cell r="AD8231" t="str">
            <v>∆</v>
          </cell>
          <cell r="AE8231">
            <v>4604</v>
          </cell>
        </row>
        <row r="8232">
          <cell r="AB8232" t="str">
            <v/>
          </cell>
          <cell r="AC8232" t="str">
            <v/>
          </cell>
          <cell r="AD8232" t="str">
            <v>∆</v>
          </cell>
        </row>
        <row r="8233">
          <cell r="V8233" t="str">
            <v>[640] WASTEWATER O&amp;M : PUBLIC WORKS : WASTEWATER</v>
          </cell>
        </row>
        <row r="8234">
          <cell r="V8234" t="str">
            <v>LABORATORY : PERSONNEL</v>
          </cell>
          <cell r="AB8234" t="str">
            <v/>
          </cell>
          <cell r="AC8234" t="str">
            <v/>
          </cell>
          <cell r="AD8234" t="str">
            <v>∆</v>
          </cell>
        </row>
        <row r="8235">
          <cell r="V8235" t="str">
            <v>640.40.80.650-5000.01</v>
          </cell>
          <cell r="W8235" t="str">
            <v>Salaries Regular</v>
          </cell>
          <cell r="X8235">
            <v>179000</v>
          </cell>
          <cell r="Y8235">
            <v>173000</v>
          </cell>
          <cell r="Z8235">
            <v>215000</v>
          </cell>
          <cell r="AA8235">
            <v>227000</v>
          </cell>
          <cell r="AB8235">
            <v>337900</v>
          </cell>
          <cell r="AC8235">
            <v>266000</v>
          </cell>
          <cell r="AD8235" t="str">
            <v>∆</v>
          </cell>
          <cell r="AE8235">
            <v>-71900</v>
          </cell>
        </row>
        <row r="8236">
          <cell r="V8236" t="str">
            <v>640.40.80.650-5000.02</v>
          </cell>
          <cell r="W8236" t="str">
            <v>Salaries Part Time</v>
          </cell>
          <cell r="X8236">
            <v>35000</v>
          </cell>
          <cell r="Y8236">
            <v>2000</v>
          </cell>
          <cell r="Z8236">
            <v>0</v>
          </cell>
          <cell r="AA8236">
            <v>0</v>
          </cell>
          <cell r="AB8236">
            <v>15000</v>
          </cell>
          <cell r="AC8236">
            <v>15000</v>
          </cell>
          <cell r="AD8236" t="str">
            <v>∆</v>
          </cell>
          <cell r="AE8236">
            <v>0</v>
          </cell>
        </row>
        <row r="8237">
          <cell r="V8237" t="str">
            <v>640.40.80.650-5000.03</v>
          </cell>
          <cell r="W8237" t="str">
            <v>Salaries Overtime</v>
          </cell>
          <cell r="X8237">
            <v>2000</v>
          </cell>
          <cell r="Y8237">
            <v>2000</v>
          </cell>
          <cell r="Z8237">
            <v>1000</v>
          </cell>
          <cell r="AA8237">
            <v>3000</v>
          </cell>
          <cell r="AB8237">
            <v>14000</v>
          </cell>
          <cell r="AC8237">
            <v>14000</v>
          </cell>
          <cell r="AD8237" t="str">
            <v>∆</v>
          </cell>
          <cell r="AE8237">
            <v>0</v>
          </cell>
        </row>
        <row r="8238">
          <cell r="V8238" t="str">
            <v>640.40.80.650-5000.04</v>
          </cell>
          <cell r="W8238" t="str">
            <v>Salaries Holiday Pay</v>
          </cell>
          <cell r="X8238">
            <v>1000</v>
          </cell>
          <cell r="Y8238">
            <v>1000</v>
          </cell>
          <cell r="Z8238">
            <v>2000</v>
          </cell>
          <cell r="AA8238">
            <v>2000</v>
          </cell>
          <cell r="AB8238">
            <v>2500</v>
          </cell>
          <cell r="AC8238">
            <v>2500</v>
          </cell>
          <cell r="AD8238" t="str">
            <v>∆</v>
          </cell>
          <cell r="AE8238">
            <v>0</v>
          </cell>
        </row>
        <row r="8239">
          <cell r="V8239" t="str">
            <v>640.40.80.650-5000.06</v>
          </cell>
          <cell r="W8239" t="str">
            <v>Salaries Out of Class</v>
          </cell>
          <cell r="X8239">
            <v>0</v>
          </cell>
          <cell r="Y8239">
            <v>0</v>
          </cell>
          <cell r="Z8239">
            <v>0</v>
          </cell>
          <cell r="AA8239">
            <v>0</v>
          </cell>
          <cell r="AB8239">
            <v>1500</v>
          </cell>
          <cell r="AC8239">
            <v>1500</v>
          </cell>
          <cell r="AD8239" t="str">
            <v>∆</v>
          </cell>
          <cell r="AE8239">
            <v>0</v>
          </cell>
        </row>
        <row r="8240">
          <cell r="V8240" t="str">
            <v>640.40.80.650-5000.07</v>
          </cell>
          <cell r="W8240" t="str">
            <v>Salaries Admin Leave Pay</v>
          </cell>
          <cell r="X8240">
            <v>0</v>
          </cell>
          <cell r="Y8240">
            <v>0</v>
          </cell>
          <cell r="Z8240">
            <v>0</v>
          </cell>
          <cell r="AA8240">
            <v>0</v>
          </cell>
          <cell r="AB8240">
            <v>1210</v>
          </cell>
          <cell r="AC8240">
            <v>1210</v>
          </cell>
          <cell r="AD8240" t="str">
            <v>∆</v>
          </cell>
          <cell r="AE8240">
            <v>0</v>
          </cell>
        </row>
        <row r="8241">
          <cell r="V8241" t="str">
            <v>640.40.80.650-5000.08</v>
          </cell>
          <cell r="W8241" t="str">
            <v>Salaries Longevity Pay</v>
          </cell>
          <cell r="X8241">
            <v>2000</v>
          </cell>
          <cell r="Y8241">
            <v>1000</v>
          </cell>
          <cell r="Z8241">
            <v>1000</v>
          </cell>
          <cell r="AA8241">
            <v>2000</v>
          </cell>
          <cell r="AB8241">
            <v>3800</v>
          </cell>
          <cell r="AC8241">
            <v>3800</v>
          </cell>
          <cell r="AD8241" t="str">
            <v>∆</v>
          </cell>
          <cell r="AE8241">
            <v>0</v>
          </cell>
        </row>
        <row r="8242">
          <cell r="V8242" t="str">
            <v>640.40.80.650-5000.10</v>
          </cell>
          <cell r="W8242" t="str">
            <v>Salaries Furloughs</v>
          </cell>
          <cell r="X8242">
            <v>0</v>
          </cell>
          <cell r="Y8242">
            <v>0</v>
          </cell>
          <cell r="Z8242">
            <v>0</v>
          </cell>
          <cell r="AA8242">
            <v>0</v>
          </cell>
          <cell r="AB8242">
            <v>0</v>
          </cell>
          <cell r="AC8242">
            <v>0</v>
          </cell>
          <cell r="AD8242" t="str">
            <v>∆</v>
          </cell>
          <cell r="AE8242">
            <v>0</v>
          </cell>
        </row>
        <row r="8243">
          <cell r="V8243" t="str">
            <v>640.40.80.650-5000.12</v>
          </cell>
          <cell r="W8243" t="str">
            <v>Salaries Compensated Absences</v>
          </cell>
          <cell r="X8243">
            <v>0</v>
          </cell>
          <cell r="Y8243">
            <v>0</v>
          </cell>
          <cell r="Z8243">
            <v>0</v>
          </cell>
          <cell r="AA8243">
            <v>0</v>
          </cell>
          <cell r="AB8243">
            <v>0</v>
          </cell>
          <cell r="AC8243">
            <v>0</v>
          </cell>
          <cell r="AD8243" t="str">
            <v>∆</v>
          </cell>
          <cell r="AE8243">
            <v>0</v>
          </cell>
        </row>
        <row r="8244">
          <cell r="V8244" t="str">
            <v>640.40.80.650-5100.00</v>
          </cell>
          <cell r="W8244" t="str">
            <v>Benefits PERS Pool Liability</v>
          </cell>
          <cell r="X8244">
            <v>31000</v>
          </cell>
          <cell r="Y8244">
            <v>33000</v>
          </cell>
          <cell r="Z8244">
            <v>43000</v>
          </cell>
          <cell r="AA8244">
            <v>47000</v>
          </cell>
          <cell r="AB8244">
            <v>57047</v>
          </cell>
          <cell r="AC8244">
            <v>60000</v>
          </cell>
          <cell r="AD8244" t="str">
            <v>∆</v>
          </cell>
          <cell r="AE8244">
            <v>2953</v>
          </cell>
        </row>
        <row r="8245">
          <cell r="V8245" t="str">
            <v>640.40.80.650-5100.01</v>
          </cell>
          <cell r="W8245" t="str">
            <v>Benefits Retirement</v>
          </cell>
          <cell r="X8245">
            <v>19000</v>
          </cell>
          <cell r="Y8245">
            <v>19000</v>
          </cell>
          <cell r="Z8245">
            <v>24000</v>
          </cell>
          <cell r="AA8245">
            <v>26000</v>
          </cell>
          <cell r="AB8245">
            <v>36515</v>
          </cell>
          <cell r="AC8245">
            <v>32000</v>
          </cell>
          <cell r="AD8245" t="str">
            <v>∆</v>
          </cell>
          <cell r="AE8245">
            <v>-4515</v>
          </cell>
        </row>
        <row r="8246">
          <cell r="V8246" t="str">
            <v>640.40.80.650-5100.02</v>
          </cell>
          <cell r="W8246" t="str">
            <v>Benefits Health Insurance</v>
          </cell>
          <cell r="X8246">
            <v>35000</v>
          </cell>
          <cell r="Y8246">
            <v>43000</v>
          </cell>
          <cell r="Z8246">
            <v>44000</v>
          </cell>
          <cell r="AA8246">
            <v>46000</v>
          </cell>
          <cell r="AB8246">
            <v>77483</v>
          </cell>
          <cell r="AC8246">
            <v>48000</v>
          </cell>
          <cell r="AD8246" t="str">
            <v>∆</v>
          </cell>
          <cell r="AE8246">
            <v>-29483</v>
          </cell>
        </row>
        <row r="8247">
          <cell r="V8247" t="str">
            <v>640.40.80.650-5100.03</v>
          </cell>
          <cell r="W8247" t="str">
            <v>Benefits Dental Insurance</v>
          </cell>
          <cell r="X8247">
            <v>4000</v>
          </cell>
          <cell r="Y8247">
            <v>3000</v>
          </cell>
          <cell r="Z8247">
            <v>3000</v>
          </cell>
          <cell r="AA8247">
            <v>3000</v>
          </cell>
          <cell r="AB8247">
            <v>5225</v>
          </cell>
          <cell r="AC8247">
            <v>5225</v>
          </cell>
          <cell r="AD8247" t="str">
            <v>∆</v>
          </cell>
          <cell r="AE8247">
            <v>0</v>
          </cell>
        </row>
        <row r="8248">
          <cell r="V8248" t="str">
            <v>640.40.80.650-5100.04</v>
          </cell>
          <cell r="W8248" t="str">
            <v>Benefits Vision Insurance</v>
          </cell>
          <cell r="X8248">
            <v>1000</v>
          </cell>
          <cell r="Y8248">
            <v>1000</v>
          </cell>
          <cell r="Z8248">
            <v>1000</v>
          </cell>
          <cell r="AA8248">
            <v>1000</v>
          </cell>
          <cell r="AB8248">
            <v>861</v>
          </cell>
          <cell r="AC8248">
            <v>861</v>
          </cell>
          <cell r="AD8248" t="str">
            <v>∆</v>
          </cell>
          <cell r="AE8248">
            <v>0</v>
          </cell>
        </row>
        <row r="8249">
          <cell r="V8249" t="str">
            <v>640.40.80.650-5100.05</v>
          </cell>
          <cell r="W8249" t="str">
            <v>Benefits Life Insurance</v>
          </cell>
          <cell r="X8249">
            <v>0</v>
          </cell>
          <cell r="Y8249">
            <v>0</v>
          </cell>
          <cell r="Z8249">
            <v>0</v>
          </cell>
          <cell r="AA8249">
            <v>0</v>
          </cell>
          <cell r="AB8249">
            <v>203</v>
          </cell>
          <cell r="AC8249">
            <v>203</v>
          </cell>
          <cell r="AD8249" t="str">
            <v>∆</v>
          </cell>
          <cell r="AE8249">
            <v>0</v>
          </cell>
        </row>
        <row r="8250">
          <cell r="V8250" t="str">
            <v>640.40.80.650-5100.06</v>
          </cell>
          <cell r="W8250" t="str">
            <v>Benefits Worker's Comp</v>
          </cell>
          <cell r="X8250">
            <v>9000</v>
          </cell>
          <cell r="Y8250">
            <v>10000</v>
          </cell>
          <cell r="Z8250">
            <v>9000</v>
          </cell>
          <cell r="AA8250">
            <v>9000</v>
          </cell>
          <cell r="AB8250">
            <v>9000</v>
          </cell>
          <cell r="AC8250">
            <v>12000</v>
          </cell>
          <cell r="AD8250" t="str">
            <v>∆</v>
          </cell>
          <cell r="AE8250">
            <v>3000</v>
          </cell>
        </row>
        <row r="8251">
          <cell r="V8251" t="str">
            <v>640.40.80.650-5100.07</v>
          </cell>
          <cell r="W8251" t="str">
            <v>Benefits Long Term Disability</v>
          </cell>
          <cell r="X8251">
            <v>1000</v>
          </cell>
          <cell r="Y8251">
            <v>1000</v>
          </cell>
          <cell r="Z8251">
            <v>1000</v>
          </cell>
          <cell r="AA8251">
            <v>1000</v>
          </cell>
          <cell r="AB8251">
            <v>1372</v>
          </cell>
          <cell r="AC8251">
            <v>1372</v>
          </cell>
          <cell r="AD8251" t="str">
            <v>∆</v>
          </cell>
          <cell r="AE8251">
            <v>0</v>
          </cell>
        </row>
        <row r="8252">
          <cell r="V8252" t="str">
            <v>640.40.80.650-5100.08</v>
          </cell>
          <cell r="W8252" t="str">
            <v>Benefits Deferred Compensation</v>
          </cell>
          <cell r="X8252">
            <v>5000</v>
          </cell>
          <cell r="Y8252">
            <v>0</v>
          </cell>
          <cell r="Z8252">
            <v>0</v>
          </cell>
          <cell r="AA8252">
            <v>4000</v>
          </cell>
          <cell r="AB8252">
            <v>4384</v>
          </cell>
          <cell r="AC8252">
            <v>4384</v>
          </cell>
          <cell r="AD8252" t="str">
            <v>∆</v>
          </cell>
          <cell r="AE8252">
            <v>0</v>
          </cell>
        </row>
        <row r="8253">
          <cell r="V8253" t="str">
            <v>640.40.80.650-5100.10</v>
          </cell>
          <cell r="W8253" t="str">
            <v>Benefits Uniform Allowance</v>
          </cell>
          <cell r="X8253">
            <v>1000</v>
          </cell>
          <cell r="Y8253">
            <v>0</v>
          </cell>
          <cell r="Z8253">
            <v>1000</v>
          </cell>
          <cell r="AA8253">
            <v>1000</v>
          </cell>
          <cell r="AB8253">
            <v>1300</v>
          </cell>
          <cell r="AC8253">
            <v>1300</v>
          </cell>
          <cell r="AD8253" t="str">
            <v>∆</v>
          </cell>
          <cell r="AE8253">
            <v>0</v>
          </cell>
        </row>
        <row r="8254">
          <cell r="V8254" t="str">
            <v>640.40.80.650-5100.11</v>
          </cell>
          <cell r="W8254" t="str">
            <v>Benefits Medicare</v>
          </cell>
          <cell r="X8254">
            <v>3000</v>
          </cell>
          <cell r="Y8254">
            <v>3000</v>
          </cell>
          <cell r="Z8254">
            <v>3000</v>
          </cell>
          <cell r="AA8254">
            <v>3000</v>
          </cell>
          <cell r="AB8254">
            <v>5041</v>
          </cell>
          <cell r="AC8254">
            <v>5041</v>
          </cell>
          <cell r="AD8254" t="str">
            <v>∆</v>
          </cell>
          <cell r="AE8254">
            <v>0</v>
          </cell>
        </row>
        <row r="8255">
          <cell r="V8255" t="str">
            <v>640.40.80.650-5100.12</v>
          </cell>
          <cell r="W8255" t="str">
            <v>Benefits Annual Physical Exam</v>
          </cell>
          <cell r="X8255">
            <v>0</v>
          </cell>
          <cell r="Y8255">
            <v>0</v>
          </cell>
          <cell r="Z8255">
            <v>0</v>
          </cell>
          <cell r="AA8255">
            <v>0</v>
          </cell>
          <cell r="AB8255">
            <v>0</v>
          </cell>
          <cell r="AC8255">
            <v>0</v>
          </cell>
          <cell r="AD8255" t="str">
            <v>∆</v>
          </cell>
          <cell r="AE8255">
            <v>0</v>
          </cell>
        </row>
        <row r="8256">
          <cell r="V8256" t="str">
            <v>640.40.80.650-5100.15</v>
          </cell>
          <cell r="W8256" t="str">
            <v>Benefits Cell Phone Allowance</v>
          </cell>
          <cell r="X8256">
            <v>0</v>
          </cell>
          <cell r="Y8256">
            <v>0</v>
          </cell>
          <cell r="Z8256">
            <v>0</v>
          </cell>
          <cell r="AA8256">
            <v>0</v>
          </cell>
          <cell r="AB8256">
            <v>0</v>
          </cell>
          <cell r="AC8256">
            <v>0</v>
          </cell>
          <cell r="AD8256" t="str">
            <v>∆</v>
          </cell>
          <cell r="AE8256">
            <v>0</v>
          </cell>
        </row>
        <row r="8257">
          <cell r="W8257" t="str">
            <v>TOTAL : PERSONNEL</v>
          </cell>
          <cell r="X8257">
            <v>328000</v>
          </cell>
          <cell r="Y8257">
            <v>292000</v>
          </cell>
          <cell r="Z8257">
            <v>348000</v>
          </cell>
          <cell r="AA8257">
            <v>375000</v>
          </cell>
          <cell r="AB8257">
            <v>574341</v>
          </cell>
          <cell r="AC8257">
            <v>474396</v>
          </cell>
          <cell r="AD8257" t="str">
            <v>∆</v>
          </cell>
          <cell r="AE8257">
            <v>-99945</v>
          </cell>
        </row>
        <row r="8258">
          <cell r="AB8258" t="str">
            <v/>
          </cell>
          <cell r="AC8258" t="str">
            <v/>
          </cell>
          <cell r="AD8258" t="str">
            <v>∆</v>
          </cell>
        </row>
        <row r="8259">
          <cell r="V8259" t="str">
            <v>[640] WASTEWATER O&amp;M : PUBLIC WORKS : WASTEWATER</v>
          </cell>
        </row>
        <row r="8260">
          <cell r="V8260" t="str">
            <v>LABORATORY : OPERATIONS</v>
          </cell>
          <cell r="AB8260" t="str">
            <v/>
          </cell>
          <cell r="AC8260" t="str">
            <v/>
          </cell>
          <cell r="AD8260" t="str">
            <v>∆</v>
          </cell>
        </row>
        <row r="8261">
          <cell r="V8261" t="str">
            <v>640.40.80.650-6000.01</v>
          </cell>
          <cell r="W8261" t="str">
            <v>Professional Services General</v>
          </cell>
          <cell r="X8261">
            <v>0</v>
          </cell>
          <cell r="Y8261">
            <v>2000</v>
          </cell>
          <cell r="Z8261">
            <v>5000</v>
          </cell>
          <cell r="AA8261">
            <v>1000</v>
          </cell>
          <cell r="AB8261">
            <v>20000</v>
          </cell>
          <cell r="AC8261">
            <v>20000</v>
          </cell>
          <cell r="AD8261" t="str">
            <v>∆</v>
          </cell>
          <cell r="AE8261">
            <v>0</v>
          </cell>
        </row>
        <row r="8262">
          <cell r="V8262" t="str">
            <v>640.40.80.650-6000.09</v>
          </cell>
          <cell r="W8262" t="str">
            <v>Professional Services Uniform</v>
          </cell>
          <cell r="X8262">
            <v>6000</v>
          </cell>
          <cell r="Y8262">
            <v>4000</v>
          </cell>
          <cell r="Z8262">
            <v>5000</v>
          </cell>
          <cell r="AA8262">
            <v>6000</v>
          </cell>
          <cell r="AB8262">
            <v>6000</v>
          </cell>
          <cell r="AC8262">
            <v>6000</v>
          </cell>
          <cell r="AD8262" t="str">
            <v>∆</v>
          </cell>
          <cell r="AE8262">
            <v>0</v>
          </cell>
        </row>
        <row r="8263">
          <cell r="V8263" t="str">
            <v>640.40.80.650-6280.13</v>
          </cell>
          <cell r="W8263" t="str">
            <v>Supplies-Public Works Laboratory</v>
          </cell>
          <cell r="X8263">
            <v>82000</v>
          </cell>
          <cell r="Y8263">
            <v>88000</v>
          </cell>
          <cell r="Z8263">
            <v>69000</v>
          </cell>
          <cell r="AA8263">
            <v>82000</v>
          </cell>
          <cell r="AB8263">
            <v>92000</v>
          </cell>
          <cell r="AC8263">
            <v>92000</v>
          </cell>
          <cell r="AD8263" t="str">
            <v>∆</v>
          </cell>
          <cell r="AE8263">
            <v>0</v>
          </cell>
        </row>
        <row r="8264">
          <cell r="V8264" t="str">
            <v>640.40.80.650-6300.01</v>
          </cell>
          <cell r="W8264" t="str">
            <v>Dues &amp; Subscriptions Memberships</v>
          </cell>
          <cell r="X8264">
            <v>1000</v>
          </cell>
          <cell r="Y8264">
            <v>1000</v>
          </cell>
          <cell r="Z8264">
            <v>1000</v>
          </cell>
          <cell r="AA8264">
            <v>1000</v>
          </cell>
          <cell r="AB8264">
            <v>1000</v>
          </cell>
          <cell r="AC8264">
            <v>1000</v>
          </cell>
          <cell r="AD8264" t="str">
            <v>∆</v>
          </cell>
          <cell r="AE8264">
            <v>0</v>
          </cell>
        </row>
        <row r="8265">
          <cell r="V8265" t="str">
            <v>640.40.80.650-6300.03</v>
          </cell>
          <cell r="W8265" t="str">
            <v>Dues &amp; Subscriptions Certifications</v>
          </cell>
          <cell r="X8265">
            <v>1000</v>
          </cell>
          <cell r="Y8265">
            <v>0</v>
          </cell>
          <cell r="Z8265">
            <v>0</v>
          </cell>
          <cell r="AA8265">
            <v>0</v>
          </cell>
          <cell r="AB8265">
            <v>1000</v>
          </cell>
          <cell r="AC8265">
            <v>1000</v>
          </cell>
          <cell r="AD8265" t="str">
            <v>∆</v>
          </cell>
          <cell r="AE8265">
            <v>0</v>
          </cell>
        </row>
        <row r="8266">
          <cell r="V8266" t="str">
            <v>640.40.80.650-6400.02</v>
          </cell>
          <cell r="W8266" t="str">
            <v>Repairs &amp; Maintenance Minor Equipment/Other</v>
          </cell>
          <cell r="X8266">
            <v>0</v>
          </cell>
          <cell r="Y8266">
            <v>2000</v>
          </cell>
          <cell r="Z8266">
            <v>2000</v>
          </cell>
          <cell r="AA8266">
            <v>11000</v>
          </cell>
          <cell r="AB8266">
            <v>12000</v>
          </cell>
          <cell r="AC8266">
            <v>12000</v>
          </cell>
          <cell r="AD8266" t="str">
            <v>∆</v>
          </cell>
          <cell r="AE8266">
            <v>0</v>
          </cell>
        </row>
        <row r="8267">
          <cell r="V8267" t="str">
            <v>640.40.80.650-6400.19</v>
          </cell>
          <cell r="W8267" t="str">
            <v>Repairs &amp; Maintenance Testing/Certifications</v>
          </cell>
          <cell r="X8267">
            <v>40000</v>
          </cell>
          <cell r="Y8267">
            <v>29000</v>
          </cell>
          <cell r="Z8267">
            <v>46000</v>
          </cell>
          <cell r="AA8267">
            <v>47000</v>
          </cell>
          <cell r="AB8267">
            <v>55138</v>
          </cell>
          <cell r="AC8267">
            <v>55138</v>
          </cell>
          <cell r="AD8267" t="str">
            <v>∆</v>
          </cell>
          <cell r="AE8267">
            <v>0</v>
          </cell>
        </row>
        <row r="8268">
          <cell r="V8268" t="str">
            <v>640.40.80.650-6600.04</v>
          </cell>
          <cell r="W8268" t="str">
            <v>Administrative Expenses Training/Conferences</v>
          </cell>
          <cell r="X8268">
            <v>2000</v>
          </cell>
          <cell r="Y8268">
            <v>0</v>
          </cell>
          <cell r="Z8268">
            <v>1000</v>
          </cell>
          <cell r="AA8268">
            <v>0</v>
          </cell>
          <cell r="AB8268">
            <v>4000</v>
          </cell>
          <cell r="AC8268">
            <v>4000</v>
          </cell>
          <cell r="AD8268" t="str">
            <v>∆</v>
          </cell>
          <cell r="AE8268">
            <v>0</v>
          </cell>
        </row>
        <row r="8269">
          <cell r="W8269" t="str">
            <v>TOTAL : OPERATIONS</v>
          </cell>
          <cell r="X8269">
            <v>132000</v>
          </cell>
          <cell r="Y8269">
            <v>126000</v>
          </cell>
          <cell r="Z8269">
            <v>129000</v>
          </cell>
          <cell r="AA8269">
            <v>148000</v>
          </cell>
          <cell r="AB8269">
            <v>191138</v>
          </cell>
          <cell r="AC8269">
            <v>191138</v>
          </cell>
          <cell r="AD8269" t="str">
            <v>∆</v>
          </cell>
          <cell r="AE8269">
            <v>0</v>
          </cell>
        </row>
        <row r="8270">
          <cell r="AB8270" t="str">
            <v/>
          </cell>
          <cell r="AC8270" t="str">
            <v/>
          </cell>
          <cell r="AD8270" t="str">
            <v>∆</v>
          </cell>
        </row>
        <row r="8271">
          <cell r="V8271" t="str">
            <v>[640] WASTEWATER O&amp;M : PUBLIC WORKS : WASTEWATER</v>
          </cell>
        </row>
        <row r="8272">
          <cell r="V8272" t="str">
            <v>LABORATORY : CAPITAL</v>
          </cell>
          <cell r="AB8272" t="str">
            <v/>
          </cell>
          <cell r="AC8272" t="str">
            <v/>
          </cell>
          <cell r="AD8272" t="str">
            <v>∆</v>
          </cell>
        </row>
        <row r="8273">
          <cell r="V8273" t="str">
            <v>640.40.80.650-7000.03</v>
          </cell>
          <cell r="W8273" t="str">
            <v>Capital Outlay Equipment New</v>
          </cell>
          <cell r="X8273">
            <v>0</v>
          </cell>
          <cell r="Y8273">
            <v>25000</v>
          </cell>
          <cell r="Z8273">
            <v>0</v>
          </cell>
          <cell r="AA8273">
            <v>0</v>
          </cell>
          <cell r="AB8273">
            <v>0</v>
          </cell>
          <cell r="AC8273">
            <v>0</v>
          </cell>
          <cell r="AD8273" t="str">
            <v>∆</v>
          </cell>
          <cell r="AE8273">
            <v>0</v>
          </cell>
        </row>
        <row r="8274">
          <cell r="W8274" t="str">
            <v>TOTAL : CAPITAL</v>
          </cell>
          <cell r="X8274">
            <v>0</v>
          </cell>
          <cell r="Y8274">
            <v>25000</v>
          </cell>
          <cell r="Z8274">
            <v>0</v>
          </cell>
          <cell r="AA8274">
            <v>0</v>
          </cell>
          <cell r="AB8274">
            <v>0</v>
          </cell>
          <cell r="AC8274">
            <v>0</v>
          </cell>
          <cell r="AD8274" t="str">
            <v>∆</v>
          </cell>
          <cell r="AE8274">
            <v>0</v>
          </cell>
        </row>
        <row r="8275">
          <cell r="AB8275" t="str">
            <v/>
          </cell>
          <cell r="AC8275" t="str">
            <v/>
          </cell>
          <cell r="AD8275" t="str">
            <v>∆</v>
          </cell>
        </row>
        <row r="8276">
          <cell r="V8276" t="str">
            <v>[640] WASTEWATER O&amp;M : PUBLIC WORKS : WASTEWATER</v>
          </cell>
        </row>
        <row r="8277">
          <cell r="V8277" t="str">
            <v>PLANT MAINTENANCE : PERSONNEL</v>
          </cell>
          <cell r="AB8277" t="str">
            <v/>
          </cell>
          <cell r="AC8277" t="str">
            <v/>
          </cell>
          <cell r="AD8277" t="str">
            <v>∆</v>
          </cell>
        </row>
        <row r="8278">
          <cell r="V8278" t="str">
            <v>640.40.80.660-5000.01</v>
          </cell>
          <cell r="W8278" t="str">
            <v>Salaries Regular</v>
          </cell>
          <cell r="X8278">
            <v>424000</v>
          </cell>
          <cell r="Y8278">
            <v>531000</v>
          </cell>
          <cell r="Z8278">
            <v>585000</v>
          </cell>
          <cell r="AA8278">
            <v>668000</v>
          </cell>
          <cell r="AB8278">
            <v>780975</v>
          </cell>
          <cell r="AC8278">
            <v>780975</v>
          </cell>
          <cell r="AD8278" t="str">
            <v>∆</v>
          </cell>
          <cell r="AE8278">
            <v>0</v>
          </cell>
        </row>
        <row r="8279">
          <cell r="V8279" t="str">
            <v>640.40.80.660-5000.03</v>
          </cell>
          <cell r="W8279" t="str">
            <v>Salaries Overtime</v>
          </cell>
          <cell r="X8279">
            <v>5000</v>
          </cell>
          <cell r="Y8279">
            <v>7000</v>
          </cell>
          <cell r="Z8279">
            <v>1000</v>
          </cell>
          <cell r="AA8279">
            <v>25000</v>
          </cell>
          <cell r="AB8279">
            <v>40000</v>
          </cell>
          <cell r="AC8279">
            <v>40000</v>
          </cell>
          <cell r="AD8279" t="str">
            <v>∆</v>
          </cell>
          <cell r="AE8279">
            <v>0</v>
          </cell>
        </row>
        <row r="8280">
          <cell r="V8280" t="str">
            <v>640.40.80.660-5000.06</v>
          </cell>
          <cell r="W8280" t="str">
            <v>Salaries Out of Class</v>
          </cell>
          <cell r="X8280">
            <v>0</v>
          </cell>
          <cell r="Y8280">
            <v>0</v>
          </cell>
          <cell r="Z8280">
            <v>0</v>
          </cell>
          <cell r="AA8280">
            <v>0</v>
          </cell>
          <cell r="AB8280">
            <v>500</v>
          </cell>
          <cell r="AC8280">
            <v>500</v>
          </cell>
          <cell r="AD8280" t="str">
            <v>∆</v>
          </cell>
          <cell r="AE8280">
            <v>0</v>
          </cell>
        </row>
        <row r="8281">
          <cell r="V8281" t="str">
            <v>640.40.80.660-5000.07</v>
          </cell>
          <cell r="W8281" t="str">
            <v>Salaries Admin Leave Pay</v>
          </cell>
          <cell r="X8281">
            <v>1000</v>
          </cell>
          <cell r="Y8281">
            <v>1000</v>
          </cell>
          <cell r="Z8281">
            <v>1000</v>
          </cell>
          <cell r="AA8281">
            <v>2000</v>
          </cell>
          <cell r="AB8281">
            <v>1356</v>
          </cell>
          <cell r="AC8281">
            <v>1356</v>
          </cell>
          <cell r="AD8281" t="str">
            <v>∆</v>
          </cell>
          <cell r="AE8281">
            <v>0</v>
          </cell>
        </row>
        <row r="8282">
          <cell r="V8282" t="str">
            <v>640.40.80.660-5000.08</v>
          </cell>
          <cell r="W8282" t="str">
            <v>Salaries Longevity Pay</v>
          </cell>
          <cell r="X8282">
            <v>5000</v>
          </cell>
          <cell r="Y8282">
            <v>5000</v>
          </cell>
          <cell r="Z8282">
            <v>4000</v>
          </cell>
          <cell r="AA8282">
            <v>5000</v>
          </cell>
          <cell r="AB8282">
            <v>11665</v>
          </cell>
          <cell r="AC8282">
            <v>11665</v>
          </cell>
          <cell r="AD8282" t="str">
            <v>∆</v>
          </cell>
          <cell r="AE8282">
            <v>0</v>
          </cell>
        </row>
        <row r="8283">
          <cell r="V8283" t="str">
            <v>640.40.80.660-5000.10</v>
          </cell>
          <cell r="W8283" t="str">
            <v>Salaries Furloughs</v>
          </cell>
          <cell r="X8283">
            <v>0</v>
          </cell>
          <cell r="Y8283">
            <v>0</v>
          </cell>
          <cell r="Z8283">
            <v>0</v>
          </cell>
          <cell r="AA8283">
            <v>0</v>
          </cell>
          <cell r="AB8283">
            <v>0</v>
          </cell>
          <cell r="AC8283">
            <v>0</v>
          </cell>
          <cell r="AD8283" t="str">
            <v>∆</v>
          </cell>
          <cell r="AE8283">
            <v>0</v>
          </cell>
        </row>
        <row r="8284">
          <cell r="V8284" t="str">
            <v>640.40.80.660-5000.11</v>
          </cell>
          <cell r="W8284" t="str">
            <v>Salaries Worker's Comp</v>
          </cell>
          <cell r="X8284">
            <v>0</v>
          </cell>
          <cell r="Y8284">
            <v>0</v>
          </cell>
          <cell r="Z8284">
            <v>0</v>
          </cell>
          <cell r="AA8284">
            <v>0</v>
          </cell>
          <cell r="AB8284">
            <v>0</v>
          </cell>
          <cell r="AC8284">
            <v>0</v>
          </cell>
          <cell r="AD8284" t="str">
            <v>∆</v>
          </cell>
          <cell r="AE8284">
            <v>0</v>
          </cell>
        </row>
        <row r="8285">
          <cell r="V8285" t="str">
            <v>640.40.80.660-5000.12</v>
          </cell>
          <cell r="W8285" t="str">
            <v>Salaries Compensated Absences</v>
          </cell>
          <cell r="X8285">
            <v>0</v>
          </cell>
          <cell r="Y8285">
            <v>0</v>
          </cell>
          <cell r="Z8285">
            <v>0</v>
          </cell>
          <cell r="AA8285">
            <v>0</v>
          </cell>
          <cell r="AB8285">
            <v>0</v>
          </cell>
          <cell r="AC8285">
            <v>0</v>
          </cell>
          <cell r="AD8285" t="str">
            <v>∆</v>
          </cell>
          <cell r="AE8285">
            <v>0</v>
          </cell>
        </row>
        <row r="8286">
          <cell r="V8286" t="str">
            <v>640.40.80.660-5100.00</v>
          </cell>
          <cell r="W8286" t="str">
            <v>Benefits PERS Pool Liability</v>
          </cell>
          <cell r="X8286">
            <v>72000</v>
          </cell>
          <cell r="Y8286">
            <v>99000</v>
          </cell>
          <cell r="Z8286">
            <v>114000</v>
          </cell>
          <cell r="AA8286">
            <v>136000</v>
          </cell>
          <cell r="AB8286">
            <v>172259</v>
          </cell>
          <cell r="AC8286">
            <v>163000</v>
          </cell>
          <cell r="AD8286" t="str">
            <v>∆</v>
          </cell>
          <cell r="AE8286">
            <v>-9259</v>
          </cell>
        </row>
        <row r="8287">
          <cell r="V8287" t="str">
            <v>640.40.80.660-5100.01</v>
          </cell>
          <cell r="W8287" t="str">
            <v>Benefits Retirement</v>
          </cell>
          <cell r="X8287">
            <v>47000</v>
          </cell>
          <cell r="Y8287">
            <v>59000</v>
          </cell>
          <cell r="Z8287">
            <v>59000</v>
          </cell>
          <cell r="AA8287">
            <v>72000</v>
          </cell>
          <cell r="AB8287">
            <v>87602</v>
          </cell>
          <cell r="AC8287">
            <v>87602</v>
          </cell>
          <cell r="AD8287" t="str">
            <v>∆</v>
          </cell>
          <cell r="AE8287">
            <v>0</v>
          </cell>
        </row>
        <row r="8288">
          <cell r="V8288" t="str">
            <v>640.40.80.660-5100.02</v>
          </cell>
          <cell r="W8288" t="str">
            <v>Benefits Health Insurance</v>
          </cell>
          <cell r="X8288">
            <v>61000</v>
          </cell>
          <cell r="Y8288">
            <v>89000</v>
          </cell>
          <cell r="Z8288">
            <v>98000</v>
          </cell>
          <cell r="AA8288">
            <v>131000</v>
          </cell>
          <cell r="AB8288">
            <v>164892</v>
          </cell>
          <cell r="AC8288">
            <v>145000</v>
          </cell>
          <cell r="AD8288" t="str">
            <v>∆</v>
          </cell>
          <cell r="AE8288">
            <v>-19892</v>
          </cell>
        </row>
        <row r="8289">
          <cell r="V8289" t="str">
            <v>640.40.80.660-5100.03</v>
          </cell>
          <cell r="W8289" t="str">
            <v>Benefits Dental Insurance</v>
          </cell>
          <cell r="X8289">
            <v>8000</v>
          </cell>
          <cell r="Y8289">
            <v>10000</v>
          </cell>
          <cell r="Z8289">
            <v>10000</v>
          </cell>
          <cell r="AA8289">
            <v>11000</v>
          </cell>
          <cell r="AB8289">
            <v>13432</v>
          </cell>
          <cell r="AC8289">
            <v>13432</v>
          </cell>
          <cell r="AD8289" t="str">
            <v>∆</v>
          </cell>
          <cell r="AE8289">
            <v>0</v>
          </cell>
        </row>
        <row r="8290">
          <cell r="V8290" t="str">
            <v>640.40.80.660-5100.04</v>
          </cell>
          <cell r="W8290" t="str">
            <v>Benefits Vision Insurance</v>
          </cell>
          <cell r="X8290">
            <v>1000</v>
          </cell>
          <cell r="Y8290">
            <v>2000</v>
          </cell>
          <cell r="Z8290">
            <v>2000</v>
          </cell>
          <cell r="AA8290">
            <v>2000</v>
          </cell>
          <cell r="AB8290">
            <v>2196</v>
          </cell>
          <cell r="AC8290">
            <v>2196</v>
          </cell>
          <cell r="AD8290" t="str">
            <v>∆</v>
          </cell>
          <cell r="AE8290">
            <v>0</v>
          </cell>
        </row>
        <row r="8291">
          <cell r="V8291" t="str">
            <v>640.40.80.660-5100.05</v>
          </cell>
          <cell r="W8291" t="str">
            <v>Benefits Life Insurance</v>
          </cell>
          <cell r="X8291">
            <v>1000</v>
          </cell>
          <cell r="Y8291">
            <v>1000</v>
          </cell>
          <cell r="Z8291">
            <v>1000</v>
          </cell>
          <cell r="AA8291">
            <v>1000</v>
          </cell>
          <cell r="AB8291">
            <v>639</v>
          </cell>
          <cell r="AC8291">
            <v>639</v>
          </cell>
          <cell r="AD8291" t="str">
            <v>∆</v>
          </cell>
          <cell r="AE8291">
            <v>0</v>
          </cell>
        </row>
        <row r="8292">
          <cell r="V8292" t="str">
            <v>640.40.80.660-5100.06</v>
          </cell>
          <cell r="W8292" t="str">
            <v>Benefits Worker's Comp</v>
          </cell>
          <cell r="X8292">
            <v>18000</v>
          </cell>
          <cell r="Y8292">
            <v>18000</v>
          </cell>
          <cell r="Z8292">
            <v>24000</v>
          </cell>
          <cell r="AA8292">
            <v>24000</v>
          </cell>
          <cell r="AB8292">
            <v>24600</v>
          </cell>
          <cell r="AC8292">
            <v>32000</v>
          </cell>
          <cell r="AD8292" t="str">
            <v>∆</v>
          </cell>
          <cell r="AE8292">
            <v>7400</v>
          </cell>
        </row>
        <row r="8293">
          <cell r="V8293" t="str">
            <v>640.40.80.660-5100.07</v>
          </cell>
          <cell r="W8293" t="str">
            <v>Benefits Long Term Disability</v>
          </cell>
          <cell r="X8293">
            <v>3000</v>
          </cell>
          <cell r="Y8293">
            <v>3000</v>
          </cell>
          <cell r="Z8293">
            <v>3000</v>
          </cell>
          <cell r="AA8293">
            <v>3000</v>
          </cell>
          <cell r="AB8293">
            <v>2838</v>
          </cell>
          <cell r="AC8293">
            <v>2838</v>
          </cell>
          <cell r="AD8293" t="str">
            <v>∆</v>
          </cell>
          <cell r="AE8293">
            <v>0</v>
          </cell>
        </row>
        <row r="8294">
          <cell r="V8294" t="str">
            <v>640.40.80.660-5100.08</v>
          </cell>
          <cell r="W8294" t="str">
            <v>Benefits Deferred Compensation</v>
          </cell>
          <cell r="X8294">
            <v>17000</v>
          </cell>
          <cell r="Y8294">
            <v>22000</v>
          </cell>
          <cell r="Z8294">
            <v>24000</v>
          </cell>
          <cell r="AA8294">
            <v>29000</v>
          </cell>
          <cell r="AB8294">
            <v>34790</v>
          </cell>
          <cell r="AC8294">
            <v>34790</v>
          </cell>
          <cell r="AD8294" t="str">
            <v>∆</v>
          </cell>
          <cell r="AE8294">
            <v>0</v>
          </cell>
        </row>
        <row r="8295">
          <cell r="V8295" t="str">
            <v>640.40.80.660-5100.09</v>
          </cell>
          <cell r="W8295" t="str">
            <v>Benefits Unemployment Insurance</v>
          </cell>
          <cell r="X8295">
            <v>9000</v>
          </cell>
          <cell r="Y8295">
            <v>-3000</v>
          </cell>
          <cell r="Z8295">
            <v>0</v>
          </cell>
          <cell r="AA8295">
            <v>0</v>
          </cell>
          <cell r="AB8295">
            <v>0</v>
          </cell>
          <cell r="AC8295">
            <v>0</v>
          </cell>
          <cell r="AD8295" t="str">
            <v>∆</v>
          </cell>
          <cell r="AE8295">
            <v>0</v>
          </cell>
        </row>
        <row r="8296">
          <cell r="V8296" t="str">
            <v>640.40.80.660-5100.10</v>
          </cell>
          <cell r="W8296" t="str">
            <v>Benefits Uniform Allowance</v>
          </cell>
          <cell r="X8296">
            <v>0</v>
          </cell>
          <cell r="Y8296">
            <v>0</v>
          </cell>
          <cell r="Z8296">
            <v>4000</v>
          </cell>
          <cell r="AA8296">
            <v>2000</v>
          </cell>
          <cell r="AB8296">
            <v>2985</v>
          </cell>
          <cell r="AC8296">
            <v>2985</v>
          </cell>
          <cell r="AD8296" t="str">
            <v>∆</v>
          </cell>
          <cell r="AE8296">
            <v>0</v>
          </cell>
        </row>
        <row r="8297">
          <cell r="V8297" t="str">
            <v>640.40.80.660-5100.11</v>
          </cell>
          <cell r="W8297" t="str">
            <v>Benefits Medicare</v>
          </cell>
          <cell r="X8297">
            <v>7000</v>
          </cell>
          <cell r="Y8297">
            <v>8000</v>
          </cell>
          <cell r="Z8297">
            <v>9000</v>
          </cell>
          <cell r="AA8297">
            <v>11000</v>
          </cell>
          <cell r="AB8297">
            <v>11997</v>
          </cell>
          <cell r="AC8297">
            <v>11997</v>
          </cell>
          <cell r="AD8297" t="str">
            <v>∆</v>
          </cell>
          <cell r="AE8297">
            <v>0</v>
          </cell>
        </row>
        <row r="8298">
          <cell r="V8298" t="str">
            <v>640.40.80.660-5100.12</v>
          </cell>
          <cell r="W8298" t="str">
            <v>Benefits Annual Physical Exam</v>
          </cell>
          <cell r="X8298">
            <v>0</v>
          </cell>
          <cell r="Y8298">
            <v>0</v>
          </cell>
          <cell r="Z8298">
            <v>0</v>
          </cell>
          <cell r="AA8298">
            <v>0</v>
          </cell>
          <cell r="AB8298">
            <v>0</v>
          </cell>
          <cell r="AC8298">
            <v>0</v>
          </cell>
          <cell r="AD8298" t="str">
            <v>∆</v>
          </cell>
          <cell r="AE8298">
            <v>0</v>
          </cell>
        </row>
        <row r="8299">
          <cell r="V8299" t="str">
            <v>640.40.80.660-5100.15</v>
          </cell>
          <cell r="W8299" t="str">
            <v>Benefits Cell Phone Allowance</v>
          </cell>
          <cell r="X8299">
            <v>0</v>
          </cell>
          <cell r="Y8299">
            <v>0</v>
          </cell>
          <cell r="Z8299">
            <v>0</v>
          </cell>
          <cell r="AA8299">
            <v>0</v>
          </cell>
          <cell r="AB8299">
            <v>324</v>
          </cell>
          <cell r="AC8299">
            <v>324</v>
          </cell>
          <cell r="AD8299" t="str">
            <v>∆</v>
          </cell>
          <cell r="AE8299">
            <v>0</v>
          </cell>
        </row>
        <row r="8300">
          <cell r="W8300" t="str">
            <v>TOTAL : PERSONNEL</v>
          </cell>
          <cell r="X8300">
            <v>679000</v>
          </cell>
          <cell r="Y8300">
            <v>852000</v>
          </cell>
          <cell r="Z8300">
            <v>939000</v>
          </cell>
          <cell r="AA8300">
            <v>1122000</v>
          </cell>
          <cell r="AB8300">
            <v>1353050</v>
          </cell>
          <cell r="AC8300">
            <v>1331299</v>
          </cell>
          <cell r="AD8300" t="str">
            <v>∆</v>
          </cell>
          <cell r="AE8300">
            <v>-21751</v>
          </cell>
        </row>
        <row r="8301">
          <cell r="AB8301" t="str">
            <v/>
          </cell>
          <cell r="AC8301" t="str">
            <v/>
          </cell>
          <cell r="AD8301" t="str">
            <v>∆</v>
          </cell>
        </row>
        <row r="8302">
          <cell r="V8302" t="str">
            <v>[640] WASTEWATER O&amp;M : PUBLIC WORKS : WASTEWATER</v>
          </cell>
        </row>
        <row r="8303">
          <cell r="V8303" t="str">
            <v>PLANT MAINTENANCE : OPERATIONS</v>
          </cell>
          <cell r="AB8303" t="str">
            <v/>
          </cell>
          <cell r="AC8303" t="str">
            <v/>
          </cell>
          <cell r="AD8303" t="str">
            <v>∆</v>
          </cell>
        </row>
        <row r="8304">
          <cell r="V8304" t="str">
            <v>640.40.80.660-6000.01</v>
          </cell>
          <cell r="W8304" t="str">
            <v>Professional Services General</v>
          </cell>
          <cell r="X8304">
            <v>20000</v>
          </cell>
          <cell r="Y8304">
            <v>3000</v>
          </cell>
          <cell r="Z8304">
            <v>49000</v>
          </cell>
          <cell r="AA8304">
            <v>43000</v>
          </cell>
          <cell r="AB8304">
            <v>77607</v>
          </cell>
          <cell r="AC8304">
            <v>77607</v>
          </cell>
          <cell r="AD8304" t="str">
            <v>∆</v>
          </cell>
          <cell r="AE8304">
            <v>0</v>
          </cell>
        </row>
        <row r="8305">
          <cell r="V8305" t="str">
            <v>640.40.80.660-6000.07</v>
          </cell>
          <cell r="W8305" t="str">
            <v>Professional Services Weed Abatement</v>
          </cell>
          <cell r="X8305">
            <v>0</v>
          </cell>
          <cell r="Y8305">
            <v>8000</v>
          </cell>
          <cell r="Z8305">
            <v>0</v>
          </cell>
          <cell r="AA8305">
            <v>0</v>
          </cell>
          <cell r="AB8305">
            <v>10000</v>
          </cell>
          <cell r="AC8305">
            <v>10000</v>
          </cell>
          <cell r="AD8305" t="str">
            <v>∆</v>
          </cell>
          <cell r="AE8305">
            <v>0</v>
          </cell>
        </row>
        <row r="8306">
          <cell r="V8306" t="str">
            <v>640.40.80.660-6000.09</v>
          </cell>
          <cell r="W8306" t="str">
            <v>Professional Services Uniform</v>
          </cell>
          <cell r="X8306">
            <v>5000</v>
          </cell>
          <cell r="Y8306">
            <v>4000</v>
          </cell>
          <cell r="Z8306">
            <v>7000</v>
          </cell>
          <cell r="AA8306">
            <v>8000</v>
          </cell>
          <cell r="AB8306">
            <v>7500</v>
          </cell>
          <cell r="AC8306">
            <v>7500</v>
          </cell>
          <cell r="AD8306" t="str">
            <v>∆</v>
          </cell>
          <cell r="AE8306">
            <v>0</v>
          </cell>
        </row>
        <row r="8307">
          <cell r="V8307" t="str">
            <v>640.40.80.660-6200.02</v>
          </cell>
          <cell r="W8307" t="str">
            <v>Supplies Special Department</v>
          </cell>
          <cell r="X8307">
            <v>186000</v>
          </cell>
          <cell r="Y8307">
            <v>278000</v>
          </cell>
          <cell r="Z8307">
            <v>323000</v>
          </cell>
          <cell r="AA8307">
            <v>286000</v>
          </cell>
          <cell r="AB8307">
            <v>457370</v>
          </cell>
          <cell r="AC8307">
            <v>470000</v>
          </cell>
          <cell r="AD8307" t="str">
            <v>∆</v>
          </cell>
          <cell r="AE8307">
            <v>12630</v>
          </cell>
        </row>
        <row r="8308">
          <cell r="V8308" t="str">
            <v>640.40.80.660-6200.05</v>
          </cell>
          <cell r="W8308" t="str">
            <v>Supplies Gasoline</v>
          </cell>
          <cell r="X8308">
            <v>17000</v>
          </cell>
          <cell r="Y8308">
            <v>41000</v>
          </cell>
          <cell r="Z8308">
            <v>15000</v>
          </cell>
          <cell r="AA8308">
            <v>21000</v>
          </cell>
          <cell r="AB8308">
            <v>20000</v>
          </cell>
          <cell r="AC8308">
            <v>20000</v>
          </cell>
          <cell r="AD8308" t="str">
            <v>∆</v>
          </cell>
          <cell r="AE8308">
            <v>0</v>
          </cell>
        </row>
        <row r="8309">
          <cell r="V8309" t="str">
            <v>640.40.80.660-6200.07</v>
          </cell>
          <cell r="W8309" t="str">
            <v>Supplies Radio Communication &amp; Maint</v>
          </cell>
          <cell r="X8309">
            <v>2000</v>
          </cell>
          <cell r="Y8309">
            <v>0</v>
          </cell>
          <cell r="Z8309">
            <v>0</v>
          </cell>
          <cell r="AA8309">
            <v>0</v>
          </cell>
          <cell r="AB8309">
            <v>1000</v>
          </cell>
          <cell r="AC8309">
            <v>1000</v>
          </cell>
          <cell r="AD8309" t="str">
            <v>∆</v>
          </cell>
          <cell r="AE8309">
            <v>0</v>
          </cell>
        </row>
        <row r="8310">
          <cell r="V8310" t="str">
            <v>640.40.80.660-6200.12</v>
          </cell>
          <cell r="W8310" t="str">
            <v>Supplies CNG</v>
          </cell>
          <cell r="X8310">
            <v>0</v>
          </cell>
          <cell r="Y8310">
            <v>0</v>
          </cell>
          <cell r="Z8310">
            <v>0</v>
          </cell>
          <cell r="AA8310">
            <v>2000</v>
          </cell>
          <cell r="AB8310">
            <v>0</v>
          </cell>
          <cell r="AC8310">
            <v>0</v>
          </cell>
          <cell r="AD8310" t="str">
            <v>∆</v>
          </cell>
          <cell r="AE8310">
            <v>0</v>
          </cell>
        </row>
        <row r="8311">
          <cell r="V8311" t="str">
            <v>640.40.80.660-6280.14</v>
          </cell>
          <cell r="W8311" t="str">
            <v>Supplies-Public Works Protective Clothing</v>
          </cell>
          <cell r="X8311">
            <v>9000</v>
          </cell>
          <cell r="Y8311">
            <v>11000</v>
          </cell>
          <cell r="Z8311">
            <v>11000</v>
          </cell>
          <cell r="AA8311">
            <v>9000</v>
          </cell>
          <cell r="AB8311">
            <v>12000</v>
          </cell>
          <cell r="AC8311">
            <v>12000</v>
          </cell>
          <cell r="AD8311" t="str">
            <v>∆</v>
          </cell>
          <cell r="AE8311">
            <v>0</v>
          </cell>
        </row>
        <row r="8312">
          <cell r="V8312" t="str">
            <v>640.40.80.660-6280.15</v>
          </cell>
          <cell r="W8312" t="str">
            <v>Supplies-Public Works Mechanics Tools</v>
          </cell>
          <cell r="X8312">
            <v>11000</v>
          </cell>
          <cell r="Y8312">
            <v>7000</v>
          </cell>
          <cell r="Z8312">
            <v>9000</v>
          </cell>
          <cell r="AA8312">
            <v>9000</v>
          </cell>
          <cell r="AB8312">
            <v>7000</v>
          </cell>
          <cell r="AC8312">
            <v>7000</v>
          </cell>
          <cell r="AD8312" t="str">
            <v>∆</v>
          </cell>
          <cell r="AE8312">
            <v>0</v>
          </cell>
        </row>
        <row r="8313">
          <cell r="V8313" t="str">
            <v>640.40.80.660-6280.16</v>
          </cell>
          <cell r="W8313" t="str">
            <v>Supplies-Public Works UV System Supplies</v>
          </cell>
          <cell r="X8313">
            <v>90000</v>
          </cell>
          <cell r="Y8313">
            <v>175000</v>
          </cell>
          <cell r="Z8313">
            <v>250000</v>
          </cell>
          <cell r="AA8313">
            <v>304000</v>
          </cell>
          <cell r="AB8313">
            <v>500000</v>
          </cell>
          <cell r="AC8313">
            <v>500000</v>
          </cell>
          <cell r="AD8313" t="str">
            <v>∆</v>
          </cell>
          <cell r="AE8313">
            <v>0</v>
          </cell>
        </row>
        <row r="8314">
          <cell r="V8314" t="str">
            <v>640.40.80.660-6280.42</v>
          </cell>
          <cell r="W8314" t="str">
            <v>Supplies-Public Works Industrial Wastewater</v>
          </cell>
          <cell r="X8314">
            <v>0</v>
          </cell>
          <cell r="Y8314">
            <v>3000</v>
          </cell>
          <cell r="Z8314">
            <v>6000</v>
          </cell>
          <cell r="AA8314">
            <v>20000</v>
          </cell>
          <cell r="AB8314">
            <v>25000</v>
          </cell>
          <cell r="AC8314">
            <v>25000</v>
          </cell>
          <cell r="AD8314" t="str">
            <v>∆</v>
          </cell>
          <cell r="AE8314">
            <v>0</v>
          </cell>
        </row>
        <row r="8315">
          <cell r="V8315" t="str">
            <v>640.40.80.660-6300.01</v>
          </cell>
          <cell r="W8315" t="str">
            <v>Dues &amp; Subscriptions Memberships</v>
          </cell>
          <cell r="X8315">
            <v>1000</v>
          </cell>
          <cell r="Y8315">
            <v>1000</v>
          </cell>
          <cell r="Z8315">
            <v>2000</v>
          </cell>
          <cell r="AA8315">
            <v>2000</v>
          </cell>
          <cell r="AB8315">
            <v>1600</v>
          </cell>
          <cell r="AC8315">
            <v>1600</v>
          </cell>
          <cell r="AD8315" t="str">
            <v>∆</v>
          </cell>
          <cell r="AE8315">
            <v>0</v>
          </cell>
        </row>
        <row r="8316">
          <cell r="V8316" t="str">
            <v>640.40.80.660-6300.03</v>
          </cell>
          <cell r="W8316" t="str">
            <v>Dues &amp; Subscriptions Certifications</v>
          </cell>
          <cell r="X8316">
            <v>1000</v>
          </cell>
          <cell r="Y8316">
            <v>1000</v>
          </cell>
          <cell r="Z8316">
            <v>1000</v>
          </cell>
          <cell r="AA8316">
            <v>1000</v>
          </cell>
          <cell r="AB8316">
            <v>1000</v>
          </cell>
          <cell r="AC8316">
            <v>1000</v>
          </cell>
          <cell r="AD8316" t="str">
            <v>∆</v>
          </cell>
          <cell r="AE8316">
            <v>0</v>
          </cell>
        </row>
        <row r="8317">
          <cell r="V8317" t="str">
            <v>640.40.80.660-6350.03</v>
          </cell>
          <cell r="W8317" t="str">
            <v>Maintenance Agreements &amp; Licenses Maintenance Agreements</v>
          </cell>
          <cell r="X8317">
            <v>49000</v>
          </cell>
          <cell r="Y8317">
            <v>129000</v>
          </cell>
          <cell r="Z8317">
            <v>71000</v>
          </cell>
          <cell r="AA8317">
            <v>114000</v>
          </cell>
          <cell r="AB8317">
            <v>179928</v>
          </cell>
          <cell r="AC8317">
            <v>179928</v>
          </cell>
          <cell r="AD8317" t="str">
            <v>∆</v>
          </cell>
          <cell r="AE8317">
            <v>0</v>
          </cell>
        </row>
        <row r="8318">
          <cell r="V8318" t="str">
            <v>640.40.80.660-6350.04</v>
          </cell>
          <cell r="W8318" t="str">
            <v>Maintenance Agreements &amp; Licenses SCADA</v>
          </cell>
          <cell r="X8318">
            <v>100000</v>
          </cell>
          <cell r="Y8318">
            <v>55000</v>
          </cell>
          <cell r="Z8318">
            <v>87000</v>
          </cell>
          <cell r="AA8318">
            <v>108000</v>
          </cell>
          <cell r="AB8318">
            <v>189655</v>
          </cell>
          <cell r="AC8318">
            <v>185000</v>
          </cell>
          <cell r="AD8318" t="str">
            <v>∆</v>
          </cell>
          <cell r="AE8318">
            <v>-4655</v>
          </cell>
        </row>
        <row r="8319">
          <cell r="V8319" t="str">
            <v>640.40.80.660-6400.01</v>
          </cell>
          <cell r="W8319" t="str">
            <v>Repairs &amp; Maintenance Building</v>
          </cell>
          <cell r="X8319">
            <v>25000</v>
          </cell>
          <cell r="Y8319">
            <v>7000</v>
          </cell>
          <cell r="Z8319">
            <v>13000</v>
          </cell>
          <cell r="AA8319">
            <v>55000</v>
          </cell>
          <cell r="AB8319">
            <v>65362</v>
          </cell>
          <cell r="AC8319">
            <v>65362</v>
          </cell>
          <cell r="AD8319" t="str">
            <v>∆</v>
          </cell>
          <cell r="AE8319">
            <v>0</v>
          </cell>
        </row>
        <row r="8320">
          <cell r="V8320" t="str">
            <v>640.40.80.660-6400.02</v>
          </cell>
          <cell r="W8320" t="str">
            <v>Repairs &amp; Maintenance Minor Equipment/Other</v>
          </cell>
          <cell r="X8320">
            <v>153000</v>
          </cell>
          <cell r="Y8320">
            <v>53000</v>
          </cell>
          <cell r="Z8320">
            <v>133000</v>
          </cell>
          <cell r="AA8320">
            <v>80000</v>
          </cell>
          <cell r="AB8320">
            <v>202381</v>
          </cell>
          <cell r="AC8320">
            <v>202381</v>
          </cell>
          <cell r="AD8320" t="str">
            <v>∆</v>
          </cell>
          <cell r="AE8320">
            <v>0</v>
          </cell>
        </row>
        <row r="8321">
          <cell r="V8321" t="str">
            <v>640.40.80.660-6400.03</v>
          </cell>
          <cell r="W8321" t="str">
            <v>Repairs &amp; Maintenance Major Repair &amp; Contingency</v>
          </cell>
          <cell r="X8321">
            <v>1000</v>
          </cell>
          <cell r="Y8321">
            <v>29000</v>
          </cell>
          <cell r="Z8321">
            <v>58000</v>
          </cell>
          <cell r="AA8321">
            <v>94000</v>
          </cell>
          <cell r="AB8321">
            <v>112556</v>
          </cell>
          <cell r="AC8321">
            <v>112556</v>
          </cell>
          <cell r="AD8321" t="str">
            <v>∆</v>
          </cell>
          <cell r="AE8321">
            <v>0</v>
          </cell>
        </row>
        <row r="8322">
          <cell r="V8322" t="str">
            <v>640.40.80.660-6400.04</v>
          </cell>
          <cell r="W8322" t="str">
            <v>Repairs &amp; Maintenance Equipment Rental</v>
          </cell>
          <cell r="X8322">
            <v>15000</v>
          </cell>
          <cell r="Y8322">
            <v>5000</v>
          </cell>
          <cell r="Z8322">
            <v>12000</v>
          </cell>
          <cell r="AA8322">
            <v>7000</v>
          </cell>
          <cell r="AB8322">
            <v>20000</v>
          </cell>
          <cell r="AC8322">
            <v>20000</v>
          </cell>
          <cell r="AD8322" t="str">
            <v>∆</v>
          </cell>
          <cell r="AE8322">
            <v>0</v>
          </cell>
        </row>
        <row r="8323">
          <cell r="V8323" t="str">
            <v>640.40.80.660-6400.19</v>
          </cell>
          <cell r="W8323" t="str">
            <v>Repairs &amp; Maintenance Testing/Certifications</v>
          </cell>
          <cell r="X8323">
            <v>0</v>
          </cell>
          <cell r="Y8323">
            <v>1000</v>
          </cell>
          <cell r="Z8323">
            <v>0</v>
          </cell>
          <cell r="AA8323">
            <v>0</v>
          </cell>
          <cell r="AB8323">
            <v>5000</v>
          </cell>
          <cell r="AC8323">
            <v>5000</v>
          </cell>
          <cell r="AD8323" t="str">
            <v>∆</v>
          </cell>
          <cell r="AE8323">
            <v>0</v>
          </cell>
        </row>
        <row r="8324">
          <cell r="V8324" t="str">
            <v>640.40.80.660-6400.20</v>
          </cell>
          <cell r="W8324" t="str">
            <v>Repairs &amp; Maintenance Property Maintenance</v>
          </cell>
          <cell r="X8324">
            <v>0</v>
          </cell>
          <cell r="Y8324">
            <v>2000</v>
          </cell>
          <cell r="Z8324">
            <v>1000</v>
          </cell>
          <cell r="AA8324">
            <v>2000</v>
          </cell>
          <cell r="AB8324">
            <v>5000</v>
          </cell>
          <cell r="AC8324">
            <v>7500</v>
          </cell>
          <cell r="AD8324" t="str">
            <v>∆</v>
          </cell>
          <cell r="AE8324">
            <v>2500</v>
          </cell>
        </row>
        <row r="8325">
          <cell r="V8325" t="str">
            <v>640.40.80.660-6600.03</v>
          </cell>
          <cell r="W8325" t="str">
            <v>Administrative Expenses Mileage Reimbursement</v>
          </cell>
          <cell r="X8325">
            <v>0</v>
          </cell>
          <cell r="Y8325">
            <v>0</v>
          </cell>
          <cell r="Z8325">
            <v>0</v>
          </cell>
          <cell r="AA8325">
            <v>0</v>
          </cell>
          <cell r="AB8325">
            <v>400</v>
          </cell>
          <cell r="AC8325">
            <v>400</v>
          </cell>
          <cell r="AD8325" t="str">
            <v>∆</v>
          </cell>
          <cell r="AE8325">
            <v>0</v>
          </cell>
        </row>
        <row r="8326">
          <cell r="V8326" t="str">
            <v>640.40.80.660-6600.04</v>
          </cell>
          <cell r="W8326" t="str">
            <v>Administrative Expenses Training/Conferences</v>
          </cell>
          <cell r="X8326">
            <v>4000</v>
          </cell>
          <cell r="Y8326">
            <v>3000</v>
          </cell>
          <cell r="Z8326">
            <v>2000</v>
          </cell>
          <cell r="AA8326">
            <v>2000</v>
          </cell>
          <cell r="AB8326">
            <v>15855</v>
          </cell>
          <cell r="AC8326">
            <v>15855</v>
          </cell>
          <cell r="AD8326" t="str">
            <v>∆</v>
          </cell>
          <cell r="AE8326">
            <v>0</v>
          </cell>
        </row>
        <row r="8327">
          <cell r="W8327" t="str">
            <v>TOTAL : OPERATIONS</v>
          </cell>
          <cell r="X8327">
            <v>689000</v>
          </cell>
          <cell r="Y8327">
            <v>816000</v>
          </cell>
          <cell r="Z8327">
            <v>1050000</v>
          </cell>
          <cell r="AA8327">
            <v>1167000</v>
          </cell>
          <cell r="AB8327">
            <v>1916214</v>
          </cell>
          <cell r="AC8327">
            <v>1926689</v>
          </cell>
          <cell r="AD8327" t="str">
            <v>∆</v>
          </cell>
          <cell r="AE8327">
            <v>10475</v>
          </cell>
        </row>
        <row r="8328">
          <cell r="AB8328" t="str">
            <v/>
          </cell>
          <cell r="AC8328" t="str">
            <v/>
          </cell>
          <cell r="AD8328" t="str">
            <v>∆</v>
          </cell>
        </row>
        <row r="8329">
          <cell r="V8329" t="str">
            <v>[640] WASTEWATER O&amp;M : PUBLIC WORKS : WASTEWATER</v>
          </cell>
        </row>
        <row r="8330">
          <cell r="V8330" t="str">
            <v>PLANT MAINTENANCE : CAPITAL</v>
          </cell>
          <cell r="AB8330" t="str">
            <v/>
          </cell>
          <cell r="AC8330" t="str">
            <v/>
          </cell>
          <cell r="AD8330" t="str">
            <v>∆</v>
          </cell>
        </row>
        <row r="8331">
          <cell r="V8331" t="str">
            <v>640.40.80.660-7000.99</v>
          </cell>
          <cell r="W8331" t="str">
            <v>Capital Outlay General</v>
          </cell>
          <cell r="X8331">
            <v>0</v>
          </cell>
          <cell r="Y8331">
            <v>0</v>
          </cell>
          <cell r="Z8331">
            <v>0</v>
          </cell>
          <cell r="AA8331">
            <v>0</v>
          </cell>
          <cell r="AB8331">
            <v>1217000</v>
          </cell>
          <cell r="AC8331">
            <v>1217000</v>
          </cell>
          <cell r="AD8331" t="str">
            <v>∆</v>
          </cell>
          <cell r="AE8331">
            <v>0</v>
          </cell>
        </row>
        <row r="8332">
          <cell r="V8332" t="str">
            <v>640.40.80.660-7000.03</v>
          </cell>
          <cell r="W8332" t="str">
            <v>Capital Outlay Equipment New</v>
          </cell>
          <cell r="X8332">
            <v>6000</v>
          </cell>
          <cell r="Y8332">
            <v>12000</v>
          </cell>
          <cell r="Z8332">
            <v>24000</v>
          </cell>
          <cell r="AA8332">
            <v>123000</v>
          </cell>
          <cell r="AB8332">
            <v>82110</v>
          </cell>
          <cell r="AC8332">
            <v>82110</v>
          </cell>
          <cell r="AD8332" t="str">
            <v>∆</v>
          </cell>
          <cell r="AE8332">
            <v>0</v>
          </cell>
        </row>
        <row r="8333">
          <cell r="W8333" t="str">
            <v>TOTAL : CAPITAL</v>
          </cell>
          <cell r="X8333">
            <v>6000</v>
          </cell>
          <cell r="Y8333">
            <v>12000</v>
          </cell>
          <cell r="Z8333">
            <v>24000</v>
          </cell>
          <cell r="AA8333">
            <v>123000</v>
          </cell>
          <cell r="AB8333">
            <v>1299110</v>
          </cell>
          <cell r="AC8333">
            <v>1299110</v>
          </cell>
          <cell r="AD8333" t="str">
            <v>∆</v>
          </cell>
          <cell r="AE8333">
            <v>0</v>
          </cell>
        </row>
        <row r="8334">
          <cell r="AB8334" t="str">
            <v/>
          </cell>
          <cell r="AC8334" t="str">
            <v/>
          </cell>
          <cell r="AD8334" t="str">
            <v>∆</v>
          </cell>
        </row>
        <row r="8335">
          <cell r="V8335" t="str">
            <v>[640] WASTEWATER O&amp;M : PUBLIC WORKS : WASTEWATER</v>
          </cell>
        </row>
        <row r="8336">
          <cell r="V8336" t="str">
            <v>COLLECTION SYSTEMS MAINTENANCE : PERSONNEL</v>
          </cell>
          <cell r="AB8336" t="str">
            <v/>
          </cell>
          <cell r="AC8336" t="str">
            <v/>
          </cell>
          <cell r="AD8336" t="str">
            <v>∆</v>
          </cell>
        </row>
        <row r="8337">
          <cell r="V8337" t="str">
            <v>640.40.80.670-5000.01</v>
          </cell>
          <cell r="W8337" t="str">
            <v>Salaries Regular</v>
          </cell>
          <cell r="X8337">
            <v>561000</v>
          </cell>
          <cell r="Y8337">
            <v>617000</v>
          </cell>
          <cell r="Z8337">
            <v>670000</v>
          </cell>
          <cell r="AA8337">
            <v>647000</v>
          </cell>
          <cell r="AB8337">
            <v>631206</v>
          </cell>
          <cell r="AC8337">
            <v>665000</v>
          </cell>
          <cell r="AD8337" t="str">
            <v>∆</v>
          </cell>
          <cell r="AE8337">
            <v>33794</v>
          </cell>
        </row>
        <row r="8338">
          <cell r="V8338" t="str">
            <v>640.40.80.670-5000.03</v>
          </cell>
          <cell r="W8338" t="str">
            <v>Salaries Overtime</v>
          </cell>
          <cell r="X8338">
            <v>33000</v>
          </cell>
          <cell r="Y8338">
            <v>33000</v>
          </cell>
          <cell r="Z8338">
            <v>28000</v>
          </cell>
          <cell r="AA8338">
            <v>46000</v>
          </cell>
          <cell r="AB8338">
            <v>40000</v>
          </cell>
          <cell r="AC8338">
            <v>50000</v>
          </cell>
          <cell r="AD8338" t="str">
            <v>∆</v>
          </cell>
          <cell r="AE8338">
            <v>10000</v>
          </cell>
        </row>
        <row r="8339">
          <cell r="V8339" t="str">
            <v>640.40.80.670-5000.04</v>
          </cell>
          <cell r="W8339" t="str">
            <v>Salaries Holiday Pay</v>
          </cell>
          <cell r="X8339">
            <v>0</v>
          </cell>
          <cell r="Y8339">
            <v>0</v>
          </cell>
          <cell r="Z8339">
            <v>0</v>
          </cell>
          <cell r="AA8339">
            <v>0</v>
          </cell>
          <cell r="AB8339">
            <v>0</v>
          </cell>
          <cell r="AC8339">
            <v>0</v>
          </cell>
          <cell r="AD8339" t="str">
            <v>∆</v>
          </cell>
          <cell r="AE8339">
            <v>0</v>
          </cell>
        </row>
        <row r="8340">
          <cell r="V8340" t="str">
            <v>640.40.80.670-5000.06</v>
          </cell>
          <cell r="W8340" t="str">
            <v>Salaries Out of Class</v>
          </cell>
          <cell r="X8340">
            <v>0</v>
          </cell>
          <cell r="Y8340">
            <v>0</v>
          </cell>
          <cell r="Z8340">
            <v>0</v>
          </cell>
          <cell r="AA8340">
            <v>0</v>
          </cell>
          <cell r="AB8340">
            <v>0</v>
          </cell>
          <cell r="AC8340">
            <v>0</v>
          </cell>
          <cell r="AD8340" t="str">
            <v>∆</v>
          </cell>
          <cell r="AE8340">
            <v>0</v>
          </cell>
        </row>
        <row r="8341">
          <cell r="V8341" t="str">
            <v>640.40.80.670-5000.07</v>
          </cell>
          <cell r="W8341" t="str">
            <v>Salaries Admin Leave Pay</v>
          </cell>
          <cell r="X8341">
            <v>2000</v>
          </cell>
          <cell r="Y8341">
            <v>2000</v>
          </cell>
          <cell r="Z8341">
            <v>3000</v>
          </cell>
          <cell r="AA8341">
            <v>3000</v>
          </cell>
          <cell r="AB8341">
            <v>2942</v>
          </cell>
          <cell r="AC8341">
            <v>2942</v>
          </cell>
          <cell r="AD8341" t="str">
            <v>∆</v>
          </cell>
          <cell r="AE8341">
            <v>0</v>
          </cell>
        </row>
        <row r="8342">
          <cell r="V8342" t="str">
            <v>640.40.80.670-5000.08</v>
          </cell>
          <cell r="W8342" t="str">
            <v>Salaries Longevity Pay</v>
          </cell>
          <cell r="X8342">
            <v>4000</v>
          </cell>
          <cell r="Y8342">
            <v>5000</v>
          </cell>
          <cell r="Z8342">
            <v>5000</v>
          </cell>
          <cell r="AA8342">
            <v>5000</v>
          </cell>
          <cell r="AB8342">
            <v>10805</v>
          </cell>
          <cell r="AC8342">
            <v>10805</v>
          </cell>
          <cell r="AD8342" t="str">
            <v>∆</v>
          </cell>
          <cell r="AE8342">
            <v>0</v>
          </cell>
        </row>
        <row r="8343">
          <cell r="V8343" t="str">
            <v>640.40.80.670-5000.10</v>
          </cell>
          <cell r="W8343" t="str">
            <v>Salaries Furloughs</v>
          </cell>
          <cell r="X8343">
            <v>0</v>
          </cell>
          <cell r="Y8343">
            <v>0</v>
          </cell>
          <cell r="Z8343">
            <v>0</v>
          </cell>
          <cell r="AA8343">
            <v>0</v>
          </cell>
          <cell r="AB8343">
            <v>0</v>
          </cell>
          <cell r="AC8343">
            <v>0</v>
          </cell>
          <cell r="AD8343" t="str">
            <v>∆</v>
          </cell>
          <cell r="AE8343">
            <v>0</v>
          </cell>
        </row>
        <row r="8344">
          <cell r="V8344" t="str">
            <v>640.40.80.670-5000.11</v>
          </cell>
          <cell r="W8344" t="str">
            <v>Salaries Worker's Comp</v>
          </cell>
          <cell r="X8344">
            <v>0</v>
          </cell>
          <cell r="Y8344">
            <v>0</v>
          </cell>
          <cell r="Z8344">
            <v>0</v>
          </cell>
          <cell r="AA8344">
            <v>0</v>
          </cell>
          <cell r="AB8344">
            <v>0</v>
          </cell>
          <cell r="AC8344">
            <v>0</v>
          </cell>
          <cell r="AD8344" t="str">
            <v>∆</v>
          </cell>
          <cell r="AE8344">
            <v>0</v>
          </cell>
        </row>
        <row r="8345">
          <cell r="V8345" t="str">
            <v>640.40.80.670-5000.12</v>
          </cell>
          <cell r="W8345" t="str">
            <v>Salaries Compensated Absences</v>
          </cell>
          <cell r="X8345">
            <v>0</v>
          </cell>
          <cell r="Y8345">
            <v>0</v>
          </cell>
          <cell r="Z8345">
            <v>0</v>
          </cell>
          <cell r="AA8345">
            <v>0</v>
          </cell>
          <cell r="AB8345">
            <v>0</v>
          </cell>
          <cell r="AC8345">
            <v>0</v>
          </cell>
          <cell r="AD8345" t="str">
            <v>∆</v>
          </cell>
          <cell r="AE8345">
            <v>0</v>
          </cell>
        </row>
        <row r="8346">
          <cell r="V8346" t="str">
            <v>640.40.80.670-5100.00</v>
          </cell>
          <cell r="W8346" t="str">
            <v>Benefits PERS Pool Liability</v>
          </cell>
          <cell r="X8346">
            <v>96000</v>
          </cell>
          <cell r="Y8346">
            <v>115000</v>
          </cell>
          <cell r="Z8346">
            <v>134000</v>
          </cell>
          <cell r="AA8346">
            <v>132000</v>
          </cell>
          <cell r="AB8346">
            <v>150217</v>
          </cell>
          <cell r="AC8346">
            <v>156000</v>
          </cell>
          <cell r="AD8346" t="str">
            <v>∆</v>
          </cell>
          <cell r="AE8346">
            <v>5783</v>
          </cell>
        </row>
        <row r="8347">
          <cell r="V8347" t="str">
            <v>640.40.80.670-5100.01</v>
          </cell>
          <cell r="W8347" t="str">
            <v>Benefits Retirement</v>
          </cell>
          <cell r="X8347">
            <v>55000</v>
          </cell>
          <cell r="Y8347">
            <v>62000</v>
          </cell>
          <cell r="Z8347">
            <v>65000</v>
          </cell>
          <cell r="AA8347">
            <v>66000</v>
          </cell>
          <cell r="AB8347">
            <v>66537</v>
          </cell>
          <cell r="AC8347">
            <v>66537</v>
          </cell>
          <cell r="AD8347" t="str">
            <v>∆</v>
          </cell>
          <cell r="AE8347">
            <v>0</v>
          </cell>
        </row>
        <row r="8348">
          <cell r="V8348" t="str">
            <v>640.40.80.670-5100.02</v>
          </cell>
          <cell r="W8348" t="str">
            <v>Benefits Health Insurance</v>
          </cell>
          <cell r="X8348">
            <v>150000</v>
          </cell>
          <cell r="Y8348">
            <v>146000</v>
          </cell>
          <cell r="Z8348">
            <v>140000</v>
          </cell>
          <cell r="AA8348">
            <v>130000</v>
          </cell>
          <cell r="AB8348">
            <v>149557</v>
          </cell>
          <cell r="AC8348">
            <v>138000</v>
          </cell>
          <cell r="AD8348" t="str">
            <v>∆</v>
          </cell>
          <cell r="AE8348">
            <v>-11557</v>
          </cell>
        </row>
        <row r="8349">
          <cell r="V8349" t="str">
            <v>640.40.80.670-5100.03</v>
          </cell>
          <cell r="W8349" t="str">
            <v>Benefits Dental Insurance</v>
          </cell>
          <cell r="X8349">
            <v>13000</v>
          </cell>
          <cell r="Y8349">
            <v>12000</v>
          </cell>
          <cell r="Z8349">
            <v>12000</v>
          </cell>
          <cell r="AA8349">
            <v>10000</v>
          </cell>
          <cell r="AB8349">
            <v>9942</v>
          </cell>
          <cell r="AC8349">
            <v>9942</v>
          </cell>
          <cell r="AD8349" t="str">
            <v>∆</v>
          </cell>
          <cell r="AE8349">
            <v>0</v>
          </cell>
        </row>
        <row r="8350">
          <cell r="V8350" t="str">
            <v>640.40.80.670-5100.04</v>
          </cell>
          <cell r="W8350" t="str">
            <v>Benefits Vision Insurance</v>
          </cell>
          <cell r="X8350">
            <v>2000</v>
          </cell>
          <cell r="Y8350">
            <v>2000</v>
          </cell>
          <cell r="Z8350">
            <v>2000</v>
          </cell>
          <cell r="AA8350">
            <v>2000</v>
          </cell>
          <cell r="AB8350">
            <v>1660</v>
          </cell>
          <cell r="AC8350">
            <v>1660</v>
          </cell>
          <cell r="AD8350" t="str">
            <v>∆</v>
          </cell>
          <cell r="AE8350">
            <v>0</v>
          </cell>
        </row>
        <row r="8351">
          <cell r="V8351" t="str">
            <v>640.40.80.670-5100.05</v>
          </cell>
          <cell r="W8351" t="str">
            <v>Benefits Life Insurance</v>
          </cell>
          <cell r="X8351">
            <v>1000</v>
          </cell>
          <cell r="Y8351">
            <v>1000</v>
          </cell>
          <cell r="Z8351">
            <v>1000</v>
          </cell>
          <cell r="AA8351">
            <v>1000</v>
          </cell>
          <cell r="AB8351">
            <v>519</v>
          </cell>
          <cell r="AC8351">
            <v>519</v>
          </cell>
          <cell r="AD8351" t="str">
            <v>∆</v>
          </cell>
          <cell r="AE8351">
            <v>0</v>
          </cell>
        </row>
        <row r="8352">
          <cell r="V8352" t="str">
            <v>640.40.80.670-5100.06</v>
          </cell>
          <cell r="W8352" t="str">
            <v>Benefits Worker's Comp</v>
          </cell>
          <cell r="X8352">
            <v>17000</v>
          </cell>
          <cell r="Y8352">
            <v>20000</v>
          </cell>
          <cell r="Z8352">
            <v>18000</v>
          </cell>
          <cell r="AA8352">
            <v>18000</v>
          </cell>
          <cell r="AB8352">
            <v>18000</v>
          </cell>
          <cell r="AC8352">
            <v>23000</v>
          </cell>
          <cell r="AD8352" t="str">
            <v>∆</v>
          </cell>
          <cell r="AE8352">
            <v>5000</v>
          </cell>
        </row>
        <row r="8353">
          <cell r="V8353" t="str">
            <v>640.40.80.670-5100.07</v>
          </cell>
          <cell r="W8353" t="str">
            <v>Benefits Long Term Disability</v>
          </cell>
          <cell r="X8353">
            <v>3000</v>
          </cell>
          <cell r="Y8353">
            <v>4000</v>
          </cell>
          <cell r="Z8353">
            <v>4000</v>
          </cell>
          <cell r="AA8353">
            <v>3000</v>
          </cell>
          <cell r="AB8353">
            <v>3038</v>
          </cell>
          <cell r="AC8353">
            <v>3038</v>
          </cell>
          <cell r="AD8353" t="str">
            <v>∆</v>
          </cell>
          <cell r="AE8353">
            <v>0</v>
          </cell>
        </row>
        <row r="8354">
          <cell r="V8354" t="str">
            <v>640.40.80.670-5100.08</v>
          </cell>
          <cell r="W8354" t="str">
            <v>Benefits Deferred Compensation</v>
          </cell>
          <cell r="X8354">
            <v>25000</v>
          </cell>
          <cell r="Y8354">
            <v>28000</v>
          </cell>
          <cell r="Z8354">
            <v>30000</v>
          </cell>
          <cell r="AA8354">
            <v>30000</v>
          </cell>
          <cell r="AB8354">
            <v>29549</v>
          </cell>
          <cell r="AC8354">
            <v>29549</v>
          </cell>
          <cell r="AD8354" t="str">
            <v>∆</v>
          </cell>
          <cell r="AE8354">
            <v>0</v>
          </cell>
        </row>
        <row r="8355">
          <cell r="V8355" t="str">
            <v>640.40.80.670-5100.09</v>
          </cell>
          <cell r="W8355" t="str">
            <v>Benefits Unemployment Insurance</v>
          </cell>
          <cell r="X8355">
            <v>1000</v>
          </cell>
          <cell r="Y8355">
            <v>0</v>
          </cell>
          <cell r="Z8355">
            <v>0</v>
          </cell>
          <cell r="AA8355">
            <v>0</v>
          </cell>
          <cell r="AB8355">
            <v>0</v>
          </cell>
          <cell r="AC8355">
            <v>0</v>
          </cell>
          <cell r="AD8355" t="str">
            <v>∆</v>
          </cell>
          <cell r="AE8355">
            <v>0</v>
          </cell>
        </row>
        <row r="8356">
          <cell r="V8356" t="str">
            <v>640.40.80.670-5100.10</v>
          </cell>
          <cell r="W8356" t="str">
            <v>Benefits Uniform Allowance</v>
          </cell>
          <cell r="X8356">
            <v>0</v>
          </cell>
          <cell r="Y8356">
            <v>0</v>
          </cell>
          <cell r="Z8356">
            <v>4000</v>
          </cell>
          <cell r="AA8356">
            <v>2000</v>
          </cell>
          <cell r="AB8356">
            <v>2505</v>
          </cell>
          <cell r="AC8356">
            <v>2505</v>
          </cell>
          <cell r="AD8356" t="str">
            <v>∆</v>
          </cell>
          <cell r="AE8356">
            <v>0</v>
          </cell>
        </row>
        <row r="8357">
          <cell r="V8357" t="str">
            <v>640.40.80.670-5100.11</v>
          </cell>
          <cell r="W8357" t="str">
            <v>Benefits Medicare</v>
          </cell>
          <cell r="X8357">
            <v>9000</v>
          </cell>
          <cell r="Y8357">
            <v>10000</v>
          </cell>
          <cell r="Z8357">
            <v>11000</v>
          </cell>
          <cell r="AA8357">
            <v>11000</v>
          </cell>
          <cell r="AB8357">
            <v>9789</v>
          </cell>
          <cell r="AC8357">
            <v>9789</v>
          </cell>
          <cell r="AD8357" t="str">
            <v>∆</v>
          </cell>
          <cell r="AE8357">
            <v>0</v>
          </cell>
        </row>
        <row r="8358">
          <cell r="V8358" t="str">
            <v>640.40.80.670-5100.12</v>
          </cell>
          <cell r="W8358" t="str">
            <v>Benefits Annual Physical Exam</v>
          </cell>
          <cell r="X8358">
            <v>0</v>
          </cell>
          <cell r="Y8358">
            <v>0</v>
          </cell>
          <cell r="Z8358">
            <v>0</v>
          </cell>
          <cell r="AA8358">
            <v>0</v>
          </cell>
          <cell r="AB8358">
            <v>0</v>
          </cell>
          <cell r="AC8358">
            <v>0</v>
          </cell>
          <cell r="AD8358" t="str">
            <v>∆</v>
          </cell>
          <cell r="AE8358">
            <v>0</v>
          </cell>
        </row>
        <row r="8359">
          <cell r="V8359" t="str">
            <v>640.40.80.670-5100.15</v>
          </cell>
          <cell r="W8359" t="str">
            <v>Benefits Cell Phone Allowance</v>
          </cell>
          <cell r="X8359">
            <v>1000</v>
          </cell>
          <cell r="Y8359">
            <v>1000</v>
          </cell>
          <cell r="Z8359">
            <v>1000</v>
          </cell>
          <cell r="AA8359">
            <v>1000</v>
          </cell>
          <cell r="AB8359">
            <v>729</v>
          </cell>
          <cell r="AC8359">
            <v>729</v>
          </cell>
          <cell r="AD8359" t="str">
            <v>∆</v>
          </cell>
          <cell r="AE8359">
            <v>0</v>
          </cell>
        </row>
        <row r="8360">
          <cell r="W8360" t="str">
            <v>TOTAL : PERSONNEL</v>
          </cell>
          <cell r="X8360">
            <v>973000</v>
          </cell>
          <cell r="Y8360">
            <v>1058000</v>
          </cell>
          <cell r="Z8360">
            <v>1128000</v>
          </cell>
          <cell r="AA8360">
            <v>1107000</v>
          </cell>
          <cell r="AB8360">
            <v>1126995</v>
          </cell>
          <cell r="AC8360">
            <v>1170015</v>
          </cell>
          <cell r="AD8360" t="str">
            <v>∆</v>
          </cell>
          <cell r="AE8360">
            <v>43020</v>
          </cell>
        </row>
        <row r="8361">
          <cell r="AB8361" t="str">
            <v/>
          </cell>
          <cell r="AC8361" t="str">
            <v/>
          </cell>
          <cell r="AD8361" t="str">
            <v>∆</v>
          </cell>
        </row>
        <row r="8362">
          <cell r="V8362" t="str">
            <v>[640] WASTEWATER O&amp;M : PUBLIC WORKS : WASTEWATER</v>
          </cell>
        </row>
        <row r="8363">
          <cell r="V8363" t="str">
            <v>COLLECTION SYSTEMS MAINTENANCE : OPERATIONS</v>
          </cell>
          <cell r="AB8363" t="str">
            <v/>
          </cell>
          <cell r="AC8363" t="str">
            <v/>
          </cell>
          <cell r="AD8363" t="str">
            <v>∆</v>
          </cell>
        </row>
        <row r="8364">
          <cell r="V8364" t="str">
            <v>640.40.80.670-6000.01</v>
          </cell>
          <cell r="W8364" t="str">
            <v>Professional Services General</v>
          </cell>
          <cell r="X8364">
            <v>0</v>
          </cell>
          <cell r="Y8364">
            <v>40000</v>
          </cell>
          <cell r="Z8364">
            <v>24000</v>
          </cell>
          <cell r="AA8364">
            <v>1000</v>
          </cell>
          <cell r="AB8364">
            <v>50000</v>
          </cell>
          <cell r="AC8364">
            <v>50000</v>
          </cell>
          <cell r="AD8364" t="str">
            <v>∆</v>
          </cell>
          <cell r="AE8364">
            <v>0</v>
          </cell>
        </row>
        <row r="8365">
          <cell r="V8365" t="str">
            <v>640.40.80.670-6200.02</v>
          </cell>
          <cell r="W8365" t="str">
            <v>Supplies Special Department</v>
          </cell>
          <cell r="X8365">
            <v>18000</v>
          </cell>
          <cell r="Y8365">
            <v>27000</v>
          </cell>
          <cell r="Z8365">
            <v>30000</v>
          </cell>
          <cell r="AA8365">
            <v>23000</v>
          </cell>
          <cell r="AB8365">
            <v>41316</v>
          </cell>
          <cell r="AC8365">
            <v>41316</v>
          </cell>
          <cell r="AD8365" t="str">
            <v>∆</v>
          </cell>
          <cell r="AE8365">
            <v>0</v>
          </cell>
        </row>
        <row r="8366">
          <cell r="V8366" t="str">
            <v>640.40.80.670-6200.05</v>
          </cell>
          <cell r="W8366" t="str">
            <v>Supplies Gasoline</v>
          </cell>
          <cell r="X8366">
            <v>13000</v>
          </cell>
          <cell r="Y8366">
            <v>15000</v>
          </cell>
          <cell r="Z8366">
            <v>13000</v>
          </cell>
          <cell r="AA8366">
            <v>12000</v>
          </cell>
          <cell r="AB8366">
            <v>15000</v>
          </cell>
          <cell r="AC8366">
            <v>15000</v>
          </cell>
          <cell r="AD8366" t="str">
            <v>∆</v>
          </cell>
          <cell r="AE8366">
            <v>0</v>
          </cell>
        </row>
        <row r="8367">
          <cell r="V8367" t="str">
            <v>640.40.80.670-6200.12</v>
          </cell>
          <cell r="W8367" t="str">
            <v>Supplies CNG</v>
          </cell>
          <cell r="X8367">
            <v>7000</v>
          </cell>
          <cell r="Y8367">
            <v>8000</v>
          </cell>
          <cell r="Z8367">
            <v>1000</v>
          </cell>
          <cell r="AA8367">
            <v>0</v>
          </cell>
          <cell r="AB8367">
            <v>0</v>
          </cell>
          <cell r="AC8367">
            <v>0</v>
          </cell>
          <cell r="AD8367" t="str">
            <v>∆</v>
          </cell>
          <cell r="AE8367">
            <v>0</v>
          </cell>
        </row>
        <row r="8368">
          <cell r="V8368" t="str">
            <v>640.40.80.670-6280.15</v>
          </cell>
          <cell r="W8368" t="str">
            <v>Supplies-Public Works Mechanics Tools</v>
          </cell>
          <cell r="X8368">
            <v>2000</v>
          </cell>
          <cell r="Y8368">
            <v>5000</v>
          </cell>
          <cell r="Z8368">
            <v>2000</v>
          </cell>
          <cell r="AA8368">
            <v>4000</v>
          </cell>
          <cell r="AB8368">
            <v>7000</v>
          </cell>
          <cell r="AC8368">
            <v>7000</v>
          </cell>
          <cell r="AD8368" t="str">
            <v>∆</v>
          </cell>
          <cell r="AE8368">
            <v>0</v>
          </cell>
        </row>
        <row r="8369">
          <cell r="V8369" t="str">
            <v>640.40.80.670-6280.42</v>
          </cell>
          <cell r="W8369" t="str">
            <v>Supplies-Public Works Industrial Wastewater</v>
          </cell>
          <cell r="X8369">
            <v>0</v>
          </cell>
          <cell r="Y8369">
            <v>0</v>
          </cell>
          <cell r="Z8369">
            <v>1000</v>
          </cell>
          <cell r="AA8369">
            <v>4000</v>
          </cell>
          <cell r="AB8369">
            <v>16930</v>
          </cell>
          <cell r="AC8369">
            <v>30000</v>
          </cell>
          <cell r="AD8369" t="str">
            <v>∆</v>
          </cell>
          <cell r="AE8369">
            <v>13070</v>
          </cell>
        </row>
        <row r="8370">
          <cell r="V8370" t="str">
            <v>640.40.80.670-6300.01</v>
          </cell>
          <cell r="W8370" t="str">
            <v>Dues &amp; Subscriptions Memberships</v>
          </cell>
          <cell r="X8370">
            <v>1000</v>
          </cell>
          <cell r="Y8370">
            <v>2000</v>
          </cell>
          <cell r="Z8370">
            <v>2000</v>
          </cell>
          <cell r="AA8370">
            <v>2000</v>
          </cell>
          <cell r="AB8370">
            <v>2000</v>
          </cell>
          <cell r="AC8370">
            <v>2000</v>
          </cell>
          <cell r="AD8370" t="str">
            <v>∆</v>
          </cell>
          <cell r="AE8370">
            <v>0</v>
          </cell>
        </row>
        <row r="8371">
          <cell r="V8371" t="str">
            <v>640.40.80.670-6300.03</v>
          </cell>
          <cell r="W8371" t="str">
            <v>Dues &amp; Subscriptions Certifications</v>
          </cell>
          <cell r="X8371">
            <v>1000</v>
          </cell>
          <cell r="Y8371">
            <v>1000</v>
          </cell>
          <cell r="Z8371">
            <v>1000</v>
          </cell>
          <cell r="AA8371">
            <v>1000</v>
          </cell>
          <cell r="AB8371">
            <v>3500</v>
          </cell>
          <cell r="AC8371">
            <v>3500</v>
          </cell>
          <cell r="AD8371" t="str">
            <v>∆</v>
          </cell>
          <cell r="AE8371">
            <v>0</v>
          </cell>
        </row>
        <row r="8372">
          <cell r="V8372" t="str">
            <v>640.40.80.670-6350.03</v>
          </cell>
          <cell r="W8372" t="str">
            <v>Maintenance Agreements &amp; Licenses Maintenance Agreements</v>
          </cell>
          <cell r="X8372">
            <v>0</v>
          </cell>
          <cell r="Y8372">
            <v>7000</v>
          </cell>
          <cell r="Z8372">
            <v>6000</v>
          </cell>
          <cell r="AA8372">
            <v>7000</v>
          </cell>
          <cell r="AB8372">
            <v>8580</v>
          </cell>
          <cell r="AC8372">
            <v>8580</v>
          </cell>
          <cell r="AD8372" t="str">
            <v>∆</v>
          </cell>
          <cell r="AE8372">
            <v>0</v>
          </cell>
        </row>
        <row r="8373">
          <cell r="V8373" t="str">
            <v>640.40.80.670-6350.04</v>
          </cell>
          <cell r="W8373" t="str">
            <v>Maintenance Agreements &amp; Licenses SCADA</v>
          </cell>
          <cell r="X8373">
            <v>50000</v>
          </cell>
          <cell r="Y8373">
            <v>38000</v>
          </cell>
          <cell r="Z8373">
            <v>60000</v>
          </cell>
          <cell r="AA8373">
            <v>60000</v>
          </cell>
          <cell r="AB8373">
            <v>87146</v>
          </cell>
          <cell r="AC8373">
            <v>87146</v>
          </cell>
          <cell r="AD8373" t="str">
            <v>∆</v>
          </cell>
          <cell r="AE8373">
            <v>0</v>
          </cell>
        </row>
        <row r="8374">
          <cell r="V8374" t="str">
            <v>640.40.80.670-6400.02</v>
          </cell>
          <cell r="W8374" t="str">
            <v>Repairs &amp; Maintenance Minor Equipment/Other</v>
          </cell>
          <cell r="X8374">
            <v>57000</v>
          </cell>
          <cell r="Y8374">
            <v>82000</v>
          </cell>
          <cell r="Z8374">
            <v>91000</v>
          </cell>
          <cell r="AA8374">
            <v>52000</v>
          </cell>
          <cell r="AB8374">
            <v>223267</v>
          </cell>
          <cell r="AC8374">
            <v>223267</v>
          </cell>
          <cell r="AD8374" t="str">
            <v>∆</v>
          </cell>
          <cell r="AE8374">
            <v>0</v>
          </cell>
        </row>
        <row r="8375">
          <cell r="V8375" t="str">
            <v>640.40.80.670-6400.04</v>
          </cell>
          <cell r="W8375" t="str">
            <v>Repairs &amp; Maintenance Equipment Rental</v>
          </cell>
          <cell r="X8375">
            <v>0</v>
          </cell>
          <cell r="Y8375">
            <v>0</v>
          </cell>
          <cell r="Z8375">
            <v>0</v>
          </cell>
          <cell r="AA8375">
            <v>0</v>
          </cell>
          <cell r="AB8375">
            <v>10000</v>
          </cell>
          <cell r="AC8375">
            <v>10000</v>
          </cell>
          <cell r="AD8375" t="str">
            <v>∆</v>
          </cell>
          <cell r="AE8375">
            <v>0</v>
          </cell>
        </row>
        <row r="8376">
          <cell r="V8376" t="str">
            <v>640.40.80.670-6400.15</v>
          </cell>
          <cell r="W8376" t="str">
            <v>Repairs &amp; Maintenance Emergency</v>
          </cell>
          <cell r="X8376">
            <v>0</v>
          </cell>
          <cell r="Y8376">
            <v>0</v>
          </cell>
          <cell r="Z8376">
            <v>0</v>
          </cell>
          <cell r="AA8376">
            <v>0</v>
          </cell>
          <cell r="AB8376">
            <v>0</v>
          </cell>
          <cell r="AC8376">
            <v>75000</v>
          </cell>
          <cell r="AD8376" t="str">
            <v>∆</v>
          </cell>
          <cell r="AE8376">
            <v>75000</v>
          </cell>
        </row>
        <row r="8377">
          <cell r="V8377" t="str">
            <v>640.40.80.670-6600.04</v>
          </cell>
          <cell r="W8377" t="str">
            <v>Administrative Expenses Training/Conferences</v>
          </cell>
          <cell r="X8377">
            <v>10000</v>
          </cell>
          <cell r="Y8377">
            <v>6000</v>
          </cell>
          <cell r="Z8377">
            <v>2000</v>
          </cell>
          <cell r="AA8377">
            <v>7000</v>
          </cell>
          <cell r="AB8377">
            <v>16140</v>
          </cell>
          <cell r="AC8377">
            <v>16140</v>
          </cell>
          <cell r="AD8377" t="str">
            <v>∆</v>
          </cell>
          <cell r="AE8377">
            <v>0</v>
          </cell>
        </row>
        <row r="8378">
          <cell r="V8378" t="str">
            <v>640.40.80.670-6600.07</v>
          </cell>
          <cell r="W8378" t="str">
            <v>Administrative Expenses Employee Recruitment</v>
          </cell>
          <cell r="X8378">
            <v>0</v>
          </cell>
          <cell r="Y8378">
            <v>0</v>
          </cell>
          <cell r="Z8378">
            <v>0</v>
          </cell>
          <cell r="AA8378">
            <v>0</v>
          </cell>
          <cell r="AB8378">
            <v>0</v>
          </cell>
          <cell r="AC8378">
            <v>0</v>
          </cell>
          <cell r="AD8378" t="str">
            <v>∆</v>
          </cell>
          <cell r="AE8378">
            <v>0</v>
          </cell>
        </row>
        <row r="8379">
          <cell r="W8379" t="str">
            <v>TOTAL : OPERATIONS</v>
          </cell>
          <cell r="X8379">
            <v>159000</v>
          </cell>
          <cell r="Y8379">
            <v>231000</v>
          </cell>
          <cell r="Z8379">
            <v>233000</v>
          </cell>
          <cell r="AA8379">
            <v>173000</v>
          </cell>
          <cell r="AB8379">
            <v>480879</v>
          </cell>
          <cell r="AC8379">
            <v>568949</v>
          </cell>
          <cell r="AD8379" t="str">
            <v>∆</v>
          </cell>
          <cell r="AE8379">
            <v>88070</v>
          </cell>
        </row>
        <row r="8380">
          <cell r="AB8380" t="str">
            <v/>
          </cell>
          <cell r="AC8380" t="str">
            <v/>
          </cell>
          <cell r="AD8380" t="str">
            <v>∆</v>
          </cell>
        </row>
        <row r="8381">
          <cell r="V8381" t="str">
            <v>[640] WASTEWATER O&amp;M : PUBLIC WORKS : WASTEWATER</v>
          </cell>
        </row>
        <row r="8382">
          <cell r="V8382" t="str">
            <v>COLLECTION SYSTEMS MAINTENANCE : CAPITAL</v>
          </cell>
          <cell r="AB8382" t="str">
            <v/>
          </cell>
          <cell r="AC8382" t="str">
            <v/>
          </cell>
          <cell r="AD8382" t="str">
            <v>∆</v>
          </cell>
        </row>
        <row r="8383">
          <cell r="V8383" t="str">
            <v>640.40.80.670-7000.03</v>
          </cell>
          <cell r="W8383" t="str">
            <v>Capital Outlay Equipment New</v>
          </cell>
          <cell r="X8383">
            <v>41000</v>
          </cell>
          <cell r="Y8383">
            <v>57000</v>
          </cell>
          <cell r="Z8383">
            <v>0</v>
          </cell>
          <cell r="AA8383">
            <v>0</v>
          </cell>
          <cell r="AB8383">
            <v>0</v>
          </cell>
          <cell r="AC8383">
            <v>0</v>
          </cell>
          <cell r="AD8383" t="str">
            <v>∆</v>
          </cell>
          <cell r="AE8383">
            <v>0</v>
          </cell>
        </row>
        <row r="8384">
          <cell r="W8384" t="str">
            <v>TOTAL : CAPITAL</v>
          </cell>
          <cell r="X8384">
            <v>41000</v>
          </cell>
          <cell r="Y8384">
            <v>57000</v>
          </cell>
          <cell r="Z8384">
            <v>0</v>
          </cell>
          <cell r="AA8384">
            <v>0</v>
          </cell>
          <cell r="AB8384">
            <v>0</v>
          </cell>
          <cell r="AC8384">
            <v>0</v>
          </cell>
          <cell r="AD8384" t="str">
            <v>∆</v>
          </cell>
          <cell r="AE8384">
            <v>0</v>
          </cell>
        </row>
        <row r="8385">
          <cell r="AB8385" t="str">
            <v/>
          </cell>
          <cell r="AC8385" t="str">
            <v/>
          </cell>
          <cell r="AD8385" t="str">
            <v>∆</v>
          </cell>
        </row>
        <row r="8386">
          <cell r="V8386" t="str">
            <v>[640] WASTEWATER O&amp;M : PUBLIC WORKS : WASTEWATER</v>
          </cell>
        </row>
        <row r="8387">
          <cell r="V8387" t="str">
            <v>CNG : OPERATIONS</v>
          </cell>
          <cell r="AB8387" t="str">
            <v/>
          </cell>
          <cell r="AC8387" t="str">
            <v/>
          </cell>
          <cell r="AD8387" t="str">
            <v>∆</v>
          </cell>
        </row>
        <row r="8388">
          <cell r="V8388" t="str">
            <v>640.40.80.675-6000.01</v>
          </cell>
          <cell r="W8388" t="str">
            <v>Professional Services General</v>
          </cell>
          <cell r="X8388">
            <v>0</v>
          </cell>
          <cell r="Y8388">
            <v>0</v>
          </cell>
          <cell r="Z8388">
            <v>0</v>
          </cell>
          <cell r="AA8388">
            <v>2000</v>
          </cell>
          <cell r="AB8388">
            <v>0</v>
          </cell>
          <cell r="AC8388">
            <v>0</v>
          </cell>
          <cell r="AD8388" t="str">
            <v>∆</v>
          </cell>
          <cell r="AE8388">
            <v>0</v>
          </cell>
        </row>
        <row r="8389">
          <cell r="V8389" t="str">
            <v>640.40.80.675-6100.01</v>
          </cell>
          <cell r="W8389" t="str">
            <v>Utilities Electric</v>
          </cell>
          <cell r="X8389">
            <v>0</v>
          </cell>
          <cell r="Y8389">
            <v>0</v>
          </cell>
          <cell r="Z8389">
            <v>0</v>
          </cell>
          <cell r="AA8389">
            <v>13000</v>
          </cell>
          <cell r="AB8389">
            <v>25000</v>
          </cell>
          <cell r="AC8389">
            <v>52000</v>
          </cell>
          <cell r="AD8389" t="str">
            <v>∆</v>
          </cell>
          <cell r="AE8389">
            <v>27000</v>
          </cell>
        </row>
        <row r="8390">
          <cell r="V8390" t="str">
            <v>640.40.80.675-6200.02</v>
          </cell>
          <cell r="W8390" t="str">
            <v>Supplies Special Department</v>
          </cell>
          <cell r="X8390">
            <v>0</v>
          </cell>
          <cell r="Y8390">
            <v>0</v>
          </cell>
          <cell r="Z8390">
            <v>0</v>
          </cell>
          <cell r="AA8390">
            <v>10000</v>
          </cell>
          <cell r="AB8390">
            <v>138282</v>
          </cell>
          <cell r="AC8390">
            <v>138282</v>
          </cell>
          <cell r="AD8390" t="str">
            <v>∆</v>
          </cell>
          <cell r="AE8390">
            <v>0</v>
          </cell>
        </row>
        <row r="8391">
          <cell r="V8391" t="str">
            <v>640.40.80.675-6400.01</v>
          </cell>
          <cell r="W8391" t="str">
            <v>Repairs &amp; Maintenance Building</v>
          </cell>
          <cell r="X8391">
            <v>0</v>
          </cell>
          <cell r="Y8391">
            <v>0</v>
          </cell>
          <cell r="Z8391">
            <v>0</v>
          </cell>
          <cell r="AA8391">
            <v>0</v>
          </cell>
          <cell r="AB8391">
            <v>15000</v>
          </cell>
          <cell r="AC8391">
            <v>15000</v>
          </cell>
          <cell r="AD8391" t="str">
            <v>∆</v>
          </cell>
          <cell r="AE8391">
            <v>0</v>
          </cell>
        </row>
        <row r="8392">
          <cell r="V8392" t="str">
            <v>640.40.80.675-6400.04</v>
          </cell>
          <cell r="W8392" t="str">
            <v>Repairs &amp; Maintenance Equipment Rental</v>
          </cell>
          <cell r="X8392">
            <v>0</v>
          </cell>
          <cell r="Y8392">
            <v>0</v>
          </cell>
          <cell r="Z8392">
            <v>0</v>
          </cell>
          <cell r="AA8392">
            <v>0</v>
          </cell>
          <cell r="AB8392">
            <v>12000</v>
          </cell>
          <cell r="AC8392">
            <v>12000</v>
          </cell>
          <cell r="AD8392" t="str">
            <v>∆</v>
          </cell>
          <cell r="AE8392">
            <v>0</v>
          </cell>
        </row>
        <row r="8393">
          <cell r="V8393" t="str">
            <v>640.40.80.675-6400.20</v>
          </cell>
          <cell r="W8393" t="str">
            <v>Repairs &amp; Maintenance Property Maintenance</v>
          </cell>
          <cell r="X8393">
            <v>0</v>
          </cell>
          <cell r="Y8393">
            <v>0</v>
          </cell>
          <cell r="Z8393">
            <v>0</v>
          </cell>
          <cell r="AA8393">
            <v>0</v>
          </cell>
          <cell r="AB8393">
            <v>5000</v>
          </cell>
          <cell r="AC8393">
            <v>5000</v>
          </cell>
          <cell r="AD8393" t="str">
            <v>∆</v>
          </cell>
          <cell r="AE8393">
            <v>0</v>
          </cell>
        </row>
        <row r="8394">
          <cell r="V8394" t="str">
            <v>640.40.80.675-6350.03</v>
          </cell>
          <cell r="W8394" t="str">
            <v>Maintenance Agreements &amp; Licenses Maintenance Agreements</v>
          </cell>
          <cell r="X8394">
            <v>0</v>
          </cell>
          <cell r="Y8394">
            <v>0</v>
          </cell>
          <cell r="Z8394">
            <v>0</v>
          </cell>
          <cell r="AA8394">
            <v>14000</v>
          </cell>
          <cell r="AB8394">
            <v>60000</v>
          </cell>
          <cell r="AC8394">
            <v>60000</v>
          </cell>
          <cell r="AD8394" t="str">
            <v>∆</v>
          </cell>
          <cell r="AE8394">
            <v>0</v>
          </cell>
        </row>
        <row r="8395">
          <cell r="W8395" t="str">
            <v>TOTAL : OPERATIONS</v>
          </cell>
          <cell r="X8395">
            <v>0</v>
          </cell>
          <cell r="Y8395">
            <v>0</v>
          </cell>
          <cell r="Z8395">
            <v>0</v>
          </cell>
          <cell r="AA8395">
            <v>39000</v>
          </cell>
          <cell r="AB8395">
            <v>255282</v>
          </cell>
          <cell r="AC8395">
            <v>282282</v>
          </cell>
          <cell r="AD8395" t="str">
            <v>∆</v>
          </cell>
          <cell r="AE8395">
            <v>27000</v>
          </cell>
        </row>
        <row r="8396">
          <cell r="AB8396" t="str">
            <v/>
          </cell>
          <cell r="AC8396" t="str">
            <v/>
          </cell>
          <cell r="AD8396" t="str">
            <v>∆</v>
          </cell>
        </row>
        <row r="8397">
          <cell r="V8397" t="str">
            <v>[640] WASTEWATER O&amp;M : ENGINEERING : CAPITAL IMPROVEMENT</v>
          </cell>
          <cell r="AB8397" t="str">
            <v/>
          </cell>
          <cell r="AC8397" t="str">
            <v/>
          </cell>
          <cell r="AD8397" t="str">
            <v>∆</v>
          </cell>
        </row>
        <row r="8398">
          <cell r="V8398" t="str">
            <v>NO PROGRAM : PERSONNEL</v>
          </cell>
          <cell r="AB8398" t="str">
            <v/>
          </cell>
          <cell r="AC8398" t="str">
            <v/>
          </cell>
          <cell r="AD8398" t="str">
            <v>∆</v>
          </cell>
        </row>
        <row r="8399">
          <cell r="V8399" t="str">
            <v>640.45.41.000-5000.01</v>
          </cell>
          <cell r="W8399" t="str">
            <v>Salaries Regular</v>
          </cell>
          <cell r="X8399">
            <v>0</v>
          </cell>
          <cell r="Y8399">
            <v>0</v>
          </cell>
          <cell r="Z8399">
            <v>0</v>
          </cell>
          <cell r="AA8399">
            <v>129000</v>
          </cell>
          <cell r="AB8399">
            <v>0</v>
          </cell>
          <cell r="AC8399">
            <v>0</v>
          </cell>
          <cell r="AD8399" t="str">
            <v>∆</v>
          </cell>
          <cell r="AE8399">
            <v>0</v>
          </cell>
        </row>
        <row r="8400">
          <cell r="V8400" t="str">
            <v>640.45.41.000-5000.03</v>
          </cell>
          <cell r="W8400" t="str">
            <v>Salaries Overtime</v>
          </cell>
          <cell r="X8400">
            <v>0</v>
          </cell>
          <cell r="Y8400">
            <v>0</v>
          </cell>
          <cell r="Z8400">
            <v>0</v>
          </cell>
          <cell r="AA8400">
            <v>0</v>
          </cell>
          <cell r="AB8400">
            <v>0</v>
          </cell>
          <cell r="AC8400">
            <v>0</v>
          </cell>
          <cell r="AD8400" t="str">
            <v>∆</v>
          </cell>
          <cell r="AE8400">
            <v>0</v>
          </cell>
        </row>
        <row r="8401">
          <cell r="V8401" t="str">
            <v>640.45.41.000-5000.08</v>
          </cell>
          <cell r="W8401" t="str">
            <v>Salaries Longevity Pay</v>
          </cell>
          <cell r="X8401">
            <v>0</v>
          </cell>
          <cell r="Y8401">
            <v>0</v>
          </cell>
          <cell r="Z8401">
            <v>0</v>
          </cell>
          <cell r="AA8401">
            <v>2000</v>
          </cell>
          <cell r="AB8401">
            <v>0</v>
          </cell>
          <cell r="AC8401">
            <v>0</v>
          </cell>
          <cell r="AD8401" t="str">
            <v>∆</v>
          </cell>
          <cell r="AE8401">
            <v>0</v>
          </cell>
        </row>
        <row r="8402">
          <cell r="V8402" t="str">
            <v>640.45.41.000-5100.00</v>
          </cell>
          <cell r="W8402" t="str">
            <v>Benefits PERS Pool Liability</v>
          </cell>
          <cell r="X8402">
            <v>0</v>
          </cell>
          <cell r="Y8402">
            <v>0</v>
          </cell>
          <cell r="Z8402">
            <v>0</v>
          </cell>
          <cell r="AA8402">
            <v>26000</v>
          </cell>
          <cell r="AB8402">
            <v>0</v>
          </cell>
          <cell r="AC8402">
            <v>0</v>
          </cell>
          <cell r="AD8402" t="str">
            <v>∆</v>
          </cell>
          <cell r="AE8402">
            <v>0</v>
          </cell>
        </row>
        <row r="8403">
          <cell r="V8403" t="str">
            <v>640.45.41.000-5100.01</v>
          </cell>
          <cell r="W8403" t="str">
            <v>Benefits Retirement</v>
          </cell>
          <cell r="X8403">
            <v>0</v>
          </cell>
          <cell r="Y8403">
            <v>0</v>
          </cell>
          <cell r="Z8403">
            <v>0</v>
          </cell>
          <cell r="AA8403">
            <v>10000</v>
          </cell>
          <cell r="AB8403">
            <v>0</v>
          </cell>
          <cell r="AC8403">
            <v>0</v>
          </cell>
          <cell r="AD8403" t="str">
            <v>∆</v>
          </cell>
          <cell r="AE8403">
            <v>0</v>
          </cell>
        </row>
        <row r="8404">
          <cell r="V8404" t="str">
            <v>640.45.41.000-5100.02</v>
          </cell>
          <cell r="W8404" t="str">
            <v>Benefits Health Insurance</v>
          </cell>
          <cell r="X8404">
            <v>0</v>
          </cell>
          <cell r="Y8404">
            <v>0</v>
          </cell>
          <cell r="Z8404">
            <v>0</v>
          </cell>
          <cell r="AA8404">
            <v>14000</v>
          </cell>
          <cell r="AB8404">
            <v>0</v>
          </cell>
          <cell r="AC8404">
            <v>0</v>
          </cell>
          <cell r="AD8404" t="str">
            <v>∆</v>
          </cell>
          <cell r="AE8404">
            <v>0</v>
          </cell>
        </row>
        <row r="8405">
          <cell r="V8405" t="str">
            <v>640.45.41.000-5100.03</v>
          </cell>
          <cell r="W8405" t="str">
            <v>Benefits Dental Insurance</v>
          </cell>
          <cell r="X8405">
            <v>0</v>
          </cell>
          <cell r="Y8405">
            <v>0</v>
          </cell>
          <cell r="Z8405">
            <v>0</v>
          </cell>
          <cell r="AA8405">
            <v>1000</v>
          </cell>
          <cell r="AB8405">
            <v>0</v>
          </cell>
          <cell r="AC8405">
            <v>0</v>
          </cell>
          <cell r="AD8405" t="str">
            <v>∆</v>
          </cell>
          <cell r="AE8405">
            <v>0</v>
          </cell>
        </row>
        <row r="8406">
          <cell r="V8406" t="str">
            <v>640.45.41.000-5100.04</v>
          </cell>
          <cell r="W8406" t="str">
            <v>Benefits Vision Insurance</v>
          </cell>
          <cell r="X8406">
            <v>0</v>
          </cell>
          <cell r="Y8406">
            <v>0</v>
          </cell>
          <cell r="Z8406">
            <v>0</v>
          </cell>
          <cell r="AA8406">
            <v>0</v>
          </cell>
          <cell r="AB8406">
            <v>0</v>
          </cell>
          <cell r="AC8406">
            <v>0</v>
          </cell>
          <cell r="AD8406" t="str">
            <v>∆</v>
          </cell>
          <cell r="AE8406">
            <v>0</v>
          </cell>
        </row>
        <row r="8407">
          <cell r="V8407" t="str">
            <v>640.45.41.000-5100.05</v>
          </cell>
          <cell r="W8407" t="str">
            <v>Benefits Life Insurance</v>
          </cell>
          <cell r="X8407">
            <v>0</v>
          </cell>
          <cell r="Y8407">
            <v>0</v>
          </cell>
          <cell r="Z8407">
            <v>0</v>
          </cell>
          <cell r="AA8407">
            <v>0</v>
          </cell>
          <cell r="AB8407">
            <v>0</v>
          </cell>
          <cell r="AC8407">
            <v>0</v>
          </cell>
          <cell r="AD8407" t="str">
            <v>∆</v>
          </cell>
          <cell r="AE8407">
            <v>0</v>
          </cell>
        </row>
        <row r="8408">
          <cell r="V8408" t="str">
            <v>640.45.41.000-5100.07</v>
          </cell>
          <cell r="W8408" t="str">
            <v>Benefits Long Term Disability</v>
          </cell>
          <cell r="X8408">
            <v>0</v>
          </cell>
          <cell r="Y8408">
            <v>0</v>
          </cell>
          <cell r="Z8408">
            <v>0</v>
          </cell>
          <cell r="AA8408">
            <v>1000</v>
          </cell>
          <cell r="AB8408">
            <v>0</v>
          </cell>
          <cell r="AC8408">
            <v>0</v>
          </cell>
          <cell r="AD8408" t="str">
            <v>∆</v>
          </cell>
          <cell r="AE8408">
            <v>0</v>
          </cell>
        </row>
        <row r="8409">
          <cell r="V8409" t="str">
            <v>640.45.41.000-5100.08</v>
          </cell>
          <cell r="W8409" t="str">
            <v>Benefits Deferred Compensation</v>
          </cell>
          <cell r="X8409">
            <v>0</v>
          </cell>
          <cell r="Y8409">
            <v>0</v>
          </cell>
          <cell r="Z8409">
            <v>0</v>
          </cell>
          <cell r="AA8409">
            <v>1000</v>
          </cell>
          <cell r="AB8409">
            <v>0</v>
          </cell>
          <cell r="AC8409">
            <v>0</v>
          </cell>
          <cell r="AD8409" t="str">
            <v>∆</v>
          </cell>
          <cell r="AE8409">
            <v>0</v>
          </cell>
        </row>
        <row r="8410">
          <cell r="V8410" t="str">
            <v>640.45.41.000-5100.11</v>
          </cell>
          <cell r="W8410" t="str">
            <v>Benefits Medicare</v>
          </cell>
          <cell r="X8410">
            <v>0</v>
          </cell>
          <cell r="Y8410">
            <v>0</v>
          </cell>
          <cell r="Z8410">
            <v>0</v>
          </cell>
          <cell r="AA8410">
            <v>2000</v>
          </cell>
          <cell r="AB8410">
            <v>0</v>
          </cell>
          <cell r="AC8410">
            <v>0</v>
          </cell>
          <cell r="AD8410" t="str">
            <v>∆</v>
          </cell>
          <cell r="AE8410">
            <v>0</v>
          </cell>
        </row>
        <row r="8411">
          <cell r="V8411" t="str">
            <v>640.45.41.000-5100.15</v>
          </cell>
          <cell r="W8411" t="str">
            <v>Benefits Cell Phone Allowance</v>
          </cell>
          <cell r="X8411">
            <v>0</v>
          </cell>
          <cell r="Y8411">
            <v>0</v>
          </cell>
          <cell r="Z8411">
            <v>0</v>
          </cell>
          <cell r="AA8411">
            <v>0</v>
          </cell>
          <cell r="AB8411">
            <v>0</v>
          </cell>
          <cell r="AC8411">
            <v>0</v>
          </cell>
          <cell r="AD8411" t="str">
            <v>∆</v>
          </cell>
          <cell r="AE8411">
            <v>0</v>
          </cell>
        </row>
        <row r="8412">
          <cell r="W8412" t="str">
            <v>TOTAL : PERSONNEL</v>
          </cell>
          <cell r="X8412">
            <v>0</v>
          </cell>
          <cell r="Y8412">
            <v>0</v>
          </cell>
          <cell r="Z8412">
            <v>0</v>
          </cell>
          <cell r="AA8412">
            <v>186000</v>
          </cell>
          <cell r="AB8412">
            <v>0</v>
          </cell>
          <cell r="AC8412">
            <v>0</v>
          </cell>
          <cell r="AD8412" t="str">
            <v>∆</v>
          </cell>
          <cell r="AE8412">
            <v>0</v>
          </cell>
        </row>
        <row r="8413">
          <cell r="AB8413" t="str">
            <v/>
          </cell>
          <cell r="AC8413" t="str">
            <v/>
          </cell>
          <cell r="AD8413" t="str">
            <v>∆</v>
          </cell>
        </row>
        <row r="8414">
          <cell r="V8414" t="str">
            <v>[640] WASTEWATER O&amp;M : ENGINEERING : CAPITAL IMPROVEMENT</v>
          </cell>
        </row>
        <row r="8415">
          <cell r="V8415" t="str">
            <v>NO PROGRAM : CAPITAL</v>
          </cell>
          <cell r="AB8415" t="str">
            <v/>
          </cell>
          <cell r="AC8415" t="str">
            <v/>
          </cell>
          <cell r="AD8415" t="str">
            <v>∆</v>
          </cell>
        </row>
        <row r="8416">
          <cell r="V8416" t="str">
            <v>640.45.41.000-7000.99</v>
          </cell>
          <cell r="W8416" t="str">
            <v>Capital Outlay General</v>
          </cell>
          <cell r="X8416">
            <v>0</v>
          </cell>
          <cell r="Y8416">
            <v>0</v>
          </cell>
          <cell r="Z8416">
            <v>0</v>
          </cell>
          <cell r="AA8416">
            <v>0</v>
          </cell>
          <cell r="AB8416">
            <v>468750</v>
          </cell>
          <cell r="AC8416">
            <v>468750</v>
          </cell>
          <cell r="AD8416" t="str">
            <v>∆</v>
          </cell>
          <cell r="AE8416">
            <v>0</v>
          </cell>
        </row>
        <row r="8417">
          <cell r="W8417" t="str">
            <v>TOTAL : CAPITAL</v>
          </cell>
          <cell r="X8417">
            <v>0</v>
          </cell>
          <cell r="Y8417">
            <v>0</v>
          </cell>
          <cell r="Z8417">
            <v>0</v>
          </cell>
          <cell r="AA8417">
            <v>0</v>
          </cell>
          <cell r="AB8417">
            <v>468750</v>
          </cell>
          <cell r="AC8417">
            <v>468750</v>
          </cell>
          <cell r="AD8417" t="str">
            <v>∆</v>
          </cell>
          <cell r="AE8417">
            <v>0</v>
          </cell>
        </row>
        <row r="8418">
          <cell r="AB8418" t="str">
            <v/>
          </cell>
          <cell r="AC8418" t="str">
            <v/>
          </cell>
          <cell r="AD8418" t="str">
            <v>∆</v>
          </cell>
        </row>
        <row r="8419">
          <cell r="V8419" t="str">
            <v>[650] WASTEWATER IMPROVEMENT</v>
          </cell>
          <cell r="AB8419" t="str">
            <v/>
          </cell>
          <cell r="AC8419" t="str">
            <v/>
          </cell>
          <cell r="AD8419" t="str">
            <v>∆</v>
          </cell>
        </row>
        <row r="8420">
          <cell r="W8420" t="str">
            <v>INFLOWS</v>
          </cell>
          <cell r="X8420">
            <v>8771000</v>
          </cell>
          <cell r="Y8420">
            <v>6337000</v>
          </cell>
          <cell r="Z8420">
            <v>5089000</v>
          </cell>
          <cell r="AA8420">
            <v>5587000</v>
          </cell>
          <cell r="AB8420">
            <v>4460790</v>
          </cell>
          <cell r="AC8420">
            <v>4460790</v>
          </cell>
          <cell r="AD8420" t="str">
            <v>∆</v>
          </cell>
          <cell r="AE8420">
            <v>0</v>
          </cell>
        </row>
        <row r="8421">
          <cell r="W8421" t="str">
            <v>OUTFLOWS</v>
          </cell>
          <cell r="X8421">
            <v>7386000</v>
          </cell>
          <cell r="Y8421">
            <v>4066000</v>
          </cell>
          <cell r="Z8421">
            <v>2227000</v>
          </cell>
          <cell r="AA8421">
            <v>2419000</v>
          </cell>
          <cell r="AB8421">
            <v>1652684</v>
          </cell>
          <cell r="AC8421">
            <v>1652684</v>
          </cell>
          <cell r="AD8421" t="str">
            <v>∆</v>
          </cell>
          <cell r="AE8421">
            <v>0</v>
          </cell>
        </row>
        <row r="8422">
          <cell r="W8422" t="str">
            <v>NET</v>
          </cell>
          <cell r="X8422">
            <v>1385000</v>
          </cell>
          <cell r="Y8422">
            <v>2271000</v>
          </cell>
          <cell r="Z8422">
            <v>2862000</v>
          </cell>
          <cell r="AA8422">
            <v>3168000</v>
          </cell>
          <cell r="AB8422">
            <v>2808106</v>
          </cell>
          <cell r="AC8422">
            <v>2808106</v>
          </cell>
          <cell r="AD8422" t="str">
            <v>∆</v>
          </cell>
          <cell r="AE8422">
            <v>0</v>
          </cell>
        </row>
        <row r="8423">
          <cell r="AB8423" t="str">
            <v/>
          </cell>
          <cell r="AC8423" t="str">
            <v/>
          </cell>
          <cell r="AD8423" t="str">
            <v>∆</v>
          </cell>
        </row>
        <row r="8424">
          <cell r="V8424" t="str">
            <v>[650] WASTEWATER IMPROVEMENT : PUBLIC WORKS : WASTEWATER</v>
          </cell>
          <cell r="AB8424" t="str">
            <v/>
          </cell>
          <cell r="AC8424" t="str">
            <v/>
          </cell>
          <cell r="AD8424" t="str">
            <v>∆</v>
          </cell>
        </row>
        <row r="8425">
          <cell r="V8425" t="str">
            <v>ADMINISTRATION/ENGINEERING : TRANSFERS</v>
          </cell>
          <cell r="AB8425" t="str">
            <v/>
          </cell>
          <cell r="AC8425" t="str">
            <v/>
          </cell>
          <cell r="AD8425" t="str">
            <v>∆</v>
          </cell>
        </row>
        <row r="8426">
          <cell r="V8426" t="str">
            <v>650-4900.64 - Transfe</v>
          </cell>
          <cell r="W8426" t="str">
            <v>In Sewer M&amp;O</v>
          </cell>
          <cell r="X8426">
            <v>0</v>
          </cell>
          <cell r="Y8426">
            <v>0</v>
          </cell>
          <cell r="Z8426">
            <v>0</v>
          </cell>
          <cell r="AA8426">
            <v>0</v>
          </cell>
          <cell r="AB8426">
            <v>0</v>
          </cell>
          <cell r="AC8426">
            <v>0</v>
          </cell>
          <cell r="AD8426" t="str">
            <v>∆</v>
          </cell>
          <cell r="AE8426">
            <v>0</v>
          </cell>
        </row>
        <row r="8427">
          <cell r="W8427" t="str">
            <v>TOTAL : TRANSFERS</v>
          </cell>
          <cell r="X8427">
            <v>0</v>
          </cell>
          <cell r="Y8427">
            <v>0</v>
          </cell>
          <cell r="Z8427">
            <v>0</v>
          </cell>
          <cell r="AA8427">
            <v>0</v>
          </cell>
          <cell r="AB8427">
            <v>0</v>
          </cell>
          <cell r="AC8427">
            <v>0</v>
          </cell>
          <cell r="AD8427" t="str">
            <v>∆</v>
          </cell>
          <cell r="AE8427">
            <v>0</v>
          </cell>
        </row>
        <row r="8428">
          <cell r="AB8428" t="str">
            <v/>
          </cell>
          <cell r="AC8428" t="str">
            <v/>
          </cell>
          <cell r="AD8428" t="str">
            <v>∆</v>
          </cell>
        </row>
        <row r="8429">
          <cell r="AB8429" t="str">
            <v/>
          </cell>
          <cell r="AC8429" t="str">
            <v/>
          </cell>
          <cell r="AD8429" t="str">
            <v>∆</v>
          </cell>
        </row>
        <row r="8430">
          <cell r="V8430" t="str">
            <v>[650] WASTEWATER IMPROVEMENT : PUBLIC WORKS : WASTEWATER</v>
          </cell>
        </row>
        <row r="8431">
          <cell r="V8431" t="str">
            <v>ADMINISTRATION/ENGINEERING : INTERGOVERNMENTAL</v>
          </cell>
          <cell r="AB8431" t="str">
            <v/>
          </cell>
          <cell r="AC8431" t="str">
            <v/>
          </cell>
          <cell r="AD8431" t="str">
            <v>∆</v>
          </cell>
        </row>
        <row r="8432">
          <cell r="V8432" t="str">
            <v>650.40.80.015-4400.08</v>
          </cell>
          <cell r="W8432" t="str">
            <v>Intergovernmental Revenues Lathrop 14.7% WQCF</v>
          </cell>
          <cell r="X8432">
            <v>0</v>
          </cell>
          <cell r="Y8432">
            <v>0</v>
          </cell>
          <cell r="Z8432">
            <v>0</v>
          </cell>
          <cell r="AA8432">
            <v>0</v>
          </cell>
          <cell r="AB8432">
            <v>0</v>
          </cell>
          <cell r="AC8432">
            <v>0</v>
          </cell>
          <cell r="AD8432" t="str">
            <v>∆</v>
          </cell>
          <cell r="AE8432">
            <v>0</v>
          </cell>
        </row>
        <row r="8433">
          <cell r="W8433" t="str">
            <v>TOTAL : INTERGOVERNMENTAL</v>
          </cell>
          <cell r="X8433">
            <v>0</v>
          </cell>
          <cell r="Y8433">
            <v>0</v>
          </cell>
          <cell r="Z8433">
            <v>0</v>
          </cell>
          <cell r="AA8433">
            <v>0</v>
          </cell>
          <cell r="AB8433">
            <v>0</v>
          </cell>
          <cell r="AC8433">
            <v>0</v>
          </cell>
          <cell r="AD8433" t="str">
            <v>∆</v>
          </cell>
          <cell r="AE8433">
            <v>0</v>
          </cell>
        </row>
        <row r="8434">
          <cell r="AB8434" t="str">
            <v/>
          </cell>
          <cell r="AC8434" t="str">
            <v/>
          </cell>
          <cell r="AD8434" t="str">
            <v>∆</v>
          </cell>
        </row>
        <row r="8435">
          <cell r="V8435" t="str">
            <v>[650] WASTEWATER IMPROVEMENT : PUBLIC WORKS : WASTEWATER</v>
          </cell>
        </row>
        <row r="8436">
          <cell r="V8436" t="str">
            <v>ADMINISTRATION/ENGINEERING : CHARGES FOR SERVICES</v>
          </cell>
          <cell r="AB8436" t="str">
            <v/>
          </cell>
          <cell r="AC8436" t="str">
            <v/>
          </cell>
          <cell r="AD8436" t="str">
            <v>∆</v>
          </cell>
        </row>
        <row r="8437">
          <cell r="V8437" t="str">
            <v>650.40.80.015-4500.10</v>
          </cell>
          <cell r="W8437" t="str">
            <v>Charges for Services-Public Works Sewer Connection Fee</v>
          </cell>
          <cell r="X8437">
            <v>0</v>
          </cell>
          <cell r="Y8437">
            <v>0</v>
          </cell>
          <cell r="Z8437">
            <v>0</v>
          </cell>
          <cell r="AA8437">
            <v>0</v>
          </cell>
          <cell r="AB8437">
            <v>0</v>
          </cell>
          <cell r="AC8437">
            <v>0</v>
          </cell>
          <cell r="AD8437" t="str">
            <v>∆</v>
          </cell>
          <cell r="AE8437">
            <v>0</v>
          </cell>
        </row>
        <row r="8438">
          <cell r="V8438" t="str">
            <v>650.40.80.015-4500.11</v>
          </cell>
          <cell r="W8438" t="str">
            <v>Charges for Services-Public Works Sewer Connection Fee-WQCF Exp</v>
          </cell>
          <cell r="X8438">
            <v>0</v>
          </cell>
          <cell r="Y8438">
            <v>0</v>
          </cell>
          <cell r="Z8438">
            <v>0</v>
          </cell>
          <cell r="AA8438">
            <v>0</v>
          </cell>
          <cell r="AB8438">
            <v>0</v>
          </cell>
          <cell r="AC8438">
            <v>0</v>
          </cell>
          <cell r="AD8438" t="str">
            <v>∆</v>
          </cell>
          <cell r="AE8438">
            <v>0</v>
          </cell>
        </row>
        <row r="8439">
          <cell r="V8439" t="str">
            <v>650.40.80.015-4500.12</v>
          </cell>
          <cell r="W8439" t="str">
            <v>Charges for Services-Public Works WQCF Phase III</v>
          </cell>
          <cell r="X8439">
            <v>5739000</v>
          </cell>
          <cell r="Y8439">
            <v>3982000</v>
          </cell>
          <cell r="Z8439">
            <v>3126000</v>
          </cell>
          <cell r="AA8439">
            <v>3782000</v>
          </cell>
          <cell r="AB8439">
            <v>2880000</v>
          </cell>
          <cell r="AC8439">
            <v>2880000</v>
          </cell>
          <cell r="AD8439" t="str">
            <v>∆</v>
          </cell>
          <cell r="AE8439">
            <v>0</v>
          </cell>
        </row>
        <row r="8440">
          <cell r="V8440" t="str">
            <v>650.40.80.015-4500.13</v>
          </cell>
          <cell r="W8440" t="str">
            <v>Charges for Services-Public Works WQCF Phase III-Completion</v>
          </cell>
          <cell r="X8440">
            <v>3022000</v>
          </cell>
          <cell r="Y8440">
            <v>2108000</v>
          </cell>
          <cell r="Z8440">
            <v>1624000</v>
          </cell>
          <cell r="AA8440">
            <v>1940000</v>
          </cell>
          <cell r="AB8440">
            <v>1480000</v>
          </cell>
          <cell r="AC8440">
            <v>1480000</v>
          </cell>
          <cell r="AD8440" t="str">
            <v>∆</v>
          </cell>
          <cell r="AE8440">
            <v>0</v>
          </cell>
        </row>
        <row r="8441">
          <cell r="V8441" t="str">
            <v>650.40.80.015-4500.39</v>
          </cell>
          <cell r="W8441" t="str">
            <v>Charges for Services-Public Works Pestana Sewer Assessment</v>
          </cell>
          <cell r="X8441">
            <v>0</v>
          </cell>
          <cell r="Y8441">
            <v>0</v>
          </cell>
          <cell r="Z8441">
            <v>0</v>
          </cell>
          <cell r="AA8441">
            <v>0</v>
          </cell>
          <cell r="AB8441">
            <v>0</v>
          </cell>
          <cell r="AC8441">
            <v>0</v>
          </cell>
          <cell r="AD8441" t="str">
            <v>∆</v>
          </cell>
          <cell r="AE8441">
            <v>0</v>
          </cell>
        </row>
        <row r="8442">
          <cell r="W8442" t="str">
            <v>TOTAL : CHARGES FOR SERVICES</v>
          </cell>
          <cell r="X8442">
            <v>8761000</v>
          </cell>
          <cell r="Y8442">
            <v>6090000</v>
          </cell>
          <cell r="Z8442">
            <v>4750000</v>
          </cell>
          <cell r="AA8442">
            <v>5722000</v>
          </cell>
          <cell r="AB8442">
            <v>4360000</v>
          </cell>
          <cell r="AC8442">
            <v>4360000</v>
          </cell>
          <cell r="AD8442" t="str">
            <v>∆</v>
          </cell>
          <cell r="AE8442">
            <v>0</v>
          </cell>
        </row>
        <row r="8443">
          <cell r="AB8443" t="str">
            <v/>
          </cell>
          <cell r="AC8443" t="str">
            <v/>
          </cell>
          <cell r="AD8443" t="str">
            <v>∆</v>
          </cell>
        </row>
        <row r="8444">
          <cell r="V8444" t="str">
            <v>[650] WASTEWATER IMPROVEMENT : PUBLIC WORKS : WASTEWATER</v>
          </cell>
        </row>
        <row r="8445">
          <cell r="V8445" t="str">
            <v>ADMINISTRATION/ENGINEERING : INVESTMENT EARNINGS</v>
          </cell>
          <cell r="AB8445" t="str">
            <v/>
          </cell>
          <cell r="AC8445" t="str">
            <v/>
          </cell>
          <cell r="AD8445" t="str">
            <v>∆</v>
          </cell>
        </row>
        <row r="8446">
          <cell r="V8446" t="str">
            <v>650.40.80.015-4700.01</v>
          </cell>
          <cell r="W8446" t="str">
            <v>Investment Earnings Interest on Investments</v>
          </cell>
          <cell r="X8446">
            <v>0</v>
          </cell>
          <cell r="Y8446">
            <v>0</v>
          </cell>
          <cell r="Z8446">
            <v>319000</v>
          </cell>
          <cell r="AA8446">
            <v>-132000</v>
          </cell>
          <cell r="AB8446">
            <v>111990</v>
          </cell>
          <cell r="AC8446">
            <v>111990</v>
          </cell>
          <cell r="AD8446" t="str">
            <v>∆</v>
          </cell>
          <cell r="AE8446">
            <v>0</v>
          </cell>
        </row>
        <row r="8447">
          <cell r="V8447" t="str">
            <v>650.40.80.015-4700.07</v>
          </cell>
          <cell r="W8447" t="str">
            <v>Investment Earnings Trust Accounts</v>
          </cell>
          <cell r="X8447">
            <v>72000</v>
          </cell>
          <cell r="Y8447">
            <v>96000</v>
          </cell>
          <cell r="Z8447">
            <v>17000</v>
          </cell>
          <cell r="AA8447">
            <v>0</v>
          </cell>
          <cell r="AB8447">
            <v>0</v>
          </cell>
          <cell r="AC8447">
            <v>0</v>
          </cell>
          <cell r="AD8447" t="str">
            <v>∆</v>
          </cell>
          <cell r="AE8447">
            <v>0</v>
          </cell>
        </row>
        <row r="8448">
          <cell r="V8448" t="str">
            <v>650.40.80.015-4700.19</v>
          </cell>
          <cell r="W8448" t="str">
            <v>Investment Earnings Market Value Change</v>
          </cell>
          <cell r="X8448">
            <v>-62000</v>
          </cell>
          <cell r="Y8448">
            <v>151000</v>
          </cell>
          <cell r="Z8448">
            <v>0</v>
          </cell>
          <cell r="AA8448">
            <v>0</v>
          </cell>
          <cell r="AB8448">
            <v>0</v>
          </cell>
          <cell r="AC8448">
            <v>0</v>
          </cell>
          <cell r="AD8448" t="str">
            <v>∆</v>
          </cell>
          <cell r="AE8448">
            <v>0</v>
          </cell>
        </row>
        <row r="8449">
          <cell r="V8449" t="str">
            <v>650.40.80.015-4700.21</v>
          </cell>
          <cell r="W8449" t="str">
            <v>Investment Earnings Unallocated Investment Expense</v>
          </cell>
          <cell r="X8449">
            <v>0</v>
          </cell>
          <cell r="Y8449">
            <v>0</v>
          </cell>
          <cell r="Z8449">
            <v>-11000</v>
          </cell>
          <cell r="AA8449">
            <v>-3000</v>
          </cell>
          <cell r="AB8449">
            <v>-11200</v>
          </cell>
          <cell r="AC8449">
            <v>-11200</v>
          </cell>
          <cell r="AD8449" t="str">
            <v>∆</v>
          </cell>
          <cell r="AE8449">
            <v>0</v>
          </cell>
        </row>
        <row r="8450">
          <cell r="W8450" t="str">
            <v>TOTAL : INVESTMENT EARNINGS</v>
          </cell>
          <cell r="X8450">
            <v>10000</v>
          </cell>
          <cell r="Y8450">
            <v>247000</v>
          </cell>
          <cell r="Z8450">
            <v>325000</v>
          </cell>
          <cell r="AA8450">
            <v>-135000</v>
          </cell>
          <cell r="AB8450">
            <v>100790</v>
          </cell>
          <cell r="AC8450">
            <v>100790</v>
          </cell>
          <cell r="AD8450" t="str">
            <v>∆</v>
          </cell>
          <cell r="AE8450">
            <v>0</v>
          </cell>
        </row>
        <row r="8451">
          <cell r="AB8451" t="str">
            <v/>
          </cell>
          <cell r="AC8451" t="str">
            <v/>
          </cell>
          <cell r="AD8451" t="str">
            <v>∆</v>
          </cell>
        </row>
        <row r="8452">
          <cell r="V8452" t="str">
            <v>[650] WASTEWATER IMPROVEMENT : NON DEPARTMENTAL : NON DIVISIONAL</v>
          </cell>
        </row>
        <row r="8453">
          <cell r="V8453" t="str">
            <v>GENERAL : TRANSFERS</v>
          </cell>
          <cell r="AB8453" t="str">
            <v/>
          </cell>
          <cell r="AC8453" t="str">
            <v/>
          </cell>
          <cell r="AD8453" t="str">
            <v>∆</v>
          </cell>
        </row>
        <row r="8454">
          <cell r="V8454" t="str">
            <v>650.00.00.900-4900.64</v>
          </cell>
          <cell r="W8454" t="str">
            <v>Transfers In Sewer M&amp;O</v>
          </cell>
          <cell r="X8454">
            <v>0</v>
          </cell>
          <cell r="Y8454">
            <v>0</v>
          </cell>
          <cell r="Z8454">
            <v>0</v>
          </cell>
          <cell r="AA8454">
            <v>0</v>
          </cell>
          <cell r="AB8454">
            <v>0</v>
          </cell>
          <cell r="AC8454">
            <v>0</v>
          </cell>
          <cell r="AD8454" t="str">
            <v>∆</v>
          </cell>
          <cell r="AE8454">
            <v>0</v>
          </cell>
        </row>
        <row r="8455">
          <cell r="W8455" t="str">
            <v>TOTAL : TRANSFERS</v>
          </cell>
          <cell r="X8455">
            <v>0</v>
          </cell>
          <cell r="Y8455">
            <v>0</v>
          </cell>
          <cell r="Z8455">
            <v>0</v>
          </cell>
          <cell r="AA8455">
            <v>0</v>
          </cell>
          <cell r="AB8455">
            <v>0</v>
          </cell>
          <cell r="AC8455">
            <v>0</v>
          </cell>
          <cell r="AD8455" t="str">
            <v>∆</v>
          </cell>
          <cell r="AE8455">
            <v>0</v>
          </cell>
        </row>
        <row r="8456">
          <cell r="AB8456" t="str">
            <v/>
          </cell>
          <cell r="AC8456" t="str">
            <v/>
          </cell>
          <cell r="AD8456" t="str">
            <v>∆</v>
          </cell>
        </row>
        <row r="8457">
          <cell r="V8457" t="str">
            <v>[650] WASTEWATER IMPROVEMENT : PUBLIC WORKS : WASTEWATER</v>
          </cell>
        </row>
        <row r="8458">
          <cell r="V8458" t="str">
            <v>DEBT SERVICE : INVESTMENT EARNINGS</v>
          </cell>
          <cell r="AB8458" t="str">
            <v/>
          </cell>
          <cell r="AC8458" t="str">
            <v/>
          </cell>
          <cell r="AD8458" t="str">
            <v>∆</v>
          </cell>
        </row>
        <row r="8459">
          <cell r="V8459" t="str">
            <v>650.40.80.005-4700.07</v>
          </cell>
          <cell r="W8459" t="str">
            <v>Investment Earnings Trust Accounts</v>
          </cell>
          <cell r="X8459">
            <v>0</v>
          </cell>
          <cell r="Y8459">
            <v>0</v>
          </cell>
          <cell r="Z8459">
            <v>14000</v>
          </cell>
          <cell r="AA8459">
            <v>0</v>
          </cell>
          <cell r="AB8459">
            <v>0</v>
          </cell>
          <cell r="AC8459">
            <v>0</v>
          </cell>
          <cell r="AD8459" t="str">
            <v>∆</v>
          </cell>
          <cell r="AE8459">
            <v>0</v>
          </cell>
        </row>
        <row r="8460">
          <cell r="W8460" t="str">
            <v>TOTAL : INVESTMENT EARNINGS</v>
          </cell>
          <cell r="X8460">
            <v>0</v>
          </cell>
          <cell r="Y8460">
            <v>0</v>
          </cell>
          <cell r="Z8460">
            <v>14000</v>
          </cell>
          <cell r="AA8460">
            <v>0</v>
          </cell>
          <cell r="AB8460">
            <v>0</v>
          </cell>
          <cell r="AC8460">
            <v>0</v>
          </cell>
          <cell r="AD8460" t="str">
            <v>∆</v>
          </cell>
          <cell r="AE8460">
            <v>0</v>
          </cell>
        </row>
        <row r="8461">
          <cell r="AB8461" t="str">
            <v/>
          </cell>
          <cell r="AC8461" t="str">
            <v/>
          </cell>
          <cell r="AD8461" t="str">
            <v>∆</v>
          </cell>
        </row>
        <row r="8462">
          <cell r="V8462" t="str">
            <v>[650] WASTEWATER IMPROVEMENT : NON DEPARTMENTAL : NON DIVISIONAL</v>
          </cell>
        </row>
        <row r="8463">
          <cell r="V8463" t="str">
            <v>GENERAL : DEBT SERVICE</v>
          </cell>
          <cell r="AB8463" t="str">
            <v/>
          </cell>
          <cell r="AC8463" t="str">
            <v/>
          </cell>
          <cell r="AD8463" t="str">
            <v>∆</v>
          </cell>
        </row>
        <row r="8464">
          <cell r="V8464" t="str">
            <v>650.00.00.900-8050.07</v>
          </cell>
          <cell r="W8464" t="str">
            <v>Capital Improvements-Wastewater Collection Trunk Replacement/Imp</v>
          </cell>
          <cell r="X8464">
            <v>0</v>
          </cell>
          <cell r="Y8464">
            <v>0</v>
          </cell>
          <cell r="Z8464">
            <v>0</v>
          </cell>
          <cell r="AA8464">
            <v>0</v>
          </cell>
          <cell r="AB8464">
            <v>0</v>
          </cell>
          <cell r="AC8464">
            <v>0</v>
          </cell>
          <cell r="AD8464" t="str">
            <v>∆</v>
          </cell>
          <cell r="AE8464">
            <v>0</v>
          </cell>
        </row>
        <row r="8465">
          <cell r="V8465" t="str">
            <v>650.00.00.900-8050.16</v>
          </cell>
          <cell r="W8465" t="str">
            <v>Capital Improvements-Wastewater Plant Solid Replacement/Imp</v>
          </cell>
          <cell r="X8465">
            <v>6464000</v>
          </cell>
          <cell r="Y8465">
            <v>1340000</v>
          </cell>
          <cell r="Z8465">
            <v>114000</v>
          </cell>
          <cell r="AA8465">
            <v>0</v>
          </cell>
          <cell r="AB8465">
            <v>0</v>
          </cell>
          <cell r="AC8465">
            <v>0</v>
          </cell>
          <cell r="AD8465" t="str">
            <v>∆</v>
          </cell>
          <cell r="AE8465">
            <v>0</v>
          </cell>
        </row>
        <row r="8466">
          <cell r="V8466" t="str">
            <v>650.00.00.900-8050.20</v>
          </cell>
          <cell r="W8466" t="str">
            <v>Capital Improvements-Wastewater Plant Expansion/Improvements</v>
          </cell>
          <cell r="X8466">
            <v>4000</v>
          </cell>
          <cell r="Y8466">
            <v>0</v>
          </cell>
          <cell r="Z8466">
            <v>0</v>
          </cell>
          <cell r="AA8466">
            <v>0</v>
          </cell>
          <cell r="AB8466">
            <v>0</v>
          </cell>
          <cell r="AC8466">
            <v>0</v>
          </cell>
          <cell r="AD8466" t="str">
            <v>∆</v>
          </cell>
          <cell r="AE8466">
            <v>0</v>
          </cell>
        </row>
        <row r="8467">
          <cell r="V8467" t="str">
            <v>650.00.00.900-8450.03</v>
          </cell>
          <cell r="W8467" t="str">
            <v>Alternative Energy Solar</v>
          </cell>
          <cell r="X8467">
            <v>0</v>
          </cell>
          <cell r="Y8467">
            <v>1828000</v>
          </cell>
          <cell r="Z8467">
            <v>1254000</v>
          </cell>
          <cell r="AA8467">
            <v>803000</v>
          </cell>
          <cell r="AB8467">
            <v>0</v>
          </cell>
          <cell r="AC8467">
            <v>0</v>
          </cell>
          <cell r="AD8467" t="str">
            <v>∆</v>
          </cell>
          <cell r="AE8467">
            <v>0</v>
          </cell>
        </row>
        <row r="8468">
          <cell r="W8468" t="str">
            <v>TOTAL : DEBT SERVICE</v>
          </cell>
          <cell r="X8468">
            <v>6468000</v>
          </cell>
          <cell r="Y8468">
            <v>3168000</v>
          </cell>
          <cell r="Z8468">
            <v>1368000</v>
          </cell>
          <cell r="AA8468">
            <v>803000</v>
          </cell>
          <cell r="AB8468">
            <v>0</v>
          </cell>
          <cell r="AC8468">
            <v>0</v>
          </cell>
          <cell r="AD8468" t="str">
            <v>∆</v>
          </cell>
          <cell r="AE8468">
            <v>0</v>
          </cell>
        </row>
        <row r="8469">
          <cell r="AB8469" t="str">
            <v/>
          </cell>
          <cell r="AC8469" t="str">
            <v/>
          </cell>
          <cell r="AD8469" t="str">
            <v>∆</v>
          </cell>
        </row>
        <row r="8470">
          <cell r="V8470" t="str">
            <v>[650] WASTEWATER IMPROVEMENT : NON DEPARTMENTAL : NON DIVISIONAL</v>
          </cell>
        </row>
        <row r="8471">
          <cell r="V8471" t="str">
            <v>GENERAL : OUTFLOW -TRANSFERS</v>
          </cell>
          <cell r="AB8471" t="str">
            <v/>
          </cell>
          <cell r="AC8471" t="str">
            <v/>
          </cell>
          <cell r="AD8471" t="str">
            <v>∆</v>
          </cell>
        </row>
        <row r="8472">
          <cell r="V8472" t="str">
            <v>650.00.00.900-9000.64</v>
          </cell>
          <cell r="W8472" t="str">
            <v>Other Transfers Sewer M&amp;O Fund</v>
          </cell>
          <cell r="X8472">
            <v>0</v>
          </cell>
          <cell r="Y8472">
            <v>0</v>
          </cell>
          <cell r="Z8472">
            <v>0</v>
          </cell>
          <cell r="AA8472">
            <v>0</v>
          </cell>
          <cell r="AB8472">
            <v>0</v>
          </cell>
          <cell r="AC8472">
            <v>0</v>
          </cell>
          <cell r="AD8472" t="str">
            <v>∆</v>
          </cell>
          <cell r="AE8472">
            <v>0</v>
          </cell>
        </row>
        <row r="8473">
          <cell r="W8473" t="str">
            <v>TOTAL : OUTFLOW -TRANSFERS</v>
          </cell>
          <cell r="X8473">
            <v>0</v>
          </cell>
          <cell r="Y8473">
            <v>0</v>
          </cell>
          <cell r="Z8473">
            <v>0</v>
          </cell>
          <cell r="AA8473">
            <v>0</v>
          </cell>
          <cell r="AB8473">
            <v>0</v>
          </cell>
          <cell r="AC8473">
            <v>0</v>
          </cell>
          <cell r="AD8473" t="str">
            <v>∆</v>
          </cell>
          <cell r="AE8473">
            <v>0</v>
          </cell>
        </row>
        <row r="8474">
          <cell r="AB8474" t="str">
            <v/>
          </cell>
          <cell r="AC8474" t="str">
            <v/>
          </cell>
          <cell r="AD8474" t="str">
            <v>∆</v>
          </cell>
        </row>
        <row r="8475">
          <cell r="V8475" t="str">
            <v>[650] WASTEWATER IMPROVEMENT : PUBLIC WORKS : WASTEWATER</v>
          </cell>
          <cell r="AB8475" t="str">
            <v/>
          </cell>
          <cell r="AC8475" t="str">
            <v/>
          </cell>
          <cell r="AD8475" t="str">
            <v>∆</v>
          </cell>
        </row>
        <row r="8476">
          <cell r="V8476" t="str">
            <v>DEBT SERVICE : DEBT SERVICE</v>
          </cell>
          <cell r="AB8476" t="str">
            <v/>
          </cell>
          <cell r="AC8476" t="str">
            <v/>
          </cell>
          <cell r="AD8476" t="str">
            <v>∆</v>
          </cell>
        </row>
        <row r="8477">
          <cell r="V8477" t="str">
            <v>650.40.80.005-8900.22</v>
          </cell>
          <cell r="W8477" t="str">
            <v>Debt Service-Principal 2012 Issue</v>
          </cell>
          <cell r="X8477">
            <v>0</v>
          </cell>
          <cell r="Y8477">
            <v>0</v>
          </cell>
          <cell r="Z8477">
            <v>0</v>
          </cell>
          <cell r="AA8477">
            <v>785000</v>
          </cell>
          <cell r="AB8477">
            <v>852325</v>
          </cell>
          <cell r="AC8477">
            <v>852325</v>
          </cell>
          <cell r="AD8477" t="str">
            <v>∆</v>
          </cell>
          <cell r="AE8477">
            <v>0</v>
          </cell>
        </row>
        <row r="8478">
          <cell r="V8478" t="str">
            <v>650.40.80.005-8900.99</v>
          </cell>
          <cell r="W8478" t="str">
            <v>Debt Service-Principal Extraordinary Mandatory Payments</v>
          </cell>
          <cell r="X8478">
            <v>0</v>
          </cell>
          <cell r="Y8478">
            <v>0</v>
          </cell>
          <cell r="Z8478">
            <v>0</v>
          </cell>
          <cell r="AA8478">
            <v>0</v>
          </cell>
          <cell r="AB8478">
            <v>0</v>
          </cell>
          <cell r="AC8478">
            <v>0</v>
          </cell>
          <cell r="AD8478" t="str">
            <v>∆</v>
          </cell>
          <cell r="AE8478">
            <v>0</v>
          </cell>
        </row>
        <row r="8479">
          <cell r="V8479" t="str">
            <v>650.40.80.005-8910.20</v>
          </cell>
          <cell r="W8479" t="str">
            <v>Debt Service-Interest 2009 Issue</v>
          </cell>
          <cell r="X8479">
            <v>545000</v>
          </cell>
          <cell r="Y8479">
            <v>545000</v>
          </cell>
          <cell r="Z8479">
            <v>545000</v>
          </cell>
          <cell r="AA8479">
            <v>545000</v>
          </cell>
          <cell r="AB8479">
            <v>545265</v>
          </cell>
          <cell r="AC8479">
            <v>545265</v>
          </cell>
          <cell r="AD8479" t="str">
            <v>∆</v>
          </cell>
          <cell r="AE8479">
            <v>0</v>
          </cell>
        </row>
        <row r="8480">
          <cell r="V8480" t="str">
            <v>650.40.80.005-8910.22</v>
          </cell>
          <cell r="W8480" t="str">
            <v>Debt Service-Interest 2012 Issue</v>
          </cell>
          <cell r="X8480">
            <v>370000</v>
          </cell>
          <cell r="Y8480">
            <v>351000</v>
          </cell>
          <cell r="Z8480">
            <v>312000</v>
          </cell>
          <cell r="AA8480">
            <v>283000</v>
          </cell>
          <cell r="AB8480">
            <v>253484</v>
          </cell>
          <cell r="AC8480">
            <v>253484</v>
          </cell>
          <cell r="AD8480" t="str">
            <v>∆</v>
          </cell>
          <cell r="AE8480">
            <v>0</v>
          </cell>
        </row>
        <row r="8481">
          <cell r="V8481" t="str">
            <v>650.40.80.005-8920.01</v>
          </cell>
          <cell r="W8481" t="str">
            <v>Debt Service-Other Costs Admin/Audit Fees</v>
          </cell>
          <cell r="X8481">
            <v>3000</v>
          </cell>
          <cell r="Y8481">
            <v>2000</v>
          </cell>
          <cell r="Z8481">
            <v>2000</v>
          </cell>
          <cell r="AA8481">
            <v>3000</v>
          </cell>
          <cell r="AB8481">
            <v>1610</v>
          </cell>
          <cell r="AC8481">
            <v>1610</v>
          </cell>
          <cell r="AD8481" t="str">
            <v>∆</v>
          </cell>
          <cell r="AE8481">
            <v>0</v>
          </cell>
        </row>
        <row r="8482">
          <cell r="V8482" t="str">
            <v>650.40.80.005-8920.04</v>
          </cell>
          <cell r="W8482" t="str">
            <v>Debt Service-Other Costs Amortization of Discount</v>
          </cell>
          <cell r="X8482">
            <v>0</v>
          </cell>
          <cell r="Y8482">
            <v>0</v>
          </cell>
          <cell r="Z8482">
            <v>0</v>
          </cell>
          <cell r="AA8482">
            <v>0</v>
          </cell>
          <cell r="AB8482">
            <v>0</v>
          </cell>
          <cell r="AC8482">
            <v>0</v>
          </cell>
          <cell r="AD8482" t="str">
            <v>∆</v>
          </cell>
          <cell r="AE8482">
            <v>0</v>
          </cell>
        </row>
        <row r="8483">
          <cell r="W8483" t="str">
            <v>TOTAL : DEBT SERVICE</v>
          </cell>
          <cell r="X8483">
            <v>918000</v>
          </cell>
          <cell r="Y8483">
            <v>898000</v>
          </cell>
          <cell r="Z8483">
            <v>859000</v>
          </cell>
          <cell r="AA8483">
            <v>1616000</v>
          </cell>
          <cell r="AB8483">
            <v>1652684</v>
          </cell>
          <cell r="AC8483">
            <v>1652684</v>
          </cell>
          <cell r="AD8483" t="str">
            <v>∆</v>
          </cell>
          <cell r="AE8483">
            <v>0</v>
          </cell>
        </row>
        <row r="8484">
          <cell r="AB8484" t="str">
            <v/>
          </cell>
          <cell r="AC8484" t="str">
            <v/>
          </cell>
          <cell r="AD8484" t="str">
            <v>∆</v>
          </cell>
        </row>
        <row r="8485">
          <cell r="V8485" t="str">
            <v>[650] WASTEWATER IMPROVEMENT : PUBLIC WORKS : WASTEWATER</v>
          </cell>
        </row>
        <row r="8486">
          <cell r="V8486" t="str">
            <v>ADMINISTRATION/ENGINEERING : OPERATIONS</v>
          </cell>
          <cell r="AB8486" t="str">
            <v/>
          </cell>
          <cell r="AC8486" t="str">
            <v/>
          </cell>
          <cell r="AD8486" t="str">
            <v>∆</v>
          </cell>
        </row>
        <row r="8487">
          <cell r="V8487" t="str">
            <v>650.40.80.015-6000.01</v>
          </cell>
          <cell r="W8487" t="str">
            <v>Professional Services General</v>
          </cell>
          <cell r="X8487">
            <v>0</v>
          </cell>
          <cell r="Y8487">
            <v>0</v>
          </cell>
          <cell r="Z8487">
            <v>0</v>
          </cell>
          <cell r="AA8487">
            <v>0</v>
          </cell>
          <cell r="AB8487">
            <v>0</v>
          </cell>
          <cell r="AC8487">
            <v>0</v>
          </cell>
          <cell r="AD8487" t="str">
            <v>∆</v>
          </cell>
          <cell r="AE8487">
            <v>0</v>
          </cell>
        </row>
        <row r="8488">
          <cell r="V8488" t="str">
            <v>650.40.80.015-6600.25</v>
          </cell>
          <cell r="W8488" t="str">
            <v>Administrative Expenses Support Services-Indirect Labor</v>
          </cell>
          <cell r="X8488">
            <v>0</v>
          </cell>
          <cell r="Y8488">
            <v>0</v>
          </cell>
          <cell r="Z8488">
            <v>0</v>
          </cell>
          <cell r="AA8488">
            <v>0</v>
          </cell>
          <cell r="AB8488">
            <v>0</v>
          </cell>
          <cell r="AC8488">
            <v>0</v>
          </cell>
          <cell r="AD8488" t="str">
            <v>∆</v>
          </cell>
          <cell r="AE8488">
            <v>0</v>
          </cell>
        </row>
        <row r="8489">
          <cell r="V8489" t="str">
            <v>650.40.80.015-6600.36</v>
          </cell>
          <cell r="W8489" t="str">
            <v>Administrative Expenses IT Fund Contribution</v>
          </cell>
          <cell r="X8489">
            <v>0</v>
          </cell>
          <cell r="Y8489">
            <v>0</v>
          </cell>
          <cell r="Z8489">
            <v>0</v>
          </cell>
          <cell r="AA8489">
            <v>0</v>
          </cell>
          <cell r="AB8489">
            <v>0</v>
          </cell>
          <cell r="AC8489">
            <v>0</v>
          </cell>
          <cell r="AD8489" t="str">
            <v>∆</v>
          </cell>
          <cell r="AE8489">
            <v>0</v>
          </cell>
        </row>
        <row r="8490">
          <cell r="W8490" t="str">
            <v>TOTAL : OPERATIONS</v>
          </cell>
          <cell r="X8490">
            <v>0</v>
          </cell>
          <cell r="Y8490">
            <v>0</v>
          </cell>
          <cell r="Z8490">
            <v>0</v>
          </cell>
          <cell r="AA8490">
            <v>0</v>
          </cell>
          <cell r="AB8490">
            <v>0</v>
          </cell>
          <cell r="AC8490">
            <v>0</v>
          </cell>
          <cell r="AD8490" t="str">
            <v>∆</v>
          </cell>
          <cell r="AE8490">
            <v>0</v>
          </cell>
        </row>
        <row r="8491">
          <cell r="AB8491" t="str">
            <v/>
          </cell>
          <cell r="AC8491" t="str">
            <v/>
          </cell>
          <cell r="AD8491" t="str">
            <v>∆</v>
          </cell>
        </row>
        <row r="8492">
          <cell r="AB8492" t="str">
            <v/>
          </cell>
          <cell r="AC8492" t="str">
            <v/>
          </cell>
          <cell r="AD8492" t="str">
            <v>∆</v>
          </cell>
        </row>
        <row r="8493">
          <cell r="V8493" t="str">
            <v>[660] SOLID WASTE</v>
          </cell>
          <cell r="AB8493" t="str">
            <v/>
          </cell>
          <cell r="AC8493" t="str">
            <v/>
          </cell>
          <cell r="AD8493" t="str">
            <v>∆</v>
          </cell>
        </row>
        <row r="8494">
          <cell r="W8494" t="str">
            <v>INFLOWS</v>
          </cell>
          <cell r="X8494">
            <v>12592000</v>
          </cell>
          <cell r="Y8494">
            <v>13589000</v>
          </cell>
          <cell r="Z8494">
            <v>13926000</v>
          </cell>
          <cell r="AA8494">
            <v>14415000</v>
          </cell>
          <cell r="AB8494">
            <v>0</v>
          </cell>
          <cell r="AC8494">
            <v>0</v>
          </cell>
          <cell r="AD8494" t="str">
            <v>∆</v>
          </cell>
          <cell r="AE8494">
            <v>0</v>
          </cell>
        </row>
        <row r="8495">
          <cell r="W8495" t="str">
            <v>OUTFLOWS</v>
          </cell>
          <cell r="X8495">
            <v>11388000</v>
          </cell>
          <cell r="Y8495">
            <v>12527000</v>
          </cell>
          <cell r="Z8495">
            <v>13127000</v>
          </cell>
          <cell r="AA8495">
            <v>15397000</v>
          </cell>
          <cell r="AB8495">
            <v>17397287</v>
          </cell>
          <cell r="AC8495">
            <v>19050156</v>
          </cell>
          <cell r="AD8495" t="str">
            <v>∆</v>
          </cell>
          <cell r="AE8495">
            <v>1652869</v>
          </cell>
        </row>
        <row r="8496">
          <cell r="W8496" t="str">
            <v>NET</v>
          </cell>
          <cell r="X8496">
            <v>1204000</v>
          </cell>
          <cell r="Y8496">
            <v>1062000</v>
          </cell>
          <cell r="Z8496">
            <v>799000</v>
          </cell>
          <cell r="AA8496">
            <v>-982000</v>
          </cell>
          <cell r="AB8496">
            <v>-17397287</v>
          </cell>
          <cell r="AC8496">
            <v>-19050156</v>
          </cell>
          <cell r="AD8496" t="str">
            <v>∆</v>
          </cell>
          <cell r="AE8496">
            <v>-1652869</v>
          </cell>
        </row>
        <row r="8497">
          <cell r="AB8497" t="str">
            <v/>
          </cell>
          <cell r="AC8497" t="str">
            <v/>
          </cell>
          <cell r="AD8497" t="str">
            <v>∆</v>
          </cell>
        </row>
        <row r="8498">
          <cell r="V8498" t="str">
            <v>[660] SOLID WASTE : PUBLIC WORKS : WASTE MANAGEMENT</v>
          </cell>
          <cell r="AB8498" t="str">
            <v/>
          </cell>
          <cell r="AC8498" t="str">
            <v/>
          </cell>
          <cell r="AD8498" t="str">
            <v>∆</v>
          </cell>
        </row>
        <row r="8499">
          <cell r="V8499" t="str">
            <v>ADMINISTRATION : INTERGOVERNMENTAL</v>
          </cell>
          <cell r="AB8499" t="str">
            <v/>
          </cell>
          <cell r="AC8499" t="str">
            <v/>
          </cell>
          <cell r="AD8499" t="str">
            <v>∆</v>
          </cell>
        </row>
        <row r="8500">
          <cell r="V8500" t="str">
            <v>660.40.75.001-4475.10</v>
          </cell>
          <cell r="W8500" t="str">
            <v>Intergovernmental Grants-State/County Used Oil Recycling</v>
          </cell>
          <cell r="X8500">
            <v>21000</v>
          </cell>
          <cell r="Y8500">
            <v>1000</v>
          </cell>
          <cell r="Z8500">
            <v>0</v>
          </cell>
          <cell r="AA8500">
            <v>0</v>
          </cell>
          <cell r="AB8500">
            <v>0</v>
          </cell>
          <cell r="AC8500">
            <v>0</v>
          </cell>
          <cell r="AD8500" t="str">
            <v>∆</v>
          </cell>
          <cell r="AE8500">
            <v>0</v>
          </cell>
        </row>
        <row r="8501">
          <cell r="V8501" t="str">
            <v>660.40.75.001-4475.11</v>
          </cell>
          <cell r="W8501" t="str">
            <v>Intergovernmental Grants-State/County Beverage Container</v>
          </cell>
          <cell r="X8501">
            <v>52000</v>
          </cell>
          <cell r="Y8501">
            <v>0</v>
          </cell>
          <cell r="Z8501">
            <v>0</v>
          </cell>
          <cell r="AA8501">
            <v>0</v>
          </cell>
          <cell r="AB8501">
            <v>8163</v>
          </cell>
          <cell r="AC8501">
            <v>8163</v>
          </cell>
          <cell r="AD8501" t="str">
            <v>∆</v>
          </cell>
          <cell r="AE8501">
            <v>0</v>
          </cell>
        </row>
        <row r="8502">
          <cell r="V8502" t="str">
            <v>660.40.75.001-4475.32</v>
          </cell>
          <cell r="W8502" t="str">
            <v>Intergovernmental Grants-State/County CalRecycle</v>
          </cell>
          <cell r="X8502">
            <v>0</v>
          </cell>
          <cell r="Y8502">
            <v>0</v>
          </cell>
          <cell r="Z8502">
            <v>0</v>
          </cell>
          <cell r="AA8502">
            <v>0</v>
          </cell>
          <cell r="AB8502">
            <v>800000</v>
          </cell>
          <cell r="AC8502">
            <v>800000</v>
          </cell>
          <cell r="AD8502" t="str">
            <v>∆</v>
          </cell>
          <cell r="AE8502">
            <v>0</v>
          </cell>
        </row>
        <row r="8503">
          <cell r="V8503" t="str">
            <v>660.40.75.001-4475.26</v>
          </cell>
          <cell r="W8503" t="str">
            <v>Intergovernmental Grants-State/County SJV Air Pollution Grant</v>
          </cell>
          <cell r="X8503">
            <v>0</v>
          </cell>
          <cell r="Y8503">
            <v>0</v>
          </cell>
          <cell r="Z8503">
            <v>0</v>
          </cell>
          <cell r="AA8503">
            <v>0</v>
          </cell>
          <cell r="AB8503">
            <v>0</v>
          </cell>
          <cell r="AC8503">
            <v>0</v>
          </cell>
          <cell r="AD8503" t="str">
            <v>∆</v>
          </cell>
          <cell r="AE8503">
            <v>0</v>
          </cell>
        </row>
        <row r="8504">
          <cell r="W8504" t="str">
            <v>TOTAL : INTERGOVERNMENTAL</v>
          </cell>
          <cell r="X8504">
            <v>73000</v>
          </cell>
          <cell r="Y8504">
            <v>1000</v>
          </cell>
          <cell r="Z8504">
            <v>0</v>
          </cell>
          <cell r="AA8504">
            <v>0</v>
          </cell>
          <cell r="AB8504">
            <v>808163</v>
          </cell>
          <cell r="AC8504">
            <v>808163</v>
          </cell>
          <cell r="AD8504" t="str">
            <v>∆</v>
          </cell>
          <cell r="AE8504">
            <v>0</v>
          </cell>
        </row>
        <row r="8505">
          <cell r="AB8505" t="str">
            <v/>
          </cell>
          <cell r="AC8505" t="str">
            <v/>
          </cell>
          <cell r="AD8505" t="str">
            <v>∆</v>
          </cell>
        </row>
        <row r="8506">
          <cell r="V8506" t="str">
            <v>[660] SOLID WASTE : PUBLIC WORKS : WASTE MANAGEMENT</v>
          </cell>
        </row>
        <row r="8507">
          <cell r="V8507" t="str">
            <v>ADMINISTRATION : CHARGES FOR SERVICES</v>
          </cell>
          <cell r="AB8507" t="str">
            <v/>
          </cell>
          <cell r="AC8507" t="str">
            <v/>
          </cell>
          <cell r="AD8507" t="str">
            <v>∆</v>
          </cell>
        </row>
        <row r="8508">
          <cell r="V8508" t="str">
            <v>660.40.75.001-4500.19</v>
          </cell>
          <cell r="W8508" t="str">
            <v>Charges for Services-Public Works Solid Waste-Residential</v>
          </cell>
          <cell r="X8508">
            <v>7297000</v>
          </cell>
          <cell r="Y8508">
            <v>8309000</v>
          </cell>
          <cell r="Z8508">
            <v>8817000</v>
          </cell>
          <cell r="AA8508">
            <v>9160000</v>
          </cell>
          <cell r="AB8508">
            <v>8670590</v>
          </cell>
          <cell r="AC8508">
            <v>8670590</v>
          </cell>
          <cell r="AD8508" t="str">
            <v>∆</v>
          </cell>
          <cell r="AE8508">
            <v>0</v>
          </cell>
        </row>
        <row r="8509">
          <cell r="V8509" t="str">
            <v>660.40.75.001-4500.20</v>
          </cell>
          <cell r="W8509" t="str">
            <v>Charges for Services-Public Works Solid Waste-Commercial</v>
          </cell>
          <cell r="X8509">
            <v>4068000</v>
          </cell>
          <cell r="Y8509">
            <v>3956000</v>
          </cell>
          <cell r="Z8509">
            <v>3917000</v>
          </cell>
          <cell r="AA8509">
            <v>3685000</v>
          </cell>
          <cell r="AB8509">
            <v>3995000</v>
          </cell>
          <cell r="AC8509">
            <v>3995000</v>
          </cell>
          <cell r="AD8509" t="str">
            <v>∆</v>
          </cell>
          <cell r="AE8509">
            <v>0</v>
          </cell>
        </row>
        <row r="8510">
          <cell r="V8510" t="str">
            <v>660.40.75.001-4500.21</v>
          </cell>
          <cell r="W8510" t="str">
            <v>Charges for Services-Public Works Solid Waste-Drop Box</v>
          </cell>
          <cell r="X8510">
            <v>949000</v>
          </cell>
          <cell r="Y8510">
            <v>975000</v>
          </cell>
          <cell r="Z8510">
            <v>1095000</v>
          </cell>
          <cell r="AA8510">
            <v>1587000</v>
          </cell>
          <cell r="AB8510">
            <v>893440</v>
          </cell>
          <cell r="AC8510">
            <v>893440</v>
          </cell>
          <cell r="AD8510" t="str">
            <v>∆</v>
          </cell>
          <cell r="AE8510">
            <v>0</v>
          </cell>
        </row>
        <row r="8511">
          <cell r="V8511" t="str">
            <v>660.40.75.001-4500.24</v>
          </cell>
          <cell r="W8511" t="str">
            <v>Charges for Services-Public Works Penalties</v>
          </cell>
          <cell r="X8511">
            <v>24000</v>
          </cell>
          <cell r="Y8511">
            <v>23000</v>
          </cell>
          <cell r="Z8511">
            <v>20000</v>
          </cell>
          <cell r="AA8511">
            <v>3000</v>
          </cell>
          <cell r="AB8511">
            <v>20000</v>
          </cell>
          <cell r="AC8511">
            <v>20000</v>
          </cell>
          <cell r="AD8511" t="str">
            <v>∆</v>
          </cell>
          <cell r="AE8511">
            <v>0</v>
          </cell>
        </row>
        <row r="8512">
          <cell r="V8512" t="str">
            <v>660.40.75.001-4500.46</v>
          </cell>
          <cell r="W8512" t="str">
            <v>Charges for Services-Public Works Solid Waste - Service Initiation</v>
          </cell>
          <cell r="X8512">
            <v>0</v>
          </cell>
          <cell r="Y8512">
            <v>0</v>
          </cell>
          <cell r="Z8512">
            <v>0</v>
          </cell>
          <cell r="AA8512">
            <v>0</v>
          </cell>
          <cell r="AB8512">
            <v>0</v>
          </cell>
          <cell r="AC8512">
            <v>0</v>
          </cell>
          <cell r="AD8512" t="str">
            <v>∆</v>
          </cell>
          <cell r="AE8512">
            <v>0</v>
          </cell>
        </row>
        <row r="8513">
          <cell r="V8513" t="str">
            <v>660.40.75.001-4500.51</v>
          </cell>
          <cell r="W8513" t="str">
            <v>Charges for Services-Public Works Rcycling Program</v>
          </cell>
          <cell r="X8513">
            <v>0</v>
          </cell>
          <cell r="Y8513">
            <v>0</v>
          </cell>
          <cell r="Z8513">
            <v>0</v>
          </cell>
          <cell r="AA8513">
            <v>0</v>
          </cell>
          <cell r="AB8513">
            <v>0</v>
          </cell>
          <cell r="AC8513">
            <v>10000</v>
          </cell>
          <cell r="AD8513" t="str">
            <v>∆</v>
          </cell>
          <cell r="AE8513">
            <v>10000</v>
          </cell>
        </row>
        <row r="8514">
          <cell r="W8514" t="str">
            <v>TOTAL : CHARGES FOR SERVICES</v>
          </cell>
          <cell r="X8514">
            <v>12338000</v>
          </cell>
          <cell r="Y8514">
            <v>13263000</v>
          </cell>
          <cell r="Z8514">
            <v>13849000</v>
          </cell>
          <cell r="AA8514">
            <v>14435000</v>
          </cell>
          <cell r="AB8514">
            <v>13579030</v>
          </cell>
          <cell r="AC8514">
            <v>13589030</v>
          </cell>
          <cell r="AD8514" t="str">
            <v>∆</v>
          </cell>
          <cell r="AE8514">
            <v>10000</v>
          </cell>
        </row>
        <row r="8515">
          <cell r="AB8515" t="str">
            <v/>
          </cell>
          <cell r="AC8515" t="str">
            <v/>
          </cell>
          <cell r="AD8515" t="str">
            <v>∆</v>
          </cell>
        </row>
        <row r="8516">
          <cell r="V8516" t="str">
            <v>[660] SOLID WASTE : PUBLIC WORKS : WASTE MANAGEMENT</v>
          </cell>
        </row>
        <row r="8517">
          <cell r="V8517" t="str">
            <v>ADMINISTRATION : INVESTMENT EARNINGS</v>
          </cell>
          <cell r="AB8517" t="str">
            <v/>
          </cell>
          <cell r="AC8517" t="str">
            <v/>
          </cell>
          <cell r="AD8517" t="str">
            <v>∆</v>
          </cell>
        </row>
        <row r="8518">
          <cell r="V8518" t="str">
            <v>660.40.75.001-4700.01</v>
          </cell>
          <cell r="W8518" t="str">
            <v>Investment Earnings Interest on Investments</v>
          </cell>
          <cell r="X8518">
            <v>14000</v>
          </cell>
          <cell r="Y8518">
            <v>36000</v>
          </cell>
          <cell r="Z8518">
            <v>60000</v>
          </cell>
          <cell r="AA8518">
            <v>-21000</v>
          </cell>
          <cell r="AB8518">
            <v>28840</v>
          </cell>
          <cell r="AC8518">
            <v>28840</v>
          </cell>
          <cell r="AD8518" t="str">
            <v>∆</v>
          </cell>
          <cell r="AE8518">
            <v>0</v>
          </cell>
        </row>
        <row r="8519">
          <cell r="V8519" t="str">
            <v>660.40.75.001-4700.19</v>
          </cell>
          <cell r="W8519" t="str">
            <v>Investment Earnings Market Value Change</v>
          </cell>
          <cell r="X8519">
            <v>0</v>
          </cell>
          <cell r="Y8519">
            <v>0</v>
          </cell>
          <cell r="Z8519">
            <v>0</v>
          </cell>
          <cell r="AA8519">
            <v>0</v>
          </cell>
          <cell r="AB8519">
            <v>0</v>
          </cell>
          <cell r="AC8519">
            <v>0</v>
          </cell>
          <cell r="AD8519" t="str">
            <v>∆</v>
          </cell>
          <cell r="AE8519">
            <v>0</v>
          </cell>
        </row>
        <row r="8520">
          <cell r="V8520" t="str">
            <v>660.40.75.001-4700.21</v>
          </cell>
          <cell r="W8520" t="str">
            <v>Investment Earnings Unallocated Investment Expense</v>
          </cell>
          <cell r="X8520">
            <v>-1000</v>
          </cell>
          <cell r="Y8520">
            <v>-1000</v>
          </cell>
          <cell r="Z8520">
            <v>-2000</v>
          </cell>
          <cell r="AA8520">
            <v>-1000</v>
          </cell>
          <cell r="AB8520">
            <v>-2880</v>
          </cell>
          <cell r="AC8520">
            <v>-2880</v>
          </cell>
          <cell r="AD8520" t="str">
            <v>∆</v>
          </cell>
          <cell r="AE8520">
            <v>0</v>
          </cell>
        </row>
        <row r="8521">
          <cell r="W8521" t="str">
            <v>TOTAL : INVESTMENT EARNINGS</v>
          </cell>
          <cell r="X8521">
            <v>13000</v>
          </cell>
          <cell r="Y8521">
            <v>35000</v>
          </cell>
          <cell r="Z8521">
            <v>58000</v>
          </cell>
          <cell r="AA8521">
            <v>-22000</v>
          </cell>
          <cell r="AB8521">
            <v>25960</v>
          </cell>
          <cell r="AC8521">
            <v>25960</v>
          </cell>
          <cell r="AD8521" t="str">
            <v>∆</v>
          </cell>
          <cell r="AE8521">
            <v>0</v>
          </cell>
        </row>
        <row r="8522">
          <cell r="AB8522" t="str">
            <v/>
          </cell>
          <cell r="AC8522" t="str">
            <v/>
          </cell>
          <cell r="AD8522" t="str">
            <v>∆</v>
          </cell>
        </row>
        <row r="8523">
          <cell r="V8523" t="str">
            <v>[660] SOLID WASTE : PUBLIC WORKS : WASTE MANAGEMENT</v>
          </cell>
        </row>
        <row r="8524">
          <cell r="V8524" t="str">
            <v>ADMINISTRATION : OTHER REVENUE</v>
          </cell>
          <cell r="AB8524" t="str">
            <v/>
          </cell>
          <cell r="AC8524" t="str">
            <v/>
          </cell>
          <cell r="AD8524" t="str">
            <v>∆</v>
          </cell>
        </row>
        <row r="8525">
          <cell r="V8525" t="str">
            <v>660.40.75.001-4850.01</v>
          </cell>
          <cell r="W8525" t="str">
            <v>Other Revenue Sale of Property</v>
          </cell>
          <cell r="X8525">
            <v>1000</v>
          </cell>
          <cell r="Y8525">
            <v>11000</v>
          </cell>
          <cell r="Z8525">
            <v>0</v>
          </cell>
          <cell r="AA8525">
            <v>0</v>
          </cell>
          <cell r="AB8525">
            <v>0</v>
          </cell>
          <cell r="AC8525">
            <v>0</v>
          </cell>
          <cell r="AD8525" t="str">
            <v>∆</v>
          </cell>
          <cell r="AE8525">
            <v>0</v>
          </cell>
        </row>
        <row r="8526">
          <cell r="V8526" t="str">
            <v>660.40.75.001-4850.07</v>
          </cell>
          <cell r="W8526" t="str">
            <v>Other Revenue Misc Reimbursement</v>
          </cell>
          <cell r="X8526">
            <v>127000</v>
          </cell>
          <cell r="Y8526">
            <v>279000</v>
          </cell>
          <cell r="Z8526">
            <v>19000</v>
          </cell>
          <cell r="AA8526">
            <v>2000</v>
          </cell>
          <cell r="AB8526">
            <v>0</v>
          </cell>
          <cell r="AC8526">
            <v>0</v>
          </cell>
          <cell r="AD8526" t="str">
            <v>∆</v>
          </cell>
          <cell r="AE8526">
            <v>0</v>
          </cell>
        </row>
        <row r="8527">
          <cell r="V8527" t="str">
            <v>660.40.75.001-4850.12</v>
          </cell>
          <cell r="W8527" t="str">
            <v>Other Revenue Miscellaneous Receipts</v>
          </cell>
          <cell r="X8527">
            <v>0</v>
          </cell>
          <cell r="Y8527">
            <v>0</v>
          </cell>
          <cell r="Z8527">
            <v>0</v>
          </cell>
          <cell r="AA8527">
            <v>0</v>
          </cell>
          <cell r="AB8527">
            <v>0</v>
          </cell>
          <cell r="AC8527">
            <v>0</v>
          </cell>
          <cell r="AD8527" t="str">
            <v>∆</v>
          </cell>
          <cell r="AE8527">
            <v>0</v>
          </cell>
        </row>
        <row r="8528">
          <cell r="V8528" t="str">
            <v>660.40.75.001-4850.14</v>
          </cell>
          <cell r="W8528" t="str">
            <v>Other Revenue Curbside Recyclables</v>
          </cell>
          <cell r="X8528">
            <v>40000</v>
          </cell>
          <cell r="Y8528">
            <v>0</v>
          </cell>
          <cell r="Z8528">
            <v>0</v>
          </cell>
          <cell r="AA8528">
            <v>0</v>
          </cell>
          <cell r="AB8528">
            <v>0</v>
          </cell>
          <cell r="AC8528">
            <v>0</v>
          </cell>
          <cell r="AD8528" t="str">
            <v>∆</v>
          </cell>
          <cell r="AE8528">
            <v>0</v>
          </cell>
        </row>
        <row r="8529">
          <cell r="V8529" t="str">
            <v>660.40.75.001-4850.15</v>
          </cell>
          <cell r="W8529" t="str">
            <v>Other Revenue Beverage Container</v>
          </cell>
          <cell r="X8529">
            <v>0</v>
          </cell>
          <cell r="Y8529">
            <v>0</v>
          </cell>
          <cell r="Z8529">
            <v>0</v>
          </cell>
          <cell r="AA8529">
            <v>0</v>
          </cell>
          <cell r="AB8529">
            <v>0</v>
          </cell>
          <cell r="AC8529">
            <v>0</v>
          </cell>
          <cell r="AD8529" t="str">
            <v>∆</v>
          </cell>
          <cell r="AE8529">
            <v>0</v>
          </cell>
        </row>
        <row r="8530">
          <cell r="V8530" t="str">
            <v>660.40.75.001-4850.37</v>
          </cell>
          <cell r="W8530" t="str">
            <v>Other Revenue Solid Waste Citations</v>
          </cell>
          <cell r="X8530">
            <v>0</v>
          </cell>
          <cell r="Y8530">
            <v>0</v>
          </cell>
          <cell r="Z8530">
            <v>0</v>
          </cell>
          <cell r="AA8530">
            <v>0</v>
          </cell>
          <cell r="AB8530">
            <v>0</v>
          </cell>
          <cell r="AC8530">
            <v>0</v>
          </cell>
          <cell r="AD8530" t="str">
            <v>∆</v>
          </cell>
          <cell r="AE8530">
            <v>0</v>
          </cell>
        </row>
        <row r="8531">
          <cell r="W8531" t="str">
            <v>TOTAL : OTHER REVENUE</v>
          </cell>
          <cell r="X8531">
            <v>168000</v>
          </cell>
          <cell r="Y8531">
            <v>290000</v>
          </cell>
          <cell r="Z8531">
            <v>19000</v>
          </cell>
          <cell r="AA8531">
            <v>2000</v>
          </cell>
          <cell r="AB8531">
            <v>0</v>
          </cell>
          <cell r="AC8531">
            <v>0</v>
          </cell>
          <cell r="AD8531" t="str">
            <v>∆</v>
          </cell>
          <cell r="AE8531">
            <v>0</v>
          </cell>
        </row>
        <row r="8532">
          <cell r="AB8532" t="str">
            <v/>
          </cell>
          <cell r="AC8532" t="str">
            <v/>
          </cell>
          <cell r="AD8532" t="str">
            <v>∆</v>
          </cell>
        </row>
        <row r="8533">
          <cell r="V8533" t="str">
            <v>[660] SOLID WASTE : PUBLIC WORKS : WASTE MANAGEMENT</v>
          </cell>
          <cell r="AB8533" t="str">
            <v/>
          </cell>
          <cell r="AC8533" t="str">
            <v/>
          </cell>
          <cell r="AD8533" t="str">
            <v>∆</v>
          </cell>
        </row>
        <row r="8534">
          <cell r="V8534" t="str">
            <v>COMMERCIAL COLLECTION : CHARGES FOR SERVICES</v>
          </cell>
          <cell r="AB8534" t="str">
            <v/>
          </cell>
          <cell r="AC8534" t="str">
            <v/>
          </cell>
          <cell r="AD8534" t="str">
            <v>∆</v>
          </cell>
        </row>
        <row r="8535">
          <cell r="V8535" t="str">
            <v>660.40.75.610-4500.20</v>
          </cell>
          <cell r="W8535" t="str">
            <v>Charges for Services-Public Works Solid Waste-Commercial</v>
          </cell>
          <cell r="X8535">
            <v>0</v>
          </cell>
          <cell r="Y8535">
            <v>0</v>
          </cell>
          <cell r="Z8535">
            <v>0</v>
          </cell>
          <cell r="AA8535">
            <v>0</v>
          </cell>
          <cell r="AB8535">
            <v>0</v>
          </cell>
          <cell r="AC8535">
            <v>0</v>
          </cell>
          <cell r="AD8535" t="str">
            <v>∆</v>
          </cell>
          <cell r="AE8535">
            <v>0</v>
          </cell>
        </row>
        <row r="8536">
          <cell r="V8536" t="str">
            <v>660.40.75.610-4500.21</v>
          </cell>
          <cell r="W8536" t="str">
            <v>Charges for Services-Public Works Solid Waste-Drop Box</v>
          </cell>
          <cell r="X8536">
            <v>0</v>
          </cell>
          <cell r="Y8536">
            <v>0</v>
          </cell>
          <cell r="Z8536">
            <v>0</v>
          </cell>
          <cell r="AA8536">
            <v>0</v>
          </cell>
          <cell r="AB8536">
            <v>0</v>
          </cell>
          <cell r="AC8536">
            <v>0</v>
          </cell>
          <cell r="AD8536" t="str">
            <v>∆</v>
          </cell>
          <cell r="AE8536">
            <v>0</v>
          </cell>
        </row>
        <row r="8537">
          <cell r="W8537" t="str">
            <v>TOTAL : CHARGES FOR SERVICES</v>
          </cell>
          <cell r="X8537">
            <v>0</v>
          </cell>
          <cell r="Y8537">
            <v>0</v>
          </cell>
          <cell r="Z8537">
            <v>0</v>
          </cell>
          <cell r="AA8537">
            <v>0</v>
          </cell>
          <cell r="AB8537">
            <v>0</v>
          </cell>
          <cell r="AC8537">
            <v>0</v>
          </cell>
          <cell r="AD8537" t="str">
            <v>∆</v>
          </cell>
          <cell r="AE8537">
            <v>0</v>
          </cell>
        </row>
        <row r="8538">
          <cell r="AB8538" t="str">
            <v/>
          </cell>
          <cell r="AC8538" t="str">
            <v/>
          </cell>
          <cell r="AD8538" t="str">
            <v>∆</v>
          </cell>
        </row>
        <row r="8539">
          <cell r="V8539" t="str">
            <v>[660] SOLID WASTE : PUBLIC WORKS : WASTE MANAGEMENT</v>
          </cell>
        </row>
        <row r="8540">
          <cell r="V8540" t="str">
            <v>RESIDENTIAL COLLECTION : CHARGES FOR SERVICES</v>
          </cell>
          <cell r="AB8540" t="str">
            <v/>
          </cell>
          <cell r="AC8540" t="str">
            <v/>
          </cell>
          <cell r="AD8540" t="str">
            <v>∆</v>
          </cell>
        </row>
        <row r="8541">
          <cell r="V8541" t="str">
            <v>660.40.75.620-4500.19</v>
          </cell>
          <cell r="W8541" t="str">
            <v>Charges for Services-Public Works Solid Waste-Residential</v>
          </cell>
          <cell r="X8541">
            <v>0</v>
          </cell>
          <cell r="Y8541">
            <v>0</v>
          </cell>
          <cell r="Z8541">
            <v>0</v>
          </cell>
          <cell r="AA8541">
            <v>0</v>
          </cell>
          <cell r="AB8541">
            <v>0</v>
          </cell>
          <cell r="AC8541">
            <v>0</v>
          </cell>
          <cell r="AD8541" t="str">
            <v>∆</v>
          </cell>
          <cell r="AE8541">
            <v>0</v>
          </cell>
        </row>
        <row r="8542">
          <cell r="W8542" t="str">
            <v>TOTAL : CHARGES FOR SERVICES</v>
          </cell>
          <cell r="X8542">
            <v>0</v>
          </cell>
          <cell r="Y8542">
            <v>0</v>
          </cell>
          <cell r="Z8542">
            <v>0</v>
          </cell>
          <cell r="AA8542">
            <v>0</v>
          </cell>
          <cell r="AB8542">
            <v>0</v>
          </cell>
          <cell r="AC8542">
            <v>0</v>
          </cell>
          <cell r="AD8542" t="str">
            <v>∆</v>
          </cell>
          <cell r="AE8542">
            <v>0</v>
          </cell>
        </row>
        <row r="8543">
          <cell r="AB8543" t="str">
            <v/>
          </cell>
          <cell r="AC8543" t="str">
            <v/>
          </cell>
          <cell r="AD8543" t="str">
            <v>∆</v>
          </cell>
        </row>
        <row r="8544">
          <cell r="V8544" t="str">
            <v>[660] SOLID WASTE : NON DEPARTMENTAL : NON DIVISIONAL</v>
          </cell>
        </row>
        <row r="8545">
          <cell r="V8545" t="str">
            <v>GENERAL : OPERATIONS</v>
          </cell>
          <cell r="AB8545" t="str">
            <v/>
          </cell>
          <cell r="AC8545" t="str">
            <v/>
          </cell>
          <cell r="AD8545" t="str">
            <v>∆</v>
          </cell>
        </row>
        <row r="8546">
          <cell r="V8546" t="str">
            <v>660.00.00.900-6700.02</v>
          </cell>
          <cell r="W8546" t="str">
            <v>Depreciation Building Improvements</v>
          </cell>
          <cell r="X8546">
            <v>3000</v>
          </cell>
          <cell r="Y8546">
            <v>3000</v>
          </cell>
          <cell r="Z8546">
            <v>3000</v>
          </cell>
          <cell r="AA8546">
            <v>0</v>
          </cell>
          <cell r="AB8546">
            <v>0</v>
          </cell>
          <cell r="AC8546">
            <v>0</v>
          </cell>
          <cell r="AD8546" t="str">
            <v>∆</v>
          </cell>
          <cell r="AE8546">
            <v>0</v>
          </cell>
        </row>
        <row r="8547">
          <cell r="V8547" t="str">
            <v>660.00.00.900-6700.03</v>
          </cell>
          <cell r="W8547" t="str">
            <v>Depreciation Computer Hardware</v>
          </cell>
          <cell r="X8547">
            <v>0</v>
          </cell>
          <cell r="Y8547">
            <v>0</v>
          </cell>
          <cell r="Z8547">
            <v>0</v>
          </cell>
          <cell r="AA8547">
            <v>0</v>
          </cell>
          <cell r="AB8547">
            <v>0</v>
          </cell>
          <cell r="AC8547">
            <v>0</v>
          </cell>
          <cell r="AD8547" t="str">
            <v>∆</v>
          </cell>
          <cell r="AE8547">
            <v>0</v>
          </cell>
        </row>
        <row r="8548">
          <cell r="V8548" t="str">
            <v>660.00.00.900-6700.04</v>
          </cell>
          <cell r="W8548" t="str">
            <v>Depreciation Software</v>
          </cell>
          <cell r="X8548">
            <v>1000</v>
          </cell>
          <cell r="Y8548">
            <v>1000</v>
          </cell>
          <cell r="Z8548">
            <v>1000</v>
          </cell>
          <cell r="AA8548">
            <v>0</v>
          </cell>
          <cell r="AB8548">
            <v>0</v>
          </cell>
          <cell r="AC8548">
            <v>0</v>
          </cell>
          <cell r="AD8548" t="str">
            <v>∆</v>
          </cell>
          <cell r="AE8548">
            <v>0</v>
          </cell>
        </row>
        <row r="8549">
          <cell r="V8549" t="str">
            <v>660.00.00.900-6700.05</v>
          </cell>
          <cell r="W8549" t="str">
            <v>Depreciation Machinery &amp; Equipment</v>
          </cell>
          <cell r="X8549">
            <v>12000</v>
          </cell>
          <cell r="Y8549">
            <v>11000</v>
          </cell>
          <cell r="Z8549">
            <v>15000</v>
          </cell>
          <cell r="AA8549">
            <v>0</v>
          </cell>
          <cell r="AB8549">
            <v>0</v>
          </cell>
          <cell r="AC8549">
            <v>0</v>
          </cell>
          <cell r="AD8549" t="str">
            <v>∆</v>
          </cell>
          <cell r="AE8549">
            <v>0</v>
          </cell>
        </row>
        <row r="8550">
          <cell r="V8550" t="str">
            <v>660.00.00.900-6700.06</v>
          </cell>
          <cell r="W8550" t="str">
            <v>Depreciation Vehicles</v>
          </cell>
          <cell r="X8550">
            <v>580000</v>
          </cell>
          <cell r="Y8550">
            <v>504000</v>
          </cell>
          <cell r="Z8550">
            <v>542000</v>
          </cell>
          <cell r="AA8550">
            <v>0</v>
          </cell>
          <cell r="AB8550">
            <v>0</v>
          </cell>
          <cell r="AC8550">
            <v>0</v>
          </cell>
          <cell r="AD8550" t="str">
            <v>∆</v>
          </cell>
          <cell r="AE8550">
            <v>0</v>
          </cell>
        </row>
        <row r="8551">
          <cell r="W8551" t="str">
            <v>TOTAL : OPERATIONS</v>
          </cell>
          <cell r="X8551">
            <v>596000</v>
          </cell>
          <cell r="Y8551">
            <v>519000</v>
          </cell>
          <cell r="Z8551">
            <v>561000</v>
          </cell>
          <cell r="AA8551">
            <v>0</v>
          </cell>
          <cell r="AB8551">
            <v>0</v>
          </cell>
          <cell r="AC8551">
            <v>0</v>
          </cell>
          <cell r="AD8551" t="str">
            <v>∆</v>
          </cell>
          <cell r="AE8551">
            <v>0</v>
          </cell>
        </row>
        <row r="8552">
          <cell r="AB8552" t="str">
            <v/>
          </cell>
          <cell r="AC8552" t="str">
            <v/>
          </cell>
          <cell r="AD8552" t="str">
            <v>∆</v>
          </cell>
        </row>
        <row r="8553">
          <cell r="V8553" t="str">
            <v>[660] SOLID WASTE : NON DEPARTMENTAL : NON DIVISIONAL</v>
          </cell>
        </row>
        <row r="8554">
          <cell r="V8554" t="str">
            <v>GENERAL : CAPITAL</v>
          </cell>
          <cell r="AB8554" t="str">
            <v/>
          </cell>
          <cell r="AC8554" t="str">
            <v/>
          </cell>
          <cell r="AD8554" t="str">
            <v>∆</v>
          </cell>
        </row>
        <row r="8555">
          <cell r="V8555" t="str">
            <v>660.00.00.900-7000.02</v>
          </cell>
          <cell r="W8555" t="str">
            <v>Capital Outlay Vehicles-Major</v>
          </cell>
          <cell r="X8555">
            <v>44000</v>
          </cell>
          <cell r="Y8555">
            <v>0</v>
          </cell>
          <cell r="Z8555">
            <v>0</v>
          </cell>
          <cell r="AA8555">
            <v>45000</v>
          </cell>
          <cell r="AB8555">
            <v>0</v>
          </cell>
          <cell r="AC8555">
            <v>0</v>
          </cell>
          <cell r="AD8555" t="str">
            <v>∆</v>
          </cell>
          <cell r="AE8555">
            <v>0</v>
          </cell>
        </row>
        <row r="8556">
          <cell r="V8556" t="str">
            <v>660.00.00.900-7000.03</v>
          </cell>
          <cell r="W8556" t="str">
            <v>Capital Outlay Equipment New</v>
          </cell>
          <cell r="X8556">
            <v>0</v>
          </cell>
          <cell r="Y8556">
            <v>0</v>
          </cell>
          <cell r="Z8556">
            <v>0</v>
          </cell>
          <cell r="AA8556">
            <v>0</v>
          </cell>
          <cell r="AB8556">
            <v>1590000</v>
          </cell>
          <cell r="AC8556">
            <v>1590000</v>
          </cell>
          <cell r="AD8556" t="str">
            <v>∆</v>
          </cell>
          <cell r="AE8556">
            <v>0</v>
          </cell>
        </row>
        <row r="8557">
          <cell r="V8557" t="str">
            <v>660.00.00.900-7000.04</v>
          </cell>
          <cell r="W8557" t="str">
            <v>Capital Outlay Equipment Replacement</v>
          </cell>
          <cell r="X8557">
            <v>0</v>
          </cell>
          <cell r="Y8557">
            <v>104000</v>
          </cell>
          <cell r="Z8557">
            <v>39000</v>
          </cell>
          <cell r="AA8557">
            <v>0</v>
          </cell>
          <cell r="AB8557">
            <v>0</v>
          </cell>
          <cell r="AC8557">
            <v>99000</v>
          </cell>
          <cell r="AD8557" t="str">
            <v>∆</v>
          </cell>
          <cell r="AE8557">
            <v>99000</v>
          </cell>
        </row>
        <row r="8558">
          <cell r="V8558" t="str">
            <v>660.00.00.900-7000.06</v>
          </cell>
          <cell r="W8558" t="str">
            <v>Capital Outlay Operations Apparatus-Major</v>
          </cell>
          <cell r="X8558">
            <v>1129000</v>
          </cell>
          <cell r="Y8558">
            <v>255000</v>
          </cell>
          <cell r="Z8558">
            <v>816000</v>
          </cell>
          <cell r="AA8558">
            <v>3527000</v>
          </cell>
          <cell r="AB8558">
            <v>1734513</v>
          </cell>
          <cell r="AC8558">
            <v>1734513</v>
          </cell>
          <cell r="AD8558" t="str">
            <v>∆</v>
          </cell>
          <cell r="AE8558">
            <v>0</v>
          </cell>
        </row>
        <row r="8559">
          <cell r="V8559" t="str">
            <v>660.00.00.900-7000.09</v>
          </cell>
          <cell r="W8559" t="str">
            <v>Capital Outlay Computer Conversion</v>
          </cell>
          <cell r="X8559">
            <v>10000</v>
          </cell>
          <cell r="Y8559">
            <v>3000</v>
          </cell>
          <cell r="Z8559">
            <v>0</v>
          </cell>
          <cell r="AA8559">
            <v>0</v>
          </cell>
          <cell r="AB8559">
            <v>0</v>
          </cell>
          <cell r="AC8559">
            <v>0</v>
          </cell>
          <cell r="AD8559" t="str">
            <v>∆</v>
          </cell>
          <cell r="AE8559">
            <v>0</v>
          </cell>
        </row>
        <row r="8560">
          <cell r="W8560" t="str">
            <v>TOTAL : CAPITAL</v>
          </cell>
          <cell r="X8560">
            <v>1183000</v>
          </cell>
          <cell r="Y8560">
            <v>362000</v>
          </cell>
          <cell r="Z8560">
            <v>855000</v>
          </cell>
          <cell r="AA8560">
            <v>3572000</v>
          </cell>
          <cell r="AB8560">
            <v>3324513</v>
          </cell>
          <cell r="AC8560">
            <v>3423513</v>
          </cell>
          <cell r="AD8560" t="str">
            <v>∆</v>
          </cell>
          <cell r="AE8560">
            <v>99000</v>
          </cell>
        </row>
        <row r="8561">
          <cell r="AB8561" t="str">
            <v/>
          </cell>
          <cell r="AC8561" t="str">
            <v/>
          </cell>
          <cell r="AD8561" t="str">
            <v>∆</v>
          </cell>
        </row>
        <row r="8562">
          <cell r="V8562" t="str">
            <v>[660] SOLID WASTE : NON DEPARTMENTAL : NON DIVISIONAL</v>
          </cell>
        </row>
        <row r="8563">
          <cell r="V8563" t="str">
            <v>GENERAL : DEBT SERVICE</v>
          </cell>
          <cell r="AB8563" t="str">
            <v/>
          </cell>
          <cell r="AC8563" t="str">
            <v/>
          </cell>
          <cell r="AD8563" t="str">
            <v>∆</v>
          </cell>
        </row>
        <row r="8564">
          <cell r="V8564" t="str">
            <v>660.00.00.900-8450.01</v>
          </cell>
          <cell r="W8564" t="str">
            <v>Alternative Energy Food To Fuel</v>
          </cell>
          <cell r="X8564">
            <v>0</v>
          </cell>
          <cell r="Y8564">
            <v>0</v>
          </cell>
          <cell r="Z8564">
            <v>0</v>
          </cell>
          <cell r="AA8564">
            <v>0</v>
          </cell>
          <cell r="AB8564">
            <v>0</v>
          </cell>
          <cell r="AC8564">
            <v>0</v>
          </cell>
          <cell r="AD8564" t="str">
            <v>∆</v>
          </cell>
          <cell r="AE8564">
            <v>0</v>
          </cell>
        </row>
        <row r="8565">
          <cell r="W8565" t="str">
            <v>TOTAL : DEBT SERVICE</v>
          </cell>
          <cell r="X8565">
            <v>0</v>
          </cell>
          <cell r="Y8565">
            <v>0</v>
          </cell>
          <cell r="Z8565">
            <v>0</v>
          </cell>
          <cell r="AA8565">
            <v>0</v>
          </cell>
          <cell r="AB8565">
            <v>0</v>
          </cell>
          <cell r="AC8565">
            <v>0</v>
          </cell>
          <cell r="AD8565" t="str">
            <v>∆</v>
          </cell>
          <cell r="AE8565">
            <v>0</v>
          </cell>
        </row>
        <row r="8566">
          <cell r="AB8566" t="str">
            <v/>
          </cell>
          <cell r="AC8566" t="str">
            <v/>
          </cell>
          <cell r="AD8566" t="str">
            <v>∆</v>
          </cell>
        </row>
        <row r="8567">
          <cell r="V8567" t="str">
            <v>[660] SOLID WASTE : NON DEPARTMENTAL : NON DIVISIONAL</v>
          </cell>
        </row>
        <row r="8568">
          <cell r="V8568" t="str">
            <v>GENERAL : OUTFLOW -TRANSFERS</v>
          </cell>
          <cell r="AB8568" t="str">
            <v/>
          </cell>
          <cell r="AC8568" t="str">
            <v/>
          </cell>
          <cell r="AD8568" t="str">
            <v>∆</v>
          </cell>
        </row>
        <row r="8569">
          <cell r="V8569" t="str">
            <v>660.00.00.900-9888.01</v>
          </cell>
          <cell r="W8569" t="str">
            <v>Capital Asset Expenditure Adjustments  Current Year Additions</v>
          </cell>
          <cell r="X8569">
            <v>-1204000</v>
          </cell>
          <cell r="Y8569">
            <v>-272000</v>
          </cell>
          <cell r="Z8569">
            <v>-964000</v>
          </cell>
          <cell r="AA8569">
            <v>0</v>
          </cell>
          <cell r="AB8569">
            <v>0</v>
          </cell>
          <cell r="AC8569">
            <v>0</v>
          </cell>
          <cell r="AD8569" t="str">
            <v>∆</v>
          </cell>
          <cell r="AE8569">
            <v>0</v>
          </cell>
        </row>
        <row r="8570">
          <cell r="V8570" t="str">
            <v>660.00.00.900-9888.03</v>
          </cell>
          <cell r="W8570" t="str">
            <v>Capital Asset Expenditure Adjustments  Disposals</v>
          </cell>
          <cell r="X8570">
            <v>19000</v>
          </cell>
          <cell r="Y8570">
            <v>0</v>
          </cell>
          <cell r="Z8570">
            <v>0</v>
          </cell>
          <cell r="AA8570">
            <v>0</v>
          </cell>
          <cell r="AB8570">
            <v>0</v>
          </cell>
          <cell r="AC8570">
            <v>0</v>
          </cell>
          <cell r="AD8570" t="str">
            <v>∆</v>
          </cell>
          <cell r="AE8570">
            <v>0</v>
          </cell>
        </row>
        <row r="8571">
          <cell r="V8571" t="str">
            <v>660.00.00.900-9888.04</v>
          </cell>
          <cell r="W8571" t="str">
            <v>Capital Asset Expenditure Adjustments  Asset Transfer In</v>
          </cell>
          <cell r="X8571">
            <v>0</v>
          </cell>
          <cell r="Y8571">
            <v>0</v>
          </cell>
          <cell r="Z8571">
            <v>0</v>
          </cell>
          <cell r="AA8571">
            <v>0</v>
          </cell>
          <cell r="AB8571">
            <v>0</v>
          </cell>
          <cell r="AC8571">
            <v>0</v>
          </cell>
          <cell r="AD8571" t="str">
            <v>∆</v>
          </cell>
          <cell r="AE8571">
            <v>0</v>
          </cell>
        </row>
        <row r="8572">
          <cell r="V8572" t="str">
            <v>660.00.00.900-9888.05</v>
          </cell>
          <cell r="W8572" t="str">
            <v>Capital Asset Expenditure Adjustments  Asset Transfer Out</v>
          </cell>
          <cell r="X8572">
            <v>0</v>
          </cell>
          <cell r="Y8572">
            <v>0</v>
          </cell>
          <cell r="Z8572">
            <v>0</v>
          </cell>
          <cell r="AA8572">
            <v>0</v>
          </cell>
          <cell r="AB8572">
            <v>0</v>
          </cell>
          <cell r="AC8572">
            <v>0</v>
          </cell>
          <cell r="AD8572" t="str">
            <v>∆</v>
          </cell>
          <cell r="AE8572">
            <v>0</v>
          </cell>
        </row>
        <row r="8573">
          <cell r="W8573" t="str">
            <v>TOTAL : OUTFLOW -TRANSFERS</v>
          </cell>
          <cell r="X8573">
            <v>-1185000</v>
          </cell>
          <cell r="Y8573">
            <v>-272000</v>
          </cell>
          <cell r="Z8573">
            <v>-964000</v>
          </cell>
          <cell r="AA8573">
            <v>0</v>
          </cell>
          <cell r="AB8573">
            <v>0</v>
          </cell>
          <cell r="AC8573">
            <v>0</v>
          </cell>
          <cell r="AD8573" t="str">
            <v>∆</v>
          </cell>
          <cell r="AE8573">
            <v>0</v>
          </cell>
        </row>
        <row r="8574">
          <cell r="AB8574" t="str">
            <v/>
          </cell>
          <cell r="AC8574" t="str">
            <v/>
          </cell>
          <cell r="AD8574" t="str">
            <v>∆</v>
          </cell>
        </row>
        <row r="8575">
          <cell r="V8575" t="str">
            <v>[660] SOLID WASTE : CITY ATTORNEY : NON DIVISIONAL</v>
          </cell>
          <cell r="AB8575" t="str">
            <v/>
          </cell>
          <cell r="AC8575" t="str">
            <v/>
          </cell>
          <cell r="AD8575" t="str">
            <v>∆</v>
          </cell>
        </row>
        <row r="8576">
          <cell r="V8576" t="str">
            <v>DEPARTMENTAL LEGAL SERVICES : OPERATIONS</v>
          </cell>
          <cell r="AB8576" t="str">
            <v/>
          </cell>
          <cell r="AC8576" t="str">
            <v/>
          </cell>
          <cell r="AD8576" t="str">
            <v>∆</v>
          </cell>
        </row>
        <row r="8577">
          <cell r="V8577" t="str">
            <v>660.02.00.002-6002.40</v>
          </cell>
          <cell r="W8577" t="str">
            <v>Legal Services Public Works</v>
          </cell>
          <cell r="X8577">
            <v>0</v>
          </cell>
          <cell r="Y8577">
            <v>0</v>
          </cell>
          <cell r="Z8577">
            <v>0</v>
          </cell>
          <cell r="AA8577">
            <v>1000</v>
          </cell>
          <cell r="AB8577">
            <v>0</v>
          </cell>
          <cell r="AC8577">
            <v>0</v>
          </cell>
          <cell r="AD8577" t="str">
            <v>∆</v>
          </cell>
          <cell r="AE8577">
            <v>0</v>
          </cell>
        </row>
        <row r="8578">
          <cell r="W8578" t="str">
            <v>TOTAL : OPERATIONS</v>
          </cell>
          <cell r="X8578">
            <v>0</v>
          </cell>
          <cell r="Y8578">
            <v>0</v>
          </cell>
          <cell r="Z8578">
            <v>0</v>
          </cell>
          <cell r="AA8578">
            <v>1000</v>
          </cell>
          <cell r="AB8578">
            <v>0</v>
          </cell>
          <cell r="AC8578">
            <v>0</v>
          </cell>
          <cell r="AD8578" t="str">
            <v>∆</v>
          </cell>
          <cell r="AE8578">
            <v>0</v>
          </cell>
        </row>
        <row r="8579">
          <cell r="AB8579" t="str">
            <v/>
          </cell>
          <cell r="AC8579" t="str">
            <v/>
          </cell>
          <cell r="AD8579" t="str">
            <v>∆</v>
          </cell>
        </row>
        <row r="8580">
          <cell r="V8580" t="str">
            <v>[660] SOLID WASTE : FINANCE : NON DIVISIONAL</v>
          </cell>
          <cell r="AB8580" t="str">
            <v/>
          </cell>
          <cell r="AC8580" t="str">
            <v/>
          </cell>
          <cell r="AD8580" t="str">
            <v>∆</v>
          </cell>
        </row>
        <row r="8581">
          <cell r="V8581" t="str">
            <v>FISCAL MANAGEMENT : PERSONNEL</v>
          </cell>
          <cell r="AB8581" t="str">
            <v/>
          </cell>
          <cell r="AC8581" t="str">
            <v/>
          </cell>
          <cell r="AD8581" t="str">
            <v>∆</v>
          </cell>
        </row>
        <row r="8582">
          <cell r="V8582" t="str">
            <v>660.05.00.150-5000.01</v>
          </cell>
          <cell r="W8582" t="str">
            <v>Salaries Regular</v>
          </cell>
          <cell r="X8582">
            <v>41000</v>
          </cell>
          <cell r="Y8582">
            <v>49000</v>
          </cell>
          <cell r="Z8582">
            <v>27000</v>
          </cell>
          <cell r="AA8582">
            <v>16000</v>
          </cell>
          <cell r="AB8582">
            <v>0</v>
          </cell>
          <cell r="AC8582">
            <v>0</v>
          </cell>
          <cell r="AD8582" t="str">
            <v>∆</v>
          </cell>
          <cell r="AE8582">
            <v>0</v>
          </cell>
        </row>
        <row r="8583">
          <cell r="V8583" t="str">
            <v>660.05.00.150-5000.03</v>
          </cell>
          <cell r="W8583" t="str">
            <v>Salaries Overtime</v>
          </cell>
          <cell r="X8583">
            <v>0</v>
          </cell>
          <cell r="Y8583">
            <v>0</v>
          </cell>
          <cell r="Z8583">
            <v>0</v>
          </cell>
          <cell r="AA8583">
            <v>0</v>
          </cell>
          <cell r="AB8583">
            <v>0</v>
          </cell>
          <cell r="AC8583">
            <v>0</v>
          </cell>
          <cell r="AD8583" t="str">
            <v>∆</v>
          </cell>
          <cell r="AE8583">
            <v>0</v>
          </cell>
        </row>
        <row r="8584">
          <cell r="V8584" t="str">
            <v>660.05.00.150-5000.04</v>
          </cell>
          <cell r="W8584" t="str">
            <v>Salaries Holiday Pay</v>
          </cell>
          <cell r="X8584">
            <v>0</v>
          </cell>
          <cell r="Y8584">
            <v>0</v>
          </cell>
          <cell r="Z8584">
            <v>0</v>
          </cell>
          <cell r="AA8584">
            <v>0</v>
          </cell>
          <cell r="AB8584">
            <v>0</v>
          </cell>
          <cell r="AC8584">
            <v>0</v>
          </cell>
          <cell r="AD8584" t="str">
            <v>∆</v>
          </cell>
          <cell r="AE8584">
            <v>0</v>
          </cell>
        </row>
        <row r="8585">
          <cell r="V8585" t="str">
            <v>660.05.00.150-5000.06</v>
          </cell>
          <cell r="W8585" t="str">
            <v>Salaries Out of Class</v>
          </cell>
          <cell r="X8585">
            <v>0</v>
          </cell>
          <cell r="Y8585">
            <v>0</v>
          </cell>
          <cell r="Z8585">
            <v>1000</v>
          </cell>
          <cell r="AA8585">
            <v>0</v>
          </cell>
          <cell r="AB8585">
            <v>0</v>
          </cell>
          <cell r="AC8585">
            <v>0</v>
          </cell>
          <cell r="AD8585" t="str">
            <v>∆</v>
          </cell>
          <cell r="AE8585">
            <v>0</v>
          </cell>
        </row>
        <row r="8586">
          <cell r="V8586" t="str">
            <v>660.05.00.150-5000.07</v>
          </cell>
          <cell r="W8586" t="str">
            <v>Salaries Admin Leave Pay</v>
          </cell>
          <cell r="X8586">
            <v>2000</v>
          </cell>
          <cell r="Y8586">
            <v>3000</v>
          </cell>
          <cell r="Z8586">
            <v>4000</v>
          </cell>
          <cell r="AA8586">
            <v>1000</v>
          </cell>
          <cell r="AB8586">
            <v>0</v>
          </cell>
          <cell r="AC8586">
            <v>0</v>
          </cell>
          <cell r="AD8586" t="str">
            <v>∆</v>
          </cell>
          <cell r="AE8586">
            <v>0</v>
          </cell>
        </row>
        <row r="8587">
          <cell r="V8587" t="str">
            <v>660.05.00.150-5000.08</v>
          </cell>
          <cell r="W8587" t="str">
            <v>Salaries Longevity Pay</v>
          </cell>
          <cell r="X8587">
            <v>0</v>
          </cell>
          <cell r="Y8587">
            <v>0</v>
          </cell>
          <cell r="Z8587">
            <v>0</v>
          </cell>
          <cell r="AA8587">
            <v>0</v>
          </cell>
          <cell r="AB8587">
            <v>0</v>
          </cell>
          <cell r="AC8587">
            <v>0</v>
          </cell>
          <cell r="AD8587" t="str">
            <v>∆</v>
          </cell>
          <cell r="AE8587">
            <v>0</v>
          </cell>
        </row>
        <row r="8588">
          <cell r="V8588" t="str">
            <v>660.05.00.150-5000.10</v>
          </cell>
          <cell r="W8588" t="str">
            <v>Salaries Furloughs</v>
          </cell>
          <cell r="X8588">
            <v>0</v>
          </cell>
          <cell r="Y8588">
            <v>0</v>
          </cell>
          <cell r="Z8588">
            <v>0</v>
          </cell>
          <cell r="AA8588">
            <v>0</v>
          </cell>
          <cell r="AB8588">
            <v>0</v>
          </cell>
          <cell r="AC8588">
            <v>0</v>
          </cell>
          <cell r="AD8588" t="str">
            <v>∆</v>
          </cell>
          <cell r="AE8588">
            <v>0</v>
          </cell>
        </row>
        <row r="8589">
          <cell r="V8589" t="str">
            <v>660.05.00.150-5000.12</v>
          </cell>
          <cell r="W8589" t="str">
            <v>Salaries Compensated Absences</v>
          </cell>
          <cell r="X8589">
            <v>0</v>
          </cell>
          <cell r="Y8589">
            <v>0</v>
          </cell>
          <cell r="Z8589">
            <v>0</v>
          </cell>
          <cell r="AA8589">
            <v>0</v>
          </cell>
          <cell r="AB8589">
            <v>0</v>
          </cell>
          <cell r="AC8589">
            <v>0</v>
          </cell>
          <cell r="AD8589" t="str">
            <v>∆</v>
          </cell>
          <cell r="AE8589">
            <v>0</v>
          </cell>
        </row>
        <row r="8590">
          <cell r="V8590" t="str">
            <v>660.05.00.150-5100.00</v>
          </cell>
          <cell r="W8590" t="str">
            <v>Benefits PERS Pool Liability</v>
          </cell>
          <cell r="X8590">
            <v>6000</v>
          </cell>
          <cell r="Y8590">
            <v>7000</v>
          </cell>
          <cell r="Z8590">
            <v>4000</v>
          </cell>
          <cell r="AA8590">
            <v>3000</v>
          </cell>
          <cell r="AB8590">
            <v>0</v>
          </cell>
          <cell r="AC8590">
            <v>0</v>
          </cell>
          <cell r="AD8590" t="str">
            <v>∆</v>
          </cell>
          <cell r="AE8590">
            <v>0</v>
          </cell>
        </row>
        <row r="8591">
          <cell r="V8591" t="str">
            <v>660.05.00.150-5100.01</v>
          </cell>
          <cell r="W8591" t="str">
            <v>Benefits Retirement</v>
          </cell>
          <cell r="X8591">
            <v>1000</v>
          </cell>
          <cell r="Y8591">
            <v>1000</v>
          </cell>
          <cell r="Z8591">
            <v>1000</v>
          </cell>
          <cell r="AA8591">
            <v>1000</v>
          </cell>
          <cell r="AB8591">
            <v>0</v>
          </cell>
          <cell r="AC8591">
            <v>0</v>
          </cell>
          <cell r="AD8591" t="str">
            <v>∆</v>
          </cell>
          <cell r="AE8591">
            <v>0</v>
          </cell>
        </row>
        <row r="8592">
          <cell r="V8592" t="str">
            <v>660.05.00.150-5100.02</v>
          </cell>
          <cell r="W8592" t="str">
            <v>Benefits Health Insurance</v>
          </cell>
          <cell r="X8592">
            <v>7000</v>
          </cell>
          <cell r="Y8592">
            <v>6000</v>
          </cell>
          <cell r="Z8592">
            <v>4000</v>
          </cell>
          <cell r="AA8592">
            <v>2000</v>
          </cell>
          <cell r="AB8592">
            <v>0</v>
          </cell>
          <cell r="AC8592">
            <v>0</v>
          </cell>
          <cell r="AD8592" t="str">
            <v>∆</v>
          </cell>
          <cell r="AE8592">
            <v>0</v>
          </cell>
        </row>
        <row r="8593">
          <cell r="V8593" t="str">
            <v>660.05.00.150-5100.03</v>
          </cell>
          <cell r="W8593" t="str">
            <v>Benefits Dental Insurance</v>
          </cell>
          <cell r="X8593">
            <v>0</v>
          </cell>
          <cell r="Y8593">
            <v>0</v>
          </cell>
          <cell r="Z8593">
            <v>0</v>
          </cell>
          <cell r="AA8593">
            <v>0</v>
          </cell>
          <cell r="AB8593">
            <v>0</v>
          </cell>
          <cell r="AC8593">
            <v>0</v>
          </cell>
          <cell r="AD8593" t="str">
            <v>∆</v>
          </cell>
          <cell r="AE8593">
            <v>0</v>
          </cell>
        </row>
        <row r="8594">
          <cell r="V8594" t="str">
            <v>660.05.00.150-5100.04</v>
          </cell>
          <cell r="W8594" t="str">
            <v>Benefits Vision Insurance</v>
          </cell>
          <cell r="X8594">
            <v>0</v>
          </cell>
          <cell r="Y8594">
            <v>0</v>
          </cell>
          <cell r="Z8594">
            <v>0</v>
          </cell>
          <cell r="AA8594">
            <v>0</v>
          </cell>
          <cell r="AB8594">
            <v>0</v>
          </cell>
          <cell r="AC8594">
            <v>0</v>
          </cell>
          <cell r="AD8594" t="str">
            <v>∆</v>
          </cell>
          <cell r="AE8594">
            <v>0</v>
          </cell>
        </row>
        <row r="8595">
          <cell r="V8595" t="str">
            <v>660.05.00.150-5100.05</v>
          </cell>
          <cell r="W8595" t="str">
            <v>Benefits Life Insurance</v>
          </cell>
          <cell r="X8595">
            <v>0</v>
          </cell>
          <cell r="Y8595">
            <v>0</v>
          </cell>
          <cell r="Z8595">
            <v>0</v>
          </cell>
          <cell r="AA8595">
            <v>0</v>
          </cell>
          <cell r="AB8595">
            <v>0</v>
          </cell>
          <cell r="AC8595">
            <v>0</v>
          </cell>
          <cell r="AD8595" t="str">
            <v>∆</v>
          </cell>
          <cell r="AE8595">
            <v>0</v>
          </cell>
        </row>
        <row r="8596">
          <cell r="V8596" t="str">
            <v>660.05.00.150-5100.06</v>
          </cell>
          <cell r="W8596" t="str">
            <v>Benefits Worker's Comp</v>
          </cell>
          <cell r="X8596">
            <v>1000</v>
          </cell>
          <cell r="Y8596">
            <v>1000</v>
          </cell>
          <cell r="Z8596">
            <v>1000</v>
          </cell>
          <cell r="AA8596">
            <v>1000</v>
          </cell>
          <cell r="AB8596">
            <v>1800</v>
          </cell>
          <cell r="AC8596">
            <v>2000</v>
          </cell>
          <cell r="AD8596" t="str">
            <v>∆</v>
          </cell>
          <cell r="AE8596">
            <v>200</v>
          </cell>
        </row>
        <row r="8597">
          <cell r="V8597" t="str">
            <v>660.05.00.150-5100.07</v>
          </cell>
          <cell r="W8597" t="str">
            <v>Benefits Long Term Disability</v>
          </cell>
          <cell r="X8597">
            <v>0</v>
          </cell>
          <cell r="Y8597">
            <v>0</v>
          </cell>
          <cell r="Z8597">
            <v>0</v>
          </cell>
          <cell r="AA8597">
            <v>0</v>
          </cell>
          <cell r="AB8597">
            <v>0</v>
          </cell>
          <cell r="AC8597">
            <v>0</v>
          </cell>
          <cell r="AD8597" t="str">
            <v>∆</v>
          </cell>
          <cell r="AE8597">
            <v>0</v>
          </cell>
        </row>
        <row r="8598">
          <cell r="V8598" t="str">
            <v>660.05.00.150-5100.08</v>
          </cell>
          <cell r="W8598" t="str">
            <v>Benefits Deferred Compensation</v>
          </cell>
          <cell r="X8598">
            <v>0</v>
          </cell>
          <cell r="Y8598">
            <v>0</v>
          </cell>
          <cell r="Z8598">
            <v>0</v>
          </cell>
          <cell r="AA8598">
            <v>0</v>
          </cell>
          <cell r="AB8598">
            <v>0</v>
          </cell>
          <cell r="AC8598">
            <v>0</v>
          </cell>
          <cell r="AD8598" t="str">
            <v>∆</v>
          </cell>
          <cell r="AE8598">
            <v>0</v>
          </cell>
        </row>
        <row r="8599">
          <cell r="V8599" t="str">
            <v>660.05.00.150-5100.11</v>
          </cell>
          <cell r="W8599" t="str">
            <v>Benefits Medicare</v>
          </cell>
          <cell r="X8599">
            <v>1000</v>
          </cell>
          <cell r="Y8599">
            <v>1000</v>
          </cell>
          <cell r="Z8599">
            <v>0</v>
          </cell>
          <cell r="AA8599">
            <v>0</v>
          </cell>
          <cell r="AB8599">
            <v>0</v>
          </cell>
          <cell r="AC8599">
            <v>0</v>
          </cell>
          <cell r="AD8599" t="str">
            <v>∆</v>
          </cell>
          <cell r="AE8599">
            <v>0</v>
          </cell>
        </row>
        <row r="8600">
          <cell r="V8600" t="str">
            <v>660.05.00.150-5100.15</v>
          </cell>
          <cell r="W8600" t="str">
            <v>Benefits Cell Phone Allowance</v>
          </cell>
          <cell r="X8600">
            <v>0</v>
          </cell>
          <cell r="Y8600">
            <v>0</v>
          </cell>
          <cell r="Z8600">
            <v>0</v>
          </cell>
          <cell r="AA8600">
            <v>0</v>
          </cell>
          <cell r="AB8600">
            <v>0</v>
          </cell>
          <cell r="AC8600">
            <v>0</v>
          </cell>
          <cell r="AD8600" t="str">
            <v>∆</v>
          </cell>
          <cell r="AE8600">
            <v>0</v>
          </cell>
        </row>
        <row r="8601">
          <cell r="V8601" t="str">
            <v>660.05.00.150-5100.17</v>
          </cell>
          <cell r="W8601" t="str">
            <v>Benefits Other Post Employment Benefits</v>
          </cell>
          <cell r="X8601">
            <v>1000</v>
          </cell>
          <cell r="Y8601">
            <v>1000</v>
          </cell>
          <cell r="Z8601">
            <v>2000</v>
          </cell>
          <cell r="AA8601">
            <v>2000</v>
          </cell>
          <cell r="AB8601">
            <v>2500</v>
          </cell>
          <cell r="AC8601">
            <v>2500</v>
          </cell>
          <cell r="AD8601" t="str">
            <v>∆</v>
          </cell>
          <cell r="AE8601">
            <v>0</v>
          </cell>
        </row>
        <row r="8602">
          <cell r="W8602" t="str">
            <v>TOTAL : PERSONNEL</v>
          </cell>
          <cell r="X8602">
            <v>60000</v>
          </cell>
          <cell r="Y8602">
            <v>69000</v>
          </cell>
          <cell r="Z8602">
            <v>44000</v>
          </cell>
          <cell r="AA8602">
            <v>26000</v>
          </cell>
          <cell r="AB8602">
            <v>4300</v>
          </cell>
          <cell r="AC8602">
            <v>4500</v>
          </cell>
          <cell r="AD8602" t="str">
            <v>∆</v>
          </cell>
          <cell r="AE8602">
            <v>200</v>
          </cell>
        </row>
        <row r="8603">
          <cell r="AB8603" t="str">
            <v/>
          </cell>
          <cell r="AC8603" t="str">
            <v/>
          </cell>
          <cell r="AD8603" t="str">
            <v>∆</v>
          </cell>
        </row>
        <row r="8604">
          <cell r="V8604" t="str">
            <v>[660] SOLID WASTE : FINANCE : NON DIVISIONAL</v>
          </cell>
        </row>
        <row r="8605">
          <cell r="V8605" t="str">
            <v>FISCAL MANAGEMENT : OPERATIONS</v>
          </cell>
          <cell r="AB8605" t="str">
            <v/>
          </cell>
          <cell r="AC8605" t="str">
            <v/>
          </cell>
          <cell r="AD8605" t="str">
            <v>∆</v>
          </cell>
        </row>
        <row r="8606">
          <cell r="V8606" t="str">
            <v>660.05.00.150-6000.01</v>
          </cell>
          <cell r="W8606" t="str">
            <v>Professional Services General</v>
          </cell>
          <cell r="X8606">
            <v>53000</v>
          </cell>
          <cell r="Y8606">
            <v>63000</v>
          </cell>
          <cell r="Z8606">
            <v>81000</v>
          </cell>
          <cell r="AA8606">
            <v>74000</v>
          </cell>
          <cell r="AB8606">
            <v>0</v>
          </cell>
          <cell r="AC8606">
            <v>59000</v>
          </cell>
          <cell r="AD8606" t="str">
            <v>∆</v>
          </cell>
          <cell r="AE8606">
            <v>59000</v>
          </cell>
        </row>
        <row r="8607">
          <cell r="V8607" t="str">
            <v>660.05.00.150-6200.02</v>
          </cell>
          <cell r="W8607" t="str">
            <v>Supplies Special Department</v>
          </cell>
          <cell r="X8607">
            <v>0</v>
          </cell>
          <cell r="Y8607">
            <v>0</v>
          </cell>
          <cell r="Z8607">
            <v>0</v>
          </cell>
          <cell r="AA8607">
            <v>0</v>
          </cell>
          <cell r="AB8607">
            <v>0</v>
          </cell>
          <cell r="AC8607">
            <v>0</v>
          </cell>
          <cell r="AD8607" t="str">
            <v>∆</v>
          </cell>
          <cell r="AE8607">
            <v>0</v>
          </cell>
        </row>
        <row r="8608">
          <cell r="W8608" t="str">
            <v>TOTAL : OPERATIONS</v>
          </cell>
          <cell r="X8608">
            <v>53000</v>
          </cell>
          <cell r="Y8608">
            <v>63000</v>
          </cell>
          <cell r="Z8608">
            <v>81000</v>
          </cell>
          <cell r="AA8608">
            <v>74000</v>
          </cell>
          <cell r="AB8608">
            <v>0</v>
          </cell>
          <cell r="AC8608">
            <v>59000</v>
          </cell>
          <cell r="AD8608" t="str">
            <v>∆</v>
          </cell>
          <cell r="AE8608">
            <v>59000</v>
          </cell>
        </row>
        <row r="8609">
          <cell r="AB8609" t="str">
            <v/>
          </cell>
          <cell r="AC8609" t="str">
            <v/>
          </cell>
          <cell r="AD8609" t="str">
            <v>∆</v>
          </cell>
        </row>
        <row r="8610">
          <cell r="V8610" t="str">
            <v>[660] SOLID WASTE : FINANCE : NON DIVISIONAL</v>
          </cell>
        </row>
        <row r="8611">
          <cell r="V8611" t="str">
            <v>REVENUE MANAGEMENT : PERSONNEL</v>
          </cell>
          <cell r="AB8611" t="str">
            <v/>
          </cell>
          <cell r="AC8611" t="str">
            <v/>
          </cell>
          <cell r="AD8611" t="str">
            <v>∆</v>
          </cell>
        </row>
        <row r="8612">
          <cell r="V8612" t="str">
            <v>660.05.00.160-5000.01</v>
          </cell>
          <cell r="W8612" t="str">
            <v>Salaries Regular</v>
          </cell>
          <cell r="X8612">
            <v>142000</v>
          </cell>
          <cell r="Y8612">
            <v>178000</v>
          </cell>
          <cell r="Z8612">
            <v>193000</v>
          </cell>
          <cell r="AA8612">
            <v>181000</v>
          </cell>
          <cell r="AB8612">
            <v>32780</v>
          </cell>
          <cell r="AC8612">
            <v>52000</v>
          </cell>
          <cell r="AD8612" t="str">
            <v>∆</v>
          </cell>
          <cell r="AE8612">
            <v>19220</v>
          </cell>
        </row>
        <row r="8613">
          <cell r="V8613" t="str">
            <v>660.05.00.160-5000.02</v>
          </cell>
          <cell r="W8613" t="str">
            <v>Salaries Part Time</v>
          </cell>
          <cell r="X8613">
            <v>4000</v>
          </cell>
          <cell r="Y8613">
            <v>0</v>
          </cell>
          <cell r="Z8613">
            <v>6000</v>
          </cell>
          <cell r="AA8613">
            <v>8000</v>
          </cell>
          <cell r="AB8613">
            <v>0</v>
          </cell>
          <cell r="AC8613">
            <v>2000</v>
          </cell>
          <cell r="AD8613" t="str">
            <v>∆</v>
          </cell>
          <cell r="AE8613">
            <v>2000</v>
          </cell>
        </row>
        <row r="8614">
          <cell r="V8614" t="str">
            <v>660.05.00.160-5000.03</v>
          </cell>
          <cell r="W8614" t="str">
            <v>Salaries Overtime</v>
          </cell>
          <cell r="X8614">
            <v>0</v>
          </cell>
          <cell r="Y8614">
            <v>0</v>
          </cell>
          <cell r="Z8614">
            <v>0</v>
          </cell>
          <cell r="AA8614">
            <v>0</v>
          </cell>
          <cell r="AB8614">
            <v>0</v>
          </cell>
          <cell r="AC8614">
            <v>0</v>
          </cell>
          <cell r="AD8614" t="str">
            <v>∆</v>
          </cell>
          <cell r="AE8614">
            <v>0</v>
          </cell>
        </row>
        <row r="8615">
          <cell r="V8615" t="str">
            <v>660.05.00.160-5000.06</v>
          </cell>
          <cell r="W8615" t="str">
            <v>Salaries Out of Class</v>
          </cell>
          <cell r="X8615">
            <v>0</v>
          </cell>
          <cell r="Y8615">
            <v>0</v>
          </cell>
          <cell r="Z8615">
            <v>1000</v>
          </cell>
          <cell r="AA8615">
            <v>0</v>
          </cell>
          <cell r="AB8615">
            <v>3278</v>
          </cell>
          <cell r="AC8615">
            <v>3278</v>
          </cell>
          <cell r="AD8615" t="str">
            <v>∆</v>
          </cell>
          <cell r="AE8615">
            <v>0</v>
          </cell>
        </row>
        <row r="8616">
          <cell r="V8616" t="str">
            <v>660.05.00.160-5000.07</v>
          </cell>
          <cell r="W8616" t="str">
            <v>Salaries Admin Leave Pay</v>
          </cell>
          <cell r="X8616">
            <v>1000</v>
          </cell>
          <cell r="Y8616">
            <v>0</v>
          </cell>
          <cell r="Z8616">
            <v>1000</v>
          </cell>
          <cell r="AA8616">
            <v>3000</v>
          </cell>
          <cell r="AB8616">
            <v>521</v>
          </cell>
          <cell r="AC8616">
            <v>521</v>
          </cell>
          <cell r="AD8616" t="str">
            <v>∆</v>
          </cell>
          <cell r="AE8616">
            <v>0</v>
          </cell>
        </row>
        <row r="8617">
          <cell r="V8617" t="str">
            <v>660.05.00.160-5000.08</v>
          </cell>
          <cell r="W8617" t="str">
            <v>Salaries Longevity Pay</v>
          </cell>
          <cell r="X8617">
            <v>0</v>
          </cell>
          <cell r="Y8617">
            <v>1000</v>
          </cell>
          <cell r="Z8617">
            <v>1000</v>
          </cell>
          <cell r="AA8617">
            <v>0</v>
          </cell>
          <cell r="AB8617">
            <v>324</v>
          </cell>
          <cell r="AC8617">
            <v>324</v>
          </cell>
          <cell r="AD8617" t="str">
            <v>∆</v>
          </cell>
          <cell r="AE8617">
            <v>0</v>
          </cell>
        </row>
        <row r="8618">
          <cell r="V8618" t="str">
            <v>660.05.00.160-5000.10</v>
          </cell>
          <cell r="W8618" t="str">
            <v>Salaries Furloughs</v>
          </cell>
          <cell r="X8618">
            <v>0</v>
          </cell>
          <cell r="Y8618">
            <v>0</v>
          </cell>
          <cell r="Z8618">
            <v>0</v>
          </cell>
          <cell r="AA8618">
            <v>0</v>
          </cell>
          <cell r="AB8618">
            <v>0</v>
          </cell>
          <cell r="AC8618">
            <v>0</v>
          </cell>
          <cell r="AD8618" t="str">
            <v>∆</v>
          </cell>
          <cell r="AE8618">
            <v>0</v>
          </cell>
        </row>
        <row r="8619">
          <cell r="V8619" t="str">
            <v>660.05.00.160-5000.12</v>
          </cell>
          <cell r="W8619" t="str">
            <v>Salaries Compensated Absences</v>
          </cell>
          <cell r="X8619">
            <v>0</v>
          </cell>
          <cell r="Y8619">
            <v>0</v>
          </cell>
          <cell r="Z8619">
            <v>0</v>
          </cell>
          <cell r="AA8619">
            <v>0</v>
          </cell>
          <cell r="AB8619">
            <v>0</v>
          </cell>
          <cell r="AC8619">
            <v>0</v>
          </cell>
          <cell r="AD8619" t="str">
            <v>∆</v>
          </cell>
          <cell r="AE8619">
            <v>0</v>
          </cell>
        </row>
        <row r="8620">
          <cell r="V8620" t="str">
            <v>660.05.00.160-5100.00</v>
          </cell>
          <cell r="W8620" t="str">
            <v>Benefits PERS Pool Liability</v>
          </cell>
          <cell r="X8620">
            <v>24000</v>
          </cell>
          <cell r="Y8620">
            <v>32000</v>
          </cell>
          <cell r="Z8620">
            <v>35000</v>
          </cell>
          <cell r="AA8620">
            <v>34000</v>
          </cell>
          <cell r="AB8620">
            <v>6920</v>
          </cell>
          <cell r="AC8620">
            <v>12000</v>
          </cell>
          <cell r="AD8620" t="str">
            <v>∆</v>
          </cell>
          <cell r="AE8620">
            <v>5080</v>
          </cell>
        </row>
        <row r="8621">
          <cell r="V8621" t="str">
            <v>660.05.00.160-5100.01</v>
          </cell>
          <cell r="W8621" t="str">
            <v>Benefits Retirement</v>
          </cell>
          <cell r="X8621">
            <v>13000</v>
          </cell>
          <cell r="Y8621">
            <v>17000</v>
          </cell>
          <cell r="Z8621">
            <v>17000</v>
          </cell>
          <cell r="AA8621">
            <v>17000</v>
          </cell>
          <cell r="AB8621">
            <v>1987</v>
          </cell>
          <cell r="AC8621">
            <v>5000</v>
          </cell>
          <cell r="AD8621" t="str">
            <v>∆</v>
          </cell>
          <cell r="AE8621">
            <v>3013</v>
          </cell>
        </row>
        <row r="8622">
          <cell r="V8622" t="str">
            <v>660.05.00.160-5100.02</v>
          </cell>
          <cell r="W8622" t="str">
            <v>Benefits Health Insurance</v>
          </cell>
          <cell r="X8622">
            <v>37000</v>
          </cell>
          <cell r="Y8622">
            <v>33000</v>
          </cell>
          <cell r="Z8622">
            <v>36000</v>
          </cell>
          <cell r="AA8622">
            <v>32000</v>
          </cell>
          <cell r="AB8622">
            <v>6028</v>
          </cell>
          <cell r="AC8622">
            <v>10000</v>
          </cell>
          <cell r="AD8622" t="str">
            <v>∆</v>
          </cell>
          <cell r="AE8622">
            <v>3972</v>
          </cell>
        </row>
        <row r="8623">
          <cell r="V8623" t="str">
            <v>660.05.00.160-5100.03</v>
          </cell>
          <cell r="W8623" t="str">
            <v>Benefits Dental Insurance</v>
          </cell>
          <cell r="X8623">
            <v>4000</v>
          </cell>
          <cell r="Y8623">
            <v>3000</v>
          </cell>
          <cell r="Z8623">
            <v>4000</v>
          </cell>
          <cell r="AA8623">
            <v>3000</v>
          </cell>
          <cell r="AB8623">
            <v>356</v>
          </cell>
          <cell r="AC8623">
            <v>356</v>
          </cell>
          <cell r="AD8623" t="str">
            <v>∆</v>
          </cell>
          <cell r="AE8623">
            <v>0</v>
          </cell>
        </row>
        <row r="8624">
          <cell r="V8624" t="str">
            <v>660.05.00.160-5100.04</v>
          </cell>
          <cell r="W8624" t="str">
            <v>Benefits Vision Insurance</v>
          </cell>
          <cell r="X8624">
            <v>1000</v>
          </cell>
          <cell r="Y8624">
            <v>1000</v>
          </cell>
          <cell r="Z8624">
            <v>1000</v>
          </cell>
          <cell r="AA8624">
            <v>0</v>
          </cell>
          <cell r="AB8624">
            <v>57</v>
          </cell>
          <cell r="AC8624">
            <v>57</v>
          </cell>
          <cell r="AD8624" t="str">
            <v>∆</v>
          </cell>
          <cell r="AE8624">
            <v>0</v>
          </cell>
        </row>
        <row r="8625">
          <cell r="V8625" t="str">
            <v>660.05.00.160-5100.05</v>
          </cell>
          <cell r="W8625" t="str">
            <v>Benefits Life Insurance</v>
          </cell>
          <cell r="X8625">
            <v>0</v>
          </cell>
          <cell r="Y8625">
            <v>0</v>
          </cell>
          <cell r="Z8625">
            <v>0</v>
          </cell>
          <cell r="AA8625">
            <v>0</v>
          </cell>
          <cell r="AB8625">
            <v>58</v>
          </cell>
          <cell r="AC8625">
            <v>58</v>
          </cell>
          <cell r="AD8625" t="str">
            <v>∆</v>
          </cell>
          <cell r="AE8625">
            <v>0</v>
          </cell>
        </row>
        <row r="8626">
          <cell r="V8626" t="str">
            <v>660.05.00.160-5100.06</v>
          </cell>
          <cell r="W8626" t="str">
            <v>Benefits Worker's Comp</v>
          </cell>
          <cell r="X8626">
            <v>4000</v>
          </cell>
          <cell r="Y8626">
            <v>5000</v>
          </cell>
          <cell r="Z8626">
            <v>6000</v>
          </cell>
          <cell r="AA8626">
            <v>6000</v>
          </cell>
          <cell r="AB8626">
            <v>6000</v>
          </cell>
          <cell r="AC8626">
            <v>8000</v>
          </cell>
          <cell r="AD8626" t="str">
            <v>∆</v>
          </cell>
          <cell r="AE8626">
            <v>2000</v>
          </cell>
        </row>
        <row r="8627">
          <cell r="V8627" t="str">
            <v>660.05.00.160-5100.07</v>
          </cell>
          <cell r="W8627" t="str">
            <v>Benefits Long Term Disability</v>
          </cell>
          <cell r="X8627">
            <v>1000</v>
          </cell>
          <cell r="Y8627">
            <v>1000</v>
          </cell>
          <cell r="Z8627">
            <v>1000</v>
          </cell>
          <cell r="AA8627">
            <v>1000</v>
          </cell>
          <cell r="AB8627">
            <v>320</v>
          </cell>
          <cell r="AC8627">
            <v>320</v>
          </cell>
          <cell r="AD8627" t="str">
            <v>∆</v>
          </cell>
          <cell r="AE8627">
            <v>0</v>
          </cell>
        </row>
        <row r="8628">
          <cell r="V8628" t="str">
            <v>660.05.00.160-5100.08</v>
          </cell>
          <cell r="W8628" t="str">
            <v>Benefits Deferred Compensation</v>
          </cell>
          <cell r="X8628">
            <v>0</v>
          </cell>
          <cell r="Y8628">
            <v>0</v>
          </cell>
          <cell r="Z8628">
            <v>0</v>
          </cell>
          <cell r="AA8628">
            <v>2000</v>
          </cell>
          <cell r="AB8628">
            <v>0</v>
          </cell>
          <cell r="AC8628">
            <v>0</v>
          </cell>
          <cell r="AD8628" t="str">
            <v>∆</v>
          </cell>
          <cell r="AE8628">
            <v>0</v>
          </cell>
        </row>
        <row r="8629">
          <cell r="V8629" t="str">
            <v>660.05.00.160-5100.09</v>
          </cell>
          <cell r="W8629" t="str">
            <v>Benefits Unemployment Insurance</v>
          </cell>
          <cell r="X8629">
            <v>0</v>
          </cell>
          <cell r="Y8629">
            <v>0</v>
          </cell>
          <cell r="Z8629">
            <v>0</v>
          </cell>
          <cell r="AA8629">
            <v>0</v>
          </cell>
          <cell r="AB8629">
            <v>0</v>
          </cell>
          <cell r="AC8629">
            <v>0</v>
          </cell>
          <cell r="AD8629" t="str">
            <v>∆</v>
          </cell>
          <cell r="AE8629">
            <v>0</v>
          </cell>
        </row>
        <row r="8630">
          <cell r="V8630" t="str">
            <v>660.05.00.160-5100.11</v>
          </cell>
          <cell r="W8630" t="str">
            <v>Benefits Medicare</v>
          </cell>
          <cell r="X8630">
            <v>2000</v>
          </cell>
          <cell r="Y8630">
            <v>3000</v>
          </cell>
          <cell r="Z8630">
            <v>3000</v>
          </cell>
          <cell r="AA8630">
            <v>3000</v>
          </cell>
          <cell r="AB8630">
            <v>541</v>
          </cell>
          <cell r="AC8630">
            <v>541</v>
          </cell>
          <cell r="AD8630" t="str">
            <v>∆</v>
          </cell>
          <cell r="AE8630">
            <v>0</v>
          </cell>
        </row>
        <row r="8631">
          <cell r="V8631" t="str">
            <v>660.05.00.160-5100.15</v>
          </cell>
          <cell r="W8631" t="str">
            <v>Benefits Cell Phone Allowance</v>
          </cell>
          <cell r="X8631">
            <v>0</v>
          </cell>
          <cell r="Y8631">
            <v>0</v>
          </cell>
          <cell r="Z8631">
            <v>0</v>
          </cell>
          <cell r="AA8631">
            <v>0</v>
          </cell>
          <cell r="AB8631">
            <v>389</v>
          </cell>
          <cell r="AC8631">
            <v>389</v>
          </cell>
          <cell r="AD8631" t="str">
            <v>∆</v>
          </cell>
          <cell r="AE8631">
            <v>0</v>
          </cell>
        </row>
        <row r="8632">
          <cell r="V8632" t="str">
            <v>660.05.00.160-5100.17</v>
          </cell>
          <cell r="W8632" t="str">
            <v>Benefits Other Post Employment Benefits</v>
          </cell>
          <cell r="X8632">
            <v>8000</v>
          </cell>
          <cell r="Y8632">
            <v>8000</v>
          </cell>
          <cell r="Z8632">
            <v>8000</v>
          </cell>
          <cell r="AA8632">
            <v>7000</v>
          </cell>
          <cell r="AB8632">
            <v>7000</v>
          </cell>
          <cell r="AC8632">
            <v>7000</v>
          </cell>
          <cell r="AD8632" t="str">
            <v>∆</v>
          </cell>
          <cell r="AE8632">
            <v>0</v>
          </cell>
        </row>
        <row r="8633">
          <cell r="W8633" t="str">
            <v>TOTAL : PERSONNEL</v>
          </cell>
          <cell r="X8633">
            <v>241000</v>
          </cell>
          <cell r="Y8633">
            <v>282000</v>
          </cell>
          <cell r="Z8633">
            <v>313000</v>
          </cell>
          <cell r="AA8633">
            <v>297000</v>
          </cell>
          <cell r="AB8633">
            <v>66559</v>
          </cell>
          <cell r="AC8633">
            <v>101844</v>
          </cell>
          <cell r="AD8633" t="str">
            <v>∆</v>
          </cell>
          <cell r="AE8633">
            <v>35285</v>
          </cell>
        </row>
        <row r="8634">
          <cell r="AB8634" t="str">
            <v/>
          </cell>
          <cell r="AC8634" t="str">
            <v/>
          </cell>
          <cell r="AD8634" t="str">
            <v>∆</v>
          </cell>
        </row>
        <row r="8635">
          <cell r="V8635" t="str">
            <v>[660] SOLID WASTE : FINANCE : NON DIVISIONAL</v>
          </cell>
        </row>
        <row r="8636">
          <cell r="V8636" t="str">
            <v>REVENUE MANAGEMENT : OPERATIONS</v>
          </cell>
          <cell r="AB8636" t="str">
            <v/>
          </cell>
          <cell r="AC8636" t="str">
            <v/>
          </cell>
          <cell r="AD8636" t="str">
            <v>∆</v>
          </cell>
        </row>
        <row r="8637">
          <cell r="V8637" t="str">
            <v>660.05.00.160-6000.15</v>
          </cell>
          <cell r="W8637" t="str">
            <v>Professional Services Utility Statement Processing</v>
          </cell>
          <cell r="X8637">
            <v>77000</v>
          </cell>
          <cell r="Y8637">
            <v>76000</v>
          </cell>
          <cell r="Z8637">
            <v>81000</v>
          </cell>
          <cell r="AA8637">
            <v>75000</v>
          </cell>
          <cell r="AB8637">
            <v>0</v>
          </cell>
          <cell r="AC8637">
            <v>775000</v>
          </cell>
          <cell r="AD8637" t="str">
            <v>∆</v>
          </cell>
          <cell r="AE8637">
            <v>775000</v>
          </cell>
        </row>
        <row r="8638">
          <cell r="V8638" t="str">
            <v>660.05.00.160-6200.02</v>
          </cell>
          <cell r="W8638" t="str">
            <v>Supplies Special Department</v>
          </cell>
          <cell r="X8638">
            <v>0</v>
          </cell>
          <cell r="Y8638">
            <v>0</v>
          </cell>
          <cell r="Z8638">
            <v>0</v>
          </cell>
          <cell r="AA8638">
            <v>0</v>
          </cell>
          <cell r="AB8638">
            <v>0</v>
          </cell>
          <cell r="AC8638">
            <v>0</v>
          </cell>
          <cell r="AD8638" t="str">
            <v>∆</v>
          </cell>
          <cell r="AE8638">
            <v>0</v>
          </cell>
        </row>
        <row r="8639">
          <cell r="V8639" t="str">
            <v>660.05.00.160-6200.09</v>
          </cell>
          <cell r="W8639" t="str">
            <v>Supplies Data Processing</v>
          </cell>
          <cell r="X8639">
            <v>0</v>
          </cell>
          <cell r="Y8639">
            <v>0</v>
          </cell>
          <cell r="Z8639">
            <v>0</v>
          </cell>
          <cell r="AA8639">
            <v>0</v>
          </cell>
          <cell r="AB8639">
            <v>0</v>
          </cell>
          <cell r="AC8639">
            <v>0</v>
          </cell>
          <cell r="AD8639" t="str">
            <v>∆</v>
          </cell>
          <cell r="AE8639">
            <v>0</v>
          </cell>
        </row>
        <row r="8640">
          <cell r="V8640" t="str">
            <v>660.05.00.160-6280.40</v>
          </cell>
          <cell r="W8640" t="str">
            <v>Supplies-Public Works Support Department</v>
          </cell>
          <cell r="X8640">
            <v>3000</v>
          </cell>
          <cell r="Y8640">
            <v>2000</v>
          </cell>
          <cell r="Z8640">
            <v>2000</v>
          </cell>
          <cell r="AA8640">
            <v>0</v>
          </cell>
          <cell r="AB8640">
            <v>0</v>
          </cell>
          <cell r="AC8640">
            <v>0</v>
          </cell>
          <cell r="AD8640" t="str">
            <v>∆</v>
          </cell>
          <cell r="AE8640">
            <v>0</v>
          </cell>
        </row>
        <row r="8641">
          <cell r="V8641" t="str">
            <v>660.05.00.160-6600.04</v>
          </cell>
          <cell r="W8641" t="str">
            <v>Administrative Expenses Training/Conferences</v>
          </cell>
          <cell r="X8641">
            <v>0</v>
          </cell>
          <cell r="Y8641">
            <v>1000</v>
          </cell>
          <cell r="Z8641">
            <v>0</v>
          </cell>
          <cell r="AA8641">
            <v>0</v>
          </cell>
          <cell r="AB8641">
            <v>0</v>
          </cell>
          <cell r="AC8641">
            <v>0</v>
          </cell>
          <cell r="AD8641" t="str">
            <v>∆</v>
          </cell>
          <cell r="AE8641">
            <v>0</v>
          </cell>
        </row>
        <row r="8642">
          <cell r="V8642" t="str">
            <v>660.05.00.160-6600.07</v>
          </cell>
          <cell r="W8642" t="str">
            <v>Administrative Expenses Employee Recruitment</v>
          </cell>
          <cell r="X8642">
            <v>0</v>
          </cell>
          <cell r="Y8642">
            <v>0</v>
          </cell>
          <cell r="Z8642">
            <v>0</v>
          </cell>
          <cell r="AA8642">
            <v>0</v>
          </cell>
          <cell r="AB8642">
            <v>0</v>
          </cell>
          <cell r="AC8642">
            <v>0</v>
          </cell>
          <cell r="AD8642" t="str">
            <v>∆</v>
          </cell>
          <cell r="AE8642">
            <v>0</v>
          </cell>
        </row>
        <row r="8643">
          <cell r="W8643" t="str">
            <v>TOTAL : OPERATIONS</v>
          </cell>
          <cell r="X8643">
            <v>80000</v>
          </cell>
          <cell r="Y8643">
            <v>79000</v>
          </cell>
          <cell r="Z8643">
            <v>83000</v>
          </cell>
          <cell r="AA8643">
            <v>75000</v>
          </cell>
          <cell r="AB8643">
            <v>0</v>
          </cell>
          <cell r="AC8643">
            <v>775000</v>
          </cell>
          <cell r="AD8643" t="str">
            <v>∆</v>
          </cell>
          <cell r="AE8643">
            <v>775000</v>
          </cell>
        </row>
        <row r="8644">
          <cell r="AB8644" t="str">
            <v/>
          </cell>
          <cell r="AC8644" t="str">
            <v/>
          </cell>
          <cell r="AD8644" t="str">
            <v>∆</v>
          </cell>
        </row>
        <row r="8645">
          <cell r="V8645" t="str">
            <v>[660] SOLID WASTE : INFORMATION TECHNOLOGY : NON DIVISIONAL</v>
          </cell>
          <cell r="AB8645" t="str">
            <v/>
          </cell>
          <cell r="AC8645" t="str">
            <v/>
          </cell>
          <cell r="AD8645" t="str">
            <v>∆</v>
          </cell>
        </row>
        <row r="8646">
          <cell r="V8646" t="str">
            <v>INFORMATION TECHNOLOGY : PERSONNEL</v>
          </cell>
          <cell r="AB8646" t="str">
            <v/>
          </cell>
          <cell r="AC8646" t="str">
            <v/>
          </cell>
          <cell r="AD8646" t="str">
            <v>∆</v>
          </cell>
        </row>
        <row r="8647">
          <cell r="V8647" t="str">
            <v>660.07.00.170-5000.01</v>
          </cell>
          <cell r="W8647" t="str">
            <v>Salaries Regular</v>
          </cell>
          <cell r="X8647">
            <v>0</v>
          </cell>
          <cell r="Y8647">
            <v>0</v>
          </cell>
          <cell r="Z8647">
            <v>0</v>
          </cell>
          <cell r="AA8647">
            <v>0</v>
          </cell>
          <cell r="AB8647">
            <v>0</v>
          </cell>
          <cell r="AC8647">
            <v>0</v>
          </cell>
          <cell r="AD8647" t="str">
            <v>∆</v>
          </cell>
          <cell r="AE8647">
            <v>0</v>
          </cell>
        </row>
        <row r="8648">
          <cell r="V8648" t="str">
            <v>660.07.00.170-5000.03</v>
          </cell>
          <cell r="W8648" t="str">
            <v>Salaries Overtime</v>
          </cell>
          <cell r="X8648">
            <v>0</v>
          </cell>
          <cell r="Y8648">
            <v>0</v>
          </cell>
          <cell r="Z8648">
            <v>0</v>
          </cell>
          <cell r="AA8648">
            <v>0</v>
          </cell>
          <cell r="AB8648">
            <v>0</v>
          </cell>
          <cell r="AC8648">
            <v>0</v>
          </cell>
          <cell r="AD8648" t="str">
            <v>∆</v>
          </cell>
          <cell r="AE8648">
            <v>0</v>
          </cell>
        </row>
        <row r="8649">
          <cell r="V8649" t="str">
            <v>660.07.00.170-5000.10</v>
          </cell>
          <cell r="W8649" t="str">
            <v>Salaries Furloughs</v>
          </cell>
          <cell r="X8649">
            <v>0</v>
          </cell>
          <cell r="Y8649">
            <v>0</v>
          </cell>
          <cell r="Z8649">
            <v>0</v>
          </cell>
          <cell r="AA8649">
            <v>0</v>
          </cell>
          <cell r="AB8649">
            <v>0</v>
          </cell>
          <cell r="AC8649">
            <v>0</v>
          </cell>
          <cell r="AD8649" t="str">
            <v>∆</v>
          </cell>
          <cell r="AE8649">
            <v>0</v>
          </cell>
        </row>
        <row r="8650">
          <cell r="V8650" t="str">
            <v>660.07.00.170-5000.12</v>
          </cell>
          <cell r="W8650" t="str">
            <v>Salaries Compensated Absences</v>
          </cell>
          <cell r="X8650">
            <v>0</v>
          </cell>
          <cell r="Y8650">
            <v>0</v>
          </cell>
          <cell r="Z8650">
            <v>0</v>
          </cell>
          <cell r="AA8650">
            <v>0</v>
          </cell>
          <cell r="AB8650">
            <v>0</v>
          </cell>
          <cell r="AC8650">
            <v>0</v>
          </cell>
          <cell r="AD8650" t="str">
            <v>∆</v>
          </cell>
          <cell r="AE8650">
            <v>0</v>
          </cell>
        </row>
        <row r="8651">
          <cell r="V8651" t="str">
            <v>660.07.00.170-5100.01</v>
          </cell>
          <cell r="W8651" t="str">
            <v>Benefits Retirement</v>
          </cell>
          <cell r="X8651">
            <v>0</v>
          </cell>
          <cell r="Y8651">
            <v>0</v>
          </cell>
          <cell r="Z8651">
            <v>0</v>
          </cell>
          <cell r="AA8651">
            <v>0</v>
          </cell>
          <cell r="AB8651">
            <v>0</v>
          </cell>
          <cell r="AC8651">
            <v>0</v>
          </cell>
          <cell r="AD8651" t="str">
            <v>∆</v>
          </cell>
          <cell r="AE8651">
            <v>0</v>
          </cell>
        </row>
        <row r="8652">
          <cell r="V8652" t="str">
            <v>660.07.00.170-5100.02</v>
          </cell>
          <cell r="W8652" t="str">
            <v>Benefits Health Insurance</v>
          </cell>
          <cell r="X8652">
            <v>0</v>
          </cell>
          <cell r="Y8652">
            <v>0</v>
          </cell>
          <cell r="Z8652">
            <v>0</v>
          </cell>
          <cell r="AA8652">
            <v>0</v>
          </cell>
          <cell r="AB8652">
            <v>0</v>
          </cell>
          <cell r="AC8652">
            <v>0</v>
          </cell>
          <cell r="AD8652" t="str">
            <v>∆</v>
          </cell>
          <cell r="AE8652">
            <v>0</v>
          </cell>
        </row>
        <row r="8653">
          <cell r="V8653" t="str">
            <v>660.07.00.170-5100.03</v>
          </cell>
          <cell r="W8653" t="str">
            <v>Benefits Dental Insurance</v>
          </cell>
          <cell r="X8653">
            <v>0</v>
          </cell>
          <cell r="Y8653">
            <v>0</v>
          </cell>
          <cell r="Z8653">
            <v>0</v>
          </cell>
          <cell r="AA8653">
            <v>0</v>
          </cell>
          <cell r="AB8653">
            <v>0</v>
          </cell>
          <cell r="AC8653">
            <v>0</v>
          </cell>
          <cell r="AD8653" t="str">
            <v>∆</v>
          </cell>
          <cell r="AE8653">
            <v>0</v>
          </cell>
        </row>
        <row r="8654">
          <cell r="V8654" t="str">
            <v>660.07.00.170-5100.04</v>
          </cell>
          <cell r="W8654" t="str">
            <v>Benefits Vision Insurance</v>
          </cell>
          <cell r="X8654">
            <v>0</v>
          </cell>
          <cell r="Y8654">
            <v>0</v>
          </cell>
          <cell r="Z8654">
            <v>0</v>
          </cell>
          <cell r="AA8654">
            <v>0</v>
          </cell>
          <cell r="AB8654">
            <v>0</v>
          </cell>
          <cell r="AC8654">
            <v>0</v>
          </cell>
          <cell r="AD8654" t="str">
            <v>∆</v>
          </cell>
          <cell r="AE8654">
            <v>0</v>
          </cell>
        </row>
        <row r="8655">
          <cell r="V8655" t="str">
            <v>660.07.00.170-5100.05</v>
          </cell>
          <cell r="W8655" t="str">
            <v>Benefits Life Insurance</v>
          </cell>
          <cell r="X8655">
            <v>0</v>
          </cell>
          <cell r="Y8655">
            <v>0</v>
          </cell>
          <cell r="Z8655">
            <v>0</v>
          </cell>
          <cell r="AA8655">
            <v>0</v>
          </cell>
          <cell r="AB8655">
            <v>0</v>
          </cell>
          <cell r="AC8655">
            <v>0</v>
          </cell>
          <cell r="AD8655" t="str">
            <v>∆</v>
          </cell>
          <cell r="AE8655">
            <v>0</v>
          </cell>
        </row>
        <row r="8656">
          <cell r="V8656" t="str">
            <v>660.07.00.170-5100.07</v>
          </cell>
          <cell r="W8656" t="str">
            <v>Benefits Long Term Disability</v>
          </cell>
          <cell r="X8656">
            <v>0</v>
          </cell>
          <cell r="Y8656">
            <v>0</v>
          </cell>
          <cell r="Z8656">
            <v>0</v>
          </cell>
          <cell r="AA8656">
            <v>0</v>
          </cell>
          <cell r="AB8656">
            <v>0</v>
          </cell>
          <cell r="AC8656">
            <v>0</v>
          </cell>
          <cell r="AD8656" t="str">
            <v>∆</v>
          </cell>
          <cell r="AE8656">
            <v>0</v>
          </cell>
        </row>
        <row r="8657">
          <cell r="V8657" t="str">
            <v>660.07.00.170-5100.11</v>
          </cell>
          <cell r="W8657" t="str">
            <v>Benefits Medicare</v>
          </cell>
          <cell r="X8657">
            <v>0</v>
          </cell>
          <cell r="Y8657">
            <v>0</v>
          </cell>
          <cell r="Z8657">
            <v>0</v>
          </cell>
          <cell r="AA8657">
            <v>0</v>
          </cell>
          <cell r="AB8657">
            <v>0</v>
          </cell>
          <cell r="AC8657">
            <v>0</v>
          </cell>
          <cell r="AD8657" t="str">
            <v>∆</v>
          </cell>
          <cell r="AE8657">
            <v>0</v>
          </cell>
        </row>
        <row r="8658">
          <cell r="W8658" t="str">
            <v>TOTAL : PERSONNEL</v>
          </cell>
          <cell r="X8658">
            <v>0</v>
          </cell>
          <cell r="Y8658">
            <v>0</v>
          </cell>
          <cell r="Z8658">
            <v>0</v>
          </cell>
          <cell r="AA8658">
            <v>0</v>
          </cell>
          <cell r="AB8658">
            <v>0</v>
          </cell>
          <cell r="AC8658">
            <v>0</v>
          </cell>
          <cell r="AD8658" t="str">
            <v>∆</v>
          </cell>
          <cell r="AE8658">
            <v>0</v>
          </cell>
        </row>
        <row r="8659">
          <cell r="AB8659" t="str">
            <v/>
          </cell>
          <cell r="AC8659" t="str">
            <v/>
          </cell>
          <cell r="AD8659" t="str">
            <v>∆</v>
          </cell>
        </row>
        <row r="8660">
          <cell r="V8660" t="str">
            <v>[660] SOLID WASTE : POLICE DEPARTMENT : NON DIVISIONAL</v>
          </cell>
          <cell r="AB8660" t="str">
            <v/>
          </cell>
          <cell r="AC8660" t="str">
            <v/>
          </cell>
          <cell r="AD8660" t="str">
            <v>∆</v>
          </cell>
        </row>
        <row r="8661">
          <cell r="V8661" t="str">
            <v>CODE COMPLIANCE : PERSONNEL</v>
          </cell>
          <cell r="AB8661" t="str">
            <v/>
          </cell>
          <cell r="AC8661" t="str">
            <v/>
          </cell>
          <cell r="AD8661" t="str">
            <v>∆</v>
          </cell>
        </row>
        <row r="8662">
          <cell r="V8662" t="str">
            <v>660.11.00.250-5000.01</v>
          </cell>
          <cell r="W8662" t="str">
            <v>Salaries Regular</v>
          </cell>
          <cell r="X8662">
            <v>8000</v>
          </cell>
          <cell r="Y8662">
            <v>8000</v>
          </cell>
          <cell r="Z8662">
            <v>9000</v>
          </cell>
          <cell r="AA8662">
            <v>9000</v>
          </cell>
          <cell r="AB8662">
            <v>7703</v>
          </cell>
          <cell r="AC8662">
            <v>7703</v>
          </cell>
          <cell r="AD8662" t="str">
            <v>∆</v>
          </cell>
          <cell r="AE8662">
            <v>0</v>
          </cell>
        </row>
        <row r="8663">
          <cell r="V8663" t="str">
            <v>660.11.00.250-5000.07</v>
          </cell>
          <cell r="W8663" t="str">
            <v>Salaries Admin Leave Pay</v>
          </cell>
          <cell r="X8663">
            <v>0</v>
          </cell>
          <cell r="Y8663">
            <v>0</v>
          </cell>
          <cell r="Z8663">
            <v>0</v>
          </cell>
          <cell r="AA8663">
            <v>0</v>
          </cell>
          <cell r="AB8663">
            <v>0</v>
          </cell>
          <cell r="AC8663">
            <v>0</v>
          </cell>
          <cell r="AD8663" t="str">
            <v>∆</v>
          </cell>
          <cell r="AE8663">
            <v>0</v>
          </cell>
        </row>
        <row r="8664">
          <cell r="V8664" t="str">
            <v>660.11.00.250-5000.08</v>
          </cell>
          <cell r="W8664" t="str">
            <v>Salaries Longevity Pay</v>
          </cell>
          <cell r="X8664">
            <v>0</v>
          </cell>
          <cell r="Y8664">
            <v>0</v>
          </cell>
          <cell r="Z8664">
            <v>0</v>
          </cell>
          <cell r="AA8664">
            <v>0</v>
          </cell>
          <cell r="AB8664">
            <v>140</v>
          </cell>
          <cell r="AC8664">
            <v>140</v>
          </cell>
          <cell r="AD8664" t="str">
            <v>∆</v>
          </cell>
          <cell r="AE8664">
            <v>0</v>
          </cell>
        </row>
        <row r="8665">
          <cell r="V8665" t="str">
            <v>660.11.00.250-5000.10</v>
          </cell>
          <cell r="W8665" t="str">
            <v>Salaries Furloughs</v>
          </cell>
          <cell r="X8665">
            <v>0</v>
          </cell>
          <cell r="Y8665">
            <v>0</v>
          </cell>
          <cell r="Z8665">
            <v>0</v>
          </cell>
          <cell r="AA8665">
            <v>0</v>
          </cell>
          <cell r="AB8665">
            <v>0</v>
          </cell>
          <cell r="AC8665">
            <v>0</v>
          </cell>
          <cell r="AD8665" t="str">
            <v>∆</v>
          </cell>
          <cell r="AE8665">
            <v>0</v>
          </cell>
        </row>
        <row r="8666">
          <cell r="V8666" t="str">
            <v>660.11.00.250-5000.12</v>
          </cell>
          <cell r="W8666" t="str">
            <v>Salaries Compensated Absences</v>
          </cell>
          <cell r="X8666">
            <v>0</v>
          </cell>
          <cell r="Y8666">
            <v>0</v>
          </cell>
          <cell r="Z8666">
            <v>0</v>
          </cell>
          <cell r="AA8666">
            <v>0</v>
          </cell>
          <cell r="AB8666">
            <v>0</v>
          </cell>
          <cell r="AC8666">
            <v>0</v>
          </cell>
          <cell r="AD8666" t="str">
            <v>∆</v>
          </cell>
          <cell r="AE8666">
            <v>0</v>
          </cell>
        </row>
        <row r="8667">
          <cell r="V8667" t="str">
            <v>660.11.00.250-5100.00</v>
          </cell>
          <cell r="W8667" t="str">
            <v>Benefits PERS Pool Liability</v>
          </cell>
          <cell r="X8667">
            <v>1000</v>
          </cell>
          <cell r="Y8667">
            <v>2000</v>
          </cell>
          <cell r="Z8667">
            <v>2000</v>
          </cell>
          <cell r="AA8667">
            <v>2000</v>
          </cell>
          <cell r="AB8667">
            <v>1640</v>
          </cell>
          <cell r="AC8667">
            <v>1000</v>
          </cell>
          <cell r="AD8667" t="str">
            <v>∆</v>
          </cell>
          <cell r="AE8667">
            <v>-640</v>
          </cell>
        </row>
        <row r="8668">
          <cell r="V8668" t="str">
            <v>660.11.00.250-5100.01</v>
          </cell>
          <cell r="W8668" t="str">
            <v>Benefits Retirement</v>
          </cell>
          <cell r="X8668">
            <v>0</v>
          </cell>
          <cell r="Y8668">
            <v>0</v>
          </cell>
          <cell r="Z8668">
            <v>0</v>
          </cell>
          <cell r="AA8668">
            <v>1000</v>
          </cell>
          <cell r="AB8668">
            <v>471</v>
          </cell>
          <cell r="AC8668">
            <v>471</v>
          </cell>
          <cell r="AD8668" t="str">
            <v>∆</v>
          </cell>
          <cell r="AE8668">
            <v>0</v>
          </cell>
        </row>
        <row r="8669">
          <cell r="V8669" t="str">
            <v>660.11.00.250-5100.02</v>
          </cell>
          <cell r="W8669" t="str">
            <v>Benefits Health Insurance</v>
          </cell>
          <cell r="X8669">
            <v>1000</v>
          </cell>
          <cell r="Y8669">
            <v>1000</v>
          </cell>
          <cell r="Z8669">
            <v>0</v>
          </cell>
          <cell r="AA8669">
            <v>0</v>
          </cell>
          <cell r="AB8669">
            <v>0</v>
          </cell>
          <cell r="AC8669">
            <v>0</v>
          </cell>
          <cell r="AD8669" t="str">
            <v>∆</v>
          </cell>
          <cell r="AE8669">
            <v>0</v>
          </cell>
        </row>
        <row r="8670">
          <cell r="V8670" t="str">
            <v>660.11.00.250-5100.03</v>
          </cell>
          <cell r="W8670" t="str">
            <v>Benefits Dental Insurance</v>
          </cell>
          <cell r="X8670">
            <v>0</v>
          </cell>
          <cell r="Y8670">
            <v>0</v>
          </cell>
          <cell r="Z8670">
            <v>0</v>
          </cell>
          <cell r="AA8670">
            <v>0</v>
          </cell>
          <cell r="AB8670">
            <v>93</v>
          </cell>
          <cell r="AC8670">
            <v>93</v>
          </cell>
          <cell r="AD8670" t="str">
            <v>∆</v>
          </cell>
          <cell r="AE8670">
            <v>0</v>
          </cell>
        </row>
        <row r="8671">
          <cell r="V8671" t="str">
            <v>660.11.00.250-5100.04</v>
          </cell>
          <cell r="W8671" t="str">
            <v>Benefits Vision Insurance</v>
          </cell>
          <cell r="X8671">
            <v>0</v>
          </cell>
          <cell r="Y8671">
            <v>0</v>
          </cell>
          <cell r="Z8671">
            <v>0</v>
          </cell>
          <cell r="AA8671">
            <v>0</v>
          </cell>
          <cell r="AB8671">
            <v>15</v>
          </cell>
          <cell r="AC8671">
            <v>15</v>
          </cell>
          <cell r="AD8671" t="str">
            <v>∆</v>
          </cell>
          <cell r="AE8671">
            <v>0</v>
          </cell>
        </row>
        <row r="8672">
          <cell r="V8672" t="str">
            <v>660.11.00.250-5100.05</v>
          </cell>
          <cell r="W8672" t="str">
            <v>Benefits Life Insurance</v>
          </cell>
          <cell r="X8672">
            <v>0</v>
          </cell>
          <cell r="Y8672">
            <v>0</v>
          </cell>
          <cell r="Z8672">
            <v>0</v>
          </cell>
          <cell r="AA8672">
            <v>0</v>
          </cell>
          <cell r="AB8672">
            <v>14</v>
          </cell>
          <cell r="AC8672">
            <v>14</v>
          </cell>
          <cell r="AD8672" t="str">
            <v>∆</v>
          </cell>
          <cell r="AE8672">
            <v>0</v>
          </cell>
        </row>
        <row r="8673">
          <cell r="V8673" t="str">
            <v>660.11.00.250-5100.06</v>
          </cell>
          <cell r="W8673" t="str">
            <v>Benefits Worker's Comp</v>
          </cell>
          <cell r="X8673">
            <v>0</v>
          </cell>
          <cell r="Y8673">
            <v>0</v>
          </cell>
          <cell r="Z8673">
            <v>0</v>
          </cell>
          <cell r="AA8673">
            <v>0</v>
          </cell>
          <cell r="AB8673">
            <v>600</v>
          </cell>
          <cell r="AC8673">
            <v>1000</v>
          </cell>
          <cell r="AD8673" t="str">
            <v>∆</v>
          </cell>
          <cell r="AE8673">
            <v>400</v>
          </cell>
        </row>
        <row r="8674">
          <cell r="V8674" t="str">
            <v>660.11.00.250-5100.07</v>
          </cell>
          <cell r="W8674" t="str">
            <v>Benefits Long Term Disability</v>
          </cell>
          <cell r="X8674">
            <v>0</v>
          </cell>
          <cell r="Y8674">
            <v>0</v>
          </cell>
          <cell r="Z8674">
            <v>0</v>
          </cell>
          <cell r="AA8674">
            <v>0</v>
          </cell>
          <cell r="AB8674">
            <v>76</v>
          </cell>
          <cell r="AC8674">
            <v>76</v>
          </cell>
          <cell r="AD8674" t="str">
            <v>∆</v>
          </cell>
          <cell r="AE8674">
            <v>0</v>
          </cell>
        </row>
        <row r="8675">
          <cell r="V8675" t="str">
            <v>660.11.00.250-5100.08</v>
          </cell>
          <cell r="W8675" t="str">
            <v>Benefits Deferred Compensation</v>
          </cell>
          <cell r="X8675">
            <v>0</v>
          </cell>
          <cell r="Y8675">
            <v>0</v>
          </cell>
          <cell r="Z8675">
            <v>0</v>
          </cell>
          <cell r="AA8675">
            <v>0</v>
          </cell>
          <cell r="AB8675">
            <v>378</v>
          </cell>
          <cell r="AC8675">
            <v>378</v>
          </cell>
          <cell r="AD8675" t="str">
            <v>∆</v>
          </cell>
          <cell r="AE8675">
            <v>0</v>
          </cell>
        </row>
        <row r="8676">
          <cell r="V8676" t="str">
            <v>660.11.00.250-5100.10</v>
          </cell>
          <cell r="W8676" t="str">
            <v>Benefits Uniform Allowance</v>
          </cell>
          <cell r="X8676">
            <v>0</v>
          </cell>
          <cell r="Y8676">
            <v>0</v>
          </cell>
          <cell r="Z8676">
            <v>0</v>
          </cell>
          <cell r="AA8676">
            <v>0</v>
          </cell>
          <cell r="AB8676">
            <v>0</v>
          </cell>
          <cell r="AC8676">
            <v>0</v>
          </cell>
          <cell r="AD8676" t="str">
            <v>∆</v>
          </cell>
          <cell r="AE8676">
            <v>0</v>
          </cell>
        </row>
        <row r="8677">
          <cell r="V8677" t="str">
            <v>660.11.00.250-5100.11</v>
          </cell>
          <cell r="W8677" t="str">
            <v>Benefits Medicare</v>
          </cell>
          <cell r="X8677">
            <v>0</v>
          </cell>
          <cell r="Y8677">
            <v>0</v>
          </cell>
          <cell r="Z8677">
            <v>0</v>
          </cell>
          <cell r="AA8677">
            <v>0</v>
          </cell>
          <cell r="AB8677">
            <v>121</v>
          </cell>
          <cell r="AC8677">
            <v>121</v>
          </cell>
          <cell r="AD8677" t="str">
            <v>∆</v>
          </cell>
          <cell r="AE8677">
            <v>0</v>
          </cell>
        </row>
        <row r="8678">
          <cell r="V8678" t="str">
            <v>660.11.00.250-5100.15</v>
          </cell>
          <cell r="W8678" t="str">
            <v>Benefits Cell Phone Allowance</v>
          </cell>
          <cell r="X8678">
            <v>0</v>
          </cell>
          <cell r="Y8678">
            <v>0</v>
          </cell>
          <cell r="Z8678">
            <v>0</v>
          </cell>
          <cell r="AA8678">
            <v>0</v>
          </cell>
          <cell r="AB8678">
            <v>101</v>
          </cell>
          <cell r="AC8678">
            <v>101</v>
          </cell>
          <cell r="AD8678" t="str">
            <v>∆</v>
          </cell>
          <cell r="AE8678">
            <v>0</v>
          </cell>
        </row>
        <row r="8679">
          <cell r="W8679" t="str">
            <v>TOTAL : PERSONNEL</v>
          </cell>
          <cell r="X8679">
            <v>10000</v>
          </cell>
          <cell r="Y8679">
            <v>11000</v>
          </cell>
          <cell r="Z8679">
            <v>11000</v>
          </cell>
          <cell r="AA8679">
            <v>12000</v>
          </cell>
          <cell r="AB8679">
            <v>11352</v>
          </cell>
          <cell r="AC8679">
            <v>11112</v>
          </cell>
          <cell r="AD8679" t="str">
            <v>∆</v>
          </cell>
          <cell r="AE8679">
            <v>-240</v>
          </cell>
        </row>
        <row r="8680">
          <cell r="AB8680" t="str">
            <v/>
          </cell>
          <cell r="AC8680" t="str">
            <v/>
          </cell>
          <cell r="AD8680" t="str">
            <v>∆</v>
          </cell>
        </row>
        <row r="8681">
          <cell r="V8681" t="str">
            <v>[660] SOLID WASTE : PUBLIC WORKS : ADMINISTRATION</v>
          </cell>
          <cell r="AB8681" t="str">
            <v/>
          </cell>
          <cell r="AC8681" t="str">
            <v/>
          </cell>
          <cell r="AD8681" t="str">
            <v>∆</v>
          </cell>
        </row>
        <row r="8682">
          <cell r="V8682" t="str">
            <v>ADMINISTRATION : PERSONNEL</v>
          </cell>
          <cell r="AB8682" t="str">
            <v/>
          </cell>
          <cell r="AC8682" t="str">
            <v/>
          </cell>
          <cell r="AD8682" t="str">
            <v>∆</v>
          </cell>
        </row>
        <row r="8683">
          <cell r="V8683" t="str">
            <v>660.40.50.001-5000.01</v>
          </cell>
          <cell r="W8683" t="str">
            <v>Salaries Regular</v>
          </cell>
          <cell r="X8683">
            <v>73000</v>
          </cell>
          <cell r="Y8683">
            <v>90000</v>
          </cell>
          <cell r="Z8683">
            <v>109000</v>
          </cell>
          <cell r="AA8683">
            <v>56000</v>
          </cell>
          <cell r="AB8683">
            <v>0</v>
          </cell>
          <cell r="AC8683">
            <v>0</v>
          </cell>
          <cell r="AD8683" t="str">
            <v>∆</v>
          </cell>
          <cell r="AE8683">
            <v>0</v>
          </cell>
        </row>
        <row r="8684">
          <cell r="V8684" t="str">
            <v>660.40.50.001-5000.03</v>
          </cell>
          <cell r="W8684" t="str">
            <v>Salaries Overtime</v>
          </cell>
          <cell r="X8684">
            <v>0</v>
          </cell>
          <cell r="Y8684">
            <v>0</v>
          </cell>
          <cell r="Z8684">
            <v>0</v>
          </cell>
          <cell r="AA8684">
            <v>0</v>
          </cell>
          <cell r="AB8684">
            <v>0</v>
          </cell>
          <cell r="AC8684">
            <v>0</v>
          </cell>
          <cell r="AD8684" t="str">
            <v>∆</v>
          </cell>
          <cell r="AE8684">
            <v>0</v>
          </cell>
        </row>
        <row r="8685">
          <cell r="V8685" t="str">
            <v>660.40.50.001-5000.07</v>
          </cell>
          <cell r="W8685" t="str">
            <v>Salaries Admin Leave Pay</v>
          </cell>
          <cell r="X8685">
            <v>0</v>
          </cell>
          <cell r="Y8685">
            <v>0</v>
          </cell>
          <cell r="Z8685">
            <v>7000</v>
          </cell>
          <cell r="AA8685">
            <v>0</v>
          </cell>
          <cell r="AB8685">
            <v>0</v>
          </cell>
          <cell r="AC8685">
            <v>0</v>
          </cell>
          <cell r="AD8685" t="str">
            <v>∆</v>
          </cell>
          <cell r="AE8685">
            <v>0</v>
          </cell>
        </row>
        <row r="8686">
          <cell r="V8686" t="str">
            <v>660.40.50.001-5000.08</v>
          </cell>
          <cell r="W8686" t="str">
            <v>Salaries Longevity Pay</v>
          </cell>
          <cell r="X8686">
            <v>1000</v>
          </cell>
          <cell r="Y8686">
            <v>1000</v>
          </cell>
          <cell r="Z8686">
            <v>1000</v>
          </cell>
          <cell r="AA8686">
            <v>0</v>
          </cell>
          <cell r="AB8686">
            <v>0</v>
          </cell>
          <cell r="AC8686">
            <v>0</v>
          </cell>
          <cell r="AD8686" t="str">
            <v>∆</v>
          </cell>
          <cell r="AE8686">
            <v>0</v>
          </cell>
        </row>
        <row r="8687">
          <cell r="V8687" t="str">
            <v>660.40.50.001-5000.10</v>
          </cell>
          <cell r="W8687" t="str">
            <v>Salaries Furloughs</v>
          </cell>
          <cell r="X8687">
            <v>0</v>
          </cell>
          <cell r="Y8687">
            <v>0</v>
          </cell>
          <cell r="Z8687">
            <v>0</v>
          </cell>
          <cell r="AA8687">
            <v>0</v>
          </cell>
          <cell r="AB8687">
            <v>0</v>
          </cell>
          <cell r="AC8687">
            <v>0</v>
          </cell>
          <cell r="AD8687" t="str">
            <v>∆</v>
          </cell>
          <cell r="AE8687">
            <v>0</v>
          </cell>
        </row>
        <row r="8688">
          <cell r="V8688" t="str">
            <v>660.40.50.001-5000.12</v>
          </cell>
          <cell r="W8688" t="str">
            <v>Salaries Compensated Absences</v>
          </cell>
          <cell r="X8688">
            <v>0</v>
          </cell>
          <cell r="Y8688">
            <v>0</v>
          </cell>
          <cell r="Z8688">
            <v>0</v>
          </cell>
          <cell r="AA8688">
            <v>0</v>
          </cell>
          <cell r="AB8688">
            <v>0</v>
          </cell>
          <cell r="AC8688">
            <v>0</v>
          </cell>
          <cell r="AD8688" t="str">
            <v>∆</v>
          </cell>
          <cell r="AE8688">
            <v>0</v>
          </cell>
        </row>
        <row r="8689">
          <cell r="V8689" t="str">
            <v>660.40.50.001-5100.00</v>
          </cell>
          <cell r="W8689" t="str">
            <v>Benefits PERS Pool Liability</v>
          </cell>
          <cell r="X8689">
            <v>13000</v>
          </cell>
          <cell r="Y8689">
            <v>17000</v>
          </cell>
          <cell r="Z8689">
            <v>14000</v>
          </cell>
          <cell r="AA8689">
            <v>11000</v>
          </cell>
          <cell r="AB8689">
            <v>0</v>
          </cell>
          <cell r="AC8689">
            <v>0</v>
          </cell>
          <cell r="AD8689" t="str">
            <v>∆</v>
          </cell>
          <cell r="AE8689">
            <v>0</v>
          </cell>
        </row>
        <row r="8690">
          <cell r="V8690" t="str">
            <v>660.40.50.001-5100.01</v>
          </cell>
          <cell r="W8690" t="str">
            <v>Benefits Retirement</v>
          </cell>
          <cell r="X8690">
            <v>3000</v>
          </cell>
          <cell r="Y8690">
            <v>4000</v>
          </cell>
          <cell r="Z8690">
            <v>5000</v>
          </cell>
          <cell r="AA8690">
            <v>4000</v>
          </cell>
          <cell r="AB8690">
            <v>0</v>
          </cell>
          <cell r="AC8690">
            <v>0</v>
          </cell>
          <cell r="AD8690" t="str">
            <v>∆</v>
          </cell>
          <cell r="AE8690">
            <v>0</v>
          </cell>
        </row>
        <row r="8691">
          <cell r="V8691" t="str">
            <v>660.40.50.001-5100.02</v>
          </cell>
          <cell r="W8691" t="str">
            <v>Benefits Health Insurance</v>
          </cell>
          <cell r="X8691">
            <v>9000</v>
          </cell>
          <cell r="Y8691">
            <v>10000</v>
          </cell>
          <cell r="Z8691">
            <v>7000</v>
          </cell>
          <cell r="AA8691">
            <v>6000</v>
          </cell>
          <cell r="AB8691">
            <v>0</v>
          </cell>
          <cell r="AC8691">
            <v>0</v>
          </cell>
          <cell r="AD8691" t="str">
            <v>∆</v>
          </cell>
          <cell r="AE8691">
            <v>0</v>
          </cell>
        </row>
        <row r="8692">
          <cell r="V8692" t="str">
            <v>660.40.50.001-5100.03</v>
          </cell>
          <cell r="W8692" t="str">
            <v>Benefits Dental Insurance</v>
          </cell>
          <cell r="X8692">
            <v>1000</v>
          </cell>
          <cell r="Y8692">
            <v>1000</v>
          </cell>
          <cell r="Z8692">
            <v>0</v>
          </cell>
          <cell r="AA8692">
            <v>0</v>
          </cell>
          <cell r="AB8692">
            <v>0</v>
          </cell>
          <cell r="AC8692">
            <v>0</v>
          </cell>
          <cell r="AD8692" t="str">
            <v>∆</v>
          </cell>
          <cell r="AE8692">
            <v>0</v>
          </cell>
        </row>
        <row r="8693">
          <cell r="V8693" t="str">
            <v>660.40.50.001-5100.04</v>
          </cell>
          <cell r="W8693" t="str">
            <v>Benefits Vision Insurance</v>
          </cell>
          <cell r="X8693">
            <v>0</v>
          </cell>
          <cell r="Y8693">
            <v>0</v>
          </cell>
          <cell r="Z8693">
            <v>0</v>
          </cell>
          <cell r="AA8693">
            <v>0</v>
          </cell>
          <cell r="AB8693">
            <v>0</v>
          </cell>
          <cell r="AC8693">
            <v>0</v>
          </cell>
          <cell r="AD8693" t="str">
            <v>∆</v>
          </cell>
          <cell r="AE8693">
            <v>0</v>
          </cell>
        </row>
        <row r="8694">
          <cell r="V8694" t="str">
            <v>660.40.50.001-5100.05</v>
          </cell>
          <cell r="W8694" t="str">
            <v>Benefits Life Insurance</v>
          </cell>
          <cell r="X8694">
            <v>0</v>
          </cell>
          <cell r="Y8694">
            <v>0</v>
          </cell>
          <cell r="Z8694">
            <v>0</v>
          </cell>
          <cell r="AA8694">
            <v>0</v>
          </cell>
          <cell r="AB8694">
            <v>0</v>
          </cell>
          <cell r="AC8694">
            <v>0</v>
          </cell>
          <cell r="AD8694" t="str">
            <v>∆</v>
          </cell>
          <cell r="AE8694">
            <v>0</v>
          </cell>
        </row>
        <row r="8695">
          <cell r="V8695" t="str">
            <v>660.40.50.001-5100.06</v>
          </cell>
          <cell r="W8695" t="str">
            <v>Benefits Worker's Comp</v>
          </cell>
          <cell r="X8695">
            <v>4000</v>
          </cell>
          <cell r="Y8695">
            <v>4000</v>
          </cell>
          <cell r="Z8695">
            <v>3000</v>
          </cell>
          <cell r="AA8695">
            <v>3000</v>
          </cell>
          <cell r="AB8695">
            <v>3000</v>
          </cell>
          <cell r="AC8695">
            <v>4000</v>
          </cell>
          <cell r="AD8695" t="str">
            <v>∆</v>
          </cell>
          <cell r="AE8695">
            <v>1000</v>
          </cell>
        </row>
        <row r="8696">
          <cell r="V8696" t="str">
            <v>660.40.50.001-5100.07</v>
          </cell>
          <cell r="W8696" t="str">
            <v>Benefits Long Term Disability</v>
          </cell>
          <cell r="X8696">
            <v>0</v>
          </cell>
          <cell r="Y8696">
            <v>0</v>
          </cell>
          <cell r="Z8696">
            <v>0</v>
          </cell>
          <cell r="AA8696">
            <v>0</v>
          </cell>
          <cell r="AB8696">
            <v>0</v>
          </cell>
          <cell r="AC8696">
            <v>0</v>
          </cell>
          <cell r="AD8696" t="str">
            <v>∆</v>
          </cell>
          <cell r="AE8696">
            <v>0</v>
          </cell>
        </row>
        <row r="8697">
          <cell r="V8697" t="str">
            <v>660.40.50.001-5100.08</v>
          </cell>
          <cell r="W8697" t="str">
            <v>Benefits Deferred Compensation</v>
          </cell>
          <cell r="X8697">
            <v>2000</v>
          </cell>
          <cell r="Y8697">
            <v>2000</v>
          </cell>
          <cell r="Z8697">
            <v>1000</v>
          </cell>
          <cell r="AA8697">
            <v>2000</v>
          </cell>
          <cell r="AB8697">
            <v>0</v>
          </cell>
          <cell r="AC8697">
            <v>0</v>
          </cell>
          <cell r="AD8697" t="str">
            <v>∆</v>
          </cell>
          <cell r="AE8697">
            <v>0</v>
          </cell>
        </row>
        <row r="8698">
          <cell r="V8698" t="str">
            <v>660.40.50.001-5100.09</v>
          </cell>
          <cell r="W8698" t="str">
            <v>Benefits Unemployment Insurance</v>
          </cell>
          <cell r="X8698">
            <v>0</v>
          </cell>
          <cell r="Y8698">
            <v>0</v>
          </cell>
          <cell r="Z8698">
            <v>0</v>
          </cell>
          <cell r="AA8698">
            <v>0</v>
          </cell>
          <cell r="AB8698">
            <v>0</v>
          </cell>
          <cell r="AC8698">
            <v>0</v>
          </cell>
          <cell r="AD8698" t="str">
            <v>∆</v>
          </cell>
          <cell r="AE8698">
            <v>0</v>
          </cell>
        </row>
        <row r="8699">
          <cell r="V8699" t="str">
            <v>660.40.50.001-5100.11</v>
          </cell>
          <cell r="W8699" t="str">
            <v>Benefits Medicare</v>
          </cell>
          <cell r="X8699">
            <v>1000</v>
          </cell>
          <cell r="Y8699">
            <v>1000</v>
          </cell>
          <cell r="Z8699">
            <v>1000</v>
          </cell>
          <cell r="AA8699">
            <v>1000</v>
          </cell>
          <cell r="AB8699">
            <v>0</v>
          </cell>
          <cell r="AC8699">
            <v>0</v>
          </cell>
          <cell r="AD8699" t="str">
            <v>∆</v>
          </cell>
          <cell r="AE8699">
            <v>0</v>
          </cell>
        </row>
        <row r="8700">
          <cell r="V8700" t="str">
            <v>660.40.50.001-5100.15</v>
          </cell>
          <cell r="W8700" t="str">
            <v>Benefits Cell Phone Allowance</v>
          </cell>
          <cell r="X8700">
            <v>0</v>
          </cell>
          <cell r="Y8700">
            <v>0</v>
          </cell>
          <cell r="Z8700">
            <v>0</v>
          </cell>
          <cell r="AA8700">
            <v>0</v>
          </cell>
          <cell r="AB8700">
            <v>0</v>
          </cell>
          <cell r="AC8700">
            <v>0</v>
          </cell>
          <cell r="AD8700" t="str">
            <v>∆</v>
          </cell>
          <cell r="AE8700">
            <v>0</v>
          </cell>
        </row>
        <row r="8701">
          <cell r="V8701" t="str">
            <v>660.40.50.001-5100.17</v>
          </cell>
          <cell r="W8701" t="str">
            <v>Benefits Other Post Employment Benefits</v>
          </cell>
          <cell r="X8701">
            <v>4000</v>
          </cell>
          <cell r="Y8701">
            <v>4000</v>
          </cell>
          <cell r="Z8701">
            <v>6000</v>
          </cell>
          <cell r="AA8701">
            <v>7000</v>
          </cell>
          <cell r="AB8701">
            <v>7000</v>
          </cell>
          <cell r="AC8701">
            <v>7000</v>
          </cell>
          <cell r="AD8701" t="str">
            <v>∆</v>
          </cell>
          <cell r="AE8701">
            <v>0</v>
          </cell>
        </row>
        <row r="8702">
          <cell r="W8702" t="str">
            <v>TOTAL : PERSONNEL</v>
          </cell>
          <cell r="X8702">
            <v>111000</v>
          </cell>
          <cell r="Y8702">
            <v>134000</v>
          </cell>
          <cell r="Z8702">
            <v>154000</v>
          </cell>
          <cell r="AA8702">
            <v>90000</v>
          </cell>
          <cell r="AB8702">
            <v>10000</v>
          </cell>
          <cell r="AC8702">
            <v>11000</v>
          </cell>
          <cell r="AD8702" t="str">
            <v>∆</v>
          </cell>
          <cell r="AE8702">
            <v>1000</v>
          </cell>
        </row>
        <row r="8703">
          <cell r="AB8703" t="str">
            <v/>
          </cell>
          <cell r="AC8703" t="str">
            <v/>
          </cell>
          <cell r="AD8703" t="str">
            <v>∆</v>
          </cell>
        </row>
        <row r="8704">
          <cell r="V8704" t="str">
            <v>[660] SOLID WASTE : PUBLIC WORKS : ADMINISTRATION</v>
          </cell>
        </row>
        <row r="8705">
          <cell r="V8705" t="str">
            <v>ADMINISTRATION : OPERATIONS</v>
          </cell>
          <cell r="AB8705" t="str">
            <v/>
          </cell>
          <cell r="AC8705" t="str">
            <v/>
          </cell>
          <cell r="AD8705" t="str">
            <v>∆</v>
          </cell>
        </row>
        <row r="8706">
          <cell r="V8706" t="str">
            <v>660.40.50.001-6000.19</v>
          </cell>
          <cell r="W8706" t="str">
            <v>Professional Services Labor Relations</v>
          </cell>
          <cell r="X8706">
            <v>0</v>
          </cell>
          <cell r="Y8706">
            <v>0</v>
          </cell>
          <cell r="Z8706">
            <v>0</v>
          </cell>
          <cell r="AA8706">
            <v>0</v>
          </cell>
          <cell r="AB8706">
            <v>0</v>
          </cell>
          <cell r="AC8706">
            <v>0</v>
          </cell>
          <cell r="AD8706" t="str">
            <v>∆</v>
          </cell>
          <cell r="AE8706">
            <v>0</v>
          </cell>
        </row>
        <row r="8707">
          <cell r="V8707" t="str">
            <v>660.40.50.001-6600.04</v>
          </cell>
          <cell r="W8707" t="str">
            <v>Administrative Expenses Training/Conferences</v>
          </cell>
          <cell r="X8707">
            <v>0</v>
          </cell>
          <cell r="Y8707">
            <v>2000</v>
          </cell>
          <cell r="Z8707">
            <v>1000</v>
          </cell>
          <cell r="AA8707">
            <v>0</v>
          </cell>
          <cell r="AB8707">
            <v>0</v>
          </cell>
          <cell r="AC8707">
            <v>0</v>
          </cell>
          <cell r="AD8707" t="str">
            <v>∆</v>
          </cell>
          <cell r="AE8707">
            <v>0</v>
          </cell>
        </row>
        <row r="8708">
          <cell r="V8708" t="str">
            <v>660.40.50.001-6600.07</v>
          </cell>
          <cell r="W8708" t="str">
            <v>Administrative Expenses Employee Recruitment</v>
          </cell>
          <cell r="X8708">
            <v>0</v>
          </cell>
          <cell r="Y8708">
            <v>0</v>
          </cell>
          <cell r="Z8708">
            <v>0</v>
          </cell>
          <cell r="AA8708">
            <v>0</v>
          </cell>
          <cell r="AB8708">
            <v>0</v>
          </cell>
          <cell r="AC8708">
            <v>0</v>
          </cell>
          <cell r="AD8708" t="str">
            <v>∆</v>
          </cell>
          <cell r="AE8708">
            <v>0</v>
          </cell>
        </row>
        <row r="8709">
          <cell r="W8709" t="str">
            <v>TOTAL : OPERATIONS</v>
          </cell>
          <cell r="X8709">
            <v>0</v>
          </cell>
          <cell r="Y8709">
            <v>2000</v>
          </cell>
          <cell r="Z8709">
            <v>1000</v>
          </cell>
          <cell r="AA8709">
            <v>0</v>
          </cell>
          <cell r="AB8709">
            <v>0</v>
          </cell>
          <cell r="AC8709">
            <v>0</v>
          </cell>
          <cell r="AD8709" t="str">
            <v>∆</v>
          </cell>
          <cell r="AE8709">
            <v>0</v>
          </cell>
        </row>
        <row r="8710">
          <cell r="AB8710" t="str">
            <v/>
          </cell>
          <cell r="AC8710" t="str">
            <v/>
          </cell>
          <cell r="AD8710" t="str">
            <v>∆</v>
          </cell>
        </row>
        <row r="8711">
          <cell r="V8711" t="str">
            <v>[660] SOLID WASTE : PUBLIC WORKS : MAINTENANCE</v>
          </cell>
        </row>
        <row r="8712">
          <cell r="V8712" t="str">
            <v>FACILITIES : PERSONNEL</v>
          </cell>
          <cell r="AB8712" t="str">
            <v/>
          </cell>
          <cell r="AC8712" t="str">
            <v/>
          </cell>
          <cell r="AD8712" t="str">
            <v>∆</v>
          </cell>
        </row>
        <row r="8713">
          <cell r="V8713" t="str">
            <v>660.40.55.500-5000.01</v>
          </cell>
          <cell r="W8713" t="str">
            <v>Salaries Regular</v>
          </cell>
          <cell r="X8713">
            <v>0</v>
          </cell>
          <cell r="Y8713">
            <v>0</v>
          </cell>
          <cell r="Z8713">
            <v>0</v>
          </cell>
          <cell r="AA8713">
            <v>0</v>
          </cell>
          <cell r="AB8713">
            <v>0</v>
          </cell>
          <cell r="AC8713">
            <v>0</v>
          </cell>
          <cell r="AD8713" t="str">
            <v>∆</v>
          </cell>
          <cell r="AE8713">
            <v>0</v>
          </cell>
        </row>
        <row r="8714">
          <cell r="V8714" t="str">
            <v>660.40.55.500-5000.03</v>
          </cell>
          <cell r="W8714" t="str">
            <v>Salaries Overtime</v>
          </cell>
          <cell r="X8714">
            <v>0</v>
          </cell>
          <cell r="Y8714">
            <v>0</v>
          </cell>
          <cell r="Z8714">
            <v>0</v>
          </cell>
          <cell r="AA8714">
            <v>0</v>
          </cell>
          <cell r="AB8714">
            <v>0</v>
          </cell>
          <cell r="AC8714">
            <v>0</v>
          </cell>
          <cell r="AD8714" t="str">
            <v>∆</v>
          </cell>
          <cell r="AE8714">
            <v>0</v>
          </cell>
        </row>
        <row r="8715">
          <cell r="V8715" t="str">
            <v>660.40.55.500-5000.06</v>
          </cell>
          <cell r="W8715" t="str">
            <v>Salaries Out of Class</v>
          </cell>
          <cell r="X8715">
            <v>0</v>
          </cell>
          <cell r="Y8715">
            <v>0</v>
          </cell>
          <cell r="Z8715">
            <v>0</v>
          </cell>
          <cell r="AA8715">
            <v>0</v>
          </cell>
          <cell r="AB8715">
            <v>0</v>
          </cell>
          <cell r="AC8715">
            <v>0</v>
          </cell>
          <cell r="AD8715" t="str">
            <v>∆</v>
          </cell>
          <cell r="AE8715">
            <v>0</v>
          </cell>
        </row>
        <row r="8716">
          <cell r="V8716" t="str">
            <v>660.40.55.500-5000.10</v>
          </cell>
          <cell r="W8716" t="str">
            <v>Salaries Furloughs</v>
          </cell>
          <cell r="X8716">
            <v>0</v>
          </cell>
          <cell r="Y8716">
            <v>0</v>
          </cell>
          <cell r="Z8716">
            <v>0</v>
          </cell>
          <cell r="AA8716">
            <v>0</v>
          </cell>
          <cell r="AB8716">
            <v>0</v>
          </cell>
          <cell r="AC8716">
            <v>0</v>
          </cell>
          <cell r="AD8716" t="str">
            <v>∆</v>
          </cell>
          <cell r="AE8716">
            <v>0</v>
          </cell>
        </row>
        <row r="8717">
          <cell r="V8717" t="str">
            <v>660.40.55.500-5100.01</v>
          </cell>
          <cell r="W8717" t="str">
            <v>Benefits Retirement</v>
          </cell>
          <cell r="X8717">
            <v>0</v>
          </cell>
          <cell r="Y8717">
            <v>0</v>
          </cell>
          <cell r="Z8717">
            <v>0</v>
          </cell>
          <cell r="AA8717">
            <v>0</v>
          </cell>
          <cell r="AB8717">
            <v>0</v>
          </cell>
          <cell r="AC8717">
            <v>0</v>
          </cell>
          <cell r="AD8717" t="str">
            <v>∆</v>
          </cell>
          <cell r="AE8717">
            <v>0</v>
          </cell>
        </row>
        <row r="8718">
          <cell r="V8718" t="str">
            <v>660.40.55.500-5100.02</v>
          </cell>
          <cell r="W8718" t="str">
            <v>Benefits Health Insurance</v>
          </cell>
          <cell r="X8718">
            <v>0</v>
          </cell>
          <cell r="Y8718">
            <v>0</v>
          </cell>
          <cell r="Z8718">
            <v>0</v>
          </cell>
          <cell r="AA8718">
            <v>0</v>
          </cell>
          <cell r="AB8718">
            <v>0</v>
          </cell>
          <cell r="AC8718">
            <v>0</v>
          </cell>
          <cell r="AD8718" t="str">
            <v>∆</v>
          </cell>
          <cell r="AE8718">
            <v>0</v>
          </cell>
        </row>
        <row r="8719">
          <cell r="V8719" t="str">
            <v>660.40.55.500-5100.03</v>
          </cell>
          <cell r="W8719" t="str">
            <v>Benefits Dental Insurance</v>
          </cell>
          <cell r="X8719">
            <v>0</v>
          </cell>
          <cell r="Y8719">
            <v>0</v>
          </cell>
          <cell r="Z8719">
            <v>0</v>
          </cell>
          <cell r="AA8719">
            <v>0</v>
          </cell>
          <cell r="AB8719">
            <v>0</v>
          </cell>
          <cell r="AC8719">
            <v>0</v>
          </cell>
          <cell r="AD8719" t="str">
            <v>∆</v>
          </cell>
          <cell r="AE8719">
            <v>0</v>
          </cell>
        </row>
        <row r="8720">
          <cell r="V8720" t="str">
            <v>660.40.55.500-5100.04</v>
          </cell>
          <cell r="W8720" t="str">
            <v>Benefits Vision Insurance</v>
          </cell>
          <cell r="X8720">
            <v>0</v>
          </cell>
          <cell r="Y8720">
            <v>0</v>
          </cell>
          <cell r="Z8720">
            <v>0</v>
          </cell>
          <cell r="AA8720">
            <v>0</v>
          </cell>
          <cell r="AB8720">
            <v>0</v>
          </cell>
          <cell r="AC8720">
            <v>0</v>
          </cell>
          <cell r="AD8720" t="str">
            <v>∆</v>
          </cell>
          <cell r="AE8720">
            <v>0</v>
          </cell>
        </row>
        <row r="8721">
          <cell r="V8721" t="str">
            <v>660.40.55.500-5100.05</v>
          </cell>
          <cell r="W8721" t="str">
            <v>Benefits Life Insurance</v>
          </cell>
          <cell r="X8721">
            <v>0</v>
          </cell>
          <cell r="Y8721">
            <v>0</v>
          </cell>
          <cell r="Z8721">
            <v>0</v>
          </cell>
          <cell r="AA8721">
            <v>0</v>
          </cell>
          <cell r="AB8721">
            <v>0</v>
          </cell>
          <cell r="AC8721">
            <v>0</v>
          </cell>
          <cell r="AD8721" t="str">
            <v>∆</v>
          </cell>
          <cell r="AE8721">
            <v>0</v>
          </cell>
        </row>
        <row r="8722">
          <cell r="V8722" t="str">
            <v>660.40.55.500-5100.06</v>
          </cell>
          <cell r="W8722" t="str">
            <v>Benefits Worker's Comp</v>
          </cell>
          <cell r="X8722">
            <v>0</v>
          </cell>
          <cell r="Y8722">
            <v>0</v>
          </cell>
          <cell r="Z8722">
            <v>0</v>
          </cell>
          <cell r="AA8722">
            <v>0</v>
          </cell>
          <cell r="AB8722">
            <v>0</v>
          </cell>
          <cell r="AC8722">
            <v>0</v>
          </cell>
          <cell r="AD8722" t="str">
            <v>∆</v>
          </cell>
          <cell r="AE8722">
            <v>0</v>
          </cell>
        </row>
        <row r="8723">
          <cell r="V8723" t="str">
            <v>660.40.55.500-5100.07</v>
          </cell>
          <cell r="W8723" t="str">
            <v>Benefits Long Term Disability</v>
          </cell>
          <cell r="X8723">
            <v>0</v>
          </cell>
          <cell r="Y8723">
            <v>0</v>
          </cell>
          <cell r="Z8723">
            <v>0</v>
          </cell>
          <cell r="AA8723">
            <v>0</v>
          </cell>
          <cell r="AB8723">
            <v>0</v>
          </cell>
          <cell r="AC8723">
            <v>0</v>
          </cell>
          <cell r="AD8723" t="str">
            <v>∆</v>
          </cell>
          <cell r="AE8723">
            <v>0</v>
          </cell>
        </row>
        <row r="8724">
          <cell r="V8724" t="str">
            <v>660.40.55.500-5100.08</v>
          </cell>
          <cell r="W8724" t="str">
            <v>Benefits Deferred Compensation</v>
          </cell>
          <cell r="X8724">
            <v>0</v>
          </cell>
          <cell r="Y8724">
            <v>0</v>
          </cell>
          <cell r="Z8724">
            <v>0</v>
          </cell>
          <cell r="AA8724">
            <v>0</v>
          </cell>
          <cell r="AB8724">
            <v>0</v>
          </cell>
          <cell r="AC8724">
            <v>0</v>
          </cell>
          <cell r="AD8724" t="str">
            <v>∆</v>
          </cell>
          <cell r="AE8724">
            <v>0</v>
          </cell>
        </row>
        <row r="8725">
          <cell r="V8725" t="str">
            <v>660.40.55.500-5100.10</v>
          </cell>
          <cell r="W8725" t="str">
            <v>Benefits Uniform Allowance</v>
          </cell>
          <cell r="X8725">
            <v>0</v>
          </cell>
          <cell r="Y8725">
            <v>0</v>
          </cell>
          <cell r="Z8725">
            <v>0</v>
          </cell>
          <cell r="AA8725">
            <v>0</v>
          </cell>
          <cell r="AB8725">
            <v>0</v>
          </cell>
          <cell r="AC8725">
            <v>0</v>
          </cell>
          <cell r="AD8725" t="str">
            <v>∆</v>
          </cell>
          <cell r="AE8725">
            <v>0</v>
          </cell>
        </row>
        <row r="8726">
          <cell r="V8726" t="str">
            <v>660.40.55.500-5100.11</v>
          </cell>
          <cell r="W8726" t="str">
            <v>Benefits Medicare</v>
          </cell>
          <cell r="X8726">
            <v>0</v>
          </cell>
          <cell r="Y8726">
            <v>0</v>
          </cell>
          <cell r="Z8726">
            <v>0</v>
          </cell>
          <cell r="AA8726">
            <v>0</v>
          </cell>
          <cell r="AB8726">
            <v>0</v>
          </cell>
          <cell r="AC8726">
            <v>0</v>
          </cell>
          <cell r="AD8726" t="str">
            <v>∆</v>
          </cell>
          <cell r="AE8726">
            <v>0</v>
          </cell>
        </row>
        <row r="8727">
          <cell r="V8727" t="str">
            <v>660.40.55.500-5100.12</v>
          </cell>
          <cell r="W8727" t="str">
            <v>Benefits Annual Physical Exam</v>
          </cell>
          <cell r="X8727">
            <v>0</v>
          </cell>
          <cell r="Y8727">
            <v>0</v>
          </cell>
          <cell r="Z8727">
            <v>0</v>
          </cell>
          <cell r="AA8727">
            <v>0</v>
          </cell>
          <cell r="AB8727">
            <v>0</v>
          </cell>
          <cell r="AC8727">
            <v>0</v>
          </cell>
          <cell r="AD8727" t="str">
            <v>∆</v>
          </cell>
          <cell r="AE8727">
            <v>0</v>
          </cell>
        </row>
        <row r="8728">
          <cell r="V8728" t="str">
            <v>660.40.55.500-5100.17</v>
          </cell>
          <cell r="W8728" t="str">
            <v>Benefits Other Post Employment Benefits</v>
          </cell>
          <cell r="X8728">
            <v>0</v>
          </cell>
          <cell r="Y8728">
            <v>0</v>
          </cell>
          <cell r="Z8728">
            <v>0</v>
          </cell>
          <cell r="AA8728">
            <v>0</v>
          </cell>
          <cell r="AB8728">
            <v>0</v>
          </cell>
          <cell r="AC8728">
            <v>0</v>
          </cell>
          <cell r="AD8728" t="str">
            <v>∆</v>
          </cell>
          <cell r="AE8728">
            <v>0</v>
          </cell>
        </row>
        <row r="8729">
          <cell r="W8729" t="str">
            <v>TOTAL : PERSONNEL</v>
          </cell>
          <cell r="X8729">
            <v>0</v>
          </cell>
          <cell r="Y8729">
            <v>0</v>
          </cell>
          <cell r="Z8729">
            <v>0</v>
          </cell>
          <cell r="AA8729">
            <v>0</v>
          </cell>
          <cell r="AB8729">
            <v>0</v>
          </cell>
          <cell r="AC8729">
            <v>0</v>
          </cell>
          <cell r="AD8729" t="str">
            <v>∆</v>
          </cell>
          <cell r="AE8729">
            <v>0</v>
          </cell>
        </row>
        <row r="8730">
          <cell r="AB8730" t="str">
            <v/>
          </cell>
          <cell r="AC8730" t="str">
            <v/>
          </cell>
          <cell r="AD8730" t="str">
            <v>∆</v>
          </cell>
        </row>
        <row r="8731">
          <cell r="V8731" t="str">
            <v>[660] SOLID WASTE : PUBLIC WORKS : MAINTENANCE</v>
          </cell>
        </row>
        <row r="8732">
          <cell r="V8732" t="str">
            <v>FACILITIES : OPERATIONS</v>
          </cell>
          <cell r="AB8732" t="str">
            <v/>
          </cell>
          <cell r="AC8732" t="str">
            <v/>
          </cell>
          <cell r="AD8732" t="str">
            <v>∆</v>
          </cell>
        </row>
        <row r="8733">
          <cell r="V8733" t="str">
            <v>660.40.55.500-6400.01</v>
          </cell>
          <cell r="W8733" t="str">
            <v>Repairs &amp; Maintenance Building</v>
          </cell>
          <cell r="X8733">
            <v>2000</v>
          </cell>
          <cell r="Y8733">
            <v>2000</v>
          </cell>
          <cell r="Z8733">
            <v>2000</v>
          </cell>
          <cell r="AA8733">
            <v>1000</v>
          </cell>
          <cell r="AB8733">
            <v>1800</v>
          </cell>
          <cell r="AC8733">
            <v>1800</v>
          </cell>
          <cell r="AD8733" t="str">
            <v>∆</v>
          </cell>
          <cell r="AE8733">
            <v>0</v>
          </cell>
        </row>
        <row r="8734">
          <cell r="V8734" t="str">
            <v>660.40.55.500-6600.07</v>
          </cell>
          <cell r="W8734" t="str">
            <v>Administrative Expenses Employee Recruitment</v>
          </cell>
          <cell r="X8734">
            <v>0</v>
          </cell>
          <cell r="Y8734">
            <v>0</v>
          </cell>
          <cell r="Z8734">
            <v>0</v>
          </cell>
          <cell r="AA8734">
            <v>0</v>
          </cell>
          <cell r="AB8734">
            <v>0</v>
          </cell>
          <cell r="AC8734">
            <v>0</v>
          </cell>
          <cell r="AD8734" t="str">
            <v>∆</v>
          </cell>
          <cell r="AE8734">
            <v>0</v>
          </cell>
        </row>
        <row r="8735">
          <cell r="W8735" t="str">
            <v>TOTAL : OPERATIONS</v>
          </cell>
          <cell r="X8735">
            <v>2000</v>
          </cell>
          <cell r="Y8735">
            <v>2000</v>
          </cell>
          <cell r="Z8735">
            <v>2000</v>
          </cell>
          <cell r="AA8735">
            <v>1000</v>
          </cell>
          <cell r="AB8735">
            <v>1800</v>
          </cell>
          <cell r="AC8735">
            <v>1800</v>
          </cell>
          <cell r="AD8735" t="str">
            <v>∆</v>
          </cell>
          <cell r="AE8735">
            <v>0</v>
          </cell>
        </row>
        <row r="8736">
          <cell r="AB8736" t="str">
            <v/>
          </cell>
          <cell r="AC8736" t="str">
            <v/>
          </cell>
          <cell r="AD8736" t="str">
            <v>∆</v>
          </cell>
        </row>
        <row r="8737">
          <cell r="V8737" t="str">
            <v>[660] SOLID WASTE : PUBLIC WORKS : MAINTENANCE</v>
          </cell>
        </row>
        <row r="8738">
          <cell r="V8738" t="str">
            <v>CUSTODIAL : PERSONNEL</v>
          </cell>
          <cell r="AB8738" t="str">
            <v/>
          </cell>
          <cell r="AC8738" t="str">
            <v/>
          </cell>
          <cell r="AD8738" t="str">
            <v>∆</v>
          </cell>
        </row>
        <row r="8739">
          <cell r="V8739" t="str">
            <v>660.40.55.510-5000.01</v>
          </cell>
          <cell r="W8739" t="str">
            <v>Salaries Regular</v>
          </cell>
          <cell r="X8739">
            <v>14000</v>
          </cell>
          <cell r="Y8739">
            <v>15000</v>
          </cell>
          <cell r="Z8739">
            <v>10000</v>
          </cell>
          <cell r="AA8739">
            <v>12000</v>
          </cell>
          <cell r="AB8739">
            <v>0</v>
          </cell>
          <cell r="AC8739">
            <v>0</v>
          </cell>
          <cell r="AD8739" t="str">
            <v>∆</v>
          </cell>
          <cell r="AE8739">
            <v>0</v>
          </cell>
        </row>
        <row r="8740">
          <cell r="V8740" t="str">
            <v>660.40.55.510-5000.03</v>
          </cell>
          <cell r="W8740" t="str">
            <v>Salaries Overtime</v>
          </cell>
          <cell r="X8740">
            <v>1000</v>
          </cell>
          <cell r="Y8740">
            <v>1000</v>
          </cell>
          <cell r="Z8740">
            <v>1000</v>
          </cell>
          <cell r="AA8740">
            <v>0</v>
          </cell>
          <cell r="AB8740">
            <v>0</v>
          </cell>
          <cell r="AC8740">
            <v>0</v>
          </cell>
          <cell r="AD8740" t="str">
            <v>∆</v>
          </cell>
          <cell r="AE8740">
            <v>0</v>
          </cell>
        </row>
        <row r="8741">
          <cell r="V8741" t="str">
            <v>660.40.55.510-5000.04</v>
          </cell>
          <cell r="W8741" t="str">
            <v>Salaries Holiday Pay</v>
          </cell>
          <cell r="X8741">
            <v>0</v>
          </cell>
          <cell r="Y8741">
            <v>0</v>
          </cell>
          <cell r="Z8741">
            <v>0</v>
          </cell>
          <cell r="AA8741">
            <v>0</v>
          </cell>
          <cell r="AB8741">
            <v>0</v>
          </cell>
          <cell r="AC8741">
            <v>0</v>
          </cell>
          <cell r="AD8741" t="str">
            <v>∆</v>
          </cell>
          <cell r="AE8741">
            <v>0</v>
          </cell>
        </row>
        <row r="8742">
          <cell r="V8742" t="str">
            <v>660.40.55.510-5000.08</v>
          </cell>
          <cell r="W8742" t="str">
            <v>Salaries Longevity Pay</v>
          </cell>
          <cell r="X8742">
            <v>0</v>
          </cell>
          <cell r="Y8742">
            <v>0</v>
          </cell>
          <cell r="Z8742">
            <v>0</v>
          </cell>
          <cell r="AA8742">
            <v>0</v>
          </cell>
          <cell r="AB8742">
            <v>0</v>
          </cell>
          <cell r="AC8742">
            <v>0</v>
          </cell>
          <cell r="AD8742" t="str">
            <v>∆</v>
          </cell>
          <cell r="AE8742">
            <v>0</v>
          </cell>
        </row>
        <row r="8743">
          <cell r="V8743" t="str">
            <v>660.40.55.510-5000.10</v>
          </cell>
          <cell r="W8743" t="str">
            <v>Salaries Furloughs</v>
          </cell>
          <cell r="X8743">
            <v>0</v>
          </cell>
          <cell r="Y8743">
            <v>0</v>
          </cell>
          <cell r="Z8743">
            <v>0</v>
          </cell>
          <cell r="AA8743">
            <v>0</v>
          </cell>
          <cell r="AB8743">
            <v>0</v>
          </cell>
          <cell r="AC8743">
            <v>0</v>
          </cell>
          <cell r="AD8743" t="str">
            <v>∆</v>
          </cell>
          <cell r="AE8743">
            <v>0</v>
          </cell>
        </row>
        <row r="8744">
          <cell r="V8744" t="str">
            <v>660.40.55.510-5000.12</v>
          </cell>
          <cell r="W8744" t="str">
            <v>Salaries Compensated Absences</v>
          </cell>
          <cell r="X8744">
            <v>0</v>
          </cell>
          <cell r="Y8744">
            <v>0</v>
          </cell>
          <cell r="Z8744">
            <v>0</v>
          </cell>
          <cell r="AA8744">
            <v>0</v>
          </cell>
          <cell r="AB8744">
            <v>0</v>
          </cell>
          <cell r="AC8744">
            <v>0</v>
          </cell>
          <cell r="AD8744" t="str">
            <v>∆</v>
          </cell>
          <cell r="AE8744">
            <v>0</v>
          </cell>
        </row>
        <row r="8745">
          <cell r="V8745" t="str">
            <v>660.40.55.510-5100.00</v>
          </cell>
          <cell r="W8745" t="str">
            <v>Benefits PERS Pool Liability</v>
          </cell>
          <cell r="X8745">
            <v>2000</v>
          </cell>
          <cell r="Y8745">
            <v>3000</v>
          </cell>
          <cell r="Z8745">
            <v>2000</v>
          </cell>
          <cell r="AA8745">
            <v>2000</v>
          </cell>
          <cell r="AB8745">
            <v>0</v>
          </cell>
          <cell r="AC8745">
            <v>0</v>
          </cell>
          <cell r="AD8745" t="str">
            <v>∆</v>
          </cell>
          <cell r="AE8745">
            <v>0</v>
          </cell>
        </row>
        <row r="8746">
          <cell r="V8746" t="str">
            <v>660.40.55.510-5100.01</v>
          </cell>
          <cell r="W8746" t="str">
            <v>Benefits Retirement</v>
          </cell>
          <cell r="X8746">
            <v>2000</v>
          </cell>
          <cell r="Y8746">
            <v>2000</v>
          </cell>
          <cell r="Z8746">
            <v>1000</v>
          </cell>
          <cell r="AA8746">
            <v>1000</v>
          </cell>
          <cell r="AB8746">
            <v>0</v>
          </cell>
          <cell r="AC8746">
            <v>0</v>
          </cell>
          <cell r="AD8746" t="str">
            <v>∆</v>
          </cell>
          <cell r="AE8746">
            <v>0</v>
          </cell>
        </row>
        <row r="8747">
          <cell r="V8747" t="str">
            <v>660.40.55.510-5100.02</v>
          </cell>
          <cell r="W8747" t="str">
            <v>Benefits Health Insurance</v>
          </cell>
          <cell r="X8747">
            <v>4000</v>
          </cell>
          <cell r="Y8747">
            <v>4000</v>
          </cell>
          <cell r="Z8747">
            <v>2000</v>
          </cell>
          <cell r="AA8747">
            <v>2000</v>
          </cell>
          <cell r="AB8747">
            <v>0</v>
          </cell>
          <cell r="AC8747">
            <v>0</v>
          </cell>
          <cell r="AD8747" t="str">
            <v>∆</v>
          </cell>
          <cell r="AE8747">
            <v>0</v>
          </cell>
        </row>
        <row r="8748">
          <cell r="V8748" t="str">
            <v>660.40.55.510-5100.03</v>
          </cell>
          <cell r="W8748" t="str">
            <v>Benefits Dental Insurance</v>
          </cell>
          <cell r="X8748">
            <v>0</v>
          </cell>
          <cell r="Y8748">
            <v>0</v>
          </cell>
          <cell r="Z8748">
            <v>0</v>
          </cell>
          <cell r="AA8748">
            <v>0</v>
          </cell>
          <cell r="AB8748">
            <v>0</v>
          </cell>
          <cell r="AC8748">
            <v>0</v>
          </cell>
          <cell r="AD8748" t="str">
            <v>∆</v>
          </cell>
          <cell r="AE8748">
            <v>0</v>
          </cell>
        </row>
        <row r="8749">
          <cell r="V8749" t="str">
            <v>660.40.55.510-5100.04</v>
          </cell>
          <cell r="W8749" t="str">
            <v>Benefits Vision Insurance</v>
          </cell>
          <cell r="X8749">
            <v>0</v>
          </cell>
          <cell r="Y8749">
            <v>0</v>
          </cell>
          <cell r="Z8749">
            <v>0</v>
          </cell>
          <cell r="AA8749">
            <v>0</v>
          </cell>
          <cell r="AB8749">
            <v>0</v>
          </cell>
          <cell r="AC8749">
            <v>0</v>
          </cell>
          <cell r="AD8749" t="str">
            <v>∆</v>
          </cell>
          <cell r="AE8749">
            <v>0</v>
          </cell>
        </row>
        <row r="8750">
          <cell r="V8750" t="str">
            <v>660.40.55.510-5100.05</v>
          </cell>
          <cell r="W8750" t="str">
            <v>Benefits Life Insurance</v>
          </cell>
          <cell r="X8750">
            <v>0</v>
          </cell>
          <cell r="Y8750">
            <v>0</v>
          </cell>
          <cell r="Z8750">
            <v>0</v>
          </cell>
          <cell r="AA8750">
            <v>0</v>
          </cell>
          <cell r="AB8750">
            <v>0</v>
          </cell>
          <cell r="AC8750">
            <v>0</v>
          </cell>
          <cell r="AD8750" t="str">
            <v>∆</v>
          </cell>
          <cell r="AE8750">
            <v>0</v>
          </cell>
        </row>
        <row r="8751">
          <cell r="V8751" t="str">
            <v>660.40.55.510-5100.06</v>
          </cell>
          <cell r="W8751" t="str">
            <v>Benefits Worker's Comp</v>
          </cell>
          <cell r="X8751">
            <v>0</v>
          </cell>
          <cell r="Y8751">
            <v>1000</v>
          </cell>
          <cell r="Z8751">
            <v>1000</v>
          </cell>
          <cell r="AA8751">
            <v>1000</v>
          </cell>
          <cell r="AB8751">
            <v>600</v>
          </cell>
          <cell r="AC8751">
            <v>1000</v>
          </cell>
          <cell r="AD8751" t="str">
            <v>∆</v>
          </cell>
          <cell r="AE8751">
            <v>400</v>
          </cell>
        </row>
        <row r="8752">
          <cell r="V8752" t="str">
            <v>660.40.55.510-5100.07</v>
          </cell>
          <cell r="W8752" t="str">
            <v>Benefits Long Term Disability</v>
          </cell>
          <cell r="X8752">
            <v>0</v>
          </cell>
          <cell r="Y8752">
            <v>0</v>
          </cell>
          <cell r="Z8752">
            <v>0</v>
          </cell>
          <cell r="AA8752">
            <v>0</v>
          </cell>
          <cell r="AB8752">
            <v>0</v>
          </cell>
          <cell r="AC8752">
            <v>0</v>
          </cell>
          <cell r="AD8752" t="str">
            <v>∆</v>
          </cell>
          <cell r="AE8752">
            <v>0</v>
          </cell>
        </row>
        <row r="8753">
          <cell r="V8753" t="str">
            <v>660.40.55.510-5100.08</v>
          </cell>
          <cell r="W8753" t="str">
            <v>Benefits Deferred Compensation</v>
          </cell>
          <cell r="X8753">
            <v>1000</v>
          </cell>
          <cell r="Y8753">
            <v>1000</v>
          </cell>
          <cell r="Z8753">
            <v>0</v>
          </cell>
          <cell r="AA8753">
            <v>1000</v>
          </cell>
          <cell r="AB8753">
            <v>0</v>
          </cell>
          <cell r="AC8753">
            <v>0</v>
          </cell>
          <cell r="AD8753" t="str">
            <v>∆</v>
          </cell>
          <cell r="AE8753">
            <v>0</v>
          </cell>
        </row>
        <row r="8754">
          <cell r="V8754" t="str">
            <v>660.40.55.510-5100.10</v>
          </cell>
          <cell r="W8754" t="str">
            <v>Benefits Uniform Allowance</v>
          </cell>
          <cell r="X8754">
            <v>0</v>
          </cell>
          <cell r="Y8754">
            <v>0</v>
          </cell>
          <cell r="Z8754">
            <v>0</v>
          </cell>
          <cell r="AA8754">
            <v>0</v>
          </cell>
          <cell r="AB8754">
            <v>0</v>
          </cell>
          <cell r="AC8754">
            <v>0</v>
          </cell>
          <cell r="AD8754" t="str">
            <v>∆</v>
          </cell>
          <cell r="AE8754">
            <v>0</v>
          </cell>
        </row>
        <row r="8755">
          <cell r="V8755" t="str">
            <v>660.40.55.510-5100.11</v>
          </cell>
          <cell r="W8755" t="str">
            <v>Benefits Medicare</v>
          </cell>
          <cell r="X8755">
            <v>0</v>
          </cell>
          <cell r="Y8755">
            <v>0</v>
          </cell>
          <cell r="Z8755">
            <v>0</v>
          </cell>
          <cell r="AA8755">
            <v>0</v>
          </cell>
          <cell r="AB8755">
            <v>0</v>
          </cell>
          <cell r="AC8755">
            <v>0</v>
          </cell>
          <cell r="AD8755" t="str">
            <v>∆</v>
          </cell>
          <cell r="AE8755">
            <v>0</v>
          </cell>
        </row>
        <row r="8756">
          <cell r="V8756" t="str">
            <v>660.40.55.510-5100.17</v>
          </cell>
          <cell r="W8756" t="str">
            <v>Benefits Other Post Employment Benefits</v>
          </cell>
          <cell r="X8756">
            <v>2000</v>
          </cell>
          <cell r="Y8756">
            <v>2000</v>
          </cell>
          <cell r="Z8756">
            <v>2000</v>
          </cell>
          <cell r="AA8756">
            <v>2000</v>
          </cell>
          <cell r="AB8756">
            <v>2000</v>
          </cell>
          <cell r="AC8756">
            <v>2000</v>
          </cell>
          <cell r="AD8756" t="str">
            <v>∆</v>
          </cell>
          <cell r="AE8756">
            <v>0</v>
          </cell>
        </row>
        <row r="8757">
          <cell r="W8757" t="str">
            <v>TOTAL : PERSONNEL</v>
          </cell>
          <cell r="X8757">
            <v>26000</v>
          </cell>
          <cell r="Y8757">
            <v>29000</v>
          </cell>
          <cell r="Z8757">
            <v>19000</v>
          </cell>
          <cell r="AA8757">
            <v>21000</v>
          </cell>
          <cell r="AB8757">
            <v>2600</v>
          </cell>
          <cell r="AC8757">
            <v>3000</v>
          </cell>
          <cell r="AD8757" t="str">
            <v>∆</v>
          </cell>
          <cell r="AE8757">
            <v>400</v>
          </cell>
        </row>
        <row r="8759">
          <cell r="V8759" t="str">
            <v>[660] SOLID WASTE : PUBLIC WORKS : FLEET</v>
          </cell>
        </row>
        <row r="8760">
          <cell r="V8760" t="str">
            <v>LIGHT DUTY : PERSONNEL</v>
          </cell>
          <cell r="AB8760" t="str">
            <v/>
          </cell>
          <cell r="AC8760" t="str">
            <v/>
          </cell>
          <cell r="AD8760" t="str">
            <v>∆</v>
          </cell>
        </row>
        <row r="8761">
          <cell r="V8761" t="str">
            <v>660.40.60.520-5000.01</v>
          </cell>
          <cell r="W8761" t="str">
            <v>Salaries Regular</v>
          </cell>
          <cell r="X8761">
            <v>4000</v>
          </cell>
          <cell r="Y8761">
            <v>3000</v>
          </cell>
          <cell r="Z8761">
            <v>3000</v>
          </cell>
          <cell r="AA8761">
            <v>1000</v>
          </cell>
          <cell r="AB8761">
            <v>0</v>
          </cell>
          <cell r="AC8761">
            <v>0</v>
          </cell>
          <cell r="AD8761" t="str">
            <v>∆</v>
          </cell>
          <cell r="AE8761">
            <v>0</v>
          </cell>
        </row>
        <row r="8762">
          <cell r="V8762" t="str">
            <v>660.40.60.520-5000.03</v>
          </cell>
          <cell r="W8762" t="str">
            <v>Salaries Overtime</v>
          </cell>
          <cell r="X8762">
            <v>0</v>
          </cell>
          <cell r="Y8762">
            <v>0</v>
          </cell>
          <cell r="Z8762">
            <v>0</v>
          </cell>
          <cell r="AA8762">
            <v>0</v>
          </cell>
          <cell r="AB8762">
            <v>0</v>
          </cell>
          <cell r="AC8762">
            <v>0</v>
          </cell>
          <cell r="AD8762" t="str">
            <v>∆</v>
          </cell>
          <cell r="AE8762">
            <v>0</v>
          </cell>
        </row>
        <row r="8763">
          <cell r="V8763" t="str">
            <v>660.40.60.520-5000.08</v>
          </cell>
          <cell r="W8763" t="str">
            <v>Salaries Longevity Pay</v>
          </cell>
          <cell r="X8763">
            <v>0</v>
          </cell>
          <cell r="Y8763">
            <v>0</v>
          </cell>
          <cell r="Z8763">
            <v>0</v>
          </cell>
          <cell r="AA8763">
            <v>0</v>
          </cell>
          <cell r="AB8763">
            <v>0</v>
          </cell>
          <cell r="AC8763">
            <v>0</v>
          </cell>
          <cell r="AD8763" t="str">
            <v>∆</v>
          </cell>
          <cell r="AE8763">
            <v>0</v>
          </cell>
        </row>
        <row r="8764">
          <cell r="V8764" t="str">
            <v>660.40.60.520-5000.10</v>
          </cell>
          <cell r="W8764" t="str">
            <v>Salaries Furloughs</v>
          </cell>
          <cell r="X8764">
            <v>0</v>
          </cell>
          <cell r="Y8764">
            <v>0</v>
          </cell>
          <cell r="Z8764">
            <v>0</v>
          </cell>
          <cell r="AA8764">
            <v>0</v>
          </cell>
          <cell r="AB8764">
            <v>0</v>
          </cell>
          <cell r="AC8764">
            <v>0</v>
          </cell>
          <cell r="AD8764" t="str">
            <v>∆</v>
          </cell>
          <cell r="AE8764">
            <v>0</v>
          </cell>
        </row>
        <row r="8765">
          <cell r="V8765" t="str">
            <v>660.40.60.520-5000.11</v>
          </cell>
          <cell r="W8765" t="str">
            <v>Salaries Worker's Comp</v>
          </cell>
          <cell r="X8765">
            <v>0</v>
          </cell>
          <cell r="Y8765">
            <v>0</v>
          </cell>
          <cell r="Z8765">
            <v>0</v>
          </cell>
          <cell r="AA8765">
            <v>0</v>
          </cell>
          <cell r="AB8765">
            <v>0</v>
          </cell>
          <cell r="AC8765">
            <v>0</v>
          </cell>
          <cell r="AD8765" t="str">
            <v>∆</v>
          </cell>
          <cell r="AE8765">
            <v>0</v>
          </cell>
        </row>
        <row r="8766">
          <cell r="V8766" t="str">
            <v>660.40.60.520-5100.00</v>
          </cell>
          <cell r="W8766" t="str">
            <v>Benefits PERS Pool Liability</v>
          </cell>
          <cell r="X8766">
            <v>0</v>
          </cell>
          <cell r="Y8766">
            <v>0</v>
          </cell>
          <cell r="Z8766">
            <v>1000</v>
          </cell>
          <cell r="AA8766">
            <v>0</v>
          </cell>
          <cell r="AB8766">
            <v>0</v>
          </cell>
          <cell r="AC8766">
            <v>0</v>
          </cell>
          <cell r="AD8766" t="str">
            <v>∆</v>
          </cell>
          <cell r="AE8766">
            <v>0</v>
          </cell>
        </row>
        <row r="8767">
          <cell r="V8767" t="str">
            <v>660.40.60.520-5100.01</v>
          </cell>
          <cell r="W8767" t="str">
            <v>Benefits Retirement</v>
          </cell>
          <cell r="X8767">
            <v>0</v>
          </cell>
          <cell r="Y8767">
            <v>0</v>
          </cell>
          <cell r="Z8767">
            <v>0</v>
          </cell>
          <cell r="AA8767">
            <v>0</v>
          </cell>
          <cell r="AB8767">
            <v>0</v>
          </cell>
          <cell r="AC8767">
            <v>0</v>
          </cell>
          <cell r="AD8767" t="str">
            <v>∆</v>
          </cell>
          <cell r="AE8767">
            <v>0</v>
          </cell>
        </row>
        <row r="8768">
          <cell r="V8768" t="str">
            <v>660.40.60.520-5100.02</v>
          </cell>
          <cell r="W8768" t="str">
            <v>Benefits Health Insurance</v>
          </cell>
          <cell r="X8768">
            <v>1000</v>
          </cell>
          <cell r="Y8768">
            <v>1000</v>
          </cell>
          <cell r="Z8768">
            <v>1000</v>
          </cell>
          <cell r="AA8768">
            <v>0</v>
          </cell>
          <cell r="AB8768">
            <v>0</v>
          </cell>
          <cell r="AC8768">
            <v>0</v>
          </cell>
          <cell r="AD8768" t="str">
            <v>∆</v>
          </cell>
          <cell r="AE8768">
            <v>0</v>
          </cell>
        </row>
        <row r="8769">
          <cell r="V8769" t="str">
            <v>660.40.60.520-5100.03</v>
          </cell>
          <cell r="W8769" t="str">
            <v>Benefits Dental Insurance</v>
          </cell>
          <cell r="X8769">
            <v>0</v>
          </cell>
          <cell r="Y8769">
            <v>0</v>
          </cell>
          <cell r="Z8769">
            <v>0</v>
          </cell>
          <cell r="AA8769">
            <v>0</v>
          </cell>
          <cell r="AB8769">
            <v>0</v>
          </cell>
          <cell r="AC8769">
            <v>0</v>
          </cell>
          <cell r="AD8769" t="str">
            <v>∆</v>
          </cell>
          <cell r="AE8769">
            <v>0</v>
          </cell>
        </row>
        <row r="8770">
          <cell r="V8770" t="str">
            <v>660.40.60.520-5100.04</v>
          </cell>
          <cell r="W8770" t="str">
            <v>Benefits Vision Insurance</v>
          </cell>
          <cell r="X8770">
            <v>0</v>
          </cell>
          <cell r="Y8770">
            <v>0</v>
          </cell>
          <cell r="Z8770">
            <v>0</v>
          </cell>
          <cell r="AA8770">
            <v>0</v>
          </cell>
          <cell r="AB8770">
            <v>0</v>
          </cell>
          <cell r="AC8770">
            <v>0</v>
          </cell>
          <cell r="AD8770" t="str">
            <v>∆</v>
          </cell>
          <cell r="AE8770">
            <v>0</v>
          </cell>
        </row>
        <row r="8771">
          <cell r="V8771" t="str">
            <v>660.40.60.520-5100.05</v>
          </cell>
          <cell r="W8771" t="str">
            <v>Benefits Life Insurance</v>
          </cell>
          <cell r="X8771">
            <v>0</v>
          </cell>
          <cell r="Y8771">
            <v>0</v>
          </cell>
          <cell r="Z8771">
            <v>0</v>
          </cell>
          <cell r="AA8771">
            <v>0</v>
          </cell>
          <cell r="AB8771">
            <v>0</v>
          </cell>
          <cell r="AC8771">
            <v>0</v>
          </cell>
          <cell r="AD8771" t="str">
            <v>∆</v>
          </cell>
          <cell r="AE8771">
            <v>0</v>
          </cell>
        </row>
        <row r="8772">
          <cell r="V8772" t="str">
            <v>660.40.60.520-5100.06</v>
          </cell>
          <cell r="W8772" t="str">
            <v>Benefits Worker's Comp</v>
          </cell>
          <cell r="X8772">
            <v>0</v>
          </cell>
          <cell r="Y8772">
            <v>0</v>
          </cell>
          <cell r="Z8772">
            <v>0</v>
          </cell>
          <cell r="AA8772">
            <v>0</v>
          </cell>
          <cell r="AB8772">
            <v>0</v>
          </cell>
          <cell r="AC8772">
            <v>0</v>
          </cell>
          <cell r="AD8772" t="str">
            <v>∆</v>
          </cell>
          <cell r="AE8772">
            <v>0</v>
          </cell>
        </row>
        <row r="8773">
          <cell r="V8773" t="str">
            <v>660.40.60.520-5100.07</v>
          </cell>
          <cell r="W8773" t="str">
            <v>Benefits Long Term Disability</v>
          </cell>
          <cell r="X8773">
            <v>0</v>
          </cell>
          <cell r="Y8773">
            <v>0</v>
          </cell>
          <cell r="Z8773">
            <v>0</v>
          </cell>
          <cell r="AA8773">
            <v>0</v>
          </cell>
          <cell r="AB8773">
            <v>0</v>
          </cell>
          <cell r="AC8773">
            <v>0</v>
          </cell>
          <cell r="AD8773" t="str">
            <v>∆</v>
          </cell>
          <cell r="AE8773">
            <v>0</v>
          </cell>
        </row>
        <row r="8774">
          <cell r="V8774" t="str">
            <v>660.40.60.520-5100.08</v>
          </cell>
          <cell r="W8774" t="str">
            <v>Benefits Deferred Compensation</v>
          </cell>
          <cell r="X8774">
            <v>0</v>
          </cell>
          <cell r="Y8774">
            <v>0</v>
          </cell>
          <cell r="Z8774">
            <v>0</v>
          </cell>
          <cell r="AA8774">
            <v>0</v>
          </cell>
          <cell r="AB8774">
            <v>0</v>
          </cell>
          <cell r="AC8774">
            <v>0</v>
          </cell>
          <cell r="AD8774" t="str">
            <v>∆</v>
          </cell>
          <cell r="AE8774">
            <v>0</v>
          </cell>
        </row>
        <row r="8775">
          <cell r="V8775" t="str">
            <v>660.40.60.520-5100.10</v>
          </cell>
          <cell r="W8775" t="str">
            <v>Benefits Uniform Allowance</v>
          </cell>
          <cell r="X8775">
            <v>0</v>
          </cell>
          <cell r="Y8775">
            <v>0</v>
          </cell>
          <cell r="Z8775">
            <v>0</v>
          </cell>
          <cell r="AA8775">
            <v>0</v>
          </cell>
          <cell r="AB8775">
            <v>0</v>
          </cell>
          <cell r="AC8775">
            <v>0</v>
          </cell>
          <cell r="AD8775" t="str">
            <v>∆</v>
          </cell>
          <cell r="AE8775">
            <v>0</v>
          </cell>
        </row>
        <row r="8776">
          <cell r="V8776" t="str">
            <v>660.40.60.520-5100.11</v>
          </cell>
          <cell r="W8776" t="str">
            <v>Benefits Medicare</v>
          </cell>
          <cell r="X8776">
            <v>0</v>
          </cell>
          <cell r="Y8776">
            <v>0</v>
          </cell>
          <cell r="Z8776">
            <v>0</v>
          </cell>
          <cell r="AA8776">
            <v>0</v>
          </cell>
          <cell r="AB8776">
            <v>0</v>
          </cell>
          <cell r="AC8776">
            <v>0</v>
          </cell>
          <cell r="AD8776" t="str">
            <v>∆</v>
          </cell>
          <cell r="AE8776">
            <v>0</v>
          </cell>
        </row>
        <row r="8777">
          <cell r="V8777" t="str">
            <v>660.40.60.520-5100.12</v>
          </cell>
          <cell r="W8777" t="str">
            <v>Benefits Annual Physical Exam</v>
          </cell>
          <cell r="X8777">
            <v>0</v>
          </cell>
          <cell r="Y8777">
            <v>0</v>
          </cell>
          <cell r="Z8777">
            <v>0</v>
          </cell>
          <cell r="AA8777">
            <v>0</v>
          </cell>
          <cell r="AB8777">
            <v>0</v>
          </cell>
          <cell r="AC8777">
            <v>0</v>
          </cell>
          <cell r="AD8777" t="str">
            <v>∆</v>
          </cell>
          <cell r="AE8777">
            <v>0</v>
          </cell>
        </row>
        <row r="8778">
          <cell r="W8778" t="str">
            <v>TOTAL : PERSONNEL</v>
          </cell>
          <cell r="X8778">
            <v>5000</v>
          </cell>
          <cell r="Y8778">
            <v>4000</v>
          </cell>
          <cell r="Z8778">
            <v>5000</v>
          </cell>
          <cell r="AA8778">
            <v>1000</v>
          </cell>
          <cell r="AB8778">
            <v>0</v>
          </cell>
          <cell r="AC8778">
            <v>0</v>
          </cell>
          <cell r="AD8778" t="str">
            <v>∆</v>
          </cell>
          <cell r="AE8778">
            <v>0</v>
          </cell>
        </row>
        <row r="8779">
          <cell r="AB8779" t="str">
            <v/>
          </cell>
          <cell r="AC8779" t="str">
            <v/>
          </cell>
          <cell r="AD8779" t="str">
            <v>∆</v>
          </cell>
        </row>
        <row r="8780">
          <cell r="V8780" t="str">
            <v>[660] SOLID WASTE : PUBLIC WORKS : FLEET</v>
          </cell>
        </row>
        <row r="8781">
          <cell r="V8781" t="str">
            <v>LIGHT DUTY : OPERATIONS</v>
          </cell>
          <cell r="AB8781" t="str">
            <v/>
          </cell>
          <cell r="AC8781" t="str">
            <v/>
          </cell>
          <cell r="AD8781" t="str">
            <v>∆</v>
          </cell>
        </row>
        <row r="8782">
          <cell r="V8782" t="str">
            <v>660.40.60.520-6200.02</v>
          </cell>
          <cell r="W8782" t="str">
            <v>Supplies Special Department</v>
          </cell>
          <cell r="X8782">
            <v>0</v>
          </cell>
          <cell r="Y8782">
            <v>0</v>
          </cell>
          <cell r="Z8782">
            <v>6000</v>
          </cell>
          <cell r="AA8782">
            <v>0</v>
          </cell>
          <cell r="AB8782">
            <v>0</v>
          </cell>
          <cell r="AC8782">
            <v>0</v>
          </cell>
          <cell r="AD8782" t="str">
            <v>∆</v>
          </cell>
          <cell r="AE8782">
            <v>0</v>
          </cell>
        </row>
        <row r="8783">
          <cell r="V8783" t="str">
            <v>660.40.60.520-6400.05</v>
          </cell>
          <cell r="W8783" t="str">
            <v>Repairs &amp; Maintenance Vehicle</v>
          </cell>
          <cell r="X8783">
            <v>15000</v>
          </cell>
          <cell r="Y8783">
            <v>18000</v>
          </cell>
          <cell r="Z8783">
            <v>4000</v>
          </cell>
          <cell r="AA8783">
            <v>20000</v>
          </cell>
          <cell r="AB8783">
            <v>25000</v>
          </cell>
          <cell r="AC8783">
            <v>25000</v>
          </cell>
          <cell r="AD8783" t="str">
            <v>∆</v>
          </cell>
          <cell r="AE8783">
            <v>0</v>
          </cell>
        </row>
        <row r="8784">
          <cell r="W8784" t="str">
            <v>TOTAL : OPERATIONS</v>
          </cell>
          <cell r="X8784">
            <v>15000</v>
          </cell>
          <cell r="Y8784">
            <v>18000</v>
          </cell>
          <cell r="Z8784">
            <v>10000</v>
          </cell>
          <cell r="AA8784">
            <v>20000</v>
          </cell>
          <cell r="AB8784">
            <v>25000</v>
          </cell>
          <cell r="AC8784">
            <v>25000</v>
          </cell>
          <cell r="AD8784" t="str">
            <v>∆</v>
          </cell>
          <cell r="AE8784">
            <v>0</v>
          </cell>
        </row>
        <row r="8785">
          <cell r="AB8785" t="str">
            <v/>
          </cell>
          <cell r="AC8785" t="str">
            <v/>
          </cell>
          <cell r="AD8785" t="str">
            <v>∆</v>
          </cell>
        </row>
        <row r="8786">
          <cell r="V8786" t="str">
            <v>[660] SOLID WASTE : PUBLIC WORKS : FLEET</v>
          </cell>
        </row>
        <row r="8787">
          <cell r="V8787" t="str">
            <v>LIGHT DUTY : CAPITAL</v>
          </cell>
          <cell r="AB8787" t="str">
            <v/>
          </cell>
          <cell r="AC8787" t="str">
            <v/>
          </cell>
          <cell r="AD8787" t="str">
            <v>∆</v>
          </cell>
        </row>
        <row r="8788">
          <cell r="V8788" t="str">
            <v>660.40.60.520-7000.03</v>
          </cell>
          <cell r="W8788" t="str">
            <v>Capital Outlay Equipment New</v>
          </cell>
          <cell r="X8788">
            <v>0</v>
          </cell>
          <cell r="Y8788">
            <v>1000</v>
          </cell>
          <cell r="Z8788">
            <v>0</v>
          </cell>
          <cell r="AA8788">
            <v>0</v>
          </cell>
          <cell r="AB8788">
            <v>0</v>
          </cell>
          <cell r="AC8788">
            <v>0</v>
          </cell>
          <cell r="AD8788" t="str">
            <v>∆</v>
          </cell>
          <cell r="AE8788">
            <v>0</v>
          </cell>
        </row>
        <row r="8789">
          <cell r="W8789" t="str">
            <v>TOTAL : CAPITAL</v>
          </cell>
          <cell r="X8789">
            <v>0</v>
          </cell>
          <cell r="Y8789">
            <v>1000</v>
          </cell>
          <cell r="Z8789">
            <v>0</v>
          </cell>
          <cell r="AA8789">
            <v>0</v>
          </cell>
          <cell r="AB8789">
            <v>0</v>
          </cell>
          <cell r="AC8789">
            <v>0</v>
          </cell>
          <cell r="AD8789" t="str">
            <v>∆</v>
          </cell>
          <cell r="AE8789">
            <v>0</v>
          </cell>
        </row>
        <row r="8790">
          <cell r="AB8790" t="str">
            <v/>
          </cell>
          <cell r="AC8790" t="str">
            <v/>
          </cell>
          <cell r="AD8790" t="str">
            <v>∆</v>
          </cell>
        </row>
        <row r="8791">
          <cell r="V8791" t="str">
            <v>[660] SOLID WASTE : PUBLIC WORKS : FLEET</v>
          </cell>
        </row>
        <row r="8792">
          <cell r="V8792" t="str">
            <v>HEAVY DUTY : PERSONNEL</v>
          </cell>
          <cell r="AB8792" t="str">
            <v/>
          </cell>
          <cell r="AC8792" t="str">
            <v/>
          </cell>
          <cell r="AD8792" t="str">
            <v>∆</v>
          </cell>
        </row>
        <row r="8793">
          <cell r="V8793" t="str">
            <v>660.40.60.530-5000.01</v>
          </cell>
          <cell r="W8793" t="str">
            <v>Salaries Regular</v>
          </cell>
          <cell r="X8793">
            <v>283000</v>
          </cell>
          <cell r="Y8793">
            <v>260000</v>
          </cell>
          <cell r="Z8793">
            <v>268000</v>
          </cell>
          <cell r="AA8793">
            <v>98000</v>
          </cell>
          <cell r="AB8793">
            <v>0</v>
          </cell>
          <cell r="AC8793">
            <v>0</v>
          </cell>
          <cell r="AD8793" t="str">
            <v>∆</v>
          </cell>
          <cell r="AE8793">
            <v>0</v>
          </cell>
        </row>
        <row r="8794">
          <cell r="V8794" t="str">
            <v>660.40.60.530-5000.03</v>
          </cell>
          <cell r="W8794" t="str">
            <v>Salaries Overtime</v>
          </cell>
          <cell r="X8794">
            <v>5000</v>
          </cell>
          <cell r="Y8794">
            <v>6000</v>
          </cell>
          <cell r="Z8794">
            <v>2000</v>
          </cell>
          <cell r="AA8794">
            <v>0</v>
          </cell>
          <cell r="AB8794">
            <v>0</v>
          </cell>
          <cell r="AC8794">
            <v>0</v>
          </cell>
          <cell r="AD8794" t="str">
            <v>∆</v>
          </cell>
          <cell r="AE8794">
            <v>0</v>
          </cell>
        </row>
        <row r="8795">
          <cell r="V8795" t="str">
            <v>660.40.60.530-5000.06</v>
          </cell>
          <cell r="W8795" t="str">
            <v>Salaries Out of Class</v>
          </cell>
          <cell r="X8795">
            <v>1000</v>
          </cell>
          <cell r="Y8795">
            <v>0</v>
          </cell>
          <cell r="Z8795">
            <v>0</v>
          </cell>
          <cell r="AA8795">
            <v>0</v>
          </cell>
          <cell r="AB8795">
            <v>0</v>
          </cell>
          <cell r="AC8795">
            <v>0</v>
          </cell>
          <cell r="AD8795" t="str">
            <v>∆</v>
          </cell>
          <cell r="AE8795">
            <v>0</v>
          </cell>
        </row>
        <row r="8796">
          <cell r="V8796" t="str">
            <v>660.40.60.530-5000.08</v>
          </cell>
          <cell r="W8796" t="str">
            <v>Salaries Longevity Pay</v>
          </cell>
          <cell r="X8796">
            <v>2000</v>
          </cell>
          <cell r="Y8796">
            <v>2000</v>
          </cell>
          <cell r="Z8796">
            <v>2000</v>
          </cell>
          <cell r="AA8796">
            <v>0</v>
          </cell>
          <cell r="AB8796">
            <v>0</v>
          </cell>
          <cell r="AC8796">
            <v>0</v>
          </cell>
          <cell r="AD8796" t="str">
            <v>∆</v>
          </cell>
          <cell r="AE8796">
            <v>0</v>
          </cell>
        </row>
        <row r="8797">
          <cell r="V8797" t="str">
            <v>660.40.60.530-5000.11</v>
          </cell>
          <cell r="W8797" t="str">
            <v>Salaries Worker's Comp</v>
          </cell>
          <cell r="X8797">
            <v>0</v>
          </cell>
          <cell r="Y8797">
            <v>0</v>
          </cell>
          <cell r="Z8797">
            <v>0</v>
          </cell>
          <cell r="AA8797">
            <v>0</v>
          </cell>
          <cell r="AB8797">
            <v>0</v>
          </cell>
          <cell r="AC8797">
            <v>0</v>
          </cell>
          <cell r="AD8797" t="str">
            <v>∆</v>
          </cell>
          <cell r="AE8797">
            <v>0</v>
          </cell>
        </row>
        <row r="8798">
          <cell r="V8798" t="str">
            <v>660.40.60.530-5100.00</v>
          </cell>
          <cell r="W8798" t="str">
            <v>Benefits PERS Pool Liability</v>
          </cell>
          <cell r="X8798">
            <v>42000</v>
          </cell>
          <cell r="Y8798">
            <v>49000</v>
          </cell>
          <cell r="Z8798">
            <v>52000</v>
          </cell>
          <cell r="AA8798">
            <v>20000</v>
          </cell>
          <cell r="AB8798">
            <v>0</v>
          </cell>
          <cell r="AC8798">
            <v>0</v>
          </cell>
          <cell r="AD8798" t="str">
            <v>∆</v>
          </cell>
          <cell r="AE8798">
            <v>0</v>
          </cell>
        </row>
        <row r="8799">
          <cell r="V8799" t="str">
            <v>660.40.60.530-5100.01</v>
          </cell>
          <cell r="W8799" t="str">
            <v>Benefits Retirement</v>
          </cell>
          <cell r="X8799">
            <v>31000</v>
          </cell>
          <cell r="Y8799">
            <v>27000</v>
          </cell>
          <cell r="Z8799">
            <v>25000</v>
          </cell>
          <cell r="AA8799">
            <v>10000</v>
          </cell>
          <cell r="AB8799">
            <v>0</v>
          </cell>
          <cell r="AC8799">
            <v>0</v>
          </cell>
          <cell r="AD8799" t="str">
            <v>∆</v>
          </cell>
          <cell r="AE8799">
            <v>0</v>
          </cell>
        </row>
        <row r="8800">
          <cell r="V8800" t="str">
            <v>660.40.60.530-5100.02</v>
          </cell>
          <cell r="W8800" t="str">
            <v>Benefits Health Insurance</v>
          </cell>
          <cell r="X8800">
            <v>82000</v>
          </cell>
          <cell r="Y8800">
            <v>83000</v>
          </cell>
          <cell r="Z8800">
            <v>80000</v>
          </cell>
          <cell r="AA8800">
            <v>27000</v>
          </cell>
          <cell r="AB8800">
            <v>0</v>
          </cell>
          <cell r="AC8800">
            <v>0</v>
          </cell>
          <cell r="AD8800" t="str">
            <v>∆</v>
          </cell>
          <cell r="AE8800">
            <v>0</v>
          </cell>
        </row>
        <row r="8801">
          <cell r="V8801" t="str">
            <v>660.40.60.530-5100.03</v>
          </cell>
          <cell r="W8801" t="str">
            <v>Benefits Dental Insurance</v>
          </cell>
          <cell r="X8801">
            <v>6000</v>
          </cell>
          <cell r="Y8801">
            <v>6000</v>
          </cell>
          <cell r="Z8801">
            <v>5000</v>
          </cell>
          <cell r="AA8801">
            <v>2000</v>
          </cell>
          <cell r="AB8801">
            <v>0</v>
          </cell>
          <cell r="AC8801">
            <v>0</v>
          </cell>
          <cell r="AD8801" t="str">
            <v>∆</v>
          </cell>
          <cell r="AE8801">
            <v>0</v>
          </cell>
        </row>
        <row r="8802">
          <cell r="V8802" t="str">
            <v>660.40.60.530-5100.04</v>
          </cell>
          <cell r="W8802" t="str">
            <v>Benefits Vision Insurance</v>
          </cell>
          <cell r="X8802">
            <v>1000</v>
          </cell>
          <cell r="Y8802">
            <v>1000</v>
          </cell>
          <cell r="Z8802">
            <v>1000</v>
          </cell>
          <cell r="AA8802">
            <v>0</v>
          </cell>
          <cell r="AB8802">
            <v>0</v>
          </cell>
          <cell r="AC8802">
            <v>0</v>
          </cell>
          <cell r="AD8802" t="str">
            <v>∆</v>
          </cell>
          <cell r="AE8802">
            <v>0</v>
          </cell>
        </row>
        <row r="8803">
          <cell r="V8803" t="str">
            <v>660.40.60.530-5100.05</v>
          </cell>
          <cell r="W8803" t="str">
            <v>Benefits Life Insurance</v>
          </cell>
          <cell r="X8803">
            <v>0</v>
          </cell>
          <cell r="Y8803">
            <v>0</v>
          </cell>
          <cell r="Z8803">
            <v>0</v>
          </cell>
          <cell r="AA8803">
            <v>0</v>
          </cell>
          <cell r="AB8803">
            <v>0</v>
          </cell>
          <cell r="AC8803">
            <v>0</v>
          </cell>
          <cell r="AD8803" t="str">
            <v>∆</v>
          </cell>
          <cell r="AE8803">
            <v>0</v>
          </cell>
        </row>
        <row r="8804">
          <cell r="V8804" t="str">
            <v>660.40.60.530-5100.06</v>
          </cell>
          <cell r="W8804" t="str">
            <v>Benefits Worker's Comp</v>
          </cell>
          <cell r="X8804">
            <v>8000</v>
          </cell>
          <cell r="Y8804">
            <v>8000</v>
          </cell>
          <cell r="Z8804">
            <v>0</v>
          </cell>
          <cell r="AA8804">
            <v>0</v>
          </cell>
          <cell r="AB8804">
            <v>0</v>
          </cell>
          <cell r="AC8804">
            <v>0</v>
          </cell>
          <cell r="AD8804" t="str">
            <v>∆</v>
          </cell>
          <cell r="AE8804">
            <v>0</v>
          </cell>
        </row>
        <row r="8805">
          <cell r="V8805" t="str">
            <v>660.40.60.530-5100.07</v>
          </cell>
          <cell r="W8805" t="str">
            <v>Benefits Long Term Disability</v>
          </cell>
          <cell r="X8805">
            <v>1000</v>
          </cell>
          <cell r="Y8805">
            <v>2000</v>
          </cell>
          <cell r="Z8805">
            <v>1000</v>
          </cell>
          <cell r="AA8805">
            <v>0</v>
          </cell>
          <cell r="AB8805">
            <v>0</v>
          </cell>
          <cell r="AC8805">
            <v>0</v>
          </cell>
          <cell r="AD8805" t="str">
            <v>∆</v>
          </cell>
          <cell r="AE8805">
            <v>0</v>
          </cell>
        </row>
        <row r="8806">
          <cell r="V8806" t="str">
            <v>660.40.60.530-5100.08</v>
          </cell>
          <cell r="W8806" t="str">
            <v>Benefits Deferred Compensation</v>
          </cell>
          <cell r="X8806">
            <v>11000</v>
          </cell>
          <cell r="Y8806">
            <v>7000</v>
          </cell>
          <cell r="Z8806">
            <v>6000</v>
          </cell>
          <cell r="AA8806">
            <v>10000</v>
          </cell>
          <cell r="AB8806">
            <v>0</v>
          </cell>
          <cell r="AC8806">
            <v>0</v>
          </cell>
          <cell r="AD8806" t="str">
            <v>∆</v>
          </cell>
          <cell r="AE8806">
            <v>0</v>
          </cell>
        </row>
        <row r="8807">
          <cell r="V8807" t="str">
            <v>660.40.60.530-5100.10</v>
          </cell>
          <cell r="W8807" t="str">
            <v>Benefits Uniform Allowance</v>
          </cell>
          <cell r="X8807">
            <v>0</v>
          </cell>
          <cell r="Y8807">
            <v>0</v>
          </cell>
          <cell r="Z8807">
            <v>2000</v>
          </cell>
          <cell r="AA8807">
            <v>0</v>
          </cell>
          <cell r="AB8807">
            <v>0</v>
          </cell>
          <cell r="AC8807">
            <v>0</v>
          </cell>
          <cell r="AD8807" t="str">
            <v>∆</v>
          </cell>
          <cell r="AE8807">
            <v>0</v>
          </cell>
        </row>
        <row r="8808">
          <cell r="V8808" t="str">
            <v>660.40.60.530-5100.11</v>
          </cell>
          <cell r="W8808" t="str">
            <v>Benefits Medicare</v>
          </cell>
          <cell r="X8808">
            <v>4000</v>
          </cell>
          <cell r="Y8808">
            <v>4000</v>
          </cell>
          <cell r="Z8808">
            <v>4000</v>
          </cell>
          <cell r="AA8808">
            <v>2000</v>
          </cell>
          <cell r="AB8808">
            <v>0</v>
          </cell>
          <cell r="AC8808">
            <v>0</v>
          </cell>
          <cell r="AD8808" t="str">
            <v>∆</v>
          </cell>
          <cell r="AE8808">
            <v>0</v>
          </cell>
        </row>
        <row r="8809">
          <cell r="V8809" t="str">
            <v>660.40.60.530-5100.12</v>
          </cell>
          <cell r="W8809" t="str">
            <v>Benefits Annual Physical Exam</v>
          </cell>
          <cell r="X8809">
            <v>0</v>
          </cell>
          <cell r="Y8809">
            <v>0</v>
          </cell>
          <cell r="Z8809">
            <v>0</v>
          </cell>
          <cell r="AA8809">
            <v>0</v>
          </cell>
          <cell r="AB8809">
            <v>0</v>
          </cell>
          <cell r="AC8809">
            <v>0</v>
          </cell>
          <cell r="AD8809" t="str">
            <v>∆</v>
          </cell>
          <cell r="AE8809">
            <v>0</v>
          </cell>
        </row>
        <row r="8810">
          <cell r="V8810" t="str">
            <v>660.40.60.530-5100.15</v>
          </cell>
          <cell r="W8810" t="str">
            <v>Benefits Cell Phone Allowance</v>
          </cell>
          <cell r="X8810">
            <v>0</v>
          </cell>
          <cell r="Y8810">
            <v>0</v>
          </cell>
          <cell r="Z8810">
            <v>0</v>
          </cell>
          <cell r="AA8810">
            <v>0</v>
          </cell>
          <cell r="AB8810">
            <v>0</v>
          </cell>
          <cell r="AC8810">
            <v>0</v>
          </cell>
          <cell r="AD8810" t="str">
            <v>∆</v>
          </cell>
          <cell r="AE8810">
            <v>0</v>
          </cell>
        </row>
        <row r="8811">
          <cell r="V8811" t="str">
            <v>660.40.60.530-5100.17</v>
          </cell>
          <cell r="W8811" t="str">
            <v>Benefits Other Post Employment Benefits</v>
          </cell>
          <cell r="X8811">
            <v>8000</v>
          </cell>
          <cell r="Y8811">
            <v>11000</v>
          </cell>
          <cell r="Z8811">
            <v>14000</v>
          </cell>
          <cell r="AA8811">
            <v>15000</v>
          </cell>
          <cell r="AB8811">
            <v>15500</v>
          </cell>
          <cell r="AC8811">
            <v>15500</v>
          </cell>
          <cell r="AD8811" t="str">
            <v>∆</v>
          </cell>
          <cell r="AE8811">
            <v>0</v>
          </cell>
        </row>
        <row r="8812">
          <cell r="W8812" t="str">
            <v>TOTAL : PERSONNEL</v>
          </cell>
          <cell r="X8812">
            <v>485000</v>
          </cell>
          <cell r="Y8812">
            <v>466000</v>
          </cell>
          <cell r="Z8812">
            <v>462000</v>
          </cell>
          <cell r="AA8812">
            <v>184000</v>
          </cell>
          <cell r="AB8812">
            <v>15500</v>
          </cell>
          <cell r="AC8812">
            <v>15500</v>
          </cell>
          <cell r="AD8812" t="str">
            <v>∆</v>
          </cell>
          <cell r="AE8812">
            <v>0</v>
          </cell>
        </row>
        <row r="8813">
          <cell r="AB8813" t="str">
            <v/>
          </cell>
          <cell r="AC8813" t="str">
            <v/>
          </cell>
          <cell r="AD8813" t="str">
            <v>∆</v>
          </cell>
        </row>
        <row r="8814">
          <cell r="V8814" t="str">
            <v>[660] SOLID WASTE : PUBLIC WORKS : FLEET</v>
          </cell>
        </row>
        <row r="8815">
          <cell r="V8815" t="str">
            <v>HEAVY DUTY : OPERATIONS</v>
          </cell>
          <cell r="AB8815" t="str">
            <v/>
          </cell>
          <cell r="AC8815" t="str">
            <v/>
          </cell>
          <cell r="AD8815" t="str">
            <v>∆</v>
          </cell>
        </row>
        <row r="8816">
          <cell r="V8816" t="str">
            <v>660.40.60.530-6400.05</v>
          </cell>
          <cell r="W8816" t="str">
            <v>Repairs &amp; Maintenance Vehicle</v>
          </cell>
          <cell r="X8816">
            <v>436000</v>
          </cell>
          <cell r="Y8816">
            <v>411000</v>
          </cell>
          <cell r="Z8816">
            <v>416000</v>
          </cell>
          <cell r="AA8816">
            <v>374000</v>
          </cell>
          <cell r="AB8816">
            <v>402811</v>
          </cell>
          <cell r="AC8816">
            <v>402811</v>
          </cell>
          <cell r="AD8816" t="str">
            <v>∆</v>
          </cell>
          <cell r="AE8816">
            <v>0</v>
          </cell>
        </row>
        <row r="8817">
          <cell r="V8817" t="str">
            <v>660.40.60.530-6600.04</v>
          </cell>
          <cell r="W8817" t="str">
            <v>Administrative Expenses Training/Conferences</v>
          </cell>
          <cell r="X8817">
            <v>0</v>
          </cell>
          <cell r="Y8817">
            <v>3000</v>
          </cell>
          <cell r="Z8817">
            <v>0</v>
          </cell>
          <cell r="AA8817">
            <v>0</v>
          </cell>
          <cell r="AB8817">
            <v>5500</v>
          </cell>
          <cell r="AC8817">
            <v>5500</v>
          </cell>
          <cell r="AD8817" t="str">
            <v>∆</v>
          </cell>
          <cell r="AE8817">
            <v>0</v>
          </cell>
        </row>
        <row r="8818">
          <cell r="W8818" t="str">
            <v>TOTAL : OPERATIONS</v>
          </cell>
          <cell r="X8818">
            <v>436000</v>
          </cell>
          <cell r="Y8818">
            <v>414000</v>
          </cell>
          <cell r="Z8818">
            <v>416000</v>
          </cell>
          <cell r="AA8818">
            <v>374000</v>
          </cell>
          <cell r="AB8818">
            <v>408311</v>
          </cell>
          <cell r="AC8818">
            <v>408311</v>
          </cell>
          <cell r="AD8818" t="str">
            <v>∆</v>
          </cell>
          <cell r="AE8818">
            <v>0</v>
          </cell>
        </row>
        <row r="8819">
          <cell r="AB8819" t="str">
            <v/>
          </cell>
          <cell r="AC8819" t="str">
            <v/>
          </cell>
          <cell r="AD8819" t="str">
            <v>∆</v>
          </cell>
        </row>
        <row r="8820">
          <cell r="V8820" t="str">
            <v>[660] SOLID WASTE : PUBLIC WORKS : WASTE MANAGEMENT</v>
          </cell>
        </row>
        <row r="8821">
          <cell r="V8821" t="str">
            <v>ADMINISTRATION : PERSONNEL</v>
          </cell>
          <cell r="AB8821" t="str">
            <v/>
          </cell>
          <cell r="AC8821" t="str">
            <v/>
          </cell>
          <cell r="AD8821" t="str">
            <v>∆</v>
          </cell>
        </row>
        <row r="8822">
          <cell r="V8822" t="str">
            <v>660.40.75.001-5000.01</v>
          </cell>
          <cell r="W8822" t="str">
            <v>Salaries Regular</v>
          </cell>
          <cell r="X8822">
            <v>498000</v>
          </cell>
          <cell r="Y8822">
            <v>445000</v>
          </cell>
          <cell r="Z8822">
            <v>338000</v>
          </cell>
          <cell r="AA8822">
            <v>353000</v>
          </cell>
          <cell r="AB8822">
            <v>622612</v>
          </cell>
          <cell r="AC8822">
            <v>444000</v>
          </cell>
          <cell r="AD8822" t="str">
            <v>∆</v>
          </cell>
          <cell r="AE8822">
            <v>-178612</v>
          </cell>
        </row>
        <row r="8823">
          <cell r="V8823" t="str">
            <v>660.40.75.001-5000.02</v>
          </cell>
          <cell r="W8823" t="str">
            <v>Salaries Part Time</v>
          </cell>
          <cell r="X8823">
            <v>0</v>
          </cell>
          <cell r="Y8823">
            <v>0</v>
          </cell>
          <cell r="Z8823">
            <v>0</v>
          </cell>
          <cell r="AA8823">
            <v>0</v>
          </cell>
          <cell r="AB8823">
            <v>0</v>
          </cell>
          <cell r="AC8823">
            <v>0</v>
          </cell>
          <cell r="AD8823" t="str">
            <v>∆</v>
          </cell>
          <cell r="AE8823">
            <v>0</v>
          </cell>
        </row>
        <row r="8824">
          <cell r="V8824" t="str">
            <v>660.40.75.001-5000.03</v>
          </cell>
          <cell r="W8824" t="str">
            <v>Salaries Overtime</v>
          </cell>
          <cell r="X8824">
            <v>9000</v>
          </cell>
          <cell r="Y8824">
            <v>7000</v>
          </cell>
          <cell r="Z8824">
            <v>11000</v>
          </cell>
          <cell r="AA8824">
            <v>14000</v>
          </cell>
          <cell r="AB8824">
            <v>9000</v>
          </cell>
          <cell r="AC8824">
            <v>15000</v>
          </cell>
          <cell r="AD8824" t="str">
            <v>∆</v>
          </cell>
          <cell r="AE8824">
            <v>6000</v>
          </cell>
        </row>
        <row r="8825">
          <cell r="V8825" t="str">
            <v>660.40.75.001-5000.04</v>
          </cell>
          <cell r="W8825" t="str">
            <v>Salaries Holiday Pay</v>
          </cell>
          <cell r="X8825">
            <v>2000</v>
          </cell>
          <cell r="Y8825">
            <v>2000</v>
          </cell>
          <cell r="Z8825">
            <v>1000</v>
          </cell>
          <cell r="AA8825">
            <v>1000</v>
          </cell>
          <cell r="AB8825">
            <v>2300</v>
          </cell>
          <cell r="AC8825">
            <v>2300</v>
          </cell>
          <cell r="AD8825" t="str">
            <v>∆</v>
          </cell>
          <cell r="AE8825">
            <v>0</v>
          </cell>
        </row>
        <row r="8826">
          <cell r="V8826" t="str">
            <v>660.40.75.001-5000.06</v>
          </cell>
          <cell r="W8826" t="str">
            <v>Salaries Out of Class</v>
          </cell>
          <cell r="X8826">
            <v>0</v>
          </cell>
          <cell r="Y8826">
            <v>0</v>
          </cell>
          <cell r="Z8826">
            <v>0</v>
          </cell>
          <cell r="AA8826">
            <v>0</v>
          </cell>
          <cell r="AB8826">
            <v>0</v>
          </cell>
          <cell r="AC8826">
            <v>0</v>
          </cell>
          <cell r="AD8826" t="str">
            <v>∆</v>
          </cell>
          <cell r="AE8826">
            <v>0</v>
          </cell>
        </row>
        <row r="8827">
          <cell r="V8827" t="str">
            <v>660.40.75.001-5000.07</v>
          </cell>
          <cell r="W8827" t="str">
            <v>Salaries Admin Leave Pay</v>
          </cell>
          <cell r="X8827">
            <v>0</v>
          </cell>
          <cell r="Y8827">
            <v>2000</v>
          </cell>
          <cell r="Z8827">
            <v>0</v>
          </cell>
          <cell r="AA8827">
            <v>2000</v>
          </cell>
          <cell r="AB8827">
            <v>4194</v>
          </cell>
          <cell r="AC8827">
            <v>4194</v>
          </cell>
          <cell r="AD8827" t="str">
            <v>∆</v>
          </cell>
          <cell r="AE8827">
            <v>0</v>
          </cell>
        </row>
        <row r="8828">
          <cell r="V8828" t="str">
            <v>660.40.75.001-5000.08</v>
          </cell>
          <cell r="W8828" t="str">
            <v>Salaries Longevity Pay</v>
          </cell>
          <cell r="X8828">
            <v>6000</v>
          </cell>
          <cell r="Y8828">
            <v>6000</v>
          </cell>
          <cell r="Z8828">
            <v>4000</v>
          </cell>
          <cell r="AA8828">
            <v>3000</v>
          </cell>
          <cell r="AB8828">
            <v>8725</v>
          </cell>
          <cell r="AC8828">
            <v>8725</v>
          </cell>
          <cell r="AD8828" t="str">
            <v>∆</v>
          </cell>
          <cell r="AE8828">
            <v>0</v>
          </cell>
        </row>
        <row r="8829">
          <cell r="V8829" t="str">
            <v>660.40.75.001-5000.10</v>
          </cell>
          <cell r="W8829" t="str">
            <v>Salaries Furloughs</v>
          </cell>
          <cell r="X8829">
            <v>0</v>
          </cell>
          <cell r="Y8829">
            <v>0</v>
          </cell>
          <cell r="Z8829">
            <v>0</v>
          </cell>
          <cell r="AA8829">
            <v>0</v>
          </cell>
          <cell r="AB8829">
            <v>0</v>
          </cell>
          <cell r="AC8829">
            <v>0</v>
          </cell>
          <cell r="AD8829" t="str">
            <v>∆</v>
          </cell>
          <cell r="AE8829">
            <v>0</v>
          </cell>
        </row>
        <row r="8830">
          <cell r="V8830" t="str">
            <v>660.40.75.001-5000.11</v>
          </cell>
          <cell r="W8830" t="str">
            <v>Salaries Worker's Comp</v>
          </cell>
          <cell r="X8830">
            <v>0</v>
          </cell>
          <cell r="Y8830">
            <v>0</v>
          </cell>
          <cell r="Z8830">
            <v>0</v>
          </cell>
          <cell r="AA8830">
            <v>0</v>
          </cell>
          <cell r="AB8830">
            <v>0</v>
          </cell>
          <cell r="AC8830">
            <v>0</v>
          </cell>
          <cell r="AD8830" t="str">
            <v>∆</v>
          </cell>
          <cell r="AE8830">
            <v>0</v>
          </cell>
        </row>
        <row r="8831">
          <cell r="V8831" t="str">
            <v>660.40.75.001-5000.12</v>
          </cell>
          <cell r="W8831" t="str">
            <v>Salaries Compensated Absences</v>
          </cell>
          <cell r="X8831">
            <v>0</v>
          </cell>
          <cell r="Y8831">
            <v>0</v>
          </cell>
          <cell r="Z8831">
            <v>0</v>
          </cell>
          <cell r="AA8831">
            <v>0</v>
          </cell>
          <cell r="AB8831">
            <v>0</v>
          </cell>
          <cell r="AC8831">
            <v>0</v>
          </cell>
          <cell r="AD8831" t="str">
            <v>∆</v>
          </cell>
          <cell r="AE8831">
            <v>0</v>
          </cell>
        </row>
        <row r="8832">
          <cell r="V8832" t="str">
            <v>660.40.75.001-5100.00</v>
          </cell>
          <cell r="W8832" t="str">
            <v>Benefits PERS Pool Liability</v>
          </cell>
          <cell r="X8832">
            <v>85000</v>
          </cell>
          <cell r="Y8832">
            <v>78000</v>
          </cell>
          <cell r="Z8832">
            <v>66000</v>
          </cell>
          <cell r="AA8832">
            <v>68000</v>
          </cell>
          <cell r="AB8832">
            <v>115811</v>
          </cell>
          <cell r="AC8832">
            <v>116000</v>
          </cell>
          <cell r="AD8832" t="str">
            <v>∆</v>
          </cell>
          <cell r="AE8832">
            <v>189</v>
          </cell>
        </row>
        <row r="8833">
          <cell r="V8833" t="str">
            <v>660.40.75.001-5100.01</v>
          </cell>
          <cell r="W8833" t="str">
            <v>Benefits Retirement</v>
          </cell>
          <cell r="X8833">
            <v>41000</v>
          </cell>
          <cell r="Y8833">
            <v>36000</v>
          </cell>
          <cell r="Z8833">
            <v>31000</v>
          </cell>
          <cell r="AA8833">
            <v>32000</v>
          </cell>
          <cell r="AB8833">
            <v>58683</v>
          </cell>
          <cell r="AC8833">
            <v>58683</v>
          </cell>
          <cell r="AD8833" t="str">
            <v>∆</v>
          </cell>
          <cell r="AE8833">
            <v>0</v>
          </cell>
        </row>
        <row r="8834">
          <cell r="V8834" t="str">
            <v>660.40.75.001-5100.02</v>
          </cell>
          <cell r="W8834" t="str">
            <v>Benefits Health Insurance</v>
          </cell>
          <cell r="X8834">
            <v>96000</v>
          </cell>
          <cell r="Y8834">
            <v>89000</v>
          </cell>
          <cell r="Z8834">
            <v>68000</v>
          </cell>
          <cell r="AA8834">
            <v>61000</v>
          </cell>
          <cell r="AB8834">
            <v>121973</v>
          </cell>
          <cell r="AC8834">
            <v>90000</v>
          </cell>
          <cell r="AD8834" t="str">
            <v>∆</v>
          </cell>
          <cell r="AE8834">
            <v>-31973</v>
          </cell>
        </row>
        <row r="8835">
          <cell r="V8835" t="str">
            <v>660.40.75.001-5100.03</v>
          </cell>
          <cell r="W8835" t="str">
            <v>Benefits Dental Insurance</v>
          </cell>
          <cell r="X8835">
            <v>10000</v>
          </cell>
          <cell r="Y8835">
            <v>8000</v>
          </cell>
          <cell r="Z8835">
            <v>7000</v>
          </cell>
          <cell r="AA8835">
            <v>5000</v>
          </cell>
          <cell r="AB8835">
            <v>9499</v>
          </cell>
          <cell r="AC8835">
            <v>9499</v>
          </cell>
          <cell r="AD8835" t="str">
            <v>∆</v>
          </cell>
          <cell r="AE8835">
            <v>0</v>
          </cell>
        </row>
        <row r="8836">
          <cell r="V8836" t="str">
            <v>660.40.75.001-5100.04</v>
          </cell>
          <cell r="W8836" t="str">
            <v>Benefits Vision Insurance</v>
          </cell>
          <cell r="X8836">
            <v>2000</v>
          </cell>
          <cell r="Y8836">
            <v>1000</v>
          </cell>
          <cell r="Z8836">
            <v>1000</v>
          </cell>
          <cell r="AA8836">
            <v>1000</v>
          </cell>
          <cell r="AB8836">
            <v>1567</v>
          </cell>
          <cell r="AC8836">
            <v>1567</v>
          </cell>
          <cell r="AD8836" t="str">
            <v>∆</v>
          </cell>
          <cell r="AE8836">
            <v>0</v>
          </cell>
        </row>
        <row r="8837">
          <cell r="V8837" t="str">
            <v>660.40.75.001-5100.05</v>
          </cell>
          <cell r="W8837" t="str">
            <v>Benefits Life Insurance</v>
          </cell>
          <cell r="X8837">
            <v>1000</v>
          </cell>
          <cell r="Y8837">
            <v>1000</v>
          </cell>
          <cell r="Z8837">
            <v>1000</v>
          </cell>
          <cell r="AA8837">
            <v>1000</v>
          </cell>
          <cell r="AB8837">
            <v>809</v>
          </cell>
          <cell r="AC8837">
            <v>809</v>
          </cell>
          <cell r="AD8837" t="str">
            <v>∆</v>
          </cell>
          <cell r="AE8837">
            <v>0</v>
          </cell>
        </row>
        <row r="8838">
          <cell r="V8838" t="str">
            <v>660.40.75.001-5100.06</v>
          </cell>
          <cell r="W8838" t="str">
            <v>Benefits Worker's Comp</v>
          </cell>
          <cell r="X8838">
            <v>15000</v>
          </cell>
          <cell r="Y8838">
            <v>16000</v>
          </cell>
          <cell r="Z8838">
            <v>19000</v>
          </cell>
          <cell r="AA8838">
            <v>19000</v>
          </cell>
          <cell r="AB8838">
            <v>19200</v>
          </cell>
          <cell r="AC8838">
            <v>25000</v>
          </cell>
          <cell r="AD8838" t="str">
            <v>∆</v>
          </cell>
          <cell r="AE8838">
            <v>5800</v>
          </cell>
        </row>
        <row r="8839">
          <cell r="V8839" t="str">
            <v>660.40.75.001-5100.07</v>
          </cell>
          <cell r="W8839" t="str">
            <v>Benefits Long Term Disability</v>
          </cell>
          <cell r="X8839">
            <v>3000</v>
          </cell>
          <cell r="Y8839">
            <v>2000</v>
          </cell>
          <cell r="Z8839">
            <v>2000</v>
          </cell>
          <cell r="AA8839">
            <v>1000</v>
          </cell>
          <cell r="AB8839">
            <v>3769</v>
          </cell>
          <cell r="AC8839">
            <v>3769</v>
          </cell>
          <cell r="AD8839" t="str">
            <v>∆</v>
          </cell>
          <cell r="AE8839">
            <v>0</v>
          </cell>
        </row>
        <row r="8840">
          <cell r="V8840" t="str">
            <v>660.40.75.001-5100.08</v>
          </cell>
          <cell r="W8840" t="str">
            <v>Benefits Deferred Compensation</v>
          </cell>
          <cell r="X8840">
            <v>4000</v>
          </cell>
          <cell r="Y8840">
            <v>4000</v>
          </cell>
          <cell r="Z8840">
            <v>3000</v>
          </cell>
          <cell r="AA8840">
            <v>6000</v>
          </cell>
          <cell r="AB8840">
            <v>10181</v>
          </cell>
          <cell r="AC8840">
            <v>10181</v>
          </cell>
          <cell r="AD8840" t="str">
            <v>∆</v>
          </cell>
          <cell r="AE8840">
            <v>0</v>
          </cell>
        </row>
        <row r="8841">
          <cell r="V8841" t="str">
            <v>660.40.75.001-5100.09</v>
          </cell>
          <cell r="W8841" t="str">
            <v>Benefits Unemployment Insurance</v>
          </cell>
          <cell r="X8841">
            <v>0</v>
          </cell>
          <cell r="Y8841">
            <v>0</v>
          </cell>
          <cell r="Z8841">
            <v>0</v>
          </cell>
          <cell r="AA8841">
            <v>0</v>
          </cell>
          <cell r="AB8841">
            <v>0</v>
          </cell>
          <cell r="AC8841">
            <v>0</v>
          </cell>
          <cell r="AD8841" t="str">
            <v>∆</v>
          </cell>
          <cell r="AE8841">
            <v>0</v>
          </cell>
        </row>
        <row r="8842">
          <cell r="V8842" t="str">
            <v>660.40.75.001-5100.10</v>
          </cell>
          <cell r="W8842" t="str">
            <v>Benefits Uniform Allowance</v>
          </cell>
          <cell r="X8842">
            <v>0</v>
          </cell>
          <cell r="Y8842">
            <v>0</v>
          </cell>
          <cell r="Z8842">
            <v>0</v>
          </cell>
          <cell r="AA8842">
            <v>0</v>
          </cell>
          <cell r="AB8842">
            <v>525</v>
          </cell>
          <cell r="AC8842">
            <v>525</v>
          </cell>
          <cell r="AD8842" t="str">
            <v>∆</v>
          </cell>
          <cell r="AE8842">
            <v>0</v>
          </cell>
        </row>
        <row r="8843">
          <cell r="V8843" t="str">
            <v>660.40.75.001-5100.11</v>
          </cell>
          <cell r="W8843" t="str">
            <v>Benefits Medicare</v>
          </cell>
          <cell r="X8843">
            <v>8000</v>
          </cell>
          <cell r="Y8843">
            <v>7000</v>
          </cell>
          <cell r="Z8843">
            <v>5000</v>
          </cell>
          <cell r="AA8843">
            <v>6000</v>
          </cell>
          <cell r="AB8843">
            <v>9347</v>
          </cell>
          <cell r="AC8843">
            <v>9347</v>
          </cell>
          <cell r="AD8843" t="str">
            <v>∆</v>
          </cell>
          <cell r="AE8843">
            <v>0</v>
          </cell>
        </row>
        <row r="8844">
          <cell r="V8844" t="str">
            <v>660.40.75.001-5100.12</v>
          </cell>
          <cell r="W8844" t="str">
            <v>Benefits Annual Physical Exam</v>
          </cell>
          <cell r="X8844">
            <v>5000</v>
          </cell>
          <cell r="Y8844">
            <v>4000</v>
          </cell>
          <cell r="Z8844">
            <v>3000</v>
          </cell>
          <cell r="AA8844">
            <v>5000</v>
          </cell>
          <cell r="AB8844">
            <v>4000</v>
          </cell>
          <cell r="AC8844">
            <v>4000</v>
          </cell>
          <cell r="AD8844" t="str">
            <v>∆</v>
          </cell>
          <cell r="AE8844">
            <v>0</v>
          </cell>
        </row>
        <row r="8845">
          <cell r="V8845" t="str">
            <v>660.40.75.001-5100.15</v>
          </cell>
          <cell r="W8845" t="str">
            <v>Benefits Cell Phone Allowance</v>
          </cell>
          <cell r="X8845">
            <v>1000</v>
          </cell>
          <cell r="Y8845">
            <v>1000</v>
          </cell>
          <cell r="Z8845">
            <v>1000</v>
          </cell>
          <cell r="AA8845">
            <v>1000</v>
          </cell>
          <cell r="AB8845">
            <v>1980</v>
          </cell>
          <cell r="AC8845">
            <v>1980</v>
          </cell>
          <cell r="AD8845" t="str">
            <v>∆</v>
          </cell>
          <cell r="AE8845">
            <v>0</v>
          </cell>
        </row>
        <row r="8846">
          <cell r="V8846" t="str">
            <v>660.40.75.001-5100.17</v>
          </cell>
          <cell r="W8846" t="str">
            <v>Benefits Other Post Employment Benefits</v>
          </cell>
          <cell r="X8846">
            <v>61000</v>
          </cell>
          <cell r="Y8846">
            <v>78000</v>
          </cell>
          <cell r="Z8846">
            <v>88000</v>
          </cell>
          <cell r="AA8846">
            <v>98000</v>
          </cell>
          <cell r="AB8846">
            <v>98000</v>
          </cell>
          <cell r="AC8846">
            <v>98000</v>
          </cell>
          <cell r="AD8846" t="str">
            <v>∆</v>
          </cell>
          <cell r="AE8846">
            <v>0</v>
          </cell>
        </row>
        <row r="8847">
          <cell r="V8847" t="str">
            <v>660.40.75.001-5100.98</v>
          </cell>
          <cell r="W8847" t="str">
            <v>Benefits GASB 75 Expense</v>
          </cell>
          <cell r="X8847">
            <v>0</v>
          </cell>
          <cell r="Y8847">
            <v>177000</v>
          </cell>
          <cell r="Z8847">
            <v>190000</v>
          </cell>
          <cell r="AA8847">
            <v>0</v>
          </cell>
          <cell r="AB8847">
            <v>0</v>
          </cell>
          <cell r="AC8847">
            <v>0</v>
          </cell>
          <cell r="AD8847" t="str">
            <v>∆</v>
          </cell>
          <cell r="AE8847">
            <v>0</v>
          </cell>
        </row>
        <row r="8848">
          <cell r="V8848" t="str">
            <v>660.40.75.001-5100.99</v>
          </cell>
          <cell r="W8848" t="str">
            <v>Benefits Pension Expense</v>
          </cell>
          <cell r="X8848">
            <v>-106000</v>
          </cell>
          <cell r="Y8848">
            <v>219000</v>
          </cell>
          <cell r="Z8848">
            <v>515000</v>
          </cell>
          <cell r="AA8848">
            <v>0</v>
          </cell>
          <cell r="AB8848">
            <v>0</v>
          </cell>
          <cell r="AC8848">
            <v>0</v>
          </cell>
          <cell r="AD8848" t="str">
            <v>∆</v>
          </cell>
          <cell r="AE8848">
            <v>0</v>
          </cell>
        </row>
        <row r="8849">
          <cell r="W8849" t="str">
            <v>TOTAL : PERSONNEL</v>
          </cell>
          <cell r="X8849">
            <v>741000</v>
          </cell>
          <cell r="Y8849">
            <v>1183000</v>
          </cell>
          <cell r="Z8849">
            <v>1354000</v>
          </cell>
          <cell r="AA8849">
            <v>677000</v>
          </cell>
          <cell r="AB8849">
            <v>1102175</v>
          </cell>
          <cell r="AC8849">
            <v>903579</v>
          </cell>
          <cell r="AD8849" t="str">
            <v>∆</v>
          </cell>
          <cell r="AE8849">
            <v>-198596</v>
          </cell>
        </row>
        <row r="8850">
          <cell r="AB8850" t="str">
            <v/>
          </cell>
          <cell r="AC8850" t="str">
            <v/>
          </cell>
          <cell r="AD8850" t="str">
            <v>∆</v>
          </cell>
        </row>
        <row r="8851">
          <cell r="V8851" t="str">
            <v>[660] SOLID WASTE : PUBLIC WORKS : WASTE MANAGEMENT</v>
          </cell>
        </row>
        <row r="8852">
          <cell r="V8852" t="str">
            <v>ADMINISTRATION : OPERATIONS</v>
          </cell>
          <cell r="AB8852" t="str">
            <v/>
          </cell>
          <cell r="AC8852" t="str">
            <v/>
          </cell>
          <cell r="AD8852" t="str">
            <v>∆</v>
          </cell>
        </row>
        <row r="8853">
          <cell r="V8853" t="str">
            <v>660.40.75.001-6000.01</v>
          </cell>
          <cell r="W8853" t="str">
            <v>Professional Services General</v>
          </cell>
          <cell r="X8853">
            <v>15000</v>
          </cell>
          <cell r="Y8853">
            <v>73000</v>
          </cell>
          <cell r="Z8853">
            <v>24000</v>
          </cell>
          <cell r="AA8853">
            <v>45000</v>
          </cell>
          <cell r="AB8853">
            <v>85070</v>
          </cell>
          <cell r="AC8853">
            <v>85070</v>
          </cell>
          <cell r="AD8853" t="str">
            <v>∆</v>
          </cell>
          <cell r="AE8853">
            <v>0</v>
          </cell>
        </row>
        <row r="8854">
          <cell r="V8854" t="str">
            <v>660.40.75.001-6000.09</v>
          </cell>
          <cell r="W8854" t="str">
            <v>Professional Services Uniform</v>
          </cell>
          <cell r="X8854">
            <v>0</v>
          </cell>
          <cell r="Y8854">
            <v>0</v>
          </cell>
          <cell r="Z8854">
            <v>0</v>
          </cell>
          <cell r="AA8854">
            <v>0</v>
          </cell>
          <cell r="AB8854">
            <v>0</v>
          </cell>
          <cell r="AC8854">
            <v>0</v>
          </cell>
          <cell r="AD8854" t="str">
            <v>∆</v>
          </cell>
          <cell r="AE8854">
            <v>0</v>
          </cell>
        </row>
        <row r="8855">
          <cell r="V8855" t="str">
            <v>660.40.75.001-6000.15</v>
          </cell>
          <cell r="W8855" t="str">
            <v>Professional Services Utility Statement Processing</v>
          </cell>
          <cell r="X8855">
            <v>0</v>
          </cell>
          <cell r="Y8855">
            <v>0</v>
          </cell>
          <cell r="Z8855">
            <v>0</v>
          </cell>
          <cell r="AA8855">
            <v>0</v>
          </cell>
          <cell r="AB8855">
            <v>0</v>
          </cell>
          <cell r="AC8855">
            <v>0</v>
          </cell>
          <cell r="AD8855" t="str">
            <v>∆</v>
          </cell>
          <cell r="AE8855">
            <v>0</v>
          </cell>
        </row>
        <row r="8856">
          <cell r="V8856" t="str">
            <v>660.40.75.001-6000.18</v>
          </cell>
          <cell r="W8856" t="str">
            <v>Professional Services Legal</v>
          </cell>
          <cell r="X8856">
            <v>0</v>
          </cell>
          <cell r="Y8856">
            <v>0</v>
          </cell>
          <cell r="Z8856">
            <v>0</v>
          </cell>
          <cell r="AA8856">
            <v>0</v>
          </cell>
          <cell r="AB8856">
            <v>0</v>
          </cell>
          <cell r="AC8856">
            <v>0</v>
          </cell>
          <cell r="AD8856" t="str">
            <v>∆</v>
          </cell>
          <cell r="AE8856">
            <v>0</v>
          </cell>
        </row>
        <row r="8857">
          <cell r="V8857" t="str">
            <v>660.40.75.001-6100.01</v>
          </cell>
          <cell r="W8857" t="str">
            <v>Utilities Electric</v>
          </cell>
          <cell r="X8857">
            <v>8000</v>
          </cell>
          <cell r="Y8857">
            <v>9000</v>
          </cell>
          <cell r="Z8857">
            <v>9000</v>
          </cell>
          <cell r="AA8857">
            <v>11000</v>
          </cell>
          <cell r="AB8857">
            <v>10000</v>
          </cell>
          <cell r="AC8857">
            <v>13000</v>
          </cell>
          <cell r="AD8857" t="str">
            <v>∆</v>
          </cell>
          <cell r="AE8857">
            <v>3000</v>
          </cell>
        </row>
        <row r="8858">
          <cell r="V8858" t="str">
            <v>660.40.75.001-6100.02</v>
          </cell>
          <cell r="W8858" t="str">
            <v>Utilities Telephone</v>
          </cell>
          <cell r="X8858">
            <v>4000</v>
          </cell>
          <cell r="Y8858">
            <v>4000</v>
          </cell>
          <cell r="Z8858">
            <v>3000</v>
          </cell>
          <cell r="AA8858">
            <v>3000</v>
          </cell>
          <cell r="AB8858">
            <v>4200</v>
          </cell>
          <cell r="AC8858">
            <v>4200</v>
          </cell>
          <cell r="AD8858" t="str">
            <v>∆</v>
          </cell>
          <cell r="AE8858">
            <v>0</v>
          </cell>
        </row>
        <row r="8859">
          <cell r="V8859" t="str">
            <v>660.40.75.001-6200.01</v>
          </cell>
          <cell r="W8859" t="str">
            <v>Supplies Office</v>
          </cell>
          <cell r="X8859">
            <v>3000</v>
          </cell>
          <cell r="Y8859">
            <v>3000</v>
          </cell>
          <cell r="Z8859">
            <v>7000</v>
          </cell>
          <cell r="AA8859">
            <v>2000</v>
          </cell>
          <cell r="AB8859">
            <v>5000</v>
          </cell>
          <cell r="AC8859">
            <v>5000</v>
          </cell>
          <cell r="AD8859" t="str">
            <v>∆</v>
          </cell>
          <cell r="AE8859">
            <v>0</v>
          </cell>
        </row>
        <row r="8860">
          <cell r="V8860" t="str">
            <v>660.40.75.001-6200.02</v>
          </cell>
          <cell r="W8860" t="str">
            <v>Supplies Special Department</v>
          </cell>
          <cell r="X8860">
            <v>13000</v>
          </cell>
          <cell r="Y8860">
            <v>8000</v>
          </cell>
          <cell r="Z8860">
            <v>3000</v>
          </cell>
          <cell r="AA8860">
            <v>5000</v>
          </cell>
          <cell r="AB8860">
            <v>7000</v>
          </cell>
          <cell r="AC8860">
            <v>7000</v>
          </cell>
          <cell r="AD8860" t="str">
            <v>∆</v>
          </cell>
          <cell r="AE8860">
            <v>0</v>
          </cell>
        </row>
        <row r="8861">
          <cell r="V8861" t="str">
            <v>660.40.75.001-6200.03</v>
          </cell>
          <cell r="W8861" t="str">
            <v>Supplies Copier Maintenance &amp; Supplies</v>
          </cell>
          <cell r="X8861">
            <v>5000</v>
          </cell>
          <cell r="Y8861">
            <v>5000</v>
          </cell>
          <cell r="Z8861">
            <v>4000</v>
          </cell>
          <cell r="AA8861">
            <v>2000</v>
          </cell>
          <cell r="AB8861">
            <v>4500</v>
          </cell>
          <cell r="AC8861">
            <v>4500</v>
          </cell>
          <cell r="AD8861" t="str">
            <v>∆</v>
          </cell>
          <cell r="AE8861">
            <v>0</v>
          </cell>
        </row>
        <row r="8862">
          <cell r="V8862" t="str">
            <v>660.40.75.001-6200.04</v>
          </cell>
          <cell r="W8862" t="str">
            <v>Supplies Postage</v>
          </cell>
          <cell r="X8862">
            <v>6000</v>
          </cell>
          <cell r="Y8862">
            <v>5000</v>
          </cell>
          <cell r="Z8862">
            <v>5000</v>
          </cell>
          <cell r="AA8862">
            <v>4000</v>
          </cell>
          <cell r="AB8862">
            <v>7500</v>
          </cell>
          <cell r="AC8862">
            <v>7500</v>
          </cell>
          <cell r="AD8862" t="str">
            <v>∆</v>
          </cell>
          <cell r="AE8862">
            <v>0</v>
          </cell>
        </row>
        <row r="8863">
          <cell r="V8863" t="str">
            <v>660.40.75.001-6200.05</v>
          </cell>
          <cell r="W8863" t="str">
            <v>Supplies Gasoline</v>
          </cell>
          <cell r="X8863">
            <v>0</v>
          </cell>
          <cell r="Y8863">
            <v>0</v>
          </cell>
          <cell r="Z8863">
            <v>0</v>
          </cell>
          <cell r="AA8863">
            <v>0</v>
          </cell>
          <cell r="AB8863">
            <v>0</v>
          </cell>
          <cell r="AC8863">
            <v>0</v>
          </cell>
          <cell r="AD8863" t="str">
            <v>∆</v>
          </cell>
          <cell r="AE8863">
            <v>0</v>
          </cell>
        </row>
        <row r="8864">
          <cell r="V8864" t="str">
            <v>660.40.75.001-6200.06</v>
          </cell>
          <cell r="W8864" t="str">
            <v>Supplies Propane</v>
          </cell>
          <cell r="X8864">
            <v>1000</v>
          </cell>
          <cell r="Y8864">
            <v>1000</v>
          </cell>
          <cell r="Z8864">
            <v>0</v>
          </cell>
          <cell r="AA8864">
            <v>2000</v>
          </cell>
          <cell r="AB8864">
            <v>3020</v>
          </cell>
          <cell r="AC8864">
            <v>3020</v>
          </cell>
          <cell r="AD8864" t="str">
            <v>∆</v>
          </cell>
          <cell r="AE8864">
            <v>0</v>
          </cell>
        </row>
        <row r="8865">
          <cell r="V8865" t="str">
            <v>660.40.75.001-6280.11</v>
          </cell>
          <cell r="W8865" t="str">
            <v>Supplies-Public Works Custodial</v>
          </cell>
          <cell r="X8865">
            <v>0</v>
          </cell>
          <cell r="Y8865">
            <v>0</v>
          </cell>
          <cell r="Z8865">
            <v>0</v>
          </cell>
          <cell r="AA8865">
            <v>0</v>
          </cell>
          <cell r="AB8865">
            <v>1000</v>
          </cell>
          <cell r="AC8865">
            <v>1000</v>
          </cell>
          <cell r="AD8865" t="str">
            <v>∆</v>
          </cell>
          <cell r="AE8865">
            <v>0</v>
          </cell>
        </row>
        <row r="8866">
          <cell r="V8866" t="str">
            <v>660.40.75.001-6280.19</v>
          </cell>
          <cell r="W8866" t="str">
            <v>Supplies-Public Works Specialty Maintenance Tools</v>
          </cell>
          <cell r="X8866">
            <v>0</v>
          </cell>
          <cell r="Y8866">
            <v>0</v>
          </cell>
          <cell r="Z8866">
            <v>0</v>
          </cell>
          <cell r="AA8866">
            <v>0</v>
          </cell>
          <cell r="AB8866">
            <v>0</v>
          </cell>
          <cell r="AC8866">
            <v>0</v>
          </cell>
          <cell r="AD8866" t="str">
            <v>∆</v>
          </cell>
          <cell r="AE8866">
            <v>0</v>
          </cell>
        </row>
        <row r="8867">
          <cell r="V8867" t="str">
            <v>660.40.75.001-6280.20</v>
          </cell>
          <cell r="W8867" t="str">
            <v>Supplies-Public Works Bin Repair</v>
          </cell>
          <cell r="X8867">
            <v>0</v>
          </cell>
          <cell r="Y8867">
            <v>0</v>
          </cell>
          <cell r="Z8867">
            <v>0</v>
          </cell>
          <cell r="AA8867">
            <v>0</v>
          </cell>
          <cell r="AB8867">
            <v>0</v>
          </cell>
          <cell r="AC8867">
            <v>0</v>
          </cell>
          <cell r="AD8867" t="str">
            <v>∆</v>
          </cell>
          <cell r="AE8867">
            <v>0</v>
          </cell>
        </row>
        <row r="8868">
          <cell r="V8868" t="str">
            <v>660.40.75.001-6280.21</v>
          </cell>
          <cell r="W8868" t="str">
            <v>Supplies-Public Works Used Oil Grant</v>
          </cell>
          <cell r="X8868">
            <v>0</v>
          </cell>
          <cell r="Y8868">
            <v>21000</v>
          </cell>
          <cell r="Z8868">
            <v>0</v>
          </cell>
          <cell r="AA8868">
            <v>0</v>
          </cell>
          <cell r="AB8868">
            <v>20000</v>
          </cell>
          <cell r="AC8868">
            <v>20000</v>
          </cell>
          <cell r="AD8868" t="str">
            <v>∆</v>
          </cell>
          <cell r="AE8868">
            <v>0</v>
          </cell>
        </row>
        <row r="8869">
          <cell r="V8869" t="str">
            <v>660.40.75.001-6280.22</v>
          </cell>
          <cell r="W8869" t="str">
            <v>Supplies-Public Works Recycled Products</v>
          </cell>
          <cell r="X8869">
            <v>2000</v>
          </cell>
          <cell r="Y8869">
            <v>1000</v>
          </cell>
          <cell r="Z8869">
            <v>0</v>
          </cell>
          <cell r="AA8869">
            <v>1000</v>
          </cell>
          <cell r="AB8869">
            <v>3000</v>
          </cell>
          <cell r="AC8869">
            <v>3000</v>
          </cell>
          <cell r="AD8869" t="str">
            <v>∆</v>
          </cell>
          <cell r="AE8869">
            <v>0</v>
          </cell>
        </row>
        <row r="8870">
          <cell r="V8870" t="str">
            <v>660.40.75.001-6280.23</v>
          </cell>
          <cell r="W8870" t="str">
            <v>Supplies-Public Works Recycling Education Program</v>
          </cell>
          <cell r="X8870">
            <v>11000</v>
          </cell>
          <cell r="Y8870">
            <v>2000</v>
          </cell>
          <cell r="Z8870">
            <v>33000</v>
          </cell>
          <cell r="AA8870">
            <v>-1000</v>
          </cell>
          <cell r="AB8870">
            <v>41795</v>
          </cell>
          <cell r="AC8870">
            <v>50000</v>
          </cell>
          <cell r="AD8870" t="str">
            <v>∆</v>
          </cell>
          <cell r="AE8870">
            <v>8205</v>
          </cell>
        </row>
        <row r="8871">
          <cell r="V8871" t="str">
            <v>660.40.75.001-6280.24</v>
          </cell>
          <cell r="W8871" t="str">
            <v>Supplies-Public Works Beverage Container - CRV</v>
          </cell>
          <cell r="X8871">
            <v>47000</v>
          </cell>
          <cell r="Y8871">
            <v>0</v>
          </cell>
          <cell r="Z8871">
            <v>0</v>
          </cell>
          <cell r="AA8871">
            <v>0</v>
          </cell>
          <cell r="AB8871">
            <v>0</v>
          </cell>
          <cell r="AC8871">
            <v>0</v>
          </cell>
          <cell r="AD8871" t="str">
            <v>∆</v>
          </cell>
          <cell r="AE8871">
            <v>0</v>
          </cell>
        </row>
        <row r="8872">
          <cell r="V8872" t="str">
            <v>660.40.75.001-6280.25</v>
          </cell>
          <cell r="W8872" t="str">
            <v>Supplies-Public Works Collection Containers</v>
          </cell>
          <cell r="X8872">
            <v>0</v>
          </cell>
          <cell r="Y8872">
            <v>0</v>
          </cell>
          <cell r="Z8872">
            <v>0</v>
          </cell>
          <cell r="AA8872">
            <v>0</v>
          </cell>
          <cell r="AB8872">
            <v>0</v>
          </cell>
          <cell r="AC8872">
            <v>0</v>
          </cell>
          <cell r="AD8872" t="str">
            <v>∆</v>
          </cell>
          <cell r="AE8872">
            <v>0</v>
          </cell>
        </row>
        <row r="8873">
          <cell r="V8873" t="str">
            <v>660.40.75.001-6280.26</v>
          </cell>
          <cell r="W8873" t="str">
            <v>Supplies-Public Works 3 Cart System Containers</v>
          </cell>
          <cell r="X8873">
            <v>0</v>
          </cell>
          <cell r="Y8873">
            <v>0</v>
          </cell>
          <cell r="Z8873">
            <v>0</v>
          </cell>
          <cell r="AA8873">
            <v>0</v>
          </cell>
          <cell r="AB8873">
            <v>0</v>
          </cell>
          <cell r="AC8873">
            <v>0</v>
          </cell>
          <cell r="AD8873" t="str">
            <v>∆</v>
          </cell>
          <cell r="AE8873">
            <v>0</v>
          </cell>
        </row>
        <row r="8874">
          <cell r="V8874" t="str">
            <v>660.40.75.001-6280.40</v>
          </cell>
          <cell r="W8874" t="str">
            <v>Supplies-Public Works Support Department</v>
          </cell>
          <cell r="X8874">
            <v>0</v>
          </cell>
          <cell r="Y8874">
            <v>0</v>
          </cell>
          <cell r="Z8874">
            <v>0</v>
          </cell>
          <cell r="AA8874">
            <v>0</v>
          </cell>
          <cell r="AB8874">
            <v>0</v>
          </cell>
          <cell r="AC8874">
            <v>0</v>
          </cell>
          <cell r="AD8874" t="str">
            <v>∆</v>
          </cell>
          <cell r="AE8874">
            <v>0</v>
          </cell>
        </row>
        <row r="8875">
          <cell r="V8875" t="str">
            <v>660.40.75.001-6280.41</v>
          </cell>
          <cell r="W8875" t="str">
            <v>Supplies-Public Works Bevarage Container Grant</v>
          </cell>
          <cell r="X8875">
            <v>0</v>
          </cell>
          <cell r="Y8875">
            <v>1000</v>
          </cell>
          <cell r="Z8875">
            <v>0</v>
          </cell>
          <cell r="AA8875">
            <v>0</v>
          </cell>
          <cell r="AB8875">
            <v>18000</v>
          </cell>
          <cell r="AC8875">
            <v>18000</v>
          </cell>
          <cell r="AD8875" t="str">
            <v>∆</v>
          </cell>
          <cell r="AE8875">
            <v>0</v>
          </cell>
        </row>
        <row r="8876">
          <cell r="V8876" t="str">
            <v>660.40.75.001-6300.01</v>
          </cell>
          <cell r="W8876" t="str">
            <v>Dues &amp; Subscriptions Memberships</v>
          </cell>
          <cell r="X8876">
            <v>3000</v>
          </cell>
          <cell r="Y8876">
            <v>2000</v>
          </cell>
          <cell r="Z8876">
            <v>1000</v>
          </cell>
          <cell r="AA8876">
            <v>1000</v>
          </cell>
          <cell r="AB8876">
            <v>4000</v>
          </cell>
          <cell r="AC8876">
            <v>4000</v>
          </cell>
          <cell r="AD8876" t="str">
            <v>∆</v>
          </cell>
          <cell r="AE8876">
            <v>0</v>
          </cell>
        </row>
        <row r="8877">
          <cell r="V8877" t="str">
            <v>660.40.75.001-6350.01</v>
          </cell>
          <cell r="W8877" t="str">
            <v>Maintenance Agreements &amp; Licenses License/Software Maintenance</v>
          </cell>
          <cell r="X8877">
            <v>0</v>
          </cell>
          <cell r="Y8877">
            <v>17000</v>
          </cell>
          <cell r="Z8877">
            <v>18000</v>
          </cell>
          <cell r="AA8877">
            <v>19000</v>
          </cell>
          <cell r="AB8877">
            <v>40000</v>
          </cell>
          <cell r="AC8877">
            <v>40000</v>
          </cell>
          <cell r="AD8877" t="str">
            <v>∆</v>
          </cell>
          <cell r="AE8877">
            <v>0</v>
          </cell>
        </row>
        <row r="8878">
          <cell r="V8878" t="str">
            <v>660.40.75.001-6350.03</v>
          </cell>
          <cell r="W8878" t="str">
            <v>Maintenance Agreements &amp; Licenses Maintenance Agreements</v>
          </cell>
          <cell r="X8878">
            <v>1000</v>
          </cell>
          <cell r="Y8878">
            <v>1000</v>
          </cell>
          <cell r="Z8878">
            <v>1000</v>
          </cell>
          <cell r="AA8878">
            <v>1000</v>
          </cell>
          <cell r="AB8878">
            <v>2000</v>
          </cell>
          <cell r="AC8878">
            <v>2000</v>
          </cell>
          <cell r="AD8878" t="str">
            <v>∆</v>
          </cell>
          <cell r="AE8878">
            <v>0</v>
          </cell>
        </row>
        <row r="8879">
          <cell r="V8879" t="str">
            <v>660.40.75.001-6375.04</v>
          </cell>
          <cell r="W8879" t="str">
            <v>Operating Fees Operating Permits</v>
          </cell>
          <cell r="X8879">
            <v>3000</v>
          </cell>
          <cell r="Y8879">
            <v>3000</v>
          </cell>
          <cell r="Z8879">
            <v>4000</v>
          </cell>
          <cell r="AA8879">
            <v>3000</v>
          </cell>
          <cell r="AB8879">
            <v>0</v>
          </cell>
          <cell r="AC8879">
            <v>4000</v>
          </cell>
          <cell r="AD8879" t="str">
            <v>∆</v>
          </cell>
          <cell r="AE8879">
            <v>4000</v>
          </cell>
        </row>
        <row r="8880">
          <cell r="V8880" t="str">
            <v>660.40.75.001-6375.07</v>
          </cell>
          <cell r="W8880" t="str">
            <v>Operating Fees Permit</v>
          </cell>
          <cell r="X8880">
            <v>0</v>
          </cell>
          <cell r="Y8880">
            <v>0</v>
          </cell>
          <cell r="Z8880">
            <v>0</v>
          </cell>
          <cell r="AA8880">
            <v>0</v>
          </cell>
          <cell r="AB8880">
            <v>0</v>
          </cell>
          <cell r="AC8880">
            <v>0</v>
          </cell>
          <cell r="AD8880" t="str">
            <v>∆</v>
          </cell>
          <cell r="AE8880">
            <v>0</v>
          </cell>
        </row>
        <row r="8881">
          <cell r="V8881" t="str">
            <v>660.40.75.001-6375.09</v>
          </cell>
          <cell r="W8881" t="str">
            <v>Operating Fees Dumping</v>
          </cell>
          <cell r="X8881">
            <v>0</v>
          </cell>
          <cell r="Y8881">
            <v>0</v>
          </cell>
          <cell r="Z8881">
            <v>0</v>
          </cell>
          <cell r="AA8881">
            <v>0</v>
          </cell>
          <cell r="AB8881">
            <v>0</v>
          </cell>
          <cell r="AC8881">
            <v>0</v>
          </cell>
          <cell r="AD8881" t="str">
            <v>∆</v>
          </cell>
          <cell r="AE8881">
            <v>0</v>
          </cell>
        </row>
        <row r="8882">
          <cell r="V8882" t="str">
            <v>660.40.75.001-6375.11</v>
          </cell>
          <cell r="W8882" t="str">
            <v>Operating Fees Compost Tipping</v>
          </cell>
          <cell r="X8882">
            <v>0</v>
          </cell>
          <cell r="Y8882">
            <v>0</v>
          </cell>
          <cell r="Z8882">
            <v>0</v>
          </cell>
          <cell r="AA8882">
            <v>0</v>
          </cell>
          <cell r="AB8882">
            <v>0</v>
          </cell>
          <cell r="AC8882">
            <v>0</v>
          </cell>
          <cell r="AD8882" t="str">
            <v>∆</v>
          </cell>
          <cell r="AE8882">
            <v>0</v>
          </cell>
        </row>
        <row r="8883">
          <cell r="V8883" t="str">
            <v>660.40.75.001-6375.12</v>
          </cell>
          <cell r="W8883" t="str">
            <v>Operating Fees Curbside Recycling</v>
          </cell>
          <cell r="X8883">
            <v>0</v>
          </cell>
          <cell r="Y8883">
            <v>0</v>
          </cell>
          <cell r="Z8883">
            <v>0</v>
          </cell>
          <cell r="AA8883">
            <v>0</v>
          </cell>
          <cell r="AB8883">
            <v>0</v>
          </cell>
          <cell r="AC8883">
            <v>0</v>
          </cell>
          <cell r="AD8883" t="str">
            <v>∆</v>
          </cell>
          <cell r="AE8883">
            <v>0</v>
          </cell>
        </row>
        <row r="8884">
          <cell r="V8884" t="str">
            <v>660.40.75.001-6375.13</v>
          </cell>
          <cell r="W8884" t="str">
            <v>Operating Fees Street Sweeper Tipping</v>
          </cell>
          <cell r="X8884">
            <v>0</v>
          </cell>
          <cell r="Y8884">
            <v>0</v>
          </cell>
          <cell r="Z8884">
            <v>0</v>
          </cell>
          <cell r="AA8884">
            <v>0</v>
          </cell>
          <cell r="AB8884">
            <v>0</v>
          </cell>
          <cell r="AC8884">
            <v>0</v>
          </cell>
          <cell r="AD8884" t="str">
            <v>∆</v>
          </cell>
          <cell r="AE8884">
            <v>0</v>
          </cell>
        </row>
        <row r="8885">
          <cell r="V8885" t="str">
            <v>660.40.75.001-6375.14</v>
          </cell>
          <cell r="W8885" t="str">
            <v>Operating Fees Wood Waste Tipping</v>
          </cell>
          <cell r="X8885">
            <v>0</v>
          </cell>
          <cell r="Y8885">
            <v>0</v>
          </cell>
          <cell r="Z8885">
            <v>0</v>
          </cell>
          <cell r="AA8885">
            <v>0</v>
          </cell>
          <cell r="AB8885">
            <v>0</v>
          </cell>
          <cell r="AC8885">
            <v>0</v>
          </cell>
          <cell r="AD8885" t="str">
            <v>∆</v>
          </cell>
          <cell r="AE8885">
            <v>0</v>
          </cell>
        </row>
        <row r="8886">
          <cell r="V8886" t="str">
            <v>660.40.75.001-6375.16</v>
          </cell>
          <cell r="W8886" t="str">
            <v>Operating Fees Universal Waste Recycling</v>
          </cell>
          <cell r="X8886">
            <v>0</v>
          </cell>
          <cell r="Y8886">
            <v>0</v>
          </cell>
          <cell r="Z8886">
            <v>0</v>
          </cell>
          <cell r="AA8886">
            <v>1000</v>
          </cell>
          <cell r="AB8886">
            <v>0</v>
          </cell>
          <cell r="AC8886">
            <v>0</v>
          </cell>
          <cell r="AD8886" t="str">
            <v>∆</v>
          </cell>
          <cell r="AE8886">
            <v>0</v>
          </cell>
        </row>
        <row r="8887">
          <cell r="V8887" t="str">
            <v>660.40.75.001-6400.02</v>
          </cell>
          <cell r="W8887" t="str">
            <v>Repairs &amp; Maintenance Minor Equipment/Other</v>
          </cell>
          <cell r="X8887">
            <v>0</v>
          </cell>
          <cell r="Y8887">
            <v>0</v>
          </cell>
          <cell r="Z8887">
            <v>0</v>
          </cell>
          <cell r="AA8887">
            <v>0</v>
          </cell>
          <cell r="AB8887">
            <v>1500</v>
          </cell>
          <cell r="AC8887">
            <v>1500</v>
          </cell>
          <cell r="AD8887" t="str">
            <v>∆</v>
          </cell>
          <cell r="AE8887">
            <v>0</v>
          </cell>
        </row>
        <row r="8888">
          <cell r="V8888" t="str">
            <v>660.40.75.001-6400.03</v>
          </cell>
          <cell r="W8888" t="str">
            <v>Repairs &amp; Maintenance Major Repair &amp; Contingency</v>
          </cell>
          <cell r="X8888">
            <v>0</v>
          </cell>
          <cell r="Y8888">
            <v>0</v>
          </cell>
          <cell r="Z8888">
            <v>0</v>
          </cell>
          <cell r="AA8888">
            <v>0</v>
          </cell>
          <cell r="AB8888">
            <v>0</v>
          </cell>
          <cell r="AC8888">
            <v>0</v>
          </cell>
          <cell r="AD8888" t="str">
            <v>∆</v>
          </cell>
          <cell r="AE8888">
            <v>0</v>
          </cell>
        </row>
        <row r="8889">
          <cell r="V8889" t="str">
            <v>660.40.75.001-6400.04</v>
          </cell>
          <cell r="W8889" t="str">
            <v>Repairs &amp; Maintenance Equipment Rental</v>
          </cell>
          <cell r="X8889">
            <v>0</v>
          </cell>
          <cell r="Y8889">
            <v>0</v>
          </cell>
          <cell r="Z8889">
            <v>0</v>
          </cell>
          <cell r="AA8889">
            <v>0</v>
          </cell>
          <cell r="AB8889">
            <v>0</v>
          </cell>
          <cell r="AC8889">
            <v>0</v>
          </cell>
          <cell r="AD8889" t="str">
            <v>∆</v>
          </cell>
          <cell r="AE8889">
            <v>0</v>
          </cell>
        </row>
        <row r="8890">
          <cell r="V8890" t="str">
            <v>660.40.75.001-6400.05</v>
          </cell>
          <cell r="W8890" t="str">
            <v>Repairs &amp; Maintenance Vehicle</v>
          </cell>
          <cell r="X8890">
            <v>0</v>
          </cell>
          <cell r="Y8890">
            <v>0</v>
          </cell>
          <cell r="Z8890">
            <v>0</v>
          </cell>
          <cell r="AA8890">
            <v>0</v>
          </cell>
          <cell r="AB8890">
            <v>0</v>
          </cell>
          <cell r="AC8890">
            <v>0</v>
          </cell>
          <cell r="AD8890" t="str">
            <v>∆</v>
          </cell>
          <cell r="AE8890">
            <v>0</v>
          </cell>
        </row>
        <row r="8891">
          <cell r="V8891" t="str">
            <v>660.40.75.001-6400.20</v>
          </cell>
          <cell r="W8891" t="str">
            <v>Repairs &amp; Maintenance Property Maintenance</v>
          </cell>
          <cell r="X8891">
            <v>0</v>
          </cell>
          <cell r="Y8891">
            <v>1000</v>
          </cell>
          <cell r="Z8891">
            <v>1000</v>
          </cell>
          <cell r="AA8891">
            <v>2000</v>
          </cell>
          <cell r="AB8891">
            <v>2000</v>
          </cell>
          <cell r="AC8891">
            <v>2000</v>
          </cell>
          <cell r="AD8891" t="str">
            <v>∆</v>
          </cell>
          <cell r="AE8891">
            <v>0</v>
          </cell>
        </row>
        <row r="8892">
          <cell r="V8892" t="str">
            <v>660.40.75.001-6500.01</v>
          </cell>
          <cell r="W8892" t="str">
            <v>Claims &amp; Insurance SIR</v>
          </cell>
          <cell r="X8892">
            <v>250000</v>
          </cell>
          <cell r="Y8892">
            <v>175000</v>
          </cell>
          <cell r="Z8892">
            <v>0</v>
          </cell>
          <cell r="AA8892">
            <v>0</v>
          </cell>
          <cell r="AB8892">
            <v>0</v>
          </cell>
          <cell r="AC8892">
            <v>0</v>
          </cell>
          <cell r="AD8892" t="str">
            <v>∆</v>
          </cell>
          <cell r="AE8892">
            <v>0</v>
          </cell>
        </row>
        <row r="8893">
          <cell r="V8893" t="str">
            <v>660.40.75.001-6500.04</v>
          </cell>
          <cell r="W8893" t="str">
            <v>Claims &amp; Insurance Insurance Premiums</v>
          </cell>
          <cell r="X8893">
            <v>133000</v>
          </cell>
          <cell r="Y8893">
            <v>179000</v>
          </cell>
          <cell r="Z8893">
            <v>186000</v>
          </cell>
          <cell r="AA8893">
            <v>186000</v>
          </cell>
          <cell r="AB8893">
            <v>186600</v>
          </cell>
          <cell r="AC8893">
            <v>183000</v>
          </cell>
          <cell r="AD8893" t="str">
            <v>∆</v>
          </cell>
          <cell r="AE8893">
            <v>-3600</v>
          </cell>
        </row>
        <row r="8894">
          <cell r="V8894" t="str">
            <v>660.40.75.001-6600.01</v>
          </cell>
          <cell r="W8894" t="str">
            <v>Administrative Expenses Meetings</v>
          </cell>
          <cell r="X8894">
            <v>1000</v>
          </cell>
          <cell r="Y8894">
            <v>0</v>
          </cell>
          <cell r="Z8894">
            <v>1000</v>
          </cell>
          <cell r="AA8894">
            <v>1000</v>
          </cell>
          <cell r="AB8894">
            <v>1500</v>
          </cell>
          <cell r="AC8894">
            <v>1500</v>
          </cell>
          <cell r="AD8894" t="str">
            <v>∆</v>
          </cell>
          <cell r="AE8894">
            <v>0</v>
          </cell>
        </row>
        <row r="8895">
          <cell r="V8895" t="str">
            <v>660.40.75.001-6600.03</v>
          </cell>
          <cell r="W8895" t="str">
            <v>Administrative Expenses Mileage Reimbursement</v>
          </cell>
          <cell r="X8895">
            <v>0</v>
          </cell>
          <cell r="Y8895">
            <v>0</v>
          </cell>
          <cell r="Z8895">
            <v>0</v>
          </cell>
          <cell r="AA8895">
            <v>0</v>
          </cell>
          <cell r="AB8895">
            <v>500</v>
          </cell>
          <cell r="AC8895">
            <v>500</v>
          </cell>
          <cell r="AD8895" t="str">
            <v>∆</v>
          </cell>
          <cell r="AE8895">
            <v>0</v>
          </cell>
        </row>
        <row r="8896">
          <cell r="V8896" t="str">
            <v>660.40.75.001-6600.04</v>
          </cell>
          <cell r="W8896" t="str">
            <v>Administrative Expenses Training/Conferences</v>
          </cell>
          <cell r="X8896">
            <v>2000</v>
          </cell>
          <cell r="Y8896">
            <v>5000</v>
          </cell>
          <cell r="Z8896">
            <v>3000</v>
          </cell>
          <cell r="AA8896">
            <v>0</v>
          </cell>
          <cell r="AB8896">
            <v>10000</v>
          </cell>
          <cell r="AC8896">
            <v>10000</v>
          </cell>
          <cell r="AD8896" t="str">
            <v>∆</v>
          </cell>
          <cell r="AE8896">
            <v>0</v>
          </cell>
        </row>
        <row r="8897">
          <cell r="V8897" t="str">
            <v>660.40.75.001-6600.07</v>
          </cell>
          <cell r="W8897" t="str">
            <v>Administrative Expenses Employee Recruitment</v>
          </cell>
          <cell r="X8897">
            <v>0</v>
          </cell>
          <cell r="Y8897">
            <v>0</v>
          </cell>
          <cell r="Z8897">
            <v>0</v>
          </cell>
          <cell r="AA8897">
            <v>0</v>
          </cell>
          <cell r="AB8897">
            <v>2000</v>
          </cell>
          <cell r="AC8897">
            <v>2000</v>
          </cell>
          <cell r="AD8897" t="str">
            <v>∆</v>
          </cell>
          <cell r="AE8897">
            <v>0</v>
          </cell>
        </row>
        <row r="8898">
          <cell r="V8898" t="str">
            <v>660.40.75.001-6600.25</v>
          </cell>
          <cell r="W8898" t="str">
            <v>Administrative Expenses Support Services-Indirect Labor</v>
          </cell>
          <cell r="X8898">
            <v>946000</v>
          </cell>
          <cell r="Y8898">
            <v>906000</v>
          </cell>
          <cell r="Z8898">
            <v>1308000</v>
          </cell>
          <cell r="AA8898">
            <v>1308000</v>
          </cell>
          <cell r="AB8898">
            <v>1308285</v>
          </cell>
          <cell r="AC8898">
            <v>1308285</v>
          </cell>
          <cell r="AD8898" t="str">
            <v>∆</v>
          </cell>
          <cell r="AE8898">
            <v>0</v>
          </cell>
        </row>
        <row r="8899">
          <cell r="V8899" t="str">
            <v>660.40.75.001-6600.26</v>
          </cell>
          <cell r="W8899" t="str">
            <v>Administrative Expenses Support Services-IT</v>
          </cell>
          <cell r="X8899">
            <v>131000</v>
          </cell>
          <cell r="Y8899">
            <v>141000</v>
          </cell>
          <cell r="Z8899">
            <v>124000</v>
          </cell>
          <cell r="AA8899">
            <v>124000</v>
          </cell>
          <cell r="AB8899">
            <v>123820</v>
          </cell>
          <cell r="AC8899">
            <v>123820</v>
          </cell>
          <cell r="AD8899" t="str">
            <v>∆</v>
          </cell>
          <cell r="AE8899">
            <v>0</v>
          </cell>
        </row>
        <row r="8900">
          <cell r="V8900" t="str">
            <v>660.40.75.001-6600.28</v>
          </cell>
          <cell r="W8900" t="str">
            <v>Administrative Expenses Equipment Fund Contribution</v>
          </cell>
          <cell r="X8900">
            <v>0</v>
          </cell>
          <cell r="Y8900">
            <v>0</v>
          </cell>
          <cell r="Z8900">
            <v>0</v>
          </cell>
          <cell r="AA8900">
            <v>0</v>
          </cell>
          <cell r="AB8900">
            <v>0</v>
          </cell>
          <cell r="AC8900">
            <v>0</v>
          </cell>
          <cell r="AD8900" t="str">
            <v>∆</v>
          </cell>
          <cell r="AE8900">
            <v>0</v>
          </cell>
        </row>
        <row r="8901">
          <cell r="V8901" t="str">
            <v>660.40.75.001-6600.32</v>
          </cell>
          <cell r="W8901" t="str">
            <v>Administrative Expenses Vehicle Fund Contribution</v>
          </cell>
          <cell r="X8901">
            <v>0</v>
          </cell>
          <cell r="Y8901">
            <v>0</v>
          </cell>
          <cell r="Z8901">
            <v>175000</v>
          </cell>
          <cell r="AA8901">
            <v>175000</v>
          </cell>
          <cell r="AB8901">
            <v>175800</v>
          </cell>
          <cell r="AC8901">
            <v>358000</v>
          </cell>
          <cell r="AD8901" t="str">
            <v>∆</v>
          </cell>
          <cell r="AE8901">
            <v>182200</v>
          </cell>
        </row>
        <row r="8902">
          <cell r="V8902" t="str">
            <v>660.40.75.001-6600.36</v>
          </cell>
          <cell r="W8902" t="str">
            <v>Administrative Expenses IT Fund Contribution</v>
          </cell>
          <cell r="X8902">
            <v>101000</v>
          </cell>
          <cell r="Y8902">
            <v>120000</v>
          </cell>
          <cell r="Z8902">
            <v>112000</v>
          </cell>
          <cell r="AA8902">
            <v>112000</v>
          </cell>
          <cell r="AB8902">
            <v>112330</v>
          </cell>
          <cell r="AC8902">
            <v>258000</v>
          </cell>
          <cell r="AD8902" t="str">
            <v>∆</v>
          </cell>
          <cell r="AE8902">
            <v>145670</v>
          </cell>
        </row>
        <row r="8903">
          <cell r="V8903" t="str">
            <v>660.40.75.001-6600.41</v>
          </cell>
          <cell r="W8903" t="str">
            <v>Administrative Expenses Community Clean-up</v>
          </cell>
          <cell r="X8903">
            <v>0</v>
          </cell>
          <cell r="Y8903">
            <v>0</v>
          </cell>
          <cell r="Z8903">
            <v>0</v>
          </cell>
          <cell r="AA8903">
            <v>0</v>
          </cell>
          <cell r="AB8903">
            <v>50000</v>
          </cell>
          <cell r="AC8903">
            <v>50000</v>
          </cell>
          <cell r="AD8903" t="str">
            <v>∆</v>
          </cell>
          <cell r="AE8903">
            <v>0</v>
          </cell>
        </row>
        <row r="8904">
          <cell r="W8904" t="str">
            <v>TOTAL : OPERATIONS</v>
          </cell>
          <cell r="X8904">
            <v>1686000</v>
          </cell>
          <cell r="Y8904">
            <v>1683000</v>
          </cell>
          <cell r="Z8904">
            <v>2022000</v>
          </cell>
          <cell r="AA8904">
            <v>2007000</v>
          </cell>
          <cell r="AB8904">
            <v>2230420</v>
          </cell>
          <cell r="AC8904">
            <v>2569895</v>
          </cell>
          <cell r="AD8904" t="str">
            <v>∆</v>
          </cell>
          <cell r="AE8904">
            <v>339475</v>
          </cell>
        </row>
        <row r="8905">
          <cell r="AB8905" t="str">
            <v/>
          </cell>
          <cell r="AC8905" t="str">
            <v/>
          </cell>
          <cell r="AD8905" t="str">
            <v>∆</v>
          </cell>
        </row>
        <row r="8906">
          <cell r="V8906" t="str">
            <v>[660] SOLID WASTE : PUBLIC WORKS : WASTE MANAGEMENT</v>
          </cell>
        </row>
        <row r="8907">
          <cell r="V8907" t="str">
            <v>ADMINISTRATION : CAPITAL</v>
          </cell>
          <cell r="AB8907" t="str">
            <v/>
          </cell>
          <cell r="AC8907" t="str">
            <v/>
          </cell>
          <cell r="AD8907" t="str">
            <v>∆</v>
          </cell>
        </row>
        <row r="8908">
          <cell r="V8908" t="str">
            <v>660.40.75.001-7000.03</v>
          </cell>
          <cell r="W8908" t="str">
            <v>Capital Outlay Equipment New</v>
          </cell>
          <cell r="X8908">
            <v>0</v>
          </cell>
          <cell r="Y8908">
            <v>0</v>
          </cell>
          <cell r="Z8908">
            <v>0</v>
          </cell>
          <cell r="AA8908">
            <v>0</v>
          </cell>
          <cell r="AB8908">
            <v>0</v>
          </cell>
          <cell r="AC8908">
            <v>0</v>
          </cell>
          <cell r="AD8908" t="str">
            <v>∆</v>
          </cell>
          <cell r="AE8908">
            <v>0</v>
          </cell>
        </row>
        <row r="8909">
          <cell r="W8909" t="str">
            <v>TOTAL : CAPITAL</v>
          </cell>
          <cell r="X8909">
            <v>0</v>
          </cell>
          <cell r="Y8909">
            <v>0</v>
          </cell>
          <cell r="Z8909">
            <v>0</v>
          </cell>
          <cell r="AA8909">
            <v>0</v>
          </cell>
          <cell r="AB8909">
            <v>0</v>
          </cell>
          <cell r="AC8909">
            <v>0</v>
          </cell>
          <cell r="AD8909" t="str">
            <v>∆</v>
          </cell>
          <cell r="AE8909">
            <v>0</v>
          </cell>
        </row>
        <row r="8910">
          <cell r="AB8910" t="str">
            <v/>
          </cell>
          <cell r="AC8910" t="str">
            <v/>
          </cell>
          <cell r="AD8910" t="str">
            <v>∆</v>
          </cell>
        </row>
        <row r="8911">
          <cell r="V8911" t="str">
            <v>[660] SOLID WASTE : PUBLIC WORKS : WASTE MANAGEMENT</v>
          </cell>
        </row>
        <row r="8912">
          <cell r="V8912" t="str">
            <v>ADMINISTRATION : OUTFLOW -TRANSFERS</v>
          </cell>
          <cell r="AB8912" t="str">
            <v/>
          </cell>
          <cell r="AC8912" t="str">
            <v/>
          </cell>
          <cell r="AD8912" t="str">
            <v>∆</v>
          </cell>
        </row>
        <row r="8913">
          <cell r="V8913" t="str">
            <v>660.40.75.001-9887.01</v>
          </cell>
          <cell r="W8913" t="str">
            <v>Bad Debt Expense Service Fees</v>
          </cell>
          <cell r="X8913">
            <v>19000</v>
          </cell>
          <cell r="Y8913">
            <v>17000</v>
          </cell>
          <cell r="Z8913">
            <v>194000</v>
          </cell>
          <cell r="AA8913">
            <v>0</v>
          </cell>
          <cell r="AB8913">
            <v>0</v>
          </cell>
          <cell r="AC8913">
            <v>0</v>
          </cell>
          <cell r="AD8913" t="str">
            <v>∆</v>
          </cell>
          <cell r="AE8913">
            <v>0</v>
          </cell>
        </row>
        <row r="8914">
          <cell r="V8914" t="str">
            <v>660.40.75.001-9887.02</v>
          </cell>
          <cell r="W8914" t="str">
            <v>Bad Debt Expense Penalties</v>
          </cell>
          <cell r="X8914">
            <v>0</v>
          </cell>
          <cell r="Y8914">
            <v>0</v>
          </cell>
          <cell r="Z8914">
            <v>11000</v>
          </cell>
          <cell r="AA8914">
            <v>0</v>
          </cell>
          <cell r="AB8914">
            <v>0</v>
          </cell>
          <cell r="AC8914">
            <v>0</v>
          </cell>
          <cell r="AD8914" t="str">
            <v>∆</v>
          </cell>
          <cell r="AE8914">
            <v>0</v>
          </cell>
        </row>
        <row r="8915">
          <cell r="W8915" t="str">
            <v>TOTAL : OUTFLOW -TRANSFERS</v>
          </cell>
          <cell r="X8915">
            <v>19000</v>
          </cell>
          <cell r="Y8915">
            <v>17000</v>
          </cell>
          <cell r="Z8915">
            <v>205000</v>
          </cell>
          <cell r="AA8915">
            <v>0</v>
          </cell>
          <cell r="AB8915">
            <v>0</v>
          </cell>
          <cell r="AC8915">
            <v>0</v>
          </cell>
          <cell r="AD8915" t="str">
            <v>∆</v>
          </cell>
          <cell r="AE8915">
            <v>0</v>
          </cell>
        </row>
        <row r="8916">
          <cell r="AB8916" t="str">
            <v/>
          </cell>
          <cell r="AC8916" t="str">
            <v/>
          </cell>
          <cell r="AD8916" t="str">
            <v>∆</v>
          </cell>
        </row>
        <row r="8917">
          <cell r="V8917" t="str">
            <v>[660] SOLID WASTE : PUBLIC WORKS : WASTE MANAGEMENT</v>
          </cell>
        </row>
        <row r="8918">
          <cell r="V8918" t="str">
            <v>SOLID WASTE : OPERATIONS</v>
          </cell>
          <cell r="AB8918" t="str">
            <v/>
          </cell>
          <cell r="AC8918" t="str">
            <v/>
          </cell>
          <cell r="AD8918" t="str">
            <v>∆</v>
          </cell>
        </row>
        <row r="8919">
          <cell r="V8919" t="str">
            <v>660.40.75.075-6300.02</v>
          </cell>
          <cell r="W8919" t="str">
            <v>Dues &amp; Subscriptions Publications</v>
          </cell>
          <cell r="X8919">
            <v>0</v>
          </cell>
          <cell r="Y8919">
            <v>0</v>
          </cell>
          <cell r="Z8919">
            <v>0</v>
          </cell>
          <cell r="AA8919">
            <v>0</v>
          </cell>
          <cell r="AB8919">
            <v>0</v>
          </cell>
          <cell r="AC8919">
            <v>0</v>
          </cell>
          <cell r="AD8919" t="str">
            <v>∆</v>
          </cell>
          <cell r="AE8919">
            <v>0</v>
          </cell>
        </row>
        <row r="8920">
          <cell r="W8920" t="str">
            <v>TOTAL : OPERATIONS</v>
          </cell>
          <cell r="X8920">
            <v>0</v>
          </cell>
          <cell r="Y8920">
            <v>0</v>
          </cell>
          <cell r="Z8920">
            <v>0</v>
          </cell>
          <cell r="AA8920">
            <v>0</v>
          </cell>
          <cell r="AB8920">
            <v>0</v>
          </cell>
          <cell r="AC8920">
            <v>0</v>
          </cell>
          <cell r="AD8920" t="str">
            <v>∆</v>
          </cell>
          <cell r="AE8920">
            <v>0</v>
          </cell>
        </row>
        <row r="8921">
          <cell r="AB8921" t="str">
            <v/>
          </cell>
          <cell r="AC8921" t="str">
            <v/>
          </cell>
          <cell r="AD8921" t="str">
            <v>∆</v>
          </cell>
        </row>
        <row r="8922">
          <cell r="V8922" t="str">
            <v>[660] SOLID WASTE : PUBLIC WORKS : WASTE MANAGEMENT</v>
          </cell>
        </row>
        <row r="8923">
          <cell r="V8923" t="str">
            <v>SOLID WASTE : CAPITAL</v>
          </cell>
          <cell r="AB8923" t="str">
            <v/>
          </cell>
          <cell r="AC8923" t="str">
            <v/>
          </cell>
          <cell r="AD8923" t="str">
            <v>∆</v>
          </cell>
        </row>
        <row r="8924">
          <cell r="V8924" t="str">
            <v>660.40.75.075-7000.99</v>
          </cell>
          <cell r="W8924" t="str">
            <v>Capital Outlay General</v>
          </cell>
          <cell r="X8924">
            <v>0</v>
          </cell>
          <cell r="Y8924">
            <v>0</v>
          </cell>
          <cell r="Z8924">
            <v>0</v>
          </cell>
          <cell r="AA8924">
            <v>0</v>
          </cell>
          <cell r="AB8924">
            <v>150000</v>
          </cell>
          <cell r="AC8924">
            <v>150000</v>
          </cell>
          <cell r="AD8924" t="str">
            <v>∆</v>
          </cell>
          <cell r="AE8924">
            <v>0</v>
          </cell>
        </row>
        <row r="8925">
          <cell r="W8925" t="str">
            <v>TOTAL : CAPITAL</v>
          </cell>
          <cell r="X8925">
            <v>0</v>
          </cell>
          <cell r="Y8925">
            <v>0</v>
          </cell>
          <cell r="Z8925">
            <v>0</v>
          </cell>
          <cell r="AA8925">
            <v>0</v>
          </cell>
          <cell r="AB8925">
            <v>150000</v>
          </cell>
          <cell r="AC8925">
            <v>150000</v>
          </cell>
          <cell r="AD8925" t="str">
            <v>∆</v>
          </cell>
          <cell r="AE8925">
            <v>0</v>
          </cell>
        </row>
        <row r="8926">
          <cell r="AB8926" t="str">
            <v/>
          </cell>
          <cell r="AC8926" t="str">
            <v/>
          </cell>
          <cell r="AD8926" t="str">
            <v>∆</v>
          </cell>
        </row>
        <row r="8927">
          <cell r="V8927" t="str">
            <v>[660] SOLID WASTE : PUBLIC WORKS : WASTE MANAGEMENT</v>
          </cell>
        </row>
        <row r="8928">
          <cell r="V8928" t="str">
            <v>COMMERCIAL COLLECTION : PERSONNEL</v>
          </cell>
          <cell r="AB8928" t="str">
            <v/>
          </cell>
          <cell r="AC8928" t="str">
            <v/>
          </cell>
          <cell r="AD8928" t="str">
            <v>∆</v>
          </cell>
        </row>
        <row r="8929">
          <cell r="V8929" t="str">
            <v>660.40.75.610-5100.17</v>
          </cell>
          <cell r="W8929" t="str">
            <v>Benefits Other Post Employment Benefits</v>
          </cell>
          <cell r="X8929">
            <v>0</v>
          </cell>
          <cell r="Y8929">
            <v>0</v>
          </cell>
          <cell r="Z8929">
            <v>0</v>
          </cell>
          <cell r="AA8929">
            <v>0</v>
          </cell>
          <cell r="AB8929">
            <v>0</v>
          </cell>
          <cell r="AC8929">
            <v>0</v>
          </cell>
          <cell r="AD8929" t="str">
            <v>∆</v>
          </cell>
          <cell r="AE8929">
            <v>0</v>
          </cell>
        </row>
        <row r="8930">
          <cell r="V8930" t="str">
            <v>660.40.75.610-5000.01</v>
          </cell>
          <cell r="W8930" t="str">
            <v>Salaries Regular</v>
          </cell>
          <cell r="X8930">
            <v>704000</v>
          </cell>
          <cell r="Y8930">
            <v>737000</v>
          </cell>
          <cell r="Z8930">
            <v>708000</v>
          </cell>
          <cell r="AA8930">
            <v>778000</v>
          </cell>
          <cell r="AB8930">
            <v>823582</v>
          </cell>
          <cell r="AC8930">
            <v>823582</v>
          </cell>
          <cell r="AD8930" t="str">
            <v>∆</v>
          </cell>
          <cell r="AE8930">
            <v>0</v>
          </cell>
        </row>
        <row r="8931">
          <cell r="V8931" t="str">
            <v>660.40.75.610-5000.02</v>
          </cell>
          <cell r="W8931" t="str">
            <v>Salaries Part Time</v>
          </cell>
          <cell r="X8931">
            <v>0</v>
          </cell>
          <cell r="Y8931">
            <v>0</v>
          </cell>
          <cell r="Z8931">
            <v>3000</v>
          </cell>
          <cell r="AA8931">
            <v>0</v>
          </cell>
          <cell r="AB8931">
            <v>0</v>
          </cell>
          <cell r="AC8931">
            <v>5000</v>
          </cell>
          <cell r="AD8931" t="str">
            <v>∆</v>
          </cell>
          <cell r="AE8931">
            <v>5000</v>
          </cell>
        </row>
        <row r="8932">
          <cell r="V8932" t="str">
            <v>660.40.75.610-5000.03</v>
          </cell>
          <cell r="W8932" t="str">
            <v>Salaries Overtime</v>
          </cell>
          <cell r="X8932">
            <v>16000</v>
          </cell>
          <cell r="Y8932">
            <v>16000</v>
          </cell>
          <cell r="Z8932">
            <v>36000</v>
          </cell>
          <cell r="AA8932">
            <v>36000</v>
          </cell>
          <cell r="AB8932">
            <v>30000</v>
          </cell>
          <cell r="AC8932">
            <v>30000</v>
          </cell>
          <cell r="AD8932" t="str">
            <v>∆</v>
          </cell>
          <cell r="AE8932">
            <v>0</v>
          </cell>
        </row>
        <row r="8933">
          <cell r="V8933" t="str">
            <v>660.40.75.610-5000.04</v>
          </cell>
          <cell r="W8933" t="str">
            <v>Salaries Holiday Pay</v>
          </cell>
          <cell r="X8933">
            <v>17000</v>
          </cell>
          <cell r="Y8933">
            <v>20000</v>
          </cell>
          <cell r="Z8933">
            <v>10000</v>
          </cell>
          <cell r="AA8933">
            <v>8000</v>
          </cell>
          <cell r="AB8933">
            <v>25000</v>
          </cell>
          <cell r="AC8933">
            <v>25000</v>
          </cell>
          <cell r="AD8933" t="str">
            <v>∆</v>
          </cell>
          <cell r="AE8933">
            <v>0</v>
          </cell>
        </row>
        <row r="8934">
          <cell r="V8934" t="str">
            <v>660.40.75.610-5000.06</v>
          </cell>
          <cell r="W8934" t="str">
            <v>Salaries Out of Class</v>
          </cell>
          <cell r="X8934">
            <v>0</v>
          </cell>
          <cell r="Y8934">
            <v>0</v>
          </cell>
          <cell r="Z8934">
            <v>0</v>
          </cell>
          <cell r="AA8934">
            <v>0</v>
          </cell>
          <cell r="AB8934">
            <v>500</v>
          </cell>
          <cell r="AC8934">
            <v>500</v>
          </cell>
          <cell r="AD8934" t="str">
            <v>∆</v>
          </cell>
          <cell r="AE8934">
            <v>0</v>
          </cell>
        </row>
        <row r="8935">
          <cell r="V8935" t="str">
            <v>660.40.75.610-5000.08</v>
          </cell>
          <cell r="W8935" t="str">
            <v>Salaries Longevity Pay</v>
          </cell>
          <cell r="X8935">
            <v>10000</v>
          </cell>
          <cell r="Y8935">
            <v>10000</v>
          </cell>
          <cell r="Z8935">
            <v>9000</v>
          </cell>
          <cell r="AA8935">
            <v>9000</v>
          </cell>
          <cell r="AB8935">
            <v>14355</v>
          </cell>
          <cell r="AC8935">
            <v>14355</v>
          </cell>
          <cell r="AD8935" t="str">
            <v>∆</v>
          </cell>
          <cell r="AE8935">
            <v>0</v>
          </cell>
        </row>
        <row r="8936">
          <cell r="V8936" t="str">
            <v>660.40.75.610-5000.11</v>
          </cell>
          <cell r="W8936" t="str">
            <v>Salaries Worker's Comp</v>
          </cell>
          <cell r="X8936">
            <v>0</v>
          </cell>
          <cell r="Y8936">
            <v>0</v>
          </cell>
          <cell r="Z8936">
            <v>0</v>
          </cell>
          <cell r="AA8936">
            <v>0</v>
          </cell>
          <cell r="AB8936">
            <v>0</v>
          </cell>
          <cell r="AC8936">
            <v>0</v>
          </cell>
          <cell r="AD8936" t="str">
            <v>∆</v>
          </cell>
          <cell r="AE8936">
            <v>0</v>
          </cell>
        </row>
        <row r="8937">
          <cell r="V8937" t="str">
            <v>660.40.75.610-5100.00</v>
          </cell>
          <cell r="W8937" t="str">
            <v>Benefits PERS Pool Liability</v>
          </cell>
          <cell r="X8937">
            <v>125000</v>
          </cell>
          <cell r="Y8937">
            <v>134000</v>
          </cell>
          <cell r="Z8937">
            <v>145000</v>
          </cell>
          <cell r="AA8937">
            <v>159000</v>
          </cell>
          <cell r="AB8937">
            <v>201959</v>
          </cell>
          <cell r="AC8937">
            <v>208000</v>
          </cell>
          <cell r="AD8937" t="str">
            <v>∆</v>
          </cell>
          <cell r="AE8937">
            <v>6041</v>
          </cell>
        </row>
        <row r="8938">
          <cell r="V8938" t="str">
            <v>660.40.75.610-5100.01</v>
          </cell>
          <cell r="W8938" t="str">
            <v>Benefits Retirement</v>
          </cell>
          <cell r="X8938">
            <v>91000</v>
          </cell>
          <cell r="Y8938">
            <v>89000</v>
          </cell>
          <cell r="Z8938">
            <v>79000</v>
          </cell>
          <cell r="AA8938">
            <v>89000</v>
          </cell>
          <cell r="AB8938">
            <v>96864</v>
          </cell>
          <cell r="AC8938">
            <v>96864</v>
          </cell>
          <cell r="AD8938" t="str">
            <v>∆</v>
          </cell>
          <cell r="AE8938">
            <v>0</v>
          </cell>
        </row>
        <row r="8939">
          <cell r="V8939" t="str">
            <v>660.40.75.610-5100.02</v>
          </cell>
          <cell r="W8939" t="str">
            <v>Benefits Health Insurance</v>
          </cell>
          <cell r="X8939">
            <v>178000</v>
          </cell>
          <cell r="Y8939">
            <v>171000</v>
          </cell>
          <cell r="Z8939">
            <v>164000</v>
          </cell>
          <cell r="AA8939">
            <v>164000</v>
          </cell>
          <cell r="AB8939">
            <v>180834</v>
          </cell>
          <cell r="AC8939">
            <v>180834</v>
          </cell>
          <cell r="AD8939" t="str">
            <v>∆</v>
          </cell>
          <cell r="AE8939">
            <v>0</v>
          </cell>
        </row>
        <row r="8940">
          <cell r="V8940" t="str">
            <v>660.40.75.610-5100.03</v>
          </cell>
          <cell r="W8940" t="str">
            <v>Benefits Dental Insurance</v>
          </cell>
          <cell r="X8940">
            <v>16000</v>
          </cell>
          <cell r="Y8940">
            <v>14000</v>
          </cell>
          <cell r="Z8940">
            <v>15000</v>
          </cell>
          <cell r="AA8940">
            <v>13000</v>
          </cell>
          <cell r="AB8940">
            <v>14070</v>
          </cell>
          <cell r="AC8940">
            <v>14070</v>
          </cell>
          <cell r="AD8940" t="str">
            <v>∆</v>
          </cell>
          <cell r="AE8940">
            <v>0</v>
          </cell>
        </row>
        <row r="8941">
          <cell r="V8941" t="str">
            <v>660.40.75.610-5100.04</v>
          </cell>
          <cell r="W8941" t="str">
            <v>Benefits Vision Insurance</v>
          </cell>
          <cell r="X8941">
            <v>3000</v>
          </cell>
          <cell r="Y8941">
            <v>2000</v>
          </cell>
          <cell r="Z8941">
            <v>2000</v>
          </cell>
          <cell r="AA8941">
            <v>2000</v>
          </cell>
          <cell r="AB8941">
            <v>2460</v>
          </cell>
          <cell r="AC8941">
            <v>2460</v>
          </cell>
          <cell r="AD8941" t="str">
            <v>∆</v>
          </cell>
          <cell r="AE8941">
            <v>0</v>
          </cell>
        </row>
        <row r="8942">
          <cell r="V8942" t="str">
            <v>660.40.75.610-5100.05</v>
          </cell>
          <cell r="W8942" t="str">
            <v>Benefits Life Insurance</v>
          </cell>
          <cell r="X8942">
            <v>1000</v>
          </cell>
          <cell r="Y8942">
            <v>1000</v>
          </cell>
          <cell r="Z8942">
            <v>1000</v>
          </cell>
          <cell r="AA8942">
            <v>1000</v>
          </cell>
          <cell r="AB8942">
            <v>1076</v>
          </cell>
          <cell r="AC8942">
            <v>1076</v>
          </cell>
          <cell r="AD8942" t="str">
            <v>∆</v>
          </cell>
          <cell r="AE8942">
            <v>0</v>
          </cell>
        </row>
        <row r="8943">
          <cell r="V8943" t="str">
            <v>660.40.75.610-5100.06</v>
          </cell>
          <cell r="W8943" t="str">
            <v>Benefits Worker's Comp</v>
          </cell>
          <cell r="X8943">
            <v>21000</v>
          </cell>
          <cell r="Y8943">
            <v>24000</v>
          </cell>
          <cell r="Z8943">
            <v>27000</v>
          </cell>
          <cell r="AA8943">
            <v>27000</v>
          </cell>
          <cell r="AB8943">
            <v>27600</v>
          </cell>
          <cell r="AC8943">
            <v>36000</v>
          </cell>
          <cell r="AD8943" t="str">
            <v>∆</v>
          </cell>
          <cell r="AE8943">
            <v>8400</v>
          </cell>
        </row>
        <row r="8944">
          <cell r="V8944" t="str">
            <v>660.40.75.610-5100.07</v>
          </cell>
          <cell r="W8944" t="str">
            <v>Benefits Long Term Disability</v>
          </cell>
          <cell r="X8944">
            <v>4000</v>
          </cell>
          <cell r="Y8944">
            <v>4000</v>
          </cell>
          <cell r="Z8944">
            <v>4000</v>
          </cell>
          <cell r="AA8944">
            <v>3000</v>
          </cell>
          <cell r="AB8944">
            <v>2375</v>
          </cell>
          <cell r="AC8944">
            <v>2375</v>
          </cell>
          <cell r="AD8944" t="str">
            <v>∆</v>
          </cell>
          <cell r="AE8944">
            <v>0</v>
          </cell>
        </row>
        <row r="8945">
          <cell r="V8945" t="str">
            <v>660.40.75.610-5100.08</v>
          </cell>
          <cell r="W8945" t="str">
            <v>Benefits Deferred Compensation</v>
          </cell>
          <cell r="X8945">
            <v>41000</v>
          </cell>
          <cell r="Y8945">
            <v>40000</v>
          </cell>
          <cell r="Z8945">
            <v>40000</v>
          </cell>
          <cell r="AA8945">
            <v>42000</v>
          </cell>
          <cell r="AB8945">
            <v>44849</v>
          </cell>
          <cell r="AC8945">
            <v>44849</v>
          </cell>
          <cell r="AD8945" t="str">
            <v>∆</v>
          </cell>
          <cell r="AE8945">
            <v>0</v>
          </cell>
        </row>
        <row r="8946">
          <cell r="V8946" t="str">
            <v>660.40.75.610-5100.09</v>
          </cell>
          <cell r="W8946" t="str">
            <v>Benefits Unemployment Insurance</v>
          </cell>
          <cell r="X8946">
            <v>0</v>
          </cell>
          <cell r="Y8946">
            <v>0</v>
          </cell>
          <cell r="Z8946">
            <v>0</v>
          </cell>
          <cell r="AA8946">
            <v>2000</v>
          </cell>
          <cell r="AB8946">
            <v>0</v>
          </cell>
          <cell r="AC8946">
            <v>0</v>
          </cell>
          <cell r="AD8946" t="str">
            <v>∆</v>
          </cell>
          <cell r="AE8946">
            <v>0</v>
          </cell>
        </row>
        <row r="8947">
          <cell r="V8947" t="str">
            <v>660.40.75.610-5100.10</v>
          </cell>
          <cell r="W8947" t="str">
            <v>Benefits Uniform Allowance</v>
          </cell>
          <cell r="X8947">
            <v>0</v>
          </cell>
          <cell r="Y8947">
            <v>0</v>
          </cell>
          <cell r="Z8947">
            <v>6000</v>
          </cell>
          <cell r="AA8947">
            <v>4000</v>
          </cell>
          <cell r="AB8947">
            <v>3915</v>
          </cell>
          <cell r="AC8947">
            <v>3915</v>
          </cell>
          <cell r="AD8947" t="str">
            <v>∆</v>
          </cell>
          <cell r="AE8947">
            <v>0</v>
          </cell>
        </row>
        <row r="8948">
          <cell r="V8948" t="str">
            <v>660.40.75.610-5100.11</v>
          </cell>
          <cell r="W8948" t="str">
            <v>Benefits Medicare</v>
          </cell>
          <cell r="X8948">
            <v>11000</v>
          </cell>
          <cell r="Y8948">
            <v>12000</v>
          </cell>
          <cell r="Z8948">
            <v>12000</v>
          </cell>
          <cell r="AA8948">
            <v>13000</v>
          </cell>
          <cell r="AB8948">
            <v>12862</v>
          </cell>
          <cell r="AC8948">
            <v>12862</v>
          </cell>
          <cell r="AD8948" t="str">
            <v>∆</v>
          </cell>
          <cell r="AE8948">
            <v>0</v>
          </cell>
        </row>
        <row r="8949">
          <cell r="V8949" t="str">
            <v>660.40.75.610-5100.12</v>
          </cell>
          <cell r="W8949" t="str">
            <v>Benefits Annual Physical Exam</v>
          </cell>
          <cell r="X8949">
            <v>0</v>
          </cell>
          <cell r="Y8949">
            <v>0</v>
          </cell>
          <cell r="Z8949">
            <v>0</v>
          </cell>
          <cell r="AA8949">
            <v>0</v>
          </cell>
          <cell r="AB8949">
            <v>0</v>
          </cell>
          <cell r="AC8949">
            <v>0</v>
          </cell>
          <cell r="AD8949" t="str">
            <v>∆</v>
          </cell>
          <cell r="AE8949">
            <v>0</v>
          </cell>
        </row>
        <row r="8950">
          <cell r="W8950" t="str">
            <v>TOTAL : PERSONNEL</v>
          </cell>
          <cell r="X8950">
            <v>1238000</v>
          </cell>
          <cell r="Y8950">
            <v>1274000</v>
          </cell>
          <cell r="Z8950">
            <v>1261000</v>
          </cell>
          <cell r="AA8950">
            <v>1350000</v>
          </cell>
          <cell r="AB8950">
            <v>1482301</v>
          </cell>
          <cell r="AC8950">
            <v>1501742</v>
          </cell>
          <cell r="AD8950" t="str">
            <v>∆</v>
          </cell>
          <cell r="AE8950">
            <v>19441</v>
          </cell>
        </row>
        <row r="8951">
          <cell r="AB8951" t="str">
            <v/>
          </cell>
          <cell r="AC8951" t="str">
            <v/>
          </cell>
          <cell r="AD8951" t="str">
            <v>∆</v>
          </cell>
        </row>
        <row r="8952">
          <cell r="V8952" t="str">
            <v>[660] SOLID WASTE : PUBLIC WORKS : WASTE MANAGEMENT</v>
          </cell>
        </row>
        <row r="8953">
          <cell r="V8953" t="str">
            <v>COMMERCIAL COLLECTION : OPERATIONS</v>
          </cell>
          <cell r="AB8953" t="str">
            <v/>
          </cell>
          <cell r="AC8953" t="str">
            <v/>
          </cell>
          <cell r="AD8953" t="str">
            <v>∆</v>
          </cell>
        </row>
        <row r="8954">
          <cell r="V8954" t="str">
            <v>660.40.75.610-6000.09</v>
          </cell>
          <cell r="W8954" t="str">
            <v>Professional Services Uniform</v>
          </cell>
          <cell r="X8954">
            <v>2000</v>
          </cell>
          <cell r="Y8954">
            <v>2000</v>
          </cell>
          <cell r="Z8954">
            <v>3000</v>
          </cell>
          <cell r="AA8954">
            <v>2000</v>
          </cell>
          <cell r="AB8954">
            <v>3000</v>
          </cell>
          <cell r="AC8954">
            <v>3000</v>
          </cell>
          <cell r="AD8954" t="str">
            <v>∆</v>
          </cell>
          <cell r="AE8954">
            <v>0</v>
          </cell>
        </row>
        <row r="8955">
          <cell r="V8955" t="str">
            <v>660.40.75.610-6000.12</v>
          </cell>
          <cell r="W8955" t="str">
            <v>Professional Services Contract Services</v>
          </cell>
          <cell r="X8955">
            <v>0</v>
          </cell>
          <cell r="Y8955">
            <v>0</v>
          </cell>
          <cell r="Z8955">
            <v>0</v>
          </cell>
          <cell r="AA8955">
            <v>0</v>
          </cell>
          <cell r="AB8955">
            <v>0</v>
          </cell>
          <cell r="AC8955">
            <v>0</v>
          </cell>
          <cell r="AD8955" t="str">
            <v>∆</v>
          </cell>
          <cell r="AE8955">
            <v>0</v>
          </cell>
        </row>
        <row r="8956">
          <cell r="V8956" t="str">
            <v>660.40.75.610-6200.02</v>
          </cell>
          <cell r="W8956" t="str">
            <v>Supplies Special Department</v>
          </cell>
          <cell r="X8956">
            <v>15000</v>
          </cell>
          <cell r="Y8956">
            <v>16000</v>
          </cell>
          <cell r="Z8956">
            <v>17000</v>
          </cell>
          <cell r="AA8956">
            <v>13000</v>
          </cell>
          <cell r="AB8956">
            <v>20000</v>
          </cell>
          <cell r="AC8956">
            <v>20000</v>
          </cell>
          <cell r="AD8956" t="str">
            <v>∆</v>
          </cell>
          <cell r="AE8956">
            <v>0</v>
          </cell>
        </row>
        <row r="8957">
          <cell r="V8957" t="str">
            <v>660.40.75.610-6200.05</v>
          </cell>
          <cell r="W8957" t="str">
            <v>Supplies Gasoline</v>
          </cell>
          <cell r="X8957">
            <v>137000</v>
          </cell>
          <cell r="Y8957">
            <v>124000</v>
          </cell>
          <cell r="Z8957">
            <v>114000</v>
          </cell>
          <cell r="AA8957">
            <v>61000</v>
          </cell>
          <cell r="AB8957">
            <v>115000</v>
          </cell>
          <cell r="AC8957">
            <v>115000</v>
          </cell>
          <cell r="AD8957" t="str">
            <v>∆</v>
          </cell>
          <cell r="AE8957">
            <v>0</v>
          </cell>
        </row>
        <row r="8958">
          <cell r="V8958" t="str">
            <v>660.40.75.610-6200.12</v>
          </cell>
          <cell r="W8958" t="str">
            <v>Supplies CNG</v>
          </cell>
          <cell r="X8958">
            <v>59000</v>
          </cell>
          <cell r="Y8958">
            <v>83000</v>
          </cell>
          <cell r="Z8958">
            <v>19000</v>
          </cell>
          <cell r="AA8958">
            <v>2000</v>
          </cell>
          <cell r="AB8958">
            <v>80000</v>
          </cell>
          <cell r="AC8958">
            <v>80000</v>
          </cell>
          <cell r="AD8958" t="str">
            <v>∆</v>
          </cell>
          <cell r="AE8958">
            <v>0</v>
          </cell>
        </row>
        <row r="8959">
          <cell r="V8959" t="str">
            <v>660.40.75.610-6280.14</v>
          </cell>
          <cell r="W8959" t="str">
            <v>Supplies-Public Works Protective Clothing</v>
          </cell>
          <cell r="X8959">
            <v>2000</v>
          </cell>
          <cell r="Y8959">
            <v>3000</v>
          </cell>
          <cell r="Z8959">
            <v>2000</v>
          </cell>
          <cell r="AA8959">
            <v>3000</v>
          </cell>
          <cell r="AB8959">
            <v>5000</v>
          </cell>
          <cell r="AC8959">
            <v>5000</v>
          </cell>
          <cell r="AD8959" t="str">
            <v>∆</v>
          </cell>
          <cell r="AE8959">
            <v>0</v>
          </cell>
        </row>
        <row r="8960">
          <cell r="V8960" t="str">
            <v>660.40.75.610-6280.19</v>
          </cell>
          <cell r="W8960" t="str">
            <v>Supplies-Public Works Specialty Maintenance Tools</v>
          </cell>
          <cell r="X8960">
            <v>0</v>
          </cell>
          <cell r="Y8960">
            <v>0</v>
          </cell>
          <cell r="Z8960">
            <v>0</v>
          </cell>
          <cell r="AA8960">
            <v>1000</v>
          </cell>
          <cell r="AB8960">
            <v>2100</v>
          </cell>
          <cell r="AC8960">
            <v>2100</v>
          </cell>
          <cell r="AD8960" t="str">
            <v>∆</v>
          </cell>
          <cell r="AE8960">
            <v>0</v>
          </cell>
        </row>
        <row r="8961">
          <cell r="V8961" t="str">
            <v>660.40.75.610-6280.20</v>
          </cell>
          <cell r="W8961" t="str">
            <v>Supplies-Public Works Bin Repair</v>
          </cell>
          <cell r="X8961">
            <v>16000</v>
          </cell>
          <cell r="Y8961">
            <v>16000</v>
          </cell>
          <cell r="Z8961">
            <v>-14000</v>
          </cell>
          <cell r="AA8961">
            <v>5000</v>
          </cell>
          <cell r="AB8961">
            <v>30000</v>
          </cell>
          <cell r="AC8961">
            <v>30000</v>
          </cell>
          <cell r="AD8961" t="str">
            <v>∆</v>
          </cell>
          <cell r="AE8961">
            <v>0</v>
          </cell>
        </row>
        <row r="8962">
          <cell r="V8962" t="str">
            <v>660.40.75.610-6280.25</v>
          </cell>
          <cell r="W8962" t="str">
            <v>Supplies-Public Works Collection Containers</v>
          </cell>
          <cell r="X8962">
            <v>78000</v>
          </cell>
          <cell r="Y8962">
            <v>89000</v>
          </cell>
          <cell r="Z8962">
            <v>96000</v>
          </cell>
          <cell r="AA8962">
            <v>104000</v>
          </cell>
          <cell r="AB8962">
            <v>278947</v>
          </cell>
          <cell r="AC8962">
            <v>214000</v>
          </cell>
          <cell r="AD8962" t="str">
            <v>∆</v>
          </cell>
          <cell r="AE8962">
            <v>-64947</v>
          </cell>
        </row>
        <row r="8963">
          <cell r="V8963" t="str">
            <v>660.40.75.610-6280.26</v>
          </cell>
          <cell r="W8963" t="str">
            <v>Supplies-Public Works 3 Cart System Containers</v>
          </cell>
          <cell r="X8963">
            <v>0</v>
          </cell>
          <cell r="Y8963">
            <v>0</v>
          </cell>
          <cell r="Z8963">
            <v>0</v>
          </cell>
          <cell r="AA8963">
            <v>0</v>
          </cell>
          <cell r="AB8963">
            <v>30000</v>
          </cell>
          <cell r="AC8963">
            <v>30000</v>
          </cell>
          <cell r="AD8963" t="str">
            <v>∆</v>
          </cell>
          <cell r="AE8963">
            <v>0</v>
          </cell>
        </row>
        <row r="8964">
          <cell r="V8964" t="str">
            <v>660.40.75.610-6375.09</v>
          </cell>
          <cell r="W8964" t="str">
            <v>Operating Fees Dumping</v>
          </cell>
          <cell r="X8964">
            <v>1179000</v>
          </cell>
          <cell r="Y8964">
            <v>1317000</v>
          </cell>
          <cell r="Z8964">
            <v>1409000</v>
          </cell>
          <cell r="AA8964">
            <v>1345000</v>
          </cell>
          <cell r="AB8964">
            <v>1900000</v>
          </cell>
          <cell r="AC8964">
            <v>1900000</v>
          </cell>
          <cell r="AD8964" t="str">
            <v>∆</v>
          </cell>
          <cell r="AE8964">
            <v>0</v>
          </cell>
        </row>
        <row r="8965">
          <cell r="V8965" t="str">
            <v>660.40.75.610-6375.10</v>
          </cell>
          <cell r="W8965" t="str">
            <v>Operating Fees Sludge Disposal</v>
          </cell>
          <cell r="X8965">
            <v>0</v>
          </cell>
          <cell r="Y8965">
            <v>0</v>
          </cell>
          <cell r="Z8965">
            <v>0</v>
          </cell>
          <cell r="AA8965">
            <v>0</v>
          </cell>
          <cell r="AB8965">
            <v>0</v>
          </cell>
          <cell r="AC8965">
            <v>0</v>
          </cell>
          <cell r="AD8965" t="str">
            <v>∆</v>
          </cell>
          <cell r="AE8965">
            <v>0</v>
          </cell>
        </row>
        <row r="8966">
          <cell r="V8966" t="str">
            <v>660.40.75.610-6375.11</v>
          </cell>
          <cell r="W8966" t="str">
            <v>Operating Fees Compost Tipping</v>
          </cell>
          <cell r="X8966">
            <v>140000</v>
          </cell>
          <cell r="Y8966">
            <v>164000</v>
          </cell>
          <cell r="Z8966">
            <v>275000</v>
          </cell>
          <cell r="AA8966">
            <v>150000</v>
          </cell>
          <cell r="AB8966">
            <v>150000</v>
          </cell>
          <cell r="AC8966">
            <v>150000</v>
          </cell>
          <cell r="AD8966" t="str">
            <v>∆</v>
          </cell>
          <cell r="AE8966">
            <v>0</v>
          </cell>
        </row>
        <row r="8967">
          <cell r="V8967" t="str">
            <v>660.40.75.610-6375.12</v>
          </cell>
          <cell r="W8967" t="str">
            <v>Operating Fees Curbside Recycling</v>
          </cell>
          <cell r="X8967">
            <v>0</v>
          </cell>
          <cell r="Y8967">
            <v>4000</v>
          </cell>
          <cell r="Z8967">
            <v>0</v>
          </cell>
          <cell r="AA8967">
            <v>168000</v>
          </cell>
          <cell r="AB8967">
            <v>170000</v>
          </cell>
          <cell r="AC8967">
            <v>225000</v>
          </cell>
          <cell r="AD8967" t="str">
            <v>∆</v>
          </cell>
          <cell r="AE8967">
            <v>55000</v>
          </cell>
        </row>
        <row r="8968">
          <cell r="V8968" t="str">
            <v>660.40.75.610-6375.14</v>
          </cell>
          <cell r="W8968" t="str">
            <v>Operating Fees Wood Waste Tipping</v>
          </cell>
          <cell r="X8968">
            <v>0</v>
          </cell>
          <cell r="Y8968">
            <v>0</v>
          </cell>
          <cell r="Z8968">
            <v>0</v>
          </cell>
          <cell r="AA8968">
            <v>0</v>
          </cell>
          <cell r="AB8968">
            <v>0</v>
          </cell>
          <cell r="AC8968">
            <v>0</v>
          </cell>
          <cell r="AD8968" t="str">
            <v>∆</v>
          </cell>
          <cell r="AE8968">
            <v>0</v>
          </cell>
        </row>
        <row r="8969">
          <cell r="V8969" t="str">
            <v>660.40.75.610-6375.15</v>
          </cell>
          <cell r="W8969" t="str">
            <v>Operating Fees Concrete/Asphalt Tipping</v>
          </cell>
          <cell r="X8969">
            <v>0</v>
          </cell>
          <cell r="Y8969">
            <v>0</v>
          </cell>
          <cell r="Z8969">
            <v>0</v>
          </cell>
          <cell r="AA8969">
            <v>0</v>
          </cell>
          <cell r="AB8969">
            <v>500</v>
          </cell>
          <cell r="AC8969">
            <v>500</v>
          </cell>
          <cell r="AD8969" t="str">
            <v>∆</v>
          </cell>
          <cell r="AE8969">
            <v>0</v>
          </cell>
        </row>
        <row r="8970">
          <cell r="V8970" t="str">
            <v>660.40.75.610-6375.16</v>
          </cell>
          <cell r="W8970" t="str">
            <v>Operating Fees Universal Waste Recycling</v>
          </cell>
          <cell r="X8970">
            <v>0</v>
          </cell>
          <cell r="Y8970">
            <v>0</v>
          </cell>
          <cell r="Z8970">
            <v>0</v>
          </cell>
          <cell r="AA8970">
            <v>0</v>
          </cell>
          <cell r="AB8970">
            <v>0</v>
          </cell>
          <cell r="AC8970">
            <v>0</v>
          </cell>
          <cell r="AD8970" t="str">
            <v>∆</v>
          </cell>
          <cell r="AE8970">
            <v>0</v>
          </cell>
        </row>
        <row r="8971">
          <cell r="V8971" t="str">
            <v>660.40.75.610-6400.02</v>
          </cell>
          <cell r="W8971" t="str">
            <v>Repairs &amp; Maintenance Minor Equipment/Other</v>
          </cell>
          <cell r="X8971">
            <v>10000</v>
          </cell>
          <cell r="Y8971">
            <v>7000</v>
          </cell>
          <cell r="Z8971">
            <v>7000</v>
          </cell>
          <cell r="AA8971">
            <v>6000</v>
          </cell>
          <cell r="AB8971">
            <v>10200</v>
          </cell>
          <cell r="AC8971">
            <v>10200</v>
          </cell>
          <cell r="AD8971" t="str">
            <v>∆</v>
          </cell>
          <cell r="AE8971">
            <v>0</v>
          </cell>
        </row>
        <row r="8972">
          <cell r="V8972" t="str">
            <v>660.40.75.610-6400.05</v>
          </cell>
          <cell r="W8972" t="str">
            <v>Repairs &amp; Maintenance Vehicle</v>
          </cell>
          <cell r="X8972">
            <v>0</v>
          </cell>
          <cell r="Y8972">
            <v>0</v>
          </cell>
          <cell r="Z8972">
            <v>0</v>
          </cell>
          <cell r="AA8972">
            <v>0</v>
          </cell>
          <cell r="AB8972">
            <v>0</v>
          </cell>
          <cell r="AC8972">
            <v>0</v>
          </cell>
          <cell r="AD8972" t="str">
            <v>∆</v>
          </cell>
          <cell r="AE8972">
            <v>0</v>
          </cell>
        </row>
        <row r="8973">
          <cell r="V8973" t="str">
            <v>660.40.75.610-6400.07</v>
          </cell>
          <cell r="W8973" t="str">
            <v>Repairs &amp; Maintenance Radio Communication</v>
          </cell>
          <cell r="X8973">
            <v>0</v>
          </cell>
          <cell r="Y8973">
            <v>0</v>
          </cell>
          <cell r="Z8973">
            <v>0</v>
          </cell>
          <cell r="AA8973">
            <v>5000</v>
          </cell>
          <cell r="AB8973">
            <v>5000</v>
          </cell>
          <cell r="AC8973">
            <v>5000</v>
          </cell>
          <cell r="AD8973" t="str">
            <v>∆</v>
          </cell>
          <cell r="AE8973">
            <v>0</v>
          </cell>
        </row>
        <row r="8974">
          <cell r="V8974" t="str">
            <v>660.40.75.610-6400.23</v>
          </cell>
          <cell r="W8974" t="str">
            <v>Repairs &amp; Maintenance Bin Repair</v>
          </cell>
          <cell r="X8974">
            <v>27000</v>
          </cell>
          <cell r="Y8974">
            <v>50000</v>
          </cell>
          <cell r="Z8974">
            <v>85000</v>
          </cell>
          <cell r="AA8974">
            <v>70000</v>
          </cell>
          <cell r="AB8974">
            <v>100000</v>
          </cell>
          <cell r="AC8974">
            <v>100000</v>
          </cell>
          <cell r="AD8974" t="str">
            <v>∆</v>
          </cell>
          <cell r="AE8974">
            <v>0</v>
          </cell>
        </row>
        <row r="8975">
          <cell r="V8975" t="str">
            <v>660.40.75.610-6600.04</v>
          </cell>
          <cell r="W8975" t="str">
            <v>Administrative Expenses Training/Conferences</v>
          </cell>
          <cell r="X8975">
            <v>0</v>
          </cell>
          <cell r="Y8975">
            <v>0</v>
          </cell>
          <cell r="Z8975">
            <v>0</v>
          </cell>
          <cell r="AA8975">
            <v>1000</v>
          </cell>
          <cell r="AB8975">
            <v>1000</v>
          </cell>
          <cell r="AC8975">
            <v>1000</v>
          </cell>
          <cell r="AD8975" t="str">
            <v>∆</v>
          </cell>
          <cell r="AE8975">
            <v>0</v>
          </cell>
        </row>
        <row r="8976">
          <cell r="V8976" t="str">
            <v>660.40.75.610-6600.07</v>
          </cell>
          <cell r="W8976" t="str">
            <v>Administrative Expenses Employee Recruitment</v>
          </cell>
          <cell r="X8976">
            <v>0</v>
          </cell>
          <cell r="Y8976">
            <v>0</v>
          </cell>
          <cell r="Z8976">
            <v>0</v>
          </cell>
          <cell r="AA8976">
            <v>0</v>
          </cell>
          <cell r="AB8976">
            <v>1100</v>
          </cell>
          <cell r="AC8976">
            <v>1100</v>
          </cell>
          <cell r="AD8976" t="str">
            <v>∆</v>
          </cell>
          <cell r="AE8976">
            <v>0</v>
          </cell>
        </row>
        <row r="8977">
          <cell r="W8977" t="str">
            <v>TOTAL : OPERATIONS</v>
          </cell>
          <cell r="X8977">
            <v>1665000</v>
          </cell>
          <cell r="Y8977">
            <v>1875000</v>
          </cell>
          <cell r="Z8977">
            <v>2013000</v>
          </cell>
          <cell r="AA8977">
            <v>1936000</v>
          </cell>
          <cell r="AB8977">
            <v>2901847</v>
          </cell>
          <cell r="AC8977">
            <v>2891900</v>
          </cell>
          <cell r="AD8977" t="str">
            <v>∆</v>
          </cell>
          <cell r="AE8977">
            <v>-9947</v>
          </cell>
        </row>
        <row r="8978">
          <cell r="AB8978" t="str">
            <v/>
          </cell>
          <cell r="AC8978" t="str">
            <v/>
          </cell>
          <cell r="AD8978" t="str">
            <v>∆</v>
          </cell>
        </row>
        <row r="8979">
          <cell r="V8979" t="str">
            <v>[660] SOLID WASTE : PUBLIC WORKS : WASTE MANAGEMENT</v>
          </cell>
        </row>
        <row r="8980">
          <cell r="V8980" t="str">
            <v>RESIDENTIAL COLLECTION : PERSONNEL</v>
          </cell>
          <cell r="AB8980" t="str">
            <v/>
          </cell>
          <cell r="AC8980" t="str">
            <v/>
          </cell>
          <cell r="AD8980" t="str">
            <v>∆</v>
          </cell>
        </row>
        <row r="8981">
          <cell r="V8981" t="str">
            <v>660.40.75.620-5000.01</v>
          </cell>
          <cell r="W8981" t="str">
            <v>Salaries Regular</v>
          </cell>
          <cell r="X8981">
            <v>1019000</v>
          </cell>
          <cell r="Y8981">
            <v>1034000</v>
          </cell>
          <cell r="Z8981">
            <v>1062000</v>
          </cell>
          <cell r="AA8981">
            <v>1128000</v>
          </cell>
          <cell r="AB8981">
            <v>1116741</v>
          </cell>
          <cell r="AC8981">
            <v>1190000</v>
          </cell>
          <cell r="AD8981" t="str">
            <v>∆</v>
          </cell>
          <cell r="AE8981">
            <v>73259</v>
          </cell>
        </row>
        <row r="8982">
          <cell r="V8982" t="str">
            <v>660.40.75.620-5000.02</v>
          </cell>
          <cell r="W8982" t="str">
            <v>Salaries Part Time</v>
          </cell>
          <cell r="X8982">
            <v>3000</v>
          </cell>
          <cell r="Y8982">
            <v>4000</v>
          </cell>
          <cell r="Z8982">
            <v>4000</v>
          </cell>
          <cell r="AA8982">
            <v>5000</v>
          </cell>
          <cell r="AB8982">
            <v>5000</v>
          </cell>
          <cell r="AC8982">
            <v>5000</v>
          </cell>
          <cell r="AD8982" t="str">
            <v>∆</v>
          </cell>
          <cell r="AE8982">
            <v>0</v>
          </cell>
        </row>
        <row r="8983">
          <cell r="V8983" t="str">
            <v>660.40.75.620-5000.03</v>
          </cell>
          <cell r="W8983" t="str">
            <v>Salaries Overtime</v>
          </cell>
          <cell r="X8983">
            <v>28000</v>
          </cell>
          <cell r="Y8983">
            <v>22000</v>
          </cell>
          <cell r="Z8983">
            <v>57000</v>
          </cell>
          <cell r="AA8983">
            <v>50000</v>
          </cell>
          <cell r="AB8983">
            <v>50000</v>
          </cell>
          <cell r="AC8983">
            <v>50000</v>
          </cell>
          <cell r="AD8983" t="str">
            <v>∆</v>
          </cell>
          <cell r="AE8983">
            <v>0</v>
          </cell>
        </row>
        <row r="8984">
          <cell r="V8984" t="str">
            <v>660.40.75.620-5000.04</v>
          </cell>
          <cell r="W8984" t="str">
            <v>Salaries Holiday Pay</v>
          </cell>
          <cell r="X8984">
            <v>30000</v>
          </cell>
          <cell r="Y8984">
            <v>32000</v>
          </cell>
          <cell r="Z8984">
            <v>16000</v>
          </cell>
          <cell r="AA8984">
            <v>9000</v>
          </cell>
          <cell r="AB8984">
            <v>34000</v>
          </cell>
          <cell r="AC8984">
            <v>34000</v>
          </cell>
          <cell r="AD8984" t="str">
            <v>∆</v>
          </cell>
          <cell r="AE8984">
            <v>0</v>
          </cell>
        </row>
        <row r="8985">
          <cell r="V8985" t="str">
            <v>660.40.75.620-5000.06</v>
          </cell>
          <cell r="W8985" t="str">
            <v>Salaries Out of Class</v>
          </cell>
          <cell r="X8985">
            <v>0</v>
          </cell>
          <cell r="Y8985">
            <v>1000</v>
          </cell>
          <cell r="Z8985">
            <v>2000</v>
          </cell>
          <cell r="AA8985">
            <v>0</v>
          </cell>
          <cell r="AB8985">
            <v>500</v>
          </cell>
          <cell r="AC8985">
            <v>500</v>
          </cell>
          <cell r="AD8985" t="str">
            <v>∆</v>
          </cell>
          <cell r="AE8985">
            <v>0</v>
          </cell>
        </row>
        <row r="8986">
          <cell r="V8986" t="str">
            <v>660.40.75.620-5000.08</v>
          </cell>
          <cell r="W8986" t="str">
            <v>Salaries Longevity Pay</v>
          </cell>
          <cell r="X8986">
            <v>14000</v>
          </cell>
          <cell r="Y8986">
            <v>14000</v>
          </cell>
          <cell r="Z8986">
            <v>13000</v>
          </cell>
          <cell r="AA8986">
            <v>12000</v>
          </cell>
          <cell r="AB8986">
            <v>19470</v>
          </cell>
          <cell r="AC8986">
            <v>19470</v>
          </cell>
          <cell r="AD8986" t="str">
            <v>∆</v>
          </cell>
          <cell r="AE8986">
            <v>0</v>
          </cell>
        </row>
        <row r="8987">
          <cell r="V8987" t="str">
            <v>660.40.75.620-5000.11</v>
          </cell>
          <cell r="W8987" t="str">
            <v>Salaries Worker's Comp</v>
          </cell>
          <cell r="X8987">
            <v>1000</v>
          </cell>
          <cell r="Y8987">
            <v>0</v>
          </cell>
          <cell r="Z8987">
            <v>8000</v>
          </cell>
          <cell r="AA8987">
            <v>2000</v>
          </cell>
          <cell r="AB8987">
            <v>0</v>
          </cell>
          <cell r="AC8987">
            <v>0</v>
          </cell>
          <cell r="AD8987" t="str">
            <v>∆</v>
          </cell>
          <cell r="AE8987">
            <v>0</v>
          </cell>
        </row>
        <row r="8988">
          <cell r="V8988" t="str">
            <v>660.40.75.620-5100.00</v>
          </cell>
          <cell r="W8988" t="str">
            <v>Benefits PERS Pool Liability</v>
          </cell>
          <cell r="X8988">
            <v>183000</v>
          </cell>
          <cell r="Y8988">
            <v>198000</v>
          </cell>
          <cell r="Z8988">
            <v>220000</v>
          </cell>
          <cell r="AA8988">
            <v>228000</v>
          </cell>
          <cell r="AB8988">
            <v>286956</v>
          </cell>
          <cell r="AC8988">
            <v>291000</v>
          </cell>
          <cell r="AD8988" t="str">
            <v>∆</v>
          </cell>
          <cell r="AE8988">
            <v>4044</v>
          </cell>
        </row>
        <row r="8989">
          <cell r="V8989" t="str">
            <v>660.40.75.620-5100.01</v>
          </cell>
          <cell r="W8989" t="str">
            <v>Benefits Retirement</v>
          </cell>
          <cell r="X8989">
            <v>133000</v>
          </cell>
          <cell r="Y8989">
            <v>131000</v>
          </cell>
          <cell r="Z8989">
            <v>121000</v>
          </cell>
          <cell r="AA8989">
            <v>128000</v>
          </cell>
          <cell r="AB8989">
            <v>132481</v>
          </cell>
          <cell r="AC8989">
            <v>132481</v>
          </cell>
          <cell r="AD8989" t="str">
            <v>∆</v>
          </cell>
          <cell r="AE8989">
            <v>0</v>
          </cell>
        </row>
        <row r="8990">
          <cell r="V8990" t="str">
            <v>660.40.75.620-5100.02</v>
          </cell>
          <cell r="W8990" t="str">
            <v>Benefits Health Insurance</v>
          </cell>
          <cell r="X8990">
            <v>257000</v>
          </cell>
          <cell r="Y8990">
            <v>249000</v>
          </cell>
          <cell r="Z8990">
            <v>261000</v>
          </cell>
          <cell r="AA8990">
            <v>260000</v>
          </cell>
          <cell r="AB8990">
            <v>261080</v>
          </cell>
          <cell r="AC8990">
            <v>261080</v>
          </cell>
          <cell r="AD8990" t="str">
            <v>∆</v>
          </cell>
          <cell r="AE8990">
            <v>0</v>
          </cell>
        </row>
        <row r="8991">
          <cell r="V8991" t="str">
            <v>660.40.75.620-5100.03</v>
          </cell>
          <cell r="W8991" t="str">
            <v>Benefits Dental Insurance</v>
          </cell>
          <cell r="X8991">
            <v>21000</v>
          </cell>
          <cell r="Y8991">
            <v>19000</v>
          </cell>
          <cell r="Z8991">
            <v>20000</v>
          </cell>
          <cell r="AA8991">
            <v>19000</v>
          </cell>
          <cell r="AB8991">
            <v>19091</v>
          </cell>
          <cell r="AC8991">
            <v>19091</v>
          </cell>
          <cell r="AD8991" t="str">
            <v>∆</v>
          </cell>
          <cell r="AE8991">
            <v>0</v>
          </cell>
        </row>
        <row r="8992">
          <cell r="V8992" t="str">
            <v>660.40.75.620-5100.04</v>
          </cell>
          <cell r="W8992" t="str">
            <v>Benefits Vision Insurance</v>
          </cell>
          <cell r="X8992">
            <v>3000</v>
          </cell>
          <cell r="Y8992">
            <v>3000</v>
          </cell>
          <cell r="Z8992">
            <v>3000</v>
          </cell>
          <cell r="AA8992">
            <v>3000</v>
          </cell>
          <cell r="AB8992">
            <v>3286</v>
          </cell>
          <cell r="AC8992">
            <v>3286</v>
          </cell>
          <cell r="AD8992" t="str">
            <v>∆</v>
          </cell>
          <cell r="AE8992">
            <v>0</v>
          </cell>
        </row>
        <row r="8993">
          <cell r="V8993" t="str">
            <v>660.40.75.620-5100.05</v>
          </cell>
          <cell r="W8993" t="str">
            <v>Benefits Life Insurance</v>
          </cell>
          <cell r="X8993">
            <v>2000</v>
          </cell>
          <cell r="Y8993">
            <v>2000</v>
          </cell>
          <cell r="Z8993">
            <v>2000</v>
          </cell>
          <cell r="AA8993">
            <v>2000</v>
          </cell>
          <cell r="AB8993">
            <v>1419</v>
          </cell>
          <cell r="AC8993">
            <v>1419</v>
          </cell>
          <cell r="AD8993" t="str">
            <v>∆</v>
          </cell>
          <cell r="AE8993">
            <v>0</v>
          </cell>
        </row>
        <row r="8994">
          <cell r="V8994" t="str">
            <v>660.40.75.620-5100.06</v>
          </cell>
          <cell r="W8994" t="str">
            <v>Benefits Worker's Comp</v>
          </cell>
          <cell r="X8994">
            <v>32000</v>
          </cell>
          <cell r="Y8994">
            <v>34000</v>
          </cell>
          <cell r="Z8994">
            <v>37000</v>
          </cell>
          <cell r="AA8994">
            <v>38000</v>
          </cell>
          <cell r="AB8994">
            <v>39000</v>
          </cell>
          <cell r="AC8994">
            <v>50000</v>
          </cell>
          <cell r="AD8994" t="str">
            <v>∆</v>
          </cell>
          <cell r="AE8994">
            <v>11000</v>
          </cell>
        </row>
        <row r="8995">
          <cell r="V8995" t="str">
            <v>660.40.75.620-5100.07</v>
          </cell>
          <cell r="W8995" t="str">
            <v>Benefits Long Term Disability</v>
          </cell>
          <cell r="X8995">
            <v>6000</v>
          </cell>
          <cell r="Y8995">
            <v>6000</v>
          </cell>
          <cell r="Z8995">
            <v>6000</v>
          </cell>
          <cell r="AA8995">
            <v>5000</v>
          </cell>
          <cell r="AB8995">
            <v>3340</v>
          </cell>
          <cell r="AC8995">
            <v>3340</v>
          </cell>
          <cell r="AD8995" t="str">
            <v>∆</v>
          </cell>
          <cell r="AE8995">
            <v>0</v>
          </cell>
        </row>
        <row r="8996">
          <cell r="V8996" t="str">
            <v>660.40.75.620-5100.08</v>
          </cell>
          <cell r="W8996" t="str">
            <v>Benefits Deferred Compensation</v>
          </cell>
          <cell r="X8996">
            <v>59000</v>
          </cell>
          <cell r="Y8996">
            <v>58000</v>
          </cell>
          <cell r="Z8996">
            <v>58000</v>
          </cell>
          <cell r="AA8996">
            <v>59000</v>
          </cell>
          <cell r="AB8996">
            <v>59681</v>
          </cell>
          <cell r="AC8996">
            <v>59681</v>
          </cell>
          <cell r="AD8996" t="str">
            <v>∆</v>
          </cell>
          <cell r="AE8996">
            <v>0</v>
          </cell>
        </row>
        <row r="8997">
          <cell r="V8997" t="str">
            <v>660.40.75.620-5100.09</v>
          </cell>
          <cell r="W8997" t="str">
            <v>Benefits Unemployment Insurance</v>
          </cell>
          <cell r="X8997">
            <v>0</v>
          </cell>
          <cell r="Y8997">
            <v>0</v>
          </cell>
          <cell r="Z8997">
            <v>0</v>
          </cell>
          <cell r="AA8997">
            <v>3000</v>
          </cell>
          <cell r="AB8997">
            <v>0</v>
          </cell>
          <cell r="AC8997">
            <v>0</v>
          </cell>
          <cell r="AD8997" t="str">
            <v>∆</v>
          </cell>
          <cell r="AE8997">
            <v>0</v>
          </cell>
        </row>
        <row r="8998">
          <cell r="V8998" t="str">
            <v>660.40.75.620-5100.10</v>
          </cell>
          <cell r="W8998" t="str">
            <v>Benefits Uniform Allowance</v>
          </cell>
          <cell r="X8998">
            <v>0</v>
          </cell>
          <cell r="Y8998">
            <v>0</v>
          </cell>
          <cell r="Z8998">
            <v>8000</v>
          </cell>
          <cell r="AA8998">
            <v>5000</v>
          </cell>
          <cell r="AB8998">
            <v>5310</v>
          </cell>
          <cell r="AC8998">
            <v>5310</v>
          </cell>
          <cell r="AD8998" t="str">
            <v>∆</v>
          </cell>
          <cell r="AE8998">
            <v>0</v>
          </cell>
        </row>
        <row r="8999">
          <cell r="V8999" t="str">
            <v>660.40.75.620-5100.11</v>
          </cell>
          <cell r="W8999" t="str">
            <v>Benefits Medicare</v>
          </cell>
          <cell r="X8999">
            <v>17000</v>
          </cell>
          <cell r="Y8999">
            <v>17000</v>
          </cell>
          <cell r="Z8999">
            <v>18000</v>
          </cell>
          <cell r="AA8999">
            <v>18000</v>
          </cell>
          <cell r="AB8999">
            <v>17443</v>
          </cell>
          <cell r="AC8999">
            <v>17443</v>
          </cell>
          <cell r="AD8999" t="str">
            <v>∆</v>
          </cell>
          <cell r="AE8999">
            <v>0</v>
          </cell>
        </row>
        <row r="9000">
          <cell r="V9000" t="str">
            <v>660.40.75.620-5100.12</v>
          </cell>
          <cell r="W9000" t="str">
            <v>Benefits Annual Physical Exam</v>
          </cell>
          <cell r="X9000">
            <v>0</v>
          </cell>
          <cell r="Y9000">
            <v>0</v>
          </cell>
          <cell r="Z9000">
            <v>0</v>
          </cell>
          <cell r="AA9000">
            <v>0</v>
          </cell>
          <cell r="AB9000">
            <v>0</v>
          </cell>
          <cell r="AC9000">
            <v>0</v>
          </cell>
          <cell r="AD9000" t="str">
            <v>∆</v>
          </cell>
          <cell r="AE9000">
            <v>0</v>
          </cell>
        </row>
        <row r="9001">
          <cell r="V9001" t="str">
            <v>660.40.75.620-5100.17</v>
          </cell>
          <cell r="W9001" t="str">
            <v>Benefits Other Post Employment Benefits</v>
          </cell>
          <cell r="X9001">
            <v>0</v>
          </cell>
          <cell r="Y9001">
            <v>0</v>
          </cell>
          <cell r="Z9001">
            <v>0</v>
          </cell>
          <cell r="AA9001">
            <v>0</v>
          </cell>
          <cell r="AB9001">
            <v>0</v>
          </cell>
          <cell r="AC9001">
            <v>0</v>
          </cell>
          <cell r="AD9001" t="str">
            <v>∆</v>
          </cell>
          <cell r="AE9001">
            <v>0</v>
          </cell>
        </row>
        <row r="9002">
          <cell r="W9002" t="str">
            <v>TOTAL : PERSONNEL</v>
          </cell>
          <cell r="X9002">
            <v>1808000</v>
          </cell>
          <cell r="Y9002">
            <v>1824000</v>
          </cell>
          <cell r="Z9002">
            <v>1916000</v>
          </cell>
          <cell r="AA9002">
            <v>1974000</v>
          </cell>
          <cell r="AB9002">
            <v>2054798</v>
          </cell>
          <cell r="AC9002">
            <v>2143101</v>
          </cell>
          <cell r="AD9002" t="str">
            <v>∆</v>
          </cell>
          <cell r="AE9002">
            <v>88303</v>
          </cell>
        </row>
        <row r="9003">
          <cell r="AB9003" t="str">
            <v/>
          </cell>
          <cell r="AC9003" t="str">
            <v/>
          </cell>
          <cell r="AD9003" t="str">
            <v>∆</v>
          </cell>
        </row>
        <row r="9004">
          <cell r="V9004" t="str">
            <v>[660] SOLID WASTE : PUBLIC WORKS : WASTE MANAGEMENT</v>
          </cell>
        </row>
        <row r="9005">
          <cell r="V9005" t="str">
            <v>RESIDENTIAL COLLECTION : OPERATIONS</v>
          </cell>
          <cell r="AB9005" t="str">
            <v/>
          </cell>
          <cell r="AC9005" t="str">
            <v/>
          </cell>
          <cell r="AD9005" t="str">
            <v>∆</v>
          </cell>
        </row>
        <row r="9006">
          <cell r="V9006" t="str">
            <v>660.40.75.620-6000.09</v>
          </cell>
          <cell r="W9006" t="str">
            <v>Professional Services Uniform</v>
          </cell>
          <cell r="X9006">
            <v>4000</v>
          </cell>
          <cell r="Y9006">
            <v>3000</v>
          </cell>
          <cell r="Z9006">
            <v>5000</v>
          </cell>
          <cell r="AA9006">
            <v>3000</v>
          </cell>
          <cell r="AB9006">
            <v>4000</v>
          </cell>
          <cell r="AC9006">
            <v>4000</v>
          </cell>
          <cell r="AD9006" t="str">
            <v>∆</v>
          </cell>
          <cell r="AE9006">
            <v>0</v>
          </cell>
        </row>
        <row r="9007">
          <cell r="V9007" t="str">
            <v>660.40.75.620-6000.12</v>
          </cell>
          <cell r="W9007" t="str">
            <v>Professional Services Contract Services</v>
          </cell>
          <cell r="X9007">
            <v>0</v>
          </cell>
          <cell r="Y9007">
            <v>0</v>
          </cell>
          <cell r="Z9007">
            <v>0</v>
          </cell>
          <cell r="AA9007">
            <v>0</v>
          </cell>
          <cell r="AB9007">
            <v>0</v>
          </cell>
          <cell r="AC9007">
            <v>0</v>
          </cell>
          <cell r="AD9007" t="str">
            <v>∆</v>
          </cell>
          <cell r="AE9007">
            <v>0</v>
          </cell>
        </row>
        <row r="9008">
          <cell r="V9008" t="str">
            <v>660.40.75.620-6200.02</v>
          </cell>
          <cell r="W9008" t="str">
            <v>Supplies Special Department</v>
          </cell>
          <cell r="X9008">
            <v>9000</v>
          </cell>
          <cell r="Y9008">
            <v>7000</v>
          </cell>
          <cell r="Z9008">
            <v>10000</v>
          </cell>
          <cell r="AA9008">
            <v>8000</v>
          </cell>
          <cell r="AB9008">
            <v>10000</v>
          </cell>
          <cell r="AC9008">
            <v>10000</v>
          </cell>
          <cell r="AD9008" t="str">
            <v>∆</v>
          </cell>
          <cell r="AE9008">
            <v>0</v>
          </cell>
        </row>
        <row r="9009">
          <cell r="V9009" t="str">
            <v>660.40.75.620-6200.05</v>
          </cell>
          <cell r="W9009" t="str">
            <v>Supplies Gasoline</v>
          </cell>
          <cell r="X9009">
            <v>152000</v>
          </cell>
          <cell r="Y9009">
            <v>138000</v>
          </cell>
          <cell r="Z9009">
            <v>126000</v>
          </cell>
          <cell r="AA9009">
            <v>68000</v>
          </cell>
          <cell r="AB9009">
            <v>125100</v>
          </cell>
          <cell r="AC9009">
            <v>125100</v>
          </cell>
          <cell r="AD9009" t="str">
            <v>∆</v>
          </cell>
          <cell r="AE9009">
            <v>0</v>
          </cell>
        </row>
        <row r="9010">
          <cell r="V9010" t="str">
            <v>660.40.75.620-6200.12</v>
          </cell>
          <cell r="W9010" t="str">
            <v>Supplies CNG</v>
          </cell>
          <cell r="X9010">
            <v>59000</v>
          </cell>
          <cell r="Y9010">
            <v>84000</v>
          </cell>
          <cell r="Z9010">
            <v>19000</v>
          </cell>
          <cell r="AA9010">
            <v>2000</v>
          </cell>
          <cell r="AB9010">
            <v>80000</v>
          </cell>
          <cell r="AC9010">
            <v>80000</v>
          </cell>
          <cell r="AD9010" t="str">
            <v>∆</v>
          </cell>
          <cell r="AE9010">
            <v>0</v>
          </cell>
        </row>
        <row r="9011">
          <cell r="V9011" t="str">
            <v>660.40.75.620-6280.02</v>
          </cell>
          <cell r="W9011" t="str">
            <v>Supplies-Public Works Pavement Repair</v>
          </cell>
          <cell r="X9011">
            <v>0</v>
          </cell>
          <cell r="Y9011">
            <v>0</v>
          </cell>
          <cell r="Z9011">
            <v>0</v>
          </cell>
          <cell r="AA9011">
            <v>0</v>
          </cell>
          <cell r="AB9011">
            <v>0</v>
          </cell>
          <cell r="AC9011">
            <v>0</v>
          </cell>
          <cell r="AD9011" t="str">
            <v>∆</v>
          </cell>
          <cell r="AE9011">
            <v>0</v>
          </cell>
        </row>
        <row r="9012">
          <cell r="V9012" t="str">
            <v>660.40.75.620-6280.14</v>
          </cell>
          <cell r="W9012" t="str">
            <v>Supplies-Public Works Protective Clothing</v>
          </cell>
          <cell r="X9012">
            <v>2000</v>
          </cell>
          <cell r="Y9012">
            <v>4000</v>
          </cell>
          <cell r="Z9012">
            <v>2000</v>
          </cell>
          <cell r="AA9012">
            <v>2000</v>
          </cell>
          <cell r="AB9012">
            <v>4500</v>
          </cell>
          <cell r="AC9012">
            <v>4500</v>
          </cell>
          <cell r="AD9012" t="str">
            <v>∆</v>
          </cell>
          <cell r="AE9012">
            <v>0</v>
          </cell>
        </row>
        <row r="9013">
          <cell r="V9013" t="str">
            <v>660.40.75.620-6280.19</v>
          </cell>
          <cell r="W9013" t="str">
            <v>Supplies-Public Works Specialty Maintenance Tools</v>
          </cell>
          <cell r="X9013">
            <v>0</v>
          </cell>
          <cell r="Y9013">
            <v>0</v>
          </cell>
          <cell r="Z9013">
            <v>0</v>
          </cell>
          <cell r="AA9013">
            <v>0</v>
          </cell>
          <cell r="AB9013">
            <v>1500</v>
          </cell>
          <cell r="AC9013">
            <v>1500</v>
          </cell>
          <cell r="AD9013" t="str">
            <v>∆</v>
          </cell>
          <cell r="AE9013">
            <v>0</v>
          </cell>
        </row>
        <row r="9014">
          <cell r="V9014" t="str">
            <v>660.40.75.620-6280.20</v>
          </cell>
          <cell r="W9014" t="str">
            <v>Supplies-Public Works Bin Repair</v>
          </cell>
          <cell r="X9014">
            <v>3000</v>
          </cell>
          <cell r="Y9014">
            <v>0</v>
          </cell>
          <cell r="Z9014">
            <v>0</v>
          </cell>
          <cell r="AA9014">
            <v>0</v>
          </cell>
          <cell r="AB9014">
            <v>5000</v>
          </cell>
          <cell r="AC9014">
            <v>5000</v>
          </cell>
          <cell r="AD9014" t="str">
            <v>∆</v>
          </cell>
          <cell r="AE9014">
            <v>0</v>
          </cell>
        </row>
        <row r="9015">
          <cell r="V9015" t="str">
            <v>660.40.75.620-6280.25</v>
          </cell>
          <cell r="W9015" t="str">
            <v>Supplies-Public Works Collection Containers</v>
          </cell>
          <cell r="X9015">
            <v>0</v>
          </cell>
          <cell r="Y9015">
            <v>35000</v>
          </cell>
          <cell r="Z9015">
            <v>0</v>
          </cell>
          <cell r="AA9015">
            <v>0</v>
          </cell>
          <cell r="AB9015">
            <v>15000</v>
          </cell>
          <cell r="AC9015">
            <v>15000</v>
          </cell>
          <cell r="AD9015" t="str">
            <v>∆</v>
          </cell>
          <cell r="AE9015">
            <v>0</v>
          </cell>
        </row>
        <row r="9016">
          <cell r="V9016" t="str">
            <v>660.40.75.620-6280.26</v>
          </cell>
          <cell r="W9016" t="str">
            <v>Supplies-Public Works 3 Cart System Containers</v>
          </cell>
          <cell r="X9016">
            <v>255000</v>
          </cell>
          <cell r="Y9016">
            <v>419000</v>
          </cell>
          <cell r="Z9016">
            <v>215000</v>
          </cell>
          <cell r="AA9016">
            <v>222000</v>
          </cell>
          <cell r="AB9016">
            <v>450000</v>
          </cell>
          <cell r="AC9016">
            <v>450000</v>
          </cell>
          <cell r="AD9016" t="str">
            <v>∆</v>
          </cell>
          <cell r="AE9016">
            <v>0</v>
          </cell>
        </row>
        <row r="9017">
          <cell r="V9017" t="str">
            <v>660.40.75.620-6375.09</v>
          </cell>
          <cell r="W9017" t="str">
            <v>Operating Fees Dumping</v>
          </cell>
          <cell r="X9017">
            <v>1171000</v>
          </cell>
          <cell r="Y9017">
            <v>1316000</v>
          </cell>
          <cell r="Z9017">
            <v>1407000</v>
          </cell>
          <cell r="AA9017">
            <v>1545000</v>
          </cell>
          <cell r="AB9017">
            <v>2100000</v>
          </cell>
          <cell r="AC9017">
            <v>2100000</v>
          </cell>
          <cell r="AD9017" t="str">
            <v>∆</v>
          </cell>
          <cell r="AE9017">
            <v>0</v>
          </cell>
        </row>
        <row r="9018">
          <cell r="V9018" t="str">
            <v>660.40.75.620-6375.10</v>
          </cell>
          <cell r="W9018" t="str">
            <v>Operating Fees Sludge Disposal</v>
          </cell>
          <cell r="X9018">
            <v>0</v>
          </cell>
          <cell r="Y9018">
            <v>0</v>
          </cell>
          <cell r="Z9018">
            <v>0</v>
          </cell>
          <cell r="AA9018">
            <v>0</v>
          </cell>
          <cell r="AB9018">
            <v>0</v>
          </cell>
          <cell r="AC9018">
            <v>0</v>
          </cell>
          <cell r="AD9018" t="str">
            <v>∆</v>
          </cell>
          <cell r="AE9018">
            <v>0</v>
          </cell>
        </row>
        <row r="9019">
          <cell r="V9019" t="str">
            <v>660.40.75.620-6375.11</v>
          </cell>
          <cell r="W9019" t="str">
            <v>Operating Fees Compost Tipping</v>
          </cell>
          <cell r="X9019">
            <v>187000</v>
          </cell>
          <cell r="Y9019">
            <v>220000</v>
          </cell>
          <cell r="Z9019">
            <v>275000</v>
          </cell>
          <cell r="AA9019">
            <v>350000</v>
          </cell>
          <cell r="AB9019">
            <v>350000</v>
          </cell>
          <cell r="AC9019">
            <v>575000</v>
          </cell>
          <cell r="AD9019" t="str">
            <v>∆</v>
          </cell>
          <cell r="AE9019">
            <v>225000</v>
          </cell>
        </row>
        <row r="9020">
          <cell r="V9020" t="str">
            <v>660.40.75.620-6375.12</v>
          </cell>
          <cell r="W9020" t="str">
            <v>Operating Fees Curbside Recycling</v>
          </cell>
          <cell r="X9020">
            <v>0</v>
          </cell>
          <cell r="Y9020">
            <v>5000</v>
          </cell>
          <cell r="Z9020">
            <v>0</v>
          </cell>
          <cell r="AA9020">
            <v>200000</v>
          </cell>
          <cell r="AB9020">
            <v>140000</v>
          </cell>
          <cell r="AC9020">
            <v>310000</v>
          </cell>
          <cell r="AD9020" t="str">
            <v>∆</v>
          </cell>
          <cell r="AE9020">
            <v>170000</v>
          </cell>
        </row>
        <row r="9021">
          <cell r="V9021" t="str">
            <v>660.40.75.620-6375.14</v>
          </cell>
          <cell r="W9021" t="str">
            <v>Operating Fees Wood Waste Tipping</v>
          </cell>
          <cell r="X9021">
            <v>0</v>
          </cell>
          <cell r="Y9021">
            <v>0</v>
          </cell>
          <cell r="Z9021">
            <v>0</v>
          </cell>
          <cell r="AA9021">
            <v>0</v>
          </cell>
          <cell r="AB9021">
            <v>0</v>
          </cell>
          <cell r="AC9021">
            <v>0</v>
          </cell>
          <cell r="AD9021" t="str">
            <v>∆</v>
          </cell>
          <cell r="AE9021">
            <v>0</v>
          </cell>
        </row>
        <row r="9022">
          <cell r="V9022" t="str">
            <v>660.40.75.620-6375.15</v>
          </cell>
          <cell r="W9022" t="str">
            <v>Operating Fees Concrete/Asphalt Tipping</v>
          </cell>
          <cell r="X9022">
            <v>0</v>
          </cell>
          <cell r="Y9022">
            <v>0</v>
          </cell>
          <cell r="Z9022">
            <v>0</v>
          </cell>
          <cell r="AA9022">
            <v>0</v>
          </cell>
          <cell r="AB9022">
            <v>0</v>
          </cell>
          <cell r="AC9022">
            <v>0</v>
          </cell>
          <cell r="AD9022" t="str">
            <v>∆</v>
          </cell>
          <cell r="AE9022">
            <v>0</v>
          </cell>
        </row>
        <row r="9023">
          <cell r="V9023" t="str">
            <v>660.40.75.620-6375.16</v>
          </cell>
          <cell r="W9023" t="str">
            <v>Operating Fees Universal Waste Recycling</v>
          </cell>
          <cell r="X9023">
            <v>29000</v>
          </cell>
          <cell r="Y9023">
            <v>37000</v>
          </cell>
          <cell r="Z9023">
            <v>13000</v>
          </cell>
          <cell r="AA9023">
            <v>39000</v>
          </cell>
          <cell r="AB9023">
            <v>40000</v>
          </cell>
          <cell r="AC9023">
            <v>40000</v>
          </cell>
          <cell r="AD9023" t="str">
            <v>∆</v>
          </cell>
          <cell r="AE9023">
            <v>0</v>
          </cell>
        </row>
        <row r="9024">
          <cell r="V9024" t="str">
            <v>660.40.75.620-6375.18</v>
          </cell>
          <cell r="W9024" t="str">
            <v>Operating Fees Used Oil Recycling</v>
          </cell>
          <cell r="X9024">
            <v>2000</v>
          </cell>
          <cell r="Y9024">
            <v>2000</v>
          </cell>
          <cell r="Z9024">
            <v>1000</v>
          </cell>
          <cell r="AA9024">
            <v>3000</v>
          </cell>
          <cell r="AB9024">
            <v>4680</v>
          </cell>
          <cell r="AC9024">
            <v>4680</v>
          </cell>
          <cell r="AD9024" t="str">
            <v>∆</v>
          </cell>
          <cell r="AE9024">
            <v>0</v>
          </cell>
        </row>
        <row r="9025">
          <cell r="V9025" t="str">
            <v>660.40.75.620-6400.02</v>
          </cell>
          <cell r="W9025" t="str">
            <v>Repairs &amp; Maintenance Minor Equipment/Other</v>
          </cell>
          <cell r="X9025">
            <v>11000</v>
          </cell>
          <cell r="Y9025">
            <v>7000</v>
          </cell>
          <cell r="Z9025">
            <v>6000</v>
          </cell>
          <cell r="AA9025">
            <v>14000</v>
          </cell>
          <cell r="AB9025">
            <v>20000</v>
          </cell>
          <cell r="AC9025">
            <v>20000</v>
          </cell>
          <cell r="AD9025" t="str">
            <v>∆</v>
          </cell>
          <cell r="AE9025">
            <v>0</v>
          </cell>
        </row>
        <row r="9026">
          <cell r="V9026" t="str">
            <v>660.40.75.620-6400.07</v>
          </cell>
          <cell r="W9026" t="str">
            <v>Repairs &amp; Maintenance Radio Communication</v>
          </cell>
          <cell r="X9026">
            <v>0</v>
          </cell>
          <cell r="Y9026">
            <v>0</v>
          </cell>
          <cell r="Z9026">
            <v>0</v>
          </cell>
          <cell r="AA9026">
            <v>1000</v>
          </cell>
          <cell r="AB9026">
            <v>1000</v>
          </cell>
          <cell r="AC9026">
            <v>1000</v>
          </cell>
          <cell r="AD9026" t="str">
            <v>∆</v>
          </cell>
          <cell r="AE9026">
            <v>0</v>
          </cell>
        </row>
        <row r="9027">
          <cell r="V9027" t="str">
            <v>660.40.75.620-6400.23</v>
          </cell>
          <cell r="W9027" t="str">
            <v>Repairs &amp; Maintenance Bin Repair</v>
          </cell>
          <cell r="X9027">
            <v>0</v>
          </cell>
          <cell r="Y9027">
            <v>0</v>
          </cell>
          <cell r="Z9027">
            <v>0</v>
          </cell>
          <cell r="AA9027">
            <v>0</v>
          </cell>
          <cell r="AB9027">
            <v>0</v>
          </cell>
          <cell r="AC9027">
            <v>0</v>
          </cell>
          <cell r="AD9027" t="str">
            <v>∆</v>
          </cell>
          <cell r="AE9027">
            <v>0</v>
          </cell>
        </row>
        <row r="9028">
          <cell r="V9028" t="str">
            <v>660.40.75.620-6600.04</v>
          </cell>
          <cell r="W9028" t="str">
            <v>Administrative Expenses Training/Conferences</v>
          </cell>
          <cell r="X9028">
            <v>0</v>
          </cell>
          <cell r="Y9028">
            <v>0</v>
          </cell>
          <cell r="Z9028">
            <v>0</v>
          </cell>
          <cell r="AA9028">
            <v>0</v>
          </cell>
          <cell r="AB9028">
            <v>5000</v>
          </cell>
          <cell r="AC9028">
            <v>5000</v>
          </cell>
          <cell r="AD9028" t="str">
            <v>∆</v>
          </cell>
          <cell r="AE9028">
            <v>0</v>
          </cell>
        </row>
        <row r="9029">
          <cell r="V9029" t="str">
            <v>660.40.75.620-6600.07</v>
          </cell>
          <cell r="W9029" t="str">
            <v>Administrative Expenses Employee Recruitment</v>
          </cell>
          <cell r="X9029">
            <v>0</v>
          </cell>
          <cell r="Y9029">
            <v>1000</v>
          </cell>
          <cell r="Z9029">
            <v>0</v>
          </cell>
          <cell r="AA9029">
            <v>1000</v>
          </cell>
          <cell r="AB9029">
            <v>2000</v>
          </cell>
          <cell r="AC9029">
            <v>2000</v>
          </cell>
          <cell r="AD9029" t="str">
            <v>∆</v>
          </cell>
          <cell r="AE9029">
            <v>0</v>
          </cell>
        </row>
        <row r="9030">
          <cell r="W9030" t="str">
            <v>TOTAL : OPERATIONS</v>
          </cell>
          <cell r="X9030">
            <v>1884000</v>
          </cell>
          <cell r="Y9030">
            <v>2278000</v>
          </cell>
          <cell r="Z9030">
            <v>2079000</v>
          </cell>
          <cell r="AA9030">
            <v>2458000</v>
          </cell>
          <cell r="AB9030">
            <v>3357780</v>
          </cell>
          <cell r="AC9030">
            <v>3752780</v>
          </cell>
          <cell r="AD9030" t="str">
            <v>∆</v>
          </cell>
          <cell r="AE9030">
            <v>395000</v>
          </cell>
        </row>
        <row r="9031">
          <cell r="AB9031" t="str">
            <v/>
          </cell>
          <cell r="AC9031" t="str">
            <v/>
          </cell>
          <cell r="AD9031" t="str">
            <v>∆</v>
          </cell>
        </row>
        <row r="9032">
          <cell r="V9032" t="str">
            <v>[660] SOLID WASTE : PUBLIC WORKS : WASTE MANAGEMENT</v>
          </cell>
        </row>
        <row r="9033">
          <cell r="V9033" t="str">
            <v>STREET SWEEPING : PERSONNEL</v>
          </cell>
          <cell r="AB9033" t="str">
            <v/>
          </cell>
          <cell r="AC9033" t="str">
            <v/>
          </cell>
          <cell r="AD9033" t="str">
            <v>∆</v>
          </cell>
        </row>
        <row r="9034">
          <cell r="V9034" t="str">
            <v>660.40.75.630-5000.01</v>
          </cell>
          <cell r="W9034" t="str">
            <v>Salaries Regular</v>
          </cell>
          <cell r="X9034">
            <v>128000</v>
          </cell>
          <cell r="Y9034">
            <v>114000</v>
          </cell>
          <cell r="Z9034">
            <v>121000</v>
          </cell>
          <cell r="AA9034">
            <v>127000</v>
          </cell>
          <cell r="AB9034">
            <v>123180</v>
          </cell>
          <cell r="AC9034">
            <v>178000</v>
          </cell>
          <cell r="AD9034" t="str">
            <v>∆</v>
          </cell>
          <cell r="AE9034">
            <v>54820</v>
          </cell>
        </row>
        <row r="9035">
          <cell r="V9035" t="str">
            <v>660.40.75.630-5000.02</v>
          </cell>
          <cell r="W9035" t="str">
            <v>Salaries Part Time</v>
          </cell>
          <cell r="X9035">
            <v>0</v>
          </cell>
          <cell r="Y9035">
            <v>0</v>
          </cell>
          <cell r="Z9035">
            <v>0</v>
          </cell>
          <cell r="AA9035">
            <v>0</v>
          </cell>
          <cell r="AB9035">
            <v>0</v>
          </cell>
          <cell r="AC9035">
            <v>0</v>
          </cell>
          <cell r="AD9035" t="str">
            <v>∆</v>
          </cell>
          <cell r="AE9035">
            <v>0</v>
          </cell>
        </row>
        <row r="9036">
          <cell r="V9036" t="str">
            <v>660.40.75.630-5000.03</v>
          </cell>
          <cell r="W9036" t="str">
            <v>Salaries Overtime</v>
          </cell>
          <cell r="X9036">
            <v>5000</v>
          </cell>
          <cell r="Y9036">
            <v>5000</v>
          </cell>
          <cell r="Z9036">
            <v>3000</v>
          </cell>
          <cell r="AA9036">
            <v>3000</v>
          </cell>
          <cell r="AB9036">
            <v>6000</v>
          </cell>
          <cell r="AC9036">
            <v>3000</v>
          </cell>
          <cell r="AD9036" t="str">
            <v>∆</v>
          </cell>
          <cell r="AE9036">
            <v>-3000</v>
          </cell>
        </row>
        <row r="9037">
          <cell r="V9037" t="str">
            <v>660.40.75.630-5000.04</v>
          </cell>
          <cell r="W9037" t="str">
            <v>Salaries Holiday Pay</v>
          </cell>
          <cell r="X9037">
            <v>4000</v>
          </cell>
          <cell r="Y9037">
            <v>3000</v>
          </cell>
          <cell r="Z9037">
            <v>2000</v>
          </cell>
          <cell r="AA9037">
            <v>1000</v>
          </cell>
          <cell r="AB9037">
            <v>0</v>
          </cell>
          <cell r="AC9037">
            <v>1000</v>
          </cell>
          <cell r="AD9037" t="str">
            <v>∆</v>
          </cell>
          <cell r="AE9037">
            <v>1000</v>
          </cell>
        </row>
        <row r="9038">
          <cell r="V9038" t="str">
            <v>660.40.75.630-5000.08</v>
          </cell>
          <cell r="W9038" t="str">
            <v>Salaries Longevity Pay</v>
          </cell>
          <cell r="X9038">
            <v>1000</v>
          </cell>
          <cell r="Y9038">
            <v>1000</v>
          </cell>
          <cell r="Z9038">
            <v>1000</v>
          </cell>
          <cell r="AA9038">
            <v>1000</v>
          </cell>
          <cell r="AB9038">
            <v>2200</v>
          </cell>
          <cell r="AC9038">
            <v>2200</v>
          </cell>
          <cell r="AD9038" t="str">
            <v>∆</v>
          </cell>
          <cell r="AE9038">
            <v>0</v>
          </cell>
        </row>
        <row r="9039">
          <cell r="V9039" t="str">
            <v>660.40.75.630-5000.11</v>
          </cell>
          <cell r="W9039" t="str">
            <v>Salaries Worker's Comp</v>
          </cell>
          <cell r="X9039">
            <v>0</v>
          </cell>
          <cell r="Y9039">
            <v>0</v>
          </cell>
          <cell r="Z9039">
            <v>0</v>
          </cell>
          <cell r="AA9039">
            <v>0</v>
          </cell>
          <cell r="AB9039">
            <v>0</v>
          </cell>
          <cell r="AC9039">
            <v>0</v>
          </cell>
          <cell r="AD9039" t="str">
            <v>∆</v>
          </cell>
          <cell r="AE9039">
            <v>0</v>
          </cell>
        </row>
        <row r="9040">
          <cell r="V9040" t="str">
            <v>660.40.75.630-5100.00</v>
          </cell>
          <cell r="W9040" t="str">
            <v>Benefits PERS Pool Liability</v>
          </cell>
          <cell r="X9040">
            <v>18000</v>
          </cell>
          <cell r="Y9040">
            <v>22000</v>
          </cell>
          <cell r="Z9040">
            <v>25000</v>
          </cell>
          <cell r="AA9040">
            <v>26000</v>
          </cell>
          <cell r="AB9040">
            <v>32072</v>
          </cell>
          <cell r="AC9040">
            <v>28000</v>
          </cell>
          <cell r="AD9040" t="str">
            <v>∆</v>
          </cell>
          <cell r="AE9040">
            <v>-4072</v>
          </cell>
        </row>
        <row r="9041">
          <cell r="V9041" t="str">
            <v>660.40.75.630-5100.01</v>
          </cell>
          <cell r="W9041" t="str">
            <v>Benefits Retirement</v>
          </cell>
          <cell r="X9041">
            <v>13000</v>
          </cell>
          <cell r="Y9041">
            <v>14000</v>
          </cell>
          <cell r="Z9041">
            <v>14000</v>
          </cell>
          <cell r="AA9041">
            <v>15000</v>
          </cell>
          <cell r="AB9041">
            <v>14694</v>
          </cell>
          <cell r="AC9041">
            <v>14694</v>
          </cell>
          <cell r="AD9041" t="str">
            <v>∆</v>
          </cell>
          <cell r="AE9041">
            <v>0</v>
          </cell>
        </row>
        <row r="9042">
          <cell r="V9042" t="str">
            <v>660.40.75.630-5100.02</v>
          </cell>
          <cell r="W9042" t="str">
            <v>Benefits Health Insurance</v>
          </cell>
          <cell r="X9042">
            <v>10000</v>
          </cell>
          <cell r="Y9042">
            <v>9000</v>
          </cell>
          <cell r="Z9042">
            <v>9000</v>
          </cell>
          <cell r="AA9042">
            <v>9000</v>
          </cell>
          <cell r="AB9042">
            <v>9300</v>
          </cell>
          <cell r="AC9042">
            <v>9300</v>
          </cell>
          <cell r="AD9042" t="str">
            <v>∆</v>
          </cell>
          <cell r="AE9042">
            <v>0</v>
          </cell>
        </row>
        <row r="9043">
          <cell r="V9043" t="str">
            <v>660.40.75.630-5100.03</v>
          </cell>
          <cell r="W9043" t="str">
            <v>Benefits Dental Insurance</v>
          </cell>
          <cell r="X9043">
            <v>2000</v>
          </cell>
          <cell r="Y9043">
            <v>2000</v>
          </cell>
          <cell r="Z9043">
            <v>2000</v>
          </cell>
          <cell r="AA9043">
            <v>2000</v>
          </cell>
          <cell r="AB9043">
            <v>1799</v>
          </cell>
          <cell r="AC9043">
            <v>1799</v>
          </cell>
          <cell r="AD9043" t="str">
            <v>∆</v>
          </cell>
          <cell r="AE9043">
            <v>0</v>
          </cell>
        </row>
        <row r="9044">
          <cell r="V9044" t="str">
            <v>660.40.75.630-5100.04</v>
          </cell>
          <cell r="W9044" t="str">
            <v>Benefits Vision Insurance</v>
          </cell>
          <cell r="X9044">
            <v>0</v>
          </cell>
          <cell r="Y9044">
            <v>0</v>
          </cell>
          <cell r="Z9044">
            <v>0</v>
          </cell>
          <cell r="AA9044">
            <v>0</v>
          </cell>
          <cell r="AB9044">
            <v>311</v>
          </cell>
          <cell r="AC9044">
            <v>311</v>
          </cell>
          <cell r="AD9044" t="str">
            <v>∆</v>
          </cell>
          <cell r="AE9044">
            <v>0</v>
          </cell>
        </row>
        <row r="9045">
          <cell r="V9045" t="str">
            <v>660.40.75.630-5100.05</v>
          </cell>
          <cell r="W9045" t="str">
            <v>Benefits Life Insurance</v>
          </cell>
          <cell r="X9045">
            <v>0</v>
          </cell>
          <cell r="Y9045">
            <v>0</v>
          </cell>
          <cell r="Z9045">
            <v>0</v>
          </cell>
          <cell r="AA9045">
            <v>0</v>
          </cell>
          <cell r="AB9045">
            <v>146</v>
          </cell>
          <cell r="AC9045">
            <v>146</v>
          </cell>
          <cell r="AD9045" t="str">
            <v>∆</v>
          </cell>
          <cell r="AE9045">
            <v>0</v>
          </cell>
        </row>
        <row r="9046">
          <cell r="V9046" t="str">
            <v>660.40.75.630-5100.06</v>
          </cell>
          <cell r="W9046" t="str">
            <v>Benefits Worker's Comp</v>
          </cell>
          <cell r="X9046">
            <v>4000</v>
          </cell>
          <cell r="Y9046">
            <v>5000</v>
          </cell>
          <cell r="Z9046">
            <v>4000</v>
          </cell>
          <cell r="AA9046">
            <v>4000</v>
          </cell>
          <cell r="AB9046">
            <v>4200</v>
          </cell>
          <cell r="AC9046">
            <v>5000</v>
          </cell>
          <cell r="AD9046" t="str">
            <v>∆</v>
          </cell>
          <cell r="AE9046">
            <v>800</v>
          </cell>
        </row>
        <row r="9047">
          <cell r="V9047" t="str">
            <v>660.40.75.630-5100.07</v>
          </cell>
          <cell r="W9047" t="str">
            <v>Benefits Long Term Disability</v>
          </cell>
          <cell r="X9047">
            <v>1000</v>
          </cell>
          <cell r="Y9047">
            <v>1000</v>
          </cell>
          <cell r="Z9047">
            <v>1000</v>
          </cell>
          <cell r="AA9047">
            <v>1000</v>
          </cell>
          <cell r="AB9047">
            <v>367</v>
          </cell>
          <cell r="AC9047">
            <v>367</v>
          </cell>
          <cell r="AD9047" t="str">
            <v>∆</v>
          </cell>
          <cell r="AE9047">
            <v>0</v>
          </cell>
        </row>
        <row r="9048">
          <cell r="V9048" t="str">
            <v>660.40.75.630-5100.08</v>
          </cell>
          <cell r="W9048" t="str">
            <v>Benefits Deferred Compensation</v>
          </cell>
          <cell r="X9048">
            <v>10000</v>
          </cell>
          <cell r="Y9048">
            <v>11000</v>
          </cell>
          <cell r="Z9048">
            <v>11000</v>
          </cell>
          <cell r="AA9048">
            <v>12000</v>
          </cell>
          <cell r="AB9048">
            <v>11813</v>
          </cell>
          <cell r="AC9048">
            <v>11813</v>
          </cell>
          <cell r="AD9048" t="str">
            <v>∆</v>
          </cell>
          <cell r="AE9048">
            <v>0</v>
          </cell>
        </row>
        <row r="9049">
          <cell r="V9049" t="str">
            <v>660.40.75.630-5100.10</v>
          </cell>
          <cell r="W9049" t="str">
            <v>Benefits Uniform Allowance</v>
          </cell>
          <cell r="X9049">
            <v>0</v>
          </cell>
          <cell r="Y9049">
            <v>0</v>
          </cell>
          <cell r="Z9049">
            <v>1000</v>
          </cell>
          <cell r="AA9049">
            <v>1000</v>
          </cell>
          <cell r="AB9049">
            <v>600</v>
          </cell>
          <cell r="AC9049">
            <v>600</v>
          </cell>
          <cell r="AD9049" t="str">
            <v>∆</v>
          </cell>
          <cell r="AE9049">
            <v>0</v>
          </cell>
        </row>
        <row r="9050">
          <cell r="V9050" t="str">
            <v>660.40.75.630-5100.11</v>
          </cell>
          <cell r="W9050" t="str">
            <v>Benefits Medicare</v>
          </cell>
          <cell r="X9050">
            <v>2000</v>
          </cell>
          <cell r="Y9050">
            <v>2000</v>
          </cell>
          <cell r="Z9050">
            <v>2000</v>
          </cell>
          <cell r="AA9050">
            <v>2000</v>
          </cell>
          <cell r="AB9050">
            <v>1999</v>
          </cell>
          <cell r="AC9050">
            <v>1999</v>
          </cell>
          <cell r="AD9050" t="str">
            <v>∆</v>
          </cell>
          <cell r="AE9050">
            <v>0</v>
          </cell>
        </row>
        <row r="9051">
          <cell r="V9051" t="str">
            <v>660.40.75.630-5100.12</v>
          </cell>
          <cell r="W9051" t="str">
            <v>Benefits Annual Physical Exam</v>
          </cell>
          <cell r="X9051">
            <v>0</v>
          </cell>
          <cell r="Y9051">
            <v>0</v>
          </cell>
          <cell r="Z9051">
            <v>0</v>
          </cell>
          <cell r="AA9051">
            <v>0</v>
          </cell>
          <cell r="AB9051">
            <v>0</v>
          </cell>
          <cell r="AC9051">
            <v>0</v>
          </cell>
          <cell r="AD9051" t="str">
            <v>∆</v>
          </cell>
          <cell r="AE9051">
            <v>0</v>
          </cell>
        </row>
        <row r="9052">
          <cell r="W9052" t="str">
            <v>TOTAL : PERSONNEL</v>
          </cell>
          <cell r="X9052">
            <v>198000</v>
          </cell>
          <cell r="Y9052">
            <v>189000</v>
          </cell>
          <cell r="Z9052">
            <v>196000</v>
          </cell>
          <cell r="AA9052">
            <v>204000</v>
          </cell>
          <cell r="AB9052">
            <v>208681</v>
          </cell>
          <cell r="AC9052">
            <v>258229</v>
          </cell>
          <cell r="AD9052" t="str">
            <v>∆</v>
          </cell>
          <cell r="AE9052">
            <v>49548</v>
          </cell>
        </row>
        <row r="9053">
          <cell r="AB9053" t="str">
            <v/>
          </cell>
          <cell r="AC9053" t="str">
            <v/>
          </cell>
          <cell r="AD9053" t="str">
            <v>∆</v>
          </cell>
        </row>
        <row r="9054">
          <cell r="V9054" t="str">
            <v>[660] SOLID WASTE : PUBLIC WORKS : WASTE MANAGEMENT</v>
          </cell>
        </row>
        <row r="9055">
          <cell r="V9055" t="str">
            <v>STREET SWEEPING : OPERATIONS</v>
          </cell>
          <cell r="AB9055" t="str">
            <v/>
          </cell>
          <cell r="AC9055" t="str">
            <v/>
          </cell>
          <cell r="AD9055" t="str">
            <v>∆</v>
          </cell>
        </row>
        <row r="9056">
          <cell r="V9056" t="str">
            <v>660.40.75.630-6000.09</v>
          </cell>
          <cell r="W9056" t="str">
            <v>Professional Services Uniform</v>
          </cell>
          <cell r="X9056">
            <v>0</v>
          </cell>
          <cell r="Y9056">
            <v>0</v>
          </cell>
          <cell r="Z9056">
            <v>1000</v>
          </cell>
          <cell r="AA9056">
            <v>1000</v>
          </cell>
          <cell r="AB9056">
            <v>650</v>
          </cell>
          <cell r="AC9056">
            <v>650</v>
          </cell>
          <cell r="AD9056" t="str">
            <v>∆</v>
          </cell>
          <cell r="AE9056">
            <v>0</v>
          </cell>
        </row>
        <row r="9057">
          <cell r="V9057" t="str">
            <v>660.40.75.630-6200.02</v>
          </cell>
          <cell r="W9057" t="str">
            <v>Supplies Special Department</v>
          </cell>
          <cell r="X9057">
            <v>16000</v>
          </cell>
          <cell r="Y9057">
            <v>10000</v>
          </cell>
          <cell r="Z9057">
            <v>16000</v>
          </cell>
          <cell r="AA9057">
            <v>13000</v>
          </cell>
          <cell r="AB9057">
            <v>20000</v>
          </cell>
          <cell r="AC9057">
            <v>20000</v>
          </cell>
          <cell r="AD9057" t="str">
            <v>∆</v>
          </cell>
          <cell r="AE9057">
            <v>0</v>
          </cell>
        </row>
        <row r="9058">
          <cell r="V9058" t="str">
            <v>660.40.75.630-6200.05</v>
          </cell>
          <cell r="W9058" t="str">
            <v>Supplies Gasoline</v>
          </cell>
          <cell r="X9058">
            <v>15000</v>
          </cell>
          <cell r="Y9058">
            <v>11000</v>
          </cell>
          <cell r="Z9058">
            <v>11000</v>
          </cell>
          <cell r="AA9058">
            <v>7000</v>
          </cell>
          <cell r="AB9058">
            <v>17000</v>
          </cell>
          <cell r="AC9058">
            <v>17000</v>
          </cell>
          <cell r="AD9058" t="str">
            <v>∆</v>
          </cell>
          <cell r="AE9058">
            <v>0</v>
          </cell>
        </row>
        <row r="9059">
          <cell r="V9059" t="str">
            <v>660.40.75.630-6280.14</v>
          </cell>
          <cell r="W9059" t="str">
            <v>Supplies-Public Works Protective Clothing</v>
          </cell>
          <cell r="X9059">
            <v>0</v>
          </cell>
          <cell r="Y9059">
            <v>0</v>
          </cell>
          <cell r="Z9059">
            <v>0</v>
          </cell>
          <cell r="AA9059">
            <v>0</v>
          </cell>
          <cell r="AB9059">
            <v>200</v>
          </cell>
          <cell r="AC9059">
            <v>200</v>
          </cell>
          <cell r="AD9059" t="str">
            <v>∆</v>
          </cell>
          <cell r="AE9059">
            <v>0</v>
          </cell>
        </row>
        <row r="9060">
          <cell r="V9060" t="str">
            <v>660.40.75.630-6280.19</v>
          </cell>
          <cell r="W9060" t="str">
            <v>Supplies-Public Works Specialty Maintenance Tools</v>
          </cell>
          <cell r="X9060">
            <v>0</v>
          </cell>
          <cell r="Y9060">
            <v>0</v>
          </cell>
          <cell r="Z9060">
            <v>0</v>
          </cell>
          <cell r="AA9060">
            <v>0</v>
          </cell>
          <cell r="AB9060">
            <v>500</v>
          </cell>
          <cell r="AC9060">
            <v>500</v>
          </cell>
          <cell r="AD9060" t="str">
            <v>∆</v>
          </cell>
          <cell r="AE9060">
            <v>0</v>
          </cell>
        </row>
        <row r="9061">
          <cell r="V9061" t="str">
            <v>660.40.75.630-6375.09</v>
          </cell>
          <cell r="W9061" t="str">
            <v>Operating Fees Dumping</v>
          </cell>
          <cell r="X9061">
            <v>0</v>
          </cell>
          <cell r="Y9061">
            <v>0</v>
          </cell>
          <cell r="Z9061">
            <v>0</v>
          </cell>
          <cell r="AA9061">
            <v>0</v>
          </cell>
          <cell r="AB9061">
            <v>0</v>
          </cell>
          <cell r="AC9061">
            <v>0</v>
          </cell>
          <cell r="AD9061" t="str">
            <v>∆</v>
          </cell>
          <cell r="AE9061">
            <v>0</v>
          </cell>
        </row>
        <row r="9062">
          <cell r="V9062" t="str">
            <v>660.40.75.630-6375.13</v>
          </cell>
          <cell r="W9062" t="str">
            <v>Operating Fees Street Sweeper Tipping</v>
          </cell>
          <cell r="X9062">
            <v>0</v>
          </cell>
          <cell r="Y9062">
            <v>0</v>
          </cell>
          <cell r="Z9062">
            <v>0</v>
          </cell>
          <cell r="AA9062">
            <v>0</v>
          </cell>
          <cell r="AB9062">
            <v>0</v>
          </cell>
          <cell r="AC9062">
            <v>0</v>
          </cell>
          <cell r="AD9062" t="str">
            <v>∆</v>
          </cell>
          <cell r="AE9062">
            <v>0</v>
          </cell>
        </row>
        <row r="9063">
          <cell r="V9063" t="str">
            <v>660.40.75.630-6400.02</v>
          </cell>
          <cell r="W9063" t="str">
            <v>Repairs &amp; Maintenance Minor Equipment/Other</v>
          </cell>
          <cell r="X9063">
            <v>0</v>
          </cell>
          <cell r="Y9063">
            <v>0</v>
          </cell>
          <cell r="Z9063">
            <v>0</v>
          </cell>
          <cell r="AA9063">
            <v>0</v>
          </cell>
          <cell r="AB9063">
            <v>1000</v>
          </cell>
          <cell r="AC9063">
            <v>1000</v>
          </cell>
          <cell r="AD9063" t="str">
            <v>∆</v>
          </cell>
          <cell r="AE9063">
            <v>0</v>
          </cell>
        </row>
        <row r="9064">
          <cell r="V9064" t="str">
            <v>660.40.75.630-6400.04</v>
          </cell>
          <cell r="W9064" t="str">
            <v>Repairs &amp; Maintenance Equipment Rental</v>
          </cell>
          <cell r="X9064">
            <v>0</v>
          </cell>
          <cell r="Y9064">
            <v>0</v>
          </cell>
          <cell r="Z9064">
            <v>0</v>
          </cell>
          <cell r="AA9064">
            <v>0</v>
          </cell>
          <cell r="AB9064">
            <v>0</v>
          </cell>
          <cell r="AC9064">
            <v>0</v>
          </cell>
          <cell r="AD9064" t="str">
            <v>∆</v>
          </cell>
          <cell r="AE9064">
            <v>0</v>
          </cell>
        </row>
        <row r="9065">
          <cell r="V9065" t="str">
            <v>660.40.75.630-6400.05</v>
          </cell>
          <cell r="W9065" t="str">
            <v>Repairs &amp; Maintenance Vehicle</v>
          </cell>
          <cell r="X9065">
            <v>0</v>
          </cell>
          <cell r="Y9065">
            <v>0</v>
          </cell>
          <cell r="Z9065">
            <v>0</v>
          </cell>
          <cell r="AA9065">
            <v>0</v>
          </cell>
          <cell r="AB9065">
            <v>0</v>
          </cell>
          <cell r="AC9065">
            <v>0</v>
          </cell>
          <cell r="AD9065" t="str">
            <v>∆</v>
          </cell>
          <cell r="AE9065">
            <v>0</v>
          </cell>
        </row>
        <row r="9066">
          <cell r="W9066" t="str">
            <v>TOTAL : OPERATIONS</v>
          </cell>
          <cell r="X9066">
            <v>31000</v>
          </cell>
          <cell r="Y9066">
            <v>21000</v>
          </cell>
          <cell r="Z9066">
            <v>28000</v>
          </cell>
          <cell r="AA9066">
            <v>21000</v>
          </cell>
          <cell r="AB9066">
            <v>39350</v>
          </cell>
          <cell r="AC9066">
            <v>39350</v>
          </cell>
          <cell r="AD9066" t="str">
            <v>∆</v>
          </cell>
          <cell r="AE9066">
            <v>0</v>
          </cell>
        </row>
        <row r="9067">
          <cell r="AB9067" t="str">
            <v/>
          </cell>
          <cell r="AC9067" t="str">
            <v/>
          </cell>
          <cell r="AD9067" t="str">
            <v>∆</v>
          </cell>
        </row>
        <row r="9068">
          <cell r="V9068" t="str">
            <v>[660] SOLID WASTE : ENGINEERING : CAPITAL IMPROVEMENT</v>
          </cell>
          <cell r="AB9068" t="str">
            <v/>
          </cell>
          <cell r="AC9068" t="str">
            <v/>
          </cell>
          <cell r="AD9068" t="str">
            <v>∆</v>
          </cell>
        </row>
        <row r="9069">
          <cell r="V9069" t="str">
            <v>NO PROGRAM : PERSONNEL</v>
          </cell>
          <cell r="AB9069" t="str">
            <v/>
          </cell>
          <cell r="AC9069" t="str">
            <v/>
          </cell>
          <cell r="AD9069" t="str">
            <v>∆</v>
          </cell>
        </row>
        <row r="9070">
          <cell r="V9070" t="str">
            <v>660.45.41.000-5000.01</v>
          </cell>
          <cell r="W9070" t="str">
            <v>Salaries Regular</v>
          </cell>
          <cell r="X9070">
            <v>0</v>
          </cell>
          <cell r="Y9070">
            <v>0</v>
          </cell>
          <cell r="Z9070">
            <v>0</v>
          </cell>
          <cell r="AA9070">
            <v>15000</v>
          </cell>
          <cell r="AB9070">
            <v>0</v>
          </cell>
          <cell r="AC9070">
            <v>0</v>
          </cell>
          <cell r="AD9070" t="str">
            <v>∆</v>
          </cell>
          <cell r="AE9070">
            <v>0</v>
          </cell>
        </row>
        <row r="9071">
          <cell r="V9071" t="str">
            <v>660.45.41.000-5000.03</v>
          </cell>
          <cell r="W9071" t="str">
            <v>Salaries Overtime</v>
          </cell>
          <cell r="X9071">
            <v>0</v>
          </cell>
          <cell r="Y9071">
            <v>0</v>
          </cell>
          <cell r="Z9071">
            <v>0</v>
          </cell>
          <cell r="AA9071">
            <v>0</v>
          </cell>
          <cell r="AB9071">
            <v>0</v>
          </cell>
          <cell r="AC9071">
            <v>0</v>
          </cell>
          <cell r="AD9071" t="str">
            <v>∆</v>
          </cell>
          <cell r="AE9071">
            <v>0</v>
          </cell>
        </row>
        <row r="9072">
          <cell r="V9072" t="str">
            <v>660.45.41.000-5000.08</v>
          </cell>
          <cell r="W9072" t="str">
            <v>Salaries Longevity Pay</v>
          </cell>
          <cell r="X9072">
            <v>0</v>
          </cell>
          <cell r="Y9072">
            <v>0</v>
          </cell>
          <cell r="Z9072">
            <v>0</v>
          </cell>
          <cell r="AA9072">
            <v>0</v>
          </cell>
          <cell r="AB9072">
            <v>0</v>
          </cell>
          <cell r="AC9072">
            <v>0</v>
          </cell>
          <cell r="AD9072" t="str">
            <v>∆</v>
          </cell>
          <cell r="AE9072">
            <v>0</v>
          </cell>
        </row>
        <row r="9073">
          <cell r="V9073" t="str">
            <v>660.45.41.000-5100.00</v>
          </cell>
          <cell r="W9073" t="str">
            <v>Benefits PERS Pool Liability</v>
          </cell>
          <cell r="X9073">
            <v>0</v>
          </cell>
          <cell r="Y9073">
            <v>0</v>
          </cell>
          <cell r="Z9073">
            <v>0</v>
          </cell>
          <cell r="AA9073">
            <v>3000</v>
          </cell>
          <cell r="AB9073">
            <v>0</v>
          </cell>
          <cell r="AC9073">
            <v>0</v>
          </cell>
          <cell r="AD9073" t="str">
            <v>∆</v>
          </cell>
          <cell r="AE9073">
            <v>0</v>
          </cell>
        </row>
        <row r="9074">
          <cell r="V9074" t="str">
            <v>660.45.41.000-5100.01</v>
          </cell>
          <cell r="W9074" t="str">
            <v>Benefits Retirement</v>
          </cell>
          <cell r="X9074">
            <v>0</v>
          </cell>
          <cell r="Y9074">
            <v>0</v>
          </cell>
          <cell r="Z9074">
            <v>0</v>
          </cell>
          <cell r="AA9074">
            <v>2000</v>
          </cell>
          <cell r="AB9074">
            <v>0</v>
          </cell>
          <cell r="AC9074">
            <v>0</v>
          </cell>
          <cell r="AD9074" t="str">
            <v>∆</v>
          </cell>
          <cell r="AE9074">
            <v>0</v>
          </cell>
        </row>
        <row r="9075">
          <cell r="V9075" t="str">
            <v>660.45.41.000-5100.02</v>
          </cell>
          <cell r="W9075" t="str">
            <v>Benefits Health Insurance</v>
          </cell>
          <cell r="X9075">
            <v>0</v>
          </cell>
          <cell r="Y9075">
            <v>0</v>
          </cell>
          <cell r="Z9075">
            <v>0</v>
          </cell>
          <cell r="AA9075">
            <v>2000</v>
          </cell>
          <cell r="AB9075">
            <v>0</v>
          </cell>
          <cell r="AC9075">
            <v>0</v>
          </cell>
          <cell r="AD9075" t="str">
            <v>∆</v>
          </cell>
          <cell r="AE9075">
            <v>0</v>
          </cell>
        </row>
        <row r="9076">
          <cell r="V9076" t="str">
            <v>660.45.41.000-5100.03</v>
          </cell>
          <cell r="W9076" t="str">
            <v>Benefits Dental Insurance</v>
          </cell>
          <cell r="X9076">
            <v>0</v>
          </cell>
          <cell r="Y9076">
            <v>0</v>
          </cell>
          <cell r="Z9076">
            <v>0</v>
          </cell>
          <cell r="AA9076">
            <v>0</v>
          </cell>
          <cell r="AB9076">
            <v>0</v>
          </cell>
          <cell r="AC9076">
            <v>0</v>
          </cell>
          <cell r="AD9076" t="str">
            <v>∆</v>
          </cell>
          <cell r="AE9076">
            <v>0</v>
          </cell>
        </row>
        <row r="9077">
          <cell r="V9077" t="str">
            <v>660.45.41.000-5100.04</v>
          </cell>
          <cell r="W9077" t="str">
            <v>Benefits Vision Insurance</v>
          </cell>
          <cell r="X9077">
            <v>0</v>
          </cell>
          <cell r="Y9077">
            <v>0</v>
          </cell>
          <cell r="Z9077">
            <v>0</v>
          </cell>
          <cell r="AA9077">
            <v>0</v>
          </cell>
          <cell r="AB9077">
            <v>0</v>
          </cell>
          <cell r="AC9077">
            <v>0</v>
          </cell>
          <cell r="AD9077" t="str">
            <v>∆</v>
          </cell>
          <cell r="AE9077">
            <v>0</v>
          </cell>
        </row>
        <row r="9078">
          <cell r="V9078" t="str">
            <v>660.45.41.000-5100.05</v>
          </cell>
          <cell r="W9078" t="str">
            <v>Benefits Life Insurance</v>
          </cell>
          <cell r="X9078">
            <v>0</v>
          </cell>
          <cell r="Y9078">
            <v>0</v>
          </cell>
          <cell r="Z9078">
            <v>0</v>
          </cell>
          <cell r="AA9078">
            <v>0</v>
          </cell>
          <cell r="AB9078">
            <v>0</v>
          </cell>
          <cell r="AC9078">
            <v>0</v>
          </cell>
          <cell r="AD9078" t="str">
            <v>∆</v>
          </cell>
          <cell r="AE9078">
            <v>0</v>
          </cell>
        </row>
        <row r="9079">
          <cell r="V9079" t="str">
            <v>660.45.41.000-5100.07</v>
          </cell>
          <cell r="W9079" t="str">
            <v>Benefits Long Term Disability</v>
          </cell>
          <cell r="X9079">
            <v>0</v>
          </cell>
          <cell r="Y9079">
            <v>0</v>
          </cell>
          <cell r="Z9079">
            <v>0</v>
          </cell>
          <cell r="AA9079">
            <v>0</v>
          </cell>
          <cell r="AB9079">
            <v>0</v>
          </cell>
          <cell r="AC9079">
            <v>0</v>
          </cell>
          <cell r="AD9079" t="str">
            <v>∆</v>
          </cell>
          <cell r="AE9079">
            <v>0</v>
          </cell>
        </row>
        <row r="9080">
          <cell r="V9080" t="str">
            <v>660.45.41.000-5100.08</v>
          </cell>
          <cell r="W9080" t="str">
            <v>Benefits Deferred Compensation</v>
          </cell>
          <cell r="X9080">
            <v>0</v>
          </cell>
          <cell r="Y9080">
            <v>0</v>
          </cell>
          <cell r="Z9080">
            <v>0</v>
          </cell>
          <cell r="AA9080">
            <v>0</v>
          </cell>
          <cell r="AB9080">
            <v>0</v>
          </cell>
          <cell r="AC9080">
            <v>0</v>
          </cell>
          <cell r="AD9080" t="str">
            <v>∆</v>
          </cell>
          <cell r="AE9080">
            <v>0</v>
          </cell>
        </row>
        <row r="9081">
          <cell r="V9081" t="str">
            <v>660.45.41.000-5100.11</v>
          </cell>
          <cell r="W9081" t="str">
            <v>Benefits Medicare</v>
          </cell>
          <cell r="X9081">
            <v>0</v>
          </cell>
          <cell r="Y9081">
            <v>0</v>
          </cell>
          <cell r="Z9081">
            <v>0</v>
          </cell>
          <cell r="AA9081">
            <v>0</v>
          </cell>
          <cell r="AB9081">
            <v>0</v>
          </cell>
          <cell r="AC9081">
            <v>0</v>
          </cell>
          <cell r="AD9081" t="str">
            <v>∆</v>
          </cell>
          <cell r="AE9081">
            <v>0</v>
          </cell>
        </row>
        <row r="9082">
          <cell r="W9082" t="str">
            <v>TOTAL : PERSONNEL</v>
          </cell>
          <cell r="X9082">
            <v>0</v>
          </cell>
          <cell r="Y9082">
            <v>0</v>
          </cell>
          <cell r="Z9082">
            <v>0</v>
          </cell>
          <cell r="AA9082">
            <v>22000</v>
          </cell>
          <cell r="AB9082">
            <v>0</v>
          </cell>
          <cell r="AC9082">
            <v>0</v>
          </cell>
          <cell r="AD9082" t="str">
            <v>∆</v>
          </cell>
          <cell r="AE9082">
            <v>0</v>
          </cell>
        </row>
        <row r="9083">
          <cell r="AB9083" t="str">
            <v/>
          </cell>
          <cell r="AC9083" t="str">
            <v/>
          </cell>
          <cell r="AD9083" t="str">
            <v>∆</v>
          </cell>
        </row>
        <row r="9084">
          <cell r="AB9084" t="str">
            <v/>
          </cell>
          <cell r="AC9084" t="str">
            <v/>
          </cell>
          <cell r="AD9084" t="str">
            <v>∆</v>
          </cell>
        </row>
        <row r="9085">
          <cell r="V9085" t="str">
            <v>[670] SOLID WASTE COST RECOVERY</v>
          </cell>
          <cell r="AB9085" t="str">
            <v/>
          </cell>
          <cell r="AC9085" t="str">
            <v/>
          </cell>
          <cell r="AD9085" t="str">
            <v>∆</v>
          </cell>
        </row>
        <row r="9086">
          <cell r="W9086" t="str">
            <v>INFLOWS</v>
          </cell>
          <cell r="X9086">
            <v>275000</v>
          </cell>
          <cell r="Y9086">
            <v>184000</v>
          </cell>
          <cell r="Z9086">
            <v>224000</v>
          </cell>
          <cell r="AA9086">
            <v>344000</v>
          </cell>
          <cell r="AB9086">
            <v>275200</v>
          </cell>
          <cell r="AC9086">
            <v>275200</v>
          </cell>
          <cell r="AD9086" t="str">
            <v>∆</v>
          </cell>
          <cell r="AE9086">
            <v>0</v>
          </cell>
        </row>
        <row r="9087">
          <cell r="W9087" t="str">
            <v>OUTFLOWS</v>
          </cell>
          <cell r="X9087">
            <v>116000</v>
          </cell>
          <cell r="Y9087">
            <v>105000</v>
          </cell>
          <cell r="Z9087">
            <v>0</v>
          </cell>
          <cell r="AA9087">
            <v>428000</v>
          </cell>
          <cell r="AB9087">
            <v>44729</v>
          </cell>
          <cell r="AC9087">
            <v>44729</v>
          </cell>
          <cell r="AD9087" t="str">
            <v>∆</v>
          </cell>
          <cell r="AE9087">
            <v>0</v>
          </cell>
        </row>
        <row r="9088">
          <cell r="W9088" t="str">
            <v>NET</v>
          </cell>
          <cell r="X9088">
            <v>159000</v>
          </cell>
          <cell r="Y9088">
            <v>79000</v>
          </cell>
          <cell r="Z9088">
            <v>224000</v>
          </cell>
          <cell r="AA9088">
            <v>-84000</v>
          </cell>
          <cell r="AB9088">
            <v>230471</v>
          </cell>
          <cell r="AC9088">
            <v>230471</v>
          </cell>
          <cell r="AD9088" t="str">
            <v>∆</v>
          </cell>
          <cell r="AE9088">
            <v>0</v>
          </cell>
        </row>
        <row r="9089">
          <cell r="AB9089" t="str">
            <v/>
          </cell>
          <cell r="AC9089" t="str">
            <v/>
          </cell>
          <cell r="AD9089" t="str">
            <v>∆</v>
          </cell>
        </row>
        <row r="9090">
          <cell r="V9090" t="str">
            <v>[670] SOLID WASTE COST RECOVERY : PUBLIC WORKS : WASTE MANAGEMENT</v>
          </cell>
          <cell r="AB9090" t="str">
            <v/>
          </cell>
          <cell r="AC9090" t="str">
            <v/>
          </cell>
          <cell r="AD9090" t="str">
            <v>∆</v>
          </cell>
        </row>
        <row r="9091">
          <cell r="V9091" t="str">
            <v>ADMINISTRATION : CHARGES FOR SERVICES</v>
          </cell>
          <cell r="AB9091" t="str">
            <v/>
          </cell>
          <cell r="AC9091" t="str">
            <v/>
          </cell>
          <cell r="AD9091" t="str">
            <v>∆</v>
          </cell>
        </row>
        <row r="9092">
          <cell r="V9092" t="str">
            <v>670.40.75.001-4500.46</v>
          </cell>
          <cell r="W9092" t="str">
            <v>Charges for Services-Public Works Solid Waste - Service Initiation</v>
          </cell>
          <cell r="X9092">
            <v>275000</v>
          </cell>
          <cell r="Y9092">
            <v>184000</v>
          </cell>
          <cell r="Z9092">
            <v>224000</v>
          </cell>
          <cell r="AA9092">
            <v>344000</v>
          </cell>
          <cell r="AB9092">
            <v>275200</v>
          </cell>
          <cell r="AC9092">
            <v>275200</v>
          </cell>
          <cell r="AD9092" t="str">
            <v>∆</v>
          </cell>
          <cell r="AE9092">
            <v>0</v>
          </cell>
        </row>
        <row r="9093">
          <cell r="W9093" t="str">
            <v>TOTAL : CHARGES FOR SERVICES</v>
          </cell>
          <cell r="X9093">
            <v>275000</v>
          </cell>
          <cell r="Y9093">
            <v>184000</v>
          </cell>
          <cell r="Z9093">
            <v>224000</v>
          </cell>
          <cell r="AA9093">
            <v>344000</v>
          </cell>
          <cell r="AB9093">
            <v>275200</v>
          </cell>
          <cell r="AC9093">
            <v>275200</v>
          </cell>
          <cell r="AD9093" t="str">
            <v>∆</v>
          </cell>
          <cell r="AE9093">
            <v>0</v>
          </cell>
        </row>
        <row r="9094">
          <cell r="AB9094" t="str">
            <v/>
          </cell>
          <cell r="AC9094" t="str">
            <v/>
          </cell>
          <cell r="AD9094" t="str">
            <v>∆</v>
          </cell>
        </row>
        <row r="9095">
          <cell r="V9095" t="str">
            <v>[670] SOLID WASTE COST RECOVERY : NON DEPARTMENTAL : NON DIVISIONAL</v>
          </cell>
          <cell r="AB9095" t="str">
            <v/>
          </cell>
          <cell r="AC9095" t="str">
            <v/>
          </cell>
          <cell r="AD9095" t="str">
            <v>∆</v>
          </cell>
        </row>
        <row r="9096">
          <cell r="V9096" t="str">
            <v>GENERAL : CAPITAL</v>
          </cell>
          <cell r="AB9096" t="str">
            <v/>
          </cell>
          <cell r="AC9096" t="str">
            <v/>
          </cell>
          <cell r="AD9096" t="str">
            <v>∆</v>
          </cell>
        </row>
        <row r="9097">
          <cell r="V9097" t="str">
            <v>670.00.00.900-7000.06</v>
          </cell>
          <cell r="W9097" t="str">
            <v>Capital Outlay Operations Appartus-Major</v>
          </cell>
          <cell r="X9097">
            <v>0</v>
          </cell>
          <cell r="Y9097">
            <v>0</v>
          </cell>
          <cell r="Z9097">
            <v>0</v>
          </cell>
          <cell r="AA9097">
            <v>428000</v>
          </cell>
          <cell r="AB9097">
            <v>0</v>
          </cell>
          <cell r="AC9097">
            <v>0</v>
          </cell>
          <cell r="AD9097" t="str">
            <v>∆</v>
          </cell>
          <cell r="AE9097">
            <v>0</v>
          </cell>
        </row>
        <row r="9098">
          <cell r="W9098" t="str">
            <v>TOTAL : CAPITAL</v>
          </cell>
          <cell r="X9098">
            <v>0</v>
          </cell>
          <cell r="Y9098">
            <v>0</v>
          </cell>
          <cell r="Z9098">
            <v>0</v>
          </cell>
          <cell r="AA9098">
            <v>428000</v>
          </cell>
          <cell r="AB9098">
            <v>0</v>
          </cell>
          <cell r="AC9098">
            <v>0</v>
          </cell>
          <cell r="AD9098" t="str">
            <v>∆</v>
          </cell>
          <cell r="AE9098">
            <v>0</v>
          </cell>
        </row>
        <row r="9099">
          <cell r="AB9099" t="str">
            <v/>
          </cell>
          <cell r="AC9099" t="str">
            <v/>
          </cell>
          <cell r="AD9099" t="str">
            <v>∆</v>
          </cell>
        </row>
        <row r="9100">
          <cell r="V9100" t="str">
            <v>[670] SOLID WASTE COST RECOVERY : PUBLIC WORKS : WASTE MANAGEMENT</v>
          </cell>
          <cell r="AB9100" t="str">
            <v/>
          </cell>
          <cell r="AC9100" t="str">
            <v/>
          </cell>
          <cell r="AD9100" t="str">
            <v>∆</v>
          </cell>
        </row>
        <row r="9101">
          <cell r="V9101" t="str">
            <v>RESIDENTIAL COLLECTION : PERSONNEL</v>
          </cell>
          <cell r="AB9101" t="str">
            <v/>
          </cell>
          <cell r="AC9101" t="str">
            <v/>
          </cell>
          <cell r="AD9101" t="str">
            <v>∆</v>
          </cell>
        </row>
        <row r="9102">
          <cell r="V9102" t="str">
            <v>670.40.75.620-5000.01</v>
          </cell>
          <cell r="W9102" t="str">
            <v>Salaries Regular</v>
          </cell>
          <cell r="X9102">
            <v>0</v>
          </cell>
          <cell r="Y9102">
            <v>0</v>
          </cell>
          <cell r="Z9102">
            <v>0</v>
          </cell>
          <cell r="AA9102">
            <v>0</v>
          </cell>
          <cell r="AB9102">
            <v>28427</v>
          </cell>
          <cell r="AC9102">
            <v>28427</v>
          </cell>
          <cell r="AD9102" t="str">
            <v>∆</v>
          </cell>
          <cell r="AE9102">
            <v>0</v>
          </cell>
        </row>
        <row r="9103">
          <cell r="V9103" t="str">
            <v>670.40.75.620-5000.03</v>
          </cell>
          <cell r="W9103" t="str">
            <v>Salaries Overtime</v>
          </cell>
          <cell r="X9103">
            <v>0</v>
          </cell>
          <cell r="Y9103">
            <v>0</v>
          </cell>
          <cell r="Z9103">
            <v>0</v>
          </cell>
          <cell r="AA9103">
            <v>0</v>
          </cell>
          <cell r="AB9103">
            <v>0</v>
          </cell>
          <cell r="AC9103">
            <v>0</v>
          </cell>
          <cell r="AD9103" t="str">
            <v>∆</v>
          </cell>
          <cell r="AE9103">
            <v>0</v>
          </cell>
        </row>
        <row r="9104">
          <cell r="V9104" t="str">
            <v>670.40.75.620-5000.04</v>
          </cell>
          <cell r="W9104" t="str">
            <v>Salaries Holiday Pay</v>
          </cell>
          <cell r="X9104">
            <v>0</v>
          </cell>
          <cell r="Y9104">
            <v>0</v>
          </cell>
          <cell r="Z9104">
            <v>0</v>
          </cell>
          <cell r="AA9104">
            <v>0</v>
          </cell>
          <cell r="AB9104">
            <v>0</v>
          </cell>
          <cell r="AC9104">
            <v>0</v>
          </cell>
          <cell r="AD9104" t="str">
            <v>∆</v>
          </cell>
          <cell r="AE9104">
            <v>0</v>
          </cell>
        </row>
        <row r="9105">
          <cell r="V9105" t="str">
            <v>670.40.75.620-5000.08</v>
          </cell>
          <cell r="W9105" t="str">
            <v>Salaries Longevity Pay</v>
          </cell>
          <cell r="X9105">
            <v>0</v>
          </cell>
          <cell r="Y9105">
            <v>0</v>
          </cell>
          <cell r="Z9105">
            <v>0</v>
          </cell>
          <cell r="AA9105">
            <v>0</v>
          </cell>
          <cell r="AB9105">
            <v>550</v>
          </cell>
          <cell r="AC9105">
            <v>550</v>
          </cell>
          <cell r="AD9105" t="str">
            <v>∆</v>
          </cell>
          <cell r="AE9105">
            <v>0</v>
          </cell>
        </row>
        <row r="9106">
          <cell r="V9106" t="str">
            <v>670.40.75.620-5100.00</v>
          </cell>
          <cell r="W9106" t="str">
            <v>Benefits PERS Pool Liability</v>
          </cell>
          <cell r="X9106">
            <v>0</v>
          </cell>
          <cell r="Y9106">
            <v>0</v>
          </cell>
          <cell r="Z9106">
            <v>0</v>
          </cell>
          <cell r="AA9106">
            <v>0</v>
          </cell>
          <cell r="AB9106">
            <v>0</v>
          </cell>
          <cell r="AC9106">
            <v>0</v>
          </cell>
          <cell r="AD9106" t="str">
            <v>∆</v>
          </cell>
          <cell r="AE9106">
            <v>0</v>
          </cell>
        </row>
        <row r="9107">
          <cell r="V9107" t="str">
            <v>670.40.75.620-5100.01</v>
          </cell>
          <cell r="W9107" t="str">
            <v>Benefits Retirement</v>
          </cell>
          <cell r="X9107">
            <v>0</v>
          </cell>
          <cell r="Y9107">
            <v>0</v>
          </cell>
          <cell r="Z9107">
            <v>0</v>
          </cell>
          <cell r="AA9107">
            <v>0</v>
          </cell>
          <cell r="AB9107">
            <v>3398</v>
          </cell>
          <cell r="AC9107">
            <v>3398</v>
          </cell>
          <cell r="AD9107" t="str">
            <v>∆</v>
          </cell>
          <cell r="AE9107">
            <v>0</v>
          </cell>
        </row>
        <row r="9108">
          <cell r="V9108" t="str">
            <v>670.40.75.620-5100.02</v>
          </cell>
          <cell r="W9108" t="str">
            <v>Benefits Health Insurance</v>
          </cell>
          <cell r="X9108">
            <v>0</v>
          </cell>
          <cell r="Y9108">
            <v>0</v>
          </cell>
          <cell r="Z9108">
            <v>0</v>
          </cell>
          <cell r="AA9108">
            <v>0</v>
          </cell>
          <cell r="AB9108">
            <v>9396</v>
          </cell>
          <cell r="AC9108">
            <v>9396</v>
          </cell>
          <cell r="AD9108" t="str">
            <v>∆</v>
          </cell>
          <cell r="AE9108">
            <v>0</v>
          </cell>
        </row>
        <row r="9109">
          <cell r="V9109" t="str">
            <v>670.40.75.620-5100.03</v>
          </cell>
          <cell r="W9109" t="str">
            <v>Benefits Dental Insurance</v>
          </cell>
          <cell r="X9109">
            <v>0</v>
          </cell>
          <cell r="Y9109">
            <v>0</v>
          </cell>
          <cell r="Z9109">
            <v>0</v>
          </cell>
          <cell r="AA9109">
            <v>0</v>
          </cell>
          <cell r="AB9109">
            <v>720</v>
          </cell>
          <cell r="AC9109">
            <v>720</v>
          </cell>
          <cell r="AD9109" t="str">
            <v>∆</v>
          </cell>
          <cell r="AE9109">
            <v>0</v>
          </cell>
        </row>
        <row r="9110">
          <cell r="V9110" t="str">
            <v>670.40.75.620-5100.04</v>
          </cell>
          <cell r="W9110" t="str">
            <v>Benefits Vision Insurance</v>
          </cell>
          <cell r="X9110">
            <v>0</v>
          </cell>
          <cell r="Y9110">
            <v>0</v>
          </cell>
          <cell r="Z9110">
            <v>0</v>
          </cell>
          <cell r="AA9110">
            <v>0</v>
          </cell>
          <cell r="AB9110">
            <v>123</v>
          </cell>
          <cell r="AC9110">
            <v>123</v>
          </cell>
          <cell r="AD9110" t="str">
            <v>∆</v>
          </cell>
          <cell r="AE9110">
            <v>0</v>
          </cell>
        </row>
        <row r="9111">
          <cell r="V9111" t="str">
            <v>670.40.75.620-5100.05</v>
          </cell>
          <cell r="W9111" t="str">
            <v>Benefits Life Insurance</v>
          </cell>
          <cell r="X9111">
            <v>0</v>
          </cell>
          <cell r="Y9111">
            <v>0</v>
          </cell>
          <cell r="Z9111">
            <v>0</v>
          </cell>
          <cell r="AA9111">
            <v>0</v>
          </cell>
          <cell r="AB9111">
            <v>0</v>
          </cell>
          <cell r="AC9111">
            <v>0</v>
          </cell>
          <cell r="AD9111" t="str">
            <v>∆</v>
          </cell>
          <cell r="AE9111">
            <v>0</v>
          </cell>
        </row>
        <row r="9112">
          <cell r="V9112" t="str">
            <v>670.40.75.620-5100.07</v>
          </cell>
          <cell r="W9112" t="str">
            <v>Benefits Long Term Disability</v>
          </cell>
          <cell r="X9112">
            <v>0</v>
          </cell>
          <cell r="Y9112">
            <v>0</v>
          </cell>
          <cell r="Z9112">
            <v>0</v>
          </cell>
          <cell r="AA9112">
            <v>0</v>
          </cell>
          <cell r="AB9112">
            <v>131</v>
          </cell>
          <cell r="AC9112">
            <v>131</v>
          </cell>
          <cell r="AD9112" t="str">
            <v>∆</v>
          </cell>
          <cell r="AE9112">
            <v>0</v>
          </cell>
        </row>
        <row r="9113">
          <cell r="V9113" t="str">
            <v>670.40.75.620-5100.08</v>
          </cell>
          <cell r="W9113" t="str">
            <v>Benefits Deferred Compensation</v>
          </cell>
          <cell r="X9113">
            <v>0</v>
          </cell>
          <cell r="Y9113">
            <v>0</v>
          </cell>
          <cell r="Z9113">
            <v>0</v>
          </cell>
          <cell r="AA9113">
            <v>0</v>
          </cell>
          <cell r="AB9113">
            <v>1411</v>
          </cell>
          <cell r="AC9113">
            <v>1411</v>
          </cell>
          <cell r="AD9113" t="str">
            <v>∆</v>
          </cell>
          <cell r="AE9113">
            <v>0</v>
          </cell>
        </row>
        <row r="9114">
          <cell r="V9114" t="str">
            <v>670.40.75.620-5100.10</v>
          </cell>
          <cell r="W9114" t="str">
            <v>Benefits Uniform Allowance</v>
          </cell>
          <cell r="X9114">
            <v>0</v>
          </cell>
          <cell r="Y9114">
            <v>0</v>
          </cell>
          <cell r="Z9114">
            <v>0</v>
          </cell>
          <cell r="AA9114">
            <v>0</v>
          </cell>
          <cell r="AB9114">
            <v>150</v>
          </cell>
          <cell r="AC9114">
            <v>150</v>
          </cell>
          <cell r="AD9114" t="str">
            <v>∆</v>
          </cell>
          <cell r="AE9114">
            <v>0</v>
          </cell>
        </row>
        <row r="9115">
          <cell r="V9115" t="str">
            <v>670.40.75.620-5100.11</v>
          </cell>
          <cell r="W9115" t="str">
            <v>Benefits Medicare</v>
          </cell>
          <cell r="X9115">
            <v>0</v>
          </cell>
          <cell r="Y9115">
            <v>0</v>
          </cell>
          <cell r="Z9115">
            <v>0</v>
          </cell>
          <cell r="AA9115">
            <v>0</v>
          </cell>
          <cell r="AB9115">
            <v>423</v>
          </cell>
          <cell r="AC9115">
            <v>423</v>
          </cell>
          <cell r="AD9115" t="str">
            <v>∆</v>
          </cell>
          <cell r="AE9115">
            <v>0</v>
          </cell>
        </row>
        <row r="9116">
          <cell r="W9116" t="str">
            <v>TOTAL : PERSONNEL</v>
          </cell>
          <cell r="X9116">
            <v>0</v>
          </cell>
          <cell r="Y9116">
            <v>0</v>
          </cell>
          <cell r="Z9116">
            <v>0</v>
          </cell>
          <cell r="AA9116">
            <v>0</v>
          </cell>
          <cell r="AB9116">
            <v>44729</v>
          </cell>
          <cell r="AC9116">
            <v>44729</v>
          </cell>
          <cell r="AD9116" t="str">
            <v>∆</v>
          </cell>
          <cell r="AE9116">
            <v>0</v>
          </cell>
        </row>
        <row r="9117">
          <cell r="AB9117" t="str">
            <v/>
          </cell>
          <cell r="AC9117" t="str">
            <v/>
          </cell>
          <cell r="AD9117" t="str">
            <v>∆</v>
          </cell>
        </row>
        <row r="9118">
          <cell r="V9118" t="str">
            <v>[670] SOLID WASTE COST RECOVERY : PUBLIC WORKS : WASTE MANAGEMENT</v>
          </cell>
        </row>
        <row r="9119">
          <cell r="V9119" t="str">
            <v>RESIDENTIAL COLLECTION : OPERATIONS</v>
          </cell>
          <cell r="AB9119" t="str">
            <v/>
          </cell>
          <cell r="AC9119" t="str">
            <v/>
          </cell>
          <cell r="AD9119" t="str">
            <v>∆</v>
          </cell>
        </row>
        <row r="9120">
          <cell r="V9120" t="str">
            <v>670.40.75.620-6280.26</v>
          </cell>
          <cell r="W9120" t="str">
            <v>Supplies-Public Works 3 Cart System Containers</v>
          </cell>
          <cell r="X9120">
            <v>116000</v>
          </cell>
          <cell r="Y9120">
            <v>105000</v>
          </cell>
          <cell r="Z9120">
            <v>0</v>
          </cell>
          <cell r="AA9120">
            <v>0</v>
          </cell>
          <cell r="AB9120">
            <v>0</v>
          </cell>
          <cell r="AC9120">
            <v>0</v>
          </cell>
          <cell r="AD9120" t="str">
            <v>∆</v>
          </cell>
          <cell r="AE9120">
            <v>0</v>
          </cell>
        </row>
        <row r="9121">
          <cell r="W9121" t="str">
            <v>TOTAL : OPERATIONS</v>
          </cell>
          <cell r="X9121">
            <v>116000</v>
          </cell>
          <cell r="Y9121">
            <v>105000</v>
          </cell>
          <cell r="Z9121">
            <v>0</v>
          </cell>
          <cell r="AA9121">
            <v>0</v>
          </cell>
          <cell r="AB9121">
            <v>0</v>
          </cell>
          <cell r="AC9121">
            <v>0</v>
          </cell>
          <cell r="AD9121" t="str">
            <v>∆</v>
          </cell>
          <cell r="AE9121">
            <v>0</v>
          </cell>
        </row>
        <row r="9122">
          <cell r="AB9122" t="str">
            <v/>
          </cell>
          <cell r="AC9122" t="str">
            <v/>
          </cell>
          <cell r="AD9122" t="str">
            <v>∆</v>
          </cell>
        </row>
        <row r="9123">
          <cell r="AB9123" t="str">
            <v/>
          </cell>
          <cell r="AC9123" t="str">
            <v/>
          </cell>
          <cell r="AD9123" t="str">
            <v>∆</v>
          </cell>
        </row>
        <row r="9124">
          <cell r="V9124" t="str">
            <v>[680] WATER O&amp;M</v>
          </cell>
          <cell r="AB9124" t="str">
            <v/>
          </cell>
          <cell r="AC9124" t="str">
            <v/>
          </cell>
          <cell r="AD9124" t="str">
            <v>∆</v>
          </cell>
        </row>
        <row r="9125">
          <cell r="W9125" t="str">
            <v>INFLOWS</v>
          </cell>
          <cell r="X9125">
            <v>14992000</v>
          </cell>
          <cell r="Y9125">
            <v>15274000</v>
          </cell>
          <cell r="Z9125">
            <v>13928000</v>
          </cell>
          <cell r="AA9125">
            <v>36512000</v>
          </cell>
          <cell r="AB9125">
            <v>0</v>
          </cell>
          <cell r="AC9125">
            <v>0</v>
          </cell>
          <cell r="AD9125" t="str">
            <v>∆</v>
          </cell>
          <cell r="AE9125">
            <v>0</v>
          </cell>
        </row>
        <row r="9126">
          <cell r="W9126" t="str">
            <v>OUTFLOWS</v>
          </cell>
          <cell r="X9126">
            <v>16167000</v>
          </cell>
          <cell r="Y9126">
            <v>15992000</v>
          </cell>
          <cell r="Z9126">
            <v>18163000</v>
          </cell>
          <cell r="AA9126">
            <v>27088000</v>
          </cell>
          <cell r="AB9126">
            <v>22486779</v>
          </cell>
          <cell r="AC9126">
            <v>24231760</v>
          </cell>
          <cell r="AD9126" t="str">
            <v>∆</v>
          </cell>
          <cell r="AE9126">
            <v>1744981</v>
          </cell>
        </row>
        <row r="9127">
          <cell r="W9127" t="str">
            <v>NET</v>
          </cell>
          <cell r="X9127">
            <v>-1175000</v>
          </cell>
          <cell r="Y9127">
            <v>-718000</v>
          </cell>
          <cell r="Z9127">
            <v>-4235000</v>
          </cell>
          <cell r="AA9127">
            <v>9424000</v>
          </cell>
          <cell r="AB9127">
            <v>-22486779</v>
          </cell>
          <cell r="AC9127">
            <v>-24231760</v>
          </cell>
          <cell r="AD9127" t="str">
            <v>∆</v>
          </cell>
          <cell r="AE9127">
            <v>-1744981</v>
          </cell>
        </row>
        <row r="9128">
          <cell r="AB9128" t="str">
            <v/>
          </cell>
          <cell r="AC9128" t="str">
            <v/>
          </cell>
          <cell r="AD9128" t="str">
            <v>∆</v>
          </cell>
        </row>
        <row r="9129">
          <cell r="V9129" t="str">
            <v>[680] WATER O&amp;M : NON DEPARTMENTAL : NON DIVISIONAL</v>
          </cell>
        </row>
        <row r="9130">
          <cell r="V9130" t="str">
            <v>GENERAL : TRANSFERS</v>
          </cell>
          <cell r="AB9130" t="str">
            <v/>
          </cell>
          <cell r="AC9130" t="str">
            <v/>
          </cell>
          <cell r="AD9130" t="str">
            <v>∆</v>
          </cell>
        </row>
        <row r="9131">
          <cell r="V9131" t="str">
            <v>680.00.00.900-4900.69</v>
          </cell>
          <cell r="W9131" t="str">
            <v>Transfers In Water Improvement</v>
          </cell>
          <cell r="X9131">
            <v>729000</v>
          </cell>
          <cell r="Y9131">
            <v>759000</v>
          </cell>
          <cell r="Z9131">
            <v>788000</v>
          </cell>
          <cell r="AA9131">
            <v>788000</v>
          </cell>
          <cell r="AB9131">
            <v>787920</v>
          </cell>
          <cell r="AC9131">
            <v>787920</v>
          </cell>
          <cell r="AD9131" t="str">
            <v>∆</v>
          </cell>
          <cell r="AE9131">
            <v>0</v>
          </cell>
        </row>
        <row r="9132">
          <cell r="W9132" t="str">
            <v>TOTAL : TRANSFERS</v>
          </cell>
          <cell r="X9132">
            <v>729000</v>
          </cell>
          <cell r="Y9132">
            <v>759000</v>
          </cell>
          <cell r="Z9132">
            <v>788000</v>
          </cell>
          <cell r="AA9132">
            <v>788000</v>
          </cell>
          <cell r="AB9132">
            <v>787920</v>
          </cell>
          <cell r="AC9132">
            <v>787920</v>
          </cell>
          <cell r="AD9132" t="str">
            <v>∆</v>
          </cell>
          <cell r="AE9132">
            <v>0</v>
          </cell>
        </row>
        <row r="9133">
          <cell r="AB9133" t="str">
            <v/>
          </cell>
          <cell r="AC9133" t="str">
            <v/>
          </cell>
          <cell r="AD9133" t="str">
            <v>∆</v>
          </cell>
        </row>
        <row r="9134">
          <cell r="V9134" t="str">
            <v>[680] WATER O&amp;M : PUBLIC WORKS : WATER RESOURCES</v>
          </cell>
        </row>
        <row r="9135">
          <cell r="V9135" t="str">
            <v>DEBT SERVICE : INVESTMENT EARNINGS</v>
          </cell>
          <cell r="AB9135" t="str">
            <v/>
          </cell>
          <cell r="AC9135" t="str">
            <v/>
          </cell>
          <cell r="AD9135" t="str">
            <v>∆</v>
          </cell>
        </row>
        <row r="9136">
          <cell r="V9136" t="str">
            <v>680.40.85.005-4700.07</v>
          </cell>
          <cell r="W9136" t="str">
            <v>Investment Earnings Trust Accounts</v>
          </cell>
          <cell r="X9136">
            <v>0</v>
          </cell>
          <cell r="Y9136">
            <v>0</v>
          </cell>
          <cell r="Z9136">
            <v>18000</v>
          </cell>
          <cell r="AA9136">
            <v>0</v>
          </cell>
          <cell r="AB9136">
            <v>0</v>
          </cell>
          <cell r="AC9136">
            <v>0</v>
          </cell>
          <cell r="AD9136" t="str">
            <v>∆</v>
          </cell>
          <cell r="AE9136">
            <v>0</v>
          </cell>
        </row>
        <row r="9137">
          <cell r="W9137" t="str">
            <v>TOTAL : INVESTMENT EARNINGS</v>
          </cell>
          <cell r="X9137">
            <v>0</v>
          </cell>
          <cell r="Y9137">
            <v>0</v>
          </cell>
          <cell r="Z9137">
            <v>18000</v>
          </cell>
          <cell r="AA9137">
            <v>0</v>
          </cell>
          <cell r="AB9137">
            <v>0</v>
          </cell>
          <cell r="AC9137">
            <v>0</v>
          </cell>
          <cell r="AD9137" t="str">
            <v>∆</v>
          </cell>
          <cell r="AE9137">
            <v>0</v>
          </cell>
        </row>
        <row r="9138">
          <cell r="AB9138" t="str">
            <v/>
          </cell>
          <cell r="AC9138" t="str">
            <v/>
          </cell>
          <cell r="AD9138" t="str">
            <v>∆</v>
          </cell>
        </row>
        <row r="9139">
          <cell r="V9139" t="str">
            <v>[680] WATER O&amp;M : PUBLIC WORKS : WATER RESOURCES</v>
          </cell>
        </row>
        <row r="9140">
          <cell r="V9140" t="str">
            <v>ADMINISTRATION/ENGINEERING : CHARGES FOR SERVICES</v>
          </cell>
          <cell r="AB9140" t="str">
            <v/>
          </cell>
          <cell r="AC9140" t="str">
            <v/>
          </cell>
          <cell r="AD9140" t="str">
            <v>∆</v>
          </cell>
        </row>
        <row r="9141">
          <cell r="V9141" t="str">
            <v>680.40.85.015-4500.22</v>
          </cell>
          <cell r="W9141" t="str">
            <v>Charges for Services-Public Works Water Service Fee</v>
          </cell>
          <cell r="X9141">
            <v>11431000</v>
          </cell>
          <cell r="Y9141">
            <v>11611000</v>
          </cell>
          <cell r="Z9141">
            <v>12326000</v>
          </cell>
          <cell r="AA9141">
            <v>12975000</v>
          </cell>
          <cell r="AB9141">
            <v>12979836</v>
          </cell>
          <cell r="AC9141">
            <v>13300000</v>
          </cell>
          <cell r="AD9141" t="str">
            <v>∆</v>
          </cell>
          <cell r="AE9141">
            <v>320164</v>
          </cell>
        </row>
        <row r="9142">
          <cell r="V9142" t="str">
            <v>680.40.85.015-4500.23</v>
          </cell>
          <cell r="W9142" t="str">
            <v>Charges for Services-Public Works Water-Billed Deposits</v>
          </cell>
          <cell r="X9142">
            <v>0</v>
          </cell>
          <cell r="Y9142">
            <v>0</v>
          </cell>
          <cell r="Z9142">
            <v>0</v>
          </cell>
          <cell r="AA9142">
            <v>0</v>
          </cell>
          <cell r="AB9142">
            <v>0</v>
          </cell>
          <cell r="AC9142">
            <v>0</v>
          </cell>
          <cell r="AD9142" t="str">
            <v>∆</v>
          </cell>
          <cell r="AE9142">
            <v>0</v>
          </cell>
        </row>
        <row r="9143">
          <cell r="V9143" t="str">
            <v>680.40.85.015-4500.24</v>
          </cell>
          <cell r="W9143" t="str">
            <v>Charges for Services-Public Works Penalties</v>
          </cell>
          <cell r="X9143">
            <v>184000</v>
          </cell>
          <cell r="Y9143">
            <v>179000</v>
          </cell>
          <cell r="Z9143">
            <v>128000</v>
          </cell>
          <cell r="AA9143">
            <v>0</v>
          </cell>
          <cell r="AB9143">
            <v>133000</v>
          </cell>
          <cell r="AC9143">
            <v>133000</v>
          </cell>
          <cell r="AD9143" t="str">
            <v>∆</v>
          </cell>
          <cell r="AE9143">
            <v>0</v>
          </cell>
        </row>
        <row r="9144">
          <cell r="V9144" t="str">
            <v>680.40.85.015-4475.29</v>
          </cell>
          <cell r="W9144" t="str">
            <v>Intergovernmental Grants-State/County Department of Water Resources</v>
          </cell>
          <cell r="X9144">
            <v>0</v>
          </cell>
          <cell r="Y9144">
            <v>0</v>
          </cell>
          <cell r="Z9144">
            <v>0</v>
          </cell>
          <cell r="AA9144">
            <v>0</v>
          </cell>
          <cell r="AB9144">
            <v>4963845</v>
          </cell>
          <cell r="AC9144">
            <v>4963845</v>
          </cell>
          <cell r="AD9144" t="str">
            <v>∆</v>
          </cell>
          <cell r="AE9144">
            <v>0</v>
          </cell>
        </row>
        <row r="9145">
          <cell r="V9145" t="str">
            <v>680.40.85.015-4500.41</v>
          </cell>
          <cell r="W9145" t="str">
            <v>Charges for Services-Public Works Construction Water Services</v>
          </cell>
          <cell r="X9145">
            <v>0</v>
          </cell>
          <cell r="Y9145">
            <v>2000</v>
          </cell>
          <cell r="Z9145">
            <v>9000</v>
          </cell>
          <cell r="AA9145">
            <v>4000</v>
          </cell>
          <cell r="AB9145">
            <v>4578</v>
          </cell>
          <cell r="AC9145">
            <v>4578</v>
          </cell>
          <cell r="AD9145" t="str">
            <v>∆</v>
          </cell>
          <cell r="AE9145">
            <v>0</v>
          </cell>
        </row>
        <row r="9146">
          <cell r="W9146" t="str">
            <v>TOTAL : CHARGES FOR SERVICES</v>
          </cell>
          <cell r="X9146">
            <v>11615000</v>
          </cell>
          <cell r="Y9146">
            <v>11792000</v>
          </cell>
          <cell r="Z9146">
            <v>12463000</v>
          </cell>
          <cell r="AA9146">
            <v>12979000</v>
          </cell>
          <cell r="AB9146">
            <v>18081259</v>
          </cell>
          <cell r="AC9146">
            <v>18401423</v>
          </cell>
          <cell r="AD9146" t="str">
            <v>∆</v>
          </cell>
          <cell r="AE9146">
            <v>320164</v>
          </cell>
        </row>
        <row r="9147">
          <cell r="AB9147" t="str">
            <v/>
          </cell>
          <cell r="AC9147" t="str">
            <v/>
          </cell>
          <cell r="AD9147" t="str">
            <v>∆</v>
          </cell>
        </row>
        <row r="9148">
          <cell r="V9148" t="str">
            <v>[680] WATER O&amp;M : PUBLIC WORKS : WATER RESOURCES</v>
          </cell>
        </row>
        <row r="9149">
          <cell r="V9149" t="str">
            <v>ADMINISTRATION/ENGINEERING : INVESTMENT EARNINGS</v>
          </cell>
          <cell r="AB9149" t="str">
            <v/>
          </cell>
          <cell r="AC9149" t="str">
            <v/>
          </cell>
          <cell r="AD9149" t="str">
            <v>∆</v>
          </cell>
        </row>
        <row r="9150">
          <cell r="V9150" t="str">
            <v>680.40.85.015-4700.01</v>
          </cell>
          <cell r="W9150" t="str">
            <v>Investment Earnings Interest on Investments</v>
          </cell>
          <cell r="X9150">
            <v>484000</v>
          </cell>
          <cell r="Y9150">
            <v>620000</v>
          </cell>
          <cell r="Z9150">
            <v>648000</v>
          </cell>
          <cell r="AA9150">
            <v>-276000</v>
          </cell>
          <cell r="AB9150">
            <v>135360</v>
          </cell>
          <cell r="AC9150">
            <v>135360</v>
          </cell>
          <cell r="AD9150" t="str">
            <v>∆</v>
          </cell>
          <cell r="AE9150">
            <v>0</v>
          </cell>
        </row>
        <row r="9151">
          <cell r="V9151" t="str">
            <v>680.40.85.015-4700.07</v>
          </cell>
          <cell r="W9151" t="str">
            <v>Investment Earnings Trust Accounts</v>
          </cell>
          <cell r="X9151">
            <v>45000</v>
          </cell>
          <cell r="Y9151">
            <v>42000</v>
          </cell>
          <cell r="Z9151">
            <v>0</v>
          </cell>
          <cell r="AA9151">
            <v>0</v>
          </cell>
          <cell r="AB9151">
            <v>0</v>
          </cell>
          <cell r="AC9151">
            <v>0</v>
          </cell>
          <cell r="AD9151" t="str">
            <v>∆</v>
          </cell>
          <cell r="AE9151">
            <v>0</v>
          </cell>
        </row>
        <row r="9152">
          <cell r="V9152" t="str">
            <v>680.40.85.015-4700.09</v>
          </cell>
          <cell r="W9152" t="str">
            <v>Investment Earnings 2003 Issue</v>
          </cell>
          <cell r="X9152">
            <v>0</v>
          </cell>
          <cell r="Y9152">
            <v>0</v>
          </cell>
          <cell r="Z9152">
            <v>0</v>
          </cell>
          <cell r="AA9152">
            <v>0</v>
          </cell>
          <cell r="AB9152">
            <v>0</v>
          </cell>
          <cell r="AC9152">
            <v>0</v>
          </cell>
          <cell r="AD9152" t="str">
            <v>∆</v>
          </cell>
          <cell r="AE9152">
            <v>0</v>
          </cell>
        </row>
        <row r="9153">
          <cell r="V9153" t="str">
            <v>680.40.85.015-4700.19</v>
          </cell>
          <cell r="W9153" t="str">
            <v>Investment Earnings Market Value Change</v>
          </cell>
          <cell r="X9153">
            <v>-208000</v>
          </cell>
          <cell r="Y9153">
            <v>614000</v>
          </cell>
          <cell r="Z9153">
            <v>0</v>
          </cell>
          <cell r="AA9153">
            <v>0</v>
          </cell>
          <cell r="AB9153">
            <v>0</v>
          </cell>
          <cell r="AC9153">
            <v>0</v>
          </cell>
          <cell r="AD9153" t="str">
            <v>∆</v>
          </cell>
          <cell r="AE9153">
            <v>0</v>
          </cell>
        </row>
        <row r="9154">
          <cell r="V9154" t="str">
            <v>680.40.85.015-4700.21</v>
          </cell>
          <cell r="W9154" t="str">
            <v>Investment Earnings Unallocated Investment Expense</v>
          </cell>
          <cell r="X9154">
            <v>-33000</v>
          </cell>
          <cell r="Y9154">
            <v>-30000</v>
          </cell>
          <cell r="Z9154">
            <v>-22000</v>
          </cell>
          <cell r="AA9154">
            <v>-4000</v>
          </cell>
          <cell r="AB9154">
            <v>-13540</v>
          </cell>
          <cell r="AC9154">
            <v>-13540</v>
          </cell>
          <cell r="AD9154" t="str">
            <v>∆</v>
          </cell>
          <cell r="AE9154">
            <v>0</v>
          </cell>
        </row>
        <row r="9155">
          <cell r="W9155" t="str">
            <v>TOTAL : INVESTMENT EARNINGS</v>
          </cell>
          <cell r="X9155">
            <v>288000</v>
          </cell>
          <cell r="Y9155">
            <v>1246000</v>
          </cell>
          <cell r="Z9155">
            <v>626000</v>
          </cell>
          <cell r="AA9155">
            <v>-280000</v>
          </cell>
          <cell r="AB9155">
            <v>121820</v>
          </cell>
          <cell r="AC9155">
            <v>121820</v>
          </cell>
          <cell r="AD9155" t="str">
            <v>∆</v>
          </cell>
          <cell r="AE9155">
            <v>0</v>
          </cell>
        </row>
        <row r="9156">
          <cell r="AB9156" t="str">
            <v/>
          </cell>
          <cell r="AC9156" t="str">
            <v/>
          </cell>
          <cell r="AD9156" t="str">
            <v>∆</v>
          </cell>
        </row>
        <row r="9157">
          <cell r="V9157" t="str">
            <v>[680] WATER O&amp;M : PUBLIC WORKS : WATER RESOURCES</v>
          </cell>
        </row>
        <row r="9158">
          <cell r="V9158" t="str">
            <v>ADMINISTRATION/ENGINEERING : OTHER REVENUE</v>
          </cell>
          <cell r="AB9158" t="str">
            <v/>
          </cell>
          <cell r="AC9158" t="str">
            <v/>
          </cell>
          <cell r="AD9158" t="str">
            <v>∆</v>
          </cell>
        </row>
        <row r="9159">
          <cell r="V9159" t="str">
            <v>680.40.85.015-4850.01</v>
          </cell>
          <cell r="W9159" t="str">
            <v>Other Revenue Sale of Property</v>
          </cell>
          <cell r="X9159">
            <v>2000</v>
          </cell>
          <cell r="Y9159">
            <v>3000</v>
          </cell>
          <cell r="Z9159">
            <v>0</v>
          </cell>
          <cell r="AA9159">
            <v>3000</v>
          </cell>
          <cell r="AB9159">
            <v>0</v>
          </cell>
          <cell r="AC9159">
            <v>0</v>
          </cell>
          <cell r="AD9159" t="str">
            <v>∆</v>
          </cell>
          <cell r="AE9159">
            <v>0</v>
          </cell>
        </row>
        <row r="9160">
          <cell r="V9160" t="str">
            <v>680.40.85.015-4850.07</v>
          </cell>
          <cell r="W9160" t="str">
            <v>Other Revenue Misc Reimbursement</v>
          </cell>
          <cell r="X9160">
            <v>30000</v>
          </cell>
          <cell r="Y9160">
            <v>0</v>
          </cell>
          <cell r="Z9160">
            <v>14000</v>
          </cell>
          <cell r="AA9160">
            <v>0</v>
          </cell>
          <cell r="AB9160">
            <v>53</v>
          </cell>
          <cell r="AC9160">
            <v>53</v>
          </cell>
          <cell r="AD9160" t="str">
            <v>∆</v>
          </cell>
          <cell r="AE9160">
            <v>0</v>
          </cell>
        </row>
        <row r="9161">
          <cell r="V9161" t="str">
            <v>680.40.85.015-4850.10</v>
          </cell>
          <cell r="W9161" t="str">
            <v>Other Revenue Settlements</v>
          </cell>
          <cell r="X9161">
            <v>0</v>
          </cell>
          <cell r="Y9161">
            <v>0</v>
          </cell>
          <cell r="Z9161">
            <v>0</v>
          </cell>
          <cell r="AA9161">
            <v>23000000</v>
          </cell>
          <cell r="AB9161">
            <v>0</v>
          </cell>
          <cell r="AC9161">
            <v>0</v>
          </cell>
          <cell r="AD9161" t="str">
            <v>∆</v>
          </cell>
          <cell r="AE9161">
            <v>0</v>
          </cell>
        </row>
        <row r="9162">
          <cell r="V9162" t="str">
            <v>680.40.85.015-4850.12</v>
          </cell>
          <cell r="W9162" t="str">
            <v>Other Revenue Miscellaneous Receipts</v>
          </cell>
          <cell r="X9162">
            <v>2000</v>
          </cell>
          <cell r="Y9162">
            <v>10000</v>
          </cell>
          <cell r="Z9162">
            <v>18000</v>
          </cell>
          <cell r="AA9162">
            <v>22000</v>
          </cell>
          <cell r="AB9162">
            <v>20533</v>
          </cell>
          <cell r="AC9162">
            <v>20533</v>
          </cell>
          <cell r="AD9162" t="str">
            <v>∆</v>
          </cell>
          <cell r="AE9162">
            <v>0</v>
          </cell>
        </row>
        <row r="9163">
          <cell r="V9163" t="str">
            <v>680.40.85.015-4850.35</v>
          </cell>
          <cell r="W9163" t="str">
            <v>Other Revenue Water Conservation</v>
          </cell>
          <cell r="X9163">
            <v>1000</v>
          </cell>
          <cell r="Y9163">
            <v>1000</v>
          </cell>
          <cell r="Z9163">
            <v>1000</v>
          </cell>
          <cell r="AA9163">
            <v>0</v>
          </cell>
          <cell r="AB9163">
            <v>133</v>
          </cell>
          <cell r="AC9163">
            <v>133</v>
          </cell>
          <cell r="AD9163" t="str">
            <v>∆</v>
          </cell>
          <cell r="AE9163">
            <v>0</v>
          </cell>
        </row>
        <row r="9164">
          <cell r="W9164" t="str">
            <v>TOTAL : OTHER REVENUE</v>
          </cell>
          <cell r="X9164">
            <v>35000</v>
          </cell>
          <cell r="Y9164">
            <v>14000</v>
          </cell>
          <cell r="Z9164">
            <v>33000</v>
          </cell>
          <cell r="AA9164">
            <v>23025000</v>
          </cell>
          <cell r="AB9164">
            <v>20719</v>
          </cell>
          <cell r="AC9164">
            <v>20719</v>
          </cell>
          <cell r="AD9164" t="str">
            <v>∆</v>
          </cell>
          <cell r="AE9164">
            <v>0</v>
          </cell>
        </row>
        <row r="9165">
          <cell r="AB9165" t="str">
            <v/>
          </cell>
          <cell r="AC9165" t="str">
            <v/>
          </cell>
          <cell r="AD9165" t="str">
            <v>∆</v>
          </cell>
        </row>
        <row r="9166">
          <cell r="V9166" t="str">
            <v>[680] WATER O&amp;M : PUBLIC WORKS : WATER RESOURCES</v>
          </cell>
        </row>
        <row r="9167">
          <cell r="V9167" t="str">
            <v>ADMINISTRATION/ENGINEERING : TRANSFERS</v>
          </cell>
          <cell r="AB9167" t="str">
            <v/>
          </cell>
          <cell r="AC9167" t="str">
            <v/>
          </cell>
          <cell r="AD9167" t="str">
            <v>∆</v>
          </cell>
        </row>
        <row r="9168">
          <cell r="V9168" t="str">
            <v>680.40.85.015-4900.03</v>
          </cell>
          <cell r="W9168" t="str">
            <v>Transfers In Donated Infrastructure</v>
          </cell>
          <cell r="X9168">
            <v>2325000</v>
          </cell>
          <cell r="Y9168">
            <v>1463000</v>
          </cell>
          <cell r="Z9168">
            <v>0</v>
          </cell>
          <cell r="AA9168">
            <v>0</v>
          </cell>
          <cell r="AB9168">
            <v>0</v>
          </cell>
          <cell r="AC9168">
            <v>0</v>
          </cell>
          <cell r="AD9168" t="str">
            <v>∆</v>
          </cell>
          <cell r="AE9168">
            <v>0</v>
          </cell>
        </row>
        <row r="9169">
          <cell r="W9169" t="str">
            <v>TOTAL : TRANSFERS</v>
          </cell>
          <cell r="X9169">
            <v>2325000</v>
          </cell>
          <cell r="Y9169">
            <v>1463000</v>
          </cell>
          <cell r="Z9169">
            <v>0</v>
          </cell>
          <cell r="AA9169">
            <v>0</v>
          </cell>
          <cell r="AB9169">
            <v>0</v>
          </cell>
          <cell r="AC9169">
            <v>0</v>
          </cell>
          <cell r="AD9169" t="str">
            <v>∆</v>
          </cell>
          <cell r="AE9169">
            <v>0</v>
          </cell>
        </row>
        <row r="9170">
          <cell r="AB9170" t="str">
            <v/>
          </cell>
          <cell r="AC9170" t="str">
            <v/>
          </cell>
          <cell r="AD9170" t="str">
            <v>∆</v>
          </cell>
        </row>
        <row r="9171">
          <cell r="V9171" t="str">
            <v>[680] WATER O&amp;M : NON DEPARTMENTAL : NON DIVISIONAL</v>
          </cell>
          <cell r="AB9171" t="str">
            <v/>
          </cell>
          <cell r="AC9171" t="str">
            <v/>
          </cell>
          <cell r="AD9171" t="str">
            <v>∆</v>
          </cell>
        </row>
        <row r="9172">
          <cell r="V9172" t="str">
            <v>NO PROGRAM : OPERATIONS</v>
          </cell>
          <cell r="AB9172" t="str">
            <v/>
          </cell>
          <cell r="AC9172" t="str">
            <v/>
          </cell>
          <cell r="AD9172" t="str">
            <v>∆</v>
          </cell>
        </row>
        <row r="9173">
          <cell r="V9173" t="str">
            <v>680.00.00.000-6999.02</v>
          </cell>
          <cell r="W9173" t="str">
            <v>Cost Recovery Expense Engineering</v>
          </cell>
          <cell r="X9173">
            <v>0</v>
          </cell>
          <cell r="Y9173">
            <v>0</v>
          </cell>
          <cell r="Z9173">
            <v>0</v>
          </cell>
          <cell r="AA9173">
            <v>0</v>
          </cell>
          <cell r="AB9173">
            <v>0</v>
          </cell>
          <cell r="AC9173">
            <v>0</v>
          </cell>
          <cell r="AD9173" t="str">
            <v>∆</v>
          </cell>
          <cell r="AE9173">
            <v>0</v>
          </cell>
        </row>
        <row r="9174">
          <cell r="W9174" t="str">
            <v>TOTAL : OPERATIONS</v>
          </cell>
          <cell r="X9174">
            <v>0</v>
          </cell>
          <cell r="Y9174">
            <v>0</v>
          </cell>
          <cell r="Z9174">
            <v>0</v>
          </cell>
          <cell r="AA9174">
            <v>0</v>
          </cell>
          <cell r="AB9174">
            <v>0</v>
          </cell>
          <cell r="AC9174">
            <v>0</v>
          </cell>
          <cell r="AD9174" t="str">
            <v>∆</v>
          </cell>
          <cell r="AE9174">
            <v>0</v>
          </cell>
        </row>
        <row r="9175">
          <cell r="AB9175" t="str">
            <v/>
          </cell>
          <cell r="AC9175" t="str">
            <v/>
          </cell>
          <cell r="AD9175" t="str">
            <v>∆</v>
          </cell>
        </row>
        <row r="9176">
          <cell r="V9176" t="str">
            <v>[680] WATER O&amp;M : NON DEPARTMENTAL : NON DIVISIONAL</v>
          </cell>
        </row>
        <row r="9177">
          <cell r="V9177" t="str">
            <v>GENERAL : OPERATIONS</v>
          </cell>
          <cell r="AB9177" t="str">
            <v/>
          </cell>
          <cell r="AC9177" t="str">
            <v/>
          </cell>
          <cell r="AD9177" t="str">
            <v>∆</v>
          </cell>
        </row>
        <row r="9178">
          <cell r="V9178" t="str">
            <v>680.00.00.900-6700.01</v>
          </cell>
          <cell r="W9178" t="str">
            <v>Depreciation Buildings</v>
          </cell>
          <cell r="X9178">
            <v>1000</v>
          </cell>
          <cell r="Y9178">
            <v>0</v>
          </cell>
          <cell r="Z9178">
            <v>0</v>
          </cell>
          <cell r="AA9178">
            <v>0</v>
          </cell>
          <cell r="AB9178">
            <v>0</v>
          </cell>
          <cell r="AC9178">
            <v>0</v>
          </cell>
          <cell r="AD9178" t="str">
            <v>∆</v>
          </cell>
          <cell r="AE9178">
            <v>0</v>
          </cell>
        </row>
        <row r="9179">
          <cell r="V9179" t="str">
            <v>680.00.00.900-6700.02</v>
          </cell>
          <cell r="W9179" t="str">
            <v>Depreciation Building Improvements</v>
          </cell>
          <cell r="X9179">
            <v>25000</v>
          </cell>
          <cell r="Y9179">
            <v>25000</v>
          </cell>
          <cell r="Z9179">
            <v>25000</v>
          </cell>
          <cell r="AA9179">
            <v>0</v>
          </cell>
          <cell r="AB9179">
            <v>0</v>
          </cell>
          <cell r="AC9179">
            <v>0</v>
          </cell>
          <cell r="AD9179" t="str">
            <v>∆</v>
          </cell>
          <cell r="AE9179">
            <v>0</v>
          </cell>
        </row>
        <row r="9180">
          <cell r="V9180" t="str">
            <v>680.00.00.900-6700.03</v>
          </cell>
          <cell r="W9180" t="str">
            <v>Depreciation Computer Hardware</v>
          </cell>
          <cell r="X9180">
            <v>4000</v>
          </cell>
          <cell r="Y9180">
            <v>4000</v>
          </cell>
          <cell r="Z9180">
            <v>12000</v>
          </cell>
          <cell r="AA9180">
            <v>0</v>
          </cell>
          <cell r="AB9180">
            <v>0</v>
          </cell>
          <cell r="AC9180">
            <v>0</v>
          </cell>
          <cell r="AD9180" t="str">
            <v>∆</v>
          </cell>
          <cell r="AE9180">
            <v>0</v>
          </cell>
        </row>
        <row r="9181">
          <cell r="V9181" t="str">
            <v>680.00.00.900-6700.04</v>
          </cell>
          <cell r="W9181" t="str">
            <v>Depreciation Software</v>
          </cell>
          <cell r="X9181">
            <v>1000</v>
          </cell>
          <cell r="Y9181">
            <v>1000</v>
          </cell>
          <cell r="Z9181">
            <v>1000</v>
          </cell>
          <cell r="AA9181">
            <v>0</v>
          </cell>
          <cell r="AB9181">
            <v>0</v>
          </cell>
          <cell r="AC9181">
            <v>0</v>
          </cell>
          <cell r="AD9181" t="str">
            <v>∆</v>
          </cell>
          <cell r="AE9181">
            <v>0</v>
          </cell>
        </row>
        <row r="9182">
          <cell r="V9182" t="str">
            <v>680.00.00.900-6700.05</v>
          </cell>
          <cell r="W9182" t="str">
            <v>Depreciation Machinery &amp; Equipment</v>
          </cell>
          <cell r="X9182">
            <v>167000</v>
          </cell>
          <cell r="Y9182">
            <v>155000</v>
          </cell>
          <cell r="Z9182">
            <v>178000</v>
          </cell>
          <cell r="AA9182">
            <v>0</v>
          </cell>
          <cell r="AB9182">
            <v>0</v>
          </cell>
          <cell r="AC9182">
            <v>0</v>
          </cell>
          <cell r="AD9182" t="str">
            <v>∆</v>
          </cell>
          <cell r="AE9182">
            <v>0</v>
          </cell>
        </row>
        <row r="9183">
          <cell r="V9183" t="str">
            <v>680.00.00.900-6700.06</v>
          </cell>
          <cell r="W9183" t="str">
            <v>Depreciation Vehicles</v>
          </cell>
          <cell r="X9183">
            <v>144000</v>
          </cell>
          <cell r="Y9183">
            <v>168000</v>
          </cell>
          <cell r="Z9183">
            <v>183000</v>
          </cell>
          <cell r="AA9183">
            <v>0</v>
          </cell>
          <cell r="AB9183">
            <v>0</v>
          </cell>
          <cell r="AC9183">
            <v>0</v>
          </cell>
          <cell r="AD9183" t="str">
            <v>∆</v>
          </cell>
          <cell r="AE9183">
            <v>0</v>
          </cell>
        </row>
        <row r="9184">
          <cell r="V9184" t="str">
            <v>680.00.00.900-6700.08</v>
          </cell>
          <cell r="W9184" t="str">
            <v>Depreciation Streets</v>
          </cell>
          <cell r="X9184">
            <v>2000</v>
          </cell>
          <cell r="Y9184">
            <v>2000</v>
          </cell>
          <cell r="Z9184">
            <v>2000</v>
          </cell>
          <cell r="AA9184">
            <v>0</v>
          </cell>
          <cell r="AB9184">
            <v>0</v>
          </cell>
          <cell r="AC9184">
            <v>0</v>
          </cell>
          <cell r="AD9184" t="str">
            <v>∆</v>
          </cell>
          <cell r="AE9184">
            <v>0</v>
          </cell>
        </row>
        <row r="9185">
          <cell r="V9185" t="str">
            <v>680.00.00.900-6700.12</v>
          </cell>
          <cell r="W9185" t="str">
            <v>Depreciation Water Rights</v>
          </cell>
          <cell r="X9185">
            <v>1898000</v>
          </cell>
          <cell r="Y9185">
            <v>1898000</v>
          </cell>
          <cell r="Z9185">
            <v>1898000</v>
          </cell>
          <cell r="AA9185">
            <v>0</v>
          </cell>
          <cell r="AB9185">
            <v>0</v>
          </cell>
          <cell r="AC9185">
            <v>0</v>
          </cell>
          <cell r="AD9185" t="str">
            <v>∆</v>
          </cell>
          <cell r="AE9185">
            <v>0</v>
          </cell>
        </row>
        <row r="9186">
          <cell r="V9186" t="str">
            <v>680.00.00.900-6700.13</v>
          </cell>
          <cell r="W9186" t="str">
            <v>Depreciation Water Wells &amp; Lines</v>
          </cell>
          <cell r="X9186">
            <v>1549000</v>
          </cell>
          <cell r="Y9186">
            <v>1532000</v>
          </cell>
          <cell r="Z9186">
            <v>1541000</v>
          </cell>
          <cell r="AA9186">
            <v>0</v>
          </cell>
          <cell r="AB9186">
            <v>0</v>
          </cell>
          <cell r="AC9186">
            <v>0</v>
          </cell>
          <cell r="AD9186" t="str">
            <v>∆</v>
          </cell>
          <cell r="AE9186">
            <v>0</v>
          </cell>
        </row>
        <row r="9187">
          <cell r="W9187" t="str">
            <v>TOTAL : OPERATIONS</v>
          </cell>
          <cell r="X9187">
            <v>3791000</v>
          </cell>
          <cell r="Y9187">
            <v>3785000</v>
          </cell>
          <cell r="Z9187">
            <v>3840000</v>
          </cell>
          <cell r="AA9187">
            <v>0</v>
          </cell>
          <cell r="AB9187">
            <v>0</v>
          </cell>
          <cell r="AC9187">
            <v>0</v>
          </cell>
          <cell r="AD9187" t="str">
            <v>∆</v>
          </cell>
          <cell r="AE9187">
            <v>0</v>
          </cell>
        </row>
        <row r="9188">
          <cell r="AB9188" t="str">
            <v/>
          </cell>
          <cell r="AC9188" t="str">
            <v/>
          </cell>
          <cell r="AD9188" t="str">
            <v>∆</v>
          </cell>
        </row>
        <row r="9189">
          <cell r="V9189" t="str">
            <v>[680] WATER O&amp;M : NON DEPARTMENTAL : NON DIVISIONAL</v>
          </cell>
        </row>
        <row r="9190">
          <cell r="V9190" t="str">
            <v>GENERAL : CAPITAL</v>
          </cell>
          <cell r="AB9190" t="str">
            <v/>
          </cell>
          <cell r="AC9190" t="str">
            <v/>
          </cell>
          <cell r="AD9190" t="str">
            <v>∆</v>
          </cell>
        </row>
        <row r="9191">
          <cell r="V9191" t="str">
            <v>680.00.00.900-7000.02</v>
          </cell>
          <cell r="W9191" t="str">
            <v>Capital Outlay Vehicles-Major</v>
          </cell>
          <cell r="X9191">
            <v>29000</v>
          </cell>
          <cell r="Y9191">
            <v>74000</v>
          </cell>
          <cell r="Z9191">
            <v>97000</v>
          </cell>
          <cell r="AA9191">
            <v>0</v>
          </cell>
          <cell r="AB9191">
            <v>0</v>
          </cell>
          <cell r="AC9191">
            <v>0</v>
          </cell>
          <cell r="AD9191" t="str">
            <v>∆</v>
          </cell>
          <cell r="AE9191">
            <v>0</v>
          </cell>
        </row>
        <row r="9192">
          <cell r="V9192" t="str">
            <v>680.00.00.900-7000.03</v>
          </cell>
          <cell r="W9192" t="str">
            <v>Capital Outlay Equipment New</v>
          </cell>
          <cell r="X9192">
            <v>0</v>
          </cell>
          <cell r="Y9192">
            <v>0</v>
          </cell>
          <cell r="Z9192">
            <v>0</v>
          </cell>
          <cell r="AA9192">
            <v>0</v>
          </cell>
          <cell r="AB9192">
            <v>0</v>
          </cell>
          <cell r="AC9192">
            <v>0</v>
          </cell>
          <cell r="AD9192" t="str">
            <v>∆</v>
          </cell>
          <cell r="AE9192">
            <v>0</v>
          </cell>
        </row>
        <row r="9193">
          <cell r="V9193" t="str">
            <v>680.00.00.900-7000.04</v>
          </cell>
          <cell r="W9193" t="str">
            <v>Capital Outlay Equipment Replacement</v>
          </cell>
          <cell r="X9193">
            <v>171000</v>
          </cell>
          <cell r="Y9193">
            <v>155000</v>
          </cell>
          <cell r="Z9193">
            <v>0</v>
          </cell>
          <cell r="AA9193">
            <v>0</v>
          </cell>
          <cell r="AB9193">
            <v>0</v>
          </cell>
          <cell r="AC9193">
            <v>0</v>
          </cell>
          <cell r="AD9193" t="str">
            <v>∆</v>
          </cell>
          <cell r="AE9193">
            <v>0</v>
          </cell>
        </row>
        <row r="9194">
          <cell r="V9194" t="str">
            <v>680.00.00.900-7000.09</v>
          </cell>
          <cell r="W9194" t="str">
            <v>Capital Outlay Computer Conversion</v>
          </cell>
          <cell r="X9194">
            <v>0</v>
          </cell>
          <cell r="Y9194">
            <v>0</v>
          </cell>
          <cell r="Z9194">
            <v>0</v>
          </cell>
          <cell r="AA9194">
            <v>0</v>
          </cell>
          <cell r="AB9194">
            <v>0</v>
          </cell>
          <cell r="AC9194">
            <v>0</v>
          </cell>
          <cell r="AD9194" t="str">
            <v>∆</v>
          </cell>
          <cell r="AE9194">
            <v>0</v>
          </cell>
        </row>
        <row r="9195">
          <cell r="V9195" t="str">
            <v>680.00.00.900-7000.15</v>
          </cell>
          <cell r="W9195" t="str">
            <v>Capital Outlay Wells-Minor</v>
          </cell>
          <cell r="X9195">
            <v>0</v>
          </cell>
          <cell r="Y9195">
            <v>0</v>
          </cell>
          <cell r="Z9195">
            <v>0</v>
          </cell>
          <cell r="AA9195">
            <v>0</v>
          </cell>
          <cell r="AB9195">
            <v>0</v>
          </cell>
          <cell r="AC9195">
            <v>0</v>
          </cell>
          <cell r="AD9195" t="str">
            <v>∆</v>
          </cell>
          <cell r="AE9195">
            <v>0</v>
          </cell>
        </row>
        <row r="9196">
          <cell r="V9196" t="str">
            <v>680.00.00.900-7000.20</v>
          </cell>
          <cell r="W9196" t="str">
            <v>Capital Outlay Laboratory</v>
          </cell>
          <cell r="X9196">
            <v>0</v>
          </cell>
          <cell r="Y9196">
            <v>0</v>
          </cell>
          <cell r="Z9196">
            <v>0</v>
          </cell>
          <cell r="AA9196">
            <v>0</v>
          </cell>
          <cell r="AB9196">
            <v>0</v>
          </cell>
          <cell r="AC9196">
            <v>0</v>
          </cell>
          <cell r="AD9196" t="str">
            <v>∆</v>
          </cell>
          <cell r="AE9196">
            <v>0</v>
          </cell>
        </row>
        <row r="9197">
          <cell r="V9197" t="str">
            <v>680.00.00.900-7000.99</v>
          </cell>
          <cell r="W9197" t="str">
            <v>Capital Outlay General</v>
          </cell>
          <cell r="X9197">
            <v>0</v>
          </cell>
          <cell r="Y9197">
            <v>0</v>
          </cell>
          <cell r="Z9197">
            <v>0</v>
          </cell>
          <cell r="AA9197">
            <v>0</v>
          </cell>
          <cell r="AB9197">
            <v>0</v>
          </cell>
          <cell r="AC9197">
            <v>0</v>
          </cell>
          <cell r="AD9197" t="str">
            <v>∆</v>
          </cell>
          <cell r="AE9197">
            <v>0</v>
          </cell>
        </row>
        <row r="9198">
          <cell r="W9198" t="str">
            <v>TOTAL : CAPITAL</v>
          </cell>
          <cell r="X9198">
            <v>200000</v>
          </cell>
          <cell r="Y9198">
            <v>229000</v>
          </cell>
          <cell r="Z9198">
            <v>97000</v>
          </cell>
          <cell r="AA9198">
            <v>0</v>
          </cell>
          <cell r="AB9198">
            <v>0</v>
          </cell>
          <cell r="AC9198">
            <v>0</v>
          </cell>
          <cell r="AD9198" t="str">
            <v>∆</v>
          </cell>
          <cell r="AE9198">
            <v>0</v>
          </cell>
        </row>
        <row r="9199">
          <cell r="AB9199" t="str">
            <v/>
          </cell>
          <cell r="AC9199" t="str">
            <v/>
          </cell>
          <cell r="AD9199" t="str">
            <v>∆</v>
          </cell>
        </row>
        <row r="9200">
          <cell r="V9200" t="str">
            <v>[680] WATER O&amp;M : NON DEPARTMENTAL : NON DIVISIONAL</v>
          </cell>
        </row>
        <row r="9201">
          <cell r="V9201" t="str">
            <v>GENERAL : DEBT SERVICE</v>
          </cell>
          <cell r="AB9201" t="str">
            <v/>
          </cell>
          <cell r="AC9201" t="str">
            <v/>
          </cell>
          <cell r="AD9201" t="str">
            <v>∆</v>
          </cell>
        </row>
        <row r="9202">
          <cell r="V9202" t="str">
            <v>680.00.00.900-8100.04</v>
          </cell>
          <cell r="W9202" t="str">
            <v>Capital Improvements-Water Line Replacement/Imp</v>
          </cell>
          <cell r="X9202">
            <v>0</v>
          </cell>
          <cell r="Y9202">
            <v>0</v>
          </cell>
          <cell r="Z9202">
            <v>403000</v>
          </cell>
          <cell r="AA9202">
            <v>145000</v>
          </cell>
          <cell r="AB9202">
            <v>0</v>
          </cell>
          <cell r="AC9202">
            <v>0</v>
          </cell>
          <cell r="AD9202" t="str">
            <v>∆</v>
          </cell>
          <cell r="AE9202">
            <v>0</v>
          </cell>
        </row>
        <row r="9203">
          <cell r="V9203" t="str">
            <v>680.00.00.900-8100.06</v>
          </cell>
          <cell r="W9203" t="str">
            <v>Capital Improvements-Water Well Repairs-Major</v>
          </cell>
          <cell r="X9203">
            <v>0</v>
          </cell>
          <cell r="Y9203">
            <v>0</v>
          </cell>
          <cell r="Z9203">
            <v>0</v>
          </cell>
          <cell r="AA9203">
            <v>0</v>
          </cell>
          <cell r="AB9203">
            <v>0</v>
          </cell>
          <cell r="AC9203">
            <v>0</v>
          </cell>
          <cell r="AD9203" t="str">
            <v>∆</v>
          </cell>
          <cell r="AE9203">
            <v>0</v>
          </cell>
        </row>
        <row r="9204">
          <cell r="V9204" t="str">
            <v>680.00.00.900-8100.07</v>
          </cell>
          <cell r="W9204" t="str">
            <v>Capital Improvements-Water Well Replacement/Imp</v>
          </cell>
          <cell r="X9204">
            <v>231000</v>
          </cell>
          <cell r="Y9204">
            <v>5577000</v>
          </cell>
          <cell r="Z9204">
            <v>688000</v>
          </cell>
          <cell r="AA9204">
            <v>0</v>
          </cell>
          <cell r="AB9204">
            <v>0</v>
          </cell>
          <cell r="AC9204">
            <v>0</v>
          </cell>
          <cell r="AD9204" t="str">
            <v>∆</v>
          </cell>
          <cell r="AE9204">
            <v>0</v>
          </cell>
        </row>
        <row r="9205">
          <cell r="V9205" t="str">
            <v>680.00.00.900-8100.10</v>
          </cell>
          <cell r="W9205" t="str">
            <v>Capital Improvements-Water Tank Replacement/Imp</v>
          </cell>
          <cell r="X9205">
            <v>245000</v>
          </cell>
          <cell r="Y9205">
            <v>0</v>
          </cell>
          <cell r="Z9205">
            <v>0</v>
          </cell>
          <cell r="AA9205">
            <v>0</v>
          </cell>
          <cell r="AB9205">
            <v>0</v>
          </cell>
          <cell r="AC9205">
            <v>0</v>
          </cell>
          <cell r="AD9205" t="str">
            <v>∆</v>
          </cell>
          <cell r="AE9205">
            <v>0</v>
          </cell>
        </row>
        <row r="9206">
          <cell r="V9206" t="str">
            <v>680.00.00.900-8100.15</v>
          </cell>
          <cell r="W9206" t="str">
            <v>Capital Improvements-Water Surface Water System Replmt/Impr</v>
          </cell>
          <cell r="X9206">
            <v>0</v>
          </cell>
          <cell r="Y9206">
            <v>0</v>
          </cell>
          <cell r="Z9206">
            <v>0</v>
          </cell>
          <cell r="AA9206">
            <v>0</v>
          </cell>
          <cell r="AB9206">
            <v>0</v>
          </cell>
          <cell r="AC9206">
            <v>0</v>
          </cell>
          <cell r="AD9206" t="str">
            <v>∆</v>
          </cell>
          <cell r="AE9206">
            <v>0</v>
          </cell>
        </row>
        <row r="9207">
          <cell r="V9207" t="str">
            <v>680.00.00.900-8100.16</v>
          </cell>
          <cell r="W9207" t="str">
            <v>Capital Improvements-Water Arsenic Treatment</v>
          </cell>
          <cell r="X9207">
            <v>0</v>
          </cell>
          <cell r="Y9207">
            <v>0</v>
          </cell>
          <cell r="Z9207">
            <v>0</v>
          </cell>
          <cell r="AA9207">
            <v>0</v>
          </cell>
          <cell r="AB9207">
            <v>0</v>
          </cell>
          <cell r="AC9207">
            <v>0</v>
          </cell>
          <cell r="AD9207" t="str">
            <v>∆</v>
          </cell>
          <cell r="AE9207">
            <v>0</v>
          </cell>
        </row>
        <row r="9208">
          <cell r="V9208" t="str">
            <v>680.00.00.900-8100.17</v>
          </cell>
          <cell r="W9208" t="str">
            <v>Capital Improvements-Water Other Misc Improvements</v>
          </cell>
          <cell r="X9208">
            <v>0</v>
          </cell>
          <cell r="Y9208">
            <v>28000</v>
          </cell>
          <cell r="Z9208">
            <v>94000</v>
          </cell>
          <cell r="AA9208">
            <v>5000</v>
          </cell>
          <cell r="AB9208">
            <v>0</v>
          </cell>
          <cell r="AC9208">
            <v>0</v>
          </cell>
          <cell r="AD9208" t="str">
            <v>∆</v>
          </cell>
          <cell r="AE9208">
            <v>0</v>
          </cell>
        </row>
        <row r="9209">
          <cell r="V9209" t="str">
            <v>680.00.00.900-8100.20</v>
          </cell>
          <cell r="W9209" t="str">
            <v>Capital Improvements-Water Austin Water Main Improvement</v>
          </cell>
          <cell r="X9209">
            <v>0</v>
          </cell>
          <cell r="Y9209">
            <v>0</v>
          </cell>
          <cell r="Z9209">
            <v>233000</v>
          </cell>
          <cell r="AA9209">
            <v>0</v>
          </cell>
          <cell r="AB9209">
            <v>0</v>
          </cell>
          <cell r="AC9209">
            <v>0</v>
          </cell>
          <cell r="AD9209" t="str">
            <v>∆</v>
          </cell>
          <cell r="AE9209">
            <v>0</v>
          </cell>
        </row>
        <row r="9210">
          <cell r="V9210" t="str">
            <v>680.00.00.900-8100.22</v>
          </cell>
          <cell r="W9210" t="str">
            <v>Capital Improvements-Water Louise Ave Surface Pipeline</v>
          </cell>
          <cell r="X9210">
            <v>0</v>
          </cell>
          <cell r="Y9210">
            <v>0</v>
          </cell>
          <cell r="Z9210">
            <v>0</v>
          </cell>
          <cell r="AA9210">
            <v>0</v>
          </cell>
          <cell r="AB9210">
            <v>0</v>
          </cell>
          <cell r="AC9210">
            <v>0</v>
          </cell>
          <cell r="AD9210" t="str">
            <v>∆</v>
          </cell>
          <cell r="AE9210">
            <v>0</v>
          </cell>
        </row>
        <row r="9211">
          <cell r="V9211" t="str">
            <v>680.00.00.900-8100.23</v>
          </cell>
          <cell r="W9211" t="str">
            <v>Capital Improvements-Water Survey Monument Restoration</v>
          </cell>
          <cell r="X9211">
            <v>0</v>
          </cell>
          <cell r="Y9211">
            <v>0</v>
          </cell>
          <cell r="Z9211">
            <v>0</v>
          </cell>
          <cell r="AA9211">
            <v>8000</v>
          </cell>
          <cell r="AB9211">
            <v>0</v>
          </cell>
          <cell r="AC9211">
            <v>0</v>
          </cell>
          <cell r="AD9211" t="str">
            <v>∆</v>
          </cell>
          <cell r="AE9211">
            <v>0</v>
          </cell>
        </row>
        <row r="9212">
          <cell r="V9212" t="str">
            <v>680.00.00.900-8100.24</v>
          </cell>
          <cell r="W9212" t="str">
            <v>Capital Improvements-Water Water Tank</v>
          </cell>
          <cell r="X9212">
            <v>0</v>
          </cell>
          <cell r="Y9212">
            <v>0</v>
          </cell>
          <cell r="Z9212">
            <v>0</v>
          </cell>
          <cell r="AA9212">
            <v>0</v>
          </cell>
          <cell r="AB9212">
            <v>0</v>
          </cell>
          <cell r="AC9212">
            <v>0</v>
          </cell>
          <cell r="AD9212" t="str">
            <v>∆</v>
          </cell>
          <cell r="AE9212">
            <v>0</v>
          </cell>
        </row>
        <row r="9213">
          <cell r="V9213" t="str">
            <v>680.00.00.900-8100.25</v>
          </cell>
          <cell r="W9213" t="str">
            <v>Capital Improvements-Water Reclaimed Water Line New</v>
          </cell>
          <cell r="X9213">
            <v>0</v>
          </cell>
          <cell r="Y9213">
            <v>0</v>
          </cell>
          <cell r="Z9213">
            <v>0</v>
          </cell>
          <cell r="AA9213">
            <v>0</v>
          </cell>
          <cell r="AB9213">
            <v>0</v>
          </cell>
          <cell r="AC9213">
            <v>0</v>
          </cell>
          <cell r="AD9213" t="str">
            <v>∆</v>
          </cell>
          <cell r="AE9213">
            <v>0</v>
          </cell>
        </row>
        <row r="9214">
          <cell r="V9214" t="str">
            <v>680.00.00.900-8100.29</v>
          </cell>
          <cell r="W9214" t="str">
            <v>Capital Improvements-Water Well Treatment</v>
          </cell>
          <cell r="X9214">
            <v>0</v>
          </cell>
          <cell r="Y9214">
            <v>376000</v>
          </cell>
          <cell r="Z9214">
            <v>9384000</v>
          </cell>
          <cell r="AA9214">
            <v>5558000</v>
          </cell>
          <cell r="AB9214">
            <v>0</v>
          </cell>
          <cell r="AC9214">
            <v>0</v>
          </cell>
          <cell r="AD9214" t="str">
            <v>∆</v>
          </cell>
          <cell r="AE9214">
            <v>0</v>
          </cell>
        </row>
        <row r="9215">
          <cell r="V9215" t="str">
            <v>680.00.00.900-8100.99</v>
          </cell>
          <cell r="W9215" t="str">
            <v>Capital Improvements-Water General</v>
          </cell>
          <cell r="X9215">
            <v>0</v>
          </cell>
          <cell r="Y9215">
            <v>0</v>
          </cell>
          <cell r="Z9215">
            <v>0</v>
          </cell>
          <cell r="AA9215">
            <v>0</v>
          </cell>
          <cell r="AB9215">
            <v>0</v>
          </cell>
          <cell r="AC9215">
            <v>0</v>
          </cell>
          <cell r="AD9215" t="str">
            <v>∆</v>
          </cell>
          <cell r="AE9215">
            <v>0</v>
          </cell>
        </row>
        <row r="9216">
          <cell r="W9216" t="str">
            <v>TOTAL : DEBT SERVICE</v>
          </cell>
          <cell r="X9216">
            <v>476000</v>
          </cell>
          <cell r="Y9216">
            <v>5981000</v>
          </cell>
          <cell r="Z9216">
            <v>10802000</v>
          </cell>
          <cell r="AA9216">
            <v>5716000</v>
          </cell>
          <cell r="AB9216">
            <v>0</v>
          </cell>
          <cell r="AC9216">
            <v>0</v>
          </cell>
          <cell r="AD9216" t="str">
            <v>∆</v>
          </cell>
          <cell r="AE9216">
            <v>0</v>
          </cell>
        </row>
        <row r="9217">
          <cell r="AB9217" t="str">
            <v/>
          </cell>
          <cell r="AC9217" t="str">
            <v/>
          </cell>
          <cell r="AD9217" t="str">
            <v>∆</v>
          </cell>
        </row>
        <row r="9218">
          <cell r="V9218" t="str">
            <v>[680] WATER O&amp;M : NON DEPARTMENTAL : NON DIVISIONAL</v>
          </cell>
        </row>
        <row r="9219">
          <cell r="V9219" t="str">
            <v>GENERAL : OUTFLOW -TRANSFERS</v>
          </cell>
          <cell r="AB9219" t="str">
            <v/>
          </cell>
          <cell r="AC9219" t="str">
            <v/>
          </cell>
          <cell r="AD9219" t="str">
            <v>∆</v>
          </cell>
        </row>
        <row r="9220">
          <cell r="V9220" t="str">
            <v>680.00.00.900-9888.01</v>
          </cell>
          <cell r="W9220" t="str">
            <v>Capital Asset Expenditure Adjustments  Current Year Additions</v>
          </cell>
          <cell r="X9220">
            <v>-695000</v>
          </cell>
          <cell r="Y9220">
            <v>-6388000</v>
          </cell>
          <cell r="Z9220">
            <v>-10827000</v>
          </cell>
          <cell r="AA9220">
            <v>0</v>
          </cell>
          <cell r="AB9220">
            <v>0</v>
          </cell>
          <cell r="AC9220">
            <v>0</v>
          </cell>
          <cell r="AD9220" t="str">
            <v>∆</v>
          </cell>
          <cell r="AE9220">
            <v>0</v>
          </cell>
        </row>
        <row r="9221">
          <cell r="V9221" t="str">
            <v>680.00.00.900-9888.03</v>
          </cell>
          <cell r="W9221" t="str">
            <v>Capital Asset Expenditure Adjustments  Disposals</v>
          </cell>
          <cell r="X9221">
            <v>0</v>
          </cell>
          <cell r="Y9221">
            <v>0</v>
          </cell>
          <cell r="Z9221">
            <v>0</v>
          </cell>
          <cell r="AA9221">
            <v>0</v>
          </cell>
          <cell r="AB9221">
            <v>0</v>
          </cell>
          <cell r="AC9221">
            <v>0</v>
          </cell>
          <cell r="AD9221" t="str">
            <v>∆</v>
          </cell>
          <cell r="AE9221">
            <v>0</v>
          </cell>
        </row>
        <row r="9222">
          <cell r="V9222" t="str">
            <v>680.00.00.900-9888.04</v>
          </cell>
          <cell r="W9222" t="str">
            <v>Capital Asset Expenditure Adjustments  Asset Transfer In</v>
          </cell>
          <cell r="X9222">
            <v>0</v>
          </cell>
          <cell r="Y9222">
            <v>0</v>
          </cell>
          <cell r="Z9222">
            <v>0</v>
          </cell>
          <cell r="AA9222">
            <v>0</v>
          </cell>
          <cell r="AB9222">
            <v>0</v>
          </cell>
          <cell r="AC9222">
            <v>0</v>
          </cell>
          <cell r="AD9222" t="str">
            <v>∆</v>
          </cell>
          <cell r="AE9222">
            <v>0</v>
          </cell>
        </row>
        <row r="9223">
          <cell r="V9223" t="str">
            <v>680.00.00.900-9888.05</v>
          </cell>
          <cell r="W9223" t="str">
            <v>Capital Asset Expenditure Adjustments  Asset Transfer Out</v>
          </cell>
          <cell r="X9223">
            <v>0</v>
          </cell>
          <cell r="Y9223">
            <v>0</v>
          </cell>
          <cell r="Z9223">
            <v>0</v>
          </cell>
          <cell r="AA9223">
            <v>0</v>
          </cell>
          <cell r="AB9223">
            <v>0</v>
          </cell>
          <cell r="AC9223">
            <v>0</v>
          </cell>
          <cell r="AD9223" t="str">
            <v>∆</v>
          </cell>
          <cell r="AE9223">
            <v>0</v>
          </cell>
        </row>
        <row r="9224">
          <cell r="W9224" t="str">
            <v>TOTAL : OUTFLOW -TRANSFERS</v>
          </cell>
          <cell r="X9224">
            <v>-695000</v>
          </cell>
          <cell r="Y9224">
            <v>-6388000</v>
          </cell>
          <cell r="Z9224">
            <v>-10827000</v>
          </cell>
          <cell r="AA9224">
            <v>0</v>
          </cell>
          <cell r="AB9224">
            <v>0</v>
          </cell>
          <cell r="AC9224">
            <v>0</v>
          </cell>
          <cell r="AD9224" t="str">
            <v>∆</v>
          </cell>
          <cell r="AE9224">
            <v>0</v>
          </cell>
        </row>
        <row r="9225">
          <cell r="AB9225" t="str">
            <v/>
          </cell>
          <cell r="AC9225" t="str">
            <v/>
          </cell>
          <cell r="AD9225" t="str">
            <v>∆</v>
          </cell>
        </row>
        <row r="9226">
          <cell r="V9226" t="str">
            <v>[680] WATER O&amp;M : CITY ATTORNEY : NON DIVISIONAL</v>
          </cell>
          <cell r="AB9226" t="str">
            <v/>
          </cell>
          <cell r="AC9226" t="str">
            <v/>
          </cell>
          <cell r="AD9226" t="str">
            <v>∆</v>
          </cell>
        </row>
        <row r="9227">
          <cell r="V9227" t="str">
            <v>DEPARTMENTAL LEGAL SERVICES : OPERATIONS</v>
          </cell>
          <cell r="AB9227" t="str">
            <v/>
          </cell>
          <cell r="AC9227" t="str">
            <v/>
          </cell>
          <cell r="AD9227" t="str">
            <v>∆</v>
          </cell>
        </row>
        <row r="9228">
          <cell r="V9228" t="str">
            <v>680.02.00.002-6002.40</v>
          </cell>
          <cell r="W9228" t="str">
            <v>Legal Services Public Works</v>
          </cell>
          <cell r="X9228">
            <v>0</v>
          </cell>
          <cell r="Y9228">
            <v>0</v>
          </cell>
          <cell r="Z9228">
            <v>0</v>
          </cell>
          <cell r="AA9228">
            <v>1000</v>
          </cell>
          <cell r="AB9228">
            <v>0</v>
          </cell>
          <cell r="AC9228">
            <v>0</v>
          </cell>
          <cell r="AD9228" t="str">
            <v>∆</v>
          </cell>
          <cell r="AE9228">
            <v>0</v>
          </cell>
        </row>
        <row r="9229">
          <cell r="W9229" t="str">
            <v>TOTAL : OPERATIONS</v>
          </cell>
          <cell r="X9229">
            <v>0</v>
          </cell>
          <cell r="Y9229">
            <v>0</v>
          </cell>
          <cell r="Z9229">
            <v>0</v>
          </cell>
          <cell r="AA9229">
            <v>1000</v>
          </cell>
          <cell r="AB9229">
            <v>0</v>
          </cell>
          <cell r="AC9229">
            <v>0</v>
          </cell>
          <cell r="AD9229" t="str">
            <v>∆</v>
          </cell>
          <cell r="AE9229">
            <v>0</v>
          </cell>
        </row>
        <row r="9230">
          <cell r="AB9230" t="str">
            <v/>
          </cell>
          <cell r="AC9230" t="str">
            <v/>
          </cell>
          <cell r="AD9230" t="str">
            <v>∆</v>
          </cell>
        </row>
        <row r="9231">
          <cell r="V9231" t="str">
            <v>[680] WATER O&amp;M : FINANCE : NON DIVISIONAL</v>
          </cell>
          <cell r="AB9231" t="str">
            <v/>
          </cell>
          <cell r="AC9231" t="str">
            <v/>
          </cell>
          <cell r="AD9231" t="str">
            <v>∆</v>
          </cell>
        </row>
        <row r="9232">
          <cell r="V9232" t="str">
            <v>FISCAL MANAGEMENT : PERSONNEL</v>
          </cell>
          <cell r="AB9232" t="str">
            <v/>
          </cell>
          <cell r="AC9232" t="str">
            <v/>
          </cell>
          <cell r="AD9232" t="str">
            <v>∆</v>
          </cell>
        </row>
        <row r="9233">
          <cell r="V9233" t="str">
            <v>680.05.00.150-5000.01</v>
          </cell>
          <cell r="W9233" t="str">
            <v>Salaries Regular</v>
          </cell>
          <cell r="X9233">
            <v>64000</v>
          </cell>
          <cell r="Y9233">
            <v>80000</v>
          </cell>
          <cell r="Z9233">
            <v>43000</v>
          </cell>
          <cell r="AA9233">
            <v>26000</v>
          </cell>
          <cell r="AB9233">
            <v>0</v>
          </cell>
          <cell r="AC9233">
            <v>0</v>
          </cell>
          <cell r="AD9233" t="str">
            <v>∆</v>
          </cell>
          <cell r="AE9233">
            <v>0</v>
          </cell>
        </row>
        <row r="9234">
          <cell r="V9234" t="str">
            <v>680.05.00.150-5000.03</v>
          </cell>
          <cell r="W9234" t="str">
            <v>Salaries Overtime</v>
          </cell>
          <cell r="X9234">
            <v>0</v>
          </cell>
          <cell r="Y9234">
            <v>0</v>
          </cell>
          <cell r="Z9234">
            <v>0</v>
          </cell>
          <cell r="AA9234">
            <v>0</v>
          </cell>
          <cell r="AB9234">
            <v>0</v>
          </cell>
          <cell r="AC9234">
            <v>0</v>
          </cell>
          <cell r="AD9234" t="str">
            <v>∆</v>
          </cell>
          <cell r="AE9234">
            <v>0</v>
          </cell>
        </row>
        <row r="9235">
          <cell r="V9235" t="str">
            <v>680.05.00.150-5000.04</v>
          </cell>
          <cell r="W9235" t="str">
            <v>Salaries Holiday Pay</v>
          </cell>
          <cell r="X9235">
            <v>0</v>
          </cell>
          <cell r="Y9235">
            <v>0</v>
          </cell>
          <cell r="Z9235">
            <v>0</v>
          </cell>
          <cell r="AA9235">
            <v>0</v>
          </cell>
          <cell r="AB9235">
            <v>0</v>
          </cell>
          <cell r="AC9235">
            <v>0</v>
          </cell>
          <cell r="AD9235" t="str">
            <v>∆</v>
          </cell>
          <cell r="AE9235">
            <v>0</v>
          </cell>
        </row>
        <row r="9236">
          <cell r="V9236" t="str">
            <v>680.05.00.150-5000.06</v>
          </cell>
          <cell r="W9236" t="str">
            <v>Salaries Out of Class</v>
          </cell>
          <cell r="X9236">
            <v>0</v>
          </cell>
          <cell r="Y9236">
            <v>0</v>
          </cell>
          <cell r="Z9236">
            <v>1000</v>
          </cell>
          <cell r="AA9236">
            <v>0</v>
          </cell>
          <cell r="AB9236">
            <v>0</v>
          </cell>
          <cell r="AC9236">
            <v>0</v>
          </cell>
          <cell r="AD9236" t="str">
            <v>∆</v>
          </cell>
          <cell r="AE9236">
            <v>0</v>
          </cell>
        </row>
        <row r="9237">
          <cell r="V9237" t="str">
            <v>680.05.00.150-5000.07</v>
          </cell>
          <cell r="W9237" t="str">
            <v>Salaries Admin Leave Pay</v>
          </cell>
          <cell r="X9237">
            <v>2000</v>
          </cell>
          <cell r="Y9237">
            <v>4000</v>
          </cell>
          <cell r="Z9237">
            <v>6000</v>
          </cell>
          <cell r="AA9237">
            <v>1000</v>
          </cell>
          <cell r="AB9237">
            <v>0</v>
          </cell>
          <cell r="AC9237">
            <v>0</v>
          </cell>
          <cell r="AD9237" t="str">
            <v>∆</v>
          </cell>
          <cell r="AE9237">
            <v>0</v>
          </cell>
        </row>
        <row r="9238">
          <cell r="V9238" t="str">
            <v>680.05.00.150-5000.08</v>
          </cell>
          <cell r="W9238" t="str">
            <v>Salaries Longevity Pay</v>
          </cell>
          <cell r="X9238">
            <v>1000</v>
          </cell>
          <cell r="Y9238">
            <v>1000</v>
          </cell>
          <cell r="Z9238">
            <v>0</v>
          </cell>
          <cell r="AA9238">
            <v>0</v>
          </cell>
          <cell r="AB9238">
            <v>0</v>
          </cell>
          <cell r="AC9238">
            <v>0</v>
          </cell>
          <cell r="AD9238" t="str">
            <v>∆</v>
          </cell>
          <cell r="AE9238">
            <v>0</v>
          </cell>
        </row>
        <row r="9239">
          <cell r="V9239" t="str">
            <v>680.05.00.150-5000.10</v>
          </cell>
          <cell r="W9239" t="str">
            <v>Salaries Furloughs</v>
          </cell>
          <cell r="X9239">
            <v>0</v>
          </cell>
          <cell r="Y9239">
            <v>0</v>
          </cell>
          <cell r="Z9239">
            <v>0</v>
          </cell>
          <cell r="AA9239">
            <v>0</v>
          </cell>
          <cell r="AB9239">
            <v>0</v>
          </cell>
          <cell r="AC9239">
            <v>0</v>
          </cell>
          <cell r="AD9239" t="str">
            <v>∆</v>
          </cell>
          <cell r="AE9239">
            <v>0</v>
          </cell>
        </row>
        <row r="9240">
          <cell r="V9240" t="str">
            <v>680.05.00.150-5000.12</v>
          </cell>
          <cell r="W9240" t="str">
            <v>Salaries Compensated Absences</v>
          </cell>
          <cell r="X9240">
            <v>0</v>
          </cell>
          <cell r="Y9240">
            <v>0</v>
          </cell>
          <cell r="Z9240">
            <v>0</v>
          </cell>
          <cell r="AA9240">
            <v>0</v>
          </cell>
          <cell r="AB9240">
            <v>0</v>
          </cell>
          <cell r="AC9240">
            <v>0</v>
          </cell>
          <cell r="AD9240" t="str">
            <v>∆</v>
          </cell>
          <cell r="AE9240">
            <v>0</v>
          </cell>
        </row>
        <row r="9241">
          <cell r="V9241" t="str">
            <v>680.05.00.150-5100.00</v>
          </cell>
          <cell r="W9241" t="str">
            <v>Benefits PERS Pool Liability</v>
          </cell>
          <cell r="X9241">
            <v>10000</v>
          </cell>
          <cell r="Y9241">
            <v>11000</v>
          </cell>
          <cell r="Z9241">
            <v>7000</v>
          </cell>
          <cell r="AA9241">
            <v>5000</v>
          </cell>
          <cell r="AB9241">
            <v>0</v>
          </cell>
          <cell r="AC9241">
            <v>0</v>
          </cell>
          <cell r="AD9241" t="str">
            <v>∆</v>
          </cell>
          <cell r="AE9241">
            <v>0</v>
          </cell>
        </row>
        <row r="9242">
          <cell r="V9242" t="str">
            <v>680.05.00.150-5100.01</v>
          </cell>
          <cell r="W9242" t="str">
            <v>Benefits Retirement</v>
          </cell>
          <cell r="X9242">
            <v>3000</v>
          </cell>
          <cell r="Y9242">
            <v>3000</v>
          </cell>
          <cell r="Z9242">
            <v>2000</v>
          </cell>
          <cell r="AA9242">
            <v>1000</v>
          </cell>
          <cell r="AB9242">
            <v>0</v>
          </cell>
          <cell r="AC9242">
            <v>0</v>
          </cell>
          <cell r="AD9242" t="str">
            <v>∆</v>
          </cell>
          <cell r="AE9242">
            <v>0</v>
          </cell>
        </row>
        <row r="9243">
          <cell r="V9243" t="str">
            <v>680.05.00.150-5100.02</v>
          </cell>
          <cell r="W9243" t="str">
            <v>Benefits Health Insurance</v>
          </cell>
          <cell r="X9243">
            <v>11000</v>
          </cell>
          <cell r="Y9243">
            <v>11000</v>
          </cell>
          <cell r="Z9243">
            <v>7000</v>
          </cell>
          <cell r="AA9243">
            <v>3000</v>
          </cell>
          <cell r="AB9243">
            <v>0</v>
          </cell>
          <cell r="AC9243">
            <v>0</v>
          </cell>
          <cell r="AD9243" t="str">
            <v>∆</v>
          </cell>
          <cell r="AE9243">
            <v>0</v>
          </cell>
        </row>
        <row r="9244">
          <cell r="V9244" t="str">
            <v>680.05.00.150-5100.03</v>
          </cell>
          <cell r="W9244" t="str">
            <v>Benefits Dental Insurance</v>
          </cell>
          <cell r="X9244">
            <v>1000</v>
          </cell>
          <cell r="Y9244">
            <v>1000</v>
          </cell>
          <cell r="Z9244">
            <v>0</v>
          </cell>
          <cell r="AA9244">
            <v>0</v>
          </cell>
          <cell r="AB9244">
            <v>0</v>
          </cell>
          <cell r="AC9244">
            <v>0</v>
          </cell>
          <cell r="AD9244" t="str">
            <v>∆</v>
          </cell>
          <cell r="AE9244">
            <v>0</v>
          </cell>
        </row>
        <row r="9245">
          <cell r="V9245" t="str">
            <v>680.05.00.150-5100.04</v>
          </cell>
          <cell r="W9245" t="str">
            <v>Benefits Vision Insurance</v>
          </cell>
          <cell r="X9245">
            <v>0</v>
          </cell>
          <cell r="Y9245">
            <v>0</v>
          </cell>
          <cell r="Z9245">
            <v>0</v>
          </cell>
          <cell r="AA9245">
            <v>0</v>
          </cell>
          <cell r="AB9245">
            <v>0</v>
          </cell>
          <cell r="AC9245">
            <v>0</v>
          </cell>
          <cell r="AD9245" t="str">
            <v>∆</v>
          </cell>
          <cell r="AE9245">
            <v>0</v>
          </cell>
        </row>
        <row r="9246">
          <cell r="V9246" t="str">
            <v>680.05.00.150-5100.05</v>
          </cell>
          <cell r="W9246" t="str">
            <v>Benefits Life Insurance</v>
          </cell>
          <cell r="X9246">
            <v>0</v>
          </cell>
          <cell r="Y9246">
            <v>0</v>
          </cell>
          <cell r="Z9246">
            <v>0</v>
          </cell>
          <cell r="AA9246">
            <v>0</v>
          </cell>
          <cell r="AB9246">
            <v>0</v>
          </cell>
          <cell r="AC9246">
            <v>0</v>
          </cell>
          <cell r="AD9246" t="str">
            <v>∆</v>
          </cell>
          <cell r="AE9246">
            <v>0</v>
          </cell>
        </row>
        <row r="9247">
          <cell r="V9247" t="str">
            <v>680.05.00.150-5100.06</v>
          </cell>
          <cell r="W9247" t="str">
            <v>Benefits Worker's Comp</v>
          </cell>
          <cell r="X9247">
            <v>2000</v>
          </cell>
          <cell r="Y9247">
            <v>2000</v>
          </cell>
          <cell r="Z9247">
            <v>2000</v>
          </cell>
          <cell r="AA9247">
            <v>2000</v>
          </cell>
          <cell r="AB9247">
            <v>2400</v>
          </cell>
          <cell r="AC9247">
            <v>0</v>
          </cell>
          <cell r="AD9247" t="str">
            <v>∆</v>
          </cell>
          <cell r="AE9247">
            <v>-2400</v>
          </cell>
        </row>
        <row r="9248">
          <cell r="V9248" t="str">
            <v>680.05.00.150-5100.07</v>
          </cell>
          <cell r="W9248" t="str">
            <v>Benefits Long Term Disability</v>
          </cell>
          <cell r="X9248">
            <v>0</v>
          </cell>
          <cell r="Y9248">
            <v>0</v>
          </cell>
          <cell r="Z9248">
            <v>0</v>
          </cell>
          <cell r="AA9248">
            <v>0</v>
          </cell>
          <cell r="AB9248">
            <v>0</v>
          </cell>
          <cell r="AC9248">
            <v>0</v>
          </cell>
          <cell r="AD9248" t="str">
            <v>∆</v>
          </cell>
          <cell r="AE9248">
            <v>0</v>
          </cell>
        </row>
        <row r="9249">
          <cell r="V9249" t="str">
            <v>680.05.00.150-5100.08</v>
          </cell>
          <cell r="W9249" t="str">
            <v>Benefits Deferred Compensation</v>
          </cell>
          <cell r="X9249">
            <v>0</v>
          </cell>
          <cell r="Y9249">
            <v>0</v>
          </cell>
          <cell r="Z9249">
            <v>0</v>
          </cell>
          <cell r="AA9249">
            <v>0</v>
          </cell>
          <cell r="AB9249">
            <v>0</v>
          </cell>
          <cell r="AC9249">
            <v>0</v>
          </cell>
          <cell r="AD9249" t="str">
            <v>∆</v>
          </cell>
          <cell r="AE9249">
            <v>0</v>
          </cell>
        </row>
        <row r="9250">
          <cell r="V9250" t="str">
            <v>680.05.00.150-5100.11</v>
          </cell>
          <cell r="W9250" t="str">
            <v>Benefits Medicare</v>
          </cell>
          <cell r="X9250">
            <v>1000</v>
          </cell>
          <cell r="Y9250">
            <v>1000</v>
          </cell>
          <cell r="Z9250">
            <v>1000</v>
          </cell>
          <cell r="AA9250">
            <v>0</v>
          </cell>
          <cell r="AB9250">
            <v>0</v>
          </cell>
          <cell r="AC9250">
            <v>0</v>
          </cell>
          <cell r="AD9250" t="str">
            <v>∆</v>
          </cell>
          <cell r="AE9250">
            <v>0</v>
          </cell>
        </row>
        <row r="9251">
          <cell r="V9251" t="str">
            <v>680.05.00.150-5100.15</v>
          </cell>
          <cell r="W9251" t="str">
            <v>Benefits Cell Phone Allowance</v>
          </cell>
          <cell r="X9251">
            <v>0</v>
          </cell>
          <cell r="Y9251">
            <v>0</v>
          </cell>
          <cell r="Z9251">
            <v>0</v>
          </cell>
          <cell r="AA9251">
            <v>0</v>
          </cell>
          <cell r="AB9251">
            <v>0</v>
          </cell>
          <cell r="AC9251">
            <v>0</v>
          </cell>
          <cell r="AD9251" t="str">
            <v>∆</v>
          </cell>
          <cell r="AE9251">
            <v>0</v>
          </cell>
        </row>
        <row r="9252">
          <cell r="V9252" t="str">
            <v>680.05.00.150-5100.17</v>
          </cell>
          <cell r="W9252" t="str">
            <v>Benefits Other Post Employment Benefits</v>
          </cell>
          <cell r="X9252">
            <v>1000</v>
          </cell>
          <cell r="Y9252">
            <v>1000</v>
          </cell>
          <cell r="Z9252">
            <v>3000</v>
          </cell>
          <cell r="AA9252">
            <v>3000</v>
          </cell>
          <cell r="AB9252">
            <v>2900</v>
          </cell>
          <cell r="AC9252">
            <v>0</v>
          </cell>
          <cell r="AD9252" t="str">
            <v>∆</v>
          </cell>
          <cell r="AE9252">
            <v>-2900</v>
          </cell>
        </row>
        <row r="9253">
          <cell r="W9253" t="str">
            <v>TOTAL : PERSONNEL</v>
          </cell>
          <cell r="X9253">
            <v>96000</v>
          </cell>
          <cell r="Y9253">
            <v>115000</v>
          </cell>
          <cell r="Z9253">
            <v>72000</v>
          </cell>
          <cell r="AA9253">
            <v>41000</v>
          </cell>
          <cell r="AB9253">
            <v>5300</v>
          </cell>
          <cell r="AC9253">
            <v>0</v>
          </cell>
          <cell r="AD9253" t="str">
            <v>∆</v>
          </cell>
          <cell r="AE9253">
            <v>-5300</v>
          </cell>
        </row>
        <row r="9254">
          <cell r="AB9254" t="str">
            <v/>
          </cell>
          <cell r="AC9254" t="str">
            <v/>
          </cell>
          <cell r="AD9254" t="str">
            <v>∆</v>
          </cell>
        </row>
        <row r="9255">
          <cell r="V9255" t="str">
            <v>[680] WATER O&amp;M : FINANCE : NON DIVISIONAL</v>
          </cell>
        </row>
        <row r="9256">
          <cell r="V9256" t="str">
            <v>FISCAL MANAGEMENT : OPERATIONS</v>
          </cell>
          <cell r="AB9256" t="str">
            <v/>
          </cell>
          <cell r="AC9256" t="str">
            <v/>
          </cell>
          <cell r="AD9256" t="str">
            <v>∆</v>
          </cell>
        </row>
        <row r="9257">
          <cell r="V9257" t="str">
            <v>680.05.00.150-6000.01</v>
          </cell>
          <cell r="W9257" t="str">
            <v>Professional Services General</v>
          </cell>
          <cell r="X9257">
            <v>53000</v>
          </cell>
          <cell r="Y9257">
            <v>53000</v>
          </cell>
          <cell r="Z9257">
            <v>75000</v>
          </cell>
          <cell r="AA9257">
            <v>68000</v>
          </cell>
          <cell r="AB9257">
            <v>0</v>
          </cell>
          <cell r="AC9257">
            <v>58000</v>
          </cell>
          <cell r="AD9257" t="str">
            <v>∆</v>
          </cell>
          <cell r="AE9257">
            <v>58000</v>
          </cell>
        </row>
        <row r="9258">
          <cell r="V9258" t="str">
            <v>680.05.00.150-6000.35</v>
          </cell>
          <cell r="W9258" t="str">
            <v>Professional Services Accounting and Auditing</v>
          </cell>
          <cell r="X9258">
            <v>0</v>
          </cell>
          <cell r="Y9258">
            <v>0</v>
          </cell>
          <cell r="Z9258">
            <v>0</v>
          </cell>
          <cell r="AA9258">
            <v>1000</v>
          </cell>
          <cell r="AB9258">
            <v>1500</v>
          </cell>
          <cell r="AC9258">
            <v>4500</v>
          </cell>
          <cell r="AD9258" t="str">
            <v>∆</v>
          </cell>
          <cell r="AE9258">
            <v>3000</v>
          </cell>
        </row>
        <row r="9259">
          <cell r="V9259" t="str">
            <v>680.05.00.150-6200.02</v>
          </cell>
          <cell r="W9259" t="str">
            <v>Supplies Special Department</v>
          </cell>
          <cell r="X9259">
            <v>0</v>
          </cell>
          <cell r="Y9259">
            <v>0</v>
          </cell>
          <cell r="Z9259">
            <v>0</v>
          </cell>
          <cell r="AA9259">
            <v>0</v>
          </cell>
          <cell r="AB9259">
            <v>0</v>
          </cell>
          <cell r="AC9259">
            <v>0</v>
          </cell>
          <cell r="AD9259" t="str">
            <v>∆</v>
          </cell>
          <cell r="AE9259">
            <v>0</v>
          </cell>
        </row>
        <row r="9260">
          <cell r="W9260" t="str">
            <v>TOTAL : OPERATIONS</v>
          </cell>
          <cell r="X9260">
            <v>53000</v>
          </cell>
          <cell r="Y9260">
            <v>53000</v>
          </cell>
          <cell r="Z9260">
            <v>75000</v>
          </cell>
          <cell r="AA9260">
            <v>69000</v>
          </cell>
          <cell r="AB9260">
            <v>1500</v>
          </cell>
          <cell r="AC9260">
            <v>62500</v>
          </cell>
          <cell r="AD9260" t="str">
            <v>∆</v>
          </cell>
          <cell r="AE9260">
            <v>61000</v>
          </cell>
        </row>
        <row r="9261">
          <cell r="AB9261" t="str">
            <v/>
          </cell>
          <cell r="AC9261" t="str">
            <v/>
          </cell>
          <cell r="AD9261" t="str">
            <v>∆</v>
          </cell>
        </row>
        <row r="9262">
          <cell r="V9262" t="str">
            <v>[680] WATER O&amp;M : FINANCE : NON DIVISIONAL</v>
          </cell>
        </row>
        <row r="9263">
          <cell r="V9263" t="str">
            <v>REVENUE MANAGEMENT : PERSONNEL</v>
          </cell>
          <cell r="AB9263" t="str">
            <v/>
          </cell>
          <cell r="AC9263" t="str">
            <v/>
          </cell>
          <cell r="AD9263" t="str">
            <v>∆</v>
          </cell>
        </row>
        <row r="9264">
          <cell r="V9264" t="str">
            <v>680.05.00.160-5000.01</v>
          </cell>
          <cell r="W9264" t="str">
            <v>Salaries Regular</v>
          </cell>
          <cell r="X9264">
            <v>146000</v>
          </cell>
          <cell r="Y9264">
            <v>182000</v>
          </cell>
          <cell r="Z9264">
            <v>197000</v>
          </cell>
          <cell r="AA9264">
            <v>185000</v>
          </cell>
          <cell r="AB9264">
            <v>32779</v>
          </cell>
          <cell r="AC9264">
            <v>32779</v>
          </cell>
          <cell r="AD9264" t="str">
            <v>∆</v>
          </cell>
          <cell r="AE9264">
            <v>0</v>
          </cell>
        </row>
        <row r="9265">
          <cell r="V9265" t="str">
            <v>680.05.00.160-5000.02</v>
          </cell>
          <cell r="W9265" t="str">
            <v>Salaries Part Time</v>
          </cell>
          <cell r="X9265">
            <v>4000</v>
          </cell>
          <cell r="Y9265">
            <v>0</v>
          </cell>
          <cell r="Z9265">
            <v>6000</v>
          </cell>
          <cell r="AA9265">
            <v>8000</v>
          </cell>
          <cell r="AB9265">
            <v>0</v>
          </cell>
          <cell r="AC9265">
            <v>0</v>
          </cell>
          <cell r="AD9265" t="str">
            <v>∆</v>
          </cell>
          <cell r="AE9265">
            <v>0</v>
          </cell>
        </row>
        <row r="9266">
          <cell r="V9266" t="str">
            <v>680.05.00.160-5000.03</v>
          </cell>
          <cell r="W9266" t="str">
            <v>Salaries Overtime</v>
          </cell>
          <cell r="X9266">
            <v>0</v>
          </cell>
          <cell r="Y9266">
            <v>0</v>
          </cell>
          <cell r="Z9266">
            <v>0</v>
          </cell>
          <cell r="AA9266">
            <v>0</v>
          </cell>
          <cell r="AB9266">
            <v>0</v>
          </cell>
          <cell r="AC9266">
            <v>0</v>
          </cell>
          <cell r="AD9266" t="str">
            <v>∆</v>
          </cell>
          <cell r="AE9266">
            <v>0</v>
          </cell>
        </row>
        <row r="9267">
          <cell r="V9267" t="str">
            <v>680.05.00.160-5000.06</v>
          </cell>
          <cell r="W9267" t="str">
            <v>Salaries Out of Class</v>
          </cell>
          <cell r="X9267">
            <v>0</v>
          </cell>
          <cell r="Y9267">
            <v>0</v>
          </cell>
          <cell r="Z9267">
            <v>1000</v>
          </cell>
          <cell r="AA9267">
            <v>0</v>
          </cell>
          <cell r="AB9267">
            <v>3278</v>
          </cell>
          <cell r="AC9267">
            <v>3278</v>
          </cell>
          <cell r="AD9267" t="str">
            <v>∆</v>
          </cell>
          <cell r="AE9267">
            <v>0</v>
          </cell>
        </row>
        <row r="9268">
          <cell r="V9268" t="str">
            <v>680.05.00.160-5000.07</v>
          </cell>
          <cell r="W9268" t="str">
            <v>Salaries Admin Leave Pay</v>
          </cell>
          <cell r="X9268">
            <v>1000</v>
          </cell>
          <cell r="Y9268">
            <v>0</v>
          </cell>
          <cell r="Z9268">
            <v>1000</v>
          </cell>
          <cell r="AA9268">
            <v>3000</v>
          </cell>
          <cell r="AB9268">
            <v>521</v>
          </cell>
          <cell r="AC9268">
            <v>521</v>
          </cell>
          <cell r="AD9268" t="str">
            <v>∆</v>
          </cell>
          <cell r="AE9268">
            <v>0</v>
          </cell>
        </row>
        <row r="9269">
          <cell r="V9269" t="str">
            <v>680.05.00.160-5000.08</v>
          </cell>
          <cell r="W9269" t="str">
            <v>Salaries Longevity Pay</v>
          </cell>
          <cell r="X9269">
            <v>0</v>
          </cell>
          <cell r="Y9269">
            <v>1000</v>
          </cell>
          <cell r="Z9269">
            <v>1000</v>
          </cell>
          <cell r="AA9269">
            <v>0</v>
          </cell>
          <cell r="AB9269">
            <v>324</v>
          </cell>
          <cell r="AC9269">
            <v>324</v>
          </cell>
          <cell r="AD9269" t="str">
            <v>∆</v>
          </cell>
          <cell r="AE9269">
            <v>0</v>
          </cell>
        </row>
        <row r="9270">
          <cell r="V9270" t="str">
            <v>680.05.00.160-5000.10</v>
          </cell>
          <cell r="W9270" t="str">
            <v>Salaries Furloughs</v>
          </cell>
          <cell r="X9270">
            <v>0</v>
          </cell>
          <cell r="Y9270">
            <v>0</v>
          </cell>
          <cell r="Z9270">
            <v>0</v>
          </cell>
          <cell r="AA9270">
            <v>0</v>
          </cell>
          <cell r="AB9270">
            <v>0</v>
          </cell>
          <cell r="AC9270">
            <v>0</v>
          </cell>
          <cell r="AD9270" t="str">
            <v>∆</v>
          </cell>
          <cell r="AE9270">
            <v>0</v>
          </cell>
        </row>
        <row r="9271">
          <cell r="V9271" t="str">
            <v>680.05.00.160-5000.12</v>
          </cell>
          <cell r="W9271" t="str">
            <v>Salaries Compensated Absences</v>
          </cell>
          <cell r="X9271">
            <v>0</v>
          </cell>
          <cell r="Y9271">
            <v>0</v>
          </cell>
          <cell r="Z9271">
            <v>0</v>
          </cell>
          <cell r="AA9271">
            <v>0</v>
          </cell>
          <cell r="AB9271">
            <v>0</v>
          </cell>
          <cell r="AC9271">
            <v>0</v>
          </cell>
          <cell r="AD9271" t="str">
            <v>∆</v>
          </cell>
          <cell r="AE9271">
            <v>0</v>
          </cell>
        </row>
        <row r="9272">
          <cell r="V9272" t="str">
            <v>680.05.00.160-5100.00</v>
          </cell>
          <cell r="W9272" t="str">
            <v>Benefits PERS Pool Liability</v>
          </cell>
          <cell r="X9272">
            <v>24000</v>
          </cell>
          <cell r="Y9272">
            <v>32000</v>
          </cell>
          <cell r="Z9272">
            <v>36000</v>
          </cell>
          <cell r="AA9272">
            <v>34000</v>
          </cell>
          <cell r="AB9272">
            <v>6920</v>
          </cell>
          <cell r="AC9272">
            <v>11000</v>
          </cell>
          <cell r="AD9272" t="str">
            <v>∆</v>
          </cell>
          <cell r="AE9272">
            <v>4080</v>
          </cell>
        </row>
        <row r="9273">
          <cell r="V9273" t="str">
            <v>680.05.00.160-5100.01</v>
          </cell>
          <cell r="W9273" t="str">
            <v>Benefits Retirement</v>
          </cell>
          <cell r="X9273">
            <v>14000</v>
          </cell>
          <cell r="Y9273">
            <v>17000</v>
          </cell>
          <cell r="Z9273">
            <v>18000</v>
          </cell>
          <cell r="AA9273">
            <v>17000</v>
          </cell>
          <cell r="AB9273">
            <v>1987</v>
          </cell>
          <cell r="AC9273">
            <v>1987</v>
          </cell>
          <cell r="AD9273" t="str">
            <v>∆</v>
          </cell>
          <cell r="AE9273">
            <v>0</v>
          </cell>
        </row>
        <row r="9274">
          <cell r="V9274" t="str">
            <v>680.05.00.160-5100.02</v>
          </cell>
          <cell r="W9274" t="str">
            <v>Benefits Health Insurance</v>
          </cell>
          <cell r="X9274">
            <v>38000</v>
          </cell>
          <cell r="Y9274">
            <v>34000</v>
          </cell>
          <cell r="Z9274">
            <v>37000</v>
          </cell>
          <cell r="AA9274">
            <v>33000</v>
          </cell>
          <cell r="AB9274">
            <v>6027</v>
          </cell>
          <cell r="AC9274">
            <v>12000</v>
          </cell>
          <cell r="AD9274" t="str">
            <v>∆</v>
          </cell>
          <cell r="AE9274">
            <v>5973</v>
          </cell>
        </row>
        <row r="9275">
          <cell r="V9275" t="str">
            <v>680.05.00.160-5100.03</v>
          </cell>
          <cell r="W9275" t="str">
            <v>Benefits Dental Insurance</v>
          </cell>
          <cell r="X9275">
            <v>4000</v>
          </cell>
          <cell r="Y9275">
            <v>4000</v>
          </cell>
          <cell r="Z9275">
            <v>4000</v>
          </cell>
          <cell r="AA9275">
            <v>3000</v>
          </cell>
          <cell r="AB9275">
            <v>356</v>
          </cell>
          <cell r="AC9275">
            <v>356</v>
          </cell>
          <cell r="AD9275" t="str">
            <v>∆</v>
          </cell>
          <cell r="AE9275">
            <v>0</v>
          </cell>
        </row>
        <row r="9276">
          <cell r="V9276" t="str">
            <v>680.05.00.160-5100.04</v>
          </cell>
          <cell r="W9276" t="str">
            <v>Benefits Vision Insurance</v>
          </cell>
          <cell r="X9276">
            <v>1000</v>
          </cell>
          <cell r="Y9276">
            <v>1000</v>
          </cell>
          <cell r="Z9276">
            <v>1000</v>
          </cell>
          <cell r="AA9276">
            <v>0</v>
          </cell>
          <cell r="AB9276">
            <v>57</v>
          </cell>
          <cell r="AC9276">
            <v>57</v>
          </cell>
          <cell r="AD9276" t="str">
            <v>∆</v>
          </cell>
          <cell r="AE9276">
            <v>0</v>
          </cell>
        </row>
        <row r="9277">
          <cell r="V9277" t="str">
            <v>680.05.00.160-5100.05</v>
          </cell>
          <cell r="W9277" t="str">
            <v>Benefits Life Insurance</v>
          </cell>
          <cell r="X9277">
            <v>0</v>
          </cell>
          <cell r="Y9277">
            <v>0</v>
          </cell>
          <cell r="Z9277">
            <v>0</v>
          </cell>
          <cell r="AA9277">
            <v>0</v>
          </cell>
          <cell r="AB9277">
            <v>58</v>
          </cell>
          <cell r="AC9277">
            <v>58</v>
          </cell>
          <cell r="AD9277" t="str">
            <v>∆</v>
          </cell>
          <cell r="AE9277">
            <v>0</v>
          </cell>
        </row>
        <row r="9278">
          <cell r="V9278" t="str">
            <v>680.05.00.160-5100.06</v>
          </cell>
          <cell r="W9278" t="str">
            <v>Benefits Worker's Comp</v>
          </cell>
          <cell r="X9278">
            <v>4000</v>
          </cell>
          <cell r="Y9278">
            <v>5000</v>
          </cell>
          <cell r="Z9278">
            <v>6000</v>
          </cell>
          <cell r="AA9278">
            <v>6000</v>
          </cell>
          <cell r="AB9278">
            <v>6600</v>
          </cell>
          <cell r="AC9278">
            <v>9000</v>
          </cell>
          <cell r="AD9278" t="str">
            <v>∆</v>
          </cell>
          <cell r="AE9278">
            <v>2400</v>
          </cell>
        </row>
        <row r="9279">
          <cell r="V9279" t="str">
            <v>680.05.00.160-5100.07</v>
          </cell>
          <cell r="W9279" t="str">
            <v>Benefits Long Term Disability</v>
          </cell>
          <cell r="X9279">
            <v>1000</v>
          </cell>
          <cell r="Y9279">
            <v>1000</v>
          </cell>
          <cell r="Z9279">
            <v>1000</v>
          </cell>
          <cell r="AA9279">
            <v>1000</v>
          </cell>
          <cell r="AB9279">
            <v>320</v>
          </cell>
          <cell r="AC9279">
            <v>320</v>
          </cell>
          <cell r="AD9279" t="str">
            <v>∆</v>
          </cell>
          <cell r="AE9279">
            <v>0</v>
          </cell>
        </row>
        <row r="9280">
          <cell r="V9280" t="str">
            <v>680.05.00.160-5100.08</v>
          </cell>
          <cell r="W9280" t="str">
            <v>Benefits Deferred Compensation</v>
          </cell>
          <cell r="X9280">
            <v>0</v>
          </cell>
          <cell r="Y9280">
            <v>0</v>
          </cell>
          <cell r="Z9280">
            <v>0</v>
          </cell>
          <cell r="AA9280">
            <v>2000</v>
          </cell>
          <cell r="AB9280">
            <v>0</v>
          </cell>
          <cell r="AC9280">
            <v>0</v>
          </cell>
          <cell r="AD9280" t="str">
            <v>∆</v>
          </cell>
          <cell r="AE9280">
            <v>0</v>
          </cell>
        </row>
        <row r="9281">
          <cell r="V9281" t="str">
            <v>680.05.00.160-5100.09</v>
          </cell>
          <cell r="W9281" t="str">
            <v>Benefits Unemployment Insurance</v>
          </cell>
          <cell r="X9281">
            <v>0</v>
          </cell>
          <cell r="Y9281">
            <v>0</v>
          </cell>
          <cell r="Z9281">
            <v>0</v>
          </cell>
          <cell r="AA9281">
            <v>0</v>
          </cell>
          <cell r="AB9281">
            <v>0</v>
          </cell>
          <cell r="AC9281">
            <v>0</v>
          </cell>
          <cell r="AD9281" t="str">
            <v>∆</v>
          </cell>
          <cell r="AE9281">
            <v>0</v>
          </cell>
        </row>
        <row r="9282">
          <cell r="V9282" t="str">
            <v>680.05.00.160-5100.11</v>
          </cell>
          <cell r="W9282" t="str">
            <v>Benefits Medicare</v>
          </cell>
          <cell r="X9282">
            <v>2000</v>
          </cell>
          <cell r="Y9282">
            <v>3000</v>
          </cell>
          <cell r="Z9282">
            <v>3000</v>
          </cell>
          <cell r="AA9282">
            <v>3000</v>
          </cell>
          <cell r="AB9282">
            <v>541</v>
          </cell>
          <cell r="AC9282">
            <v>541</v>
          </cell>
          <cell r="AD9282" t="str">
            <v>∆</v>
          </cell>
          <cell r="AE9282">
            <v>0</v>
          </cell>
        </row>
        <row r="9283">
          <cell r="V9283" t="str">
            <v>680.05.00.160-5100.15</v>
          </cell>
          <cell r="W9283" t="str">
            <v>Benefits Cell Phone Allowance</v>
          </cell>
          <cell r="X9283">
            <v>0</v>
          </cell>
          <cell r="Y9283">
            <v>0</v>
          </cell>
          <cell r="Z9283">
            <v>0</v>
          </cell>
          <cell r="AA9283">
            <v>0</v>
          </cell>
          <cell r="AB9283">
            <v>389</v>
          </cell>
          <cell r="AC9283">
            <v>389</v>
          </cell>
          <cell r="AD9283" t="str">
            <v>∆</v>
          </cell>
          <cell r="AE9283">
            <v>0</v>
          </cell>
        </row>
        <row r="9284">
          <cell r="V9284" t="str">
            <v>680.05.00.160-5100.17</v>
          </cell>
          <cell r="W9284" t="str">
            <v>Benefits Other Post Employment Benefits</v>
          </cell>
          <cell r="X9284">
            <v>8000</v>
          </cell>
          <cell r="Y9284">
            <v>8000</v>
          </cell>
          <cell r="Z9284">
            <v>8000</v>
          </cell>
          <cell r="AA9284">
            <v>7000</v>
          </cell>
          <cell r="AB9284">
            <v>7000</v>
          </cell>
          <cell r="AC9284">
            <v>7000</v>
          </cell>
          <cell r="AD9284" t="str">
            <v>∆</v>
          </cell>
          <cell r="AE9284">
            <v>0</v>
          </cell>
        </row>
        <row r="9285">
          <cell r="W9285" t="str">
            <v>TOTAL : PERSONNEL</v>
          </cell>
          <cell r="X9285">
            <v>247000</v>
          </cell>
          <cell r="Y9285">
            <v>288000</v>
          </cell>
          <cell r="Z9285">
            <v>320000</v>
          </cell>
          <cell r="AA9285">
            <v>302000</v>
          </cell>
          <cell r="AB9285">
            <v>67157</v>
          </cell>
          <cell r="AC9285">
            <v>79610</v>
          </cell>
          <cell r="AD9285" t="str">
            <v>∆</v>
          </cell>
          <cell r="AE9285">
            <v>12453</v>
          </cell>
        </row>
        <row r="9286">
          <cell r="AB9286" t="str">
            <v/>
          </cell>
          <cell r="AC9286" t="str">
            <v/>
          </cell>
          <cell r="AD9286" t="str">
            <v>∆</v>
          </cell>
        </row>
        <row r="9287">
          <cell r="V9287" t="str">
            <v>[680] WATER O&amp;M : FINANCE : NON DIVISIONAL</v>
          </cell>
        </row>
        <row r="9288">
          <cell r="V9288" t="str">
            <v>REVENUE MANAGEMENT : OPERATIONS</v>
          </cell>
          <cell r="AB9288" t="str">
            <v/>
          </cell>
          <cell r="AC9288" t="str">
            <v/>
          </cell>
          <cell r="AD9288" t="str">
            <v>∆</v>
          </cell>
        </row>
        <row r="9289">
          <cell r="V9289" t="str">
            <v>680.05.00.160-6000.15</v>
          </cell>
          <cell r="W9289" t="str">
            <v>Professional Services Utility Statement Processing</v>
          </cell>
          <cell r="X9289">
            <v>77000</v>
          </cell>
          <cell r="Y9289">
            <v>77000</v>
          </cell>
          <cell r="Z9289">
            <v>84000</v>
          </cell>
          <cell r="AA9289">
            <v>78000</v>
          </cell>
          <cell r="AB9289">
            <v>0</v>
          </cell>
          <cell r="AC9289">
            <v>80000</v>
          </cell>
          <cell r="AD9289" t="str">
            <v>∆</v>
          </cell>
          <cell r="AE9289">
            <v>80000</v>
          </cell>
        </row>
        <row r="9290">
          <cell r="V9290" t="str">
            <v>680.05.00.160-6200.02</v>
          </cell>
          <cell r="W9290" t="str">
            <v>Supplies Special Department</v>
          </cell>
          <cell r="X9290">
            <v>0</v>
          </cell>
          <cell r="Y9290">
            <v>0</v>
          </cell>
          <cell r="Z9290">
            <v>0</v>
          </cell>
          <cell r="AA9290">
            <v>0</v>
          </cell>
          <cell r="AB9290">
            <v>0</v>
          </cell>
          <cell r="AC9290">
            <v>0</v>
          </cell>
          <cell r="AD9290" t="str">
            <v>∆</v>
          </cell>
          <cell r="AE9290">
            <v>0</v>
          </cell>
        </row>
        <row r="9291">
          <cell r="V9291" t="str">
            <v>680.05.00.160-6200.09</v>
          </cell>
          <cell r="W9291" t="str">
            <v>Supplies Data Processing</v>
          </cell>
          <cell r="X9291">
            <v>0</v>
          </cell>
          <cell r="Y9291">
            <v>0</v>
          </cell>
          <cell r="Z9291">
            <v>0</v>
          </cell>
          <cell r="AA9291">
            <v>0</v>
          </cell>
          <cell r="AB9291">
            <v>0</v>
          </cell>
          <cell r="AC9291">
            <v>0</v>
          </cell>
          <cell r="AD9291" t="str">
            <v>∆</v>
          </cell>
          <cell r="AE9291">
            <v>0</v>
          </cell>
        </row>
        <row r="9292">
          <cell r="V9292" t="str">
            <v>680.05.00.160-6280.40</v>
          </cell>
          <cell r="W9292" t="str">
            <v>Supplies-Public Works Support Department</v>
          </cell>
          <cell r="X9292">
            <v>3000</v>
          </cell>
          <cell r="Y9292">
            <v>2000</v>
          </cell>
          <cell r="Z9292">
            <v>1000</v>
          </cell>
          <cell r="AA9292">
            <v>0</v>
          </cell>
          <cell r="AB9292">
            <v>0</v>
          </cell>
          <cell r="AC9292">
            <v>0</v>
          </cell>
          <cell r="AD9292" t="str">
            <v>∆</v>
          </cell>
          <cell r="AE9292">
            <v>0</v>
          </cell>
        </row>
        <row r="9293">
          <cell r="V9293" t="str">
            <v>680.05.00.160-6600.04</v>
          </cell>
          <cell r="W9293" t="str">
            <v>Administrative Expenses Training/Conferences</v>
          </cell>
          <cell r="X9293">
            <v>0</v>
          </cell>
          <cell r="Y9293">
            <v>1000</v>
          </cell>
          <cell r="Z9293">
            <v>0</v>
          </cell>
          <cell r="AA9293">
            <v>0</v>
          </cell>
          <cell r="AB9293">
            <v>0</v>
          </cell>
          <cell r="AC9293">
            <v>0</v>
          </cell>
          <cell r="AD9293" t="str">
            <v>∆</v>
          </cell>
          <cell r="AE9293">
            <v>0</v>
          </cell>
        </row>
        <row r="9294">
          <cell r="V9294" t="str">
            <v>680.05.00.160-6600.07</v>
          </cell>
          <cell r="W9294" t="str">
            <v>Administrative Expenses Employee Recruitment</v>
          </cell>
          <cell r="X9294">
            <v>0</v>
          </cell>
          <cell r="Y9294">
            <v>0</v>
          </cell>
          <cell r="Z9294">
            <v>0</v>
          </cell>
          <cell r="AA9294">
            <v>0</v>
          </cell>
          <cell r="AB9294">
            <v>0</v>
          </cell>
          <cell r="AC9294">
            <v>0</v>
          </cell>
          <cell r="AD9294" t="str">
            <v>∆</v>
          </cell>
          <cell r="AE9294">
            <v>0</v>
          </cell>
        </row>
        <row r="9295">
          <cell r="W9295" t="str">
            <v>TOTAL : OPERATIONS</v>
          </cell>
          <cell r="X9295">
            <v>80000</v>
          </cell>
          <cell r="Y9295">
            <v>80000</v>
          </cell>
          <cell r="Z9295">
            <v>85000</v>
          </cell>
          <cell r="AA9295">
            <v>78000</v>
          </cell>
          <cell r="AB9295">
            <v>0</v>
          </cell>
          <cell r="AC9295">
            <v>80000</v>
          </cell>
          <cell r="AD9295" t="str">
            <v>∆</v>
          </cell>
          <cell r="AE9295">
            <v>80000</v>
          </cell>
        </row>
        <row r="9296">
          <cell r="AB9296" t="str">
            <v/>
          </cell>
          <cell r="AC9296" t="str">
            <v/>
          </cell>
          <cell r="AD9296" t="str">
            <v>∆</v>
          </cell>
        </row>
        <row r="9297">
          <cell r="V9297" t="str">
            <v>[680] WATER O&amp;M : INFORMATION TECHNOLOGY : NON DIVISIONAL</v>
          </cell>
          <cell r="AB9297" t="str">
            <v/>
          </cell>
          <cell r="AC9297" t="str">
            <v/>
          </cell>
          <cell r="AD9297" t="str">
            <v>∆</v>
          </cell>
        </row>
        <row r="9298">
          <cell r="V9298" t="str">
            <v>INFORMATION TECHNOLOGY : PERSONNEL</v>
          </cell>
          <cell r="AB9298" t="str">
            <v/>
          </cell>
          <cell r="AC9298" t="str">
            <v/>
          </cell>
          <cell r="AD9298" t="str">
            <v>∆</v>
          </cell>
        </row>
        <row r="9299">
          <cell r="V9299" t="str">
            <v>680.07.00.170-5000.01</v>
          </cell>
          <cell r="W9299" t="str">
            <v>Salaries Regular</v>
          </cell>
          <cell r="X9299">
            <v>0</v>
          </cell>
          <cell r="Y9299">
            <v>0</v>
          </cell>
          <cell r="Z9299">
            <v>0</v>
          </cell>
          <cell r="AA9299">
            <v>0</v>
          </cell>
          <cell r="AB9299">
            <v>0</v>
          </cell>
          <cell r="AC9299">
            <v>0</v>
          </cell>
          <cell r="AD9299" t="str">
            <v>∆</v>
          </cell>
          <cell r="AE9299">
            <v>0</v>
          </cell>
        </row>
        <row r="9300">
          <cell r="V9300" t="str">
            <v>680.07.00.170-5000.03</v>
          </cell>
          <cell r="W9300" t="str">
            <v>Salaries Overtime</v>
          </cell>
          <cell r="X9300">
            <v>0</v>
          </cell>
          <cell r="Y9300">
            <v>0</v>
          </cell>
          <cell r="Z9300">
            <v>0</v>
          </cell>
          <cell r="AA9300">
            <v>0</v>
          </cell>
          <cell r="AB9300">
            <v>0</v>
          </cell>
          <cell r="AC9300">
            <v>0</v>
          </cell>
          <cell r="AD9300" t="str">
            <v>∆</v>
          </cell>
          <cell r="AE9300">
            <v>0</v>
          </cell>
        </row>
        <row r="9301">
          <cell r="V9301" t="str">
            <v>680.07.00.170-5000.10</v>
          </cell>
          <cell r="W9301" t="str">
            <v>Salaries Furloughs</v>
          </cell>
          <cell r="X9301">
            <v>0</v>
          </cell>
          <cell r="Y9301">
            <v>0</v>
          </cell>
          <cell r="Z9301">
            <v>0</v>
          </cell>
          <cell r="AA9301">
            <v>0</v>
          </cell>
          <cell r="AB9301">
            <v>0</v>
          </cell>
          <cell r="AC9301">
            <v>0</v>
          </cell>
          <cell r="AD9301" t="str">
            <v>∆</v>
          </cell>
          <cell r="AE9301">
            <v>0</v>
          </cell>
        </row>
        <row r="9302">
          <cell r="V9302" t="str">
            <v>680.07.00.170-5000.12</v>
          </cell>
          <cell r="W9302" t="str">
            <v>Salaries Compensated Absences</v>
          </cell>
          <cell r="X9302">
            <v>0</v>
          </cell>
          <cell r="Y9302">
            <v>0</v>
          </cell>
          <cell r="Z9302">
            <v>0</v>
          </cell>
          <cell r="AA9302">
            <v>0</v>
          </cell>
          <cell r="AB9302">
            <v>0</v>
          </cell>
          <cell r="AC9302">
            <v>0</v>
          </cell>
          <cell r="AD9302" t="str">
            <v>∆</v>
          </cell>
          <cell r="AE9302">
            <v>0</v>
          </cell>
        </row>
        <row r="9303">
          <cell r="V9303" t="str">
            <v>680.07.00.170-5100.01</v>
          </cell>
          <cell r="W9303" t="str">
            <v>Benefits Retirement</v>
          </cell>
          <cell r="X9303">
            <v>0</v>
          </cell>
          <cell r="Y9303">
            <v>0</v>
          </cell>
          <cell r="Z9303">
            <v>0</v>
          </cell>
          <cell r="AA9303">
            <v>0</v>
          </cell>
          <cell r="AB9303">
            <v>0</v>
          </cell>
          <cell r="AC9303">
            <v>0</v>
          </cell>
          <cell r="AD9303" t="str">
            <v>∆</v>
          </cell>
          <cell r="AE9303">
            <v>0</v>
          </cell>
        </row>
        <row r="9304">
          <cell r="V9304" t="str">
            <v>680.07.00.170-5100.02</v>
          </cell>
          <cell r="W9304" t="str">
            <v>Benefits Health Insurance</v>
          </cell>
          <cell r="X9304">
            <v>0</v>
          </cell>
          <cell r="Y9304">
            <v>0</v>
          </cell>
          <cell r="Z9304">
            <v>0</v>
          </cell>
          <cell r="AA9304">
            <v>0</v>
          </cell>
          <cell r="AB9304">
            <v>0</v>
          </cell>
          <cell r="AC9304">
            <v>0</v>
          </cell>
          <cell r="AD9304" t="str">
            <v>∆</v>
          </cell>
          <cell r="AE9304">
            <v>0</v>
          </cell>
        </row>
        <row r="9305">
          <cell r="V9305" t="str">
            <v>680.07.00.170-5100.03</v>
          </cell>
          <cell r="W9305" t="str">
            <v>Benefits Dental Insurance</v>
          </cell>
          <cell r="X9305">
            <v>0</v>
          </cell>
          <cell r="Y9305">
            <v>0</v>
          </cell>
          <cell r="Z9305">
            <v>0</v>
          </cell>
          <cell r="AA9305">
            <v>0</v>
          </cell>
          <cell r="AB9305">
            <v>0</v>
          </cell>
          <cell r="AC9305">
            <v>0</v>
          </cell>
          <cell r="AD9305" t="str">
            <v>∆</v>
          </cell>
          <cell r="AE9305">
            <v>0</v>
          </cell>
        </row>
        <row r="9306">
          <cell r="V9306" t="str">
            <v>680.07.00.170-5100.04</v>
          </cell>
          <cell r="W9306" t="str">
            <v>Benefits Vision Insurance</v>
          </cell>
          <cell r="X9306">
            <v>0</v>
          </cell>
          <cell r="Y9306">
            <v>0</v>
          </cell>
          <cell r="Z9306">
            <v>0</v>
          </cell>
          <cell r="AA9306">
            <v>0</v>
          </cell>
          <cell r="AB9306">
            <v>0</v>
          </cell>
          <cell r="AC9306">
            <v>0</v>
          </cell>
          <cell r="AD9306" t="str">
            <v>∆</v>
          </cell>
          <cell r="AE9306">
            <v>0</v>
          </cell>
        </row>
        <row r="9307">
          <cell r="V9307" t="str">
            <v>680.07.00.170-5100.05</v>
          </cell>
          <cell r="W9307" t="str">
            <v>Benefits Life Insurance</v>
          </cell>
          <cell r="X9307">
            <v>0</v>
          </cell>
          <cell r="Y9307">
            <v>0</v>
          </cell>
          <cell r="Z9307">
            <v>0</v>
          </cell>
          <cell r="AA9307">
            <v>0</v>
          </cell>
          <cell r="AB9307">
            <v>0</v>
          </cell>
          <cell r="AC9307">
            <v>0</v>
          </cell>
          <cell r="AD9307" t="str">
            <v>∆</v>
          </cell>
          <cell r="AE9307">
            <v>0</v>
          </cell>
        </row>
        <row r="9308">
          <cell r="V9308" t="str">
            <v>680.07.00.170-5100.07</v>
          </cell>
          <cell r="W9308" t="str">
            <v>Benefits Long Term Disability</v>
          </cell>
          <cell r="X9308">
            <v>0</v>
          </cell>
          <cell r="Y9308">
            <v>0</v>
          </cell>
          <cell r="Z9308">
            <v>0</v>
          </cell>
          <cell r="AA9308">
            <v>0</v>
          </cell>
          <cell r="AB9308">
            <v>0</v>
          </cell>
          <cell r="AC9308">
            <v>0</v>
          </cell>
          <cell r="AD9308" t="str">
            <v>∆</v>
          </cell>
          <cell r="AE9308">
            <v>0</v>
          </cell>
        </row>
        <row r="9309">
          <cell r="V9309" t="str">
            <v>680.07.00.170-5100.11</v>
          </cell>
          <cell r="W9309" t="str">
            <v>Benefits Medicare</v>
          </cell>
          <cell r="X9309">
            <v>0</v>
          </cell>
          <cell r="Y9309">
            <v>0</v>
          </cell>
          <cell r="Z9309">
            <v>0</v>
          </cell>
          <cell r="AA9309">
            <v>0</v>
          </cell>
          <cell r="AB9309">
            <v>0</v>
          </cell>
          <cell r="AC9309">
            <v>0</v>
          </cell>
          <cell r="AD9309" t="str">
            <v>∆</v>
          </cell>
          <cell r="AE9309">
            <v>0</v>
          </cell>
        </row>
        <row r="9310">
          <cell r="W9310" t="str">
            <v>TOTAL : PERSONNEL</v>
          </cell>
          <cell r="X9310">
            <v>0</v>
          </cell>
          <cell r="Y9310">
            <v>0</v>
          </cell>
          <cell r="Z9310">
            <v>0</v>
          </cell>
          <cell r="AA9310">
            <v>0</v>
          </cell>
          <cell r="AB9310">
            <v>0</v>
          </cell>
          <cell r="AC9310">
            <v>0</v>
          </cell>
          <cell r="AD9310" t="str">
            <v>∆</v>
          </cell>
          <cell r="AE9310">
            <v>0</v>
          </cell>
        </row>
        <row r="9311">
          <cell r="AB9311" t="str">
            <v/>
          </cell>
          <cell r="AC9311" t="str">
            <v/>
          </cell>
          <cell r="AD9311" t="str">
            <v>∆</v>
          </cell>
        </row>
        <row r="9312">
          <cell r="V9312" t="str">
            <v>[680] WATER O&amp;M : POLICE DEPARTMENT : NON DIVISIONAL</v>
          </cell>
          <cell r="AB9312" t="str">
            <v/>
          </cell>
          <cell r="AC9312" t="str">
            <v/>
          </cell>
          <cell r="AD9312" t="str">
            <v>∆</v>
          </cell>
        </row>
        <row r="9313">
          <cell r="V9313" t="str">
            <v>CODE COMPLIANCE : PERSONNEL</v>
          </cell>
          <cell r="AB9313" t="str">
            <v/>
          </cell>
          <cell r="AC9313" t="str">
            <v/>
          </cell>
          <cell r="AD9313" t="str">
            <v>∆</v>
          </cell>
        </row>
        <row r="9314">
          <cell r="V9314" t="str">
            <v>680.11.00.250-5000.01</v>
          </cell>
          <cell r="W9314" t="str">
            <v>Salaries Regular</v>
          </cell>
          <cell r="X9314">
            <v>8000</v>
          </cell>
          <cell r="Y9314">
            <v>8000</v>
          </cell>
          <cell r="Z9314">
            <v>9000</v>
          </cell>
          <cell r="AA9314">
            <v>9000</v>
          </cell>
          <cell r="AB9314">
            <v>7703</v>
          </cell>
          <cell r="AC9314">
            <v>7703</v>
          </cell>
          <cell r="AD9314" t="str">
            <v>∆</v>
          </cell>
          <cell r="AE9314">
            <v>0</v>
          </cell>
        </row>
        <row r="9315">
          <cell r="V9315" t="str">
            <v>680.11.00.250-5000.07</v>
          </cell>
          <cell r="W9315" t="str">
            <v>Salaries Admin Leave Pay</v>
          </cell>
          <cell r="X9315">
            <v>0</v>
          </cell>
          <cell r="Y9315">
            <v>0</v>
          </cell>
          <cell r="Z9315">
            <v>0</v>
          </cell>
          <cell r="AA9315">
            <v>0</v>
          </cell>
          <cell r="AB9315">
            <v>0</v>
          </cell>
          <cell r="AC9315">
            <v>0</v>
          </cell>
          <cell r="AD9315" t="str">
            <v>∆</v>
          </cell>
          <cell r="AE9315">
            <v>0</v>
          </cell>
        </row>
        <row r="9316">
          <cell r="V9316" t="str">
            <v>680.11.00.250-5000.08</v>
          </cell>
          <cell r="W9316" t="str">
            <v>Salaries Longevity Pay</v>
          </cell>
          <cell r="X9316">
            <v>0</v>
          </cell>
          <cell r="Y9316">
            <v>0</v>
          </cell>
          <cell r="Z9316">
            <v>0</v>
          </cell>
          <cell r="AA9316">
            <v>0</v>
          </cell>
          <cell r="AB9316">
            <v>140</v>
          </cell>
          <cell r="AC9316">
            <v>140</v>
          </cell>
          <cell r="AD9316" t="str">
            <v>∆</v>
          </cell>
          <cell r="AE9316">
            <v>0</v>
          </cell>
        </row>
        <row r="9317">
          <cell r="V9317" t="str">
            <v>680.11.00.250-5000.10</v>
          </cell>
          <cell r="W9317" t="str">
            <v>Salaries Furloughs</v>
          </cell>
          <cell r="X9317">
            <v>0</v>
          </cell>
          <cell r="Y9317">
            <v>0</v>
          </cell>
          <cell r="Z9317">
            <v>0</v>
          </cell>
          <cell r="AA9317">
            <v>0</v>
          </cell>
          <cell r="AB9317">
            <v>0</v>
          </cell>
          <cell r="AC9317">
            <v>0</v>
          </cell>
          <cell r="AD9317" t="str">
            <v>∆</v>
          </cell>
          <cell r="AE9317">
            <v>0</v>
          </cell>
        </row>
        <row r="9318">
          <cell r="V9318" t="str">
            <v>680.11.00.250-5000.12</v>
          </cell>
          <cell r="W9318" t="str">
            <v>Salaries Compensated Absences</v>
          </cell>
          <cell r="X9318">
            <v>0</v>
          </cell>
          <cell r="Y9318">
            <v>0</v>
          </cell>
          <cell r="Z9318">
            <v>0</v>
          </cell>
          <cell r="AA9318">
            <v>0</v>
          </cell>
          <cell r="AB9318">
            <v>0</v>
          </cell>
          <cell r="AC9318">
            <v>0</v>
          </cell>
          <cell r="AD9318" t="str">
            <v>∆</v>
          </cell>
          <cell r="AE9318">
            <v>0</v>
          </cell>
        </row>
        <row r="9319">
          <cell r="V9319" t="str">
            <v>680.11.00.250-5100.00</v>
          </cell>
          <cell r="W9319" t="str">
            <v>Benefits PERS Pool Liability</v>
          </cell>
          <cell r="X9319">
            <v>1000</v>
          </cell>
          <cell r="Y9319">
            <v>2000</v>
          </cell>
          <cell r="Z9319">
            <v>2000</v>
          </cell>
          <cell r="AA9319">
            <v>2000</v>
          </cell>
          <cell r="AB9319">
            <v>1640</v>
          </cell>
          <cell r="AC9319">
            <v>1000</v>
          </cell>
          <cell r="AD9319" t="str">
            <v>∆</v>
          </cell>
          <cell r="AE9319">
            <v>-640</v>
          </cell>
        </row>
        <row r="9320">
          <cell r="V9320" t="str">
            <v>680.11.00.250-5100.01</v>
          </cell>
          <cell r="W9320" t="str">
            <v>Benefits Retirement</v>
          </cell>
          <cell r="X9320">
            <v>0</v>
          </cell>
          <cell r="Y9320">
            <v>0</v>
          </cell>
          <cell r="Z9320">
            <v>0</v>
          </cell>
          <cell r="AA9320">
            <v>1000</v>
          </cell>
          <cell r="AB9320">
            <v>471</v>
          </cell>
          <cell r="AC9320">
            <v>471</v>
          </cell>
          <cell r="AD9320" t="str">
            <v>∆</v>
          </cell>
          <cell r="AE9320">
            <v>0</v>
          </cell>
        </row>
        <row r="9321">
          <cell r="V9321" t="str">
            <v>680.11.00.250-5100.02</v>
          </cell>
          <cell r="W9321" t="str">
            <v>Benefits Health Insurance</v>
          </cell>
          <cell r="X9321">
            <v>1000</v>
          </cell>
          <cell r="Y9321">
            <v>1000</v>
          </cell>
          <cell r="Z9321">
            <v>0</v>
          </cell>
          <cell r="AA9321">
            <v>0</v>
          </cell>
          <cell r="AB9321">
            <v>0</v>
          </cell>
          <cell r="AC9321">
            <v>0</v>
          </cell>
          <cell r="AD9321" t="str">
            <v>∆</v>
          </cell>
          <cell r="AE9321">
            <v>0</v>
          </cell>
        </row>
        <row r="9322">
          <cell r="V9322" t="str">
            <v>680.11.00.250-5100.03</v>
          </cell>
          <cell r="W9322" t="str">
            <v>Benefits Dental Insurance</v>
          </cell>
          <cell r="X9322">
            <v>0</v>
          </cell>
          <cell r="Y9322">
            <v>0</v>
          </cell>
          <cell r="Z9322">
            <v>0</v>
          </cell>
          <cell r="AA9322">
            <v>0</v>
          </cell>
          <cell r="AB9322">
            <v>93</v>
          </cell>
          <cell r="AC9322">
            <v>93</v>
          </cell>
          <cell r="AD9322" t="str">
            <v>∆</v>
          </cell>
          <cell r="AE9322">
            <v>0</v>
          </cell>
        </row>
        <row r="9323">
          <cell r="V9323" t="str">
            <v>680.11.00.250-5100.04</v>
          </cell>
          <cell r="W9323" t="str">
            <v>Benefits Vision Insurance</v>
          </cell>
          <cell r="X9323">
            <v>0</v>
          </cell>
          <cell r="Y9323">
            <v>0</v>
          </cell>
          <cell r="Z9323">
            <v>0</v>
          </cell>
          <cell r="AA9323">
            <v>0</v>
          </cell>
          <cell r="AB9323">
            <v>15</v>
          </cell>
          <cell r="AC9323">
            <v>15</v>
          </cell>
          <cell r="AD9323" t="str">
            <v>∆</v>
          </cell>
          <cell r="AE9323">
            <v>0</v>
          </cell>
        </row>
        <row r="9324">
          <cell r="V9324" t="str">
            <v>680.11.00.250-5100.05</v>
          </cell>
          <cell r="W9324" t="str">
            <v>Benefits Life Insurance</v>
          </cell>
          <cell r="X9324">
            <v>0</v>
          </cell>
          <cell r="Y9324">
            <v>0</v>
          </cell>
          <cell r="Z9324">
            <v>0</v>
          </cell>
          <cell r="AA9324">
            <v>0</v>
          </cell>
          <cell r="AB9324">
            <v>14</v>
          </cell>
          <cell r="AC9324">
            <v>14</v>
          </cell>
          <cell r="AD9324" t="str">
            <v>∆</v>
          </cell>
          <cell r="AE9324">
            <v>0</v>
          </cell>
        </row>
        <row r="9325">
          <cell r="V9325" t="str">
            <v>680.11.00.250-5100.06</v>
          </cell>
          <cell r="W9325" t="str">
            <v>Benefits Worker's Comp</v>
          </cell>
          <cell r="X9325">
            <v>0</v>
          </cell>
          <cell r="Y9325">
            <v>0</v>
          </cell>
          <cell r="Z9325">
            <v>0</v>
          </cell>
          <cell r="AA9325">
            <v>0</v>
          </cell>
          <cell r="AB9325">
            <v>600</v>
          </cell>
          <cell r="AC9325">
            <v>1000</v>
          </cell>
          <cell r="AD9325" t="str">
            <v>∆</v>
          </cell>
          <cell r="AE9325">
            <v>400</v>
          </cell>
        </row>
        <row r="9326">
          <cell r="V9326" t="str">
            <v>680.11.00.250-5100.07</v>
          </cell>
          <cell r="W9326" t="str">
            <v>Benefits Long Term Disability</v>
          </cell>
          <cell r="X9326">
            <v>0</v>
          </cell>
          <cell r="Y9326">
            <v>0</v>
          </cell>
          <cell r="Z9326">
            <v>0</v>
          </cell>
          <cell r="AA9326">
            <v>0</v>
          </cell>
          <cell r="AB9326">
            <v>76</v>
          </cell>
          <cell r="AC9326">
            <v>76</v>
          </cell>
          <cell r="AD9326" t="str">
            <v>∆</v>
          </cell>
          <cell r="AE9326">
            <v>0</v>
          </cell>
        </row>
        <row r="9327">
          <cell r="V9327" t="str">
            <v>680.11.00.250-5100.08</v>
          </cell>
          <cell r="W9327" t="str">
            <v>Benefits Deferred Compensation</v>
          </cell>
          <cell r="X9327">
            <v>0</v>
          </cell>
          <cell r="Y9327">
            <v>0</v>
          </cell>
          <cell r="Z9327">
            <v>0</v>
          </cell>
          <cell r="AA9327">
            <v>0</v>
          </cell>
          <cell r="AB9327">
            <v>378</v>
          </cell>
          <cell r="AC9327">
            <v>378</v>
          </cell>
          <cell r="AD9327" t="str">
            <v>∆</v>
          </cell>
          <cell r="AE9327">
            <v>0</v>
          </cell>
        </row>
        <row r="9328">
          <cell r="V9328" t="str">
            <v>680.11.00.250-5100.10</v>
          </cell>
          <cell r="W9328" t="str">
            <v>Benefits Uniform Allowance</v>
          </cell>
          <cell r="X9328">
            <v>0</v>
          </cell>
          <cell r="Y9328">
            <v>0</v>
          </cell>
          <cell r="Z9328">
            <v>0</v>
          </cell>
          <cell r="AA9328">
            <v>0</v>
          </cell>
          <cell r="AB9328">
            <v>0</v>
          </cell>
          <cell r="AC9328">
            <v>0</v>
          </cell>
          <cell r="AD9328" t="str">
            <v>∆</v>
          </cell>
          <cell r="AE9328">
            <v>0</v>
          </cell>
        </row>
        <row r="9329">
          <cell r="V9329" t="str">
            <v>680.11.00.250-5100.11</v>
          </cell>
          <cell r="W9329" t="str">
            <v>Benefits Medicare</v>
          </cell>
          <cell r="X9329">
            <v>0</v>
          </cell>
          <cell r="Y9329">
            <v>0</v>
          </cell>
          <cell r="Z9329">
            <v>0</v>
          </cell>
          <cell r="AA9329">
            <v>0</v>
          </cell>
          <cell r="AB9329">
            <v>121</v>
          </cell>
          <cell r="AC9329">
            <v>121</v>
          </cell>
          <cell r="AD9329" t="str">
            <v>∆</v>
          </cell>
          <cell r="AE9329">
            <v>0</v>
          </cell>
        </row>
        <row r="9330">
          <cell r="V9330" t="str">
            <v>680.11.00.250-5100.15</v>
          </cell>
          <cell r="W9330" t="str">
            <v>Benefits Cell Phone Allowance</v>
          </cell>
          <cell r="X9330">
            <v>0</v>
          </cell>
          <cell r="Y9330">
            <v>0</v>
          </cell>
          <cell r="Z9330">
            <v>0</v>
          </cell>
          <cell r="AA9330">
            <v>0</v>
          </cell>
          <cell r="AB9330">
            <v>101</v>
          </cell>
          <cell r="AC9330">
            <v>101</v>
          </cell>
          <cell r="AD9330" t="str">
            <v>∆</v>
          </cell>
          <cell r="AE9330">
            <v>0</v>
          </cell>
        </row>
        <row r="9331">
          <cell r="W9331" t="str">
            <v>TOTAL : PERSONNEL</v>
          </cell>
          <cell r="X9331">
            <v>10000</v>
          </cell>
          <cell r="Y9331">
            <v>11000</v>
          </cell>
          <cell r="Z9331">
            <v>11000</v>
          </cell>
          <cell r="AA9331">
            <v>12000</v>
          </cell>
          <cell r="AB9331">
            <v>11352</v>
          </cell>
          <cell r="AC9331">
            <v>11112</v>
          </cell>
          <cell r="AD9331" t="str">
            <v>∆</v>
          </cell>
          <cell r="AE9331">
            <v>-240</v>
          </cell>
        </row>
        <row r="9332">
          <cell r="AB9332" t="str">
            <v/>
          </cell>
          <cell r="AC9332" t="str">
            <v/>
          </cell>
          <cell r="AD9332" t="str">
            <v>∆</v>
          </cell>
        </row>
        <row r="9333">
          <cell r="V9333" t="str">
            <v>[680] WATER O&amp;M : PUBLIC WORKS : ADMINISTRATION</v>
          </cell>
          <cell r="AB9333" t="str">
            <v/>
          </cell>
          <cell r="AC9333" t="str">
            <v/>
          </cell>
          <cell r="AD9333" t="str">
            <v>∆</v>
          </cell>
        </row>
        <row r="9334">
          <cell r="V9334" t="str">
            <v>ADMINISTRATION : PERSONNEL</v>
          </cell>
          <cell r="AB9334" t="str">
            <v/>
          </cell>
          <cell r="AC9334" t="str">
            <v/>
          </cell>
          <cell r="AD9334" t="str">
            <v>∆</v>
          </cell>
        </row>
        <row r="9335">
          <cell r="V9335" t="str">
            <v>680.40.50.001-5000.01</v>
          </cell>
          <cell r="W9335" t="str">
            <v>Salaries Regular</v>
          </cell>
          <cell r="X9335">
            <v>111000</v>
          </cell>
          <cell r="Y9335">
            <v>110000</v>
          </cell>
          <cell r="Z9335">
            <v>132000</v>
          </cell>
          <cell r="AA9335">
            <v>64000</v>
          </cell>
          <cell r="AB9335">
            <v>0</v>
          </cell>
          <cell r="AC9335">
            <v>0</v>
          </cell>
          <cell r="AD9335" t="str">
            <v>∆</v>
          </cell>
          <cell r="AE9335">
            <v>0</v>
          </cell>
        </row>
        <row r="9336">
          <cell r="V9336" t="str">
            <v>680.40.50.001-5000.02</v>
          </cell>
          <cell r="W9336" t="str">
            <v>Salaries Part Time</v>
          </cell>
          <cell r="X9336">
            <v>0</v>
          </cell>
          <cell r="Y9336">
            <v>0</v>
          </cell>
          <cell r="Z9336">
            <v>0</v>
          </cell>
          <cell r="AA9336">
            <v>0</v>
          </cell>
          <cell r="AB9336">
            <v>0</v>
          </cell>
          <cell r="AC9336">
            <v>0</v>
          </cell>
          <cell r="AD9336" t="str">
            <v>∆</v>
          </cell>
          <cell r="AE9336">
            <v>0</v>
          </cell>
        </row>
        <row r="9337">
          <cell r="V9337" t="str">
            <v>680.40.50.001-5000.03</v>
          </cell>
          <cell r="W9337" t="str">
            <v>Salaries Overtime</v>
          </cell>
          <cell r="X9337">
            <v>0</v>
          </cell>
          <cell r="Y9337">
            <v>0</v>
          </cell>
          <cell r="Z9337">
            <v>0</v>
          </cell>
          <cell r="AA9337">
            <v>0</v>
          </cell>
          <cell r="AB9337">
            <v>0</v>
          </cell>
          <cell r="AC9337">
            <v>0</v>
          </cell>
          <cell r="AD9337" t="str">
            <v>∆</v>
          </cell>
          <cell r="AE9337">
            <v>0</v>
          </cell>
        </row>
        <row r="9338">
          <cell r="V9338" t="str">
            <v>680.40.50.001-5000.06</v>
          </cell>
          <cell r="W9338" t="str">
            <v>Salaries Out of Class</v>
          </cell>
          <cell r="X9338">
            <v>0</v>
          </cell>
          <cell r="Y9338">
            <v>0</v>
          </cell>
          <cell r="Z9338">
            <v>1000</v>
          </cell>
          <cell r="AA9338">
            <v>0</v>
          </cell>
          <cell r="AB9338">
            <v>0</v>
          </cell>
          <cell r="AC9338">
            <v>0</v>
          </cell>
          <cell r="AD9338" t="str">
            <v>∆</v>
          </cell>
          <cell r="AE9338">
            <v>0</v>
          </cell>
        </row>
        <row r="9339">
          <cell r="V9339" t="str">
            <v>680.40.50.001-5000.07</v>
          </cell>
          <cell r="W9339" t="str">
            <v>Salaries Admin Leave Pay</v>
          </cell>
          <cell r="X9339">
            <v>0</v>
          </cell>
          <cell r="Y9339">
            <v>0</v>
          </cell>
          <cell r="Z9339">
            <v>7000</v>
          </cell>
          <cell r="AA9339">
            <v>0</v>
          </cell>
          <cell r="AB9339">
            <v>0</v>
          </cell>
          <cell r="AC9339">
            <v>0</v>
          </cell>
          <cell r="AD9339" t="str">
            <v>∆</v>
          </cell>
          <cell r="AE9339">
            <v>0</v>
          </cell>
        </row>
        <row r="9340">
          <cell r="V9340" t="str">
            <v>680.40.50.001-5000.08</v>
          </cell>
          <cell r="W9340" t="str">
            <v>Salaries Longevity Pay</v>
          </cell>
          <cell r="X9340">
            <v>1000</v>
          </cell>
          <cell r="Y9340">
            <v>1000</v>
          </cell>
          <cell r="Z9340">
            <v>1000</v>
          </cell>
          <cell r="AA9340">
            <v>0</v>
          </cell>
          <cell r="AB9340">
            <v>0</v>
          </cell>
          <cell r="AC9340">
            <v>0</v>
          </cell>
          <cell r="AD9340" t="str">
            <v>∆</v>
          </cell>
          <cell r="AE9340">
            <v>0</v>
          </cell>
        </row>
        <row r="9341">
          <cell r="V9341" t="str">
            <v>680.40.50.001-5000.10</v>
          </cell>
          <cell r="W9341" t="str">
            <v>Salaries Furloughs</v>
          </cell>
          <cell r="X9341">
            <v>0</v>
          </cell>
          <cell r="Y9341">
            <v>0</v>
          </cell>
          <cell r="Z9341">
            <v>0</v>
          </cell>
          <cell r="AA9341">
            <v>0</v>
          </cell>
          <cell r="AB9341">
            <v>0</v>
          </cell>
          <cell r="AC9341">
            <v>0</v>
          </cell>
          <cell r="AD9341" t="str">
            <v>∆</v>
          </cell>
          <cell r="AE9341">
            <v>0</v>
          </cell>
        </row>
        <row r="9342">
          <cell r="V9342" t="str">
            <v>680.40.50.001-5000.12</v>
          </cell>
          <cell r="W9342" t="str">
            <v>Salaries Compensated Absences</v>
          </cell>
          <cell r="X9342">
            <v>0</v>
          </cell>
          <cell r="Y9342">
            <v>0</v>
          </cell>
          <cell r="Z9342">
            <v>0</v>
          </cell>
          <cell r="AA9342">
            <v>0</v>
          </cell>
          <cell r="AB9342">
            <v>0</v>
          </cell>
          <cell r="AC9342">
            <v>0</v>
          </cell>
          <cell r="AD9342" t="str">
            <v>∆</v>
          </cell>
          <cell r="AE9342">
            <v>0</v>
          </cell>
        </row>
        <row r="9343">
          <cell r="V9343" t="str">
            <v>680.40.50.001-5100.00</v>
          </cell>
          <cell r="W9343" t="str">
            <v>Benefits PERS Pool Liability</v>
          </cell>
          <cell r="X9343">
            <v>19000</v>
          </cell>
          <cell r="Y9343">
            <v>21000</v>
          </cell>
          <cell r="Z9343">
            <v>19000</v>
          </cell>
          <cell r="AA9343">
            <v>12000</v>
          </cell>
          <cell r="AB9343">
            <v>0</v>
          </cell>
          <cell r="AC9343">
            <v>0</v>
          </cell>
          <cell r="AD9343" t="str">
            <v>∆</v>
          </cell>
          <cell r="AE9343">
            <v>0</v>
          </cell>
        </row>
        <row r="9344">
          <cell r="V9344" t="str">
            <v>680.40.50.001-5100.01</v>
          </cell>
          <cell r="W9344" t="str">
            <v>Benefits Retirement</v>
          </cell>
          <cell r="X9344">
            <v>5000</v>
          </cell>
          <cell r="Y9344">
            <v>6000</v>
          </cell>
          <cell r="Z9344">
            <v>6000</v>
          </cell>
          <cell r="AA9344">
            <v>5000</v>
          </cell>
          <cell r="AB9344">
            <v>0</v>
          </cell>
          <cell r="AC9344">
            <v>0</v>
          </cell>
          <cell r="AD9344" t="str">
            <v>∆</v>
          </cell>
          <cell r="AE9344">
            <v>0</v>
          </cell>
        </row>
        <row r="9345">
          <cell r="V9345" t="str">
            <v>680.40.50.001-5100.02</v>
          </cell>
          <cell r="W9345" t="str">
            <v>Benefits Health Insurance</v>
          </cell>
          <cell r="X9345">
            <v>15000</v>
          </cell>
          <cell r="Y9345">
            <v>14000</v>
          </cell>
          <cell r="Z9345">
            <v>11000</v>
          </cell>
          <cell r="AA9345">
            <v>6000</v>
          </cell>
          <cell r="AB9345">
            <v>0</v>
          </cell>
          <cell r="AC9345">
            <v>0</v>
          </cell>
          <cell r="AD9345" t="str">
            <v>∆</v>
          </cell>
          <cell r="AE9345">
            <v>0</v>
          </cell>
        </row>
        <row r="9346">
          <cell r="V9346" t="str">
            <v>680.40.50.001-5100.03</v>
          </cell>
          <cell r="W9346" t="str">
            <v>Benefits Dental Insurance</v>
          </cell>
          <cell r="X9346">
            <v>1000</v>
          </cell>
          <cell r="Y9346">
            <v>1000</v>
          </cell>
          <cell r="Z9346">
            <v>1000</v>
          </cell>
          <cell r="AA9346">
            <v>0</v>
          </cell>
          <cell r="AB9346">
            <v>0</v>
          </cell>
          <cell r="AC9346">
            <v>0</v>
          </cell>
          <cell r="AD9346" t="str">
            <v>∆</v>
          </cell>
          <cell r="AE9346">
            <v>0</v>
          </cell>
        </row>
        <row r="9347">
          <cell r="V9347" t="str">
            <v>680.40.50.001-5100.04</v>
          </cell>
          <cell r="W9347" t="str">
            <v>Benefits Vision Insurance</v>
          </cell>
          <cell r="X9347">
            <v>0</v>
          </cell>
          <cell r="Y9347">
            <v>0</v>
          </cell>
          <cell r="Z9347">
            <v>0</v>
          </cell>
          <cell r="AA9347">
            <v>0</v>
          </cell>
          <cell r="AB9347">
            <v>0</v>
          </cell>
          <cell r="AC9347">
            <v>0</v>
          </cell>
          <cell r="AD9347" t="str">
            <v>∆</v>
          </cell>
          <cell r="AE9347">
            <v>0</v>
          </cell>
        </row>
        <row r="9348">
          <cell r="V9348" t="str">
            <v>680.40.50.001-5100.05</v>
          </cell>
          <cell r="W9348" t="str">
            <v>Benefits Life Insurance</v>
          </cell>
          <cell r="X9348">
            <v>0</v>
          </cell>
          <cell r="Y9348">
            <v>0</v>
          </cell>
          <cell r="Z9348">
            <v>0</v>
          </cell>
          <cell r="AA9348">
            <v>0</v>
          </cell>
          <cell r="AB9348">
            <v>0</v>
          </cell>
          <cell r="AC9348">
            <v>0</v>
          </cell>
          <cell r="AD9348" t="str">
            <v>∆</v>
          </cell>
          <cell r="AE9348">
            <v>0</v>
          </cell>
        </row>
        <row r="9349">
          <cell r="V9349" t="str">
            <v>680.40.50.001-5100.06</v>
          </cell>
          <cell r="W9349" t="str">
            <v>Benefits Worker's Comp</v>
          </cell>
          <cell r="X9349">
            <v>4000</v>
          </cell>
          <cell r="Y9349">
            <v>5000</v>
          </cell>
          <cell r="Z9349">
            <v>3000</v>
          </cell>
          <cell r="AA9349">
            <v>3000</v>
          </cell>
          <cell r="AB9349">
            <v>3600</v>
          </cell>
          <cell r="AC9349">
            <v>0</v>
          </cell>
          <cell r="AD9349" t="str">
            <v>∆</v>
          </cell>
          <cell r="AE9349">
            <v>-3600</v>
          </cell>
        </row>
        <row r="9350">
          <cell r="V9350" t="str">
            <v>680.40.50.001-5100.07</v>
          </cell>
          <cell r="W9350" t="str">
            <v>Benefits Long Term Disability</v>
          </cell>
          <cell r="X9350">
            <v>1000</v>
          </cell>
          <cell r="Y9350">
            <v>0</v>
          </cell>
          <cell r="Z9350">
            <v>0</v>
          </cell>
          <cell r="AA9350">
            <v>0</v>
          </cell>
          <cell r="AB9350">
            <v>0</v>
          </cell>
          <cell r="AC9350">
            <v>0</v>
          </cell>
          <cell r="AD9350" t="str">
            <v>∆</v>
          </cell>
          <cell r="AE9350">
            <v>0</v>
          </cell>
        </row>
        <row r="9351">
          <cell r="V9351" t="str">
            <v>680.40.50.001-5100.08</v>
          </cell>
          <cell r="W9351" t="str">
            <v>Benefits Deferred Compensation</v>
          </cell>
          <cell r="X9351">
            <v>2000</v>
          </cell>
          <cell r="Y9351">
            <v>2000</v>
          </cell>
          <cell r="Z9351">
            <v>1000</v>
          </cell>
          <cell r="AA9351">
            <v>2000</v>
          </cell>
          <cell r="AB9351">
            <v>0</v>
          </cell>
          <cell r="AC9351">
            <v>0</v>
          </cell>
          <cell r="AD9351" t="str">
            <v>∆</v>
          </cell>
          <cell r="AE9351">
            <v>0</v>
          </cell>
        </row>
        <row r="9352">
          <cell r="V9352" t="str">
            <v>680.40.50.001-5100.09</v>
          </cell>
          <cell r="W9352" t="str">
            <v>Benefits Unemployment Insurance</v>
          </cell>
          <cell r="X9352">
            <v>0</v>
          </cell>
          <cell r="Y9352">
            <v>0</v>
          </cell>
          <cell r="Z9352">
            <v>0</v>
          </cell>
          <cell r="AA9352">
            <v>0</v>
          </cell>
          <cell r="AB9352">
            <v>0</v>
          </cell>
          <cell r="AC9352">
            <v>0</v>
          </cell>
          <cell r="AD9352" t="str">
            <v>∆</v>
          </cell>
          <cell r="AE9352">
            <v>0</v>
          </cell>
        </row>
        <row r="9353">
          <cell r="V9353" t="str">
            <v>680.40.50.001-5100.11</v>
          </cell>
          <cell r="W9353" t="str">
            <v>Benefits Medicare</v>
          </cell>
          <cell r="X9353">
            <v>2000</v>
          </cell>
          <cell r="Y9353">
            <v>2000</v>
          </cell>
          <cell r="Z9353">
            <v>2000</v>
          </cell>
          <cell r="AA9353">
            <v>1000</v>
          </cell>
          <cell r="AB9353">
            <v>0</v>
          </cell>
          <cell r="AC9353">
            <v>0</v>
          </cell>
          <cell r="AD9353" t="str">
            <v>∆</v>
          </cell>
          <cell r="AE9353">
            <v>0</v>
          </cell>
        </row>
        <row r="9354">
          <cell r="V9354" t="str">
            <v>680.40.50.001-5100.15</v>
          </cell>
          <cell r="W9354" t="str">
            <v>Benefits Cell Phone Allowance</v>
          </cell>
          <cell r="X9354">
            <v>1000</v>
          </cell>
          <cell r="Y9354">
            <v>1000</v>
          </cell>
          <cell r="Z9354">
            <v>0</v>
          </cell>
          <cell r="AA9354">
            <v>0</v>
          </cell>
          <cell r="AB9354">
            <v>0</v>
          </cell>
          <cell r="AC9354">
            <v>0</v>
          </cell>
          <cell r="AD9354" t="str">
            <v>∆</v>
          </cell>
          <cell r="AE9354">
            <v>0</v>
          </cell>
        </row>
        <row r="9355">
          <cell r="V9355" t="str">
            <v>680.40.50.001-5100.17</v>
          </cell>
          <cell r="W9355" t="str">
            <v>Benefits Other Post Employment Benefits</v>
          </cell>
          <cell r="X9355">
            <v>4000</v>
          </cell>
          <cell r="Y9355">
            <v>4000</v>
          </cell>
          <cell r="Z9355">
            <v>5000</v>
          </cell>
          <cell r="AA9355">
            <v>6000</v>
          </cell>
          <cell r="AB9355">
            <v>6500</v>
          </cell>
          <cell r="AC9355">
            <v>0</v>
          </cell>
          <cell r="AD9355" t="str">
            <v>∆</v>
          </cell>
          <cell r="AE9355">
            <v>-6500</v>
          </cell>
        </row>
        <row r="9356">
          <cell r="W9356" t="str">
            <v>TOTAL : PERSONNEL</v>
          </cell>
          <cell r="X9356">
            <v>166000</v>
          </cell>
          <cell r="Y9356">
            <v>167000</v>
          </cell>
          <cell r="Z9356">
            <v>189000</v>
          </cell>
          <cell r="AA9356">
            <v>99000</v>
          </cell>
          <cell r="AB9356">
            <v>10100</v>
          </cell>
          <cell r="AC9356">
            <v>0</v>
          </cell>
          <cell r="AD9356" t="str">
            <v>∆</v>
          </cell>
          <cell r="AE9356">
            <v>-10100</v>
          </cell>
        </row>
        <row r="9357">
          <cell r="AB9357" t="str">
            <v/>
          </cell>
          <cell r="AC9357" t="str">
            <v/>
          </cell>
          <cell r="AD9357" t="str">
            <v>∆</v>
          </cell>
        </row>
        <row r="9358">
          <cell r="V9358" t="str">
            <v>[680] WATER O&amp;M : PUBLIC WORKS : ADMINISTRATION</v>
          </cell>
        </row>
        <row r="9359">
          <cell r="V9359" t="str">
            <v>ADMINISTRATION : OPERATIONS</v>
          </cell>
          <cell r="AB9359" t="str">
            <v/>
          </cell>
          <cell r="AC9359" t="str">
            <v/>
          </cell>
          <cell r="AD9359" t="str">
            <v>∆</v>
          </cell>
        </row>
        <row r="9360">
          <cell r="V9360" t="str">
            <v>680.40.50.001-6000.19</v>
          </cell>
          <cell r="W9360" t="str">
            <v>Professional Services Labor Relations</v>
          </cell>
          <cell r="X9360">
            <v>0</v>
          </cell>
          <cell r="Y9360">
            <v>0</v>
          </cell>
          <cell r="Z9360">
            <v>0</v>
          </cell>
          <cell r="AA9360">
            <v>0</v>
          </cell>
          <cell r="AB9360">
            <v>0</v>
          </cell>
          <cell r="AC9360">
            <v>0</v>
          </cell>
          <cell r="AD9360" t="str">
            <v>∆</v>
          </cell>
          <cell r="AE9360">
            <v>0</v>
          </cell>
        </row>
        <row r="9361">
          <cell r="V9361" t="str">
            <v>680.40.50.001-6600.04</v>
          </cell>
          <cell r="W9361" t="str">
            <v>Administrative Expenses Training/Conferences</v>
          </cell>
          <cell r="X9361">
            <v>2000</v>
          </cell>
          <cell r="Y9361">
            <v>4000</v>
          </cell>
          <cell r="Z9361">
            <v>3000</v>
          </cell>
          <cell r="AA9361">
            <v>0</v>
          </cell>
          <cell r="AB9361">
            <v>0</v>
          </cell>
          <cell r="AC9361">
            <v>0</v>
          </cell>
          <cell r="AD9361" t="str">
            <v>∆</v>
          </cell>
          <cell r="AE9361">
            <v>0</v>
          </cell>
        </row>
        <row r="9362">
          <cell r="V9362" t="str">
            <v>680.40.50.001-6600.07</v>
          </cell>
          <cell r="W9362" t="str">
            <v>Administrative Expenses Employee Recruitment</v>
          </cell>
          <cell r="X9362">
            <v>0</v>
          </cell>
          <cell r="Y9362">
            <v>0</v>
          </cell>
          <cell r="Z9362">
            <v>0</v>
          </cell>
          <cell r="AA9362">
            <v>0</v>
          </cell>
          <cell r="AB9362">
            <v>0</v>
          </cell>
          <cell r="AC9362">
            <v>0</v>
          </cell>
          <cell r="AD9362" t="str">
            <v>∆</v>
          </cell>
          <cell r="AE9362">
            <v>0</v>
          </cell>
        </row>
        <row r="9363">
          <cell r="W9363" t="str">
            <v>TOTAL : OPERATIONS</v>
          </cell>
          <cell r="X9363">
            <v>2000</v>
          </cell>
          <cell r="Y9363">
            <v>4000</v>
          </cell>
          <cell r="Z9363">
            <v>3000</v>
          </cell>
          <cell r="AA9363">
            <v>0</v>
          </cell>
          <cell r="AB9363">
            <v>0</v>
          </cell>
          <cell r="AC9363">
            <v>0</v>
          </cell>
          <cell r="AD9363" t="str">
            <v>∆</v>
          </cell>
          <cell r="AE9363">
            <v>0</v>
          </cell>
        </row>
        <row r="9364">
          <cell r="AB9364" t="str">
            <v/>
          </cell>
          <cell r="AC9364" t="str">
            <v/>
          </cell>
          <cell r="AD9364" t="str">
            <v>∆</v>
          </cell>
        </row>
        <row r="9365">
          <cell r="V9365" t="str">
            <v>[680] WATER O&amp;M : PUBLIC WORKS : MAINTENANCE</v>
          </cell>
        </row>
        <row r="9366">
          <cell r="V9366" t="str">
            <v>FACILITIES : PERSONNEL</v>
          </cell>
          <cell r="AB9366" t="str">
            <v/>
          </cell>
          <cell r="AC9366" t="str">
            <v/>
          </cell>
          <cell r="AD9366" t="str">
            <v>∆</v>
          </cell>
        </row>
        <row r="9367">
          <cell r="V9367" t="str">
            <v>680.40.55.500-5000.01</v>
          </cell>
          <cell r="W9367" t="str">
            <v>Salaries Regular</v>
          </cell>
          <cell r="X9367">
            <v>0</v>
          </cell>
          <cell r="Y9367">
            <v>0</v>
          </cell>
          <cell r="Z9367">
            <v>0</v>
          </cell>
          <cell r="AA9367">
            <v>0</v>
          </cell>
          <cell r="AB9367">
            <v>0</v>
          </cell>
          <cell r="AC9367">
            <v>0</v>
          </cell>
          <cell r="AD9367" t="str">
            <v>∆</v>
          </cell>
          <cell r="AE9367">
            <v>0</v>
          </cell>
        </row>
        <row r="9368">
          <cell r="V9368" t="str">
            <v>680.40.55.500-5000.03</v>
          </cell>
          <cell r="W9368" t="str">
            <v>Salaries Overtime</v>
          </cell>
          <cell r="X9368">
            <v>0</v>
          </cell>
          <cell r="Y9368">
            <v>0</v>
          </cell>
          <cell r="Z9368">
            <v>0</v>
          </cell>
          <cell r="AA9368">
            <v>0</v>
          </cell>
          <cell r="AB9368">
            <v>0</v>
          </cell>
          <cell r="AC9368">
            <v>0</v>
          </cell>
          <cell r="AD9368" t="str">
            <v>∆</v>
          </cell>
          <cell r="AE9368">
            <v>0</v>
          </cell>
        </row>
        <row r="9369">
          <cell r="V9369" t="str">
            <v>680.40.55.500-5000.06</v>
          </cell>
          <cell r="W9369" t="str">
            <v>Salaries Out of Class</v>
          </cell>
          <cell r="X9369">
            <v>0</v>
          </cell>
          <cell r="Y9369">
            <v>0</v>
          </cell>
          <cell r="Z9369">
            <v>0</v>
          </cell>
          <cell r="AA9369">
            <v>0</v>
          </cell>
          <cell r="AB9369">
            <v>0</v>
          </cell>
          <cell r="AC9369">
            <v>0</v>
          </cell>
          <cell r="AD9369" t="str">
            <v>∆</v>
          </cell>
          <cell r="AE9369">
            <v>0</v>
          </cell>
        </row>
        <row r="9370">
          <cell r="V9370" t="str">
            <v>680.40.55.500-5000.10</v>
          </cell>
          <cell r="W9370" t="str">
            <v>Salaries Furloughs</v>
          </cell>
          <cell r="X9370">
            <v>0</v>
          </cell>
          <cell r="Y9370">
            <v>0</v>
          </cell>
          <cell r="Z9370">
            <v>0</v>
          </cell>
          <cell r="AA9370">
            <v>0</v>
          </cell>
          <cell r="AB9370">
            <v>0</v>
          </cell>
          <cell r="AC9370">
            <v>0</v>
          </cell>
          <cell r="AD9370" t="str">
            <v>∆</v>
          </cell>
          <cell r="AE9370">
            <v>0</v>
          </cell>
        </row>
        <row r="9371">
          <cell r="V9371" t="str">
            <v>680.40.55.500-5100.01</v>
          </cell>
          <cell r="W9371" t="str">
            <v>Benefits Retirement</v>
          </cell>
          <cell r="X9371">
            <v>0</v>
          </cell>
          <cell r="Y9371">
            <v>0</v>
          </cell>
          <cell r="Z9371">
            <v>0</v>
          </cell>
          <cell r="AA9371">
            <v>0</v>
          </cell>
          <cell r="AB9371">
            <v>0</v>
          </cell>
          <cell r="AC9371">
            <v>0</v>
          </cell>
          <cell r="AD9371" t="str">
            <v>∆</v>
          </cell>
          <cell r="AE9371">
            <v>0</v>
          </cell>
        </row>
        <row r="9372">
          <cell r="V9372" t="str">
            <v>680.40.55.500-5100.02</v>
          </cell>
          <cell r="W9372" t="str">
            <v>Benefits Health Insurance</v>
          </cell>
          <cell r="X9372">
            <v>0</v>
          </cell>
          <cell r="Y9372">
            <v>0</v>
          </cell>
          <cell r="Z9372">
            <v>0</v>
          </cell>
          <cell r="AA9372">
            <v>0</v>
          </cell>
          <cell r="AB9372">
            <v>0</v>
          </cell>
          <cell r="AC9372">
            <v>0</v>
          </cell>
          <cell r="AD9372" t="str">
            <v>∆</v>
          </cell>
          <cell r="AE9372">
            <v>0</v>
          </cell>
        </row>
        <row r="9373">
          <cell r="V9373" t="str">
            <v>680.40.55.500-5100.03</v>
          </cell>
          <cell r="W9373" t="str">
            <v>Benefits Dental Insurance</v>
          </cell>
          <cell r="X9373">
            <v>0</v>
          </cell>
          <cell r="Y9373">
            <v>0</v>
          </cell>
          <cell r="Z9373">
            <v>0</v>
          </cell>
          <cell r="AA9373">
            <v>0</v>
          </cell>
          <cell r="AB9373">
            <v>0</v>
          </cell>
          <cell r="AC9373">
            <v>0</v>
          </cell>
          <cell r="AD9373" t="str">
            <v>∆</v>
          </cell>
          <cell r="AE9373">
            <v>0</v>
          </cell>
        </row>
        <row r="9374">
          <cell r="V9374" t="str">
            <v>680.40.55.500-5100.04</v>
          </cell>
          <cell r="W9374" t="str">
            <v>Benefits Vision Insurance</v>
          </cell>
          <cell r="X9374">
            <v>0</v>
          </cell>
          <cell r="Y9374">
            <v>0</v>
          </cell>
          <cell r="Z9374">
            <v>0</v>
          </cell>
          <cell r="AA9374">
            <v>0</v>
          </cell>
          <cell r="AB9374">
            <v>0</v>
          </cell>
          <cell r="AC9374">
            <v>0</v>
          </cell>
          <cell r="AD9374" t="str">
            <v>∆</v>
          </cell>
          <cell r="AE9374">
            <v>0</v>
          </cell>
        </row>
        <row r="9375">
          <cell r="V9375" t="str">
            <v>680.40.55.500-5100.05</v>
          </cell>
          <cell r="W9375" t="str">
            <v>Benefits Life Insurance</v>
          </cell>
          <cell r="X9375">
            <v>0</v>
          </cell>
          <cell r="Y9375">
            <v>0</v>
          </cell>
          <cell r="Z9375">
            <v>0</v>
          </cell>
          <cell r="AA9375">
            <v>0</v>
          </cell>
          <cell r="AB9375">
            <v>0</v>
          </cell>
          <cell r="AC9375">
            <v>0</v>
          </cell>
          <cell r="AD9375" t="str">
            <v>∆</v>
          </cell>
          <cell r="AE9375">
            <v>0</v>
          </cell>
        </row>
        <row r="9376">
          <cell r="V9376" t="str">
            <v>680.40.55.500-5100.06</v>
          </cell>
          <cell r="W9376" t="str">
            <v>Benefits Worker's Comp</v>
          </cell>
          <cell r="X9376">
            <v>0</v>
          </cell>
          <cell r="Y9376">
            <v>0</v>
          </cell>
          <cell r="Z9376">
            <v>0</v>
          </cell>
          <cell r="AA9376">
            <v>0</v>
          </cell>
          <cell r="AB9376">
            <v>0</v>
          </cell>
          <cell r="AC9376">
            <v>0</v>
          </cell>
          <cell r="AD9376" t="str">
            <v>∆</v>
          </cell>
          <cell r="AE9376">
            <v>0</v>
          </cell>
        </row>
        <row r="9377">
          <cell r="V9377" t="str">
            <v>680.40.55.500-5100.07</v>
          </cell>
          <cell r="W9377" t="str">
            <v>Benefits Long Term Disability</v>
          </cell>
          <cell r="X9377">
            <v>0</v>
          </cell>
          <cell r="Y9377">
            <v>0</v>
          </cell>
          <cell r="Z9377">
            <v>0</v>
          </cell>
          <cell r="AA9377">
            <v>0</v>
          </cell>
          <cell r="AB9377">
            <v>0</v>
          </cell>
          <cell r="AC9377">
            <v>0</v>
          </cell>
          <cell r="AD9377" t="str">
            <v>∆</v>
          </cell>
          <cell r="AE9377">
            <v>0</v>
          </cell>
        </row>
        <row r="9378">
          <cell r="V9378" t="str">
            <v>680.40.55.500-5100.08</v>
          </cell>
          <cell r="W9378" t="str">
            <v>Benefits Deferred Compensation</v>
          </cell>
          <cell r="X9378">
            <v>0</v>
          </cell>
          <cell r="Y9378">
            <v>0</v>
          </cell>
          <cell r="Z9378">
            <v>0</v>
          </cell>
          <cell r="AA9378">
            <v>0</v>
          </cell>
          <cell r="AB9378">
            <v>0</v>
          </cell>
          <cell r="AC9378">
            <v>0</v>
          </cell>
          <cell r="AD9378" t="str">
            <v>∆</v>
          </cell>
          <cell r="AE9378">
            <v>0</v>
          </cell>
        </row>
        <row r="9379">
          <cell r="V9379" t="str">
            <v>680.40.55.500-5100.10</v>
          </cell>
          <cell r="W9379" t="str">
            <v>Benefits Uniform Allowance</v>
          </cell>
          <cell r="X9379">
            <v>0</v>
          </cell>
          <cell r="Y9379">
            <v>0</v>
          </cell>
          <cell r="Z9379">
            <v>0</v>
          </cell>
          <cell r="AA9379">
            <v>0</v>
          </cell>
          <cell r="AB9379">
            <v>0</v>
          </cell>
          <cell r="AC9379">
            <v>0</v>
          </cell>
          <cell r="AD9379" t="str">
            <v>∆</v>
          </cell>
          <cell r="AE9379">
            <v>0</v>
          </cell>
        </row>
        <row r="9380">
          <cell r="V9380" t="str">
            <v>680.40.55.500-5100.11</v>
          </cell>
          <cell r="W9380" t="str">
            <v>Benefits Medicare</v>
          </cell>
          <cell r="X9380">
            <v>0</v>
          </cell>
          <cell r="Y9380">
            <v>0</v>
          </cell>
          <cell r="Z9380">
            <v>0</v>
          </cell>
          <cell r="AA9380">
            <v>0</v>
          </cell>
          <cell r="AB9380">
            <v>0</v>
          </cell>
          <cell r="AC9380">
            <v>0</v>
          </cell>
          <cell r="AD9380" t="str">
            <v>∆</v>
          </cell>
          <cell r="AE9380">
            <v>0</v>
          </cell>
        </row>
        <row r="9381">
          <cell r="V9381" t="str">
            <v>680.40.55.500-5100.12</v>
          </cell>
          <cell r="W9381" t="str">
            <v>Benefits Annual Physical Exam</v>
          </cell>
          <cell r="X9381">
            <v>0</v>
          </cell>
          <cell r="Y9381">
            <v>0</v>
          </cell>
          <cell r="Z9381">
            <v>0</v>
          </cell>
          <cell r="AA9381">
            <v>0</v>
          </cell>
          <cell r="AB9381">
            <v>0</v>
          </cell>
          <cell r="AC9381">
            <v>0</v>
          </cell>
          <cell r="AD9381" t="str">
            <v>∆</v>
          </cell>
          <cell r="AE9381">
            <v>0</v>
          </cell>
        </row>
        <row r="9382">
          <cell r="V9382" t="str">
            <v>680.40.55.500-5100.17</v>
          </cell>
          <cell r="W9382" t="str">
            <v>Benefits Other Post Employment Benefits</v>
          </cell>
          <cell r="X9382">
            <v>0</v>
          </cell>
          <cell r="Y9382">
            <v>0</v>
          </cell>
          <cell r="Z9382">
            <v>0</v>
          </cell>
          <cell r="AA9382">
            <v>0</v>
          </cell>
          <cell r="AB9382">
            <v>0</v>
          </cell>
          <cell r="AC9382">
            <v>0</v>
          </cell>
          <cell r="AD9382" t="str">
            <v>∆</v>
          </cell>
          <cell r="AE9382">
            <v>0</v>
          </cell>
        </row>
        <row r="9383">
          <cell r="W9383" t="str">
            <v>TOTAL : PERSONNEL</v>
          </cell>
          <cell r="X9383">
            <v>0</v>
          </cell>
          <cell r="Y9383">
            <v>0</v>
          </cell>
          <cell r="Z9383">
            <v>0</v>
          </cell>
          <cell r="AA9383">
            <v>0</v>
          </cell>
          <cell r="AB9383">
            <v>0</v>
          </cell>
          <cell r="AC9383">
            <v>0</v>
          </cell>
          <cell r="AD9383" t="str">
            <v>∆</v>
          </cell>
          <cell r="AE9383">
            <v>0</v>
          </cell>
        </row>
        <row r="9384">
          <cell r="AB9384" t="str">
            <v/>
          </cell>
          <cell r="AC9384" t="str">
            <v/>
          </cell>
          <cell r="AD9384" t="str">
            <v>∆</v>
          </cell>
        </row>
        <row r="9385">
          <cell r="V9385" t="str">
            <v>[680] WATER O&amp;M : PUBLIC WORKS : MAINTENANCE</v>
          </cell>
        </row>
        <row r="9386">
          <cell r="V9386" t="str">
            <v>FACILITIES : OPERATIONS</v>
          </cell>
          <cell r="AB9386" t="str">
            <v/>
          </cell>
          <cell r="AC9386" t="str">
            <v/>
          </cell>
          <cell r="AD9386" t="str">
            <v>∆</v>
          </cell>
        </row>
        <row r="9387">
          <cell r="V9387" t="str">
            <v>680.40.55.500-6400.01</v>
          </cell>
          <cell r="W9387" t="str">
            <v>Repairs &amp; Maintenance Building</v>
          </cell>
          <cell r="X9387">
            <v>2000</v>
          </cell>
          <cell r="Y9387">
            <v>1000</v>
          </cell>
          <cell r="Z9387">
            <v>2000</v>
          </cell>
          <cell r="AA9387">
            <v>2000</v>
          </cell>
          <cell r="AB9387">
            <v>3000</v>
          </cell>
          <cell r="AC9387">
            <v>3000</v>
          </cell>
          <cell r="AD9387" t="str">
            <v>∆</v>
          </cell>
          <cell r="AE9387">
            <v>0</v>
          </cell>
        </row>
        <row r="9388">
          <cell r="V9388" t="str">
            <v>680.40.55.500-6600.07</v>
          </cell>
          <cell r="W9388" t="str">
            <v>Administrative Expenses Employee Recruitment</v>
          </cell>
          <cell r="X9388">
            <v>0</v>
          </cell>
          <cell r="Y9388">
            <v>0</v>
          </cell>
          <cell r="Z9388">
            <v>0</v>
          </cell>
          <cell r="AA9388">
            <v>0</v>
          </cell>
          <cell r="AB9388">
            <v>0</v>
          </cell>
          <cell r="AC9388">
            <v>0</v>
          </cell>
          <cell r="AD9388" t="str">
            <v>∆</v>
          </cell>
          <cell r="AE9388">
            <v>0</v>
          </cell>
        </row>
        <row r="9389">
          <cell r="W9389" t="str">
            <v>TOTAL : OPERATIONS</v>
          </cell>
          <cell r="X9389">
            <v>2000</v>
          </cell>
          <cell r="Y9389">
            <v>1000</v>
          </cell>
          <cell r="Z9389">
            <v>2000</v>
          </cell>
          <cell r="AA9389">
            <v>2000</v>
          </cell>
          <cell r="AB9389">
            <v>3000</v>
          </cell>
          <cell r="AC9389">
            <v>3000</v>
          </cell>
          <cell r="AD9389" t="str">
            <v>∆</v>
          </cell>
          <cell r="AE9389">
            <v>0</v>
          </cell>
        </row>
        <row r="9390">
          <cell r="AB9390" t="str">
            <v/>
          </cell>
          <cell r="AC9390" t="str">
            <v/>
          </cell>
          <cell r="AD9390" t="str">
            <v>∆</v>
          </cell>
        </row>
        <row r="9391">
          <cell r="V9391" t="str">
            <v>[680] WATER O&amp;M : PUBLIC WORKS : MAINTENANCE</v>
          </cell>
        </row>
        <row r="9392">
          <cell r="V9392" t="str">
            <v>CUSTODIAL : PERSONNEL</v>
          </cell>
          <cell r="AB9392" t="str">
            <v/>
          </cell>
          <cell r="AC9392" t="str">
            <v/>
          </cell>
          <cell r="AD9392" t="str">
            <v>∆</v>
          </cell>
        </row>
        <row r="9393">
          <cell r="V9393" t="str">
            <v>680.40.55.510-5000.01</v>
          </cell>
          <cell r="W9393" t="str">
            <v>Salaries Regular</v>
          </cell>
          <cell r="X9393">
            <v>14000</v>
          </cell>
          <cell r="Y9393">
            <v>15000</v>
          </cell>
          <cell r="Z9393">
            <v>10000</v>
          </cell>
          <cell r="AA9393">
            <v>12000</v>
          </cell>
          <cell r="AB9393">
            <v>0</v>
          </cell>
          <cell r="AC9393">
            <v>0</v>
          </cell>
          <cell r="AD9393" t="str">
            <v>∆</v>
          </cell>
          <cell r="AE9393">
            <v>0</v>
          </cell>
        </row>
        <row r="9394">
          <cell r="V9394" t="str">
            <v>680.40.55.510-5000.03</v>
          </cell>
          <cell r="W9394" t="str">
            <v>Salaries Overtime</v>
          </cell>
          <cell r="X9394">
            <v>1000</v>
          </cell>
          <cell r="Y9394">
            <v>1000</v>
          </cell>
          <cell r="Z9394">
            <v>1000</v>
          </cell>
          <cell r="AA9394">
            <v>0</v>
          </cell>
          <cell r="AB9394">
            <v>0</v>
          </cell>
          <cell r="AC9394">
            <v>0</v>
          </cell>
          <cell r="AD9394" t="str">
            <v>∆</v>
          </cell>
          <cell r="AE9394">
            <v>0</v>
          </cell>
        </row>
        <row r="9395">
          <cell r="V9395" t="str">
            <v>680.40.55.510-5000.04</v>
          </cell>
          <cell r="W9395" t="str">
            <v>Salaries Holiday Pay</v>
          </cell>
          <cell r="X9395">
            <v>0</v>
          </cell>
          <cell r="Y9395">
            <v>0</v>
          </cell>
          <cell r="Z9395">
            <v>0</v>
          </cell>
          <cell r="AA9395">
            <v>0</v>
          </cell>
          <cell r="AB9395">
            <v>0</v>
          </cell>
          <cell r="AC9395">
            <v>0</v>
          </cell>
          <cell r="AD9395" t="str">
            <v>∆</v>
          </cell>
          <cell r="AE9395">
            <v>0</v>
          </cell>
        </row>
        <row r="9396">
          <cell r="V9396" t="str">
            <v>680.40.55.510-5000.08</v>
          </cell>
          <cell r="W9396" t="str">
            <v>Salaries Longevity Pay</v>
          </cell>
          <cell r="X9396">
            <v>0</v>
          </cell>
          <cell r="Y9396">
            <v>0</v>
          </cell>
          <cell r="Z9396">
            <v>0</v>
          </cell>
          <cell r="AA9396">
            <v>0</v>
          </cell>
          <cell r="AB9396">
            <v>0</v>
          </cell>
          <cell r="AC9396">
            <v>0</v>
          </cell>
          <cell r="AD9396" t="str">
            <v>∆</v>
          </cell>
          <cell r="AE9396">
            <v>0</v>
          </cell>
        </row>
        <row r="9397">
          <cell r="V9397" t="str">
            <v>680.40.55.510-5000.10</v>
          </cell>
          <cell r="W9397" t="str">
            <v>Salaries Furloughs</v>
          </cell>
          <cell r="X9397">
            <v>0</v>
          </cell>
          <cell r="Y9397">
            <v>0</v>
          </cell>
          <cell r="Z9397">
            <v>0</v>
          </cell>
          <cell r="AA9397">
            <v>0</v>
          </cell>
          <cell r="AB9397">
            <v>0</v>
          </cell>
          <cell r="AC9397">
            <v>0</v>
          </cell>
          <cell r="AD9397" t="str">
            <v>∆</v>
          </cell>
          <cell r="AE9397">
            <v>0</v>
          </cell>
        </row>
        <row r="9398">
          <cell r="V9398" t="str">
            <v>680.40.55.510-5000.12</v>
          </cell>
          <cell r="W9398" t="str">
            <v>Salaries Compensated Absences</v>
          </cell>
          <cell r="X9398">
            <v>0</v>
          </cell>
          <cell r="Y9398">
            <v>0</v>
          </cell>
          <cell r="Z9398">
            <v>0</v>
          </cell>
          <cell r="AA9398">
            <v>0</v>
          </cell>
          <cell r="AB9398">
            <v>0</v>
          </cell>
          <cell r="AC9398">
            <v>0</v>
          </cell>
          <cell r="AD9398" t="str">
            <v>∆</v>
          </cell>
          <cell r="AE9398">
            <v>0</v>
          </cell>
        </row>
        <row r="9399">
          <cell r="V9399" t="str">
            <v>680.40.55.510-5100.00</v>
          </cell>
          <cell r="W9399" t="str">
            <v>Benefits PERS Pool Liability</v>
          </cell>
          <cell r="X9399">
            <v>2000</v>
          </cell>
          <cell r="Y9399">
            <v>3000</v>
          </cell>
          <cell r="Z9399">
            <v>2000</v>
          </cell>
          <cell r="AA9399">
            <v>2000</v>
          </cell>
          <cell r="AB9399">
            <v>0</v>
          </cell>
          <cell r="AC9399">
            <v>0</v>
          </cell>
          <cell r="AD9399" t="str">
            <v>∆</v>
          </cell>
          <cell r="AE9399">
            <v>0</v>
          </cell>
        </row>
        <row r="9400">
          <cell r="V9400" t="str">
            <v>680.40.55.510-5100.01</v>
          </cell>
          <cell r="W9400" t="str">
            <v>Benefits Retirement</v>
          </cell>
          <cell r="X9400">
            <v>2000</v>
          </cell>
          <cell r="Y9400">
            <v>2000</v>
          </cell>
          <cell r="Z9400">
            <v>1000</v>
          </cell>
          <cell r="AA9400">
            <v>1000</v>
          </cell>
          <cell r="AB9400">
            <v>0</v>
          </cell>
          <cell r="AC9400">
            <v>0</v>
          </cell>
          <cell r="AD9400" t="str">
            <v>∆</v>
          </cell>
          <cell r="AE9400">
            <v>0</v>
          </cell>
        </row>
        <row r="9401">
          <cell r="V9401" t="str">
            <v>680.40.55.510-5100.02</v>
          </cell>
          <cell r="W9401" t="str">
            <v>Benefits Health Insurance</v>
          </cell>
          <cell r="X9401">
            <v>4000</v>
          </cell>
          <cell r="Y9401">
            <v>4000</v>
          </cell>
          <cell r="Z9401">
            <v>2000</v>
          </cell>
          <cell r="AA9401">
            <v>2000</v>
          </cell>
          <cell r="AB9401">
            <v>0</v>
          </cell>
          <cell r="AC9401">
            <v>0</v>
          </cell>
          <cell r="AD9401" t="str">
            <v>∆</v>
          </cell>
          <cell r="AE9401">
            <v>0</v>
          </cell>
        </row>
        <row r="9402">
          <cell r="V9402" t="str">
            <v>680.40.55.510-5100.03</v>
          </cell>
          <cell r="W9402" t="str">
            <v>Benefits Dental Insurance</v>
          </cell>
          <cell r="X9402">
            <v>0</v>
          </cell>
          <cell r="Y9402">
            <v>0</v>
          </cell>
          <cell r="Z9402">
            <v>0</v>
          </cell>
          <cell r="AA9402">
            <v>0</v>
          </cell>
          <cell r="AB9402">
            <v>0</v>
          </cell>
          <cell r="AC9402">
            <v>0</v>
          </cell>
          <cell r="AD9402" t="str">
            <v>∆</v>
          </cell>
          <cell r="AE9402">
            <v>0</v>
          </cell>
        </row>
        <row r="9403">
          <cell r="V9403" t="str">
            <v>680.40.55.510-5100.04</v>
          </cell>
          <cell r="W9403" t="str">
            <v>Benefits Vision Insurance</v>
          </cell>
          <cell r="X9403">
            <v>0</v>
          </cell>
          <cell r="Y9403">
            <v>0</v>
          </cell>
          <cell r="Z9403">
            <v>0</v>
          </cell>
          <cell r="AA9403">
            <v>0</v>
          </cell>
          <cell r="AB9403">
            <v>0</v>
          </cell>
          <cell r="AC9403">
            <v>0</v>
          </cell>
          <cell r="AD9403" t="str">
            <v>∆</v>
          </cell>
          <cell r="AE9403">
            <v>0</v>
          </cell>
        </row>
        <row r="9404">
          <cell r="V9404" t="str">
            <v>680.40.55.510-5100.05</v>
          </cell>
          <cell r="W9404" t="str">
            <v>Benefits Life Insurance</v>
          </cell>
          <cell r="X9404">
            <v>0</v>
          </cell>
          <cell r="Y9404">
            <v>0</v>
          </cell>
          <cell r="Z9404">
            <v>0</v>
          </cell>
          <cell r="AA9404">
            <v>0</v>
          </cell>
          <cell r="AB9404">
            <v>0</v>
          </cell>
          <cell r="AC9404">
            <v>0</v>
          </cell>
          <cell r="AD9404" t="str">
            <v>∆</v>
          </cell>
          <cell r="AE9404">
            <v>0</v>
          </cell>
        </row>
        <row r="9405">
          <cell r="V9405" t="str">
            <v>680.40.55.510-5100.06</v>
          </cell>
          <cell r="W9405" t="str">
            <v>Benefits Worker's Comp</v>
          </cell>
          <cell r="X9405">
            <v>0</v>
          </cell>
          <cell r="Y9405">
            <v>1000</v>
          </cell>
          <cell r="Z9405">
            <v>1000</v>
          </cell>
          <cell r="AA9405">
            <v>1000</v>
          </cell>
          <cell r="AB9405">
            <v>600</v>
          </cell>
          <cell r="AC9405">
            <v>0</v>
          </cell>
          <cell r="AD9405" t="str">
            <v>∆</v>
          </cell>
          <cell r="AE9405">
            <v>-600</v>
          </cell>
        </row>
        <row r="9406">
          <cell r="V9406" t="str">
            <v>680.40.55.510-5100.07</v>
          </cell>
          <cell r="W9406" t="str">
            <v>Benefits Long Term Disability</v>
          </cell>
          <cell r="X9406">
            <v>0</v>
          </cell>
          <cell r="Y9406">
            <v>0</v>
          </cell>
          <cell r="Z9406">
            <v>0</v>
          </cell>
          <cell r="AA9406">
            <v>0</v>
          </cell>
          <cell r="AB9406">
            <v>0</v>
          </cell>
          <cell r="AC9406">
            <v>0</v>
          </cell>
          <cell r="AD9406" t="str">
            <v>∆</v>
          </cell>
          <cell r="AE9406">
            <v>0</v>
          </cell>
        </row>
        <row r="9407">
          <cell r="V9407" t="str">
            <v>680.40.55.510-5100.08</v>
          </cell>
          <cell r="W9407" t="str">
            <v>Benefits Deferred Compensation</v>
          </cell>
          <cell r="X9407">
            <v>1000</v>
          </cell>
          <cell r="Y9407">
            <v>1000</v>
          </cell>
          <cell r="Z9407">
            <v>0</v>
          </cell>
          <cell r="AA9407">
            <v>1000</v>
          </cell>
          <cell r="AB9407">
            <v>0</v>
          </cell>
          <cell r="AC9407">
            <v>0</v>
          </cell>
          <cell r="AD9407" t="str">
            <v>∆</v>
          </cell>
          <cell r="AE9407">
            <v>0</v>
          </cell>
        </row>
        <row r="9408">
          <cell r="V9408" t="str">
            <v>680.40.55.510-5100.10</v>
          </cell>
          <cell r="W9408" t="str">
            <v>Benefits Uniform Allowance</v>
          </cell>
          <cell r="X9408">
            <v>0</v>
          </cell>
          <cell r="Y9408">
            <v>0</v>
          </cell>
          <cell r="Z9408">
            <v>0</v>
          </cell>
          <cell r="AA9408">
            <v>0</v>
          </cell>
          <cell r="AB9408">
            <v>0</v>
          </cell>
          <cell r="AC9408">
            <v>0</v>
          </cell>
          <cell r="AD9408" t="str">
            <v>∆</v>
          </cell>
          <cell r="AE9408">
            <v>0</v>
          </cell>
        </row>
        <row r="9409">
          <cell r="V9409" t="str">
            <v>680.40.55.510-5100.11</v>
          </cell>
          <cell r="W9409" t="str">
            <v>Benefits Medicare</v>
          </cell>
          <cell r="X9409">
            <v>0</v>
          </cell>
          <cell r="Y9409">
            <v>0</v>
          </cell>
          <cell r="Z9409">
            <v>0</v>
          </cell>
          <cell r="AA9409">
            <v>0</v>
          </cell>
          <cell r="AB9409">
            <v>0</v>
          </cell>
          <cell r="AC9409">
            <v>0</v>
          </cell>
          <cell r="AD9409" t="str">
            <v>∆</v>
          </cell>
          <cell r="AE9409">
            <v>0</v>
          </cell>
        </row>
        <row r="9410">
          <cell r="V9410" t="str">
            <v>680.40.55.510-5100.17</v>
          </cell>
          <cell r="W9410" t="str">
            <v>Benefits Other Post Employment Benefits</v>
          </cell>
          <cell r="X9410">
            <v>2000</v>
          </cell>
          <cell r="Y9410">
            <v>2000</v>
          </cell>
          <cell r="Z9410">
            <v>2000</v>
          </cell>
          <cell r="AA9410">
            <v>2000</v>
          </cell>
          <cell r="AB9410">
            <v>2500</v>
          </cell>
          <cell r="AC9410">
            <v>0</v>
          </cell>
          <cell r="AD9410" t="str">
            <v>∆</v>
          </cell>
          <cell r="AE9410">
            <v>-2500</v>
          </cell>
        </row>
        <row r="9411">
          <cell r="W9411" t="str">
            <v>TOTAL : PERSONNEL</v>
          </cell>
          <cell r="X9411">
            <v>26000</v>
          </cell>
          <cell r="Y9411">
            <v>29000</v>
          </cell>
          <cell r="Z9411">
            <v>19000</v>
          </cell>
          <cell r="AA9411">
            <v>21000</v>
          </cell>
          <cell r="AB9411">
            <v>3100</v>
          </cell>
          <cell r="AC9411">
            <v>0</v>
          </cell>
          <cell r="AD9411" t="str">
            <v>∆</v>
          </cell>
          <cell r="AE9411">
            <v>-3100</v>
          </cell>
        </row>
        <row r="9413">
          <cell r="V9413" t="str">
            <v>[680] WATER O&amp;M : PUBLIC WORKS : FLEET</v>
          </cell>
        </row>
        <row r="9414">
          <cell r="V9414" t="str">
            <v>LIGHT DUTY : PERSONNEL</v>
          </cell>
          <cell r="AB9414" t="str">
            <v/>
          </cell>
          <cell r="AC9414" t="str">
            <v/>
          </cell>
          <cell r="AD9414" t="str">
            <v>∆</v>
          </cell>
        </row>
        <row r="9415">
          <cell r="V9415" t="str">
            <v>680.40.60.520-5000.01</v>
          </cell>
          <cell r="W9415" t="str">
            <v>Salaries Regular</v>
          </cell>
          <cell r="X9415">
            <v>19000</v>
          </cell>
          <cell r="Y9415">
            <v>18000</v>
          </cell>
          <cell r="Z9415">
            <v>19000</v>
          </cell>
          <cell r="AA9415">
            <v>6000</v>
          </cell>
          <cell r="AB9415">
            <v>0</v>
          </cell>
          <cell r="AC9415">
            <v>0</v>
          </cell>
          <cell r="AD9415" t="str">
            <v>∆</v>
          </cell>
          <cell r="AE9415">
            <v>0</v>
          </cell>
        </row>
        <row r="9416">
          <cell r="V9416" t="str">
            <v>680.40.60.520-5000.03</v>
          </cell>
          <cell r="W9416" t="str">
            <v>Salaries Overtime</v>
          </cell>
          <cell r="X9416">
            <v>0</v>
          </cell>
          <cell r="Y9416">
            <v>0</v>
          </cell>
          <cell r="Z9416">
            <v>0</v>
          </cell>
          <cell r="AA9416">
            <v>0</v>
          </cell>
          <cell r="AB9416">
            <v>0</v>
          </cell>
          <cell r="AC9416">
            <v>0</v>
          </cell>
          <cell r="AD9416" t="str">
            <v>∆</v>
          </cell>
          <cell r="AE9416">
            <v>0</v>
          </cell>
        </row>
        <row r="9417">
          <cell r="V9417" t="str">
            <v>680.40.60.520-5000.06</v>
          </cell>
          <cell r="W9417" t="str">
            <v>Salaries Out of Class</v>
          </cell>
          <cell r="X9417">
            <v>0</v>
          </cell>
          <cell r="Y9417">
            <v>0</v>
          </cell>
          <cell r="Z9417">
            <v>0</v>
          </cell>
          <cell r="AA9417">
            <v>0</v>
          </cell>
          <cell r="AB9417">
            <v>0</v>
          </cell>
          <cell r="AC9417">
            <v>0</v>
          </cell>
          <cell r="AD9417" t="str">
            <v>∆</v>
          </cell>
          <cell r="AE9417">
            <v>0</v>
          </cell>
        </row>
        <row r="9418">
          <cell r="V9418" t="str">
            <v>680.40.60.520-5000.08</v>
          </cell>
          <cell r="W9418" t="str">
            <v>Salaries Longevity Pay</v>
          </cell>
          <cell r="X9418">
            <v>0</v>
          </cell>
          <cell r="Y9418">
            <v>0</v>
          </cell>
          <cell r="Z9418">
            <v>0</v>
          </cell>
          <cell r="AA9418">
            <v>0</v>
          </cell>
          <cell r="AB9418">
            <v>0</v>
          </cell>
          <cell r="AC9418">
            <v>0</v>
          </cell>
          <cell r="AD9418" t="str">
            <v>∆</v>
          </cell>
          <cell r="AE9418">
            <v>0</v>
          </cell>
        </row>
        <row r="9419">
          <cell r="V9419" t="str">
            <v>680.40.60.520-5000.11</v>
          </cell>
          <cell r="W9419" t="str">
            <v>Salaries Worker's Comp</v>
          </cell>
          <cell r="X9419">
            <v>0</v>
          </cell>
          <cell r="Y9419">
            <v>0</v>
          </cell>
          <cell r="Z9419">
            <v>0</v>
          </cell>
          <cell r="AA9419">
            <v>0</v>
          </cell>
          <cell r="AB9419">
            <v>0</v>
          </cell>
          <cell r="AC9419">
            <v>0</v>
          </cell>
          <cell r="AD9419" t="str">
            <v>∆</v>
          </cell>
          <cell r="AE9419">
            <v>0</v>
          </cell>
        </row>
        <row r="9420">
          <cell r="V9420" t="str">
            <v>680.40.60.520-5100.00</v>
          </cell>
          <cell r="W9420" t="str">
            <v>Benefits PERS Pool Liability</v>
          </cell>
          <cell r="X9420">
            <v>3000</v>
          </cell>
          <cell r="Y9420">
            <v>3000</v>
          </cell>
          <cell r="Z9420">
            <v>4000</v>
          </cell>
          <cell r="AA9420">
            <v>1000</v>
          </cell>
          <cell r="AB9420">
            <v>0</v>
          </cell>
          <cell r="AC9420">
            <v>0</v>
          </cell>
          <cell r="AD9420" t="str">
            <v>∆</v>
          </cell>
          <cell r="AE9420">
            <v>0</v>
          </cell>
        </row>
        <row r="9421">
          <cell r="V9421" t="str">
            <v>680.40.60.520-5100.01</v>
          </cell>
          <cell r="W9421" t="str">
            <v>Benefits Retirement</v>
          </cell>
          <cell r="X9421">
            <v>2000</v>
          </cell>
          <cell r="Y9421">
            <v>2000</v>
          </cell>
          <cell r="Z9421">
            <v>2000</v>
          </cell>
          <cell r="AA9421">
            <v>1000</v>
          </cell>
          <cell r="AB9421">
            <v>0</v>
          </cell>
          <cell r="AC9421">
            <v>0</v>
          </cell>
          <cell r="AD9421" t="str">
            <v>∆</v>
          </cell>
          <cell r="AE9421">
            <v>0</v>
          </cell>
        </row>
        <row r="9422">
          <cell r="V9422" t="str">
            <v>680.40.60.520-5100.02</v>
          </cell>
          <cell r="W9422" t="str">
            <v>Benefits Health Insurance</v>
          </cell>
          <cell r="X9422">
            <v>4000</v>
          </cell>
          <cell r="Y9422">
            <v>4000</v>
          </cell>
          <cell r="Z9422">
            <v>4000</v>
          </cell>
          <cell r="AA9422">
            <v>1000</v>
          </cell>
          <cell r="AB9422">
            <v>0</v>
          </cell>
          <cell r="AC9422">
            <v>0</v>
          </cell>
          <cell r="AD9422" t="str">
            <v>∆</v>
          </cell>
          <cell r="AE9422">
            <v>0</v>
          </cell>
        </row>
        <row r="9423">
          <cell r="V9423" t="str">
            <v>680.40.60.520-5100.03</v>
          </cell>
          <cell r="W9423" t="str">
            <v>Benefits Dental Insurance</v>
          </cell>
          <cell r="X9423">
            <v>0</v>
          </cell>
          <cell r="Y9423">
            <v>0</v>
          </cell>
          <cell r="Z9423">
            <v>0</v>
          </cell>
          <cell r="AA9423">
            <v>0</v>
          </cell>
          <cell r="AB9423">
            <v>0</v>
          </cell>
          <cell r="AC9423">
            <v>0</v>
          </cell>
          <cell r="AD9423" t="str">
            <v>∆</v>
          </cell>
          <cell r="AE9423">
            <v>0</v>
          </cell>
        </row>
        <row r="9424">
          <cell r="V9424" t="str">
            <v>680.40.60.520-5100.04</v>
          </cell>
          <cell r="W9424" t="str">
            <v>Benefits Vision Insurance</v>
          </cell>
          <cell r="X9424">
            <v>0</v>
          </cell>
          <cell r="Y9424">
            <v>0</v>
          </cell>
          <cell r="Z9424">
            <v>0</v>
          </cell>
          <cell r="AA9424">
            <v>0</v>
          </cell>
          <cell r="AB9424">
            <v>0</v>
          </cell>
          <cell r="AC9424">
            <v>0</v>
          </cell>
          <cell r="AD9424" t="str">
            <v>∆</v>
          </cell>
          <cell r="AE9424">
            <v>0</v>
          </cell>
        </row>
        <row r="9425">
          <cell r="V9425" t="str">
            <v>680.40.60.520-5100.05</v>
          </cell>
          <cell r="W9425" t="str">
            <v>Benefits Life Insurance</v>
          </cell>
          <cell r="X9425">
            <v>0</v>
          </cell>
          <cell r="Y9425">
            <v>0</v>
          </cell>
          <cell r="Z9425">
            <v>0</v>
          </cell>
          <cell r="AA9425">
            <v>0</v>
          </cell>
          <cell r="AB9425">
            <v>0</v>
          </cell>
          <cell r="AC9425">
            <v>0</v>
          </cell>
          <cell r="AD9425" t="str">
            <v>∆</v>
          </cell>
          <cell r="AE9425">
            <v>0</v>
          </cell>
        </row>
        <row r="9426">
          <cell r="V9426" t="str">
            <v>680.40.60.520-5100.06</v>
          </cell>
          <cell r="W9426" t="str">
            <v>Benefits Worker's Comp</v>
          </cell>
          <cell r="X9426">
            <v>1000</v>
          </cell>
          <cell r="Y9426">
            <v>1000</v>
          </cell>
          <cell r="Z9426">
            <v>0</v>
          </cell>
          <cell r="AA9426">
            <v>0</v>
          </cell>
          <cell r="AB9426">
            <v>0</v>
          </cell>
          <cell r="AC9426">
            <v>0</v>
          </cell>
          <cell r="AD9426" t="str">
            <v>∆</v>
          </cell>
          <cell r="AE9426">
            <v>0</v>
          </cell>
        </row>
        <row r="9427">
          <cell r="V9427" t="str">
            <v>680.40.60.520-5100.07</v>
          </cell>
          <cell r="W9427" t="str">
            <v>Benefits Long Term Disability</v>
          </cell>
          <cell r="X9427">
            <v>0</v>
          </cell>
          <cell r="Y9427">
            <v>0</v>
          </cell>
          <cell r="Z9427">
            <v>0</v>
          </cell>
          <cell r="AA9427">
            <v>0</v>
          </cell>
          <cell r="AB9427">
            <v>0</v>
          </cell>
          <cell r="AC9427">
            <v>0</v>
          </cell>
          <cell r="AD9427" t="str">
            <v>∆</v>
          </cell>
          <cell r="AE9427">
            <v>0</v>
          </cell>
        </row>
        <row r="9428">
          <cell r="V9428" t="str">
            <v>680.40.60.520-5100.08</v>
          </cell>
          <cell r="W9428" t="str">
            <v>Benefits Deferred Compensation</v>
          </cell>
          <cell r="X9428">
            <v>1000</v>
          </cell>
          <cell r="Y9428">
            <v>1000</v>
          </cell>
          <cell r="Z9428">
            <v>1000</v>
          </cell>
          <cell r="AA9428">
            <v>1000</v>
          </cell>
          <cell r="AB9428">
            <v>0</v>
          </cell>
          <cell r="AC9428">
            <v>0</v>
          </cell>
          <cell r="AD9428" t="str">
            <v>∆</v>
          </cell>
          <cell r="AE9428">
            <v>0</v>
          </cell>
        </row>
        <row r="9429">
          <cell r="V9429" t="str">
            <v>680.40.60.520-5100.10</v>
          </cell>
          <cell r="W9429" t="str">
            <v>Benefits Uniform Allowance</v>
          </cell>
          <cell r="X9429">
            <v>0</v>
          </cell>
          <cell r="Y9429">
            <v>0</v>
          </cell>
          <cell r="Z9429">
            <v>0</v>
          </cell>
          <cell r="AA9429">
            <v>0</v>
          </cell>
          <cell r="AB9429">
            <v>0</v>
          </cell>
          <cell r="AC9429">
            <v>0</v>
          </cell>
          <cell r="AD9429" t="str">
            <v>∆</v>
          </cell>
          <cell r="AE9429">
            <v>0</v>
          </cell>
        </row>
        <row r="9430">
          <cell r="V9430" t="str">
            <v>680.40.60.520-5100.11</v>
          </cell>
          <cell r="W9430" t="str">
            <v>Benefits Medicare</v>
          </cell>
          <cell r="X9430">
            <v>0</v>
          </cell>
          <cell r="Y9430">
            <v>0</v>
          </cell>
          <cell r="Z9430">
            <v>0</v>
          </cell>
          <cell r="AA9430">
            <v>0</v>
          </cell>
          <cell r="AB9430">
            <v>0</v>
          </cell>
          <cell r="AC9430">
            <v>0</v>
          </cell>
          <cell r="AD9430" t="str">
            <v>∆</v>
          </cell>
          <cell r="AE9430">
            <v>0</v>
          </cell>
        </row>
        <row r="9431">
          <cell r="V9431" t="str">
            <v>680.40.60.520-5100.12</v>
          </cell>
          <cell r="W9431" t="str">
            <v>Benefits Annual Physical Exam</v>
          </cell>
          <cell r="X9431">
            <v>0</v>
          </cell>
          <cell r="Y9431">
            <v>0</v>
          </cell>
          <cell r="Z9431">
            <v>0</v>
          </cell>
          <cell r="AA9431">
            <v>0</v>
          </cell>
          <cell r="AB9431">
            <v>0</v>
          </cell>
          <cell r="AC9431">
            <v>0</v>
          </cell>
          <cell r="AD9431" t="str">
            <v>∆</v>
          </cell>
          <cell r="AE9431">
            <v>0</v>
          </cell>
        </row>
        <row r="9432">
          <cell r="V9432" t="str">
            <v>680.40.60.520-5100.17</v>
          </cell>
          <cell r="W9432" t="str">
            <v>Benefits Other Post Employment Benefits</v>
          </cell>
          <cell r="X9432">
            <v>1000</v>
          </cell>
          <cell r="Y9432">
            <v>1000</v>
          </cell>
          <cell r="Z9432">
            <v>1000</v>
          </cell>
          <cell r="AA9432">
            <v>1000</v>
          </cell>
          <cell r="AB9432">
            <v>1500</v>
          </cell>
          <cell r="AC9432">
            <v>1500</v>
          </cell>
          <cell r="AD9432" t="str">
            <v>∆</v>
          </cell>
          <cell r="AE9432">
            <v>0</v>
          </cell>
        </row>
        <row r="9433">
          <cell r="W9433" t="str">
            <v>TOTAL : PERSONNEL</v>
          </cell>
          <cell r="X9433">
            <v>31000</v>
          </cell>
          <cell r="Y9433">
            <v>30000</v>
          </cell>
          <cell r="Z9433">
            <v>31000</v>
          </cell>
          <cell r="AA9433">
            <v>11000</v>
          </cell>
          <cell r="AB9433">
            <v>1500</v>
          </cell>
          <cell r="AC9433">
            <v>1500</v>
          </cell>
          <cell r="AD9433" t="str">
            <v>∆</v>
          </cell>
          <cell r="AE9433">
            <v>0</v>
          </cell>
        </row>
        <row r="9434">
          <cell r="AB9434" t="str">
            <v/>
          </cell>
          <cell r="AC9434" t="str">
            <v/>
          </cell>
          <cell r="AD9434" t="str">
            <v>∆</v>
          </cell>
        </row>
        <row r="9435">
          <cell r="V9435" t="str">
            <v>[680] WATER O&amp;M : PUBLIC WORKS : FLEET</v>
          </cell>
        </row>
        <row r="9436">
          <cell r="V9436" t="str">
            <v>LIGHT DUTY : OPERATIONS</v>
          </cell>
          <cell r="AB9436" t="str">
            <v/>
          </cell>
          <cell r="AC9436" t="str">
            <v/>
          </cell>
          <cell r="AD9436" t="str">
            <v>∆</v>
          </cell>
        </row>
        <row r="9437">
          <cell r="V9437" t="str">
            <v>680.40.60.520-6200.02</v>
          </cell>
          <cell r="W9437" t="str">
            <v>Supplies Special Department</v>
          </cell>
          <cell r="X9437">
            <v>0</v>
          </cell>
          <cell r="Y9437">
            <v>0</v>
          </cell>
          <cell r="Z9437">
            <v>1000</v>
          </cell>
          <cell r="AA9437">
            <v>0</v>
          </cell>
          <cell r="AB9437">
            <v>0</v>
          </cell>
          <cell r="AC9437">
            <v>0</v>
          </cell>
          <cell r="AD9437" t="str">
            <v>∆</v>
          </cell>
          <cell r="AE9437">
            <v>0</v>
          </cell>
        </row>
        <row r="9438">
          <cell r="V9438" t="str">
            <v>680.40.60.520-6400.05</v>
          </cell>
          <cell r="W9438" t="str">
            <v>Repairs &amp; Maintenance Vehicle</v>
          </cell>
          <cell r="X9438">
            <v>15000</v>
          </cell>
          <cell r="Y9438">
            <v>13000</v>
          </cell>
          <cell r="Z9438">
            <v>10000</v>
          </cell>
          <cell r="AA9438">
            <v>9000</v>
          </cell>
          <cell r="AB9438">
            <v>15000</v>
          </cell>
          <cell r="AC9438">
            <v>15000</v>
          </cell>
          <cell r="AD9438" t="str">
            <v>∆</v>
          </cell>
          <cell r="AE9438">
            <v>0</v>
          </cell>
        </row>
        <row r="9439">
          <cell r="W9439" t="str">
            <v>TOTAL : OPERATIONS</v>
          </cell>
          <cell r="X9439">
            <v>15000</v>
          </cell>
          <cell r="Y9439">
            <v>13000</v>
          </cell>
          <cell r="Z9439">
            <v>11000</v>
          </cell>
          <cell r="AA9439">
            <v>9000</v>
          </cell>
          <cell r="AB9439">
            <v>15000</v>
          </cell>
          <cell r="AC9439">
            <v>15000</v>
          </cell>
          <cell r="AD9439" t="str">
            <v>∆</v>
          </cell>
          <cell r="AE9439">
            <v>0</v>
          </cell>
        </row>
        <row r="9440">
          <cell r="AB9440" t="str">
            <v/>
          </cell>
          <cell r="AC9440" t="str">
            <v/>
          </cell>
          <cell r="AD9440" t="str">
            <v>∆</v>
          </cell>
        </row>
        <row r="9441">
          <cell r="V9441" t="str">
            <v>[680] WATER O&amp;M : PUBLIC WORKS : FLEET</v>
          </cell>
        </row>
        <row r="9442">
          <cell r="V9442" t="str">
            <v>LIGHT DUTY : CAPITAL</v>
          </cell>
          <cell r="AB9442" t="str">
            <v/>
          </cell>
          <cell r="AC9442" t="str">
            <v/>
          </cell>
          <cell r="AD9442" t="str">
            <v>∆</v>
          </cell>
        </row>
        <row r="9443">
          <cell r="V9443" t="str">
            <v>680.40.60.520-7000.03</v>
          </cell>
          <cell r="W9443" t="str">
            <v>Capital Outlay Equipment New</v>
          </cell>
          <cell r="X9443">
            <v>0</v>
          </cell>
          <cell r="Y9443">
            <v>2000</v>
          </cell>
          <cell r="Z9443">
            <v>0</v>
          </cell>
          <cell r="AA9443">
            <v>0</v>
          </cell>
          <cell r="AB9443">
            <v>0</v>
          </cell>
          <cell r="AC9443">
            <v>0</v>
          </cell>
          <cell r="AD9443" t="str">
            <v>∆</v>
          </cell>
          <cell r="AE9443">
            <v>0</v>
          </cell>
        </row>
        <row r="9444">
          <cell r="W9444" t="str">
            <v>TOTAL : CAPITAL</v>
          </cell>
          <cell r="X9444">
            <v>0</v>
          </cell>
          <cell r="Y9444">
            <v>2000</v>
          </cell>
          <cell r="Z9444">
            <v>0</v>
          </cell>
          <cell r="AA9444">
            <v>0</v>
          </cell>
          <cell r="AB9444">
            <v>0</v>
          </cell>
          <cell r="AC9444">
            <v>0</v>
          </cell>
          <cell r="AD9444" t="str">
            <v>∆</v>
          </cell>
          <cell r="AE9444">
            <v>0</v>
          </cell>
        </row>
        <row r="9445">
          <cell r="AB9445" t="str">
            <v/>
          </cell>
          <cell r="AC9445" t="str">
            <v/>
          </cell>
          <cell r="AD9445" t="str">
            <v>∆</v>
          </cell>
        </row>
        <row r="9446">
          <cell r="V9446" t="str">
            <v>[680] WATER O&amp;M : PUBLIC WORKS : FLEET</v>
          </cell>
        </row>
        <row r="9447">
          <cell r="V9447" t="str">
            <v>HEAVY DUTY : PERSONNEL</v>
          </cell>
          <cell r="AB9447" t="str">
            <v/>
          </cell>
          <cell r="AC9447" t="str">
            <v/>
          </cell>
          <cell r="AD9447" t="str">
            <v>∆</v>
          </cell>
        </row>
        <row r="9448">
          <cell r="V9448" t="str">
            <v>680.40.60.530-5100.06</v>
          </cell>
          <cell r="W9448" t="str">
            <v>Benefits Worker's Comp</v>
          </cell>
          <cell r="X9448">
            <v>0</v>
          </cell>
          <cell r="Y9448">
            <v>0</v>
          </cell>
          <cell r="Z9448">
            <v>0</v>
          </cell>
          <cell r="AA9448">
            <v>0</v>
          </cell>
          <cell r="AB9448">
            <v>0</v>
          </cell>
          <cell r="AC9448">
            <v>0</v>
          </cell>
          <cell r="AD9448" t="str">
            <v>∆</v>
          </cell>
          <cell r="AE9448">
            <v>0</v>
          </cell>
        </row>
        <row r="9449">
          <cell r="V9449" t="str">
            <v>680.40.60.530-5100.12</v>
          </cell>
          <cell r="W9449" t="str">
            <v>Benefits Annual Physical Exam</v>
          </cell>
          <cell r="X9449">
            <v>0</v>
          </cell>
          <cell r="Y9449">
            <v>0</v>
          </cell>
          <cell r="Z9449">
            <v>0</v>
          </cell>
          <cell r="AA9449">
            <v>0</v>
          </cell>
          <cell r="AB9449">
            <v>0</v>
          </cell>
          <cell r="AC9449">
            <v>0</v>
          </cell>
          <cell r="AD9449" t="str">
            <v>∆</v>
          </cell>
          <cell r="AE9449">
            <v>0</v>
          </cell>
        </row>
        <row r="9450">
          <cell r="W9450" t="str">
            <v>TOTAL : PERSONNEL</v>
          </cell>
          <cell r="X9450">
            <v>0</v>
          </cell>
          <cell r="Y9450">
            <v>0</v>
          </cell>
          <cell r="Z9450">
            <v>0</v>
          </cell>
          <cell r="AA9450">
            <v>0</v>
          </cell>
          <cell r="AB9450">
            <v>0</v>
          </cell>
          <cell r="AC9450">
            <v>0</v>
          </cell>
          <cell r="AD9450" t="str">
            <v>∆</v>
          </cell>
          <cell r="AE9450">
            <v>0</v>
          </cell>
        </row>
        <row r="9451">
          <cell r="AB9451" t="str">
            <v/>
          </cell>
          <cell r="AC9451" t="str">
            <v/>
          </cell>
          <cell r="AD9451" t="str">
            <v>∆</v>
          </cell>
        </row>
        <row r="9452">
          <cell r="V9452" t="str">
            <v>[680] WATER O&amp;M : PUBLIC WORKS : FLEET</v>
          </cell>
        </row>
        <row r="9453">
          <cell r="V9453" t="str">
            <v>HEAVY DUTY : OPERATIONS</v>
          </cell>
          <cell r="AB9453" t="str">
            <v/>
          </cell>
          <cell r="AC9453" t="str">
            <v/>
          </cell>
          <cell r="AD9453" t="str">
            <v>∆</v>
          </cell>
        </row>
        <row r="9454">
          <cell r="V9454" t="str">
            <v>680.40.60.530-6400.05</v>
          </cell>
          <cell r="W9454" t="str">
            <v>Repairs &amp; Maintenance Vehicle</v>
          </cell>
          <cell r="X9454">
            <v>4000</v>
          </cell>
          <cell r="Y9454">
            <v>5000</v>
          </cell>
          <cell r="Z9454">
            <v>8000</v>
          </cell>
          <cell r="AA9454">
            <v>3000</v>
          </cell>
          <cell r="AB9454">
            <v>8000</v>
          </cell>
          <cell r="AC9454">
            <v>8000</v>
          </cell>
          <cell r="AD9454" t="str">
            <v>∆</v>
          </cell>
          <cell r="AE9454">
            <v>0</v>
          </cell>
        </row>
        <row r="9455">
          <cell r="W9455" t="str">
            <v>TOTAL : OPERATIONS</v>
          </cell>
          <cell r="X9455">
            <v>4000</v>
          </cell>
          <cell r="Y9455">
            <v>5000</v>
          </cell>
          <cell r="Z9455">
            <v>8000</v>
          </cell>
          <cell r="AA9455">
            <v>3000</v>
          </cell>
          <cell r="AB9455">
            <v>8000</v>
          </cell>
          <cell r="AC9455">
            <v>8000</v>
          </cell>
          <cell r="AD9455" t="str">
            <v>∆</v>
          </cell>
          <cell r="AE9455">
            <v>0</v>
          </cell>
        </row>
        <row r="9456">
          <cell r="AB9456" t="str">
            <v/>
          </cell>
          <cell r="AC9456" t="str">
            <v/>
          </cell>
          <cell r="AD9456" t="str">
            <v>∆</v>
          </cell>
        </row>
        <row r="9457">
          <cell r="V9457" t="str">
            <v>[680] WATER O&amp;M : PUBLIC WORKS : WATER RESOURCES</v>
          </cell>
        </row>
        <row r="9458">
          <cell r="V9458" t="str">
            <v>DEBT SERVICE : DEBT SERVICE</v>
          </cell>
          <cell r="AB9458" t="str">
            <v/>
          </cell>
          <cell r="AC9458" t="str">
            <v/>
          </cell>
          <cell r="AD9458" t="str">
            <v>∆</v>
          </cell>
        </row>
        <row r="9459">
          <cell r="V9459" t="str">
            <v>680.40.85.005-8900.02</v>
          </cell>
          <cell r="W9459" t="str">
            <v>Debt Service-Principal LaSalle-Viron</v>
          </cell>
          <cell r="X9459">
            <v>0</v>
          </cell>
          <cell r="Y9459">
            <v>0</v>
          </cell>
          <cell r="Z9459">
            <v>0</v>
          </cell>
          <cell r="AA9459">
            <v>0</v>
          </cell>
          <cell r="AB9459">
            <v>0</v>
          </cell>
          <cell r="AC9459">
            <v>0</v>
          </cell>
          <cell r="AD9459" t="str">
            <v>∆</v>
          </cell>
          <cell r="AE9459">
            <v>0</v>
          </cell>
        </row>
        <row r="9460">
          <cell r="V9460" t="str">
            <v>680.40.85.005-8900.22</v>
          </cell>
          <cell r="W9460" t="str">
            <v>Debt Service-Principal 2012 Issue</v>
          </cell>
          <cell r="X9460">
            <v>0</v>
          </cell>
          <cell r="Y9460">
            <v>0</v>
          </cell>
          <cell r="Z9460">
            <v>552000</v>
          </cell>
          <cell r="AA9460">
            <v>610000</v>
          </cell>
          <cell r="AB9460">
            <v>609760</v>
          </cell>
          <cell r="AC9460">
            <v>609760</v>
          </cell>
          <cell r="AD9460" t="str">
            <v>∆</v>
          </cell>
          <cell r="AE9460">
            <v>0</v>
          </cell>
        </row>
        <row r="9461">
          <cell r="V9461" t="str">
            <v>680.40.85.005-8910.02</v>
          </cell>
          <cell r="W9461" t="str">
            <v>Debt Service-Interest LaSalle-Viron</v>
          </cell>
          <cell r="X9461">
            <v>0</v>
          </cell>
          <cell r="Y9461">
            <v>0</v>
          </cell>
          <cell r="Z9461">
            <v>0</v>
          </cell>
          <cell r="AA9461">
            <v>0</v>
          </cell>
          <cell r="AB9461">
            <v>0</v>
          </cell>
          <cell r="AC9461">
            <v>0</v>
          </cell>
          <cell r="AD9461" t="str">
            <v>∆</v>
          </cell>
          <cell r="AE9461">
            <v>0</v>
          </cell>
        </row>
        <row r="9462">
          <cell r="V9462" t="str">
            <v>680.40.85.005-8910.09</v>
          </cell>
          <cell r="W9462" t="str">
            <v>Debt Service-Interest 2003 Issue</v>
          </cell>
          <cell r="X9462">
            <v>0</v>
          </cell>
          <cell r="Y9462">
            <v>0</v>
          </cell>
          <cell r="Z9462">
            <v>0</v>
          </cell>
          <cell r="AA9462">
            <v>0</v>
          </cell>
          <cell r="AB9462">
            <v>0</v>
          </cell>
          <cell r="AC9462">
            <v>0</v>
          </cell>
          <cell r="AD9462" t="str">
            <v>∆</v>
          </cell>
          <cell r="AE9462">
            <v>0</v>
          </cell>
        </row>
        <row r="9463">
          <cell r="V9463" t="str">
            <v>680.40.85.005-8910.22</v>
          </cell>
          <cell r="W9463" t="str">
            <v>Debt Service-Interest 2012 Issue</v>
          </cell>
          <cell r="X9463">
            <v>618000</v>
          </cell>
          <cell r="Y9463">
            <v>596000</v>
          </cell>
          <cell r="Z9463">
            <v>569000</v>
          </cell>
          <cell r="AA9463">
            <v>525000</v>
          </cell>
          <cell r="AB9463">
            <v>520655</v>
          </cell>
          <cell r="AC9463">
            <v>520655</v>
          </cell>
          <cell r="AD9463" t="str">
            <v>∆</v>
          </cell>
          <cell r="AE9463">
            <v>0</v>
          </cell>
        </row>
        <row r="9464">
          <cell r="V9464" t="str">
            <v>680.40.85.005-8920.01</v>
          </cell>
          <cell r="W9464" t="str">
            <v>Debt Service-Other Costs Admin/Audit Fees</v>
          </cell>
          <cell r="X9464">
            <v>1000</v>
          </cell>
          <cell r="Y9464">
            <v>1000</v>
          </cell>
          <cell r="Z9464">
            <v>1000</v>
          </cell>
          <cell r="AA9464">
            <v>1000</v>
          </cell>
          <cell r="AB9464">
            <v>580</v>
          </cell>
          <cell r="AC9464">
            <v>580</v>
          </cell>
          <cell r="AD9464" t="str">
            <v>∆</v>
          </cell>
          <cell r="AE9464">
            <v>0</v>
          </cell>
        </row>
        <row r="9465">
          <cell r="V9465" t="str">
            <v>680.40.85.005-8920.02</v>
          </cell>
          <cell r="W9465" t="str">
            <v>Debt Service-Other Costs Bond Issuance Costs</v>
          </cell>
          <cell r="X9465">
            <v>0</v>
          </cell>
          <cell r="Y9465">
            <v>0</v>
          </cell>
          <cell r="Z9465">
            <v>0</v>
          </cell>
          <cell r="AA9465">
            <v>0</v>
          </cell>
          <cell r="AB9465">
            <v>0</v>
          </cell>
          <cell r="AC9465">
            <v>0</v>
          </cell>
          <cell r="AD9465" t="str">
            <v>∆</v>
          </cell>
          <cell r="AE9465">
            <v>0</v>
          </cell>
        </row>
        <row r="9466">
          <cell r="V9466" t="str">
            <v>680.40.85.005-8920.04</v>
          </cell>
          <cell r="W9466" t="str">
            <v>Debt Service-Other Costs Amortization of Discount</v>
          </cell>
          <cell r="X9466">
            <v>-193000</v>
          </cell>
          <cell r="Y9466">
            <v>-193000</v>
          </cell>
          <cell r="Z9466">
            <v>-193000</v>
          </cell>
          <cell r="AA9466">
            <v>-193000</v>
          </cell>
          <cell r="AB9466">
            <v>0</v>
          </cell>
          <cell r="AC9466">
            <v>0</v>
          </cell>
          <cell r="AD9466" t="str">
            <v>∆</v>
          </cell>
          <cell r="AE9466">
            <v>0</v>
          </cell>
        </row>
        <row r="9467">
          <cell r="W9467" t="str">
            <v>TOTAL : DEBT SERVICE</v>
          </cell>
          <cell r="X9467">
            <v>426000</v>
          </cell>
          <cell r="Y9467">
            <v>404000</v>
          </cell>
          <cell r="Z9467">
            <v>929000</v>
          </cell>
          <cell r="AA9467">
            <v>943000</v>
          </cell>
          <cell r="AB9467">
            <v>1130995</v>
          </cell>
          <cell r="AC9467">
            <v>1130995</v>
          </cell>
          <cell r="AD9467" t="str">
            <v>∆</v>
          </cell>
          <cell r="AE9467">
            <v>0</v>
          </cell>
        </row>
        <row r="9468">
          <cell r="AB9468" t="str">
            <v/>
          </cell>
          <cell r="AC9468" t="str">
            <v/>
          </cell>
          <cell r="AD9468" t="str">
            <v>∆</v>
          </cell>
        </row>
        <row r="9469">
          <cell r="V9469" t="str">
            <v>[680] WATER O&amp;M : PUBLIC WORKS : WATER RESOURCES</v>
          </cell>
        </row>
        <row r="9470">
          <cell r="V9470" t="str">
            <v>ADMINISTRATION/ENGINEERING : PERSONNEL</v>
          </cell>
          <cell r="AB9470" t="str">
            <v/>
          </cell>
          <cell r="AC9470" t="str">
            <v/>
          </cell>
          <cell r="AD9470" t="str">
            <v>∆</v>
          </cell>
        </row>
        <row r="9471">
          <cell r="V9471" t="str">
            <v>680.40.85.015-5000.01</v>
          </cell>
          <cell r="W9471" t="str">
            <v>Salaries Regular</v>
          </cell>
          <cell r="X9471">
            <v>356000</v>
          </cell>
          <cell r="Y9471">
            <v>459000</v>
          </cell>
          <cell r="Z9471">
            <v>516000</v>
          </cell>
          <cell r="AA9471">
            <v>302000</v>
          </cell>
          <cell r="AB9471">
            <v>176631</v>
          </cell>
          <cell r="AC9471">
            <v>188000</v>
          </cell>
          <cell r="AD9471" t="str">
            <v>∆</v>
          </cell>
          <cell r="AE9471">
            <v>11369</v>
          </cell>
        </row>
        <row r="9472">
          <cell r="V9472" t="str">
            <v>680.40.85.015-5000.02</v>
          </cell>
          <cell r="W9472" t="str">
            <v>Salaries Part Time</v>
          </cell>
          <cell r="X9472">
            <v>13000</v>
          </cell>
          <cell r="Y9472">
            <v>0</v>
          </cell>
          <cell r="Z9472">
            <v>0</v>
          </cell>
          <cell r="AA9472">
            <v>0</v>
          </cell>
          <cell r="AB9472">
            <v>0</v>
          </cell>
          <cell r="AC9472">
            <v>0</v>
          </cell>
          <cell r="AD9472" t="str">
            <v>∆</v>
          </cell>
          <cell r="AE9472">
            <v>0</v>
          </cell>
        </row>
        <row r="9473">
          <cell r="V9473" t="str">
            <v>680.40.85.015-5000.03</v>
          </cell>
          <cell r="W9473" t="str">
            <v>Salaries Overtime</v>
          </cell>
          <cell r="X9473">
            <v>2000</v>
          </cell>
          <cell r="Y9473">
            <v>1000</v>
          </cell>
          <cell r="Z9473">
            <v>2000</v>
          </cell>
          <cell r="AA9473">
            <v>0</v>
          </cell>
          <cell r="AB9473">
            <v>0</v>
          </cell>
          <cell r="AC9473">
            <v>0</v>
          </cell>
          <cell r="AD9473" t="str">
            <v>∆</v>
          </cell>
          <cell r="AE9473">
            <v>0</v>
          </cell>
        </row>
        <row r="9474">
          <cell r="V9474" t="str">
            <v>680.40.85.015-5000.04</v>
          </cell>
          <cell r="W9474" t="str">
            <v>Salaries Holiday Pay</v>
          </cell>
          <cell r="X9474">
            <v>0</v>
          </cell>
          <cell r="Y9474">
            <v>0</v>
          </cell>
          <cell r="Z9474">
            <v>0</v>
          </cell>
          <cell r="AA9474">
            <v>0</v>
          </cell>
          <cell r="AB9474">
            <v>0</v>
          </cell>
          <cell r="AC9474">
            <v>0</v>
          </cell>
          <cell r="AD9474" t="str">
            <v>∆</v>
          </cell>
          <cell r="AE9474">
            <v>0</v>
          </cell>
        </row>
        <row r="9475">
          <cell r="V9475" t="str">
            <v>680.40.85.015-5000.06</v>
          </cell>
          <cell r="W9475" t="str">
            <v>Salaries Out of Class</v>
          </cell>
          <cell r="X9475">
            <v>0</v>
          </cell>
          <cell r="Y9475">
            <v>0</v>
          </cell>
          <cell r="Z9475">
            <v>0</v>
          </cell>
          <cell r="AA9475">
            <v>0</v>
          </cell>
          <cell r="AB9475">
            <v>0</v>
          </cell>
          <cell r="AC9475">
            <v>0</v>
          </cell>
          <cell r="AD9475" t="str">
            <v>∆</v>
          </cell>
          <cell r="AE9475">
            <v>0</v>
          </cell>
        </row>
        <row r="9476">
          <cell r="V9476" t="str">
            <v>680.40.85.015-5000.07</v>
          </cell>
          <cell r="W9476" t="str">
            <v>Salaries Admin Leave Pay</v>
          </cell>
          <cell r="X9476">
            <v>3000</v>
          </cell>
          <cell r="Y9476">
            <v>3000</v>
          </cell>
          <cell r="Z9476">
            <v>4000</v>
          </cell>
          <cell r="AA9476">
            <v>5000</v>
          </cell>
          <cell r="AB9476">
            <v>1588</v>
          </cell>
          <cell r="AC9476">
            <v>1588</v>
          </cell>
          <cell r="AD9476" t="str">
            <v>∆</v>
          </cell>
          <cell r="AE9476">
            <v>0</v>
          </cell>
        </row>
        <row r="9477">
          <cell r="V9477" t="str">
            <v>680.40.85.015-5000.08</v>
          </cell>
          <cell r="W9477" t="str">
            <v>Salaries Longevity Pay</v>
          </cell>
          <cell r="X9477">
            <v>2000</v>
          </cell>
          <cell r="Y9477">
            <v>3000</v>
          </cell>
          <cell r="Z9477">
            <v>4000</v>
          </cell>
          <cell r="AA9477">
            <v>3000</v>
          </cell>
          <cell r="AB9477">
            <v>2160</v>
          </cell>
          <cell r="AC9477">
            <v>2160</v>
          </cell>
          <cell r="AD9477" t="str">
            <v>∆</v>
          </cell>
          <cell r="AE9477">
            <v>0</v>
          </cell>
        </row>
        <row r="9478">
          <cell r="V9478" t="str">
            <v>680.40.85.015-5000.10</v>
          </cell>
          <cell r="W9478" t="str">
            <v>Salaries Furloughs</v>
          </cell>
          <cell r="X9478">
            <v>0</v>
          </cell>
          <cell r="Y9478">
            <v>0</v>
          </cell>
          <cell r="Z9478">
            <v>0</v>
          </cell>
          <cell r="AA9478">
            <v>0</v>
          </cell>
          <cell r="AB9478">
            <v>0</v>
          </cell>
          <cell r="AC9478">
            <v>0</v>
          </cell>
          <cell r="AD9478" t="str">
            <v>∆</v>
          </cell>
          <cell r="AE9478">
            <v>0</v>
          </cell>
        </row>
        <row r="9479">
          <cell r="V9479" t="str">
            <v>680.40.85.015-5000.11</v>
          </cell>
          <cell r="W9479" t="str">
            <v>Salaries Worker's Comp</v>
          </cell>
          <cell r="X9479">
            <v>0</v>
          </cell>
          <cell r="Y9479">
            <v>0</v>
          </cell>
          <cell r="Z9479">
            <v>0</v>
          </cell>
          <cell r="AA9479">
            <v>1000</v>
          </cell>
          <cell r="AB9479">
            <v>0</v>
          </cell>
          <cell r="AC9479">
            <v>0</v>
          </cell>
          <cell r="AD9479" t="str">
            <v>∆</v>
          </cell>
          <cell r="AE9479">
            <v>0</v>
          </cell>
        </row>
        <row r="9480">
          <cell r="V9480" t="str">
            <v>680.40.85.015-5000.12</v>
          </cell>
          <cell r="W9480" t="str">
            <v>Salaries Compensated Absences</v>
          </cell>
          <cell r="X9480">
            <v>0</v>
          </cell>
          <cell r="Y9480">
            <v>0</v>
          </cell>
          <cell r="Z9480">
            <v>0</v>
          </cell>
          <cell r="AA9480">
            <v>0</v>
          </cell>
          <cell r="AB9480">
            <v>0</v>
          </cell>
          <cell r="AC9480">
            <v>0</v>
          </cell>
          <cell r="AD9480" t="str">
            <v>∆</v>
          </cell>
          <cell r="AE9480">
            <v>0</v>
          </cell>
        </row>
        <row r="9481">
          <cell r="V9481" t="str">
            <v>680.40.85.015-5100.00</v>
          </cell>
          <cell r="W9481" t="str">
            <v>Benefits PERS Pool Liability</v>
          </cell>
          <cell r="X9481">
            <v>60000</v>
          </cell>
          <cell r="Y9481">
            <v>83000</v>
          </cell>
          <cell r="Z9481">
            <v>100000</v>
          </cell>
          <cell r="AA9481">
            <v>60000</v>
          </cell>
          <cell r="AB9481">
            <v>45820</v>
          </cell>
          <cell r="AC9481">
            <v>49000</v>
          </cell>
          <cell r="AD9481" t="str">
            <v>∆</v>
          </cell>
          <cell r="AE9481">
            <v>3180</v>
          </cell>
        </row>
        <row r="9482">
          <cell r="V9482" t="str">
            <v>680.40.85.015-5100.01</v>
          </cell>
          <cell r="W9482" t="str">
            <v>Benefits Retirement</v>
          </cell>
          <cell r="X9482">
            <v>24000</v>
          </cell>
          <cell r="Y9482">
            <v>29000</v>
          </cell>
          <cell r="Z9482">
            <v>35000</v>
          </cell>
          <cell r="AA9482">
            <v>23000</v>
          </cell>
          <cell r="AB9482">
            <v>15178</v>
          </cell>
          <cell r="AC9482">
            <v>15178</v>
          </cell>
          <cell r="AD9482" t="str">
            <v>∆</v>
          </cell>
          <cell r="AE9482">
            <v>0</v>
          </cell>
        </row>
        <row r="9483">
          <cell r="V9483" t="str">
            <v>680.40.85.015-5100.02</v>
          </cell>
          <cell r="W9483" t="str">
            <v>Benefits Health Insurance</v>
          </cell>
          <cell r="X9483">
            <v>58000</v>
          </cell>
          <cell r="Y9483">
            <v>42000</v>
          </cell>
          <cell r="Z9483">
            <v>46000</v>
          </cell>
          <cell r="AA9483">
            <v>35000</v>
          </cell>
          <cell r="AB9483">
            <v>34802</v>
          </cell>
          <cell r="AC9483">
            <v>34802</v>
          </cell>
          <cell r="AD9483" t="str">
            <v>∆</v>
          </cell>
          <cell r="AE9483">
            <v>0</v>
          </cell>
        </row>
        <row r="9484">
          <cell r="V9484" t="str">
            <v>680.40.85.015-5100.03</v>
          </cell>
          <cell r="W9484" t="str">
            <v>Benefits Dental Insurance</v>
          </cell>
          <cell r="X9484">
            <v>6000</v>
          </cell>
          <cell r="Y9484">
            <v>6000</v>
          </cell>
          <cell r="Z9484">
            <v>6000</v>
          </cell>
          <cell r="AA9484">
            <v>4000</v>
          </cell>
          <cell r="AB9484">
            <v>2505</v>
          </cell>
          <cell r="AC9484">
            <v>2505</v>
          </cell>
          <cell r="AD9484" t="str">
            <v>∆</v>
          </cell>
          <cell r="AE9484">
            <v>0</v>
          </cell>
        </row>
        <row r="9485">
          <cell r="V9485" t="str">
            <v>680.40.85.015-5100.04</v>
          </cell>
          <cell r="W9485" t="str">
            <v>Benefits Vision Insurance</v>
          </cell>
          <cell r="X9485">
            <v>1000</v>
          </cell>
          <cell r="Y9485">
            <v>1000</v>
          </cell>
          <cell r="Z9485">
            <v>1000</v>
          </cell>
          <cell r="AA9485">
            <v>1000</v>
          </cell>
          <cell r="AB9485">
            <v>403</v>
          </cell>
          <cell r="AC9485">
            <v>403</v>
          </cell>
          <cell r="AD9485" t="str">
            <v>∆</v>
          </cell>
          <cell r="AE9485">
            <v>0</v>
          </cell>
        </row>
        <row r="9486">
          <cell r="V9486" t="str">
            <v>680.40.85.015-5100.05</v>
          </cell>
          <cell r="W9486" t="str">
            <v>Benefits Life Insurance</v>
          </cell>
          <cell r="X9486">
            <v>1000</v>
          </cell>
          <cell r="Y9486">
            <v>1000</v>
          </cell>
          <cell r="Z9486">
            <v>1000</v>
          </cell>
          <cell r="AA9486">
            <v>0</v>
          </cell>
          <cell r="AB9486">
            <v>232</v>
          </cell>
          <cell r="AC9486">
            <v>232</v>
          </cell>
          <cell r="AD9486" t="str">
            <v>∆</v>
          </cell>
          <cell r="AE9486">
            <v>0</v>
          </cell>
        </row>
        <row r="9487">
          <cell r="V9487" t="str">
            <v>680.40.85.015-5100.06</v>
          </cell>
          <cell r="W9487" t="str">
            <v>Benefits Worker's Comp</v>
          </cell>
          <cell r="X9487">
            <v>12000</v>
          </cell>
          <cell r="Y9487">
            <v>12000</v>
          </cell>
          <cell r="Z9487">
            <v>18000</v>
          </cell>
          <cell r="AA9487">
            <v>18000</v>
          </cell>
          <cell r="AB9487">
            <v>18600</v>
          </cell>
          <cell r="AC9487">
            <v>24000</v>
          </cell>
          <cell r="AD9487" t="str">
            <v>∆</v>
          </cell>
          <cell r="AE9487">
            <v>5400</v>
          </cell>
        </row>
        <row r="9488">
          <cell r="V9488" t="str">
            <v>680.40.85.015-5100.07</v>
          </cell>
          <cell r="W9488" t="str">
            <v>Benefits Long Term Disability</v>
          </cell>
          <cell r="X9488">
            <v>2000</v>
          </cell>
          <cell r="Y9488">
            <v>3000</v>
          </cell>
          <cell r="Z9488">
            <v>3000</v>
          </cell>
          <cell r="AA9488">
            <v>1000</v>
          </cell>
          <cell r="AB9488">
            <v>1210</v>
          </cell>
          <cell r="AC9488">
            <v>1210</v>
          </cell>
          <cell r="AD9488" t="str">
            <v>∆</v>
          </cell>
          <cell r="AE9488">
            <v>0</v>
          </cell>
        </row>
        <row r="9489">
          <cell r="V9489" t="str">
            <v>680.40.85.015-5100.08</v>
          </cell>
          <cell r="W9489" t="str">
            <v>Benefits Deferred Compensation</v>
          </cell>
          <cell r="X9489">
            <v>1000</v>
          </cell>
          <cell r="Y9489">
            <v>1000</v>
          </cell>
          <cell r="Z9489">
            <v>1000</v>
          </cell>
          <cell r="AA9489">
            <v>2000</v>
          </cell>
          <cell r="AB9489">
            <v>1933</v>
          </cell>
          <cell r="AC9489">
            <v>1933</v>
          </cell>
          <cell r="AD9489" t="str">
            <v>∆</v>
          </cell>
          <cell r="AE9489">
            <v>0</v>
          </cell>
        </row>
        <row r="9490">
          <cell r="V9490" t="str">
            <v>680.40.85.015-5100.09</v>
          </cell>
          <cell r="W9490" t="str">
            <v>Benefits Unemployment Insurance</v>
          </cell>
          <cell r="X9490">
            <v>0</v>
          </cell>
          <cell r="Y9490">
            <v>0</v>
          </cell>
          <cell r="Z9490">
            <v>0</v>
          </cell>
          <cell r="AA9490">
            <v>0</v>
          </cell>
          <cell r="AB9490">
            <v>0</v>
          </cell>
          <cell r="AC9490">
            <v>0</v>
          </cell>
          <cell r="AD9490" t="str">
            <v>∆</v>
          </cell>
          <cell r="AE9490">
            <v>0</v>
          </cell>
        </row>
        <row r="9491">
          <cell r="V9491" t="str">
            <v>680.40.85.015-5100.10</v>
          </cell>
          <cell r="W9491" t="str">
            <v>Benefits Uniform Allowance</v>
          </cell>
          <cell r="X9491">
            <v>0</v>
          </cell>
          <cell r="Y9491">
            <v>0</v>
          </cell>
          <cell r="Z9491">
            <v>0</v>
          </cell>
          <cell r="AA9491">
            <v>0</v>
          </cell>
          <cell r="AB9491">
            <v>60</v>
          </cell>
          <cell r="AC9491">
            <v>60</v>
          </cell>
          <cell r="AD9491" t="str">
            <v>∆</v>
          </cell>
          <cell r="AE9491">
            <v>0</v>
          </cell>
        </row>
        <row r="9492">
          <cell r="V9492" t="str">
            <v>680.40.85.015-5100.11</v>
          </cell>
          <cell r="W9492" t="str">
            <v>Benefits Medicare</v>
          </cell>
          <cell r="X9492">
            <v>5000</v>
          </cell>
          <cell r="Y9492">
            <v>7000</v>
          </cell>
          <cell r="Z9492">
            <v>8000</v>
          </cell>
          <cell r="AA9492">
            <v>5000</v>
          </cell>
          <cell r="AB9492">
            <v>2658</v>
          </cell>
          <cell r="AC9492">
            <v>2658</v>
          </cell>
          <cell r="AD9492" t="str">
            <v>∆</v>
          </cell>
          <cell r="AE9492">
            <v>0</v>
          </cell>
        </row>
        <row r="9493">
          <cell r="V9493" t="str">
            <v>680.40.85.015-5100.12</v>
          </cell>
          <cell r="W9493" t="str">
            <v>Benefits Annual Physical Exam</v>
          </cell>
          <cell r="X9493">
            <v>3000</v>
          </cell>
          <cell r="Y9493">
            <v>2000</v>
          </cell>
          <cell r="Z9493">
            <v>1000</v>
          </cell>
          <cell r="AA9493">
            <v>2000</v>
          </cell>
          <cell r="AB9493">
            <v>0</v>
          </cell>
          <cell r="AC9493">
            <v>0</v>
          </cell>
          <cell r="AD9493" t="str">
            <v>∆</v>
          </cell>
          <cell r="AE9493">
            <v>0</v>
          </cell>
        </row>
        <row r="9494">
          <cell r="V9494" t="str">
            <v>680.40.85.015-5100.15</v>
          </cell>
          <cell r="W9494" t="str">
            <v>Benefits Cell Phone Allowance</v>
          </cell>
          <cell r="X9494">
            <v>0</v>
          </cell>
          <cell r="Y9494">
            <v>1000</v>
          </cell>
          <cell r="Z9494">
            <v>2000</v>
          </cell>
          <cell r="AA9494">
            <v>1000</v>
          </cell>
          <cell r="AB9494">
            <v>828</v>
          </cell>
          <cell r="AC9494">
            <v>828</v>
          </cell>
          <cell r="AD9494" t="str">
            <v>∆</v>
          </cell>
          <cell r="AE9494">
            <v>0</v>
          </cell>
        </row>
        <row r="9495">
          <cell r="V9495" t="str">
            <v>680.40.85.015-5100.17</v>
          </cell>
          <cell r="W9495" t="str">
            <v>Benefits Other Post Employment Benefits</v>
          </cell>
          <cell r="X9495">
            <v>70000</v>
          </cell>
          <cell r="Y9495">
            <v>70000</v>
          </cell>
          <cell r="Z9495">
            <v>68000</v>
          </cell>
          <cell r="AA9495">
            <v>66000</v>
          </cell>
          <cell r="AB9495">
            <v>66000</v>
          </cell>
          <cell r="AC9495">
            <v>66000</v>
          </cell>
          <cell r="AD9495" t="str">
            <v>∆</v>
          </cell>
          <cell r="AE9495">
            <v>0</v>
          </cell>
        </row>
        <row r="9496">
          <cell r="V9496" t="str">
            <v>680.40.85.015-5100.98</v>
          </cell>
          <cell r="W9496" t="str">
            <v>Benefits GASB 75 Expense</v>
          </cell>
          <cell r="X9496">
            <v>0</v>
          </cell>
          <cell r="Y9496">
            <v>158000</v>
          </cell>
          <cell r="Z9496">
            <v>171000</v>
          </cell>
          <cell r="AA9496">
            <v>0</v>
          </cell>
          <cell r="AB9496">
            <v>0</v>
          </cell>
          <cell r="AC9496">
            <v>0</v>
          </cell>
          <cell r="AD9496" t="str">
            <v>∆</v>
          </cell>
          <cell r="AE9496">
            <v>0</v>
          </cell>
        </row>
        <row r="9497">
          <cell r="V9497" t="str">
            <v>680.40.85.015-5100.99</v>
          </cell>
          <cell r="W9497" t="str">
            <v>Benefits Pension Expense</v>
          </cell>
          <cell r="X9497">
            <v>114000</v>
          </cell>
          <cell r="Y9497">
            <v>201000</v>
          </cell>
          <cell r="Z9497">
            <v>527000</v>
          </cell>
          <cell r="AA9497">
            <v>0</v>
          </cell>
          <cell r="AB9497">
            <v>0</v>
          </cell>
          <cell r="AC9497">
            <v>0</v>
          </cell>
          <cell r="AD9497" t="str">
            <v>∆</v>
          </cell>
          <cell r="AE9497">
            <v>0</v>
          </cell>
        </row>
        <row r="9498">
          <cell r="W9498" t="str">
            <v>TOTAL : PERSONNEL</v>
          </cell>
          <cell r="X9498">
            <v>733000</v>
          </cell>
          <cell r="Y9498">
            <v>1083000</v>
          </cell>
          <cell r="Z9498">
            <v>1514000</v>
          </cell>
          <cell r="AA9498">
            <v>529000</v>
          </cell>
          <cell r="AB9498">
            <v>370608</v>
          </cell>
          <cell r="AC9498">
            <v>390557</v>
          </cell>
          <cell r="AD9498" t="str">
            <v>∆</v>
          </cell>
          <cell r="AE9498">
            <v>19949</v>
          </cell>
        </row>
        <row r="9499">
          <cell r="AB9499" t="str">
            <v/>
          </cell>
          <cell r="AC9499" t="str">
            <v/>
          </cell>
          <cell r="AD9499" t="str">
            <v>∆</v>
          </cell>
        </row>
        <row r="9500">
          <cell r="V9500" t="str">
            <v>[680] WATER O&amp;M : PUBLIC WORKS : WATER RESOURCES</v>
          </cell>
        </row>
        <row r="9501">
          <cell r="V9501" t="str">
            <v>ADMINISTRATION/ENGINEERING : OPERATIONS</v>
          </cell>
          <cell r="AB9501" t="str">
            <v/>
          </cell>
          <cell r="AC9501" t="str">
            <v/>
          </cell>
          <cell r="AD9501" t="str">
            <v>∆</v>
          </cell>
        </row>
        <row r="9502">
          <cell r="V9502" t="str">
            <v>680.40.85.015-6000.01</v>
          </cell>
          <cell r="W9502" t="str">
            <v>Professional Services General</v>
          </cell>
          <cell r="X9502">
            <v>25000</v>
          </cell>
          <cell r="Y9502">
            <v>10000</v>
          </cell>
          <cell r="Z9502">
            <v>1000</v>
          </cell>
          <cell r="AA9502">
            <v>8000</v>
          </cell>
          <cell r="AB9502">
            <v>35000</v>
          </cell>
          <cell r="AC9502">
            <v>35000</v>
          </cell>
          <cell r="AD9502" t="str">
            <v>∆</v>
          </cell>
          <cell r="AE9502">
            <v>0</v>
          </cell>
        </row>
        <row r="9503">
          <cell r="V9503" t="str">
            <v>680.40.85.015-6000.09</v>
          </cell>
          <cell r="W9503" t="str">
            <v>Professional Services Uniform</v>
          </cell>
          <cell r="X9503">
            <v>0</v>
          </cell>
          <cell r="Y9503">
            <v>0</v>
          </cell>
          <cell r="Z9503">
            <v>0</v>
          </cell>
          <cell r="AA9503">
            <v>0</v>
          </cell>
          <cell r="AB9503">
            <v>0</v>
          </cell>
          <cell r="AC9503">
            <v>0</v>
          </cell>
          <cell r="AD9503" t="str">
            <v>∆</v>
          </cell>
          <cell r="AE9503">
            <v>0</v>
          </cell>
        </row>
        <row r="9504">
          <cell r="V9504" t="str">
            <v>680.40.85.015-6000.10</v>
          </cell>
          <cell r="W9504" t="str">
            <v>Professional Services Consultant</v>
          </cell>
          <cell r="X9504">
            <v>3000</v>
          </cell>
          <cell r="Y9504">
            <v>0</v>
          </cell>
          <cell r="Z9504">
            <v>1000</v>
          </cell>
          <cell r="AA9504">
            <v>1000</v>
          </cell>
          <cell r="AB9504">
            <v>5500</v>
          </cell>
          <cell r="AC9504">
            <v>5500</v>
          </cell>
          <cell r="AD9504" t="str">
            <v>∆</v>
          </cell>
          <cell r="AE9504">
            <v>0</v>
          </cell>
        </row>
        <row r="9505">
          <cell r="V9505" t="str">
            <v>680.40.85.015-6000.12</v>
          </cell>
          <cell r="W9505" t="str">
            <v>Professional Services Contract Services</v>
          </cell>
          <cell r="X9505">
            <v>2000</v>
          </cell>
          <cell r="Y9505">
            <v>2000</v>
          </cell>
          <cell r="Z9505">
            <v>2000</v>
          </cell>
          <cell r="AA9505">
            <v>2000</v>
          </cell>
          <cell r="AB9505">
            <v>2500</v>
          </cell>
          <cell r="AC9505">
            <v>2500</v>
          </cell>
          <cell r="AD9505" t="str">
            <v>∆</v>
          </cell>
          <cell r="AE9505">
            <v>0</v>
          </cell>
        </row>
        <row r="9506">
          <cell r="V9506" t="str">
            <v>680.40.85.015-6000.15</v>
          </cell>
          <cell r="W9506" t="str">
            <v>Professional Services Utility Statement Processing</v>
          </cell>
          <cell r="X9506">
            <v>0</v>
          </cell>
          <cell r="Y9506">
            <v>0</v>
          </cell>
          <cell r="Z9506">
            <v>0</v>
          </cell>
          <cell r="AA9506">
            <v>0</v>
          </cell>
          <cell r="AB9506">
            <v>0</v>
          </cell>
          <cell r="AC9506">
            <v>0</v>
          </cell>
          <cell r="AD9506" t="str">
            <v>∆</v>
          </cell>
          <cell r="AE9506">
            <v>0</v>
          </cell>
        </row>
        <row r="9507">
          <cell r="V9507" t="str">
            <v>680.40.85.015-6000.18</v>
          </cell>
          <cell r="W9507" t="str">
            <v>Professional Services Legal</v>
          </cell>
          <cell r="X9507">
            <v>0</v>
          </cell>
          <cell r="Y9507">
            <v>5000</v>
          </cell>
          <cell r="Z9507">
            <v>1000</v>
          </cell>
          <cell r="AA9507">
            <v>1000</v>
          </cell>
          <cell r="AB9507">
            <v>0</v>
          </cell>
          <cell r="AC9507">
            <v>0</v>
          </cell>
          <cell r="AD9507" t="str">
            <v>∆</v>
          </cell>
          <cell r="AE9507">
            <v>0</v>
          </cell>
        </row>
        <row r="9508">
          <cell r="V9508" t="str">
            <v>680.40.85.015-6100.01</v>
          </cell>
          <cell r="W9508" t="str">
            <v>Utilities Electric</v>
          </cell>
          <cell r="X9508">
            <v>0</v>
          </cell>
          <cell r="Y9508">
            <v>0</v>
          </cell>
          <cell r="Z9508">
            <v>0</v>
          </cell>
          <cell r="AA9508">
            <v>0</v>
          </cell>
          <cell r="AB9508">
            <v>0</v>
          </cell>
          <cell r="AC9508">
            <v>0</v>
          </cell>
          <cell r="AD9508" t="str">
            <v>∆</v>
          </cell>
          <cell r="AE9508">
            <v>0</v>
          </cell>
        </row>
        <row r="9509">
          <cell r="V9509" t="str">
            <v>680.40.85.015-6100.02</v>
          </cell>
          <cell r="W9509" t="str">
            <v>Utilities Telephone</v>
          </cell>
          <cell r="X9509">
            <v>9000</v>
          </cell>
          <cell r="Y9509">
            <v>9000</v>
          </cell>
          <cell r="Z9509">
            <v>8000</v>
          </cell>
          <cell r="AA9509">
            <v>8000</v>
          </cell>
          <cell r="AB9509">
            <v>9500</v>
          </cell>
          <cell r="AC9509">
            <v>9500</v>
          </cell>
          <cell r="AD9509" t="str">
            <v>∆</v>
          </cell>
          <cell r="AE9509">
            <v>0</v>
          </cell>
        </row>
        <row r="9510">
          <cell r="V9510" t="str">
            <v>680.40.85.015-6100.03</v>
          </cell>
          <cell r="W9510" t="str">
            <v>Utilities Data Transmission / ISP</v>
          </cell>
          <cell r="X9510">
            <v>1000</v>
          </cell>
          <cell r="Y9510">
            <v>6000</v>
          </cell>
          <cell r="Z9510">
            <v>6000</v>
          </cell>
          <cell r="AA9510">
            <v>10000</v>
          </cell>
          <cell r="AB9510">
            <v>7200</v>
          </cell>
          <cell r="AC9510">
            <v>10000</v>
          </cell>
          <cell r="AD9510" t="str">
            <v>∆</v>
          </cell>
          <cell r="AE9510">
            <v>2800</v>
          </cell>
        </row>
        <row r="9511">
          <cell r="V9511" t="str">
            <v>680.40.85.015-6200.01</v>
          </cell>
          <cell r="W9511" t="str">
            <v>Supplies Office</v>
          </cell>
          <cell r="X9511">
            <v>5000</v>
          </cell>
          <cell r="Y9511">
            <v>5000</v>
          </cell>
          <cell r="Z9511">
            <v>4000</v>
          </cell>
          <cell r="AA9511">
            <v>2000</v>
          </cell>
          <cell r="AB9511">
            <v>5000</v>
          </cell>
          <cell r="AC9511">
            <v>5000</v>
          </cell>
          <cell r="AD9511" t="str">
            <v>∆</v>
          </cell>
          <cell r="AE9511">
            <v>0</v>
          </cell>
        </row>
        <row r="9512">
          <cell r="V9512" t="str">
            <v>680.40.85.015-6200.02</v>
          </cell>
          <cell r="W9512" t="str">
            <v>Supplies Special Department</v>
          </cell>
          <cell r="X9512">
            <v>5000</v>
          </cell>
          <cell r="Y9512">
            <v>7000</v>
          </cell>
          <cell r="Z9512">
            <v>4000</v>
          </cell>
          <cell r="AA9512">
            <v>5000</v>
          </cell>
          <cell r="AB9512">
            <v>6250</v>
          </cell>
          <cell r="AC9512">
            <v>6250</v>
          </cell>
          <cell r="AD9512" t="str">
            <v>∆</v>
          </cell>
          <cell r="AE9512">
            <v>0</v>
          </cell>
        </row>
        <row r="9513">
          <cell r="V9513" t="str">
            <v>680.40.85.015-6200.03</v>
          </cell>
          <cell r="W9513" t="str">
            <v>Supplies Copier Maintenance &amp; Supplies</v>
          </cell>
          <cell r="X9513">
            <v>0</v>
          </cell>
          <cell r="Y9513">
            <v>1000</v>
          </cell>
          <cell r="Z9513">
            <v>1000</v>
          </cell>
          <cell r="AA9513">
            <v>1000</v>
          </cell>
          <cell r="AB9513">
            <v>2500</v>
          </cell>
          <cell r="AC9513">
            <v>2500</v>
          </cell>
          <cell r="AD9513" t="str">
            <v>∆</v>
          </cell>
          <cell r="AE9513">
            <v>0</v>
          </cell>
        </row>
        <row r="9514">
          <cell r="V9514" t="str">
            <v>680.40.85.015-6200.04</v>
          </cell>
          <cell r="W9514" t="str">
            <v>Supplies Postage</v>
          </cell>
          <cell r="X9514">
            <v>4000</v>
          </cell>
          <cell r="Y9514">
            <v>4000</v>
          </cell>
          <cell r="Z9514">
            <v>3000</v>
          </cell>
          <cell r="AA9514">
            <v>4000</v>
          </cell>
          <cell r="AB9514">
            <v>4100</v>
          </cell>
          <cell r="AC9514">
            <v>4100</v>
          </cell>
          <cell r="AD9514" t="str">
            <v>∆</v>
          </cell>
          <cell r="AE9514">
            <v>0</v>
          </cell>
        </row>
        <row r="9515">
          <cell r="V9515" t="str">
            <v>680.40.85.015-6200.09</v>
          </cell>
          <cell r="W9515" t="str">
            <v>Supplies Data Processing</v>
          </cell>
          <cell r="X9515">
            <v>0</v>
          </cell>
          <cell r="Y9515">
            <v>3000</v>
          </cell>
          <cell r="Z9515">
            <v>0</v>
          </cell>
          <cell r="AA9515">
            <v>0</v>
          </cell>
          <cell r="AB9515">
            <v>1855</v>
          </cell>
          <cell r="AC9515">
            <v>1855</v>
          </cell>
          <cell r="AD9515" t="str">
            <v>∆</v>
          </cell>
          <cell r="AE9515">
            <v>0</v>
          </cell>
        </row>
        <row r="9516">
          <cell r="V9516" t="str">
            <v>680.40.85.015-6200.10</v>
          </cell>
          <cell r="W9516" t="str">
            <v>Supplies Protective Clothing</v>
          </cell>
          <cell r="X9516">
            <v>0</v>
          </cell>
          <cell r="Y9516">
            <v>0</v>
          </cell>
          <cell r="Z9516">
            <v>0</v>
          </cell>
          <cell r="AA9516">
            <v>0</v>
          </cell>
          <cell r="AB9516">
            <v>3000</v>
          </cell>
          <cell r="AC9516">
            <v>3000</v>
          </cell>
          <cell r="AD9516" t="str">
            <v>∆</v>
          </cell>
          <cell r="AE9516">
            <v>0</v>
          </cell>
        </row>
        <row r="9517">
          <cell r="V9517" t="str">
            <v>680.40.85.015-6280.13</v>
          </cell>
          <cell r="W9517" t="str">
            <v>Supplies-Public Works Laboratory</v>
          </cell>
          <cell r="X9517">
            <v>0</v>
          </cell>
          <cell r="Y9517">
            <v>0</v>
          </cell>
          <cell r="Z9517">
            <v>0</v>
          </cell>
          <cell r="AA9517">
            <v>0</v>
          </cell>
          <cell r="AB9517">
            <v>0</v>
          </cell>
          <cell r="AC9517">
            <v>0</v>
          </cell>
          <cell r="AD9517" t="str">
            <v>∆</v>
          </cell>
          <cell r="AE9517">
            <v>0</v>
          </cell>
        </row>
        <row r="9518">
          <cell r="V9518" t="str">
            <v>680.40.85.015-6280.27</v>
          </cell>
          <cell r="W9518" t="str">
            <v>Supplies-Public Works SSJID Surface Water</v>
          </cell>
          <cell r="X9518">
            <v>0</v>
          </cell>
          <cell r="Y9518">
            <v>0</v>
          </cell>
          <cell r="Z9518">
            <v>0</v>
          </cell>
          <cell r="AA9518">
            <v>0</v>
          </cell>
          <cell r="AB9518">
            <v>0</v>
          </cell>
          <cell r="AC9518">
            <v>0</v>
          </cell>
          <cell r="AD9518" t="str">
            <v>∆</v>
          </cell>
          <cell r="AE9518">
            <v>0</v>
          </cell>
        </row>
        <row r="9519">
          <cell r="V9519" t="str">
            <v>680.40.85.015-6280.28</v>
          </cell>
          <cell r="W9519" t="str">
            <v>Supplies-Public Works Water Treatment Chemicals</v>
          </cell>
          <cell r="X9519">
            <v>0</v>
          </cell>
          <cell r="Y9519">
            <v>0</v>
          </cell>
          <cell r="Z9519">
            <v>0</v>
          </cell>
          <cell r="AA9519">
            <v>0</v>
          </cell>
          <cell r="AB9519">
            <v>0</v>
          </cell>
          <cell r="AC9519">
            <v>0</v>
          </cell>
          <cell r="AD9519" t="str">
            <v>∆</v>
          </cell>
          <cell r="AE9519">
            <v>0</v>
          </cell>
        </row>
        <row r="9520">
          <cell r="V9520" t="str">
            <v>680.40.85.015-6280.29</v>
          </cell>
          <cell r="W9520" t="str">
            <v>Supplies-Public Works Water Treatment</v>
          </cell>
          <cell r="X9520">
            <v>0</v>
          </cell>
          <cell r="Y9520">
            <v>0</v>
          </cell>
          <cell r="Z9520">
            <v>0</v>
          </cell>
          <cell r="AA9520">
            <v>0</v>
          </cell>
          <cell r="AB9520">
            <v>0</v>
          </cell>
          <cell r="AC9520">
            <v>0</v>
          </cell>
          <cell r="AD9520" t="str">
            <v>∆</v>
          </cell>
          <cell r="AE9520">
            <v>0</v>
          </cell>
        </row>
        <row r="9521">
          <cell r="V9521" t="str">
            <v>680.40.85.015-6280.30</v>
          </cell>
          <cell r="W9521" t="str">
            <v>Supplies-Public Works Automated &amp; Hand Tools</v>
          </cell>
          <cell r="X9521">
            <v>0</v>
          </cell>
          <cell r="Y9521">
            <v>0</v>
          </cell>
          <cell r="Z9521">
            <v>0</v>
          </cell>
          <cell r="AA9521">
            <v>0</v>
          </cell>
          <cell r="AB9521">
            <v>0</v>
          </cell>
          <cell r="AC9521">
            <v>0</v>
          </cell>
          <cell r="AD9521" t="str">
            <v>∆</v>
          </cell>
          <cell r="AE9521">
            <v>0</v>
          </cell>
        </row>
        <row r="9522">
          <cell r="V9522" t="str">
            <v>680.40.85.015-6280.31</v>
          </cell>
          <cell r="W9522" t="str">
            <v>Supplies-Public Works Water Conservation</v>
          </cell>
          <cell r="X9522">
            <v>0</v>
          </cell>
          <cell r="Y9522">
            <v>0</v>
          </cell>
          <cell r="Z9522">
            <v>0</v>
          </cell>
          <cell r="AA9522">
            <v>0</v>
          </cell>
          <cell r="AB9522">
            <v>0</v>
          </cell>
          <cell r="AC9522">
            <v>0</v>
          </cell>
          <cell r="AD9522" t="str">
            <v>∆</v>
          </cell>
          <cell r="AE9522">
            <v>0</v>
          </cell>
        </row>
        <row r="9523">
          <cell r="V9523" t="str">
            <v>680.40.85.015-6280.32</v>
          </cell>
          <cell r="W9523" t="str">
            <v>Supplies-Public Works Water Distribution System</v>
          </cell>
          <cell r="X9523">
            <v>0</v>
          </cell>
          <cell r="Y9523">
            <v>0</v>
          </cell>
          <cell r="Z9523">
            <v>0</v>
          </cell>
          <cell r="AA9523">
            <v>0</v>
          </cell>
          <cell r="AB9523">
            <v>0</v>
          </cell>
          <cell r="AC9523">
            <v>0</v>
          </cell>
          <cell r="AD9523" t="str">
            <v>∆</v>
          </cell>
          <cell r="AE9523">
            <v>0</v>
          </cell>
        </row>
        <row r="9524">
          <cell r="V9524" t="str">
            <v>680.40.85.015-6280.33</v>
          </cell>
          <cell r="W9524" t="str">
            <v>Supplies-Public Works Fire Hydrants</v>
          </cell>
          <cell r="X9524">
            <v>0</v>
          </cell>
          <cell r="Y9524">
            <v>0</v>
          </cell>
          <cell r="Z9524">
            <v>0</v>
          </cell>
          <cell r="AA9524">
            <v>0</v>
          </cell>
          <cell r="AB9524">
            <v>0</v>
          </cell>
          <cell r="AC9524">
            <v>0</v>
          </cell>
          <cell r="AD9524" t="str">
            <v>∆</v>
          </cell>
          <cell r="AE9524">
            <v>0</v>
          </cell>
        </row>
        <row r="9525">
          <cell r="V9525" t="str">
            <v>680.40.85.015-6280.34</v>
          </cell>
          <cell r="W9525" t="str">
            <v>Supplies-Public Works Wells &amp; Pumps</v>
          </cell>
          <cell r="X9525">
            <v>0</v>
          </cell>
          <cell r="Y9525">
            <v>0</v>
          </cell>
          <cell r="Z9525">
            <v>0</v>
          </cell>
          <cell r="AA9525">
            <v>0</v>
          </cell>
          <cell r="AB9525">
            <v>0</v>
          </cell>
          <cell r="AC9525">
            <v>0</v>
          </cell>
          <cell r="AD9525" t="str">
            <v>∆</v>
          </cell>
          <cell r="AE9525">
            <v>0</v>
          </cell>
        </row>
        <row r="9526">
          <cell r="V9526" t="str">
            <v>680.40.85.015-6280.35</v>
          </cell>
          <cell r="W9526" t="str">
            <v>Supplies-Public Works Water Meters &amp; Boxes</v>
          </cell>
          <cell r="X9526">
            <v>0</v>
          </cell>
          <cell r="Y9526">
            <v>0</v>
          </cell>
          <cell r="Z9526">
            <v>0</v>
          </cell>
          <cell r="AA9526">
            <v>0</v>
          </cell>
          <cell r="AB9526">
            <v>0</v>
          </cell>
          <cell r="AC9526">
            <v>0</v>
          </cell>
          <cell r="AD9526" t="str">
            <v>∆</v>
          </cell>
          <cell r="AE9526">
            <v>0</v>
          </cell>
        </row>
        <row r="9527">
          <cell r="V9527" t="str">
            <v>680.40.85.015-6280.40</v>
          </cell>
          <cell r="W9527" t="str">
            <v>Supplies-Public Works Support Department</v>
          </cell>
          <cell r="X9527">
            <v>0</v>
          </cell>
          <cell r="Y9527">
            <v>0</v>
          </cell>
          <cell r="Z9527">
            <v>0</v>
          </cell>
          <cell r="AA9527">
            <v>0</v>
          </cell>
          <cell r="AB9527">
            <v>0</v>
          </cell>
          <cell r="AC9527">
            <v>0</v>
          </cell>
          <cell r="AD9527" t="str">
            <v>∆</v>
          </cell>
          <cell r="AE9527">
            <v>0</v>
          </cell>
        </row>
        <row r="9528">
          <cell r="V9528" t="str">
            <v>680.40.85.015-6300.01</v>
          </cell>
          <cell r="W9528" t="str">
            <v>Dues &amp; Subscriptions Memberships</v>
          </cell>
          <cell r="X9528">
            <v>4000</v>
          </cell>
          <cell r="Y9528">
            <v>6000</v>
          </cell>
          <cell r="Z9528">
            <v>6000</v>
          </cell>
          <cell r="AA9528">
            <v>6000</v>
          </cell>
          <cell r="AB9528">
            <v>6375</v>
          </cell>
          <cell r="AC9528">
            <v>11375</v>
          </cell>
          <cell r="AD9528" t="str">
            <v>∆</v>
          </cell>
          <cell r="AE9528">
            <v>5000</v>
          </cell>
        </row>
        <row r="9529">
          <cell r="V9529" t="str">
            <v>680.40.85.015-6350.01</v>
          </cell>
          <cell r="W9529" t="str">
            <v>Maintenance Agreements &amp; Licenses License/Software Maintenance</v>
          </cell>
          <cell r="X9529">
            <v>0</v>
          </cell>
          <cell r="Y9529">
            <v>0</v>
          </cell>
          <cell r="Z9529">
            <v>0</v>
          </cell>
          <cell r="AA9529">
            <v>0</v>
          </cell>
          <cell r="AB9529">
            <v>600</v>
          </cell>
          <cell r="AC9529">
            <v>600</v>
          </cell>
          <cell r="AD9529" t="str">
            <v>∆</v>
          </cell>
          <cell r="AE9529">
            <v>0</v>
          </cell>
        </row>
        <row r="9530">
          <cell r="V9530" t="str">
            <v>680.40.85.015-6350.02</v>
          </cell>
          <cell r="W9530" t="str">
            <v>Maintenance Agreements &amp; Licenses Hardware Maintenance</v>
          </cell>
          <cell r="X9530">
            <v>1000</v>
          </cell>
          <cell r="Y9530">
            <v>1000</v>
          </cell>
          <cell r="Z9530">
            <v>1000</v>
          </cell>
          <cell r="AA9530">
            <v>1000</v>
          </cell>
          <cell r="AB9530">
            <v>1200</v>
          </cell>
          <cell r="AC9530">
            <v>2400</v>
          </cell>
          <cell r="AD9530" t="str">
            <v>∆</v>
          </cell>
          <cell r="AE9530">
            <v>1200</v>
          </cell>
        </row>
        <row r="9531">
          <cell r="V9531" t="str">
            <v>680.40.85.015-6375.08</v>
          </cell>
          <cell r="W9531" t="str">
            <v>Operating Fees Operating Permits Reg</v>
          </cell>
          <cell r="X9531">
            <v>1000</v>
          </cell>
          <cell r="Y9531">
            <v>1000</v>
          </cell>
          <cell r="Z9531">
            <v>1000</v>
          </cell>
          <cell r="AA9531">
            <v>1000</v>
          </cell>
          <cell r="AB9531">
            <v>2500</v>
          </cell>
          <cell r="AC9531">
            <v>2500</v>
          </cell>
          <cell r="AD9531" t="str">
            <v>∆</v>
          </cell>
          <cell r="AE9531">
            <v>0</v>
          </cell>
        </row>
        <row r="9532">
          <cell r="V9532" t="str">
            <v>680.40.85.015-6400.01</v>
          </cell>
          <cell r="W9532" t="str">
            <v>Repairs &amp; Maintenance Building</v>
          </cell>
          <cell r="X9532">
            <v>0</v>
          </cell>
          <cell r="Y9532">
            <v>0</v>
          </cell>
          <cell r="Z9532">
            <v>0</v>
          </cell>
          <cell r="AA9532">
            <v>0</v>
          </cell>
          <cell r="AB9532">
            <v>0</v>
          </cell>
          <cell r="AC9532">
            <v>0</v>
          </cell>
          <cell r="AD9532" t="str">
            <v>∆</v>
          </cell>
          <cell r="AE9532">
            <v>0</v>
          </cell>
        </row>
        <row r="9533">
          <cell r="V9533" t="str">
            <v>680.40.85.015-6400.02</v>
          </cell>
          <cell r="W9533" t="str">
            <v>Repairs &amp; Maintenance Minor Equipment/Other</v>
          </cell>
          <cell r="X9533">
            <v>1000</v>
          </cell>
          <cell r="Y9533">
            <v>0</v>
          </cell>
          <cell r="Z9533">
            <v>0</v>
          </cell>
          <cell r="AA9533">
            <v>0</v>
          </cell>
          <cell r="AB9533">
            <v>5000</v>
          </cell>
          <cell r="AC9533">
            <v>5000</v>
          </cell>
          <cell r="AD9533" t="str">
            <v>∆</v>
          </cell>
          <cell r="AE9533">
            <v>0</v>
          </cell>
        </row>
        <row r="9534">
          <cell r="V9534" t="str">
            <v>680.40.85.015-6400.05</v>
          </cell>
          <cell r="W9534" t="str">
            <v>Repairs &amp; Maintenance Vehicle</v>
          </cell>
          <cell r="X9534">
            <v>0</v>
          </cell>
          <cell r="Y9534">
            <v>0</v>
          </cell>
          <cell r="Z9534">
            <v>0</v>
          </cell>
          <cell r="AA9534">
            <v>0</v>
          </cell>
          <cell r="AB9534">
            <v>0</v>
          </cell>
          <cell r="AC9534">
            <v>0</v>
          </cell>
          <cell r="AD9534" t="str">
            <v>∆</v>
          </cell>
          <cell r="AE9534">
            <v>0</v>
          </cell>
        </row>
        <row r="9535">
          <cell r="V9535" t="str">
            <v>680.40.85.015-6400.07</v>
          </cell>
          <cell r="W9535" t="str">
            <v>Repairs &amp; Maintenance Radio Communication</v>
          </cell>
          <cell r="X9535">
            <v>0</v>
          </cell>
          <cell r="Y9535">
            <v>0</v>
          </cell>
          <cell r="Z9535">
            <v>0</v>
          </cell>
          <cell r="AA9535">
            <v>0</v>
          </cell>
          <cell r="AB9535">
            <v>500</v>
          </cell>
          <cell r="AC9535">
            <v>500</v>
          </cell>
          <cell r="AD9535" t="str">
            <v>∆</v>
          </cell>
          <cell r="AE9535">
            <v>0</v>
          </cell>
        </row>
        <row r="9536">
          <cell r="V9536" t="str">
            <v>680.40.85.015-6280.11</v>
          </cell>
          <cell r="W9536" t="str">
            <v>Supplies-Public Works Custodial</v>
          </cell>
          <cell r="X9536">
            <v>0</v>
          </cell>
          <cell r="Y9536">
            <v>0</v>
          </cell>
          <cell r="Z9536">
            <v>0</v>
          </cell>
          <cell r="AA9536">
            <v>0</v>
          </cell>
          <cell r="AB9536">
            <v>1000</v>
          </cell>
          <cell r="AC9536">
            <v>1000</v>
          </cell>
          <cell r="AD9536" t="str">
            <v>∆</v>
          </cell>
          <cell r="AE9536">
            <v>0</v>
          </cell>
        </row>
        <row r="9537">
          <cell r="V9537" t="str">
            <v>680.40.85.015-6350.03</v>
          </cell>
          <cell r="W9537" t="str">
            <v>Maintenance Agreements &amp; Licenses Maintenance Agreements</v>
          </cell>
          <cell r="X9537">
            <v>0</v>
          </cell>
          <cell r="Y9537">
            <v>0</v>
          </cell>
          <cell r="Z9537">
            <v>0</v>
          </cell>
          <cell r="AA9537">
            <v>0</v>
          </cell>
          <cell r="AB9537">
            <v>1000</v>
          </cell>
          <cell r="AC9537">
            <v>1000</v>
          </cell>
          <cell r="AD9537" t="str">
            <v>∆</v>
          </cell>
          <cell r="AE9537">
            <v>0</v>
          </cell>
        </row>
        <row r="9538">
          <cell r="V9538" t="str">
            <v>680.40.85.015-6400.20</v>
          </cell>
          <cell r="W9538" t="str">
            <v>Repairs &amp; Maintenance Property Maintenance</v>
          </cell>
          <cell r="X9538">
            <v>1000</v>
          </cell>
          <cell r="Y9538">
            <v>2000</v>
          </cell>
          <cell r="Z9538">
            <v>1000</v>
          </cell>
          <cell r="AA9538">
            <v>1000</v>
          </cell>
          <cell r="AB9538">
            <v>5000</v>
          </cell>
          <cell r="AC9538">
            <v>5000</v>
          </cell>
          <cell r="AD9538" t="str">
            <v>∆</v>
          </cell>
          <cell r="AE9538">
            <v>0</v>
          </cell>
        </row>
        <row r="9539">
          <cell r="V9539" t="str">
            <v>680.40.85.015-6500.01</v>
          </cell>
          <cell r="W9539" t="str">
            <v>Claims &amp; Insurance SIR</v>
          </cell>
          <cell r="X9539">
            <v>250000</v>
          </cell>
          <cell r="Y9539">
            <v>175000</v>
          </cell>
          <cell r="Z9539">
            <v>0</v>
          </cell>
          <cell r="AA9539">
            <v>0</v>
          </cell>
          <cell r="AB9539">
            <v>0</v>
          </cell>
          <cell r="AC9539">
            <v>0</v>
          </cell>
          <cell r="AD9539" t="str">
            <v>∆</v>
          </cell>
          <cell r="AE9539">
            <v>0</v>
          </cell>
        </row>
        <row r="9540">
          <cell r="V9540" t="str">
            <v>680.40.85.015-6500.02</v>
          </cell>
          <cell r="W9540" t="str">
            <v>Claims &amp; Insurance Claim Settlement</v>
          </cell>
          <cell r="X9540">
            <v>0</v>
          </cell>
          <cell r="Y9540">
            <v>0</v>
          </cell>
          <cell r="Z9540">
            <v>0</v>
          </cell>
          <cell r="AA9540">
            <v>8122000</v>
          </cell>
          <cell r="AB9540">
            <v>0</v>
          </cell>
          <cell r="AC9540">
            <v>0</v>
          </cell>
          <cell r="AD9540" t="str">
            <v>∆</v>
          </cell>
          <cell r="AE9540">
            <v>0</v>
          </cell>
        </row>
        <row r="9541">
          <cell r="V9541" t="str">
            <v>680.40.85.015-6500.04</v>
          </cell>
          <cell r="W9541" t="str">
            <v>Claims &amp; Insurance Insurance Premiums</v>
          </cell>
          <cell r="X9541">
            <v>112000</v>
          </cell>
          <cell r="Y9541">
            <v>143000</v>
          </cell>
          <cell r="Z9541">
            <v>165000</v>
          </cell>
          <cell r="AA9541">
            <v>165000</v>
          </cell>
          <cell r="AB9541">
            <v>165000</v>
          </cell>
          <cell r="AC9541">
            <v>162000</v>
          </cell>
          <cell r="AD9541" t="str">
            <v>∆</v>
          </cell>
          <cell r="AE9541">
            <v>-3000</v>
          </cell>
        </row>
        <row r="9542">
          <cell r="V9542" t="str">
            <v>680.40.85.015-6600.01</v>
          </cell>
          <cell r="W9542" t="str">
            <v>Administrative Expenses Meetings</v>
          </cell>
          <cell r="X9542">
            <v>0</v>
          </cell>
          <cell r="Y9542">
            <v>0</v>
          </cell>
          <cell r="Z9542">
            <v>0</v>
          </cell>
          <cell r="AA9542">
            <v>0</v>
          </cell>
          <cell r="AB9542">
            <v>1500</v>
          </cell>
          <cell r="AC9542">
            <v>1500</v>
          </cell>
          <cell r="AD9542" t="str">
            <v>∆</v>
          </cell>
          <cell r="AE9542">
            <v>0</v>
          </cell>
        </row>
        <row r="9543">
          <cell r="V9543" t="str">
            <v>680.40.85.015-6600.03</v>
          </cell>
          <cell r="W9543" t="str">
            <v>Administrative Expenses Mileage Reimbursement</v>
          </cell>
          <cell r="X9543">
            <v>0</v>
          </cell>
          <cell r="Y9543">
            <v>0</v>
          </cell>
          <cell r="Z9543">
            <v>0</v>
          </cell>
          <cell r="AA9543">
            <v>0</v>
          </cell>
          <cell r="AB9543">
            <v>0</v>
          </cell>
          <cell r="AC9543">
            <v>0</v>
          </cell>
          <cell r="AD9543" t="str">
            <v>∆</v>
          </cell>
          <cell r="AE9543">
            <v>0</v>
          </cell>
        </row>
        <row r="9544">
          <cell r="V9544" t="str">
            <v>680.40.85.015-6600.04</v>
          </cell>
          <cell r="W9544" t="str">
            <v>Administrative Expenses Training/Conferences</v>
          </cell>
          <cell r="X9544">
            <v>0</v>
          </cell>
          <cell r="Y9544">
            <v>2000</v>
          </cell>
          <cell r="Z9544">
            <v>1000</v>
          </cell>
          <cell r="AA9544">
            <v>1000</v>
          </cell>
          <cell r="AB9544">
            <v>5000</v>
          </cell>
          <cell r="AC9544">
            <v>5000</v>
          </cell>
          <cell r="AD9544" t="str">
            <v>∆</v>
          </cell>
          <cell r="AE9544">
            <v>0</v>
          </cell>
        </row>
        <row r="9545">
          <cell r="V9545" t="str">
            <v>680.40.85.015-6600.06</v>
          </cell>
          <cell r="W9545" t="str">
            <v>Administrative Expenses Property/Building Rental</v>
          </cell>
          <cell r="X9545">
            <v>30000</v>
          </cell>
          <cell r="Y9545">
            <v>36000</v>
          </cell>
          <cell r="Z9545">
            <v>42000</v>
          </cell>
          <cell r="AA9545">
            <v>39000</v>
          </cell>
          <cell r="AB9545">
            <v>50000</v>
          </cell>
          <cell r="AC9545">
            <v>50000</v>
          </cell>
          <cell r="AD9545" t="str">
            <v>∆</v>
          </cell>
          <cell r="AE9545">
            <v>0</v>
          </cell>
        </row>
        <row r="9546">
          <cell r="V9546" t="str">
            <v>680.40.85.015-6600.07</v>
          </cell>
          <cell r="W9546" t="str">
            <v>Administrative Expenses Employee Recruitment</v>
          </cell>
          <cell r="X9546">
            <v>0</v>
          </cell>
          <cell r="Y9546">
            <v>0</v>
          </cell>
          <cell r="Z9546">
            <v>0</v>
          </cell>
          <cell r="AA9546">
            <v>0</v>
          </cell>
          <cell r="AB9546">
            <v>0</v>
          </cell>
          <cell r="AC9546">
            <v>0</v>
          </cell>
          <cell r="AD9546" t="str">
            <v>∆</v>
          </cell>
          <cell r="AE9546">
            <v>0</v>
          </cell>
        </row>
        <row r="9547">
          <cell r="V9547" t="str">
            <v>680.40.85.015-6600.16</v>
          </cell>
          <cell r="W9547" t="str">
            <v>Administrative Expenses Property Tax Assessments</v>
          </cell>
          <cell r="X9547">
            <v>13000</v>
          </cell>
          <cell r="Y9547">
            <v>14000</v>
          </cell>
          <cell r="Z9547">
            <v>18000</v>
          </cell>
          <cell r="AA9547">
            <v>6000</v>
          </cell>
          <cell r="AB9547">
            <v>14080</v>
          </cell>
          <cell r="AC9547">
            <v>14080</v>
          </cell>
          <cell r="AD9547" t="str">
            <v>∆</v>
          </cell>
          <cell r="AE9547">
            <v>0</v>
          </cell>
        </row>
        <row r="9548">
          <cell r="V9548" t="str">
            <v>680.40.85.015-6600.25</v>
          </cell>
          <cell r="W9548" t="str">
            <v>Administrative Expenses Support Services-Indirect Labor</v>
          </cell>
          <cell r="X9548">
            <v>1084000</v>
          </cell>
          <cell r="Y9548">
            <v>971000</v>
          </cell>
          <cell r="Z9548">
            <v>1202000</v>
          </cell>
          <cell r="AA9548">
            <v>1202000</v>
          </cell>
          <cell r="AB9548">
            <v>1201680</v>
          </cell>
          <cell r="AC9548">
            <v>1201680</v>
          </cell>
          <cell r="AD9548" t="str">
            <v>∆</v>
          </cell>
          <cell r="AE9548">
            <v>0</v>
          </cell>
        </row>
        <row r="9549">
          <cell r="V9549" t="str">
            <v>680.40.85.015-6600.26</v>
          </cell>
          <cell r="W9549" t="str">
            <v>Administrative Expenses Support Services-IT</v>
          </cell>
          <cell r="X9549">
            <v>111000</v>
          </cell>
          <cell r="Y9549">
            <v>113000</v>
          </cell>
          <cell r="Z9549">
            <v>107000</v>
          </cell>
          <cell r="AA9549">
            <v>107000</v>
          </cell>
          <cell r="AB9549">
            <v>107280</v>
          </cell>
          <cell r="AC9549">
            <v>107280</v>
          </cell>
          <cell r="AD9549" t="str">
            <v>∆</v>
          </cell>
          <cell r="AE9549">
            <v>0</v>
          </cell>
        </row>
        <row r="9550">
          <cell r="V9550" t="str">
            <v>680.40.85.015-6600.28</v>
          </cell>
          <cell r="W9550" t="str">
            <v>Administrative Expenses Equipment Fund Contribution</v>
          </cell>
          <cell r="X9550">
            <v>0</v>
          </cell>
          <cell r="Y9550">
            <v>0</v>
          </cell>
          <cell r="Z9550">
            <v>0</v>
          </cell>
          <cell r="AA9550">
            <v>0</v>
          </cell>
          <cell r="AB9550">
            <v>0</v>
          </cell>
          <cell r="AC9550">
            <v>0</v>
          </cell>
          <cell r="AD9550" t="str">
            <v>∆</v>
          </cell>
          <cell r="AE9550">
            <v>0</v>
          </cell>
        </row>
        <row r="9551">
          <cell r="V9551" t="str">
            <v>680.40.85.015-6600.32</v>
          </cell>
          <cell r="W9551" t="str">
            <v>Administrative Expenses Vehicle Fund Contribution</v>
          </cell>
          <cell r="X9551">
            <v>0</v>
          </cell>
          <cell r="Y9551">
            <v>0</v>
          </cell>
          <cell r="Z9551">
            <v>128000</v>
          </cell>
          <cell r="AA9551">
            <v>128000</v>
          </cell>
          <cell r="AB9551">
            <v>127800</v>
          </cell>
          <cell r="AC9551">
            <v>265000</v>
          </cell>
          <cell r="AD9551" t="str">
            <v>∆</v>
          </cell>
          <cell r="AE9551">
            <v>137200</v>
          </cell>
        </row>
        <row r="9552">
          <cell r="V9552" t="str">
            <v>680.40.85.015-6600.36</v>
          </cell>
          <cell r="W9552" t="str">
            <v>Administrative Expenses IT Fund Contribution</v>
          </cell>
          <cell r="X9552">
            <v>96000</v>
          </cell>
          <cell r="Y9552">
            <v>110000</v>
          </cell>
          <cell r="Z9552">
            <v>106000</v>
          </cell>
          <cell r="AA9552">
            <v>106000</v>
          </cell>
          <cell r="AB9552">
            <v>106080</v>
          </cell>
          <cell r="AC9552">
            <v>244000</v>
          </cell>
          <cell r="AD9552" t="str">
            <v>∆</v>
          </cell>
          <cell r="AE9552">
            <v>137920</v>
          </cell>
        </row>
        <row r="9553">
          <cell r="W9553" t="str">
            <v>TOTAL : OPERATIONS</v>
          </cell>
          <cell r="X9553">
            <v>1758000</v>
          </cell>
          <cell r="Y9553">
            <v>1626000</v>
          </cell>
          <cell r="Z9553">
            <v>1809000</v>
          </cell>
          <cell r="AA9553">
            <v>9927000</v>
          </cell>
          <cell r="AB9553">
            <v>1884000</v>
          </cell>
          <cell r="AC9553">
            <v>2165120</v>
          </cell>
          <cell r="AD9553" t="str">
            <v>∆</v>
          </cell>
          <cell r="AE9553">
            <v>281120</v>
          </cell>
        </row>
        <row r="9554">
          <cell r="AB9554" t="str">
            <v/>
          </cell>
          <cell r="AC9554" t="str">
            <v/>
          </cell>
          <cell r="AD9554" t="str">
            <v>∆</v>
          </cell>
        </row>
        <row r="9555">
          <cell r="V9555" t="str">
            <v>[680] WATER O&amp;M : PUBLIC WORKS : WATER RESOURCES</v>
          </cell>
        </row>
        <row r="9556">
          <cell r="V9556" t="str">
            <v>ADMINISTRATION/ENGINEERING : CAPITAL</v>
          </cell>
          <cell r="AB9556" t="str">
            <v/>
          </cell>
          <cell r="AC9556" t="str">
            <v/>
          </cell>
          <cell r="AD9556" t="str">
            <v>∆</v>
          </cell>
        </row>
        <row r="9557">
          <cell r="V9557" t="str">
            <v>680.40.85.015-7000.99</v>
          </cell>
          <cell r="W9557" t="str">
            <v>Capital Outlay General</v>
          </cell>
          <cell r="X9557">
            <v>0</v>
          </cell>
          <cell r="Y9557">
            <v>0</v>
          </cell>
          <cell r="Z9557">
            <v>0</v>
          </cell>
          <cell r="AA9557">
            <v>-30000</v>
          </cell>
          <cell r="AB9557">
            <v>7724845</v>
          </cell>
          <cell r="AC9557">
            <v>7724845</v>
          </cell>
          <cell r="AD9557" t="str">
            <v>∆</v>
          </cell>
          <cell r="AE9557">
            <v>0</v>
          </cell>
        </row>
        <row r="9558">
          <cell r="W9558" t="str">
            <v>TOTAL : CAPITAL</v>
          </cell>
          <cell r="X9558">
            <v>0</v>
          </cell>
          <cell r="Y9558">
            <v>0</v>
          </cell>
          <cell r="Z9558">
            <v>0</v>
          </cell>
          <cell r="AA9558">
            <v>-30000</v>
          </cell>
          <cell r="AB9558">
            <v>7724845</v>
          </cell>
          <cell r="AC9558">
            <v>7724845</v>
          </cell>
          <cell r="AD9558" t="str">
            <v>∆</v>
          </cell>
          <cell r="AE9558">
            <v>0</v>
          </cell>
        </row>
        <row r="9559">
          <cell r="AB9559" t="str">
            <v/>
          </cell>
          <cell r="AC9559" t="str">
            <v/>
          </cell>
          <cell r="AD9559" t="str">
            <v>∆</v>
          </cell>
        </row>
        <row r="9560">
          <cell r="V9560" t="str">
            <v>[680] WATER O&amp;M : PUBLIC WORKS : WATER RESOURCES</v>
          </cell>
        </row>
        <row r="9561">
          <cell r="V9561" t="str">
            <v>ADMINISTRATION/ENGINEERING : OUTFLOW -TRANSFERS</v>
          </cell>
          <cell r="AB9561" t="str">
            <v/>
          </cell>
          <cell r="AC9561" t="str">
            <v/>
          </cell>
          <cell r="AD9561" t="str">
            <v>∆</v>
          </cell>
        </row>
        <row r="9562">
          <cell r="V9562" t="str">
            <v>680.40.85.015-9887.01</v>
          </cell>
          <cell r="W9562" t="str">
            <v>Bad Debt Expense Service Fees</v>
          </cell>
          <cell r="X9562">
            <v>19000</v>
          </cell>
          <cell r="Y9562">
            <v>20000</v>
          </cell>
          <cell r="Z9562">
            <v>179000</v>
          </cell>
          <cell r="AA9562">
            <v>0</v>
          </cell>
          <cell r="AB9562">
            <v>0</v>
          </cell>
          <cell r="AC9562">
            <v>0</v>
          </cell>
          <cell r="AD9562" t="str">
            <v>∆</v>
          </cell>
          <cell r="AE9562">
            <v>0</v>
          </cell>
        </row>
        <row r="9563">
          <cell r="V9563" t="str">
            <v>680.40.85.015-9887.02</v>
          </cell>
          <cell r="W9563" t="str">
            <v>Bad Debt Expense Penalties</v>
          </cell>
          <cell r="X9563">
            <v>-2000</v>
          </cell>
          <cell r="Y9563">
            <v>3000</v>
          </cell>
          <cell r="Z9563">
            <v>6000</v>
          </cell>
          <cell r="AA9563">
            <v>0</v>
          </cell>
          <cell r="AB9563">
            <v>0</v>
          </cell>
          <cell r="AC9563">
            <v>0</v>
          </cell>
          <cell r="AD9563" t="str">
            <v>∆</v>
          </cell>
          <cell r="AE9563">
            <v>0</v>
          </cell>
        </row>
        <row r="9564">
          <cell r="W9564" t="str">
            <v>TOTAL : OUTFLOW -TRANSFERS</v>
          </cell>
          <cell r="X9564">
            <v>17000</v>
          </cell>
          <cell r="Y9564">
            <v>23000</v>
          </cell>
          <cell r="Z9564">
            <v>185000</v>
          </cell>
          <cell r="AA9564">
            <v>0</v>
          </cell>
          <cell r="AB9564">
            <v>0</v>
          </cell>
          <cell r="AC9564">
            <v>0</v>
          </cell>
          <cell r="AD9564" t="str">
            <v>∆</v>
          </cell>
          <cell r="AE9564">
            <v>0</v>
          </cell>
        </row>
        <row r="9565">
          <cell r="AB9565" t="str">
            <v/>
          </cell>
          <cell r="AC9565" t="str">
            <v/>
          </cell>
          <cell r="AD9565" t="str">
            <v>∆</v>
          </cell>
        </row>
        <row r="9566">
          <cell r="V9566" t="str">
            <v>[680] WATER O&amp;M : PUBLIC WORKS : WATER RESOURCES</v>
          </cell>
        </row>
        <row r="9567">
          <cell r="V9567" t="str">
            <v>WATER OPERATIONS : OPERATIONS</v>
          </cell>
          <cell r="AB9567" t="str">
            <v/>
          </cell>
          <cell r="AC9567" t="str">
            <v/>
          </cell>
          <cell r="AD9567" t="str">
            <v>∆</v>
          </cell>
        </row>
        <row r="9568">
          <cell r="V9568" t="str">
            <v>680.40.85.085-6400.01</v>
          </cell>
          <cell r="W9568" t="str">
            <v>Repairs &amp; Maintenance Building</v>
          </cell>
          <cell r="X9568">
            <v>0</v>
          </cell>
          <cell r="Y9568">
            <v>0</v>
          </cell>
          <cell r="Z9568">
            <v>0</v>
          </cell>
          <cell r="AA9568">
            <v>0</v>
          </cell>
          <cell r="AB9568">
            <v>14000</v>
          </cell>
          <cell r="AC9568">
            <v>14000</v>
          </cell>
          <cell r="AD9568" t="str">
            <v>∆</v>
          </cell>
          <cell r="AE9568">
            <v>0</v>
          </cell>
        </row>
        <row r="9569">
          <cell r="W9569" t="str">
            <v>TOTAL : OPERATIONS</v>
          </cell>
          <cell r="X9569">
            <v>0</v>
          </cell>
          <cell r="Y9569">
            <v>0</v>
          </cell>
          <cell r="Z9569">
            <v>0</v>
          </cell>
          <cell r="AA9569">
            <v>0</v>
          </cell>
          <cell r="AB9569">
            <v>14000</v>
          </cell>
          <cell r="AC9569">
            <v>14000</v>
          </cell>
          <cell r="AD9569" t="str">
            <v>∆</v>
          </cell>
          <cell r="AE9569">
            <v>0</v>
          </cell>
        </row>
        <row r="9570">
          <cell r="AB9570" t="str">
            <v/>
          </cell>
          <cell r="AC9570" t="str">
            <v/>
          </cell>
          <cell r="AD9570" t="str">
            <v>∆</v>
          </cell>
        </row>
        <row r="9571">
          <cell r="V9571" t="str">
            <v>[680] WATER O&amp;M : PUBLIC WORKS : WATER RESOURCES</v>
          </cell>
        </row>
        <row r="9572">
          <cell r="V9572" t="str">
            <v>REGULATORY : PERSONNEL</v>
          </cell>
          <cell r="AB9572" t="str">
            <v/>
          </cell>
          <cell r="AC9572" t="str">
            <v/>
          </cell>
          <cell r="AD9572" t="str">
            <v>∆</v>
          </cell>
        </row>
        <row r="9573">
          <cell r="V9573" t="str">
            <v>680.40.85.560-5000.01</v>
          </cell>
          <cell r="W9573" t="str">
            <v>Salaries Regular</v>
          </cell>
          <cell r="X9573">
            <v>239000</v>
          </cell>
          <cell r="Y9573">
            <v>261000</v>
          </cell>
          <cell r="Z9573">
            <v>300000</v>
          </cell>
          <cell r="AA9573">
            <v>286000</v>
          </cell>
          <cell r="AB9573">
            <v>333555</v>
          </cell>
          <cell r="AC9573">
            <v>333555</v>
          </cell>
          <cell r="AD9573" t="str">
            <v>∆</v>
          </cell>
          <cell r="AE9573">
            <v>0</v>
          </cell>
        </row>
        <row r="9574">
          <cell r="V9574" t="str">
            <v>680.40.85.560-5000.02</v>
          </cell>
          <cell r="W9574" t="str">
            <v>Salaries Part Time</v>
          </cell>
          <cell r="X9574">
            <v>0</v>
          </cell>
          <cell r="Y9574">
            <v>0</v>
          </cell>
          <cell r="Z9574">
            <v>0</v>
          </cell>
          <cell r="AA9574">
            <v>0</v>
          </cell>
          <cell r="AB9574">
            <v>0</v>
          </cell>
          <cell r="AC9574">
            <v>0</v>
          </cell>
          <cell r="AD9574" t="str">
            <v>∆</v>
          </cell>
          <cell r="AE9574">
            <v>0</v>
          </cell>
        </row>
        <row r="9575">
          <cell r="V9575" t="str">
            <v>680.40.85.560-5000.03</v>
          </cell>
          <cell r="W9575" t="str">
            <v>Salaries Overtime</v>
          </cell>
          <cell r="X9575">
            <v>7000</v>
          </cell>
          <cell r="Y9575">
            <v>7000</v>
          </cell>
          <cell r="Z9575">
            <v>8000</v>
          </cell>
          <cell r="AA9575">
            <v>9000</v>
          </cell>
          <cell r="AB9575">
            <v>9000</v>
          </cell>
          <cell r="AC9575">
            <v>9000</v>
          </cell>
          <cell r="AD9575" t="str">
            <v>∆</v>
          </cell>
          <cell r="AE9575">
            <v>0</v>
          </cell>
        </row>
        <row r="9576">
          <cell r="V9576" t="str">
            <v>680.40.85.560-5000.04</v>
          </cell>
          <cell r="W9576" t="str">
            <v>Salaries Holiday Pay</v>
          </cell>
          <cell r="X9576">
            <v>0</v>
          </cell>
          <cell r="Y9576">
            <v>0</v>
          </cell>
          <cell r="Z9576">
            <v>0</v>
          </cell>
          <cell r="AA9576">
            <v>2000</v>
          </cell>
          <cell r="AB9576">
            <v>250</v>
          </cell>
          <cell r="AC9576">
            <v>250</v>
          </cell>
          <cell r="AD9576" t="str">
            <v>∆</v>
          </cell>
          <cell r="AE9576">
            <v>0</v>
          </cell>
        </row>
        <row r="9577">
          <cell r="V9577" t="str">
            <v>680.40.85.560-5000.06</v>
          </cell>
          <cell r="W9577" t="str">
            <v>Salaries Out of Class</v>
          </cell>
          <cell r="X9577">
            <v>0</v>
          </cell>
          <cell r="Y9577">
            <v>0</v>
          </cell>
          <cell r="Z9577">
            <v>0</v>
          </cell>
          <cell r="AA9577">
            <v>0</v>
          </cell>
          <cell r="AB9577">
            <v>0</v>
          </cell>
          <cell r="AC9577">
            <v>0</v>
          </cell>
          <cell r="AD9577" t="str">
            <v>∆</v>
          </cell>
          <cell r="AE9577">
            <v>0</v>
          </cell>
        </row>
        <row r="9578">
          <cell r="V9578" t="str">
            <v>680.40.85.560-5000.07</v>
          </cell>
          <cell r="W9578" t="str">
            <v>Salaries Admin Leave Pay</v>
          </cell>
          <cell r="X9578">
            <v>0</v>
          </cell>
          <cell r="Y9578">
            <v>0</v>
          </cell>
          <cell r="Z9578">
            <v>0</v>
          </cell>
          <cell r="AA9578">
            <v>1000</v>
          </cell>
          <cell r="AB9578">
            <v>678</v>
          </cell>
          <cell r="AC9578">
            <v>678</v>
          </cell>
          <cell r="AD9578" t="str">
            <v>∆</v>
          </cell>
          <cell r="AE9578">
            <v>0</v>
          </cell>
        </row>
        <row r="9579">
          <cell r="V9579" t="str">
            <v>680.40.85.560-5000.08</v>
          </cell>
          <cell r="W9579" t="str">
            <v>Salaries Longevity Pay</v>
          </cell>
          <cell r="X9579">
            <v>3000</v>
          </cell>
          <cell r="Y9579">
            <v>3000</v>
          </cell>
          <cell r="Z9579">
            <v>4000</v>
          </cell>
          <cell r="AA9579">
            <v>4000</v>
          </cell>
          <cell r="AB9579">
            <v>4540</v>
          </cell>
          <cell r="AC9579">
            <v>4540</v>
          </cell>
          <cell r="AD9579" t="str">
            <v>∆</v>
          </cell>
          <cell r="AE9579">
            <v>0</v>
          </cell>
        </row>
        <row r="9580">
          <cell r="V9580" t="str">
            <v>680.40.85.560-5000.10</v>
          </cell>
          <cell r="W9580" t="str">
            <v>Salaries Furloughs</v>
          </cell>
          <cell r="X9580">
            <v>0</v>
          </cell>
          <cell r="Y9580">
            <v>0</v>
          </cell>
          <cell r="Z9580">
            <v>0</v>
          </cell>
          <cell r="AA9580">
            <v>0</v>
          </cell>
          <cell r="AB9580">
            <v>0</v>
          </cell>
          <cell r="AC9580">
            <v>0</v>
          </cell>
          <cell r="AD9580" t="str">
            <v>∆</v>
          </cell>
          <cell r="AE9580">
            <v>0</v>
          </cell>
        </row>
        <row r="9581">
          <cell r="V9581" t="str">
            <v>680.40.85.560-5000.11</v>
          </cell>
          <cell r="W9581" t="str">
            <v>Salaries Worker's Comp</v>
          </cell>
          <cell r="X9581">
            <v>0</v>
          </cell>
          <cell r="Y9581">
            <v>0</v>
          </cell>
          <cell r="Z9581">
            <v>0</v>
          </cell>
          <cell r="AA9581">
            <v>5000</v>
          </cell>
          <cell r="AB9581">
            <v>0</v>
          </cell>
          <cell r="AC9581">
            <v>0</v>
          </cell>
          <cell r="AD9581" t="str">
            <v>∆</v>
          </cell>
          <cell r="AE9581">
            <v>0</v>
          </cell>
        </row>
        <row r="9582">
          <cell r="V9582" t="str">
            <v>680.40.85.560-5000.12</v>
          </cell>
          <cell r="W9582" t="str">
            <v>Salaries Compensated Absences</v>
          </cell>
          <cell r="X9582">
            <v>0</v>
          </cell>
          <cell r="Y9582">
            <v>0</v>
          </cell>
          <cell r="Z9582">
            <v>0</v>
          </cell>
          <cell r="AA9582">
            <v>0</v>
          </cell>
          <cell r="AB9582">
            <v>0</v>
          </cell>
          <cell r="AC9582">
            <v>0</v>
          </cell>
          <cell r="AD9582" t="str">
            <v>∆</v>
          </cell>
          <cell r="AE9582">
            <v>0</v>
          </cell>
        </row>
        <row r="9583">
          <cell r="V9583" t="str">
            <v>680.40.85.560-5100.00</v>
          </cell>
          <cell r="W9583" t="str">
            <v>Benefits PERS Pool Liability</v>
          </cell>
          <cell r="X9583">
            <v>42000</v>
          </cell>
          <cell r="Y9583">
            <v>49000</v>
          </cell>
          <cell r="Z9583">
            <v>59000</v>
          </cell>
          <cell r="AA9583">
            <v>57000</v>
          </cell>
          <cell r="AB9583">
            <v>68854</v>
          </cell>
          <cell r="AC9583">
            <v>71000</v>
          </cell>
          <cell r="AD9583" t="str">
            <v>∆</v>
          </cell>
          <cell r="AE9583">
            <v>2146</v>
          </cell>
        </row>
        <row r="9584">
          <cell r="V9584" t="str">
            <v>680.40.85.560-5100.01</v>
          </cell>
          <cell r="W9584" t="str">
            <v>Benefits Retirement</v>
          </cell>
          <cell r="X9584">
            <v>27000</v>
          </cell>
          <cell r="Y9584">
            <v>29000</v>
          </cell>
          <cell r="Z9584">
            <v>30000</v>
          </cell>
          <cell r="AA9584">
            <v>30000</v>
          </cell>
          <cell r="AB9584">
            <v>37281</v>
          </cell>
          <cell r="AC9584">
            <v>37281</v>
          </cell>
          <cell r="AD9584" t="str">
            <v>∆</v>
          </cell>
          <cell r="AE9584">
            <v>0</v>
          </cell>
        </row>
        <row r="9585">
          <cell r="V9585" t="str">
            <v>680.40.85.560-5100.02</v>
          </cell>
          <cell r="W9585" t="str">
            <v>Benefits Health Insurance</v>
          </cell>
          <cell r="X9585">
            <v>56000</v>
          </cell>
          <cell r="Y9585">
            <v>49000</v>
          </cell>
          <cell r="Z9585">
            <v>54000</v>
          </cell>
          <cell r="AA9585">
            <v>43000</v>
          </cell>
          <cell r="AB9585">
            <v>62904</v>
          </cell>
          <cell r="AC9585">
            <v>53000</v>
          </cell>
          <cell r="AD9585" t="str">
            <v>∆</v>
          </cell>
          <cell r="AE9585">
            <v>-9904</v>
          </cell>
        </row>
        <row r="9586">
          <cell r="V9586" t="str">
            <v>680.40.85.560-5100.03</v>
          </cell>
          <cell r="W9586" t="str">
            <v>Benefits Dental Insurance</v>
          </cell>
          <cell r="X9586">
            <v>5000</v>
          </cell>
          <cell r="Y9586">
            <v>5000</v>
          </cell>
          <cell r="Z9586">
            <v>5000</v>
          </cell>
          <cell r="AA9586">
            <v>4000</v>
          </cell>
          <cell r="AB9586">
            <v>5566</v>
          </cell>
          <cell r="AC9586">
            <v>5566</v>
          </cell>
          <cell r="AD9586" t="str">
            <v>∆</v>
          </cell>
          <cell r="AE9586">
            <v>0</v>
          </cell>
        </row>
        <row r="9587">
          <cell r="V9587" t="str">
            <v>680.40.85.560-5100.04</v>
          </cell>
          <cell r="W9587" t="str">
            <v>Benefits Vision Insurance</v>
          </cell>
          <cell r="X9587">
            <v>1000</v>
          </cell>
          <cell r="Y9587">
            <v>1000</v>
          </cell>
          <cell r="Z9587">
            <v>1000</v>
          </cell>
          <cell r="AA9587">
            <v>1000</v>
          </cell>
          <cell r="AB9587">
            <v>900</v>
          </cell>
          <cell r="AC9587">
            <v>900</v>
          </cell>
          <cell r="AD9587" t="str">
            <v>∆</v>
          </cell>
          <cell r="AE9587">
            <v>0</v>
          </cell>
        </row>
        <row r="9588">
          <cell r="V9588" t="str">
            <v>680.40.85.560-5100.05</v>
          </cell>
          <cell r="W9588" t="str">
            <v>Benefits Life Insurance</v>
          </cell>
          <cell r="X9588">
            <v>0</v>
          </cell>
          <cell r="Y9588">
            <v>0</v>
          </cell>
          <cell r="Z9588">
            <v>0</v>
          </cell>
          <cell r="AA9588">
            <v>0</v>
          </cell>
          <cell r="AB9588">
            <v>465</v>
          </cell>
          <cell r="AC9588">
            <v>465</v>
          </cell>
          <cell r="AD9588" t="str">
            <v>∆</v>
          </cell>
          <cell r="AE9588">
            <v>0</v>
          </cell>
        </row>
        <row r="9589">
          <cell r="V9589" t="str">
            <v>680.40.85.560-5100.06</v>
          </cell>
          <cell r="W9589" t="str">
            <v>Benefits Worker's Comp</v>
          </cell>
          <cell r="X9589">
            <v>9000</v>
          </cell>
          <cell r="Y9589">
            <v>9000</v>
          </cell>
          <cell r="Z9589">
            <v>10000</v>
          </cell>
          <cell r="AA9589">
            <v>9000</v>
          </cell>
          <cell r="AB9589">
            <v>10800</v>
          </cell>
          <cell r="AC9589">
            <v>14000</v>
          </cell>
          <cell r="AD9589" t="str">
            <v>∆</v>
          </cell>
          <cell r="AE9589">
            <v>3200</v>
          </cell>
        </row>
        <row r="9590">
          <cell r="V9590" t="str">
            <v>680.40.85.560-5100.07</v>
          </cell>
          <cell r="W9590" t="str">
            <v>Benefits Long Term Disability</v>
          </cell>
          <cell r="X9590">
            <v>1000</v>
          </cell>
          <cell r="Y9590">
            <v>1000</v>
          </cell>
          <cell r="Z9590">
            <v>1000</v>
          </cell>
          <cell r="AA9590">
            <v>1000</v>
          </cell>
          <cell r="AB9590">
            <v>1170</v>
          </cell>
          <cell r="AC9590">
            <v>1170</v>
          </cell>
          <cell r="AD9590" t="str">
            <v>∆</v>
          </cell>
          <cell r="AE9590">
            <v>0</v>
          </cell>
        </row>
        <row r="9591">
          <cell r="V9591" t="str">
            <v>680.40.85.560-5100.08</v>
          </cell>
          <cell r="W9591" t="str">
            <v>Benefits Deferred Compensation</v>
          </cell>
          <cell r="X9591">
            <v>9000</v>
          </cell>
          <cell r="Y9591">
            <v>10000</v>
          </cell>
          <cell r="Z9591">
            <v>9000</v>
          </cell>
          <cell r="AA9591">
            <v>11000</v>
          </cell>
          <cell r="AB9591">
            <v>11193</v>
          </cell>
          <cell r="AC9591">
            <v>11193</v>
          </cell>
          <cell r="AD9591" t="str">
            <v>∆</v>
          </cell>
          <cell r="AE9591">
            <v>0</v>
          </cell>
        </row>
        <row r="9592">
          <cell r="V9592" t="str">
            <v>680.40.85.560-5100.09</v>
          </cell>
          <cell r="W9592" t="str">
            <v>Benefits Unemployment Insurance</v>
          </cell>
          <cell r="X9592">
            <v>0</v>
          </cell>
          <cell r="Y9592">
            <v>0</v>
          </cell>
          <cell r="Z9592">
            <v>0</v>
          </cell>
          <cell r="AA9592">
            <v>8000</v>
          </cell>
          <cell r="AB9592">
            <v>0</v>
          </cell>
          <cell r="AC9592">
            <v>0</v>
          </cell>
          <cell r="AD9592" t="str">
            <v>∆</v>
          </cell>
          <cell r="AE9592">
            <v>0</v>
          </cell>
        </row>
        <row r="9593">
          <cell r="V9593" t="str">
            <v>680.40.85.560-5100.10</v>
          </cell>
          <cell r="W9593" t="str">
            <v>Benefits Uniform Allowance</v>
          </cell>
          <cell r="X9593">
            <v>0</v>
          </cell>
          <cell r="Y9593">
            <v>0</v>
          </cell>
          <cell r="Z9593">
            <v>1000</v>
          </cell>
          <cell r="AA9593">
            <v>1000</v>
          </cell>
          <cell r="AB9593">
            <v>840</v>
          </cell>
          <cell r="AC9593">
            <v>840</v>
          </cell>
          <cell r="AD9593" t="str">
            <v>∆</v>
          </cell>
          <cell r="AE9593">
            <v>0</v>
          </cell>
        </row>
        <row r="9594">
          <cell r="V9594" t="str">
            <v>680.40.85.560-5100.11</v>
          </cell>
          <cell r="W9594" t="str">
            <v>Benefits Medicare</v>
          </cell>
          <cell r="X9594">
            <v>4000</v>
          </cell>
          <cell r="Y9594">
            <v>4000</v>
          </cell>
          <cell r="Z9594">
            <v>5000</v>
          </cell>
          <cell r="AA9594">
            <v>5000</v>
          </cell>
          <cell r="AB9594">
            <v>5095</v>
          </cell>
          <cell r="AC9594">
            <v>5095</v>
          </cell>
          <cell r="AD9594" t="str">
            <v>∆</v>
          </cell>
          <cell r="AE9594">
            <v>0</v>
          </cell>
        </row>
        <row r="9595">
          <cell r="V9595" t="str">
            <v>680.40.85.560-5100.12</v>
          </cell>
          <cell r="W9595" t="str">
            <v>Benefits Annual Physical Exam</v>
          </cell>
          <cell r="X9595">
            <v>0</v>
          </cell>
          <cell r="Y9595">
            <v>0</v>
          </cell>
          <cell r="Z9595">
            <v>0</v>
          </cell>
          <cell r="AA9595">
            <v>0</v>
          </cell>
          <cell r="AB9595">
            <v>0</v>
          </cell>
          <cell r="AC9595">
            <v>0</v>
          </cell>
          <cell r="AD9595" t="str">
            <v>∆</v>
          </cell>
          <cell r="AE9595">
            <v>0</v>
          </cell>
        </row>
        <row r="9596">
          <cell r="V9596" t="str">
            <v>680.40.85.560-5100.15</v>
          </cell>
          <cell r="W9596" t="str">
            <v>Benefits Cell Phone Allowance</v>
          </cell>
          <cell r="X9596">
            <v>0</v>
          </cell>
          <cell r="Y9596">
            <v>0</v>
          </cell>
          <cell r="Z9596">
            <v>0</v>
          </cell>
          <cell r="AA9596">
            <v>0</v>
          </cell>
          <cell r="AB9596">
            <v>162</v>
          </cell>
          <cell r="AC9596">
            <v>162</v>
          </cell>
          <cell r="AD9596" t="str">
            <v>∆</v>
          </cell>
          <cell r="AE9596">
            <v>0</v>
          </cell>
        </row>
        <row r="9597">
          <cell r="W9597" t="str">
            <v>TOTAL : PERSONNEL</v>
          </cell>
          <cell r="X9597">
            <v>403000</v>
          </cell>
          <cell r="Y9597">
            <v>428000</v>
          </cell>
          <cell r="Z9597">
            <v>487000</v>
          </cell>
          <cell r="AA9597">
            <v>477000</v>
          </cell>
          <cell r="AB9597">
            <v>553253</v>
          </cell>
          <cell r="AC9597">
            <v>548695</v>
          </cell>
          <cell r="AD9597" t="str">
            <v>∆</v>
          </cell>
          <cell r="AE9597">
            <v>-4558</v>
          </cell>
        </row>
        <row r="9598">
          <cell r="AB9598" t="str">
            <v/>
          </cell>
          <cell r="AC9598" t="str">
            <v/>
          </cell>
          <cell r="AD9598" t="str">
            <v>∆</v>
          </cell>
        </row>
        <row r="9599">
          <cell r="V9599" t="str">
            <v>[680] WATER O&amp;M : PUBLIC WORKS : WATER RESOURCES</v>
          </cell>
        </row>
        <row r="9600">
          <cell r="V9600" t="str">
            <v>REGULATORY : OPERATIONS</v>
          </cell>
          <cell r="AB9600" t="str">
            <v/>
          </cell>
          <cell r="AC9600" t="str">
            <v/>
          </cell>
          <cell r="AD9600" t="str">
            <v>∆</v>
          </cell>
        </row>
        <row r="9601">
          <cell r="V9601" t="str">
            <v>680.40.85.560-6000.01</v>
          </cell>
          <cell r="W9601" t="str">
            <v>Professional Services General</v>
          </cell>
          <cell r="X9601">
            <v>59000</v>
          </cell>
          <cell r="Y9601">
            <v>46000</v>
          </cell>
          <cell r="Z9601">
            <v>33000</v>
          </cell>
          <cell r="AA9601">
            <v>51000</v>
          </cell>
          <cell r="AB9601">
            <v>137064</v>
          </cell>
          <cell r="AC9601">
            <v>137064</v>
          </cell>
          <cell r="AD9601" t="str">
            <v>∆</v>
          </cell>
          <cell r="AE9601">
            <v>0</v>
          </cell>
        </row>
        <row r="9602">
          <cell r="V9602" t="str">
            <v>680.40.85.560-6200.09</v>
          </cell>
          <cell r="W9602" t="str">
            <v>Supplies Data Processing</v>
          </cell>
          <cell r="X9602">
            <v>0</v>
          </cell>
          <cell r="Y9602">
            <v>0</v>
          </cell>
          <cell r="Z9602">
            <v>0</v>
          </cell>
          <cell r="AA9602">
            <v>0</v>
          </cell>
          <cell r="AB9602">
            <v>800</v>
          </cell>
          <cell r="AC9602">
            <v>800</v>
          </cell>
          <cell r="AD9602" t="str">
            <v>∆</v>
          </cell>
          <cell r="AE9602">
            <v>0</v>
          </cell>
        </row>
        <row r="9603">
          <cell r="V9603" t="str">
            <v>680.40.85.560-6400.07</v>
          </cell>
          <cell r="W9603" t="str">
            <v>Repairs &amp; Maintenance Radio Communication</v>
          </cell>
          <cell r="X9603">
            <v>0</v>
          </cell>
          <cell r="Y9603">
            <v>0</v>
          </cell>
          <cell r="Z9603">
            <v>0</v>
          </cell>
          <cell r="AA9603">
            <v>0</v>
          </cell>
          <cell r="AB9603">
            <v>500</v>
          </cell>
          <cell r="AC9603">
            <v>500</v>
          </cell>
          <cell r="AD9603" t="str">
            <v>∆</v>
          </cell>
          <cell r="AE9603">
            <v>0</v>
          </cell>
        </row>
        <row r="9604">
          <cell r="V9604" t="str">
            <v>680.40.85.560-6000.09</v>
          </cell>
          <cell r="W9604" t="str">
            <v>Professional Services Uniform</v>
          </cell>
          <cell r="X9604">
            <v>0</v>
          </cell>
          <cell r="Y9604">
            <v>0</v>
          </cell>
          <cell r="Z9604">
            <v>0</v>
          </cell>
          <cell r="AA9604">
            <v>0</v>
          </cell>
          <cell r="AB9604">
            <v>500</v>
          </cell>
          <cell r="AC9604">
            <v>500</v>
          </cell>
          <cell r="AD9604" t="str">
            <v>∆</v>
          </cell>
          <cell r="AE9604">
            <v>0</v>
          </cell>
        </row>
        <row r="9605">
          <cell r="V9605" t="str">
            <v>680.40.85.560-6000.18</v>
          </cell>
          <cell r="W9605" t="str">
            <v>Professional Services Legal</v>
          </cell>
          <cell r="X9605">
            <v>5000</v>
          </cell>
          <cell r="Y9605">
            <v>0</v>
          </cell>
          <cell r="Z9605">
            <v>0</v>
          </cell>
          <cell r="AA9605">
            <v>3000</v>
          </cell>
          <cell r="AB9605">
            <v>25000</v>
          </cell>
          <cell r="AC9605">
            <v>25000</v>
          </cell>
          <cell r="AD9605" t="str">
            <v>∆</v>
          </cell>
          <cell r="AE9605">
            <v>0</v>
          </cell>
        </row>
        <row r="9606">
          <cell r="V9606" t="str">
            <v>680.40.85.560-6200.02</v>
          </cell>
          <cell r="W9606" t="str">
            <v>Supplies Special Department</v>
          </cell>
          <cell r="X9606">
            <v>1000</v>
          </cell>
          <cell r="Y9606">
            <v>8000</v>
          </cell>
          <cell r="Z9606">
            <v>5000</v>
          </cell>
          <cell r="AA9606">
            <v>3000</v>
          </cell>
          <cell r="AB9606">
            <v>5000</v>
          </cell>
          <cell r="AC9606">
            <v>5000</v>
          </cell>
          <cell r="AD9606" t="str">
            <v>∆</v>
          </cell>
          <cell r="AE9606">
            <v>0</v>
          </cell>
        </row>
        <row r="9607">
          <cell r="V9607" t="str">
            <v>680.40.85.560-6200.04</v>
          </cell>
          <cell r="W9607" t="str">
            <v>Supplies Postage</v>
          </cell>
          <cell r="X9607">
            <v>0</v>
          </cell>
          <cell r="Y9607">
            <v>0</v>
          </cell>
          <cell r="Z9607">
            <v>0</v>
          </cell>
          <cell r="AA9607">
            <v>0</v>
          </cell>
          <cell r="AB9607">
            <v>0</v>
          </cell>
          <cell r="AC9607">
            <v>0</v>
          </cell>
          <cell r="AD9607" t="str">
            <v>∆</v>
          </cell>
          <cell r="AE9607">
            <v>0</v>
          </cell>
        </row>
        <row r="9608">
          <cell r="V9608" t="str">
            <v>680.40.85.560-6200.05</v>
          </cell>
          <cell r="W9608" t="str">
            <v>Supplies Gasoline</v>
          </cell>
          <cell r="X9608">
            <v>2000</v>
          </cell>
          <cell r="Y9608">
            <v>2000</v>
          </cell>
          <cell r="Z9608">
            <v>2000</v>
          </cell>
          <cell r="AA9608">
            <v>1000</v>
          </cell>
          <cell r="AB9608">
            <v>1500</v>
          </cell>
          <cell r="AC9608">
            <v>1500</v>
          </cell>
          <cell r="AD9608" t="str">
            <v>∆</v>
          </cell>
          <cell r="AE9608">
            <v>0</v>
          </cell>
        </row>
        <row r="9609">
          <cell r="V9609" t="str">
            <v>680.40.85.560-6280.13</v>
          </cell>
          <cell r="W9609" t="str">
            <v>Supplies-Public Works Laboratory</v>
          </cell>
          <cell r="X9609">
            <v>19000</v>
          </cell>
          <cell r="Y9609">
            <v>20000</v>
          </cell>
          <cell r="Z9609">
            <v>28000</v>
          </cell>
          <cell r="AA9609">
            <v>26000</v>
          </cell>
          <cell r="AB9609">
            <v>40000</v>
          </cell>
          <cell r="AC9609">
            <v>40000</v>
          </cell>
          <cell r="AD9609" t="str">
            <v>∆</v>
          </cell>
          <cell r="AE9609">
            <v>0</v>
          </cell>
        </row>
        <row r="9610">
          <cell r="V9610" t="str">
            <v>680.40.85.560-6280.14</v>
          </cell>
          <cell r="W9610" t="str">
            <v>Supplies-Public Works Protective Clothing</v>
          </cell>
          <cell r="X9610">
            <v>0</v>
          </cell>
          <cell r="Y9610">
            <v>0</v>
          </cell>
          <cell r="Z9610">
            <v>0</v>
          </cell>
          <cell r="AA9610">
            <v>0</v>
          </cell>
          <cell r="AB9610">
            <v>1000</v>
          </cell>
          <cell r="AC9610">
            <v>1000</v>
          </cell>
          <cell r="AD9610" t="str">
            <v>∆</v>
          </cell>
          <cell r="AE9610">
            <v>0</v>
          </cell>
        </row>
        <row r="9611">
          <cell r="V9611" t="str">
            <v>680.40.85.560-6280.27</v>
          </cell>
          <cell r="W9611" t="str">
            <v>Supplies-Public Works SSJID Surface Water</v>
          </cell>
          <cell r="X9611">
            <v>0</v>
          </cell>
          <cell r="Y9611">
            <v>0</v>
          </cell>
          <cell r="Z9611">
            <v>0</v>
          </cell>
          <cell r="AA9611">
            <v>0</v>
          </cell>
          <cell r="AB9611">
            <v>0</v>
          </cell>
          <cell r="AC9611">
            <v>0</v>
          </cell>
          <cell r="AD9611" t="str">
            <v>∆</v>
          </cell>
          <cell r="AE9611">
            <v>0</v>
          </cell>
        </row>
        <row r="9612">
          <cell r="V9612" t="str">
            <v>680.40.85.560-6280.28</v>
          </cell>
          <cell r="W9612" t="str">
            <v>Supplies-Public Works Water Treatment Chemicals</v>
          </cell>
          <cell r="X9612">
            <v>15000</v>
          </cell>
          <cell r="Y9612">
            <v>23000</v>
          </cell>
          <cell r="Z9612">
            <v>14000</v>
          </cell>
          <cell r="AA9612">
            <v>36000</v>
          </cell>
          <cell r="AB9612">
            <v>109500</v>
          </cell>
          <cell r="AC9612">
            <v>109500</v>
          </cell>
          <cell r="AD9612" t="str">
            <v>∆</v>
          </cell>
          <cell r="AE9612">
            <v>0</v>
          </cell>
        </row>
        <row r="9613">
          <cell r="V9613" t="str">
            <v>680.40.85.560-6280.29</v>
          </cell>
          <cell r="W9613" t="str">
            <v>Supplies-Public Works Water Treatment</v>
          </cell>
          <cell r="X9613">
            <v>105000</v>
          </cell>
          <cell r="Y9613">
            <v>130000</v>
          </cell>
          <cell r="Z9613">
            <v>337000</v>
          </cell>
          <cell r="AA9613">
            <v>644000</v>
          </cell>
          <cell r="AB9613">
            <v>1400000</v>
          </cell>
          <cell r="AC9613">
            <v>1600000</v>
          </cell>
          <cell r="AD9613" t="str">
            <v>∆</v>
          </cell>
          <cell r="AE9613">
            <v>200000</v>
          </cell>
        </row>
        <row r="9614">
          <cell r="V9614" t="str">
            <v>680.40.85.560-6280.30</v>
          </cell>
          <cell r="W9614" t="str">
            <v>Supplies-Public Works Automated &amp; Hand Tools</v>
          </cell>
          <cell r="X9614">
            <v>1000</v>
          </cell>
          <cell r="Y9614">
            <v>1000</v>
          </cell>
          <cell r="Z9614">
            <v>0</v>
          </cell>
          <cell r="AA9614">
            <v>0</v>
          </cell>
          <cell r="AB9614">
            <v>3000</v>
          </cell>
          <cell r="AC9614">
            <v>3000</v>
          </cell>
          <cell r="AD9614" t="str">
            <v>∆</v>
          </cell>
          <cell r="AE9614">
            <v>0</v>
          </cell>
        </row>
        <row r="9615">
          <cell r="V9615" t="str">
            <v>680.40.85.560-6280.31</v>
          </cell>
          <cell r="W9615" t="str">
            <v>Supplies-Public Works Water Conservation</v>
          </cell>
          <cell r="X9615">
            <v>81000</v>
          </cell>
          <cell r="Y9615">
            <v>73000</v>
          </cell>
          <cell r="Z9615">
            <v>46000</v>
          </cell>
          <cell r="AA9615">
            <v>31000</v>
          </cell>
          <cell r="AB9615">
            <v>50000</v>
          </cell>
          <cell r="AC9615">
            <v>50000</v>
          </cell>
          <cell r="AD9615" t="str">
            <v>∆</v>
          </cell>
          <cell r="AE9615">
            <v>0</v>
          </cell>
        </row>
        <row r="9616">
          <cell r="V9616" t="str">
            <v>680.40.85.560-6280.32</v>
          </cell>
          <cell r="W9616" t="str">
            <v>Supplies-Public Works Water Distribution System</v>
          </cell>
          <cell r="X9616">
            <v>0</v>
          </cell>
          <cell r="Y9616">
            <v>0</v>
          </cell>
          <cell r="Z9616">
            <v>0</v>
          </cell>
          <cell r="AA9616">
            <v>17000</v>
          </cell>
          <cell r="AB9616">
            <v>25000</v>
          </cell>
          <cell r="AC9616">
            <v>25000</v>
          </cell>
          <cell r="AD9616" t="str">
            <v>∆</v>
          </cell>
          <cell r="AE9616">
            <v>0</v>
          </cell>
        </row>
        <row r="9617">
          <cell r="V9617" t="str">
            <v>680.40.85.560-6280.34</v>
          </cell>
          <cell r="W9617" t="str">
            <v>Supplies-Public Works Wells &amp; Pumps</v>
          </cell>
          <cell r="X9617">
            <v>6000</v>
          </cell>
          <cell r="Y9617">
            <v>14000</v>
          </cell>
          <cell r="Z9617">
            <v>11000</v>
          </cell>
          <cell r="AA9617">
            <v>12000</v>
          </cell>
          <cell r="AB9617">
            <v>29990</v>
          </cell>
          <cell r="AC9617">
            <v>29990</v>
          </cell>
          <cell r="AD9617" t="str">
            <v>∆</v>
          </cell>
          <cell r="AE9617">
            <v>0</v>
          </cell>
        </row>
        <row r="9618">
          <cell r="V9618" t="str">
            <v>680.40.85.560-6300.01</v>
          </cell>
          <cell r="W9618" t="str">
            <v>Dues &amp; Subscriptions Memberships</v>
          </cell>
          <cell r="X9618">
            <v>4000</v>
          </cell>
          <cell r="Y9618">
            <v>6000</v>
          </cell>
          <cell r="Z9618">
            <v>4000</v>
          </cell>
          <cell r="AA9618">
            <v>4000</v>
          </cell>
          <cell r="AB9618">
            <v>7000</v>
          </cell>
          <cell r="AC9618">
            <v>7000</v>
          </cell>
          <cell r="AD9618" t="str">
            <v>∆</v>
          </cell>
          <cell r="AE9618">
            <v>0</v>
          </cell>
        </row>
        <row r="9619">
          <cell r="V9619" t="str">
            <v>680.40.85.560-6350.01</v>
          </cell>
          <cell r="W9619" t="str">
            <v>Maintenance Agreements &amp; Licenses License/Software Maintenance</v>
          </cell>
          <cell r="X9619">
            <v>1000</v>
          </cell>
          <cell r="Y9619">
            <v>21000</v>
          </cell>
          <cell r="Z9619">
            <v>2000</v>
          </cell>
          <cell r="AA9619">
            <v>2000</v>
          </cell>
          <cell r="AB9619">
            <v>10000</v>
          </cell>
          <cell r="AC9619">
            <v>10000</v>
          </cell>
          <cell r="AD9619" t="str">
            <v>∆</v>
          </cell>
          <cell r="AE9619">
            <v>0</v>
          </cell>
        </row>
        <row r="9620">
          <cell r="V9620" t="str">
            <v>680.40.85.560-6350.03</v>
          </cell>
          <cell r="W9620" t="str">
            <v>Maintenance Agreements &amp; Licenses Maintenance Agreements</v>
          </cell>
          <cell r="X9620">
            <v>0</v>
          </cell>
          <cell r="Y9620">
            <v>0</v>
          </cell>
          <cell r="Z9620">
            <v>0</v>
          </cell>
          <cell r="AA9620">
            <v>0</v>
          </cell>
          <cell r="AB9620">
            <v>0</v>
          </cell>
          <cell r="AC9620">
            <v>0</v>
          </cell>
          <cell r="AD9620" t="str">
            <v>∆</v>
          </cell>
          <cell r="AE9620">
            <v>0</v>
          </cell>
        </row>
        <row r="9621">
          <cell r="V9621" t="str">
            <v>680.40.85.560-6350.04</v>
          </cell>
          <cell r="W9621" t="str">
            <v>Maintenance Agreements &amp; Licenses SCADA</v>
          </cell>
          <cell r="X9621">
            <v>0</v>
          </cell>
          <cell r="Y9621">
            <v>0</v>
          </cell>
          <cell r="Z9621">
            <v>11000</v>
          </cell>
          <cell r="AA9621">
            <v>15000</v>
          </cell>
          <cell r="AB9621">
            <v>23432</v>
          </cell>
          <cell r="AC9621">
            <v>23432</v>
          </cell>
          <cell r="AD9621" t="str">
            <v>∆</v>
          </cell>
          <cell r="AE9621">
            <v>0</v>
          </cell>
        </row>
        <row r="9622">
          <cell r="V9622" t="str">
            <v>680.40.85.560-6375.02</v>
          </cell>
          <cell r="W9622" t="str">
            <v>Operating Fees NPDES Permit Compliance</v>
          </cell>
          <cell r="X9622">
            <v>0</v>
          </cell>
          <cell r="Y9622">
            <v>3000</v>
          </cell>
          <cell r="Z9622">
            <v>3000</v>
          </cell>
          <cell r="AA9622">
            <v>3000</v>
          </cell>
          <cell r="AB9622">
            <v>5000</v>
          </cell>
          <cell r="AC9622">
            <v>5000</v>
          </cell>
          <cell r="AD9622" t="str">
            <v>∆</v>
          </cell>
          <cell r="AE9622">
            <v>0</v>
          </cell>
        </row>
        <row r="9623">
          <cell r="V9623" t="str">
            <v>680.40.85.560-6375.08</v>
          </cell>
          <cell r="W9623" t="str">
            <v>Operating Fees Operating Permits Reg</v>
          </cell>
          <cell r="X9623">
            <v>67000</v>
          </cell>
          <cell r="Y9623">
            <v>65000</v>
          </cell>
          <cell r="Z9623">
            <v>89000</v>
          </cell>
          <cell r="AA9623">
            <v>78000</v>
          </cell>
          <cell r="AB9623">
            <v>100000</v>
          </cell>
          <cell r="AC9623">
            <v>100000</v>
          </cell>
          <cell r="AD9623" t="str">
            <v>∆</v>
          </cell>
          <cell r="AE9623">
            <v>0</v>
          </cell>
        </row>
        <row r="9624">
          <cell r="V9624" t="str">
            <v>680.40.85.560-6400.02</v>
          </cell>
          <cell r="W9624" t="str">
            <v>Repairs &amp; Maintenance Minor Equipment/Other</v>
          </cell>
          <cell r="X9624">
            <v>5000</v>
          </cell>
          <cell r="Y9624">
            <v>1000</v>
          </cell>
          <cell r="Z9624">
            <v>0</v>
          </cell>
          <cell r="AA9624">
            <v>0</v>
          </cell>
          <cell r="AB9624">
            <v>0</v>
          </cell>
          <cell r="AC9624">
            <v>0</v>
          </cell>
          <cell r="AD9624" t="str">
            <v>∆</v>
          </cell>
          <cell r="AE9624">
            <v>0</v>
          </cell>
        </row>
        <row r="9625">
          <cell r="V9625" t="str">
            <v>680.40.85.560-6400.19</v>
          </cell>
          <cell r="W9625" t="str">
            <v>Repairs &amp; Maintenance Testing/Certifications</v>
          </cell>
          <cell r="X9625">
            <v>10000</v>
          </cell>
          <cell r="Y9625">
            <v>18000</v>
          </cell>
          <cell r="Z9625">
            <v>20000</v>
          </cell>
          <cell r="AA9625">
            <v>22000</v>
          </cell>
          <cell r="AB9625">
            <v>25000</v>
          </cell>
          <cell r="AC9625">
            <v>25000</v>
          </cell>
          <cell r="AD9625" t="str">
            <v>∆</v>
          </cell>
          <cell r="AE9625">
            <v>0</v>
          </cell>
        </row>
        <row r="9626">
          <cell r="V9626" t="str">
            <v>680.40.85.560-6600.01</v>
          </cell>
          <cell r="W9626" t="str">
            <v>Administrative Expenses Meetings</v>
          </cell>
          <cell r="X9626">
            <v>0</v>
          </cell>
          <cell r="Y9626">
            <v>0</v>
          </cell>
          <cell r="Z9626">
            <v>0</v>
          </cell>
          <cell r="AA9626">
            <v>0</v>
          </cell>
          <cell r="AB9626">
            <v>0</v>
          </cell>
          <cell r="AC9626">
            <v>0</v>
          </cell>
          <cell r="AD9626" t="str">
            <v>∆</v>
          </cell>
          <cell r="AE9626">
            <v>0</v>
          </cell>
        </row>
        <row r="9627">
          <cell r="V9627" t="str">
            <v>680.40.85.560-6600.04</v>
          </cell>
          <cell r="W9627" t="str">
            <v>Administrative Expenses Training/Conferences</v>
          </cell>
          <cell r="X9627">
            <v>2000</v>
          </cell>
          <cell r="Y9627">
            <v>2000</v>
          </cell>
          <cell r="Z9627">
            <v>1000</v>
          </cell>
          <cell r="AA9627">
            <v>1000</v>
          </cell>
          <cell r="AB9627">
            <v>5000</v>
          </cell>
          <cell r="AC9627">
            <v>5000</v>
          </cell>
          <cell r="AD9627" t="str">
            <v>∆</v>
          </cell>
          <cell r="AE9627">
            <v>0</v>
          </cell>
        </row>
        <row r="9628">
          <cell r="V9628" t="str">
            <v>680.40.85.560-6600.05</v>
          </cell>
          <cell r="W9628" t="str">
            <v>Administrative Expenses Public/Legal Advertisement</v>
          </cell>
          <cell r="X9628">
            <v>0</v>
          </cell>
          <cell r="Y9628">
            <v>2000</v>
          </cell>
          <cell r="Z9628">
            <v>3000</v>
          </cell>
          <cell r="AA9628">
            <v>5000</v>
          </cell>
          <cell r="AB9628">
            <v>4000</v>
          </cell>
          <cell r="AC9628">
            <v>4000</v>
          </cell>
          <cell r="AD9628" t="str">
            <v>∆</v>
          </cell>
          <cell r="AE9628">
            <v>0</v>
          </cell>
        </row>
        <row r="9629">
          <cell r="W9629" t="str">
            <v>TOTAL : OPERATIONS</v>
          </cell>
          <cell r="X9629">
            <v>383000</v>
          </cell>
          <cell r="Y9629">
            <v>435000</v>
          </cell>
          <cell r="Z9629">
            <v>609000</v>
          </cell>
          <cell r="AA9629">
            <v>954000</v>
          </cell>
          <cell r="AB9629">
            <v>2008286</v>
          </cell>
          <cell r="AC9629">
            <v>2208286</v>
          </cell>
          <cell r="AD9629" t="str">
            <v>∆</v>
          </cell>
          <cell r="AE9629">
            <v>200000</v>
          </cell>
        </row>
        <row r="9630">
          <cell r="AB9630" t="str">
            <v/>
          </cell>
          <cell r="AC9630" t="str">
            <v/>
          </cell>
          <cell r="AD9630" t="str">
            <v>∆</v>
          </cell>
        </row>
        <row r="9631">
          <cell r="V9631" t="str">
            <v>[680] WATER O&amp;M : PUBLIC WORKS : WATER RESOURCES</v>
          </cell>
        </row>
        <row r="9632">
          <cell r="V9632" t="str">
            <v>PRODUCTION : PERSONNEL</v>
          </cell>
          <cell r="AB9632" t="str">
            <v/>
          </cell>
          <cell r="AC9632" t="str">
            <v/>
          </cell>
          <cell r="AD9632" t="str">
            <v>∆</v>
          </cell>
        </row>
        <row r="9633">
          <cell r="V9633" t="str">
            <v>680.40.85.680-5000.01</v>
          </cell>
          <cell r="W9633" t="str">
            <v>Salaries Regular</v>
          </cell>
          <cell r="X9633">
            <v>282000</v>
          </cell>
          <cell r="Y9633">
            <v>358000</v>
          </cell>
          <cell r="Z9633">
            <v>417000</v>
          </cell>
          <cell r="AA9633">
            <v>467000</v>
          </cell>
          <cell r="AB9633">
            <v>447333</v>
          </cell>
          <cell r="AC9633">
            <v>471000</v>
          </cell>
          <cell r="AD9633" t="str">
            <v>∆</v>
          </cell>
          <cell r="AE9633">
            <v>23667</v>
          </cell>
        </row>
        <row r="9634">
          <cell r="V9634" t="str">
            <v>680.40.85.680-5000.03</v>
          </cell>
          <cell r="W9634" t="str">
            <v>Salaries Overtime</v>
          </cell>
          <cell r="X9634">
            <v>37000</v>
          </cell>
          <cell r="Y9634">
            <v>46000</v>
          </cell>
          <cell r="Z9634">
            <v>56000</v>
          </cell>
          <cell r="AA9634">
            <v>71000</v>
          </cell>
          <cell r="AB9634">
            <v>40000</v>
          </cell>
          <cell r="AC9634">
            <v>65000</v>
          </cell>
          <cell r="AD9634" t="str">
            <v>∆</v>
          </cell>
          <cell r="AE9634">
            <v>25000</v>
          </cell>
        </row>
        <row r="9635">
          <cell r="V9635" t="str">
            <v>680.40.85.680-5000.04</v>
          </cell>
          <cell r="W9635" t="str">
            <v>Salaries Holiday Pay</v>
          </cell>
          <cell r="X9635">
            <v>0</v>
          </cell>
          <cell r="Y9635">
            <v>0</v>
          </cell>
          <cell r="Z9635">
            <v>0</v>
          </cell>
          <cell r="AA9635">
            <v>4000</v>
          </cell>
          <cell r="AB9635">
            <v>1200</v>
          </cell>
          <cell r="AC9635">
            <v>1200</v>
          </cell>
          <cell r="AD9635" t="str">
            <v>∆</v>
          </cell>
          <cell r="AE9635">
            <v>0</v>
          </cell>
        </row>
        <row r="9636">
          <cell r="V9636" t="str">
            <v>680.40.85.680-5000.06</v>
          </cell>
          <cell r="W9636" t="str">
            <v>Salaries Out of Class</v>
          </cell>
          <cell r="X9636">
            <v>0</v>
          </cell>
          <cell r="Y9636">
            <v>0</v>
          </cell>
          <cell r="Z9636">
            <v>0</v>
          </cell>
          <cell r="AA9636">
            <v>0</v>
          </cell>
          <cell r="AB9636">
            <v>0</v>
          </cell>
          <cell r="AC9636">
            <v>0</v>
          </cell>
          <cell r="AD9636" t="str">
            <v>∆</v>
          </cell>
          <cell r="AE9636">
            <v>0</v>
          </cell>
        </row>
        <row r="9637">
          <cell r="V9637" t="str">
            <v>680.40.85.680-5000.07</v>
          </cell>
          <cell r="W9637" t="str">
            <v>Salaries Admin Leave Pay</v>
          </cell>
          <cell r="X9637">
            <v>0</v>
          </cell>
          <cell r="Y9637">
            <v>1000</v>
          </cell>
          <cell r="Z9637">
            <v>0</v>
          </cell>
          <cell r="AA9637">
            <v>1000</v>
          </cell>
          <cell r="AB9637">
            <v>1130</v>
          </cell>
          <cell r="AC9637">
            <v>1130</v>
          </cell>
          <cell r="AD9637" t="str">
            <v>∆</v>
          </cell>
          <cell r="AE9637">
            <v>0</v>
          </cell>
        </row>
        <row r="9638">
          <cell r="V9638" t="str">
            <v>680.40.85.680-5000.08</v>
          </cell>
          <cell r="W9638" t="str">
            <v>Salaries Longevity Pay</v>
          </cell>
          <cell r="X9638">
            <v>3000</v>
          </cell>
          <cell r="Y9638">
            <v>5000</v>
          </cell>
          <cell r="Z9638">
            <v>6000</v>
          </cell>
          <cell r="AA9638">
            <v>6000</v>
          </cell>
          <cell r="AB9638">
            <v>5440</v>
          </cell>
          <cell r="AC9638">
            <v>5440</v>
          </cell>
          <cell r="AD9638" t="str">
            <v>∆</v>
          </cell>
          <cell r="AE9638">
            <v>0</v>
          </cell>
        </row>
        <row r="9639">
          <cell r="V9639" t="str">
            <v>680.40.85.680-5000.10</v>
          </cell>
          <cell r="W9639" t="str">
            <v>Salaries Furloughs</v>
          </cell>
          <cell r="X9639">
            <v>0</v>
          </cell>
          <cell r="Y9639">
            <v>0</v>
          </cell>
          <cell r="Z9639">
            <v>0</v>
          </cell>
          <cell r="AA9639">
            <v>0</v>
          </cell>
          <cell r="AB9639">
            <v>0</v>
          </cell>
          <cell r="AC9639">
            <v>0</v>
          </cell>
          <cell r="AD9639" t="str">
            <v>∆</v>
          </cell>
          <cell r="AE9639">
            <v>0</v>
          </cell>
        </row>
        <row r="9640">
          <cell r="V9640" t="str">
            <v>680.40.85.680-5000.11</v>
          </cell>
          <cell r="W9640" t="str">
            <v>Salaries Worker's Comp</v>
          </cell>
          <cell r="X9640">
            <v>0</v>
          </cell>
          <cell r="Y9640">
            <v>0</v>
          </cell>
          <cell r="Z9640">
            <v>0</v>
          </cell>
          <cell r="AA9640">
            <v>0</v>
          </cell>
          <cell r="AB9640">
            <v>0</v>
          </cell>
          <cell r="AC9640">
            <v>0</v>
          </cell>
          <cell r="AD9640" t="str">
            <v>∆</v>
          </cell>
          <cell r="AE9640">
            <v>0</v>
          </cell>
        </row>
        <row r="9641">
          <cell r="V9641" t="str">
            <v>680.40.85.680-5000.12</v>
          </cell>
          <cell r="W9641" t="str">
            <v>Salaries Compensated Absences</v>
          </cell>
          <cell r="X9641">
            <v>0</v>
          </cell>
          <cell r="Y9641">
            <v>0</v>
          </cell>
          <cell r="Z9641">
            <v>0</v>
          </cell>
          <cell r="AA9641">
            <v>0</v>
          </cell>
          <cell r="AB9641">
            <v>0</v>
          </cell>
          <cell r="AC9641">
            <v>0</v>
          </cell>
          <cell r="AD9641" t="str">
            <v>∆</v>
          </cell>
          <cell r="AE9641">
            <v>0</v>
          </cell>
        </row>
        <row r="9642">
          <cell r="V9642" t="str">
            <v>680.40.85.680-5100.00</v>
          </cell>
          <cell r="W9642" t="str">
            <v>Benefits PERS Pool Liability</v>
          </cell>
          <cell r="X9642">
            <v>49000</v>
          </cell>
          <cell r="Y9642">
            <v>67000</v>
          </cell>
          <cell r="Z9642">
            <v>82000</v>
          </cell>
          <cell r="AA9642">
            <v>94000</v>
          </cell>
          <cell r="AB9642">
            <v>114662</v>
          </cell>
          <cell r="AC9642">
            <v>120000</v>
          </cell>
          <cell r="AD9642" t="str">
            <v>∆</v>
          </cell>
          <cell r="AE9642">
            <v>5338</v>
          </cell>
        </row>
        <row r="9643">
          <cell r="V9643" t="str">
            <v>680.40.85.680-5100.01</v>
          </cell>
          <cell r="W9643" t="str">
            <v>Benefits Retirement</v>
          </cell>
          <cell r="X9643">
            <v>34000</v>
          </cell>
          <cell r="Y9643">
            <v>40000</v>
          </cell>
          <cell r="Z9643">
            <v>42000</v>
          </cell>
          <cell r="AA9643">
            <v>50000</v>
          </cell>
          <cell r="AB9643">
            <v>49336</v>
          </cell>
          <cell r="AC9643">
            <v>49336</v>
          </cell>
          <cell r="AD9643" t="str">
            <v>∆</v>
          </cell>
          <cell r="AE9643">
            <v>0</v>
          </cell>
        </row>
        <row r="9644">
          <cell r="V9644" t="str">
            <v>680.40.85.680-5100.02</v>
          </cell>
          <cell r="W9644" t="str">
            <v>Benefits Health Insurance</v>
          </cell>
          <cell r="X9644">
            <v>62000</v>
          </cell>
          <cell r="Y9644">
            <v>72000</v>
          </cell>
          <cell r="Z9644">
            <v>74000</v>
          </cell>
          <cell r="AA9644">
            <v>74000</v>
          </cell>
          <cell r="AB9644">
            <v>72860</v>
          </cell>
          <cell r="AC9644">
            <v>72860</v>
          </cell>
          <cell r="AD9644" t="str">
            <v>∆</v>
          </cell>
          <cell r="AE9644">
            <v>0</v>
          </cell>
        </row>
        <row r="9645">
          <cell r="V9645" t="str">
            <v>680.40.85.680-5100.03</v>
          </cell>
          <cell r="W9645" t="str">
            <v>Benefits Dental Insurance</v>
          </cell>
          <cell r="X9645">
            <v>6000</v>
          </cell>
          <cell r="Y9645">
            <v>6000</v>
          </cell>
          <cell r="Z9645">
            <v>7000</v>
          </cell>
          <cell r="AA9645">
            <v>7000</v>
          </cell>
          <cell r="AB9645">
            <v>6411</v>
          </cell>
          <cell r="AC9645">
            <v>6411</v>
          </cell>
          <cell r="AD9645" t="str">
            <v>∆</v>
          </cell>
          <cell r="AE9645">
            <v>0</v>
          </cell>
        </row>
        <row r="9646">
          <cell r="V9646" t="str">
            <v>680.40.85.680-5100.04</v>
          </cell>
          <cell r="W9646" t="str">
            <v>Benefits Vision Insurance</v>
          </cell>
          <cell r="X9646">
            <v>1000</v>
          </cell>
          <cell r="Y9646">
            <v>1000</v>
          </cell>
          <cell r="Z9646">
            <v>1000</v>
          </cell>
          <cell r="AA9646">
            <v>1000</v>
          </cell>
          <cell r="AB9646">
            <v>1032</v>
          </cell>
          <cell r="AC9646">
            <v>1032</v>
          </cell>
          <cell r="AD9646" t="str">
            <v>∆</v>
          </cell>
          <cell r="AE9646">
            <v>0</v>
          </cell>
        </row>
        <row r="9647">
          <cell r="V9647" t="str">
            <v>680.40.85.680-5100.05</v>
          </cell>
          <cell r="W9647" t="str">
            <v>Benefits Life Insurance</v>
          </cell>
          <cell r="X9647">
            <v>1000</v>
          </cell>
          <cell r="Y9647">
            <v>1000</v>
          </cell>
          <cell r="Z9647">
            <v>1000</v>
          </cell>
          <cell r="AA9647">
            <v>1000</v>
          </cell>
          <cell r="AB9647">
            <v>661</v>
          </cell>
          <cell r="AC9647">
            <v>661</v>
          </cell>
          <cell r="AD9647" t="str">
            <v>∆</v>
          </cell>
          <cell r="AE9647">
            <v>0</v>
          </cell>
        </row>
        <row r="9648">
          <cell r="V9648" t="str">
            <v>680.40.85.680-5100.06</v>
          </cell>
          <cell r="W9648" t="str">
            <v>Benefits Worker's Comp</v>
          </cell>
          <cell r="X9648">
            <v>12000</v>
          </cell>
          <cell r="Y9648">
            <v>13000</v>
          </cell>
          <cell r="Z9648">
            <v>15000</v>
          </cell>
          <cell r="AA9648">
            <v>15000</v>
          </cell>
          <cell r="AB9648">
            <v>15000</v>
          </cell>
          <cell r="AC9648">
            <v>19000</v>
          </cell>
          <cell r="AD9648" t="str">
            <v>∆</v>
          </cell>
          <cell r="AE9648">
            <v>4000</v>
          </cell>
        </row>
        <row r="9649">
          <cell r="V9649" t="str">
            <v>680.40.85.680-5100.07</v>
          </cell>
          <cell r="W9649" t="str">
            <v>Benefits Long Term Disability</v>
          </cell>
          <cell r="X9649">
            <v>2000</v>
          </cell>
          <cell r="Y9649">
            <v>2000</v>
          </cell>
          <cell r="Z9649">
            <v>2000</v>
          </cell>
          <cell r="AA9649">
            <v>2000</v>
          </cell>
          <cell r="AB9649">
            <v>1438</v>
          </cell>
          <cell r="AC9649">
            <v>1438</v>
          </cell>
          <cell r="AD9649" t="str">
            <v>∆</v>
          </cell>
          <cell r="AE9649">
            <v>0</v>
          </cell>
        </row>
        <row r="9650">
          <cell r="V9650" t="str">
            <v>680.40.85.680-5100.08</v>
          </cell>
          <cell r="W9650" t="str">
            <v>Benefits Deferred Compensation</v>
          </cell>
          <cell r="X9650">
            <v>19000</v>
          </cell>
          <cell r="Y9650">
            <v>18000</v>
          </cell>
          <cell r="Z9650">
            <v>16000</v>
          </cell>
          <cell r="AA9650">
            <v>22000</v>
          </cell>
          <cell r="AB9650">
            <v>24344</v>
          </cell>
          <cell r="AC9650">
            <v>24344</v>
          </cell>
          <cell r="AD9650" t="str">
            <v>∆</v>
          </cell>
          <cell r="AE9650">
            <v>0</v>
          </cell>
        </row>
        <row r="9651">
          <cell r="V9651" t="str">
            <v>680.40.85.680-5100.10</v>
          </cell>
          <cell r="W9651" t="str">
            <v>Benefits Uniform Allowance</v>
          </cell>
          <cell r="X9651">
            <v>0</v>
          </cell>
          <cell r="Y9651">
            <v>0</v>
          </cell>
          <cell r="Z9651">
            <v>2000</v>
          </cell>
          <cell r="AA9651">
            <v>1000</v>
          </cell>
          <cell r="AB9651">
            <v>1320</v>
          </cell>
          <cell r="AC9651">
            <v>1320</v>
          </cell>
          <cell r="AD9651" t="str">
            <v>∆</v>
          </cell>
          <cell r="AE9651">
            <v>0</v>
          </cell>
        </row>
        <row r="9652">
          <cell r="V9652" t="str">
            <v>680.40.85.680-5100.11</v>
          </cell>
          <cell r="W9652" t="str">
            <v>Benefits Medicare</v>
          </cell>
          <cell r="X9652">
            <v>5000</v>
          </cell>
          <cell r="Y9652">
            <v>6000</v>
          </cell>
          <cell r="Z9652">
            <v>7000</v>
          </cell>
          <cell r="AA9652">
            <v>8000</v>
          </cell>
          <cell r="AB9652">
            <v>6962</v>
          </cell>
          <cell r="AC9652">
            <v>6962</v>
          </cell>
          <cell r="AD9652" t="str">
            <v>∆</v>
          </cell>
          <cell r="AE9652">
            <v>0</v>
          </cell>
        </row>
        <row r="9653">
          <cell r="V9653" t="str">
            <v>680.40.85.680-5100.12</v>
          </cell>
          <cell r="W9653" t="str">
            <v>Benefits Annual Physical Exam</v>
          </cell>
          <cell r="X9653">
            <v>0</v>
          </cell>
          <cell r="Y9653">
            <v>0</v>
          </cell>
          <cell r="Z9653">
            <v>0</v>
          </cell>
          <cell r="AA9653">
            <v>0</v>
          </cell>
          <cell r="AB9653">
            <v>0</v>
          </cell>
          <cell r="AC9653">
            <v>0</v>
          </cell>
          <cell r="AD9653" t="str">
            <v>∆</v>
          </cell>
          <cell r="AE9653">
            <v>0</v>
          </cell>
        </row>
        <row r="9654">
          <cell r="V9654" t="str">
            <v>680.40.85.680-5100.15</v>
          </cell>
          <cell r="W9654" t="str">
            <v>Benefits Cell Phone Allowance</v>
          </cell>
          <cell r="X9654">
            <v>0</v>
          </cell>
          <cell r="Y9654">
            <v>0</v>
          </cell>
          <cell r="Z9654">
            <v>0</v>
          </cell>
          <cell r="AA9654">
            <v>0</v>
          </cell>
          <cell r="AB9654">
            <v>270</v>
          </cell>
          <cell r="AC9654">
            <v>270</v>
          </cell>
          <cell r="AD9654" t="str">
            <v>∆</v>
          </cell>
          <cell r="AE9654">
            <v>0</v>
          </cell>
        </row>
        <row r="9655">
          <cell r="W9655" t="str">
            <v>TOTAL : PERSONNEL</v>
          </cell>
          <cell r="X9655">
            <v>513000</v>
          </cell>
          <cell r="Y9655">
            <v>636000</v>
          </cell>
          <cell r="Z9655">
            <v>728000</v>
          </cell>
          <cell r="AA9655">
            <v>824000</v>
          </cell>
          <cell r="AB9655">
            <v>789399</v>
          </cell>
          <cell r="AC9655">
            <v>847404</v>
          </cell>
          <cell r="AD9655" t="str">
            <v>∆</v>
          </cell>
          <cell r="AE9655">
            <v>58005</v>
          </cell>
        </row>
        <row r="9656">
          <cell r="AB9656" t="str">
            <v/>
          </cell>
          <cell r="AC9656" t="str">
            <v/>
          </cell>
          <cell r="AD9656" t="str">
            <v>∆</v>
          </cell>
        </row>
        <row r="9657">
          <cell r="V9657" t="str">
            <v>[680] WATER O&amp;M : PUBLIC WORKS : WATER RESOURCES</v>
          </cell>
        </row>
        <row r="9658">
          <cell r="V9658" t="str">
            <v>PRODUCTION : OPERATIONS</v>
          </cell>
          <cell r="AB9658" t="str">
            <v/>
          </cell>
          <cell r="AC9658" t="str">
            <v/>
          </cell>
          <cell r="AD9658" t="str">
            <v>∆</v>
          </cell>
        </row>
        <row r="9659">
          <cell r="V9659" t="str">
            <v>680.40.85.680-6000.01</v>
          </cell>
          <cell r="W9659" t="str">
            <v>Professional Services General</v>
          </cell>
          <cell r="X9659">
            <v>0</v>
          </cell>
          <cell r="Y9659">
            <v>9000</v>
          </cell>
          <cell r="Z9659">
            <v>3000</v>
          </cell>
          <cell r="AA9659">
            <v>0</v>
          </cell>
          <cell r="AB9659">
            <v>25000</v>
          </cell>
          <cell r="AC9659">
            <v>25000</v>
          </cell>
          <cell r="AD9659" t="str">
            <v>∆</v>
          </cell>
          <cell r="AE9659">
            <v>0</v>
          </cell>
        </row>
        <row r="9660">
          <cell r="V9660" t="str">
            <v>680.40.85.680-6400.07</v>
          </cell>
          <cell r="W9660" t="str">
            <v>Repairs &amp; Maintenance Radio Communication</v>
          </cell>
          <cell r="X9660">
            <v>0</v>
          </cell>
          <cell r="Y9660">
            <v>0</v>
          </cell>
          <cell r="Z9660">
            <v>0</v>
          </cell>
          <cell r="AA9660">
            <v>0</v>
          </cell>
          <cell r="AB9660">
            <v>500</v>
          </cell>
          <cell r="AC9660">
            <v>500</v>
          </cell>
          <cell r="AD9660" t="str">
            <v>∆</v>
          </cell>
          <cell r="AE9660">
            <v>0</v>
          </cell>
        </row>
        <row r="9661">
          <cell r="V9661" t="str">
            <v>680.40.85.680-6400.15</v>
          </cell>
          <cell r="W9661" t="str">
            <v>Repairs &amp; Maintenance Emergency</v>
          </cell>
          <cell r="X9661">
            <v>0</v>
          </cell>
          <cell r="Y9661">
            <v>0</v>
          </cell>
          <cell r="Z9661">
            <v>0</v>
          </cell>
          <cell r="AA9661">
            <v>0</v>
          </cell>
          <cell r="AB9661">
            <v>0</v>
          </cell>
          <cell r="AC9661">
            <v>75000</v>
          </cell>
          <cell r="AD9661" t="str">
            <v>∆</v>
          </cell>
          <cell r="AE9661">
            <v>75000</v>
          </cell>
        </row>
        <row r="9662">
          <cell r="V9662" t="str">
            <v>680.40.85.680-6600.07</v>
          </cell>
          <cell r="W9662" t="str">
            <v>Administrative Expenses Employee Recruitment</v>
          </cell>
          <cell r="X9662">
            <v>0</v>
          </cell>
          <cell r="Y9662">
            <v>0</v>
          </cell>
          <cell r="Z9662">
            <v>0</v>
          </cell>
          <cell r="AA9662">
            <v>0</v>
          </cell>
          <cell r="AB9662">
            <v>325</v>
          </cell>
          <cell r="AC9662">
            <v>325</v>
          </cell>
          <cell r="AD9662" t="str">
            <v>∆</v>
          </cell>
          <cell r="AE9662">
            <v>0</v>
          </cell>
        </row>
        <row r="9663">
          <cell r="V9663" t="str">
            <v>680.40.85.680-6000.09</v>
          </cell>
          <cell r="W9663" t="str">
            <v>Professional Services Uniform</v>
          </cell>
          <cell r="X9663">
            <v>1000</v>
          </cell>
          <cell r="Y9663">
            <v>1000</v>
          </cell>
          <cell r="Z9663">
            <v>1000</v>
          </cell>
          <cell r="AA9663">
            <v>1000</v>
          </cell>
          <cell r="AB9663">
            <v>1300</v>
          </cell>
          <cell r="AC9663">
            <v>1300</v>
          </cell>
          <cell r="AD9663" t="str">
            <v>∆</v>
          </cell>
          <cell r="AE9663">
            <v>0</v>
          </cell>
        </row>
        <row r="9664">
          <cell r="V9664" t="str">
            <v>680.40.85.680-6100.01</v>
          </cell>
          <cell r="W9664" t="str">
            <v>Utilities Electric</v>
          </cell>
          <cell r="X9664">
            <v>532000</v>
          </cell>
          <cell r="Y9664">
            <v>565000</v>
          </cell>
          <cell r="Z9664">
            <v>558000</v>
          </cell>
          <cell r="AA9664">
            <v>770000</v>
          </cell>
          <cell r="AB9664">
            <v>602000</v>
          </cell>
          <cell r="AC9664">
            <v>850000</v>
          </cell>
          <cell r="AD9664" t="str">
            <v>∆</v>
          </cell>
          <cell r="AE9664">
            <v>248000</v>
          </cell>
        </row>
        <row r="9665">
          <cell r="V9665" t="str">
            <v>680.40.85.680-6200.02</v>
          </cell>
          <cell r="W9665" t="str">
            <v>Supplies Special Department</v>
          </cell>
          <cell r="X9665">
            <v>3000</v>
          </cell>
          <cell r="Y9665">
            <v>3000</v>
          </cell>
          <cell r="Z9665">
            <v>3000</v>
          </cell>
          <cell r="AA9665">
            <v>1000</v>
          </cell>
          <cell r="AB9665">
            <v>3750</v>
          </cell>
          <cell r="AC9665">
            <v>3750</v>
          </cell>
          <cell r="AD9665" t="str">
            <v>∆</v>
          </cell>
          <cell r="AE9665">
            <v>0</v>
          </cell>
        </row>
        <row r="9666">
          <cell r="V9666" t="str">
            <v>680.40.85.680-6200.05</v>
          </cell>
          <cell r="W9666" t="str">
            <v>Supplies Gasoline</v>
          </cell>
          <cell r="X9666">
            <v>9000</v>
          </cell>
          <cell r="Y9666">
            <v>8000</v>
          </cell>
          <cell r="Z9666">
            <v>7000</v>
          </cell>
          <cell r="AA9666">
            <v>5000</v>
          </cell>
          <cell r="AB9666">
            <v>9000</v>
          </cell>
          <cell r="AC9666">
            <v>9000</v>
          </cell>
          <cell r="AD9666" t="str">
            <v>∆</v>
          </cell>
          <cell r="AE9666">
            <v>0</v>
          </cell>
        </row>
        <row r="9667">
          <cell r="V9667" t="str">
            <v>680.40.85.680-6280.14</v>
          </cell>
          <cell r="W9667" t="str">
            <v>Supplies-Public Works Protective Clothing</v>
          </cell>
          <cell r="X9667">
            <v>0</v>
          </cell>
          <cell r="Y9667">
            <v>0</v>
          </cell>
          <cell r="Z9667">
            <v>0</v>
          </cell>
          <cell r="AA9667">
            <v>0</v>
          </cell>
          <cell r="AB9667">
            <v>1200</v>
          </cell>
          <cell r="AC9667">
            <v>1200</v>
          </cell>
          <cell r="AD9667" t="str">
            <v>∆</v>
          </cell>
          <cell r="AE9667">
            <v>0</v>
          </cell>
        </row>
        <row r="9668">
          <cell r="V9668" t="str">
            <v>680.40.85.680-6280.27</v>
          </cell>
          <cell r="W9668" t="str">
            <v>Supplies-Public Works SSJID Surface Water</v>
          </cell>
          <cell r="X9668">
            <v>3166000</v>
          </cell>
          <cell r="Y9668">
            <v>3399000</v>
          </cell>
          <cell r="Z9668">
            <v>3746000</v>
          </cell>
          <cell r="AA9668">
            <v>3472000</v>
          </cell>
          <cell r="AB9668">
            <v>3500000</v>
          </cell>
          <cell r="AC9668">
            <v>3900000</v>
          </cell>
          <cell r="AD9668" t="str">
            <v>∆</v>
          </cell>
          <cell r="AE9668">
            <v>400000</v>
          </cell>
        </row>
        <row r="9669">
          <cell r="V9669" t="str">
            <v>680.40.85.680-6280.30</v>
          </cell>
          <cell r="W9669" t="str">
            <v>Supplies-Public Works Automated &amp; Hand Tools</v>
          </cell>
          <cell r="X9669">
            <v>1000</v>
          </cell>
          <cell r="Y9669">
            <v>2000</v>
          </cell>
          <cell r="Z9669">
            <v>0</v>
          </cell>
          <cell r="AA9669">
            <v>2000</v>
          </cell>
          <cell r="AB9669">
            <v>2000</v>
          </cell>
          <cell r="AC9669">
            <v>2000</v>
          </cell>
          <cell r="AD9669" t="str">
            <v>∆</v>
          </cell>
          <cell r="AE9669">
            <v>0</v>
          </cell>
        </row>
        <row r="9670">
          <cell r="V9670" t="str">
            <v>680.40.85.680-6280.34</v>
          </cell>
          <cell r="W9670" t="str">
            <v>Supplies-Public Works Wells &amp; Pumps</v>
          </cell>
          <cell r="X9670">
            <v>49000</v>
          </cell>
          <cell r="Y9670">
            <v>24000</v>
          </cell>
          <cell r="Z9670">
            <v>47000</v>
          </cell>
          <cell r="AA9670">
            <v>35000</v>
          </cell>
          <cell r="AB9670">
            <v>58255</v>
          </cell>
          <cell r="AC9670">
            <v>58255</v>
          </cell>
          <cell r="AD9670" t="str">
            <v>∆</v>
          </cell>
          <cell r="AE9670">
            <v>0</v>
          </cell>
        </row>
        <row r="9671">
          <cell r="V9671" t="str">
            <v>680.40.85.680-6300.01</v>
          </cell>
          <cell r="W9671" t="str">
            <v>Dues &amp; Subscriptions Memberships</v>
          </cell>
          <cell r="X9671">
            <v>1000</v>
          </cell>
          <cell r="Y9671">
            <v>0</v>
          </cell>
          <cell r="Z9671">
            <v>0</v>
          </cell>
          <cell r="AA9671">
            <v>0</v>
          </cell>
          <cell r="AB9671">
            <v>1500</v>
          </cell>
          <cell r="AC9671">
            <v>1500</v>
          </cell>
          <cell r="AD9671" t="str">
            <v>∆</v>
          </cell>
          <cell r="AE9671">
            <v>0</v>
          </cell>
        </row>
        <row r="9672">
          <cell r="V9672" t="str">
            <v>680.40.85.680-6350.03</v>
          </cell>
          <cell r="W9672" t="str">
            <v>Maintenance Agreements &amp; Licenses Maintenance Agreements</v>
          </cell>
          <cell r="X9672">
            <v>0</v>
          </cell>
          <cell r="Y9672">
            <v>3000</v>
          </cell>
          <cell r="Z9672">
            <v>0</v>
          </cell>
          <cell r="AA9672">
            <v>0</v>
          </cell>
          <cell r="AB9672">
            <v>3000</v>
          </cell>
          <cell r="AC9672">
            <v>3000</v>
          </cell>
          <cell r="AD9672" t="str">
            <v>∆</v>
          </cell>
          <cell r="AE9672">
            <v>0</v>
          </cell>
        </row>
        <row r="9673">
          <cell r="V9673" t="str">
            <v>680.40.85.680-6350.04</v>
          </cell>
          <cell r="W9673" t="str">
            <v>Maintenance Agreements &amp; Licenses SCADA</v>
          </cell>
          <cell r="X9673">
            <v>4000</v>
          </cell>
          <cell r="Y9673">
            <v>10000</v>
          </cell>
          <cell r="Z9673">
            <v>15000</v>
          </cell>
          <cell r="AA9673">
            <v>16000</v>
          </cell>
          <cell r="AB9673">
            <v>31648</v>
          </cell>
          <cell r="AC9673">
            <v>31648</v>
          </cell>
          <cell r="AD9673" t="str">
            <v>∆</v>
          </cell>
          <cell r="AE9673">
            <v>0</v>
          </cell>
        </row>
        <row r="9674">
          <cell r="V9674" t="str">
            <v>680.40.85.680-6400.02</v>
          </cell>
          <cell r="W9674" t="str">
            <v>Repairs &amp; Maintenance Minor Equipment/Other</v>
          </cell>
          <cell r="X9674">
            <v>12000</v>
          </cell>
          <cell r="Y9674">
            <v>1000</v>
          </cell>
          <cell r="Z9674">
            <v>9000</v>
          </cell>
          <cell r="AA9674">
            <v>12000</v>
          </cell>
          <cell r="AB9674">
            <v>15000</v>
          </cell>
          <cell r="AC9674">
            <v>15000</v>
          </cell>
          <cell r="AD9674" t="str">
            <v>∆</v>
          </cell>
          <cell r="AE9674">
            <v>0</v>
          </cell>
        </row>
        <row r="9675">
          <cell r="V9675" t="str">
            <v>680.40.85.680-6400.04</v>
          </cell>
          <cell r="W9675" t="str">
            <v>Repairs &amp; Maintenance Equipment Rental</v>
          </cell>
          <cell r="X9675">
            <v>0</v>
          </cell>
          <cell r="Y9675">
            <v>1000</v>
          </cell>
          <cell r="Z9675">
            <v>1000</v>
          </cell>
          <cell r="AA9675">
            <v>1000</v>
          </cell>
          <cell r="AB9675">
            <v>5000</v>
          </cell>
          <cell r="AC9675">
            <v>5000</v>
          </cell>
          <cell r="AD9675" t="str">
            <v>∆</v>
          </cell>
          <cell r="AE9675">
            <v>0</v>
          </cell>
        </row>
        <row r="9676">
          <cell r="V9676" t="str">
            <v>680.40.85.680-6400.09</v>
          </cell>
          <cell r="W9676" t="str">
            <v>Repairs &amp; Maintenance Well</v>
          </cell>
          <cell r="X9676">
            <v>56000</v>
          </cell>
          <cell r="Y9676">
            <v>39000</v>
          </cell>
          <cell r="Z9676">
            <v>40000</v>
          </cell>
          <cell r="AA9676">
            <v>70000</v>
          </cell>
          <cell r="AB9676">
            <v>100000</v>
          </cell>
          <cell r="AC9676">
            <v>100000</v>
          </cell>
          <cell r="AD9676" t="str">
            <v>∆</v>
          </cell>
          <cell r="AE9676">
            <v>0</v>
          </cell>
        </row>
        <row r="9677">
          <cell r="V9677" t="str">
            <v>680.40.85.680-6400.19</v>
          </cell>
          <cell r="W9677" t="str">
            <v>Repairs &amp; Maintenance Testing/Certifications</v>
          </cell>
          <cell r="X9677">
            <v>5000</v>
          </cell>
          <cell r="Y9677">
            <v>12000</v>
          </cell>
          <cell r="Z9677">
            <v>8000</v>
          </cell>
          <cell r="AA9677">
            <v>0</v>
          </cell>
          <cell r="AB9677">
            <v>20000</v>
          </cell>
          <cell r="AC9677">
            <v>20000</v>
          </cell>
          <cell r="AD9677" t="str">
            <v>∆</v>
          </cell>
          <cell r="AE9677">
            <v>0</v>
          </cell>
        </row>
        <row r="9678">
          <cell r="V9678" t="str">
            <v>680.40.85.680-6600.01</v>
          </cell>
          <cell r="W9678" t="str">
            <v>Administrative Expenses Meetings</v>
          </cell>
          <cell r="X9678">
            <v>0</v>
          </cell>
          <cell r="Y9678">
            <v>0</v>
          </cell>
          <cell r="Z9678">
            <v>0</v>
          </cell>
          <cell r="AA9678">
            <v>0</v>
          </cell>
          <cell r="AB9678">
            <v>250</v>
          </cell>
          <cell r="AC9678">
            <v>250</v>
          </cell>
          <cell r="AD9678" t="str">
            <v>∆</v>
          </cell>
          <cell r="AE9678">
            <v>0</v>
          </cell>
        </row>
        <row r="9679">
          <cell r="V9679" t="str">
            <v>680.40.85.680-6600.04</v>
          </cell>
          <cell r="W9679" t="str">
            <v>Administrative Expenses Training/Conferences</v>
          </cell>
          <cell r="X9679">
            <v>1000</v>
          </cell>
          <cell r="Y9679">
            <v>2000</v>
          </cell>
          <cell r="Z9679">
            <v>2000</v>
          </cell>
          <cell r="AA9679">
            <v>2000</v>
          </cell>
          <cell r="AB9679">
            <v>4000</v>
          </cell>
          <cell r="AC9679">
            <v>4000</v>
          </cell>
          <cell r="AD9679" t="str">
            <v>∆</v>
          </cell>
          <cell r="AE9679">
            <v>0</v>
          </cell>
        </row>
        <row r="9680">
          <cell r="W9680" t="str">
            <v>TOTAL : OPERATIONS</v>
          </cell>
          <cell r="X9680">
            <v>3840000</v>
          </cell>
          <cell r="Y9680">
            <v>4079000</v>
          </cell>
          <cell r="Z9680">
            <v>4440000</v>
          </cell>
          <cell r="AA9680">
            <v>4387000</v>
          </cell>
          <cell r="AB9680">
            <v>4383728</v>
          </cell>
          <cell r="AC9680">
            <v>5106728</v>
          </cell>
          <cell r="AD9680" t="str">
            <v>∆</v>
          </cell>
          <cell r="AE9680">
            <v>723000</v>
          </cell>
        </row>
        <row r="9681">
          <cell r="AB9681" t="str">
            <v/>
          </cell>
          <cell r="AC9681" t="str">
            <v/>
          </cell>
          <cell r="AD9681" t="str">
            <v>∆</v>
          </cell>
        </row>
        <row r="9682">
          <cell r="V9682" t="str">
            <v>[680] WATER O&amp;M : PUBLIC WORKS : WATER RESOURCES</v>
          </cell>
        </row>
        <row r="9683">
          <cell r="V9683" t="str">
            <v>PRODUCTION : CAPITAL</v>
          </cell>
          <cell r="AB9683" t="str">
            <v/>
          </cell>
          <cell r="AC9683" t="str">
            <v/>
          </cell>
          <cell r="AD9683" t="str">
            <v>∆</v>
          </cell>
        </row>
        <row r="9684">
          <cell r="V9684" t="str">
            <v>680.40.85.680-7000.03</v>
          </cell>
          <cell r="W9684" t="str">
            <v>Capital Outlay Equipment New</v>
          </cell>
          <cell r="X9684">
            <v>0</v>
          </cell>
          <cell r="Y9684">
            <v>16000</v>
          </cell>
          <cell r="Z9684">
            <v>0</v>
          </cell>
          <cell r="AA9684">
            <v>0</v>
          </cell>
          <cell r="AB9684">
            <v>125000</v>
          </cell>
          <cell r="AC9684">
            <v>125000</v>
          </cell>
          <cell r="AD9684" t="str">
            <v>∆</v>
          </cell>
          <cell r="AE9684">
            <v>0</v>
          </cell>
        </row>
        <row r="9685">
          <cell r="V9685" t="str">
            <v>680.40.85.680-7000.99</v>
          </cell>
          <cell r="W9685" t="str">
            <v>Capital Outlay General</v>
          </cell>
          <cell r="X9685">
            <v>0</v>
          </cell>
          <cell r="Y9685">
            <v>0</v>
          </cell>
          <cell r="Z9685">
            <v>0</v>
          </cell>
          <cell r="AA9685">
            <v>101000</v>
          </cell>
          <cell r="AB9685">
            <v>233057</v>
          </cell>
          <cell r="AC9685">
            <v>233057</v>
          </cell>
          <cell r="AD9685" t="str">
            <v>∆</v>
          </cell>
          <cell r="AE9685">
            <v>0</v>
          </cell>
        </row>
        <row r="9686">
          <cell r="W9686" t="str">
            <v>TOTAL : CAPITAL</v>
          </cell>
          <cell r="X9686">
            <v>0</v>
          </cell>
          <cell r="Y9686">
            <v>16000</v>
          </cell>
          <cell r="Z9686">
            <v>0</v>
          </cell>
          <cell r="AA9686">
            <v>101000</v>
          </cell>
          <cell r="AB9686">
            <v>358057</v>
          </cell>
          <cell r="AC9686">
            <v>358057</v>
          </cell>
          <cell r="AD9686" t="str">
            <v>∆</v>
          </cell>
          <cell r="AE9686">
            <v>0</v>
          </cell>
        </row>
        <row r="9687">
          <cell r="AB9687" t="str">
            <v/>
          </cell>
          <cell r="AC9687" t="str">
            <v/>
          </cell>
          <cell r="AD9687" t="str">
            <v>∆</v>
          </cell>
        </row>
        <row r="9688">
          <cell r="V9688" t="str">
            <v>[680] WATER O&amp;M : PUBLIC WORKS : WATER RESOURCES</v>
          </cell>
        </row>
        <row r="9689">
          <cell r="V9689" t="str">
            <v>DISTRIBUTION : PERSONNEL</v>
          </cell>
          <cell r="AB9689" t="str">
            <v/>
          </cell>
          <cell r="AC9689" t="str">
            <v/>
          </cell>
          <cell r="AD9689" t="str">
            <v>∆</v>
          </cell>
        </row>
        <row r="9690">
          <cell r="V9690" t="str">
            <v>680.40.85.690-5000.01</v>
          </cell>
          <cell r="W9690" t="str">
            <v>Salaries Regular</v>
          </cell>
          <cell r="X9690">
            <v>733000</v>
          </cell>
          <cell r="Y9690">
            <v>778000</v>
          </cell>
          <cell r="Z9690">
            <v>822000</v>
          </cell>
          <cell r="AA9690">
            <v>729000</v>
          </cell>
          <cell r="AB9690">
            <v>977003</v>
          </cell>
          <cell r="AC9690">
            <v>783000</v>
          </cell>
          <cell r="AD9690" t="str">
            <v>∆</v>
          </cell>
          <cell r="AE9690">
            <v>-194003</v>
          </cell>
        </row>
        <row r="9691">
          <cell r="V9691" t="str">
            <v>680.40.85.690-5000.03</v>
          </cell>
          <cell r="W9691" t="str">
            <v>Salaries Overtime</v>
          </cell>
          <cell r="X9691">
            <v>34000</v>
          </cell>
          <cell r="Y9691">
            <v>37000</v>
          </cell>
          <cell r="Z9691">
            <v>36000</v>
          </cell>
          <cell r="AA9691">
            <v>34000</v>
          </cell>
          <cell r="AB9691">
            <v>40000</v>
          </cell>
          <cell r="AC9691">
            <v>40000</v>
          </cell>
          <cell r="AD9691" t="str">
            <v>∆</v>
          </cell>
          <cell r="AE9691">
            <v>0</v>
          </cell>
        </row>
        <row r="9692">
          <cell r="V9692" t="str">
            <v>680.40.85.690-5000.04</v>
          </cell>
          <cell r="W9692" t="str">
            <v>Salaries Holiday Pay</v>
          </cell>
          <cell r="X9692">
            <v>0</v>
          </cell>
          <cell r="Y9692">
            <v>0</v>
          </cell>
          <cell r="Z9692">
            <v>0</v>
          </cell>
          <cell r="AA9692">
            <v>0</v>
          </cell>
          <cell r="AB9692">
            <v>1200</v>
          </cell>
          <cell r="AC9692">
            <v>1200</v>
          </cell>
          <cell r="AD9692" t="str">
            <v>∆</v>
          </cell>
          <cell r="AE9692">
            <v>0</v>
          </cell>
        </row>
        <row r="9693">
          <cell r="V9693" t="str">
            <v>680.40.85.690-5000.06</v>
          </cell>
          <cell r="W9693" t="str">
            <v>Salaries Out of Class</v>
          </cell>
          <cell r="X9693">
            <v>0</v>
          </cell>
          <cell r="Y9693">
            <v>0</v>
          </cell>
          <cell r="Z9693">
            <v>0</v>
          </cell>
          <cell r="AA9693">
            <v>0</v>
          </cell>
          <cell r="AB9693">
            <v>0</v>
          </cell>
          <cell r="AC9693">
            <v>0</v>
          </cell>
          <cell r="AD9693" t="str">
            <v>∆</v>
          </cell>
          <cell r="AE9693">
            <v>0</v>
          </cell>
        </row>
        <row r="9694">
          <cell r="V9694" t="str">
            <v>680.40.85.690-5000.07</v>
          </cell>
          <cell r="W9694" t="str">
            <v>Salaries Admin Leave Pay</v>
          </cell>
          <cell r="X9694">
            <v>0</v>
          </cell>
          <cell r="Y9694">
            <v>0</v>
          </cell>
          <cell r="Z9694">
            <v>0</v>
          </cell>
          <cell r="AA9694">
            <v>0</v>
          </cell>
          <cell r="AB9694">
            <v>4173</v>
          </cell>
          <cell r="AC9694">
            <v>4173</v>
          </cell>
          <cell r="AD9694" t="str">
            <v>∆</v>
          </cell>
          <cell r="AE9694">
            <v>0</v>
          </cell>
        </row>
        <row r="9695">
          <cell r="V9695" t="str">
            <v>680.40.85.690-5000.08</v>
          </cell>
          <cell r="W9695" t="str">
            <v>Salaries Longevity Pay</v>
          </cell>
          <cell r="X9695">
            <v>8000</v>
          </cell>
          <cell r="Y9695">
            <v>9000</v>
          </cell>
          <cell r="Z9695">
            <v>9000</v>
          </cell>
          <cell r="AA9695">
            <v>8000</v>
          </cell>
          <cell r="AB9695">
            <v>13730</v>
          </cell>
          <cell r="AC9695">
            <v>13730</v>
          </cell>
          <cell r="AD9695" t="str">
            <v>∆</v>
          </cell>
          <cell r="AE9695">
            <v>0</v>
          </cell>
        </row>
        <row r="9696">
          <cell r="V9696" t="str">
            <v>680.40.85.690-5000.10</v>
          </cell>
          <cell r="W9696" t="str">
            <v>Salaries Furloughs</v>
          </cell>
          <cell r="X9696">
            <v>0</v>
          </cell>
          <cell r="Y9696">
            <v>0</v>
          </cell>
          <cell r="Z9696">
            <v>0</v>
          </cell>
          <cell r="AA9696">
            <v>0</v>
          </cell>
          <cell r="AB9696">
            <v>0</v>
          </cell>
          <cell r="AC9696">
            <v>0</v>
          </cell>
          <cell r="AD9696" t="str">
            <v>∆</v>
          </cell>
          <cell r="AE9696">
            <v>0</v>
          </cell>
        </row>
        <row r="9697">
          <cell r="V9697" t="str">
            <v>680.40.85.690-5000.11</v>
          </cell>
          <cell r="W9697" t="str">
            <v>Salaries Worker's Comp</v>
          </cell>
          <cell r="X9697">
            <v>0</v>
          </cell>
          <cell r="Y9697">
            <v>0</v>
          </cell>
          <cell r="Z9697">
            <v>0</v>
          </cell>
          <cell r="AA9697">
            <v>0</v>
          </cell>
          <cell r="AB9697">
            <v>0</v>
          </cell>
          <cell r="AC9697">
            <v>0</v>
          </cell>
          <cell r="AD9697" t="str">
            <v>∆</v>
          </cell>
          <cell r="AE9697">
            <v>0</v>
          </cell>
        </row>
        <row r="9698">
          <cell r="V9698" t="str">
            <v>680.40.85.690-5000.12</v>
          </cell>
          <cell r="W9698" t="str">
            <v>Salaries Compensated Absences</v>
          </cell>
          <cell r="X9698">
            <v>0</v>
          </cell>
          <cell r="Y9698">
            <v>0</v>
          </cell>
          <cell r="Z9698">
            <v>0</v>
          </cell>
          <cell r="AA9698">
            <v>0</v>
          </cell>
          <cell r="AB9698">
            <v>0</v>
          </cell>
          <cell r="AC9698">
            <v>0</v>
          </cell>
          <cell r="AD9698" t="str">
            <v>∆</v>
          </cell>
          <cell r="AE9698">
            <v>0</v>
          </cell>
        </row>
        <row r="9699">
          <cell r="V9699" t="str">
            <v>680.40.85.690-5100.00</v>
          </cell>
          <cell r="W9699" t="str">
            <v>Benefits PERS Pool Liability</v>
          </cell>
          <cell r="X9699">
            <v>128000</v>
          </cell>
          <cell r="Y9699">
            <v>147000</v>
          </cell>
          <cell r="Z9699">
            <v>167000</v>
          </cell>
          <cell r="AA9699">
            <v>147000</v>
          </cell>
          <cell r="AB9699">
            <v>187495</v>
          </cell>
          <cell r="AC9699">
            <v>194000</v>
          </cell>
          <cell r="AD9699" t="str">
            <v>∆</v>
          </cell>
          <cell r="AE9699">
            <v>6505</v>
          </cell>
        </row>
        <row r="9700">
          <cell r="V9700" t="str">
            <v>680.40.85.690-5100.01</v>
          </cell>
          <cell r="W9700" t="str">
            <v>Benefits Retirement</v>
          </cell>
          <cell r="X9700">
            <v>83000</v>
          </cell>
          <cell r="Y9700">
            <v>88000</v>
          </cell>
          <cell r="Z9700">
            <v>86000</v>
          </cell>
          <cell r="AA9700">
            <v>76000</v>
          </cell>
          <cell r="AB9700">
            <v>102976</v>
          </cell>
          <cell r="AC9700">
            <v>78000</v>
          </cell>
          <cell r="AD9700" t="str">
            <v>∆</v>
          </cell>
          <cell r="AE9700">
            <v>-24976</v>
          </cell>
        </row>
        <row r="9701">
          <cell r="V9701" t="str">
            <v>680.40.85.690-5100.02</v>
          </cell>
          <cell r="W9701" t="str">
            <v>Benefits Health Insurance</v>
          </cell>
          <cell r="X9701">
            <v>186000</v>
          </cell>
          <cell r="Y9701">
            <v>178000</v>
          </cell>
          <cell r="Z9701">
            <v>180000</v>
          </cell>
          <cell r="AA9701">
            <v>161000</v>
          </cell>
          <cell r="AB9701">
            <v>235895</v>
          </cell>
          <cell r="AC9701">
            <v>182000</v>
          </cell>
          <cell r="AD9701" t="str">
            <v>∆</v>
          </cell>
          <cell r="AE9701">
            <v>-53895</v>
          </cell>
        </row>
        <row r="9702">
          <cell r="V9702" t="str">
            <v>680.40.85.690-5100.03</v>
          </cell>
          <cell r="W9702" t="str">
            <v>Benefits Dental Insurance</v>
          </cell>
          <cell r="X9702">
            <v>16000</v>
          </cell>
          <cell r="Y9702">
            <v>15000</v>
          </cell>
          <cell r="Z9702">
            <v>15000</v>
          </cell>
          <cell r="AA9702">
            <v>11000</v>
          </cell>
          <cell r="AB9702">
            <v>15749</v>
          </cell>
          <cell r="AC9702">
            <v>15749</v>
          </cell>
          <cell r="AD9702" t="str">
            <v>∆</v>
          </cell>
          <cell r="AE9702">
            <v>0</v>
          </cell>
        </row>
        <row r="9703">
          <cell r="V9703" t="str">
            <v>680.40.85.690-5100.04</v>
          </cell>
          <cell r="W9703" t="str">
            <v>Benefits Vision Insurance</v>
          </cell>
          <cell r="X9703">
            <v>3000</v>
          </cell>
          <cell r="Y9703">
            <v>2000</v>
          </cell>
          <cell r="Z9703">
            <v>2000</v>
          </cell>
          <cell r="AA9703">
            <v>2000</v>
          </cell>
          <cell r="AB9703">
            <v>2621</v>
          </cell>
          <cell r="AC9703">
            <v>2621</v>
          </cell>
          <cell r="AD9703" t="str">
            <v>∆</v>
          </cell>
          <cell r="AE9703">
            <v>0</v>
          </cell>
        </row>
        <row r="9704">
          <cell r="V9704" t="str">
            <v>680.40.85.690-5100.05</v>
          </cell>
          <cell r="W9704" t="str">
            <v>Benefits Life Insurance</v>
          </cell>
          <cell r="X9704">
            <v>1000</v>
          </cell>
          <cell r="Y9704">
            <v>1000</v>
          </cell>
          <cell r="Z9704">
            <v>1000</v>
          </cell>
          <cell r="AA9704">
            <v>1000</v>
          </cell>
          <cell r="AB9704">
            <v>828</v>
          </cell>
          <cell r="AC9704">
            <v>828</v>
          </cell>
          <cell r="AD9704" t="str">
            <v>∆</v>
          </cell>
          <cell r="AE9704">
            <v>0</v>
          </cell>
        </row>
        <row r="9705">
          <cell r="V9705" t="str">
            <v>680.40.85.690-5100.06</v>
          </cell>
          <cell r="W9705" t="str">
            <v>Benefits Worker's Comp</v>
          </cell>
          <cell r="X9705">
            <v>35000</v>
          </cell>
          <cell r="Y9705">
            <v>25000</v>
          </cell>
          <cell r="Z9705">
            <v>28000</v>
          </cell>
          <cell r="AA9705">
            <v>28000</v>
          </cell>
          <cell r="AB9705">
            <v>28200</v>
          </cell>
          <cell r="AC9705">
            <v>37000</v>
          </cell>
          <cell r="AD9705" t="str">
            <v>∆</v>
          </cell>
          <cell r="AE9705">
            <v>8800</v>
          </cell>
        </row>
        <row r="9706">
          <cell r="V9706" t="str">
            <v>680.40.85.690-5100.07</v>
          </cell>
          <cell r="W9706" t="str">
            <v>Benefits Long Term Disability</v>
          </cell>
          <cell r="X9706">
            <v>4000</v>
          </cell>
          <cell r="Y9706">
            <v>5000</v>
          </cell>
          <cell r="Z9706">
            <v>4000</v>
          </cell>
          <cell r="AA9706">
            <v>3000</v>
          </cell>
          <cell r="AB9706">
            <v>4326</v>
          </cell>
          <cell r="AC9706">
            <v>4326</v>
          </cell>
          <cell r="AD9706" t="str">
            <v>∆</v>
          </cell>
          <cell r="AE9706">
            <v>0</v>
          </cell>
        </row>
        <row r="9707">
          <cell r="V9707" t="str">
            <v>680.40.85.690-5100.08</v>
          </cell>
          <cell r="W9707" t="str">
            <v>Benefits Deferred Compensation</v>
          </cell>
          <cell r="X9707">
            <v>37000</v>
          </cell>
          <cell r="Y9707">
            <v>38000</v>
          </cell>
          <cell r="Z9707">
            <v>39000</v>
          </cell>
          <cell r="AA9707">
            <v>34000</v>
          </cell>
          <cell r="AB9707">
            <v>42626</v>
          </cell>
          <cell r="AC9707">
            <v>42626</v>
          </cell>
          <cell r="AD9707" t="str">
            <v>∆</v>
          </cell>
          <cell r="AE9707">
            <v>0</v>
          </cell>
        </row>
        <row r="9708">
          <cell r="V9708" t="str">
            <v>680.40.85.690-5100.09</v>
          </cell>
          <cell r="W9708" t="str">
            <v>Benefits Unemployment Insurance</v>
          </cell>
          <cell r="X9708">
            <v>0</v>
          </cell>
          <cell r="Y9708">
            <v>0</v>
          </cell>
          <cell r="Z9708">
            <v>2000</v>
          </cell>
          <cell r="AA9708">
            <v>2000</v>
          </cell>
          <cell r="AB9708">
            <v>0</v>
          </cell>
          <cell r="AC9708">
            <v>0</v>
          </cell>
          <cell r="AD9708" t="str">
            <v>∆</v>
          </cell>
          <cell r="AE9708">
            <v>0</v>
          </cell>
        </row>
        <row r="9709">
          <cell r="V9709" t="str">
            <v>680.40.85.690-5100.10</v>
          </cell>
          <cell r="W9709" t="str">
            <v>Benefits Uniform Allowance</v>
          </cell>
          <cell r="X9709">
            <v>0</v>
          </cell>
          <cell r="Y9709">
            <v>0</v>
          </cell>
          <cell r="Z9709">
            <v>5000</v>
          </cell>
          <cell r="AA9709">
            <v>2000</v>
          </cell>
          <cell r="AB9709">
            <v>3090</v>
          </cell>
          <cell r="AC9709">
            <v>3090</v>
          </cell>
          <cell r="AD9709" t="str">
            <v>∆</v>
          </cell>
          <cell r="AE9709">
            <v>0</v>
          </cell>
        </row>
        <row r="9710">
          <cell r="V9710" t="str">
            <v>680.40.85.690-5100.11</v>
          </cell>
          <cell r="W9710" t="str">
            <v>Benefits Medicare</v>
          </cell>
          <cell r="X9710">
            <v>11000</v>
          </cell>
          <cell r="Y9710">
            <v>11000</v>
          </cell>
          <cell r="Z9710">
            <v>12000</v>
          </cell>
          <cell r="AA9710">
            <v>11000</v>
          </cell>
          <cell r="AB9710">
            <v>14932</v>
          </cell>
          <cell r="AC9710">
            <v>14932</v>
          </cell>
          <cell r="AD9710" t="str">
            <v>∆</v>
          </cell>
          <cell r="AE9710">
            <v>0</v>
          </cell>
        </row>
        <row r="9711">
          <cell r="V9711" t="str">
            <v>680.40.85.690-5100.12</v>
          </cell>
          <cell r="W9711" t="str">
            <v>Benefits Annual Physical Exam</v>
          </cell>
          <cell r="X9711">
            <v>0</v>
          </cell>
          <cell r="Y9711">
            <v>0</v>
          </cell>
          <cell r="Z9711">
            <v>0</v>
          </cell>
          <cell r="AA9711">
            <v>0</v>
          </cell>
          <cell r="AB9711">
            <v>1200</v>
          </cell>
          <cell r="AC9711">
            <v>1200</v>
          </cell>
          <cell r="AD9711" t="str">
            <v>∆</v>
          </cell>
          <cell r="AE9711">
            <v>0</v>
          </cell>
        </row>
        <row r="9712">
          <cell r="V9712" t="str">
            <v>680.40.85.690-5100.15</v>
          </cell>
          <cell r="W9712" t="str">
            <v>Benefits Cell Phone Allowance</v>
          </cell>
          <cell r="X9712">
            <v>1000</v>
          </cell>
          <cell r="Y9712">
            <v>1000</v>
          </cell>
          <cell r="Z9712">
            <v>1000</v>
          </cell>
          <cell r="AA9712">
            <v>1000</v>
          </cell>
          <cell r="AB9712">
            <v>540</v>
          </cell>
          <cell r="AC9712">
            <v>540</v>
          </cell>
          <cell r="AD9712" t="str">
            <v>∆</v>
          </cell>
          <cell r="AE9712">
            <v>0</v>
          </cell>
        </row>
        <row r="9713">
          <cell r="W9713" t="str">
            <v>TOTAL : PERSONNEL</v>
          </cell>
          <cell r="X9713">
            <v>1280000</v>
          </cell>
          <cell r="Y9713">
            <v>1335000</v>
          </cell>
          <cell r="Z9713">
            <v>1409000</v>
          </cell>
          <cell r="AA9713">
            <v>1250000</v>
          </cell>
          <cell r="AB9713">
            <v>1676584</v>
          </cell>
          <cell r="AC9713">
            <v>1419015</v>
          </cell>
          <cell r="AD9713" t="str">
            <v>∆</v>
          </cell>
          <cell r="AE9713">
            <v>-257569</v>
          </cell>
        </row>
        <row r="9714">
          <cell r="AB9714" t="str">
            <v/>
          </cell>
          <cell r="AC9714" t="str">
            <v/>
          </cell>
          <cell r="AD9714" t="str">
            <v>∆</v>
          </cell>
        </row>
        <row r="9715">
          <cell r="V9715" t="str">
            <v>[680] WATER O&amp;M : PUBLIC WORKS : WATER RESOURCES</v>
          </cell>
        </row>
        <row r="9716">
          <cell r="V9716" t="str">
            <v>DISTRIBUTION : OPERATIONS</v>
          </cell>
          <cell r="AB9716" t="str">
            <v/>
          </cell>
          <cell r="AC9716" t="str">
            <v/>
          </cell>
          <cell r="AD9716" t="str">
            <v>∆</v>
          </cell>
        </row>
        <row r="9717">
          <cell r="V9717" t="str">
            <v>680.40.85.690-6000.09</v>
          </cell>
          <cell r="W9717" t="str">
            <v>Professional Services Uniform</v>
          </cell>
          <cell r="X9717">
            <v>2000</v>
          </cell>
          <cell r="Y9717">
            <v>2000</v>
          </cell>
          <cell r="Z9717">
            <v>3000</v>
          </cell>
          <cell r="AA9717">
            <v>2000</v>
          </cell>
          <cell r="AB9717">
            <v>3000</v>
          </cell>
          <cell r="AC9717">
            <v>3000</v>
          </cell>
          <cell r="AD9717" t="str">
            <v>∆</v>
          </cell>
          <cell r="AE9717">
            <v>0</v>
          </cell>
        </row>
        <row r="9718">
          <cell r="V9718" t="str">
            <v>680.40.85.690-6400.07</v>
          </cell>
          <cell r="W9718" t="str">
            <v>Repairs &amp; Maintenance Radio Communication</v>
          </cell>
          <cell r="X9718">
            <v>0</v>
          </cell>
          <cell r="Y9718">
            <v>0</v>
          </cell>
          <cell r="Z9718">
            <v>0</v>
          </cell>
          <cell r="AA9718">
            <v>0</v>
          </cell>
          <cell r="AB9718">
            <v>500</v>
          </cell>
          <cell r="AC9718">
            <v>500</v>
          </cell>
          <cell r="AD9718" t="str">
            <v>∆</v>
          </cell>
          <cell r="AE9718">
            <v>0</v>
          </cell>
        </row>
        <row r="9719">
          <cell r="V9719" t="str">
            <v>680.40.85.690-6200.02</v>
          </cell>
          <cell r="W9719" t="str">
            <v>Supplies Special Department</v>
          </cell>
          <cell r="X9719">
            <v>15000</v>
          </cell>
          <cell r="Y9719">
            <v>8000</v>
          </cell>
          <cell r="Z9719">
            <v>15000</v>
          </cell>
          <cell r="AA9719">
            <v>7000</v>
          </cell>
          <cell r="AB9719">
            <v>10000</v>
          </cell>
          <cell r="AC9719">
            <v>10000</v>
          </cell>
          <cell r="AD9719" t="str">
            <v>∆</v>
          </cell>
          <cell r="AE9719">
            <v>0</v>
          </cell>
        </row>
        <row r="9720">
          <cell r="V9720" t="str">
            <v>680.40.85.690-6200.05</v>
          </cell>
          <cell r="W9720" t="str">
            <v>Supplies Gasoline</v>
          </cell>
          <cell r="X9720">
            <v>25000</v>
          </cell>
          <cell r="Y9720">
            <v>22000</v>
          </cell>
          <cell r="Z9720">
            <v>20000</v>
          </cell>
          <cell r="AA9720">
            <v>15000</v>
          </cell>
          <cell r="AB9720">
            <v>27000</v>
          </cell>
          <cell r="AC9720">
            <v>27000</v>
          </cell>
          <cell r="AD9720" t="str">
            <v>∆</v>
          </cell>
          <cell r="AE9720">
            <v>0</v>
          </cell>
        </row>
        <row r="9721">
          <cell r="V9721" t="str">
            <v>680.40.85.690-6200.12</v>
          </cell>
          <cell r="W9721" t="str">
            <v>Supplies CNG</v>
          </cell>
          <cell r="X9721">
            <v>2000</v>
          </cell>
          <cell r="Y9721">
            <v>4000</v>
          </cell>
          <cell r="Z9721">
            <v>1000</v>
          </cell>
          <cell r="AA9721">
            <v>0</v>
          </cell>
          <cell r="AB9721">
            <v>5000</v>
          </cell>
          <cell r="AC9721">
            <v>5000</v>
          </cell>
          <cell r="AD9721" t="str">
            <v>∆</v>
          </cell>
          <cell r="AE9721">
            <v>0</v>
          </cell>
        </row>
        <row r="9722">
          <cell r="V9722" t="str">
            <v>680.40.85.690-6280.14</v>
          </cell>
          <cell r="W9722" t="str">
            <v>Supplies-Public Works Protective Clothing</v>
          </cell>
          <cell r="X9722">
            <v>2000</v>
          </cell>
          <cell r="Y9722">
            <v>2000</v>
          </cell>
          <cell r="Z9722">
            <v>3000</v>
          </cell>
          <cell r="AA9722">
            <v>3000</v>
          </cell>
          <cell r="AB9722">
            <v>3000</v>
          </cell>
          <cell r="AC9722">
            <v>3000</v>
          </cell>
          <cell r="AD9722" t="str">
            <v>∆</v>
          </cell>
          <cell r="AE9722">
            <v>0</v>
          </cell>
        </row>
        <row r="9723">
          <cell r="V9723" t="str">
            <v>680.40.85.690-6280.30</v>
          </cell>
          <cell r="W9723" t="str">
            <v>Supplies-Public Works Automated &amp; Hand Tools</v>
          </cell>
          <cell r="X9723">
            <v>15000</v>
          </cell>
          <cell r="Y9723">
            <v>24000</v>
          </cell>
          <cell r="Z9723">
            <v>20000</v>
          </cell>
          <cell r="AA9723">
            <v>8000</v>
          </cell>
          <cell r="AB9723">
            <v>20000</v>
          </cell>
          <cell r="AC9723">
            <v>20000</v>
          </cell>
          <cell r="AD9723" t="str">
            <v>∆</v>
          </cell>
          <cell r="AE9723">
            <v>0</v>
          </cell>
        </row>
        <row r="9724">
          <cell r="V9724" t="str">
            <v>680.40.85.690-6280.32</v>
          </cell>
          <cell r="W9724" t="str">
            <v>Supplies-Public Works Water Distribution System</v>
          </cell>
          <cell r="X9724">
            <v>68000</v>
          </cell>
          <cell r="Y9724">
            <v>69000</v>
          </cell>
          <cell r="Z9724">
            <v>72000</v>
          </cell>
          <cell r="AA9724">
            <v>74000</v>
          </cell>
          <cell r="AB9724">
            <v>100000</v>
          </cell>
          <cell r="AC9724">
            <v>140000</v>
          </cell>
          <cell r="AD9724" t="str">
            <v>∆</v>
          </cell>
          <cell r="AE9724">
            <v>40000</v>
          </cell>
        </row>
        <row r="9725">
          <cell r="V9725" t="str">
            <v>680.40.85.690-6280.33</v>
          </cell>
          <cell r="W9725" t="str">
            <v>Supplies-Public Works Fire Hydrants</v>
          </cell>
          <cell r="X9725">
            <v>10000</v>
          </cell>
          <cell r="Y9725">
            <v>22000</v>
          </cell>
          <cell r="Z9725">
            <v>55000</v>
          </cell>
          <cell r="AA9725">
            <v>6000</v>
          </cell>
          <cell r="AB9725">
            <v>41000</v>
          </cell>
          <cell r="AC9725">
            <v>55000</v>
          </cell>
          <cell r="AD9725" t="str">
            <v>∆</v>
          </cell>
          <cell r="AE9725">
            <v>14000</v>
          </cell>
        </row>
        <row r="9726">
          <cell r="V9726" t="str">
            <v>680.40.85.690-6300.01</v>
          </cell>
          <cell r="W9726" t="str">
            <v>Dues &amp; Subscriptions Memberships</v>
          </cell>
          <cell r="X9726">
            <v>1000</v>
          </cell>
          <cell r="Y9726">
            <v>0</v>
          </cell>
          <cell r="Z9726">
            <v>4000</v>
          </cell>
          <cell r="AA9726">
            <v>2000</v>
          </cell>
          <cell r="AB9726">
            <v>2000</v>
          </cell>
          <cell r="AC9726">
            <v>2000</v>
          </cell>
          <cell r="AD9726" t="str">
            <v>∆</v>
          </cell>
          <cell r="AE9726">
            <v>0</v>
          </cell>
        </row>
        <row r="9727">
          <cell r="V9727" t="str">
            <v>680.40.85.690-6350.03</v>
          </cell>
          <cell r="W9727" t="str">
            <v>Maintenance Agreements &amp; Licenses Maintenance Agreements</v>
          </cell>
          <cell r="X9727">
            <v>0</v>
          </cell>
          <cell r="Y9727">
            <v>0</v>
          </cell>
          <cell r="Z9727">
            <v>0</v>
          </cell>
          <cell r="AA9727">
            <v>9000</v>
          </cell>
          <cell r="AB9727">
            <v>15000</v>
          </cell>
          <cell r="AC9727">
            <v>15000</v>
          </cell>
          <cell r="AD9727" t="str">
            <v>∆</v>
          </cell>
          <cell r="AE9727">
            <v>0</v>
          </cell>
        </row>
        <row r="9728">
          <cell r="V9728" t="str">
            <v>680.40.85.690-6400.02</v>
          </cell>
          <cell r="W9728" t="str">
            <v>Repairs &amp; Maintenance Minor Equipment/Other</v>
          </cell>
          <cell r="X9728">
            <v>9000</v>
          </cell>
          <cell r="Y9728">
            <v>2000</v>
          </cell>
          <cell r="Z9728">
            <v>24000</v>
          </cell>
          <cell r="AA9728">
            <v>11000</v>
          </cell>
          <cell r="AB9728">
            <v>15000</v>
          </cell>
          <cell r="AC9728">
            <v>15000</v>
          </cell>
          <cell r="AD9728" t="str">
            <v>∆</v>
          </cell>
          <cell r="AE9728">
            <v>0</v>
          </cell>
        </row>
        <row r="9729">
          <cell r="V9729" t="str">
            <v>680.40.85.690-6400.04</v>
          </cell>
          <cell r="W9729" t="str">
            <v>Repairs &amp; Maintenance Equipment Rental</v>
          </cell>
          <cell r="X9729">
            <v>0</v>
          </cell>
          <cell r="Y9729">
            <v>0</v>
          </cell>
          <cell r="Z9729">
            <v>13000</v>
          </cell>
          <cell r="AA9729">
            <v>1000</v>
          </cell>
          <cell r="AB9729">
            <v>3000</v>
          </cell>
          <cell r="AC9729">
            <v>3000</v>
          </cell>
          <cell r="AD9729" t="str">
            <v>∆</v>
          </cell>
          <cell r="AE9729">
            <v>0</v>
          </cell>
        </row>
        <row r="9730">
          <cell r="V9730" t="str">
            <v>680.40.85.690-6600.01</v>
          </cell>
          <cell r="W9730" t="str">
            <v>Administrative Expenses Meetings</v>
          </cell>
          <cell r="X9730">
            <v>0</v>
          </cell>
          <cell r="Y9730">
            <v>0</v>
          </cell>
          <cell r="Z9730">
            <v>0</v>
          </cell>
          <cell r="AA9730">
            <v>0</v>
          </cell>
          <cell r="AB9730">
            <v>500</v>
          </cell>
          <cell r="AC9730">
            <v>500</v>
          </cell>
          <cell r="AD9730" t="str">
            <v>∆</v>
          </cell>
          <cell r="AE9730">
            <v>0</v>
          </cell>
        </row>
        <row r="9731">
          <cell r="V9731" t="str">
            <v>680.40.85.690-6600.04</v>
          </cell>
          <cell r="W9731" t="str">
            <v>Administrative Expenses Training/Conferences</v>
          </cell>
          <cell r="X9731">
            <v>3000</v>
          </cell>
          <cell r="Y9731">
            <v>3000</v>
          </cell>
          <cell r="Z9731">
            <v>4000</v>
          </cell>
          <cell r="AA9731">
            <v>2000</v>
          </cell>
          <cell r="AB9731">
            <v>5500</v>
          </cell>
          <cell r="AC9731">
            <v>5500</v>
          </cell>
          <cell r="AD9731" t="str">
            <v>∆</v>
          </cell>
          <cell r="AE9731">
            <v>0</v>
          </cell>
        </row>
        <row r="9732">
          <cell r="V9732" t="str">
            <v>680.40.85.690-6600.07</v>
          </cell>
          <cell r="W9732" t="str">
            <v>Administrative Expenses Employee Recruitment</v>
          </cell>
          <cell r="X9732">
            <v>0</v>
          </cell>
          <cell r="Y9732">
            <v>0</v>
          </cell>
          <cell r="Z9732">
            <v>0</v>
          </cell>
          <cell r="AA9732">
            <v>0</v>
          </cell>
          <cell r="AB9732">
            <v>0</v>
          </cell>
          <cell r="AC9732">
            <v>0</v>
          </cell>
          <cell r="AD9732" t="str">
            <v>∆</v>
          </cell>
          <cell r="AE9732">
            <v>0</v>
          </cell>
        </row>
        <row r="9733">
          <cell r="W9733" t="str">
            <v>TOTAL : OPERATIONS</v>
          </cell>
          <cell r="X9733">
            <v>152000</v>
          </cell>
          <cell r="Y9733">
            <v>158000</v>
          </cell>
          <cell r="Z9733">
            <v>234000</v>
          </cell>
          <cell r="AA9733">
            <v>140000</v>
          </cell>
          <cell r="AB9733">
            <v>250500</v>
          </cell>
          <cell r="AC9733">
            <v>304500</v>
          </cell>
          <cell r="AD9733" t="str">
            <v>∆</v>
          </cell>
          <cell r="AE9733">
            <v>54000</v>
          </cell>
        </row>
        <row r="9734">
          <cell r="AB9734" t="str">
            <v/>
          </cell>
          <cell r="AC9734" t="str">
            <v/>
          </cell>
          <cell r="AD9734" t="str">
            <v>∆</v>
          </cell>
        </row>
        <row r="9735">
          <cell r="V9735" t="str">
            <v>[680] WATER O&amp;M : PUBLIC WORKS : WATER RESOURCES</v>
          </cell>
        </row>
        <row r="9736">
          <cell r="V9736" t="str">
            <v>DISTRIBUTION : CAPITAL</v>
          </cell>
          <cell r="AB9736" t="str">
            <v/>
          </cell>
          <cell r="AC9736" t="str">
            <v/>
          </cell>
          <cell r="AD9736" t="str">
            <v>∆</v>
          </cell>
        </row>
        <row r="9737">
          <cell r="V9737" t="str">
            <v>680.40.85.690-7000.03</v>
          </cell>
          <cell r="W9737" t="str">
            <v>Capital Outlay Equipment New</v>
          </cell>
          <cell r="X9737">
            <v>51000</v>
          </cell>
          <cell r="Y9737">
            <v>0</v>
          </cell>
          <cell r="Z9737">
            <v>0</v>
          </cell>
          <cell r="AA9737">
            <v>100000</v>
          </cell>
          <cell r="AB9737">
            <v>0</v>
          </cell>
          <cell r="AC9737">
            <v>0</v>
          </cell>
          <cell r="AD9737" t="str">
            <v>∆</v>
          </cell>
          <cell r="AE9737">
            <v>0</v>
          </cell>
        </row>
        <row r="9738">
          <cell r="V9738" t="str">
            <v>680.40.85.690-7000.99</v>
          </cell>
          <cell r="W9738" t="str">
            <v>Capital Outlay General</v>
          </cell>
          <cell r="X9738">
            <v>0</v>
          </cell>
          <cell r="Y9738">
            <v>0</v>
          </cell>
          <cell r="Z9738">
            <v>0</v>
          </cell>
          <cell r="AA9738">
            <v>0</v>
          </cell>
          <cell r="AB9738">
            <v>10000</v>
          </cell>
          <cell r="AC9738">
            <v>10000</v>
          </cell>
          <cell r="AD9738" t="str">
            <v>∆</v>
          </cell>
          <cell r="AE9738">
            <v>0</v>
          </cell>
        </row>
        <row r="9739">
          <cell r="W9739" t="str">
            <v>TOTAL : CAPITAL</v>
          </cell>
          <cell r="X9739">
            <v>51000</v>
          </cell>
          <cell r="Y9739">
            <v>0</v>
          </cell>
          <cell r="Z9739">
            <v>0</v>
          </cell>
          <cell r="AA9739">
            <v>100000</v>
          </cell>
          <cell r="AB9739">
            <v>10000</v>
          </cell>
          <cell r="AC9739">
            <v>10000</v>
          </cell>
          <cell r="AD9739" t="str">
            <v>∆</v>
          </cell>
          <cell r="AE9739">
            <v>0</v>
          </cell>
        </row>
        <row r="9740">
          <cell r="AB9740" t="str">
            <v/>
          </cell>
          <cell r="AC9740" t="str">
            <v/>
          </cell>
          <cell r="AD9740" t="str">
            <v>∆</v>
          </cell>
        </row>
        <row r="9741">
          <cell r="V9741" t="str">
            <v>[680] WATER O&amp;M : PUBLIC WORKS : WATER RESOURCES</v>
          </cell>
        </row>
        <row r="9742">
          <cell r="V9742" t="str">
            <v>CUSTOMER SERVICES : PERSONNEL</v>
          </cell>
          <cell r="AB9742" t="str">
            <v/>
          </cell>
          <cell r="AC9742" t="str">
            <v/>
          </cell>
          <cell r="AD9742" t="str">
            <v>∆</v>
          </cell>
        </row>
        <row r="9743">
          <cell r="V9743" t="str">
            <v>680.40.85.700-5000.01</v>
          </cell>
          <cell r="W9743" t="str">
            <v>Salaries Regular</v>
          </cell>
          <cell r="X9743">
            <v>406000</v>
          </cell>
          <cell r="Y9743">
            <v>416000</v>
          </cell>
          <cell r="Z9743">
            <v>453000</v>
          </cell>
          <cell r="AA9743">
            <v>390000</v>
          </cell>
          <cell r="AB9743">
            <v>478155</v>
          </cell>
          <cell r="AC9743">
            <v>478155</v>
          </cell>
          <cell r="AD9743" t="str">
            <v>∆</v>
          </cell>
          <cell r="AE9743">
            <v>0</v>
          </cell>
        </row>
        <row r="9744">
          <cell r="V9744" t="str">
            <v>680.40.85.700-5000.02</v>
          </cell>
          <cell r="W9744" t="str">
            <v>Salaries Part Time</v>
          </cell>
          <cell r="X9744">
            <v>0</v>
          </cell>
          <cell r="Y9744">
            <v>0</v>
          </cell>
          <cell r="Z9744">
            <v>0</v>
          </cell>
          <cell r="AA9744">
            <v>0</v>
          </cell>
          <cell r="AB9744">
            <v>0</v>
          </cell>
          <cell r="AC9744">
            <v>0</v>
          </cell>
          <cell r="AD9744" t="str">
            <v>∆</v>
          </cell>
          <cell r="AE9744">
            <v>0</v>
          </cell>
        </row>
        <row r="9745">
          <cell r="V9745" t="str">
            <v>680.40.85.700-5000.03</v>
          </cell>
          <cell r="W9745" t="str">
            <v>Salaries Overtime</v>
          </cell>
          <cell r="X9745">
            <v>14000</v>
          </cell>
          <cell r="Y9745">
            <v>15000</v>
          </cell>
          <cell r="Z9745">
            <v>16000</v>
          </cell>
          <cell r="AA9745">
            <v>15000</v>
          </cell>
          <cell r="AB9745">
            <v>25000</v>
          </cell>
          <cell r="AC9745">
            <v>25000</v>
          </cell>
          <cell r="AD9745" t="str">
            <v>∆</v>
          </cell>
          <cell r="AE9745">
            <v>0</v>
          </cell>
        </row>
        <row r="9746">
          <cell r="V9746" t="str">
            <v>680.40.85.700-5000.04</v>
          </cell>
          <cell r="W9746" t="str">
            <v>Salaries Holiday Pay</v>
          </cell>
          <cell r="X9746">
            <v>0</v>
          </cell>
          <cell r="Y9746">
            <v>0</v>
          </cell>
          <cell r="Z9746">
            <v>0</v>
          </cell>
          <cell r="AA9746">
            <v>0</v>
          </cell>
          <cell r="AB9746">
            <v>1200</v>
          </cell>
          <cell r="AC9746">
            <v>1200</v>
          </cell>
          <cell r="AD9746" t="str">
            <v>∆</v>
          </cell>
          <cell r="AE9746">
            <v>0</v>
          </cell>
        </row>
        <row r="9747">
          <cell r="V9747" t="str">
            <v>680.40.85.700-5000.07</v>
          </cell>
          <cell r="W9747" t="str">
            <v>Salaries Admin Leave Pay</v>
          </cell>
          <cell r="X9747">
            <v>0</v>
          </cell>
          <cell r="Y9747">
            <v>0</v>
          </cell>
          <cell r="Z9747">
            <v>0</v>
          </cell>
          <cell r="AA9747">
            <v>1000</v>
          </cell>
          <cell r="AB9747">
            <v>0</v>
          </cell>
          <cell r="AC9747">
            <v>0</v>
          </cell>
          <cell r="AD9747" t="str">
            <v>∆</v>
          </cell>
          <cell r="AE9747">
            <v>0</v>
          </cell>
        </row>
        <row r="9748">
          <cell r="V9748" t="str">
            <v>680.40.85.700-5000.08</v>
          </cell>
          <cell r="W9748" t="str">
            <v>Salaries Longevity Pay</v>
          </cell>
          <cell r="X9748">
            <v>4000</v>
          </cell>
          <cell r="Y9748">
            <v>4000</v>
          </cell>
          <cell r="Z9748">
            <v>4000</v>
          </cell>
          <cell r="AA9748">
            <v>4000</v>
          </cell>
          <cell r="AB9748">
            <v>6105</v>
          </cell>
          <cell r="AC9748">
            <v>6105</v>
          </cell>
          <cell r="AD9748" t="str">
            <v>∆</v>
          </cell>
          <cell r="AE9748">
            <v>0</v>
          </cell>
        </row>
        <row r="9749">
          <cell r="V9749" t="str">
            <v>680.40.85.700-5000.10</v>
          </cell>
          <cell r="W9749" t="str">
            <v>Salaries Furloughs</v>
          </cell>
          <cell r="X9749">
            <v>0</v>
          </cell>
          <cell r="Y9749">
            <v>0</v>
          </cell>
          <cell r="Z9749">
            <v>0</v>
          </cell>
          <cell r="AA9749">
            <v>0</v>
          </cell>
          <cell r="AB9749">
            <v>0</v>
          </cell>
          <cell r="AC9749">
            <v>0</v>
          </cell>
          <cell r="AD9749" t="str">
            <v>∆</v>
          </cell>
          <cell r="AE9749">
            <v>0</v>
          </cell>
        </row>
        <row r="9750">
          <cell r="V9750" t="str">
            <v>680.40.85.700-5000.11</v>
          </cell>
          <cell r="W9750" t="str">
            <v>Salaries Worker's Comp</v>
          </cell>
          <cell r="X9750">
            <v>0</v>
          </cell>
          <cell r="Y9750">
            <v>0</v>
          </cell>
          <cell r="Z9750">
            <v>0</v>
          </cell>
          <cell r="AA9750">
            <v>1000</v>
          </cell>
          <cell r="AB9750">
            <v>0</v>
          </cell>
          <cell r="AC9750">
            <v>0</v>
          </cell>
          <cell r="AD9750" t="str">
            <v>∆</v>
          </cell>
          <cell r="AE9750">
            <v>0</v>
          </cell>
        </row>
        <row r="9751">
          <cell r="V9751" t="str">
            <v>680.40.85.700-5000.12</v>
          </cell>
          <cell r="W9751" t="str">
            <v>Salaries Compensated Absences</v>
          </cell>
          <cell r="X9751">
            <v>0</v>
          </cell>
          <cell r="Y9751">
            <v>0</v>
          </cell>
          <cell r="Z9751">
            <v>0</v>
          </cell>
          <cell r="AA9751">
            <v>0</v>
          </cell>
          <cell r="AB9751">
            <v>0</v>
          </cell>
          <cell r="AC9751">
            <v>0</v>
          </cell>
          <cell r="AD9751" t="str">
            <v>∆</v>
          </cell>
          <cell r="AE9751">
            <v>0</v>
          </cell>
        </row>
        <row r="9752">
          <cell r="V9752" t="str">
            <v>680.40.85.700-5100.00</v>
          </cell>
          <cell r="W9752" t="str">
            <v>Benefits PERS Pool Liability</v>
          </cell>
          <cell r="X9752">
            <v>71000</v>
          </cell>
          <cell r="Y9752">
            <v>79000</v>
          </cell>
          <cell r="Z9752">
            <v>92000</v>
          </cell>
          <cell r="AA9752">
            <v>80000</v>
          </cell>
          <cell r="AB9752">
            <v>94287</v>
          </cell>
          <cell r="AC9752">
            <v>108000</v>
          </cell>
          <cell r="AD9752" t="str">
            <v>∆</v>
          </cell>
          <cell r="AE9752">
            <v>13713</v>
          </cell>
        </row>
        <row r="9753">
          <cell r="V9753" t="str">
            <v>680.40.85.700-5100.01</v>
          </cell>
          <cell r="W9753" t="str">
            <v>Benefits Retirement</v>
          </cell>
          <cell r="X9753">
            <v>42000</v>
          </cell>
          <cell r="Y9753">
            <v>43000</v>
          </cell>
          <cell r="Z9753">
            <v>44000</v>
          </cell>
          <cell r="AA9753">
            <v>39000</v>
          </cell>
          <cell r="AB9753">
            <v>50885</v>
          </cell>
          <cell r="AC9753">
            <v>40000</v>
          </cell>
          <cell r="AD9753" t="str">
            <v>∆</v>
          </cell>
          <cell r="AE9753">
            <v>-10885</v>
          </cell>
        </row>
        <row r="9754">
          <cell r="V9754" t="str">
            <v>680.40.85.700-5100.02</v>
          </cell>
          <cell r="W9754" t="str">
            <v>Benefits Health Insurance</v>
          </cell>
          <cell r="X9754">
            <v>90000</v>
          </cell>
          <cell r="Y9754">
            <v>88000</v>
          </cell>
          <cell r="Z9754">
            <v>94000</v>
          </cell>
          <cell r="AA9754">
            <v>87000</v>
          </cell>
          <cell r="AB9754">
            <v>129668</v>
          </cell>
          <cell r="AC9754">
            <v>95000</v>
          </cell>
          <cell r="AD9754" t="str">
            <v>∆</v>
          </cell>
          <cell r="AE9754">
            <v>-34668</v>
          </cell>
        </row>
        <row r="9755">
          <cell r="V9755" t="str">
            <v>680.40.85.700-5100.03</v>
          </cell>
          <cell r="W9755" t="str">
            <v>Benefits Dental Insurance</v>
          </cell>
          <cell r="X9755">
            <v>7000</v>
          </cell>
          <cell r="Y9755">
            <v>7000</v>
          </cell>
          <cell r="Z9755">
            <v>7000</v>
          </cell>
          <cell r="AA9755">
            <v>6000</v>
          </cell>
          <cell r="AB9755">
            <v>8614</v>
          </cell>
          <cell r="AC9755">
            <v>8614</v>
          </cell>
          <cell r="AD9755" t="str">
            <v>∆</v>
          </cell>
          <cell r="AE9755">
            <v>0</v>
          </cell>
        </row>
        <row r="9756">
          <cell r="V9756" t="str">
            <v>680.40.85.700-5100.04</v>
          </cell>
          <cell r="W9756" t="str">
            <v>Benefits Vision Insurance</v>
          </cell>
          <cell r="X9756">
            <v>1000</v>
          </cell>
          <cell r="Y9756">
            <v>1000</v>
          </cell>
          <cell r="Z9756">
            <v>1000</v>
          </cell>
          <cell r="AA9756">
            <v>1000</v>
          </cell>
          <cell r="AB9756">
            <v>1423</v>
          </cell>
          <cell r="AC9756">
            <v>1423</v>
          </cell>
          <cell r="AD9756" t="str">
            <v>∆</v>
          </cell>
          <cell r="AE9756">
            <v>0</v>
          </cell>
        </row>
        <row r="9757">
          <cell r="V9757" t="str">
            <v>680.40.85.700-5100.05</v>
          </cell>
          <cell r="W9757" t="str">
            <v>Benefits Life Insurance</v>
          </cell>
          <cell r="X9757">
            <v>1000</v>
          </cell>
          <cell r="Y9757">
            <v>1000</v>
          </cell>
          <cell r="Z9757">
            <v>1000</v>
          </cell>
          <cell r="AA9757">
            <v>1000</v>
          </cell>
          <cell r="AB9757">
            <v>484</v>
          </cell>
          <cell r="AC9757">
            <v>484</v>
          </cell>
          <cell r="AD9757" t="str">
            <v>∆</v>
          </cell>
          <cell r="AE9757">
            <v>0</v>
          </cell>
        </row>
        <row r="9758">
          <cell r="V9758" t="str">
            <v>680.40.85.700-5100.06</v>
          </cell>
          <cell r="W9758" t="str">
            <v>Benefits Worker's Comp</v>
          </cell>
          <cell r="X9758">
            <v>14000</v>
          </cell>
          <cell r="Y9758">
            <v>17000</v>
          </cell>
          <cell r="Z9758">
            <v>19000</v>
          </cell>
          <cell r="AA9758">
            <v>19000</v>
          </cell>
          <cell r="AB9758">
            <v>19200</v>
          </cell>
          <cell r="AC9758">
            <v>25000</v>
          </cell>
          <cell r="AD9758" t="str">
            <v>∆</v>
          </cell>
          <cell r="AE9758">
            <v>5800</v>
          </cell>
        </row>
        <row r="9759">
          <cell r="V9759" t="str">
            <v>680.40.85.700-5100.07</v>
          </cell>
          <cell r="W9759" t="str">
            <v>Benefits Long Term Disability</v>
          </cell>
          <cell r="X9759">
            <v>3000</v>
          </cell>
          <cell r="Y9759">
            <v>2000</v>
          </cell>
          <cell r="Z9759">
            <v>2000</v>
          </cell>
          <cell r="AA9759">
            <v>2000</v>
          </cell>
          <cell r="AB9759">
            <v>2147</v>
          </cell>
          <cell r="AC9759">
            <v>2147</v>
          </cell>
          <cell r="AD9759" t="str">
            <v>∆</v>
          </cell>
          <cell r="AE9759">
            <v>0</v>
          </cell>
        </row>
        <row r="9760">
          <cell r="V9760" t="str">
            <v>680.40.85.700-5100.08</v>
          </cell>
          <cell r="W9760" t="str">
            <v>Benefits Deferred Compensation</v>
          </cell>
          <cell r="X9760">
            <v>16000</v>
          </cell>
          <cell r="Y9760">
            <v>15000</v>
          </cell>
          <cell r="Z9760">
            <v>17000</v>
          </cell>
          <cell r="AA9760">
            <v>14000</v>
          </cell>
          <cell r="AB9760">
            <v>18553</v>
          </cell>
          <cell r="AC9760">
            <v>18553</v>
          </cell>
          <cell r="AD9760" t="str">
            <v>∆</v>
          </cell>
          <cell r="AE9760">
            <v>0</v>
          </cell>
        </row>
        <row r="9761">
          <cell r="V9761" t="str">
            <v>680.40.85.700-5100.10</v>
          </cell>
          <cell r="W9761" t="str">
            <v>Benefits Uniform Allowance</v>
          </cell>
          <cell r="X9761">
            <v>0</v>
          </cell>
          <cell r="Y9761">
            <v>0</v>
          </cell>
          <cell r="Z9761">
            <v>3000</v>
          </cell>
          <cell r="AA9761">
            <v>1000</v>
          </cell>
          <cell r="AB9761">
            <v>1665</v>
          </cell>
          <cell r="AC9761">
            <v>1665</v>
          </cell>
          <cell r="AD9761" t="str">
            <v>∆</v>
          </cell>
          <cell r="AE9761">
            <v>0</v>
          </cell>
        </row>
        <row r="9762">
          <cell r="V9762" t="str">
            <v>680.40.85.700-5100.11</v>
          </cell>
          <cell r="W9762" t="str">
            <v>Benefits Medicare</v>
          </cell>
          <cell r="X9762">
            <v>6000</v>
          </cell>
          <cell r="Y9762">
            <v>6000</v>
          </cell>
          <cell r="Z9762">
            <v>7000</v>
          </cell>
          <cell r="AA9762">
            <v>6000</v>
          </cell>
          <cell r="AB9762">
            <v>7250</v>
          </cell>
          <cell r="AC9762">
            <v>7250</v>
          </cell>
          <cell r="AD9762" t="str">
            <v>∆</v>
          </cell>
          <cell r="AE9762">
            <v>0</v>
          </cell>
        </row>
        <row r="9763">
          <cell r="V9763" t="str">
            <v>680.40.85.700-5100.12</v>
          </cell>
          <cell r="W9763" t="str">
            <v>Benefits Annual Physical Exam</v>
          </cell>
          <cell r="X9763">
            <v>0</v>
          </cell>
          <cell r="Y9763">
            <v>0</v>
          </cell>
          <cell r="Z9763">
            <v>0</v>
          </cell>
          <cell r="AA9763">
            <v>0</v>
          </cell>
          <cell r="AB9763">
            <v>0</v>
          </cell>
          <cell r="AC9763">
            <v>0</v>
          </cell>
          <cell r="AD9763" t="str">
            <v>∆</v>
          </cell>
          <cell r="AE9763">
            <v>0</v>
          </cell>
        </row>
        <row r="9764">
          <cell r="V9764" t="str">
            <v>680.40.85.700-5100.15</v>
          </cell>
          <cell r="W9764" t="str">
            <v>Benefits Cell Phone Allowance</v>
          </cell>
          <cell r="X9764">
            <v>1000</v>
          </cell>
          <cell r="Y9764">
            <v>1000</v>
          </cell>
          <cell r="Z9764">
            <v>1000</v>
          </cell>
          <cell r="AA9764">
            <v>1000</v>
          </cell>
          <cell r="AB9764">
            <v>540</v>
          </cell>
          <cell r="AC9764">
            <v>540</v>
          </cell>
          <cell r="AD9764" t="str">
            <v>∆</v>
          </cell>
          <cell r="AE9764">
            <v>0</v>
          </cell>
        </row>
        <row r="9765">
          <cell r="W9765" t="str">
            <v>TOTAL : PERSONNEL</v>
          </cell>
          <cell r="X9765">
            <v>676000</v>
          </cell>
          <cell r="Y9765">
            <v>695000</v>
          </cell>
          <cell r="Z9765">
            <v>761000</v>
          </cell>
          <cell r="AA9765">
            <v>668000</v>
          </cell>
          <cell r="AB9765">
            <v>845176</v>
          </cell>
          <cell r="AC9765">
            <v>819136</v>
          </cell>
          <cell r="AD9765" t="str">
            <v>∆</v>
          </cell>
          <cell r="AE9765">
            <v>-26040</v>
          </cell>
        </row>
        <row r="9766">
          <cell r="AB9766" t="str">
            <v/>
          </cell>
          <cell r="AC9766" t="str">
            <v/>
          </cell>
          <cell r="AD9766" t="str">
            <v>∆</v>
          </cell>
        </row>
        <row r="9767">
          <cell r="V9767" t="str">
            <v>[680] WATER O&amp;M : PUBLIC WORKS : WATER RESOURCES</v>
          </cell>
        </row>
        <row r="9768">
          <cell r="V9768" t="str">
            <v>CUSTOMER SERVICES : OPERATIONS</v>
          </cell>
          <cell r="AB9768" t="str">
            <v/>
          </cell>
          <cell r="AC9768" t="str">
            <v/>
          </cell>
          <cell r="AD9768" t="str">
            <v>∆</v>
          </cell>
        </row>
        <row r="9769">
          <cell r="V9769" t="str">
            <v>680.40.85.700-6000.09</v>
          </cell>
          <cell r="W9769" t="str">
            <v>Professional Services Uniform</v>
          </cell>
          <cell r="X9769">
            <v>1000</v>
          </cell>
          <cell r="Y9769">
            <v>1000</v>
          </cell>
          <cell r="Z9769">
            <v>1000</v>
          </cell>
          <cell r="AA9769">
            <v>1000</v>
          </cell>
          <cell r="AB9769">
            <v>1700</v>
          </cell>
          <cell r="AC9769">
            <v>1700</v>
          </cell>
          <cell r="AD9769" t="str">
            <v>∆</v>
          </cell>
          <cell r="AE9769">
            <v>0</v>
          </cell>
        </row>
        <row r="9770">
          <cell r="V9770" t="str">
            <v>680.40.85.700-6400.07</v>
          </cell>
          <cell r="W9770" t="str">
            <v>Repairs &amp; Maintenance Radio Communication</v>
          </cell>
          <cell r="X9770">
            <v>0</v>
          </cell>
          <cell r="Y9770">
            <v>0</v>
          </cell>
          <cell r="Z9770">
            <v>0</v>
          </cell>
          <cell r="AA9770">
            <v>0</v>
          </cell>
          <cell r="AB9770">
            <v>500</v>
          </cell>
          <cell r="AC9770">
            <v>500</v>
          </cell>
          <cell r="AD9770" t="str">
            <v>∆</v>
          </cell>
          <cell r="AE9770">
            <v>0</v>
          </cell>
        </row>
        <row r="9771">
          <cell r="V9771" t="str">
            <v>680.40.85.700-6200.02</v>
          </cell>
          <cell r="W9771" t="str">
            <v>Supplies Special Department</v>
          </cell>
          <cell r="X9771">
            <v>5000</v>
          </cell>
          <cell r="Y9771">
            <v>4000</v>
          </cell>
          <cell r="Z9771">
            <v>6000</v>
          </cell>
          <cell r="AA9771">
            <v>5000</v>
          </cell>
          <cell r="AB9771">
            <v>7000</v>
          </cell>
          <cell r="AC9771">
            <v>7000</v>
          </cell>
          <cell r="AD9771" t="str">
            <v>∆</v>
          </cell>
          <cell r="AE9771">
            <v>0</v>
          </cell>
        </row>
        <row r="9772">
          <cell r="V9772" t="str">
            <v>680.40.85.700-6200.05</v>
          </cell>
          <cell r="W9772" t="str">
            <v>Supplies Gasoline</v>
          </cell>
          <cell r="X9772">
            <v>9000</v>
          </cell>
          <cell r="Y9772">
            <v>8000</v>
          </cell>
          <cell r="Z9772">
            <v>7000</v>
          </cell>
          <cell r="AA9772">
            <v>5000</v>
          </cell>
          <cell r="AB9772">
            <v>9000</v>
          </cell>
          <cell r="AC9772">
            <v>9000</v>
          </cell>
          <cell r="AD9772" t="str">
            <v>∆</v>
          </cell>
          <cell r="AE9772">
            <v>0</v>
          </cell>
        </row>
        <row r="9773">
          <cell r="V9773" t="str">
            <v>680.40.85.700-6280.14</v>
          </cell>
          <cell r="W9773" t="str">
            <v>Supplies-Public Works Protective Clothing</v>
          </cell>
          <cell r="X9773">
            <v>0</v>
          </cell>
          <cell r="Y9773">
            <v>0</v>
          </cell>
          <cell r="Z9773">
            <v>1000</v>
          </cell>
          <cell r="AA9773">
            <v>1000</v>
          </cell>
          <cell r="AB9773">
            <v>2500</v>
          </cell>
          <cell r="AC9773">
            <v>2500</v>
          </cell>
          <cell r="AD9773" t="str">
            <v>∆</v>
          </cell>
          <cell r="AE9773">
            <v>0</v>
          </cell>
        </row>
        <row r="9774">
          <cell r="V9774" t="str">
            <v>680.40.85.700-6280.30</v>
          </cell>
          <cell r="W9774" t="str">
            <v>Supplies-Public Works Automated &amp; Hand Tools</v>
          </cell>
          <cell r="X9774">
            <v>5000</v>
          </cell>
          <cell r="Y9774">
            <v>1000</v>
          </cell>
          <cell r="Z9774">
            <v>3000</v>
          </cell>
          <cell r="AA9774">
            <v>2000</v>
          </cell>
          <cell r="AB9774">
            <v>6000</v>
          </cell>
          <cell r="AC9774">
            <v>6000</v>
          </cell>
          <cell r="AD9774" t="str">
            <v>∆</v>
          </cell>
          <cell r="AE9774">
            <v>0</v>
          </cell>
        </row>
        <row r="9775">
          <cell r="V9775" t="str">
            <v>680.40.85.700-6280.32</v>
          </cell>
          <cell r="W9775" t="str">
            <v>Supplies-Public Works Water Distribution System</v>
          </cell>
          <cell r="X9775">
            <v>21000</v>
          </cell>
          <cell r="Y9775">
            <v>0</v>
          </cell>
          <cell r="Z9775">
            <v>2000</v>
          </cell>
          <cell r="AA9775">
            <v>2000</v>
          </cell>
          <cell r="AB9775">
            <v>4000</v>
          </cell>
          <cell r="AC9775">
            <v>4000</v>
          </cell>
          <cell r="AD9775" t="str">
            <v>∆</v>
          </cell>
          <cell r="AE9775">
            <v>0</v>
          </cell>
        </row>
        <row r="9776">
          <cell r="V9776" t="str">
            <v>680.40.85.700-6280.35</v>
          </cell>
          <cell r="W9776" t="str">
            <v>Supplies-Public Works Water Meters &amp; Boxes</v>
          </cell>
          <cell r="X9776">
            <v>1378000</v>
          </cell>
          <cell r="Y9776">
            <v>642000</v>
          </cell>
          <cell r="Z9776">
            <v>287000</v>
          </cell>
          <cell r="AA9776">
            <v>208000</v>
          </cell>
          <cell r="AB9776">
            <v>312639</v>
          </cell>
          <cell r="AC9776">
            <v>375000</v>
          </cell>
          <cell r="AD9776" t="str">
            <v>∆</v>
          </cell>
          <cell r="AE9776">
            <v>62361</v>
          </cell>
        </row>
        <row r="9777">
          <cell r="V9777" t="str">
            <v>680.40.85.700-6350.01</v>
          </cell>
          <cell r="W9777" t="str">
            <v>Maintenance Agreements &amp; Licenses License/Software Maintenance</v>
          </cell>
          <cell r="X9777">
            <v>2000</v>
          </cell>
          <cell r="Y9777">
            <v>0</v>
          </cell>
          <cell r="Z9777">
            <v>0</v>
          </cell>
          <cell r="AA9777">
            <v>0</v>
          </cell>
          <cell r="AB9777">
            <v>2000</v>
          </cell>
          <cell r="AC9777">
            <v>2000</v>
          </cell>
          <cell r="AD9777" t="str">
            <v>∆</v>
          </cell>
          <cell r="AE9777">
            <v>0</v>
          </cell>
        </row>
        <row r="9778">
          <cell r="V9778" t="str">
            <v>680.40.85.700-6350.03</v>
          </cell>
          <cell r="W9778" t="str">
            <v>Maintenance Agreements &amp; Licenses Maintenance Agreements</v>
          </cell>
          <cell r="X9778">
            <v>8000</v>
          </cell>
          <cell r="Y9778">
            <v>8000</v>
          </cell>
          <cell r="Z9778">
            <v>8000</v>
          </cell>
          <cell r="AA9778">
            <v>0</v>
          </cell>
          <cell r="AB9778">
            <v>10000</v>
          </cell>
          <cell r="AC9778">
            <v>10000</v>
          </cell>
          <cell r="AD9778" t="str">
            <v>∆</v>
          </cell>
          <cell r="AE9778">
            <v>0</v>
          </cell>
        </row>
        <row r="9779">
          <cell r="V9779" t="str">
            <v>680.40.85.700-6600.01</v>
          </cell>
          <cell r="W9779" t="str">
            <v>Administrative Expenses Meetings</v>
          </cell>
          <cell r="X9779">
            <v>0</v>
          </cell>
          <cell r="Y9779">
            <v>0</v>
          </cell>
          <cell r="Z9779">
            <v>0</v>
          </cell>
          <cell r="AA9779">
            <v>0</v>
          </cell>
          <cell r="AB9779">
            <v>500</v>
          </cell>
          <cell r="AC9779">
            <v>500</v>
          </cell>
          <cell r="AD9779" t="str">
            <v>∆</v>
          </cell>
          <cell r="AE9779">
            <v>0</v>
          </cell>
        </row>
        <row r="9780">
          <cell r="V9780" t="str">
            <v>680.40.85.700-6600.04</v>
          </cell>
          <cell r="W9780" t="str">
            <v>Administrative Expenses Training/Conferences</v>
          </cell>
          <cell r="X9780">
            <v>2000</v>
          </cell>
          <cell r="Y9780">
            <v>5000</v>
          </cell>
          <cell r="Z9780">
            <v>5000</v>
          </cell>
          <cell r="AA9780">
            <v>2000</v>
          </cell>
          <cell r="AB9780">
            <v>5500</v>
          </cell>
          <cell r="AC9780">
            <v>5500</v>
          </cell>
          <cell r="AD9780" t="str">
            <v>∆</v>
          </cell>
          <cell r="AE9780">
            <v>0</v>
          </cell>
        </row>
        <row r="9781">
          <cell r="W9781" t="str">
            <v>TOTAL : OPERATIONS</v>
          </cell>
          <cell r="X9781">
            <v>1431000</v>
          </cell>
          <cell r="Y9781">
            <v>669000</v>
          </cell>
          <cell r="Z9781">
            <v>320000</v>
          </cell>
          <cell r="AA9781">
            <v>226000</v>
          </cell>
          <cell r="AB9781">
            <v>361339</v>
          </cell>
          <cell r="AC9781">
            <v>423700</v>
          </cell>
          <cell r="AD9781" t="str">
            <v>∆</v>
          </cell>
          <cell r="AE9781">
            <v>62361</v>
          </cell>
        </row>
        <row r="9782">
          <cell r="AB9782" t="str">
            <v/>
          </cell>
          <cell r="AC9782" t="str">
            <v/>
          </cell>
          <cell r="AD9782" t="str">
            <v>∆</v>
          </cell>
        </row>
        <row r="9783">
          <cell r="V9783" t="str">
            <v>[680] WATER O&amp;M : PUBLIC WORKS : WATER RESOURCES</v>
          </cell>
        </row>
        <row r="9784">
          <cell r="V9784" t="str">
            <v>CUSTOMER SERVICES : CAPITAL</v>
          </cell>
          <cell r="AB9784" t="str">
            <v/>
          </cell>
          <cell r="AC9784" t="str">
            <v/>
          </cell>
          <cell r="AD9784" t="str">
            <v>∆</v>
          </cell>
        </row>
        <row r="9785">
          <cell r="V9785" t="str">
            <v>680.40.85.700-7000.03</v>
          </cell>
          <cell r="W9785" t="str">
            <v>Capital Outlay Equipment New</v>
          </cell>
          <cell r="X9785">
            <v>0</v>
          </cell>
          <cell r="Y9785">
            <v>0</v>
          </cell>
          <cell r="Z9785">
            <v>0</v>
          </cell>
          <cell r="AA9785">
            <v>0</v>
          </cell>
          <cell r="AB9785">
            <v>0</v>
          </cell>
          <cell r="AC9785">
            <v>0</v>
          </cell>
          <cell r="AD9785" t="str">
            <v>∆</v>
          </cell>
          <cell r="AE9785">
            <v>0</v>
          </cell>
        </row>
        <row r="9786">
          <cell r="W9786" t="str">
            <v>TOTAL : CAPITAL</v>
          </cell>
          <cell r="X9786">
            <v>0</v>
          </cell>
          <cell r="Y9786">
            <v>0</v>
          </cell>
          <cell r="Z9786">
            <v>0</v>
          </cell>
          <cell r="AA9786">
            <v>0</v>
          </cell>
          <cell r="AB9786">
            <v>0</v>
          </cell>
          <cell r="AC9786">
            <v>0</v>
          </cell>
          <cell r="AD9786" t="str">
            <v>∆</v>
          </cell>
          <cell r="AE9786">
            <v>0</v>
          </cell>
        </row>
        <row r="9787">
          <cell r="AB9787" t="str">
            <v/>
          </cell>
          <cell r="AC9787" t="str">
            <v/>
          </cell>
          <cell r="AD9787" t="str">
            <v>∆</v>
          </cell>
        </row>
        <row r="9788">
          <cell r="V9788" t="str">
            <v>[680] WATER O&amp;M : ENGINEERING : CAPITAL IMPROVEMENT</v>
          </cell>
          <cell r="AB9788" t="str">
            <v/>
          </cell>
          <cell r="AC9788" t="str">
            <v/>
          </cell>
          <cell r="AD9788" t="str">
            <v>∆</v>
          </cell>
        </row>
        <row r="9789">
          <cell r="V9789" t="str">
            <v>NO PROGRAM : PERSONNEL</v>
          </cell>
          <cell r="AB9789" t="str">
            <v/>
          </cell>
          <cell r="AC9789" t="str">
            <v/>
          </cell>
          <cell r="AD9789" t="str">
            <v>∆</v>
          </cell>
        </row>
        <row r="9790">
          <cell r="V9790" t="str">
            <v>680.45.41.000-5000.01</v>
          </cell>
          <cell r="W9790" t="str">
            <v>Salaries Regular</v>
          </cell>
          <cell r="X9790">
            <v>0</v>
          </cell>
          <cell r="Y9790">
            <v>0</v>
          </cell>
          <cell r="Z9790">
            <v>0</v>
          </cell>
          <cell r="AA9790">
            <v>162000</v>
          </cell>
          <cell r="AB9790">
            <v>0</v>
          </cell>
          <cell r="AC9790">
            <v>0</v>
          </cell>
          <cell r="AD9790" t="str">
            <v>∆</v>
          </cell>
          <cell r="AE9790">
            <v>0</v>
          </cell>
        </row>
        <row r="9791">
          <cell r="V9791" t="str">
            <v>680.45.41.000-5000.03</v>
          </cell>
          <cell r="W9791" t="str">
            <v>Salaries Overtime</v>
          </cell>
          <cell r="X9791">
            <v>0</v>
          </cell>
          <cell r="Y9791">
            <v>0</v>
          </cell>
          <cell r="Z9791">
            <v>0</v>
          </cell>
          <cell r="AA9791">
            <v>0</v>
          </cell>
          <cell r="AB9791">
            <v>0</v>
          </cell>
          <cell r="AC9791">
            <v>0</v>
          </cell>
          <cell r="AD9791" t="str">
            <v>∆</v>
          </cell>
          <cell r="AE9791">
            <v>0</v>
          </cell>
        </row>
        <row r="9792">
          <cell r="V9792" t="str">
            <v>680.45.41.000-5000.08</v>
          </cell>
          <cell r="W9792" t="str">
            <v>Salaries Longevity Pay</v>
          </cell>
          <cell r="X9792">
            <v>0</v>
          </cell>
          <cell r="Y9792">
            <v>0</v>
          </cell>
          <cell r="Z9792">
            <v>0</v>
          </cell>
          <cell r="AA9792">
            <v>2000</v>
          </cell>
          <cell r="AB9792">
            <v>0</v>
          </cell>
          <cell r="AC9792">
            <v>0</v>
          </cell>
          <cell r="AD9792" t="str">
            <v>∆</v>
          </cell>
          <cell r="AE9792">
            <v>0</v>
          </cell>
        </row>
        <row r="9793">
          <cell r="V9793" t="str">
            <v>680.45.41.000-5100.00</v>
          </cell>
          <cell r="W9793" t="str">
            <v>Benefits PERS Pool Liability</v>
          </cell>
          <cell r="X9793">
            <v>0</v>
          </cell>
          <cell r="Y9793">
            <v>0</v>
          </cell>
          <cell r="Z9793">
            <v>0</v>
          </cell>
          <cell r="AA9793">
            <v>33000</v>
          </cell>
          <cell r="AB9793">
            <v>0</v>
          </cell>
          <cell r="AC9793">
            <v>0</v>
          </cell>
          <cell r="AD9793" t="str">
            <v>∆</v>
          </cell>
          <cell r="AE9793">
            <v>0</v>
          </cell>
        </row>
        <row r="9794">
          <cell r="V9794" t="str">
            <v>680.45.41.000-5100.01</v>
          </cell>
          <cell r="W9794" t="str">
            <v>Benefits Retirement</v>
          </cell>
          <cell r="X9794">
            <v>0</v>
          </cell>
          <cell r="Y9794">
            <v>0</v>
          </cell>
          <cell r="Z9794">
            <v>0</v>
          </cell>
          <cell r="AA9794">
            <v>12000</v>
          </cell>
          <cell r="AB9794">
            <v>0</v>
          </cell>
          <cell r="AC9794">
            <v>0</v>
          </cell>
          <cell r="AD9794" t="str">
            <v>∆</v>
          </cell>
          <cell r="AE9794">
            <v>0</v>
          </cell>
        </row>
        <row r="9795">
          <cell r="V9795" t="str">
            <v>680.45.41.000-5100.02</v>
          </cell>
          <cell r="W9795" t="str">
            <v>Benefits Health Insurance</v>
          </cell>
          <cell r="X9795">
            <v>0</v>
          </cell>
          <cell r="Y9795">
            <v>0</v>
          </cell>
          <cell r="Z9795">
            <v>0</v>
          </cell>
          <cell r="AA9795">
            <v>14000</v>
          </cell>
          <cell r="AB9795">
            <v>0</v>
          </cell>
          <cell r="AC9795">
            <v>0</v>
          </cell>
          <cell r="AD9795" t="str">
            <v>∆</v>
          </cell>
          <cell r="AE9795">
            <v>0</v>
          </cell>
        </row>
        <row r="9796">
          <cell r="V9796" t="str">
            <v>680.45.41.000-5100.03</v>
          </cell>
          <cell r="W9796" t="str">
            <v>Benefits Dental Insurance</v>
          </cell>
          <cell r="X9796">
            <v>0</v>
          </cell>
          <cell r="Y9796">
            <v>0</v>
          </cell>
          <cell r="Z9796">
            <v>0</v>
          </cell>
          <cell r="AA9796">
            <v>1000</v>
          </cell>
          <cell r="AB9796">
            <v>0</v>
          </cell>
          <cell r="AC9796">
            <v>0</v>
          </cell>
          <cell r="AD9796" t="str">
            <v>∆</v>
          </cell>
          <cell r="AE9796">
            <v>0</v>
          </cell>
        </row>
        <row r="9797">
          <cell r="V9797" t="str">
            <v>680.45.41.000-5100.04</v>
          </cell>
          <cell r="W9797" t="str">
            <v>Benefits Vision Insurance</v>
          </cell>
          <cell r="X9797">
            <v>0</v>
          </cell>
          <cell r="Y9797">
            <v>0</v>
          </cell>
          <cell r="Z9797">
            <v>0</v>
          </cell>
          <cell r="AA9797">
            <v>0</v>
          </cell>
          <cell r="AB9797">
            <v>0</v>
          </cell>
          <cell r="AC9797">
            <v>0</v>
          </cell>
          <cell r="AD9797" t="str">
            <v>∆</v>
          </cell>
          <cell r="AE9797">
            <v>0</v>
          </cell>
        </row>
        <row r="9798">
          <cell r="V9798" t="str">
            <v>680.45.41.000-5100.05</v>
          </cell>
          <cell r="W9798" t="str">
            <v>Benefits Life Insurance</v>
          </cell>
          <cell r="X9798">
            <v>0</v>
          </cell>
          <cell r="Y9798">
            <v>0</v>
          </cell>
          <cell r="Z9798">
            <v>0</v>
          </cell>
          <cell r="AA9798">
            <v>0</v>
          </cell>
          <cell r="AB9798">
            <v>0</v>
          </cell>
          <cell r="AC9798">
            <v>0</v>
          </cell>
          <cell r="AD9798" t="str">
            <v>∆</v>
          </cell>
          <cell r="AE9798">
            <v>0</v>
          </cell>
        </row>
        <row r="9799">
          <cell r="V9799" t="str">
            <v>680.45.41.000-5100.07</v>
          </cell>
          <cell r="W9799" t="str">
            <v>Benefits Long Term Disability</v>
          </cell>
          <cell r="X9799">
            <v>0</v>
          </cell>
          <cell r="Y9799">
            <v>0</v>
          </cell>
          <cell r="Z9799">
            <v>0</v>
          </cell>
          <cell r="AA9799">
            <v>1000</v>
          </cell>
          <cell r="AB9799">
            <v>0</v>
          </cell>
          <cell r="AC9799">
            <v>0</v>
          </cell>
          <cell r="AD9799" t="str">
            <v>∆</v>
          </cell>
          <cell r="AE9799">
            <v>0</v>
          </cell>
        </row>
        <row r="9800">
          <cell r="V9800" t="str">
            <v>680.45.41.000-5100.08</v>
          </cell>
          <cell r="W9800" t="str">
            <v>Benefits Deferred Compensation</v>
          </cell>
          <cell r="X9800">
            <v>0</v>
          </cell>
          <cell r="Y9800">
            <v>0</v>
          </cell>
          <cell r="Z9800">
            <v>0</v>
          </cell>
          <cell r="AA9800">
            <v>1000</v>
          </cell>
          <cell r="AB9800">
            <v>0</v>
          </cell>
          <cell r="AC9800">
            <v>0</v>
          </cell>
          <cell r="AD9800" t="str">
            <v>∆</v>
          </cell>
          <cell r="AE9800">
            <v>0</v>
          </cell>
        </row>
        <row r="9801">
          <cell r="V9801" t="str">
            <v>680.45.41.000-5100.11</v>
          </cell>
          <cell r="W9801" t="str">
            <v>Benefits Medicare</v>
          </cell>
          <cell r="X9801">
            <v>0</v>
          </cell>
          <cell r="Y9801">
            <v>0</v>
          </cell>
          <cell r="Z9801">
            <v>0</v>
          </cell>
          <cell r="AA9801">
            <v>2000</v>
          </cell>
          <cell r="AB9801">
            <v>0</v>
          </cell>
          <cell r="AC9801">
            <v>0</v>
          </cell>
          <cell r="AD9801" t="str">
            <v>∆</v>
          </cell>
          <cell r="AE9801">
            <v>0</v>
          </cell>
        </row>
        <row r="9802">
          <cell r="V9802" t="str">
            <v>680.45.41.000-5100.15</v>
          </cell>
          <cell r="W9802" t="str">
            <v>Benefits Cell Phone Allowance</v>
          </cell>
          <cell r="X9802">
            <v>0</v>
          </cell>
          <cell r="Y9802">
            <v>0</v>
          </cell>
          <cell r="Z9802">
            <v>0</v>
          </cell>
          <cell r="AA9802">
            <v>0</v>
          </cell>
          <cell r="AB9802">
            <v>0</v>
          </cell>
          <cell r="AC9802">
            <v>0</v>
          </cell>
          <cell r="AD9802" t="str">
            <v>∆</v>
          </cell>
          <cell r="AE9802">
            <v>0</v>
          </cell>
        </row>
        <row r="9803">
          <cell r="W9803" t="str">
            <v>TOTAL : PERSONNEL</v>
          </cell>
          <cell r="X9803">
            <v>0</v>
          </cell>
          <cell r="Y9803">
            <v>0</v>
          </cell>
          <cell r="Z9803">
            <v>0</v>
          </cell>
          <cell r="AA9803">
            <v>228000</v>
          </cell>
          <cell r="AB9803">
            <v>0</v>
          </cell>
          <cell r="AC9803">
            <v>0</v>
          </cell>
          <cell r="AD9803" t="str">
            <v>∆</v>
          </cell>
          <cell r="AE9803">
            <v>0</v>
          </cell>
        </row>
        <row r="9804">
          <cell r="AB9804" t="str">
            <v/>
          </cell>
          <cell r="AC9804" t="str">
            <v/>
          </cell>
          <cell r="AD9804" t="str">
            <v>∆</v>
          </cell>
        </row>
        <row r="9805">
          <cell r="V9805" t="str">
            <v>[680] WATER O&amp;M : PUBLIC WORKS : CAPITAL IMPROVEMENT</v>
          </cell>
        </row>
        <row r="9806">
          <cell r="V9806" t="str">
            <v>NO PROGRAM : CAPITAL</v>
          </cell>
          <cell r="AB9806" t="str">
            <v/>
          </cell>
          <cell r="AC9806" t="str">
            <v/>
          </cell>
          <cell r="AD9806" t="str">
            <v>∆</v>
          </cell>
        </row>
        <row r="9807">
          <cell r="V9807" t="str">
            <v>680.45.41.000-7000.99</v>
          </cell>
          <cell r="W9807" t="str">
            <v>Capital Outlay Equipment New</v>
          </cell>
          <cell r="X9807">
            <v>0</v>
          </cell>
          <cell r="Y9807">
            <v>0</v>
          </cell>
          <cell r="Z9807">
            <v>0</v>
          </cell>
          <cell r="AA9807">
            <v>0</v>
          </cell>
          <cell r="AB9807">
            <v>0</v>
          </cell>
          <cell r="AC9807">
            <v>500000</v>
          </cell>
          <cell r="AD9807" t="str">
            <v>∆</v>
          </cell>
          <cell r="AE9807">
            <v>500000</v>
          </cell>
        </row>
        <row r="9808">
          <cell r="W9808" t="str">
            <v>TOTAL : CAPITAL</v>
          </cell>
          <cell r="X9808">
            <v>0</v>
          </cell>
          <cell r="Y9808">
            <v>0</v>
          </cell>
          <cell r="Z9808">
            <v>0</v>
          </cell>
          <cell r="AA9808">
            <v>0</v>
          </cell>
          <cell r="AB9808">
            <v>0</v>
          </cell>
          <cell r="AC9808">
            <v>500000</v>
          </cell>
          <cell r="AD9808" t="str">
            <v>∆</v>
          </cell>
          <cell r="AE9808">
            <v>500000</v>
          </cell>
        </row>
        <row r="9809">
          <cell r="AB9809" t="str">
            <v/>
          </cell>
          <cell r="AC9809" t="str">
            <v/>
          </cell>
          <cell r="AD9809" t="str">
            <v>∆</v>
          </cell>
        </row>
        <row r="9810">
          <cell r="AB9810" t="str">
            <v/>
          </cell>
          <cell r="AC9810" t="str">
            <v/>
          </cell>
          <cell r="AD9810" t="str">
            <v>∆</v>
          </cell>
        </row>
        <row r="9811">
          <cell r="V9811" t="str">
            <v>[690] WATER IMPROVEMENT</v>
          </cell>
          <cell r="AB9811" t="str">
            <v/>
          </cell>
          <cell r="AC9811" t="str">
            <v/>
          </cell>
          <cell r="AD9811" t="str">
            <v>∆</v>
          </cell>
        </row>
        <row r="9812">
          <cell r="W9812" t="str">
            <v>INFLOWS</v>
          </cell>
          <cell r="X9812">
            <v>3726000</v>
          </cell>
          <cell r="Y9812">
            <v>2902000</v>
          </cell>
          <cell r="Z9812">
            <v>3202000</v>
          </cell>
          <cell r="AA9812">
            <v>4123000</v>
          </cell>
          <cell r="AB9812">
            <v>4120832</v>
          </cell>
          <cell r="AC9812">
            <v>4120832</v>
          </cell>
          <cell r="AD9812" t="str">
            <v>∆</v>
          </cell>
          <cell r="AE9812">
            <v>0</v>
          </cell>
        </row>
        <row r="9813">
          <cell r="W9813" t="str">
            <v>OUTFLOWS</v>
          </cell>
          <cell r="X9813">
            <v>1800000</v>
          </cell>
          <cell r="Y9813">
            <v>1897000</v>
          </cell>
          <cell r="Z9813">
            <v>2572000</v>
          </cell>
          <cell r="AA9813">
            <v>2662000</v>
          </cell>
          <cell r="AB9813">
            <v>3308250</v>
          </cell>
          <cell r="AC9813">
            <v>3308250</v>
          </cell>
          <cell r="AD9813" t="str">
            <v>∆</v>
          </cell>
          <cell r="AE9813">
            <v>0</v>
          </cell>
        </row>
        <row r="9814">
          <cell r="W9814" t="str">
            <v>NET</v>
          </cell>
          <cell r="X9814">
            <v>1926000</v>
          </cell>
          <cell r="Y9814">
            <v>1005000</v>
          </cell>
          <cell r="Z9814">
            <v>630000</v>
          </cell>
          <cell r="AA9814">
            <v>1461000</v>
          </cell>
          <cell r="AB9814">
            <v>812582</v>
          </cell>
          <cell r="AC9814">
            <v>812582</v>
          </cell>
          <cell r="AD9814" t="str">
            <v>∆</v>
          </cell>
          <cell r="AE9814">
            <v>0</v>
          </cell>
        </row>
        <row r="9815">
          <cell r="AB9815" t="str">
            <v/>
          </cell>
          <cell r="AC9815" t="str">
            <v/>
          </cell>
          <cell r="AD9815" t="str">
            <v>∆</v>
          </cell>
        </row>
        <row r="9816">
          <cell r="V9816" t="str">
            <v>[690] WATER IMPROVEMENT : PUBLIC WORKS : WATER RESOURCES</v>
          </cell>
          <cell r="AB9816" t="str">
            <v/>
          </cell>
          <cell r="AC9816" t="str">
            <v/>
          </cell>
          <cell r="AD9816" t="str">
            <v>∆</v>
          </cell>
        </row>
        <row r="9817">
          <cell r="V9817" t="str">
            <v>DEBT SERVICE : INVESTMENT EARNINGS</v>
          </cell>
          <cell r="AB9817" t="str">
            <v/>
          </cell>
          <cell r="AC9817" t="str">
            <v/>
          </cell>
          <cell r="AD9817" t="str">
            <v>∆</v>
          </cell>
        </row>
        <row r="9818">
          <cell r="V9818" t="str">
            <v>690.40.85.005-4700.07</v>
          </cell>
          <cell r="W9818" t="str">
            <v>Investment Earnings Trust Accounts</v>
          </cell>
          <cell r="X9818">
            <v>0</v>
          </cell>
          <cell r="Y9818">
            <v>0</v>
          </cell>
          <cell r="Z9818">
            <v>1000</v>
          </cell>
          <cell r="AA9818">
            <v>0</v>
          </cell>
          <cell r="AB9818">
            <v>0</v>
          </cell>
          <cell r="AC9818">
            <v>0</v>
          </cell>
          <cell r="AD9818" t="str">
            <v>∆</v>
          </cell>
          <cell r="AE9818">
            <v>0</v>
          </cell>
        </row>
        <row r="9819">
          <cell r="W9819" t="str">
            <v>TOTAL : INVESTMENT EARNINGS</v>
          </cell>
          <cell r="X9819">
            <v>0</v>
          </cell>
          <cell r="Y9819">
            <v>0</v>
          </cell>
          <cell r="Z9819">
            <v>1000</v>
          </cell>
          <cell r="AA9819">
            <v>0</v>
          </cell>
          <cell r="AB9819">
            <v>0</v>
          </cell>
          <cell r="AC9819">
            <v>0</v>
          </cell>
          <cell r="AD9819" t="str">
            <v>∆</v>
          </cell>
          <cell r="AE9819">
            <v>0</v>
          </cell>
        </row>
        <row r="9820">
          <cell r="AB9820" t="str">
            <v/>
          </cell>
          <cell r="AC9820" t="str">
            <v/>
          </cell>
          <cell r="AD9820" t="str">
            <v>∆</v>
          </cell>
        </row>
        <row r="9821">
          <cell r="V9821" t="str">
            <v>[690] WATER IMPROVEMENT : PUBLIC WORKS : WATER RESOURCES</v>
          </cell>
        </row>
        <row r="9822">
          <cell r="V9822" t="str">
            <v>ADMINISTRATION/ENGINEERING : CHARGES FOR SERVICES</v>
          </cell>
          <cell r="AB9822" t="str">
            <v/>
          </cell>
          <cell r="AC9822" t="str">
            <v/>
          </cell>
          <cell r="AD9822" t="str">
            <v>∆</v>
          </cell>
        </row>
        <row r="9823">
          <cell r="V9823" t="str">
            <v>690.40.85.015-4500.25</v>
          </cell>
          <cell r="W9823" t="str">
            <v>Charges for Services-Public Works Connection Fee</v>
          </cell>
          <cell r="X9823">
            <v>0</v>
          </cell>
          <cell r="Y9823">
            <v>0</v>
          </cell>
          <cell r="Z9823">
            <v>0</v>
          </cell>
          <cell r="AA9823">
            <v>0</v>
          </cell>
          <cell r="AB9823">
            <v>0</v>
          </cell>
          <cell r="AC9823">
            <v>0</v>
          </cell>
          <cell r="AD9823" t="str">
            <v>∆</v>
          </cell>
          <cell r="AE9823">
            <v>0</v>
          </cell>
        </row>
        <row r="9824">
          <cell r="V9824" t="str">
            <v>690.40.85.015-4500.26</v>
          </cell>
          <cell r="W9824" t="str">
            <v>Charges for Services-Public Works Connection Capital Imp(CI)Fee</v>
          </cell>
          <cell r="X9824">
            <v>0</v>
          </cell>
          <cell r="Y9824">
            <v>0</v>
          </cell>
          <cell r="Z9824">
            <v>0</v>
          </cell>
          <cell r="AA9824">
            <v>0</v>
          </cell>
          <cell r="AB9824">
            <v>0</v>
          </cell>
          <cell r="AC9824">
            <v>0</v>
          </cell>
          <cell r="AD9824" t="str">
            <v>∆</v>
          </cell>
          <cell r="AE9824">
            <v>0</v>
          </cell>
        </row>
        <row r="9825">
          <cell r="V9825" t="str">
            <v>690.40.85.015-4500.27</v>
          </cell>
          <cell r="W9825" t="str">
            <v>Charges for Services-Public Works Meter Installation Fee</v>
          </cell>
          <cell r="X9825">
            <v>237000</v>
          </cell>
          <cell r="Y9825">
            <v>186000</v>
          </cell>
          <cell r="Z9825">
            <v>203000</v>
          </cell>
          <cell r="AA9825">
            <v>288000</v>
          </cell>
          <cell r="AB9825">
            <v>276162</v>
          </cell>
          <cell r="AC9825">
            <v>276162</v>
          </cell>
          <cell r="AD9825" t="str">
            <v>∆</v>
          </cell>
          <cell r="AE9825">
            <v>0</v>
          </cell>
        </row>
        <row r="9826">
          <cell r="V9826" t="str">
            <v>690.40.85.015-4500.28</v>
          </cell>
          <cell r="W9826" t="str">
            <v>Charges for Services-Public Works Surface Water Fee</v>
          </cell>
          <cell r="X9826">
            <v>0</v>
          </cell>
          <cell r="Y9826">
            <v>0</v>
          </cell>
          <cell r="Z9826">
            <v>0</v>
          </cell>
          <cell r="AA9826">
            <v>0</v>
          </cell>
          <cell r="AB9826">
            <v>0</v>
          </cell>
          <cell r="AC9826">
            <v>0</v>
          </cell>
          <cell r="AD9826" t="str">
            <v>∆</v>
          </cell>
          <cell r="AE9826">
            <v>0</v>
          </cell>
        </row>
        <row r="9827">
          <cell r="V9827" t="str">
            <v>690.40.85.015-4500.29</v>
          </cell>
          <cell r="W9827" t="str">
            <v>Charges for Services-Public Works Water Debt Service Fee</v>
          </cell>
          <cell r="X9827">
            <v>3371000</v>
          </cell>
          <cell r="Y9827">
            <v>2438000</v>
          </cell>
          <cell r="Z9827">
            <v>2684000</v>
          </cell>
          <cell r="AA9827">
            <v>3813000</v>
          </cell>
          <cell r="AB9827">
            <v>3669306</v>
          </cell>
          <cell r="AC9827">
            <v>3669306</v>
          </cell>
          <cell r="AD9827" t="str">
            <v>∆</v>
          </cell>
          <cell r="AE9827">
            <v>0</v>
          </cell>
        </row>
        <row r="9828">
          <cell r="V9828" t="str">
            <v>690.40.85.015-4500.30</v>
          </cell>
          <cell r="W9828" t="str">
            <v>Charges for Services-Public Works Water Capital Fee</v>
          </cell>
          <cell r="X9828">
            <v>101000</v>
          </cell>
          <cell r="Y9828">
            <v>77000</v>
          </cell>
          <cell r="Z9828">
            <v>79000</v>
          </cell>
          <cell r="AA9828">
            <v>123000</v>
          </cell>
          <cell r="AB9828">
            <v>109894</v>
          </cell>
          <cell r="AC9828">
            <v>109894</v>
          </cell>
          <cell r="AD9828" t="str">
            <v>∆</v>
          </cell>
          <cell r="AE9828">
            <v>0</v>
          </cell>
        </row>
        <row r="9829">
          <cell r="W9829" t="str">
            <v>TOTAL : CHARGES FOR SERVICES</v>
          </cell>
          <cell r="X9829">
            <v>3709000</v>
          </cell>
          <cell r="Y9829">
            <v>2701000</v>
          </cell>
          <cell r="Z9829">
            <v>2966000</v>
          </cell>
          <cell r="AA9829">
            <v>4224000</v>
          </cell>
          <cell r="AB9829">
            <v>4055362</v>
          </cell>
          <cell r="AC9829">
            <v>4055362</v>
          </cell>
          <cell r="AD9829" t="str">
            <v>∆</v>
          </cell>
          <cell r="AE9829">
            <v>0</v>
          </cell>
        </row>
        <row r="9830">
          <cell r="AB9830" t="str">
            <v/>
          </cell>
          <cell r="AC9830" t="str">
            <v/>
          </cell>
          <cell r="AD9830" t="str">
            <v>∆</v>
          </cell>
        </row>
        <row r="9831">
          <cell r="V9831" t="str">
            <v>[690] WATER IMPROVEMENT : PUBLIC WORKS : WATER RESOURCES</v>
          </cell>
        </row>
        <row r="9832">
          <cell r="V9832" t="str">
            <v>ADMINISTRATION/ENGINEERING : INVESTMENT EARNINGS</v>
          </cell>
          <cell r="AB9832" t="str">
            <v/>
          </cell>
          <cell r="AC9832" t="str">
            <v/>
          </cell>
          <cell r="AD9832" t="str">
            <v>∆</v>
          </cell>
        </row>
        <row r="9833">
          <cell r="V9833" t="str">
            <v>690.40.85.015-4700.01</v>
          </cell>
          <cell r="W9833" t="str">
            <v>Investment Earnings Interest on Investments</v>
          </cell>
          <cell r="X9833">
            <v>33000</v>
          </cell>
          <cell r="Y9833">
            <v>126000</v>
          </cell>
          <cell r="Z9833">
            <v>242000</v>
          </cell>
          <cell r="AA9833">
            <v>-99000</v>
          </cell>
          <cell r="AB9833">
            <v>72740</v>
          </cell>
          <cell r="AC9833">
            <v>72740</v>
          </cell>
          <cell r="AD9833" t="str">
            <v>∆</v>
          </cell>
          <cell r="AE9833">
            <v>0</v>
          </cell>
        </row>
        <row r="9834">
          <cell r="V9834" t="str">
            <v>690.40.85.015-4700.09</v>
          </cell>
          <cell r="W9834" t="str">
            <v>Investment Earnings 2003 Issue</v>
          </cell>
          <cell r="X9834">
            <v>0</v>
          </cell>
          <cell r="Y9834">
            <v>0</v>
          </cell>
          <cell r="Z9834">
            <v>0</v>
          </cell>
          <cell r="AA9834">
            <v>0</v>
          </cell>
          <cell r="AB9834">
            <v>0</v>
          </cell>
          <cell r="AC9834">
            <v>0</v>
          </cell>
          <cell r="AD9834" t="str">
            <v>∆</v>
          </cell>
          <cell r="AE9834">
            <v>0</v>
          </cell>
        </row>
        <row r="9835">
          <cell r="V9835" t="str">
            <v>690.40.85.015-4700.19</v>
          </cell>
          <cell r="W9835" t="str">
            <v>Investment Earnings Market Value Change</v>
          </cell>
          <cell r="X9835">
            <v>-14000</v>
          </cell>
          <cell r="Y9835">
            <v>81000</v>
          </cell>
          <cell r="Z9835">
            <v>0</v>
          </cell>
          <cell r="AA9835">
            <v>0</v>
          </cell>
          <cell r="AB9835">
            <v>0</v>
          </cell>
          <cell r="AC9835">
            <v>0</v>
          </cell>
          <cell r="AD9835" t="str">
            <v>∆</v>
          </cell>
          <cell r="AE9835">
            <v>0</v>
          </cell>
        </row>
        <row r="9836">
          <cell r="V9836" t="str">
            <v>690.40.85.015-4700.21</v>
          </cell>
          <cell r="W9836" t="str">
            <v>Investment Earnings Unallocated Investment Expense</v>
          </cell>
          <cell r="X9836">
            <v>-2000</v>
          </cell>
          <cell r="Y9836">
            <v>-6000</v>
          </cell>
          <cell r="Z9836">
            <v>-8000</v>
          </cell>
          <cell r="AA9836">
            <v>-2000</v>
          </cell>
          <cell r="AB9836">
            <v>-7270</v>
          </cell>
          <cell r="AC9836">
            <v>-7270</v>
          </cell>
          <cell r="AD9836" t="str">
            <v>∆</v>
          </cell>
          <cell r="AE9836">
            <v>0</v>
          </cell>
        </row>
        <row r="9837">
          <cell r="W9837" t="str">
            <v>TOTAL : INVESTMENT EARNINGS</v>
          </cell>
          <cell r="X9837">
            <v>17000</v>
          </cell>
          <cell r="Y9837">
            <v>201000</v>
          </cell>
          <cell r="Z9837">
            <v>234000</v>
          </cell>
          <cell r="AA9837">
            <v>-101000</v>
          </cell>
          <cell r="AB9837">
            <v>65470</v>
          </cell>
          <cell r="AC9837">
            <v>65470</v>
          </cell>
          <cell r="AD9837" t="str">
            <v>∆</v>
          </cell>
          <cell r="AE9837">
            <v>0</v>
          </cell>
        </row>
        <row r="9838">
          <cell r="AB9838" t="str">
            <v/>
          </cell>
          <cell r="AC9838" t="str">
            <v/>
          </cell>
          <cell r="AD9838" t="str">
            <v>∆</v>
          </cell>
        </row>
        <row r="9839">
          <cell r="V9839" t="str">
            <v>[690] WATER IMPROVEMENT : PUBLIC WORKS : WATER RESOURCES</v>
          </cell>
        </row>
        <row r="9840">
          <cell r="V9840" t="str">
            <v>ADMINISTRATION/ENGINEERING : OTHER REVENUE</v>
          </cell>
          <cell r="AB9840" t="str">
            <v/>
          </cell>
          <cell r="AC9840" t="str">
            <v/>
          </cell>
          <cell r="AD9840" t="str">
            <v>∆</v>
          </cell>
        </row>
        <row r="9841">
          <cell r="V9841" t="str">
            <v>690.40.85.015-4850.12</v>
          </cell>
          <cell r="W9841" t="str">
            <v>Other Revenue Miscellaneous Receipts</v>
          </cell>
          <cell r="X9841">
            <v>0</v>
          </cell>
          <cell r="Y9841">
            <v>0</v>
          </cell>
          <cell r="Z9841">
            <v>1000</v>
          </cell>
          <cell r="AA9841">
            <v>0</v>
          </cell>
          <cell r="AB9841">
            <v>0</v>
          </cell>
          <cell r="AC9841">
            <v>0</v>
          </cell>
          <cell r="AD9841" t="str">
            <v>∆</v>
          </cell>
          <cell r="AE9841">
            <v>0</v>
          </cell>
        </row>
        <row r="9842">
          <cell r="W9842" t="str">
            <v>TOTAL : OTHER REVENUE</v>
          </cell>
          <cell r="X9842">
            <v>0</v>
          </cell>
          <cell r="Y9842">
            <v>0</v>
          </cell>
          <cell r="Z9842">
            <v>1000</v>
          </cell>
          <cell r="AA9842">
            <v>0</v>
          </cell>
          <cell r="AB9842">
            <v>0</v>
          </cell>
          <cell r="AC9842">
            <v>0</v>
          </cell>
          <cell r="AD9842" t="str">
            <v>∆</v>
          </cell>
          <cell r="AE9842">
            <v>0</v>
          </cell>
        </row>
        <row r="9843">
          <cell r="AB9843" t="str">
            <v/>
          </cell>
          <cell r="AC9843" t="str">
            <v/>
          </cell>
          <cell r="AD9843" t="str">
            <v>∆</v>
          </cell>
        </row>
        <row r="9844">
          <cell r="V9844" t="str">
            <v>[690] WATER IMPROVEMENT : NON DEPARTMENTAL : NON DIVISIONAL</v>
          </cell>
          <cell r="AB9844" t="str">
            <v/>
          </cell>
          <cell r="AC9844" t="str">
            <v/>
          </cell>
          <cell r="AD9844" t="str">
            <v>∆</v>
          </cell>
        </row>
        <row r="9845">
          <cell r="V9845" t="str">
            <v>GENERAL : CAPITAL</v>
          </cell>
          <cell r="AB9845" t="str">
            <v/>
          </cell>
          <cell r="AC9845" t="str">
            <v/>
          </cell>
          <cell r="AD9845" t="str">
            <v>∆</v>
          </cell>
        </row>
        <row r="9846">
          <cell r="V9846" t="str">
            <v>690.00.00.900-7000.03</v>
          </cell>
          <cell r="W9846" t="str">
            <v>Capital Outlay Equipment New</v>
          </cell>
          <cell r="X9846">
            <v>0</v>
          </cell>
          <cell r="Y9846">
            <v>0</v>
          </cell>
          <cell r="Z9846">
            <v>0</v>
          </cell>
          <cell r="AA9846">
            <v>0</v>
          </cell>
          <cell r="AB9846">
            <v>0</v>
          </cell>
          <cell r="AC9846">
            <v>0</v>
          </cell>
          <cell r="AD9846" t="str">
            <v>∆</v>
          </cell>
          <cell r="AE9846">
            <v>0</v>
          </cell>
        </row>
        <row r="9847">
          <cell r="W9847" t="str">
            <v>TOTAL : CAPITAL</v>
          </cell>
          <cell r="X9847">
            <v>0</v>
          </cell>
          <cell r="Y9847">
            <v>0</v>
          </cell>
          <cell r="Z9847">
            <v>0</v>
          </cell>
          <cell r="AA9847">
            <v>0</v>
          </cell>
          <cell r="AB9847">
            <v>0</v>
          </cell>
          <cell r="AC9847">
            <v>0</v>
          </cell>
          <cell r="AD9847" t="str">
            <v>∆</v>
          </cell>
          <cell r="AE9847">
            <v>0</v>
          </cell>
        </row>
        <row r="9848">
          <cell r="AB9848" t="str">
            <v/>
          </cell>
          <cell r="AC9848" t="str">
            <v/>
          </cell>
          <cell r="AD9848" t="str">
            <v>∆</v>
          </cell>
        </row>
        <row r="9849">
          <cell r="V9849" t="str">
            <v>[690] WATER IMPROVEMENT : NON DEPARTMENTAL : NON DIVISIONAL</v>
          </cell>
        </row>
        <row r="9850">
          <cell r="V9850" t="str">
            <v>GENERAL : DEBT SERVICE</v>
          </cell>
          <cell r="AB9850" t="str">
            <v/>
          </cell>
          <cell r="AC9850" t="str">
            <v/>
          </cell>
          <cell r="AD9850" t="str">
            <v>∆</v>
          </cell>
        </row>
        <row r="9851">
          <cell r="V9851" t="str">
            <v>690.00.00.900-8100.15</v>
          </cell>
          <cell r="W9851" t="str">
            <v>Capital Improvements-Water Surface Water System Replmt/Impr</v>
          </cell>
          <cell r="X9851">
            <v>0</v>
          </cell>
          <cell r="Y9851">
            <v>0</v>
          </cell>
          <cell r="Z9851">
            <v>0</v>
          </cell>
          <cell r="AA9851">
            <v>0</v>
          </cell>
          <cell r="AB9851">
            <v>0</v>
          </cell>
          <cell r="AC9851">
            <v>0</v>
          </cell>
          <cell r="AD9851" t="str">
            <v>∆</v>
          </cell>
          <cell r="AE9851">
            <v>0</v>
          </cell>
        </row>
        <row r="9852">
          <cell r="V9852" t="str">
            <v>690.00.00.900-8100.20</v>
          </cell>
          <cell r="W9852" t="str">
            <v>Capital Improvements-Water Austin Water Main Improvement</v>
          </cell>
          <cell r="X9852">
            <v>0</v>
          </cell>
          <cell r="Y9852">
            <v>0</v>
          </cell>
          <cell r="Z9852">
            <v>0</v>
          </cell>
          <cell r="AA9852">
            <v>0</v>
          </cell>
          <cell r="AB9852">
            <v>0</v>
          </cell>
          <cell r="AC9852">
            <v>0</v>
          </cell>
          <cell r="AD9852" t="str">
            <v>∆</v>
          </cell>
          <cell r="AE9852">
            <v>0</v>
          </cell>
        </row>
        <row r="9853">
          <cell r="V9853" t="str">
            <v>690.00.00.900-8100.21</v>
          </cell>
          <cell r="W9853" t="str">
            <v>Capital Improvements-Water London &amp; Austin Metering Fac</v>
          </cell>
          <cell r="X9853">
            <v>0</v>
          </cell>
          <cell r="Y9853">
            <v>0</v>
          </cell>
          <cell r="Z9853">
            <v>0</v>
          </cell>
          <cell r="AA9853">
            <v>0</v>
          </cell>
          <cell r="AB9853">
            <v>0</v>
          </cell>
          <cell r="AC9853">
            <v>0</v>
          </cell>
          <cell r="AD9853" t="str">
            <v>∆</v>
          </cell>
          <cell r="AE9853">
            <v>0</v>
          </cell>
        </row>
        <row r="9854">
          <cell r="W9854" t="str">
            <v>TOTAL : DEBT SERVICE</v>
          </cell>
          <cell r="X9854">
            <v>0</v>
          </cell>
          <cell r="Y9854">
            <v>0</v>
          </cell>
          <cell r="Z9854">
            <v>0</v>
          </cell>
          <cell r="AA9854">
            <v>0</v>
          </cell>
          <cell r="AB9854">
            <v>0</v>
          </cell>
          <cell r="AC9854">
            <v>0</v>
          </cell>
          <cell r="AD9854" t="str">
            <v>∆</v>
          </cell>
          <cell r="AE9854">
            <v>0</v>
          </cell>
        </row>
        <row r="9855">
          <cell r="AB9855" t="str">
            <v/>
          </cell>
          <cell r="AC9855" t="str">
            <v/>
          </cell>
          <cell r="AD9855" t="str">
            <v>∆</v>
          </cell>
        </row>
        <row r="9856">
          <cell r="V9856" t="str">
            <v>[690] WATER IMPROVEMENT : NON DEPARTMENTAL : NON DIVISIONAL</v>
          </cell>
        </row>
        <row r="9857">
          <cell r="V9857" t="str">
            <v>GENERAL : OUTFLOW -TRANSFERS</v>
          </cell>
          <cell r="AB9857" t="str">
            <v/>
          </cell>
          <cell r="AC9857" t="str">
            <v/>
          </cell>
          <cell r="AD9857" t="str">
            <v>∆</v>
          </cell>
        </row>
        <row r="9858">
          <cell r="V9858" t="str">
            <v>690.00.00.900-9000.68</v>
          </cell>
          <cell r="W9858" t="str">
            <v>Other Transfers Water M&amp;O Fund</v>
          </cell>
          <cell r="X9858">
            <v>729000</v>
          </cell>
          <cell r="Y9858">
            <v>759000</v>
          </cell>
          <cell r="Z9858">
            <v>788000</v>
          </cell>
          <cell r="AA9858">
            <v>788000</v>
          </cell>
          <cell r="AB9858">
            <v>787920</v>
          </cell>
          <cell r="AC9858">
            <v>787920</v>
          </cell>
          <cell r="AD9858" t="str">
            <v>∆</v>
          </cell>
          <cell r="AE9858">
            <v>0</v>
          </cell>
        </row>
        <row r="9859">
          <cell r="W9859" t="str">
            <v>TOTAL : OUTFLOW -TRANSFERS</v>
          </cell>
          <cell r="X9859">
            <v>729000</v>
          </cell>
          <cell r="Y9859">
            <v>759000</v>
          </cell>
          <cell r="Z9859">
            <v>788000</v>
          </cell>
          <cell r="AA9859">
            <v>788000</v>
          </cell>
          <cell r="AB9859">
            <v>787920</v>
          </cell>
          <cell r="AC9859">
            <v>787920</v>
          </cell>
          <cell r="AD9859" t="str">
            <v>∆</v>
          </cell>
          <cell r="AE9859">
            <v>0</v>
          </cell>
        </row>
        <row r="9860">
          <cell r="AB9860" t="str">
            <v/>
          </cell>
          <cell r="AC9860" t="str">
            <v/>
          </cell>
          <cell r="AD9860" t="str">
            <v>∆</v>
          </cell>
        </row>
        <row r="9861">
          <cell r="V9861" t="str">
            <v>[690] WATER IMPROVEMENT : PUBLIC WORKS : WATER RESOURCES</v>
          </cell>
        </row>
        <row r="9862">
          <cell r="V9862" t="str">
            <v>DEBT SERVICE : DEBT SERVICE</v>
          </cell>
          <cell r="AB9862" t="str">
            <v/>
          </cell>
          <cell r="AC9862" t="str">
            <v/>
          </cell>
          <cell r="AD9862" t="str">
            <v>∆</v>
          </cell>
        </row>
        <row r="9863">
          <cell r="V9863" t="str">
            <v>690.40.85.005-8900.22</v>
          </cell>
          <cell r="W9863" t="str">
            <v>Debt Service-Principal 2012 Issue</v>
          </cell>
          <cell r="X9863">
            <v>0</v>
          </cell>
          <cell r="Y9863">
            <v>0</v>
          </cell>
          <cell r="Z9863">
            <v>788000</v>
          </cell>
          <cell r="AA9863">
            <v>870000</v>
          </cell>
          <cell r="AB9863">
            <v>870240</v>
          </cell>
          <cell r="AC9863">
            <v>870240</v>
          </cell>
          <cell r="AD9863" t="str">
            <v>∆</v>
          </cell>
          <cell r="AE9863">
            <v>0</v>
          </cell>
        </row>
        <row r="9864">
          <cell r="V9864" t="str">
            <v>690.40.85.005-8910.09</v>
          </cell>
          <cell r="W9864" t="str">
            <v>Debt Service-Interest 2003 Issue</v>
          </cell>
          <cell r="X9864">
            <v>0</v>
          </cell>
          <cell r="Y9864">
            <v>0</v>
          </cell>
          <cell r="Z9864">
            <v>0</v>
          </cell>
          <cell r="AA9864">
            <v>0</v>
          </cell>
          <cell r="AB9864">
            <v>0</v>
          </cell>
          <cell r="AC9864">
            <v>0</v>
          </cell>
          <cell r="AD9864" t="str">
            <v>∆</v>
          </cell>
          <cell r="AE9864">
            <v>0</v>
          </cell>
        </row>
        <row r="9865">
          <cell r="V9865" t="str">
            <v>690.40.85.005-8910.22</v>
          </cell>
          <cell r="W9865" t="str">
            <v>Debt Service-Interest 2012 Issue</v>
          </cell>
          <cell r="X9865">
            <v>881000</v>
          </cell>
          <cell r="Y9865">
            <v>851000</v>
          </cell>
          <cell r="Z9865">
            <v>787000</v>
          </cell>
          <cell r="AA9865">
            <v>749000</v>
          </cell>
          <cell r="AB9865">
            <v>743085</v>
          </cell>
          <cell r="AC9865">
            <v>743085</v>
          </cell>
          <cell r="AD9865" t="str">
            <v>∆</v>
          </cell>
          <cell r="AE9865">
            <v>0</v>
          </cell>
        </row>
        <row r="9866">
          <cell r="V9866" t="str">
            <v>690.40.85.005-8920.01</v>
          </cell>
          <cell r="W9866" t="str">
            <v>Debt Service-Other Costs Admin/Audit Fees</v>
          </cell>
          <cell r="X9866">
            <v>1000</v>
          </cell>
          <cell r="Y9866">
            <v>1000</v>
          </cell>
          <cell r="Z9866">
            <v>1000</v>
          </cell>
          <cell r="AA9866">
            <v>0</v>
          </cell>
          <cell r="AB9866">
            <v>825</v>
          </cell>
          <cell r="AC9866">
            <v>825</v>
          </cell>
          <cell r="AD9866" t="str">
            <v>∆</v>
          </cell>
          <cell r="AE9866">
            <v>0</v>
          </cell>
        </row>
        <row r="9867">
          <cell r="W9867" t="str">
            <v>TOTAL : DEBT SERVICE</v>
          </cell>
          <cell r="X9867">
            <v>882000</v>
          </cell>
          <cell r="Y9867">
            <v>852000</v>
          </cell>
          <cell r="Z9867">
            <v>1576000</v>
          </cell>
          <cell r="AA9867">
            <v>1619000</v>
          </cell>
          <cell r="AB9867">
            <v>1614150</v>
          </cell>
          <cell r="AC9867">
            <v>1614150</v>
          </cell>
          <cell r="AD9867" t="str">
            <v>∆</v>
          </cell>
          <cell r="AE9867">
            <v>0</v>
          </cell>
        </row>
        <row r="9868">
          <cell r="AB9868" t="str">
            <v/>
          </cell>
          <cell r="AC9868" t="str">
            <v/>
          </cell>
          <cell r="AD9868" t="str">
            <v>∆</v>
          </cell>
        </row>
        <row r="9869">
          <cell r="V9869" t="str">
            <v>[690] WATER IMPROVEMENT : PUBLIC WORKS : WATER RESOURCES</v>
          </cell>
        </row>
        <row r="9870">
          <cell r="V9870" t="str">
            <v>ADMINISTRATION/ENGINEERING : OPERATIONS</v>
          </cell>
          <cell r="AB9870" t="str">
            <v/>
          </cell>
          <cell r="AC9870" t="str">
            <v/>
          </cell>
          <cell r="AD9870" t="str">
            <v>∆</v>
          </cell>
        </row>
        <row r="9871">
          <cell r="V9871" t="str">
            <v>690.40.85.015-6000.01</v>
          </cell>
          <cell r="W9871" t="str">
            <v>Professional Services General</v>
          </cell>
          <cell r="X9871">
            <v>0</v>
          </cell>
          <cell r="Y9871">
            <v>0</v>
          </cell>
          <cell r="Z9871">
            <v>0</v>
          </cell>
          <cell r="AA9871">
            <v>0</v>
          </cell>
          <cell r="AB9871">
            <v>497000</v>
          </cell>
          <cell r="AC9871">
            <v>497000</v>
          </cell>
          <cell r="AD9871" t="str">
            <v>∆</v>
          </cell>
          <cell r="AE9871">
            <v>0</v>
          </cell>
        </row>
        <row r="9872">
          <cell r="V9872" t="str">
            <v>690.40.85.015-6280.35</v>
          </cell>
          <cell r="W9872" t="str">
            <v>Supplies-Public Works Water Meters &amp; Boxes</v>
          </cell>
          <cell r="X9872">
            <v>0</v>
          </cell>
          <cell r="Y9872">
            <v>0</v>
          </cell>
          <cell r="Z9872">
            <v>0</v>
          </cell>
          <cell r="AA9872">
            <v>0</v>
          </cell>
          <cell r="AB9872">
            <v>0</v>
          </cell>
          <cell r="AC9872">
            <v>0</v>
          </cell>
          <cell r="AD9872" t="str">
            <v>∆</v>
          </cell>
          <cell r="AE9872">
            <v>0</v>
          </cell>
        </row>
        <row r="9873">
          <cell r="V9873" t="str">
            <v>690.40.85.015-6600.25</v>
          </cell>
          <cell r="W9873" t="str">
            <v>Administrative Expenses Support Services-Indirect Labor</v>
          </cell>
          <cell r="X9873">
            <v>41000</v>
          </cell>
          <cell r="Y9873">
            <v>37000</v>
          </cell>
          <cell r="Z9873">
            <v>59000</v>
          </cell>
          <cell r="AA9873">
            <v>59000</v>
          </cell>
          <cell r="AB9873">
            <v>59180</v>
          </cell>
          <cell r="AC9873">
            <v>59180</v>
          </cell>
          <cell r="AD9873" t="str">
            <v>∆</v>
          </cell>
          <cell r="AE9873">
            <v>0</v>
          </cell>
        </row>
        <row r="9874">
          <cell r="V9874" t="str">
            <v>690.40.85.015-6600.36</v>
          </cell>
          <cell r="W9874" t="str">
            <v>Administrative Expenses IT Fund Contribution</v>
          </cell>
          <cell r="X9874">
            <v>0</v>
          </cell>
          <cell r="Y9874">
            <v>0</v>
          </cell>
          <cell r="Z9874">
            <v>0</v>
          </cell>
          <cell r="AA9874">
            <v>0</v>
          </cell>
          <cell r="AB9874">
            <v>0</v>
          </cell>
          <cell r="AC9874">
            <v>0</v>
          </cell>
          <cell r="AD9874" t="str">
            <v>∆</v>
          </cell>
          <cell r="AE9874">
            <v>0</v>
          </cell>
        </row>
        <row r="9875">
          <cell r="W9875" t="str">
            <v>TOTAL : OPERATIONS</v>
          </cell>
          <cell r="X9875">
            <v>41000</v>
          </cell>
          <cell r="Y9875">
            <v>37000</v>
          </cell>
          <cell r="Z9875">
            <v>59000</v>
          </cell>
          <cell r="AA9875">
            <v>59000</v>
          </cell>
          <cell r="AB9875">
            <v>556180</v>
          </cell>
          <cell r="AC9875">
            <v>556180</v>
          </cell>
          <cell r="AD9875" t="str">
            <v>∆</v>
          </cell>
          <cell r="AE9875">
            <v>0</v>
          </cell>
        </row>
        <row r="9877">
          <cell r="V9877" t="str">
            <v>[690] WATER IMPROVEMENT : PUBLIC WORKS : WATER RESOURCES</v>
          </cell>
        </row>
        <row r="9878">
          <cell r="V9878" t="str">
            <v>CUSTOMER SERVICES : OPERATIONS</v>
          </cell>
          <cell r="AB9878" t="str">
            <v/>
          </cell>
          <cell r="AC9878" t="str">
            <v/>
          </cell>
          <cell r="AD9878" t="str">
            <v>∆</v>
          </cell>
        </row>
        <row r="9879">
          <cell r="V9879" t="str">
            <v>690.40.85.700-6280.35</v>
          </cell>
          <cell r="W9879" t="str">
            <v>Supplies-Public Works Water Meters &amp; Boxes</v>
          </cell>
          <cell r="X9879">
            <v>148000</v>
          </cell>
          <cell r="Y9879">
            <v>249000</v>
          </cell>
          <cell r="Z9879">
            <v>149000</v>
          </cell>
          <cell r="AA9879">
            <v>196000</v>
          </cell>
          <cell r="AB9879">
            <v>350000</v>
          </cell>
          <cell r="AC9879">
            <v>350000</v>
          </cell>
          <cell r="AD9879" t="str">
            <v>∆</v>
          </cell>
          <cell r="AE9879">
            <v>0</v>
          </cell>
        </row>
        <row r="9880">
          <cell r="W9880" t="str">
            <v>TOTAL : OPERATIONS</v>
          </cell>
          <cell r="X9880">
            <v>148000</v>
          </cell>
          <cell r="Y9880">
            <v>249000</v>
          </cell>
          <cell r="Z9880">
            <v>149000</v>
          </cell>
          <cell r="AA9880">
            <v>196000</v>
          </cell>
          <cell r="AB9880">
            <v>350000</v>
          </cell>
          <cell r="AC9880">
            <v>350000</v>
          </cell>
          <cell r="AD9880" t="str">
            <v>∆</v>
          </cell>
          <cell r="AE9880">
            <v>0</v>
          </cell>
        </row>
        <row r="9881">
          <cell r="AB9881" t="str">
            <v/>
          </cell>
          <cell r="AC9881" t="str">
            <v/>
          </cell>
          <cell r="AD9881" t="str">
            <v>∆</v>
          </cell>
        </row>
        <row r="9882">
          <cell r="AB9882" t="str">
            <v/>
          </cell>
          <cell r="AC9882" t="str">
            <v/>
          </cell>
          <cell r="AD9882" t="str">
            <v>∆</v>
          </cell>
        </row>
        <row r="9883">
          <cell r="V9883" t="str">
            <v>[700] PFIP WATER</v>
          </cell>
          <cell r="AB9883" t="str">
            <v/>
          </cell>
          <cell r="AC9883" t="str">
            <v/>
          </cell>
          <cell r="AD9883" t="str">
            <v>∆</v>
          </cell>
        </row>
        <row r="9884">
          <cell r="W9884" t="str">
            <v>INFLOWS</v>
          </cell>
          <cell r="X9884">
            <v>2552000</v>
          </cell>
          <cell r="Y9884">
            <v>2270000</v>
          </cell>
          <cell r="Z9884">
            <v>2383000</v>
          </cell>
          <cell r="AA9884">
            <v>3296000</v>
          </cell>
          <cell r="AB9884">
            <v>2063185</v>
          </cell>
          <cell r="AC9884">
            <v>2063185</v>
          </cell>
          <cell r="AD9884" t="str">
            <v>∆</v>
          </cell>
          <cell r="AE9884">
            <v>0</v>
          </cell>
        </row>
        <row r="9885">
          <cell r="W9885" t="str">
            <v>OUTFLOWS</v>
          </cell>
          <cell r="X9885">
            <v>269000</v>
          </cell>
          <cell r="Y9885">
            <v>703000</v>
          </cell>
          <cell r="Z9885">
            <v>210000</v>
          </cell>
          <cell r="AA9885">
            <v>205000</v>
          </cell>
          <cell r="AB9885">
            <v>1681258</v>
          </cell>
          <cell r="AC9885">
            <v>1687938</v>
          </cell>
          <cell r="AD9885" t="str">
            <v>∆</v>
          </cell>
          <cell r="AE9885">
            <v>6680</v>
          </cell>
        </row>
        <row r="9886">
          <cell r="W9886" t="str">
            <v>NET</v>
          </cell>
          <cell r="X9886">
            <v>2283000</v>
          </cell>
          <cell r="Y9886">
            <v>1567000</v>
          </cell>
          <cell r="Z9886">
            <v>2173000</v>
          </cell>
          <cell r="AA9886">
            <v>3091000</v>
          </cell>
          <cell r="AB9886">
            <v>381927</v>
          </cell>
          <cell r="AC9886">
            <v>375247</v>
          </cell>
          <cell r="AD9886" t="str">
            <v>∆</v>
          </cell>
          <cell r="AE9886">
            <v>-6680</v>
          </cell>
        </row>
        <row r="9887">
          <cell r="AB9887" t="str">
            <v/>
          </cell>
          <cell r="AC9887" t="str">
            <v/>
          </cell>
          <cell r="AD9887" t="str">
            <v>∆</v>
          </cell>
        </row>
        <row r="9888">
          <cell r="V9888" t="str">
            <v>[700] PFIP WATER : PUBLIC WORKS : WATER RESOURCES</v>
          </cell>
          <cell r="AB9888" t="str">
            <v/>
          </cell>
          <cell r="AC9888" t="str">
            <v/>
          </cell>
          <cell r="AD9888" t="str">
            <v>∆</v>
          </cell>
        </row>
        <row r="9889">
          <cell r="V9889" t="str">
            <v>ADMINISTRATION/ENGINEERING : CHARGES FOR SERVICES</v>
          </cell>
          <cell r="AB9889" t="str">
            <v/>
          </cell>
          <cell r="AC9889" t="str">
            <v/>
          </cell>
          <cell r="AD9889" t="str">
            <v>∆</v>
          </cell>
        </row>
        <row r="9890">
          <cell r="V9890" t="str">
            <v>700.40.85.015-4500.31</v>
          </cell>
          <cell r="W9890" t="str">
            <v>Charges for Services-Public Works Water PFIP Zone 12</v>
          </cell>
          <cell r="X9890">
            <v>2533000</v>
          </cell>
          <cell r="Y9890">
            <v>2150000</v>
          </cell>
          <cell r="Z9890">
            <v>2183000</v>
          </cell>
          <cell r="AA9890">
            <v>3383000</v>
          </cell>
          <cell r="AB9890">
            <v>2007235</v>
          </cell>
          <cell r="AC9890">
            <v>2007235</v>
          </cell>
          <cell r="AD9890" t="str">
            <v>∆</v>
          </cell>
          <cell r="AE9890">
            <v>0</v>
          </cell>
        </row>
        <row r="9891">
          <cell r="W9891" t="str">
            <v>TOTAL : CHARGES FOR SERVICES</v>
          </cell>
          <cell r="X9891">
            <v>2533000</v>
          </cell>
          <cell r="Y9891">
            <v>2150000</v>
          </cell>
          <cell r="Z9891">
            <v>2183000</v>
          </cell>
          <cell r="AA9891">
            <v>3383000</v>
          </cell>
          <cell r="AB9891">
            <v>2007235</v>
          </cell>
          <cell r="AC9891">
            <v>2007235</v>
          </cell>
          <cell r="AD9891" t="str">
            <v>∆</v>
          </cell>
          <cell r="AE9891">
            <v>0</v>
          </cell>
        </row>
        <row r="9892">
          <cell r="AB9892" t="str">
            <v/>
          </cell>
          <cell r="AC9892" t="str">
            <v/>
          </cell>
          <cell r="AD9892" t="str">
            <v>∆</v>
          </cell>
        </row>
        <row r="9893">
          <cell r="V9893" t="str">
            <v>[700] PFIP WATER : PUBLIC WORKS : WATER RESOURCES</v>
          </cell>
        </row>
        <row r="9894">
          <cell r="V9894" t="str">
            <v>ADMINISTRATION/ENGINEERING : INVESTMENT EARNINGS</v>
          </cell>
          <cell r="AB9894" t="str">
            <v/>
          </cell>
          <cell r="AC9894" t="str">
            <v/>
          </cell>
          <cell r="AD9894" t="str">
            <v>∆</v>
          </cell>
        </row>
        <row r="9895">
          <cell r="V9895" t="str">
            <v>700.40.85.015-4700.01</v>
          </cell>
          <cell r="W9895" t="str">
            <v>Investment Earnings Interest on Investments</v>
          </cell>
          <cell r="X9895">
            <v>20000</v>
          </cell>
          <cell r="Y9895">
            <v>80000</v>
          </cell>
          <cell r="Z9895">
            <v>207000</v>
          </cell>
          <cell r="AA9895">
            <v>-85000</v>
          </cell>
          <cell r="AB9895">
            <v>62170</v>
          </cell>
          <cell r="AC9895">
            <v>62170</v>
          </cell>
          <cell r="AD9895" t="str">
            <v>∆</v>
          </cell>
          <cell r="AE9895">
            <v>0</v>
          </cell>
        </row>
        <row r="9896">
          <cell r="V9896" t="str">
            <v>700.40.85.015-4700.19</v>
          </cell>
          <cell r="W9896" t="str">
            <v>Investment Earnings Market Value Change</v>
          </cell>
          <cell r="X9896">
            <v>0</v>
          </cell>
          <cell r="Y9896">
            <v>43000</v>
          </cell>
          <cell r="Z9896">
            <v>0</v>
          </cell>
          <cell r="AA9896">
            <v>0</v>
          </cell>
          <cell r="AB9896">
            <v>0</v>
          </cell>
          <cell r="AC9896">
            <v>0</v>
          </cell>
          <cell r="AD9896" t="str">
            <v>∆</v>
          </cell>
          <cell r="AE9896">
            <v>0</v>
          </cell>
        </row>
        <row r="9897">
          <cell r="V9897" t="str">
            <v>700.40.85.015-4700.21</v>
          </cell>
          <cell r="W9897" t="str">
            <v>Investment Earnings Unallocated Investment Expense</v>
          </cell>
          <cell r="X9897">
            <v>-1000</v>
          </cell>
          <cell r="Y9897">
            <v>-3000</v>
          </cell>
          <cell r="Z9897">
            <v>-7000</v>
          </cell>
          <cell r="AA9897">
            <v>-2000</v>
          </cell>
          <cell r="AB9897">
            <v>-6220</v>
          </cell>
          <cell r="AC9897">
            <v>-6220</v>
          </cell>
          <cell r="AD9897" t="str">
            <v>∆</v>
          </cell>
          <cell r="AE9897">
            <v>0</v>
          </cell>
        </row>
        <row r="9898">
          <cell r="V9898" t="str">
            <v>700.40.85.015-4700.23</v>
          </cell>
          <cell r="W9898" t="str">
            <v>Investment Earnings Zone 12/Well #27</v>
          </cell>
          <cell r="X9898">
            <v>0</v>
          </cell>
          <cell r="Y9898">
            <v>0</v>
          </cell>
          <cell r="Z9898">
            <v>0</v>
          </cell>
          <cell r="AA9898">
            <v>0</v>
          </cell>
          <cell r="AB9898">
            <v>0</v>
          </cell>
          <cell r="AC9898">
            <v>0</v>
          </cell>
          <cell r="AD9898" t="str">
            <v>∆</v>
          </cell>
          <cell r="AE9898">
            <v>0</v>
          </cell>
        </row>
        <row r="9899">
          <cell r="W9899" t="str">
            <v>TOTAL : INVESTMENT EARNINGS</v>
          </cell>
          <cell r="X9899">
            <v>19000</v>
          </cell>
          <cell r="Y9899">
            <v>120000</v>
          </cell>
          <cell r="Z9899">
            <v>200000</v>
          </cell>
          <cell r="AA9899">
            <v>-87000</v>
          </cell>
          <cell r="AB9899">
            <v>55950</v>
          </cell>
          <cell r="AC9899">
            <v>55950</v>
          </cell>
          <cell r="AD9899" t="str">
            <v>∆</v>
          </cell>
          <cell r="AE9899">
            <v>0</v>
          </cell>
        </row>
        <row r="9900">
          <cell r="AB9900" t="str">
            <v/>
          </cell>
          <cell r="AC9900" t="str">
            <v/>
          </cell>
          <cell r="AD9900" t="str">
            <v>∆</v>
          </cell>
        </row>
        <row r="9901">
          <cell r="V9901" t="str">
            <v>[700] PFIP WATER : NON DEPARTMENTAL : NON DIVISIONAL</v>
          </cell>
        </row>
        <row r="9902">
          <cell r="V9902" t="str">
            <v>GENERAL : OPERATIONS</v>
          </cell>
          <cell r="AB9902" t="str">
            <v/>
          </cell>
          <cell r="AC9902" t="str">
            <v/>
          </cell>
          <cell r="AD9902" t="str">
            <v>∆</v>
          </cell>
        </row>
        <row r="9903">
          <cell r="V9903" t="str">
            <v>700.00.00.900-6650.01</v>
          </cell>
          <cell r="W9903" t="str">
            <v>PFIP Credit Reimbursement PFIP Credit Reimbursement</v>
          </cell>
          <cell r="X9903">
            <v>0</v>
          </cell>
          <cell r="Y9903">
            <v>0</v>
          </cell>
          <cell r="Z9903">
            <v>0</v>
          </cell>
          <cell r="AA9903">
            <v>-18000</v>
          </cell>
          <cell r="AB9903">
            <v>0</v>
          </cell>
          <cell r="AC9903">
            <v>0</v>
          </cell>
          <cell r="AD9903" t="str">
            <v>∆</v>
          </cell>
          <cell r="AE9903">
            <v>0</v>
          </cell>
        </row>
        <row r="9904">
          <cell r="W9904" t="str">
            <v>TOTAL : OPERATIONS</v>
          </cell>
          <cell r="X9904">
            <v>0</v>
          </cell>
          <cell r="Y9904">
            <v>0</v>
          </cell>
          <cell r="Z9904">
            <v>0</v>
          </cell>
          <cell r="AA9904">
            <v>-18000</v>
          </cell>
          <cell r="AB9904">
            <v>0</v>
          </cell>
          <cell r="AC9904">
            <v>0</v>
          </cell>
          <cell r="AD9904" t="str">
            <v>∆</v>
          </cell>
          <cell r="AE9904">
            <v>0</v>
          </cell>
        </row>
        <row r="9905">
          <cell r="AB9905" t="str">
            <v/>
          </cell>
          <cell r="AC9905" t="str">
            <v/>
          </cell>
          <cell r="AD9905" t="str">
            <v>∆</v>
          </cell>
        </row>
        <row r="9906">
          <cell r="V9906" t="str">
            <v>[700] PFIP WATER : NON DEPARTMENTAL : NON DIVISIONAL</v>
          </cell>
        </row>
        <row r="9907">
          <cell r="V9907" t="str">
            <v>GENERAL : DEBT SERVICE</v>
          </cell>
          <cell r="AB9907" t="str">
            <v/>
          </cell>
          <cell r="AC9907" t="str">
            <v/>
          </cell>
          <cell r="AD9907" t="str">
            <v>∆</v>
          </cell>
        </row>
        <row r="9908">
          <cell r="V9908" t="str">
            <v>700.00.00.900-8100.12</v>
          </cell>
          <cell r="W9908" t="str">
            <v>Capital Improvements-Water Zone 12</v>
          </cell>
          <cell r="X9908">
            <v>183000</v>
          </cell>
          <cell r="Y9908">
            <v>596000</v>
          </cell>
          <cell r="Z9908">
            <v>96000</v>
          </cell>
          <cell r="AA9908">
            <v>147000</v>
          </cell>
          <cell r="AB9908">
            <v>1500000</v>
          </cell>
          <cell r="AC9908">
            <v>1500000</v>
          </cell>
          <cell r="AD9908" t="str">
            <v>∆</v>
          </cell>
          <cell r="AE9908">
            <v>0</v>
          </cell>
        </row>
        <row r="9909">
          <cell r="V9909" t="str">
            <v>700.00.00.900-8100.17</v>
          </cell>
          <cell r="W9909" t="str">
            <v>Capital Improvements-Water Other Misc Improvements</v>
          </cell>
          <cell r="X9909">
            <v>0</v>
          </cell>
          <cell r="Y9909">
            <v>0</v>
          </cell>
          <cell r="Z9909">
            <v>0</v>
          </cell>
          <cell r="AA9909">
            <v>0</v>
          </cell>
          <cell r="AB9909">
            <v>0</v>
          </cell>
          <cell r="AC9909">
            <v>0</v>
          </cell>
          <cell r="AD9909" t="str">
            <v>∆</v>
          </cell>
          <cell r="AE9909">
            <v>0</v>
          </cell>
        </row>
        <row r="9910">
          <cell r="W9910" t="str">
            <v>TOTAL : DEBT SERVICE</v>
          </cell>
          <cell r="X9910">
            <v>183000</v>
          </cell>
          <cell r="Y9910">
            <v>596000</v>
          </cell>
          <cell r="Z9910">
            <v>96000</v>
          </cell>
          <cell r="AA9910">
            <v>147000</v>
          </cell>
          <cell r="AB9910">
            <v>1500000</v>
          </cell>
          <cell r="AC9910">
            <v>1500000</v>
          </cell>
          <cell r="AD9910" t="str">
            <v>∆</v>
          </cell>
          <cell r="AE9910">
            <v>0</v>
          </cell>
        </row>
        <row r="9911">
          <cell r="AB9911" t="str">
            <v/>
          </cell>
          <cell r="AC9911" t="str">
            <v/>
          </cell>
          <cell r="AD9911" t="str">
            <v>∆</v>
          </cell>
        </row>
        <row r="9912">
          <cell r="V9912" t="str">
            <v>[700] PFIP WATER : FINANCE : NON DIVISIONAL</v>
          </cell>
        </row>
        <row r="9913">
          <cell r="V9913" t="str">
            <v>FISCAL MANAGEMENT : OPERATIONS</v>
          </cell>
          <cell r="AB9913" t="str">
            <v/>
          </cell>
          <cell r="AC9913" t="str">
            <v/>
          </cell>
          <cell r="AD9913" t="str">
            <v>∆</v>
          </cell>
        </row>
        <row r="9914">
          <cell r="V9914" t="str">
            <v>700.05.00.150-6000.01</v>
          </cell>
          <cell r="W9914" t="str">
            <v>Professional Services General</v>
          </cell>
          <cell r="X9914">
            <v>3000</v>
          </cell>
          <cell r="Y9914">
            <v>6000</v>
          </cell>
          <cell r="Z9914">
            <v>4000</v>
          </cell>
          <cell r="AA9914">
            <v>3000</v>
          </cell>
          <cell r="AB9914">
            <v>0</v>
          </cell>
          <cell r="AC9914">
            <v>3200</v>
          </cell>
          <cell r="AD9914" t="str">
            <v>∆</v>
          </cell>
          <cell r="AE9914">
            <v>3200</v>
          </cell>
        </row>
        <row r="9915">
          <cell r="W9915" t="str">
            <v>TOTAL : OPERATIONS</v>
          </cell>
          <cell r="X9915">
            <v>3000</v>
          </cell>
          <cell r="Y9915">
            <v>6000</v>
          </cell>
          <cell r="Z9915">
            <v>4000</v>
          </cell>
          <cell r="AA9915">
            <v>3000</v>
          </cell>
          <cell r="AB9915">
            <v>0</v>
          </cell>
          <cell r="AC9915">
            <v>3200</v>
          </cell>
          <cell r="AD9915" t="str">
            <v>∆</v>
          </cell>
          <cell r="AE9915">
            <v>3200</v>
          </cell>
        </row>
        <row r="9916">
          <cell r="AB9916" t="str">
            <v/>
          </cell>
          <cell r="AC9916" t="str">
            <v/>
          </cell>
          <cell r="AD9916" t="str">
            <v>∆</v>
          </cell>
        </row>
        <row r="9917">
          <cell r="V9917" t="str">
            <v>[700] PFIP WATER : PUBLIC WORKS : WATER RESOURCES</v>
          </cell>
        </row>
        <row r="9918">
          <cell r="V9918" t="str">
            <v>DEBT SERVICE : DEBT SERVICE</v>
          </cell>
          <cell r="AB9918" t="str">
            <v/>
          </cell>
          <cell r="AC9918" t="str">
            <v/>
          </cell>
          <cell r="AD9918" t="str">
            <v>∆</v>
          </cell>
        </row>
        <row r="9919">
          <cell r="V9919" t="str">
            <v>700.40.85.005-8910.21</v>
          </cell>
          <cell r="W9919" t="str">
            <v>Debt Service-Interest PFIP Loan Transportation</v>
          </cell>
          <cell r="X9919">
            <v>0</v>
          </cell>
          <cell r="Y9919">
            <v>0</v>
          </cell>
          <cell r="Z9919">
            <v>0</v>
          </cell>
          <cell r="AA9919">
            <v>0</v>
          </cell>
          <cell r="AB9919">
            <v>22910</v>
          </cell>
          <cell r="AC9919">
            <v>22910</v>
          </cell>
          <cell r="AD9919" t="str">
            <v>∆</v>
          </cell>
          <cell r="AE9919">
            <v>0</v>
          </cell>
        </row>
        <row r="9920">
          <cell r="W9920" t="str">
            <v>TOTAL : DEBT SERVICE</v>
          </cell>
          <cell r="X9920">
            <v>0</v>
          </cell>
          <cell r="Y9920">
            <v>0</v>
          </cell>
          <cell r="Z9920">
            <v>0</v>
          </cell>
          <cell r="AA9920">
            <v>0</v>
          </cell>
          <cell r="AB9920">
            <v>22910</v>
          </cell>
          <cell r="AC9920">
            <v>22910</v>
          </cell>
          <cell r="AD9920" t="str">
            <v>∆</v>
          </cell>
          <cell r="AE9920">
            <v>0</v>
          </cell>
        </row>
        <row r="9921">
          <cell r="AB9921" t="str">
            <v/>
          </cell>
          <cell r="AC9921" t="str">
            <v/>
          </cell>
          <cell r="AD9921" t="str">
            <v>∆</v>
          </cell>
        </row>
        <row r="9922">
          <cell r="V9922" t="str">
            <v>[700] PFIP WATER : PUBLIC WORKS : WATER RESOURCES</v>
          </cell>
        </row>
        <row r="9923">
          <cell r="V9923" t="str">
            <v>ADMINISTRATION/ENGINEERING : OPERATIONS</v>
          </cell>
          <cell r="AB9923" t="str">
            <v/>
          </cell>
          <cell r="AC9923" t="str">
            <v/>
          </cell>
          <cell r="AD9923" t="str">
            <v>∆</v>
          </cell>
        </row>
        <row r="9924">
          <cell r="V9924" t="str">
            <v>700.40.85.015-6000.01</v>
          </cell>
          <cell r="W9924" t="str">
            <v>Professional Services General</v>
          </cell>
          <cell r="X9924">
            <v>0</v>
          </cell>
          <cell r="Y9924">
            <v>13000</v>
          </cell>
          <cell r="Z9924">
            <v>19000</v>
          </cell>
          <cell r="AA9924">
            <v>5000</v>
          </cell>
          <cell r="AB9924">
            <v>90838</v>
          </cell>
          <cell r="AC9924">
            <v>90838</v>
          </cell>
          <cell r="AD9924" t="str">
            <v>∆</v>
          </cell>
          <cell r="AE9924">
            <v>0</v>
          </cell>
        </row>
        <row r="9925">
          <cell r="V9925" t="str">
            <v>700.40.85.015-6600.25</v>
          </cell>
          <cell r="W9925" t="str">
            <v>Administrative Expenses Support Services-Indirect Labor</v>
          </cell>
          <cell r="X9925">
            <v>56000</v>
          </cell>
          <cell r="Y9925">
            <v>62000</v>
          </cell>
          <cell r="Z9925">
            <v>64000</v>
          </cell>
          <cell r="AA9925">
            <v>64000</v>
          </cell>
          <cell r="AB9925">
            <v>63790</v>
          </cell>
          <cell r="AC9925">
            <v>63790</v>
          </cell>
          <cell r="AD9925" t="str">
            <v>∆</v>
          </cell>
          <cell r="AE9925">
            <v>0</v>
          </cell>
        </row>
        <row r="9926">
          <cell r="V9926" t="str">
            <v>700.40.85.015-6600.26</v>
          </cell>
          <cell r="W9926" t="str">
            <v>Administrative Expenses Support Services-IT</v>
          </cell>
          <cell r="X9926">
            <v>1000</v>
          </cell>
          <cell r="Y9926">
            <v>1000</v>
          </cell>
          <cell r="Z9926">
            <v>1000</v>
          </cell>
          <cell r="AA9926">
            <v>1000</v>
          </cell>
          <cell r="AB9926">
            <v>1200</v>
          </cell>
          <cell r="AC9926">
            <v>1200</v>
          </cell>
          <cell r="AD9926" t="str">
            <v>∆</v>
          </cell>
          <cell r="AE9926">
            <v>0</v>
          </cell>
        </row>
        <row r="9927">
          <cell r="V9927" t="str">
            <v>700.40.85.015-6600.36</v>
          </cell>
          <cell r="W9927" t="str">
            <v>Administrative Expenses IT Fund Contribution</v>
          </cell>
          <cell r="X9927">
            <v>3000</v>
          </cell>
          <cell r="Y9927">
            <v>2000</v>
          </cell>
          <cell r="Z9927">
            <v>3000</v>
          </cell>
          <cell r="AA9927">
            <v>3000</v>
          </cell>
          <cell r="AB9927">
            <v>2520</v>
          </cell>
          <cell r="AC9927">
            <v>6000</v>
          </cell>
          <cell r="AD9927" t="str">
            <v>∆</v>
          </cell>
          <cell r="AE9927">
            <v>3480</v>
          </cell>
        </row>
        <row r="9928">
          <cell r="W9928" t="str">
            <v>TOTAL : OPERATIONS</v>
          </cell>
          <cell r="X9928">
            <v>60000</v>
          </cell>
          <cell r="Y9928">
            <v>78000</v>
          </cell>
          <cell r="Z9928">
            <v>87000</v>
          </cell>
          <cell r="AA9928">
            <v>73000</v>
          </cell>
          <cell r="AB9928">
            <v>158348</v>
          </cell>
          <cell r="AC9928">
            <v>161828</v>
          </cell>
          <cell r="AD9928" t="str">
            <v>∆</v>
          </cell>
          <cell r="AE9928">
            <v>3480</v>
          </cell>
        </row>
        <row r="9929">
          <cell r="AB9929" t="str">
            <v/>
          </cell>
          <cell r="AC9929" t="str">
            <v/>
          </cell>
          <cell r="AD9929" t="str">
            <v>∆</v>
          </cell>
        </row>
        <row r="9930">
          <cell r="V9930" t="str">
            <v>[700] PFIP WATER : PUBLIC WORKS : WATER RESOURCES</v>
          </cell>
        </row>
        <row r="9931">
          <cell r="V9931" t="str">
            <v>ADMINISTRATION/ENGINEERING : DEBT SERVICE</v>
          </cell>
          <cell r="AB9931" t="str">
            <v/>
          </cell>
          <cell r="AC9931" t="str">
            <v/>
          </cell>
          <cell r="AD9931" t="str">
            <v>∆</v>
          </cell>
        </row>
        <row r="9932">
          <cell r="V9932" t="str">
            <v>700.40.85.015-8910.21</v>
          </cell>
          <cell r="W9932" t="str">
            <v>Debt Service-Interest PFIP Loan Transportation</v>
          </cell>
          <cell r="X9932">
            <v>23000</v>
          </cell>
          <cell r="Y9932">
            <v>23000</v>
          </cell>
          <cell r="Z9932">
            <v>23000</v>
          </cell>
          <cell r="AA9932">
            <v>0</v>
          </cell>
          <cell r="AB9932">
            <v>0</v>
          </cell>
          <cell r="AC9932">
            <v>0</v>
          </cell>
          <cell r="AD9932" t="str">
            <v>∆</v>
          </cell>
          <cell r="AE9932">
            <v>0</v>
          </cell>
        </row>
        <row r="9933">
          <cell r="W9933" t="str">
            <v>TOTAL : DEBT SERVICE</v>
          </cell>
          <cell r="X9933">
            <v>23000</v>
          </cell>
          <cell r="Y9933">
            <v>23000</v>
          </cell>
          <cell r="Z9933">
            <v>23000</v>
          </cell>
          <cell r="AA9933">
            <v>0</v>
          </cell>
          <cell r="AB9933">
            <v>0</v>
          </cell>
          <cell r="AC9933">
            <v>0</v>
          </cell>
          <cell r="AD9933" t="str">
            <v>∆</v>
          </cell>
          <cell r="AE9933">
            <v>0</v>
          </cell>
        </row>
        <row r="9934">
          <cell r="AB9934" t="str">
            <v/>
          </cell>
          <cell r="AC9934" t="str">
            <v/>
          </cell>
          <cell r="AD9934" t="str">
            <v>∆</v>
          </cell>
        </row>
        <row r="9935">
          <cell r="AB9935" t="str">
            <v/>
          </cell>
          <cell r="AC9935" t="str">
            <v/>
          </cell>
          <cell r="AD9935" t="str">
            <v>∆</v>
          </cell>
        </row>
        <row r="9936">
          <cell r="V9936" t="str">
            <v>[800] ALLOCATED CENTRAL SERVICES</v>
          </cell>
          <cell r="AB9936" t="str">
            <v/>
          </cell>
          <cell r="AC9936" t="str">
            <v/>
          </cell>
          <cell r="AD9936" t="str">
            <v>∆</v>
          </cell>
        </row>
        <row r="9937">
          <cell r="W9937" t="str">
            <v>INFLOWS</v>
          </cell>
          <cell r="X9937">
            <v>0</v>
          </cell>
          <cell r="Y9937">
            <v>0</v>
          </cell>
          <cell r="Z9937">
            <v>0</v>
          </cell>
          <cell r="AA9937">
            <v>0</v>
          </cell>
          <cell r="AB9937">
            <v>0</v>
          </cell>
          <cell r="AC9937">
            <v>0</v>
          </cell>
          <cell r="AD9937" t="str">
            <v>∆</v>
          </cell>
          <cell r="AE9937">
            <v>0</v>
          </cell>
        </row>
        <row r="9938">
          <cell r="W9938" t="str">
            <v>OUTFLOWS</v>
          </cell>
          <cell r="X9938">
            <v>0</v>
          </cell>
          <cell r="Y9938">
            <v>0</v>
          </cell>
          <cell r="Z9938">
            <v>0</v>
          </cell>
          <cell r="AA9938">
            <v>1723000</v>
          </cell>
          <cell r="AB9938">
            <v>0</v>
          </cell>
          <cell r="AC9938">
            <v>0</v>
          </cell>
          <cell r="AD9938" t="str">
            <v>∆</v>
          </cell>
          <cell r="AE9938">
            <v>0</v>
          </cell>
        </row>
        <row r="9939">
          <cell r="W9939" t="str">
            <v>NET</v>
          </cell>
          <cell r="X9939">
            <v>0</v>
          </cell>
          <cell r="Y9939">
            <v>0</v>
          </cell>
          <cell r="Z9939">
            <v>0</v>
          </cell>
          <cell r="AA9939">
            <v>-1723000</v>
          </cell>
          <cell r="AB9939">
            <v>0</v>
          </cell>
          <cell r="AC9939">
            <v>0</v>
          </cell>
          <cell r="AD9939" t="str">
            <v>∆</v>
          </cell>
          <cell r="AE9939">
            <v>0</v>
          </cell>
        </row>
        <row r="9940">
          <cell r="AB9940" t="str">
            <v/>
          </cell>
          <cell r="AC9940" t="str">
            <v/>
          </cell>
          <cell r="AD9940" t="str">
            <v>∆</v>
          </cell>
        </row>
        <row r="9941">
          <cell r="V9941" t="str">
            <v>[800] ALLOCATED CENTRAL SERVICES : CITY CLERK : NON DIVISIONAL</v>
          </cell>
          <cell r="AB9941" t="str">
            <v/>
          </cell>
          <cell r="AC9941" t="str">
            <v/>
          </cell>
          <cell r="AD9941" t="str">
            <v>∆</v>
          </cell>
        </row>
        <row r="9942">
          <cell r="V9942" t="str">
            <v>CITY CLERK : PERSONNEL</v>
          </cell>
          <cell r="AB9942" t="str">
            <v/>
          </cell>
          <cell r="AC9942" t="str">
            <v/>
          </cell>
          <cell r="AD9942" t="str">
            <v>∆</v>
          </cell>
        </row>
        <row r="9943">
          <cell r="V9943" t="str">
            <v>800.01.00.100-5000.01</v>
          </cell>
          <cell r="W9943" t="str">
            <v>Salaries Regular</v>
          </cell>
          <cell r="X9943">
            <v>0</v>
          </cell>
          <cell r="Y9943">
            <v>0</v>
          </cell>
          <cell r="Z9943">
            <v>0</v>
          </cell>
          <cell r="AA9943">
            <v>41000</v>
          </cell>
          <cell r="AB9943">
            <v>0</v>
          </cell>
          <cell r="AC9943">
            <v>0</v>
          </cell>
          <cell r="AD9943" t="str">
            <v>∆</v>
          </cell>
          <cell r="AE9943">
            <v>0</v>
          </cell>
        </row>
        <row r="9944">
          <cell r="V9944" t="str">
            <v>800.01.00.100-5000.03</v>
          </cell>
          <cell r="W9944" t="str">
            <v>Salaries Overtime</v>
          </cell>
          <cell r="X9944">
            <v>0</v>
          </cell>
          <cell r="Y9944">
            <v>0</v>
          </cell>
          <cell r="Z9944">
            <v>0</v>
          </cell>
          <cell r="AA9944">
            <v>0</v>
          </cell>
          <cell r="AB9944">
            <v>0</v>
          </cell>
          <cell r="AC9944">
            <v>0</v>
          </cell>
          <cell r="AD9944" t="str">
            <v>∆</v>
          </cell>
          <cell r="AE9944">
            <v>0</v>
          </cell>
        </row>
        <row r="9945">
          <cell r="V9945" t="str">
            <v>800.01.00.100-5100.00</v>
          </cell>
          <cell r="W9945" t="str">
            <v>Benefits PERS Pool Liability</v>
          </cell>
          <cell r="X9945">
            <v>0</v>
          </cell>
          <cell r="Y9945">
            <v>0</v>
          </cell>
          <cell r="Z9945">
            <v>0</v>
          </cell>
          <cell r="AA9945">
            <v>8000</v>
          </cell>
          <cell r="AB9945">
            <v>0</v>
          </cell>
          <cell r="AC9945">
            <v>0</v>
          </cell>
          <cell r="AD9945" t="str">
            <v>∆</v>
          </cell>
          <cell r="AE9945">
            <v>0</v>
          </cell>
        </row>
        <row r="9946">
          <cell r="V9946" t="str">
            <v>800.01.00.100-5100.01</v>
          </cell>
          <cell r="W9946" t="str">
            <v>Benefits Retirement</v>
          </cell>
          <cell r="X9946">
            <v>0</v>
          </cell>
          <cell r="Y9946">
            <v>0</v>
          </cell>
          <cell r="Z9946">
            <v>0</v>
          </cell>
          <cell r="AA9946">
            <v>2000</v>
          </cell>
          <cell r="AB9946">
            <v>0</v>
          </cell>
          <cell r="AC9946">
            <v>0</v>
          </cell>
          <cell r="AD9946" t="str">
            <v>∆</v>
          </cell>
          <cell r="AE9946">
            <v>0</v>
          </cell>
        </row>
        <row r="9947">
          <cell r="V9947" t="str">
            <v>800.01.00.100-5100.02</v>
          </cell>
          <cell r="W9947" t="str">
            <v>Benefits Health Insurance</v>
          </cell>
          <cell r="X9947">
            <v>0</v>
          </cell>
          <cell r="Y9947">
            <v>0</v>
          </cell>
          <cell r="Z9947">
            <v>0</v>
          </cell>
          <cell r="AA9947">
            <v>5000</v>
          </cell>
          <cell r="AB9947">
            <v>0</v>
          </cell>
          <cell r="AC9947">
            <v>0</v>
          </cell>
          <cell r="AD9947" t="str">
            <v>∆</v>
          </cell>
          <cell r="AE9947">
            <v>0</v>
          </cell>
        </row>
        <row r="9948">
          <cell r="V9948" t="str">
            <v>800.01.00.100-5100.03</v>
          </cell>
          <cell r="W9948" t="str">
            <v>Benefits Dental Insurance</v>
          </cell>
          <cell r="X9948">
            <v>0</v>
          </cell>
          <cell r="Y9948">
            <v>0</v>
          </cell>
          <cell r="Z9948">
            <v>0</v>
          </cell>
          <cell r="AA9948">
            <v>0</v>
          </cell>
          <cell r="AB9948">
            <v>0</v>
          </cell>
          <cell r="AC9948">
            <v>0</v>
          </cell>
          <cell r="AD9948" t="str">
            <v>∆</v>
          </cell>
          <cell r="AE9948">
            <v>0</v>
          </cell>
        </row>
        <row r="9949">
          <cell r="V9949" t="str">
            <v>800.01.00.100-5100.04</v>
          </cell>
          <cell r="W9949" t="str">
            <v>Benefits Vision Insurance</v>
          </cell>
          <cell r="X9949">
            <v>0</v>
          </cell>
          <cell r="Y9949">
            <v>0</v>
          </cell>
          <cell r="Z9949">
            <v>0</v>
          </cell>
          <cell r="AA9949">
            <v>0</v>
          </cell>
          <cell r="AB9949">
            <v>0</v>
          </cell>
          <cell r="AC9949">
            <v>0</v>
          </cell>
          <cell r="AD9949" t="str">
            <v>∆</v>
          </cell>
          <cell r="AE9949">
            <v>0</v>
          </cell>
        </row>
        <row r="9950">
          <cell r="V9950" t="str">
            <v>800.01.00.100-5100.05</v>
          </cell>
          <cell r="W9950" t="str">
            <v>Benefits Life Insurance</v>
          </cell>
          <cell r="X9950">
            <v>0</v>
          </cell>
          <cell r="Y9950">
            <v>0</v>
          </cell>
          <cell r="Z9950">
            <v>0</v>
          </cell>
          <cell r="AA9950">
            <v>0</v>
          </cell>
          <cell r="AB9950">
            <v>0</v>
          </cell>
          <cell r="AC9950">
            <v>0</v>
          </cell>
          <cell r="AD9950" t="str">
            <v>∆</v>
          </cell>
          <cell r="AE9950">
            <v>0</v>
          </cell>
        </row>
        <row r="9951">
          <cell r="V9951" t="str">
            <v>800.01.00.100-5100.07</v>
          </cell>
          <cell r="W9951" t="str">
            <v>Benefits Long Term Disability</v>
          </cell>
          <cell r="X9951">
            <v>0</v>
          </cell>
          <cell r="Y9951">
            <v>0</v>
          </cell>
          <cell r="Z9951">
            <v>0</v>
          </cell>
          <cell r="AA9951">
            <v>0</v>
          </cell>
          <cell r="AB9951">
            <v>0</v>
          </cell>
          <cell r="AC9951">
            <v>0</v>
          </cell>
          <cell r="AD9951" t="str">
            <v>∆</v>
          </cell>
          <cell r="AE9951">
            <v>0</v>
          </cell>
        </row>
        <row r="9952">
          <cell r="V9952" t="str">
            <v>800.01.00.100-5100.08</v>
          </cell>
          <cell r="W9952" t="str">
            <v>Benefits Deferred Compensation</v>
          </cell>
          <cell r="X9952">
            <v>0</v>
          </cell>
          <cell r="Y9952">
            <v>0</v>
          </cell>
          <cell r="Z9952">
            <v>0</v>
          </cell>
          <cell r="AA9952">
            <v>2000</v>
          </cell>
          <cell r="AB9952">
            <v>0</v>
          </cell>
          <cell r="AC9952">
            <v>0</v>
          </cell>
          <cell r="AD9952" t="str">
            <v>∆</v>
          </cell>
          <cell r="AE9952">
            <v>0</v>
          </cell>
        </row>
        <row r="9953">
          <cell r="V9953" t="str">
            <v>800.01.00.100-5100.11</v>
          </cell>
          <cell r="W9953" t="str">
            <v>Benefits Medicare</v>
          </cell>
          <cell r="X9953">
            <v>0</v>
          </cell>
          <cell r="Y9953">
            <v>0</v>
          </cell>
          <cell r="Z9953">
            <v>0</v>
          </cell>
          <cell r="AA9953">
            <v>1000</v>
          </cell>
          <cell r="AB9953">
            <v>0</v>
          </cell>
          <cell r="AC9953">
            <v>0</v>
          </cell>
          <cell r="AD9953" t="str">
            <v>∆</v>
          </cell>
          <cell r="AE9953">
            <v>0</v>
          </cell>
        </row>
        <row r="9954">
          <cell r="V9954" t="str">
            <v>800.01.00.100-5100.15</v>
          </cell>
          <cell r="W9954" t="str">
            <v>Benefits Cell Phone Allowance</v>
          </cell>
          <cell r="X9954">
            <v>0</v>
          </cell>
          <cell r="Y9954">
            <v>0</v>
          </cell>
          <cell r="Z9954">
            <v>0</v>
          </cell>
          <cell r="AA9954">
            <v>0</v>
          </cell>
          <cell r="AB9954">
            <v>0</v>
          </cell>
          <cell r="AC9954">
            <v>0</v>
          </cell>
          <cell r="AD9954" t="str">
            <v>∆</v>
          </cell>
          <cell r="AE9954">
            <v>0</v>
          </cell>
        </row>
        <row r="9955">
          <cell r="W9955" t="str">
            <v>TOTAL : PERSONNEL</v>
          </cell>
          <cell r="X9955">
            <v>0</v>
          </cell>
          <cell r="Y9955">
            <v>0</v>
          </cell>
          <cell r="Z9955">
            <v>0</v>
          </cell>
          <cell r="AA9955">
            <v>59000</v>
          </cell>
          <cell r="AB9955">
            <v>0</v>
          </cell>
          <cell r="AC9955">
            <v>0</v>
          </cell>
          <cell r="AD9955" t="str">
            <v>∆</v>
          </cell>
          <cell r="AE9955">
            <v>0</v>
          </cell>
        </row>
        <row r="9957">
          <cell r="V9957" t="str">
            <v>[800] ALLOCATED CENTRAL SERVICES : CITY CLERK : NON DIVISIONAL</v>
          </cell>
          <cell r="AB9957" t="str">
            <v/>
          </cell>
          <cell r="AC9957" t="str">
            <v/>
          </cell>
          <cell r="AD9957" t="str">
            <v>∆</v>
          </cell>
        </row>
        <row r="9958">
          <cell r="V9958" t="str">
            <v>CITY COUNCIL : PERSONNEL</v>
          </cell>
          <cell r="AB9958" t="str">
            <v/>
          </cell>
          <cell r="AC9958" t="str">
            <v/>
          </cell>
          <cell r="AD9958" t="str">
            <v>∆</v>
          </cell>
        </row>
        <row r="9959">
          <cell r="V9959" t="str">
            <v>800.01.00.120-5000.01</v>
          </cell>
          <cell r="W9959" t="str">
            <v>Salaries Regular</v>
          </cell>
          <cell r="X9959">
            <v>0</v>
          </cell>
          <cell r="Y9959">
            <v>0</v>
          </cell>
          <cell r="Z9959">
            <v>0</v>
          </cell>
          <cell r="AA9959">
            <v>9000</v>
          </cell>
          <cell r="AB9959">
            <v>0</v>
          </cell>
          <cell r="AC9959">
            <v>0</v>
          </cell>
          <cell r="AD9959" t="str">
            <v>∆</v>
          </cell>
          <cell r="AE9959">
            <v>0</v>
          </cell>
        </row>
        <row r="9960">
          <cell r="V9960" t="str">
            <v>800.01.00.120-5100.00</v>
          </cell>
          <cell r="W9960" t="str">
            <v>Benefits PERS Pool Liability</v>
          </cell>
          <cell r="X9960">
            <v>0</v>
          </cell>
          <cell r="Y9960">
            <v>0</v>
          </cell>
          <cell r="Z9960">
            <v>0</v>
          </cell>
          <cell r="AA9960">
            <v>0</v>
          </cell>
          <cell r="AB9960">
            <v>0</v>
          </cell>
          <cell r="AC9960">
            <v>0</v>
          </cell>
          <cell r="AD9960" t="str">
            <v>∆</v>
          </cell>
          <cell r="AE9960">
            <v>0</v>
          </cell>
        </row>
        <row r="9961">
          <cell r="V9961" t="str">
            <v>800.01.00.120-5100.01</v>
          </cell>
          <cell r="W9961" t="str">
            <v>Benefits Retirement</v>
          </cell>
          <cell r="X9961">
            <v>0</v>
          </cell>
          <cell r="Y9961">
            <v>0</v>
          </cell>
          <cell r="Z9961">
            <v>0</v>
          </cell>
          <cell r="AA9961">
            <v>0</v>
          </cell>
          <cell r="AB9961">
            <v>0</v>
          </cell>
          <cell r="AC9961">
            <v>0</v>
          </cell>
          <cell r="AD9961" t="str">
            <v>∆</v>
          </cell>
          <cell r="AE9961">
            <v>0</v>
          </cell>
        </row>
        <row r="9962">
          <cell r="V9962" t="str">
            <v>800.01.00.120-5100.02</v>
          </cell>
          <cell r="W9962" t="str">
            <v>Benefits Health Insurance</v>
          </cell>
          <cell r="X9962">
            <v>0</v>
          </cell>
          <cell r="Y9962">
            <v>0</v>
          </cell>
          <cell r="Z9962">
            <v>0</v>
          </cell>
          <cell r="AA9962">
            <v>5000</v>
          </cell>
          <cell r="AB9962">
            <v>0</v>
          </cell>
          <cell r="AC9962">
            <v>0</v>
          </cell>
          <cell r="AD9962" t="str">
            <v>∆</v>
          </cell>
          <cell r="AE9962">
            <v>0</v>
          </cell>
        </row>
        <row r="9963">
          <cell r="V9963" t="str">
            <v>800.01.00.120-5100.03</v>
          </cell>
          <cell r="W9963" t="str">
            <v>Benefits Dental Insurance</v>
          </cell>
          <cell r="X9963">
            <v>0</v>
          </cell>
          <cell r="Y9963">
            <v>0</v>
          </cell>
          <cell r="Z9963">
            <v>0</v>
          </cell>
          <cell r="AA9963">
            <v>1000</v>
          </cell>
          <cell r="AB9963">
            <v>0</v>
          </cell>
          <cell r="AC9963">
            <v>0</v>
          </cell>
          <cell r="AD9963" t="str">
            <v>∆</v>
          </cell>
          <cell r="AE9963">
            <v>0</v>
          </cell>
        </row>
        <row r="9964">
          <cell r="V9964" t="str">
            <v>800.01.00.120-5100.04</v>
          </cell>
          <cell r="W9964" t="str">
            <v>Benefits Vision Insurance</v>
          </cell>
          <cell r="X9964">
            <v>0</v>
          </cell>
          <cell r="Y9964">
            <v>0</v>
          </cell>
          <cell r="Z9964">
            <v>0</v>
          </cell>
          <cell r="AA9964">
            <v>0</v>
          </cell>
          <cell r="AB9964">
            <v>0</v>
          </cell>
          <cell r="AC9964">
            <v>0</v>
          </cell>
          <cell r="AD9964" t="str">
            <v>∆</v>
          </cell>
          <cell r="AE9964">
            <v>0</v>
          </cell>
        </row>
        <row r="9965">
          <cell r="V9965" t="str">
            <v>800.01.00.120-5100.05</v>
          </cell>
          <cell r="W9965" t="str">
            <v>Benefits Life Insurance</v>
          </cell>
          <cell r="X9965">
            <v>0</v>
          </cell>
          <cell r="Y9965">
            <v>0</v>
          </cell>
          <cell r="Z9965">
            <v>0</v>
          </cell>
          <cell r="AA9965">
            <v>0</v>
          </cell>
          <cell r="AB9965">
            <v>0</v>
          </cell>
          <cell r="AC9965">
            <v>0</v>
          </cell>
          <cell r="AD9965" t="str">
            <v>∆</v>
          </cell>
          <cell r="AE9965">
            <v>0</v>
          </cell>
        </row>
        <row r="9966">
          <cell r="V9966" t="str">
            <v>800.01.00.120-5100.07</v>
          </cell>
          <cell r="W9966" t="str">
            <v>Benefits Long Term Disability</v>
          </cell>
          <cell r="X9966">
            <v>0</v>
          </cell>
          <cell r="Y9966">
            <v>0</v>
          </cell>
          <cell r="Z9966">
            <v>0</v>
          </cell>
          <cell r="AA9966">
            <v>0</v>
          </cell>
          <cell r="AB9966">
            <v>0</v>
          </cell>
          <cell r="AC9966">
            <v>0</v>
          </cell>
          <cell r="AD9966" t="str">
            <v>∆</v>
          </cell>
          <cell r="AE9966">
            <v>0</v>
          </cell>
        </row>
        <row r="9967">
          <cell r="V9967" t="str">
            <v>800.01.00.120-5100.08</v>
          </cell>
          <cell r="W9967" t="str">
            <v>Benefits Deferred Compensation</v>
          </cell>
          <cell r="X9967">
            <v>0</v>
          </cell>
          <cell r="Y9967">
            <v>0</v>
          </cell>
          <cell r="Z9967">
            <v>0</v>
          </cell>
          <cell r="AA9967">
            <v>0</v>
          </cell>
          <cell r="AB9967">
            <v>0</v>
          </cell>
          <cell r="AC9967">
            <v>0</v>
          </cell>
          <cell r="AD9967" t="str">
            <v>∆</v>
          </cell>
          <cell r="AE9967">
            <v>0</v>
          </cell>
        </row>
        <row r="9968">
          <cell r="V9968" t="str">
            <v>800.01.00.120-5100.11</v>
          </cell>
          <cell r="W9968" t="str">
            <v>Benefits Medicare</v>
          </cell>
          <cell r="X9968">
            <v>0</v>
          </cell>
          <cell r="Y9968">
            <v>0</v>
          </cell>
          <cell r="Z9968">
            <v>0</v>
          </cell>
          <cell r="AA9968">
            <v>0</v>
          </cell>
          <cell r="AB9968">
            <v>0</v>
          </cell>
          <cell r="AC9968">
            <v>0</v>
          </cell>
          <cell r="AD9968" t="str">
            <v>∆</v>
          </cell>
          <cell r="AE9968">
            <v>0</v>
          </cell>
        </row>
        <row r="9969">
          <cell r="W9969" t="str">
            <v>TOTAL : PERSONNEL</v>
          </cell>
          <cell r="X9969">
            <v>0</v>
          </cell>
          <cell r="Y9969">
            <v>0</v>
          </cell>
          <cell r="Z9969">
            <v>0</v>
          </cell>
          <cell r="AA9969">
            <v>15000</v>
          </cell>
          <cell r="AB9969">
            <v>0</v>
          </cell>
          <cell r="AC9969">
            <v>0</v>
          </cell>
          <cell r="AD9969" t="str">
            <v>∆</v>
          </cell>
          <cell r="AE9969">
            <v>0</v>
          </cell>
        </row>
        <row r="9970">
          <cell r="AB9970" t="str">
            <v/>
          </cell>
          <cell r="AC9970" t="str">
            <v/>
          </cell>
          <cell r="AD9970" t="str">
            <v>∆</v>
          </cell>
        </row>
        <row r="9971">
          <cell r="V9971" t="str">
            <v>[800] ALLOCATED CENTRAL SERVICES : CITY ATTORNEY : NON DIVISIONAL</v>
          </cell>
          <cell r="AB9971" t="str">
            <v/>
          </cell>
          <cell r="AC9971" t="str">
            <v/>
          </cell>
          <cell r="AD9971" t="str">
            <v>∆</v>
          </cell>
        </row>
        <row r="9972">
          <cell r="V9972" t="str">
            <v>NO PROGRAM : PERSONNEL</v>
          </cell>
          <cell r="AB9972" t="str">
            <v/>
          </cell>
          <cell r="AC9972" t="str">
            <v/>
          </cell>
          <cell r="AD9972" t="str">
            <v>∆</v>
          </cell>
        </row>
        <row r="9973">
          <cell r="V9973" t="str">
            <v>800.02.00.000-5000.01</v>
          </cell>
          <cell r="W9973" t="str">
            <v>Salaries Regular</v>
          </cell>
          <cell r="X9973">
            <v>0</v>
          </cell>
          <cell r="Y9973">
            <v>0</v>
          </cell>
          <cell r="Z9973">
            <v>0</v>
          </cell>
          <cell r="AA9973">
            <v>30000</v>
          </cell>
          <cell r="AB9973">
            <v>0</v>
          </cell>
          <cell r="AC9973">
            <v>0</v>
          </cell>
          <cell r="AD9973" t="str">
            <v>∆</v>
          </cell>
          <cell r="AE9973">
            <v>0</v>
          </cell>
        </row>
        <row r="9974">
          <cell r="V9974" t="str">
            <v>800.02.00.000-5100.00</v>
          </cell>
          <cell r="W9974" t="str">
            <v>Benefits PERS Pool Liability</v>
          </cell>
          <cell r="X9974">
            <v>0</v>
          </cell>
          <cell r="Y9974">
            <v>0</v>
          </cell>
          <cell r="Z9974">
            <v>0</v>
          </cell>
          <cell r="AA9974">
            <v>6000</v>
          </cell>
          <cell r="AB9974">
            <v>0</v>
          </cell>
          <cell r="AC9974">
            <v>0</v>
          </cell>
          <cell r="AD9974" t="str">
            <v>∆</v>
          </cell>
          <cell r="AE9974">
            <v>0</v>
          </cell>
        </row>
        <row r="9975">
          <cell r="V9975" t="str">
            <v>800.02.00.000-5100.01</v>
          </cell>
          <cell r="W9975" t="str">
            <v>Benefits Retirement</v>
          </cell>
          <cell r="X9975">
            <v>0</v>
          </cell>
          <cell r="Y9975">
            <v>0</v>
          </cell>
          <cell r="Z9975">
            <v>0</v>
          </cell>
          <cell r="AA9975">
            <v>1000</v>
          </cell>
          <cell r="AB9975">
            <v>0</v>
          </cell>
          <cell r="AC9975">
            <v>0</v>
          </cell>
          <cell r="AD9975" t="str">
            <v>∆</v>
          </cell>
          <cell r="AE9975">
            <v>0</v>
          </cell>
        </row>
        <row r="9976">
          <cell r="V9976" t="str">
            <v>800.02.00.000-5100.02</v>
          </cell>
          <cell r="W9976" t="str">
            <v>Benefits Health Insurance</v>
          </cell>
          <cell r="X9976">
            <v>0</v>
          </cell>
          <cell r="Y9976">
            <v>0</v>
          </cell>
          <cell r="Z9976">
            <v>0</v>
          </cell>
          <cell r="AA9976">
            <v>3000</v>
          </cell>
          <cell r="AB9976">
            <v>0</v>
          </cell>
          <cell r="AC9976">
            <v>0</v>
          </cell>
          <cell r="AD9976" t="str">
            <v>∆</v>
          </cell>
          <cell r="AE9976">
            <v>0</v>
          </cell>
        </row>
        <row r="9977">
          <cell r="V9977" t="str">
            <v>800.02.00.000-5100.03</v>
          </cell>
          <cell r="W9977" t="str">
            <v>Benefits Dental Insurance</v>
          </cell>
          <cell r="X9977">
            <v>0</v>
          </cell>
          <cell r="Y9977">
            <v>0</v>
          </cell>
          <cell r="Z9977">
            <v>0</v>
          </cell>
          <cell r="AA9977">
            <v>0</v>
          </cell>
          <cell r="AB9977">
            <v>0</v>
          </cell>
          <cell r="AC9977">
            <v>0</v>
          </cell>
          <cell r="AD9977" t="str">
            <v>∆</v>
          </cell>
          <cell r="AE9977">
            <v>0</v>
          </cell>
        </row>
        <row r="9978">
          <cell r="V9978" t="str">
            <v>800.02.00.000-5100.04</v>
          </cell>
          <cell r="W9978" t="str">
            <v>Benefits Vision Insurance</v>
          </cell>
          <cell r="X9978">
            <v>0</v>
          </cell>
          <cell r="Y9978">
            <v>0</v>
          </cell>
          <cell r="Z9978">
            <v>0</v>
          </cell>
          <cell r="AA9978">
            <v>0</v>
          </cell>
          <cell r="AB9978">
            <v>0</v>
          </cell>
          <cell r="AC9978">
            <v>0</v>
          </cell>
          <cell r="AD9978" t="str">
            <v>∆</v>
          </cell>
          <cell r="AE9978">
            <v>0</v>
          </cell>
        </row>
        <row r="9979">
          <cell r="V9979" t="str">
            <v>800.02.00.000-5100.05</v>
          </cell>
          <cell r="W9979" t="str">
            <v>Benefits Life Insurance</v>
          </cell>
          <cell r="X9979">
            <v>0</v>
          </cell>
          <cell r="Y9979">
            <v>0</v>
          </cell>
          <cell r="Z9979">
            <v>0</v>
          </cell>
          <cell r="AA9979">
            <v>0</v>
          </cell>
          <cell r="AB9979">
            <v>0</v>
          </cell>
          <cell r="AC9979">
            <v>0</v>
          </cell>
          <cell r="AD9979" t="str">
            <v>∆</v>
          </cell>
          <cell r="AE9979">
            <v>0</v>
          </cell>
        </row>
        <row r="9980">
          <cell r="V9980" t="str">
            <v>800.02.00.000-5100.07</v>
          </cell>
          <cell r="W9980" t="str">
            <v>Benefits Long Term Disability</v>
          </cell>
          <cell r="X9980">
            <v>0</v>
          </cell>
          <cell r="Y9980">
            <v>0</v>
          </cell>
          <cell r="Z9980">
            <v>0</v>
          </cell>
          <cell r="AA9980">
            <v>0</v>
          </cell>
          <cell r="AB9980">
            <v>0</v>
          </cell>
          <cell r="AC9980">
            <v>0</v>
          </cell>
          <cell r="AD9980" t="str">
            <v>∆</v>
          </cell>
          <cell r="AE9980">
            <v>0</v>
          </cell>
        </row>
        <row r="9981">
          <cell r="V9981" t="str">
            <v>800.02.00.000-5100.08</v>
          </cell>
          <cell r="W9981" t="str">
            <v>Benefits Deferred Compensation</v>
          </cell>
          <cell r="X9981">
            <v>0</v>
          </cell>
          <cell r="Y9981">
            <v>0</v>
          </cell>
          <cell r="Z9981">
            <v>0</v>
          </cell>
          <cell r="AA9981">
            <v>1000</v>
          </cell>
          <cell r="AB9981">
            <v>0</v>
          </cell>
          <cell r="AC9981">
            <v>0</v>
          </cell>
          <cell r="AD9981" t="str">
            <v>∆</v>
          </cell>
          <cell r="AE9981">
            <v>0</v>
          </cell>
        </row>
        <row r="9982">
          <cell r="V9982" t="str">
            <v>800.02.00.000-5100.11</v>
          </cell>
          <cell r="W9982" t="str">
            <v>Benefits Medicare</v>
          </cell>
          <cell r="X9982">
            <v>0</v>
          </cell>
          <cell r="Y9982">
            <v>0</v>
          </cell>
          <cell r="Z9982">
            <v>0</v>
          </cell>
          <cell r="AA9982">
            <v>0</v>
          </cell>
          <cell r="AB9982">
            <v>0</v>
          </cell>
          <cell r="AC9982">
            <v>0</v>
          </cell>
          <cell r="AD9982" t="str">
            <v>∆</v>
          </cell>
          <cell r="AE9982">
            <v>0</v>
          </cell>
        </row>
        <row r="9983">
          <cell r="W9983" t="str">
            <v>TOTAL : PERSONNEL</v>
          </cell>
          <cell r="X9983">
            <v>0</v>
          </cell>
          <cell r="Y9983">
            <v>0</v>
          </cell>
          <cell r="Z9983">
            <v>0</v>
          </cell>
          <cell r="AA9983">
            <v>41000</v>
          </cell>
          <cell r="AB9983">
            <v>0</v>
          </cell>
          <cell r="AC9983">
            <v>0</v>
          </cell>
          <cell r="AD9983" t="str">
            <v>∆</v>
          </cell>
          <cell r="AE9983">
            <v>0</v>
          </cell>
        </row>
        <row r="9984">
          <cell r="AB9984" t="str">
            <v/>
          </cell>
          <cell r="AC9984" t="str">
            <v/>
          </cell>
          <cell r="AD9984" t="str">
            <v>∆</v>
          </cell>
        </row>
        <row r="9985">
          <cell r="V9985" t="str">
            <v>[800] ALLOCATED CENTRAL SERVICES : CITY MANAGER : NON DIVISIONAL</v>
          </cell>
          <cell r="AB9985" t="str">
            <v/>
          </cell>
          <cell r="AC9985" t="str">
            <v/>
          </cell>
          <cell r="AD9985" t="str">
            <v>∆</v>
          </cell>
        </row>
        <row r="9986">
          <cell r="V9986" t="str">
            <v>NO PROGRAM : PERSONNEL</v>
          </cell>
          <cell r="AB9986" t="str">
            <v/>
          </cell>
          <cell r="AC9986" t="str">
            <v/>
          </cell>
          <cell r="AD9986" t="str">
            <v>∆</v>
          </cell>
        </row>
        <row r="9987">
          <cell r="V9987" t="str">
            <v>800.03.00.000-5000.01</v>
          </cell>
          <cell r="W9987" t="str">
            <v>Salaries Regular</v>
          </cell>
          <cell r="X9987">
            <v>0</v>
          </cell>
          <cell r="Y9987">
            <v>0</v>
          </cell>
          <cell r="Z9987">
            <v>0</v>
          </cell>
          <cell r="AA9987">
            <v>109000</v>
          </cell>
          <cell r="AB9987">
            <v>0</v>
          </cell>
          <cell r="AC9987">
            <v>0</v>
          </cell>
          <cell r="AD9987" t="str">
            <v>∆</v>
          </cell>
          <cell r="AE9987">
            <v>0</v>
          </cell>
        </row>
        <row r="9988">
          <cell r="V9988" t="str">
            <v>800.03.00.000-5000.06</v>
          </cell>
          <cell r="W9988" t="str">
            <v>Salaries Out of Class</v>
          </cell>
          <cell r="X9988">
            <v>0</v>
          </cell>
          <cell r="Y9988">
            <v>0</v>
          </cell>
          <cell r="Z9988">
            <v>0</v>
          </cell>
          <cell r="AA9988">
            <v>2000</v>
          </cell>
          <cell r="AB9988">
            <v>0</v>
          </cell>
          <cell r="AC9988">
            <v>0</v>
          </cell>
          <cell r="AD9988" t="str">
            <v>∆</v>
          </cell>
          <cell r="AE9988">
            <v>0</v>
          </cell>
        </row>
        <row r="9989">
          <cell r="V9989" t="str">
            <v>800.03.00.000-5000.07</v>
          </cell>
          <cell r="W9989" t="str">
            <v>Salaries Admin Leave Pay</v>
          </cell>
          <cell r="X9989">
            <v>0</v>
          </cell>
          <cell r="Y9989">
            <v>0</v>
          </cell>
          <cell r="Z9989">
            <v>0</v>
          </cell>
          <cell r="AA9989">
            <v>9000</v>
          </cell>
          <cell r="AB9989">
            <v>0</v>
          </cell>
          <cell r="AC9989">
            <v>0</v>
          </cell>
          <cell r="AD9989" t="str">
            <v>∆</v>
          </cell>
          <cell r="AE9989">
            <v>0</v>
          </cell>
        </row>
        <row r="9990">
          <cell r="V9990" t="str">
            <v>800.03.00.000-5000.08</v>
          </cell>
          <cell r="W9990" t="str">
            <v>Salaries Longevity Pay</v>
          </cell>
          <cell r="X9990">
            <v>0</v>
          </cell>
          <cell r="Y9990">
            <v>0</v>
          </cell>
          <cell r="Z9990">
            <v>0</v>
          </cell>
          <cell r="AA9990">
            <v>4000</v>
          </cell>
          <cell r="AB9990">
            <v>0</v>
          </cell>
          <cell r="AC9990">
            <v>0</v>
          </cell>
          <cell r="AD9990" t="str">
            <v>∆</v>
          </cell>
          <cell r="AE9990">
            <v>0</v>
          </cell>
        </row>
        <row r="9991">
          <cell r="V9991" t="str">
            <v>800.03.00.000-5100.00</v>
          </cell>
          <cell r="W9991" t="str">
            <v>Benefits PERS Pool Liability</v>
          </cell>
          <cell r="X9991">
            <v>0</v>
          </cell>
          <cell r="Y9991">
            <v>0</v>
          </cell>
          <cell r="Z9991">
            <v>0</v>
          </cell>
          <cell r="AA9991">
            <v>20000</v>
          </cell>
          <cell r="AB9991">
            <v>0</v>
          </cell>
          <cell r="AC9991">
            <v>0</v>
          </cell>
          <cell r="AD9991" t="str">
            <v>∆</v>
          </cell>
          <cell r="AE9991">
            <v>0</v>
          </cell>
        </row>
        <row r="9992">
          <cell r="V9992" t="str">
            <v>800.03.00.000-5100.01</v>
          </cell>
          <cell r="W9992" t="str">
            <v>Benefits Retirement</v>
          </cell>
          <cell r="X9992">
            <v>0</v>
          </cell>
          <cell r="Y9992">
            <v>0</v>
          </cell>
          <cell r="Z9992">
            <v>0</v>
          </cell>
          <cell r="AA9992">
            <v>6000</v>
          </cell>
          <cell r="AB9992">
            <v>0</v>
          </cell>
          <cell r="AC9992">
            <v>0</v>
          </cell>
          <cell r="AD9992" t="str">
            <v>∆</v>
          </cell>
          <cell r="AE9992">
            <v>0</v>
          </cell>
        </row>
        <row r="9993">
          <cell r="V9993" t="str">
            <v>800.03.00.000-5100.02</v>
          </cell>
          <cell r="W9993" t="str">
            <v>Benefits Health Insurance</v>
          </cell>
          <cell r="X9993">
            <v>0</v>
          </cell>
          <cell r="Y9993">
            <v>0</v>
          </cell>
          <cell r="Z9993">
            <v>0</v>
          </cell>
          <cell r="AA9993">
            <v>13000</v>
          </cell>
          <cell r="AB9993">
            <v>0</v>
          </cell>
          <cell r="AC9993">
            <v>0</v>
          </cell>
          <cell r="AD9993" t="str">
            <v>∆</v>
          </cell>
          <cell r="AE9993">
            <v>0</v>
          </cell>
        </row>
        <row r="9994">
          <cell r="V9994" t="str">
            <v>800.03.00.000-5100.03</v>
          </cell>
          <cell r="W9994" t="str">
            <v>Benefits Dental Insurance</v>
          </cell>
          <cell r="X9994">
            <v>0</v>
          </cell>
          <cell r="Y9994">
            <v>0</v>
          </cell>
          <cell r="Z9994">
            <v>0</v>
          </cell>
          <cell r="AA9994">
            <v>1000</v>
          </cell>
          <cell r="AB9994">
            <v>0</v>
          </cell>
          <cell r="AC9994">
            <v>0</v>
          </cell>
          <cell r="AD9994" t="str">
            <v>∆</v>
          </cell>
          <cell r="AE9994">
            <v>0</v>
          </cell>
        </row>
        <row r="9995">
          <cell r="V9995" t="str">
            <v>800.03.00.000-5100.04</v>
          </cell>
          <cell r="W9995" t="str">
            <v>Benefits Vision Insurance</v>
          </cell>
          <cell r="X9995">
            <v>0</v>
          </cell>
          <cell r="Y9995">
            <v>0</v>
          </cell>
          <cell r="Z9995">
            <v>0</v>
          </cell>
          <cell r="AA9995">
            <v>0</v>
          </cell>
          <cell r="AB9995">
            <v>0</v>
          </cell>
          <cell r="AC9995">
            <v>0</v>
          </cell>
          <cell r="AD9995" t="str">
            <v>∆</v>
          </cell>
          <cell r="AE9995">
            <v>0</v>
          </cell>
        </row>
        <row r="9996">
          <cell r="V9996" t="str">
            <v>800.03.00.000-5100.05</v>
          </cell>
          <cell r="W9996" t="str">
            <v>Benefits Life Insurance</v>
          </cell>
          <cell r="X9996">
            <v>0</v>
          </cell>
          <cell r="Y9996">
            <v>0</v>
          </cell>
          <cell r="Z9996">
            <v>0</v>
          </cell>
          <cell r="AA9996">
            <v>0</v>
          </cell>
          <cell r="AB9996">
            <v>0</v>
          </cell>
          <cell r="AC9996">
            <v>0</v>
          </cell>
          <cell r="AD9996" t="str">
            <v>∆</v>
          </cell>
          <cell r="AE9996">
            <v>0</v>
          </cell>
        </row>
        <row r="9997">
          <cell r="V9997" t="str">
            <v>800.03.00.000-5100.07</v>
          </cell>
          <cell r="W9997" t="str">
            <v>Benefits Long Term Disability</v>
          </cell>
          <cell r="X9997">
            <v>0</v>
          </cell>
          <cell r="Y9997">
            <v>0</v>
          </cell>
          <cell r="Z9997">
            <v>0</v>
          </cell>
          <cell r="AA9997">
            <v>0</v>
          </cell>
          <cell r="AB9997">
            <v>0</v>
          </cell>
          <cell r="AC9997">
            <v>0</v>
          </cell>
          <cell r="AD9997" t="str">
            <v>∆</v>
          </cell>
          <cell r="AE9997">
            <v>0</v>
          </cell>
        </row>
        <row r="9998">
          <cell r="V9998" t="str">
            <v>800.03.00.000-5100.08</v>
          </cell>
          <cell r="W9998" t="str">
            <v>Benefits Deferred Compensation</v>
          </cell>
          <cell r="X9998">
            <v>0</v>
          </cell>
          <cell r="Y9998">
            <v>0</v>
          </cell>
          <cell r="Z9998">
            <v>0</v>
          </cell>
          <cell r="AA9998">
            <v>2000</v>
          </cell>
          <cell r="AB9998">
            <v>0</v>
          </cell>
          <cell r="AC9998">
            <v>0</v>
          </cell>
          <cell r="AD9998" t="str">
            <v>∆</v>
          </cell>
          <cell r="AE9998">
            <v>0</v>
          </cell>
        </row>
        <row r="9999">
          <cell r="V9999" t="str">
            <v>800.03.00.000-5100.11</v>
          </cell>
          <cell r="W9999" t="str">
            <v>Benefits Medicare</v>
          </cell>
          <cell r="X9999">
            <v>0</v>
          </cell>
          <cell r="Y9999">
            <v>0</v>
          </cell>
          <cell r="Z9999">
            <v>0</v>
          </cell>
          <cell r="AA9999">
            <v>2000</v>
          </cell>
          <cell r="AB9999">
            <v>0</v>
          </cell>
          <cell r="AC9999">
            <v>0</v>
          </cell>
          <cell r="AD9999" t="str">
            <v>∆</v>
          </cell>
          <cell r="AE9999">
            <v>0</v>
          </cell>
        </row>
        <row r="10000">
          <cell r="V10000" t="str">
            <v>800.03.00.000-5100.15</v>
          </cell>
          <cell r="W10000" t="str">
            <v>Benefits Cell Phone Allowance</v>
          </cell>
          <cell r="X10000">
            <v>0</v>
          </cell>
          <cell r="Y10000">
            <v>0</v>
          </cell>
          <cell r="Z10000">
            <v>0</v>
          </cell>
          <cell r="AA10000">
            <v>0</v>
          </cell>
          <cell r="AB10000">
            <v>0</v>
          </cell>
          <cell r="AC10000">
            <v>0</v>
          </cell>
          <cell r="AD10000" t="str">
            <v>∆</v>
          </cell>
          <cell r="AE10000">
            <v>0</v>
          </cell>
        </row>
        <row r="10001">
          <cell r="W10001" t="str">
            <v>TOTAL : PERSONNEL</v>
          </cell>
          <cell r="X10001">
            <v>0</v>
          </cell>
          <cell r="Y10001">
            <v>0</v>
          </cell>
          <cell r="Z10001">
            <v>0</v>
          </cell>
          <cell r="AA10001">
            <v>168000</v>
          </cell>
          <cell r="AB10001">
            <v>0</v>
          </cell>
          <cell r="AC10001">
            <v>0</v>
          </cell>
          <cell r="AD10001" t="str">
            <v>∆</v>
          </cell>
          <cell r="AE10001">
            <v>0</v>
          </cell>
        </row>
        <row r="10002">
          <cell r="AB10002" t="str">
            <v/>
          </cell>
          <cell r="AC10002" t="str">
            <v/>
          </cell>
          <cell r="AD10002" t="str">
            <v>∆</v>
          </cell>
        </row>
        <row r="10003">
          <cell r="V10003" t="str">
            <v>[800] ALLOCATED CENTRAL SERVICES : EMPLOYEE SERVICES &amp; ENGAGEMENT : NON DIVISIONAL</v>
          </cell>
          <cell r="AB10003" t="str">
            <v/>
          </cell>
          <cell r="AC10003" t="str">
            <v/>
          </cell>
          <cell r="AD10003" t="str">
            <v>∆</v>
          </cell>
        </row>
        <row r="10004">
          <cell r="V10004" t="str">
            <v>HUMAN RESOURCES : PERSONNEL</v>
          </cell>
          <cell r="AB10004" t="str">
            <v/>
          </cell>
          <cell r="AC10004" t="str">
            <v/>
          </cell>
          <cell r="AD10004" t="str">
            <v>∆</v>
          </cell>
        </row>
        <row r="10005">
          <cell r="V10005" t="str">
            <v>800.04.00.130-5000.01</v>
          </cell>
          <cell r="W10005" t="str">
            <v>Salaries Regular</v>
          </cell>
          <cell r="X10005">
            <v>0</v>
          </cell>
          <cell r="Y10005">
            <v>0</v>
          </cell>
          <cell r="Z10005">
            <v>0</v>
          </cell>
          <cell r="AA10005">
            <v>96000</v>
          </cell>
          <cell r="AB10005">
            <v>0</v>
          </cell>
          <cell r="AC10005">
            <v>0</v>
          </cell>
          <cell r="AD10005" t="str">
            <v>∆</v>
          </cell>
          <cell r="AE10005">
            <v>0</v>
          </cell>
        </row>
        <row r="10006">
          <cell r="V10006" t="str">
            <v>800.04.00.130-5100.00</v>
          </cell>
          <cell r="W10006" t="str">
            <v>Benefits PERS Pool Liability</v>
          </cell>
          <cell r="X10006">
            <v>0</v>
          </cell>
          <cell r="Y10006">
            <v>0</v>
          </cell>
          <cell r="Z10006">
            <v>0</v>
          </cell>
          <cell r="AA10006">
            <v>20000</v>
          </cell>
          <cell r="AB10006">
            <v>0</v>
          </cell>
          <cell r="AC10006">
            <v>0</v>
          </cell>
          <cell r="AD10006" t="str">
            <v>∆</v>
          </cell>
          <cell r="AE10006">
            <v>0</v>
          </cell>
        </row>
        <row r="10007">
          <cell r="V10007" t="str">
            <v>800.04.00.130-5100.01</v>
          </cell>
          <cell r="W10007" t="str">
            <v>Benefits Retirement</v>
          </cell>
          <cell r="X10007">
            <v>0</v>
          </cell>
          <cell r="Y10007">
            <v>0</v>
          </cell>
          <cell r="Z10007">
            <v>0</v>
          </cell>
          <cell r="AA10007">
            <v>7000</v>
          </cell>
          <cell r="AB10007">
            <v>0</v>
          </cell>
          <cell r="AC10007">
            <v>0</v>
          </cell>
          <cell r="AD10007" t="str">
            <v>∆</v>
          </cell>
          <cell r="AE10007">
            <v>0</v>
          </cell>
        </row>
        <row r="10008">
          <cell r="V10008" t="str">
            <v>800.04.00.130-5100.02</v>
          </cell>
          <cell r="W10008" t="str">
            <v>Benefits Health Insurance</v>
          </cell>
          <cell r="X10008">
            <v>0</v>
          </cell>
          <cell r="Y10008">
            <v>0</v>
          </cell>
          <cell r="Z10008">
            <v>0</v>
          </cell>
          <cell r="AA10008">
            <v>8000</v>
          </cell>
          <cell r="AB10008">
            <v>0</v>
          </cell>
          <cell r="AC10008">
            <v>0</v>
          </cell>
          <cell r="AD10008" t="str">
            <v>∆</v>
          </cell>
          <cell r="AE10008">
            <v>0</v>
          </cell>
        </row>
        <row r="10009">
          <cell r="V10009" t="str">
            <v>800.04.00.130-5100.03</v>
          </cell>
          <cell r="W10009" t="str">
            <v>Benefits Dental Insurance</v>
          </cell>
          <cell r="X10009">
            <v>0</v>
          </cell>
          <cell r="Y10009">
            <v>0</v>
          </cell>
          <cell r="Z10009">
            <v>0</v>
          </cell>
          <cell r="AA10009">
            <v>1000</v>
          </cell>
          <cell r="AB10009">
            <v>0</v>
          </cell>
          <cell r="AC10009">
            <v>0</v>
          </cell>
          <cell r="AD10009" t="str">
            <v>∆</v>
          </cell>
          <cell r="AE10009">
            <v>0</v>
          </cell>
        </row>
        <row r="10010">
          <cell r="V10010" t="str">
            <v>800.04.00.130-5100.04</v>
          </cell>
          <cell r="W10010" t="str">
            <v>Benefits Vision Insurance</v>
          </cell>
          <cell r="X10010">
            <v>0</v>
          </cell>
          <cell r="Y10010">
            <v>0</v>
          </cell>
          <cell r="Z10010">
            <v>0</v>
          </cell>
          <cell r="AA10010">
            <v>0</v>
          </cell>
          <cell r="AB10010">
            <v>0</v>
          </cell>
          <cell r="AC10010">
            <v>0</v>
          </cell>
          <cell r="AD10010" t="str">
            <v>∆</v>
          </cell>
          <cell r="AE10010">
            <v>0</v>
          </cell>
        </row>
        <row r="10011">
          <cell r="V10011" t="str">
            <v>800.04.00.130-5100.05</v>
          </cell>
          <cell r="W10011" t="str">
            <v>Benefits Life Insurance</v>
          </cell>
          <cell r="X10011">
            <v>0</v>
          </cell>
          <cell r="Y10011">
            <v>0</v>
          </cell>
          <cell r="Z10011">
            <v>0</v>
          </cell>
          <cell r="AA10011">
            <v>0</v>
          </cell>
          <cell r="AB10011">
            <v>0</v>
          </cell>
          <cell r="AC10011">
            <v>0</v>
          </cell>
          <cell r="AD10011" t="str">
            <v>∆</v>
          </cell>
          <cell r="AE10011">
            <v>0</v>
          </cell>
        </row>
        <row r="10012">
          <cell r="V10012" t="str">
            <v>800.04.00.130-5100.07</v>
          </cell>
          <cell r="W10012" t="str">
            <v>Benefits Long Term Disability</v>
          </cell>
          <cell r="X10012">
            <v>0</v>
          </cell>
          <cell r="Y10012">
            <v>0</v>
          </cell>
          <cell r="Z10012">
            <v>0</v>
          </cell>
          <cell r="AA10012">
            <v>0</v>
          </cell>
          <cell r="AB10012">
            <v>0</v>
          </cell>
          <cell r="AC10012">
            <v>0</v>
          </cell>
          <cell r="AD10012" t="str">
            <v>∆</v>
          </cell>
          <cell r="AE10012">
            <v>0</v>
          </cell>
        </row>
        <row r="10013">
          <cell r="V10013" t="str">
            <v>800.04.00.130-5100.08</v>
          </cell>
          <cell r="W10013" t="str">
            <v>Benefits Deferred Compensation</v>
          </cell>
          <cell r="X10013">
            <v>0</v>
          </cell>
          <cell r="Y10013">
            <v>0</v>
          </cell>
          <cell r="Z10013">
            <v>0</v>
          </cell>
          <cell r="AA10013">
            <v>2000</v>
          </cell>
          <cell r="AB10013">
            <v>0</v>
          </cell>
          <cell r="AC10013">
            <v>0</v>
          </cell>
          <cell r="AD10013" t="str">
            <v>∆</v>
          </cell>
          <cell r="AE10013">
            <v>0</v>
          </cell>
        </row>
        <row r="10014">
          <cell r="V10014" t="str">
            <v>800.04.00.130-5100.11</v>
          </cell>
          <cell r="W10014" t="str">
            <v>Benefits Medicare</v>
          </cell>
          <cell r="X10014">
            <v>0</v>
          </cell>
          <cell r="Y10014">
            <v>0</v>
          </cell>
          <cell r="Z10014">
            <v>0</v>
          </cell>
          <cell r="AA10014">
            <v>1000</v>
          </cell>
          <cell r="AB10014">
            <v>0</v>
          </cell>
          <cell r="AC10014">
            <v>0</v>
          </cell>
          <cell r="AD10014" t="str">
            <v>∆</v>
          </cell>
          <cell r="AE10014">
            <v>0</v>
          </cell>
        </row>
        <row r="10015">
          <cell r="V10015" t="str">
            <v>800.04.00.130-5100.15</v>
          </cell>
          <cell r="W10015" t="str">
            <v>Benefits Cell Phone Allowance</v>
          </cell>
          <cell r="X10015">
            <v>0</v>
          </cell>
          <cell r="Y10015">
            <v>0</v>
          </cell>
          <cell r="Z10015">
            <v>0</v>
          </cell>
          <cell r="AA10015">
            <v>0</v>
          </cell>
          <cell r="AB10015">
            <v>0</v>
          </cell>
          <cell r="AC10015">
            <v>0</v>
          </cell>
          <cell r="AD10015" t="str">
            <v>∆</v>
          </cell>
          <cell r="AE10015">
            <v>0</v>
          </cell>
        </row>
        <row r="10016">
          <cell r="W10016" t="str">
            <v>TOTAL : PERSONNEL</v>
          </cell>
          <cell r="X10016">
            <v>0</v>
          </cell>
          <cell r="Y10016">
            <v>0</v>
          </cell>
          <cell r="Z10016">
            <v>0</v>
          </cell>
          <cell r="AA10016">
            <v>135000</v>
          </cell>
          <cell r="AB10016">
            <v>0</v>
          </cell>
          <cell r="AC10016">
            <v>0</v>
          </cell>
          <cell r="AD10016" t="str">
            <v>∆</v>
          </cell>
          <cell r="AE10016">
            <v>0</v>
          </cell>
        </row>
        <row r="10017">
          <cell r="AB10017" t="str">
            <v/>
          </cell>
          <cell r="AC10017" t="str">
            <v/>
          </cell>
          <cell r="AD10017" t="str">
            <v>∆</v>
          </cell>
        </row>
        <row r="10018">
          <cell r="V10018" t="str">
            <v>[800] ALLOCATED CENTRAL SERVICES : EMPLOYEE SERVICES &amp; ENGAGEMENT : NON DIVISIONAL</v>
          </cell>
        </row>
        <row r="10019">
          <cell r="V10019" t="str">
            <v>HUMAN RESOURCES : OPERATIONS</v>
          </cell>
          <cell r="AB10019" t="str">
            <v/>
          </cell>
          <cell r="AC10019" t="str">
            <v/>
          </cell>
          <cell r="AD10019" t="str">
            <v>∆</v>
          </cell>
        </row>
        <row r="10020">
          <cell r="V10020" t="str">
            <v>800.04.00.130-6300.01</v>
          </cell>
          <cell r="W10020" t="str">
            <v>Dues &amp; Subscriptions Memberships</v>
          </cell>
          <cell r="X10020">
            <v>0</v>
          </cell>
          <cell r="Y10020">
            <v>0</v>
          </cell>
          <cell r="Z10020">
            <v>0</v>
          </cell>
          <cell r="AA10020">
            <v>0</v>
          </cell>
          <cell r="AB10020">
            <v>0</v>
          </cell>
          <cell r="AC10020">
            <v>0</v>
          </cell>
          <cell r="AD10020" t="str">
            <v>∆</v>
          </cell>
          <cell r="AE10020">
            <v>0</v>
          </cell>
        </row>
        <row r="10021">
          <cell r="W10021" t="str">
            <v>TOTAL : OPERATIONS</v>
          </cell>
          <cell r="X10021">
            <v>0</v>
          </cell>
          <cell r="Y10021">
            <v>0</v>
          </cell>
          <cell r="Z10021">
            <v>0</v>
          </cell>
          <cell r="AA10021">
            <v>0</v>
          </cell>
          <cell r="AB10021">
            <v>0</v>
          </cell>
          <cell r="AC10021">
            <v>0</v>
          </cell>
          <cell r="AD10021" t="str">
            <v>∆</v>
          </cell>
          <cell r="AE10021">
            <v>0</v>
          </cell>
        </row>
        <row r="10022">
          <cell r="AB10022" t="str">
            <v/>
          </cell>
          <cell r="AC10022" t="str">
            <v/>
          </cell>
          <cell r="AD10022" t="str">
            <v>∆</v>
          </cell>
        </row>
        <row r="10023">
          <cell r="V10023" t="str">
            <v>[800] ALLOCATED CENTRAL SERVICES : EMPLOYEE SERVICES &amp; ENGAGEMENT : NON DIVISIONAL</v>
          </cell>
        </row>
        <row r="10024">
          <cell r="V10024" t="str">
            <v>RISK MANAGEMENT : PERSONNEL</v>
          </cell>
          <cell r="AB10024" t="str">
            <v/>
          </cell>
          <cell r="AC10024" t="str">
            <v/>
          </cell>
          <cell r="AD10024" t="str">
            <v>∆</v>
          </cell>
        </row>
        <row r="10025">
          <cell r="V10025" t="str">
            <v>800.04.00.140-5000.01</v>
          </cell>
          <cell r="W10025" t="str">
            <v>Salaries Regular</v>
          </cell>
          <cell r="X10025">
            <v>0</v>
          </cell>
          <cell r="Y10025">
            <v>0</v>
          </cell>
          <cell r="Z10025">
            <v>0</v>
          </cell>
          <cell r="AA10025">
            <v>62000</v>
          </cell>
          <cell r="AB10025">
            <v>0</v>
          </cell>
          <cell r="AC10025">
            <v>0</v>
          </cell>
          <cell r="AD10025" t="str">
            <v>∆</v>
          </cell>
          <cell r="AE10025">
            <v>0</v>
          </cell>
        </row>
        <row r="10026">
          <cell r="V10026" t="str">
            <v>800.04.00.140-5100.00</v>
          </cell>
          <cell r="W10026" t="str">
            <v>Benefits PERS Pool Liability</v>
          </cell>
          <cell r="X10026">
            <v>0</v>
          </cell>
          <cell r="Y10026">
            <v>0</v>
          </cell>
          <cell r="Z10026">
            <v>0</v>
          </cell>
          <cell r="AA10026">
            <v>12000</v>
          </cell>
          <cell r="AB10026">
            <v>0</v>
          </cell>
          <cell r="AC10026">
            <v>0</v>
          </cell>
          <cell r="AD10026" t="str">
            <v>∆</v>
          </cell>
          <cell r="AE10026">
            <v>0</v>
          </cell>
        </row>
        <row r="10027">
          <cell r="V10027" t="str">
            <v>800.04.00.140-5100.01</v>
          </cell>
          <cell r="W10027" t="str">
            <v>Benefits Retirement</v>
          </cell>
          <cell r="X10027">
            <v>0</v>
          </cell>
          <cell r="Y10027">
            <v>0</v>
          </cell>
          <cell r="Z10027">
            <v>0</v>
          </cell>
          <cell r="AA10027">
            <v>4000</v>
          </cell>
          <cell r="AB10027">
            <v>0</v>
          </cell>
          <cell r="AC10027">
            <v>0</v>
          </cell>
          <cell r="AD10027" t="str">
            <v>∆</v>
          </cell>
          <cell r="AE10027">
            <v>0</v>
          </cell>
        </row>
        <row r="10028">
          <cell r="V10028" t="str">
            <v>800.04.00.140-5100.02</v>
          </cell>
          <cell r="W10028" t="str">
            <v>Benefits Health Insurance</v>
          </cell>
          <cell r="X10028">
            <v>0</v>
          </cell>
          <cell r="Y10028">
            <v>0</v>
          </cell>
          <cell r="Z10028">
            <v>0</v>
          </cell>
          <cell r="AA10028">
            <v>4000</v>
          </cell>
          <cell r="AB10028">
            <v>0</v>
          </cell>
          <cell r="AC10028">
            <v>0</v>
          </cell>
          <cell r="AD10028" t="str">
            <v>∆</v>
          </cell>
          <cell r="AE10028">
            <v>0</v>
          </cell>
        </row>
        <row r="10029">
          <cell r="V10029" t="str">
            <v>800.04.00.140-5100.03</v>
          </cell>
          <cell r="W10029" t="str">
            <v>Benefits Dental Insurance</v>
          </cell>
          <cell r="X10029">
            <v>0</v>
          </cell>
          <cell r="Y10029">
            <v>0</v>
          </cell>
          <cell r="Z10029">
            <v>0</v>
          </cell>
          <cell r="AA10029">
            <v>0</v>
          </cell>
          <cell r="AB10029">
            <v>0</v>
          </cell>
          <cell r="AC10029">
            <v>0</v>
          </cell>
          <cell r="AD10029" t="str">
            <v>∆</v>
          </cell>
          <cell r="AE10029">
            <v>0</v>
          </cell>
        </row>
        <row r="10030">
          <cell r="V10030" t="str">
            <v>800.04.00.140-5100.04</v>
          </cell>
          <cell r="W10030" t="str">
            <v>Benefits Vision Insurance</v>
          </cell>
          <cell r="X10030">
            <v>0</v>
          </cell>
          <cell r="Y10030">
            <v>0</v>
          </cell>
          <cell r="Z10030">
            <v>0</v>
          </cell>
          <cell r="AA10030">
            <v>0</v>
          </cell>
          <cell r="AB10030">
            <v>0</v>
          </cell>
          <cell r="AC10030">
            <v>0</v>
          </cell>
          <cell r="AD10030" t="str">
            <v>∆</v>
          </cell>
          <cell r="AE10030">
            <v>0</v>
          </cell>
        </row>
        <row r="10031">
          <cell r="V10031" t="str">
            <v>800.04.00.140-5100.05</v>
          </cell>
          <cell r="W10031" t="str">
            <v>Benefits Life Insurance</v>
          </cell>
          <cell r="X10031">
            <v>0</v>
          </cell>
          <cell r="Y10031">
            <v>0</v>
          </cell>
          <cell r="Z10031">
            <v>0</v>
          </cell>
          <cell r="AA10031">
            <v>0</v>
          </cell>
          <cell r="AB10031">
            <v>0</v>
          </cell>
          <cell r="AC10031">
            <v>0</v>
          </cell>
          <cell r="AD10031" t="str">
            <v>∆</v>
          </cell>
          <cell r="AE10031">
            <v>0</v>
          </cell>
        </row>
        <row r="10032">
          <cell r="V10032" t="str">
            <v>800.04.00.140-5100.07</v>
          </cell>
          <cell r="W10032" t="str">
            <v>Benefits Long Term Disability</v>
          </cell>
          <cell r="X10032">
            <v>0</v>
          </cell>
          <cell r="Y10032">
            <v>0</v>
          </cell>
          <cell r="Z10032">
            <v>0</v>
          </cell>
          <cell r="AA10032">
            <v>0</v>
          </cell>
          <cell r="AB10032">
            <v>0</v>
          </cell>
          <cell r="AC10032">
            <v>0</v>
          </cell>
          <cell r="AD10032" t="str">
            <v>∆</v>
          </cell>
          <cell r="AE10032">
            <v>0</v>
          </cell>
        </row>
        <row r="10033">
          <cell r="V10033" t="str">
            <v>800.04.00.140-5100.08</v>
          </cell>
          <cell r="W10033" t="str">
            <v>Benefits Deferred Compensation</v>
          </cell>
          <cell r="X10033">
            <v>0</v>
          </cell>
          <cell r="Y10033">
            <v>0</v>
          </cell>
          <cell r="Z10033">
            <v>0</v>
          </cell>
          <cell r="AA10033">
            <v>3000</v>
          </cell>
          <cell r="AB10033">
            <v>0</v>
          </cell>
          <cell r="AC10033">
            <v>0</v>
          </cell>
          <cell r="AD10033" t="str">
            <v>∆</v>
          </cell>
          <cell r="AE10033">
            <v>0</v>
          </cell>
        </row>
        <row r="10034">
          <cell r="V10034" t="str">
            <v>800.04.00.140-5100.11</v>
          </cell>
          <cell r="W10034" t="str">
            <v>Benefits Medicare</v>
          </cell>
          <cell r="X10034">
            <v>0</v>
          </cell>
          <cell r="Y10034">
            <v>0</v>
          </cell>
          <cell r="Z10034">
            <v>0</v>
          </cell>
          <cell r="AA10034">
            <v>1000</v>
          </cell>
          <cell r="AB10034">
            <v>0</v>
          </cell>
          <cell r="AC10034">
            <v>0</v>
          </cell>
          <cell r="AD10034" t="str">
            <v>∆</v>
          </cell>
          <cell r="AE10034">
            <v>0</v>
          </cell>
        </row>
        <row r="10035">
          <cell r="W10035" t="str">
            <v>TOTAL : PERSONNEL</v>
          </cell>
          <cell r="X10035">
            <v>0</v>
          </cell>
          <cell r="Y10035">
            <v>0</v>
          </cell>
          <cell r="Z10035">
            <v>0</v>
          </cell>
          <cell r="AA10035">
            <v>86000</v>
          </cell>
          <cell r="AB10035">
            <v>0</v>
          </cell>
          <cell r="AC10035">
            <v>0</v>
          </cell>
          <cell r="AD10035" t="str">
            <v>∆</v>
          </cell>
          <cell r="AE10035">
            <v>0</v>
          </cell>
        </row>
        <row r="10036">
          <cell r="AB10036" t="str">
            <v/>
          </cell>
          <cell r="AC10036" t="str">
            <v/>
          </cell>
          <cell r="AD10036" t="str">
            <v>∆</v>
          </cell>
        </row>
        <row r="10037">
          <cell r="V10037" t="str">
            <v>[800] ALLOCATED CENTRAL SERVICES : FINANCE : NON DIVISIONAL</v>
          </cell>
          <cell r="AB10037" t="str">
            <v/>
          </cell>
          <cell r="AC10037" t="str">
            <v/>
          </cell>
          <cell r="AD10037" t="str">
            <v>∆</v>
          </cell>
        </row>
        <row r="10038">
          <cell r="V10038" t="str">
            <v>FISCAL MANAGEMENT : PERSONNEL</v>
          </cell>
          <cell r="AB10038" t="str">
            <v/>
          </cell>
          <cell r="AC10038" t="str">
            <v/>
          </cell>
          <cell r="AD10038" t="str">
            <v>∆</v>
          </cell>
        </row>
        <row r="10039">
          <cell r="V10039" t="str">
            <v>800.05.00.150-5000.01</v>
          </cell>
          <cell r="W10039" t="str">
            <v>Salaries Regular</v>
          </cell>
          <cell r="X10039">
            <v>0</v>
          </cell>
          <cell r="Y10039">
            <v>0</v>
          </cell>
          <cell r="Z10039">
            <v>0</v>
          </cell>
          <cell r="AA10039">
            <v>143000</v>
          </cell>
          <cell r="AB10039">
            <v>0</v>
          </cell>
          <cell r="AC10039">
            <v>0</v>
          </cell>
          <cell r="AD10039" t="str">
            <v>∆</v>
          </cell>
          <cell r="AE10039">
            <v>0</v>
          </cell>
        </row>
        <row r="10040">
          <cell r="V10040" t="str">
            <v>800.05.00.150-5000.03</v>
          </cell>
          <cell r="W10040" t="str">
            <v>Salaries Overtime</v>
          </cell>
          <cell r="X10040">
            <v>0</v>
          </cell>
          <cell r="Y10040">
            <v>0</v>
          </cell>
          <cell r="Z10040">
            <v>0</v>
          </cell>
          <cell r="AA10040">
            <v>3000</v>
          </cell>
          <cell r="AB10040">
            <v>0</v>
          </cell>
          <cell r="AC10040">
            <v>0</v>
          </cell>
          <cell r="AD10040" t="str">
            <v>∆</v>
          </cell>
          <cell r="AE10040">
            <v>0</v>
          </cell>
        </row>
        <row r="10041">
          <cell r="V10041" t="str">
            <v>800.05.00.150-5000.07</v>
          </cell>
          <cell r="W10041" t="str">
            <v>Salaries Admin Leave Pay</v>
          </cell>
          <cell r="X10041">
            <v>0</v>
          </cell>
          <cell r="Y10041">
            <v>0</v>
          </cell>
          <cell r="Z10041">
            <v>0</v>
          </cell>
          <cell r="AA10041">
            <v>2000</v>
          </cell>
          <cell r="AB10041">
            <v>0</v>
          </cell>
          <cell r="AC10041">
            <v>0</v>
          </cell>
          <cell r="AD10041" t="str">
            <v>∆</v>
          </cell>
          <cell r="AE10041">
            <v>0</v>
          </cell>
        </row>
        <row r="10042">
          <cell r="V10042" t="str">
            <v>800.05.00.150-5100.00</v>
          </cell>
          <cell r="W10042" t="str">
            <v>Benefits PERS Pool Liability</v>
          </cell>
          <cell r="X10042">
            <v>0</v>
          </cell>
          <cell r="Y10042">
            <v>0</v>
          </cell>
          <cell r="Z10042">
            <v>0</v>
          </cell>
          <cell r="AA10042">
            <v>28000</v>
          </cell>
          <cell r="AB10042">
            <v>0</v>
          </cell>
          <cell r="AC10042">
            <v>0</v>
          </cell>
          <cell r="AD10042" t="str">
            <v>∆</v>
          </cell>
          <cell r="AE10042">
            <v>0</v>
          </cell>
        </row>
        <row r="10043">
          <cell r="V10043" t="str">
            <v>800.05.00.150-5100.01</v>
          </cell>
          <cell r="W10043" t="str">
            <v>Benefits Retirement</v>
          </cell>
          <cell r="X10043">
            <v>0</v>
          </cell>
          <cell r="Y10043">
            <v>0</v>
          </cell>
          <cell r="Z10043">
            <v>0</v>
          </cell>
          <cell r="AA10043">
            <v>13000</v>
          </cell>
          <cell r="AB10043">
            <v>0</v>
          </cell>
          <cell r="AC10043">
            <v>0</v>
          </cell>
          <cell r="AD10043" t="str">
            <v>∆</v>
          </cell>
          <cell r="AE10043">
            <v>0</v>
          </cell>
        </row>
        <row r="10044">
          <cell r="V10044" t="str">
            <v>800.05.00.150-5100.02</v>
          </cell>
          <cell r="W10044" t="str">
            <v>Benefits Health Insurance</v>
          </cell>
          <cell r="X10044">
            <v>0</v>
          </cell>
          <cell r="Y10044">
            <v>0</v>
          </cell>
          <cell r="Z10044">
            <v>0</v>
          </cell>
          <cell r="AA10044">
            <v>20000</v>
          </cell>
          <cell r="AB10044">
            <v>0</v>
          </cell>
          <cell r="AC10044">
            <v>0</v>
          </cell>
          <cell r="AD10044" t="str">
            <v>∆</v>
          </cell>
          <cell r="AE10044">
            <v>0</v>
          </cell>
        </row>
        <row r="10045">
          <cell r="V10045" t="str">
            <v>800.05.00.150-5100.03</v>
          </cell>
          <cell r="W10045" t="str">
            <v>Benefits Dental Insurance</v>
          </cell>
          <cell r="X10045">
            <v>0</v>
          </cell>
          <cell r="Y10045">
            <v>0</v>
          </cell>
          <cell r="Z10045">
            <v>0</v>
          </cell>
          <cell r="AA10045">
            <v>2000</v>
          </cell>
          <cell r="AB10045">
            <v>0</v>
          </cell>
          <cell r="AC10045">
            <v>0</v>
          </cell>
          <cell r="AD10045" t="str">
            <v>∆</v>
          </cell>
          <cell r="AE10045">
            <v>0</v>
          </cell>
        </row>
        <row r="10046">
          <cell r="V10046" t="str">
            <v>800.05.00.150-5100.04</v>
          </cell>
          <cell r="W10046" t="str">
            <v>Benefits Vision Insurance</v>
          </cell>
          <cell r="X10046">
            <v>0</v>
          </cell>
          <cell r="Y10046">
            <v>0</v>
          </cell>
          <cell r="Z10046">
            <v>0</v>
          </cell>
          <cell r="AA10046">
            <v>0</v>
          </cell>
          <cell r="AB10046">
            <v>0</v>
          </cell>
          <cell r="AC10046">
            <v>0</v>
          </cell>
          <cell r="AD10046" t="str">
            <v>∆</v>
          </cell>
          <cell r="AE10046">
            <v>0</v>
          </cell>
        </row>
        <row r="10047">
          <cell r="V10047" t="str">
            <v>800.05.00.150-5100.05</v>
          </cell>
          <cell r="W10047" t="str">
            <v>Benefits Life Insurance</v>
          </cell>
          <cell r="X10047">
            <v>0</v>
          </cell>
          <cell r="Y10047">
            <v>0</v>
          </cell>
          <cell r="Z10047">
            <v>0</v>
          </cell>
          <cell r="AA10047">
            <v>0</v>
          </cell>
          <cell r="AB10047">
            <v>0</v>
          </cell>
          <cell r="AC10047">
            <v>0</v>
          </cell>
          <cell r="AD10047" t="str">
            <v>∆</v>
          </cell>
          <cell r="AE10047">
            <v>0</v>
          </cell>
        </row>
        <row r="10048">
          <cell r="V10048" t="str">
            <v>800.05.00.150-5100.07</v>
          </cell>
          <cell r="W10048" t="str">
            <v>Benefits Long Term Disability</v>
          </cell>
          <cell r="X10048">
            <v>0</v>
          </cell>
          <cell r="Y10048">
            <v>0</v>
          </cell>
          <cell r="Z10048">
            <v>0</v>
          </cell>
          <cell r="AA10048">
            <v>0</v>
          </cell>
          <cell r="AB10048">
            <v>0</v>
          </cell>
          <cell r="AC10048">
            <v>0</v>
          </cell>
          <cell r="AD10048" t="str">
            <v>∆</v>
          </cell>
          <cell r="AE10048">
            <v>0</v>
          </cell>
        </row>
        <row r="10049">
          <cell r="V10049" t="str">
            <v>800.05.00.150-5100.08</v>
          </cell>
          <cell r="W10049" t="str">
            <v>Benefits Deferred Compensation</v>
          </cell>
          <cell r="X10049">
            <v>0</v>
          </cell>
          <cell r="Y10049">
            <v>0</v>
          </cell>
          <cell r="Z10049">
            <v>0</v>
          </cell>
          <cell r="AA10049">
            <v>2000</v>
          </cell>
          <cell r="AB10049">
            <v>0</v>
          </cell>
          <cell r="AC10049">
            <v>0</v>
          </cell>
          <cell r="AD10049" t="str">
            <v>∆</v>
          </cell>
          <cell r="AE10049">
            <v>0</v>
          </cell>
        </row>
        <row r="10050">
          <cell r="V10050" t="str">
            <v>800.05.00.150-5100.11</v>
          </cell>
          <cell r="W10050" t="str">
            <v>Benefits Medicare</v>
          </cell>
          <cell r="X10050">
            <v>0</v>
          </cell>
          <cell r="Y10050">
            <v>0</v>
          </cell>
          <cell r="Z10050">
            <v>0</v>
          </cell>
          <cell r="AA10050">
            <v>2000</v>
          </cell>
          <cell r="AB10050">
            <v>0</v>
          </cell>
          <cell r="AC10050">
            <v>0</v>
          </cell>
          <cell r="AD10050" t="str">
            <v>∆</v>
          </cell>
          <cell r="AE10050">
            <v>0</v>
          </cell>
        </row>
        <row r="10051">
          <cell r="V10051" t="str">
            <v>800.05.00.150-5100.15</v>
          </cell>
          <cell r="W10051" t="str">
            <v>Benefits Cell Phone Allowance</v>
          </cell>
          <cell r="X10051">
            <v>0</v>
          </cell>
          <cell r="Y10051">
            <v>0</v>
          </cell>
          <cell r="Z10051">
            <v>0</v>
          </cell>
          <cell r="AA10051">
            <v>0</v>
          </cell>
          <cell r="AB10051">
            <v>0</v>
          </cell>
          <cell r="AC10051">
            <v>0</v>
          </cell>
          <cell r="AD10051" t="str">
            <v>∆</v>
          </cell>
          <cell r="AE10051">
            <v>0</v>
          </cell>
        </row>
        <row r="10052">
          <cell r="W10052" t="str">
            <v>TOTAL : PERSONNEL</v>
          </cell>
          <cell r="X10052">
            <v>0</v>
          </cell>
          <cell r="Y10052">
            <v>0</v>
          </cell>
          <cell r="Z10052">
            <v>0</v>
          </cell>
          <cell r="AA10052">
            <v>215000</v>
          </cell>
          <cell r="AB10052">
            <v>0</v>
          </cell>
          <cell r="AC10052">
            <v>0</v>
          </cell>
          <cell r="AD10052" t="str">
            <v>∆</v>
          </cell>
          <cell r="AE10052">
            <v>0</v>
          </cell>
        </row>
        <row r="10053">
          <cell r="AB10053" t="str">
            <v/>
          </cell>
          <cell r="AC10053" t="str">
            <v/>
          </cell>
          <cell r="AD10053" t="str">
            <v>∆</v>
          </cell>
        </row>
        <row r="10054">
          <cell r="V10054" t="str">
            <v>[800] ALLOCATED CENTRAL SERVICES : FINANCE : NON DIVISIONAL</v>
          </cell>
        </row>
        <row r="10055">
          <cell r="V10055" t="str">
            <v>FISCAL MANAGEMENT : OPERATIONS</v>
          </cell>
          <cell r="AB10055" t="str">
            <v/>
          </cell>
          <cell r="AC10055" t="str">
            <v/>
          </cell>
          <cell r="AD10055" t="str">
            <v>∆</v>
          </cell>
        </row>
        <row r="10056">
          <cell r="V10056" t="str">
            <v>800.05.00.150-6350.01</v>
          </cell>
          <cell r="W10056" t="str">
            <v>Maintenance Agreements &amp; Licenses License/Software Maintenance</v>
          </cell>
          <cell r="X10056">
            <v>0</v>
          </cell>
          <cell r="Y10056">
            <v>0</v>
          </cell>
          <cell r="Z10056">
            <v>0</v>
          </cell>
          <cell r="AA10056">
            <v>1000</v>
          </cell>
          <cell r="AB10056">
            <v>0</v>
          </cell>
          <cell r="AC10056">
            <v>0</v>
          </cell>
          <cell r="AD10056" t="str">
            <v>∆</v>
          </cell>
          <cell r="AE10056">
            <v>0</v>
          </cell>
        </row>
        <row r="10057">
          <cell r="W10057" t="str">
            <v>TOTAL : OPERATIONS</v>
          </cell>
          <cell r="X10057">
            <v>0</v>
          </cell>
          <cell r="Y10057">
            <v>0</v>
          </cell>
          <cell r="Z10057">
            <v>0</v>
          </cell>
          <cell r="AA10057">
            <v>1000</v>
          </cell>
          <cell r="AB10057">
            <v>0</v>
          </cell>
          <cell r="AC10057">
            <v>0</v>
          </cell>
          <cell r="AD10057" t="str">
            <v>∆</v>
          </cell>
          <cell r="AE10057">
            <v>0</v>
          </cell>
        </row>
        <row r="10058">
          <cell r="AB10058" t="str">
            <v/>
          </cell>
          <cell r="AC10058" t="str">
            <v/>
          </cell>
          <cell r="AD10058" t="str">
            <v>∆</v>
          </cell>
        </row>
        <row r="10059">
          <cell r="V10059" t="str">
            <v>[800] ALLOCATED CENTRAL SERVICES : FINANCE : NON DIVISIONAL</v>
          </cell>
        </row>
        <row r="10060">
          <cell r="V10060" t="str">
            <v>REVENUE MANAGEMENT : PERSONNEL</v>
          </cell>
          <cell r="AB10060" t="str">
            <v/>
          </cell>
          <cell r="AC10060" t="str">
            <v/>
          </cell>
          <cell r="AD10060" t="str">
            <v>∆</v>
          </cell>
        </row>
        <row r="10061">
          <cell r="V10061" t="str">
            <v>800.05.00.160-5000.01</v>
          </cell>
          <cell r="W10061" t="str">
            <v>Salaries Regular</v>
          </cell>
          <cell r="X10061">
            <v>0</v>
          </cell>
          <cell r="Y10061">
            <v>0</v>
          </cell>
          <cell r="Z10061">
            <v>0</v>
          </cell>
          <cell r="AA10061">
            <v>211000</v>
          </cell>
          <cell r="AB10061">
            <v>0</v>
          </cell>
          <cell r="AC10061">
            <v>0</v>
          </cell>
          <cell r="AD10061" t="str">
            <v>∆</v>
          </cell>
          <cell r="AE10061">
            <v>0</v>
          </cell>
        </row>
        <row r="10062">
          <cell r="V10062" t="str">
            <v>800.05.00.160-5000.02</v>
          </cell>
          <cell r="W10062" t="str">
            <v>Salaries Part Time</v>
          </cell>
          <cell r="X10062">
            <v>0</v>
          </cell>
          <cell r="Y10062">
            <v>0</v>
          </cell>
          <cell r="Z10062">
            <v>0</v>
          </cell>
          <cell r="AA10062">
            <v>9000</v>
          </cell>
          <cell r="AB10062">
            <v>0</v>
          </cell>
          <cell r="AC10062">
            <v>0</v>
          </cell>
          <cell r="AD10062" t="str">
            <v>∆</v>
          </cell>
          <cell r="AE10062">
            <v>0</v>
          </cell>
        </row>
        <row r="10063">
          <cell r="V10063" t="str">
            <v>800.05.00.160-5000.03</v>
          </cell>
          <cell r="W10063" t="str">
            <v>Salaries Overtime</v>
          </cell>
          <cell r="X10063">
            <v>0</v>
          </cell>
          <cell r="Y10063">
            <v>0</v>
          </cell>
          <cell r="Z10063">
            <v>0</v>
          </cell>
          <cell r="AA10063">
            <v>1000</v>
          </cell>
          <cell r="AB10063">
            <v>0</v>
          </cell>
          <cell r="AC10063">
            <v>0</v>
          </cell>
          <cell r="AD10063" t="str">
            <v>∆</v>
          </cell>
          <cell r="AE10063">
            <v>0</v>
          </cell>
        </row>
        <row r="10064">
          <cell r="V10064" t="str">
            <v>800.05.00.160-5100.00</v>
          </cell>
          <cell r="W10064" t="str">
            <v>Benefits PERS Pool Liability</v>
          </cell>
          <cell r="X10064">
            <v>0</v>
          </cell>
          <cell r="Y10064">
            <v>0</v>
          </cell>
          <cell r="Z10064">
            <v>0</v>
          </cell>
          <cell r="AA10064">
            <v>43000</v>
          </cell>
          <cell r="AB10064">
            <v>0</v>
          </cell>
          <cell r="AC10064">
            <v>0</v>
          </cell>
          <cell r="AD10064" t="str">
            <v>∆</v>
          </cell>
          <cell r="AE10064">
            <v>0</v>
          </cell>
        </row>
        <row r="10065">
          <cell r="V10065" t="str">
            <v>800.05.00.160-5100.01</v>
          </cell>
          <cell r="W10065" t="str">
            <v>Benefits Retirement</v>
          </cell>
          <cell r="X10065">
            <v>0</v>
          </cell>
          <cell r="Y10065">
            <v>0</v>
          </cell>
          <cell r="Z10065">
            <v>0</v>
          </cell>
          <cell r="AA10065">
            <v>24000</v>
          </cell>
          <cell r="AB10065">
            <v>0</v>
          </cell>
          <cell r="AC10065">
            <v>0</v>
          </cell>
          <cell r="AD10065" t="str">
            <v>∆</v>
          </cell>
          <cell r="AE10065">
            <v>0</v>
          </cell>
        </row>
        <row r="10066">
          <cell r="V10066" t="str">
            <v>800.05.00.160-5100.02</v>
          </cell>
          <cell r="W10066" t="str">
            <v>Benefits Health Insurance</v>
          </cell>
          <cell r="X10066">
            <v>0</v>
          </cell>
          <cell r="Y10066">
            <v>0</v>
          </cell>
          <cell r="Z10066">
            <v>0</v>
          </cell>
          <cell r="AA10066">
            <v>49000</v>
          </cell>
          <cell r="AB10066">
            <v>0</v>
          </cell>
          <cell r="AC10066">
            <v>0</v>
          </cell>
          <cell r="AD10066" t="str">
            <v>∆</v>
          </cell>
          <cell r="AE10066">
            <v>0</v>
          </cell>
        </row>
        <row r="10067">
          <cell r="V10067" t="str">
            <v>800.05.00.160-5100.03</v>
          </cell>
          <cell r="W10067" t="str">
            <v>Benefits Dental Insurance</v>
          </cell>
          <cell r="X10067">
            <v>0</v>
          </cell>
          <cell r="Y10067">
            <v>0</v>
          </cell>
          <cell r="Z10067">
            <v>0</v>
          </cell>
          <cell r="AA10067">
            <v>4000</v>
          </cell>
          <cell r="AB10067">
            <v>0</v>
          </cell>
          <cell r="AC10067">
            <v>0</v>
          </cell>
          <cell r="AD10067" t="str">
            <v>∆</v>
          </cell>
          <cell r="AE10067">
            <v>0</v>
          </cell>
        </row>
        <row r="10068">
          <cell r="V10068" t="str">
            <v>800.05.00.160-5100.04</v>
          </cell>
          <cell r="W10068" t="str">
            <v>Benefits Vision Insurance</v>
          </cell>
          <cell r="X10068">
            <v>0</v>
          </cell>
          <cell r="Y10068">
            <v>0</v>
          </cell>
          <cell r="Z10068">
            <v>0</v>
          </cell>
          <cell r="AA10068">
            <v>1000</v>
          </cell>
          <cell r="AB10068">
            <v>0</v>
          </cell>
          <cell r="AC10068">
            <v>0</v>
          </cell>
          <cell r="AD10068" t="str">
            <v>∆</v>
          </cell>
          <cell r="AE10068">
            <v>0</v>
          </cell>
        </row>
        <row r="10069">
          <cell r="V10069" t="str">
            <v>800.05.00.160-5100.05</v>
          </cell>
          <cell r="W10069" t="str">
            <v>Benefits Life Insurance</v>
          </cell>
          <cell r="X10069">
            <v>0</v>
          </cell>
          <cell r="Y10069">
            <v>0</v>
          </cell>
          <cell r="Z10069">
            <v>0</v>
          </cell>
          <cell r="AA10069">
            <v>0</v>
          </cell>
          <cell r="AB10069">
            <v>0</v>
          </cell>
          <cell r="AC10069">
            <v>0</v>
          </cell>
          <cell r="AD10069" t="str">
            <v>∆</v>
          </cell>
          <cell r="AE10069">
            <v>0</v>
          </cell>
        </row>
        <row r="10070">
          <cell r="V10070" t="str">
            <v>800.05.00.160-5100.07</v>
          </cell>
          <cell r="W10070" t="str">
            <v>Benefits Long Term Disability</v>
          </cell>
          <cell r="X10070">
            <v>0</v>
          </cell>
          <cell r="Y10070">
            <v>0</v>
          </cell>
          <cell r="Z10070">
            <v>0</v>
          </cell>
          <cell r="AA10070">
            <v>1000</v>
          </cell>
          <cell r="AB10070">
            <v>0</v>
          </cell>
          <cell r="AC10070">
            <v>0</v>
          </cell>
          <cell r="AD10070" t="str">
            <v>∆</v>
          </cell>
          <cell r="AE10070">
            <v>0</v>
          </cell>
        </row>
        <row r="10071">
          <cell r="V10071" t="str">
            <v>800.05.00.160-5100.08</v>
          </cell>
          <cell r="W10071" t="str">
            <v>Benefits Deferred Compensation</v>
          </cell>
          <cell r="X10071">
            <v>0</v>
          </cell>
          <cell r="Y10071">
            <v>0</v>
          </cell>
          <cell r="Z10071">
            <v>0</v>
          </cell>
          <cell r="AA10071">
            <v>4000</v>
          </cell>
          <cell r="AB10071">
            <v>0</v>
          </cell>
          <cell r="AC10071">
            <v>0</v>
          </cell>
          <cell r="AD10071" t="str">
            <v>∆</v>
          </cell>
          <cell r="AE10071">
            <v>0</v>
          </cell>
        </row>
        <row r="10072">
          <cell r="V10072" t="str">
            <v>800.05.00.160-5100.11</v>
          </cell>
          <cell r="W10072" t="str">
            <v>Benefits Medicare</v>
          </cell>
          <cell r="X10072">
            <v>0</v>
          </cell>
          <cell r="Y10072">
            <v>0</v>
          </cell>
          <cell r="Z10072">
            <v>0</v>
          </cell>
          <cell r="AA10072">
            <v>3000</v>
          </cell>
          <cell r="AB10072">
            <v>0</v>
          </cell>
          <cell r="AC10072">
            <v>0</v>
          </cell>
          <cell r="AD10072" t="str">
            <v>∆</v>
          </cell>
          <cell r="AE10072">
            <v>0</v>
          </cell>
        </row>
        <row r="10073">
          <cell r="V10073" t="str">
            <v>800.05.00.160-5100.15</v>
          </cell>
          <cell r="W10073" t="str">
            <v>Benefits Cell Phone Allowance</v>
          </cell>
          <cell r="X10073">
            <v>0</v>
          </cell>
          <cell r="Y10073">
            <v>0</v>
          </cell>
          <cell r="Z10073">
            <v>0</v>
          </cell>
          <cell r="AA10073">
            <v>0</v>
          </cell>
          <cell r="AB10073">
            <v>0</v>
          </cell>
          <cell r="AC10073">
            <v>0</v>
          </cell>
          <cell r="AD10073" t="str">
            <v>∆</v>
          </cell>
          <cell r="AE10073">
            <v>0</v>
          </cell>
        </row>
        <row r="10074">
          <cell r="W10074" t="str">
            <v>TOTAL : PERSONNEL</v>
          </cell>
          <cell r="X10074">
            <v>0</v>
          </cell>
          <cell r="Y10074">
            <v>0</v>
          </cell>
          <cell r="Z10074">
            <v>0</v>
          </cell>
          <cell r="AA10074">
            <v>350000</v>
          </cell>
          <cell r="AB10074">
            <v>0</v>
          </cell>
          <cell r="AC10074">
            <v>0</v>
          </cell>
          <cell r="AD10074" t="str">
            <v>∆</v>
          </cell>
          <cell r="AE10074">
            <v>0</v>
          </cell>
        </row>
        <row r="10075">
          <cell r="AB10075" t="str">
            <v/>
          </cell>
          <cell r="AC10075" t="str">
            <v/>
          </cell>
          <cell r="AD10075" t="str">
            <v>∆</v>
          </cell>
        </row>
        <row r="10076">
          <cell r="V10076" t="str">
            <v>[800] ALLOCATED CENTRAL SERVICES : INFORMATION TECHNOLOGY : NON DIVISIONAL</v>
          </cell>
          <cell r="AB10076" t="str">
            <v/>
          </cell>
          <cell r="AC10076" t="str">
            <v/>
          </cell>
          <cell r="AD10076" t="str">
            <v>∆</v>
          </cell>
        </row>
        <row r="10077">
          <cell r="V10077" t="str">
            <v>INFORMATION TECHNOLOGY : PERSONNEL</v>
          </cell>
          <cell r="AB10077" t="str">
            <v/>
          </cell>
          <cell r="AC10077" t="str">
            <v/>
          </cell>
          <cell r="AD10077" t="str">
            <v>∆</v>
          </cell>
        </row>
        <row r="10078">
          <cell r="V10078" t="str">
            <v>800.07.00.170-5000.01</v>
          </cell>
          <cell r="W10078" t="str">
            <v>Salaries Regular</v>
          </cell>
          <cell r="X10078">
            <v>0</v>
          </cell>
          <cell r="Y10078">
            <v>0</v>
          </cell>
          <cell r="Z10078">
            <v>0</v>
          </cell>
          <cell r="AA10078">
            <v>170000</v>
          </cell>
          <cell r="AB10078">
            <v>0</v>
          </cell>
          <cell r="AC10078">
            <v>0</v>
          </cell>
          <cell r="AD10078" t="str">
            <v>∆</v>
          </cell>
          <cell r="AE10078">
            <v>0</v>
          </cell>
        </row>
        <row r="10079">
          <cell r="V10079" t="str">
            <v>800.07.00.170-5000.03</v>
          </cell>
          <cell r="W10079" t="str">
            <v>Salaries Overtime</v>
          </cell>
          <cell r="X10079">
            <v>0</v>
          </cell>
          <cell r="Y10079">
            <v>0</v>
          </cell>
          <cell r="Z10079">
            <v>0</v>
          </cell>
          <cell r="AA10079">
            <v>4000</v>
          </cell>
          <cell r="AB10079">
            <v>0</v>
          </cell>
          <cell r="AC10079">
            <v>0</v>
          </cell>
          <cell r="AD10079" t="str">
            <v>∆</v>
          </cell>
          <cell r="AE10079">
            <v>0</v>
          </cell>
        </row>
        <row r="10080">
          <cell r="V10080" t="str">
            <v>800.07.00.170-5000.08</v>
          </cell>
          <cell r="W10080" t="str">
            <v>Salaries Longevity Pay</v>
          </cell>
          <cell r="X10080">
            <v>0</v>
          </cell>
          <cell r="Y10080">
            <v>0</v>
          </cell>
          <cell r="Z10080">
            <v>0</v>
          </cell>
          <cell r="AA10080">
            <v>6000</v>
          </cell>
          <cell r="AB10080">
            <v>0</v>
          </cell>
          <cell r="AC10080">
            <v>0</v>
          </cell>
          <cell r="AD10080" t="str">
            <v>∆</v>
          </cell>
          <cell r="AE10080">
            <v>0</v>
          </cell>
        </row>
        <row r="10081">
          <cell r="V10081" t="str">
            <v>800.07.00.170-5000.11</v>
          </cell>
          <cell r="W10081" t="str">
            <v>Salaries Worker's Comp</v>
          </cell>
          <cell r="X10081">
            <v>0</v>
          </cell>
          <cell r="Y10081">
            <v>0</v>
          </cell>
          <cell r="Z10081">
            <v>0</v>
          </cell>
          <cell r="AA10081">
            <v>0</v>
          </cell>
          <cell r="AB10081">
            <v>0</v>
          </cell>
          <cell r="AC10081">
            <v>0</v>
          </cell>
          <cell r="AD10081" t="str">
            <v>∆</v>
          </cell>
          <cell r="AE10081">
            <v>0</v>
          </cell>
        </row>
        <row r="10082">
          <cell r="V10082" t="str">
            <v>800.07.00.170-5100.00</v>
          </cell>
          <cell r="W10082" t="str">
            <v>Benefits PERS Pool Liability</v>
          </cell>
          <cell r="X10082">
            <v>0</v>
          </cell>
          <cell r="Y10082">
            <v>0</v>
          </cell>
          <cell r="Z10082">
            <v>0</v>
          </cell>
          <cell r="AA10082">
            <v>36000</v>
          </cell>
          <cell r="AB10082">
            <v>0</v>
          </cell>
          <cell r="AC10082">
            <v>0</v>
          </cell>
          <cell r="AD10082" t="str">
            <v>∆</v>
          </cell>
          <cell r="AE10082">
            <v>0</v>
          </cell>
        </row>
        <row r="10083">
          <cell r="V10083" t="str">
            <v>800.07.00.170-5100.01</v>
          </cell>
          <cell r="W10083" t="str">
            <v>Benefits Retirement</v>
          </cell>
          <cell r="X10083">
            <v>0</v>
          </cell>
          <cell r="Y10083">
            <v>0</v>
          </cell>
          <cell r="Z10083">
            <v>0</v>
          </cell>
          <cell r="AA10083">
            <v>14000</v>
          </cell>
          <cell r="AB10083">
            <v>0</v>
          </cell>
          <cell r="AC10083">
            <v>0</v>
          </cell>
          <cell r="AD10083" t="str">
            <v>∆</v>
          </cell>
          <cell r="AE10083">
            <v>0</v>
          </cell>
        </row>
        <row r="10084">
          <cell r="V10084" t="str">
            <v>800.07.00.170-5100.02</v>
          </cell>
          <cell r="W10084" t="str">
            <v>Benefits Health Insurance</v>
          </cell>
          <cell r="X10084">
            <v>0</v>
          </cell>
          <cell r="Y10084">
            <v>0</v>
          </cell>
          <cell r="Z10084">
            <v>0</v>
          </cell>
          <cell r="AA10084">
            <v>23000</v>
          </cell>
          <cell r="AB10084">
            <v>0</v>
          </cell>
          <cell r="AC10084">
            <v>0</v>
          </cell>
          <cell r="AD10084" t="str">
            <v>∆</v>
          </cell>
          <cell r="AE10084">
            <v>0</v>
          </cell>
        </row>
        <row r="10085">
          <cell r="V10085" t="str">
            <v>800.07.00.170-5100.03</v>
          </cell>
          <cell r="W10085" t="str">
            <v>Benefits Dental Insurance</v>
          </cell>
          <cell r="X10085">
            <v>0</v>
          </cell>
          <cell r="Y10085">
            <v>0</v>
          </cell>
          <cell r="Z10085">
            <v>0</v>
          </cell>
          <cell r="AA10085">
            <v>2000</v>
          </cell>
          <cell r="AB10085">
            <v>0</v>
          </cell>
          <cell r="AC10085">
            <v>0</v>
          </cell>
          <cell r="AD10085" t="str">
            <v>∆</v>
          </cell>
          <cell r="AE10085">
            <v>0</v>
          </cell>
        </row>
        <row r="10086">
          <cell r="V10086" t="str">
            <v>800.07.00.170-5100.04</v>
          </cell>
          <cell r="W10086" t="str">
            <v>Benefits Vision Insurance</v>
          </cell>
          <cell r="X10086">
            <v>0</v>
          </cell>
          <cell r="Y10086">
            <v>0</v>
          </cell>
          <cell r="Z10086">
            <v>0</v>
          </cell>
          <cell r="AA10086">
            <v>0</v>
          </cell>
          <cell r="AB10086">
            <v>0</v>
          </cell>
          <cell r="AC10086">
            <v>0</v>
          </cell>
          <cell r="AD10086" t="str">
            <v>∆</v>
          </cell>
          <cell r="AE10086">
            <v>0</v>
          </cell>
        </row>
        <row r="10087">
          <cell r="V10087" t="str">
            <v>800.07.00.170-5100.05</v>
          </cell>
          <cell r="W10087" t="str">
            <v>Benefits Life Insurance</v>
          </cell>
          <cell r="X10087">
            <v>0</v>
          </cell>
          <cell r="Y10087">
            <v>0</v>
          </cell>
          <cell r="Z10087">
            <v>0</v>
          </cell>
          <cell r="AA10087">
            <v>0</v>
          </cell>
          <cell r="AB10087">
            <v>0</v>
          </cell>
          <cell r="AC10087">
            <v>0</v>
          </cell>
          <cell r="AD10087" t="str">
            <v>∆</v>
          </cell>
          <cell r="AE10087">
            <v>0</v>
          </cell>
        </row>
        <row r="10088">
          <cell r="V10088" t="str">
            <v>800.07.00.170-5100.07</v>
          </cell>
          <cell r="W10088" t="str">
            <v>Benefits Long Term Disability</v>
          </cell>
          <cell r="X10088">
            <v>0</v>
          </cell>
          <cell r="Y10088">
            <v>0</v>
          </cell>
          <cell r="Z10088">
            <v>0</v>
          </cell>
          <cell r="AA10088">
            <v>0</v>
          </cell>
          <cell r="AB10088">
            <v>0</v>
          </cell>
          <cell r="AC10088">
            <v>0</v>
          </cell>
          <cell r="AD10088" t="str">
            <v>∆</v>
          </cell>
          <cell r="AE10088">
            <v>0</v>
          </cell>
        </row>
        <row r="10089">
          <cell r="V10089" t="str">
            <v>800.07.00.170-5100.08</v>
          </cell>
          <cell r="W10089" t="str">
            <v>Benefits Deferred Compensation</v>
          </cell>
          <cell r="X10089">
            <v>0</v>
          </cell>
          <cell r="Y10089">
            <v>0</v>
          </cell>
          <cell r="Z10089">
            <v>0</v>
          </cell>
          <cell r="AA10089">
            <v>4000</v>
          </cell>
          <cell r="AB10089">
            <v>0</v>
          </cell>
          <cell r="AC10089">
            <v>0</v>
          </cell>
          <cell r="AD10089" t="str">
            <v>∆</v>
          </cell>
          <cell r="AE10089">
            <v>0</v>
          </cell>
        </row>
        <row r="10090">
          <cell r="V10090" t="str">
            <v>800.07.00.170-5100.11</v>
          </cell>
          <cell r="W10090" t="str">
            <v>Benefits Medicare</v>
          </cell>
          <cell r="X10090">
            <v>0</v>
          </cell>
          <cell r="Y10090">
            <v>0</v>
          </cell>
          <cell r="Z10090">
            <v>0</v>
          </cell>
          <cell r="AA10090">
            <v>3000</v>
          </cell>
          <cell r="AB10090">
            <v>0</v>
          </cell>
          <cell r="AC10090">
            <v>0</v>
          </cell>
          <cell r="AD10090" t="str">
            <v>∆</v>
          </cell>
          <cell r="AE10090">
            <v>0</v>
          </cell>
        </row>
        <row r="10091">
          <cell r="V10091" t="str">
            <v>800.07.00.170-5100.15</v>
          </cell>
          <cell r="W10091" t="str">
            <v>Benefits Cell Phone Allowance</v>
          </cell>
          <cell r="X10091">
            <v>0</v>
          </cell>
          <cell r="Y10091">
            <v>0</v>
          </cell>
          <cell r="Z10091">
            <v>0</v>
          </cell>
          <cell r="AA10091">
            <v>2000</v>
          </cell>
          <cell r="AB10091">
            <v>0</v>
          </cell>
          <cell r="AC10091">
            <v>0</v>
          </cell>
          <cell r="AD10091" t="str">
            <v>∆</v>
          </cell>
          <cell r="AE10091">
            <v>0</v>
          </cell>
        </row>
        <row r="10092">
          <cell r="W10092" t="str">
            <v>TOTAL : PERSONNEL</v>
          </cell>
          <cell r="X10092">
            <v>0</v>
          </cell>
          <cell r="Y10092">
            <v>0</v>
          </cell>
          <cell r="Z10092">
            <v>0</v>
          </cell>
          <cell r="AA10092">
            <v>264000</v>
          </cell>
          <cell r="AB10092">
            <v>0</v>
          </cell>
          <cell r="AC10092">
            <v>0</v>
          </cell>
          <cell r="AD10092" t="str">
            <v>∆</v>
          </cell>
          <cell r="AE10092">
            <v>0</v>
          </cell>
        </row>
        <row r="10093">
          <cell r="AB10093" t="str">
            <v/>
          </cell>
          <cell r="AC10093" t="str">
            <v/>
          </cell>
          <cell r="AD10093" t="str">
            <v>∆</v>
          </cell>
        </row>
        <row r="10094">
          <cell r="V10094" t="str">
            <v>[800] ALLOCATED CENTRAL SERVICES : INFORMATION TECHNOLOGY : NON DIVISIONAL</v>
          </cell>
        </row>
        <row r="10095">
          <cell r="V10095" t="str">
            <v>INFORMATION TECHNOLOGY : OPERATIONS</v>
          </cell>
          <cell r="AB10095" t="str">
            <v/>
          </cell>
          <cell r="AC10095" t="str">
            <v/>
          </cell>
          <cell r="AD10095" t="str">
            <v>∆</v>
          </cell>
        </row>
        <row r="10096">
          <cell r="V10096" t="str">
            <v>800.07.00.170-6200.09</v>
          </cell>
          <cell r="W10096" t="str">
            <v>Supplies Data Processing</v>
          </cell>
          <cell r="X10096">
            <v>0</v>
          </cell>
          <cell r="Y10096">
            <v>0</v>
          </cell>
          <cell r="Z10096">
            <v>0</v>
          </cell>
          <cell r="AA10096">
            <v>0</v>
          </cell>
          <cell r="AB10096">
            <v>0</v>
          </cell>
          <cell r="AC10096">
            <v>0</v>
          </cell>
          <cell r="AD10096" t="str">
            <v>∆</v>
          </cell>
          <cell r="AE10096">
            <v>0</v>
          </cell>
        </row>
        <row r="10097">
          <cell r="W10097" t="str">
            <v>TOTAL : OPERATIONS</v>
          </cell>
          <cell r="X10097">
            <v>0</v>
          </cell>
          <cell r="Y10097">
            <v>0</v>
          </cell>
          <cell r="Z10097">
            <v>0</v>
          </cell>
          <cell r="AA10097">
            <v>0</v>
          </cell>
          <cell r="AB10097">
            <v>0</v>
          </cell>
          <cell r="AC10097">
            <v>0</v>
          </cell>
          <cell r="AD10097" t="str">
            <v>∆</v>
          </cell>
          <cell r="AE10097">
            <v>0</v>
          </cell>
        </row>
        <row r="10098">
          <cell r="AB10098" t="str">
            <v/>
          </cell>
          <cell r="AC10098" t="str">
            <v/>
          </cell>
          <cell r="AD10098" t="str">
            <v>∆</v>
          </cell>
        </row>
        <row r="10099">
          <cell r="V10099" t="str">
            <v>[800] ALLOCATED CENTRAL SERVICES : INFORMATION TECHNOLOGY : NON DIVISIONAL</v>
          </cell>
        </row>
        <row r="10100">
          <cell r="V10100" t="str">
            <v>GIS : PERSONNEL</v>
          </cell>
          <cell r="AB10100" t="str">
            <v/>
          </cell>
          <cell r="AC10100" t="str">
            <v/>
          </cell>
          <cell r="AD10100" t="str">
            <v>∆</v>
          </cell>
        </row>
        <row r="10101">
          <cell r="V10101" t="str">
            <v>800.07.00.180-5000.01</v>
          </cell>
          <cell r="W10101" t="str">
            <v>Salaries Regular</v>
          </cell>
          <cell r="X10101">
            <v>0</v>
          </cell>
          <cell r="Y10101">
            <v>0</v>
          </cell>
          <cell r="Z10101">
            <v>0</v>
          </cell>
          <cell r="AA10101">
            <v>36000</v>
          </cell>
          <cell r="AB10101">
            <v>0</v>
          </cell>
          <cell r="AC10101">
            <v>0</v>
          </cell>
          <cell r="AD10101" t="str">
            <v>∆</v>
          </cell>
          <cell r="AE10101">
            <v>0</v>
          </cell>
        </row>
        <row r="10102">
          <cell r="V10102" t="str">
            <v>800.07.00.180-5100.00</v>
          </cell>
          <cell r="W10102" t="str">
            <v>Benefits PERS Pool Liability</v>
          </cell>
          <cell r="X10102">
            <v>0</v>
          </cell>
          <cell r="Y10102">
            <v>0</v>
          </cell>
          <cell r="Z10102">
            <v>0</v>
          </cell>
          <cell r="AA10102">
            <v>6000</v>
          </cell>
          <cell r="AB10102">
            <v>0</v>
          </cell>
          <cell r="AC10102">
            <v>0</v>
          </cell>
          <cell r="AD10102" t="str">
            <v>∆</v>
          </cell>
          <cell r="AE10102">
            <v>0</v>
          </cell>
        </row>
        <row r="10103">
          <cell r="V10103" t="str">
            <v>800.07.00.180-5100.01</v>
          </cell>
          <cell r="W10103" t="str">
            <v>Benefits Retirement</v>
          </cell>
          <cell r="X10103">
            <v>0</v>
          </cell>
          <cell r="Y10103">
            <v>0</v>
          </cell>
          <cell r="Z10103">
            <v>0</v>
          </cell>
          <cell r="AA10103">
            <v>3000</v>
          </cell>
          <cell r="AB10103">
            <v>0</v>
          </cell>
          <cell r="AC10103">
            <v>0</v>
          </cell>
          <cell r="AD10103" t="str">
            <v>∆</v>
          </cell>
          <cell r="AE10103">
            <v>0</v>
          </cell>
        </row>
        <row r="10104">
          <cell r="V10104" t="str">
            <v>800.07.00.180-5100.02</v>
          </cell>
          <cell r="W10104" t="str">
            <v>Benefits Health Insurance</v>
          </cell>
          <cell r="X10104">
            <v>0</v>
          </cell>
          <cell r="Y10104">
            <v>0</v>
          </cell>
          <cell r="Z10104">
            <v>0</v>
          </cell>
          <cell r="AA10104">
            <v>2000</v>
          </cell>
          <cell r="AB10104">
            <v>0</v>
          </cell>
          <cell r="AC10104">
            <v>0</v>
          </cell>
          <cell r="AD10104" t="str">
            <v>∆</v>
          </cell>
          <cell r="AE10104">
            <v>0</v>
          </cell>
        </row>
        <row r="10105">
          <cell r="V10105" t="str">
            <v>800.07.00.180-5100.03</v>
          </cell>
          <cell r="W10105" t="str">
            <v>Benefits Dental Insurance</v>
          </cell>
          <cell r="X10105">
            <v>0</v>
          </cell>
          <cell r="Y10105">
            <v>0</v>
          </cell>
          <cell r="Z10105">
            <v>0</v>
          </cell>
          <cell r="AA10105">
            <v>0</v>
          </cell>
          <cell r="AB10105">
            <v>0</v>
          </cell>
          <cell r="AC10105">
            <v>0</v>
          </cell>
          <cell r="AD10105" t="str">
            <v>∆</v>
          </cell>
          <cell r="AE10105">
            <v>0</v>
          </cell>
        </row>
        <row r="10106">
          <cell r="V10106" t="str">
            <v>800.07.00.180-5100.04</v>
          </cell>
          <cell r="W10106" t="str">
            <v>Benefits Vision Insurance</v>
          </cell>
          <cell r="X10106">
            <v>0</v>
          </cell>
          <cell r="Y10106">
            <v>0</v>
          </cell>
          <cell r="Z10106">
            <v>0</v>
          </cell>
          <cell r="AA10106">
            <v>0</v>
          </cell>
          <cell r="AB10106">
            <v>0</v>
          </cell>
          <cell r="AC10106">
            <v>0</v>
          </cell>
          <cell r="AD10106" t="str">
            <v>∆</v>
          </cell>
          <cell r="AE10106">
            <v>0</v>
          </cell>
        </row>
        <row r="10107">
          <cell r="V10107" t="str">
            <v>800.07.00.180-5100.05</v>
          </cell>
          <cell r="W10107" t="str">
            <v>Benefits Life Insurance</v>
          </cell>
          <cell r="X10107">
            <v>0</v>
          </cell>
          <cell r="Y10107">
            <v>0</v>
          </cell>
          <cell r="Z10107">
            <v>0</v>
          </cell>
          <cell r="AA10107">
            <v>0</v>
          </cell>
          <cell r="AB10107">
            <v>0</v>
          </cell>
          <cell r="AC10107">
            <v>0</v>
          </cell>
          <cell r="AD10107" t="str">
            <v>∆</v>
          </cell>
          <cell r="AE10107">
            <v>0</v>
          </cell>
        </row>
        <row r="10108">
          <cell r="V10108" t="str">
            <v>800.07.00.180-5100.07</v>
          </cell>
          <cell r="W10108" t="str">
            <v>Benefits Long Term Disability</v>
          </cell>
          <cell r="X10108">
            <v>0</v>
          </cell>
          <cell r="Y10108">
            <v>0</v>
          </cell>
          <cell r="Z10108">
            <v>0</v>
          </cell>
          <cell r="AA10108">
            <v>0</v>
          </cell>
          <cell r="AB10108">
            <v>0</v>
          </cell>
          <cell r="AC10108">
            <v>0</v>
          </cell>
          <cell r="AD10108" t="str">
            <v>∆</v>
          </cell>
          <cell r="AE10108">
            <v>0</v>
          </cell>
        </row>
        <row r="10109">
          <cell r="V10109" t="str">
            <v>800.07.00.180-5100.08</v>
          </cell>
          <cell r="W10109" t="str">
            <v>Benefits Deferred Compensation</v>
          </cell>
          <cell r="X10109">
            <v>0</v>
          </cell>
          <cell r="Y10109">
            <v>0</v>
          </cell>
          <cell r="Z10109">
            <v>0</v>
          </cell>
          <cell r="AA10109">
            <v>1000</v>
          </cell>
          <cell r="AB10109">
            <v>0</v>
          </cell>
          <cell r="AC10109">
            <v>0</v>
          </cell>
          <cell r="AD10109" t="str">
            <v>∆</v>
          </cell>
          <cell r="AE10109">
            <v>0</v>
          </cell>
        </row>
        <row r="10110">
          <cell r="V10110" t="str">
            <v>800.07.00.180-5100.11</v>
          </cell>
          <cell r="W10110" t="str">
            <v>Benefits Medicare</v>
          </cell>
          <cell r="X10110">
            <v>0</v>
          </cell>
          <cell r="Y10110">
            <v>0</v>
          </cell>
          <cell r="Z10110">
            <v>0</v>
          </cell>
          <cell r="AA10110">
            <v>1000</v>
          </cell>
          <cell r="AB10110">
            <v>0</v>
          </cell>
          <cell r="AC10110">
            <v>0</v>
          </cell>
          <cell r="AD10110" t="str">
            <v>∆</v>
          </cell>
          <cell r="AE10110">
            <v>0</v>
          </cell>
        </row>
        <row r="10111">
          <cell r="W10111" t="str">
            <v>TOTAL : PERSONNEL</v>
          </cell>
          <cell r="X10111">
            <v>0</v>
          </cell>
          <cell r="Y10111">
            <v>0</v>
          </cell>
          <cell r="Z10111">
            <v>0</v>
          </cell>
          <cell r="AA10111">
            <v>49000</v>
          </cell>
          <cell r="AB10111">
            <v>0</v>
          </cell>
          <cell r="AC10111">
            <v>0</v>
          </cell>
          <cell r="AD10111" t="str">
            <v>∆</v>
          </cell>
          <cell r="AE10111">
            <v>0</v>
          </cell>
        </row>
        <row r="10112">
          <cell r="AB10112" t="str">
            <v/>
          </cell>
          <cell r="AC10112" t="str">
            <v/>
          </cell>
          <cell r="AD10112" t="str">
            <v>∆</v>
          </cell>
        </row>
        <row r="10113">
          <cell r="V10113" t="str">
            <v>[800] ALLOCATED CENTRAL SERVICES : PUBLIC WORKS : ADMINISTRATION</v>
          </cell>
          <cell r="AB10113" t="str">
            <v/>
          </cell>
          <cell r="AC10113" t="str">
            <v/>
          </cell>
          <cell r="AD10113" t="str">
            <v>∆</v>
          </cell>
        </row>
        <row r="10114">
          <cell r="V10114" t="str">
            <v>ADMINISTRATION : PERSONNEL</v>
          </cell>
          <cell r="AB10114" t="str">
            <v/>
          </cell>
          <cell r="AC10114" t="str">
            <v/>
          </cell>
          <cell r="AD10114" t="str">
            <v>∆</v>
          </cell>
        </row>
        <row r="10115">
          <cell r="V10115" t="str">
            <v>800.40.50.001-5000.01</v>
          </cell>
          <cell r="W10115" t="str">
            <v>Salaries Regular</v>
          </cell>
          <cell r="X10115">
            <v>0</v>
          </cell>
          <cell r="Y10115">
            <v>0</v>
          </cell>
          <cell r="Z10115">
            <v>0</v>
          </cell>
          <cell r="AA10115">
            <v>73000</v>
          </cell>
          <cell r="AB10115">
            <v>0</v>
          </cell>
          <cell r="AC10115">
            <v>0</v>
          </cell>
          <cell r="AD10115" t="str">
            <v>∆</v>
          </cell>
          <cell r="AE10115">
            <v>0</v>
          </cell>
        </row>
        <row r="10116">
          <cell r="V10116" t="str">
            <v>800.40.50.001-5000.03</v>
          </cell>
          <cell r="W10116" t="str">
            <v>Salaries Overtime</v>
          </cell>
          <cell r="X10116">
            <v>0</v>
          </cell>
          <cell r="Y10116">
            <v>0</v>
          </cell>
          <cell r="Z10116">
            <v>0</v>
          </cell>
          <cell r="AA10116">
            <v>0</v>
          </cell>
          <cell r="AB10116">
            <v>0</v>
          </cell>
          <cell r="AC10116">
            <v>0</v>
          </cell>
          <cell r="AD10116" t="str">
            <v>∆</v>
          </cell>
          <cell r="AE10116">
            <v>0</v>
          </cell>
        </row>
        <row r="10117">
          <cell r="V10117" t="str">
            <v>800.40.50.001-5000.07</v>
          </cell>
          <cell r="W10117" t="str">
            <v>Salaries Admin Leave Pay</v>
          </cell>
          <cell r="X10117">
            <v>0</v>
          </cell>
          <cell r="Y10117">
            <v>0</v>
          </cell>
          <cell r="Z10117">
            <v>0</v>
          </cell>
          <cell r="AA10117">
            <v>7000</v>
          </cell>
          <cell r="AB10117">
            <v>0</v>
          </cell>
          <cell r="AC10117">
            <v>0</v>
          </cell>
          <cell r="AD10117" t="str">
            <v>∆</v>
          </cell>
          <cell r="AE10117">
            <v>0</v>
          </cell>
        </row>
        <row r="10118">
          <cell r="V10118" t="str">
            <v>800.40.50.001-5100.00</v>
          </cell>
          <cell r="W10118" t="str">
            <v>Benefits PERS Pool Liability</v>
          </cell>
          <cell r="X10118">
            <v>0</v>
          </cell>
          <cell r="Y10118">
            <v>0</v>
          </cell>
          <cell r="Z10118">
            <v>0</v>
          </cell>
          <cell r="AA10118">
            <v>15000</v>
          </cell>
          <cell r="AB10118">
            <v>0</v>
          </cell>
          <cell r="AC10118">
            <v>0</v>
          </cell>
          <cell r="AD10118" t="str">
            <v>∆</v>
          </cell>
          <cell r="AE10118">
            <v>0</v>
          </cell>
        </row>
        <row r="10119">
          <cell r="V10119" t="str">
            <v>800.40.50.001-5100.01</v>
          </cell>
          <cell r="W10119" t="str">
            <v>Benefits Retirement</v>
          </cell>
          <cell r="X10119">
            <v>0</v>
          </cell>
          <cell r="Y10119">
            <v>0</v>
          </cell>
          <cell r="Z10119">
            <v>0</v>
          </cell>
          <cell r="AA10119">
            <v>5000</v>
          </cell>
          <cell r="AB10119">
            <v>0</v>
          </cell>
          <cell r="AC10119">
            <v>0</v>
          </cell>
          <cell r="AD10119" t="str">
            <v>∆</v>
          </cell>
          <cell r="AE10119">
            <v>0</v>
          </cell>
        </row>
        <row r="10120">
          <cell r="V10120" t="str">
            <v>800.40.50.001-5100.02</v>
          </cell>
          <cell r="W10120" t="str">
            <v>Benefits Health Insurance</v>
          </cell>
          <cell r="X10120">
            <v>0</v>
          </cell>
          <cell r="Y10120">
            <v>0</v>
          </cell>
          <cell r="Z10120">
            <v>0</v>
          </cell>
          <cell r="AA10120">
            <v>8000</v>
          </cell>
          <cell r="AB10120">
            <v>0</v>
          </cell>
          <cell r="AC10120">
            <v>0</v>
          </cell>
          <cell r="AD10120" t="str">
            <v>∆</v>
          </cell>
          <cell r="AE10120">
            <v>0</v>
          </cell>
        </row>
        <row r="10121">
          <cell r="V10121" t="str">
            <v>800.40.50.001-5100.03</v>
          </cell>
          <cell r="W10121" t="str">
            <v>Benefits Dental Insurance</v>
          </cell>
          <cell r="X10121">
            <v>0</v>
          </cell>
          <cell r="Y10121">
            <v>0</v>
          </cell>
          <cell r="Z10121">
            <v>0</v>
          </cell>
          <cell r="AA10121">
            <v>1000</v>
          </cell>
          <cell r="AB10121">
            <v>0</v>
          </cell>
          <cell r="AC10121">
            <v>0</v>
          </cell>
          <cell r="AD10121" t="str">
            <v>∆</v>
          </cell>
          <cell r="AE10121">
            <v>0</v>
          </cell>
        </row>
        <row r="10122">
          <cell r="V10122" t="str">
            <v>800.40.50.001-5100.04</v>
          </cell>
          <cell r="W10122" t="str">
            <v>Benefits Vision Insurance</v>
          </cell>
          <cell r="X10122">
            <v>0</v>
          </cell>
          <cell r="Y10122">
            <v>0</v>
          </cell>
          <cell r="Z10122">
            <v>0</v>
          </cell>
          <cell r="AA10122">
            <v>0</v>
          </cell>
          <cell r="AB10122">
            <v>0</v>
          </cell>
          <cell r="AC10122">
            <v>0</v>
          </cell>
          <cell r="AD10122" t="str">
            <v>∆</v>
          </cell>
          <cell r="AE10122">
            <v>0</v>
          </cell>
        </row>
        <row r="10123">
          <cell r="V10123" t="str">
            <v>800.40.50.001-5100.05</v>
          </cell>
          <cell r="W10123" t="str">
            <v>Benefits Life Insurance</v>
          </cell>
          <cell r="X10123">
            <v>0</v>
          </cell>
          <cell r="Y10123">
            <v>0</v>
          </cell>
          <cell r="Z10123">
            <v>0</v>
          </cell>
          <cell r="AA10123">
            <v>0</v>
          </cell>
          <cell r="AB10123">
            <v>0</v>
          </cell>
          <cell r="AC10123">
            <v>0</v>
          </cell>
          <cell r="AD10123" t="str">
            <v>∆</v>
          </cell>
          <cell r="AE10123">
            <v>0</v>
          </cell>
        </row>
        <row r="10124">
          <cell r="V10124" t="str">
            <v>800.40.50.001-5100.07</v>
          </cell>
          <cell r="W10124" t="str">
            <v>Benefits Long Term Disability</v>
          </cell>
          <cell r="X10124">
            <v>0</v>
          </cell>
          <cell r="Y10124">
            <v>0</v>
          </cell>
          <cell r="Z10124">
            <v>0</v>
          </cell>
          <cell r="AA10124">
            <v>0</v>
          </cell>
          <cell r="AB10124">
            <v>0</v>
          </cell>
          <cell r="AC10124">
            <v>0</v>
          </cell>
          <cell r="AD10124" t="str">
            <v>∆</v>
          </cell>
          <cell r="AE10124">
            <v>0</v>
          </cell>
        </row>
        <row r="10125">
          <cell r="V10125" t="str">
            <v>800.40.50.001-5100.08</v>
          </cell>
          <cell r="W10125" t="str">
            <v>Benefits Deferred Compensation</v>
          </cell>
          <cell r="X10125">
            <v>0</v>
          </cell>
          <cell r="Y10125">
            <v>0</v>
          </cell>
          <cell r="Z10125">
            <v>0</v>
          </cell>
          <cell r="AA10125">
            <v>3000</v>
          </cell>
          <cell r="AB10125">
            <v>0</v>
          </cell>
          <cell r="AC10125">
            <v>0</v>
          </cell>
          <cell r="AD10125" t="str">
            <v>∆</v>
          </cell>
          <cell r="AE10125">
            <v>0</v>
          </cell>
        </row>
        <row r="10126">
          <cell r="V10126" t="str">
            <v>800.40.50.001-5100.11</v>
          </cell>
          <cell r="W10126" t="str">
            <v>Benefits Medicare</v>
          </cell>
          <cell r="X10126">
            <v>0</v>
          </cell>
          <cell r="Y10126">
            <v>0</v>
          </cell>
          <cell r="Z10126">
            <v>0</v>
          </cell>
          <cell r="AA10126">
            <v>1000</v>
          </cell>
          <cell r="AB10126">
            <v>0</v>
          </cell>
          <cell r="AC10126">
            <v>0</v>
          </cell>
          <cell r="AD10126" t="str">
            <v>∆</v>
          </cell>
          <cell r="AE10126">
            <v>0</v>
          </cell>
        </row>
        <row r="10127">
          <cell r="W10127" t="str">
            <v>TOTAL : PERSONNEL</v>
          </cell>
          <cell r="X10127">
            <v>0</v>
          </cell>
          <cell r="Y10127">
            <v>0</v>
          </cell>
          <cell r="Z10127">
            <v>0</v>
          </cell>
          <cell r="AA10127">
            <v>113000</v>
          </cell>
          <cell r="AB10127">
            <v>0</v>
          </cell>
          <cell r="AC10127">
            <v>0</v>
          </cell>
          <cell r="AD10127" t="str">
            <v>∆</v>
          </cell>
          <cell r="AE10127">
            <v>0</v>
          </cell>
        </row>
        <row r="10129">
          <cell r="V10129" t="str">
            <v>[800] ALLOCATED CENTRAL SERVICES : PUBLIC WORKS : MAINTENANCE</v>
          </cell>
          <cell r="AB10129" t="str">
            <v/>
          </cell>
          <cell r="AC10129" t="str">
            <v/>
          </cell>
          <cell r="AD10129" t="str">
            <v>∆</v>
          </cell>
        </row>
        <row r="10130">
          <cell r="V10130" t="str">
            <v>FACILITIES : PERSONNEL</v>
          </cell>
          <cell r="AB10130" t="str">
            <v/>
          </cell>
          <cell r="AC10130" t="str">
            <v/>
          </cell>
          <cell r="AD10130" t="str">
            <v>∆</v>
          </cell>
        </row>
        <row r="10131">
          <cell r="V10131" t="str">
            <v>800.40.55.500-5000.01</v>
          </cell>
          <cell r="W10131" t="str">
            <v>Salaries Regular</v>
          </cell>
          <cell r="X10131">
            <v>0</v>
          </cell>
          <cell r="Y10131">
            <v>0</v>
          </cell>
          <cell r="Z10131">
            <v>0</v>
          </cell>
          <cell r="AA10131">
            <v>50000</v>
          </cell>
          <cell r="AB10131">
            <v>0</v>
          </cell>
          <cell r="AC10131">
            <v>0</v>
          </cell>
          <cell r="AD10131" t="str">
            <v>∆</v>
          </cell>
          <cell r="AE10131">
            <v>0</v>
          </cell>
        </row>
        <row r="10132">
          <cell r="V10132" t="str">
            <v>800.40.55.500-5000.03</v>
          </cell>
          <cell r="W10132" t="str">
            <v>Salaries Overtime</v>
          </cell>
          <cell r="X10132">
            <v>0</v>
          </cell>
          <cell r="Y10132">
            <v>0</v>
          </cell>
          <cell r="Z10132">
            <v>0</v>
          </cell>
          <cell r="AA10132">
            <v>3000</v>
          </cell>
          <cell r="AB10132">
            <v>0</v>
          </cell>
          <cell r="AC10132">
            <v>0</v>
          </cell>
          <cell r="AD10132" t="str">
            <v>∆</v>
          </cell>
          <cell r="AE10132">
            <v>0</v>
          </cell>
        </row>
        <row r="10133">
          <cell r="V10133" t="str">
            <v>800.40.55.500-5000.06</v>
          </cell>
          <cell r="W10133" t="str">
            <v>Salaries Out of Class</v>
          </cell>
          <cell r="X10133">
            <v>0</v>
          </cell>
          <cell r="Y10133">
            <v>0</v>
          </cell>
          <cell r="Z10133">
            <v>0</v>
          </cell>
          <cell r="AA10133">
            <v>0</v>
          </cell>
          <cell r="AB10133">
            <v>0</v>
          </cell>
          <cell r="AC10133">
            <v>0</v>
          </cell>
          <cell r="AD10133" t="str">
            <v>∆</v>
          </cell>
          <cell r="AE10133">
            <v>0</v>
          </cell>
        </row>
        <row r="10134">
          <cell r="V10134" t="str">
            <v>800.40.55.500-5000.08</v>
          </cell>
          <cell r="W10134" t="str">
            <v>Salaries Longevity Pay</v>
          </cell>
          <cell r="X10134">
            <v>0</v>
          </cell>
          <cell r="Y10134">
            <v>0</v>
          </cell>
          <cell r="Z10134">
            <v>0</v>
          </cell>
          <cell r="AA10134">
            <v>2000</v>
          </cell>
          <cell r="AB10134">
            <v>0</v>
          </cell>
          <cell r="AC10134">
            <v>0</v>
          </cell>
          <cell r="AD10134" t="str">
            <v>∆</v>
          </cell>
          <cell r="AE10134">
            <v>0</v>
          </cell>
        </row>
        <row r="10135">
          <cell r="V10135" t="str">
            <v>800.40.55.500-5100.00</v>
          </cell>
          <cell r="W10135" t="str">
            <v>Benefits PERS Pool Liability</v>
          </cell>
          <cell r="X10135">
            <v>0</v>
          </cell>
          <cell r="Y10135">
            <v>0</v>
          </cell>
          <cell r="Z10135">
            <v>0</v>
          </cell>
          <cell r="AA10135">
            <v>11000</v>
          </cell>
          <cell r="AB10135">
            <v>0</v>
          </cell>
          <cell r="AC10135">
            <v>0</v>
          </cell>
          <cell r="AD10135" t="str">
            <v>∆</v>
          </cell>
          <cell r="AE10135">
            <v>0</v>
          </cell>
        </row>
        <row r="10136">
          <cell r="V10136" t="str">
            <v>800.40.55.500-5100.01</v>
          </cell>
          <cell r="W10136" t="str">
            <v>Benefits Retirement</v>
          </cell>
          <cell r="X10136">
            <v>0</v>
          </cell>
          <cell r="Y10136">
            <v>0</v>
          </cell>
          <cell r="Z10136">
            <v>0</v>
          </cell>
          <cell r="AA10136">
            <v>5000</v>
          </cell>
          <cell r="AB10136">
            <v>0</v>
          </cell>
          <cell r="AC10136">
            <v>0</v>
          </cell>
          <cell r="AD10136" t="str">
            <v>∆</v>
          </cell>
          <cell r="AE10136">
            <v>0</v>
          </cell>
        </row>
        <row r="10137">
          <cell r="V10137" t="str">
            <v>800.40.55.500-5100.02</v>
          </cell>
          <cell r="W10137" t="str">
            <v>Benefits Health Insurance</v>
          </cell>
          <cell r="X10137">
            <v>0</v>
          </cell>
          <cell r="Y10137">
            <v>0</v>
          </cell>
          <cell r="Z10137">
            <v>0</v>
          </cell>
          <cell r="AA10137">
            <v>13000</v>
          </cell>
          <cell r="AB10137">
            <v>0</v>
          </cell>
          <cell r="AC10137">
            <v>0</v>
          </cell>
          <cell r="AD10137" t="str">
            <v>∆</v>
          </cell>
          <cell r="AE10137">
            <v>0</v>
          </cell>
        </row>
        <row r="10138">
          <cell r="V10138" t="str">
            <v>800.40.55.500-5100.03</v>
          </cell>
          <cell r="W10138" t="str">
            <v>Benefits Dental Insurance</v>
          </cell>
          <cell r="X10138">
            <v>0</v>
          </cell>
          <cell r="Y10138">
            <v>0</v>
          </cell>
          <cell r="Z10138">
            <v>0</v>
          </cell>
          <cell r="AA10138">
            <v>1000</v>
          </cell>
          <cell r="AB10138">
            <v>0</v>
          </cell>
          <cell r="AC10138">
            <v>0</v>
          </cell>
          <cell r="AD10138" t="str">
            <v>∆</v>
          </cell>
          <cell r="AE10138">
            <v>0</v>
          </cell>
        </row>
        <row r="10139">
          <cell r="V10139" t="str">
            <v>800.40.55.500-5100.04</v>
          </cell>
          <cell r="W10139" t="str">
            <v>Benefits Vision Insurance</v>
          </cell>
          <cell r="X10139">
            <v>0</v>
          </cell>
          <cell r="Y10139">
            <v>0</v>
          </cell>
          <cell r="Z10139">
            <v>0</v>
          </cell>
          <cell r="AA10139">
            <v>0</v>
          </cell>
          <cell r="AB10139">
            <v>0</v>
          </cell>
          <cell r="AC10139">
            <v>0</v>
          </cell>
          <cell r="AD10139" t="str">
            <v>∆</v>
          </cell>
          <cell r="AE10139">
            <v>0</v>
          </cell>
        </row>
        <row r="10140">
          <cell r="V10140" t="str">
            <v>800.40.55.500-5100.05</v>
          </cell>
          <cell r="W10140" t="str">
            <v>Benefits Life Insurance</v>
          </cell>
          <cell r="X10140">
            <v>0</v>
          </cell>
          <cell r="Y10140">
            <v>0</v>
          </cell>
          <cell r="Z10140">
            <v>0</v>
          </cell>
          <cell r="AA10140">
            <v>0</v>
          </cell>
          <cell r="AB10140">
            <v>0</v>
          </cell>
          <cell r="AC10140">
            <v>0</v>
          </cell>
          <cell r="AD10140" t="str">
            <v>∆</v>
          </cell>
          <cell r="AE10140">
            <v>0</v>
          </cell>
        </row>
        <row r="10141">
          <cell r="V10141" t="str">
            <v>800.40.55.500-5100.07</v>
          </cell>
          <cell r="W10141" t="str">
            <v>Benefits Long Term Disability</v>
          </cell>
          <cell r="X10141">
            <v>0</v>
          </cell>
          <cell r="Y10141">
            <v>0</v>
          </cell>
          <cell r="Z10141">
            <v>0</v>
          </cell>
          <cell r="AA10141">
            <v>0</v>
          </cell>
          <cell r="AB10141">
            <v>0</v>
          </cell>
          <cell r="AC10141">
            <v>0</v>
          </cell>
          <cell r="AD10141" t="str">
            <v>∆</v>
          </cell>
          <cell r="AE10141">
            <v>0</v>
          </cell>
        </row>
        <row r="10142">
          <cell r="V10142" t="str">
            <v>800.40.55.500-5100.08</v>
          </cell>
          <cell r="W10142" t="str">
            <v>Benefits Deferred Compensation</v>
          </cell>
          <cell r="X10142">
            <v>0</v>
          </cell>
          <cell r="Y10142">
            <v>0</v>
          </cell>
          <cell r="Z10142">
            <v>0</v>
          </cell>
          <cell r="AA10142">
            <v>3000</v>
          </cell>
          <cell r="AB10142">
            <v>0</v>
          </cell>
          <cell r="AC10142">
            <v>0</v>
          </cell>
          <cell r="AD10142" t="str">
            <v>∆</v>
          </cell>
          <cell r="AE10142">
            <v>0</v>
          </cell>
        </row>
        <row r="10143">
          <cell r="V10143" t="str">
            <v>800.40.55.500-5100.10</v>
          </cell>
          <cell r="W10143" t="str">
            <v>Benefits Uniform Allowance</v>
          </cell>
          <cell r="X10143">
            <v>0</v>
          </cell>
          <cell r="Y10143">
            <v>0</v>
          </cell>
          <cell r="Z10143">
            <v>0</v>
          </cell>
          <cell r="AA10143">
            <v>1000</v>
          </cell>
          <cell r="AB10143">
            <v>0</v>
          </cell>
          <cell r="AC10143">
            <v>0</v>
          </cell>
          <cell r="AD10143" t="str">
            <v>∆</v>
          </cell>
          <cell r="AE10143">
            <v>0</v>
          </cell>
        </row>
        <row r="10144">
          <cell r="V10144" t="str">
            <v>800.40.55.500-5100.11</v>
          </cell>
          <cell r="W10144" t="str">
            <v>Benefits Medicare</v>
          </cell>
          <cell r="X10144">
            <v>0</v>
          </cell>
          <cell r="Y10144">
            <v>0</v>
          </cell>
          <cell r="Z10144">
            <v>0</v>
          </cell>
          <cell r="AA10144">
            <v>1000</v>
          </cell>
          <cell r="AB10144">
            <v>0</v>
          </cell>
          <cell r="AC10144">
            <v>0</v>
          </cell>
          <cell r="AD10144" t="str">
            <v>∆</v>
          </cell>
          <cell r="AE10144">
            <v>0</v>
          </cell>
        </row>
        <row r="10145">
          <cell r="V10145" t="str">
            <v>800.40.55.500-5100.15</v>
          </cell>
          <cell r="W10145" t="str">
            <v>Benefits Cell Phone Allowance</v>
          </cell>
          <cell r="X10145">
            <v>0</v>
          </cell>
          <cell r="Y10145">
            <v>0</v>
          </cell>
          <cell r="Z10145">
            <v>0</v>
          </cell>
          <cell r="AA10145">
            <v>0</v>
          </cell>
          <cell r="AB10145">
            <v>0</v>
          </cell>
          <cell r="AC10145">
            <v>0</v>
          </cell>
          <cell r="AD10145" t="str">
            <v>∆</v>
          </cell>
          <cell r="AE10145">
            <v>0</v>
          </cell>
        </row>
        <row r="10146">
          <cell r="W10146" t="str">
            <v>TOTAL : PERSONNEL</v>
          </cell>
          <cell r="X10146">
            <v>0</v>
          </cell>
          <cell r="Y10146">
            <v>0</v>
          </cell>
          <cell r="Z10146">
            <v>0</v>
          </cell>
          <cell r="AA10146">
            <v>90000</v>
          </cell>
          <cell r="AB10146">
            <v>0</v>
          </cell>
          <cell r="AC10146">
            <v>0</v>
          </cell>
          <cell r="AD10146" t="str">
            <v>∆</v>
          </cell>
          <cell r="AE10146">
            <v>0</v>
          </cell>
        </row>
        <row r="10148">
          <cell r="V10148" t="str">
            <v>[800] ALLOCATED CENTRAL SERVICES : PUBLIC WORKS : MAINTENANCE</v>
          </cell>
          <cell r="AB10148" t="str">
            <v/>
          </cell>
          <cell r="AC10148" t="str">
            <v/>
          </cell>
          <cell r="AD10148" t="str">
            <v>∆</v>
          </cell>
        </row>
        <row r="10149">
          <cell r="V10149" t="str">
            <v>CUSTODIAL : PERSONNEL</v>
          </cell>
          <cell r="AB10149" t="str">
            <v/>
          </cell>
          <cell r="AC10149" t="str">
            <v/>
          </cell>
          <cell r="AD10149" t="str">
            <v>∆</v>
          </cell>
        </row>
        <row r="10150">
          <cell r="V10150" t="str">
            <v>800.40.55.510-5000.01</v>
          </cell>
          <cell r="W10150" t="str">
            <v>Salaries Regular</v>
          </cell>
          <cell r="X10150">
            <v>0</v>
          </cell>
          <cell r="Y10150">
            <v>0</v>
          </cell>
          <cell r="Z10150">
            <v>0</v>
          </cell>
          <cell r="AA10150">
            <v>84000</v>
          </cell>
          <cell r="AB10150">
            <v>0</v>
          </cell>
          <cell r="AC10150">
            <v>0</v>
          </cell>
          <cell r="AD10150" t="str">
            <v>∆</v>
          </cell>
          <cell r="AE10150">
            <v>0</v>
          </cell>
        </row>
        <row r="10151">
          <cell r="V10151" t="str">
            <v>800.40.55.510-5000.03</v>
          </cell>
          <cell r="W10151" t="str">
            <v>Salaries Overtime</v>
          </cell>
          <cell r="X10151">
            <v>0</v>
          </cell>
          <cell r="Y10151">
            <v>0</v>
          </cell>
          <cell r="Z10151">
            <v>0</v>
          </cell>
          <cell r="AA10151">
            <v>2000</v>
          </cell>
          <cell r="AB10151">
            <v>0</v>
          </cell>
          <cell r="AC10151">
            <v>0</v>
          </cell>
          <cell r="AD10151" t="str">
            <v>∆</v>
          </cell>
          <cell r="AE10151">
            <v>0</v>
          </cell>
        </row>
        <row r="10152">
          <cell r="V10152" t="str">
            <v>800.40.55.510-5000.06</v>
          </cell>
          <cell r="W10152" t="str">
            <v>Salaries Out of Class</v>
          </cell>
          <cell r="X10152">
            <v>0</v>
          </cell>
          <cell r="Y10152">
            <v>0</v>
          </cell>
          <cell r="Z10152">
            <v>0</v>
          </cell>
          <cell r="AA10152">
            <v>0</v>
          </cell>
          <cell r="AB10152">
            <v>0</v>
          </cell>
          <cell r="AC10152">
            <v>0</v>
          </cell>
          <cell r="AD10152" t="str">
            <v>∆</v>
          </cell>
          <cell r="AE10152">
            <v>0</v>
          </cell>
        </row>
        <row r="10153">
          <cell r="V10153" t="str">
            <v>800.40.55.510-5100.00</v>
          </cell>
          <cell r="W10153" t="str">
            <v>Benefits PERS Pool Liability</v>
          </cell>
          <cell r="X10153">
            <v>0</v>
          </cell>
          <cell r="Y10153">
            <v>0</v>
          </cell>
          <cell r="Z10153">
            <v>0</v>
          </cell>
          <cell r="AA10153">
            <v>17000</v>
          </cell>
          <cell r="AB10153">
            <v>0</v>
          </cell>
          <cell r="AC10153">
            <v>0</v>
          </cell>
          <cell r="AD10153" t="str">
            <v>∆</v>
          </cell>
          <cell r="AE10153">
            <v>0</v>
          </cell>
        </row>
        <row r="10154">
          <cell r="V10154" t="str">
            <v>800.40.55.510-5100.01</v>
          </cell>
          <cell r="W10154" t="str">
            <v>Benefits Retirement</v>
          </cell>
          <cell r="X10154">
            <v>0</v>
          </cell>
          <cell r="Y10154">
            <v>0</v>
          </cell>
          <cell r="Z10154">
            <v>0</v>
          </cell>
          <cell r="AA10154">
            <v>9000</v>
          </cell>
          <cell r="AB10154">
            <v>0</v>
          </cell>
          <cell r="AC10154">
            <v>0</v>
          </cell>
          <cell r="AD10154" t="str">
            <v>∆</v>
          </cell>
          <cell r="AE10154">
            <v>0</v>
          </cell>
        </row>
        <row r="10155">
          <cell r="V10155" t="str">
            <v>800.40.55.510-5100.02</v>
          </cell>
          <cell r="W10155" t="str">
            <v>Benefits Health Insurance</v>
          </cell>
          <cell r="X10155">
            <v>0</v>
          </cell>
          <cell r="Y10155">
            <v>0</v>
          </cell>
          <cell r="Z10155">
            <v>0</v>
          </cell>
          <cell r="AA10155">
            <v>15000</v>
          </cell>
          <cell r="AB10155">
            <v>0</v>
          </cell>
          <cell r="AC10155">
            <v>0</v>
          </cell>
          <cell r="AD10155" t="str">
            <v>∆</v>
          </cell>
          <cell r="AE10155">
            <v>0</v>
          </cell>
        </row>
        <row r="10156">
          <cell r="V10156" t="str">
            <v>800.40.55.510-5100.03</v>
          </cell>
          <cell r="W10156" t="str">
            <v>Benefits Dental Insurance</v>
          </cell>
          <cell r="X10156">
            <v>0</v>
          </cell>
          <cell r="Y10156">
            <v>0</v>
          </cell>
          <cell r="Z10156">
            <v>0</v>
          </cell>
          <cell r="AA10156">
            <v>2000</v>
          </cell>
          <cell r="AB10156">
            <v>0</v>
          </cell>
          <cell r="AC10156">
            <v>0</v>
          </cell>
          <cell r="AD10156" t="str">
            <v>∆</v>
          </cell>
          <cell r="AE10156">
            <v>0</v>
          </cell>
        </row>
        <row r="10157">
          <cell r="V10157" t="str">
            <v>800.40.55.510-5100.04</v>
          </cell>
          <cell r="W10157" t="str">
            <v>Benefits Vision Insurance</v>
          </cell>
          <cell r="X10157">
            <v>0</v>
          </cell>
          <cell r="Y10157">
            <v>0</v>
          </cell>
          <cell r="Z10157">
            <v>0</v>
          </cell>
          <cell r="AA10157">
            <v>0</v>
          </cell>
          <cell r="AB10157">
            <v>0</v>
          </cell>
          <cell r="AC10157">
            <v>0</v>
          </cell>
          <cell r="AD10157" t="str">
            <v>∆</v>
          </cell>
          <cell r="AE10157">
            <v>0</v>
          </cell>
        </row>
        <row r="10158">
          <cell r="V10158" t="str">
            <v>800.40.55.510-5100.05</v>
          </cell>
          <cell r="W10158" t="str">
            <v>Benefits Life Insurance</v>
          </cell>
          <cell r="X10158">
            <v>0</v>
          </cell>
          <cell r="Y10158">
            <v>0</v>
          </cell>
          <cell r="Z10158">
            <v>0</v>
          </cell>
          <cell r="AA10158">
            <v>0</v>
          </cell>
          <cell r="AB10158">
            <v>0</v>
          </cell>
          <cell r="AC10158">
            <v>0</v>
          </cell>
          <cell r="AD10158" t="str">
            <v>∆</v>
          </cell>
          <cell r="AE10158">
            <v>0</v>
          </cell>
        </row>
        <row r="10159">
          <cell r="V10159" t="str">
            <v>800.40.55.510-5100.07</v>
          </cell>
          <cell r="W10159" t="str">
            <v>Benefits Long Term Disability</v>
          </cell>
          <cell r="X10159">
            <v>0</v>
          </cell>
          <cell r="Y10159">
            <v>0</v>
          </cell>
          <cell r="Z10159">
            <v>0</v>
          </cell>
          <cell r="AA10159">
            <v>0</v>
          </cell>
          <cell r="AB10159">
            <v>0</v>
          </cell>
          <cell r="AC10159">
            <v>0</v>
          </cell>
          <cell r="AD10159" t="str">
            <v>∆</v>
          </cell>
          <cell r="AE10159">
            <v>0</v>
          </cell>
        </row>
        <row r="10160">
          <cell r="V10160" t="str">
            <v>800.40.55.510-5100.08</v>
          </cell>
          <cell r="W10160" t="str">
            <v>Benefits Deferred Compensation</v>
          </cell>
          <cell r="X10160">
            <v>0</v>
          </cell>
          <cell r="Y10160">
            <v>0</v>
          </cell>
          <cell r="Z10160">
            <v>0</v>
          </cell>
          <cell r="AA10160">
            <v>6000</v>
          </cell>
          <cell r="AB10160">
            <v>0</v>
          </cell>
          <cell r="AC10160">
            <v>0</v>
          </cell>
          <cell r="AD10160" t="str">
            <v>∆</v>
          </cell>
          <cell r="AE10160">
            <v>0</v>
          </cell>
        </row>
        <row r="10161">
          <cell r="V10161" t="str">
            <v>800.40.55.510-5100.10</v>
          </cell>
          <cell r="W10161" t="str">
            <v>Benefits Uniform Allowance</v>
          </cell>
          <cell r="X10161">
            <v>0</v>
          </cell>
          <cell r="Y10161">
            <v>0</v>
          </cell>
          <cell r="Z10161">
            <v>0</v>
          </cell>
          <cell r="AA10161">
            <v>1000</v>
          </cell>
          <cell r="AB10161">
            <v>0</v>
          </cell>
          <cell r="AC10161">
            <v>0</v>
          </cell>
          <cell r="AD10161" t="str">
            <v>∆</v>
          </cell>
          <cell r="AE10161">
            <v>0</v>
          </cell>
        </row>
        <row r="10162">
          <cell r="V10162" t="str">
            <v>800.40.55.510-5100.11</v>
          </cell>
          <cell r="W10162" t="str">
            <v>Benefits Medicare</v>
          </cell>
          <cell r="X10162">
            <v>0</v>
          </cell>
          <cell r="Y10162">
            <v>0</v>
          </cell>
          <cell r="Z10162">
            <v>0</v>
          </cell>
          <cell r="AA10162">
            <v>1000</v>
          </cell>
          <cell r="AB10162">
            <v>0</v>
          </cell>
          <cell r="AC10162">
            <v>0</v>
          </cell>
          <cell r="AD10162" t="str">
            <v>∆</v>
          </cell>
          <cell r="AE10162">
            <v>0</v>
          </cell>
        </row>
        <row r="10163">
          <cell r="W10163" t="str">
            <v>TOTAL : PERSONNEL</v>
          </cell>
          <cell r="X10163">
            <v>0</v>
          </cell>
          <cell r="Y10163">
            <v>0</v>
          </cell>
          <cell r="Z10163">
            <v>0</v>
          </cell>
          <cell r="AA10163">
            <v>137000</v>
          </cell>
          <cell r="AB10163">
            <v>0</v>
          </cell>
          <cell r="AC10163">
            <v>0</v>
          </cell>
          <cell r="AD10163" t="str">
            <v>∆</v>
          </cell>
          <cell r="AE10163">
            <v>0</v>
          </cell>
        </row>
        <row r="10164">
          <cell r="AB10164" t="str">
            <v/>
          </cell>
          <cell r="AC10164" t="str">
            <v/>
          </cell>
          <cell r="AD10164" t="str">
            <v>∆</v>
          </cell>
        </row>
        <row r="10165">
          <cell r="AB10165" t="str">
            <v/>
          </cell>
          <cell r="AC10165" t="str">
            <v/>
          </cell>
          <cell r="AD10165" t="str">
            <v>∆</v>
          </cell>
        </row>
        <row r="10166">
          <cell r="V10166" t="str">
            <v>[810] ENGINEERING</v>
          </cell>
          <cell r="AB10166" t="str">
            <v/>
          </cell>
          <cell r="AC10166" t="str">
            <v/>
          </cell>
          <cell r="AD10166" t="str">
            <v>∆</v>
          </cell>
        </row>
        <row r="10167">
          <cell r="W10167" t="str">
            <v>INFLOWS</v>
          </cell>
          <cell r="X10167">
            <v>0</v>
          </cell>
          <cell r="Y10167">
            <v>0</v>
          </cell>
          <cell r="Z10167">
            <v>0</v>
          </cell>
          <cell r="AA10167">
            <v>0</v>
          </cell>
          <cell r="AB10167">
            <v>0</v>
          </cell>
          <cell r="AC10167">
            <v>0</v>
          </cell>
          <cell r="AD10167" t="str">
            <v>∆</v>
          </cell>
          <cell r="AE10167">
            <v>0</v>
          </cell>
        </row>
        <row r="10168">
          <cell r="W10168" t="str">
            <v>OUTFLOWS</v>
          </cell>
          <cell r="X10168">
            <v>0</v>
          </cell>
          <cell r="Y10168">
            <v>0</v>
          </cell>
          <cell r="Z10168">
            <v>0</v>
          </cell>
          <cell r="AA10168">
            <v>292000</v>
          </cell>
          <cell r="AB10168">
            <v>5715080</v>
          </cell>
          <cell r="AC10168">
            <v>4704932</v>
          </cell>
          <cell r="AD10168" t="str">
            <v>∆</v>
          </cell>
          <cell r="AE10168">
            <v>-1010148</v>
          </cell>
        </row>
        <row r="10169">
          <cell r="W10169" t="str">
            <v>NET</v>
          </cell>
          <cell r="X10169">
            <v>0</v>
          </cell>
          <cell r="Y10169">
            <v>0</v>
          </cell>
          <cell r="Z10169">
            <v>0</v>
          </cell>
          <cell r="AA10169">
            <v>-292000</v>
          </cell>
          <cell r="AB10169">
            <v>-5715080</v>
          </cell>
          <cell r="AC10169">
            <v>-4704932</v>
          </cell>
          <cell r="AD10169" t="str">
            <v>∆</v>
          </cell>
          <cell r="AE10169">
            <v>1010148</v>
          </cell>
        </row>
        <row r="10170">
          <cell r="AB10170" t="str">
            <v/>
          </cell>
          <cell r="AC10170" t="str">
            <v/>
          </cell>
          <cell r="AD10170" t="str">
            <v>∆</v>
          </cell>
        </row>
        <row r="10171">
          <cell r="V10171" t="str">
            <v>[810] ENGINEERING : ENGINEERING : DEVELOPMENT</v>
          </cell>
          <cell r="AB10171" t="str">
            <v/>
          </cell>
          <cell r="AC10171" t="str">
            <v/>
          </cell>
          <cell r="AD10171" t="str">
            <v>∆</v>
          </cell>
        </row>
        <row r="10172">
          <cell r="V10172" t="str">
            <v>NO PROGRAM : PERSONNEL</v>
          </cell>
          <cell r="AB10172" t="str">
            <v/>
          </cell>
          <cell r="AC10172" t="str">
            <v/>
          </cell>
          <cell r="AD10172" t="str">
            <v>∆</v>
          </cell>
        </row>
        <row r="10173">
          <cell r="V10173" t="str">
            <v>810.45.40.000-5000.01</v>
          </cell>
          <cell r="W10173" t="str">
            <v>Salaries Regular</v>
          </cell>
          <cell r="X10173">
            <v>0</v>
          </cell>
          <cell r="Y10173">
            <v>0</v>
          </cell>
          <cell r="Z10173">
            <v>0</v>
          </cell>
          <cell r="AA10173">
            <v>0</v>
          </cell>
          <cell r="AB10173">
            <v>155076</v>
          </cell>
          <cell r="AC10173">
            <v>25000</v>
          </cell>
          <cell r="AD10173" t="str">
            <v>∆</v>
          </cell>
          <cell r="AE10173">
            <v>-130076</v>
          </cell>
        </row>
        <row r="10174">
          <cell r="V10174" t="str">
            <v>810.45.40.000-5000.08</v>
          </cell>
          <cell r="W10174" t="str">
            <v>Salaries Longevity Pay</v>
          </cell>
          <cell r="X10174">
            <v>0</v>
          </cell>
          <cell r="Y10174">
            <v>0</v>
          </cell>
          <cell r="Z10174">
            <v>0</v>
          </cell>
          <cell r="AA10174">
            <v>0</v>
          </cell>
          <cell r="AB10174">
            <v>1100</v>
          </cell>
          <cell r="AC10174">
            <v>1100</v>
          </cell>
          <cell r="AD10174" t="str">
            <v>∆</v>
          </cell>
          <cell r="AE10174">
            <v>0</v>
          </cell>
        </row>
        <row r="10175">
          <cell r="V10175" t="str">
            <v>810.45.40.000-5100.05</v>
          </cell>
          <cell r="W10175" t="str">
            <v>Benefits Life Insurance</v>
          </cell>
          <cell r="X10175">
            <v>0</v>
          </cell>
          <cell r="Y10175">
            <v>0</v>
          </cell>
          <cell r="Z10175">
            <v>0</v>
          </cell>
          <cell r="AA10175">
            <v>0</v>
          </cell>
          <cell r="AB10175">
            <v>205</v>
          </cell>
          <cell r="AC10175">
            <v>205</v>
          </cell>
          <cell r="AD10175" t="str">
            <v>∆</v>
          </cell>
          <cell r="AE10175">
            <v>0</v>
          </cell>
        </row>
        <row r="10176">
          <cell r="V10176" t="str">
            <v>810.45.40.000-5100.08</v>
          </cell>
          <cell r="W10176" t="str">
            <v>Benefits Deferred Compensation</v>
          </cell>
          <cell r="X10176">
            <v>0</v>
          </cell>
          <cell r="Y10176">
            <v>0</v>
          </cell>
          <cell r="Z10176">
            <v>0</v>
          </cell>
          <cell r="AA10176">
            <v>0</v>
          </cell>
          <cell r="AB10176">
            <v>1106</v>
          </cell>
          <cell r="AC10176">
            <v>1106</v>
          </cell>
          <cell r="AD10176" t="str">
            <v>∆</v>
          </cell>
          <cell r="AE10176">
            <v>0</v>
          </cell>
        </row>
        <row r="10177">
          <cell r="V10177" t="str">
            <v>810.45.40.000-5100.00</v>
          </cell>
          <cell r="W10177" t="str">
            <v>Benefits PERS Pool Liability</v>
          </cell>
          <cell r="X10177">
            <v>0</v>
          </cell>
          <cell r="Y10177">
            <v>0</v>
          </cell>
          <cell r="Z10177">
            <v>0</v>
          </cell>
          <cell r="AA10177">
            <v>0</v>
          </cell>
          <cell r="AB10177">
            <v>32648</v>
          </cell>
          <cell r="AC10177">
            <v>7000</v>
          </cell>
          <cell r="AD10177" t="str">
            <v>∆</v>
          </cell>
          <cell r="AE10177">
            <v>-25648</v>
          </cell>
        </row>
        <row r="10178">
          <cell r="V10178" t="str">
            <v>810.45.40.000-5100.01</v>
          </cell>
          <cell r="W10178" t="str">
            <v>Benefits Retirement</v>
          </cell>
          <cell r="X10178">
            <v>0</v>
          </cell>
          <cell r="Y10178">
            <v>0</v>
          </cell>
          <cell r="Z10178">
            <v>0</v>
          </cell>
          <cell r="AA10178">
            <v>0</v>
          </cell>
          <cell r="AB10178">
            <v>12610</v>
          </cell>
          <cell r="AC10178">
            <v>2000</v>
          </cell>
          <cell r="AD10178" t="str">
            <v>∆</v>
          </cell>
          <cell r="AE10178">
            <v>-10610</v>
          </cell>
        </row>
        <row r="10179">
          <cell r="V10179" t="str">
            <v>810.45.40.000-5100.02</v>
          </cell>
          <cell r="W10179" t="str">
            <v>Benefits Health Insurance</v>
          </cell>
          <cell r="X10179">
            <v>0</v>
          </cell>
          <cell r="Y10179">
            <v>0</v>
          </cell>
          <cell r="Z10179">
            <v>0</v>
          </cell>
          <cell r="AA10179">
            <v>0</v>
          </cell>
          <cell r="AB10179">
            <v>31803</v>
          </cell>
          <cell r="AC10179">
            <v>3000</v>
          </cell>
          <cell r="AD10179" t="str">
            <v>∆</v>
          </cell>
          <cell r="AE10179">
            <v>-28803</v>
          </cell>
        </row>
        <row r="10180">
          <cell r="V10180" t="str">
            <v>810.45.40.000-5100.03</v>
          </cell>
          <cell r="W10180" t="str">
            <v>Benefits Dental Insurance</v>
          </cell>
          <cell r="X10180">
            <v>0</v>
          </cell>
          <cell r="Y10180">
            <v>0</v>
          </cell>
          <cell r="Z10180">
            <v>0</v>
          </cell>
          <cell r="AA10180">
            <v>0</v>
          </cell>
          <cell r="AB10180">
            <v>1800</v>
          </cell>
          <cell r="AC10180">
            <v>1800</v>
          </cell>
          <cell r="AD10180" t="str">
            <v>∆</v>
          </cell>
          <cell r="AE10180">
            <v>0</v>
          </cell>
        </row>
        <row r="10181">
          <cell r="V10181" t="str">
            <v>810.45.40.000-5100.04</v>
          </cell>
          <cell r="W10181" t="str">
            <v>Benefits Vision Insurance</v>
          </cell>
          <cell r="X10181">
            <v>0</v>
          </cell>
          <cell r="Y10181">
            <v>0</v>
          </cell>
          <cell r="Z10181">
            <v>0</v>
          </cell>
          <cell r="AA10181">
            <v>0</v>
          </cell>
          <cell r="AB10181">
            <v>311</v>
          </cell>
          <cell r="AC10181">
            <v>311</v>
          </cell>
          <cell r="AD10181" t="str">
            <v>∆</v>
          </cell>
          <cell r="AE10181">
            <v>0</v>
          </cell>
        </row>
        <row r="10182">
          <cell r="V10182" t="str">
            <v>810.45.40.000-5100.07</v>
          </cell>
          <cell r="W10182" t="str">
            <v>Benefits Long Term Disability</v>
          </cell>
          <cell r="X10182">
            <v>0</v>
          </cell>
          <cell r="Y10182">
            <v>0</v>
          </cell>
          <cell r="Z10182">
            <v>0</v>
          </cell>
          <cell r="AA10182">
            <v>0</v>
          </cell>
          <cell r="AB10182">
            <v>1216</v>
          </cell>
          <cell r="AC10182">
            <v>1216</v>
          </cell>
          <cell r="AD10182" t="str">
            <v>∆</v>
          </cell>
          <cell r="AE10182">
            <v>0</v>
          </cell>
        </row>
        <row r="10183">
          <cell r="V10183" t="str">
            <v>810.45.40.000-5100.11</v>
          </cell>
          <cell r="W10183" t="str">
            <v>Benefits Medicare</v>
          </cell>
          <cell r="X10183">
            <v>0</v>
          </cell>
          <cell r="Y10183">
            <v>0</v>
          </cell>
          <cell r="Z10183">
            <v>0</v>
          </cell>
          <cell r="AA10183">
            <v>0</v>
          </cell>
          <cell r="AB10183">
            <v>2282</v>
          </cell>
          <cell r="AC10183">
            <v>2282</v>
          </cell>
          <cell r="AD10183" t="str">
            <v>∆</v>
          </cell>
          <cell r="AE10183">
            <v>0</v>
          </cell>
        </row>
        <row r="10184">
          <cell r="W10184" t="str">
            <v>TOTAL : PERSONNEL</v>
          </cell>
          <cell r="X10184">
            <v>0</v>
          </cell>
          <cell r="Y10184">
            <v>0</v>
          </cell>
          <cell r="Z10184">
            <v>0</v>
          </cell>
          <cell r="AA10184">
            <v>0</v>
          </cell>
          <cell r="AB10184">
            <v>240157</v>
          </cell>
          <cell r="AC10184">
            <v>45020</v>
          </cell>
          <cell r="AD10184" t="str">
            <v>∆</v>
          </cell>
          <cell r="AE10184">
            <v>-195137</v>
          </cell>
        </row>
        <row r="10185">
          <cell r="AB10185" t="str">
            <v/>
          </cell>
          <cell r="AC10185" t="str">
            <v/>
          </cell>
          <cell r="AD10185" t="str">
            <v>∆</v>
          </cell>
        </row>
        <row r="10186">
          <cell r="V10186" t="str">
            <v>[810] ENGINEERING : ENGINEERING : DEVELOPMENT</v>
          </cell>
        </row>
        <row r="10187">
          <cell r="V10187" t="str">
            <v>NO PROGRAM : OPERATIONS</v>
          </cell>
          <cell r="AB10187" t="str">
            <v/>
          </cell>
          <cell r="AC10187" t="str">
            <v/>
          </cell>
          <cell r="AD10187" t="str">
            <v>∆</v>
          </cell>
        </row>
        <row r="10188">
          <cell r="V10188" t="str">
            <v>810.45.40.000-6000.01</v>
          </cell>
          <cell r="W10188" t="str">
            <v>Professional Services General</v>
          </cell>
          <cell r="X10188">
            <v>0</v>
          </cell>
          <cell r="Y10188">
            <v>0</v>
          </cell>
          <cell r="Z10188">
            <v>0</v>
          </cell>
          <cell r="AA10188">
            <v>0</v>
          </cell>
          <cell r="AB10188">
            <v>200000</v>
          </cell>
          <cell r="AC10188">
            <v>200000</v>
          </cell>
          <cell r="AD10188" t="str">
            <v>∆</v>
          </cell>
          <cell r="AE10188">
            <v>0</v>
          </cell>
        </row>
        <row r="10189">
          <cell r="V10189" t="str">
            <v>810.45.40.000-6000.12</v>
          </cell>
          <cell r="W10189" t="str">
            <v>Professional Services Contract Services</v>
          </cell>
          <cell r="X10189">
            <v>0</v>
          </cell>
          <cell r="Y10189">
            <v>0</v>
          </cell>
          <cell r="Z10189">
            <v>0</v>
          </cell>
          <cell r="AA10189">
            <v>0</v>
          </cell>
          <cell r="AB10189">
            <v>75000</v>
          </cell>
          <cell r="AC10189">
            <v>75000</v>
          </cell>
          <cell r="AD10189" t="str">
            <v>∆</v>
          </cell>
          <cell r="AE10189">
            <v>0</v>
          </cell>
        </row>
        <row r="10190">
          <cell r="V10190" t="str">
            <v>810.45.40.000-6000.24</v>
          </cell>
          <cell r="W10190" t="str">
            <v>Professional Services Internet Services</v>
          </cell>
          <cell r="X10190">
            <v>0</v>
          </cell>
          <cell r="Y10190">
            <v>0</v>
          </cell>
          <cell r="Z10190">
            <v>0</v>
          </cell>
          <cell r="AA10190">
            <v>0</v>
          </cell>
          <cell r="AB10190">
            <v>5000</v>
          </cell>
          <cell r="AC10190">
            <v>5000</v>
          </cell>
          <cell r="AD10190" t="str">
            <v>∆</v>
          </cell>
          <cell r="AE10190">
            <v>0</v>
          </cell>
        </row>
        <row r="10191">
          <cell r="V10191" t="str">
            <v>810.45.40.000-6000.29</v>
          </cell>
          <cell r="W10191" t="str">
            <v>Professional Services Recording Fees</v>
          </cell>
          <cell r="X10191">
            <v>0</v>
          </cell>
          <cell r="Y10191">
            <v>0</v>
          </cell>
          <cell r="Z10191">
            <v>0</v>
          </cell>
          <cell r="AA10191">
            <v>0</v>
          </cell>
          <cell r="AB10191">
            <v>1000</v>
          </cell>
          <cell r="AC10191">
            <v>1000</v>
          </cell>
          <cell r="AD10191" t="str">
            <v>∆</v>
          </cell>
          <cell r="AE10191">
            <v>0</v>
          </cell>
        </row>
        <row r="10192">
          <cell r="V10192" t="str">
            <v>810.45.40.000-6000.37</v>
          </cell>
          <cell r="W10192" t="str">
            <v>Professional Services Printing and Publication</v>
          </cell>
          <cell r="X10192">
            <v>0</v>
          </cell>
          <cell r="Y10192">
            <v>0</v>
          </cell>
          <cell r="Z10192">
            <v>0</v>
          </cell>
          <cell r="AA10192">
            <v>0</v>
          </cell>
          <cell r="AB10192">
            <v>1000</v>
          </cell>
          <cell r="AC10192">
            <v>1000</v>
          </cell>
          <cell r="AD10192" t="str">
            <v>∆</v>
          </cell>
          <cell r="AE10192">
            <v>0</v>
          </cell>
        </row>
        <row r="10193">
          <cell r="V10193" t="str">
            <v>810.45.40.000-6000.38</v>
          </cell>
          <cell r="W10193" t="str">
            <v>Professional Services Building Alarms and Security</v>
          </cell>
          <cell r="X10193">
            <v>0</v>
          </cell>
          <cell r="Y10193">
            <v>0</v>
          </cell>
          <cell r="Z10193">
            <v>0</v>
          </cell>
          <cell r="AA10193">
            <v>0</v>
          </cell>
          <cell r="AB10193">
            <v>1000</v>
          </cell>
          <cell r="AC10193">
            <v>1000</v>
          </cell>
          <cell r="AD10193" t="str">
            <v>∆</v>
          </cell>
          <cell r="AE10193">
            <v>0</v>
          </cell>
        </row>
        <row r="10194">
          <cell r="V10194" t="str">
            <v>810.45.40.000-6000.39</v>
          </cell>
          <cell r="W10194" t="str">
            <v>Professional Services Pest Control</v>
          </cell>
          <cell r="X10194">
            <v>0</v>
          </cell>
          <cell r="Y10194">
            <v>0</v>
          </cell>
          <cell r="Z10194">
            <v>0</v>
          </cell>
          <cell r="AA10194">
            <v>0</v>
          </cell>
          <cell r="AB10194">
            <v>1000</v>
          </cell>
          <cell r="AC10194">
            <v>1000</v>
          </cell>
          <cell r="AD10194" t="str">
            <v>∆</v>
          </cell>
          <cell r="AE10194">
            <v>0</v>
          </cell>
        </row>
        <row r="10195">
          <cell r="V10195" t="str">
            <v>810.45.40.000-6100.01</v>
          </cell>
          <cell r="W10195" t="str">
            <v>Utilities Electric</v>
          </cell>
          <cell r="X10195">
            <v>0</v>
          </cell>
          <cell r="Y10195">
            <v>0</v>
          </cell>
          <cell r="Z10195">
            <v>0</v>
          </cell>
          <cell r="AA10195">
            <v>0</v>
          </cell>
          <cell r="AB10195">
            <v>20000</v>
          </cell>
          <cell r="AC10195">
            <v>38000</v>
          </cell>
          <cell r="AD10195" t="str">
            <v>∆</v>
          </cell>
          <cell r="AE10195">
            <v>18000</v>
          </cell>
        </row>
        <row r="10196">
          <cell r="V10196" t="str">
            <v>810.45.40.000-6100.02</v>
          </cell>
          <cell r="W10196" t="str">
            <v>Utilities Telephone</v>
          </cell>
          <cell r="X10196">
            <v>0</v>
          </cell>
          <cell r="Y10196">
            <v>0</v>
          </cell>
          <cell r="Z10196">
            <v>0</v>
          </cell>
          <cell r="AA10196">
            <v>0</v>
          </cell>
          <cell r="AB10196">
            <v>2500</v>
          </cell>
          <cell r="AC10196">
            <v>2500</v>
          </cell>
          <cell r="AD10196" t="str">
            <v>∆</v>
          </cell>
          <cell r="AE10196">
            <v>0</v>
          </cell>
        </row>
        <row r="10197">
          <cell r="V10197" t="str">
            <v>810.45.40.000-6200.04</v>
          </cell>
          <cell r="W10197" t="str">
            <v>Supplies Postage</v>
          </cell>
          <cell r="X10197">
            <v>0</v>
          </cell>
          <cell r="Y10197">
            <v>0</v>
          </cell>
          <cell r="Z10197">
            <v>0</v>
          </cell>
          <cell r="AA10197">
            <v>0</v>
          </cell>
          <cell r="AB10197">
            <v>1000</v>
          </cell>
          <cell r="AC10197">
            <v>1000</v>
          </cell>
          <cell r="AD10197" t="str">
            <v>∆</v>
          </cell>
          <cell r="AE10197">
            <v>0</v>
          </cell>
        </row>
        <row r="10198">
          <cell r="V10198" t="str">
            <v>810.45.40.000-6260.01</v>
          </cell>
          <cell r="W10198" t="str">
            <v>Supplies-Community Development General Plan Documents</v>
          </cell>
          <cell r="X10198">
            <v>0</v>
          </cell>
          <cell r="Y10198">
            <v>0</v>
          </cell>
          <cell r="Z10198">
            <v>0</v>
          </cell>
          <cell r="AA10198">
            <v>0</v>
          </cell>
          <cell r="AB10198">
            <v>1000</v>
          </cell>
          <cell r="AC10198">
            <v>1000</v>
          </cell>
          <cell r="AD10198" t="str">
            <v>∆</v>
          </cell>
          <cell r="AE10198">
            <v>0</v>
          </cell>
        </row>
        <row r="10199">
          <cell r="V10199" t="str">
            <v>810.45.40.000-6300.03</v>
          </cell>
          <cell r="W10199" t="str">
            <v>Dues &amp; Subscriptions Certifications</v>
          </cell>
          <cell r="X10199">
            <v>0</v>
          </cell>
          <cell r="Y10199">
            <v>0</v>
          </cell>
          <cell r="Z10199">
            <v>0</v>
          </cell>
          <cell r="AA10199">
            <v>0</v>
          </cell>
          <cell r="AB10199">
            <v>400</v>
          </cell>
          <cell r="AC10199">
            <v>400</v>
          </cell>
          <cell r="AD10199" t="str">
            <v>∆</v>
          </cell>
          <cell r="AE10199">
            <v>0</v>
          </cell>
        </row>
        <row r="10200">
          <cell r="V10200" t="str">
            <v>810.45.40.000-6350.01</v>
          </cell>
          <cell r="W10200" t="str">
            <v>Maintenance Agreements &amp; Licenses License/Software Maintenance</v>
          </cell>
          <cell r="X10200">
            <v>0</v>
          </cell>
          <cell r="Y10200">
            <v>0</v>
          </cell>
          <cell r="Z10200">
            <v>0</v>
          </cell>
          <cell r="AA10200">
            <v>0</v>
          </cell>
          <cell r="AB10200">
            <v>10000</v>
          </cell>
          <cell r="AC10200">
            <v>10000</v>
          </cell>
          <cell r="AD10200" t="str">
            <v>∆</v>
          </cell>
          <cell r="AE10200">
            <v>0</v>
          </cell>
        </row>
        <row r="10201">
          <cell r="V10201" t="str">
            <v>810.45.40.000-6400.05</v>
          </cell>
          <cell r="W10201" t="str">
            <v>Repairs &amp; Maintenance Vehicle</v>
          </cell>
          <cell r="X10201">
            <v>0</v>
          </cell>
          <cell r="Y10201">
            <v>0</v>
          </cell>
          <cell r="Z10201">
            <v>0</v>
          </cell>
          <cell r="AA10201">
            <v>0</v>
          </cell>
          <cell r="AB10201">
            <v>5000</v>
          </cell>
          <cell r="AC10201">
            <v>5000</v>
          </cell>
          <cell r="AD10201" t="str">
            <v>∆</v>
          </cell>
          <cell r="AE10201">
            <v>0</v>
          </cell>
        </row>
        <row r="10202">
          <cell r="V10202" t="str">
            <v>810.45.40.000-6600.03</v>
          </cell>
          <cell r="W10202" t="str">
            <v>Administrative Expenses Mileage Reimbursement</v>
          </cell>
          <cell r="X10202">
            <v>0</v>
          </cell>
          <cell r="Y10202">
            <v>0</v>
          </cell>
          <cell r="Z10202">
            <v>0</v>
          </cell>
          <cell r="AA10202">
            <v>0</v>
          </cell>
          <cell r="AB10202">
            <v>4000</v>
          </cell>
          <cell r="AC10202">
            <v>4000</v>
          </cell>
          <cell r="AD10202" t="str">
            <v>∆</v>
          </cell>
          <cell r="AE10202">
            <v>0</v>
          </cell>
        </row>
        <row r="10203">
          <cell r="V10203" t="str">
            <v>810.45.40.000-6600.04</v>
          </cell>
          <cell r="W10203" t="str">
            <v>Administrative Expenses Training/Conferences</v>
          </cell>
          <cell r="X10203">
            <v>0</v>
          </cell>
          <cell r="Y10203">
            <v>0</v>
          </cell>
          <cell r="Z10203">
            <v>0</v>
          </cell>
          <cell r="AA10203">
            <v>0</v>
          </cell>
          <cell r="AB10203">
            <v>10000</v>
          </cell>
          <cell r="AC10203">
            <v>10000</v>
          </cell>
          <cell r="AD10203" t="str">
            <v>∆</v>
          </cell>
          <cell r="AE10203">
            <v>0</v>
          </cell>
        </row>
        <row r="10204">
          <cell r="V10204" t="str">
            <v>810.45.40.000-6600.05</v>
          </cell>
          <cell r="W10204" t="str">
            <v>Administrative Expenses Public/Legal Advertisement</v>
          </cell>
          <cell r="X10204">
            <v>0</v>
          </cell>
          <cell r="Y10204">
            <v>0</v>
          </cell>
          <cell r="Z10204">
            <v>0</v>
          </cell>
          <cell r="AA10204">
            <v>0</v>
          </cell>
          <cell r="AB10204">
            <v>11000</v>
          </cell>
          <cell r="AC10204">
            <v>11000</v>
          </cell>
          <cell r="AD10204" t="str">
            <v>∆</v>
          </cell>
          <cell r="AE10204">
            <v>0</v>
          </cell>
        </row>
        <row r="10205">
          <cell r="V10205" t="str">
            <v>810.45.40.000-6600.14</v>
          </cell>
          <cell r="W10205" t="str">
            <v>Administrative Expenses Filing/Recording Fee</v>
          </cell>
          <cell r="X10205">
            <v>0</v>
          </cell>
          <cell r="Y10205">
            <v>0</v>
          </cell>
          <cell r="Z10205">
            <v>0</v>
          </cell>
          <cell r="AA10205">
            <v>0</v>
          </cell>
          <cell r="AB10205">
            <v>500</v>
          </cell>
          <cell r="AC10205">
            <v>500</v>
          </cell>
          <cell r="AD10205" t="str">
            <v>∆</v>
          </cell>
          <cell r="AE10205">
            <v>0</v>
          </cell>
        </row>
        <row r="10206">
          <cell r="V10206" t="str">
            <v>810.45.40.000-6000.08</v>
          </cell>
          <cell r="W10206" t="str">
            <v>Professional Services Plan Check</v>
          </cell>
          <cell r="X10206">
            <v>0</v>
          </cell>
          <cell r="Y10206">
            <v>0</v>
          </cell>
          <cell r="Z10206">
            <v>0</v>
          </cell>
          <cell r="AA10206">
            <v>0</v>
          </cell>
          <cell r="AB10206">
            <v>200000</v>
          </cell>
          <cell r="AC10206">
            <v>200000</v>
          </cell>
          <cell r="AD10206" t="str">
            <v>∆</v>
          </cell>
          <cell r="AE10206">
            <v>0</v>
          </cell>
        </row>
        <row r="10207">
          <cell r="V10207" t="str">
            <v>810.45.40.000-6000.10</v>
          </cell>
          <cell r="W10207" t="str">
            <v>Professional Services Consultant</v>
          </cell>
          <cell r="X10207">
            <v>0</v>
          </cell>
          <cell r="Y10207">
            <v>0</v>
          </cell>
          <cell r="Z10207">
            <v>0</v>
          </cell>
          <cell r="AA10207">
            <v>0</v>
          </cell>
          <cell r="AB10207">
            <v>200000</v>
          </cell>
          <cell r="AC10207">
            <v>200000</v>
          </cell>
          <cell r="AD10207" t="str">
            <v>∆</v>
          </cell>
          <cell r="AE10207">
            <v>0</v>
          </cell>
        </row>
        <row r="10208">
          <cell r="V10208" t="str">
            <v>810.45.40.000-6000.13</v>
          </cell>
          <cell r="W10208" t="str">
            <v>Professional Services Compliance Monitoring</v>
          </cell>
          <cell r="X10208">
            <v>0</v>
          </cell>
          <cell r="Y10208">
            <v>0</v>
          </cell>
          <cell r="Z10208">
            <v>0</v>
          </cell>
          <cell r="AA10208">
            <v>0</v>
          </cell>
          <cell r="AB10208">
            <v>75000</v>
          </cell>
          <cell r="AC10208">
            <v>75000</v>
          </cell>
          <cell r="AD10208" t="str">
            <v>∆</v>
          </cell>
          <cell r="AE10208">
            <v>0</v>
          </cell>
        </row>
        <row r="10209">
          <cell r="V10209" t="str">
            <v>810.45.40.000-6000.18</v>
          </cell>
          <cell r="W10209" t="str">
            <v>Professional Services Legal</v>
          </cell>
          <cell r="X10209">
            <v>0</v>
          </cell>
          <cell r="Y10209">
            <v>0</v>
          </cell>
          <cell r="Z10209">
            <v>0</v>
          </cell>
          <cell r="AA10209">
            <v>0</v>
          </cell>
          <cell r="AB10209">
            <v>25000</v>
          </cell>
          <cell r="AC10209">
            <v>25000</v>
          </cell>
          <cell r="AD10209" t="str">
            <v>∆</v>
          </cell>
          <cell r="AE10209">
            <v>0</v>
          </cell>
        </row>
        <row r="10210">
          <cell r="V10210" t="str">
            <v>810.45.40.000-6200.01</v>
          </cell>
          <cell r="W10210" t="str">
            <v>Supplies Office</v>
          </cell>
          <cell r="X10210">
            <v>0</v>
          </cell>
          <cell r="Y10210">
            <v>0</v>
          </cell>
          <cell r="Z10210">
            <v>0</v>
          </cell>
          <cell r="AA10210">
            <v>0</v>
          </cell>
          <cell r="AB10210">
            <v>1500</v>
          </cell>
          <cell r="AC10210">
            <v>1500</v>
          </cell>
          <cell r="AD10210" t="str">
            <v>∆</v>
          </cell>
          <cell r="AE10210">
            <v>0</v>
          </cell>
        </row>
        <row r="10211">
          <cell r="V10211" t="str">
            <v>810.45.40.000-6200.02</v>
          </cell>
          <cell r="W10211" t="str">
            <v>Supplies Special Department</v>
          </cell>
          <cell r="X10211">
            <v>0</v>
          </cell>
          <cell r="Y10211">
            <v>0</v>
          </cell>
          <cell r="Z10211">
            <v>0</v>
          </cell>
          <cell r="AA10211">
            <v>0</v>
          </cell>
          <cell r="AB10211">
            <v>5000</v>
          </cell>
          <cell r="AC10211">
            <v>5000</v>
          </cell>
          <cell r="AD10211" t="str">
            <v>∆</v>
          </cell>
          <cell r="AE10211">
            <v>0</v>
          </cell>
        </row>
        <row r="10212">
          <cell r="V10212" t="str">
            <v>810.45.40.000-6200.03</v>
          </cell>
          <cell r="W10212" t="str">
            <v>Supplies Copier Maintenance &amp; Supplies</v>
          </cell>
          <cell r="X10212">
            <v>0</v>
          </cell>
          <cell r="Y10212">
            <v>0</v>
          </cell>
          <cell r="Z10212">
            <v>0</v>
          </cell>
          <cell r="AA10212">
            <v>0</v>
          </cell>
          <cell r="AB10212">
            <v>5000</v>
          </cell>
          <cell r="AC10212">
            <v>5000</v>
          </cell>
          <cell r="AD10212" t="str">
            <v>∆</v>
          </cell>
          <cell r="AE10212">
            <v>0</v>
          </cell>
        </row>
        <row r="10213">
          <cell r="V10213" t="str">
            <v>810.45.40.000-6300.01</v>
          </cell>
          <cell r="W10213" t="str">
            <v>Dues &amp; Subscriptions Memberships</v>
          </cell>
          <cell r="X10213">
            <v>0</v>
          </cell>
          <cell r="Y10213">
            <v>0</v>
          </cell>
          <cell r="Z10213">
            <v>0</v>
          </cell>
          <cell r="AA10213">
            <v>0</v>
          </cell>
          <cell r="AB10213">
            <v>3000</v>
          </cell>
          <cell r="AC10213">
            <v>3000</v>
          </cell>
          <cell r="AD10213" t="str">
            <v>∆</v>
          </cell>
          <cell r="AE10213">
            <v>0</v>
          </cell>
        </row>
        <row r="10214">
          <cell r="V10214" t="str">
            <v>810.45.40.000-6300.02</v>
          </cell>
          <cell r="W10214" t="str">
            <v>Dues &amp; Subscriptions Publications</v>
          </cell>
          <cell r="X10214">
            <v>0</v>
          </cell>
          <cell r="Y10214">
            <v>0</v>
          </cell>
          <cell r="Z10214">
            <v>0</v>
          </cell>
          <cell r="AA10214">
            <v>0</v>
          </cell>
          <cell r="AB10214">
            <v>1000</v>
          </cell>
          <cell r="AC10214">
            <v>1000</v>
          </cell>
          <cell r="AD10214" t="str">
            <v>∆</v>
          </cell>
          <cell r="AE10214">
            <v>0</v>
          </cell>
        </row>
        <row r="10215">
          <cell r="V10215" t="str">
            <v>810.45.40.000-6400.01</v>
          </cell>
          <cell r="W10215" t="str">
            <v>Repairs &amp; Maintenance Building</v>
          </cell>
          <cell r="X10215">
            <v>0</v>
          </cell>
          <cell r="Y10215">
            <v>0</v>
          </cell>
          <cell r="Z10215">
            <v>0</v>
          </cell>
          <cell r="AA10215">
            <v>0</v>
          </cell>
          <cell r="AB10215">
            <v>12500</v>
          </cell>
          <cell r="AC10215">
            <v>12500</v>
          </cell>
          <cell r="AD10215" t="str">
            <v>∆</v>
          </cell>
          <cell r="AE10215">
            <v>0</v>
          </cell>
        </row>
        <row r="10216">
          <cell r="V10216" t="str">
            <v>810.45.40.000-6400.02</v>
          </cell>
          <cell r="W10216" t="str">
            <v>Repairs &amp; Maintenance Minor Equipment/Other</v>
          </cell>
          <cell r="X10216">
            <v>0</v>
          </cell>
          <cell r="Y10216">
            <v>0</v>
          </cell>
          <cell r="Z10216">
            <v>0</v>
          </cell>
          <cell r="AA10216">
            <v>0</v>
          </cell>
          <cell r="AB10216">
            <v>1000</v>
          </cell>
          <cell r="AC10216">
            <v>1000</v>
          </cell>
          <cell r="AD10216" t="str">
            <v>∆</v>
          </cell>
          <cell r="AE10216">
            <v>0</v>
          </cell>
        </row>
        <row r="10217">
          <cell r="V10217" t="str">
            <v>810.45.40.000-6600.01</v>
          </cell>
          <cell r="W10217" t="str">
            <v>Administrative Expenses Meetings</v>
          </cell>
          <cell r="X10217">
            <v>0</v>
          </cell>
          <cell r="Y10217">
            <v>0</v>
          </cell>
          <cell r="Z10217">
            <v>0</v>
          </cell>
          <cell r="AA10217">
            <v>0</v>
          </cell>
          <cell r="AB10217">
            <v>1000</v>
          </cell>
          <cell r="AC10217">
            <v>1000</v>
          </cell>
          <cell r="AD10217" t="str">
            <v>∆</v>
          </cell>
          <cell r="AE10217">
            <v>0</v>
          </cell>
        </row>
        <row r="10218">
          <cell r="W10218" t="str">
            <v>TOTAL : OPERATIONS</v>
          </cell>
          <cell r="X10218">
            <v>0</v>
          </cell>
          <cell r="Y10218">
            <v>0</v>
          </cell>
          <cell r="Z10218">
            <v>0</v>
          </cell>
          <cell r="AA10218">
            <v>0</v>
          </cell>
          <cell r="AB10218">
            <v>879400</v>
          </cell>
          <cell r="AC10218">
            <v>897400</v>
          </cell>
          <cell r="AD10218" t="str">
            <v>∆</v>
          </cell>
          <cell r="AE10218">
            <v>18000</v>
          </cell>
        </row>
        <row r="10219">
          <cell r="AB10219" t="str">
            <v/>
          </cell>
          <cell r="AC10219" t="str">
            <v/>
          </cell>
          <cell r="AD10219" t="str">
            <v>∆</v>
          </cell>
        </row>
        <row r="10220">
          <cell r="V10220" t="str">
            <v>[810] ENGINEERING : ENGINEERING : CAPITAL IMPROVEMENT</v>
          </cell>
        </row>
        <row r="10221">
          <cell r="V10221" t="str">
            <v>NO PROGRAM : PERSONNEL</v>
          </cell>
          <cell r="AB10221" t="str">
            <v/>
          </cell>
          <cell r="AC10221" t="str">
            <v/>
          </cell>
          <cell r="AD10221" t="str">
            <v>∆</v>
          </cell>
        </row>
        <row r="10222">
          <cell r="V10222" t="str">
            <v>810.45.41.000-5000.01</v>
          </cell>
          <cell r="W10222" t="str">
            <v>Salaries Regular</v>
          </cell>
          <cell r="X10222">
            <v>0</v>
          </cell>
          <cell r="Y10222">
            <v>0</v>
          </cell>
          <cell r="Z10222">
            <v>0</v>
          </cell>
          <cell r="AA10222">
            <v>71000</v>
          </cell>
          <cell r="AB10222">
            <v>1327036</v>
          </cell>
          <cell r="AC10222">
            <v>835000</v>
          </cell>
          <cell r="AD10222" t="str">
            <v>∆</v>
          </cell>
          <cell r="AE10222">
            <v>-492036</v>
          </cell>
        </row>
        <row r="10223">
          <cell r="V10223" t="str">
            <v>810.45.41.000-5000.02</v>
          </cell>
          <cell r="W10223" t="str">
            <v>Salaries Part Time</v>
          </cell>
          <cell r="X10223">
            <v>0</v>
          </cell>
          <cell r="Y10223">
            <v>0</v>
          </cell>
          <cell r="Z10223">
            <v>0</v>
          </cell>
          <cell r="AA10223">
            <v>3000</v>
          </cell>
          <cell r="AB10223">
            <v>0</v>
          </cell>
          <cell r="AC10223">
            <v>18000</v>
          </cell>
          <cell r="AD10223" t="str">
            <v>∆</v>
          </cell>
          <cell r="AE10223">
            <v>18000</v>
          </cell>
        </row>
        <row r="10224">
          <cell r="V10224" t="str">
            <v>810.45.41.000-5000.03</v>
          </cell>
          <cell r="W10224" t="str">
            <v>Salaries Overtime</v>
          </cell>
          <cell r="X10224">
            <v>0</v>
          </cell>
          <cell r="Y10224">
            <v>0</v>
          </cell>
          <cell r="Z10224">
            <v>0</v>
          </cell>
          <cell r="AA10224">
            <v>4000</v>
          </cell>
          <cell r="AB10224">
            <v>0</v>
          </cell>
          <cell r="AC10224">
            <v>8000</v>
          </cell>
          <cell r="AD10224" t="str">
            <v>∆</v>
          </cell>
          <cell r="AE10224">
            <v>8000</v>
          </cell>
        </row>
        <row r="10225">
          <cell r="V10225" t="str">
            <v>810.45.41.000-5000.07</v>
          </cell>
          <cell r="W10225" t="str">
            <v>Salaries Admin Leave Pay</v>
          </cell>
          <cell r="X10225">
            <v>0</v>
          </cell>
          <cell r="Y10225">
            <v>0</v>
          </cell>
          <cell r="Z10225">
            <v>0</v>
          </cell>
          <cell r="AA10225">
            <v>0</v>
          </cell>
          <cell r="AB10225">
            <v>19148</v>
          </cell>
          <cell r="AC10225">
            <v>19148</v>
          </cell>
          <cell r="AD10225" t="str">
            <v>∆</v>
          </cell>
          <cell r="AE10225">
            <v>0</v>
          </cell>
        </row>
        <row r="10226">
          <cell r="V10226" t="str">
            <v>810.45.41.000-5000.08</v>
          </cell>
          <cell r="W10226" t="str">
            <v>Salaries Longevity Pay</v>
          </cell>
          <cell r="X10226">
            <v>0</v>
          </cell>
          <cell r="Y10226">
            <v>0</v>
          </cell>
          <cell r="Z10226">
            <v>0</v>
          </cell>
          <cell r="AA10226">
            <v>0</v>
          </cell>
          <cell r="AB10226">
            <v>15200</v>
          </cell>
          <cell r="AC10226">
            <v>15200</v>
          </cell>
          <cell r="AD10226" t="str">
            <v>∆</v>
          </cell>
          <cell r="AE10226">
            <v>0</v>
          </cell>
        </row>
        <row r="10227">
          <cell r="V10227" t="str">
            <v>810.45.41.000-5100.00</v>
          </cell>
          <cell r="W10227" t="str">
            <v>Benefits PERS Pool Liability</v>
          </cell>
          <cell r="X10227">
            <v>0</v>
          </cell>
          <cell r="Y10227">
            <v>0</v>
          </cell>
          <cell r="Z10227">
            <v>0</v>
          </cell>
          <cell r="AA10227">
            <v>3000</v>
          </cell>
          <cell r="AB10227">
            <v>118362</v>
          </cell>
          <cell r="AC10227">
            <v>119000</v>
          </cell>
          <cell r="AD10227" t="str">
            <v>∆</v>
          </cell>
          <cell r="AE10227">
            <v>638</v>
          </cell>
        </row>
        <row r="10228">
          <cell r="V10228" t="str">
            <v>810.45.41.000-5100.01</v>
          </cell>
          <cell r="W10228" t="str">
            <v>Benefits Retirement</v>
          </cell>
          <cell r="X10228">
            <v>0</v>
          </cell>
          <cell r="Y10228">
            <v>0</v>
          </cell>
          <cell r="Z10228">
            <v>0</v>
          </cell>
          <cell r="AA10228">
            <v>2000</v>
          </cell>
          <cell r="AB10228">
            <v>97107</v>
          </cell>
          <cell r="AC10228">
            <v>60000</v>
          </cell>
          <cell r="AD10228" t="str">
            <v>∆</v>
          </cell>
          <cell r="AE10228">
            <v>-37107</v>
          </cell>
        </row>
        <row r="10229">
          <cell r="V10229" t="str">
            <v>810.45.41.000-5100.02</v>
          </cell>
          <cell r="W10229" t="str">
            <v>Benefits Health Insurance</v>
          </cell>
          <cell r="X10229">
            <v>0</v>
          </cell>
          <cell r="Y10229">
            <v>0</v>
          </cell>
          <cell r="Z10229">
            <v>0</v>
          </cell>
          <cell r="AA10229">
            <v>0</v>
          </cell>
          <cell r="AB10229">
            <v>224551</v>
          </cell>
          <cell r="AC10229">
            <v>88000</v>
          </cell>
          <cell r="AD10229" t="str">
            <v>∆</v>
          </cell>
          <cell r="AE10229">
            <v>-136551</v>
          </cell>
        </row>
        <row r="10230">
          <cell r="V10230" t="str">
            <v>810.45.41.000-5100.03</v>
          </cell>
          <cell r="W10230" t="str">
            <v>Benefits Dental Insurance</v>
          </cell>
          <cell r="X10230">
            <v>0</v>
          </cell>
          <cell r="Y10230">
            <v>0</v>
          </cell>
          <cell r="Z10230">
            <v>0</v>
          </cell>
          <cell r="AA10230">
            <v>0</v>
          </cell>
          <cell r="AB10230">
            <v>15235</v>
          </cell>
          <cell r="AC10230">
            <v>7000</v>
          </cell>
          <cell r="AD10230" t="str">
            <v>∆</v>
          </cell>
          <cell r="AE10230">
            <v>-8235</v>
          </cell>
        </row>
        <row r="10231">
          <cell r="V10231" t="str">
            <v>810.45.41.000-5100.04</v>
          </cell>
          <cell r="W10231" t="str">
            <v>Benefits Vision Insurance</v>
          </cell>
          <cell r="X10231">
            <v>0</v>
          </cell>
          <cell r="Y10231">
            <v>0</v>
          </cell>
          <cell r="Z10231">
            <v>0</v>
          </cell>
          <cell r="AA10231">
            <v>0</v>
          </cell>
          <cell r="AB10231">
            <v>2544</v>
          </cell>
          <cell r="AC10231">
            <v>2544</v>
          </cell>
          <cell r="AD10231" t="str">
            <v>∆</v>
          </cell>
          <cell r="AE10231">
            <v>0</v>
          </cell>
        </row>
        <row r="10232">
          <cell r="V10232" t="str">
            <v>810.45.41.000-5100.05</v>
          </cell>
          <cell r="W10232" t="str">
            <v>Benefits Life Insurance</v>
          </cell>
          <cell r="X10232">
            <v>0</v>
          </cell>
          <cell r="Y10232">
            <v>0</v>
          </cell>
          <cell r="Z10232">
            <v>0</v>
          </cell>
          <cell r="AA10232">
            <v>0</v>
          </cell>
          <cell r="AB10232">
            <v>799</v>
          </cell>
          <cell r="AC10232">
            <v>799</v>
          </cell>
          <cell r="AD10232" t="str">
            <v>∆</v>
          </cell>
          <cell r="AE10232">
            <v>0</v>
          </cell>
        </row>
        <row r="10233">
          <cell r="V10233" t="str">
            <v>810.45.41.000-5100.07</v>
          </cell>
          <cell r="W10233" t="str">
            <v>Benefits Long Term Disability</v>
          </cell>
          <cell r="X10233">
            <v>0</v>
          </cell>
          <cell r="Y10233">
            <v>0</v>
          </cell>
          <cell r="Z10233">
            <v>0</v>
          </cell>
          <cell r="AA10233">
            <v>0</v>
          </cell>
          <cell r="AB10233">
            <v>10596</v>
          </cell>
          <cell r="AC10233">
            <v>5000</v>
          </cell>
          <cell r="AD10233" t="str">
            <v>∆</v>
          </cell>
          <cell r="AE10233">
            <v>-5596</v>
          </cell>
        </row>
        <row r="10234">
          <cell r="V10234" t="str">
            <v>810.45.41.000-5100.08</v>
          </cell>
          <cell r="W10234" t="str">
            <v>Benefits Deferred Compensation</v>
          </cell>
          <cell r="X10234">
            <v>0</v>
          </cell>
          <cell r="Y10234">
            <v>0</v>
          </cell>
          <cell r="Z10234">
            <v>0</v>
          </cell>
          <cell r="AA10234">
            <v>1000</v>
          </cell>
          <cell r="AB10234">
            <v>4190</v>
          </cell>
          <cell r="AC10234">
            <v>4190</v>
          </cell>
          <cell r="AD10234" t="str">
            <v>∆</v>
          </cell>
          <cell r="AE10234">
            <v>0</v>
          </cell>
        </row>
        <row r="10235">
          <cell r="V10235" t="str">
            <v>810.45.41.000-5100.11</v>
          </cell>
          <cell r="W10235" t="str">
            <v>Benefits Medicare</v>
          </cell>
          <cell r="X10235">
            <v>0</v>
          </cell>
          <cell r="Y10235">
            <v>0</v>
          </cell>
          <cell r="Z10235">
            <v>0</v>
          </cell>
          <cell r="AA10235">
            <v>1000</v>
          </cell>
          <cell r="AB10235">
            <v>19828</v>
          </cell>
          <cell r="AC10235">
            <v>12000</v>
          </cell>
          <cell r="AD10235" t="str">
            <v>∆</v>
          </cell>
          <cell r="AE10235">
            <v>-7828</v>
          </cell>
        </row>
        <row r="10236">
          <cell r="V10236" t="str">
            <v>810.45.41.000-5100.15</v>
          </cell>
          <cell r="W10236" t="str">
            <v>Benefits Cell Phone Allowance</v>
          </cell>
          <cell r="X10236">
            <v>0</v>
          </cell>
          <cell r="Y10236">
            <v>0</v>
          </cell>
          <cell r="Z10236">
            <v>0</v>
          </cell>
          <cell r="AA10236">
            <v>0</v>
          </cell>
          <cell r="AB10236">
            <v>1440</v>
          </cell>
          <cell r="AC10236">
            <v>1440</v>
          </cell>
          <cell r="AD10236" t="str">
            <v>∆</v>
          </cell>
          <cell r="AE10236">
            <v>0</v>
          </cell>
        </row>
        <row r="10237">
          <cell r="V10237" t="str">
            <v>810.45.41.000-5100.17</v>
          </cell>
          <cell r="W10237" t="str">
            <v>Benefits Other Post Employment Benefits</v>
          </cell>
          <cell r="X10237">
            <v>0</v>
          </cell>
          <cell r="Y10237">
            <v>0</v>
          </cell>
          <cell r="Z10237">
            <v>0</v>
          </cell>
          <cell r="AA10237">
            <v>0</v>
          </cell>
          <cell r="AB10237">
            <v>0</v>
          </cell>
          <cell r="AC10237">
            <v>0</v>
          </cell>
          <cell r="AD10237" t="str">
            <v>∆</v>
          </cell>
          <cell r="AE10237">
            <v>0</v>
          </cell>
        </row>
        <row r="10238">
          <cell r="W10238" t="str">
            <v>TOTAL : PERSONNEL</v>
          </cell>
          <cell r="X10238">
            <v>0</v>
          </cell>
          <cell r="Y10238">
            <v>0</v>
          </cell>
          <cell r="Z10238">
            <v>0</v>
          </cell>
          <cell r="AA10238">
            <v>85000</v>
          </cell>
          <cell r="AB10238">
            <v>1856036</v>
          </cell>
          <cell r="AC10238">
            <v>1195321</v>
          </cell>
          <cell r="AD10238" t="str">
            <v>∆</v>
          </cell>
          <cell r="AE10238">
            <v>-660715</v>
          </cell>
        </row>
        <row r="10239">
          <cell r="AB10239" t="str">
            <v/>
          </cell>
          <cell r="AC10239" t="str">
            <v/>
          </cell>
          <cell r="AD10239" t="str">
            <v>∆</v>
          </cell>
        </row>
        <row r="10240">
          <cell r="V10240" t="str">
            <v>[810] ENGINEERING : ENGINEERING : CAPITAL IMPROVEMENT</v>
          </cell>
        </row>
        <row r="10241">
          <cell r="V10241" t="str">
            <v>NO PROGRAM : OPERATIONS</v>
          </cell>
          <cell r="AB10241" t="str">
            <v/>
          </cell>
          <cell r="AC10241" t="str">
            <v/>
          </cell>
          <cell r="AD10241" t="str">
            <v>∆</v>
          </cell>
        </row>
        <row r="10242">
          <cell r="V10242" t="str">
            <v>810.45.41.000-6000.12</v>
          </cell>
          <cell r="W10242" t="str">
            <v>Professional Services Contract Services</v>
          </cell>
          <cell r="X10242">
            <v>0</v>
          </cell>
          <cell r="Y10242">
            <v>0</v>
          </cell>
          <cell r="Z10242">
            <v>0</v>
          </cell>
          <cell r="AA10242">
            <v>0</v>
          </cell>
          <cell r="AB10242">
            <v>200000</v>
          </cell>
          <cell r="AC10242">
            <v>200000</v>
          </cell>
          <cell r="AD10242" t="str">
            <v>∆</v>
          </cell>
          <cell r="AE10242">
            <v>0</v>
          </cell>
        </row>
        <row r="10243">
          <cell r="V10243" t="str">
            <v>810.45.41.000-6000.08</v>
          </cell>
          <cell r="W10243" t="str">
            <v>Professional Services Plan Check</v>
          </cell>
          <cell r="X10243">
            <v>0</v>
          </cell>
          <cell r="Y10243">
            <v>0</v>
          </cell>
          <cell r="Z10243">
            <v>0</v>
          </cell>
          <cell r="AA10243">
            <v>0</v>
          </cell>
          <cell r="AB10243">
            <v>200000</v>
          </cell>
          <cell r="AC10243">
            <v>200000</v>
          </cell>
          <cell r="AD10243" t="str">
            <v>∆</v>
          </cell>
          <cell r="AE10243">
            <v>0</v>
          </cell>
        </row>
        <row r="10244">
          <cell r="V10244" t="str">
            <v>810.45.41.000-6000.13</v>
          </cell>
          <cell r="W10244" t="str">
            <v>Professional Services Compliance Monitoring</v>
          </cell>
          <cell r="X10244">
            <v>0</v>
          </cell>
          <cell r="Y10244">
            <v>0</v>
          </cell>
          <cell r="Z10244">
            <v>0</v>
          </cell>
          <cell r="AA10244">
            <v>0</v>
          </cell>
          <cell r="AB10244">
            <v>5000</v>
          </cell>
          <cell r="AC10244">
            <v>5000</v>
          </cell>
          <cell r="AD10244" t="str">
            <v>∆</v>
          </cell>
          <cell r="AE10244">
            <v>0</v>
          </cell>
        </row>
        <row r="10245">
          <cell r="V10245" t="str">
            <v>810.45.41.000-6000.18</v>
          </cell>
          <cell r="W10245" t="str">
            <v>Professional Services Legal</v>
          </cell>
          <cell r="X10245">
            <v>0</v>
          </cell>
          <cell r="Y10245">
            <v>0</v>
          </cell>
          <cell r="Z10245">
            <v>0</v>
          </cell>
          <cell r="AA10245">
            <v>0</v>
          </cell>
          <cell r="AB10245">
            <v>25000</v>
          </cell>
          <cell r="AC10245">
            <v>25000</v>
          </cell>
          <cell r="AD10245" t="str">
            <v>∆</v>
          </cell>
          <cell r="AE10245">
            <v>0</v>
          </cell>
        </row>
        <row r="10246">
          <cell r="V10246" t="str">
            <v>810.45.41.000-6000.24</v>
          </cell>
          <cell r="W10246" t="str">
            <v>Professional Services Internet Services</v>
          </cell>
          <cell r="X10246">
            <v>0</v>
          </cell>
          <cell r="Y10246">
            <v>0</v>
          </cell>
          <cell r="Z10246">
            <v>0</v>
          </cell>
          <cell r="AA10246">
            <v>0</v>
          </cell>
          <cell r="AB10246">
            <v>5000</v>
          </cell>
          <cell r="AC10246">
            <v>5000</v>
          </cell>
          <cell r="AD10246" t="str">
            <v>∆</v>
          </cell>
          <cell r="AE10246">
            <v>0</v>
          </cell>
        </row>
        <row r="10247">
          <cell r="V10247" t="str">
            <v>810.45.41.000-6000.29</v>
          </cell>
          <cell r="W10247" t="str">
            <v>Professional Services Recording Fees</v>
          </cell>
          <cell r="X10247">
            <v>0</v>
          </cell>
          <cell r="Y10247">
            <v>0</v>
          </cell>
          <cell r="Z10247">
            <v>0</v>
          </cell>
          <cell r="AA10247">
            <v>0</v>
          </cell>
          <cell r="AB10247">
            <v>1000</v>
          </cell>
          <cell r="AC10247">
            <v>1000</v>
          </cell>
          <cell r="AD10247" t="str">
            <v>∆</v>
          </cell>
          <cell r="AE10247">
            <v>0</v>
          </cell>
        </row>
        <row r="10248">
          <cell r="V10248" t="str">
            <v>810.45.41.000-6000.37</v>
          </cell>
          <cell r="W10248" t="str">
            <v>Professional Services Printing and Publication</v>
          </cell>
          <cell r="X10248">
            <v>0</v>
          </cell>
          <cell r="Y10248">
            <v>0</v>
          </cell>
          <cell r="Z10248">
            <v>0</v>
          </cell>
          <cell r="AA10248">
            <v>0</v>
          </cell>
          <cell r="AB10248">
            <v>1000</v>
          </cell>
          <cell r="AC10248">
            <v>1000</v>
          </cell>
          <cell r="AD10248" t="str">
            <v>∆</v>
          </cell>
          <cell r="AE10248">
            <v>0</v>
          </cell>
        </row>
        <row r="10249">
          <cell r="V10249" t="str">
            <v>810.45.41.000-6000.38</v>
          </cell>
          <cell r="W10249" t="str">
            <v>Professional Services Building Alarms and Security</v>
          </cell>
          <cell r="X10249">
            <v>0</v>
          </cell>
          <cell r="Y10249">
            <v>0</v>
          </cell>
          <cell r="Z10249">
            <v>0</v>
          </cell>
          <cell r="AA10249">
            <v>0</v>
          </cell>
          <cell r="AB10249">
            <v>1000</v>
          </cell>
          <cell r="AC10249">
            <v>1000</v>
          </cell>
          <cell r="AD10249" t="str">
            <v>∆</v>
          </cell>
          <cell r="AE10249">
            <v>0</v>
          </cell>
        </row>
        <row r="10250">
          <cell r="V10250" t="str">
            <v>810.45.41.000-6000.39</v>
          </cell>
          <cell r="W10250" t="str">
            <v>Professional Services Pest Control</v>
          </cell>
          <cell r="X10250">
            <v>0</v>
          </cell>
          <cell r="Y10250">
            <v>0</v>
          </cell>
          <cell r="Z10250">
            <v>0</v>
          </cell>
          <cell r="AA10250">
            <v>0</v>
          </cell>
          <cell r="AB10250">
            <v>1000</v>
          </cell>
          <cell r="AC10250">
            <v>1000</v>
          </cell>
          <cell r="AD10250" t="str">
            <v>∆</v>
          </cell>
          <cell r="AE10250">
            <v>0</v>
          </cell>
        </row>
        <row r="10251">
          <cell r="V10251" t="str">
            <v>810.45.41.000-6100.01</v>
          </cell>
          <cell r="W10251" t="str">
            <v>Utilities Electric</v>
          </cell>
          <cell r="X10251">
            <v>0</v>
          </cell>
          <cell r="Y10251">
            <v>0</v>
          </cell>
          <cell r="Z10251">
            <v>0</v>
          </cell>
          <cell r="AA10251">
            <v>0</v>
          </cell>
          <cell r="AB10251">
            <v>20000</v>
          </cell>
          <cell r="AC10251">
            <v>20000</v>
          </cell>
          <cell r="AD10251" t="str">
            <v>∆</v>
          </cell>
          <cell r="AE10251">
            <v>0</v>
          </cell>
        </row>
        <row r="10252">
          <cell r="V10252" t="str">
            <v>810.45.41.000-6100.02</v>
          </cell>
          <cell r="W10252" t="str">
            <v>Utilities Telephone</v>
          </cell>
          <cell r="X10252">
            <v>0</v>
          </cell>
          <cell r="Y10252">
            <v>0</v>
          </cell>
          <cell r="Z10252">
            <v>0</v>
          </cell>
          <cell r="AA10252">
            <v>0</v>
          </cell>
          <cell r="AB10252">
            <v>2500</v>
          </cell>
          <cell r="AC10252">
            <v>2500</v>
          </cell>
          <cell r="AD10252" t="str">
            <v>∆</v>
          </cell>
          <cell r="AE10252">
            <v>0</v>
          </cell>
        </row>
        <row r="10253">
          <cell r="V10253" t="str">
            <v>810.45.41.000-6200.03</v>
          </cell>
          <cell r="W10253" t="str">
            <v>Supplies Copier Maintenance &amp; Supplies</v>
          </cell>
          <cell r="X10253">
            <v>0</v>
          </cell>
          <cell r="Y10253">
            <v>0</v>
          </cell>
          <cell r="Z10253">
            <v>0</v>
          </cell>
          <cell r="AA10253">
            <v>0</v>
          </cell>
          <cell r="AB10253">
            <v>5000</v>
          </cell>
          <cell r="AC10253">
            <v>5000</v>
          </cell>
          <cell r="AD10253" t="str">
            <v>∆</v>
          </cell>
          <cell r="AE10253">
            <v>0</v>
          </cell>
        </row>
        <row r="10254">
          <cell r="V10254" t="str">
            <v>810.45.41.000-6200.04</v>
          </cell>
          <cell r="W10254" t="str">
            <v>Supplies Postage</v>
          </cell>
          <cell r="X10254">
            <v>0</v>
          </cell>
          <cell r="Y10254">
            <v>0</v>
          </cell>
          <cell r="Z10254">
            <v>0</v>
          </cell>
          <cell r="AA10254">
            <v>0</v>
          </cell>
          <cell r="AB10254">
            <v>1000</v>
          </cell>
          <cell r="AC10254">
            <v>1000</v>
          </cell>
          <cell r="AD10254" t="str">
            <v>∆</v>
          </cell>
          <cell r="AE10254">
            <v>0</v>
          </cell>
        </row>
        <row r="10255">
          <cell r="V10255" t="str">
            <v>810.45.41.000-6200.05</v>
          </cell>
          <cell r="W10255" t="str">
            <v>Supplies Gasoline</v>
          </cell>
          <cell r="X10255">
            <v>0</v>
          </cell>
          <cell r="Y10255">
            <v>0</v>
          </cell>
          <cell r="Z10255">
            <v>0</v>
          </cell>
          <cell r="AA10255">
            <v>0</v>
          </cell>
          <cell r="AB10255">
            <v>10000</v>
          </cell>
          <cell r="AC10255">
            <v>10000</v>
          </cell>
          <cell r="AD10255" t="str">
            <v>∆</v>
          </cell>
          <cell r="AE10255">
            <v>0</v>
          </cell>
        </row>
        <row r="10256">
          <cell r="V10256" t="str">
            <v>810.45.41.000-6260.01</v>
          </cell>
          <cell r="W10256" t="str">
            <v>Supplies-Community Development General Plan Documents</v>
          </cell>
          <cell r="X10256">
            <v>0</v>
          </cell>
          <cell r="Y10256">
            <v>0</v>
          </cell>
          <cell r="Z10256">
            <v>0</v>
          </cell>
          <cell r="AA10256">
            <v>0</v>
          </cell>
          <cell r="AB10256">
            <v>1000</v>
          </cell>
          <cell r="AC10256">
            <v>1000</v>
          </cell>
          <cell r="AD10256" t="str">
            <v>∆</v>
          </cell>
          <cell r="AE10256">
            <v>0</v>
          </cell>
        </row>
        <row r="10257">
          <cell r="V10257" t="str">
            <v>810.45.41.000-6300.01</v>
          </cell>
          <cell r="W10257" t="str">
            <v>Dues &amp; Subscriptions Memberships</v>
          </cell>
          <cell r="X10257">
            <v>0</v>
          </cell>
          <cell r="Y10257">
            <v>0</v>
          </cell>
          <cell r="Z10257">
            <v>0</v>
          </cell>
          <cell r="AA10257">
            <v>0</v>
          </cell>
          <cell r="AB10257">
            <v>3000</v>
          </cell>
          <cell r="AC10257">
            <v>3000</v>
          </cell>
          <cell r="AD10257" t="str">
            <v>∆</v>
          </cell>
          <cell r="AE10257">
            <v>0</v>
          </cell>
        </row>
        <row r="10258">
          <cell r="V10258" t="str">
            <v>810.45.41.000-6300.03</v>
          </cell>
          <cell r="W10258" t="str">
            <v>Dues &amp; Subscriptions Certifications</v>
          </cell>
          <cell r="X10258">
            <v>0</v>
          </cell>
          <cell r="Y10258">
            <v>0</v>
          </cell>
          <cell r="Z10258">
            <v>0</v>
          </cell>
          <cell r="AA10258">
            <v>0</v>
          </cell>
          <cell r="AB10258">
            <v>400</v>
          </cell>
          <cell r="AC10258">
            <v>400</v>
          </cell>
          <cell r="AD10258" t="str">
            <v>∆</v>
          </cell>
          <cell r="AE10258">
            <v>0</v>
          </cell>
        </row>
        <row r="10259">
          <cell r="V10259" t="str">
            <v>810.45.41.000-6350.01</v>
          </cell>
          <cell r="W10259" t="str">
            <v>Maintenance Agreements &amp; Licenses License/Software Maintenance</v>
          </cell>
          <cell r="X10259">
            <v>0</v>
          </cell>
          <cell r="Y10259">
            <v>0</v>
          </cell>
          <cell r="Z10259">
            <v>0</v>
          </cell>
          <cell r="AA10259">
            <v>0</v>
          </cell>
          <cell r="AB10259">
            <v>10000</v>
          </cell>
          <cell r="AC10259">
            <v>10000</v>
          </cell>
          <cell r="AD10259" t="str">
            <v>∆</v>
          </cell>
          <cell r="AE10259">
            <v>0</v>
          </cell>
        </row>
        <row r="10260">
          <cell r="V10260" t="str">
            <v>810.45.41.000-6400.05</v>
          </cell>
          <cell r="W10260" t="str">
            <v>Repairs &amp; Maintenance Vehicle</v>
          </cell>
          <cell r="X10260">
            <v>0</v>
          </cell>
          <cell r="Y10260">
            <v>0</v>
          </cell>
          <cell r="Z10260">
            <v>0</v>
          </cell>
          <cell r="AA10260">
            <v>0</v>
          </cell>
          <cell r="AB10260">
            <v>5000</v>
          </cell>
          <cell r="AC10260">
            <v>5000</v>
          </cell>
          <cell r="AD10260" t="str">
            <v>∆</v>
          </cell>
          <cell r="AE10260">
            <v>0</v>
          </cell>
        </row>
        <row r="10261">
          <cell r="V10261" t="str">
            <v>810.45.41.000-6600.03</v>
          </cell>
          <cell r="W10261" t="str">
            <v>Administrative Expenses Mileage Reimbursement</v>
          </cell>
          <cell r="X10261">
            <v>0</v>
          </cell>
          <cell r="Y10261">
            <v>0</v>
          </cell>
          <cell r="Z10261">
            <v>0</v>
          </cell>
          <cell r="AA10261">
            <v>0</v>
          </cell>
          <cell r="AB10261">
            <v>4000</v>
          </cell>
          <cell r="AC10261">
            <v>4000</v>
          </cell>
          <cell r="AD10261" t="str">
            <v>∆</v>
          </cell>
          <cell r="AE10261">
            <v>0</v>
          </cell>
        </row>
        <row r="10262">
          <cell r="V10262" t="str">
            <v>810.45.41.000-6600.05</v>
          </cell>
          <cell r="W10262" t="str">
            <v>Administrative Expenses Public/Legal Advertisement</v>
          </cell>
          <cell r="X10262">
            <v>0</v>
          </cell>
          <cell r="Y10262">
            <v>0</v>
          </cell>
          <cell r="Z10262">
            <v>0</v>
          </cell>
          <cell r="AA10262">
            <v>0</v>
          </cell>
          <cell r="AB10262">
            <v>20000</v>
          </cell>
          <cell r="AC10262">
            <v>20000</v>
          </cell>
          <cell r="AD10262" t="str">
            <v>∆</v>
          </cell>
          <cell r="AE10262">
            <v>0</v>
          </cell>
        </row>
        <row r="10263">
          <cell r="V10263" t="str">
            <v>810.45.41.000-6600.14</v>
          </cell>
          <cell r="W10263" t="str">
            <v>Administrative Expenses Filing/Recording Fee</v>
          </cell>
          <cell r="X10263">
            <v>0</v>
          </cell>
          <cell r="Y10263">
            <v>0</v>
          </cell>
          <cell r="Z10263">
            <v>0</v>
          </cell>
          <cell r="AA10263">
            <v>0</v>
          </cell>
          <cell r="AB10263">
            <v>500</v>
          </cell>
          <cell r="AC10263">
            <v>500</v>
          </cell>
          <cell r="AD10263" t="str">
            <v>∆</v>
          </cell>
          <cell r="AE10263">
            <v>0</v>
          </cell>
        </row>
        <row r="10264">
          <cell r="V10264" t="str">
            <v>810.45.41.000-6600.29</v>
          </cell>
          <cell r="W10264" t="str">
            <v>Administrative Expenses Administration &amp; Planning</v>
          </cell>
          <cell r="X10264">
            <v>0</v>
          </cell>
          <cell r="Y10264">
            <v>0</v>
          </cell>
          <cell r="Z10264">
            <v>0</v>
          </cell>
          <cell r="AA10264">
            <v>0</v>
          </cell>
          <cell r="AB10264">
            <v>20000</v>
          </cell>
          <cell r="AC10264">
            <v>20000</v>
          </cell>
          <cell r="AD10264" t="str">
            <v>∆</v>
          </cell>
          <cell r="AE10264">
            <v>0</v>
          </cell>
        </row>
        <row r="10265">
          <cell r="V10265" t="str">
            <v>810.45.41.000-6000.01</v>
          </cell>
          <cell r="W10265" t="str">
            <v>Professional Services General</v>
          </cell>
          <cell r="X10265">
            <v>0</v>
          </cell>
          <cell r="Y10265">
            <v>0</v>
          </cell>
          <cell r="Z10265">
            <v>0</v>
          </cell>
          <cell r="AA10265">
            <v>0</v>
          </cell>
          <cell r="AB10265">
            <v>200000</v>
          </cell>
          <cell r="AC10265">
            <v>275000</v>
          </cell>
          <cell r="AD10265" t="str">
            <v>∆</v>
          </cell>
          <cell r="AE10265">
            <v>75000</v>
          </cell>
        </row>
        <row r="10266">
          <cell r="V10266" t="str">
            <v>810.45.41.000-6000.10</v>
          </cell>
          <cell r="W10266" t="str">
            <v>Professional Services Consultant</v>
          </cell>
          <cell r="X10266">
            <v>0</v>
          </cell>
          <cell r="Y10266">
            <v>0</v>
          </cell>
          <cell r="Z10266">
            <v>0</v>
          </cell>
          <cell r="AA10266">
            <v>0</v>
          </cell>
          <cell r="AB10266">
            <v>200000</v>
          </cell>
          <cell r="AC10266">
            <v>275000</v>
          </cell>
          <cell r="AD10266" t="str">
            <v>∆</v>
          </cell>
          <cell r="AE10266">
            <v>75000</v>
          </cell>
        </row>
        <row r="10267">
          <cell r="V10267" t="str">
            <v>810.45.41.000-6200.01</v>
          </cell>
          <cell r="W10267" t="str">
            <v>Supplies Office</v>
          </cell>
          <cell r="X10267">
            <v>0</v>
          </cell>
          <cell r="Y10267">
            <v>0</v>
          </cell>
          <cell r="Z10267">
            <v>0</v>
          </cell>
          <cell r="AA10267">
            <v>0</v>
          </cell>
          <cell r="AB10267">
            <v>1500</v>
          </cell>
          <cell r="AC10267">
            <v>1500</v>
          </cell>
          <cell r="AD10267" t="str">
            <v>∆</v>
          </cell>
          <cell r="AE10267">
            <v>0</v>
          </cell>
        </row>
        <row r="10268">
          <cell r="V10268" t="str">
            <v>810.45.41.000-6200.02</v>
          </cell>
          <cell r="W10268" t="str">
            <v>Supplies Special Department</v>
          </cell>
          <cell r="X10268">
            <v>0</v>
          </cell>
          <cell r="Y10268">
            <v>0</v>
          </cell>
          <cell r="Z10268">
            <v>0</v>
          </cell>
          <cell r="AA10268">
            <v>0</v>
          </cell>
          <cell r="AB10268">
            <v>5000</v>
          </cell>
          <cell r="AC10268">
            <v>5000</v>
          </cell>
          <cell r="AD10268" t="str">
            <v>∆</v>
          </cell>
          <cell r="AE10268">
            <v>0</v>
          </cell>
        </row>
        <row r="10269">
          <cell r="V10269" t="str">
            <v>810.45.41.000-6300.02</v>
          </cell>
          <cell r="W10269" t="str">
            <v>Dues &amp; Subscriptions Publications</v>
          </cell>
          <cell r="X10269">
            <v>0</v>
          </cell>
          <cell r="Y10269">
            <v>0</v>
          </cell>
          <cell r="Z10269">
            <v>0</v>
          </cell>
          <cell r="AA10269">
            <v>0</v>
          </cell>
          <cell r="AB10269">
            <v>1000</v>
          </cell>
          <cell r="AC10269">
            <v>1000</v>
          </cell>
          <cell r="AD10269" t="str">
            <v>∆</v>
          </cell>
          <cell r="AE10269">
            <v>0</v>
          </cell>
        </row>
        <row r="10270">
          <cell r="V10270" t="str">
            <v>810.45.41.000-6400.01</v>
          </cell>
          <cell r="W10270" t="str">
            <v>Repairs &amp; Maintenance Building</v>
          </cell>
          <cell r="X10270">
            <v>0</v>
          </cell>
          <cell r="Y10270">
            <v>0</v>
          </cell>
          <cell r="Z10270">
            <v>0</v>
          </cell>
          <cell r="AA10270">
            <v>0</v>
          </cell>
          <cell r="AB10270">
            <v>12500</v>
          </cell>
          <cell r="AC10270">
            <v>12500</v>
          </cell>
          <cell r="AD10270" t="str">
            <v>∆</v>
          </cell>
          <cell r="AE10270">
            <v>0</v>
          </cell>
        </row>
        <row r="10271">
          <cell r="V10271" t="str">
            <v>810.45.41.000-6400.02</v>
          </cell>
          <cell r="W10271" t="str">
            <v>Repairs &amp; Maintenance Minor Equipment/Other</v>
          </cell>
          <cell r="X10271">
            <v>0</v>
          </cell>
          <cell r="Y10271">
            <v>0</v>
          </cell>
          <cell r="Z10271">
            <v>0</v>
          </cell>
          <cell r="AA10271">
            <v>0</v>
          </cell>
          <cell r="AB10271">
            <v>1000</v>
          </cell>
          <cell r="AC10271">
            <v>1000</v>
          </cell>
          <cell r="AD10271" t="str">
            <v>∆</v>
          </cell>
          <cell r="AE10271">
            <v>0</v>
          </cell>
        </row>
        <row r="10272">
          <cell r="V10272" t="str">
            <v>810.45.41.000-6600.01</v>
          </cell>
          <cell r="W10272" t="str">
            <v>Administrative Expenses Meetings</v>
          </cell>
          <cell r="X10272">
            <v>0</v>
          </cell>
          <cell r="Y10272">
            <v>0</v>
          </cell>
          <cell r="Z10272">
            <v>0</v>
          </cell>
          <cell r="AA10272">
            <v>0</v>
          </cell>
          <cell r="AB10272">
            <v>1000</v>
          </cell>
          <cell r="AC10272">
            <v>1000</v>
          </cell>
          <cell r="AD10272" t="str">
            <v>∆</v>
          </cell>
          <cell r="AE10272">
            <v>0</v>
          </cell>
        </row>
        <row r="10273">
          <cell r="V10273" t="str">
            <v>810.45.41.000-6600.04</v>
          </cell>
          <cell r="W10273" t="str">
            <v>Administrative Expenses Training/Conferences</v>
          </cell>
          <cell r="X10273">
            <v>0</v>
          </cell>
          <cell r="Y10273">
            <v>0</v>
          </cell>
          <cell r="Z10273">
            <v>0</v>
          </cell>
          <cell r="AA10273">
            <v>0</v>
          </cell>
          <cell r="AB10273">
            <v>10000</v>
          </cell>
          <cell r="AC10273">
            <v>10000</v>
          </cell>
          <cell r="AD10273" t="str">
            <v>∆</v>
          </cell>
          <cell r="AE10273">
            <v>0</v>
          </cell>
        </row>
        <row r="10274">
          <cell r="W10274" t="str">
            <v>TOTAL : OPERATIONS</v>
          </cell>
          <cell r="X10274">
            <v>0</v>
          </cell>
          <cell r="Y10274">
            <v>0</v>
          </cell>
          <cell r="Z10274">
            <v>0</v>
          </cell>
          <cell r="AA10274">
            <v>0</v>
          </cell>
          <cell r="AB10274">
            <v>973400</v>
          </cell>
          <cell r="AC10274">
            <v>1123400</v>
          </cell>
          <cell r="AD10274" t="str">
            <v>∆</v>
          </cell>
          <cell r="AE10274">
            <v>150000</v>
          </cell>
        </row>
        <row r="10275">
          <cell r="AB10275" t="str">
            <v/>
          </cell>
          <cell r="AC10275" t="str">
            <v/>
          </cell>
          <cell r="AD10275" t="str">
            <v>∆</v>
          </cell>
        </row>
        <row r="10276">
          <cell r="V10276" t="str">
            <v>[810] ENGINEERING : ENGINEERING : ADMINISTRATION</v>
          </cell>
        </row>
        <row r="10277">
          <cell r="V10277" t="str">
            <v>NO PROGRAM : PERSONNEL</v>
          </cell>
          <cell r="AB10277" t="str">
            <v/>
          </cell>
          <cell r="AC10277" t="str">
            <v/>
          </cell>
          <cell r="AD10277" t="str">
            <v>∆</v>
          </cell>
        </row>
        <row r="10278">
          <cell r="V10278" t="str">
            <v>810.45.50.000-5000.01</v>
          </cell>
          <cell r="W10278" t="str">
            <v>Salaries Regular</v>
          </cell>
          <cell r="X10278">
            <v>0</v>
          </cell>
          <cell r="Y10278">
            <v>0</v>
          </cell>
          <cell r="Z10278">
            <v>0</v>
          </cell>
          <cell r="AA10278">
            <v>132000</v>
          </cell>
          <cell r="AB10278">
            <v>949201</v>
          </cell>
          <cell r="AC10278">
            <v>700000</v>
          </cell>
          <cell r="AD10278" t="str">
            <v>∆</v>
          </cell>
          <cell r="AE10278">
            <v>-249201</v>
          </cell>
        </row>
        <row r="10279">
          <cell r="V10279" t="str">
            <v>810.45.50.000-5000.03</v>
          </cell>
          <cell r="W10279" t="str">
            <v>Salaries Overtime</v>
          </cell>
          <cell r="X10279">
            <v>0</v>
          </cell>
          <cell r="Y10279">
            <v>0</v>
          </cell>
          <cell r="Z10279">
            <v>0</v>
          </cell>
          <cell r="AA10279">
            <v>6000</v>
          </cell>
          <cell r="AB10279">
            <v>0</v>
          </cell>
          <cell r="AC10279">
            <v>30000</v>
          </cell>
          <cell r="AD10279" t="str">
            <v>∆</v>
          </cell>
          <cell r="AE10279">
            <v>30000</v>
          </cell>
        </row>
        <row r="10280">
          <cell r="V10280" t="str">
            <v>810.45.50.000-5000.06</v>
          </cell>
          <cell r="W10280" t="str">
            <v>Salaries Out of Class</v>
          </cell>
          <cell r="X10280">
            <v>0</v>
          </cell>
          <cell r="Y10280">
            <v>0</v>
          </cell>
          <cell r="Z10280">
            <v>0</v>
          </cell>
          <cell r="AA10280">
            <v>0</v>
          </cell>
          <cell r="AB10280">
            <v>15482</v>
          </cell>
          <cell r="AC10280">
            <v>15482</v>
          </cell>
          <cell r="AD10280" t="str">
            <v>∆</v>
          </cell>
          <cell r="AE10280">
            <v>0</v>
          </cell>
        </row>
        <row r="10281">
          <cell r="V10281" t="str">
            <v>810.45.50.000-5000.07</v>
          </cell>
          <cell r="W10281" t="str">
            <v>Salaries Admin Leave Pay</v>
          </cell>
          <cell r="X10281">
            <v>0</v>
          </cell>
          <cell r="Y10281">
            <v>0</v>
          </cell>
          <cell r="Z10281">
            <v>0</v>
          </cell>
          <cell r="AA10281">
            <v>0</v>
          </cell>
          <cell r="AB10281">
            <v>10034</v>
          </cell>
          <cell r="AC10281">
            <v>16000</v>
          </cell>
          <cell r="AD10281" t="str">
            <v>∆</v>
          </cell>
          <cell r="AE10281">
            <v>5966</v>
          </cell>
        </row>
        <row r="10282">
          <cell r="V10282" t="str">
            <v>810.45.50.000-5000.08</v>
          </cell>
          <cell r="W10282" t="str">
            <v>Salaries Longevity Pay</v>
          </cell>
          <cell r="X10282">
            <v>0</v>
          </cell>
          <cell r="Y10282">
            <v>0</v>
          </cell>
          <cell r="Z10282">
            <v>0</v>
          </cell>
          <cell r="AA10282">
            <v>1000</v>
          </cell>
          <cell r="AB10282">
            <v>9000</v>
          </cell>
          <cell r="AC10282">
            <v>9000</v>
          </cell>
          <cell r="AD10282" t="str">
            <v>∆</v>
          </cell>
          <cell r="AE10282">
            <v>0</v>
          </cell>
        </row>
        <row r="10283">
          <cell r="V10283" t="str">
            <v>810.45.50.000-5100.00</v>
          </cell>
          <cell r="W10283" t="str">
            <v>Benefits PERS Pool Liability</v>
          </cell>
          <cell r="X10283">
            <v>0</v>
          </cell>
          <cell r="Y10283">
            <v>0</v>
          </cell>
          <cell r="Z10283">
            <v>0</v>
          </cell>
          <cell r="AA10283">
            <v>26000</v>
          </cell>
          <cell r="AB10283">
            <v>161811</v>
          </cell>
          <cell r="AC10283">
            <v>143000</v>
          </cell>
          <cell r="AD10283" t="str">
            <v>∆</v>
          </cell>
          <cell r="AE10283">
            <v>-18811</v>
          </cell>
        </row>
        <row r="10284">
          <cell r="V10284" t="str">
            <v>810.45.50.000-5100.01</v>
          </cell>
          <cell r="W10284" t="str">
            <v>Benefits Retirement</v>
          </cell>
          <cell r="X10284">
            <v>0</v>
          </cell>
          <cell r="Y10284">
            <v>0</v>
          </cell>
          <cell r="Z10284">
            <v>0</v>
          </cell>
          <cell r="AA10284">
            <v>10000</v>
          </cell>
          <cell r="AB10284">
            <v>68323</v>
          </cell>
          <cell r="AC10284">
            <v>68323</v>
          </cell>
          <cell r="AD10284" t="str">
            <v>∆</v>
          </cell>
          <cell r="AE10284">
            <v>0</v>
          </cell>
        </row>
        <row r="10285">
          <cell r="V10285" t="str">
            <v>810.45.50.000-5100.02</v>
          </cell>
          <cell r="W10285" t="str">
            <v>Benefits Health Insurance</v>
          </cell>
          <cell r="X10285">
            <v>0</v>
          </cell>
          <cell r="Y10285">
            <v>0</v>
          </cell>
          <cell r="Z10285">
            <v>0</v>
          </cell>
          <cell r="AA10285">
            <v>25000</v>
          </cell>
          <cell r="AB10285">
            <v>186638</v>
          </cell>
          <cell r="AC10285">
            <v>102000</v>
          </cell>
          <cell r="AD10285" t="str">
            <v>∆</v>
          </cell>
          <cell r="AE10285">
            <v>-84638</v>
          </cell>
        </row>
        <row r="10286">
          <cell r="V10286" t="str">
            <v>810.45.50.000-5100.03</v>
          </cell>
          <cell r="W10286" t="str">
            <v>Benefits Dental Insurance</v>
          </cell>
          <cell r="X10286">
            <v>0</v>
          </cell>
          <cell r="Y10286">
            <v>0</v>
          </cell>
          <cell r="Z10286">
            <v>0</v>
          </cell>
          <cell r="AA10286">
            <v>2000</v>
          </cell>
          <cell r="AB10286">
            <v>12897</v>
          </cell>
          <cell r="AC10286">
            <v>12897</v>
          </cell>
          <cell r="AD10286" t="str">
            <v>∆</v>
          </cell>
          <cell r="AE10286">
            <v>0</v>
          </cell>
        </row>
        <row r="10287">
          <cell r="V10287" t="str">
            <v>810.45.50.000-5100.04</v>
          </cell>
          <cell r="W10287" t="str">
            <v>Benefits Vision Insurance</v>
          </cell>
          <cell r="X10287">
            <v>0</v>
          </cell>
          <cell r="Y10287">
            <v>0</v>
          </cell>
          <cell r="Z10287">
            <v>0</v>
          </cell>
          <cell r="AA10287">
            <v>0</v>
          </cell>
          <cell r="AB10287">
            <v>2074</v>
          </cell>
          <cell r="AC10287">
            <v>2074</v>
          </cell>
          <cell r="AD10287" t="str">
            <v>∆</v>
          </cell>
          <cell r="AE10287">
            <v>0</v>
          </cell>
        </row>
        <row r="10288">
          <cell r="V10288" t="str">
            <v>810.45.50.000-5100.05</v>
          </cell>
          <cell r="W10288" t="str">
            <v>Benefits Life Insurance</v>
          </cell>
          <cell r="X10288">
            <v>0</v>
          </cell>
          <cell r="Y10288">
            <v>0</v>
          </cell>
          <cell r="Z10288">
            <v>0</v>
          </cell>
          <cell r="AA10288">
            <v>0</v>
          </cell>
          <cell r="AB10288">
            <v>636</v>
          </cell>
          <cell r="AC10288">
            <v>636</v>
          </cell>
          <cell r="AD10288" t="str">
            <v>∆</v>
          </cell>
          <cell r="AE10288">
            <v>0</v>
          </cell>
        </row>
        <row r="10289">
          <cell r="V10289" t="str">
            <v>810.45.50.000-5100.07</v>
          </cell>
          <cell r="W10289" t="str">
            <v>Benefits Long Term Disability</v>
          </cell>
          <cell r="X10289">
            <v>0</v>
          </cell>
          <cell r="Y10289">
            <v>0</v>
          </cell>
          <cell r="Z10289">
            <v>0</v>
          </cell>
          <cell r="AA10289">
            <v>0</v>
          </cell>
          <cell r="AB10289">
            <v>6727</v>
          </cell>
          <cell r="AC10289">
            <v>3000</v>
          </cell>
          <cell r="AD10289" t="str">
            <v>∆</v>
          </cell>
          <cell r="AE10289">
            <v>-3727</v>
          </cell>
        </row>
        <row r="10290">
          <cell r="V10290" t="str">
            <v>810.45.50.000-5100.08</v>
          </cell>
          <cell r="W10290" t="str">
            <v>Benefits Deferred Compensation</v>
          </cell>
          <cell r="X10290">
            <v>0</v>
          </cell>
          <cell r="Y10290">
            <v>0</v>
          </cell>
          <cell r="Z10290">
            <v>0</v>
          </cell>
          <cell r="AA10290">
            <v>1000</v>
          </cell>
          <cell r="AB10290">
            <v>13285</v>
          </cell>
          <cell r="AC10290">
            <v>11000</v>
          </cell>
          <cell r="AD10290" t="str">
            <v>∆</v>
          </cell>
          <cell r="AE10290">
            <v>-2285</v>
          </cell>
        </row>
        <row r="10291">
          <cell r="V10291" t="str">
            <v>810.45.50.000-5100.10</v>
          </cell>
          <cell r="W10291" t="str">
            <v>Benefits Uniform Allowance</v>
          </cell>
          <cell r="X10291">
            <v>0</v>
          </cell>
          <cell r="Y10291">
            <v>0</v>
          </cell>
          <cell r="Z10291">
            <v>0</v>
          </cell>
          <cell r="AA10291">
            <v>1000</v>
          </cell>
          <cell r="AB10291">
            <v>0</v>
          </cell>
          <cell r="AC10291">
            <v>0</v>
          </cell>
          <cell r="AD10291" t="str">
            <v>∆</v>
          </cell>
          <cell r="AE10291">
            <v>0</v>
          </cell>
        </row>
        <row r="10292">
          <cell r="V10292" t="str">
            <v>810.45.50.000-5100.11</v>
          </cell>
          <cell r="W10292" t="str">
            <v>Benefits Medicare</v>
          </cell>
          <cell r="X10292">
            <v>0</v>
          </cell>
          <cell r="Y10292">
            <v>0</v>
          </cell>
          <cell r="Z10292">
            <v>0</v>
          </cell>
          <cell r="AA10292">
            <v>2000</v>
          </cell>
          <cell r="AB10292">
            <v>14363</v>
          </cell>
          <cell r="AC10292">
            <v>14363</v>
          </cell>
          <cell r="AD10292" t="str">
            <v>∆</v>
          </cell>
          <cell r="AE10292">
            <v>0</v>
          </cell>
        </row>
        <row r="10293">
          <cell r="V10293" t="str">
            <v>810.45.50.000-5100.15</v>
          </cell>
          <cell r="W10293" t="str">
            <v>Benefits Cell Phone Allowance</v>
          </cell>
          <cell r="X10293">
            <v>0</v>
          </cell>
          <cell r="Y10293">
            <v>0</v>
          </cell>
          <cell r="Z10293">
            <v>0</v>
          </cell>
          <cell r="AA10293">
            <v>1000</v>
          </cell>
          <cell r="AB10293">
            <v>3216</v>
          </cell>
          <cell r="AC10293">
            <v>3216</v>
          </cell>
          <cell r="AD10293" t="str">
            <v>∆</v>
          </cell>
          <cell r="AE10293">
            <v>0</v>
          </cell>
        </row>
        <row r="10294">
          <cell r="W10294" t="str">
            <v>TOTAL : PERSONNEL</v>
          </cell>
          <cell r="X10294">
            <v>0</v>
          </cell>
          <cell r="Y10294">
            <v>0</v>
          </cell>
          <cell r="Z10294">
            <v>0</v>
          </cell>
          <cell r="AA10294">
            <v>207000</v>
          </cell>
          <cell r="AB10294">
            <v>1453687</v>
          </cell>
          <cell r="AC10294">
            <v>1130991</v>
          </cell>
          <cell r="AD10294" t="str">
            <v>∆</v>
          </cell>
          <cell r="AE10294">
            <v>-322696</v>
          </cell>
        </row>
        <row r="10295">
          <cell r="AB10295" t="str">
            <v/>
          </cell>
          <cell r="AC10295" t="str">
            <v/>
          </cell>
          <cell r="AD10295" t="str">
            <v>∆</v>
          </cell>
        </row>
        <row r="10296">
          <cell r="V10296" t="str">
            <v>[810] ENGINEERING : ENGINEERING : ADMINISTRATION</v>
          </cell>
        </row>
        <row r="10297">
          <cell r="V10297" t="str">
            <v>NO PROGRAM : OPERATIONS</v>
          </cell>
          <cell r="AB10297" t="str">
            <v/>
          </cell>
          <cell r="AC10297" t="str">
            <v/>
          </cell>
          <cell r="AD10297" t="str">
            <v>∆</v>
          </cell>
        </row>
        <row r="10298">
          <cell r="V10298" t="str">
            <v>810.45.50.000-6200.03</v>
          </cell>
          <cell r="W10298" t="str">
            <v>Supplies Copier Maintenance &amp; Supplies</v>
          </cell>
          <cell r="X10298">
            <v>0</v>
          </cell>
          <cell r="Y10298">
            <v>0</v>
          </cell>
          <cell r="Z10298">
            <v>0</v>
          </cell>
          <cell r="AA10298">
            <v>0</v>
          </cell>
          <cell r="AB10298">
            <v>5000</v>
          </cell>
          <cell r="AC10298">
            <v>5000</v>
          </cell>
          <cell r="AD10298" t="str">
            <v>∆</v>
          </cell>
          <cell r="AE10298">
            <v>0</v>
          </cell>
        </row>
        <row r="10299">
          <cell r="V10299" t="str">
            <v>810.45.50.000-6000.10</v>
          </cell>
          <cell r="W10299" t="str">
            <v>Professional Services Consultant</v>
          </cell>
          <cell r="X10299">
            <v>0</v>
          </cell>
          <cell r="Y10299">
            <v>0</v>
          </cell>
          <cell r="Z10299">
            <v>0</v>
          </cell>
          <cell r="AA10299">
            <v>0</v>
          </cell>
          <cell r="AB10299">
            <v>100000</v>
          </cell>
          <cell r="AC10299">
            <v>100000</v>
          </cell>
          <cell r="AD10299" t="str">
            <v>∆</v>
          </cell>
          <cell r="AE10299">
            <v>0</v>
          </cell>
        </row>
        <row r="10300">
          <cell r="V10300" t="str">
            <v>810.45.50.000-6000.12</v>
          </cell>
          <cell r="W10300" t="str">
            <v>Professional Services Contract Services</v>
          </cell>
          <cell r="X10300">
            <v>0</v>
          </cell>
          <cell r="Y10300">
            <v>0</v>
          </cell>
          <cell r="Z10300">
            <v>0</v>
          </cell>
          <cell r="AA10300">
            <v>0</v>
          </cell>
          <cell r="AB10300">
            <v>100000</v>
          </cell>
          <cell r="AC10300">
            <v>100000</v>
          </cell>
          <cell r="AD10300" t="str">
            <v>∆</v>
          </cell>
          <cell r="AE10300">
            <v>0</v>
          </cell>
        </row>
        <row r="10301">
          <cell r="V10301" t="str">
            <v>810.45.50.000-6000.24</v>
          </cell>
          <cell r="W10301" t="str">
            <v>Professional Services Internet Services</v>
          </cell>
          <cell r="X10301">
            <v>0</v>
          </cell>
          <cell r="Y10301">
            <v>0</v>
          </cell>
          <cell r="Z10301">
            <v>0</v>
          </cell>
          <cell r="AA10301">
            <v>0</v>
          </cell>
          <cell r="AB10301">
            <v>1000</v>
          </cell>
          <cell r="AC10301">
            <v>1000</v>
          </cell>
          <cell r="AD10301" t="str">
            <v>∆</v>
          </cell>
          <cell r="AE10301">
            <v>0</v>
          </cell>
        </row>
        <row r="10302">
          <cell r="V10302" t="str">
            <v>810.45.50.000-6000.38</v>
          </cell>
          <cell r="W10302" t="str">
            <v>Professional Services Building Alarms and Security</v>
          </cell>
          <cell r="X10302">
            <v>0</v>
          </cell>
          <cell r="Y10302">
            <v>0</v>
          </cell>
          <cell r="Z10302">
            <v>0</v>
          </cell>
          <cell r="AA10302">
            <v>0</v>
          </cell>
          <cell r="AB10302">
            <v>200</v>
          </cell>
          <cell r="AC10302">
            <v>200</v>
          </cell>
          <cell r="AD10302" t="str">
            <v>∆</v>
          </cell>
          <cell r="AE10302">
            <v>0</v>
          </cell>
        </row>
        <row r="10303">
          <cell r="V10303" t="str">
            <v>810.45.50.000-6300.01</v>
          </cell>
          <cell r="W10303" t="str">
            <v>Dues &amp; Subscriptions Memberships</v>
          </cell>
          <cell r="X10303">
            <v>0</v>
          </cell>
          <cell r="Y10303">
            <v>0</v>
          </cell>
          <cell r="Z10303">
            <v>0</v>
          </cell>
          <cell r="AA10303">
            <v>0</v>
          </cell>
          <cell r="AB10303">
            <v>300</v>
          </cell>
          <cell r="AC10303">
            <v>300</v>
          </cell>
          <cell r="AD10303" t="str">
            <v>∆</v>
          </cell>
          <cell r="AE10303">
            <v>0</v>
          </cell>
        </row>
        <row r="10304">
          <cell r="V10304" t="str">
            <v>810.45.50.000-6300.02</v>
          </cell>
          <cell r="W10304" t="str">
            <v>Dues &amp; Subscriptions Publications</v>
          </cell>
          <cell r="X10304">
            <v>0</v>
          </cell>
          <cell r="Y10304">
            <v>0</v>
          </cell>
          <cell r="Z10304">
            <v>0</v>
          </cell>
          <cell r="AA10304">
            <v>0</v>
          </cell>
          <cell r="AB10304">
            <v>200</v>
          </cell>
          <cell r="AC10304">
            <v>200</v>
          </cell>
          <cell r="AD10304" t="str">
            <v>∆</v>
          </cell>
          <cell r="AE10304">
            <v>0</v>
          </cell>
        </row>
        <row r="10305">
          <cell r="V10305" t="str">
            <v>810.45.50.000-6300.03</v>
          </cell>
          <cell r="W10305" t="str">
            <v>Dues &amp; Subscriptions Certifications</v>
          </cell>
          <cell r="X10305">
            <v>0</v>
          </cell>
          <cell r="Y10305">
            <v>0</v>
          </cell>
          <cell r="Z10305">
            <v>0</v>
          </cell>
          <cell r="AA10305">
            <v>0</v>
          </cell>
          <cell r="AB10305">
            <v>100</v>
          </cell>
          <cell r="AC10305">
            <v>100</v>
          </cell>
          <cell r="AD10305" t="str">
            <v>∆</v>
          </cell>
          <cell r="AE10305">
            <v>0</v>
          </cell>
        </row>
        <row r="10306">
          <cell r="V10306" t="str">
            <v>810.45.50.000-6600.03</v>
          </cell>
          <cell r="W10306" t="str">
            <v>Administrative Expenses Mileage Reimbursement</v>
          </cell>
          <cell r="X10306">
            <v>0</v>
          </cell>
          <cell r="Y10306">
            <v>0</v>
          </cell>
          <cell r="Z10306">
            <v>0</v>
          </cell>
          <cell r="AA10306">
            <v>0</v>
          </cell>
          <cell r="AB10306">
            <v>500</v>
          </cell>
          <cell r="AC10306">
            <v>500</v>
          </cell>
          <cell r="AD10306" t="str">
            <v>∆</v>
          </cell>
          <cell r="AE10306">
            <v>0</v>
          </cell>
        </row>
        <row r="10307">
          <cell r="V10307" t="str">
            <v>810.45.50.000-6600.32</v>
          </cell>
          <cell r="W10307" t="str">
            <v>Administrative Expenses Vehicle Fund Contribution</v>
          </cell>
          <cell r="X10307">
            <v>0</v>
          </cell>
          <cell r="Y10307">
            <v>0</v>
          </cell>
          <cell r="Z10307">
            <v>0</v>
          </cell>
          <cell r="AA10307">
            <v>0</v>
          </cell>
          <cell r="AB10307">
            <v>600</v>
          </cell>
          <cell r="AC10307">
            <v>1000</v>
          </cell>
          <cell r="AD10307" t="str">
            <v>∆</v>
          </cell>
          <cell r="AE10307">
            <v>400</v>
          </cell>
        </row>
        <row r="10308">
          <cell r="V10308" t="str">
            <v>810.45.50.000-6000.01</v>
          </cell>
          <cell r="W10308" t="str">
            <v>Professional Services General</v>
          </cell>
          <cell r="X10308">
            <v>0</v>
          </cell>
          <cell r="Y10308">
            <v>0</v>
          </cell>
          <cell r="Z10308">
            <v>0</v>
          </cell>
          <cell r="AA10308">
            <v>0</v>
          </cell>
          <cell r="AB10308">
            <v>100000</v>
          </cell>
          <cell r="AC10308">
            <v>100000</v>
          </cell>
          <cell r="AD10308" t="str">
            <v>∆</v>
          </cell>
          <cell r="AE10308">
            <v>0</v>
          </cell>
        </row>
        <row r="10309">
          <cell r="V10309" t="str">
            <v>810.45.50.000-6200.01</v>
          </cell>
          <cell r="W10309" t="str">
            <v>Supplies Office</v>
          </cell>
          <cell r="X10309">
            <v>0</v>
          </cell>
          <cell r="Y10309">
            <v>0</v>
          </cell>
          <cell r="Z10309">
            <v>0</v>
          </cell>
          <cell r="AA10309">
            <v>0</v>
          </cell>
          <cell r="AB10309">
            <v>500</v>
          </cell>
          <cell r="AC10309">
            <v>500</v>
          </cell>
          <cell r="AD10309" t="str">
            <v>∆</v>
          </cell>
          <cell r="AE10309">
            <v>0</v>
          </cell>
        </row>
        <row r="10310">
          <cell r="V10310" t="str">
            <v>810.45.50.000-6200.02</v>
          </cell>
          <cell r="W10310" t="str">
            <v>Supplies Special Department</v>
          </cell>
          <cell r="X10310">
            <v>0</v>
          </cell>
          <cell r="Y10310">
            <v>0</v>
          </cell>
          <cell r="Z10310">
            <v>0</v>
          </cell>
          <cell r="AA10310">
            <v>0</v>
          </cell>
          <cell r="AB10310">
            <v>2000</v>
          </cell>
          <cell r="AC10310">
            <v>2000</v>
          </cell>
          <cell r="AD10310" t="str">
            <v>∆</v>
          </cell>
          <cell r="AE10310">
            <v>0</v>
          </cell>
        </row>
        <row r="10311">
          <cell r="V10311" t="str">
            <v>810.45.50.000-6600.01</v>
          </cell>
          <cell r="W10311" t="str">
            <v>Administrative Expenses Meetings</v>
          </cell>
          <cell r="X10311">
            <v>0</v>
          </cell>
          <cell r="Y10311">
            <v>0</v>
          </cell>
          <cell r="Z10311">
            <v>0</v>
          </cell>
          <cell r="AA10311">
            <v>0</v>
          </cell>
          <cell r="AB10311">
            <v>500</v>
          </cell>
          <cell r="AC10311">
            <v>500</v>
          </cell>
          <cell r="AD10311" t="str">
            <v>∆</v>
          </cell>
          <cell r="AE10311">
            <v>0</v>
          </cell>
        </row>
        <row r="10312">
          <cell r="V10312" t="str">
            <v>810.45.50.000-6600.04</v>
          </cell>
          <cell r="W10312" t="str">
            <v>Administrative Expenses Training/Conferences</v>
          </cell>
          <cell r="X10312">
            <v>0</v>
          </cell>
          <cell r="Y10312">
            <v>0</v>
          </cell>
          <cell r="Z10312">
            <v>0</v>
          </cell>
          <cell r="AA10312">
            <v>0</v>
          </cell>
          <cell r="AB10312">
            <v>1500</v>
          </cell>
          <cell r="AC10312">
            <v>1500</v>
          </cell>
          <cell r="AD10312" t="str">
            <v>∆</v>
          </cell>
          <cell r="AE10312">
            <v>0</v>
          </cell>
        </row>
        <row r="10313">
          <cell r="W10313" t="str">
            <v>TOTAL : OPERATIONS</v>
          </cell>
          <cell r="X10313">
            <v>0</v>
          </cell>
          <cell r="Y10313">
            <v>0</v>
          </cell>
          <cell r="Z10313">
            <v>0</v>
          </cell>
          <cell r="AA10313">
            <v>0</v>
          </cell>
          <cell r="AB10313">
            <v>312400</v>
          </cell>
          <cell r="AC10313">
            <v>312800</v>
          </cell>
          <cell r="AD10313" t="str">
            <v>∆</v>
          </cell>
          <cell r="AE10313">
            <v>400</v>
          </cell>
        </row>
        <row r="10314">
          <cell r="AB10314" t="str">
            <v/>
          </cell>
          <cell r="AC10314" t="str">
            <v/>
          </cell>
          <cell r="AD10314" t="str">
            <v>∆</v>
          </cell>
        </row>
        <row r="10315">
          <cell r="AB10315" t="str">
            <v/>
          </cell>
          <cell r="AC10315" t="str">
            <v/>
          </cell>
          <cell r="AD10315" t="str">
            <v>∆</v>
          </cell>
        </row>
        <row r="10316">
          <cell r="V10316" t="str">
            <v>[820] VEHICLES</v>
          </cell>
          <cell r="AB10316" t="str">
            <v/>
          </cell>
          <cell r="AC10316" t="str">
            <v/>
          </cell>
          <cell r="AD10316" t="str">
            <v>∆</v>
          </cell>
        </row>
        <row r="10317">
          <cell r="W10317" t="str">
            <v>INFLOWS</v>
          </cell>
          <cell r="X10317">
            <v>30000</v>
          </cell>
          <cell r="Y10317">
            <v>215000</v>
          </cell>
          <cell r="Z10317">
            <v>1379000</v>
          </cell>
          <cell r="AA10317">
            <v>1678000</v>
          </cell>
          <cell r="AB10317">
            <v>1057210</v>
          </cell>
          <cell r="AC10317">
            <v>2131000</v>
          </cell>
          <cell r="AD10317" t="str">
            <v>∆</v>
          </cell>
          <cell r="AE10317">
            <v>1073790</v>
          </cell>
        </row>
        <row r="10318">
          <cell r="W10318" t="str">
            <v>OUTFLOWS</v>
          </cell>
          <cell r="X10318">
            <v>119000</v>
          </cell>
          <cell r="Y10318">
            <v>216000</v>
          </cell>
          <cell r="Z10318">
            <v>379000</v>
          </cell>
          <cell r="AA10318">
            <v>2053000</v>
          </cell>
          <cell r="AB10318">
            <v>2205225</v>
          </cell>
          <cell r="AC10318">
            <v>2612148</v>
          </cell>
          <cell r="AD10318" t="str">
            <v>∆</v>
          </cell>
          <cell r="AE10318">
            <v>406923</v>
          </cell>
        </row>
        <row r="10319">
          <cell r="W10319" t="str">
            <v>NET</v>
          </cell>
          <cell r="X10319">
            <v>-89000</v>
          </cell>
          <cell r="Y10319">
            <v>-1000</v>
          </cell>
          <cell r="Z10319">
            <v>1000000</v>
          </cell>
          <cell r="AA10319">
            <v>-375000</v>
          </cell>
          <cell r="AB10319">
            <v>-1148015</v>
          </cell>
          <cell r="AC10319">
            <v>-481148</v>
          </cell>
          <cell r="AD10319" t="str">
            <v>∆</v>
          </cell>
          <cell r="AE10319">
            <v>666867</v>
          </cell>
        </row>
        <row r="10320">
          <cell r="AB10320" t="str">
            <v/>
          </cell>
          <cell r="AC10320" t="str">
            <v/>
          </cell>
          <cell r="AD10320" t="str">
            <v>∆</v>
          </cell>
        </row>
        <row r="10321">
          <cell r="V10321" t="str">
            <v>[820] VEHICLES : NON DEPARTMENTAL : NON DIVISIONAL</v>
          </cell>
          <cell r="AB10321" t="str">
            <v/>
          </cell>
          <cell r="AC10321" t="str">
            <v/>
          </cell>
          <cell r="AD10321" t="str">
            <v>∆</v>
          </cell>
        </row>
        <row r="10322">
          <cell r="V10322" t="str">
            <v>GENERAL : INVESTMENT EARNINGS</v>
          </cell>
          <cell r="AB10322" t="str">
            <v/>
          </cell>
          <cell r="AC10322" t="str">
            <v/>
          </cell>
          <cell r="AD10322" t="str">
            <v>∆</v>
          </cell>
        </row>
        <row r="10323">
          <cell r="V10323" t="str">
            <v>820.00.00.900-4700.01</v>
          </cell>
          <cell r="W10323" t="str">
            <v>Investment Earnings Interest on Investments</v>
          </cell>
          <cell r="X10323">
            <v>6000</v>
          </cell>
          <cell r="Y10323">
            <v>10000</v>
          </cell>
          <cell r="Z10323">
            <v>16000</v>
          </cell>
          <cell r="AA10323">
            <v>-6000</v>
          </cell>
          <cell r="AB10323">
            <v>4680</v>
          </cell>
          <cell r="AC10323">
            <v>4680</v>
          </cell>
          <cell r="AD10323" t="str">
            <v>∆</v>
          </cell>
          <cell r="AE10323">
            <v>0</v>
          </cell>
        </row>
        <row r="10324">
          <cell r="V10324" t="str">
            <v>820.00.00.900-4700.21</v>
          </cell>
          <cell r="W10324" t="str">
            <v>Investment Earnings Unallocated Investment Expense</v>
          </cell>
          <cell r="X10324">
            <v>0</v>
          </cell>
          <cell r="Y10324">
            <v>0</v>
          </cell>
          <cell r="Z10324">
            <v>-1000</v>
          </cell>
          <cell r="AA10324">
            <v>0</v>
          </cell>
          <cell r="AB10324">
            <v>-470</v>
          </cell>
          <cell r="AC10324">
            <v>-470</v>
          </cell>
          <cell r="AD10324" t="str">
            <v>∆</v>
          </cell>
          <cell r="AE10324">
            <v>0</v>
          </cell>
        </row>
        <row r="10325">
          <cell r="W10325" t="str">
            <v>TOTAL : INVESTMENT EARNINGS</v>
          </cell>
          <cell r="X10325">
            <v>6000</v>
          </cell>
          <cell r="Y10325">
            <v>10000</v>
          </cell>
          <cell r="Z10325">
            <v>15000</v>
          </cell>
          <cell r="AA10325">
            <v>-6000</v>
          </cell>
          <cell r="AB10325">
            <v>4210</v>
          </cell>
          <cell r="AC10325">
            <v>4210</v>
          </cell>
          <cell r="AD10325" t="str">
            <v>∆</v>
          </cell>
          <cell r="AE10325">
            <v>0</v>
          </cell>
        </row>
        <row r="10326">
          <cell r="AB10326" t="str">
            <v/>
          </cell>
          <cell r="AC10326" t="str">
            <v/>
          </cell>
          <cell r="AD10326" t="str">
            <v>∆</v>
          </cell>
        </row>
        <row r="10327">
          <cell r="V10327" t="str">
            <v>[820] VEHICLES : NON DEPARTMENTAL : NON DIVISIONAL</v>
          </cell>
        </row>
        <row r="10328">
          <cell r="V10328" t="str">
            <v>GENERAL : OTHER REVENUE</v>
          </cell>
          <cell r="AB10328" t="str">
            <v/>
          </cell>
          <cell r="AC10328" t="str">
            <v/>
          </cell>
          <cell r="AD10328" t="str">
            <v>∆</v>
          </cell>
        </row>
        <row r="10329">
          <cell r="V10329" t="str">
            <v>820.00.00.900-4800.01</v>
          </cell>
          <cell r="W10329" t="str">
            <v>Contributions Fixed Asset Contributions</v>
          </cell>
          <cell r="X10329">
            <v>13000</v>
          </cell>
          <cell r="Y10329">
            <v>0</v>
          </cell>
          <cell r="Z10329">
            <v>0</v>
          </cell>
          <cell r="AA10329">
            <v>0</v>
          </cell>
          <cell r="AB10329">
            <v>0</v>
          </cell>
          <cell r="AC10329">
            <v>0</v>
          </cell>
          <cell r="AD10329" t="str">
            <v>∆</v>
          </cell>
          <cell r="AE10329">
            <v>0</v>
          </cell>
        </row>
        <row r="10330">
          <cell r="V10330" t="str">
            <v>820.00.00.900-4850.01</v>
          </cell>
          <cell r="W10330" t="str">
            <v>Other Revenue Sale of Property</v>
          </cell>
          <cell r="X10330">
            <v>11000</v>
          </cell>
          <cell r="Y10330">
            <v>116000</v>
          </cell>
          <cell r="Z10330">
            <v>0</v>
          </cell>
          <cell r="AA10330">
            <v>0</v>
          </cell>
          <cell r="AB10330">
            <v>0</v>
          </cell>
          <cell r="AC10330">
            <v>0</v>
          </cell>
          <cell r="AD10330" t="str">
            <v>∆</v>
          </cell>
          <cell r="AE10330">
            <v>0</v>
          </cell>
        </row>
        <row r="10331">
          <cell r="V10331" t="str">
            <v>820.00.00.900-4850.07</v>
          </cell>
          <cell r="W10331" t="str">
            <v>Other Revenue Misc Reimbursement</v>
          </cell>
          <cell r="X10331">
            <v>0</v>
          </cell>
          <cell r="Y10331">
            <v>19000</v>
          </cell>
          <cell r="Z10331">
            <v>0</v>
          </cell>
          <cell r="AA10331">
            <v>240000</v>
          </cell>
          <cell r="AB10331">
            <v>0</v>
          </cell>
          <cell r="AC10331">
            <v>0</v>
          </cell>
          <cell r="AD10331" t="str">
            <v>∆</v>
          </cell>
          <cell r="AE10331">
            <v>0</v>
          </cell>
        </row>
        <row r="10332">
          <cell r="V10332" t="str">
            <v>820.00.00.900-4850.20</v>
          </cell>
          <cell r="W10332" t="str">
            <v>Other Revenue Vehicle Service Fee</v>
          </cell>
          <cell r="X10332">
            <v>0</v>
          </cell>
          <cell r="Y10332">
            <v>0</v>
          </cell>
          <cell r="Z10332">
            <v>1050000</v>
          </cell>
          <cell r="AA10332">
            <v>1050000</v>
          </cell>
          <cell r="AB10332">
            <v>1053000</v>
          </cell>
          <cell r="AC10332">
            <v>2126790</v>
          </cell>
          <cell r="AD10332" t="str">
            <v>∆</v>
          </cell>
          <cell r="AE10332">
            <v>1073790</v>
          </cell>
        </row>
        <row r="10333">
          <cell r="W10333" t="str">
            <v>TOTAL : OTHER REVENUE</v>
          </cell>
          <cell r="X10333">
            <v>24000</v>
          </cell>
          <cell r="Y10333">
            <v>135000</v>
          </cell>
          <cell r="Z10333">
            <v>1050000</v>
          </cell>
          <cell r="AA10333">
            <v>1290000</v>
          </cell>
          <cell r="AB10333">
            <v>1053000</v>
          </cell>
          <cell r="AC10333">
            <v>2126790</v>
          </cell>
          <cell r="AD10333" t="str">
            <v>∆</v>
          </cell>
          <cell r="AE10333">
            <v>1073790</v>
          </cell>
        </row>
        <row r="10334">
          <cell r="AB10334" t="str">
            <v/>
          </cell>
          <cell r="AC10334" t="str">
            <v/>
          </cell>
          <cell r="AD10334" t="str">
            <v>∆</v>
          </cell>
        </row>
        <row r="10335">
          <cell r="V10335" t="str">
            <v>[820] VEHICLES : NON DEPARTMENTAL : NON DIVISIONAL</v>
          </cell>
        </row>
        <row r="10336">
          <cell r="V10336" t="str">
            <v>GENERAL : TRANSFERS</v>
          </cell>
          <cell r="AB10336" t="str">
            <v/>
          </cell>
          <cell r="AC10336" t="str">
            <v/>
          </cell>
          <cell r="AD10336" t="str">
            <v>∆</v>
          </cell>
        </row>
        <row r="10337">
          <cell r="V10337" t="str">
            <v>820.00.00.900-4900.01</v>
          </cell>
          <cell r="W10337" t="str">
            <v>Transfers In General Fund</v>
          </cell>
          <cell r="X10337">
            <v>0</v>
          </cell>
          <cell r="Y10337">
            <v>70000</v>
          </cell>
          <cell r="Z10337">
            <v>186000</v>
          </cell>
          <cell r="AA10337">
            <v>186000</v>
          </cell>
          <cell r="AB10337">
            <v>0</v>
          </cell>
          <cell r="AC10337">
            <v>0</v>
          </cell>
          <cell r="AD10337" t="str">
            <v>∆</v>
          </cell>
          <cell r="AE10337">
            <v>0</v>
          </cell>
        </row>
        <row r="10338">
          <cell r="V10338" t="str">
            <v>820.00.00.900-4900.34</v>
          </cell>
          <cell r="W10338" t="str">
            <v>Transfers In Development Services</v>
          </cell>
          <cell r="X10338">
            <v>0</v>
          </cell>
          <cell r="Y10338">
            <v>0</v>
          </cell>
          <cell r="Z10338">
            <v>128000</v>
          </cell>
          <cell r="AA10338">
            <v>128000</v>
          </cell>
          <cell r="AB10338">
            <v>0</v>
          </cell>
          <cell r="AC10338">
            <v>0</v>
          </cell>
          <cell r="AD10338" t="str">
            <v>∆</v>
          </cell>
          <cell r="AE10338">
            <v>0</v>
          </cell>
        </row>
        <row r="10339">
          <cell r="W10339" t="str">
            <v>TOTAL : TRANSFERS</v>
          </cell>
          <cell r="X10339">
            <v>0</v>
          </cell>
          <cell r="Y10339">
            <v>70000</v>
          </cell>
          <cell r="Z10339">
            <v>314000</v>
          </cell>
          <cell r="AA10339">
            <v>314000</v>
          </cell>
          <cell r="AB10339">
            <v>0</v>
          </cell>
          <cell r="AC10339">
            <v>0</v>
          </cell>
          <cell r="AD10339" t="str">
            <v>∆</v>
          </cell>
          <cell r="AE10339">
            <v>0</v>
          </cell>
        </row>
        <row r="10340">
          <cell r="AB10340" t="str">
            <v/>
          </cell>
          <cell r="AC10340" t="str">
            <v/>
          </cell>
          <cell r="AD10340" t="str">
            <v>∆</v>
          </cell>
        </row>
        <row r="10341">
          <cell r="V10341" t="str">
            <v>[820] VEHICLES : PUBLIC WORKS : FLEET</v>
          </cell>
        </row>
        <row r="10342">
          <cell r="V10342" t="str">
            <v>NO PROGRAM : INTERGOVERNMENTAL</v>
          </cell>
          <cell r="AB10342" t="str">
            <v/>
          </cell>
          <cell r="AC10342" t="str">
            <v/>
          </cell>
          <cell r="AD10342" t="str">
            <v>∆</v>
          </cell>
        </row>
        <row r="10343">
          <cell r="V10343" t="str">
            <v>820.40.60.000-4475.26</v>
          </cell>
          <cell r="W10343" t="str">
            <v>Intergovernmental Grants-State/County SJV Air Pollution Grant</v>
          </cell>
          <cell r="X10343">
            <v>0</v>
          </cell>
          <cell r="Y10343">
            <v>0</v>
          </cell>
          <cell r="Z10343">
            <v>0</v>
          </cell>
          <cell r="AA10343">
            <v>80000</v>
          </cell>
          <cell r="AB10343">
            <v>0</v>
          </cell>
          <cell r="AC10343">
            <v>0</v>
          </cell>
          <cell r="AD10343" t="str">
            <v>∆</v>
          </cell>
          <cell r="AE10343">
            <v>0</v>
          </cell>
        </row>
        <row r="10344">
          <cell r="W10344" t="str">
            <v>TOTAL : INTERGOVERNMENTAL</v>
          </cell>
          <cell r="X10344">
            <v>0</v>
          </cell>
          <cell r="Y10344">
            <v>0</v>
          </cell>
          <cell r="Z10344">
            <v>0</v>
          </cell>
          <cell r="AA10344">
            <v>80000</v>
          </cell>
          <cell r="AB10344">
            <v>0</v>
          </cell>
          <cell r="AC10344">
            <v>260000</v>
          </cell>
          <cell r="AD10344" t="str">
            <v>∆</v>
          </cell>
          <cell r="AE10344">
            <v>260000</v>
          </cell>
        </row>
        <row r="10345">
          <cell r="AB10345" t="str">
            <v/>
          </cell>
          <cell r="AC10345" t="str">
            <v/>
          </cell>
          <cell r="AD10345" t="str">
            <v>∆</v>
          </cell>
        </row>
        <row r="10346">
          <cell r="V10346" t="str">
            <v>[820] VEHICLES : PUBLIC WORKS : FLEET</v>
          </cell>
        </row>
        <row r="10347">
          <cell r="V10347" t="str">
            <v>NO PROGRAM : INTERGOVERNMENTAL</v>
          </cell>
          <cell r="AB10347" t="str">
            <v/>
          </cell>
          <cell r="AC10347" t="str">
            <v/>
          </cell>
          <cell r="AD10347" t="str">
            <v>∆</v>
          </cell>
        </row>
        <row r="10348">
          <cell r="V10348" t="str">
            <v>820.40.60.000-7000.01</v>
          </cell>
          <cell r="W10348" t="str">
            <v>Fleet Fueling System</v>
          </cell>
          <cell r="X10348">
            <v>0</v>
          </cell>
          <cell r="Y10348">
            <v>0</v>
          </cell>
          <cell r="Z10348">
            <v>0</v>
          </cell>
          <cell r="AA10348">
            <v>0</v>
          </cell>
          <cell r="AB10348">
            <v>0</v>
          </cell>
          <cell r="AC10348">
            <v>260000</v>
          </cell>
          <cell r="AD10348" t="str">
            <v>∆</v>
          </cell>
          <cell r="AE10348">
            <v>260000</v>
          </cell>
        </row>
        <row r="10349">
          <cell r="W10349" t="str">
            <v>TOTAL : INTERGOVERNMENTAL</v>
          </cell>
          <cell r="X10349">
            <v>0</v>
          </cell>
          <cell r="Y10349">
            <v>0</v>
          </cell>
          <cell r="Z10349">
            <v>0</v>
          </cell>
          <cell r="AA10349">
            <v>80000</v>
          </cell>
          <cell r="AB10349">
            <v>0</v>
          </cell>
          <cell r="AC10349">
            <v>260000</v>
          </cell>
          <cell r="AD10349" t="str">
            <v>∆</v>
          </cell>
          <cell r="AE10349">
            <v>260000</v>
          </cell>
        </row>
        <row r="10350">
          <cell r="AB10350" t="str">
            <v/>
          </cell>
          <cell r="AC10350" t="str">
            <v/>
          </cell>
          <cell r="AD10350" t="str">
            <v>∆</v>
          </cell>
        </row>
        <row r="10351">
          <cell r="V10351" t="str">
            <v>[820] VEHICLES : NON DEPARTMENTAL : NON DIVISIONAL</v>
          </cell>
        </row>
        <row r="10352">
          <cell r="V10352" t="str">
            <v>GENERAL : PERSONNEL</v>
          </cell>
          <cell r="AB10352" t="str">
            <v/>
          </cell>
          <cell r="AC10352" t="str">
            <v/>
          </cell>
          <cell r="AD10352" t="str">
            <v>∆</v>
          </cell>
        </row>
        <row r="10353">
          <cell r="V10353" t="str">
            <v>820.00.00.900-5000.01</v>
          </cell>
          <cell r="W10353" t="str">
            <v>Salaries Regular</v>
          </cell>
          <cell r="X10353">
            <v>0</v>
          </cell>
          <cell r="Y10353">
            <v>0</v>
          </cell>
          <cell r="Z10353">
            <v>0</v>
          </cell>
          <cell r="AA10353">
            <v>2000</v>
          </cell>
          <cell r="AB10353">
            <v>0</v>
          </cell>
          <cell r="AC10353">
            <v>0</v>
          </cell>
          <cell r="AD10353" t="str">
            <v>∆</v>
          </cell>
          <cell r="AE10353">
            <v>0</v>
          </cell>
        </row>
        <row r="10354">
          <cell r="V10354" t="str">
            <v>820.00.00.900-5100.00</v>
          </cell>
          <cell r="W10354" t="str">
            <v>Benefits PERS Pool Liability</v>
          </cell>
          <cell r="X10354">
            <v>0</v>
          </cell>
          <cell r="Y10354">
            <v>0</v>
          </cell>
          <cell r="Z10354">
            <v>0</v>
          </cell>
          <cell r="AA10354">
            <v>0</v>
          </cell>
          <cell r="AB10354">
            <v>0</v>
          </cell>
          <cell r="AC10354">
            <v>0</v>
          </cell>
          <cell r="AD10354" t="str">
            <v>∆</v>
          </cell>
          <cell r="AE10354">
            <v>0</v>
          </cell>
        </row>
        <row r="10355">
          <cell r="V10355" t="str">
            <v>820.00.00.900-5100.01</v>
          </cell>
          <cell r="W10355" t="str">
            <v>Benefits Retirement</v>
          </cell>
          <cell r="X10355">
            <v>0</v>
          </cell>
          <cell r="Y10355">
            <v>0</v>
          </cell>
          <cell r="Z10355">
            <v>0</v>
          </cell>
          <cell r="AA10355">
            <v>0</v>
          </cell>
          <cell r="AB10355">
            <v>0</v>
          </cell>
          <cell r="AC10355">
            <v>0</v>
          </cell>
          <cell r="AD10355" t="str">
            <v>∆</v>
          </cell>
          <cell r="AE10355">
            <v>0</v>
          </cell>
        </row>
        <row r="10356">
          <cell r="V10356" t="str">
            <v>820.00.00.900-5100.11</v>
          </cell>
          <cell r="W10356" t="str">
            <v>Benefits Medicare</v>
          </cell>
          <cell r="X10356">
            <v>0</v>
          </cell>
          <cell r="Y10356">
            <v>0</v>
          </cell>
          <cell r="Z10356">
            <v>0</v>
          </cell>
          <cell r="AA10356">
            <v>0</v>
          </cell>
          <cell r="AB10356">
            <v>0</v>
          </cell>
          <cell r="AC10356">
            <v>0</v>
          </cell>
          <cell r="AD10356" t="str">
            <v>∆</v>
          </cell>
          <cell r="AE10356">
            <v>0</v>
          </cell>
        </row>
        <row r="10357">
          <cell r="W10357" t="str">
            <v>TOTAL : PERSONNEL</v>
          </cell>
          <cell r="X10357">
            <v>0</v>
          </cell>
          <cell r="Y10357">
            <v>0</v>
          </cell>
          <cell r="Z10357">
            <v>0</v>
          </cell>
          <cell r="AA10357">
            <v>2000</v>
          </cell>
          <cell r="AB10357">
            <v>0</v>
          </cell>
          <cell r="AC10357">
            <v>0</v>
          </cell>
          <cell r="AD10357" t="str">
            <v>∆</v>
          </cell>
          <cell r="AE10357">
            <v>0</v>
          </cell>
        </row>
        <row r="10358">
          <cell r="AB10358" t="str">
            <v/>
          </cell>
          <cell r="AC10358" t="str">
            <v/>
          </cell>
          <cell r="AD10358" t="str">
            <v>∆</v>
          </cell>
        </row>
        <row r="10359">
          <cell r="V10359" t="str">
            <v>[820] VEHICLES : NON DEPARTMENTAL : NON DIVISIONAL</v>
          </cell>
        </row>
        <row r="10360">
          <cell r="V10360" t="str">
            <v>GENERAL : OPERATIONS</v>
          </cell>
          <cell r="AB10360" t="str">
            <v/>
          </cell>
          <cell r="AC10360" t="str">
            <v/>
          </cell>
          <cell r="AD10360" t="str">
            <v>∆</v>
          </cell>
        </row>
        <row r="10361">
          <cell r="V10361" t="str">
            <v>820.00.00.900-6700.05</v>
          </cell>
          <cell r="W10361" t="str">
            <v>Depreciation Machinery &amp; Equipment</v>
          </cell>
          <cell r="X10361">
            <v>1000</v>
          </cell>
          <cell r="Y10361">
            <v>18000</v>
          </cell>
          <cell r="Z10361">
            <v>1000</v>
          </cell>
          <cell r="AA10361">
            <v>0</v>
          </cell>
          <cell r="AB10361">
            <v>0</v>
          </cell>
          <cell r="AC10361">
            <v>0</v>
          </cell>
          <cell r="AD10361" t="str">
            <v>∆</v>
          </cell>
          <cell r="AE10361">
            <v>0</v>
          </cell>
        </row>
        <row r="10362">
          <cell r="V10362" t="str">
            <v>820.00.00.900-6700.06</v>
          </cell>
          <cell r="W10362" t="str">
            <v>Depreciation Vehicles</v>
          </cell>
          <cell r="X10362">
            <v>110000</v>
          </cell>
          <cell r="Y10362">
            <v>194000</v>
          </cell>
          <cell r="Z10362">
            <v>197000</v>
          </cell>
          <cell r="AA10362">
            <v>0</v>
          </cell>
          <cell r="AB10362">
            <v>0</v>
          </cell>
          <cell r="AC10362">
            <v>0</v>
          </cell>
          <cell r="AD10362" t="str">
            <v>∆</v>
          </cell>
          <cell r="AE10362">
            <v>0</v>
          </cell>
        </row>
        <row r="10363">
          <cell r="W10363" t="str">
            <v>TOTAL : OPERATIONS</v>
          </cell>
          <cell r="X10363">
            <v>111000</v>
          </cell>
          <cell r="Y10363">
            <v>212000</v>
          </cell>
          <cell r="Z10363">
            <v>198000</v>
          </cell>
          <cell r="AA10363">
            <v>0</v>
          </cell>
          <cell r="AB10363">
            <v>0</v>
          </cell>
          <cell r="AC10363">
            <v>0</v>
          </cell>
          <cell r="AD10363" t="str">
            <v>∆</v>
          </cell>
          <cell r="AE10363">
            <v>0</v>
          </cell>
        </row>
        <row r="10364">
          <cell r="AB10364" t="str">
            <v/>
          </cell>
          <cell r="AC10364" t="str">
            <v/>
          </cell>
          <cell r="AD10364" t="str">
            <v>∆</v>
          </cell>
        </row>
        <row r="10365">
          <cell r="V10365" t="str">
            <v>[820] VEHICLES : NON DEPARTMENTAL : NON DIVISIONAL</v>
          </cell>
        </row>
        <row r="10366">
          <cell r="V10366" t="str">
            <v>GENERAL : OUTFLOW -TRANSFERS</v>
          </cell>
          <cell r="AB10366" t="str">
            <v/>
          </cell>
          <cell r="AC10366" t="str">
            <v/>
          </cell>
          <cell r="AD10366" t="str">
            <v>∆</v>
          </cell>
        </row>
        <row r="10367">
          <cell r="V10367" t="str">
            <v>820.00.00.900-9000.84</v>
          </cell>
          <cell r="W10367" t="str">
            <v>Other Transfers Equipment Fund</v>
          </cell>
          <cell r="X10367">
            <v>0</v>
          </cell>
          <cell r="Y10367">
            <v>0</v>
          </cell>
          <cell r="Z10367">
            <v>0</v>
          </cell>
          <cell r="AA10367">
            <v>0</v>
          </cell>
          <cell r="AB10367">
            <v>0</v>
          </cell>
          <cell r="AC10367">
            <v>0</v>
          </cell>
          <cell r="AD10367" t="str">
            <v>∆</v>
          </cell>
          <cell r="AE10367">
            <v>0</v>
          </cell>
        </row>
        <row r="10368">
          <cell r="V10368" t="str">
            <v>820.00.00.900-9888.01</v>
          </cell>
          <cell r="W10368" t="str">
            <v>Capital Asset Expenditure Adjustments  Current Year Additions</v>
          </cell>
          <cell r="X10368">
            <v>-483000</v>
          </cell>
          <cell r="Y10368">
            <v>-52000</v>
          </cell>
          <cell r="Z10368">
            <v>-240000</v>
          </cell>
          <cell r="AA10368">
            <v>0</v>
          </cell>
          <cell r="AB10368">
            <v>0</v>
          </cell>
          <cell r="AC10368">
            <v>0</v>
          </cell>
          <cell r="AD10368" t="str">
            <v>∆</v>
          </cell>
          <cell r="AE10368">
            <v>0</v>
          </cell>
        </row>
        <row r="10369">
          <cell r="V10369" t="str">
            <v>820.00.00.900-9888.03</v>
          </cell>
          <cell r="W10369" t="str">
            <v>Capital Asset Expenditure Adjustments  Disposals</v>
          </cell>
          <cell r="X10369">
            <v>7000</v>
          </cell>
          <cell r="Y10369">
            <v>6000</v>
          </cell>
          <cell r="Z10369">
            <v>0</v>
          </cell>
          <cell r="AA10369">
            <v>0</v>
          </cell>
          <cell r="AB10369">
            <v>0</v>
          </cell>
          <cell r="AC10369">
            <v>0</v>
          </cell>
          <cell r="AD10369" t="str">
            <v>∆</v>
          </cell>
          <cell r="AE10369">
            <v>0</v>
          </cell>
        </row>
        <row r="10370">
          <cell r="V10370" t="str">
            <v>820.00.00.900-9888.04</v>
          </cell>
          <cell r="W10370" t="str">
            <v>Capital Asset Expenditure Adjustments  Asset Transfer In</v>
          </cell>
          <cell r="X10370">
            <v>0</v>
          </cell>
          <cell r="Y10370">
            <v>-36000</v>
          </cell>
          <cell r="Z10370">
            <v>0</v>
          </cell>
          <cell r="AA10370">
            <v>0</v>
          </cell>
          <cell r="AB10370">
            <v>0</v>
          </cell>
          <cell r="AC10370">
            <v>0</v>
          </cell>
          <cell r="AD10370" t="str">
            <v>∆</v>
          </cell>
          <cell r="AE10370">
            <v>0</v>
          </cell>
        </row>
        <row r="10371">
          <cell r="W10371" t="str">
            <v>TOTAL : OUTFLOW -TRANSFERS</v>
          </cell>
          <cell r="X10371">
            <v>-476000</v>
          </cell>
          <cell r="Y10371">
            <v>-82000</v>
          </cell>
          <cell r="Z10371">
            <v>-240000</v>
          </cell>
          <cell r="AA10371">
            <v>0</v>
          </cell>
          <cell r="AB10371">
            <v>0</v>
          </cell>
          <cell r="AC10371">
            <v>0</v>
          </cell>
          <cell r="AD10371" t="str">
            <v>∆</v>
          </cell>
          <cell r="AE10371">
            <v>0</v>
          </cell>
        </row>
        <row r="10372">
          <cell r="AB10372" t="str">
            <v/>
          </cell>
          <cell r="AC10372" t="str">
            <v/>
          </cell>
          <cell r="AD10372" t="str">
            <v>∆</v>
          </cell>
        </row>
        <row r="10373">
          <cell r="V10373" t="str">
            <v>[820] VEHICLES : POLICE DEPARTMENT : NON DIVISIONAL</v>
          </cell>
          <cell r="AB10373" t="str">
            <v/>
          </cell>
          <cell r="AC10373" t="str">
            <v/>
          </cell>
          <cell r="AD10373" t="str">
            <v>∆</v>
          </cell>
        </row>
        <row r="10374">
          <cell r="V10374" t="str">
            <v>NO PROGRAM : CAPITAL</v>
          </cell>
          <cell r="AB10374" t="str">
            <v/>
          </cell>
          <cell r="AC10374" t="str">
            <v/>
          </cell>
          <cell r="AD10374" t="str">
            <v>∆</v>
          </cell>
        </row>
        <row r="10375">
          <cell r="V10375" t="str">
            <v>820.11.00.000-7000.01</v>
          </cell>
          <cell r="W10375" t="str">
            <v>Capital Outlay Vehicles-Minor</v>
          </cell>
          <cell r="X10375">
            <v>13000</v>
          </cell>
          <cell r="Y10375">
            <v>17000</v>
          </cell>
          <cell r="Z10375">
            <v>0</v>
          </cell>
          <cell r="AA10375">
            <v>0</v>
          </cell>
          <cell r="AB10375">
            <v>0</v>
          </cell>
          <cell r="AC10375">
            <v>0</v>
          </cell>
          <cell r="AD10375" t="str">
            <v>∆</v>
          </cell>
          <cell r="AE10375">
            <v>0</v>
          </cell>
        </row>
        <row r="10376">
          <cell r="V10376" t="str">
            <v>820.11.00.000-7000.02</v>
          </cell>
          <cell r="W10376" t="str">
            <v>Capital Outlay Vehicles-Major</v>
          </cell>
          <cell r="X10376">
            <v>326000</v>
          </cell>
          <cell r="Y10376">
            <v>0</v>
          </cell>
          <cell r="Z10376">
            <v>171000</v>
          </cell>
          <cell r="AA10376">
            <v>258000</v>
          </cell>
          <cell r="AB10376">
            <v>142165</v>
          </cell>
          <cell r="AC10376">
            <v>142165</v>
          </cell>
          <cell r="AD10376" t="str">
            <v>∆</v>
          </cell>
          <cell r="AE10376">
            <v>0</v>
          </cell>
        </row>
        <row r="10377">
          <cell r="W10377" t="str">
            <v>TOTAL : CAPITAL</v>
          </cell>
          <cell r="X10377">
            <v>339000</v>
          </cell>
          <cell r="Y10377">
            <v>17000</v>
          </cell>
          <cell r="Z10377">
            <v>171000</v>
          </cell>
          <cell r="AA10377">
            <v>258000</v>
          </cell>
          <cell r="AB10377">
            <v>142165</v>
          </cell>
          <cell r="AC10377">
            <v>142165</v>
          </cell>
          <cell r="AD10377" t="str">
            <v>∆</v>
          </cell>
          <cell r="AE10377">
            <v>0</v>
          </cell>
        </row>
        <row r="10378">
          <cell r="AB10378" t="str">
            <v/>
          </cell>
          <cell r="AC10378" t="str">
            <v/>
          </cell>
          <cell r="AD10378" t="str">
            <v>∆</v>
          </cell>
        </row>
        <row r="10379">
          <cell r="V10379" t="str">
            <v>[820] VEHICLES : FIRE DEPARTMENT : NON DIVISIONAL</v>
          </cell>
          <cell r="AB10379" t="str">
            <v/>
          </cell>
          <cell r="AC10379" t="str">
            <v/>
          </cell>
          <cell r="AD10379" t="str">
            <v>∆</v>
          </cell>
        </row>
        <row r="10380">
          <cell r="V10380" t="str">
            <v>NO PROGRAM : CAPITAL</v>
          </cell>
          <cell r="AB10380" t="str">
            <v/>
          </cell>
          <cell r="AC10380" t="str">
            <v/>
          </cell>
          <cell r="AD10380" t="str">
            <v>∆</v>
          </cell>
        </row>
        <row r="10381">
          <cell r="V10381" t="str">
            <v>820.13.00.000-7000.02</v>
          </cell>
          <cell r="W10381" t="str">
            <v>Capital Outlay Vehicles-Major</v>
          </cell>
          <cell r="X10381">
            <v>75000</v>
          </cell>
          <cell r="Y10381">
            <v>1000</v>
          </cell>
          <cell r="Z10381">
            <v>0</v>
          </cell>
          <cell r="AA10381">
            <v>0</v>
          </cell>
          <cell r="AB10381">
            <v>0</v>
          </cell>
          <cell r="AC10381">
            <v>0</v>
          </cell>
          <cell r="AD10381" t="str">
            <v>∆</v>
          </cell>
          <cell r="AE10381">
            <v>0</v>
          </cell>
        </row>
        <row r="10382">
          <cell r="W10382" t="str">
            <v>TOTAL : CAPITAL</v>
          </cell>
          <cell r="X10382">
            <v>75000</v>
          </cell>
          <cell r="Y10382">
            <v>1000</v>
          </cell>
          <cell r="Z10382">
            <v>0</v>
          </cell>
          <cell r="AA10382">
            <v>0</v>
          </cell>
          <cell r="AB10382">
            <v>0</v>
          </cell>
          <cell r="AC10382">
            <v>0</v>
          </cell>
          <cell r="AD10382" t="str">
            <v>∆</v>
          </cell>
          <cell r="AE10382">
            <v>0</v>
          </cell>
        </row>
        <row r="10383">
          <cell r="AB10383" t="str">
            <v/>
          </cell>
          <cell r="AC10383" t="str">
            <v/>
          </cell>
          <cell r="AD10383" t="str">
            <v>∆</v>
          </cell>
        </row>
        <row r="10384">
          <cell r="V10384" t="str">
            <v>[820] VEHICLES : RECREATION &amp; COMMUNITY SERVICES : PARKS</v>
          </cell>
          <cell r="AB10384" t="str">
            <v/>
          </cell>
          <cell r="AC10384" t="str">
            <v/>
          </cell>
          <cell r="AD10384" t="str">
            <v>∆</v>
          </cell>
        </row>
        <row r="10385">
          <cell r="V10385" t="str">
            <v>NO PROGRAM : CAPITAL</v>
          </cell>
          <cell r="AB10385" t="str">
            <v/>
          </cell>
          <cell r="AC10385" t="str">
            <v/>
          </cell>
          <cell r="AD10385" t="str">
            <v>∆</v>
          </cell>
        </row>
        <row r="10386">
          <cell r="V10386" t="str">
            <v>820.20.25.000-7000.01</v>
          </cell>
          <cell r="W10386" t="str">
            <v>Capital Outlay Vehicles-Minor</v>
          </cell>
          <cell r="X10386">
            <v>0</v>
          </cell>
          <cell r="Y10386">
            <v>0</v>
          </cell>
          <cell r="Z10386">
            <v>0</v>
          </cell>
          <cell r="AA10386">
            <v>0</v>
          </cell>
          <cell r="AB10386">
            <v>0</v>
          </cell>
          <cell r="AC10386">
            <v>0</v>
          </cell>
          <cell r="AD10386" t="str">
            <v>∆</v>
          </cell>
          <cell r="AE10386">
            <v>0</v>
          </cell>
        </row>
        <row r="10387">
          <cell r="V10387" t="str">
            <v>820.20.25.000-7000.02</v>
          </cell>
          <cell r="W10387" t="str">
            <v>Capital Outlay Vehicles-Major</v>
          </cell>
          <cell r="X10387">
            <v>1000</v>
          </cell>
          <cell r="Y10387">
            <v>34000</v>
          </cell>
          <cell r="Z10387">
            <v>0</v>
          </cell>
          <cell r="AA10387">
            <v>0</v>
          </cell>
          <cell r="AB10387">
            <v>0</v>
          </cell>
          <cell r="AC10387">
            <v>0</v>
          </cell>
          <cell r="AD10387" t="str">
            <v>∆</v>
          </cell>
          <cell r="AE10387">
            <v>0</v>
          </cell>
        </row>
        <row r="10388">
          <cell r="V10388" t="str">
            <v>820.20.25.001-7000.02</v>
          </cell>
          <cell r="W10388" t="str">
            <v>Capital Outlay Vehicles-Major</v>
          </cell>
          <cell r="X10388">
            <v>1000</v>
          </cell>
          <cell r="Y10388">
            <v>34000</v>
          </cell>
          <cell r="Z10388">
            <v>0</v>
          </cell>
          <cell r="AA10388">
            <v>0</v>
          </cell>
          <cell r="AB10388">
            <v>0</v>
          </cell>
          <cell r="AC10388">
            <v>93000</v>
          </cell>
          <cell r="AD10388" t="str">
            <v>∆</v>
          </cell>
          <cell r="AE10388">
            <v>93000</v>
          </cell>
        </row>
        <row r="10389">
          <cell r="W10389" t="str">
            <v>TOTAL : CAPITAL</v>
          </cell>
          <cell r="X10389">
            <v>2000</v>
          </cell>
          <cell r="Y10389">
            <v>68000</v>
          </cell>
          <cell r="Z10389">
            <v>0</v>
          </cell>
          <cell r="AA10389">
            <v>0</v>
          </cell>
          <cell r="AB10389">
            <v>0</v>
          </cell>
          <cell r="AC10389">
            <v>93000</v>
          </cell>
          <cell r="AD10389" t="str">
            <v>∆</v>
          </cell>
          <cell r="AE10389">
            <v>93000</v>
          </cell>
        </row>
        <row r="10390">
          <cell r="AB10390" t="str">
            <v/>
          </cell>
          <cell r="AC10390" t="str">
            <v/>
          </cell>
          <cell r="AD10390" t="str">
            <v>∆</v>
          </cell>
        </row>
        <row r="10391">
          <cell r="V10391" t="str">
            <v>[820] VEHICLES : COMMUNITY DEVELOPMENT : BUILDING SAFETY</v>
          </cell>
          <cell r="AB10391" t="str">
            <v/>
          </cell>
          <cell r="AC10391" t="str">
            <v/>
          </cell>
          <cell r="AD10391" t="str">
            <v>∆</v>
          </cell>
        </row>
        <row r="10392">
          <cell r="V10392" t="str">
            <v>NO PROGRAM : CAPITAL</v>
          </cell>
          <cell r="AB10392" t="str">
            <v/>
          </cell>
          <cell r="AC10392" t="str">
            <v/>
          </cell>
          <cell r="AD10392" t="str">
            <v>∆</v>
          </cell>
        </row>
        <row r="10393">
          <cell r="V10393" t="str">
            <v>820.30.45.000-7000.02</v>
          </cell>
          <cell r="W10393" t="str">
            <v>Capital Outlay Vehicles-Major</v>
          </cell>
          <cell r="X10393">
            <v>68000</v>
          </cell>
          <cell r="Y10393">
            <v>0</v>
          </cell>
          <cell r="Z10393">
            <v>34000</v>
          </cell>
          <cell r="AA10393">
            <v>34000</v>
          </cell>
          <cell r="AB10393">
            <v>78862</v>
          </cell>
          <cell r="AC10393">
            <v>78862</v>
          </cell>
          <cell r="AD10393" t="str">
            <v>∆</v>
          </cell>
          <cell r="AE10393">
            <v>0</v>
          </cell>
        </row>
        <row r="10394">
          <cell r="W10394" t="str">
            <v>TOTAL : CAPITAL</v>
          </cell>
          <cell r="X10394">
            <v>68000</v>
          </cell>
          <cell r="Y10394">
            <v>0</v>
          </cell>
          <cell r="Z10394">
            <v>34000</v>
          </cell>
          <cell r="AA10394">
            <v>34000</v>
          </cell>
          <cell r="AB10394">
            <v>78862</v>
          </cell>
          <cell r="AC10394">
            <v>78862</v>
          </cell>
          <cell r="AD10394" t="str">
            <v>∆</v>
          </cell>
          <cell r="AE10394">
            <v>0</v>
          </cell>
        </row>
        <row r="10395">
          <cell r="AB10395" t="str">
            <v/>
          </cell>
          <cell r="AC10395" t="str">
            <v/>
          </cell>
          <cell r="AD10395" t="str">
            <v>∆</v>
          </cell>
        </row>
        <row r="10396">
          <cell r="V10396" t="str">
            <v>[820] VEHICLES : PUBLIC WORKS : FLEET</v>
          </cell>
          <cell r="AB10396" t="str">
            <v/>
          </cell>
          <cell r="AC10396" t="str">
            <v/>
          </cell>
          <cell r="AD10396" t="str">
            <v>∆</v>
          </cell>
        </row>
        <row r="10397">
          <cell r="V10397" t="str">
            <v>NO PROGRAM : PERSONNEL</v>
          </cell>
          <cell r="AB10397" t="str">
            <v/>
          </cell>
          <cell r="AC10397" t="str">
            <v/>
          </cell>
          <cell r="AD10397" t="str">
            <v>∆</v>
          </cell>
        </row>
        <row r="10398">
          <cell r="V10398" t="str">
            <v>820.40.60.000-5000.01</v>
          </cell>
          <cell r="W10398" t="str">
            <v>Salaries Regular</v>
          </cell>
          <cell r="X10398">
            <v>0</v>
          </cell>
          <cell r="Y10398">
            <v>0</v>
          </cell>
          <cell r="Z10398">
            <v>0</v>
          </cell>
          <cell r="AA10398">
            <v>367000</v>
          </cell>
          <cell r="AB10398">
            <v>635051</v>
          </cell>
          <cell r="AC10398">
            <v>635051</v>
          </cell>
          <cell r="AD10398" t="str">
            <v>∆</v>
          </cell>
          <cell r="AE10398">
            <v>0</v>
          </cell>
        </row>
        <row r="10399">
          <cell r="V10399" t="str">
            <v>820.40.60.000-5000.03</v>
          </cell>
          <cell r="W10399" t="str">
            <v>Salaries Overtime</v>
          </cell>
          <cell r="X10399">
            <v>0</v>
          </cell>
          <cell r="Y10399">
            <v>0</v>
          </cell>
          <cell r="Z10399">
            <v>0</v>
          </cell>
          <cell r="AA10399">
            <v>1000</v>
          </cell>
          <cell r="AB10399">
            <v>0</v>
          </cell>
          <cell r="AC10399">
            <v>0</v>
          </cell>
          <cell r="AD10399" t="str">
            <v>∆</v>
          </cell>
          <cell r="AE10399">
            <v>0</v>
          </cell>
        </row>
        <row r="10400">
          <cell r="V10400" t="str">
            <v>820.40.60.000-5000.04</v>
          </cell>
          <cell r="W10400" t="str">
            <v>Salaries Holiday Pay</v>
          </cell>
          <cell r="X10400">
            <v>0</v>
          </cell>
          <cell r="Y10400">
            <v>0</v>
          </cell>
          <cell r="Z10400">
            <v>0</v>
          </cell>
          <cell r="AA10400">
            <v>0</v>
          </cell>
          <cell r="AB10400">
            <v>0</v>
          </cell>
          <cell r="AC10400">
            <v>0</v>
          </cell>
          <cell r="AD10400" t="str">
            <v>∆</v>
          </cell>
          <cell r="AE10400">
            <v>0</v>
          </cell>
        </row>
        <row r="10401">
          <cell r="V10401" t="str">
            <v>820.40.60.000-5000.07</v>
          </cell>
          <cell r="W10401" t="str">
            <v>Salaries Admin Leave Pay</v>
          </cell>
          <cell r="X10401">
            <v>0</v>
          </cell>
          <cell r="Y10401">
            <v>0</v>
          </cell>
          <cell r="Z10401">
            <v>0</v>
          </cell>
          <cell r="AA10401">
            <v>4000</v>
          </cell>
          <cell r="AB10401">
            <v>1969</v>
          </cell>
          <cell r="AC10401">
            <v>1969</v>
          </cell>
          <cell r="AD10401" t="str">
            <v>∆</v>
          </cell>
          <cell r="AE10401">
            <v>0</v>
          </cell>
        </row>
        <row r="10402">
          <cell r="V10402" t="str">
            <v>820.40.60.000-5000.08</v>
          </cell>
          <cell r="W10402" t="str">
            <v>Salaries Longevity Pay</v>
          </cell>
          <cell r="X10402">
            <v>0</v>
          </cell>
          <cell r="Y10402">
            <v>0</v>
          </cell>
          <cell r="Z10402">
            <v>0</v>
          </cell>
          <cell r="AA10402">
            <v>2000</v>
          </cell>
          <cell r="AB10402">
            <v>10000</v>
          </cell>
          <cell r="AC10402">
            <v>10000</v>
          </cell>
          <cell r="AD10402" t="str">
            <v>∆</v>
          </cell>
          <cell r="AE10402">
            <v>0</v>
          </cell>
        </row>
        <row r="10403">
          <cell r="V10403" t="str">
            <v>820.40.60.000-5100.00</v>
          </cell>
          <cell r="W10403" t="str">
            <v>Benefits PERS Pool Liability</v>
          </cell>
          <cell r="X10403">
            <v>0</v>
          </cell>
          <cell r="Y10403">
            <v>0</v>
          </cell>
          <cell r="Z10403">
            <v>0</v>
          </cell>
          <cell r="AA10403">
            <v>65000</v>
          </cell>
          <cell r="AB10403">
            <v>105201</v>
          </cell>
          <cell r="AC10403">
            <v>144000</v>
          </cell>
          <cell r="AD10403" t="str">
            <v>∆</v>
          </cell>
          <cell r="AE10403">
            <v>38799</v>
          </cell>
        </row>
        <row r="10404">
          <cell r="V10404" t="str">
            <v>820.40.60.000-5100.01</v>
          </cell>
          <cell r="W10404" t="str">
            <v>Benefits Retirement</v>
          </cell>
          <cell r="X10404">
            <v>0</v>
          </cell>
          <cell r="Y10404">
            <v>0</v>
          </cell>
          <cell r="Z10404">
            <v>0</v>
          </cell>
          <cell r="AA10404">
            <v>36000</v>
          </cell>
          <cell r="AB10404">
            <v>69673</v>
          </cell>
          <cell r="AC10404">
            <v>69673</v>
          </cell>
          <cell r="AD10404" t="str">
            <v>∆</v>
          </cell>
          <cell r="AE10404">
            <v>0</v>
          </cell>
        </row>
        <row r="10405">
          <cell r="V10405" t="str">
            <v>820.40.60.000-5100.02</v>
          </cell>
          <cell r="W10405" t="str">
            <v>Benefits Health Insurance</v>
          </cell>
          <cell r="X10405">
            <v>0</v>
          </cell>
          <cell r="Y10405">
            <v>0</v>
          </cell>
          <cell r="Z10405">
            <v>0</v>
          </cell>
          <cell r="AA10405">
            <v>85000</v>
          </cell>
          <cell r="AB10405">
            <v>179978</v>
          </cell>
          <cell r="AC10405">
            <v>151000</v>
          </cell>
          <cell r="AD10405" t="str">
            <v>∆</v>
          </cell>
          <cell r="AE10405">
            <v>-28978</v>
          </cell>
        </row>
        <row r="10406">
          <cell r="V10406" t="str">
            <v>820.40.60.000-5100.03</v>
          </cell>
          <cell r="W10406" t="str">
            <v>Benefits Dental Insurance</v>
          </cell>
          <cell r="X10406">
            <v>0</v>
          </cell>
          <cell r="Y10406">
            <v>0</v>
          </cell>
          <cell r="Z10406">
            <v>0</v>
          </cell>
          <cell r="AA10406">
            <v>6000</v>
          </cell>
          <cell r="AB10406">
            <v>12191</v>
          </cell>
          <cell r="AC10406">
            <v>12191</v>
          </cell>
          <cell r="AD10406" t="str">
            <v>∆</v>
          </cell>
          <cell r="AE10406">
            <v>0</v>
          </cell>
        </row>
        <row r="10407">
          <cell r="V10407" t="str">
            <v>820.40.60.000-5100.04</v>
          </cell>
          <cell r="W10407" t="str">
            <v>Benefits Vision Insurance</v>
          </cell>
          <cell r="X10407">
            <v>0</v>
          </cell>
          <cell r="Y10407">
            <v>0</v>
          </cell>
          <cell r="Z10407">
            <v>0</v>
          </cell>
          <cell r="AA10407">
            <v>1000</v>
          </cell>
          <cell r="AB10407">
            <v>1969</v>
          </cell>
          <cell r="AC10407">
            <v>1969</v>
          </cell>
          <cell r="AD10407" t="str">
            <v>∆</v>
          </cell>
          <cell r="AE10407">
            <v>0</v>
          </cell>
        </row>
        <row r="10408">
          <cell r="V10408" t="str">
            <v>820.40.60.000-5100.05</v>
          </cell>
          <cell r="W10408" t="str">
            <v>Benefits Life Insurance</v>
          </cell>
          <cell r="X10408">
            <v>0</v>
          </cell>
          <cell r="Y10408">
            <v>0</v>
          </cell>
          <cell r="Z10408">
            <v>0</v>
          </cell>
          <cell r="AA10408">
            <v>0</v>
          </cell>
          <cell r="AB10408">
            <v>528</v>
          </cell>
          <cell r="AC10408">
            <v>528</v>
          </cell>
          <cell r="AD10408" t="str">
            <v>∆</v>
          </cell>
          <cell r="AE10408">
            <v>0</v>
          </cell>
        </row>
        <row r="10409">
          <cell r="V10409" t="str">
            <v>820.40.60.000-5100.07</v>
          </cell>
          <cell r="W10409" t="str">
            <v>Benefits Long Term Disability</v>
          </cell>
          <cell r="X10409">
            <v>0</v>
          </cell>
          <cell r="Y10409">
            <v>0</v>
          </cell>
          <cell r="Z10409">
            <v>0</v>
          </cell>
          <cell r="AA10409">
            <v>1000</v>
          </cell>
          <cell r="AB10409">
            <v>2783</v>
          </cell>
          <cell r="AC10409">
            <v>2783</v>
          </cell>
          <cell r="AD10409" t="str">
            <v>∆</v>
          </cell>
          <cell r="AE10409">
            <v>0</v>
          </cell>
        </row>
        <row r="10410">
          <cell r="V10410" t="str">
            <v>820.40.60.000-5100.08</v>
          </cell>
          <cell r="W10410" t="str">
            <v>Benefits Deferred Compensation</v>
          </cell>
          <cell r="X10410">
            <v>0</v>
          </cell>
          <cell r="Y10410">
            <v>0</v>
          </cell>
          <cell r="Z10410">
            <v>0</v>
          </cell>
          <cell r="AA10410">
            <v>14000</v>
          </cell>
          <cell r="AB10410">
            <v>23342</v>
          </cell>
          <cell r="AC10410">
            <v>23342</v>
          </cell>
          <cell r="AD10410" t="str">
            <v>∆</v>
          </cell>
          <cell r="AE10410">
            <v>0</v>
          </cell>
        </row>
        <row r="10411">
          <cell r="V10411" t="str">
            <v>820.40.60.000-5100.10</v>
          </cell>
          <cell r="W10411" t="str">
            <v>Benefits Uniform Allowance</v>
          </cell>
          <cell r="X10411">
            <v>0</v>
          </cell>
          <cell r="Y10411">
            <v>0</v>
          </cell>
          <cell r="Z10411">
            <v>0</v>
          </cell>
          <cell r="AA10411">
            <v>2000</v>
          </cell>
          <cell r="AB10411">
            <v>2100</v>
          </cell>
          <cell r="AC10411">
            <v>2100</v>
          </cell>
          <cell r="AD10411" t="str">
            <v>∆</v>
          </cell>
          <cell r="AE10411">
            <v>0</v>
          </cell>
        </row>
        <row r="10412">
          <cell r="V10412" t="str">
            <v>820.40.60.000-5100.11</v>
          </cell>
          <cell r="W10412" t="str">
            <v>Benefits Medicare</v>
          </cell>
          <cell r="X10412">
            <v>0</v>
          </cell>
          <cell r="Y10412">
            <v>0</v>
          </cell>
          <cell r="Z10412">
            <v>0</v>
          </cell>
          <cell r="AA10412">
            <v>6000</v>
          </cell>
          <cell r="AB10412">
            <v>9698</v>
          </cell>
          <cell r="AC10412">
            <v>9698</v>
          </cell>
          <cell r="AD10412" t="str">
            <v>∆</v>
          </cell>
          <cell r="AE10412">
            <v>0</v>
          </cell>
        </row>
        <row r="10413">
          <cell r="V10413" t="str">
            <v>820.40.60.000-5100.15</v>
          </cell>
          <cell r="W10413" t="str">
            <v>Benefits Cell Phone Allowance</v>
          </cell>
          <cell r="X10413">
            <v>0</v>
          </cell>
          <cell r="Y10413">
            <v>0</v>
          </cell>
          <cell r="Z10413">
            <v>0</v>
          </cell>
          <cell r="AA10413">
            <v>0</v>
          </cell>
          <cell r="AB10413">
            <v>0</v>
          </cell>
          <cell r="AC10413">
            <v>0</v>
          </cell>
          <cell r="AD10413" t="str">
            <v>∆</v>
          </cell>
          <cell r="AE10413">
            <v>0</v>
          </cell>
        </row>
        <row r="10414">
          <cell r="W10414" t="str">
            <v>TOTAL : PERSONNEL</v>
          </cell>
          <cell r="X10414">
            <v>0</v>
          </cell>
          <cell r="Y10414">
            <v>0</v>
          </cell>
          <cell r="Z10414">
            <v>0</v>
          </cell>
          <cell r="AA10414">
            <v>590000</v>
          </cell>
          <cell r="AB10414">
            <v>1054483</v>
          </cell>
          <cell r="AC10414">
            <v>1064304</v>
          </cell>
          <cell r="AD10414" t="str">
            <v>∆</v>
          </cell>
          <cell r="AE10414">
            <v>9821</v>
          </cell>
        </row>
        <row r="10415">
          <cell r="AB10415" t="str">
            <v/>
          </cell>
          <cell r="AC10415" t="str">
            <v/>
          </cell>
          <cell r="AD10415" t="str">
            <v>∆</v>
          </cell>
        </row>
        <row r="10416">
          <cell r="V10416" t="str">
            <v>[820] VEHICLES : PUBLIC WORKS : FLEET</v>
          </cell>
        </row>
        <row r="10417">
          <cell r="V10417" t="str">
            <v>NO PROGRAM : OPERATIONS</v>
          </cell>
          <cell r="AB10417" t="str">
            <v/>
          </cell>
          <cell r="AC10417" t="str">
            <v/>
          </cell>
          <cell r="AD10417" t="str">
            <v>∆</v>
          </cell>
        </row>
        <row r="10418">
          <cell r="V10418" t="str">
            <v>820.40.60.000-6200.05</v>
          </cell>
          <cell r="W10418" t="str">
            <v>Supplies Gasoline</v>
          </cell>
          <cell r="X10418">
            <v>0</v>
          </cell>
          <cell r="Y10418">
            <v>0</v>
          </cell>
          <cell r="Z10418">
            <v>81000</v>
          </cell>
          <cell r="AA10418">
            <v>722000</v>
          </cell>
          <cell r="AB10418">
            <v>722007</v>
          </cell>
          <cell r="AC10418">
            <v>722007</v>
          </cell>
          <cell r="AD10418" t="str">
            <v>∆</v>
          </cell>
          <cell r="AE10418">
            <v>0</v>
          </cell>
        </row>
        <row r="10419">
          <cell r="W10419" t="str">
            <v>TOTAL : OPERATIONS</v>
          </cell>
          <cell r="X10419">
            <v>0</v>
          </cell>
          <cell r="Y10419">
            <v>0</v>
          </cell>
          <cell r="Z10419">
            <v>81000</v>
          </cell>
          <cell r="AA10419">
            <v>722000</v>
          </cell>
          <cell r="AB10419">
            <v>722007</v>
          </cell>
          <cell r="AC10419">
            <v>722007</v>
          </cell>
          <cell r="AD10419" t="str">
            <v>∆</v>
          </cell>
          <cell r="AE10419">
            <v>0</v>
          </cell>
        </row>
        <row r="10420">
          <cell r="AB10420" t="str">
            <v/>
          </cell>
          <cell r="AC10420" t="str">
            <v/>
          </cell>
          <cell r="AD10420" t="str">
            <v>∆</v>
          </cell>
        </row>
        <row r="10421">
          <cell r="V10421" t="str">
            <v>[820] VEHICLES : PUBLIC WORKS : FLEET</v>
          </cell>
        </row>
        <row r="10422">
          <cell r="V10422" t="str">
            <v>NO PROGRAM : CAPITAL</v>
          </cell>
          <cell r="AB10422" t="str">
            <v/>
          </cell>
          <cell r="AC10422" t="str">
            <v/>
          </cell>
          <cell r="AD10422" t="str">
            <v>∆</v>
          </cell>
        </row>
        <row r="10423">
          <cell r="V10423" t="str">
            <v>820.40.60.000-7000.02</v>
          </cell>
          <cell r="W10423" t="str">
            <v>Capital Outlay Vehicles-Major</v>
          </cell>
          <cell r="X10423">
            <v>0</v>
          </cell>
          <cell r="Y10423">
            <v>0</v>
          </cell>
          <cell r="Z10423">
            <v>0</v>
          </cell>
          <cell r="AA10423">
            <v>138000</v>
          </cell>
          <cell r="AB10423">
            <v>48000</v>
          </cell>
          <cell r="AC10423">
            <v>48000</v>
          </cell>
          <cell r="AD10423" t="str">
            <v>∆</v>
          </cell>
          <cell r="AE10423">
            <v>0</v>
          </cell>
        </row>
        <row r="10424">
          <cell r="W10424" t="str">
            <v>TOTAL : CAPITAL</v>
          </cell>
          <cell r="X10424">
            <v>0</v>
          </cell>
          <cell r="Y10424">
            <v>0</v>
          </cell>
          <cell r="Z10424">
            <v>0</v>
          </cell>
          <cell r="AA10424">
            <v>138000</v>
          </cell>
          <cell r="AB10424">
            <v>48000</v>
          </cell>
          <cell r="AC10424">
            <v>48000</v>
          </cell>
          <cell r="AD10424" t="str">
            <v>∆</v>
          </cell>
          <cell r="AE10424">
            <v>0</v>
          </cell>
        </row>
        <row r="10425">
          <cell r="AB10425" t="str">
            <v/>
          </cell>
          <cell r="AC10425" t="str">
            <v/>
          </cell>
          <cell r="AD10425" t="str">
            <v>∆</v>
          </cell>
        </row>
        <row r="10426">
          <cell r="V10426" t="str">
            <v>[820] VEHICLES : PUBLIC WORKS : FLEET</v>
          </cell>
        </row>
        <row r="10427">
          <cell r="V10427" t="str">
            <v>LIGHT DUTY : PERSONNEL</v>
          </cell>
          <cell r="AB10427" t="str">
            <v/>
          </cell>
          <cell r="AC10427" t="str">
            <v/>
          </cell>
          <cell r="AD10427" t="str">
            <v>∆</v>
          </cell>
        </row>
        <row r="10428">
          <cell r="V10428" t="str">
            <v>820.40.60.520-5000.01</v>
          </cell>
          <cell r="W10428" t="str">
            <v>Salaries Regular</v>
          </cell>
          <cell r="X10428">
            <v>0</v>
          </cell>
          <cell r="Y10428">
            <v>0</v>
          </cell>
          <cell r="Z10428">
            <v>0</v>
          </cell>
          <cell r="AA10428">
            <v>76000</v>
          </cell>
          <cell r="AB10428">
            <v>0</v>
          </cell>
          <cell r="AC10428">
            <v>0</v>
          </cell>
          <cell r="AD10428" t="str">
            <v>∆</v>
          </cell>
          <cell r="AE10428">
            <v>0</v>
          </cell>
        </row>
        <row r="10429">
          <cell r="V10429" t="str">
            <v>820.40.60.520-5000.03</v>
          </cell>
          <cell r="W10429" t="str">
            <v>Salaries Overtime</v>
          </cell>
          <cell r="X10429">
            <v>0</v>
          </cell>
          <cell r="Y10429">
            <v>0</v>
          </cell>
          <cell r="Z10429">
            <v>0</v>
          </cell>
          <cell r="AA10429">
            <v>0</v>
          </cell>
          <cell r="AB10429">
            <v>0</v>
          </cell>
          <cell r="AC10429">
            <v>0</v>
          </cell>
          <cell r="AD10429" t="str">
            <v>∆</v>
          </cell>
          <cell r="AE10429">
            <v>0</v>
          </cell>
        </row>
        <row r="10430">
          <cell r="V10430" t="str">
            <v>820.40.60.520-5100.00</v>
          </cell>
          <cell r="W10430" t="str">
            <v>Benefits PERS Pool Liability</v>
          </cell>
          <cell r="X10430">
            <v>0</v>
          </cell>
          <cell r="Y10430">
            <v>0</v>
          </cell>
          <cell r="Z10430">
            <v>0</v>
          </cell>
          <cell r="AA10430">
            <v>16000</v>
          </cell>
          <cell r="AB10430">
            <v>0</v>
          </cell>
          <cell r="AC10430">
            <v>0</v>
          </cell>
          <cell r="AD10430" t="str">
            <v>∆</v>
          </cell>
          <cell r="AE10430">
            <v>0</v>
          </cell>
        </row>
        <row r="10431">
          <cell r="V10431" t="str">
            <v>820.40.60.520-5100.01</v>
          </cell>
          <cell r="W10431" t="str">
            <v>Benefits Retirement</v>
          </cell>
          <cell r="X10431">
            <v>0</v>
          </cell>
          <cell r="Y10431">
            <v>0</v>
          </cell>
          <cell r="Z10431">
            <v>0</v>
          </cell>
          <cell r="AA10431">
            <v>8000</v>
          </cell>
          <cell r="AB10431">
            <v>0</v>
          </cell>
          <cell r="AC10431">
            <v>0</v>
          </cell>
          <cell r="AD10431" t="str">
            <v>∆</v>
          </cell>
          <cell r="AE10431">
            <v>0</v>
          </cell>
        </row>
        <row r="10432">
          <cell r="V10432" t="str">
            <v>820.40.60.520-5100.02</v>
          </cell>
          <cell r="W10432" t="str">
            <v>Benefits Health Insurance</v>
          </cell>
          <cell r="X10432">
            <v>0</v>
          </cell>
          <cell r="Y10432">
            <v>0</v>
          </cell>
          <cell r="Z10432">
            <v>0</v>
          </cell>
          <cell r="AA10432">
            <v>19000</v>
          </cell>
          <cell r="AB10432">
            <v>0</v>
          </cell>
          <cell r="AC10432">
            <v>0</v>
          </cell>
          <cell r="AD10432" t="str">
            <v>∆</v>
          </cell>
          <cell r="AE10432">
            <v>0</v>
          </cell>
        </row>
        <row r="10433">
          <cell r="V10433" t="str">
            <v>820.40.60.520-5100.03</v>
          </cell>
          <cell r="W10433" t="str">
            <v>Benefits Dental Insurance</v>
          </cell>
          <cell r="X10433">
            <v>0</v>
          </cell>
          <cell r="Y10433">
            <v>0</v>
          </cell>
          <cell r="Z10433">
            <v>0</v>
          </cell>
          <cell r="AA10433">
            <v>1000</v>
          </cell>
          <cell r="AB10433">
            <v>0</v>
          </cell>
          <cell r="AC10433">
            <v>0</v>
          </cell>
          <cell r="AD10433" t="str">
            <v>∆</v>
          </cell>
          <cell r="AE10433">
            <v>0</v>
          </cell>
        </row>
        <row r="10434">
          <cell r="V10434" t="str">
            <v>820.40.60.520-5100.04</v>
          </cell>
          <cell r="W10434" t="str">
            <v>Benefits Vision Insurance</v>
          </cell>
          <cell r="X10434">
            <v>0</v>
          </cell>
          <cell r="Y10434">
            <v>0</v>
          </cell>
          <cell r="Z10434">
            <v>0</v>
          </cell>
          <cell r="AA10434">
            <v>0</v>
          </cell>
          <cell r="AB10434">
            <v>0</v>
          </cell>
          <cell r="AC10434">
            <v>0</v>
          </cell>
          <cell r="AD10434" t="str">
            <v>∆</v>
          </cell>
          <cell r="AE10434">
            <v>0</v>
          </cell>
        </row>
        <row r="10435">
          <cell r="V10435" t="str">
            <v>820.40.60.520-5100.05</v>
          </cell>
          <cell r="W10435" t="str">
            <v>Benefits Life Insurance</v>
          </cell>
          <cell r="X10435">
            <v>0</v>
          </cell>
          <cell r="Y10435">
            <v>0</v>
          </cell>
          <cell r="Z10435">
            <v>0</v>
          </cell>
          <cell r="AA10435">
            <v>0</v>
          </cell>
          <cell r="AB10435">
            <v>0</v>
          </cell>
          <cell r="AC10435">
            <v>0</v>
          </cell>
          <cell r="AD10435" t="str">
            <v>∆</v>
          </cell>
          <cell r="AE10435">
            <v>0</v>
          </cell>
        </row>
        <row r="10436">
          <cell r="V10436" t="str">
            <v>820.40.60.520-5100.06</v>
          </cell>
          <cell r="W10436" t="str">
            <v>Benefits Worker's Comp</v>
          </cell>
          <cell r="X10436">
            <v>0</v>
          </cell>
          <cell r="Y10436">
            <v>0</v>
          </cell>
          <cell r="Z10436">
            <v>8000</v>
          </cell>
          <cell r="AA10436">
            <v>8000</v>
          </cell>
          <cell r="AB10436">
            <v>7800</v>
          </cell>
          <cell r="AC10436">
            <v>10000</v>
          </cell>
          <cell r="AD10436" t="str">
            <v>∆</v>
          </cell>
          <cell r="AE10436">
            <v>2200</v>
          </cell>
        </row>
        <row r="10437">
          <cell r="V10437" t="str">
            <v>820.40.60.520-5100.07</v>
          </cell>
          <cell r="W10437" t="str">
            <v>Benefits Long Term Disability</v>
          </cell>
          <cell r="X10437">
            <v>0</v>
          </cell>
          <cell r="Y10437">
            <v>0</v>
          </cell>
          <cell r="Z10437">
            <v>0</v>
          </cell>
          <cell r="AA10437">
            <v>0</v>
          </cell>
          <cell r="AB10437">
            <v>0</v>
          </cell>
          <cell r="AC10437">
            <v>0</v>
          </cell>
          <cell r="AD10437" t="str">
            <v>∆</v>
          </cell>
          <cell r="AE10437">
            <v>0</v>
          </cell>
        </row>
        <row r="10438">
          <cell r="V10438" t="str">
            <v>820.40.60.520-5100.08</v>
          </cell>
          <cell r="W10438" t="str">
            <v>Benefits Deferred Compensation</v>
          </cell>
          <cell r="X10438">
            <v>0</v>
          </cell>
          <cell r="Y10438">
            <v>0</v>
          </cell>
          <cell r="Z10438">
            <v>0</v>
          </cell>
          <cell r="AA10438">
            <v>8000</v>
          </cell>
          <cell r="AB10438">
            <v>0</v>
          </cell>
          <cell r="AC10438">
            <v>0</v>
          </cell>
          <cell r="AD10438" t="str">
            <v>∆</v>
          </cell>
          <cell r="AE10438">
            <v>0</v>
          </cell>
        </row>
        <row r="10439">
          <cell r="V10439" t="str">
            <v>820.40.60.520-5100.11</v>
          </cell>
          <cell r="W10439" t="str">
            <v>Benefits Medicare</v>
          </cell>
          <cell r="X10439">
            <v>0</v>
          </cell>
          <cell r="Y10439">
            <v>0</v>
          </cell>
          <cell r="Z10439">
            <v>0</v>
          </cell>
          <cell r="AA10439">
            <v>1000</v>
          </cell>
          <cell r="AB10439">
            <v>0</v>
          </cell>
          <cell r="AC10439">
            <v>0</v>
          </cell>
          <cell r="AD10439" t="str">
            <v>∆</v>
          </cell>
          <cell r="AE10439">
            <v>0</v>
          </cell>
        </row>
        <row r="10440">
          <cell r="V10440" t="str">
            <v>820.40.60.520-5100.12</v>
          </cell>
          <cell r="W10440" t="str">
            <v>Benefits Annual Physical Exam</v>
          </cell>
          <cell r="X10440">
            <v>0</v>
          </cell>
          <cell r="Y10440">
            <v>0</v>
          </cell>
          <cell r="Z10440">
            <v>1000</v>
          </cell>
          <cell r="AA10440">
            <v>1000</v>
          </cell>
          <cell r="AB10440">
            <v>0</v>
          </cell>
          <cell r="AC10440">
            <v>0</v>
          </cell>
          <cell r="AD10440" t="str">
            <v>∆</v>
          </cell>
          <cell r="AE10440">
            <v>0</v>
          </cell>
        </row>
        <row r="10441">
          <cell r="V10441" t="str">
            <v>820.40.60.520-5100.15</v>
          </cell>
          <cell r="W10441" t="str">
            <v>Benefits Cell Phone Allowance</v>
          </cell>
          <cell r="X10441">
            <v>0</v>
          </cell>
          <cell r="Y10441">
            <v>0</v>
          </cell>
          <cell r="Z10441">
            <v>0</v>
          </cell>
          <cell r="AA10441">
            <v>0</v>
          </cell>
          <cell r="AB10441">
            <v>0</v>
          </cell>
          <cell r="AC10441">
            <v>0</v>
          </cell>
          <cell r="AD10441" t="str">
            <v>∆</v>
          </cell>
          <cell r="AE10441">
            <v>0</v>
          </cell>
        </row>
        <row r="10442">
          <cell r="V10442" t="str">
            <v>820.40.60.520-5100.17</v>
          </cell>
          <cell r="W10442" t="str">
            <v>Benefits Other Post Employment Benefits</v>
          </cell>
          <cell r="X10442">
            <v>0</v>
          </cell>
          <cell r="Y10442">
            <v>0</v>
          </cell>
          <cell r="Z10442">
            <v>0</v>
          </cell>
          <cell r="AA10442">
            <v>29000</v>
          </cell>
          <cell r="AB10442">
            <v>29000</v>
          </cell>
          <cell r="AC10442">
            <v>36000</v>
          </cell>
          <cell r="AD10442" t="str">
            <v>∆</v>
          </cell>
          <cell r="AE10442">
            <v>7000</v>
          </cell>
        </row>
        <row r="10443">
          <cell r="W10443" t="str">
            <v>TOTAL : PERSONNEL</v>
          </cell>
          <cell r="X10443">
            <v>0</v>
          </cell>
          <cell r="Y10443">
            <v>0</v>
          </cell>
          <cell r="Z10443">
            <v>9000</v>
          </cell>
          <cell r="AA10443">
            <v>167000</v>
          </cell>
          <cell r="AB10443">
            <v>36800</v>
          </cell>
          <cell r="AC10443">
            <v>46000</v>
          </cell>
          <cell r="AD10443" t="str">
            <v>∆</v>
          </cell>
          <cell r="AE10443">
            <v>9200</v>
          </cell>
        </row>
        <row r="10444">
          <cell r="AB10444" t="str">
            <v/>
          </cell>
          <cell r="AC10444" t="str">
            <v/>
          </cell>
          <cell r="AD10444" t="str">
            <v>∆</v>
          </cell>
        </row>
        <row r="10445">
          <cell r="V10445" t="str">
            <v>[820] VEHICLES : PUBLIC WORKS : FLEET</v>
          </cell>
        </row>
        <row r="10446">
          <cell r="V10446" t="str">
            <v>LIGHT DUTY : OPERATIONS</v>
          </cell>
          <cell r="AB10446" t="str">
            <v/>
          </cell>
          <cell r="AC10446" t="str">
            <v/>
          </cell>
          <cell r="AD10446" t="str">
            <v>∆</v>
          </cell>
        </row>
        <row r="10447">
          <cell r="V10447" t="str">
            <v>820.40.60.520-6100.02</v>
          </cell>
          <cell r="W10447" t="str">
            <v>Utilities Telephone</v>
          </cell>
          <cell r="X10447">
            <v>0</v>
          </cell>
          <cell r="Y10447">
            <v>0</v>
          </cell>
          <cell r="Z10447">
            <v>2000</v>
          </cell>
          <cell r="AA10447">
            <v>2000</v>
          </cell>
          <cell r="AB10447">
            <v>0</v>
          </cell>
          <cell r="AC10447">
            <v>3000</v>
          </cell>
          <cell r="AD10447" t="str">
            <v>∆</v>
          </cell>
          <cell r="AE10447">
            <v>3000</v>
          </cell>
        </row>
        <row r="10448">
          <cell r="V10448" t="str">
            <v>820.40.60.520-6375.07</v>
          </cell>
          <cell r="W10448" t="str">
            <v>Operating Fees Permit</v>
          </cell>
          <cell r="X10448">
            <v>0</v>
          </cell>
          <cell r="Y10448">
            <v>0</v>
          </cell>
          <cell r="Z10448">
            <v>0</v>
          </cell>
          <cell r="AA10448">
            <v>0</v>
          </cell>
          <cell r="AB10448">
            <v>0</v>
          </cell>
          <cell r="AC10448">
            <v>0</v>
          </cell>
          <cell r="AD10448" t="str">
            <v>∆</v>
          </cell>
          <cell r="AE10448">
            <v>0</v>
          </cell>
        </row>
        <row r="10449">
          <cell r="V10449" t="str">
            <v>820.40.60.520-6500.04</v>
          </cell>
          <cell r="W10449" t="str">
            <v>Claims &amp; Insurance Insurance Premiums</v>
          </cell>
          <cell r="X10449">
            <v>0</v>
          </cell>
          <cell r="Y10449">
            <v>0</v>
          </cell>
          <cell r="Z10449">
            <v>11000</v>
          </cell>
          <cell r="AA10449">
            <v>11000</v>
          </cell>
          <cell r="AB10449">
            <v>11400</v>
          </cell>
          <cell r="AC10449">
            <v>11000</v>
          </cell>
          <cell r="AD10449" t="str">
            <v>∆</v>
          </cell>
          <cell r="AE10449">
            <v>-400</v>
          </cell>
        </row>
        <row r="10450">
          <cell r="V10450" t="str">
            <v>820.40.60.520-6600.25</v>
          </cell>
          <cell r="W10450" t="str">
            <v>Administrative Expenses Support Services-Indirect Labor</v>
          </cell>
          <cell r="X10450">
            <v>0</v>
          </cell>
          <cell r="Y10450">
            <v>0</v>
          </cell>
          <cell r="Z10450">
            <v>23000</v>
          </cell>
          <cell r="AA10450">
            <v>23000</v>
          </cell>
          <cell r="AB10450">
            <v>22980</v>
          </cell>
          <cell r="AC10450">
            <v>22980</v>
          </cell>
          <cell r="AD10450" t="str">
            <v>∆</v>
          </cell>
          <cell r="AE10450">
            <v>0</v>
          </cell>
        </row>
        <row r="10451">
          <cell r="V10451" t="str">
            <v>820.40.60.520-6600.26</v>
          </cell>
          <cell r="W10451" t="str">
            <v>Administrative Expenses Support Services-IT</v>
          </cell>
          <cell r="X10451">
            <v>0</v>
          </cell>
          <cell r="Y10451">
            <v>0</v>
          </cell>
          <cell r="Z10451">
            <v>11000</v>
          </cell>
          <cell r="AA10451">
            <v>11000</v>
          </cell>
          <cell r="AB10451">
            <v>10925</v>
          </cell>
          <cell r="AC10451">
            <v>10925</v>
          </cell>
          <cell r="AD10451" t="str">
            <v>∆</v>
          </cell>
          <cell r="AE10451">
            <v>0</v>
          </cell>
        </row>
        <row r="10452">
          <cell r="V10452" t="str">
            <v>820.40.60.520-6600.36</v>
          </cell>
          <cell r="W10452" t="str">
            <v>Administrative Expenses IT Fund Contribution</v>
          </cell>
          <cell r="X10452">
            <v>0</v>
          </cell>
          <cell r="Y10452">
            <v>0</v>
          </cell>
          <cell r="Z10452">
            <v>13000</v>
          </cell>
          <cell r="AA10452">
            <v>13000</v>
          </cell>
          <cell r="AB10452">
            <v>12849</v>
          </cell>
          <cell r="AC10452">
            <v>29000</v>
          </cell>
          <cell r="AD10452" t="str">
            <v>∆</v>
          </cell>
          <cell r="AE10452">
            <v>16151</v>
          </cell>
        </row>
        <row r="10453">
          <cell r="W10453" t="str">
            <v>TOTAL : OPERATIONS</v>
          </cell>
          <cell r="X10453">
            <v>0</v>
          </cell>
          <cell r="Y10453">
            <v>0</v>
          </cell>
          <cell r="Z10453">
            <v>60000</v>
          </cell>
          <cell r="AA10453">
            <v>60000</v>
          </cell>
          <cell r="AB10453">
            <v>58154</v>
          </cell>
          <cell r="AC10453">
            <v>76905</v>
          </cell>
          <cell r="AD10453" t="str">
            <v>∆</v>
          </cell>
          <cell r="AE10453">
            <v>18751</v>
          </cell>
        </row>
        <row r="10454">
          <cell r="AB10454" t="str">
            <v/>
          </cell>
          <cell r="AC10454" t="str">
            <v/>
          </cell>
          <cell r="AD10454" t="str">
            <v>∆</v>
          </cell>
        </row>
        <row r="10455">
          <cell r="V10455" t="str">
            <v>[820] VEHICLES : PUBLIC WORKS : FLEET</v>
          </cell>
        </row>
        <row r="10456">
          <cell r="V10456" t="str">
            <v>HEAVY DUTY : PERSONNEL</v>
          </cell>
          <cell r="AB10456" t="str">
            <v/>
          </cell>
          <cell r="AC10456" t="str">
            <v/>
          </cell>
          <cell r="AD10456" t="str">
            <v>∆</v>
          </cell>
        </row>
        <row r="10457">
          <cell r="V10457" t="str">
            <v>820.40.60.530-5000.01</v>
          </cell>
          <cell r="W10457" t="str">
            <v>Salaries Regular</v>
          </cell>
          <cell r="X10457">
            <v>0</v>
          </cell>
          <cell r="Y10457">
            <v>0</v>
          </cell>
          <cell r="Z10457">
            <v>0</v>
          </cell>
          <cell r="AA10457">
            <v>11000</v>
          </cell>
          <cell r="AB10457">
            <v>0</v>
          </cell>
          <cell r="AC10457">
            <v>0</v>
          </cell>
          <cell r="AD10457" t="str">
            <v>∆</v>
          </cell>
          <cell r="AE10457">
            <v>0</v>
          </cell>
        </row>
        <row r="10458">
          <cell r="V10458" t="str">
            <v>820.40.60.530-5100.00</v>
          </cell>
          <cell r="W10458" t="str">
            <v>Benefits PERS Pool Liability</v>
          </cell>
          <cell r="X10458">
            <v>0</v>
          </cell>
          <cell r="Y10458">
            <v>0</v>
          </cell>
          <cell r="Z10458">
            <v>0</v>
          </cell>
          <cell r="AA10458">
            <v>2000</v>
          </cell>
          <cell r="AB10458">
            <v>0</v>
          </cell>
          <cell r="AC10458">
            <v>0</v>
          </cell>
          <cell r="AD10458" t="str">
            <v>∆</v>
          </cell>
          <cell r="AE10458">
            <v>0</v>
          </cell>
        </row>
        <row r="10459">
          <cell r="V10459" t="str">
            <v>820.40.60.530-5100.01</v>
          </cell>
          <cell r="W10459" t="str">
            <v>Benefits Retirement</v>
          </cell>
          <cell r="X10459">
            <v>0</v>
          </cell>
          <cell r="Y10459">
            <v>0</v>
          </cell>
          <cell r="Z10459">
            <v>0</v>
          </cell>
          <cell r="AA10459">
            <v>1000</v>
          </cell>
          <cell r="AB10459">
            <v>0</v>
          </cell>
          <cell r="AC10459">
            <v>0</v>
          </cell>
          <cell r="AD10459" t="str">
            <v>∆</v>
          </cell>
          <cell r="AE10459">
            <v>0</v>
          </cell>
        </row>
        <row r="10460">
          <cell r="V10460" t="str">
            <v>820.40.60.530-5100.02</v>
          </cell>
          <cell r="W10460" t="str">
            <v>Benefits Health Insurance</v>
          </cell>
          <cell r="X10460">
            <v>0</v>
          </cell>
          <cell r="Y10460">
            <v>0</v>
          </cell>
          <cell r="Z10460">
            <v>0</v>
          </cell>
          <cell r="AA10460">
            <v>2000</v>
          </cell>
          <cell r="AB10460">
            <v>0</v>
          </cell>
          <cell r="AC10460">
            <v>0</v>
          </cell>
          <cell r="AD10460" t="str">
            <v>∆</v>
          </cell>
          <cell r="AE10460">
            <v>0</v>
          </cell>
        </row>
        <row r="10461">
          <cell r="V10461" t="str">
            <v>820.40.60.530-5100.03</v>
          </cell>
          <cell r="W10461" t="str">
            <v>Benefits Dental Insurance</v>
          </cell>
          <cell r="X10461">
            <v>0</v>
          </cell>
          <cell r="Y10461">
            <v>0</v>
          </cell>
          <cell r="Z10461">
            <v>0</v>
          </cell>
          <cell r="AA10461">
            <v>0</v>
          </cell>
          <cell r="AB10461">
            <v>0</v>
          </cell>
          <cell r="AC10461">
            <v>0</v>
          </cell>
          <cell r="AD10461" t="str">
            <v>∆</v>
          </cell>
          <cell r="AE10461">
            <v>0</v>
          </cell>
        </row>
        <row r="10462">
          <cell r="V10462" t="str">
            <v>820.40.60.530-5100.04</v>
          </cell>
          <cell r="W10462" t="str">
            <v>Benefits Vision Insurance</v>
          </cell>
          <cell r="X10462">
            <v>0</v>
          </cell>
          <cell r="Y10462">
            <v>0</v>
          </cell>
          <cell r="Z10462">
            <v>0</v>
          </cell>
          <cell r="AA10462">
            <v>0</v>
          </cell>
          <cell r="AB10462">
            <v>0</v>
          </cell>
          <cell r="AC10462">
            <v>0</v>
          </cell>
          <cell r="AD10462" t="str">
            <v>∆</v>
          </cell>
          <cell r="AE10462">
            <v>0</v>
          </cell>
        </row>
        <row r="10463">
          <cell r="V10463" t="str">
            <v>820.40.60.530-5100.05</v>
          </cell>
          <cell r="W10463" t="str">
            <v>Benefits Life Insurance</v>
          </cell>
          <cell r="X10463">
            <v>0</v>
          </cell>
          <cell r="Y10463">
            <v>0</v>
          </cell>
          <cell r="Z10463">
            <v>0</v>
          </cell>
          <cell r="AA10463">
            <v>0</v>
          </cell>
          <cell r="AB10463">
            <v>0</v>
          </cell>
          <cell r="AC10463">
            <v>0</v>
          </cell>
          <cell r="AD10463" t="str">
            <v>∆</v>
          </cell>
          <cell r="AE10463">
            <v>0</v>
          </cell>
        </row>
        <row r="10464">
          <cell r="V10464" t="str">
            <v>820.40.60.530-5100.06</v>
          </cell>
          <cell r="W10464" t="str">
            <v>Benefits Worker's Comp</v>
          </cell>
          <cell r="X10464">
            <v>0</v>
          </cell>
          <cell r="Y10464">
            <v>0</v>
          </cell>
          <cell r="Z10464">
            <v>13000</v>
          </cell>
          <cell r="AA10464">
            <v>13000</v>
          </cell>
          <cell r="AB10464">
            <v>13200</v>
          </cell>
          <cell r="AC10464">
            <v>10000</v>
          </cell>
          <cell r="AD10464" t="str">
            <v>∆</v>
          </cell>
          <cell r="AE10464">
            <v>-3200</v>
          </cell>
        </row>
        <row r="10465">
          <cell r="V10465" t="str">
            <v>820.40.60.530-5100.07</v>
          </cell>
          <cell r="W10465" t="str">
            <v>Benefits Long Term Disability</v>
          </cell>
          <cell r="X10465">
            <v>0</v>
          </cell>
          <cell r="Y10465">
            <v>0</v>
          </cell>
          <cell r="Z10465">
            <v>0</v>
          </cell>
          <cell r="AA10465">
            <v>0</v>
          </cell>
          <cell r="AB10465">
            <v>0</v>
          </cell>
          <cell r="AC10465">
            <v>0</v>
          </cell>
          <cell r="AD10465" t="str">
            <v>∆</v>
          </cell>
          <cell r="AE10465">
            <v>0</v>
          </cell>
        </row>
        <row r="10466">
          <cell r="V10466" t="str">
            <v>820.40.60.530-5100.11</v>
          </cell>
          <cell r="W10466" t="str">
            <v>Benefits Medicare</v>
          </cell>
          <cell r="X10466">
            <v>0</v>
          </cell>
          <cell r="Y10466">
            <v>0</v>
          </cell>
          <cell r="Z10466">
            <v>0</v>
          </cell>
          <cell r="AA10466">
            <v>0</v>
          </cell>
          <cell r="AB10466">
            <v>0</v>
          </cell>
          <cell r="AC10466">
            <v>0</v>
          </cell>
          <cell r="AD10466" t="str">
            <v>∆</v>
          </cell>
          <cell r="AE10466">
            <v>0</v>
          </cell>
        </row>
        <row r="10467">
          <cell r="V10467" t="str">
            <v>820.40.60.530-5100.12</v>
          </cell>
          <cell r="W10467" t="str">
            <v>Benefits Annual Physical Exam</v>
          </cell>
          <cell r="X10467">
            <v>0</v>
          </cell>
          <cell r="Y10467">
            <v>0</v>
          </cell>
          <cell r="Z10467">
            <v>0</v>
          </cell>
          <cell r="AA10467">
            <v>0</v>
          </cell>
          <cell r="AB10467">
            <v>0</v>
          </cell>
          <cell r="AC10467">
            <v>0</v>
          </cell>
          <cell r="AD10467" t="str">
            <v>∆</v>
          </cell>
          <cell r="AE10467">
            <v>0</v>
          </cell>
        </row>
        <row r="10468">
          <cell r="V10468" t="str">
            <v>820.40.60.530-5100.15</v>
          </cell>
          <cell r="W10468" t="str">
            <v>Benefits Cell Phone Allowance</v>
          </cell>
          <cell r="X10468">
            <v>0</v>
          </cell>
          <cell r="Y10468">
            <v>0</v>
          </cell>
          <cell r="Z10468">
            <v>0</v>
          </cell>
          <cell r="AA10468">
            <v>0</v>
          </cell>
          <cell r="AB10468">
            <v>0</v>
          </cell>
          <cell r="AC10468">
            <v>0</v>
          </cell>
          <cell r="AD10468" t="str">
            <v>∆</v>
          </cell>
          <cell r="AE10468">
            <v>0</v>
          </cell>
        </row>
        <row r="10469">
          <cell r="W10469" t="str">
            <v>TOTAL : PERSONNEL</v>
          </cell>
          <cell r="X10469">
            <v>0</v>
          </cell>
          <cell r="Y10469">
            <v>0</v>
          </cell>
          <cell r="Z10469">
            <v>13000</v>
          </cell>
          <cell r="AA10469">
            <v>29000</v>
          </cell>
          <cell r="AB10469">
            <v>13200</v>
          </cell>
          <cell r="AC10469">
            <v>10000</v>
          </cell>
          <cell r="AD10469" t="str">
            <v>∆</v>
          </cell>
          <cell r="AE10469">
            <v>-3200</v>
          </cell>
        </row>
        <row r="10470">
          <cell r="AB10470" t="str">
            <v/>
          </cell>
          <cell r="AC10470" t="str">
            <v/>
          </cell>
          <cell r="AD10470" t="str">
            <v>∆</v>
          </cell>
        </row>
        <row r="10471">
          <cell r="V10471" t="str">
            <v>[820] VEHICLES : PUBLIC WORKS : FLEET</v>
          </cell>
        </row>
        <row r="10472">
          <cell r="V10472" t="str">
            <v>HEAVY DUTY : OPERATIONS</v>
          </cell>
          <cell r="AB10472" t="str">
            <v/>
          </cell>
          <cell r="AC10472" t="str">
            <v/>
          </cell>
          <cell r="AD10472" t="str">
            <v>∆</v>
          </cell>
        </row>
        <row r="10473">
          <cell r="V10473" t="str">
            <v>820.40.60.530-6100.02</v>
          </cell>
          <cell r="W10473" t="str">
            <v>Utilities Telephone</v>
          </cell>
          <cell r="X10473">
            <v>0</v>
          </cell>
          <cell r="Y10473">
            <v>0</v>
          </cell>
          <cell r="Z10473">
            <v>2000</v>
          </cell>
          <cell r="AA10473">
            <v>2000</v>
          </cell>
          <cell r="AB10473">
            <v>0</v>
          </cell>
          <cell r="AC10473">
            <v>3000</v>
          </cell>
          <cell r="AD10473" t="str">
            <v>∆</v>
          </cell>
          <cell r="AE10473">
            <v>3000</v>
          </cell>
        </row>
        <row r="10474">
          <cell r="V10474" t="str">
            <v>820.40.60.530-6500.04</v>
          </cell>
          <cell r="W10474" t="str">
            <v>Claims &amp; Insurance Insurance Premiums</v>
          </cell>
          <cell r="X10474">
            <v>0</v>
          </cell>
          <cell r="Y10474">
            <v>0</v>
          </cell>
          <cell r="Z10474">
            <v>4000</v>
          </cell>
          <cell r="AA10474">
            <v>4000</v>
          </cell>
          <cell r="AB10474">
            <v>4800</v>
          </cell>
          <cell r="AC10474">
            <v>5000</v>
          </cell>
          <cell r="AD10474" t="str">
            <v>∆</v>
          </cell>
          <cell r="AE10474">
            <v>200</v>
          </cell>
        </row>
        <row r="10475">
          <cell r="V10475" t="str">
            <v>820.40.60.530-6600.25</v>
          </cell>
          <cell r="W10475" t="str">
            <v>Administrative Expenses Support Services-Indirect Labor</v>
          </cell>
          <cell r="X10475">
            <v>0</v>
          </cell>
          <cell r="Y10475">
            <v>0</v>
          </cell>
          <cell r="Z10475">
            <v>23000</v>
          </cell>
          <cell r="AA10475">
            <v>23000</v>
          </cell>
          <cell r="AB10475">
            <v>22980</v>
          </cell>
          <cell r="AC10475">
            <v>22980</v>
          </cell>
          <cell r="AD10475" t="str">
            <v>∆</v>
          </cell>
          <cell r="AE10475">
            <v>0</v>
          </cell>
        </row>
        <row r="10476">
          <cell r="V10476" t="str">
            <v>820.40.60.530-6600.26</v>
          </cell>
          <cell r="W10476" t="str">
            <v>Administrative Expenses Support Services-IT</v>
          </cell>
          <cell r="X10476">
            <v>0</v>
          </cell>
          <cell r="Y10476">
            <v>0</v>
          </cell>
          <cell r="Z10476">
            <v>11000</v>
          </cell>
          <cell r="AA10476">
            <v>11000</v>
          </cell>
          <cell r="AB10476">
            <v>10925</v>
          </cell>
          <cell r="AC10476">
            <v>10925</v>
          </cell>
          <cell r="AD10476" t="str">
            <v>∆</v>
          </cell>
          <cell r="AE10476">
            <v>0</v>
          </cell>
        </row>
        <row r="10477">
          <cell r="V10477" t="str">
            <v>820.40.60.530-6600.36</v>
          </cell>
          <cell r="W10477" t="str">
            <v>Administrative Expenses IT Fund Contribution</v>
          </cell>
          <cell r="X10477">
            <v>0</v>
          </cell>
          <cell r="Y10477">
            <v>0</v>
          </cell>
          <cell r="Z10477">
            <v>13000</v>
          </cell>
          <cell r="AA10477">
            <v>13000</v>
          </cell>
          <cell r="AB10477">
            <v>12849</v>
          </cell>
          <cell r="AC10477">
            <v>29000</v>
          </cell>
          <cell r="AD10477" t="str">
            <v>∆</v>
          </cell>
          <cell r="AE10477">
            <v>16151</v>
          </cell>
        </row>
        <row r="10478">
          <cell r="W10478" t="str">
            <v>TOTAL : OPERATIONS</v>
          </cell>
          <cell r="X10478">
            <v>0</v>
          </cell>
          <cell r="Y10478">
            <v>0</v>
          </cell>
          <cell r="Z10478">
            <v>53000</v>
          </cell>
          <cell r="AA10478">
            <v>53000</v>
          </cell>
          <cell r="AB10478">
            <v>51554</v>
          </cell>
          <cell r="AC10478">
            <v>70905</v>
          </cell>
          <cell r="AD10478" t="str">
            <v>∆</v>
          </cell>
          <cell r="AE10478">
            <v>19351</v>
          </cell>
        </row>
        <row r="10479">
          <cell r="AB10479" t="str">
            <v/>
          </cell>
          <cell r="AC10479" t="str">
            <v/>
          </cell>
          <cell r="AD10479" t="str">
            <v>∆</v>
          </cell>
        </row>
        <row r="10480">
          <cell r="AB10480" t="str">
            <v/>
          </cell>
          <cell r="AC10480" t="str">
            <v/>
          </cell>
          <cell r="AD10480" t="str">
            <v>∆</v>
          </cell>
        </row>
        <row r="10481">
          <cell r="V10481" t="str">
            <v>[830] INFORMATION TECHNOLOGY</v>
          </cell>
          <cell r="AB10481" t="str">
            <v/>
          </cell>
          <cell r="AC10481" t="str">
            <v/>
          </cell>
          <cell r="AD10481" t="str">
            <v>∆</v>
          </cell>
        </row>
        <row r="10482">
          <cell r="W10482" t="str">
            <v>INFLOWS</v>
          </cell>
          <cell r="X10482">
            <v>2546000</v>
          </cell>
          <cell r="Y10482">
            <v>2263000</v>
          </cell>
          <cell r="Z10482">
            <v>2801000</v>
          </cell>
          <cell r="AA10482">
            <v>2800000</v>
          </cell>
          <cell r="AB10482">
            <v>2799728</v>
          </cell>
          <cell r="AC10482">
            <v>5189460</v>
          </cell>
          <cell r="AD10482" t="str">
            <v>∆</v>
          </cell>
          <cell r="AE10482">
            <v>2389732</v>
          </cell>
        </row>
        <row r="10483">
          <cell r="W10483" t="str">
            <v>OUTFLOWS</v>
          </cell>
          <cell r="X10483">
            <v>2631000</v>
          </cell>
          <cell r="Y10483">
            <v>2651000</v>
          </cell>
          <cell r="Z10483">
            <v>4084000</v>
          </cell>
          <cell r="AA10483">
            <v>3187000</v>
          </cell>
          <cell r="AB10483">
            <v>5139688</v>
          </cell>
          <cell r="AC10483">
            <v>5422390</v>
          </cell>
          <cell r="AD10483" t="str">
            <v>∆</v>
          </cell>
          <cell r="AE10483">
            <v>282702</v>
          </cell>
        </row>
        <row r="10484">
          <cell r="W10484" t="str">
            <v>NET</v>
          </cell>
          <cell r="X10484">
            <v>-85000</v>
          </cell>
          <cell r="Y10484">
            <v>-388000</v>
          </cell>
          <cell r="Z10484">
            <v>-1283000</v>
          </cell>
          <cell r="AA10484">
            <v>-387000</v>
          </cell>
          <cell r="AB10484">
            <v>-2339960</v>
          </cell>
          <cell r="AC10484">
            <v>-232930</v>
          </cell>
          <cell r="AD10484" t="str">
            <v>∆</v>
          </cell>
          <cell r="AE10484">
            <v>2107030</v>
          </cell>
        </row>
        <row r="10485">
          <cell r="AB10485" t="str">
            <v/>
          </cell>
          <cell r="AC10485" t="str">
            <v/>
          </cell>
          <cell r="AD10485" t="str">
            <v>∆</v>
          </cell>
        </row>
        <row r="10486">
          <cell r="V10486" t="str">
            <v>[830] INFORMATION TECHNOLOGY : NON DEPARTMENTAL : NON DIVISIONAL</v>
          </cell>
          <cell r="AB10486" t="str">
            <v/>
          </cell>
          <cell r="AC10486" t="str">
            <v/>
          </cell>
          <cell r="AD10486" t="str">
            <v>∆</v>
          </cell>
        </row>
        <row r="10487">
          <cell r="V10487" t="str">
            <v>GENERAL : INVESTMENT EARNINGS</v>
          </cell>
          <cell r="AB10487" t="str">
            <v/>
          </cell>
          <cell r="AC10487" t="str">
            <v/>
          </cell>
          <cell r="AD10487" t="str">
            <v>∆</v>
          </cell>
        </row>
        <row r="10488">
          <cell r="V10488" t="str">
            <v>830.00.00.900-4700.01</v>
          </cell>
          <cell r="W10488" t="str">
            <v>Investment Earnings Interest on Investments</v>
          </cell>
          <cell r="X10488">
            <v>0</v>
          </cell>
          <cell r="Y10488">
            <v>0</v>
          </cell>
          <cell r="Z10488">
            <v>0</v>
          </cell>
          <cell r="AA10488">
            <v>0</v>
          </cell>
          <cell r="AB10488">
            <v>0</v>
          </cell>
          <cell r="AC10488">
            <v>0</v>
          </cell>
          <cell r="AD10488" t="str">
            <v>∆</v>
          </cell>
          <cell r="AE10488">
            <v>0</v>
          </cell>
        </row>
        <row r="10489">
          <cell r="V10489" t="str">
            <v>830.00.00.900-4700.02</v>
          </cell>
          <cell r="W10489" t="str">
            <v>Investment Earnings Lease Trust Account</v>
          </cell>
          <cell r="X10489">
            <v>1000</v>
          </cell>
          <cell r="Y10489">
            <v>1000</v>
          </cell>
          <cell r="Z10489">
            <v>1000</v>
          </cell>
          <cell r="AA10489">
            <v>0</v>
          </cell>
          <cell r="AB10489">
            <v>0</v>
          </cell>
          <cell r="AC10489">
            <v>0</v>
          </cell>
          <cell r="AD10489" t="str">
            <v>∆</v>
          </cell>
          <cell r="AE10489">
            <v>0</v>
          </cell>
        </row>
        <row r="10490">
          <cell r="V10490" t="str">
            <v>830.00.00.900-4700.21</v>
          </cell>
          <cell r="W10490" t="str">
            <v>Investment Earnings Unallocated Investment Expense</v>
          </cell>
          <cell r="X10490">
            <v>0</v>
          </cell>
          <cell r="Y10490">
            <v>0</v>
          </cell>
          <cell r="Z10490">
            <v>0</v>
          </cell>
          <cell r="AA10490">
            <v>0</v>
          </cell>
          <cell r="AB10490">
            <v>0</v>
          </cell>
          <cell r="AC10490">
            <v>0</v>
          </cell>
          <cell r="AD10490" t="str">
            <v>∆</v>
          </cell>
          <cell r="AE10490">
            <v>0</v>
          </cell>
        </row>
        <row r="10491">
          <cell r="W10491" t="str">
            <v>TOTAL : INVESTMENT EARNINGS</v>
          </cell>
          <cell r="X10491">
            <v>1000</v>
          </cell>
          <cell r="Y10491">
            <v>1000</v>
          </cell>
          <cell r="Z10491">
            <v>1000</v>
          </cell>
          <cell r="AA10491">
            <v>0</v>
          </cell>
          <cell r="AB10491">
            <v>0</v>
          </cell>
          <cell r="AC10491">
            <v>0</v>
          </cell>
          <cell r="AD10491" t="str">
            <v>∆</v>
          </cell>
          <cell r="AE10491">
            <v>0</v>
          </cell>
        </row>
        <row r="10492">
          <cell r="AB10492" t="str">
            <v/>
          </cell>
          <cell r="AC10492" t="str">
            <v/>
          </cell>
          <cell r="AD10492" t="str">
            <v>∆</v>
          </cell>
        </row>
        <row r="10493">
          <cell r="V10493" t="str">
            <v>[830] INFORMATION TECHNOLOGY : NON DEPARTMENTAL : NON DIVISIONAL</v>
          </cell>
        </row>
        <row r="10494">
          <cell r="V10494" t="str">
            <v>GENERAL : OTHER REVENUE</v>
          </cell>
          <cell r="AB10494" t="str">
            <v/>
          </cell>
          <cell r="AC10494" t="str">
            <v/>
          </cell>
          <cell r="AD10494" t="str">
            <v>∆</v>
          </cell>
        </row>
        <row r="10495">
          <cell r="V10495" t="str">
            <v>830.00.00.900-4800.01</v>
          </cell>
          <cell r="W10495" t="str">
            <v>Contributions Fixed Asset Contributions</v>
          </cell>
          <cell r="X10495">
            <v>51000</v>
          </cell>
          <cell r="Y10495">
            <v>0</v>
          </cell>
          <cell r="Z10495">
            <v>0</v>
          </cell>
          <cell r="AA10495">
            <v>0</v>
          </cell>
          <cell r="AB10495">
            <v>0</v>
          </cell>
          <cell r="AC10495">
            <v>0</v>
          </cell>
          <cell r="AD10495" t="str">
            <v>∆</v>
          </cell>
          <cell r="AE10495">
            <v>0</v>
          </cell>
        </row>
        <row r="10496">
          <cell r="V10496" t="str">
            <v>830.00.00.900-4850.07</v>
          </cell>
          <cell r="W10496" t="str">
            <v>Other Revenue Misc Reimbursement</v>
          </cell>
          <cell r="X10496">
            <v>0</v>
          </cell>
          <cell r="Y10496">
            <v>0</v>
          </cell>
          <cell r="Z10496">
            <v>0</v>
          </cell>
          <cell r="AA10496">
            <v>0</v>
          </cell>
          <cell r="AB10496">
            <v>0</v>
          </cell>
          <cell r="AC10496">
            <v>0</v>
          </cell>
          <cell r="AD10496" t="str">
            <v>∆</v>
          </cell>
          <cell r="AE10496">
            <v>0</v>
          </cell>
        </row>
        <row r="10497">
          <cell r="V10497" t="str">
            <v>830.00.00.900-4850.13</v>
          </cell>
          <cell r="W10497" t="str">
            <v>Other Revenue Rebates</v>
          </cell>
          <cell r="X10497">
            <v>0</v>
          </cell>
          <cell r="Y10497">
            <v>0</v>
          </cell>
          <cell r="Z10497">
            <v>0</v>
          </cell>
          <cell r="AA10497">
            <v>0</v>
          </cell>
          <cell r="AB10497">
            <v>0</v>
          </cell>
          <cell r="AC10497">
            <v>0</v>
          </cell>
          <cell r="AD10497" t="str">
            <v>∆</v>
          </cell>
          <cell r="AE10497">
            <v>0</v>
          </cell>
        </row>
        <row r="10498">
          <cell r="V10498" t="str">
            <v>830.00.00.900-4850.31</v>
          </cell>
          <cell r="W10498" t="str">
            <v>Other Revenue Information Systems Support Fee</v>
          </cell>
          <cell r="X10498">
            <v>0</v>
          </cell>
          <cell r="Y10498">
            <v>0</v>
          </cell>
          <cell r="Z10498">
            <v>0</v>
          </cell>
          <cell r="AA10498">
            <v>0</v>
          </cell>
          <cell r="AB10498">
            <v>538930</v>
          </cell>
          <cell r="AC10498">
            <v>538930</v>
          </cell>
          <cell r="AD10498" t="str">
            <v>∆</v>
          </cell>
          <cell r="AE10498">
            <v>0</v>
          </cell>
        </row>
        <row r="10499">
          <cell r="V10499" t="str">
            <v>830.00.00.900-4850.21</v>
          </cell>
          <cell r="W10499" t="str">
            <v>Other Revenue Information Systems Equip Fee</v>
          </cell>
          <cell r="X10499">
            <v>2494000</v>
          </cell>
          <cell r="Y10499">
            <v>2179000</v>
          </cell>
          <cell r="Z10499">
            <v>2800000</v>
          </cell>
          <cell r="AA10499">
            <v>2800000</v>
          </cell>
          <cell r="AB10499">
            <v>2260798</v>
          </cell>
          <cell r="AC10499">
            <v>4650530</v>
          </cell>
          <cell r="AD10499" t="str">
            <v>∆</v>
          </cell>
          <cell r="AE10499">
            <v>2389732</v>
          </cell>
        </row>
        <row r="10500">
          <cell r="W10500" t="str">
            <v>TOTAL : OTHER REVENUE</v>
          </cell>
          <cell r="X10500">
            <v>2545000</v>
          </cell>
          <cell r="Y10500">
            <v>2179000</v>
          </cell>
          <cell r="Z10500">
            <v>2800000</v>
          </cell>
          <cell r="AA10500">
            <v>2800000</v>
          </cell>
          <cell r="AB10500">
            <v>2799728</v>
          </cell>
          <cell r="AC10500">
            <v>5189460</v>
          </cell>
          <cell r="AD10500" t="str">
            <v>∆</v>
          </cell>
          <cell r="AE10500">
            <v>2389732</v>
          </cell>
        </row>
        <row r="10501">
          <cell r="AB10501" t="str">
            <v/>
          </cell>
          <cell r="AC10501" t="str">
            <v/>
          </cell>
          <cell r="AD10501" t="str">
            <v>∆</v>
          </cell>
        </row>
        <row r="10502">
          <cell r="V10502" t="str">
            <v>[830] INFORMATION TECHNOLOGY : NON DEPARTMENTAL : NON DIVISIONAL</v>
          </cell>
        </row>
        <row r="10503">
          <cell r="V10503" t="str">
            <v>GENERAL : TRANSFERS</v>
          </cell>
          <cell r="AB10503" t="str">
            <v/>
          </cell>
          <cell r="AC10503" t="str">
            <v/>
          </cell>
          <cell r="AD10503" t="str">
            <v>∆</v>
          </cell>
        </row>
        <row r="10504">
          <cell r="V10504" t="str">
            <v>830.00.00.900-4900.01</v>
          </cell>
          <cell r="W10504" t="str">
            <v>Transfers In General Fund</v>
          </cell>
          <cell r="X10504">
            <v>0</v>
          </cell>
          <cell r="Y10504">
            <v>83000</v>
          </cell>
          <cell r="Z10504">
            <v>0</v>
          </cell>
          <cell r="AA10504">
            <v>0</v>
          </cell>
          <cell r="AB10504">
            <v>0</v>
          </cell>
          <cell r="AC10504">
            <v>0</v>
          </cell>
          <cell r="AD10504" t="str">
            <v>∆</v>
          </cell>
          <cell r="AE10504">
            <v>0</v>
          </cell>
        </row>
        <row r="10505">
          <cell r="W10505" t="str">
            <v>TOTAL : TRANSFERS</v>
          </cell>
          <cell r="X10505">
            <v>0</v>
          </cell>
          <cell r="Y10505">
            <v>83000</v>
          </cell>
          <cell r="Z10505">
            <v>0</v>
          </cell>
          <cell r="AA10505">
            <v>0</v>
          </cell>
          <cell r="AB10505">
            <v>0</v>
          </cell>
          <cell r="AC10505">
            <v>0</v>
          </cell>
          <cell r="AD10505" t="str">
            <v>∆</v>
          </cell>
          <cell r="AE10505">
            <v>0</v>
          </cell>
        </row>
        <row r="10506">
          <cell r="AB10506" t="str">
            <v/>
          </cell>
          <cell r="AC10506" t="str">
            <v/>
          </cell>
          <cell r="AD10506" t="str">
            <v>∆</v>
          </cell>
        </row>
        <row r="10507">
          <cell r="V10507" t="str">
            <v>[830] INFORMATION TECHNOLOGY : NON DEPARTMENTAL : NON DIVISIONAL</v>
          </cell>
          <cell r="AB10507" t="str">
            <v/>
          </cell>
          <cell r="AC10507" t="str">
            <v/>
          </cell>
          <cell r="AD10507" t="str">
            <v>∆</v>
          </cell>
        </row>
        <row r="10508">
          <cell r="V10508" t="str">
            <v>GENERAL : OPERATIONS</v>
          </cell>
          <cell r="AB10508" t="str">
            <v/>
          </cell>
          <cell r="AC10508" t="str">
            <v/>
          </cell>
          <cell r="AD10508" t="str">
            <v>∆</v>
          </cell>
        </row>
        <row r="10509">
          <cell r="V10509" t="str">
            <v>830.00.00.900-6700.03</v>
          </cell>
          <cell r="W10509" t="str">
            <v>Depreciation Computer Hardware</v>
          </cell>
          <cell r="X10509">
            <v>59000</v>
          </cell>
          <cell r="Y10509">
            <v>56000</v>
          </cell>
          <cell r="Z10509">
            <v>855000</v>
          </cell>
          <cell r="AA10509">
            <v>0</v>
          </cell>
          <cell r="AB10509">
            <v>0</v>
          </cell>
          <cell r="AC10509">
            <v>0</v>
          </cell>
          <cell r="AD10509" t="str">
            <v>∆</v>
          </cell>
          <cell r="AE10509">
            <v>0</v>
          </cell>
        </row>
        <row r="10510">
          <cell r="V10510" t="str">
            <v>830.00.00.900-6700.04</v>
          </cell>
          <cell r="W10510" t="str">
            <v>Depreciation Software</v>
          </cell>
          <cell r="X10510">
            <v>205000</v>
          </cell>
          <cell r="Y10510">
            <v>264000</v>
          </cell>
          <cell r="Z10510">
            <v>343000</v>
          </cell>
          <cell r="AA10510">
            <v>0</v>
          </cell>
          <cell r="AB10510">
            <v>0</v>
          </cell>
          <cell r="AC10510">
            <v>0</v>
          </cell>
          <cell r="AD10510" t="str">
            <v>∆</v>
          </cell>
          <cell r="AE10510">
            <v>0</v>
          </cell>
        </row>
        <row r="10511">
          <cell r="V10511" t="str">
            <v>830.00.00.900-6700.06</v>
          </cell>
          <cell r="W10511" t="str">
            <v>Depreciation Vehicles</v>
          </cell>
          <cell r="X10511">
            <v>6000</v>
          </cell>
          <cell r="Y10511">
            <v>6000</v>
          </cell>
          <cell r="Z10511">
            <v>6000</v>
          </cell>
          <cell r="AA10511">
            <v>0</v>
          </cell>
          <cell r="AB10511">
            <v>0</v>
          </cell>
          <cell r="AC10511">
            <v>0</v>
          </cell>
          <cell r="AD10511" t="str">
            <v>∆</v>
          </cell>
          <cell r="AE10511">
            <v>0</v>
          </cell>
        </row>
        <row r="10512">
          <cell r="W10512" t="str">
            <v>TOTAL : OPERATIONS</v>
          </cell>
          <cell r="X10512">
            <v>270000</v>
          </cell>
          <cell r="Y10512">
            <v>326000</v>
          </cell>
          <cell r="Z10512">
            <v>1204000</v>
          </cell>
          <cell r="AA10512">
            <v>0</v>
          </cell>
          <cell r="AB10512">
            <v>0</v>
          </cell>
          <cell r="AC10512">
            <v>0</v>
          </cell>
          <cell r="AD10512" t="str">
            <v>∆</v>
          </cell>
          <cell r="AE10512">
            <v>0</v>
          </cell>
        </row>
        <row r="10513">
          <cell r="AB10513" t="str">
            <v/>
          </cell>
          <cell r="AC10513" t="str">
            <v/>
          </cell>
          <cell r="AD10513" t="str">
            <v>∆</v>
          </cell>
        </row>
        <row r="10514">
          <cell r="V10514" t="str">
            <v>[830] INFORMATION TECHNOLOGY : NON DEPARTMENTAL : NON DIVISIONAL</v>
          </cell>
        </row>
        <row r="10515">
          <cell r="V10515" t="str">
            <v>GENERAL : CAPITAL</v>
          </cell>
          <cell r="AB10515" t="str">
            <v/>
          </cell>
          <cell r="AC10515" t="str">
            <v/>
          </cell>
          <cell r="AD10515" t="str">
            <v>∆</v>
          </cell>
        </row>
        <row r="10516">
          <cell r="V10516" t="str">
            <v>830.00.00.900-7000.27</v>
          </cell>
          <cell r="W10516" t="str">
            <v>Capital Outlay Information Technology</v>
          </cell>
          <cell r="X10516">
            <v>0</v>
          </cell>
          <cell r="Y10516">
            <v>0</v>
          </cell>
          <cell r="Z10516">
            <v>0</v>
          </cell>
          <cell r="AA10516">
            <v>55000</v>
          </cell>
          <cell r="AB10516">
            <v>233930</v>
          </cell>
          <cell r="AC10516">
            <v>233930</v>
          </cell>
          <cell r="AD10516" t="str">
            <v>∆</v>
          </cell>
          <cell r="AE10516">
            <v>0</v>
          </cell>
        </row>
        <row r="10517">
          <cell r="W10517" t="str">
            <v>TOTAL : CAPITAL</v>
          </cell>
          <cell r="X10517">
            <v>0</v>
          </cell>
          <cell r="Y10517">
            <v>0</v>
          </cell>
          <cell r="Z10517">
            <v>0</v>
          </cell>
          <cell r="AA10517">
            <v>55000</v>
          </cell>
          <cell r="AB10517">
            <v>233930</v>
          </cell>
          <cell r="AC10517">
            <v>233930</v>
          </cell>
          <cell r="AD10517" t="str">
            <v>∆</v>
          </cell>
          <cell r="AE10517">
            <v>0</v>
          </cell>
        </row>
        <row r="10518">
          <cell r="AB10518" t="str">
            <v/>
          </cell>
          <cell r="AC10518" t="str">
            <v/>
          </cell>
          <cell r="AD10518" t="str">
            <v>∆</v>
          </cell>
        </row>
        <row r="10519">
          <cell r="V10519" t="str">
            <v>[830] INFORMATION TECHNOLOGY : NON DEPARTMENTAL : NON DIVISIONAL</v>
          </cell>
        </row>
        <row r="10520">
          <cell r="V10520" t="str">
            <v>GENERAL : OUTFLOW -TRANSFERS</v>
          </cell>
          <cell r="AB10520" t="str">
            <v/>
          </cell>
          <cell r="AC10520" t="str">
            <v/>
          </cell>
          <cell r="AD10520" t="str">
            <v>∆</v>
          </cell>
        </row>
        <row r="10521">
          <cell r="V10521" t="str">
            <v>830.00.00.900-9888.01</v>
          </cell>
          <cell r="W10521" t="str">
            <v>Capital Asset Expenditure Adjustments  Current Year Additions</v>
          </cell>
          <cell r="X10521">
            <v>-285000</v>
          </cell>
          <cell r="Y10521">
            <v>-404000</v>
          </cell>
          <cell r="Z10521">
            <v>-124000</v>
          </cell>
          <cell r="AA10521">
            <v>0</v>
          </cell>
          <cell r="AB10521">
            <v>0</v>
          </cell>
          <cell r="AC10521">
            <v>0</v>
          </cell>
          <cell r="AD10521" t="str">
            <v>∆</v>
          </cell>
          <cell r="AE10521">
            <v>0</v>
          </cell>
        </row>
        <row r="10522">
          <cell r="V10522" t="str">
            <v>830.00.00.900-9888.04</v>
          </cell>
          <cell r="W10522" t="str">
            <v>Capital Asset Expenditure Adjustments  Asset Transfer In</v>
          </cell>
          <cell r="X10522">
            <v>0</v>
          </cell>
          <cell r="Y10522">
            <v>0</v>
          </cell>
          <cell r="Z10522">
            <v>0</v>
          </cell>
          <cell r="AA10522">
            <v>0</v>
          </cell>
          <cell r="AB10522">
            <v>0</v>
          </cell>
          <cell r="AC10522">
            <v>0</v>
          </cell>
          <cell r="AD10522" t="str">
            <v>∆</v>
          </cell>
          <cell r="AE10522">
            <v>0</v>
          </cell>
        </row>
        <row r="10523">
          <cell r="V10523" t="str">
            <v>830.00.00.900-9888.05</v>
          </cell>
          <cell r="W10523" t="str">
            <v>Capital Asset Expenditure Adjustments  Asset Transfer Out</v>
          </cell>
          <cell r="X10523">
            <v>0</v>
          </cell>
          <cell r="Y10523">
            <v>36000</v>
          </cell>
          <cell r="Z10523">
            <v>0</v>
          </cell>
          <cell r="AA10523">
            <v>0</v>
          </cell>
          <cell r="AB10523">
            <v>0</v>
          </cell>
          <cell r="AC10523">
            <v>0</v>
          </cell>
          <cell r="AD10523" t="str">
            <v>∆</v>
          </cell>
          <cell r="AE10523">
            <v>0</v>
          </cell>
        </row>
        <row r="10524">
          <cell r="W10524" t="str">
            <v>TOTAL : OUTFLOW -TRANSFERS</v>
          </cell>
          <cell r="X10524">
            <v>-285000</v>
          </cell>
          <cell r="Y10524">
            <v>-368000</v>
          </cell>
          <cell r="Z10524">
            <v>-124000</v>
          </cell>
          <cell r="AA10524">
            <v>0</v>
          </cell>
          <cell r="AB10524">
            <v>0</v>
          </cell>
          <cell r="AC10524">
            <v>0</v>
          </cell>
          <cell r="AD10524" t="str">
            <v>∆</v>
          </cell>
          <cell r="AE10524">
            <v>0</v>
          </cell>
        </row>
        <row r="10525">
          <cell r="AB10525" t="str">
            <v/>
          </cell>
          <cell r="AC10525" t="str">
            <v/>
          </cell>
          <cell r="AD10525" t="str">
            <v>∆</v>
          </cell>
        </row>
        <row r="10526">
          <cell r="V10526" t="str">
            <v>[830] INFORMATION TECHNOLOGY : CITY ATTORNEY : NON DIVISIONAL</v>
          </cell>
          <cell r="AB10526" t="str">
            <v/>
          </cell>
          <cell r="AC10526" t="str">
            <v/>
          </cell>
          <cell r="AD10526" t="str">
            <v>∆</v>
          </cell>
        </row>
        <row r="10527">
          <cell r="V10527" t="str">
            <v>DEPARTMENTAL LEGAL SERVICES : OPERATIONS</v>
          </cell>
          <cell r="AB10527" t="str">
            <v/>
          </cell>
          <cell r="AC10527" t="str">
            <v/>
          </cell>
          <cell r="AD10527" t="str">
            <v>∆</v>
          </cell>
        </row>
        <row r="10528">
          <cell r="V10528" t="str">
            <v>830.02.00.002-6002.07</v>
          </cell>
          <cell r="W10528" t="str">
            <v>Legal Services Information Technology</v>
          </cell>
          <cell r="X10528">
            <v>0</v>
          </cell>
          <cell r="Y10528">
            <v>0</v>
          </cell>
          <cell r="Z10528">
            <v>0</v>
          </cell>
          <cell r="AA10528">
            <v>3000</v>
          </cell>
          <cell r="AB10528">
            <v>0</v>
          </cell>
          <cell r="AC10528">
            <v>0</v>
          </cell>
          <cell r="AD10528" t="str">
            <v>∆</v>
          </cell>
          <cell r="AE10528">
            <v>0</v>
          </cell>
        </row>
        <row r="10529">
          <cell r="W10529" t="str">
            <v>TOTAL : OPERATIONS</v>
          </cell>
          <cell r="X10529">
            <v>0</v>
          </cell>
          <cell r="Y10529">
            <v>0</v>
          </cell>
          <cell r="Z10529">
            <v>0</v>
          </cell>
          <cell r="AA10529">
            <v>3000</v>
          </cell>
          <cell r="AB10529">
            <v>0</v>
          </cell>
          <cell r="AC10529">
            <v>0</v>
          </cell>
          <cell r="AD10529" t="str">
            <v>∆</v>
          </cell>
          <cell r="AE10529">
            <v>0</v>
          </cell>
        </row>
        <row r="10530">
          <cell r="AB10530" t="str">
            <v/>
          </cell>
          <cell r="AC10530" t="str">
            <v/>
          </cell>
          <cell r="AD10530" t="str">
            <v>∆</v>
          </cell>
        </row>
        <row r="10531">
          <cell r="V10531" t="str">
            <v>[830] INFORMATION TECHNOLOGY : CITY MANAGER : NON DIVISIONAL</v>
          </cell>
          <cell r="AB10531" t="str">
            <v/>
          </cell>
          <cell r="AC10531" t="str">
            <v/>
          </cell>
          <cell r="AD10531" t="str">
            <v>∆</v>
          </cell>
        </row>
        <row r="10532">
          <cell r="V10532" t="str">
            <v>NO PROGRAM : PERSONNEL</v>
          </cell>
          <cell r="AB10532" t="str">
            <v/>
          </cell>
          <cell r="AC10532" t="str">
            <v/>
          </cell>
          <cell r="AD10532" t="str">
            <v>∆</v>
          </cell>
        </row>
        <row r="10533">
          <cell r="V10533" t="str">
            <v>830.03.00.000-5000.01</v>
          </cell>
          <cell r="W10533" t="str">
            <v>Salaries Regular</v>
          </cell>
          <cell r="X10533">
            <v>0</v>
          </cell>
          <cell r="Y10533">
            <v>0</v>
          </cell>
          <cell r="Z10533">
            <v>0</v>
          </cell>
          <cell r="AA10533">
            <v>0</v>
          </cell>
          <cell r="AB10533">
            <v>0</v>
          </cell>
          <cell r="AC10533">
            <v>0</v>
          </cell>
          <cell r="AD10533" t="str">
            <v>∆</v>
          </cell>
          <cell r="AE10533">
            <v>0</v>
          </cell>
        </row>
        <row r="10534">
          <cell r="V10534" t="str">
            <v>830.03.00.000-5000.02</v>
          </cell>
          <cell r="W10534" t="str">
            <v>Salaries Part Time</v>
          </cell>
          <cell r="X10534">
            <v>0</v>
          </cell>
          <cell r="Y10534">
            <v>0</v>
          </cell>
          <cell r="Z10534">
            <v>0</v>
          </cell>
          <cell r="AA10534">
            <v>1000</v>
          </cell>
          <cell r="AB10534">
            <v>0</v>
          </cell>
          <cell r="AC10534">
            <v>0</v>
          </cell>
          <cell r="AD10534" t="str">
            <v>∆</v>
          </cell>
          <cell r="AE10534">
            <v>0</v>
          </cell>
        </row>
        <row r="10535">
          <cell r="V10535" t="str">
            <v>830.03.00.000-5000.07</v>
          </cell>
          <cell r="W10535" t="str">
            <v>Salaries Admin Leave Pay</v>
          </cell>
          <cell r="X10535">
            <v>0</v>
          </cell>
          <cell r="Y10535">
            <v>0</v>
          </cell>
          <cell r="Z10535">
            <v>0</v>
          </cell>
          <cell r="AA10535">
            <v>0</v>
          </cell>
          <cell r="AB10535">
            <v>0</v>
          </cell>
          <cell r="AC10535">
            <v>0</v>
          </cell>
          <cell r="AD10535" t="str">
            <v>∆</v>
          </cell>
          <cell r="AE10535">
            <v>0</v>
          </cell>
        </row>
        <row r="10536">
          <cell r="V10536" t="str">
            <v>830.03.00.000-5000.08</v>
          </cell>
          <cell r="W10536" t="str">
            <v>Salaries Longevity Pay</v>
          </cell>
          <cell r="X10536">
            <v>0</v>
          </cell>
          <cell r="Y10536">
            <v>0</v>
          </cell>
          <cell r="Z10536">
            <v>0</v>
          </cell>
          <cell r="AA10536">
            <v>0</v>
          </cell>
          <cell r="AB10536">
            <v>0</v>
          </cell>
          <cell r="AC10536">
            <v>0</v>
          </cell>
          <cell r="AD10536" t="str">
            <v>∆</v>
          </cell>
          <cell r="AE10536">
            <v>0</v>
          </cell>
        </row>
        <row r="10537">
          <cell r="V10537" t="str">
            <v>830.03.00.000-5000.10</v>
          </cell>
          <cell r="W10537" t="str">
            <v>Salaries Furloughs</v>
          </cell>
          <cell r="X10537">
            <v>0</v>
          </cell>
          <cell r="Y10537">
            <v>0</v>
          </cell>
          <cell r="Z10537">
            <v>0</v>
          </cell>
          <cell r="AA10537">
            <v>0</v>
          </cell>
          <cell r="AB10537">
            <v>0</v>
          </cell>
          <cell r="AC10537">
            <v>0</v>
          </cell>
          <cell r="AD10537" t="str">
            <v>∆</v>
          </cell>
          <cell r="AE10537">
            <v>0</v>
          </cell>
        </row>
        <row r="10538">
          <cell r="V10538" t="str">
            <v>830.03.00.000-5000.12</v>
          </cell>
          <cell r="W10538" t="str">
            <v>Salaries Compensated Absences</v>
          </cell>
          <cell r="X10538">
            <v>0</v>
          </cell>
          <cell r="Y10538">
            <v>0</v>
          </cell>
          <cell r="Z10538">
            <v>0</v>
          </cell>
          <cell r="AA10538">
            <v>0</v>
          </cell>
          <cell r="AB10538">
            <v>0</v>
          </cell>
          <cell r="AC10538">
            <v>0</v>
          </cell>
          <cell r="AD10538" t="str">
            <v>∆</v>
          </cell>
          <cell r="AE10538">
            <v>0</v>
          </cell>
        </row>
        <row r="10539">
          <cell r="V10539" t="str">
            <v>830.03.00.000-5100.01</v>
          </cell>
          <cell r="W10539" t="str">
            <v>Benefits Retirement</v>
          </cell>
          <cell r="X10539">
            <v>0</v>
          </cell>
          <cell r="Y10539">
            <v>0</v>
          </cell>
          <cell r="Z10539">
            <v>0</v>
          </cell>
          <cell r="AA10539">
            <v>0</v>
          </cell>
          <cell r="AB10539">
            <v>0</v>
          </cell>
          <cell r="AC10539">
            <v>0</v>
          </cell>
          <cell r="AD10539" t="str">
            <v>∆</v>
          </cell>
          <cell r="AE10539">
            <v>0</v>
          </cell>
        </row>
        <row r="10540">
          <cell r="V10540" t="str">
            <v>830.03.00.000-5100.02</v>
          </cell>
          <cell r="W10540" t="str">
            <v>Benefits Health Insurance</v>
          </cell>
          <cell r="X10540">
            <v>0</v>
          </cell>
          <cell r="Y10540">
            <v>0</v>
          </cell>
          <cell r="Z10540">
            <v>0</v>
          </cell>
          <cell r="AA10540">
            <v>0</v>
          </cell>
          <cell r="AB10540">
            <v>0</v>
          </cell>
          <cell r="AC10540">
            <v>0</v>
          </cell>
          <cell r="AD10540" t="str">
            <v>∆</v>
          </cell>
          <cell r="AE10540">
            <v>0</v>
          </cell>
        </row>
        <row r="10541">
          <cell r="V10541" t="str">
            <v>830.03.00.000-5100.03</v>
          </cell>
          <cell r="W10541" t="str">
            <v>Benefits Dental Insurance</v>
          </cell>
          <cell r="X10541">
            <v>0</v>
          </cell>
          <cell r="Y10541">
            <v>0</v>
          </cell>
          <cell r="Z10541">
            <v>0</v>
          </cell>
          <cell r="AA10541">
            <v>0</v>
          </cell>
          <cell r="AB10541">
            <v>0</v>
          </cell>
          <cell r="AC10541">
            <v>0</v>
          </cell>
          <cell r="AD10541" t="str">
            <v>∆</v>
          </cell>
          <cell r="AE10541">
            <v>0</v>
          </cell>
        </row>
        <row r="10542">
          <cell r="V10542" t="str">
            <v>830.03.00.000-5100.04</v>
          </cell>
          <cell r="W10542" t="str">
            <v>Benefits Vision Insurance</v>
          </cell>
          <cell r="X10542">
            <v>0</v>
          </cell>
          <cell r="Y10542">
            <v>0</v>
          </cell>
          <cell r="Z10542">
            <v>0</v>
          </cell>
          <cell r="AA10542">
            <v>0</v>
          </cell>
          <cell r="AB10542">
            <v>0</v>
          </cell>
          <cell r="AC10542">
            <v>0</v>
          </cell>
          <cell r="AD10542" t="str">
            <v>∆</v>
          </cell>
          <cell r="AE10542">
            <v>0</v>
          </cell>
        </row>
        <row r="10543">
          <cell r="V10543" t="str">
            <v>830.03.00.000-5100.05</v>
          </cell>
          <cell r="W10543" t="str">
            <v>Benefits Life Insurance</v>
          </cell>
          <cell r="X10543">
            <v>0</v>
          </cell>
          <cell r="Y10543">
            <v>0</v>
          </cell>
          <cell r="Z10543">
            <v>0</v>
          </cell>
          <cell r="AA10543">
            <v>0</v>
          </cell>
          <cell r="AB10543">
            <v>0</v>
          </cell>
          <cell r="AC10543">
            <v>0</v>
          </cell>
          <cell r="AD10543" t="str">
            <v>∆</v>
          </cell>
          <cell r="AE10543">
            <v>0</v>
          </cell>
        </row>
        <row r="10544">
          <cell r="V10544" t="str">
            <v>830.03.00.000-5100.06</v>
          </cell>
          <cell r="W10544" t="str">
            <v>Benefits Worker's Comp</v>
          </cell>
          <cell r="X10544">
            <v>0</v>
          </cell>
          <cell r="Y10544">
            <v>0</v>
          </cell>
          <cell r="Z10544">
            <v>0</v>
          </cell>
          <cell r="AA10544">
            <v>0</v>
          </cell>
          <cell r="AB10544">
            <v>0</v>
          </cell>
          <cell r="AC10544">
            <v>0</v>
          </cell>
          <cell r="AD10544" t="str">
            <v>∆</v>
          </cell>
          <cell r="AE10544">
            <v>0</v>
          </cell>
        </row>
        <row r="10545">
          <cell r="V10545" t="str">
            <v>830.03.00.000-5100.07</v>
          </cell>
          <cell r="W10545" t="str">
            <v>Benefits Long Term Disability</v>
          </cell>
          <cell r="X10545">
            <v>0</v>
          </cell>
          <cell r="Y10545">
            <v>0</v>
          </cell>
          <cell r="Z10545">
            <v>0</v>
          </cell>
          <cell r="AA10545">
            <v>0</v>
          </cell>
          <cell r="AB10545">
            <v>0</v>
          </cell>
          <cell r="AC10545">
            <v>0</v>
          </cell>
          <cell r="AD10545" t="str">
            <v>∆</v>
          </cell>
          <cell r="AE10545">
            <v>0</v>
          </cell>
        </row>
        <row r="10546">
          <cell r="V10546" t="str">
            <v>830.03.00.000-5100.11</v>
          </cell>
          <cell r="W10546" t="str">
            <v>Benefits Medicare</v>
          </cell>
          <cell r="X10546">
            <v>0</v>
          </cell>
          <cell r="Y10546">
            <v>0</v>
          </cell>
          <cell r="Z10546">
            <v>0</v>
          </cell>
          <cell r="AA10546">
            <v>0</v>
          </cell>
          <cell r="AB10546">
            <v>0</v>
          </cell>
          <cell r="AC10546">
            <v>0</v>
          </cell>
          <cell r="AD10546" t="str">
            <v>∆</v>
          </cell>
          <cell r="AE10546">
            <v>0</v>
          </cell>
        </row>
        <row r="10547">
          <cell r="V10547" t="str">
            <v>830.03.00.000-5100.15</v>
          </cell>
          <cell r="W10547" t="str">
            <v>Benefits Cell Phone Allowance</v>
          </cell>
          <cell r="X10547">
            <v>0</v>
          </cell>
          <cell r="Y10547">
            <v>0</v>
          </cell>
          <cell r="Z10547">
            <v>0</v>
          </cell>
          <cell r="AA10547">
            <v>0</v>
          </cell>
          <cell r="AB10547">
            <v>0</v>
          </cell>
          <cell r="AC10547">
            <v>0</v>
          </cell>
          <cell r="AD10547" t="str">
            <v>∆</v>
          </cell>
          <cell r="AE10547">
            <v>0</v>
          </cell>
        </row>
        <row r="10548">
          <cell r="V10548" t="str">
            <v>830.03.00.000-5100.17</v>
          </cell>
          <cell r="W10548" t="str">
            <v>Benefits Other Post Employment Benefits</v>
          </cell>
          <cell r="X10548">
            <v>0</v>
          </cell>
          <cell r="Y10548">
            <v>0</v>
          </cell>
          <cell r="Z10548">
            <v>0</v>
          </cell>
          <cell r="AA10548">
            <v>0</v>
          </cell>
          <cell r="AB10548">
            <v>0</v>
          </cell>
          <cell r="AC10548">
            <v>0</v>
          </cell>
          <cell r="AD10548" t="str">
            <v>∆</v>
          </cell>
          <cell r="AE10548">
            <v>0</v>
          </cell>
        </row>
        <row r="10549">
          <cell r="W10549" t="str">
            <v>TOTAL : PERSONNEL</v>
          </cell>
          <cell r="X10549">
            <v>0</v>
          </cell>
          <cell r="Y10549">
            <v>0</v>
          </cell>
          <cell r="Z10549">
            <v>0</v>
          </cell>
          <cell r="AA10549">
            <v>1000</v>
          </cell>
          <cell r="AB10549">
            <v>0</v>
          </cell>
          <cell r="AC10549">
            <v>0</v>
          </cell>
          <cell r="AD10549" t="str">
            <v>∆</v>
          </cell>
          <cell r="AE10549">
            <v>0</v>
          </cell>
        </row>
        <row r="10550">
          <cell r="AB10550" t="str">
            <v/>
          </cell>
          <cell r="AC10550" t="str">
            <v/>
          </cell>
          <cell r="AD10550" t="str">
            <v>∆</v>
          </cell>
        </row>
        <row r="10551">
          <cell r="V10551" t="str">
            <v>[830] INFORMATION TECHNOLOGY : INFORMATION TECHNOLOGY : NON DIVISIONAL</v>
          </cell>
          <cell r="AB10551" t="str">
            <v/>
          </cell>
          <cell r="AC10551" t="str">
            <v/>
          </cell>
          <cell r="AD10551" t="str">
            <v>∆</v>
          </cell>
        </row>
        <row r="10552">
          <cell r="V10552" t="str">
            <v>DEBT SERVICE : DEBT SERVICE</v>
          </cell>
          <cell r="AB10552" t="str">
            <v/>
          </cell>
          <cell r="AC10552" t="str">
            <v/>
          </cell>
          <cell r="AD10552" t="str">
            <v>∆</v>
          </cell>
        </row>
        <row r="10553">
          <cell r="V10553" t="str">
            <v>830.07.00.005-8900.23</v>
          </cell>
          <cell r="W10553" t="str">
            <v>Debt Service-Principal HSE Leasing</v>
          </cell>
          <cell r="X10553">
            <v>0</v>
          </cell>
          <cell r="Y10553">
            <v>0</v>
          </cell>
          <cell r="Z10553">
            <v>128000</v>
          </cell>
          <cell r="AA10553">
            <v>0</v>
          </cell>
          <cell r="AB10553">
            <v>0</v>
          </cell>
          <cell r="AC10553">
            <v>0</v>
          </cell>
          <cell r="AD10553" t="str">
            <v>∆</v>
          </cell>
          <cell r="AE10553">
            <v>0</v>
          </cell>
        </row>
        <row r="10554">
          <cell r="V10554" t="str">
            <v>830.07.00.005-8910.23</v>
          </cell>
          <cell r="W10554" t="str">
            <v>Debt Service-Interest HSE Leasing</v>
          </cell>
          <cell r="X10554">
            <v>13000</v>
          </cell>
          <cell r="Y10554">
            <v>9000</v>
          </cell>
          <cell r="Z10554">
            <v>3000</v>
          </cell>
          <cell r="AA10554">
            <v>0</v>
          </cell>
          <cell r="AB10554">
            <v>0</v>
          </cell>
          <cell r="AC10554">
            <v>0</v>
          </cell>
          <cell r="AD10554" t="str">
            <v>∆</v>
          </cell>
          <cell r="AE10554">
            <v>0</v>
          </cell>
        </row>
        <row r="10555">
          <cell r="W10555" t="str">
            <v>TOTAL : DEBT SERVICE</v>
          </cell>
          <cell r="X10555">
            <v>13000</v>
          </cell>
          <cell r="Y10555">
            <v>9000</v>
          </cell>
          <cell r="Z10555">
            <v>131000</v>
          </cell>
          <cell r="AA10555">
            <v>0</v>
          </cell>
          <cell r="AB10555">
            <v>0</v>
          </cell>
          <cell r="AC10555">
            <v>0</v>
          </cell>
          <cell r="AD10555" t="str">
            <v>∆</v>
          </cell>
          <cell r="AE10555">
            <v>0</v>
          </cell>
        </row>
        <row r="10556">
          <cell r="AB10556" t="str">
            <v/>
          </cell>
          <cell r="AC10556" t="str">
            <v/>
          </cell>
          <cell r="AD10556" t="str">
            <v>∆</v>
          </cell>
        </row>
        <row r="10557">
          <cell r="V10557" t="str">
            <v>[830] INFORMATION TECHNOLOGY : INFORMATION TECHNOLOGY : NON DIVISIONAL</v>
          </cell>
        </row>
        <row r="10558">
          <cell r="V10558" t="str">
            <v>INFORMATION TECHNOLOGY : PERSONNEL</v>
          </cell>
          <cell r="AB10558" t="str">
            <v/>
          </cell>
          <cell r="AC10558" t="str">
            <v/>
          </cell>
          <cell r="AD10558" t="str">
            <v>∆</v>
          </cell>
        </row>
        <row r="10559">
          <cell r="V10559" t="str">
            <v>830.07.00.170-5000.01</v>
          </cell>
          <cell r="W10559" t="str">
            <v>Salaries Regular</v>
          </cell>
          <cell r="X10559">
            <v>469000</v>
          </cell>
          <cell r="Y10559">
            <v>522000</v>
          </cell>
          <cell r="Z10559">
            <v>497000</v>
          </cell>
          <cell r="AA10559">
            <v>427000</v>
          </cell>
          <cell r="AB10559">
            <v>1089538</v>
          </cell>
          <cell r="AC10559">
            <v>790000</v>
          </cell>
          <cell r="AD10559" t="str">
            <v>∆</v>
          </cell>
          <cell r="AE10559">
            <v>-299538</v>
          </cell>
        </row>
        <row r="10560">
          <cell r="V10560" t="str">
            <v>830.07.00.170-5000.02</v>
          </cell>
          <cell r="W10560" t="str">
            <v>Salaries Part Time</v>
          </cell>
          <cell r="X10560">
            <v>0</v>
          </cell>
          <cell r="Y10560">
            <v>0</v>
          </cell>
          <cell r="Z10560">
            <v>0</v>
          </cell>
          <cell r="AA10560">
            <v>0</v>
          </cell>
          <cell r="AB10560">
            <v>0</v>
          </cell>
          <cell r="AC10560">
            <v>0</v>
          </cell>
          <cell r="AD10560" t="str">
            <v>∆</v>
          </cell>
          <cell r="AE10560">
            <v>0</v>
          </cell>
        </row>
        <row r="10561">
          <cell r="V10561" t="str">
            <v>830.07.00.170-5000.03</v>
          </cell>
          <cell r="W10561" t="str">
            <v>Salaries Overtime</v>
          </cell>
          <cell r="X10561">
            <v>18000</v>
          </cell>
          <cell r="Y10561">
            <v>15000</v>
          </cell>
          <cell r="Z10561">
            <v>19000</v>
          </cell>
          <cell r="AA10561">
            <v>27000</v>
          </cell>
          <cell r="AB10561">
            <v>0</v>
          </cell>
          <cell r="AC10561">
            <v>30000</v>
          </cell>
          <cell r="AD10561" t="str">
            <v>∆</v>
          </cell>
          <cell r="AE10561">
            <v>30000</v>
          </cell>
        </row>
        <row r="10562">
          <cell r="V10562" t="str">
            <v>830.07.00.170-5000.04</v>
          </cell>
          <cell r="W10562" t="str">
            <v>Salaries Holiday Pay</v>
          </cell>
          <cell r="X10562">
            <v>0</v>
          </cell>
          <cell r="Y10562">
            <v>0</v>
          </cell>
          <cell r="Z10562">
            <v>0</v>
          </cell>
          <cell r="AA10562">
            <v>0</v>
          </cell>
          <cell r="AB10562">
            <v>0</v>
          </cell>
          <cell r="AC10562">
            <v>0</v>
          </cell>
          <cell r="AD10562" t="str">
            <v>∆</v>
          </cell>
          <cell r="AE10562">
            <v>0</v>
          </cell>
        </row>
        <row r="10563">
          <cell r="V10563" t="str">
            <v>830.07.00.170-5000.06</v>
          </cell>
          <cell r="W10563" t="str">
            <v>Salaries Out of Class</v>
          </cell>
          <cell r="X10563">
            <v>0</v>
          </cell>
          <cell r="Y10563">
            <v>3000</v>
          </cell>
          <cell r="Z10563">
            <v>0</v>
          </cell>
          <cell r="AA10563">
            <v>3000</v>
          </cell>
          <cell r="AB10563">
            <v>0</v>
          </cell>
          <cell r="AC10563">
            <v>0</v>
          </cell>
          <cell r="AD10563" t="str">
            <v>∆</v>
          </cell>
          <cell r="AE10563">
            <v>0</v>
          </cell>
        </row>
        <row r="10564">
          <cell r="V10564" t="str">
            <v>830.07.00.170-5000.07</v>
          </cell>
          <cell r="W10564" t="str">
            <v>Salaries Admin Leave Pay</v>
          </cell>
          <cell r="X10564">
            <v>2000</v>
          </cell>
          <cell r="Y10564">
            <v>15000</v>
          </cell>
          <cell r="Z10564">
            <v>5000</v>
          </cell>
          <cell r="AA10564">
            <v>6000</v>
          </cell>
          <cell r="AB10564">
            <v>10072</v>
          </cell>
          <cell r="AC10564">
            <v>10072</v>
          </cell>
          <cell r="AD10564" t="str">
            <v>∆</v>
          </cell>
          <cell r="AE10564">
            <v>0</v>
          </cell>
        </row>
        <row r="10565">
          <cell r="V10565" t="str">
            <v>830.07.00.170-5000.08</v>
          </cell>
          <cell r="W10565" t="str">
            <v>Salaries Longevity Pay</v>
          </cell>
          <cell r="X10565">
            <v>5000</v>
          </cell>
          <cell r="Y10565">
            <v>3000</v>
          </cell>
          <cell r="Z10565">
            <v>3000</v>
          </cell>
          <cell r="AA10565">
            <v>1000</v>
          </cell>
          <cell r="AB10565">
            <v>11850</v>
          </cell>
          <cell r="AC10565">
            <v>11850</v>
          </cell>
          <cell r="AD10565" t="str">
            <v>∆</v>
          </cell>
          <cell r="AE10565">
            <v>0</v>
          </cell>
        </row>
        <row r="10566">
          <cell r="V10566" t="str">
            <v>830.07.00.170-5000.10</v>
          </cell>
          <cell r="W10566" t="str">
            <v>Salaries Furloughs</v>
          </cell>
          <cell r="X10566">
            <v>0</v>
          </cell>
          <cell r="Y10566">
            <v>0</v>
          </cell>
          <cell r="Z10566">
            <v>0</v>
          </cell>
          <cell r="AA10566">
            <v>0</v>
          </cell>
          <cell r="AB10566">
            <v>0</v>
          </cell>
          <cell r="AC10566">
            <v>0</v>
          </cell>
          <cell r="AD10566" t="str">
            <v>∆</v>
          </cell>
          <cell r="AE10566">
            <v>0</v>
          </cell>
        </row>
        <row r="10567">
          <cell r="V10567" t="str">
            <v>830.07.00.170-5000.12</v>
          </cell>
          <cell r="W10567" t="str">
            <v>Salaries Compensated Absences</v>
          </cell>
          <cell r="X10567">
            <v>0</v>
          </cell>
          <cell r="Y10567">
            <v>0</v>
          </cell>
          <cell r="Z10567">
            <v>0</v>
          </cell>
          <cell r="AA10567">
            <v>0</v>
          </cell>
          <cell r="AB10567">
            <v>0</v>
          </cell>
          <cell r="AC10567">
            <v>0</v>
          </cell>
          <cell r="AD10567" t="str">
            <v>∆</v>
          </cell>
          <cell r="AE10567">
            <v>0</v>
          </cell>
        </row>
        <row r="10568">
          <cell r="V10568" t="str">
            <v>830.07.00.170-5100.00</v>
          </cell>
          <cell r="W10568" t="str">
            <v>Benefits PERS Pool Liability</v>
          </cell>
          <cell r="X10568">
            <v>80000</v>
          </cell>
          <cell r="Y10568">
            <v>83000</v>
          </cell>
          <cell r="Z10568">
            <v>96000</v>
          </cell>
          <cell r="AA10568">
            <v>85000</v>
          </cell>
          <cell r="AB10568">
            <v>126623</v>
          </cell>
          <cell r="AC10568">
            <v>132000</v>
          </cell>
          <cell r="AD10568" t="str">
            <v>∆</v>
          </cell>
          <cell r="AE10568">
            <v>5377</v>
          </cell>
        </row>
        <row r="10569">
          <cell r="V10569" t="str">
            <v>830.07.00.170-5100.01</v>
          </cell>
          <cell r="W10569" t="str">
            <v>Benefits Retirement</v>
          </cell>
          <cell r="X10569">
            <v>42000</v>
          </cell>
          <cell r="Y10569">
            <v>42000</v>
          </cell>
          <cell r="Z10569">
            <v>48000</v>
          </cell>
          <cell r="AA10569">
            <v>39000</v>
          </cell>
          <cell r="AB10569">
            <v>80936</v>
          </cell>
          <cell r="AC10569">
            <v>62000</v>
          </cell>
          <cell r="AD10569" t="str">
            <v>∆</v>
          </cell>
          <cell r="AE10569">
            <v>-18936</v>
          </cell>
        </row>
        <row r="10570">
          <cell r="V10570" t="str">
            <v>830.07.00.170-5100.02</v>
          </cell>
          <cell r="W10570" t="str">
            <v>Benefits Health Insurance</v>
          </cell>
          <cell r="X10570">
            <v>94000</v>
          </cell>
          <cell r="Y10570">
            <v>84000</v>
          </cell>
          <cell r="Z10570">
            <v>87000</v>
          </cell>
          <cell r="AA10570">
            <v>54000</v>
          </cell>
          <cell r="AB10570">
            <v>153595</v>
          </cell>
          <cell r="AC10570">
            <v>80000</v>
          </cell>
          <cell r="AD10570" t="str">
            <v>∆</v>
          </cell>
          <cell r="AE10570">
            <v>-73595</v>
          </cell>
        </row>
        <row r="10571">
          <cell r="V10571" t="str">
            <v>830.07.00.170-5100.03</v>
          </cell>
          <cell r="W10571" t="str">
            <v>Benefits Dental Insurance</v>
          </cell>
          <cell r="X10571">
            <v>7000</v>
          </cell>
          <cell r="Y10571">
            <v>6000</v>
          </cell>
          <cell r="Z10571">
            <v>7000</v>
          </cell>
          <cell r="AA10571">
            <v>5000</v>
          </cell>
          <cell r="AB10571">
            <v>11779</v>
          </cell>
          <cell r="AC10571">
            <v>11779</v>
          </cell>
          <cell r="AD10571" t="str">
            <v>∆</v>
          </cell>
          <cell r="AE10571">
            <v>0</v>
          </cell>
        </row>
        <row r="10572">
          <cell r="V10572" t="str">
            <v>830.07.00.170-5100.04</v>
          </cell>
          <cell r="W10572" t="str">
            <v>Benefits Vision Insurance</v>
          </cell>
          <cell r="X10572">
            <v>1000</v>
          </cell>
          <cell r="Y10572">
            <v>1000</v>
          </cell>
          <cell r="Z10572">
            <v>1000</v>
          </cell>
          <cell r="AA10572">
            <v>1000</v>
          </cell>
          <cell r="AB10572">
            <v>1941</v>
          </cell>
          <cell r="AC10572">
            <v>1941</v>
          </cell>
          <cell r="AD10572" t="str">
            <v>∆</v>
          </cell>
          <cell r="AE10572">
            <v>0</v>
          </cell>
        </row>
        <row r="10573">
          <cell r="V10573" t="str">
            <v>830.07.00.170-5100.05</v>
          </cell>
          <cell r="W10573" t="str">
            <v>Benefits Life Insurance</v>
          </cell>
          <cell r="X10573">
            <v>1000</v>
          </cell>
          <cell r="Y10573">
            <v>1000</v>
          </cell>
          <cell r="Z10573">
            <v>1000</v>
          </cell>
          <cell r="AA10573">
            <v>0</v>
          </cell>
          <cell r="AB10573">
            <v>781</v>
          </cell>
          <cell r="AC10573">
            <v>781</v>
          </cell>
          <cell r="AD10573" t="str">
            <v>∆</v>
          </cell>
          <cell r="AE10573">
            <v>0</v>
          </cell>
        </row>
        <row r="10574">
          <cell r="V10574" t="str">
            <v>830.07.00.170-5100.06</v>
          </cell>
          <cell r="W10574" t="str">
            <v>Benefits Worker's Comp</v>
          </cell>
          <cell r="X10574">
            <v>14000</v>
          </cell>
          <cell r="Y10574">
            <v>15000</v>
          </cell>
          <cell r="Z10574">
            <v>17000</v>
          </cell>
          <cell r="AA10574">
            <v>19000</v>
          </cell>
          <cell r="AB10574">
            <v>19200</v>
          </cell>
          <cell r="AC10574">
            <v>25000</v>
          </cell>
          <cell r="AD10574" t="str">
            <v>∆</v>
          </cell>
          <cell r="AE10574">
            <v>5800</v>
          </cell>
        </row>
        <row r="10575">
          <cell r="V10575" t="str">
            <v>830.07.00.170-5100.07</v>
          </cell>
          <cell r="W10575" t="str">
            <v>Benefits Long Term Disability</v>
          </cell>
          <cell r="X10575">
            <v>2000</v>
          </cell>
          <cell r="Y10575">
            <v>2000</v>
          </cell>
          <cell r="Z10575">
            <v>2000</v>
          </cell>
          <cell r="AA10575">
            <v>1000</v>
          </cell>
          <cell r="AB10575">
            <v>5426</v>
          </cell>
          <cell r="AC10575">
            <v>5426</v>
          </cell>
          <cell r="AD10575" t="str">
            <v>∆</v>
          </cell>
          <cell r="AE10575">
            <v>0</v>
          </cell>
        </row>
        <row r="10576">
          <cell r="V10576" t="str">
            <v>830.07.00.170-5100.08</v>
          </cell>
          <cell r="W10576" t="str">
            <v>Benefits Deferred Compensation</v>
          </cell>
          <cell r="X10576">
            <v>0</v>
          </cell>
          <cell r="Y10576">
            <v>0</v>
          </cell>
          <cell r="Z10576">
            <v>0</v>
          </cell>
          <cell r="AA10576">
            <v>10000</v>
          </cell>
          <cell r="AB10576">
            <v>14286</v>
          </cell>
          <cell r="AC10576">
            <v>14286</v>
          </cell>
          <cell r="AD10576" t="str">
            <v>∆</v>
          </cell>
          <cell r="AE10576">
            <v>0</v>
          </cell>
        </row>
        <row r="10577">
          <cell r="V10577" t="str">
            <v>830.07.00.170-5100.09</v>
          </cell>
          <cell r="W10577" t="str">
            <v>Benefits Unemployment Insurance</v>
          </cell>
          <cell r="X10577">
            <v>0</v>
          </cell>
          <cell r="Y10577">
            <v>0</v>
          </cell>
          <cell r="Z10577">
            <v>0</v>
          </cell>
          <cell r="AA10577">
            <v>0</v>
          </cell>
          <cell r="AB10577">
            <v>0</v>
          </cell>
          <cell r="AC10577">
            <v>0</v>
          </cell>
          <cell r="AD10577" t="str">
            <v>∆</v>
          </cell>
          <cell r="AE10577">
            <v>0</v>
          </cell>
        </row>
        <row r="10578">
          <cell r="V10578" t="str">
            <v>830.07.00.170-5100.11</v>
          </cell>
          <cell r="W10578" t="str">
            <v>Benefits Medicare</v>
          </cell>
          <cell r="X10578">
            <v>7000</v>
          </cell>
          <cell r="Y10578">
            <v>8000</v>
          </cell>
          <cell r="Z10578">
            <v>8000</v>
          </cell>
          <cell r="AA10578">
            <v>7000</v>
          </cell>
          <cell r="AB10578">
            <v>14403</v>
          </cell>
          <cell r="AC10578">
            <v>14403</v>
          </cell>
          <cell r="AD10578" t="str">
            <v>∆</v>
          </cell>
          <cell r="AE10578">
            <v>0</v>
          </cell>
        </row>
        <row r="10579">
          <cell r="V10579" t="str">
            <v>830.07.00.170-5100.12</v>
          </cell>
          <cell r="W10579" t="str">
            <v>Benefits Annual Physical Exam</v>
          </cell>
          <cell r="X10579">
            <v>0</v>
          </cell>
          <cell r="Y10579">
            <v>0</v>
          </cell>
          <cell r="Z10579">
            <v>0</v>
          </cell>
          <cell r="AA10579">
            <v>0</v>
          </cell>
          <cell r="AB10579">
            <v>0</v>
          </cell>
          <cell r="AC10579">
            <v>0</v>
          </cell>
          <cell r="AD10579" t="str">
            <v>∆</v>
          </cell>
          <cell r="AE10579">
            <v>0</v>
          </cell>
        </row>
        <row r="10580">
          <cell r="V10580" t="str">
            <v>830.07.00.170-5100.15</v>
          </cell>
          <cell r="W10580" t="str">
            <v>Benefits Cell Phone Allowance</v>
          </cell>
          <cell r="X10580">
            <v>6000</v>
          </cell>
          <cell r="Y10580">
            <v>6000</v>
          </cell>
          <cell r="Z10580">
            <v>7000</v>
          </cell>
          <cell r="AA10580">
            <v>5000</v>
          </cell>
          <cell r="AB10580">
            <v>7200</v>
          </cell>
          <cell r="AC10580">
            <v>7200</v>
          </cell>
          <cell r="AD10580" t="str">
            <v>∆</v>
          </cell>
          <cell r="AE10580">
            <v>0</v>
          </cell>
        </row>
        <row r="10581">
          <cell r="V10581" t="str">
            <v>830.07.00.170-5100.17</v>
          </cell>
          <cell r="W10581" t="str">
            <v>Benefits Other Post Employment Benefits</v>
          </cell>
          <cell r="X10581">
            <v>8000</v>
          </cell>
          <cell r="Y10581">
            <v>12000</v>
          </cell>
          <cell r="Z10581">
            <v>16000</v>
          </cell>
          <cell r="AA10581">
            <v>16000</v>
          </cell>
          <cell r="AB10581">
            <v>16500</v>
          </cell>
          <cell r="AC10581">
            <v>16500</v>
          </cell>
          <cell r="AD10581" t="str">
            <v>∆</v>
          </cell>
          <cell r="AE10581">
            <v>0</v>
          </cell>
        </row>
        <row r="10582">
          <cell r="V10582" t="str">
            <v>830.07.00.170-5100.98</v>
          </cell>
          <cell r="W10582" t="str">
            <v>Benefits GASB 75 Expense</v>
          </cell>
          <cell r="X10582">
            <v>0</v>
          </cell>
          <cell r="Y10582">
            <v>12000</v>
          </cell>
          <cell r="Z10582">
            <v>13000</v>
          </cell>
          <cell r="AA10582">
            <v>0</v>
          </cell>
          <cell r="AB10582">
            <v>0</v>
          </cell>
          <cell r="AC10582">
            <v>0</v>
          </cell>
          <cell r="AD10582" t="str">
            <v>∆</v>
          </cell>
          <cell r="AE10582">
            <v>0</v>
          </cell>
        </row>
        <row r="10583">
          <cell r="V10583" t="str">
            <v>830.07.00.170-5100.99</v>
          </cell>
          <cell r="W10583" t="str">
            <v>Benefits Pension Expense</v>
          </cell>
          <cell r="X10583">
            <v>67000</v>
          </cell>
          <cell r="Y10583">
            <v>56000</v>
          </cell>
          <cell r="Z10583">
            <v>137000</v>
          </cell>
          <cell r="AA10583">
            <v>0</v>
          </cell>
          <cell r="AB10583">
            <v>0</v>
          </cell>
          <cell r="AC10583">
            <v>0</v>
          </cell>
          <cell r="AD10583" t="str">
            <v>∆</v>
          </cell>
          <cell r="AE10583">
            <v>0</v>
          </cell>
        </row>
        <row r="10584">
          <cell r="W10584" t="str">
            <v>TOTAL : PERSONNEL</v>
          </cell>
          <cell r="X10584">
            <v>823000</v>
          </cell>
          <cell r="Y10584">
            <v>886000</v>
          </cell>
          <cell r="Z10584">
            <v>964000</v>
          </cell>
          <cell r="AA10584">
            <v>706000</v>
          </cell>
          <cell r="AB10584">
            <v>1564130</v>
          </cell>
          <cell r="AC10584">
            <v>1213238</v>
          </cell>
          <cell r="AD10584" t="str">
            <v>∆</v>
          </cell>
          <cell r="AE10584">
            <v>-350892</v>
          </cell>
        </row>
        <row r="10585">
          <cell r="AB10585" t="str">
            <v/>
          </cell>
          <cell r="AC10585" t="str">
            <v/>
          </cell>
          <cell r="AD10585" t="str">
            <v>∆</v>
          </cell>
        </row>
        <row r="10586">
          <cell r="V10586" t="str">
            <v>[830] INFORMATION TECHNOLOGY : INFORMATION TECHNOLOGY : NON DIVISIONAL</v>
          </cell>
        </row>
        <row r="10587">
          <cell r="V10587" t="str">
            <v>INFORMATION TECHNOLOGY : OPERATIONS</v>
          </cell>
          <cell r="AB10587" t="str">
            <v/>
          </cell>
          <cell r="AC10587" t="str">
            <v/>
          </cell>
          <cell r="AD10587" t="str">
            <v>∆</v>
          </cell>
        </row>
        <row r="10588">
          <cell r="V10588" t="str">
            <v>830.07.00.170-6000.01</v>
          </cell>
          <cell r="W10588" t="str">
            <v>Professional Services General</v>
          </cell>
          <cell r="X10588">
            <v>0</v>
          </cell>
          <cell r="Y10588">
            <v>4000</v>
          </cell>
          <cell r="Z10588">
            <v>7000</v>
          </cell>
          <cell r="AA10588">
            <v>2000</v>
          </cell>
          <cell r="AB10588">
            <v>150000</v>
          </cell>
          <cell r="AC10588">
            <v>150000</v>
          </cell>
          <cell r="AD10588" t="str">
            <v>∆</v>
          </cell>
          <cell r="AE10588">
            <v>0</v>
          </cell>
        </row>
        <row r="10589">
          <cell r="V10589" t="str">
            <v>830.07.00.170-6000.24</v>
          </cell>
          <cell r="W10589" t="str">
            <v>Professional Services Internet Services</v>
          </cell>
          <cell r="X10589">
            <v>0</v>
          </cell>
          <cell r="Y10589">
            <v>0</v>
          </cell>
          <cell r="Z10589">
            <v>0</v>
          </cell>
          <cell r="AA10589">
            <v>0</v>
          </cell>
          <cell r="AB10589">
            <v>0</v>
          </cell>
          <cell r="AC10589">
            <v>0</v>
          </cell>
          <cell r="AD10589" t="str">
            <v>∆</v>
          </cell>
          <cell r="AE10589">
            <v>0</v>
          </cell>
        </row>
        <row r="10590">
          <cell r="V10590" t="str">
            <v>830.07.00.170-6100.01</v>
          </cell>
          <cell r="W10590" t="str">
            <v>Utilities Electric</v>
          </cell>
          <cell r="X10590">
            <v>8000</v>
          </cell>
          <cell r="Y10590">
            <v>9000</v>
          </cell>
          <cell r="Z10590">
            <v>7000</v>
          </cell>
          <cell r="AA10590">
            <v>10000</v>
          </cell>
          <cell r="AB10590">
            <v>0</v>
          </cell>
          <cell r="AC10590">
            <v>12000</v>
          </cell>
          <cell r="AD10590" t="str">
            <v>∆</v>
          </cell>
          <cell r="AE10590">
            <v>12000</v>
          </cell>
        </row>
        <row r="10591">
          <cell r="V10591" t="str">
            <v>830.07.00.170-6100.02</v>
          </cell>
          <cell r="W10591" t="str">
            <v>Utilities Telephone</v>
          </cell>
          <cell r="X10591">
            <v>17000</v>
          </cell>
          <cell r="Y10591">
            <v>21000</v>
          </cell>
          <cell r="Z10591">
            <v>22000</v>
          </cell>
          <cell r="AA10591">
            <v>25000</v>
          </cell>
          <cell r="AB10591">
            <v>0</v>
          </cell>
          <cell r="AC10591">
            <v>18000</v>
          </cell>
          <cell r="AD10591" t="str">
            <v>∆</v>
          </cell>
          <cell r="AE10591">
            <v>18000</v>
          </cell>
        </row>
        <row r="10592">
          <cell r="V10592" t="str">
            <v>830.07.00.170-6100.03</v>
          </cell>
          <cell r="W10592" t="str">
            <v>Utilities Data Transmission / ISP</v>
          </cell>
          <cell r="X10592">
            <v>24000</v>
          </cell>
          <cell r="Y10592">
            <v>33000</v>
          </cell>
          <cell r="Z10592">
            <v>48000</v>
          </cell>
          <cell r="AA10592">
            <v>114000</v>
          </cell>
          <cell r="AB10592">
            <v>171496</v>
          </cell>
          <cell r="AC10592">
            <v>145000</v>
          </cell>
          <cell r="AD10592" t="str">
            <v>∆</v>
          </cell>
          <cell r="AE10592">
            <v>-26496</v>
          </cell>
        </row>
        <row r="10593">
          <cell r="V10593" t="str">
            <v>830.07.00.170-6200.01</v>
          </cell>
          <cell r="W10593" t="str">
            <v>Supplies Office</v>
          </cell>
          <cell r="X10593">
            <v>1000</v>
          </cell>
          <cell r="Y10593">
            <v>1000</v>
          </cell>
          <cell r="Z10593">
            <v>2000</v>
          </cell>
          <cell r="AA10593">
            <v>2000</v>
          </cell>
          <cell r="AB10593">
            <v>2000</v>
          </cell>
          <cell r="AC10593">
            <v>3000</v>
          </cell>
          <cell r="AD10593" t="str">
            <v>∆</v>
          </cell>
          <cell r="AE10593">
            <v>1000</v>
          </cell>
        </row>
        <row r="10594">
          <cell r="V10594" t="str">
            <v>830.07.00.170-6200.02</v>
          </cell>
          <cell r="W10594" t="str">
            <v>Supplies Special Department</v>
          </cell>
          <cell r="X10594">
            <v>14000</v>
          </cell>
          <cell r="Y10594">
            <v>12000</v>
          </cell>
          <cell r="Z10594">
            <v>35000</v>
          </cell>
          <cell r="AA10594">
            <v>31000</v>
          </cell>
          <cell r="AB10594">
            <v>35000</v>
          </cell>
          <cell r="AC10594">
            <v>95000</v>
          </cell>
          <cell r="AD10594" t="str">
            <v>∆</v>
          </cell>
          <cell r="AE10594">
            <v>60000</v>
          </cell>
        </row>
        <row r="10595">
          <cell r="V10595" t="str">
            <v>830.07.00.170-6200.03</v>
          </cell>
          <cell r="W10595" t="str">
            <v>Supplies Copier Maintenance &amp; Supplies</v>
          </cell>
          <cell r="X10595">
            <v>0</v>
          </cell>
          <cell r="Y10595">
            <v>0</v>
          </cell>
          <cell r="Z10595">
            <v>0</v>
          </cell>
          <cell r="AA10595">
            <v>0</v>
          </cell>
          <cell r="AB10595">
            <v>0</v>
          </cell>
          <cell r="AC10595">
            <v>0</v>
          </cell>
          <cell r="AD10595" t="str">
            <v>∆</v>
          </cell>
          <cell r="AE10595">
            <v>0</v>
          </cell>
        </row>
        <row r="10596">
          <cell r="V10596" t="str">
            <v>830.07.00.170-6200.04</v>
          </cell>
          <cell r="W10596" t="str">
            <v>Supplies Postage</v>
          </cell>
          <cell r="X10596">
            <v>0</v>
          </cell>
          <cell r="Y10596">
            <v>0</v>
          </cell>
          <cell r="Z10596">
            <v>0</v>
          </cell>
          <cell r="AA10596">
            <v>0</v>
          </cell>
          <cell r="AB10596">
            <v>400</v>
          </cell>
          <cell r="AC10596">
            <v>400</v>
          </cell>
          <cell r="AD10596" t="str">
            <v>∆</v>
          </cell>
          <cell r="AE10596">
            <v>0</v>
          </cell>
        </row>
        <row r="10597">
          <cell r="V10597" t="str">
            <v>830.07.00.170-6200.05</v>
          </cell>
          <cell r="W10597" t="str">
            <v>Supplies Gasoline</v>
          </cell>
          <cell r="X10597">
            <v>0</v>
          </cell>
          <cell r="Y10597">
            <v>0</v>
          </cell>
          <cell r="Z10597">
            <v>0</v>
          </cell>
          <cell r="AA10597">
            <v>0</v>
          </cell>
          <cell r="AB10597">
            <v>300</v>
          </cell>
          <cell r="AC10597">
            <v>300</v>
          </cell>
          <cell r="AD10597" t="str">
            <v>∆</v>
          </cell>
          <cell r="AE10597">
            <v>0</v>
          </cell>
        </row>
        <row r="10598">
          <cell r="V10598" t="str">
            <v>830.07.00.170-6200.09</v>
          </cell>
          <cell r="W10598" t="str">
            <v>Supplies Data Processing</v>
          </cell>
          <cell r="X10598">
            <v>150000</v>
          </cell>
          <cell r="Y10598">
            <v>108000</v>
          </cell>
          <cell r="Z10598">
            <v>159000</v>
          </cell>
          <cell r="AA10598">
            <v>250000</v>
          </cell>
          <cell r="AB10598">
            <v>414100</v>
          </cell>
          <cell r="AC10598">
            <v>494100</v>
          </cell>
          <cell r="AD10598" t="str">
            <v>∆</v>
          </cell>
          <cell r="AE10598">
            <v>80000</v>
          </cell>
        </row>
        <row r="10599">
          <cell r="V10599" t="str">
            <v>830.07.00.170-6300.01</v>
          </cell>
          <cell r="W10599" t="str">
            <v>Dues &amp; Subscriptions Memberships</v>
          </cell>
          <cell r="X10599">
            <v>3000</v>
          </cell>
          <cell r="Y10599">
            <v>21000</v>
          </cell>
          <cell r="Z10599">
            <v>10000</v>
          </cell>
          <cell r="AA10599">
            <v>0</v>
          </cell>
          <cell r="AB10599">
            <v>600</v>
          </cell>
          <cell r="AC10599">
            <v>5250</v>
          </cell>
          <cell r="AD10599" t="str">
            <v>∆</v>
          </cell>
          <cell r="AE10599">
            <v>4650</v>
          </cell>
        </row>
        <row r="10600">
          <cell r="V10600" t="str">
            <v>830.07.00.170-6350.01</v>
          </cell>
          <cell r="W10600" t="str">
            <v>Maintenance Agreements &amp; Licenses License/Software Maintenance</v>
          </cell>
          <cell r="X10600">
            <v>770000</v>
          </cell>
          <cell r="Y10600">
            <v>626000</v>
          </cell>
          <cell r="Z10600">
            <v>755000</v>
          </cell>
          <cell r="AA10600">
            <v>1417000</v>
          </cell>
          <cell r="AB10600">
            <v>1191376</v>
          </cell>
          <cell r="AC10600">
            <v>1550085</v>
          </cell>
          <cell r="AD10600" t="str">
            <v>∆</v>
          </cell>
          <cell r="AE10600">
            <v>358709</v>
          </cell>
        </row>
        <row r="10601">
          <cell r="V10601" t="str">
            <v>830.07.00.170-6350.02</v>
          </cell>
          <cell r="W10601" t="str">
            <v>Maintenance Agreements &amp; Licenses Hardware Maintenance</v>
          </cell>
          <cell r="X10601">
            <v>20000</v>
          </cell>
          <cell r="Y10601">
            <v>26000</v>
          </cell>
          <cell r="Z10601">
            <v>18000</v>
          </cell>
          <cell r="AA10601">
            <v>51000</v>
          </cell>
          <cell r="AB10601">
            <v>215000</v>
          </cell>
          <cell r="AC10601">
            <v>225000</v>
          </cell>
          <cell r="AD10601" t="str">
            <v>∆</v>
          </cell>
          <cell r="AE10601">
            <v>10000</v>
          </cell>
        </row>
        <row r="10602">
          <cell r="V10602" t="str">
            <v>830.07.00.170-6350.03</v>
          </cell>
          <cell r="W10602" t="str">
            <v>Maintenance Agreements &amp; Licenses Maintenance Agreements</v>
          </cell>
          <cell r="X10602">
            <v>0</v>
          </cell>
          <cell r="Y10602">
            <v>0</v>
          </cell>
          <cell r="Z10602">
            <v>0</v>
          </cell>
          <cell r="AA10602">
            <v>5000</v>
          </cell>
          <cell r="AB10602">
            <v>0</v>
          </cell>
          <cell r="AC10602">
            <v>0</v>
          </cell>
          <cell r="AD10602" t="str">
            <v>∆</v>
          </cell>
          <cell r="AE10602">
            <v>0</v>
          </cell>
        </row>
        <row r="10603">
          <cell r="V10603" t="str">
            <v>830.07.00.170-6400.02</v>
          </cell>
          <cell r="W10603" t="str">
            <v>Repairs &amp; Maintenance Minor Equipment/Other</v>
          </cell>
          <cell r="X10603">
            <v>14000</v>
          </cell>
          <cell r="Y10603">
            <v>8000</v>
          </cell>
          <cell r="Z10603">
            <v>8000</v>
          </cell>
          <cell r="AA10603">
            <v>3000</v>
          </cell>
          <cell r="AB10603">
            <v>0</v>
          </cell>
          <cell r="AC10603">
            <v>0</v>
          </cell>
          <cell r="AD10603" t="str">
            <v>∆</v>
          </cell>
          <cell r="AE10603">
            <v>0</v>
          </cell>
        </row>
        <row r="10604">
          <cell r="V10604" t="str">
            <v>830.07.00.170-6400.05</v>
          </cell>
          <cell r="W10604" t="str">
            <v>Repairs &amp; Maintenance Vehicle</v>
          </cell>
          <cell r="X10604">
            <v>0</v>
          </cell>
          <cell r="Y10604">
            <v>0</v>
          </cell>
          <cell r="Z10604">
            <v>0</v>
          </cell>
          <cell r="AA10604">
            <v>0</v>
          </cell>
          <cell r="AB10604">
            <v>0</v>
          </cell>
          <cell r="AC10604">
            <v>0</v>
          </cell>
          <cell r="AD10604" t="str">
            <v>∆</v>
          </cell>
          <cell r="AE10604">
            <v>0</v>
          </cell>
        </row>
        <row r="10605">
          <cell r="V10605" t="str">
            <v>830.07.00.170-6400.20</v>
          </cell>
          <cell r="W10605" t="str">
            <v>Repairs &amp; Maintenance Property Maintenance</v>
          </cell>
          <cell r="X10605">
            <v>1000</v>
          </cell>
          <cell r="Y10605">
            <v>1000</v>
          </cell>
          <cell r="Z10605">
            <v>1000</v>
          </cell>
          <cell r="AA10605">
            <v>0</v>
          </cell>
          <cell r="AB10605">
            <v>0</v>
          </cell>
          <cell r="AC10605">
            <v>0</v>
          </cell>
          <cell r="AD10605" t="str">
            <v>∆</v>
          </cell>
          <cell r="AE10605">
            <v>0</v>
          </cell>
        </row>
        <row r="10606">
          <cell r="V10606" t="str">
            <v>830.07.00.170-6500.04</v>
          </cell>
          <cell r="W10606" t="str">
            <v>Claims &amp; Insurance Insurance Premiums</v>
          </cell>
          <cell r="X10606">
            <v>22000</v>
          </cell>
          <cell r="Y10606">
            <v>27000</v>
          </cell>
          <cell r="Z10606">
            <v>33000</v>
          </cell>
          <cell r="AA10606">
            <v>33000</v>
          </cell>
          <cell r="AB10606">
            <v>33000</v>
          </cell>
          <cell r="AC10606">
            <v>32000</v>
          </cell>
          <cell r="AD10606" t="str">
            <v>∆</v>
          </cell>
          <cell r="AE10606">
            <v>-1000</v>
          </cell>
        </row>
        <row r="10607">
          <cell r="V10607" t="str">
            <v>830.07.00.170-6600.01</v>
          </cell>
          <cell r="W10607" t="str">
            <v>Administrative Expenses Meetings</v>
          </cell>
          <cell r="X10607">
            <v>0</v>
          </cell>
          <cell r="Y10607">
            <v>0</v>
          </cell>
          <cell r="Z10607">
            <v>0</v>
          </cell>
          <cell r="AA10607">
            <v>0</v>
          </cell>
          <cell r="AB10607">
            <v>0</v>
          </cell>
          <cell r="AC10607">
            <v>0</v>
          </cell>
          <cell r="AD10607" t="str">
            <v>∆</v>
          </cell>
          <cell r="AE10607">
            <v>0</v>
          </cell>
        </row>
        <row r="10608">
          <cell r="V10608" t="str">
            <v>830.07.00.170-6600.03</v>
          </cell>
          <cell r="W10608" t="str">
            <v>Administrative Expenses Mileage Reimbursement</v>
          </cell>
          <cell r="X10608">
            <v>0</v>
          </cell>
          <cell r="Y10608">
            <v>0</v>
          </cell>
          <cell r="Z10608">
            <v>0</v>
          </cell>
          <cell r="AA10608">
            <v>0</v>
          </cell>
          <cell r="AB10608">
            <v>0</v>
          </cell>
          <cell r="AC10608">
            <v>0</v>
          </cell>
          <cell r="AD10608" t="str">
            <v>∆</v>
          </cell>
          <cell r="AE10608">
            <v>0</v>
          </cell>
        </row>
        <row r="10609">
          <cell r="V10609" t="str">
            <v>830.07.00.170-6600.04</v>
          </cell>
          <cell r="W10609" t="str">
            <v>Administrative Expenses Training/Conferences</v>
          </cell>
          <cell r="X10609">
            <v>8000</v>
          </cell>
          <cell r="Y10609">
            <v>3000</v>
          </cell>
          <cell r="Z10609">
            <v>2000</v>
          </cell>
          <cell r="AA10609">
            <v>1000</v>
          </cell>
          <cell r="AB10609">
            <v>14600</v>
          </cell>
          <cell r="AC10609">
            <v>14600</v>
          </cell>
          <cell r="AD10609" t="str">
            <v>∆</v>
          </cell>
          <cell r="AE10609">
            <v>0</v>
          </cell>
        </row>
        <row r="10610">
          <cell r="V10610" t="str">
            <v>830.07.00.170-6600.06</v>
          </cell>
          <cell r="W10610" t="str">
            <v>Administrative Expenses Property/Building Rental</v>
          </cell>
          <cell r="X10610">
            <v>40000</v>
          </cell>
          <cell r="Y10610">
            <v>45000</v>
          </cell>
          <cell r="Z10610">
            <v>47000</v>
          </cell>
          <cell r="AA10610">
            <v>0</v>
          </cell>
          <cell r="AB10610">
            <v>0</v>
          </cell>
          <cell r="AC10610">
            <v>0</v>
          </cell>
          <cell r="AD10610" t="str">
            <v>∆</v>
          </cell>
          <cell r="AE10610">
            <v>0</v>
          </cell>
        </row>
        <row r="10611">
          <cell r="V10611" t="str">
            <v>830.07.00.170-6600.07</v>
          </cell>
          <cell r="W10611" t="str">
            <v>Administrative Expenses Employee Recruitment</v>
          </cell>
          <cell r="X10611">
            <v>2000</v>
          </cell>
          <cell r="Y10611">
            <v>5000</v>
          </cell>
          <cell r="Z10611">
            <v>1000</v>
          </cell>
          <cell r="AA10611">
            <v>0</v>
          </cell>
          <cell r="AB10611">
            <v>0</v>
          </cell>
          <cell r="AC10611">
            <v>0</v>
          </cell>
          <cell r="AD10611" t="str">
            <v>∆</v>
          </cell>
          <cell r="AE10611">
            <v>0</v>
          </cell>
        </row>
        <row r="10612">
          <cell r="V10612" t="str">
            <v>830.07.00.170-6600.25</v>
          </cell>
          <cell r="W10612" t="str">
            <v>Administrative Expenses Support Services-Indirect Labor</v>
          </cell>
          <cell r="X10612">
            <v>187000</v>
          </cell>
          <cell r="Y10612">
            <v>179000</v>
          </cell>
          <cell r="Z10612">
            <v>273000</v>
          </cell>
          <cell r="AA10612">
            <v>273000</v>
          </cell>
          <cell r="AB10612">
            <v>273440</v>
          </cell>
          <cell r="AC10612">
            <v>273440</v>
          </cell>
          <cell r="AD10612" t="str">
            <v>∆</v>
          </cell>
          <cell r="AE10612">
            <v>0</v>
          </cell>
        </row>
        <row r="10613">
          <cell r="V10613" t="str">
            <v>830.07.00.170-6600.28</v>
          </cell>
          <cell r="W10613" t="str">
            <v>Administrative Expenses Equipment Fund Contribution</v>
          </cell>
          <cell r="X10613">
            <v>0</v>
          </cell>
          <cell r="Y10613">
            <v>0</v>
          </cell>
          <cell r="Z10613">
            <v>0</v>
          </cell>
          <cell r="AA10613">
            <v>0</v>
          </cell>
          <cell r="AB10613">
            <v>0</v>
          </cell>
          <cell r="AC10613">
            <v>0</v>
          </cell>
          <cell r="AD10613" t="str">
            <v>∆</v>
          </cell>
          <cell r="AE10613">
            <v>0</v>
          </cell>
        </row>
        <row r="10614">
          <cell r="V10614" t="str">
            <v>830.07.00.170-6600.32</v>
          </cell>
          <cell r="W10614" t="str">
            <v>Administrative Expenses Vehicle Fund Contribution</v>
          </cell>
          <cell r="X10614">
            <v>0</v>
          </cell>
          <cell r="Y10614">
            <v>0</v>
          </cell>
          <cell r="Z10614">
            <v>2000</v>
          </cell>
          <cell r="AA10614">
            <v>2000</v>
          </cell>
          <cell r="AB10614">
            <v>1800</v>
          </cell>
          <cell r="AC10614">
            <v>4000</v>
          </cell>
          <cell r="AD10614" t="str">
            <v>∆</v>
          </cell>
          <cell r="AE10614">
            <v>2200</v>
          </cell>
        </row>
        <row r="10615">
          <cell r="W10615" t="str">
            <v>TOTAL : OPERATIONS</v>
          </cell>
          <cell r="X10615">
            <v>1281000</v>
          </cell>
          <cell r="Y10615">
            <v>1129000</v>
          </cell>
          <cell r="Z10615">
            <v>1430000</v>
          </cell>
          <cell r="AA10615">
            <v>2219000</v>
          </cell>
          <cell r="AB10615">
            <v>2503112</v>
          </cell>
          <cell r="AC10615">
            <v>3022175</v>
          </cell>
          <cell r="AD10615" t="str">
            <v>∆</v>
          </cell>
          <cell r="AE10615">
            <v>519063</v>
          </cell>
        </row>
        <row r="10616">
          <cell r="AB10616" t="str">
            <v/>
          </cell>
          <cell r="AC10616" t="str">
            <v/>
          </cell>
          <cell r="AD10616" t="str">
            <v>∆</v>
          </cell>
        </row>
        <row r="10617">
          <cell r="V10617" t="str">
            <v>[830] INFORMATION TECHNOLOGY : INFORMATION TECHNOLOGY : NON DIVISIONAL</v>
          </cell>
        </row>
        <row r="10618">
          <cell r="V10618" t="str">
            <v>GIS : PERSONNEL</v>
          </cell>
          <cell r="AB10618" t="str">
            <v/>
          </cell>
          <cell r="AC10618" t="str">
            <v/>
          </cell>
          <cell r="AD10618" t="str">
            <v>∆</v>
          </cell>
        </row>
        <row r="10619">
          <cell r="V10619" t="str">
            <v>830.07.00.180-5000.01</v>
          </cell>
          <cell r="W10619" t="str">
            <v>Salaries Regular</v>
          </cell>
          <cell r="X10619">
            <v>201000</v>
          </cell>
          <cell r="Y10619">
            <v>232000</v>
          </cell>
          <cell r="Z10619">
            <v>262000</v>
          </cell>
          <cell r="AA10619">
            <v>109000</v>
          </cell>
          <cell r="AB10619">
            <v>293888</v>
          </cell>
          <cell r="AC10619">
            <v>209000</v>
          </cell>
          <cell r="AD10619" t="str">
            <v>∆</v>
          </cell>
          <cell r="AE10619">
            <v>-84888</v>
          </cell>
        </row>
        <row r="10620">
          <cell r="V10620" t="str">
            <v>830.07.00.180-5000.02</v>
          </cell>
          <cell r="W10620" t="str">
            <v>Salaries Part Time</v>
          </cell>
          <cell r="X10620">
            <v>0</v>
          </cell>
          <cell r="Y10620">
            <v>0</v>
          </cell>
          <cell r="Z10620">
            <v>0</v>
          </cell>
          <cell r="AA10620">
            <v>0</v>
          </cell>
          <cell r="AB10620">
            <v>0</v>
          </cell>
          <cell r="AC10620">
            <v>0</v>
          </cell>
          <cell r="AD10620" t="str">
            <v>∆</v>
          </cell>
          <cell r="AE10620">
            <v>0</v>
          </cell>
        </row>
        <row r="10621">
          <cell r="V10621" t="str">
            <v>830.07.00.180-5000.03</v>
          </cell>
          <cell r="W10621" t="str">
            <v>Salaries Overtime</v>
          </cell>
          <cell r="X10621">
            <v>1000</v>
          </cell>
          <cell r="Y10621">
            <v>0</v>
          </cell>
          <cell r="Z10621">
            <v>4000</v>
          </cell>
          <cell r="AA10621">
            <v>0</v>
          </cell>
          <cell r="AB10621">
            <v>0</v>
          </cell>
          <cell r="AC10621">
            <v>0</v>
          </cell>
          <cell r="AD10621" t="str">
            <v>∆</v>
          </cell>
          <cell r="AE10621">
            <v>0</v>
          </cell>
        </row>
        <row r="10622">
          <cell r="V10622" t="str">
            <v>830.07.00.180-5000.06</v>
          </cell>
          <cell r="W10622" t="str">
            <v>Salaries Out of Class</v>
          </cell>
          <cell r="X10622">
            <v>0</v>
          </cell>
          <cell r="Y10622">
            <v>0</v>
          </cell>
          <cell r="Z10622">
            <v>3000</v>
          </cell>
          <cell r="AA10622">
            <v>0</v>
          </cell>
          <cell r="AB10622">
            <v>0</v>
          </cell>
          <cell r="AC10622">
            <v>0</v>
          </cell>
          <cell r="AD10622" t="str">
            <v>∆</v>
          </cell>
          <cell r="AE10622">
            <v>0</v>
          </cell>
        </row>
        <row r="10623">
          <cell r="V10623" t="str">
            <v>830.07.00.180-5000.07</v>
          </cell>
          <cell r="W10623" t="str">
            <v>Salaries Admin Leave Pay</v>
          </cell>
          <cell r="X10623">
            <v>1000</v>
          </cell>
          <cell r="Y10623">
            <v>2000</v>
          </cell>
          <cell r="Z10623">
            <v>2000</v>
          </cell>
          <cell r="AA10623">
            <v>0</v>
          </cell>
          <cell r="AB10623">
            <v>1930</v>
          </cell>
          <cell r="AC10623">
            <v>1930</v>
          </cell>
          <cell r="AD10623" t="str">
            <v>∆</v>
          </cell>
          <cell r="AE10623">
            <v>0</v>
          </cell>
        </row>
        <row r="10624">
          <cell r="V10624" t="str">
            <v>830.07.00.180-5000.08</v>
          </cell>
          <cell r="W10624" t="str">
            <v>Salaries Longevity Pay</v>
          </cell>
          <cell r="X10624">
            <v>2000</v>
          </cell>
          <cell r="Y10624">
            <v>2000</v>
          </cell>
          <cell r="Z10624">
            <v>2000</v>
          </cell>
          <cell r="AA10624">
            <v>0</v>
          </cell>
          <cell r="AB10624">
            <v>3950</v>
          </cell>
          <cell r="AC10624">
            <v>3950</v>
          </cell>
          <cell r="AD10624" t="str">
            <v>∆</v>
          </cell>
          <cell r="AE10624">
            <v>0</v>
          </cell>
        </row>
        <row r="10625">
          <cell r="V10625" t="str">
            <v>830.07.00.180-5000.10</v>
          </cell>
          <cell r="W10625" t="str">
            <v>Salaries Furloughs</v>
          </cell>
          <cell r="X10625">
            <v>0</v>
          </cell>
          <cell r="Y10625">
            <v>0</v>
          </cell>
          <cell r="Z10625">
            <v>0</v>
          </cell>
          <cell r="AA10625">
            <v>0</v>
          </cell>
          <cell r="AB10625">
            <v>0</v>
          </cell>
          <cell r="AC10625">
            <v>0</v>
          </cell>
          <cell r="AD10625" t="str">
            <v>∆</v>
          </cell>
          <cell r="AE10625">
            <v>0</v>
          </cell>
        </row>
        <row r="10626">
          <cell r="V10626" t="str">
            <v>830.07.00.180-5000.12</v>
          </cell>
          <cell r="W10626" t="str">
            <v>Salaries Compensated Absences</v>
          </cell>
          <cell r="X10626">
            <v>0</v>
          </cell>
          <cell r="Y10626">
            <v>0</v>
          </cell>
          <cell r="Z10626">
            <v>0</v>
          </cell>
          <cell r="AA10626">
            <v>0</v>
          </cell>
          <cell r="AB10626">
            <v>0</v>
          </cell>
          <cell r="AC10626">
            <v>0</v>
          </cell>
          <cell r="AD10626" t="str">
            <v>∆</v>
          </cell>
          <cell r="AE10626">
            <v>0</v>
          </cell>
        </row>
        <row r="10627">
          <cell r="V10627" t="str">
            <v>830.07.00.180-5100.00</v>
          </cell>
          <cell r="W10627" t="str">
            <v>Benefits PERS Pool Liability</v>
          </cell>
          <cell r="X10627">
            <v>33000</v>
          </cell>
          <cell r="Y10627">
            <v>41000</v>
          </cell>
          <cell r="Z10627">
            <v>50000</v>
          </cell>
          <cell r="AA10627">
            <v>21000</v>
          </cell>
          <cell r="AB10627">
            <v>16456</v>
          </cell>
          <cell r="AC10627">
            <v>27000</v>
          </cell>
          <cell r="AD10627" t="str">
            <v>∆</v>
          </cell>
          <cell r="AE10627">
            <v>10544</v>
          </cell>
        </row>
        <row r="10628">
          <cell r="V10628" t="str">
            <v>830.07.00.180-5100.01</v>
          </cell>
          <cell r="W10628" t="str">
            <v>Benefits Retirement</v>
          </cell>
          <cell r="X10628">
            <v>14000</v>
          </cell>
          <cell r="Y10628">
            <v>17000</v>
          </cell>
          <cell r="Z10628">
            <v>21000</v>
          </cell>
          <cell r="AA10628">
            <v>12000</v>
          </cell>
          <cell r="AB10628">
            <v>29162</v>
          </cell>
          <cell r="AC10628">
            <v>14000</v>
          </cell>
          <cell r="AD10628" t="str">
            <v>∆</v>
          </cell>
          <cell r="AE10628">
            <v>-15162</v>
          </cell>
        </row>
        <row r="10629">
          <cell r="V10629" t="str">
            <v>830.07.00.180-5100.02</v>
          </cell>
          <cell r="W10629" t="str">
            <v>Benefits Health Insurance</v>
          </cell>
          <cell r="X10629">
            <v>9000</v>
          </cell>
          <cell r="Y10629">
            <v>7000</v>
          </cell>
          <cell r="Z10629">
            <v>8000</v>
          </cell>
          <cell r="AA10629">
            <v>7000</v>
          </cell>
          <cell r="AB10629">
            <v>61563</v>
          </cell>
          <cell r="AC10629">
            <v>12000</v>
          </cell>
          <cell r="AD10629" t="str">
            <v>∆</v>
          </cell>
          <cell r="AE10629">
            <v>-49563</v>
          </cell>
        </row>
        <row r="10630">
          <cell r="V10630" t="str">
            <v>830.07.00.180-5100.03</v>
          </cell>
          <cell r="W10630" t="str">
            <v>Benefits Dental Insurance</v>
          </cell>
          <cell r="X10630">
            <v>3000</v>
          </cell>
          <cell r="Y10630">
            <v>3000</v>
          </cell>
          <cell r="Z10630">
            <v>3000</v>
          </cell>
          <cell r="AA10630">
            <v>1000</v>
          </cell>
          <cell r="AB10630">
            <v>4294</v>
          </cell>
          <cell r="AC10630">
            <v>4294</v>
          </cell>
          <cell r="AD10630" t="str">
            <v>∆</v>
          </cell>
          <cell r="AE10630">
            <v>0</v>
          </cell>
        </row>
        <row r="10631">
          <cell r="V10631" t="str">
            <v>830.07.00.180-5100.04</v>
          </cell>
          <cell r="W10631" t="str">
            <v>Benefits Vision Insurance</v>
          </cell>
          <cell r="X10631">
            <v>0</v>
          </cell>
          <cell r="Y10631">
            <v>0</v>
          </cell>
          <cell r="Z10631">
            <v>0</v>
          </cell>
          <cell r="AA10631">
            <v>0</v>
          </cell>
          <cell r="AB10631">
            <v>715</v>
          </cell>
          <cell r="AC10631">
            <v>715</v>
          </cell>
          <cell r="AD10631" t="str">
            <v>∆</v>
          </cell>
          <cell r="AE10631">
            <v>0</v>
          </cell>
        </row>
        <row r="10632">
          <cell r="V10632" t="str">
            <v>830.07.00.180-5100.05</v>
          </cell>
          <cell r="W10632" t="str">
            <v>Benefits Life Insurance</v>
          </cell>
          <cell r="X10632">
            <v>0</v>
          </cell>
          <cell r="Y10632">
            <v>0</v>
          </cell>
          <cell r="Z10632">
            <v>0</v>
          </cell>
          <cell r="AA10632">
            <v>0</v>
          </cell>
          <cell r="AB10632">
            <v>18</v>
          </cell>
          <cell r="AC10632">
            <v>18</v>
          </cell>
          <cell r="AD10632" t="str">
            <v>∆</v>
          </cell>
          <cell r="AE10632">
            <v>0</v>
          </cell>
        </row>
        <row r="10633">
          <cell r="V10633" t="str">
            <v>830.07.00.180-5100.06</v>
          </cell>
          <cell r="W10633" t="str">
            <v>Benefits Worker's Comp</v>
          </cell>
          <cell r="X10633">
            <v>6000</v>
          </cell>
          <cell r="Y10633">
            <v>6000</v>
          </cell>
          <cell r="Z10633">
            <v>8000</v>
          </cell>
          <cell r="AA10633">
            <v>6000</v>
          </cell>
          <cell r="AB10633">
            <v>6600</v>
          </cell>
          <cell r="AC10633">
            <v>9000</v>
          </cell>
          <cell r="AD10633" t="str">
            <v>∆</v>
          </cell>
          <cell r="AE10633">
            <v>2400</v>
          </cell>
        </row>
        <row r="10634">
          <cell r="V10634" t="str">
            <v>830.07.00.180-5100.07</v>
          </cell>
          <cell r="W10634" t="str">
            <v>Benefits Long Term Disability</v>
          </cell>
          <cell r="X10634">
            <v>1000</v>
          </cell>
          <cell r="Y10634">
            <v>1000</v>
          </cell>
          <cell r="Z10634">
            <v>1000</v>
          </cell>
          <cell r="AA10634">
            <v>0</v>
          </cell>
          <cell r="AB10634">
            <v>1677</v>
          </cell>
          <cell r="AC10634">
            <v>1677</v>
          </cell>
          <cell r="AD10634" t="str">
            <v>∆</v>
          </cell>
          <cell r="AE10634">
            <v>0</v>
          </cell>
        </row>
        <row r="10635">
          <cell r="V10635" t="str">
            <v>830.07.00.180-5100.08</v>
          </cell>
          <cell r="W10635" t="str">
            <v>Benefits Deferred Compensation</v>
          </cell>
          <cell r="X10635">
            <v>0</v>
          </cell>
          <cell r="Y10635">
            <v>0</v>
          </cell>
          <cell r="Z10635">
            <v>0</v>
          </cell>
          <cell r="AA10635">
            <v>2000</v>
          </cell>
          <cell r="AB10635">
            <v>1553</v>
          </cell>
          <cell r="AC10635">
            <v>1553</v>
          </cell>
          <cell r="AD10635" t="str">
            <v>∆</v>
          </cell>
          <cell r="AE10635">
            <v>0</v>
          </cell>
        </row>
        <row r="10636">
          <cell r="V10636" t="str">
            <v>830.07.00.180-5100.09</v>
          </cell>
          <cell r="W10636" t="str">
            <v>Benefits Unemployment Insurance</v>
          </cell>
          <cell r="X10636">
            <v>1000</v>
          </cell>
          <cell r="Y10636">
            <v>0</v>
          </cell>
          <cell r="Z10636">
            <v>0</v>
          </cell>
          <cell r="AA10636">
            <v>2000</v>
          </cell>
          <cell r="AB10636">
            <v>0</v>
          </cell>
          <cell r="AC10636">
            <v>0</v>
          </cell>
          <cell r="AD10636" t="str">
            <v>∆</v>
          </cell>
          <cell r="AE10636">
            <v>0</v>
          </cell>
        </row>
        <row r="10637">
          <cell r="V10637" t="str">
            <v>830.07.00.180-5100.11</v>
          </cell>
          <cell r="W10637" t="str">
            <v>Benefits Medicare</v>
          </cell>
          <cell r="X10637">
            <v>3000</v>
          </cell>
          <cell r="Y10637">
            <v>3000</v>
          </cell>
          <cell r="Z10637">
            <v>4000</v>
          </cell>
          <cell r="AA10637">
            <v>2000</v>
          </cell>
          <cell r="AB10637">
            <v>4370</v>
          </cell>
          <cell r="AC10637">
            <v>4370</v>
          </cell>
          <cell r="AD10637" t="str">
            <v>∆</v>
          </cell>
          <cell r="AE10637">
            <v>0</v>
          </cell>
        </row>
        <row r="10638">
          <cell r="V10638" t="str">
            <v>830.07.00.180-5100.15</v>
          </cell>
          <cell r="W10638" t="str">
            <v>Benefits Cell Phone Allowance</v>
          </cell>
          <cell r="X10638">
            <v>1000</v>
          </cell>
          <cell r="Y10638">
            <v>1000</v>
          </cell>
          <cell r="Z10638">
            <v>1000</v>
          </cell>
          <cell r="AA10638">
            <v>0</v>
          </cell>
          <cell r="AB10638">
            <v>0</v>
          </cell>
          <cell r="AC10638">
            <v>0</v>
          </cell>
          <cell r="AD10638" t="str">
            <v>∆</v>
          </cell>
          <cell r="AE10638">
            <v>0</v>
          </cell>
        </row>
        <row r="10639">
          <cell r="W10639" t="str">
            <v>TOTAL : PERSONNEL</v>
          </cell>
          <cell r="X10639">
            <v>276000</v>
          </cell>
          <cell r="Y10639">
            <v>315000</v>
          </cell>
          <cell r="Z10639">
            <v>369000</v>
          </cell>
          <cell r="AA10639">
            <v>162000</v>
          </cell>
          <cell r="AB10639">
            <v>426176</v>
          </cell>
          <cell r="AC10639">
            <v>289507</v>
          </cell>
          <cell r="AD10639" t="str">
            <v>∆</v>
          </cell>
          <cell r="AE10639">
            <v>-136669</v>
          </cell>
        </row>
        <row r="10640">
          <cell r="AB10640" t="str">
            <v/>
          </cell>
          <cell r="AC10640" t="str">
            <v/>
          </cell>
          <cell r="AD10640" t="str">
            <v>∆</v>
          </cell>
        </row>
        <row r="10641">
          <cell r="V10641" t="str">
            <v>[830] INFORMATION TECHNOLOGY : INFORMATION TECHNOLOGY : NON DIVISIONAL</v>
          </cell>
        </row>
        <row r="10642">
          <cell r="V10642" t="str">
            <v>GIS : OPERATIONS</v>
          </cell>
          <cell r="AB10642" t="str">
            <v/>
          </cell>
          <cell r="AC10642" t="str">
            <v/>
          </cell>
          <cell r="AD10642" t="str">
            <v>∆</v>
          </cell>
        </row>
        <row r="10643">
          <cell r="V10643" t="str">
            <v>830.07.00.180-6000.01</v>
          </cell>
          <cell r="W10643" t="str">
            <v>Professional Services General</v>
          </cell>
          <cell r="X10643">
            <v>15000</v>
          </cell>
          <cell r="Y10643">
            <v>16000</v>
          </cell>
          <cell r="Z10643">
            <v>16000</v>
          </cell>
          <cell r="AA10643">
            <v>16000</v>
          </cell>
          <cell r="AB10643">
            <v>62500</v>
          </cell>
          <cell r="AC10643">
            <v>62500</v>
          </cell>
          <cell r="AD10643" t="str">
            <v>∆</v>
          </cell>
          <cell r="AE10643">
            <v>0</v>
          </cell>
        </row>
        <row r="10644">
          <cell r="V10644" t="str">
            <v>830.07.00.180-6200.02</v>
          </cell>
          <cell r="W10644" t="str">
            <v>Supplies Special Department</v>
          </cell>
          <cell r="X10644">
            <v>1000</v>
          </cell>
          <cell r="Y10644">
            <v>1000</v>
          </cell>
          <cell r="Z10644">
            <v>2000</v>
          </cell>
          <cell r="AA10644">
            <v>3000</v>
          </cell>
          <cell r="AB10644">
            <v>1300</v>
          </cell>
          <cell r="AC10644">
            <v>1500</v>
          </cell>
          <cell r="AD10644" t="str">
            <v>∆</v>
          </cell>
          <cell r="AE10644">
            <v>200</v>
          </cell>
        </row>
        <row r="10645">
          <cell r="V10645" t="str">
            <v>830.07.00.180-6200.09</v>
          </cell>
          <cell r="W10645" t="str">
            <v>Supplies Data Processing</v>
          </cell>
          <cell r="X10645">
            <v>0</v>
          </cell>
          <cell r="Y10645">
            <v>0</v>
          </cell>
          <cell r="Z10645">
            <v>0</v>
          </cell>
          <cell r="AA10645">
            <v>0</v>
          </cell>
          <cell r="AB10645">
            <v>0</v>
          </cell>
          <cell r="AC10645">
            <v>0</v>
          </cell>
          <cell r="AD10645" t="str">
            <v>∆</v>
          </cell>
          <cell r="AE10645">
            <v>0</v>
          </cell>
        </row>
        <row r="10646">
          <cell r="V10646" t="str">
            <v>830.07.00.180-6300.01</v>
          </cell>
          <cell r="W10646" t="str">
            <v>Dues &amp; Subscriptions Memberships</v>
          </cell>
          <cell r="X10646">
            <v>3000</v>
          </cell>
          <cell r="Y10646">
            <v>2000</v>
          </cell>
          <cell r="Z10646">
            <v>2000</v>
          </cell>
          <cell r="AA10646">
            <v>2000</v>
          </cell>
          <cell r="AB10646">
            <v>3540</v>
          </cell>
          <cell r="AC10646">
            <v>3540</v>
          </cell>
          <cell r="AD10646" t="str">
            <v>∆</v>
          </cell>
          <cell r="AE10646">
            <v>0</v>
          </cell>
        </row>
        <row r="10647">
          <cell r="V10647" t="str">
            <v>830.07.00.180-6350.01</v>
          </cell>
          <cell r="W10647" t="str">
            <v>Maintenance Agreements &amp; Licenses License/Software Maintenance</v>
          </cell>
          <cell r="X10647">
            <v>54000</v>
          </cell>
          <cell r="Y10647">
            <v>55000</v>
          </cell>
          <cell r="Z10647">
            <v>61000</v>
          </cell>
          <cell r="AA10647">
            <v>11000</v>
          </cell>
          <cell r="AB10647">
            <v>65000</v>
          </cell>
          <cell r="AC10647">
            <v>66000</v>
          </cell>
          <cell r="AD10647" t="str">
            <v>∆</v>
          </cell>
          <cell r="AE10647">
            <v>1000</v>
          </cell>
        </row>
        <row r="10648">
          <cell r="V10648" t="str">
            <v>830.07.00.180-6350.02</v>
          </cell>
          <cell r="W10648" t="str">
            <v>Maintenance Agreements &amp; Licenses Hardware Maintenance</v>
          </cell>
          <cell r="X10648">
            <v>0</v>
          </cell>
          <cell r="Y10648">
            <v>0</v>
          </cell>
          <cell r="Z10648">
            <v>0</v>
          </cell>
          <cell r="AA10648">
            <v>0</v>
          </cell>
          <cell r="AB10648">
            <v>0</v>
          </cell>
          <cell r="AC10648">
            <v>0</v>
          </cell>
          <cell r="AD10648" t="str">
            <v>∆</v>
          </cell>
          <cell r="AE10648">
            <v>0</v>
          </cell>
        </row>
        <row r="10649">
          <cell r="V10649" t="str">
            <v>830.07.00.180-6400.04</v>
          </cell>
          <cell r="W10649" t="str">
            <v>Repairs &amp; Maintenance Equipment Rental</v>
          </cell>
          <cell r="X10649">
            <v>0</v>
          </cell>
          <cell r="Y10649">
            <v>0</v>
          </cell>
          <cell r="Z10649">
            <v>0</v>
          </cell>
          <cell r="AA10649">
            <v>8000</v>
          </cell>
          <cell r="AB10649">
            <v>0</v>
          </cell>
          <cell r="AC10649">
            <v>0</v>
          </cell>
          <cell r="AD10649" t="str">
            <v>∆</v>
          </cell>
          <cell r="AE10649">
            <v>0</v>
          </cell>
        </row>
        <row r="10650">
          <cell r="V10650" t="str">
            <v>830.07.00.180-6600.04</v>
          </cell>
          <cell r="W10650" t="str">
            <v>Administrative Expenses Training/Conferences</v>
          </cell>
          <cell r="X10650">
            <v>4000</v>
          </cell>
          <cell r="Y10650">
            <v>7000</v>
          </cell>
          <cell r="Z10650">
            <v>11000</v>
          </cell>
          <cell r="AA10650">
            <v>1000</v>
          </cell>
          <cell r="AB10650">
            <v>10000</v>
          </cell>
          <cell r="AC10650">
            <v>10000</v>
          </cell>
          <cell r="AD10650" t="str">
            <v>∆</v>
          </cell>
          <cell r="AE10650">
            <v>0</v>
          </cell>
        </row>
        <row r="10651">
          <cell r="V10651" t="str">
            <v>830.07.00.180-6600.07</v>
          </cell>
          <cell r="W10651" t="str">
            <v>Administrative Expenses Employee Recruitment</v>
          </cell>
          <cell r="X10651">
            <v>0</v>
          </cell>
          <cell r="Y10651">
            <v>0</v>
          </cell>
          <cell r="Z10651">
            <v>0</v>
          </cell>
          <cell r="AA10651">
            <v>0</v>
          </cell>
          <cell r="AB10651">
            <v>0</v>
          </cell>
          <cell r="AC10651">
            <v>0</v>
          </cell>
          <cell r="AD10651" t="str">
            <v>∆</v>
          </cell>
          <cell r="AE10651">
            <v>0</v>
          </cell>
        </row>
        <row r="10652">
          <cell r="W10652" t="str">
            <v>TOTAL : OPERATIONS</v>
          </cell>
          <cell r="X10652">
            <v>77000</v>
          </cell>
          <cell r="Y10652">
            <v>81000</v>
          </cell>
          <cell r="Z10652">
            <v>92000</v>
          </cell>
          <cell r="AA10652">
            <v>41000</v>
          </cell>
          <cell r="AB10652">
            <v>142340</v>
          </cell>
          <cell r="AC10652">
            <v>143540</v>
          </cell>
          <cell r="AD10652" t="str">
            <v>∆</v>
          </cell>
          <cell r="AE10652">
            <v>1200</v>
          </cell>
        </row>
        <row r="10653">
          <cell r="AB10653" t="str">
            <v/>
          </cell>
          <cell r="AC10653" t="str">
            <v/>
          </cell>
          <cell r="AD10653" t="str">
            <v>∆</v>
          </cell>
        </row>
        <row r="10654">
          <cell r="V10654" t="str">
            <v>[830] INFORMATION TECHNOLOGY : INFORMATION TECHNOLOGY : NON DIVISIONAL</v>
          </cell>
        </row>
        <row r="10655">
          <cell r="V10655" t="str">
            <v>GENERAL : CAPITAL</v>
          </cell>
          <cell r="AB10655" t="str">
            <v/>
          </cell>
          <cell r="AC10655" t="str">
            <v/>
          </cell>
          <cell r="AD10655" t="str">
            <v>∆</v>
          </cell>
        </row>
        <row r="10656">
          <cell r="V10656" t="str">
            <v>830.07.00.900-7000.02</v>
          </cell>
          <cell r="W10656" t="str">
            <v>Capital Outlay Vehicles-Major</v>
          </cell>
          <cell r="X10656">
            <v>0</v>
          </cell>
          <cell r="Y10656">
            <v>0</v>
          </cell>
          <cell r="Z10656">
            <v>0</v>
          </cell>
          <cell r="AA10656">
            <v>0</v>
          </cell>
          <cell r="AB10656">
            <v>0</v>
          </cell>
          <cell r="AC10656">
            <v>0</v>
          </cell>
          <cell r="AD10656" t="str">
            <v>∆</v>
          </cell>
          <cell r="AE10656">
            <v>0</v>
          </cell>
        </row>
        <row r="10657">
          <cell r="V10657" t="str">
            <v>830.07.00.900-7000.03</v>
          </cell>
          <cell r="W10657" t="str">
            <v>Capital Outlay Equipment New</v>
          </cell>
          <cell r="X10657">
            <v>0</v>
          </cell>
          <cell r="Y10657">
            <v>0</v>
          </cell>
          <cell r="Z10657">
            <v>0</v>
          </cell>
          <cell r="AA10657">
            <v>0</v>
          </cell>
          <cell r="AB10657">
            <v>0</v>
          </cell>
          <cell r="AC10657">
            <v>0</v>
          </cell>
          <cell r="AD10657" t="str">
            <v>∆</v>
          </cell>
          <cell r="AE10657">
            <v>0</v>
          </cell>
        </row>
        <row r="10658">
          <cell r="V10658" t="str">
            <v>830.07.00.900-7000.08</v>
          </cell>
          <cell r="W10658" t="str">
            <v>Capital Outlay Computer Software</v>
          </cell>
          <cell r="X10658">
            <v>1000</v>
          </cell>
          <cell r="Y10658">
            <v>0</v>
          </cell>
          <cell r="Z10658">
            <v>0</v>
          </cell>
          <cell r="AA10658">
            <v>0</v>
          </cell>
          <cell r="AB10658">
            <v>0</v>
          </cell>
          <cell r="AC10658">
            <v>0</v>
          </cell>
          <cell r="AD10658" t="str">
            <v>∆</v>
          </cell>
          <cell r="AE10658">
            <v>0</v>
          </cell>
        </row>
        <row r="10659">
          <cell r="V10659" t="str">
            <v>830.07.00.900-7000.27</v>
          </cell>
          <cell r="W10659" t="str">
            <v>Capital Outlay Information Technology</v>
          </cell>
          <cell r="X10659">
            <v>175000</v>
          </cell>
          <cell r="Y10659">
            <v>273000</v>
          </cell>
          <cell r="Z10659">
            <v>18000</v>
          </cell>
          <cell r="AA10659">
            <v>0</v>
          </cell>
          <cell r="AB10659">
            <v>270000</v>
          </cell>
          <cell r="AC10659">
            <v>270000</v>
          </cell>
          <cell r="AD10659" t="str">
            <v>∆</v>
          </cell>
          <cell r="AE10659">
            <v>0</v>
          </cell>
        </row>
        <row r="10660">
          <cell r="V10660" t="str">
            <v>830.07.00.900-7000.99</v>
          </cell>
          <cell r="W10660" t="str">
            <v>Capital Outlay General</v>
          </cell>
          <cell r="X10660">
            <v>0</v>
          </cell>
          <cell r="Y10660">
            <v>0</v>
          </cell>
          <cell r="Z10660">
            <v>0</v>
          </cell>
          <cell r="AA10660">
            <v>0</v>
          </cell>
          <cell r="AB10660">
            <v>0</v>
          </cell>
          <cell r="AC10660">
            <v>0</v>
          </cell>
          <cell r="AD10660" t="str">
            <v>∆</v>
          </cell>
          <cell r="AE10660">
            <v>0</v>
          </cell>
        </row>
        <row r="10661">
          <cell r="W10661" t="str">
            <v>TOTAL : CAPITAL</v>
          </cell>
          <cell r="X10661">
            <v>176000</v>
          </cell>
          <cell r="Y10661">
            <v>273000</v>
          </cell>
          <cell r="Z10661">
            <v>18000</v>
          </cell>
          <cell r="AA10661">
            <v>0</v>
          </cell>
          <cell r="AB10661">
            <v>270000</v>
          </cell>
          <cell r="AC10661">
            <v>270000</v>
          </cell>
          <cell r="AD10661" t="str">
            <v>∆</v>
          </cell>
          <cell r="AE10661">
            <v>0</v>
          </cell>
        </row>
        <row r="10662">
          <cell r="AB10662" t="str">
            <v/>
          </cell>
          <cell r="AC10662" t="str">
            <v/>
          </cell>
          <cell r="AD10662" t="str">
            <v>∆</v>
          </cell>
        </row>
        <row r="10663">
          <cell r="V10663" t="str">
            <v>[830] INFORMATION TECHNOLOGY : INFORMATION TECHNOLOGY : NON DIVISIONAL</v>
          </cell>
          <cell r="AB10663" t="str">
            <v/>
          </cell>
          <cell r="AC10663" t="str">
            <v/>
          </cell>
          <cell r="AD10663" t="str">
            <v>∆</v>
          </cell>
        </row>
        <row r="10664">
          <cell r="V10664" t="str">
            <v>GENERAL : CAPITAL</v>
          </cell>
          <cell r="AB10664" t="str">
            <v/>
          </cell>
          <cell r="AC10664" t="str">
            <v/>
          </cell>
          <cell r="AD10664" t="str">
            <v>∆</v>
          </cell>
        </row>
        <row r="10665">
          <cell r="V10665" t="str">
            <v>830.07.00.900-8000.99</v>
          </cell>
          <cell r="W10665" t="str">
            <v>New Server Room</v>
          </cell>
          <cell r="X10665">
            <v>0</v>
          </cell>
          <cell r="Y10665">
            <v>0</v>
          </cell>
          <cell r="Z10665">
            <v>0</v>
          </cell>
          <cell r="AA10665">
            <v>0</v>
          </cell>
          <cell r="AB10665">
            <v>0</v>
          </cell>
          <cell r="AC10665">
            <v>250000</v>
          </cell>
          <cell r="AD10665" t="str">
            <v>∆</v>
          </cell>
          <cell r="AE10665">
            <v>250000</v>
          </cell>
        </row>
        <row r="10666">
          <cell r="W10666" t="str">
            <v>TOTAL : CAPITAL</v>
          </cell>
          <cell r="X10666">
            <v>0</v>
          </cell>
          <cell r="Y10666">
            <v>0</v>
          </cell>
          <cell r="Z10666">
            <v>0</v>
          </cell>
          <cell r="AA10666">
            <v>0</v>
          </cell>
          <cell r="AB10666">
            <v>0</v>
          </cell>
          <cell r="AC10666">
            <v>250000</v>
          </cell>
          <cell r="AD10666" t="str">
            <v>∆</v>
          </cell>
          <cell r="AE10666">
            <v>250000</v>
          </cell>
        </row>
        <row r="10667">
          <cell r="AB10667" t="str">
            <v/>
          </cell>
          <cell r="AC10667" t="str">
            <v/>
          </cell>
          <cell r="AD10667" t="str">
            <v>∆</v>
          </cell>
        </row>
        <row r="10668">
          <cell r="V10668" t="str">
            <v>[830] INFORMATION TECHNOLOGY : POLICE DEPARTMENT : NON DIVISIONAL</v>
          </cell>
          <cell r="AB10668" t="str">
            <v/>
          </cell>
          <cell r="AC10668" t="str">
            <v/>
          </cell>
          <cell r="AD10668" t="str">
            <v>∆</v>
          </cell>
        </row>
        <row r="10669">
          <cell r="V10669" t="str">
            <v>GENERAL : OPERATIONS</v>
          </cell>
          <cell r="AB10669" t="str">
            <v/>
          </cell>
          <cell r="AC10669" t="str">
            <v/>
          </cell>
          <cell r="AD10669" t="str">
            <v>∆</v>
          </cell>
        </row>
        <row r="10670">
          <cell r="V10670" t="str">
            <v>830.11.00.900-6400.04</v>
          </cell>
          <cell r="W10670" t="str">
            <v>Repairs &amp; Maintenance Equipment Rental</v>
          </cell>
          <cell r="X10670">
            <v>0</v>
          </cell>
          <cell r="Y10670">
            <v>0</v>
          </cell>
          <cell r="Z10670">
            <v>0</v>
          </cell>
          <cell r="AA10670">
            <v>0</v>
          </cell>
          <cell r="AB10670">
            <v>0</v>
          </cell>
          <cell r="AC10670">
            <v>0</v>
          </cell>
          <cell r="AD10670" t="str">
            <v>∆</v>
          </cell>
          <cell r="AE10670">
            <v>0</v>
          </cell>
        </row>
        <row r="10671">
          <cell r="W10671" t="str">
            <v>TOTAL : OPERATIONS</v>
          </cell>
          <cell r="X10671">
            <v>0</v>
          </cell>
          <cell r="Y10671">
            <v>0</v>
          </cell>
          <cell r="Z10671">
            <v>0</v>
          </cell>
          <cell r="AA10671">
            <v>0</v>
          </cell>
          <cell r="AB10671">
            <v>0</v>
          </cell>
          <cell r="AC10671">
            <v>0</v>
          </cell>
          <cell r="AD10671" t="str">
            <v>∆</v>
          </cell>
          <cell r="AE10671">
            <v>0</v>
          </cell>
        </row>
        <row r="10672">
          <cell r="AB10672" t="str">
            <v/>
          </cell>
          <cell r="AC10672" t="str">
            <v/>
          </cell>
          <cell r="AD10672" t="str">
            <v>∆</v>
          </cell>
        </row>
        <row r="10673">
          <cell r="V10673" t="str">
            <v>[830] INFORMATION TECHNOLOGY : PUBLIC WORKS : ADMINISTRATION</v>
          </cell>
          <cell r="AB10673" t="str">
            <v/>
          </cell>
          <cell r="AC10673" t="str">
            <v/>
          </cell>
          <cell r="AD10673" t="str">
            <v>∆</v>
          </cell>
        </row>
        <row r="10674">
          <cell r="V10674" t="str">
            <v>GENERAL : OPERATIONS</v>
          </cell>
          <cell r="AB10674" t="str">
            <v/>
          </cell>
          <cell r="AC10674" t="str">
            <v/>
          </cell>
          <cell r="AD10674" t="str">
            <v>∆</v>
          </cell>
        </row>
        <row r="10675">
          <cell r="V10675" t="str">
            <v>830.40.50.900-6400.04</v>
          </cell>
          <cell r="W10675" t="str">
            <v>Repairs &amp; Maintenance Equipment Rental</v>
          </cell>
          <cell r="X10675">
            <v>0</v>
          </cell>
          <cell r="Y10675">
            <v>0</v>
          </cell>
          <cell r="Z10675">
            <v>0</v>
          </cell>
          <cell r="AA10675">
            <v>0</v>
          </cell>
          <cell r="AB10675">
            <v>0</v>
          </cell>
          <cell r="AC10675">
            <v>0</v>
          </cell>
          <cell r="AD10675" t="str">
            <v>∆</v>
          </cell>
          <cell r="AE10675">
            <v>0</v>
          </cell>
        </row>
        <row r="10676">
          <cell r="W10676" t="str">
            <v>TOTAL : OPERATIONS</v>
          </cell>
          <cell r="X10676">
            <v>0</v>
          </cell>
          <cell r="Y10676">
            <v>0</v>
          </cell>
          <cell r="Z10676">
            <v>0</v>
          </cell>
          <cell r="AA10676">
            <v>0</v>
          </cell>
          <cell r="AB10676">
            <v>0</v>
          </cell>
          <cell r="AC10676">
            <v>0</v>
          </cell>
          <cell r="AD10676" t="str">
            <v>∆</v>
          </cell>
          <cell r="AE10676">
            <v>0</v>
          </cell>
        </row>
        <row r="10678">
          <cell r="V10678" t="str">
            <v>[830] INFORMATION TECHNOLOGY : PUBLIC WORKS : FLEET</v>
          </cell>
          <cell r="AB10678" t="str">
            <v/>
          </cell>
          <cell r="AC10678" t="str">
            <v/>
          </cell>
          <cell r="AD10678" t="str">
            <v>∆</v>
          </cell>
        </row>
        <row r="10679">
          <cell r="V10679" t="str">
            <v>LIGHT DUTY : OPERATIONS</v>
          </cell>
          <cell r="AB10679" t="str">
            <v/>
          </cell>
          <cell r="AC10679" t="str">
            <v/>
          </cell>
          <cell r="AD10679" t="str">
            <v>∆</v>
          </cell>
        </row>
        <row r="10680">
          <cell r="V10680" t="str">
            <v>830.40.60.520-6400.05</v>
          </cell>
          <cell r="W10680" t="str">
            <v>Repairs &amp; Maintenance Vehicle</v>
          </cell>
          <cell r="X10680">
            <v>0</v>
          </cell>
          <cell r="Y10680">
            <v>0</v>
          </cell>
          <cell r="Z10680">
            <v>0</v>
          </cell>
          <cell r="AA10680">
            <v>0</v>
          </cell>
          <cell r="AB10680">
            <v>0</v>
          </cell>
          <cell r="AC10680">
            <v>0</v>
          </cell>
          <cell r="AD10680" t="str">
            <v>∆</v>
          </cell>
          <cell r="AE10680">
            <v>0</v>
          </cell>
        </row>
        <row r="10681">
          <cell r="W10681" t="str">
            <v>TOTAL : OPERATIONS</v>
          </cell>
          <cell r="X10681">
            <v>0</v>
          </cell>
          <cell r="Y10681">
            <v>0</v>
          </cell>
          <cell r="Z10681">
            <v>0</v>
          </cell>
          <cell r="AA10681">
            <v>0</v>
          </cell>
          <cell r="AB10681">
            <v>0</v>
          </cell>
          <cell r="AC10681">
            <v>0</v>
          </cell>
          <cell r="AD10681" t="str">
            <v>∆</v>
          </cell>
          <cell r="AE10681">
            <v>0</v>
          </cell>
        </row>
        <row r="10682">
          <cell r="AB10682" t="str">
            <v/>
          </cell>
          <cell r="AC10682" t="str">
            <v/>
          </cell>
          <cell r="AD10682" t="str">
            <v>∆</v>
          </cell>
        </row>
        <row r="10683">
          <cell r="AB10683" t="str">
            <v/>
          </cell>
          <cell r="AC10683" t="str">
            <v/>
          </cell>
          <cell r="AD10683" t="str">
            <v>∆</v>
          </cell>
        </row>
        <row r="10684">
          <cell r="V10684" t="str">
            <v>[840] EQUIPMENT</v>
          </cell>
          <cell r="AB10684" t="str">
            <v/>
          </cell>
          <cell r="AC10684" t="str">
            <v/>
          </cell>
          <cell r="AD10684" t="str">
            <v>∆</v>
          </cell>
        </row>
        <row r="10685">
          <cell r="W10685" t="str">
            <v>INFLOWS</v>
          </cell>
          <cell r="X10685">
            <v>0</v>
          </cell>
          <cell r="Y10685">
            <v>80000</v>
          </cell>
          <cell r="Z10685">
            <v>120000</v>
          </cell>
          <cell r="AA10685">
            <v>120000</v>
          </cell>
          <cell r="AB10685">
            <v>0</v>
          </cell>
          <cell r="AC10685">
            <v>6400</v>
          </cell>
          <cell r="AD10685" t="str">
            <v>∆</v>
          </cell>
          <cell r="AE10685">
            <v>6400</v>
          </cell>
        </row>
        <row r="10686">
          <cell r="W10686" t="str">
            <v>OUTFLOWS</v>
          </cell>
          <cell r="X10686">
            <v>182000</v>
          </cell>
          <cell r="Y10686">
            <v>118000</v>
          </cell>
          <cell r="Z10686">
            <v>195000</v>
          </cell>
          <cell r="AA10686">
            <v>16000</v>
          </cell>
          <cell r="AB10686">
            <v>0</v>
          </cell>
          <cell r="AC10686">
            <v>6400</v>
          </cell>
          <cell r="AD10686" t="str">
            <v>∆</v>
          </cell>
          <cell r="AE10686">
            <v>6400</v>
          </cell>
        </row>
        <row r="10687">
          <cell r="W10687" t="str">
            <v>NET</v>
          </cell>
          <cell r="X10687">
            <v>-182000</v>
          </cell>
          <cell r="Y10687">
            <v>-38000</v>
          </cell>
          <cell r="Z10687">
            <v>-75000</v>
          </cell>
          <cell r="AA10687">
            <v>104000</v>
          </cell>
          <cell r="AB10687">
            <v>0</v>
          </cell>
          <cell r="AC10687">
            <v>0</v>
          </cell>
          <cell r="AD10687" t="str">
            <v>∆</v>
          </cell>
          <cell r="AE10687">
            <v>0</v>
          </cell>
        </row>
        <row r="10689">
          <cell r="V10689" t="str">
            <v>[840] EQUIPMENT : NON DEPARTMENTAL : NON DIVISIONAL</v>
          </cell>
          <cell r="AB10689" t="str">
            <v/>
          </cell>
          <cell r="AC10689" t="str">
            <v/>
          </cell>
          <cell r="AD10689" t="str">
            <v>∆</v>
          </cell>
        </row>
        <row r="10690">
          <cell r="V10690" t="str">
            <v>GENERAL : INTERGOVERNMENTAL</v>
          </cell>
          <cell r="AB10690" t="str">
            <v/>
          </cell>
          <cell r="AC10690" t="str">
            <v/>
          </cell>
          <cell r="AD10690" t="str">
            <v>∆</v>
          </cell>
        </row>
        <row r="10691">
          <cell r="V10691" t="str">
            <v>840.00.00.900-4450.36</v>
          </cell>
          <cell r="W10691" t="str">
            <v>Intergovernmental Grants-Federal FEMA</v>
          </cell>
          <cell r="X10691">
            <v>0</v>
          </cell>
          <cell r="Y10691">
            <v>0</v>
          </cell>
          <cell r="Z10691">
            <v>0</v>
          </cell>
          <cell r="AA10691">
            <v>0</v>
          </cell>
          <cell r="AB10691">
            <v>0</v>
          </cell>
          <cell r="AC10691">
            <v>0</v>
          </cell>
          <cell r="AD10691" t="str">
            <v>∆</v>
          </cell>
          <cell r="AE10691">
            <v>0</v>
          </cell>
        </row>
        <row r="10692">
          <cell r="V10692" t="str">
            <v>840.00.00.900-4475.26</v>
          </cell>
          <cell r="W10692" t="str">
            <v>Intergovernmental Grants-State/County SJV Air Pollution Grant</v>
          </cell>
          <cell r="X10692">
            <v>0</v>
          </cell>
          <cell r="Y10692">
            <v>0</v>
          </cell>
          <cell r="Z10692">
            <v>0</v>
          </cell>
          <cell r="AA10692">
            <v>0</v>
          </cell>
          <cell r="AB10692">
            <v>0</v>
          </cell>
          <cell r="AC10692">
            <v>0</v>
          </cell>
          <cell r="AD10692" t="str">
            <v>∆</v>
          </cell>
          <cell r="AE10692">
            <v>0</v>
          </cell>
        </row>
        <row r="10693">
          <cell r="W10693" t="str">
            <v>TOTAL : INTERGOVERNMENTAL</v>
          </cell>
          <cell r="X10693">
            <v>0</v>
          </cell>
          <cell r="Y10693">
            <v>0</v>
          </cell>
          <cell r="Z10693">
            <v>0</v>
          </cell>
          <cell r="AA10693">
            <v>0</v>
          </cell>
          <cell r="AB10693">
            <v>0</v>
          </cell>
          <cell r="AC10693">
            <v>0</v>
          </cell>
          <cell r="AD10693" t="str">
            <v>∆</v>
          </cell>
          <cell r="AE10693">
            <v>0</v>
          </cell>
        </row>
        <row r="10694">
          <cell r="AB10694" t="str">
            <v/>
          </cell>
          <cell r="AC10694" t="str">
            <v/>
          </cell>
          <cell r="AD10694" t="str">
            <v>∆</v>
          </cell>
        </row>
        <row r="10695">
          <cell r="V10695" t="str">
            <v>[840] EQUIPMENT : NON DEPARTMENTAL : NON DIVISIONAL</v>
          </cell>
        </row>
        <row r="10696">
          <cell r="V10696" t="str">
            <v>GENERAL : INVESTMENT EARNINGS</v>
          </cell>
          <cell r="AB10696" t="str">
            <v/>
          </cell>
          <cell r="AC10696" t="str">
            <v/>
          </cell>
          <cell r="AD10696" t="str">
            <v>∆</v>
          </cell>
        </row>
        <row r="10697">
          <cell r="V10697" t="str">
            <v>840.00.00.900-4700.01</v>
          </cell>
          <cell r="W10697" t="str">
            <v>Investment Earnings Interest on Investments</v>
          </cell>
          <cell r="X10697">
            <v>0</v>
          </cell>
          <cell r="Y10697">
            <v>0</v>
          </cell>
          <cell r="Z10697">
            <v>0</v>
          </cell>
          <cell r="AA10697">
            <v>0</v>
          </cell>
          <cell r="AB10697">
            <v>0</v>
          </cell>
          <cell r="AC10697">
            <v>0</v>
          </cell>
          <cell r="AD10697" t="str">
            <v>∆</v>
          </cell>
          <cell r="AE10697">
            <v>0</v>
          </cell>
        </row>
        <row r="10698">
          <cell r="V10698" t="str">
            <v>840.00.00.900-4700.21</v>
          </cell>
          <cell r="W10698" t="str">
            <v>Investment Earnings Unallocated Investment Expense</v>
          </cell>
          <cell r="X10698">
            <v>0</v>
          </cell>
          <cell r="Y10698">
            <v>0</v>
          </cell>
          <cell r="Z10698">
            <v>0</v>
          </cell>
          <cell r="AA10698">
            <v>0</v>
          </cell>
          <cell r="AB10698">
            <v>0</v>
          </cell>
          <cell r="AC10698">
            <v>0</v>
          </cell>
          <cell r="AD10698" t="str">
            <v>∆</v>
          </cell>
          <cell r="AE10698">
            <v>0</v>
          </cell>
        </row>
        <row r="10699">
          <cell r="W10699" t="str">
            <v>TOTAL : INVESTMENT EARNINGS</v>
          </cell>
          <cell r="X10699">
            <v>0</v>
          </cell>
          <cell r="Y10699">
            <v>0</v>
          </cell>
          <cell r="Z10699">
            <v>0</v>
          </cell>
          <cell r="AA10699">
            <v>0</v>
          </cell>
          <cell r="AB10699">
            <v>0</v>
          </cell>
          <cell r="AC10699">
            <v>0</v>
          </cell>
          <cell r="AD10699" t="str">
            <v>∆</v>
          </cell>
          <cell r="AE10699">
            <v>0</v>
          </cell>
        </row>
        <row r="10700">
          <cell r="AB10700" t="str">
            <v/>
          </cell>
          <cell r="AC10700" t="str">
            <v/>
          </cell>
          <cell r="AD10700" t="str">
            <v>∆</v>
          </cell>
        </row>
        <row r="10701">
          <cell r="V10701" t="str">
            <v>[840] EQUIPMENT : NON DEPARTMENTAL : NON DIVISIONAL</v>
          </cell>
        </row>
        <row r="10702">
          <cell r="V10702" t="str">
            <v>GENERAL : OTHER REVENUE</v>
          </cell>
          <cell r="AB10702" t="str">
            <v/>
          </cell>
          <cell r="AC10702" t="str">
            <v/>
          </cell>
          <cell r="AD10702" t="str">
            <v>∆</v>
          </cell>
        </row>
        <row r="10703">
          <cell r="V10703" t="str">
            <v>840.00.00.900-4850.01</v>
          </cell>
          <cell r="W10703" t="str">
            <v>Other Revenue Sale of Property</v>
          </cell>
          <cell r="X10703">
            <v>0</v>
          </cell>
          <cell r="Y10703">
            <v>0</v>
          </cell>
          <cell r="Z10703">
            <v>0</v>
          </cell>
          <cell r="AA10703">
            <v>0</v>
          </cell>
          <cell r="AB10703">
            <v>0</v>
          </cell>
          <cell r="AC10703">
            <v>0</v>
          </cell>
          <cell r="AD10703" t="str">
            <v>∆</v>
          </cell>
          <cell r="AE10703">
            <v>0</v>
          </cell>
        </row>
        <row r="10704">
          <cell r="V10704" t="str">
            <v>840.00.00.900-4850.22</v>
          </cell>
          <cell r="W10704" t="str">
            <v>Other Revenue Equipment Service Fee</v>
          </cell>
          <cell r="X10704">
            <v>0</v>
          </cell>
          <cell r="Y10704">
            <v>0</v>
          </cell>
          <cell r="Z10704">
            <v>0</v>
          </cell>
          <cell r="AA10704">
            <v>0</v>
          </cell>
          <cell r="AB10704">
            <v>0</v>
          </cell>
          <cell r="AC10704">
            <v>6400</v>
          </cell>
          <cell r="AD10704" t="str">
            <v>∆</v>
          </cell>
          <cell r="AE10704">
            <v>6400</v>
          </cell>
        </row>
        <row r="10705">
          <cell r="W10705" t="str">
            <v>TOTAL : OTHER REVENUE</v>
          </cell>
          <cell r="X10705">
            <v>0</v>
          </cell>
          <cell r="Y10705">
            <v>0</v>
          </cell>
          <cell r="Z10705">
            <v>0</v>
          </cell>
          <cell r="AA10705">
            <v>0</v>
          </cell>
          <cell r="AB10705">
            <v>0</v>
          </cell>
          <cell r="AC10705">
            <v>6400</v>
          </cell>
          <cell r="AD10705" t="str">
            <v>∆</v>
          </cell>
          <cell r="AE10705">
            <v>6400</v>
          </cell>
        </row>
        <row r="10706">
          <cell r="AB10706" t="str">
            <v/>
          </cell>
          <cell r="AC10706" t="str">
            <v/>
          </cell>
          <cell r="AD10706" t="str">
            <v>∆</v>
          </cell>
        </row>
        <row r="10707">
          <cell r="V10707" t="str">
            <v>[840] EQUIPMENT : NON DEPARTMENTAL : NON DIVISIONAL</v>
          </cell>
        </row>
        <row r="10708">
          <cell r="V10708" t="str">
            <v>GENERAL : TRANSFERS</v>
          </cell>
          <cell r="AB10708" t="str">
            <v/>
          </cell>
          <cell r="AC10708" t="str">
            <v/>
          </cell>
          <cell r="AD10708" t="str">
            <v>∆</v>
          </cell>
        </row>
        <row r="10709">
          <cell r="V10709" t="str">
            <v>840.00.00.900-4900.01</v>
          </cell>
          <cell r="W10709" t="str">
            <v>Transfers In General Fund</v>
          </cell>
          <cell r="X10709">
            <v>0</v>
          </cell>
          <cell r="Y10709">
            <v>80000</v>
          </cell>
          <cell r="Z10709">
            <v>120000</v>
          </cell>
          <cell r="AA10709">
            <v>120000</v>
          </cell>
          <cell r="AB10709">
            <v>0</v>
          </cell>
          <cell r="AC10709">
            <v>0</v>
          </cell>
          <cell r="AD10709" t="str">
            <v>∆</v>
          </cell>
          <cell r="AE10709">
            <v>0</v>
          </cell>
        </row>
        <row r="10710">
          <cell r="V10710" t="str">
            <v>840.00.00.900-4900.82</v>
          </cell>
          <cell r="W10710" t="str">
            <v>Transfers In Vehicles</v>
          </cell>
          <cell r="X10710">
            <v>0</v>
          </cell>
          <cell r="Y10710">
            <v>0</v>
          </cell>
          <cell r="Z10710">
            <v>0</v>
          </cell>
          <cell r="AA10710">
            <v>0</v>
          </cell>
          <cell r="AB10710">
            <v>0</v>
          </cell>
          <cell r="AC10710">
            <v>0</v>
          </cell>
          <cell r="AD10710" t="str">
            <v>∆</v>
          </cell>
          <cell r="AE10710">
            <v>0</v>
          </cell>
        </row>
        <row r="10711">
          <cell r="W10711" t="str">
            <v>TOTAL : TRANSFERS</v>
          </cell>
          <cell r="X10711">
            <v>0</v>
          </cell>
          <cell r="Y10711">
            <v>80000</v>
          </cell>
          <cell r="Z10711">
            <v>120000</v>
          </cell>
          <cell r="AA10711">
            <v>120000</v>
          </cell>
          <cell r="AB10711">
            <v>0</v>
          </cell>
          <cell r="AC10711">
            <v>0</v>
          </cell>
          <cell r="AD10711" t="str">
            <v>∆</v>
          </cell>
          <cell r="AE10711">
            <v>0</v>
          </cell>
        </row>
        <row r="10712">
          <cell r="AB10712" t="str">
            <v/>
          </cell>
          <cell r="AC10712" t="str">
            <v/>
          </cell>
          <cell r="AD10712" t="str">
            <v>∆</v>
          </cell>
        </row>
        <row r="10713">
          <cell r="V10713" t="str">
            <v>[840] EQUIPMENT : NON DEPARTMENTAL : NON DIVISIONAL</v>
          </cell>
        </row>
        <row r="10714">
          <cell r="V10714" t="str">
            <v>GENERAL : OPERATIONS</v>
          </cell>
          <cell r="AB10714" t="str">
            <v/>
          </cell>
          <cell r="AC10714" t="str">
            <v/>
          </cell>
          <cell r="AD10714" t="str">
            <v>∆</v>
          </cell>
        </row>
        <row r="10715">
          <cell r="V10715" t="str">
            <v>840.00.00.900-6400.04</v>
          </cell>
          <cell r="W10715" t="str">
            <v>Repairs &amp; Maintenance Equipment Rental</v>
          </cell>
          <cell r="X10715">
            <v>0</v>
          </cell>
          <cell r="Y10715">
            <v>0</v>
          </cell>
          <cell r="Z10715">
            <v>0</v>
          </cell>
          <cell r="AA10715">
            <v>0</v>
          </cell>
          <cell r="AB10715">
            <v>0</v>
          </cell>
          <cell r="AC10715">
            <v>0</v>
          </cell>
          <cell r="AD10715" t="str">
            <v>∆</v>
          </cell>
          <cell r="AE10715">
            <v>0</v>
          </cell>
        </row>
        <row r="10716">
          <cell r="V10716" t="str">
            <v>840.00.00.900-6700.05</v>
          </cell>
          <cell r="W10716" t="str">
            <v>Depreciation Machinery &amp; Equipment</v>
          </cell>
          <cell r="X10716">
            <v>99000</v>
          </cell>
          <cell r="Y10716">
            <v>97000</v>
          </cell>
          <cell r="Z10716">
            <v>145000</v>
          </cell>
          <cell r="AA10716">
            <v>0</v>
          </cell>
          <cell r="AB10716">
            <v>0</v>
          </cell>
          <cell r="AC10716">
            <v>0</v>
          </cell>
          <cell r="AD10716" t="str">
            <v>∆</v>
          </cell>
          <cell r="AE10716">
            <v>0</v>
          </cell>
        </row>
        <row r="10717">
          <cell r="V10717" t="str">
            <v>840.00.00.900-6700.06</v>
          </cell>
          <cell r="W10717" t="str">
            <v>Depreciation Vehicles</v>
          </cell>
          <cell r="X10717">
            <v>1000</v>
          </cell>
          <cell r="Y10717">
            <v>1000</v>
          </cell>
          <cell r="Z10717">
            <v>0</v>
          </cell>
          <cell r="AA10717">
            <v>0</v>
          </cell>
          <cell r="AB10717">
            <v>0</v>
          </cell>
          <cell r="AC10717">
            <v>0</v>
          </cell>
          <cell r="AD10717" t="str">
            <v>∆</v>
          </cell>
          <cell r="AE10717">
            <v>0</v>
          </cell>
        </row>
        <row r="10718">
          <cell r="W10718" t="str">
            <v>TOTAL : OPERATIONS</v>
          </cell>
          <cell r="X10718">
            <v>100000</v>
          </cell>
          <cell r="Y10718">
            <v>98000</v>
          </cell>
          <cell r="Z10718">
            <v>145000</v>
          </cell>
          <cell r="AA10718">
            <v>0</v>
          </cell>
          <cell r="AB10718">
            <v>0</v>
          </cell>
          <cell r="AC10718">
            <v>0</v>
          </cell>
          <cell r="AD10718" t="str">
            <v>∆</v>
          </cell>
          <cell r="AE10718">
            <v>0</v>
          </cell>
        </row>
        <row r="10719">
          <cell r="AB10719" t="str">
            <v/>
          </cell>
          <cell r="AC10719" t="str">
            <v/>
          </cell>
          <cell r="AD10719" t="str">
            <v>∆</v>
          </cell>
        </row>
        <row r="10720">
          <cell r="V10720" t="str">
            <v>[840] EQUIPMENT : NON DEPARTMENTAL : NON DIVISIONAL</v>
          </cell>
        </row>
        <row r="10721">
          <cell r="V10721" t="str">
            <v>GENERAL : OUTFLOW -TRANSFERS</v>
          </cell>
          <cell r="AB10721" t="str">
            <v/>
          </cell>
          <cell r="AC10721" t="str">
            <v/>
          </cell>
          <cell r="AD10721" t="str">
            <v>∆</v>
          </cell>
        </row>
        <row r="10722">
          <cell r="V10722" t="str">
            <v>840.00.00.900-9888.01</v>
          </cell>
          <cell r="W10722" t="str">
            <v>Capital Asset Expenditure Adjustments  Current Year Additions</v>
          </cell>
          <cell r="X10722">
            <v>0</v>
          </cell>
          <cell r="Y10722">
            <v>-88000</v>
          </cell>
          <cell r="Z10722">
            <v>-130000</v>
          </cell>
          <cell r="AA10722">
            <v>0</v>
          </cell>
          <cell r="AB10722">
            <v>0</v>
          </cell>
          <cell r="AC10722">
            <v>0</v>
          </cell>
          <cell r="AD10722" t="str">
            <v>∆</v>
          </cell>
          <cell r="AE10722">
            <v>0</v>
          </cell>
        </row>
        <row r="10723">
          <cell r="V10723" t="str">
            <v>840.00.00.900-9888.03</v>
          </cell>
          <cell r="W10723" t="str">
            <v>Capital Asset Expenditure Adjustments  Disposals</v>
          </cell>
          <cell r="X10723">
            <v>1000</v>
          </cell>
          <cell r="Y10723">
            <v>0</v>
          </cell>
          <cell r="Z10723">
            <v>0</v>
          </cell>
          <cell r="AA10723">
            <v>0</v>
          </cell>
          <cell r="AB10723">
            <v>0</v>
          </cell>
          <cell r="AC10723">
            <v>0</v>
          </cell>
          <cell r="AD10723" t="str">
            <v>∆</v>
          </cell>
          <cell r="AE10723">
            <v>0</v>
          </cell>
        </row>
        <row r="10724">
          <cell r="W10724" t="str">
            <v>TOTAL : OUTFLOW -TRANSFERS</v>
          </cell>
          <cell r="X10724">
            <v>1000</v>
          </cell>
          <cell r="Y10724">
            <v>-88000</v>
          </cell>
          <cell r="Z10724">
            <v>-130000</v>
          </cell>
          <cell r="AA10724">
            <v>0</v>
          </cell>
          <cell r="AB10724">
            <v>0</v>
          </cell>
          <cell r="AC10724">
            <v>0</v>
          </cell>
          <cell r="AD10724" t="str">
            <v>∆</v>
          </cell>
          <cell r="AE10724">
            <v>0</v>
          </cell>
        </row>
        <row r="10725">
          <cell r="AB10725" t="str">
            <v/>
          </cell>
          <cell r="AC10725" t="str">
            <v/>
          </cell>
          <cell r="AD10725" t="str">
            <v>∆</v>
          </cell>
        </row>
        <row r="10726">
          <cell r="V10726" t="str">
            <v>[840] EQUIPMENT : CITY CLERK : NON DIVISIONAL</v>
          </cell>
          <cell r="AB10726" t="str">
            <v/>
          </cell>
          <cell r="AC10726" t="str">
            <v/>
          </cell>
          <cell r="AD10726" t="str">
            <v>∆</v>
          </cell>
        </row>
        <row r="10727">
          <cell r="V10727" t="str">
            <v>GENERAL : OPERATIONS</v>
          </cell>
          <cell r="AB10727" t="str">
            <v/>
          </cell>
          <cell r="AC10727" t="str">
            <v/>
          </cell>
          <cell r="AD10727" t="str">
            <v>∆</v>
          </cell>
        </row>
        <row r="10728">
          <cell r="V10728" t="str">
            <v>840.01.00.900-6400.04</v>
          </cell>
          <cell r="W10728" t="str">
            <v>Repairs &amp; Maintenance Equipment Rental</v>
          </cell>
          <cell r="X10728">
            <v>13000</v>
          </cell>
          <cell r="Y10728">
            <v>18000</v>
          </cell>
          <cell r="Z10728">
            <v>17000</v>
          </cell>
          <cell r="AA10728">
            <v>13000</v>
          </cell>
          <cell r="AB10728">
            <v>0</v>
          </cell>
          <cell r="AC10728">
            <v>0</v>
          </cell>
          <cell r="AD10728" t="str">
            <v>∆</v>
          </cell>
          <cell r="AE10728">
            <v>0</v>
          </cell>
        </row>
        <row r="10729">
          <cell r="W10729" t="str">
            <v>TOTAL : OPERATIONS</v>
          </cell>
          <cell r="X10729">
            <v>13000</v>
          </cell>
          <cell r="Y10729">
            <v>18000</v>
          </cell>
          <cell r="Z10729">
            <v>17000</v>
          </cell>
          <cell r="AA10729">
            <v>13000</v>
          </cell>
          <cell r="AB10729">
            <v>0</v>
          </cell>
          <cell r="AC10729">
            <v>0</v>
          </cell>
          <cell r="AD10729" t="str">
            <v>∆</v>
          </cell>
          <cell r="AE10729">
            <v>0</v>
          </cell>
        </row>
        <row r="10730">
          <cell r="AB10730" t="str">
            <v/>
          </cell>
          <cell r="AC10730" t="str">
            <v/>
          </cell>
          <cell r="AD10730" t="str">
            <v>∆</v>
          </cell>
        </row>
        <row r="10731">
          <cell r="V10731" t="str">
            <v>[840] EQUIPMENT : EMPLOYEE SERVICES &amp; ENGAGEMENT : NON DIVISIONAL</v>
          </cell>
          <cell r="AB10731" t="str">
            <v/>
          </cell>
          <cell r="AC10731" t="str">
            <v/>
          </cell>
          <cell r="AD10731" t="str">
            <v>∆</v>
          </cell>
        </row>
        <row r="10732">
          <cell r="V10732" t="str">
            <v>RISK MANAGEMENT : CAPITAL</v>
          </cell>
          <cell r="AB10732" t="str">
            <v/>
          </cell>
          <cell r="AC10732" t="str">
            <v/>
          </cell>
          <cell r="AD10732" t="str">
            <v>∆</v>
          </cell>
        </row>
        <row r="10733">
          <cell r="V10733" t="str">
            <v>840.04.00.140-7000.03</v>
          </cell>
          <cell r="W10733" t="str">
            <v>Capital Outlay Equipment New</v>
          </cell>
          <cell r="X10733">
            <v>0</v>
          </cell>
          <cell r="Y10733">
            <v>7000</v>
          </cell>
          <cell r="Z10733">
            <v>0</v>
          </cell>
          <cell r="AA10733">
            <v>0</v>
          </cell>
          <cell r="AB10733">
            <v>0</v>
          </cell>
          <cell r="AC10733">
            <v>0</v>
          </cell>
          <cell r="AD10733" t="str">
            <v>∆</v>
          </cell>
          <cell r="AE10733">
            <v>0</v>
          </cell>
        </row>
        <row r="10734">
          <cell r="W10734" t="str">
            <v>TOTAL : CAPITAL</v>
          </cell>
          <cell r="X10734">
            <v>0</v>
          </cell>
          <cell r="Y10734">
            <v>7000</v>
          </cell>
          <cell r="Z10734">
            <v>0</v>
          </cell>
          <cell r="AA10734">
            <v>0</v>
          </cell>
          <cell r="AB10734">
            <v>0</v>
          </cell>
          <cell r="AC10734">
            <v>0</v>
          </cell>
          <cell r="AD10734" t="str">
            <v>∆</v>
          </cell>
          <cell r="AE10734">
            <v>0</v>
          </cell>
        </row>
        <row r="10735">
          <cell r="AB10735" t="str">
            <v/>
          </cell>
          <cell r="AC10735" t="str">
            <v/>
          </cell>
          <cell r="AD10735" t="str">
            <v>∆</v>
          </cell>
        </row>
        <row r="10736">
          <cell r="V10736" t="str">
            <v>[840] EQUIPMENT : FINANCE : NON DIVISIONAL</v>
          </cell>
          <cell r="AB10736" t="str">
            <v/>
          </cell>
          <cell r="AC10736" t="str">
            <v/>
          </cell>
          <cell r="AD10736" t="str">
            <v>∆</v>
          </cell>
        </row>
        <row r="10737">
          <cell r="V10737" t="str">
            <v>GENERAL : OPERATIONS</v>
          </cell>
          <cell r="AB10737" t="str">
            <v/>
          </cell>
          <cell r="AC10737" t="str">
            <v/>
          </cell>
          <cell r="AD10737" t="str">
            <v>∆</v>
          </cell>
        </row>
        <row r="10738">
          <cell r="V10738" t="str">
            <v>840.05.00.900-6200.02</v>
          </cell>
          <cell r="W10738" t="str">
            <v>Supplies Special Department</v>
          </cell>
          <cell r="X10738">
            <v>0</v>
          </cell>
          <cell r="Y10738">
            <v>0</v>
          </cell>
          <cell r="Z10738">
            <v>0</v>
          </cell>
          <cell r="AA10738">
            <v>0</v>
          </cell>
          <cell r="AB10738">
            <v>0</v>
          </cell>
          <cell r="AC10738">
            <v>0</v>
          </cell>
          <cell r="AD10738" t="str">
            <v>∆</v>
          </cell>
          <cell r="AE10738">
            <v>0</v>
          </cell>
        </row>
        <row r="10739">
          <cell r="V10739" t="str">
            <v>840.05.00.900-6400.04</v>
          </cell>
          <cell r="W10739" t="str">
            <v>Repairs &amp; Maintenance Equipment Rental</v>
          </cell>
          <cell r="X10739">
            <v>1000</v>
          </cell>
          <cell r="Y10739">
            <v>1000</v>
          </cell>
          <cell r="Z10739">
            <v>1000</v>
          </cell>
          <cell r="AA10739">
            <v>1000</v>
          </cell>
          <cell r="AB10739">
            <v>0</v>
          </cell>
          <cell r="AC10739">
            <v>6400</v>
          </cell>
          <cell r="AD10739" t="str">
            <v>∆</v>
          </cell>
          <cell r="AE10739">
            <v>6400</v>
          </cell>
        </row>
        <row r="10740">
          <cell r="W10740" t="str">
            <v>TOTAL : OPERATIONS</v>
          </cell>
          <cell r="X10740">
            <v>1000</v>
          </cell>
          <cell r="Y10740">
            <v>1000</v>
          </cell>
          <cell r="Z10740">
            <v>1000</v>
          </cell>
          <cell r="AA10740">
            <v>1000</v>
          </cell>
          <cell r="AB10740">
            <v>0</v>
          </cell>
          <cell r="AC10740">
            <v>6400</v>
          </cell>
          <cell r="AD10740" t="str">
            <v>∆</v>
          </cell>
          <cell r="AE10740">
            <v>6400</v>
          </cell>
        </row>
        <row r="10741">
          <cell r="AB10741" t="str">
            <v/>
          </cell>
          <cell r="AC10741" t="str">
            <v/>
          </cell>
          <cell r="AD10741" t="str">
            <v>∆</v>
          </cell>
        </row>
        <row r="10742">
          <cell r="V10742" t="str">
            <v>[840] EQUIPMENT : INFORMATION TECHNOLOGY : NON DIVISIONAL</v>
          </cell>
          <cell r="AB10742" t="str">
            <v/>
          </cell>
          <cell r="AC10742" t="str">
            <v/>
          </cell>
          <cell r="AD10742" t="str">
            <v>∆</v>
          </cell>
        </row>
        <row r="10743">
          <cell r="V10743" t="str">
            <v>GENERAL : OPERATIONS</v>
          </cell>
          <cell r="AB10743" t="str">
            <v/>
          </cell>
          <cell r="AC10743" t="str">
            <v/>
          </cell>
          <cell r="AD10743" t="str">
            <v>∆</v>
          </cell>
        </row>
        <row r="10744">
          <cell r="V10744" t="str">
            <v>840.07.00.900-6200.03</v>
          </cell>
          <cell r="W10744" t="str">
            <v>Supplies Copier Maintenance &amp; Supplies</v>
          </cell>
          <cell r="X10744">
            <v>0</v>
          </cell>
          <cell r="Y10744">
            <v>0</v>
          </cell>
          <cell r="Z10744">
            <v>0</v>
          </cell>
          <cell r="AA10744">
            <v>2000</v>
          </cell>
          <cell r="AB10744">
            <v>0</v>
          </cell>
          <cell r="AC10744">
            <v>0</v>
          </cell>
          <cell r="AD10744" t="str">
            <v>∆</v>
          </cell>
          <cell r="AE10744">
            <v>0</v>
          </cell>
        </row>
        <row r="10745">
          <cell r="W10745" t="str">
            <v>TOTAL : OPERATIONS</v>
          </cell>
          <cell r="X10745">
            <v>0</v>
          </cell>
          <cell r="Y10745">
            <v>0</v>
          </cell>
          <cell r="Z10745">
            <v>0</v>
          </cell>
          <cell r="AA10745">
            <v>2000</v>
          </cell>
          <cell r="AB10745">
            <v>0</v>
          </cell>
          <cell r="AC10745">
            <v>0</v>
          </cell>
          <cell r="AD10745" t="str">
            <v>∆</v>
          </cell>
          <cell r="AE10745">
            <v>0</v>
          </cell>
        </row>
        <row r="10746">
          <cell r="AB10746" t="str">
            <v/>
          </cell>
          <cell r="AC10746" t="str">
            <v/>
          </cell>
          <cell r="AD10746" t="str">
            <v>∆</v>
          </cell>
        </row>
        <row r="10747">
          <cell r="V10747" t="str">
            <v>[840] EQUIPMENT : POLICE DEPARTMENT : NON DIVISIONAL</v>
          </cell>
          <cell r="AB10747" t="str">
            <v/>
          </cell>
          <cell r="AC10747" t="str">
            <v/>
          </cell>
          <cell r="AD10747" t="str">
            <v>∆</v>
          </cell>
        </row>
        <row r="10748">
          <cell r="V10748" t="str">
            <v>GENERAL : CAPITAL</v>
          </cell>
          <cell r="AB10748" t="str">
            <v/>
          </cell>
          <cell r="AC10748" t="str">
            <v/>
          </cell>
          <cell r="AD10748" t="str">
            <v>∆</v>
          </cell>
        </row>
        <row r="10749">
          <cell r="V10749" t="str">
            <v>840.11.00.900-7000.99</v>
          </cell>
          <cell r="W10749" t="str">
            <v>Capital Outlay General</v>
          </cell>
          <cell r="X10749">
            <v>0</v>
          </cell>
          <cell r="Y10749">
            <v>0</v>
          </cell>
          <cell r="Z10749">
            <v>0</v>
          </cell>
          <cell r="AA10749">
            <v>0</v>
          </cell>
          <cell r="AB10749">
            <v>0</v>
          </cell>
          <cell r="AC10749">
            <v>0</v>
          </cell>
          <cell r="AD10749" t="str">
            <v>∆</v>
          </cell>
          <cell r="AE10749">
            <v>0</v>
          </cell>
        </row>
        <row r="10750">
          <cell r="W10750" t="str">
            <v>TOTAL : CAPITAL</v>
          </cell>
          <cell r="X10750">
            <v>0</v>
          </cell>
          <cell r="Y10750">
            <v>0</v>
          </cell>
          <cell r="Z10750">
            <v>0</v>
          </cell>
          <cell r="AA10750">
            <v>0</v>
          </cell>
          <cell r="AB10750">
            <v>0</v>
          </cell>
          <cell r="AC10750">
            <v>0</v>
          </cell>
          <cell r="AD10750" t="str">
            <v>∆</v>
          </cell>
          <cell r="AE10750">
            <v>0</v>
          </cell>
        </row>
        <row r="10751">
          <cell r="AB10751" t="str">
            <v/>
          </cell>
          <cell r="AC10751" t="str">
            <v/>
          </cell>
          <cell r="AD10751" t="str">
            <v>∆</v>
          </cell>
        </row>
        <row r="10752">
          <cell r="V10752" t="str">
            <v>[840] EQUIPMENT : FIRE DEPARTMENT : NON DIVISIONAL</v>
          </cell>
          <cell r="AB10752" t="str">
            <v/>
          </cell>
          <cell r="AC10752" t="str">
            <v/>
          </cell>
          <cell r="AD10752" t="str">
            <v>∆</v>
          </cell>
        </row>
        <row r="10753">
          <cell r="V10753" t="str">
            <v>GENERAL : OPERATIONS</v>
          </cell>
          <cell r="AB10753" t="str">
            <v/>
          </cell>
          <cell r="AC10753" t="str">
            <v/>
          </cell>
          <cell r="AD10753" t="str">
            <v>∆</v>
          </cell>
        </row>
        <row r="10754">
          <cell r="V10754" t="str">
            <v>840.13.00.900-6200.02</v>
          </cell>
          <cell r="W10754" t="str">
            <v>Supplies Special Department</v>
          </cell>
          <cell r="X10754">
            <v>0</v>
          </cell>
          <cell r="Y10754">
            <v>0</v>
          </cell>
          <cell r="Z10754">
            <v>0</v>
          </cell>
          <cell r="AA10754">
            <v>0</v>
          </cell>
          <cell r="AB10754">
            <v>0</v>
          </cell>
          <cell r="AC10754">
            <v>0</v>
          </cell>
          <cell r="AD10754" t="str">
            <v>∆</v>
          </cell>
          <cell r="AE10754">
            <v>0</v>
          </cell>
        </row>
        <row r="10755">
          <cell r="W10755" t="str">
            <v>TOTAL : OPERATIONS</v>
          </cell>
          <cell r="X10755">
            <v>0</v>
          </cell>
          <cell r="Y10755">
            <v>0</v>
          </cell>
          <cell r="Z10755">
            <v>0</v>
          </cell>
          <cell r="AA10755">
            <v>0</v>
          </cell>
          <cell r="AB10755">
            <v>0</v>
          </cell>
          <cell r="AC10755">
            <v>0</v>
          </cell>
          <cell r="AD10755" t="str">
            <v>∆</v>
          </cell>
          <cell r="AE10755">
            <v>0</v>
          </cell>
        </row>
        <row r="10756">
          <cell r="AB10756" t="str">
            <v/>
          </cell>
          <cell r="AC10756" t="str">
            <v/>
          </cell>
          <cell r="AD10756" t="str">
            <v>∆</v>
          </cell>
        </row>
        <row r="10757">
          <cell r="V10757" t="str">
            <v>[840] EQUIPMENT : FIRE DEPARTMENT : NON DIVISIONAL</v>
          </cell>
        </row>
        <row r="10758">
          <cell r="V10758" t="str">
            <v>GENERAL : CAPITAL</v>
          </cell>
          <cell r="AB10758" t="str">
            <v/>
          </cell>
          <cell r="AC10758" t="str">
            <v/>
          </cell>
          <cell r="AD10758" t="str">
            <v>∆</v>
          </cell>
        </row>
        <row r="10759">
          <cell r="V10759" t="str">
            <v>840.13.00.900-7000.03</v>
          </cell>
          <cell r="W10759" t="str">
            <v>Capital Outlay Equipment New</v>
          </cell>
          <cell r="X10759">
            <v>16000</v>
          </cell>
          <cell r="Y10759">
            <v>15000</v>
          </cell>
          <cell r="Z10759">
            <v>7000</v>
          </cell>
          <cell r="AA10759">
            <v>0</v>
          </cell>
          <cell r="AB10759">
            <v>0</v>
          </cell>
          <cell r="AC10759">
            <v>0</v>
          </cell>
          <cell r="AD10759" t="str">
            <v>∆</v>
          </cell>
          <cell r="AE10759">
            <v>0</v>
          </cell>
        </row>
        <row r="10760">
          <cell r="V10760" t="str">
            <v>840.13.00.900-7000.99</v>
          </cell>
          <cell r="W10760" t="str">
            <v>Capital Outlay General</v>
          </cell>
          <cell r="X10760">
            <v>0</v>
          </cell>
          <cell r="Y10760">
            <v>0</v>
          </cell>
          <cell r="Z10760">
            <v>0</v>
          </cell>
          <cell r="AA10760">
            <v>0</v>
          </cell>
          <cell r="AB10760">
            <v>0</v>
          </cell>
          <cell r="AC10760">
            <v>0</v>
          </cell>
          <cell r="AD10760" t="str">
            <v>∆</v>
          </cell>
          <cell r="AE10760">
            <v>0</v>
          </cell>
        </row>
        <row r="10761">
          <cell r="W10761" t="str">
            <v>TOTAL : CAPITAL</v>
          </cell>
          <cell r="X10761">
            <v>16000</v>
          </cell>
          <cell r="Y10761">
            <v>15000</v>
          </cell>
          <cell r="Z10761">
            <v>7000</v>
          </cell>
          <cell r="AA10761">
            <v>0</v>
          </cell>
          <cell r="AB10761">
            <v>0</v>
          </cell>
          <cell r="AC10761">
            <v>0</v>
          </cell>
          <cell r="AD10761" t="str">
            <v>∆</v>
          </cell>
          <cell r="AE10761">
            <v>0</v>
          </cell>
        </row>
        <row r="10762">
          <cell r="AB10762" t="str">
            <v/>
          </cell>
          <cell r="AC10762" t="str">
            <v/>
          </cell>
          <cell r="AD10762" t="str">
            <v>∆</v>
          </cell>
        </row>
        <row r="10763">
          <cell r="V10763" t="str">
            <v>[840] EQUIPMENT : RECREATION &amp; COMMUNITY SERVICES : RECREATION</v>
          </cell>
          <cell r="AB10763" t="str">
            <v/>
          </cell>
          <cell r="AC10763" t="str">
            <v/>
          </cell>
          <cell r="AD10763" t="str">
            <v>∆</v>
          </cell>
        </row>
        <row r="10764">
          <cell r="V10764" t="str">
            <v>GENERAL : CAPITAL</v>
          </cell>
          <cell r="AB10764" t="str">
            <v/>
          </cell>
          <cell r="AC10764" t="str">
            <v/>
          </cell>
          <cell r="AD10764" t="str">
            <v>∆</v>
          </cell>
        </row>
        <row r="10765">
          <cell r="V10765" t="str">
            <v>840.20.20.900-7000.03</v>
          </cell>
          <cell r="W10765" t="str">
            <v>Capital Outlay Equipment New</v>
          </cell>
          <cell r="X10765">
            <v>0</v>
          </cell>
          <cell r="Y10765">
            <v>0</v>
          </cell>
          <cell r="Z10765">
            <v>0</v>
          </cell>
          <cell r="AA10765">
            <v>0</v>
          </cell>
          <cell r="AB10765">
            <v>0</v>
          </cell>
          <cell r="AC10765">
            <v>0</v>
          </cell>
          <cell r="AD10765" t="str">
            <v>∆</v>
          </cell>
          <cell r="AE10765">
            <v>0</v>
          </cell>
        </row>
        <row r="10766">
          <cell r="W10766" t="str">
            <v>TOTAL : CAPITAL</v>
          </cell>
          <cell r="X10766">
            <v>0</v>
          </cell>
          <cell r="Y10766">
            <v>0</v>
          </cell>
          <cell r="Z10766">
            <v>0</v>
          </cell>
          <cell r="AA10766">
            <v>0</v>
          </cell>
          <cell r="AB10766">
            <v>0</v>
          </cell>
          <cell r="AC10766">
            <v>0</v>
          </cell>
          <cell r="AD10766" t="str">
            <v>∆</v>
          </cell>
          <cell r="AE10766">
            <v>0</v>
          </cell>
        </row>
        <row r="10768">
          <cell r="V10768" t="str">
            <v>[840] EQUIPMENT : RECREATION &amp; COMMUNITY SERVICES : PARKS</v>
          </cell>
          <cell r="AB10768" t="str">
            <v/>
          </cell>
          <cell r="AC10768" t="str">
            <v/>
          </cell>
          <cell r="AD10768" t="str">
            <v>∆</v>
          </cell>
        </row>
        <row r="10769">
          <cell r="V10769" t="str">
            <v>GENERAL : CAPITAL</v>
          </cell>
          <cell r="AB10769" t="str">
            <v/>
          </cell>
          <cell r="AC10769" t="str">
            <v/>
          </cell>
          <cell r="AD10769" t="str">
            <v>∆</v>
          </cell>
        </row>
        <row r="10770">
          <cell r="V10770" t="str">
            <v>840.20.25.900-7000.03</v>
          </cell>
          <cell r="W10770" t="str">
            <v>Capital Outlay Equipment New</v>
          </cell>
          <cell r="X10770">
            <v>15000</v>
          </cell>
          <cell r="Y10770">
            <v>17000</v>
          </cell>
          <cell r="Z10770">
            <v>0</v>
          </cell>
          <cell r="AA10770">
            <v>0</v>
          </cell>
          <cell r="AB10770">
            <v>0</v>
          </cell>
          <cell r="AC10770">
            <v>0</v>
          </cell>
          <cell r="AD10770" t="str">
            <v>∆</v>
          </cell>
          <cell r="AE10770">
            <v>0</v>
          </cell>
        </row>
        <row r="10771">
          <cell r="V10771" t="str">
            <v>840.20.25.900-7000.04</v>
          </cell>
          <cell r="W10771" t="str">
            <v>Capital Outlay Equipment Replacement</v>
          </cell>
          <cell r="X10771">
            <v>24000</v>
          </cell>
          <cell r="Y10771">
            <v>32000</v>
          </cell>
          <cell r="Z10771">
            <v>120000</v>
          </cell>
          <cell r="AA10771">
            <v>0</v>
          </cell>
          <cell r="AB10771">
            <v>0</v>
          </cell>
          <cell r="AC10771">
            <v>0</v>
          </cell>
          <cell r="AD10771" t="str">
            <v>∆</v>
          </cell>
          <cell r="AE10771">
            <v>0</v>
          </cell>
        </row>
        <row r="10772">
          <cell r="V10772" t="str">
            <v>840.20.25.900-7000.99</v>
          </cell>
          <cell r="W10772" t="str">
            <v>Capital Outlay General</v>
          </cell>
          <cell r="X10772">
            <v>0</v>
          </cell>
          <cell r="Y10772">
            <v>0</v>
          </cell>
          <cell r="Z10772">
            <v>0</v>
          </cell>
          <cell r="AA10772">
            <v>0</v>
          </cell>
          <cell r="AB10772">
            <v>0</v>
          </cell>
          <cell r="AC10772">
            <v>0</v>
          </cell>
          <cell r="AD10772" t="str">
            <v>∆</v>
          </cell>
          <cell r="AE10772">
            <v>0</v>
          </cell>
        </row>
        <row r="10773">
          <cell r="W10773" t="str">
            <v>TOTAL : CAPITAL</v>
          </cell>
          <cell r="X10773">
            <v>39000</v>
          </cell>
          <cell r="Y10773">
            <v>49000</v>
          </cell>
          <cell r="Z10773">
            <v>120000</v>
          </cell>
          <cell r="AA10773">
            <v>0</v>
          </cell>
          <cell r="AB10773">
            <v>0</v>
          </cell>
          <cell r="AC10773">
            <v>0</v>
          </cell>
          <cell r="AD10773" t="str">
            <v>∆</v>
          </cell>
          <cell r="AE10773">
            <v>0</v>
          </cell>
        </row>
        <row r="10775">
          <cell r="V10775" t="str">
            <v>[840] EQUIPMENT : RECREATION &amp; COMMUNITY SERVICES : GOLF</v>
          </cell>
          <cell r="AB10775" t="str">
            <v/>
          </cell>
          <cell r="AC10775" t="str">
            <v/>
          </cell>
          <cell r="AD10775" t="str">
            <v>∆</v>
          </cell>
        </row>
        <row r="10776">
          <cell r="V10776" t="str">
            <v>GENERAL : CAPITAL</v>
          </cell>
          <cell r="AB10776" t="str">
            <v/>
          </cell>
          <cell r="AC10776" t="str">
            <v/>
          </cell>
          <cell r="AD10776" t="str">
            <v>∆</v>
          </cell>
        </row>
        <row r="10777">
          <cell r="V10777" t="str">
            <v>840.20.35.900-7000.04</v>
          </cell>
          <cell r="W10777" t="str">
            <v>Capital Outlay Equipment Replacement</v>
          </cell>
          <cell r="X10777">
            <v>0</v>
          </cell>
          <cell r="Y10777">
            <v>0</v>
          </cell>
          <cell r="Z10777">
            <v>35000</v>
          </cell>
          <cell r="AA10777">
            <v>0</v>
          </cell>
          <cell r="AB10777">
            <v>0</v>
          </cell>
          <cell r="AC10777">
            <v>0</v>
          </cell>
          <cell r="AD10777" t="str">
            <v>∆</v>
          </cell>
          <cell r="AE10777">
            <v>0</v>
          </cell>
        </row>
        <row r="10778">
          <cell r="W10778" t="str">
            <v>TOTAL : CAPITAL</v>
          </cell>
          <cell r="X10778">
            <v>0</v>
          </cell>
          <cell r="Y10778">
            <v>0</v>
          </cell>
          <cell r="Z10778">
            <v>35000</v>
          </cell>
          <cell r="AA10778">
            <v>0</v>
          </cell>
          <cell r="AB10778">
            <v>0</v>
          </cell>
          <cell r="AC10778">
            <v>0</v>
          </cell>
          <cell r="AD10778" t="str">
            <v>∆</v>
          </cell>
          <cell r="AE10778">
            <v>0</v>
          </cell>
        </row>
        <row r="10779">
          <cell r="AB10779" t="str">
            <v/>
          </cell>
          <cell r="AC10779" t="str">
            <v/>
          </cell>
          <cell r="AD10779" t="str">
            <v>∆</v>
          </cell>
        </row>
        <row r="10780">
          <cell r="V10780" t="str">
            <v>[840] EQUIPMENT : PUBLIC WORKS : MAINTENANCE</v>
          </cell>
          <cell r="AB10780" t="str">
            <v/>
          </cell>
          <cell r="AC10780" t="str">
            <v/>
          </cell>
          <cell r="AD10780" t="str">
            <v>∆</v>
          </cell>
        </row>
        <row r="10781">
          <cell r="V10781" t="str">
            <v>GENERAL : CAPITAL</v>
          </cell>
          <cell r="AB10781" t="str">
            <v/>
          </cell>
          <cell r="AC10781" t="str">
            <v/>
          </cell>
          <cell r="AD10781" t="str">
            <v>∆</v>
          </cell>
        </row>
        <row r="10782">
          <cell r="V10782" t="str">
            <v>840.40.55.900-7000.03</v>
          </cell>
          <cell r="W10782" t="str">
            <v>Capital Outlay Equipment New</v>
          </cell>
          <cell r="X10782">
            <v>12000</v>
          </cell>
          <cell r="Y10782">
            <v>6000</v>
          </cell>
          <cell r="Z10782">
            <v>0</v>
          </cell>
          <cell r="AA10782">
            <v>0</v>
          </cell>
          <cell r="AB10782">
            <v>0</v>
          </cell>
          <cell r="AC10782">
            <v>0</v>
          </cell>
          <cell r="AD10782" t="str">
            <v>∆</v>
          </cell>
          <cell r="AE10782">
            <v>0</v>
          </cell>
        </row>
        <row r="10783">
          <cell r="W10783" t="str">
            <v>TOTAL : CAPITAL</v>
          </cell>
          <cell r="X10783">
            <v>12000</v>
          </cell>
          <cell r="Y10783">
            <v>6000</v>
          </cell>
          <cell r="Z10783">
            <v>0</v>
          </cell>
          <cell r="AA10783">
            <v>0</v>
          </cell>
          <cell r="AB10783">
            <v>0</v>
          </cell>
          <cell r="AC10783">
            <v>0</v>
          </cell>
          <cell r="AD10783" t="str">
            <v>∆</v>
          </cell>
          <cell r="AE10783">
            <v>0</v>
          </cell>
        </row>
        <row r="10785">
          <cell r="V10785" t="str">
            <v>[840] EQUIPMENT : PUBLIC WORKS : FLEET</v>
          </cell>
          <cell r="AB10785" t="str">
            <v/>
          </cell>
          <cell r="AC10785" t="str">
            <v/>
          </cell>
          <cell r="AD10785" t="str">
            <v>∆</v>
          </cell>
        </row>
        <row r="10786">
          <cell r="V10786" t="str">
            <v>GENERAL : CAPITAL</v>
          </cell>
          <cell r="AB10786" t="str">
            <v/>
          </cell>
          <cell r="AC10786" t="str">
            <v/>
          </cell>
          <cell r="AD10786" t="str">
            <v>∆</v>
          </cell>
        </row>
        <row r="10787">
          <cell r="V10787" t="str">
            <v>840.40.60.900-7000.03</v>
          </cell>
          <cell r="W10787" t="str">
            <v>Capital Outlay Equipment New</v>
          </cell>
          <cell r="X10787">
            <v>0</v>
          </cell>
          <cell r="Y10787">
            <v>12000</v>
          </cell>
          <cell r="Z10787">
            <v>0</v>
          </cell>
          <cell r="AA10787">
            <v>0</v>
          </cell>
          <cell r="AB10787">
            <v>0</v>
          </cell>
          <cell r="AC10787">
            <v>0</v>
          </cell>
          <cell r="AD10787" t="str">
            <v>∆</v>
          </cell>
          <cell r="AE10787">
            <v>0</v>
          </cell>
        </row>
        <row r="10788">
          <cell r="W10788" t="str">
            <v>TOTAL : CAPITAL</v>
          </cell>
          <cell r="X10788">
            <v>0</v>
          </cell>
          <cell r="Y10788">
            <v>12000</v>
          </cell>
          <cell r="Z10788">
            <v>0</v>
          </cell>
          <cell r="AA10788">
            <v>0</v>
          </cell>
          <cell r="AB10788">
            <v>0</v>
          </cell>
          <cell r="AC10788">
            <v>0</v>
          </cell>
          <cell r="AD10788" t="str">
            <v>∆</v>
          </cell>
          <cell r="AE10788">
            <v>0</v>
          </cell>
        </row>
        <row r="10790">
          <cell r="V10790" t="str">
            <v>[840] EQUIPMENT : PUBLIC WORKS : TRANSPORTATION</v>
          </cell>
          <cell r="AB10790" t="str">
            <v/>
          </cell>
          <cell r="AC10790" t="str">
            <v/>
          </cell>
          <cell r="AD10790" t="str">
            <v>∆</v>
          </cell>
        </row>
        <row r="10791">
          <cell r="V10791" t="str">
            <v>STREETS : CAPITAL</v>
          </cell>
          <cell r="AB10791" t="str">
            <v/>
          </cell>
          <cell r="AC10791" t="str">
            <v/>
          </cell>
          <cell r="AD10791" t="str">
            <v>∆</v>
          </cell>
        </row>
        <row r="10792">
          <cell r="V10792" t="str">
            <v>840.40.70.570-7000.04</v>
          </cell>
          <cell r="W10792" t="str">
            <v>Capital Outlay Equipment Replacement</v>
          </cell>
          <cell r="X10792">
            <v>0</v>
          </cell>
          <cell r="Y10792">
            <v>0</v>
          </cell>
          <cell r="Z10792">
            <v>0</v>
          </cell>
          <cell r="AA10792">
            <v>0</v>
          </cell>
          <cell r="AB10792">
            <v>0</v>
          </cell>
          <cell r="AC10792">
            <v>0</v>
          </cell>
          <cell r="AD10792" t="str">
            <v>∆</v>
          </cell>
          <cell r="AE10792">
            <v>0</v>
          </cell>
        </row>
        <row r="10793">
          <cell r="V10793" t="str">
            <v>840.40.70.570-7000.99</v>
          </cell>
          <cell r="W10793" t="str">
            <v>Capital Outlay General</v>
          </cell>
          <cell r="X10793">
            <v>0</v>
          </cell>
          <cell r="Y10793">
            <v>0</v>
          </cell>
          <cell r="Z10793">
            <v>0</v>
          </cell>
          <cell r="AA10793">
            <v>0</v>
          </cell>
          <cell r="AB10793">
            <v>0</v>
          </cell>
          <cell r="AC10793">
            <v>0</v>
          </cell>
          <cell r="AD10793" t="str">
            <v>∆</v>
          </cell>
          <cell r="AE10793">
            <v>0</v>
          </cell>
        </row>
        <row r="10794">
          <cell r="W10794" t="str">
            <v>TOTAL : CAPITAL</v>
          </cell>
          <cell r="X10794">
            <v>0</v>
          </cell>
          <cell r="Y10794">
            <v>0</v>
          </cell>
          <cell r="Z10794">
            <v>0</v>
          </cell>
          <cell r="AA10794">
            <v>0</v>
          </cell>
          <cell r="AB10794">
            <v>0</v>
          </cell>
          <cell r="AC10794">
            <v>0</v>
          </cell>
          <cell r="AD10794" t="str">
            <v>∆</v>
          </cell>
          <cell r="AE10794">
            <v>0</v>
          </cell>
        </row>
        <row r="10796">
          <cell r="V10796" t="str">
            <v>[840] EQUIPMENT : PUBLIC WORKS : WASTEWATER</v>
          </cell>
          <cell r="AB10796" t="str">
            <v/>
          </cell>
          <cell r="AC10796" t="str">
            <v/>
          </cell>
          <cell r="AD10796" t="str">
            <v>∆</v>
          </cell>
        </row>
        <row r="10797">
          <cell r="V10797" t="str">
            <v>GENERAL : CAPITAL</v>
          </cell>
          <cell r="AB10797" t="str">
            <v/>
          </cell>
          <cell r="AC10797" t="str">
            <v/>
          </cell>
          <cell r="AD10797" t="str">
            <v>∆</v>
          </cell>
        </row>
        <row r="10798">
          <cell r="V10798" t="str">
            <v>840.40.80.900-7000.04</v>
          </cell>
          <cell r="W10798" t="str">
            <v>Capital Outlay Equipment Replacement</v>
          </cell>
          <cell r="X10798">
            <v>0</v>
          </cell>
          <cell r="Y10798">
            <v>0</v>
          </cell>
          <cell r="Z10798">
            <v>0</v>
          </cell>
          <cell r="AA10798">
            <v>0</v>
          </cell>
          <cell r="AB10798">
            <v>0</v>
          </cell>
          <cell r="AC10798">
            <v>0</v>
          </cell>
          <cell r="AD10798" t="str">
            <v>∆</v>
          </cell>
          <cell r="AE10798">
            <v>0</v>
          </cell>
        </row>
        <row r="10799">
          <cell r="W10799" t="str">
            <v>TOTAL : CAPITAL</v>
          </cell>
          <cell r="X10799">
            <v>0</v>
          </cell>
          <cell r="Y10799">
            <v>0</v>
          </cell>
          <cell r="Z10799">
            <v>0</v>
          </cell>
          <cell r="AA10799">
            <v>0</v>
          </cell>
          <cell r="AB10799">
            <v>0</v>
          </cell>
          <cell r="AC10799">
            <v>0</v>
          </cell>
          <cell r="AD10799" t="str">
            <v>∆</v>
          </cell>
          <cell r="AE10799">
            <v>0</v>
          </cell>
        </row>
        <row r="10800">
          <cell r="AB10800" t="str">
            <v/>
          </cell>
          <cell r="AC10800" t="str">
            <v/>
          </cell>
          <cell r="AD10800" t="str">
            <v>∆</v>
          </cell>
        </row>
        <row r="10801">
          <cell r="V10801" t="str">
            <v>[840] EQUIPMENT : NON DEPARTMENTAL : NON DIVISIONAL</v>
          </cell>
          <cell r="AB10801" t="str">
            <v/>
          </cell>
          <cell r="AC10801" t="str">
            <v/>
          </cell>
          <cell r="AD10801" t="str">
            <v>∆</v>
          </cell>
        </row>
        <row r="10802">
          <cell r="V10802" t="str">
            <v>DEBT SERVICE : DEBT SERVICE</v>
          </cell>
          <cell r="AB10802" t="str">
            <v/>
          </cell>
          <cell r="AC10802" t="str">
            <v/>
          </cell>
          <cell r="AD10802" t="str">
            <v>∆</v>
          </cell>
        </row>
        <row r="10803">
          <cell r="V10803" t="str">
            <v>840.00.00.005-8900.05</v>
          </cell>
          <cell r="W10803" t="str">
            <v>Debt Service-Principal Westamerica Bank-Phone</v>
          </cell>
          <cell r="X10803">
            <v>0</v>
          </cell>
          <cell r="Y10803">
            <v>0</v>
          </cell>
          <cell r="Z10803">
            <v>0</v>
          </cell>
          <cell r="AA10803">
            <v>0</v>
          </cell>
          <cell r="AB10803">
            <v>0</v>
          </cell>
          <cell r="AC10803">
            <v>0</v>
          </cell>
          <cell r="AD10803" t="str">
            <v>∆</v>
          </cell>
          <cell r="AE10803">
            <v>0</v>
          </cell>
        </row>
        <row r="10804">
          <cell r="V10804" t="str">
            <v>840.00.00.005-8910.05</v>
          </cell>
          <cell r="W10804" t="str">
            <v>Debt Service-Interest Westamerica Bank-Phone</v>
          </cell>
          <cell r="X10804">
            <v>0</v>
          </cell>
          <cell r="Y10804">
            <v>0</v>
          </cell>
          <cell r="Z10804">
            <v>0</v>
          </cell>
          <cell r="AA10804">
            <v>0</v>
          </cell>
          <cell r="AB10804">
            <v>0</v>
          </cell>
          <cell r="AC10804">
            <v>0</v>
          </cell>
          <cell r="AD10804" t="str">
            <v>∆</v>
          </cell>
          <cell r="AE10804">
            <v>0</v>
          </cell>
        </row>
        <row r="10805">
          <cell r="W10805" t="str">
            <v>TOTAL : DEBT SERVICE</v>
          </cell>
          <cell r="X10805">
            <v>0</v>
          </cell>
          <cell r="Y10805">
            <v>0</v>
          </cell>
          <cell r="Z10805">
            <v>0</v>
          </cell>
          <cell r="AA10805">
            <v>0</v>
          </cell>
          <cell r="AB10805">
            <v>0</v>
          </cell>
          <cell r="AC10805">
            <v>0</v>
          </cell>
          <cell r="AD10805" t="str">
            <v>∆</v>
          </cell>
          <cell r="AE10805">
            <v>0</v>
          </cell>
        </row>
        <row r="10806">
          <cell r="AB10806" t="str">
            <v/>
          </cell>
          <cell r="AC10806" t="str">
            <v/>
          </cell>
          <cell r="AD10806" t="str">
            <v>∆</v>
          </cell>
        </row>
        <row r="10807">
          <cell r="AB10807" t="str">
            <v/>
          </cell>
          <cell r="AC10807" t="str">
            <v/>
          </cell>
          <cell r="AD10807" t="str">
            <v>∆</v>
          </cell>
        </row>
        <row r="10808">
          <cell r="V10808" t="str">
            <v>[860] SELF INSURANCE/RISK MANAGEMENT</v>
          </cell>
          <cell r="AB10808" t="str">
            <v/>
          </cell>
          <cell r="AC10808" t="str">
            <v/>
          </cell>
          <cell r="AD10808" t="str">
            <v>∆</v>
          </cell>
        </row>
        <row r="10809">
          <cell r="W10809" t="str">
            <v>INFLOWS</v>
          </cell>
          <cell r="X10809">
            <v>3837000</v>
          </cell>
          <cell r="Y10809">
            <v>4027000</v>
          </cell>
          <cell r="Z10809">
            <v>3663000</v>
          </cell>
          <cell r="AA10809">
            <v>3353000</v>
          </cell>
          <cell r="AB10809">
            <v>3382330</v>
          </cell>
          <cell r="AC10809">
            <v>4172000</v>
          </cell>
          <cell r="AD10809" t="str">
            <v>∆</v>
          </cell>
          <cell r="AE10809">
            <v>789670</v>
          </cell>
        </row>
        <row r="10810">
          <cell r="W10810" t="str">
            <v>OUTFLOWS</v>
          </cell>
          <cell r="X10810">
            <v>3286000</v>
          </cell>
          <cell r="Y10810">
            <v>3800000</v>
          </cell>
          <cell r="Z10810">
            <v>3591000</v>
          </cell>
          <cell r="AA10810">
            <v>3229000</v>
          </cell>
          <cell r="AB10810">
            <v>4228351</v>
          </cell>
          <cell r="AC10810">
            <v>4218077</v>
          </cell>
          <cell r="AD10810" t="str">
            <v>∆</v>
          </cell>
          <cell r="AE10810">
            <v>-10274</v>
          </cell>
        </row>
        <row r="10811">
          <cell r="W10811" t="str">
            <v>NET</v>
          </cell>
          <cell r="X10811">
            <v>551000</v>
          </cell>
          <cell r="Y10811">
            <v>227000</v>
          </cell>
          <cell r="Z10811">
            <v>72000</v>
          </cell>
          <cell r="AA10811">
            <v>124000</v>
          </cell>
          <cell r="AB10811">
            <v>-846021</v>
          </cell>
          <cell r="AC10811">
            <v>-46077</v>
          </cell>
          <cell r="AD10811" t="str">
            <v>∆</v>
          </cell>
          <cell r="AE10811">
            <v>799944</v>
          </cell>
        </row>
        <row r="10812">
          <cell r="AB10812" t="str">
            <v/>
          </cell>
          <cell r="AC10812" t="str">
            <v/>
          </cell>
          <cell r="AD10812" t="str">
            <v>∆</v>
          </cell>
        </row>
        <row r="10813">
          <cell r="V10813" t="str">
            <v>[860] SELF INSURANCE/RISK MANAGEMENT : NON DEPARTMENTAL : NON DIVISIONAL</v>
          </cell>
          <cell r="AB10813" t="str">
            <v/>
          </cell>
          <cell r="AC10813" t="str">
            <v/>
          </cell>
          <cell r="AD10813" t="str">
            <v>∆</v>
          </cell>
        </row>
        <row r="10814">
          <cell r="V10814" t="str">
            <v>GENERAL : OTHER REVENUE</v>
          </cell>
          <cell r="AB10814" t="str">
            <v/>
          </cell>
          <cell r="AC10814" t="str">
            <v/>
          </cell>
          <cell r="AD10814" t="str">
            <v>∆</v>
          </cell>
        </row>
        <row r="10815">
          <cell r="V10815" t="str">
            <v>860.00.00.900-4850.23</v>
          </cell>
          <cell r="W10815" t="str">
            <v>Other Revenue SIR Premium Refund</v>
          </cell>
          <cell r="X10815">
            <v>0</v>
          </cell>
          <cell r="Y10815">
            <v>0</v>
          </cell>
          <cell r="Z10815">
            <v>194000</v>
          </cell>
          <cell r="AA10815">
            <v>0</v>
          </cell>
          <cell r="AB10815">
            <v>0</v>
          </cell>
          <cell r="AC10815">
            <v>0</v>
          </cell>
          <cell r="AD10815" t="str">
            <v>∆</v>
          </cell>
          <cell r="AE10815">
            <v>0</v>
          </cell>
        </row>
        <row r="10816">
          <cell r="W10816" t="str">
            <v>TOTAL : OTHER REVENUE</v>
          </cell>
          <cell r="X10816">
            <v>0</v>
          </cell>
          <cell r="Y10816">
            <v>0</v>
          </cell>
          <cell r="Z10816">
            <v>194000</v>
          </cell>
          <cell r="AA10816">
            <v>0</v>
          </cell>
          <cell r="AB10816">
            <v>0</v>
          </cell>
          <cell r="AC10816">
            <v>0</v>
          </cell>
          <cell r="AD10816" t="str">
            <v>∆</v>
          </cell>
          <cell r="AE10816">
            <v>0</v>
          </cell>
        </row>
        <row r="10817">
          <cell r="AB10817" t="str">
            <v/>
          </cell>
          <cell r="AC10817" t="str">
            <v/>
          </cell>
          <cell r="AD10817" t="str">
            <v>∆</v>
          </cell>
        </row>
        <row r="10818">
          <cell r="V10818" t="str">
            <v>[860] SELF INSURANCE/RISK MANAGEMENT : NON DEPARTMENTAL : NON DIVISIONAL</v>
          </cell>
        </row>
        <row r="10819">
          <cell r="V10819" t="str">
            <v>GENERAL : TRANSFERS</v>
          </cell>
          <cell r="AB10819" t="str">
            <v/>
          </cell>
          <cell r="AC10819" t="str">
            <v/>
          </cell>
          <cell r="AD10819" t="str">
            <v>∆</v>
          </cell>
        </row>
        <row r="10820">
          <cell r="V10820" t="str">
            <v>860.00.00.900-4900.87</v>
          </cell>
          <cell r="W10820" t="str">
            <v>Transfers In Self Insurance Reserve</v>
          </cell>
          <cell r="X10820">
            <v>425000</v>
          </cell>
          <cell r="Y10820">
            <v>450000</v>
          </cell>
          <cell r="Z10820">
            <v>0</v>
          </cell>
          <cell r="AA10820">
            <v>0</v>
          </cell>
          <cell r="AB10820">
            <v>0</v>
          </cell>
          <cell r="AC10820">
            <v>0</v>
          </cell>
          <cell r="AD10820" t="str">
            <v>∆</v>
          </cell>
          <cell r="AE10820">
            <v>0</v>
          </cell>
        </row>
        <row r="10821">
          <cell r="W10821" t="str">
            <v>TOTAL : TRANSFERS</v>
          </cell>
          <cell r="X10821">
            <v>425000</v>
          </cell>
          <cell r="Y10821">
            <v>450000</v>
          </cell>
          <cell r="Z10821">
            <v>0</v>
          </cell>
          <cell r="AA10821">
            <v>0</v>
          </cell>
          <cell r="AB10821">
            <v>0</v>
          </cell>
          <cell r="AC10821">
            <v>0</v>
          </cell>
          <cell r="AD10821" t="str">
            <v>∆</v>
          </cell>
          <cell r="AE10821">
            <v>0</v>
          </cell>
        </row>
        <row r="10822">
          <cell r="AB10822" t="str">
            <v/>
          </cell>
          <cell r="AC10822" t="str">
            <v/>
          </cell>
          <cell r="AD10822" t="str">
            <v>∆</v>
          </cell>
        </row>
        <row r="10823">
          <cell r="V10823" t="str">
            <v>[860] SELF INSURANCE/RISK MANAGEMENT : EMPLOYEE SERVICES &amp; ENGAGEMENT : NON DIVISIONAL</v>
          </cell>
          <cell r="AB10823" t="str">
            <v/>
          </cell>
          <cell r="AC10823" t="str">
            <v/>
          </cell>
          <cell r="AD10823" t="str">
            <v>∆</v>
          </cell>
        </row>
        <row r="10824">
          <cell r="V10824" t="str">
            <v>RISK MANAGEMENT : INVESTMENT EARNINGS</v>
          </cell>
          <cell r="AB10824" t="str">
            <v/>
          </cell>
          <cell r="AC10824" t="str">
            <v/>
          </cell>
          <cell r="AD10824" t="str">
            <v>∆</v>
          </cell>
        </row>
        <row r="10825">
          <cell r="V10825" t="str">
            <v>860.04.00.140-4700.01</v>
          </cell>
          <cell r="W10825" t="str">
            <v>Investment Earnings Interest on Investments</v>
          </cell>
          <cell r="X10825">
            <v>0</v>
          </cell>
          <cell r="Y10825">
            <v>0</v>
          </cell>
          <cell r="Z10825">
            <v>169000</v>
          </cell>
          <cell r="AA10825">
            <v>-69000</v>
          </cell>
          <cell r="AB10825">
            <v>50810</v>
          </cell>
          <cell r="AC10825">
            <v>50810</v>
          </cell>
          <cell r="AD10825" t="str">
            <v>∆</v>
          </cell>
          <cell r="AE10825">
            <v>0</v>
          </cell>
        </row>
        <row r="10826">
          <cell r="V10826" t="str">
            <v>860.04.00.140-4700.21</v>
          </cell>
          <cell r="W10826" t="str">
            <v>Investment Earnings Unallocated Investment Expense</v>
          </cell>
          <cell r="X10826">
            <v>0</v>
          </cell>
          <cell r="Y10826">
            <v>0</v>
          </cell>
          <cell r="Z10826">
            <v>-6000</v>
          </cell>
          <cell r="AA10826">
            <v>-1000</v>
          </cell>
          <cell r="AB10826">
            <v>-5080</v>
          </cell>
          <cell r="AC10826">
            <v>-5080</v>
          </cell>
          <cell r="AD10826" t="str">
            <v>∆</v>
          </cell>
          <cell r="AE10826">
            <v>0</v>
          </cell>
        </row>
        <row r="10827">
          <cell r="W10827" t="str">
            <v>TOTAL : INVESTMENT EARNINGS</v>
          </cell>
          <cell r="X10827">
            <v>0</v>
          </cell>
          <cell r="Y10827">
            <v>0</v>
          </cell>
          <cell r="Z10827">
            <v>163000</v>
          </cell>
          <cell r="AA10827">
            <v>-70000</v>
          </cell>
          <cell r="AB10827">
            <v>45730</v>
          </cell>
          <cell r="AC10827">
            <v>45730</v>
          </cell>
          <cell r="AD10827" t="str">
            <v>∆</v>
          </cell>
          <cell r="AE10827">
            <v>0</v>
          </cell>
        </row>
        <row r="10828">
          <cell r="AB10828" t="str">
            <v/>
          </cell>
          <cell r="AC10828" t="str">
            <v/>
          </cell>
          <cell r="AD10828" t="str">
            <v>∆</v>
          </cell>
        </row>
        <row r="10829">
          <cell r="V10829" t="str">
            <v>[860] SELF INSURANCE/RISK MANAGEMENT : EMPLOYEE SERVICES &amp; ENGAGEMENT : NON DIVISIONAL</v>
          </cell>
        </row>
        <row r="10830">
          <cell r="V10830" t="str">
            <v>RISK MANAGEMENT : OTHER REVENUE</v>
          </cell>
          <cell r="AB10830" t="str">
            <v/>
          </cell>
          <cell r="AC10830" t="str">
            <v/>
          </cell>
          <cell r="AD10830" t="str">
            <v>∆</v>
          </cell>
        </row>
        <row r="10831">
          <cell r="V10831" t="str">
            <v>860.04.00.140-4850.07</v>
          </cell>
          <cell r="W10831" t="str">
            <v>Other Revenue Misc Reimbursement</v>
          </cell>
          <cell r="X10831">
            <v>27000</v>
          </cell>
          <cell r="Y10831">
            <v>4000</v>
          </cell>
          <cell r="Z10831">
            <v>12000</v>
          </cell>
          <cell r="AA10831">
            <v>86000</v>
          </cell>
          <cell r="AB10831">
            <v>0</v>
          </cell>
          <cell r="AC10831">
            <v>0</v>
          </cell>
          <cell r="AD10831" t="str">
            <v>∆</v>
          </cell>
          <cell r="AE10831">
            <v>0</v>
          </cell>
        </row>
        <row r="10832">
          <cell r="V10832" t="str">
            <v>860.04.00.140-4850.10</v>
          </cell>
          <cell r="W10832" t="str">
            <v>Other Revenue Settlements</v>
          </cell>
          <cell r="X10832">
            <v>0</v>
          </cell>
          <cell r="Y10832">
            <v>0</v>
          </cell>
          <cell r="Z10832">
            <v>0</v>
          </cell>
          <cell r="AA10832">
            <v>0</v>
          </cell>
          <cell r="AB10832">
            <v>0</v>
          </cell>
          <cell r="AC10832">
            <v>0</v>
          </cell>
          <cell r="AD10832" t="str">
            <v>∆</v>
          </cell>
          <cell r="AE10832">
            <v>0</v>
          </cell>
        </row>
        <row r="10833">
          <cell r="V10833" t="str">
            <v>860.04.00.140-4850.23</v>
          </cell>
          <cell r="W10833" t="str">
            <v>Other Revenue SIR Premium Refund</v>
          </cell>
          <cell r="X10833">
            <v>4000</v>
          </cell>
          <cell r="Y10833">
            <v>0</v>
          </cell>
          <cell r="Z10833">
            <v>0</v>
          </cell>
          <cell r="AA10833">
            <v>0</v>
          </cell>
          <cell r="AB10833">
            <v>0</v>
          </cell>
          <cell r="AC10833">
            <v>0</v>
          </cell>
          <cell r="AD10833" t="str">
            <v>∆</v>
          </cell>
          <cell r="AE10833">
            <v>0</v>
          </cell>
        </row>
        <row r="10834">
          <cell r="V10834" t="str">
            <v>860.04.00.140-4850.24</v>
          </cell>
          <cell r="W10834" t="str">
            <v>Other Revenue Insurance  SIR</v>
          </cell>
          <cell r="X10834">
            <v>1000000</v>
          </cell>
          <cell r="Y10834">
            <v>700000</v>
          </cell>
          <cell r="Z10834">
            <v>0</v>
          </cell>
          <cell r="AA10834">
            <v>43000</v>
          </cell>
          <cell r="AB10834">
            <v>0</v>
          </cell>
          <cell r="AC10834">
            <v>0</v>
          </cell>
          <cell r="AD10834" t="str">
            <v>∆</v>
          </cell>
          <cell r="AE10834">
            <v>0</v>
          </cell>
        </row>
        <row r="10835">
          <cell r="V10835" t="str">
            <v>860.04.00.140-4850.25</v>
          </cell>
          <cell r="W10835" t="str">
            <v>Other Revenue Insurance Premium</v>
          </cell>
          <cell r="X10835">
            <v>2381000</v>
          </cell>
          <cell r="Y10835">
            <v>2873000</v>
          </cell>
          <cell r="Z10835">
            <v>3294000</v>
          </cell>
          <cell r="AA10835">
            <v>3294000</v>
          </cell>
          <cell r="AB10835">
            <v>3336600</v>
          </cell>
          <cell r="AC10835">
            <v>4126270</v>
          </cell>
          <cell r="AD10835" t="str">
            <v>∆</v>
          </cell>
          <cell r="AE10835">
            <v>789670</v>
          </cell>
        </row>
        <row r="10836">
          <cell r="V10836" t="str">
            <v>860.04.00.140-4850.30</v>
          </cell>
          <cell r="W10836" t="str">
            <v>Other Revenue Excess Worker's Comp Premium</v>
          </cell>
          <cell r="X10836">
            <v>0</v>
          </cell>
          <cell r="Y10836">
            <v>0</v>
          </cell>
          <cell r="Z10836">
            <v>0</v>
          </cell>
          <cell r="AA10836">
            <v>0</v>
          </cell>
          <cell r="AB10836">
            <v>0</v>
          </cell>
          <cell r="AC10836">
            <v>0</v>
          </cell>
          <cell r="AD10836" t="str">
            <v>∆</v>
          </cell>
          <cell r="AE10836">
            <v>0</v>
          </cell>
        </row>
        <row r="10837">
          <cell r="W10837" t="str">
            <v>TOTAL : OTHER REVENUE</v>
          </cell>
          <cell r="X10837">
            <v>3412000</v>
          </cell>
          <cell r="Y10837">
            <v>3577000</v>
          </cell>
          <cell r="Z10837">
            <v>3306000</v>
          </cell>
          <cell r="AA10837">
            <v>3423000</v>
          </cell>
          <cell r="AB10837">
            <v>3336600</v>
          </cell>
          <cell r="AC10837">
            <v>4126270</v>
          </cell>
          <cell r="AD10837" t="str">
            <v>∆</v>
          </cell>
          <cell r="AE10837">
            <v>789670</v>
          </cell>
        </row>
        <row r="10838">
          <cell r="AB10838" t="str">
            <v/>
          </cell>
          <cell r="AC10838" t="str">
            <v/>
          </cell>
          <cell r="AD10838" t="str">
            <v>∆</v>
          </cell>
        </row>
        <row r="10839">
          <cell r="V10839" t="str">
            <v>GENERAL : OUTFLOW -TRANSFERS</v>
          </cell>
          <cell r="AB10839" t="str">
            <v/>
          </cell>
          <cell r="AC10839" t="str">
            <v/>
          </cell>
          <cell r="AD10839" t="str">
            <v>∆</v>
          </cell>
        </row>
        <row r="10840">
          <cell r="V10840" t="str">
            <v>860.00.00.900-9000.28</v>
          </cell>
          <cell r="W10840" t="str">
            <v>Transfers Out LMD</v>
          </cell>
          <cell r="X10840">
            <v>0</v>
          </cell>
          <cell r="Y10840">
            <v>0</v>
          </cell>
          <cell r="Z10840">
            <v>0</v>
          </cell>
          <cell r="AA10840">
            <v>0</v>
          </cell>
          <cell r="AB10840">
            <v>22900</v>
          </cell>
          <cell r="AC10840">
            <v>22900</v>
          </cell>
          <cell r="AD10840" t="str">
            <v>∆</v>
          </cell>
          <cell r="AE10840">
            <v>0</v>
          </cell>
        </row>
        <row r="10841">
          <cell r="V10841" t="str">
            <v>860.00.00.900-9000.55</v>
          </cell>
          <cell r="W10841" t="str">
            <v>Transfers Out CFD</v>
          </cell>
          <cell r="X10841">
            <v>0</v>
          </cell>
          <cell r="Y10841">
            <v>0</v>
          </cell>
          <cell r="Z10841">
            <v>0</v>
          </cell>
          <cell r="AA10841">
            <v>0</v>
          </cell>
          <cell r="AB10841">
            <v>22900</v>
          </cell>
          <cell r="AC10841">
            <v>22900</v>
          </cell>
          <cell r="AD10841" t="str">
            <v>∆</v>
          </cell>
          <cell r="AE10841">
            <v>0</v>
          </cell>
        </row>
        <row r="10842">
          <cell r="W10842" t="str">
            <v>TOTAL : OUTFLOW -TRANSFERS</v>
          </cell>
          <cell r="X10842">
            <v>0</v>
          </cell>
          <cell r="Y10842">
            <v>0</v>
          </cell>
          <cell r="Z10842">
            <v>0</v>
          </cell>
          <cell r="AA10842">
            <v>0</v>
          </cell>
          <cell r="AB10842">
            <v>45800</v>
          </cell>
          <cell r="AC10842">
            <v>45800</v>
          </cell>
          <cell r="AD10842" t="str">
            <v>∆</v>
          </cell>
          <cell r="AE10842">
            <v>0</v>
          </cell>
        </row>
        <row r="10844">
          <cell r="V10844" t="str">
            <v>GENERAL : CAPITAL</v>
          </cell>
          <cell r="AB10844" t="str">
            <v/>
          </cell>
          <cell r="AC10844" t="str">
            <v/>
          </cell>
          <cell r="AD10844" t="str">
            <v>∆</v>
          </cell>
        </row>
        <row r="10845">
          <cell r="V10845" t="str">
            <v>860.00.00.900-7000.99</v>
          </cell>
          <cell r="W10845" t="str">
            <v>Capital Outlay General</v>
          </cell>
          <cell r="X10845">
            <v>0</v>
          </cell>
          <cell r="Y10845">
            <v>0</v>
          </cell>
          <cell r="Z10845">
            <v>0</v>
          </cell>
          <cell r="AA10845">
            <v>0</v>
          </cell>
          <cell r="AB10845">
            <v>80000</v>
          </cell>
          <cell r="AC10845">
            <v>80000</v>
          </cell>
          <cell r="AD10845" t="str">
            <v>∆</v>
          </cell>
          <cell r="AE10845">
            <v>0</v>
          </cell>
        </row>
        <row r="10846">
          <cell r="W10846" t="str">
            <v>TOTAL : CAPITAL</v>
          </cell>
          <cell r="X10846">
            <v>0</v>
          </cell>
          <cell r="Y10846">
            <v>0</v>
          </cell>
          <cell r="Z10846">
            <v>0</v>
          </cell>
          <cell r="AA10846">
            <v>0</v>
          </cell>
          <cell r="AB10846">
            <v>80000</v>
          </cell>
          <cell r="AC10846">
            <v>80000</v>
          </cell>
          <cell r="AD10846" t="str">
            <v>∆</v>
          </cell>
          <cell r="AE10846">
            <v>0</v>
          </cell>
        </row>
        <row r="10847">
          <cell r="AB10847" t="str">
            <v/>
          </cell>
          <cell r="AC10847" t="str">
            <v/>
          </cell>
          <cell r="AD10847" t="str">
            <v>∆</v>
          </cell>
        </row>
        <row r="10848">
          <cell r="V10848" t="str">
            <v>[860] SELF INSURANCE/RISK MANAGEMENT : CITY MANAGER : NON DIVISIONAL</v>
          </cell>
        </row>
        <row r="10849">
          <cell r="V10849" t="str">
            <v>NO PROGRAM : PERSONNEL</v>
          </cell>
          <cell r="AB10849" t="str">
            <v/>
          </cell>
          <cell r="AC10849" t="str">
            <v/>
          </cell>
          <cell r="AD10849" t="str">
            <v>∆</v>
          </cell>
        </row>
        <row r="10850">
          <cell r="V10850" t="str">
            <v>860.03.00.000-5000.01</v>
          </cell>
          <cell r="W10850" t="str">
            <v>Salaries Regular</v>
          </cell>
          <cell r="X10850">
            <v>0</v>
          </cell>
          <cell r="Y10850">
            <v>0</v>
          </cell>
          <cell r="Z10850">
            <v>0</v>
          </cell>
          <cell r="AA10850">
            <v>0</v>
          </cell>
          <cell r="AB10850">
            <v>0</v>
          </cell>
          <cell r="AC10850">
            <v>0</v>
          </cell>
          <cell r="AD10850" t="str">
            <v>∆</v>
          </cell>
          <cell r="AE10850">
            <v>0</v>
          </cell>
        </row>
        <row r="10851">
          <cell r="V10851" t="str">
            <v>860.03.00.000-5000.02</v>
          </cell>
          <cell r="W10851" t="str">
            <v>Salaries Part Time</v>
          </cell>
          <cell r="X10851">
            <v>0</v>
          </cell>
          <cell r="Y10851">
            <v>0</v>
          </cell>
          <cell r="Z10851">
            <v>0</v>
          </cell>
          <cell r="AA10851">
            <v>2000</v>
          </cell>
          <cell r="AB10851">
            <v>0</v>
          </cell>
          <cell r="AC10851">
            <v>0</v>
          </cell>
          <cell r="AD10851" t="str">
            <v>∆</v>
          </cell>
          <cell r="AE10851">
            <v>0</v>
          </cell>
        </row>
        <row r="10852">
          <cell r="V10852" t="str">
            <v>860.03.00.000-5000.07</v>
          </cell>
          <cell r="W10852" t="str">
            <v>Salaries Admin Leave Pay</v>
          </cell>
          <cell r="X10852">
            <v>0</v>
          </cell>
          <cell r="Y10852">
            <v>0</v>
          </cell>
          <cell r="Z10852">
            <v>0</v>
          </cell>
          <cell r="AA10852">
            <v>0</v>
          </cell>
          <cell r="AB10852">
            <v>0</v>
          </cell>
          <cell r="AC10852">
            <v>0</v>
          </cell>
          <cell r="AD10852" t="str">
            <v>∆</v>
          </cell>
          <cell r="AE10852">
            <v>0</v>
          </cell>
        </row>
        <row r="10853">
          <cell r="V10853" t="str">
            <v>860.03.00.000-5000.08</v>
          </cell>
          <cell r="W10853" t="str">
            <v>Salaries Longevity Pay</v>
          </cell>
          <cell r="X10853">
            <v>0</v>
          </cell>
          <cell r="Y10853">
            <v>0</v>
          </cell>
          <cell r="Z10853">
            <v>0</v>
          </cell>
          <cell r="AA10853">
            <v>0</v>
          </cell>
          <cell r="AB10853">
            <v>0</v>
          </cell>
          <cell r="AC10853">
            <v>0</v>
          </cell>
          <cell r="AD10853" t="str">
            <v>∆</v>
          </cell>
          <cell r="AE10853">
            <v>0</v>
          </cell>
        </row>
        <row r="10854">
          <cell r="V10854" t="str">
            <v>860.03.00.000-5000.10</v>
          </cell>
          <cell r="W10854" t="str">
            <v>Salaries Furloughs</v>
          </cell>
          <cell r="X10854">
            <v>0</v>
          </cell>
          <cell r="Y10854">
            <v>0</v>
          </cell>
          <cell r="Z10854">
            <v>0</v>
          </cell>
          <cell r="AA10854">
            <v>0</v>
          </cell>
          <cell r="AB10854">
            <v>0</v>
          </cell>
          <cell r="AC10854">
            <v>0</v>
          </cell>
          <cell r="AD10854" t="str">
            <v>∆</v>
          </cell>
          <cell r="AE10854">
            <v>0</v>
          </cell>
        </row>
        <row r="10855">
          <cell r="V10855" t="str">
            <v>860.03.00.000-5000.12</v>
          </cell>
          <cell r="W10855" t="str">
            <v>Salaries Compensated Absences</v>
          </cell>
          <cell r="X10855">
            <v>0</v>
          </cell>
          <cell r="Y10855">
            <v>0</v>
          </cell>
          <cell r="Z10855">
            <v>0</v>
          </cell>
          <cell r="AA10855">
            <v>0</v>
          </cell>
          <cell r="AB10855">
            <v>0</v>
          </cell>
          <cell r="AC10855">
            <v>0</v>
          </cell>
          <cell r="AD10855" t="str">
            <v>∆</v>
          </cell>
          <cell r="AE10855">
            <v>0</v>
          </cell>
        </row>
        <row r="10856">
          <cell r="V10856" t="str">
            <v>860.03.00.000-5100.01</v>
          </cell>
          <cell r="W10856" t="str">
            <v>Benefits Retirement</v>
          </cell>
          <cell r="X10856">
            <v>0</v>
          </cell>
          <cell r="Y10856">
            <v>0</v>
          </cell>
          <cell r="Z10856">
            <v>0</v>
          </cell>
          <cell r="AA10856">
            <v>0</v>
          </cell>
          <cell r="AB10856">
            <v>0</v>
          </cell>
          <cell r="AC10856">
            <v>0</v>
          </cell>
          <cell r="AD10856" t="str">
            <v>∆</v>
          </cell>
          <cell r="AE10856">
            <v>0</v>
          </cell>
        </row>
        <row r="10857">
          <cell r="V10857" t="str">
            <v>860.03.00.000-5100.02</v>
          </cell>
          <cell r="W10857" t="str">
            <v>Benefits Health Insurance</v>
          </cell>
          <cell r="X10857">
            <v>0</v>
          </cell>
          <cell r="Y10857">
            <v>0</v>
          </cell>
          <cell r="Z10857">
            <v>0</v>
          </cell>
          <cell r="AA10857">
            <v>0</v>
          </cell>
          <cell r="AB10857">
            <v>0</v>
          </cell>
          <cell r="AC10857">
            <v>0</v>
          </cell>
          <cell r="AD10857" t="str">
            <v>∆</v>
          </cell>
          <cell r="AE10857">
            <v>0</v>
          </cell>
        </row>
        <row r="10858">
          <cell r="V10858" t="str">
            <v>860.03.00.000-5100.03</v>
          </cell>
          <cell r="W10858" t="str">
            <v>Benefits Dental Insurance</v>
          </cell>
          <cell r="X10858">
            <v>0</v>
          </cell>
          <cell r="Y10858">
            <v>0</v>
          </cell>
          <cell r="Z10858">
            <v>0</v>
          </cell>
          <cell r="AA10858">
            <v>0</v>
          </cell>
          <cell r="AB10858">
            <v>0</v>
          </cell>
          <cell r="AC10858">
            <v>0</v>
          </cell>
          <cell r="AD10858" t="str">
            <v>∆</v>
          </cell>
          <cell r="AE10858">
            <v>0</v>
          </cell>
        </row>
        <row r="10859">
          <cell r="V10859" t="str">
            <v>860.03.00.000-5100.04</v>
          </cell>
          <cell r="W10859" t="str">
            <v>Benefits Vision Insurance</v>
          </cell>
          <cell r="X10859">
            <v>0</v>
          </cell>
          <cell r="Y10859">
            <v>0</v>
          </cell>
          <cell r="Z10859">
            <v>0</v>
          </cell>
          <cell r="AA10859">
            <v>0</v>
          </cell>
          <cell r="AB10859">
            <v>0</v>
          </cell>
          <cell r="AC10859">
            <v>0</v>
          </cell>
          <cell r="AD10859" t="str">
            <v>∆</v>
          </cell>
          <cell r="AE10859">
            <v>0</v>
          </cell>
        </row>
        <row r="10860">
          <cell r="V10860" t="str">
            <v>860.03.00.000-5100.05</v>
          </cell>
          <cell r="W10860" t="str">
            <v>Benefits Life Insurance</v>
          </cell>
          <cell r="X10860">
            <v>0</v>
          </cell>
          <cell r="Y10860">
            <v>0</v>
          </cell>
          <cell r="Z10860">
            <v>0</v>
          </cell>
          <cell r="AA10860">
            <v>0</v>
          </cell>
          <cell r="AB10860">
            <v>0</v>
          </cell>
          <cell r="AC10860">
            <v>0</v>
          </cell>
          <cell r="AD10860" t="str">
            <v>∆</v>
          </cell>
          <cell r="AE10860">
            <v>0</v>
          </cell>
        </row>
        <row r="10861">
          <cell r="V10861" t="str">
            <v>860.03.00.000-5100.07</v>
          </cell>
          <cell r="W10861" t="str">
            <v>Benefits Long Term Disability</v>
          </cell>
          <cell r="X10861">
            <v>0</v>
          </cell>
          <cell r="Y10861">
            <v>0</v>
          </cell>
          <cell r="Z10861">
            <v>0</v>
          </cell>
          <cell r="AA10861">
            <v>0</v>
          </cell>
          <cell r="AB10861">
            <v>0</v>
          </cell>
          <cell r="AC10861">
            <v>0</v>
          </cell>
          <cell r="AD10861" t="str">
            <v>∆</v>
          </cell>
          <cell r="AE10861">
            <v>0</v>
          </cell>
        </row>
        <row r="10862">
          <cell r="V10862" t="str">
            <v>860.03.00.000-5100.11</v>
          </cell>
          <cell r="W10862" t="str">
            <v>Benefits Medicare</v>
          </cell>
          <cell r="X10862">
            <v>0</v>
          </cell>
          <cell r="Y10862">
            <v>0</v>
          </cell>
          <cell r="Z10862">
            <v>0</v>
          </cell>
          <cell r="AA10862">
            <v>0</v>
          </cell>
          <cell r="AB10862">
            <v>0</v>
          </cell>
          <cell r="AC10862">
            <v>0</v>
          </cell>
          <cell r="AD10862" t="str">
            <v>∆</v>
          </cell>
          <cell r="AE10862">
            <v>0</v>
          </cell>
        </row>
        <row r="10863">
          <cell r="V10863" t="str">
            <v>860.03.00.000-5100.15</v>
          </cell>
          <cell r="W10863" t="str">
            <v>Benefits Cell Phone Allowance</v>
          </cell>
          <cell r="X10863">
            <v>0</v>
          </cell>
          <cell r="Y10863">
            <v>0</v>
          </cell>
          <cell r="Z10863">
            <v>0</v>
          </cell>
          <cell r="AA10863">
            <v>0</v>
          </cell>
          <cell r="AB10863">
            <v>0</v>
          </cell>
          <cell r="AC10863">
            <v>0</v>
          </cell>
          <cell r="AD10863" t="str">
            <v>∆</v>
          </cell>
          <cell r="AE10863">
            <v>0</v>
          </cell>
        </row>
        <row r="10864">
          <cell r="V10864" t="str">
            <v>860.03.00.000-5100.17</v>
          </cell>
          <cell r="W10864" t="str">
            <v>Benefits Other Post Employment Benefits</v>
          </cell>
          <cell r="X10864">
            <v>0</v>
          </cell>
          <cell r="Y10864">
            <v>0</v>
          </cell>
          <cell r="Z10864">
            <v>0</v>
          </cell>
          <cell r="AA10864">
            <v>0</v>
          </cell>
          <cell r="AB10864">
            <v>0</v>
          </cell>
          <cell r="AC10864">
            <v>0</v>
          </cell>
          <cell r="AD10864" t="str">
            <v>∆</v>
          </cell>
          <cell r="AE10864">
            <v>0</v>
          </cell>
        </row>
        <row r="10865">
          <cell r="W10865" t="str">
            <v>TOTAL : PERSONNEL</v>
          </cell>
          <cell r="X10865">
            <v>0</v>
          </cell>
          <cell r="Y10865">
            <v>0</v>
          </cell>
          <cell r="Z10865">
            <v>0</v>
          </cell>
          <cell r="AA10865">
            <v>2000</v>
          </cell>
          <cell r="AB10865">
            <v>0</v>
          </cell>
          <cell r="AC10865">
            <v>0</v>
          </cell>
          <cell r="AD10865" t="str">
            <v>∆</v>
          </cell>
          <cell r="AE10865">
            <v>0</v>
          </cell>
        </row>
        <row r="10866">
          <cell r="AB10866" t="str">
            <v/>
          </cell>
          <cell r="AC10866" t="str">
            <v/>
          </cell>
          <cell r="AD10866" t="str">
            <v>∆</v>
          </cell>
        </row>
        <row r="10867">
          <cell r="V10867" t="str">
            <v>[860] SELF INSURANCE/RISK MANAGEMENT : EMPLOYEE SERVICES &amp; ENGAGEMENT : NON DIVISIONAL</v>
          </cell>
          <cell r="AB10867" t="str">
            <v/>
          </cell>
          <cell r="AC10867" t="str">
            <v/>
          </cell>
          <cell r="AD10867" t="str">
            <v>∆</v>
          </cell>
        </row>
        <row r="10868">
          <cell r="V10868" t="str">
            <v>RISK MANAGEMENT : PERSONNEL</v>
          </cell>
          <cell r="AB10868" t="str">
            <v/>
          </cell>
          <cell r="AC10868" t="str">
            <v/>
          </cell>
          <cell r="AD10868" t="str">
            <v>∆</v>
          </cell>
        </row>
        <row r="10869">
          <cell r="V10869" t="str">
            <v>860.04.00.140-5000.01</v>
          </cell>
          <cell r="W10869" t="str">
            <v>Salaries Regular</v>
          </cell>
          <cell r="X10869">
            <v>189000</v>
          </cell>
          <cell r="Y10869">
            <v>172000</v>
          </cell>
          <cell r="Z10869">
            <v>111000</v>
          </cell>
          <cell r="AA10869">
            <v>136000</v>
          </cell>
          <cell r="AB10869">
            <v>205816</v>
          </cell>
          <cell r="AC10869">
            <v>168000</v>
          </cell>
          <cell r="AD10869" t="str">
            <v>∆</v>
          </cell>
          <cell r="AE10869">
            <v>-37816</v>
          </cell>
        </row>
        <row r="10870">
          <cell r="V10870" t="str">
            <v>860.04.00.140-5000.02</v>
          </cell>
          <cell r="W10870" t="str">
            <v>Salaries Part Time</v>
          </cell>
          <cell r="X10870">
            <v>0</v>
          </cell>
          <cell r="Y10870">
            <v>2000</v>
          </cell>
          <cell r="Z10870">
            <v>11000</v>
          </cell>
          <cell r="AA10870">
            <v>0</v>
          </cell>
          <cell r="AB10870">
            <v>18000</v>
          </cell>
          <cell r="AC10870">
            <v>13000</v>
          </cell>
          <cell r="AD10870" t="str">
            <v>∆</v>
          </cell>
          <cell r="AE10870">
            <v>-5000</v>
          </cell>
        </row>
        <row r="10871">
          <cell r="V10871" t="str">
            <v>860.04.00.140-5000.03</v>
          </cell>
          <cell r="W10871" t="str">
            <v>Salaries Overtime</v>
          </cell>
          <cell r="X10871">
            <v>0</v>
          </cell>
          <cell r="Y10871">
            <v>0</v>
          </cell>
          <cell r="Z10871">
            <v>0</v>
          </cell>
          <cell r="AA10871">
            <v>0</v>
          </cell>
          <cell r="AB10871">
            <v>0</v>
          </cell>
          <cell r="AC10871">
            <v>0</v>
          </cell>
          <cell r="AD10871" t="str">
            <v>∆</v>
          </cell>
          <cell r="AE10871">
            <v>0</v>
          </cell>
        </row>
        <row r="10872">
          <cell r="V10872" t="str">
            <v>860.04.00.140-5000.06</v>
          </cell>
          <cell r="W10872" t="str">
            <v>Salaries Out of Class</v>
          </cell>
          <cell r="X10872">
            <v>0</v>
          </cell>
          <cell r="Y10872">
            <v>4000</v>
          </cell>
          <cell r="Z10872">
            <v>-1000</v>
          </cell>
          <cell r="AA10872">
            <v>0</v>
          </cell>
          <cell r="AB10872">
            <v>0</v>
          </cell>
          <cell r="AC10872">
            <v>0</v>
          </cell>
          <cell r="AD10872" t="str">
            <v>∆</v>
          </cell>
          <cell r="AE10872">
            <v>0</v>
          </cell>
        </row>
        <row r="10873">
          <cell r="V10873" t="str">
            <v>860.04.00.140-5000.07</v>
          </cell>
          <cell r="W10873" t="str">
            <v>Salaries Admin Leave Pay</v>
          </cell>
          <cell r="X10873">
            <v>4000</v>
          </cell>
          <cell r="Y10873">
            <v>19000</v>
          </cell>
          <cell r="Z10873">
            <v>0</v>
          </cell>
          <cell r="AA10873">
            <v>0</v>
          </cell>
          <cell r="AB10873">
            <v>7595</v>
          </cell>
          <cell r="AC10873">
            <v>7595</v>
          </cell>
          <cell r="AD10873" t="str">
            <v>∆</v>
          </cell>
          <cell r="AE10873">
            <v>0</v>
          </cell>
        </row>
        <row r="10874">
          <cell r="V10874" t="str">
            <v>860.04.00.140-5000.08</v>
          </cell>
          <cell r="W10874" t="str">
            <v>Salaries Longevity Pay</v>
          </cell>
          <cell r="X10874">
            <v>2000</v>
          </cell>
          <cell r="Y10874">
            <v>2000</v>
          </cell>
          <cell r="Z10874">
            <v>0</v>
          </cell>
          <cell r="AA10874">
            <v>0</v>
          </cell>
          <cell r="AB10874">
            <v>2880</v>
          </cell>
          <cell r="AC10874">
            <v>2880</v>
          </cell>
          <cell r="AD10874" t="str">
            <v>∆</v>
          </cell>
          <cell r="AE10874">
            <v>0</v>
          </cell>
        </row>
        <row r="10875">
          <cell r="V10875" t="str">
            <v>860.04.00.140-5000.10</v>
          </cell>
          <cell r="W10875" t="str">
            <v>Salaries Furloughs</v>
          </cell>
          <cell r="X10875">
            <v>0</v>
          </cell>
          <cell r="Y10875">
            <v>0</v>
          </cell>
          <cell r="Z10875">
            <v>0</v>
          </cell>
          <cell r="AA10875">
            <v>0</v>
          </cell>
          <cell r="AB10875">
            <v>0</v>
          </cell>
          <cell r="AC10875">
            <v>0</v>
          </cell>
          <cell r="AD10875" t="str">
            <v>∆</v>
          </cell>
          <cell r="AE10875">
            <v>0</v>
          </cell>
        </row>
        <row r="10876">
          <cell r="V10876" t="str">
            <v>860.04.00.140-5000.12</v>
          </cell>
          <cell r="W10876" t="str">
            <v>Salaries Compensated Absences</v>
          </cell>
          <cell r="X10876">
            <v>0</v>
          </cell>
          <cell r="Y10876">
            <v>0</v>
          </cell>
          <cell r="Z10876">
            <v>0</v>
          </cell>
          <cell r="AA10876">
            <v>0</v>
          </cell>
          <cell r="AB10876">
            <v>0</v>
          </cell>
          <cell r="AC10876">
            <v>0</v>
          </cell>
          <cell r="AD10876" t="str">
            <v>∆</v>
          </cell>
          <cell r="AE10876">
            <v>0</v>
          </cell>
        </row>
        <row r="10877">
          <cell r="V10877" t="str">
            <v>860.04.00.140-5100.00</v>
          </cell>
          <cell r="W10877" t="str">
            <v>Benefits PERS Pool Liability</v>
          </cell>
          <cell r="X10877">
            <v>31000</v>
          </cell>
          <cell r="Y10877">
            <v>21000</v>
          </cell>
          <cell r="Z10877">
            <v>22000</v>
          </cell>
          <cell r="AA10877">
            <v>26000</v>
          </cell>
          <cell r="AB10877">
            <v>44618</v>
          </cell>
          <cell r="AC10877">
            <v>39000</v>
          </cell>
          <cell r="AD10877" t="str">
            <v>∆</v>
          </cell>
          <cell r="AE10877">
            <v>-5618</v>
          </cell>
        </row>
        <row r="10878">
          <cell r="V10878" t="str">
            <v>860.04.00.140-5100.01</v>
          </cell>
          <cell r="W10878" t="str">
            <v>Benefits Retirement</v>
          </cell>
          <cell r="X10878">
            <v>8000</v>
          </cell>
          <cell r="Y10878">
            <v>5000</v>
          </cell>
          <cell r="Z10878">
            <v>6000</v>
          </cell>
          <cell r="AA10878">
            <v>9000</v>
          </cell>
          <cell r="AB10878">
            <v>11149</v>
          </cell>
          <cell r="AC10878">
            <v>11149</v>
          </cell>
          <cell r="AD10878" t="str">
            <v>∆</v>
          </cell>
          <cell r="AE10878">
            <v>0</v>
          </cell>
        </row>
        <row r="10879">
          <cell r="V10879" t="str">
            <v>860.04.00.140-5100.02</v>
          </cell>
          <cell r="W10879" t="str">
            <v>Benefits Health Insurance</v>
          </cell>
          <cell r="X10879">
            <v>17000</v>
          </cell>
          <cell r="Y10879">
            <v>18000</v>
          </cell>
          <cell r="Z10879">
            <v>11000</v>
          </cell>
          <cell r="AA10879">
            <v>10000</v>
          </cell>
          <cell r="AB10879">
            <v>14151</v>
          </cell>
          <cell r="AC10879">
            <v>14151</v>
          </cell>
          <cell r="AD10879" t="str">
            <v>∆</v>
          </cell>
          <cell r="AE10879">
            <v>0</v>
          </cell>
        </row>
        <row r="10880">
          <cell r="V10880" t="str">
            <v>860.04.00.140-5100.03</v>
          </cell>
          <cell r="W10880" t="str">
            <v>Benefits Dental Insurance</v>
          </cell>
          <cell r="X10880">
            <v>3000</v>
          </cell>
          <cell r="Y10880">
            <v>2000</v>
          </cell>
          <cell r="Z10880">
            <v>2000</v>
          </cell>
          <cell r="AA10880">
            <v>1000</v>
          </cell>
          <cell r="AB10880">
            <v>1646</v>
          </cell>
          <cell r="AC10880">
            <v>1646</v>
          </cell>
          <cell r="AD10880" t="str">
            <v>∆</v>
          </cell>
          <cell r="AE10880">
            <v>0</v>
          </cell>
        </row>
        <row r="10881">
          <cell r="V10881" t="str">
            <v>860.04.00.140-5100.04</v>
          </cell>
          <cell r="W10881" t="str">
            <v>Benefits Vision Insurance</v>
          </cell>
          <cell r="X10881">
            <v>0</v>
          </cell>
          <cell r="Y10881">
            <v>0</v>
          </cell>
          <cell r="Z10881">
            <v>0</v>
          </cell>
          <cell r="AA10881">
            <v>0</v>
          </cell>
          <cell r="AB10881">
            <v>269</v>
          </cell>
          <cell r="AC10881">
            <v>269</v>
          </cell>
          <cell r="AD10881" t="str">
            <v>∆</v>
          </cell>
          <cell r="AE10881">
            <v>0</v>
          </cell>
        </row>
        <row r="10882">
          <cell r="V10882" t="str">
            <v>860.04.00.140-5100.05</v>
          </cell>
          <cell r="W10882" t="str">
            <v>Benefits Life Insurance</v>
          </cell>
          <cell r="X10882">
            <v>0</v>
          </cell>
          <cell r="Y10882">
            <v>0</v>
          </cell>
          <cell r="Z10882">
            <v>0</v>
          </cell>
          <cell r="AA10882">
            <v>0</v>
          </cell>
          <cell r="AB10882">
            <v>714</v>
          </cell>
          <cell r="AC10882">
            <v>714</v>
          </cell>
          <cell r="AD10882" t="str">
            <v>∆</v>
          </cell>
          <cell r="AE10882">
            <v>0</v>
          </cell>
        </row>
        <row r="10883">
          <cell r="V10883" t="str">
            <v>860.04.00.140-5100.06</v>
          </cell>
          <cell r="W10883" t="str">
            <v>Benefits Worker's Comp</v>
          </cell>
          <cell r="X10883">
            <v>6000</v>
          </cell>
          <cell r="Y10883">
            <v>6000</v>
          </cell>
          <cell r="Z10883">
            <v>7000</v>
          </cell>
          <cell r="AA10883">
            <v>7000</v>
          </cell>
          <cell r="AB10883">
            <v>7200</v>
          </cell>
          <cell r="AC10883">
            <v>9000</v>
          </cell>
          <cell r="AD10883" t="str">
            <v>∆</v>
          </cell>
          <cell r="AE10883">
            <v>1800</v>
          </cell>
        </row>
        <row r="10884">
          <cell r="V10884" t="str">
            <v>860.04.00.140-5100.07</v>
          </cell>
          <cell r="W10884" t="str">
            <v>Benefits Long Term Disability</v>
          </cell>
          <cell r="X10884">
            <v>1000</v>
          </cell>
          <cell r="Y10884">
            <v>0</v>
          </cell>
          <cell r="Z10884">
            <v>0</v>
          </cell>
          <cell r="AA10884">
            <v>0</v>
          </cell>
          <cell r="AB10884">
            <v>1639</v>
          </cell>
          <cell r="AC10884">
            <v>1639</v>
          </cell>
          <cell r="AD10884" t="str">
            <v>∆</v>
          </cell>
          <cell r="AE10884">
            <v>0</v>
          </cell>
        </row>
        <row r="10885">
          <cell r="V10885" t="str">
            <v>860.04.00.140-5100.08</v>
          </cell>
          <cell r="W10885" t="str">
            <v>Benefits Deferred Compensation</v>
          </cell>
          <cell r="X10885">
            <v>0</v>
          </cell>
          <cell r="Y10885">
            <v>0</v>
          </cell>
          <cell r="Z10885">
            <v>2000</v>
          </cell>
          <cell r="AA10885">
            <v>5000</v>
          </cell>
          <cell r="AB10885">
            <v>10107</v>
          </cell>
          <cell r="AC10885">
            <v>10107</v>
          </cell>
          <cell r="AD10885" t="str">
            <v>∆</v>
          </cell>
          <cell r="AE10885">
            <v>0</v>
          </cell>
        </row>
        <row r="10886">
          <cell r="V10886" t="str">
            <v>860.04.00.140-5100.09</v>
          </cell>
          <cell r="W10886" t="str">
            <v>Benefits Unemployment Insurance</v>
          </cell>
          <cell r="X10886">
            <v>0</v>
          </cell>
          <cell r="Y10886">
            <v>0</v>
          </cell>
          <cell r="Z10886">
            <v>0</v>
          </cell>
          <cell r="AA10886">
            <v>0</v>
          </cell>
          <cell r="AB10886">
            <v>0</v>
          </cell>
          <cell r="AC10886">
            <v>0</v>
          </cell>
          <cell r="AD10886" t="str">
            <v>∆</v>
          </cell>
          <cell r="AE10886">
            <v>0</v>
          </cell>
        </row>
        <row r="10887">
          <cell r="V10887" t="str">
            <v>860.04.00.140-5100.11</v>
          </cell>
          <cell r="W10887" t="str">
            <v>Benefits Medicare</v>
          </cell>
          <cell r="X10887">
            <v>3000</v>
          </cell>
          <cell r="Y10887">
            <v>2000</v>
          </cell>
          <cell r="Z10887">
            <v>2000</v>
          </cell>
          <cell r="AA10887">
            <v>2000</v>
          </cell>
          <cell r="AB10887">
            <v>4358</v>
          </cell>
          <cell r="AC10887">
            <v>4358</v>
          </cell>
          <cell r="AD10887" t="str">
            <v>∆</v>
          </cell>
          <cell r="AE10887">
            <v>0</v>
          </cell>
        </row>
        <row r="10888">
          <cell r="V10888" t="str">
            <v>860.04.00.140-5100.12</v>
          </cell>
          <cell r="W10888" t="str">
            <v>Benefits Annual Physical Exam</v>
          </cell>
          <cell r="X10888">
            <v>0</v>
          </cell>
          <cell r="Y10888">
            <v>0</v>
          </cell>
          <cell r="Z10888">
            <v>0</v>
          </cell>
          <cell r="AA10888">
            <v>0</v>
          </cell>
          <cell r="AB10888">
            <v>0</v>
          </cell>
          <cell r="AC10888">
            <v>0</v>
          </cell>
          <cell r="AD10888" t="str">
            <v>∆</v>
          </cell>
          <cell r="AE10888">
            <v>0</v>
          </cell>
        </row>
        <row r="10889">
          <cell r="V10889" t="str">
            <v>860.04.00.140-5100.15</v>
          </cell>
          <cell r="W10889" t="str">
            <v>Benefits Cell Phone Allowance</v>
          </cell>
          <cell r="X10889">
            <v>1000</v>
          </cell>
          <cell r="Y10889">
            <v>1000</v>
          </cell>
          <cell r="Z10889">
            <v>0</v>
          </cell>
          <cell r="AA10889">
            <v>0</v>
          </cell>
          <cell r="AB10889">
            <v>0</v>
          </cell>
          <cell r="AC10889">
            <v>0</v>
          </cell>
          <cell r="AD10889" t="str">
            <v>∆</v>
          </cell>
          <cell r="AE10889">
            <v>0</v>
          </cell>
        </row>
        <row r="10890">
          <cell r="V10890" t="str">
            <v>860.04.00.140-5100.17</v>
          </cell>
          <cell r="W10890" t="str">
            <v>Benefits Other Post Employment Benefits</v>
          </cell>
          <cell r="X10890">
            <v>2000</v>
          </cell>
          <cell r="Y10890">
            <v>3000</v>
          </cell>
          <cell r="Z10890">
            <v>6000</v>
          </cell>
          <cell r="AA10890">
            <v>6000</v>
          </cell>
          <cell r="AB10890">
            <v>6500</v>
          </cell>
          <cell r="AC10890">
            <v>6500</v>
          </cell>
          <cell r="AD10890" t="str">
            <v>∆</v>
          </cell>
          <cell r="AE10890">
            <v>0</v>
          </cell>
        </row>
        <row r="10891">
          <cell r="V10891" t="str">
            <v>860.04.00.140-5100.98</v>
          </cell>
          <cell r="W10891" t="str">
            <v>Benefits GASB 75 Expense</v>
          </cell>
          <cell r="X10891">
            <v>0</v>
          </cell>
          <cell r="Y10891">
            <v>5000</v>
          </cell>
          <cell r="Z10891">
            <v>5000</v>
          </cell>
          <cell r="AA10891">
            <v>0</v>
          </cell>
          <cell r="AB10891">
            <v>0</v>
          </cell>
          <cell r="AC10891">
            <v>0</v>
          </cell>
          <cell r="AD10891" t="str">
            <v>∆</v>
          </cell>
          <cell r="AE10891">
            <v>0</v>
          </cell>
        </row>
        <row r="10892">
          <cell r="V10892" t="str">
            <v>860.04.00.140-5100.99</v>
          </cell>
          <cell r="W10892" t="str">
            <v>Benefits Pension Expense</v>
          </cell>
          <cell r="X10892">
            <v>-84000</v>
          </cell>
          <cell r="Y10892">
            <v>13000</v>
          </cell>
          <cell r="Z10892">
            <v>20000</v>
          </cell>
          <cell r="AA10892">
            <v>0</v>
          </cell>
          <cell r="AB10892">
            <v>0</v>
          </cell>
          <cell r="AC10892">
            <v>0</v>
          </cell>
          <cell r="AD10892" t="str">
            <v>∆</v>
          </cell>
          <cell r="AE10892">
            <v>0</v>
          </cell>
        </row>
        <row r="10893">
          <cell r="W10893" t="str">
            <v>TOTAL : PERSONNEL</v>
          </cell>
          <cell r="X10893">
            <v>183000</v>
          </cell>
          <cell r="Y10893">
            <v>275000</v>
          </cell>
          <cell r="Z10893">
            <v>204000</v>
          </cell>
          <cell r="AA10893">
            <v>202000</v>
          </cell>
          <cell r="AB10893">
            <v>336642</v>
          </cell>
          <cell r="AC10893">
            <v>290008</v>
          </cell>
          <cell r="AD10893" t="str">
            <v>∆</v>
          </cell>
          <cell r="AE10893">
            <v>-46634</v>
          </cell>
        </row>
        <row r="10894">
          <cell r="AB10894" t="str">
            <v/>
          </cell>
          <cell r="AC10894" t="str">
            <v/>
          </cell>
          <cell r="AD10894" t="str">
            <v>∆</v>
          </cell>
        </row>
        <row r="10895">
          <cell r="V10895" t="str">
            <v>[860] SELF INSURANCE/RISK MANAGEMENT : EMPLOYEE SERVICES &amp; ENGAGEMENT : NON DIVISIONAL</v>
          </cell>
        </row>
        <row r="10896">
          <cell r="V10896" t="str">
            <v>RISK MANAGEMENT : OPERATIONS</v>
          </cell>
          <cell r="AB10896" t="str">
            <v/>
          </cell>
          <cell r="AC10896" t="str">
            <v/>
          </cell>
          <cell r="AD10896" t="str">
            <v>∆</v>
          </cell>
        </row>
        <row r="10897">
          <cell r="V10897" t="str">
            <v>860.04.00.140-6000.01</v>
          </cell>
          <cell r="W10897" t="str">
            <v>Professional Services General</v>
          </cell>
          <cell r="X10897">
            <v>2000</v>
          </cell>
          <cell r="Y10897">
            <v>1000</v>
          </cell>
          <cell r="Z10897">
            <v>31000</v>
          </cell>
          <cell r="AA10897">
            <v>1000</v>
          </cell>
          <cell r="AB10897">
            <v>0</v>
          </cell>
          <cell r="AC10897">
            <v>0</v>
          </cell>
          <cell r="AD10897" t="str">
            <v>∆</v>
          </cell>
          <cell r="AE10897">
            <v>0</v>
          </cell>
        </row>
        <row r="10898">
          <cell r="V10898" t="str">
            <v>860.04.00.140-6000.10</v>
          </cell>
          <cell r="W10898" t="str">
            <v>Professional Services Consultant</v>
          </cell>
          <cell r="X10898">
            <v>11000</v>
          </cell>
          <cell r="Y10898">
            <v>0</v>
          </cell>
          <cell r="Z10898">
            <v>104000</v>
          </cell>
          <cell r="AA10898">
            <v>7000</v>
          </cell>
          <cell r="AB10898">
            <v>0</v>
          </cell>
          <cell r="AC10898">
            <v>20000</v>
          </cell>
          <cell r="AD10898" t="str">
            <v>∆</v>
          </cell>
          <cell r="AE10898">
            <v>20000</v>
          </cell>
        </row>
        <row r="10899">
          <cell r="V10899" t="str">
            <v>860.04.00.140-6000.16</v>
          </cell>
          <cell r="W10899" t="str">
            <v>Professional Services Defense Fees &amp; Cost</v>
          </cell>
          <cell r="X10899">
            <v>2000</v>
          </cell>
          <cell r="Y10899">
            <v>0</v>
          </cell>
          <cell r="Z10899">
            <v>0</v>
          </cell>
          <cell r="AA10899">
            <v>0</v>
          </cell>
          <cell r="AB10899">
            <v>300</v>
          </cell>
          <cell r="AC10899">
            <v>300</v>
          </cell>
          <cell r="AD10899" t="str">
            <v>∆</v>
          </cell>
          <cell r="AE10899">
            <v>0</v>
          </cell>
        </row>
        <row r="10900">
          <cell r="V10900" t="str">
            <v>860.04.00.140-6000.17</v>
          </cell>
          <cell r="W10900" t="str">
            <v>Professional Services Workers Comp Admin Fees</v>
          </cell>
          <cell r="X10900">
            <v>3000</v>
          </cell>
          <cell r="Y10900">
            <v>2000</v>
          </cell>
          <cell r="Z10900">
            <v>3000</v>
          </cell>
          <cell r="AA10900">
            <v>3000</v>
          </cell>
          <cell r="AB10900">
            <v>3300</v>
          </cell>
          <cell r="AC10900">
            <v>3300</v>
          </cell>
          <cell r="AD10900" t="str">
            <v>∆</v>
          </cell>
          <cell r="AE10900">
            <v>0</v>
          </cell>
        </row>
        <row r="10901">
          <cell r="V10901" t="str">
            <v>860.04.00.140-6000.18</v>
          </cell>
          <cell r="W10901" t="str">
            <v>Professional Services Legal</v>
          </cell>
          <cell r="X10901">
            <v>57000</v>
          </cell>
          <cell r="Y10901">
            <v>103000</v>
          </cell>
          <cell r="Z10901">
            <v>32000</v>
          </cell>
          <cell r="AA10901">
            <v>49000</v>
          </cell>
          <cell r="AB10901">
            <v>50000</v>
          </cell>
          <cell r="AC10901">
            <v>50000</v>
          </cell>
          <cell r="AD10901" t="str">
            <v>∆</v>
          </cell>
          <cell r="AE10901">
            <v>0</v>
          </cell>
        </row>
        <row r="10902">
          <cell r="V10902" t="str">
            <v>860.04.00.140-6000.19</v>
          </cell>
          <cell r="W10902" t="str">
            <v>Professional Services Labor Relations</v>
          </cell>
          <cell r="X10902">
            <v>0</v>
          </cell>
          <cell r="Y10902">
            <v>0</v>
          </cell>
          <cell r="Z10902">
            <v>0</v>
          </cell>
          <cell r="AA10902">
            <v>0</v>
          </cell>
          <cell r="AB10902">
            <v>0</v>
          </cell>
          <cell r="AC10902">
            <v>0</v>
          </cell>
          <cell r="AD10902" t="str">
            <v>∆</v>
          </cell>
          <cell r="AE10902">
            <v>0</v>
          </cell>
        </row>
        <row r="10903">
          <cell r="V10903" t="str">
            <v>860.04.00.140-6100.01</v>
          </cell>
          <cell r="W10903" t="str">
            <v>Utilities Electric</v>
          </cell>
          <cell r="X10903">
            <v>7000</v>
          </cell>
          <cell r="Y10903">
            <v>7000</v>
          </cell>
          <cell r="Z10903">
            <v>7000</v>
          </cell>
          <cell r="AA10903">
            <v>4000</v>
          </cell>
          <cell r="AB10903">
            <v>8000</v>
          </cell>
          <cell r="AC10903">
            <v>8000</v>
          </cell>
          <cell r="AD10903" t="str">
            <v>∆</v>
          </cell>
          <cell r="AE10903">
            <v>0</v>
          </cell>
        </row>
        <row r="10904">
          <cell r="V10904" t="str">
            <v>860.04.00.140-6100.02</v>
          </cell>
          <cell r="W10904" t="str">
            <v>Utilities Telephone</v>
          </cell>
          <cell r="X10904">
            <v>1000</v>
          </cell>
          <cell r="Y10904">
            <v>1000</v>
          </cell>
          <cell r="Z10904">
            <v>1000</v>
          </cell>
          <cell r="AA10904">
            <v>1000</v>
          </cell>
          <cell r="AB10904">
            <v>1000</v>
          </cell>
          <cell r="AC10904">
            <v>1000</v>
          </cell>
          <cell r="AD10904" t="str">
            <v>∆</v>
          </cell>
          <cell r="AE10904">
            <v>0</v>
          </cell>
        </row>
        <row r="10905">
          <cell r="V10905" t="str">
            <v>860.04.00.140-6100.03</v>
          </cell>
          <cell r="W10905" t="str">
            <v>Utilities Data Transmission / ISP</v>
          </cell>
          <cell r="X10905">
            <v>1000</v>
          </cell>
          <cell r="Y10905">
            <v>1000</v>
          </cell>
          <cell r="Z10905">
            <v>1000</v>
          </cell>
          <cell r="AA10905">
            <v>0</v>
          </cell>
          <cell r="AB10905">
            <v>1400</v>
          </cell>
          <cell r="AC10905">
            <v>1400</v>
          </cell>
          <cell r="AD10905" t="str">
            <v>∆</v>
          </cell>
          <cell r="AE10905">
            <v>0</v>
          </cell>
        </row>
        <row r="10906">
          <cell r="V10906" t="str">
            <v>860.04.00.140-6200.01</v>
          </cell>
          <cell r="W10906" t="str">
            <v>Supplies Office</v>
          </cell>
          <cell r="X10906">
            <v>1000</v>
          </cell>
          <cell r="Y10906">
            <v>0</v>
          </cell>
          <cell r="Z10906">
            <v>1000</v>
          </cell>
          <cell r="AA10906">
            <v>0</v>
          </cell>
          <cell r="AB10906">
            <v>500</v>
          </cell>
          <cell r="AC10906">
            <v>500</v>
          </cell>
          <cell r="AD10906" t="str">
            <v>∆</v>
          </cell>
          <cell r="AE10906">
            <v>0</v>
          </cell>
        </row>
        <row r="10907">
          <cell r="V10907" t="str">
            <v>860.04.00.140-6200.02</v>
          </cell>
          <cell r="W10907" t="str">
            <v>Supplies Special Department</v>
          </cell>
          <cell r="X10907">
            <v>6000</v>
          </cell>
          <cell r="Y10907">
            <v>2000</v>
          </cell>
          <cell r="Z10907">
            <v>8000</v>
          </cell>
          <cell r="AA10907">
            <v>1000</v>
          </cell>
          <cell r="AB10907">
            <v>3000</v>
          </cell>
          <cell r="AC10907">
            <v>3000</v>
          </cell>
          <cell r="AD10907" t="str">
            <v>∆</v>
          </cell>
          <cell r="AE10907">
            <v>0</v>
          </cell>
        </row>
        <row r="10908">
          <cell r="V10908" t="str">
            <v>860.04.00.140-6200.09</v>
          </cell>
          <cell r="W10908" t="str">
            <v>Supplies Data Processing</v>
          </cell>
          <cell r="X10908">
            <v>2000</v>
          </cell>
          <cell r="Y10908">
            <v>0</v>
          </cell>
          <cell r="Z10908">
            <v>2000</v>
          </cell>
          <cell r="AA10908">
            <v>4000</v>
          </cell>
          <cell r="AB10908">
            <v>1800</v>
          </cell>
          <cell r="AC10908">
            <v>1800</v>
          </cell>
          <cell r="AD10908" t="str">
            <v>∆</v>
          </cell>
          <cell r="AE10908">
            <v>0</v>
          </cell>
        </row>
        <row r="10909">
          <cell r="V10909" t="str">
            <v>860.04.00.140-6270.01</v>
          </cell>
          <cell r="W10909" t="str">
            <v>Supplies-SIR Safety Program</v>
          </cell>
          <cell r="X10909">
            <v>4000</v>
          </cell>
          <cell r="Y10909">
            <v>8000</v>
          </cell>
          <cell r="Z10909">
            <v>5000</v>
          </cell>
          <cell r="AA10909">
            <v>4000</v>
          </cell>
          <cell r="AB10909">
            <v>10000</v>
          </cell>
          <cell r="AC10909">
            <v>10000</v>
          </cell>
          <cell r="AD10909" t="str">
            <v>∆</v>
          </cell>
          <cell r="AE10909">
            <v>0</v>
          </cell>
        </row>
        <row r="10910">
          <cell r="V10910" t="str">
            <v>860.04.00.140-6270.02</v>
          </cell>
          <cell r="W10910" t="str">
            <v>Supplies-SIR Ergonomic Improvements</v>
          </cell>
          <cell r="X10910">
            <v>7000</v>
          </cell>
          <cell r="Y10910">
            <v>5000</v>
          </cell>
          <cell r="Z10910">
            <v>1000</v>
          </cell>
          <cell r="AA10910">
            <v>3000</v>
          </cell>
          <cell r="AB10910">
            <v>4000</v>
          </cell>
          <cell r="AC10910">
            <v>4000</v>
          </cell>
          <cell r="AD10910" t="str">
            <v>∆</v>
          </cell>
          <cell r="AE10910">
            <v>0</v>
          </cell>
        </row>
        <row r="10911">
          <cell r="V10911" t="str">
            <v>860.04.00.140-6300.01</v>
          </cell>
          <cell r="W10911" t="str">
            <v>Dues &amp; Subscriptions Memberships</v>
          </cell>
          <cell r="X10911">
            <v>32000</v>
          </cell>
          <cell r="Y10911">
            <v>36000</v>
          </cell>
          <cell r="Z10911">
            <v>29000</v>
          </cell>
          <cell r="AA10911">
            <v>39000</v>
          </cell>
          <cell r="AB10911">
            <v>40000</v>
          </cell>
          <cell r="AC10911">
            <v>40000</v>
          </cell>
          <cell r="AD10911" t="str">
            <v>∆</v>
          </cell>
          <cell r="AE10911">
            <v>0</v>
          </cell>
        </row>
        <row r="10912">
          <cell r="V10912" t="str">
            <v>860.04.00.140-6300.02</v>
          </cell>
          <cell r="W10912" t="str">
            <v>Dues &amp; Subscriptions Publications</v>
          </cell>
          <cell r="X10912">
            <v>1000</v>
          </cell>
          <cell r="Y10912">
            <v>1000</v>
          </cell>
          <cell r="Z10912">
            <v>0</v>
          </cell>
          <cell r="AA10912">
            <v>0</v>
          </cell>
          <cell r="AB10912">
            <v>600</v>
          </cell>
          <cell r="AC10912">
            <v>600</v>
          </cell>
          <cell r="AD10912" t="str">
            <v>∆</v>
          </cell>
          <cell r="AE10912">
            <v>0</v>
          </cell>
        </row>
        <row r="10913">
          <cell r="V10913" t="str">
            <v>860.04.00.140-6400.01</v>
          </cell>
          <cell r="W10913" t="str">
            <v>Repairs &amp; Maintenance Building</v>
          </cell>
          <cell r="X10913">
            <v>0</v>
          </cell>
          <cell r="Y10913">
            <v>0</v>
          </cell>
          <cell r="Z10913">
            <v>5000</v>
          </cell>
          <cell r="AA10913">
            <v>0</v>
          </cell>
          <cell r="AB10913">
            <v>0</v>
          </cell>
          <cell r="AC10913">
            <v>0</v>
          </cell>
          <cell r="AD10913" t="str">
            <v>∆</v>
          </cell>
          <cell r="AE10913">
            <v>0</v>
          </cell>
        </row>
        <row r="10914">
          <cell r="V10914" t="str">
            <v>860.04.00.140-6400.20</v>
          </cell>
          <cell r="W10914" t="str">
            <v>Repairs &amp; Maintenance Property Maintenance</v>
          </cell>
          <cell r="X10914">
            <v>1000</v>
          </cell>
          <cell r="Y10914">
            <v>1000</v>
          </cell>
          <cell r="Z10914">
            <v>1000</v>
          </cell>
          <cell r="AA10914">
            <v>0</v>
          </cell>
          <cell r="AB10914">
            <v>0</v>
          </cell>
          <cell r="AC10914">
            <v>0</v>
          </cell>
          <cell r="AD10914" t="str">
            <v>∆</v>
          </cell>
          <cell r="AE10914">
            <v>0</v>
          </cell>
        </row>
        <row r="10915">
          <cell r="V10915" t="str">
            <v>860.04.00.140-6400.24</v>
          </cell>
          <cell r="W10915" t="str">
            <v>Repairs &amp; Maintenance Property Remediation</v>
          </cell>
          <cell r="X10915">
            <v>118000</v>
          </cell>
          <cell r="Y10915">
            <v>90000</v>
          </cell>
          <cell r="Z10915">
            <v>19000</v>
          </cell>
          <cell r="AA10915">
            <v>8000</v>
          </cell>
          <cell r="AB10915">
            <v>10000</v>
          </cell>
          <cell r="AC10915">
            <v>10000</v>
          </cell>
          <cell r="AD10915" t="str">
            <v>∆</v>
          </cell>
          <cell r="AE10915">
            <v>0</v>
          </cell>
        </row>
        <row r="10916">
          <cell r="V10916" t="str">
            <v>860.04.00.140-6500.02</v>
          </cell>
          <cell r="W10916" t="str">
            <v>Claims &amp; Insurance Claim Settlement</v>
          </cell>
          <cell r="X10916">
            <v>366000</v>
          </cell>
          <cell r="Y10916">
            <v>282000</v>
          </cell>
          <cell r="Z10916">
            <v>310000</v>
          </cell>
          <cell r="AA10916">
            <v>101000</v>
          </cell>
          <cell r="AB10916">
            <v>0</v>
          </cell>
          <cell r="AC10916">
            <v>0</v>
          </cell>
          <cell r="AD10916" t="str">
            <v>∆</v>
          </cell>
          <cell r="AE10916">
            <v>0</v>
          </cell>
        </row>
        <row r="10917">
          <cell r="V10917" t="str">
            <v>860.04.00.140-6500.03</v>
          </cell>
          <cell r="W10917" t="str">
            <v>Claims &amp; Insurance Damage to City Property</v>
          </cell>
          <cell r="X10917">
            <v>146000</v>
          </cell>
          <cell r="Y10917">
            <v>72000</v>
          </cell>
          <cell r="Z10917">
            <v>62000</v>
          </cell>
          <cell r="AA10917">
            <v>185000</v>
          </cell>
          <cell r="AB10917">
            <v>100000</v>
          </cell>
          <cell r="AC10917">
            <v>100000</v>
          </cell>
          <cell r="AD10917" t="str">
            <v>∆</v>
          </cell>
          <cell r="AE10917">
            <v>0</v>
          </cell>
        </row>
        <row r="10918">
          <cell r="V10918" t="str">
            <v>860.04.00.140-6500.04</v>
          </cell>
          <cell r="W10918" t="str">
            <v>Claims &amp; Insurance Insurance Premiums</v>
          </cell>
          <cell r="X10918">
            <v>2279000</v>
          </cell>
          <cell r="Y10918">
            <v>2880000</v>
          </cell>
          <cell r="Z10918">
            <v>2709000</v>
          </cell>
          <cell r="AA10918">
            <v>2596000</v>
          </cell>
          <cell r="AB10918">
            <v>3500000</v>
          </cell>
          <cell r="AC10918">
            <v>3500000</v>
          </cell>
          <cell r="AD10918" t="str">
            <v>∆</v>
          </cell>
          <cell r="AE10918">
            <v>0</v>
          </cell>
        </row>
        <row r="10919">
          <cell r="V10919" t="str">
            <v>860.04.00.140-6500.06</v>
          </cell>
          <cell r="W10919" t="str">
            <v>Claims &amp; Insurance Unanticipated Property Claims</v>
          </cell>
          <cell r="X10919">
            <v>14000</v>
          </cell>
          <cell r="Y10919">
            <v>1000</v>
          </cell>
          <cell r="Z10919">
            <v>0</v>
          </cell>
          <cell r="AA10919">
            <v>0</v>
          </cell>
          <cell r="AB10919">
            <v>0</v>
          </cell>
          <cell r="AC10919">
            <v>0</v>
          </cell>
          <cell r="AD10919" t="str">
            <v>∆</v>
          </cell>
          <cell r="AE10919">
            <v>0</v>
          </cell>
        </row>
        <row r="10920">
          <cell r="V10920" t="str">
            <v>860.04.00.140-6600.01</v>
          </cell>
          <cell r="W10920" t="str">
            <v>Administrative Expenses Meetings</v>
          </cell>
          <cell r="X10920">
            <v>1000</v>
          </cell>
          <cell r="Y10920">
            <v>0</v>
          </cell>
          <cell r="Z10920">
            <v>0</v>
          </cell>
          <cell r="AA10920">
            <v>0</v>
          </cell>
          <cell r="AB10920">
            <v>250</v>
          </cell>
          <cell r="AC10920">
            <v>250</v>
          </cell>
          <cell r="AD10920" t="str">
            <v>∆</v>
          </cell>
          <cell r="AE10920">
            <v>0</v>
          </cell>
        </row>
        <row r="10921">
          <cell r="V10921" t="str">
            <v>860.04.00.140-6600.03</v>
          </cell>
          <cell r="W10921" t="str">
            <v>Administrative Expenses Mileage Reimbursement</v>
          </cell>
          <cell r="X10921">
            <v>2000</v>
          </cell>
          <cell r="Y10921">
            <v>0</v>
          </cell>
          <cell r="Z10921">
            <v>0</v>
          </cell>
          <cell r="AA10921">
            <v>0</v>
          </cell>
          <cell r="AB10921">
            <v>100</v>
          </cell>
          <cell r="AC10921">
            <v>100</v>
          </cell>
          <cell r="AD10921" t="str">
            <v>∆</v>
          </cell>
          <cell r="AE10921">
            <v>0</v>
          </cell>
        </row>
        <row r="10922">
          <cell r="V10922" t="str">
            <v>860.04.00.140-6600.04</v>
          </cell>
          <cell r="W10922" t="str">
            <v>Administrative Expenses Training/Conferences</v>
          </cell>
          <cell r="X10922">
            <v>2000</v>
          </cell>
          <cell r="Y10922">
            <v>1000</v>
          </cell>
          <cell r="Z10922">
            <v>1000</v>
          </cell>
          <cell r="AA10922">
            <v>0</v>
          </cell>
          <cell r="AB10922">
            <v>12759</v>
          </cell>
          <cell r="AC10922">
            <v>12759</v>
          </cell>
          <cell r="AD10922" t="str">
            <v>∆</v>
          </cell>
          <cell r="AE10922">
            <v>0</v>
          </cell>
        </row>
        <row r="10923">
          <cell r="V10923" t="str">
            <v>860.04.00.140-6600.06</v>
          </cell>
          <cell r="W10923" t="str">
            <v>Administrative Expenses Property/Building Rental</v>
          </cell>
          <cell r="X10923">
            <v>13000</v>
          </cell>
          <cell r="Y10923">
            <v>15000</v>
          </cell>
          <cell r="Z10923">
            <v>16000</v>
          </cell>
          <cell r="AA10923">
            <v>0</v>
          </cell>
          <cell r="AB10923">
            <v>0</v>
          </cell>
          <cell r="AC10923">
            <v>0</v>
          </cell>
          <cell r="AD10923" t="str">
            <v>∆</v>
          </cell>
          <cell r="AE10923">
            <v>0</v>
          </cell>
        </row>
        <row r="10924">
          <cell r="V10924" t="str">
            <v>860.04.00.140-6600.07</v>
          </cell>
          <cell r="W10924" t="str">
            <v>Administrative Expenses Employee Recruitment</v>
          </cell>
          <cell r="X10924">
            <v>0</v>
          </cell>
          <cell r="Y10924">
            <v>0</v>
          </cell>
          <cell r="Z10924">
            <v>1000</v>
          </cell>
          <cell r="AA10924">
            <v>0</v>
          </cell>
          <cell r="AB10924">
            <v>0</v>
          </cell>
          <cell r="AC10924">
            <v>0</v>
          </cell>
          <cell r="AD10924" t="str">
            <v>∆</v>
          </cell>
          <cell r="AE10924">
            <v>0</v>
          </cell>
        </row>
        <row r="10925">
          <cell r="V10925" t="str">
            <v>860.04.00.140-6600.26</v>
          </cell>
          <cell r="W10925" t="str">
            <v>Administrative Expenses Support Services-IT</v>
          </cell>
          <cell r="X10925">
            <v>6000</v>
          </cell>
          <cell r="Y10925">
            <v>6000</v>
          </cell>
          <cell r="Z10925">
            <v>6000</v>
          </cell>
          <cell r="AA10925">
            <v>6000</v>
          </cell>
          <cell r="AB10925">
            <v>6260</v>
          </cell>
          <cell r="AC10925">
            <v>6260</v>
          </cell>
          <cell r="AD10925" t="str">
            <v>∆</v>
          </cell>
          <cell r="AE10925">
            <v>0</v>
          </cell>
        </row>
        <row r="10926">
          <cell r="V10926" t="str">
            <v>860.04.00.140-6600.30</v>
          </cell>
          <cell r="W10926" t="str">
            <v>Administrative Expenses Other Expenses</v>
          </cell>
          <cell r="X10926">
            <v>6000</v>
          </cell>
          <cell r="Y10926">
            <v>0</v>
          </cell>
          <cell r="Z10926">
            <v>0</v>
          </cell>
          <cell r="AA10926">
            <v>0</v>
          </cell>
          <cell r="AB10926">
            <v>0</v>
          </cell>
          <cell r="AC10926">
            <v>0</v>
          </cell>
          <cell r="AD10926" t="str">
            <v>∆</v>
          </cell>
          <cell r="AE10926">
            <v>0</v>
          </cell>
        </row>
        <row r="10927">
          <cell r="V10927" t="str">
            <v>860.04.00.140-6600.35</v>
          </cell>
          <cell r="W10927" t="str">
            <v>Administrative Expenses Safety Training</v>
          </cell>
          <cell r="X10927">
            <v>1000</v>
          </cell>
          <cell r="Y10927">
            <v>0</v>
          </cell>
          <cell r="Z10927">
            <v>0</v>
          </cell>
          <cell r="AA10927">
            <v>0</v>
          </cell>
          <cell r="AB10927">
            <v>0</v>
          </cell>
          <cell r="AC10927">
            <v>0</v>
          </cell>
          <cell r="AD10927" t="str">
            <v>∆</v>
          </cell>
          <cell r="AE10927">
            <v>0</v>
          </cell>
        </row>
        <row r="10928">
          <cell r="V10928" t="str">
            <v>860.04.00.140-6600.36</v>
          </cell>
          <cell r="W10928" t="str">
            <v>Administrative Expenses IT Fund Contribution</v>
          </cell>
          <cell r="X10928">
            <v>11000</v>
          </cell>
          <cell r="Y10928">
            <v>10000</v>
          </cell>
          <cell r="Z10928">
            <v>13000</v>
          </cell>
          <cell r="AA10928">
            <v>13000</v>
          </cell>
          <cell r="AB10928">
            <v>12640</v>
          </cell>
          <cell r="AC10928">
            <v>29000</v>
          </cell>
          <cell r="AD10928" t="str">
            <v>∆</v>
          </cell>
          <cell r="AE10928">
            <v>16360</v>
          </cell>
        </row>
        <row r="10929">
          <cell r="V10929" t="str">
            <v>860.04.00.140-6600.37</v>
          </cell>
          <cell r="W10929" t="str">
            <v>Administrative Expenses Prior Worker's Comp Claims</v>
          </cell>
          <cell r="X10929">
            <v>0</v>
          </cell>
          <cell r="Y10929">
            <v>0</v>
          </cell>
          <cell r="Z10929">
            <v>0</v>
          </cell>
          <cell r="AA10929">
            <v>0</v>
          </cell>
          <cell r="AB10929">
            <v>0</v>
          </cell>
          <cell r="AC10929">
            <v>0</v>
          </cell>
          <cell r="AD10929" t="str">
            <v>∆</v>
          </cell>
          <cell r="AE10929">
            <v>0</v>
          </cell>
        </row>
        <row r="10930">
          <cell r="W10930" t="str">
            <v>TOTAL : OPERATIONS</v>
          </cell>
          <cell r="X10930">
            <v>3103000</v>
          </cell>
          <cell r="Y10930">
            <v>3525000</v>
          </cell>
          <cell r="Z10930">
            <v>3368000</v>
          </cell>
          <cell r="AA10930">
            <v>3025000</v>
          </cell>
          <cell r="AB10930">
            <v>3765909</v>
          </cell>
          <cell r="AC10930">
            <v>3802269</v>
          </cell>
          <cell r="AD10930" t="str">
            <v>∆</v>
          </cell>
          <cell r="AE10930">
            <v>36360</v>
          </cell>
        </row>
        <row r="10931">
          <cell r="AB10931" t="str">
            <v/>
          </cell>
          <cell r="AC10931" t="str">
            <v/>
          </cell>
          <cell r="AD10931" t="str">
            <v>∆</v>
          </cell>
        </row>
        <row r="10932">
          <cell r="V10932" t="str">
            <v>[860] SELF INSURANCE/RISK MANAGEMENT : EMPLOYEE SERVICES &amp; ENGAGEMENT : NON DIVISIONAL</v>
          </cell>
        </row>
        <row r="10933">
          <cell r="V10933" t="str">
            <v>RISK MANAGEMENT : CAPITAL</v>
          </cell>
          <cell r="AB10933" t="str">
            <v/>
          </cell>
          <cell r="AC10933" t="str">
            <v/>
          </cell>
          <cell r="AD10933" t="str">
            <v>∆</v>
          </cell>
        </row>
        <row r="10934">
          <cell r="V10934" t="str">
            <v>860.04.00.140-7000.12</v>
          </cell>
          <cell r="W10934" t="str">
            <v>Capital Outlay Furniture</v>
          </cell>
          <cell r="X10934">
            <v>0</v>
          </cell>
          <cell r="Y10934">
            <v>0</v>
          </cell>
          <cell r="Z10934">
            <v>19000</v>
          </cell>
          <cell r="AA10934">
            <v>0</v>
          </cell>
          <cell r="AB10934">
            <v>0</v>
          </cell>
          <cell r="AC10934">
            <v>0</v>
          </cell>
          <cell r="AD10934" t="str">
            <v>∆</v>
          </cell>
          <cell r="AE10934">
            <v>0</v>
          </cell>
        </row>
        <row r="10935">
          <cell r="V10935" t="str">
            <v>860.04.00.140-7000.03</v>
          </cell>
          <cell r="W10935" t="str">
            <v>Capital Outlay Equipment New</v>
          </cell>
          <cell r="X10935">
            <v>0</v>
          </cell>
          <cell r="Y10935">
            <v>0</v>
          </cell>
          <cell r="Z10935">
            <v>0</v>
          </cell>
          <cell r="AA10935">
            <v>0</v>
          </cell>
          <cell r="AB10935">
            <v>0</v>
          </cell>
          <cell r="AC10935">
            <v>0</v>
          </cell>
          <cell r="AD10935" t="str">
            <v>∆</v>
          </cell>
          <cell r="AE10935">
            <v>0</v>
          </cell>
        </row>
        <row r="10936">
          <cell r="W10936" t="str">
            <v>TOTAL : CAPITAL</v>
          </cell>
          <cell r="X10936">
            <v>0</v>
          </cell>
          <cell r="Y10936">
            <v>0</v>
          </cell>
          <cell r="Z10936">
            <v>19000</v>
          </cell>
          <cell r="AA10936">
            <v>0</v>
          </cell>
          <cell r="AB10936">
            <v>0</v>
          </cell>
          <cell r="AC10936">
            <v>0</v>
          </cell>
          <cell r="AD10936" t="str">
            <v>∆</v>
          </cell>
          <cell r="AE10936">
            <v>0</v>
          </cell>
        </row>
        <row r="10937">
          <cell r="AB10937" t="str">
            <v/>
          </cell>
          <cell r="AC10937" t="str">
            <v/>
          </cell>
          <cell r="AD10937" t="str">
            <v>∆</v>
          </cell>
        </row>
        <row r="10938">
          <cell r="AB10938" t="str">
            <v/>
          </cell>
          <cell r="AC10938" t="str">
            <v/>
          </cell>
          <cell r="AD10938" t="str">
            <v>∆</v>
          </cell>
        </row>
        <row r="10939">
          <cell r="V10939" t="str">
            <v>[870] SELF INSURANCE RESERVE</v>
          </cell>
          <cell r="AB10939" t="str">
            <v/>
          </cell>
          <cell r="AC10939" t="str">
            <v/>
          </cell>
          <cell r="AD10939" t="str">
            <v>∆</v>
          </cell>
        </row>
        <row r="10940">
          <cell r="W10940" t="str">
            <v>INFLOWS</v>
          </cell>
          <cell r="X10940">
            <v>283000</v>
          </cell>
          <cell r="Y10940">
            <v>614000</v>
          </cell>
          <cell r="Z10940">
            <v>0</v>
          </cell>
          <cell r="AA10940">
            <v>0</v>
          </cell>
          <cell r="AB10940">
            <v>0</v>
          </cell>
          <cell r="AC10940">
            <v>0</v>
          </cell>
          <cell r="AD10940" t="str">
            <v>∆</v>
          </cell>
          <cell r="AE10940">
            <v>0</v>
          </cell>
        </row>
        <row r="10941">
          <cell r="W10941" t="str">
            <v>OUTFLOWS</v>
          </cell>
          <cell r="X10941">
            <v>115000</v>
          </cell>
          <cell r="Y10941">
            <v>450000</v>
          </cell>
          <cell r="Z10941">
            <v>0</v>
          </cell>
          <cell r="AA10941">
            <v>0</v>
          </cell>
          <cell r="AB10941">
            <v>0</v>
          </cell>
          <cell r="AC10941">
            <v>0</v>
          </cell>
          <cell r="AD10941" t="str">
            <v>∆</v>
          </cell>
          <cell r="AE10941">
            <v>0</v>
          </cell>
        </row>
        <row r="10942">
          <cell r="W10942" t="str">
            <v>NET</v>
          </cell>
          <cell r="X10942">
            <v>168000</v>
          </cell>
          <cell r="Y10942">
            <v>164000</v>
          </cell>
          <cell r="Z10942">
            <v>0</v>
          </cell>
          <cell r="AA10942">
            <v>0</v>
          </cell>
          <cell r="AB10942">
            <v>0</v>
          </cell>
          <cell r="AC10942">
            <v>0</v>
          </cell>
          <cell r="AD10942" t="str">
            <v>∆</v>
          </cell>
          <cell r="AE10942">
            <v>0</v>
          </cell>
        </row>
        <row r="10943">
          <cell r="AB10943" t="str">
            <v/>
          </cell>
          <cell r="AC10943" t="str">
            <v/>
          </cell>
          <cell r="AD10943" t="str">
            <v>∆</v>
          </cell>
        </row>
        <row r="10944">
          <cell r="V10944" t="str">
            <v>[870] SELF INSURANCE RESERVE : NON DEPARTMENTAL : NON DIVISIONAL</v>
          </cell>
        </row>
        <row r="10945">
          <cell r="V10945" t="str">
            <v>SELF INSURANCE RESERVES : INVESTMENT EARNINGS</v>
          </cell>
          <cell r="AB10945" t="str">
            <v/>
          </cell>
          <cell r="AC10945" t="str">
            <v/>
          </cell>
          <cell r="AD10945" t="str">
            <v>∆</v>
          </cell>
        </row>
        <row r="10946">
          <cell r="V10946" t="str">
            <v>870.00.00.930-4700.01</v>
          </cell>
          <cell r="W10946" t="str">
            <v>Investment Earnings Interest on Investments</v>
          </cell>
          <cell r="X10946">
            <v>73000</v>
          </cell>
          <cell r="Y10946">
            <v>106000</v>
          </cell>
          <cell r="Z10946">
            <v>0</v>
          </cell>
          <cell r="AA10946">
            <v>0</v>
          </cell>
          <cell r="AB10946">
            <v>0</v>
          </cell>
          <cell r="AC10946">
            <v>0</v>
          </cell>
          <cell r="AD10946" t="str">
            <v>∆</v>
          </cell>
          <cell r="AE10946">
            <v>0</v>
          </cell>
        </row>
        <row r="10947">
          <cell r="V10947" t="str">
            <v>870.00.00.930-4700.19</v>
          </cell>
          <cell r="W10947" t="str">
            <v>Investment Earnings Market Value Change</v>
          </cell>
          <cell r="X10947">
            <v>-32000</v>
          </cell>
          <cell r="Y10947">
            <v>99000</v>
          </cell>
          <cell r="Z10947">
            <v>0</v>
          </cell>
          <cell r="AA10947">
            <v>0</v>
          </cell>
          <cell r="AB10947">
            <v>0</v>
          </cell>
          <cell r="AC10947">
            <v>0</v>
          </cell>
          <cell r="AD10947" t="str">
            <v>∆</v>
          </cell>
          <cell r="AE10947">
            <v>0</v>
          </cell>
        </row>
        <row r="10948">
          <cell r="V10948" t="str">
            <v>870.00.00.930-4700.21</v>
          </cell>
          <cell r="W10948" t="str">
            <v>Investment Earnings Unallocated Investment Expense</v>
          </cell>
          <cell r="X10948">
            <v>-5000</v>
          </cell>
          <cell r="Y10948">
            <v>-5000</v>
          </cell>
          <cell r="Z10948">
            <v>0</v>
          </cell>
          <cell r="AA10948">
            <v>0</v>
          </cell>
          <cell r="AB10948">
            <v>0</v>
          </cell>
          <cell r="AC10948">
            <v>0</v>
          </cell>
          <cell r="AD10948" t="str">
            <v>∆</v>
          </cell>
          <cell r="AE10948">
            <v>0</v>
          </cell>
        </row>
        <row r="10949">
          <cell r="W10949" t="str">
            <v>TOTAL : INVESTMENT EARNINGS</v>
          </cell>
          <cell r="X10949">
            <v>36000</v>
          </cell>
          <cell r="Y10949">
            <v>200000</v>
          </cell>
          <cell r="Z10949">
            <v>0</v>
          </cell>
          <cell r="AA10949">
            <v>0</v>
          </cell>
          <cell r="AB10949">
            <v>0</v>
          </cell>
          <cell r="AC10949">
            <v>0</v>
          </cell>
          <cell r="AD10949" t="str">
            <v>∆</v>
          </cell>
          <cell r="AE10949">
            <v>0</v>
          </cell>
        </row>
        <row r="10950">
          <cell r="AB10950" t="str">
            <v/>
          </cell>
          <cell r="AC10950" t="str">
            <v/>
          </cell>
          <cell r="AD10950" t="str">
            <v>∆</v>
          </cell>
        </row>
        <row r="10951">
          <cell r="V10951" t="str">
            <v>[870] SELF INSURANCE RESERVE : NON DEPARTMENTAL : NON DIVISIONAL</v>
          </cell>
        </row>
        <row r="10952">
          <cell r="V10952" t="str">
            <v>SELF INSURANCE RESERVES : OTHER REVENUE</v>
          </cell>
          <cell r="AB10952" t="str">
            <v/>
          </cell>
          <cell r="AC10952" t="str">
            <v/>
          </cell>
          <cell r="AD10952" t="str">
            <v>∆</v>
          </cell>
        </row>
        <row r="10953">
          <cell r="V10953" t="str">
            <v>870.00.00.930-4850.23</v>
          </cell>
          <cell r="W10953" t="str">
            <v>Other Revenue SIR Premium Refund</v>
          </cell>
          <cell r="X10953">
            <v>247000</v>
          </cell>
          <cell r="Y10953">
            <v>414000</v>
          </cell>
          <cell r="Z10953">
            <v>0</v>
          </cell>
          <cell r="AA10953">
            <v>0</v>
          </cell>
          <cell r="AB10953">
            <v>0</v>
          </cell>
          <cell r="AC10953">
            <v>0</v>
          </cell>
          <cell r="AD10953" t="str">
            <v>∆</v>
          </cell>
          <cell r="AE10953">
            <v>0</v>
          </cell>
        </row>
        <row r="10954">
          <cell r="W10954" t="str">
            <v>TOTAL : OTHER REVENUE</v>
          </cell>
          <cell r="X10954">
            <v>247000</v>
          </cell>
          <cell r="Y10954">
            <v>414000</v>
          </cell>
          <cell r="Z10954">
            <v>0</v>
          </cell>
          <cell r="AA10954">
            <v>0</v>
          </cell>
          <cell r="AB10954">
            <v>0</v>
          </cell>
          <cell r="AC10954">
            <v>0</v>
          </cell>
          <cell r="AD10954" t="str">
            <v>∆</v>
          </cell>
          <cell r="AE10954">
            <v>0</v>
          </cell>
        </row>
        <row r="10955">
          <cell r="AB10955" t="str">
            <v/>
          </cell>
          <cell r="AC10955" t="str">
            <v/>
          </cell>
          <cell r="AD10955" t="str">
            <v>∆</v>
          </cell>
        </row>
        <row r="10956">
          <cell r="V10956" t="str">
            <v>[870] SELF INSURANCE RESERVE : NON DEPARTMENTAL : NON DIVISIONAL</v>
          </cell>
        </row>
        <row r="10957">
          <cell r="V10957" t="str">
            <v>SELF INSURANCE RESERVES : OPERATIONS</v>
          </cell>
          <cell r="AB10957" t="str">
            <v/>
          </cell>
          <cell r="AC10957" t="str">
            <v/>
          </cell>
          <cell r="AD10957" t="str">
            <v>∆</v>
          </cell>
        </row>
        <row r="10958">
          <cell r="V10958" t="str">
            <v>870.00.00.930-6500.06</v>
          </cell>
          <cell r="W10958" t="str">
            <v>Claims &amp; Insurance Unanticipated Property Claims</v>
          </cell>
          <cell r="X10958">
            <v>-310000</v>
          </cell>
          <cell r="Y10958">
            <v>0</v>
          </cell>
          <cell r="Z10958">
            <v>0</v>
          </cell>
          <cell r="AA10958">
            <v>0</v>
          </cell>
          <cell r="AB10958">
            <v>0</v>
          </cell>
          <cell r="AC10958">
            <v>0</v>
          </cell>
          <cell r="AD10958" t="str">
            <v>∆</v>
          </cell>
          <cell r="AE10958">
            <v>0</v>
          </cell>
        </row>
        <row r="10959">
          <cell r="W10959" t="str">
            <v>TOTAL : OPERATIONS</v>
          </cell>
          <cell r="X10959">
            <v>-310000</v>
          </cell>
          <cell r="Y10959">
            <v>0</v>
          </cell>
          <cell r="Z10959">
            <v>0</v>
          </cell>
          <cell r="AA10959">
            <v>0</v>
          </cell>
          <cell r="AB10959">
            <v>0</v>
          </cell>
          <cell r="AC10959">
            <v>0</v>
          </cell>
          <cell r="AD10959" t="str">
            <v>∆</v>
          </cell>
          <cell r="AE10959">
            <v>0</v>
          </cell>
        </row>
        <row r="10960">
          <cell r="AB10960" t="str">
            <v/>
          </cell>
          <cell r="AC10960" t="str">
            <v/>
          </cell>
          <cell r="AD10960" t="str">
            <v>∆</v>
          </cell>
        </row>
        <row r="10961">
          <cell r="V10961" t="str">
            <v>[870] SELF INSURANCE RESERVE : NON DEPARTMENTAL : NON DIVISIONAL</v>
          </cell>
          <cell r="AB10961" t="str">
            <v/>
          </cell>
          <cell r="AC10961" t="str">
            <v/>
          </cell>
          <cell r="AD10961" t="str">
            <v>∆</v>
          </cell>
        </row>
        <row r="10962">
          <cell r="V10962" t="str">
            <v>GENERAL : OUTFLOW -TRANSFERS</v>
          </cell>
          <cell r="AB10962" t="str">
            <v/>
          </cell>
          <cell r="AC10962" t="str">
            <v/>
          </cell>
          <cell r="AD10962" t="str">
            <v>∆</v>
          </cell>
        </row>
        <row r="10963">
          <cell r="V10963" t="str">
            <v>870.00.00.900-9000.86</v>
          </cell>
          <cell r="W10963" t="str">
            <v>Other Transfers Self Insurance</v>
          </cell>
          <cell r="X10963">
            <v>425000</v>
          </cell>
          <cell r="Y10963">
            <v>450000</v>
          </cell>
          <cell r="Z10963">
            <v>0</v>
          </cell>
          <cell r="AA10963">
            <v>0</v>
          </cell>
          <cell r="AB10963">
            <v>0</v>
          </cell>
          <cell r="AC10963">
            <v>0</v>
          </cell>
          <cell r="AD10963" t="str">
            <v>∆</v>
          </cell>
          <cell r="AE10963">
            <v>0</v>
          </cell>
        </row>
        <row r="10964">
          <cell r="W10964" t="str">
            <v>TOTAL : OUTFLOW -TRANSFERS</v>
          </cell>
          <cell r="X10964">
            <v>425000</v>
          </cell>
          <cell r="Y10964">
            <v>450000</v>
          </cell>
          <cell r="Z10964">
            <v>0</v>
          </cell>
          <cell r="AA10964">
            <v>0</v>
          </cell>
          <cell r="AB10964">
            <v>0</v>
          </cell>
          <cell r="AC10964">
            <v>0</v>
          </cell>
          <cell r="AD10964" t="str">
            <v>∆</v>
          </cell>
          <cell r="AE10964">
            <v>0</v>
          </cell>
        </row>
        <row r="10965">
          <cell r="AB10965" t="str">
            <v/>
          </cell>
          <cell r="AC10965" t="str">
            <v/>
          </cell>
          <cell r="AD10965" t="str">
            <v>∆</v>
          </cell>
        </row>
        <row r="10966">
          <cell r="AB10966" t="str">
            <v/>
          </cell>
          <cell r="AC10966" t="str">
            <v/>
          </cell>
          <cell r="AD10966" t="str">
            <v>∆</v>
          </cell>
        </row>
        <row r="10967">
          <cell r="V10967" t="str">
            <v>[880] PAYROLL TAX BENEFIT ALLOCATION</v>
          </cell>
          <cell r="AB10967" t="str">
            <v/>
          </cell>
          <cell r="AC10967" t="str">
            <v/>
          </cell>
          <cell r="AD10967" t="str">
            <v>∆</v>
          </cell>
        </row>
        <row r="10968">
          <cell r="W10968" t="str">
            <v>INFLOWS</v>
          </cell>
          <cell r="X10968">
            <v>-46000</v>
          </cell>
          <cell r="Y10968">
            <v>113000</v>
          </cell>
          <cell r="Z10968">
            <v>0</v>
          </cell>
          <cell r="AA10968">
            <v>2000</v>
          </cell>
          <cell r="AB10968">
            <v>2090</v>
          </cell>
          <cell r="AC10968">
            <v>2090</v>
          </cell>
          <cell r="AD10968" t="str">
            <v>∆</v>
          </cell>
          <cell r="AE10968">
            <v>0</v>
          </cell>
        </row>
        <row r="10969">
          <cell r="W10969" t="str">
            <v>OUTFLOWS</v>
          </cell>
          <cell r="X10969">
            <v>664000</v>
          </cell>
          <cell r="Y10969">
            <v>80000</v>
          </cell>
          <cell r="Z10969">
            <v>1451000</v>
          </cell>
          <cell r="AA10969">
            <v>130000</v>
          </cell>
          <cell r="AB10969">
            <v>45000</v>
          </cell>
          <cell r="AC10969">
            <v>45000</v>
          </cell>
          <cell r="AD10969" t="str">
            <v>∆</v>
          </cell>
          <cell r="AE10969">
            <v>0</v>
          </cell>
        </row>
        <row r="10970">
          <cell r="W10970" t="str">
            <v>NET</v>
          </cell>
          <cell r="X10970">
            <v>-710000</v>
          </cell>
          <cell r="Y10970">
            <v>33000</v>
          </cell>
          <cell r="Z10970">
            <v>-1451000</v>
          </cell>
          <cell r="AA10970">
            <v>-128000</v>
          </cell>
          <cell r="AB10970">
            <v>-42910</v>
          </cell>
          <cell r="AC10970">
            <v>-42910</v>
          </cell>
          <cell r="AD10970" t="str">
            <v>∆</v>
          </cell>
          <cell r="AE10970">
            <v>0</v>
          </cell>
        </row>
        <row r="10971">
          <cell r="AB10971" t="str">
            <v/>
          </cell>
          <cell r="AC10971" t="str">
            <v/>
          </cell>
          <cell r="AD10971" t="str">
            <v>∆</v>
          </cell>
        </row>
        <row r="10972">
          <cell r="V10972" t="str">
            <v>[880] PAYROLL TAX BENEFIT ALLOCATION : NON DEPARTMENTAL : NON DIVISIONAL</v>
          </cell>
          <cell r="AB10972" t="str">
            <v/>
          </cell>
          <cell r="AC10972" t="str">
            <v/>
          </cell>
          <cell r="AD10972" t="str">
            <v>∆</v>
          </cell>
        </row>
        <row r="10973">
          <cell r="V10973" t="str">
            <v>PAYROLL TAX RESERVES : INVESTMENT EARNINGS</v>
          </cell>
          <cell r="AB10973" t="str">
            <v/>
          </cell>
          <cell r="AC10973" t="str">
            <v/>
          </cell>
          <cell r="AD10973" t="str">
            <v>∆</v>
          </cell>
        </row>
        <row r="10974">
          <cell r="V10974" t="str">
            <v>880.00.00.940-4700.01</v>
          </cell>
          <cell r="W10974" t="str">
            <v>Investment Earnings Interest on Investments</v>
          </cell>
          <cell r="X10974">
            <v>0</v>
          </cell>
          <cell r="Y10974">
            <v>0</v>
          </cell>
          <cell r="Z10974">
            <v>0</v>
          </cell>
          <cell r="AA10974">
            <v>2000</v>
          </cell>
          <cell r="AB10974">
            <v>2320</v>
          </cell>
          <cell r="AC10974">
            <v>2320</v>
          </cell>
          <cell r="AD10974" t="str">
            <v>∆</v>
          </cell>
          <cell r="AE10974">
            <v>0</v>
          </cell>
        </row>
        <row r="10975">
          <cell r="V10975" t="str">
            <v>880.00.00.940-4700.19</v>
          </cell>
          <cell r="W10975" t="str">
            <v>Investment Earnings Market Value Change</v>
          </cell>
          <cell r="X10975">
            <v>-46000</v>
          </cell>
          <cell r="Y10975">
            <v>113000</v>
          </cell>
          <cell r="Z10975">
            <v>0</v>
          </cell>
          <cell r="AA10975">
            <v>0</v>
          </cell>
          <cell r="AB10975">
            <v>0</v>
          </cell>
          <cell r="AC10975">
            <v>0</v>
          </cell>
          <cell r="AD10975" t="str">
            <v>∆</v>
          </cell>
          <cell r="AE10975">
            <v>0</v>
          </cell>
        </row>
        <row r="10976">
          <cell r="V10976" t="str">
            <v>880.00.00.940-4700.21</v>
          </cell>
          <cell r="W10976" t="str">
            <v>Investment Earnings Unallocated Investment Expense</v>
          </cell>
          <cell r="X10976">
            <v>0</v>
          </cell>
          <cell r="Y10976">
            <v>0</v>
          </cell>
          <cell r="Z10976">
            <v>0</v>
          </cell>
          <cell r="AA10976">
            <v>0</v>
          </cell>
          <cell r="AB10976">
            <v>-230</v>
          </cell>
          <cell r="AC10976">
            <v>-230</v>
          </cell>
          <cell r="AD10976" t="str">
            <v>∆</v>
          </cell>
          <cell r="AE10976">
            <v>0</v>
          </cell>
        </row>
        <row r="10977">
          <cell r="W10977" t="str">
            <v>TOTAL : INVESTMENT EARNINGS</v>
          </cell>
          <cell r="X10977">
            <v>-46000</v>
          </cell>
          <cell r="Y10977">
            <v>113000</v>
          </cell>
          <cell r="Z10977">
            <v>0</v>
          </cell>
          <cell r="AA10977">
            <v>2000</v>
          </cell>
          <cell r="AB10977">
            <v>2090</v>
          </cell>
          <cell r="AC10977">
            <v>2090</v>
          </cell>
          <cell r="AD10977" t="str">
            <v>∆</v>
          </cell>
          <cell r="AE10977">
            <v>0</v>
          </cell>
        </row>
        <row r="10978">
          <cell r="AB10978" t="str">
            <v/>
          </cell>
          <cell r="AC10978" t="str">
            <v/>
          </cell>
          <cell r="AD10978" t="str">
            <v>∆</v>
          </cell>
        </row>
        <row r="10979">
          <cell r="V10979" t="str">
            <v>[880] PAYROLL TAX BENEFIT ALLOCATION : NON DEPARTMENTAL : NON DIVISIONAL</v>
          </cell>
        </row>
        <row r="10980">
          <cell r="V10980" t="str">
            <v>PAYROLL TAX RESERVES : OTHER REVENUE</v>
          </cell>
          <cell r="AB10980" t="str">
            <v/>
          </cell>
          <cell r="AC10980" t="str">
            <v/>
          </cell>
          <cell r="AD10980" t="str">
            <v>∆</v>
          </cell>
        </row>
        <row r="10981">
          <cell r="V10981" t="str">
            <v>880.00.00.940-4850.12</v>
          </cell>
          <cell r="W10981" t="str">
            <v>Other Revenue Miscellaneous Receipts</v>
          </cell>
          <cell r="X10981">
            <v>0</v>
          </cell>
          <cell r="Y10981">
            <v>0</v>
          </cell>
          <cell r="Z10981">
            <v>0</v>
          </cell>
          <cell r="AA10981">
            <v>0</v>
          </cell>
          <cell r="AB10981">
            <v>0</v>
          </cell>
          <cell r="AC10981">
            <v>0</v>
          </cell>
          <cell r="AD10981" t="str">
            <v>∆</v>
          </cell>
          <cell r="AE10981">
            <v>0</v>
          </cell>
        </row>
        <row r="10982">
          <cell r="W10982" t="str">
            <v>TOTAL : OTHER REVENUE</v>
          </cell>
          <cell r="X10982">
            <v>0</v>
          </cell>
          <cell r="Y10982">
            <v>0</v>
          </cell>
          <cell r="Z10982">
            <v>0</v>
          </cell>
          <cell r="AA10982">
            <v>0</v>
          </cell>
          <cell r="AB10982">
            <v>0</v>
          </cell>
          <cell r="AC10982">
            <v>0</v>
          </cell>
          <cell r="AD10982" t="str">
            <v>∆</v>
          </cell>
          <cell r="AE10982">
            <v>0</v>
          </cell>
        </row>
        <row r="10983">
          <cell r="AB10983" t="str">
            <v/>
          </cell>
          <cell r="AC10983" t="str">
            <v/>
          </cell>
          <cell r="AD10983" t="str">
            <v>∆</v>
          </cell>
        </row>
        <row r="10984">
          <cell r="V10984" t="str">
            <v>[880] PAYROLL TAX BENEFIT ALLOCATION : NON DEPARTMENTAL : NON DIVISIONAL</v>
          </cell>
        </row>
        <row r="10985">
          <cell r="V10985" t="str">
            <v>PAYROLL TAX RESERVES : PERSONNEL</v>
          </cell>
          <cell r="AB10985" t="str">
            <v/>
          </cell>
          <cell r="AC10985" t="str">
            <v/>
          </cell>
          <cell r="AD10985" t="str">
            <v>∆</v>
          </cell>
        </row>
        <row r="10986">
          <cell r="V10986" t="str">
            <v>880.00.00.940-5000.12</v>
          </cell>
          <cell r="W10986" t="str">
            <v>Salaries Compensated Absences</v>
          </cell>
          <cell r="X10986">
            <v>194000</v>
          </cell>
          <cell r="Y10986">
            <v>-35000</v>
          </cell>
          <cell r="Z10986">
            <v>1361000</v>
          </cell>
          <cell r="AA10986">
            <v>0</v>
          </cell>
          <cell r="AB10986">
            <v>0</v>
          </cell>
          <cell r="AC10986">
            <v>0</v>
          </cell>
          <cell r="AD10986" t="str">
            <v>∆</v>
          </cell>
          <cell r="AE10986">
            <v>0</v>
          </cell>
        </row>
        <row r="10987">
          <cell r="V10987" t="str">
            <v>880.00.00.940-5100.16</v>
          </cell>
          <cell r="W10987" t="str">
            <v>Benefits 1959 Survivor Retirement</v>
          </cell>
          <cell r="X10987">
            <v>0</v>
          </cell>
          <cell r="Y10987">
            <v>24000</v>
          </cell>
          <cell r="Z10987">
            <v>23000</v>
          </cell>
          <cell r="AA10987">
            <v>23000</v>
          </cell>
          <cell r="AB10987">
            <v>0</v>
          </cell>
          <cell r="AC10987">
            <v>0</v>
          </cell>
          <cell r="AD10987" t="str">
            <v>∆</v>
          </cell>
          <cell r="AE10987">
            <v>0</v>
          </cell>
        </row>
        <row r="10988">
          <cell r="V10988" t="str">
            <v>880.00.00.940-5100.17</v>
          </cell>
          <cell r="W10988" t="str">
            <v>Benefits Other Post Employment Benefits</v>
          </cell>
          <cell r="X10988">
            <v>437000</v>
          </cell>
          <cell r="Y10988">
            <v>37000</v>
          </cell>
          <cell r="Z10988">
            <v>38000</v>
          </cell>
          <cell r="AA10988">
            <v>45000</v>
          </cell>
          <cell r="AB10988">
            <v>45000</v>
          </cell>
          <cell r="AC10988">
            <v>45000</v>
          </cell>
          <cell r="AD10988" t="str">
            <v>∆</v>
          </cell>
          <cell r="AE10988">
            <v>0</v>
          </cell>
        </row>
        <row r="10989">
          <cell r="W10989" t="str">
            <v>TOTAL : PERSONNEL</v>
          </cell>
          <cell r="X10989">
            <v>631000</v>
          </cell>
          <cell r="Y10989">
            <v>26000</v>
          </cell>
          <cell r="Z10989">
            <v>1422000</v>
          </cell>
          <cell r="AA10989">
            <v>68000</v>
          </cell>
          <cell r="AB10989">
            <v>45000</v>
          </cell>
          <cell r="AC10989">
            <v>45000</v>
          </cell>
          <cell r="AD10989" t="str">
            <v>∆</v>
          </cell>
          <cell r="AE10989">
            <v>0</v>
          </cell>
        </row>
        <row r="10990">
          <cell r="AB10990" t="str">
            <v/>
          </cell>
          <cell r="AC10990" t="str">
            <v/>
          </cell>
          <cell r="AD10990" t="str">
            <v>∆</v>
          </cell>
        </row>
        <row r="10991">
          <cell r="V10991" t="str">
            <v>[880] PAYROLL TAX BENEFIT ALLOCATION : NON DEPARTMENTAL : NON DIVISIONAL</v>
          </cell>
        </row>
        <row r="10992">
          <cell r="V10992" t="str">
            <v>PAYROLL TAX RESERVES : OPERATIONS</v>
          </cell>
          <cell r="AB10992" t="str">
            <v/>
          </cell>
          <cell r="AC10992" t="str">
            <v/>
          </cell>
          <cell r="AD10992" t="str">
            <v>∆</v>
          </cell>
        </row>
        <row r="10993">
          <cell r="V10993" t="str">
            <v>880.00.00.940-6000.01</v>
          </cell>
          <cell r="W10993" t="str">
            <v>Professional Services General</v>
          </cell>
          <cell r="X10993">
            <v>4000</v>
          </cell>
          <cell r="Y10993">
            <v>4000</v>
          </cell>
          <cell r="Z10993">
            <v>4000</v>
          </cell>
          <cell r="AA10993">
            <v>4000</v>
          </cell>
          <cell r="AB10993">
            <v>0</v>
          </cell>
          <cell r="AC10993">
            <v>0</v>
          </cell>
          <cell r="AD10993" t="str">
            <v>∆</v>
          </cell>
          <cell r="AE10993">
            <v>0</v>
          </cell>
        </row>
        <row r="10994">
          <cell r="V10994" t="str">
            <v>880.00.00.940-6600.30</v>
          </cell>
          <cell r="W10994" t="str">
            <v>Administrative Expenses Other Expenses</v>
          </cell>
          <cell r="X10994">
            <v>29000</v>
          </cell>
          <cell r="Y10994">
            <v>50000</v>
          </cell>
          <cell r="Z10994">
            <v>25000</v>
          </cell>
          <cell r="AA10994">
            <v>58000</v>
          </cell>
          <cell r="AB10994">
            <v>0</v>
          </cell>
          <cell r="AC10994">
            <v>0</v>
          </cell>
          <cell r="AD10994" t="str">
            <v>∆</v>
          </cell>
          <cell r="AE10994">
            <v>0</v>
          </cell>
        </row>
        <row r="10995">
          <cell r="W10995" t="str">
            <v>TOTAL : OPERATIONS</v>
          </cell>
          <cell r="X10995">
            <v>33000</v>
          </cell>
          <cell r="Y10995">
            <v>54000</v>
          </cell>
          <cell r="Z10995">
            <v>29000</v>
          </cell>
          <cell r="AA10995">
            <v>62000</v>
          </cell>
          <cell r="AB10995">
            <v>0</v>
          </cell>
          <cell r="AC10995">
            <v>0</v>
          </cell>
          <cell r="AD10995" t="str">
            <v>∆</v>
          </cell>
          <cell r="AE10995">
            <v>0</v>
          </cell>
        </row>
        <row r="10996">
          <cell r="AB10996" t="str">
            <v/>
          </cell>
          <cell r="AC10996" t="str">
            <v/>
          </cell>
          <cell r="AD10996" t="str">
            <v>∆</v>
          </cell>
        </row>
        <row r="10997">
          <cell r="AB10997" t="str">
            <v/>
          </cell>
          <cell r="AC10997" t="str">
            <v/>
          </cell>
          <cell r="AD10997" t="str">
            <v>∆</v>
          </cell>
        </row>
        <row r="10998">
          <cell r="V10998" t="str">
            <v>[920] RETIREE HEALTH SAVINGS PLAN TRST</v>
          </cell>
          <cell r="AB10998" t="str">
            <v/>
          </cell>
          <cell r="AC10998" t="str">
            <v/>
          </cell>
          <cell r="AD10998" t="str">
            <v>∆</v>
          </cell>
        </row>
        <row r="10999">
          <cell r="W10999" t="str">
            <v>INFLOWS</v>
          </cell>
          <cell r="X10999">
            <v>992000</v>
          </cell>
          <cell r="Y10999">
            <v>1011000</v>
          </cell>
          <cell r="Z10999">
            <v>990000</v>
          </cell>
          <cell r="AA10999">
            <v>1022000</v>
          </cell>
          <cell r="AB10999">
            <v>0</v>
          </cell>
          <cell r="AC10999">
            <v>0</v>
          </cell>
          <cell r="AD10999" t="str">
            <v>∆</v>
          </cell>
          <cell r="AE10999">
            <v>0</v>
          </cell>
        </row>
        <row r="11000">
          <cell r="W11000" t="str">
            <v>OUTFLOWS</v>
          </cell>
          <cell r="X11000">
            <v>995000</v>
          </cell>
          <cell r="Y11000">
            <v>1006000</v>
          </cell>
          <cell r="Z11000">
            <v>1019000</v>
          </cell>
          <cell r="AA11000">
            <v>1022000</v>
          </cell>
          <cell r="AB11000">
            <v>0</v>
          </cell>
          <cell r="AC11000">
            <v>0</v>
          </cell>
          <cell r="AD11000" t="str">
            <v>∆</v>
          </cell>
          <cell r="AE11000">
            <v>0</v>
          </cell>
        </row>
        <row r="11001">
          <cell r="W11001" t="str">
            <v>NET</v>
          </cell>
          <cell r="X11001">
            <v>-3000</v>
          </cell>
          <cell r="Y11001">
            <v>5000</v>
          </cell>
          <cell r="Z11001">
            <v>-29000</v>
          </cell>
          <cell r="AA11001">
            <v>0</v>
          </cell>
          <cell r="AB11001">
            <v>0</v>
          </cell>
          <cell r="AC11001">
            <v>0</v>
          </cell>
          <cell r="AD11001" t="str">
            <v>∆</v>
          </cell>
          <cell r="AE11001">
            <v>0</v>
          </cell>
        </row>
        <row r="11002">
          <cell r="AB11002" t="str">
            <v/>
          </cell>
          <cell r="AC11002" t="str">
            <v/>
          </cell>
          <cell r="AD11002" t="str">
            <v>∆</v>
          </cell>
        </row>
        <row r="11003">
          <cell r="V11003" t="str">
            <v>[920] RETIREE HEALTH SAVINGS PLAN TRST : NON DEPARTMENTAL : NON DIVISIONAL</v>
          </cell>
          <cell r="AB11003" t="str">
            <v/>
          </cell>
          <cell r="AC11003" t="str">
            <v/>
          </cell>
          <cell r="AD11003" t="str">
            <v>∆</v>
          </cell>
        </row>
        <row r="11004">
          <cell r="V11004" t="str">
            <v>FIDUCIARY : INVESTMENT EARNINGS</v>
          </cell>
          <cell r="AB11004" t="str">
            <v/>
          </cell>
          <cell r="AC11004" t="str">
            <v/>
          </cell>
          <cell r="AD11004" t="str">
            <v>∆</v>
          </cell>
        </row>
        <row r="11005">
          <cell r="V11005" t="str">
            <v>920.00.00.950-4700.01</v>
          </cell>
          <cell r="W11005" t="str">
            <v>Investment Earnings Interest on Investments</v>
          </cell>
          <cell r="X11005">
            <v>6000</v>
          </cell>
          <cell r="Y11005">
            <v>5000</v>
          </cell>
          <cell r="Z11005">
            <v>-29000</v>
          </cell>
          <cell r="AA11005">
            <v>0</v>
          </cell>
          <cell r="AB11005">
            <v>0</v>
          </cell>
          <cell r="AC11005">
            <v>0</v>
          </cell>
          <cell r="AD11005" t="str">
            <v>∆</v>
          </cell>
          <cell r="AE11005">
            <v>0</v>
          </cell>
        </row>
        <row r="11006">
          <cell r="W11006" t="str">
            <v>TOTAL : INVESTMENT EARNINGS</v>
          </cell>
          <cell r="X11006">
            <v>6000</v>
          </cell>
          <cell r="Y11006">
            <v>5000</v>
          </cell>
          <cell r="Z11006">
            <v>-29000</v>
          </cell>
          <cell r="AA11006">
            <v>0</v>
          </cell>
          <cell r="AB11006">
            <v>0</v>
          </cell>
          <cell r="AC11006">
            <v>0</v>
          </cell>
          <cell r="AD11006" t="str">
            <v>∆</v>
          </cell>
          <cell r="AE11006">
            <v>0</v>
          </cell>
        </row>
        <row r="11007">
          <cell r="AB11007" t="str">
            <v/>
          </cell>
          <cell r="AC11007" t="str">
            <v/>
          </cell>
          <cell r="AD11007" t="str">
            <v>∆</v>
          </cell>
        </row>
        <row r="11008">
          <cell r="V11008" t="str">
            <v>[920] RETIREE HEALTH SAVINGS PLAN TRST : NON DEPARTMENTAL : NON DIVISIONAL</v>
          </cell>
        </row>
        <row r="11009">
          <cell r="V11009" t="str">
            <v>FIDUCIARY : OTHER REVENUE</v>
          </cell>
          <cell r="AB11009" t="str">
            <v/>
          </cell>
          <cell r="AC11009" t="str">
            <v/>
          </cell>
          <cell r="AD11009" t="str">
            <v>∆</v>
          </cell>
        </row>
        <row r="11010">
          <cell r="V11010" t="str">
            <v>920.00.00.950-4850.25</v>
          </cell>
          <cell r="W11010" t="str">
            <v>Other Revenue Insurance Premium</v>
          </cell>
          <cell r="X11010">
            <v>986000</v>
          </cell>
          <cell r="Y11010">
            <v>1006000</v>
          </cell>
          <cell r="Z11010">
            <v>1019000</v>
          </cell>
          <cell r="AA11010">
            <v>1022000</v>
          </cell>
          <cell r="AB11010">
            <v>0</v>
          </cell>
          <cell r="AC11010">
            <v>0</v>
          </cell>
          <cell r="AD11010" t="str">
            <v>∆</v>
          </cell>
          <cell r="AE11010">
            <v>0</v>
          </cell>
        </row>
        <row r="11011">
          <cell r="W11011" t="str">
            <v>TOTAL : OTHER REVENUE</v>
          </cell>
          <cell r="X11011">
            <v>986000</v>
          </cell>
          <cell r="Y11011">
            <v>1006000</v>
          </cell>
          <cell r="Z11011">
            <v>1019000</v>
          </cell>
          <cell r="AA11011">
            <v>1022000</v>
          </cell>
          <cell r="AB11011">
            <v>0</v>
          </cell>
          <cell r="AC11011">
            <v>0</v>
          </cell>
          <cell r="AD11011" t="str">
            <v>∆</v>
          </cell>
          <cell r="AE11011">
            <v>0</v>
          </cell>
        </row>
        <row r="11012">
          <cell r="AB11012" t="str">
            <v/>
          </cell>
          <cell r="AC11012" t="str">
            <v/>
          </cell>
          <cell r="AD11012" t="str">
            <v>∆</v>
          </cell>
        </row>
        <row r="11013">
          <cell r="V11013" t="str">
            <v>[920] RETIREE HEALTH SAVINGS PLAN TRST : NON DEPARTMENTAL : NON DIVISIONAL</v>
          </cell>
        </row>
        <row r="11014">
          <cell r="V11014" t="str">
            <v>FIDUCIARY : OPERATIONS</v>
          </cell>
          <cell r="AB11014" t="str">
            <v/>
          </cell>
          <cell r="AC11014" t="str">
            <v/>
          </cell>
          <cell r="AD11014" t="str">
            <v>∆</v>
          </cell>
        </row>
        <row r="11015">
          <cell r="V11015" t="str">
            <v>920.00.00.950-6000.32</v>
          </cell>
          <cell r="W11015" t="str">
            <v>Professional Services Retiree Health  Plan Admin</v>
          </cell>
          <cell r="X11015">
            <v>0</v>
          </cell>
          <cell r="Y11015">
            <v>0</v>
          </cell>
          <cell r="Z11015">
            <v>0</v>
          </cell>
          <cell r="AA11015">
            <v>0</v>
          </cell>
          <cell r="AB11015">
            <v>0</v>
          </cell>
          <cell r="AC11015">
            <v>0</v>
          </cell>
          <cell r="AD11015" t="str">
            <v>∆</v>
          </cell>
          <cell r="AE11015">
            <v>0</v>
          </cell>
        </row>
        <row r="11016">
          <cell r="V11016" t="str">
            <v>920.00.00.950-6500.04</v>
          </cell>
          <cell r="W11016" t="str">
            <v>Claims &amp; Insurance Insurance Premiums</v>
          </cell>
          <cell r="X11016">
            <v>995000</v>
          </cell>
          <cell r="Y11016">
            <v>1006000</v>
          </cell>
          <cell r="Z11016">
            <v>1019000</v>
          </cell>
          <cell r="AA11016">
            <v>1022000</v>
          </cell>
          <cell r="AB11016">
            <v>0</v>
          </cell>
          <cell r="AC11016">
            <v>0</v>
          </cell>
          <cell r="AD11016" t="str">
            <v>∆</v>
          </cell>
          <cell r="AE11016">
            <v>0</v>
          </cell>
        </row>
        <row r="11017">
          <cell r="W11017" t="str">
            <v>TOTAL : OPERATIONS</v>
          </cell>
          <cell r="X11017">
            <v>995000</v>
          </cell>
          <cell r="Y11017">
            <v>1006000</v>
          </cell>
          <cell r="Z11017">
            <v>1019000</v>
          </cell>
          <cell r="AA11017">
            <v>1022000</v>
          </cell>
          <cell r="AB11017">
            <v>0</v>
          </cell>
          <cell r="AC11017">
            <v>0</v>
          </cell>
          <cell r="AD11017" t="str">
            <v>∆</v>
          </cell>
          <cell r="AE11017">
            <v>0</v>
          </cell>
        </row>
        <row r="11018">
          <cell r="AB11018" t="str">
            <v/>
          </cell>
          <cell r="AC11018" t="str">
            <v/>
          </cell>
          <cell r="AD11018" t="str">
            <v>∆</v>
          </cell>
        </row>
        <row r="11019">
          <cell r="AB11019" t="str">
            <v/>
          </cell>
          <cell r="AC11019" t="str">
            <v/>
          </cell>
          <cell r="AD11019" t="str">
            <v>∆</v>
          </cell>
        </row>
        <row r="11020">
          <cell r="V11020" t="str">
            <v>[931]  SUCCESSOR AGENCY-HOUSING AREA #1</v>
          </cell>
          <cell r="AB11020" t="str">
            <v/>
          </cell>
          <cell r="AC11020" t="str">
            <v/>
          </cell>
          <cell r="AD11020" t="str">
            <v>∆</v>
          </cell>
        </row>
        <row r="11021">
          <cell r="W11021" t="str">
            <v>INFLOWS</v>
          </cell>
          <cell r="X11021">
            <v>0</v>
          </cell>
          <cell r="Y11021">
            <v>0</v>
          </cell>
          <cell r="Z11021">
            <v>0</v>
          </cell>
          <cell r="AA11021">
            <v>0</v>
          </cell>
          <cell r="AB11021">
            <v>0</v>
          </cell>
          <cell r="AC11021">
            <v>0</v>
          </cell>
          <cell r="AD11021" t="str">
            <v>∆</v>
          </cell>
          <cell r="AE11021">
            <v>0</v>
          </cell>
        </row>
        <row r="11022">
          <cell r="W11022" t="str">
            <v>OUTFLOWS</v>
          </cell>
          <cell r="X11022">
            <v>0</v>
          </cell>
          <cell r="Y11022">
            <v>0</v>
          </cell>
          <cell r="Z11022">
            <v>0</v>
          </cell>
          <cell r="AA11022">
            <v>0</v>
          </cell>
          <cell r="AB11022">
            <v>0</v>
          </cell>
          <cell r="AC11022">
            <v>0</v>
          </cell>
          <cell r="AD11022" t="str">
            <v>∆</v>
          </cell>
          <cell r="AE11022">
            <v>0</v>
          </cell>
        </row>
        <row r="11023">
          <cell r="W11023" t="str">
            <v>NET</v>
          </cell>
          <cell r="X11023">
            <v>0</v>
          </cell>
          <cell r="Y11023">
            <v>0</v>
          </cell>
          <cell r="Z11023">
            <v>0</v>
          </cell>
          <cell r="AA11023">
            <v>0</v>
          </cell>
          <cell r="AB11023">
            <v>0</v>
          </cell>
          <cell r="AC11023">
            <v>0</v>
          </cell>
          <cell r="AD11023" t="str">
            <v>∆</v>
          </cell>
          <cell r="AE11023">
            <v>0</v>
          </cell>
        </row>
        <row r="11024">
          <cell r="AB11024" t="str">
            <v/>
          </cell>
          <cell r="AC11024" t="str">
            <v/>
          </cell>
          <cell r="AD11024" t="str">
            <v>∆</v>
          </cell>
        </row>
        <row r="11025">
          <cell r="V11025" t="str">
            <v>[931]  SUCCESSOR AGENCY-HOUSING AREA #1 : NON DEPARTMENTAL : NON DIVISIONAL</v>
          </cell>
          <cell r="AB11025" t="str">
            <v/>
          </cell>
          <cell r="AC11025" t="str">
            <v/>
          </cell>
          <cell r="AD11025" t="str">
            <v>∆</v>
          </cell>
        </row>
        <row r="11026">
          <cell r="V11026" t="str">
            <v>GENERAL : INVESTMENT EARNINGS</v>
          </cell>
          <cell r="AB11026" t="str">
            <v/>
          </cell>
          <cell r="AC11026" t="str">
            <v/>
          </cell>
          <cell r="AD11026" t="str">
            <v>∆</v>
          </cell>
        </row>
        <row r="11027">
          <cell r="V11027" t="str">
            <v>9310.00.00.900-4700.0</v>
          </cell>
          <cell r="W11027" t="str">
            <v xml:space="preserve"> Investment Earnings Interest on Investments</v>
          </cell>
          <cell r="X11027">
            <v>0</v>
          </cell>
          <cell r="Y11027">
            <v>0</v>
          </cell>
          <cell r="Z11027">
            <v>0</v>
          </cell>
          <cell r="AA11027">
            <v>0</v>
          </cell>
          <cell r="AB11027">
            <v>0</v>
          </cell>
          <cell r="AC11027">
            <v>0</v>
          </cell>
          <cell r="AD11027" t="str">
            <v>∆</v>
          </cell>
          <cell r="AE11027">
            <v>0</v>
          </cell>
        </row>
        <row r="11028">
          <cell r="W11028" t="str">
            <v>TOTAL : INVESTMENT EARNINGS</v>
          </cell>
          <cell r="X11028">
            <v>0</v>
          </cell>
          <cell r="Y11028">
            <v>0</v>
          </cell>
          <cell r="Z11028">
            <v>0</v>
          </cell>
          <cell r="AA11028">
            <v>0</v>
          </cell>
          <cell r="AB11028">
            <v>0</v>
          </cell>
          <cell r="AC11028">
            <v>0</v>
          </cell>
          <cell r="AD11028" t="str">
            <v>∆</v>
          </cell>
          <cell r="AE11028">
            <v>0</v>
          </cell>
        </row>
        <row r="11029">
          <cell r="AB11029" t="str">
            <v/>
          </cell>
          <cell r="AC11029" t="str">
            <v/>
          </cell>
          <cell r="AD11029" t="str">
            <v>∆</v>
          </cell>
        </row>
        <row r="11030">
          <cell r="V11030" t="str">
            <v>[931]  SUCCESSOR AGENCY-HOUSING AREA #1 : NON DEPARTMENTAL : NON DIVISIONAL</v>
          </cell>
        </row>
        <row r="11031">
          <cell r="V11031" t="str">
            <v>GENERAL : OTHER REVENUE</v>
          </cell>
          <cell r="AB11031" t="str">
            <v/>
          </cell>
          <cell r="AC11031" t="str">
            <v/>
          </cell>
          <cell r="AD11031" t="str">
            <v>∆</v>
          </cell>
        </row>
        <row r="11032">
          <cell r="V11032" t="str">
            <v>9310.00.00.900-4850.0</v>
          </cell>
          <cell r="W11032" t="str">
            <v xml:space="preserve"> Other Revenue Loan Repayments</v>
          </cell>
          <cell r="X11032">
            <v>0</v>
          </cell>
          <cell r="Y11032">
            <v>0</v>
          </cell>
          <cell r="Z11032">
            <v>0</v>
          </cell>
          <cell r="AA11032">
            <v>0</v>
          </cell>
          <cell r="AB11032">
            <v>0</v>
          </cell>
          <cell r="AC11032">
            <v>0</v>
          </cell>
          <cell r="AD11032" t="str">
            <v>∆</v>
          </cell>
          <cell r="AE11032">
            <v>0</v>
          </cell>
        </row>
        <row r="11033">
          <cell r="W11033" t="str">
            <v>TOTAL : OTHER REVENUE</v>
          </cell>
          <cell r="X11033">
            <v>0</v>
          </cell>
          <cell r="Y11033">
            <v>0</v>
          </cell>
          <cell r="Z11033">
            <v>0</v>
          </cell>
          <cell r="AA11033">
            <v>0</v>
          </cell>
          <cell r="AB11033">
            <v>0</v>
          </cell>
          <cell r="AC11033">
            <v>0</v>
          </cell>
          <cell r="AD11033" t="str">
            <v>∆</v>
          </cell>
          <cell r="AE11033">
            <v>0</v>
          </cell>
        </row>
        <row r="11034">
          <cell r="AB11034" t="str">
            <v/>
          </cell>
          <cell r="AC11034" t="str">
            <v/>
          </cell>
          <cell r="AD11034" t="str">
            <v>∆</v>
          </cell>
        </row>
        <row r="11035">
          <cell r="AB11035" t="str">
            <v/>
          </cell>
          <cell r="AC11035" t="str">
            <v/>
          </cell>
          <cell r="AD11035" t="str">
            <v>∆</v>
          </cell>
        </row>
        <row r="11036">
          <cell r="V11036" t="str">
            <v>[931]  SUCCESSOR AGENCY-HOUSING AREA #2</v>
          </cell>
          <cell r="AB11036" t="str">
            <v/>
          </cell>
          <cell r="AC11036" t="str">
            <v/>
          </cell>
          <cell r="AD11036" t="str">
            <v>∆</v>
          </cell>
        </row>
        <row r="11037">
          <cell r="W11037" t="str">
            <v>INFLOWS</v>
          </cell>
          <cell r="X11037">
            <v>0</v>
          </cell>
          <cell r="Y11037">
            <v>0</v>
          </cell>
          <cell r="Z11037">
            <v>0</v>
          </cell>
          <cell r="AA11037">
            <v>0</v>
          </cell>
          <cell r="AB11037">
            <v>0</v>
          </cell>
          <cell r="AC11037">
            <v>0</v>
          </cell>
          <cell r="AD11037" t="str">
            <v>∆</v>
          </cell>
          <cell r="AE11037">
            <v>0</v>
          </cell>
        </row>
        <row r="11038">
          <cell r="W11038" t="str">
            <v>OUTFLOWS</v>
          </cell>
          <cell r="X11038">
            <v>0</v>
          </cell>
          <cell r="Y11038">
            <v>0</v>
          </cell>
          <cell r="Z11038">
            <v>0</v>
          </cell>
          <cell r="AA11038">
            <v>0</v>
          </cell>
          <cell r="AB11038">
            <v>0</v>
          </cell>
          <cell r="AC11038">
            <v>0</v>
          </cell>
          <cell r="AD11038" t="str">
            <v>∆</v>
          </cell>
          <cell r="AE11038">
            <v>0</v>
          </cell>
        </row>
        <row r="11039">
          <cell r="W11039" t="str">
            <v>NET</v>
          </cell>
          <cell r="X11039">
            <v>0</v>
          </cell>
          <cell r="Y11039">
            <v>0</v>
          </cell>
          <cell r="Z11039">
            <v>0</v>
          </cell>
          <cell r="AA11039">
            <v>0</v>
          </cell>
          <cell r="AB11039">
            <v>0</v>
          </cell>
          <cell r="AC11039">
            <v>0</v>
          </cell>
          <cell r="AD11039" t="str">
            <v>∆</v>
          </cell>
          <cell r="AE11039">
            <v>0</v>
          </cell>
        </row>
        <row r="11040">
          <cell r="AB11040" t="str">
            <v/>
          </cell>
          <cell r="AC11040" t="str">
            <v/>
          </cell>
          <cell r="AD11040" t="str">
            <v>∆</v>
          </cell>
        </row>
        <row r="11041">
          <cell r="V11041" t="str">
            <v>[931]  SUCCESSOR AGENCY-HOUSING AREA #2 : NON DEPARTMENTAL : NON DIVISIONAL</v>
          </cell>
          <cell r="AB11041" t="str">
            <v/>
          </cell>
          <cell r="AC11041" t="str">
            <v/>
          </cell>
          <cell r="AD11041" t="str">
            <v>∆</v>
          </cell>
        </row>
        <row r="11042">
          <cell r="V11042" t="str">
            <v>GENERAL : DEBT SERVICE</v>
          </cell>
          <cell r="AB11042" t="str">
            <v/>
          </cell>
          <cell r="AC11042" t="str">
            <v/>
          </cell>
          <cell r="AD11042" t="str">
            <v>∆</v>
          </cell>
        </row>
        <row r="11043">
          <cell r="V11043" t="str">
            <v>9315.00.00.900-8910.01</v>
          </cell>
          <cell r="W11043" t="str">
            <v xml:space="preserve"> Debt Service-Interest Interest</v>
          </cell>
          <cell r="X11043">
            <v>0</v>
          </cell>
          <cell r="Y11043">
            <v>0</v>
          </cell>
          <cell r="Z11043">
            <v>0</v>
          </cell>
          <cell r="AA11043">
            <v>0</v>
          </cell>
          <cell r="AB11043">
            <v>0</v>
          </cell>
          <cell r="AC11043">
            <v>0</v>
          </cell>
          <cell r="AD11043" t="str">
            <v>∆</v>
          </cell>
          <cell r="AE11043">
            <v>0</v>
          </cell>
        </row>
        <row r="11044">
          <cell r="V11044" t="str">
            <v>9315.00.00.900-8920.01</v>
          </cell>
          <cell r="W11044" t="str">
            <v xml:space="preserve"> Debt Service-Other Costs Admin/Audit Fees</v>
          </cell>
          <cell r="X11044">
            <v>0</v>
          </cell>
          <cell r="Y11044">
            <v>0</v>
          </cell>
          <cell r="Z11044">
            <v>0</v>
          </cell>
          <cell r="AA11044">
            <v>0</v>
          </cell>
          <cell r="AB11044">
            <v>0</v>
          </cell>
          <cell r="AC11044">
            <v>0</v>
          </cell>
          <cell r="AD11044" t="str">
            <v>∆</v>
          </cell>
          <cell r="AE11044">
            <v>0</v>
          </cell>
        </row>
        <row r="11045">
          <cell r="W11045" t="str">
            <v>TOTAL : DEBT SERVICE</v>
          </cell>
          <cell r="X11045">
            <v>0</v>
          </cell>
          <cell r="Y11045">
            <v>0</v>
          </cell>
          <cell r="Z11045">
            <v>0</v>
          </cell>
          <cell r="AA11045">
            <v>0</v>
          </cell>
          <cell r="AB11045">
            <v>0</v>
          </cell>
          <cell r="AC11045">
            <v>0</v>
          </cell>
          <cell r="AD11045" t="str">
            <v>∆</v>
          </cell>
          <cell r="AE11045">
            <v>0</v>
          </cell>
        </row>
        <row r="11046">
          <cell r="AB11046" t="str">
            <v/>
          </cell>
          <cell r="AC11046" t="str">
            <v/>
          </cell>
          <cell r="AD11046" t="str">
            <v>∆</v>
          </cell>
        </row>
        <row r="11047">
          <cell r="AB11047" t="str">
            <v/>
          </cell>
          <cell r="AC11047" t="str">
            <v/>
          </cell>
          <cell r="AD11047" t="str">
            <v>∆</v>
          </cell>
        </row>
        <row r="11048">
          <cell r="V11048" t="str">
            <v>[933]  SUCCESSOR AGENCY-DBT SER AREA #1</v>
          </cell>
          <cell r="AB11048" t="str">
            <v/>
          </cell>
          <cell r="AC11048" t="str">
            <v/>
          </cell>
          <cell r="AD11048" t="str">
            <v>∆</v>
          </cell>
        </row>
        <row r="11049">
          <cell r="W11049" t="str">
            <v>INFLOWS</v>
          </cell>
          <cell r="X11049">
            <v>120000</v>
          </cell>
          <cell r="Y11049">
            <v>125000</v>
          </cell>
          <cell r="Z11049">
            <v>190000</v>
          </cell>
          <cell r="AA11049">
            <v>0</v>
          </cell>
          <cell r="AB11049">
            <v>0</v>
          </cell>
          <cell r="AC11049">
            <v>0</v>
          </cell>
          <cell r="AD11049" t="str">
            <v>∆</v>
          </cell>
          <cell r="AE11049">
            <v>0</v>
          </cell>
        </row>
        <row r="11050">
          <cell r="W11050" t="str">
            <v>OUTFLOWS</v>
          </cell>
          <cell r="X11050">
            <v>1238000</v>
          </cell>
          <cell r="Y11050">
            <v>1160000</v>
          </cell>
          <cell r="Z11050">
            <v>3316000</v>
          </cell>
          <cell r="AA11050">
            <v>0</v>
          </cell>
          <cell r="AB11050">
            <v>0</v>
          </cell>
          <cell r="AC11050">
            <v>0</v>
          </cell>
          <cell r="AD11050" t="str">
            <v>∆</v>
          </cell>
          <cell r="AE11050">
            <v>0</v>
          </cell>
        </row>
        <row r="11051">
          <cell r="W11051" t="str">
            <v>NET</v>
          </cell>
          <cell r="X11051">
            <v>-1118000</v>
          </cell>
          <cell r="Y11051">
            <v>-1035000</v>
          </cell>
          <cell r="Z11051">
            <v>-3126000</v>
          </cell>
          <cell r="AA11051">
            <v>0</v>
          </cell>
          <cell r="AB11051">
            <v>0</v>
          </cell>
          <cell r="AC11051">
            <v>0</v>
          </cell>
          <cell r="AD11051" t="str">
            <v>∆</v>
          </cell>
          <cell r="AE11051">
            <v>0</v>
          </cell>
        </row>
        <row r="11052">
          <cell r="AB11052" t="str">
            <v/>
          </cell>
          <cell r="AC11052" t="str">
            <v/>
          </cell>
          <cell r="AD11052" t="str">
            <v>∆</v>
          </cell>
        </row>
        <row r="11053">
          <cell r="V11053" t="str">
            <v>[933]  SUCCESSOR AGENCY-DBT SER AREA #1 : NON DEPARTMENTAL : NON DIVISIONAL</v>
          </cell>
          <cell r="AB11053" t="str">
            <v/>
          </cell>
          <cell r="AC11053" t="str">
            <v/>
          </cell>
          <cell r="AD11053" t="str">
            <v>∆</v>
          </cell>
        </row>
        <row r="11054">
          <cell r="V11054" t="str">
            <v>GENERAL : TAXES</v>
          </cell>
          <cell r="AB11054" t="str">
            <v/>
          </cell>
          <cell r="AC11054" t="str">
            <v/>
          </cell>
          <cell r="AD11054" t="str">
            <v>∆</v>
          </cell>
        </row>
        <row r="11055">
          <cell r="V11055" t="str">
            <v>9330.00.00.900-4000.21</v>
          </cell>
          <cell r="W11055" t="str">
            <v xml:space="preserve"> Property Tax Assessment ROPS Trust Fund</v>
          </cell>
          <cell r="X11055">
            <v>0</v>
          </cell>
          <cell r="Y11055">
            <v>0</v>
          </cell>
          <cell r="Z11055">
            <v>0</v>
          </cell>
          <cell r="AA11055">
            <v>0</v>
          </cell>
          <cell r="AB11055">
            <v>0</v>
          </cell>
          <cell r="AC11055">
            <v>0</v>
          </cell>
          <cell r="AD11055" t="str">
            <v>∆</v>
          </cell>
          <cell r="AE11055">
            <v>0</v>
          </cell>
        </row>
        <row r="11056">
          <cell r="W11056" t="str">
            <v>TOTAL : TAXES</v>
          </cell>
          <cell r="X11056">
            <v>0</v>
          </cell>
          <cell r="Y11056">
            <v>0</v>
          </cell>
          <cell r="Z11056">
            <v>0</v>
          </cell>
          <cell r="AA11056">
            <v>0</v>
          </cell>
          <cell r="AB11056">
            <v>0</v>
          </cell>
          <cell r="AC11056">
            <v>0</v>
          </cell>
          <cell r="AD11056" t="str">
            <v>∆</v>
          </cell>
          <cell r="AE11056">
            <v>0</v>
          </cell>
        </row>
        <row r="11057">
          <cell r="AB11057" t="str">
            <v/>
          </cell>
          <cell r="AC11057" t="str">
            <v/>
          </cell>
          <cell r="AD11057" t="str">
            <v>∆</v>
          </cell>
        </row>
        <row r="11058">
          <cell r="V11058" t="str">
            <v>[933]  SUCCESSOR AGENCY-DBT SER AREA #1 : NON DEPARTMENTAL : NON DIVISIONAL</v>
          </cell>
        </row>
        <row r="11059">
          <cell r="V11059" t="str">
            <v>GENERAL : INVESTMENT EARNINGS</v>
          </cell>
          <cell r="AB11059" t="str">
            <v/>
          </cell>
          <cell r="AC11059" t="str">
            <v/>
          </cell>
          <cell r="AD11059" t="str">
            <v>∆</v>
          </cell>
        </row>
        <row r="11060">
          <cell r="V11060" t="str">
            <v>9330.00.00.900-4700.07</v>
          </cell>
          <cell r="W11060" t="str">
            <v xml:space="preserve"> Investment Earnings Trust Accounts</v>
          </cell>
          <cell r="X11060">
            <v>120000</v>
          </cell>
          <cell r="Y11060">
            <v>125000</v>
          </cell>
          <cell r="Z11060">
            <v>190000</v>
          </cell>
          <cell r="AA11060">
            <v>0</v>
          </cell>
          <cell r="AB11060">
            <v>0</v>
          </cell>
          <cell r="AC11060">
            <v>0</v>
          </cell>
          <cell r="AD11060" t="str">
            <v>∆</v>
          </cell>
          <cell r="AE11060">
            <v>0</v>
          </cell>
        </row>
        <row r="11061">
          <cell r="V11061" t="str">
            <v>9330.00.00.900-4700.19</v>
          </cell>
          <cell r="W11061" t="str">
            <v xml:space="preserve"> Investment Earnings Market Value Change</v>
          </cell>
          <cell r="X11061">
            <v>0</v>
          </cell>
          <cell r="Y11061">
            <v>0</v>
          </cell>
          <cell r="Z11061">
            <v>0</v>
          </cell>
          <cell r="AA11061">
            <v>0</v>
          </cell>
          <cell r="AB11061">
            <v>0</v>
          </cell>
          <cell r="AC11061">
            <v>0</v>
          </cell>
          <cell r="AD11061" t="str">
            <v>∆</v>
          </cell>
          <cell r="AE11061">
            <v>0</v>
          </cell>
        </row>
        <row r="11062">
          <cell r="W11062" t="str">
            <v>TOTAL : INVESTMENT EARNINGS</v>
          </cell>
          <cell r="X11062">
            <v>120000</v>
          </cell>
          <cell r="Y11062">
            <v>125000</v>
          </cell>
          <cell r="Z11062">
            <v>190000</v>
          </cell>
          <cell r="AA11062">
            <v>0</v>
          </cell>
          <cell r="AB11062">
            <v>0</v>
          </cell>
          <cell r="AC11062">
            <v>0</v>
          </cell>
          <cell r="AD11062" t="str">
            <v>∆</v>
          </cell>
          <cell r="AE11062">
            <v>0</v>
          </cell>
        </row>
        <row r="11063">
          <cell r="AB11063" t="str">
            <v/>
          </cell>
          <cell r="AC11063" t="str">
            <v/>
          </cell>
          <cell r="AD11063" t="str">
            <v>∆</v>
          </cell>
        </row>
        <row r="11064">
          <cell r="V11064" t="str">
            <v>[933]  SUCCESSOR AGENCY-DBT SER AREA #1 : NON DEPARTMENTAL : NON DIVISIONAL</v>
          </cell>
        </row>
        <row r="11065">
          <cell r="V11065" t="str">
            <v>GENERAL : OTHER REVENUE</v>
          </cell>
          <cell r="AB11065" t="str">
            <v/>
          </cell>
          <cell r="AC11065" t="str">
            <v/>
          </cell>
          <cell r="AD11065" t="str">
            <v>∆</v>
          </cell>
        </row>
        <row r="11066">
          <cell r="V11066" t="str">
            <v>9330.00.00.900-4850.07</v>
          </cell>
          <cell r="W11066" t="str">
            <v xml:space="preserve"> Other Revenue Misc Reimbursement</v>
          </cell>
          <cell r="X11066">
            <v>0</v>
          </cell>
          <cell r="Y11066">
            <v>0</v>
          </cell>
          <cell r="Z11066">
            <v>0</v>
          </cell>
          <cell r="AA11066">
            <v>0</v>
          </cell>
          <cell r="AB11066">
            <v>0</v>
          </cell>
          <cell r="AC11066">
            <v>0</v>
          </cell>
          <cell r="AD11066" t="str">
            <v>∆</v>
          </cell>
          <cell r="AE11066">
            <v>0</v>
          </cell>
        </row>
        <row r="11067">
          <cell r="W11067" t="str">
            <v>TOTAL : OTHER REVENUE</v>
          </cell>
          <cell r="X11067">
            <v>0</v>
          </cell>
          <cell r="Y11067">
            <v>0</v>
          </cell>
          <cell r="Z11067">
            <v>0</v>
          </cell>
          <cell r="AA11067">
            <v>0</v>
          </cell>
          <cell r="AB11067">
            <v>0</v>
          </cell>
          <cell r="AC11067">
            <v>0</v>
          </cell>
          <cell r="AD11067" t="str">
            <v>∆</v>
          </cell>
          <cell r="AE11067">
            <v>0</v>
          </cell>
        </row>
        <row r="11068">
          <cell r="AB11068" t="str">
            <v/>
          </cell>
          <cell r="AC11068" t="str">
            <v/>
          </cell>
          <cell r="AD11068" t="str">
            <v>∆</v>
          </cell>
        </row>
        <row r="11069">
          <cell r="V11069" t="str">
            <v>[933]  SUCCESSOR AGENCY-DBT SER AREA #1 : NON DEPARTMENTAL : NON DIVISIONAL</v>
          </cell>
        </row>
        <row r="11070">
          <cell r="V11070" t="str">
            <v>GENERAL : OPERATIONS</v>
          </cell>
          <cell r="AB11070" t="str">
            <v/>
          </cell>
          <cell r="AC11070" t="str">
            <v/>
          </cell>
          <cell r="AD11070" t="str">
            <v>∆</v>
          </cell>
        </row>
        <row r="11071">
          <cell r="V11071" t="str">
            <v>9330.00.00.900-6700.02</v>
          </cell>
          <cell r="W11071" t="str">
            <v xml:space="preserve"> Depreciation Building Improvements</v>
          </cell>
          <cell r="X11071">
            <v>125000</v>
          </cell>
          <cell r="Y11071">
            <v>125000</v>
          </cell>
          <cell r="Z11071">
            <v>126000</v>
          </cell>
          <cell r="AA11071">
            <v>0</v>
          </cell>
          <cell r="AB11071">
            <v>0</v>
          </cell>
          <cell r="AC11071">
            <v>0</v>
          </cell>
          <cell r="AD11071" t="str">
            <v>∆</v>
          </cell>
          <cell r="AE11071">
            <v>0</v>
          </cell>
        </row>
        <row r="11072">
          <cell r="W11072" t="str">
            <v>TOTAL : OPERATIONS</v>
          </cell>
          <cell r="X11072">
            <v>125000</v>
          </cell>
          <cell r="Y11072">
            <v>125000</v>
          </cell>
          <cell r="Z11072">
            <v>126000</v>
          </cell>
          <cell r="AA11072">
            <v>0</v>
          </cell>
          <cell r="AB11072">
            <v>0</v>
          </cell>
          <cell r="AC11072">
            <v>0</v>
          </cell>
          <cell r="AD11072" t="str">
            <v>∆</v>
          </cell>
          <cell r="AE11072">
            <v>0</v>
          </cell>
        </row>
        <row r="11073">
          <cell r="AB11073" t="str">
            <v/>
          </cell>
          <cell r="AC11073" t="str">
            <v/>
          </cell>
          <cell r="AD11073" t="str">
            <v>∆</v>
          </cell>
        </row>
        <row r="11074">
          <cell r="V11074" t="str">
            <v>[933]  SUCCESSOR AGENCY-DBT SER AREA #1 : NON DEPARTMENTAL : NON DIVISIONAL</v>
          </cell>
        </row>
        <row r="11075">
          <cell r="V11075" t="str">
            <v>GENERAL : DEBT SERVICE</v>
          </cell>
          <cell r="AB11075" t="str">
            <v/>
          </cell>
          <cell r="AC11075" t="str">
            <v/>
          </cell>
          <cell r="AD11075" t="str">
            <v>∆</v>
          </cell>
        </row>
        <row r="11076">
          <cell r="V11076" t="str">
            <v>9330.00.00.900-8900.14</v>
          </cell>
          <cell r="W11076" t="str">
            <v xml:space="preserve"> Debt Service-Principal 2002 Issue</v>
          </cell>
          <cell r="X11076">
            <v>0</v>
          </cell>
          <cell r="Y11076">
            <v>0</v>
          </cell>
          <cell r="Z11076">
            <v>0</v>
          </cell>
          <cell r="AA11076">
            <v>0</v>
          </cell>
          <cell r="AB11076">
            <v>0</v>
          </cell>
          <cell r="AC11076">
            <v>0</v>
          </cell>
          <cell r="AD11076" t="str">
            <v>∆</v>
          </cell>
          <cell r="AE11076">
            <v>0</v>
          </cell>
        </row>
        <row r="11077">
          <cell r="V11077" t="str">
            <v>9330.00.00.900-8900.24</v>
          </cell>
          <cell r="W11077" t="str">
            <v xml:space="preserve"> Debt Service-Principal 2020A Issue</v>
          </cell>
          <cell r="X11077">
            <v>0</v>
          </cell>
          <cell r="Y11077">
            <v>0</v>
          </cell>
          <cell r="Z11077">
            <v>0</v>
          </cell>
          <cell r="AA11077">
            <v>0</v>
          </cell>
          <cell r="AB11077">
            <v>0</v>
          </cell>
          <cell r="AC11077">
            <v>0</v>
          </cell>
          <cell r="AD11077" t="str">
            <v>∆</v>
          </cell>
          <cell r="AE11077">
            <v>0</v>
          </cell>
        </row>
        <row r="11078">
          <cell r="V11078" t="str">
            <v>9330.00.00.900-8900.25</v>
          </cell>
          <cell r="W11078" t="str">
            <v xml:space="preserve"> Debt Service-Principal 2020B Issue</v>
          </cell>
          <cell r="X11078">
            <v>0</v>
          </cell>
          <cell r="Y11078">
            <v>0</v>
          </cell>
          <cell r="Z11078">
            <v>0</v>
          </cell>
          <cell r="AA11078">
            <v>0</v>
          </cell>
          <cell r="AB11078">
            <v>0</v>
          </cell>
          <cell r="AC11078">
            <v>0</v>
          </cell>
          <cell r="AD11078" t="str">
            <v>∆</v>
          </cell>
          <cell r="AE11078">
            <v>0</v>
          </cell>
        </row>
        <row r="11079">
          <cell r="V11079" t="str">
            <v>9330.00.00.900-8910.14</v>
          </cell>
          <cell r="W11079" t="str">
            <v xml:space="preserve"> Debt Service-Interest 2002 Issue</v>
          </cell>
          <cell r="X11079">
            <v>1113000</v>
          </cell>
          <cell r="Y11079">
            <v>1035000</v>
          </cell>
          <cell r="Z11079">
            <v>740000</v>
          </cell>
          <cell r="AA11079">
            <v>0</v>
          </cell>
          <cell r="AB11079">
            <v>0</v>
          </cell>
          <cell r="AC11079">
            <v>0</v>
          </cell>
          <cell r="AD11079" t="str">
            <v>∆</v>
          </cell>
          <cell r="AE11079">
            <v>0</v>
          </cell>
        </row>
        <row r="11080">
          <cell r="V11080" t="str">
            <v>9330.00.00.900-8910.24</v>
          </cell>
          <cell r="W11080" t="str">
            <v xml:space="preserve"> Debt Service-Interest 2020A Issue</v>
          </cell>
          <cell r="X11080">
            <v>0</v>
          </cell>
          <cell r="Y11080">
            <v>0</v>
          </cell>
          <cell r="Z11080">
            <v>351000</v>
          </cell>
          <cell r="AA11080">
            <v>0</v>
          </cell>
          <cell r="AB11080">
            <v>0</v>
          </cell>
          <cell r="AC11080">
            <v>0</v>
          </cell>
          <cell r="AD11080" t="str">
            <v>∆</v>
          </cell>
          <cell r="AE11080">
            <v>0</v>
          </cell>
        </row>
        <row r="11081">
          <cell r="V11081" t="str">
            <v>9330.00.00.900-8910.25</v>
          </cell>
          <cell r="W11081" t="str">
            <v xml:space="preserve"> Debt Service-Interest 2020B Issue</v>
          </cell>
          <cell r="X11081">
            <v>0</v>
          </cell>
          <cell r="Y11081">
            <v>0</v>
          </cell>
          <cell r="Z11081">
            <v>598000</v>
          </cell>
          <cell r="AA11081">
            <v>0</v>
          </cell>
          <cell r="AB11081">
            <v>0</v>
          </cell>
          <cell r="AC11081">
            <v>0</v>
          </cell>
          <cell r="AD11081" t="str">
            <v>∆</v>
          </cell>
          <cell r="AE11081">
            <v>0</v>
          </cell>
        </row>
        <row r="11082">
          <cell r="V11082" t="str">
            <v>9330.00.00.900-8920.02</v>
          </cell>
          <cell r="W11082" t="str">
            <v xml:space="preserve"> Debt Service-Other Costs Bond Issuance Costs</v>
          </cell>
          <cell r="X11082">
            <v>0</v>
          </cell>
          <cell r="Y11082">
            <v>0</v>
          </cell>
          <cell r="Z11082">
            <v>1501000</v>
          </cell>
          <cell r="AA11082">
            <v>0</v>
          </cell>
          <cell r="AB11082">
            <v>0</v>
          </cell>
          <cell r="AC11082">
            <v>0</v>
          </cell>
          <cell r="AD11082" t="str">
            <v>∆</v>
          </cell>
          <cell r="AE11082">
            <v>0</v>
          </cell>
        </row>
        <row r="11083">
          <cell r="W11083" t="str">
            <v>TOTAL : DEBT SERVICE</v>
          </cell>
          <cell r="X11083">
            <v>1113000</v>
          </cell>
          <cell r="Y11083">
            <v>1035000</v>
          </cell>
          <cell r="Z11083">
            <v>3190000</v>
          </cell>
          <cell r="AA11083">
            <v>0</v>
          </cell>
          <cell r="AB11083">
            <v>0</v>
          </cell>
          <cell r="AC11083">
            <v>0</v>
          </cell>
          <cell r="AD11083" t="str">
            <v>∆</v>
          </cell>
          <cell r="AE11083">
            <v>0</v>
          </cell>
        </row>
        <row r="11084">
          <cell r="AB11084" t="str">
            <v/>
          </cell>
          <cell r="AC11084" t="str">
            <v/>
          </cell>
          <cell r="AD11084" t="str">
            <v>∆</v>
          </cell>
        </row>
        <row r="11085">
          <cell r="AB11085" t="str">
            <v/>
          </cell>
          <cell r="AC11085" t="str">
            <v/>
          </cell>
          <cell r="AD11085" t="str">
            <v>∆</v>
          </cell>
        </row>
        <row r="11086">
          <cell r="V11086" t="str">
            <v>[933]  SUCCESSOR AGENCY-DBT SER AREA #2</v>
          </cell>
          <cell r="AB11086" t="str">
            <v/>
          </cell>
          <cell r="AC11086" t="str">
            <v/>
          </cell>
          <cell r="AD11086" t="str">
            <v>∆</v>
          </cell>
        </row>
        <row r="11087">
          <cell r="W11087" t="str">
            <v>INFLOWS</v>
          </cell>
          <cell r="X11087">
            <v>9079000</v>
          </cell>
          <cell r="Y11087">
            <v>8798000</v>
          </cell>
          <cell r="Z11087">
            <v>8630000</v>
          </cell>
          <cell r="AA11087">
            <v>4983000</v>
          </cell>
          <cell r="AB11087">
            <v>0</v>
          </cell>
          <cell r="AC11087">
            <v>0</v>
          </cell>
          <cell r="AD11087" t="str">
            <v>∆</v>
          </cell>
          <cell r="AE11087">
            <v>0</v>
          </cell>
        </row>
        <row r="11088">
          <cell r="W11088" t="str">
            <v>OUTFLOWS</v>
          </cell>
          <cell r="X11088">
            <v>4789000</v>
          </cell>
          <cell r="Y11088">
            <v>4482000</v>
          </cell>
          <cell r="Z11088">
            <v>15203000</v>
          </cell>
          <cell r="AA11088">
            <v>7437000</v>
          </cell>
          <cell r="AB11088">
            <v>0</v>
          </cell>
          <cell r="AC11088">
            <v>0</v>
          </cell>
          <cell r="AD11088" t="str">
            <v>∆</v>
          </cell>
          <cell r="AE11088">
            <v>0</v>
          </cell>
        </row>
        <row r="11089">
          <cell r="W11089" t="str">
            <v>NET</v>
          </cell>
          <cell r="X11089">
            <v>4290000</v>
          </cell>
          <cell r="Y11089">
            <v>4316000</v>
          </cell>
          <cell r="Z11089">
            <v>-6573000</v>
          </cell>
          <cell r="AA11089">
            <v>-2454000</v>
          </cell>
          <cell r="AB11089">
            <v>0</v>
          </cell>
          <cell r="AC11089">
            <v>0</v>
          </cell>
          <cell r="AD11089" t="str">
            <v>∆</v>
          </cell>
          <cell r="AE11089">
            <v>0</v>
          </cell>
        </row>
        <row r="11090">
          <cell r="AB11090" t="str">
            <v/>
          </cell>
          <cell r="AC11090" t="str">
            <v/>
          </cell>
          <cell r="AD11090" t="str">
            <v>∆</v>
          </cell>
        </row>
        <row r="11091">
          <cell r="V11091" t="str">
            <v>[933]  SUCCESSOR AGENCY-DBT SER AREA #2 : NON DEPARTMENTAL : NON DIVISIONAL</v>
          </cell>
          <cell r="AB11091" t="str">
            <v/>
          </cell>
          <cell r="AC11091" t="str">
            <v/>
          </cell>
          <cell r="AD11091" t="str">
            <v>∆</v>
          </cell>
        </row>
        <row r="11092">
          <cell r="V11092" t="str">
            <v>GENERAL : INVESTMENT EARNINGS</v>
          </cell>
          <cell r="AB11092" t="str">
            <v/>
          </cell>
          <cell r="AC11092" t="str">
            <v/>
          </cell>
          <cell r="AD11092" t="str">
            <v>∆</v>
          </cell>
        </row>
        <row r="11093">
          <cell r="V11093" t="str">
            <v>9335-4700.01 - Investm</v>
          </cell>
          <cell r="W11093" t="str">
            <v>t Earnings Interest on Investments</v>
          </cell>
          <cell r="X11093">
            <v>0</v>
          </cell>
          <cell r="Y11093">
            <v>0</v>
          </cell>
          <cell r="Z11093">
            <v>0</v>
          </cell>
          <cell r="AA11093">
            <v>0</v>
          </cell>
          <cell r="AB11093">
            <v>0</v>
          </cell>
          <cell r="AC11093">
            <v>0</v>
          </cell>
          <cell r="AD11093" t="str">
            <v>∆</v>
          </cell>
          <cell r="AE11093">
            <v>0</v>
          </cell>
        </row>
        <row r="11094">
          <cell r="W11094" t="str">
            <v>TOTAL : INVESTMENT EARNINGS</v>
          </cell>
          <cell r="X11094">
            <v>0</v>
          </cell>
          <cell r="Y11094">
            <v>0</v>
          </cell>
          <cell r="Z11094">
            <v>0</v>
          </cell>
          <cell r="AA11094">
            <v>0</v>
          </cell>
          <cell r="AB11094">
            <v>0</v>
          </cell>
          <cell r="AC11094">
            <v>0</v>
          </cell>
          <cell r="AD11094" t="str">
            <v>∆</v>
          </cell>
          <cell r="AE11094">
            <v>0</v>
          </cell>
        </row>
        <row r="11095">
          <cell r="AB11095" t="str">
            <v/>
          </cell>
          <cell r="AC11095" t="str">
            <v/>
          </cell>
          <cell r="AD11095" t="str">
            <v>∆</v>
          </cell>
        </row>
        <row r="11096">
          <cell r="V11096" t="str">
            <v>[933]  SUCCESSOR AGENCY-DBT SER AREA #2 : NON DEPARTMENTAL : NON DIVISIONAL</v>
          </cell>
          <cell r="AB11096" t="str">
            <v/>
          </cell>
          <cell r="AC11096" t="str">
            <v/>
          </cell>
          <cell r="AD11096" t="str">
            <v>∆</v>
          </cell>
        </row>
        <row r="11097">
          <cell r="V11097" t="str">
            <v>GENERAL : TAXES</v>
          </cell>
          <cell r="AB11097" t="str">
            <v/>
          </cell>
          <cell r="AC11097" t="str">
            <v/>
          </cell>
          <cell r="AD11097" t="str">
            <v>∆</v>
          </cell>
        </row>
        <row r="11098">
          <cell r="V11098" t="str">
            <v>9335.00.00.900-4000.21</v>
          </cell>
          <cell r="W11098" t="str">
            <v xml:space="preserve"> Property Tax Assessment ROPS Trust Fund</v>
          </cell>
          <cell r="X11098">
            <v>8971000</v>
          </cell>
          <cell r="Y11098">
            <v>8639000</v>
          </cell>
          <cell r="Z11098">
            <v>8464000</v>
          </cell>
          <cell r="AA11098">
            <v>4983000</v>
          </cell>
          <cell r="AB11098">
            <v>0</v>
          </cell>
          <cell r="AC11098">
            <v>0</v>
          </cell>
          <cell r="AD11098" t="str">
            <v>∆</v>
          </cell>
          <cell r="AE11098">
            <v>0</v>
          </cell>
        </row>
        <row r="11099">
          <cell r="W11099" t="str">
            <v>TOTAL : TAXES</v>
          </cell>
          <cell r="X11099">
            <v>8971000</v>
          </cell>
          <cell r="Y11099">
            <v>8639000</v>
          </cell>
          <cell r="Z11099">
            <v>8464000</v>
          </cell>
          <cell r="AA11099">
            <v>4983000</v>
          </cell>
          <cell r="AB11099">
            <v>0</v>
          </cell>
          <cell r="AC11099">
            <v>0</v>
          </cell>
          <cell r="AD11099" t="str">
            <v>∆</v>
          </cell>
          <cell r="AE11099">
            <v>0</v>
          </cell>
        </row>
        <row r="11100">
          <cell r="AB11100" t="str">
            <v/>
          </cell>
          <cell r="AC11100" t="str">
            <v/>
          </cell>
          <cell r="AD11100" t="str">
            <v>∆</v>
          </cell>
        </row>
        <row r="11101">
          <cell r="V11101" t="str">
            <v>[933]  SUCCESSOR AGENCY-DBT SER AREA #2 : NON DEPARTMENTAL : NON DIVISIONAL</v>
          </cell>
        </row>
        <row r="11102">
          <cell r="V11102" t="str">
            <v>GENERAL : INVESTMENT EARNINGS</v>
          </cell>
          <cell r="AB11102" t="str">
            <v/>
          </cell>
          <cell r="AC11102" t="str">
            <v/>
          </cell>
          <cell r="AD11102" t="str">
            <v>∆</v>
          </cell>
        </row>
        <row r="11103">
          <cell r="V11103" t="str">
            <v>9335.00.00.900-4700.07</v>
          </cell>
          <cell r="W11103" t="str">
            <v xml:space="preserve"> Investment Earnings Trust Accounts</v>
          </cell>
          <cell r="X11103">
            <v>108000</v>
          </cell>
          <cell r="Y11103">
            <v>159000</v>
          </cell>
          <cell r="Z11103">
            <v>166000</v>
          </cell>
          <cell r="AA11103">
            <v>0</v>
          </cell>
          <cell r="AB11103">
            <v>0</v>
          </cell>
          <cell r="AC11103">
            <v>0</v>
          </cell>
          <cell r="AD11103" t="str">
            <v>∆</v>
          </cell>
          <cell r="AE11103">
            <v>0</v>
          </cell>
        </row>
        <row r="11104">
          <cell r="V11104" t="str">
            <v>9335.00.00.900-4700.19</v>
          </cell>
          <cell r="W11104" t="str">
            <v xml:space="preserve"> Investment Earnings Market Value Change</v>
          </cell>
          <cell r="X11104">
            <v>0</v>
          </cell>
          <cell r="Y11104">
            <v>0</v>
          </cell>
          <cell r="Z11104">
            <v>0</v>
          </cell>
          <cell r="AA11104">
            <v>0</v>
          </cell>
          <cell r="AB11104">
            <v>0</v>
          </cell>
          <cell r="AC11104">
            <v>0</v>
          </cell>
          <cell r="AD11104" t="str">
            <v>∆</v>
          </cell>
          <cell r="AE11104">
            <v>0</v>
          </cell>
        </row>
        <row r="11105">
          <cell r="W11105" t="str">
            <v>TOTAL : INVESTMENT EARNINGS</v>
          </cell>
          <cell r="X11105">
            <v>108000</v>
          </cell>
          <cell r="Y11105">
            <v>159000</v>
          </cell>
          <cell r="Z11105">
            <v>166000</v>
          </cell>
          <cell r="AA11105">
            <v>0</v>
          </cell>
          <cell r="AB11105">
            <v>0</v>
          </cell>
          <cell r="AC11105">
            <v>0</v>
          </cell>
          <cell r="AD11105" t="str">
            <v>∆</v>
          </cell>
          <cell r="AE11105">
            <v>0</v>
          </cell>
        </row>
        <row r="11106">
          <cell r="AB11106" t="str">
            <v/>
          </cell>
          <cell r="AC11106" t="str">
            <v/>
          </cell>
          <cell r="AD11106" t="str">
            <v>∆</v>
          </cell>
        </row>
        <row r="11107">
          <cell r="V11107" t="str">
            <v>[933]  SUCCESSOR AGENCY-DBT SER AREA #2 : NON DEPARTMENTAL : NON DIVISIONAL</v>
          </cell>
        </row>
        <row r="11108">
          <cell r="V11108" t="str">
            <v>GENERAL : TRANSFERS</v>
          </cell>
          <cell r="AB11108" t="str">
            <v/>
          </cell>
          <cell r="AC11108" t="str">
            <v/>
          </cell>
          <cell r="AD11108" t="str">
            <v>∆</v>
          </cell>
        </row>
        <row r="11109">
          <cell r="V11109" t="str">
            <v>9335.00.00.900-4900.48</v>
          </cell>
          <cell r="W11109" t="str">
            <v xml:space="preserve"> Transfers In Subsidized Street Project</v>
          </cell>
          <cell r="X11109">
            <v>0</v>
          </cell>
          <cell r="Y11109">
            <v>0</v>
          </cell>
          <cell r="Z11109">
            <v>0</v>
          </cell>
          <cell r="AA11109">
            <v>0</v>
          </cell>
          <cell r="AB11109">
            <v>0</v>
          </cell>
          <cell r="AC11109">
            <v>0</v>
          </cell>
          <cell r="AD11109" t="str">
            <v>∆</v>
          </cell>
          <cell r="AE11109">
            <v>0</v>
          </cell>
        </row>
        <row r="11110">
          <cell r="W11110" t="str">
            <v>TOTAL : TRANSFERS</v>
          </cell>
          <cell r="X11110">
            <v>0</v>
          </cell>
          <cell r="Y11110">
            <v>0</v>
          </cell>
          <cell r="Z11110">
            <v>0</v>
          </cell>
          <cell r="AA11110">
            <v>0</v>
          </cell>
          <cell r="AB11110">
            <v>0</v>
          </cell>
          <cell r="AC11110">
            <v>0</v>
          </cell>
          <cell r="AD11110" t="str">
            <v>∆</v>
          </cell>
          <cell r="AE11110">
            <v>0</v>
          </cell>
        </row>
        <row r="11111">
          <cell r="AB11111" t="str">
            <v/>
          </cell>
          <cell r="AC11111" t="str">
            <v/>
          </cell>
          <cell r="AD11111" t="str">
            <v>∆</v>
          </cell>
        </row>
        <row r="11112">
          <cell r="V11112" t="str">
            <v>[933]  SUCCESSOR AGENCY-DBT SER AREA #2 : NON DEPARTMENTAL : NON DIVISIONAL</v>
          </cell>
        </row>
        <row r="11113">
          <cell r="V11113" t="str">
            <v>GENERAL : PERSONNEL</v>
          </cell>
          <cell r="AB11113" t="str">
            <v/>
          </cell>
          <cell r="AC11113" t="str">
            <v/>
          </cell>
          <cell r="AD11113" t="str">
            <v>∆</v>
          </cell>
        </row>
        <row r="11114">
          <cell r="V11114" t="str">
            <v>9335.00.00.900-5100.17</v>
          </cell>
          <cell r="W11114" t="str">
            <v xml:space="preserve"> Benefits Other Post Employment Benefits</v>
          </cell>
          <cell r="X11114">
            <v>0</v>
          </cell>
          <cell r="Y11114">
            <v>0</v>
          </cell>
          <cell r="Z11114">
            <v>0</v>
          </cell>
          <cell r="AA11114">
            <v>0</v>
          </cell>
          <cell r="AB11114">
            <v>0</v>
          </cell>
          <cell r="AC11114">
            <v>0</v>
          </cell>
          <cell r="AD11114" t="str">
            <v>∆</v>
          </cell>
          <cell r="AE11114">
            <v>0</v>
          </cell>
        </row>
        <row r="11115">
          <cell r="W11115" t="str">
            <v>TOTAL : PERSONNEL</v>
          </cell>
          <cell r="X11115">
            <v>0</v>
          </cell>
          <cell r="Y11115">
            <v>0</v>
          </cell>
          <cell r="Z11115">
            <v>0</v>
          </cell>
          <cell r="AA11115">
            <v>0</v>
          </cell>
          <cell r="AB11115">
            <v>0</v>
          </cell>
          <cell r="AC11115">
            <v>0</v>
          </cell>
          <cell r="AD11115" t="str">
            <v>∆</v>
          </cell>
          <cell r="AE11115">
            <v>0</v>
          </cell>
        </row>
        <row r="11116">
          <cell r="AB11116" t="str">
            <v/>
          </cell>
          <cell r="AC11116" t="str">
            <v/>
          </cell>
          <cell r="AD11116" t="str">
            <v>∆</v>
          </cell>
        </row>
        <row r="11117">
          <cell r="V11117" t="str">
            <v>[933]  SUCCESSOR AGENCY-DBT SER AREA #2 : NON DEPARTMENTAL : NON DIVISIONAL</v>
          </cell>
        </row>
        <row r="11118">
          <cell r="V11118" t="str">
            <v>GENERAL : OPERATIONS</v>
          </cell>
          <cell r="AB11118" t="str">
            <v/>
          </cell>
          <cell r="AC11118" t="str">
            <v/>
          </cell>
          <cell r="AD11118" t="str">
            <v>∆</v>
          </cell>
        </row>
        <row r="11119">
          <cell r="V11119" t="str">
            <v>9335.00.00.900-6000.01</v>
          </cell>
          <cell r="W11119" t="str">
            <v xml:space="preserve"> Professional Services General</v>
          </cell>
          <cell r="X11119">
            <v>0</v>
          </cell>
          <cell r="Y11119">
            <v>0</v>
          </cell>
          <cell r="Z11119">
            <v>0</v>
          </cell>
          <cell r="AA11119">
            <v>0</v>
          </cell>
          <cell r="AB11119">
            <v>0</v>
          </cell>
          <cell r="AC11119">
            <v>0</v>
          </cell>
          <cell r="AD11119" t="str">
            <v>∆</v>
          </cell>
          <cell r="AE11119">
            <v>0</v>
          </cell>
        </row>
        <row r="11120">
          <cell r="V11120" t="str">
            <v>9335.00.00.900-6100.01</v>
          </cell>
          <cell r="W11120" t="str">
            <v xml:space="preserve"> Utilities Electric</v>
          </cell>
          <cell r="X11120">
            <v>8000</v>
          </cell>
          <cell r="Y11120">
            <v>12000</v>
          </cell>
          <cell r="Z11120">
            <v>13000</v>
          </cell>
          <cell r="AA11120">
            <v>29000</v>
          </cell>
          <cell r="AB11120">
            <v>0</v>
          </cell>
          <cell r="AC11120">
            <v>0</v>
          </cell>
          <cell r="AD11120" t="str">
            <v>∆</v>
          </cell>
          <cell r="AE11120">
            <v>0</v>
          </cell>
        </row>
        <row r="11121">
          <cell r="V11121" t="str">
            <v>9335.00.00.900-6400.20</v>
          </cell>
          <cell r="W11121" t="str">
            <v xml:space="preserve"> Repairs &amp; Maintenance Property Maintenance</v>
          </cell>
          <cell r="X11121">
            <v>7000</v>
          </cell>
          <cell r="Y11121">
            <v>5000</v>
          </cell>
          <cell r="Z11121">
            <v>7000</v>
          </cell>
          <cell r="AA11121">
            <v>6000</v>
          </cell>
          <cell r="AB11121">
            <v>0</v>
          </cell>
          <cell r="AC11121">
            <v>0</v>
          </cell>
          <cell r="AD11121" t="str">
            <v>∆</v>
          </cell>
          <cell r="AE11121">
            <v>0</v>
          </cell>
        </row>
        <row r="11122">
          <cell r="V11122" t="str">
            <v>9335.00.00.900-6600.06</v>
          </cell>
          <cell r="W11122" t="str">
            <v xml:space="preserve"> Administrative Expenses Property/Building Rental</v>
          </cell>
          <cell r="X11122">
            <v>15000</v>
          </cell>
          <cell r="Y11122">
            <v>15000</v>
          </cell>
          <cell r="Z11122">
            <v>15000</v>
          </cell>
          <cell r="AA11122">
            <v>15000</v>
          </cell>
          <cell r="AB11122">
            <v>0</v>
          </cell>
          <cell r="AC11122">
            <v>0</v>
          </cell>
          <cell r="AD11122" t="str">
            <v>∆</v>
          </cell>
          <cell r="AE11122">
            <v>0</v>
          </cell>
        </row>
        <row r="11123">
          <cell r="V11123" t="str">
            <v>9335.00.00.900-6600.16</v>
          </cell>
          <cell r="W11123" t="str">
            <v xml:space="preserve"> Administrative Expenses Property Tax Assessments</v>
          </cell>
          <cell r="X11123">
            <v>2000</v>
          </cell>
          <cell r="Y11123">
            <v>2000</v>
          </cell>
          <cell r="Z11123">
            <v>2000</v>
          </cell>
          <cell r="AA11123">
            <v>4000</v>
          </cell>
          <cell r="AB11123">
            <v>0</v>
          </cell>
          <cell r="AC11123">
            <v>0</v>
          </cell>
          <cell r="AD11123" t="str">
            <v>∆</v>
          </cell>
          <cell r="AE11123">
            <v>0</v>
          </cell>
        </row>
        <row r="11124">
          <cell r="V11124" t="str">
            <v>9335.00.00.900-6600.38</v>
          </cell>
          <cell r="W11124" t="str">
            <v xml:space="preserve"> Administrative Expenses SA Administration</v>
          </cell>
          <cell r="X11124">
            <v>271000</v>
          </cell>
          <cell r="Y11124">
            <v>258000</v>
          </cell>
          <cell r="Z11124">
            <v>258000</v>
          </cell>
          <cell r="AA11124">
            <v>260000</v>
          </cell>
          <cell r="AB11124">
            <v>0</v>
          </cell>
          <cell r="AC11124">
            <v>0</v>
          </cell>
          <cell r="AD11124" t="str">
            <v>∆</v>
          </cell>
          <cell r="AE11124">
            <v>0</v>
          </cell>
        </row>
        <row r="11125">
          <cell r="V11125" t="str">
            <v>9335.00.00.900-6615.08</v>
          </cell>
          <cell r="W11125" t="str">
            <v xml:space="preserve"> Economic Development Programs Downtown Parking</v>
          </cell>
          <cell r="X11125">
            <v>0</v>
          </cell>
          <cell r="Y11125">
            <v>0</v>
          </cell>
          <cell r="Z11125">
            <v>0</v>
          </cell>
          <cell r="AA11125">
            <v>0</v>
          </cell>
          <cell r="AB11125">
            <v>0</v>
          </cell>
          <cell r="AC11125">
            <v>0</v>
          </cell>
          <cell r="AD11125" t="str">
            <v>∆</v>
          </cell>
          <cell r="AE11125">
            <v>0</v>
          </cell>
        </row>
        <row r="11126">
          <cell r="W11126" t="str">
            <v>TOTAL : OPERATIONS</v>
          </cell>
          <cell r="X11126">
            <v>303000</v>
          </cell>
          <cell r="Y11126">
            <v>292000</v>
          </cell>
          <cell r="Z11126">
            <v>295000</v>
          </cell>
          <cell r="AA11126">
            <v>314000</v>
          </cell>
          <cell r="AB11126">
            <v>0</v>
          </cell>
          <cell r="AC11126">
            <v>0</v>
          </cell>
          <cell r="AD11126" t="str">
            <v>∆</v>
          </cell>
          <cell r="AE11126">
            <v>0</v>
          </cell>
        </row>
        <row r="11127">
          <cell r="AB11127" t="str">
            <v/>
          </cell>
          <cell r="AC11127" t="str">
            <v/>
          </cell>
          <cell r="AD11127" t="str">
            <v>∆</v>
          </cell>
        </row>
        <row r="11128">
          <cell r="V11128" t="str">
            <v>[933]  SUCCESSOR AGENCY-DBT SER AREA #2 : NON DEPARTMENTAL : NON DIVISIONAL</v>
          </cell>
        </row>
        <row r="11129">
          <cell r="V11129" t="str">
            <v>GENERAL : DEBT SERVICE</v>
          </cell>
          <cell r="AB11129" t="str">
            <v/>
          </cell>
          <cell r="AC11129" t="str">
            <v/>
          </cell>
          <cell r="AD11129" t="str">
            <v>∆</v>
          </cell>
        </row>
        <row r="11130">
          <cell r="V11130" t="str">
            <v>9335.00.00.900-8900.15</v>
          </cell>
          <cell r="W11130" t="str">
            <v xml:space="preserve"> Debt Service-Principal 2004 Issue</v>
          </cell>
          <cell r="X11130">
            <v>0</v>
          </cell>
          <cell r="Y11130">
            <v>0</v>
          </cell>
          <cell r="Z11130">
            <v>0</v>
          </cell>
          <cell r="AA11130">
            <v>0</v>
          </cell>
          <cell r="AB11130">
            <v>0</v>
          </cell>
          <cell r="AC11130">
            <v>0</v>
          </cell>
          <cell r="AD11130" t="str">
            <v>∆</v>
          </cell>
          <cell r="AE11130">
            <v>0</v>
          </cell>
        </row>
        <row r="11131">
          <cell r="V11131" t="str">
            <v>9335.00.00.900-8900.16</v>
          </cell>
          <cell r="W11131" t="str">
            <v xml:space="preserve"> Debt Service-Principal 2004 Issue-Housing</v>
          </cell>
          <cell r="X11131">
            <v>0</v>
          </cell>
          <cell r="Y11131">
            <v>0</v>
          </cell>
          <cell r="Z11131">
            <v>0</v>
          </cell>
          <cell r="AA11131">
            <v>0</v>
          </cell>
          <cell r="AB11131">
            <v>0</v>
          </cell>
          <cell r="AC11131">
            <v>0</v>
          </cell>
          <cell r="AD11131" t="str">
            <v>∆</v>
          </cell>
          <cell r="AE11131">
            <v>0</v>
          </cell>
        </row>
        <row r="11132">
          <cell r="V11132" t="str">
            <v>9335.00.00.900-8900.17</v>
          </cell>
          <cell r="W11132" t="str">
            <v xml:space="preserve"> Debt Service-Principal 2005 Issue</v>
          </cell>
          <cell r="X11132">
            <v>0</v>
          </cell>
          <cell r="Y11132">
            <v>0</v>
          </cell>
          <cell r="Z11132">
            <v>0</v>
          </cell>
          <cell r="AA11132">
            <v>0</v>
          </cell>
          <cell r="AB11132">
            <v>0</v>
          </cell>
          <cell r="AC11132">
            <v>0</v>
          </cell>
          <cell r="AD11132" t="str">
            <v>∆</v>
          </cell>
          <cell r="AE11132">
            <v>0</v>
          </cell>
        </row>
        <row r="11133">
          <cell r="V11133" t="str">
            <v>9335.00.00.900-8900.18</v>
          </cell>
          <cell r="W11133" t="str">
            <v xml:space="preserve"> Debt Service-Principal 2006 Issue</v>
          </cell>
          <cell r="X11133">
            <v>0</v>
          </cell>
          <cell r="Y11133">
            <v>0</v>
          </cell>
          <cell r="Z11133">
            <v>0</v>
          </cell>
          <cell r="AA11133">
            <v>0</v>
          </cell>
          <cell r="AB11133">
            <v>0</v>
          </cell>
          <cell r="AC11133">
            <v>0</v>
          </cell>
          <cell r="AD11133" t="str">
            <v>∆</v>
          </cell>
          <cell r="AE11133">
            <v>0</v>
          </cell>
        </row>
        <row r="11134">
          <cell r="V11134" t="str">
            <v>9335.00.00.900-8900.24</v>
          </cell>
          <cell r="W11134" t="str">
            <v xml:space="preserve"> Debt Service-Principal 2020A Issue</v>
          </cell>
          <cell r="X11134">
            <v>0</v>
          </cell>
          <cell r="Y11134">
            <v>0</v>
          </cell>
          <cell r="Z11134">
            <v>0</v>
          </cell>
          <cell r="AA11134">
            <v>653000</v>
          </cell>
          <cell r="AB11134">
            <v>0</v>
          </cell>
          <cell r="AC11134">
            <v>0</v>
          </cell>
          <cell r="AD11134" t="str">
            <v>∆</v>
          </cell>
          <cell r="AE11134">
            <v>0</v>
          </cell>
        </row>
        <row r="11135">
          <cell r="V11135" t="str">
            <v>9335.00.00.900-8900.25</v>
          </cell>
          <cell r="W11135" t="str">
            <v xml:space="preserve"> Debt Service-Principal 2020B Issue</v>
          </cell>
          <cell r="X11135">
            <v>0</v>
          </cell>
          <cell r="Y11135">
            <v>0</v>
          </cell>
          <cell r="Z11135">
            <v>0</v>
          </cell>
          <cell r="AA11135">
            <v>3428000</v>
          </cell>
          <cell r="AB11135">
            <v>0</v>
          </cell>
          <cell r="AC11135">
            <v>0</v>
          </cell>
          <cell r="AD11135" t="str">
            <v>∆</v>
          </cell>
          <cell r="AE11135">
            <v>0</v>
          </cell>
        </row>
        <row r="11136">
          <cell r="V11136" t="str">
            <v>9335.00.00.900-8910.01</v>
          </cell>
          <cell r="W11136" t="str">
            <v xml:space="preserve"> Debt Service-Interest Interest</v>
          </cell>
          <cell r="X11136">
            <v>0</v>
          </cell>
          <cell r="Y11136">
            <v>0</v>
          </cell>
          <cell r="Z11136">
            <v>0</v>
          </cell>
          <cell r="AA11136">
            <v>0</v>
          </cell>
          <cell r="AB11136">
            <v>0</v>
          </cell>
          <cell r="AC11136">
            <v>0</v>
          </cell>
          <cell r="AD11136" t="str">
            <v>∆</v>
          </cell>
          <cell r="AE11136">
            <v>0</v>
          </cell>
        </row>
        <row r="11137">
          <cell r="V11137" t="str">
            <v>9335.00.00.900-8910.15</v>
          </cell>
          <cell r="W11137" t="str">
            <v xml:space="preserve"> Debt Service-Interest 2004 Issue</v>
          </cell>
          <cell r="X11137">
            <v>972000</v>
          </cell>
          <cell r="Y11137">
            <v>958000</v>
          </cell>
          <cell r="Z11137">
            <v>703000</v>
          </cell>
          <cell r="AA11137">
            <v>0</v>
          </cell>
          <cell r="AB11137">
            <v>0</v>
          </cell>
          <cell r="AC11137">
            <v>0</v>
          </cell>
          <cell r="AD11137" t="str">
            <v>∆</v>
          </cell>
          <cell r="AE11137">
            <v>0</v>
          </cell>
        </row>
        <row r="11138">
          <cell r="V11138" t="str">
            <v>9335.00.00.900-8910.16</v>
          </cell>
          <cell r="W11138" t="str">
            <v xml:space="preserve"> Debt Service-Interest 2004-Housing</v>
          </cell>
          <cell r="X11138">
            <v>198000</v>
          </cell>
          <cell r="Y11138">
            <v>191000</v>
          </cell>
          <cell r="Z11138">
            <v>136000</v>
          </cell>
          <cell r="AA11138">
            <v>0</v>
          </cell>
          <cell r="AB11138">
            <v>0</v>
          </cell>
          <cell r="AC11138">
            <v>0</v>
          </cell>
          <cell r="AD11138" t="str">
            <v>∆</v>
          </cell>
          <cell r="AE11138">
            <v>0</v>
          </cell>
        </row>
        <row r="11139">
          <cell r="V11139" t="str">
            <v>9335.00.00.900-8910.17</v>
          </cell>
          <cell r="W11139" t="str">
            <v xml:space="preserve"> Debt Service-Interest 2005 Issue</v>
          </cell>
          <cell r="X11139">
            <v>2465000</v>
          </cell>
          <cell r="Y11139">
            <v>2213000</v>
          </cell>
          <cell r="Z11139">
            <v>13470000</v>
          </cell>
          <cell r="AA11139">
            <v>0</v>
          </cell>
          <cell r="AB11139">
            <v>0</v>
          </cell>
          <cell r="AC11139">
            <v>0</v>
          </cell>
          <cell r="AD11139" t="str">
            <v>∆</v>
          </cell>
          <cell r="AE11139">
            <v>0</v>
          </cell>
        </row>
        <row r="11140">
          <cell r="V11140" t="str">
            <v>9335.00.00.900-8910.18</v>
          </cell>
          <cell r="W11140" t="str">
            <v xml:space="preserve"> Debt Service-Interest 2006 Issue</v>
          </cell>
          <cell r="X11140">
            <v>837000</v>
          </cell>
          <cell r="Y11140">
            <v>812000</v>
          </cell>
          <cell r="Z11140">
            <v>582000</v>
          </cell>
          <cell r="AA11140">
            <v>0</v>
          </cell>
          <cell r="AB11140">
            <v>0</v>
          </cell>
          <cell r="AC11140">
            <v>0</v>
          </cell>
          <cell r="AD11140" t="str">
            <v>∆</v>
          </cell>
          <cell r="AE11140">
            <v>0</v>
          </cell>
        </row>
        <row r="11141">
          <cell r="V11141" t="str">
            <v>9335.00.00.900-8910.24</v>
          </cell>
          <cell r="W11141" t="str">
            <v xml:space="preserve"> Debt Service-Interest 2020A Issue</v>
          </cell>
          <cell r="X11141">
            <v>0</v>
          </cell>
          <cell r="Y11141">
            <v>0</v>
          </cell>
          <cell r="Z11141">
            <v>0</v>
          </cell>
          <cell r="AA11141">
            <v>1126000</v>
          </cell>
          <cell r="AB11141">
            <v>0</v>
          </cell>
          <cell r="AC11141">
            <v>0</v>
          </cell>
          <cell r="AD11141" t="str">
            <v>∆</v>
          </cell>
          <cell r="AE11141">
            <v>0</v>
          </cell>
        </row>
        <row r="11142">
          <cell r="V11142" t="str">
            <v>9335.00.00.900-8910.25</v>
          </cell>
          <cell r="W11142" t="str">
            <v xml:space="preserve"> Debt Service-Interest 2020B Issue</v>
          </cell>
          <cell r="X11142">
            <v>0</v>
          </cell>
          <cell r="Y11142">
            <v>0</v>
          </cell>
          <cell r="Z11142">
            <v>0</v>
          </cell>
          <cell r="AA11142">
            <v>1914000</v>
          </cell>
          <cell r="AB11142">
            <v>0</v>
          </cell>
          <cell r="AC11142">
            <v>0</v>
          </cell>
          <cell r="AD11142" t="str">
            <v>∆</v>
          </cell>
          <cell r="AE11142">
            <v>0</v>
          </cell>
        </row>
        <row r="11143">
          <cell r="V11143" t="str">
            <v>9335.00.00.900-8920.01</v>
          </cell>
          <cell r="W11143" t="str">
            <v xml:space="preserve"> Debt Service-Other Costs Admin/Audit Fees</v>
          </cell>
          <cell r="X11143">
            <v>14000</v>
          </cell>
          <cell r="Y11143">
            <v>16000</v>
          </cell>
          <cell r="Z11143">
            <v>14000</v>
          </cell>
          <cell r="AA11143">
            <v>2000</v>
          </cell>
          <cell r="AB11143">
            <v>0</v>
          </cell>
          <cell r="AC11143">
            <v>0</v>
          </cell>
          <cell r="AD11143" t="str">
            <v>∆</v>
          </cell>
          <cell r="AE11143">
            <v>0</v>
          </cell>
        </row>
        <row r="11144">
          <cell r="V11144" t="str">
            <v>9335.00.00.900-8920.02</v>
          </cell>
          <cell r="W11144" t="str">
            <v xml:space="preserve"> Debt Service-Other Costs Bond Issuance Costs</v>
          </cell>
          <cell r="X11144">
            <v>0</v>
          </cell>
          <cell r="Y11144">
            <v>0</v>
          </cell>
          <cell r="Z11144">
            <v>3000</v>
          </cell>
          <cell r="AA11144">
            <v>0</v>
          </cell>
          <cell r="AB11144">
            <v>0</v>
          </cell>
          <cell r="AC11144">
            <v>0</v>
          </cell>
          <cell r="AD11144" t="str">
            <v>∆</v>
          </cell>
          <cell r="AE11144">
            <v>0</v>
          </cell>
        </row>
        <row r="11145">
          <cell r="W11145" t="str">
            <v>TOTAL : DEBT SERVICE</v>
          </cell>
          <cell r="X11145">
            <v>4486000</v>
          </cell>
          <cell r="Y11145">
            <v>4190000</v>
          </cell>
          <cell r="Z11145">
            <v>14908000</v>
          </cell>
          <cell r="AA11145">
            <v>7123000</v>
          </cell>
          <cell r="AB11145">
            <v>0</v>
          </cell>
          <cell r="AC11145">
            <v>0</v>
          </cell>
          <cell r="AD11145" t="str">
            <v>∆</v>
          </cell>
          <cell r="AE11145">
            <v>0</v>
          </cell>
        </row>
        <row r="11146">
          <cell r="AB11146" t="str">
            <v/>
          </cell>
          <cell r="AC11146" t="str">
            <v/>
          </cell>
          <cell r="AD11146" t="str">
            <v>∆</v>
          </cell>
        </row>
        <row r="11147">
          <cell r="V11147" t="str">
            <v>[933]  SUCCESSOR AGENCY-DBT SER AREA #2 : NON DEPARTMENTAL : NON DIVISIONAL</v>
          </cell>
        </row>
        <row r="11148">
          <cell r="V11148" t="str">
            <v>GENERAL : OUTFLOW -TRANSFERS</v>
          </cell>
          <cell r="AB11148" t="str">
            <v/>
          </cell>
          <cell r="AC11148" t="str">
            <v/>
          </cell>
          <cell r="AD11148" t="str">
            <v>∆</v>
          </cell>
        </row>
        <row r="11149">
          <cell r="V11149" t="str">
            <v>9335.00.00.900-9000.52</v>
          </cell>
          <cell r="W11149" t="str">
            <v xml:space="preserve"> Other Transfers SA/RDA Bond Fund</v>
          </cell>
          <cell r="X11149">
            <v>0</v>
          </cell>
          <cell r="Y11149">
            <v>0</v>
          </cell>
          <cell r="Z11149">
            <v>0</v>
          </cell>
          <cell r="AA11149">
            <v>0</v>
          </cell>
          <cell r="AB11149">
            <v>0</v>
          </cell>
          <cell r="AC11149">
            <v>0</v>
          </cell>
          <cell r="AD11149" t="str">
            <v>∆</v>
          </cell>
          <cell r="AE11149">
            <v>0</v>
          </cell>
        </row>
        <row r="11150">
          <cell r="V11150" t="str">
            <v>9335.00.00.900-9100.95</v>
          </cell>
          <cell r="W11150" t="str">
            <v xml:space="preserve"> Extraordinary Item Successor Agency</v>
          </cell>
          <cell r="X11150">
            <v>0</v>
          </cell>
          <cell r="Y11150">
            <v>0</v>
          </cell>
          <cell r="Z11150">
            <v>0</v>
          </cell>
          <cell r="AA11150">
            <v>0</v>
          </cell>
          <cell r="AB11150">
            <v>0</v>
          </cell>
          <cell r="AC11150">
            <v>0</v>
          </cell>
          <cell r="AD11150" t="str">
            <v>∆</v>
          </cell>
          <cell r="AE11150">
            <v>0</v>
          </cell>
        </row>
        <row r="11151">
          <cell r="W11151" t="str">
            <v>TOTAL : OUTFLOW -TRANSFERS</v>
          </cell>
          <cell r="X11151">
            <v>0</v>
          </cell>
          <cell r="Y11151">
            <v>0</v>
          </cell>
          <cell r="Z11151">
            <v>0</v>
          </cell>
          <cell r="AA11151">
            <v>0</v>
          </cell>
          <cell r="AB11151">
            <v>0</v>
          </cell>
          <cell r="AC11151">
            <v>0</v>
          </cell>
          <cell r="AD11151" t="str">
            <v>∆</v>
          </cell>
          <cell r="AE11151">
            <v>0</v>
          </cell>
        </row>
        <row r="11152">
          <cell r="AB11152" t="str">
            <v/>
          </cell>
          <cell r="AC11152" t="str">
            <v/>
          </cell>
          <cell r="AD11152" t="str">
            <v>∆</v>
          </cell>
        </row>
        <row r="11153">
          <cell r="AB11153" t="str">
            <v/>
          </cell>
          <cell r="AC11153" t="str">
            <v/>
          </cell>
          <cell r="AD11153" t="str">
            <v>∆</v>
          </cell>
        </row>
        <row r="11154">
          <cell r="V11154" t="str">
            <v>[934]  SUCCESSOR AGENCY-CAP PROJ AREA#1</v>
          </cell>
          <cell r="AB11154" t="str">
            <v/>
          </cell>
          <cell r="AC11154" t="str">
            <v/>
          </cell>
          <cell r="AD11154" t="str">
            <v>∆</v>
          </cell>
        </row>
        <row r="11155">
          <cell r="W11155" t="str">
            <v>INFLOWS</v>
          </cell>
          <cell r="X11155">
            <v>0</v>
          </cell>
          <cell r="Y11155">
            <v>0</v>
          </cell>
          <cell r="Z11155">
            <v>0</v>
          </cell>
          <cell r="AA11155">
            <v>0</v>
          </cell>
          <cell r="AB11155">
            <v>0</v>
          </cell>
          <cell r="AC11155">
            <v>0</v>
          </cell>
          <cell r="AD11155" t="str">
            <v>∆</v>
          </cell>
          <cell r="AE11155">
            <v>0</v>
          </cell>
        </row>
        <row r="11156">
          <cell r="W11156" t="str">
            <v>OUTFLOWS</v>
          </cell>
          <cell r="X11156">
            <v>0</v>
          </cell>
          <cell r="Y11156">
            <v>0</v>
          </cell>
          <cell r="Z11156">
            <v>0</v>
          </cell>
          <cell r="AA11156">
            <v>0</v>
          </cell>
          <cell r="AB11156">
            <v>0</v>
          </cell>
          <cell r="AC11156">
            <v>0</v>
          </cell>
          <cell r="AD11156" t="str">
            <v>∆</v>
          </cell>
          <cell r="AE11156">
            <v>0</v>
          </cell>
        </row>
        <row r="11157">
          <cell r="W11157" t="str">
            <v>NET</v>
          </cell>
          <cell r="X11157">
            <v>0</v>
          </cell>
          <cell r="Y11157">
            <v>0</v>
          </cell>
          <cell r="Z11157">
            <v>0</v>
          </cell>
          <cell r="AA11157">
            <v>0</v>
          </cell>
          <cell r="AB11157">
            <v>0</v>
          </cell>
          <cell r="AC11157">
            <v>0</v>
          </cell>
          <cell r="AD11157" t="str">
            <v>∆</v>
          </cell>
          <cell r="AE11157">
            <v>0</v>
          </cell>
        </row>
        <row r="11158">
          <cell r="AB11158" t="str">
            <v/>
          </cell>
          <cell r="AC11158" t="str">
            <v/>
          </cell>
          <cell r="AD11158" t="str">
            <v>∆</v>
          </cell>
        </row>
        <row r="11159">
          <cell r="V11159" t="str">
            <v>[934]  SUCCESSOR AGENCY-CAP PROJ AREA#1 : NON DEPARTMENTAL : NON DIVISIONAL</v>
          </cell>
          <cell r="AB11159" t="str">
            <v/>
          </cell>
          <cell r="AC11159" t="str">
            <v/>
          </cell>
          <cell r="AD11159" t="str">
            <v>∆</v>
          </cell>
        </row>
        <row r="11160">
          <cell r="V11160" t="str">
            <v>GENERAL : INVESTMENT EARNINGS</v>
          </cell>
          <cell r="AB11160" t="str">
            <v/>
          </cell>
          <cell r="AC11160" t="str">
            <v/>
          </cell>
          <cell r="AD11160" t="str">
            <v>∆</v>
          </cell>
        </row>
        <row r="11161">
          <cell r="V11161" t="str">
            <v>9340.00.00.900-4700.19</v>
          </cell>
          <cell r="W11161" t="str">
            <v xml:space="preserve"> Investment Earnings Market Value Change</v>
          </cell>
          <cell r="X11161">
            <v>0</v>
          </cell>
          <cell r="Y11161">
            <v>0</v>
          </cell>
          <cell r="Z11161">
            <v>0</v>
          </cell>
          <cell r="AA11161">
            <v>0</v>
          </cell>
          <cell r="AB11161">
            <v>0</v>
          </cell>
          <cell r="AC11161">
            <v>0</v>
          </cell>
          <cell r="AD11161" t="str">
            <v>∆</v>
          </cell>
          <cell r="AE11161">
            <v>0</v>
          </cell>
        </row>
        <row r="11162">
          <cell r="W11162" t="str">
            <v>TOTAL : INVESTMENT EARNINGS</v>
          </cell>
          <cell r="X11162">
            <v>0</v>
          </cell>
          <cell r="Y11162">
            <v>0</v>
          </cell>
          <cell r="Z11162">
            <v>0</v>
          </cell>
          <cell r="AA11162">
            <v>0</v>
          </cell>
          <cell r="AB11162">
            <v>0</v>
          </cell>
          <cell r="AC11162">
            <v>0</v>
          </cell>
          <cell r="AD11162" t="str">
            <v>∆</v>
          </cell>
          <cell r="AE11162">
            <v>0</v>
          </cell>
        </row>
        <row r="11163">
          <cell r="AB11163" t="str">
            <v/>
          </cell>
          <cell r="AC11163" t="str">
            <v/>
          </cell>
          <cell r="AD11163" t="str">
            <v>∆</v>
          </cell>
        </row>
        <row r="11164">
          <cell r="AB11164" t="str">
            <v/>
          </cell>
          <cell r="AC11164" t="str">
            <v/>
          </cell>
          <cell r="AD11164" t="str">
            <v>∆</v>
          </cell>
        </row>
        <row r="11165">
          <cell r="V11165" t="str">
            <v>[934]  SUCCESSOR AGENCY-ECON DEV AREA#2</v>
          </cell>
          <cell r="AB11165" t="str">
            <v/>
          </cell>
          <cell r="AC11165" t="str">
            <v/>
          </cell>
          <cell r="AD11165" t="str">
            <v>∆</v>
          </cell>
        </row>
        <row r="11166">
          <cell r="W11166" t="str">
            <v>INFLOWS</v>
          </cell>
          <cell r="X11166">
            <v>0</v>
          </cell>
          <cell r="Y11166">
            <v>0</v>
          </cell>
          <cell r="Z11166">
            <v>0</v>
          </cell>
          <cell r="AA11166">
            <v>0</v>
          </cell>
          <cell r="AB11166">
            <v>0</v>
          </cell>
          <cell r="AC11166">
            <v>0</v>
          </cell>
          <cell r="AD11166" t="str">
            <v>∆</v>
          </cell>
          <cell r="AE11166">
            <v>0</v>
          </cell>
        </row>
        <row r="11167">
          <cell r="W11167" t="str">
            <v>OUTFLOWS</v>
          </cell>
          <cell r="X11167">
            <v>0</v>
          </cell>
          <cell r="Y11167">
            <v>0</v>
          </cell>
          <cell r="Z11167">
            <v>0</v>
          </cell>
          <cell r="AA11167">
            <v>0</v>
          </cell>
          <cell r="AB11167">
            <v>0</v>
          </cell>
          <cell r="AC11167">
            <v>0</v>
          </cell>
          <cell r="AD11167" t="str">
            <v>∆</v>
          </cell>
          <cell r="AE11167">
            <v>0</v>
          </cell>
        </row>
        <row r="11168">
          <cell r="W11168" t="str">
            <v>NET</v>
          </cell>
          <cell r="X11168">
            <v>0</v>
          </cell>
          <cell r="Y11168">
            <v>0</v>
          </cell>
          <cell r="Z11168">
            <v>0</v>
          </cell>
          <cell r="AA11168">
            <v>0</v>
          </cell>
          <cell r="AB11168">
            <v>0</v>
          </cell>
          <cell r="AC11168">
            <v>0</v>
          </cell>
          <cell r="AD11168" t="str">
            <v>∆</v>
          </cell>
          <cell r="AE11168">
            <v>0</v>
          </cell>
        </row>
        <row r="11169">
          <cell r="AB11169" t="str">
            <v/>
          </cell>
          <cell r="AC11169" t="str">
            <v/>
          </cell>
          <cell r="AD11169" t="str">
            <v>∆</v>
          </cell>
        </row>
        <row r="11170">
          <cell r="V11170" t="str">
            <v>[934]  SUCCESSOR AGENCY-ECON DEV AREA#2 : NON DEPARTMENTAL : NON DIVISIONAL</v>
          </cell>
          <cell r="AB11170" t="str">
            <v/>
          </cell>
          <cell r="AC11170" t="str">
            <v/>
          </cell>
          <cell r="AD11170" t="str">
            <v>∆</v>
          </cell>
        </row>
        <row r="11171">
          <cell r="V11171" t="str">
            <v>GENERAL : INVESTMENT EARNINGS</v>
          </cell>
          <cell r="AB11171" t="str">
            <v/>
          </cell>
          <cell r="AC11171" t="str">
            <v/>
          </cell>
          <cell r="AD11171" t="str">
            <v>∆</v>
          </cell>
        </row>
        <row r="11172">
          <cell r="V11172" t="str">
            <v>9342.00.00.900-4700.19</v>
          </cell>
          <cell r="W11172" t="str">
            <v xml:space="preserve"> Investment Earnings Market Value Change</v>
          </cell>
          <cell r="X11172">
            <v>0</v>
          </cell>
          <cell r="Y11172">
            <v>0</v>
          </cell>
          <cell r="Z11172">
            <v>0</v>
          </cell>
          <cell r="AA11172">
            <v>0</v>
          </cell>
          <cell r="AB11172">
            <v>0</v>
          </cell>
          <cell r="AC11172">
            <v>0</v>
          </cell>
          <cell r="AD11172" t="str">
            <v>∆</v>
          </cell>
          <cell r="AE11172">
            <v>0</v>
          </cell>
        </row>
        <row r="11173">
          <cell r="W11173" t="str">
            <v>TOTAL : INVESTMENT EARNINGS</v>
          </cell>
          <cell r="X11173">
            <v>0</v>
          </cell>
          <cell r="Y11173">
            <v>0</v>
          </cell>
          <cell r="Z11173">
            <v>0</v>
          </cell>
          <cell r="AA11173">
            <v>0</v>
          </cell>
          <cell r="AB11173">
            <v>0</v>
          </cell>
          <cell r="AC11173">
            <v>0</v>
          </cell>
          <cell r="AD11173" t="str">
            <v>∆</v>
          </cell>
          <cell r="AE11173">
            <v>0</v>
          </cell>
        </row>
        <row r="11174">
          <cell r="AB11174" t="str">
            <v/>
          </cell>
          <cell r="AC11174" t="str">
            <v/>
          </cell>
          <cell r="AD11174" t="str">
            <v>∆</v>
          </cell>
        </row>
        <row r="11175">
          <cell r="V11175" t="str">
            <v>[934]  SUCCESSOR AGENCY-ECON DEV AREA#2 : NON DEPARTMENTAL : NON DIVISIONAL</v>
          </cell>
        </row>
        <row r="11176">
          <cell r="V11176" t="str">
            <v>GENERAL : OPERATIONS</v>
          </cell>
          <cell r="AB11176" t="str">
            <v/>
          </cell>
          <cell r="AC11176" t="str">
            <v/>
          </cell>
          <cell r="AD11176" t="str">
            <v>∆</v>
          </cell>
        </row>
        <row r="11177">
          <cell r="V11177" t="str">
            <v>9342.00.00.900-6100.01</v>
          </cell>
          <cell r="W11177" t="str">
            <v xml:space="preserve"> Utilities Electric</v>
          </cell>
          <cell r="X11177">
            <v>0</v>
          </cell>
          <cell r="Y11177">
            <v>0</v>
          </cell>
          <cell r="Z11177">
            <v>0</v>
          </cell>
          <cell r="AA11177">
            <v>0</v>
          </cell>
          <cell r="AB11177">
            <v>0</v>
          </cell>
          <cell r="AC11177">
            <v>0</v>
          </cell>
          <cell r="AD11177" t="str">
            <v>∆</v>
          </cell>
          <cell r="AE11177">
            <v>0</v>
          </cell>
        </row>
        <row r="11178">
          <cell r="V11178" t="str">
            <v>9342.00.00.900-6615.08</v>
          </cell>
          <cell r="W11178" t="str">
            <v xml:space="preserve"> Economic Development Programs Downtown Parking</v>
          </cell>
          <cell r="X11178">
            <v>0</v>
          </cell>
          <cell r="Y11178">
            <v>0</v>
          </cell>
          <cell r="Z11178">
            <v>0</v>
          </cell>
          <cell r="AA11178">
            <v>0</v>
          </cell>
          <cell r="AB11178">
            <v>0</v>
          </cell>
          <cell r="AC11178">
            <v>0</v>
          </cell>
          <cell r="AD11178" t="str">
            <v>∆</v>
          </cell>
          <cell r="AE11178">
            <v>0</v>
          </cell>
        </row>
        <row r="11179">
          <cell r="W11179" t="str">
            <v>TOTAL : OPERATIONS</v>
          </cell>
          <cell r="X11179">
            <v>0</v>
          </cell>
          <cell r="Y11179">
            <v>0</v>
          </cell>
          <cell r="Z11179">
            <v>0</v>
          </cell>
          <cell r="AA11179">
            <v>0</v>
          </cell>
          <cell r="AB11179">
            <v>0</v>
          </cell>
          <cell r="AC11179">
            <v>0</v>
          </cell>
          <cell r="AD11179" t="str">
            <v>∆</v>
          </cell>
          <cell r="AE11179">
            <v>0</v>
          </cell>
        </row>
        <row r="11180">
          <cell r="AB11180" t="str">
            <v/>
          </cell>
          <cell r="AC11180" t="str">
            <v/>
          </cell>
          <cell r="AD11180" t="str">
            <v>∆</v>
          </cell>
        </row>
        <row r="11181">
          <cell r="AB11181" t="str">
            <v/>
          </cell>
          <cell r="AC11181" t="str">
            <v/>
          </cell>
          <cell r="AD11181" t="str">
            <v>∆</v>
          </cell>
        </row>
        <row r="11182">
          <cell r="V11182" t="str">
            <v>[998] GENERAL FIXED ASSET ACCT GROUP</v>
          </cell>
          <cell r="AB11182" t="str">
            <v/>
          </cell>
          <cell r="AC11182" t="str">
            <v/>
          </cell>
          <cell r="AD11182" t="str">
            <v>∆</v>
          </cell>
        </row>
        <row r="11183">
          <cell r="W11183" t="str">
            <v>INFLOWS</v>
          </cell>
          <cell r="X11183">
            <v>16901000</v>
          </cell>
          <cell r="Y11183">
            <v>11534000</v>
          </cell>
          <cell r="Z11183">
            <v>0</v>
          </cell>
          <cell r="AA11183">
            <v>0</v>
          </cell>
          <cell r="AB11183">
            <v>0</v>
          </cell>
          <cell r="AC11183">
            <v>0</v>
          </cell>
          <cell r="AD11183" t="str">
            <v>∆</v>
          </cell>
          <cell r="AE11183">
            <v>0</v>
          </cell>
        </row>
        <row r="11184">
          <cell r="W11184" t="str">
            <v>OUTFLOWS</v>
          </cell>
          <cell r="X11184">
            <v>11459000</v>
          </cell>
          <cell r="Y11184">
            <v>3442000</v>
          </cell>
          <cell r="Z11184">
            <v>-23011000</v>
          </cell>
          <cell r="AA11184">
            <v>0</v>
          </cell>
          <cell r="AB11184">
            <v>0</v>
          </cell>
          <cell r="AC11184">
            <v>0</v>
          </cell>
          <cell r="AD11184" t="str">
            <v>∆</v>
          </cell>
          <cell r="AE11184">
            <v>0</v>
          </cell>
        </row>
        <row r="11185">
          <cell r="W11185" t="str">
            <v>NET</v>
          </cell>
          <cell r="X11185">
            <v>5442000</v>
          </cell>
          <cell r="Y11185">
            <v>8092000</v>
          </cell>
          <cell r="Z11185">
            <v>23011000</v>
          </cell>
          <cell r="AA11185">
            <v>0</v>
          </cell>
          <cell r="AB11185">
            <v>0</v>
          </cell>
          <cell r="AC11185">
            <v>0</v>
          </cell>
          <cell r="AD11185" t="str">
            <v>∆</v>
          </cell>
          <cell r="AE11185">
            <v>0</v>
          </cell>
        </row>
        <row r="11186">
          <cell r="AB11186" t="str">
            <v/>
          </cell>
          <cell r="AC11186" t="str">
            <v/>
          </cell>
          <cell r="AD11186" t="str">
            <v>∆</v>
          </cell>
        </row>
        <row r="11187">
          <cell r="V11187" t="str">
            <v>[998] GENERAL FIXED ASSET ACCT GROUP : NON DEPARTMENTAL : NON DIVISIONAL</v>
          </cell>
          <cell r="AB11187" t="str">
            <v/>
          </cell>
          <cell r="AC11187" t="str">
            <v/>
          </cell>
          <cell r="AD11187" t="str">
            <v>∆</v>
          </cell>
        </row>
        <row r="11188">
          <cell r="V11188" t="str">
            <v>NO PROGRAM : TRANSFERS</v>
          </cell>
          <cell r="AB11188" t="str">
            <v/>
          </cell>
          <cell r="AC11188" t="str">
            <v/>
          </cell>
          <cell r="AD11188" t="str">
            <v>∆</v>
          </cell>
        </row>
        <row r="11189">
          <cell r="V11189" t="str">
            <v>998.00.00.000-4900.03</v>
          </cell>
          <cell r="W11189" t="str">
            <v>Transfers In Donated Infrastructure</v>
          </cell>
          <cell r="X11189">
            <v>16901000</v>
          </cell>
          <cell r="Y11189">
            <v>11534000</v>
          </cell>
          <cell r="Z11189">
            <v>0</v>
          </cell>
          <cell r="AA11189">
            <v>0</v>
          </cell>
          <cell r="AB11189">
            <v>0</v>
          </cell>
          <cell r="AC11189">
            <v>0</v>
          </cell>
          <cell r="AD11189" t="str">
            <v>∆</v>
          </cell>
          <cell r="AE11189">
            <v>0</v>
          </cell>
        </row>
        <row r="11190">
          <cell r="W11190" t="str">
            <v>TOTAL : TRANSFERS</v>
          </cell>
          <cell r="X11190">
            <v>16901000</v>
          </cell>
          <cell r="Y11190">
            <v>11534000</v>
          </cell>
          <cell r="Z11190">
            <v>0</v>
          </cell>
          <cell r="AA11190">
            <v>0</v>
          </cell>
          <cell r="AB11190">
            <v>0</v>
          </cell>
          <cell r="AC11190">
            <v>0</v>
          </cell>
          <cell r="AD11190" t="str">
            <v>∆</v>
          </cell>
          <cell r="AE11190">
            <v>0</v>
          </cell>
        </row>
        <row r="11192">
          <cell r="V11192" t="str">
            <v>[998] GENERAL FIXED ASSET ACCT GROUP : NON DEPARTMENTAL : NON DIVISIONAL</v>
          </cell>
        </row>
        <row r="11193">
          <cell r="V11193" t="str">
            <v>NO PROGRAM : PERSONNEL</v>
          </cell>
          <cell r="AB11193" t="str">
            <v/>
          </cell>
          <cell r="AC11193" t="str">
            <v/>
          </cell>
          <cell r="AD11193" t="str">
            <v>∆</v>
          </cell>
        </row>
        <row r="11194">
          <cell r="V11194" t="str">
            <v>998.00.00.000-5100.17</v>
          </cell>
          <cell r="W11194" t="str">
            <v>Benefits Other Post Employment Benefits</v>
          </cell>
          <cell r="X11194">
            <v>0</v>
          </cell>
          <cell r="Y11194">
            <v>0</v>
          </cell>
          <cell r="Z11194">
            <v>0</v>
          </cell>
          <cell r="AA11194">
            <v>0</v>
          </cell>
          <cell r="AB11194">
            <v>0</v>
          </cell>
          <cell r="AC11194">
            <v>0</v>
          </cell>
          <cell r="AD11194" t="str">
            <v>∆</v>
          </cell>
          <cell r="AE11194">
            <v>0</v>
          </cell>
        </row>
        <row r="11195">
          <cell r="V11195" t="str">
            <v>998.00.00.000-5100.98</v>
          </cell>
          <cell r="W11195" t="str">
            <v>Benefits GASB 75 Expense</v>
          </cell>
          <cell r="X11195">
            <v>0</v>
          </cell>
          <cell r="Y11195">
            <v>1706000</v>
          </cell>
          <cell r="Z11195">
            <v>1836000</v>
          </cell>
          <cell r="AA11195">
            <v>0</v>
          </cell>
          <cell r="AB11195">
            <v>0</v>
          </cell>
          <cell r="AC11195">
            <v>0</v>
          </cell>
          <cell r="AD11195" t="str">
            <v>∆</v>
          </cell>
          <cell r="AE11195">
            <v>0</v>
          </cell>
        </row>
        <row r="11196">
          <cell r="V11196" t="str">
            <v>998.00.00.000-5100.99</v>
          </cell>
          <cell r="W11196" t="str">
            <v>Benefits Pension Expense</v>
          </cell>
          <cell r="X11196">
            <v>2480000</v>
          </cell>
          <cell r="Y11196">
            <v>5263000</v>
          </cell>
          <cell r="Z11196">
            <v>5246000</v>
          </cell>
          <cell r="AA11196">
            <v>0</v>
          </cell>
          <cell r="AB11196">
            <v>0</v>
          </cell>
          <cell r="AC11196">
            <v>0</v>
          </cell>
          <cell r="AD11196" t="str">
            <v>∆</v>
          </cell>
          <cell r="AE11196">
            <v>0</v>
          </cell>
        </row>
        <row r="11197">
          <cell r="W11197" t="str">
            <v>TOTAL : PERSONNEL</v>
          </cell>
          <cell r="X11197">
            <v>2480000</v>
          </cell>
          <cell r="Y11197">
            <v>6969000</v>
          </cell>
          <cell r="Z11197">
            <v>7082000</v>
          </cell>
          <cell r="AA11197">
            <v>0</v>
          </cell>
          <cell r="AB11197">
            <v>0</v>
          </cell>
          <cell r="AC11197">
            <v>0</v>
          </cell>
          <cell r="AD11197" t="str">
            <v>∆</v>
          </cell>
          <cell r="AE11197">
            <v>0</v>
          </cell>
        </row>
        <row r="11198">
          <cell r="AB11198" t="str">
            <v/>
          </cell>
          <cell r="AC11198" t="str">
            <v/>
          </cell>
          <cell r="AD11198" t="str">
            <v>∆</v>
          </cell>
        </row>
        <row r="11199">
          <cell r="V11199" t="str">
            <v>[998] GENERAL FIXED ASSET ACCT GROUP : NON DEPARTMENTAL : NON DIVISIONAL</v>
          </cell>
        </row>
        <row r="11200">
          <cell r="V11200" t="str">
            <v>NO PROGRAM : OPERATIONS</v>
          </cell>
          <cell r="AB11200" t="str">
            <v/>
          </cell>
          <cell r="AC11200" t="str">
            <v/>
          </cell>
          <cell r="AD11200" t="str">
            <v>∆</v>
          </cell>
        </row>
        <row r="11201">
          <cell r="V11201" t="str">
            <v>998.00.00.000-6700.99</v>
          </cell>
          <cell r="W11201" t="str">
            <v>Depreciation Conversion</v>
          </cell>
          <cell r="X11201">
            <v>0</v>
          </cell>
          <cell r="Y11201">
            <v>0</v>
          </cell>
          <cell r="Z11201">
            <v>0</v>
          </cell>
          <cell r="AA11201">
            <v>0</v>
          </cell>
          <cell r="AB11201">
            <v>0</v>
          </cell>
          <cell r="AC11201">
            <v>0</v>
          </cell>
          <cell r="AD11201" t="str">
            <v>∆</v>
          </cell>
          <cell r="AE11201">
            <v>0</v>
          </cell>
        </row>
        <row r="11202">
          <cell r="W11202" t="str">
            <v>TOTAL : OPERATIONS</v>
          </cell>
          <cell r="X11202">
            <v>0</v>
          </cell>
          <cell r="Y11202">
            <v>0</v>
          </cell>
          <cell r="Z11202">
            <v>0</v>
          </cell>
          <cell r="AA11202">
            <v>0</v>
          </cell>
          <cell r="AB11202">
            <v>0</v>
          </cell>
          <cell r="AC11202">
            <v>0</v>
          </cell>
          <cell r="AD11202" t="str">
            <v>∆</v>
          </cell>
          <cell r="AE11202">
            <v>0</v>
          </cell>
        </row>
        <row r="11203">
          <cell r="AB11203" t="str">
            <v/>
          </cell>
          <cell r="AC11203" t="str">
            <v/>
          </cell>
          <cell r="AD11203" t="str">
            <v>∆</v>
          </cell>
        </row>
        <row r="11204">
          <cell r="V11204" t="str">
            <v>[998] GENERAL FIXED ASSET ACCT GROUP : NON DEPARTMENTAL : NON DIVISIONAL</v>
          </cell>
        </row>
        <row r="11205">
          <cell r="V11205" t="str">
            <v>NO PROGRAM : DEBT SERVICE</v>
          </cell>
          <cell r="AB11205" t="str">
            <v/>
          </cell>
          <cell r="AC11205" t="str">
            <v/>
          </cell>
          <cell r="AD11205" t="str">
            <v>∆</v>
          </cell>
        </row>
        <row r="11206">
          <cell r="V11206" t="str">
            <v>998.00.00.000-8000.17</v>
          </cell>
          <cell r="W11206" t="str">
            <v>Capital Improvements-General Government General</v>
          </cell>
          <cell r="X11206">
            <v>988000</v>
          </cell>
          <cell r="Y11206">
            <v>2742000</v>
          </cell>
          <cell r="Z11206">
            <v>0</v>
          </cell>
          <cell r="AA11206">
            <v>0</v>
          </cell>
          <cell r="AB11206">
            <v>0</v>
          </cell>
          <cell r="AC11206">
            <v>0</v>
          </cell>
          <cell r="AD11206" t="str">
            <v>∆</v>
          </cell>
          <cell r="AE11206">
            <v>0</v>
          </cell>
        </row>
        <row r="11207">
          <cell r="V11207" t="str">
            <v>998.00.00.000-8910.02</v>
          </cell>
          <cell r="W11207" t="str">
            <v>Debt Service-Interest LaSalle-Viron</v>
          </cell>
          <cell r="X11207">
            <v>0</v>
          </cell>
          <cell r="Y11207">
            <v>0</v>
          </cell>
          <cell r="Z11207">
            <v>0</v>
          </cell>
          <cell r="AA11207">
            <v>0</v>
          </cell>
          <cell r="AB11207">
            <v>0</v>
          </cell>
          <cell r="AC11207">
            <v>0</v>
          </cell>
          <cell r="AD11207" t="str">
            <v>∆</v>
          </cell>
          <cell r="AE11207">
            <v>0</v>
          </cell>
        </row>
        <row r="11208">
          <cell r="V11208" t="str">
            <v>998.00.00.000-8910.06</v>
          </cell>
          <cell r="W11208" t="str">
            <v>Debt Service-Interest LaSalle-Fire</v>
          </cell>
          <cell r="X11208">
            <v>0</v>
          </cell>
          <cell r="Y11208">
            <v>0</v>
          </cell>
          <cell r="Z11208">
            <v>0</v>
          </cell>
          <cell r="AA11208">
            <v>0</v>
          </cell>
          <cell r="AB11208">
            <v>0</v>
          </cell>
          <cell r="AC11208">
            <v>0</v>
          </cell>
          <cell r="AD11208" t="str">
            <v>∆</v>
          </cell>
          <cell r="AE11208">
            <v>0</v>
          </cell>
        </row>
        <row r="11209">
          <cell r="V11209" t="str">
            <v>998.00.00.000-8910.08</v>
          </cell>
          <cell r="W11209" t="str">
            <v>Debt Service-Interest Westamerica Bank-New World</v>
          </cell>
          <cell r="X11209">
            <v>0</v>
          </cell>
          <cell r="Y11209">
            <v>0</v>
          </cell>
          <cell r="Z11209">
            <v>0</v>
          </cell>
          <cell r="AA11209">
            <v>0</v>
          </cell>
          <cell r="AB11209">
            <v>0</v>
          </cell>
          <cell r="AC11209">
            <v>0</v>
          </cell>
          <cell r="AD11209" t="str">
            <v>∆</v>
          </cell>
          <cell r="AE11209">
            <v>0</v>
          </cell>
        </row>
        <row r="11210">
          <cell r="V11210" t="str">
            <v>998.00.00.000-8910.14</v>
          </cell>
          <cell r="W11210" t="str">
            <v>Debt Service-Interest 2002 Issue</v>
          </cell>
          <cell r="X11210">
            <v>0</v>
          </cell>
          <cell r="Y11210">
            <v>253000</v>
          </cell>
          <cell r="Z11210">
            <v>0</v>
          </cell>
          <cell r="AA11210">
            <v>0</v>
          </cell>
          <cell r="AB11210">
            <v>0</v>
          </cell>
          <cell r="AC11210">
            <v>0</v>
          </cell>
          <cell r="AD11210" t="str">
            <v>∆</v>
          </cell>
          <cell r="AE11210">
            <v>0</v>
          </cell>
        </row>
        <row r="11211">
          <cell r="V11211" t="str">
            <v>998.00.00.000-8910.15</v>
          </cell>
          <cell r="W11211" t="str">
            <v>Debt Service-Interest 2004 Issue</v>
          </cell>
          <cell r="X11211">
            <v>0</v>
          </cell>
          <cell r="Y11211">
            <v>238000</v>
          </cell>
          <cell r="Z11211">
            <v>0</v>
          </cell>
          <cell r="AA11211">
            <v>0</v>
          </cell>
          <cell r="AB11211">
            <v>0</v>
          </cell>
          <cell r="AC11211">
            <v>0</v>
          </cell>
          <cell r="AD11211" t="str">
            <v>∆</v>
          </cell>
          <cell r="AE11211">
            <v>0</v>
          </cell>
        </row>
        <row r="11212">
          <cell r="V11212" t="str">
            <v>998.00.00.000-8910.16</v>
          </cell>
          <cell r="W11212" t="str">
            <v>Debt Service-Interest 2004-Housing</v>
          </cell>
          <cell r="X11212">
            <v>0</v>
          </cell>
          <cell r="Y11212">
            <v>47000</v>
          </cell>
          <cell r="Z11212">
            <v>0</v>
          </cell>
          <cell r="AA11212">
            <v>0</v>
          </cell>
          <cell r="AB11212">
            <v>0</v>
          </cell>
          <cell r="AC11212">
            <v>0</v>
          </cell>
          <cell r="AD11212" t="str">
            <v>∆</v>
          </cell>
          <cell r="AE11212">
            <v>0</v>
          </cell>
        </row>
        <row r="11213">
          <cell r="V11213" t="str">
            <v>998.00.00.000-8910.17</v>
          </cell>
          <cell r="W11213" t="str">
            <v>Debt Service-Interest 2005 Issue</v>
          </cell>
          <cell r="X11213">
            <v>-9000</v>
          </cell>
          <cell r="Y11213">
            <v>64000</v>
          </cell>
          <cell r="Z11213">
            <v>0</v>
          </cell>
          <cell r="AA11213">
            <v>0</v>
          </cell>
          <cell r="AB11213">
            <v>0</v>
          </cell>
          <cell r="AC11213">
            <v>0</v>
          </cell>
          <cell r="AD11213" t="str">
            <v>∆</v>
          </cell>
          <cell r="AE11213">
            <v>0</v>
          </cell>
        </row>
        <row r="11214">
          <cell r="V11214" t="str">
            <v>998.00.00.000-8910.18</v>
          </cell>
          <cell r="W11214" t="str">
            <v>Debt Service-Interest 2006 Issue</v>
          </cell>
          <cell r="X11214">
            <v>0</v>
          </cell>
          <cell r="Y11214">
            <v>200000</v>
          </cell>
          <cell r="Z11214">
            <v>0</v>
          </cell>
          <cell r="AA11214">
            <v>0</v>
          </cell>
          <cell r="AB11214">
            <v>0</v>
          </cell>
          <cell r="AC11214">
            <v>0</v>
          </cell>
          <cell r="AD11214" t="str">
            <v>∆</v>
          </cell>
          <cell r="AE11214">
            <v>0</v>
          </cell>
        </row>
        <row r="11215">
          <cell r="V11215" t="str">
            <v>998.00.00.000-8910.23</v>
          </cell>
          <cell r="W11215" t="str">
            <v>Debt Service-Interest HSE Leasing</v>
          </cell>
          <cell r="X11215">
            <v>1000</v>
          </cell>
          <cell r="Y11215">
            <v>1000</v>
          </cell>
          <cell r="Z11215">
            <v>0</v>
          </cell>
          <cell r="AA11215">
            <v>0</v>
          </cell>
          <cell r="AB11215">
            <v>0</v>
          </cell>
          <cell r="AC11215">
            <v>0</v>
          </cell>
          <cell r="AD11215" t="str">
            <v>∆</v>
          </cell>
          <cell r="AE11215">
            <v>0</v>
          </cell>
        </row>
        <row r="11216">
          <cell r="W11216" t="str">
            <v>TOTAL : DEBT SERVICE</v>
          </cell>
          <cell r="X11216">
            <v>980000</v>
          </cell>
          <cell r="Y11216">
            <v>3545000</v>
          </cell>
          <cell r="Z11216">
            <v>0</v>
          </cell>
          <cell r="AA11216">
            <v>0</v>
          </cell>
          <cell r="AB11216">
            <v>0</v>
          </cell>
          <cell r="AC11216">
            <v>0</v>
          </cell>
          <cell r="AD11216" t="str">
            <v>∆</v>
          </cell>
          <cell r="AE11216">
            <v>0</v>
          </cell>
        </row>
        <row r="11217">
          <cell r="AB11217" t="str">
            <v/>
          </cell>
          <cell r="AC11217" t="str">
            <v/>
          </cell>
          <cell r="AD11217" t="str">
            <v>∆</v>
          </cell>
        </row>
        <row r="11218">
          <cell r="V11218" t="str">
            <v>[998] GENERAL FIXED ASSET ACCT GROUP : NON DEPARTMENTAL : NON DIVISIONAL</v>
          </cell>
        </row>
        <row r="11219">
          <cell r="V11219" t="str">
            <v>NO PROGRAM : OUTFLOW -TRANSFERS</v>
          </cell>
          <cell r="AB11219" t="str">
            <v/>
          </cell>
          <cell r="AC11219" t="str">
            <v/>
          </cell>
          <cell r="AD11219" t="str">
            <v>∆</v>
          </cell>
        </row>
        <row r="11220">
          <cell r="V11220" t="str">
            <v>998.00.00.000-9888.01</v>
          </cell>
          <cell r="W11220" t="str">
            <v>Capital Asset Expenditure Adjustments  Current Year Additions</v>
          </cell>
          <cell r="X11220">
            <v>-3484000</v>
          </cell>
          <cell r="Y11220">
            <v>-16217000</v>
          </cell>
          <cell r="Z11220">
            <v>-43697000</v>
          </cell>
          <cell r="AA11220">
            <v>0</v>
          </cell>
          <cell r="AB11220">
            <v>0</v>
          </cell>
          <cell r="AC11220">
            <v>0</v>
          </cell>
          <cell r="AD11220" t="str">
            <v>∆</v>
          </cell>
          <cell r="AE11220">
            <v>0</v>
          </cell>
        </row>
        <row r="11221">
          <cell r="V11221" t="str">
            <v>998.00.00.000-9888.02</v>
          </cell>
          <cell r="W11221" t="str">
            <v>Capital Asset Expenditure Adjustments  Infrastructure Donations/Add</v>
          </cell>
          <cell r="X11221">
            <v>0</v>
          </cell>
          <cell r="Y11221">
            <v>0</v>
          </cell>
          <cell r="Z11221">
            <v>0</v>
          </cell>
          <cell r="AA11221">
            <v>0</v>
          </cell>
          <cell r="AB11221">
            <v>0</v>
          </cell>
          <cell r="AC11221">
            <v>0</v>
          </cell>
          <cell r="AD11221" t="str">
            <v>∆</v>
          </cell>
          <cell r="AE11221">
            <v>0</v>
          </cell>
        </row>
        <row r="11222">
          <cell r="V11222" t="str">
            <v>998.00.00.000-9888.03</v>
          </cell>
          <cell r="W11222" t="str">
            <v>Capital Asset Expenditure Adjustments  Disposals</v>
          </cell>
          <cell r="X11222">
            <v>26000</v>
          </cell>
          <cell r="Y11222">
            <v>228000</v>
          </cell>
          <cell r="Z11222">
            <v>0</v>
          </cell>
          <cell r="AA11222">
            <v>0</v>
          </cell>
          <cell r="AB11222">
            <v>0</v>
          </cell>
          <cell r="AC11222">
            <v>0</v>
          </cell>
          <cell r="AD11222" t="str">
            <v>∆</v>
          </cell>
          <cell r="AE11222">
            <v>0</v>
          </cell>
        </row>
        <row r="11223">
          <cell r="V11223" t="str">
            <v>998.00.00.000-9888.04</v>
          </cell>
          <cell r="W11223" t="str">
            <v>Capital Asset Expenditure Adjustments  Asset Transfer In</v>
          </cell>
          <cell r="X11223">
            <v>-150000</v>
          </cell>
          <cell r="Y11223">
            <v>-5465000</v>
          </cell>
          <cell r="Z11223">
            <v>0</v>
          </cell>
          <cell r="AA11223">
            <v>0</v>
          </cell>
          <cell r="AB11223">
            <v>0</v>
          </cell>
          <cell r="AC11223">
            <v>0</v>
          </cell>
          <cell r="AD11223" t="str">
            <v>∆</v>
          </cell>
          <cell r="AE11223">
            <v>0</v>
          </cell>
        </row>
        <row r="11224">
          <cell r="V11224" t="str">
            <v>998.00.00.000-9888.05</v>
          </cell>
          <cell r="W11224" t="str">
            <v>Capital Asset Expenditure Adjustments  Asset Transfer Out</v>
          </cell>
          <cell r="X11224">
            <v>150000</v>
          </cell>
          <cell r="Y11224">
            <v>2040000</v>
          </cell>
          <cell r="Z11224">
            <v>0</v>
          </cell>
          <cell r="AA11224">
            <v>0</v>
          </cell>
          <cell r="AB11224">
            <v>0</v>
          </cell>
          <cell r="AC11224">
            <v>0</v>
          </cell>
          <cell r="AD11224" t="str">
            <v>∆</v>
          </cell>
          <cell r="AE11224">
            <v>0</v>
          </cell>
        </row>
        <row r="11225">
          <cell r="W11225" t="str">
            <v>TOTAL : OUTFLOW -TRANSFERS</v>
          </cell>
          <cell r="X11225">
            <v>-3458000</v>
          </cell>
          <cell r="Y11225">
            <v>-19414000</v>
          </cell>
          <cell r="Z11225">
            <v>-43697000</v>
          </cell>
          <cell r="AA11225">
            <v>0</v>
          </cell>
          <cell r="AB11225">
            <v>0</v>
          </cell>
          <cell r="AC11225">
            <v>0</v>
          </cell>
          <cell r="AD11225" t="str">
            <v>∆</v>
          </cell>
          <cell r="AE11225">
            <v>0</v>
          </cell>
        </row>
        <row r="11226">
          <cell r="AB11226" t="str">
            <v/>
          </cell>
          <cell r="AC11226" t="str">
            <v/>
          </cell>
          <cell r="AD11226" t="str">
            <v>∆</v>
          </cell>
        </row>
        <row r="11227">
          <cell r="V11227" t="str">
            <v>[998] GENERAL FIXED ASSET ACCT GROUP : CITY CLERK : NON DIVISIONAL</v>
          </cell>
          <cell r="AB11227" t="str">
            <v/>
          </cell>
          <cell r="AC11227" t="str">
            <v/>
          </cell>
          <cell r="AD11227" t="str">
            <v>∆</v>
          </cell>
        </row>
        <row r="11228">
          <cell r="V11228" t="str">
            <v>GENERAL : OPERATIONS</v>
          </cell>
          <cell r="AB11228" t="str">
            <v/>
          </cell>
          <cell r="AC11228" t="str">
            <v/>
          </cell>
          <cell r="AD11228" t="str">
            <v>∆</v>
          </cell>
        </row>
        <row r="11229">
          <cell r="V11229" t="str">
            <v>998.01.00.900-6700.01</v>
          </cell>
          <cell r="W11229" t="str">
            <v>Depreciation Buildings</v>
          </cell>
          <cell r="X11229">
            <v>7000</v>
          </cell>
          <cell r="Y11229">
            <v>7000</v>
          </cell>
          <cell r="Z11229">
            <v>7000</v>
          </cell>
          <cell r="AA11229">
            <v>0</v>
          </cell>
          <cell r="AB11229">
            <v>0</v>
          </cell>
          <cell r="AC11229">
            <v>0</v>
          </cell>
          <cell r="AD11229" t="str">
            <v>∆</v>
          </cell>
          <cell r="AE11229">
            <v>0</v>
          </cell>
        </row>
        <row r="11230">
          <cell r="V11230" t="str">
            <v>998.01.00.900-6700.02</v>
          </cell>
          <cell r="W11230" t="str">
            <v>Depreciation Building Improvements</v>
          </cell>
          <cell r="X11230">
            <v>29000</v>
          </cell>
          <cell r="Y11230">
            <v>29000</v>
          </cell>
          <cell r="Z11230">
            <v>29000</v>
          </cell>
          <cell r="AA11230">
            <v>0</v>
          </cell>
          <cell r="AB11230">
            <v>0</v>
          </cell>
          <cell r="AC11230">
            <v>0</v>
          </cell>
          <cell r="AD11230" t="str">
            <v>∆</v>
          </cell>
          <cell r="AE11230">
            <v>0</v>
          </cell>
        </row>
        <row r="11231">
          <cell r="V11231" t="str">
            <v>998.01.00.900-6700.03</v>
          </cell>
          <cell r="W11231" t="str">
            <v>Depreciation Computer Hardware</v>
          </cell>
          <cell r="X11231">
            <v>13000</v>
          </cell>
          <cell r="Y11231">
            <v>15000</v>
          </cell>
          <cell r="Z11231">
            <v>4000</v>
          </cell>
          <cell r="AA11231">
            <v>0</v>
          </cell>
          <cell r="AB11231">
            <v>0</v>
          </cell>
          <cell r="AC11231">
            <v>0</v>
          </cell>
          <cell r="AD11231" t="str">
            <v>∆</v>
          </cell>
          <cell r="AE11231">
            <v>0</v>
          </cell>
        </row>
        <row r="11232">
          <cell r="V11232" t="str">
            <v>998.01.00.900-6700.99</v>
          </cell>
          <cell r="W11232" t="str">
            <v>Depreciation Conversion</v>
          </cell>
          <cell r="X11232">
            <v>0</v>
          </cell>
          <cell r="Y11232">
            <v>0</v>
          </cell>
          <cell r="Z11232">
            <v>0</v>
          </cell>
          <cell r="AA11232">
            <v>0</v>
          </cell>
          <cell r="AB11232">
            <v>0</v>
          </cell>
          <cell r="AC11232">
            <v>0</v>
          </cell>
          <cell r="AD11232" t="str">
            <v>∆</v>
          </cell>
          <cell r="AE11232">
            <v>0</v>
          </cell>
        </row>
        <row r="11233">
          <cell r="W11233" t="str">
            <v>TOTAL : OPERATIONS</v>
          </cell>
          <cell r="X11233">
            <v>49000</v>
          </cell>
          <cell r="Y11233">
            <v>51000</v>
          </cell>
          <cell r="Z11233">
            <v>40000</v>
          </cell>
          <cell r="AA11233">
            <v>0</v>
          </cell>
          <cell r="AB11233">
            <v>0</v>
          </cell>
          <cell r="AC11233">
            <v>0</v>
          </cell>
          <cell r="AD11233" t="str">
            <v>∆</v>
          </cell>
          <cell r="AE11233">
            <v>0</v>
          </cell>
        </row>
        <row r="11234">
          <cell r="AB11234" t="str">
            <v/>
          </cell>
          <cell r="AC11234" t="str">
            <v/>
          </cell>
          <cell r="AD11234" t="str">
            <v>∆</v>
          </cell>
        </row>
        <row r="11235">
          <cell r="V11235" t="str">
            <v>[998] GENERAL FIXED ASSET ACCT GROUP : CITY MANAGER : NON DIVISIONAL</v>
          </cell>
          <cell r="AB11235" t="str">
            <v/>
          </cell>
          <cell r="AC11235" t="str">
            <v/>
          </cell>
          <cell r="AD11235" t="str">
            <v>∆</v>
          </cell>
        </row>
        <row r="11236">
          <cell r="V11236" t="str">
            <v>GENERAL : OPERATIONS</v>
          </cell>
          <cell r="AB11236" t="str">
            <v/>
          </cell>
          <cell r="AC11236" t="str">
            <v/>
          </cell>
          <cell r="AD11236" t="str">
            <v>∆</v>
          </cell>
        </row>
        <row r="11237">
          <cell r="V11237" t="str">
            <v>998.03.00.900-6700.01</v>
          </cell>
          <cell r="W11237" t="str">
            <v>Depreciation Buildings</v>
          </cell>
          <cell r="X11237">
            <v>49000</v>
          </cell>
          <cell r="Y11237">
            <v>49000</v>
          </cell>
          <cell r="Z11237">
            <v>49000</v>
          </cell>
          <cell r="AA11237">
            <v>0</v>
          </cell>
          <cell r="AB11237">
            <v>0</v>
          </cell>
          <cell r="AC11237">
            <v>0</v>
          </cell>
          <cell r="AD11237" t="str">
            <v>∆</v>
          </cell>
          <cell r="AE11237">
            <v>0</v>
          </cell>
        </row>
        <row r="11238">
          <cell r="V11238" t="str">
            <v>998.03.00.900-6700.04</v>
          </cell>
          <cell r="W11238" t="str">
            <v>Depreciation Software</v>
          </cell>
          <cell r="X11238">
            <v>73000</v>
          </cell>
          <cell r="Y11238">
            <v>73000</v>
          </cell>
          <cell r="Z11238">
            <v>67000</v>
          </cell>
          <cell r="AA11238">
            <v>0</v>
          </cell>
          <cell r="AB11238">
            <v>0</v>
          </cell>
          <cell r="AC11238">
            <v>0</v>
          </cell>
          <cell r="AD11238" t="str">
            <v>∆</v>
          </cell>
          <cell r="AE11238">
            <v>0</v>
          </cell>
        </row>
        <row r="11239">
          <cell r="W11239" t="str">
            <v>TOTAL : OPERATIONS</v>
          </cell>
          <cell r="X11239">
            <v>122000</v>
          </cell>
          <cell r="Y11239">
            <v>122000</v>
          </cell>
          <cell r="Z11239">
            <v>116000</v>
          </cell>
          <cell r="AA11239">
            <v>0</v>
          </cell>
          <cell r="AB11239">
            <v>0</v>
          </cell>
          <cell r="AC11239">
            <v>0</v>
          </cell>
          <cell r="AD11239" t="str">
            <v>∆</v>
          </cell>
          <cell r="AE11239">
            <v>0</v>
          </cell>
        </row>
        <row r="11240">
          <cell r="AB11240" t="str">
            <v/>
          </cell>
          <cell r="AC11240" t="str">
            <v/>
          </cell>
          <cell r="AD11240" t="str">
            <v>∆</v>
          </cell>
        </row>
        <row r="11241">
          <cell r="V11241" t="str">
            <v>[998] GENERAL FIXED ASSET ACCT GROUP : FINANCE : NON DIVISIONAL</v>
          </cell>
          <cell r="AB11241" t="str">
            <v/>
          </cell>
          <cell r="AC11241" t="str">
            <v/>
          </cell>
          <cell r="AD11241" t="str">
            <v>∆</v>
          </cell>
        </row>
        <row r="11242">
          <cell r="V11242" t="str">
            <v>GENERAL : OPERATIONS</v>
          </cell>
          <cell r="AB11242" t="str">
            <v/>
          </cell>
          <cell r="AC11242" t="str">
            <v/>
          </cell>
          <cell r="AD11242" t="str">
            <v>∆</v>
          </cell>
        </row>
        <row r="11243">
          <cell r="V11243" t="str">
            <v>998.05.00.900-6700.02</v>
          </cell>
          <cell r="W11243" t="str">
            <v>Depreciation Building Improvements</v>
          </cell>
          <cell r="X11243">
            <v>1000</v>
          </cell>
          <cell r="Y11243">
            <v>1000</v>
          </cell>
          <cell r="Z11243">
            <v>1000</v>
          </cell>
          <cell r="AA11243">
            <v>0</v>
          </cell>
          <cell r="AB11243">
            <v>0</v>
          </cell>
          <cell r="AC11243">
            <v>0</v>
          </cell>
          <cell r="AD11243" t="str">
            <v>∆</v>
          </cell>
          <cell r="AE11243">
            <v>0</v>
          </cell>
        </row>
        <row r="11244">
          <cell r="V11244" t="str">
            <v>998.05.00.900-6700.99</v>
          </cell>
          <cell r="W11244" t="str">
            <v>Depreciation Conversion</v>
          </cell>
          <cell r="X11244">
            <v>0</v>
          </cell>
          <cell r="Y11244">
            <v>0</v>
          </cell>
          <cell r="Z11244">
            <v>0</v>
          </cell>
          <cell r="AA11244">
            <v>0</v>
          </cell>
          <cell r="AB11244">
            <v>0</v>
          </cell>
          <cell r="AC11244">
            <v>0</v>
          </cell>
          <cell r="AD11244" t="str">
            <v>∆</v>
          </cell>
          <cell r="AE11244">
            <v>0</v>
          </cell>
        </row>
        <row r="11245">
          <cell r="W11245" t="str">
            <v>TOTAL : OPERATIONS</v>
          </cell>
          <cell r="X11245">
            <v>1000</v>
          </cell>
          <cell r="Y11245">
            <v>1000</v>
          </cell>
          <cell r="Z11245">
            <v>1000</v>
          </cell>
          <cell r="AA11245">
            <v>0</v>
          </cell>
          <cell r="AB11245">
            <v>0</v>
          </cell>
          <cell r="AC11245">
            <v>0</v>
          </cell>
          <cell r="AD11245" t="str">
            <v>∆</v>
          </cell>
          <cell r="AE11245">
            <v>0</v>
          </cell>
        </row>
        <row r="11246">
          <cell r="AB11246" t="str">
            <v/>
          </cell>
          <cell r="AC11246" t="str">
            <v/>
          </cell>
          <cell r="AD11246" t="str">
            <v>∆</v>
          </cell>
        </row>
        <row r="11247">
          <cell r="V11247" t="str">
            <v>[998] GENERAL FIXED ASSET ACCT GROUP : POLICE DEPARTMENT : NON DIVISIONAL</v>
          </cell>
          <cell r="AB11247" t="str">
            <v/>
          </cell>
          <cell r="AC11247" t="str">
            <v/>
          </cell>
          <cell r="AD11247" t="str">
            <v>∆</v>
          </cell>
        </row>
        <row r="11248">
          <cell r="V11248" t="str">
            <v>GENERAL : OPERATIONS</v>
          </cell>
          <cell r="AB11248" t="str">
            <v/>
          </cell>
          <cell r="AC11248" t="str">
            <v/>
          </cell>
          <cell r="AD11248" t="str">
            <v>∆</v>
          </cell>
        </row>
        <row r="11249">
          <cell r="V11249" t="str">
            <v>998.11.00.900-6700.01</v>
          </cell>
          <cell r="W11249" t="str">
            <v>Depreciation Buildings</v>
          </cell>
          <cell r="X11249">
            <v>175000</v>
          </cell>
          <cell r="Y11249">
            <v>175000</v>
          </cell>
          <cell r="Z11249">
            <v>-72000</v>
          </cell>
          <cell r="AA11249">
            <v>0</v>
          </cell>
          <cell r="AB11249">
            <v>0</v>
          </cell>
          <cell r="AC11249">
            <v>0</v>
          </cell>
          <cell r="AD11249" t="str">
            <v>∆</v>
          </cell>
          <cell r="AE11249">
            <v>0</v>
          </cell>
        </row>
        <row r="11250">
          <cell r="V11250" t="str">
            <v>998.11.00.900-6700.02</v>
          </cell>
          <cell r="W11250" t="str">
            <v>Depreciation Building Improvements</v>
          </cell>
          <cell r="X11250">
            <v>1000</v>
          </cell>
          <cell r="Y11250">
            <v>14000</v>
          </cell>
          <cell r="Z11250">
            <v>7000</v>
          </cell>
          <cell r="AA11250">
            <v>0</v>
          </cell>
          <cell r="AB11250">
            <v>0</v>
          </cell>
          <cell r="AC11250">
            <v>0</v>
          </cell>
          <cell r="AD11250" t="str">
            <v>∆</v>
          </cell>
          <cell r="AE11250">
            <v>0</v>
          </cell>
        </row>
        <row r="11251">
          <cell r="V11251" t="str">
            <v>998.11.00.900-6700.03</v>
          </cell>
          <cell r="W11251" t="str">
            <v>Depreciation Computer Hardware</v>
          </cell>
          <cell r="X11251">
            <v>0</v>
          </cell>
          <cell r="Y11251">
            <v>0</v>
          </cell>
          <cell r="Z11251">
            <v>0</v>
          </cell>
          <cell r="AA11251">
            <v>0</v>
          </cell>
          <cell r="AB11251">
            <v>0</v>
          </cell>
          <cell r="AC11251">
            <v>0</v>
          </cell>
          <cell r="AD11251" t="str">
            <v>∆</v>
          </cell>
          <cell r="AE11251">
            <v>0</v>
          </cell>
        </row>
        <row r="11252">
          <cell r="V11252" t="str">
            <v>998.11.00.900-6700.04</v>
          </cell>
          <cell r="W11252" t="str">
            <v>Depreciation Software</v>
          </cell>
          <cell r="X11252">
            <v>0</v>
          </cell>
          <cell r="Y11252">
            <v>0</v>
          </cell>
          <cell r="Z11252">
            <v>0</v>
          </cell>
          <cell r="AA11252">
            <v>0</v>
          </cell>
          <cell r="AB11252">
            <v>0</v>
          </cell>
          <cell r="AC11252">
            <v>0</v>
          </cell>
          <cell r="AD11252" t="str">
            <v>∆</v>
          </cell>
          <cell r="AE11252">
            <v>0</v>
          </cell>
        </row>
        <row r="11253">
          <cell r="V11253" t="str">
            <v>998.11.00.900-6700.05</v>
          </cell>
          <cell r="W11253" t="str">
            <v>Depreciation Machinery &amp; Equipment</v>
          </cell>
          <cell r="X11253">
            <v>16000</v>
          </cell>
          <cell r="Y11253">
            <v>27000</v>
          </cell>
          <cell r="Z11253">
            <v>182000</v>
          </cell>
          <cell r="AA11253">
            <v>0</v>
          </cell>
          <cell r="AB11253">
            <v>0</v>
          </cell>
          <cell r="AC11253">
            <v>0</v>
          </cell>
          <cell r="AD11253" t="str">
            <v>∆</v>
          </cell>
          <cell r="AE11253">
            <v>0</v>
          </cell>
        </row>
        <row r="11254">
          <cell r="V11254" t="str">
            <v>998.11.00.900-6700.06</v>
          </cell>
          <cell r="W11254" t="str">
            <v>Depreciation Vehicles</v>
          </cell>
          <cell r="X11254">
            <v>197000</v>
          </cell>
          <cell r="Y11254">
            <v>150000</v>
          </cell>
          <cell r="Z11254">
            <v>153000</v>
          </cell>
          <cell r="AA11254">
            <v>0</v>
          </cell>
          <cell r="AB11254">
            <v>0</v>
          </cell>
          <cell r="AC11254">
            <v>0</v>
          </cell>
          <cell r="AD11254" t="str">
            <v>∆</v>
          </cell>
          <cell r="AE11254">
            <v>0</v>
          </cell>
        </row>
        <row r="11255">
          <cell r="V11255" t="str">
            <v>998.11.00.900-6700.08</v>
          </cell>
          <cell r="W11255" t="str">
            <v>Depreciation Streets</v>
          </cell>
          <cell r="X11255">
            <v>15000</v>
          </cell>
          <cell r="Y11255">
            <v>15000</v>
          </cell>
          <cell r="Z11255">
            <v>15000</v>
          </cell>
          <cell r="AA11255">
            <v>0</v>
          </cell>
          <cell r="AB11255">
            <v>0</v>
          </cell>
          <cell r="AC11255">
            <v>0</v>
          </cell>
          <cell r="AD11255" t="str">
            <v>∆</v>
          </cell>
          <cell r="AE11255">
            <v>0</v>
          </cell>
        </row>
        <row r="11256">
          <cell r="V11256" t="str">
            <v>998.11.00.900-6700.99</v>
          </cell>
          <cell r="W11256" t="str">
            <v>Depreciation Conversion</v>
          </cell>
          <cell r="X11256">
            <v>0</v>
          </cell>
          <cell r="Y11256">
            <v>0</v>
          </cell>
          <cell r="Z11256">
            <v>0</v>
          </cell>
          <cell r="AA11256">
            <v>0</v>
          </cell>
          <cell r="AB11256">
            <v>0</v>
          </cell>
          <cell r="AC11256">
            <v>0</v>
          </cell>
          <cell r="AD11256" t="str">
            <v>∆</v>
          </cell>
          <cell r="AE11256">
            <v>0</v>
          </cell>
        </row>
        <row r="11257">
          <cell r="W11257" t="str">
            <v>TOTAL : OPERATIONS</v>
          </cell>
          <cell r="X11257">
            <v>404000</v>
          </cell>
          <cell r="Y11257">
            <v>381000</v>
          </cell>
          <cell r="Z11257">
            <v>285000</v>
          </cell>
          <cell r="AA11257">
            <v>0</v>
          </cell>
          <cell r="AB11257">
            <v>0</v>
          </cell>
          <cell r="AC11257">
            <v>0</v>
          </cell>
          <cell r="AD11257" t="str">
            <v>∆</v>
          </cell>
          <cell r="AE11257">
            <v>0</v>
          </cell>
        </row>
        <row r="11259">
          <cell r="V11259" t="str">
            <v>[998] GENERAL FIXED ASSET ACCT GROUP : POLICE DEPARTMENT : ANIMAL SERVICES</v>
          </cell>
          <cell r="AB11259" t="str">
            <v/>
          </cell>
          <cell r="AC11259" t="str">
            <v/>
          </cell>
          <cell r="AD11259" t="str">
            <v>∆</v>
          </cell>
        </row>
        <row r="11260">
          <cell r="V11260" t="str">
            <v>GENERAL : OPERATIONS</v>
          </cell>
          <cell r="AB11260" t="str">
            <v/>
          </cell>
          <cell r="AC11260" t="str">
            <v/>
          </cell>
          <cell r="AD11260" t="str">
            <v>∆</v>
          </cell>
        </row>
        <row r="11261">
          <cell r="V11261" t="str">
            <v>998.11.10.900-6700.01</v>
          </cell>
          <cell r="W11261" t="str">
            <v>Depreciation Buildings</v>
          </cell>
          <cell r="X11261">
            <v>10000</v>
          </cell>
          <cell r="Y11261">
            <v>10000</v>
          </cell>
          <cell r="Z11261">
            <v>10000</v>
          </cell>
          <cell r="AA11261">
            <v>0</v>
          </cell>
          <cell r="AB11261">
            <v>0</v>
          </cell>
          <cell r="AC11261">
            <v>0</v>
          </cell>
          <cell r="AD11261" t="str">
            <v>∆</v>
          </cell>
          <cell r="AE11261">
            <v>0</v>
          </cell>
        </row>
        <row r="11262">
          <cell r="V11262" t="str">
            <v>998.11.10.900-6700.02</v>
          </cell>
          <cell r="W11262" t="str">
            <v>Depreciation Building Improvements</v>
          </cell>
          <cell r="X11262">
            <v>0</v>
          </cell>
          <cell r="Y11262">
            <v>94000</v>
          </cell>
          <cell r="Z11262">
            <v>51000</v>
          </cell>
          <cell r="AA11262">
            <v>0</v>
          </cell>
          <cell r="AB11262">
            <v>0</v>
          </cell>
          <cell r="AC11262">
            <v>0</v>
          </cell>
          <cell r="AD11262" t="str">
            <v>∆</v>
          </cell>
          <cell r="AE11262">
            <v>0</v>
          </cell>
        </row>
        <row r="11263">
          <cell r="W11263" t="str">
            <v>TOTAL : OPERATIONS</v>
          </cell>
          <cell r="X11263">
            <v>10000</v>
          </cell>
          <cell r="Y11263">
            <v>104000</v>
          </cell>
          <cell r="Z11263">
            <v>61000</v>
          </cell>
          <cell r="AA11263">
            <v>0</v>
          </cell>
          <cell r="AB11263">
            <v>0</v>
          </cell>
          <cell r="AC11263">
            <v>0</v>
          </cell>
          <cell r="AD11263" t="str">
            <v>∆</v>
          </cell>
          <cell r="AE11263">
            <v>0</v>
          </cell>
        </row>
        <row r="11264">
          <cell r="AB11264" t="str">
            <v/>
          </cell>
          <cell r="AC11264" t="str">
            <v/>
          </cell>
          <cell r="AD11264" t="str">
            <v>∆</v>
          </cell>
        </row>
        <row r="11265">
          <cell r="V11265" t="str">
            <v>[998] GENERAL FIXED ASSET ACCT GROUP : FIRE DEPARTMENT : NON DIVISIONAL</v>
          </cell>
          <cell r="AB11265" t="str">
            <v/>
          </cell>
          <cell r="AC11265" t="str">
            <v/>
          </cell>
          <cell r="AD11265" t="str">
            <v>∆</v>
          </cell>
        </row>
        <row r="11266">
          <cell r="V11266" t="str">
            <v>GENERAL : OPERATIONS</v>
          </cell>
          <cell r="AB11266" t="str">
            <v/>
          </cell>
          <cell r="AC11266" t="str">
            <v/>
          </cell>
          <cell r="AD11266" t="str">
            <v>∆</v>
          </cell>
        </row>
        <row r="11267">
          <cell r="V11267" t="str">
            <v>998.13.00.900-6700.01</v>
          </cell>
          <cell r="W11267" t="str">
            <v>Depreciation Buildings</v>
          </cell>
          <cell r="X11267">
            <v>179000</v>
          </cell>
          <cell r="Y11267">
            <v>182000</v>
          </cell>
          <cell r="Z11267">
            <v>182000</v>
          </cell>
          <cell r="AA11267">
            <v>0</v>
          </cell>
          <cell r="AB11267">
            <v>0</v>
          </cell>
          <cell r="AC11267">
            <v>0</v>
          </cell>
          <cell r="AD11267" t="str">
            <v>∆</v>
          </cell>
          <cell r="AE11267">
            <v>0</v>
          </cell>
        </row>
        <row r="11268">
          <cell r="V11268" t="str">
            <v>998.13.00.900-6700.02</v>
          </cell>
          <cell r="W11268" t="str">
            <v>Depreciation Building Improvements</v>
          </cell>
          <cell r="X11268">
            <v>17000</v>
          </cell>
          <cell r="Y11268">
            <v>18000</v>
          </cell>
          <cell r="Z11268">
            <v>17000</v>
          </cell>
          <cell r="AA11268">
            <v>0</v>
          </cell>
          <cell r="AB11268">
            <v>0</v>
          </cell>
          <cell r="AC11268">
            <v>0</v>
          </cell>
          <cell r="AD11268" t="str">
            <v>∆</v>
          </cell>
          <cell r="AE11268">
            <v>0</v>
          </cell>
        </row>
        <row r="11269">
          <cell r="V11269" t="str">
            <v>998.13.00.900-6700.03</v>
          </cell>
          <cell r="W11269" t="str">
            <v>Depreciation Computer Hardware</v>
          </cell>
          <cell r="X11269">
            <v>0</v>
          </cell>
          <cell r="Y11269">
            <v>0</v>
          </cell>
          <cell r="Z11269">
            <v>30000</v>
          </cell>
          <cell r="AA11269">
            <v>0</v>
          </cell>
          <cell r="AB11269">
            <v>0</v>
          </cell>
          <cell r="AC11269">
            <v>0</v>
          </cell>
          <cell r="AD11269" t="str">
            <v>∆</v>
          </cell>
          <cell r="AE11269">
            <v>0</v>
          </cell>
        </row>
        <row r="11270">
          <cell r="V11270" t="str">
            <v>998.13.00.900-6700.05</v>
          </cell>
          <cell r="W11270" t="str">
            <v>Depreciation Machinery &amp; Equipment</v>
          </cell>
          <cell r="X11270">
            <v>1000</v>
          </cell>
          <cell r="Y11270">
            <v>1000</v>
          </cell>
          <cell r="Z11270">
            <v>1000</v>
          </cell>
          <cell r="AA11270">
            <v>0</v>
          </cell>
          <cell r="AB11270">
            <v>0</v>
          </cell>
          <cell r="AC11270">
            <v>0</v>
          </cell>
          <cell r="AD11270" t="str">
            <v>∆</v>
          </cell>
          <cell r="AE11270">
            <v>0</v>
          </cell>
        </row>
        <row r="11271">
          <cell r="V11271" t="str">
            <v>998.13.00.900-6700.06</v>
          </cell>
          <cell r="W11271" t="str">
            <v>Depreciation Vehicles</v>
          </cell>
          <cell r="X11271">
            <v>202000</v>
          </cell>
          <cell r="Y11271">
            <v>226000</v>
          </cell>
          <cell r="Z11271">
            <v>205000</v>
          </cell>
          <cell r="AA11271">
            <v>0</v>
          </cell>
          <cell r="AB11271">
            <v>0</v>
          </cell>
          <cell r="AC11271">
            <v>0</v>
          </cell>
          <cell r="AD11271" t="str">
            <v>∆</v>
          </cell>
          <cell r="AE11271">
            <v>0</v>
          </cell>
        </row>
        <row r="11272">
          <cell r="V11272" t="str">
            <v>998.13.00.900-6700.08</v>
          </cell>
          <cell r="W11272" t="str">
            <v>Depreciation Streets</v>
          </cell>
          <cell r="X11272">
            <v>3000</v>
          </cell>
          <cell r="Y11272">
            <v>3000</v>
          </cell>
          <cell r="Z11272">
            <v>3000</v>
          </cell>
          <cell r="AA11272">
            <v>0</v>
          </cell>
          <cell r="AB11272">
            <v>0</v>
          </cell>
          <cell r="AC11272">
            <v>0</v>
          </cell>
          <cell r="AD11272" t="str">
            <v>∆</v>
          </cell>
          <cell r="AE11272">
            <v>0</v>
          </cell>
        </row>
        <row r="11273">
          <cell r="V11273" t="str">
            <v>998.13.00.900-6700.99</v>
          </cell>
          <cell r="W11273" t="str">
            <v>Depreciation Conversion</v>
          </cell>
          <cell r="X11273">
            <v>0</v>
          </cell>
          <cell r="Y11273">
            <v>0</v>
          </cell>
          <cell r="Z11273">
            <v>0</v>
          </cell>
          <cell r="AA11273">
            <v>0</v>
          </cell>
          <cell r="AB11273">
            <v>0</v>
          </cell>
          <cell r="AC11273">
            <v>0</v>
          </cell>
          <cell r="AD11273" t="str">
            <v>∆</v>
          </cell>
          <cell r="AE11273">
            <v>0</v>
          </cell>
        </row>
        <row r="11274">
          <cell r="W11274" t="str">
            <v>TOTAL : OPERATIONS</v>
          </cell>
          <cell r="X11274">
            <v>402000</v>
          </cell>
          <cell r="Y11274">
            <v>430000</v>
          </cell>
          <cell r="Z11274">
            <v>438000</v>
          </cell>
          <cell r="AA11274">
            <v>0</v>
          </cell>
          <cell r="AB11274">
            <v>0</v>
          </cell>
          <cell r="AC11274">
            <v>0</v>
          </cell>
          <cell r="AD11274" t="str">
            <v>∆</v>
          </cell>
          <cell r="AE11274">
            <v>0</v>
          </cell>
        </row>
        <row r="11275">
          <cell r="AB11275" t="str">
            <v/>
          </cell>
          <cell r="AC11275" t="str">
            <v/>
          </cell>
          <cell r="AD11275" t="str">
            <v>∆</v>
          </cell>
        </row>
        <row r="11276">
          <cell r="V11276" t="str">
            <v>[998] GENERAL FIXED ASSET ACCT GROUP : RECREATION &amp; COMMUNITY SERVICES : NON DIVISIONAL</v>
          </cell>
          <cell r="AB11276" t="str">
            <v/>
          </cell>
          <cell r="AC11276" t="str">
            <v/>
          </cell>
          <cell r="AD11276" t="str">
            <v>∆</v>
          </cell>
        </row>
        <row r="11277">
          <cell r="V11277" t="str">
            <v>GENERAL : OPERATIONS</v>
          </cell>
          <cell r="AB11277" t="str">
            <v/>
          </cell>
          <cell r="AC11277" t="str">
            <v/>
          </cell>
          <cell r="AD11277" t="str">
            <v>∆</v>
          </cell>
        </row>
        <row r="11278">
          <cell r="V11278" t="str">
            <v>998.20.00.900-6700.01</v>
          </cell>
          <cell r="W11278" t="str">
            <v>Depreciation Buildings</v>
          </cell>
          <cell r="X11278">
            <v>28000</v>
          </cell>
          <cell r="Y11278">
            <v>23000</v>
          </cell>
          <cell r="Z11278">
            <v>23000</v>
          </cell>
          <cell r="AA11278">
            <v>0</v>
          </cell>
          <cell r="AB11278">
            <v>0</v>
          </cell>
          <cell r="AC11278">
            <v>0</v>
          </cell>
          <cell r="AD11278" t="str">
            <v>∆</v>
          </cell>
          <cell r="AE11278">
            <v>0</v>
          </cell>
        </row>
        <row r="11279">
          <cell r="V11279" t="str">
            <v>998.20.00.900-6700.02</v>
          </cell>
          <cell r="W11279" t="str">
            <v>Depreciation Building Improvements</v>
          </cell>
          <cell r="X11279">
            <v>35000</v>
          </cell>
          <cell r="Y11279">
            <v>40000</v>
          </cell>
          <cell r="Z11279">
            <v>35000</v>
          </cell>
          <cell r="AA11279">
            <v>0</v>
          </cell>
          <cell r="AB11279">
            <v>0</v>
          </cell>
          <cell r="AC11279">
            <v>0</v>
          </cell>
          <cell r="AD11279" t="str">
            <v>∆</v>
          </cell>
          <cell r="AE11279">
            <v>0</v>
          </cell>
        </row>
        <row r="11280">
          <cell r="V11280" t="str">
            <v>998.20.00.900-6700.05</v>
          </cell>
          <cell r="W11280" t="str">
            <v>Depreciation Machinery &amp; Equipment</v>
          </cell>
          <cell r="X11280">
            <v>39000</v>
          </cell>
          <cell r="Y11280">
            <v>66000</v>
          </cell>
          <cell r="Z11280">
            <v>73000</v>
          </cell>
          <cell r="AA11280">
            <v>0</v>
          </cell>
          <cell r="AB11280">
            <v>0</v>
          </cell>
          <cell r="AC11280">
            <v>0</v>
          </cell>
          <cell r="AD11280" t="str">
            <v>∆</v>
          </cell>
          <cell r="AE11280">
            <v>0</v>
          </cell>
        </row>
        <row r="11281">
          <cell r="V11281" t="str">
            <v>998.20.00.900-6700.06</v>
          </cell>
          <cell r="W11281" t="str">
            <v>Depreciation Vehicles</v>
          </cell>
          <cell r="X11281">
            <v>40000</v>
          </cell>
          <cell r="Y11281">
            <v>42000</v>
          </cell>
          <cell r="Z11281">
            <v>80000</v>
          </cell>
          <cell r="AA11281">
            <v>0</v>
          </cell>
          <cell r="AB11281">
            <v>0</v>
          </cell>
          <cell r="AC11281">
            <v>0</v>
          </cell>
          <cell r="AD11281" t="str">
            <v>∆</v>
          </cell>
          <cell r="AE11281">
            <v>0</v>
          </cell>
        </row>
        <row r="11282">
          <cell r="V11282" t="str">
            <v>998.20.00.900-6700.07</v>
          </cell>
          <cell r="W11282" t="str">
            <v>Depreciation Parks</v>
          </cell>
          <cell r="X11282">
            <v>2121000</v>
          </cell>
          <cell r="Y11282">
            <v>2197000</v>
          </cell>
          <cell r="Z11282">
            <v>2713000</v>
          </cell>
          <cell r="AA11282">
            <v>0</v>
          </cell>
          <cell r="AB11282">
            <v>0</v>
          </cell>
          <cell r="AC11282">
            <v>0</v>
          </cell>
          <cell r="AD11282" t="str">
            <v>∆</v>
          </cell>
          <cell r="AE11282">
            <v>0</v>
          </cell>
        </row>
        <row r="11283">
          <cell r="V11283" t="str">
            <v>998.20.00.900-6700.08</v>
          </cell>
          <cell r="W11283" t="str">
            <v>Depreciation Streets</v>
          </cell>
          <cell r="X11283">
            <v>92000</v>
          </cell>
          <cell r="Y11283">
            <v>92000</v>
          </cell>
          <cell r="Z11283">
            <v>92000</v>
          </cell>
          <cell r="AA11283">
            <v>0</v>
          </cell>
          <cell r="AB11283">
            <v>0</v>
          </cell>
          <cell r="AC11283">
            <v>0</v>
          </cell>
          <cell r="AD11283" t="str">
            <v>∆</v>
          </cell>
          <cell r="AE11283">
            <v>0</v>
          </cell>
        </row>
        <row r="11284">
          <cell r="V11284" t="str">
            <v>998.20.00.900-6700.99</v>
          </cell>
          <cell r="W11284" t="str">
            <v>Depreciation Conversion</v>
          </cell>
          <cell r="X11284">
            <v>0</v>
          </cell>
          <cell r="Y11284">
            <v>0</v>
          </cell>
          <cell r="Z11284">
            <v>0</v>
          </cell>
          <cell r="AA11284">
            <v>0</v>
          </cell>
          <cell r="AB11284">
            <v>0</v>
          </cell>
          <cell r="AC11284">
            <v>0</v>
          </cell>
          <cell r="AD11284" t="str">
            <v>∆</v>
          </cell>
          <cell r="AE11284">
            <v>0</v>
          </cell>
        </row>
        <row r="11285">
          <cell r="W11285" t="str">
            <v>TOTAL : OPERATIONS</v>
          </cell>
          <cell r="X11285">
            <v>2355000</v>
          </cell>
          <cell r="Y11285">
            <v>2460000</v>
          </cell>
          <cell r="Z11285">
            <v>3016000</v>
          </cell>
          <cell r="AA11285">
            <v>0</v>
          </cell>
          <cell r="AB11285">
            <v>0</v>
          </cell>
          <cell r="AC11285">
            <v>0</v>
          </cell>
          <cell r="AD11285" t="str">
            <v>∆</v>
          </cell>
          <cell r="AE11285">
            <v>0</v>
          </cell>
        </row>
        <row r="11286">
          <cell r="AB11286" t="str">
            <v/>
          </cell>
          <cell r="AC11286" t="str">
            <v/>
          </cell>
          <cell r="AD11286" t="str">
            <v>∆</v>
          </cell>
        </row>
        <row r="11287">
          <cell r="V11287" t="str">
            <v>[998] GENERAL FIXED ASSET ACCT GROUP : COMMUNITY DEVELOPMENT : NON DIVISIONAL</v>
          </cell>
          <cell r="AB11287" t="str">
            <v/>
          </cell>
          <cell r="AC11287" t="str">
            <v/>
          </cell>
          <cell r="AD11287" t="str">
            <v>∆</v>
          </cell>
        </row>
        <row r="11288">
          <cell r="V11288" t="str">
            <v>GENERAL : OPERATIONS</v>
          </cell>
          <cell r="AB11288" t="str">
            <v/>
          </cell>
          <cell r="AC11288" t="str">
            <v/>
          </cell>
          <cell r="AD11288" t="str">
            <v>∆</v>
          </cell>
        </row>
        <row r="11289">
          <cell r="V11289" t="str">
            <v>998.30.00.900-6700.02</v>
          </cell>
          <cell r="W11289" t="str">
            <v>Depreciation Building Improvements</v>
          </cell>
          <cell r="X11289">
            <v>46000</v>
          </cell>
          <cell r="Y11289">
            <v>46000</v>
          </cell>
          <cell r="Z11289">
            <v>46000</v>
          </cell>
          <cell r="AA11289">
            <v>0</v>
          </cell>
          <cell r="AB11289">
            <v>0</v>
          </cell>
          <cell r="AC11289">
            <v>0</v>
          </cell>
          <cell r="AD11289" t="str">
            <v>∆</v>
          </cell>
          <cell r="AE11289">
            <v>0</v>
          </cell>
        </row>
        <row r="11290">
          <cell r="V11290" t="str">
            <v>998.30.00.900-6700.06</v>
          </cell>
          <cell r="W11290" t="str">
            <v>Depreciation Vehicles</v>
          </cell>
          <cell r="X11290">
            <v>0</v>
          </cell>
          <cell r="Y11290">
            <v>0</v>
          </cell>
          <cell r="Z11290">
            <v>0</v>
          </cell>
          <cell r="AA11290">
            <v>0</v>
          </cell>
          <cell r="AB11290">
            <v>0</v>
          </cell>
          <cell r="AC11290">
            <v>0</v>
          </cell>
          <cell r="AD11290" t="str">
            <v>∆</v>
          </cell>
          <cell r="AE11290">
            <v>0</v>
          </cell>
        </row>
        <row r="11291">
          <cell r="V11291" t="str">
            <v>998.30.00.900-6700.99</v>
          </cell>
          <cell r="W11291" t="str">
            <v>Depreciation Conversion</v>
          </cell>
          <cell r="X11291">
            <v>0</v>
          </cell>
          <cell r="Y11291">
            <v>0</v>
          </cell>
          <cell r="Z11291">
            <v>0</v>
          </cell>
          <cell r="AA11291">
            <v>0</v>
          </cell>
          <cell r="AB11291">
            <v>0</v>
          </cell>
          <cell r="AC11291">
            <v>0</v>
          </cell>
          <cell r="AD11291" t="str">
            <v>∆</v>
          </cell>
          <cell r="AE11291">
            <v>0</v>
          </cell>
        </row>
        <row r="11292">
          <cell r="W11292" t="str">
            <v>TOTAL : OPERATIONS</v>
          </cell>
          <cell r="X11292">
            <v>46000</v>
          </cell>
          <cell r="Y11292">
            <v>46000</v>
          </cell>
          <cell r="Z11292">
            <v>46000</v>
          </cell>
          <cell r="AA11292">
            <v>0</v>
          </cell>
          <cell r="AB11292">
            <v>0</v>
          </cell>
          <cell r="AC11292">
            <v>0</v>
          </cell>
          <cell r="AD11292" t="str">
            <v>∆</v>
          </cell>
          <cell r="AE11292">
            <v>0</v>
          </cell>
        </row>
        <row r="11293">
          <cell r="AB11293" t="str">
            <v/>
          </cell>
          <cell r="AC11293" t="str">
            <v/>
          </cell>
          <cell r="AD11293" t="str">
            <v>∆</v>
          </cell>
        </row>
        <row r="11294">
          <cell r="V11294" t="str">
            <v>[998] GENERAL FIXED ASSET ACCT GROUP : PUBLIC WORKS : ADMINISTRATION</v>
          </cell>
          <cell r="AB11294" t="str">
            <v/>
          </cell>
          <cell r="AC11294" t="str">
            <v/>
          </cell>
          <cell r="AD11294" t="str">
            <v>∆</v>
          </cell>
        </row>
        <row r="11295">
          <cell r="V11295" t="str">
            <v>GENERAL : OPERATIONS</v>
          </cell>
          <cell r="AB11295" t="str">
            <v/>
          </cell>
          <cell r="AC11295" t="str">
            <v/>
          </cell>
          <cell r="AD11295" t="str">
            <v>∆</v>
          </cell>
        </row>
        <row r="11296">
          <cell r="V11296" t="str">
            <v>998.40.50.900-6700.05</v>
          </cell>
          <cell r="W11296" t="str">
            <v>Depreciation Machinery &amp; Equipment</v>
          </cell>
          <cell r="X11296">
            <v>5000</v>
          </cell>
          <cell r="Y11296">
            <v>5000</v>
          </cell>
          <cell r="Z11296">
            <v>5000</v>
          </cell>
          <cell r="AA11296">
            <v>0</v>
          </cell>
          <cell r="AB11296">
            <v>0</v>
          </cell>
          <cell r="AC11296">
            <v>0</v>
          </cell>
          <cell r="AD11296" t="str">
            <v>∆</v>
          </cell>
          <cell r="AE11296">
            <v>0</v>
          </cell>
        </row>
        <row r="11297">
          <cell r="V11297" t="str">
            <v>998.40.50.900-6700.07</v>
          </cell>
          <cell r="W11297" t="str">
            <v>Depreciation Parks</v>
          </cell>
          <cell r="X11297">
            <v>1000</v>
          </cell>
          <cell r="Y11297">
            <v>1000</v>
          </cell>
          <cell r="Z11297">
            <v>1000</v>
          </cell>
          <cell r="AA11297">
            <v>0</v>
          </cell>
          <cell r="AB11297">
            <v>0</v>
          </cell>
          <cell r="AC11297">
            <v>0</v>
          </cell>
          <cell r="AD11297" t="str">
            <v>∆</v>
          </cell>
          <cell r="AE11297">
            <v>0</v>
          </cell>
        </row>
        <row r="11298">
          <cell r="V11298" t="str">
            <v>998.40.50.900-6700.99</v>
          </cell>
          <cell r="W11298" t="str">
            <v>Depreciation Conversion</v>
          </cell>
          <cell r="X11298">
            <v>0</v>
          </cell>
          <cell r="Y11298">
            <v>0</v>
          </cell>
          <cell r="Z11298">
            <v>0</v>
          </cell>
          <cell r="AA11298">
            <v>0</v>
          </cell>
          <cell r="AB11298">
            <v>0</v>
          </cell>
          <cell r="AC11298">
            <v>0</v>
          </cell>
          <cell r="AD11298" t="str">
            <v>∆</v>
          </cell>
          <cell r="AE11298">
            <v>0</v>
          </cell>
        </row>
        <row r="11299">
          <cell r="W11299" t="str">
            <v>TOTAL : OPERATIONS</v>
          </cell>
          <cell r="X11299">
            <v>6000</v>
          </cell>
          <cell r="Y11299">
            <v>6000</v>
          </cell>
          <cell r="Z11299">
            <v>6000</v>
          </cell>
          <cell r="AA11299">
            <v>0</v>
          </cell>
          <cell r="AB11299">
            <v>0</v>
          </cell>
          <cell r="AC11299">
            <v>0</v>
          </cell>
          <cell r="AD11299" t="str">
            <v>∆</v>
          </cell>
          <cell r="AE11299">
            <v>0</v>
          </cell>
        </row>
        <row r="11301">
          <cell r="V11301" t="str">
            <v>[998] GENERAL FIXED ASSET ACCT GROUP : PUBLIC WORKS : MAINTENANCE</v>
          </cell>
          <cell r="AB11301" t="str">
            <v/>
          </cell>
          <cell r="AC11301" t="str">
            <v/>
          </cell>
          <cell r="AD11301" t="str">
            <v>∆</v>
          </cell>
        </row>
        <row r="11302">
          <cell r="V11302" t="str">
            <v>GENERAL : OPERATIONS</v>
          </cell>
          <cell r="AB11302" t="str">
            <v/>
          </cell>
          <cell r="AC11302" t="str">
            <v/>
          </cell>
          <cell r="AD11302" t="str">
            <v>∆</v>
          </cell>
        </row>
        <row r="11303">
          <cell r="V11303" t="str">
            <v>998.40.55.900-6700.02</v>
          </cell>
          <cell r="W11303" t="str">
            <v>Depreciation Building Improvements</v>
          </cell>
          <cell r="X11303">
            <v>27000</v>
          </cell>
          <cell r="Y11303">
            <v>3000</v>
          </cell>
          <cell r="Z11303">
            <v>12000</v>
          </cell>
          <cell r="AA11303">
            <v>0</v>
          </cell>
          <cell r="AB11303">
            <v>0</v>
          </cell>
          <cell r="AC11303">
            <v>0</v>
          </cell>
          <cell r="AD11303" t="str">
            <v>∆</v>
          </cell>
          <cell r="AE11303">
            <v>0</v>
          </cell>
        </row>
        <row r="11304">
          <cell r="V11304" t="str">
            <v>998.40.55.900-6700.03</v>
          </cell>
          <cell r="W11304" t="str">
            <v>Depreciation Computer Hardware</v>
          </cell>
          <cell r="X11304">
            <v>0</v>
          </cell>
          <cell r="Y11304">
            <v>0</v>
          </cell>
          <cell r="Z11304">
            <v>21000</v>
          </cell>
          <cell r="AA11304">
            <v>0</v>
          </cell>
          <cell r="AB11304">
            <v>0</v>
          </cell>
          <cell r="AC11304">
            <v>0</v>
          </cell>
          <cell r="AD11304" t="str">
            <v>∆</v>
          </cell>
          <cell r="AE11304">
            <v>0</v>
          </cell>
        </row>
        <row r="11305">
          <cell r="V11305" t="str">
            <v>998.40.55.900-6700.05</v>
          </cell>
          <cell r="W11305" t="str">
            <v>Depreciation Machinery &amp; Equipment</v>
          </cell>
          <cell r="X11305">
            <v>1000</v>
          </cell>
          <cell r="Y11305">
            <v>1000</v>
          </cell>
          <cell r="Z11305">
            <v>1000</v>
          </cell>
          <cell r="AA11305">
            <v>0</v>
          </cell>
          <cell r="AB11305">
            <v>0</v>
          </cell>
          <cell r="AC11305">
            <v>0</v>
          </cell>
          <cell r="AD11305" t="str">
            <v>∆</v>
          </cell>
          <cell r="AE11305">
            <v>0</v>
          </cell>
        </row>
        <row r="11306">
          <cell r="V11306" t="str">
            <v>998.40.55.900-6700.99</v>
          </cell>
          <cell r="W11306" t="str">
            <v>Depreciation Conversion</v>
          </cell>
          <cell r="X11306">
            <v>0</v>
          </cell>
          <cell r="Y11306">
            <v>0</v>
          </cell>
          <cell r="Z11306">
            <v>0</v>
          </cell>
          <cell r="AA11306">
            <v>0</v>
          </cell>
          <cell r="AB11306">
            <v>0</v>
          </cell>
          <cell r="AC11306">
            <v>0</v>
          </cell>
          <cell r="AD11306" t="str">
            <v>∆</v>
          </cell>
          <cell r="AE11306">
            <v>0</v>
          </cell>
        </row>
        <row r="11307">
          <cell r="W11307" t="str">
            <v>TOTAL : OPERATIONS</v>
          </cell>
          <cell r="X11307">
            <v>28000</v>
          </cell>
          <cell r="Y11307">
            <v>4000</v>
          </cell>
          <cell r="Z11307">
            <v>34000</v>
          </cell>
          <cell r="AA11307">
            <v>0</v>
          </cell>
          <cell r="AB11307">
            <v>0</v>
          </cell>
          <cell r="AC11307">
            <v>0</v>
          </cell>
          <cell r="AD11307" t="str">
            <v>∆</v>
          </cell>
          <cell r="AE11307">
            <v>0</v>
          </cell>
        </row>
        <row r="11309">
          <cell r="V11309" t="str">
            <v>[998] GENERAL FIXED ASSET ACCT GROUP : PUBLIC WORKS : FLEET</v>
          </cell>
          <cell r="AB11309" t="str">
            <v/>
          </cell>
          <cell r="AC11309" t="str">
            <v/>
          </cell>
          <cell r="AD11309" t="str">
            <v>∆</v>
          </cell>
        </row>
        <row r="11310">
          <cell r="V11310" t="str">
            <v>GENERAL : OPERATIONS</v>
          </cell>
          <cell r="AB11310" t="str">
            <v/>
          </cell>
          <cell r="AC11310" t="str">
            <v/>
          </cell>
          <cell r="AD11310" t="str">
            <v>∆</v>
          </cell>
        </row>
        <row r="11311">
          <cell r="V11311" t="str">
            <v>998.40.60.900-6700.01</v>
          </cell>
          <cell r="W11311" t="str">
            <v>Depreciation Buildings</v>
          </cell>
          <cell r="X11311">
            <v>314000</v>
          </cell>
          <cell r="Y11311">
            <v>314000</v>
          </cell>
          <cell r="Z11311">
            <v>311000</v>
          </cell>
          <cell r="AA11311">
            <v>0</v>
          </cell>
          <cell r="AB11311">
            <v>0</v>
          </cell>
          <cell r="AC11311">
            <v>0</v>
          </cell>
          <cell r="AD11311" t="str">
            <v>∆</v>
          </cell>
          <cell r="AE11311">
            <v>0</v>
          </cell>
        </row>
        <row r="11312">
          <cell r="V11312" t="str">
            <v>998.40.60.900-6700.05</v>
          </cell>
          <cell r="W11312" t="str">
            <v>Depreciation Machinery &amp; Equipment</v>
          </cell>
          <cell r="X11312">
            <v>1000</v>
          </cell>
          <cell r="Y11312">
            <v>0</v>
          </cell>
          <cell r="Z11312">
            <v>0</v>
          </cell>
          <cell r="AA11312">
            <v>0</v>
          </cell>
          <cell r="AB11312">
            <v>0</v>
          </cell>
          <cell r="AC11312">
            <v>0</v>
          </cell>
          <cell r="AD11312" t="str">
            <v>∆</v>
          </cell>
          <cell r="AE11312">
            <v>0</v>
          </cell>
        </row>
        <row r="11313">
          <cell r="V11313" t="str">
            <v>998.40.60.900-6700.99</v>
          </cell>
          <cell r="W11313" t="str">
            <v>Depreciation Conversion</v>
          </cell>
          <cell r="X11313">
            <v>0</v>
          </cell>
          <cell r="Y11313">
            <v>0</v>
          </cell>
          <cell r="Z11313">
            <v>0</v>
          </cell>
          <cell r="AA11313">
            <v>0</v>
          </cell>
          <cell r="AB11313">
            <v>0</v>
          </cell>
          <cell r="AC11313">
            <v>0</v>
          </cell>
          <cell r="AD11313" t="str">
            <v>∆</v>
          </cell>
          <cell r="AE11313">
            <v>0</v>
          </cell>
        </row>
        <row r="11314">
          <cell r="W11314" t="str">
            <v>TOTAL : OPERATIONS</v>
          </cell>
          <cell r="X11314">
            <v>315000</v>
          </cell>
          <cell r="Y11314">
            <v>314000</v>
          </cell>
          <cell r="Z11314">
            <v>311000</v>
          </cell>
          <cell r="AA11314">
            <v>0</v>
          </cell>
          <cell r="AB11314">
            <v>0</v>
          </cell>
          <cell r="AC11314">
            <v>0</v>
          </cell>
          <cell r="AD11314" t="str">
            <v>∆</v>
          </cell>
          <cell r="AE11314">
            <v>0</v>
          </cell>
        </row>
        <row r="11316">
          <cell r="V11316" t="str">
            <v>[998] GENERAL FIXED ASSET ACCT GROUP : PUBLIC WORKS : STORM DRAINAGE</v>
          </cell>
          <cell r="AB11316" t="str">
            <v/>
          </cell>
          <cell r="AC11316" t="str">
            <v/>
          </cell>
          <cell r="AD11316" t="str">
            <v>∆</v>
          </cell>
        </row>
        <row r="11317">
          <cell r="V11317" t="str">
            <v>GENERAL : OPERATIONS</v>
          </cell>
          <cell r="AB11317" t="str">
            <v/>
          </cell>
          <cell r="AC11317" t="str">
            <v/>
          </cell>
          <cell r="AD11317" t="str">
            <v>∆</v>
          </cell>
        </row>
        <row r="11318">
          <cell r="V11318" t="str">
            <v>998.40.65.900-6700.08</v>
          </cell>
          <cell r="W11318" t="str">
            <v>Depreciation Streets</v>
          </cell>
          <cell r="X11318">
            <v>61000</v>
          </cell>
          <cell r="Y11318">
            <v>61000</v>
          </cell>
          <cell r="Z11318">
            <v>61000</v>
          </cell>
          <cell r="AA11318">
            <v>0</v>
          </cell>
          <cell r="AB11318">
            <v>0</v>
          </cell>
          <cell r="AC11318">
            <v>0</v>
          </cell>
          <cell r="AD11318" t="str">
            <v>∆</v>
          </cell>
          <cell r="AE11318">
            <v>0</v>
          </cell>
        </row>
        <row r="11319">
          <cell r="V11319" t="str">
            <v>998.40.65.900-6700.11</v>
          </cell>
          <cell r="W11319" t="str">
            <v>Depreciation Storm Drain</v>
          </cell>
          <cell r="X11319">
            <v>1068000</v>
          </cell>
          <cell r="Y11319">
            <v>1118000</v>
          </cell>
          <cell r="Z11319">
            <v>1159000</v>
          </cell>
          <cell r="AA11319">
            <v>0</v>
          </cell>
          <cell r="AB11319">
            <v>0</v>
          </cell>
          <cell r="AC11319">
            <v>0</v>
          </cell>
          <cell r="AD11319" t="str">
            <v>∆</v>
          </cell>
          <cell r="AE11319">
            <v>0</v>
          </cell>
        </row>
        <row r="11320">
          <cell r="V11320" t="str">
            <v>998.40.65.900-6700.99</v>
          </cell>
          <cell r="W11320" t="str">
            <v>Depreciation Conversion</v>
          </cell>
          <cell r="X11320">
            <v>0</v>
          </cell>
          <cell r="Y11320">
            <v>0</v>
          </cell>
          <cell r="Z11320">
            <v>0</v>
          </cell>
          <cell r="AA11320">
            <v>0</v>
          </cell>
          <cell r="AB11320">
            <v>0</v>
          </cell>
          <cell r="AC11320">
            <v>0</v>
          </cell>
          <cell r="AD11320" t="str">
            <v>∆</v>
          </cell>
          <cell r="AE11320">
            <v>0</v>
          </cell>
        </row>
        <row r="11321">
          <cell r="W11321" t="str">
            <v>TOTAL : OPERATIONS</v>
          </cell>
          <cell r="X11321">
            <v>1129000</v>
          </cell>
          <cell r="Y11321">
            <v>1179000</v>
          </cell>
          <cell r="Z11321">
            <v>1220000</v>
          </cell>
          <cell r="AA11321">
            <v>0</v>
          </cell>
          <cell r="AB11321">
            <v>0</v>
          </cell>
          <cell r="AC11321">
            <v>0</v>
          </cell>
          <cell r="AD11321" t="str">
            <v>∆</v>
          </cell>
          <cell r="AE11321">
            <v>0</v>
          </cell>
        </row>
        <row r="11323">
          <cell r="V11323" t="str">
            <v>[998] GENERAL FIXED ASSET ACCT GROUP : PUBLIC WORKS : TRANSPORTATION</v>
          </cell>
          <cell r="AB11323" t="str">
            <v/>
          </cell>
          <cell r="AC11323" t="str">
            <v/>
          </cell>
          <cell r="AD11323" t="str">
            <v>∆</v>
          </cell>
        </row>
        <row r="11324">
          <cell r="V11324" t="str">
            <v>GENERAL : OPERATIONS</v>
          </cell>
          <cell r="AB11324" t="str">
            <v/>
          </cell>
          <cell r="AC11324" t="str">
            <v/>
          </cell>
          <cell r="AD11324" t="str">
            <v>∆</v>
          </cell>
        </row>
        <row r="11325">
          <cell r="V11325" t="str">
            <v>998.40.70.900-6700.01</v>
          </cell>
          <cell r="W11325" t="str">
            <v>Depreciation Buildings</v>
          </cell>
          <cell r="X11325">
            <v>3000</v>
          </cell>
          <cell r="Y11325">
            <v>3000</v>
          </cell>
          <cell r="Z11325">
            <v>-1000</v>
          </cell>
          <cell r="AA11325">
            <v>0</v>
          </cell>
          <cell r="AB11325">
            <v>0</v>
          </cell>
          <cell r="AC11325">
            <v>0</v>
          </cell>
          <cell r="AD11325" t="str">
            <v>∆</v>
          </cell>
          <cell r="AE11325">
            <v>0</v>
          </cell>
        </row>
        <row r="11326">
          <cell r="V11326" t="str">
            <v>998.40.70.900-6700.02</v>
          </cell>
          <cell r="W11326" t="str">
            <v>Depreciation Building Improvements</v>
          </cell>
          <cell r="X11326">
            <v>0</v>
          </cell>
          <cell r="Y11326">
            <v>0</v>
          </cell>
          <cell r="Z11326">
            <v>0</v>
          </cell>
          <cell r="AA11326">
            <v>0</v>
          </cell>
          <cell r="AB11326">
            <v>0</v>
          </cell>
          <cell r="AC11326">
            <v>0</v>
          </cell>
          <cell r="AD11326" t="str">
            <v>∆</v>
          </cell>
          <cell r="AE11326">
            <v>0</v>
          </cell>
        </row>
        <row r="11327">
          <cell r="V11327" t="str">
            <v>998.40.70.900-6700.05</v>
          </cell>
          <cell r="W11327" t="str">
            <v>Depreciation Machinery &amp; Equipment</v>
          </cell>
          <cell r="X11327">
            <v>37000</v>
          </cell>
          <cell r="Y11327">
            <v>29000</v>
          </cell>
          <cell r="Z11327">
            <v>29000</v>
          </cell>
          <cell r="AA11327">
            <v>0</v>
          </cell>
          <cell r="AB11327">
            <v>0</v>
          </cell>
          <cell r="AC11327">
            <v>0</v>
          </cell>
          <cell r="AD11327" t="str">
            <v>∆</v>
          </cell>
          <cell r="AE11327">
            <v>0</v>
          </cell>
        </row>
        <row r="11328">
          <cell r="V11328" t="str">
            <v>998.40.70.900-6700.06</v>
          </cell>
          <cell r="W11328" t="str">
            <v>Depreciation Vehicles</v>
          </cell>
          <cell r="X11328">
            <v>0</v>
          </cell>
          <cell r="Y11328">
            <v>0</v>
          </cell>
          <cell r="Z11328">
            <v>4000</v>
          </cell>
          <cell r="AA11328">
            <v>0</v>
          </cell>
          <cell r="AB11328">
            <v>0</v>
          </cell>
          <cell r="AC11328">
            <v>0</v>
          </cell>
          <cell r="AD11328" t="str">
            <v>∆</v>
          </cell>
          <cell r="AE11328">
            <v>0</v>
          </cell>
        </row>
        <row r="11329">
          <cell r="V11329" t="str">
            <v>998.40.70.900-6700.07</v>
          </cell>
          <cell r="W11329" t="str">
            <v>Depreciation Parks</v>
          </cell>
          <cell r="X11329">
            <v>6000</v>
          </cell>
          <cell r="Y11329">
            <v>6000</v>
          </cell>
          <cell r="Z11329">
            <v>6000</v>
          </cell>
          <cell r="AA11329">
            <v>0</v>
          </cell>
          <cell r="AB11329">
            <v>0</v>
          </cell>
          <cell r="AC11329">
            <v>0</v>
          </cell>
          <cell r="AD11329" t="str">
            <v>∆</v>
          </cell>
          <cell r="AE11329">
            <v>0</v>
          </cell>
        </row>
        <row r="11330">
          <cell r="V11330" t="str">
            <v>998.40.70.900-6700.08</v>
          </cell>
          <cell r="W11330" t="str">
            <v>Depreciation Streets</v>
          </cell>
          <cell r="X11330">
            <v>6233000</v>
          </cell>
          <cell r="Y11330">
            <v>6578000</v>
          </cell>
          <cell r="Z11330">
            <v>7330000</v>
          </cell>
          <cell r="AA11330">
            <v>0</v>
          </cell>
          <cell r="AB11330">
            <v>0</v>
          </cell>
          <cell r="AC11330">
            <v>0</v>
          </cell>
          <cell r="AD11330" t="str">
            <v>∆</v>
          </cell>
          <cell r="AE11330">
            <v>0</v>
          </cell>
        </row>
        <row r="11331">
          <cell r="V11331" t="str">
            <v>998.40.70.900-6700.11</v>
          </cell>
          <cell r="W11331" t="str">
            <v>Depreciation Storm Drain</v>
          </cell>
          <cell r="X11331">
            <v>0</v>
          </cell>
          <cell r="Y11331">
            <v>5000</v>
          </cell>
          <cell r="Z11331">
            <v>5000</v>
          </cell>
          <cell r="AA11331">
            <v>0</v>
          </cell>
          <cell r="AB11331">
            <v>0</v>
          </cell>
          <cell r="AC11331">
            <v>0</v>
          </cell>
          <cell r="AD11331" t="str">
            <v>∆</v>
          </cell>
          <cell r="AE11331">
            <v>0</v>
          </cell>
        </row>
        <row r="11332">
          <cell r="V11332" t="str">
            <v>998.40.70.900-6700.99</v>
          </cell>
          <cell r="W11332" t="str">
            <v>Depreciation Conversion</v>
          </cell>
          <cell r="X11332">
            <v>0</v>
          </cell>
          <cell r="Y11332">
            <v>0</v>
          </cell>
          <cell r="Z11332">
            <v>0</v>
          </cell>
          <cell r="AA11332">
            <v>0</v>
          </cell>
          <cell r="AB11332">
            <v>0</v>
          </cell>
          <cell r="AC11332">
            <v>0</v>
          </cell>
          <cell r="AD11332" t="str">
            <v>∆</v>
          </cell>
          <cell r="AE11332">
            <v>0</v>
          </cell>
        </row>
        <row r="11333">
          <cell r="W11333" t="str">
            <v>TOTAL : OPERATIONS</v>
          </cell>
          <cell r="X11333">
            <v>6279000</v>
          </cell>
          <cell r="Y11333">
            <v>6621000</v>
          </cell>
          <cell r="Z11333">
            <v>7373000</v>
          </cell>
          <cell r="AA11333">
            <v>0</v>
          </cell>
          <cell r="AB11333">
            <v>0</v>
          </cell>
          <cell r="AC11333">
            <v>0</v>
          </cell>
          <cell r="AD11333" t="str">
            <v>∆</v>
          </cell>
          <cell r="AE11333">
            <v>0</v>
          </cell>
        </row>
        <row r="11334">
          <cell r="AB11334" t="str">
            <v/>
          </cell>
          <cell r="AC11334" t="str">
            <v/>
          </cell>
          <cell r="AD11334" t="str">
            <v>∆</v>
          </cell>
        </row>
        <row r="11335">
          <cell r="V11335" t="str">
            <v>[998] GENERAL FIXED ASSET ACCT GROUP : TRANSIT : NON DIVISIONAL</v>
          </cell>
          <cell r="AB11335" t="str">
            <v/>
          </cell>
          <cell r="AC11335" t="str">
            <v/>
          </cell>
          <cell r="AD11335" t="str">
            <v>∆</v>
          </cell>
        </row>
        <row r="11336">
          <cell r="V11336" t="str">
            <v>NO PROGRAM : OPERATIONS</v>
          </cell>
          <cell r="AB11336" t="str">
            <v/>
          </cell>
          <cell r="AC11336" t="str">
            <v/>
          </cell>
          <cell r="AD11336" t="str">
            <v>∆</v>
          </cell>
        </row>
        <row r="11337">
          <cell r="V11337" t="str">
            <v>998.50.00.000-6700.01</v>
          </cell>
          <cell r="W11337" t="str">
            <v>Depreciation Buildings</v>
          </cell>
          <cell r="X11337">
            <v>299000</v>
          </cell>
          <cell r="Y11337">
            <v>299000</v>
          </cell>
          <cell r="Z11337">
            <v>299000</v>
          </cell>
          <cell r="AA11337">
            <v>0</v>
          </cell>
          <cell r="AB11337">
            <v>0</v>
          </cell>
          <cell r="AC11337">
            <v>0</v>
          </cell>
          <cell r="AD11337" t="str">
            <v>∆</v>
          </cell>
          <cell r="AE11337">
            <v>0</v>
          </cell>
        </row>
        <row r="11338">
          <cell r="V11338" t="str">
            <v>998.50.00.000-6700.02</v>
          </cell>
          <cell r="W11338" t="str">
            <v>Depreciation Building Improvements</v>
          </cell>
          <cell r="X11338">
            <v>6000</v>
          </cell>
          <cell r="Y11338">
            <v>10000</v>
          </cell>
          <cell r="Z11338">
            <v>14000</v>
          </cell>
          <cell r="AA11338">
            <v>0</v>
          </cell>
          <cell r="AB11338">
            <v>0</v>
          </cell>
          <cell r="AC11338">
            <v>0</v>
          </cell>
          <cell r="AD11338" t="str">
            <v>∆</v>
          </cell>
          <cell r="AE11338">
            <v>0</v>
          </cell>
        </row>
        <row r="11339">
          <cell r="V11339" t="str">
            <v>998.50.00.000-6700.05</v>
          </cell>
          <cell r="W11339" t="str">
            <v>Depreciation Machinery &amp; Equipment</v>
          </cell>
          <cell r="X11339">
            <v>0</v>
          </cell>
          <cell r="Y11339">
            <v>0</v>
          </cell>
          <cell r="Z11339">
            <v>36000</v>
          </cell>
          <cell r="AA11339">
            <v>0</v>
          </cell>
          <cell r="AB11339">
            <v>0</v>
          </cell>
          <cell r="AC11339">
            <v>0</v>
          </cell>
          <cell r="AD11339" t="str">
            <v>∆</v>
          </cell>
          <cell r="AE11339">
            <v>0</v>
          </cell>
        </row>
        <row r="11340">
          <cell r="V11340" t="str">
            <v>998.50.00.000-6700.06</v>
          </cell>
          <cell r="W11340" t="str">
            <v>Depreciation Vehicles</v>
          </cell>
          <cell r="X11340">
            <v>6000</v>
          </cell>
          <cell r="Y11340">
            <v>314000</v>
          </cell>
          <cell r="Z11340">
            <v>308000</v>
          </cell>
          <cell r="AA11340">
            <v>0</v>
          </cell>
          <cell r="AB11340">
            <v>0</v>
          </cell>
          <cell r="AC11340">
            <v>0</v>
          </cell>
          <cell r="AD11340" t="str">
            <v>∆</v>
          </cell>
          <cell r="AE11340">
            <v>0</v>
          </cell>
        </row>
        <row r="11341">
          <cell r="W11341" t="str">
            <v>TOTAL : OPERATIONS</v>
          </cell>
          <cell r="X11341">
            <v>311000</v>
          </cell>
          <cell r="Y11341">
            <v>623000</v>
          </cell>
          <cell r="Z11341">
            <v>657000</v>
          </cell>
          <cell r="AA11341">
            <v>0</v>
          </cell>
          <cell r="AB11341">
            <v>0</v>
          </cell>
          <cell r="AC11341">
            <v>0</v>
          </cell>
          <cell r="AD11341" t="str">
            <v>∆</v>
          </cell>
          <cell r="AE11341">
            <v>0</v>
          </cell>
        </row>
        <row r="11343">
          <cell r="X11343">
            <v>328548082</v>
          </cell>
          <cell r="Y11343">
            <v>347468670</v>
          </cell>
          <cell r="Z11343">
            <v>345786946</v>
          </cell>
          <cell r="AA11343">
            <v>388925957</v>
          </cell>
          <cell r="AB11343">
            <v>409883861</v>
          </cell>
        </row>
        <row r="11344">
          <cell r="X11344">
            <v>-228918</v>
          </cell>
          <cell r="Y11344">
            <v>409670</v>
          </cell>
          <cell r="Z11344">
            <v>-2499054</v>
          </cell>
          <cell r="AA11344">
            <v>-2833043</v>
          </cell>
          <cell r="AB11344">
            <v>403945432</v>
          </cell>
        </row>
        <row r="11346">
          <cell r="X11346">
            <v>328548082.5</v>
          </cell>
          <cell r="Y11346">
            <v>347468670.5</v>
          </cell>
          <cell r="Z11346">
            <v>345786946.5</v>
          </cell>
          <cell r="AA11346">
            <v>392971457.5</v>
          </cell>
          <cell r="AB11346">
            <v>444758962</v>
          </cell>
        </row>
        <row r="11348">
          <cell r="X11348">
            <v>0.5</v>
          </cell>
          <cell r="Y11348">
            <v>0.5</v>
          </cell>
          <cell r="Z11348">
            <v>0.5</v>
          </cell>
          <cell r="AA11348">
            <v>4045500.5</v>
          </cell>
          <cell r="AB11348">
            <v>34875101</v>
          </cell>
        </row>
      </sheetData>
      <sheetData sheetId="20">
        <row r="1">
          <cell r="A1" t="str">
            <v>G/L Acct Number</v>
          </cell>
          <cell r="B1" t="str">
            <v>2022 Correction 3 w/ sign switch for exp</v>
          </cell>
        </row>
        <row r="2">
          <cell r="A2" t="str">
            <v>100.00.00.900-4000.01</v>
          </cell>
          <cell r="B2">
            <v>10134211</v>
          </cell>
        </row>
        <row r="3">
          <cell r="A3" t="str">
            <v>520.00.00.900-8150.43</v>
          </cell>
          <cell r="B3">
            <v>3274000</v>
          </cell>
        </row>
        <row r="4">
          <cell r="A4" t="str">
            <v>580.00.00.900-8200.06</v>
          </cell>
          <cell r="B4">
            <v>195538</v>
          </cell>
        </row>
        <row r="5">
          <cell r="A5" t="str">
            <v>100.00.00.900-4000.02</v>
          </cell>
          <cell r="B5">
            <v>0</v>
          </cell>
        </row>
        <row r="6">
          <cell r="A6" t="str">
            <v>100.00.00.900-4000.03</v>
          </cell>
          <cell r="B6">
            <v>463600</v>
          </cell>
        </row>
        <row r="7">
          <cell r="A7" t="str">
            <v>100.00.00.900-4000.04</v>
          </cell>
          <cell r="B7">
            <v>5030</v>
          </cell>
        </row>
        <row r="8">
          <cell r="A8" t="str">
            <v>100.00.00.900-4000.05</v>
          </cell>
          <cell r="B8">
            <v>72600</v>
          </cell>
        </row>
        <row r="9">
          <cell r="A9" t="str">
            <v>100.00.00.900-4000.08</v>
          </cell>
          <cell r="B9">
            <v>52800</v>
          </cell>
        </row>
        <row r="10">
          <cell r="A10" t="str">
            <v>100.00.00.900-4000.09</v>
          </cell>
          <cell r="B10">
            <v>8625000</v>
          </cell>
        </row>
        <row r="11">
          <cell r="A11" t="str">
            <v>100.00.00.900-4000.20</v>
          </cell>
          <cell r="B11">
            <v>2614000</v>
          </cell>
        </row>
        <row r="12">
          <cell r="A12" t="str">
            <v>100.00.00.900-4100.01</v>
          </cell>
          <cell r="B12">
            <v>14128000</v>
          </cell>
        </row>
        <row r="13">
          <cell r="A13" t="str">
            <v>100.00.00.900-4100.03</v>
          </cell>
          <cell r="B13">
            <v>-28000</v>
          </cell>
        </row>
        <row r="14">
          <cell r="A14" t="str">
            <v>100.00.00.900-4200.01</v>
          </cell>
          <cell r="B14">
            <v>175000</v>
          </cell>
        </row>
        <row r="15">
          <cell r="A15" t="str">
            <v>100.00.00.900-4200.02</v>
          </cell>
          <cell r="B15">
            <v>820000</v>
          </cell>
        </row>
        <row r="16">
          <cell r="A16" t="str">
            <v>100.00.00.900-4200.03</v>
          </cell>
          <cell r="B16">
            <v>1080000</v>
          </cell>
        </row>
        <row r="17">
          <cell r="A17" t="str">
            <v>100.00.00.900-4200.04</v>
          </cell>
          <cell r="B17">
            <v>1054000</v>
          </cell>
        </row>
        <row r="18">
          <cell r="A18" t="str">
            <v>100.00.00.900-4200.05</v>
          </cell>
          <cell r="B18">
            <v>417000</v>
          </cell>
        </row>
        <row r="19">
          <cell r="A19" t="str">
            <v>100.00.00.900-4200.06</v>
          </cell>
          <cell r="B19">
            <v>657000</v>
          </cell>
        </row>
        <row r="20">
          <cell r="A20" t="str">
            <v>100.00.00.900-4200.07</v>
          </cell>
          <cell r="B20">
            <v>325500</v>
          </cell>
        </row>
        <row r="21">
          <cell r="A21" t="str">
            <v>100.00.00.900-4300.01</v>
          </cell>
          <cell r="B21">
            <v>652000</v>
          </cell>
        </row>
        <row r="22">
          <cell r="A22" t="str">
            <v>100.00.00.900-4300.02</v>
          </cell>
          <cell r="B22">
            <v>3000</v>
          </cell>
        </row>
        <row r="23">
          <cell r="A23" t="str">
            <v>100.00.00.900-4400.03</v>
          </cell>
          <cell r="B23">
            <v>82850</v>
          </cell>
        </row>
        <row r="24">
          <cell r="A24" t="str">
            <v>100.00.00.900-4400.06</v>
          </cell>
          <cell r="B24">
            <v>5000</v>
          </cell>
        </row>
        <row r="25">
          <cell r="A25" t="str">
            <v>100.00.00.900-4600.02</v>
          </cell>
          <cell r="B25">
            <v>5722175</v>
          </cell>
        </row>
        <row r="26">
          <cell r="A26" t="str">
            <v>100.00.00.900-4600.04</v>
          </cell>
          <cell r="B26">
            <v>550000</v>
          </cell>
        </row>
        <row r="27">
          <cell r="A27" t="str">
            <v>100.00.00.900-4600.05</v>
          </cell>
          <cell r="B27">
            <v>6000</v>
          </cell>
        </row>
        <row r="28">
          <cell r="A28" t="str">
            <v>100.00.00.900-4600.06</v>
          </cell>
          <cell r="B28">
            <v>1000</v>
          </cell>
        </row>
        <row r="29">
          <cell r="A29" t="str">
            <v>100.00.00.900-4600.13</v>
          </cell>
          <cell r="B29">
            <v>500</v>
          </cell>
        </row>
        <row r="30">
          <cell r="A30" t="str">
            <v>100.00.00.900-4600.14</v>
          </cell>
          <cell r="B30">
            <v>250000</v>
          </cell>
        </row>
        <row r="31">
          <cell r="A31" t="str">
            <v>100.00.00.900-4700.01</v>
          </cell>
          <cell r="B31">
            <v>477410</v>
          </cell>
        </row>
        <row r="32">
          <cell r="A32" t="str">
            <v>100.00.00.900-4700.21</v>
          </cell>
          <cell r="B32">
            <v>-47750</v>
          </cell>
        </row>
        <row r="33">
          <cell r="A33" t="str">
            <v>100.00.00.900-4850.04</v>
          </cell>
          <cell r="B33">
            <v>400000</v>
          </cell>
        </row>
        <row r="34">
          <cell r="A34" t="str">
            <v>100.00.00.900-4850.12</v>
          </cell>
          <cell r="B34">
            <v>25000</v>
          </cell>
        </row>
        <row r="35">
          <cell r="A35" t="str">
            <v>100.00.00.900-4850.13</v>
          </cell>
          <cell r="B35">
            <v>650</v>
          </cell>
        </row>
        <row r="36">
          <cell r="A36" t="str">
            <v>100.00.00.900-5100.00</v>
          </cell>
          <cell r="B36">
            <v>182536</v>
          </cell>
        </row>
        <row r="37">
          <cell r="A37" t="str">
            <v>100.00.00.900-5100.11</v>
          </cell>
          <cell r="B37">
            <v>55000</v>
          </cell>
        </row>
        <row r="38">
          <cell r="A38" t="str">
            <v>100.00.00.900-5100.13</v>
          </cell>
          <cell r="B38">
            <v>18000</v>
          </cell>
        </row>
        <row r="39">
          <cell r="A39" t="str">
            <v>100.00.00.900-6000.01</v>
          </cell>
          <cell r="B39">
            <v>75200</v>
          </cell>
        </row>
        <row r="40">
          <cell r="A40" t="str">
            <v>100.00.00.900-6200.01</v>
          </cell>
          <cell r="B40">
            <v>5000</v>
          </cell>
        </row>
        <row r="41">
          <cell r="A41" t="str">
            <v>100.00.00.900-6200.04</v>
          </cell>
          <cell r="B41">
            <v>16000</v>
          </cell>
        </row>
        <row r="42">
          <cell r="A42" t="str">
            <v>100.00.00.900-6300.01</v>
          </cell>
          <cell r="B42">
            <v>35000</v>
          </cell>
        </row>
        <row r="43">
          <cell r="A43" t="str">
            <v>100.00.00.900-6600.05</v>
          </cell>
          <cell r="B43">
            <v>7000</v>
          </cell>
        </row>
        <row r="44">
          <cell r="A44" t="str">
            <v>100.00.00.900-6600.09</v>
          </cell>
          <cell r="B44">
            <v>10000</v>
          </cell>
        </row>
        <row r="45">
          <cell r="A45" t="str">
            <v>100.00.00.900-6600.10</v>
          </cell>
          <cell r="B45">
            <v>50000</v>
          </cell>
        </row>
        <row r="46">
          <cell r="A46" t="str">
            <v>100.00.00.900-6600.11</v>
          </cell>
          <cell r="B46">
            <v>1500</v>
          </cell>
        </row>
        <row r="47">
          <cell r="A47" t="str">
            <v>100.00.00.900-6600.15</v>
          </cell>
          <cell r="B47">
            <v>150000</v>
          </cell>
        </row>
        <row r="48">
          <cell r="A48" t="str">
            <v>100.00.00.900-6600.16</v>
          </cell>
          <cell r="B48">
            <v>2500</v>
          </cell>
        </row>
        <row r="49">
          <cell r="A49" t="str">
            <v>100.00.00.900-6600.17</v>
          </cell>
          <cell r="B49">
            <v>32000</v>
          </cell>
        </row>
        <row r="50">
          <cell r="A50" t="str">
            <v>100.00.00.900-6600.18</v>
          </cell>
          <cell r="B50">
            <v>350000</v>
          </cell>
        </row>
        <row r="51">
          <cell r="A51" t="str">
            <v>100.00.00.900-6600.21</v>
          </cell>
          <cell r="B51">
            <v>697210</v>
          </cell>
        </row>
        <row r="52">
          <cell r="A52" t="str">
            <v>100.00.00.900-6600.32</v>
          </cell>
          <cell r="B52">
            <v>584400</v>
          </cell>
        </row>
        <row r="53">
          <cell r="A53" t="str">
            <v>100.00.00.900-6600.36</v>
          </cell>
          <cell r="B53">
            <v>1569850</v>
          </cell>
        </row>
        <row r="54">
          <cell r="A54" t="str">
            <v>100.00.00.900-6633.01</v>
          </cell>
          <cell r="B54">
            <v>60000</v>
          </cell>
        </row>
        <row r="55">
          <cell r="A55" t="str">
            <v>100.00.00.900-7000.03</v>
          </cell>
          <cell r="B55">
            <v>0</v>
          </cell>
        </row>
        <row r="56">
          <cell r="A56" t="str">
            <v>100.00.00.900-7000.04</v>
          </cell>
          <cell r="B56">
            <v>0</v>
          </cell>
        </row>
        <row r="57">
          <cell r="A57" t="str">
            <v>100.00.00.900-7000.09</v>
          </cell>
          <cell r="B57">
            <v>40969</v>
          </cell>
        </row>
        <row r="58">
          <cell r="A58" t="str">
            <v>100.00.00.900-8000.99</v>
          </cell>
          <cell r="B58">
            <v>273497</v>
          </cell>
        </row>
        <row r="59">
          <cell r="A59" t="str">
            <v>100.00.00.900-9000.12</v>
          </cell>
          <cell r="B59">
            <v>73271</v>
          </cell>
        </row>
        <row r="60">
          <cell r="A60" t="str">
            <v>100.00.00.900-9000.14</v>
          </cell>
          <cell r="B60">
            <v>8965</v>
          </cell>
        </row>
        <row r="61">
          <cell r="A61" t="str">
            <v>100.00.00.900-9000.15</v>
          </cell>
          <cell r="B61">
            <v>7478</v>
          </cell>
        </row>
        <row r="62">
          <cell r="A62" t="str">
            <v>100.00.00.900-9000.20</v>
          </cell>
          <cell r="B62">
            <v>1307823</v>
          </cell>
        </row>
        <row r="63">
          <cell r="A63" t="str">
            <v>100.00.00.900-9000.62</v>
          </cell>
          <cell r="B63">
            <v>143816</v>
          </cell>
        </row>
        <row r="64">
          <cell r="A64" t="str">
            <v>100.01.00.100-5000.01</v>
          </cell>
          <cell r="B64">
            <v>391212</v>
          </cell>
        </row>
        <row r="65">
          <cell r="A65" t="str">
            <v>100.01.00.100-5000.07</v>
          </cell>
          <cell r="B65">
            <v>7374</v>
          </cell>
        </row>
        <row r="66">
          <cell r="A66" t="str">
            <v>100.01.00.100-5000.08</v>
          </cell>
          <cell r="B66">
            <v>5700</v>
          </cell>
        </row>
        <row r="67">
          <cell r="A67" t="str">
            <v>100.01.00.100-5100.00</v>
          </cell>
          <cell r="B67">
            <v>68549</v>
          </cell>
        </row>
        <row r="68">
          <cell r="A68" t="str">
            <v>100.01.00.100-5100.01</v>
          </cell>
          <cell r="B68">
            <v>29417</v>
          </cell>
        </row>
        <row r="69">
          <cell r="A69" t="str">
            <v>100.01.00.100-5100.02</v>
          </cell>
          <cell r="B69">
            <v>51782</v>
          </cell>
        </row>
        <row r="70">
          <cell r="A70" t="str">
            <v>100.01.00.100-5100.03</v>
          </cell>
          <cell r="B70">
            <v>4642</v>
          </cell>
        </row>
        <row r="71">
          <cell r="A71" t="str">
            <v>100.01.00.100-5100.04</v>
          </cell>
          <cell r="B71">
            <v>768</v>
          </cell>
        </row>
        <row r="72">
          <cell r="A72" t="str">
            <v>100.01.00.100-5100.05</v>
          </cell>
          <cell r="B72">
            <v>260</v>
          </cell>
        </row>
        <row r="73">
          <cell r="A73" t="str">
            <v>100.01.00.100-5100.06</v>
          </cell>
          <cell r="B73">
            <v>12600</v>
          </cell>
        </row>
        <row r="74">
          <cell r="A74" t="str">
            <v>100.01.00.100-5100.07</v>
          </cell>
          <cell r="B74">
            <v>767</v>
          </cell>
        </row>
        <row r="75">
          <cell r="A75" t="str">
            <v>100.01.00.100-5100.08</v>
          </cell>
          <cell r="B75">
            <v>8606</v>
          </cell>
        </row>
        <row r="76">
          <cell r="A76" t="str">
            <v>100.01.00.100-5100.11</v>
          </cell>
          <cell r="B76">
            <v>5935</v>
          </cell>
        </row>
        <row r="77">
          <cell r="A77" t="str">
            <v>100.01.00.100-5100.15</v>
          </cell>
          <cell r="B77">
            <v>1440</v>
          </cell>
        </row>
        <row r="78">
          <cell r="A78" t="str">
            <v>100.01.00.100-5100.17</v>
          </cell>
          <cell r="B78">
            <v>24500</v>
          </cell>
        </row>
        <row r="79">
          <cell r="A79" t="str">
            <v>100.01.00.100-6000.01</v>
          </cell>
          <cell r="B79">
            <v>24000</v>
          </cell>
        </row>
        <row r="80">
          <cell r="A80" t="str">
            <v>100.01.00.100-6100.01</v>
          </cell>
          <cell r="B80">
            <v>20000</v>
          </cell>
        </row>
        <row r="81">
          <cell r="A81" t="str">
            <v>100.01.00.100-6100.02</v>
          </cell>
          <cell r="B81">
            <v>1100</v>
          </cell>
        </row>
        <row r="82">
          <cell r="A82" t="str">
            <v>100.01.00.100-6100.03</v>
          </cell>
          <cell r="B82">
            <v>1500</v>
          </cell>
        </row>
        <row r="83">
          <cell r="A83" t="str">
            <v>100.01.00.100-6100.05</v>
          </cell>
          <cell r="B83">
            <v>660</v>
          </cell>
        </row>
        <row r="84">
          <cell r="A84" t="str">
            <v>100.01.00.100-6200.01</v>
          </cell>
          <cell r="B84">
            <v>4000</v>
          </cell>
        </row>
        <row r="85">
          <cell r="A85" t="str">
            <v>100.01.00.100-6200.02</v>
          </cell>
          <cell r="B85">
            <v>3000</v>
          </cell>
        </row>
        <row r="86">
          <cell r="A86" t="str">
            <v>100.01.00.100-6200.13</v>
          </cell>
          <cell r="B86">
            <v>1000</v>
          </cell>
        </row>
        <row r="87">
          <cell r="A87" t="str">
            <v>100.01.00.100-6300.01</v>
          </cell>
          <cell r="B87">
            <v>1270</v>
          </cell>
        </row>
        <row r="88">
          <cell r="A88" t="str">
            <v>100.01.00.100-6500.04</v>
          </cell>
          <cell r="B88">
            <v>22200</v>
          </cell>
        </row>
        <row r="89">
          <cell r="A89" t="str">
            <v>100.01.00.100-6600.01</v>
          </cell>
          <cell r="B89">
            <v>500</v>
          </cell>
        </row>
        <row r="90">
          <cell r="A90" t="str">
            <v>100.01.00.100-6600.03</v>
          </cell>
          <cell r="B90">
            <v>500</v>
          </cell>
        </row>
        <row r="91">
          <cell r="A91" t="str">
            <v>100.01.00.100-6600.04</v>
          </cell>
          <cell r="B91">
            <v>12000</v>
          </cell>
        </row>
        <row r="92">
          <cell r="A92" t="str">
            <v>100.01.00.100-6600.14</v>
          </cell>
          <cell r="B92">
            <v>400</v>
          </cell>
        </row>
        <row r="93">
          <cell r="A93" t="str">
            <v>100.01.00.100-6600.31</v>
          </cell>
          <cell r="B93">
            <v>0</v>
          </cell>
        </row>
        <row r="94">
          <cell r="A94" t="str">
            <v>100.01.00.100-6600.40</v>
          </cell>
          <cell r="B94">
            <v>5000</v>
          </cell>
        </row>
        <row r="95">
          <cell r="A95" t="str">
            <v>100.01.00.100-8000.99</v>
          </cell>
          <cell r="B95">
            <v>0</v>
          </cell>
        </row>
        <row r="96">
          <cell r="A96" t="str">
            <v>100.01.00.110-5000.01</v>
          </cell>
          <cell r="B96">
            <v>116124</v>
          </cell>
        </row>
        <row r="97">
          <cell r="A97" t="str">
            <v>100.01.00.110-5000.07</v>
          </cell>
          <cell r="B97">
            <v>2234</v>
          </cell>
        </row>
        <row r="98">
          <cell r="A98" t="str">
            <v>100.01.00.110-5000.08</v>
          </cell>
          <cell r="B98">
            <v>1200</v>
          </cell>
        </row>
        <row r="99">
          <cell r="A99" t="str">
            <v>100.01.00.110-5100.01</v>
          </cell>
          <cell r="B99">
            <v>7041</v>
          </cell>
        </row>
        <row r="100">
          <cell r="A100" t="str">
            <v>100.01.00.110-5100.02</v>
          </cell>
          <cell r="B100">
            <v>23604</v>
          </cell>
        </row>
        <row r="101">
          <cell r="A101" t="str">
            <v>100.01.00.110-5100.03</v>
          </cell>
          <cell r="B101">
            <v>1525</v>
          </cell>
        </row>
        <row r="102">
          <cell r="A102" t="str">
            <v>100.01.00.110-5100.04</v>
          </cell>
          <cell r="B102">
            <v>246</v>
          </cell>
        </row>
        <row r="103">
          <cell r="A103" t="str">
            <v>100.01.00.110-5100.07</v>
          </cell>
          <cell r="B103">
            <v>1059</v>
          </cell>
        </row>
        <row r="104">
          <cell r="A104" t="str">
            <v>100.01.00.110-5100.11</v>
          </cell>
          <cell r="B104">
            <v>1734</v>
          </cell>
        </row>
        <row r="105">
          <cell r="A105" t="str">
            <v>100.01.00.110-6000.01</v>
          </cell>
          <cell r="B105">
            <v>399597</v>
          </cell>
        </row>
        <row r="106">
          <cell r="A106" t="str">
            <v>100.01.00.110-6000.12</v>
          </cell>
          <cell r="B106">
            <v>20500</v>
          </cell>
        </row>
        <row r="107">
          <cell r="A107" t="str">
            <v>100.01.00.110-6200.02</v>
          </cell>
          <cell r="B107">
            <v>2000</v>
          </cell>
        </row>
        <row r="108">
          <cell r="A108" t="str">
            <v>100.01.00.110-6300.01</v>
          </cell>
          <cell r="B108">
            <v>400</v>
          </cell>
        </row>
        <row r="109">
          <cell r="A109" t="str">
            <v>100.01.00.110-6600.01</v>
          </cell>
          <cell r="B109">
            <v>500</v>
          </cell>
        </row>
        <row r="110">
          <cell r="A110" t="str">
            <v>100.01.00.110-6600.04</v>
          </cell>
          <cell r="B110">
            <v>2000</v>
          </cell>
        </row>
        <row r="111">
          <cell r="A111" t="str">
            <v>100.01.00.120-5000.01</v>
          </cell>
          <cell r="B111">
            <v>43200</v>
          </cell>
        </row>
        <row r="112">
          <cell r="A112" t="str">
            <v>100.01.00.120-5100.00</v>
          </cell>
          <cell r="B112">
            <v>1365</v>
          </cell>
        </row>
        <row r="113">
          <cell r="A113" t="str">
            <v>100.01.00.120-5100.01</v>
          </cell>
          <cell r="B113">
            <v>846</v>
          </cell>
        </row>
        <row r="114">
          <cell r="A114" t="str">
            <v>100.01.00.120-5100.02</v>
          </cell>
          <cell r="B114">
            <v>23880</v>
          </cell>
        </row>
        <row r="115">
          <cell r="A115" t="str">
            <v>100.01.00.120-5100.03</v>
          </cell>
          <cell r="B115">
            <v>6590</v>
          </cell>
        </row>
        <row r="116">
          <cell r="A116" t="str">
            <v>100.01.00.120-5100.04</v>
          </cell>
          <cell r="B116">
            <v>1055</v>
          </cell>
        </row>
        <row r="117">
          <cell r="A117" t="str">
            <v>100.01.00.120-5100.05</v>
          </cell>
          <cell r="B117">
            <v>88</v>
          </cell>
        </row>
        <row r="118">
          <cell r="A118" t="str">
            <v>100.01.00.120-5100.06</v>
          </cell>
          <cell r="B118">
            <v>3000</v>
          </cell>
        </row>
        <row r="119">
          <cell r="A119" t="str">
            <v>100.01.00.120-5100.07</v>
          </cell>
          <cell r="B119">
            <v>24</v>
          </cell>
        </row>
        <row r="120">
          <cell r="A120" t="str">
            <v>100.01.00.120-5100.08</v>
          </cell>
          <cell r="B120">
            <v>2160</v>
          </cell>
        </row>
        <row r="121">
          <cell r="A121" t="str">
            <v>100.01.00.120-5100.11</v>
          </cell>
          <cell r="B121">
            <v>661</v>
          </cell>
        </row>
        <row r="122">
          <cell r="A122" t="str">
            <v>100.01.00.120-5100.17</v>
          </cell>
          <cell r="B122">
            <v>5500</v>
          </cell>
        </row>
        <row r="123">
          <cell r="A123" t="str">
            <v>100.01.00.120-6200.02</v>
          </cell>
          <cell r="B123">
            <v>6000</v>
          </cell>
        </row>
        <row r="124">
          <cell r="A124" t="str">
            <v>100.01.00.120-6300.01</v>
          </cell>
          <cell r="B124">
            <v>250</v>
          </cell>
        </row>
        <row r="125">
          <cell r="A125" t="str">
            <v>100.01.00.120-6600.01</v>
          </cell>
          <cell r="B125">
            <v>6000</v>
          </cell>
        </row>
        <row r="126">
          <cell r="A126" t="str">
            <v>100.01.00.120-6600.03</v>
          </cell>
          <cell r="B126">
            <v>500</v>
          </cell>
        </row>
        <row r="127">
          <cell r="A127" t="str">
            <v>100.01.00.120-6600.04</v>
          </cell>
          <cell r="B127">
            <v>40000</v>
          </cell>
        </row>
        <row r="128">
          <cell r="A128" t="str">
            <v>100.01.00.120-6600.39</v>
          </cell>
          <cell r="B128">
            <v>15000</v>
          </cell>
        </row>
        <row r="129">
          <cell r="A129" t="str">
            <v>100.02.00.000-5000.01</v>
          </cell>
          <cell r="B129">
            <v>450119</v>
          </cell>
        </row>
        <row r="130">
          <cell r="A130" t="str">
            <v>100.02.00.000-5000.07</v>
          </cell>
          <cell r="B130">
            <v>2129</v>
          </cell>
        </row>
        <row r="131">
          <cell r="A131" t="str">
            <v>100.02.00.000-5000.08</v>
          </cell>
          <cell r="B131">
            <v>2300</v>
          </cell>
        </row>
        <row r="132">
          <cell r="A132" t="str">
            <v>100.02.00.000-5100.00</v>
          </cell>
          <cell r="B132">
            <v>45876</v>
          </cell>
        </row>
        <row r="133">
          <cell r="A133" t="str">
            <v>100.02.00.000-5100.01</v>
          </cell>
          <cell r="B133">
            <v>20049</v>
          </cell>
        </row>
        <row r="134">
          <cell r="A134" t="str">
            <v>100.02.00.000-5100.02</v>
          </cell>
          <cell r="B134">
            <v>66590</v>
          </cell>
        </row>
        <row r="135">
          <cell r="A135" t="str">
            <v>100.02.00.000-5100.03</v>
          </cell>
          <cell r="B135">
            <v>4368</v>
          </cell>
        </row>
        <row r="136">
          <cell r="A136" t="str">
            <v>100.02.00.000-5100.04</v>
          </cell>
          <cell r="B136">
            <v>703</v>
          </cell>
        </row>
        <row r="137">
          <cell r="A137" t="str">
            <v>100.02.00.000-5100.05</v>
          </cell>
          <cell r="B137">
            <v>320</v>
          </cell>
        </row>
        <row r="138">
          <cell r="A138" t="str">
            <v>100.02.00.000-5100.07</v>
          </cell>
          <cell r="B138">
            <v>1801</v>
          </cell>
        </row>
        <row r="139">
          <cell r="A139" t="str">
            <v>100.02.00.000-5100.08</v>
          </cell>
          <cell r="B139">
            <v>10973</v>
          </cell>
        </row>
        <row r="140">
          <cell r="A140" t="str">
            <v>100.02.00.000-5100.11</v>
          </cell>
          <cell r="B140">
            <v>6592</v>
          </cell>
        </row>
        <row r="141">
          <cell r="A141" t="str">
            <v>100.02.00.000-6000.12</v>
          </cell>
          <cell r="B141">
            <v>100000</v>
          </cell>
        </row>
        <row r="142">
          <cell r="A142" t="str">
            <v>100.02.00.000-6000.16</v>
          </cell>
          <cell r="B142">
            <v>100000</v>
          </cell>
        </row>
        <row r="143">
          <cell r="A143" t="str">
            <v>100.02.00.000-6000.18</v>
          </cell>
          <cell r="B143">
            <v>350000</v>
          </cell>
        </row>
        <row r="144">
          <cell r="A144" t="str">
            <v>100.02.00.000-6200.01</v>
          </cell>
          <cell r="B144">
            <v>10000</v>
          </cell>
        </row>
        <row r="145">
          <cell r="A145" t="str">
            <v>100.02.00.000-6300.01</v>
          </cell>
          <cell r="B145">
            <v>11000</v>
          </cell>
        </row>
        <row r="146">
          <cell r="A146" t="str">
            <v>100.02.00.000-6600.01</v>
          </cell>
          <cell r="B146">
            <v>3000</v>
          </cell>
        </row>
        <row r="147">
          <cell r="A147" t="str">
            <v>100.02.00.000-6600.03</v>
          </cell>
          <cell r="B147">
            <v>1000</v>
          </cell>
        </row>
        <row r="148">
          <cell r="A148" t="str">
            <v>100.02.00.000-6600.04</v>
          </cell>
          <cell r="B148">
            <v>4000</v>
          </cell>
        </row>
        <row r="149">
          <cell r="A149" t="str">
            <v>100.02.00.000-6600.14</v>
          </cell>
          <cell r="B149">
            <v>13000</v>
          </cell>
        </row>
        <row r="150">
          <cell r="A150" t="str">
            <v>100.02.00.000-6600.30</v>
          </cell>
          <cell r="B150">
            <v>2000</v>
          </cell>
        </row>
        <row r="151">
          <cell r="A151" t="str">
            <v>100.03.00.000-5000.01</v>
          </cell>
          <cell r="B151">
            <v>726197</v>
          </cell>
        </row>
        <row r="152">
          <cell r="A152" t="str">
            <v>100.03.00.000-5000.06</v>
          </cell>
          <cell r="B152">
            <v>16355</v>
          </cell>
        </row>
        <row r="153">
          <cell r="A153" t="str">
            <v>100.03.00.000-5000.07</v>
          </cell>
          <cell r="B153">
            <v>22001</v>
          </cell>
        </row>
        <row r="154">
          <cell r="A154" t="str">
            <v>100.03.00.000-5000.08</v>
          </cell>
          <cell r="B154">
            <v>7000</v>
          </cell>
        </row>
        <row r="155">
          <cell r="A155" t="str">
            <v>100.03.00.000-5100.00</v>
          </cell>
          <cell r="B155">
            <v>57166</v>
          </cell>
        </row>
        <row r="156">
          <cell r="A156" t="str">
            <v>100.03.00.000-5100.01</v>
          </cell>
          <cell r="B156">
            <v>17393</v>
          </cell>
        </row>
        <row r="157">
          <cell r="A157" t="str">
            <v>100.03.00.000-5100.02</v>
          </cell>
          <cell r="B157">
            <v>65332</v>
          </cell>
        </row>
        <row r="158">
          <cell r="A158" t="str">
            <v>100.03.00.000-5100.03</v>
          </cell>
          <cell r="B158">
            <v>5686</v>
          </cell>
        </row>
        <row r="159">
          <cell r="A159" t="str">
            <v>100.03.00.000-5100.04</v>
          </cell>
          <cell r="B159">
            <v>914</v>
          </cell>
        </row>
        <row r="160">
          <cell r="A160" t="str">
            <v>100.03.00.000-5100.05</v>
          </cell>
          <cell r="B160">
            <v>499</v>
          </cell>
        </row>
        <row r="161">
          <cell r="A161" t="str">
            <v>100.03.00.000-5100.06</v>
          </cell>
          <cell r="B161">
            <v>14400</v>
          </cell>
        </row>
        <row r="162">
          <cell r="A162" t="str">
            <v>100.03.00.000-5100.07</v>
          </cell>
          <cell r="B162">
            <v>6776</v>
          </cell>
        </row>
        <row r="163">
          <cell r="A163" t="str">
            <v>100.03.00.000-5100.08</v>
          </cell>
          <cell r="B163">
            <v>22488</v>
          </cell>
        </row>
        <row r="164">
          <cell r="A164" t="str">
            <v>100.03.00.000-5100.11</v>
          </cell>
          <cell r="B164">
            <v>11211</v>
          </cell>
        </row>
        <row r="165">
          <cell r="A165" t="str">
            <v>100.03.00.000-5100.15</v>
          </cell>
          <cell r="B165">
            <v>1440</v>
          </cell>
        </row>
        <row r="166">
          <cell r="A166" t="str">
            <v>100.03.00.000-5100.17</v>
          </cell>
          <cell r="B166">
            <v>26500</v>
          </cell>
        </row>
        <row r="167">
          <cell r="A167" t="str">
            <v>100.03.00.000-6000.01</v>
          </cell>
          <cell r="B167">
            <v>410000</v>
          </cell>
        </row>
        <row r="168">
          <cell r="A168" t="str">
            <v>100.03.00.000-6100.01</v>
          </cell>
          <cell r="B168">
            <v>10000</v>
          </cell>
        </row>
        <row r="169">
          <cell r="A169" t="str">
            <v>100.03.00.000-6100.02</v>
          </cell>
          <cell r="B169">
            <v>1000</v>
          </cell>
        </row>
        <row r="170">
          <cell r="A170" t="str">
            <v>100.03.00.000-6100.03</v>
          </cell>
          <cell r="B170">
            <v>1500</v>
          </cell>
        </row>
        <row r="171">
          <cell r="A171" t="str">
            <v>100.03.00.000-6200.01</v>
          </cell>
          <cell r="B171">
            <v>4800</v>
          </cell>
        </row>
        <row r="172">
          <cell r="A172" t="str">
            <v>100.03.00.000-6200.02</v>
          </cell>
          <cell r="B172">
            <v>2500</v>
          </cell>
        </row>
        <row r="173">
          <cell r="A173" t="str">
            <v>100.03.00.000-6300.01</v>
          </cell>
          <cell r="B173">
            <v>30000</v>
          </cell>
        </row>
        <row r="174">
          <cell r="A174" t="str">
            <v>100.03.00.000-6500.04</v>
          </cell>
          <cell r="B174">
            <v>19200</v>
          </cell>
        </row>
        <row r="175">
          <cell r="A175" t="str">
            <v>100.03.00.000-6600.01</v>
          </cell>
          <cell r="B175">
            <v>12000</v>
          </cell>
        </row>
        <row r="176">
          <cell r="A176" t="str">
            <v>100.03.00.000-6600.04</v>
          </cell>
          <cell r="B176">
            <v>23500</v>
          </cell>
        </row>
        <row r="177">
          <cell r="A177" t="str">
            <v>100.03.00.000-6600.23</v>
          </cell>
          <cell r="B177">
            <v>6000</v>
          </cell>
        </row>
        <row r="178">
          <cell r="A178" t="str">
            <v>100.03.00.000-6600.24</v>
          </cell>
          <cell r="B178">
            <v>3000</v>
          </cell>
        </row>
        <row r="179">
          <cell r="A179" t="str">
            <v>100.03.00.124-4850.04</v>
          </cell>
          <cell r="B179">
            <v>42000</v>
          </cell>
        </row>
        <row r="180">
          <cell r="A180" t="str">
            <v>100.03.00.124-5000.01</v>
          </cell>
          <cell r="B180">
            <v>275640</v>
          </cell>
        </row>
        <row r="181">
          <cell r="A181" t="str">
            <v>100.03.00.124-5000.07</v>
          </cell>
          <cell r="B181">
            <v>2909</v>
          </cell>
        </row>
        <row r="182">
          <cell r="A182" t="str">
            <v>100.03.00.124-5000.08</v>
          </cell>
          <cell r="B182">
            <v>1200</v>
          </cell>
        </row>
        <row r="183">
          <cell r="A183" t="str">
            <v>100.03.00.124-5100.00</v>
          </cell>
          <cell r="B183">
            <v>57872</v>
          </cell>
        </row>
        <row r="184">
          <cell r="A184" t="str">
            <v>100.03.00.124-5100.01</v>
          </cell>
          <cell r="B184">
            <v>16614</v>
          </cell>
        </row>
        <row r="185">
          <cell r="A185" t="str">
            <v>100.03.00.124-5100.02</v>
          </cell>
          <cell r="B185">
            <v>39540</v>
          </cell>
        </row>
        <row r="186">
          <cell r="A186" t="str">
            <v>100.03.00.124-5100.03</v>
          </cell>
          <cell r="B186">
            <v>2636</v>
          </cell>
        </row>
        <row r="187">
          <cell r="A187" t="str">
            <v>100.03.00.124-5100.04</v>
          </cell>
          <cell r="B187">
            <v>422</v>
          </cell>
        </row>
        <row r="188">
          <cell r="A188" t="str">
            <v>100.03.00.124-5100.05</v>
          </cell>
          <cell r="B188">
            <v>507</v>
          </cell>
        </row>
        <row r="189">
          <cell r="A189" t="str">
            <v>100.03.00.124-5100.06</v>
          </cell>
          <cell r="B189">
            <v>4800</v>
          </cell>
        </row>
        <row r="190">
          <cell r="A190" t="str">
            <v>100.03.00.124-5100.07</v>
          </cell>
          <cell r="B190">
            <v>2667</v>
          </cell>
        </row>
        <row r="191">
          <cell r="A191" t="str">
            <v>100.03.00.124-5100.11</v>
          </cell>
          <cell r="B191">
            <v>4086</v>
          </cell>
        </row>
        <row r="192">
          <cell r="A192" t="str">
            <v>100.03.00.124-5100.15</v>
          </cell>
          <cell r="B192">
            <v>1980</v>
          </cell>
        </row>
        <row r="193">
          <cell r="A193" t="str">
            <v>100.03.00.124-6000.01</v>
          </cell>
          <cell r="B193">
            <v>221600</v>
          </cell>
        </row>
        <row r="194">
          <cell r="A194" t="str">
            <v>100.03.00.124-6000.12</v>
          </cell>
          <cell r="B194">
            <v>250000</v>
          </cell>
        </row>
        <row r="195">
          <cell r="A195" t="str">
            <v>100.03.00.124-6200.01</v>
          </cell>
          <cell r="B195">
            <v>2500</v>
          </cell>
        </row>
        <row r="196">
          <cell r="A196" t="str">
            <v>100.03.00.124-6200.02</v>
          </cell>
          <cell r="B196">
            <v>6500</v>
          </cell>
        </row>
        <row r="197">
          <cell r="A197" t="str">
            <v>100.03.00.124-6300.01</v>
          </cell>
          <cell r="B197">
            <v>2350</v>
          </cell>
        </row>
        <row r="198">
          <cell r="A198" t="str">
            <v>100.03.00.124-6500.04</v>
          </cell>
          <cell r="B198">
            <v>6000</v>
          </cell>
        </row>
        <row r="199">
          <cell r="A199" t="str">
            <v>100.03.00.124-6600.01</v>
          </cell>
          <cell r="B199">
            <v>8000</v>
          </cell>
        </row>
        <row r="200">
          <cell r="A200" t="str">
            <v>100.03.00.124-6600.03</v>
          </cell>
          <cell r="B200">
            <v>500</v>
          </cell>
        </row>
        <row r="201">
          <cell r="A201" t="str">
            <v>100.03.00.124-6600.04</v>
          </cell>
          <cell r="B201">
            <v>20500</v>
          </cell>
        </row>
        <row r="202">
          <cell r="A202" t="str">
            <v>100.03.00.124-6600.23</v>
          </cell>
          <cell r="B202">
            <v>17000</v>
          </cell>
        </row>
        <row r="203">
          <cell r="A203" t="str">
            <v>100.03.00.124-6600.24</v>
          </cell>
          <cell r="B203">
            <v>107900</v>
          </cell>
        </row>
        <row r="204">
          <cell r="A204" t="str">
            <v>100.03.00.124-6615.10</v>
          </cell>
          <cell r="B204">
            <v>200000</v>
          </cell>
        </row>
        <row r="205">
          <cell r="A205" t="str">
            <v>100.03.00.126-5000.01</v>
          </cell>
          <cell r="B205">
            <v>124404</v>
          </cell>
        </row>
        <row r="206">
          <cell r="A206" t="str">
            <v>100.03.00.126-5000.07</v>
          </cell>
          <cell r="B206">
            <v>2433</v>
          </cell>
        </row>
        <row r="207">
          <cell r="A207" t="str">
            <v>100.03.00.126-5000.08</v>
          </cell>
          <cell r="B207">
            <v>1200</v>
          </cell>
        </row>
        <row r="208">
          <cell r="A208" t="str">
            <v>100.03.00.126-5100.00</v>
          </cell>
          <cell r="B208">
            <v>26257</v>
          </cell>
        </row>
        <row r="209">
          <cell r="A209" t="str">
            <v>100.03.00.126-5100.01</v>
          </cell>
          <cell r="B209">
            <v>7538</v>
          </cell>
        </row>
        <row r="210">
          <cell r="A210" t="str">
            <v>100.03.00.126-5100.02</v>
          </cell>
          <cell r="B210">
            <v>22500</v>
          </cell>
        </row>
        <row r="211">
          <cell r="A211" t="str">
            <v>100.03.00.126-5100.03</v>
          </cell>
          <cell r="B211">
            <v>1318</v>
          </cell>
        </row>
        <row r="212">
          <cell r="A212" t="str">
            <v>100.03.00.126-5100.04</v>
          </cell>
          <cell r="B212">
            <v>211</v>
          </cell>
        </row>
        <row r="213">
          <cell r="A213" t="str">
            <v>100.03.00.126-5100.05</v>
          </cell>
          <cell r="B213">
            <v>229</v>
          </cell>
        </row>
        <row r="214">
          <cell r="A214" t="str">
            <v>100.03.00.126-5100.07</v>
          </cell>
          <cell r="B214">
            <v>1211</v>
          </cell>
        </row>
        <row r="215">
          <cell r="A215" t="str">
            <v>100.03.00.126-5100.11</v>
          </cell>
          <cell r="B215">
            <v>1873</v>
          </cell>
        </row>
        <row r="216">
          <cell r="A216" t="str">
            <v>100.03.00.126-5100.15</v>
          </cell>
          <cell r="B216">
            <v>1068</v>
          </cell>
        </row>
        <row r="217">
          <cell r="A217" t="str">
            <v>100.04.00.130-5000.01</v>
          </cell>
          <cell r="B217">
            <v>380746</v>
          </cell>
        </row>
        <row r="218">
          <cell r="A218" t="str">
            <v>100.04.00.130-5000.07</v>
          </cell>
          <cell r="B218">
            <v>2510</v>
          </cell>
        </row>
        <row r="219">
          <cell r="A219" t="str">
            <v>100.04.00.130-5000.08</v>
          </cell>
          <cell r="B219">
            <v>5320</v>
          </cell>
        </row>
        <row r="220">
          <cell r="A220" t="str">
            <v>100.04.00.130-5100.00</v>
          </cell>
          <cell r="B220">
            <v>73199</v>
          </cell>
        </row>
        <row r="221">
          <cell r="A221" t="str">
            <v>100.04.00.130-5100.01</v>
          </cell>
          <cell r="B221">
            <v>39013</v>
          </cell>
        </row>
        <row r="222">
          <cell r="A222" t="str">
            <v>100.04.00.130-5100.02</v>
          </cell>
          <cell r="B222">
            <v>44674</v>
          </cell>
        </row>
        <row r="223">
          <cell r="A223" t="str">
            <v>100.04.00.130-5100.03</v>
          </cell>
          <cell r="B223">
            <v>5254</v>
          </cell>
        </row>
        <row r="224">
          <cell r="A224" t="str">
            <v>100.04.00.130-5100.04</v>
          </cell>
          <cell r="B224">
            <v>864</v>
          </cell>
        </row>
        <row r="225">
          <cell r="A225" t="str">
            <v>100.04.00.130-5100.05</v>
          </cell>
          <cell r="B225">
            <v>413</v>
          </cell>
        </row>
        <row r="226">
          <cell r="A226" t="str">
            <v>100.04.00.130-5100.06</v>
          </cell>
          <cell r="B226">
            <v>9600</v>
          </cell>
        </row>
        <row r="227">
          <cell r="A227" t="str">
            <v>100.04.00.130-5100.07</v>
          </cell>
          <cell r="B227">
            <v>1857</v>
          </cell>
        </row>
        <row r="228">
          <cell r="A228" t="str">
            <v>100.04.00.130-5100.08</v>
          </cell>
          <cell r="B228">
            <v>8137</v>
          </cell>
        </row>
        <row r="229">
          <cell r="A229" t="str">
            <v>100.04.00.130-5100.11</v>
          </cell>
          <cell r="B229">
            <v>5731</v>
          </cell>
        </row>
        <row r="230">
          <cell r="A230" t="str">
            <v>100.04.00.130-5100.15</v>
          </cell>
          <cell r="B230">
            <v>1440</v>
          </cell>
        </row>
        <row r="231">
          <cell r="A231" t="str">
            <v>100.04.00.130-5100.17</v>
          </cell>
          <cell r="B231">
            <v>15500</v>
          </cell>
        </row>
        <row r="232">
          <cell r="A232" t="str">
            <v>100.04.00.130-6000.01</v>
          </cell>
          <cell r="B232">
            <v>0</v>
          </cell>
        </row>
        <row r="233">
          <cell r="A233" t="str">
            <v>100.04.00.130-6000.18</v>
          </cell>
          <cell r="B233">
            <v>180000</v>
          </cell>
        </row>
        <row r="234">
          <cell r="A234" t="str">
            <v>100.04.00.130-6000.19</v>
          </cell>
          <cell r="B234">
            <v>118500</v>
          </cell>
        </row>
        <row r="235">
          <cell r="A235" t="str">
            <v>100.04.00.130-6100.01</v>
          </cell>
          <cell r="B235">
            <v>8000</v>
          </cell>
        </row>
        <row r="236">
          <cell r="A236" t="str">
            <v>100.04.00.130-6100.02</v>
          </cell>
          <cell r="B236">
            <v>850</v>
          </cell>
        </row>
        <row r="237">
          <cell r="A237" t="str">
            <v>100.04.00.130-6100.03</v>
          </cell>
          <cell r="B237">
            <v>1200</v>
          </cell>
        </row>
        <row r="238">
          <cell r="A238" t="str">
            <v>100.04.00.130-6200.01</v>
          </cell>
          <cell r="B238">
            <v>4500</v>
          </cell>
        </row>
        <row r="239">
          <cell r="A239" t="str">
            <v>100.04.00.130-6200.02</v>
          </cell>
          <cell r="B239">
            <v>1000</v>
          </cell>
        </row>
        <row r="240">
          <cell r="A240" t="str">
            <v>100.04.00.130-6200.04</v>
          </cell>
          <cell r="B240">
            <v>200</v>
          </cell>
        </row>
        <row r="241">
          <cell r="A241" t="str">
            <v>100.04.00.130-6300.01</v>
          </cell>
          <cell r="B241">
            <v>4500</v>
          </cell>
        </row>
        <row r="242">
          <cell r="A242" t="str">
            <v>100.04.00.130-6300.02</v>
          </cell>
          <cell r="B242">
            <v>800</v>
          </cell>
        </row>
        <row r="243">
          <cell r="A243" t="str">
            <v>100.04.00.130-6500.04</v>
          </cell>
          <cell r="B243">
            <v>12600</v>
          </cell>
        </row>
        <row r="244">
          <cell r="A244" t="str">
            <v>100.04.00.130-6600.01</v>
          </cell>
          <cell r="B244">
            <v>250</v>
          </cell>
        </row>
        <row r="245">
          <cell r="A245" t="str">
            <v>100.04.00.130-6600.03</v>
          </cell>
          <cell r="B245">
            <v>100</v>
          </cell>
        </row>
        <row r="246">
          <cell r="A246" t="str">
            <v>100.04.00.130-6600.04</v>
          </cell>
          <cell r="B246">
            <v>16818</v>
          </cell>
        </row>
        <row r="247">
          <cell r="A247" t="str">
            <v>100.04.00.130-6600.07</v>
          </cell>
          <cell r="B247">
            <v>141000</v>
          </cell>
        </row>
        <row r="248">
          <cell r="A248" t="str">
            <v>100.04.00.130-6600.10</v>
          </cell>
          <cell r="B248">
            <v>0</v>
          </cell>
        </row>
        <row r="249">
          <cell r="A249" t="str">
            <v>100.04.00.140-5000.01</v>
          </cell>
          <cell r="B249">
            <v>0</v>
          </cell>
        </row>
        <row r="250">
          <cell r="A250" t="str">
            <v>100.04.00.140-5000.07</v>
          </cell>
          <cell r="B250">
            <v>0</v>
          </cell>
        </row>
        <row r="251">
          <cell r="A251" t="str">
            <v>100.04.00.140-5000.08</v>
          </cell>
          <cell r="B251">
            <v>0</v>
          </cell>
        </row>
        <row r="252">
          <cell r="A252" t="str">
            <v>100.04.00.140-5100.00</v>
          </cell>
          <cell r="B252">
            <v>0</v>
          </cell>
        </row>
        <row r="253">
          <cell r="A253" t="str">
            <v>100.04.00.140-5100.01</v>
          </cell>
          <cell r="B253">
            <v>0</v>
          </cell>
        </row>
        <row r="254">
          <cell r="A254" t="str">
            <v>100.04.00.140-5100.02</v>
          </cell>
          <cell r="B254">
            <v>0</v>
          </cell>
        </row>
        <row r="255">
          <cell r="A255" t="str">
            <v>100.04.00.140-5100.03</v>
          </cell>
          <cell r="B255">
            <v>0</v>
          </cell>
        </row>
        <row r="256">
          <cell r="A256" t="str">
            <v>100.04.00.140-5100.04</v>
          </cell>
          <cell r="B256">
            <v>0</v>
          </cell>
        </row>
        <row r="257">
          <cell r="A257" t="str">
            <v>100.04.00.140-5100.05</v>
          </cell>
          <cell r="B257">
            <v>0</v>
          </cell>
        </row>
        <row r="258">
          <cell r="A258" t="str">
            <v>100.04.00.140-5100.07</v>
          </cell>
          <cell r="B258">
            <v>0</v>
          </cell>
        </row>
        <row r="259">
          <cell r="A259" t="str">
            <v>100.04.00.140-5100.08</v>
          </cell>
          <cell r="B259">
            <v>0</v>
          </cell>
        </row>
        <row r="260">
          <cell r="A260" t="str">
            <v>100.04.00.140-5100.11</v>
          </cell>
          <cell r="B260">
            <v>0</v>
          </cell>
        </row>
        <row r="261">
          <cell r="A261" t="str">
            <v>100.04.00.140-6000.16</v>
          </cell>
          <cell r="B261">
            <v>0</v>
          </cell>
        </row>
        <row r="262">
          <cell r="A262" t="str">
            <v>100.04.00.140-6000.17</v>
          </cell>
          <cell r="B262">
            <v>0</v>
          </cell>
        </row>
        <row r="263">
          <cell r="A263" t="str">
            <v>100.05.00.150-5000.01</v>
          </cell>
          <cell r="B263">
            <v>1176846</v>
          </cell>
        </row>
        <row r="264">
          <cell r="A264" t="str">
            <v>100.05.00.150-5000.03</v>
          </cell>
          <cell r="B264">
            <v>2000</v>
          </cell>
        </row>
        <row r="265">
          <cell r="A265" t="str">
            <v>100.05.00.150-5000.06</v>
          </cell>
          <cell r="B265">
            <v>2429</v>
          </cell>
        </row>
        <row r="266">
          <cell r="A266" t="str">
            <v>100.05.00.150-5000.07</v>
          </cell>
          <cell r="B266">
            <v>13129</v>
          </cell>
        </row>
        <row r="267">
          <cell r="A267" t="str">
            <v>100.05.00.150-5000.08</v>
          </cell>
          <cell r="B267">
            <v>14715</v>
          </cell>
        </row>
        <row r="268">
          <cell r="A268" t="str">
            <v>100.05.00.150-5100.00</v>
          </cell>
          <cell r="B268">
            <v>155634</v>
          </cell>
        </row>
        <row r="269">
          <cell r="A269" t="str">
            <v>100.05.00.150-5100.01</v>
          </cell>
          <cell r="B269">
            <v>100956</v>
          </cell>
        </row>
        <row r="270">
          <cell r="A270" t="str">
            <v>100.05.00.150-5100.02</v>
          </cell>
          <cell r="B270">
            <v>215677</v>
          </cell>
        </row>
        <row r="271">
          <cell r="A271" t="str">
            <v>100.05.00.150-5100.03</v>
          </cell>
          <cell r="B271">
            <v>16298</v>
          </cell>
        </row>
        <row r="272">
          <cell r="A272" t="str">
            <v>100.05.00.150-5100.04</v>
          </cell>
          <cell r="B272">
            <v>2641</v>
          </cell>
        </row>
        <row r="273">
          <cell r="A273" t="str">
            <v>100.05.00.150-5100.05</v>
          </cell>
          <cell r="B273">
            <v>967</v>
          </cell>
        </row>
        <row r="274">
          <cell r="A274" t="str">
            <v>100.05.00.150-5100.06</v>
          </cell>
          <cell r="B274">
            <v>19200</v>
          </cell>
        </row>
        <row r="275">
          <cell r="A275" t="str">
            <v>100.05.00.150-5100.07</v>
          </cell>
          <cell r="B275">
            <v>6804</v>
          </cell>
        </row>
        <row r="276">
          <cell r="A276" t="str">
            <v>100.05.00.150-5100.08</v>
          </cell>
          <cell r="B276">
            <v>16721</v>
          </cell>
        </row>
        <row r="277">
          <cell r="A277" t="str">
            <v>100.05.00.150-5100.11</v>
          </cell>
          <cell r="B277">
            <v>17658</v>
          </cell>
        </row>
        <row r="278">
          <cell r="A278" t="str">
            <v>100.05.00.150-5100.15</v>
          </cell>
          <cell r="B278">
            <v>288</v>
          </cell>
        </row>
        <row r="279">
          <cell r="A279" t="str">
            <v>100.05.00.150-5100.17</v>
          </cell>
          <cell r="B279">
            <v>24500</v>
          </cell>
        </row>
        <row r="280">
          <cell r="A280" t="str">
            <v>100.05.00.150-6000.01</v>
          </cell>
          <cell r="B280">
            <v>670222</v>
          </cell>
        </row>
        <row r="281">
          <cell r="A281" t="str">
            <v>100.05.00.150-6000.12</v>
          </cell>
          <cell r="B281">
            <v>173859</v>
          </cell>
        </row>
        <row r="282">
          <cell r="A282" t="str">
            <v>100.05.00.150-6000.35</v>
          </cell>
          <cell r="B282">
            <v>110150</v>
          </cell>
        </row>
        <row r="283">
          <cell r="A283" t="str">
            <v>100.05.00.150-6100.01</v>
          </cell>
          <cell r="B283">
            <v>10000</v>
          </cell>
        </row>
        <row r="284">
          <cell r="A284" t="str">
            <v>100.05.00.150-6100.02</v>
          </cell>
          <cell r="B284">
            <v>3000</v>
          </cell>
        </row>
        <row r="285">
          <cell r="A285" t="str">
            <v>100.05.00.150-6100.03</v>
          </cell>
          <cell r="B285">
            <v>500</v>
          </cell>
        </row>
        <row r="286">
          <cell r="A286" t="str">
            <v>100.05.00.150-6200.01</v>
          </cell>
          <cell r="B286">
            <v>3700</v>
          </cell>
        </row>
        <row r="287">
          <cell r="A287" t="str">
            <v>100.05.00.150-6200.02</v>
          </cell>
          <cell r="B287">
            <v>6500</v>
          </cell>
        </row>
        <row r="288">
          <cell r="A288" t="str">
            <v>100.05.00.150-6200.03</v>
          </cell>
          <cell r="B288">
            <v>3000</v>
          </cell>
        </row>
        <row r="289">
          <cell r="A289" t="str">
            <v>100.05.00.150-6300.01</v>
          </cell>
          <cell r="B289">
            <v>1600</v>
          </cell>
        </row>
        <row r="290">
          <cell r="A290" t="str">
            <v>100.05.00.150-6300.02</v>
          </cell>
          <cell r="B290">
            <v>75</v>
          </cell>
        </row>
        <row r="291">
          <cell r="A291" t="str">
            <v>100.05.00.150-6350.01</v>
          </cell>
          <cell r="B291">
            <v>6000</v>
          </cell>
        </row>
        <row r="292">
          <cell r="A292" t="str">
            <v>100.05.00.150-6500.04</v>
          </cell>
          <cell r="B292">
            <v>25200</v>
          </cell>
        </row>
        <row r="293">
          <cell r="A293" t="str">
            <v>100.05.00.150-6600.01</v>
          </cell>
          <cell r="B293">
            <v>750</v>
          </cell>
        </row>
        <row r="294">
          <cell r="A294" t="str">
            <v>100.05.00.150-6600.03</v>
          </cell>
          <cell r="B294">
            <v>100</v>
          </cell>
        </row>
        <row r="295">
          <cell r="A295" t="str">
            <v>100.05.00.150-6600.04</v>
          </cell>
          <cell r="B295">
            <v>10000</v>
          </cell>
        </row>
        <row r="296">
          <cell r="A296" t="str">
            <v>100.05.00.150-6600.07</v>
          </cell>
          <cell r="B296">
            <v>100</v>
          </cell>
        </row>
        <row r="297">
          <cell r="A297" t="str">
            <v>100.05.00.160-5000.01</v>
          </cell>
          <cell r="B297">
            <v>662869</v>
          </cell>
        </row>
        <row r="298">
          <cell r="A298" t="str">
            <v>100.05.00.160-5000.07</v>
          </cell>
          <cell r="B298">
            <v>3468</v>
          </cell>
        </row>
        <row r="299">
          <cell r="A299" t="str">
            <v>100.05.00.160-5000.08</v>
          </cell>
          <cell r="B299">
            <v>11325</v>
          </cell>
        </row>
        <row r="300">
          <cell r="A300" t="str">
            <v>100.05.00.160-5100.00</v>
          </cell>
          <cell r="B300">
            <v>120684</v>
          </cell>
        </row>
        <row r="301">
          <cell r="A301" t="str">
            <v>100.05.00.160-5100.01</v>
          </cell>
          <cell r="B301">
            <v>67845</v>
          </cell>
        </row>
        <row r="302">
          <cell r="A302" t="str">
            <v>100.05.00.160-5100.02</v>
          </cell>
          <cell r="B302">
            <v>158179</v>
          </cell>
        </row>
        <row r="303">
          <cell r="A303" t="str">
            <v>100.05.00.160-5100.03</v>
          </cell>
          <cell r="B303">
            <v>11281</v>
          </cell>
        </row>
        <row r="304">
          <cell r="A304" t="str">
            <v>100.05.00.160-5100.04</v>
          </cell>
          <cell r="B304">
            <v>1854</v>
          </cell>
        </row>
        <row r="305">
          <cell r="A305" t="str">
            <v>100.05.00.160-5100.05</v>
          </cell>
          <cell r="B305">
            <v>263</v>
          </cell>
        </row>
        <row r="306">
          <cell r="A306" t="str">
            <v>100.05.00.160-5100.06</v>
          </cell>
          <cell r="B306">
            <v>3000</v>
          </cell>
        </row>
        <row r="307">
          <cell r="A307" t="str">
            <v>100.05.00.160-5100.07</v>
          </cell>
          <cell r="B307">
            <v>2612</v>
          </cell>
        </row>
        <row r="308">
          <cell r="A308" t="str">
            <v>100.05.00.160-5100.08</v>
          </cell>
          <cell r="B308">
            <v>15827</v>
          </cell>
        </row>
        <row r="309">
          <cell r="A309" t="str">
            <v>100.05.00.160-5100.11</v>
          </cell>
          <cell r="B309">
            <v>9996</v>
          </cell>
        </row>
        <row r="310">
          <cell r="A310" t="str">
            <v>100.05.00.160-5100.12</v>
          </cell>
          <cell r="B310">
            <v>15</v>
          </cell>
        </row>
        <row r="311">
          <cell r="A311" t="str">
            <v>100.05.00.160-5100.15</v>
          </cell>
          <cell r="B311">
            <v>0</v>
          </cell>
        </row>
        <row r="312">
          <cell r="A312" t="str">
            <v>100.05.00.160-5100.17</v>
          </cell>
          <cell r="B312">
            <v>8500</v>
          </cell>
        </row>
        <row r="313">
          <cell r="A313" t="str">
            <v>100.05.00.160-6000.01</v>
          </cell>
          <cell r="B313">
            <v>3500</v>
          </cell>
        </row>
        <row r="314">
          <cell r="A314" t="str">
            <v>100.05.00.160-6000.12</v>
          </cell>
          <cell r="B314">
            <v>79488</v>
          </cell>
        </row>
        <row r="315">
          <cell r="A315" t="str">
            <v>100.05.00.160-6000.35</v>
          </cell>
          <cell r="B315">
            <v>2700</v>
          </cell>
        </row>
        <row r="316">
          <cell r="A316" t="str">
            <v>100.05.00.160-6100.01</v>
          </cell>
          <cell r="B316">
            <v>10000</v>
          </cell>
        </row>
        <row r="317">
          <cell r="A317" t="str">
            <v>100.05.00.160-6100.02</v>
          </cell>
          <cell r="B317">
            <v>3000</v>
          </cell>
        </row>
        <row r="318">
          <cell r="A318" t="str">
            <v>100.05.00.160-6200.01</v>
          </cell>
          <cell r="B318">
            <v>2003</v>
          </cell>
        </row>
        <row r="319">
          <cell r="A319" t="str">
            <v>100.05.00.160-6200.02</v>
          </cell>
          <cell r="B319">
            <v>4500</v>
          </cell>
        </row>
        <row r="320">
          <cell r="A320" t="str">
            <v>100.05.00.160-6200.03</v>
          </cell>
          <cell r="B320">
            <v>3000</v>
          </cell>
        </row>
        <row r="321">
          <cell r="A321" t="str">
            <v>100.05.00.160-6300.01</v>
          </cell>
          <cell r="B321">
            <v>250</v>
          </cell>
        </row>
        <row r="322">
          <cell r="A322" t="str">
            <v>100.05.00.160-6500.04</v>
          </cell>
          <cell r="B322">
            <v>4800</v>
          </cell>
        </row>
        <row r="323">
          <cell r="A323" t="str">
            <v>100.05.00.160-6600.01</v>
          </cell>
          <cell r="B323">
            <v>500</v>
          </cell>
        </row>
        <row r="324">
          <cell r="A324" t="str">
            <v>100.05.00.160-6600.03</v>
          </cell>
          <cell r="B324">
            <v>100</v>
          </cell>
        </row>
        <row r="325">
          <cell r="A325" t="str">
            <v>100.05.00.160-6600.04</v>
          </cell>
          <cell r="B325">
            <v>7500</v>
          </cell>
        </row>
        <row r="326">
          <cell r="A326" t="str">
            <v>100.07.00.170-6000.01</v>
          </cell>
          <cell r="B326">
            <v>0</v>
          </cell>
        </row>
        <row r="327">
          <cell r="A327" t="str">
            <v>100.07.00.900-7000.27</v>
          </cell>
          <cell r="B327">
            <v>0</v>
          </cell>
        </row>
        <row r="328">
          <cell r="A328" t="str">
            <v>100.11.00.001-4400.05</v>
          </cell>
          <cell r="B328">
            <v>15000</v>
          </cell>
        </row>
        <row r="329">
          <cell r="A329" t="str">
            <v>100.11.00.001-4400.26</v>
          </cell>
          <cell r="B329">
            <v>80000</v>
          </cell>
        </row>
        <row r="330">
          <cell r="A330" t="str">
            <v>100.11.00.001-4475.25</v>
          </cell>
          <cell r="B330">
            <v>200000</v>
          </cell>
        </row>
        <row r="331">
          <cell r="A331" t="str">
            <v>100.11.00.001-4550.01</v>
          </cell>
          <cell r="B331">
            <v>150000</v>
          </cell>
        </row>
        <row r="332">
          <cell r="A332" t="str">
            <v>100.11.00.001-4550.02</v>
          </cell>
          <cell r="B332">
            <v>18000</v>
          </cell>
        </row>
        <row r="333">
          <cell r="A333" t="str">
            <v>100.11.00.001-4550.03</v>
          </cell>
          <cell r="B333">
            <v>16500</v>
          </cell>
        </row>
        <row r="334">
          <cell r="A334" t="str">
            <v>100.11.00.001-4550.05</v>
          </cell>
          <cell r="B334">
            <v>2700</v>
          </cell>
        </row>
        <row r="335">
          <cell r="A335" t="str">
            <v>100.11.00.001-4550.07</v>
          </cell>
          <cell r="B335">
            <v>35000</v>
          </cell>
        </row>
        <row r="336">
          <cell r="A336" t="str">
            <v>100.11.00.001-4550.08</v>
          </cell>
          <cell r="B336">
            <v>3800</v>
          </cell>
        </row>
        <row r="337">
          <cell r="A337" t="str">
            <v>100.11.00.001-4550.10</v>
          </cell>
          <cell r="B337">
            <v>10000</v>
          </cell>
        </row>
        <row r="338">
          <cell r="A338" t="str">
            <v>100.11.00.001-4650.01</v>
          </cell>
          <cell r="B338">
            <v>45000</v>
          </cell>
        </row>
        <row r="339">
          <cell r="A339" t="str">
            <v>100.11.00.001-4650.02</v>
          </cell>
          <cell r="B339">
            <v>55000</v>
          </cell>
        </row>
        <row r="340">
          <cell r="A340" t="str">
            <v>100.11.00.001-4650.03</v>
          </cell>
          <cell r="B340">
            <v>500</v>
          </cell>
        </row>
        <row r="341">
          <cell r="A341" t="str">
            <v>100.11.00.001-4650.06</v>
          </cell>
          <cell r="B341">
            <v>500</v>
          </cell>
        </row>
        <row r="342">
          <cell r="A342" t="str">
            <v>100.11.00.001-5000.01</v>
          </cell>
          <cell r="B342">
            <v>1034577</v>
          </cell>
        </row>
        <row r="343">
          <cell r="A343" t="str">
            <v>100.11.00.001-5000.03</v>
          </cell>
          <cell r="B343">
            <v>3090</v>
          </cell>
        </row>
        <row r="344">
          <cell r="A344" t="str">
            <v>100.11.00.001-5000.06</v>
          </cell>
          <cell r="B344">
            <v>8417</v>
          </cell>
        </row>
        <row r="345">
          <cell r="A345" t="str">
            <v>100.11.00.001-5000.07</v>
          </cell>
          <cell r="B345">
            <v>8871</v>
          </cell>
        </row>
        <row r="346">
          <cell r="A346" t="str">
            <v>100.11.00.001-5000.08</v>
          </cell>
          <cell r="B346">
            <v>7400</v>
          </cell>
        </row>
        <row r="347">
          <cell r="A347" t="str">
            <v>100.11.00.001-5100.00</v>
          </cell>
          <cell r="B347">
            <v>460605</v>
          </cell>
        </row>
        <row r="348">
          <cell r="A348" t="str">
            <v>100.11.00.001-5100.01</v>
          </cell>
          <cell r="B348">
            <v>177896</v>
          </cell>
        </row>
        <row r="349">
          <cell r="A349" t="str">
            <v>100.11.00.001-5100.02</v>
          </cell>
          <cell r="B349">
            <v>125450</v>
          </cell>
        </row>
        <row r="350">
          <cell r="A350" t="str">
            <v>100.11.00.001-5100.03</v>
          </cell>
          <cell r="B350">
            <v>8322</v>
          </cell>
        </row>
        <row r="351">
          <cell r="A351" t="str">
            <v>100.11.00.001-5100.04</v>
          </cell>
          <cell r="B351">
            <v>1336</v>
          </cell>
        </row>
        <row r="352">
          <cell r="A352" t="str">
            <v>100.11.00.001-5100.05</v>
          </cell>
          <cell r="B352">
            <v>1258</v>
          </cell>
        </row>
        <row r="353">
          <cell r="A353" t="str">
            <v>100.11.00.001-5100.06</v>
          </cell>
          <cell r="B353">
            <v>48000</v>
          </cell>
        </row>
        <row r="354">
          <cell r="A354" t="str">
            <v>100.11.00.001-5100.07</v>
          </cell>
          <cell r="B354">
            <v>9457</v>
          </cell>
        </row>
        <row r="355">
          <cell r="A355" t="str">
            <v>100.11.00.001-5100.11</v>
          </cell>
          <cell r="B355">
            <v>15435</v>
          </cell>
        </row>
        <row r="356">
          <cell r="A356" t="str">
            <v>100.11.00.001-5100.15</v>
          </cell>
          <cell r="B356">
            <v>5016</v>
          </cell>
        </row>
        <row r="357">
          <cell r="A357" t="str">
            <v>100.11.00.001-5100.17</v>
          </cell>
          <cell r="B357">
            <v>384000</v>
          </cell>
        </row>
        <row r="358">
          <cell r="A358" t="str">
            <v>100.11.00.001-6000.01</v>
          </cell>
          <cell r="B358">
            <v>20000</v>
          </cell>
        </row>
        <row r="359">
          <cell r="A359" t="str">
            <v>100.11.00.001-6000.02</v>
          </cell>
          <cell r="B359">
            <v>30000</v>
          </cell>
        </row>
        <row r="360">
          <cell r="A360" t="str">
            <v>100.11.00.001-6100.01</v>
          </cell>
          <cell r="B360">
            <v>87550</v>
          </cell>
        </row>
        <row r="361">
          <cell r="A361" t="str">
            <v>100.11.00.001-6100.02</v>
          </cell>
          <cell r="B361">
            <v>40170</v>
          </cell>
        </row>
        <row r="362">
          <cell r="A362" t="str">
            <v>100.11.00.001-6100.03</v>
          </cell>
          <cell r="B362">
            <v>515</v>
          </cell>
        </row>
        <row r="363">
          <cell r="A363" t="str">
            <v>100.11.00.001-6100.05</v>
          </cell>
          <cell r="B363">
            <v>824</v>
          </cell>
        </row>
        <row r="364">
          <cell r="A364" t="str">
            <v>100.11.00.001-6200.01</v>
          </cell>
          <cell r="B364">
            <v>15000</v>
          </cell>
        </row>
        <row r="365">
          <cell r="A365" t="str">
            <v>100.11.00.001-6200.02</v>
          </cell>
          <cell r="B365">
            <v>50000</v>
          </cell>
        </row>
        <row r="366">
          <cell r="A366" t="str">
            <v>100.11.00.001-6200.03</v>
          </cell>
          <cell r="B366">
            <v>16000</v>
          </cell>
        </row>
        <row r="367">
          <cell r="A367" t="str">
            <v>100.11.00.001-6200.05</v>
          </cell>
          <cell r="B367">
            <v>11025</v>
          </cell>
        </row>
        <row r="368">
          <cell r="A368" t="str">
            <v>100.11.00.001-6200.08</v>
          </cell>
          <cell r="B368">
            <v>7400</v>
          </cell>
        </row>
        <row r="369">
          <cell r="A369" t="str">
            <v>100.11.00.001-6210.01</v>
          </cell>
          <cell r="B369">
            <v>3000</v>
          </cell>
        </row>
        <row r="370">
          <cell r="A370" t="str">
            <v>100.11.00.001-6210.06</v>
          </cell>
          <cell r="B370">
            <v>2000</v>
          </cell>
        </row>
        <row r="371">
          <cell r="A371" t="str">
            <v>100.11.00.001-6300.01</v>
          </cell>
          <cell r="B371">
            <v>4000</v>
          </cell>
        </row>
        <row r="372">
          <cell r="A372" t="str">
            <v>100.11.00.001-6350.01</v>
          </cell>
          <cell r="B372">
            <v>12000</v>
          </cell>
        </row>
        <row r="373">
          <cell r="A373" t="str">
            <v>100.11.00.001-6400.02</v>
          </cell>
          <cell r="B373">
            <v>400</v>
          </cell>
        </row>
        <row r="374">
          <cell r="A374" t="str">
            <v>100.11.00.001-6400.19</v>
          </cell>
          <cell r="B374">
            <v>2500</v>
          </cell>
        </row>
        <row r="375">
          <cell r="A375" t="str">
            <v>100.11.00.001-6400.20</v>
          </cell>
          <cell r="B375">
            <v>2000</v>
          </cell>
        </row>
        <row r="376">
          <cell r="A376" t="str">
            <v>100.11.00.001-6500.04</v>
          </cell>
          <cell r="B376">
            <v>507000</v>
          </cell>
        </row>
        <row r="377">
          <cell r="A377" t="str">
            <v>100.11.00.001-6600.01</v>
          </cell>
          <cell r="B377">
            <v>500</v>
          </cell>
        </row>
        <row r="378">
          <cell r="A378" t="str">
            <v>100.11.00.001-6600.04</v>
          </cell>
          <cell r="B378">
            <v>20000</v>
          </cell>
        </row>
        <row r="379">
          <cell r="A379" t="str">
            <v>100.11.00.001-7000.12</v>
          </cell>
          <cell r="B379">
            <v>5000</v>
          </cell>
        </row>
        <row r="380">
          <cell r="A380" t="str">
            <v>100.11.00.200-5000.01</v>
          </cell>
          <cell r="B380">
            <v>5587840</v>
          </cell>
        </row>
        <row r="381">
          <cell r="A381" t="str">
            <v>100.11.00.200-5000.03</v>
          </cell>
          <cell r="B381">
            <v>618000</v>
          </cell>
        </row>
        <row r="382">
          <cell r="A382" t="str">
            <v>100.11.00.200-5000.06</v>
          </cell>
          <cell r="B382">
            <v>6125</v>
          </cell>
        </row>
        <row r="383">
          <cell r="A383" t="str">
            <v>100.11.00.200-5000.08</v>
          </cell>
          <cell r="B383">
            <v>46400</v>
          </cell>
        </row>
        <row r="384">
          <cell r="A384" t="str">
            <v>100.11.00.200-5100.00</v>
          </cell>
          <cell r="B384">
            <v>1119317</v>
          </cell>
        </row>
        <row r="385">
          <cell r="A385" t="str">
            <v>100.11.00.200-5100.01</v>
          </cell>
          <cell r="B385">
            <v>786576</v>
          </cell>
        </row>
        <row r="386">
          <cell r="A386" t="str">
            <v>100.11.00.200-5100.02</v>
          </cell>
          <cell r="B386">
            <v>660748</v>
          </cell>
        </row>
        <row r="387">
          <cell r="A387" t="str">
            <v>100.11.00.200-5100.03</v>
          </cell>
          <cell r="B387">
            <v>51652</v>
          </cell>
        </row>
        <row r="388">
          <cell r="A388" t="str">
            <v>100.11.00.200-5100.04</v>
          </cell>
          <cell r="B388">
            <v>8974</v>
          </cell>
        </row>
        <row r="389">
          <cell r="A389" t="str">
            <v>100.11.00.200-5100.05</v>
          </cell>
          <cell r="B389">
            <v>814</v>
          </cell>
        </row>
        <row r="390">
          <cell r="A390" t="str">
            <v>100.11.00.200-5100.06</v>
          </cell>
          <cell r="B390">
            <v>180000</v>
          </cell>
        </row>
        <row r="391">
          <cell r="A391" t="str">
            <v>100.11.00.200-5100.07</v>
          </cell>
          <cell r="B391">
            <v>1023</v>
          </cell>
        </row>
        <row r="392">
          <cell r="A392" t="str">
            <v>100.11.00.200-5100.08</v>
          </cell>
          <cell r="B392">
            <v>57778</v>
          </cell>
        </row>
        <row r="393">
          <cell r="A393" t="str">
            <v>100.11.00.200-5100.10</v>
          </cell>
          <cell r="B393">
            <v>38000</v>
          </cell>
        </row>
        <row r="394">
          <cell r="A394" t="str">
            <v>100.11.00.200-5100.11</v>
          </cell>
          <cell r="B394">
            <v>83338</v>
          </cell>
        </row>
        <row r="395">
          <cell r="A395" t="str">
            <v>100.11.00.200-5100.15</v>
          </cell>
          <cell r="B395">
            <v>9660</v>
          </cell>
        </row>
        <row r="396">
          <cell r="A396" t="str">
            <v>100.11.00.200-6000.03</v>
          </cell>
          <cell r="B396">
            <v>7500</v>
          </cell>
        </row>
        <row r="397">
          <cell r="A397" t="str">
            <v>100.11.00.200-6000.12</v>
          </cell>
          <cell r="B397">
            <v>17000</v>
          </cell>
        </row>
        <row r="398">
          <cell r="A398" t="str">
            <v>100.11.00.200-6200.02</v>
          </cell>
          <cell r="B398">
            <v>20000</v>
          </cell>
        </row>
        <row r="399">
          <cell r="A399" t="str">
            <v>100.11.00.200-6200.05</v>
          </cell>
          <cell r="B399">
            <v>248745</v>
          </cell>
        </row>
        <row r="400">
          <cell r="A400" t="str">
            <v>100.11.00.200-6200.08</v>
          </cell>
          <cell r="B400">
            <v>30539</v>
          </cell>
        </row>
        <row r="401">
          <cell r="A401" t="str">
            <v>100.11.00.200-6210.02</v>
          </cell>
          <cell r="B401">
            <v>77218</v>
          </cell>
        </row>
        <row r="402">
          <cell r="A402" t="str">
            <v>100.11.00.200-6210.03</v>
          </cell>
          <cell r="B402">
            <v>2500</v>
          </cell>
        </row>
        <row r="403">
          <cell r="A403" t="str">
            <v>100.11.00.200-6210.05</v>
          </cell>
          <cell r="B403">
            <v>5000</v>
          </cell>
        </row>
        <row r="404">
          <cell r="A404" t="str">
            <v>100.11.00.200-6210.20</v>
          </cell>
          <cell r="B404">
            <v>2500</v>
          </cell>
        </row>
        <row r="405">
          <cell r="A405" t="str">
            <v>100.11.00.200-6210.21</v>
          </cell>
          <cell r="B405">
            <v>8874</v>
          </cell>
        </row>
        <row r="406">
          <cell r="A406" t="str">
            <v>100.11.00.200-6210.22</v>
          </cell>
          <cell r="B406">
            <v>10000</v>
          </cell>
        </row>
        <row r="407">
          <cell r="A407" t="str">
            <v>100.11.00.200-6210.23</v>
          </cell>
          <cell r="B407">
            <v>2500</v>
          </cell>
        </row>
        <row r="408">
          <cell r="A408" t="str">
            <v>100.11.00.200-6210.24</v>
          </cell>
          <cell r="B408">
            <v>2000</v>
          </cell>
        </row>
        <row r="409">
          <cell r="A409" t="str">
            <v>100.11.00.200-6210.25</v>
          </cell>
          <cell r="B409">
            <v>2000</v>
          </cell>
        </row>
        <row r="410">
          <cell r="A410" t="str">
            <v>100.11.00.200-6300.01</v>
          </cell>
          <cell r="B410">
            <v>5000</v>
          </cell>
        </row>
        <row r="411">
          <cell r="A411" t="str">
            <v>100.11.00.200-6600.04</v>
          </cell>
          <cell r="B411">
            <v>40000</v>
          </cell>
        </row>
        <row r="412">
          <cell r="A412" t="str">
            <v>100.11.00.200-6600.33</v>
          </cell>
          <cell r="B412">
            <v>85000</v>
          </cell>
        </row>
        <row r="413">
          <cell r="A413" t="str">
            <v>100.11.00.210-5000.01</v>
          </cell>
          <cell r="B413">
            <v>1266453</v>
          </cell>
        </row>
        <row r="414">
          <cell r="A414" t="str">
            <v>100.11.00.210-5000.03</v>
          </cell>
          <cell r="B414">
            <v>274192</v>
          </cell>
        </row>
        <row r="415">
          <cell r="A415" t="str">
            <v>100.11.00.210-5000.08</v>
          </cell>
          <cell r="B415">
            <v>11700</v>
          </cell>
        </row>
        <row r="416">
          <cell r="A416" t="str">
            <v>100.11.00.210-5100.00</v>
          </cell>
          <cell r="B416">
            <v>557352</v>
          </cell>
        </row>
        <row r="417">
          <cell r="A417" t="str">
            <v>100.11.00.210-5100.01</v>
          </cell>
          <cell r="B417">
            <v>165649</v>
          </cell>
        </row>
        <row r="418">
          <cell r="A418" t="str">
            <v>100.11.00.210-5100.02</v>
          </cell>
          <cell r="B418">
            <v>106248</v>
          </cell>
        </row>
        <row r="419">
          <cell r="A419" t="str">
            <v>100.11.00.210-5100.03</v>
          </cell>
          <cell r="B419">
            <v>12524</v>
          </cell>
        </row>
        <row r="420">
          <cell r="A420" t="str">
            <v>100.11.00.210-5100.04</v>
          </cell>
          <cell r="B420">
            <v>2121</v>
          </cell>
        </row>
        <row r="421">
          <cell r="A421" t="str">
            <v>100.11.00.210-5100.05</v>
          </cell>
          <cell r="B421">
            <v>166</v>
          </cell>
        </row>
        <row r="422">
          <cell r="A422" t="str">
            <v>100.11.00.210-5100.06</v>
          </cell>
          <cell r="B422">
            <v>42000</v>
          </cell>
        </row>
        <row r="423">
          <cell r="A423" t="str">
            <v>100.11.00.210-5100.07</v>
          </cell>
          <cell r="B423">
            <v>813</v>
          </cell>
        </row>
        <row r="424">
          <cell r="A424" t="str">
            <v>100.11.00.210-5100.08</v>
          </cell>
          <cell r="B424">
            <v>27628</v>
          </cell>
        </row>
        <row r="425">
          <cell r="A425" t="str">
            <v>100.11.00.210-5100.10</v>
          </cell>
          <cell r="B425">
            <v>9250</v>
          </cell>
        </row>
        <row r="426">
          <cell r="A426" t="str">
            <v>100.11.00.210-5100.11</v>
          </cell>
          <cell r="B426">
            <v>19100</v>
          </cell>
        </row>
        <row r="427">
          <cell r="A427" t="str">
            <v>100.11.00.210-5100.15</v>
          </cell>
          <cell r="B427">
            <v>7476</v>
          </cell>
        </row>
        <row r="428">
          <cell r="A428" t="str">
            <v>100.11.00.210-6000.04</v>
          </cell>
          <cell r="B428">
            <v>45000</v>
          </cell>
        </row>
        <row r="429">
          <cell r="A429" t="str">
            <v>100.11.00.210-6200.02</v>
          </cell>
          <cell r="B429">
            <v>5000</v>
          </cell>
        </row>
        <row r="430">
          <cell r="A430" t="str">
            <v>100.11.00.210-6210.09</v>
          </cell>
          <cell r="B430">
            <v>15000</v>
          </cell>
        </row>
        <row r="431">
          <cell r="A431" t="str">
            <v>100.11.00.210-6600.01</v>
          </cell>
          <cell r="B431">
            <v>500</v>
          </cell>
        </row>
        <row r="432">
          <cell r="A432" t="str">
            <v>100.11.00.210-6600.02</v>
          </cell>
          <cell r="B432">
            <v>500</v>
          </cell>
        </row>
        <row r="433">
          <cell r="A433" t="str">
            <v>100.11.00.220-5000.01</v>
          </cell>
          <cell r="B433">
            <v>411088</v>
          </cell>
        </row>
        <row r="434">
          <cell r="A434" t="str">
            <v>100.11.00.220-5000.03</v>
          </cell>
          <cell r="B434">
            <v>10300</v>
          </cell>
        </row>
        <row r="435">
          <cell r="A435" t="str">
            <v>100.11.00.220-5000.08</v>
          </cell>
          <cell r="B435">
            <v>6600</v>
          </cell>
        </row>
        <row r="436">
          <cell r="A436" t="str">
            <v>100.11.00.220-5100.00</v>
          </cell>
          <cell r="B436">
            <v>100904</v>
          </cell>
        </row>
        <row r="437">
          <cell r="A437" t="str">
            <v>100.11.00.220-5100.01</v>
          </cell>
          <cell r="B437">
            <v>3052</v>
          </cell>
        </row>
        <row r="438">
          <cell r="A438" t="str">
            <v>100.11.00.220-5100.02</v>
          </cell>
          <cell r="B438">
            <v>35340</v>
          </cell>
        </row>
        <row r="439">
          <cell r="A439" t="str">
            <v>100.11.00.220-5100.03</v>
          </cell>
          <cell r="B439">
            <v>6234</v>
          </cell>
        </row>
        <row r="440">
          <cell r="A440" t="str">
            <v>100.11.00.220-5100.04</v>
          </cell>
          <cell r="B440">
            <v>1044</v>
          </cell>
        </row>
        <row r="441">
          <cell r="A441" t="str">
            <v>100.11.00.220-5100.05</v>
          </cell>
          <cell r="B441">
            <v>117</v>
          </cell>
        </row>
        <row r="442">
          <cell r="A442" t="str">
            <v>100.11.00.220-5100.06</v>
          </cell>
          <cell r="B442">
            <v>12600</v>
          </cell>
        </row>
        <row r="443">
          <cell r="A443" t="str">
            <v>100.11.00.220-5100.07</v>
          </cell>
          <cell r="B443">
            <v>1180</v>
          </cell>
        </row>
        <row r="444">
          <cell r="A444" t="str">
            <v>100.11.00.220-5100.08</v>
          </cell>
          <cell r="B444">
            <v>15557</v>
          </cell>
        </row>
        <row r="445">
          <cell r="A445" t="str">
            <v>100.11.00.220-5100.10</v>
          </cell>
          <cell r="B445">
            <v>4500</v>
          </cell>
        </row>
        <row r="446">
          <cell r="A446" t="str">
            <v>100.11.00.220-5100.11</v>
          </cell>
          <cell r="B446">
            <v>6351</v>
          </cell>
        </row>
        <row r="447">
          <cell r="A447" t="str">
            <v>100.11.00.230-5000.01</v>
          </cell>
          <cell r="B447">
            <v>1125332</v>
          </cell>
        </row>
        <row r="448">
          <cell r="A448" t="str">
            <v>100.11.00.230-5000.03</v>
          </cell>
          <cell r="B448">
            <v>61800</v>
          </cell>
        </row>
        <row r="449">
          <cell r="A449" t="str">
            <v>100.11.00.230-5000.06</v>
          </cell>
          <cell r="B449">
            <v>3000</v>
          </cell>
        </row>
        <row r="450">
          <cell r="A450" t="str">
            <v>100.11.00.230-5000.08</v>
          </cell>
          <cell r="B450">
            <v>14300</v>
          </cell>
        </row>
        <row r="451">
          <cell r="A451" t="str">
            <v>100.11.00.230-5100.00</v>
          </cell>
          <cell r="B451">
            <v>277686</v>
          </cell>
        </row>
        <row r="452">
          <cell r="A452" t="str">
            <v>100.11.00.230-5100.01</v>
          </cell>
          <cell r="B452">
            <v>8516</v>
          </cell>
        </row>
        <row r="453">
          <cell r="A453" t="str">
            <v>100.11.00.230-5100.02</v>
          </cell>
          <cell r="B453">
            <v>120242</v>
          </cell>
        </row>
        <row r="454">
          <cell r="A454" t="str">
            <v>100.11.00.230-5100.03</v>
          </cell>
          <cell r="B454">
            <v>12112</v>
          </cell>
        </row>
        <row r="455">
          <cell r="A455" t="str">
            <v>100.11.00.230-5100.04</v>
          </cell>
          <cell r="B455">
            <v>2077</v>
          </cell>
        </row>
        <row r="456">
          <cell r="A456" t="str">
            <v>100.11.00.230-5100.05</v>
          </cell>
          <cell r="B456">
            <v>255</v>
          </cell>
        </row>
        <row r="457">
          <cell r="A457" t="str">
            <v>100.11.00.230-5100.06</v>
          </cell>
          <cell r="B457">
            <v>27000</v>
          </cell>
        </row>
        <row r="458">
          <cell r="A458" t="str">
            <v>100.11.00.230-5100.07</v>
          </cell>
          <cell r="B458">
            <v>2770</v>
          </cell>
        </row>
        <row r="459">
          <cell r="A459" t="str">
            <v>100.11.00.230-5100.08</v>
          </cell>
          <cell r="B459">
            <v>49020</v>
          </cell>
        </row>
        <row r="460">
          <cell r="A460" t="str">
            <v>100.11.00.230-5100.10</v>
          </cell>
          <cell r="B460">
            <v>9750</v>
          </cell>
        </row>
        <row r="461">
          <cell r="A461" t="str">
            <v>100.11.00.230-5100.11</v>
          </cell>
          <cell r="B461">
            <v>17305</v>
          </cell>
        </row>
        <row r="462">
          <cell r="A462" t="str">
            <v>100.11.00.230-6100.03</v>
          </cell>
          <cell r="B462">
            <v>75000</v>
          </cell>
        </row>
        <row r="463">
          <cell r="A463" t="str">
            <v>100.11.00.230-6350.03</v>
          </cell>
          <cell r="B463">
            <v>70000</v>
          </cell>
        </row>
        <row r="464">
          <cell r="A464" t="str">
            <v>100.11.00.230-6600.33</v>
          </cell>
          <cell r="B464">
            <v>10000</v>
          </cell>
        </row>
        <row r="465">
          <cell r="A465" t="str">
            <v>100.11.00.240-5000.01</v>
          </cell>
          <cell r="B465">
            <v>151112</v>
          </cell>
        </row>
        <row r="466">
          <cell r="A466" t="str">
            <v>100.11.00.240-5000.03</v>
          </cell>
          <cell r="B466">
            <v>41200</v>
          </cell>
        </row>
        <row r="467">
          <cell r="A467" t="str">
            <v>100.11.00.240-5000.08</v>
          </cell>
          <cell r="B467">
            <v>2200</v>
          </cell>
        </row>
        <row r="468">
          <cell r="A468" t="str">
            <v>100.11.00.240-5100.00</v>
          </cell>
          <cell r="B468">
            <v>36298</v>
          </cell>
        </row>
        <row r="469">
          <cell r="A469" t="str">
            <v>100.11.00.240-5100.01</v>
          </cell>
          <cell r="B469">
            <v>1163</v>
          </cell>
        </row>
        <row r="470">
          <cell r="A470" t="str">
            <v>100.11.00.240-5100.02</v>
          </cell>
          <cell r="B470">
            <v>27060</v>
          </cell>
        </row>
        <row r="471">
          <cell r="A471" t="str">
            <v>100.11.00.240-5100.03</v>
          </cell>
          <cell r="B471">
            <v>1799</v>
          </cell>
        </row>
        <row r="472">
          <cell r="A472" t="str">
            <v>100.11.00.240-5100.04</v>
          </cell>
          <cell r="B472">
            <v>311</v>
          </cell>
        </row>
        <row r="473">
          <cell r="A473" t="str">
            <v>100.11.00.240-5100.05</v>
          </cell>
          <cell r="B473">
            <v>39</v>
          </cell>
        </row>
        <row r="474">
          <cell r="A474" t="str">
            <v>100.11.00.240-5100.06</v>
          </cell>
          <cell r="B474">
            <v>5400</v>
          </cell>
        </row>
        <row r="475">
          <cell r="A475" t="str">
            <v>100.11.00.240-5100.07</v>
          </cell>
          <cell r="B475">
            <v>409</v>
          </cell>
        </row>
        <row r="476">
          <cell r="A476" t="str">
            <v>100.11.00.240-5100.08</v>
          </cell>
          <cell r="B476">
            <v>3244</v>
          </cell>
        </row>
        <row r="477">
          <cell r="A477" t="str">
            <v>100.11.00.240-5100.10</v>
          </cell>
          <cell r="B477">
            <v>1500</v>
          </cell>
        </row>
        <row r="478">
          <cell r="A478" t="str">
            <v>100.11.00.240-5100.11</v>
          </cell>
          <cell r="B478">
            <v>2333</v>
          </cell>
        </row>
        <row r="479">
          <cell r="A479" t="str">
            <v>100.11.00.240-6000.01</v>
          </cell>
          <cell r="B479">
            <v>3250</v>
          </cell>
        </row>
        <row r="480">
          <cell r="A480" t="str">
            <v>100.11.00.240-6200.02</v>
          </cell>
          <cell r="B480">
            <v>8000</v>
          </cell>
        </row>
        <row r="481">
          <cell r="A481" t="str">
            <v>100.11.00.250-4650.04</v>
          </cell>
          <cell r="B481">
            <v>148780</v>
          </cell>
        </row>
        <row r="482">
          <cell r="A482" t="str">
            <v>100.11.00.250-5000.01</v>
          </cell>
          <cell r="B482">
            <v>160467</v>
          </cell>
        </row>
        <row r="483">
          <cell r="A483" t="str">
            <v>100.11.00.250-5000.03</v>
          </cell>
          <cell r="B483">
            <v>1030</v>
          </cell>
        </row>
        <row r="484">
          <cell r="A484" t="str">
            <v>100.11.00.250-5000.08</v>
          </cell>
          <cell r="B484">
            <v>2680</v>
          </cell>
        </row>
        <row r="485">
          <cell r="A485" t="str">
            <v>100.11.00.250-5100.00</v>
          </cell>
          <cell r="B485">
            <v>37840</v>
          </cell>
        </row>
        <row r="486">
          <cell r="A486" t="str">
            <v>100.11.00.250-5100.01</v>
          </cell>
          <cell r="B486">
            <v>5879</v>
          </cell>
        </row>
        <row r="487">
          <cell r="A487" t="str">
            <v>100.11.00.250-5100.02</v>
          </cell>
          <cell r="B487">
            <v>18780</v>
          </cell>
        </row>
        <row r="488">
          <cell r="A488" t="str">
            <v>100.11.00.250-5100.03</v>
          </cell>
          <cell r="B488">
            <v>2359</v>
          </cell>
        </row>
        <row r="489">
          <cell r="A489" t="str">
            <v>100.11.00.250-5100.04</v>
          </cell>
          <cell r="B489">
            <v>378</v>
          </cell>
        </row>
        <row r="490">
          <cell r="A490" t="str">
            <v>100.11.00.250-5100.05</v>
          </cell>
          <cell r="B490">
            <v>172</v>
          </cell>
        </row>
        <row r="491">
          <cell r="A491" t="str">
            <v>100.11.00.250-5100.06</v>
          </cell>
          <cell r="B491">
            <v>5400</v>
          </cell>
        </row>
        <row r="492">
          <cell r="A492" t="str">
            <v>100.11.00.250-5100.07</v>
          </cell>
          <cell r="B492">
            <v>1049</v>
          </cell>
        </row>
        <row r="493">
          <cell r="A493" t="str">
            <v>100.11.00.250-5100.08</v>
          </cell>
          <cell r="B493">
            <v>7208</v>
          </cell>
        </row>
        <row r="494">
          <cell r="A494" t="str">
            <v>100.11.00.250-5100.10</v>
          </cell>
          <cell r="B494">
            <v>750</v>
          </cell>
        </row>
        <row r="495">
          <cell r="A495" t="str">
            <v>100.11.00.250-5100.11</v>
          </cell>
          <cell r="B495">
            <v>2498</v>
          </cell>
        </row>
        <row r="496">
          <cell r="A496" t="str">
            <v>100.11.00.250-5100.15</v>
          </cell>
          <cell r="B496">
            <v>1138</v>
          </cell>
        </row>
        <row r="497">
          <cell r="A497" t="str">
            <v>100.11.00.250-6000.01</v>
          </cell>
          <cell r="B497">
            <v>10000</v>
          </cell>
        </row>
        <row r="498">
          <cell r="A498" t="str">
            <v>100.11.00.250-6000.29</v>
          </cell>
          <cell r="B498">
            <v>1000</v>
          </cell>
        </row>
        <row r="499">
          <cell r="A499" t="str">
            <v>100.11.00.250-6300.01</v>
          </cell>
          <cell r="B499">
            <v>600</v>
          </cell>
        </row>
        <row r="500">
          <cell r="A500" t="str">
            <v>100.11.00.250-6600.04</v>
          </cell>
          <cell r="B500">
            <v>2500</v>
          </cell>
        </row>
        <row r="501">
          <cell r="A501" t="str">
            <v>100.11.00.260-4550.06</v>
          </cell>
          <cell r="B501">
            <v>50000</v>
          </cell>
        </row>
        <row r="502">
          <cell r="A502" t="str">
            <v>100.11.00.260-6350.01</v>
          </cell>
          <cell r="B502">
            <v>4000</v>
          </cell>
        </row>
        <row r="503">
          <cell r="A503" t="str">
            <v>100.11.00.260-6600.04</v>
          </cell>
          <cell r="B503">
            <v>8000</v>
          </cell>
        </row>
        <row r="504">
          <cell r="A504" t="str">
            <v>100.11.00.260-7000.02</v>
          </cell>
          <cell r="B504">
            <v>140461</v>
          </cell>
        </row>
        <row r="505">
          <cell r="A505" t="str">
            <v>100.11.00.260-7000.03</v>
          </cell>
          <cell r="B505">
            <v>39899</v>
          </cell>
        </row>
        <row r="506">
          <cell r="A506" t="str">
            <v>100.11.00.260-7000.04</v>
          </cell>
          <cell r="B506">
            <v>90000</v>
          </cell>
        </row>
        <row r="507">
          <cell r="A507" t="str">
            <v>100.11.10.270-4300.03</v>
          </cell>
          <cell r="B507">
            <v>90000</v>
          </cell>
        </row>
        <row r="508">
          <cell r="A508" t="str">
            <v>100.11.10.270-4300.04</v>
          </cell>
          <cell r="B508">
            <v>17000</v>
          </cell>
        </row>
        <row r="509">
          <cell r="A509" t="str">
            <v>100.11.10.270-4300.05</v>
          </cell>
          <cell r="B509">
            <v>40000</v>
          </cell>
        </row>
        <row r="510">
          <cell r="A510" t="str">
            <v>100.11.10.270-4300.06</v>
          </cell>
          <cell r="B510">
            <v>20000</v>
          </cell>
        </row>
        <row r="511">
          <cell r="A511" t="str">
            <v>100.11.10.270-4300.07</v>
          </cell>
          <cell r="B511">
            <v>6000</v>
          </cell>
        </row>
        <row r="512">
          <cell r="A512" t="str">
            <v>100.11.10.270-4300.09</v>
          </cell>
          <cell r="B512">
            <v>5000</v>
          </cell>
        </row>
        <row r="513">
          <cell r="A513" t="str">
            <v>100.11.10.270-4300.10</v>
          </cell>
          <cell r="B513">
            <v>73795</v>
          </cell>
        </row>
        <row r="514">
          <cell r="A514" t="str">
            <v>100.11.10.270-4850.36</v>
          </cell>
          <cell r="B514">
            <v>2000</v>
          </cell>
        </row>
        <row r="515">
          <cell r="A515" t="str">
            <v>100.11.10.270-5000.01</v>
          </cell>
          <cell r="B515">
            <v>193791</v>
          </cell>
        </row>
        <row r="516">
          <cell r="A516" t="str">
            <v>100.11.10.270-5000.03</v>
          </cell>
          <cell r="B516">
            <v>6000</v>
          </cell>
        </row>
        <row r="517">
          <cell r="A517" t="str">
            <v>100.11.10.270-5000.08</v>
          </cell>
          <cell r="B517">
            <v>3300</v>
          </cell>
        </row>
        <row r="518">
          <cell r="A518" t="str">
            <v>100.11.10.270-5100.00</v>
          </cell>
          <cell r="B518">
            <v>45466</v>
          </cell>
        </row>
        <row r="519">
          <cell r="A519" t="str">
            <v>100.11.10.270-5100.01</v>
          </cell>
          <cell r="B519">
            <v>1417</v>
          </cell>
        </row>
        <row r="520">
          <cell r="A520" t="str">
            <v>100.11.10.270-5100.02</v>
          </cell>
          <cell r="B520">
            <v>18780</v>
          </cell>
        </row>
        <row r="521">
          <cell r="A521" t="str">
            <v>100.11.10.270-5100.03</v>
          </cell>
          <cell r="B521">
            <v>3117</v>
          </cell>
        </row>
        <row r="522">
          <cell r="A522" t="str">
            <v>100.11.10.270-5100.04</v>
          </cell>
          <cell r="B522">
            <v>522</v>
          </cell>
        </row>
        <row r="523">
          <cell r="A523" t="str">
            <v>100.11.10.270-5100.05</v>
          </cell>
          <cell r="B523">
            <v>54</v>
          </cell>
        </row>
        <row r="524">
          <cell r="A524" t="str">
            <v>100.11.10.270-5100.06</v>
          </cell>
          <cell r="B524">
            <v>12000</v>
          </cell>
        </row>
        <row r="525">
          <cell r="A525" t="str">
            <v>100.11.10.270-5100.07</v>
          </cell>
          <cell r="B525">
            <v>612</v>
          </cell>
        </row>
        <row r="526">
          <cell r="A526" t="str">
            <v>100.11.10.270-5100.08</v>
          </cell>
          <cell r="B526">
            <v>7321</v>
          </cell>
        </row>
        <row r="527">
          <cell r="A527" t="str">
            <v>100.11.10.270-5100.10</v>
          </cell>
          <cell r="B527">
            <v>2250</v>
          </cell>
        </row>
        <row r="528">
          <cell r="A528" t="str">
            <v>100.11.10.270-5100.11</v>
          </cell>
          <cell r="B528">
            <v>2998</v>
          </cell>
        </row>
        <row r="529">
          <cell r="A529" t="str">
            <v>100.11.10.270-5100.17</v>
          </cell>
          <cell r="B529">
            <v>12500</v>
          </cell>
        </row>
        <row r="530">
          <cell r="A530" t="str">
            <v>100.11.10.270-6000.01</v>
          </cell>
          <cell r="B530">
            <v>17500</v>
          </cell>
        </row>
        <row r="531">
          <cell r="A531" t="str">
            <v>100.11.10.270-6000.05</v>
          </cell>
          <cell r="B531">
            <v>1200</v>
          </cell>
        </row>
        <row r="532">
          <cell r="A532" t="str">
            <v>100.11.10.270-6000.06</v>
          </cell>
          <cell r="B532">
            <v>27000</v>
          </cell>
        </row>
        <row r="533">
          <cell r="A533" t="str">
            <v>100.11.10.270-6100.01</v>
          </cell>
          <cell r="B533">
            <v>2870</v>
          </cell>
        </row>
        <row r="534">
          <cell r="A534" t="str">
            <v>100.11.10.270-6100.02</v>
          </cell>
          <cell r="B534">
            <v>3605</v>
          </cell>
        </row>
        <row r="535">
          <cell r="A535" t="str">
            <v>100.11.10.270-6200.01</v>
          </cell>
          <cell r="B535">
            <v>500</v>
          </cell>
        </row>
        <row r="536">
          <cell r="A536" t="str">
            <v>100.11.10.270-6200.02</v>
          </cell>
          <cell r="B536">
            <v>6500</v>
          </cell>
        </row>
        <row r="537">
          <cell r="A537" t="str">
            <v>100.11.10.270-6200.03</v>
          </cell>
          <cell r="B537">
            <v>5000</v>
          </cell>
        </row>
        <row r="538">
          <cell r="A538" t="str">
            <v>100.11.10.270-6200.05</v>
          </cell>
          <cell r="B538">
            <v>3675</v>
          </cell>
        </row>
        <row r="539">
          <cell r="A539" t="str">
            <v>100.11.10.270-6200.08</v>
          </cell>
          <cell r="B539">
            <v>500</v>
          </cell>
        </row>
        <row r="540">
          <cell r="A540" t="str">
            <v>100.11.10.270-6220.02</v>
          </cell>
          <cell r="B540">
            <v>1500</v>
          </cell>
        </row>
        <row r="541">
          <cell r="A541" t="str">
            <v>100.11.10.270-6220.03</v>
          </cell>
          <cell r="B541">
            <v>7500</v>
          </cell>
        </row>
        <row r="542">
          <cell r="A542" t="str">
            <v>100.11.10.270-6220.04</v>
          </cell>
          <cell r="B542">
            <v>4250</v>
          </cell>
        </row>
        <row r="543">
          <cell r="A543" t="str">
            <v>100.11.10.270-6300.01</v>
          </cell>
          <cell r="B543">
            <v>450</v>
          </cell>
        </row>
        <row r="544">
          <cell r="A544" t="str">
            <v>100.11.10.270-6400.07</v>
          </cell>
          <cell r="B544">
            <v>850</v>
          </cell>
        </row>
        <row r="545">
          <cell r="A545" t="str">
            <v>100.11.10.270-6400.20</v>
          </cell>
          <cell r="B545">
            <v>3500</v>
          </cell>
        </row>
        <row r="546">
          <cell r="A546" t="str">
            <v>100.11.10.270-6500.04</v>
          </cell>
          <cell r="B546">
            <v>12000</v>
          </cell>
        </row>
        <row r="547">
          <cell r="A547" t="str">
            <v>100.11.10.270-6600.04</v>
          </cell>
          <cell r="B547">
            <v>1750</v>
          </cell>
        </row>
        <row r="548">
          <cell r="A548" t="str">
            <v>100.13.00.001-4540.01</v>
          </cell>
          <cell r="B548">
            <v>2000</v>
          </cell>
        </row>
        <row r="549">
          <cell r="A549" t="str">
            <v>100.13.00.001-4540.05</v>
          </cell>
          <cell r="B549">
            <v>100</v>
          </cell>
        </row>
        <row r="550">
          <cell r="A550" t="str">
            <v>100.13.00.001-4540.06</v>
          </cell>
          <cell r="B550">
            <v>2000</v>
          </cell>
        </row>
        <row r="551">
          <cell r="A551" t="str">
            <v>100.13.00.001-5000.01</v>
          </cell>
          <cell r="B551">
            <v>587255</v>
          </cell>
        </row>
        <row r="552">
          <cell r="A552" t="str">
            <v>100.13.00.001-5000.03</v>
          </cell>
          <cell r="B552">
            <v>200</v>
          </cell>
        </row>
        <row r="553">
          <cell r="A553" t="str">
            <v>100.13.00.001-5000.07</v>
          </cell>
          <cell r="B553">
            <v>10914</v>
          </cell>
        </row>
        <row r="554">
          <cell r="A554" t="str">
            <v>100.13.00.001-5000.08</v>
          </cell>
          <cell r="B554">
            <v>6600</v>
          </cell>
        </row>
        <row r="555">
          <cell r="A555" t="str">
            <v>100.13.00.001-5100.00</v>
          </cell>
          <cell r="B555">
            <v>133711</v>
          </cell>
        </row>
        <row r="556">
          <cell r="A556" t="str">
            <v>100.13.00.001-5100.01</v>
          </cell>
          <cell r="B556">
            <v>60616</v>
          </cell>
        </row>
        <row r="557">
          <cell r="A557" t="str">
            <v>100.13.00.001-5100.02</v>
          </cell>
          <cell r="B557">
            <v>113020</v>
          </cell>
        </row>
        <row r="558">
          <cell r="A558" t="str">
            <v>100.13.00.001-5100.03</v>
          </cell>
          <cell r="B558">
            <v>7550</v>
          </cell>
        </row>
        <row r="559">
          <cell r="A559" t="str">
            <v>100.13.00.001-5100.04</v>
          </cell>
          <cell r="B559">
            <v>1212</v>
          </cell>
        </row>
        <row r="560">
          <cell r="A560" t="str">
            <v>100.13.00.001-5100.05</v>
          </cell>
          <cell r="B560">
            <v>885</v>
          </cell>
        </row>
        <row r="561">
          <cell r="A561" t="str">
            <v>100.13.00.001-5100.06</v>
          </cell>
          <cell r="B561">
            <v>17400</v>
          </cell>
        </row>
        <row r="562">
          <cell r="A562" t="str">
            <v>100.13.00.001-5100.07</v>
          </cell>
          <cell r="B562">
            <v>5416</v>
          </cell>
        </row>
        <row r="563">
          <cell r="A563" t="str">
            <v>100.13.00.001-5100.08</v>
          </cell>
          <cell r="B563">
            <v>10989</v>
          </cell>
        </row>
        <row r="564">
          <cell r="A564" t="str">
            <v>100.13.00.001-5100.10</v>
          </cell>
          <cell r="B564">
            <v>2000</v>
          </cell>
        </row>
        <row r="565">
          <cell r="A565" t="str">
            <v>100.13.00.001-5100.11</v>
          </cell>
          <cell r="B565">
            <v>11121</v>
          </cell>
        </row>
        <row r="566">
          <cell r="A566" t="str">
            <v>100.13.00.001-5100.12</v>
          </cell>
          <cell r="B566">
            <v>510</v>
          </cell>
        </row>
        <row r="567">
          <cell r="A567" t="str">
            <v>100.13.00.001-5100.15</v>
          </cell>
          <cell r="B567">
            <v>2880</v>
          </cell>
        </row>
        <row r="568">
          <cell r="A568" t="str">
            <v>100.13.00.001-5100.17</v>
          </cell>
          <cell r="B568">
            <v>199500</v>
          </cell>
        </row>
        <row r="569">
          <cell r="A569" t="str">
            <v>100.13.00.001-6000.01</v>
          </cell>
          <cell r="B569">
            <v>12000</v>
          </cell>
        </row>
        <row r="570">
          <cell r="A570" t="str">
            <v>100.13.00.001-6100.01</v>
          </cell>
          <cell r="B570">
            <v>77000</v>
          </cell>
        </row>
        <row r="571">
          <cell r="A571" t="str">
            <v>100.13.00.001-6100.02</v>
          </cell>
          <cell r="B571">
            <v>29850</v>
          </cell>
        </row>
        <row r="572">
          <cell r="A572" t="str">
            <v>100.13.00.001-6100.03</v>
          </cell>
          <cell r="B572">
            <v>19000</v>
          </cell>
        </row>
        <row r="573">
          <cell r="A573" t="str">
            <v>100.13.00.001-6200.01</v>
          </cell>
          <cell r="B573">
            <v>4500</v>
          </cell>
        </row>
        <row r="574">
          <cell r="A574" t="str">
            <v>100.13.00.001-6200.02</v>
          </cell>
          <cell r="B574">
            <v>15838</v>
          </cell>
        </row>
        <row r="575">
          <cell r="A575" t="str">
            <v>100.13.00.001-6200.03</v>
          </cell>
          <cell r="B575">
            <v>6000</v>
          </cell>
        </row>
        <row r="576">
          <cell r="A576" t="str">
            <v>100.13.00.001-6230.06</v>
          </cell>
          <cell r="B576">
            <v>1200</v>
          </cell>
        </row>
        <row r="577">
          <cell r="A577" t="str">
            <v>100.13.00.001-6230.07</v>
          </cell>
          <cell r="B577">
            <v>3000</v>
          </cell>
        </row>
        <row r="578">
          <cell r="A578" t="str">
            <v>100.13.00.001-6300.01</v>
          </cell>
          <cell r="B578">
            <v>1600</v>
          </cell>
        </row>
        <row r="579">
          <cell r="A579" t="str">
            <v>100.13.00.001-6300.02</v>
          </cell>
          <cell r="B579">
            <v>300</v>
          </cell>
        </row>
        <row r="580">
          <cell r="A580" t="str">
            <v>100.13.00.001-6300.03</v>
          </cell>
          <cell r="B580">
            <v>4500</v>
          </cell>
        </row>
        <row r="581">
          <cell r="A581" t="str">
            <v>100.13.00.001-6375.07</v>
          </cell>
          <cell r="B581">
            <v>1160</v>
          </cell>
        </row>
        <row r="582">
          <cell r="A582" t="str">
            <v>100.13.00.001-6400.02</v>
          </cell>
          <cell r="B582">
            <v>11750</v>
          </cell>
        </row>
        <row r="583">
          <cell r="A583" t="str">
            <v>100.13.00.001-6400.20</v>
          </cell>
          <cell r="B583">
            <v>3200</v>
          </cell>
        </row>
        <row r="584">
          <cell r="A584" t="str">
            <v>100.13.00.001-6500.04</v>
          </cell>
          <cell r="B584">
            <v>308400</v>
          </cell>
        </row>
        <row r="585">
          <cell r="A585" t="str">
            <v>100.13.00.001-6600.01</v>
          </cell>
          <cell r="B585">
            <v>200</v>
          </cell>
        </row>
        <row r="586">
          <cell r="A586" t="str">
            <v>100.13.00.001-6600.04</v>
          </cell>
          <cell r="B586">
            <v>22500</v>
          </cell>
        </row>
        <row r="587">
          <cell r="A587" t="str">
            <v>100.13.00.001-6600.07</v>
          </cell>
          <cell r="B587">
            <v>15000</v>
          </cell>
        </row>
        <row r="588">
          <cell r="A588" t="str">
            <v>100.13.00.001-7000.04</v>
          </cell>
          <cell r="B588">
            <v>220000</v>
          </cell>
        </row>
        <row r="589">
          <cell r="A589" t="str">
            <v>100.13.00.280-4540.10</v>
          </cell>
          <cell r="B589">
            <v>75000</v>
          </cell>
        </row>
        <row r="590">
          <cell r="A590" t="str">
            <v>100.13.00.280-4540.11</v>
          </cell>
          <cell r="B590">
            <v>10000</v>
          </cell>
        </row>
        <row r="591">
          <cell r="A591" t="str">
            <v>100.13.00.280-4540.13</v>
          </cell>
          <cell r="B591">
            <v>12000</v>
          </cell>
        </row>
        <row r="592">
          <cell r="A592" t="str">
            <v>100.13.00.280-5000.01</v>
          </cell>
          <cell r="B592">
            <v>150130</v>
          </cell>
        </row>
        <row r="593">
          <cell r="A593" t="str">
            <v>100.13.00.280-5000.02</v>
          </cell>
          <cell r="B593">
            <v>21600</v>
          </cell>
        </row>
        <row r="594">
          <cell r="A594" t="str">
            <v>100.13.00.280-5000.03</v>
          </cell>
          <cell r="B594">
            <v>4120</v>
          </cell>
        </row>
        <row r="595">
          <cell r="A595" t="str">
            <v>100.13.00.280-5000.08</v>
          </cell>
          <cell r="B595">
            <v>2200</v>
          </cell>
        </row>
        <row r="596">
          <cell r="A596" t="str">
            <v>100.13.00.280-5100.00</v>
          </cell>
          <cell r="B596">
            <v>39073</v>
          </cell>
        </row>
        <row r="597">
          <cell r="A597" t="str">
            <v>100.13.00.280-5100.01</v>
          </cell>
          <cell r="B597">
            <v>17901</v>
          </cell>
        </row>
        <row r="598">
          <cell r="A598" t="str">
            <v>100.13.00.280-5100.02</v>
          </cell>
          <cell r="B598">
            <v>22200</v>
          </cell>
        </row>
        <row r="599">
          <cell r="A599" t="str">
            <v>100.13.00.280-5100.03</v>
          </cell>
          <cell r="B599">
            <v>2636</v>
          </cell>
        </row>
        <row r="600">
          <cell r="A600" t="str">
            <v>100.13.00.280-5100.04</v>
          </cell>
          <cell r="B600">
            <v>422</v>
          </cell>
        </row>
        <row r="601">
          <cell r="A601" t="str">
            <v>100.13.00.280-5100.05</v>
          </cell>
          <cell r="B601">
            <v>39</v>
          </cell>
        </row>
        <row r="602">
          <cell r="A602" t="str">
            <v>100.13.00.280-5100.06</v>
          </cell>
          <cell r="B602">
            <v>5400</v>
          </cell>
        </row>
        <row r="603">
          <cell r="A603" t="str">
            <v>100.13.00.280-5100.07</v>
          </cell>
          <cell r="B603">
            <v>410</v>
          </cell>
        </row>
        <row r="604">
          <cell r="A604" t="str">
            <v>100.13.00.280-5100.08</v>
          </cell>
          <cell r="B604">
            <v>8554</v>
          </cell>
        </row>
        <row r="605">
          <cell r="A605" t="str">
            <v>100.13.00.280-5100.10</v>
          </cell>
          <cell r="B605">
            <v>2000</v>
          </cell>
        </row>
        <row r="606">
          <cell r="A606" t="str">
            <v>100.13.00.280-5100.11</v>
          </cell>
          <cell r="B606">
            <v>2355</v>
          </cell>
        </row>
        <row r="607">
          <cell r="A607" t="str">
            <v>100.13.00.280-5100.15</v>
          </cell>
          <cell r="B607">
            <v>1440</v>
          </cell>
        </row>
        <row r="608">
          <cell r="A608" t="str">
            <v>100.13.00.280-6000.01</v>
          </cell>
          <cell r="B608">
            <v>123400</v>
          </cell>
        </row>
        <row r="609">
          <cell r="A609" t="str">
            <v>100.13.00.280-6000.07</v>
          </cell>
          <cell r="B609">
            <v>12000</v>
          </cell>
        </row>
        <row r="610">
          <cell r="A610" t="str">
            <v>100.13.00.280-6000.08</v>
          </cell>
          <cell r="B610">
            <v>35000</v>
          </cell>
        </row>
        <row r="611">
          <cell r="A611" t="str">
            <v>100.13.00.280-6230.01</v>
          </cell>
          <cell r="B611">
            <v>4000</v>
          </cell>
        </row>
        <row r="612">
          <cell r="A612" t="str">
            <v>100.13.00.280-6300.01</v>
          </cell>
          <cell r="B612">
            <v>150</v>
          </cell>
        </row>
        <row r="613">
          <cell r="A613" t="str">
            <v>100.13.00.280-6600.05</v>
          </cell>
          <cell r="B613">
            <v>1500</v>
          </cell>
        </row>
        <row r="614">
          <cell r="A614" t="str">
            <v>100.13.00.290-4540.04</v>
          </cell>
          <cell r="B614">
            <v>304124</v>
          </cell>
        </row>
        <row r="615">
          <cell r="A615" t="str">
            <v>100.13.00.290-5000.01</v>
          </cell>
          <cell r="B615">
            <v>3525619</v>
          </cell>
        </row>
        <row r="616">
          <cell r="A616" t="str">
            <v>100.13.00.290-5000.02</v>
          </cell>
          <cell r="B616">
            <v>55000</v>
          </cell>
        </row>
        <row r="617">
          <cell r="A617" t="str">
            <v>100.13.00.290-5000.03</v>
          </cell>
          <cell r="B617">
            <v>691600</v>
          </cell>
        </row>
        <row r="618">
          <cell r="A618" t="str">
            <v>100.13.00.290-5000.04</v>
          </cell>
          <cell r="B618">
            <v>352503</v>
          </cell>
        </row>
        <row r="619">
          <cell r="A619" t="str">
            <v>100.13.00.290-5000.06</v>
          </cell>
          <cell r="B619">
            <v>23304</v>
          </cell>
        </row>
        <row r="620">
          <cell r="A620" t="str">
            <v>100.13.00.290-5000.08</v>
          </cell>
          <cell r="B620">
            <v>50600</v>
          </cell>
        </row>
        <row r="621">
          <cell r="A621" t="str">
            <v>100.13.00.290-5000.09</v>
          </cell>
          <cell r="B621">
            <v>105000</v>
          </cell>
        </row>
        <row r="622">
          <cell r="A622" t="str">
            <v>100.13.00.290-5000.11</v>
          </cell>
          <cell r="B622">
            <v>38000</v>
          </cell>
        </row>
        <row r="623">
          <cell r="A623" t="str">
            <v>100.13.00.290-5100.00</v>
          </cell>
          <cell r="B623">
            <v>1359978</v>
          </cell>
        </row>
        <row r="624">
          <cell r="A624" t="str">
            <v>100.13.00.290-5100.01</v>
          </cell>
          <cell r="B624">
            <v>579955</v>
          </cell>
        </row>
        <row r="625">
          <cell r="A625" t="str">
            <v>100.13.00.290-5100.02</v>
          </cell>
          <cell r="B625">
            <v>442920</v>
          </cell>
        </row>
        <row r="626">
          <cell r="A626" t="str">
            <v>100.13.00.290-5100.03</v>
          </cell>
          <cell r="B626">
            <v>33256</v>
          </cell>
        </row>
        <row r="627">
          <cell r="A627" t="str">
            <v>100.13.00.290-5100.04</v>
          </cell>
          <cell r="B627">
            <v>5786</v>
          </cell>
        </row>
        <row r="628">
          <cell r="A628" t="str">
            <v>100.13.00.290-5100.05</v>
          </cell>
          <cell r="B628">
            <v>816</v>
          </cell>
        </row>
        <row r="629">
          <cell r="A629" t="str">
            <v>100.13.00.290-5100.06</v>
          </cell>
          <cell r="B629">
            <v>115800</v>
          </cell>
        </row>
        <row r="630">
          <cell r="A630" t="str">
            <v>100.13.00.290-5100.07</v>
          </cell>
          <cell r="B630">
            <v>588</v>
          </cell>
        </row>
        <row r="631">
          <cell r="A631" t="str">
            <v>100.13.00.290-5100.08</v>
          </cell>
          <cell r="B631">
            <v>15120</v>
          </cell>
        </row>
        <row r="632">
          <cell r="A632" t="str">
            <v>100.13.00.290-5100.09</v>
          </cell>
          <cell r="B632">
            <v>0</v>
          </cell>
        </row>
        <row r="633">
          <cell r="A633" t="str">
            <v>100.13.00.290-5100.10</v>
          </cell>
          <cell r="B633">
            <v>29000</v>
          </cell>
        </row>
        <row r="634">
          <cell r="A634" t="str">
            <v>100.13.00.290-5100.11</v>
          </cell>
          <cell r="B634">
            <v>57951</v>
          </cell>
        </row>
        <row r="635">
          <cell r="A635" t="str">
            <v>100.13.00.290-5100.12</v>
          </cell>
          <cell r="B635">
            <v>16600</v>
          </cell>
        </row>
        <row r="636">
          <cell r="A636" t="str">
            <v>100.13.00.290-5100.15</v>
          </cell>
          <cell r="B636">
            <v>1440</v>
          </cell>
        </row>
        <row r="637">
          <cell r="A637" t="str">
            <v>100.13.00.290-6000.21</v>
          </cell>
          <cell r="B637">
            <v>495000</v>
          </cell>
        </row>
        <row r="638">
          <cell r="A638" t="str">
            <v>100.13.00.290-6200.02</v>
          </cell>
          <cell r="B638">
            <v>15000</v>
          </cell>
        </row>
        <row r="639">
          <cell r="A639" t="str">
            <v>100.13.00.290-6200.05</v>
          </cell>
          <cell r="B639">
            <v>57000</v>
          </cell>
        </row>
        <row r="640">
          <cell r="A640" t="str">
            <v>100.13.00.290-6200.08</v>
          </cell>
          <cell r="B640">
            <v>5000</v>
          </cell>
        </row>
        <row r="641">
          <cell r="A641" t="str">
            <v>100.13.00.290-6230.02</v>
          </cell>
          <cell r="B641">
            <v>50743</v>
          </cell>
        </row>
        <row r="642">
          <cell r="A642" t="str">
            <v>100.13.00.290-6230.03</v>
          </cell>
          <cell r="B642">
            <v>22000</v>
          </cell>
        </row>
        <row r="643">
          <cell r="A643" t="str">
            <v>100.13.00.290-6230.04</v>
          </cell>
          <cell r="B643">
            <v>5000</v>
          </cell>
        </row>
        <row r="644">
          <cell r="A644" t="str">
            <v>100.13.00.290-6230.08</v>
          </cell>
          <cell r="B644">
            <v>12000</v>
          </cell>
        </row>
        <row r="645">
          <cell r="A645" t="str">
            <v>100.13.00.290-6350.03</v>
          </cell>
          <cell r="B645">
            <v>19200</v>
          </cell>
        </row>
        <row r="646">
          <cell r="A646" t="str">
            <v>100.13.00.290-6400.02</v>
          </cell>
          <cell r="B646">
            <v>24000</v>
          </cell>
        </row>
        <row r="647">
          <cell r="A647" t="str">
            <v>100.13.00.290-6400.07</v>
          </cell>
          <cell r="B647">
            <v>11100</v>
          </cell>
        </row>
        <row r="648">
          <cell r="A648" t="str">
            <v>100.13.00.290-6400.17</v>
          </cell>
          <cell r="B648">
            <v>8106</v>
          </cell>
        </row>
        <row r="649">
          <cell r="A649" t="str">
            <v>100.13.00.290-6400.19</v>
          </cell>
          <cell r="B649">
            <v>5000</v>
          </cell>
        </row>
        <row r="650">
          <cell r="A650" t="str">
            <v>100.13.00.290-6600.42</v>
          </cell>
          <cell r="B650">
            <v>5000</v>
          </cell>
        </row>
        <row r="651">
          <cell r="A651" t="str">
            <v>100.13.00.290-7000.02</v>
          </cell>
          <cell r="B651">
            <v>446436</v>
          </cell>
        </row>
        <row r="652">
          <cell r="A652" t="str">
            <v>100.20.20.310-4583.09</v>
          </cell>
          <cell r="B652">
            <v>15000</v>
          </cell>
        </row>
        <row r="653">
          <cell r="A653" t="str">
            <v>100.20.20.310-5000.01</v>
          </cell>
          <cell r="B653">
            <v>319115</v>
          </cell>
        </row>
        <row r="654">
          <cell r="A654" t="str">
            <v>100.20.20.310-5000.02</v>
          </cell>
          <cell r="B654">
            <v>35000</v>
          </cell>
        </row>
        <row r="655">
          <cell r="A655" t="str">
            <v>100.20.20.310-5000.07</v>
          </cell>
          <cell r="B655">
            <v>7912</v>
          </cell>
        </row>
        <row r="656">
          <cell r="A656" t="str">
            <v>100.20.20.310-5000.08</v>
          </cell>
          <cell r="B656">
            <v>4420</v>
          </cell>
        </row>
        <row r="657">
          <cell r="A657" t="str">
            <v>100.20.20.310-5100.00</v>
          </cell>
          <cell r="B657">
            <v>38863</v>
          </cell>
        </row>
        <row r="658">
          <cell r="A658" t="str">
            <v>100.20.20.310-5100.01</v>
          </cell>
          <cell r="B658">
            <v>13049</v>
          </cell>
        </row>
        <row r="659">
          <cell r="A659" t="str">
            <v>100.20.20.310-5100.02</v>
          </cell>
          <cell r="B659">
            <v>40542</v>
          </cell>
        </row>
        <row r="660">
          <cell r="A660" t="str">
            <v>100.20.20.310-5100.03</v>
          </cell>
          <cell r="B660">
            <v>3963</v>
          </cell>
        </row>
        <row r="661">
          <cell r="A661" t="str">
            <v>100.20.20.310-5100.04</v>
          </cell>
          <cell r="B661">
            <v>637</v>
          </cell>
        </row>
        <row r="662">
          <cell r="A662" t="str">
            <v>100.20.20.310-5100.05</v>
          </cell>
          <cell r="B662">
            <v>169</v>
          </cell>
        </row>
        <row r="663">
          <cell r="A663" t="str">
            <v>100.20.20.310-5100.06</v>
          </cell>
          <cell r="B663">
            <v>5400</v>
          </cell>
        </row>
        <row r="664">
          <cell r="A664" t="str">
            <v>100.20.20.310-5100.07</v>
          </cell>
          <cell r="B664">
            <v>2514</v>
          </cell>
        </row>
        <row r="665">
          <cell r="A665" t="str">
            <v>100.20.20.310-5100.08</v>
          </cell>
          <cell r="B665">
            <v>9520</v>
          </cell>
        </row>
        <row r="666">
          <cell r="A666" t="str">
            <v>100.20.20.310-5100.11</v>
          </cell>
          <cell r="B666">
            <v>4840</v>
          </cell>
        </row>
        <row r="667">
          <cell r="A667" t="str">
            <v>100.20.20.310-5100.15</v>
          </cell>
          <cell r="B667">
            <v>879</v>
          </cell>
        </row>
        <row r="668">
          <cell r="A668" t="str">
            <v>100.20.20.310-5100.17</v>
          </cell>
          <cell r="B668">
            <v>9500</v>
          </cell>
        </row>
        <row r="669">
          <cell r="A669" t="str">
            <v>100.20.20.310-6000.01</v>
          </cell>
          <cell r="B669">
            <v>5000</v>
          </cell>
        </row>
        <row r="670">
          <cell r="A670" t="str">
            <v>100.20.20.310-6100.01</v>
          </cell>
          <cell r="B670">
            <v>48410</v>
          </cell>
        </row>
        <row r="671">
          <cell r="A671" t="str">
            <v>100.20.20.310-6100.02</v>
          </cell>
          <cell r="B671">
            <v>2575</v>
          </cell>
        </row>
        <row r="672">
          <cell r="A672" t="str">
            <v>100.20.20.310-6100.05</v>
          </cell>
          <cell r="B672">
            <v>1000</v>
          </cell>
        </row>
        <row r="673">
          <cell r="A673" t="str">
            <v>100.20.20.310-6200.01</v>
          </cell>
          <cell r="B673">
            <v>1000</v>
          </cell>
        </row>
        <row r="674">
          <cell r="A674" t="str">
            <v>100.20.20.310-6200.02</v>
          </cell>
          <cell r="B674">
            <v>5000</v>
          </cell>
        </row>
        <row r="675">
          <cell r="A675" t="str">
            <v>100.20.20.310-6200.03</v>
          </cell>
          <cell r="B675">
            <v>6500</v>
          </cell>
        </row>
        <row r="676">
          <cell r="A676" t="str">
            <v>100.20.20.310-6200.04</v>
          </cell>
          <cell r="B676">
            <v>2500</v>
          </cell>
        </row>
        <row r="677">
          <cell r="A677" t="str">
            <v>100.20.20.310-6300.02</v>
          </cell>
          <cell r="B677">
            <v>200</v>
          </cell>
        </row>
        <row r="678">
          <cell r="A678" t="str">
            <v>100.20.20.310-6350.03</v>
          </cell>
          <cell r="B678">
            <v>1500</v>
          </cell>
        </row>
        <row r="679">
          <cell r="A679" t="str">
            <v>100.20.20.310-6400.01</v>
          </cell>
          <cell r="B679">
            <v>3000</v>
          </cell>
        </row>
        <row r="680">
          <cell r="A680" t="str">
            <v>100.20.20.310-6400.02</v>
          </cell>
          <cell r="B680">
            <v>3000</v>
          </cell>
        </row>
        <row r="681">
          <cell r="A681" t="str">
            <v>100.20.20.310-6400.20</v>
          </cell>
          <cell r="B681">
            <v>6120</v>
          </cell>
        </row>
        <row r="682">
          <cell r="A682" t="str">
            <v>100.20.20.310-6500.04</v>
          </cell>
          <cell r="B682">
            <v>10800</v>
          </cell>
        </row>
        <row r="683">
          <cell r="A683" t="str">
            <v>100.20.20.310-6600.01</v>
          </cell>
          <cell r="B683">
            <v>300</v>
          </cell>
        </row>
        <row r="684">
          <cell r="A684" t="str">
            <v>100.20.20.310-6600.04</v>
          </cell>
          <cell r="B684">
            <v>4000</v>
          </cell>
        </row>
        <row r="685">
          <cell r="A685" t="str">
            <v>100.20.20.310-6620.01</v>
          </cell>
          <cell r="B685">
            <v>14000</v>
          </cell>
        </row>
        <row r="686">
          <cell r="A686" t="str">
            <v>100.20.25.330-5000.01</v>
          </cell>
          <cell r="B686">
            <v>65797</v>
          </cell>
        </row>
        <row r="687">
          <cell r="A687" t="str">
            <v>100.20.25.330-5000.02</v>
          </cell>
          <cell r="B687">
            <v>296000</v>
          </cell>
        </row>
        <row r="688">
          <cell r="A688" t="str">
            <v>100.20.25.330-5000.03</v>
          </cell>
          <cell r="B688">
            <v>12000</v>
          </cell>
        </row>
        <row r="689">
          <cell r="A689" t="str">
            <v>100.20.25.330-5000.08</v>
          </cell>
          <cell r="B689">
            <v>1375</v>
          </cell>
        </row>
        <row r="690">
          <cell r="A690" t="str">
            <v>100.20.25.330-5100.00</v>
          </cell>
          <cell r="B690">
            <v>11799</v>
          </cell>
        </row>
        <row r="691">
          <cell r="A691" t="str">
            <v>100.20.25.330-5100.01</v>
          </cell>
          <cell r="B691">
            <v>7888</v>
          </cell>
        </row>
        <row r="692">
          <cell r="A692" t="str">
            <v>100.20.25.330-5100.02</v>
          </cell>
          <cell r="B692">
            <v>14330</v>
          </cell>
        </row>
        <row r="693">
          <cell r="A693" t="str">
            <v>100.20.25.330-5100.03</v>
          </cell>
          <cell r="B693">
            <v>1144</v>
          </cell>
        </row>
        <row r="694">
          <cell r="A694" t="str">
            <v>100.20.25.330-5100.04</v>
          </cell>
          <cell r="B694">
            <v>185</v>
          </cell>
        </row>
        <row r="695">
          <cell r="A695" t="str">
            <v>100.20.25.330-5100.05</v>
          </cell>
          <cell r="B695">
            <v>0</v>
          </cell>
        </row>
        <row r="696">
          <cell r="A696" t="str">
            <v>100.20.25.330-5100.06</v>
          </cell>
          <cell r="B696">
            <v>71400</v>
          </cell>
        </row>
        <row r="697">
          <cell r="A697" t="str">
            <v>100.20.25.330-5100.07</v>
          </cell>
          <cell r="B697">
            <v>182</v>
          </cell>
        </row>
        <row r="698">
          <cell r="A698" t="str">
            <v>100.20.25.330-5100.08</v>
          </cell>
          <cell r="B698">
            <v>0</v>
          </cell>
        </row>
        <row r="699">
          <cell r="A699" t="str">
            <v>100.20.25.330-5100.10</v>
          </cell>
          <cell r="B699">
            <v>150</v>
          </cell>
        </row>
        <row r="700">
          <cell r="A700" t="str">
            <v>100.20.25.330-5100.11</v>
          </cell>
          <cell r="B700">
            <v>977</v>
          </cell>
        </row>
        <row r="701">
          <cell r="A701" t="str">
            <v>100.20.25.330-5100.12</v>
          </cell>
          <cell r="B701">
            <v>2000</v>
          </cell>
        </row>
        <row r="702">
          <cell r="A702" t="str">
            <v>100.20.25.330-5100.17</v>
          </cell>
          <cell r="B702">
            <v>74500</v>
          </cell>
        </row>
        <row r="703">
          <cell r="A703" t="str">
            <v>100.20.25.330-6100.01</v>
          </cell>
          <cell r="B703">
            <v>0</v>
          </cell>
        </row>
        <row r="704">
          <cell r="A704" t="str">
            <v>100.20.25.330-6100.02</v>
          </cell>
          <cell r="B704">
            <v>0</v>
          </cell>
        </row>
        <row r="705">
          <cell r="A705" t="str">
            <v>100.20.25.330-6100.03</v>
          </cell>
          <cell r="B705">
            <v>0</v>
          </cell>
        </row>
        <row r="706">
          <cell r="A706" t="str">
            <v>100.20.25.330-6200.05</v>
          </cell>
          <cell r="B706">
            <v>0</v>
          </cell>
        </row>
        <row r="707">
          <cell r="A707" t="str">
            <v>100.20.25.330-6300.01</v>
          </cell>
          <cell r="B707">
            <v>0</v>
          </cell>
        </row>
        <row r="708">
          <cell r="A708" t="str">
            <v>100.20.25.330-6500.04</v>
          </cell>
          <cell r="B708">
            <v>0</v>
          </cell>
        </row>
        <row r="709">
          <cell r="A709" t="str">
            <v>100.20.25.330-7000.04</v>
          </cell>
          <cell r="B709">
            <v>500000</v>
          </cell>
        </row>
        <row r="710">
          <cell r="A710" t="str">
            <v>100.20.30.350-6000.27</v>
          </cell>
          <cell r="B710">
            <v>51000</v>
          </cell>
        </row>
        <row r="711">
          <cell r="A711" t="str">
            <v>100.20.30.350-6100.01</v>
          </cell>
          <cell r="B711">
            <v>63860</v>
          </cell>
        </row>
        <row r="712">
          <cell r="A712" t="str">
            <v>100.20.30.350-6100.02</v>
          </cell>
          <cell r="B712">
            <v>2987</v>
          </cell>
        </row>
        <row r="713">
          <cell r="A713" t="str">
            <v>100.20.30.350-6200.01</v>
          </cell>
          <cell r="B713">
            <v>300</v>
          </cell>
        </row>
        <row r="714">
          <cell r="A714" t="str">
            <v>100.20.30.350-6200.02</v>
          </cell>
          <cell r="B714">
            <v>200</v>
          </cell>
        </row>
        <row r="715">
          <cell r="A715" t="str">
            <v>100.20.30.350-6200.03</v>
          </cell>
          <cell r="B715">
            <v>1600</v>
          </cell>
        </row>
        <row r="716">
          <cell r="A716" t="str">
            <v>100.20.30.350-6350.03</v>
          </cell>
          <cell r="B716">
            <v>2170</v>
          </cell>
        </row>
        <row r="717">
          <cell r="A717" t="str">
            <v>100.20.30.350-6400.01</v>
          </cell>
          <cell r="B717">
            <v>2000</v>
          </cell>
        </row>
        <row r="718">
          <cell r="A718" t="str">
            <v>100.20.30.350-6400.20</v>
          </cell>
          <cell r="B718">
            <v>5830</v>
          </cell>
        </row>
        <row r="719">
          <cell r="A719" t="str">
            <v>100.20.30.350-6500.04</v>
          </cell>
          <cell r="B719">
            <v>6000</v>
          </cell>
        </row>
        <row r="720">
          <cell r="A720" t="str">
            <v>100.40.50.001-5000.01</v>
          </cell>
          <cell r="B720">
            <v>370719</v>
          </cell>
        </row>
        <row r="721">
          <cell r="A721" t="str">
            <v>100.40.50.001-5000.07</v>
          </cell>
          <cell r="B721">
            <v>9100</v>
          </cell>
        </row>
        <row r="722">
          <cell r="A722" t="str">
            <v>100.40.50.001-5000.08</v>
          </cell>
          <cell r="B722">
            <v>4600</v>
          </cell>
        </row>
        <row r="723">
          <cell r="A723" t="str">
            <v>100.40.50.001-5100.00</v>
          </cell>
          <cell r="B723">
            <v>54619</v>
          </cell>
        </row>
        <row r="724">
          <cell r="A724" t="str">
            <v>100.40.50.001-5100.01</v>
          </cell>
          <cell r="B724">
            <v>22950</v>
          </cell>
        </row>
        <row r="725">
          <cell r="A725" t="str">
            <v>100.40.50.001-5100.02</v>
          </cell>
          <cell r="B725">
            <v>50585</v>
          </cell>
        </row>
        <row r="726">
          <cell r="A726" t="str">
            <v>100.40.50.001-5100.03</v>
          </cell>
          <cell r="B726">
            <v>3324</v>
          </cell>
        </row>
        <row r="727">
          <cell r="A727" t="str">
            <v>100.40.50.001-5100.04</v>
          </cell>
          <cell r="B727">
            <v>557</v>
          </cell>
        </row>
        <row r="728">
          <cell r="A728" t="str">
            <v>100.40.50.001-5100.05</v>
          </cell>
          <cell r="B728">
            <v>336</v>
          </cell>
        </row>
        <row r="729">
          <cell r="A729" t="str">
            <v>100.40.50.001-5100.06</v>
          </cell>
          <cell r="B729">
            <v>4200</v>
          </cell>
        </row>
        <row r="730">
          <cell r="A730" t="str">
            <v>100.40.50.001-5100.07</v>
          </cell>
          <cell r="B730">
            <v>2964</v>
          </cell>
        </row>
        <row r="731">
          <cell r="A731" t="str">
            <v>100.40.50.001-5100.08</v>
          </cell>
          <cell r="B731">
            <v>10564</v>
          </cell>
        </row>
        <row r="732">
          <cell r="A732" t="str">
            <v>100.40.50.001-5100.11</v>
          </cell>
          <cell r="B732">
            <v>5598</v>
          </cell>
        </row>
        <row r="733">
          <cell r="A733" t="str">
            <v>100.40.50.001-5100.12</v>
          </cell>
          <cell r="B733">
            <v>50</v>
          </cell>
        </row>
        <row r="734">
          <cell r="A734" t="str">
            <v>100.40.50.001-5100.15</v>
          </cell>
          <cell r="B734">
            <v>1300</v>
          </cell>
        </row>
        <row r="735">
          <cell r="A735" t="str">
            <v>100.40.50.001-5100.17</v>
          </cell>
          <cell r="B735">
            <v>47000</v>
          </cell>
        </row>
        <row r="736">
          <cell r="A736" t="str">
            <v>100.40.50.001-6000.01</v>
          </cell>
          <cell r="B736">
            <v>5000</v>
          </cell>
        </row>
        <row r="737">
          <cell r="A737" t="str">
            <v>100.40.50.001-6100.01</v>
          </cell>
          <cell r="B737">
            <v>39000</v>
          </cell>
        </row>
        <row r="738">
          <cell r="A738" t="str">
            <v>100.40.50.001-6100.02</v>
          </cell>
          <cell r="B738">
            <v>4000</v>
          </cell>
        </row>
        <row r="739">
          <cell r="A739" t="str">
            <v>100.40.50.001-6100.03</v>
          </cell>
          <cell r="B739">
            <v>2500</v>
          </cell>
        </row>
        <row r="740">
          <cell r="A740" t="str">
            <v>100.40.50.001-6200.01</v>
          </cell>
          <cell r="B740">
            <v>3300</v>
          </cell>
        </row>
        <row r="741">
          <cell r="A741" t="str">
            <v>100.40.50.001-6200.02</v>
          </cell>
          <cell r="B741">
            <v>5000</v>
          </cell>
        </row>
        <row r="742">
          <cell r="A742" t="str">
            <v>100.40.50.001-6200.03</v>
          </cell>
          <cell r="B742">
            <v>10000</v>
          </cell>
        </row>
        <row r="743">
          <cell r="A743" t="str">
            <v>100.40.50.001-6200.05</v>
          </cell>
          <cell r="B743">
            <v>5400</v>
          </cell>
        </row>
        <row r="744">
          <cell r="A744" t="str">
            <v>100.40.50.001-6300.01</v>
          </cell>
          <cell r="B744">
            <v>630</v>
          </cell>
        </row>
        <row r="745">
          <cell r="A745" t="str">
            <v>100.40.50.001-6300.02</v>
          </cell>
          <cell r="B745">
            <v>1500</v>
          </cell>
        </row>
        <row r="746">
          <cell r="A746" t="str">
            <v>100.40.50.001-6350.02</v>
          </cell>
          <cell r="B746">
            <v>180</v>
          </cell>
        </row>
        <row r="747">
          <cell r="A747" t="str">
            <v>100.40.50.001-6500.04</v>
          </cell>
          <cell r="B747">
            <v>6600</v>
          </cell>
        </row>
        <row r="748">
          <cell r="A748" t="str">
            <v>100.40.50.001-6600.01</v>
          </cell>
          <cell r="B748">
            <v>1000</v>
          </cell>
        </row>
        <row r="749">
          <cell r="A749" t="str">
            <v>100.40.50.001-6600.04</v>
          </cell>
          <cell r="B749">
            <v>4000</v>
          </cell>
        </row>
        <row r="750">
          <cell r="A750" t="str">
            <v>100.40.55.060-6000.09</v>
          </cell>
          <cell r="B750">
            <v>0</v>
          </cell>
        </row>
        <row r="751">
          <cell r="A751" t="str">
            <v>100.40.55.060-6100.02</v>
          </cell>
          <cell r="B751">
            <v>0</v>
          </cell>
        </row>
        <row r="752">
          <cell r="A752" t="str">
            <v>100.40.55.060-6200.01</v>
          </cell>
          <cell r="B752">
            <v>0</v>
          </cell>
        </row>
        <row r="753">
          <cell r="A753" t="str">
            <v>100.40.55.060-6200.02</v>
          </cell>
          <cell r="B753">
            <v>0</v>
          </cell>
        </row>
        <row r="754">
          <cell r="A754" t="str">
            <v>100.40.55.060-6200.03</v>
          </cell>
          <cell r="B754">
            <v>0</v>
          </cell>
        </row>
        <row r="755">
          <cell r="A755" t="str">
            <v>100.40.55.060-6200.05</v>
          </cell>
          <cell r="B755">
            <v>0</v>
          </cell>
        </row>
        <row r="756">
          <cell r="A756" t="str">
            <v>100.40.55.060-6200.06</v>
          </cell>
          <cell r="B756">
            <v>0</v>
          </cell>
        </row>
        <row r="757">
          <cell r="A757" t="str">
            <v>100.40.55.060-6280.14</v>
          </cell>
          <cell r="B757">
            <v>0</v>
          </cell>
        </row>
        <row r="758">
          <cell r="A758" t="str">
            <v>100.40.55.060-6280.38</v>
          </cell>
          <cell r="B758">
            <v>0</v>
          </cell>
        </row>
        <row r="759">
          <cell r="A759" t="str">
            <v>100.40.55.060-6300.03</v>
          </cell>
          <cell r="B759">
            <v>0</v>
          </cell>
        </row>
        <row r="760">
          <cell r="A760" t="str">
            <v>100.40.55.060-6350.01</v>
          </cell>
          <cell r="B760">
            <v>0</v>
          </cell>
        </row>
        <row r="761">
          <cell r="A761" t="str">
            <v>100.40.55.060-6375.07</v>
          </cell>
          <cell r="B761">
            <v>0</v>
          </cell>
        </row>
        <row r="762">
          <cell r="A762" t="str">
            <v>100.40.55.060-6400.02</v>
          </cell>
          <cell r="B762">
            <v>0</v>
          </cell>
        </row>
        <row r="763">
          <cell r="A763" t="str">
            <v>100.40.55.060-6400.04</v>
          </cell>
          <cell r="B763">
            <v>0</v>
          </cell>
        </row>
        <row r="764">
          <cell r="A764" t="str">
            <v>100.40.55.060-6400.05</v>
          </cell>
          <cell r="B764">
            <v>0</v>
          </cell>
        </row>
        <row r="765">
          <cell r="A765" t="str">
            <v>100.40.55.060-6400.20</v>
          </cell>
          <cell r="B765">
            <v>0</v>
          </cell>
        </row>
        <row r="766">
          <cell r="A766" t="str">
            <v>100.40.55.060-6600.01</v>
          </cell>
          <cell r="B766">
            <v>0</v>
          </cell>
        </row>
        <row r="767">
          <cell r="A767" t="str">
            <v>100.40.55.060-6600.04</v>
          </cell>
          <cell r="B767">
            <v>0</v>
          </cell>
        </row>
        <row r="768">
          <cell r="A768" t="str">
            <v>100.40.55.500-5000.01</v>
          </cell>
          <cell r="B768">
            <v>305301</v>
          </cell>
        </row>
        <row r="769">
          <cell r="A769" t="str">
            <v>100.40.55.500-5000.03</v>
          </cell>
          <cell r="B769">
            <v>21630</v>
          </cell>
        </row>
        <row r="770">
          <cell r="A770" t="str">
            <v>100.40.55.500-5000.06</v>
          </cell>
          <cell r="B770">
            <v>400</v>
          </cell>
        </row>
        <row r="771">
          <cell r="A771" t="str">
            <v>100.40.55.500-5000.07</v>
          </cell>
          <cell r="B771">
            <v>5196</v>
          </cell>
        </row>
        <row r="772">
          <cell r="A772" t="str">
            <v>100.40.55.500-5000.08</v>
          </cell>
          <cell r="B772">
            <v>5720</v>
          </cell>
        </row>
        <row r="773">
          <cell r="A773" t="str">
            <v>100.40.55.500-5100.00</v>
          </cell>
          <cell r="B773">
            <v>63453</v>
          </cell>
        </row>
        <row r="774">
          <cell r="A774" t="str">
            <v>100.40.55.500-5100.01</v>
          </cell>
          <cell r="B774">
            <v>29422</v>
          </cell>
        </row>
        <row r="775">
          <cell r="A775" t="str">
            <v>100.40.55.500-5100.02</v>
          </cell>
          <cell r="B775">
            <v>46200</v>
          </cell>
        </row>
        <row r="776">
          <cell r="A776" t="str">
            <v>100.40.55.500-5100.03</v>
          </cell>
          <cell r="B776">
            <v>5272</v>
          </cell>
        </row>
        <row r="777">
          <cell r="A777" t="str">
            <v>100.40.55.500-5100.04</v>
          </cell>
          <cell r="B777">
            <v>920</v>
          </cell>
        </row>
        <row r="778">
          <cell r="A778" t="str">
            <v>100.40.55.500-5100.05</v>
          </cell>
          <cell r="B778">
            <v>352</v>
          </cell>
        </row>
        <row r="779">
          <cell r="A779" t="str">
            <v>100.40.55.500-5100.06</v>
          </cell>
          <cell r="B779">
            <v>10800</v>
          </cell>
        </row>
        <row r="780">
          <cell r="A780" t="str">
            <v>100.40.55.500-5100.07</v>
          </cell>
          <cell r="B780">
            <v>1621</v>
          </cell>
        </row>
        <row r="781">
          <cell r="A781" t="str">
            <v>100.40.55.500-5100.08</v>
          </cell>
          <cell r="B781">
            <v>18155</v>
          </cell>
        </row>
        <row r="782">
          <cell r="A782" t="str">
            <v>100.40.55.500-5100.10</v>
          </cell>
          <cell r="B782">
            <v>900</v>
          </cell>
        </row>
        <row r="783">
          <cell r="A783" t="str">
            <v>100.40.55.500-5100.11</v>
          </cell>
          <cell r="B783">
            <v>4767</v>
          </cell>
        </row>
        <row r="784">
          <cell r="A784" t="str">
            <v>100.40.55.500-5100.15</v>
          </cell>
          <cell r="B784">
            <v>900</v>
          </cell>
        </row>
        <row r="785">
          <cell r="A785" t="str">
            <v>100.40.55.500-5100.17</v>
          </cell>
          <cell r="B785">
            <v>10000</v>
          </cell>
        </row>
        <row r="786">
          <cell r="A786" t="str">
            <v>100.40.55.500-6000.01</v>
          </cell>
          <cell r="B786">
            <v>115375</v>
          </cell>
        </row>
        <row r="787">
          <cell r="A787" t="str">
            <v>100.40.55.500-6000.09</v>
          </cell>
          <cell r="B787">
            <v>1200</v>
          </cell>
        </row>
        <row r="788">
          <cell r="A788" t="str">
            <v>100.40.55.500-6100.01</v>
          </cell>
          <cell r="B788">
            <v>11000</v>
          </cell>
        </row>
        <row r="789">
          <cell r="A789" t="str">
            <v>100.40.55.500-6100.02</v>
          </cell>
          <cell r="B789">
            <v>2200</v>
          </cell>
        </row>
        <row r="790">
          <cell r="A790" t="str">
            <v>100.40.55.500-6100.03</v>
          </cell>
          <cell r="B790">
            <v>600</v>
          </cell>
        </row>
        <row r="791">
          <cell r="A791" t="str">
            <v>100.40.55.500-6200.01</v>
          </cell>
          <cell r="B791">
            <v>600</v>
          </cell>
        </row>
        <row r="792">
          <cell r="A792" t="str">
            <v>100.40.55.500-6200.02</v>
          </cell>
          <cell r="B792">
            <v>46000</v>
          </cell>
        </row>
        <row r="793">
          <cell r="A793" t="str">
            <v>100.40.55.500-6200.03</v>
          </cell>
          <cell r="B793">
            <v>900</v>
          </cell>
        </row>
        <row r="794">
          <cell r="A794" t="str">
            <v>100.40.55.500-6200.04</v>
          </cell>
          <cell r="B794">
            <v>100</v>
          </cell>
        </row>
        <row r="795">
          <cell r="A795" t="str">
            <v>100.40.55.500-6200.05</v>
          </cell>
          <cell r="B795">
            <v>4600</v>
          </cell>
        </row>
        <row r="796">
          <cell r="A796" t="str">
            <v>100.40.55.500-6400.01</v>
          </cell>
          <cell r="B796">
            <v>94450</v>
          </cell>
        </row>
        <row r="797">
          <cell r="A797" t="str">
            <v>100.40.55.500-6400.02</v>
          </cell>
          <cell r="B797">
            <v>28000</v>
          </cell>
        </row>
        <row r="798">
          <cell r="A798" t="str">
            <v>100.40.55.500-6400.04</v>
          </cell>
          <cell r="B798">
            <v>5000</v>
          </cell>
        </row>
        <row r="799">
          <cell r="A799" t="str">
            <v>100.40.55.500-6400.20</v>
          </cell>
          <cell r="B799">
            <v>5000</v>
          </cell>
        </row>
        <row r="800">
          <cell r="A800" t="str">
            <v>100.40.55.500-6500.04</v>
          </cell>
          <cell r="B800">
            <v>25800</v>
          </cell>
        </row>
        <row r="801">
          <cell r="A801" t="str">
            <v>100.40.55.500-6600.01</v>
          </cell>
          <cell r="B801">
            <v>150</v>
          </cell>
        </row>
        <row r="802">
          <cell r="A802" t="str">
            <v>100.40.55.500-6600.04</v>
          </cell>
          <cell r="B802">
            <v>1500</v>
          </cell>
        </row>
        <row r="803">
          <cell r="A803" t="str">
            <v>100.40.55.500-6600.07</v>
          </cell>
          <cell r="B803">
            <v>950</v>
          </cell>
        </row>
        <row r="804">
          <cell r="A804" t="str">
            <v>100.40.55.510-5000.01</v>
          </cell>
          <cell r="B804">
            <v>267420</v>
          </cell>
        </row>
        <row r="805">
          <cell r="A805" t="str">
            <v>100.40.55.510-5000.03</v>
          </cell>
          <cell r="B805">
            <v>10300</v>
          </cell>
        </row>
        <row r="806">
          <cell r="A806" t="str">
            <v>100.40.55.510-5000.08</v>
          </cell>
          <cell r="B806">
            <v>5500</v>
          </cell>
        </row>
        <row r="807">
          <cell r="A807" t="str">
            <v>100.40.55.510-5100.00</v>
          </cell>
          <cell r="B807">
            <v>55757</v>
          </cell>
        </row>
        <row r="808">
          <cell r="A808" t="str">
            <v>100.40.55.510-5100.01</v>
          </cell>
          <cell r="B808">
            <v>31344</v>
          </cell>
        </row>
        <row r="809">
          <cell r="A809" t="str">
            <v>100.40.55.510-5100.02</v>
          </cell>
          <cell r="B809">
            <v>50280</v>
          </cell>
        </row>
        <row r="810">
          <cell r="A810" t="str">
            <v>100.40.55.510-5100.03</v>
          </cell>
          <cell r="B810">
            <v>5753</v>
          </cell>
        </row>
        <row r="811">
          <cell r="A811" t="str">
            <v>100.40.55.510-5100.04</v>
          </cell>
          <cell r="B811">
            <v>944</v>
          </cell>
        </row>
        <row r="812">
          <cell r="A812" t="str">
            <v>100.40.55.510-5100.05</v>
          </cell>
          <cell r="B812">
            <v>282</v>
          </cell>
        </row>
        <row r="813">
          <cell r="A813" t="str">
            <v>100.40.55.510-5100.06</v>
          </cell>
          <cell r="B813">
            <v>6000</v>
          </cell>
        </row>
        <row r="814">
          <cell r="A814" t="str">
            <v>100.40.55.510-5100.07</v>
          </cell>
          <cell r="B814">
            <v>842</v>
          </cell>
        </row>
        <row r="815">
          <cell r="A815" t="str">
            <v>100.40.55.510-5100.08</v>
          </cell>
          <cell r="B815">
            <v>18688</v>
          </cell>
        </row>
        <row r="816">
          <cell r="A816" t="str">
            <v>100.40.55.510-5100.10</v>
          </cell>
          <cell r="B816">
            <v>1500</v>
          </cell>
        </row>
        <row r="817">
          <cell r="A817" t="str">
            <v>100.40.55.510-5100.11</v>
          </cell>
          <cell r="B817">
            <v>4252</v>
          </cell>
        </row>
        <row r="818">
          <cell r="A818" t="str">
            <v>100.40.55.510-5100.12</v>
          </cell>
          <cell r="B818">
            <v>50</v>
          </cell>
        </row>
        <row r="819">
          <cell r="A819" t="str">
            <v>100.40.55.510-5100.17</v>
          </cell>
          <cell r="B819">
            <v>10500</v>
          </cell>
        </row>
        <row r="820">
          <cell r="A820" t="str">
            <v>100.40.55.510-6000.01</v>
          </cell>
          <cell r="B820">
            <v>15000</v>
          </cell>
        </row>
        <row r="821">
          <cell r="A821" t="str">
            <v>100.40.55.510-6000.09</v>
          </cell>
          <cell r="B821">
            <v>1200</v>
          </cell>
        </row>
        <row r="822">
          <cell r="A822" t="str">
            <v>100.40.55.510-6280.11</v>
          </cell>
          <cell r="B822">
            <v>33000</v>
          </cell>
        </row>
        <row r="823">
          <cell r="A823" t="str">
            <v>100.40.55.510-6600.01</v>
          </cell>
          <cell r="B823">
            <v>150</v>
          </cell>
        </row>
        <row r="824">
          <cell r="A824" t="str">
            <v>100.40.55.510-6600.04</v>
          </cell>
          <cell r="B824">
            <v>250</v>
          </cell>
        </row>
        <row r="825">
          <cell r="A825" t="str">
            <v>100.40.55.510-6600.07</v>
          </cell>
          <cell r="B825">
            <v>200</v>
          </cell>
        </row>
        <row r="826">
          <cell r="A826" t="str">
            <v>100.40.55.966-4560.06</v>
          </cell>
          <cell r="B826">
            <v>25000</v>
          </cell>
        </row>
        <row r="827">
          <cell r="A827" t="str">
            <v>100.40.55.966-4560.07</v>
          </cell>
          <cell r="B827">
            <v>10000</v>
          </cell>
        </row>
        <row r="828">
          <cell r="A828" t="str">
            <v>100.40.55.966-4560.08</v>
          </cell>
          <cell r="B828">
            <v>13000</v>
          </cell>
        </row>
        <row r="829">
          <cell r="A829" t="str">
            <v>100.40.55.966-4600.06</v>
          </cell>
          <cell r="B829">
            <v>1000</v>
          </cell>
        </row>
        <row r="830">
          <cell r="A830" t="str">
            <v>100.40.55.966-4850.38</v>
          </cell>
          <cell r="B830">
            <v>3000</v>
          </cell>
        </row>
        <row r="831">
          <cell r="A831" t="str">
            <v>100.40.55.966-5000.01</v>
          </cell>
          <cell r="B831">
            <v>1288364</v>
          </cell>
        </row>
        <row r="832">
          <cell r="A832" t="str">
            <v>100.40.55.966-5000.02</v>
          </cell>
          <cell r="B832">
            <v>296000</v>
          </cell>
        </row>
        <row r="833">
          <cell r="A833" t="str">
            <v>100.40.55.966-5000.03</v>
          </cell>
          <cell r="B833">
            <v>12000</v>
          </cell>
        </row>
        <row r="834">
          <cell r="A834" t="str">
            <v>100.40.55.966-5000.07</v>
          </cell>
          <cell r="B834">
            <v>9424</v>
          </cell>
        </row>
        <row r="835">
          <cell r="A835" t="str">
            <v>100.40.55.966-5000.08</v>
          </cell>
          <cell r="B835">
            <v>19460</v>
          </cell>
        </row>
        <row r="836">
          <cell r="A836" t="str">
            <v>100.40.55.966-5100.00</v>
          </cell>
          <cell r="B836">
            <v>314584</v>
          </cell>
        </row>
        <row r="837">
          <cell r="A837" t="str">
            <v>100.40.55.966-5100.01</v>
          </cell>
          <cell r="B837">
            <v>122321</v>
          </cell>
        </row>
        <row r="838">
          <cell r="A838" t="str">
            <v>100.40.55.966-5100.02</v>
          </cell>
          <cell r="B838">
            <v>271394</v>
          </cell>
        </row>
        <row r="839">
          <cell r="A839" t="str">
            <v>100.40.55.966-5100.03</v>
          </cell>
          <cell r="B839">
            <v>18740</v>
          </cell>
        </row>
        <row r="840">
          <cell r="A840" t="str">
            <v>100.40.55.966-5100.04</v>
          </cell>
          <cell r="B840">
            <v>3132</v>
          </cell>
        </row>
        <row r="841">
          <cell r="A841" t="str">
            <v>100.40.55.966-5100.05</v>
          </cell>
          <cell r="B841">
            <v>1466</v>
          </cell>
        </row>
        <row r="842">
          <cell r="A842" t="str">
            <v>100.40.55.966-5100.07</v>
          </cell>
          <cell r="B842">
            <v>7379</v>
          </cell>
        </row>
        <row r="843">
          <cell r="A843" t="str">
            <v>100.40.55.966-5100.08</v>
          </cell>
          <cell r="B843">
            <v>42106</v>
          </cell>
        </row>
        <row r="844">
          <cell r="A844" t="str">
            <v>100.40.55.966-5100.10</v>
          </cell>
          <cell r="B844">
            <v>3900</v>
          </cell>
        </row>
        <row r="845">
          <cell r="A845" t="str">
            <v>100.40.55.966-5100.11</v>
          </cell>
          <cell r="B845">
            <v>19784</v>
          </cell>
        </row>
        <row r="846">
          <cell r="A846" t="str">
            <v>100.40.55.966-5100.12</v>
          </cell>
          <cell r="B846">
            <v>2000</v>
          </cell>
        </row>
        <row r="847">
          <cell r="A847" t="str">
            <v>100.40.55.966-5100.15</v>
          </cell>
          <cell r="B847">
            <v>4114</v>
          </cell>
        </row>
        <row r="848">
          <cell r="A848" t="str">
            <v>100.40.55.966-5100.17</v>
          </cell>
          <cell r="B848">
            <v>2500</v>
          </cell>
        </row>
        <row r="849">
          <cell r="A849" t="str">
            <v>100.40.55.966-6000.01</v>
          </cell>
          <cell r="B849">
            <v>500</v>
          </cell>
        </row>
        <row r="850">
          <cell r="A850" t="str">
            <v>100.40.55.966-6000.07</v>
          </cell>
          <cell r="B850">
            <v>120000</v>
          </cell>
        </row>
        <row r="851">
          <cell r="A851" t="str">
            <v>100.40.55.966-6000.09</v>
          </cell>
          <cell r="B851">
            <v>7000</v>
          </cell>
        </row>
        <row r="852">
          <cell r="A852" t="str">
            <v>100.40.55.966-6000.12</v>
          </cell>
          <cell r="B852">
            <v>123000</v>
          </cell>
        </row>
        <row r="853">
          <cell r="A853" t="str">
            <v>100.40.55.966-6100.01</v>
          </cell>
          <cell r="B853">
            <v>164000</v>
          </cell>
        </row>
        <row r="854">
          <cell r="A854" t="str">
            <v>100.40.55.966-6100.02</v>
          </cell>
          <cell r="B854">
            <v>9000</v>
          </cell>
        </row>
        <row r="855">
          <cell r="A855" t="str">
            <v>100.40.55.966-6100.03</v>
          </cell>
          <cell r="B855">
            <v>1000</v>
          </cell>
        </row>
        <row r="856">
          <cell r="A856" t="str">
            <v>100.40.55.966-6200.01</v>
          </cell>
          <cell r="B856">
            <v>3500</v>
          </cell>
        </row>
        <row r="857">
          <cell r="A857" t="str">
            <v>100.40.55.966-6200.02</v>
          </cell>
          <cell r="B857">
            <v>70000</v>
          </cell>
        </row>
        <row r="858">
          <cell r="A858" t="str">
            <v>100.40.55.966-6200.03</v>
          </cell>
          <cell r="B858">
            <v>8500</v>
          </cell>
        </row>
        <row r="859">
          <cell r="A859" t="str">
            <v>100.40.55.966-6200.05</v>
          </cell>
          <cell r="B859">
            <v>95000</v>
          </cell>
        </row>
        <row r="860">
          <cell r="A860" t="str">
            <v>100.40.55.966-6200.06</v>
          </cell>
          <cell r="B860">
            <v>250</v>
          </cell>
        </row>
        <row r="861">
          <cell r="A861" t="str">
            <v>100.40.55.966-6200.10</v>
          </cell>
          <cell r="B861">
            <v>4000</v>
          </cell>
        </row>
        <row r="862">
          <cell r="A862" t="str">
            <v>100.40.55.966-6240.02</v>
          </cell>
          <cell r="B862">
            <v>4000</v>
          </cell>
        </row>
        <row r="863">
          <cell r="A863" t="str">
            <v>100.40.55.966-6240.04</v>
          </cell>
          <cell r="B863">
            <v>400</v>
          </cell>
        </row>
        <row r="864">
          <cell r="A864" t="str">
            <v>100.40.55.966-6240.06</v>
          </cell>
          <cell r="B864">
            <v>3000</v>
          </cell>
        </row>
        <row r="865">
          <cell r="A865" t="str">
            <v>100.40.55.966-6300.01</v>
          </cell>
          <cell r="B865">
            <v>3000</v>
          </cell>
        </row>
        <row r="866">
          <cell r="A866" t="str">
            <v>100.40.55.966-6300.02</v>
          </cell>
          <cell r="B866">
            <v>200</v>
          </cell>
        </row>
        <row r="867">
          <cell r="A867" t="str">
            <v>100.40.55.966-6300.03</v>
          </cell>
          <cell r="B867">
            <v>1500</v>
          </cell>
        </row>
        <row r="868">
          <cell r="A868" t="str">
            <v>100.40.55.966-6350.03</v>
          </cell>
          <cell r="B868">
            <v>1500</v>
          </cell>
        </row>
        <row r="869">
          <cell r="A869" t="str">
            <v>100.40.55.966-6375.07</v>
          </cell>
          <cell r="B869">
            <v>2600</v>
          </cell>
        </row>
        <row r="870">
          <cell r="A870" t="str">
            <v>100.40.55.966-6400.01</v>
          </cell>
          <cell r="B870">
            <v>14000</v>
          </cell>
        </row>
        <row r="871">
          <cell r="A871" t="str">
            <v>100.40.55.966-6400.02</v>
          </cell>
          <cell r="B871">
            <v>119000</v>
          </cell>
        </row>
        <row r="872">
          <cell r="A872" t="str">
            <v>100.40.55.966-6400.03</v>
          </cell>
          <cell r="B872">
            <v>140000</v>
          </cell>
        </row>
        <row r="873">
          <cell r="A873" t="str">
            <v>100.40.55.966-6400.04</v>
          </cell>
          <cell r="B873">
            <v>500</v>
          </cell>
        </row>
        <row r="874">
          <cell r="A874" t="str">
            <v>100.40.55.966-6400.07</v>
          </cell>
          <cell r="B874">
            <v>500</v>
          </cell>
        </row>
        <row r="875">
          <cell r="A875" t="str">
            <v>100.40.55.966-6400.08</v>
          </cell>
          <cell r="B875">
            <v>20000</v>
          </cell>
        </row>
        <row r="876">
          <cell r="A876" t="str">
            <v>100.40.55.966-6400.09</v>
          </cell>
          <cell r="B876">
            <v>30000</v>
          </cell>
        </row>
        <row r="877">
          <cell r="A877" t="str">
            <v>100.40.55.966-6400.20</v>
          </cell>
          <cell r="B877">
            <v>5620</v>
          </cell>
        </row>
        <row r="878">
          <cell r="A878" t="str">
            <v>100.40.55.966-6500.04</v>
          </cell>
          <cell r="B878">
            <v>126000</v>
          </cell>
        </row>
        <row r="879">
          <cell r="A879" t="str">
            <v>100.40.55.966-6600.01</v>
          </cell>
          <cell r="B879">
            <v>280</v>
          </cell>
        </row>
        <row r="880">
          <cell r="A880" t="str">
            <v>100.40.55.966-6600.03</v>
          </cell>
          <cell r="B880">
            <v>100</v>
          </cell>
        </row>
        <row r="881">
          <cell r="A881" t="str">
            <v>100.40.55.966-6600.04</v>
          </cell>
          <cell r="B881">
            <v>6000</v>
          </cell>
        </row>
        <row r="882">
          <cell r="A882" t="str">
            <v>100.40.55.966-8300.23</v>
          </cell>
          <cell r="B882">
            <v>498000</v>
          </cell>
        </row>
        <row r="883">
          <cell r="A883" t="str">
            <v>100.40.60.520-5100.17</v>
          </cell>
          <cell r="B883">
            <v>500</v>
          </cell>
        </row>
        <row r="884">
          <cell r="A884" t="str">
            <v>100.40.60.520-6000.09</v>
          </cell>
          <cell r="B884">
            <v>1500</v>
          </cell>
        </row>
        <row r="885">
          <cell r="A885" t="str">
            <v>100.40.60.520-6100.01</v>
          </cell>
          <cell r="B885">
            <v>28000</v>
          </cell>
        </row>
        <row r="886">
          <cell r="A886" t="str">
            <v>100.40.60.520-6100.02</v>
          </cell>
          <cell r="B886">
            <v>2200</v>
          </cell>
        </row>
        <row r="887">
          <cell r="A887" t="str">
            <v>100.40.60.520-6200.01</v>
          </cell>
          <cell r="B887">
            <v>800</v>
          </cell>
        </row>
        <row r="888">
          <cell r="A888" t="str">
            <v>100.40.60.520-6200.02</v>
          </cell>
          <cell r="B888">
            <v>37708</v>
          </cell>
        </row>
        <row r="889">
          <cell r="A889" t="str">
            <v>100.40.60.520-6200.03</v>
          </cell>
          <cell r="B889">
            <v>700</v>
          </cell>
        </row>
        <row r="890">
          <cell r="A890" t="str">
            <v>100.40.60.520-6200.05</v>
          </cell>
          <cell r="B890">
            <v>2850</v>
          </cell>
        </row>
        <row r="891">
          <cell r="A891" t="str">
            <v>100.40.60.520-6200.06</v>
          </cell>
          <cell r="B891">
            <v>350</v>
          </cell>
        </row>
        <row r="892">
          <cell r="A892" t="str">
            <v>100.40.60.520-6280.14</v>
          </cell>
          <cell r="B892">
            <v>1100</v>
          </cell>
        </row>
        <row r="893">
          <cell r="A893" t="str">
            <v>100.40.60.520-6280.38</v>
          </cell>
          <cell r="B893">
            <v>35000</v>
          </cell>
        </row>
        <row r="894">
          <cell r="A894" t="str">
            <v>100.40.60.520-6300.03</v>
          </cell>
          <cell r="B894">
            <v>300</v>
          </cell>
        </row>
        <row r="895">
          <cell r="A895" t="str">
            <v>100.40.60.520-6350.01</v>
          </cell>
          <cell r="B895">
            <v>14600</v>
          </cell>
        </row>
        <row r="896">
          <cell r="A896" t="str">
            <v>100.40.60.520-6375.07</v>
          </cell>
          <cell r="B896">
            <v>5815</v>
          </cell>
        </row>
        <row r="897">
          <cell r="A897" t="str">
            <v>100.40.60.520-6400.02</v>
          </cell>
          <cell r="B897">
            <v>5000</v>
          </cell>
        </row>
        <row r="898">
          <cell r="A898" t="str">
            <v>100.40.60.520-6400.04</v>
          </cell>
          <cell r="B898">
            <v>9500</v>
          </cell>
        </row>
        <row r="899">
          <cell r="A899" t="str">
            <v>100.40.60.520-6400.05</v>
          </cell>
          <cell r="B899">
            <v>200000</v>
          </cell>
        </row>
        <row r="900">
          <cell r="A900" t="str">
            <v>100.40.60.520-6400.20</v>
          </cell>
          <cell r="B900">
            <v>6800</v>
          </cell>
        </row>
        <row r="901">
          <cell r="A901" t="str">
            <v>100.40.60.520-6600.01</v>
          </cell>
          <cell r="B901">
            <v>200</v>
          </cell>
        </row>
        <row r="902">
          <cell r="A902" t="str">
            <v>100.40.60.520-6600.04</v>
          </cell>
          <cell r="B902">
            <v>2100</v>
          </cell>
        </row>
        <row r="903">
          <cell r="A903" t="str">
            <v>100.40.60.530-6000.09</v>
          </cell>
          <cell r="B903">
            <v>1500</v>
          </cell>
        </row>
        <row r="904">
          <cell r="A904" t="str">
            <v>100.40.60.530-6100.01</v>
          </cell>
          <cell r="B904">
            <v>25000</v>
          </cell>
        </row>
        <row r="905">
          <cell r="A905" t="str">
            <v>100.40.60.530-6100.02</v>
          </cell>
          <cell r="B905">
            <v>13000</v>
          </cell>
        </row>
        <row r="906">
          <cell r="A906" t="str">
            <v>100.40.60.530-6200.02</v>
          </cell>
          <cell r="B906">
            <v>13500</v>
          </cell>
        </row>
        <row r="907">
          <cell r="A907" t="str">
            <v>100.40.60.530-6200.05</v>
          </cell>
          <cell r="B907">
            <v>1000</v>
          </cell>
        </row>
        <row r="908">
          <cell r="A908" t="str">
            <v>100.40.60.530-6200.06</v>
          </cell>
          <cell r="B908">
            <v>350</v>
          </cell>
        </row>
        <row r="909">
          <cell r="A909" t="str">
            <v>100.40.60.530-6280.14</v>
          </cell>
          <cell r="B909">
            <v>1000</v>
          </cell>
        </row>
        <row r="910">
          <cell r="A910" t="str">
            <v>100.40.60.530-6280.38</v>
          </cell>
          <cell r="B910">
            <v>10000</v>
          </cell>
        </row>
        <row r="911">
          <cell r="A911" t="str">
            <v>100.40.60.530-6300.03</v>
          </cell>
          <cell r="B911">
            <v>150</v>
          </cell>
        </row>
        <row r="912">
          <cell r="A912" t="str">
            <v>100.40.60.530-6400.02</v>
          </cell>
          <cell r="B912">
            <v>5000</v>
          </cell>
        </row>
        <row r="913">
          <cell r="A913" t="str">
            <v>100.40.60.530-6400.04</v>
          </cell>
          <cell r="B913">
            <v>3500</v>
          </cell>
        </row>
        <row r="914">
          <cell r="A914" t="str">
            <v>100.40.60.530-6400.05</v>
          </cell>
          <cell r="B914">
            <v>97611</v>
          </cell>
        </row>
        <row r="915">
          <cell r="A915" t="str">
            <v>100.40.60.530-6500.04</v>
          </cell>
          <cell r="B915">
            <v>1000</v>
          </cell>
        </row>
        <row r="916">
          <cell r="A916" t="str">
            <v>100.40.60.530-6600.04</v>
          </cell>
          <cell r="B916">
            <v>1000</v>
          </cell>
        </row>
        <row r="917">
          <cell r="A917" t="str">
            <v>100.40.65.540-5000.01</v>
          </cell>
          <cell r="B917">
            <v>84268</v>
          </cell>
        </row>
        <row r="918">
          <cell r="A918" t="str">
            <v>100.40.65.540-5000.08</v>
          </cell>
          <cell r="B918">
            <v>1595</v>
          </cell>
        </row>
        <row r="919">
          <cell r="A919" t="str">
            <v>100.40.65.540-5100.00</v>
          </cell>
          <cell r="B919">
            <v>16569</v>
          </cell>
        </row>
        <row r="920">
          <cell r="A920" t="str">
            <v>100.40.65.540-5100.01</v>
          </cell>
          <cell r="B920">
            <v>10000</v>
          </cell>
        </row>
        <row r="921">
          <cell r="A921" t="str">
            <v>100.40.65.540-5100.02</v>
          </cell>
          <cell r="B921">
            <v>27015</v>
          </cell>
        </row>
        <row r="922">
          <cell r="A922" t="str">
            <v>100.40.65.540-5100.03</v>
          </cell>
          <cell r="B922">
            <v>834</v>
          </cell>
        </row>
        <row r="923">
          <cell r="A923" t="str">
            <v>100.40.65.540-5100.04</v>
          </cell>
          <cell r="B923">
            <v>302</v>
          </cell>
        </row>
        <row r="924">
          <cell r="A924" t="str">
            <v>100.40.65.540-5100.05</v>
          </cell>
          <cell r="B924">
            <v>39</v>
          </cell>
        </row>
        <row r="925">
          <cell r="A925" t="str">
            <v>100.40.65.540-5100.06</v>
          </cell>
          <cell r="B925">
            <v>3000</v>
          </cell>
        </row>
        <row r="926">
          <cell r="A926" t="str">
            <v>100.40.65.540-5100.07</v>
          </cell>
          <cell r="B926">
            <v>296</v>
          </cell>
        </row>
        <row r="927">
          <cell r="A927" t="str">
            <v>100.40.65.540-5100.08</v>
          </cell>
          <cell r="B927">
            <v>4155</v>
          </cell>
        </row>
        <row r="928">
          <cell r="A928" t="str">
            <v>100.40.65.540-5100.10</v>
          </cell>
          <cell r="B928">
            <v>435</v>
          </cell>
        </row>
        <row r="929">
          <cell r="A929" t="str">
            <v>100.40.65.540-5100.11</v>
          </cell>
          <cell r="B929">
            <v>1299</v>
          </cell>
        </row>
        <row r="930">
          <cell r="A930" t="str">
            <v>100.40.65.540-5100.17</v>
          </cell>
          <cell r="B930">
            <v>6500</v>
          </cell>
        </row>
        <row r="931">
          <cell r="A931" t="str">
            <v>100.40.65.540-6000.01</v>
          </cell>
          <cell r="B931">
            <v>5000</v>
          </cell>
        </row>
        <row r="932">
          <cell r="A932" t="str">
            <v>100.40.65.540-6000.12</v>
          </cell>
          <cell r="B932">
            <v>5000</v>
          </cell>
        </row>
        <row r="933">
          <cell r="A933" t="str">
            <v>100.40.65.540-6100.01</v>
          </cell>
          <cell r="B933">
            <v>71000</v>
          </cell>
        </row>
        <row r="934">
          <cell r="A934" t="str">
            <v>100.40.65.540-6280.08</v>
          </cell>
          <cell r="B934">
            <v>12500</v>
          </cell>
        </row>
        <row r="935">
          <cell r="A935" t="str">
            <v>100.40.65.540-6280.09</v>
          </cell>
          <cell r="B935">
            <v>5000</v>
          </cell>
        </row>
        <row r="936">
          <cell r="A936" t="str">
            <v>100.40.65.540-6280.10</v>
          </cell>
          <cell r="B936">
            <v>5000</v>
          </cell>
        </row>
        <row r="937">
          <cell r="A937" t="str">
            <v>100.40.65.540-6280.15</v>
          </cell>
          <cell r="B937">
            <v>500</v>
          </cell>
        </row>
        <row r="938">
          <cell r="A938" t="str">
            <v>100.40.65.540-6350.04</v>
          </cell>
          <cell r="B938">
            <v>80000</v>
          </cell>
        </row>
        <row r="939">
          <cell r="A939" t="str">
            <v>100.40.65.540-6400.01</v>
          </cell>
          <cell r="B939">
            <v>18495</v>
          </cell>
        </row>
        <row r="940">
          <cell r="A940" t="str">
            <v>100.40.65.540-6400.02</v>
          </cell>
          <cell r="B940">
            <v>5000</v>
          </cell>
        </row>
        <row r="941">
          <cell r="A941" t="str">
            <v>100.40.65.540-6400.04</v>
          </cell>
          <cell r="B941">
            <v>10000</v>
          </cell>
        </row>
        <row r="942">
          <cell r="A942" t="str">
            <v>100.40.65.540-6400.12</v>
          </cell>
          <cell r="B942">
            <v>90000</v>
          </cell>
        </row>
        <row r="943">
          <cell r="A943" t="str">
            <v>100.40.65.540-6400.13</v>
          </cell>
          <cell r="B943">
            <v>5000</v>
          </cell>
        </row>
        <row r="944">
          <cell r="A944" t="str">
            <v>100.40.65.540-6500.04</v>
          </cell>
          <cell r="B944">
            <v>5400</v>
          </cell>
        </row>
        <row r="945">
          <cell r="A945" t="str">
            <v>100.40.65.560-4500.49</v>
          </cell>
          <cell r="B945">
            <v>300</v>
          </cell>
        </row>
        <row r="946">
          <cell r="A946" t="str">
            <v>100.40.65.560-5100.06</v>
          </cell>
          <cell r="B946">
            <v>1800</v>
          </cell>
        </row>
        <row r="947">
          <cell r="A947" t="str">
            <v>100.40.65.560-6000.01</v>
          </cell>
          <cell r="B947">
            <v>8000</v>
          </cell>
        </row>
        <row r="948">
          <cell r="A948" t="str">
            <v>100.40.65.560-6000.13</v>
          </cell>
          <cell r="B948">
            <v>100000</v>
          </cell>
        </row>
        <row r="949">
          <cell r="A949" t="str">
            <v>100.40.65.560-6200.02</v>
          </cell>
          <cell r="B949">
            <v>76300</v>
          </cell>
        </row>
        <row r="950">
          <cell r="A950" t="str">
            <v>100.40.65.560-6375.01</v>
          </cell>
          <cell r="B950">
            <v>45000</v>
          </cell>
        </row>
        <row r="951">
          <cell r="A951" t="str">
            <v>100.40.65.560-6375.02</v>
          </cell>
          <cell r="B951">
            <v>25000</v>
          </cell>
        </row>
        <row r="952">
          <cell r="A952" t="str">
            <v>100.40.65.560-6600.04</v>
          </cell>
          <cell r="B952">
            <v>6000</v>
          </cell>
        </row>
        <row r="953">
          <cell r="A953" t="str">
            <v>100.40.65.560-6600.05</v>
          </cell>
          <cell r="B953">
            <v>1500</v>
          </cell>
        </row>
        <row r="954">
          <cell r="A954" t="str">
            <v>100.40.65.560-6600.23</v>
          </cell>
          <cell r="B954">
            <v>6000</v>
          </cell>
        </row>
        <row r="955">
          <cell r="A955" t="str">
            <v>100.40.70.570-6000.01</v>
          </cell>
          <cell r="B955">
            <v>100000</v>
          </cell>
        </row>
        <row r="956">
          <cell r="A956" t="str">
            <v>100.40.70.570-6100.01</v>
          </cell>
          <cell r="B956">
            <v>9000</v>
          </cell>
        </row>
        <row r="957">
          <cell r="A957" t="str">
            <v>100.40.70.570-6100.02</v>
          </cell>
          <cell r="B957">
            <v>2400</v>
          </cell>
        </row>
        <row r="958">
          <cell r="A958" t="str">
            <v>100.40.70.570-6200.01</v>
          </cell>
          <cell r="B958">
            <v>200</v>
          </cell>
        </row>
        <row r="959">
          <cell r="A959" t="str">
            <v>100.40.70.570-6200.02</v>
          </cell>
          <cell r="B959">
            <v>1200</v>
          </cell>
        </row>
        <row r="960">
          <cell r="A960" t="str">
            <v>100.40.70.570-6280.14</v>
          </cell>
          <cell r="B960">
            <v>1800</v>
          </cell>
        </row>
        <row r="961">
          <cell r="A961" t="str">
            <v>100.40.70.570-6300.01</v>
          </cell>
          <cell r="B961">
            <v>1150</v>
          </cell>
        </row>
        <row r="962">
          <cell r="A962" t="str">
            <v>100.40.70.570-6400.04</v>
          </cell>
          <cell r="B962">
            <v>3500</v>
          </cell>
        </row>
        <row r="963">
          <cell r="A963" t="str">
            <v>100.40.70.570-6400.10</v>
          </cell>
          <cell r="B963">
            <v>424503</v>
          </cell>
        </row>
        <row r="964">
          <cell r="A964" t="str">
            <v>100.40.70.570-6500.04</v>
          </cell>
          <cell r="B964">
            <v>3000</v>
          </cell>
        </row>
        <row r="965">
          <cell r="A965" t="str">
            <v>100.40.70.570-6600.01</v>
          </cell>
          <cell r="B965">
            <v>600</v>
          </cell>
        </row>
        <row r="966">
          <cell r="A966" t="str">
            <v>100.40.70.570-6600.04</v>
          </cell>
          <cell r="B966">
            <v>5000</v>
          </cell>
        </row>
        <row r="967">
          <cell r="A967" t="str">
            <v>100.40.70.570-6600.07</v>
          </cell>
          <cell r="B967">
            <v>1200</v>
          </cell>
        </row>
        <row r="968">
          <cell r="A968" t="str">
            <v>120.13.00.000-4450.10</v>
          </cell>
          <cell r="B968">
            <v>219811</v>
          </cell>
        </row>
        <row r="969">
          <cell r="A969" t="str">
            <v>120.13.00.000-4900.01</v>
          </cell>
          <cell r="B969">
            <v>73271</v>
          </cell>
        </row>
        <row r="970">
          <cell r="A970" t="str">
            <v>120.13.00.290-5000.01</v>
          </cell>
          <cell r="B970">
            <v>165332</v>
          </cell>
        </row>
        <row r="971">
          <cell r="A971" t="str">
            <v>120.13.00.290-5000.03</v>
          </cell>
          <cell r="B971">
            <v>34300</v>
          </cell>
        </row>
        <row r="972">
          <cell r="A972" t="str">
            <v>120.13.00.290-5000.04</v>
          </cell>
          <cell r="B972">
            <v>17120</v>
          </cell>
        </row>
        <row r="973">
          <cell r="A973" t="str">
            <v>120.13.00.290-5100.00</v>
          </cell>
          <cell r="B973">
            <v>552</v>
          </cell>
        </row>
        <row r="974">
          <cell r="A974" t="str">
            <v>120.13.00.290-5100.01</v>
          </cell>
          <cell r="B974">
            <v>25332</v>
          </cell>
        </row>
        <row r="975">
          <cell r="A975" t="str">
            <v>120.13.00.290-5100.02</v>
          </cell>
          <cell r="B975">
            <v>8220</v>
          </cell>
        </row>
        <row r="976">
          <cell r="A976" t="str">
            <v>120.13.00.290-5100.03</v>
          </cell>
          <cell r="B976">
            <v>1670</v>
          </cell>
        </row>
        <row r="977">
          <cell r="A977" t="str">
            <v>120.13.00.290-5100.04</v>
          </cell>
          <cell r="B977">
            <v>311</v>
          </cell>
        </row>
        <row r="978">
          <cell r="A978" t="str">
            <v>120.13.00.290-5100.05</v>
          </cell>
          <cell r="B978">
            <v>24</v>
          </cell>
        </row>
        <row r="979">
          <cell r="A979" t="str">
            <v>120.13.00.290-5100.07</v>
          </cell>
          <cell r="B979">
            <v>6</v>
          </cell>
        </row>
        <row r="980">
          <cell r="A980" t="str">
            <v>120.13.00.290-5100.08</v>
          </cell>
          <cell r="B980">
            <v>4680</v>
          </cell>
        </row>
        <row r="981">
          <cell r="A981" t="str">
            <v>120.13.00.290-5100.11</v>
          </cell>
          <cell r="B981">
            <v>2715</v>
          </cell>
        </row>
        <row r="982">
          <cell r="A982" t="str">
            <v>130.03.00.910-4450.04</v>
          </cell>
          <cell r="B982">
            <v>131886</v>
          </cell>
        </row>
        <row r="983">
          <cell r="A983" t="str">
            <v>130.03.00.910-6610.06</v>
          </cell>
          <cell r="B983">
            <v>131886</v>
          </cell>
        </row>
        <row r="984">
          <cell r="A984" t="str">
            <v>140.00.00.900-4900.01</v>
          </cell>
          <cell r="B984">
            <v>8965</v>
          </cell>
        </row>
        <row r="985">
          <cell r="A985" t="str">
            <v>140.03.00.920-4450.06</v>
          </cell>
          <cell r="B985">
            <v>401865</v>
          </cell>
        </row>
        <row r="986">
          <cell r="A986" t="str">
            <v>140.03.00.920-6600.29</v>
          </cell>
          <cell r="B986">
            <v>20000</v>
          </cell>
        </row>
        <row r="987">
          <cell r="A987" t="str">
            <v>140.03.00.920-6620.03</v>
          </cell>
          <cell r="B987">
            <v>1750</v>
          </cell>
        </row>
        <row r="988">
          <cell r="A988" t="str">
            <v>140.03.00.920-6620.06</v>
          </cell>
          <cell r="B988">
            <v>7797</v>
          </cell>
        </row>
        <row r="989">
          <cell r="A989" t="str">
            <v>140.03.00.920-6620.12</v>
          </cell>
          <cell r="B989">
            <v>12300</v>
          </cell>
        </row>
        <row r="990">
          <cell r="A990" t="str">
            <v>140.03.00.920-6620.13</v>
          </cell>
          <cell r="B990">
            <v>11300</v>
          </cell>
        </row>
        <row r="991">
          <cell r="A991" t="str">
            <v>140.03.00.920-6620.15</v>
          </cell>
          <cell r="B991">
            <v>16300</v>
          </cell>
        </row>
        <row r="992">
          <cell r="A992" t="str">
            <v>140.03.00.920-6620.17</v>
          </cell>
          <cell r="B992">
            <v>9500</v>
          </cell>
        </row>
        <row r="993">
          <cell r="A993" t="str">
            <v>140.03.00.920-6620.22</v>
          </cell>
          <cell r="B993">
            <v>322918</v>
          </cell>
        </row>
        <row r="994">
          <cell r="A994" t="str">
            <v>150.00.00.900-4450.09</v>
          </cell>
          <cell r="B994">
            <v>8691</v>
          </cell>
        </row>
        <row r="995">
          <cell r="A995" t="str">
            <v>150.00.00.900-4450.28</v>
          </cell>
          <cell r="B995">
            <v>53611</v>
          </cell>
        </row>
        <row r="996">
          <cell r="A996" t="str">
            <v>150.00.00.900-4450.39</v>
          </cell>
          <cell r="B996">
            <v>53810</v>
          </cell>
        </row>
        <row r="997">
          <cell r="A997" t="str">
            <v>150.00.00.900-4475.08</v>
          </cell>
          <cell r="B997">
            <v>121258</v>
          </cell>
        </row>
        <row r="998">
          <cell r="A998" t="str">
            <v>150.00.00.900-4900.01</v>
          </cell>
          <cell r="B998">
            <v>7478</v>
          </cell>
        </row>
        <row r="999">
          <cell r="A999" t="str">
            <v>150.11.00.200-6000.01</v>
          </cell>
          <cell r="B999">
            <v>37386</v>
          </cell>
        </row>
        <row r="1000">
          <cell r="A1000" t="str">
            <v>150.11.00.200-6200.02</v>
          </cell>
          <cell r="B1000">
            <v>113819</v>
          </cell>
        </row>
        <row r="1001">
          <cell r="A1001" t="str">
            <v>150.11.00.200-6210.07</v>
          </cell>
          <cell r="B1001">
            <v>8691</v>
          </cell>
        </row>
        <row r="1002">
          <cell r="A1002" t="str">
            <v>150.11.00.200-6210.14</v>
          </cell>
          <cell r="B1002">
            <v>121258</v>
          </cell>
        </row>
        <row r="1003">
          <cell r="A1003" t="str">
            <v>150.11.00.200-6210.16</v>
          </cell>
          <cell r="B1003">
            <v>40055</v>
          </cell>
        </row>
        <row r="1004">
          <cell r="A1004" t="str">
            <v>160.00.00.900-4475.01</v>
          </cell>
          <cell r="B1004">
            <v>150000</v>
          </cell>
        </row>
        <row r="1005">
          <cell r="A1005" t="str">
            <v>160.00.00.900-4700.01</v>
          </cell>
          <cell r="B1005">
            <v>110</v>
          </cell>
        </row>
        <row r="1006">
          <cell r="A1006" t="str">
            <v>160.00.00.900-4700.21</v>
          </cell>
          <cell r="B1006">
            <v>-10</v>
          </cell>
        </row>
        <row r="1007">
          <cell r="A1007" t="str">
            <v>160.00.00.900-6000.01</v>
          </cell>
          <cell r="B1007">
            <v>15922</v>
          </cell>
        </row>
        <row r="1008">
          <cell r="A1008" t="str">
            <v>160.11.00.200-7000.03</v>
          </cell>
          <cell r="B1008">
            <v>316397</v>
          </cell>
        </row>
        <row r="1009">
          <cell r="A1009" t="str">
            <v>190.00.00.900-7000.21</v>
          </cell>
          <cell r="B1009">
            <v>1148908</v>
          </cell>
        </row>
        <row r="1010">
          <cell r="A1010" t="str">
            <v>190.00.00.900-8400.03</v>
          </cell>
          <cell r="B1010">
            <v>340156</v>
          </cell>
        </row>
        <row r="1011">
          <cell r="A1011" t="str">
            <v>190.00.00.900-8400.99</v>
          </cell>
          <cell r="B1011">
            <v>0</v>
          </cell>
        </row>
        <row r="1012">
          <cell r="A1012" t="str">
            <v>190.50.00.000-4450.13</v>
          </cell>
          <cell r="B1012">
            <v>3300000</v>
          </cell>
        </row>
        <row r="1013">
          <cell r="A1013" t="str">
            <v>190.50.00.000-4475.15</v>
          </cell>
          <cell r="B1013">
            <v>925000</v>
          </cell>
        </row>
        <row r="1014">
          <cell r="A1014" t="str">
            <v>190.50.00.000-4475.19</v>
          </cell>
          <cell r="B1014">
            <v>92000</v>
          </cell>
        </row>
        <row r="1015">
          <cell r="A1015" t="str">
            <v>190.50.00.000-4475.20</v>
          </cell>
          <cell r="B1015">
            <v>0</v>
          </cell>
        </row>
        <row r="1016">
          <cell r="A1016" t="str">
            <v>190.50.00.000-4475.31</v>
          </cell>
          <cell r="B1016">
            <v>96000</v>
          </cell>
        </row>
        <row r="1017">
          <cell r="A1017" t="str">
            <v>190.50.00.000-4530.01</v>
          </cell>
          <cell r="B1017">
            <v>10000</v>
          </cell>
        </row>
        <row r="1018">
          <cell r="A1018" t="str">
            <v>190.50.00.000-4530.02</v>
          </cell>
          <cell r="B1018">
            <v>4000</v>
          </cell>
        </row>
        <row r="1019">
          <cell r="A1019" t="str">
            <v>190.50.00.000-4530.03</v>
          </cell>
          <cell r="B1019">
            <v>2500</v>
          </cell>
        </row>
        <row r="1020">
          <cell r="A1020" t="str">
            <v>190.50.00.000-4530.04</v>
          </cell>
          <cell r="B1020">
            <v>2000</v>
          </cell>
        </row>
        <row r="1021">
          <cell r="A1021" t="str">
            <v>190.50.00.000-4530.05</v>
          </cell>
          <cell r="B1021">
            <v>500</v>
          </cell>
        </row>
        <row r="1022">
          <cell r="A1022" t="str">
            <v>190.50.00.000-4530.06</v>
          </cell>
          <cell r="B1022">
            <v>5000</v>
          </cell>
        </row>
        <row r="1023">
          <cell r="A1023" t="str">
            <v>190.50.00.000-4530.07</v>
          </cell>
          <cell r="B1023">
            <v>300</v>
          </cell>
        </row>
        <row r="1024">
          <cell r="A1024" t="str">
            <v>190.50.00.000-4530.08</v>
          </cell>
          <cell r="B1024">
            <v>500</v>
          </cell>
        </row>
        <row r="1025">
          <cell r="A1025" t="str">
            <v>190.50.00.000-4530.09</v>
          </cell>
          <cell r="B1025">
            <v>500</v>
          </cell>
        </row>
        <row r="1026">
          <cell r="A1026" t="str">
            <v>190.50.00.000-4530.10</v>
          </cell>
          <cell r="B1026">
            <v>3000</v>
          </cell>
        </row>
        <row r="1027">
          <cell r="A1027" t="str">
            <v>190.50.00.000-4530.11</v>
          </cell>
          <cell r="B1027">
            <v>500</v>
          </cell>
        </row>
        <row r="1028">
          <cell r="A1028" t="str">
            <v>190.50.00.000-4530.12</v>
          </cell>
          <cell r="B1028">
            <v>4500</v>
          </cell>
        </row>
        <row r="1029">
          <cell r="A1029" t="str">
            <v>190.50.00.000-4530.13</v>
          </cell>
          <cell r="B1029">
            <v>700</v>
          </cell>
        </row>
        <row r="1030">
          <cell r="A1030" t="str">
            <v>190.50.00.000-4530.14</v>
          </cell>
          <cell r="B1030">
            <v>550</v>
          </cell>
        </row>
        <row r="1031">
          <cell r="A1031" t="str">
            <v>190.50.00.000-4530.15</v>
          </cell>
          <cell r="B1031">
            <v>3000</v>
          </cell>
        </row>
        <row r="1032">
          <cell r="A1032" t="str">
            <v>190.50.00.000-4530.16</v>
          </cell>
          <cell r="B1032">
            <v>3000</v>
          </cell>
        </row>
        <row r="1033">
          <cell r="A1033" t="str">
            <v>190.50.00.000-4530.17</v>
          </cell>
          <cell r="B1033">
            <v>11000</v>
          </cell>
        </row>
        <row r="1034">
          <cell r="A1034" t="str">
            <v>190.50.00.000-4530.18</v>
          </cell>
          <cell r="B1034">
            <v>30000</v>
          </cell>
        </row>
        <row r="1035">
          <cell r="A1035" t="str">
            <v>190.50.00.000-4700.01</v>
          </cell>
          <cell r="B1035">
            <v>3390</v>
          </cell>
        </row>
        <row r="1036">
          <cell r="A1036" t="str">
            <v>190.50.00.000-4700.21</v>
          </cell>
          <cell r="B1036">
            <v>-340</v>
          </cell>
        </row>
        <row r="1037">
          <cell r="A1037" t="str">
            <v>190.50.00.000-5000.01</v>
          </cell>
          <cell r="B1037">
            <v>158358</v>
          </cell>
        </row>
        <row r="1038">
          <cell r="A1038" t="str">
            <v>190.50.00.000-5000.02</v>
          </cell>
          <cell r="B1038">
            <v>40450</v>
          </cell>
        </row>
        <row r="1039">
          <cell r="A1039" t="str">
            <v>190.50.00.000-5000.03</v>
          </cell>
          <cell r="B1039">
            <v>300</v>
          </cell>
        </row>
        <row r="1040">
          <cell r="A1040" t="str">
            <v>190.50.00.000-5000.08</v>
          </cell>
          <cell r="B1040">
            <v>1100</v>
          </cell>
        </row>
        <row r="1041">
          <cell r="A1041" t="str">
            <v>190.50.00.000-5100.00</v>
          </cell>
          <cell r="B1041">
            <v>25014</v>
          </cell>
        </row>
        <row r="1042">
          <cell r="A1042" t="str">
            <v>190.50.00.000-5100.01</v>
          </cell>
          <cell r="B1042">
            <v>13131</v>
          </cell>
        </row>
        <row r="1043">
          <cell r="A1043" t="str">
            <v>190.50.00.000-5100.02</v>
          </cell>
          <cell r="B1043">
            <v>41606</v>
          </cell>
        </row>
        <row r="1044">
          <cell r="A1044" t="str">
            <v>190.50.00.000-5100.03</v>
          </cell>
          <cell r="B1044">
            <v>2843</v>
          </cell>
        </row>
        <row r="1045">
          <cell r="A1045" t="str">
            <v>190.50.00.000-5100.04</v>
          </cell>
          <cell r="B1045">
            <v>457</v>
          </cell>
        </row>
        <row r="1046">
          <cell r="A1046" t="str">
            <v>190.50.00.000-5100.05</v>
          </cell>
          <cell r="B1046">
            <v>180</v>
          </cell>
        </row>
        <row r="1047">
          <cell r="A1047" t="str">
            <v>190.50.00.000-5100.06</v>
          </cell>
          <cell r="B1047">
            <v>7200</v>
          </cell>
        </row>
        <row r="1048">
          <cell r="A1048" t="str">
            <v>190.50.00.000-5100.07</v>
          </cell>
          <cell r="B1048">
            <v>1218</v>
          </cell>
        </row>
        <row r="1049">
          <cell r="A1049" t="str">
            <v>190.50.00.000-5100.11</v>
          </cell>
          <cell r="B1049">
            <v>2321</v>
          </cell>
        </row>
        <row r="1050">
          <cell r="A1050" t="str">
            <v>190.50.00.000-5100.12</v>
          </cell>
          <cell r="B1050">
            <v>25</v>
          </cell>
        </row>
        <row r="1051">
          <cell r="A1051" t="str">
            <v>190.50.00.000-5100.15</v>
          </cell>
          <cell r="B1051">
            <v>540</v>
          </cell>
        </row>
        <row r="1052">
          <cell r="A1052" t="str">
            <v>190.50.00.000-6000.01</v>
          </cell>
          <cell r="B1052">
            <v>-185970</v>
          </cell>
        </row>
        <row r="1053">
          <cell r="A1053" t="str">
            <v>190.50.00.000-6000.10</v>
          </cell>
          <cell r="B1053">
            <v>115086</v>
          </cell>
        </row>
        <row r="1054">
          <cell r="A1054" t="str">
            <v>190.50.00.000-6000.12</v>
          </cell>
          <cell r="B1054">
            <v>1206600</v>
          </cell>
        </row>
        <row r="1055">
          <cell r="A1055" t="str">
            <v>190.50.00.000-6100.01</v>
          </cell>
          <cell r="B1055">
            <v>45320</v>
          </cell>
        </row>
        <row r="1056">
          <cell r="A1056" t="str">
            <v>190.50.00.000-6100.02</v>
          </cell>
          <cell r="B1056">
            <v>3296</v>
          </cell>
        </row>
        <row r="1057">
          <cell r="A1057" t="str">
            <v>190.50.00.000-6100.03</v>
          </cell>
          <cell r="B1057">
            <v>6180</v>
          </cell>
        </row>
        <row r="1058">
          <cell r="A1058" t="str">
            <v>190.50.00.000-6200.01</v>
          </cell>
          <cell r="B1058">
            <v>1250</v>
          </cell>
        </row>
        <row r="1059">
          <cell r="A1059" t="str">
            <v>190.50.00.000-6200.02</v>
          </cell>
          <cell r="B1059">
            <v>17000</v>
          </cell>
        </row>
        <row r="1060">
          <cell r="A1060" t="str">
            <v>190.50.00.000-6200.03</v>
          </cell>
          <cell r="B1060">
            <v>4500</v>
          </cell>
        </row>
        <row r="1061">
          <cell r="A1061" t="str">
            <v>190.50.00.000-6200.04</v>
          </cell>
          <cell r="B1061">
            <v>50</v>
          </cell>
        </row>
        <row r="1062">
          <cell r="A1062" t="str">
            <v>190.50.00.000-6200.05</v>
          </cell>
          <cell r="B1062">
            <v>120225</v>
          </cell>
        </row>
        <row r="1063">
          <cell r="A1063" t="str">
            <v>190.50.00.000-6200.12</v>
          </cell>
          <cell r="B1063">
            <v>83000</v>
          </cell>
        </row>
        <row r="1064">
          <cell r="A1064" t="str">
            <v>190.50.00.000-6300.01</v>
          </cell>
          <cell r="B1064">
            <v>2700</v>
          </cell>
        </row>
        <row r="1065">
          <cell r="A1065" t="str">
            <v>190.50.00.000-6350.03</v>
          </cell>
          <cell r="B1065">
            <v>18500</v>
          </cell>
        </row>
        <row r="1066">
          <cell r="A1066" t="str">
            <v>190.50.00.000-6400.01</v>
          </cell>
          <cell r="B1066">
            <v>12250</v>
          </cell>
        </row>
        <row r="1067">
          <cell r="A1067" t="str">
            <v>190.50.00.000-6400.02</v>
          </cell>
          <cell r="B1067">
            <v>4000</v>
          </cell>
        </row>
        <row r="1068">
          <cell r="A1068" t="str">
            <v>190.50.00.000-6400.05</v>
          </cell>
          <cell r="B1068">
            <v>96000</v>
          </cell>
        </row>
        <row r="1069">
          <cell r="A1069" t="str">
            <v>190.50.00.000-6400.20</v>
          </cell>
          <cell r="B1069">
            <v>5555</v>
          </cell>
        </row>
        <row r="1070">
          <cell r="A1070" t="str">
            <v>190.50.00.000-6500.04</v>
          </cell>
          <cell r="B1070">
            <v>14400</v>
          </cell>
        </row>
        <row r="1071">
          <cell r="A1071" t="str">
            <v>190.50.00.000-6600.01</v>
          </cell>
          <cell r="B1071">
            <v>500</v>
          </cell>
        </row>
        <row r="1072">
          <cell r="A1072" t="str">
            <v>190.50.00.000-6600.04</v>
          </cell>
          <cell r="B1072">
            <v>10000</v>
          </cell>
        </row>
        <row r="1073">
          <cell r="A1073" t="str">
            <v>190.50.00.000-6600.05</v>
          </cell>
          <cell r="B1073">
            <v>1000</v>
          </cell>
        </row>
        <row r="1074">
          <cell r="A1074" t="str">
            <v>190.50.00.000-6600.06</v>
          </cell>
          <cell r="B1074">
            <v>41200</v>
          </cell>
        </row>
        <row r="1075">
          <cell r="A1075" t="str">
            <v>190.50.00.000-6600.07</v>
          </cell>
          <cell r="B1075">
            <v>500</v>
          </cell>
        </row>
        <row r="1076">
          <cell r="A1076" t="str">
            <v>190.50.00.000-6600.23</v>
          </cell>
          <cell r="B1076">
            <v>3000</v>
          </cell>
        </row>
        <row r="1077">
          <cell r="A1077" t="str">
            <v>190.50.00.000-6600.24</v>
          </cell>
          <cell r="B1077">
            <v>15000</v>
          </cell>
        </row>
        <row r="1078">
          <cell r="A1078" t="str">
            <v>190.50.00.000-6600.25</v>
          </cell>
          <cell r="B1078">
            <v>474965</v>
          </cell>
        </row>
        <row r="1079">
          <cell r="A1079" t="str">
            <v>190.50.00.000-6600.26</v>
          </cell>
          <cell r="B1079">
            <v>6710</v>
          </cell>
        </row>
        <row r="1080">
          <cell r="A1080" t="str">
            <v>190.50.00.000-6600.32</v>
          </cell>
          <cell r="B1080">
            <v>1800</v>
          </cell>
        </row>
        <row r="1081">
          <cell r="A1081" t="str">
            <v>190.50.00.000-6600.36</v>
          </cell>
          <cell r="B1081">
            <v>9600</v>
          </cell>
        </row>
        <row r="1082">
          <cell r="A1082" t="str">
            <v>200.00.00.900-4900.01</v>
          </cell>
          <cell r="B1082">
            <v>1307823</v>
          </cell>
        </row>
        <row r="1083">
          <cell r="A1083" t="str">
            <v>200.20.20.001-5000.01</v>
          </cell>
          <cell r="B1083">
            <v>352059</v>
          </cell>
        </row>
        <row r="1084">
          <cell r="A1084" t="str">
            <v>200.20.20.001-5000.07</v>
          </cell>
          <cell r="B1084">
            <v>287</v>
          </cell>
        </row>
        <row r="1085">
          <cell r="A1085" t="str">
            <v>200.20.20.001-5000.08</v>
          </cell>
          <cell r="B1085">
            <v>2655</v>
          </cell>
        </row>
        <row r="1086">
          <cell r="A1086" t="str">
            <v>200.20.20.001-5100.00</v>
          </cell>
          <cell r="B1086">
            <v>78124</v>
          </cell>
        </row>
        <row r="1087">
          <cell r="A1087" t="str">
            <v>200.20.20.001-5100.01</v>
          </cell>
          <cell r="B1087">
            <v>29381</v>
          </cell>
        </row>
        <row r="1088">
          <cell r="A1088" t="str">
            <v>200.20.20.001-5100.02</v>
          </cell>
          <cell r="B1088">
            <v>56994</v>
          </cell>
        </row>
        <row r="1089">
          <cell r="A1089" t="str">
            <v>200.20.20.001-5100.03</v>
          </cell>
          <cell r="B1089">
            <v>5015</v>
          </cell>
        </row>
        <row r="1090">
          <cell r="A1090" t="str">
            <v>200.20.20.001-5100.04</v>
          </cell>
          <cell r="B1090">
            <v>827</v>
          </cell>
        </row>
        <row r="1091">
          <cell r="A1091" t="str">
            <v>200.20.20.001-5100.05</v>
          </cell>
          <cell r="B1091">
            <v>415</v>
          </cell>
        </row>
        <row r="1092">
          <cell r="A1092" t="str">
            <v>200.20.20.001-5100.06</v>
          </cell>
          <cell r="B1092">
            <v>8400</v>
          </cell>
        </row>
        <row r="1093">
          <cell r="A1093" t="str">
            <v>200.20.20.001-5100.07</v>
          </cell>
          <cell r="B1093">
            <v>2143</v>
          </cell>
        </row>
        <row r="1094">
          <cell r="A1094" t="str">
            <v>200.20.20.001-5100.08</v>
          </cell>
          <cell r="B1094">
            <v>2620</v>
          </cell>
        </row>
        <row r="1095">
          <cell r="A1095" t="str">
            <v>200.20.20.001-5100.11</v>
          </cell>
          <cell r="B1095">
            <v>5205</v>
          </cell>
        </row>
        <row r="1096">
          <cell r="A1096" t="str">
            <v>200.20.20.001-5100.15</v>
          </cell>
          <cell r="B1096">
            <v>1042</v>
          </cell>
        </row>
        <row r="1097">
          <cell r="A1097" t="str">
            <v>200.20.20.001-5100.17</v>
          </cell>
          <cell r="B1097">
            <v>3500</v>
          </cell>
        </row>
        <row r="1098">
          <cell r="A1098" t="str">
            <v>200.20.20.001-6100.02</v>
          </cell>
          <cell r="B1098">
            <v>309</v>
          </cell>
        </row>
        <row r="1099">
          <cell r="A1099" t="str">
            <v>200.20.20.001-6200.01</v>
          </cell>
          <cell r="B1099">
            <v>3800</v>
          </cell>
        </row>
        <row r="1100">
          <cell r="A1100" t="str">
            <v>200.20.20.001-6200.02</v>
          </cell>
          <cell r="B1100">
            <v>2000</v>
          </cell>
        </row>
        <row r="1101">
          <cell r="A1101" t="str">
            <v>200.20.20.001-6200.03</v>
          </cell>
          <cell r="B1101">
            <v>8500</v>
          </cell>
        </row>
        <row r="1102">
          <cell r="A1102" t="str">
            <v>200.20.20.001-6300.01</v>
          </cell>
          <cell r="B1102">
            <v>2200</v>
          </cell>
        </row>
        <row r="1103">
          <cell r="A1103" t="str">
            <v>200.20.20.001-6300.02</v>
          </cell>
          <cell r="B1103">
            <v>230</v>
          </cell>
        </row>
        <row r="1104">
          <cell r="A1104" t="str">
            <v>200.20.20.001-6400.02</v>
          </cell>
          <cell r="B1104">
            <v>750</v>
          </cell>
        </row>
        <row r="1105">
          <cell r="A1105" t="str">
            <v>200.20.20.001-6500.04</v>
          </cell>
          <cell r="B1105">
            <v>36000</v>
          </cell>
        </row>
        <row r="1106">
          <cell r="A1106" t="str">
            <v>200.20.20.001-6600.01</v>
          </cell>
          <cell r="B1106">
            <v>700</v>
          </cell>
        </row>
        <row r="1107">
          <cell r="A1107" t="str">
            <v>200.20.20.001-6600.03</v>
          </cell>
          <cell r="B1107">
            <v>150</v>
          </cell>
        </row>
        <row r="1108">
          <cell r="A1108" t="str">
            <v>200.20.20.001-6600.04</v>
          </cell>
          <cell r="B1108">
            <v>8000</v>
          </cell>
        </row>
        <row r="1109">
          <cell r="A1109" t="str">
            <v>200.20.20.001-6600.05</v>
          </cell>
          <cell r="B1109">
            <v>15000</v>
          </cell>
        </row>
        <row r="1110">
          <cell r="A1110" t="str">
            <v>200.20.20.001-6600.07</v>
          </cell>
          <cell r="B1110">
            <v>4500</v>
          </cell>
        </row>
        <row r="1111">
          <cell r="A1111" t="str">
            <v>200.20.20.001-6600.26</v>
          </cell>
          <cell r="B1111">
            <v>8940</v>
          </cell>
        </row>
        <row r="1112">
          <cell r="A1112" t="str">
            <v>200.20.20.001-6600.36</v>
          </cell>
          <cell r="B1112">
            <v>20430</v>
          </cell>
        </row>
        <row r="1113">
          <cell r="A1113" t="str">
            <v>200.20.20.300-4580.02</v>
          </cell>
          <cell r="B1113">
            <v>13000</v>
          </cell>
        </row>
        <row r="1114">
          <cell r="A1114" t="str">
            <v>200.20.20.300-4580.03</v>
          </cell>
          <cell r="B1114">
            <v>58000</v>
          </cell>
        </row>
        <row r="1115">
          <cell r="A1115" t="str">
            <v>200.20.20.300-4580.04</v>
          </cell>
          <cell r="B1115">
            <v>8500</v>
          </cell>
        </row>
        <row r="1116">
          <cell r="A1116" t="str">
            <v>200.20.20.300-4580.06</v>
          </cell>
          <cell r="B1116">
            <v>7200</v>
          </cell>
        </row>
        <row r="1117">
          <cell r="A1117" t="str">
            <v>200.20.20.300-4580.07</v>
          </cell>
          <cell r="B1117">
            <v>10250</v>
          </cell>
        </row>
        <row r="1118">
          <cell r="A1118" t="str">
            <v>200.20.20.300-4580.11</v>
          </cell>
          <cell r="B1118">
            <v>3500</v>
          </cell>
        </row>
        <row r="1119">
          <cell r="A1119" t="str">
            <v>200.20.20.300-4580.12</v>
          </cell>
          <cell r="B1119">
            <v>4500</v>
          </cell>
        </row>
        <row r="1120">
          <cell r="A1120" t="str">
            <v>200.20.20.300-4580.13</v>
          </cell>
          <cell r="B1120">
            <v>14500</v>
          </cell>
        </row>
        <row r="1121">
          <cell r="A1121" t="str">
            <v>200.20.20.300-4580.14</v>
          </cell>
          <cell r="B1121">
            <v>5500</v>
          </cell>
        </row>
        <row r="1122">
          <cell r="A1122" t="str">
            <v>200.20.20.300-4580.15</v>
          </cell>
          <cell r="B1122">
            <v>1500</v>
          </cell>
        </row>
        <row r="1123">
          <cell r="A1123" t="str">
            <v>200.20.20.300-4580.16</v>
          </cell>
          <cell r="B1123">
            <v>10000</v>
          </cell>
        </row>
        <row r="1124">
          <cell r="A1124" t="str">
            <v>200.20.20.300-4580.17</v>
          </cell>
          <cell r="B1124">
            <v>5000</v>
          </cell>
        </row>
        <row r="1125">
          <cell r="A1125" t="str">
            <v>200.20.20.300-4580.18</v>
          </cell>
          <cell r="B1125">
            <v>3000</v>
          </cell>
        </row>
        <row r="1126">
          <cell r="A1126" t="str">
            <v>200.20.20.300-4580.23</v>
          </cell>
          <cell r="B1126">
            <v>3500</v>
          </cell>
        </row>
        <row r="1127">
          <cell r="A1127" t="str">
            <v>200.20.20.300-4580.24</v>
          </cell>
          <cell r="B1127">
            <v>1800</v>
          </cell>
        </row>
        <row r="1128">
          <cell r="A1128" t="str">
            <v>200.20.20.300-4580.25</v>
          </cell>
          <cell r="B1128">
            <v>12500</v>
          </cell>
        </row>
        <row r="1129">
          <cell r="A1129" t="str">
            <v>200.20.20.300-4580.26</v>
          </cell>
          <cell r="B1129">
            <v>2000</v>
          </cell>
        </row>
        <row r="1130">
          <cell r="A1130" t="str">
            <v>200.20.20.300-4580.30</v>
          </cell>
          <cell r="B1130">
            <v>5500</v>
          </cell>
        </row>
        <row r="1131">
          <cell r="A1131" t="str">
            <v>200.20.20.300-4581.01</v>
          </cell>
          <cell r="B1131">
            <v>8000</v>
          </cell>
        </row>
        <row r="1132">
          <cell r="A1132" t="str">
            <v>200.20.20.300-4581.09</v>
          </cell>
          <cell r="B1132">
            <v>1500</v>
          </cell>
        </row>
        <row r="1133">
          <cell r="A1133" t="str">
            <v>200.20.20.300-4581.10</v>
          </cell>
          <cell r="B1133">
            <v>7000</v>
          </cell>
        </row>
        <row r="1134">
          <cell r="A1134" t="str">
            <v>200.20.20.300-4581.12</v>
          </cell>
          <cell r="B1134">
            <v>3000</v>
          </cell>
        </row>
        <row r="1135">
          <cell r="A1135" t="str">
            <v>200.20.20.300-4581.14</v>
          </cell>
          <cell r="B1135">
            <v>700</v>
          </cell>
        </row>
        <row r="1136">
          <cell r="A1136" t="str">
            <v>200.20.20.300-4581.15</v>
          </cell>
          <cell r="B1136">
            <v>700</v>
          </cell>
        </row>
        <row r="1137">
          <cell r="A1137" t="str">
            <v>200.20.20.300-4581.16</v>
          </cell>
          <cell r="B1137">
            <v>6500</v>
          </cell>
        </row>
        <row r="1138">
          <cell r="A1138" t="str">
            <v>200.20.20.300-4582.01</v>
          </cell>
          <cell r="B1138">
            <v>13000</v>
          </cell>
        </row>
        <row r="1139">
          <cell r="A1139" t="str">
            <v>200.20.20.300-4582.03</v>
          </cell>
          <cell r="B1139">
            <v>300</v>
          </cell>
        </row>
        <row r="1140">
          <cell r="A1140" t="str">
            <v>200.20.20.300-4582.04</v>
          </cell>
          <cell r="B1140">
            <v>80000</v>
          </cell>
        </row>
        <row r="1141">
          <cell r="A1141" t="str">
            <v>200.20.20.300-4582.06</v>
          </cell>
          <cell r="B1141">
            <v>20000</v>
          </cell>
        </row>
        <row r="1142">
          <cell r="A1142" t="str">
            <v>200.20.20.300-4582.08</v>
          </cell>
          <cell r="B1142">
            <v>6000</v>
          </cell>
        </row>
        <row r="1143">
          <cell r="A1143" t="str">
            <v>200.20.20.300-4583.02</v>
          </cell>
          <cell r="B1143">
            <v>60000</v>
          </cell>
        </row>
        <row r="1144">
          <cell r="A1144" t="str">
            <v>200.20.20.300-4583.03</v>
          </cell>
          <cell r="B1144">
            <v>25000</v>
          </cell>
        </row>
        <row r="1145">
          <cell r="A1145" t="str">
            <v>200.20.20.300-4583.04</v>
          </cell>
          <cell r="B1145">
            <v>350000</v>
          </cell>
        </row>
        <row r="1146">
          <cell r="A1146" t="str">
            <v>200.20.20.300-4584.05</v>
          </cell>
          <cell r="B1146">
            <v>2000</v>
          </cell>
        </row>
        <row r="1147">
          <cell r="A1147" t="str">
            <v>200.20.20.300-4584.08</v>
          </cell>
          <cell r="B1147">
            <v>80000</v>
          </cell>
        </row>
        <row r="1148">
          <cell r="A1148" t="str">
            <v>200.20.20.300-4584.10</v>
          </cell>
          <cell r="B1148">
            <v>10000</v>
          </cell>
        </row>
        <row r="1149">
          <cell r="A1149" t="str">
            <v>200.20.20.300-4584.13</v>
          </cell>
          <cell r="B1149">
            <v>5000</v>
          </cell>
        </row>
        <row r="1150">
          <cell r="A1150" t="str">
            <v>200.20.20.300-5000.02</v>
          </cell>
          <cell r="B1150">
            <v>600000</v>
          </cell>
        </row>
        <row r="1151">
          <cell r="A1151" t="str">
            <v>200.20.20.300-5100.06</v>
          </cell>
          <cell r="B1151">
            <v>19800</v>
          </cell>
        </row>
        <row r="1152">
          <cell r="A1152" t="str">
            <v>200.20.20.300-6200.02</v>
          </cell>
          <cell r="B1152">
            <v>3000</v>
          </cell>
        </row>
        <row r="1153">
          <cell r="A1153" t="str">
            <v>200.20.20.300-6240.01</v>
          </cell>
          <cell r="B1153">
            <v>4900</v>
          </cell>
        </row>
        <row r="1154">
          <cell r="A1154" t="str">
            <v>200.20.20.300-6375.07</v>
          </cell>
          <cell r="B1154">
            <v>400</v>
          </cell>
        </row>
        <row r="1155">
          <cell r="A1155" t="str">
            <v>200.20.20.300-6400.01</v>
          </cell>
          <cell r="B1155">
            <v>2000</v>
          </cell>
        </row>
        <row r="1156">
          <cell r="A1156" t="str">
            <v>200.20.20.300-6630.02</v>
          </cell>
          <cell r="B1156">
            <v>6000</v>
          </cell>
        </row>
        <row r="1157">
          <cell r="A1157" t="str">
            <v>200.20.20.300-6630.03</v>
          </cell>
          <cell r="B1157">
            <v>16000</v>
          </cell>
        </row>
        <row r="1158">
          <cell r="A1158" t="str">
            <v>200.20.20.300-6630.04</v>
          </cell>
          <cell r="B1158">
            <v>2500</v>
          </cell>
        </row>
        <row r="1159">
          <cell r="A1159" t="str">
            <v>200.20.20.300-6630.06</v>
          </cell>
          <cell r="B1159">
            <v>2000</v>
          </cell>
        </row>
        <row r="1160">
          <cell r="A1160" t="str">
            <v>200.20.20.300-6630.07</v>
          </cell>
          <cell r="B1160">
            <v>2000</v>
          </cell>
        </row>
        <row r="1161">
          <cell r="A1161" t="str">
            <v>200.20.20.300-6630.11</v>
          </cell>
          <cell r="B1161">
            <v>2500</v>
          </cell>
        </row>
        <row r="1162">
          <cell r="A1162" t="str">
            <v>200.20.20.300-6630.12</v>
          </cell>
          <cell r="B1162">
            <v>3000</v>
          </cell>
        </row>
        <row r="1163">
          <cell r="A1163" t="str">
            <v>200.20.20.300-6630.13</v>
          </cell>
          <cell r="B1163">
            <v>12000</v>
          </cell>
        </row>
        <row r="1164">
          <cell r="A1164" t="str">
            <v>200.20.20.300-6630.14</v>
          </cell>
          <cell r="B1164">
            <v>3900</v>
          </cell>
        </row>
        <row r="1165">
          <cell r="A1165" t="str">
            <v>200.20.20.300-6630.15</v>
          </cell>
          <cell r="B1165">
            <v>1100</v>
          </cell>
        </row>
        <row r="1166">
          <cell r="A1166" t="str">
            <v>200.20.20.300-6630.16</v>
          </cell>
          <cell r="B1166">
            <v>7000</v>
          </cell>
        </row>
        <row r="1167">
          <cell r="A1167" t="str">
            <v>200.20.20.300-6630.17</v>
          </cell>
          <cell r="B1167">
            <v>3800</v>
          </cell>
        </row>
        <row r="1168">
          <cell r="A1168" t="str">
            <v>200.20.20.300-6630.18</v>
          </cell>
          <cell r="B1168">
            <v>2100</v>
          </cell>
        </row>
        <row r="1169">
          <cell r="A1169" t="str">
            <v>200.20.20.300-6630.23</v>
          </cell>
          <cell r="B1169">
            <v>2500</v>
          </cell>
        </row>
        <row r="1170">
          <cell r="A1170" t="str">
            <v>200.20.20.300-6630.24</v>
          </cell>
          <cell r="B1170">
            <v>1400</v>
          </cell>
        </row>
        <row r="1171">
          <cell r="A1171" t="str">
            <v>200.20.20.300-6630.25</v>
          </cell>
          <cell r="B1171">
            <v>1800</v>
          </cell>
        </row>
        <row r="1172">
          <cell r="A1172" t="str">
            <v>200.20.20.300-6630.26</v>
          </cell>
          <cell r="B1172">
            <v>1500</v>
          </cell>
        </row>
        <row r="1173">
          <cell r="A1173" t="str">
            <v>200.20.20.300-6630.27</v>
          </cell>
          <cell r="B1173">
            <v>15000</v>
          </cell>
        </row>
        <row r="1174">
          <cell r="A1174" t="str">
            <v>200.20.20.300-6630.28</v>
          </cell>
          <cell r="B1174">
            <v>3000</v>
          </cell>
        </row>
        <row r="1175">
          <cell r="A1175" t="str">
            <v>200.20.20.300-6630.29</v>
          </cell>
          <cell r="B1175">
            <v>30000</v>
          </cell>
        </row>
        <row r="1176">
          <cell r="A1176" t="str">
            <v>200.20.20.300-6630.31</v>
          </cell>
          <cell r="B1176">
            <v>4000</v>
          </cell>
        </row>
        <row r="1177">
          <cell r="A1177" t="str">
            <v>200.20.20.300-6631.01</v>
          </cell>
          <cell r="B1177">
            <v>1500</v>
          </cell>
        </row>
        <row r="1178">
          <cell r="A1178" t="str">
            <v>200.20.20.300-6631.07</v>
          </cell>
          <cell r="B1178">
            <v>4600</v>
          </cell>
        </row>
        <row r="1179">
          <cell r="A1179" t="str">
            <v>200.20.20.300-6631.09</v>
          </cell>
          <cell r="B1179">
            <v>1000</v>
          </cell>
        </row>
        <row r="1180">
          <cell r="A1180" t="str">
            <v>200.20.20.300-6631.10</v>
          </cell>
          <cell r="B1180">
            <v>5000</v>
          </cell>
        </row>
        <row r="1181">
          <cell r="A1181" t="str">
            <v>200.20.20.300-6631.12</v>
          </cell>
          <cell r="B1181">
            <v>2100</v>
          </cell>
        </row>
        <row r="1182">
          <cell r="A1182" t="str">
            <v>200.20.20.300-6631.14</v>
          </cell>
          <cell r="B1182">
            <v>500</v>
          </cell>
        </row>
        <row r="1183">
          <cell r="A1183" t="str">
            <v>200.20.20.300-6631.15</v>
          </cell>
          <cell r="B1183">
            <v>500</v>
          </cell>
        </row>
        <row r="1184">
          <cell r="A1184" t="str">
            <v>200.20.20.300-6632.01</v>
          </cell>
          <cell r="B1184">
            <v>2000</v>
          </cell>
        </row>
        <row r="1185">
          <cell r="A1185" t="str">
            <v>200.20.20.300-6632.03</v>
          </cell>
          <cell r="B1185">
            <v>2200</v>
          </cell>
        </row>
        <row r="1186">
          <cell r="A1186" t="str">
            <v>200.20.20.300-6632.05</v>
          </cell>
          <cell r="B1186">
            <v>16000</v>
          </cell>
        </row>
        <row r="1187">
          <cell r="A1187" t="str">
            <v>200.20.20.300-6632.07</v>
          </cell>
          <cell r="B1187">
            <v>5500</v>
          </cell>
        </row>
        <row r="1188">
          <cell r="A1188" t="str">
            <v>200.20.20.300-6633.10</v>
          </cell>
          <cell r="B1188">
            <v>3000</v>
          </cell>
        </row>
        <row r="1189">
          <cell r="A1189" t="str">
            <v>200.20.20.300-6633.12</v>
          </cell>
          <cell r="B1189">
            <v>15000</v>
          </cell>
        </row>
        <row r="1190">
          <cell r="A1190" t="str">
            <v>200.20.20.966-6200.05</v>
          </cell>
          <cell r="B1190">
            <v>10000</v>
          </cell>
        </row>
        <row r="1191">
          <cell r="A1191" t="str">
            <v>200.40.55.966-5000.01</v>
          </cell>
          <cell r="B1191">
            <v>18661</v>
          </cell>
        </row>
        <row r="1192">
          <cell r="A1192" t="str">
            <v>200.40.55.966-5000.07</v>
          </cell>
          <cell r="B1192">
            <v>365</v>
          </cell>
        </row>
        <row r="1193">
          <cell r="A1193" t="str">
            <v>200.40.55.966-5000.08</v>
          </cell>
          <cell r="B1193">
            <v>180</v>
          </cell>
        </row>
        <row r="1194">
          <cell r="A1194" t="str">
            <v>200.40.55.966-5100.00</v>
          </cell>
          <cell r="B1194">
            <v>4824</v>
          </cell>
        </row>
        <row r="1195">
          <cell r="A1195" t="str">
            <v>200.40.55.966-5100.01</v>
          </cell>
          <cell r="B1195">
            <v>1131</v>
          </cell>
        </row>
        <row r="1196">
          <cell r="A1196" t="str">
            <v>200.40.55.966-5100.03</v>
          </cell>
          <cell r="B1196">
            <v>198</v>
          </cell>
        </row>
        <row r="1197">
          <cell r="A1197" t="str">
            <v>200.40.55.966-5100.04</v>
          </cell>
          <cell r="B1197">
            <v>32</v>
          </cell>
        </row>
        <row r="1198">
          <cell r="A1198" t="str">
            <v>200.40.55.966-5100.05</v>
          </cell>
          <cell r="B1198">
            <v>35</v>
          </cell>
        </row>
        <row r="1199">
          <cell r="A1199" t="str">
            <v>200.40.55.966-5100.07</v>
          </cell>
          <cell r="B1199">
            <v>183</v>
          </cell>
        </row>
        <row r="1200">
          <cell r="A1200" t="str">
            <v>200.40.55.966-5100.08</v>
          </cell>
          <cell r="B1200">
            <v>810</v>
          </cell>
        </row>
        <row r="1201">
          <cell r="A1201" t="str">
            <v>200.40.55.966-5100.11</v>
          </cell>
          <cell r="B1201">
            <v>293</v>
          </cell>
        </row>
        <row r="1202">
          <cell r="A1202" t="str">
            <v>200.40.55.966-5100.15</v>
          </cell>
          <cell r="B1202">
            <v>135</v>
          </cell>
        </row>
        <row r="1203">
          <cell r="A1203" t="str">
            <v>210.00.00.126-6000.01</v>
          </cell>
          <cell r="B1203">
            <v>100000</v>
          </cell>
        </row>
        <row r="1204">
          <cell r="A1204" t="str">
            <v>250.00.00.900-4700.01</v>
          </cell>
          <cell r="B1204">
            <v>15330</v>
          </cell>
        </row>
        <row r="1205">
          <cell r="A1205" t="str">
            <v>250.00.00.900-4700.21</v>
          </cell>
          <cell r="B1205">
            <v>-1530</v>
          </cell>
        </row>
        <row r="1206">
          <cell r="A1206" t="str">
            <v>250.00.00.960-4600.10</v>
          </cell>
          <cell r="B1206">
            <v>1200000</v>
          </cell>
        </row>
        <row r="1207">
          <cell r="A1207" t="str">
            <v>250.11.00.960-7000.03</v>
          </cell>
          <cell r="B1207">
            <v>25000</v>
          </cell>
        </row>
        <row r="1208">
          <cell r="A1208" t="str">
            <v>260.00.00.900-4600.12</v>
          </cell>
          <cell r="B1208">
            <v>250000</v>
          </cell>
        </row>
        <row r="1209">
          <cell r="A1209" t="str">
            <v>260.00.00.900-4700.01</v>
          </cell>
          <cell r="B1209">
            <v>310</v>
          </cell>
        </row>
        <row r="1210">
          <cell r="A1210" t="str">
            <v>260.00.00.900-4700.21</v>
          </cell>
          <cell r="B1210">
            <v>-30</v>
          </cell>
        </row>
        <row r="1211">
          <cell r="A1211" t="str">
            <v>260.13.00.005-8900.23</v>
          </cell>
          <cell r="B1211">
            <v>58500</v>
          </cell>
        </row>
        <row r="1212">
          <cell r="A1212" t="str">
            <v>260.13.00.005-8910.23</v>
          </cell>
          <cell r="B1212">
            <v>1040</v>
          </cell>
        </row>
        <row r="1213">
          <cell r="A1213" t="str">
            <v>280.00.00.900-4700.01</v>
          </cell>
          <cell r="B1213">
            <v>700</v>
          </cell>
        </row>
        <row r="1214">
          <cell r="A1214" t="str">
            <v>280.00.00.900-4700.21</v>
          </cell>
          <cell r="B1214">
            <v>-70</v>
          </cell>
        </row>
        <row r="1215">
          <cell r="A1215" t="str">
            <v>280.00.00.900-5000.01</v>
          </cell>
          <cell r="B1215">
            <v>66807</v>
          </cell>
        </row>
        <row r="1216">
          <cell r="A1216" t="str">
            <v>280.00.00.900-5000.07</v>
          </cell>
          <cell r="B1216">
            <v>188</v>
          </cell>
        </row>
        <row r="1217">
          <cell r="A1217" t="str">
            <v>280.00.00.900-5000.08</v>
          </cell>
          <cell r="B1217">
            <v>1275</v>
          </cell>
        </row>
        <row r="1218">
          <cell r="A1218" t="str">
            <v>280.00.00.900-5100.00</v>
          </cell>
          <cell r="B1218">
            <v>8712</v>
          </cell>
        </row>
        <row r="1219">
          <cell r="A1219" t="str">
            <v>280.00.00.900-5100.01</v>
          </cell>
          <cell r="B1219">
            <v>7419</v>
          </cell>
        </row>
        <row r="1220">
          <cell r="A1220" t="str">
            <v>280.00.00.900-5100.02</v>
          </cell>
          <cell r="B1220">
            <v>11165</v>
          </cell>
        </row>
        <row r="1221">
          <cell r="A1221" t="str">
            <v>280.00.00.900-5100.03</v>
          </cell>
          <cell r="B1221">
            <v>852</v>
          </cell>
        </row>
        <row r="1222">
          <cell r="A1222" t="str">
            <v>280.00.00.900-5100.04</v>
          </cell>
          <cell r="B1222">
            <v>145</v>
          </cell>
        </row>
        <row r="1223">
          <cell r="A1223" t="str">
            <v>280.00.00.900-5100.05</v>
          </cell>
          <cell r="B1223">
            <v>77</v>
          </cell>
        </row>
        <row r="1224">
          <cell r="A1224" t="str">
            <v>280.00.00.900-5100.07</v>
          </cell>
          <cell r="B1224">
            <v>312</v>
          </cell>
        </row>
        <row r="1225">
          <cell r="A1225" t="str">
            <v>280.00.00.900-5100.08</v>
          </cell>
          <cell r="B1225">
            <v>5967</v>
          </cell>
        </row>
        <row r="1226">
          <cell r="A1226" t="str">
            <v>280.00.00.900-5100.10</v>
          </cell>
          <cell r="B1226">
            <v>315</v>
          </cell>
        </row>
        <row r="1227">
          <cell r="A1227" t="str">
            <v>280.00.00.900-5100.11</v>
          </cell>
          <cell r="B1227">
            <v>1064</v>
          </cell>
        </row>
        <row r="1228">
          <cell r="A1228" t="str">
            <v>280.00.00.900-5100.15</v>
          </cell>
          <cell r="B1228">
            <v>54</v>
          </cell>
        </row>
        <row r="1229">
          <cell r="A1229" t="str">
            <v>280.00.00.900-6400.04</v>
          </cell>
          <cell r="B1229">
            <v>5000</v>
          </cell>
        </row>
        <row r="1230">
          <cell r="A1230" t="str">
            <v>280.00.00.900-6600.15</v>
          </cell>
          <cell r="B1230">
            <v>0</v>
          </cell>
        </row>
        <row r="1231">
          <cell r="A1231" t="str">
            <v>280.00.00.900-7000.03</v>
          </cell>
          <cell r="B1231">
            <v>49900</v>
          </cell>
        </row>
        <row r="1232">
          <cell r="A1232" t="str">
            <v>280.20.28.802-4560.02</v>
          </cell>
          <cell r="B1232">
            <v>0</v>
          </cell>
        </row>
        <row r="1233">
          <cell r="A1233" t="str">
            <v>280.20.28.802-6000.10</v>
          </cell>
          <cell r="B1233">
            <v>0</v>
          </cell>
        </row>
        <row r="1234">
          <cell r="A1234" t="str">
            <v>280.20.28.802-6000.11</v>
          </cell>
          <cell r="B1234">
            <v>0</v>
          </cell>
        </row>
        <row r="1235">
          <cell r="A1235" t="str">
            <v>280.20.28.802-6100.01</v>
          </cell>
          <cell r="B1235">
            <v>0</v>
          </cell>
        </row>
        <row r="1236">
          <cell r="A1236" t="str">
            <v>280.20.28.802-6100.04</v>
          </cell>
          <cell r="B1236">
            <v>0</v>
          </cell>
        </row>
        <row r="1237">
          <cell r="A1237" t="str">
            <v>280.20.28.802-6240.05</v>
          </cell>
          <cell r="B1237">
            <v>0</v>
          </cell>
        </row>
        <row r="1238">
          <cell r="A1238" t="str">
            <v>280.20.28.802-6400.03</v>
          </cell>
          <cell r="B1238">
            <v>0</v>
          </cell>
        </row>
        <row r="1239">
          <cell r="A1239" t="str">
            <v>280.20.28.802-6600.05</v>
          </cell>
          <cell r="B1239">
            <v>0</v>
          </cell>
        </row>
        <row r="1240">
          <cell r="A1240" t="str">
            <v>280.20.28.802-6600.25</v>
          </cell>
          <cell r="B1240">
            <v>0</v>
          </cell>
        </row>
        <row r="1241">
          <cell r="A1241" t="str">
            <v>280.20.28.802-6600.27</v>
          </cell>
          <cell r="B1241">
            <v>0</v>
          </cell>
        </row>
        <row r="1242">
          <cell r="A1242" t="str">
            <v>280.20.28.803-4560.02</v>
          </cell>
          <cell r="B1242">
            <v>0</v>
          </cell>
        </row>
        <row r="1243">
          <cell r="A1243" t="str">
            <v>280.20.28.803-6000.10</v>
          </cell>
          <cell r="B1243">
            <v>0</v>
          </cell>
        </row>
        <row r="1244">
          <cell r="A1244" t="str">
            <v>280.20.28.803-6000.11</v>
          </cell>
          <cell r="B1244">
            <v>0</v>
          </cell>
        </row>
        <row r="1245">
          <cell r="A1245" t="str">
            <v>280.20.28.803-6100.04</v>
          </cell>
          <cell r="B1245">
            <v>0</v>
          </cell>
        </row>
        <row r="1246">
          <cell r="A1246" t="str">
            <v>280.20.28.803-6240.05</v>
          </cell>
          <cell r="B1246">
            <v>0</v>
          </cell>
        </row>
        <row r="1247">
          <cell r="A1247" t="str">
            <v>280.20.28.803-6600.05</v>
          </cell>
          <cell r="B1247">
            <v>0</v>
          </cell>
        </row>
        <row r="1248">
          <cell r="A1248" t="str">
            <v>280.20.28.803-6600.27</v>
          </cell>
          <cell r="B1248">
            <v>0</v>
          </cell>
        </row>
        <row r="1249">
          <cell r="A1249" t="str">
            <v>280.20.28.804-4560.02</v>
          </cell>
          <cell r="B1249">
            <v>0</v>
          </cell>
        </row>
        <row r="1250">
          <cell r="A1250" t="str">
            <v>280.20.28.804-6000.10</v>
          </cell>
          <cell r="B1250">
            <v>0</v>
          </cell>
        </row>
        <row r="1251">
          <cell r="A1251" t="str">
            <v>280.20.28.804-6000.11</v>
          </cell>
          <cell r="B1251">
            <v>0</v>
          </cell>
        </row>
        <row r="1252">
          <cell r="A1252" t="str">
            <v>280.20.28.804-6100.01</v>
          </cell>
          <cell r="B1252">
            <v>0</v>
          </cell>
        </row>
        <row r="1253">
          <cell r="A1253" t="str">
            <v>280.20.28.804-6100.04</v>
          </cell>
          <cell r="B1253">
            <v>0</v>
          </cell>
        </row>
        <row r="1254">
          <cell r="A1254" t="str">
            <v>280.20.28.804-6240.05</v>
          </cell>
          <cell r="B1254">
            <v>0</v>
          </cell>
        </row>
        <row r="1255">
          <cell r="A1255" t="str">
            <v>280.20.28.804-6400.03</v>
          </cell>
          <cell r="B1255">
            <v>0</v>
          </cell>
        </row>
        <row r="1256">
          <cell r="A1256" t="str">
            <v>280.20.28.804-6600.05</v>
          </cell>
          <cell r="B1256">
            <v>0</v>
          </cell>
        </row>
        <row r="1257">
          <cell r="A1257" t="str">
            <v>280.20.28.804-6600.25</v>
          </cell>
          <cell r="B1257">
            <v>0</v>
          </cell>
        </row>
        <row r="1258">
          <cell r="A1258" t="str">
            <v>280.20.28.804-6600.27</v>
          </cell>
          <cell r="B1258">
            <v>0</v>
          </cell>
        </row>
        <row r="1259">
          <cell r="A1259" t="str">
            <v>280.20.28.805-4560.02</v>
          </cell>
          <cell r="B1259">
            <v>0</v>
          </cell>
        </row>
        <row r="1260">
          <cell r="A1260" t="str">
            <v>280.20.28.805-6000.10</v>
          </cell>
          <cell r="B1260">
            <v>0</v>
          </cell>
        </row>
        <row r="1261">
          <cell r="A1261" t="str">
            <v>280.20.28.805-6000.11</v>
          </cell>
          <cell r="B1261">
            <v>0</v>
          </cell>
        </row>
        <row r="1262">
          <cell r="A1262" t="str">
            <v>280.20.28.805-6100.01</v>
          </cell>
          <cell r="B1262">
            <v>0</v>
          </cell>
        </row>
        <row r="1263">
          <cell r="A1263" t="str">
            <v>280.20.28.805-6100.04</v>
          </cell>
          <cell r="B1263">
            <v>0</v>
          </cell>
        </row>
        <row r="1264">
          <cell r="A1264" t="str">
            <v>280.20.28.805-6240.05</v>
          </cell>
          <cell r="B1264">
            <v>0</v>
          </cell>
        </row>
        <row r="1265">
          <cell r="A1265" t="str">
            <v>280.20.28.805-6400.03</v>
          </cell>
          <cell r="B1265">
            <v>0</v>
          </cell>
        </row>
        <row r="1266">
          <cell r="A1266" t="str">
            <v>280.20.28.805-6600.05</v>
          </cell>
          <cell r="B1266">
            <v>0</v>
          </cell>
        </row>
        <row r="1267">
          <cell r="A1267" t="str">
            <v>280.20.28.805-6600.25</v>
          </cell>
          <cell r="B1267">
            <v>0</v>
          </cell>
        </row>
        <row r="1268">
          <cell r="A1268" t="str">
            <v>280.20.28.805-6600.27</v>
          </cell>
          <cell r="B1268">
            <v>0</v>
          </cell>
        </row>
        <row r="1269">
          <cell r="A1269" t="str">
            <v>280.20.28.806-4560.02</v>
          </cell>
          <cell r="B1269">
            <v>0</v>
          </cell>
        </row>
        <row r="1270">
          <cell r="A1270" t="str">
            <v>280.20.28.806-6000.10</v>
          </cell>
          <cell r="B1270">
            <v>0</v>
          </cell>
        </row>
        <row r="1271">
          <cell r="A1271" t="str">
            <v>280.20.28.806-6000.11</v>
          </cell>
          <cell r="B1271">
            <v>0</v>
          </cell>
        </row>
        <row r="1272">
          <cell r="A1272" t="str">
            <v>280.20.28.806-6100.01</v>
          </cell>
          <cell r="B1272">
            <v>0</v>
          </cell>
        </row>
        <row r="1273">
          <cell r="A1273" t="str">
            <v>280.20.28.806-6100.04</v>
          </cell>
          <cell r="B1273">
            <v>0</v>
          </cell>
        </row>
        <row r="1274">
          <cell r="A1274" t="str">
            <v>280.20.28.806-6240.05</v>
          </cell>
          <cell r="B1274">
            <v>0</v>
          </cell>
        </row>
        <row r="1275">
          <cell r="A1275" t="str">
            <v>280.20.28.806-6400.03</v>
          </cell>
          <cell r="B1275">
            <v>0</v>
          </cell>
        </row>
        <row r="1276">
          <cell r="A1276" t="str">
            <v>280.20.28.806-6600.05</v>
          </cell>
          <cell r="B1276">
            <v>0</v>
          </cell>
        </row>
        <row r="1277">
          <cell r="A1277" t="str">
            <v>280.20.28.806-6600.25</v>
          </cell>
          <cell r="B1277">
            <v>0</v>
          </cell>
        </row>
        <row r="1278">
          <cell r="A1278" t="str">
            <v>280.20.28.806-6600.27</v>
          </cell>
          <cell r="B1278">
            <v>0</v>
          </cell>
        </row>
        <row r="1279">
          <cell r="A1279" t="str">
            <v>280.20.28.807-4560.02</v>
          </cell>
          <cell r="B1279">
            <v>0</v>
          </cell>
        </row>
        <row r="1280">
          <cell r="A1280" t="str">
            <v>280.20.28.807-6000.10</v>
          </cell>
          <cell r="B1280">
            <v>0</v>
          </cell>
        </row>
        <row r="1281">
          <cell r="A1281" t="str">
            <v>280.20.28.807-6000.11</v>
          </cell>
          <cell r="B1281">
            <v>0</v>
          </cell>
        </row>
        <row r="1282">
          <cell r="A1282" t="str">
            <v>280.20.28.807-6100.01</v>
          </cell>
          <cell r="B1282">
            <v>0</v>
          </cell>
        </row>
        <row r="1283">
          <cell r="A1283" t="str">
            <v>280.20.28.807-6100.04</v>
          </cell>
          <cell r="B1283">
            <v>0</v>
          </cell>
        </row>
        <row r="1284">
          <cell r="A1284" t="str">
            <v>280.20.28.807-6240.05</v>
          </cell>
          <cell r="B1284">
            <v>0</v>
          </cell>
        </row>
        <row r="1285">
          <cell r="A1285" t="str">
            <v>280.20.28.807-6400.03</v>
          </cell>
          <cell r="B1285">
            <v>0</v>
          </cell>
        </row>
        <row r="1286">
          <cell r="A1286" t="str">
            <v>280.20.28.807-6600.05</v>
          </cell>
          <cell r="B1286">
            <v>0</v>
          </cell>
        </row>
        <row r="1287">
          <cell r="A1287" t="str">
            <v>280.20.28.807-6600.25</v>
          </cell>
          <cell r="B1287">
            <v>0</v>
          </cell>
        </row>
        <row r="1288">
          <cell r="A1288" t="str">
            <v>280.20.28.807-6600.27</v>
          </cell>
          <cell r="B1288">
            <v>0</v>
          </cell>
        </row>
        <row r="1289">
          <cell r="A1289" t="str">
            <v>280.20.28.808-4560.02</v>
          </cell>
          <cell r="B1289">
            <v>0</v>
          </cell>
        </row>
        <row r="1290">
          <cell r="A1290" t="str">
            <v>280.20.28.808-6000.10</v>
          </cell>
          <cell r="B1290">
            <v>0</v>
          </cell>
        </row>
        <row r="1291">
          <cell r="A1291" t="str">
            <v>280.20.28.808-6000.11</v>
          </cell>
          <cell r="B1291">
            <v>0</v>
          </cell>
        </row>
        <row r="1292">
          <cell r="A1292" t="str">
            <v>280.20.28.808-6100.01</v>
          </cell>
          <cell r="B1292">
            <v>0</v>
          </cell>
        </row>
        <row r="1293">
          <cell r="A1293" t="str">
            <v>280.20.28.808-6100.04</v>
          </cell>
          <cell r="B1293">
            <v>0</v>
          </cell>
        </row>
        <row r="1294">
          <cell r="A1294" t="str">
            <v>280.20.28.808-6240.05</v>
          </cell>
          <cell r="B1294">
            <v>0</v>
          </cell>
        </row>
        <row r="1295">
          <cell r="A1295" t="str">
            <v>280.20.28.808-6400.03</v>
          </cell>
          <cell r="B1295">
            <v>0</v>
          </cell>
        </row>
        <row r="1296">
          <cell r="A1296" t="str">
            <v>280.20.28.808-6600.05</v>
          </cell>
          <cell r="B1296">
            <v>0</v>
          </cell>
        </row>
        <row r="1297">
          <cell r="A1297" t="str">
            <v>280.20.28.808-6600.25</v>
          </cell>
          <cell r="B1297">
            <v>0</v>
          </cell>
        </row>
        <row r="1298">
          <cell r="A1298" t="str">
            <v>280.20.28.808-6600.27</v>
          </cell>
          <cell r="B1298">
            <v>0</v>
          </cell>
        </row>
        <row r="1299">
          <cell r="A1299" t="str">
            <v>280.20.28.809-4560.02</v>
          </cell>
          <cell r="B1299">
            <v>0</v>
          </cell>
        </row>
        <row r="1300">
          <cell r="A1300" t="str">
            <v>280.20.28.809-6000.10</v>
          </cell>
          <cell r="B1300">
            <v>0</v>
          </cell>
        </row>
        <row r="1301">
          <cell r="A1301" t="str">
            <v>280.20.28.809-6000.11</v>
          </cell>
          <cell r="B1301">
            <v>0</v>
          </cell>
        </row>
        <row r="1302">
          <cell r="A1302" t="str">
            <v>280.20.28.809-6100.01</v>
          </cell>
          <cell r="B1302">
            <v>0</v>
          </cell>
        </row>
        <row r="1303">
          <cell r="A1303" t="str">
            <v>280.20.28.809-6100.04</v>
          </cell>
          <cell r="B1303">
            <v>0</v>
          </cell>
        </row>
        <row r="1304">
          <cell r="A1304" t="str">
            <v>280.20.28.809-6240.05</v>
          </cell>
          <cell r="B1304">
            <v>0</v>
          </cell>
        </row>
        <row r="1305">
          <cell r="A1305" t="str">
            <v>280.20.28.809-6400.03</v>
          </cell>
          <cell r="B1305">
            <v>0</v>
          </cell>
        </row>
        <row r="1306">
          <cell r="A1306" t="str">
            <v>280.20.28.809-6600.05</v>
          </cell>
          <cell r="B1306">
            <v>0</v>
          </cell>
        </row>
        <row r="1307">
          <cell r="A1307" t="str">
            <v>280.20.28.809-6600.25</v>
          </cell>
          <cell r="B1307">
            <v>0</v>
          </cell>
        </row>
        <row r="1308">
          <cell r="A1308" t="str">
            <v>280.20.28.809-6600.27</v>
          </cell>
          <cell r="B1308">
            <v>0</v>
          </cell>
        </row>
        <row r="1309">
          <cell r="A1309" t="str">
            <v>280.20.28.810-4560.02</v>
          </cell>
          <cell r="B1309">
            <v>0</v>
          </cell>
        </row>
        <row r="1310">
          <cell r="A1310" t="str">
            <v>280.20.28.810-6000.10</v>
          </cell>
          <cell r="B1310">
            <v>0</v>
          </cell>
        </row>
        <row r="1311">
          <cell r="A1311" t="str">
            <v>280.20.28.810-6000.11</v>
          </cell>
          <cell r="B1311">
            <v>0</v>
          </cell>
        </row>
        <row r="1312">
          <cell r="A1312" t="str">
            <v>280.20.28.810-6100.01</v>
          </cell>
          <cell r="B1312">
            <v>0</v>
          </cell>
        </row>
        <row r="1313">
          <cell r="A1313" t="str">
            <v>280.20.28.810-6100.04</v>
          </cell>
          <cell r="B1313">
            <v>0</v>
          </cell>
        </row>
        <row r="1314">
          <cell r="A1314" t="str">
            <v>280.20.28.810-6240.05</v>
          </cell>
          <cell r="B1314">
            <v>0</v>
          </cell>
        </row>
        <row r="1315">
          <cell r="A1315" t="str">
            <v>280.20.28.810-6400.03</v>
          </cell>
          <cell r="B1315">
            <v>0</v>
          </cell>
        </row>
        <row r="1316">
          <cell r="A1316" t="str">
            <v>280.20.28.810-6600.05</v>
          </cell>
          <cell r="B1316">
            <v>0</v>
          </cell>
        </row>
        <row r="1317">
          <cell r="A1317" t="str">
            <v>280.20.28.810-6600.25</v>
          </cell>
          <cell r="B1317">
            <v>0</v>
          </cell>
        </row>
        <row r="1318">
          <cell r="A1318" t="str">
            <v>280.20.28.810-6600.27</v>
          </cell>
          <cell r="B1318">
            <v>0</v>
          </cell>
        </row>
        <row r="1319">
          <cell r="A1319" t="str">
            <v>280.20.28.811-4560.02</v>
          </cell>
          <cell r="B1319">
            <v>0</v>
          </cell>
        </row>
        <row r="1320">
          <cell r="A1320" t="str">
            <v>280.20.28.811-6000.10</v>
          </cell>
          <cell r="B1320">
            <v>0</v>
          </cell>
        </row>
        <row r="1321">
          <cell r="A1321" t="str">
            <v>280.20.28.811-6000.11</v>
          </cell>
          <cell r="B1321">
            <v>0</v>
          </cell>
        </row>
        <row r="1322">
          <cell r="A1322" t="str">
            <v>280.20.28.811-6100.01</v>
          </cell>
          <cell r="B1322">
            <v>0</v>
          </cell>
        </row>
        <row r="1323">
          <cell r="A1323" t="str">
            <v>280.20.28.811-6100.04</v>
          </cell>
          <cell r="B1323">
            <v>0</v>
          </cell>
        </row>
        <row r="1324">
          <cell r="A1324" t="str">
            <v>280.20.28.811-6240.05</v>
          </cell>
          <cell r="B1324">
            <v>0</v>
          </cell>
        </row>
        <row r="1325">
          <cell r="A1325" t="str">
            <v>280.20.28.811-6600.05</v>
          </cell>
          <cell r="B1325">
            <v>0</v>
          </cell>
        </row>
        <row r="1326">
          <cell r="A1326" t="str">
            <v>280.20.28.811-6600.25</v>
          </cell>
          <cell r="B1326">
            <v>0</v>
          </cell>
        </row>
        <row r="1327">
          <cell r="A1327" t="str">
            <v>280.20.28.811-6600.27</v>
          </cell>
          <cell r="B1327">
            <v>0</v>
          </cell>
        </row>
        <row r="1328">
          <cell r="A1328" t="str">
            <v>280.20.28.812-4560.02</v>
          </cell>
          <cell r="B1328">
            <v>0</v>
          </cell>
        </row>
        <row r="1329">
          <cell r="A1329" t="str">
            <v>280.20.28.812-6000.10</v>
          </cell>
          <cell r="B1329">
            <v>0</v>
          </cell>
        </row>
        <row r="1330">
          <cell r="A1330" t="str">
            <v>280.20.28.812-6000.11</v>
          </cell>
          <cell r="B1330">
            <v>0</v>
          </cell>
        </row>
        <row r="1331">
          <cell r="A1331" t="str">
            <v>280.20.28.812-6100.01</v>
          </cell>
          <cell r="B1331">
            <v>0</v>
          </cell>
        </row>
        <row r="1332">
          <cell r="A1332" t="str">
            <v>280.20.28.812-6100.04</v>
          </cell>
          <cell r="B1332">
            <v>0</v>
          </cell>
        </row>
        <row r="1333">
          <cell r="A1333" t="str">
            <v>280.20.28.812-6400.03</v>
          </cell>
          <cell r="B1333">
            <v>0</v>
          </cell>
        </row>
        <row r="1334">
          <cell r="A1334" t="str">
            <v>280.20.28.812-6600.05</v>
          </cell>
          <cell r="B1334">
            <v>0</v>
          </cell>
        </row>
        <row r="1335">
          <cell r="A1335" t="str">
            <v>280.20.28.812-6600.25</v>
          </cell>
          <cell r="B1335">
            <v>0</v>
          </cell>
        </row>
        <row r="1336">
          <cell r="A1336" t="str">
            <v>280.20.28.812-6600.27</v>
          </cell>
          <cell r="B1336">
            <v>0</v>
          </cell>
        </row>
        <row r="1337">
          <cell r="A1337" t="str">
            <v>280.20.28.813-4560.02</v>
          </cell>
          <cell r="B1337">
            <v>0</v>
          </cell>
        </row>
        <row r="1338">
          <cell r="A1338" t="str">
            <v>280.20.28.813-6000.10</v>
          </cell>
          <cell r="B1338">
            <v>0</v>
          </cell>
        </row>
        <row r="1339">
          <cell r="A1339" t="str">
            <v>280.20.28.813-6000.11</v>
          </cell>
          <cell r="B1339">
            <v>0</v>
          </cell>
        </row>
        <row r="1340">
          <cell r="A1340" t="str">
            <v>280.20.28.813-6100.01</v>
          </cell>
          <cell r="B1340">
            <v>0</v>
          </cell>
        </row>
        <row r="1341">
          <cell r="A1341" t="str">
            <v>280.20.28.813-6100.04</v>
          </cell>
          <cell r="B1341">
            <v>0</v>
          </cell>
        </row>
        <row r="1342">
          <cell r="A1342" t="str">
            <v>280.20.28.813-6240.05</v>
          </cell>
          <cell r="B1342">
            <v>0</v>
          </cell>
        </row>
        <row r="1343">
          <cell r="A1343" t="str">
            <v>280.20.28.813-6400.03</v>
          </cell>
          <cell r="B1343">
            <v>0</v>
          </cell>
        </row>
        <row r="1344">
          <cell r="A1344" t="str">
            <v>280.20.28.813-6600.05</v>
          </cell>
          <cell r="B1344">
            <v>0</v>
          </cell>
        </row>
        <row r="1345">
          <cell r="A1345" t="str">
            <v>280.20.28.813-6600.25</v>
          </cell>
          <cell r="B1345">
            <v>0</v>
          </cell>
        </row>
        <row r="1346">
          <cell r="A1346" t="str">
            <v>280.20.28.813-6600.27</v>
          </cell>
          <cell r="B1346">
            <v>0</v>
          </cell>
        </row>
        <row r="1347">
          <cell r="A1347" t="str">
            <v>280.20.28.814-4560.02</v>
          </cell>
          <cell r="B1347">
            <v>0</v>
          </cell>
        </row>
        <row r="1348">
          <cell r="A1348" t="str">
            <v>280.20.28.814-6000.10</v>
          </cell>
          <cell r="B1348">
            <v>0</v>
          </cell>
        </row>
        <row r="1349">
          <cell r="A1349" t="str">
            <v>280.20.28.814-6000.11</v>
          </cell>
          <cell r="B1349">
            <v>0</v>
          </cell>
        </row>
        <row r="1350">
          <cell r="A1350" t="str">
            <v>280.20.28.814-6100.01</v>
          </cell>
          <cell r="B1350">
            <v>0</v>
          </cell>
        </row>
        <row r="1351">
          <cell r="A1351" t="str">
            <v>280.20.28.814-6100.04</v>
          </cell>
          <cell r="B1351">
            <v>0</v>
          </cell>
        </row>
        <row r="1352">
          <cell r="A1352" t="str">
            <v>280.20.28.814-6240.05</v>
          </cell>
          <cell r="B1352">
            <v>0</v>
          </cell>
        </row>
        <row r="1353">
          <cell r="A1353" t="str">
            <v>280.20.28.814-6400.03</v>
          </cell>
          <cell r="B1353">
            <v>0</v>
          </cell>
        </row>
        <row r="1354">
          <cell r="A1354" t="str">
            <v>280.20.28.814-6600.05</v>
          </cell>
          <cell r="B1354">
            <v>0</v>
          </cell>
        </row>
        <row r="1355">
          <cell r="A1355" t="str">
            <v>280.20.28.814-6600.25</v>
          </cell>
          <cell r="B1355">
            <v>0</v>
          </cell>
        </row>
        <row r="1356">
          <cell r="A1356" t="str">
            <v>280.20.28.814-6600.27</v>
          </cell>
          <cell r="B1356">
            <v>0</v>
          </cell>
        </row>
        <row r="1357">
          <cell r="A1357" t="str">
            <v>280.20.28.815-4560.02</v>
          </cell>
          <cell r="B1357">
            <v>0</v>
          </cell>
        </row>
        <row r="1358">
          <cell r="A1358" t="str">
            <v>280.20.28.815-6000.10</v>
          </cell>
          <cell r="B1358">
            <v>0</v>
          </cell>
        </row>
        <row r="1359">
          <cell r="A1359" t="str">
            <v>280.20.28.815-6000.11</v>
          </cell>
          <cell r="B1359">
            <v>0</v>
          </cell>
        </row>
        <row r="1360">
          <cell r="A1360" t="str">
            <v>280.20.28.815-6100.01</v>
          </cell>
          <cell r="B1360">
            <v>0</v>
          </cell>
        </row>
        <row r="1361">
          <cell r="A1361" t="str">
            <v>280.20.28.815-6100.04</v>
          </cell>
          <cell r="B1361">
            <v>0</v>
          </cell>
        </row>
        <row r="1362">
          <cell r="A1362" t="str">
            <v>280.20.28.815-6240.05</v>
          </cell>
          <cell r="B1362">
            <v>0</v>
          </cell>
        </row>
        <row r="1363">
          <cell r="A1363" t="str">
            <v>280.20.28.815-6400.03</v>
          </cell>
          <cell r="B1363">
            <v>0</v>
          </cell>
        </row>
        <row r="1364">
          <cell r="A1364" t="str">
            <v>280.20.28.815-6600.05</v>
          </cell>
          <cell r="B1364">
            <v>0</v>
          </cell>
        </row>
        <row r="1365">
          <cell r="A1365" t="str">
            <v>280.20.28.815-6600.25</v>
          </cell>
          <cell r="B1365">
            <v>0</v>
          </cell>
        </row>
        <row r="1366">
          <cell r="A1366" t="str">
            <v>280.20.28.815-6600.27</v>
          </cell>
          <cell r="B1366">
            <v>0</v>
          </cell>
        </row>
        <row r="1367">
          <cell r="A1367" t="str">
            <v>280.20.28.816-4560.02</v>
          </cell>
          <cell r="B1367">
            <v>0</v>
          </cell>
        </row>
        <row r="1368">
          <cell r="A1368" t="str">
            <v>280.20.28.816-6000.10</v>
          </cell>
          <cell r="B1368">
            <v>0</v>
          </cell>
        </row>
        <row r="1369">
          <cell r="A1369" t="str">
            <v>280.20.28.816-6000.11</v>
          </cell>
          <cell r="B1369">
            <v>0</v>
          </cell>
        </row>
        <row r="1370">
          <cell r="A1370" t="str">
            <v>280.20.28.816-6100.01</v>
          </cell>
          <cell r="B1370">
            <v>0</v>
          </cell>
        </row>
        <row r="1371">
          <cell r="A1371" t="str">
            <v>280.20.28.816-6100.04</v>
          </cell>
          <cell r="B1371">
            <v>0</v>
          </cell>
        </row>
        <row r="1372">
          <cell r="A1372" t="str">
            <v>280.20.28.816-6240.05</v>
          </cell>
          <cell r="B1372">
            <v>0</v>
          </cell>
        </row>
        <row r="1373">
          <cell r="A1373" t="str">
            <v>280.20.28.816-6400.03</v>
          </cell>
          <cell r="B1373">
            <v>0</v>
          </cell>
        </row>
        <row r="1374">
          <cell r="A1374" t="str">
            <v>280.20.28.816-6600.05</v>
          </cell>
          <cell r="B1374">
            <v>0</v>
          </cell>
        </row>
        <row r="1375">
          <cell r="A1375" t="str">
            <v>280.20.28.816-6600.25</v>
          </cell>
          <cell r="B1375">
            <v>0</v>
          </cell>
        </row>
        <row r="1376">
          <cell r="A1376" t="str">
            <v>280.20.28.816-6600.27</v>
          </cell>
          <cell r="B1376">
            <v>0</v>
          </cell>
        </row>
        <row r="1377">
          <cell r="A1377" t="str">
            <v>280.20.28.817-4560.02</v>
          </cell>
          <cell r="B1377">
            <v>0</v>
          </cell>
        </row>
        <row r="1378">
          <cell r="A1378" t="str">
            <v>280.20.28.817-6000.10</v>
          </cell>
          <cell r="B1378">
            <v>0</v>
          </cell>
        </row>
        <row r="1379">
          <cell r="A1379" t="str">
            <v>280.20.28.817-6000.11</v>
          </cell>
          <cell r="B1379">
            <v>0</v>
          </cell>
        </row>
        <row r="1380">
          <cell r="A1380" t="str">
            <v>280.20.28.817-6100.01</v>
          </cell>
          <cell r="B1380">
            <v>0</v>
          </cell>
        </row>
        <row r="1381">
          <cell r="A1381" t="str">
            <v>280.20.28.817-6100.04</v>
          </cell>
          <cell r="B1381">
            <v>0</v>
          </cell>
        </row>
        <row r="1382">
          <cell r="A1382" t="str">
            <v>280.20.28.817-6240.05</v>
          </cell>
          <cell r="B1382">
            <v>0</v>
          </cell>
        </row>
        <row r="1383">
          <cell r="A1383" t="str">
            <v>280.20.28.817-6400.03</v>
          </cell>
          <cell r="B1383">
            <v>0</v>
          </cell>
        </row>
        <row r="1384">
          <cell r="A1384" t="str">
            <v>280.20.28.817-6600.05</v>
          </cell>
          <cell r="B1384">
            <v>0</v>
          </cell>
        </row>
        <row r="1385">
          <cell r="A1385" t="str">
            <v>280.20.28.817-6600.25</v>
          </cell>
          <cell r="B1385">
            <v>0</v>
          </cell>
        </row>
        <row r="1386">
          <cell r="A1386" t="str">
            <v>280.20.28.817-6600.27</v>
          </cell>
          <cell r="B1386">
            <v>0</v>
          </cell>
        </row>
        <row r="1387">
          <cell r="A1387" t="str">
            <v>280.20.28.818-4560.02</v>
          </cell>
          <cell r="B1387">
            <v>0</v>
          </cell>
        </row>
        <row r="1388">
          <cell r="A1388" t="str">
            <v>280.20.28.818-6000.10</v>
          </cell>
          <cell r="B1388">
            <v>0</v>
          </cell>
        </row>
        <row r="1389">
          <cell r="A1389" t="str">
            <v>280.20.28.818-6000.11</v>
          </cell>
          <cell r="B1389">
            <v>0</v>
          </cell>
        </row>
        <row r="1390">
          <cell r="A1390" t="str">
            <v>280.20.28.818-6100.01</v>
          </cell>
          <cell r="B1390">
            <v>0</v>
          </cell>
        </row>
        <row r="1391">
          <cell r="A1391" t="str">
            <v>280.20.28.818-6100.04</v>
          </cell>
          <cell r="B1391">
            <v>0</v>
          </cell>
        </row>
        <row r="1392">
          <cell r="A1392" t="str">
            <v>280.20.28.818-6240.05</v>
          </cell>
          <cell r="B1392">
            <v>0</v>
          </cell>
        </row>
        <row r="1393">
          <cell r="A1393" t="str">
            <v>280.20.28.818-6400.03</v>
          </cell>
          <cell r="B1393">
            <v>0</v>
          </cell>
        </row>
        <row r="1394">
          <cell r="A1394" t="str">
            <v>280.20.28.818-6600.05</v>
          </cell>
          <cell r="B1394">
            <v>0</v>
          </cell>
        </row>
        <row r="1395">
          <cell r="A1395" t="str">
            <v>280.20.28.818-6600.25</v>
          </cell>
          <cell r="B1395">
            <v>0</v>
          </cell>
        </row>
        <row r="1396">
          <cell r="A1396" t="str">
            <v>280.20.28.818-6600.27</v>
          </cell>
          <cell r="B1396">
            <v>0</v>
          </cell>
        </row>
        <row r="1397">
          <cell r="A1397" t="str">
            <v>280.20.28.818-8300.22</v>
          </cell>
          <cell r="B1397">
            <v>0</v>
          </cell>
        </row>
        <row r="1398">
          <cell r="A1398" t="str">
            <v>280.20.28.818-8300.97</v>
          </cell>
          <cell r="B1398">
            <v>0</v>
          </cell>
        </row>
        <row r="1399">
          <cell r="A1399" t="str">
            <v>280.20.28.819-4560.02</v>
          </cell>
          <cell r="B1399">
            <v>0</v>
          </cell>
        </row>
        <row r="1400">
          <cell r="A1400" t="str">
            <v>280.20.28.819-6000.10</v>
          </cell>
          <cell r="B1400">
            <v>0</v>
          </cell>
        </row>
        <row r="1401">
          <cell r="A1401" t="str">
            <v>280.20.28.819-6000.11</v>
          </cell>
          <cell r="B1401">
            <v>0</v>
          </cell>
        </row>
        <row r="1402">
          <cell r="A1402" t="str">
            <v>280.20.28.819-6100.01</v>
          </cell>
          <cell r="B1402">
            <v>0</v>
          </cell>
        </row>
        <row r="1403">
          <cell r="A1403" t="str">
            <v>280.20.28.819-6100.04</v>
          </cell>
          <cell r="B1403">
            <v>0</v>
          </cell>
        </row>
        <row r="1404">
          <cell r="A1404" t="str">
            <v>280.20.28.819-6240.05</v>
          </cell>
          <cell r="B1404">
            <v>0</v>
          </cell>
        </row>
        <row r="1405">
          <cell r="A1405" t="str">
            <v>280.20.28.819-6400.03</v>
          </cell>
          <cell r="B1405">
            <v>0</v>
          </cell>
        </row>
        <row r="1406">
          <cell r="A1406" t="str">
            <v>280.20.28.819-6600.05</v>
          </cell>
          <cell r="B1406">
            <v>0</v>
          </cell>
        </row>
        <row r="1407">
          <cell r="A1407" t="str">
            <v>280.20.28.819-6600.25</v>
          </cell>
          <cell r="B1407">
            <v>0</v>
          </cell>
        </row>
        <row r="1408">
          <cell r="A1408" t="str">
            <v>280.20.28.819-6600.27</v>
          </cell>
          <cell r="B1408">
            <v>0</v>
          </cell>
        </row>
        <row r="1409">
          <cell r="A1409" t="str">
            <v>280.20.28.820-4560.02</v>
          </cell>
          <cell r="B1409">
            <v>0</v>
          </cell>
        </row>
        <row r="1410">
          <cell r="A1410" t="str">
            <v>280.20.28.820-6000.10</v>
          </cell>
          <cell r="B1410">
            <v>0</v>
          </cell>
        </row>
        <row r="1411">
          <cell r="A1411" t="str">
            <v>280.20.28.820-6000.11</v>
          </cell>
          <cell r="B1411">
            <v>0</v>
          </cell>
        </row>
        <row r="1412">
          <cell r="A1412" t="str">
            <v>280.20.28.820-6100.01</v>
          </cell>
          <cell r="B1412">
            <v>0</v>
          </cell>
        </row>
        <row r="1413">
          <cell r="A1413" t="str">
            <v>280.20.28.820-6100.04</v>
          </cell>
          <cell r="B1413">
            <v>0</v>
          </cell>
        </row>
        <row r="1414">
          <cell r="A1414" t="str">
            <v>280.20.28.820-6240.05</v>
          </cell>
          <cell r="B1414">
            <v>0</v>
          </cell>
        </row>
        <row r="1415">
          <cell r="A1415" t="str">
            <v>280.20.28.820-6400.03</v>
          </cell>
          <cell r="B1415">
            <v>0</v>
          </cell>
        </row>
        <row r="1416">
          <cell r="A1416" t="str">
            <v>280.20.28.820-6600.05</v>
          </cell>
          <cell r="B1416">
            <v>0</v>
          </cell>
        </row>
        <row r="1417">
          <cell r="A1417" t="str">
            <v>280.20.28.820-6600.25</v>
          </cell>
          <cell r="B1417">
            <v>0</v>
          </cell>
        </row>
        <row r="1418">
          <cell r="A1418" t="str">
            <v>280.20.28.820-6600.27</v>
          </cell>
          <cell r="B1418">
            <v>0</v>
          </cell>
        </row>
        <row r="1419">
          <cell r="A1419" t="str">
            <v>280.20.28.820-8300.22</v>
          </cell>
          <cell r="B1419">
            <v>0</v>
          </cell>
        </row>
        <row r="1420">
          <cell r="A1420" t="str">
            <v>280.20.28.820-8300.23</v>
          </cell>
          <cell r="B1420">
            <v>0</v>
          </cell>
        </row>
        <row r="1421">
          <cell r="A1421" t="str">
            <v>280.20.28.821-4560.02</v>
          </cell>
          <cell r="B1421">
            <v>0</v>
          </cell>
        </row>
        <row r="1422">
          <cell r="A1422" t="str">
            <v>280.20.28.821-6000.10</v>
          </cell>
          <cell r="B1422">
            <v>0</v>
          </cell>
        </row>
        <row r="1423">
          <cell r="A1423" t="str">
            <v>280.20.28.821-6000.11</v>
          </cell>
          <cell r="B1423">
            <v>0</v>
          </cell>
        </row>
        <row r="1424">
          <cell r="A1424" t="str">
            <v>280.20.28.821-6240.05</v>
          </cell>
          <cell r="B1424">
            <v>0</v>
          </cell>
        </row>
        <row r="1425">
          <cell r="A1425" t="str">
            <v>280.20.28.821-6375.03</v>
          </cell>
          <cell r="B1425">
            <v>0</v>
          </cell>
        </row>
        <row r="1426">
          <cell r="A1426" t="str">
            <v>280.20.28.821-6600.05</v>
          </cell>
          <cell r="B1426">
            <v>0</v>
          </cell>
        </row>
        <row r="1427">
          <cell r="A1427" t="str">
            <v>280.20.28.821-6600.25</v>
          </cell>
          <cell r="B1427">
            <v>0</v>
          </cell>
        </row>
        <row r="1428">
          <cell r="A1428" t="str">
            <v>280.20.28.822-4560.02</v>
          </cell>
          <cell r="B1428">
            <v>0</v>
          </cell>
        </row>
        <row r="1429">
          <cell r="A1429" t="str">
            <v>280.20.28.822-6000.10</v>
          </cell>
          <cell r="B1429">
            <v>0</v>
          </cell>
        </row>
        <row r="1430">
          <cell r="A1430" t="str">
            <v>280.20.28.822-6000.11</v>
          </cell>
          <cell r="B1430">
            <v>0</v>
          </cell>
        </row>
        <row r="1431">
          <cell r="A1431" t="str">
            <v>280.20.28.822-6100.01</v>
          </cell>
          <cell r="B1431">
            <v>0</v>
          </cell>
        </row>
        <row r="1432">
          <cell r="A1432" t="str">
            <v>280.20.28.822-6100.04</v>
          </cell>
          <cell r="B1432">
            <v>0</v>
          </cell>
        </row>
        <row r="1433">
          <cell r="A1433" t="str">
            <v>280.20.28.822-6240.05</v>
          </cell>
          <cell r="B1433">
            <v>0</v>
          </cell>
        </row>
        <row r="1434">
          <cell r="A1434" t="str">
            <v>280.20.28.822-6400.03</v>
          </cell>
          <cell r="B1434">
            <v>0</v>
          </cell>
        </row>
        <row r="1435">
          <cell r="A1435" t="str">
            <v>280.20.28.822-6600.05</v>
          </cell>
          <cell r="B1435">
            <v>0</v>
          </cell>
        </row>
        <row r="1436">
          <cell r="A1436" t="str">
            <v>280.20.28.822-6600.25</v>
          </cell>
          <cell r="B1436">
            <v>0</v>
          </cell>
        </row>
        <row r="1437">
          <cell r="A1437" t="str">
            <v>280.20.28.822-6600.27</v>
          </cell>
          <cell r="B1437">
            <v>0</v>
          </cell>
        </row>
        <row r="1438">
          <cell r="A1438" t="str">
            <v>280.20.28.823-4560.02</v>
          </cell>
          <cell r="B1438">
            <v>0</v>
          </cell>
        </row>
        <row r="1439">
          <cell r="A1439" t="str">
            <v>280.20.28.823-6000.10</v>
          </cell>
          <cell r="B1439">
            <v>0</v>
          </cell>
        </row>
        <row r="1440">
          <cell r="A1440" t="str">
            <v>280.20.28.823-6000.11</v>
          </cell>
          <cell r="B1440">
            <v>0</v>
          </cell>
        </row>
        <row r="1441">
          <cell r="A1441" t="str">
            <v>280.20.28.823-6100.01</v>
          </cell>
          <cell r="B1441">
            <v>0</v>
          </cell>
        </row>
        <row r="1442">
          <cell r="A1442" t="str">
            <v>280.20.28.823-6100.04</v>
          </cell>
          <cell r="B1442">
            <v>0</v>
          </cell>
        </row>
        <row r="1443">
          <cell r="A1443" t="str">
            <v>280.20.28.823-6240.05</v>
          </cell>
          <cell r="B1443">
            <v>0</v>
          </cell>
        </row>
        <row r="1444">
          <cell r="A1444" t="str">
            <v>280.20.28.823-6400.03</v>
          </cell>
          <cell r="B1444">
            <v>0</v>
          </cell>
        </row>
        <row r="1445">
          <cell r="A1445" t="str">
            <v>280.20.28.823-6600.05</v>
          </cell>
          <cell r="B1445">
            <v>0</v>
          </cell>
        </row>
        <row r="1446">
          <cell r="A1446" t="str">
            <v>280.20.28.823-6600.25</v>
          </cell>
          <cell r="B1446">
            <v>0</v>
          </cell>
        </row>
        <row r="1447">
          <cell r="A1447" t="str">
            <v>280.20.28.823-6600.27</v>
          </cell>
          <cell r="B1447">
            <v>0</v>
          </cell>
        </row>
        <row r="1448">
          <cell r="A1448" t="str">
            <v>280.20.28.823-8300.97</v>
          </cell>
          <cell r="B1448">
            <v>0</v>
          </cell>
        </row>
        <row r="1449">
          <cell r="A1449" t="str">
            <v>280.20.28.824-4560.02</v>
          </cell>
          <cell r="B1449">
            <v>0</v>
          </cell>
        </row>
        <row r="1450">
          <cell r="A1450" t="str">
            <v>280.20.28.824-6000.10</v>
          </cell>
          <cell r="B1450">
            <v>0</v>
          </cell>
        </row>
        <row r="1451">
          <cell r="A1451" t="str">
            <v>280.20.28.824-6000.11</v>
          </cell>
          <cell r="B1451">
            <v>0</v>
          </cell>
        </row>
        <row r="1452">
          <cell r="A1452" t="str">
            <v>280.20.28.824-6100.01</v>
          </cell>
          <cell r="B1452">
            <v>0</v>
          </cell>
        </row>
        <row r="1453">
          <cell r="A1453" t="str">
            <v>280.20.28.824-6100.04</v>
          </cell>
          <cell r="B1453">
            <v>0</v>
          </cell>
        </row>
        <row r="1454">
          <cell r="A1454" t="str">
            <v>280.20.28.824-6240.05</v>
          </cell>
          <cell r="B1454">
            <v>0</v>
          </cell>
        </row>
        <row r="1455">
          <cell r="A1455" t="str">
            <v>280.20.28.824-6400.03</v>
          </cell>
          <cell r="B1455">
            <v>0</v>
          </cell>
        </row>
        <row r="1456">
          <cell r="A1456" t="str">
            <v>280.20.28.824-6600.05</v>
          </cell>
          <cell r="B1456">
            <v>0</v>
          </cell>
        </row>
        <row r="1457">
          <cell r="A1457" t="str">
            <v>280.20.28.824-6600.25</v>
          </cell>
          <cell r="B1457">
            <v>0</v>
          </cell>
        </row>
        <row r="1458">
          <cell r="A1458" t="str">
            <v>280.20.28.824-6600.27</v>
          </cell>
          <cell r="B1458">
            <v>0</v>
          </cell>
        </row>
        <row r="1459">
          <cell r="A1459" t="str">
            <v>280.20.28.825-4560.02</v>
          </cell>
          <cell r="B1459">
            <v>0</v>
          </cell>
        </row>
        <row r="1460">
          <cell r="A1460" t="str">
            <v>280.20.28.825-6000.10</v>
          </cell>
          <cell r="B1460">
            <v>0</v>
          </cell>
        </row>
        <row r="1461">
          <cell r="A1461" t="str">
            <v>280.20.28.825-6000.11</v>
          </cell>
          <cell r="B1461">
            <v>0</v>
          </cell>
        </row>
        <row r="1462">
          <cell r="A1462" t="str">
            <v>280.20.28.825-6100.01</v>
          </cell>
          <cell r="B1462">
            <v>0</v>
          </cell>
        </row>
        <row r="1463">
          <cell r="A1463" t="str">
            <v>280.20.28.825-6100.04</v>
          </cell>
          <cell r="B1463">
            <v>0</v>
          </cell>
        </row>
        <row r="1464">
          <cell r="A1464" t="str">
            <v>280.20.28.825-6240.05</v>
          </cell>
          <cell r="B1464">
            <v>0</v>
          </cell>
        </row>
        <row r="1465">
          <cell r="A1465" t="str">
            <v>280.20.28.825-6400.03</v>
          </cell>
          <cell r="B1465">
            <v>0</v>
          </cell>
        </row>
        <row r="1466">
          <cell r="A1466" t="str">
            <v>280.20.28.825-6600.05</v>
          </cell>
          <cell r="B1466">
            <v>0</v>
          </cell>
        </row>
        <row r="1467">
          <cell r="A1467" t="str">
            <v>280.20.28.825-6600.25</v>
          </cell>
          <cell r="B1467">
            <v>0</v>
          </cell>
        </row>
        <row r="1468">
          <cell r="A1468" t="str">
            <v>280.20.28.825-6600.27</v>
          </cell>
          <cell r="B1468">
            <v>0</v>
          </cell>
        </row>
        <row r="1469">
          <cell r="A1469" t="str">
            <v>280.20.28.825-8300.97</v>
          </cell>
          <cell r="B1469">
            <v>0</v>
          </cell>
        </row>
        <row r="1470">
          <cell r="A1470" t="str">
            <v>280.20.28.826-4560.02</v>
          </cell>
          <cell r="B1470">
            <v>0</v>
          </cell>
        </row>
        <row r="1471">
          <cell r="A1471" t="str">
            <v>280.20.28.826-6000.10</v>
          </cell>
          <cell r="B1471">
            <v>0</v>
          </cell>
        </row>
        <row r="1472">
          <cell r="A1472" t="str">
            <v>280.20.28.826-6000.11</v>
          </cell>
          <cell r="B1472">
            <v>0</v>
          </cell>
        </row>
        <row r="1473">
          <cell r="A1473" t="str">
            <v>280.20.28.826-6100.01</v>
          </cell>
          <cell r="B1473">
            <v>0</v>
          </cell>
        </row>
        <row r="1474">
          <cell r="A1474" t="str">
            <v>280.20.28.826-6100.04</v>
          </cell>
          <cell r="B1474">
            <v>0</v>
          </cell>
        </row>
        <row r="1475">
          <cell r="A1475" t="str">
            <v>280.20.28.826-6240.05</v>
          </cell>
          <cell r="B1475">
            <v>0</v>
          </cell>
        </row>
        <row r="1476">
          <cell r="A1476" t="str">
            <v>280.20.28.826-6400.03</v>
          </cell>
          <cell r="B1476">
            <v>0</v>
          </cell>
        </row>
        <row r="1477">
          <cell r="A1477" t="str">
            <v>280.20.28.826-6600.05</v>
          </cell>
          <cell r="B1477">
            <v>0</v>
          </cell>
        </row>
        <row r="1478">
          <cell r="A1478" t="str">
            <v>280.20.28.826-6600.25</v>
          </cell>
          <cell r="B1478">
            <v>0</v>
          </cell>
        </row>
        <row r="1479">
          <cell r="A1479" t="str">
            <v>280.20.28.826-6600.27</v>
          </cell>
          <cell r="B1479">
            <v>0</v>
          </cell>
        </row>
        <row r="1480">
          <cell r="A1480" t="str">
            <v>280.20.28.826-8300.22</v>
          </cell>
          <cell r="B1480">
            <v>0</v>
          </cell>
        </row>
        <row r="1481">
          <cell r="A1481" t="str">
            <v>280.20.28.826-8300.23</v>
          </cell>
          <cell r="B1481">
            <v>0</v>
          </cell>
        </row>
        <row r="1482">
          <cell r="A1482" t="str">
            <v>280.20.28.827-4560.02</v>
          </cell>
          <cell r="B1482">
            <v>0</v>
          </cell>
        </row>
        <row r="1483">
          <cell r="A1483" t="str">
            <v>280.20.28.827-6000.10</v>
          </cell>
          <cell r="B1483">
            <v>0</v>
          </cell>
        </row>
        <row r="1484">
          <cell r="A1484" t="str">
            <v>280.20.28.827-6000.11</v>
          </cell>
          <cell r="B1484">
            <v>0</v>
          </cell>
        </row>
        <row r="1485">
          <cell r="A1485" t="str">
            <v>280.20.28.827-6100.01</v>
          </cell>
          <cell r="B1485">
            <v>0</v>
          </cell>
        </row>
        <row r="1486">
          <cell r="A1486" t="str">
            <v>280.20.28.827-6100.04</v>
          </cell>
          <cell r="B1486">
            <v>0</v>
          </cell>
        </row>
        <row r="1487">
          <cell r="A1487" t="str">
            <v>280.20.28.827-6240.05</v>
          </cell>
          <cell r="B1487">
            <v>0</v>
          </cell>
        </row>
        <row r="1488">
          <cell r="A1488" t="str">
            <v>280.20.28.827-6400.03</v>
          </cell>
          <cell r="B1488">
            <v>0</v>
          </cell>
        </row>
        <row r="1489">
          <cell r="A1489" t="str">
            <v>280.20.28.827-6600.05</v>
          </cell>
          <cell r="B1489">
            <v>0</v>
          </cell>
        </row>
        <row r="1490">
          <cell r="A1490" t="str">
            <v>280.20.28.827-6600.25</v>
          </cell>
          <cell r="B1490">
            <v>0</v>
          </cell>
        </row>
        <row r="1491">
          <cell r="A1491" t="str">
            <v>280.20.28.827-6600.27</v>
          </cell>
          <cell r="B1491">
            <v>0</v>
          </cell>
        </row>
        <row r="1492">
          <cell r="A1492" t="str">
            <v>280.20.28.828-4560.02</v>
          </cell>
          <cell r="B1492">
            <v>0</v>
          </cell>
        </row>
        <row r="1493">
          <cell r="A1493" t="str">
            <v>280.20.28.828-6000.10</v>
          </cell>
          <cell r="B1493">
            <v>0</v>
          </cell>
        </row>
        <row r="1494">
          <cell r="A1494" t="str">
            <v>280.20.28.828-6000.11</v>
          </cell>
          <cell r="B1494">
            <v>0</v>
          </cell>
        </row>
        <row r="1495">
          <cell r="A1495" t="str">
            <v>280.20.28.828-6100.01</v>
          </cell>
          <cell r="B1495">
            <v>0</v>
          </cell>
        </row>
        <row r="1496">
          <cell r="A1496" t="str">
            <v>280.20.28.828-6100.04</v>
          </cell>
          <cell r="B1496">
            <v>0</v>
          </cell>
        </row>
        <row r="1497">
          <cell r="A1497" t="str">
            <v>280.20.28.828-6240.05</v>
          </cell>
          <cell r="B1497">
            <v>0</v>
          </cell>
        </row>
        <row r="1498">
          <cell r="A1498" t="str">
            <v>280.20.28.828-6400.03</v>
          </cell>
          <cell r="B1498">
            <v>0</v>
          </cell>
        </row>
        <row r="1499">
          <cell r="A1499" t="str">
            <v>280.20.28.828-6600.05</v>
          </cell>
          <cell r="B1499">
            <v>0</v>
          </cell>
        </row>
        <row r="1500">
          <cell r="A1500" t="str">
            <v>280.20.28.828-6600.27</v>
          </cell>
          <cell r="B1500">
            <v>0</v>
          </cell>
        </row>
        <row r="1501">
          <cell r="A1501" t="str">
            <v>280.20.28.829-4560.02</v>
          </cell>
          <cell r="B1501">
            <v>0</v>
          </cell>
        </row>
        <row r="1502">
          <cell r="A1502" t="str">
            <v>280.20.28.829-6000.10</v>
          </cell>
          <cell r="B1502">
            <v>0</v>
          </cell>
        </row>
        <row r="1503">
          <cell r="A1503" t="str">
            <v>280.20.28.829-6000.11</v>
          </cell>
          <cell r="B1503">
            <v>0</v>
          </cell>
        </row>
        <row r="1504">
          <cell r="A1504" t="str">
            <v>280.20.28.829-6100.01</v>
          </cell>
          <cell r="B1504">
            <v>0</v>
          </cell>
        </row>
        <row r="1505">
          <cell r="A1505" t="str">
            <v>280.20.28.829-6100.04</v>
          </cell>
          <cell r="B1505">
            <v>0</v>
          </cell>
        </row>
        <row r="1506">
          <cell r="A1506" t="str">
            <v>280.20.28.829-6240.05</v>
          </cell>
          <cell r="B1506">
            <v>0</v>
          </cell>
        </row>
        <row r="1507">
          <cell r="A1507" t="str">
            <v>280.20.28.829-6400.03</v>
          </cell>
          <cell r="B1507">
            <v>0</v>
          </cell>
        </row>
        <row r="1508">
          <cell r="A1508" t="str">
            <v>280.20.28.829-6600.05</v>
          </cell>
          <cell r="B1508">
            <v>0</v>
          </cell>
        </row>
        <row r="1509">
          <cell r="A1509" t="str">
            <v>280.20.28.829-6600.25</v>
          </cell>
          <cell r="B1509">
            <v>0</v>
          </cell>
        </row>
        <row r="1510">
          <cell r="A1510" t="str">
            <v>280.20.28.829-6600.27</v>
          </cell>
          <cell r="B1510">
            <v>0</v>
          </cell>
        </row>
        <row r="1511">
          <cell r="A1511" t="str">
            <v>280.20.28.831-4560.02</v>
          </cell>
          <cell r="B1511">
            <v>0</v>
          </cell>
        </row>
        <row r="1512">
          <cell r="A1512" t="str">
            <v>280.20.28.831-6000.10</v>
          </cell>
          <cell r="B1512">
            <v>0</v>
          </cell>
        </row>
        <row r="1513">
          <cell r="A1513" t="str">
            <v>280.20.28.831-6000.11</v>
          </cell>
          <cell r="B1513">
            <v>0</v>
          </cell>
        </row>
        <row r="1514">
          <cell r="A1514" t="str">
            <v>280.20.28.831-6100.01</v>
          </cell>
          <cell r="B1514">
            <v>0</v>
          </cell>
        </row>
        <row r="1515">
          <cell r="A1515" t="str">
            <v>280.20.28.831-6100.04</v>
          </cell>
          <cell r="B1515">
            <v>0</v>
          </cell>
        </row>
        <row r="1516">
          <cell r="A1516" t="str">
            <v>280.20.28.831-6240.05</v>
          </cell>
          <cell r="B1516">
            <v>0</v>
          </cell>
        </row>
        <row r="1517">
          <cell r="A1517" t="str">
            <v>280.20.28.831-6400.03</v>
          </cell>
          <cell r="B1517">
            <v>2112</v>
          </cell>
        </row>
        <row r="1518">
          <cell r="A1518" t="str">
            <v>280.20.28.831-6600.05</v>
          </cell>
          <cell r="B1518">
            <v>0</v>
          </cell>
        </row>
        <row r="1519">
          <cell r="A1519" t="str">
            <v>280.20.28.831-6600.27</v>
          </cell>
          <cell r="B1519">
            <v>0</v>
          </cell>
        </row>
        <row r="1520">
          <cell r="A1520" t="str">
            <v>280.20.28.832-4560.02</v>
          </cell>
          <cell r="B1520">
            <v>0</v>
          </cell>
        </row>
        <row r="1521">
          <cell r="A1521" t="str">
            <v>280.20.28.832-6000.10</v>
          </cell>
          <cell r="B1521">
            <v>0</v>
          </cell>
        </row>
        <row r="1522">
          <cell r="A1522" t="str">
            <v>280.20.28.832-6000.11</v>
          </cell>
          <cell r="B1522">
            <v>0</v>
          </cell>
        </row>
        <row r="1523">
          <cell r="A1523" t="str">
            <v>280.20.28.832-6100.01</v>
          </cell>
          <cell r="B1523">
            <v>0</v>
          </cell>
        </row>
        <row r="1524">
          <cell r="A1524" t="str">
            <v>280.20.28.832-6100.04</v>
          </cell>
          <cell r="B1524">
            <v>0</v>
          </cell>
        </row>
        <row r="1525">
          <cell r="A1525" t="str">
            <v>280.20.28.832-6240.05</v>
          </cell>
          <cell r="B1525">
            <v>0</v>
          </cell>
        </row>
        <row r="1526">
          <cell r="A1526" t="str">
            <v>280.20.28.832-6400.03</v>
          </cell>
          <cell r="B1526">
            <v>0</v>
          </cell>
        </row>
        <row r="1527">
          <cell r="A1527" t="str">
            <v>280.20.28.832-6600.05</v>
          </cell>
          <cell r="B1527">
            <v>0</v>
          </cell>
        </row>
        <row r="1528">
          <cell r="A1528" t="str">
            <v>280.20.28.832-6600.25</v>
          </cell>
          <cell r="B1528">
            <v>0</v>
          </cell>
        </row>
        <row r="1529">
          <cell r="A1529" t="str">
            <v>280.20.28.832-6600.27</v>
          </cell>
          <cell r="B1529">
            <v>0</v>
          </cell>
        </row>
        <row r="1530">
          <cell r="A1530" t="str">
            <v>280.20.28.833-4560.02</v>
          </cell>
          <cell r="B1530">
            <v>0</v>
          </cell>
        </row>
        <row r="1531">
          <cell r="A1531" t="str">
            <v>280.20.28.833-6000.10</v>
          </cell>
          <cell r="B1531">
            <v>0</v>
          </cell>
        </row>
        <row r="1532">
          <cell r="A1532" t="str">
            <v>280.20.28.833-6000.11</v>
          </cell>
          <cell r="B1532">
            <v>0</v>
          </cell>
        </row>
        <row r="1533">
          <cell r="A1533" t="str">
            <v>280.20.28.833-6100.01</v>
          </cell>
          <cell r="B1533">
            <v>0</v>
          </cell>
        </row>
        <row r="1534">
          <cell r="A1534" t="str">
            <v>280.20.28.833-6100.04</v>
          </cell>
          <cell r="B1534">
            <v>0</v>
          </cell>
        </row>
        <row r="1535">
          <cell r="A1535" t="str">
            <v>280.20.28.833-6240.05</v>
          </cell>
          <cell r="B1535">
            <v>0</v>
          </cell>
        </row>
        <row r="1536">
          <cell r="A1536" t="str">
            <v>280.20.28.833-6400.03</v>
          </cell>
          <cell r="B1536">
            <v>0</v>
          </cell>
        </row>
        <row r="1537">
          <cell r="A1537" t="str">
            <v>280.20.28.833-6600.05</v>
          </cell>
          <cell r="B1537">
            <v>0</v>
          </cell>
        </row>
        <row r="1538">
          <cell r="A1538" t="str">
            <v>280.20.28.833-6600.25</v>
          </cell>
          <cell r="B1538">
            <v>0</v>
          </cell>
        </row>
        <row r="1539">
          <cell r="A1539" t="str">
            <v>280.20.28.833-6600.27</v>
          </cell>
          <cell r="B1539">
            <v>0</v>
          </cell>
        </row>
        <row r="1540">
          <cell r="A1540" t="str">
            <v>280.20.28.834-4560.02</v>
          </cell>
          <cell r="B1540">
            <v>0</v>
          </cell>
        </row>
        <row r="1541">
          <cell r="A1541" t="str">
            <v>280.20.28.834-6000.10</v>
          </cell>
          <cell r="B1541">
            <v>0</v>
          </cell>
        </row>
        <row r="1542">
          <cell r="A1542" t="str">
            <v>280.20.28.834-6000.11</v>
          </cell>
          <cell r="B1542">
            <v>0</v>
          </cell>
        </row>
        <row r="1543">
          <cell r="A1543" t="str">
            <v>280.20.28.834-6100.04</v>
          </cell>
          <cell r="B1543">
            <v>0</v>
          </cell>
        </row>
        <row r="1544">
          <cell r="A1544" t="str">
            <v>280.20.28.834-6240.05</v>
          </cell>
          <cell r="B1544">
            <v>0</v>
          </cell>
        </row>
        <row r="1545">
          <cell r="A1545" t="str">
            <v>280.20.28.834-6600.05</v>
          </cell>
          <cell r="B1545">
            <v>0</v>
          </cell>
        </row>
        <row r="1546">
          <cell r="A1546" t="str">
            <v>280.20.28.834-6600.25</v>
          </cell>
          <cell r="B1546">
            <v>0</v>
          </cell>
        </row>
        <row r="1547">
          <cell r="A1547" t="str">
            <v>280.20.28.834-6600.27</v>
          </cell>
          <cell r="B1547">
            <v>0</v>
          </cell>
        </row>
        <row r="1548">
          <cell r="A1548" t="str">
            <v>280.20.28.835-4560.02</v>
          </cell>
          <cell r="B1548">
            <v>0</v>
          </cell>
        </row>
        <row r="1549">
          <cell r="A1549" t="str">
            <v>280.20.28.835-6000.10</v>
          </cell>
          <cell r="B1549">
            <v>0</v>
          </cell>
        </row>
        <row r="1550">
          <cell r="A1550" t="str">
            <v>280.20.28.835-6000.11</v>
          </cell>
          <cell r="B1550">
            <v>0</v>
          </cell>
        </row>
        <row r="1551">
          <cell r="A1551" t="str">
            <v>280.20.28.835-6100.01</v>
          </cell>
          <cell r="B1551">
            <v>0</v>
          </cell>
        </row>
        <row r="1552">
          <cell r="A1552" t="str">
            <v>280.20.28.835-6100.04</v>
          </cell>
          <cell r="B1552">
            <v>0</v>
          </cell>
        </row>
        <row r="1553">
          <cell r="A1553" t="str">
            <v>280.20.28.835-6240.05</v>
          </cell>
          <cell r="B1553">
            <v>0</v>
          </cell>
        </row>
        <row r="1554">
          <cell r="A1554" t="str">
            <v>280.20.28.835-6400.03</v>
          </cell>
          <cell r="B1554">
            <v>0</v>
          </cell>
        </row>
        <row r="1555">
          <cell r="A1555" t="str">
            <v>280.20.28.835-6600.05</v>
          </cell>
          <cell r="B1555">
            <v>0</v>
          </cell>
        </row>
        <row r="1556">
          <cell r="A1556" t="str">
            <v>280.20.28.835-6600.25</v>
          </cell>
          <cell r="B1556">
            <v>0</v>
          </cell>
        </row>
        <row r="1557">
          <cell r="A1557" t="str">
            <v>280.20.28.835-6600.27</v>
          </cell>
          <cell r="B1557">
            <v>0</v>
          </cell>
        </row>
        <row r="1558">
          <cell r="A1558" t="str">
            <v>280.20.28.836-4560.02</v>
          </cell>
          <cell r="B1558">
            <v>0</v>
          </cell>
        </row>
        <row r="1559">
          <cell r="A1559" t="str">
            <v>280.20.28.836-6000.10</v>
          </cell>
          <cell r="B1559">
            <v>0</v>
          </cell>
        </row>
        <row r="1560">
          <cell r="A1560" t="str">
            <v>280.20.28.836-6000.11</v>
          </cell>
          <cell r="B1560">
            <v>0</v>
          </cell>
        </row>
        <row r="1561">
          <cell r="A1561" t="str">
            <v>280.20.28.836-6600.05</v>
          </cell>
          <cell r="B1561">
            <v>0</v>
          </cell>
        </row>
        <row r="1562">
          <cell r="A1562" t="str">
            <v>280.20.28.836-6600.25</v>
          </cell>
          <cell r="B1562">
            <v>0</v>
          </cell>
        </row>
        <row r="1563">
          <cell r="A1563" t="str">
            <v>280.20.28.837-4560.02</v>
          </cell>
          <cell r="B1563">
            <v>0</v>
          </cell>
        </row>
        <row r="1564">
          <cell r="A1564" t="str">
            <v>280.20.28.837-6000.10</v>
          </cell>
          <cell r="B1564">
            <v>0</v>
          </cell>
        </row>
        <row r="1565">
          <cell r="A1565" t="str">
            <v>280.20.28.837-6000.11</v>
          </cell>
          <cell r="B1565">
            <v>0</v>
          </cell>
        </row>
        <row r="1566">
          <cell r="A1566" t="str">
            <v>280.20.28.837-6600.05</v>
          </cell>
          <cell r="B1566">
            <v>0</v>
          </cell>
        </row>
        <row r="1567">
          <cell r="A1567" t="str">
            <v>280.20.28.837-6600.25</v>
          </cell>
          <cell r="B1567">
            <v>0</v>
          </cell>
        </row>
        <row r="1568">
          <cell r="A1568" t="str">
            <v>280.40.28.802-4560.02</v>
          </cell>
          <cell r="B1568">
            <v>26296</v>
          </cell>
        </row>
        <row r="1569">
          <cell r="A1569" t="str">
            <v>280.40.28.802-6000.10</v>
          </cell>
          <cell r="B1569">
            <v>3811</v>
          </cell>
        </row>
        <row r="1570">
          <cell r="A1570" t="str">
            <v>280.40.28.802-6000.11</v>
          </cell>
          <cell r="B1570">
            <v>292</v>
          </cell>
        </row>
        <row r="1571">
          <cell r="A1571" t="str">
            <v>280.40.28.802-6100.01</v>
          </cell>
          <cell r="B1571">
            <v>270</v>
          </cell>
        </row>
        <row r="1572">
          <cell r="A1572" t="str">
            <v>280.40.28.802-6100.04</v>
          </cell>
          <cell r="B1572">
            <v>2000</v>
          </cell>
        </row>
        <row r="1573">
          <cell r="A1573" t="str">
            <v>280.40.28.802-6240.05</v>
          </cell>
          <cell r="B1573">
            <v>1800</v>
          </cell>
        </row>
        <row r="1574">
          <cell r="A1574" t="str">
            <v>280.40.28.802-6400.03</v>
          </cell>
          <cell r="B1574">
            <v>1850</v>
          </cell>
        </row>
        <row r="1575">
          <cell r="A1575" t="str">
            <v>280.40.28.802-6600.05</v>
          </cell>
          <cell r="B1575">
            <v>53</v>
          </cell>
        </row>
        <row r="1576">
          <cell r="A1576" t="str">
            <v>280.40.28.802-6600.25</v>
          </cell>
          <cell r="B1576">
            <v>4720</v>
          </cell>
        </row>
        <row r="1577">
          <cell r="A1577" t="str">
            <v>280.40.28.802-6600.27</v>
          </cell>
          <cell r="B1577">
            <v>11500</v>
          </cell>
        </row>
        <row r="1578">
          <cell r="A1578" t="str">
            <v>280.40.28.803-4560.02</v>
          </cell>
          <cell r="B1578">
            <v>26644</v>
          </cell>
        </row>
        <row r="1579">
          <cell r="A1579" t="str">
            <v>280.40.28.803-6000.10</v>
          </cell>
          <cell r="B1579">
            <v>530</v>
          </cell>
        </row>
        <row r="1580">
          <cell r="A1580" t="str">
            <v>280.40.28.803-6000.11</v>
          </cell>
          <cell r="B1580">
            <v>261</v>
          </cell>
        </row>
        <row r="1581">
          <cell r="A1581" t="str">
            <v>280.40.28.803-6100.04</v>
          </cell>
          <cell r="B1581">
            <v>7300</v>
          </cell>
        </row>
        <row r="1582">
          <cell r="A1582" t="str">
            <v>280.40.28.803-6240.05</v>
          </cell>
          <cell r="B1582">
            <v>4050</v>
          </cell>
        </row>
        <row r="1583">
          <cell r="A1583" t="str">
            <v>280.40.28.803-6600.05</v>
          </cell>
          <cell r="B1583">
            <v>53</v>
          </cell>
        </row>
        <row r="1584">
          <cell r="A1584" t="str">
            <v>280.40.28.803-6600.27</v>
          </cell>
          <cell r="B1584">
            <v>18500</v>
          </cell>
        </row>
        <row r="1585">
          <cell r="A1585" t="str">
            <v>280.40.28.804-4560.02</v>
          </cell>
          <cell r="B1585">
            <v>16192</v>
          </cell>
        </row>
        <row r="1586">
          <cell r="A1586" t="str">
            <v>280.40.28.804-6000.10</v>
          </cell>
          <cell r="B1586">
            <v>1061</v>
          </cell>
        </row>
        <row r="1587">
          <cell r="A1587" t="str">
            <v>280.40.28.804-6000.11</v>
          </cell>
          <cell r="B1587">
            <v>188</v>
          </cell>
        </row>
        <row r="1588">
          <cell r="A1588" t="str">
            <v>280.40.28.804-6100.01</v>
          </cell>
          <cell r="B1588">
            <v>70</v>
          </cell>
        </row>
        <row r="1589">
          <cell r="A1589" t="str">
            <v>280.40.28.804-6100.04</v>
          </cell>
          <cell r="B1589">
            <v>700</v>
          </cell>
        </row>
        <row r="1590">
          <cell r="A1590" t="str">
            <v>280.40.28.804-6240.05</v>
          </cell>
          <cell r="B1590">
            <v>1100</v>
          </cell>
        </row>
        <row r="1591">
          <cell r="A1591" t="str">
            <v>280.40.28.804-6400.03</v>
          </cell>
          <cell r="B1591">
            <v>2000</v>
          </cell>
        </row>
        <row r="1592">
          <cell r="A1592" t="str">
            <v>280.40.28.804-6600.05</v>
          </cell>
          <cell r="B1592">
            <v>53</v>
          </cell>
        </row>
        <row r="1593">
          <cell r="A1593" t="str">
            <v>280.40.28.804-6600.25</v>
          </cell>
          <cell r="B1593">
            <v>4720</v>
          </cell>
        </row>
        <row r="1594">
          <cell r="A1594" t="str">
            <v>280.40.28.804-6600.27</v>
          </cell>
          <cell r="B1594">
            <v>6300</v>
          </cell>
        </row>
        <row r="1595">
          <cell r="A1595" t="str">
            <v>280.40.28.805-4560.02</v>
          </cell>
          <cell r="B1595">
            <v>18703</v>
          </cell>
        </row>
        <row r="1596">
          <cell r="A1596" t="str">
            <v>280.40.28.805-6000.10</v>
          </cell>
          <cell r="B1596">
            <v>1973</v>
          </cell>
        </row>
        <row r="1597">
          <cell r="A1597" t="str">
            <v>280.40.28.805-6000.11</v>
          </cell>
          <cell r="B1597">
            <v>182</v>
          </cell>
        </row>
        <row r="1598">
          <cell r="A1598" t="str">
            <v>280.40.28.805-6100.01</v>
          </cell>
          <cell r="B1598">
            <v>125</v>
          </cell>
        </row>
        <row r="1599">
          <cell r="A1599" t="str">
            <v>280.40.28.805-6100.04</v>
          </cell>
          <cell r="B1599">
            <v>1500</v>
          </cell>
        </row>
        <row r="1600">
          <cell r="A1600" t="str">
            <v>280.40.28.805-6240.05</v>
          </cell>
          <cell r="B1600">
            <v>1650</v>
          </cell>
        </row>
        <row r="1601">
          <cell r="A1601" t="str">
            <v>280.40.28.805-6400.03</v>
          </cell>
          <cell r="B1601">
            <v>1000</v>
          </cell>
        </row>
        <row r="1602">
          <cell r="A1602" t="str">
            <v>280.40.28.805-6600.05</v>
          </cell>
          <cell r="B1602">
            <v>53</v>
          </cell>
        </row>
        <row r="1603">
          <cell r="A1603" t="str">
            <v>280.40.28.805-6600.25</v>
          </cell>
          <cell r="B1603">
            <v>4720</v>
          </cell>
        </row>
        <row r="1604">
          <cell r="A1604" t="str">
            <v>280.40.28.805-6600.27</v>
          </cell>
          <cell r="B1604">
            <v>7500</v>
          </cell>
        </row>
        <row r="1605">
          <cell r="A1605" t="str">
            <v>280.40.28.806-4560.02</v>
          </cell>
          <cell r="B1605">
            <v>26073</v>
          </cell>
        </row>
        <row r="1606">
          <cell r="A1606" t="str">
            <v>280.40.28.806-6000.10</v>
          </cell>
          <cell r="B1606">
            <v>1167</v>
          </cell>
        </row>
        <row r="1607">
          <cell r="A1607" t="str">
            <v>280.40.28.806-6000.11</v>
          </cell>
          <cell r="B1607">
            <v>133</v>
          </cell>
        </row>
        <row r="1608">
          <cell r="A1608" t="str">
            <v>280.40.28.806-6100.01</v>
          </cell>
          <cell r="B1608">
            <v>150</v>
          </cell>
        </row>
        <row r="1609">
          <cell r="A1609" t="str">
            <v>280.40.28.806-6100.04</v>
          </cell>
          <cell r="B1609">
            <v>1100</v>
          </cell>
        </row>
        <row r="1610">
          <cell r="A1610" t="str">
            <v>280.40.28.806-6240.05</v>
          </cell>
          <cell r="B1610">
            <v>750</v>
          </cell>
        </row>
        <row r="1611">
          <cell r="A1611" t="str">
            <v>280.40.28.806-6400.03</v>
          </cell>
          <cell r="B1611">
            <v>3000</v>
          </cell>
        </row>
        <row r="1612">
          <cell r="A1612" t="str">
            <v>280.40.28.806-6600.05</v>
          </cell>
          <cell r="B1612">
            <v>53</v>
          </cell>
        </row>
        <row r="1613">
          <cell r="A1613" t="str">
            <v>280.40.28.806-6600.25</v>
          </cell>
          <cell r="B1613">
            <v>4720</v>
          </cell>
        </row>
        <row r="1614">
          <cell r="A1614" t="str">
            <v>280.40.28.806-6600.27</v>
          </cell>
          <cell r="B1614">
            <v>15000</v>
          </cell>
        </row>
        <row r="1615">
          <cell r="A1615" t="str">
            <v>280.40.28.807-4560.02</v>
          </cell>
          <cell r="B1615">
            <v>9782</v>
          </cell>
        </row>
        <row r="1616">
          <cell r="A1616" t="str">
            <v>280.40.28.807-6000.10</v>
          </cell>
          <cell r="B1616">
            <v>1697</v>
          </cell>
        </row>
        <row r="1617">
          <cell r="A1617" t="str">
            <v>280.40.28.807-6000.11</v>
          </cell>
          <cell r="B1617">
            <v>127</v>
          </cell>
        </row>
        <row r="1618">
          <cell r="A1618" t="str">
            <v>280.40.28.807-6100.01</v>
          </cell>
          <cell r="B1618">
            <v>135</v>
          </cell>
        </row>
        <row r="1619">
          <cell r="A1619" t="str">
            <v>280.40.28.807-6100.04</v>
          </cell>
          <cell r="B1619">
            <v>900</v>
          </cell>
        </row>
        <row r="1620">
          <cell r="A1620" t="str">
            <v>280.40.28.807-6240.05</v>
          </cell>
          <cell r="B1620">
            <v>450</v>
          </cell>
        </row>
        <row r="1621">
          <cell r="A1621" t="str">
            <v>280.40.28.807-6400.03</v>
          </cell>
          <cell r="B1621">
            <v>500</v>
          </cell>
        </row>
        <row r="1622">
          <cell r="A1622" t="str">
            <v>280.40.28.807-6600.05</v>
          </cell>
          <cell r="B1622">
            <v>53</v>
          </cell>
        </row>
        <row r="1623">
          <cell r="A1623" t="str">
            <v>280.40.28.807-6600.25</v>
          </cell>
          <cell r="B1623">
            <v>4720</v>
          </cell>
        </row>
        <row r="1624">
          <cell r="A1624" t="str">
            <v>280.40.28.807-6600.27</v>
          </cell>
          <cell r="B1624">
            <v>1200</v>
          </cell>
        </row>
        <row r="1625">
          <cell r="A1625" t="str">
            <v>280.40.28.808-4560.02</v>
          </cell>
          <cell r="B1625">
            <v>24689</v>
          </cell>
        </row>
        <row r="1626">
          <cell r="A1626" t="str">
            <v>280.40.28.808-6000.10</v>
          </cell>
          <cell r="B1626">
            <v>1273</v>
          </cell>
        </row>
        <row r="1627">
          <cell r="A1627" t="str">
            <v>280.40.28.808-6000.11</v>
          </cell>
          <cell r="B1627">
            <v>504</v>
          </cell>
        </row>
        <row r="1628">
          <cell r="A1628" t="str">
            <v>280.40.28.808-6100.01</v>
          </cell>
          <cell r="B1628">
            <v>150</v>
          </cell>
        </row>
        <row r="1629">
          <cell r="A1629" t="str">
            <v>280.40.28.808-6100.04</v>
          </cell>
          <cell r="B1629">
            <v>3500</v>
          </cell>
        </row>
        <row r="1630">
          <cell r="A1630" t="str">
            <v>280.40.28.808-6240.05</v>
          </cell>
          <cell r="B1630">
            <v>3500</v>
          </cell>
        </row>
        <row r="1631">
          <cell r="A1631" t="str">
            <v>280.40.28.808-6400.03</v>
          </cell>
          <cell r="B1631">
            <v>2000</v>
          </cell>
        </row>
        <row r="1632">
          <cell r="A1632" t="str">
            <v>280.40.28.808-6600.05</v>
          </cell>
          <cell r="B1632">
            <v>42</v>
          </cell>
        </row>
        <row r="1633">
          <cell r="A1633" t="str">
            <v>280.40.28.808-6600.25</v>
          </cell>
          <cell r="B1633">
            <v>4720</v>
          </cell>
        </row>
        <row r="1634">
          <cell r="A1634" t="str">
            <v>280.40.28.808-6600.27</v>
          </cell>
          <cell r="B1634">
            <v>19000</v>
          </cell>
        </row>
        <row r="1635">
          <cell r="A1635" t="str">
            <v>280.40.28.809-4560.02</v>
          </cell>
          <cell r="B1635">
            <v>57626</v>
          </cell>
        </row>
        <row r="1636">
          <cell r="A1636" t="str">
            <v>280.40.28.809-6000.10</v>
          </cell>
          <cell r="B1636">
            <v>557</v>
          </cell>
        </row>
        <row r="1637">
          <cell r="A1637" t="str">
            <v>280.40.28.809-6000.11</v>
          </cell>
          <cell r="B1637">
            <v>271</v>
          </cell>
        </row>
        <row r="1638">
          <cell r="A1638" t="str">
            <v>280.40.28.809-6100.01</v>
          </cell>
          <cell r="B1638">
            <v>1700</v>
          </cell>
        </row>
        <row r="1639">
          <cell r="A1639" t="str">
            <v>280.40.28.809-6100.04</v>
          </cell>
          <cell r="B1639">
            <v>18500</v>
          </cell>
        </row>
        <row r="1640">
          <cell r="A1640" t="str">
            <v>280.40.28.809-6240.05</v>
          </cell>
          <cell r="B1640">
            <v>4325</v>
          </cell>
        </row>
        <row r="1641">
          <cell r="A1641" t="str">
            <v>280.40.28.809-6400.03</v>
          </cell>
          <cell r="B1641">
            <v>3500</v>
          </cell>
        </row>
        <row r="1642">
          <cell r="A1642" t="str">
            <v>280.40.28.809-6600.05</v>
          </cell>
          <cell r="B1642">
            <v>53</v>
          </cell>
        </row>
        <row r="1643">
          <cell r="A1643" t="str">
            <v>280.40.28.809-6600.25</v>
          </cell>
          <cell r="B1643">
            <v>4720</v>
          </cell>
        </row>
        <row r="1644">
          <cell r="A1644" t="str">
            <v>280.40.28.809-6600.27</v>
          </cell>
          <cell r="B1644">
            <v>24000</v>
          </cell>
        </row>
        <row r="1645">
          <cell r="A1645" t="str">
            <v>280.40.28.810-4560.02</v>
          </cell>
          <cell r="B1645">
            <v>21534</v>
          </cell>
        </row>
        <row r="1646">
          <cell r="A1646" t="str">
            <v>280.40.28.810-6000.10</v>
          </cell>
          <cell r="B1646">
            <v>674</v>
          </cell>
        </row>
        <row r="1647">
          <cell r="A1647" t="str">
            <v>280.40.28.810-6000.11</v>
          </cell>
          <cell r="B1647">
            <v>187</v>
          </cell>
        </row>
        <row r="1648">
          <cell r="A1648" t="str">
            <v>280.40.28.810-6100.01</v>
          </cell>
          <cell r="B1648">
            <v>300</v>
          </cell>
        </row>
        <row r="1649">
          <cell r="A1649" t="str">
            <v>280.40.28.810-6100.04</v>
          </cell>
          <cell r="B1649">
            <v>2600</v>
          </cell>
        </row>
        <row r="1650">
          <cell r="A1650" t="str">
            <v>280.40.28.810-6240.05</v>
          </cell>
          <cell r="B1650">
            <v>1000</v>
          </cell>
        </row>
        <row r="1651">
          <cell r="A1651" t="str">
            <v>280.40.28.810-6400.03</v>
          </cell>
          <cell r="B1651">
            <v>2000</v>
          </cell>
        </row>
        <row r="1652">
          <cell r="A1652" t="str">
            <v>280.40.28.810-6600.05</v>
          </cell>
          <cell r="B1652">
            <v>53</v>
          </cell>
        </row>
        <row r="1653">
          <cell r="A1653" t="str">
            <v>280.40.28.810-6600.25</v>
          </cell>
          <cell r="B1653">
            <v>4720</v>
          </cell>
        </row>
        <row r="1654">
          <cell r="A1654" t="str">
            <v>280.40.28.810-6600.27</v>
          </cell>
          <cell r="B1654">
            <v>10000</v>
          </cell>
        </row>
        <row r="1655">
          <cell r="A1655" t="str">
            <v>280.40.28.811-4560.02</v>
          </cell>
          <cell r="B1655">
            <v>15828</v>
          </cell>
        </row>
        <row r="1656">
          <cell r="A1656" t="str">
            <v>280.40.28.811-6000.10</v>
          </cell>
          <cell r="B1656">
            <v>796</v>
          </cell>
        </row>
        <row r="1657">
          <cell r="A1657" t="str">
            <v>280.40.28.811-6000.11</v>
          </cell>
          <cell r="B1657">
            <v>179</v>
          </cell>
        </row>
        <row r="1658">
          <cell r="A1658" t="str">
            <v>280.40.28.811-6100.01</v>
          </cell>
          <cell r="B1658">
            <v>130</v>
          </cell>
        </row>
        <row r="1659">
          <cell r="A1659" t="str">
            <v>280.40.28.811-6100.04</v>
          </cell>
          <cell r="B1659">
            <v>1650</v>
          </cell>
        </row>
        <row r="1660">
          <cell r="A1660" t="str">
            <v>280.40.28.811-6240.05</v>
          </cell>
          <cell r="B1660">
            <v>1300</v>
          </cell>
        </row>
        <row r="1661">
          <cell r="A1661" t="str">
            <v>280.40.28.811-6600.05</v>
          </cell>
          <cell r="B1661">
            <v>53</v>
          </cell>
        </row>
        <row r="1662">
          <cell r="A1662" t="str">
            <v>280.40.28.811-6600.25</v>
          </cell>
          <cell r="B1662">
            <v>4720</v>
          </cell>
        </row>
        <row r="1663">
          <cell r="A1663" t="str">
            <v>280.40.28.811-6600.27</v>
          </cell>
          <cell r="B1663">
            <v>7000</v>
          </cell>
        </row>
        <row r="1664">
          <cell r="A1664" t="str">
            <v>280.40.28.812-4560.02</v>
          </cell>
          <cell r="B1664">
            <v>16621</v>
          </cell>
        </row>
        <row r="1665">
          <cell r="A1665" t="str">
            <v>280.40.28.812-6000.10</v>
          </cell>
          <cell r="B1665">
            <v>1500</v>
          </cell>
        </row>
        <row r="1666">
          <cell r="A1666" t="str">
            <v>280.40.28.812-6000.11</v>
          </cell>
          <cell r="B1666">
            <v>114</v>
          </cell>
        </row>
        <row r="1667">
          <cell r="A1667" t="str">
            <v>280.40.28.812-6100.01</v>
          </cell>
          <cell r="B1667">
            <v>4000</v>
          </cell>
        </row>
        <row r="1668">
          <cell r="A1668" t="str">
            <v>280.40.28.812-6100.04</v>
          </cell>
          <cell r="B1668">
            <v>1325</v>
          </cell>
        </row>
        <row r="1669">
          <cell r="A1669" t="str">
            <v>280.40.28.812-6400.03</v>
          </cell>
          <cell r="B1669">
            <v>200</v>
          </cell>
        </row>
        <row r="1670">
          <cell r="A1670" t="str">
            <v>280.40.28.812-6600.05</v>
          </cell>
          <cell r="B1670">
            <v>42</v>
          </cell>
        </row>
        <row r="1671">
          <cell r="A1671" t="str">
            <v>280.40.28.812-6600.25</v>
          </cell>
          <cell r="B1671">
            <v>4720</v>
          </cell>
        </row>
        <row r="1672">
          <cell r="A1672" t="str">
            <v>280.40.28.812-6600.27</v>
          </cell>
          <cell r="B1672">
            <v>4720</v>
          </cell>
        </row>
        <row r="1673">
          <cell r="A1673" t="str">
            <v>280.40.28.813-4560.02</v>
          </cell>
          <cell r="B1673">
            <v>10394</v>
          </cell>
        </row>
        <row r="1674">
          <cell r="A1674" t="str">
            <v>280.40.28.813-6000.10</v>
          </cell>
          <cell r="B1674">
            <v>451</v>
          </cell>
        </row>
        <row r="1675">
          <cell r="A1675" t="str">
            <v>280.40.28.813-6000.11</v>
          </cell>
          <cell r="B1675">
            <v>106</v>
          </cell>
        </row>
        <row r="1676">
          <cell r="A1676" t="str">
            <v>280.40.28.813-6100.01</v>
          </cell>
          <cell r="B1676">
            <v>125</v>
          </cell>
        </row>
        <row r="1677">
          <cell r="A1677" t="str">
            <v>280.40.28.813-6100.04</v>
          </cell>
          <cell r="B1677">
            <v>1100</v>
          </cell>
        </row>
        <row r="1678">
          <cell r="A1678" t="str">
            <v>280.40.28.813-6240.05</v>
          </cell>
          <cell r="B1678">
            <v>450</v>
          </cell>
        </row>
        <row r="1679">
          <cell r="A1679" t="str">
            <v>280.40.28.813-6400.03</v>
          </cell>
          <cell r="B1679">
            <v>1000</v>
          </cell>
        </row>
        <row r="1680">
          <cell r="A1680" t="str">
            <v>280.40.28.813-6600.05</v>
          </cell>
          <cell r="B1680">
            <v>42</v>
          </cell>
        </row>
        <row r="1681">
          <cell r="A1681" t="str">
            <v>280.40.28.813-6600.25</v>
          </cell>
          <cell r="B1681">
            <v>4720</v>
          </cell>
        </row>
        <row r="1682">
          <cell r="A1682" t="str">
            <v>280.40.28.813-6600.27</v>
          </cell>
          <cell r="B1682">
            <v>2400</v>
          </cell>
        </row>
        <row r="1683">
          <cell r="A1683" t="str">
            <v>280.40.28.814-4560.02</v>
          </cell>
          <cell r="B1683">
            <v>51113</v>
          </cell>
        </row>
        <row r="1684">
          <cell r="A1684" t="str">
            <v>280.40.28.814-6000.10</v>
          </cell>
          <cell r="B1684">
            <v>849</v>
          </cell>
        </row>
        <row r="1685">
          <cell r="A1685" t="str">
            <v>280.40.28.814-6000.11</v>
          </cell>
          <cell r="B1685">
            <v>366</v>
          </cell>
        </row>
        <row r="1686">
          <cell r="A1686" t="str">
            <v>280.40.28.814-6100.01</v>
          </cell>
          <cell r="B1686">
            <v>125</v>
          </cell>
        </row>
        <row r="1687">
          <cell r="A1687" t="str">
            <v>280.40.28.814-6100.04</v>
          </cell>
          <cell r="B1687">
            <v>9500</v>
          </cell>
        </row>
        <row r="1688">
          <cell r="A1688" t="str">
            <v>280.40.28.814-6240.05</v>
          </cell>
          <cell r="B1688">
            <v>9500</v>
          </cell>
        </row>
        <row r="1689">
          <cell r="A1689" t="str">
            <v>280.40.28.814-6400.03</v>
          </cell>
          <cell r="B1689">
            <v>6000</v>
          </cell>
        </row>
        <row r="1690">
          <cell r="A1690" t="str">
            <v>280.40.28.814-6600.05</v>
          </cell>
          <cell r="B1690">
            <v>53</v>
          </cell>
        </row>
        <row r="1691">
          <cell r="A1691" t="str">
            <v>280.40.28.814-6600.25</v>
          </cell>
          <cell r="B1691">
            <v>4720</v>
          </cell>
        </row>
        <row r="1692">
          <cell r="A1692" t="str">
            <v>280.40.28.814-6600.27</v>
          </cell>
          <cell r="B1692">
            <v>26000</v>
          </cell>
        </row>
        <row r="1693">
          <cell r="A1693" t="str">
            <v>280.40.28.815-4560.02</v>
          </cell>
          <cell r="B1693">
            <v>17572</v>
          </cell>
        </row>
        <row r="1694">
          <cell r="A1694" t="str">
            <v>280.40.28.815-6000.10</v>
          </cell>
          <cell r="B1694">
            <v>1485</v>
          </cell>
        </row>
        <row r="1695">
          <cell r="A1695" t="str">
            <v>280.40.28.815-6000.11</v>
          </cell>
          <cell r="B1695">
            <v>159</v>
          </cell>
        </row>
        <row r="1696">
          <cell r="A1696" t="str">
            <v>280.40.28.815-6100.01</v>
          </cell>
          <cell r="B1696">
            <v>375</v>
          </cell>
        </row>
        <row r="1697">
          <cell r="A1697" t="str">
            <v>280.40.28.815-6100.04</v>
          </cell>
          <cell r="B1697">
            <v>2100</v>
          </cell>
        </row>
        <row r="1698">
          <cell r="A1698" t="str">
            <v>280.40.28.815-6240.05</v>
          </cell>
          <cell r="B1698">
            <v>680</v>
          </cell>
        </row>
        <row r="1699">
          <cell r="A1699" t="str">
            <v>280.40.28.815-6400.03</v>
          </cell>
          <cell r="B1699">
            <v>1500</v>
          </cell>
        </row>
        <row r="1700">
          <cell r="A1700" t="str">
            <v>280.40.28.815-6600.05</v>
          </cell>
          <cell r="B1700">
            <v>53</v>
          </cell>
        </row>
        <row r="1701">
          <cell r="A1701" t="str">
            <v>280.40.28.815-6600.25</v>
          </cell>
          <cell r="B1701">
            <v>4720</v>
          </cell>
        </row>
        <row r="1702">
          <cell r="A1702" t="str">
            <v>280.40.28.815-6600.27</v>
          </cell>
          <cell r="B1702">
            <v>6500</v>
          </cell>
        </row>
        <row r="1703">
          <cell r="A1703" t="str">
            <v>280.40.28.816-4560.02</v>
          </cell>
          <cell r="B1703">
            <v>29373</v>
          </cell>
        </row>
        <row r="1704">
          <cell r="A1704" t="str">
            <v>280.40.28.816-6000.10</v>
          </cell>
          <cell r="B1704">
            <v>446</v>
          </cell>
        </row>
        <row r="1705">
          <cell r="A1705" t="str">
            <v>280.40.28.816-6000.11</v>
          </cell>
          <cell r="B1705">
            <v>134</v>
          </cell>
        </row>
        <row r="1706">
          <cell r="A1706" t="str">
            <v>280.40.28.816-6100.01</v>
          </cell>
          <cell r="B1706">
            <v>420</v>
          </cell>
        </row>
        <row r="1707">
          <cell r="A1707" t="str">
            <v>280.40.28.816-6100.04</v>
          </cell>
          <cell r="B1707">
            <v>9250</v>
          </cell>
        </row>
        <row r="1708">
          <cell r="A1708" t="str">
            <v>280.40.28.816-6240.05</v>
          </cell>
          <cell r="B1708">
            <v>2100</v>
          </cell>
        </row>
        <row r="1709">
          <cell r="A1709" t="str">
            <v>280.40.28.816-6400.03</v>
          </cell>
          <cell r="B1709">
            <v>3000</v>
          </cell>
        </row>
        <row r="1710">
          <cell r="A1710" t="str">
            <v>280.40.28.816-6600.05</v>
          </cell>
          <cell r="B1710">
            <v>53</v>
          </cell>
        </row>
        <row r="1711">
          <cell r="A1711" t="str">
            <v>280.40.28.816-6600.25</v>
          </cell>
          <cell r="B1711">
            <v>4720</v>
          </cell>
        </row>
        <row r="1712">
          <cell r="A1712" t="str">
            <v>280.40.28.816-6600.27</v>
          </cell>
          <cell r="B1712">
            <v>9250</v>
          </cell>
        </row>
        <row r="1713">
          <cell r="A1713" t="str">
            <v>280.40.28.817-4560.02</v>
          </cell>
          <cell r="B1713">
            <v>59718</v>
          </cell>
        </row>
        <row r="1714">
          <cell r="A1714" t="str">
            <v>280.40.28.817-6000.10</v>
          </cell>
          <cell r="B1714">
            <v>774</v>
          </cell>
        </row>
        <row r="1715">
          <cell r="A1715" t="str">
            <v>280.40.28.817-6000.11</v>
          </cell>
          <cell r="B1715">
            <v>382</v>
          </cell>
        </row>
        <row r="1716">
          <cell r="A1716" t="str">
            <v>280.40.28.817-6100.01</v>
          </cell>
          <cell r="B1716">
            <v>300</v>
          </cell>
        </row>
        <row r="1717">
          <cell r="A1717" t="str">
            <v>280.40.28.817-6100.04</v>
          </cell>
          <cell r="B1717">
            <v>9000</v>
          </cell>
        </row>
        <row r="1718">
          <cell r="A1718" t="str">
            <v>280.40.28.817-6240.05</v>
          </cell>
          <cell r="B1718">
            <v>5500</v>
          </cell>
        </row>
        <row r="1719">
          <cell r="A1719" t="str">
            <v>280.40.28.817-6400.03</v>
          </cell>
          <cell r="B1719">
            <v>3000</v>
          </cell>
        </row>
        <row r="1720">
          <cell r="A1720" t="str">
            <v>280.40.28.817-6600.05</v>
          </cell>
          <cell r="B1720">
            <v>42</v>
          </cell>
        </row>
        <row r="1721">
          <cell r="A1721" t="str">
            <v>280.40.28.817-6600.25</v>
          </cell>
          <cell r="B1721">
            <v>4720</v>
          </cell>
        </row>
        <row r="1722">
          <cell r="A1722" t="str">
            <v>280.40.28.817-6600.27</v>
          </cell>
          <cell r="B1722">
            <v>36000</v>
          </cell>
        </row>
        <row r="1723">
          <cell r="A1723" t="str">
            <v>280.40.28.818-4560.02</v>
          </cell>
          <cell r="B1723">
            <v>79201</v>
          </cell>
        </row>
        <row r="1724">
          <cell r="A1724" t="str">
            <v>280.40.28.818-6000.10</v>
          </cell>
          <cell r="B1724">
            <v>955</v>
          </cell>
        </row>
        <row r="1725">
          <cell r="A1725" t="str">
            <v>280.40.28.818-6000.11</v>
          </cell>
          <cell r="B1725">
            <v>484</v>
          </cell>
        </row>
        <row r="1726">
          <cell r="A1726" t="str">
            <v>280.40.28.818-6100.01</v>
          </cell>
          <cell r="B1726">
            <v>3500</v>
          </cell>
        </row>
        <row r="1727">
          <cell r="A1727" t="str">
            <v>280.40.28.818-6100.04</v>
          </cell>
          <cell r="B1727">
            <v>6000</v>
          </cell>
        </row>
        <row r="1728">
          <cell r="A1728" t="str">
            <v>280.40.28.818-6240.05</v>
          </cell>
          <cell r="B1728">
            <v>8500</v>
          </cell>
        </row>
        <row r="1729">
          <cell r="A1729" t="str">
            <v>280.40.28.818-6400.03</v>
          </cell>
          <cell r="B1729">
            <v>3000</v>
          </cell>
        </row>
        <row r="1730">
          <cell r="A1730" t="str">
            <v>280.40.28.818-6600.05</v>
          </cell>
          <cell r="B1730">
            <v>42</v>
          </cell>
        </row>
        <row r="1731">
          <cell r="A1731" t="str">
            <v>280.40.28.818-6600.25</v>
          </cell>
          <cell r="B1731">
            <v>4720</v>
          </cell>
        </row>
        <row r="1732">
          <cell r="A1732" t="str">
            <v>280.40.28.818-6600.27</v>
          </cell>
          <cell r="B1732">
            <v>32000</v>
          </cell>
        </row>
        <row r="1733">
          <cell r="A1733" t="str">
            <v>280.40.28.818-8300.22</v>
          </cell>
          <cell r="B1733">
            <v>10000</v>
          </cell>
        </row>
        <row r="1734">
          <cell r="A1734" t="str">
            <v>280.40.28.818-8300.97</v>
          </cell>
          <cell r="B1734">
            <v>10000</v>
          </cell>
        </row>
        <row r="1735">
          <cell r="A1735" t="str">
            <v>280.40.28.819-4560.02</v>
          </cell>
          <cell r="B1735">
            <v>61455</v>
          </cell>
        </row>
        <row r="1736">
          <cell r="A1736" t="str">
            <v>280.40.28.819-6000.10</v>
          </cell>
          <cell r="B1736">
            <v>1220</v>
          </cell>
        </row>
        <row r="1737">
          <cell r="A1737" t="str">
            <v>280.40.28.819-6000.11</v>
          </cell>
          <cell r="B1737">
            <v>637</v>
          </cell>
        </row>
        <row r="1738">
          <cell r="A1738" t="str">
            <v>280.40.28.819-6100.01</v>
          </cell>
          <cell r="B1738">
            <v>325</v>
          </cell>
        </row>
        <row r="1739">
          <cell r="A1739" t="str">
            <v>280.40.28.819-6100.04</v>
          </cell>
          <cell r="B1739">
            <v>10500</v>
          </cell>
        </row>
        <row r="1740">
          <cell r="A1740" t="str">
            <v>280.40.28.819-6240.05</v>
          </cell>
          <cell r="B1740">
            <v>5000</v>
          </cell>
        </row>
        <row r="1741">
          <cell r="A1741" t="str">
            <v>280.40.28.819-6400.03</v>
          </cell>
          <cell r="B1741">
            <v>3000</v>
          </cell>
        </row>
        <row r="1742">
          <cell r="A1742" t="str">
            <v>280.40.28.819-6600.05</v>
          </cell>
          <cell r="B1742">
            <v>53</v>
          </cell>
        </row>
        <row r="1743">
          <cell r="A1743" t="str">
            <v>280.40.28.819-6600.25</v>
          </cell>
          <cell r="B1743">
            <v>4720</v>
          </cell>
        </row>
        <row r="1744">
          <cell r="A1744" t="str">
            <v>280.40.28.819-6600.27</v>
          </cell>
          <cell r="B1744">
            <v>36000</v>
          </cell>
        </row>
        <row r="1745">
          <cell r="A1745" t="str">
            <v>280.40.28.820-4560.02</v>
          </cell>
          <cell r="B1745">
            <v>69390</v>
          </cell>
        </row>
        <row r="1746">
          <cell r="A1746" t="str">
            <v>280.40.28.820-6000.10</v>
          </cell>
          <cell r="B1746">
            <v>610</v>
          </cell>
        </row>
        <row r="1747">
          <cell r="A1747" t="str">
            <v>280.40.28.820-6000.11</v>
          </cell>
          <cell r="B1747">
            <v>318</v>
          </cell>
        </row>
        <row r="1748">
          <cell r="A1748" t="str">
            <v>280.40.28.820-6100.01</v>
          </cell>
          <cell r="B1748">
            <v>2000</v>
          </cell>
        </row>
        <row r="1749">
          <cell r="A1749" t="str">
            <v>280.40.28.820-6100.04</v>
          </cell>
          <cell r="B1749">
            <v>6500</v>
          </cell>
        </row>
        <row r="1750">
          <cell r="A1750" t="str">
            <v>280.40.28.820-6240.05</v>
          </cell>
          <cell r="B1750">
            <v>5200</v>
          </cell>
        </row>
        <row r="1751">
          <cell r="A1751" t="str">
            <v>280.40.28.820-6400.03</v>
          </cell>
          <cell r="B1751">
            <v>5000</v>
          </cell>
        </row>
        <row r="1752">
          <cell r="A1752" t="str">
            <v>280.40.28.820-6600.05</v>
          </cell>
          <cell r="B1752">
            <v>42</v>
          </cell>
        </row>
        <row r="1753">
          <cell r="A1753" t="str">
            <v>280.40.28.820-6600.25</v>
          </cell>
          <cell r="B1753">
            <v>4720</v>
          </cell>
        </row>
        <row r="1754">
          <cell r="A1754" t="str">
            <v>280.40.28.820-6600.27</v>
          </cell>
          <cell r="B1754">
            <v>35000</v>
          </cell>
        </row>
        <row r="1755">
          <cell r="A1755" t="str">
            <v>280.40.28.820-8300.22</v>
          </cell>
          <cell r="B1755">
            <v>5000</v>
          </cell>
        </row>
        <row r="1756">
          <cell r="A1756" t="str">
            <v>280.40.28.820-8300.23</v>
          </cell>
          <cell r="B1756">
            <v>5000</v>
          </cell>
        </row>
        <row r="1757">
          <cell r="A1757" t="str">
            <v>280.40.28.821-4560.02</v>
          </cell>
          <cell r="B1757">
            <v>26364</v>
          </cell>
        </row>
        <row r="1758">
          <cell r="A1758" t="str">
            <v>280.40.28.821-6000.10</v>
          </cell>
          <cell r="B1758">
            <v>2493</v>
          </cell>
        </row>
        <row r="1759">
          <cell r="A1759" t="str">
            <v>280.40.28.821-6000.11</v>
          </cell>
          <cell r="B1759">
            <v>562</v>
          </cell>
        </row>
        <row r="1760">
          <cell r="A1760" t="str">
            <v>280.40.28.821-6240.05</v>
          </cell>
          <cell r="B1760">
            <v>736</v>
          </cell>
        </row>
        <row r="1761">
          <cell r="A1761" t="str">
            <v>280.40.28.821-6375.03</v>
          </cell>
          <cell r="B1761">
            <v>17800</v>
          </cell>
        </row>
        <row r="1762">
          <cell r="A1762" t="str">
            <v>280.40.28.821-6600.05</v>
          </cell>
          <cell r="B1762">
            <v>53</v>
          </cell>
        </row>
        <row r="1763">
          <cell r="A1763" t="str">
            <v>280.40.28.821-6600.25</v>
          </cell>
          <cell r="B1763">
            <v>4720</v>
          </cell>
        </row>
        <row r="1764">
          <cell r="A1764" t="str">
            <v>280.40.28.822-4560.02</v>
          </cell>
          <cell r="B1764">
            <v>63625</v>
          </cell>
        </row>
        <row r="1765">
          <cell r="A1765" t="str">
            <v>280.40.28.822-6000.10</v>
          </cell>
          <cell r="B1765">
            <v>2546</v>
          </cell>
        </row>
        <row r="1766">
          <cell r="A1766" t="str">
            <v>280.40.28.822-6000.11</v>
          </cell>
          <cell r="B1766">
            <v>292</v>
          </cell>
        </row>
        <row r="1767">
          <cell r="A1767" t="str">
            <v>280.40.28.822-6100.01</v>
          </cell>
          <cell r="B1767">
            <v>425</v>
          </cell>
        </row>
        <row r="1768">
          <cell r="A1768" t="str">
            <v>280.40.28.822-6100.04</v>
          </cell>
          <cell r="B1768">
            <v>6300</v>
          </cell>
        </row>
        <row r="1769">
          <cell r="A1769" t="str">
            <v>280.40.28.822-6240.05</v>
          </cell>
          <cell r="B1769">
            <v>4300</v>
          </cell>
        </row>
        <row r="1770">
          <cell r="A1770" t="str">
            <v>280.40.28.822-6400.03</v>
          </cell>
          <cell r="B1770">
            <v>8000</v>
          </cell>
        </row>
        <row r="1771">
          <cell r="A1771" t="str">
            <v>280.40.28.822-6600.05</v>
          </cell>
          <cell r="B1771">
            <v>42</v>
          </cell>
        </row>
        <row r="1772">
          <cell r="A1772" t="str">
            <v>280.40.28.822-6600.25</v>
          </cell>
          <cell r="B1772">
            <v>4720</v>
          </cell>
        </row>
        <row r="1773">
          <cell r="A1773" t="str">
            <v>280.40.28.822-6600.27</v>
          </cell>
          <cell r="B1773">
            <v>37000</v>
          </cell>
        </row>
        <row r="1774">
          <cell r="A1774" t="str">
            <v>280.40.28.823-4560.02</v>
          </cell>
          <cell r="B1774">
            <v>125799</v>
          </cell>
        </row>
        <row r="1775">
          <cell r="A1775" t="str">
            <v>280.40.28.823-6000.10</v>
          </cell>
          <cell r="B1775">
            <v>3404</v>
          </cell>
        </row>
        <row r="1776">
          <cell r="A1776" t="str">
            <v>280.40.28.823-6000.11</v>
          </cell>
          <cell r="B1776">
            <v>1006</v>
          </cell>
        </row>
        <row r="1777">
          <cell r="A1777" t="str">
            <v>280.40.28.823-6100.01</v>
          </cell>
          <cell r="B1777">
            <v>2790</v>
          </cell>
        </row>
        <row r="1778">
          <cell r="A1778" t="str">
            <v>280.40.28.823-6100.04</v>
          </cell>
          <cell r="B1778">
            <v>21700</v>
          </cell>
        </row>
        <row r="1779">
          <cell r="A1779" t="str">
            <v>280.40.28.823-6240.05</v>
          </cell>
          <cell r="B1779">
            <v>10540</v>
          </cell>
        </row>
        <row r="1780">
          <cell r="A1780" t="str">
            <v>280.40.28.823-6400.03</v>
          </cell>
          <cell r="B1780">
            <v>9000</v>
          </cell>
        </row>
        <row r="1781">
          <cell r="A1781" t="str">
            <v>280.40.28.823-6600.05</v>
          </cell>
          <cell r="B1781">
            <v>33</v>
          </cell>
        </row>
        <row r="1782">
          <cell r="A1782" t="str">
            <v>280.40.28.823-6600.25</v>
          </cell>
          <cell r="B1782">
            <v>2926</v>
          </cell>
        </row>
        <row r="1783">
          <cell r="A1783" t="str">
            <v>280.40.28.823-6600.27</v>
          </cell>
          <cell r="B1783">
            <v>68200</v>
          </cell>
        </row>
        <row r="1784">
          <cell r="A1784" t="str">
            <v>280.40.28.823-8300.97</v>
          </cell>
          <cell r="B1784">
            <v>6200</v>
          </cell>
        </row>
        <row r="1785">
          <cell r="A1785" t="str">
            <v>280.40.28.824-4560.02</v>
          </cell>
          <cell r="B1785">
            <v>8958</v>
          </cell>
        </row>
        <row r="1786">
          <cell r="A1786" t="str">
            <v>280.40.28.824-6000.10</v>
          </cell>
          <cell r="B1786">
            <v>106</v>
          </cell>
        </row>
        <row r="1787">
          <cell r="A1787" t="str">
            <v>280.40.28.824-6000.11</v>
          </cell>
          <cell r="B1787">
            <v>45</v>
          </cell>
        </row>
        <row r="1788">
          <cell r="A1788" t="str">
            <v>280.40.28.824-6100.01</v>
          </cell>
          <cell r="B1788">
            <v>125</v>
          </cell>
        </row>
        <row r="1789">
          <cell r="A1789" t="str">
            <v>280.40.28.824-6100.04</v>
          </cell>
          <cell r="B1789">
            <v>670</v>
          </cell>
        </row>
        <row r="1790">
          <cell r="A1790" t="str">
            <v>280.40.28.824-6240.05</v>
          </cell>
          <cell r="B1790">
            <v>820</v>
          </cell>
        </row>
        <row r="1791">
          <cell r="A1791" t="str">
            <v>280.40.28.824-6400.03</v>
          </cell>
          <cell r="B1791">
            <v>800</v>
          </cell>
        </row>
        <row r="1792">
          <cell r="A1792" t="str">
            <v>280.40.28.824-6600.05</v>
          </cell>
          <cell r="B1792">
            <v>32</v>
          </cell>
        </row>
        <row r="1793">
          <cell r="A1793" t="str">
            <v>280.40.28.824-6600.25</v>
          </cell>
          <cell r="B1793">
            <v>2360</v>
          </cell>
        </row>
        <row r="1794">
          <cell r="A1794" t="str">
            <v>280.40.28.824-6600.27</v>
          </cell>
          <cell r="B1794">
            <v>4000</v>
          </cell>
        </row>
        <row r="1795">
          <cell r="A1795" t="str">
            <v>280.40.28.825-4560.02</v>
          </cell>
          <cell r="B1795">
            <v>35707</v>
          </cell>
        </row>
        <row r="1796">
          <cell r="A1796" t="str">
            <v>280.40.28.825-6000.10</v>
          </cell>
          <cell r="B1796">
            <v>5517</v>
          </cell>
        </row>
        <row r="1797">
          <cell r="A1797" t="str">
            <v>280.40.28.825-6000.11</v>
          </cell>
          <cell r="B1797">
            <v>467</v>
          </cell>
        </row>
        <row r="1798">
          <cell r="A1798" t="str">
            <v>280.40.28.825-6100.01</v>
          </cell>
          <cell r="B1798">
            <v>450</v>
          </cell>
        </row>
        <row r="1799">
          <cell r="A1799" t="str">
            <v>280.40.28.825-6100.04</v>
          </cell>
          <cell r="B1799">
            <v>5700</v>
          </cell>
        </row>
        <row r="1800">
          <cell r="A1800" t="str">
            <v>280.40.28.825-6240.05</v>
          </cell>
          <cell r="B1800">
            <v>1600</v>
          </cell>
        </row>
        <row r="1801">
          <cell r="A1801" t="str">
            <v>280.40.28.825-6400.03</v>
          </cell>
          <cell r="B1801">
            <v>5000</v>
          </cell>
        </row>
        <row r="1802">
          <cell r="A1802" t="str">
            <v>280.40.28.825-6600.05</v>
          </cell>
          <cell r="B1802">
            <v>53</v>
          </cell>
        </row>
        <row r="1803">
          <cell r="A1803" t="str">
            <v>280.40.28.825-6600.25</v>
          </cell>
          <cell r="B1803">
            <v>4720</v>
          </cell>
        </row>
        <row r="1804">
          <cell r="A1804" t="str">
            <v>280.40.28.825-6600.27</v>
          </cell>
          <cell r="B1804">
            <v>7200</v>
          </cell>
        </row>
        <row r="1805">
          <cell r="A1805" t="str">
            <v>280.40.28.825-8300.97</v>
          </cell>
          <cell r="B1805">
            <v>5000</v>
          </cell>
        </row>
        <row r="1806">
          <cell r="A1806" t="str">
            <v>280.40.28.826-4560.02</v>
          </cell>
          <cell r="B1806">
            <v>169207</v>
          </cell>
        </row>
        <row r="1807">
          <cell r="A1807" t="str">
            <v>280.40.28.826-6000.10</v>
          </cell>
          <cell r="B1807">
            <v>3289</v>
          </cell>
        </row>
        <row r="1808">
          <cell r="A1808" t="str">
            <v>280.40.28.826-6000.11</v>
          </cell>
          <cell r="B1808">
            <v>1634</v>
          </cell>
        </row>
        <row r="1809">
          <cell r="A1809" t="str">
            <v>280.40.28.826-6100.01</v>
          </cell>
          <cell r="B1809">
            <v>8000</v>
          </cell>
        </row>
        <row r="1810">
          <cell r="A1810" t="str">
            <v>280.40.28.826-6100.04</v>
          </cell>
          <cell r="B1810">
            <v>9000</v>
          </cell>
        </row>
        <row r="1811">
          <cell r="A1811" t="str">
            <v>280.40.28.826-6240.05</v>
          </cell>
          <cell r="B1811">
            <v>18500</v>
          </cell>
        </row>
        <row r="1812">
          <cell r="A1812" t="str">
            <v>280.40.28.826-6400.03</v>
          </cell>
          <cell r="B1812">
            <v>14000</v>
          </cell>
        </row>
        <row r="1813">
          <cell r="A1813" t="str">
            <v>280.40.28.826-6600.05</v>
          </cell>
          <cell r="B1813">
            <v>64</v>
          </cell>
        </row>
        <row r="1814">
          <cell r="A1814" t="str">
            <v>280.40.28.826-6600.25</v>
          </cell>
          <cell r="B1814">
            <v>4720</v>
          </cell>
        </row>
        <row r="1815">
          <cell r="A1815" t="str">
            <v>280.40.28.826-6600.27</v>
          </cell>
          <cell r="B1815">
            <v>90000</v>
          </cell>
        </row>
        <row r="1816">
          <cell r="A1816" t="str">
            <v>280.40.28.826-8300.22</v>
          </cell>
          <cell r="B1816">
            <v>10000</v>
          </cell>
        </row>
        <row r="1817">
          <cell r="A1817" t="str">
            <v>280.40.28.826-8300.23</v>
          </cell>
          <cell r="B1817">
            <v>10000</v>
          </cell>
        </row>
        <row r="1818">
          <cell r="A1818" t="str">
            <v>280.40.28.827-4560.02</v>
          </cell>
          <cell r="B1818">
            <v>14171</v>
          </cell>
        </row>
        <row r="1819">
          <cell r="A1819" t="str">
            <v>280.40.28.827-6000.10</v>
          </cell>
          <cell r="B1819">
            <v>530</v>
          </cell>
        </row>
        <row r="1820">
          <cell r="A1820" t="str">
            <v>280.40.28.827-6000.11</v>
          </cell>
          <cell r="B1820">
            <v>149</v>
          </cell>
        </row>
        <row r="1821">
          <cell r="A1821" t="str">
            <v>280.40.28.827-6100.01</v>
          </cell>
          <cell r="B1821">
            <v>130</v>
          </cell>
        </row>
        <row r="1822">
          <cell r="A1822" t="str">
            <v>280.40.28.827-6100.04</v>
          </cell>
          <cell r="B1822">
            <v>1100</v>
          </cell>
        </row>
        <row r="1823">
          <cell r="A1823" t="str">
            <v>280.40.28.827-6240.05</v>
          </cell>
          <cell r="B1823">
            <v>500</v>
          </cell>
        </row>
        <row r="1824">
          <cell r="A1824" t="str">
            <v>280.40.28.827-6400.03</v>
          </cell>
          <cell r="B1824">
            <v>3000</v>
          </cell>
        </row>
        <row r="1825">
          <cell r="A1825" t="str">
            <v>280.40.28.827-6600.05</v>
          </cell>
          <cell r="B1825">
            <v>42</v>
          </cell>
        </row>
        <row r="1826">
          <cell r="A1826" t="str">
            <v>280.40.28.827-6600.25</v>
          </cell>
          <cell r="B1826">
            <v>4720</v>
          </cell>
        </row>
        <row r="1827">
          <cell r="A1827" t="str">
            <v>280.40.28.827-6600.27</v>
          </cell>
          <cell r="B1827">
            <v>4000</v>
          </cell>
        </row>
        <row r="1828">
          <cell r="A1828" t="str">
            <v>280.40.28.828-4560.02</v>
          </cell>
          <cell r="B1828">
            <v>9451</v>
          </cell>
        </row>
        <row r="1829">
          <cell r="A1829" t="str">
            <v>280.40.28.828-6000.10</v>
          </cell>
          <cell r="B1829">
            <v>265</v>
          </cell>
        </row>
        <row r="1830">
          <cell r="A1830" t="str">
            <v>280.40.28.828-6000.11</v>
          </cell>
          <cell r="B1830">
            <v>69</v>
          </cell>
        </row>
        <row r="1831">
          <cell r="A1831" t="str">
            <v>280.40.28.828-6100.01</v>
          </cell>
          <cell r="B1831">
            <v>135</v>
          </cell>
        </row>
        <row r="1832">
          <cell r="A1832" t="str">
            <v>280.40.28.828-6100.04</v>
          </cell>
          <cell r="B1832">
            <v>525</v>
          </cell>
        </row>
        <row r="1833">
          <cell r="A1833" t="str">
            <v>280.40.28.828-6240.05</v>
          </cell>
          <cell r="B1833">
            <v>415</v>
          </cell>
        </row>
        <row r="1834">
          <cell r="A1834" t="str">
            <v>280.40.28.828-6400.03</v>
          </cell>
          <cell r="B1834">
            <v>3500</v>
          </cell>
        </row>
        <row r="1835">
          <cell r="A1835" t="str">
            <v>280.40.28.828-6600.05</v>
          </cell>
          <cell r="B1835">
            <v>42</v>
          </cell>
        </row>
        <row r="1836">
          <cell r="A1836" t="str">
            <v>280.40.28.828-6600.27</v>
          </cell>
          <cell r="B1836">
            <v>4500</v>
          </cell>
        </row>
        <row r="1837">
          <cell r="A1837" t="str">
            <v>280.40.28.829-4560.02</v>
          </cell>
          <cell r="B1837">
            <v>13510</v>
          </cell>
        </row>
        <row r="1838">
          <cell r="A1838" t="str">
            <v>280.40.28.829-6000.10</v>
          </cell>
          <cell r="B1838">
            <v>530</v>
          </cell>
        </row>
        <row r="1839">
          <cell r="A1839" t="str">
            <v>280.40.28.829-6000.11</v>
          </cell>
          <cell r="B1839">
            <v>143</v>
          </cell>
        </row>
        <row r="1840">
          <cell r="A1840" t="str">
            <v>280.40.28.829-6100.01</v>
          </cell>
          <cell r="B1840">
            <v>135</v>
          </cell>
        </row>
        <row r="1841">
          <cell r="A1841" t="str">
            <v>280.40.28.829-6100.04</v>
          </cell>
          <cell r="B1841">
            <v>1340</v>
          </cell>
        </row>
        <row r="1842">
          <cell r="A1842" t="str">
            <v>280.40.28.829-6240.05</v>
          </cell>
          <cell r="B1842">
            <v>600</v>
          </cell>
        </row>
        <row r="1843">
          <cell r="A1843" t="str">
            <v>280.40.28.829-6400.03</v>
          </cell>
          <cell r="B1843">
            <v>1000</v>
          </cell>
        </row>
        <row r="1844">
          <cell r="A1844" t="str">
            <v>280.40.28.829-6600.05</v>
          </cell>
          <cell r="B1844">
            <v>42</v>
          </cell>
        </row>
        <row r="1845">
          <cell r="A1845" t="str">
            <v>280.40.28.829-6600.25</v>
          </cell>
          <cell r="B1845">
            <v>4720</v>
          </cell>
        </row>
        <row r="1846">
          <cell r="A1846" t="str">
            <v>280.40.28.829-6600.27</v>
          </cell>
          <cell r="B1846">
            <v>5000</v>
          </cell>
        </row>
        <row r="1847">
          <cell r="A1847" t="str">
            <v>280.40.28.831-4560.02</v>
          </cell>
          <cell r="B1847">
            <v>16034</v>
          </cell>
        </row>
        <row r="1848">
          <cell r="A1848" t="str">
            <v>280.40.28.831-6000.10</v>
          </cell>
          <cell r="B1848">
            <v>318</v>
          </cell>
        </row>
        <row r="1849">
          <cell r="A1849" t="str">
            <v>280.40.28.831-6000.11</v>
          </cell>
          <cell r="B1849">
            <v>149</v>
          </cell>
        </row>
        <row r="1850">
          <cell r="A1850" t="str">
            <v>280.40.28.831-6100.01</v>
          </cell>
          <cell r="B1850">
            <v>135</v>
          </cell>
        </row>
        <row r="1851">
          <cell r="A1851" t="str">
            <v>280.40.28.831-6100.04</v>
          </cell>
          <cell r="B1851">
            <v>1545</v>
          </cell>
        </row>
        <row r="1852">
          <cell r="A1852" t="str">
            <v>280.40.28.831-6240.05</v>
          </cell>
          <cell r="B1852">
            <v>1545</v>
          </cell>
        </row>
        <row r="1853">
          <cell r="A1853" t="str">
            <v>280.40.28.831-6400.03</v>
          </cell>
          <cell r="B1853">
            <v>500</v>
          </cell>
        </row>
        <row r="1854">
          <cell r="A1854" t="str">
            <v>280.40.28.831-6600.05</v>
          </cell>
          <cell r="B1854">
            <v>42</v>
          </cell>
        </row>
        <row r="1855">
          <cell r="A1855" t="str">
            <v>280.40.28.831-6600.27</v>
          </cell>
          <cell r="B1855">
            <v>11800</v>
          </cell>
        </row>
        <row r="1856">
          <cell r="A1856" t="str">
            <v>280.40.28.832-4560.02</v>
          </cell>
          <cell r="B1856">
            <v>33921</v>
          </cell>
        </row>
        <row r="1857">
          <cell r="A1857" t="str">
            <v>280.40.28.832-6000.10</v>
          </cell>
          <cell r="B1857">
            <v>833</v>
          </cell>
        </row>
        <row r="1858">
          <cell r="A1858" t="str">
            <v>280.40.28.832-6000.11</v>
          </cell>
          <cell r="B1858">
            <v>265</v>
          </cell>
        </row>
        <row r="1859">
          <cell r="A1859" t="str">
            <v>280.40.28.832-6100.01</v>
          </cell>
          <cell r="B1859">
            <v>150</v>
          </cell>
        </row>
        <row r="1860">
          <cell r="A1860" t="str">
            <v>280.40.28.832-6100.04</v>
          </cell>
          <cell r="B1860">
            <v>12500</v>
          </cell>
        </row>
        <row r="1861">
          <cell r="A1861" t="str">
            <v>280.40.28.832-6240.05</v>
          </cell>
          <cell r="B1861">
            <v>1400</v>
          </cell>
        </row>
        <row r="1862">
          <cell r="A1862" t="str">
            <v>280.40.28.832-6400.03</v>
          </cell>
          <cell r="B1862">
            <v>2000</v>
          </cell>
        </row>
        <row r="1863">
          <cell r="A1863" t="str">
            <v>280.40.28.832-6600.05</v>
          </cell>
          <cell r="B1863">
            <v>53</v>
          </cell>
        </row>
        <row r="1864">
          <cell r="A1864" t="str">
            <v>280.40.28.832-6600.25</v>
          </cell>
          <cell r="B1864">
            <v>4720</v>
          </cell>
        </row>
        <row r="1865">
          <cell r="A1865" t="str">
            <v>280.40.28.832-6600.27</v>
          </cell>
          <cell r="B1865">
            <v>12000</v>
          </cell>
        </row>
        <row r="1866">
          <cell r="A1866" t="str">
            <v>280.40.28.833-4560.02</v>
          </cell>
          <cell r="B1866">
            <v>25306</v>
          </cell>
        </row>
        <row r="1867">
          <cell r="A1867" t="str">
            <v>280.40.28.833-6000.10</v>
          </cell>
          <cell r="B1867">
            <v>1644</v>
          </cell>
        </row>
        <row r="1868">
          <cell r="A1868" t="str">
            <v>280.40.28.833-6000.11</v>
          </cell>
          <cell r="B1868">
            <v>239</v>
          </cell>
        </row>
        <row r="1869">
          <cell r="A1869" t="str">
            <v>280.40.28.833-6100.01</v>
          </cell>
          <cell r="B1869">
            <v>150</v>
          </cell>
        </row>
        <row r="1870">
          <cell r="A1870" t="str">
            <v>280.40.28.833-6100.04</v>
          </cell>
          <cell r="B1870">
            <v>2500</v>
          </cell>
        </row>
        <row r="1871">
          <cell r="A1871" t="str">
            <v>280.40.28.833-6240.05</v>
          </cell>
          <cell r="B1871">
            <v>1000</v>
          </cell>
        </row>
        <row r="1872">
          <cell r="A1872" t="str">
            <v>280.40.28.833-6400.03</v>
          </cell>
          <cell r="B1872">
            <v>3000</v>
          </cell>
        </row>
        <row r="1873">
          <cell r="A1873" t="str">
            <v>280.40.28.833-6600.05</v>
          </cell>
          <cell r="B1873">
            <v>53</v>
          </cell>
        </row>
        <row r="1874">
          <cell r="A1874" t="str">
            <v>280.40.28.833-6600.25</v>
          </cell>
          <cell r="B1874">
            <v>4720</v>
          </cell>
        </row>
        <row r="1875">
          <cell r="A1875" t="str">
            <v>280.40.28.833-6600.27</v>
          </cell>
          <cell r="B1875">
            <v>12000</v>
          </cell>
        </row>
        <row r="1876">
          <cell r="A1876" t="str">
            <v>280.40.28.834-4560.02</v>
          </cell>
          <cell r="B1876">
            <v>1797</v>
          </cell>
        </row>
        <row r="1877">
          <cell r="A1877" t="str">
            <v>280.40.28.834-6000.10</v>
          </cell>
          <cell r="B1877">
            <v>159</v>
          </cell>
        </row>
        <row r="1878">
          <cell r="A1878" t="str">
            <v>280.40.28.834-6000.11</v>
          </cell>
          <cell r="B1878">
            <v>21</v>
          </cell>
        </row>
        <row r="1879">
          <cell r="A1879" t="str">
            <v>280.40.28.834-6100.04</v>
          </cell>
          <cell r="B1879">
            <v>200</v>
          </cell>
        </row>
        <row r="1880">
          <cell r="A1880" t="str">
            <v>280.40.28.834-6240.05</v>
          </cell>
          <cell r="B1880">
            <v>100</v>
          </cell>
        </row>
        <row r="1881">
          <cell r="A1881" t="str">
            <v>280.40.28.834-6600.05</v>
          </cell>
          <cell r="B1881">
            <v>42</v>
          </cell>
        </row>
        <row r="1882">
          <cell r="A1882" t="str">
            <v>280.40.28.834-6600.25</v>
          </cell>
          <cell r="B1882">
            <v>275</v>
          </cell>
        </row>
        <row r="1883">
          <cell r="A1883" t="str">
            <v>280.40.28.834-6600.27</v>
          </cell>
          <cell r="B1883">
            <v>1000</v>
          </cell>
        </row>
        <row r="1884">
          <cell r="A1884" t="str">
            <v>280.40.28.835-4560.02</v>
          </cell>
          <cell r="B1884">
            <v>14363</v>
          </cell>
        </row>
        <row r="1885">
          <cell r="A1885" t="str">
            <v>280.40.28.835-6000.10</v>
          </cell>
          <cell r="B1885">
            <v>1061</v>
          </cell>
        </row>
        <row r="1886">
          <cell r="A1886" t="str">
            <v>280.40.28.835-6000.11</v>
          </cell>
          <cell r="B1886">
            <v>159</v>
          </cell>
        </row>
        <row r="1887">
          <cell r="A1887" t="str">
            <v>280.40.28.835-6100.01</v>
          </cell>
          <cell r="B1887">
            <v>70</v>
          </cell>
        </row>
        <row r="1888">
          <cell r="A1888" t="str">
            <v>280.40.28.835-6100.04</v>
          </cell>
          <cell r="B1888">
            <v>700</v>
          </cell>
        </row>
        <row r="1889">
          <cell r="A1889" t="str">
            <v>280.40.28.835-6240.05</v>
          </cell>
          <cell r="B1889">
            <v>1100</v>
          </cell>
        </row>
        <row r="1890">
          <cell r="A1890" t="str">
            <v>280.40.28.835-6400.03</v>
          </cell>
          <cell r="B1890">
            <v>500</v>
          </cell>
        </row>
        <row r="1891">
          <cell r="A1891" t="str">
            <v>280.40.28.835-6600.05</v>
          </cell>
          <cell r="B1891">
            <v>53</v>
          </cell>
        </row>
        <row r="1892">
          <cell r="A1892" t="str">
            <v>280.40.28.835-6600.25</v>
          </cell>
          <cell r="B1892">
            <v>4720</v>
          </cell>
        </row>
        <row r="1893">
          <cell r="A1893" t="str">
            <v>280.40.28.835-6600.27</v>
          </cell>
          <cell r="B1893">
            <v>6000</v>
          </cell>
        </row>
        <row r="1894">
          <cell r="A1894" t="str">
            <v>280.40.28.836-4560.02</v>
          </cell>
          <cell r="B1894">
            <v>6104</v>
          </cell>
        </row>
        <row r="1895">
          <cell r="A1895" t="str">
            <v>280.40.28.836-6000.10</v>
          </cell>
          <cell r="B1895">
            <v>1220</v>
          </cell>
        </row>
        <row r="1896">
          <cell r="A1896" t="str">
            <v>280.40.28.836-6000.11</v>
          </cell>
          <cell r="B1896">
            <v>111</v>
          </cell>
        </row>
        <row r="1897">
          <cell r="A1897" t="str">
            <v>280.40.28.836-6600.05</v>
          </cell>
          <cell r="B1897">
            <v>53</v>
          </cell>
        </row>
        <row r="1898">
          <cell r="A1898" t="str">
            <v>280.40.28.836-6600.25</v>
          </cell>
          <cell r="B1898">
            <v>4720</v>
          </cell>
        </row>
        <row r="1899">
          <cell r="A1899" t="str">
            <v>280.40.28.837-4560.02</v>
          </cell>
          <cell r="B1899">
            <v>3134</v>
          </cell>
        </row>
        <row r="1900">
          <cell r="A1900" t="str">
            <v>280.40.28.837-6000.10</v>
          </cell>
          <cell r="B1900">
            <v>658</v>
          </cell>
        </row>
        <row r="1901">
          <cell r="A1901" t="str">
            <v>280.40.28.837-6000.11</v>
          </cell>
          <cell r="B1901">
            <v>37</v>
          </cell>
        </row>
        <row r="1902">
          <cell r="A1902" t="str">
            <v>280.40.28.837-6600.05</v>
          </cell>
          <cell r="B1902">
            <v>64</v>
          </cell>
        </row>
        <row r="1903">
          <cell r="A1903" t="str">
            <v>280.40.28.837-6600.25</v>
          </cell>
          <cell r="B1903">
            <v>2375</v>
          </cell>
        </row>
        <row r="1904">
          <cell r="A1904" t="str">
            <v>280.40.28.900-5000.01</v>
          </cell>
          <cell r="B1904">
            <v>167939</v>
          </cell>
        </row>
        <row r="1905">
          <cell r="A1905" t="str">
            <v>280.40.28.900-5000.08</v>
          </cell>
          <cell r="B1905">
            <v>3025</v>
          </cell>
        </row>
        <row r="1906">
          <cell r="A1906" t="str">
            <v>280.40.28.900-5100.00</v>
          </cell>
          <cell r="B1906">
            <v>35645</v>
          </cell>
        </row>
        <row r="1907">
          <cell r="A1907" t="str">
            <v>280.40.28.900-5100.01</v>
          </cell>
          <cell r="B1907">
            <v>20038</v>
          </cell>
        </row>
        <row r="1908">
          <cell r="A1908" t="str">
            <v>280.40.28.900-5100.02</v>
          </cell>
          <cell r="B1908">
            <v>42608</v>
          </cell>
        </row>
        <row r="1909">
          <cell r="A1909" t="str">
            <v>280.40.28.900-5100.03</v>
          </cell>
          <cell r="B1909">
            <v>2705</v>
          </cell>
        </row>
        <row r="1910">
          <cell r="A1910" t="str">
            <v>280.40.28.900-5100.04</v>
          </cell>
          <cell r="B1910">
            <v>458</v>
          </cell>
        </row>
        <row r="1911">
          <cell r="A1911" t="str">
            <v>280.40.28.900-5100.05</v>
          </cell>
          <cell r="B1911">
            <v>161</v>
          </cell>
        </row>
        <row r="1912">
          <cell r="A1912" t="str">
            <v>280.40.28.900-5100.07</v>
          </cell>
          <cell r="B1912">
            <v>528</v>
          </cell>
        </row>
        <row r="1913">
          <cell r="A1913" t="str">
            <v>280.40.28.900-5100.08</v>
          </cell>
          <cell r="B1913">
            <v>8335</v>
          </cell>
        </row>
        <row r="1914">
          <cell r="A1914" t="str">
            <v>280.40.28.900-5100.10</v>
          </cell>
          <cell r="B1914">
            <v>825</v>
          </cell>
        </row>
        <row r="1915">
          <cell r="A1915" t="str">
            <v>280.40.28.900-5100.11</v>
          </cell>
          <cell r="B1915">
            <v>2612</v>
          </cell>
        </row>
        <row r="1916">
          <cell r="A1916" t="str">
            <v>320.00.00.900-4100.01</v>
          </cell>
          <cell r="B1916">
            <v>7715000</v>
          </cell>
        </row>
        <row r="1917">
          <cell r="A1917" t="str">
            <v>320.00.00.900-4100.03</v>
          </cell>
          <cell r="B1917">
            <v>-6000</v>
          </cell>
        </row>
        <row r="1918">
          <cell r="A1918" t="str">
            <v>320.00.00.900-4700.01</v>
          </cell>
          <cell r="B1918">
            <v>32420</v>
          </cell>
        </row>
        <row r="1919">
          <cell r="A1919" t="str">
            <v>320.00.00.900-4700.21</v>
          </cell>
          <cell r="B1919">
            <v>-3240</v>
          </cell>
        </row>
        <row r="1920">
          <cell r="A1920" t="str">
            <v>320.11.00.200-5000.01</v>
          </cell>
          <cell r="B1920">
            <v>2107279</v>
          </cell>
        </row>
        <row r="1921">
          <cell r="A1921" t="str">
            <v>320.11.00.200-5000.03</v>
          </cell>
          <cell r="B1921">
            <v>201113</v>
          </cell>
        </row>
        <row r="1922">
          <cell r="A1922" t="str">
            <v>320.11.00.200-5000.08</v>
          </cell>
          <cell r="B1922">
            <v>16800</v>
          </cell>
        </row>
        <row r="1923">
          <cell r="A1923" t="str">
            <v>320.11.00.200-5100.00</v>
          </cell>
          <cell r="B1923">
            <v>398657</v>
          </cell>
        </row>
        <row r="1924">
          <cell r="A1924" t="str">
            <v>320.11.00.200-5100.01</v>
          </cell>
          <cell r="B1924">
            <v>309796</v>
          </cell>
        </row>
        <row r="1925">
          <cell r="A1925" t="str">
            <v>320.11.00.200-5100.02</v>
          </cell>
          <cell r="B1925">
            <v>205175</v>
          </cell>
        </row>
        <row r="1926">
          <cell r="A1926" t="str">
            <v>320.11.00.200-5100.03</v>
          </cell>
          <cell r="B1926">
            <v>19680</v>
          </cell>
        </row>
        <row r="1927">
          <cell r="A1927" t="str">
            <v>320.11.00.200-5100.04</v>
          </cell>
          <cell r="B1927">
            <v>3357</v>
          </cell>
        </row>
        <row r="1928">
          <cell r="A1928" t="str">
            <v>320.11.00.200-5100.05</v>
          </cell>
          <cell r="B1928">
            <v>288</v>
          </cell>
        </row>
        <row r="1929">
          <cell r="A1929" t="str">
            <v>320.11.00.200-5100.06</v>
          </cell>
          <cell r="B1929">
            <v>42600</v>
          </cell>
        </row>
        <row r="1930">
          <cell r="A1930" t="str">
            <v>320.11.00.200-5100.07</v>
          </cell>
          <cell r="B1930">
            <v>80</v>
          </cell>
        </row>
        <row r="1931">
          <cell r="A1931" t="str">
            <v>320.11.00.200-5100.08</v>
          </cell>
          <cell r="B1931">
            <v>13810</v>
          </cell>
        </row>
        <row r="1932">
          <cell r="A1932" t="str">
            <v>320.11.00.200-5100.10</v>
          </cell>
          <cell r="B1932">
            <v>14000</v>
          </cell>
        </row>
        <row r="1933">
          <cell r="A1933" t="str">
            <v>320.11.00.200-5100.11</v>
          </cell>
          <cell r="B1933">
            <v>31324</v>
          </cell>
        </row>
        <row r="1934">
          <cell r="A1934" t="str">
            <v>320.11.00.200-5100.15</v>
          </cell>
          <cell r="B1934">
            <v>3228</v>
          </cell>
        </row>
        <row r="1935">
          <cell r="A1935" t="str">
            <v>320.11.00.200-6600.36</v>
          </cell>
          <cell r="B1935">
            <v>37010</v>
          </cell>
        </row>
        <row r="1936">
          <cell r="A1936" t="str">
            <v>320.11.00.210-5000.01</v>
          </cell>
          <cell r="B1936">
            <v>532867</v>
          </cell>
        </row>
        <row r="1937">
          <cell r="A1937" t="str">
            <v>320.11.00.210-5000.08</v>
          </cell>
          <cell r="B1937">
            <v>4800</v>
          </cell>
        </row>
        <row r="1938">
          <cell r="A1938" t="str">
            <v>320.11.00.210-5100.00</v>
          </cell>
          <cell r="B1938">
            <v>234866</v>
          </cell>
        </row>
        <row r="1939">
          <cell r="A1939" t="str">
            <v>320.11.00.210-5100.01</v>
          </cell>
          <cell r="B1939">
            <v>85873</v>
          </cell>
        </row>
        <row r="1940">
          <cell r="A1940" t="str">
            <v>320.11.00.210-5100.02</v>
          </cell>
          <cell r="B1940">
            <v>74962</v>
          </cell>
        </row>
        <row r="1941">
          <cell r="A1941" t="str">
            <v>320.11.00.210-5100.03</v>
          </cell>
          <cell r="B1941">
            <v>4896</v>
          </cell>
        </row>
        <row r="1942">
          <cell r="A1942" t="str">
            <v>320.11.00.210-5100.04</v>
          </cell>
          <cell r="B1942">
            <v>844</v>
          </cell>
        </row>
        <row r="1943">
          <cell r="A1943" t="str">
            <v>320.11.00.210-5100.05</v>
          </cell>
          <cell r="B1943">
            <v>68</v>
          </cell>
        </row>
        <row r="1944">
          <cell r="A1944" t="str">
            <v>320.11.00.210-5100.06</v>
          </cell>
          <cell r="B1944">
            <v>24000</v>
          </cell>
        </row>
        <row r="1945">
          <cell r="A1945" t="str">
            <v>320.11.00.210-5100.07</v>
          </cell>
          <cell r="B1945">
            <v>20</v>
          </cell>
        </row>
        <row r="1946">
          <cell r="A1946" t="str">
            <v>320.11.00.210-5100.08</v>
          </cell>
          <cell r="B1946">
            <v>4900</v>
          </cell>
        </row>
        <row r="1947">
          <cell r="A1947" t="str">
            <v>320.11.00.210-5100.10</v>
          </cell>
          <cell r="B1947">
            <v>4000</v>
          </cell>
        </row>
        <row r="1948">
          <cell r="A1948" t="str">
            <v>320.11.00.210-5100.11</v>
          </cell>
          <cell r="B1948">
            <v>7989</v>
          </cell>
        </row>
        <row r="1949">
          <cell r="A1949" t="str">
            <v>320.11.00.210-5100.15</v>
          </cell>
          <cell r="B1949">
            <v>4272</v>
          </cell>
        </row>
        <row r="1950">
          <cell r="A1950" t="str">
            <v>320.13.00.290-5000.01</v>
          </cell>
          <cell r="B1950">
            <v>1951413</v>
          </cell>
        </row>
        <row r="1951">
          <cell r="A1951" t="str">
            <v>320.13.00.290-5000.03</v>
          </cell>
          <cell r="B1951">
            <v>384300</v>
          </cell>
        </row>
        <row r="1952">
          <cell r="A1952" t="str">
            <v>320.13.00.290-5000.04</v>
          </cell>
          <cell r="B1952">
            <v>192310</v>
          </cell>
        </row>
        <row r="1953">
          <cell r="A1953" t="str">
            <v>320.13.00.290-5000.06</v>
          </cell>
          <cell r="B1953">
            <v>9900</v>
          </cell>
        </row>
        <row r="1954">
          <cell r="A1954" t="str">
            <v>320.13.00.290-5000.08</v>
          </cell>
          <cell r="B1954">
            <v>22000</v>
          </cell>
        </row>
        <row r="1955">
          <cell r="A1955" t="str">
            <v>320.13.00.290-5100.00</v>
          </cell>
          <cell r="B1955">
            <v>582471</v>
          </cell>
        </row>
        <row r="1956">
          <cell r="A1956" t="str">
            <v>320.13.00.290-5100.01</v>
          </cell>
          <cell r="B1956">
            <v>321993</v>
          </cell>
        </row>
        <row r="1957">
          <cell r="A1957" t="str">
            <v>320.13.00.290-5100.02</v>
          </cell>
          <cell r="B1957">
            <v>244961</v>
          </cell>
        </row>
        <row r="1958">
          <cell r="A1958" t="str">
            <v>320.13.00.290-5100.03</v>
          </cell>
          <cell r="B1958">
            <v>18662</v>
          </cell>
        </row>
        <row r="1959">
          <cell r="A1959" t="str">
            <v>320.13.00.290-5100.04</v>
          </cell>
          <cell r="B1959">
            <v>3254</v>
          </cell>
        </row>
        <row r="1960">
          <cell r="A1960" t="str">
            <v>320.13.00.290-5100.05</v>
          </cell>
          <cell r="B1960">
            <v>789</v>
          </cell>
        </row>
        <row r="1961">
          <cell r="A1961" t="str">
            <v>320.13.00.290-5100.06</v>
          </cell>
          <cell r="B1961">
            <v>75000</v>
          </cell>
        </row>
        <row r="1962">
          <cell r="A1962" t="str">
            <v>320.13.00.290-5100.07</v>
          </cell>
          <cell r="B1962">
            <v>936</v>
          </cell>
        </row>
        <row r="1963">
          <cell r="A1963" t="str">
            <v>320.13.00.290-5100.08</v>
          </cell>
          <cell r="B1963">
            <v>3840</v>
          </cell>
        </row>
        <row r="1964">
          <cell r="A1964" t="str">
            <v>320.13.00.290-5100.10</v>
          </cell>
          <cell r="B1964">
            <v>17000</v>
          </cell>
        </row>
        <row r="1965">
          <cell r="A1965" t="str">
            <v>320.13.00.290-5100.11</v>
          </cell>
          <cell r="B1965">
            <v>31648</v>
          </cell>
        </row>
        <row r="1966">
          <cell r="A1966" t="str">
            <v>320.13.00.290-5100.12</v>
          </cell>
          <cell r="B1966">
            <v>10640</v>
          </cell>
        </row>
        <row r="1967">
          <cell r="A1967" t="str">
            <v>320.13.00.290-5100.15</v>
          </cell>
          <cell r="B1967">
            <v>4320</v>
          </cell>
        </row>
        <row r="1968">
          <cell r="A1968" t="str">
            <v>320.13.00.290-6230.02</v>
          </cell>
          <cell r="B1968">
            <v>30593</v>
          </cell>
        </row>
        <row r="1969">
          <cell r="A1969" t="str">
            <v>320.13.00.290-6600.36</v>
          </cell>
          <cell r="B1969">
            <v>37010</v>
          </cell>
        </row>
        <row r="1970">
          <cell r="A1970" t="str">
            <v>340.00.00.000-6999.02</v>
          </cell>
          <cell r="B1970">
            <v>0</v>
          </cell>
        </row>
        <row r="1971">
          <cell r="A1971" t="str">
            <v>340.00.00.900-4700.01</v>
          </cell>
          <cell r="B1971">
            <v>8880</v>
          </cell>
        </row>
        <row r="1972">
          <cell r="A1972" t="str">
            <v>340.00.00.900-4700.21</v>
          </cell>
          <cell r="B1972">
            <v>-890</v>
          </cell>
        </row>
        <row r="1973">
          <cell r="A1973" t="str">
            <v>340.30.40.015-5000.01</v>
          </cell>
          <cell r="B1973">
            <v>500021</v>
          </cell>
        </row>
        <row r="1974">
          <cell r="A1974" t="str">
            <v>340.30.40.015-5000.07</v>
          </cell>
          <cell r="B1974">
            <v>6478</v>
          </cell>
        </row>
        <row r="1975">
          <cell r="A1975" t="str">
            <v>340.30.40.015-5000.08</v>
          </cell>
          <cell r="B1975">
            <v>4700</v>
          </cell>
        </row>
        <row r="1976">
          <cell r="A1976" t="str">
            <v>340.30.40.015-5100.00</v>
          </cell>
          <cell r="B1976">
            <v>103531</v>
          </cell>
        </row>
        <row r="1977">
          <cell r="A1977" t="str">
            <v>340.30.40.015-5100.01</v>
          </cell>
          <cell r="B1977">
            <v>32967</v>
          </cell>
        </row>
        <row r="1978">
          <cell r="A1978" t="str">
            <v>340.30.40.015-5100.02</v>
          </cell>
          <cell r="B1978">
            <v>93045</v>
          </cell>
        </row>
        <row r="1979">
          <cell r="A1979" t="str">
            <v>340.30.40.015-5100.03</v>
          </cell>
          <cell r="B1979">
            <v>5914</v>
          </cell>
        </row>
        <row r="1980">
          <cell r="A1980" t="str">
            <v>340.30.40.015-5100.04</v>
          </cell>
          <cell r="B1980">
            <v>949</v>
          </cell>
        </row>
        <row r="1981">
          <cell r="A1981" t="str">
            <v>340.30.40.015-5100.05</v>
          </cell>
          <cell r="B1981">
            <v>734</v>
          </cell>
        </row>
        <row r="1982">
          <cell r="A1982" t="str">
            <v>340.30.40.015-5100.06</v>
          </cell>
          <cell r="B1982">
            <v>22800</v>
          </cell>
        </row>
        <row r="1983">
          <cell r="A1983" t="str">
            <v>340.30.40.015-5100.07</v>
          </cell>
          <cell r="B1983">
            <v>4304</v>
          </cell>
        </row>
        <row r="1984">
          <cell r="A1984" t="str">
            <v>340.30.40.015-5100.08</v>
          </cell>
          <cell r="B1984">
            <v>4347</v>
          </cell>
        </row>
        <row r="1985">
          <cell r="A1985" t="str">
            <v>340.30.40.015-5100.11</v>
          </cell>
          <cell r="B1985">
            <v>7463</v>
          </cell>
        </row>
        <row r="1986">
          <cell r="A1986" t="str">
            <v>340.30.40.015-5100.15</v>
          </cell>
          <cell r="B1986">
            <v>1916</v>
          </cell>
        </row>
        <row r="1987">
          <cell r="A1987" t="str">
            <v>340.30.40.015-5100.17</v>
          </cell>
          <cell r="B1987">
            <v>14000</v>
          </cell>
        </row>
        <row r="1988">
          <cell r="A1988" t="str">
            <v>340.30.40.015-6100.02</v>
          </cell>
          <cell r="B1988">
            <v>2200</v>
          </cell>
        </row>
        <row r="1989">
          <cell r="A1989" t="str">
            <v>340.30.40.015-6100.03</v>
          </cell>
          <cell r="B1989">
            <v>400</v>
          </cell>
        </row>
        <row r="1990">
          <cell r="A1990" t="str">
            <v>340.30.40.015-6500.04</v>
          </cell>
          <cell r="B1990">
            <v>29400</v>
          </cell>
        </row>
        <row r="1991">
          <cell r="A1991" t="str">
            <v>340.30.40.015-6600.26</v>
          </cell>
          <cell r="B1991">
            <v>25930</v>
          </cell>
        </row>
        <row r="1992">
          <cell r="A1992" t="str">
            <v>340.30.40.015-6600.32</v>
          </cell>
          <cell r="B1992">
            <v>3600</v>
          </cell>
        </row>
        <row r="1993">
          <cell r="A1993" t="str">
            <v>340.30.40.015-6600.36</v>
          </cell>
          <cell r="B1993">
            <v>31470</v>
          </cell>
        </row>
        <row r="1994">
          <cell r="A1994" t="str">
            <v>340.30.40.400-4520.01</v>
          </cell>
          <cell r="B1994">
            <v>300000</v>
          </cell>
        </row>
        <row r="1995">
          <cell r="A1995" t="str">
            <v>340.30.40.400-4520.02</v>
          </cell>
          <cell r="B1995">
            <v>85000</v>
          </cell>
        </row>
        <row r="1996">
          <cell r="A1996" t="str">
            <v>340.30.40.400-4520.03</v>
          </cell>
          <cell r="B1996">
            <v>150000</v>
          </cell>
        </row>
        <row r="1997">
          <cell r="A1997" t="str">
            <v>340.30.40.400-4520.04</v>
          </cell>
          <cell r="B1997">
            <v>350000</v>
          </cell>
        </row>
        <row r="1998">
          <cell r="A1998" t="str">
            <v>340.30.40.400-4520.05</v>
          </cell>
          <cell r="B1998">
            <v>50000</v>
          </cell>
        </row>
        <row r="1999">
          <cell r="A1999" t="str">
            <v>340.30.40.400-4520.16</v>
          </cell>
          <cell r="B1999">
            <v>600000</v>
          </cell>
        </row>
        <row r="2000">
          <cell r="A2000" t="str">
            <v>340.30.40.400-5000.01</v>
          </cell>
          <cell r="B2000">
            <v>810683</v>
          </cell>
        </row>
        <row r="2001">
          <cell r="A2001" t="str">
            <v>340.30.40.400-5000.03</v>
          </cell>
          <cell r="B2001">
            <v>7284</v>
          </cell>
        </row>
        <row r="2002">
          <cell r="A2002" t="str">
            <v>340.30.40.400-5000.07</v>
          </cell>
          <cell r="B2002">
            <v>8561</v>
          </cell>
        </row>
        <row r="2003">
          <cell r="A2003" t="str">
            <v>340.30.40.400-5000.08</v>
          </cell>
          <cell r="B2003">
            <v>7000</v>
          </cell>
        </row>
        <row r="2004">
          <cell r="A2004" t="str">
            <v>340.30.40.400-5100.00</v>
          </cell>
          <cell r="B2004">
            <v>158088</v>
          </cell>
        </row>
        <row r="2005">
          <cell r="A2005" t="str">
            <v>340.30.40.400-5100.01</v>
          </cell>
          <cell r="B2005">
            <v>54524</v>
          </cell>
        </row>
        <row r="2006">
          <cell r="A2006" t="str">
            <v>340.30.40.400-5100.02</v>
          </cell>
          <cell r="B2006">
            <v>104112</v>
          </cell>
        </row>
        <row r="2007">
          <cell r="A2007" t="str">
            <v>340.30.40.400-5100.03</v>
          </cell>
          <cell r="B2007">
            <v>9238</v>
          </cell>
        </row>
        <row r="2008">
          <cell r="A2008" t="str">
            <v>340.30.40.400-5100.04</v>
          </cell>
          <cell r="B2008">
            <v>1506</v>
          </cell>
        </row>
        <row r="2009">
          <cell r="A2009" t="str">
            <v>340.30.40.400-5100.05</v>
          </cell>
          <cell r="B2009">
            <v>885</v>
          </cell>
        </row>
        <row r="2010">
          <cell r="A2010" t="str">
            <v>340.30.40.400-5100.06</v>
          </cell>
          <cell r="B2010">
            <v>19800</v>
          </cell>
        </row>
        <row r="2011">
          <cell r="A2011" t="str">
            <v>340.30.40.400-5100.07</v>
          </cell>
          <cell r="B2011">
            <v>6108</v>
          </cell>
        </row>
        <row r="2012">
          <cell r="A2012" t="str">
            <v>340.30.40.400-5100.08</v>
          </cell>
          <cell r="B2012">
            <v>4605</v>
          </cell>
        </row>
        <row r="2013">
          <cell r="A2013" t="str">
            <v>340.30.40.400-5100.11</v>
          </cell>
          <cell r="B2013">
            <v>11774</v>
          </cell>
        </row>
        <row r="2014">
          <cell r="A2014" t="str">
            <v>340.30.40.400-5100.15</v>
          </cell>
          <cell r="B2014">
            <v>476</v>
          </cell>
        </row>
        <row r="2015">
          <cell r="A2015" t="str">
            <v>340.30.40.400-5100.17</v>
          </cell>
          <cell r="B2015">
            <v>20000</v>
          </cell>
        </row>
        <row r="2016">
          <cell r="A2016" t="str">
            <v>340.30.40.400-6000.01</v>
          </cell>
          <cell r="B2016">
            <v>1304875</v>
          </cell>
        </row>
        <row r="2017">
          <cell r="A2017" t="str">
            <v>340.30.40.400-6000.12</v>
          </cell>
          <cell r="B2017">
            <v>175119</v>
          </cell>
        </row>
        <row r="2018">
          <cell r="A2018" t="str">
            <v>340.30.40.400-6000.18</v>
          </cell>
          <cell r="B2018">
            <v>240000</v>
          </cell>
        </row>
        <row r="2019">
          <cell r="A2019" t="str">
            <v>340.30.40.400-6100.01</v>
          </cell>
          <cell r="B2019">
            <v>18000</v>
          </cell>
        </row>
        <row r="2020">
          <cell r="A2020" t="str">
            <v>340.30.40.400-6200.01</v>
          </cell>
          <cell r="B2020">
            <v>4000</v>
          </cell>
        </row>
        <row r="2021">
          <cell r="A2021" t="str">
            <v>340.30.40.400-6200.02</v>
          </cell>
          <cell r="B2021">
            <v>7500</v>
          </cell>
        </row>
        <row r="2022">
          <cell r="A2022" t="str">
            <v>340.30.40.400-6200.03</v>
          </cell>
          <cell r="B2022">
            <v>5000</v>
          </cell>
        </row>
        <row r="2023">
          <cell r="A2023" t="str">
            <v>340.30.40.400-6200.05</v>
          </cell>
          <cell r="B2023">
            <v>315</v>
          </cell>
        </row>
        <row r="2024">
          <cell r="A2024" t="str">
            <v>340.30.40.400-6260.01</v>
          </cell>
          <cell r="B2024">
            <v>2000</v>
          </cell>
        </row>
        <row r="2025">
          <cell r="A2025" t="str">
            <v>340.30.40.400-6300.01</v>
          </cell>
          <cell r="B2025">
            <v>3000</v>
          </cell>
        </row>
        <row r="2026">
          <cell r="A2026" t="str">
            <v>340.30.40.400-6300.02</v>
          </cell>
          <cell r="B2026">
            <v>1000</v>
          </cell>
        </row>
        <row r="2027">
          <cell r="A2027" t="str">
            <v>340.30.40.400-6350.01</v>
          </cell>
          <cell r="B2027">
            <v>25000</v>
          </cell>
        </row>
        <row r="2028">
          <cell r="A2028" t="str">
            <v>340.30.40.400-6500.04</v>
          </cell>
          <cell r="B2028">
            <v>27000</v>
          </cell>
        </row>
        <row r="2029">
          <cell r="A2029" t="str">
            <v>340.30.40.400-6600.01</v>
          </cell>
          <cell r="B2029">
            <v>500</v>
          </cell>
        </row>
        <row r="2030">
          <cell r="A2030" t="str">
            <v>340.30.40.400-6600.03</v>
          </cell>
          <cell r="B2030">
            <v>500</v>
          </cell>
        </row>
        <row r="2031">
          <cell r="A2031" t="str">
            <v>340.30.40.400-6600.04</v>
          </cell>
          <cell r="B2031">
            <v>21000</v>
          </cell>
        </row>
        <row r="2032">
          <cell r="A2032" t="str">
            <v>340.30.40.400-6600.05</v>
          </cell>
          <cell r="B2032">
            <v>15000</v>
          </cell>
        </row>
        <row r="2033">
          <cell r="A2033" t="str">
            <v>340.30.40.400-6600.06</v>
          </cell>
          <cell r="B2033">
            <v>78000</v>
          </cell>
        </row>
        <row r="2034">
          <cell r="A2034" t="str">
            <v>340.30.40.400-6600.14</v>
          </cell>
          <cell r="B2034">
            <v>1000</v>
          </cell>
        </row>
        <row r="2035">
          <cell r="A2035" t="str">
            <v>340.30.40.400-6600.20</v>
          </cell>
          <cell r="B2035">
            <v>12000</v>
          </cell>
        </row>
        <row r="2036">
          <cell r="A2036" t="str">
            <v>340.30.40.400-6600.26</v>
          </cell>
          <cell r="B2036">
            <v>17880</v>
          </cell>
        </row>
        <row r="2037">
          <cell r="A2037" t="str">
            <v>340.30.40.400-6600.32</v>
          </cell>
          <cell r="B2037">
            <v>1800</v>
          </cell>
        </row>
        <row r="2038">
          <cell r="A2038" t="str">
            <v>340.30.40.400-6600.36</v>
          </cell>
          <cell r="B2038">
            <v>61190</v>
          </cell>
        </row>
        <row r="2039">
          <cell r="A2039" t="str">
            <v>340.30.45.000-4300.12</v>
          </cell>
          <cell r="B2039">
            <v>4296936</v>
          </cell>
        </row>
        <row r="2040">
          <cell r="A2040" t="str">
            <v>340.30.45.000-4520.09</v>
          </cell>
          <cell r="B2040">
            <v>175000</v>
          </cell>
        </row>
        <row r="2041">
          <cell r="A2041" t="str">
            <v>340.30.45.000-4600.13</v>
          </cell>
          <cell r="B2041">
            <v>15000</v>
          </cell>
        </row>
        <row r="2042">
          <cell r="A2042" t="str">
            <v>340.30.45.000-5000.01</v>
          </cell>
          <cell r="B2042">
            <v>790327</v>
          </cell>
        </row>
        <row r="2043">
          <cell r="A2043" t="str">
            <v>340.30.45.000-5000.02</v>
          </cell>
          <cell r="B2043">
            <v>30000</v>
          </cell>
        </row>
        <row r="2044">
          <cell r="A2044" t="str">
            <v>340.30.45.000-5000.03</v>
          </cell>
          <cell r="B2044">
            <v>21498</v>
          </cell>
        </row>
        <row r="2045">
          <cell r="A2045" t="str">
            <v>340.30.45.000-5000.07</v>
          </cell>
          <cell r="B2045">
            <v>1876</v>
          </cell>
        </row>
        <row r="2046">
          <cell r="A2046" t="str">
            <v>340.30.45.000-5000.08</v>
          </cell>
          <cell r="B2046">
            <v>10000</v>
          </cell>
        </row>
        <row r="2047">
          <cell r="A2047" t="str">
            <v>340.30.45.000-5100.00</v>
          </cell>
          <cell r="B2047">
            <v>137156</v>
          </cell>
        </row>
        <row r="2048">
          <cell r="A2048" t="str">
            <v>340.30.45.000-5100.01</v>
          </cell>
          <cell r="B2048">
            <v>83473</v>
          </cell>
        </row>
        <row r="2049">
          <cell r="A2049" t="str">
            <v>340.30.45.000-5100.02</v>
          </cell>
          <cell r="B2049">
            <v>140777</v>
          </cell>
        </row>
        <row r="2050">
          <cell r="A2050" t="str">
            <v>340.30.45.000-5100.03</v>
          </cell>
          <cell r="B2050">
            <v>11258</v>
          </cell>
        </row>
        <row r="2051">
          <cell r="A2051" t="str">
            <v>340.30.45.000-5100.04</v>
          </cell>
          <cell r="B2051">
            <v>1854</v>
          </cell>
        </row>
        <row r="2052">
          <cell r="A2052" t="str">
            <v>340.30.45.000-5100.05</v>
          </cell>
          <cell r="B2052">
            <v>220</v>
          </cell>
        </row>
        <row r="2053">
          <cell r="A2053" t="str">
            <v>340.30.45.000-5100.06</v>
          </cell>
          <cell r="B2053">
            <v>28800</v>
          </cell>
        </row>
        <row r="2054">
          <cell r="A2054" t="str">
            <v>340.30.45.000-5100.07</v>
          </cell>
          <cell r="B2054">
            <v>3554</v>
          </cell>
        </row>
        <row r="2055">
          <cell r="A2055" t="str">
            <v>340.30.45.000-5100.08</v>
          </cell>
          <cell r="B2055">
            <v>18002</v>
          </cell>
        </row>
        <row r="2056">
          <cell r="A2056" t="str">
            <v>340.30.45.000-5100.11</v>
          </cell>
          <cell r="B2056">
            <v>11892</v>
          </cell>
        </row>
        <row r="2057">
          <cell r="A2057" t="str">
            <v>340.30.45.000-5100.15</v>
          </cell>
          <cell r="B2057">
            <v>2626</v>
          </cell>
        </row>
        <row r="2058">
          <cell r="A2058" t="str">
            <v>340.30.45.000-5100.17</v>
          </cell>
          <cell r="B2058">
            <v>41500</v>
          </cell>
        </row>
        <row r="2059">
          <cell r="A2059" t="str">
            <v>340.30.45.000-6000.01</v>
          </cell>
          <cell r="B2059">
            <v>235527</v>
          </cell>
        </row>
        <row r="2060">
          <cell r="A2060" t="str">
            <v>340.30.45.000-6000.10</v>
          </cell>
          <cell r="B2060">
            <v>1190180</v>
          </cell>
        </row>
        <row r="2061">
          <cell r="A2061" t="str">
            <v>340.30.45.000-6000.12</v>
          </cell>
          <cell r="B2061">
            <v>250000</v>
          </cell>
        </row>
        <row r="2062">
          <cell r="A2062" t="str">
            <v>340.30.45.000-6100.01</v>
          </cell>
          <cell r="B2062">
            <v>18000</v>
          </cell>
        </row>
        <row r="2063">
          <cell r="A2063" t="str">
            <v>340.30.45.000-6200.01</v>
          </cell>
          <cell r="B2063">
            <v>4000</v>
          </cell>
        </row>
        <row r="2064">
          <cell r="A2064" t="str">
            <v>340.30.45.000-6200.02</v>
          </cell>
          <cell r="B2064">
            <v>20000</v>
          </cell>
        </row>
        <row r="2065">
          <cell r="A2065" t="str">
            <v>340.30.45.000-6200.03</v>
          </cell>
          <cell r="B2065">
            <v>5000</v>
          </cell>
        </row>
        <row r="2066">
          <cell r="A2066" t="str">
            <v>340.30.45.000-6200.05</v>
          </cell>
          <cell r="B2066">
            <v>4200</v>
          </cell>
        </row>
        <row r="2067">
          <cell r="A2067" t="str">
            <v>340.30.45.000-6300.01</v>
          </cell>
          <cell r="B2067">
            <v>2300</v>
          </cell>
        </row>
        <row r="2068">
          <cell r="A2068" t="str">
            <v>340.30.45.000-6300.02</v>
          </cell>
          <cell r="B2068">
            <v>250</v>
          </cell>
        </row>
        <row r="2069">
          <cell r="A2069" t="str">
            <v>340.30.45.000-6500.04</v>
          </cell>
          <cell r="B2069">
            <v>37800</v>
          </cell>
        </row>
        <row r="2070">
          <cell r="A2070" t="str">
            <v>340.30.45.000-6600.01</v>
          </cell>
          <cell r="B2070">
            <v>500</v>
          </cell>
        </row>
        <row r="2071">
          <cell r="A2071" t="str">
            <v>340.30.45.000-6600.03</v>
          </cell>
          <cell r="B2071">
            <v>100</v>
          </cell>
        </row>
        <row r="2072">
          <cell r="A2072" t="str">
            <v>340.30.45.000-6600.04</v>
          </cell>
          <cell r="B2072">
            <v>50000</v>
          </cell>
        </row>
        <row r="2073">
          <cell r="A2073" t="str">
            <v>340.30.45.000-6600.05</v>
          </cell>
          <cell r="B2073">
            <v>1000</v>
          </cell>
        </row>
        <row r="2074">
          <cell r="A2074" t="str">
            <v>340.30.45.000-6600.06</v>
          </cell>
          <cell r="B2074">
            <v>78000</v>
          </cell>
        </row>
        <row r="2075">
          <cell r="A2075" t="str">
            <v>340.30.45.000-6600.07</v>
          </cell>
          <cell r="B2075">
            <v>250</v>
          </cell>
        </row>
        <row r="2076">
          <cell r="A2076" t="str">
            <v>340.30.45.000-6600.26</v>
          </cell>
          <cell r="B2076">
            <v>26820</v>
          </cell>
        </row>
        <row r="2077">
          <cell r="A2077" t="str">
            <v>340.30.45.000-6600.32</v>
          </cell>
          <cell r="B2077">
            <v>5400</v>
          </cell>
        </row>
        <row r="2078">
          <cell r="A2078" t="str">
            <v>340.30.45.000-6600.36</v>
          </cell>
          <cell r="B2078">
            <v>32920</v>
          </cell>
        </row>
        <row r="2079">
          <cell r="A2079" t="str">
            <v>340.40.60.520-6400.05</v>
          </cell>
          <cell r="B2079">
            <v>6000</v>
          </cell>
        </row>
        <row r="2080">
          <cell r="A2080" t="str">
            <v>340.45.40.000-4400.31</v>
          </cell>
          <cell r="B2080">
            <v>10000</v>
          </cell>
        </row>
        <row r="2081">
          <cell r="A2081" t="str">
            <v>340.45.40.000-4520.11</v>
          </cell>
          <cell r="B2081">
            <v>550000</v>
          </cell>
        </row>
        <row r="2082">
          <cell r="A2082" t="str">
            <v>340.45.40.000-4520.12</v>
          </cell>
          <cell r="B2082">
            <v>480000</v>
          </cell>
        </row>
        <row r="2083">
          <cell r="A2083" t="str">
            <v>340.45.40.000-4520.13</v>
          </cell>
          <cell r="B2083">
            <v>125000</v>
          </cell>
        </row>
        <row r="2084">
          <cell r="A2084" t="str">
            <v>340.45.40.000-4520.14</v>
          </cell>
          <cell r="B2084">
            <v>55000</v>
          </cell>
        </row>
        <row r="2085">
          <cell r="A2085" t="str">
            <v>340.45.40.000-4520.15</v>
          </cell>
          <cell r="B2085">
            <v>225000</v>
          </cell>
        </row>
        <row r="2086">
          <cell r="A2086" t="str">
            <v>340.45.40.000-4600.02</v>
          </cell>
          <cell r="B2086">
            <v>0</v>
          </cell>
        </row>
        <row r="2087">
          <cell r="A2087" t="str">
            <v>340.45.40.000-4850.07</v>
          </cell>
          <cell r="B2087">
            <v>5000</v>
          </cell>
        </row>
        <row r="2088">
          <cell r="A2088" t="str">
            <v>350.00.00.900-4850.04</v>
          </cell>
          <cell r="B2088">
            <v>63000</v>
          </cell>
        </row>
        <row r="2089">
          <cell r="A2089" t="str">
            <v>420.00.00.000-6999.02</v>
          </cell>
          <cell r="B2089">
            <v>0</v>
          </cell>
        </row>
        <row r="2090">
          <cell r="A2090" t="str">
            <v>420.00.00.900-4400.10</v>
          </cell>
          <cell r="B2090">
            <v>452500</v>
          </cell>
        </row>
        <row r="2091">
          <cell r="A2091" t="str">
            <v>420.00.00.900-4400.11</v>
          </cell>
          <cell r="B2091">
            <v>270000</v>
          </cell>
        </row>
        <row r="2092">
          <cell r="A2092" t="str">
            <v>420.00.00.900-4400.12</v>
          </cell>
          <cell r="B2092">
            <v>550000</v>
          </cell>
        </row>
        <row r="2093">
          <cell r="A2093" t="str">
            <v>420.00.00.900-4400.13</v>
          </cell>
          <cell r="B2093">
            <v>7500</v>
          </cell>
        </row>
        <row r="2094">
          <cell r="A2094" t="str">
            <v>420.00.00.900-4400.14</v>
          </cell>
          <cell r="B2094">
            <v>577700</v>
          </cell>
        </row>
        <row r="2095">
          <cell r="A2095" t="str">
            <v>420.00.00.900-4400.29</v>
          </cell>
          <cell r="B2095">
            <v>1340000</v>
          </cell>
        </row>
        <row r="2096">
          <cell r="A2096" t="str">
            <v>420.00.00.900-4400.30</v>
          </cell>
          <cell r="B2096">
            <v>92000</v>
          </cell>
        </row>
        <row r="2097">
          <cell r="A2097" t="str">
            <v>420.00.00.900-4700.01</v>
          </cell>
          <cell r="B2097">
            <v>15830</v>
          </cell>
        </row>
        <row r="2098">
          <cell r="A2098" t="str">
            <v>420.00.00.900-4700.21</v>
          </cell>
          <cell r="B2098">
            <v>-1580</v>
          </cell>
        </row>
        <row r="2099">
          <cell r="A2099" t="str">
            <v>420.00.00.900-7000.99</v>
          </cell>
          <cell r="B2099">
            <v>75000</v>
          </cell>
        </row>
        <row r="2100">
          <cell r="A2100" t="str">
            <v>420.00.00.900-8150.46</v>
          </cell>
          <cell r="B2100">
            <v>1749033</v>
          </cell>
        </row>
        <row r="2101">
          <cell r="A2101" t="str">
            <v>420.40.60.520-6400.05</v>
          </cell>
          <cell r="B2101">
            <v>20000</v>
          </cell>
        </row>
        <row r="2102">
          <cell r="A2102" t="str">
            <v>420.40.60.530-6400.05</v>
          </cell>
          <cell r="B2102">
            <v>9000</v>
          </cell>
        </row>
        <row r="2103">
          <cell r="A2103" t="str">
            <v>420.40.70.570-5000.01</v>
          </cell>
          <cell r="B2103">
            <v>500887</v>
          </cell>
        </row>
        <row r="2104">
          <cell r="A2104" t="str">
            <v>420.40.70.570-5000.02</v>
          </cell>
          <cell r="B2104">
            <v>71970</v>
          </cell>
        </row>
        <row r="2105">
          <cell r="A2105" t="str">
            <v>420.40.70.570-5000.03</v>
          </cell>
          <cell r="B2105">
            <v>8000</v>
          </cell>
        </row>
        <row r="2106">
          <cell r="A2106" t="str">
            <v>420.40.70.570-5000.06</v>
          </cell>
          <cell r="B2106">
            <v>230</v>
          </cell>
        </row>
        <row r="2107">
          <cell r="A2107" t="str">
            <v>420.40.70.570-5000.07</v>
          </cell>
          <cell r="B2107">
            <v>1156</v>
          </cell>
        </row>
        <row r="2108">
          <cell r="A2108" t="str">
            <v>420.40.70.570-5000.08</v>
          </cell>
          <cell r="B2108">
            <v>8360</v>
          </cell>
        </row>
        <row r="2109">
          <cell r="A2109" t="str">
            <v>420.40.70.570-5000.12</v>
          </cell>
          <cell r="B2109">
            <v>0</v>
          </cell>
        </row>
        <row r="2110">
          <cell r="A2110" t="str">
            <v>420.40.70.570-5100.00</v>
          </cell>
          <cell r="B2110">
            <v>98055</v>
          </cell>
        </row>
        <row r="2111">
          <cell r="A2111" t="str">
            <v>420.40.70.570-5100.01</v>
          </cell>
          <cell r="B2111">
            <v>55162</v>
          </cell>
        </row>
        <row r="2112">
          <cell r="A2112" t="str">
            <v>420.40.70.570-5100.02</v>
          </cell>
          <cell r="B2112">
            <v>105360</v>
          </cell>
        </row>
        <row r="2113">
          <cell r="A2113" t="str">
            <v>420.40.70.570-5100.03</v>
          </cell>
          <cell r="B2113">
            <v>9635</v>
          </cell>
        </row>
        <row r="2114">
          <cell r="A2114" t="str">
            <v>420.40.70.570-5100.04</v>
          </cell>
          <cell r="B2114">
            <v>1592</v>
          </cell>
        </row>
        <row r="2115">
          <cell r="A2115" t="str">
            <v>420.40.70.570-5100.05</v>
          </cell>
          <cell r="B2115">
            <v>508</v>
          </cell>
        </row>
        <row r="2116">
          <cell r="A2116" t="str">
            <v>420.40.70.570-5100.06</v>
          </cell>
          <cell r="B2116">
            <v>15600</v>
          </cell>
        </row>
        <row r="2117">
          <cell r="A2117" t="str">
            <v>420.40.70.570-5100.07</v>
          </cell>
          <cell r="B2117">
            <v>2019</v>
          </cell>
        </row>
        <row r="2118">
          <cell r="A2118" t="str">
            <v>420.40.70.570-5100.08</v>
          </cell>
          <cell r="B2118">
            <v>21460</v>
          </cell>
        </row>
        <row r="2119">
          <cell r="A2119" t="str">
            <v>420.40.70.570-5100.10</v>
          </cell>
          <cell r="B2119">
            <v>2100</v>
          </cell>
        </row>
        <row r="2120">
          <cell r="A2120" t="str">
            <v>420.40.70.570-5100.11</v>
          </cell>
          <cell r="B2120">
            <v>7668</v>
          </cell>
        </row>
        <row r="2121">
          <cell r="A2121" t="str">
            <v>420.40.70.570-5100.15</v>
          </cell>
          <cell r="B2121">
            <v>298</v>
          </cell>
        </row>
        <row r="2122">
          <cell r="A2122" t="str">
            <v>420.40.70.570-5100.17</v>
          </cell>
          <cell r="B2122">
            <v>22000</v>
          </cell>
        </row>
        <row r="2123">
          <cell r="A2123" t="str">
            <v>420.40.70.570-6000.01</v>
          </cell>
          <cell r="B2123">
            <v>4800</v>
          </cell>
        </row>
        <row r="2124">
          <cell r="A2124" t="str">
            <v>420.40.70.570-6000.09</v>
          </cell>
          <cell r="B2124">
            <v>3700</v>
          </cell>
        </row>
        <row r="2125">
          <cell r="A2125" t="str">
            <v>420.40.70.570-6000.12</v>
          </cell>
          <cell r="B2125">
            <v>60000</v>
          </cell>
        </row>
        <row r="2126">
          <cell r="A2126" t="str">
            <v>420.40.70.570-6100.01</v>
          </cell>
          <cell r="B2126">
            <v>200</v>
          </cell>
        </row>
        <row r="2127">
          <cell r="A2127" t="str">
            <v>420.40.70.570-6200.02</v>
          </cell>
          <cell r="B2127">
            <v>26600</v>
          </cell>
        </row>
        <row r="2128">
          <cell r="A2128" t="str">
            <v>420.40.70.570-6200.03</v>
          </cell>
          <cell r="B2128">
            <v>300</v>
          </cell>
        </row>
        <row r="2129">
          <cell r="A2129" t="str">
            <v>420.40.70.570-6200.05</v>
          </cell>
          <cell r="B2129">
            <v>30500</v>
          </cell>
        </row>
        <row r="2130">
          <cell r="A2130" t="str">
            <v>420.40.70.570-6200.06</v>
          </cell>
          <cell r="B2130">
            <v>2000</v>
          </cell>
        </row>
        <row r="2131">
          <cell r="A2131" t="str">
            <v>420.40.70.570-6280.05</v>
          </cell>
          <cell r="B2131">
            <v>56000</v>
          </cell>
        </row>
        <row r="2132">
          <cell r="A2132" t="str">
            <v>420.40.70.570-6300.03</v>
          </cell>
          <cell r="B2132">
            <v>300</v>
          </cell>
        </row>
        <row r="2133">
          <cell r="A2133" t="str">
            <v>420.40.70.570-6400.04</v>
          </cell>
          <cell r="B2133">
            <v>16000</v>
          </cell>
        </row>
        <row r="2134">
          <cell r="A2134" t="str">
            <v>420.40.70.570-6400.10</v>
          </cell>
          <cell r="B2134">
            <v>90000</v>
          </cell>
        </row>
        <row r="2135">
          <cell r="A2135" t="str">
            <v>420.40.70.570-6400.21</v>
          </cell>
          <cell r="B2135">
            <v>275000</v>
          </cell>
        </row>
        <row r="2136">
          <cell r="A2136" t="str">
            <v>420.40.70.570-6500.04</v>
          </cell>
          <cell r="B2136">
            <v>34200</v>
          </cell>
        </row>
        <row r="2137">
          <cell r="A2137" t="str">
            <v>420.40.70.570-6600.04</v>
          </cell>
          <cell r="B2137">
            <v>5000</v>
          </cell>
        </row>
        <row r="2138">
          <cell r="A2138" t="str">
            <v>420.40.70.570-6600.07</v>
          </cell>
          <cell r="B2138">
            <v>950</v>
          </cell>
        </row>
        <row r="2139">
          <cell r="A2139" t="str">
            <v>420.40.70.570-6600.26</v>
          </cell>
          <cell r="B2139">
            <v>34270</v>
          </cell>
        </row>
        <row r="2140">
          <cell r="A2140" t="str">
            <v>420.40.70.570-6600.36</v>
          </cell>
          <cell r="B2140">
            <v>29200</v>
          </cell>
        </row>
        <row r="2141">
          <cell r="A2141" t="str">
            <v>420.40.70.580-5000.01</v>
          </cell>
          <cell r="B2141">
            <v>154042</v>
          </cell>
        </row>
        <row r="2142">
          <cell r="A2142" t="str">
            <v>420.40.70.580-5000.03</v>
          </cell>
          <cell r="B2142">
            <v>2500</v>
          </cell>
        </row>
        <row r="2143">
          <cell r="A2143" t="str">
            <v>420.40.70.580-5000.06</v>
          </cell>
          <cell r="B2143">
            <v>150</v>
          </cell>
        </row>
        <row r="2144">
          <cell r="A2144" t="str">
            <v>420.40.70.580-5000.07</v>
          </cell>
          <cell r="B2144">
            <v>526</v>
          </cell>
        </row>
        <row r="2145">
          <cell r="A2145" t="str">
            <v>420.40.70.580-5000.08</v>
          </cell>
          <cell r="B2145">
            <v>2478</v>
          </cell>
        </row>
        <row r="2146">
          <cell r="A2146" t="str">
            <v>420.40.70.580-5100.00</v>
          </cell>
          <cell r="B2146">
            <v>39397</v>
          </cell>
        </row>
        <row r="2147">
          <cell r="A2147" t="str">
            <v>420.40.70.580-5100.01</v>
          </cell>
          <cell r="B2147">
            <v>16570</v>
          </cell>
        </row>
        <row r="2148">
          <cell r="A2148" t="str">
            <v>420.40.70.580-5100.02</v>
          </cell>
          <cell r="B2148">
            <v>32915</v>
          </cell>
        </row>
        <row r="2149">
          <cell r="A2149" t="str">
            <v>420.40.70.580-5100.03</v>
          </cell>
          <cell r="B2149">
            <v>2664</v>
          </cell>
        </row>
        <row r="2150">
          <cell r="A2150" t="str">
            <v>420.40.70.580-5100.04</v>
          </cell>
          <cell r="B2150">
            <v>436</v>
          </cell>
        </row>
        <row r="2151">
          <cell r="A2151" t="str">
            <v>420.40.70.580-5100.05</v>
          </cell>
          <cell r="B2151">
            <v>190</v>
          </cell>
        </row>
        <row r="2152">
          <cell r="A2152" t="str">
            <v>420.40.70.580-5100.06</v>
          </cell>
          <cell r="B2152">
            <v>5400</v>
          </cell>
        </row>
        <row r="2153">
          <cell r="A2153" t="str">
            <v>420.40.70.580-5100.07</v>
          </cell>
          <cell r="B2153">
            <v>634</v>
          </cell>
        </row>
        <row r="2154">
          <cell r="A2154" t="str">
            <v>420.40.70.580-5100.08</v>
          </cell>
          <cell r="B2154">
            <v>6221</v>
          </cell>
        </row>
        <row r="2155">
          <cell r="A2155" t="str">
            <v>420.40.70.580-5100.10</v>
          </cell>
          <cell r="B2155">
            <v>594</v>
          </cell>
        </row>
        <row r="2156">
          <cell r="A2156" t="str">
            <v>420.40.70.580-5100.11</v>
          </cell>
          <cell r="B2156">
            <v>2382</v>
          </cell>
        </row>
        <row r="2157">
          <cell r="A2157" t="str">
            <v>420.40.70.580-5100.15</v>
          </cell>
          <cell r="B2157">
            <v>136</v>
          </cell>
        </row>
        <row r="2158">
          <cell r="A2158" t="str">
            <v>420.40.70.580-6280.04</v>
          </cell>
          <cell r="B2158">
            <v>5000</v>
          </cell>
        </row>
        <row r="2159">
          <cell r="A2159" t="str">
            <v>420.40.70.580-6400.22</v>
          </cell>
          <cell r="B2159">
            <v>25000</v>
          </cell>
        </row>
        <row r="2160">
          <cell r="A2160" t="str">
            <v>420.40.70.590-5000.01</v>
          </cell>
          <cell r="B2160">
            <v>10746</v>
          </cell>
        </row>
        <row r="2161">
          <cell r="A2161" t="str">
            <v>420.40.70.590-5000.03</v>
          </cell>
          <cell r="B2161">
            <v>750</v>
          </cell>
        </row>
        <row r="2162">
          <cell r="A2162" t="str">
            <v>420.40.70.590-5000.07</v>
          </cell>
          <cell r="B2162">
            <v>211</v>
          </cell>
        </row>
        <row r="2163">
          <cell r="A2163" t="str">
            <v>420.40.70.590-5000.08</v>
          </cell>
          <cell r="B2163">
            <v>120</v>
          </cell>
        </row>
        <row r="2164">
          <cell r="A2164" t="str">
            <v>420.40.70.590-5100.00</v>
          </cell>
          <cell r="B2164">
            <v>2757</v>
          </cell>
        </row>
        <row r="2165">
          <cell r="A2165" t="str">
            <v>420.40.70.590-5100.01</v>
          </cell>
          <cell r="B2165">
            <v>653</v>
          </cell>
        </row>
        <row r="2166">
          <cell r="A2166" t="str">
            <v>420.40.70.590-5100.02</v>
          </cell>
          <cell r="B2166">
            <v>2251</v>
          </cell>
        </row>
        <row r="2167">
          <cell r="A2167" t="str">
            <v>420.40.70.590-5100.03</v>
          </cell>
          <cell r="B2167">
            <v>132</v>
          </cell>
        </row>
        <row r="2168">
          <cell r="A2168" t="str">
            <v>420.40.70.590-5100.04</v>
          </cell>
          <cell r="B2168">
            <v>22</v>
          </cell>
        </row>
        <row r="2169">
          <cell r="A2169" t="str">
            <v>420.40.70.590-5100.05</v>
          </cell>
          <cell r="B2169">
            <v>19</v>
          </cell>
        </row>
        <row r="2170">
          <cell r="A2170" t="str">
            <v>420.40.70.590-5100.06</v>
          </cell>
          <cell r="B2170">
            <v>600</v>
          </cell>
        </row>
        <row r="2171">
          <cell r="A2171" t="str">
            <v>420.40.70.590-5100.07</v>
          </cell>
          <cell r="B2171">
            <v>105</v>
          </cell>
        </row>
        <row r="2172">
          <cell r="A2172" t="str">
            <v>420.40.70.590-5100.11</v>
          </cell>
          <cell r="B2172">
            <v>162</v>
          </cell>
        </row>
        <row r="2173">
          <cell r="A2173" t="str">
            <v>420.40.70.590-5100.15</v>
          </cell>
          <cell r="B2173">
            <v>54</v>
          </cell>
        </row>
        <row r="2174">
          <cell r="A2174" t="str">
            <v>420.40.70.590-6350.06</v>
          </cell>
          <cell r="B2174">
            <v>200000</v>
          </cell>
        </row>
        <row r="2175">
          <cell r="A2175" t="str">
            <v>420.40.70.600-5000.01</v>
          </cell>
          <cell r="B2175">
            <v>12175</v>
          </cell>
        </row>
        <row r="2176">
          <cell r="A2176" t="str">
            <v>420.40.70.600-5000.03</v>
          </cell>
          <cell r="B2176">
            <v>750</v>
          </cell>
        </row>
        <row r="2177">
          <cell r="A2177" t="str">
            <v>420.40.70.600-5000.07</v>
          </cell>
          <cell r="B2177">
            <v>211</v>
          </cell>
        </row>
        <row r="2178">
          <cell r="A2178" t="str">
            <v>420.40.70.600-5000.08</v>
          </cell>
          <cell r="B2178">
            <v>142</v>
          </cell>
        </row>
        <row r="2179">
          <cell r="A2179" t="str">
            <v>420.40.70.600-5100.00</v>
          </cell>
          <cell r="B2179">
            <v>3103</v>
          </cell>
        </row>
        <row r="2180">
          <cell r="A2180" t="str">
            <v>420.40.70.600-5100.01</v>
          </cell>
          <cell r="B2180">
            <v>810</v>
          </cell>
        </row>
        <row r="2181">
          <cell r="A2181" t="str">
            <v>420.40.70.600-5100.02</v>
          </cell>
          <cell r="B2181">
            <v>2251</v>
          </cell>
        </row>
        <row r="2182">
          <cell r="A2182" t="str">
            <v>420.40.70.600-5100.03</v>
          </cell>
          <cell r="B2182">
            <v>159</v>
          </cell>
        </row>
        <row r="2183">
          <cell r="A2183" t="str">
            <v>420.40.70.600-5100.04</v>
          </cell>
          <cell r="B2183">
            <v>27</v>
          </cell>
        </row>
        <row r="2184">
          <cell r="A2184" t="str">
            <v>420.40.70.600-5100.05</v>
          </cell>
          <cell r="B2184">
            <v>22</v>
          </cell>
        </row>
        <row r="2185">
          <cell r="A2185" t="str">
            <v>420.40.70.600-5100.06</v>
          </cell>
          <cell r="B2185">
            <v>600</v>
          </cell>
        </row>
        <row r="2186">
          <cell r="A2186" t="str">
            <v>420.40.70.600-5100.07</v>
          </cell>
          <cell r="B2186">
            <v>109</v>
          </cell>
        </row>
        <row r="2187">
          <cell r="A2187" t="str">
            <v>420.40.70.600-5100.08</v>
          </cell>
          <cell r="B2187">
            <v>66</v>
          </cell>
        </row>
        <row r="2188">
          <cell r="A2188" t="str">
            <v>420.40.70.600-5100.10</v>
          </cell>
          <cell r="B2188">
            <v>6</v>
          </cell>
        </row>
        <row r="2189">
          <cell r="A2189" t="str">
            <v>420.40.70.600-5100.11</v>
          </cell>
          <cell r="B2189">
            <v>185</v>
          </cell>
        </row>
        <row r="2190">
          <cell r="A2190" t="str">
            <v>420.40.70.600-5100.15</v>
          </cell>
          <cell r="B2190">
            <v>54</v>
          </cell>
        </row>
        <row r="2191">
          <cell r="A2191" t="str">
            <v>420.40.70.600-5100.17</v>
          </cell>
          <cell r="B2191">
            <v>500</v>
          </cell>
        </row>
        <row r="2192">
          <cell r="A2192" t="str">
            <v>420.40.70.600-6350.05</v>
          </cell>
          <cell r="B2192">
            <v>250000</v>
          </cell>
        </row>
        <row r="2193">
          <cell r="A2193" t="str">
            <v>420.40.70.600-6375.19</v>
          </cell>
          <cell r="B2193">
            <v>25000</v>
          </cell>
        </row>
        <row r="2194">
          <cell r="A2194" t="str">
            <v>430.00.00.900-8150.25</v>
          </cell>
          <cell r="B2194">
            <v>18098031</v>
          </cell>
        </row>
        <row r="2195">
          <cell r="A2195" t="str">
            <v>430.00.00.900-8150.35</v>
          </cell>
          <cell r="B2195">
            <v>0</v>
          </cell>
        </row>
        <row r="2196">
          <cell r="A2196" t="str">
            <v>430.40.70.015-4510.06</v>
          </cell>
          <cell r="B2196">
            <v>1475000</v>
          </cell>
        </row>
        <row r="2197">
          <cell r="A2197" t="str">
            <v>430.40.70.015-4510.07</v>
          </cell>
          <cell r="B2197">
            <v>316000</v>
          </cell>
        </row>
        <row r="2198">
          <cell r="A2198" t="str">
            <v>430.40.70.015-4510.08</v>
          </cell>
          <cell r="B2198">
            <v>175000</v>
          </cell>
        </row>
        <row r="2199">
          <cell r="A2199" t="str">
            <v>430.40.70.015-4510.09</v>
          </cell>
          <cell r="B2199">
            <v>15000</v>
          </cell>
        </row>
        <row r="2200">
          <cell r="A2200" t="str">
            <v>430.40.70.015-4510.10</v>
          </cell>
          <cell r="B2200">
            <v>10000</v>
          </cell>
        </row>
        <row r="2201">
          <cell r="A2201" t="str">
            <v>430.40.70.015-4510.12</v>
          </cell>
          <cell r="B2201">
            <v>1000</v>
          </cell>
        </row>
        <row r="2202">
          <cell r="A2202" t="str">
            <v>430.40.70.015-4700.01</v>
          </cell>
          <cell r="B2202">
            <v>79260</v>
          </cell>
        </row>
        <row r="2203">
          <cell r="A2203" t="str">
            <v>430.40.70.015-4700.21</v>
          </cell>
          <cell r="B2203">
            <v>-7930</v>
          </cell>
        </row>
        <row r="2204">
          <cell r="A2204" t="str">
            <v>440.00.00.000-6999.02</v>
          </cell>
          <cell r="B2204">
            <v>0</v>
          </cell>
        </row>
        <row r="2205">
          <cell r="A2205" t="str">
            <v>440.00.00.900-8150.35</v>
          </cell>
          <cell r="B2205">
            <v>7121918</v>
          </cell>
        </row>
        <row r="2206">
          <cell r="A2206" t="str">
            <v>440.00.00.900-8150.99</v>
          </cell>
          <cell r="B2206">
            <v>0</v>
          </cell>
        </row>
        <row r="2207">
          <cell r="A2207" t="str">
            <v>440.40.50.001-5100.06</v>
          </cell>
          <cell r="B2207">
            <v>1200</v>
          </cell>
        </row>
        <row r="2208">
          <cell r="A2208" t="str">
            <v>440.40.70.015-4400.23</v>
          </cell>
          <cell r="B2208">
            <v>1466650</v>
          </cell>
        </row>
        <row r="2209">
          <cell r="A2209" t="str">
            <v>440.40.70.015-4700.01</v>
          </cell>
          <cell r="B2209">
            <v>37670</v>
          </cell>
        </row>
        <row r="2210">
          <cell r="A2210" t="str">
            <v>440.40.70.015-4700.21</v>
          </cell>
          <cell r="B2210">
            <v>-3770</v>
          </cell>
        </row>
        <row r="2211">
          <cell r="A2211" t="str">
            <v>440.40.70.015-5000.01</v>
          </cell>
          <cell r="B2211">
            <v>17971</v>
          </cell>
        </row>
        <row r="2212">
          <cell r="A2212" t="str">
            <v>440.40.70.015-5000.08</v>
          </cell>
          <cell r="B2212">
            <v>220</v>
          </cell>
        </row>
        <row r="2213">
          <cell r="A2213" t="str">
            <v>440.40.70.015-5100.00</v>
          </cell>
          <cell r="B2213">
            <v>3803</v>
          </cell>
        </row>
        <row r="2214">
          <cell r="A2214" t="str">
            <v>440.40.70.015-5100.01</v>
          </cell>
          <cell r="B2214">
            <v>2138</v>
          </cell>
        </row>
        <row r="2215">
          <cell r="A2215" t="str">
            <v>440.40.70.015-5100.02</v>
          </cell>
          <cell r="B2215">
            <v>1861</v>
          </cell>
        </row>
        <row r="2216">
          <cell r="A2216" t="str">
            <v>440.40.70.015-5100.03</v>
          </cell>
          <cell r="B2216">
            <v>264</v>
          </cell>
        </row>
        <row r="2217">
          <cell r="A2217" t="str">
            <v>440.40.70.015-5100.04</v>
          </cell>
          <cell r="B2217">
            <v>43</v>
          </cell>
        </row>
        <row r="2218">
          <cell r="A2218" t="str">
            <v>440.40.70.015-5100.05</v>
          </cell>
          <cell r="B2218">
            <v>34</v>
          </cell>
        </row>
        <row r="2219">
          <cell r="A2219" t="str">
            <v>440.40.70.015-5100.06</v>
          </cell>
          <cell r="B2219">
            <v>4800</v>
          </cell>
        </row>
        <row r="2220">
          <cell r="A2220" t="str">
            <v>440.40.70.015-5100.07</v>
          </cell>
          <cell r="B2220">
            <v>39</v>
          </cell>
        </row>
        <row r="2221">
          <cell r="A2221" t="str">
            <v>440.40.70.015-5100.08</v>
          </cell>
          <cell r="B2221">
            <v>360</v>
          </cell>
        </row>
        <row r="2222">
          <cell r="A2222" t="str">
            <v>440.40.70.015-5100.11</v>
          </cell>
          <cell r="B2222">
            <v>271</v>
          </cell>
        </row>
        <row r="2223">
          <cell r="A2223" t="str">
            <v>440.40.70.015-5100.15</v>
          </cell>
          <cell r="B2223">
            <v>84</v>
          </cell>
        </row>
        <row r="2224">
          <cell r="A2224" t="str">
            <v>440.40.70.015-5100.17</v>
          </cell>
          <cell r="B2224">
            <v>1500</v>
          </cell>
        </row>
        <row r="2225">
          <cell r="A2225" t="str">
            <v>440.40.70.015-6500.04</v>
          </cell>
          <cell r="B2225">
            <v>6000</v>
          </cell>
        </row>
        <row r="2226">
          <cell r="A2226" t="str">
            <v>440.40.70.015-6600.26</v>
          </cell>
          <cell r="B2226">
            <v>4740</v>
          </cell>
        </row>
        <row r="2227">
          <cell r="A2227" t="str">
            <v>440.40.70.015-6600.36</v>
          </cell>
          <cell r="B2227">
            <v>4900</v>
          </cell>
        </row>
        <row r="2228">
          <cell r="A2228" t="str">
            <v>440.40.70.570-6410.02</v>
          </cell>
          <cell r="B2228">
            <v>466799</v>
          </cell>
        </row>
        <row r="2229">
          <cell r="A2229" t="str">
            <v>440.45.41.000-7000.99</v>
          </cell>
          <cell r="B2229">
            <v>775000</v>
          </cell>
        </row>
        <row r="2230">
          <cell r="A2230" t="str">
            <v>460.00.00.000-6999.02</v>
          </cell>
          <cell r="B2230">
            <v>0</v>
          </cell>
        </row>
        <row r="2231">
          <cell r="A2231" t="str">
            <v>460.00.00.900-8150.02</v>
          </cell>
          <cell r="B2231">
            <v>3711070</v>
          </cell>
        </row>
        <row r="2232">
          <cell r="A2232" t="str">
            <v>460.00.00.900-8150.03</v>
          </cell>
          <cell r="B2232">
            <v>426440</v>
          </cell>
        </row>
        <row r="2233">
          <cell r="A2233" t="str">
            <v>460.00.00.900-8150.04</v>
          </cell>
          <cell r="B2233">
            <v>2366522</v>
          </cell>
        </row>
        <row r="2234">
          <cell r="A2234" t="str">
            <v>460.40.50.001-5100.17</v>
          </cell>
          <cell r="B2234">
            <v>2000</v>
          </cell>
        </row>
        <row r="2235">
          <cell r="A2235" t="str">
            <v>460.40.70.015-4475.18</v>
          </cell>
          <cell r="B2235">
            <v>2775000</v>
          </cell>
        </row>
        <row r="2236">
          <cell r="A2236" t="str">
            <v>460.40.70.015-4700.01</v>
          </cell>
          <cell r="B2236">
            <v>55310</v>
          </cell>
        </row>
        <row r="2237">
          <cell r="A2237" t="str">
            <v>460.40.70.015-4700.21</v>
          </cell>
          <cell r="B2237">
            <v>-5530</v>
          </cell>
        </row>
        <row r="2238">
          <cell r="A2238" t="str">
            <v>460.40.70.015-5100.06</v>
          </cell>
          <cell r="B2238">
            <v>1800</v>
          </cell>
        </row>
        <row r="2239">
          <cell r="A2239" t="str">
            <v>460.40.70.015-5100.17</v>
          </cell>
          <cell r="B2239">
            <v>7500</v>
          </cell>
        </row>
        <row r="2240">
          <cell r="A2240" t="str">
            <v>460.40.70.015-6300.01</v>
          </cell>
          <cell r="B2240">
            <v>2500</v>
          </cell>
        </row>
        <row r="2241">
          <cell r="A2241" t="str">
            <v>460.40.70.015-6500.04</v>
          </cell>
          <cell r="B2241">
            <v>3000</v>
          </cell>
        </row>
        <row r="2242">
          <cell r="A2242" t="str">
            <v>460.40.70.015-6600.25</v>
          </cell>
          <cell r="B2242">
            <v>577200</v>
          </cell>
        </row>
        <row r="2243">
          <cell r="A2243" t="str">
            <v>460.40.70.015-6600.26</v>
          </cell>
          <cell r="B2243">
            <v>1610</v>
          </cell>
        </row>
        <row r="2244">
          <cell r="A2244" t="str">
            <v>460.40.70.015-6600.36</v>
          </cell>
          <cell r="B2244">
            <v>5110</v>
          </cell>
        </row>
        <row r="2245">
          <cell r="A2245" t="str">
            <v>460.40.70.570-6280.03</v>
          </cell>
          <cell r="B2245">
            <v>25000</v>
          </cell>
        </row>
        <row r="2246">
          <cell r="A2246" t="str">
            <v>460.40.70.570-6400.10</v>
          </cell>
          <cell r="B2246">
            <v>2682643</v>
          </cell>
        </row>
        <row r="2247">
          <cell r="A2247" t="str">
            <v>460.40.70.570-6400.22</v>
          </cell>
          <cell r="B2247">
            <v>25000</v>
          </cell>
        </row>
        <row r="2248">
          <cell r="A2248" t="str">
            <v>460.40.70.570-6410.02</v>
          </cell>
          <cell r="B2248">
            <v>117410</v>
          </cell>
        </row>
        <row r="2249">
          <cell r="A2249" t="str">
            <v>460.40.70.590-6100.01</v>
          </cell>
          <cell r="B2249">
            <v>100000</v>
          </cell>
        </row>
        <row r="2250">
          <cell r="A2250" t="str">
            <v>460.40.70.600-6100.01</v>
          </cell>
          <cell r="B2250">
            <v>295000</v>
          </cell>
        </row>
        <row r="2251">
          <cell r="A2251" t="str">
            <v>460.40.70.600-6280.36</v>
          </cell>
          <cell r="B2251">
            <v>25000</v>
          </cell>
        </row>
        <row r="2252">
          <cell r="A2252" t="str">
            <v>460.45.41.000-7000.99</v>
          </cell>
          <cell r="B2252">
            <v>75000</v>
          </cell>
        </row>
        <row r="2253">
          <cell r="A2253" t="str">
            <v>480.00.00.000-6999.02</v>
          </cell>
          <cell r="B2253">
            <v>0</v>
          </cell>
        </row>
        <row r="2254">
          <cell r="A2254" t="str">
            <v>480.00.00.900-4450.37</v>
          </cell>
          <cell r="B2254">
            <v>2610632</v>
          </cell>
        </row>
        <row r="2255">
          <cell r="A2255" t="str">
            <v>480.00.00.900-6410.02</v>
          </cell>
          <cell r="B2255">
            <v>1158890</v>
          </cell>
        </row>
        <row r="2256">
          <cell r="A2256" t="str">
            <v>480.00.00.900-8150.03</v>
          </cell>
          <cell r="B2256">
            <v>3573562</v>
          </cell>
        </row>
        <row r="2257">
          <cell r="A2257" t="str">
            <v>480.00.00.900-8150.99</v>
          </cell>
          <cell r="B2257">
            <v>0</v>
          </cell>
        </row>
        <row r="2258">
          <cell r="A2258" t="str">
            <v>500.20.25.320-4560.09</v>
          </cell>
          <cell r="B2258">
            <v>2395559</v>
          </cell>
        </row>
        <row r="2259">
          <cell r="A2259" t="str">
            <v>500.20.25.320-4700.01</v>
          </cell>
          <cell r="B2259">
            <v>45140</v>
          </cell>
        </row>
        <row r="2260">
          <cell r="A2260" t="str">
            <v>500.20.25.320-4700.21</v>
          </cell>
          <cell r="B2260">
            <v>-4510</v>
          </cell>
        </row>
        <row r="2261">
          <cell r="A2261" t="str">
            <v>500.20.25.320-6600.25</v>
          </cell>
          <cell r="B2261">
            <v>168325</v>
          </cell>
        </row>
        <row r="2262">
          <cell r="A2262" t="str">
            <v>500.40.55.966-8300.23</v>
          </cell>
          <cell r="B2262">
            <v>82500</v>
          </cell>
        </row>
        <row r="2263">
          <cell r="A2263" t="str">
            <v>520.00.00.900-4700.01</v>
          </cell>
          <cell r="B2263">
            <v>15000</v>
          </cell>
        </row>
        <row r="2264">
          <cell r="A2264" t="str">
            <v>520.00.00.900-8150.41</v>
          </cell>
          <cell r="B2264">
            <v>1216514</v>
          </cell>
        </row>
        <row r="2265">
          <cell r="A2265" t="str">
            <v>540.00.00.900-4600.11</v>
          </cell>
          <cell r="B2265">
            <v>3500000</v>
          </cell>
        </row>
        <row r="2266">
          <cell r="A2266" t="str">
            <v>540.00.00.900-4700.01</v>
          </cell>
          <cell r="B2266">
            <v>161300</v>
          </cell>
        </row>
        <row r="2267">
          <cell r="A2267" t="str">
            <v>540.00.00.900-4700.21</v>
          </cell>
          <cell r="B2267">
            <v>-16130</v>
          </cell>
        </row>
        <row r="2268">
          <cell r="A2268" t="str">
            <v>540.13.00.005-8900.01</v>
          </cell>
          <cell r="B2268">
            <v>300000</v>
          </cell>
        </row>
        <row r="2269">
          <cell r="A2269" t="str">
            <v>540.13.00.005-8910.01</v>
          </cell>
          <cell r="B2269">
            <v>55000</v>
          </cell>
        </row>
        <row r="2270">
          <cell r="A2270" t="str">
            <v>540.13.00.900-4540.07</v>
          </cell>
          <cell r="B2270">
            <v>1000000</v>
          </cell>
        </row>
        <row r="2271">
          <cell r="A2271" t="str">
            <v>540.13.00.900-4540.08</v>
          </cell>
          <cell r="B2271">
            <v>50000</v>
          </cell>
        </row>
        <row r="2272">
          <cell r="A2272" t="str">
            <v>540.13.00.900-7000.06</v>
          </cell>
          <cell r="B2272">
            <v>650939</v>
          </cell>
        </row>
        <row r="2273">
          <cell r="A2273" t="str">
            <v>550.00.00.900-5000.01</v>
          </cell>
          <cell r="B2273">
            <v>80629</v>
          </cell>
        </row>
        <row r="2274">
          <cell r="A2274" t="str">
            <v>550.00.00.900-5000.07</v>
          </cell>
          <cell r="B2274">
            <v>563</v>
          </cell>
        </row>
        <row r="2275">
          <cell r="A2275" t="str">
            <v>550.00.00.900-5000.08</v>
          </cell>
          <cell r="B2275">
            <v>1405</v>
          </cell>
        </row>
        <row r="2276">
          <cell r="A2276" t="str">
            <v>550.00.00.900-5100.00</v>
          </cell>
          <cell r="B2276">
            <v>11631</v>
          </cell>
        </row>
        <row r="2277">
          <cell r="A2277" t="str">
            <v>550.00.00.900-5100.01</v>
          </cell>
          <cell r="B2277">
            <v>7925</v>
          </cell>
        </row>
        <row r="2278">
          <cell r="A2278" t="str">
            <v>550.00.00.900-5100.02</v>
          </cell>
          <cell r="B2278">
            <v>14701</v>
          </cell>
        </row>
        <row r="2279">
          <cell r="A2279" t="str">
            <v>550.00.00.900-5100.03</v>
          </cell>
          <cell r="B2279">
            <v>1116</v>
          </cell>
        </row>
        <row r="2280">
          <cell r="A2280" t="str">
            <v>550.00.00.900-5100.04</v>
          </cell>
          <cell r="B2280">
            <v>188</v>
          </cell>
        </row>
        <row r="2281">
          <cell r="A2281" t="str">
            <v>550.00.00.900-5100.05</v>
          </cell>
          <cell r="B2281">
            <v>102</v>
          </cell>
        </row>
        <row r="2282">
          <cell r="A2282" t="str">
            <v>550.00.00.900-5100.07</v>
          </cell>
          <cell r="B2282">
            <v>483</v>
          </cell>
        </row>
        <row r="2283">
          <cell r="A2283" t="str">
            <v>550.00.00.900-5100.08</v>
          </cell>
          <cell r="B2283">
            <v>5116</v>
          </cell>
        </row>
        <row r="2284">
          <cell r="A2284" t="str">
            <v>550.00.00.900-5100.10</v>
          </cell>
          <cell r="B2284">
            <v>285</v>
          </cell>
        </row>
        <row r="2285">
          <cell r="A2285" t="str">
            <v>550.00.00.900-5100.11</v>
          </cell>
          <cell r="B2285">
            <v>1262</v>
          </cell>
        </row>
        <row r="2286">
          <cell r="A2286" t="str">
            <v>550.00.00.900-5100.15</v>
          </cell>
          <cell r="B2286">
            <v>162</v>
          </cell>
        </row>
        <row r="2287">
          <cell r="A2287" t="str">
            <v>550.00.00.900-7000.03</v>
          </cell>
          <cell r="B2287">
            <v>49900</v>
          </cell>
        </row>
        <row r="2288">
          <cell r="A2288" t="str">
            <v>550.20.28.838-4560.05</v>
          </cell>
          <cell r="B2288">
            <v>0</v>
          </cell>
        </row>
        <row r="2289">
          <cell r="A2289" t="str">
            <v>550.20.28.838-6100.01</v>
          </cell>
          <cell r="B2289">
            <v>0</v>
          </cell>
        </row>
        <row r="2290">
          <cell r="A2290" t="str">
            <v>550.20.28.838-6100.04</v>
          </cell>
          <cell r="B2290">
            <v>0</v>
          </cell>
        </row>
        <row r="2291">
          <cell r="A2291" t="str">
            <v>550.20.28.838-6240.05</v>
          </cell>
          <cell r="B2291">
            <v>0</v>
          </cell>
        </row>
        <row r="2292">
          <cell r="A2292" t="str">
            <v>550.20.28.838-6400.03</v>
          </cell>
          <cell r="B2292">
            <v>0</v>
          </cell>
        </row>
        <row r="2293">
          <cell r="A2293" t="str">
            <v>550.20.28.838-6600.25</v>
          </cell>
          <cell r="B2293">
            <v>0</v>
          </cell>
        </row>
        <row r="2294">
          <cell r="A2294" t="str">
            <v>550.20.28.838-6600.27</v>
          </cell>
          <cell r="B2294">
            <v>0</v>
          </cell>
        </row>
        <row r="2295">
          <cell r="A2295" t="str">
            <v>550.20.28.838-8300.97</v>
          </cell>
          <cell r="B2295">
            <v>0</v>
          </cell>
        </row>
        <row r="2296">
          <cell r="A2296" t="str">
            <v>550.20.28.839-4560.05</v>
          </cell>
          <cell r="B2296">
            <v>0</v>
          </cell>
        </row>
        <row r="2297">
          <cell r="A2297" t="str">
            <v>550.20.28.839-6100.01</v>
          </cell>
          <cell r="B2297">
            <v>0</v>
          </cell>
        </row>
        <row r="2298">
          <cell r="A2298" t="str">
            <v>550.20.28.839-6100.04</v>
          </cell>
          <cell r="B2298">
            <v>0</v>
          </cell>
        </row>
        <row r="2299">
          <cell r="A2299" t="str">
            <v>550.20.28.839-6240.05</v>
          </cell>
          <cell r="B2299">
            <v>0</v>
          </cell>
        </row>
        <row r="2300">
          <cell r="A2300" t="str">
            <v>550.20.28.839-6400.03</v>
          </cell>
          <cell r="B2300">
            <v>0</v>
          </cell>
        </row>
        <row r="2301">
          <cell r="A2301" t="str">
            <v>550.20.28.839-6600.25</v>
          </cell>
          <cell r="B2301">
            <v>0</v>
          </cell>
        </row>
        <row r="2302">
          <cell r="A2302" t="str">
            <v>550.20.28.839-6600.27</v>
          </cell>
          <cell r="B2302">
            <v>0</v>
          </cell>
        </row>
        <row r="2303">
          <cell r="A2303" t="str">
            <v>550.20.28.839-8300.97</v>
          </cell>
          <cell r="B2303">
            <v>0</v>
          </cell>
        </row>
        <row r="2304">
          <cell r="A2304" t="str">
            <v>550.20.28.840-4560.05</v>
          </cell>
          <cell r="B2304">
            <v>0</v>
          </cell>
        </row>
        <row r="2305">
          <cell r="A2305" t="str">
            <v>550.20.28.840-6100.01</v>
          </cell>
          <cell r="B2305">
            <v>0</v>
          </cell>
        </row>
        <row r="2306">
          <cell r="A2306" t="str">
            <v>550.20.28.840-6100.04</v>
          </cell>
          <cell r="B2306">
            <v>0</v>
          </cell>
        </row>
        <row r="2307">
          <cell r="A2307" t="str">
            <v>550.20.28.840-6240.05</v>
          </cell>
          <cell r="B2307">
            <v>0</v>
          </cell>
        </row>
        <row r="2308">
          <cell r="A2308" t="str">
            <v>550.20.28.840-6400.03</v>
          </cell>
          <cell r="B2308">
            <v>0</v>
          </cell>
        </row>
        <row r="2309">
          <cell r="A2309" t="str">
            <v>550.20.28.840-6600.25</v>
          </cell>
          <cell r="B2309">
            <v>0</v>
          </cell>
        </row>
        <row r="2310">
          <cell r="A2310" t="str">
            <v>550.20.28.840-6600.27</v>
          </cell>
          <cell r="B2310">
            <v>0</v>
          </cell>
        </row>
        <row r="2311">
          <cell r="A2311" t="str">
            <v>550.20.28.840-8300.97</v>
          </cell>
          <cell r="B2311">
            <v>0</v>
          </cell>
        </row>
        <row r="2312">
          <cell r="A2312" t="str">
            <v>550.20.28.841-4560.05</v>
          </cell>
          <cell r="B2312">
            <v>0</v>
          </cell>
        </row>
        <row r="2313">
          <cell r="A2313" t="str">
            <v>550.20.28.841-6100.01</v>
          </cell>
          <cell r="B2313">
            <v>0</v>
          </cell>
        </row>
        <row r="2314">
          <cell r="A2314" t="str">
            <v>550.20.28.841-6100.04</v>
          </cell>
          <cell r="B2314">
            <v>0</v>
          </cell>
        </row>
        <row r="2315">
          <cell r="A2315" t="str">
            <v>550.20.28.841-6240.05</v>
          </cell>
          <cell r="B2315">
            <v>0</v>
          </cell>
        </row>
        <row r="2316">
          <cell r="A2316" t="str">
            <v>550.20.28.841-6600.25</v>
          </cell>
          <cell r="B2316">
            <v>0</v>
          </cell>
        </row>
        <row r="2317">
          <cell r="A2317" t="str">
            <v>550.20.28.841-6600.27</v>
          </cell>
          <cell r="B2317">
            <v>0</v>
          </cell>
        </row>
        <row r="2318">
          <cell r="A2318" t="str">
            <v>550.20.28.842-4560.05</v>
          </cell>
          <cell r="B2318">
            <v>0</v>
          </cell>
        </row>
        <row r="2319">
          <cell r="A2319" t="str">
            <v>550.20.28.842-6100.01</v>
          </cell>
          <cell r="B2319">
            <v>0</v>
          </cell>
        </row>
        <row r="2320">
          <cell r="A2320" t="str">
            <v>550.20.28.842-6100.04</v>
          </cell>
          <cell r="B2320">
            <v>0</v>
          </cell>
        </row>
        <row r="2321">
          <cell r="A2321" t="str">
            <v>550.20.28.842-6240.05</v>
          </cell>
          <cell r="B2321">
            <v>0</v>
          </cell>
        </row>
        <row r="2322">
          <cell r="A2322" t="str">
            <v>550.20.28.842-6400.03</v>
          </cell>
          <cell r="B2322">
            <v>0</v>
          </cell>
        </row>
        <row r="2323">
          <cell r="A2323" t="str">
            <v>550.20.28.842-6600.25</v>
          </cell>
          <cell r="B2323">
            <v>0</v>
          </cell>
        </row>
        <row r="2324">
          <cell r="A2324" t="str">
            <v>550.20.28.842-6600.27</v>
          </cell>
          <cell r="B2324">
            <v>0</v>
          </cell>
        </row>
        <row r="2325">
          <cell r="A2325" t="str">
            <v>550.20.28.842-8300.97</v>
          </cell>
          <cell r="B2325">
            <v>0</v>
          </cell>
        </row>
        <row r="2326">
          <cell r="A2326" t="str">
            <v>550.20.28.843-4560.05</v>
          </cell>
          <cell r="B2326">
            <v>0</v>
          </cell>
        </row>
        <row r="2327">
          <cell r="A2327" t="str">
            <v>550.20.28.843-6100.01</v>
          </cell>
          <cell r="B2327">
            <v>0</v>
          </cell>
        </row>
        <row r="2328">
          <cell r="A2328" t="str">
            <v>550.20.28.843-6100.04</v>
          </cell>
          <cell r="B2328">
            <v>0</v>
          </cell>
        </row>
        <row r="2329">
          <cell r="A2329" t="str">
            <v>550.20.28.843-6240.05</v>
          </cell>
          <cell r="B2329">
            <v>0</v>
          </cell>
        </row>
        <row r="2330">
          <cell r="A2330" t="str">
            <v>550.20.28.843-6400.03</v>
          </cell>
          <cell r="B2330">
            <v>0</v>
          </cell>
        </row>
        <row r="2331">
          <cell r="A2331" t="str">
            <v>550.20.28.843-6600.25</v>
          </cell>
          <cell r="B2331">
            <v>0</v>
          </cell>
        </row>
        <row r="2332">
          <cell r="A2332" t="str">
            <v>550.20.28.843-6600.27</v>
          </cell>
          <cell r="B2332">
            <v>0</v>
          </cell>
        </row>
        <row r="2333">
          <cell r="A2333" t="str">
            <v>550.20.28.843-8300.97</v>
          </cell>
          <cell r="B2333">
            <v>0</v>
          </cell>
        </row>
        <row r="2334">
          <cell r="A2334" t="str">
            <v>550.20.28.844-4560.05</v>
          </cell>
          <cell r="B2334">
            <v>0</v>
          </cell>
        </row>
        <row r="2335">
          <cell r="A2335" t="str">
            <v>550.20.28.844-6100.01</v>
          </cell>
          <cell r="B2335">
            <v>0</v>
          </cell>
        </row>
        <row r="2336">
          <cell r="A2336" t="str">
            <v>550.20.28.844-6100.04</v>
          </cell>
          <cell r="B2336">
            <v>0</v>
          </cell>
        </row>
        <row r="2337">
          <cell r="A2337" t="str">
            <v>550.20.28.844-6240.05</v>
          </cell>
          <cell r="B2337">
            <v>0</v>
          </cell>
        </row>
        <row r="2338">
          <cell r="A2338" t="str">
            <v>550.20.28.844-6400.03</v>
          </cell>
          <cell r="B2338">
            <v>0</v>
          </cell>
        </row>
        <row r="2339">
          <cell r="A2339" t="str">
            <v>550.20.28.844-6600.25</v>
          </cell>
          <cell r="B2339">
            <v>0</v>
          </cell>
        </row>
        <row r="2340">
          <cell r="A2340" t="str">
            <v>550.20.28.844-6600.27</v>
          </cell>
          <cell r="B2340">
            <v>0</v>
          </cell>
        </row>
        <row r="2341">
          <cell r="A2341" t="str">
            <v>550.20.28.844-8300.97</v>
          </cell>
          <cell r="B2341">
            <v>0</v>
          </cell>
        </row>
        <row r="2342">
          <cell r="A2342" t="str">
            <v>550.20.28.845-4560.05</v>
          </cell>
          <cell r="B2342">
            <v>0</v>
          </cell>
        </row>
        <row r="2343">
          <cell r="A2343" t="str">
            <v>550.20.28.845-6100.01</v>
          </cell>
          <cell r="B2343">
            <v>0</v>
          </cell>
        </row>
        <row r="2344">
          <cell r="A2344" t="str">
            <v>550.20.28.845-6100.04</v>
          </cell>
          <cell r="B2344">
            <v>0</v>
          </cell>
        </row>
        <row r="2345">
          <cell r="A2345" t="str">
            <v>550.20.28.845-6240.05</v>
          </cell>
          <cell r="B2345">
            <v>0</v>
          </cell>
        </row>
        <row r="2346">
          <cell r="A2346" t="str">
            <v>550.20.28.845-6400.03</v>
          </cell>
          <cell r="B2346">
            <v>0</v>
          </cell>
        </row>
        <row r="2347">
          <cell r="A2347" t="str">
            <v>550.20.28.845-6600.25</v>
          </cell>
          <cell r="B2347">
            <v>0</v>
          </cell>
        </row>
        <row r="2348">
          <cell r="A2348" t="str">
            <v>550.20.28.845-6600.27</v>
          </cell>
          <cell r="B2348">
            <v>0</v>
          </cell>
        </row>
        <row r="2349">
          <cell r="A2349" t="str">
            <v>550.20.28.845-8300.97</v>
          </cell>
          <cell r="B2349">
            <v>0</v>
          </cell>
        </row>
        <row r="2350">
          <cell r="A2350" t="str">
            <v>550.20.28.846-4560.05</v>
          </cell>
          <cell r="B2350">
            <v>0</v>
          </cell>
        </row>
        <row r="2351">
          <cell r="A2351" t="str">
            <v>550.20.28.846-6100.01</v>
          </cell>
          <cell r="B2351">
            <v>0</v>
          </cell>
        </row>
        <row r="2352">
          <cell r="A2352" t="str">
            <v>550.20.28.846-6100.04</v>
          </cell>
          <cell r="B2352">
            <v>0</v>
          </cell>
        </row>
        <row r="2353">
          <cell r="A2353" t="str">
            <v>550.20.28.846-6240.05</v>
          </cell>
          <cell r="B2353">
            <v>0</v>
          </cell>
        </row>
        <row r="2354">
          <cell r="A2354" t="str">
            <v>550.20.28.846-6400.03</v>
          </cell>
          <cell r="B2354">
            <v>0</v>
          </cell>
        </row>
        <row r="2355">
          <cell r="A2355" t="str">
            <v>550.20.28.846-6600.25</v>
          </cell>
          <cell r="B2355">
            <v>0</v>
          </cell>
        </row>
        <row r="2356">
          <cell r="A2356" t="str">
            <v>550.20.28.846-6600.27</v>
          </cell>
          <cell r="B2356">
            <v>0</v>
          </cell>
        </row>
        <row r="2357">
          <cell r="A2357" t="str">
            <v>550.20.28.846-8300.97</v>
          </cell>
          <cell r="B2357">
            <v>0</v>
          </cell>
        </row>
        <row r="2358">
          <cell r="A2358" t="str">
            <v>550.20.28.847-4560.05</v>
          </cell>
          <cell r="B2358">
            <v>0</v>
          </cell>
        </row>
        <row r="2359">
          <cell r="A2359" t="str">
            <v>550.20.28.847-6100.01</v>
          </cell>
          <cell r="B2359">
            <v>0</v>
          </cell>
        </row>
        <row r="2360">
          <cell r="A2360" t="str">
            <v>550.20.28.847-6100.04</v>
          </cell>
          <cell r="B2360">
            <v>0</v>
          </cell>
        </row>
        <row r="2361">
          <cell r="A2361" t="str">
            <v>550.20.28.847-6240.05</v>
          </cell>
          <cell r="B2361">
            <v>0</v>
          </cell>
        </row>
        <row r="2362">
          <cell r="A2362" t="str">
            <v>550.20.28.847-6400.03</v>
          </cell>
          <cell r="B2362">
            <v>0</v>
          </cell>
        </row>
        <row r="2363">
          <cell r="A2363" t="str">
            <v>550.20.28.847-6600.25</v>
          </cell>
          <cell r="B2363">
            <v>0</v>
          </cell>
        </row>
        <row r="2364">
          <cell r="A2364" t="str">
            <v>550.20.28.847-6600.27</v>
          </cell>
          <cell r="B2364">
            <v>0</v>
          </cell>
        </row>
        <row r="2365">
          <cell r="A2365" t="str">
            <v>550.20.28.847-8300.97</v>
          </cell>
          <cell r="B2365">
            <v>0</v>
          </cell>
        </row>
        <row r="2366">
          <cell r="A2366" t="str">
            <v>550.20.28.848-4560.05</v>
          </cell>
          <cell r="B2366">
            <v>0</v>
          </cell>
        </row>
        <row r="2367">
          <cell r="A2367" t="str">
            <v>550.20.28.848-6100.01</v>
          </cell>
          <cell r="B2367">
            <v>0</v>
          </cell>
        </row>
        <row r="2368">
          <cell r="A2368" t="str">
            <v>550.20.28.848-6100.04</v>
          </cell>
          <cell r="B2368">
            <v>0</v>
          </cell>
        </row>
        <row r="2369">
          <cell r="A2369" t="str">
            <v>550.20.28.848-6240.05</v>
          </cell>
          <cell r="B2369">
            <v>0</v>
          </cell>
        </row>
        <row r="2370">
          <cell r="A2370" t="str">
            <v>550.20.28.848-6400.03</v>
          </cell>
          <cell r="B2370">
            <v>0</v>
          </cell>
        </row>
        <row r="2371">
          <cell r="A2371" t="str">
            <v>550.20.28.848-6600.25</v>
          </cell>
          <cell r="B2371">
            <v>0</v>
          </cell>
        </row>
        <row r="2372">
          <cell r="A2372" t="str">
            <v>550.20.28.848-6600.27</v>
          </cell>
          <cell r="B2372">
            <v>0</v>
          </cell>
        </row>
        <row r="2373">
          <cell r="A2373" t="str">
            <v>550.20.28.849-4560.05</v>
          </cell>
          <cell r="B2373">
            <v>0</v>
          </cell>
        </row>
        <row r="2374">
          <cell r="A2374" t="str">
            <v>550.20.28.849-6100.01</v>
          </cell>
          <cell r="B2374">
            <v>0</v>
          </cell>
        </row>
        <row r="2375">
          <cell r="A2375" t="str">
            <v>550.20.28.849-6100.04</v>
          </cell>
          <cell r="B2375">
            <v>0</v>
          </cell>
        </row>
        <row r="2376">
          <cell r="A2376" t="str">
            <v>550.20.28.849-6240.05</v>
          </cell>
          <cell r="B2376">
            <v>0</v>
          </cell>
        </row>
        <row r="2377">
          <cell r="A2377" t="str">
            <v>550.20.28.849-6400.03</v>
          </cell>
          <cell r="B2377">
            <v>0</v>
          </cell>
        </row>
        <row r="2378">
          <cell r="A2378" t="str">
            <v>550.20.28.849-6600.25</v>
          </cell>
          <cell r="B2378">
            <v>0</v>
          </cell>
        </row>
        <row r="2379">
          <cell r="A2379" t="str">
            <v>550.20.28.849-6600.27</v>
          </cell>
          <cell r="B2379">
            <v>0</v>
          </cell>
        </row>
        <row r="2380">
          <cell r="A2380" t="str">
            <v>550.20.28.849-8300.97</v>
          </cell>
          <cell r="B2380">
            <v>0</v>
          </cell>
        </row>
        <row r="2381">
          <cell r="A2381" t="str">
            <v>550.20.28.850-4560.05</v>
          </cell>
          <cell r="B2381">
            <v>0</v>
          </cell>
        </row>
        <row r="2382">
          <cell r="A2382" t="str">
            <v>550.20.28.850-6100.01</v>
          </cell>
          <cell r="B2382">
            <v>0</v>
          </cell>
        </row>
        <row r="2383">
          <cell r="A2383" t="str">
            <v>550.20.28.850-6100.04</v>
          </cell>
          <cell r="B2383">
            <v>0</v>
          </cell>
        </row>
        <row r="2384">
          <cell r="A2384" t="str">
            <v>550.20.28.850-6240.05</v>
          </cell>
          <cell r="B2384">
            <v>0</v>
          </cell>
        </row>
        <row r="2385">
          <cell r="A2385" t="str">
            <v>550.20.28.850-6400.03</v>
          </cell>
          <cell r="B2385">
            <v>0</v>
          </cell>
        </row>
        <row r="2386">
          <cell r="A2386" t="str">
            <v>550.20.28.850-6600.25</v>
          </cell>
          <cell r="B2386">
            <v>0</v>
          </cell>
        </row>
        <row r="2387">
          <cell r="A2387" t="str">
            <v>550.20.28.850-6600.27</v>
          </cell>
          <cell r="B2387">
            <v>0</v>
          </cell>
        </row>
        <row r="2388">
          <cell r="A2388" t="str">
            <v>550.20.28.850-8300.97</v>
          </cell>
          <cell r="B2388">
            <v>0</v>
          </cell>
        </row>
        <row r="2389">
          <cell r="A2389" t="str">
            <v>550.20.28.851-4560.05</v>
          </cell>
          <cell r="B2389">
            <v>0</v>
          </cell>
        </row>
        <row r="2390">
          <cell r="A2390" t="str">
            <v>550.20.28.851-6100.01</v>
          </cell>
          <cell r="B2390">
            <v>0</v>
          </cell>
        </row>
        <row r="2391">
          <cell r="A2391" t="str">
            <v>550.20.28.851-6100.04</v>
          </cell>
          <cell r="B2391">
            <v>0</v>
          </cell>
        </row>
        <row r="2392">
          <cell r="A2392" t="str">
            <v>550.20.28.851-6240.05</v>
          </cell>
          <cell r="B2392">
            <v>0</v>
          </cell>
        </row>
        <row r="2393">
          <cell r="A2393" t="str">
            <v>550.20.28.851-6400.03</v>
          </cell>
          <cell r="B2393">
            <v>0</v>
          </cell>
        </row>
        <row r="2394">
          <cell r="A2394" t="str">
            <v>550.20.28.851-6600.25</v>
          </cell>
          <cell r="B2394">
            <v>0</v>
          </cell>
        </row>
        <row r="2395">
          <cell r="A2395" t="str">
            <v>550.20.28.851-6600.27</v>
          </cell>
          <cell r="B2395">
            <v>0</v>
          </cell>
        </row>
        <row r="2396">
          <cell r="A2396" t="str">
            <v>550.20.28.851-8300.97</v>
          </cell>
          <cell r="B2396">
            <v>0</v>
          </cell>
        </row>
        <row r="2397">
          <cell r="A2397" t="str">
            <v>550.20.28.852-4560.05</v>
          </cell>
          <cell r="B2397">
            <v>0</v>
          </cell>
        </row>
        <row r="2398">
          <cell r="A2398" t="str">
            <v>550.20.28.852-6100.01</v>
          </cell>
          <cell r="B2398">
            <v>0</v>
          </cell>
        </row>
        <row r="2399">
          <cell r="A2399" t="str">
            <v>550.20.28.852-6100.04</v>
          </cell>
          <cell r="B2399">
            <v>0</v>
          </cell>
        </row>
        <row r="2400">
          <cell r="A2400" t="str">
            <v>550.20.28.852-6240.05</v>
          </cell>
          <cell r="B2400">
            <v>0</v>
          </cell>
        </row>
        <row r="2401">
          <cell r="A2401" t="str">
            <v>550.20.28.852-6400.03</v>
          </cell>
          <cell r="B2401">
            <v>0</v>
          </cell>
        </row>
        <row r="2402">
          <cell r="A2402" t="str">
            <v>550.20.28.852-6600.25</v>
          </cell>
          <cell r="B2402">
            <v>0</v>
          </cell>
        </row>
        <row r="2403">
          <cell r="A2403" t="str">
            <v>550.20.28.852-6600.27</v>
          </cell>
          <cell r="B2403">
            <v>0</v>
          </cell>
        </row>
        <row r="2404">
          <cell r="A2404" t="str">
            <v>550.20.28.852-8300.97</v>
          </cell>
          <cell r="B2404">
            <v>0</v>
          </cell>
        </row>
        <row r="2405">
          <cell r="A2405" t="str">
            <v>550.40.28.801-4560.05</v>
          </cell>
          <cell r="B2405">
            <v>19816</v>
          </cell>
        </row>
        <row r="2406">
          <cell r="A2406" t="str">
            <v>550.40.28.801-6000.01</v>
          </cell>
          <cell r="B2406">
            <v>25000</v>
          </cell>
        </row>
        <row r="2407">
          <cell r="A2407" t="str">
            <v>550.40.28.838-4560.05</v>
          </cell>
          <cell r="B2407">
            <v>78040</v>
          </cell>
        </row>
        <row r="2408">
          <cell r="A2408" t="str">
            <v>550.40.28.838-6100.01</v>
          </cell>
          <cell r="B2408">
            <v>1710</v>
          </cell>
        </row>
        <row r="2409">
          <cell r="A2409" t="str">
            <v>550.40.28.838-6100.04</v>
          </cell>
          <cell r="B2409">
            <v>13300</v>
          </cell>
        </row>
        <row r="2410">
          <cell r="A2410" t="str">
            <v>550.40.28.838-6240.05</v>
          </cell>
          <cell r="B2410">
            <v>6480</v>
          </cell>
        </row>
        <row r="2411">
          <cell r="A2411" t="str">
            <v>550.40.28.838-6400.03</v>
          </cell>
          <cell r="B2411">
            <v>4000</v>
          </cell>
        </row>
        <row r="2412">
          <cell r="A2412" t="str">
            <v>550.40.28.838-6600.25</v>
          </cell>
          <cell r="B2412">
            <v>4720</v>
          </cell>
        </row>
        <row r="2413">
          <cell r="A2413" t="str">
            <v>550.40.28.838-6600.27</v>
          </cell>
          <cell r="B2413">
            <v>41800</v>
          </cell>
        </row>
        <row r="2414">
          <cell r="A2414" t="str">
            <v>550.40.28.838-8300.97</v>
          </cell>
          <cell r="B2414">
            <v>3800</v>
          </cell>
        </row>
        <row r="2415">
          <cell r="A2415" t="str">
            <v>550.40.28.839-4560.05</v>
          </cell>
          <cell r="B2415">
            <v>84354</v>
          </cell>
        </row>
        <row r="2416">
          <cell r="A2416" t="str">
            <v>550.40.28.839-6100.01</v>
          </cell>
          <cell r="B2416">
            <v>6500</v>
          </cell>
        </row>
        <row r="2417">
          <cell r="A2417" t="str">
            <v>550.40.28.839-6100.04</v>
          </cell>
          <cell r="B2417">
            <v>2100</v>
          </cell>
        </row>
        <row r="2418">
          <cell r="A2418" t="str">
            <v>550.40.28.839-6240.05</v>
          </cell>
          <cell r="B2418">
            <v>8500</v>
          </cell>
        </row>
        <row r="2419">
          <cell r="A2419" t="str">
            <v>550.40.28.839-6400.03</v>
          </cell>
          <cell r="B2419">
            <v>8500</v>
          </cell>
        </row>
        <row r="2420">
          <cell r="A2420" t="str">
            <v>550.40.28.839-6600.25</v>
          </cell>
          <cell r="B2420">
            <v>4720</v>
          </cell>
        </row>
        <row r="2421">
          <cell r="A2421" t="str">
            <v>550.40.28.839-6600.27</v>
          </cell>
          <cell r="B2421">
            <v>28000</v>
          </cell>
        </row>
        <row r="2422">
          <cell r="A2422" t="str">
            <v>550.40.28.839-8300.97</v>
          </cell>
          <cell r="B2422">
            <v>20000</v>
          </cell>
        </row>
        <row r="2423">
          <cell r="A2423" t="str">
            <v>550.40.28.840-4560.05</v>
          </cell>
          <cell r="B2423">
            <v>91232</v>
          </cell>
        </row>
        <row r="2424">
          <cell r="A2424" t="str">
            <v>550.40.28.840-6100.01</v>
          </cell>
          <cell r="B2424">
            <v>5500</v>
          </cell>
        </row>
        <row r="2425">
          <cell r="A2425" t="str">
            <v>550.40.28.840-6100.04</v>
          </cell>
          <cell r="B2425">
            <v>2100</v>
          </cell>
        </row>
        <row r="2426">
          <cell r="A2426" t="str">
            <v>550.40.28.840-6240.05</v>
          </cell>
          <cell r="B2426">
            <v>8500</v>
          </cell>
        </row>
        <row r="2427">
          <cell r="A2427" t="str">
            <v>550.40.28.840-6400.03</v>
          </cell>
          <cell r="B2427">
            <v>8500</v>
          </cell>
        </row>
        <row r="2428">
          <cell r="A2428" t="str">
            <v>550.40.28.840-6600.25</v>
          </cell>
          <cell r="B2428">
            <v>4720</v>
          </cell>
        </row>
        <row r="2429">
          <cell r="A2429" t="str">
            <v>550.40.28.840-6600.27</v>
          </cell>
          <cell r="B2429">
            <v>35000</v>
          </cell>
        </row>
        <row r="2430">
          <cell r="A2430" t="str">
            <v>550.40.28.840-8300.97</v>
          </cell>
          <cell r="B2430">
            <v>20000</v>
          </cell>
        </row>
        <row r="2431">
          <cell r="A2431" t="str">
            <v>550.40.28.841-4560.05</v>
          </cell>
          <cell r="B2431">
            <v>97421</v>
          </cell>
        </row>
        <row r="2432">
          <cell r="A2432" t="str">
            <v>550.40.28.841-6100.01</v>
          </cell>
          <cell r="B2432">
            <v>7000</v>
          </cell>
        </row>
        <row r="2433">
          <cell r="A2433" t="str">
            <v>550.40.28.841-6100.04</v>
          </cell>
          <cell r="B2433">
            <v>9000</v>
          </cell>
        </row>
        <row r="2434">
          <cell r="A2434" t="str">
            <v>550.40.28.841-6240.05</v>
          </cell>
          <cell r="B2434">
            <v>9000</v>
          </cell>
        </row>
        <row r="2435">
          <cell r="A2435" t="str">
            <v>550.40.28.841-6600.25</v>
          </cell>
          <cell r="B2435">
            <v>4720</v>
          </cell>
        </row>
        <row r="2436">
          <cell r="A2436" t="str">
            <v>550.40.28.841-6600.27</v>
          </cell>
          <cell r="B2436">
            <v>40000</v>
          </cell>
        </row>
        <row r="2437">
          <cell r="A2437" t="str">
            <v>550.40.28.842-4560.05</v>
          </cell>
          <cell r="B2437">
            <v>100286</v>
          </cell>
        </row>
        <row r="2438">
          <cell r="A2438" t="str">
            <v>550.40.28.842-6100.01</v>
          </cell>
          <cell r="B2438">
            <v>13000</v>
          </cell>
        </row>
        <row r="2439">
          <cell r="A2439" t="str">
            <v>550.40.28.842-6100.04</v>
          </cell>
          <cell r="B2439">
            <v>8000</v>
          </cell>
        </row>
        <row r="2440">
          <cell r="A2440" t="str">
            <v>550.40.28.842-6240.05</v>
          </cell>
          <cell r="B2440">
            <v>8000</v>
          </cell>
        </row>
        <row r="2441">
          <cell r="A2441" t="str">
            <v>550.40.28.842-6400.03</v>
          </cell>
          <cell r="B2441">
            <v>7500</v>
          </cell>
        </row>
        <row r="2442">
          <cell r="A2442" t="str">
            <v>550.40.28.842-6600.25</v>
          </cell>
          <cell r="B2442">
            <v>4720</v>
          </cell>
        </row>
        <row r="2443">
          <cell r="A2443" t="str">
            <v>550.40.28.842-6600.27</v>
          </cell>
          <cell r="B2443">
            <v>31000</v>
          </cell>
        </row>
        <row r="2444">
          <cell r="A2444" t="str">
            <v>550.40.28.842-8300.97</v>
          </cell>
          <cell r="B2444">
            <v>20000</v>
          </cell>
        </row>
        <row r="2445">
          <cell r="A2445" t="str">
            <v>550.40.28.843-4560.05</v>
          </cell>
          <cell r="B2445">
            <v>33824</v>
          </cell>
        </row>
        <row r="2446">
          <cell r="A2446" t="str">
            <v>550.40.28.843-6100.01</v>
          </cell>
          <cell r="B2446">
            <v>1100</v>
          </cell>
        </row>
        <row r="2447">
          <cell r="A2447" t="str">
            <v>550.40.28.843-6100.04</v>
          </cell>
          <cell r="B2447">
            <v>3000</v>
          </cell>
        </row>
        <row r="2448">
          <cell r="A2448" t="str">
            <v>550.40.28.843-6240.05</v>
          </cell>
          <cell r="B2448">
            <v>3800</v>
          </cell>
        </row>
        <row r="2449">
          <cell r="A2449" t="str">
            <v>550.40.28.843-6400.03</v>
          </cell>
          <cell r="B2449">
            <v>1700</v>
          </cell>
        </row>
        <row r="2450">
          <cell r="A2450" t="str">
            <v>550.40.28.843-6600.25</v>
          </cell>
          <cell r="B2450">
            <v>4335</v>
          </cell>
        </row>
        <row r="2451">
          <cell r="A2451" t="str">
            <v>550.40.28.843-6600.27</v>
          </cell>
          <cell r="B2451">
            <v>18799</v>
          </cell>
        </row>
        <row r="2452">
          <cell r="A2452" t="str">
            <v>550.40.28.843-8300.97</v>
          </cell>
          <cell r="B2452">
            <v>5000</v>
          </cell>
        </row>
        <row r="2453">
          <cell r="A2453" t="str">
            <v>550.40.28.844-4560.05</v>
          </cell>
          <cell r="B2453">
            <v>67048</v>
          </cell>
        </row>
        <row r="2454">
          <cell r="A2454" t="str">
            <v>550.40.28.844-6100.01</v>
          </cell>
          <cell r="B2454">
            <v>3500</v>
          </cell>
        </row>
        <row r="2455">
          <cell r="A2455" t="str">
            <v>550.40.28.844-6100.04</v>
          </cell>
          <cell r="B2455">
            <v>2500</v>
          </cell>
        </row>
        <row r="2456">
          <cell r="A2456" t="str">
            <v>550.40.28.844-6240.05</v>
          </cell>
          <cell r="B2456">
            <v>4500</v>
          </cell>
        </row>
        <row r="2457">
          <cell r="A2457" t="str">
            <v>550.40.28.844-6400.03</v>
          </cell>
          <cell r="B2457">
            <v>7000</v>
          </cell>
        </row>
        <row r="2458">
          <cell r="A2458" t="str">
            <v>550.40.28.844-6600.25</v>
          </cell>
          <cell r="B2458">
            <v>4720</v>
          </cell>
        </row>
        <row r="2459">
          <cell r="A2459" t="str">
            <v>550.40.28.844-6600.27</v>
          </cell>
          <cell r="B2459">
            <v>21000</v>
          </cell>
        </row>
        <row r="2460">
          <cell r="A2460" t="str">
            <v>550.40.28.844-8300.97</v>
          </cell>
          <cell r="B2460">
            <v>20000</v>
          </cell>
        </row>
        <row r="2461">
          <cell r="A2461" t="str">
            <v>550.40.28.845-4560.05</v>
          </cell>
          <cell r="B2461">
            <v>77363</v>
          </cell>
        </row>
        <row r="2462">
          <cell r="A2462" t="str">
            <v>550.40.28.845-6100.01</v>
          </cell>
          <cell r="B2462">
            <v>4500</v>
          </cell>
        </row>
        <row r="2463">
          <cell r="A2463" t="str">
            <v>550.40.28.845-6100.04</v>
          </cell>
          <cell r="B2463">
            <v>3000</v>
          </cell>
        </row>
        <row r="2464">
          <cell r="A2464" t="str">
            <v>550.40.28.845-6240.05</v>
          </cell>
          <cell r="B2464">
            <v>5000</v>
          </cell>
        </row>
        <row r="2465">
          <cell r="A2465" t="str">
            <v>550.40.28.845-6400.03</v>
          </cell>
          <cell r="B2465">
            <v>7000</v>
          </cell>
        </row>
        <row r="2466">
          <cell r="A2466" t="str">
            <v>550.40.28.845-6600.25</v>
          </cell>
          <cell r="B2466">
            <v>4720</v>
          </cell>
        </row>
        <row r="2467">
          <cell r="A2467" t="str">
            <v>550.40.28.845-6600.27</v>
          </cell>
          <cell r="B2467">
            <v>28000</v>
          </cell>
        </row>
        <row r="2468">
          <cell r="A2468" t="str">
            <v>550.40.28.845-8300.97</v>
          </cell>
          <cell r="B2468">
            <v>20000</v>
          </cell>
        </row>
        <row r="2469">
          <cell r="A2469" t="str">
            <v>550.40.28.846-4560.05</v>
          </cell>
          <cell r="B2469">
            <v>85959</v>
          </cell>
        </row>
        <row r="2470">
          <cell r="A2470" t="str">
            <v>550.40.28.846-6100.01</v>
          </cell>
          <cell r="B2470">
            <v>6000</v>
          </cell>
        </row>
        <row r="2471">
          <cell r="A2471" t="str">
            <v>550.40.28.846-6100.04</v>
          </cell>
          <cell r="B2471">
            <v>3000</v>
          </cell>
        </row>
        <row r="2472">
          <cell r="A2472" t="str">
            <v>550.40.28.846-6240.05</v>
          </cell>
          <cell r="B2472">
            <v>7000</v>
          </cell>
        </row>
        <row r="2473">
          <cell r="A2473" t="str">
            <v>550.40.28.846-6400.03</v>
          </cell>
          <cell r="B2473">
            <v>7000</v>
          </cell>
        </row>
        <row r="2474">
          <cell r="A2474" t="str">
            <v>550.40.28.846-6600.25</v>
          </cell>
          <cell r="B2474">
            <v>4720</v>
          </cell>
        </row>
        <row r="2475">
          <cell r="A2475" t="str">
            <v>550.40.28.846-6600.27</v>
          </cell>
          <cell r="B2475">
            <v>32000</v>
          </cell>
        </row>
        <row r="2476">
          <cell r="A2476" t="str">
            <v>550.40.28.846-8300.97</v>
          </cell>
          <cell r="B2476">
            <v>53835</v>
          </cell>
        </row>
        <row r="2477">
          <cell r="A2477" t="str">
            <v>550.40.28.847-4560.05</v>
          </cell>
          <cell r="B2477">
            <v>101432</v>
          </cell>
        </row>
        <row r="2478">
          <cell r="A2478" t="str">
            <v>550.40.28.847-6100.01</v>
          </cell>
          <cell r="B2478">
            <v>8000</v>
          </cell>
        </row>
        <row r="2479">
          <cell r="A2479" t="str">
            <v>550.40.28.847-6100.04</v>
          </cell>
          <cell r="B2479">
            <v>4500</v>
          </cell>
        </row>
        <row r="2480">
          <cell r="A2480" t="str">
            <v>550.40.28.847-6240.05</v>
          </cell>
          <cell r="B2480">
            <v>8000</v>
          </cell>
        </row>
        <row r="2481">
          <cell r="A2481" t="str">
            <v>550.40.28.847-6400.03</v>
          </cell>
          <cell r="B2481">
            <v>8000</v>
          </cell>
        </row>
        <row r="2482">
          <cell r="A2482" t="str">
            <v>550.40.28.847-6600.25</v>
          </cell>
          <cell r="B2482">
            <v>4720</v>
          </cell>
        </row>
        <row r="2483">
          <cell r="A2483" t="str">
            <v>550.40.28.847-6600.27</v>
          </cell>
          <cell r="B2483">
            <v>40000</v>
          </cell>
        </row>
        <row r="2484">
          <cell r="A2484" t="str">
            <v>550.40.28.847-8300.97</v>
          </cell>
          <cell r="B2484">
            <v>20000</v>
          </cell>
        </row>
        <row r="2485">
          <cell r="A2485" t="str">
            <v>550.40.28.848-4560.05</v>
          </cell>
          <cell r="B2485">
            <v>70831</v>
          </cell>
        </row>
        <row r="2486">
          <cell r="A2486" t="str">
            <v>550.40.28.848-6100.01</v>
          </cell>
          <cell r="B2486">
            <v>6900</v>
          </cell>
        </row>
        <row r="2487">
          <cell r="A2487" t="str">
            <v>550.40.28.848-6100.04</v>
          </cell>
          <cell r="B2487">
            <v>4200</v>
          </cell>
        </row>
        <row r="2488">
          <cell r="A2488" t="str">
            <v>550.40.28.848-6240.05</v>
          </cell>
          <cell r="B2488">
            <v>4700</v>
          </cell>
        </row>
        <row r="2489">
          <cell r="A2489" t="str">
            <v>550.40.28.848-6400.03</v>
          </cell>
          <cell r="B2489">
            <v>7000</v>
          </cell>
        </row>
        <row r="2490">
          <cell r="A2490" t="str">
            <v>550.40.28.848-6600.25</v>
          </cell>
          <cell r="B2490">
            <v>4720</v>
          </cell>
        </row>
        <row r="2491">
          <cell r="A2491" t="str">
            <v>550.40.28.848-6600.27</v>
          </cell>
          <cell r="B2491">
            <v>39000</v>
          </cell>
        </row>
        <row r="2492">
          <cell r="A2492" t="str">
            <v>550.40.28.849-4560.05</v>
          </cell>
          <cell r="B2492">
            <v>71289</v>
          </cell>
        </row>
        <row r="2493">
          <cell r="A2493" t="str">
            <v>550.40.28.849-6100.01</v>
          </cell>
          <cell r="B2493">
            <v>2500</v>
          </cell>
        </row>
        <row r="2494">
          <cell r="A2494" t="str">
            <v>550.40.28.849-6100.04</v>
          </cell>
          <cell r="B2494">
            <v>1500</v>
          </cell>
        </row>
        <row r="2495">
          <cell r="A2495" t="str">
            <v>550.40.28.849-6240.05</v>
          </cell>
          <cell r="B2495">
            <v>3500</v>
          </cell>
        </row>
        <row r="2496">
          <cell r="A2496" t="str">
            <v>550.40.28.849-6400.03</v>
          </cell>
          <cell r="B2496">
            <v>4700</v>
          </cell>
        </row>
        <row r="2497">
          <cell r="A2497" t="str">
            <v>550.40.28.849-6600.25</v>
          </cell>
          <cell r="B2497">
            <v>4720</v>
          </cell>
        </row>
        <row r="2498">
          <cell r="A2498" t="str">
            <v>550.40.28.849-6600.27</v>
          </cell>
          <cell r="B2498">
            <v>20000</v>
          </cell>
        </row>
        <row r="2499">
          <cell r="A2499" t="str">
            <v>550.40.28.849-8300.97</v>
          </cell>
          <cell r="B2499">
            <v>30000</v>
          </cell>
        </row>
        <row r="2500">
          <cell r="A2500" t="str">
            <v>550.40.28.850-4560.05</v>
          </cell>
          <cell r="B2500">
            <v>154727</v>
          </cell>
        </row>
        <row r="2501">
          <cell r="A2501" t="str">
            <v>550.40.28.850-6100.01</v>
          </cell>
          <cell r="B2501">
            <v>6000</v>
          </cell>
        </row>
        <row r="2502">
          <cell r="A2502" t="str">
            <v>550.40.28.850-6100.04</v>
          </cell>
          <cell r="B2502">
            <v>9000</v>
          </cell>
        </row>
        <row r="2503">
          <cell r="A2503" t="str">
            <v>550.40.28.850-6240.05</v>
          </cell>
          <cell r="B2503">
            <v>10000</v>
          </cell>
        </row>
        <row r="2504">
          <cell r="A2504" t="str">
            <v>550.40.28.850-6400.03</v>
          </cell>
          <cell r="B2504">
            <v>10000</v>
          </cell>
        </row>
        <row r="2505">
          <cell r="A2505" t="str">
            <v>550.40.28.850-6600.25</v>
          </cell>
          <cell r="B2505">
            <v>4720</v>
          </cell>
        </row>
        <row r="2506">
          <cell r="A2506" t="str">
            <v>550.40.28.850-6600.27</v>
          </cell>
          <cell r="B2506">
            <v>80000</v>
          </cell>
        </row>
        <row r="2507">
          <cell r="A2507" t="str">
            <v>550.40.28.850-8300.97</v>
          </cell>
          <cell r="B2507">
            <v>20000</v>
          </cell>
        </row>
        <row r="2508">
          <cell r="A2508" t="str">
            <v>550.40.28.851-4560.05</v>
          </cell>
          <cell r="B2508">
            <v>51690</v>
          </cell>
        </row>
        <row r="2509">
          <cell r="A2509" t="str">
            <v>550.40.28.851-6100.01</v>
          </cell>
          <cell r="B2509">
            <v>3500</v>
          </cell>
        </row>
        <row r="2510">
          <cell r="A2510" t="str">
            <v>550.40.28.851-6100.04</v>
          </cell>
          <cell r="B2510">
            <v>3500</v>
          </cell>
        </row>
        <row r="2511">
          <cell r="A2511" t="str">
            <v>550.40.28.851-6240.05</v>
          </cell>
          <cell r="B2511">
            <v>2100</v>
          </cell>
        </row>
        <row r="2512">
          <cell r="A2512" t="str">
            <v>550.40.28.851-6400.03</v>
          </cell>
          <cell r="B2512">
            <v>4000</v>
          </cell>
        </row>
        <row r="2513">
          <cell r="A2513" t="str">
            <v>550.40.28.851-6600.25</v>
          </cell>
          <cell r="B2513">
            <v>4720</v>
          </cell>
        </row>
        <row r="2514">
          <cell r="A2514" t="str">
            <v>550.40.28.851-6600.27</v>
          </cell>
          <cell r="B2514">
            <v>22000</v>
          </cell>
        </row>
        <row r="2515">
          <cell r="A2515" t="str">
            <v>550.40.28.851-8300.97</v>
          </cell>
          <cell r="B2515">
            <v>10000</v>
          </cell>
        </row>
        <row r="2516">
          <cell r="A2516" t="str">
            <v>550.40.28.852-4560.05</v>
          </cell>
          <cell r="B2516">
            <v>28195</v>
          </cell>
        </row>
        <row r="2517">
          <cell r="A2517" t="str">
            <v>550.40.28.852-6100.01</v>
          </cell>
          <cell r="B2517">
            <v>4500</v>
          </cell>
        </row>
        <row r="2518">
          <cell r="A2518" t="str">
            <v>550.40.28.852-6100.04</v>
          </cell>
          <cell r="B2518">
            <v>4000</v>
          </cell>
        </row>
        <row r="2519">
          <cell r="A2519" t="str">
            <v>550.40.28.852-6240.05</v>
          </cell>
          <cell r="B2519">
            <v>2100</v>
          </cell>
        </row>
        <row r="2520">
          <cell r="A2520" t="str">
            <v>550.40.28.852-6400.03</v>
          </cell>
          <cell r="B2520">
            <v>4000</v>
          </cell>
        </row>
        <row r="2521">
          <cell r="A2521" t="str">
            <v>550.40.28.852-6600.25</v>
          </cell>
          <cell r="B2521">
            <v>4720</v>
          </cell>
        </row>
        <row r="2522">
          <cell r="A2522" t="str">
            <v>550.40.28.852-6600.27</v>
          </cell>
          <cell r="B2522">
            <v>15000</v>
          </cell>
        </row>
        <row r="2523">
          <cell r="A2523" t="str">
            <v>550.40.28.852-8300.97</v>
          </cell>
          <cell r="B2523">
            <v>10000</v>
          </cell>
        </row>
        <row r="2524">
          <cell r="A2524" t="str">
            <v>550.40.28.900-5000.01</v>
          </cell>
          <cell r="B2524">
            <v>137405</v>
          </cell>
        </row>
        <row r="2525">
          <cell r="A2525" t="str">
            <v>550.40.28.900-5000.08</v>
          </cell>
          <cell r="B2525">
            <v>2475</v>
          </cell>
        </row>
        <row r="2526">
          <cell r="A2526" t="str">
            <v>550.40.28.900-5100.00</v>
          </cell>
          <cell r="B2526">
            <v>29163</v>
          </cell>
        </row>
        <row r="2527">
          <cell r="A2527" t="str">
            <v>550.40.28.900-5100.01</v>
          </cell>
          <cell r="B2527">
            <v>16396</v>
          </cell>
        </row>
        <row r="2528">
          <cell r="A2528" t="str">
            <v>550.40.28.900-5100.02</v>
          </cell>
          <cell r="B2528">
            <v>34862</v>
          </cell>
        </row>
        <row r="2529">
          <cell r="A2529" t="str">
            <v>550.40.28.900-5100.03</v>
          </cell>
          <cell r="B2529">
            <v>2213</v>
          </cell>
        </row>
        <row r="2530">
          <cell r="A2530" t="str">
            <v>550.40.28.900-5100.04</v>
          </cell>
          <cell r="B2530">
            <v>378</v>
          </cell>
        </row>
        <row r="2531">
          <cell r="A2531" t="str">
            <v>550.40.28.900-5100.05</v>
          </cell>
          <cell r="B2531">
            <v>132</v>
          </cell>
        </row>
        <row r="2532">
          <cell r="A2532" t="str">
            <v>550.40.28.900-5100.07</v>
          </cell>
          <cell r="B2532">
            <v>434</v>
          </cell>
        </row>
        <row r="2533">
          <cell r="A2533" t="str">
            <v>550.40.28.900-5100.08</v>
          </cell>
          <cell r="B2533">
            <v>6821</v>
          </cell>
        </row>
        <row r="2534">
          <cell r="A2534" t="str">
            <v>550.40.28.900-5100.10</v>
          </cell>
          <cell r="B2534">
            <v>675</v>
          </cell>
        </row>
        <row r="2535">
          <cell r="A2535" t="str">
            <v>550.40.28.900-5100.11</v>
          </cell>
          <cell r="B2535">
            <v>2139</v>
          </cell>
        </row>
        <row r="2536">
          <cell r="A2536" t="str">
            <v>550.40.28.900-6600.27</v>
          </cell>
          <cell r="B2536">
            <v>0</v>
          </cell>
        </row>
        <row r="2537">
          <cell r="A2537" t="str">
            <v>570.00.95.001-4500.47</v>
          </cell>
          <cell r="B2537">
            <v>230000</v>
          </cell>
        </row>
        <row r="2538">
          <cell r="A2538" t="str">
            <v>580.00.00.000-6999.02</v>
          </cell>
          <cell r="B2538">
            <v>0</v>
          </cell>
        </row>
        <row r="2539">
          <cell r="A2539" t="str">
            <v>580.00.00.900-8200.99</v>
          </cell>
          <cell r="B2539">
            <v>0</v>
          </cell>
        </row>
        <row r="2540">
          <cell r="A2540" t="str">
            <v>580.40.65.005-8910.21</v>
          </cell>
          <cell r="B2540">
            <v>67165</v>
          </cell>
        </row>
        <row r="2541">
          <cell r="A2541" t="str">
            <v>580.40.65.015-4500.33</v>
          </cell>
          <cell r="B2541">
            <v>79968</v>
          </cell>
        </row>
        <row r="2542">
          <cell r="A2542" t="str">
            <v>580.40.65.015-4500.37</v>
          </cell>
          <cell r="B2542">
            <v>801557</v>
          </cell>
        </row>
        <row r="2543">
          <cell r="A2543" t="str">
            <v>580.40.65.015-4500.45</v>
          </cell>
          <cell r="B2543">
            <v>14414</v>
          </cell>
        </row>
        <row r="2544">
          <cell r="A2544" t="str">
            <v>580.40.65.015-4700.01</v>
          </cell>
          <cell r="B2544">
            <v>44510</v>
          </cell>
        </row>
        <row r="2545">
          <cell r="A2545" t="str">
            <v>580.40.65.015-4700.21</v>
          </cell>
          <cell r="B2545">
            <v>-4450</v>
          </cell>
        </row>
        <row r="2546">
          <cell r="A2546" t="str">
            <v>580.40.65.015-6000.01</v>
          </cell>
          <cell r="B2546">
            <v>783904</v>
          </cell>
        </row>
        <row r="2547">
          <cell r="A2547" t="str">
            <v>580.40.65.015-6600.25</v>
          </cell>
          <cell r="B2547">
            <v>63790</v>
          </cell>
        </row>
        <row r="2548">
          <cell r="A2548" t="str">
            <v>580.40.65.015-6600.26</v>
          </cell>
          <cell r="B2548">
            <v>1200</v>
          </cell>
        </row>
        <row r="2549">
          <cell r="A2549" t="str">
            <v>580.40.65.015-6600.36</v>
          </cell>
          <cell r="B2549">
            <v>2520</v>
          </cell>
        </row>
        <row r="2550">
          <cell r="A2550" t="str">
            <v>590.00.00.000-6999.02</v>
          </cell>
          <cell r="B2550">
            <v>0</v>
          </cell>
        </row>
        <row r="2551">
          <cell r="A2551" t="str">
            <v>590.40.70.015-4510.13</v>
          </cell>
          <cell r="B2551">
            <v>5303903</v>
          </cell>
        </row>
        <row r="2552">
          <cell r="A2552" t="str">
            <v>590.40.70.015-4700.01</v>
          </cell>
          <cell r="B2552">
            <v>186500</v>
          </cell>
        </row>
        <row r="2553">
          <cell r="A2553" t="str">
            <v>590.40.70.015-4700.21</v>
          </cell>
          <cell r="B2553">
            <v>-18650</v>
          </cell>
        </row>
        <row r="2554">
          <cell r="A2554" t="str">
            <v>590.40.70.015-6600.25</v>
          </cell>
          <cell r="B2554">
            <v>63790</v>
          </cell>
        </row>
        <row r="2555">
          <cell r="A2555" t="str">
            <v>590.40.70.015-6600.26</v>
          </cell>
          <cell r="B2555">
            <v>1200</v>
          </cell>
        </row>
        <row r="2556">
          <cell r="A2556" t="str">
            <v>590.40.70.015-6600.36</v>
          </cell>
          <cell r="B2556">
            <v>5340</v>
          </cell>
        </row>
        <row r="2557">
          <cell r="A2557" t="str">
            <v>590.45.41.000-7000.99</v>
          </cell>
          <cell r="B2557">
            <v>1575000</v>
          </cell>
        </row>
        <row r="2558">
          <cell r="A2558" t="str">
            <v>620.00.00.900-4900.01</v>
          </cell>
          <cell r="B2558">
            <v>143816</v>
          </cell>
        </row>
        <row r="2559">
          <cell r="A2559" t="str">
            <v>620.00.00.900-7000.03</v>
          </cell>
          <cell r="B2559">
            <v>10000</v>
          </cell>
        </row>
        <row r="2560">
          <cell r="A2560" t="str">
            <v>620.00.00.900-7000.04</v>
          </cell>
          <cell r="B2560">
            <v>127000</v>
          </cell>
        </row>
        <row r="2561">
          <cell r="A2561" t="str">
            <v>620.20.35.001-4570.01</v>
          </cell>
          <cell r="B2561">
            <v>850000</v>
          </cell>
        </row>
        <row r="2562">
          <cell r="A2562" t="str">
            <v>620.20.35.001-4570.02</v>
          </cell>
          <cell r="B2562">
            <v>9000</v>
          </cell>
        </row>
        <row r="2563">
          <cell r="A2563" t="str">
            <v>620.20.35.001-4570.03</v>
          </cell>
          <cell r="B2563">
            <v>42000</v>
          </cell>
        </row>
        <row r="2564">
          <cell r="A2564" t="str">
            <v>620.20.35.001-4570.04</v>
          </cell>
          <cell r="B2564">
            <v>26800</v>
          </cell>
        </row>
        <row r="2565">
          <cell r="A2565" t="str">
            <v>620.20.35.001-4570.05</v>
          </cell>
          <cell r="B2565">
            <v>15000</v>
          </cell>
        </row>
        <row r="2566">
          <cell r="A2566" t="str">
            <v>620.20.35.001-4570.09</v>
          </cell>
          <cell r="B2566">
            <v>4600</v>
          </cell>
        </row>
        <row r="2567">
          <cell r="A2567" t="str">
            <v>620.20.35.001-4570.10</v>
          </cell>
          <cell r="B2567">
            <v>1300</v>
          </cell>
        </row>
        <row r="2568">
          <cell r="A2568" t="str">
            <v>620.20.35.001-4570.11</v>
          </cell>
          <cell r="B2568">
            <v>500</v>
          </cell>
        </row>
        <row r="2569">
          <cell r="A2569" t="str">
            <v>620.20.35.001-4850.07</v>
          </cell>
          <cell r="B2569">
            <v>20000</v>
          </cell>
        </row>
        <row r="2570">
          <cell r="A2570" t="str">
            <v>620.20.35.370-5000.01</v>
          </cell>
          <cell r="B2570">
            <v>0</v>
          </cell>
        </row>
        <row r="2571">
          <cell r="A2571" t="str">
            <v>620.20.35.370-5000.07</v>
          </cell>
          <cell r="B2571">
            <v>0</v>
          </cell>
        </row>
        <row r="2572">
          <cell r="A2572" t="str">
            <v>620.20.35.370-5000.08</v>
          </cell>
          <cell r="B2572">
            <v>0</v>
          </cell>
        </row>
        <row r="2573">
          <cell r="A2573" t="str">
            <v>620.20.35.370-5100.00</v>
          </cell>
          <cell r="B2573">
            <v>0</v>
          </cell>
        </row>
        <row r="2574">
          <cell r="A2574" t="str">
            <v>620.20.35.370-5100.01</v>
          </cell>
          <cell r="B2574">
            <v>0</v>
          </cell>
        </row>
        <row r="2575">
          <cell r="A2575" t="str">
            <v>620.20.35.370-5100.02</v>
          </cell>
          <cell r="B2575">
            <v>0</v>
          </cell>
        </row>
        <row r="2576">
          <cell r="A2576" t="str">
            <v>620.20.35.370-5100.03</v>
          </cell>
          <cell r="B2576">
            <v>0</v>
          </cell>
        </row>
        <row r="2577">
          <cell r="A2577" t="str">
            <v>620.20.35.370-5100.04</v>
          </cell>
          <cell r="B2577">
            <v>0</v>
          </cell>
        </row>
        <row r="2578">
          <cell r="A2578" t="str">
            <v>620.20.35.370-5100.05</v>
          </cell>
          <cell r="B2578">
            <v>0</v>
          </cell>
        </row>
        <row r="2579">
          <cell r="A2579" t="str">
            <v>620.20.35.370-5100.06</v>
          </cell>
          <cell r="B2579">
            <v>3600</v>
          </cell>
        </row>
        <row r="2580">
          <cell r="A2580" t="str">
            <v>620.20.35.370-5100.07</v>
          </cell>
          <cell r="B2580">
            <v>0</v>
          </cell>
        </row>
        <row r="2581">
          <cell r="A2581" t="str">
            <v>620.20.35.370-5100.11</v>
          </cell>
          <cell r="B2581">
            <v>0</v>
          </cell>
        </row>
        <row r="2582">
          <cell r="A2582" t="str">
            <v>620.20.35.370-5100.12</v>
          </cell>
          <cell r="B2582">
            <v>225</v>
          </cell>
        </row>
        <row r="2583">
          <cell r="A2583" t="str">
            <v>620.20.35.370-5100.15</v>
          </cell>
          <cell r="B2583">
            <v>0</v>
          </cell>
        </row>
        <row r="2584">
          <cell r="A2584" t="str">
            <v>620.20.35.370-5100.17</v>
          </cell>
          <cell r="B2584">
            <v>35000</v>
          </cell>
        </row>
        <row r="2585">
          <cell r="A2585" t="str">
            <v>620.20.35.370-6100.01</v>
          </cell>
          <cell r="B2585">
            <v>0</v>
          </cell>
        </row>
        <row r="2586">
          <cell r="A2586" t="str">
            <v>620.20.35.370-6100.02</v>
          </cell>
          <cell r="B2586">
            <v>0</v>
          </cell>
        </row>
        <row r="2587">
          <cell r="A2587" t="str">
            <v>620.20.35.370-6200.05</v>
          </cell>
          <cell r="B2587">
            <v>0</v>
          </cell>
        </row>
        <row r="2588">
          <cell r="A2588" t="str">
            <v>620.20.35.370-6300.01</v>
          </cell>
          <cell r="B2588">
            <v>0</v>
          </cell>
        </row>
        <row r="2589">
          <cell r="A2589" t="str">
            <v>620.20.35.370-6500.04</v>
          </cell>
          <cell r="B2589">
            <v>0</v>
          </cell>
        </row>
        <row r="2590">
          <cell r="A2590" t="str">
            <v>620.20.35.370-6600.07</v>
          </cell>
          <cell r="B2590">
            <v>0</v>
          </cell>
        </row>
        <row r="2591">
          <cell r="A2591" t="str">
            <v>620.20.35.370-6600.26</v>
          </cell>
          <cell r="B2591">
            <v>12970</v>
          </cell>
        </row>
        <row r="2592">
          <cell r="A2592" t="str">
            <v>620.20.35.370-6600.32</v>
          </cell>
          <cell r="B2592">
            <v>0</v>
          </cell>
        </row>
        <row r="2593">
          <cell r="A2593" t="str">
            <v>620.20.35.370-6600.36</v>
          </cell>
          <cell r="B2593">
            <v>0</v>
          </cell>
        </row>
        <row r="2594">
          <cell r="A2594" t="str">
            <v>620.20.35.380-5000.01</v>
          </cell>
          <cell r="B2594">
            <v>26366</v>
          </cell>
        </row>
        <row r="2595">
          <cell r="A2595" t="str">
            <v>620.20.35.380-5000.02</v>
          </cell>
          <cell r="B2595">
            <v>129518</v>
          </cell>
        </row>
        <row r="2596">
          <cell r="A2596" t="str">
            <v>620.20.35.380-5000.03</v>
          </cell>
          <cell r="B2596">
            <v>39400</v>
          </cell>
        </row>
        <row r="2597">
          <cell r="A2597" t="str">
            <v>620.20.35.380-5000.04</v>
          </cell>
          <cell r="B2597">
            <v>1000</v>
          </cell>
        </row>
        <row r="2598">
          <cell r="A2598" t="str">
            <v>620.20.35.380-5000.06</v>
          </cell>
          <cell r="B2598">
            <v>1248</v>
          </cell>
        </row>
        <row r="2599">
          <cell r="A2599" t="str">
            <v>620.20.35.380-5000.07</v>
          </cell>
          <cell r="B2599">
            <v>0</v>
          </cell>
        </row>
        <row r="2600">
          <cell r="A2600" t="str">
            <v>620.20.35.380-5000.08</v>
          </cell>
          <cell r="B2600">
            <v>550</v>
          </cell>
        </row>
        <row r="2601">
          <cell r="A2601" t="str">
            <v>620.20.35.380-5000.99</v>
          </cell>
          <cell r="B2601">
            <v>0</v>
          </cell>
        </row>
        <row r="2602">
          <cell r="A2602" t="str">
            <v>620.20.35.380-5100.00</v>
          </cell>
          <cell r="B2602">
            <v>9713</v>
          </cell>
        </row>
        <row r="2603">
          <cell r="A2603" t="str">
            <v>620.20.35.380-5100.01</v>
          </cell>
          <cell r="B2603">
            <v>3157</v>
          </cell>
        </row>
        <row r="2604">
          <cell r="A2604" t="str">
            <v>620.20.35.380-5100.02</v>
          </cell>
          <cell r="B2604">
            <v>0</v>
          </cell>
        </row>
        <row r="2605">
          <cell r="A2605" t="str">
            <v>620.20.35.380-5100.03</v>
          </cell>
          <cell r="B2605">
            <v>0</v>
          </cell>
        </row>
        <row r="2606">
          <cell r="A2606" t="str">
            <v>620.20.35.380-5100.04</v>
          </cell>
          <cell r="B2606">
            <v>0</v>
          </cell>
        </row>
        <row r="2607">
          <cell r="A2607" t="str">
            <v>620.20.35.380-5100.05</v>
          </cell>
          <cell r="B2607">
            <v>0</v>
          </cell>
        </row>
        <row r="2608">
          <cell r="A2608" t="str">
            <v>620.20.35.380-5100.06</v>
          </cell>
          <cell r="B2608">
            <v>12000</v>
          </cell>
        </row>
        <row r="2609">
          <cell r="A2609" t="str">
            <v>620.20.35.380-5100.07</v>
          </cell>
          <cell r="B2609">
            <v>0</v>
          </cell>
        </row>
        <row r="2610">
          <cell r="A2610" t="str">
            <v>620.20.35.380-5100.08</v>
          </cell>
          <cell r="B2610">
            <v>0</v>
          </cell>
        </row>
        <row r="2611">
          <cell r="A2611" t="str">
            <v>620.20.35.380-5100.10</v>
          </cell>
          <cell r="B2611">
            <v>150</v>
          </cell>
        </row>
        <row r="2612">
          <cell r="A2612" t="str">
            <v>620.20.35.380-5100.11</v>
          </cell>
          <cell r="B2612">
            <v>393</v>
          </cell>
        </row>
        <row r="2613">
          <cell r="A2613" t="str">
            <v>620.20.35.380-5100.15</v>
          </cell>
          <cell r="B2613">
            <v>0</v>
          </cell>
        </row>
        <row r="2614">
          <cell r="A2614" t="str">
            <v>620.40.55.500-6400.01</v>
          </cell>
          <cell r="B2614">
            <v>9500</v>
          </cell>
        </row>
        <row r="2615">
          <cell r="A2615" t="str">
            <v>620.40.55.966-5000.01</v>
          </cell>
          <cell r="B2615">
            <v>424680</v>
          </cell>
        </row>
        <row r="2616">
          <cell r="A2616" t="str">
            <v>620.40.55.966-5000.02</v>
          </cell>
          <cell r="B2616">
            <v>129518</v>
          </cell>
        </row>
        <row r="2617">
          <cell r="A2617" t="str">
            <v>620.40.55.966-5000.03</v>
          </cell>
          <cell r="B2617">
            <v>39400</v>
          </cell>
        </row>
        <row r="2618">
          <cell r="A2618" t="str">
            <v>620.40.55.966-5000.04</v>
          </cell>
          <cell r="B2618">
            <v>1000</v>
          </cell>
        </row>
        <row r="2619">
          <cell r="A2619" t="str">
            <v>620.40.55.966-5000.07</v>
          </cell>
          <cell r="B2619">
            <v>3367</v>
          </cell>
        </row>
        <row r="2620">
          <cell r="A2620" t="str">
            <v>620.40.55.966-5000.08</v>
          </cell>
          <cell r="B2620">
            <v>6660</v>
          </cell>
        </row>
        <row r="2621">
          <cell r="A2621" t="str">
            <v>620.40.55.966-5100.00</v>
          </cell>
          <cell r="B2621">
            <v>108771</v>
          </cell>
        </row>
        <row r="2622">
          <cell r="A2622" t="str">
            <v>620.40.55.966-5100.01</v>
          </cell>
          <cell r="B2622">
            <v>43821</v>
          </cell>
        </row>
        <row r="2623">
          <cell r="A2623" t="str">
            <v>620.40.55.966-5100.02</v>
          </cell>
          <cell r="B2623">
            <v>92870</v>
          </cell>
        </row>
        <row r="2624">
          <cell r="A2624" t="str">
            <v>620.40.55.966-5100.03</v>
          </cell>
          <cell r="B2624">
            <v>6169</v>
          </cell>
        </row>
        <row r="2625">
          <cell r="A2625" t="str">
            <v>620.40.55.966-5100.04</v>
          </cell>
          <cell r="B2625">
            <v>1034</v>
          </cell>
        </row>
        <row r="2626">
          <cell r="A2626" t="str">
            <v>620.40.55.966-5100.05</v>
          </cell>
          <cell r="B2626">
            <v>707</v>
          </cell>
        </row>
        <row r="2627">
          <cell r="A2627" t="str">
            <v>620.40.55.966-5100.07</v>
          </cell>
          <cell r="B2627">
            <v>1703</v>
          </cell>
        </row>
        <row r="2628">
          <cell r="A2628" t="str">
            <v>620.40.55.966-5100.08</v>
          </cell>
          <cell r="B2628">
            <v>13146</v>
          </cell>
        </row>
        <row r="2629">
          <cell r="A2629" t="str">
            <v>620.40.55.966-5100.10</v>
          </cell>
          <cell r="B2629">
            <v>1200</v>
          </cell>
        </row>
        <row r="2630">
          <cell r="A2630" t="str">
            <v>620.40.55.966-5100.11</v>
          </cell>
          <cell r="B2630">
            <v>6512</v>
          </cell>
        </row>
        <row r="2631">
          <cell r="A2631" t="str">
            <v>620.40.55.966-5100.12</v>
          </cell>
          <cell r="B2631">
            <v>575</v>
          </cell>
        </row>
        <row r="2632">
          <cell r="A2632" t="str">
            <v>620.40.55.966-5100.15</v>
          </cell>
          <cell r="B2632">
            <v>1092</v>
          </cell>
        </row>
        <row r="2633">
          <cell r="A2633" t="str">
            <v>620.40.55.966-6000.09</v>
          </cell>
          <cell r="B2633">
            <v>1800</v>
          </cell>
        </row>
        <row r="2634">
          <cell r="A2634" t="str">
            <v>620.40.55.966-6000.12</v>
          </cell>
          <cell r="B2634">
            <v>125000</v>
          </cell>
        </row>
        <row r="2635">
          <cell r="A2635" t="str">
            <v>620.40.55.966-6100.01</v>
          </cell>
          <cell r="B2635">
            <v>85000</v>
          </cell>
        </row>
        <row r="2636">
          <cell r="A2636" t="str">
            <v>620.40.55.966-6100.02</v>
          </cell>
          <cell r="B2636">
            <v>3000</v>
          </cell>
        </row>
        <row r="2637">
          <cell r="A2637" t="str">
            <v>620.40.55.966-6200.01</v>
          </cell>
          <cell r="B2637">
            <v>230</v>
          </cell>
        </row>
        <row r="2638">
          <cell r="A2638" t="str">
            <v>620.40.55.966-6200.02</v>
          </cell>
          <cell r="B2638">
            <v>11900</v>
          </cell>
        </row>
        <row r="2639">
          <cell r="A2639" t="str">
            <v>620.40.55.966-6200.05</v>
          </cell>
          <cell r="B2639">
            <v>17500</v>
          </cell>
        </row>
        <row r="2640">
          <cell r="A2640" t="str">
            <v>620.40.55.966-6250.01</v>
          </cell>
          <cell r="B2640">
            <v>36000</v>
          </cell>
        </row>
        <row r="2641">
          <cell r="A2641" t="str">
            <v>620.40.55.966-6250.02</v>
          </cell>
          <cell r="B2641">
            <v>35000</v>
          </cell>
        </row>
        <row r="2642">
          <cell r="A2642" t="str">
            <v>620.40.55.966-6250.03</v>
          </cell>
          <cell r="B2642">
            <v>5900</v>
          </cell>
        </row>
        <row r="2643">
          <cell r="A2643" t="str">
            <v>620.40.55.966-6250.04</v>
          </cell>
          <cell r="B2643">
            <v>8000</v>
          </cell>
        </row>
        <row r="2644">
          <cell r="A2644" t="str">
            <v>620.40.55.966-6300.01</v>
          </cell>
          <cell r="B2644">
            <v>1000</v>
          </cell>
        </row>
        <row r="2645">
          <cell r="A2645" t="str">
            <v>620.40.55.966-6300.03</v>
          </cell>
          <cell r="B2645">
            <v>320</v>
          </cell>
        </row>
        <row r="2646">
          <cell r="A2646" t="str">
            <v>620.40.55.966-6350.03</v>
          </cell>
          <cell r="B2646">
            <v>2900</v>
          </cell>
        </row>
        <row r="2647">
          <cell r="A2647" t="str">
            <v>620.40.55.966-6400.01</v>
          </cell>
          <cell r="B2647">
            <v>4700</v>
          </cell>
        </row>
        <row r="2648">
          <cell r="A2648" t="str">
            <v>620.40.55.966-6400.02</v>
          </cell>
          <cell r="B2648">
            <v>33000</v>
          </cell>
        </row>
        <row r="2649">
          <cell r="A2649" t="str">
            <v>620.40.55.966-6400.04</v>
          </cell>
          <cell r="B2649">
            <v>100</v>
          </cell>
        </row>
        <row r="2650">
          <cell r="A2650" t="str">
            <v>620.40.55.966-6400.11</v>
          </cell>
          <cell r="B2650">
            <v>15000</v>
          </cell>
        </row>
        <row r="2651">
          <cell r="A2651" t="str">
            <v>620.40.55.966-6400.19</v>
          </cell>
          <cell r="B2651">
            <v>230</v>
          </cell>
        </row>
        <row r="2652">
          <cell r="A2652" t="str">
            <v>620.40.55.966-6400.20</v>
          </cell>
          <cell r="B2652">
            <v>6500</v>
          </cell>
        </row>
        <row r="2653">
          <cell r="A2653" t="str">
            <v>620.40.55.966-6500.04</v>
          </cell>
          <cell r="B2653">
            <v>25200</v>
          </cell>
        </row>
        <row r="2654">
          <cell r="A2654" t="str">
            <v>620.40.55.966-6600.01</v>
          </cell>
          <cell r="B2654">
            <v>200</v>
          </cell>
        </row>
        <row r="2655">
          <cell r="A2655" t="str">
            <v>620.40.55.966-6600.04</v>
          </cell>
          <cell r="B2655">
            <v>1000</v>
          </cell>
        </row>
        <row r="2656">
          <cell r="A2656" t="str">
            <v>620.40.55.966-6600.05</v>
          </cell>
          <cell r="B2656">
            <v>1600</v>
          </cell>
        </row>
        <row r="2657">
          <cell r="A2657" t="str">
            <v>620.40.55.966-6600.07</v>
          </cell>
          <cell r="B2657">
            <v>225</v>
          </cell>
        </row>
        <row r="2658">
          <cell r="A2658" t="str">
            <v>620.40.60.520-6400.05</v>
          </cell>
          <cell r="B2658">
            <v>2000</v>
          </cell>
        </row>
        <row r="2659">
          <cell r="A2659" t="str">
            <v>630.00.00.000-6999.02</v>
          </cell>
          <cell r="B2659">
            <v>0</v>
          </cell>
        </row>
        <row r="2660">
          <cell r="A2660" t="str">
            <v>630.00.00.900-8050.22</v>
          </cell>
          <cell r="B2660">
            <v>2900375</v>
          </cell>
        </row>
        <row r="2661">
          <cell r="A2661" t="str">
            <v>630.40.80.005-8910.21</v>
          </cell>
          <cell r="B2661">
            <v>85415</v>
          </cell>
        </row>
        <row r="2662">
          <cell r="A2662" t="str">
            <v>630.40.80.015-4500.14</v>
          </cell>
          <cell r="B2662">
            <v>17161</v>
          </cell>
        </row>
        <row r="2663">
          <cell r="A2663" t="str">
            <v>630.40.80.015-4500.16</v>
          </cell>
          <cell r="B2663">
            <v>654360</v>
          </cell>
        </row>
        <row r="2664">
          <cell r="A2664" t="str">
            <v>630.40.80.015-4500.38</v>
          </cell>
          <cell r="B2664">
            <v>49896</v>
          </cell>
        </row>
        <row r="2665">
          <cell r="A2665" t="str">
            <v>630.40.80.015-4700.01</v>
          </cell>
          <cell r="B2665">
            <v>111400</v>
          </cell>
        </row>
        <row r="2666">
          <cell r="A2666" t="str">
            <v>630.40.80.015-4700.21</v>
          </cell>
          <cell r="B2666">
            <v>-11140</v>
          </cell>
        </row>
        <row r="2667">
          <cell r="A2667" t="str">
            <v>630.40.80.015-6600.25</v>
          </cell>
          <cell r="B2667">
            <v>63790</v>
          </cell>
        </row>
        <row r="2668">
          <cell r="A2668" t="str">
            <v>630.40.80.015-6600.26</v>
          </cell>
          <cell r="B2668">
            <v>1200</v>
          </cell>
        </row>
        <row r="2669">
          <cell r="A2669" t="str">
            <v>630.40.80.015-6600.36</v>
          </cell>
          <cell r="B2669">
            <v>2520</v>
          </cell>
        </row>
        <row r="2670">
          <cell r="A2670" t="str">
            <v>630.45.41.000-7000.99</v>
          </cell>
          <cell r="B2670">
            <v>2969250</v>
          </cell>
        </row>
        <row r="2671">
          <cell r="A2671" t="str">
            <v>640.00.00.000-6999.02</v>
          </cell>
          <cell r="B2671">
            <v>0</v>
          </cell>
        </row>
        <row r="2672">
          <cell r="A2672" t="str">
            <v>640.00.00.900-8050.07</v>
          </cell>
          <cell r="B2672">
            <v>14221723</v>
          </cell>
        </row>
        <row r="2673">
          <cell r="A2673" t="str">
            <v>640.00.00.900-8050.17</v>
          </cell>
          <cell r="B2673">
            <v>0</v>
          </cell>
        </row>
        <row r="2674">
          <cell r="A2674" t="str">
            <v>640.05.00.150-5100.06</v>
          </cell>
          <cell r="B2674">
            <v>2400</v>
          </cell>
        </row>
        <row r="2675">
          <cell r="A2675" t="str">
            <v>640.05.00.150-5100.17</v>
          </cell>
          <cell r="B2675">
            <v>3000</v>
          </cell>
        </row>
        <row r="2676">
          <cell r="A2676" t="str">
            <v>640.05.00.150-6000.35</v>
          </cell>
          <cell r="B2676">
            <v>1500</v>
          </cell>
        </row>
        <row r="2677">
          <cell r="A2677" t="str">
            <v>640.05.00.160-5000.01</v>
          </cell>
          <cell r="B2677">
            <v>31566</v>
          </cell>
        </row>
        <row r="2678">
          <cell r="A2678" t="str">
            <v>640.05.00.160-5000.06</v>
          </cell>
          <cell r="B2678">
            <v>3157</v>
          </cell>
        </row>
        <row r="2679">
          <cell r="A2679" t="str">
            <v>640.05.00.160-5000.07</v>
          </cell>
          <cell r="B2679">
            <v>501</v>
          </cell>
        </row>
        <row r="2680">
          <cell r="A2680" t="str">
            <v>640.05.00.160-5000.08</v>
          </cell>
          <cell r="B2680">
            <v>312</v>
          </cell>
        </row>
        <row r="2681">
          <cell r="A2681" t="str">
            <v>640.05.00.160-5100.00</v>
          </cell>
          <cell r="B2681">
            <v>6664</v>
          </cell>
        </row>
        <row r="2682">
          <cell r="A2682" t="str">
            <v>640.05.00.160-5100.01</v>
          </cell>
          <cell r="B2682">
            <v>1914</v>
          </cell>
        </row>
        <row r="2683">
          <cell r="A2683" t="str">
            <v>640.05.00.160-5100.02</v>
          </cell>
          <cell r="B2683">
            <v>5805</v>
          </cell>
        </row>
        <row r="2684">
          <cell r="A2684" t="str">
            <v>640.05.00.160-5100.03</v>
          </cell>
          <cell r="B2684">
            <v>343</v>
          </cell>
        </row>
        <row r="2685">
          <cell r="A2685" t="str">
            <v>640.05.00.160-5100.04</v>
          </cell>
          <cell r="B2685">
            <v>55</v>
          </cell>
        </row>
        <row r="2686">
          <cell r="A2686" t="str">
            <v>640.05.00.160-5100.05</v>
          </cell>
          <cell r="B2686">
            <v>56</v>
          </cell>
        </row>
        <row r="2687">
          <cell r="A2687" t="str">
            <v>640.05.00.160-5100.06</v>
          </cell>
          <cell r="B2687">
            <v>6000</v>
          </cell>
        </row>
        <row r="2688">
          <cell r="A2688" t="str">
            <v>640.05.00.160-5100.07</v>
          </cell>
          <cell r="B2688">
            <v>308</v>
          </cell>
        </row>
        <row r="2689">
          <cell r="A2689" t="str">
            <v>640.05.00.160-5100.11</v>
          </cell>
          <cell r="B2689">
            <v>521</v>
          </cell>
        </row>
        <row r="2690">
          <cell r="A2690" t="str">
            <v>640.05.00.160-5100.15</v>
          </cell>
          <cell r="B2690">
            <v>375</v>
          </cell>
        </row>
        <row r="2691">
          <cell r="A2691" t="str">
            <v>640.05.00.160-5100.17</v>
          </cell>
          <cell r="B2691">
            <v>7000</v>
          </cell>
        </row>
        <row r="2692">
          <cell r="A2692" t="str">
            <v>640.11.00.250-5000.01</v>
          </cell>
          <cell r="B2692">
            <v>7703</v>
          </cell>
        </row>
        <row r="2693">
          <cell r="A2693" t="str">
            <v>640.11.00.250-5000.08</v>
          </cell>
          <cell r="B2693">
            <v>140</v>
          </cell>
        </row>
        <row r="2694">
          <cell r="A2694" t="str">
            <v>640.11.00.250-5100.00</v>
          </cell>
          <cell r="B2694">
            <v>1640</v>
          </cell>
        </row>
        <row r="2695">
          <cell r="A2695" t="str">
            <v>640.11.00.250-5100.01</v>
          </cell>
          <cell r="B2695">
            <v>471</v>
          </cell>
        </row>
        <row r="2696">
          <cell r="A2696" t="str">
            <v>640.11.00.250-5100.03</v>
          </cell>
          <cell r="B2696">
            <v>93</v>
          </cell>
        </row>
        <row r="2697">
          <cell r="A2697" t="str">
            <v>640.11.00.250-5100.04</v>
          </cell>
          <cell r="B2697">
            <v>15</v>
          </cell>
        </row>
        <row r="2698">
          <cell r="A2698" t="str">
            <v>640.11.00.250-5100.05</v>
          </cell>
          <cell r="B2698">
            <v>14</v>
          </cell>
        </row>
        <row r="2699">
          <cell r="A2699" t="str">
            <v>640.11.00.250-5100.06</v>
          </cell>
          <cell r="B2699">
            <v>600</v>
          </cell>
        </row>
        <row r="2700">
          <cell r="A2700" t="str">
            <v>640.11.00.250-5100.07</v>
          </cell>
          <cell r="B2700">
            <v>76</v>
          </cell>
        </row>
        <row r="2701">
          <cell r="A2701" t="str">
            <v>640.11.00.250-5100.08</v>
          </cell>
          <cell r="B2701">
            <v>378</v>
          </cell>
        </row>
        <row r="2702">
          <cell r="A2702" t="str">
            <v>640.11.00.250-5100.11</v>
          </cell>
          <cell r="B2702">
            <v>121</v>
          </cell>
        </row>
        <row r="2703">
          <cell r="A2703" t="str">
            <v>640.11.00.250-5100.15</v>
          </cell>
          <cell r="B2703">
            <v>101</v>
          </cell>
        </row>
        <row r="2704">
          <cell r="A2704" t="str">
            <v>640.40.50.001-5100.06</v>
          </cell>
          <cell r="B2704">
            <v>3600</v>
          </cell>
        </row>
        <row r="2705">
          <cell r="A2705" t="str">
            <v>640.40.50.001-5100.17</v>
          </cell>
          <cell r="B2705">
            <v>6000</v>
          </cell>
        </row>
        <row r="2706">
          <cell r="A2706" t="str">
            <v>640.40.55.500-6400.01</v>
          </cell>
          <cell r="B2706">
            <v>57000</v>
          </cell>
        </row>
        <row r="2707">
          <cell r="A2707" t="str">
            <v>640.40.55.510-5100.06</v>
          </cell>
          <cell r="B2707">
            <v>600</v>
          </cell>
        </row>
        <row r="2708">
          <cell r="A2708" t="str">
            <v>640.40.55.510-5100.17</v>
          </cell>
          <cell r="B2708">
            <v>2500</v>
          </cell>
        </row>
        <row r="2709">
          <cell r="A2709" t="str">
            <v>640.40.60.520-5100.17</v>
          </cell>
          <cell r="B2709">
            <v>1500</v>
          </cell>
        </row>
        <row r="2710">
          <cell r="A2710" t="str">
            <v>640.40.60.520-6400.05</v>
          </cell>
          <cell r="B2710">
            <v>21000</v>
          </cell>
        </row>
        <row r="2711">
          <cell r="A2711" t="str">
            <v>640.40.60.530-6400.05</v>
          </cell>
          <cell r="B2711">
            <v>25000</v>
          </cell>
        </row>
        <row r="2712">
          <cell r="A2712" t="str">
            <v>640.40.60.530-6600.04</v>
          </cell>
          <cell r="B2712">
            <v>5500</v>
          </cell>
        </row>
        <row r="2713">
          <cell r="A2713" t="str">
            <v>640.40.80.005-8900.22</v>
          </cell>
          <cell r="B2713">
            <v>802680</v>
          </cell>
        </row>
        <row r="2714">
          <cell r="A2714" t="str">
            <v>640.40.80.005-8910.20</v>
          </cell>
          <cell r="B2714">
            <v>513500</v>
          </cell>
        </row>
        <row r="2715">
          <cell r="A2715" t="str">
            <v>640.40.80.005-8910.22</v>
          </cell>
          <cell r="B2715">
            <v>238720</v>
          </cell>
        </row>
        <row r="2716">
          <cell r="A2716" t="str">
            <v>640.40.80.005-8920.01</v>
          </cell>
          <cell r="B2716">
            <v>1520</v>
          </cell>
        </row>
        <row r="2717">
          <cell r="A2717" t="str">
            <v>640.40.80.015-4500.06</v>
          </cell>
          <cell r="B2717">
            <v>15921570</v>
          </cell>
        </row>
        <row r="2718">
          <cell r="A2718" t="str">
            <v>640.40.80.015-4500.07</v>
          </cell>
          <cell r="B2718">
            <v>1538450</v>
          </cell>
        </row>
        <row r="2719">
          <cell r="A2719" t="str">
            <v>640.40.80.015-4500.08</v>
          </cell>
          <cell r="B2719">
            <v>100000</v>
          </cell>
        </row>
        <row r="2720">
          <cell r="A2720" t="str">
            <v>640.40.80.015-4500.24</v>
          </cell>
          <cell r="B2720">
            <v>20000</v>
          </cell>
        </row>
        <row r="2721">
          <cell r="A2721" t="str">
            <v>640.40.80.015-4700.01</v>
          </cell>
          <cell r="B2721">
            <v>255620</v>
          </cell>
        </row>
        <row r="2722">
          <cell r="A2722" t="str">
            <v>640.40.80.015-4700.21</v>
          </cell>
          <cell r="B2722">
            <v>-25560</v>
          </cell>
        </row>
        <row r="2723">
          <cell r="A2723" t="str">
            <v>640.40.80.015-4850.07</v>
          </cell>
          <cell r="B2723">
            <v>85000</v>
          </cell>
        </row>
        <row r="2724">
          <cell r="A2724" t="str">
            <v>640.40.80.015-5000.01</v>
          </cell>
          <cell r="B2724">
            <v>394817</v>
          </cell>
        </row>
        <row r="2725">
          <cell r="A2725" t="str">
            <v>640.40.80.015-5000.02</v>
          </cell>
          <cell r="B2725">
            <v>27000</v>
          </cell>
        </row>
        <row r="2726">
          <cell r="A2726" t="str">
            <v>640.40.80.015-5000.03</v>
          </cell>
          <cell r="B2726">
            <v>1500</v>
          </cell>
        </row>
        <row r="2727">
          <cell r="A2727" t="str">
            <v>640.40.80.015-5000.07</v>
          </cell>
          <cell r="B2727">
            <v>6084</v>
          </cell>
        </row>
        <row r="2728">
          <cell r="A2728" t="str">
            <v>640.40.80.015-5000.08</v>
          </cell>
          <cell r="B2728">
            <v>4100</v>
          </cell>
        </row>
        <row r="2729">
          <cell r="A2729" t="str">
            <v>640.40.80.015-5100.00</v>
          </cell>
          <cell r="B2729">
            <v>109143</v>
          </cell>
        </row>
        <row r="2730">
          <cell r="A2730" t="str">
            <v>640.40.80.015-5100.01</v>
          </cell>
          <cell r="B2730">
            <v>27587</v>
          </cell>
        </row>
        <row r="2731">
          <cell r="A2731" t="str">
            <v>640.40.80.015-5100.02</v>
          </cell>
          <cell r="B2731">
            <v>73440</v>
          </cell>
        </row>
        <row r="2732">
          <cell r="A2732" t="str">
            <v>640.40.80.015-5100.03</v>
          </cell>
          <cell r="B2732">
            <v>4613</v>
          </cell>
        </row>
        <row r="2733">
          <cell r="A2733" t="str">
            <v>640.40.80.015-5100.04</v>
          </cell>
          <cell r="B2733">
            <v>739</v>
          </cell>
        </row>
        <row r="2734">
          <cell r="A2734" t="str">
            <v>640.40.80.015-5100.05</v>
          </cell>
          <cell r="B2734">
            <v>627</v>
          </cell>
        </row>
        <row r="2735">
          <cell r="A2735" t="str">
            <v>640.40.80.015-5100.06</v>
          </cell>
          <cell r="B2735">
            <v>24600</v>
          </cell>
        </row>
        <row r="2736">
          <cell r="A2736" t="str">
            <v>640.40.80.015-5100.07</v>
          </cell>
          <cell r="B2736">
            <v>3419</v>
          </cell>
        </row>
        <row r="2737">
          <cell r="A2737" t="str">
            <v>640.40.80.015-5100.08</v>
          </cell>
          <cell r="B2737">
            <v>1247</v>
          </cell>
        </row>
        <row r="2738">
          <cell r="A2738" t="str">
            <v>640.40.80.015-5100.11</v>
          </cell>
          <cell r="B2738">
            <v>5919</v>
          </cell>
        </row>
        <row r="2739">
          <cell r="A2739" t="str">
            <v>640.40.80.015-5100.12</v>
          </cell>
          <cell r="B2739">
            <v>1950</v>
          </cell>
        </row>
        <row r="2740">
          <cell r="A2740" t="str">
            <v>640.40.80.015-5100.15</v>
          </cell>
          <cell r="B2740">
            <v>1800</v>
          </cell>
        </row>
        <row r="2741">
          <cell r="A2741" t="str">
            <v>640.40.80.015-5100.17</v>
          </cell>
          <cell r="B2741">
            <v>70500</v>
          </cell>
        </row>
        <row r="2742">
          <cell r="A2742" t="str">
            <v>640.40.80.015-6000.01</v>
          </cell>
          <cell r="B2742">
            <v>1992670</v>
          </cell>
        </row>
        <row r="2743">
          <cell r="A2743" t="str">
            <v>640.40.80.015-6000.12</v>
          </cell>
          <cell r="B2743">
            <v>32000</v>
          </cell>
        </row>
        <row r="2744">
          <cell r="A2744" t="str">
            <v>640.40.80.015-6000.18</v>
          </cell>
          <cell r="B2744">
            <v>50000</v>
          </cell>
        </row>
        <row r="2745">
          <cell r="A2745" t="str">
            <v>640.40.80.015-6100.02</v>
          </cell>
          <cell r="B2745">
            <v>7500</v>
          </cell>
        </row>
        <row r="2746">
          <cell r="A2746" t="str">
            <v>640.40.80.015-6100.03</v>
          </cell>
          <cell r="B2746">
            <v>20000</v>
          </cell>
        </row>
        <row r="2747">
          <cell r="A2747" t="str">
            <v>640.40.80.015-6200.01</v>
          </cell>
          <cell r="B2747">
            <v>10000</v>
          </cell>
        </row>
        <row r="2748">
          <cell r="A2748" t="str">
            <v>640.40.80.015-6200.02</v>
          </cell>
          <cell r="B2748">
            <v>6811</v>
          </cell>
        </row>
        <row r="2749">
          <cell r="A2749" t="str">
            <v>640.40.80.015-6200.03</v>
          </cell>
          <cell r="B2749">
            <v>6000</v>
          </cell>
        </row>
        <row r="2750">
          <cell r="A2750" t="str">
            <v>640.40.80.015-6200.04</v>
          </cell>
          <cell r="B2750">
            <v>8500</v>
          </cell>
        </row>
        <row r="2751">
          <cell r="A2751" t="str">
            <v>640.40.80.015-6200.09</v>
          </cell>
          <cell r="B2751">
            <v>5200</v>
          </cell>
        </row>
        <row r="2752">
          <cell r="A2752" t="str">
            <v>640.40.80.015-6280.11</v>
          </cell>
          <cell r="B2752">
            <v>4000</v>
          </cell>
        </row>
        <row r="2753">
          <cell r="A2753" t="str">
            <v>640.40.80.015-6280.14</v>
          </cell>
          <cell r="B2753">
            <v>300</v>
          </cell>
        </row>
        <row r="2754">
          <cell r="A2754" t="str">
            <v>640.40.80.015-6300.01</v>
          </cell>
          <cell r="B2754">
            <v>3500</v>
          </cell>
        </row>
        <row r="2755">
          <cell r="A2755" t="str">
            <v>640.40.80.015-6300.02</v>
          </cell>
          <cell r="B2755">
            <v>200</v>
          </cell>
        </row>
        <row r="2756">
          <cell r="A2756" t="str">
            <v>640.40.80.015-6350.01</v>
          </cell>
          <cell r="B2756">
            <v>8000</v>
          </cell>
        </row>
        <row r="2757">
          <cell r="A2757" t="str">
            <v>640.40.80.015-6350.02</v>
          </cell>
          <cell r="B2757">
            <v>1200</v>
          </cell>
        </row>
        <row r="2758">
          <cell r="A2758" t="str">
            <v>640.40.80.015-6350.03</v>
          </cell>
          <cell r="B2758">
            <v>500</v>
          </cell>
        </row>
        <row r="2759">
          <cell r="A2759" t="str">
            <v>640.40.80.015-6400.02</v>
          </cell>
          <cell r="B2759">
            <v>2000</v>
          </cell>
        </row>
        <row r="2760">
          <cell r="A2760" t="str">
            <v>640.40.80.015-6400.20</v>
          </cell>
          <cell r="B2760">
            <v>29000</v>
          </cell>
        </row>
        <row r="2761">
          <cell r="A2761" t="str">
            <v>640.40.80.015-6500.04</v>
          </cell>
          <cell r="B2761">
            <v>304200</v>
          </cell>
        </row>
        <row r="2762">
          <cell r="A2762" t="str">
            <v>640.40.80.015-6600.01</v>
          </cell>
          <cell r="B2762">
            <v>2000</v>
          </cell>
        </row>
        <row r="2763">
          <cell r="A2763" t="str">
            <v>640.40.80.015-6600.03</v>
          </cell>
          <cell r="B2763">
            <v>500</v>
          </cell>
        </row>
        <row r="2764">
          <cell r="A2764" t="str">
            <v>640.40.80.015-6600.04</v>
          </cell>
          <cell r="B2764">
            <v>3500</v>
          </cell>
        </row>
        <row r="2765">
          <cell r="A2765" t="str">
            <v>640.40.80.015-6600.05</v>
          </cell>
          <cell r="B2765">
            <v>150</v>
          </cell>
        </row>
        <row r="2766">
          <cell r="A2766" t="str">
            <v>640.40.80.015-6600.07</v>
          </cell>
          <cell r="B2766">
            <v>2000</v>
          </cell>
        </row>
        <row r="2767">
          <cell r="A2767" t="str">
            <v>640.40.80.015-6600.16</v>
          </cell>
          <cell r="B2767">
            <v>90000</v>
          </cell>
        </row>
        <row r="2768">
          <cell r="A2768" t="str">
            <v>640.40.80.015-6600.25</v>
          </cell>
          <cell r="B2768">
            <v>1357980</v>
          </cell>
        </row>
        <row r="2769">
          <cell r="A2769" t="str">
            <v>640.40.80.015-6600.26</v>
          </cell>
          <cell r="B2769">
            <v>135050</v>
          </cell>
        </row>
        <row r="2770">
          <cell r="A2770" t="str">
            <v>640.40.80.015-6600.32</v>
          </cell>
          <cell r="B2770">
            <v>49800</v>
          </cell>
        </row>
        <row r="2771">
          <cell r="A2771" t="str">
            <v>640.40.80.015-6600.36</v>
          </cell>
          <cell r="B2771">
            <v>137940</v>
          </cell>
        </row>
        <row r="2772">
          <cell r="A2772" t="str">
            <v>640.40.80.560-5000.01</v>
          </cell>
          <cell r="B2772">
            <v>438720</v>
          </cell>
        </row>
        <row r="2773">
          <cell r="A2773" t="str">
            <v>640.40.80.560-5000.02</v>
          </cell>
          <cell r="B2773">
            <v>15000</v>
          </cell>
        </row>
        <row r="2774">
          <cell r="A2774" t="str">
            <v>640.40.80.560-5000.03</v>
          </cell>
          <cell r="B2774">
            <v>7500</v>
          </cell>
        </row>
        <row r="2775">
          <cell r="A2775" t="str">
            <v>640.40.80.560-5000.04</v>
          </cell>
          <cell r="B2775">
            <v>4000</v>
          </cell>
        </row>
        <row r="2776">
          <cell r="A2776" t="str">
            <v>640.40.80.560-5000.07</v>
          </cell>
          <cell r="B2776">
            <v>3087</v>
          </cell>
        </row>
        <row r="2777">
          <cell r="A2777" t="str">
            <v>640.40.80.560-5000.08</v>
          </cell>
          <cell r="B2777">
            <v>3990</v>
          </cell>
        </row>
        <row r="2778">
          <cell r="A2778" t="str">
            <v>640.40.80.560-5100.00</v>
          </cell>
          <cell r="B2778">
            <v>44611</v>
          </cell>
        </row>
        <row r="2779">
          <cell r="A2779" t="str">
            <v>640.40.80.560-5100.01</v>
          </cell>
          <cell r="B2779">
            <v>42014</v>
          </cell>
        </row>
        <row r="2780">
          <cell r="A2780" t="str">
            <v>640.40.80.560-5100.02</v>
          </cell>
          <cell r="B2780">
            <v>74126</v>
          </cell>
        </row>
        <row r="2781">
          <cell r="A2781" t="str">
            <v>640.40.80.560-5100.03</v>
          </cell>
          <cell r="B2781">
            <v>6511</v>
          </cell>
        </row>
        <row r="2782">
          <cell r="A2782" t="str">
            <v>640.40.80.560-5100.04</v>
          </cell>
          <cell r="B2782">
            <v>1061</v>
          </cell>
        </row>
        <row r="2783">
          <cell r="A2783" t="str">
            <v>640.40.80.560-5100.05</v>
          </cell>
          <cell r="B2783">
            <v>104</v>
          </cell>
        </row>
        <row r="2784">
          <cell r="A2784" t="str">
            <v>640.40.80.560-5100.06</v>
          </cell>
          <cell r="B2784">
            <v>7200</v>
          </cell>
        </row>
        <row r="2785">
          <cell r="A2785" t="str">
            <v>640.40.80.560-5100.07</v>
          </cell>
          <cell r="B2785">
            <v>2324</v>
          </cell>
        </row>
        <row r="2786">
          <cell r="A2786" t="str">
            <v>640.40.80.560-5100.08</v>
          </cell>
          <cell r="B2786">
            <v>5795</v>
          </cell>
        </row>
        <row r="2787">
          <cell r="A2787" t="str">
            <v>640.40.80.560-5100.10</v>
          </cell>
          <cell r="B2787">
            <v>270</v>
          </cell>
        </row>
        <row r="2788">
          <cell r="A2788" t="str">
            <v>640.40.80.560-5100.11</v>
          </cell>
          <cell r="B2788">
            <v>6555</v>
          </cell>
        </row>
        <row r="2789">
          <cell r="A2789" t="str">
            <v>640.40.80.560-6000.01</v>
          </cell>
          <cell r="B2789">
            <v>50000</v>
          </cell>
        </row>
        <row r="2790">
          <cell r="A2790" t="str">
            <v>640.40.80.560-6000.13</v>
          </cell>
          <cell r="B2790">
            <v>199820</v>
          </cell>
        </row>
        <row r="2791">
          <cell r="A2791" t="str">
            <v>640.40.80.560-6000.14</v>
          </cell>
          <cell r="B2791">
            <v>13695</v>
          </cell>
        </row>
        <row r="2792">
          <cell r="A2792" t="str">
            <v>640.40.80.560-6000.18</v>
          </cell>
          <cell r="B2792">
            <v>50000</v>
          </cell>
        </row>
        <row r="2793">
          <cell r="A2793" t="str">
            <v>640.40.80.560-6200.02</v>
          </cell>
          <cell r="B2793">
            <v>1500</v>
          </cell>
        </row>
        <row r="2794">
          <cell r="A2794" t="str">
            <v>640.40.80.560-6280.39</v>
          </cell>
          <cell r="B2794">
            <v>6794</v>
          </cell>
        </row>
        <row r="2795">
          <cell r="A2795" t="str">
            <v>640.40.80.560-6300.01</v>
          </cell>
          <cell r="B2795">
            <v>70900</v>
          </cell>
        </row>
        <row r="2796">
          <cell r="A2796" t="str">
            <v>640.40.80.560-6300.02</v>
          </cell>
          <cell r="B2796">
            <v>3000</v>
          </cell>
        </row>
        <row r="2797">
          <cell r="A2797" t="str">
            <v>640.40.80.560-6375.04</v>
          </cell>
          <cell r="B2797">
            <v>20000</v>
          </cell>
        </row>
        <row r="2798">
          <cell r="A2798" t="str">
            <v>640.40.80.560-6375.05</v>
          </cell>
          <cell r="B2798">
            <v>100000</v>
          </cell>
        </row>
        <row r="2799">
          <cell r="A2799" t="str">
            <v>640.40.80.560-6375.20</v>
          </cell>
          <cell r="B2799">
            <v>100000</v>
          </cell>
        </row>
        <row r="2800">
          <cell r="A2800" t="str">
            <v>640.40.80.560-6600.04</v>
          </cell>
          <cell r="B2800">
            <v>6000</v>
          </cell>
        </row>
        <row r="2801">
          <cell r="A2801" t="str">
            <v>640.40.80.560-6600.05</v>
          </cell>
          <cell r="B2801">
            <v>100</v>
          </cell>
        </row>
        <row r="2802">
          <cell r="A2802" t="str">
            <v>640.40.80.640-5000.01</v>
          </cell>
          <cell r="B2802">
            <v>702246</v>
          </cell>
        </row>
        <row r="2803">
          <cell r="A2803" t="str">
            <v>640.40.80.640-5000.02</v>
          </cell>
          <cell r="B2803">
            <v>18628</v>
          </cell>
        </row>
        <row r="2804">
          <cell r="A2804" t="str">
            <v>640.40.80.640-5000.03</v>
          </cell>
          <cell r="B2804">
            <v>50000</v>
          </cell>
        </row>
        <row r="2805">
          <cell r="A2805" t="str">
            <v>640.40.80.640-5000.04</v>
          </cell>
          <cell r="B2805">
            <v>10000</v>
          </cell>
        </row>
        <row r="2806">
          <cell r="A2806" t="str">
            <v>640.40.80.640-5000.06</v>
          </cell>
          <cell r="B2806">
            <v>5000</v>
          </cell>
        </row>
        <row r="2807">
          <cell r="A2807" t="str">
            <v>640.40.80.640-5000.07</v>
          </cell>
          <cell r="B2807">
            <v>113</v>
          </cell>
        </row>
        <row r="2808">
          <cell r="A2808" t="str">
            <v>640.40.80.640-5000.08</v>
          </cell>
          <cell r="B2808">
            <v>8970</v>
          </cell>
        </row>
        <row r="2809">
          <cell r="A2809" t="str">
            <v>640.40.80.640-5100.00</v>
          </cell>
          <cell r="B2809">
            <v>166703</v>
          </cell>
        </row>
        <row r="2810">
          <cell r="A2810" t="str">
            <v>640.40.80.640-5100.01</v>
          </cell>
          <cell r="B2810">
            <v>82920</v>
          </cell>
        </row>
        <row r="2811">
          <cell r="A2811" t="str">
            <v>640.40.80.640-5100.02</v>
          </cell>
          <cell r="B2811">
            <v>157401</v>
          </cell>
        </row>
        <row r="2812">
          <cell r="A2812" t="str">
            <v>640.40.80.640-5100.03</v>
          </cell>
          <cell r="B2812">
            <v>10850</v>
          </cell>
        </row>
        <row r="2813">
          <cell r="A2813" t="str">
            <v>640.40.80.640-5100.04</v>
          </cell>
          <cell r="B2813">
            <v>1753</v>
          </cell>
        </row>
        <row r="2814">
          <cell r="A2814" t="str">
            <v>640.40.80.640-5100.05</v>
          </cell>
          <cell r="B2814">
            <v>668</v>
          </cell>
        </row>
        <row r="2815">
          <cell r="A2815" t="str">
            <v>640.40.80.640-5100.06</v>
          </cell>
          <cell r="B2815">
            <v>24600</v>
          </cell>
        </row>
        <row r="2816">
          <cell r="A2816" t="str">
            <v>640.40.80.640-5100.07</v>
          </cell>
          <cell r="B2816">
            <v>1818</v>
          </cell>
        </row>
        <row r="2817">
          <cell r="A2817" t="str">
            <v>640.40.80.640-5100.08</v>
          </cell>
          <cell r="B2817">
            <v>33778</v>
          </cell>
        </row>
        <row r="2818">
          <cell r="A2818" t="str">
            <v>640.40.80.640-5100.10</v>
          </cell>
          <cell r="B2818">
            <v>2430</v>
          </cell>
        </row>
        <row r="2819">
          <cell r="A2819" t="str">
            <v>640.40.80.640-5100.11</v>
          </cell>
          <cell r="B2819">
            <v>10792</v>
          </cell>
        </row>
        <row r="2820">
          <cell r="A2820" t="str">
            <v>640.40.80.640-5100.15</v>
          </cell>
          <cell r="B2820">
            <v>28</v>
          </cell>
        </row>
        <row r="2821">
          <cell r="A2821" t="str">
            <v>640.40.80.640-6000.09</v>
          </cell>
          <cell r="B2821">
            <v>7500</v>
          </cell>
        </row>
        <row r="2822">
          <cell r="A2822" t="str">
            <v>640.40.80.640-6100.01</v>
          </cell>
          <cell r="B2822">
            <v>1800000</v>
          </cell>
        </row>
        <row r="2823">
          <cell r="A2823" t="str">
            <v>640.40.80.640-6200.02</v>
          </cell>
          <cell r="B2823">
            <v>20000</v>
          </cell>
        </row>
        <row r="2824">
          <cell r="A2824" t="str">
            <v>640.40.80.640-6200.05</v>
          </cell>
          <cell r="B2824">
            <v>13000</v>
          </cell>
        </row>
        <row r="2825">
          <cell r="A2825" t="str">
            <v>640.40.80.640-6280.12</v>
          </cell>
          <cell r="B2825">
            <v>738437</v>
          </cell>
        </row>
        <row r="2826">
          <cell r="A2826" t="str">
            <v>640.40.80.640-6300.01</v>
          </cell>
          <cell r="B2826">
            <v>2150</v>
          </cell>
        </row>
        <row r="2827">
          <cell r="A2827" t="str">
            <v>640.40.80.640-6300.03</v>
          </cell>
          <cell r="B2827">
            <v>396</v>
          </cell>
        </row>
        <row r="2828">
          <cell r="A2828" t="str">
            <v>640.40.80.640-6375.10</v>
          </cell>
          <cell r="B2828">
            <v>325000</v>
          </cell>
        </row>
        <row r="2829">
          <cell r="A2829" t="str">
            <v>640.40.80.640-6400.04</v>
          </cell>
          <cell r="B2829">
            <v>20000</v>
          </cell>
        </row>
        <row r="2830">
          <cell r="A2830" t="str">
            <v>640.40.80.640-6600.04</v>
          </cell>
          <cell r="B2830">
            <v>12998</v>
          </cell>
        </row>
        <row r="2831">
          <cell r="A2831" t="str">
            <v>640.40.80.650-5000.01</v>
          </cell>
          <cell r="B2831">
            <v>337900</v>
          </cell>
        </row>
        <row r="2832">
          <cell r="A2832" t="str">
            <v>640.40.80.650-5000.02</v>
          </cell>
          <cell r="B2832">
            <v>15000</v>
          </cell>
        </row>
        <row r="2833">
          <cell r="A2833" t="str">
            <v>640.40.80.650-5000.03</v>
          </cell>
          <cell r="B2833">
            <v>14000</v>
          </cell>
        </row>
        <row r="2834">
          <cell r="A2834" t="str">
            <v>640.40.80.650-5000.04</v>
          </cell>
          <cell r="B2834">
            <v>2500</v>
          </cell>
        </row>
        <row r="2835">
          <cell r="A2835" t="str">
            <v>640.40.80.650-5000.06</v>
          </cell>
          <cell r="B2835">
            <v>1500</v>
          </cell>
        </row>
        <row r="2836">
          <cell r="A2836" t="str">
            <v>640.40.80.650-5000.07</v>
          </cell>
          <cell r="B2836">
            <v>1210</v>
          </cell>
        </row>
        <row r="2837">
          <cell r="A2837" t="str">
            <v>640.40.80.650-5000.08</v>
          </cell>
          <cell r="B2837">
            <v>3800</v>
          </cell>
        </row>
        <row r="2838">
          <cell r="A2838" t="str">
            <v>640.40.80.650-5100.00</v>
          </cell>
          <cell r="B2838">
            <v>57047</v>
          </cell>
        </row>
        <row r="2839">
          <cell r="A2839" t="str">
            <v>640.40.80.650-5100.01</v>
          </cell>
          <cell r="B2839">
            <v>36515</v>
          </cell>
        </row>
        <row r="2840">
          <cell r="A2840" t="str">
            <v>640.40.80.650-5100.02</v>
          </cell>
          <cell r="B2840">
            <v>77483</v>
          </cell>
        </row>
        <row r="2841">
          <cell r="A2841" t="str">
            <v>640.40.80.650-5100.03</v>
          </cell>
          <cell r="B2841">
            <v>5225</v>
          </cell>
        </row>
        <row r="2842">
          <cell r="A2842" t="str">
            <v>640.40.80.650-5100.04</v>
          </cell>
          <cell r="B2842">
            <v>861</v>
          </cell>
        </row>
        <row r="2843">
          <cell r="A2843" t="str">
            <v>640.40.80.650-5100.05</v>
          </cell>
          <cell r="B2843">
            <v>203</v>
          </cell>
        </row>
        <row r="2844">
          <cell r="A2844" t="str">
            <v>640.40.80.650-5100.06</v>
          </cell>
          <cell r="B2844">
            <v>9000</v>
          </cell>
        </row>
        <row r="2845">
          <cell r="A2845" t="str">
            <v>640.40.80.650-5100.07</v>
          </cell>
          <cell r="B2845">
            <v>1372</v>
          </cell>
        </row>
        <row r="2846">
          <cell r="A2846" t="str">
            <v>640.40.80.650-5100.08</v>
          </cell>
          <cell r="B2846">
            <v>4384</v>
          </cell>
        </row>
        <row r="2847">
          <cell r="A2847" t="str">
            <v>640.40.80.650-5100.10</v>
          </cell>
          <cell r="B2847">
            <v>1300</v>
          </cell>
        </row>
        <row r="2848">
          <cell r="A2848" t="str">
            <v>640.40.80.650-5100.11</v>
          </cell>
          <cell r="B2848">
            <v>5041</v>
          </cell>
        </row>
        <row r="2849">
          <cell r="A2849" t="str">
            <v>640.40.80.650-6000.01</v>
          </cell>
          <cell r="B2849">
            <v>20000</v>
          </cell>
        </row>
        <row r="2850">
          <cell r="A2850" t="str">
            <v>640.40.80.650-6000.09</v>
          </cell>
          <cell r="B2850">
            <v>6000</v>
          </cell>
        </row>
        <row r="2851">
          <cell r="A2851" t="str">
            <v>640.40.80.650-6280.13</v>
          </cell>
          <cell r="B2851">
            <v>92000</v>
          </cell>
        </row>
        <row r="2852">
          <cell r="A2852" t="str">
            <v>640.40.80.650-6300.01</v>
          </cell>
          <cell r="B2852">
            <v>1000</v>
          </cell>
        </row>
        <row r="2853">
          <cell r="A2853" t="str">
            <v>640.40.80.650-6300.03</v>
          </cell>
          <cell r="B2853">
            <v>1000</v>
          </cell>
        </row>
        <row r="2854">
          <cell r="A2854" t="str">
            <v>640.40.80.650-6400.02</v>
          </cell>
          <cell r="B2854">
            <v>12000</v>
          </cell>
        </row>
        <row r="2855">
          <cell r="A2855" t="str">
            <v>640.40.80.650-6400.19</v>
          </cell>
          <cell r="B2855">
            <v>55138</v>
          </cell>
        </row>
        <row r="2856">
          <cell r="A2856" t="str">
            <v>640.40.80.650-6600.04</v>
          </cell>
          <cell r="B2856">
            <v>4000</v>
          </cell>
        </row>
        <row r="2857">
          <cell r="A2857" t="str">
            <v>640.40.80.660-5000.01</v>
          </cell>
          <cell r="B2857">
            <v>780975</v>
          </cell>
        </row>
        <row r="2858">
          <cell r="A2858" t="str">
            <v>640.40.80.660-5000.03</v>
          </cell>
          <cell r="B2858">
            <v>40000</v>
          </cell>
        </row>
        <row r="2859">
          <cell r="A2859" t="str">
            <v>640.40.80.660-5000.06</v>
          </cell>
          <cell r="B2859">
            <v>500</v>
          </cell>
        </row>
        <row r="2860">
          <cell r="A2860" t="str">
            <v>640.40.80.660-5000.07</v>
          </cell>
          <cell r="B2860">
            <v>1356</v>
          </cell>
        </row>
        <row r="2861">
          <cell r="A2861" t="str">
            <v>640.40.80.660-5000.08</v>
          </cell>
          <cell r="B2861">
            <v>11665</v>
          </cell>
        </row>
        <row r="2862">
          <cell r="A2862" t="str">
            <v>640.40.80.660-5100.00</v>
          </cell>
          <cell r="B2862">
            <v>172259</v>
          </cell>
        </row>
        <row r="2863">
          <cell r="A2863" t="str">
            <v>640.40.80.660-5100.01</v>
          </cell>
          <cell r="B2863">
            <v>87602</v>
          </cell>
        </row>
        <row r="2864">
          <cell r="A2864" t="str">
            <v>640.40.80.660-5100.02</v>
          </cell>
          <cell r="B2864">
            <v>164892</v>
          </cell>
        </row>
        <row r="2865">
          <cell r="A2865" t="str">
            <v>640.40.80.660-5100.03</v>
          </cell>
          <cell r="B2865">
            <v>13432</v>
          </cell>
        </row>
        <row r="2866">
          <cell r="A2866" t="str">
            <v>640.40.80.660-5100.04</v>
          </cell>
          <cell r="B2866">
            <v>2196</v>
          </cell>
        </row>
        <row r="2867">
          <cell r="A2867" t="str">
            <v>640.40.80.660-5100.05</v>
          </cell>
          <cell r="B2867">
            <v>639</v>
          </cell>
        </row>
        <row r="2868">
          <cell r="A2868" t="str">
            <v>640.40.80.660-5100.06</v>
          </cell>
          <cell r="B2868">
            <v>24600</v>
          </cell>
        </row>
        <row r="2869">
          <cell r="A2869" t="str">
            <v>640.40.80.660-5100.07</v>
          </cell>
          <cell r="B2869">
            <v>2838</v>
          </cell>
        </row>
        <row r="2870">
          <cell r="A2870" t="str">
            <v>640.40.80.660-5100.08</v>
          </cell>
          <cell r="B2870">
            <v>34790</v>
          </cell>
        </row>
        <row r="2871">
          <cell r="A2871" t="str">
            <v>640.40.80.660-5100.10</v>
          </cell>
          <cell r="B2871">
            <v>2985</v>
          </cell>
        </row>
        <row r="2872">
          <cell r="A2872" t="str">
            <v>640.40.80.660-5100.11</v>
          </cell>
          <cell r="B2872">
            <v>11997</v>
          </cell>
        </row>
        <row r="2873">
          <cell r="A2873" t="str">
            <v>640.40.80.660-5100.15</v>
          </cell>
          <cell r="B2873">
            <v>324</v>
          </cell>
        </row>
        <row r="2874">
          <cell r="A2874" t="str">
            <v>640.40.80.660-6000.01</v>
          </cell>
          <cell r="B2874">
            <v>77607</v>
          </cell>
        </row>
        <row r="2875">
          <cell r="A2875" t="str">
            <v>640.40.80.660-6000.07</v>
          </cell>
          <cell r="B2875">
            <v>10000</v>
          </cell>
        </row>
        <row r="2876">
          <cell r="A2876" t="str">
            <v>640.40.80.660-6000.09</v>
          </cell>
          <cell r="B2876">
            <v>7500</v>
          </cell>
        </row>
        <row r="2877">
          <cell r="A2877" t="str">
            <v>640.40.80.660-6200.02</v>
          </cell>
          <cell r="B2877">
            <v>457370</v>
          </cell>
        </row>
        <row r="2878">
          <cell r="A2878" t="str">
            <v>640.40.80.660-6200.05</v>
          </cell>
          <cell r="B2878">
            <v>20000</v>
          </cell>
        </row>
        <row r="2879">
          <cell r="A2879" t="str">
            <v>640.40.80.660-6200.07</v>
          </cell>
          <cell r="B2879">
            <v>1000</v>
          </cell>
        </row>
        <row r="2880">
          <cell r="A2880" t="str">
            <v>640.40.80.660-6280.14</v>
          </cell>
          <cell r="B2880">
            <v>12000</v>
          </cell>
        </row>
        <row r="2881">
          <cell r="A2881" t="str">
            <v>640.40.80.660-6280.15</v>
          </cell>
          <cell r="B2881">
            <v>7000</v>
          </cell>
        </row>
        <row r="2882">
          <cell r="A2882" t="str">
            <v>640.40.80.660-6280.16</v>
          </cell>
          <cell r="B2882">
            <v>500000</v>
          </cell>
        </row>
        <row r="2883">
          <cell r="A2883" t="str">
            <v>640.40.80.660-6280.42</v>
          </cell>
          <cell r="B2883">
            <v>25000</v>
          </cell>
        </row>
        <row r="2884">
          <cell r="A2884" t="str">
            <v>640.40.80.660-6300.01</v>
          </cell>
          <cell r="B2884">
            <v>1600</v>
          </cell>
        </row>
        <row r="2885">
          <cell r="A2885" t="str">
            <v>640.40.80.660-6300.03</v>
          </cell>
          <cell r="B2885">
            <v>1000</v>
          </cell>
        </row>
        <row r="2886">
          <cell r="A2886" t="str">
            <v>640.40.80.660-6350.03</v>
          </cell>
          <cell r="B2886">
            <v>179928</v>
          </cell>
        </row>
        <row r="2887">
          <cell r="A2887" t="str">
            <v>640.40.80.660-6350.04</v>
          </cell>
          <cell r="B2887">
            <v>189655</v>
          </cell>
        </row>
        <row r="2888">
          <cell r="A2888" t="str">
            <v>640.40.80.660-6400.01</v>
          </cell>
          <cell r="B2888">
            <v>65362</v>
          </cell>
        </row>
        <row r="2889">
          <cell r="A2889" t="str">
            <v>640.40.80.660-6400.02</v>
          </cell>
          <cell r="B2889">
            <v>202381</v>
          </cell>
        </row>
        <row r="2890">
          <cell r="A2890" t="str">
            <v>640.40.80.660-6400.03</v>
          </cell>
          <cell r="B2890">
            <v>112556</v>
          </cell>
        </row>
        <row r="2891">
          <cell r="A2891" t="str">
            <v>640.40.80.660-6400.04</v>
          </cell>
          <cell r="B2891">
            <v>20000</v>
          </cell>
        </row>
        <row r="2892">
          <cell r="A2892" t="str">
            <v>640.40.80.660-6400.19</v>
          </cell>
          <cell r="B2892">
            <v>5000</v>
          </cell>
        </row>
        <row r="2893">
          <cell r="A2893" t="str">
            <v>640.40.80.660-6400.20</v>
          </cell>
          <cell r="B2893">
            <v>5000</v>
          </cell>
        </row>
        <row r="2894">
          <cell r="A2894" t="str">
            <v>640.40.80.660-6600.03</v>
          </cell>
          <cell r="B2894">
            <v>400</v>
          </cell>
        </row>
        <row r="2895">
          <cell r="A2895" t="str">
            <v>640.40.80.660-6600.04</v>
          </cell>
          <cell r="B2895">
            <v>15855</v>
          </cell>
        </row>
        <row r="2896">
          <cell r="A2896" t="str">
            <v>640.40.80.660-7000.99</v>
          </cell>
          <cell r="B2896">
            <v>1217000</v>
          </cell>
        </row>
        <row r="2897">
          <cell r="A2897" t="str">
            <v>640.40.80.670-5000.01</v>
          </cell>
          <cell r="B2897">
            <v>631206</v>
          </cell>
        </row>
        <row r="2898">
          <cell r="A2898" t="str">
            <v>640.40.80.670-5000.03</v>
          </cell>
          <cell r="B2898">
            <v>40000</v>
          </cell>
        </row>
        <row r="2899">
          <cell r="A2899" t="str">
            <v>640.40.80.670-5000.07</v>
          </cell>
          <cell r="B2899">
            <v>2942</v>
          </cell>
        </row>
        <row r="2900">
          <cell r="A2900" t="str">
            <v>640.40.80.670-5000.08</v>
          </cell>
          <cell r="B2900">
            <v>10805</v>
          </cell>
        </row>
        <row r="2901">
          <cell r="A2901" t="str">
            <v>640.40.80.670-5100.00</v>
          </cell>
          <cell r="B2901">
            <v>150217</v>
          </cell>
        </row>
        <row r="2902">
          <cell r="A2902" t="str">
            <v>640.40.80.670-5100.01</v>
          </cell>
          <cell r="B2902">
            <v>66537</v>
          </cell>
        </row>
        <row r="2903">
          <cell r="A2903" t="str">
            <v>640.40.80.670-5100.02</v>
          </cell>
          <cell r="B2903">
            <v>149557</v>
          </cell>
        </row>
        <row r="2904">
          <cell r="A2904" t="str">
            <v>640.40.80.670-5100.03</v>
          </cell>
          <cell r="B2904">
            <v>9942</v>
          </cell>
        </row>
        <row r="2905">
          <cell r="A2905" t="str">
            <v>640.40.80.670-5100.04</v>
          </cell>
          <cell r="B2905">
            <v>1660</v>
          </cell>
        </row>
        <row r="2906">
          <cell r="A2906" t="str">
            <v>640.40.80.670-5100.05</v>
          </cell>
          <cell r="B2906">
            <v>519</v>
          </cell>
        </row>
        <row r="2907">
          <cell r="A2907" t="str">
            <v>640.40.80.670-5100.06</v>
          </cell>
          <cell r="B2907">
            <v>18000</v>
          </cell>
        </row>
        <row r="2908">
          <cell r="A2908" t="str">
            <v>640.40.80.670-5100.07</v>
          </cell>
          <cell r="B2908">
            <v>3038</v>
          </cell>
        </row>
        <row r="2909">
          <cell r="A2909" t="str">
            <v>640.40.80.670-5100.08</v>
          </cell>
          <cell r="B2909">
            <v>29549</v>
          </cell>
        </row>
        <row r="2910">
          <cell r="A2910" t="str">
            <v>640.40.80.670-5100.10</v>
          </cell>
          <cell r="B2910">
            <v>2505</v>
          </cell>
        </row>
        <row r="2911">
          <cell r="A2911" t="str">
            <v>640.40.80.670-5100.11</v>
          </cell>
          <cell r="B2911">
            <v>9789</v>
          </cell>
        </row>
        <row r="2912">
          <cell r="A2912" t="str">
            <v>640.40.80.670-5100.15</v>
          </cell>
          <cell r="B2912">
            <v>729</v>
          </cell>
        </row>
        <row r="2913">
          <cell r="A2913" t="str">
            <v>640.40.80.670-6000.01</v>
          </cell>
          <cell r="B2913">
            <v>50000</v>
          </cell>
        </row>
        <row r="2914">
          <cell r="A2914" t="str">
            <v>640.40.80.670-6200.02</v>
          </cell>
          <cell r="B2914">
            <v>41316</v>
          </cell>
        </row>
        <row r="2915">
          <cell r="A2915" t="str">
            <v>640.40.80.670-6200.05</v>
          </cell>
          <cell r="B2915">
            <v>15000</v>
          </cell>
        </row>
        <row r="2916">
          <cell r="A2916" t="str">
            <v>640.40.80.670-6280.15</v>
          </cell>
          <cell r="B2916">
            <v>7000</v>
          </cell>
        </row>
        <row r="2917">
          <cell r="A2917" t="str">
            <v>640.40.80.670-6280.42</v>
          </cell>
          <cell r="B2917">
            <v>16930</v>
          </cell>
        </row>
        <row r="2918">
          <cell r="A2918" t="str">
            <v>640.40.80.670-6300.01</v>
          </cell>
          <cell r="B2918">
            <v>2000</v>
          </cell>
        </row>
        <row r="2919">
          <cell r="A2919" t="str">
            <v>640.40.80.670-6300.03</v>
          </cell>
          <cell r="B2919">
            <v>3500</v>
          </cell>
        </row>
        <row r="2920">
          <cell r="A2920" t="str">
            <v>640.40.80.670-6350.03</v>
          </cell>
          <cell r="B2920">
            <v>8580</v>
          </cell>
        </row>
        <row r="2921">
          <cell r="A2921" t="str">
            <v>640.40.80.670-6350.04</v>
          </cell>
          <cell r="B2921">
            <v>87146</v>
          </cell>
        </row>
        <row r="2922">
          <cell r="A2922" t="str">
            <v>640.40.80.670-6400.02</v>
          </cell>
          <cell r="B2922">
            <v>223267</v>
          </cell>
        </row>
        <row r="2923">
          <cell r="A2923" t="str">
            <v>640.40.80.670-6400.04</v>
          </cell>
          <cell r="B2923">
            <v>10000</v>
          </cell>
        </row>
        <row r="2924">
          <cell r="A2924" t="str">
            <v>640.40.80.670-6600.04</v>
          </cell>
          <cell r="B2924">
            <v>16140</v>
          </cell>
        </row>
        <row r="2925">
          <cell r="A2925" t="str">
            <v>640.40.80.675-4500.48</v>
          </cell>
          <cell r="B2925">
            <v>25000</v>
          </cell>
        </row>
        <row r="2926">
          <cell r="A2926" t="str">
            <v>640.40.80.675-6100.01</v>
          </cell>
          <cell r="B2926">
            <v>25000</v>
          </cell>
        </row>
        <row r="2927">
          <cell r="A2927" t="str">
            <v>640.40.80.675-6200.02</v>
          </cell>
          <cell r="B2927">
            <v>138282</v>
          </cell>
        </row>
        <row r="2928">
          <cell r="A2928" t="str">
            <v>640.40.80.675-6350.03</v>
          </cell>
          <cell r="B2928">
            <v>60000</v>
          </cell>
        </row>
        <row r="2929">
          <cell r="A2929" t="str">
            <v>640.40.80.675-6400.01</v>
          </cell>
          <cell r="B2929">
            <v>15000</v>
          </cell>
        </row>
        <row r="2930">
          <cell r="A2930" t="str">
            <v>640.40.80.675-6400.04</v>
          </cell>
          <cell r="B2930">
            <v>12000</v>
          </cell>
        </row>
        <row r="2931">
          <cell r="A2931" t="str">
            <v>640.40.80.675-6400.20</v>
          </cell>
          <cell r="B2931">
            <v>5000</v>
          </cell>
        </row>
        <row r="2932">
          <cell r="A2932" t="str">
            <v>640.45.41.000-7000.99</v>
          </cell>
          <cell r="B2932">
            <v>468750</v>
          </cell>
        </row>
        <row r="2933">
          <cell r="A2933" t="str">
            <v>650.40.80.005-8900.22</v>
          </cell>
          <cell r="B2933">
            <v>852325</v>
          </cell>
        </row>
        <row r="2934">
          <cell r="A2934" t="str">
            <v>650.40.80.005-8910.20</v>
          </cell>
          <cell r="B2934">
            <v>545265</v>
          </cell>
        </row>
        <row r="2935">
          <cell r="A2935" t="str">
            <v>650.40.80.005-8910.22</v>
          </cell>
          <cell r="B2935">
            <v>253484</v>
          </cell>
        </row>
        <row r="2936">
          <cell r="A2936" t="str">
            <v>650.40.80.005-8920.01</v>
          </cell>
          <cell r="B2936">
            <v>1610</v>
          </cell>
        </row>
        <row r="2937">
          <cell r="A2937" t="str">
            <v>650.40.80.015-4500.12</v>
          </cell>
          <cell r="B2937">
            <v>2880000</v>
          </cell>
        </row>
        <row r="2938">
          <cell r="A2938" t="str">
            <v>650.40.80.015-4500.13</v>
          </cell>
          <cell r="B2938">
            <v>1480000</v>
          </cell>
        </row>
        <row r="2939">
          <cell r="A2939" t="str">
            <v>650.40.80.015-4700.01</v>
          </cell>
          <cell r="B2939">
            <v>111990</v>
          </cell>
        </row>
        <row r="2940">
          <cell r="A2940" t="str">
            <v>650.40.80.015-4700.21</v>
          </cell>
          <cell r="B2940">
            <v>-11200</v>
          </cell>
        </row>
        <row r="2941">
          <cell r="A2941" t="str">
            <v>660.00.00.900-7000.03</v>
          </cell>
          <cell r="B2941">
            <v>1590000</v>
          </cell>
        </row>
        <row r="2942">
          <cell r="A2942" t="str">
            <v>660.00.00.900-7000.04</v>
          </cell>
          <cell r="B2942">
            <v>0</v>
          </cell>
        </row>
        <row r="2943">
          <cell r="A2943" t="str">
            <v>660.00.00.900-7000.06</v>
          </cell>
          <cell r="B2943">
            <v>1734513</v>
          </cell>
        </row>
        <row r="2944">
          <cell r="A2944" t="str">
            <v>660.05.00.150-5100.06</v>
          </cell>
          <cell r="B2944">
            <v>1800</v>
          </cell>
        </row>
        <row r="2945">
          <cell r="A2945" t="str">
            <v>660.05.00.150-5100.17</v>
          </cell>
          <cell r="B2945">
            <v>2500</v>
          </cell>
        </row>
        <row r="2946">
          <cell r="A2946" t="str">
            <v>660.05.00.160-5000.01</v>
          </cell>
          <cell r="B2946">
            <v>32780</v>
          </cell>
        </row>
        <row r="2947">
          <cell r="A2947" t="str">
            <v>660.05.00.160-5000.06</v>
          </cell>
          <cell r="B2947">
            <v>3278</v>
          </cell>
        </row>
        <row r="2948">
          <cell r="A2948" t="str">
            <v>660.05.00.160-5000.07</v>
          </cell>
          <cell r="B2948">
            <v>521</v>
          </cell>
        </row>
        <row r="2949">
          <cell r="A2949" t="str">
            <v>660.05.00.160-5000.08</v>
          </cell>
          <cell r="B2949">
            <v>324</v>
          </cell>
        </row>
        <row r="2950">
          <cell r="A2950" t="str">
            <v>660.05.00.160-5100.00</v>
          </cell>
          <cell r="B2950">
            <v>6920</v>
          </cell>
        </row>
        <row r="2951">
          <cell r="A2951" t="str">
            <v>660.05.00.160-5100.01</v>
          </cell>
          <cell r="B2951">
            <v>1987</v>
          </cell>
        </row>
        <row r="2952">
          <cell r="A2952" t="str">
            <v>660.05.00.160-5100.02</v>
          </cell>
          <cell r="B2952">
            <v>6028</v>
          </cell>
        </row>
        <row r="2953">
          <cell r="A2953" t="str">
            <v>660.05.00.160-5100.03</v>
          </cell>
          <cell r="B2953">
            <v>356</v>
          </cell>
        </row>
        <row r="2954">
          <cell r="A2954" t="str">
            <v>660.05.00.160-5100.04</v>
          </cell>
          <cell r="B2954">
            <v>57</v>
          </cell>
        </row>
        <row r="2955">
          <cell r="A2955" t="str">
            <v>660.05.00.160-5100.05</v>
          </cell>
          <cell r="B2955">
            <v>58</v>
          </cell>
        </row>
        <row r="2956">
          <cell r="A2956" t="str">
            <v>660.05.00.160-5100.06</v>
          </cell>
          <cell r="B2956">
            <v>6000</v>
          </cell>
        </row>
        <row r="2957">
          <cell r="A2957" t="str">
            <v>660.05.00.160-5100.07</v>
          </cell>
          <cell r="B2957">
            <v>320</v>
          </cell>
        </row>
        <row r="2958">
          <cell r="A2958" t="str">
            <v>660.05.00.160-5100.11</v>
          </cell>
          <cell r="B2958">
            <v>541</v>
          </cell>
        </row>
        <row r="2959">
          <cell r="A2959" t="str">
            <v>660.05.00.160-5100.15</v>
          </cell>
          <cell r="B2959">
            <v>389</v>
          </cell>
        </row>
        <row r="2960">
          <cell r="A2960" t="str">
            <v>660.05.00.160-5100.17</v>
          </cell>
          <cell r="B2960">
            <v>7000</v>
          </cell>
        </row>
        <row r="2961">
          <cell r="A2961" t="str">
            <v>660.11.00.250-5000.01</v>
          </cell>
          <cell r="B2961">
            <v>7703</v>
          </cell>
        </row>
        <row r="2962">
          <cell r="A2962" t="str">
            <v>660.11.00.250-5000.08</v>
          </cell>
          <cell r="B2962">
            <v>140</v>
          </cell>
        </row>
        <row r="2963">
          <cell r="A2963" t="str">
            <v>660.11.00.250-5100.00</v>
          </cell>
          <cell r="B2963">
            <v>1640</v>
          </cell>
        </row>
        <row r="2964">
          <cell r="A2964" t="str">
            <v>660.11.00.250-5100.01</v>
          </cell>
          <cell r="B2964">
            <v>471</v>
          </cell>
        </row>
        <row r="2965">
          <cell r="A2965" t="str">
            <v>660.11.00.250-5100.03</v>
          </cell>
          <cell r="B2965">
            <v>93</v>
          </cell>
        </row>
        <row r="2966">
          <cell r="A2966" t="str">
            <v>660.11.00.250-5100.04</v>
          </cell>
          <cell r="B2966">
            <v>15</v>
          </cell>
        </row>
        <row r="2967">
          <cell r="A2967" t="str">
            <v>660.11.00.250-5100.05</v>
          </cell>
          <cell r="B2967">
            <v>14</v>
          </cell>
        </row>
        <row r="2968">
          <cell r="A2968" t="str">
            <v>660.11.00.250-5100.06</v>
          </cell>
          <cell r="B2968">
            <v>600</v>
          </cell>
        </row>
        <row r="2969">
          <cell r="A2969" t="str">
            <v>660.11.00.250-5100.07</v>
          </cell>
          <cell r="B2969">
            <v>76</v>
          </cell>
        </row>
        <row r="2970">
          <cell r="A2970" t="str">
            <v>660.11.00.250-5100.08</v>
          </cell>
          <cell r="B2970">
            <v>378</v>
          </cell>
        </row>
        <row r="2971">
          <cell r="A2971" t="str">
            <v>660.11.00.250-5100.11</v>
          </cell>
          <cell r="B2971">
            <v>121</v>
          </cell>
        </row>
        <row r="2972">
          <cell r="A2972" t="str">
            <v>660.11.00.250-5100.15</v>
          </cell>
          <cell r="B2972">
            <v>101</v>
          </cell>
        </row>
        <row r="2973">
          <cell r="A2973" t="str">
            <v>660.40.50.001-5100.06</v>
          </cell>
          <cell r="B2973">
            <v>3000</v>
          </cell>
        </row>
        <row r="2974">
          <cell r="A2974" t="str">
            <v>660.40.50.001-5100.17</v>
          </cell>
          <cell r="B2974">
            <v>7000</v>
          </cell>
        </row>
        <row r="2975">
          <cell r="A2975" t="str">
            <v>660.40.55.500-6400.01</v>
          </cell>
          <cell r="B2975">
            <v>1800</v>
          </cell>
        </row>
        <row r="2976">
          <cell r="A2976" t="str">
            <v>660.40.55.510-5100.06</v>
          </cell>
          <cell r="B2976">
            <v>600</v>
          </cell>
        </row>
        <row r="2977">
          <cell r="A2977" t="str">
            <v>660.40.55.510-5100.17</v>
          </cell>
          <cell r="B2977">
            <v>2000</v>
          </cell>
        </row>
        <row r="2978">
          <cell r="A2978" t="str">
            <v>660.40.60.520-6400.05</v>
          </cell>
          <cell r="B2978">
            <v>25000</v>
          </cell>
        </row>
        <row r="2979">
          <cell r="A2979" t="str">
            <v>660.40.60.530-5100.17</v>
          </cell>
          <cell r="B2979">
            <v>15500</v>
          </cell>
        </row>
        <row r="2980">
          <cell r="A2980" t="str">
            <v>660.40.60.530-6400.05</v>
          </cell>
          <cell r="B2980">
            <v>402811</v>
          </cell>
        </row>
        <row r="2981">
          <cell r="A2981" t="str">
            <v>660.40.60.530-6600.04</v>
          </cell>
          <cell r="B2981">
            <v>5500</v>
          </cell>
        </row>
        <row r="2982">
          <cell r="A2982" t="str">
            <v>660.40.75.001-4475.11</v>
          </cell>
          <cell r="B2982">
            <v>8163</v>
          </cell>
        </row>
        <row r="2983">
          <cell r="A2983" t="str">
            <v>660.40.75.001-4475.32</v>
          </cell>
          <cell r="B2983">
            <v>800000</v>
          </cell>
        </row>
        <row r="2984">
          <cell r="A2984" t="str">
            <v>660.40.75.001-4500.19</v>
          </cell>
          <cell r="B2984">
            <v>8670590</v>
          </cell>
        </row>
        <row r="2985">
          <cell r="A2985" t="str">
            <v>660.40.75.001-4500.20</v>
          </cell>
          <cell r="B2985">
            <v>3995000</v>
          </cell>
        </row>
        <row r="2986">
          <cell r="A2986" t="str">
            <v>660.40.75.001-4500.21</v>
          </cell>
          <cell r="B2986">
            <v>893440</v>
          </cell>
        </row>
        <row r="2987">
          <cell r="A2987" t="str">
            <v>660.40.75.001-4500.24</v>
          </cell>
          <cell r="B2987">
            <v>20000</v>
          </cell>
        </row>
        <row r="2988">
          <cell r="A2988" t="str">
            <v>660.40.75.001-4700.01</v>
          </cell>
          <cell r="B2988">
            <v>28840</v>
          </cell>
        </row>
        <row r="2989">
          <cell r="A2989" t="str">
            <v>660.40.75.001-4700.21</v>
          </cell>
          <cell r="B2989">
            <v>-2880</v>
          </cell>
        </row>
        <row r="2990">
          <cell r="A2990" t="str">
            <v>660.40.75.001-5000.01</v>
          </cell>
          <cell r="B2990">
            <v>622612</v>
          </cell>
        </row>
        <row r="2991">
          <cell r="A2991" t="str">
            <v>660.40.75.001-5000.03</v>
          </cell>
          <cell r="B2991">
            <v>9000</v>
          </cell>
        </row>
        <row r="2992">
          <cell r="A2992" t="str">
            <v>660.40.75.001-5000.04</v>
          </cell>
          <cell r="B2992">
            <v>2300</v>
          </cell>
        </row>
        <row r="2993">
          <cell r="A2993" t="str">
            <v>660.40.75.001-5000.07</v>
          </cell>
          <cell r="B2993">
            <v>4194</v>
          </cell>
        </row>
        <row r="2994">
          <cell r="A2994" t="str">
            <v>660.40.75.001-5000.08</v>
          </cell>
          <cell r="B2994">
            <v>8725</v>
          </cell>
        </row>
        <row r="2995">
          <cell r="A2995" t="str">
            <v>660.40.75.001-5100.00</v>
          </cell>
          <cell r="B2995">
            <v>115811</v>
          </cell>
        </row>
        <row r="2996">
          <cell r="A2996" t="str">
            <v>660.40.75.001-5100.01</v>
          </cell>
          <cell r="B2996">
            <v>58683</v>
          </cell>
        </row>
        <row r="2997">
          <cell r="A2997" t="str">
            <v>660.40.75.001-5100.02</v>
          </cell>
          <cell r="B2997">
            <v>121973</v>
          </cell>
        </row>
        <row r="2998">
          <cell r="A2998" t="str">
            <v>660.40.75.001-5100.03</v>
          </cell>
          <cell r="B2998">
            <v>9499</v>
          </cell>
        </row>
        <row r="2999">
          <cell r="A2999" t="str">
            <v>660.40.75.001-5100.04</v>
          </cell>
          <cell r="B2999">
            <v>1567</v>
          </cell>
        </row>
        <row r="3000">
          <cell r="A3000" t="str">
            <v>660.40.75.001-5100.05</v>
          </cell>
          <cell r="B3000">
            <v>809</v>
          </cell>
        </row>
        <row r="3001">
          <cell r="A3001" t="str">
            <v>660.40.75.001-5100.06</v>
          </cell>
          <cell r="B3001">
            <v>19200</v>
          </cell>
        </row>
        <row r="3002">
          <cell r="A3002" t="str">
            <v>660.40.75.001-5100.07</v>
          </cell>
          <cell r="B3002">
            <v>3769</v>
          </cell>
        </row>
        <row r="3003">
          <cell r="A3003" t="str">
            <v>660.40.75.001-5100.08</v>
          </cell>
          <cell r="B3003">
            <v>10181</v>
          </cell>
        </row>
        <row r="3004">
          <cell r="A3004" t="str">
            <v>660.40.75.001-5100.10</v>
          </cell>
          <cell r="B3004">
            <v>525</v>
          </cell>
        </row>
        <row r="3005">
          <cell r="A3005" t="str">
            <v>660.40.75.001-5100.11</v>
          </cell>
          <cell r="B3005">
            <v>9347</v>
          </cell>
        </row>
        <row r="3006">
          <cell r="A3006" t="str">
            <v>660.40.75.001-5100.12</v>
          </cell>
          <cell r="B3006">
            <v>4000</v>
          </cell>
        </row>
        <row r="3007">
          <cell r="A3007" t="str">
            <v>660.40.75.001-5100.15</v>
          </cell>
          <cell r="B3007">
            <v>1980</v>
          </cell>
        </row>
        <row r="3008">
          <cell r="A3008" t="str">
            <v>660.40.75.001-5100.17</v>
          </cell>
          <cell r="B3008">
            <v>98000</v>
          </cell>
        </row>
        <row r="3009">
          <cell r="A3009" t="str">
            <v>660.40.75.001-6000.01</v>
          </cell>
          <cell r="B3009">
            <v>85070</v>
          </cell>
        </row>
        <row r="3010">
          <cell r="A3010" t="str">
            <v>660.40.75.001-6100.01</v>
          </cell>
          <cell r="B3010">
            <v>10000</v>
          </cell>
        </row>
        <row r="3011">
          <cell r="A3011" t="str">
            <v>660.40.75.001-6100.02</v>
          </cell>
          <cell r="B3011">
            <v>4200</v>
          </cell>
        </row>
        <row r="3012">
          <cell r="A3012" t="str">
            <v>660.40.75.001-6200.01</v>
          </cell>
          <cell r="B3012">
            <v>5000</v>
          </cell>
        </row>
        <row r="3013">
          <cell r="A3013" t="str">
            <v>660.40.75.001-6200.02</v>
          </cell>
          <cell r="B3013">
            <v>7000</v>
          </cell>
        </row>
        <row r="3014">
          <cell r="A3014" t="str">
            <v>660.40.75.001-6200.03</v>
          </cell>
          <cell r="B3014">
            <v>4500</v>
          </cell>
        </row>
        <row r="3015">
          <cell r="A3015" t="str">
            <v>660.40.75.001-6200.04</v>
          </cell>
          <cell r="B3015">
            <v>7500</v>
          </cell>
        </row>
        <row r="3016">
          <cell r="A3016" t="str">
            <v>660.40.75.001-6200.06</v>
          </cell>
          <cell r="B3016">
            <v>3020</v>
          </cell>
        </row>
        <row r="3017">
          <cell r="A3017" t="str">
            <v>660.40.75.001-6280.11</v>
          </cell>
          <cell r="B3017">
            <v>1000</v>
          </cell>
        </row>
        <row r="3018">
          <cell r="A3018" t="str">
            <v>660.40.75.001-6280.21</v>
          </cell>
          <cell r="B3018">
            <v>20000</v>
          </cell>
        </row>
        <row r="3019">
          <cell r="A3019" t="str">
            <v>660.40.75.001-6280.22</v>
          </cell>
          <cell r="B3019">
            <v>3000</v>
          </cell>
        </row>
        <row r="3020">
          <cell r="A3020" t="str">
            <v>660.40.75.001-6280.23</v>
          </cell>
          <cell r="B3020">
            <v>41795</v>
          </cell>
        </row>
        <row r="3021">
          <cell r="A3021" t="str">
            <v>660.40.75.001-6280.41</v>
          </cell>
          <cell r="B3021">
            <v>18000</v>
          </cell>
        </row>
        <row r="3022">
          <cell r="A3022" t="str">
            <v>660.40.75.001-6300.01</v>
          </cell>
          <cell r="B3022">
            <v>4000</v>
          </cell>
        </row>
        <row r="3023">
          <cell r="A3023" t="str">
            <v>660.40.75.001-6350.01</v>
          </cell>
          <cell r="B3023">
            <v>40000</v>
          </cell>
        </row>
        <row r="3024">
          <cell r="A3024" t="str">
            <v>660.40.75.001-6350.03</v>
          </cell>
          <cell r="B3024">
            <v>2000</v>
          </cell>
        </row>
        <row r="3025">
          <cell r="A3025" t="str">
            <v>660.40.75.001-6400.02</v>
          </cell>
          <cell r="B3025">
            <v>1500</v>
          </cell>
        </row>
        <row r="3026">
          <cell r="A3026" t="str">
            <v>660.40.75.001-6400.20</v>
          </cell>
          <cell r="B3026">
            <v>2000</v>
          </cell>
        </row>
        <row r="3027">
          <cell r="A3027" t="str">
            <v>660.40.75.001-6500.04</v>
          </cell>
          <cell r="B3027">
            <v>186600</v>
          </cell>
        </row>
        <row r="3028">
          <cell r="A3028" t="str">
            <v>660.40.75.001-6600.01</v>
          </cell>
          <cell r="B3028">
            <v>1500</v>
          </cell>
        </row>
        <row r="3029">
          <cell r="A3029" t="str">
            <v>660.40.75.001-6600.03</v>
          </cell>
          <cell r="B3029">
            <v>500</v>
          </cell>
        </row>
        <row r="3030">
          <cell r="A3030" t="str">
            <v>660.40.75.001-6600.04</v>
          </cell>
          <cell r="B3030">
            <v>10000</v>
          </cell>
        </row>
        <row r="3031">
          <cell r="A3031" t="str">
            <v>660.40.75.001-6600.07</v>
          </cell>
          <cell r="B3031">
            <v>2000</v>
          </cell>
        </row>
        <row r="3032">
          <cell r="A3032" t="str">
            <v>660.40.75.001-6600.25</v>
          </cell>
          <cell r="B3032">
            <v>1308285</v>
          </cell>
        </row>
        <row r="3033">
          <cell r="A3033" t="str">
            <v>660.40.75.001-6600.26</v>
          </cell>
          <cell r="B3033">
            <v>123820</v>
          </cell>
        </row>
        <row r="3034">
          <cell r="A3034" t="str">
            <v>660.40.75.001-6600.32</v>
          </cell>
          <cell r="B3034">
            <v>175800</v>
          </cell>
        </row>
        <row r="3035">
          <cell r="A3035" t="str">
            <v>660.40.75.001-6600.36</v>
          </cell>
          <cell r="B3035">
            <v>112330</v>
          </cell>
        </row>
        <row r="3036">
          <cell r="A3036" t="str">
            <v>660.40.75.001-6600.41</v>
          </cell>
          <cell r="B3036">
            <v>50000</v>
          </cell>
        </row>
        <row r="3037">
          <cell r="A3037" t="str">
            <v>660.40.75.075-7000.99</v>
          </cell>
          <cell r="B3037">
            <v>150000</v>
          </cell>
        </row>
        <row r="3038">
          <cell r="A3038" t="str">
            <v>660.40.75.610-5000.01</v>
          </cell>
          <cell r="B3038">
            <v>823582</v>
          </cell>
        </row>
        <row r="3039">
          <cell r="A3039" t="str">
            <v>660.40.75.610-5000.03</v>
          </cell>
          <cell r="B3039">
            <v>30000</v>
          </cell>
        </row>
        <row r="3040">
          <cell r="A3040" t="str">
            <v>660.40.75.610-5000.04</v>
          </cell>
          <cell r="B3040">
            <v>25000</v>
          </cell>
        </row>
        <row r="3041">
          <cell r="A3041" t="str">
            <v>660.40.75.610-5000.06</v>
          </cell>
          <cell r="B3041">
            <v>500</v>
          </cell>
        </row>
        <row r="3042">
          <cell r="A3042" t="str">
            <v>660.40.75.610-5000.08</v>
          </cell>
          <cell r="B3042">
            <v>14355</v>
          </cell>
        </row>
        <row r="3043">
          <cell r="A3043" t="str">
            <v>660.40.75.610-5100.00</v>
          </cell>
          <cell r="B3043">
            <v>201959</v>
          </cell>
        </row>
        <row r="3044">
          <cell r="A3044" t="str">
            <v>660.40.75.610-5100.01</v>
          </cell>
          <cell r="B3044">
            <v>96864</v>
          </cell>
        </row>
        <row r="3045">
          <cell r="A3045" t="str">
            <v>660.40.75.610-5100.02</v>
          </cell>
          <cell r="B3045">
            <v>180834</v>
          </cell>
        </row>
        <row r="3046">
          <cell r="A3046" t="str">
            <v>660.40.75.610-5100.03</v>
          </cell>
          <cell r="B3046">
            <v>14070</v>
          </cell>
        </row>
        <row r="3047">
          <cell r="A3047" t="str">
            <v>660.40.75.610-5100.04</v>
          </cell>
          <cell r="B3047">
            <v>2460</v>
          </cell>
        </row>
        <row r="3048">
          <cell r="A3048" t="str">
            <v>660.40.75.610-5100.05</v>
          </cell>
          <cell r="B3048">
            <v>1076</v>
          </cell>
        </row>
        <row r="3049">
          <cell r="A3049" t="str">
            <v>660.40.75.610-5100.06</v>
          </cell>
          <cell r="B3049">
            <v>27600</v>
          </cell>
        </row>
        <row r="3050">
          <cell r="A3050" t="str">
            <v>660.40.75.610-5100.07</v>
          </cell>
          <cell r="B3050">
            <v>2375</v>
          </cell>
        </row>
        <row r="3051">
          <cell r="A3051" t="str">
            <v>660.40.75.610-5100.08</v>
          </cell>
          <cell r="B3051">
            <v>44849</v>
          </cell>
        </row>
        <row r="3052">
          <cell r="A3052" t="str">
            <v>660.40.75.610-5100.10</v>
          </cell>
          <cell r="B3052">
            <v>3915</v>
          </cell>
        </row>
        <row r="3053">
          <cell r="A3053" t="str">
            <v>660.40.75.610-5100.11</v>
          </cell>
          <cell r="B3053">
            <v>12862</v>
          </cell>
        </row>
        <row r="3054">
          <cell r="A3054" t="str">
            <v>660.40.75.610-6000.09</v>
          </cell>
          <cell r="B3054">
            <v>3000</v>
          </cell>
        </row>
        <row r="3055">
          <cell r="A3055" t="str">
            <v>660.40.75.610-6200.02</v>
          </cell>
          <cell r="B3055">
            <v>20000</v>
          </cell>
        </row>
        <row r="3056">
          <cell r="A3056" t="str">
            <v>660.40.75.610-6200.05</v>
          </cell>
          <cell r="B3056">
            <v>115000</v>
          </cell>
        </row>
        <row r="3057">
          <cell r="A3057" t="str">
            <v>660.40.75.610-6200.12</v>
          </cell>
          <cell r="B3057">
            <v>80000</v>
          </cell>
        </row>
        <row r="3058">
          <cell r="A3058" t="str">
            <v>660.40.75.610-6280.14</v>
          </cell>
          <cell r="B3058">
            <v>5000</v>
          </cell>
        </row>
        <row r="3059">
          <cell r="A3059" t="str">
            <v>660.40.75.610-6280.19</v>
          </cell>
          <cell r="B3059">
            <v>2100</v>
          </cell>
        </row>
        <row r="3060">
          <cell r="A3060" t="str">
            <v>660.40.75.610-6280.20</v>
          </cell>
          <cell r="B3060">
            <v>30000</v>
          </cell>
        </row>
        <row r="3061">
          <cell r="A3061" t="str">
            <v>660.40.75.610-6280.25</v>
          </cell>
          <cell r="B3061">
            <v>278947</v>
          </cell>
        </row>
        <row r="3062">
          <cell r="A3062" t="str">
            <v>660.40.75.610-6280.26</v>
          </cell>
          <cell r="B3062">
            <v>30000</v>
          </cell>
        </row>
        <row r="3063">
          <cell r="A3063" t="str">
            <v>660.40.75.610-6375.09</v>
          </cell>
          <cell r="B3063">
            <v>1900000</v>
          </cell>
        </row>
        <row r="3064">
          <cell r="A3064" t="str">
            <v>660.40.75.610-6375.11</v>
          </cell>
          <cell r="B3064">
            <v>150000</v>
          </cell>
        </row>
        <row r="3065">
          <cell r="A3065" t="str">
            <v>660.40.75.610-6375.12</v>
          </cell>
          <cell r="B3065">
            <v>170000</v>
          </cell>
        </row>
        <row r="3066">
          <cell r="A3066" t="str">
            <v>660.40.75.610-6375.15</v>
          </cell>
          <cell r="B3066">
            <v>500</v>
          </cell>
        </row>
        <row r="3067">
          <cell r="A3067" t="str">
            <v>660.40.75.610-6400.02</v>
          </cell>
          <cell r="B3067">
            <v>10200</v>
          </cell>
        </row>
        <row r="3068">
          <cell r="A3068" t="str">
            <v>660.40.75.610-6400.07</v>
          </cell>
          <cell r="B3068">
            <v>5000</v>
          </cell>
        </row>
        <row r="3069">
          <cell r="A3069" t="str">
            <v>660.40.75.610-6400.23</v>
          </cell>
          <cell r="B3069">
            <v>100000</v>
          </cell>
        </row>
        <row r="3070">
          <cell r="A3070" t="str">
            <v>660.40.75.610-6600.04</v>
          </cell>
          <cell r="B3070">
            <v>1000</v>
          </cell>
        </row>
        <row r="3071">
          <cell r="A3071" t="str">
            <v>660.40.75.610-6600.07</v>
          </cell>
          <cell r="B3071">
            <v>1100</v>
          </cell>
        </row>
        <row r="3072">
          <cell r="A3072" t="str">
            <v>660.40.75.620-5000.01</v>
          </cell>
          <cell r="B3072">
            <v>1116741</v>
          </cell>
        </row>
        <row r="3073">
          <cell r="A3073" t="str">
            <v>660.40.75.620-5000.02</v>
          </cell>
          <cell r="B3073">
            <v>5000</v>
          </cell>
        </row>
        <row r="3074">
          <cell r="A3074" t="str">
            <v>660.40.75.620-5000.03</v>
          </cell>
          <cell r="B3074">
            <v>50000</v>
          </cell>
        </row>
        <row r="3075">
          <cell r="A3075" t="str">
            <v>660.40.75.620-5000.04</v>
          </cell>
          <cell r="B3075">
            <v>34000</v>
          </cell>
        </row>
        <row r="3076">
          <cell r="A3076" t="str">
            <v>660.40.75.620-5000.06</v>
          </cell>
          <cell r="B3076">
            <v>500</v>
          </cell>
        </row>
        <row r="3077">
          <cell r="A3077" t="str">
            <v>660.40.75.620-5000.08</v>
          </cell>
          <cell r="B3077">
            <v>19470</v>
          </cell>
        </row>
        <row r="3078">
          <cell r="A3078" t="str">
            <v>660.40.75.620-5100.00</v>
          </cell>
          <cell r="B3078">
            <v>286956</v>
          </cell>
        </row>
        <row r="3079">
          <cell r="A3079" t="str">
            <v>660.40.75.620-5100.01</v>
          </cell>
          <cell r="B3079">
            <v>132481</v>
          </cell>
        </row>
        <row r="3080">
          <cell r="A3080" t="str">
            <v>660.40.75.620-5100.02</v>
          </cell>
          <cell r="B3080">
            <v>261080</v>
          </cell>
        </row>
        <row r="3081">
          <cell r="A3081" t="str">
            <v>660.40.75.620-5100.03</v>
          </cell>
          <cell r="B3081">
            <v>19091</v>
          </cell>
        </row>
        <row r="3082">
          <cell r="A3082" t="str">
            <v>660.40.75.620-5100.04</v>
          </cell>
          <cell r="B3082">
            <v>3286</v>
          </cell>
        </row>
        <row r="3083">
          <cell r="A3083" t="str">
            <v>660.40.75.620-5100.05</v>
          </cell>
          <cell r="B3083">
            <v>1419</v>
          </cell>
        </row>
        <row r="3084">
          <cell r="A3084" t="str">
            <v>660.40.75.620-5100.06</v>
          </cell>
          <cell r="B3084">
            <v>39000</v>
          </cell>
        </row>
        <row r="3085">
          <cell r="A3085" t="str">
            <v>660.40.75.620-5100.07</v>
          </cell>
          <cell r="B3085">
            <v>3340</v>
          </cell>
        </row>
        <row r="3086">
          <cell r="A3086" t="str">
            <v>660.40.75.620-5100.08</v>
          </cell>
          <cell r="B3086">
            <v>59681</v>
          </cell>
        </row>
        <row r="3087">
          <cell r="A3087" t="str">
            <v>660.40.75.620-5100.10</v>
          </cell>
          <cell r="B3087">
            <v>5310</v>
          </cell>
        </row>
        <row r="3088">
          <cell r="A3088" t="str">
            <v>660.40.75.620-5100.11</v>
          </cell>
          <cell r="B3088">
            <v>17443</v>
          </cell>
        </row>
        <row r="3089">
          <cell r="A3089" t="str">
            <v>660.40.75.620-6000.09</v>
          </cell>
          <cell r="B3089">
            <v>4000</v>
          </cell>
        </row>
        <row r="3090">
          <cell r="A3090" t="str">
            <v>660.40.75.620-6200.02</v>
          </cell>
          <cell r="B3090">
            <v>10000</v>
          </cell>
        </row>
        <row r="3091">
          <cell r="A3091" t="str">
            <v>660.40.75.620-6200.05</v>
          </cell>
          <cell r="B3091">
            <v>125100</v>
          </cell>
        </row>
        <row r="3092">
          <cell r="A3092" t="str">
            <v>660.40.75.620-6200.12</v>
          </cell>
          <cell r="B3092">
            <v>80000</v>
          </cell>
        </row>
        <row r="3093">
          <cell r="A3093" t="str">
            <v>660.40.75.620-6280.14</v>
          </cell>
          <cell r="B3093">
            <v>4500</v>
          </cell>
        </row>
        <row r="3094">
          <cell r="A3094" t="str">
            <v>660.40.75.620-6280.19</v>
          </cell>
          <cell r="B3094">
            <v>1500</v>
          </cell>
        </row>
        <row r="3095">
          <cell r="A3095" t="str">
            <v>660.40.75.620-6280.20</v>
          </cell>
          <cell r="B3095">
            <v>5000</v>
          </cell>
        </row>
        <row r="3096">
          <cell r="A3096" t="str">
            <v>660.40.75.620-6280.25</v>
          </cell>
          <cell r="B3096">
            <v>15000</v>
          </cell>
        </row>
        <row r="3097">
          <cell r="A3097" t="str">
            <v>660.40.75.620-6280.26</v>
          </cell>
          <cell r="B3097">
            <v>450000</v>
          </cell>
        </row>
        <row r="3098">
          <cell r="A3098" t="str">
            <v>660.40.75.620-6375.09</v>
          </cell>
          <cell r="B3098">
            <v>2100000</v>
          </cell>
        </row>
        <row r="3099">
          <cell r="A3099" t="str">
            <v>660.40.75.620-6375.11</v>
          </cell>
          <cell r="B3099">
            <v>350000</v>
          </cell>
        </row>
        <row r="3100">
          <cell r="A3100" t="str">
            <v>660.40.75.620-6375.12</v>
          </cell>
          <cell r="B3100">
            <v>140000</v>
          </cell>
        </row>
        <row r="3101">
          <cell r="A3101" t="str">
            <v>660.40.75.620-6375.16</v>
          </cell>
          <cell r="B3101">
            <v>40000</v>
          </cell>
        </row>
        <row r="3102">
          <cell r="A3102" t="str">
            <v>660.40.75.620-6375.18</v>
          </cell>
          <cell r="B3102">
            <v>4680</v>
          </cell>
        </row>
        <row r="3103">
          <cell r="A3103" t="str">
            <v>660.40.75.620-6400.02</v>
          </cell>
          <cell r="B3103">
            <v>20000</v>
          </cell>
        </row>
        <row r="3104">
          <cell r="A3104" t="str">
            <v>660.40.75.620-6400.07</v>
          </cell>
          <cell r="B3104">
            <v>1000</v>
          </cell>
        </row>
        <row r="3105">
          <cell r="A3105" t="str">
            <v>660.40.75.620-6600.04</v>
          </cell>
          <cell r="B3105">
            <v>5000</v>
          </cell>
        </row>
        <row r="3106">
          <cell r="A3106" t="str">
            <v>660.40.75.620-6600.07</v>
          </cell>
          <cell r="B3106">
            <v>2000</v>
          </cell>
        </row>
        <row r="3107">
          <cell r="A3107" t="str">
            <v>660.40.75.630-5000.01</v>
          </cell>
          <cell r="B3107">
            <v>123180</v>
          </cell>
        </row>
        <row r="3108">
          <cell r="A3108" t="str">
            <v>660.40.75.630-5000.03</v>
          </cell>
          <cell r="B3108">
            <v>6000</v>
          </cell>
        </row>
        <row r="3109">
          <cell r="A3109" t="str">
            <v>660.40.75.630-5000.08</v>
          </cell>
          <cell r="B3109">
            <v>2200</v>
          </cell>
        </row>
        <row r="3110">
          <cell r="A3110" t="str">
            <v>660.40.75.630-5100.00</v>
          </cell>
          <cell r="B3110">
            <v>32072</v>
          </cell>
        </row>
        <row r="3111">
          <cell r="A3111" t="str">
            <v>660.40.75.630-5100.01</v>
          </cell>
          <cell r="B3111">
            <v>14694</v>
          </cell>
        </row>
        <row r="3112">
          <cell r="A3112" t="str">
            <v>660.40.75.630-5100.02</v>
          </cell>
          <cell r="B3112">
            <v>9300</v>
          </cell>
        </row>
        <row r="3113">
          <cell r="A3113" t="str">
            <v>660.40.75.630-5100.03</v>
          </cell>
          <cell r="B3113">
            <v>1799</v>
          </cell>
        </row>
        <row r="3114">
          <cell r="A3114" t="str">
            <v>660.40.75.630-5100.04</v>
          </cell>
          <cell r="B3114">
            <v>311</v>
          </cell>
        </row>
        <row r="3115">
          <cell r="A3115" t="str">
            <v>660.40.75.630-5100.05</v>
          </cell>
          <cell r="B3115">
            <v>146</v>
          </cell>
        </row>
        <row r="3116">
          <cell r="A3116" t="str">
            <v>660.40.75.630-5100.06</v>
          </cell>
          <cell r="B3116">
            <v>4200</v>
          </cell>
        </row>
        <row r="3117">
          <cell r="A3117" t="str">
            <v>660.40.75.630-5100.07</v>
          </cell>
          <cell r="B3117">
            <v>367</v>
          </cell>
        </row>
        <row r="3118">
          <cell r="A3118" t="str">
            <v>660.40.75.630-5100.08</v>
          </cell>
          <cell r="B3118">
            <v>11813</v>
          </cell>
        </row>
        <row r="3119">
          <cell r="A3119" t="str">
            <v>660.40.75.630-5100.10</v>
          </cell>
          <cell r="B3119">
            <v>600</v>
          </cell>
        </row>
        <row r="3120">
          <cell r="A3120" t="str">
            <v>660.40.75.630-5100.11</v>
          </cell>
          <cell r="B3120">
            <v>1999</v>
          </cell>
        </row>
        <row r="3121">
          <cell r="A3121" t="str">
            <v>660.40.75.630-6000.09</v>
          </cell>
          <cell r="B3121">
            <v>650</v>
          </cell>
        </row>
        <row r="3122">
          <cell r="A3122" t="str">
            <v>660.40.75.630-6200.02</v>
          </cell>
          <cell r="B3122">
            <v>20000</v>
          </cell>
        </row>
        <row r="3123">
          <cell r="A3123" t="str">
            <v>660.40.75.630-6200.05</v>
          </cell>
          <cell r="B3123">
            <v>17000</v>
          </cell>
        </row>
        <row r="3124">
          <cell r="A3124" t="str">
            <v>660.40.75.630-6280.14</v>
          </cell>
          <cell r="B3124">
            <v>200</v>
          </cell>
        </row>
        <row r="3125">
          <cell r="A3125" t="str">
            <v>660.40.75.630-6280.19</v>
          </cell>
          <cell r="B3125">
            <v>500</v>
          </cell>
        </row>
        <row r="3126">
          <cell r="A3126" t="str">
            <v>660.40.75.630-6400.02</v>
          </cell>
          <cell r="B3126">
            <v>1000</v>
          </cell>
        </row>
        <row r="3127">
          <cell r="A3127" t="str">
            <v>670.40.75.001-4500.46</v>
          </cell>
          <cell r="B3127">
            <v>275200</v>
          </cell>
        </row>
        <row r="3128">
          <cell r="A3128" t="str">
            <v>670.40.75.620-5000.01</v>
          </cell>
          <cell r="B3128">
            <v>28427</v>
          </cell>
        </row>
        <row r="3129">
          <cell r="A3129" t="str">
            <v>670.40.75.620-5000.08</v>
          </cell>
          <cell r="B3129">
            <v>550</v>
          </cell>
        </row>
        <row r="3130">
          <cell r="A3130" t="str">
            <v>670.40.75.620-5100.01</v>
          </cell>
          <cell r="B3130">
            <v>3398</v>
          </cell>
        </row>
        <row r="3131">
          <cell r="A3131" t="str">
            <v>670.40.75.620-5100.02</v>
          </cell>
          <cell r="B3131">
            <v>9396</v>
          </cell>
        </row>
        <row r="3132">
          <cell r="A3132" t="str">
            <v>670.40.75.620-5100.03</v>
          </cell>
          <cell r="B3132">
            <v>720</v>
          </cell>
        </row>
        <row r="3133">
          <cell r="A3133" t="str">
            <v>670.40.75.620-5100.04</v>
          </cell>
          <cell r="B3133">
            <v>123</v>
          </cell>
        </row>
        <row r="3134">
          <cell r="A3134" t="str">
            <v>670.40.75.620-5100.07</v>
          </cell>
          <cell r="B3134">
            <v>131</v>
          </cell>
        </row>
        <row r="3135">
          <cell r="A3135" t="str">
            <v>670.40.75.620-5100.08</v>
          </cell>
          <cell r="B3135">
            <v>1411</v>
          </cell>
        </row>
        <row r="3136">
          <cell r="A3136" t="str">
            <v>670.40.75.620-5100.10</v>
          </cell>
          <cell r="B3136">
            <v>150</v>
          </cell>
        </row>
        <row r="3137">
          <cell r="A3137" t="str">
            <v>670.40.75.620-5100.11</v>
          </cell>
          <cell r="B3137">
            <v>423</v>
          </cell>
        </row>
        <row r="3138">
          <cell r="A3138" t="str">
            <v>680.00.00.000-6999.02</v>
          </cell>
          <cell r="B3138">
            <v>0</v>
          </cell>
        </row>
        <row r="3139">
          <cell r="A3139" t="str">
            <v>680.00.00.900-4900.69</v>
          </cell>
          <cell r="B3139">
            <v>787920</v>
          </cell>
        </row>
        <row r="3140">
          <cell r="A3140" t="str">
            <v>680.00.00.900-8100.20</v>
          </cell>
          <cell r="B3140">
            <v>0</v>
          </cell>
        </row>
        <row r="3141">
          <cell r="A3141" t="str">
            <v>680.00.00.900-8100.29</v>
          </cell>
          <cell r="B3141">
            <v>0</v>
          </cell>
        </row>
        <row r="3142">
          <cell r="A3142" t="str">
            <v>680.05.00.150-5100.06</v>
          </cell>
          <cell r="B3142">
            <v>2400</v>
          </cell>
        </row>
        <row r="3143">
          <cell r="A3143" t="str">
            <v>680.05.00.150-5100.17</v>
          </cell>
          <cell r="B3143">
            <v>2900</v>
          </cell>
        </row>
        <row r="3144">
          <cell r="A3144" t="str">
            <v>680.05.00.150-6000.35</v>
          </cell>
          <cell r="B3144">
            <v>1500</v>
          </cell>
        </row>
        <row r="3145">
          <cell r="A3145" t="str">
            <v>680.05.00.160-5000.01</v>
          </cell>
          <cell r="B3145">
            <v>32779</v>
          </cell>
        </row>
        <row r="3146">
          <cell r="A3146" t="str">
            <v>680.05.00.160-5000.06</v>
          </cell>
          <cell r="B3146">
            <v>3278</v>
          </cell>
        </row>
        <row r="3147">
          <cell r="A3147" t="str">
            <v>680.05.00.160-5000.07</v>
          </cell>
          <cell r="B3147">
            <v>521</v>
          </cell>
        </row>
        <row r="3148">
          <cell r="A3148" t="str">
            <v>680.05.00.160-5000.08</v>
          </cell>
          <cell r="B3148">
            <v>324</v>
          </cell>
        </row>
        <row r="3149">
          <cell r="A3149" t="str">
            <v>680.05.00.160-5100.00</v>
          </cell>
          <cell r="B3149">
            <v>6920</v>
          </cell>
        </row>
        <row r="3150">
          <cell r="A3150" t="str">
            <v>680.05.00.160-5100.01</v>
          </cell>
          <cell r="B3150">
            <v>1987</v>
          </cell>
        </row>
        <row r="3151">
          <cell r="A3151" t="str">
            <v>680.05.00.160-5100.02</v>
          </cell>
          <cell r="B3151">
            <v>6027</v>
          </cell>
        </row>
        <row r="3152">
          <cell r="A3152" t="str">
            <v>680.05.00.160-5100.03</v>
          </cell>
          <cell r="B3152">
            <v>356</v>
          </cell>
        </row>
        <row r="3153">
          <cell r="A3153" t="str">
            <v>680.05.00.160-5100.04</v>
          </cell>
          <cell r="B3153">
            <v>57</v>
          </cell>
        </row>
        <row r="3154">
          <cell r="A3154" t="str">
            <v>680.05.00.160-5100.05</v>
          </cell>
          <cell r="B3154">
            <v>58</v>
          </cell>
        </row>
        <row r="3155">
          <cell r="A3155" t="str">
            <v>680.05.00.160-5100.06</v>
          </cell>
          <cell r="B3155">
            <v>6600</v>
          </cell>
        </row>
        <row r="3156">
          <cell r="A3156" t="str">
            <v>680.05.00.160-5100.07</v>
          </cell>
          <cell r="B3156">
            <v>320</v>
          </cell>
        </row>
        <row r="3157">
          <cell r="A3157" t="str">
            <v>680.05.00.160-5100.11</v>
          </cell>
          <cell r="B3157">
            <v>541</v>
          </cell>
        </row>
        <row r="3158">
          <cell r="A3158" t="str">
            <v>680.05.00.160-5100.15</v>
          </cell>
          <cell r="B3158">
            <v>389</v>
          </cell>
        </row>
        <row r="3159">
          <cell r="A3159" t="str">
            <v>680.05.00.160-5100.17</v>
          </cell>
          <cell r="B3159">
            <v>7000</v>
          </cell>
        </row>
        <row r="3160">
          <cell r="A3160" t="str">
            <v>680.11.00.250-5000.01</v>
          </cell>
          <cell r="B3160">
            <v>7703</v>
          </cell>
        </row>
        <row r="3161">
          <cell r="A3161" t="str">
            <v>680.11.00.250-5000.08</v>
          </cell>
          <cell r="B3161">
            <v>140</v>
          </cell>
        </row>
        <row r="3162">
          <cell r="A3162" t="str">
            <v>680.11.00.250-5100.00</v>
          </cell>
          <cell r="B3162">
            <v>1640</v>
          </cell>
        </row>
        <row r="3163">
          <cell r="A3163" t="str">
            <v>680.11.00.250-5100.01</v>
          </cell>
          <cell r="B3163">
            <v>471</v>
          </cell>
        </row>
        <row r="3164">
          <cell r="A3164" t="str">
            <v>680.11.00.250-5100.03</v>
          </cell>
          <cell r="B3164">
            <v>93</v>
          </cell>
        </row>
        <row r="3165">
          <cell r="A3165" t="str">
            <v>680.11.00.250-5100.04</v>
          </cell>
          <cell r="B3165">
            <v>15</v>
          </cell>
        </row>
        <row r="3166">
          <cell r="A3166" t="str">
            <v>680.11.00.250-5100.05</v>
          </cell>
          <cell r="B3166">
            <v>14</v>
          </cell>
        </row>
        <row r="3167">
          <cell r="A3167" t="str">
            <v>680.11.00.250-5100.06</v>
          </cell>
          <cell r="B3167">
            <v>600</v>
          </cell>
        </row>
        <row r="3168">
          <cell r="A3168" t="str">
            <v>680.11.00.250-5100.07</v>
          </cell>
          <cell r="B3168">
            <v>76</v>
          </cell>
        </row>
        <row r="3169">
          <cell r="A3169" t="str">
            <v>680.11.00.250-5100.08</v>
          </cell>
          <cell r="B3169">
            <v>378</v>
          </cell>
        </row>
        <row r="3170">
          <cell r="A3170" t="str">
            <v>680.11.00.250-5100.11</v>
          </cell>
          <cell r="B3170">
            <v>121</v>
          </cell>
        </row>
        <row r="3171">
          <cell r="A3171" t="str">
            <v>680.11.00.250-5100.15</v>
          </cell>
          <cell r="B3171">
            <v>101</v>
          </cell>
        </row>
        <row r="3172">
          <cell r="A3172" t="str">
            <v>680.40.50.001-5100.06</v>
          </cell>
          <cell r="B3172">
            <v>3600</v>
          </cell>
        </row>
        <row r="3173">
          <cell r="A3173" t="str">
            <v>680.40.50.001-5100.17</v>
          </cell>
          <cell r="B3173">
            <v>6500</v>
          </cell>
        </row>
        <row r="3174">
          <cell r="A3174" t="str">
            <v>680.40.55.500-6400.01</v>
          </cell>
          <cell r="B3174">
            <v>3000</v>
          </cell>
        </row>
        <row r="3175">
          <cell r="A3175" t="str">
            <v>680.40.55.510-5100.06</v>
          </cell>
          <cell r="B3175">
            <v>600</v>
          </cell>
        </row>
        <row r="3176">
          <cell r="A3176" t="str">
            <v>680.40.55.510-5100.17</v>
          </cell>
          <cell r="B3176">
            <v>2500</v>
          </cell>
        </row>
        <row r="3177">
          <cell r="A3177" t="str">
            <v>680.40.60.520-5100.17</v>
          </cell>
          <cell r="B3177">
            <v>1500</v>
          </cell>
        </row>
        <row r="3178">
          <cell r="A3178" t="str">
            <v>680.40.60.520-6400.05</v>
          </cell>
          <cell r="B3178">
            <v>15000</v>
          </cell>
        </row>
        <row r="3179">
          <cell r="A3179" t="str">
            <v>680.40.60.530-6400.05</v>
          </cell>
          <cell r="B3179">
            <v>8000</v>
          </cell>
        </row>
        <row r="3180">
          <cell r="A3180" t="str">
            <v>680.40.85.005-8900.22</v>
          </cell>
          <cell r="B3180">
            <v>609760</v>
          </cell>
        </row>
        <row r="3181">
          <cell r="A3181" t="str">
            <v>680.40.85.005-8910.22</v>
          </cell>
          <cell r="B3181">
            <v>520655</v>
          </cell>
        </row>
        <row r="3182">
          <cell r="A3182" t="str">
            <v>680.40.85.005-8920.01</v>
          </cell>
          <cell r="B3182">
            <v>580</v>
          </cell>
        </row>
        <row r="3183">
          <cell r="A3183" t="str">
            <v>680.40.85.015-4500.22</v>
          </cell>
          <cell r="B3183">
            <v>12979836</v>
          </cell>
        </row>
        <row r="3184">
          <cell r="A3184" t="str">
            <v>680.40.85.015-4500.24</v>
          </cell>
          <cell r="B3184">
            <v>133000</v>
          </cell>
        </row>
        <row r="3185">
          <cell r="A3185" t="str">
            <v>680.40.85.015-4500.41</v>
          </cell>
          <cell r="B3185">
            <v>4578</v>
          </cell>
        </row>
        <row r="3186">
          <cell r="A3186" t="str">
            <v>680.40.85.015-4700.01</v>
          </cell>
          <cell r="B3186">
            <v>135360</v>
          </cell>
        </row>
        <row r="3187">
          <cell r="A3187" t="str">
            <v>680.40.85.015-4700.21</v>
          </cell>
          <cell r="B3187">
            <v>-13540</v>
          </cell>
        </row>
        <row r="3188">
          <cell r="A3188" t="str">
            <v>680.40.85.015-4850.07</v>
          </cell>
          <cell r="B3188">
            <v>53</v>
          </cell>
        </row>
        <row r="3189">
          <cell r="A3189" t="str">
            <v>680.40.85.015-4850.12</v>
          </cell>
          <cell r="B3189">
            <v>20533</v>
          </cell>
        </row>
        <row r="3190">
          <cell r="A3190" t="str">
            <v>680.40.85.015-4850.35</v>
          </cell>
          <cell r="B3190">
            <v>133</v>
          </cell>
        </row>
        <row r="3191">
          <cell r="A3191" t="str">
            <v>680.40.85.015-5000.01</v>
          </cell>
          <cell r="B3191">
            <v>176631</v>
          </cell>
        </row>
        <row r="3192">
          <cell r="A3192" t="str">
            <v>680.40.85.015-5000.07</v>
          </cell>
          <cell r="B3192">
            <v>1588</v>
          </cell>
        </row>
        <row r="3193">
          <cell r="A3193" t="str">
            <v>680.40.85.015-5000.08</v>
          </cell>
          <cell r="B3193">
            <v>2160</v>
          </cell>
        </row>
        <row r="3194">
          <cell r="A3194" t="str">
            <v>680.40.85.015-5100.00</v>
          </cell>
          <cell r="B3194">
            <v>45820</v>
          </cell>
        </row>
        <row r="3195">
          <cell r="A3195" t="str">
            <v>680.40.85.015-5100.01</v>
          </cell>
          <cell r="B3195">
            <v>15178</v>
          </cell>
        </row>
        <row r="3196">
          <cell r="A3196" t="str">
            <v>680.40.85.015-5100.02</v>
          </cell>
          <cell r="B3196">
            <v>34802</v>
          </cell>
        </row>
        <row r="3197">
          <cell r="A3197" t="str">
            <v>680.40.85.015-5100.03</v>
          </cell>
          <cell r="B3197">
            <v>2505</v>
          </cell>
        </row>
        <row r="3198">
          <cell r="A3198" t="str">
            <v>680.40.85.015-5100.04</v>
          </cell>
          <cell r="B3198">
            <v>403</v>
          </cell>
        </row>
        <row r="3199">
          <cell r="A3199" t="str">
            <v>680.40.85.015-5100.05</v>
          </cell>
          <cell r="B3199">
            <v>232</v>
          </cell>
        </row>
        <row r="3200">
          <cell r="A3200" t="str">
            <v>680.40.85.015-5100.06</v>
          </cell>
          <cell r="B3200">
            <v>18600</v>
          </cell>
        </row>
        <row r="3201">
          <cell r="A3201" t="str">
            <v>680.40.85.015-5100.07</v>
          </cell>
          <cell r="B3201">
            <v>1210</v>
          </cell>
        </row>
        <row r="3202">
          <cell r="A3202" t="str">
            <v>680.40.85.015-5100.08</v>
          </cell>
          <cell r="B3202">
            <v>1933</v>
          </cell>
        </row>
        <row r="3203">
          <cell r="A3203" t="str">
            <v>680.40.85.015-5100.10</v>
          </cell>
          <cell r="B3203">
            <v>60</v>
          </cell>
        </row>
        <row r="3204">
          <cell r="A3204" t="str">
            <v>680.40.85.015-5100.11</v>
          </cell>
          <cell r="B3204">
            <v>2658</v>
          </cell>
        </row>
        <row r="3205">
          <cell r="A3205" t="str">
            <v>680.40.85.015-5100.15</v>
          </cell>
          <cell r="B3205">
            <v>828</v>
          </cell>
        </row>
        <row r="3206">
          <cell r="A3206" t="str">
            <v>680.40.85.015-5100.17</v>
          </cell>
          <cell r="B3206">
            <v>66000</v>
          </cell>
        </row>
        <row r="3207">
          <cell r="A3207" t="str">
            <v>680.40.85.015-6000.01</v>
          </cell>
          <cell r="B3207">
            <v>35000</v>
          </cell>
        </row>
        <row r="3208">
          <cell r="A3208" t="str">
            <v>680.40.85.015-6000.10</v>
          </cell>
          <cell r="B3208">
            <v>5500</v>
          </cell>
        </row>
        <row r="3209">
          <cell r="A3209" t="str">
            <v>680.40.85.015-6000.12</v>
          </cell>
          <cell r="B3209">
            <v>2500</v>
          </cell>
        </row>
        <row r="3210">
          <cell r="A3210" t="str">
            <v>680.40.85.015-6100.02</v>
          </cell>
          <cell r="B3210">
            <v>9500</v>
          </cell>
        </row>
        <row r="3211">
          <cell r="A3211" t="str">
            <v>680.40.85.015-6100.03</v>
          </cell>
          <cell r="B3211">
            <v>7200</v>
          </cell>
        </row>
        <row r="3212">
          <cell r="A3212" t="str">
            <v>680.40.85.015-6200.01</v>
          </cell>
          <cell r="B3212">
            <v>5000</v>
          </cell>
        </row>
        <row r="3213">
          <cell r="A3213" t="str">
            <v>680.40.85.015-6200.02</v>
          </cell>
          <cell r="B3213">
            <v>6250</v>
          </cell>
        </row>
        <row r="3214">
          <cell r="A3214" t="str">
            <v>680.40.85.015-6200.03</v>
          </cell>
          <cell r="B3214">
            <v>2500</v>
          </cell>
        </row>
        <row r="3215">
          <cell r="A3215" t="str">
            <v>680.40.85.015-6200.04</v>
          </cell>
          <cell r="B3215">
            <v>4100</v>
          </cell>
        </row>
        <row r="3216">
          <cell r="A3216" t="str">
            <v>680.40.85.015-6200.09</v>
          </cell>
          <cell r="B3216">
            <v>1855</v>
          </cell>
        </row>
        <row r="3217">
          <cell r="A3217" t="str">
            <v>680.40.85.015-6200.10</v>
          </cell>
          <cell r="B3217">
            <v>3000</v>
          </cell>
        </row>
        <row r="3218">
          <cell r="A3218" t="str">
            <v>680.40.85.015-6280.11</v>
          </cell>
          <cell r="B3218">
            <v>1000</v>
          </cell>
        </row>
        <row r="3219">
          <cell r="A3219" t="str">
            <v>680.40.85.015-6300.01</v>
          </cell>
          <cell r="B3219">
            <v>6375</v>
          </cell>
        </row>
        <row r="3220">
          <cell r="A3220" t="str">
            <v>680.40.85.015-6350.01</v>
          </cell>
          <cell r="B3220">
            <v>600</v>
          </cell>
        </row>
        <row r="3221">
          <cell r="A3221" t="str">
            <v>680.40.85.015-6350.02</v>
          </cell>
          <cell r="B3221">
            <v>1200</v>
          </cell>
        </row>
        <row r="3222">
          <cell r="A3222" t="str">
            <v>680.40.85.015-6350.03</v>
          </cell>
          <cell r="B3222">
            <v>1000</v>
          </cell>
        </row>
        <row r="3223">
          <cell r="A3223" t="str">
            <v>680.40.85.015-6375.08</v>
          </cell>
          <cell r="B3223">
            <v>2500</v>
          </cell>
        </row>
        <row r="3224">
          <cell r="A3224" t="str">
            <v>680.40.85.015-6400.02</v>
          </cell>
          <cell r="B3224">
            <v>5000</v>
          </cell>
        </row>
        <row r="3225">
          <cell r="A3225" t="str">
            <v>680.40.85.015-6400.07</v>
          </cell>
          <cell r="B3225">
            <v>500</v>
          </cell>
        </row>
        <row r="3226">
          <cell r="A3226" t="str">
            <v>680.40.85.015-6400.20</v>
          </cell>
          <cell r="B3226">
            <v>5000</v>
          </cell>
        </row>
        <row r="3227">
          <cell r="A3227" t="str">
            <v>680.40.85.015-6500.04</v>
          </cell>
          <cell r="B3227">
            <v>165000</v>
          </cell>
        </row>
        <row r="3228">
          <cell r="A3228" t="str">
            <v>680.40.85.015-6600.01</v>
          </cell>
          <cell r="B3228">
            <v>1500</v>
          </cell>
        </row>
        <row r="3229">
          <cell r="A3229" t="str">
            <v>680.40.85.015-6600.04</v>
          </cell>
          <cell r="B3229">
            <v>5000</v>
          </cell>
        </row>
        <row r="3230">
          <cell r="A3230" t="str">
            <v>680.40.85.015-6600.06</v>
          </cell>
          <cell r="B3230">
            <v>50000</v>
          </cell>
        </row>
        <row r="3231">
          <cell r="A3231" t="str">
            <v>680.40.85.015-6600.16</v>
          </cell>
          <cell r="B3231">
            <v>14080</v>
          </cell>
        </row>
        <row r="3232">
          <cell r="A3232" t="str">
            <v>680.40.85.015-6600.25</v>
          </cell>
          <cell r="B3232">
            <v>1201680</v>
          </cell>
        </row>
        <row r="3233">
          <cell r="A3233" t="str">
            <v>680.40.85.015-6600.26</v>
          </cell>
          <cell r="B3233">
            <v>107280</v>
          </cell>
        </row>
        <row r="3234">
          <cell r="A3234" t="str">
            <v>680.40.85.015-6600.32</v>
          </cell>
          <cell r="B3234">
            <v>127800</v>
          </cell>
        </row>
        <row r="3235">
          <cell r="A3235" t="str">
            <v>680.40.85.015-6600.36</v>
          </cell>
          <cell r="B3235">
            <v>106080</v>
          </cell>
        </row>
        <row r="3236">
          <cell r="A3236" t="str">
            <v>680.40.85.015-7000.99</v>
          </cell>
          <cell r="B3236">
            <v>7724845</v>
          </cell>
        </row>
        <row r="3237">
          <cell r="A3237" t="str">
            <v>680.40.85.085-6400.01</v>
          </cell>
          <cell r="B3237">
            <v>14000</v>
          </cell>
        </row>
        <row r="3238">
          <cell r="A3238" t="str">
            <v>680.40.85.560-5000.01</v>
          </cell>
          <cell r="B3238">
            <v>333555</v>
          </cell>
        </row>
        <row r="3239">
          <cell r="A3239" t="str">
            <v>680.40.85.560-5000.03</v>
          </cell>
          <cell r="B3239">
            <v>9000</v>
          </cell>
        </row>
        <row r="3240">
          <cell r="A3240" t="str">
            <v>680.40.85.560-5000.04</v>
          </cell>
          <cell r="B3240">
            <v>250</v>
          </cell>
        </row>
        <row r="3241">
          <cell r="A3241" t="str">
            <v>680.40.85.560-5000.07</v>
          </cell>
          <cell r="B3241">
            <v>678</v>
          </cell>
        </row>
        <row r="3242">
          <cell r="A3242" t="str">
            <v>680.40.85.560-5000.08</v>
          </cell>
          <cell r="B3242">
            <v>4540</v>
          </cell>
        </row>
        <row r="3243">
          <cell r="A3243" t="str">
            <v>680.40.85.560-5100.00</v>
          </cell>
          <cell r="B3243">
            <v>68854</v>
          </cell>
        </row>
        <row r="3244">
          <cell r="A3244" t="str">
            <v>680.40.85.560-5100.01</v>
          </cell>
          <cell r="B3244">
            <v>37281</v>
          </cell>
        </row>
        <row r="3245">
          <cell r="A3245" t="str">
            <v>680.40.85.560-5100.02</v>
          </cell>
          <cell r="B3245">
            <v>62904</v>
          </cell>
        </row>
        <row r="3246">
          <cell r="A3246" t="str">
            <v>680.40.85.560-5100.03</v>
          </cell>
          <cell r="B3246">
            <v>5566</v>
          </cell>
        </row>
        <row r="3247">
          <cell r="A3247" t="str">
            <v>680.40.85.560-5100.04</v>
          </cell>
          <cell r="B3247">
            <v>900</v>
          </cell>
        </row>
        <row r="3248">
          <cell r="A3248" t="str">
            <v>680.40.85.560-5100.05</v>
          </cell>
          <cell r="B3248">
            <v>465</v>
          </cell>
        </row>
        <row r="3249">
          <cell r="A3249" t="str">
            <v>680.40.85.560-5100.06</v>
          </cell>
          <cell r="B3249">
            <v>10800</v>
          </cell>
        </row>
        <row r="3250">
          <cell r="A3250" t="str">
            <v>680.40.85.560-5100.07</v>
          </cell>
          <cell r="B3250">
            <v>1170</v>
          </cell>
        </row>
        <row r="3251">
          <cell r="A3251" t="str">
            <v>680.40.85.560-5100.08</v>
          </cell>
          <cell r="B3251">
            <v>11193</v>
          </cell>
        </row>
        <row r="3252">
          <cell r="A3252" t="str">
            <v>680.40.85.560-5100.10</v>
          </cell>
          <cell r="B3252">
            <v>840</v>
          </cell>
        </row>
        <row r="3253">
          <cell r="A3253" t="str">
            <v>680.40.85.560-5100.11</v>
          </cell>
          <cell r="B3253">
            <v>5095</v>
          </cell>
        </row>
        <row r="3254">
          <cell r="A3254" t="str">
            <v>680.40.85.560-5100.15</v>
          </cell>
          <cell r="B3254">
            <v>162</v>
          </cell>
        </row>
        <row r="3255">
          <cell r="A3255" t="str">
            <v>680.40.85.560-6000.01</v>
          </cell>
          <cell r="B3255">
            <v>137064</v>
          </cell>
        </row>
        <row r="3256">
          <cell r="A3256" t="str">
            <v>680.40.85.560-6000.09</v>
          </cell>
          <cell r="B3256">
            <v>500</v>
          </cell>
        </row>
        <row r="3257">
          <cell r="A3257" t="str">
            <v>680.40.85.560-6000.18</v>
          </cell>
          <cell r="B3257">
            <v>25000</v>
          </cell>
        </row>
        <row r="3258">
          <cell r="A3258" t="str">
            <v>680.40.85.560-6200.02</v>
          </cell>
          <cell r="B3258">
            <v>5000</v>
          </cell>
        </row>
        <row r="3259">
          <cell r="A3259" t="str">
            <v>680.40.85.560-6200.05</v>
          </cell>
          <cell r="B3259">
            <v>1500</v>
          </cell>
        </row>
        <row r="3260">
          <cell r="A3260" t="str">
            <v>680.40.85.560-6200.09</v>
          </cell>
          <cell r="B3260">
            <v>800</v>
          </cell>
        </row>
        <row r="3261">
          <cell r="A3261" t="str">
            <v>680.40.85.560-6280.13</v>
          </cell>
          <cell r="B3261">
            <v>40000</v>
          </cell>
        </row>
        <row r="3262">
          <cell r="A3262" t="str">
            <v>680.40.85.560-6280.14</v>
          </cell>
          <cell r="B3262">
            <v>1000</v>
          </cell>
        </row>
        <row r="3263">
          <cell r="A3263" t="str">
            <v>680.40.85.560-6280.28</v>
          </cell>
          <cell r="B3263">
            <v>109500</v>
          </cell>
        </row>
        <row r="3264">
          <cell r="A3264" t="str">
            <v>680.40.85.560-6280.29</v>
          </cell>
          <cell r="B3264">
            <v>1400000</v>
          </cell>
        </row>
        <row r="3265">
          <cell r="A3265" t="str">
            <v>680.40.85.560-6280.30</v>
          </cell>
          <cell r="B3265">
            <v>3000</v>
          </cell>
        </row>
        <row r="3266">
          <cell r="A3266" t="str">
            <v>680.40.85.560-6280.31</v>
          </cell>
          <cell r="B3266">
            <v>50000</v>
          </cell>
        </row>
        <row r="3267">
          <cell r="A3267" t="str">
            <v>680.40.85.560-6280.32</v>
          </cell>
          <cell r="B3267">
            <v>25000</v>
          </cell>
        </row>
        <row r="3268">
          <cell r="A3268" t="str">
            <v>680.40.85.560-6280.34</v>
          </cell>
          <cell r="B3268">
            <v>29990</v>
          </cell>
        </row>
        <row r="3269">
          <cell r="A3269" t="str">
            <v>680.40.85.560-6300.01</v>
          </cell>
          <cell r="B3269">
            <v>7000</v>
          </cell>
        </row>
        <row r="3270">
          <cell r="A3270" t="str">
            <v>680.40.85.560-6350.01</v>
          </cell>
          <cell r="B3270">
            <v>10000</v>
          </cell>
        </row>
        <row r="3271">
          <cell r="A3271" t="str">
            <v>680.40.85.560-6350.04</v>
          </cell>
          <cell r="B3271">
            <v>23432</v>
          </cell>
        </row>
        <row r="3272">
          <cell r="A3272" t="str">
            <v>680.40.85.560-6375.02</v>
          </cell>
          <cell r="B3272">
            <v>5000</v>
          </cell>
        </row>
        <row r="3273">
          <cell r="A3273" t="str">
            <v>680.40.85.560-6375.08</v>
          </cell>
          <cell r="B3273">
            <v>100000</v>
          </cell>
        </row>
        <row r="3274">
          <cell r="A3274" t="str">
            <v>680.40.85.560-6400.07</v>
          </cell>
          <cell r="B3274">
            <v>500</v>
          </cell>
        </row>
        <row r="3275">
          <cell r="A3275" t="str">
            <v>680.40.85.560-6400.19</v>
          </cell>
          <cell r="B3275">
            <v>25000</v>
          </cell>
        </row>
        <row r="3276">
          <cell r="A3276" t="str">
            <v>680.40.85.560-6600.04</v>
          </cell>
          <cell r="B3276">
            <v>5000</v>
          </cell>
        </row>
        <row r="3277">
          <cell r="A3277" t="str">
            <v>680.40.85.560-6600.05</v>
          </cell>
          <cell r="B3277">
            <v>4000</v>
          </cell>
        </row>
        <row r="3278">
          <cell r="A3278" t="str">
            <v>680.40.85.680-5000.01</v>
          </cell>
          <cell r="B3278">
            <v>447333</v>
          </cell>
        </row>
        <row r="3279">
          <cell r="A3279" t="str">
            <v>680.40.85.680-5000.03</v>
          </cell>
          <cell r="B3279">
            <v>40000</v>
          </cell>
        </row>
        <row r="3280">
          <cell r="A3280" t="str">
            <v>680.40.85.680-5000.04</v>
          </cell>
          <cell r="B3280">
            <v>1200</v>
          </cell>
        </row>
        <row r="3281">
          <cell r="A3281" t="str">
            <v>680.40.85.680-5000.07</v>
          </cell>
          <cell r="B3281">
            <v>1130</v>
          </cell>
        </row>
        <row r="3282">
          <cell r="A3282" t="str">
            <v>680.40.85.680-5000.08</v>
          </cell>
          <cell r="B3282">
            <v>5440</v>
          </cell>
        </row>
        <row r="3283">
          <cell r="A3283" t="str">
            <v>680.40.85.680-5100.00</v>
          </cell>
          <cell r="B3283">
            <v>114662</v>
          </cell>
        </row>
        <row r="3284">
          <cell r="A3284" t="str">
            <v>680.40.85.680-5100.01</v>
          </cell>
          <cell r="B3284">
            <v>49336</v>
          </cell>
        </row>
        <row r="3285">
          <cell r="A3285" t="str">
            <v>680.40.85.680-5100.02</v>
          </cell>
          <cell r="B3285">
            <v>72860</v>
          </cell>
        </row>
        <row r="3286">
          <cell r="A3286" t="str">
            <v>680.40.85.680-5100.03</v>
          </cell>
          <cell r="B3286">
            <v>6411</v>
          </cell>
        </row>
        <row r="3287">
          <cell r="A3287" t="str">
            <v>680.40.85.680-5100.04</v>
          </cell>
          <cell r="B3287">
            <v>1032</v>
          </cell>
        </row>
        <row r="3288">
          <cell r="A3288" t="str">
            <v>680.40.85.680-5100.05</v>
          </cell>
          <cell r="B3288">
            <v>661</v>
          </cell>
        </row>
        <row r="3289">
          <cell r="A3289" t="str">
            <v>680.40.85.680-5100.06</v>
          </cell>
          <cell r="B3289">
            <v>15000</v>
          </cell>
        </row>
        <row r="3290">
          <cell r="A3290" t="str">
            <v>680.40.85.680-5100.07</v>
          </cell>
          <cell r="B3290">
            <v>1438</v>
          </cell>
        </row>
        <row r="3291">
          <cell r="A3291" t="str">
            <v>680.40.85.680-5100.08</v>
          </cell>
          <cell r="B3291">
            <v>24344</v>
          </cell>
        </row>
        <row r="3292">
          <cell r="A3292" t="str">
            <v>680.40.85.680-5100.10</v>
          </cell>
          <cell r="B3292">
            <v>1320</v>
          </cell>
        </row>
        <row r="3293">
          <cell r="A3293" t="str">
            <v>680.40.85.680-5100.11</v>
          </cell>
          <cell r="B3293">
            <v>6962</v>
          </cell>
        </row>
        <row r="3294">
          <cell r="A3294" t="str">
            <v>680.40.85.680-5100.15</v>
          </cell>
          <cell r="B3294">
            <v>270</v>
          </cell>
        </row>
        <row r="3295">
          <cell r="A3295" t="str">
            <v>680.40.85.680-6000.01</v>
          </cell>
          <cell r="B3295">
            <v>25000</v>
          </cell>
        </row>
        <row r="3296">
          <cell r="A3296" t="str">
            <v>680.40.85.680-6000.09</v>
          </cell>
          <cell r="B3296">
            <v>1300</v>
          </cell>
        </row>
        <row r="3297">
          <cell r="A3297" t="str">
            <v>680.40.85.680-6100.01</v>
          </cell>
          <cell r="B3297">
            <v>602000</v>
          </cell>
        </row>
        <row r="3298">
          <cell r="A3298" t="str">
            <v>680.40.85.680-6200.02</v>
          </cell>
          <cell r="B3298">
            <v>3750</v>
          </cell>
        </row>
        <row r="3299">
          <cell r="A3299" t="str">
            <v>680.40.85.680-6200.05</v>
          </cell>
          <cell r="B3299">
            <v>9000</v>
          </cell>
        </row>
        <row r="3300">
          <cell r="A3300" t="str">
            <v>680.40.85.680-6280.14</v>
          </cell>
          <cell r="B3300">
            <v>1200</v>
          </cell>
        </row>
        <row r="3301">
          <cell r="A3301" t="str">
            <v>680.40.85.680-6280.27</v>
          </cell>
          <cell r="B3301">
            <v>3500000</v>
          </cell>
        </row>
        <row r="3302">
          <cell r="A3302" t="str">
            <v>680.40.85.680-6280.30</v>
          </cell>
          <cell r="B3302">
            <v>2000</v>
          </cell>
        </row>
        <row r="3303">
          <cell r="A3303" t="str">
            <v>680.40.85.680-6280.34</v>
          </cell>
          <cell r="B3303">
            <v>58255</v>
          </cell>
        </row>
        <row r="3304">
          <cell r="A3304" t="str">
            <v>680.40.85.680-6300.01</v>
          </cell>
          <cell r="B3304">
            <v>1500</v>
          </cell>
        </row>
        <row r="3305">
          <cell r="A3305" t="str">
            <v>680.40.85.680-6350.03</v>
          </cell>
          <cell r="B3305">
            <v>3000</v>
          </cell>
        </row>
        <row r="3306">
          <cell r="A3306" t="str">
            <v>680.40.85.680-6350.04</v>
          </cell>
          <cell r="B3306">
            <v>31648</v>
          </cell>
        </row>
        <row r="3307">
          <cell r="A3307" t="str">
            <v>680.40.85.680-6400.02</v>
          </cell>
          <cell r="B3307">
            <v>15000</v>
          </cell>
        </row>
        <row r="3308">
          <cell r="A3308" t="str">
            <v>680.40.85.680-6400.04</v>
          </cell>
          <cell r="B3308">
            <v>5000</v>
          </cell>
        </row>
        <row r="3309">
          <cell r="A3309" t="str">
            <v>680.40.85.680-6400.07</v>
          </cell>
          <cell r="B3309">
            <v>500</v>
          </cell>
        </row>
        <row r="3310">
          <cell r="A3310" t="str">
            <v>680.40.85.680-6400.09</v>
          </cell>
          <cell r="B3310">
            <v>100000</v>
          </cell>
        </row>
        <row r="3311">
          <cell r="A3311" t="str">
            <v>680.40.85.680-6400.19</v>
          </cell>
          <cell r="B3311">
            <v>20000</v>
          </cell>
        </row>
        <row r="3312">
          <cell r="A3312" t="str">
            <v>680.40.85.680-6600.01</v>
          </cell>
          <cell r="B3312">
            <v>250</v>
          </cell>
        </row>
        <row r="3313">
          <cell r="A3313" t="str">
            <v>680.40.85.680-6600.04</v>
          </cell>
          <cell r="B3313">
            <v>4000</v>
          </cell>
        </row>
        <row r="3314">
          <cell r="A3314" t="str">
            <v>680.40.85.680-6600.07</v>
          </cell>
          <cell r="B3314">
            <v>325</v>
          </cell>
        </row>
        <row r="3315">
          <cell r="A3315" t="str">
            <v>680.40.85.680-7000.03</v>
          </cell>
          <cell r="B3315">
            <v>125000</v>
          </cell>
        </row>
        <row r="3316">
          <cell r="A3316" t="str">
            <v>680.40.85.690-5000.01</v>
          </cell>
          <cell r="B3316">
            <v>977003</v>
          </cell>
        </row>
        <row r="3317">
          <cell r="A3317" t="str">
            <v>680.40.85.690-5000.03</v>
          </cell>
          <cell r="B3317">
            <v>40000</v>
          </cell>
        </row>
        <row r="3318">
          <cell r="A3318" t="str">
            <v>680.40.85.690-5000.04</v>
          </cell>
          <cell r="B3318">
            <v>1200</v>
          </cell>
        </row>
        <row r="3319">
          <cell r="A3319" t="str">
            <v>680.40.85.690-5000.07</v>
          </cell>
          <cell r="B3319">
            <v>4173</v>
          </cell>
        </row>
        <row r="3320">
          <cell r="A3320" t="str">
            <v>680.40.85.690-5000.08</v>
          </cell>
          <cell r="B3320">
            <v>13730</v>
          </cell>
        </row>
        <row r="3321">
          <cell r="A3321" t="str">
            <v>680.40.85.690-5100.00</v>
          </cell>
          <cell r="B3321">
            <v>187495</v>
          </cell>
        </row>
        <row r="3322">
          <cell r="A3322" t="str">
            <v>680.40.85.690-5100.01</v>
          </cell>
          <cell r="B3322">
            <v>102976</v>
          </cell>
        </row>
        <row r="3323">
          <cell r="A3323" t="str">
            <v>680.40.85.690-5100.02</v>
          </cell>
          <cell r="B3323">
            <v>235895</v>
          </cell>
        </row>
        <row r="3324">
          <cell r="A3324" t="str">
            <v>680.40.85.690-5100.03</v>
          </cell>
          <cell r="B3324">
            <v>15749</v>
          </cell>
        </row>
        <row r="3325">
          <cell r="A3325" t="str">
            <v>680.40.85.690-5100.04</v>
          </cell>
          <cell r="B3325">
            <v>2621</v>
          </cell>
        </row>
        <row r="3326">
          <cell r="A3326" t="str">
            <v>680.40.85.690-5100.05</v>
          </cell>
          <cell r="B3326">
            <v>828</v>
          </cell>
        </row>
        <row r="3327">
          <cell r="A3327" t="str">
            <v>680.40.85.690-5100.06</v>
          </cell>
          <cell r="B3327">
            <v>28200</v>
          </cell>
        </row>
        <row r="3328">
          <cell r="A3328" t="str">
            <v>680.40.85.690-5100.07</v>
          </cell>
          <cell r="B3328">
            <v>4326</v>
          </cell>
        </row>
        <row r="3329">
          <cell r="A3329" t="str">
            <v>680.40.85.690-5100.08</v>
          </cell>
          <cell r="B3329">
            <v>42626</v>
          </cell>
        </row>
        <row r="3330">
          <cell r="A3330" t="str">
            <v>680.40.85.690-5100.10</v>
          </cell>
          <cell r="B3330">
            <v>3090</v>
          </cell>
        </row>
        <row r="3331">
          <cell r="A3331" t="str">
            <v>680.40.85.690-5100.11</v>
          </cell>
          <cell r="B3331">
            <v>14932</v>
          </cell>
        </row>
        <row r="3332">
          <cell r="A3332" t="str">
            <v>680.40.85.690-5100.12</v>
          </cell>
          <cell r="B3332">
            <v>1200</v>
          </cell>
        </row>
        <row r="3333">
          <cell r="A3333" t="str">
            <v>680.40.85.690-5100.15</v>
          </cell>
          <cell r="B3333">
            <v>540</v>
          </cell>
        </row>
        <row r="3334">
          <cell r="A3334" t="str">
            <v>680.40.85.690-6000.09</v>
          </cell>
          <cell r="B3334">
            <v>3000</v>
          </cell>
        </row>
        <row r="3335">
          <cell r="A3335" t="str">
            <v>680.40.85.690-6200.02</v>
          </cell>
          <cell r="B3335">
            <v>10000</v>
          </cell>
        </row>
        <row r="3336">
          <cell r="A3336" t="str">
            <v>680.40.85.690-6200.05</v>
          </cell>
          <cell r="B3336">
            <v>27000</v>
          </cell>
        </row>
        <row r="3337">
          <cell r="A3337" t="str">
            <v>680.40.85.690-6200.12</v>
          </cell>
          <cell r="B3337">
            <v>5000</v>
          </cell>
        </row>
        <row r="3338">
          <cell r="A3338" t="str">
            <v>680.40.85.690-6280.14</v>
          </cell>
          <cell r="B3338">
            <v>3000</v>
          </cell>
        </row>
        <row r="3339">
          <cell r="A3339" t="str">
            <v>680.40.85.690-6280.30</v>
          </cell>
          <cell r="B3339">
            <v>20000</v>
          </cell>
        </row>
        <row r="3340">
          <cell r="A3340" t="str">
            <v>680.40.85.690-6280.32</v>
          </cell>
          <cell r="B3340">
            <v>100000</v>
          </cell>
        </row>
        <row r="3341">
          <cell r="A3341" t="str">
            <v>680.40.85.690-6280.33</v>
          </cell>
          <cell r="B3341">
            <v>41000</v>
          </cell>
        </row>
        <row r="3342">
          <cell r="A3342" t="str">
            <v>680.40.85.690-6300.01</v>
          </cell>
          <cell r="B3342">
            <v>2000</v>
          </cell>
        </row>
        <row r="3343">
          <cell r="A3343" t="str">
            <v>680.40.85.690-6350.03</v>
          </cell>
          <cell r="B3343">
            <v>15000</v>
          </cell>
        </row>
        <row r="3344">
          <cell r="A3344" t="str">
            <v>680.40.85.690-6400.02</v>
          </cell>
          <cell r="B3344">
            <v>15000</v>
          </cell>
        </row>
        <row r="3345">
          <cell r="A3345" t="str">
            <v>680.40.85.690-6400.04</v>
          </cell>
          <cell r="B3345">
            <v>3000</v>
          </cell>
        </row>
        <row r="3346">
          <cell r="A3346" t="str">
            <v>680.40.85.690-6400.07</v>
          </cell>
          <cell r="B3346">
            <v>500</v>
          </cell>
        </row>
        <row r="3347">
          <cell r="A3347" t="str">
            <v>680.40.85.690-6600.01</v>
          </cell>
          <cell r="B3347">
            <v>500</v>
          </cell>
        </row>
        <row r="3348">
          <cell r="A3348" t="str">
            <v>680.40.85.690-6600.04</v>
          </cell>
          <cell r="B3348">
            <v>5500</v>
          </cell>
        </row>
        <row r="3349">
          <cell r="A3349" t="str">
            <v>680.40.85.690-7000.99</v>
          </cell>
          <cell r="B3349">
            <v>10000</v>
          </cell>
        </row>
        <row r="3350">
          <cell r="A3350" t="str">
            <v>680.40.85.700-5000.01</v>
          </cell>
          <cell r="B3350">
            <v>478155</v>
          </cell>
        </row>
        <row r="3351">
          <cell r="A3351" t="str">
            <v>680.40.85.700-5000.03</v>
          </cell>
          <cell r="B3351">
            <v>25000</v>
          </cell>
        </row>
        <row r="3352">
          <cell r="A3352" t="str">
            <v>680.40.85.700-5000.04</v>
          </cell>
          <cell r="B3352">
            <v>1200</v>
          </cell>
        </row>
        <row r="3353">
          <cell r="A3353" t="str">
            <v>680.40.85.700-5000.08</v>
          </cell>
          <cell r="B3353">
            <v>6105</v>
          </cell>
        </row>
        <row r="3354">
          <cell r="A3354" t="str">
            <v>680.40.85.700-5100.00</v>
          </cell>
          <cell r="B3354">
            <v>94287</v>
          </cell>
        </row>
        <row r="3355">
          <cell r="A3355" t="str">
            <v>680.40.85.700-5100.01</v>
          </cell>
          <cell r="B3355">
            <v>50885</v>
          </cell>
        </row>
        <row r="3356">
          <cell r="A3356" t="str">
            <v>680.40.85.700-5100.02</v>
          </cell>
          <cell r="B3356">
            <v>129668</v>
          </cell>
        </row>
        <row r="3357">
          <cell r="A3357" t="str">
            <v>680.40.85.700-5100.03</v>
          </cell>
          <cell r="B3357">
            <v>8614</v>
          </cell>
        </row>
        <row r="3358">
          <cell r="A3358" t="str">
            <v>680.40.85.700-5100.04</v>
          </cell>
          <cell r="B3358">
            <v>1423</v>
          </cell>
        </row>
        <row r="3359">
          <cell r="A3359" t="str">
            <v>680.40.85.700-5100.05</v>
          </cell>
          <cell r="B3359">
            <v>484</v>
          </cell>
        </row>
        <row r="3360">
          <cell r="A3360" t="str">
            <v>680.40.85.700-5100.06</v>
          </cell>
          <cell r="B3360">
            <v>19200</v>
          </cell>
        </row>
        <row r="3361">
          <cell r="A3361" t="str">
            <v>680.40.85.700-5100.07</v>
          </cell>
          <cell r="B3361">
            <v>2147</v>
          </cell>
        </row>
        <row r="3362">
          <cell r="A3362" t="str">
            <v>680.40.85.700-5100.08</v>
          </cell>
          <cell r="B3362">
            <v>18553</v>
          </cell>
        </row>
        <row r="3363">
          <cell r="A3363" t="str">
            <v>680.40.85.700-5100.10</v>
          </cell>
          <cell r="B3363">
            <v>1665</v>
          </cell>
        </row>
        <row r="3364">
          <cell r="A3364" t="str">
            <v>680.40.85.700-5100.11</v>
          </cell>
          <cell r="B3364">
            <v>7250</v>
          </cell>
        </row>
        <row r="3365">
          <cell r="A3365" t="str">
            <v>680.40.85.700-5100.15</v>
          </cell>
          <cell r="B3365">
            <v>540</v>
          </cell>
        </row>
        <row r="3366">
          <cell r="A3366" t="str">
            <v>680.40.85.700-6000.09</v>
          </cell>
          <cell r="B3366">
            <v>1700</v>
          </cell>
        </row>
        <row r="3367">
          <cell r="A3367" t="str">
            <v>680.40.85.700-6200.02</v>
          </cell>
          <cell r="B3367">
            <v>7000</v>
          </cell>
        </row>
        <row r="3368">
          <cell r="A3368" t="str">
            <v>680.40.85.700-6200.05</v>
          </cell>
          <cell r="B3368">
            <v>9000</v>
          </cell>
        </row>
        <row r="3369">
          <cell r="A3369" t="str">
            <v>680.40.85.700-6280.14</v>
          </cell>
          <cell r="B3369">
            <v>2500</v>
          </cell>
        </row>
        <row r="3370">
          <cell r="A3370" t="str">
            <v>680.40.85.700-6280.30</v>
          </cell>
          <cell r="B3370">
            <v>6000</v>
          </cell>
        </row>
        <row r="3371">
          <cell r="A3371" t="str">
            <v>680.40.85.700-6280.32</v>
          </cell>
          <cell r="B3371">
            <v>4000</v>
          </cell>
        </row>
        <row r="3372">
          <cell r="A3372" t="str">
            <v>680.40.85.700-6280.35</v>
          </cell>
          <cell r="B3372">
            <v>312639</v>
          </cell>
        </row>
        <row r="3373">
          <cell r="A3373" t="str">
            <v>680.40.85.700-6350.01</v>
          </cell>
          <cell r="B3373">
            <v>2000</v>
          </cell>
        </row>
        <row r="3374">
          <cell r="A3374" t="str">
            <v>680.40.85.700-6350.03</v>
          </cell>
          <cell r="B3374">
            <v>10000</v>
          </cell>
        </row>
        <row r="3375">
          <cell r="A3375" t="str">
            <v>680.40.85.700-6400.07</v>
          </cell>
          <cell r="B3375">
            <v>500</v>
          </cell>
        </row>
        <row r="3376">
          <cell r="A3376" t="str">
            <v>680.40.85.700-6600.01</v>
          </cell>
          <cell r="B3376">
            <v>500</v>
          </cell>
        </row>
        <row r="3377">
          <cell r="A3377" t="str">
            <v>680.40.85.700-6600.04</v>
          </cell>
          <cell r="B3377">
            <v>5500</v>
          </cell>
        </row>
        <row r="3378">
          <cell r="A3378" t="str">
            <v>690.00.00.000-6999.02</v>
          </cell>
          <cell r="B3378">
            <v>0</v>
          </cell>
        </row>
        <row r="3379">
          <cell r="A3379" t="str">
            <v>690.00.00.900-9000.68</v>
          </cell>
          <cell r="B3379">
            <v>787920</v>
          </cell>
        </row>
        <row r="3380">
          <cell r="A3380" t="str">
            <v>690.40.85.005-8900.22</v>
          </cell>
          <cell r="B3380">
            <v>870240</v>
          </cell>
        </row>
        <row r="3381">
          <cell r="A3381" t="str">
            <v>690.40.85.005-8910.22</v>
          </cell>
          <cell r="B3381">
            <v>743085</v>
          </cell>
        </row>
        <row r="3382">
          <cell r="A3382" t="str">
            <v>690.40.85.005-8920.01</v>
          </cell>
          <cell r="B3382">
            <v>825</v>
          </cell>
        </row>
        <row r="3383">
          <cell r="A3383" t="str">
            <v>690.40.85.015-4500.27</v>
          </cell>
          <cell r="B3383">
            <v>276162</v>
          </cell>
        </row>
        <row r="3384">
          <cell r="A3384" t="str">
            <v>690.40.85.015-4500.29</v>
          </cell>
          <cell r="B3384">
            <v>3669306</v>
          </cell>
        </row>
        <row r="3385">
          <cell r="A3385" t="str">
            <v>690.40.85.015-4500.30</v>
          </cell>
          <cell r="B3385">
            <v>109894</v>
          </cell>
        </row>
        <row r="3386">
          <cell r="A3386" t="str">
            <v>690.40.85.015-4700.01</v>
          </cell>
          <cell r="B3386">
            <v>72740</v>
          </cell>
        </row>
        <row r="3387">
          <cell r="A3387" t="str">
            <v>690.40.85.015-4700.21</v>
          </cell>
          <cell r="B3387">
            <v>-7270</v>
          </cell>
        </row>
        <row r="3388">
          <cell r="A3388" t="str">
            <v>690.40.85.015-6000.01</v>
          </cell>
          <cell r="B3388">
            <v>497000</v>
          </cell>
        </row>
        <row r="3389">
          <cell r="A3389" t="str">
            <v>690.40.85.015-6600.25</v>
          </cell>
          <cell r="B3389">
            <v>59180</v>
          </cell>
        </row>
        <row r="3390">
          <cell r="A3390" t="str">
            <v>690.40.85.700-6280.35</v>
          </cell>
          <cell r="B3390">
            <v>350000</v>
          </cell>
        </row>
        <row r="3391">
          <cell r="A3391" t="str">
            <v>700.00.00.000-6999.02</v>
          </cell>
          <cell r="B3391">
            <v>0</v>
          </cell>
        </row>
        <row r="3392">
          <cell r="A3392" t="str">
            <v>700.40.85.005-8910.21</v>
          </cell>
          <cell r="B3392">
            <v>22910</v>
          </cell>
        </row>
        <row r="3393">
          <cell r="A3393" t="str">
            <v>700.40.85.015-4500.31</v>
          </cell>
          <cell r="B3393">
            <v>2007235</v>
          </cell>
        </row>
        <row r="3394">
          <cell r="A3394" t="str">
            <v>700.40.85.015-4700.01</v>
          </cell>
          <cell r="B3394">
            <v>62170</v>
          </cell>
        </row>
        <row r="3395">
          <cell r="A3395" t="str">
            <v>700.40.85.015-4700.21</v>
          </cell>
          <cell r="B3395">
            <v>-6220</v>
          </cell>
        </row>
        <row r="3396">
          <cell r="A3396" t="str">
            <v>700.40.85.015-6000.01</v>
          </cell>
          <cell r="B3396">
            <v>90838</v>
          </cell>
        </row>
        <row r="3397">
          <cell r="A3397" t="str">
            <v>700.40.85.015-6600.25</v>
          </cell>
          <cell r="B3397">
            <v>63790</v>
          </cell>
        </row>
        <row r="3398">
          <cell r="A3398" t="str">
            <v>700.40.85.015-6600.26</v>
          </cell>
          <cell r="B3398">
            <v>1200</v>
          </cell>
        </row>
        <row r="3399">
          <cell r="A3399" t="str">
            <v>700.40.85.015-6600.36</v>
          </cell>
          <cell r="B3399">
            <v>2520</v>
          </cell>
        </row>
        <row r="3400">
          <cell r="A3400" t="str">
            <v>800.01.00.100-8000.99</v>
          </cell>
          <cell r="B3400">
            <v>0</v>
          </cell>
        </row>
        <row r="3401">
          <cell r="A3401" t="str">
            <v>800.04.00.140-5100.00</v>
          </cell>
          <cell r="B3401">
            <v>0</v>
          </cell>
        </row>
        <row r="3402">
          <cell r="A3402" t="str">
            <v>800.04.00.140-6200.01</v>
          </cell>
          <cell r="B3402">
            <v>0</v>
          </cell>
        </row>
        <row r="3403">
          <cell r="A3403" t="str">
            <v>800.04.00.140-6200.02</v>
          </cell>
          <cell r="B3403">
            <v>0</v>
          </cell>
        </row>
        <row r="3404">
          <cell r="A3404" t="str">
            <v>800.04.00.140-6200.09</v>
          </cell>
          <cell r="B3404">
            <v>0</v>
          </cell>
        </row>
        <row r="3405">
          <cell r="A3405" t="str">
            <v>800.04.00.140-6270.01</v>
          </cell>
          <cell r="B3405">
            <v>0</v>
          </cell>
        </row>
        <row r="3406">
          <cell r="A3406" t="str">
            <v>800.04.00.140-6270.02</v>
          </cell>
          <cell r="B3406">
            <v>0</v>
          </cell>
        </row>
        <row r="3407">
          <cell r="A3407" t="str">
            <v>800.04.00.140-6300.02</v>
          </cell>
          <cell r="B3407">
            <v>0</v>
          </cell>
        </row>
        <row r="3408">
          <cell r="A3408" t="str">
            <v>800.04.00.140-6500.03</v>
          </cell>
          <cell r="B3408">
            <v>0</v>
          </cell>
        </row>
        <row r="3409">
          <cell r="A3409" t="str">
            <v>800.04.00.140-6500.04</v>
          </cell>
          <cell r="B3409">
            <v>0</v>
          </cell>
        </row>
        <row r="3410">
          <cell r="A3410" t="str">
            <v>800.04.00.140-6600.01</v>
          </cell>
          <cell r="B3410">
            <v>0</v>
          </cell>
        </row>
        <row r="3411">
          <cell r="A3411" t="str">
            <v>800.04.00.140-6600.03</v>
          </cell>
          <cell r="B3411">
            <v>0</v>
          </cell>
        </row>
        <row r="3412">
          <cell r="A3412" t="str">
            <v>800.04.00.140-6600.04</v>
          </cell>
          <cell r="B3412">
            <v>0</v>
          </cell>
        </row>
        <row r="3413">
          <cell r="A3413" t="str">
            <v>800.04.00.140-6600.07</v>
          </cell>
          <cell r="B3413">
            <v>0</v>
          </cell>
        </row>
        <row r="3414">
          <cell r="A3414" t="str">
            <v>800.05.00.150-5100.00</v>
          </cell>
          <cell r="B3414">
            <v>0</v>
          </cell>
        </row>
        <row r="3415">
          <cell r="A3415" t="str">
            <v>800.05.00.150-6000.01</v>
          </cell>
          <cell r="B3415">
            <v>0</v>
          </cell>
        </row>
        <row r="3416">
          <cell r="A3416" t="str">
            <v>800.05.00.150-6000.12</v>
          </cell>
          <cell r="B3416">
            <v>0</v>
          </cell>
        </row>
        <row r="3417">
          <cell r="A3417" t="str">
            <v>800.05.00.150-6100.01</v>
          </cell>
          <cell r="B3417">
            <v>0</v>
          </cell>
        </row>
        <row r="3418">
          <cell r="A3418" t="str">
            <v>800.05.00.150-6100.02</v>
          </cell>
          <cell r="B3418">
            <v>0</v>
          </cell>
        </row>
        <row r="3419">
          <cell r="A3419" t="str">
            <v>800.05.00.150-6100.03</v>
          </cell>
          <cell r="B3419">
            <v>0</v>
          </cell>
        </row>
        <row r="3420">
          <cell r="A3420" t="str">
            <v>800.05.00.150-6200.01</v>
          </cell>
          <cell r="B3420">
            <v>0</v>
          </cell>
        </row>
        <row r="3421">
          <cell r="A3421" t="str">
            <v>800.05.00.150-6200.02</v>
          </cell>
          <cell r="B3421">
            <v>0</v>
          </cell>
        </row>
        <row r="3422">
          <cell r="A3422" t="str">
            <v>800.05.00.150-6200.03</v>
          </cell>
          <cell r="B3422">
            <v>0</v>
          </cell>
        </row>
        <row r="3423">
          <cell r="A3423" t="str">
            <v>800.05.00.150-6300.01</v>
          </cell>
          <cell r="B3423">
            <v>0</v>
          </cell>
        </row>
        <row r="3424">
          <cell r="A3424" t="str">
            <v>800.05.00.150-6350.01</v>
          </cell>
          <cell r="B3424">
            <v>0</v>
          </cell>
        </row>
        <row r="3425">
          <cell r="A3425" t="str">
            <v>800.05.00.150-6600.04</v>
          </cell>
          <cell r="B3425">
            <v>0</v>
          </cell>
        </row>
        <row r="3426">
          <cell r="A3426" t="str">
            <v>800.05.00.160-5100.00</v>
          </cell>
          <cell r="B3426">
            <v>0</v>
          </cell>
        </row>
        <row r="3427">
          <cell r="A3427" t="str">
            <v>800.05.00.160-6000.01</v>
          </cell>
          <cell r="B3427">
            <v>0</v>
          </cell>
        </row>
        <row r="3428">
          <cell r="A3428" t="str">
            <v>800.05.00.160-6000.12</v>
          </cell>
          <cell r="B3428">
            <v>0</v>
          </cell>
        </row>
        <row r="3429">
          <cell r="A3429" t="str">
            <v>800.05.00.160-6000.15</v>
          </cell>
          <cell r="B3429">
            <v>0</v>
          </cell>
        </row>
        <row r="3430">
          <cell r="A3430" t="str">
            <v>800.05.00.160-6100.01</v>
          </cell>
          <cell r="B3430">
            <v>0</v>
          </cell>
        </row>
        <row r="3431">
          <cell r="A3431" t="str">
            <v>800.05.00.160-6100.02</v>
          </cell>
          <cell r="B3431">
            <v>0</v>
          </cell>
        </row>
        <row r="3432">
          <cell r="A3432" t="str">
            <v>800.05.00.160-6200.01</v>
          </cell>
          <cell r="B3432">
            <v>0</v>
          </cell>
        </row>
        <row r="3433">
          <cell r="A3433" t="str">
            <v>800.05.00.160-6200.02</v>
          </cell>
          <cell r="B3433">
            <v>0</v>
          </cell>
        </row>
        <row r="3434">
          <cell r="A3434" t="str">
            <v>800.05.00.160-6200.03</v>
          </cell>
          <cell r="B3434">
            <v>0</v>
          </cell>
        </row>
        <row r="3435">
          <cell r="A3435" t="str">
            <v>800.05.00.160-6600.04</v>
          </cell>
          <cell r="B3435">
            <v>0</v>
          </cell>
        </row>
        <row r="3436">
          <cell r="A3436" t="str">
            <v>800.40.50.001-5000.01</v>
          </cell>
          <cell r="B3436">
            <v>0</v>
          </cell>
        </row>
        <row r="3437">
          <cell r="A3437" t="str">
            <v>800.40.50.001-5000.03</v>
          </cell>
          <cell r="B3437">
            <v>0</v>
          </cell>
        </row>
        <row r="3438">
          <cell r="A3438" t="str">
            <v>800.40.50.001-5000.04</v>
          </cell>
          <cell r="B3438">
            <v>0</v>
          </cell>
        </row>
        <row r="3439">
          <cell r="A3439" t="str">
            <v>800.40.50.001-5000.07</v>
          </cell>
          <cell r="B3439">
            <v>0</v>
          </cell>
        </row>
        <row r="3440">
          <cell r="A3440" t="str">
            <v>800.40.50.001-5000.08</v>
          </cell>
          <cell r="B3440">
            <v>0</v>
          </cell>
        </row>
        <row r="3441">
          <cell r="A3441" t="str">
            <v>800.40.50.001-5000.12</v>
          </cell>
          <cell r="B3441">
            <v>0</v>
          </cell>
        </row>
        <row r="3442">
          <cell r="A3442" t="str">
            <v>800.40.50.001-5100.00</v>
          </cell>
          <cell r="B3442">
            <v>0</v>
          </cell>
        </row>
        <row r="3443">
          <cell r="A3443" t="str">
            <v>800.40.50.001-5100.01</v>
          </cell>
          <cell r="B3443">
            <v>0</v>
          </cell>
        </row>
        <row r="3444">
          <cell r="A3444" t="str">
            <v>800.40.50.001-5100.02</v>
          </cell>
          <cell r="B3444">
            <v>0</v>
          </cell>
        </row>
        <row r="3445">
          <cell r="A3445" t="str">
            <v>800.40.50.001-5100.03</v>
          </cell>
          <cell r="B3445">
            <v>0</v>
          </cell>
        </row>
        <row r="3446">
          <cell r="A3446" t="str">
            <v>800.40.50.001-5100.04</v>
          </cell>
          <cell r="B3446">
            <v>0</v>
          </cell>
        </row>
        <row r="3447">
          <cell r="A3447" t="str">
            <v>800.40.50.001-5100.05</v>
          </cell>
          <cell r="B3447">
            <v>0</v>
          </cell>
        </row>
        <row r="3448">
          <cell r="A3448" t="str">
            <v>800.40.50.001-5100.07</v>
          </cell>
          <cell r="B3448">
            <v>0</v>
          </cell>
        </row>
        <row r="3449">
          <cell r="A3449" t="str">
            <v>800.40.50.001-5100.08</v>
          </cell>
          <cell r="B3449">
            <v>0</v>
          </cell>
        </row>
        <row r="3450">
          <cell r="A3450" t="str">
            <v>800.40.50.001-5100.11</v>
          </cell>
          <cell r="B3450">
            <v>0</v>
          </cell>
        </row>
        <row r="3451">
          <cell r="A3451" t="str">
            <v>800.40.50.001-5100.15</v>
          </cell>
          <cell r="B3451">
            <v>0</v>
          </cell>
        </row>
        <row r="3452">
          <cell r="A3452" t="str">
            <v>800.40.55.060-5000.01</v>
          </cell>
          <cell r="B3452">
            <v>0</v>
          </cell>
        </row>
        <row r="3453">
          <cell r="A3453" t="str">
            <v>800.40.55.060-5000.07</v>
          </cell>
          <cell r="B3453">
            <v>0</v>
          </cell>
        </row>
        <row r="3454">
          <cell r="A3454" t="str">
            <v>800.40.55.060-5000.08</v>
          </cell>
          <cell r="B3454">
            <v>0</v>
          </cell>
        </row>
        <row r="3455">
          <cell r="A3455" t="str">
            <v>800.40.55.060-5100.00</v>
          </cell>
          <cell r="B3455">
            <v>0</v>
          </cell>
        </row>
        <row r="3456">
          <cell r="A3456" t="str">
            <v>800.40.55.060-5100.01</v>
          </cell>
          <cell r="B3456">
            <v>0</v>
          </cell>
        </row>
        <row r="3457">
          <cell r="A3457" t="str">
            <v>800.40.55.060-5100.02</v>
          </cell>
          <cell r="B3457">
            <v>0</v>
          </cell>
        </row>
        <row r="3458">
          <cell r="A3458" t="str">
            <v>800.40.55.060-5100.03</v>
          </cell>
          <cell r="B3458">
            <v>0</v>
          </cell>
        </row>
        <row r="3459">
          <cell r="A3459" t="str">
            <v>800.40.55.060-5100.04</v>
          </cell>
          <cell r="B3459">
            <v>0</v>
          </cell>
        </row>
        <row r="3460">
          <cell r="A3460" t="str">
            <v>800.40.55.060-5100.05</v>
          </cell>
          <cell r="B3460">
            <v>0</v>
          </cell>
        </row>
        <row r="3461">
          <cell r="A3461" t="str">
            <v>800.40.55.060-5100.07</v>
          </cell>
          <cell r="B3461">
            <v>0</v>
          </cell>
        </row>
        <row r="3462">
          <cell r="A3462" t="str">
            <v>800.40.55.060-5100.08</v>
          </cell>
          <cell r="B3462">
            <v>0</v>
          </cell>
        </row>
        <row r="3463">
          <cell r="A3463" t="str">
            <v>800.40.55.060-5100.10</v>
          </cell>
          <cell r="B3463">
            <v>0</v>
          </cell>
        </row>
        <row r="3464">
          <cell r="A3464" t="str">
            <v>800.40.55.060-5100.11</v>
          </cell>
          <cell r="B3464">
            <v>0</v>
          </cell>
        </row>
        <row r="3465">
          <cell r="A3465" t="str">
            <v>800.40.55.500-5000.01</v>
          </cell>
          <cell r="B3465">
            <v>0</v>
          </cell>
        </row>
        <row r="3466">
          <cell r="A3466" t="str">
            <v>800.40.55.500-5000.03</v>
          </cell>
          <cell r="B3466">
            <v>0</v>
          </cell>
        </row>
        <row r="3467">
          <cell r="A3467" t="str">
            <v>800.40.55.500-5000.06</v>
          </cell>
          <cell r="B3467">
            <v>0</v>
          </cell>
        </row>
        <row r="3468">
          <cell r="A3468" t="str">
            <v>800.40.55.500-5000.08</v>
          </cell>
          <cell r="B3468">
            <v>0</v>
          </cell>
        </row>
        <row r="3469">
          <cell r="A3469" t="str">
            <v>800.40.55.500-5100.00</v>
          </cell>
          <cell r="B3469">
            <v>0</v>
          </cell>
        </row>
        <row r="3470">
          <cell r="A3470" t="str">
            <v>800.40.55.500-5100.01</v>
          </cell>
          <cell r="B3470">
            <v>0</v>
          </cell>
        </row>
        <row r="3471">
          <cell r="A3471" t="str">
            <v>800.40.55.500-5100.02</v>
          </cell>
          <cell r="B3471">
            <v>0</v>
          </cell>
        </row>
        <row r="3472">
          <cell r="A3472" t="str">
            <v>800.40.55.500-5100.03</v>
          </cell>
          <cell r="B3472">
            <v>0</v>
          </cell>
        </row>
        <row r="3473">
          <cell r="A3473" t="str">
            <v>800.40.55.500-5100.04</v>
          </cell>
          <cell r="B3473">
            <v>0</v>
          </cell>
        </row>
        <row r="3474">
          <cell r="A3474" t="str">
            <v>800.40.55.500-5100.05</v>
          </cell>
          <cell r="B3474">
            <v>0</v>
          </cell>
        </row>
        <row r="3475">
          <cell r="A3475" t="str">
            <v>800.40.55.500-5100.07</v>
          </cell>
          <cell r="B3475">
            <v>0</v>
          </cell>
        </row>
        <row r="3476">
          <cell r="A3476" t="str">
            <v>800.40.55.500-5100.08</v>
          </cell>
          <cell r="B3476">
            <v>0</v>
          </cell>
        </row>
        <row r="3477">
          <cell r="A3477" t="str">
            <v>800.40.55.500-5100.10</v>
          </cell>
          <cell r="B3477">
            <v>0</v>
          </cell>
        </row>
        <row r="3478">
          <cell r="A3478" t="str">
            <v>800.40.55.500-5100.11</v>
          </cell>
          <cell r="B3478">
            <v>0</v>
          </cell>
        </row>
        <row r="3479">
          <cell r="A3479" t="str">
            <v>800.40.55.500-5100.15</v>
          </cell>
          <cell r="B3479">
            <v>0</v>
          </cell>
        </row>
        <row r="3480">
          <cell r="A3480" t="str">
            <v>800.40.55.510-5000.01</v>
          </cell>
          <cell r="B3480">
            <v>0</v>
          </cell>
        </row>
        <row r="3481">
          <cell r="A3481" t="str">
            <v>800.40.55.510-5000.03</v>
          </cell>
          <cell r="B3481">
            <v>0</v>
          </cell>
        </row>
        <row r="3482">
          <cell r="A3482" t="str">
            <v>800.40.55.510-5000.08</v>
          </cell>
          <cell r="B3482">
            <v>0</v>
          </cell>
        </row>
        <row r="3483">
          <cell r="A3483" t="str">
            <v>800.40.55.510-5100.00</v>
          </cell>
          <cell r="B3483">
            <v>0</v>
          </cell>
        </row>
        <row r="3484">
          <cell r="A3484" t="str">
            <v>800.40.55.510-5100.01</v>
          </cell>
          <cell r="B3484">
            <v>0</v>
          </cell>
        </row>
        <row r="3485">
          <cell r="A3485" t="str">
            <v>800.40.55.510-5100.02</v>
          </cell>
          <cell r="B3485">
            <v>0</v>
          </cell>
        </row>
        <row r="3486">
          <cell r="A3486" t="str">
            <v>800.40.55.510-5100.03</v>
          </cell>
          <cell r="B3486">
            <v>0</v>
          </cell>
        </row>
        <row r="3487">
          <cell r="A3487" t="str">
            <v>800.40.55.510-5100.04</v>
          </cell>
          <cell r="B3487">
            <v>0</v>
          </cell>
        </row>
        <row r="3488">
          <cell r="A3488" t="str">
            <v>800.40.55.510-5100.05</v>
          </cell>
          <cell r="B3488">
            <v>0</v>
          </cell>
        </row>
        <row r="3489">
          <cell r="A3489" t="str">
            <v>800.40.55.510-5100.07</v>
          </cell>
          <cell r="B3489">
            <v>0</v>
          </cell>
        </row>
        <row r="3490">
          <cell r="A3490" t="str">
            <v>800.40.55.510-5100.08</v>
          </cell>
          <cell r="B3490">
            <v>0</v>
          </cell>
        </row>
        <row r="3491">
          <cell r="A3491" t="str">
            <v>800.40.55.510-5100.10</v>
          </cell>
          <cell r="B3491">
            <v>0</v>
          </cell>
        </row>
        <row r="3492">
          <cell r="A3492" t="str">
            <v>800.40.55.510-5100.11</v>
          </cell>
          <cell r="B3492">
            <v>0</v>
          </cell>
        </row>
        <row r="3493">
          <cell r="A3493" t="str">
            <v>800.40.55.510-5100.12</v>
          </cell>
          <cell r="B3493">
            <v>0</v>
          </cell>
        </row>
        <row r="3494">
          <cell r="A3494" t="str">
            <v>810.00.00.000-4999.02</v>
          </cell>
          <cell r="B3494">
            <v>0</v>
          </cell>
        </row>
        <row r="3495">
          <cell r="A3495" t="str">
            <v>810.45.40.000-5000.01</v>
          </cell>
          <cell r="B3495">
            <v>155076</v>
          </cell>
        </row>
        <row r="3496">
          <cell r="A3496" t="str">
            <v>810.45.40.000-5000.08</v>
          </cell>
          <cell r="B3496">
            <v>1100</v>
          </cell>
        </row>
        <row r="3497">
          <cell r="A3497" t="str">
            <v>810.45.40.000-5100.00</v>
          </cell>
          <cell r="B3497">
            <v>32648</v>
          </cell>
        </row>
        <row r="3498">
          <cell r="A3498" t="str">
            <v>810.45.40.000-5100.01</v>
          </cell>
          <cell r="B3498">
            <v>12610</v>
          </cell>
        </row>
        <row r="3499">
          <cell r="A3499" t="str">
            <v>810.45.40.000-5100.02</v>
          </cell>
          <cell r="B3499">
            <v>31803</v>
          </cell>
        </row>
        <row r="3500">
          <cell r="A3500" t="str">
            <v>810.45.40.000-5100.03</v>
          </cell>
          <cell r="B3500">
            <v>1800</v>
          </cell>
        </row>
        <row r="3501">
          <cell r="A3501" t="str">
            <v>810.45.40.000-5100.04</v>
          </cell>
          <cell r="B3501">
            <v>311</v>
          </cell>
        </row>
        <row r="3502">
          <cell r="A3502" t="str">
            <v>810.45.40.000-5100.05</v>
          </cell>
          <cell r="B3502">
            <v>205</v>
          </cell>
        </row>
        <row r="3503">
          <cell r="A3503" t="str">
            <v>810.45.40.000-5100.07</v>
          </cell>
          <cell r="B3503">
            <v>1216</v>
          </cell>
        </row>
        <row r="3504">
          <cell r="A3504" t="str">
            <v>810.45.40.000-5100.08</v>
          </cell>
          <cell r="B3504">
            <v>1106</v>
          </cell>
        </row>
        <row r="3505">
          <cell r="A3505" t="str">
            <v>810.45.40.000-5100.11</v>
          </cell>
          <cell r="B3505">
            <v>2282</v>
          </cell>
        </row>
        <row r="3506">
          <cell r="A3506" t="str">
            <v>810.45.40.000-6000.01</v>
          </cell>
          <cell r="B3506">
            <v>200000</v>
          </cell>
        </row>
        <row r="3507">
          <cell r="A3507" t="str">
            <v>810.45.40.000-6000.08</v>
          </cell>
          <cell r="B3507">
            <v>200000</v>
          </cell>
        </row>
        <row r="3508">
          <cell r="A3508" t="str">
            <v>810.45.40.000-6000.10</v>
          </cell>
          <cell r="B3508">
            <v>200000</v>
          </cell>
        </row>
        <row r="3509">
          <cell r="A3509" t="str">
            <v>810.45.40.000-6000.12</v>
          </cell>
          <cell r="B3509">
            <v>75000</v>
          </cell>
        </row>
        <row r="3510">
          <cell r="A3510" t="str">
            <v>810.45.40.000-6000.13</v>
          </cell>
          <cell r="B3510">
            <v>75000</v>
          </cell>
        </row>
        <row r="3511">
          <cell r="A3511" t="str">
            <v>810.45.40.000-6000.18</v>
          </cell>
          <cell r="B3511">
            <v>25000</v>
          </cell>
        </row>
        <row r="3512">
          <cell r="A3512" t="str">
            <v>810.45.40.000-6000.24</v>
          </cell>
          <cell r="B3512">
            <v>5000</v>
          </cell>
        </row>
        <row r="3513">
          <cell r="A3513" t="str">
            <v>810.45.40.000-6000.29</v>
          </cell>
          <cell r="B3513">
            <v>1000</v>
          </cell>
        </row>
        <row r="3514">
          <cell r="A3514" t="str">
            <v>810.45.40.000-6000.37</v>
          </cell>
          <cell r="B3514">
            <v>1000</v>
          </cell>
        </row>
        <row r="3515">
          <cell r="A3515" t="str">
            <v>810.45.40.000-6000.38</v>
          </cell>
          <cell r="B3515">
            <v>1000</v>
          </cell>
        </row>
        <row r="3516">
          <cell r="A3516" t="str">
            <v>810.45.40.000-6000.39</v>
          </cell>
          <cell r="B3516">
            <v>1000</v>
          </cell>
        </row>
        <row r="3517">
          <cell r="A3517" t="str">
            <v>810.45.40.000-6100.01</v>
          </cell>
          <cell r="B3517">
            <v>20000</v>
          </cell>
        </row>
        <row r="3518">
          <cell r="A3518" t="str">
            <v>810.45.40.000-6100.02</v>
          </cell>
          <cell r="B3518">
            <v>2500</v>
          </cell>
        </row>
        <row r="3519">
          <cell r="A3519" t="str">
            <v>810.45.40.000-6200.01</v>
          </cell>
          <cell r="B3519">
            <v>1500</v>
          </cell>
        </row>
        <row r="3520">
          <cell r="A3520" t="str">
            <v>810.45.40.000-6200.02</v>
          </cell>
          <cell r="B3520">
            <v>5000</v>
          </cell>
        </row>
        <row r="3521">
          <cell r="A3521" t="str">
            <v>810.45.40.000-6200.03</v>
          </cell>
          <cell r="B3521">
            <v>5000</v>
          </cell>
        </row>
        <row r="3522">
          <cell r="A3522" t="str">
            <v>810.45.40.000-6200.04</v>
          </cell>
          <cell r="B3522">
            <v>1000</v>
          </cell>
        </row>
        <row r="3523">
          <cell r="A3523" t="str">
            <v>810.45.40.000-6260.01</v>
          </cell>
          <cell r="B3523">
            <v>1000</v>
          </cell>
        </row>
        <row r="3524">
          <cell r="A3524" t="str">
            <v>810.45.40.000-6300.01</v>
          </cell>
          <cell r="B3524">
            <v>3000</v>
          </cell>
        </row>
        <row r="3525">
          <cell r="A3525" t="str">
            <v>810.45.40.000-6300.02</v>
          </cell>
          <cell r="B3525">
            <v>1000</v>
          </cell>
        </row>
        <row r="3526">
          <cell r="A3526" t="str">
            <v>810.45.40.000-6300.03</v>
          </cell>
          <cell r="B3526">
            <v>400</v>
          </cell>
        </row>
        <row r="3527">
          <cell r="A3527" t="str">
            <v>810.45.40.000-6350.01</v>
          </cell>
          <cell r="B3527">
            <v>10000</v>
          </cell>
        </row>
        <row r="3528">
          <cell r="A3528" t="str">
            <v>810.45.40.000-6400.01</v>
          </cell>
          <cell r="B3528">
            <v>12500</v>
          </cell>
        </row>
        <row r="3529">
          <cell r="A3529" t="str">
            <v>810.45.40.000-6400.02</v>
          </cell>
          <cell r="B3529">
            <v>1000</v>
          </cell>
        </row>
        <row r="3530">
          <cell r="A3530" t="str">
            <v>810.45.40.000-6400.05</v>
          </cell>
          <cell r="B3530">
            <v>5000</v>
          </cell>
        </row>
        <row r="3531">
          <cell r="A3531" t="str">
            <v>810.45.40.000-6600.01</v>
          </cell>
          <cell r="B3531">
            <v>1000</v>
          </cell>
        </row>
        <row r="3532">
          <cell r="A3532" t="str">
            <v>810.45.40.000-6600.03</v>
          </cell>
          <cell r="B3532">
            <v>4000</v>
          </cell>
        </row>
        <row r="3533">
          <cell r="A3533" t="str">
            <v>810.45.40.000-6600.04</v>
          </cell>
          <cell r="B3533">
            <v>10000</v>
          </cell>
        </row>
        <row r="3534">
          <cell r="A3534" t="str">
            <v>810.45.40.000-6600.05</v>
          </cell>
          <cell r="B3534">
            <v>11000</v>
          </cell>
        </row>
        <row r="3535">
          <cell r="A3535" t="str">
            <v>810.45.40.000-6600.14</v>
          </cell>
          <cell r="B3535">
            <v>500</v>
          </cell>
        </row>
        <row r="3536">
          <cell r="A3536" t="str">
            <v>810.45.41.000-5000.01</v>
          </cell>
          <cell r="B3536">
            <v>1327036</v>
          </cell>
        </row>
        <row r="3537">
          <cell r="A3537" t="str">
            <v>810.45.41.000-5000.07</v>
          </cell>
          <cell r="B3537">
            <v>19148</v>
          </cell>
        </row>
        <row r="3538">
          <cell r="A3538" t="str">
            <v>810.45.41.000-5000.08</v>
          </cell>
          <cell r="B3538">
            <v>15200</v>
          </cell>
        </row>
        <row r="3539">
          <cell r="A3539" t="str">
            <v>810.45.41.000-5100.00</v>
          </cell>
          <cell r="B3539">
            <v>118362</v>
          </cell>
        </row>
        <row r="3540">
          <cell r="A3540" t="str">
            <v>810.45.41.000-5100.01</v>
          </cell>
          <cell r="B3540">
            <v>97107</v>
          </cell>
        </row>
        <row r="3541">
          <cell r="A3541" t="str">
            <v>810.45.41.000-5100.02</v>
          </cell>
          <cell r="B3541">
            <v>224551</v>
          </cell>
        </row>
        <row r="3542">
          <cell r="A3542" t="str">
            <v>810.45.41.000-5100.03</v>
          </cell>
          <cell r="B3542">
            <v>15235</v>
          </cell>
        </row>
        <row r="3543">
          <cell r="A3543" t="str">
            <v>810.45.41.000-5100.04</v>
          </cell>
          <cell r="B3543">
            <v>2544</v>
          </cell>
        </row>
        <row r="3544">
          <cell r="A3544" t="str">
            <v>810.45.41.000-5100.05</v>
          </cell>
          <cell r="B3544">
            <v>799</v>
          </cell>
        </row>
        <row r="3545">
          <cell r="A3545" t="str">
            <v>810.45.41.000-5100.07</v>
          </cell>
          <cell r="B3545">
            <v>10596</v>
          </cell>
        </row>
        <row r="3546">
          <cell r="A3546" t="str">
            <v>810.45.41.000-5100.08</v>
          </cell>
          <cell r="B3546">
            <v>4190</v>
          </cell>
        </row>
        <row r="3547">
          <cell r="A3547" t="str">
            <v>810.45.41.000-5100.11</v>
          </cell>
          <cell r="B3547">
            <v>19828</v>
          </cell>
        </row>
        <row r="3548">
          <cell r="A3548" t="str">
            <v>810.45.41.000-5100.15</v>
          </cell>
          <cell r="B3548">
            <v>1440</v>
          </cell>
        </row>
        <row r="3549">
          <cell r="A3549" t="str">
            <v>810.45.41.000-6000.01</v>
          </cell>
          <cell r="B3549">
            <v>200000</v>
          </cell>
        </row>
        <row r="3550">
          <cell r="A3550" t="str">
            <v>810.45.41.000-6000.08</v>
          </cell>
          <cell r="B3550">
            <v>200000</v>
          </cell>
        </row>
        <row r="3551">
          <cell r="A3551" t="str">
            <v>810.45.41.000-6000.10</v>
          </cell>
          <cell r="B3551">
            <v>200000</v>
          </cell>
        </row>
        <row r="3552">
          <cell r="A3552" t="str">
            <v>810.45.41.000-6000.12</v>
          </cell>
          <cell r="B3552">
            <v>200000</v>
          </cell>
        </row>
        <row r="3553">
          <cell r="A3553" t="str">
            <v>810.45.41.000-6000.13</v>
          </cell>
          <cell r="B3553">
            <v>5000</v>
          </cell>
        </row>
        <row r="3554">
          <cell r="A3554" t="str">
            <v>810.45.41.000-6000.18</v>
          </cell>
          <cell r="B3554">
            <v>25000</v>
          </cell>
        </row>
        <row r="3555">
          <cell r="A3555" t="str">
            <v>810.45.41.000-6000.24</v>
          </cell>
          <cell r="B3555">
            <v>5000</v>
          </cell>
        </row>
        <row r="3556">
          <cell r="A3556" t="str">
            <v>810.45.41.000-6000.29</v>
          </cell>
          <cell r="B3556">
            <v>1000</v>
          </cell>
        </row>
        <row r="3557">
          <cell r="A3557" t="str">
            <v>810.45.41.000-6000.37</v>
          </cell>
          <cell r="B3557">
            <v>1000</v>
          </cell>
        </row>
        <row r="3558">
          <cell r="A3558" t="str">
            <v>810.45.41.000-6000.38</v>
          </cell>
          <cell r="B3558">
            <v>1000</v>
          </cell>
        </row>
        <row r="3559">
          <cell r="A3559" t="str">
            <v>810.45.41.000-6000.39</v>
          </cell>
          <cell r="B3559">
            <v>1000</v>
          </cell>
        </row>
        <row r="3560">
          <cell r="A3560" t="str">
            <v>810.45.41.000-6100.01</v>
          </cell>
          <cell r="B3560">
            <v>20000</v>
          </cell>
        </row>
        <row r="3561">
          <cell r="A3561" t="str">
            <v>810.45.41.000-6100.02</v>
          </cell>
          <cell r="B3561">
            <v>2500</v>
          </cell>
        </row>
        <row r="3562">
          <cell r="A3562" t="str">
            <v>810.45.41.000-6200.01</v>
          </cell>
          <cell r="B3562">
            <v>1500</v>
          </cell>
        </row>
        <row r="3563">
          <cell r="A3563" t="str">
            <v>810.45.41.000-6200.02</v>
          </cell>
          <cell r="B3563">
            <v>5000</v>
          </cell>
        </row>
        <row r="3564">
          <cell r="A3564" t="str">
            <v>810.45.41.000-6200.03</v>
          </cell>
          <cell r="B3564">
            <v>5000</v>
          </cell>
        </row>
        <row r="3565">
          <cell r="A3565" t="str">
            <v>810.45.41.000-6200.04</v>
          </cell>
          <cell r="B3565">
            <v>1000</v>
          </cell>
        </row>
        <row r="3566">
          <cell r="A3566" t="str">
            <v>810.45.41.000-6200.05</v>
          </cell>
          <cell r="B3566">
            <v>10000</v>
          </cell>
        </row>
        <row r="3567">
          <cell r="A3567" t="str">
            <v>810.45.41.000-6260.01</v>
          </cell>
          <cell r="B3567">
            <v>1000</v>
          </cell>
        </row>
        <row r="3568">
          <cell r="A3568" t="str">
            <v>810.45.41.000-6300.01</v>
          </cell>
          <cell r="B3568">
            <v>3000</v>
          </cell>
        </row>
        <row r="3569">
          <cell r="A3569" t="str">
            <v>810.45.41.000-6300.02</v>
          </cell>
          <cell r="B3569">
            <v>1000</v>
          </cell>
        </row>
        <row r="3570">
          <cell r="A3570" t="str">
            <v>810.45.41.000-6300.03</v>
          </cell>
          <cell r="B3570">
            <v>400</v>
          </cell>
        </row>
        <row r="3571">
          <cell r="A3571" t="str">
            <v>810.45.41.000-6350.01</v>
          </cell>
          <cell r="B3571">
            <v>10000</v>
          </cell>
        </row>
        <row r="3572">
          <cell r="A3572" t="str">
            <v>810.45.41.000-6400.01</v>
          </cell>
          <cell r="B3572">
            <v>12500</v>
          </cell>
        </row>
        <row r="3573">
          <cell r="A3573" t="str">
            <v>810.45.41.000-6400.02</v>
          </cell>
          <cell r="B3573">
            <v>1000</v>
          </cell>
        </row>
        <row r="3574">
          <cell r="A3574" t="str">
            <v>810.45.41.000-6400.05</v>
          </cell>
          <cell r="B3574">
            <v>5000</v>
          </cell>
        </row>
        <row r="3575">
          <cell r="A3575" t="str">
            <v>810.45.41.000-6600.01</v>
          </cell>
          <cell r="B3575">
            <v>1000</v>
          </cell>
        </row>
        <row r="3576">
          <cell r="A3576" t="str">
            <v>810.45.41.000-6600.03</v>
          </cell>
          <cell r="B3576">
            <v>4000</v>
          </cell>
        </row>
        <row r="3577">
          <cell r="A3577" t="str">
            <v>810.45.41.000-6600.04</v>
          </cell>
          <cell r="B3577">
            <v>10000</v>
          </cell>
        </row>
        <row r="3578">
          <cell r="A3578" t="str">
            <v>810.45.41.000-6600.05</v>
          </cell>
          <cell r="B3578">
            <v>20000</v>
          </cell>
        </row>
        <row r="3579">
          <cell r="A3579" t="str">
            <v>810.45.41.000-6600.14</v>
          </cell>
          <cell r="B3579">
            <v>500</v>
          </cell>
        </row>
        <row r="3580">
          <cell r="A3580" t="str">
            <v>810.45.41.000-6600.29</v>
          </cell>
          <cell r="B3580">
            <v>20000</v>
          </cell>
        </row>
        <row r="3581">
          <cell r="A3581" t="str">
            <v>810.45.50.000-5000.01</v>
          </cell>
          <cell r="B3581">
            <v>949201</v>
          </cell>
        </row>
        <row r="3582">
          <cell r="A3582" t="str">
            <v>810.45.50.000-5000.06</v>
          </cell>
          <cell r="B3582">
            <v>15482</v>
          </cell>
        </row>
        <row r="3583">
          <cell r="A3583" t="str">
            <v>810.45.50.000-5000.07</v>
          </cell>
          <cell r="B3583">
            <v>10034</v>
          </cell>
        </row>
        <row r="3584">
          <cell r="A3584" t="str">
            <v>810.45.50.000-5000.08</v>
          </cell>
          <cell r="B3584">
            <v>9000</v>
          </cell>
        </row>
        <row r="3585">
          <cell r="A3585" t="str">
            <v>810.45.50.000-5100.00</v>
          </cell>
          <cell r="B3585">
            <v>161811</v>
          </cell>
        </row>
        <row r="3586">
          <cell r="A3586" t="str">
            <v>810.45.50.000-5100.01</v>
          </cell>
          <cell r="B3586">
            <v>68323</v>
          </cell>
        </row>
        <row r="3587">
          <cell r="A3587" t="str">
            <v>810.45.50.000-5100.02</v>
          </cell>
          <cell r="B3587">
            <v>186638</v>
          </cell>
        </row>
        <row r="3588">
          <cell r="A3588" t="str">
            <v>810.45.50.000-5100.03</v>
          </cell>
          <cell r="B3588">
            <v>12897</v>
          </cell>
        </row>
        <row r="3589">
          <cell r="A3589" t="str">
            <v>810.45.50.000-5100.04</v>
          </cell>
          <cell r="B3589">
            <v>2074</v>
          </cell>
        </row>
        <row r="3590">
          <cell r="A3590" t="str">
            <v>810.45.50.000-5100.05</v>
          </cell>
          <cell r="B3590">
            <v>636</v>
          </cell>
        </row>
        <row r="3591">
          <cell r="A3591" t="str">
            <v>810.45.50.000-5100.07</v>
          </cell>
          <cell r="B3591">
            <v>6727</v>
          </cell>
        </row>
        <row r="3592">
          <cell r="A3592" t="str">
            <v>810.45.50.000-5100.08</v>
          </cell>
          <cell r="B3592">
            <v>13285</v>
          </cell>
        </row>
        <row r="3593">
          <cell r="A3593" t="str">
            <v>810.45.50.000-5100.11</v>
          </cell>
          <cell r="B3593">
            <v>14363</v>
          </cell>
        </row>
        <row r="3594">
          <cell r="A3594" t="str">
            <v>810.45.50.000-5100.15</v>
          </cell>
          <cell r="B3594">
            <v>3216</v>
          </cell>
        </row>
        <row r="3595">
          <cell r="A3595" t="str">
            <v>810.45.50.000-6000.01</v>
          </cell>
          <cell r="B3595">
            <v>100000</v>
          </cell>
        </row>
        <row r="3596">
          <cell r="A3596" t="str">
            <v>810.45.50.000-6000.10</v>
          </cell>
          <cell r="B3596">
            <v>100000</v>
          </cell>
        </row>
        <row r="3597">
          <cell r="A3597" t="str">
            <v>810.45.50.000-6000.12</v>
          </cell>
          <cell r="B3597">
            <v>100000</v>
          </cell>
        </row>
        <row r="3598">
          <cell r="A3598" t="str">
            <v>810.45.50.000-6000.24</v>
          </cell>
          <cell r="B3598">
            <v>1000</v>
          </cell>
        </row>
        <row r="3599">
          <cell r="A3599" t="str">
            <v>810.45.50.000-6000.38</v>
          </cell>
          <cell r="B3599">
            <v>200</v>
          </cell>
        </row>
        <row r="3600">
          <cell r="A3600" t="str">
            <v>810.45.50.000-6200.01</v>
          </cell>
          <cell r="B3600">
            <v>500</v>
          </cell>
        </row>
        <row r="3601">
          <cell r="A3601" t="str">
            <v>810.45.50.000-6200.02</v>
          </cell>
          <cell r="B3601">
            <v>2000</v>
          </cell>
        </row>
        <row r="3602">
          <cell r="A3602" t="str">
            <v>810.45.50.000-6200.03</v>
          </cell>
          <cell r="B3602">
            <v>5000</v>
          </cell>
        </row>
        <row r="3603">
          <cell r="A3603" t="str">
            <v>810.45.50.000-6300.01</v>
          </cell>
          <cell r="B3603">
            <v>300</v>
          </cell>
        </row>
        <row r="3604">
          <cell r="A3604" t="str">
            <v>810.45.50.000-6300.02</v>
          </cell>
          <cell r="B3604">
            <v>200</v>
          </cell>
        </row>
        <row r="3605">
          <cell r="A3605" t="str">
            <v>810.45.50.000-6300.03</v>
          </cell>
          <cell r="B3605">
            <v>100</v>
          </cell>
        </row>
        <row r="3606">
          <cell r="A3606" t="str">
            <v>810.45.50.000-6600.01</v>
          </cell>
          <cell r="B3606">
            <v>500</v>
          </cell>
        </row>
        <row r="3607">
          <cell r="A3607" t="str">
            <v>810.45.50.000-6600.03</v>
          </cell>
          <cell r="B3607">
            <v>500</v>
          </cell>
        </row>
        <row r="3608">
          <cell r="A3608" t="str">
            <v>810.45.50.000-6600.04</v>
          </cell>
          <cell r="B3608">
            <v>1500</v>
          </cell>
        </row>
        <row r="3609">
          <cell r="A3609" t="str">
            <v>810.45.50.000-6600.32</v>
          </cell>
          <cell r="B3609">
            <v>600</v>
          </cell>
        </row>
        <row r="3610">
          <cell r="A3610" t="str">
            <v>820.00.00.900-4700.01</v>
          </cell>
          <cell r="B3610">
            <v>4680</v>
          </cell>
        </row>
        <row r="3611">
          <cell r="A3611" t="str">
            <v>820.00.00.900-4700.21</v>
          </cell>
          <cell r="B3611">
            <v>-470</v>
          </cell>
        </row>
        <row r="3612">
          <cell r="A3612" t="str">
            <v>820.00.00.900-4850.20</v>
          </cell>
          <cell r="B3612">
            <v>1053000</v>
          </cell>
        </row>
        <row r="3613">
          <cell r="A3613" t="str">
            <v>820.40.60.000-5000.01</v>
          </cell>
          <cell r="B3613">
            <v>635051</v>
          </cell>
        </row>
        <row r="3614">
          <cell r="A3614" t="str">
            <v>820.40.60.000-5000.07</v>
          </cell>
          <cell r="B3614">
            <v>1969</v>
          </cell>
        </row>
        <row r="3615">
          <cell r="A3615" t="str">
            <v>820.40.60.000-5000.08</v>
          </cell>
          <cell r="B3615">
            <v>10000</v>
          </cell>
        </row>
        <row r="3616">
          <cell r="A3616" t="str">
            <v>820.40.60.000-5100.00</v>
          </cell>
          <cell r="B3616">
            <v>105201</v>
          </cell>
        </row>
        <row r="3617">
          <cell r="A3617" t="str">
            <v>820.40.60.000-5100.01</v>
          </cell>
          <cell r="B3617">
            <v>69673</v>
          </cell>
        </row>
        <row r="3618">
          <cell r="A3618" t="str">
            <v>820.40.60.000-5100.02</v>
          </cell>
          <cell r="B3618">
            <v>179978</v>
          </cell>
        </row>
        <row r="3619">
          <cell r="A3619" t="str">
            <v>820.40.60.000-5100.03</v>
          </cell>
          <cell r="B3619">
            <v>12191</v>
          </cell>
        </row>
        <row r="3620">
          <cell r="A3620" t="str">
            <v>820.40.60.000-5100.04</v>
          </cell>
          <cell r="B3620">
            <v>1969</v>
          </cell>
        </row>
        <row r="3621">
          <cell r="A3621" t="str">
            <v>820.40.60.000-5100.05</v>
          </cell>
          <cell r="B3621">
            <v>528</v>
          </cell>
        </row>
        <row r="3622">
          <cell r="A3622" t="str">
            <v>820.40.60.000-5100.07</v>
          </cell>
          <cell r="B3622">
            <v>2783</v>
          </cell>
        </row>
        <row r="3623">
          <cell r="A3623" t="str">
            <v>820.40.60.000-5100.08</v>
          </cell>
          <cell r="B3623">
            <v>23342</v>
          </cell>
        </row>
        <row r="3624">
          <cell r="A3624" t="str">
            <v>820.40.60.000-5100.10</v>
          </cell>
          <cell r="B3624">
            <v>2100</v>
          </cell>
        </row>
        <row r="3625">
          <cell r="A3625" t="str">
            <v>820.40.60.000-5100.11</v>
          </cell>
          <cell r="B3625">
            <v>9698</v>
          </cell>
        </row>
        <row r="3626">
          <cell r="A3626" t="str">
            <v>820.40.60.000-6200.05</v>
          </cell>
          <cell r="B3626">
            <v>722007</v>
          </cell>
        </row>
        <row r="3627">
          <cell r="A3627" t="str">
            <v>820.40.60.000-7000.02</v>
          </cell>
          <cell r="B3627">
            <v>48000</v>
          </cell>
        </row>
        <row r="3628">
          <cell r="A3628" t="str">
            <v>820.40.60.520-5100.06</v>
          </cell>
          <cell r="B3628">
            <v>7800</v>
          </cell>
        </row>
        <row r="3629">
          <cell r="A3629" t="str">
            <v>820.40.60.520-5100.17</v>
          </cell>
          <cell r="B3629">
            <v>29000</v>
          </cell>
        </row>
        <row r="3630">
          <cell r="A3630" t="str">
            <v>820.40.60.520-6500.04</v>
          </cell>
          <cell r="B3630">
            <v>11400</v>
          </cell>
        </row>
        <row r="3631">
          <cell r="A3631" t="str">
            <v>820.40.60.520-6600.25</v>
          </cell>
          <cell r="B3631">
            <v>22980</v>
          </cell>
        </row>
        <row r="3632">
          <cell r="A3632" t="str">
            <v>820.40.60.520-6600.26</v>
          </cell>
          <cell r="B3632">
            <v>10925</v>
          </cell>
        </row>
        <row r="3633">
          <cell r="A3633" t="str">
            <v>820.40.60.520-6600.36</v>
          </cell>
          <cell r="B3633">
            <v>12849</v>
          </cell>
        </row>
        <row r="3634">
          <cell r="A3634" t="str">
            <v>820.40.60.530-5100.06</v>
          </cell>
          <cell r="B3634">
            <v>13200</v>
          </cell>
        </row>
        <row r="3635">
          <cell r="A3635" t="str">
            <v>820.40.60.530-6500.04</v>
          </cell>
          <cell r="B3635">
            <v>4800</v>
          </cell>
        </row>
        <row r="3636">
          <cell r="A3636" t="str">
            <v>820.40.60.530-6600.25</v>
          </cell>
          <cell r="B3636">
            <v>22980</v>
          </cell>
        </row>
        <row r="3637">
          <cell r="A3637" t="str">
            <v>820.40.60.530-6600.26</v>
          </cell>
          <cell r="B3637">
            <v>10925</v>
          </cell>
        </row>
        <row r="3638">
          <cell r="A3638" t="str">
            <v>820.40.60.530-6600.36</v>
          </cell>
          <cell r="B3638">
            <v>12849</v>
          </cell>
        </row>
        <row r="3639">
          <cell r="A3639" t="str">
            <v>830.00.00.900-4850.21</v>
          </cell>
          <cell r="B3639">
            <v>2260798</v>
          </cell>
        </row>
        <row r="3640">
          <cell r="A3640" t="str">
            <v>830.00.00.900-4850.31</v>
          </cell>
          <cell r="B3640">
            <v>538930</v>
          </cell>
        </row>
        <row r="3641">
          <cell r="A3641" t="str">
            <v>830.07.00.170-5000.01</v>
          </cell>
          <cell r="B3641">
            <v>1089538</v>
          </cell>
        </row>
        <row r="3642">
          <cell r="A3642" t="str">
            <v>830.07.00.170-5000.07</v>
          </cell>
          <cell r="B3642">
            <v>10072</v>
          </cell>
        </row>
        <row r="3643">
          <cell r="A3643" t="str">
            <v>830.07.00.170-5000.08</v>
          </cell>
          <cell r="B3643">
            <v>11850</v>
          </cell>
        </row>
        <row r="3644">
          <cell r="A3644" t="str">
            <v>830.07.00.170-5100.00</v>
          </cell>
          <cell r="B3644">
            <v>126623</v>
          </cell>
        </row>
        <row r="3645">
          <cell r="A3645" t="str">
            <v>830.07.00.170-5100.01</v>
          </cell>
          <cell r="B3645">
            <v>80936</v>
          </cell>
        </row>
        <row r="3646">
          <cell r="A3646" t="str">
            <v>830.07.00.170-5100.02</v>
          </cell>
          <cell r="B3646">
            <v>153595</v>
          </cell>
        </row>
        <row r="3647">
          <cell r="A3647" t="str">
            <v>830.07.00.170-5100.03</v>
          </cell>
          <cell r="B3647">
            <v>11779</v>
          </cell>
        </row>
        <row r="3648">
          <cell r="A3648" t="str">
            <v>830.07.00.170-5100.04</v>
          </cell>
          <cell r="B3648">
            <v>1941</v>
          </cell>
        </row>
        <row r="3649">
          <cell r="A3649" t="str">
            <v>830.07.00.170-5100.05</v>
          </cell>
          <cell r="B3649">
            <v>781</v>
          </cell>
        </row>
        <row r="3650">
          <cell r="A3650" t="str">
            <v>830.07.00.170-5100.06</v>
          </cell>
          <cell r="B3650">
            <v>19200</v>
          </cell>
        </row>
        <row r="3651">
          <cell r="A3651" t="str">
            <v>830.07.00.170-5100.07</v>
          </cell>
          <cell r="B3651">
            <v>5426</v>
          </cell>
        </row>
        <row r="3652">
          <cell r="A3652" t="str">
            <v>830.07.00.170-5100.08</v>
          </cell>
          <cell r="B3652">
            <v>14286</v>
          </cell>
        </row>
        <row r="3653">
          <cell r="A3653" t="str">
            <v>830.07.00.170-5100.11</v>
          </cell>
          <cell r="B3653">
            <v>14403</v>
          </cell>
        </row>
        <row r="3654">
          <cell r="A3654" t="str">
            <v>830.07.00.170-5100.15</v>
          </cell>
          <cell r="B3654">
            <v>7200</v>
          </cell>
        </row>
        <row r="3655">
          <cell r="A3655" t="str">
            <v>830.07.00.170-5100.17</v>
          </cell>
          <cell r="B3655">
            <v>16500</v>
          </cell>
        </row>
        <row r="3656">
          <cell r="A3656" t="str">
            <v>830.07.00.170-6000.01</v>
          </cell>
          <cell r="B3656">
            <v>150000</v>
          </cell>
        </row>
        <row r="3657">
          <cell r="A3657" t="str">
            <v>830.07.00.170-6100.03</v>
          </cell>
          <cell r="B3657">
            <v>171496</v>
          </cell>
        </row>
        <row r="3658">
          <cell r="A3658" t="str">
            <v>830.07.00.170-6200.01</v>
          </cell>
          <cell r="B3658">
            <v>2000</v>
          </cell>
        </row>
        <row r="3659">
          <cell r="A3659" t="str">
            <v>830.07.00.170-6200.02</v>
          </cell>
          <cell r="B3659">
            <v>35000</v>
          </cell>
        </row>
        <row r="3660">
          <cell r="A3660" t="str">
            <v>830.07.00.170-6200.04</v>
          </cell>
          <cell r="B3660">
            <v>400</v>
          </cell>
        </row>
        <row r="3661">
          <cell r="A3661" t="str">
            <v>830.07.00.170-6200.05</v>
          </cell>
          <cell r="B3661">
            <v>300</v>
          </cell>
        </row>
        <row r="3662">
          <cell r="A3662" t="str">
            <v>830.07.00.170-6200.09</v>
          </cell>
          <cell r="B3662">
            <v>414100</v>
          </cell>
        </row>
        <row r="3663">
          <cell r="A3663" t="str">
            <v>830.07.00.170-6300.01</v>
          </cell>
          <cell r="B3663">
            <v>600</v>
          </cell>
        </row>
        <row r="3664">
          <cell r="A3664" t="str">
            <v>830.07.00.170-6350.01</v>
          </cell>
          <cell r="B3664">
            <v>1191376</v>
          </cell>
        </row>
        <row r="3665">
          <cell r="A3665" t="str">
            <v>830.07.00.170-6350.02</v>
          </cell>
          <cell r="B3665">
            <v>215000</v>
          </cell>
        </row>
        <row r="3666">
          <cell r="A3666" t="str">
            <v>830.07.00.170-6500.04</v>
          </cell>
          <cell r="B3666">
            <v>33000</v>
          </cell>
        </row>
        <row r="3667">
          <cell r="A3667" t="str">
            <v>830.07.00.170-6600.04</v>
          </cell>
          <cell r="B3667">
            <v>14600</v>
          </cell>
        </row>
        <row r="3668">
          <cell r="A3668" t="str">
            <v>830.07.00.170-6600.25</v>
          </cell>
          <cell r="B3668">
            <v>273440</v>
          </cell>
        </row>
        <row r="3669">
          <cell r="A3669" t="str">
            <v>830.07.00.170-6600.32</v>
          </cell>
          <cell r="B3669">
            <v>1800</v>
          </cell>
        </row>
        <row r="3670">
          <cell r="A3670" t="str">
            <v>830.07.00.180-5000.01</v>
          </cell>
          <cell r="B3670">
            <v>293888</v>
          </cell>
        </row>
        <row r="3671">
          <cell r="A3671" t="str">
            <v>830.07.00.180-5000.07</v>
          </cell>
          <cell r="B3671">
            <v>1930</v>
          </cell>
        </row>
        <row r="3672">
          <cell r="A3672" t="str">
            <v>830.07.00.180-5000.08</v>
          </cell>
          <cell r="B3672">
            <v>3950</v>
          </cell>
        </row>
        <row r="3673">
          <cell r="A3673" t="str">
            <v>830.07.00.180-5100.00</v>
          </cell>
          <cell r="B3673">
            <v>16456</v>
          </cell>
        </row>
        <row r="3674">
          <cell r="A3674" t="str">
            <v>830.07.00.180-5100.01</v>
          </cell>
          <cell r="B3674">
            <v>29162</v>
          </cell>
        </row>
        <row r="3675">
          <cell r="A3675" t="str">
            <v>830.07.00.180-5100.02</v>
          </cell>
          <cell r="B3675">
            <v>61563</v>
          </cell>
        </row>
        <row r="3676">
          <cell r="A3676" t="str">
            <v>830.07.00.180-5100.03</v>
          </cell>
          <cell r="B3676">
            <v>4294</v>
          </cell>
        </row>
        <row r="3677">
          <cell r="A3677" t="str">
            <v>830.07.00.180-5100.04</v>
          </cell>
          <cell r="B3677">
            <v>715</v>
          </cell>
        </row>
        <row r="3678">
          <cell r="A3678" t="str">
            <v>830.07.00.180-5100.05</v>
          </cell>
          <cell r="B3678">
            <v>18</v>
          </cell>
        </row>
        <row r="3679">
          <cell r="A3679" t="str">
            <v>830.07.00.180-5100.06</v>
          </cell>
          <cell r="B3679">
            <v>6600</v>
          </cell>
        </row>
        <row r="3680">
          <cell r="A3680" t="str">
            <v>830.07.00.180-5100.07</v>
          </cell>
          <cell r="B3680">
            <v>1677</v>
          </cell>
        </row>
        <row r="3681">
          <cell r="A3681" t="str">
            <v>830.07.00.180-5100.08</v>
          </cell>
          <cell r="B3681">
            <v>1553</v>
          </cell>
        </row>
        <row r="3682">
          <cell r="A3682" t="str">
            <v>830.07.00.180-5100.11</v>
          </cell>
          <cell r="B3682">
            <v>4370</v>
          </cell>
        </row>
        <row r="3683">
          <cell r="A3683" t="str">
            <v>830.07.00.180-5100.15</v>
          </cell>
          <cell r="B3683">
            <v>0</v>
          </cell>
        </row>
        <row r="3684">
          <cell r="A3684" t="str">
            <v>830.07.00.180-6000.01</v>
          </cell>
          <cell r="B3684">
            <v>62500</v>
          </cell>
        </row>
        <row r="3685">
          <cell r="A3685" t="str">
            <v>830.07.00.180-6200.02</v>
          </cell>
          <cell r="B3685">
            <v>1300</v>
          </cell>
        </row>
        <row r="3686">
          <cell r="A3686" t="str">
            <v>830.07.00.180-6300.01</v>
          </cell>
          <cell r="B3686">
            <v>3540</v>
          </cell>
        </row>
        <row r="3687">
          <cell r="A3687" t="str">
            <v>830.07.00.180-6350.01</v>
          </cell>
          <cell r="B3687">
            <v>65000</v>
          </cell>
        </row>
        <row r="3688">
          <cell r="A3688" t="str">
            <v>830.07.00.180-6600.04</v>
          </cell>
          <cell r="B3688">
            <v>10000</v>
          </cell>
        </row>
        <row r="3689">
          <cell r="A3689" t="str">
            <v>830.07.00.900-7000.27</v>
          </cell>
          <cell r="B3689">
            <v>270000</v>
          </cell>
        </row>
        <row r="3690">
          <cell r="A3690" t="str">
            <v>860.00.00.900-7000.99</v>
          </cell>
          <cell r="B3690">
            <v>80000</v>
          </cell>
        </row>
        <row r="3691">
          <cell r="A3691" t="str">
            <v>860.04.00.140-4700.01</v>
          </cell>
          <cell r="B3691">
            <v>50810</v>
          </cell>
        </row>
        <row r="3692">
          <cell r="A3692" t="str">
            <v>860.04.00.140-4700.21</v>
          </cell>
          <cell r="B3692">
            <v>-5080</v>
          </cell>
        </row>
        <row r="3693">
          <cell r="A3693" t="str">
            <v>860.04.00.140-4850.07</v>
          </cell>
          <cell r="B3693">
            <v>0</v>
          </cell>
        </row>
        <row r="3694">
          <cell r="A3694" t="str">
            <v>860.04.00.140-4850.25</v>
          </cell>
          <cell r="B3694">
            <v>3336600</v>
          </cell>
        </row>
        <row r="3695">
          <cell r="A3695" t="str">
            <v>860.04.00.140-5000.01</v>
          </cell>
          <cell r="B3695">
            <v>205816</v>
          </cell>
        </row>
        <row r="3696">
          <cell r="A3696" t="str">
            <v>860.04.00.140-5000.02</v>
          </cell>
          <cell r="B3696">
            <v>18000</v>
          </cell>
        </row>
        <row r="3697">
          <cell r="A3697" t="str">
            <v>860.04.00.140-5000.07</v>
          </cell>
          <cell r="B3697">
            <v>7595</v>
          </cell>
        </row>
        <row r="3698">
          <cell r="A3698" t="str">
            <v>860.04.00.140-5000.08</v>
          </cell>
          <cell r="B3698">
            <v>2880</v>
          </cell>
        </row>
        <row r="3699">
          <cell r="A3699" t="str">
            <v>860.04.00.140-5100.00</v>
          </cell>
          <cell r="B3699">
            <v>44618</v>
          </cell>
        </row>
        <row r="3700">
          <cell r="A3700" t="str">
            <v>860.04.00.140-5100.01</v>
          </cell>
          <cell r="B3700">
            <v>11149</v>
          </cell>
        </row>
        <row r="3701">
          <cell r="A3701" t="str">
            <v>860.04.00.140-5100.02</v>
          </cell>
          <cell r="B3701">
            <v>14151</v>
          </cell>
        </row>
        <row r="3702">
          <cell r="A3702" t="str">
            <v>860.04.00.140-5100.03</v>
          </cell>
          <cell r="B3702">
            <v>1646</v>
          </cell>
        </row>
        <row r="3703">
          <cell r="A3703" t="str">
            <v>860.04.00.140-5100.04</v>
          </cell>
          <cell r="B3703">
            <v>269</v>
          </cell>
        </row>
        <row r="3704">
          <cell r="A3704" t="str">
            <v>860.04.00.140-5100.05</v>
          </cell>
          <cell r="B3704">
            <v>714</v>
          </cell>
        </row>
        <row r="3705">
          <cell r="A3705" t="str">
            <v>860.04.00.140-5100.06</v>
          </cell>
          <cell r="B3705">
            <v>7200</v>
          </cell>
        </row>
        <row r="3706">
          <cell r="A3706" t="str">
            <v>860.04.00.140-5100.07</v>
          </cell>
          <cell r="B3706">
            <v>1639</v>
          </cell>
        </row>
        <row r="3707">
          <cell r="A3707" t="str">
            <v>860.04.00.140-5100.08</v>
          </cell>
          <cell r="B3707">
            <v>10107</v>
          </cell>
        </row>
        <row r="3708">
          <cell r="A3708" t="str">
            <v>860.04.00.140-5100.11</v>
          </cell>
          <cell r="B3708">
            <v>4358</v>
          </cell>
        </row>
        <row r="3709">
          <cell r="A3709" t="str">
            <v>860.04.00.140-5100.15</v>
          </cell>
          <cell r="B3709">
            <v>0</v>
          </cell>
        </row>
        <row r="3710">
          <cell r="A3710" t="str">
            <v>860.04.00.140-5100.17</v>
          </cell>
          <cell r="B3710">
            <v>6500</v>
          </cell>
        </row>
        <row r="3711">
          <cell r="A3711" t="str">
            <v>860.04.00.140-6000.16</v>
          </cell>
          <cell r="B3711">
            <v>300</v>
          </cell>
        </row>
        <row r="3712">
          <cell r="A3712" t="str">
            <v>860.04.00.140-6000.17</v>
          </cell>
          <cell r="B3712">
            <v>3300</v>
          </cell>
        </row>
        <row r="3713">
          <cell r="A3713" t="str">
            <v>860.04.00.140-6000.18</v>
          </cell>
          <cell r="B3713">
            <v>50000</v>
          </cell>
        </row>
        <row r="3714">
          <cell r="A3714" t="str">
            <v>860.04.00.140-6000.35</v>
          </cell>
          <cell r="B3714">
            <v>0</v>
          </cell>
        </row>
        <row r="3715">
          <cell r="A3715" t="str">
            <v>860.04.00.140-6100.01</v>
          </cell>
          <cell r="B3715">
            <v>8000</v>
          </cell>
        </row>
        <row r="3716">
          <cell r="A3716" t="str">
            <v>860.04.00.140-6100.02</v>
          </cell>
          <cell r="B3716">
            <v>1000</v>
          </cell>
        </row>
        <row r="3717">
          <cell r="A3717" t="str">
            <v>860.04.00.140-6100.03</v>
          </cell>
          <cell r="B3717">
            <v>1400</v>
          </cell>
        </row>
        <row r="3718">
          <cell r="A3718" t="str">
            <v>860.04.00.140-6200.01</v>
          </cell>
          <cell r="B3718">
            <v>500</v>
          </cell>
        </row>
        <row r="3719">
          <cell r="A3719" t="str">
            <v>860.04.00.140-6200.02</v>
          </cell>
          <cell r="B3719">
            <v>3000</v>
          </cell>
        </row>
        <row r="3720">
          <cell r="A3720" t="str">
            <v>860.04.00.140-6200.09</v>
          </cell>
          <cell r="B3720">
            <v>1800</v>
          </cell>
        </row>
        <row r="3721">
          <cell r="A3721" t="str">
            <v>860.04.00.140-6270.01</v>
          </cell>
          <cell r="B3721">
            <v>10000</v>
          </cell>
        </row>
        <row r="3722">
          <cell r="A3722" t="str">
            <v>860.04.00.140-6270.02</v>
          </cell>
          <cell r="B3722">
            <v>4000</v>
          </cell>
        </row>
        <row r="3723">
          <cell r="A3723" t="str">
            <v>860.04.00.140-6300.01</v>
          </cell>
          <cell r="B3723">
            <v>40000</v>
          </cell>
        </row>
        <row r="3724">
          <cell r="A3724" t="str">
            <v>860.04.00.140-6300.02</v>
          </cell>
          <cell r="B3724">
            <v>600</v>
          </cell>
        </row>
        <row r="3725">
          <cell r="A3725" t="str">
            <v>860.04.00.140-6400.24</v>
          </cell>
          <cell r="B3725">
            <v>10000</v>
          </cell>
        </row>
        <row r="3726">
          <cell r="A3726" t="str">
            <v>860.04.00.140-6500.03</v>
          </cell>
          <cell r="B3726">
            <v>100000</v>
          </cell>
        </row>
        <row r="3727">
          <cell r="A3727" t="str">
            <v>860.04.00.140-6500.04</v>
          </cell>
          <cell r="B3727">
            <v>3500000</v>
          </cell>
        </row>
        <row r="3728">
          <cell r="A3728" t="str">
            <v>860.04.00.140-6600.01</v>
          </cell>
          <cell r="B3728">
            <v>250</v>
          </cell>
        </row>
        <row r="3729">
          <cell r="A3729" t="str">
            <v>860.04.00.140-6600.03</v>
          </cell>
          <cell r="B3729">
            <v>100</v>
          </cell>
        </row>
        <row r="3730">
          <cell r="A3730" t="str">
            <v>860.04.00.140-6600.04</v>
          </cell>
          <cell r="B3730">
            <v>12759</v>
          </cell>
        </row>
        <row r="3731">
          <cell r="A3731" t="str">
            <v>860.04.00.140-6600.07</v>
          </cell>
          <cell r="B3731">
            <v>0</v>
          </cell>
        </row>
        <row r="3732">
          <cell r="A3732" t="str">
            <v>860.04.00.140-6600.26</v>
          </cell>
          <cell r="B3732">
            <v>6260</v>
          </cell>
        </row>
        <row r="3733">
          <cell r="A3733" t="str">
            <v>860.04.00.140-6600.36</v>
          </cell>
          <cell r="B3733">
            <v>12640</v>
          </cell>
        </row>
        <row r="3734">
          <cell r="A3734" t="str">
            <v>880.00.00.940-4700.01</v>
          </cell>
          <cell r="B3734">
            <v>2320</v>
          </cell>
        </row>
        <row r="3735">
          <cell r="A3735" t="str">
            <v>880.00.00.940-4700.21</v>
          </cell>
          <cell r="B3735">
            <v>-230</v>
          </cell>
        </row>
        <row r="3736">
          <cell r="A3736" t="str">
            <v>880.00.00.940-5100.17</v>
          </cell>
          <cell r="B3736">
            <v>45000</v>
          </cell>
        </row>
        <row r="3737">
          <cell r="A3737" t="str">
            <v>440.00.00.900-8150.41</v>
          </cell>
          <cell r="B3737">
            <v>7700000</v>
          </cell>
        </row>
        <row r="3738">
          <cell r="A3738" t="str">
            <v>190.00.00.900-8400.01</v>
          </cell>
          <cell r="B3738">
            <v>5938429</v>
          </cell>
        </row>
        <row r="3739">
          <cell r="A3739" t="str">
            <v>590.00.00.900-8150.45</v>
          </cell>
          <cell r="B3739">
            <v>5000000</v>
          </cell>
        </row>
        <row r="3740">
          <cell r="A3740" t="str">
            <v>680.40.85.015-4475.29</v>
          </cell>
          <cell r="B3740">
            <v>4963845</v>
          </cell>
        </row>
        <row r="3741">
          <cell r="A3741" t="str">
            <v>640.00.00.900-8050.20</v>
          </cell>
          <cell r="B3741">
            <v>2827194</v>
          </cell>
        </row>
        <row r="3742">
          <cell r="A3742" t="str">
            <v>700.00.00.900-8100.12</v>
          </cell>
          <cell r="B3742">
            <v>1500000</v>
          </cell>
        </row>
        <row r="3743">
          <cell r="A3743" t="str">
            <v>520.00.00.900-8300.23</v>
          </cell>
          <cell r="B3743">
            <v>1252975</v>
          </cell>
        </row>
        <row r="3744">
          <cell r="A3744" t="str">
            <v>640.00.00.900-7000.04</v>
          </cell>
          <cell r="B3744">
            <v>719194</v>
          </cell>
        </row>
        <row r="3745">
          <cell r="A3745" t="str">
            <v>540.00.00.900-7000.99</v>
          </cell>
          <cell r="B3745">
            <v>676881</v>
          </cell>
        </row>
        <row r="3746">
          <cell r="A3746" t="str">
            <v>260.13.00.000-7000.06</v>
          </cell>
          <cell r="B3746">
            <v>552000</v>
          </cell>
        </row>
        <row r="3747">
          <cell r="A3747" t="str">
            <v>330.13.00.290-7000.06</v>
          </cell>
          <cell r="B3747">
            <v>450000</v>
          </cell>
        </row>
        <row r="3748">
          <cell r="A3748" t="str">
            <v>640.00.00.900-7000.99</v>
          </cell>
          <cell r="B3748">
            <v>380000</v>
          </cell>
        </row>
        <row r="3749">
          <cell r="A3749" t="str">
            <v>140.03.00.920-6610.06</v>
          </cell>
          <cell r="B3749">
            <v>353398</v>
          </cell>
        </row>
        <row r="3750">
          <cell r="A3750" t="str">
            <v>500.00.00.900-8300.16</v>
          </cell>
          <cell r="B3750">
            <v>284415</v>
          </cell>
        </row>
        <row r="3751">
          <cell r="A3751" t="str">
            <v>640.00.00.900-7000.06</v>
          </cell>
          <cell r="B3751">
            <v>267411</v>
          </cell>
        </row>
        <row r="3752">
          <cell r="A3752" t="str">
            <v>190.45.40.000-6000.01</v>
          </cell>
          <cell r="B3752">
            <v>238970</v>
          </cell>
        </row>
        <row r="3753">
          <cell r="A3753" t="str">
            <v>830.00.00.900-7000.27</v>
          </cell>
          <cell r="B3753">
            <v>233930</v>
          </cell>
        </row>
        <row r="3754">
          <cell r="A3754" t="str">
            <v>680.40.85.680-7000.99</v>
          </cell>
          <cell r="B3754">
            <v>233057</v>
          </cell>
        </row>
        <row r="3755">
          <cell r="A3755" t="str">
            <v>840.13.00.900-7000.06</v>
          </cell>
          <cell r="B3755">
            <v>190000</v>
          </cell>
        </row>
        <row r="3756">
          <cell r="A3756" t="str">
            <v>100.11.00.230-7000.04</v>
          </cell>
          <cell r="B3756">
            <v>148934</v>
          </cell>
        </row>
        <row r="3757">
          <cell r="A3757" t="str">
            <v>820.11.00.000-7000.02</v>
          </cell>
          <cell r="B3757">
            <v>142165</v>
          </cell>
        </row>
        <row r="3758">
          <cell r="A3758" t="str">
            <v>150.11.00.200-5000.03</v>
          </cell>
          <cell r="B3758">
            <v>112537</v>
          </cell>
        </row>
        <row r="3759">
          <cell r="A3759" t="str">
            <v>100.11.00.260-6200.02</v>
          </cell>
          <cell r="B3759">
            <v>94379</v>
          </cell>
        </row>
        <row r="3760">
          <cell r="A3760" t="str">
            <v>630.40.80.015-6000.01</v>
          </cell>
          <cell r="B3760">
            <v>90838</v>
          </cell>
        </row>
        <row r="3761">
          <cell r="A3761" t="str">
            <v>640.40.80.660-7000.03</v>
          </cell>
          <cell r="B3761">
            <v>82110</v>
          </cell>
        </row>
        <row r="3762">
          <cell r="A3762" t="str">
            <v>140.03.00.920-8005.04</v>
          </cell>
          <cell r="B3762">
            <v>81161</v>
          </cell>
        </row>
        <row r="3763">
          <cell r="A3763" t="str">
            <v>820.30.45.000-7000.02</v>
          </cell>
          <cell r="B3763">
            <v>78862</v>
          </cell>
        </row>
        <row r="3764">
          <cell r="A3764" t="str">
            <v>540.00.00.900-6000.01</v>
          </cell>
          <cell r="B3764">
            <v>70360</v>
          </cell>
        </row>
        <row r="3765">
          <cell r="A3765" t="str">
            <v>190.50.00.000-4475.34</v>
          </cell>
          <cell r="B3765">
            <v>50728</v>
          </cell>
        </row>
        <row r="3766">
          <cell r="A3766" t="str">
            <v>820.45.50.000-7000.02</v>
          </cell>
          <cell r="B3766">
            <v>45000</v>
          </cell>
        </row>
        <row r="3767">
          <cell r="A3767" t="str">
            <v>590.40.70.015-6000.01</v>
          </cell>
          <cell r="B3767">
            <v>27486</v>
          </cell>
        </row>
        <row r="3768">
          <cell r="A3768" t="str">
            <v>280.00.00.900-4900.86</v>
          </cell>
          <cell r="B3768">
            <v>22900</v>
          </cell>
        </row>
        <row r="3769">
          <cell r="A3769" t="str">
            <v>550.00.00.900-4900.86</v>
          </cell>
          <cell r="B3769">
            <v>22900</v>
          </cell>
        </row>
        <row r="3770">
          <cell r="A3770" t="str">
            <v>860.00.00.900-9000.28</v>
          </cell>
          <cell r="B3770">
            <v>22900</v>
          </cell>
        </row>
        <row r="3771">
          <cell r="A3771" t="str">
            <v>860.00.00.900-9000.55</v>
          </cell>
          <cell r="B3771">
            <v>22900</v>
          </cell>
        </row>
        <row r="3772">
          <cell r="A3772" t="str">
            <v>100.40.35.001-6000.01</v>
          </cell>
          <cell r="B3772">
            <v>20000</v>
          </cell>
        </row>
        <row r="3773">
          <cell r="A3773" t="str">
            <v>320.00.00.900-7000.99</v>
          </cell>
          <cell r="B3773">
            <v>17206</v>
          </cell>
        </row>
        <row r="3774">
          <cell r="A3774" t="str">
            <v>550.20.28.801-6000.01</v>
          </cell>
          <cell r="B3774">
            <v>14708</v>
          </cell>
        </row>
        <row r="3775">
          <cell r="A3775" t="str">
            <v>100.20.20.310-8000.12</v>
          </cell>
          <cell r="B3775">
            <v>12759</v>
          </cell>
        </row>
        <row r="3776">
          <cell r="A3776" t="str">
            <v>150.11.00.200-6210.08</v>
          </cell>
          <cell r="B3776">
            <v>10145</v>
          </cell>
        </row>
        <row r="3777">
          <cell r="A3777" t="str">
            <v>100.11.00.001-7000.04</v>
          </cell>
          <cell r="B3777">
            <v>6650</v>
          </cell>
        </row>
        <row r="3778">
          <cell r="A3778" t="str">
            <v>100.20.25.330-6400.08</v>
          </cell>
          <cell r="B3778">
            <v>6110</v>
          </cell>
        </row>
        <row r="3779">
          <cell r="A3779" t="str">
            <v>340.30.40.400-6100.02</v>
          </cell>
          <cell r="B3779">
            <v>2500</v>
          </cell>
        </row>
        <row r="3780">
          <cell r="A3780" t="str">
            <v>340.30.45.000-5000.06</v>
          </cell>
          <cell r="B3780">
            <v>2500</v>
          </cell>
        </row>
        <row r="3781">
          <cell r="A3781" t="str">
            <v>340.30.45.000-6100.02</v>
          </cell>
          <cell r="B3781">
            <v>2500</v>
          </cell>
        </row>
        <row r="3782">
          <cell r="A3782" t="str">
            <v>100.20.25.330-6400.02</v>
          </cell>
          <cell r="B3782">
            <v>1546</v>
          </cell>
        </row>
        <row r="3783">
          <cell r="A3783" t="str">
            <v>340.30.40.400-6100.03</v>
          </cell>
          <cell r="B3783">
            <v>1500</v>
          </cell>
        </row>
        <row r="3784">
          <cell r="A3784" t="str">
            <v>340.30.45.000-5100.10</v>
          </cell>
          <cell r="B3784">
            <v>750</v>
          </cell>
        </row>
        <row r="3785">
          <cell r="A3785" t="str">
            <v>340.30.40.400-6600.07</v>
          </cell>
          <cell r="B3785">
            <v>500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utopia\Finance\BUDGET\Budget\FY%202021-22\@%20Bret%20&amp;%20Lana%20(Mid-Year)\MANTECA%20-%20FY%202022%20Mid-Year%20Council%20Approved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utopia\Finance\BUDGET\Budget\FY%202021-22\@%20Bret%20&amp;%20Lana%20(Mid-Year)\MANTECA%20-%20FY%202022%20Mid-Year%20Council%20Approved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rmon, Bret" refreshedDate="44616.488803125001" createdVersion="6" refreshedVersion="6" minRefreshableVersion="3" recordCount="6654">
  <cacheSource type="worksheet">
    <worksheetSource ref="A1:Q10000" sheet="Budget Worksheet for Pivot Tabl" r:id="rId2"/>
  </cacheSource>
  <cacheFields count="17">
    <cacheField name="Fund" numFmtId="0">
      <sharedItems containsBlank="1"/>
    </cacheField>
    <cacheField name="Fund Desc" numFmtId="0">
      <sharedItems containsBlank="1" count="52">
        <s v="General Fund"/>
        <s v="COVID Relief"/>
        <s v="Fire Grants"/>
        <s v="HOME Fund"/>
        <s v="CDBG"/>
        <s v="Police Grants"/>
        <s v="Supplemental Law Enforcement"/>
        <s v="Federal Transit Management"/>
        <s v="Recreation"/>
        <s v="Low and Moderate Housing Assets"/>
        <s v="Highway Interchange"/>
        <s v="Development Mitigation"/>
        <s v="Major Equipment Purchase Fee"/>
        <s v="LMD"/>
        <s v="Public Safety Sales Tax"/>
        <s v="Public Safety Endowment"/>
        <s v="Development Services"/>
        <s v="Innovation and Technology"/>
        <s v="Gas Tax/Street Improvement"/>
        <s v="RTIF"/>
        <s v="Measure K"/>
        <s v="TDA/Local Transportation"/>
        <s v="Subsidized Street Project"/>
        <s v="Parks Acquisition &amp; Improvement"/>
        <s v="Successor Agency/RDA Bond Fund"/>
        <s v="Government Facilities Fees"/>
        <s v="CFD"/>
        <s v="Flood Protection Improvement"/>
        <s v="PFIP Drainage"/>
        <s v="PFIP Transportation"/>
        <s v="Golf Course"/>
        <s v="PFIP Wastewater"/>
        <s v="Wastewater O&amp;M"/>
        <s v="Wastewater Improvement"/>
        <s v="Solid Waste"/>
        <s v="Solid Waste Cost Recovery"/>
        <s v="Water O&amp;M"/>
        <s v="Water Improvement"/>
        <s v="PFIP Water"/>
        <s v="Allocated Central Services"/>
        <s v="Engineering"/>
        <s v="Vehicles"/>
        <s v="Information Technology"/>
        <s v="Equipment"/>
        <s v="Self Insurance/Risk Management"/>
        <s v="Self Insurance Reserve"/>
        <s v="Payroll Tax Benefit Allocation"/>
        <s v="Retiree Health Savings Plan Trst"/>
        <s v=" Successor Agency-Housing Area #1"/>
        <m/>
        <s v=" Successor Agency-Dbt Ser Area #2"/>
        <s v="General Fixed Asset Acct Group"/>
      </sharedItems>
    </cacheField>
    <cacheField name="Type" numFmtId="0">
      <sharedItems containsBlank="1" count="6">
        <s v="1 - Revenues"/>
        <s v="5 - Transfers"/>
        <s v="2 - Personnel"/>
        <s v="3 - Operating"/>
        <s v="4 - Capital"/>
        <m/>
      </sharedItems>
    </cacheField>
    <cacheField name="Inflow/Outflow" numFmtId="0">
      <sharedItems containsBlank="1"/>
    </cacheField>
    <cacheField name="Dept" numFmtId="0">
      <sharedItems containsBlank="1"/>
    </cacheField>
    <cacheField name="Dept Desc" numFmtId="0">
      <sharedItems containsBlank="1"/>
    </cacheField>
    <cacheField name="Div" numFmtId="0">
      <sharedItems containsBlank="1"/>
    </cacheField>
    <cacheField name="Div Desc" numFmtId="0">
      <sharedItems containsBlank="1"/>
    </cacheField>
    <cacheField name="Prog" numFmtId="0">
      <sharedItems containsBlank="1"/>
    </cacheField>
    <cacheField name="Prog Desc" numFmtId="0">
      <sharedItems containsBlank="1"/>
    </cacheField>
    <cacheField name="G/L Acct Number" numFmtId="0">
      <sharedItems containsBlank="1"/>
    </cacheField>
    <cacheField name="Acct Desc" numFmtId="0">
      <sharedItems containsBlank="1"/>
    </cacheField>
    <cacheField name="2020 Actual" numFmtId="0">
      <sharedItems containsString="0" containsBlank="1" containsNumber="1" containsInteger="1" minValue="-17520000" maxValue="43697000"/>
    </cacheField>
    <cacheField name="2021 Actual" numFmtId="0">
      <sharedItems containsString="0" containsBlank="1" containsNumber="1" containsInteger="1" minValue="-8122000" maxValue="23000000"/>
    </cacheField>
    <cacheField name="2022 Adopted Budget" numFmtId="0">
      <sharedItems containsString="0" containsBlank="1" containsNumber="1" containsInteger="1" minValue="-18098031" maxValue="15921570"/>
    </cacheField>
    <cacheField name="2022 Proposed Mid Year" numFmtId="0">
      <sharedItems containsString="0" containsBlank="1" containsNumber="1" minValue="-18098031" maxValue="16187000"/>
    </cacheField>
    <cacheField name="Total Change" numFmtId="0">
      <sharedItems containsString="0" containsBlank="1" containsNumber="1" minValue="-3000000" maxValue="7314188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armon, Bret" refreshedDate="44616.48666574074" createdVersion="6" refreshedVersion="6" minRefreshableVersion="3" recordCount="6604">
  <cacheSource type="worksheet">
    <worksheetSource ref="A1:Q6605" sheet="Budget Worksheet for Pivot Tabl" r:id="rId2"/>
  </cacheSource>
  <cacheFields count="17">
    <cacheField name="Fund" numFmtId="0">
      <sharedItems containsBlank="1" count="56">
        <s v="100"/>
        <s v="110"/>
        <s v="120"/>
        <s v="130"/>
        <s v="140"/>
        <s v="150"/>
        <s v="160"/>
        <s v="190"/>
        <s v="200"/>
        <s v="210"/>
        <s v="240"/>
        <s v="250"/>
        <s v="260"/>
        <s v="280"/>
        <s v="320"/>
        <s v="330"/>
        <s v="340"/>
        <s v="350"/>
        <s v="420"/>
        <s v="430"/>
        <s v="440"/>
        <s v="460"/>
        <s v="480"/>
        <s v="500"/>
        <s v="520"/>
        <s v="540"/>
        <s v="550"/>
        <s v="570"/>
        <s v="580"/>
        <s v="590"/>
        <s v="620"/>
        <s v="630"/>
        <s v="640"/>
        <s v="650"/>
        <s v="660"/>
        <s v="670"/>
        <s v="680"/>
        <s v="690"/>
        <s v="700"/>
        <s v="800"/>
        <s v="810"/>
        <s v="820"/>
        <s v="830"/>
        <s v="840"/>
        <s v="860"/>
        <s v="870"/>
        <s v="880"/>
        <s v="920"/>
        <s v="9310"/>
        <m/>
        <s v="9335"/>
        <s v="998"/>
        <s v="9342" u="1"/>
        <s v="9330" u="1"/>
        <s v="9340" u="1"/>
        <s v="9315" u="1"/>
      </sharedItems>
    </cacheField>
    <cacheField name="Fund Desc" numFmtId="0">
      <sharedItems containsBlank="1" count="56">
        <s v="General Fund"/>
        <s v="COVID Relief"/>
        <s v="Fire Grants"/>
        <s v="HOME Fund"/>
        <s v="CDBG"/>
        <s v="Police Grants"/>
        <s v="Supplemental Law Enforcement"/>
        <s v="Federal Transit Management"/>
        <s v="Recreation"/>
        <s v="Low and Moderate Housing Assets"/>
        <s v="Highway Interchange"/>
        <s v="Development Mitigation"/>
        <s v="Major Equipment Purchase Fee"/>
        <s v="LMD"/>
        <s v="Public Safety Sales Tax"/>
        <s v="Public Safety Endowment"/>
        <s v="Development Services"/>
        <s v="Innovation and Technology"/>
        <s v="Gas Tax/Street Improvement"/>
        <s v="RTIF"/>
        <s v="Measure K"/>
        <s v="TDA/Local Transportation"/>
        <s v="Subsidized Street Project"/>
        <s v="Parks Acquisition &amp; Improvement"/>
        <s v="Successor Agency/RDA Bond Fund"/>
        <s v="Government Facilities Fees"/>
        <s v="CFD"/>
        <s v="Flood Protection Improvement"/>
        <s v="PFIP Drainage"/>
        <s v="PFIP Transportation"/>
        <s v="Golf Course"/>
        <s v="PFIP Wastewater"/>
        <s v="Wastewater O&amp;M"/>
        <s v="Wastewater Improvement"/>
        <s v="Solid Waste"/>
        <s v="Solid Waste Cost Recovery"/>
        <s v="Water O&amp;M"/>
        <s v="Water Improvement"/>
        <s v="PFIP Water"/>
        <s v="Allocated Central Services"/>
        <s v="Engineering"/>
        <s v="Vehicles"/>
        <s v="Information Technology"/>
        <s v="Equipment"/>
        <s v="Self Insurance/Risk Management"/>
        <s v="Self Insurance Reserve"/>
        <s v="Payroll Tax Benefit Allocation"/>
        <s v="Retiree Health Savings Plan Trst"/>
        <s v=" Successor Agency-Housing Area #1"/>
        <m/>
        <s v=" Successor Agency-Dbt Ser Area #2"/>
        <s v="General Fixed Asset Acct Group"/>
        <s v=" Successor Agency-Econ Dev Area#2" u="1"/>
        <s v=" Successor Agency-Dbt Ser Area #1" u="1"/>
        <s v=" Successor Agency-Cap Proj Area#1" u="1"/>
        <s v=" Successor Agency-Housing Area #2" u="1"/>
      </sharedItems>
    </cacheField>
    <cacheField name="Type" numFmtId="0">
      <sharedItems containsBlank="1" count="6">
        <s v="1 - Revenues"/>
        <s v="5 - Transfers"/>
        <s v="2 - Personnel"/>
        <s v="3 - Operating"/>
        <s v="4 - Capital"/>
        <m/>
      </sharedItems>
    </cacheField>
    <cacheField name="Inflow/Outflow" numFmtId="0">
      <sharedItems containsBlank="1" count="3">
        <s v="INFLOWS"/>
        <s v="OUTFLOWS"/>
        <m/>
      </sharedItems>
    </cacheField>
    <cacheField name="Dept" numFmtId="0">
      <sharedItems containsBlank="1" count="15">
        <s v="00"/>
        <s v="03"/>
        <s v="11"/>
        <s v="13"/>
        <s v="20"/>
        <s v="30"/>
        <s v="40"/>
        <s v="01"/>
        <s v="02"/>
        <s v="04"/>
        <s v="05"/>
        <s v="45"/>
        <s v="50"/>
        <s v="07"/>
        <m/>
      </sharedItems>
    </cacheField>
    <cacheField name="Dept Desc" numFmtId="0">
      <sharedItems containsBlank="1" count="16">
        <s v="Non Departmental"/>
        <s v="City Manager"/>
        <s v="Police Department"/>
        <s v="Fire Department"/>
        <s v="Recreation &amp; Community Services"/>
        <s v="Community Development"/>
        <s v="Public Works"/>
        <s v="City Clerk"/>
        <s v="City Attorney"/>
        <s v="Human Resources"/>
        <s v="Finance"/>
        <s v="Engineering"/>
        <s v="Transit"/>
        <s v="Information Technology"/>
        <m/>
        <s v="Employee Services &amp; Engagement" u="1"/>
      </sharedItems>
    </cacheField>
    <cacheField name="Div" numFmtId="0">
      <sharedItems containsBlank="1"/>
    </cacheField>
    <cacheField name="Div Desc" numFmtId="0">
      <sharedItems containsBlank="1"/>
    </cacheField>
    <cacheField name="Prog" numFmtId="0">
      <sharedItems containsBlank="1"/>
    </cacheField>
    <cacheField name="Prog Desc" numFmtId="0">
      <sharedItems containsBlank="1"/>
    </cacheField>
    <cacheField name="G/L Acct Number" numFmtId="0">
      <sharedItems containsBlank="1"/>
    </cacheField>
    <cacheField name="Acct Desc" numFmtId="0">
      <sharedItems containsBlank="1"/>
    </cacheField>
    <cacheField name="2020 Actual" numFmtId="43">
      <sharedItems containsString="0" containsBlank="1" containsNumber="1" containsInteger="1" minValue="-17520000" maxValue="43697000"/>
    </cacheField>
    <cacheField name="2021 Actual" numFmtId="43">
      <sharedItems containsString="0" containsBlank="1" containsNumber="1" containsInteger="1" minValue="-8122000" maxValue="23000000"/>
    </cacheField>
    <cacheField name="2022 Adopted Budget" numFmtId="43">
      <sharedItems containsString="0" containsBlank="1" containsNumber="1" containsInteger="1" minValue="-18098031" maxValue="15921570"/>
    </cacheField>
    <cacheField name="2022 Proposed Mid Year" numFmtId="43">
      <sharedItems containsString="0" containsBlank="1" containsNumber="1" minValue="-18098031" maxValue="16187000"/>
    </cacheField>
    <cacheField name="Total Change" numFmtId="43">
      <sharedItems containsString="0" containsBlank="1" containsNumber="1" minValue="-3000000" maxValue="7314188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54">
  <r>
    <s v="100"/>
    <x v="0"/>
    <x v="0"/>
    <s v="INFLOWS"/>
    <s v="00"/>
    <s v="Non Departmental"/>
    <s v="00"/>
    <s v="Non Divisional"/>
    <s v="900"/>
    <s v="General"/>
    <s v="100.00.00.900-4000.01"/>
    <s v="Property Tax Assessment Current Year Secured"/>
    <n v="8868000"/>
    <n v="13427000"/>
    <n v="10134211"/>
    <n v="12995000"/>
    <n v="2860789"/>
  </r>
  <r>
    <s v="100"/>
    <x v="0"/>
    <x v="0"/>
    <s v="INFLOWS"/>
    <s v="00"/>
    <s v="Non Departmental"/>
    <s v="00"/>
    <s v="Non Divisional"/>
    <s v="900"/>
    <s v="General"/>
    <s v="100.00.00.900-4000.02"/>
    <s v="Property Tax Assessment Prior Year Secured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000.03"/>
    <s v="Property Tax Assessment Current Year Unsecured"/>
    <n v="450000"/>
    <n v="958000"/>
    <n v="463600"/>
    <n v="502000"/>
    <n v="38400"/>
  </r>
  <r>
    <s v="100"/>
    <x v="0"/>
    <x v="0"/>
    <s v="INFLOWS"/>
    <s v="00"/>
    <s v="Non Departmental"/>
    <s v="00"/>
    <s v="Non Divisional"/>
    <s v="900"/>
    <s v="General"/>
    <s v="100.00.00.900-4000.04"/>
    <s v="Property Tax Assessment Prior Year Unsecured"/>
    <n v="5000"/>
    <n v="3000"/>
    <n v="5030"/>
    <n v="5030"/>
    <n v="0"/>
  </r>
  <r>
    <s v="100"/>
    <x v="0"/>
    <x v="0"/>
    <s v="INFLOWS"/>
    <s v="00"/>
    <s v="Non Departmental"/>
    <s v="00"/>
    <s v="Non Divisional"/>
    <s v="900"/>
    <s v="General"/>
    <s v="100.00.00.900-4000.05"/>
    <s v="Property Tax Assessment Homeowner's Exemption"/>
    <n v="70000"/>
    <n v="21000"/>
    <n v="72600"/>
    <n v="72600"/>
    <n v="0"/>
  </r>
  <r>
    <s v="100"/>
    <x v="0"/>
    <x v="0"/>
    <s v="INFLOWS"/>
    <s v="00"/>
    <s v="Non Departmental"/>
    <s v="00"/>
    <s v="Non Divisional"/>
    <s v="900"/>
    <s v="General"/>
    <s v="100.00.00.900-4000.07"/>
    <s v="Property Tax Assessment SB 813 Supplemental Tax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000.08"/>
    <s v="Property Tax Assessment Interest-County Property Tax"/>
    <n v="51000"/>
    <n v="17000"/>
    <n v="52800"/>
    <n v="52800"/>
    <n v="0"/>
  </r>
  <r>
    <s v="100"/>
    <x v="0"/>
    <x v="0"/>
    <s v="INFLOWS"/>
    <s v="00"/>
    <s v="Non Departmental"/>
    <s v="00"/>
    <s v="Non Divisional"/>
    <s v="900"/>
    <s v="General"/>
    <s v="100.00.00.900-4000.09"/>
    <s v="Property Tax Assessment VLF In Lieu"/>
    <n v="7402000"/>
    <n v="8074000"/>
    <n v="8625000"/>
    <n v="8315000"/>
    <n v="-310000"/>
  </r>
  <r>
    <s v="100"/>
    <x v="0"/>
    <x v="0"/>
    <s v="INFLOWS"/>
    <s v="00"/>
    <s v="Non Departmental"/>
    <s v="00"/>
    <s v="Non Divisional"/>
    <s v="900"/>
    <s v="General"/>
    <s v="100.00.00.900-4000.12"/>
    <s v="Property Tax Assessment Excise Tax Zone 41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000.20"/>
    <s v="Property Tax Assessment Residual HSC 34183(a)(4)"/>
    <n v="2538000"/>
    <n v="1519000"/>
    <n v="2614000"/>
    <n v="2614000"/>
    <n v="0"/>
  </r>
  <r>
    <s v="100"/>
    <x v="0"/>
    <x v="0"/>
    <s v="INFLOWS"/>
    <s v="00"/>
    <s v="Non Departmental"/>
    <s v="00"/>
    <s v="Non Divisional"/>
    <s v="900"/>
    <s v="General"/>
    <s v="100.00.00.900-4100.01"/>
    <s v="Sales Tax Sales &amp; Use Tax"/>
    <n v="12642377"/>
    <n v="14834553"/>
    <n v="14128000"/>
    <n v="16187000"/>
    <n v="2059000"/>
  </r>
  <r>
    <s v="100"/>
    <x v="0"/>
    <x v="0"/>
    <s v="INFLOWS"/>
    <s v="00"/>
    <s v="Non Departmental"/>
    <s v="00"/>
    <s v="Non Divisional"/>
    <s v="900"/>
    <s v="General"/>
    <s v="100.00.00.900-4100.02"/>
    <s v="Sales Tax Property Tax In Lieu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100.03"/>
    <s v="Sales Tax Sales Tax Audit &amp; Fees"/>
    <n v="-28000"/>
    <n v="-23000"/>
    <n v="-28000"/>
    <n v="-28000"/>
    <n v="0"/>
  </r>
  <r>
    <s v="100"/>
    <x v="0"/>
    <x v="0"/>
    <s v="INFLOWS"/>
    <s v="00"/>
    <s v="Non Departmental"/>
    <s v="00"/>
    <s v="Non Divisional"/>
    <s v="900"/>
    <s v="General"/>
    <s v="100.00.00.900-4200.01"/>
    <s v="Other Taxes Franchise Fee Gas"/>
    <n v="163000"/>
    <n v="173000"/>
    <n v="175000"/>
    <n v="175000"/>
    <n v="0"/>
  </r>
  <r>
    <s v="100"/>
    <x v="0"/>
    <x v="0"/>
    <s v="INFLOWS"/>
    <s v="00"/>
    <s v="Non Departmental"/>
    <s v="00"/>
    <s v="Non Divisional"/>
    <s v="900"/>
    <s v="General"/>
    <s v="100.00.00.900-4200.02"/>
    <s v="Other Taxes Franchise Fee Electric"/>
    <n v="723000"/>
    <n v="814000"/>
    <n v="820000"/>
    <n v="820000"/>
    <n v="0"/>
  </r>
  <r>
    <s v="100"/>
    <x v="0"/>
    <x v="0"/>
    <s v="INFLOWS"/>
    <s v="00"/>
    <s v="Non Departmental"/>
    <s v="00"/>
    <s v="Non Divisional"/>
    <s v="900"/>
    <s v="General"/>
    <s v="100.00.00.900-4200.03"/>
    <s v="Other Taxes Franchise Fee Cable TV"/>
    <n v="1080000"/>
    <n v="666000"/>
    <n v="1080000"/>
    <n v="921000"/>
    <n v="-159000"/>
  </r>
  <r>
    <s v="100"/>
    <x v="0"/>
    <x v="0"/>
    <s v="INFLOWS"/>
    <s v="00"/>
    <s v="Non Departmental"/>
    <s v="00"/>
    <s v="Non Divisional"/>
    <s v="900"/>
    <s v="General"/>
    <s v="100.00.00.900-4200.04"/>
    <s v="Other Taxes Transient Occupancy Tax"/>
    <n v="1054000"/>
    <n v="1077000"/>
    <n v="1054000"/>
    <n v="5000000"/>
    <n v="3946000"/>
  </r>
  <r>
    <s v="100"/>
    <x v="0"/>
    <x v="0"/>
    <s v="INFLOWS"/>
    <s v="00"/>
    <s v="Non Departmental"/>
    <s v="00"/>
    <s v="Non Divisional"/>
    <s v="900"/>
    <s v="General"/>
    <s v="100.00.00.900-4200.05"/>
    <s v="Other Taxes Documentary Stamp Tax"/>
    <n v="416000"/>
    <n v="428000"/>
    <n v="417000"/>
    <n v="417000"/>
    <n v="0"/>
  </r>
  <r>
    <s v="100"/>
    <x v="0"/>
    <x v="0"/>
    <s v="INFLOWS"/>
    <s v="00"/>
    <s v="Non Departmental"/>
    <s v="00"/>
    <s v="Non Divisional"/>
    <s v="900"/>
    <s v="General"/>
    <s v="100.00.00.900-4200.06"/>
    <s v="Other Taxes Excise Tax"/>
    <n v="657000"/>
    <n v="776000"/>
    <n v="657000"/>
    <n v="657000"/>
    <n v="0"/>
  </r>
  <r>
    <s v="100"/>
    <x v="0"/>
    <x v="0"/>
    <s v="INFLOWS"/>
    <s v="00"/>
    <s v="Non Departmental"/>
    <s v="00"/>
    <s v="Non Divisional"/>
    <s v="900"/>
    <s v="General"/>
    <s v="100.00.00.900-4200.07"/>
    <s v="Other Taxes Public Safety SB509"/>
    <n v="347121"/>
    <n v="425144"/>
    <n v="325500"/>
    <n v="521779"/>
    <n v="196279"/>
  </r>
  <r>
    <s v="100"/>
    <x v="0"/>
    <x v="0"/>
    <s v="INFLOWS"/>
    <s v="00"/>
    <s v="Non Departmental"/>
    <s v="00"/>
    <s v="Non Divisional"/>
    <s v="900"/>
    <s v="General"/>
    <s v="100.00.00.900-4200.08"/>
    <s v="Other Taxes Sales Tax Property Tax In Lieu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300.01"/>
    <s v="Licenses and Permits Business Licenses"/>
    <n v="625000"/>
    <n v="840000"/>
    <n v="652000"/>
    <n v="795000"/>
    <n v="143000"/>
  </r>
  <r>
    <s v="100"/>
    <x v="0"/>
    <x v="0"/>
    <s v="INFLOWS"/>
    <s v="00"/>
    <s v="Non Departmental"/>
    <s v="00"/>
    <s v="Non Divisional"/>
    <s v="900"/>
    <s v="General"/>
    <s v="100.00.00.900-4300.02"/>
    <s v="Licenses and Permits Business License Penalties"/>
    <n v="17000"/>
    <n v="11000"/>
    <n v="3000"/>
    <n v="12000"/>
    <n v="9000"/>
  </r>
  <r>
    <s v="100"/>
    <x v="0"/>
    <x v="0"/>
    <s v="INFLOWS"/>
    <s v="00"/>
    <s v="Non Departmental"/>
    <s v="00"/>
    <s v="Non Divisional"/>
    <s v="900"/>
    <s v="General"/>
    <s v="100.00.00.900-4300.15"/>
    <s v="Licenses and Permits Taxi/Transportation Permits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400.02"/>
    <s v="Intergovernmental Revenues Property Tax Offset MVL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400.03"/>
    <s v="Intergovernmental Revenues Collection In Excess MVL"/>
    <n v="66000"/>
    <n v="62000"/>
    <n v="82850"/>
    <n v="82850"/>
    <n v="0"/>
  </r>
  <r>
    <s v="100"/>
    <x v="0"/>
    <x v="0"/>
    <s v="INFLOWS"/>
    <s v="00"/>
    <s v="Non Departmental"/>
    <s v="00"/>
    <s v="Non Divisional"/>
    <s v="900"/>
    <s v="General"/>
    <s v="100.00.00.900-4400.04"/>
    <s v="Intergovernmental Revenues Off Highway MVL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400.06"/>
    <s v="Intergovernmental Revenues Mandated Cost Reimbursement"/>
    <n v="58000"/>
    <n v="-3000"/>
    <n v="5000"/>
    <n v="5000"/>
    <n v="0"/>
  </r>
  <r>
    <s v="100"/>
    <x v="0"/>
    <x v="0"/>
    <s v="INFLOWS"/>
    <s v="00"/>
    <s v="Non Departmental"/>
    <s v="00"/>
    <s v="Non Divisional"/>
    <s v="900"/>
    <s v="General"/>
    <s v="100.00.00.900-4450.38"/>
    <s v="Intergovernmental Grants-Federal Recovery Act Funds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475.29"/>
    <s v="Intergovernmental Grants-State/County Department of Water Resources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600.01"/>
    <s v="Charges for Services-General Government Filing Fees"/>
    <n v="0"/>
    <n v="300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600.02"/>
    <s v="Charges for Services-General Government Support Services"/>
    <n v="5933000"/>
    <n v="5928000"/>
    <n v="5722175"/>
    <n v="5932686"/>
    <n v="210511"/>
  </r>
  <r>
    <s v="100"/>
    <x v="0"/>
    <x v="0"/>
    <s v="INFLOWS"/>
    <s v="00"/>
    <s v="Non Departmental"/>
    <s v="00"/>
    <s v="Non Divisional"/>
    <s v="900"/>
    <s v="General"/>
    <s v="100.00.00.900-4600.03"/>
    <s v="Charges for Services-General Government Support Serv-CDBG Salaries/Ben"/>
    <n v="100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600.04"/>
    <s v="Charges for Services-General Government Support Services-Direct Labor"/>
    <n v="772000"/>
    <n v="654000"/>
    <n v="550000"/>
    <n v="550000"/>
    <n v="0"/>
  </r>
  <r>
    <s v="100"/>
    <x v="0"/>
    <x v="0"/>
    <s v="INFLOWS"/>
    <s v="00"/>
    <s v="Non Departmental"/>
    <s v="00"/>
    <s v="Non Divisional"/>
    <s v="900"/>
    <s v="General"/>
    <s v="100.00.00.900-4600.05"/>
    <s v="Charges for Services-General Government Administrative Recovery"/>
    <n v="6000"/>
    <n v="2000"/>
    <n v="6000"/>
    <n v="6000"/>
    <n v="0"/>
  </r>
  <r>
    <s v="100"/>
    <x v="0"/>
    <x v="0"/>
    <s v="INFLOWS"/>
    <s v="00"/>
    <s v="Non Departmental"/>
    <s v="00"/>
    <s v="Non Divisional"/>
    <s v="900"/>
    <s v="General"/>
    <s v="100.00.00.900-4600.06"/>
    <s v="Charges for Services-General Government Miscellaneous Service"/>
    <n v="1000"/>
    <n v="9000"/>
    <n v="1000"/>
    <n v="1000"/>
    <n v="0"/>
  </r>
  <r>
    <s v="100"/>
    <x v="0"/>
    <x v="0"/>
    <s v="INFLOWS"/>
    <s v="00"/>
    <s v="Non Departmental"/>
    <s v="00"/>
    <s v="Non Divisional"/>
    <s v="900"/>
    <s v="General"/>
    <s v="100.00.00.900-4600.13"/>
    <s v="Charges for Services-General Government CASP Admin Fee"/>
    <n v="1000"/>
    <n v="1000"/>
    <n v="500"/>
    <n v="500"/>
    <n v="0"/>
  </r>
  <r>
    <s v="100"/>
    <x v="0"/>
    <x v="0"/>
    <s v="INFLOWS"/>
    <s v="00"/>
    <s v="Non Departmental"/>
    <s v="00"/>
    <s v="Non Divisional"/>
    <s v="900"/>
    <s v="General"/>
    <s v="100.00.00.900-4600.14"/>
    <s v="Charges for Services-General Government Successor Agency Admin Fee"/>
    <n v="250000"/>
    <n v="250000"/>
    <n v="250000"/>
    <n v="250000"/>
    <n v="0"/>
  </r>
  <r>
    <s v="100"/>
    <x v="0"/>
    <x v="0"/>
    <s v="INFLOWS"/>
    <s v="00"/>
    <s v="Non Departmental"/>
    <s v="00"/>
    <s v="Non Divisional"/>
    <s v="900"/>
    <s v="General"/>
    <s v="100.00.00.900-4650.01"/>
    <s v="Fines &amp; Forfeitures Local Ordinance Violation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700.01"/>
    <s v="Investment Earnings Interest on Investments"/>
    <n v="1567000"/>
    <n v="2268000"/>
    <n v="477410"/>
    <n v="477410"/>
    <n v="0"/>
  </r>
  <r>
    <s v="100"/>
    <x v="0"/>
    <x v="0"/>
    <s v="INFLOWS"/>
    <s v="00"/>
    <s v="Non Departmental"/>
    <s v="00"/>
    <s v="Non Divisional"/>
    <s v="900"/>
    <s v="General"/>
    <s v="100.00.00.900-4700.02"/>
    <s v="Investment Earnings Lease Trust Account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700.19"/>
    <s v="Investment Earnings Market Value Change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700.21"/>
    <s v="Investment Earnings Unallocated Investment Expense"/>
    <n v="-19000"/>
    <n v="-145000"/>
    <n v="-47750"/>
    <n v="-47750"/>
    <n v="0"/>
  </r>
  <r>
    <s v="100"/>
    <x v="0"/>
    <x v="0"/>
    <s v="INFLOWS"/>
    <s v="00"/>
    <s v="Non Departmental"/>
    <s v="00"/>
    <s v="Non Divisional"/>
    <s v="900"/>
    <s v="General"/>
    <s v="100.00.00.900-4850.01"/>
    <s v="Other Revenue Sale of Property"/>
    <n v="7300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850.04"/>
    <s v="Other Revenue Rental of Property"/>
    <n v="263000"/>
    <n v="278000"/>
    <n v="400000"/>
    <n v="400000"/>
    <n v="0"/>
  </r>
  <r>
    <s v="100"/>
    <x v="0"/>
    <x v="0"/>
    <s v="INFLOWS"/>
    <s v="00"/>
    <s v="Non Departmental"/>
    <s v="00"/>
    <s v="Non Divisional"/>
    <s v="900"/>
    <s v="General"/>
    <s v="100.00.00.900-4850.07"/>
    <s v="Other Revenue Misc Reimbursement"/>
    <n v="70000"/>
    <n v="800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850.08"/>
    <s v="Other Revenue Misc Reimbursement-Developers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850.10"/>
    <s v="Other Revenue Settlements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850.11"/>
    <s v="Other Revenue Donations"/>
    <n v="0"/>
    <n v="0"/>
    <n v="0"/>
    <n v="0"/>
    <n v="0"/>
  </r>
  <r>
    <s v="100"/>
    <x v="0"/>
    <x v="0"/>
    <s v="INFLOWS"/>
    <s v="00"/>
    <s v="Non Departmental"/>
    <s v="00"/>
    <s v="Non Divisional"/>
    <s v="900"/>
    <s v="General"/>
    <s v="100.00.00.900-4850.12"/>
    <s v="Other Revenue Miscellaneous Receipts"/>
    <n v="17000"/>
    <n v="24000"/>
    <n v="25000"/>
    <n v="25000"/>
    <n v="0"/>
  </r>
  <r>
    <s v="100"/>
    <x v="0"/>
    <x v="0"/>
    <s v="INFLOWS"/>
    <s v="00"/>
    <s v="Non Departmental"/>
    <s v="00"/>
    <s v="Non Divisional"/>
    <s v="900"/>
    <s v="General"/>
    <s v="100.00.00.900-4850.13"/>
    <s v="Other Revenue Rebates"/>
    <n v="1000"/>
    <n v="1000"/>
    <n v="650"/>
    <n v="650"/>
    <n v="0"/>
  </r>
  <r>
    <s v="100"/>
    <x v="0"/>
    <x v="1"/>
    <s v="OUTFLOWS"/>
    <s v="00"/>
    <s v="Non Departmental"/>
    <s v="00"/>
    <s v="Non Divisional"/>
    <s v="900"/>
    <s v="General"/>
    <s v="100.00.00.900-4900.25"/>
    <s v="Transfers In Community Development"/>
    <n v="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4900.33"/>
    <s v="Transfers In Public Safety Endowment"/>
    <n v="0"/>
    <n v="0"/>
    <n v="0"/>
    <n v="0"/>
    <n v="0"/>
  </r>
  <r>
    <s v="100"/>
    <x v="0"/>
    <x v="0"/>
    <s v="INFLOWS"/>
    <s v="03"/>
    <s v="City Manager"/>
    <s v="00"/>
    <s v="Non Divisional"/>
    <s v="124"/>
    <s v="Economic Development"/>
    <s v="100.03.00.124-4850.04"/>
    <s v="Other Revenue Rental of Property"/>
    <n v="0"/>
    <n v="0"/>
    <n v="42000"/>
    <n v="42000"/>
    <n v="0"/>
  </r>
  <r>
    <s v="100"/>
    <x v="0"/>
    <x v="0"/>
    <s v="INFLOWS"/>
    <s v="03"/>
    <s v="City Manager"/>
    <s v="00"/>
    <s v="Non Divisional"/>
    <s v="124"/>
    <s v="Economic Development"/>
    <s v="100.03.00.124-4850.01"/>
    <s v="Other Revenue Sale of Property"/>
    <n v="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400.05"/>
    <s v="Intergovernmental Revenues Post Reimbursement"/>
    <n v="47000"/>
    <n v="31000"/>
    <n v="15000"/>
    <n v="15000"/>
    <n v="0"/>
  </r>
  <r>
    <s v="100"/>
    <x v="0"/>
    <x v="0"/>
    <s v="INFLOWS"/>
    <s v="11"/>
    <s v="Police Department"/>
    <s v="00"/>
    <s v="Non Divisional"/>
    <s v="001"/>
    <s v="Administration"/>
    <s v="100.11.00.001-4400.26"/>
    <s v="Intergovernmental Revenues SJ Delta RATT"/>
    <n v="90000"/>
    <n v="90000"/>
    <n v="80000"/>
    <n v="80000"/>
    <n v="0"/>
  </r>
  <r>
    <s v="100"/>
    <x v="0"/>
    <x v="0"/>
    <s v="INFLOWS"/>
    <s v="11"/>
    <s v="Police Department"/>
    <s v="00"/>
    <s v="Non Divisional"/>
    <s v="001"/>
    <s v="Administration"/>
    <s v="100.11.00.001-4400.27"/>
    <s v="Intergovernmental Revenues School Resource Officer"/>
    <n v="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475.02"/>
    <s v="Intergovernmental Grants-State/County School Resource Officer"/>
    <n v="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475.03"/>
    <s v="Intergovernmental Grants-State/County SJ Delta Ratt"/>
    <n v="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475.25"/>
    <s v="Intergovernmental Grants-State/County COMM COR PARTNERSHIP TASK FORCE"/>
    <n v="236000"/>
    <n v="261000"/>
    <n v="200000"/>
    <n v="200000"/>
    <n v="0"/>
  </r>
  <r>
    <s v="100"/>
    <x v="0"/>
    <x v="0"/>
    <s v="INFLOWS"/>
    <s v="11"/>
    <s v="Police Department"/>
    <s v="00"/>
    <s v="Non Divisional"/>
    <s v="001"/>
    <s v="Administration"/>
    <s v="100.11.00.001-4550.01"/>
    <s v="Charges for Services-Police Service Fees"/>
    <n v="164000"/>
    <n v="262000"/>
    <n v="150000"/>
    <n v="150000"/>
    <n v="0"/>
  </r>
  <r>
    <s v="100"/>
    <x v="0"/>
    <x v="0"/>
    <s v="INFLOWS"/>
    <s v="11"/>
    <s v="Police Department"/>
    <s v="00"/>
    <s v="Non Divisional"/>
    <s v="001"/>
    <s v="Administration"/>
    <s v="100.11.00.001-4550.02"/>
    <s v="Charges for Services-Police Finger Print Fees (City)"/>
    <n v="12000"/>
    <n v="2000"/>
    <n v="18000"/>
    <n v="18000"/>
    <n v="0"/>
  </r>
  <r>
    <s v="100"/>
    <x v="0"/>
    <x v="0"/>
    <s v="INFLOWS"/>
    <s v="11"/>
    <s v="Police Department"/>
    <s v="00"/>
    <s v="Non Divisional"/>
    <s v="001"/>
    <s v="Administration"/>
    <s v="100.11.00.001-4550.03"/>
    <s v="Charges for Services-Police Finger Print Fees (DOJ)"/>
    <n v="10000"/>
    <n v="2000"/>
    <n v="16500"/>
    <n v="16500"/>
    <n v="0"/>
  </r>
  <r>
    <s v="100"/>
    <x v="0"/>
    <x v="0"/>
    <s v="INFLOWS"/>
    <s v="11"/>
    <s v="Police Department"/>
    <s v="00"/>
    <s v="Non Divisional"/>
    <s v="001"/>
    <s v="Administration"/>
    <s v="100.11.00.001-4550.05"/>
    <s v="Charges for Services-Police Vehicle Repo Admin Fee"/>
    <n v="3000"/>
    <n v="2000"/>
    <n v="2700"/>
    <n v="2700"/>
    <n v="0"/>
  </r>
  <r>
    <s v="100"/>
    <x v="0"/>
    <x v="0"/>
    <s v="INFLOWS"/>
    <s v="11"/>
    <s v="Police Department"/>
    <s v="00"/>
    <s v="Non Divisional"/>
    <s v="001"/>
    <s v="Administration"/>
    <s v="100.11.00.001-4550.06"/>
    <s v="Charges for Services-Police Asset Seizure"/>
    <n v="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550.07"/>
    <s v="Charges for Services-Police Abandoned Vehicle"/>
    <n v="38000"/>
    <n v="41000"/>
    <n v="35000"/>
    <n v="35000"/>
    <n v="0"/>
  </r>
  <r>
    <s v="100"/>
    <x v="0"/>
    <x v="0"/>
    <s v="INFLOWS"/>
    <s v="11"/>
    <s v="Police Department"/>
    <s v="00"/>
    <s v="Non Divisional"/>
    <s v="001"/>
    <s v="Administration"/>
    <s v="100.11.00.001-4550.08"/>
    <s v="Charges for Services-Police Admin Tow Fee"/>
    <n v="5000"/>
    <n v="5000"/>
    <n v="3800"/>
    <n v="3800"/>
    <n v="0"/>
  </r>
  <r>
    <s v="100"/>
    <x v="0"/>
    <x v="0"/>
    <s v="INFLOWS"/>
    <s v="11"/>
    <s v="Police Department"/>
    <s v="00"/>
    <s v="Non Divisional"/>
    <s v="001"/>
    <s v="Administration"/>
    <s v="100.11.00.001-4550.10"/>
    <s v="Charges for Services-Police Outside Services"/>
    <n v="0"/>
    <n v="0"/>
    <n v="10000"/>
    <n v="10000"/>
    <n v="0"/>
  </r>
  <r>
    <s v="100"/>
    <x v="0"/>
    <x v="0"/>
    <s v="INFLOWS"/>
    <s v="11"/>
    <s v="Police Department"/>
    <s v="00"/>
    <s v="Non Divisional"/>
    <s v="001"/>
    <s v="Administration"/>
    <s v="100.11.00.001-4600.03"/>
    <s v="Charges for Services-General Government Support Serv-CDBG Salaries/Ben"/>
    <n v="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650.01"/>
    <s v="Fines &amp; Forfeitures Local Ordinance Violation"/>
    <n v="14000"/>
    <n v="27000"/>
    <n v="45000"/>
    <n v="45000"/>
    <n v="0"/>
  </r>
  <r>
    <s v="100"/>
    <x v="0"/>
    <x v="0"/>
    <s v="INFLOWS"/>
    <s v="11"/>
    <s v="Police Department"/>
    <s v="00"/>
    <s v="Non Divisional"/>
    <s v="001"/>
    <s v="Administration"/>
    <s v="100.11.00.001-4650.02"/>
    <s v="Fines &amp; Forfeitures Vehicle Code Fines"/>
    <n v="58000"/>
    <n v="52000"/>
    <n v="55000"/>
    <n v="55000"/>
    <n v="0"/>
  </r>
  <r>
    <s v="100"/>
    <x v="0"/>
    <x v="0"/>
    <s v="INFLOWS"/>
    <s v="11"/>
    <s v="Police Department"/>
    <s v="00"/>
    <s v="Non Divisional"/>
    <s v="001"/>
    <s v="Administration"/>
    <s v="100.11.00.001-4650.03"/>
    <s v="Fines &amp; Forfeitures Alcohol Lab Fee"/>
    <n v="0"/>
    <n v="4000"/>
    <n v="500"/>
    <n v="500"/>
    <n v="0"/>
  </r>
  <r>
    <s v="100"/>
    <x v="0"/>
    <x v="0"/>
    <s v="INFLOWS"/>
    <s v="11"/>
    <s v="Police Department"/>
    <s v="00"/>
    <s v="Non Divisional"/>
    <s v="001"/>
    <s v="Administration"/>
    <s v="100.11.00.001-4650.04"/>
    <s v="Fines &amp; Forfeitures Code Enforcement"/>
    <n v="-5000"/>
    <n v="0"/>
    <n v="0"/>
    <n v="0"/>
    <n v="0"/>
  </r>
  <r>
    <s v="100"/>
    <x v="0"/>
    <x v="0"/>
    <s v="INFLOWS"/>
    <s v="11"/>
    <s v="Police Department"/>
    <s v="00"/>
    <s v="Non Divisional"/>
    <s v="001"/>
    <s v="Administration"/>
    <s v="100.11.00.001-4650.06"/>
    <s v="Fines &amp; Forfeitures Other"/>
    <n v="0"/>
    <n v="0"/>
    <n v="500"/>
    <n v="500"/>
    <n v="0"/>
  </r>
  <r>
    <s v="100"/>
    <x v="0"/>
    <x v="0"/>
    <s v="INFLOWS"/>
    <s v="11"/>
    <s v="Police Department"/>
    <s v="00"/>
    <s v="Non Divisional"/>
    <s v="001"/>
    <s v="Administration"/>
    <s v="100.11.00.001-4850.12"/>
    <s v="Other Revenue Miscellaneous Receipts"/>
    <n v="0"/>
    <n v="0"/>
    <n v="0"/>
    <n v="0"/>
    <n v="0"/>
  </r>
  <r>
    <s v="100"/>
    <x v="0"/>
    <x v="0"/>
    <s v="INFLOWS"/>
    <s v="11"/>
    <s v="Police Department"/>
    <s v="00"/>
    <s v="Non Divisional"/>
    <s v="200"/>
    <s v="Patrol"/>
    <s v="100.11.00.200-4550.11"/>
    <s v="Charges for Services-Police Mutual Aid Reimbursement"/>
    <n v="10000"/>
    <n v="0"/>
    <n v="0"/>
    <n v="0"/>
    <n v="0"/>
  </r>
  <r>
    <s v="100"/>
    <x v="0"/>
    <x v="0"/>
    <s v="INFLOWS"/>
    <s v="11"/>
    <s v="Police Department"/>
    <s v="00"/>
    <s v="Non Divisional"/>
    <s v="210"/>
    <s v="Investigation"/>
    <s v="100.11.00.210-4550.11"/>
    <s v="Charges for Services-Police Mutual Aid Reimbursement"/>
    <n v="2000"/>
    <n v="0"/>
    <n v="0"/>
    <n v="0"/>
    <n v="0"/>
  </r>
  <r>
    <s v="100"/>
    <x v="0"/>
    <x v="0"/>
    <s v="INFLOWS"/>
    <s v="11"/>
    <s v="Police Department"/>
    <s v="00"/>
    <s v="Non Divisional"/>
    <s v="240"/>
    <s v="Jail Services"/>
    <s v="100.11.00.240-4550.04"/>
    <s v="Charges for Services-Police Booking Fees"/>
    <n v="0"/>
    <n v="0"/>
    <n v="0"/>
    <n v="0"/>
    <n v="0"/>
  </r>
  <r>
    <s v="100"/>
    <x v="0"/>
    <x v="0"/>
    <s v="INFLOWS"/>
    <s v="11"/>
    <s v="Police Department"/>
    <s v="00"/>
    <s v="Non Divisional"/>
    <s v="250"/>
    <s v="Code Compliance"/>
    <s v="100.11.00.250-4650.04"/>
    <s v="Fines &amp; Forfeitures Code Enforcement"/>
    <n v="246000"/>
    <n v="162000"/>
    <n v="148780"/>
    <n v="148780"/>
    <n v="0"/>
  </r>
  <r>
    <s v="100"/>
    <x v="0"/>
    <x v="0"/>
    <s v="INFLOWS"/>
    <s v="11"/>
    <s v="Police Department"/>
    <s v="00"/>
    <s v="Non Divisional"/>
    <s v="250"/>
    <s v="Code Compliance"/>
    <s v="100.11.00.250-4650.07"/>
    <s v="Fines &amp; Forfeitures Code Enforc Assesment Collection"/>
    <n v="250000"/>
    <n v="24000"/>
    <n v="0"/>
    <n v="0"/>
    <n v="0"/>
  </r>
  <r>
    <s v="100"/>
    <x v="0"/>
    <x v="0"/>
    <s v="INFLOWS"/>
    <s v="11"/>
    <s v="Police Department"/>
    <s v="00"/>
    <s v="Non Divisional"/>
    <s v="250"/>
    <s v="Code Compliance"/>
    <s v="100.11.00.250-4850.07"/>
    <s v="Other Revenue Misc Reimbursement"/>
    <n v="0"/>
    <n v="0"/>
    <n v="0"/>
    <n v="0"/>
    <n v="0"/>
  </r>
  <r>
    <s v="100"/>
    <x v="0"/>
    <x v="0"/>
    <s v="INFLOWS"/>
    <s v="11"/>
    <s v="Police Department"/>
    <s v="00"/>
    <s v="Non Divisional"/>
    <s v="260"/>
    <s v="Asset Seizure"/>
    <s v="100.11.00.260-4550.06"/>
    <s v="Charges for Services-Police Asset Seizure"/>
    <n v="-91000"/>
    <n v="187000"/>
    <n v="50000"/>
    <n v="50000"/>
    <n v="0"/>
  </r>
  <r>
    <s v="100"/>
    <x v="0"/>
    <x v="0"/>
    <s v="INFLOWS"/>
    <s v="11"/>
    <s v="Police Department"/>
    <s v="10"/>
    <s v="Animal Services"/>
    <s v="270"/>
    <s v="Animal  Services"/>
    <s v="100.11.10.270-4300.03"/>
    <s v="Licenses and Permits Animal Licenses"/>
    <n v="70000"/>
    <n v="71000"/>
    <n v="90000"/>
    <n v="90000"/>
    <n v="0"/>
  </r>
  <r>
    <s v="100"/>
    <x v="0"/>
    <x v="0"/>
    <s v="INFLOWS"/>
    <s v="11"/>
    <s v="Police Department"/>
    <s v="10"/>
    <s v="Animal Services"/>
    <s v="270"/>
    <s v="Animal  Services"/>
    <s v="100.11.10.270-4300.04"/>
    <s v="Licenses and Permits Animal License Penalties"/>
    <n v="10000"/>
    <n v="5000"/>
    <n v="17000"/>
    <n v="17000"/>
    <n v="0"/>
  </r>
  <r>
    <s v="100"/>
    <x v="0"/>
    <x v="0"/>
    <s v="INFLOWS"/>
    <s v="11"/>
    <s v="Police Department"/>
    <s v="10"/>
    <s v="Animal Services"/>
    <s v="270"/>
    <s v="Animal  Services"/>
    <s v="100.11.10.270-4300.05"/>
    <s v="Licenses and Permits Dog License Redemption"/>
    <n v="29000"/>
    <n v="34000"/>
    <n v="40000"/>
    <n v="40000"/>
    <n v="0"/>
  </r>
  <r>
    <s v="100"/>
    <x v="0"/>
    <x v="0"/>
    <s v="INFLOWS"/>
    <s v="11"/>
    <s v="Police Department"/>
    <s v="10"/>
    <s v="Animal Services"/>
    <s v="270"/>
    <s v="Animal  Services"/>
    <s v="100.11.10.270-4300.06"/>
    <s v="Licenses and Permits Spay/Neuter Adoption Fee"/>
    <n v="17000"/>
    <n v="18000"/>
    <n v="20000"/>
    <n v="20000"/>
    <n v="0"/>
  </r>
  <r>
    <s v="100"/>
    <x v="0"/>
    <x v="0"/>
    <s v="INFLOWS"/>
    <s v="11"/>
    <s v="Police Department"/>
    <s v="10"/>
    <s v="Animal Services"/>
    <s v="270"/>
    <s v="Animal  Services"/>
    <s v="100.11.10.270-4300.07"/>
    <s v="Licenses and Permits Spay/Neuter Citation Fee"/>
    <n v="5000"/>
    <n v="4000"/>
    <n v="6000"/>
    <n v="6000"/>
    <n v="0"/>
  </r>
  <r>
    <s v="100"/>
    <x v="0"/>
    <x v="0"/>
    <s v="INFLOWS"/>
    <s v="11"/>
    <s v="Police Department"/>
    <s v="10"/>
    <s v="Animal Services"/>
    <s v="270"/>
    <s v="Animal  Services"/>
    <s v="100.11.10.270-4300.08"/>
    <s v="Licenses and Permits Adoption Forfeiture Fees"/>
    <n v="0"/>
    <n v="0"/>
    <n v="0"/>
    <n v="0"/>
    <n v="0"/>
  </r>
  <r>
    <s v="100"/>
    <x v="0"/>
    <x v="0"/>
    <s v="INFLOWS"/>
    <s v="11"/>
    <s v="Police Department"/>
    <s v="10"/>
    <s v="Animal Services"/>
    <s v="270"/>
    <s v="Animal  Services"/>
    <s v="100.11.10.270-4300.09"/>
    <s v="Licenses and Permits Micro Chip Fees"/>
    <n v="4000"/>
    <n v="3000"/>
    <n v="5000"/>
    <n v="5000"/>
    <n v="0"/>
  </r>
  <r>
    <s v="100"/>
    <x v="0"/>
    <x v="0"/>
    <s v="INFLOWS"/>
    <s v="11"/>
    <s v="Police Department"/>
    <s v="10"/>
    <s v="Animal Services"/>
    <s v="270"/>
    <s v="Animal  Services"/>
    <s v="100.11.10.270-4300.10"/>
    <s v="Licenses and Permits Lathrop Contract"/>
    <n v="74000"/>
    <n v="76000"/>
    <n v="73795"/>
    <n v="73795"/>
    <n v="0"/>
  </r>
  <r>
    <s v="100"/>
    <x v="0"/>
    <x v="0"/>
    <s v="INFLOWS"/>
    <s v="11"/>
    <s v="Police Department"/>
    <s v="10"/>
    <s v="Animal Services"/>
    <s v="270"/>
    <s v="Animal  Services"/>
    <s v="100.11.10.270-4300.11"/>
    <s v="Licenses and Permits Escalon Contract"/>
    <n v="1000"/>
    <n v="0"/>
    <n v="0"/>
    <n v="0"/>
    <n v="0"/>
  </r>
  <r>
    <s v="100"/>
    <x v="0"/>
    <x v="0"/>
    <s v="INFLOWS"/>
    <s v="11"/>
    <s v="Police Department"/>
    <s v="10"/>
    <s v="Animal Services"/>
    <s v="270"/>
    <s v="Animal  Services"/>
    <s v="100.11.10.270-4475.28"/>
    <s v="Intergovernmental Grants-State/County Spay/Neuter Grant"/>
    <n v="0"/>
    <n v="0"/>
    <n v="0"/>
    <n v="0"/>
    <n v="0"/>
  </r>
  <r>
    <s v="100"/>
    <x v="0"/>
    <x v="0"/>
    <s v="INFLOWS"/>
    <s v="11"/>
    <s v="Police Department"/>
    <s v="10"/>
    <s v="Animal Services"/>
    <s v="270"/>
    <s v="Animal  Services"/>
    <s v="100.11.10.270-4850.36"/>
    <s v="Other Revenue Animal Control Citations"/>
    <n v="0"/>
    <n v="4000"/>
    <n v="2000"/>
    <n v="2000"/>
    <n v="0"/>
  </r>
  <r>
    <s v="100"/>
    <x v="0"/>
    <x v="0"/>
    <s v="INFLOWS"/>
    <s v="13"/>
    <s v="Fire Department"/>
    <s v="00"/>
    <s v="Non Divisional"/>
    <s v="001"/>
    <s v="Administration"/>
    <s v="100.13.00.001-4540.01"/>
    <s v="Charges for Services-Fire Service Fees"/>
    <n v="3000"/>
    <n v="2000"/>
    <n v="2000"/>
    <n v="2000"/>
    <n v="0"/>
  </r>
  <r>
    <s v="100"/>
    <x v="0"/>
    <x v="0"/>
    <s v="INFLOWS"/>
    <s v="13"/>
    <s v="Fire Department"/>
    <s v="00"/>
    <s v="Non Divisional"/>
    <s v="001"/>
    <s v="Administration"/>
    <s v="100.13.00.001-4540.04"/>
    <s v="Charges for Services-Fire Mutual Aid Reimbursement"/>
    <n v="0"/>
    <n v="0"/>
    <n v="0"/>
    <n v="0"/>
    <n v="0"/>
  </r>
  <r>
    <s v="100"/>
    <x v="0"/>
    <x v="0"/>
    <s v="INFLOWS"/>
    <s v="13"/>
    <s v="Fire Department"/>
    <s v="00"/>
    <s v="Non Divisional"/>
    <s v="001"/>
    <s v="Administration"/>
    <s v="100.13.00.001-4540.05"/>
    <s v="Charges for Services-Fire Community CPR Class"/>
    <n v="0"/>
    <n v="0"/>
    <n v="100"/>
    <n v="100"/>
    <n v="0"/>
  </r>
  <r>
    <s v="100"/>
    <x v="0"/>
    <x v="0"/>
    <s v="INFLOWS"/>
    <s v="13"/>
    <s v="Fire Department"/>
    <s v="00"/>
    <s v="Non Divisional"/>
    <s v="001"/>
    <s v="Administration"/>
    <s v="100.13.00.001-4540.06"/>
    <s v="Charges for Services-Fire Recovery Fee"/>
    <n v="15000"/>
    <n v="2000"/>
    <n v="2000"/>
    <n v="2000"/>
    <n v="0"/>
  </r>
  <r>
    <s v="100"/>
    <x v="0"/>
    <x v="0"/>
    <s v="INFLOWS"/>
    <s v="13"/>
    <s v="Fire Department"/>
    <s v="00"/>
    <s v="Non Divisional"/>
    <s v="280"/>
    <s v="Prevention"/>
    <s v="100.13.00.280-4540.03"/>
    <s v="Charges for Services-Fire Weed Abatement Fees"/>
    <n v="0"/>
    <n v="0"/>
    <n v="0"/>
    <n v="0"/>
    <n v="0"/>
  </r>
  <r>
    <s v="100"/>
    <x v="0"/>
    <x v="0"/>
    <s v="INFLOWS"/>
    <s v="13"/>
    <s v="Fire Department"/>
    <s v="00"/>
    <s v="Non Divisional"/>
    <s v="280"/>
    <s v="Prevention"/>
    <s v="100.13.00.280-4540.10"/>
    <s v="Charges for Services-Fire Prevention Fee"/>
    <n v="252000"/>
    <n v="136000"/>
    <n v="75000"/>
    <n v="75000"/>
    <n v="0"/>
  </r>
  <r>
    <s v="100"/>
    <x v="0"/>
    <x v="0"/>
    <s v="INFLOWS"/>
    <s v="13"/>
    <s v="Fire Department"/>
    <s v="00"/>
    <s v="Non Divisional"/>
    <s v="280"/>
    <s v="Prevention"/>
    <s v="100.13.00.280-4540.11"/>
    <s v="Charges for Services-Fire Administration Citation"/>
    <n v="30000"/>
    <n v="19000"/>
    <n v="10000"/>
    <n v="10000"/>
    <n v="0"/>
  </r>
  <r>
    <s v="100"/>
    <x v="0"/>
    <x v="0"/>
    <s v="INFLOWS"/>
    <s v="13"/>
    <s v="Fire Department"/>
    <s v="00"/>
    <s v="Non Divisional"/>
    <s v="280"/>
    <s v="Prevention"/>
    <s v="100.13.00.280-4540.12"/>
    <s v="Charges for Services-Fire Annual Inspections"/>
    <n v="0"/>
    <n v="0"/>
    <n v="0"/>
    <n v="0"/>
    <n v="0"/>
  </r>
  <r>
    <s v="100"/>
    <x v="0"/>
    <x v="0"/>
    <s v="INFLOWS"/>
    <s v="13"/>
    <s v="Fire Department"/>
    <s v="00"/>
    <s v="Non Divisional"/>
    <s v="280"/>
    <s v="Prevention"/>
    <s v="100.13.00.280-4540.13"/>
    <s v="Charges for Services-Fire Operational Permits"/>
    <n v="14000"/>
    <n v="1000"/>
    <n v="12000"/>
    <n v="12000"/>
    <n v="0"/>
  </r>
  <r>
    <s v="100"/>
    <x v="0"/>
    <x v="0"/>
    <s v="INFLOWS"/>
    <s v="13"/>
    <s v="Fire Department"/>
    <s v="00"/>
    <s v="Non Divisional"/>
    <s v="290"/>
    <s v="Operations"/>
    <s v="100.13.00.290-4540.04"/>
    <s v="Charges for Services-Fire Mutual Aid Reimbursement"/>
    <n v="255000"/>
    <n v="1564000"/>
    <n v="304124"/>
    <n v="1638000"/>
    <n v="1333876"/>
  </r>
  <r>
    <s v="100"/>
    <x v="0"/>
    <x v="0"/>
    <s v="INFLOWS"/>
    <s v="20"/>
    <s v="Recreation &amp; Community Services"/>
    <s v="20"/>
    <s v="Recreation"/>
    <s v="310"/>
    <s v="Senior Services"/>
    <s v="100.20.20.310-4583.09"/>
    <s v="Charges for Services-Recreation/Misc Programs Senior"/>
    <n v="27000"/>
    <n v="7000"/>
    <n v="15000"/>
    <n v="15000"/>
    <n v="0"/>
  </r>
  <r>
    <s v="100"/>
    <x v="0"/>
    <x v="0"/>
    <s v="INFLOWS"/>
    <s v="20"/>
    <s v="Recreation &amp; Community Services"/>
    <s v="25"/>
    <s v="Parks"/>
    <s v="001"/>
    <s v="Administration"/>
    <s v="100.20.25.001-4560.06"/>
    <s v="Charges for Services-Parks Subdivision/Plan Check"/>
    <n v="13000"/>
    <n v="23000"/>
    <n v="0"/>
    <n v="0"/>
    <n v="0"/>
  </r>
  <r>
    <s v="100"/>
    <x v="0"/>
    <x v="0"/>
    <s v="INFLOWS"/>
    <s v="20"/>
    <s v="Recreation &amp; Community Services"/>
    <s v="25"/>
    <s v="Parks"/>
    <s v="001"/>
    <s v="Administration"/>
    <s v="100.20.25.001-4560.07"/>
    <s v="Charges for Services-Parks Inspection"/>
    <n v="7000"/>
    <n v="2000"/>
    <n v="0"/>
    <n v="0"/>
    <n v="0"/>
  </r>
  <r>
    <s v="100"/>
    <x v="0"/>
    <x v="0"/>
    <s v="INFLOWS"/>
    <s v="20"/>
    <s v="Recreation &amp; Community Services"/>
    <s v="25"/>
    <s v="Parks"/>
    <s v="001"/>
    <s v="Administration"/>
    <s v="100.20.25.001-4560.08"/>
    <s v="Charges for Services-Parks Design/Site Plan Review"/>
    <n v="13000"/>
    <n v="13000"/>
    <n v="0"/>
    <n v="0"/>
    <n v="0"/>
  </r>
  <r>
    <s v="100"/>
    <x v="0"/>
    <x v="0"/>
    <s v="INFLOWS"/>
    <s v="20"/>
    <s v="Recreation &amp; Community Services"/>
    <s v="25"/>
    <s v="Parks"/>
    <s v="001"/>
    <s v="Administration"/>
    <s v="100.20.25.001-4600.06"/>
    <s v="Charges for Services-General Government Miscellaneous Service"/>
    <n v="0"/>
    <n v="0"/>
    <n v="0"/>
    <n v="0"/>
    <n v="0"/>
  </r>
  <r>
    <s v="100"/>
    <x v="0"/>
    <x v="0"/>
    <s v="INFLOWS"/>
    <s v="20"/>
    <s v="Recreation &amp; Community Services"/>
    <s v="25"/>
    <s v="Parks"/>
    <s v="330"/>
    <s v="Maintenance Services"/>
    <s v="100.20.25.330-4850.38"/>
    <s v="Other Revenue Donation-Parks Memorials"/>
    <n v="1000"/>
    <n v="0"/>
    <n v="0"/>
    <n v="0"/>
    <n v="0"/>
  </r>
  <r>
    <s v="100"/>
    <x v="0"/>
    <x v="0"/>
    <s v="INFLOWS"/>
    <s v="30"/>
    <s v="Community Development"/>
    <s v="40"/>
    <s v="Development"/>
    <s v="400"/>
    <s v="Development Review"/>
    <s v="100.30.40.400-4500.01"/>
    <s v="Charges for Services-Public Works Subdivision Plan Check Fees"/>
    <n v="0"/>
    <n v="0"/>
    <n v="0"/>
    <n v="0"/>
    <n v="0"/>
  </r>
  <r>
    <s v="100"/>
    <x v="0"/>
    <x v="0"/>
    <s v="INFLOWS"/>
    <s v="40"/>
    <s v="Public Works"/>
    <s v="50"/>
    <s v="Administration"/>
    <s v="001"/>
    <s v="Administration"/>
    <s v="100.40.50.001-4500.01"/>
    <s v="Charges for Services-Public Works Subdivision Plan Check Fees"/>
    <n v="0"/>
    <n v="0"/>
    <n v="0"/>
    <n v="0"/>
    <n v="0"/>
  </r>
  <r>
    <s v="100"/>
    <x v="0"/>
    <x v="0"/>
    <s v="INFLOWS"/>
    <s v="40"/>
    <s v="Public Works"/>
    <s v="50"/>
    <s v="Administration"/>
    <s v="001"/>
    <s v="Administration"/>
    <s v="100.40.50.001-4500.02"/>
    <s v="Charges for Services-Public Works Engineering Inspection Fees"/>
    <n v="0"/>
    <n v="0"/>
    <n v="0"/>
    <n v="0"/>
    <n v="0"/>
  </r>
  <r>
    <s v="100"/>
    <x v="0"/>
    <x v="0"/>
    <s v="INFLOWS"/>
    <s v="40"/>
    <s v="Public Works"/>
    <s v="50"/>
    <s v="Administration"/>
    <s v="001"/>
    <s v="Administration"/>
    <s v="100.40.50.001-4500.03"/>
    <s v="Charges for Services-Public Works Area of Benefit Admin Fee"/>
    <n v="0"/>
    <n v="0"/>
    <n v="0"/>
    <n v="0"/>
    <n v="0"/>
  </r>
  <r>
    <s v="100"/>
    <x v="0"/>
    <x v="0"/>
    <s v="INFLOWS"/>
    <s v="40"/>
    <s v="Public Works"/>
    <s v="50"/>
    <s v="Administration"/>
    <s v="001"/>
    <s v="Administration"/>
    <s v="100.40.50.001-4500.04"/>
    <s v="Charges for Services-Public Works Right of Way Use"/>
    <n v="0"/>
    <n v="0"/>
    <n v="0"/>
    <n v="0"/>
    <n v="0"/>
  </r>
  <r>
    <s v="100"/>
    <x v="0"/>
    <x v="0"/>
    <s v="INFLOWS"/>
    <s v="40"/>
    <s v="Public Works"/>
    <s v="50"/>
    <s v="Administration"/>
    <s v="400"/>
    <s v="Development Review"/>
    <s v="100.40.50.400-4500.01"/>
    <s v="Charges for Services-Public Works Subdivision Plan Check Fees"/>
    <n v="0"/>
    <n v="0"/>
    <n v="0"/>
    <n v="0"/>
    <n v="0"/>
  </r>
  <r>
    <s v="100"/>
    <x v="0"/>
    <x v="0"/>
    <s v="INFLOWS"/>
    <s v="40"/>
    <s v="Public Works"/>
    <s v="50"/>
    <s v="Administration"/>
    <s v="400"/>
    <s v="Development Review"/>
    <s v="100.40.50.400-4500.02"/>
    <s v="Charges for Services-Public Works Engineering Inspection Fees"/>
    <n v="0"/>
    <n v="0"/>
    <n v="0"/>
    <n v="0"/>
    <n v="0"/>
  </r>
  <r>
    <s v="100"/>
    <x v="0"/>
    <x v="0"/>
    <s v="INFLOWS"/>
    <s v="40"/>
    <s v="Public Works"/>
    <s v="65"/>
    <s v="Storm Drainage"/>
    <s v="560"/>
    <s v="Regulatory"/>
    <s v="100.40.65.560-4500.49"/>
    <s v="Charges for Services-Public Works Storm Drain Marker"/>
    <n v="0"/>
    <n v="0"/>
    <n v="300"/>
    <n v="300"/>
    <n v="0"/>
  </r>
  <r>
    <s v="100"/>
    <x v="0"/>
    <x v="0"/>
    <s v="INFLOWS"/>
    <s v="40"/>
    <s v="Public Works"/>
    <s v="65"/>
    <s v="Storm Drainage"/>
    <s v="560"/>
    <s v="Regulatory"/>
    <s v="100.40.65.560-4650.08"/>
    <s v="Fines &amp; Forfeitures Storm Drain Citation"/>
    <n v="0"/>
    <n v="0"/>
    <n v="0"/>
    <n v="0"/>
    <n v="0"/>
  </r>
  <r>
    <s v="100"/>
    <x v="0"/>
    <x v="2"/>
    <s v="OUTFLOWS"/>
    <s v="00"/>
    <s v="Non Departmental"/>
    <s v="00"/>
    <s v="Non Divisional"/>
    <s v="900"/>
    <s v="General"/>
    <s v="100.00.00.900-5100.00"/>
    <s v="Benefits PERS Pool Liability"/>
    <n v="0"/>
    <n v="0"/>
    <n v="-182536"/>
    <n v="-163000"/>
    <n v="19536"/>
  </r>
  <r>
    <s v="100"/>
    <x v="0"/>
    <x v="2"/>
    <s v="OUTFLOWS"/>
    <s v="00"/>
    <s v="Non Departmental"/>
    <s v="00"/>
    <s v="Non Divisional"/>
    <s v="900"/>
    <s v="General"/>
    <s v="100.00.00.900-5100.11"/>
    <s v="Benefits Medicare"/>
    <n v="0"/>
    <n v="0"/>
    <n v="-55000"/>
    <n v="-55000"/>
    <n v="0"/>
  </r>
  <r>
    <s v="100"/>
    <x v="0"/>
    <x v="2"/>
    <s v="OUTFLOWS"/>
    <s v="00"/>
    <s v="Non Departmental"/>
    <s v="00"/>
    <s v="Non Divisional"/>
    <s v="900"/>
    <s v="General"/>
    <s v="100.00.00.900-5100.13"/>
    <s v="Benefits Employee Assistance Program"/>
    <n v="-17000"/>
    <n v="-18000"/>
    <n v="-18000"/>
    <n v="-18000"/>
    <n v="0"/>
  </r>
  <r>
    <s v="100"/>
    <x v="0"/>
    <x v="3"/>
    <s v="OUTFLOWS"/>
    <s v="00"/>
    <s v="Non Departmental"/>
    <s v="00"/>
    <s v="Non Divisional"/>
    <s v="900"/>
    <s v="General"/>
    <s v="100.00.00.900-6000.01"/>
    <s v="Professional Services General"/>
    <n v="-106000"/>
    <n v="-152000"/>
    <n v="-75200"/>
    <n v="-75200"/>
    <n v="0"/>
  </r>
  <r>
    <s v="100"/>
    <x v="0"/>
    <x v="3"/>
    <s v="OUTFLOWS"/>
    <s v="00"/>
    <s v="Non Departmental"/>
    <s v="00"/>
    <s v="Non Divisional"/>
    <s v="900"/>
    <s v="General"/>
    <s v="100.00.00.900-6000.18"/>
    <s v="Professional Services Legal"/>
    <n v="-84000"/>
    <n v="-2000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000.36"/>
    <s v="Professional Services Banking and Credit Card Fees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100.01"/>
    <s v="Utilities Electric"/>
    <n v="-400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200.01"/>
    <s v="Supplies Office"/>
    <n v="-10000"/>
    <n v="-7000"/>
    <n v="-5000"/>
    <n v="-5000"/>
    <n v="0"/>
  </r>
  <r>
    <s v="100"/>
    <x v="0"/>
    <x v="3"/>
    <s v="OUTFLOWS"/>
    <s v="00"/>
    <s v="Non Departmental"/>
    <s v="00"/>
    <s v="Non Divisional"/>
    <s v="900"/>
    <s v="General"/>
    <s v="100.00.00.900-6200.04"/>
    <s v="Supplies Postage"/>
    <n v="-16000"/>
    <n v="-17000"/>
    <n v="-16000"/>
    <n v="-16000"/>
    <n v="0"/>
  </r>
  <r>
    <s v="100"/>
    <x v="0"/>
    <x v="3"/>
    <s v="OUTFLOWS"/>
    <s v="00"/>
    <s v="Non Departmental"/>
    <s v="00"/>
    <s v="Non Divisional"/>
    <s v="900"/>
    <s v="General"/>
    <s v="100.00.00.900-6200.14"/>
    <s v="Supplies Emergency Operations"/>
    <n v="0"/>
    <n v="-100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300.01"/>
    <s v="Dues &amp; Subscriptions Memberships"/>
    <n v="-26000"/>
    <n v="-27000"/>
    <n v="-35000"/>
    <n v="-35000"/>
    <n v="0"/>
  </r>
  <r>
    <s v="100"/>
    <x v="0"/>
    <x v="3"/>
    <s v="OUTFLOWS"/>
    <s v="00"/>
    <s v="Non Departmental"/>
    <s v="00"/>
    <s v="Non Divisional"/>
    <s v="900"/>
    <s v="General"/>
    <s v="100.00.00.900-6400.20"/>
    <s v="Repairs &amp; Maintenance Property Maintenance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500.01"/>
    <s v="Claims &amp; Insurance SIR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500.02"/>
    <s v="Claims &amp; Insurance Claim Settlement"/>
    <n v="0"/>
    <n v="-900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05"/>
    <s v="Administrative Expenses Public/Legal Advertisement"/>
    <n v="-7000"/>
    <n v="-9000"/>
    <n v="-7000"/>
    <n v="-7000"/>
    <n v="0"/>
  </r>
  <r>
    <s v="100"/>
    <x v="0"/>
    <x v="3"/>
    <s v="OUTFLOWS"/>
    <s v="00"/>
    <s v="Non Departmental"/>
    <s v="00"/>
    <s v="Non Divisional"/>
    <s v="900"/>
    <s v="General"/>
    <s v="100.00.00.900-6600.08"/>
    <s v="Administrative Expenses Employee Recognition"/>
    <n v="-8000"/>
    <n v="-100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09"/>
    <s v="Administrative Expenses Community Contribution"/>
    <n v="-10000"/>
    <n v="-2000"/>
    <n v="-10000"/>
    <n v="-10000"/>
    <n v="0"/>
  </r>
  <r>
    <s v="100"/>
    <x v="0"/>
    <x v="3"/>
    <s v="OUTFLOWS"/>
    <s v="00"/>
    <s v="Non Departmental"/>
    <s v="00"/>
    <s v="Non Divisional"/>
    <s v="900"/>
    <s v="General"/>
    <s v="100.00.00.900-6600.10"/>
    <s v="Administrative Expenses Educational Reimbursement"/>
    <n v="-15000"/>
    <n v="-11000"/>
    <n v="-50000"/>
    <n v="-50000"/>
    <n v="0"/>
  </r>
  <r>
    <s v="100"/>
    <x v="0"/>
    <x v="3"/>
    <s v="OUTFLOWS"/>
    <s v="00"/>
    <s v="Non Departmental"/>
    <s v="00"/>
    <s v="Non Divisional"/>
    <s v="900"/>
    <s v="General"/>
    <s v="100.00.00.900-6600.11"/>
    <s v="Administrative Expenses Mayor's Com of the Arts"/>
    <n v="-1000"/>
    <n v="-1000"/>
    <n v="-1500"/>
    <n v="-1500"/>
    <n v="0"/>
  </r>
  <r>
    <s v="100"/>
    <x v="0"/>
    <x v="3"/>
    <s v="OUTFLOWS"/>
    <s v="00"/>
    <s v="Non Departmental"/>
    <s v="00"/>
    <s v="Non Divisional"/>
    <s v="900"/>
    <s v="General"/>
    <s v="100.00.00.900-6600.12"/>
    <s v="Administrative Expenses Youth Advisory Commission"/>
    <n v="-100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13"/>
    <s v="Administrative Expenses CVB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14"/>
    <s v="Administrative Expenses Filing/Recording Fee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15"/>
    <s v="Administrative Expenses Property Tax Admin Fee"/>
    <n v="-142000"/>
    <n v="-153000"/>
    <n v="-150000"/>
    <n v="-150000"/>
    <n v="0"/>
  </r>
  <r>
    <s v="100"/>
    <x v="0"/>
    <x v="3"/>
    <s v="OUTFLOWS"/>
    <s v="00"/>
    <s v="Non Departmental"/>
    <s v="00"/>
    <s v="Non Divisional"/>
    <s v="900"/>
    <s v="General"/>
    <s v="100.00.00.900-6600.16"/>
    <s v="Administrative Expenses Property Tax Assessments"/>
    <n v="-2000"/>
    <n v="-77000"/>
    <n v="-2500"/>
    <n v="-2500"/>
    <n v="0"/>
  </r>
  <r>
    <s v="100"/>
    <x v="0"/>
    <x v="3"/>
    <s v="OUTFLOWS"/>
    <s v="00"/>
    <s v="Non Departmental"/>
    <s v="00"/>
    <s v="Non Divisional"/>
    <s v="900"/>
    <s v="General"/>
    <s v="100.00.00.900-6600.17"/>
    <s v="Administrative Expenses LAFCO Contribution"/>
    <n v="-31000"/>
    <n v="-32000"/>
    <n v="-32000"/>
    <n v="-32000"/>
    <n v="0"/>
  </r>
  <r>
    <s v="100"/>
    <x v="0"/>
    <x v="3"/>
    <s v="OUTFLOWS"/>
    <s v="00"/>
    <s v="Non Departmental"/>
    <s v="00"/>
    <s v="Non Divisional"/>
    <s v="900"/>
    <s v="General"/>
    <s v="100.00.00.900-6600.18"/>
    <s v="Administrative Expenses Promenade Parking Lot Lease"/>
    <n v="-347000"/>
    <n v="-343000"/>
    <n v="-350000"/>
    <n v="-350000"/>
    <n v="0"/>
  </r>
  <r>
    <s v="100"/>
    <x v="0"/>
    <x v="3"/>
    <s v="OUTFLOWS"/>
    <s v="00"/>
    <s v="Non Departmental"/>
    <s v="00"/>
    <s v="Non Divisional"/>
    <s v="900"/>
    <s v="General"/>
    <s v="100.00.00.900-6600.19"/>
    <s v="Administrative Expenses Costco Sales Tax Agreement"/>
    <n v="-5600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21"/>
    <s v="Administrative Expenses Homeless Program"/>
    <n v="0"/>
    <n v="-378000"/>
    <n v="-697210"/>
    <n v="-697210"/>
    <n v="0"/>
  </r>
  <r>
    <s v="100"/>
    <x v="0"/>
    <x v="3"/>
    <s v="OUTFLOWS"/>
    <s v="00"/>
    <s v="Non Departmental"/>
    <s v="00"/>
    <s v="Non Divisional"/>
    <s v="900"/>
    <s v="General"/>
    <s v="100.00.00.900-6600.22"/>
    <s v="Administrative Expenses TOT Rebate"/>
    <n v="0"/>
    <n v="0"/>
    <n v="0"/>
    <n v="-3000000"/>
    <n v="-3000000"/>
  </r>
  <r>
    <s v="100"/>
    <x v="0"/>
    <x v="3"/>
    <s v="OUTFLOWS"/>
    <s v="00"/>
    <s v="Non Departmental"/>
    <s v="00"/>
    <s v="Non Divisional"/>
    <s v="900"/>
    <s v="General"/>
    <s v="100.00.00.900-6600.30"/>
    <s v="Administrative Expenses Other Expenses"/>
    <n v="0"/>
    <n v="-1100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00.32"/>
    <s v="Administrative Expenses Vehicle Fund Contribution"/>
    <n v="-584000"/>
    <n v="-584000"/>
    <n v="-584400"/>
    <n v="-1229000"/>
    <n v="-644600"/>
  </r>
  <r>
    <s v="100"/>
    <x v="0"/>
    <x v="3"/>
    <s v="OUTFLOWS"/>
    <s v="00"/>
    <s v="Non Departmental"/>
    <s v="00"/>
    <s v="Non Divisional"/>
    <s v="900"/>
    <s v="General"/>
    <s v="100.00.00.900-6600.36"/>
    <s v="Administrative Expenses IT Fund Contribution"/>
    <n v="-1570000"/>
    <n v="-1570000"/>
    <n v="-1569850"/>
    <n v="-3637000"/>
    <n v="-2067150"/>
  </r>
  <r>
    <s v="100"/>
    <x v="0"/>
    <x v="3"/>
    <s v="OUTFLOWS"/>
    <s v="00"/>
    <s v="Non Departmental"/>
    <s v="00"/>
    <s v="Non Divisional"/>
    <s v="900"/>
    <s v="General"/>
    <s v="100.00.00.900-6600.39"/>
    <s v="Administrative Expenses Leadership Training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6633.01"/>
    <s v="Recreational Programs - General Community Events"/>
    <n v="-37000"/>
    <n v="-25000"/>
    <n v="-60000"/>
    <n v="-60000"/>
    <n v="0"/>
  </r>
  <r>
    <s v="100"/>
    <x v="0"/>
    <x v="4"/>
    <s v="OUTFLOWS"/>
    <s v="00"/>
    <s v="Non Departmental"/>
    <s v="00"/>
    <s v="Non Divisional"/>
    <s v="900"/>
    <s v="General"/>
    <s v="100.00.00.900-7000.04"/>
    <s v="Capital Outlay Equipment Replacement"/>
    <n v="0"/>
    <n v="-37000"/>
    <n v="0"/>
    <n v="0"/>
    <n v="0"/>
  </r>
  <r>
    <s v="100"/>
    <x v="0"/>
    <x v="4"/>
    <s v="OUTFLOWS"/>
    <s v="00"/>
    <s v="Non Departmental"/>
    <s v="00"/>
    <s v="Non Divisional"/>
    <s v="900"/>
    <s v="General"/>
    <s v="100.00.00.900-7000.09"/>
    <s v="Capital Outlay Computer Conversion"/>
    <n v="0"/>
    <n v="0"/>
    <n v="-40969"/>
    <n v="-11000"/>
    <n v="29969"/>
  </r>
  <r>
    <s v="100"/>
    <x v="0"/>
    <x v="4"/>
    <s v="OUTFLOWS"/>
    <s v="00"/>
    <s v="Non Departmental"/>
    <s v="00"/>
    <s v="Non Divisional"/>
    <s v="900"/>
    <s v="General"/>
    <s v="100.00.00.900-7000.27"/>
    <s v="Capital Outlay Information Technology"/>
    <n v="-93000"/>
    <n v="0"/>
    <n v="0"/>
    <n v="0"/>
    <n v="0"/>
  </r>
  <r>
    <s v="100"/>
    <x v="0"/>
    <x v="4"/>
    <s v="OUTFLOWS"/>
    <s v="00"/>
    <s v="Non Departmental"/>
    <s v="00"/>
    <s v="Non Divisional"/>
    <s v="900"/>
    <s v="General"/>
    <s v="100.00.00.900-8000.01"/>
    <s v="Capital Improvements-General Government Land"/>
    <n v="0"/>
    <n v="0"/>
    <n v="0"/>
    <n v="0"/>
    <n v="0"/>
  </r>
  <r>
    <s v="100"/>
    <x v="0"/>
    <x v="4"/>
    <s v="OUTFLOWS"/>
    <s v="00"/>
    <s v="Non Departmental"/>
    <s v="00"/>
    <s v="Non Divisional"/>
    <s v="900"/>
    <s v="General"/>
    <s v="100.00.00.900-8000.99"/>
    <s v="Capital Improvements-General Government General"/>
    <n v="0"/>
    <n v="0"/>
    <n v="-273497"/>
    <n v="-273497"/>
    <n v="0"/>
  </r>
  <r>
    <s v="100"/>
    <x v="0"/>
    <x v="3"/>
    <s v="OUTFLOWS"/>
    <s v="00"/>
    <s v="Non Departmental"/>
    <s v="00"/>
    <s v="Non Divisional"/>
    <s v="900"/>
    <s v="General"/>
    <s v="100.00.00.900-8900.02"/>
    <s v="Debt Service-Principal LaSalle-Viron"/>
    <n v="0"/>
    <n v="0"/>
    <n v="0"/>
    <n v="0"/>
    <n v="0"/>
  </r>
  <r>
    <s v="100"/>
    <x v="0"/>
    <x v="3"/>
    <s v="OUTFLOWS"/>
    <s v="00"/>
    <s v="Non Departmental"/>
    <s v="00"/>
    <s v="Non Divisional"/>
    <s v="900"/>
    <s v="General"/>
    <s v="100.00.00.900-8910.02"/>
    <s v="Debt Service-Interest LaSalle-Viron"/>
    <n v="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14"/>
    <s v="Transfers Out CDBG Fund"/>
    <n v="0"/>
    <n v="0"/>
    <n v="-8965"/>
    <n v="-8965"/>
    <n v="0"/>
  </r>
  <r>
    <s v="100"/>
    <x v="0"/>
    <x v="1"/>
    <s v="OUTFLOWS"/>
    <s v="00"/>
    <s v="Non Departmental"/>
    <s v="00"/>
    <s v="Non Divisional"/>
    <s v="900"/>
    <s v="General"/>
    <s v="100.00.00.900-9000.15"/>
    <s v="Transfers Out Police Grants Fund"/>
    <n v="0"/>
    <n v="0"/>
    <n v="-7478"/>
    <n v="-7478"/>
    <n v="0"/>
  </r>
  <r>
    <s v="100"/>
    <x v="0"/>
    <x v="1"/>
    <s v="OUTFLOWS"/>
    <s v="00"/>
    <s v="Non Departmental"/>
    <s v="00"/>
    <s v="Non Divisional"/>
    <s v="900"/>
    <s v="General"/>
    <s v="100.00.00.900-9000.12"/>
    <s v="Other Transfers Fire Grants Fund"/>
    <n v="0"/>
    <n v="0"/>
    <n v="-73271"/>
    <n v="-73271"/>
    <n v="0"/>
  </r>
  <r>
    <s v="100"/>
    <x v="0"/>
    <x v="1"/>
    <s v="OUTFLOWS"/>
    <s v="00"/>
    <s v="Non Departmental"/>
    <s v="00"/>
    <s v="Non Divisional"/>
    <s v="900"/>
    <s v="General"/>
    <s v="100.00.00.900-9000.20"/>
    <s v="Other Transfers Recreation Fund"/>
    <n v="-425000"/>
    <n v="0"/>
    <n v="-1307823"/>
    <n v="-710000"/>
    <n v="597823"/>
  </r>
  <r>
    <s v="100"/>
    <x v="0"/>
    <x v="1"/>
    <s v="OUTFLOWS"/>
    <s v="00"/>
    <s v="Non Departmental"/>
    <s v="00"/>
    <s v="Non Divisional"/>
    <s v="900"/>
    <s v="General"/>
    <s v="100.00.00.900-9000.25"/>
    <s v="Other Transfers Development Fee Fund"/>
    <n v="-11500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34"/>
    <s v="Other Transfers Development Services Fund"/>
    <n v="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42"/>
    <s v="Other Transfers Gas Tax Fund"/>
    <n v="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62"/>
    <s v="Other Transfers Golf Fund"/>
    <n v="-150000"/>
    <n v="-150000"/>
    <n v="-143816"/>
    <n v="-143816"/>
    <n v="0"/>
  </r>
  <r>
    <s v="100"/>
    <x v="0"/>
    <x v="1"/>
    <s v="OUTFLOWS"/>
    <s v="00"/>
    <s v="Non Departmental"/>
    <s v="00"/>
    <s v="Non Divisional"/>
    <s v="900"/>
    <s v="General"/>
    <s v="100.00.00.900-9000.63"/>
    <s v="Other Transfers PFIP Sewer"/>
    <n v="-225000"/>
    <n v="-25000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64"/>
    <s v="Other Transfers Sewer M&amp;O Fund"/>
    <n v="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82"/>
    <s v="Other Transfers Vehicle Fund"/>
    <n v="-186000"/>
    <n v="-18600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83"/>
    <s v="Other Transfers Information Technology Fund"/>
    <n v="0"/>
    <n v="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000.84"/>
    <s v="Other Transfers Equipment Fund"/>
    <n v="-120000"/>
    <n v="-120000"/>
    <n v="0"/>
    <n v="0"/>
    <n v="0"/>
  </r>
  <r>
    <s v="100"/>
    <x v="0"/>
    <x v="1"/>
    <s v="OUTFLOWS"/>
    <s v="00"/>
    <s v="Non Departmental"/>
    <s v="00"/>
    <s v="Non Divisional"/>
    <s v="900"/>
    <s v="General"/>
    <s v="100.00.00.900-9887.01"/>
    <s v="Bad Debt Expense Service Fees"/>
    <n v="0"/>
    <n v="0"/>
    <n v="0"/>
    <n v="0"/>
    <n v="0"/>
  </r>
  <r>
    <s v="100"/>
    <x v="0"/>
    <x v="2"/>
    <s v="OUTFLOWS"/>
    <s v="00"/>
    <s v="Non Departmental"/>
    <s v="00"/>
    <s v="Non Divisional"/>
    <s v="968"/>
    <s v="Emergency Operations"/>
    <s v="100.00.00.968-5000.02"/>
    <s v="Salaries Part Time"/>
    <n v="0"/>
    <n v="-55000"/>
    <n v="0"/>
    <n v="-18000"/>
    <n v="-18000"/>
  </r>
  <r>
    <s v="100"/>
    <x v="0"/>
    <x v="2"/>
    <s v="OUTFLOWS"/>
    <s v="00"/>
    <s v="Non Departmental"/>
    <s v="00"/>
    <s v="Non Divisional"/>
    <s v="968"/>
    <s v="Emergency Operations"/>
    <s v="100.00.00.968-5000.13"/>
    <s v="Salaries Emergency Operations"/>
    <n v="-4000"/>
    <n v="0"/>
    <n v="0"/>
    <n v="0"/>
    <n v="0"/>
  </r>
  <r>
    <s v="100"/>
    <x v="0"/>
    <x v="2"/>
    <s v="OUTFLOWS"/>
    <s v="00"/>
    <s v="Non Departmental"/>
    <s v="00"/>
    <s v="Non Divisional"/>
    <s v="968"/>
    <s v="Emergency Operations"/>
    <s v="100.00.00.968-5100.11"/>
    <s v="Benefits Medicare"/>
    <n v="0"/>
    <n v="-1000"/>
    <n v="0"/>
    <n v="0"/>
    <n v="0"/>
  </r>
  <r>
    <s v="100"/>
    <x v="0"/>
    <x v="3"/>
    <s v="OUTFLOWS"/>
    <s v="00"/>
    <s v="Non Departmental"/>
    <s v="00"/>
    <s v="Non Divisional"/>
    <s v="968"/>
    <s v="Emergency Operations"/>
    <s v="100.00.00.968-6000.34"/>
    <s v="Professional Services Emergency Operations"/>
    <n v="-3000"/>
    <n v="-4000"/>
    <n v="0"/>
    <n v="0"/>
    <n v="0"/>
  </r>
  <r>
    <s v="100"/>
    <x v="0"/>
    <x v="3"/>
    <s v="OUTFLOWS"/>
    <s v="00"/>
    <s v="Non Departmental"/>
    <s v="00"/>
    <s v="Non Divisional"/>
    <s v="968"/>
    <s v="Emergency Operations"/>
    <s v="100.00.00.968-6200.14"/>
    <s v="Supplies Emergency Operations"/>
    <n v="-129000"/>
    <n v="-46800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000.01"/>
    <s v="Salaries Regular"/>
    <n v="-346000"/>
    <n v="-328000"/>
    <n v="-391212"/>
    <n v="-391212"/>
    <n v="0"/>
  </r>
  <r>
    <s v="100"/>
    <x v="0"/>
    <x v="2"/>
    <s v="OUTFLOWS"/>
    <s v="01"/>
    <s v="City Clerk"/>
    <s v="00"/>
    <s v="Non Divisional"/>
    <s v="100"/>
    <s v="City Clerk"/>
    <s v="100.01.00.100-5000.02"/>
    <s v="Salaries Part Time"/>
    <n v="0"/>
    <n v="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000.03"/>
    <s v="Salaries Overtime"/>
    <n v="-5000"/>
    <n v="-3000"/>
    <n v="0"/>
    <n v="-4000"/>
    <n v="-4000"/>
  </r>
  <r>
    <s v="100"/>
    <x v="0"/>
    <x v="2"/>
    <s v="OUTFLOWS"/>
    <s v="01"/>
    <s v="City Clerk"/>
    <s v="00"/>
    <s v="Non Divisional"/>
    <s v="100"/>
    <s v="City Clerk"/>
    <s v="100.01.00.100-5000.06"/>
    <s v="Salaries Out of Class"/>
    <n v="-10000"/>
    <n v="-400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000.07"/>
    <s v="Salaries Admin Leave Pay"/>
    <n v="-2000"/>
    <n v="-9000"/>
    <n v="-7374"/>
    <n v="-7374"/>
    <n v="0"/>
  </r>
  <r>
    <s v="100"/>
    <x v="0"/>
    <x v="2"/>
    <s v="OUTFLOWS"/>
    <s v="01"/>
    <s v="City Clerk"/>
    <s v="00"/>
    <s v="Non Divisional"/>
    <s v="100"/>
    <s v="City Clerk"/>
    <s v="100.01.00.100-5000.08"/>
    <s v="Salaries Longevity Pay"/>
    <n v="-1000"/>
    <n v="-1000"/>
    <n v="-5700"/>
    <n v="-5700"/>
    <n v="0"/>
  </r>
  <r>
    <s v="100"/>
    <x v="0"/>
    <x v="2"/>
    <s v="OUTFLOWS"/>
    <s v="01"/>
    <s v="City Clerk"/>
    <s v="00"/>
    <s v="Non Divisional"/>
    <s v="100"/>
    <s v="City Clerk"/>
    <s v="100.01.00.100-5000.10"/>
    <s v="Salaries Furloughs"/>
    <n v="0"/>
    <n v="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000.12"/>
    <s v="Salaries Compensated Absences"/>
    <n v="0"/>
    <n v="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100.00"/>
    <s v="Benefits PERS Pool Liability"/>
    <n v="-68000"/>
    <n v="-53000"/>
    <n v="-68549"/>
    <n v="-61000"/>
    <n v="7549"/>
  </r>
  <r>
    <s v="100"/>
    <x v="0"/>
    <x v="2"/>
    <s v="OUTFLOWS"/>
    <s v="01"/>
    <s v="City Clerk"/>
    <s v="00"/>
    <s v="Non Divisional"/>
    <s v="100"/>
    <s v="City Clerk"/>
    <s v="100.01.00.100-5100.01"/>
    <s v="Benefits Retirement"/>
    <n v="-17000"/>
    <n v="-19000"/>
    <n v="-29417"/>
    <n v="-29417"/>
    <n v="0"/>
  </r>
  <r>
    <s v="100"/>
    <x v="0"/>
    <x v="2"/>
    <s v="OUTFLOWS"/>
    <s v="01"/>
    <s v="City Clerk"/>
    <s v="00"/>
    <s v="Non Divisional"/>
    <s v="100"/>
    <s v="City Clerk"/>
    <s v="100.01.00.100-5100.02"/>
    <s v="Benefits Health Insurance"/>
    <n v="-54000"/>
    <n v="-34000"/>
    <n v="-51782"/>
    <n v="-51782"/>
    <n v="0"/>
  </r>
  <r>
    <s v="100"/>
    <x v="0"/>
    <x v="2"/>
    <s v="OUTFLOWS"/>
    <s v="01"/>
    <s v="City Clerk"/>
    <s v="00"/>
    <s v="Non Divisional"/>
    <s v="100"/>
    <s v="City Clerk"/>
    <s v="100.01.00.100-5100.03"/>
    <s v="Benefits Dental Insurance"/>
    <n v="-4000"/>
    <n v="-3000"/>
    <n v="-4642"/>
    <n v="-4642"/>
    <n v="0"/>
  </r>
  <r>
    <s v="100"/>
    <x v="0"/>
    <x v="2"/>
    <s v="OUTFLOWS"/>
    <s v="01"/>
    <s v="City Clerk"/>
    <s v="00"/>
    <s v="Non Divisional"/>
    <s v="100"/>
    <s v="City Clerk"/>
    <s v="100.01.00.100-5100.04"/>
    <s v="Benefits Vision Insurance"/>
    <n v="-1000"/>
    <n v="-1000"/>
    <n v="-768"/>
    <n v="-768"/>
    <n v="0"/>
  </r>
  <r>
    <s v="100"/>
    <x v="0"/>
    <x v="2"/>
    <s v="OUTFLOWS"/>
    <s v="01"/>
    <s v="City Clerk"/>
    <s v="00"/>
    <s v="Non Divisional"/>
    <s v="100"/>
    <s v="City Clerk"/>
    <s v="100.01.00.100-5100.05"/>
    <s v="Benefits Life Insurance"/>
    <n v="0"/>
    <n v="0"/>
    <n v="-260"/>
    <n v="-260"/>
    <n v="0"/>
  </r>
  <r>
    <s v="100"/>
    <x v="0"/>
    <x v="2"/>
    <s v="OUTFLOWS"/>
    <s v="01"/>
    <s v="City Clerk"/>
    <s v="00"/>
    <s v="Non Divisional"/>
    <s v="100"/>
    <s v="City Clerk"/>
    <s v="100.01.00.100-5100.06"/>
    <s v="Benefits Worker's Comp"/>
    <n v="-13000"/>
    <n v="-13000"/>
    <n v="-12600"/>
    <n v="-16000"/>
    <n v="-3400"/>
  </r>
  <r>
    <s v="100"/>
    <x v="0"/>
    <x v="2"/>
    <s v="OUTFLOWS"/>
    <s v="01"/>
    <s v="City Clerk"/>
    <s v="00"/>
    <s v="Non Divisional"/>
    <s v="100"/>
    <s v="City Clerk"/>
    <s v="100.01.00.100-5100.07"/>
    <s v="Benefits Long Term Disability"/>
    <n v="-2000"/>
    <n v="-1000"/>
    <n v="-767"/>
    <n v="-767"/>
    <n v="0"/>
  </r>
  <r>
    <s v="100"/>
    <x v="0"/>
    <x v="2"/>
    <s v="OUTFLOWS"/>
    <s v="01"/>
    <s v="City Clerk"/>
    <s v="00"/>
    <s v="Non Divisional"/>
    <s v="100"/>
    <s v="City Clerk"/>
    <s v="100.01.00.100-5100.08"/>
    <s v="Benefits Deferred Compensation"/>
    <n v="-7000"/>
    <n v="-6000"/>
    <n v="-8606"/>
    <n v="-8606"/>
    <n v="0"/>
  </r>
  <r>
    <s v="100"/>
    <x v="0"/>
    <x v="2"/>
    <s v="OUTFLOWS"/>
    <s v="01"/>
    <s v="City Clerk"/>
    <s v="00"/>
    <s v="Non Divisional"/>
    <s v="100"/>
    <s v="City Clerk"/>
    <s v="100.01.00.100-5100.09"/>
    <s v="Benefits Unemployment Insurance"/>
    <n v="0"/>
    <n v="-600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100.11"/>
    <s v="Benefits Medicare"/>
    <n v="-5000"/>
    <n v="-5000"/>
    <n v="-5935"/>
    <n v="-5935"/>
    <n v="0"/>
  </r>
  <r>
    <s v="100"/>
    <x v="0"/>
    <x v="2"/>
    <s v="OUTFLOWS"/>
    <s v="01"/>
    <s v="City Clerk"/>
    <s v="00"/>
    <s v="Non Divisional"/>
    <s v="100"/>
    <s v="City Clerk"/>
    <s v="100.01.00.100-5100.12"/>
    <s v="Benefits Annual Physical Exam"/>
    <n v="0"/>
    <n v="0"/>
    <n v="0"/>
    <n v="0"/>
    <n v="0"/>
  </r>
  <r>
    <s v="100"/>
    <x v="0"/>
    <x v="2"/>
    <s v="OUTFLOWS"/>
    <s v="01"/>
    <s v="City Clerk"/>
    <s v="00"/>
    <s v="Non Divisional"/>
    <s v="100"/>
    <s v="City Clerk"/>
    <s v="100.01.00.100-5100.15"/>
    <s v="Benefits Cell Phone Allowance"/>
    <n v="-2000"/>
    <n v="-2000"/>
    <n v="-1440"/>
    <n v="-2200"/>
    <n v="-760"/>
  </r>
  <r>
    <s v="100"/>
    <x v="0"/>
    <x v="2"/>
    <s v="OUTFLOWS"/>
    <s v="01"/>
    <s v="City Clerk"/>
    <s v="00"/>
    <s v="Non Divisional"/>
    <s v="100"/>
    <s v="City Clerk"/>
    <s v="100.01.00.100-5100.17"/>
    <s v="Benefits Other Post Employment Benefits"/>
    <n v="-24000"/>
    <n v="-24000"/>
    <n v="-24500"/>
    <n v="-24500"/>
    <n v="0"/>
  </r>
  <r>
    <s v="100"/>
    <x v="0"/>
    <x v="3"/>
    <s v="OUTFLOWS"/>
    <s v="01"/>
    <s v="City Clerk"/>
    <s v="00"/>
    <s v="Non Divisional"/>
    <s v="100"/>
    <s v="City Clerk"/>
    <s v="100.01.00.100-6000.01"/>
    <s v="Professional Services General"/>
    <n v="-9000"/>
    <n v="-34000"/>
    <n v="-24000"/>
    <n v="-24000"/>
    <n v="0"/>
  </r>
  <r>
    <s v="100"/>
    <x v="0"/>
    <x v="3"/>
    <s v="OUTFLOWS"/>
    <s v="01"/>
    <s v="City Clerk"/>
    <s v="00"/>
    <s v="Non Divisional"/>
    <s v="100"/>
    <s v="City Clerk"/>
    <s v="100.01.00.100-6100.01"/>
    <s v="Utilities Electric"/>
    <n v="-19000"/>
    <n v="-18000"/>
    <n v="-20000"/>
    <n v="-47000"/>
    <n v="-27000"/>
  </r>
  <r>
    <s v="100"/>
    <x v="0"/>
    <x v="3"/>
    <s v="OUTFLOWS"/>
    <s v="01"/>
    <s v="City Clerk"/>
    <s v="00"/>
    <s v="Non Divisional"/>
    <s v="100"/>
    <s v="City Clerk"/>
    <s v="100.01.00.100-6100.02"/>
    <s v="Utilities Telephone"/>
    <n v="-1000"/>
    <n v="-1000"/>
    <n v="-1100"/>
    <n v="-1100"/>
    <n v="0"/>
  </r>
  <r>
    <s v="100"/>
    <x v="0"/>
    <x v="3"/>
    <s v="OUTFLOWS"/>
    <s v="01"/>
    <s v="City Clerk"/>
    <s v="00"/>
    <s v="Non Divisional"/>
    <s v="100"/>
    <s v="City Clerk"/>
    <s v="100.01.00.100-6100.03"/>
    <s v="Utilities Data Transmission / ISP"/>
    <n v="-1000"/>
    <n v="-4000"/>
    <n v="-1500"/>
    <n v="-4100"/>
    <n v="-2600"/>
  </r>
  <r>
    <s v="100"/>
    <x v="0"/>
    <x v="3"/>
    <s v="OUTFLOWS"/>
    <s v="01"/>
    <s v="City Clerk"/>
    <s v="00"/>
    <s v="Non Divisional"/>
    <s v="100"/>
    <s v="City Clerk"/>
    <s v="100.01.00.100-6100.05"/>
    <s v="Utilities Cable"/>
    <n v="-1000"/>
    <n v="-1000"/>
    <n v="-660"/>
    <n v="-660"/>
    <n v="0"/>
  </r>
  <r>
    <s v="100"/>
    <x v="0"/>
    <x v="3"/>
    <s v="OUTFLOWS"/>
    <s v="01"/>
    <s v="City Clerk"/>
    <s v="00"/>
    <s v="Non Divisional"/>
    <s v="100"/>
    <s v="City Clerk"/>
    <s v="100.01.00.100-6200.01"/>
    <s v="Supplies Office"/>
    <n v="-7000"/>
    <n v="0"/>
    <n v="-4000"/>
    <n v="-4000"/>
    <n v="0"/>
  </r>
  <r>
    <s v="100"/>
    <x v="0"/>
    <x v="3"/>
    <s v="OUTFLOWS"/>
    <s v="01"/>
    <s v="City Clerk"/>
    <s v="00"/>
    <s v="Non Divisional"/>
    <s v="100"/>
    <s v="City Clerk"/>
    <s v="100.01.00.100-6200.02"/>
    <s v="Supplies Special Department"/>
    <n v="-11000"/>
    <n v="-3000"/>
    <n v="-3000"/>
    <n v="-3000"/>
    <n v="0"/>
  </r>
  <r>
    <s v="100"/>
    <x v="0"/>
    <x v="3"/>
    <s v="OUTFLOWS"/>
    <s v="01"/>
    <s v="City Clerk"/>
    <s v="00"/>
    <s v="Non Divisional"/>
    <s v="100"/>
    <s v="City Clerk"/>
    <s v="100.01.00.100-6200.13"/>
    <s v="Supplies Elections"/>
    <n v="-1000"/>
    <n v="0"/>
    <n v="-1000"/>
    <n v="-1000"/>
    <n v="0"/>
  </r>
  <r>
    <s v="100"/>
    <x v="0"/>
    <x v="3"/>
    <s v="OUTFLOWS"/>
    <s v="01"/>
    <s v="City Clerk"/>
    <s v="00"/>
    <s v="Non Divisional"/>
    <s v="100"/>
    <s v="City Clerk"/>
    <s v="100.01.00.100-6300.01"/>
    <s v="Dues &amp; Subscriptions Memberships"/>
    <n v="-1000"/>
    <n v="0"/>
    <n v="-1270"/>
    <n v="-1800"/>
    <n v="-530"/>
  </r>
  <r>
    <s v="100"/>
    <x v="0"/>
    <x v="3"/>
    <s v="OUTFLOWS"/>
    <s v="01"/>
    <s v="City Clerk"/>
    <s v="00"/>
    <s v="Non Divisional"/>
    <s v="100"/>
    <s v="City Clerk"/>
    <s v="100.01.00.100-6500.04"/>
    <s v="Claims &amp; Insurance Insurance Premiums"/>
    <n v="-22000"/>
    <n v="-22000"/>
    <n v="-22200"/>
    <n v="-22000"/>
    <n v="200"/>
  </r>
  <r>
    <s v="100"/>
    <x v="0"/>
    <x v="3"/>
    <s v="OUTFLOWS"/>
    <s v="01"/>
    <s v="City Clerk"/>
    <s v="00"/>
    <s v="Non Divisional"/>
    <s v="100"/>
    <s v="City Clerk"/>
    <s v="100.01.00.100-6600.01"/>
    <s v="Administrative Expenses Meetings"/>
    <n v="-1000"/>
    <n v="0"/>
    <n v="-500"/>
    <n v="-500"/>
    <n v="0"/>
  </r>
  <r>
    <s v="100"/>
    <x v="0"/>
    <x v="3"/>
    <s v="OUTFLOWS"/>
    <s v="01"/>
    <s v="City Clerk"/>
    <s v="00"/>
    <s v="Non Divisional"/>
    <s v="100"/>
    <s v="City Clerk"/>
    <s v="100.01.00.100-6600.03"/>
    <s v="Administrative Expenses Mileage Reimbursement"/>
    <n v="0"/>
    <n v="0"/>
    <n v="-500"/>
    <n v="-500"/>
    <n v="0"/>
  </r>
  <r>
    <s v="100"/>
    <x v="0"/>
    <x v="3"/>
    <s v="OUTFLOWS"/>
    <s v="01"/>
    <s v="City Clerk"/>
    <s v="00"/>
    <s v="Non Divisional"/>
    <s v="100"/>
    <s v="City Clerk"/>
    <s v="100.01.00.100-6600.04"/>
    <s v="Administrative Expenses Training/Conferences"/>
    <n v="-6000"/>
    <n v="-6000"/>
    <n v="-12000"/>
    <n v="-12000"/>
    <n v="0"/>
  </r>
  <r>
    <s v="100"/>
    <x v="0"/>
    <x v="3"/>
    <s v="OUTFLOWS"/>
    <s v="01"/>
    <s v="City Clerk"/>
    <s v="00"/>
    <s v="Non Divisional"/>
    <s v="100"/>
    <s v="City Clerk"/>
    <s v="100.01.00.100-6600.07"/>
    <s v="Administrative Expenses Employee Recruitment"/>
    <n v="0"/>
    <n v="0"/>
    <n v="0"/>
    <n v="0"/>
    <n v="0"/>
  </r>
  <r>
    <s v="100"/>
    <x v="0"/>
    <x v="3"/>
    <s v="OUTFLOWS"/>
    <s v="01"/>
    <s v="City Clerk"/>
    <s v="00"/>
    <s v="Non Divisional"/>
    <s v="100"/>
    <s v="City Clerk"/>
    <s v="100.01.00.100-6600.14"/>
    <s v="Administrative Expenses Filing/Recording Fee"/>
    <n v="0"/>
    <n v="-1000"/>
    <n v="-400"/>
    <n v="-400"/>
    <n v="0"/>
  </r>
  <r>
    <s v="100"/>
    <x v="0"/>
    <x v="3"/>
    <s v="OUTFLOWS"/>
    <s v="01"/>
    <s v="City Clerk"/>
    <s v="00"/>
    <s v="Non Divisional"/>
    <s v="100"/>
    <s v="City Clerk"/>
    <s v="100.01.00.100-6600.31"/>
    <s v="Administrative Expenses Election"/>
    <n v="8000"/>
    <n v="-161000"/>
    <n v="0"/>
    <n v="0"/>
    <n v="0"/>
  </r>
  <r>
    <s v="100"/>
    <x v="0"/>
    <x v="3"/>
    <s v="OUTFLOWS"/>
    <s v="01"/>
    <s v="City Clerk"/>
    <s v="00"/>
    <s v="Non Divisional"/>
    <s v="100"/>
    <s v="City Clerk"/>
    <s v="100.01.00.100-6600.40"/>
    <s v="Administrative Expenses Election Training/Conference"/>
    <n v="-3000"/>
    <n v="0"/>
    <n v="-5000"/>
    <n v="-5000"/>
    <n v="0"/>
  </r>
  <r>
    <s v="100"/>
    <x v="0"/>
    <x v="2"/>
    <s v="OUTFLOWS"/>
    <s v="01"/>
    <s v="City Clerk"/>
    <s v="00"/>
    <s v="Non Divisional"/>
    <s v="110"/>
    <s v="Records Management"/>
    <s v="100.01.00.110-5000.01"/>
    <s v="Salaries Regular"/>
    <n v="0"/>
    <n v="-6000"/>
    <n v="-116124"/>
    <n v="-116124"/>
    <n v="0"/>
  </r>
  <r>
    <s v="100"/>
    <x v="0"/>
    <x v="2"/>
    <s v="OUTFLOWS"/>
    <s v="01"/>
    <s v="City Clerk"/>
    <s v="00"/>
    <s v="Non Divisional"/>
    <s v="110"/>
    <s v="Records Management"/>
    <s v="100.01.00.110-5000.07"/>
    <s v="Salaries Admin Leave Pay"/>
    <n v="0"/>
    <n v="0"/>
    <n v="-2234"/>
    <n v="-2234"/>
    <n v="0"/>
  </r>
  <r>
    <s v="100"/>
    <x v="0"/>
    <x v="2"/>
    <s v="OUTFLOWS"/>
    <s v="01"/>
    <s v="City Clerk"/>
    <s v="00"/>
    <s v="Non Divisional"/>
    <s v="110"/>
    <s v="Records Management"/>
    <s v="100.01.00.110-5000.08"/>
    <s v="Salaries Longevity Pay"/>
    <n v="0"/>
    <n v="0"/>
    <n v="-1200"/>
    <n v="-1200"/>
    <n v="0"/>
  </r>
  <r>
    <s v="100"/>
    <x v="0"/>
    <x v="2"/>
    <s v="OUTFLOWS"/>
    <s v="01"/>
    <s v="City Clerk"/>
    <s v="00"/>
    <s v="Non Divisional"/>
    <s v="110"/>
    <s v="Records Management"/>
    <s v="100.01.00.110-5100.00"/>
    <s v="Benefits PERS Pool Liability"/>
    <n v="0"/>
    <n v="-1000"/>
    <n v="0"/>
    <n v="0"/>
    <n v="0"/>
  </r>
  <r>
    <s v="100"/>
    <x v="0"/>
    <x v="2"/>
    <s v="OUTFLOWS"/>
    <s v="01"/>
    <s v="City Clerk"/>
    <s v="00"/>
    <s v="Non Divisional"/>
    <s v="110"/>
    <s v="Records Management"/>
    <s v="100.01.00.110-5100.01"/>
    <s v="Benefits Retirement"/>
    <n v="0"/>
    <n v="-1000"/>
    <n v="-7041"/>
    <n v="-7041"/>
    <n v="0"/>
  </r>
  <r>
    <s v="100"/>
    <x v="0"/>
    <x v="2"/>
    <s v="OUTFLOWS"/>
    <s v="01"/>
    <s v="City Clerk"/>
    <s v="00"/>
    <s v="Non Divisional"/>
    <s v="110"/>
    <s v="Records Management"/>
    <s v="100.01.00.110-5100.02"/>
    <s v="Benefits Health Insurance"/>
    <n v="0"/>
    <n v="0"/>
    <n v="-23604"/>
    <n v="-23604"/>
    <n v="0"/>
  </r>
  <r>
    <s v="100"/>
    <x v="0"/>
    <x v="2"/>
    <s v="OUTFLOWS"/>
    <s v="01"/>
    <s v="City Clerk"/>
    <s v="00"/>
    <s v="Non Divisional"/>
    <s v="110"/>
    <s v="Records Management"/>
    <s v="100.01.00.110-5100.03"/>
    <s v="Benefits Dental Insurance"/>
    <n v="0"/>
    <n v="0"/>
    <n v="-1525"/>
    <n v="-1525"/>
    <n v="0"/>
  </r>
  <r>
    <s v="100"/>
    <x v="0"/>
    <x v="2"/>
    <s v="OUTFLOWS"/>
    <s v="01"/>
    <s v="City Clerk"/>
    <s v="00"/>
    <s v="Non Divisional"/>
    <s v="110"/>
    <s v="Records Management"/>
    <s v="100.01.00.110-5100.04"/>
    <s v="Benefits Vision Insurance"/>
    <n v="0"/>
    <n v="0"/>
    <n v="-246"/>
    <n v="-246"/>
    <n v="0"/>
  </r>
  <r>
    <s v="100"/>
    <x v="0"/>
    <x v="2"/>
    <s v="OUTFLOWS"/>
    <s v="01"/>
    <s v="City Clerk"/>
    <s v="00"/>
    <s v="Non Divisional"/>
    <s v="110"/>
    <s v="Records Management"/>
    <s v="100.01.00.110-5100.05"/>
    <s v="Benefits Life Insurance"/>
    <n v="0"/>
    <n v="0"/>
    <n v="0"/>
    <n v="0"/>
    <n v="0"/>
  </r>
  <r>
    <s v="100"/>
    <x v="0"/>
    <x v="2"/>
    <s v="OUTFLOWS"/>
    <s v="01"/>
    <s v="City Clerk"/>
    <s v="00"/>
    <s v="Non Divisional"/>
    <s v="110"/>
    <s v="Records Management"/>
    <s v="100.01.00.110-5100.07"/>
    <s v="Benefits Long Term Disability"/>
    <n v="0"/>
    <n v="0"/>
    <n v="-1059"/>
    <n v="-1059"/>
    <n v="0"/>
  </r>
  <r>
    <s v="100"/>
    <x v="0"/>
    <x v="2"/>
    <s v="OUTFLOWS"/>
    <s v="01"/>
    <s v="City Clerk"/>
    <s v="00"/>
    <s v="Non Divisional"/>
    <s v="110"/>
    <s v="Records Management"/>
    <s v="100.01.00.110-5100.08"/>
    <s v="Benefits Deferred Compensation"/>
    <n v="0"/>
    <n v="0"/>
    <n v="0"/>
    <n v="0"/>
    <n v="0"/>
  </r>
  <r>
    <s v="100"/>
    <x v="0"/>
    <x v="2"/>
    <s v="OUTFLOWS"/>
    <s v="01"/>
    <s v="City Clerk"/>
    <s v="00"/>
    <s v="Non Divisional"/>
    <s v="110"/>
    <s v="Records Management"/>
    <s v="100.01.00.110-5100.11"/>
    <s v="Benefits Medicare"/>
    <n v="0"/>
    <n v="0"/>
    <n v="-1734"/>
    <n v="-1734"/>
    <n v="0"/>
  </r>
  <r>
    <s v="100"/>
    <x v="0"/>
    <x v="3"/>
    <s v="OUTFLOWS"/>
    <s v="01"/>
    <s v="City Clerk"/>
    <s v="00"/>
    <s v="Non Divisional"/>
    <s v="110"/>
    <s v="Records Management"/>
    <s v="100.01.00.110-6000.01"/>
    <s v="Professional Services General"/>
    <n v="-111000"/>
    <n v="-142000"/>
    <n v="-399597"/>
    <n v="-399597"/>
    <n v="0"/>
  </r>
  <r>
    <s v="100"/>
    <x v="0"/>
    <x v="3"/>
    <s v="OUTFLOWS"/>
    <s v="01"/>
    <s v="City Clerk"/>
    <s v="00"/>
    <s v="Non Divisional"/>
    <s v="110"/>
    <s v="Records Management"/>
    <s v="100.01.00.110-6000.12"/>
    <s v="Professional Services Contract Services"/>
    <n v="-5000"/>
    <n v="-2000"/>
    <n v="-20500"/>
    <n v="-20500"/>
    <n v="0"/>
  </r>
  <r>
    <s v="100"/>
    <x v="0"/>
    <x v="3"/>
    <s v="OUTFLOWS"/>
    <s v="01"/>
    <s v="City Clerk"/>
    <s v="00"/>
    <s v="Non Divisional"/>
    <s v="110"/>
    <s v="Records Management"/>
    <s v="100.01.00.110-6200.02"/>
    <s v="Supplies Special Department"/>
    <n v="0"/>
    <n v="-1000"/>
    <n v="-2000"/>
    <n v="-2000"/>
    <n v="0"/>
  </r>
  <r>
    <s v="100"/>
    <x v="0"/>
    <x v="3"/>
    <s v="OUTFLOWS"/>
    <s v="01"/>
    <s v="City Clerk"/>
    <s v="00"/>
    <s v="Non Divisional"/>
    <s v="110"/>
    <s v="Records Management"/>
    <s v="100.01.00.110-6300.01"/>
    <s v="Dues &amp; Subscriptions Memberships"/>
    <n v="0"/>
    <n v="0"/>
    <n v="-400"/>
    <n v="-400"/>
    <n v="0"/>
  </r>
  <r>
    <s v="100"/>
    <x v="0"/>
    <x v="3"/>
    <s v="OUTFLOWS"/>
    <s v="01"/>
    <s v="City Clerk"/>
    <s v="00"/>
    <s v="Non Divisional"/>
    <s v="110"/>
    <s v="Records Management"/>
    <s v="100.01.00.110-6600.01"/>
    <s v="Administrative Expenses Meetings"/>
    <n v="0"/>
    <n v="0"/>
    <n v="-500"/>
    <n v="-500"/>
    <n v="0"/>
  </r>
  <r>
    <s v="100"/>
    <x v="0"/>
    <x v="3"/>
    <s v="OUTFLOWS"/>
    <s v="01"/>
    <s v="City Clerk"/>
    <s v="00"/>
    <s v="Non Divisional"/>
    <s v="110"/>
    <s v="Records Management"/>
    <s v="100.01.00.110-6600.04"/>
    <s v="Administrative Expenses Training/Conferences"/>
    <n v="-1000"/>
    <n v="0"/>
    <n v="-2000"/>
    <n v="-2000"/>
    <n v="0"/>
  </r>
  <r>
    <s v="100"/>
    <x v="0"/>
    <x v="2"/>
    <s v="OUTFLOWS"/>
    <s v="01"/>
    <s v="City Clerk"/>
    <s v="00"/>
    <s v="Non Divisional"/>
    <s v="120"/>
    <s v="City Council"/>
    <s v="100.01.00.120-5000.01"/>
    <s v="Salaries Regular"/>
    <n v="-47000"/>
    <n v="-36000"/>
    <n v="-43200"/>
    <n v="-43200"/>
    <n v="0"/>
  </r>
  <r>
    <s v="100"/>
    <x v="0"/>
    <x v="2"/>
    <s v="OUTFLOWS"/>
    <s v="01"/>
    <s v="City Clerk"/>
    <s v="00"/>
    <s v="Non Divisional"/>
    <s v="120"/>
    <s v="City Council"/>
    <s v="100.01.00.120-5100.00"/>
    <s v="Benefits PERS Pool Liability"/>
    <n v="-1000"/>
    <n v="-1000"/>
    <n v="-1365"/>
    <n v="-2000"/>
    <n v="-635"/>
  </r>
  <r>
    <s v="100"/>
    <x v="0"/>
    <x v="2"/>
    <s v="OUTFLOWS"/>
    <s v="01"/>
    <s v="City Clerk"/>
    <s v="00"/>
    <s v="Non Divisional"/>
    <s v="120"/>
    <s v="City Council"/>
    <s v="100.01.00.120-5100.01"/>
    <s v="Benefits Retirement"/>
    <n v="-1000"/>
    <n v="-1000"/>
    <n v="-846"/>
    <n v="-846"/>
    <n v="0"/>
  </r>
  <r>
    <s v="100"/>
    <x v="0"/>
    <x v="2"/>
    <s v="OUTFLOWS"/>
    <s v="01"/>
    <s v="City Clerk"/>
    <s v="00"/>
    <s v="Non Divisional"/>
    <s v="120"/>
    <s v="City Council"/>
    <s v="100.01.00.120-5100.02"/>
    <s v="Benefits Health Insurance"/>
    <n v="-32000"/>
    <n v="-24000"/>
    <n v="-23880"/>
    <n v="-23880"/>
    <n v="0"/>
  </r>
  <r>
    <s v="100"/>
    <x v="0"/>
    <x v="2"/>
    <s v="OUTFLOWS"/>
    <s v="01"/>
    <s v="City Clerk"/>
    <s v="00"/>
    <s v="Non Divisional"/>
    <s v="120"/>
    <s v="City Council"/>
    <s v="100.01.00.120-5100.03"/>
    <s v="Benefits Dental Insurance"/>
    <n v="-7000"/>
    <n v="-5000"/>
    <n v="-6590"/>
    <n v="-6590"/>
    <n v="0"/>
  </r>
  <r>
    <s v="100"/>
    <x v="0"/>
    <x v="2"/>
    <s v="OUTFLOWS"/>
    <s v="01"/>
    <s v="City Clerk"/>
    <s v="00"/>
    <s v="Non Divisional"/>
    <s v="120"/>
    <s v="City Council"/>
    <s v="100.01.00.120-5100.04"/>
    <s v="Benefits Vision Insurance"/>
    <n v="-1000"/>
    <n v="-1000"/>
    <n v="-1055"/>
    <n v="-1055"/>
    <n v="0"/>
  </r>
  <r>
    <s v="100"/>
    <x v="0"/>
    <x v="2"/>
    <s v="OUTFLOWS"/>
    <s v="01"/>
    <s v="City Clerk"/>
    <s v="00"/>
    <s v="Non Divisional"/>
    <s v="120"/>
    <s v="City Council"/>
    <s v="100.01.00.120-5100.05"/>
    <s v="Benefits Life Insurance"/>
    <n v="0"/>
    <n v="0"/>
    <n v="-88"/>
    <n v="-88"/>
    <n v="0"/>
  </r>
  <r>
    <s v="100"/>
    <x v="0"/>
    <x v="2"/>
    <s v="OUTFLOWS"/>
    <s v="01"/>
    <s v="City Clerk"/>
    <s v="00"/>
    <s v="Non Divisional"/>
    <s v="120"/>
    <s v="City Council"/>
    <s v="100.01.00.120-5100.06"/>
    <s v="Benefits Worker's Comp"/>
    <n v="-3000"/>
    <n v="-3000"/>
    <n v="-3000"/>
    <n v="-2000"/>
    <n v="1000"/>
  </r>
  <r>
    <s v="100"/>
    <x v="0"/>
    <x v="2"/>
    <s v="OUTFLOWS"/>
    <s v="01"/>
    <s v="City Clerk"/>
    <s v="00"/>
    <s v="Non Divisional"/>
    <s v="120"/>
    <s v="City Council"/>
    <s v="100.01.00.120-5100.07"/>
    <s v="Benefits Long Term Disability"/>
    <n v="0"/>
    <n v="0"/>
    <n v="-24"/>
    <n v="-24"/>
    <n v="0"/>
  </r>
  <r>
    <s v="100"/>
    <x v="0"/>
    <x v="2"/>
    <s v="OUTFLOWS"/>
    <s v="01"/>
    <s v="City Clerk"/>
    <s v="00"/>
    <s v="Non Divisional"/>
    <s v="120"/>
    <s v="City Council"/>
    <s v="100.01.00.120-5100.08"/>
    <s v="Benefits Deferred Compensation"/>
    <n v="-2000"/>
    <n v="-2000"/>
    <n v="-2160"/>
    <n v="-2160"/>
    <n v="0"/>
  </r>
  <r>
    <s v="100"/>
    <x v="0"/>
    <x v="2"/>
    <s v="OUTFLOWS"/>
    <s v="01"/>
    <s v="City Clerk"/>
    <s v="00"/>
    <s v="Non Divisional"/>
    <s v="120"/>
    <s v="City Council"/>
    <s v="100.01.00.120-5100.11"/>
    <s v="Benefits Medicare"/>
    <n v="-1000"/>
    <n v="-1000"/>
    <n v="-661"/>
    <n v="-661"/>
    <n v="0"/>
  </r>
  <r>
    <s v="100"/>
    <x v="0"/>
    <x v="2"/>
    <s v="OUTFLOWS"/>
    <s v="01"/>
    <s v="City Clerk"/>
    <s v="00"/>
    <s v="Non Divisional"/>
    <s v="120"/>
    <s v="City Council"/>
    <s v="100.01.00.120-5100.17"/>
    <s v="Benefits Other Post Employment Benefits"/>
    <n v="-6000"/>
    <n v="-5000"/>
    <n v="-5500"/>
    <n v="-5500"/>
    <n v="0"/>
  </r>
  <r>
    <s v="100"/>
    <x v="0"/>
    <x v="3"/>
    <s v="OUTFLOWS"/>
    <s v="01"/>
    <s v="City Clerk"/>
    <s v="00"/>
    <s v="Non Divisional"/>
    <s v="120"/>
    <s v="City Council"/>
    <s v="100.01.00.120-6100.02"/>
    <s v="Utilities Telephone"/>
    <n v="-2000"/>
    <n v="-2000"/>
    <n v="0"/>
    <n v="-2000"/>
    <n v="-2000"/>
  </r>
  <r>
    <s v="100"/>
    <x v="0"/>
    <x v="3"/>
    <s v="OUTFLOWS"/>
    <s v="01"/>
    <s v="City Clerk"/>
    <s v="00"/>
    <s v="Non Divisional"/>
    <s v="120"/>
    <s v="City Council"/>
    <s v="100.01.00.120-6100.03"/>
    <s v="Utilities Data Transmission / ISP"/>
    <n v="-2000"/>
    <n v="-2000"/>
    <n v="0"/>
    <n v="-2000"/>
    <n v="-2000"/>
  </r>
  <r>
    <s v="100"/>
    <x v="0"/>
    <x v="3"/>
    <s v="OUTFLOWS"/>
    <s v="01"/>
    <s v="City Clerk"/>
    <s v="00"/>
    <s v="Non Divisional"/>
    <s v="120"/>
    <s v="City Council"/>
    <s v="100.01.00.120-6200.01"/>
    <s v="Supplies Office"/>
    <n v="0"/>
    <n v="0"/>
    <n v="0"/>
    <n v="0"/>
    <n v="0"/>
  </r>
  <r>
    <s v="100"/>
    <x v="0"/>
    <x v="3"/>
    <s v="OUTFLOWS"/>
    <s v="01"/>
    <s v="City Clerk"/>
    <s v="00"/>
    <s v="Non Divisional"/>
    <s v="120"/>
    <s v="City Council"/>
    <s v="100.01.00.120-6200.02"/>
    <s v="Supplies Special Department"/>
    <n v="-7000"/>
    <n v="-3000"/>
    <n v="-6000"/>
    <n v="-6000"/>
    <n v="0"/>
  </r>
  <r>
    <s v="100"/>
    <x v="0"/>
    <x v="3"/>
    <s v="OUTFLOWS"/>
    <s v="01"/>
    <s v="City Clerk"/>
    <s v="00"/>
    <s v="Non Divisional"/>
    <s v="120"/>
    <s v="City Council"/>
    <s v="100.01.00.120-6300.01"/>
    <s v="Dues &amp; Subscriptions Memberships"/>
    <n v="0"/>
    <n v="0"/>
    <n v="-250"/>
    <n v="-250"/>
    <n v="0"/>
  </r>
  <r>
    <s v="100"/>
    <x v="0"/>
    <x v="3"/>
    <s v="OUTFLOWS"/>
    <s v="01"/>
    <s v="City Clerk"/>
    <s v="00"/>
    <s v="Non Divisional"/>
    <s v="120"/>
    <s v="City Council"/>
    <s v="100.01.00.120-6600.01"/>
    <s v="Administrative Expenses Meetings"/>
    <n v="-5000"/>
    <n v="-2000"/>
    <n v="-6000"/>
    <n v="-6000"/>
    <n v="0"/>
  </r>
  <r>
    <s v="100"/>
    <x v="0"/>
    <x v="3"/>
    <s v="OUTFLOWS"/>
    <s v="01"/>
    <s v="City Clerk"/>
    <s v="00"/>
    <s v="Non Divisional"/>
    <s v="120"/>
    <s v="City Council"/>
    <s v="100.01.00.120-6600.03"/>
    <s v="Administrative Expenses Mileage Reimbursement"/>
    <n v="0"/>
    <n v="0"/>
    <n v="-500"/>
    <n v="-500"/>
    <n v="0"/>
  </r>
  <r>
    <s v="100"/>
    <x v="0"/>
    <x v="3"/>
    <s v="OUTFLOWS"/>
    <s v="01"/>
    <s v="City Clerk"/>
    <s v="00"/>
    <s v="Non Divisional"/>
    <s v="120"/>
    <s v="City Council"/>
    <s v="100.01.00.120-6600.04"/>
    <s v="Administrative Expenses Training/Conferences"/>
    <n v="-18000"/>
    <n v="-4000"/>
    <n v="-40000"/>
    <n v="-40000"/>
    <n v="0"/>
  </r>
  <r>
    <s v="100"/>
    <x v="0"/>
    <x v="3"/>
    <s v="OUTFLOWS"/>
    <s v="01"/>
    <s v="City Clerk"/>
    <s v="00"/>
    <s v="Non Divisional"/>
    <s v="120"/>
    <s v="City Council"/>
    <s v="100.01.00.120-6600.39"/>
    <s v="Administrative Expenses Leadership Training"/>
    <n v="-7000"/>
    <n v="-12000"/>
    <n v="-15000"/>
    <n v="-15000"/>
    <n v="0"/>
  </r>
  <r>
    <s v="100"/>
    <x v="0"/>
    <x v="2"/>
    <s v="OUTFLOWS"/>
    <s v="02"/>
    <s v="City Attorney"/>
    <s v="00"/>
    <s v="Non Divisional"/>
    <s v="000"/>
    <s v="No Program"/>
    <s v="100.02.00.000-5000.01"/>
    <s v="Salaries Regular"/>
    <n v="0"/>
    <n v="-59000"/>
    <n v="-450119"/>
    <n v="-450119"/>
    <n v="0"/>
  </r>
  <r>
    <s v="100"/>
    <x v="0"/>
    <x v="2"/>
    <s v="OUTFLOWS"/>
    <s v="02"/>
    <s v="City Attorney"/>
    <s v="00"/>
    <s v="Non Divisional"/>
    <s v="000"/>
    <s v="No Program"/>
    <s v="100.02.00.000-5000.02"/>
    <s v="Salaries Part Time"/>
    <n v="0"/>
    <n v="-8000"/>
    <n v="0"/>
    <n v="-25000"/>
    <n v="-25000"/>
  </r>
  <r>
    <s v="100"/>
    <x v="0"/>
    <x v="2"/>
    <s v="OUTFLOWS"/>
    <s v="02"/>
    <s v="City Attorney"/>
    <s v="00"/>
    <s v="Non Divisional"/>
    <s v="000"/>
    <s v="No Program"/>
    <s v="100.02.00.000-5000.07"/>
    <s v="Salaries Admin Leave Pay"/>
    <n v="0"/>
    <n v="-5000"/>
    <n v="-2129"/>
    <n v="-5000"/>
    <n v="-2871"/>
  </r>
  <r>
    <s v="100"/>
    <x v="0"/>
    <x v="2"/>
    <s v="OUTFLOWS"/>
    <s v="02"/>
    <s v="City Attorney"/>
    <s v="00"/>
    <s v="Non Divisional"/>
    <s v="000"/>
    <s v="No Program"/>
    <s v="100.02.00.000-5000.08"/>
    <s v="Salaries Longevity Pay"/>
    <n v="0"/>
    <n v="0"/>
    <n v="-2300"/>
    <n v="-2300"/>
    <n v="0"/>
  </r>
  <r>
    <s v="100"/>
    <x v="0"/>
    <x v="2"/>
    <s v="OUTFLOWS"/>
    <s v="02"/>
    <s v="City Attorney"/>
    <s v="00"/>
    <s v="Non Divisional"/>
    <s v="000"/>
    <s v="No Program"/>
    <s v="100.02.00.000-5100.00"/>
    <s v="Benefits PERS Pool Liability"/>
    <n v="0"/>
    <n v="-10000"/>
    <n v="-45876"/>
    <n v="-57000"/>
    <n v="-11124"/>
  </r>
  <r>
    <s v="100"/>
    <x v="0"/>
    <x v="2"/>
    <s v="OUTFLOWS"/>
    <s v="02"/>
    <s v="City Attorney"/>
    <s v="00"/>
    <s v="Non Divisional"/>
    <s v="000"/>
    <s v="No Program"/>
    <s v="100.02.00.000-5100.01"/>
    <s v="Benefits Retirement"/>
    <n v="0"/>
    <n v="-2000"/>
    <n v="-20049"/>
    <n v="-20049"/>
    <n v="0"/>
  </r>
  <r>
    <s v="100"/>
    <x v="0"/>
    <x v="2"/>
    <s v="OUTFLOWS"/>
    <s v="02"/>
    <s v="City Attorney"/>
    <s v="00"/>
    <s v="Non Divisional"/>
    <s v="000"/>
    <s v="No Program"/>
    <s v="100.02.00.000-5100.02"/>
    <s v="Benefits Health Insurance"/>
    <n v="0"/>
    <n v="-4000"/>
    <n v="-66590"/>
    <n v="-66590"/>
    <n v="0"/>
  </r>
  <r>
    <s v="100"/>
    <x v="0"/>
    <x v="2"/>
    <s v="OUTFLOWS"/>
    <s v="02"/>
    <s v="City Attorney"/>
    <s v="00"/>
    <s v="Non Divisional"/>
    <s v="000"/>
    <s v="No Program"/>
    <s v="100.02.00.000-5100.03"/>
    <s v="Benefits Dental Insurance"/>
    <n v="0"/>
    <n v="0"/>
    <n v="-4368"/>
    <n v="-4368"/>
    <n v="0"/>
  </r>
  <r>
    <s v="100"/>
    <x v="0"/>
    <x v="2"/>
    <s v="OUTFLOWS"/>
    <s v="02"/>
    <s v="City Attorney"/>
    <s v="00"/>
    <s v="Non Divisional"/>
    <s v="000"/>
    <s v="No Program"/>
    <s v="100.02.00.000-5100.04"/>
    <s v="Benefits Vision Insurance"/>
    <n v="0"/>
    <n v="0"/>
    <n v="-703"/>
    <n v="-703"/>
    <n v="0"/>
  </r>
  <r>
    <s v="100"/>
    <x v="0"/>
    <x v="2"/>
    <s v="OUTFLOWS"/>
    <s v="02"/>
    <s v="City Attorney"/>
    <s v="00"/>
    <s v="Non Divisional"/>
    <s v="000"/>
    <s v="No Program"/>
    <s v="100.02.00.000-5100.05"/>
    <s v="Benefits Life Insurance"/>
    <n v="0"/>
    <n v="0"/>
    <n v="-320"/>
    <n v="-320"/>
    <n v="0"/>
  </r>
  <r>
    <s v="100"/>
    <x v="0"/>
    <x v="2"/>
    <s v="OUTFLOWS"/>
    <s v="02"/>
    <s v="City Attorney"/>
    <s v="00"/>
    <s v="Non Divisional"/>
    <s v="000"/>
    <s v="No Program"/>
    <s v="100.02.00.000-5100.07"/>
    <s v="Benefits Long Term Disability"/>
    <n v="0"/>
    <n v="0"/>
    <n v="-1801"/>
    <n v="-1801"/>
    <n v="0"/>
  </r>
  <r>
    <s v="100"/>
    <x v="0"/>
    <x v="2"/>
    <s v="OUTFLOWS"/>
    <s v="02"/>
    <s v="City Attorney"/>
    <s v="00"/>
    <s v="Non Divisional"/>
    <s v="000"/>
    <s v="No Program"/>
    <s v="100.02.00.000-5100.08"/>
    <s v="Benefits Deferred Compensation"/>
    <n v="0"/>
    <n v="-2000"/>
    <n v="-10973"/>
    <n v="-10973"/>
    <n v="0"/>
  </r>
  <r>
    <s v="100"/>
    <x v="0"/>
    <x v="2"/>
    <s v="OUTFLOWS"/>
    <s v="02"/>
    <s v="City Attorney"/>
    <s v="00"/>
    <s v="Non Divisional"/>
    <s v="000"/>
    <s v="No Program"/>
    <s v="100.02.00.000-5100.11"/>
    <s v="Benefits Medicare"/>
    <n v="0"/>
    <n v="-1000"/>
    <n v="-6592"/>
    <n v="-6592"/>
    <n v="0"/>
  </r>
  <r>
    <s v="100"/>
    <x v="0"/>
    <x v="2"/>
    <s v="OUTFLOWS"/>
    <s v="02"/>
    <s v="City Attorney"/>
    <s v="00"/>
    <s v="Non Divisional"/>
    <s v="000"/>
    <s v="No Program"/>
    <s v="100.02.00.000-5100.15"/>
    <s v="Benefits Cell Phone Allowance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0.16"/>
    <s v="Professional Services Defense Fees &amp; Cost"/>
    <n v="0"/>
    <n v="0"/>
    <n v="-100000"/>
    <n v="-100000"/>
    <n v="0"/>
  </r>
  <r>
    <s v="100"/>
    <x v="0"/>
    <x v="3"/>
    <s v="OUTFLOWS"/>
    <s v="02"/>
    <s v="City Attorney"/>
    <s v="00"/>
    <s v="Non Divisional"/>
    <s v="000"/>
    <s v="No Program"/>
    <s v="100.02.00.000-6600.03"/>
    <s v="Administrative Expenses Mileage Reimbursement"/>
    <n v="0"/>
    <n v="0"/>
    <n v="-1000"/>
    <n v="-1000"/>
    <n v="0"/>
  </r>
  <r>
    <s v="100"/>
    <x v="0"/>
    <x v="3"/>
    <s v="OUTFLOWS"/>
    <s v="02"/>
    <s v="City Attorney"/>
    <s v="00"/>
    <s v="Non Divisional"/>
    <s v="000"/>
    <s v="No Program"/>
    <s v="100.02.00.000-6600.14"/>
    <s v="Administrative Expenses Filing/Recording Fee"/>
    <n v="0"/>
    <n v="0"/>
    <n v="-13000"/>
    <n v="-13000"/>
    <n v="0"/>
  </r>
  <r>
    <s v="100"/>
    <x v="0"/>
    <x v="3"/>
    <s v="OUTFLOWS"/>
    <s v="02"/>
    <s v="City Attorney"/>
    <s v="00"/>
    <s v="Non Divisional"/>
    <s v="000"/>
    <s v="No Program"/>
    <s v="100.02.00.000-6600.30"/>
    <s v="Administrative Expenses Other Expenses"/>
    <n v="0"/>
    <n v="0"/>
    <n v="-2000"/>
    <n v="-2000"/>
    <n v="0"/>
  </r>
  <r>
    <s v="100"/>
    <x v="0"/>
    <x v="3"/>
    <s v="OUTFLOWS"/>
    <s v="02"/>
    <s v="City Attorney"/>
    <s v="00"/>
    <s v="Non Divisional"/>
    <s v="000"/>
    <s v="No Program"/>
    <s v="100.02.00.000-6000.10"/>
    <s v="Professional Services Consultant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0.12"/>
    <s v="Professional Services Contract Services"/>
    <n v="-167000"/>
    <n v="-26000"/>
    <n v="-100000"/>
    <n v="-100000"/>
    <n v="0"/>
  </r>
  <r>
    <s v="100"/>
    <x v="0"/>
    <x v="3"/>
    <s v="OUTFLOWS"/>
    <s v="02"/>
    <s v="City Attorney"/>
    <s v="00"/>
    <s v="Non Divisional"/>
    <s v="000"/>
    <s v="No Program"/>
    <s v="100.02.00.000-6000.18"/>
    <s v="Professional Services Legal"/>
    <n v="-176000"/>
    <n v="-17000"/>
    <n v="-350000"/>
    <n v="-350000"/>
    <n v="0"/>
  </r>
  <r>
    <s v="100"/>
    <x v="0"/>
    <x v="3"/>
    <s v="OUTFLOWS"/>
    <s v="02"/>
    <s v="City Attorney"/>
    <s v="00"/>
    <s v="Non Divisional"/>
    <s v="000"/>
    <s v="No Program"/>
    <s v="100.02.00.000-6002.01"/>
    <s v="Legal Services City Clerk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2.02"/>
    <s v="Legal Services City Attorney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2.03"/>
    <s v="Legal Services City Manager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2.04"/>
    <s v="Legal Services Administrative Services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2.05"/>
    <s v="Legal Services Finance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2.20"/>
    <s v="Legal Services Park and Recreation"/>
    <n v="0"/>
    <n v="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002.24"/>
    <s v="Legal Services Economic Development"/>
    <n v="0"/>
    <n v="-1000"/>
    <n v="0"/>
    <n v="0"/>
    <n v="0"/>
  </r>
  <r>
    <s v="100"/>
    <x v="0"/>
    <x v="3"/>
    <s v="OUTFLOWS"/>
    <s v="02"/>
    <s v="City Attorney"/>
    <s v="00"/>
    <s v="Non Divisional"/>
    <s v="000"/>
    <s v="No Program"/>
    <s v="100.02.00.000-6200.01"/>
    <s v="Supplies Office"/>
    <n v="0"/>
    <n v="0"/>
    <n v="-10000"/>
    <n v="-10000"/>
    <n v="0"/>
  </r>
  <r>
    <s v="100"/>
    <x v="0"/>
    <x v="3"/>
    <s v="OUTFLOWS"/>
    <s v="02"/>
    <s v="City Attorney"/>
    <s v="00"/>
    <s v="Non Divisional"/>
    <s v="000"/>
    <s v="No Program"/>
    <s v="100.02.00.000-6300.01"/>
    <s v="Dues &amp; Subscriptions Memberships"/>
    <n v="0"/>
    <n v="-1000"/>
    <n v="-11000"/>
    <n v="-11000"/>
    <n v="0"/>
  </r>
  <r>
    <s v="100"/>
    <x v="0"/>
    <x v="3"/>
    <s v="OUTFLOWS"/>
    <s v="02"/>
    <s v="City Attorney"/>
    <s v="00"/>
    <s v="Non Divisional"/>
    <s v="000"/>
    <s v="No Program"/>
    <s v="100.02.00.000-6600.01"/>
    <s v="Administrative Expenses Meetings"/>
    <n v="0"/>
    <n v="0"/>
    <n v="-3000"/>
    <n v="-3000"/>
    <n v="0"/>
  </r>
  <r>
    <s v="100"/>
    <x v="0"/>
    <x v="3"/>
    <s v="OUTFLOWS"/>
    <s v="02"/>
    <s v="City Attorney"/>
    <s v="00"/>
    <s v="Non Divisional"/>
    <s v="000"/>
    <s v="No Program"/>
    <s v="100.02.00.000-6600.04"/>
    <s v="Administrative Expenses Training/Conferences"/>
    <n v="0"/>
    <n v="0"/>
    <n v="-4000"/>
    <n v="-4000"/>
    <n v="0"/>
  </r>
  <r>
    <s v="100"/>
    <x v="0"/>
    <x v="3"/>
    <s v="OUTFLOWS"/>
    <s v="02"/>
    <s v="City Attorney"/>
    <s v="00"/>
    <s v="Non Divisional"/>
    <s v="002"/>
    <s v="Departmental Legal Services"/>
    <s v="100.02.00.002-6002.00"/>
    <s v="Legal Services Non Departmental"/>
    <n v="0"/>
    <n v="-21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1"/>
    <s v="Legal Services City Clerk"/>
    <n v="0"/>
    <n v="-18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2"/>
    <s v="Legal Services City Attorney"/>
    <n v="0"/>
    <n v="-26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3"/>
    <s v="Legal Services City Manager"/>
    <n v="0"/>
    <n v="-17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4"/>
    <s v="Legal Services Administrative Services"/>
    <n v="0"/>
    <n v="-39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5"/>
    <s v="Legal Services Finance"/>
    <n v="0"/>
    <n v="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6"/>
    <s v="Legal Services City Council"/>
    <n v="0"/>
    <n v="-7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08"/>
    <s v="Legal Services Housing"/>
    <n v="0"/>
    <n v="-1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10"/>
    <s v="Legal Services Code Enforcement"/>
    <n v="0"/>
    <n v="-1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11"/>
    <s v="Legal Services Police"/>
    <n v="0"/>
    <n v="-71000"/>
    <n v="0"/>
    <n v="-50000"/>
    <n v="-50000"/>
  </r>
  <r>
    <s v="100"/>
    <x v="0"/>
    <x v="3"/>
    <s v="OUTFLOWS"/>
    <s v="02"/>
    <s v="City Attorney"/>
    <s v="00"/>
    <s v="Non Divisional"/>
    <s v="002"/>
    <s v="Departmental Legal Services"/>
    <s v="100.02.00.002-6002.13"/>
    <s v="Legal Services Fire"/>
    <n v="0"/>
    <n v="-100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20"/>
    <s v="Legal Services Park and Recreation"/>
    <n v="0"/>
    <n v="0"/>
    <n v="0"/>
    <n v="0"/>
    <n v="0"/>
  </r>
  <r>
    <s v="100"/>
    <x v="0"/>
    <x v="3"/>
    <s v="OUTFLOWS"/>
    <s v="02"/>
    <s v="City Attorney"/>
    <s v="00"/>
    <s v="Non Divisional"/>
    <s v="002"/>
    <s v="Departmental Legal Services"/>
    <s v="100.02.00.002-6002.24"/>
    <s v="Legal Services Economic Development"/>
    <n v="0"/>
    <n v="-20000"/>
    <n v="0"/>
    <n v="0"/>
    <n v="0"/>
  </r>
  <r>
    <s v="100"/>
    <x v="0"/>
    <x v="2"/>
    <s v="OUTFLOWS"/>
    <s v="03"/>
    <s v="City Manager"/>
    <s v="00"/>
    <s v="Non Divisional"/>
    <s v="000"/>
    <s v="No Program"/>
    <s v="100.03.00.000-5000.01"/>
    <s v="Salaries Regular"/>
    <n v="-630000"/>
    <n v="-660000"/>
    <n v="-726197"/>
    <n v="-600000"/>
    <n v="126197"/>
  </r>
  <r>
    <s v="100"/>
    <x v="0"/>
    <x v="2"/>
    <s v="OUTFLOWS"/>
    <s v="03"/>
    <s v="City Manager"/>
    <s v="00"/>
    <s v="Non Divisional"/>
    <s v="000"/>
    <s v="No Program"/>
    <s v="100.03.00.000-5000.02"/>
    <s v="Salaries Part Time"/>
    <n v="0"/>
    <n v="-39000"/>
    <n v="0"/>
    <n v="-44000"/>
    <n v="-44000"/>
  </r>
  <r>
    <s v="100"/>
    <x v="0"/>
    <x v="2"/>
    <s v="OUTFLOWS"/>
    <s v="03"/>
    <s v="City Manager"/>
    <s v="00"/>
    <s v="Non Divisional"/>
    <s v="000"/>
    <s v="No Program"/>
    <s v="100.03.00.000-5000.06"/>
    <s v="Salaries Out of Class"/>
    <n v="-11000"/>
    <n v="-6000"/>
    <n v="-16355"/>
    <n v="-16355"/>
    <n v="0"/>
  </r>
  <r>
    <s v="100"/>
    <x v="0"/>
    <x v="2"/>
    <s v="OUTFLOWS"/>
    <s v="03"/>
    <s v="City Manager"/>
    <s v="00"/>
    <s v="Non Divisional"/>
    <s v="000"/>
    <s v="No Program"/>
    <s v="100.03.00.000-5000.07"/>
    <s v="Salaries Admin Leave Pay"/>
    <n v="-14000"/>
    <n v="-27000"/>
    <n v="-22001"/>
    <n v="-22001"/>
    <n v="0"/>
  </r>
  <r>
    <s v="100"/>
    <x v="0"/>
    <x v="2"/>
    <s v="OUTFLOWS"/>
    <s v="03"/>
    <s v="City Manager"/>
    <s v="00"/>
    <s v="Non Divisional"/>
    <s v="000"/>
    <s v="No Program"/>
    <s v="100.03.00.000-5000.08"/>
    <s v="Salaries Longevity Pay"/>
    <n v="-2000"/>
    <n v="-2000"/>
    <n v="-7000"/>
    <n v="-7000"/>
    <n v="0"/>
  </r>
  <r>
    <s v="100"/>
    <x v="0"/>
    <x v="2"/>
    <s v="OUTFLOWS"/>
    <s v="03"/>
    <s v="City Manager"/>
    <s v="00"/>
    <s v="Non Divisional"/>
    <s v="000"/>
    <s v="No Program"/>
    <s v="100.03.00.000-5000.10"/>
    <s v="Salaries Furloughs"/>
    <n v="0"/>
    <n v="0"/>
    <n v="0"/>
    <n v="0"/>
    <n v="0"/>
  </r>
  <r>
    <s v="100"/>
    <x v="0"/>
    <x v="2"/>
    <s v="OUTFLOWS"/>
    <s v="03"/>
    <s v="City Manager"/>
    <s v="00"/>
    <s v="Non Divisional"/>
    <s v="000"/>
    <s v="No Program"/>
    <s v="100.03.00.000-5000.12"/>
    <s v="Salaries Compensated Absences"/>
    <n v="0"/>
    <n v="0"/>
    <n v="0"/>
    <n v="0"/>
    <n v="0"/>
  </r>
  <r>
    <s v="100"/>
    <x v="0"/>
    <x v="2"/>
    <s v="OUTFLOWS"/>
    <s v="03"/>
    <s v="City Manager"/>
    <s v="00"/>
    <s v="Non Divisional"/>
    <s v="000"/>
    <s v="No Program"/>
    <s v="100.03.00.000-5100.00"/>
    <s v="Benefits PERS Pool Liability"/>
    <n v="-103000"/>
    <n v="-126000"/>
    <n v="-57166"/>
    <n v="-83000"/>
    <n v="-25834"/>
  </r>
  <r>
    <s v="100"/>
    <x v="0"/>
    <x v="2"/>
    <s v="OUTFLOWS"/>
    <s v="03"/>
    <s v="City Manager"/>
    <s v="00"/>
    <s v="Non Divisional"/>
    <s v="000"/>
    <s v="No Program"/>
    <s v="100.03.00.000-5100.01"/>
    <s v="Benefits Retirement"/>
    <n v="-19000"/>
    <n v="-34000"/>
    <n v="-17393"/>
    <n v="-17393"/>
    <n v="0"/>
  </r>
  <r>
    <s v="100"/>
    <x v="0"/>
    <x v="2"/>
    <s v="OUTFLOWS"/>
    <s v="03"/>
    <s v="City Manager"/>
    <s v="00"/>
    <s v="Non Divisional"/>
    <s v="000"/>
    <s v="No Program"/>
    <s v="100.03.00.000-5100.02"/>
    <s v="Benefits Health Insurance"/>
    <n v="-62000"/>
    <n v="-56000"/>
    <n v="-65332"/>
    <n v="-65332"/>
    <n v="0"/>
  </r>
  <r>
    <s v="100"/>
    <x v="0"/>
    <x v="2"/>
    <s v="OUTFLOWS"/>
    <s v="03"/>
    <s v="City Manager"/>
    <s v="00"/>
    <s v="Non Divisional"/>
    <s v="000"/>
    <s v="No Program"/>
    <s v="100.03.00.000-5100.03"/>
    <s v="Benefits Dental Insurance"/>
    <n v="-5000"/>
    <n v="-5000"/>
    <n v="-5686"/>
    <n v="-5686"/>
    <n v="0"/>
  </r>
  <r>
    <s v="100"/>
    <x v="0"/>
    <x v="2"/>
    <s v="OUTFLOWS"/>
    <s v="03"/>
    <s v="City Manager"/>
    <s v="00"/>
    <s v="Non Divisional"/>
    <s v="000"/>
    <s v="No Program"/>
    <s v="100.03.00.000-5100.04"/>
    <s v="Benefits Vision Insurance"/>
    <n v="-1000"/>
    <n v="-1000"/>
    <n v="-914"/>
    <n v="-914"/>
    <n v="0"/>
  </r>
  <r>
    <s v="100"/>
    <x v="0"/>
    <x v="2"/>
    <s v="OUTFLOWS"/>
    <s v="03"/>
    <s v="City Manager"/>
    <s v="00"/>
    <s v="Non Divisional"/>
    <s v="000"/>
    <s v="No Program"/>
    <s v="100.03.00.000-5100.05"/>
    <s v="Benefits Life Insurance"/>
    <n v="-1000"/>
    <n v="-1000"/>
    <n v="-499"/>
    <n v="-499"/>
    <n v="0"/>
  </r>
  <r>
    <s v="100"/>
    <x v="0"/>
    <x v="2"/>
    <s v="OUTFLOWS"/>
    <s v="03"/>
    <s v="City Manager"/>
    <s v="00"/>
    <s v="Non Divisional"/>
    <s v="000"/>
    <s v="No Program"/>
    <s v="100.03.00.000-5100.06"/>
    <s v="Benefits Worker's Comp"/>
    <n v="-14000"/>
    <n v="-14000"/>
    <n v="-14400"/>
    <n v="-11000"/>
    <n v="3400"/>
  </r>
  <r>
    <s v="100"/>
    <x v="0"/>
    <x v="2"/>
    <s v="OUTFLOWS"/>
    <s v="03"/>
    <s v="City Manager"/>
    <s v="00"/>
    <s v="Non Divisional"/>
    <s v="000"/>
    <s v="No Program"/>
    <s v="100.03.00.000-5100.07"/>
    <s v="Benefits Long Term Disability"/>
    <n v="-2000"/>
    <n v="-2000"/>
    <n v="-6776"/>
    <n v="-6776"/>
    <n v="0"/>
  </r>
  <r>
    <s v="100"/>
    <x v="0"/>
    <x v="2"/>
    <s v="OUTFLOWS"/>
    <s v="03"/>
    <s v="City Manager"/>
    <s v="00"/>
    <s v="Non Divisional"/>
    <s v="000"/>
    <s v="No Program"/>
    <s v="100.03.00.000-5100.08"/>
    <s v="Benefits Deferred Compensation"/>
    <n v="-14000"/>
    <n v="-15000"/>
    <n v="-22488"/>
    <n v="-22488"/>
    <n v="0"/>
  </r>
  <r>
    <s v="100"/>
    <x v="0"/>
    <x v="2"/>
    <s v="OUTFLOWS"/>
    <s v="03"/>
    <s v="City Manager"/>
    <s v="00"/>
    <s v="Non Divisional"/>
    <s v="000"/>
    <s v="No Program"/>
    <s v="100.03.00.000-5100.11"/>
    <s v="Benefits Medicare"/>
    <n v="-10000"/>
    <n v="-11000"/>
    <n v="-11211"/>
    <n v="-11211"/>
    <n v="0"/>
  </r>
  <r>
    <s v="100"/>
    <x v="0"/>
    <x v="2"/>
    <s v="OUTFLOWS"/>
    <s v="03"/>
    <s v="City Manager"/>
    <s v="00"/>
    <s v="Non Divisional"/>
    <s v="000"/>
    <s v="No Program"/>
    <s v="100.03.00.000-5100.12"/>
    <s v="Benefits Annual Physical Exam"/>
    <n v="0"/>
    <n v="0"/>
    <n v="0"/>
    <n v="0"/>
    <n v="0"/>
  </r>
  <r>
    <s v="100"/>
    <x v="0"/>
    <x v="2"/>
    <s v="OUTFLOWS"/>
    <s v="03"/>
    <s v="City Manager"/>
    <s v="00"/>
    <s v="Non Divisional"/>
    <s v="000"/>
    <s v="No Program"/>
    <s v="100.03.00.000-5100.15"/>
    <s v="Benefits Cell Phone Allowance"/>
    <n v="-3000"/>
    <n v="-3000"/>
    <n v="-1440"/>
    <n v="-1440"/>
    <n v="0"/>
  </r>
  <r>
    <s v="100"/>
    <x v="0"/>
    <x v="2"/>
    <s v="OUTFLOWS"/>
    <s v="03"/>
    <s v="City Manager"/>
    <s v="00"/>
    <s v="Non Divisional"/>
    <s v="000"/>
    <s v="No Program"/>
    <s v="100.03.00.000-5100.17"/>
    <s v="Benefits Other Post Employment Benefits"/>
    <n v="-26000"/>
    <n v="-26000"/>
    <n v="-26500"/>
    <n v="-26500"/>
    <n v="0"/>
  </r>
  <r>
    <s v="100"/>
    <x v="0"/>
    <x v="3"/>
    <s v="OUTFLOWS"/>
    <s v="03"/>
    <s v="City Manager"/>
    <s v="00"/>
    <s v="Non Divisional"/>
    <s v="000"/>
    <s v="No Program"/>
    <s v="100.03.00.000-6000.01"/>
    <s v="Professional Services General"/>
    <n v="-24000"/>
    <n v="-126000"/>
    <n v="-410000"/>
    <n v="-410000"/>
    <n v="0"/>
  </r>
  <r>
    <s v="100"/>
    <x v="0"/>
    <x v="3"/>
    <s v="OUTFLOWS"/>
    <s v="03"/>
    <s v="City Manager"/>
    <s v="00"/>
    <s v="Non Divisional"/>
    <s v="000"/>
    <s v="No Program"/>
    <s v="100.03.00.000-6100.01"/>
    <s v="Utilities Electric"/>
    <n v="-9000"/>
    <n v="-9000"/>
    <n v="-10000"/>
    <n v="-12000"/>
    <n v="-2000"/>
  </r>
  <r>
    <s v="100"/>
    <x v="0"/>
    <x v="3"/>
    <s v="OUTFLOWS"/>
    <s v="03"/>
    <s v="City Manager"/>
    <s v="00"/>
    <s v="Non Divisional"/>
    <s v="000"/>
    <s v="No Program"/>
    <s v="100.03.00.000-6100.02"/>
    <s v="Utilities Telephone"/>
    <n v="-1000"/>
    <n v="-1000"/>
    <n v="-1000"/>
    <n v="-1000"/>
    <n v="0"/>
  </r>
  <r>
    <s v="100"/>
    <x v="0"/>
    <x v="3"/>
    <s v="OUTFLOWS"/>
    <s v="03"/>
    <s v="City Manager"/>
    <s v="00"/>
    <s v="Non Divisional"/>
    <s v="000"/>
    <s v="No Program"/>
    <s v="100.03.00.000-6100.03"/>
    <s v="Utilities Data Transmission / ISP"/>
    <n v="-1000"/>
    <n v="-2000"/>
    <n v="-1500"/>
    <n v="-4200"/>
    <n v="-2700"/>
  </r>
  <r>
    <s v="100"/>
    <x v="0"/>
    <x v="3"/>
    <s v="OUTFLOWS"/>
    <s v="03"/>
    <s v="City Manager"/>
    <s v="00"/>
    <s v="Non Divisional"/>
    <s v="000"/>
    <s v="No Program"/>
    <s v="100.03.00.000-6200.01"/>
    <s v="Supplies Office"/>
    <n v="-1000"/>
    <n v="-3000"/>
    <n v="-4800"/>
    <n v="-4800"/>
    <n v="0"/>
  </r>
  <r>
    <s v="100"/>
    <x v="0"/>
    <x v="3"/>
    <s v="OUTFLOWS"/>
    <s v="03"/>
    <s v="City Manager"/>
    <s v="00"/>
    <s v="Non Divisional"/>
    <s v="000"/>
    <s v="No Program"/>
    <s v="100.03.00.000-6200.02"/>
    <s v="Supplies Special Department"/>
    <n v="-10000"/>
    <n v="-2000"/>
    <n v="-2500"/>
    <n v="-2500"/>
    <n v="0"/>
  </r>
  <r>
    <s v="100"/>
    <x v="0"/>
    <x v="3"/>
    <s v="OUTFLOWS"/>
    <s v="03"/>
    <s v="City Manager"/>
    <s v="00"/>
    <s v="Non Divisional"/>
    <s v="000"/>
    <s v="No Program"/>
    <s v="100.03.00.000-6200.09"/>
    <s v="Supplies Data Processing"/>
    <n v="0"/>
    <n v="0"/>
    <n v="0"/>
    <n v="0"/>
    <n v="0"/>
  </r>
  <r>
    <s v="100"/>
    <x v="0"/>
    <x v="3"/>
    <s v="OUTFLOWS"/>
    <s v="03"/>
    <s v="City Manager"/>
    <s v="00"/>
    <s v="Non Divisional"/>
    <s v="000"/>
    <s v="No Program"/>
    <s v="100.03.00.000-6300.01"/>
    <s v="Dues &amp; Subscriptions Memberships"/>
    <n v="-2000"/>
    <n v="-4000"/>
    <n v="-30000"/>
    <n v="-20000"/>
    <n v="10000"/>
  </r>
  <r>
    <s v="100"/>
    <x v="0"/>
    <x v="3"/>
    <s v="OUTFLOWS"/>
    <s v="03"/>
    <s v="City Manager"/>
    <s v="00"/>
    <s v="Non Divisional"/>
    <s v="000"/>
    <s v="No Program"/>
    <s v="100.03.00.000-6500.04"/>
    <s v="Claims &amp; Insurance Insurance Premiums"/>
    <n v="-19000"/>
    <n v="-19000"/>
    <n v="-19200"/>
    <n v="-19000"/>
    <n v="200"/>
  </r>
  <r>
    <s v="100"/>
    <x v="0"/>
    <x v="3"/>
    <s v="OUTFLOWS"/>
    <s v="03"/>
    <s v="City Manager"/>
    <s v="00"/>
    <s v="Non Divisional"/>
    <s v="000"/>
    <s v="No Program"/>
    <s v="100.03.00.000-6600.01"/>
    <s v="Administrative Expenses Meetings"/>
    <n v="-2000"/>
    <n v="-2000"/>
    <n v="-12000"/>
    <n v="-12000"/>
    <n v="0"/>
  </r>
  <r>
    <s v="100"/>
    <x v="0"/>
    <x v="3"/>
    <s v="OUTFLOWS"/>
    <s v="03"/>
    <s v="City Manager"/>
    <s v="00"/>
    <s v="Non Divisional"/>
    <s v="000"/>
    <s v="No Program"/>
    <s v="100.03.00.000-6600.03"/>
    <s v="Administrative Expenses Mileage Reimbursement"/>
    <n v="0"/>
    <n v="0"/>
    <n v="0"/>
    <n v="0"/>
    <n v="0"/>
  </r>
  <r>
    <s v="100"/>
    <x v="0"/>
    <x v="3"/>
    <s v="OUTFLOWS"/>
    <s v="03"/>
    <s v="City Manager"/>
    <s v="00"/>
    <s v="Non Divisional"/>
    <s v="000"/>
    <s v="No Program"/>
    <s v="100.03.00.000-6600.04"/>
    <s v="Administrative Expenses Training/Conferences"/>
    <n v="-4000"/>
    <n v="-4000"/>
    <n v="-23500"/>
    <n v="-23500"/>
    <n v="0"/>
  </r>
  <r>
    <s v="100"/>
    <x v="0"/>
    <x v="3"/>
    <s v="OUTFLOWS"/>
    <s v="03"/>
    <s v="City Manager"/>
    <s v="00"/>
    <s v="Non Divisional"/>
    <s v="000"/>
    <s v="No Program"/>
    <s v="100.03.00.000-6600.07"/>
    <s v="Administrative Expenses Employee Recruitment"/>
    <n v="0"/>
    <n v="0"/>
    <n v="0"/>
    <n v="0"/>
    <n v="0"/>
  </r>
  <r>
    <s v="100"/>
    <x v="0"/>
    <x v="3"/>
    <s v="OUTFLOWS"/>
    <s v="03"/>
    <s v="City Manager"/>
    <s v="00"/>
    <s v="Non Divisional"/>
    <s v="000"/>
    <s v="No Program"/>
    <s v="100.03.00.000-6600.23"/>
    <s v="Administrative Expenses Public Education"/>
    <n v="-3000"/>
    <n v="0"/>
    <n v="-6000"/>
    <n v="-6000"/>
    <n v="0"/>
  </r>
  <r>
    <s v="100"/>
    <x v="0"/>
    <x v="3"/>
    <s v="OUTFLOWS"/>
    <s v="03"/>
    <s v="City Manager"/>
    <s v="00"/>
    <s v="Non Divisional"/>
    <s v="000"/>
    <s v="No Program"/>
    <s v="100.03.00.000-6600.24"/>
    <s v="Administrative Expenses Marketing"/>
    <n v="-1000"/>
    <n v="0"/>
    <n v="-3000"/>
    <n v="-3000"/>
    <n v="0"/>
  </r>
  <r>
    <s v="100"/>
    <x v="0"/>
    <x v="4"/>
    <s v="OUTFLOWS"/>
    <s v="03"/>
    <s v="City Manager"/>
    <s v="00"/>
    <s v="Non Divisional"/>
    <s v="000"/>
    <s v="No Program"/>
    <s v="100.03.00.000-7000.12"/>
    <s v="Capital Outlay Furniture"/>
    <n v="-18000"/>
    <n v="0"/>
    <n v="0"/>
    <n v="0"/>
    <n v="0"/>
  </r>
  <r>
    <s v="100"/>
    <x v="0"/>
    <x v="4"/>
    <s v="OUTFLOWS"/>
    <s v="03"/>
    <s v="City Manager"/>
    <s v="00"/>
    <s v="Non Divisional"/>
    <s v="000"/>
    <s v="No Program"/>
    <s v="100.03.00.000-8000.99"/>
    <s v="Capital Improvements-General Government General"/>
    <n v="0"/>
    <n v="0"/>
    <n v="0"/>
    <n v="0"/>
    <n v="0"/>
  </r>
  <r>
    <s v="100"/>
    <x v="0"/>
    <x v="2"/>
    <s v="OUTFLOWS"/>
    <s v="03"/>
    <s v="City Manager"/>
    <s v="00"/>
    <s v="Non Divisional"/>
    <s v="124"/>
    <s v="Economic Development"/>
    <s v="100.03.00.124-5000.01"/>
    <s v="Salaries Regular"/>
    <n v="-152000"/>
    <n v="-53000"/>
    <n v="-275640"/>
    <n v="-200000"/>
    <n v="75640"/>
  </r>
  <r>
    <s v="100"/>
    <x v="0"/>
    <x v="2"/>
    <s v="OUTFLOWS"/>
    <s v="03"/>
    <s v="City Manager"/>
    <s v="00"/>
    <s v="Non Divisional"/>
    <s v="124"/>
    <s v="Economic Development"/>
    <s v="100.03.00.124-5000.07"/>
    <s v="Salaries Admin Leave Pay"/>
    <n v="0"/>
    <n v="0"/>
    <n v="-2909"/>
    <n v="-2909"/>
    <n v="0"/>
  </r>
  <r>
    <s v="100"/>
    <x v="0"/>
    <x v="2"/>
    <s v="OUTFLOWS"/>
    <s v="03"/>
    <s v="City Manager"/>
    <s v="00"/>
    <s v="Non Divisional"/>
    <s v="124"/>
    <s v="Economic Development"/>
    <s v="100.03.00.124-5000.08"/>
    <s v="Salaries Longevity Pay"/>
    <n v="-1000"/>
    <n v="-1000"/>
    <n v="-1200"/>
    <n v="-1200"/>
    <n v="0"/>
  </r>
  <r>
    <s v="100"/>
    <x v="0"/>
    <x v="2"/>
    <s v="OUTFLOWS"/>
    <s v="03"/>
    <s v="City Manager"/>
    <s v="00"/>
    <s v="Non Divisional"/>
    <s v="124"/>
    <s v="Economic Development"/>
    <s v="100.03.00.124-5000.10"/>
    <s v="Salaries Furloughs"/>
    <n v="0"/>
    <n v="0"/>
    <n v="0"/>
    <n v="0"/>
    <n v="0"/>
  </r>
  <r>
    <s v="100"/>
    <x v="0"/>
    <x v="2"/>
    <s v="OUTFLOWS"/>
    <s v="03"/>
    <s v="City Manager"/>
    <s v="00"/>
    <s v="Non Divisional"/>
    <s v="124"/>
    <s v="Economic Development"/>
    <s v="100.03.00.124-5000.12"/>
    <s v="Salaries Compensated Absences"/>
    <n v="0"/>
    <n v="0"/>
    <n v="0"/>
    <n v="0"/>
    <n v="0"/>
  </r>
  <r>
    <s v="100"/>
    <x v="0"/>
    <x v="2"/>
    <s v="OUTFLOWS"/>
    <s v="03"/>
    <s v="City Manager"/>
    <s v="00"/>
    <s v="Non Divisional"/>
    <s v="124"/>
    <s v="Economic Development"/>
    <s v="100.03.00.124-5100.00"/>
    <s v="Benefits PERS Pool Liability"/>
    <n v="-30000"/>
    <n v="-9000"/>
    <n v="-57872"/>
    <n v="-51000"/>
    <n v="6872"/>
  </r>
  <r>
    <s v="100"/>
    <x v="0"/>
    <x v="2"/>
    <s v="OUTFLOWS"/>
    <s v="03"/>
    <s v="City Manager"/>
    <s v="00"/>
    <s v="Non Divisional"/>
    <s v="124"/>
    <s v="Economic Development"/>
    <s v="100.03.00.124-5100.01"/>
    <s v="Benefits Retirement"/>
    <n v="-8000"/>
    <n v="-3000"/>
    <n v="-16614"/>
    <n v="-16614"/>
    <n v="0"/>
  </r>
  <r>
    <s v="100"/>
    <x v="0"/>
    <x v="2"/>
    <s v="OUTFLOWS"/>
    <s v="03"/>
    <s v="City Manager"/>
    <s v="00"/>
    <s v="Non Divisional"/>
    <s v="124"/>
    <s v="Economic Development"/>
    <s v="100.03.00.124-5100.02"/>
    <s v="Benefits Health Insurance"/>
    <n v="-17000"/>
    <n v="-5000"/>
    <n v="-39540"/>
    <n v="-39540"/>
    <n v="0"/>
  </r>
  <r>
    <s v="100"/>
    <x v="0"/>
    <x v="2"/>
    <s v="OUTFLOWS"/>
    <s v="03"/>
    <s v="City Manager"/>
    <s v="00"/>
    <s v="Non Divisional"/>
    <s v="124"/>
    <s v="Economic Development"/>
    <s v="100.03.00.124-5100.03"/>
    <s v="Benefits Dental Insurance"/>
    <n v="-2000"/>
    <n v="0"/>
    <n v="-2636"/>
    <n v="-2636"/>
    <n v="0"/>
  </r>
  <r>
    <s v="100"/>
    <x v="0"/>
    <x v="2"/>
    <s v="OUTFLOWS"/>
    <s v="03"/>
    <s v="City Manager"/>
    <s v="00"/>
    <s v="Non Divisional"/>
    <s v="124"/>
    <s v="Economic Development"/>
    <s v="100.03.00.124-5100.04"/>
    <s v="Benefits Vision Insurance"/>
    <n v="0"/>
    <n v="0"/>
    <n v="-422"/>
    <n v="-422"/>
    <n v="0"/>
  </r>
  <r>
    <s v="100"/>
    <x v="0"/>
    <x v="2"/>
    <s v="OUTFLOWS"/>
    <s v="03"/>
    <s v="City Manager"/>
    <s v="00"/>
    <s v="Non Divisional"/>
    <s v="124"/>
    <s v="Economic Development"/>
    <s v="100.03.00.124-5100.05"/>
    <s v="Benefits Life Insurance"/>
    <n v="0"/>
    <n v="0"/>
    <n v="-507"/>
    <n v="-507"/>
    <n v="0"/>
  </r>
  <r>
    <s v="100"/>
    <x v="0"/>
    <x v="2"/>
    <s v="OUTFLOWS"/>
    <s v="03"/>
    <s v="City Manager"/>
    <s v="00"/>
    <s v="Non Divisional"/>
    <s v="124"/>
    <s v="Economic Development"/>
    <s v="100.03.00.124-5100.06"/>
    <s v="Benefits Worker's Comp"/>
    <n v="-4000"/>
    <n v="-4000"/>
    <n v="-4800"/>
    <n v="-6000"/>
    <n v="-1200"/>
  </r>
  <r>
    <s v="100"/>
    <x v="0"/>
    <x v="2"/>
    <s v="OUTFLOWS"/>
    <s v="03"/>
    <s v="City Manager"/>
    <s v="00"/>
    <s v="Non Divisional"/>
    <s v="124"/>
    <s v="Economic Development"/>
    <s v="100.03.00.124-5100.07"/>
    <s v="Benefits Long Term Disability"/>
    <n v="-1000"/>
    <n v="0"/>
    <n v="-2667"/>
    <n v="-2667"/>
    <n v="0"/>
  </r>
  <r>
    <s v="100"/>
    <x v="0"/>
    <x v="2"/>
    <s v="OUTFLOWS"/>
    <s v="03"/>
    <s v="City Manager"/>
    <s v="00"/>
    <s v="Non Divisional"/>
    <s v="124"/>
    <s v="Economic Development"/>
    <s v="100.03.00.124-5100.08"/>
    <s v="Benefits Deferred Compensation"/>
    <n v="0"/>
    <n v="0"/>
    <n v="0"/>
    <n v="0"/>
    <n v="0"/>
  </r>
  <r>
    <s v="100"/>
    <x v="0"/>
    <x v="2"/>
    <s v="OUTFLOWS"/>
    <s v="03"/>
    <s v="City Manager"/>
    <s v="00"/>
    <s v="Non Divisional"/>
    <s v="124"/>
    <s v="Economic Development"/>
    <s v="100.03.00.124-5100.11"/>
    <s v="Benefits Medicare"/>
    <n v="-2000"/>
    <n v="-1000"/>
    <n v="-4086"/>
    <n v="-4086"/>
    <n v="0"/>
  </r>
  <r>
    <s v="100"/>
    <x v="0"/>
    <x v="2"/>
    <s v="OUTFLOWS"/>
    <s v="03"/>
    <s v="City Manager"/>
    <s v="00"/>
    <s v="Non Divisional"/>
    <s v="124"/>
    <s v="Economic Development"/>
    <s v="100.03.00.124-5100.12"/>
    <s v="Benefits Annual Physical Exam"/>
    <n v="0"/>
    <n v="0"/>
    <n v="0"/>
    <n v="0"/>
    <n v="0"/>
  </r>
  <r>
    <s v="100"/>
    <x v="0"/>
    <x v="2"/>
    <s v="OUTFLOWS"/>
    <s v="03"/>
    <s v="City Manager"/>
    <s v="00"/>
    <s v="Non Divisional"/>
    <s v="124"/>
    <s v="Economic Development"/>
    <s v="100.03.00.124-5100.15"/>
    <s v="Benefits Cell Phone Allowance"/>
    <n v="-1000"/>
    <n v="0"/>
    <n v="-1980"/>
    <n v="-1980"/>
    <n v="0"/>
  </r>
  <r>
    <s v="100"/>
    <x v="0"/>
    <x v="3"/>
    <s v="OUTFLOWS"/>
    <s v="03"/>
    <s v="City Manager"/>
    <s v="00"/>
    <s v="Non Divisional"/>
    <s v="124"/>
    <s v="Economic Development"/>
    <s v="100.03.00.124-6000.01"/>
    <s v="Professional Services General"/>
    <n v="-90000"/>
    <n v="-62000"/>
    <n v="-221600"/>
    <n v="-221600"/>
    <n v="0"/>
  </r>
  <r>
    <s v="100"/>
    <x v="0"/>
    <x v="3"/>
    <s v="OUTFLOWS"/>
    <s v="03"/>
    <s v="City Manager"/>
    <s v="00"/>
    <s v="Non Divisional"/>
    <s v="124"/>
    <s v="Economic Development"/>
    <s v="100.03.00.124-6000.12"/>
    <s v="Professional Services Contract Services"/>
    <n v="0"/>
    <n v="0"/>
    <n v="-250000"/>
    <n v="-250000"/>
    <n v="0"/>
  </r>
  <r>
    <s v="100"/>
    <x v="0"/>
    <x v="3"/>
    <s v="OUTFLOWS"/>
    <s v="03"/>
    <s v="City Manager"/>
    <s v="00"/>
    <s v="Non Divisional"/>
    <s v="124"/>
    <s v="Economic Development"/>
    <s v="100.03.00.124-6000.18"/>
    <s v="Professional Services Legal"/>
    <n v="0"/>
    <n v="4000"/>
    <n v="0"/>
    <n v="0"/>
    <n v="0"/>
  </r>
  <r>
    <s v="100"/>
    <x v="0"/>
    <x v="3"/>
    <s v="OUTFLOWS"/>
    <s v="03"/>
    <s v="City Manager"/>
    <s v="00"/>
    <s v="Non Divisional"/>
    <s v="124"/>
    <s v="Economic Development"/>
    <s v="100.03.00.124-6200.01"/>
    <s v="Supplies Office"/>
    <n v="-1000"/>
    <n v="-1000"/>
    <n v="-2500"/>
    <n v="-2500"/>
    <n v="0"/>
  </r>
  <r>
    <s v="100"/>
    <x v="0"/>
    <x v="3"/>
    <s v="OUTFLOWS"/>
    <s v="03"/>
    <s v="City Manager"/>
    <s v="00"/>
    <s v="Non Divisional"/>
    <s v="124"/>
    <s v="Economic Development"/>
    <s v="100.03.00.124-6200.02"/>
    <s v="Supplies Special Department"/>
    <n v="0"/>
    <n v="0"/>
    <n v="-6500"/>
    <n v="-6500"/>
    <n v="0"/>
  </r>
  <r>
    <s v="100"/>
    <x v="0"/>
    <x v="3"/>
    <s v="OUTFLOWS"/>
    <s v="03"/>
    <s v="City Manager"/>
    <s v="00"/>
    <s v="Non Divisional"/>
    <s v="124"/>
    <s v="Economic Development"/>
    <s v="100.03.00.124-6300.01"/>
    <s v="Dues &amp; Subscriptions Memberships"/>
    <n v="-3000"/>
    <n v="-1000"/>
    <n v="-2350"/>
    <n v="-4500"/>
    <n v="-2150"/>
  </r>
  <r>
    <s v="100"/>
    <x v="0"/>
    <x v="3"/>
    <s v="OUTFLOWS"/>
    <s v="03"/>
    <s v="City Manager"/>
    <s v="00"/>
    <s v="Non Divisional"/>
    <s v="124"/>
    <s v="Economic Development"/>
    <s v="100.03.00.124-6500.04"/>
    <s v="Claims &amp; Insurance Insurance Premiums"/>
    <n v="-6000"/>
    <n v="-6000"/>
    <n v="-6000"/>
    <n v="-6000"/>
    <n v="0"/>
  </r>
  <r>
    <s v="100"/>
    <x v="0"/>
    <x v="3"/>
    <s v="OUTFLOWS"/>
    <s v="03"/>
    <s v="City Manager"/>
    <s v="00"/>
    <s v="Non Divisional"/>
    <s v="124"/>
    <s v="Economic Development"/>
    <s v="100.03.00.124-6600.01"/>
    <s v="Administrative Expenses Meetings"/>
    <n v="-2000"/>
    <n v="0"/>
    <n v="-8000"/>
    <n v="-8000"/>
    <n v="0"/>
  </r>
  <r>
    <s v="100"/>
    <x v="0"/>
    <x v="3"/>
    <s v="OUTFLOWS"/>
    <s v="03"/>
    <s v="City Manager"/>
    <s v="00"/>
    <s v="Non Divisional"/>
    <s v="124"/>
    <s v="Economic Development"/>
    <s v="100.03.00.124-6600.03"/>
    <s v="Administrative Expenses Mileage Reimbursement"/>
    <n v="0"/>
    <n v="0"/>
    <n v="-500"/>
    <n v="-500"/>
    <n v="0"/>
  </r>
  <r>
    <s v="100"/>
    <x v="0"/>
    <x v="3"/>
    <s v="OUTFLOWS"/>
    <s v="03"/>
    <s v="City Manager"/>
    <s v="00"/>
    <s v="Non Divisional"/>
    <s v="124"/>
    <s v="Economic Development"/>
    <s v="100.03.00.124-6600.04"/>
    <s v="Administrative Expenses Training/Conferences"/>
    <n v="1000"/>
    <n v="-6000"/>
    <n v="-20500"/>
    <n v="-20500"/>
    <n v="0"/>
  </r>
  <r>
    <s v="100"/>
    <x v="0"/>
    <x v="3"/>
    <s v="OUTFLOWS"/>
    <s v="03"/>
    <s v="City Manager"/>
    <s v="00"/>
    <s v="Non Divisional"/>
    <s v="124"/>
    <s v="Economic Development"/>
    <s v="100.03.00.124-6600.23"/>
    <s v="Administrative Expenses Public Education"/>
    <n v="0"/>
    <n v="0"/>
    <n v="-17000"/>
    <n v="-17000"/>
    <n v="0"/>
  </r>
  <r>
    <s v="100"/>
    <x v="0"/>
    <x v="3"/>
    <s v="OUTFLOWS"/>
    <s v="03"/>
    <s v="City Manager"/>
    <s v="00"/>
    <s v="Non Divisional"/>
    <s v="124"/>
    <s v="Economic Development"/>
    <s v="100.03.00.124-6600.24"/>
    <s v="Administrative Expenses Marketing"/>
    <n v="-5000"/>
    <n v="-2000"/>
    <n v="-107900"/>
    <n v="-107900"/>
    <n v="0"/>
  </r>
  <r>
    <s v="100"/>
    <x v="0"/>
    <x v="3"/>
    <s v="OUTFLOWS"/>
    <s v="03"/>
    <s v="City Manager"/>
    <s v="00"/>
    <s v="Non Divisional"/>
    <s v="124"/>
    <s v="Economic Development"/>
    <s v="100.03.00.124-6615.03"/>
    <s v="Economic Development Programs Chamber of Commerce"/>
    <n v="-10000"/>
    <n v="-10000"/>
    <n v="0"/>
    <n v="0"/>
    <n v="0"/>
  </r>
  <r>
    <s v="100"/>
    <x v="0"/>
    <x v="3"/>
    <s v="OUTFLOWS"/>
    <s v="03"/>
    <s v="City Manager"/>
    <s v="00"/>
    <s v="Non Divisional"/>
    <s v="124"/>
    <s v="Economic Development"/>
    <s v="100.03.00.124-6615.04"/>
    <s v="Economic Development Programs San Joaquin Partnership"/>
    <n v="0"/>
    <n v="0"/>
    <n v="0"/>
    <n v="0"/>
    <n v="0"/>
  </r>
  <r>
    <s v="100"/>
    <x v="0"/>
    <x v="3"/>
    <s v="OUTFLOWS"/>
    <s v="03"/>
    <s v="City Manager"/>
    <s v="00"/>
    <s v="Non Divisional"/>
    <s v="124"/>
    <s v="Economic Development"/>
    <s v="100.03.00.124-6615.05"/>
    <s v="Economic Development Programs Facade Improvements"/>
    <n v="-15000"/>
    <n v="0"/>
    <n v="0"/>
    <n v="0"/>
    <n v="0"/>
  </r>
  <r>
    <s v="100"/>
    <x v="0"/>
    <x v="3"/>
    <s v="OUTFLOWS"/>
    <s v="03"/>
    <s v="City Manager"/>
    <s v="00"/>
    <s v="Non Divisional"/>
    <s v="124"/>
    <s v="Economic Development"/>
    <s v="100.03.00.124-6615.09"/>
    <s v="Economic Development Programs SJCo Economic Development Agency"/>
    <n v="0"/>
    <n v="0"/>
    <n v="0"/>
    <n v="0"/>
    <n v="0"/>
  </r>
  <r>
    <s v="100"/>
    <x v="0"/>
    <x v="3"/>
    <s v="OUTFLOWS"/>
    <s v="03"/>
    <s v="City Manager"/>
    <s v="00"/>
    <s v="Non Divisional"/>
    <s v="124"/>
    <s v="Economic Development"/>
    <s v="100.03.00.124-6615.10"/>
    <s v="Economic Development Programs Assistance"/>
    <n v="-262000"/>
    <n v="-3000"/>
    <n v="-200000"/>
    <n v="-200000"/>
    <n v="0"/>
  </r>
  <r>
    <s v="100"/>
    <x v="0"/>
    <x v="2"/>
    <s v="OUTFLOWS"/>
    <s v="03"/>
    <s v="City Manager"/>
    <s v="00"/>
    <s v="Non Divisional"/>
    <s v="126"/>
    <s v="Affordable Housing/Homelessness"/>
    <s v="100.03.00.126-5000.01"/>
    <s v="Salaries Regular"/>
    <n v="0"/>
    <n v="-10000"/>
    <n v="-124404"/>
    <n v="-124404"/>
    <n v="0"/>
  </r>
  <r>
    <s v="100"/>
    <x v="0"/>
    <x v="2"/>
    <s v="OUTFLOWS"/>
    <s v="03"/>
    <s v="City Manager"/>
    <s v="00"/>
    <s v="Non Divisional"/>
    <s v="126"/>
    <s v="Affordable Housing/Homelessness"/>
    <s v="100.03.00.126-5000.02"/>
    <s v="Salaries Part Time"/>
    <n v="0"/>
    <n v="0"/>
    <n v="0"/>
    <n v="0"/>
    <n v="0"/>
  </r>
  <r>
    <s v="100"/>
    <x v="0"/>
    <x v="2"/>
    <s v="OUTFLOWS"/>
    <s v="03"/>
    <s v="City Manager"/>
    <s v="00"/>
    <s v="Non Divisional"/>
    <s v="126"/>
    <s v="Affordable Housing/Homelessness"/>
    <s v="100.03.00.126-5000.07"/>
    <s v="Salaries Admin Leave Pay"/>
    <n v="0"/>
    <n v="0"/>
    <n v="-2433"/>
    <n v="-2433"/>
    <n v="0"/>
  </r>
  <r>
    <s v="100"/>
    <x v="0"/>
    <x v="2"/>
    <s v="OUTFLOWS"/>
    <s v="03"/>
    <s v="City Manager"/>
    <s v="00"/>
    <s v="Non Divisional"/>
    <s v="126"/>
    <s v="Affordable Housing/Homelessness"/>
    <s v="100.03.00.126-5000.08"/>
    <s v="Salaries Longevity Pay"/>
    <n v="0"/>
    <n v="0"/>
    <n v="-1200"/>
    <n v="-1200"/>
    <n v="0"/>
  </r>
  <r>
    <s v="100"/>
    <x v="0"/>
    <x v="2"/>
    <s v="OUTFLOWS"/>
    <s v="03"/>
    <s v="City Manager"/>
    <s v="00"/>
    <s v="Non Divisional"/>
    <s v="126"/>
    <s v="Affordable Housing/Homelessness"/>
    <s v="100.03.00.126-5000.10"/>
    <s v="Salaries Furloughs"/>
    <n v="0"/>
    <n v="0"/>
    <n v="0"/>
    <n v="0"/>
    <n v="0"/>
  </r>
  <r>
    <s v="100"/>
    <x v="0"/>
    <x v="2"/>
    <s v="OUTFLOWS"/>
    <s v="03"/>
    <s v="City Manager"/>
    <s v="00"/>
    <s v="Non Divisional"/>
    <s v="126"/>
    <s v="Affordable Housing/Homelessness"/>
    <s v="100.03.00.126-5000.12"/>
    <s v="Salaries Compensated Absences"/>
    <n v="0"/>
    <n v="0"/>
    <n v="0"/>
    <n v="0"/>
    <n v="0"/>
  </r>
  <r>
    <s v="100"/>
    <x v="0"/>
    <x v="2"/>
    <s v="OUTFLOWS"/>
    <s v="03"/>
    <s v="City Manager"/>
    <s v="00"/>
    <s v="Non Divisional"/>
    <s v="126"/>
    <s v="Affordable Housing/Homelessness"/>
    <s v="100.03.00.126-5100.00"/>
    <s v="Benefits PERS Pool Liability"/>
    <n v="0"/>
    <n v="-2000"/>
    <n v="-26257"/>
    <n v="-35000"/>
    <n v="-8743"/>
  </r>
  <r>
    <s v="100"/>
    <x v="0"/>
    <x v="2"/>
    <s v="OUTFLOWS"/>
    <s v="03"/>
    <s v="City Manager"/>
    <s v="00"/>
    <s v="Non Divisional"/>
    <s v="126"/>
    <s v="Affordable Housing/Homelessness"/>
    <s v="100.03.00.126-5100.01"/>
    <s v="Benefits Retirement"/>
    <n v="0"/>
    <n v="-1000"/>
    <n v="-7538"/>
    <n v="-7538"/>
    <n v="0"/>
  </r>
  <r>
    <s v="100"/>
    <x v="0"/>
    <x v="2"/>
    <s v="OUTFLOWS"/>
    <s v="03"/>
    <s v="City Manager"/>
    <s v="00"/>
    <s v="Non Divisional"/>
    <s v="126"/>
    <s v="Affordable Housing/Homelessness"/>
    <s v="100.03.00.126-5100.02"/>
    <s v="Benefits Health Insurance"/>
    <n v="0"/>
    <n v="-2000"/>
    <n v="-22500"/>
    <n v="-22500"/>
    <n v="0"/>
  </r>
  <r>
    <s v="100"/>
    <x v="0"/>
    <x v="2"/>
    <s v="OUTFLOWS"/>
    <s v="03"/>
    <s v="City Manager"/>
    <s v="00"/>
    <s v="Non Divisional"/>
    <s v="126"/>
    <s v="Affordable Housing/Homelessness"/>
    <s v="100.03.00.126-5100.03"/>
    <s v="Benefits Dental Insurance"/>
    <n v="0"/>
    <n v="0"/>
    <n v="-1318"/>
    <n v="-1318"/>
    <n v="0"/>
  </r>
  <r>
    <s v="100"/>
    <x v="0"/>
    <x v="2"/>
    <s v="OUTFLOWS"/>
    <s v="03"/>
    <s v="City Manager"/>
    <s v="00"/>
    <s v="Non Divisional"/>
    <s v="126"/>
    <s v="Affordable Housing/Homelessness"/>
    <s v="100.03.00.126-5100.04"/>
    <s v="Benefits Vision Insurance"/>
    <n v="0"/>
    <n v="0"/>
    <n v="-211"/>
    <n v="-211"/>
    <n v="0"/>
  </r>
  <r>
    <s v="100"/>
    <x v="0"/>
    <x v="2"/>
    <s v="OUTFLOWS"/>
    <s v="03"/>
    <s v="City Manager"/>
    <s v="00"/>
    <s v="Non Divisional"/>
    <s v="126"/>
    <s v="Affordable Housing/Homelessness"/>
    <s v="100.03.00.126-5100.05"/>
    <s v="Benefits Life Insurance"/>
    <n v="0"/>
    <n v="0"/>
    <n v="-229"/>
    <n v="-229"/>
    <n v="0"/>
  </r>
  <r>
    <s v="100"/>
    <x v="0"/>
    <x v="2"/>
    <s v="OUTFLOWS"/>
    <s v="03"/>
    <s v="City Manager"/>
    <s v="00"/>
    <s v="Non Divisional"/>
    <s v="126"/>
    <s v="Affordable Housing/Homelessness"/>
    <s v="100.03.00.126-5100.06"/>
    <s v="Benefits Worker's Comp"/>
    <n v="0"/>
    <n v="0"/>
    <n v="0"/>
    <n v="0"/>
    <n v="0"/>
  </r>
  <r>
    <s v="100"/>
    <x v="0"/>
    <x v="2"/>
    <s v="OUTFLOWS"/>
    <s v="03"/>
    <s v="City Manager"/>
    <s v="00"/>
    <s v="Non Divisional"/>
    <s v="126"/>
    <s v="Affordable Housing/Homelessness"/>
    <s v="100.03.00.126-5100.07"/>
    <s v="Benefits Long Term Disability"/>
    <n v="0"/>
    <n v="0"/>
    <n v="-1211"/>
    <n v="-1211"/>
    <n v="0"/>
  </r>
  <r>
    <s v="100"/>
    <x v="0"/>
    <x v="2"/>
    <s v="OUTFLOWS"/>
    <s v="03"/>
    <s v="City Manager"/>
    <s v="00"/>
    <s v="Non Divisional"/>
    <s v="126"/>
    <s v="Affordable Housing/Homelessness"/>
    <s v="100.03.00.126-5100.08"/>
    <s v="Benefits Deferred Compensation"/>
    <n v="0"/>
    <n v="0"/>
    <n v="0"/>
    <n v="0"/>
    <n v="0"/>
  </r>
  <r>
    <s v="100"/>
    <x v="0"/>
    <x v="2"/>
    <s v="OUTFLOWS"/>
    <s v="03"/>
    <s v="City Manager"/>
    <s v="00"/>
    <s v="Non Divisional"/>
    <s v="126"/>
    <s v="Affordable Housing/Homelessness"/>
    <s v="100.03.00.126-5100.11"/>
    <s v="Benefits Medicare"/>
    <n v="0"/>
    <n v="0"/>
    <n v="-1873"/>
    <n v="-3000"/>
    <n v="-1127"/>
  </r>
  <r>
    <s v="100"/>
    <x v="0"/>
    <x v="2"/>
    <s v="OUTFLOWS"/>
    <s v="03"/>
    <s v="City Manager"/>
    <s v="00"/>
    <s v="Non Divisional"/>
    <s v="126"/>
    <s v="Affordable Housing/Homelessness"/>
    <s v="100.03.00.126-5100.15"/>
    <s v="Benefits Cell Phone Allowance"/>
    <n v="0"/>
    <n v="0"/>
    <n v="-1068"/>
    <n v="-1068"/>
    <n v="0"/>
  </r>
  <r>
    <s v="100"/>
    <x v="0"/>
    <x v="3"/>
    <s v="OUTFLOWS"/>
    <s v="03"/>
    <s v="City Manager"/>
    <s v="00"/>
    <s v="Non Divisional"/>
    <s v="126"/>
    <s v="Affordable Housing/Homelessness"/>
    <s v="100.03.00.126-6000.01"/>
    <s v="Professional Services General"/>
    <n v="0"/>
    <n v="0"/>
    <n v="0"/>
    <n v="0"/>
    <n v="0"/>
  </r>
  <r>
    <s v="100"/>
    <x v="0"/>
    <x v="3"/>
    <s v="OUTFLOWS"/>
    <s v="03"/>
    <s v="City Manager"/>
    <s v="00"/>
    <s v="Non Divisional"/>
    <s v="126"/>
    <s v="Affordable Housing/Homelessness"/>
    <s v="100.03.00.126-6500.04"/>
    <s v="Claims &amp; Insurance Insurance Premiums"/>
    <n v="0"/>
    <n v="0"/>
    <n v="0"/>
    <n v="0"/>
    <n v="0"/>
  </r>
  <r>
    <s v="100"/>
    <x v="0"/>
    <x v="3"/>
    <s v="OUTFLOWS"/>
    <s v="03"/>
    <s v="City Manager"/>
    <s v="00"/>
    <s v="Non Divisional"/>
    <s v="126"/>
    <s v="Affordable Housing/Homelessness"/>
    <s v="100.03.00.126-6600.14"/>
    <s v="Administrative Expenses Filing/Recording Fee"/>
    <n v="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000.01"/>
    <s v="Salaries Regular"/>
    <n v="-284000"/>
    <n v="-224000"/>
    <n v="-380746"/>
    <n v="-350000"/>
    <n v="30746"/>
  </r>
  <r>
    <s v="100"/>
    <x v="0"/>
    <x v="2"/>
    <s v="OUTFLOWS"/>
    <s v="04"/>
    <s v="Human Resources"/>
    <s v="00"/>
    <s v="Non Divisional"/>
    <s v="130"/>
    <s v="Human Resources"/>
    <s v="100.04.00.130-5000.02"/>
    <s v="Salaries Part Time"/>
    <n v="-800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000.03"/>
    <s v="Salaries Overtime"/>
    <n v="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000.06"/>
    <s v="Salaries Out of Class"/>
    <n v="-9000"/>
    <n v="-100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000.07"/>
    <s v="Salaries Admin Leave Pay"/>
    <n v="-3000"/>
    <n v="-3000"/>
    <n v="-2510"/>
    <n v="-2510"/>
    <n v="0"/>
  </r>
  <r>
    <s v="100"/>
    <x v="0"/>
    <x v="2"/>
    <s v="OUTFLOWS"/>
    <s v="04"/>
    <s v="Human Resources"/>
    <s v="00"/>
    <s v="Non Divisional"/>
    <s v="130"/>
    <s v="Human Resources"/>
    <s v="100.04.00.130-5000.08"/>
    <s v="Salaries Longevity Pay"/>
    <n v="-2000"/>
    <n v="-2000"/>
    <n v="-5320"/>
    <n v="-5320"/>
    <n v="0"/>
  </r>
  <r>
    <s v="100"/>
    <x v="0"/>
    <x v="2"/>
    <s v="OUTFLOWS"/>
    <s v="04"/>
    <s v="Human Resources"/>
    <s v="00"/>
    <s v="Non Divisional"/>
    <s v="130"/>
    <s v="Human Resources"/>
    <s v="100.04.00.130-5000.10"/>
    <s v="Salaries Furloughs"/>
    <n v="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000.12"/>
    <s v="Salaries Compensated Absences"/>
    <n v="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100.00"/>
    <s v="Benefits PERS Pool Liability"/>
    <n v="-58000"/>
    <n v="-44000"/>
    <n v="-73199"/>
    <n v="-84000"/>
    <n v="-10801"/>
  </r>
  <r>
    <s v="100"/>
    <x v="0"/>
    <x v="2"/>
    <s v="OUTFLOWS"/>
    <s v="04"/>
    <s v="Human Resources"/>
    <s v="00"/>
    <s v="Non Divisional"/>
    <s v="130"/>
    <s v="Human Resources"/>
    <s v="100.04.00.130-5100.01"/>
    <s v="Benefits Retirement"/>
    <n v="-19000"/>
    <n v="-16000"/>
    <n v="-39013"/>
    <n v="-39013"/>
    <n v="0"/>
  </r>
  <r>
    <s v="100"/>
    <x v="0"/>
    <x v="2"/>
    <s v="OUTFLOWS"/>
    <s v="04"/>
    <s v="Human Resources"/>
    <s v="00"/>
    <s v="Non Divisional"/>
    <s v="130"/>
    <s v="Human Resources"/>
    <s v="100.04.00.130-5100.02"/>
    <s v="Benefits Health Insurance"/>
    <n v="-28000"/>
    <n v="-21000"/>
    <n v="-44674"/>
    <n v="-44674"/>
    <n v="0"/>
  </r>
  <r>
    <s v="100"/>
    <x v="0"/>
    <x v="2"/>
    <s v="OUTFLOWS"/>
    <s v="04"/>
    <s v="Human Resources"/>
    <s v="00"/>
    <s v="Non Divisional"/>
    <s v="130"/>
    <s v="Human Resources"/>
    <s v="100.04.00.130-5100.03"/>
    <s v="Benefits Dental Insurance"/>
    <n v="-4000"/>
    <n v="-2000"/>
    <n v="-5254"/>
    <n v="-5254"/>
    <n v="0"/>
  </r>
  <r>
    <s v="100"/>
    <x v="0"/>
    <x v="2"/>
    <s v="OUTFLOWS"/>
    <s v="04"/>
    <s v="Human Resources"/>
    <s v="00"/>
    <s v="Non Divisional"/>
    <s v="130"/>
    <s v="Human Resources"/>
    <s v="100.04.00.130-5100.04"/>
    <s v="Benefits Vision Insurance"/>
    <n v="-1000"/>
    <n v="0"/>
    <n v="-864"/>
    <n v="-864"/>
    <n v="0"/>
  </r>
  <r>
    <s v="100"/>
    <x v="0"/>
    <x v="2"/>
    <s v="OUTFLOWS"/>
    <s v="04"/>
    <s v="Human Resources"/>
    <s v="00"/>
    <s v="Non Divisional"/>
    <s v="130"/>
    <s v="Human Resources"/>
    <s v="100.04.00.130-5100.05"/>
    <s v="Benefits Life Insurance"/>
    <n v="0"/>
    <n v="0"/>
    <n v="-413"/>
    <n v="-413"/>
    <n v="0"/>
  </r>
  <r>
    <s v="100"/>
    <x v="0"/>
    <x v="2"/>
    <s v="OUTFLOWS"/>
    <s v="04"/>
    <s v="Human Resources"/>
    <s v="00"/>
    <s v="Non Divisional"/>
    <s v="130"/>
    <s v="Human Resources"/>
    <s v="100.04.00.130-5100.06"/>
    <s v="Benefits Worker's Comp"/>
    <n v="-9000"/>
    <n v="-9000"/>
    <n v="-9600"/>
    <n v="-10000"/>
    <n v="-400"/>
  </r>
  <r>
    <s v="100"/>
    <x v="0"/>
    <x v="2"/>
    <s v="OUTFLOWS"/>
    <s v="04"/>
    <s v="Human Resources"/>
    <s v="00"/>
    <s v="Non Divisional"/>
    <s v="130"/>
    <s v="Human Resources"/>
    <s v="100.04.00.130-5100.07"/>
    <s v="Benefits Long Term Disability"/>
    <n v="-1000"/>
    <n v="-1000"/>
    <n v="-1857"/>
    <n v="-1857"/>
    <n v="0"/>
  </r>
  <r>
    <s v="100"/>
    <x v="0"/>
    <x v="2"/>
    <s v="OUTFLOWS"/>
    <s v="04"/>
    <s v="Human Resources"/>
    <s v="00"/>
    <s v="Non Divisional"/>
    <s v="130"/>
    <s v="Human Resources"/>
    <s v="100.04.00.130-5100.08"/>
    <s v="Benefits Deferred Compensation"/>
    <n v="-2000"/>
    <n v="-4000"/>
    <n v="-8137"/>
    <n v="-8137"/>
    <n v="0"/>
  </r>
  <r>
    <s v="100"/>
    <x v="0"/>
    <x v="2"/>
    <s v="OUTFLOWS"/>
    <s v="04"/>
    <s v="Human Resources"/>
    <s v="00"/>
    <s v="Non Divisional"/>
    <s v="130"/>
    <s v="Human Resources"/>
    <s v="100.04.00.130-5100.09"/>
    <s v="Benefits Unemployment Insurance"/>
    <n v="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100.11"/>
    <s v="Benefits Medicare"/>
    <n v="-4000"/>
    <n v="-3000"/>
    <n v="-5731"/>
    <n v="-5731"/>
    <n v="0"/>
  </r>
  <r>
    <s v="100"/>
    <x v="0"/>
    <x v="2"/>
    <s v="OUTFLOWS"/>
    <s v="04"/>
    <s v="Human Resources"/>
    <s v="00"/>
    <s v="Non Divisional"/>
    <s v="130"/>
    <s v="Human Resources"/>
    <s v="100.04.00.130-5100.12"/>
    <s v="Benefits Annual Physical Exam"/>
    <n v="0"/>
    <n v="0"/>
    <n v="0"/>
    <n v="0"/>
    <n v="0"/>
  </r>
  <r>
    <s v="100"/>
    <x v="0"/>
    <x v="2"/>
    <s v="OUTFLOWS"/>
    <s v="04"/>
    <s v="Human Resources"/>
    <s v="00"/>
    <s v="Non Divisional"/>
    <s v="130"/>
    <s v="Human Resources"/>
    <s v="100.04.00.130-5100.15"/>
    <s v="Benefits Cell Phone Allowance"/>
    <n v="-1000"/>
    <n v="-1000"/>
    <n v="-1440"/>
    <n v="-1440"/>
    <n v="0"/>
  </r>
  <r>
    <s v="100"/>
    <x v="0"/>
    <x v="2"/>
    <s v="OUTFLOWS"/>
    <s v="04"/>
    <s v="Human Resources"/>
    <s v="00"/>
    <s v="Non Divisional"/>
    <s v="130"/>
    <s v="Human Resources"/>
    <s v="100.04.00.130-5100.17"/>
    <s v="Benefits Other Post Employment Benefits"/>
    <n v="-15000"/>
    <n v="-15000"/>
    <n v="-15500"/>
    <n v="-15500"/>
    <n v="0"/>
  </r>
  <r>
    <s v="100"/>
    <x v="0"/>
    <x v="3"/>
    <s v="OUTFLOWS"/>
    <s v="04"/>
    <s v="Human Resources"/>
    <s v="00"/>
    <s v="Non Divisional"/>
    <s v="130"/>
    <s v="Human Resources"/>
    <s v="100.04.00.130-6000.01"/>
    <s v="Professional Services General"/>
    <n v="-84000"/>
    <n v="-59000"/>
    <n v="0"/>
    <n v="0"/>
    <n v="0"/>
  </r>
  <r>
    <s v="100"/>
    <x v="0"/>
    <x v="3"/>
    <s v="OUTFLOWS"/>
    <s v="04"/>
    <s v="Human Resources"/>
    <s v="00"/>
    <s v="Non Divisional"/>
    <s v="130"/>
    <s v="Human Resources"/>
    <s v="100.04.00.130-6000.12"/>
    <s v="Professional Services Contract Services"/>
    <n v="0"/>
    <n v="0"/>
    <n v="0"/>
    <n v="0"/>
    <n v="0"/>
  </r>
  <r>
    <s v="100"/>
    <x v="0"/>
    <x v="3"/>
    <s v="OUTFLOWS"/>
    <s v="04"/>
    <s v="Human Resources"/>
    <s v="00"/>
    <s v="Non Divisional"/>
    <s v="130"/>
    <s v="Human Resources"/>
    <s v="100.04.00.130-6000.18"/>
    <s v="Professional Services Legal"/>
    <n v="-37000"/>
    <n v="-552000"/>
    <n v="-180000"/>
    <n v="-180000"/>
    <n v="0"/>
  </r>
  <r>
    <s v="100"/>
    <x v="0"/>
    <x v="3"/>
    <s v="OUTFLOWS"/>
    <s v="04"/>
    <s v="Human Resources"/>
    <s v="00"/>
    <s v="Non Divisional"/>
    <s v="130"/>
    <s v="Human Resources"/>
    <s v="100.04.00.130-6000.19"/>
    <s v="Professional Services Labor Relations"/>
    <n v="-149000"/>
    <n v="-101000"/>
    <n v="-118500"/>
    <n v="-118500"/>
    <n v="0"/>
  </r>
  <r>
    <s v="100"/>
    <x v="0"/>
    <x v="3"/>
    <s v="OUTFLOWS"/>
    <s v="04"/>
    <s v="Human Resources"/>
    <s v="00"/>
    <s v="Non Divisional"/>
    <s v="130"/>
    <s v="Human Resources"/>
    <s v="100.04.00.130-6100.01"/>
    <s v="Utilities Electric"/>
    <n v="-7000"/>
    <n v="-4000"/>
    <n v="-8000"/>
    <n v="-8000"/>
    <n v="0"/>
  </r>
  <r>
    <s v="100"/>
    <x v="0"/>
    <x v="3"/>
    <s v="OUTFLOWS"/>
    <s v="04"/>
    <s v="Human Resources"/>
    <s v="00"/>
    <s v="Non Divisional"/>
    <s v="130"/>
    <s v="Human Resources"/>
    <s v="100.04.00.130-6100.02"/>
    <s v="Utilities Telephone"/>
    <n v="-1000"/>
    <n v="-1000"/>
    <n v="-850"/>
    <n v="-850"/>
    <n v="0"/>
  </r>
  <r>
    <s v="100"/>
    <x v="0"/>
    <x v="3"/>
    <s v="OUTFLOWS"/>
    <s v="04"/>
    <s v="Human Resources"/>
    <s v="00"/>
    <s v="Non Divisional"/>
    <s v="130"/>
    <s v="Human Resources"/>
    <s v="100.04.00.130-6100.03"/>
    <s v="Utilities Data Transmission / ISP"/>
    <n v="-1000"/>
    <n v="-1000"/>
    <n v="-1200"/>
    <n v="-1200"/>
    <n v="0"/>
  </r>
  <r>
    <s v="100"/>
    <x v="0"/>
    <x v="3"/>
    <s v="OUTFLOWS"/>
    <s v="04"/>
    <s v="Human Resources"/>
    <s v="00"/>
    <s v="Non Divisional"/>
    <s v="130"/>
    <s v="Human Resources"/>
    <s v="100.04.00.130-6200.01"/>
    <s v="Supplies Office"/>
    <n v="-4000"/>
    <n v="-3000"/>
    <n v="-4500"/>
    <n v="-4500"/>
    <n v="0"/>
  </r>
  <r>
    <s v="100"/>
    <x v="0"/>
    <x v="3"/>
    <s v="OUTFLOWS"/>
    <s v="04"/>
    <s v="Human Resources"/>
    <s v="00"/>
    <s v="Non Divisional"/>
    <s v="130"/>
    <s v="Human Resources"/>
    <s v="100.04.00.130-6200.02"/>
    <s v="Supplies Special Department"/>
    <n v="-8000"/>
    <n v="-3000"/>
    <n v="-1000"/>
    <n v="-1000"/>
    <n v="0"/>
  </r>
  <r>
    <s v="100"/>
    <x v="0"/>
    <x v="3"/>
    <s v="OUTFLOWS"/>
    <s v="04"/>
    <s v="Human Resources"/>
    <s v="00"/>
    <s v="Non Divisional"/>
    <s v="130"/>
    <s v="Human Resources"/>
    <s v="100.04.00.130-6200.03"/>
    <s v="Supplies Copier Maintenance &amp; Supplies"/>
    <n v="0"/>
    <n v="0"/>
    <n v="0"/>
    <n v="0"/>
    <n v="0"/>
  </r>
  <r>
    <s v="100"/>
    <x v="0"/>
    <x v="3"/>
    <s v="OUTFLOWS"/>
    <s v="04"/>
    <s v="Human Resources"/>
    <s v="00"/>
    <s v="Non Divisional"/>
    <s v="130"/>
    <s v="Human Resources"/>
    <s v="100.04.00.130-6200.04"/>
    <s v="Supplies Postage"/>
    <n v="0"/>
    <n v="0"/>
    <n v="-200"/>
    <n v="-200"/>
    <n v="0"/>
  </r>
  <r>
    <s v="100"/>
    <x v="0"/>
    <x v="3"/>
    <s v="OUTFLOWS"/>
    <s v="04"/>
    <s v="Human Resources"/>
    <s v="00"/>
    <s v="Non Divisional"/>
    <s v="130"/>
    <s v="Human Resources"/>
    <s v="100.04.00.130-6200.09"/>
    <s v="Supplies Data Processing"/>
    <n v="0"/>
    <n v="0"/>
    <n v="0"/>
    <n v="0"/>
    <n v="0"/>
  </r>
  <r>
    <s v="100"/>
    <x v="0"/>
    <x v="3"/>
    <s v="OUTFLOWS"/>
    <s v="04"/>
    <s v="Human Resources"/>
    <s v="00"/>
    <s v="Non Divisional"/>
    <s v="130"/>
    <s v="Human Resources"/>
    <s v="100.04.00.130-6300.01"/>
    <s v="Dues &amp; Subscriptions Memberships"/>
    <n v="-1000"/>
    <n v="-1000"/>
    <n v="-4500"/>
    <n v="-4500"/>
    <n v="0"/>
  </r>
  <r>
    <s v="100"/>
    <x v="0"/>
    <x v="3"/>
    <s v="OUTFLOWS"/>
    <s v="04"/>
    <s v="Human Resources"/>
    <s v="00"/>
    <s v="Non Divisional"/>
    <s v="130"/>
    <s v="Human Resources"/>
    <s v="100.04.00.130-6300.02"/>
    <s v="Dues &amp; Subscriptions Publications"/>
    <n v="-1000"/>
    <n v="-1000"/>
    <n v="-800"/>
    <n v="-800"/>
    <n v="0"/>
  </r>
  <r>
    <s v="100"/>
    <x v="0"/>
    <x v="3"/>
    <s v="OUTFLOWS"/>
    <s v="04"/>
    <s v="Human Resources"/>
    <s v="00"/>
    <s v="Non Divisional"/>
    <s v="130"/>
    <s v="Human Resources"/>
    <s v="100.04.00.130-6500.04"/>
    <s v="Claims &amp; Insurance Insurance Premiums"/>
    <n v="-12000"/>
    <n v="-12000"/>
    <n v="-12600"/>
    <n v="-12000"/>
    <n v="600"/>
  </r>
  <r>
    <s v="100"/>
    <x v="0"/>
    <x v="3"/>
    <s v="OUTFLOWS"/>
    <s v="04"/>
    <s v="Human Resources"/>
    <s v="00"/>
    <s v="Non Divisional"/>
    <s v="130"/>
    <s v="Human Resources"/>
    <s v="100.04.00.130-6600.01"/>
    <s v="Administrative Expenses Meetings"/>
    <n v="0"/>
    <n v="0"/>
    <n v="-250"/>
    <n v="-250"/>
    <n v="0"/>
  </r>
  <r>
    <s v="100"/>
    <x v="0"/>
    <x v="3"/>
    <s v="OUTFLOWS"/>
    <s v="04"/>
    <s v="Human Resources"/>
    <s v="00"/>
    <s v="Non Divisional"/>
    <s v="130"/>
    <s v="Human Resources"/>
    <s v="100.04.00.130-6600.03"/>
    <s v="Administrative Expenses Mileage Reimbursement"/>
    <n v="0"/>
    <n v="0"/>
    <n v="-100"/>
    <n v="-100"/>
    <n v="0"/>
  </r>
  <r>
    <s v="100"/>
    <x v="0"/>
    <x v="3"/>
    <s v="OUTFLOWS"/>
    <s v="04"/>
    <s v="Human Resources"/>
    <s v="00"/>
    <s v="Non Divisional"/>
    <s v="130"/>
    <s v="Human Resources"/>
    <s v="100.04.00.130-6600.04"/>
    <s v="Administrative Expenses Training/Conferences"/>
    <n v="-4000"/>
    <n v="-14000"/>
    <n v="-16818"/>
    <n v="-16818"/>
    <n v="0"/>
  </r>
  <r>
    <s v="100"/>
    <x v="0"/>
    <x v="3"/>
    <s v="OUTFLOWS"/>
    <s v="04"/>
    <s v="Human Resources"/>
    <s v="00"/>
    <s v="Non Divisional"/>
    <s v="130"/>
    <s v="Human Resources"/>
    <s v="100.04.00.130-6600.06"/>
    <s v="Administrative Expenses Property/Building Rental"/>
    <n v="-16000"/>
    <n v="0"/>
    <n v="0"/>
    <n v="0"/>
    <n v="0"/>
  </r>
  <r>
    <s v="100"/>
    <x v="0"/>
    <x v="3"/>
    <s v="OUTFLOWS"/>
    <s v="04"/>
    <s v="Human Resources"/>
    <s v="00"/>
    <s v="Non Divisional"/>
    <s v="130"/>
    <s v="Human Resources"/>
    <s v="100.04.00.130-6600.07"/>
    <s v="Administrative Expenses Employee Recruitment"/>
    <n v="-3000"/>
    <n v="-74000"/>
    <n v="-141000"/>
    <n v="-136000"/>
    <n v="5000"/>
  </r>
  <r>
    <s v="100"/>
    <x v="0"/>
    <x v="4"/>
    <s v="OUTFLOWS"/>
    <s v="04"/>
    <s v="Human Resources"/>
    <s v="00"/>
    <s v="Non Divisional"/>
    <s v="130"/>
    <s v="Human Resources"/>
    <s v="100.04.00.130-7000.12"/>
    <s v="Capital Outlay Furniture"/>
    <n v="-23000"/>
    <n v="0"/>
    <n v="0"/>
    <n v="0"/>
    <n v="0"/>
  </r>
  <r>
    <s v="100"/>
    <x v="0"/>
    <x v="2"/>
    <s v="OUTFLOWS"/>
    <s v="05"/>
    <s v="Finance"/>
    <s v="00"/>
    <s v="Non Divisional"/>
    <s v="150"/>
    <s v="Fiscal Management"/>
    <s v="100.05.00.150-5000.01"/>
    <s v="Salaries Regular"/>
    <n v="-537000"/>
    <n v="-355000"/>
    <n v="-1176846"/>
    <n v="-1176846"/>
    <n v="0"/>
  </r>
  <r>
    <s v="100"/>
    <x v="0"/>
    <x v="2"/>
    <s v="OUTFLOWS"/>
    <s v="05"/>
    <s v="Finance"/>
    <s v="00"/>
    <s v="Non Divisional"/>
    <s v="150"/>
    <s v="Fiscal Management"/>
    <s v="100.05.00.150-5000.02"/>
    <s v="Salaries Part Time"/>
    <n v="0"/>
    <n v="-2000"/>
    <n v="0"/>
    <n v="-73000"/>
    <n v="-73000"/>
  </r>
  <r>
    <s v="100"/>
    <x v="0"/>
    <x v="2"/>
    <s v="OUTFLOWS"/>
    <s v="05"/>
    <s v="Finance"/>
    <s v="00"/>
    <s v="Non Divisional"/>
    <s v="150"/>
    <s v="Fiscal Management"/>
    <s v="100.05.00.150-5000.03"/>
    <s v="Salaries Overtime"/>
    <n v="-5000"/>
    <n v="-4000"/>
    <n v="-2000"/>
    <n v="-21800"/>
    <n v="-19800"/>
  </r>
  <r>
    <s v="100"/>
    <x v="0"/>
    <x v="2"/>
    <s v="OUTFLOWS"/>
    <s v="05"/>
    <s v="Finance"/>
    <s v="00"/>
    <s v="Non Divisional"/>
    <s v="150"/>
    <s v="Fiscal Management"/>
    <s v="100.05.00.150-5000.04"/>
    <s v="Salaries Holiday Pay"/>
    <n v="0"/>
    <n v="0"/>
    <n v="0"/>
    <n v="-3300"/>
    <n v="-3300"/>
  </r>
  <r>
    <s v="100"/>
    <x v="0"/>
    <x v="2"/>
    <s v="OUTFLOWS"/>
    <s v="05"/>
    <s v="Finance"/>
    <s v="00"/>
    <s v="Non Divisional"/>
    <s v="150"/>
    <s v="Fiscal Management"/>
    <s v="100.05.00.150-5000.06"/>
    <s v="Salaries Out of Class"/>
    <n v="-3000"/>
    <n v="0"/>
    <n v="-2429"/>
    <n v="-4000"/>
    <n v="-1571"/>
  </r>
  <r>
    <s v="100"/>
    <x v="0"/>
    <x v="2"/>
    <s v="OUTFLOWS"/>
    <s v="05"/>
    <s v="Finance"/>
    <s v="00"/>
    <s v="Non Divisional"/>
    <s v="150"/>
    <s v="Fiscal Management"/>
    <s v="100.05.00.150-5000.07"/>
    <s v="Salaries Admin Leave Pay"/>
    <n v="-29000"/>
    <n v="-6000"/>
    <n v="-13129"/>
    <n v="-13129"/>
    <n v="0"/>
  </r>
  <r>
    <s v="100"/>
    <x v="0"/>
    <x v="2"/>
    <s v="OUTFLOWS"/>
    <s v="05"/>
    <s v="Finance"/>
    <s v="00"/>
    <s v="Non Divisional"/>
    <s v="150"/>
    <s v="Fiscal Management"/>
    <s v="100.05.00.150-5000.08"/>
    <s v="Salaries Longevity Pay"/>
    <n v="-2000"/>
    <n v="-2000"/>
    <n v="-14715"/>
    <n v="-14715"/>
    <n v="0"/>
  </r>
  <r>
    <s v="100"/>
    <x v="0"/>
    <x v="2"/>
    <s v="OUTFLOWS"/>
    <s v="05"/>
    <s v="Finance"/>
    <s v="00"/>
    <s v="Non Divisional"/>
    <s v="150"/>
    <s v="Fiscal Management"/>
    <s v="100.05.00.150-5000.10"/>
    <s v="Salaries Furloughs"/>
    <n v="0"/>
    <n v="0"/>
    <n v="0"/>
    <n v="0"/>
    <n v="0"/>
  </r>
  <r>
    <s v="100"/>
    <x v="0"/>
    <x v="2"/>
    <s v="OUTFLOWS"/>
    <s v="05"/>
    <s v="Finance"/>
    <s v="00"/>
    <s v="Non Divisional"/>
    <s v="150"/>
    <s v="Fiscal Management"/>
    <s v="100.05.00.150-5000.12"/>
    <s v="Salaries Compensated Absences"/>
    <n v="0"/>
    <n v="0"/>
    <n v="0"/>
    <n v="0"/>
    <n v="0"/>
  </r>
  <r>
    <s v="100"/>
    <x v="0"/>
    <x v="2"/>
    <s v="OUTFLOWS"/>
    <s v="05"/>
    <s v="Finance"/>
    <s v="00"/>
    <s v="Non Divisional"/>
    <s v="150"/>
    <s v="Fiscal Management"/>
    <s v="100.05.00.150-5100.00"/>
    <s v="Benefits PERS Pool Liability"/>
    <n v="-94000"/>
    <n v="-69000"/>
    <n v="-155634"/>
    <n v="-168000"/>
    <n v="-12366"/>
  </r>
  <r>
    <s v="100"/>
    <x v="0"/>
    <x v="2"/>
    <s v="OUTFLOWS"/>
    <s v="05"/>
    <s v="Finance"/>
    <s v="00"/>
    <s v="Non Divisional"/>
    <s v="150"/>
    <s v="Fiscal Management"/>
    <s v="100.05.00.150-5100.01"/>
    <s v="Benefits Retirement"/>
    <n v="-33000"/>
    <n v="-31000"/>
    <n v="-100956"/>
    <n v="-100956"/>
    <n v="0"/>
  </r>
  <r>
    <s v="100"/>
    <x v="0"/>
    <x v="2"/>
    <s v="OUTFLOWS"/>
    <s v="05"/>
    <s v="Finance"/>
    <s v="00"/>
    <s v="Non Divisional"/>
    <s v="150"/>
    <s v="Fiscal Management"/>
    <s v="100.05.00.150-5100.02"/>
    <s v="Benefits Health Insurance"/>
    <n v="-70000"/>
    <n v="-51000"/>
    <n v="-215677"/>
    <n v="-215677"/>
    <n v="0"/>
  </r>
  <r>
    <s v="100"/>
    <x v="0"/>
    <x v="2"/>
    <s v="OUTFLOWS"/>
    <s v="05"/>
    <s v="Finance"/>
    <s v="00"/>
    <s v="Non Divisional"/>
    <s v="150"/>
    <s v="Fiscal Management"/>
    <s v="100.05.00.150-5100.03"/>
    <s v="Benefits Dental Insurance"/>
    <n v="-7000"/>
    <n v="-5000"/>
    <n v="-16298"/>
    <n v="-16298"/>
    <n v="0"/>
  </r>
  <r>
    <s v="100"/>
    <x v="0"/>
    <x v="2"/>
    <s v="OUTFLOWS"/>
    <s v="05"/>
    <s v="Finance"/>
    <s v="00"/>
    <s v="Non Divisional"/>
    <s v="150"/>
    <s v="Fiscal Management"/>
    <s v="100.05.00.150-5100.04"/>
    <s v="Benefits Vision Insurance"/>
    <n v="-1000"/>
    <n v="-1000"/>
    <n v="-2641"/>
    <n v="-2641"/>
    <n v="0"/>
  </r>
  <r>
    <s v="100"/>
    <x v="0"/>
    <x v="2"/>
    <s v="OUTFLOWS"/>
    <s v="05"/>
    <s v="Finance"/>
    <s v="00"/>
    <s v="Non Divisional"/>
    <s v="150"/>
    <s v="Fiscal Management"/>
    <s v="100.05.00.150-5100.05"/>
    <s v="Benefits Life Insurance"/>
    <n v="-1000"/>
    <n v="0"/>
    <n v="-967"/>
    <n v="-967"/>
    <n v="0"/>
  </r>
  <r>
    <s v="100"/>
    <x v="0"/>
    <x v="2"/>
    <s v="OUTFLOWS"/>
    <s v="05"/>
    <s v="Finance"/>
    <s v="00"/>
    <s v="Non Divisional"/>
    <s v="150"/>
    <s v="Fiscal Management"/>
    <s v="100.05.00.150-5100.06"/>
    <s v="Benefits Worker's Comp"/>
    <n v="-19000"/>
    <n v="-19000"/>
    <n v="-19200"/>
    <n v="-20000"/>
    <n v="-800"/>
  </r>
  <r>
    <s v="100"/>
    <x v="0"/>
    <x v="2"/>
    <s v="OUTFLOWS"/>
    <s v="05"/>
    <s v="Finance"/>
    <s v="00"/>
    <s v="Non Divisional"/>
    <s v="150"/>
    <s v="Fiscal Management"/>
    <s v="100.05.00.150-5100.07"/>
    <s v="Benefits Long Term Disability"/>
    <n v="-2000"/>
    <n v="-1000"/>
    <n v="-6804"/>
    <n v="-6804"/>
    <n v="0"/>
  </r>
  <r>
    <s v="100"/>
    <x v="0"/>
    <x v="2"/>
    <s v="OUTFLOWS"/>
    <s v="05"/>
    <s v="Finance"/>
    <s v="00"/>
    <s v="Non Divisional"/>
    <s v="150"/>
    <s v="Fiscal Management"/>
    <s v="100.05.00.150-5100.08"/>
    <s v="Benefits Deferred Compensation"/>
    <n v="-3000"/>
    <n v="-4000"/>
    <n v="-16721"/>
    <n v="-16721"/>
    <n v="0"/>
  </r>
  <r>
    <s v="100"/>
    <x v="0"/>
    <x v="2"/>
    <s v="OUTFLOWS"/>
    <s v="05"/>
    <s v="Finance"/>
    <s v="00"/>
    <s v="Non Divisional"/>
    <s v="150"/>
    <s v="Fiscal Management"/>
    <s v="100.05.00.150-5100.11"/>
    <s v="Benefits Medicare"/>
    <n v="-8000"/>
    <n v="-5000"/>
    <n v="-17658"/>
    <n v="-17658"/>
    <n v="0"/>
  </r>
  <r>
    <s v="100"/>
    <x v="0"/>
    <x v="2"/>
    <s v="OUTFLOWS"/>
    <s v="05"/>
    <s v="Finance"/>
    <s v="00"/>
    <s v="Non Divisional"/>
    <s v="150"/>
    <s v="Fiscal Management"/>
    <s v="100.05.00.150-5100.12"/>
    <s v="Benefits Annual Physical Exam"/>
    <n v="0"/>
    <n v="0"/>
    <n v="0"/>
    <n v="0"/>
    <n v="0"/>
  </r>
  <r>
    <s v="100"/>
    <x v="0"/>
    <x v="2"/>
    <s v="OUTFLOWS"/>
    <s v="05"/>
    <s v="Finance"/>
    <s v="00"/>
    <s v="Non Divisional"/>
    <s v="150"/>
    <s v="Fiscal Management"/>
    <s v="100.05.00.150-5100.15"/>
    <s v="Benefits Cell Phone Allowance"/>
    <n v="-1000"/>
    <n v="-1000"/>
    <n v="-288"/>
    <n v="-288"/>
    <n v="0"/>
  </r>
  <r>
    <s v="100"/>
    <x v="0"/>
    <x v="2"/>
    <s v="OUTFLOWS"/>
    <s v="05"/>
    <s v="Finance"/>
    <s v="00"/>
    <s v="Non Divisional"/>
    <s v="150"/>
    <s v="Fiscal Management"/>
    <s v="100.05.00.150-5100.17"/>
    <s v="Benefits Other Post Employment Benefits"/>
    <n v="-22000"/>
    <n v="-24000"/>
    <n v="-24500"/>
    <n v="-24500"/>
    <n v="0"/>
  </r>
  <r>
    <s v="100"/>
    <x v="0"/>
    <x v="3"/>
    <s v="OUTFLOWS"/>
    <s v="05"/>
    <s v="Finance"/>
    <s v="00"/>
    <s v="Non Divisional"/>
    <s v="150"/>
    <s v="Fiscal Management"/>
    <s v="100.05.00.150-6000.01"/>
    <s v="Professional Services General"/>
    <n v="-135000"/>
    <n v="-422000"/>
    <n v="-670222"/>
    <n v="-670222"/>
    <n v="0"/>
  </r>
  <r>
    <s v="100"/>
    <x v="0"/>
    <x v="3"/>
    <s v="OUTFLOWS"/>
    <s v="05"/>
    <s v="Finance"/>
    <s v="00"/>
    <s v="Non Divisional"/>
    <s v="150"/>
    <s v="Fiscal Management"/>
    <s v="100.05.00.150-6000.12"/>
    <s v="Professional Services Contract Services"/>
    <n v="0"/>
    <n v="-11000"/>
    <n v="-173859"/>
    <n v="-200000"/>
    <n v="-26141"/>
  </r>
  <r>
    <s v="100"/>
    <x v="0"/>
    <x v="3"/>
    <s v="OUTFLOWS"/>
    <s v="05"/>
    <s v="Finance"/>
    <s v="00"/>
    <s v="Non Divisional"/>
    <s v="150"/>
    <s v="Fiscal Management"/>
    <s v="100.05.00.150-6000.35"/>
    <s v="Professional Services Accounting and Auditing"/>
    <n v="0"/>
    <n v="-76000"/>
    <n v="-110150"/>
    <n v="-110150"/>
    <n v="0"/>
  </r>
  <r>
    <s v="100"/>
    <x v="0"/>
    <x v="3"/>
    <s v="OUTFLOWS"/>
    <s v="05"/>
    <s v="Finance"/>
    <s v="00"/>
    <s v="Non Divisional"/>
    <s v="150"/>
    <s v="Fiscal Management"/>
    <s v="100.05.00.150-6000.36"/>
    <s v="Professional Services Banking and Credit Card Fees"/>
    <n v="0"/>
    <n v="0"/>
    <n v="0"/>
    <n v="0"/>
    <n v="0"/>
  </r>
  <r>
    <s v="100"/>
    <x v="0"/>
    <x v="3"/>
    <s v="OUTFLOWS"/>
    <s v="05"/>
    <s v="Finance"/>
    <s v="00"/>
    <s v="Non Divisional"/>
    <s v="150"/>
    <s v="Fiscal Management"/>
    <s v="100.05.00.150-6100.01"/>
    <s v="Utilities Electric"/>
    <n v="-9000"/>
    <n v="-9000"/>
    <n v="-10000"/>
    <n v="-12000"/>
    <n v="-2000"/>
  </r>
  <r>
    <s v="100"/>
    <x v="0"/>
    <x v="3"/>
    <s v="OUTFLOWS"/>
    <s v="05"/>
    <s v="Finance"/>
    <s v="00"/>
    <s v="Non Divisional"/>
    <s v="150"/>
    <s v="Fiscal Management"/>
    <s v="100.05.00.150-6100.02"/>
    <s v="Utilities Telephone"/>
    <n v="-3000"/>
    <n v="-3000"/>
    <n v="-3000"/>
    <n v="-3000"/>
    <n v="0"/>
  </r>
  <r>
    <s v="100"/>
    <x v="0"/>
    <x v="3"/>
    <s v="OUTFLOWS"/>
    <s v="05"/>
    <s v="Finance"/>
    <s v="00"/>
    <s v="Non Divisional"/>
    <s v="150"/>
    <s v="Fiscal Management"/>
    <s v="100.05.00.150-6100.03"/>
    <s v="Utilities Data Transmission / ISP"/>
    <n v="0"/>
    <n v="0"/>
    <n v="-500"/>
    <n v="-1000"/>
    <n v="-500"/>
  </r>
  <r>
    <s v="100"/>
    <x v="0"/>
    <x v="3"/>
    <s v="OUTFLOWS"/>
    <s v="05"/>
    <s v="Finance"/>
    <s v="00"/>
    <s v="Non Divisional"/>
    <s v="150"/>
    <s v="Fiscal Management"/>
    <s v="100.05.00.150-6200.01"/>
    <s v="Supplies Office"/>
    <n v="-1000"/>
    <n v="-5000"/>
    <n v="-3700"/>
    <n v="-3700"/>
    <n v="0"/>
  </r>
  <r>
    <s v="100"/>
    <x v="0"/>
    <x v="3"/>
    <s v="OUTFLOWS"/>
    <s v="05"/>
    <s v="Finance"/>
    <s v="00"/>
    <s v="Non Divisional"/>
    <s v="150"/>
    <s v="Fiscal Management"/>
    <s v="100.05.00.150-6200.02"/>
    <s v="Supplies Special Department"/>
    <n v="-8000"/>
    <n v="-6000"/>
    <n v="-6500"/>
    <n v="-6500"/>
    <n v="0"/>
  </r>
  <r>
    <s v="100"/>
    <x v="0"/>
    <x v="3"/>
    <s v="OUTFLOWS"/>
    <s v="05"/>
    <s v="Finance"/>
    <s v="00"/>
    <s v="Non Divisional"/>
    <s v="150"/>
    <s v="Fiscal Management"/>
    <s v="100.05.00.150-6200.03"/>
    <s v="Supplies Copier Maintenance &amp; Supplies"/>
    <n v="-2000"/>
    <n v="-1000"/>
    <n v="-3000"/>
    <n v="-5000"/>
    <n v="-2000"/>
  </r>
  <r>
    <s v="100"/>
    <x v="0"/>
    <x v="3"/>
    <s v="OUTFLOWS"/>
    <s v="05"/>
    <s v="Finance"/>
    <s v="00"/>
    <s v="Non Divisional"/>
    <s v="150"/>
    <s v="Fiscal Management"/>
    <s v="100.05.00.150-6300.01"/>
    <s v="Dues &amp; Subscriptions Memberships"/>
    <n v="0"/>
    <n v="-3000"/>
    <n v="-1600"/>
    <n v="-1600"/>
    <n v="0"/>
  </r>
  <r>
    <s v="100"/>
    <x v="0"/>
    <x v="3"/>
    <s v="OUTFLOWS"/>
    <s v="05"/>
    <s v="Finance"/>
    <s v="00"/>
    <s v="Non Divisional"/>
    <s v="150"/>
    <s v="Fiscal Management"/>
    <s v="100.05.00.150-6300.02"/>
    <s v="Dues &amp; Subscriptions Publications"/>
    <n v="0"/>
    <n v="0"/>
    <n v="-75"/>
    <n v="-75"/>
    <n v="0"/>
  </r>
  <r>
    <s v="100"/>
    <x v="0"/>
    <x v="3"/>
    <s v="OUTFLOWS"/>
    <s v="05"/>
    <s v="Finance"/>
    <s v="00"/>
    <s v="Non Divisional"/>
    <s v="150"/>
    <s v="Fiscal Management"/>
    <s v="100.05.00.150-6300.03"/>
    <s v="Dues &amp; Subscriptions Certifications"/>
    <n v="0"/>
    <n v="-1000"/>
    <n v="0"/>
    <n v="0"/>
    <n v="0"/>
  </r>
  <r>
    <s v="100"/>
    <x v="0"/>
    <x v="3"/>
    <s v="OUTFLOWS"/>
    <s v="05"/>
    <s v="Finance"/>
    <s v="00"/>
    <s v="Non Divisional"/>
    <s v="150"/>
    <s v="Fiscal Management"/>
    <s v="100.05.00.150-6350.01"/>
    <s v="Maintenance Agreements &amp; Licenses License/Software Maintenance"/>
    <n v="0"/>
    <n v="-7000"/>
    <n v="-6000"/>
    <n v="-6000"/>
    <n v="0"/>
  </r>
  <r>
    <s v="100"/>
    <x v="0"/>
    <x v="3"/>
    <s v="OUTFLOWS"/>
    <s v="05"/>
    <s v="Finance"/>
    <s v="00"/>
    <s v="Non Divisional"/>
    <s v="150"/>
    <s v="Fiscal Management"/>
    <s v="100.05.00.150-6400.02"/>
    <s v="Repairs &amp; Maintenance Minor Equipment/Other"/>
    <n v="0"/>
    <n v="0"/>
    <n v="0"/>
    <n v="0"/>
    <n v="0"/>
  </r>
  <r>
    <s v="100"/>
    <x v="0"/>
    <x v="3"/>
    <s v="OUTFLOWS"/>
    <s v="05"/>
    <s v="Finance"/>
    <s v="00"/>
    <s v="Non Divisional"/>
    <s v="150"/>
    <s v="Fiscal Management"/>
    <s v="100.05.00.150-6500.04"/>
    <s v="Claims &amp; Insurance Insurance Premiums"/>
    <n v="-25000"/>
    <n v="-25000"/>
    <n v="-25200"/>
    <n v="-25000"/>
    <n v="200"/>
  </r>
  <r>
    <s v="100"/>
    <x v="0"/>
    <x v="3"/>
    <s v="OUTFLOWS"/>
    <s v="05"/>
    <s v="Finance"/>
    <s v="00"/>
    <s v="Non Divisional"/>
    <s v="150"/>
    <s v="Fiscal Management"/>
    <s v="100.05.00.150-6600.01"/>
    <s v="Administrative Expenses Meetings"/>
    <n v="0"/>
    <n v="0"/>
    <n v="-750"/>
    <n v="-750"/>
    <n v="0"/>
  </r>
  <r>
    <s v="100"/>
    <x v="0"/>
    <x v="3"/>
    <s v="OUTFLOWS"/>
    <s v="05"/>
    <s v="Finance"/>
    <s v="00"/>
    <s v="Non Divisional"/>
    <s v="150"/>
    <s v="Fiscal Management"/>
    <s v="100.05.00.150-6600.03"/>
    <s v="Administrative Expenses Mileage Reimbursement"/>
    <n v="0"/>
    <n v="0"/>
    <n v="-100"/>
    <n v="-100"/>
    <n v="0"/>
  </r>
  <r>
    <s v="100"/>
    <x v="0"/>
    <x v="3"/>
    <s v="OUTFLOWS"/>
    <s v="05"/>
    <s v="Finance"/>
    <s v="00"/>
    <s v="Non Divisional"/>
    <s v="150"/>
    <s v="Fiscal Management"/>
    <s v="100.05.00.150-6600.04"/>
    <s v="Administrative Expenses Training/Conferences"/>
    <n v="-3000"/>
    <n v="-7000"/>
    <n v="-10000"/>
    <n v="-20000"/>
    <n v="-10000"/>
  </r>
  <r>
    <s v="100"/>
    <x v="0"/>
    <x v="3"/>
    <s v="OUTFLOWS"/>
    <s v="05"/>
    <s v="Finance"/>
    <s v="00"/>
    <s v="Non Divisional"/>
    <s v="150"/>
    <s v="Fiscal Management"/>
    <s v="100.05.00.150-6600.07"/>
    <s v="Administrative Expenses Employee Recruitment"/>
    <n v="-1000"/>
    <n v="0"/>
    <n v="-100"/>
    <n v="-100"/>
    <n v="0"/>
  </r>
  <r>
    <s v="100"/>
    <x v="0"/>
    <x v="3"/>
    <s v="OUTFLOWS"/>
    <s v="05"/>
    <s v="Finance"/>
    <s v="00"/>
    <s v="Non Divisional"/>
    <s v="150"/>
    <s v="Fiscal Management"/>
    <s v="100.05.00.150-6600.30"/>
    <s v="Administrative Expenses Other Expenses"/>
    <n v="0"/>
    <n v="0"/>
    <n v="0"/>
    <n v="0"/>
    <n v="0"/>
  </r>
  <r>
    <s v="100"/>
    <x v="0"/>
    <x v="3"/>
    <s v="OUTFLOWS"/>
    <s v="05"/>
    <s v="Finance"/>
    <s v="00"/>
    <s v="Non Divisional"/>
    <s v="150"/>
    <s v="Fiscal Management"/>
    <s v="100.05.00.150-6600.35"/>
    <s v="Professional Services"/>
    <n v="0"/>
    <n v="0"/>
    <n v="0"/>
    <n v="-34000"/>
    <n v="-34000"/>
  </r>
  <r>
    <s v="100"/>
    <x v="0"/>
    <x v="2"/>
    <s v="OUTFLOWS"/>
    <s v="05"/>
    <s v="Finance"/>
    <s v="00"/>
    <s v="Non Divisional"/>
    <s v="160"/>
    <s v="Revenue Management"/>
    <s v="100.05.00.160-5000.01"/>
    <s v="Salaries Regular"/>
    <n v="-77000"/>
    <n v="-58000"/>
    <n v="-662869"/>
    <n v="-600000"/>
    <n v="62869"/>
  </r>
  <r>
    <s v="100"/>
    <x v="0"/>
    <x v="2"/>
    <s v="OUTFLOWS"/>
    <s v="05"/>
    <s v="Finance"/>
    <s v="00"/>
    <s v="Non Divisional"/>
    <s v="160"/>
    <s v="Revenue Management"/>
    <s v="100.05.00.160-5000.03"/>
    <s v="Salaries Overtime"/>
    <n v="0"/>
    <n v="0"/>
    <n v="0"/>
    <n v="0"/>
    <n v="0"/>
  </r>
  <r>
    <s v="100"/>
    <x v="0"/>
    <x v="2"/>
    <s v="OUTFLOWS"/>
    <s v="05"/>
    <s v="Finance"/>
    <s v="00"/>
    <s v="Non Divisional"/>
    <s v="160"/>
    <s v="Revenue Management"/>
    <s v="100.05.00.160-5000.07"/>
    <s v="Salaries Admin Leave Pay"/>
    <n v="0"/>
    <n v="0"/>
    <n v="-3468"/>
    <n v="-3468"/>
    <n v="0"/>
  </r>
  <r>
    <s v="100"/>
    <x v="0"/>
    <x v="2"/>
    <s v="OUTFLOWS"/>
    <s v="05"/>
    <s v="Finance"/>
    <s v="00"/>
    <s v="Non Divisional"/>
    <s v="160"/>
    <s v="Revenue Management"/>
    <s v="100.05.00.160-5000.08"/>
    <s v="Salaries Longevity Pay"/>
    <n v="0"/>
    <n v="0"/>
    <n v="-11325"/>
    <n v="-11325"/>
    <n v="0"/>
  </r>
  <r>
    <s v="100"/>
    <x v="0"/>
    <x v="2"/>
    <s v="OUTFLOWS"/>
    <s v="05"/>
    <s v="Finance"/>
    <s v="00"/>
    <s v="Non Divisional"/>
    <s v="160"/>
    <s v="Revenue Management"/>
    <s v="100.05.00.160-5000.10"/>
    <s v="Salaries Furloughs"/>
    <n v="0"/>
    <n v="0"/>
    <n v="0"/>
    <n v="0"/>
    <n v="0"/>
  </r>
  <r>
    <s v="100"/>
    <x v="0"/>
    <x v="2"/>
    <s v="OUTFLOWS"/>
    <s v="05"/>
    <s v="Finance"/>
    <s v="00"/>
    <s v="Non Divisional"/>
    <s v="160"/>
    <s v="Revenue Management"/>
    <s v="100.05.00.160-5000.12"/>
    <s v="Salaries Compensated Absences"/>
    <n v="0"/>
    <n v="0"/>
    <n v="0"/>
    <n v="0"/>
    <n v="0"/>
  </r>
  <r>
    <s v="100"/>
    <x v="0"/>
    <x v="2"/>
    <s v="OUTFLOWS"/>
    <s v="05"/>
    <s v="Finance"/>
    <s v="00"/>
    <s v="Non Divisional"/>
    <s v="160"/>
    <s v="Revenue Management"/>
    <s v="100.05.00.160-5100.00"/>
    <s v="Benefits PERS Pool Liability"/>
    <n v="-16000"/>
    <n v="-12000"/>
    <n v="-120684"/>
    <n v="-132000"/>
    <n v="-11316"/>
  </r>
  <r>
    <s v="100"/>
    <x v="0"/>
    <x v="2"/>
    <s v="OUTFLOWS"/>
    <s v="05"/>
    <s v="Finance"/>
    <s v="00"/>
    <s v="Non Divisional"/>
    <s v="160"/>
    <s v="Revenue Management"/>
    <s v="100.05.00.160-5100.01"/>
    <s v="Benefits Retirement"/>
    <n v="-9000"/>
    <n v="-7000"/>
    <n v="-67845"/>
    <n v="-67845"/>
    <n v="0"/>
  </r>
  <r>
    <s v="100"/>
    <x v="0"/>
    <x v="2"/>
    <s v="OUTFLOWS"/>
    <s v="05"/>
    <s v="Finance"/>
    <s v="00"/>
    <s v="Non Divisional"/>
    <s v="160"/>
    <s v="Revenue Management"/>
    <s v="100.05.00.160-5100.02"/>
    <s v="Benefits Health Insurance"/>
    <n v="-18000"/>
    <n v="-14000"/>
    <n v="-158179"/>
    <n v="-158179"/>
    <n v="0"/>
  </r>
  <r>
    <s v="100"/>
    <x v="0"/>
    <x v="2"/>
    <s v="OUTFLOWS"/>
    <s v="05"/>
    <s v="Finance"/>
    <s v="00"/>
    <s v="Non Divisional"/>
    <s v="160"/>
    <s v="Revenue Management"/>
    <s v="100.05.00.160-5100.03"/>
    <s v="Benefits Dental Insurance"/>
    <n v="-1000"/>
    <n v="-1000"/>
    <n v="-11281"/>
    <n v="-11281"/>
    <n v="0"/>
  </r>
  <r>
    <s v="100"/>
    <x v="0"/>
    <x v="2"/>
    <s v="OUTFLOWS"/>
    <s v="05"/>
    <s v="Finance"/>
    <s v="00"/>
    <s v="Non Divisional"/>
    <s v="160"/>
    <s v="Revenue Management"/>
    <s v="100.05.00.160-5100.04"/>
    <s v="Benefits Vision Insurance"/>
    <n v="0"/>
    <n v="0"/>
    <n v="-1854"/>
    <n v="-1854"/>
    <n v="0"/>
  </r>
  <r>
    <s v="100"/>
    <x v="0"/>
    <x v="2"/>
    <s v="OUTFLOWS"/>
    <s v="05"/>
    <s v="Finance"/>
    <s v="00"/>
    <s v="Non Divisional"/>
    <s v="160"/>
    <s v="Revenue Management"/>
    <s v="100.05.00.160-5100.05"/>
    <s v="Benefits Life Insurance"/>
    <n v="0"/>
    <n v="0"/>
    <n v="-263"/>
    <n v="-263"/>
    <n v="0"/>
  </r>
  <r>
    <s v="100"/>
    <x v="0"/>
    <x v="2"/>
    <s v="OUTFLOWS"/>
    <s v="05"/>
    <s v="Finance"/>
    <s v="00"/>
    <s v="Non Divisional"/>
    <s v="160"/>
    <s v="Revenue Management"/>
    <s v="100.05.00.160-5100.06"/>
    <s v="Benefits Worker's Comp"/>
    <n v="-3000"/>
    <n v="-3000"/>
    <n v="-3000"/>
    <n v="-4000"/>
    <n v="-1000"/>
  </r>
  <r>
    <s v="100"/>
    <x v="0"/>
    <x v="2"/>
    <s v="OUTFLOWS"/>
    <s v="05"/>
    <s v="Finance"/>
    <s v="00"/>
    <s v="Non Divisional"/>
    <s v="160"/>
    <s v="Revenue Management"/>
    <s v="100.05.00.160-5100.07"/>
    <s v="Benefits Long Term Disability"/>
    <n v="0"/>
    <n v="0"/>
    <n v="-2612"/>
    <n v="-2612"/>
    <n v="0"/>
  </r>
  <r>
    <s v="100"/>
    <x v="0"/>
    <x v="2"/>
    <s v="OUTFLOWS"/>
    <s v="05"/>
    <s v="Finance"/>
    <s v="00"/>
    <s v="Non Divisional"/>
    <s v="160"/>
    <s v="Revenue Management"/>
    <s v="100.05.00.160-5100.08"/>
    <s v="Benefits Deferred Compensation"/>
    <n v="0"/>
    <n v="-1000"/>
    <n v="-15827"/>
    <n v="-15827"/>
    <n v="0"/>
  </r>
  <r>
    <s v="100"/>
    <x v="0"/>
    <x v="2"/>
    <s v="OUTFLOWS"/>
    <s v="05"/>
    <s v="Finance"/>
    <s v="00"/>
    <s v="Non Divisional"/>
    <s v="160"/>
    <s v="Revenue Management"/>
    <s v="100.05.00.160-5100.11"/>
    <s v="Benefits Medicare"/>
    <n v="-1000"/>
    <n v="-1000"/>
    <n v="-9996"/>
    <n v="-9996"/>
    <n v="0"/>
  </r>
  <r>
    <s v="100"/>
    <x v="0"/>
    <x v="2"/>
    <s v="OUTFLOWS"/>
    <s v="05"/>
    <s v="Finance"/>
    <s v="00"/>
    <s v="Non Divisional"/>
    <s v="160"/>
    <s v="Revenue Management"/>
    <s v="100.05.00.160-5100.12"/>
    <s v="Benefits Annual Physical Exam"/>
    <n v="0"/>
    <n v="0"/>
    <n v="-15"/>
    <n v="-15"/>
    <n v="0"/>
  </r>
  <r>
    <s v="100"/>
    <x v="0"/>
    <x v="2"/>
    <s v="OUTFLOWS"/>
    <s v="05"/>
    <s v="Finance"/>
    <s v="00"/>
    <s v="Non Divisional"/>
    <s v="160"/>
    <s v="Revenue Management"/>
    <s v="100.05.00.160-5100.17"/>
    <s v="Benefits Other Post Employment Benefits"/>
    <n v="-9000"/>
    <n v="-8000"/>
    <n v="-8500"/>
    <n v="-8500"/>
    <n v="0"/>
  </r>
  <r>
    <s v="100"/>
    <x v="0"/>
    <x v="3"/>
    <s v="OUTFLOWS"/>
    <s v="05"/>
    <s v="Finance"/>
    <s v="00"/>
    <s v="Non Divisional"/>
    <s v="160"/>
    <s v="Revenue Management"/>
    <s v="100.05.00.160-6000.01"/>
    <s v="Professional Services General"/>
    <n v="0"/>
    <n v="-4000"/>
    <n v="-3500"/>
    <n v="-3500"/>
    <n v="0"/>
  </r>
  <r>
    <s v="100"/>
    <x v="0"/>
    <x v="3"/>
    <s v="OUTFLOWS"/>
    <s v="05"/>
    <s v="Finance"/>
    <s v="00"/>
    <s v="Non Divisional"/>
    <s v="160"/>
    <s v="Revenue Management"/>
    <s v="100.05.00.160-6000.12"/>
    <s v="Professional Services Contract Services"/>
    <n v="-8000"/>
    <n v="-11000"/>
    <n v="-79488"/>
    <n v="-79488"/>
    <n v="0"/>
  </r>
  <r>
    <s v="100"/>
    <x v="0"/>
    <x v="3"/>
    <s v="OUTFLOWS"/>
    <s v="05"/>
    <s v="Finance"/>
    <s v="00"/>
    <s v="Non Divisional"/>
    <s v="160"/>
    <s v="Revenue Management"/>
    <s v="100.05.00.160-6000.35"/>
    <s v="Professional Services Accounting and Auditing"/>
    <n v="0"/>
    <n v="-9000"/>
    <n v="-2700"/>
    <n v="-2700"/>
    <n v="0"/>
  </r>
  <r>
    <s v="100"/>
    <x v="0"/>
    <x v="3"/>
    <s v="OUTFLOWS"/>
    <s v="05"/>
    <s v="Finance"/>
    <s v="00"/>
    <s v="Non Divisional"/>
    <s v="160"/>
    <s v="Revenue Management"/>
    <s v="100.05.00.160-6000.37"/>
    <s v="Professional Services Printing and Publication"/>
    <n v="0"/>
    <n v="0"/>
    <n v="0"/>
    <n v="0"/>
    <n v="0"/>
  </r>
  <r>
    <s v="100"/>
    <x v="0"/>
    <x v="3"/>
    <s v="OUTFLOWS"/>
    <s v="05"/>
    <s v="Finance"/>
    <s v="00"/>
    <s v="Non Divisional"/>
    <s v="160"/>
    <s v="Revenue Management"/>
    <s v="100.05.00.160-6100.01"/>
    <s v="Utilities Electric"/>
    <n v="-9000"/>
    <n v="-9000"/>
    <n v="-10000"/>
    <n v="-12000"/>
    <n v="-2000"/>
  </r>
  <r>
    <s v="100"/>
    <x v="0"/>
    <x v="3"/>
    <s v="OUTFLOWS"/>
    <s v="05"/>
    <s v="Finance"/>
    <s v="00"/>
    <s v="Non Divisional"/>
    <s v="160"/>
    <s v="Revenue Management"/>
    <s v="100.05.00.160-6100.02"/>
    <s v="Utilities Telephone"/>
    <n v="-3000"/>
    <n v="-3000"/>
    <n v="-3000"/>
    <n v="-3000"/>
    <n v="0"/>
  </r>
  <r>
    <s v="100"/>
    <x v="0"/>
    <x v="3"/>
    <s v="OUTFLOWS"/>
    <s v="05"/>
    <s v="Finance"/>
    <s v="00"/>
    <s v="Non Divisional"/>
    <s v="160"/>
    <s v="Revenue Management"/>
    <s v="100.05.00.160-6200.01"/>
    <s v="Supplies Office"/>
    <n v="-1000"/>
    <n v="-6000"/>
    <n v="-2003"/>
    <n v="-2003"/>
    <n v="0"/>
  </r>
  <r>
    <s v="100"/>
    <x v="0"/>
    <x v="3"/>
    <s v="OUTFLOWS"/>
    <s v="05"/>
    <s v="Finance"/>
    <s v="00"/>
    <s v="Non Divisional"/>
    <s v="160"/>
    <s v="Revenue Management"/>
    <s v="100.05.00.160-6200.02"/>
    <s v="Supplies Special Department"/>
    <n v="-1000"/>
    <n v="-1000"/>
    <n v="-4500"/>
    <n v="-4500"/>
    <n v="0"/>
  </r>
  <r>
    <s v="100"/>
    <x v="0"/>
    <x v="3"/>
    <s v="OUTFLOWS"/>
    <s v="05"/>
    <s v="Finance"/>
    <s v="00"/>
    <s v="Non Divisional"/>
    <s v="160"/>
    <s v="Revenue Management"/>
    <s v="100.05.00.160-6200.03"/>
    <s v="Supplies Copier Maintenance &amp; Supplies"/>
    <n v="-2000"/>
    <n v="-1000"/>
    <n v="-3000"/>
    <n v="-3000"/>
    <n v="0"/>
  </r>
  <r>
    <s v="100"/>
    <x v="0"/>
    <x v="3"/>
    <s v="OUTFLOWS"/>
    <s v="05"/>
    <s v="Finance"/>
    <s v="00"/>
    <s v="Non Divisional"/>
    <s v="160"/>
    <s v="Revenue Management"/>
    <s v="100.05.00.160-6300.01"/>
    <s v="Dues &amp; Subscriptions Memberships"/>
    <n v="0"/>
    <n v="-1000"/>
    <n v="-250"/>
    <n v="-250"/>
    <n v="0"/>
  </r>
  <r>
    <s v="100"/>
    <x v="0"/>
    <x v="3"/>
    <s v="OUTFLOWS"/>
    <s v="05"/>
    <s v="Finance"/>
    <s v="00"/>
    <s v="Non Divisional"/>
    <s v="160"/>
    <s v="Revenue Management"/>
    <s v="100.05.00.160-6500.04"/>
    <s v="Claims &amp; Insurance Insurance Premiums"/>
    <n v="-4000"/>
    <n v="-4000"/>
    <n v="-4800"/>
    <n v="-5000"/>
    <n v="-200"/>
  </r>
  <r>
    <s v="100"/>
    <x v="0"/>
    <x v="3"/>
    <s v="OUTFLOWS"/>
    <s v="05"/>
    <s v="Finance"/>
    <s v="00"/>
    <s v="Non Divisional"/>
    <s v="160"/>
    <s v="Revenue Management"/>
    <s v="100.05.00.160-6600.01"/>
    <s v="Administrative Expenses Meetings"/>
    <n v="0"/>
    <n v="0"/>
    <n v="-500"/>
    <n v="-500"/>
    <n v="0"/>
  </r>
  <r>
    <s v="100"/>
    <x v="0"/>
    <x v="3"/>
    <s v="OUTFLOWS"/>
    <s v="05"/>
    <s v="Finance"/>
    <s v="00"/>
    <s v="Non Divisional"/>
    <s v="160"/>
    <s v="Revenue Management"/>
    <s v="100.05.00.160-6600.03"/>
    <s v="Administrative Expenses Mileage Reimbursement"/>
    <n v="0"/>
    <n v="0"/>
    <n v="-100"/>
    <n v="-100"/>
    <n v="0"/>
  </r>
  <r>
    <s v="100"/>
    <x v="0"/>
    <x v="3"/>
    <s v="OUTFLOWS"/>
    <s v="05"/>
    <s v="Finance"/>
    <s v="00"/>
    <s v="Non Divisional"/>
    <s v="160"/>
    <s v="Revenue Management"/>
    <s v="100.05.00.160-6600.04"/>
    <s v="Administrative Expenses Training/Conferences"/>
    <n v="-3000"/>
    <n v="-1000"/>
    <n v="-7500"/>
    <n v="-7500"/>
    <n v="0"/>
  </r>
  <r>
    <s v="100"/>
    <x v="0"/>
    <x v="3"/>
    <s v="OUTFLOWS"/>
    <s v="05"/>
    <s v="Finance"/>
    <s v="00"/>
    <s v="Non Divisional"/>
    <s v="160"/>
    <s v="Revenue Management"/>
    <s v="100.05.00.160-6600.07"/>
    <s v="Administrative Expenses Employee Recruitment"/>
    <n v="0"/>
    <n v="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000.01"/>
    <s v="Salaries Regular"/>
    <n v="-1112000"/>
    <n v="-1077000"/>
    <n v="-1034577"/>
    <n v="-1034577"/>
    <n v="0"/>
  </r>
  <r>
    <s v="100"/>
    <x v="0"/>
    <x v="2"/>
    <s v="OUTFLOWS"/>
    <s v="11"/>
    <s v="Police Department"/>
    <s v="00"/>
    <s v="Non Divisional"/>
    <s v="001"/>
    <s v="Administration"/>
    <s v="100.11.00.001-5000.02"/>
    <s v="Salaries Part Time"/>
    <n v="-2000"/>
    <n v="-2100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000.03"/>
    <s v="Salaries Overtime"/>
    <n v="0"/>
    <n v="-7000"/>
    <n v="-3090"/>
    <n v="-3090"/>
    <n v="0"/>
  </r>
  <r>
    <s v="100"/>
    <x v="0"/>
    <x v="2"/>
    <s v="OUTFLOWS"/>
    <s v="11"/>
    <s v="Police Department"/>
    <s v="00"/>
    <s v="Non Divisional"/>
    <s v="001"/>
    <s v="Administration"/>
    <s v="100.11.00.001-5000.04"/>
    <s v="Salaries Holiday Pay"/>
    <n v="0"/>
    <n v="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000.06"/>
    <s v="Salaries Out of Class"/>
    <n v="-14000"/>
    <n v="-9000"/>
    <n v="-8417"/>
    <n v="-8417"/>
    <n v="0"/>
  </r>
  <r>
    <s v="100"/>
    <x v="0"/>
    <x v="2"/>
    <s v="OUTFLOWS"/>
    <s v="11"/>
    <s v="Police Department"/>
    <s v="00"/>
    <s v="Non Divisional"/>
    <s v="001"/>
    <s v="Administration"/>
    <s v="100.11.00.001-5000.07"/>
    <s v="Salaries Admin Leave Pay"/>
    <n v="0"/>
    <n v="-35000"/>
    <n v="-8871"/>
    <n v="-18000"/>
    <n v="-9129"/>
  </r>
  <r>
    <s v="100"/>
    <x v="0"/>
    <x v="2"/>
    <s v="OUTFLOWS"/>
    <s v="11"/>
    <s v="Police Department"/>
    <s v="00"/>
    <s v="Non Divisional"/>
    <s v="001"/>
    <s v="Administration"/>
    <s v="100.11.00.001-5000.08"/>
    <s v="Salaries Longevity Pay"/>
    <n v="-15000"/>
    <n v="-11000"/>
    <n v="-7400"/>
    <n v="-15000"/>
    <n v="-7600"/>
  </r>
  <r>
    <s v="100"/>
    <x v="0"/>
    <x v="2"/>
    <s v="OUTFLOWS"/>
    <s v="11"/>
    <s v="Police Department"/>
    <s v="00"/>
    <s v="Non Divisional"/>
    <s v="001"/>
    <s v="Administration"/>
    <s v="100.11.00.001-5000.10"/>
    <s v="Salaries Furloughs"/>
    <n v="0"/>
    <n v="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000.12"/>
    <s v="Salaries Compensated Absences"/>
    <n v="0"/>
    <n v="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100.00"/>
    <s v="Benefits PERS Pool Liability"/>
    <n v="-458000"/>
    <n v="-412000"/>
    <n v="-460605"/>
    <n v="-476000"/>
    <n v="-15395"/>
  </r>
  <r>
    <s v="100"/>
    <x v="0"/>
    <x v="2"/>
    <s v="OUTFLOWS"/>
    <s v="11"/>
    <s v="Police Department"/>
    <s v="00"/>
    <s v="Non Divisional"/>
    <s v="001"/>
    <s v="Administration"/>
    <s v="100.11.00.001-5100.01"/>
    <s v="Benefits Retirement"/>
    <n v="-180000"/>
    <n v="-171000"/>
    <n v="-177896"/>
    <n v="-177896"/>
    <n v="0"/>
  </r>
  <r>
    <s v="100"/>
    <x v="0"/>
    <x v="2"/>
    <s v="OUTFLOWS"/>
    <s v="11"/>
    <s v="Police Department"/>
    <s v="00"/>
    <s v="Non Divisional"/>
    <s v="001"/>
    <s v="Administration"/>
    <s v="100.11.00.001-5100.02"/>
    <s v="Benefits Health Insurance"/>
    <n v="-93000"/>
    <n v="-84000"/>
    <n v="-125450"/>
    <n v="-125450"/>
    <n v="0"/>
  </r>
  <r>
    <s v="100"/>
    <x v="0"/>
    <x v="2"/>
    <s v="OUTFLOWS"/>
    <s v="11"/>
    <s v="Police Department"/>
    <s v="00"/>
    <s v="Non Divisional"/>
    <s v="001"/>
    <s v="Administration"/>
    <s v="100.11.00.001-5100.03"/>
    <s v="Benefits Dental Insurance"/>
    <n v="-9000"/>
    <n v="-6000"/>
    <n v="-8322"/>
    <n v="-8322"/>
    <n v="0"/>
  </r>
  <r>
    <s v="100"/>
    <x v="0"/>
    <x v="2"/>
    <s v="OUTFLOWS"/>
    <s v="11"/>
    <s v="Police Department"/>
    <s v="00"/>
    <s v="Non Divisional"/>
    <s v="001"/>
    <s v="Administration"/>
    <s v="100.11.00.001-5100.04"/>
    <s v="Benefits Vision Insurance"/>
    <n v="-1000"/>
    <n v="-1000"/>
    <n v="-1336"/>
    <n v="-1336"/>
    <n v="0"/>
  </r>
  <r>
    <s v="100"/>
    <x v="0"/>
    <x v="2"/>
    <s v="OUTFLOWS"/>
    <s v="11"/>
    <s v="Police Department"/>
    <s v="00"/>
    <s v="Non Divisional"/>
    <s v="001"/>
    <s v="Administration"/>
    <s v="100.11.00.001-5100.05"/>
    <s v="Benefits Life Insurance"/>
    <n v="-2000"/>
    <n v="-1000"/>
    <n v="-1258"/>
    <n v="-1258"/>
    <n v="0"/>
  </r>
  <r>
    <s v="100"/>
    <x v="0"/>
    <x v="2"/>
    <s v="OUTFLOWS"/>
    <s v="11"/>
    <s v="Police Department"/>
    <s v="00"/>
    <s v="Non Divisional"/>
    <s v="001"/>
    <s v="Administration"/>
    <s v="100.11.00.001-5100.06"/>
    <s v="Benefits Worker's Comp"/>
    <n v="-42000"/>
    <n v="-47000"/>
    <n v="-48000"/>
    <n v="-50000"/>
    <n v="-2000"/>
  </r>
  <r>
    <s v="100"/>
    <x v="0"/>
    <x v="2"/>
    <s v="OUTFLOWS"/>
    <s v="11"/>
    <s v="Police Department"/>
    <s v="00"/>
    <s v="Non Divisional"/>
    <s v="001"/>
    <s v="Administration"/>
    <s v="100.11.00.001-5100.07"/>
    <s v="Benefits Long Term Disability"/>
    <n v="-4000"/>
    <n v="-3000"/>
    <n v="-9457"/>
    <n v="-9457"/>
    <n v="0"/>
  </r>
  <r>
    <s v="100"/>
    <x v="0"/>
    <x v="2"/>
    <s v="OUTFLOWS"/>
    <s v="11"/>
    <s v="Police Department"/>
    <s v="00"/>
    <s v="Non Divisional"/>
    <s v="001"/>
    <s v="Administration"/>
    <s v="100.11.00.001-5100.08"/>
    <s v="Benefits Deferred Compensation"/>
    <n v="-5000"/>
    <n v="-100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100.09"/>
    <s v="Benefits Unemployment Insurance"/>
    <n v="0"/>
    <n v="-1200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100.10"/>
    <s v="Benefits Uniform Allowance"/>
    <n v="-11000"/>
    <n v="-500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100.11"/>
    <s v="Benefits Medicare"/>
    <n v="-17000"/>
    <n v="-17000"/>
    <n v="-15435"/>
    <n v="-15435"/>
    <n v="0"/>
  </r>
  <r>
    <s v="100"/>
    <x v="0"/>
    <x v="2"/>
    <s v="OUTFLOWS"/>
    <s v="11"/>
    <s v="Police Department"/>
    <s v="00"/>
    <s v="Non Divisional"/>
    <s v="001"/>
    <s v="Administration"/>
    <s v="100.11.00.001-5100.12"/>
    <s v="Benefits Annual Physical Exam"/>
    <n v="-1000"/>
    <n v="-2000"/>
    <n v="0"/>
    <n v="-4000"/>
    <n v="-4000"/>
  </r>
  <r>
    <s v="100"/>
    <x v="0"/>
    <x v="2"/>
    <s v="OUTFLOWS"/>
    <s v="11"/>
    <s v="Police Department"/>
    <s v="00"/>
    <s v="Non Divisional"/>
    <s v="001"/>
    <s v="Administration"/>
    <s v="100.11.00.001-5100.13"/>
    <s v="Benefits Employee Assistance Program"/>
    <n v="0"/>
    <n v="0"/>
    <n v="0"/>
    <n v="0"/>
    <n v="0"/>
  </r>
  <r>
    <s v="100"/>
    <x v="0"/>
    <x v="2"/>
    <s v="OUTFLOWS"/>
    <s v="11"/>
    <s v="Police Department"/>
    <s v="00"/>
    <s v="Non Divisional"/>
    <s v="001"/>
    <s v="Administration"/>
    <s v="100.11.00.001-5100.15"/>
    <s v="Benefits Cell Phone Allowance"/>
    <n v="-6000"/>
    <n v="-5000"/>
    <n v="-5016"/>
    <n v="-5016"/>
    <n v="0"/>
  </r>
  <r>
    <s v="100"/>
    <x v="0"/>
    <x v="2"/>
    <s v="OUTFLOWS"/>
    <s v="11"/>
    <s v="Police Department"/>
    <s v="00"/>
    <s v="Non Divisional"/>
    <s v="001"/>
    <s v="Administration"/>
    <s v="100.11.00.001-5100.17"/>
    <s v="Benefits Other Post Employment Benefits"/>
    <n v="-372000"/>
    <n v="-384000"/>
    <n v="-384000"/>
    <n v="-384000"/>
    <n v="0"/>
  </r>
  <r>
    <s v="100"/>
    <x v="0"/>
    <x v="3"/>
    <s v="OUTFLOWS"/>
    <s v="11"/>
    <s v="Police Department"/>
    <s v="00"/>
    <s v="Non Divisional"/>
    <s v="001"/>
    <s v="Administration"/>
    <s v="100.11.00.001-6000.01"/>
    <s v="Professional Services General"/>
    <n v="-8000"/>
    <n v="-20000"/>
    <n v="-20000"/>
    <n v="-20000"/>
    <n v="0"/>
  </r>
  <r>
    <s v="100"/>
    <x v="0"/>
    <x v="3"/>
    <s v="OUTFLOWS"/>
    <s v="11"/>
    <s v="Police Department"/>
    <s v="00"/>
    <s v="Non Divisional"/>
    <s v="001"/>
    <s v="Administration"/>
    <s v="100.11.00.001-6000.02"/>
    <s v="Professional Services Fingerprint Fees"/>
    <n v="-16000"/>
    <n v="-9000"/>
    <n v="-30000"/>
    <n v="-30000"/>
    <n v="0"/>
  </r>
  <r>
    <s v="100"/>
    <x v="0"/>
    <x v="3"/>
    <s v="OUTFLOWS"/>
    <s v="11"/>
    <s v="Police Department"/>
    <s v="00"/>
    <s v="Non Divisional"/>
    <s v="001"/>
    <s v="Administration"/>
    <s v="100.11.00.001-6100.01"/>
    <s v="Utilities Electric"/>
    <n v="-80000"/>
    <n v="-99000"/>
    <n v="-87550"/>
    <n v="-99000"/>
    <n v="-11450"/>
  </r>
  <r>
    <s v="100"/>
    <x v="0"/>
    <x v="3"/>
    <s v="OUTFLOWS"/>
    <s v="11"/>
    <s v="Police Department"/>
    <s v="00"/>
    <s v="Non Divisional"/>
    <s v="001"/>
    <s v="Administration"/>
    <s v="100.11.00.001-6100.02"/>
    <s v="Utilities Telephone"/>
    <n v="-35000"/>
    <n v="-39000"/>
    <n v="-40170"/>
    <n v="-40170"/>
    <n v="0"/>
  </r>
  <r>
    <s v="100"/>
    <x v="0"/>
    <x v="3"/>
    <s v="OUTFLOWS"/>
    <s v="11"/>
    <s v="Police Department"/>
    <s v="00"/>
    <s v="Non Divisional"/>
    <s v="001"/>
    <s v="Administration"/>
    <s v="100.11.00.001-6100.03"/>
    <s v="Utilities Data Transmission / ISP"/>
    <n v="0"/>
    <n v="0"/>
    <n v="-515"/>
    <n v="-515"/>
    <n v="0"/>
  </r>
  <r>
    <s v="100"/>
    <x v="0"/>
    <x v="3"/>
    <s v="OUTFLOWS"/>
    <s v="11"/>
    <s v="Police Department"/>
    <s v="00"/>
    <s v="Non Divisional"/>
    <s v="001"/>
    <s v="Administration"/>
    <s v="100.11.00.001-6100.05"/>
    <s v="Utilities Cable"/>
    <n v="-1000"/>
    <n v="-1000"/>
    <n v="-824"/>
    <n v="-824"/>
    <n v="0"/>
  </r>
  <r>
    <s v="100"/>
    <x v="0"/>
    <x v="3"/>
    <s v="OUTFLOWS"/>
    <s v="11"/>
    <s v="Police Department"/>
    <s v="00"/>
    <s v="Non Divisional"/>
    <s v="001"/>
    <s v="Administration"/>
    <s v="100.11.00.001-6200.01"/>
    <s v="Supplies Office"/>
    <n v="-13000"/>
    <n v="-14000"/>
    <n v="-15000"/>
    <n v="-15000"/>
    <n v="0"/>
  </r>
  <r>
    <s v="100"/>
    <x v="0"/>
    <x v="3"/>
    <s v="OUTFLOWS"/>
    <s v="11"/>
    <s v="Police Department"/>
    <s v="00"/>
    <s v="Non Divisional"/>
    <s v="001"/>
    <s v="Administration"/>
    <s v="100.11.00.001-6200.02"/>
    <s v="Supplies Special Department"/>
    <n v="-30000"/>
    <n v="-20000"/>
    <n v="-50000"/>
    <n v="-50000"/>
    <n v="0"/>
  </r>
  <r>
    <s v="100"/>
    <x v="0"/>
    <x v="3"/>
    <s v="OUTFLOWS"/>
    <s v="11"/>
    <s v="Police Department"/>
    <s v="00"/>
    <s v="Non Divisional"/>
    <s v="001"/>
    <s v="Administration"/>
    <s v="100.11.00.001-6200.03"/>
    <s v="Supplies Copier Maintenance &amp; Supplies"/>
    <n v="-12000"/>
    <n v="-13000"/>
    <n v="-16000"/>
    <n v="-16000"/>
    <n v="0"/>
  </r>
  <r>
    <s v="100"/>
    <x v="0"/>
    <x v="3"/>
    <s v="OUTFLOWS"/>
    <s v="11"/>
    <s v="Police Department"/>
    <s v="00"/>
    <s v="Non Divisional"/>
    <s v="001"/>
    <s v="Administration"/>
    <s v="100.11.00.001-6200.05"/>
    <s v="Supplies Gasoline"/>
    <n v="-7000"/>
    <n v="0"/>
    <n v="-11025"/>
    <n v="-11025"/>
    <n v="0"/>
  </r>
  <r>
    <s v="100"/>
    <x v="0"/>
    <x v="3"/>
    <s v="OUTFLOWS"/>
    <s v="11"/>
    <s v="Police Department"/>
    <s v="00"/>
    <s v="Non Divisional"/>
    <s v="001"/>
    <s v="Administration"/>
    <s v="100.11.00.001-6200.08"/>
    <s v="Supplies Uniforms"/>
    <n v="-2000"/>
    <n v="-5000"/>
    <n v="-7400"/>
    <n v="-7400"/>
    <n v="0"/>
  </r>
  <r>
    <s v="100"/>
    <x v="0"/>
    <x v="3"/>
    <s v="OUTFLOWS"/>
    <s v="11"/>
    <s v="Police Department"/>
    <s v="00"/>
    <s v="Non Divisional"/>
    <s v="001"/>
    <s v="Administration"/>
    <s v="100.11.00.001-6200.09"/>
    <s v="Supplies Data Processing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210.01"/>
    <s v="Supplies-Police Crime Prevention"/>
    <n v="-1000"/>
    <n v="-1000"/>
    <n v="-3000"/>
    <n v="-3000"/>
    <n v="0"/>
  </r>
  <r>
    <s v="100"/>
    <x v="0"/>
    <x v="3"/>
    <s v="OUTFLOWS"/>
    <s v="11"/>
    <s v="Police Department"/>
    <s v="00"/>
    <s v="Non Divisional"/>
    <s v="001"/>
    <s v="Administration"/>
    <s v="100.11.00.001-6210.02"/>
    <s v="Supplies-Police Training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210.03"/>
    <s v="Supplies-Police K-9 Training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210.06"/>
    <s v="Supplies-Police Underage Drinking Education"/>
    <n v="0"/>
    <n v="0"/>
    <n v="-2000"/>
    <n v="-2000"/>
    <n v="0"/>
  </r>
  <r>
    <s v="100"/>
    <x v="0"/>
    <x v="3"/>
    <s v="OUTFLOWS"/>
    <s v="11"/>
    <s v="Police Department"/>
    <s v="00"/>
    <s v="Non Divisional"/>
    <s v="001"/>
    <s v="Administration"/>
    <s v="100.11.00.001-6210.09"/>
    <s v="Supplies-Police Special Investigation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300.01"/>
    <s v="Dues &amp; Subscriptions Memberships"/>
    <n v="-4000"/>
    <n v="-3000"/>
    <n v="-4000"/>
    <n v="-4000"/>
    <n v="0"/>
  </r>
  <r>
    <s v="100"/>
    <x v="0"/>
    <x v="3"/>
    <s v="OUTFLOWS"/>
    <s v="11"/>
    <s v="Police Department"/>
    <s v="00"/>
    <s v="Non Divisional"/>
    <s v="001"/>
    <s v="Administration"/>
    <s v="100.11.00.001-6300.02"/>
    <s v="Dues &amp; Subscriptions Publications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350.01"/>
    <s v="Maintenance Agreements &amp; Licenses License/Software Maintenance"/>
    <n v="-11000"/>
    <n v="-8000"/>
    <n v="-12000"/>
    <n v="-12000"/>
    <n v="0"/>
  </r>
  <r>
    <s v="100"/>
    <x v="0"/>
    <x v="3"/>
    <s v="OUTFLOWS"/>
    <s v="11"/>
    <s v="Police Department"/>
    <s v="00"/>
    <s v="Non Divisional"/>
    <s v="001"/>
    <s v="Administration"/>
    <s v="100.11.00.001-6400.02"/>
    <s v="Repairs &amp; Maintenance Minor Equipment/Other"/>
    <n v="0"/>
    <n v="0"/>
    <n v="-400"/>
    <n v="-400"/>
    <n v="0"/>
  </r>
  <r>
    <s v="100"/>
    <x v="0"/>
    <x v="3"/>
    <s v="OUTFLOWS"/>
    <s v="11"/>
    <s v="Police Department"/>
    <s v="00"/>
    <s v="Non Divisional"/>
    <s v="001"/>
    <s v="Administration"/>
    <s v="100.11.00.001-6400.04"/>
    <s v="Repairs &amp; Maintenance Equipment Rental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400.05"/>
    <s v="Repairs &amp; Maintenance Vehicle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400.07"/>
    <s v="Repairs &amp; Maintenance Radio Communication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400.19"/>
    <s v="Repairs &amp; Maintenance Testing/Certifications"/>
    <n v="-1000"/>
    <n v="-1000"/>
    <n v="-2500"/>
    <n v="-2500"/>
    <n v="0"/>
  </r>
  <r>
    <s v="100"/>
    <x v="0"/>
    <x v="3"/>
    <s v="OUTFLOWS"/>
    <s v="11"/>
    <s v="Police Department"/>
    <s v="00"/>
    <s v="Non Divisional"/>
    <s v="001"/>
    <s v="Administration"/>
    <s v="100.11.00.001-6400.20"/>
    <s v="Repairs &amp; Maintenance Property Maintenance"/>
    <n v="-1000"/>
    <n v="-5000"/>
    <n v="-2000"/>
    <n v="-2000"/>
    <n v="0"/>
  </r>
  <r>
    <s v="100"/>
    <x v="0"/>
    <x v="3"/>
    <s v="OUTFLOWS"/>
    <s v="11"/>
    <s v="Police Department"/>
    <s v="00"/>
    <s v="Non Divisional"/>
    <s v="001"/>
    <s v="Administration"/>
    <s v="100.11.00.001-6500.04"/>
    <s v="Claims &amp; Insurance Insurance Premiums"/>
    <n v="-507000"/>
    <n v="-507000"/>
    <n v="-507000"/>
    <n v="-498000"/>
    <n v="9000"/>
  </r>
  <r>
    <s v="100"/>
    <x v="0"/>
    <x v="3"/>
    <s v="OUTFLOWS"/>
    <s v="11"/>
    <s v="Police Department"/>
    <s v="00"/>
    <s v="Non Divisional"/>
    <s v="001"/>
    <s v="Administration"/>
    <s v="100.11.00.001-6600.01"/>
    <s v="Administrative Expenses Meetings"/>
    <n v="0"/>
    <n v="0"/>
    <n v="-500"/>
    <n v="-500"/>
    <n v="0"/>
  </r>
  <r>
    <s v="100"/>
    <x v="0"/>
    <x v="3"/>
    <s v="OUTFLOWS"/>
    <s v="11"/>
    <s v="Police Department"/>
    <s v="00"/>
    <s v="Non Divisional"/>
    <s v="001"/>
    <s v="Administration"/>
    <s v="100.11.00.001-6600.02"/>
    <s v="Administrative Expenses Investigation Travel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600.03"/>
    <s v="Administrative Expenses Mileage Reimbursement"/>
    <n v="0"/>
    <n v="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600.04"/>
    <s v="Administrative Expenses Training/Conferences"/>
    <n v="-10000"/>
    <n v="-7000"/>
    <n v="-20000"/>
    <n v="-33000"/>
    <n v="-13000"/>
  </r>
  <r>
    <s v="100"/>
    <x v="0"/>
    <x v="3"/>
    <s v="OUTFLOWS"/>
    <s v="11"/>
    <s v="Police Department"/>
    <s v="00"/>
    <s v="Non Divisional"/>
    <s v="001"/>
    <s v="Administration"/>
    <s v="100.11.00.001-6600.07"/>
    <s v="Administrative Expenses Employee Recruitment"/>
    <n v="-31000"/>
    <n v="-5000"/>
    <n v="0"/>
    <n v="0"/>
    <n v="0"/>
  </r>
  <r>
    <s v="100"/>
    <x v="0"/>
    <x v="3"/>
    <s v="OUTFLOWS"/>
    <s v="11"/>
    <s v="Police Department"/>
    <s v="00"/>
    <s v="Non Divisional"/>
    <s v="001"/>
    <s v="Administration"/>
    <s v="100.11.00.001-6600.33"/>
    <s v="Administrative Expenses POST Training"/>
    <n v="0"/>
    <n v="0"/>
    <n v="0"/>
    <n v="0"/>
    <n v="0"/>
  </r>
  <r>
    <s v="100"/>
    <x v="0"/>
    <x v="4"/>
    <s v="OUTFLOWS"/>
    <s v="11"/>
    <s v="Police Department"/>
    <s v="00"/>
    <s v="Non Divisional"/>
    <s v="001"/>
    <s v="Administration"/>
    <s v="100.11.00.001-7000.04"/>
    <s v="Capital Outlay Equipment Replacement"/>
    <n v="-494000"/>
    <n v="-257000"/>
    <n v="-6650"/>
    <n v="-6650"/>
    <n v="0"/>
  </r>
  <r>
    <s v="100"/>
    <x v="0"/>
    <x v="4"/>
    <s v="OUTFLOWS"/>
    <s v="11"/>
    <s v="Police Department"/>
    <s v="00"/>
    <s v="Non Divisional"/>
    <s v="001"/>
    <s v="Administration"/>
    <s v="100.11.00.001-7000.12"/>
    <s v="Capital Outlay Furniture"/>
    <n v="0"/>
    <n v="0"/>
    <n v="-5000"/>
    <n v="-5000"/>
    <n v="0"/>
  </r>
  <r>
    <s v="100"/>
    <x v="0"/>
    <x v="2"/>
    <s v="OUTFLOWS"/>
    <s v="11"/>
    <s v="Police Department"/>
    <s v="00"/>
    <s v="Non Divisional"/>
    <s v="200"/>
    <s v="Patrol"/>
    <s v="100.11.00.200-5000.01"/>
    <s v="Salaries Regular"/>
    <n v="-5104000"/>
    <n v="-5189000"/>
    <n v="-5587840"/>
    <n v="-5587840"/>
    <n v="0"/>
  </r>
  <r>
    <s v="100"/>
    <x v="0"/>
    <x v="2"/>
    <s v="OUTFLOWS"/>
    <s v="11"/>
    <s v="Police Department"/>
    <s v="00"/>
    <s v="Non Divisional"/>
    <s v="200"/>
    <s v="Patrol"/>
    <s v="100.11.00.200-5000.02"/>
    <s v="Salaries Part Time"/>
    <n v="-3000"/>
    <n v="0"/>
    <n v="0"/>
    <n v="0"/>
    <n v="0"/>
  </r>
  <r>
    <s v="100"/>
    <x v="0"/>
    <x v="2"/>
    <s v="OUTFLOWS"/>
    <s v="11"/>
    <s v="Police Department"/>
    <s v="00"/>
    <s v="Non Divisional"/>
    <s v="200"/>
    <s v="Patrol"/>
    <s v="100.11.00.200-5000.03"/>
    <s v="Salaries Overtime"/>
    <n v="-632000"/>
    <n v="-784000"/>
    <n v="-618000"/>
    <n v="-865000"/>
    <n v="-247000"/>
  </r>
  <r>
    <s v="100"/>
    <x v="0"/>
    <x v="2"/>
    <s v="OUTFLOWS"/>
    <s v="11"/>
    <s v="Police Department"/>
    <s v="00"/>
    <s v="Non Divisional"/>
    <s v="200"/>
    <s v="Patrol"/>
    <s v="100.11.00.200-5000.04"/>
    <s v="Salaries Holiday Pay"/>
    <n v="-11000"/>
    <n v="-7000"/>
    <n v="0"/>
    <n v="0"/>
    <n v="0"/>
  </r>
  <r>
    <s v="100"/>
    <x v="0"/>
    <x v="2"/>
    <s v="OUTFLOWS"/>
    <s v="11"/>
    <s v="Police Department"/>
    <s v="00"/>
    <s v="Non Divisional"/>
    <s v="200"/>
    <s v="Patrol"/>
    <s v="100.11.00.200-5000.06"/>
    <s v="Salaries Out of Class"/>
    <n v="-6000"/>
    <n v="-5000"/>
    <n v="-6125"/>
    <n v="-6125"/>
    <n v="0"/>
  </r>
  <r>
    <s v="100"/>
    <x v="0"/>
    <x v="2"/>
    <s v="OUTFLOWS"/>
    <s v="11"/>
    <s v="Police Department"/>
    <s v="00"/>
    <s v="Non Divisional"/>
    <s v="200"/>
    <s v="Patrol"/>
    <s v="100.11.00.200-5000.08"/>
    <s v="Salaries Longevity Pay"/>
    <n v="-74000"/>
    <n v="-65000"/>
    <n v="-46400"/>
    <n v="-46400"/>
    <n v="0"/>
  </r>
  <r>
    <s v="100"/>
    <x v="0"/>
    <x v="2"/>
    <s v="OUTFLOWS"/>
    <s v="11"/>
    <s v="Police Department"/>
    <s v="00"/>
    <s v="Non Divisional"/>
    <s v="200"/>
    <s v="Patrol"/>
    <s v="100.11.00.200-5000.09"/>
    <s v="Salaries Mutual Aid Overtime"/>
    <n v="-10000"/>
    <n v="0"/>
    <n v="0"/>
    <n v="0"/>
    <n v="0"/>
  </r>
  <r>
    <s v="100"/>
    <x v="0"/>
    <x v="2"/>
    <s v="OUTFLOWS"/>
    <s v="11"/>
    <s v="Police Department"/>
    <s v="00"/>
    <s v="Non Divisional"/>
    <s v="200"/>
    <s v="Patrol"/>
    <s v="100.11.00.200-5000.11"/>
    <s v="Salaries Worker's Comp"/>
    <n v="-105000"/>
    <n v="-1000"/>
    <n v="0"/>
    <n v="0"/>
    <n v="0"/>
  </r>
  <r>
    <s v="100"/>
    <x v="0"/>
    <x v="2"/>
    <s v="OUTFLOWS"/>
    <s v="11"/>
    <s v="Police Department"/>
    <s v="00"/>
    <s v="Non Divisional"/>
    <s v="200"/>
    <s v="Patrol"/>
    <s v="100.11.00.200-5100.00"/>
    <s v="Benefits PERS Pool Liability"/>
    <n v="-1034000"/>
    <n v="-1004000"/>
    <n v="-1119317"/>
    <n v="-1150000"/>
    <n v="-30683"/>
  </r>
  <r>
    <s v="100"/>
    <x v="0"/>
    <x v="2"/>
    <s v="OUTFLOWS"/>
    <s v="11"/>
    <s v="Police Department"/>
    <s v="00"/>
    <s v="Non Divisional"/>
    <s v="200"/>
    <s v="Patrol"/>
    <s v="100.11.00.200-5100.01"/>
    <s v="Benefits Retirement"/>
    <n v="-665000"/>
    <n v="-722000"/>
    <n v="-786576"/>
    <n v="-786576"/>
    <n v="0"/>
  </r>
  <r>
    <s v="100"/>
    <x v="0"/>
    <x v="2"/>
    <s v="OUTFLOWS"/>
    <s v="11"/>
    <s v="Police Department"/>
    <s v="00"/>
    <s v="Non Divisional"/>
    <s v="200"/>
    <s v="Patrol"/>
    <s v="100.11.00.200-5100.02"/>
    <s v="Benefits Health Insurance"/>
    <n v="-505000"/>
    <n v="-588000"/>
    <n v="-660748"/>
    <n v="-660748"/>
    <n v="0"/>
  </r>
  <r>
    <s v="100"/>
    <x v="0"/>
    <x v="2"/>
    <s v="OUTFLOWS"/>
    <s v="11"/>
    <s v="Police Department"/>
    <s v="00"/>
    <s v="Non Divisional"/>
    <s v="200"/>
    <s v="Patrol"/>
    <s v="100.11.00.200-5100.03"/>
    <s v="Benefits Dental Insurance"/>
    <n v="-51000"/>
    <n v="-47000"/>
    <n v="-51652"/>
    <n v="-51652"/>
    <n v="0"/>
  </r>
  <r>
    <s v="100"/>
    <x v="0"/>
    <x v="2"/>
    <s v="OUTFLOWS"/>
    <s v="11"/>
    <s v="Police Department"/>
    <s v="00"/>
    <s v="Non Divisional"/>
    <s v="200"/>
    <s v="Patrol"/>
    <s v="100.11.00.200-5100.04"/>
    <s v="Benefits Vision Insurance"/>
    <n v="-9000"/>
    <n v="-8000"/>
    <n v="-8974"/>
    <n v="-8974"/>
    <n v="0"/>
  </r>
  <r>
    <s v="100"/>
    <x v="0"/>
    <x v="2"/>
    <s v="OUTFLOWS"/>
    <s v="11"/>
    <s v="Police Department"/>
    <s v="00"/>
    <s v="Non Divisional"/>
    <s v="200"/>
    <s v="Patrol"/>
    <s v="100.11.00.200-5100.05"/>
    <s v="Benefits Life Insurance"/>
    <n v="-1000"/>
    <n v="-1000"/>
    <n v="-814"/>
    <n v="-814"/>
    <n v="0"/>
  </r>
  <r>
    <s v="100"/>
    <x v="0"/>
    <x v="2"/>
    <s v="OUTFLOWS"/>
    <s v="11"/>
    <s v="Police Department"/>
    <s v="00"/>
    <s v="Non Divisional"/>
    <s v="200"/>
    <s v="Patrol"/>
    <s v="100.11.00.200-5100.06"/>
    <s v="Benefits Worker's Comp"/>
    <n v="-181000"/>
    <n v="-180000"/>
    <n v="-180000"/>
    <n v="-247000"/>
    <n v="-67000"/>
  </r>
  <r>
    <s v="100"/>
    <x v="0"/>
    <x v="2"/>
    <s v="OUTFLOWS"/>
    <s v="11"/>
    <s v="Police Department"/>
    <s v="00"/>
    <s v="Non Divisional"/>
    <s v="200"/>
    <s v="Patrol"/>
    <s v="100.11.00.200-5100.07"/>
    <s v="Benefits Long Term Disability"/>
    <n v="-1000"/>
    <n v="-1000"/>
    <n v="-1023"/>
    <n v="-1023"/>
    <n v="0"/>
  </r>
  <r>
    <s v="100"/>
    <x v="0"/>
    <x v="2"/>
    <s v="OUTFLOWS"/>
    <s v="11"/>
    <s v="Police Department"/>
    <s v="00"/>
    <s v="Non Divisional"/>
    <s v="200"/>
    <s v="Patrol"/>
    <s v="100.11.00.200-5100.08"/>
    <s v="Benefits Deferred Compensation"/>
    <n v="-16000"/>
    <n v="-63000"/>
    <n v="-57778"/>
    <n v="-57778"/>
    <n v="0"/>
  </r>
  <r>
    <s v="100"/>
    <x v="0"/>
    <x v="2"/>
    <s v="OUTFLOWS"/>
    <s v="11"/>
    <s v="Police Department"/>
    <s v="00"/>
    <s v="Non Divisional"/>
    <s v="200"/>
    <s v="Patrol"/>
    <s v="100.11.00.200-5100.09"/>
    <s v="Benefits Unemployment Insurance"/>
    <n v="0"/>
    <n v="-9000"/>
    <n v="0"/>
    <n v="0"/>
    <n v="0"/>
  </r>
  <r>
    <s v="100"/>
    <x v="0"/>
    <x v="2"/>
    <s v="OUTFLOWS"/>
    <s v="11"/>
    <s v="Police Department"/>
    <s v="00"/>
    <s v="Non Divisional"/>
    <s v="200"/>
    <s v="Patrol"/>
    <s v="100.11.00.200-5100.10"/>
    <s v="Benefits Uniform Allowance"/>
    <n v="-102000"/>
    <n v="-55000"/>
    <n v="-38000"/>
    <n v="-38000"/>
    <n v="0"/>
  </r>
  <r>
    <s v="100"/>
    <x v="0"/>
    <x v="2"/>
    <s v="OUTFLOWS"/>
    <s v="11"/>
    <s v="Police Department"/>
    <s v="00"/>
    <s v="Non Divisional"/>
    <s v="200"/>
    <s v="Patrol"/>
    <s v="100.11.00.200-5100.11"/>
    <s v="Benefits Medicare"/>
    <n v="-87000"/>
    <n v="-90000"/>
    <n v="-83338"/>
    <n v="-83338"/>
    <n v="0"/>
  </r>
  <r>
    <s v="100"/>
    <x v="0"/>
    <x v="2"/>
    <s v="OUTFLOWS"/>
    <s v="11"/>
    <s v="Police Department"/>
    <s v="00"/>
    <s v="Non Divisional"/>
    <s v="200"/>
    <s v="Patrol"/>
    <s v="100.11.00.200-5100.12"/>
    <s v="Benefits Annual Physical Exam"/>
    <n v="0"/>
    <n v="0"/>
    <n v="0"/>
    <n v="0"/>
    <n v="0"/>
  </r>
  <r>
    <s v="100"/>
    <x v="0"/>
    <x v="2"/>
    <s v="OUTFLOWS"/>
    <s v="11"/>
    <s v="Police Department"/>
    <s v="00"/>
    <s v="Non Divisional"/>
    <s v="200"/>
    <s v="Patrol"/>
    <s v="100.11.00.200-5100.15"/>
    <s v="Benefits Cell Phone Allowance"/>
    <n v="-7000"/>
    <n v="-9000"/>
    <n v="-9660"/>
    <n v="-9660"/>
    <n v="0"/>
  </r>
  <r>
    <s v="100"/>
    <x v="0"/>
    <x v="2"/>
    <s v="OUTFLOWS"/>
    <s v="11"/>
    <s v="Police Department"/>
    <s v="00"/>
    <s v="Non Divisional"/>
    <s v="200"/>
    <s v="Patrol"/>
    <s v="100.11.00.200-5100.17"/>
    <s v="Benefits Other Post Employment Benefits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000.01"/>
    <s v="Professional Services General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000.03"/>
    <s v="Professional Services Range Rental"/>
    <n v="-8000"/>
    <n v="-8000"/>
    <n v="-7500"/>
    <n v="-7500"/>
    <n v="0"/>
  </r>
  <r>
    <s v="100"/>
    <x v="0"/>
    <x v="3"/>
    <s v="OUTFLOWS"/>
    <s v="11"/>
    <s v="Police Department"/>
    <s v="00"/>
    <s v="Non Divisional"/>
    <s v="200"/>
    <s v="Patrol"/>
    <s v="100.11.00.200-6000.12"/>
    <s v="Professional Services Contract Services"/>
    <n v="-18000"/>
    <n v="-19000"/>
    <n v="-17000"/>
    <n v="-17000"/>
    <n v="0"/>
  </r>
  <r>
    <s v="100"/>
    <x v="0"/>
    <x v="3"/>
    <s v="OUTFLOWS"/>
    <s v="11"/>
    <s v="Police Department"/>
    <s v="00"/>
    <s v="Non Divisional"/>
    <s v="200"/>
    <s v="Patrol"/>
    <s v="100.11.00.200-6200.02"/>
    <s v="Supplies Special Department"/>
    <n v="0"/>
    <n v="-2000"/>
    <n v="-20000"/>
    <n v="-20000"/>
    <n v="0"/>
  </r>
  <r>
    <s v="100"/>
    <x v="0"/>
    <x v="3"/>
    <s v="OUTFLOWS"/>
    <s v="11"/>
    <s v="Police Department"/>
    <s v="00"/>
    <s v="Non Divisional"/>
    <s v="200"/>
    <s v="Patrol"/>
    <s v="100.11.00.200-6200.05"/>
    <s v="Supplies Gasoline"/>
    <n v="-202000"/>
    <n v="-154000"/>
    <n v="-248745"/>
    <n v="-248745"/>
    <n v="0"/>
  </r>
  <r>
    <s v="100"/>
    <x v="0"/>
    <x v="3"/>
    <s v="OUTFLOWS"/>
    <s v="11"/>
    <s v="Police Department"/>
    <s v="00"/>
    <s v="Non Divisional"/>
    <s v="200"/>
    <s v="Patrol"/>
    <s v="100.11.00.200-6200.08"/>
    <s v="Supplies Uniforms"/>
    <n v="-47000"/>
    <n v="-66000"/>
    <n v="-30539"/>
    <n v="-30539"/>
    <n v="0"/>
  </r>
  <r>
    <s v="100"/>
    <x v="0"/>
    <x v="3"/>
    <s v="OUTFLOWS"/>
    <s v="11"/>
    <s v="Police Department"/>
    <s v="00"/>
    <s v="Non Divisional"/>
    <s v="200"/>
    <s v="Patrol"/>
    <s v="100.11.00.200-6210.01"/>
    <s v="Supplies-Police Crime Prevention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210.02"/>
    <s v="Supplies-Police Training"/>
    <n v="-42000"/>
    <n v="-63000"/>
    <n v="-77218"/>
    <n v="-77218"/>
    <n v="0"/>
  </r>
  <r>
    <s v="100"/>
    <x v="0"/>
    <x v="3"/>
    <s v="OUTFLOWS"/>
    <s v="11"/>
    <s v="Police Department"/>
    <s v="00"/>
    <s v="Non Divisional"/>
    <s v="200"/>
    <s v="Patrol"/>
    <s v="100.11.00.200-6210.03"/>
    <s v="Supplies-Police K-9 Training"/>
    <n v="-1000"/>
    <n v="-1000"/>
    <n v="-2500"/>
    <n v="-11000"/>
    <n v="-8500"/>
  </r>
  <r>
    <s v="100"/>
    <x v="0"/>
    <x v="3"/>
    <s v="OUTFLOWS"/>
    <s v="11"/>
    <s v="Police Department"/>
    <s v="00"/>
    <s v="Non Divisional"/>
    <s v="200"/>
    <s v="Patrol"/>
    <s v="100.11.00.200-6210.05"/>
    <s v="Supplies-Police Auto Theft Prosecution"/>
    <n v="0"/>
    <n v="0"/>
    <n v="-5000"/>
    <n v="-5000"/>
    <n v="0"/>
  </r>
  <r>
    <s v="100"/>
    <x v="0"/>
    <x v="3"/>
    <s v="OUTFLOWS"/>
    <s v="11"/>
    <s v="Police Department"/>
    <s v="00"/>
    <s v="Non Divisional"/>
    <s v="200"/>
    <s v="Patrol"/>
    <s v="100.11.00.200-6210.20"/>
    <s v="Supplies-Police K-9 Food"/>
    <n v="-3000"/>
    <n v="-3000"/>
    <n v="-2500"/>
    <n v="-2500"/>
    <n v="0"/>
  </r>
  <r>
    <s v="100"/>
    <x v="0"/>
    <x v="3"/>
    <s v="OUTFLOWS"/>
    <s v="11"/>
    <s v="Police Department"/>
    <s v="00"/>
    <s v="Non Divisional"/>
    <s v="200"/>
    <s v="Patrol"/>
    <s v="100.11.00.200-6210.21"/>
    <s v="Supplies-Police SWAT"/>
    <n v="-5000"/>
    <n v="-11000"/>
    <n v="-8874"/>
    <n v="-8874"/>
    <n v="0"/>
  </r>
  <r>
    <s v="100"/>
    <x v="0"/>
    <x v="3"/>
    <s v="OUTFLOWS"/>
    <s v="11"/>
    <s v="Police Department"/>
    <s v="00"/>
    <s v="Non Divisional"/>
    <s v="200"/>
    <s v="Patrol"/>
    <s v="100.11.00.200-6210.22"/>
    <s v="Supplies-Police EOD"/>
    <n v="-4000"/>
    <n v="-10000"/>
    <n v="-10000"/>
    <n v="-10000"/>
    <n v="0"/>
  </r>
  <r>
    <s v="100"/>
    <x v="0"/>
    <x v="3"/>
    <s v="OUTFLOWS"/>
    <s v="11"/>
    <s v="Police Department"/>
    <s v="00"/>
    <s v="Non Divisional"/>
    <s v="200"/>
    <s v="Patrol"/>
    <s v="100.11.00.200-6210.23"/>
    <s v="Supplies-Police CRT"/>
    <n v="-2000"/>
    <n v="-1000"/>
    <n v="-2500"/>
    <n v="-2500"/>
    <n v="0"/>
  </r>
  <r>
    <s v="100"/>
    <x v="0"/>
    <x v="3"/>
    <s v="OUTFLOWS"/>
    <s v="11"/>
    <s v="Police Department"/>
    <s v="00"/>
    <s v="Non Divisional"/>
    <s v="200"/>
    <s v="Patrol"/>
    <s v="100.11.00.200-6210.24"/>
    <s v="Supplies-Police SCU"/>
    <n v="-1000"/>
    <n v="0"/>
    <n v="-2000"/>
    <n v="-2000"/>
    <n v="0"/>
  </r>
  <r>
    <s v="100"/>
    <x v="0"/>
    <x v="3"/>
    <s v="OUTFLOWS"/>
    <s v="11"/>
    <s v="Police Department"/>
    <s v="00"/>
    <s v="Non Divisional"/>
    <s v="200"/>
    <s v="Patrol"/>
    <s v="100.11.00.200-6210.25"/>
    <s v="Supplies-Police Traffic"/>
    <n v="-1000"/>
    <n v="-1000"/>
    <n v="-2000"/>
    <n v="-2000"/>
    <n v="0"/>
  </r>
  <r>
    <s v="100"/>
    <x v="0"/>
    <x v="3"/>
    <s v="OUTFLOWS"/>
    <s v="11"/>
    <s v="Police Department"/>
    <s v="00"/>
    <s v="Non Divisional"/>
    <s v="200"/>
    <s v="Patrol"/>
    <s v="100.11.00.200-6300.01"/>
    <s v="Dues &amp; Subscriptions Memberships"/>
    <n v="0"/>
    <n v="0"/>
    <n v="-5000"/>
    <n v="-5000"/>
    <n v="0"/>
  </r>
  <r>
    <s v="100"/>
    <x v="0"/>
    <x v="3"/>
    <s v="OUTFLOWS"/>
    <s v="11"/>
    <s v="Police Department"/>
    <s v="00"/>
    <s v="Non Divisional"/>
    <s v="200"/>
    <s v="Patrol"/>
    <s v="100.11.00.200-6350.01"/>
    <s v="Maintenance Agreements &amp; Licenses License/Software Maintenance"/>
    <n v="-36000"/>
    <n v="-100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600.01"/>
    <s v="Administrative Expenses Meetings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600.02"/>
    <s v="Administrative Expenses Investigation Travel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600.03"/>
    <s v="Administrative Expenses Mileage Reimbursement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600.04"/>
    <s v="Administrative Expenses Training/Conferences"/>
    <n v="-25000"/>
    <n v="-25000"/>
    <n v="-40000"/>
    <n v="-45000"/>
    <n v="-5000"/>
  </r>
  <r>
    <s v="100"/>
    <x v="0"/>
    <x v="3"/>
    <s v="OUTFLOWS"/>
    <s v="11"/>
    <s v="Police Department"/>
    <s v="00"/>
    <s v="Non Divisional"/>
    <s v="200"/>
    <s v="Patrol"/>
    <s v="100.11.00.200-6600.07"/>
    <s v="Administrative Expenses Employee Recruitment"/>
    <n v="0"/>
    <n v="0"/>
    <n v="0"/>
    <n v="0"/>
    <n v="0"/>
  </r>
  <r>
    <s v="100"/>
    <x v="0"/>
    <x v="3"/>
    <s v="OUTFLOWS"/>
    <s v="11"/>
    <s v="Police Department"/>
    <s v="00"/>
    <s v="Non Divisional"/>
    <s v="200"/>
    <s v="Patrol"/>
    <s v="100.11.00.200-6600.33"/>
    <s v="Administrative Expenses POST Training"/>
    <n v="-55000"/>
    <n v="-77000"/>
    <n v="-85000"/>
    <n v="-95000"/>
    <n v="-10000"/>
  </r>
  <r>
    <s v="100"/>
    <x v="0"/>
    <x v="4"/>
    <s v="OUTFLOWS"/>
    <s v="11"/>
    <s v="Police Department"/>
    <s v="00"/>
    <s v="Non Divisional"/>
    <s v="200"/>
    <s v="Patrol"/>
    <s v="100.11.00.200-7000.03"/>
    <s v="Capital Outlay Equipment New"/>
    <n v="0"/>
    <n v="-39000"/>
    <n v="0"/>
    <n v="0"/>
    <n v="0"/>
  </r>
  <r>
    <s v="100"/>
    <x v="0"/>
    <x v="2"/>
    <s v="OUTFLOWS"/>
    <s v="11"/>
    <s v="Police Department"/>
    <s v="00"/>
    <s v="Non Divisional"/>
    <s v="210"/>
    <s v="Investigation"/>
    <s v="100.11.00.210-5000.01"/>
    <s v="Salaries Regular"/>
    <n v="-1561000"/>
    <n v="-1419000"/>
    <n v="-1266453"/>
    <n v="-1640000"/>
    <n v="-373547"/>
  </r>
  <r>
    <s v="100"/>
    <x v="0"/>
    <x v="2"/>
    <s v="OUTFLOWS"/>
    <s v="11"/>
    <s v="Police Department"/>
    <s v="00"/>
    <s v="Non Divisional"/>
    <s v="210"/>
    <s v="Investigation"/>
    <s v="100.11.00.210-5000.03"/>
    <s v="Salaries Overtime"/>
    <n v="-240000"/>
    <n v="-288000"/>
    <n v="-274192"/>
    <n v="-320000"/>
    <n v="-45808"/>
  </r>
  <r>
    <s v="100"/>
    <x v="0"/>
    <x v="2"/>
    <s v="OUTFLOWS"/>
    <s v="11"/>
    <s v="Police Department"/>
    <s v="00"/>
    <s v="Non Divisional"/>
    <s v="210"/>
    <s v="Investigation"/>
    <s v="100.11.00.210-5000.04"/>
    <s v="Salaries Holiday Pay"/>
    <n v="-2000"/>
    <n v="-2000"/>
    <n v="0"/>
    <n v="0"/>
    <n v="0"/>
  </r>
  <r>
    <s v="100"/>
    <x v="0"/>
    <x v="2"/>
    <s v="OUTFLOWS"/>
    <s v="11"/>
    <s v="Police Department"/>
    <s v="00"/>
    <s v="Non Divisional"/>
    <s v="210"/>
    <s v="Investigation"/>
    <s v="100.11.00.210-5000.06"/>
    <s v="Salaries Out of Class"/>
    <n v="0"/>
    <n v="0"/>
    <n v="0"/>
    <n v="0"/>
    <n v="0"/>
  </r>
  <r>
    <s v="100"/>
    <x v="0"/>
    <x v="2"/>
    <s v="OUTFLOWS"/>
    <s v="11"/>
    <s v="Police Department"/>
    <s v="00"/>
    <s v="Non Divisional"/>
    <s v="210"/>
    <s v="Investigation"/>
    <s v="100.11.00.210-5000.08"/>
    <s v="Salaries Longevity Pay"/>
    <n v="-29000"/>
    <n v="-33000"/>
    <n v="-11700"/>
    <n v="-40000"/>
    <n v="-28300"/>
  </r>
  <r>
    <s v="100"/>
    <x v="0"/>
    <x v="2"/>
    <s v="OUTFLOWS"/>
    <s v="11"/>
    <s v="Police Department"/>
    <s v="00"/>
    <s v="Non Divisional"/>
    <s v="210"/>
    <s v="Investigation"/>
    <s v="100.11.00.210-5000.11"/>
    <s v="Salaries Worker's Comp"/>
    <n v="-23000"/>
    <n v="-6000"/>
    <n v="0"/>
    <n v="0"/>
    <n v="0"/>
  </r>
  <r>
    <s v="100"/>
    <x v="0"/>
    <x v="2"/>
    <s v="OUTFLOWS"/>
    <s v="11"/>
    <s v="Police Department"/>
    <s v="00"/>
    <s v="Non Divisional"/>
    <s v="210"/>
    <s v="Investigation"/>
    <s v="100.11.00.210-5100.00"/>
    <s v="Benefits PERS Pool Liability"/>
    <n v="-535000"/>
    <n v="-495000"/>
    <n v="-557352"/>
    <n v="-565000"/>
    <n v="-7648"/>
  </r>
  <r>
    <s v="100"/>
    <x v="0"/>
    <x v="2"/>
    <s v="OUTFLOWS"/>
    <s v="11"/>
    <s v="Police Department"/>
    <s v="00"/>
    <s v="Non Divisional"/>
    <s v="210"/>
    <s v="Investigation"/>
    <s v="100.11.00.210-5100.01"/>
    <s v="Benefits Retirement"/>
    <n v="-200000"/>
    <n v="-195000"/>
    <n v="-165649"/>
    <n v="-205000"/>
    <n v="-39351"/>
  </r>
  <r>
    <s v="100"/>
    <x v="0"/>
    <x v="2"/>
    <s v="OUTFLOWS"/>
    <s v="11"/>
    <s v="Police Department"/>
    <s v="00"/>
    <s v="Non Divisional"/>
    <s v="210"/>
    <s v="Investigation"/>
    <s v="100.11.00.210-5100.02"/>
    <s v="Benefits Health Insurance"/>
    <n v="-141000"/>
    <n v="-135000"/>
    <n v="-106248"/>
    <n v="-143000"/>
    <n v="-36752"/>
  </r>
  <r>
    <s v="100"/>
    <x v="0"/>
    <x v="2"/>
    <s v="OUTFLOWS"/>
    <s v="11"/>
    <s v="Police Department"/>
    <s v="00"/>
    <s v="Non Divisional"/>
    <s v="210"/>
    <s v="Investigation"/>
    <s v="100.11.00.210-5100.03"/>
    <s v="Benefits Dental Insurance"/>
    <n v="-17000"/>
    <n v="-13000"/>
    <n v="-12524"/>
    <n v="-12524"/>
    <n v="0"/>
  </r>
  <r>
    <s v="100"/>
    <x v="0"/>
    <x v="2"/>
    <s v="OUTFLOWS"/>
    <s v="11"/>
    <s v="Police Department"/>
    <s v="00"/>
    <s v="Non Divisional"/>
    <s v="210"/>
    <s v="Investigation"/>
    <s v="100.11.00.210-5100.04"/>
    <s v="Benefits Vision Insurance"/>
    <n v="-3000"/>
    <n v="-2000"/>
    <n v="-2121"/>
    <n v="-2121"/>
    <n v="0"/>
  </r>
  <r>
    <s v="100"/>
    <x v="0"/>
    <x v="2"/>
    <s v="OUTFLOWS"/>
    <s v="11"/>
    <s v="Police Department"/>
    <s v="00"/>
    <s v="Non Divisional"/>
    <s v="210"/>
    <s v="Investigation"/>
    <s v="100.11.00.210-5100.05"/>
    <s v="Benefits Life Insurance"/>
    <n v="0"/>
    <n v="0"/>
    <n v="-166"/>
    <n v="-166"/>
    <n v="0"/>
  </r>
  <r>
    <s v="100"/>
    <x v="0"/>
    <x v="2"/>
    <s v="OUTFLOWS"/>
    <s v="11"/>
    <s v="Police Department"/>
    <s v="00"/>
    <s v="Non Divisional"/>
    <s v="210"/>
    <s v="Investigation"/>
    <s v="100.11.00.210-5100.06"/>
    <s v="Benefits Worker's Comp"/>
    <n v="-42000"/>
    <n v="-42000"/>
    <n v="-42000"/>
    <n v="-54000"/>
    <n v="-12000"/>
  </r>
  <r>
    <s v="100"/>
    <x v="0"/>
    <x v="2"/>
    <s v="OUTFLOWS"/>
    <s v="11"/>
    <s v="Police Department"/>
    <s v="00"/>
    <s v="Non Divisional"/>
    <s v="210"/>
    <s v="Investigation"/>
    <s v="100.11.00.210-5100.07"/>
    <s v="Benefits Long Term Disability"/>
    <n v="0"/>
    <n v="0"/>
    <n v="-813"/>
    <n v="-813"/>
    <n v="0"/>
  </r>
  <r>
    <s v="100"/>
    <x v="0"/>
    <x v="2"/>
    <s v="OUTFLOWS"/>
    <s v="11"/>
    <s v="Police Department"/>
    <s v="00"/>
    <s v="Non Divisional"/>
    <s v="210"/>
    <s v="Investigation"/>
    <s v="100.11.00.210-5100.08"/>
    <s v="Benefits Deferred Compensation"/>
    <n v="-8000"/>
    <n v="-23000"/>
    <n v="-27628"/>
    <n v="-27628"/>
    <n v="0"/>
  </r>
  <r>
    <s v="100"/>
    <x v="0"/>
    <x v="2"/>
    <s v="OUTFLOWS"/>
    <s v="11"/>
    <s v="Police Department"/>
    <s v="00"/>
    <s v="Non Divisional"/>
    <s v="210"/>
    <s v="Investigation"/>
    <s v="100.11.00.210-5100.09"/>
    <s v="Benefits Unemployment Insurance"/>
    <n v="0"/>
    <n v="0"/>
    <n v="0"/>
    <n v="0"/>
    <n v="0"/>
  </r>
  <r>
    <s v="100"/>
    <x v="0"/>
    <x v="2"/>
    <s v="OUTFLOWS"/>
    <s v="11"/>
    <s v="Police Department"/>
    <s v="00"/>
    <s v="Non Divisional"/>
    <s v="210"/>
    <s v="Investigation"/>
    <s v="100.11.00.210-5100.10"/>
    <s v="Benefits Uniform Allowance"/>
    <n v="-31000"/>
    <n v="-11000"/>
    <n v="-9250"/>
    <n v="-9250"/>
    <n v="0"/>
  </r>
  <r>
    <s v="100"/>
    <x v="0"/>
    <x v="2"/>
    <s v="OUTFLOWS"/>
    <s v="11"/>
    <s v="Police Department"/>
    <s v="00"/>
    <s v="Non Divisional"/>
    <s v="210"/>
    <s v="Investigation"/>
    <s v="100.11.00.210-5100.11"/>
    <s v="Benefits Medicare"/>
    <n v="-27000"/>
    <n v="-26000"/>
    <n v="-19100"/>
    <n v="-19100"/>
    <n v="0"/>
  </r>
  <r>
    <s v="100"/>
    <x v="0"/>
    <x v="2"/>
    <s v="OUTFLOWS"/>
    <s v="11"/>
    <s v="Police Department"/>
    <s v="00"/>
    <s v="Non Divisional"/>
    <s v="210"/>
    <s v="Investigation"/>
    <s v="100.11.00.210-5100.12"/>
    <s v="Benefits Annual Physical Exam"/>
    <n v="0"/>
    <n v="0"/>
    <n v="0"/>
    <n v="0"/>
    <n v="0"/>
  </r>
  <r>
    <s v="100"/>
    <x v="0"/>
    <x v="2"/>
    <s v="OUTFLOWS"/>
    <s v="11"/>
    <s v="Police Department"/>
    <s v="00"/>
    <s v="Non Divisional"/>
    <s v="210"/>
    <s v="Investigation"/>
    <s v="100.11.00.210-5100.15"/>
    <s v="Benefits Cell Phone Allowance"/>
    <n v="-10000"/>
    <n v="-9000"/>
    <n v="-7476"/>
    <n v="-7476"/>
    <n v="0"/>
  </r>
  <r>
    <s v="100"/>
    <x v="0"/>
    <x v="2"/>
    <s v="OUTFLOWS"/>
    <s v="11"/>
    <s v="Police Department"/>
    <s v="00"/>
    <s v="Non Divisional"/>
    <s v="210"/>
    <s v="Investigation"/>
    <s v="100.11.00.210-5100.17"/>
    <s v="Benefits Other Post Employment Benefits"/>
    <n v="0"/>
    <n v="0"/>
    <n v="0"/>
    <n v="0"/>
    <n v="0"/>
  </r>
  <r>
    <s v="100"/>
    <x v="0"/>
    <x v="3"/>
    <s v="OUTFLOWS"/>
    <s v="11"/>
    <s v="Police Department"/>
    <s v="00"/>
    <s v="Non Divisional"/>
    <s v="210"/>
    <s v="Investigation"/>
    <s v="100.11.00.210-6000.01"/>
    <s v="Professional Services General"/>
    <n v="0"/>
    <n v="0"/>
    <n v="0"/>
    <n v="0"/>
    <n v="0"/>
  </r>
  <r>
    <s v="100"/>
    <x v="0"/>
    <x v="3"/>
    <s v="OUTFLOWS"/>
    <s v="11"/>
    <s v="Police Department"/>
    <s v="00"/>
    <s v="Non Divisional"/>
    <s v="210"/>
    <s v="Investigation"/>
    <s v="100.11.00.210-6000.04"/>
    <s v="Professional Services Forensic Testing"/>
    <n v="-38000"/>
    <n v="-18000"/>
    <n v="-45000"/>
    <n v="-45000"/>
    <n v="0"/>
  </r>
  <r>
    <s v="100"/>
    <x v="0"/>
    <x v="3"/>
    <s v="OUTFLOWS"/>
    <s v="11"/>
    <s v="Police Department"/>
    <s v="00"/>
    <s v="Non Divisional"/>
    <s v="210"/>
    <s v="Investigation"/>
    <s v="100.11.00.210-6200.02"/>
    <s v="Supplies Special Department"/>
    <n v="-5000"/>
    <n v="-3000"/>
    <n v="-5000"/>
    <n v="-5000"/>
    <n v="0"/>
  </r>
  <r>
    <s v="100"/>
    <x v="0"/>
    <x v="3"/>
    <s v="OUTFLOWS"/>
    <s v="11"/>
    <s v="Police Department"/>
    <s v="00"/>
    <s v="Non Divisional"/>
    <s v="210"/>
    <s v="Investigation"/>
    <s v="100.11.00.210-6210.02"/>
    <s v="Supplies-Police Training"/>
    <n v="0"/>
    <n v="0"/>
    <n v="0"/>
    <n v="0"/>
    <n v="0"/>
  </r>
  <r>
    <s v="100"/>
    <x v="0"/>
    <x v="3"/>
    <s v="OUTFLOWS"/>
    <s v="11"/>
    <s v="Police Department"/>
    <s v="00"/>
    <s v="Non Divisional"/>
    <s v="210"/>
    <s v="Investigation"/>
    <s v="100.11.00.210-6210.09"/>
    <s v="Supplies-Police Special Investigation"/>
    <n v="-8000"/>
    <n v="-8000"/>
    <n v="-15000"/>
    <n v="-15000"/>
    <n v="0"/>
  </r>
  <r>
    <s v="100"/>
    <x v="0"/>
    <x v="3"/>
    <s v="OUTFLOWS"/>
    <s v="11"/>
    <s v="Police Department"/>
    <s v="00"/>
    <s v="Non Divisional"/>
    <s v="210"/>
    <s v="Investigation"/>
    <s v="100.11.00.210-6600.02"/>
    <s v="Administrative Expenses Investigation Travel"/>
    <n v="0"/>
    <n v="0"/>
    <n v="-500"/>
    <n v="-500"/>
    <n v="0"/>
  </r>
  <r>
    <s v="100"/>
    <x v="0"/>
    <x v="3"/>
    <s v="OUTFLOWS"/>
    <s v="11"/>
    <s v="Police Department"/>
    <s v="00"/>
    <s v="Non Divisional"/>
    <s v="210"/>
    <s v="Investigation"/>
    <s v="100.11.00.210-6600.01"/>
    <s v="Administrative Expenses Meetings"/>
    <n v="0"/>
    <n v="0"/>
    <n v="-500"/>
    <n v="-500"/>
    <n v="0"/>
  </r>
  <r>
    <s v="100"/>
    <x v="0"/>
    <x v="3"/>
    <s v="OUTFLOWS"/>
    <s v="11"/>
    <s v="Police Department"/>
    <s v="00"/>
    <s v="Non Divisional"/>
    <s v="210"/>
    <s v="Investigation"/>
    <s v="100.11.00.210-6600.33"/>
    <s v="Administrative Expenses POST Training"/>
    <n v="0"/>
    <n v="0"/>
    <n v="0"/>
    <n v="0"/>
    <n v="0"/>
  </r>
  <r>
    <s v="100"/>
    <x v="0"/>
    <x v="4"/>
    <s v="OUTFLOWS"/>
    <s v="11"/>
    <s v="Police Department"/>
    <s v="00"/>
    <s v="Non Divisional"/>
    <s v="210"/>
    <s v="Investigation"/>
    <s v="100.11.00.210-7000.99"/>
    <s v="Capital Improvements-GrayKey"/>
    <n v="0"/>
    <n v="0"/>
    <n v="0"/>
    <n v="-47000"/>
    <n v="-47000"/>
  </r>
  <r>
    <s v="100"/>
    <x v="0"/>
    <x v="4"/>
    <s v="OUTFLOWS"/>
    <s v="11"/>
    <s v="Police Department"/>
    <s v="00"/>
    <s v="Non Divisional"/>
    <s v="210"/>
    <s v="Investigation"/>
    <s v="100.11.00.210-8000.12"/>
    <s v="Capital Improvements-General Government Building Improvements"/>
    <n v="0"/>
    <n v="0"/>
    <n v="0"/>
    <n v="0"/>
    <n v="0"/>
  </r>
  <r>
    <s v="100"/>
    <x v="0"/>
    <x v="2"/>
    <s v="OUTFLOWS"/>
    <s v="11"/>
    <s v="Police Department"/>
    <s v="00"/>
    <s v="Non Divisional"/>
    <s v="220"/>
    <s v="Support Services"/>
    <s v="100.11.00.220-5000.01"/>
    <s v="Salaries Regular"/>
    <n v="-392000"/>
    <n v="-367000"/>
    <n v="-411088"/>
    <n v="-411088"/>
    <n v="0"/>
  </r>
  <r>
    <s v="100"/>
    <x v="0"/>
    <x v="2"/>
    <s v="OUTFLOWS"/>
    <s v="11"/>
    <s v="Police Department"/>
    <s v="00"/>
    <s v="Non Divisional"/>
    <s v="220"/>
    <s v="Support Services"/>
    <s v="100.11.00.220-5000.02"/>
    <s v="Salaries Part Time"/>
    <n v="-50000"/>
    <n v="-63000"/>
    <n v="0"/>
    <n v="0"/>
    <n v="0"/>
  </r>
  <r>
    <s v="100"/>
    <x v="0"/>
    <x v="2"/>
    <s v="OUTFLOWS"/>
    <s v="11"/>
    <s v="Police Department"/>
    <s v="00"/>
    <s v="Non Divisional"/>
    <s v="220"/>
    <s v="Support Services"/>
    <s v="100.11.00.220-5000.03"/>
    <s v="Salaries Overtime"/>
    <n v="-6000"/>
    <n v="-5000"/>
    <n v="-10300"/>
    <n v="-10300"/>
    <n v="0"/>
  </r>
  <r>
    <s v="100"/>
    <x v="0"/>
    <x v="2"/>
    <s v="OUTFLOWS"/>
    <s v="11"/>
    <s v="Police Department"/>
    <s v="00"/>
    <s v="Non Divisional"/>
    <s v="220"/>
    <s v="Support Services"/>
    <s v="100.11.00.220-5000.04"/>
    <s v="Salaries Holiday Pay"/>
    <n v="-1000"/>
    <n v="0"/>
    <n v="0"/>
    <n v="0"/>
    <n v="0"/>
  </r>
  <r>
    <s v="100"/>
    <x v="0"/>
    <x v="2"/>
    <s v="OUTFLOWS"/>
    <s v="11"/>
    <s v="Police Department"/>
    <s v="00"/>
    <s v="Non Divisional"/>
    <s v="220"/>
    <s v="Support Services"/>
    <s v="100.11.00.220-5000.06"/>
    <s v="Salaries Out of Class"/>
    <n v="0"/>
    <n v="0"/>
    <n v="0"/>
    <n v="0"/>
    <n v="0"/>
  </r>
  <r>
    <s v="100"/>
    <x v="0"/>
    <x v="2"/>
    <s v="OUTFLOWS"/>
    <s v="11"/>
    <s v="Police Department"/>
    <s v="00"/>
    <s v="Non Divisional"/>
    <s v="220"/>
    <s v="Support Services"/>
    <s v="100.11.00.220-5000.08"/>
    <s v="Salaries Longevity Pay"/>
    <n v="-2000"/>
    <n v="-1000"/>
    <n v="-6600"/>
    <n v="-6600"/>
    <n v="0"/>
  </r>
  <r>
    <s v="100"/>
    <x v="0"/>
    <x v="2"/>
    <s v="OUTFLOWS"/>
    <s v="11"/>
    <s v="Police Department"/>
    <s v="00"/>
    <s v="Non Divisional"/>
    <s v="220"/>
    <s v="Support Services"/>
    <s v="100.11.00.220-5000.11"/>
    <s v="Salaries Worker's Comp"/>
    <n v="0"/>
    <n v="0"/>
    <n v="0"/>
    <n v="0"/>
    <n v="0"/>
  </r>
  <r>
    <s v="100"/>
    <x v="0"/>
    <x v="2"/>
    <s v="OUTFLOWS"/>
    <s v="11"/>
    <s v="Police Department"/>
    <s v="00"/>
    <s v="Non Divisional"/>
    <s v="220"/>
    <s v="Support Services"/>
    <s v="100.11.00.220-5100.00"/>
    <s v="Benefits PERS Pool Liability"/>
    <n v="-76000"/>
    <n v="-73000"/>
    <n v="-100904"/>
    <n v="-89000"/>
    <n v="11904"/>
  </r>
  <r>
    <s v="100"/>
    <x v="0"/>
    <x v="2"/>
    <s v="OUTFLOWS"/>
    <s v="11"/>
    <s v="Police Department"/>
    <s v="00"/>
    <s v="Non Divisional"/>
    <s v="220"/>
    <s v="Support Services"/>
    <s v="100.11.00.220-5100.01"/>
    <s v="Benefits Retirement"/>
    <n v="-1000"/>
    <n v="-3000"/>
    <n v="-3052"/>
    <n v="-3052"/>
    <n v="0"/>
  </r>
  <r>
    <s v="100"/>
    <x v="0"/>
    <x v="2"/>
    <s v="OUTFLOWS"/>
    <s v="11"/>
    <s v="Police Department"/>
    <s v="00"/>
    <s v="Non Divisional"/>
    <s v="220"/>
    <s v="Support Services"/>
    <s v="100.11.00.220-5100.02"/>
    <s v="Benefits Health Insurance"/>
    <n v="-20000"/>
    <n v="-22000"/>
    <n v="-35340"/>
    <n v="-35340"/>
    <n v="0"/>
  </r>
  <r>
    <s v="100"/>
    <x v="0"/>
    <x v="2"/>
    <s v="OUTFLOWS"/>
    <s v="11"/>
    <s v="Police Department"/>
    <s v="00"/>
    <s v="Non Divisional"/>
    <s v="220"/>
    <s v="Support Services"/>
    <s v="100.11.00.220-5100.03"/>
    <s v="Benefits Dental Insurance"/>
    <n v="-6000"/>
    <n v="-5000"/>
    <n v="-6234"/>
    <n v="-6234"/>
    <n v="0"/>
  </r>
  <r>
    <s v="100"/>
    <x v="0"/>
    <x v="2"/>
    <s v="OUTFLOWS"/>
    <s v="11"/>
    <s v="Police Department"/>
    <s v="00"/>
    <s v="Non Divisional"/>
    <s v="220"/>
    <s v="Support Services"/>
    <s v="100.11.00.220-5100.04"/>
    <s v="Benefits Vision Insurance"/>
    <n v="-1000"/>
    <n v="-1000"/>
    <n v="-1044"/>
    <n v="-1044"/>
    <n v="0"/>
  </r>
  <r>
    <s v="100"/>
    <x v="0"/>
    <x v="2"/>
    <s v="OUTFLOWS"/>
    <s v="11"/>
    <s v="Police Department"/>
    <s v="00"/>
    <s v="Non Divisional"/>
    <s v="220"/>
    <s v="Support Services"/>
    <s v="100.11.00.220-5100.05"/>
    <s v="Benefits Life Insurance"/>
    <n v="0"/>
    <n v="0"/>
    <n v="-117"/>
    <n v="-117"/>
    <n v="0"/>
  </r>
  <r>
    <s v="100"/>
    <x v="0"/>
    <x v="2"/>
    <s v="OUTFLOWS"/>
    <s v="11"/>
    <s v="Police Department"/>
    <s v="00"/>
    <s v="Non Divisional"/>
    <s v="220"/>
    <s v="Support Services"/>
    <s v="100.11.00.220-5100.06"/>
    <s v="Benefits Worker's Comp"/>
    <n v="-13000"/>
    <n v="-13000"/>
    <n v="-12600"/>
    <n v="-16000"/>
    <n v="-3400"/>
  </r>
  <r>
    <s v="100"/>
    <x v="0"/>
    <x v="2"/>
    <s v="OUTFLOWS"/>
    <s v="11"/>
    <s v="Police Department"/>
    <s v="00"/>
    <s v="Non Divisional"/>
    <s v="220"/>
    <s v="Support Services"/>
    <s v="100.11.00.220-5100.07"/>
    <s v="Benefits Long Term Disability"/>
    <n v="-1000"/>
    <n v="-1000"/>
    <n v="-1180"/>
    <n v="-1180"/>
    <n v="0"/>
  </r>
  <r>
    <s v="100"/>
    <x v="0"/>
    <x v="2"/>
    <s v="OUTFLOWS"/>
    <s v="11"/>
    <s v="Police Department"/>
    <s v="00"/>
    <s v="Non Divisional"/>
    <s v="220"/>
    <s v="Support Services"/>
    <s v="100.11.00.220-5100.08"/>
    <s v="Benefits Deferred Compensation"/>
    <n v="0"/>
    <n v="-13000"/>
    <n v="-15557"/>
    <n v="-15557"/>
    <n v="0"/>
  </r>
  <r>
    <s v="100"/>
    <x v="0"/>
    <x v="2"/>
    <s v="OUTFLOWS"/>
    <s v="11"/>
    <s v="Police Department"/>
    <s v="00"/>
    <s v="Non Divisional"/>
    <s v="220"/>
    <s v="Support Services"/>
    <s v="100.11.00.220-5100.09"/>
    <s v="Benefits Unemployment Insurance"/>
    <n v="-1000"/>
    <n v="-6000"/>
    <n v="0"/>
    <n v="0"/>
    <n v="0"/>
  </r>
  <r>
    <s v="100"/>
    <x v="0"/>
    <x v="2"/>
    <s v="OUTFLOWS"/>
    <s v="11"/>
    <s v="Police Department"/>
    <s v="00"/>
    <s v="Non Divisional"/>
    <s v="220"/>
    <s v="Support Services"/>
    <s v="100.11.00.220-5100.10"/>
    <s v="Benefits Uniform Allowance"/>
    <n v="-8000"/>
    <n v="-6000"/>
    <n v="-4500"/>
    <n v="-4500"/>
    <n v="0"/>
  </r>
  <r>
    <s v="100"/>
    <x v="0"/>
    <x v="2"/>
    <s v="OUTFLOWS"/>
    <s v="11"/>
    <s v="Police Department"/>
    <s v="00"/>
    <s v="Non Divisional"/>
    <s v="220"/>
    <s v="Support Services"/>
    <s v="100.11.00.220-5100.11"/>
    <s v="Benefits Medicare"/>
    <n v="-7000"/>
    <n v="-7000"/>
    <n v="-6351"/>
    <n v="-6351"/>
    <n v="0"/>
  </r>
  <r>
    <s v="100"/>
    <x v="0"/>
    <x v="2"/>
    <s v="OUTFLOWS"/>
    <s v="11"/>
    <s v="Police Department"/>
    <s v="00"/>
    <s v="Non Divisional"/>
    <s v="220"/>
    <s v="Support Services"/>
    <s v="100.11.00.220-5100.12"/>
    <s v="Benefits Annual Physical Exam"/>
    <n v="0"/>
    <n v="0"/>
    <n v="0"/>
    <n v="0"/>
    <n v="0"/>
  </r>
  <r>
    <s v="100"/>
    <x v="0"/>
    <x v="3"/>
    <s v="OUTFLOWS"/>
    <s v="11"/>
    <s v="Police Department"/>
    <s v="00"/>
    <s v="Non Divisional"/>
    <s v="220"/>
    <s v="Support Services"/>
    <s v="100.11.00.220-6200.01"/>
    <s v="Supplies Office"/>
    <n v="0"/>
    <n v="0"/>
    <n v="0"/>
    <n v="0"/>
    <n v="0"/>
  </r>
  <r>
    <s v="100"/>
    <x v="0"/>
    <x v="3"/>
    <s v="OUTFLOWS"/>
    <s v="11"/>
    <s v="Police Department"/>
    <s v="00"/>
    <s v="Non Divisional"/>
    <s v="220"/>
    <s v="Support Services"/>
    <s v="100.11.00.220-6200.02"/>
    <s v="Supplies Special Department"/>
    <n v="0"/>
    <n v="0"/>
    <n v="0"/>
    <n v="0"/>
    <n v="0"/>
  </r>
  <r>
    <s v="100"/>
    <x v="0"/>
    <x v="3"/>
    <s v="OUTFLOWS"/>
    <s v="11"/>
    <s v="Police Department"/>
    <s v="00"/>
    <s v="Non Divisional"/>
    <s v="220"/>
    <s v="Support Services"/>
    <s v="100.11.00.220-6600.04"/>
    <s v="Administrative Expenses Training/Conferences"/>
    <n v="0"/>
    <n v="0"/>
    <n v="0"/>
    <n v="0"/>
    <n v="0"/>
  </r>
  <r>
    <s v="100"/>
    <x v="0"/>
    <x v="3"/>
    <s v="OUTFLOWS"/>
    <s v="11"/>
    <s v="Police Department"/>
    <s v="00"/>
    <s v="Non Divisional"/>
    <s v="220"/>
    <s v="Support Services"/>
    <s v="100.11.00.220-6600.07"/>
    <s v="Administrative Expenses Employee Recruitment"/>
    <n v="0"/>
    <n v="0"/>
    <n v="0"/>
    <n v="0"/>
    <n v="0"/>
  </r>
  <r>
    <s v="100"/>
    <x v="0"/>
    <x v="2"/>
    <s v="OUTFLOWS"/>
    <s v="11"/>
    <s v="Police Department"/>
    <s v="00"/>
    <s v="Non Divisional"/>
    <s v="230"/>
    <s v="Dispatch"/>
    <s v="100.11.00.230-5000.01"/>
    <s v="Salaries Regular"/>
    <n v="-1073000"/>
    <n v="-1140000"/>
    <n v="-1125332"/>
    <n v="-1150000"/>
    <n v="-24668"/>
  </r>
  <r>
    <s v="100"/>
    <x v="0"/>
    <x v="2"/>
    <s v="OUTFLOWS"/>
    <s v="11"/>
    <s v="Police Department"/>
    <s v="00"/>
    <s v="Non Divisional"/>
    <s v="230"/>
    <s v="Dispatch"/>
    <s v="100.11.00.230-5000.02"/>
    <s v="Salaries Part Time"/>
    <n v="0"/>
    <n v="0"/>
    <n v="0"/>
    <n v="0"/>
    <n v="0"/>
  </r>
  <r>
    <s v="100"/>
    <x v="0"/>
    <x v="2"/>
    <s v="OUTFLOWS"/>
    <s v="11"/>
    <s v="Police Department"/>
    <s v="00"/>
    <s v="Non Divisional"/>
    <s v="230"/>
    <s v="Dispatch"/>
    <s v="100.11.00.230-5000.03"/>
    <s v="Salaries Overtime"/>
    <n v="-67000"/>
    <n v="-92000"/>
    <n v="-61800"/>
    <n v="-99000"/>
    <n v="-37200"/>
  </r>
  <r>
    <s v="100"/>
    <x v="0"/>
    <x v="2"/>
    <s v="OUTFLOWS"/>
    <s v="11"/>
    <s v="Police Department"/>
    <s v="00"/>
    <s v="Non Divisional"/>
    <s v="230"/>
    <s v="Dispatch"/>
    <s v="100.11.00.230-5000.04"/>
    <s v="Salaries Holiday Pay"/>
    <n v="-46000"/>
    <n v="-47000"/>
    <n v="0"/>
    <n v="0"/>
    <n v="0"/>
  </r>
  <r>
    <s v="100"/>
    <x v="0"/>
    <x v="2"/>
    <s v="OUTFLOWS"/>
    <s v="11"/>
    <s v="Police Department"/>
    <s v="00"/>
    <s v="Non Divisional"/>
    <s v="230"/>
    <s v="Dispatch"/>
    <s v="100.11.00.230-5000.06"/>
    <s v="Salaries Out of Class"/>
    <n v="0"/>
    <n v="-2000"/>
    <n v="-3000"/>
    <n v="-3000"/>
    <n v="0"/>
  </r>
  <r>
    <s v="100"/>
    <x v="0"/>
    <x v="2"/>
    <s v="OUTFLOWS"/>
    <s v="11"/>
    <s v="Police Department"/>
    <s v="00"/>
    <s v="Non Divisional"/>
    <s v="230"/>
    <s v="Dispatch"/>
    <s v="100.11.00.230-5000.08"/>
    <s v="Salaries Longevity Pay"/>
    <n v="-5000"/>
    <n v="-6000"/>
    <n v="-14300"/>
    <n v="-14300"/>
    <n v="0"/>
  </r>
  <r>
    <s v="100"/>
    <x v="0"/>
    <x v="2"/>
    <s v="OUTFLOWS"/>
    <s v="11"/>
    <s v="Police Department"/>
    <s v="00"/>
    <s v="Non Divisional"/>
    <s v="230"/>
    <s v="Dispatch"/>
    <s v="100.11.00.230-5100.00"/>
    <s v="Benefits PERS Pool Liability"/>
    <n v="-220000"/>
    <n v="-244000"/>
    <n v="-277686"/>
    <n v="-313000"/>
    <n v="-35314"/>
  </r>
  <r>
    <s v="100"/>
    <x v="0"/>
    <x v="2"/>
    <s v="OUTFLOWS"/>
    <s v="11"/>
    <s v="Police Department"/>
    <s v="00"/>
    <s v="Non Divisional"/>
    <s v="230"/>
    <s v="Dispatch"/>
    <s v="100.11.00.230-5100.01"/>
    <s v="Benefits Retirement"/>
    <n v="-3000"/>
    <n v="-9000"/>
    <n v="-8516"/>
    <n v="-8516"/>
    <n v="0"/>
  </r>
  <r>
    <s v="100"/>
    <x v="0"/>
    <x v="2"/>
    <s v="OUTFLOWS"/>
    <s v="11"/>
    <s v="Police Department"/>
    <s v="00"/>
    <s v="Non Divisional"/>
    <s v="230"/>
    <s v="Dispatch"/>
    <s v="100.11.00.230-5100.02"/>
    <s v="Benefits Health Insurance"/>
    <n v="-97000"/>
    <n v="-120000"/>
    <n v="-120242"/>
    <n v="-120242"/>
    <n v="0"/>
  </r>
  <r>
    <s v="100"/>
    <x v="0"/>
    <x v="2"/>
    <s v="OUTFLOWS"/>
    <s v="11"/>
    <s v="Police Department"/>
    <s v="00"/>
    <s v="Non Divisional"/>
    <s v="230"/>
    <s v="Dispatch"/>
    <s v="100.11.00.230-5100.03"/>
    <s v="Benefits Dental Insurance"/>
    <n v="-13000"/>
    <n v="-13000"/>
    <n v="-12112"/>
    <n v="-12112"/>
    <n v="0"/>
  </r>
  <r>
    <s v="100"/>
    <x v="0"/>
    <x v="2"/>
    <s v="OUTFLOWS"/>
    <s v="11"/>
    <s v="Police Department"/>
    <s v="00"/>
    <s v="Non Divisional"/>
    <s v="230"/>
    <s v="Dispatch"/>
    <s v="100.11.00.230-5100.04"/>
    <s v="Benefits Vision Insurance"/>
    <n v="-2000"/>
    <n v="-2000"/>
    <n v="-2077"/>
    <n v="-2077"/>
    <n v="0"/>
  </r>
  <r>
    <s v="100"/>
    <x v="0"/>
    <x v="2"/>
    <s v="OUTFLOWS"/>
    <s v="11"/>
    <s v="Police Department"/>
    <s v="00"/>
    <s v="Non Divisional"/>
    <s v="230"/>
    <s v="Dispatch"/>
    <s v="100.11.00.230-5100.05"/>
    <s v="Benefits Life Insurance"/>
    <n v="0"/>
    <n v="0"/>
    <n v="-255"/>
    <n v="-255"/>
    <n v="0"/>
  </r>
  <r>
    <s v="100"/>
    <x v="0"/>
    <x v="2"/>
    <s v="OUTFLOWS"/>
    <s v="11"/>
    <s v="Police Department"/>
    <s v="00"/>
    <s v="Non Divisional"/>
    <s v="230"/>
    <s v="Dispatch"/>
    <s v="100.11.00.230-5100.06"/>
    <s v="Benefits Worker's Comp"/>
    <n v="-26000"/>
    <n v="-26000"/>
    <n v="-27000"/>
    <n v="-35000"/>
    <n v="-8000"/>
  </r>
  <r>
    <s v="100"/>
    <x v="0"/>
    <x v="2"/>
    <s v="OUTFLOWS"/>
    <s v="11"/>
    <s v="Police Department"/>
    <s v="00"/>
    <s v="Non Divisional"/>
    <s v="230"/>
    <s v="Dispatch"/>
    <s v="100.11.00.230-5100.07"/>
    <s v="Benefits Long Term Disability"/>
    <n v="-2000"/>
    <n v="-2000"/>
    <n v="-2770"/>
    <n v="-2770"/>
    <n v="0"/>
  </r>
  <r>
    <s v="100"/>
    <x v="0"/>
    <x v="2"/>
    <s v="OUTFLOWS"/>
    <s v="11"/>
    <s v="Police Department"/>
    <s v="00"/>
    <s v="Non Divisional"/>
    <s v="230"/>
    <s v="Dispatch"/>
    <s v="100.11.00.230-5100.08"/>
    <s v="Benefits Deferred Compensation"/>
    <n v="0"/>
    <n v="-48000"/>
    <n v="-49020"/>
    <n v="-49020"/>
    <n v="0"/>
  </r>
  <r>
    <s v="100"/>
    <x v="0"/>
    <x v="2"/>
    <s v="OUTFLOWS"/>
    <s v="11"/>
    <s v="Police Department"/>
    <s v="00"/>
    <s v="Non Divisional"/>
    <s v="230"/>
    <s v="Dispatch"/>
    <s v="100.11.00.230-5100.09"/>
    <s v="Benefits Unemployment Insurance"/>
    <n v="0"/>
    <n v="-10000"/>
    <n v="0"/>
    <n v="0"/>
    <n v="0"/>
  </r>
  <r>
    <s v="100"/>
    <x v="0"/>
    <x v="2"/>
    <s v="OUTFLOWS"/>
    <s v="11"/>
    <s v="Police Department"/>
    <s v="00"/>
    <s v="Non Divisional"/>
    <s v="230"/>
    <s v="Dispatch"/>
    <s v="100.11.00.230-5100.10"/>
    <s v="Benefits Uniform Allowance"/>
    <n v="-20000"/>
    <n v="-10000"/>
    <n v="-9750"/>
    <n v="-9750"/>
    <n v="0"/>
  </r>
  <r>
    <s v="100"/>
    <x v="0"/>
    <x v="2"/>
    <s v="OUTFLOWS"/>
    <s v="11"/>
    <s v="Police Department"/>
    <s v="00"/>
    <s v="Non Divisional"/>
    <s v="230"/>
    <s v="Dispatch"/>
    <s v="100.11.00.230-5100.11"/>
    <s v="Benefits Medicare"/>
    <n v="-18000"/>
    <n v="-19000"/>
    <n v="-17305"/>
    <n v="-17305"/>
    <n v="0"/>
  </r>
  <r>
    <s v="100"/>
    <x v="0"/>
    <x v="2"/>
    <s v="OUTFLOWS"/>
    <s v="11"/>
    <s v="Police Department"/>
    <s v="00"/>
    <s v="Non Divisional"/>
    <s v="230"/>
    <s v="Dispatch"/>
    <s v="100.11.00.230-5100.12"/>
    <s v="Benefits Annual Physical Exam"/>
    <n v="0"/>
    <n v="0"/>
    <n v="0"/>
    <n v="0"/>
    <n v="0"/>
  </r>
  <r>
    <s v="100"/>
    <x v="0"/>
    <x v="2"/>
    <s v="OUTFLOWS"/>
    <s v="11"/>
    <s v="Police Department"/>
    <s v="00"/>
    <s v="Non Divisional"/>
    <s v="230"/>
    <s v="Dispatch"/>
    <s v="100.11.00.230-5100.17"/>
    <s v="Benefits Other Post Employment Benefits"/>
    <n v="0"/>
    <n v="0"/>
    <n v="0"/>
    <n v="0"/>
    <n v="0"/>
  </r>
  <r>
    <s v="100"/>
    <x v="0"/>
    <x v="3"/>
    <s v="OUTFLOWS"/>
    <s v="11"/>
    <s v="Police Department"/>
    <s v="00"/>
    <s v="Non Divisional"/>
    <s v="230"/>
    <s v="Dispatch"/>
    <s v="100.11.00.230-6100.02"/>
    <s v="Utilities Telephone"/>
    <n v="0"/>
    <n v="0"/>
    <n v="0"/>
    <n v="0"/>
    <n v="0"/>
  </r>
  <r>
    <s v="100"/>
    <x v="0"/>
    <x v="3"/>
    <s v="OUTFLOWS"/>
    <s v="11"/>
    <s v="Police Department"/>
    <s v="00"/>
    <s v="Non Divisional"/>
    <s v="230"/>
    <s v="Dispatch"/>
    <s v="100.11.00.230-6100.03"/>
    <s v="Utilities Data Transmission / ISP"/>
    <n v="-65000"/>
    <n v="-74000"/>
    <n v="-75000"/>
    <n v="-75000"/>
    <n v="0"/>
  </r>
  <r>
    <s v="100"/>
    <x v="0"/>
    <x v="3"/>
    <s v="OUTFLOWS"/>
    <s v="11"/>
    <s v="Police Department"/>
    <s v="00"/>
    <s v="Non Divisional"/>
    <s v="230"/>
    <s v="Dispatch"/>
    <s v="100.11.00.230-6200.02"/>
    <s v="Supplies Special Department"/>
    <n v="0"/>
    <n v="0"/>
    <n v="0"/>
    <n v="0"/>
    <n v="0"/>
  </r>
  <r>
    <s v="100"/>
    <x v="0"/>
    <x v="3"/>
    <s v="OUTFLOWS"/>
    <s v="11"/>
    <s v="Police Department"/>
    <s v="00"/>
    <s v="Non Divisional"/>
    <s v="230"/>
    <s v="Dispatch"/>
    <s v="100.11.00.230-6350.03"/>
    <s v="Maintenance Agreements &amp; Licenses Maintenance Agreements"/>
    <n v="-68000"/>
    <n v="-79000"/>
    <n v="-70000"/>
    <n v="-70000"/>
    <n v="0"/>
  </r>
  <r>
    <s v="100"/>
    <x v="0"/>
    <x v="3"/>
    <s v="OUTFLOWS"/>
    <s v="11"/>
    <s v="Police Department"/>
    <s v="00"/>
    <s v="Non Divisional"/>
    <s v="230"/>
    <s v="Dispatch"/>
    <s v="100.11.00.230-6600.03"/>
    <s v="Administrative Expenses Mileage Reimbursement"/>
    <n v="0"/>
    <n v="0"/>
    <n v="0"/>
    <n v="0"/>
    <n v="0"/>
  </r>
  <r>
    <s v="100"/>
    <x v="0"/>
    <x v="3"/>
    <s v="OUTFLOWS"/>
    <s v="11"/>
    <s v="Police Department"/>
    <s v="00"/>
    <s v="Non Divisional"/>
    <s v="230"/>
    <s v="Dispatch"/>
    <s v="100.11.00.230-6600.04"/>
    <s v="Administrative Expenses Training/Conferences"/>
    <n v="0"/>
    <n v="0"/>
    <n v="0"/>
    <n v="0"/>
    <n v="0"/>
  </r>
  <r>
    <s v="100"/>
    <x v="0"/>
    <x v="3"/>
    <s v="OUTFLOWS"/>
    <s v="11"/>
    <s v="Police Department"/>
    <s v="00"/>
    <s v="Non Divisional"/>
    <s v="230"/>
    <s v="Dispatch"/>
    <s v="100.11.00.230-6600.07"/>
    <s v="Administrative Expenses Employee Recruitment"/>
    <n v="0"/>
    <n v="0"/>
    <n v="0"/>
    <n v="0"/>
    <n v="0"/>
  </r>
  <r>
    <s v="100"/>
    <x v="0"/>
    <x v="3"/>
    <s v="OUTFLOWS"/>
    <s v="11"/>
    <s v="Police Department"/>
    <s v="00"/>
    <s v="Non Divisional"/>
    <s v="230"/>
    <s v="Dispatch"/>
    <s v="100.11.00.230-6600.33"/>
    <s v="Administrative Expenses POST Training"/>
    <n v="0"/>
    <n v="0"/>
    <n v="-10000"/>
    <n v="-10000"/>
    <n v="0"/>
  </r>
  <r>
    <s v="100"/>
    <x v="0"/>
    <x v="4"/>
    <s v="OUTFLOWS"/>
    <s v="11"/>
    <s v="Police Department"/>
    <s v="00"/>
    <s v="Non Divisional"/>
    <s v="230"/>
    <s v="Dispatch"/>
    <s v="100.11.00.230-7000.03"/>
    <s v="Capital Outlay Equipment New"/>
    <n v="0"/>
    <n v="0"/>
    <n v="0"/>
    <n v="0"/>
    <n v="0"/>
  </r>
  <r>
    <s v="100"/>
    <x v="0"/>
    <x v="4"/>
    <s v="OUTFLOWS"/>
    <s v="11"/>
    <s v="Police Department"/>
    <s v="00"/>
    <s v="Non Divisional"/>
    <s v="230"/>
    <s v="Dispatch"/>
    <s v="100.11.00.230-7000.04"/>
    <s v="Capital Outlay Equipment Replacement"/>
    <n v="0"/>
    <n v="-142000"/>
    <n v="-148934"/>
    <n v="-148934"/>
    <n v="0"/>
  </r>
  <r>
    <s v="100"/>
    <x v="0"/>
    <x v="2"/>
    <s v="OUTFLOWS"/>
    <s v="11"/>
    <s v="Police Department"/>
    <s v="00"/>
    <s v="Non Divisional"/>
    <s v="240"/>
    <s v="Jail Services"/>
    <s v="100.11.00.240-5000.01"/>
    <s v="Salaries Regular"/>
    <n v="-152000"/>
    <n v="-135000"/>
    <n v="-151112"/>
    <n v="-154000"/>
    <n v="-2888"/>
  </r>
  <r>
    <s v="100"/>
    <x v="0"/>
    <x v="2"/>
    <s v="OUTFLOWS"/>
    <s v="11"/>
    <s v="Police Department"/>
    <s v="00"/>
    <s v="Non Divisional"/>
    <s v="240"/>
    <s v="Jail Services"/>
    <s v="100.11.00.240-5000.02"/>
    <s v="Salaries Part Time"/>
    <n v="0"/>
    <n v="0"/>
    <n v="0"/>
    <n v="0"/>
    <n v="0"/>
  </r>
  <r>
    <s v="100"/>
    <x v="0"/>
    <x v="2"/>
    <s v="OUTFLOWS"/>
    <s v="11"/>
    <s v="Police Department"/>
    <s v="00"/>
    <s v="Non Divisional"/>
    <s v="240"/>
    <s v="Jail Services"/>
    <s v="100.11.00.240-5000.03"/>
    <s v="Salaries Overtime"/>
    <n v="-29000"/>
    <n v="-41000"/>
    <n v="-41200"/>
    <n v="-60000"/>
    <n v="-18800"/>
  </r>
  <r>
    <s v="100"/>
    <x v="0"/>
    <x v="2"/>
    <s v="OUTFLOWS"/>
    <s v="11"/>
    <s v="Police Department"/>
    <s v="00"/>
    <s v="Non Divisional"/>
    <s v="240"/>
    <s v="Jail Services"/>
    <s v="100.11.00.240-5000.04"/>
    <s v="Salaries Holiday Pay"/>
    <n v="-7000"/>
    <n v="-6000"/>
    <n v="0"/>
    <n v="0"/>
    <n v="0"/>
  </r>
  <r>
    <s v="100"/>
    <x v="0"/>
    <x v="2"/>
    <s v="OUTFLOWS"/>
    <s v="11"/>
    <s v="Police Department"/>
    <s v="00"/>
    <s v="Non Divisional"/>
    <s v="240"/>
    <s v="Jail Services"/>
    <s v="100.11.00.240-5000.08"/>
    <s v="Salaries Longevity Pay"/>
    <n v="-1000"/>
    <n v="-1000"/>
    <n v="-2200"/>
    <n v="-2200"/>
    <n v="0"/>
  </r>
  <r>
    <s v="100"/>
    <x v="0"/>
    <x v="2"/>
    <s v="OUTFLOWS"/>
    <s v="11"/>
    <s v="Police Department"/>
    <s v="00"/>
    <s v="Non Divisional"/>
    <s v="240"/>
    <s v="Jail Services"/>
    <s v="100.11.00.240-5000.11"/>
    <s v="Salaries Worker's Comp"/>
    <n v="0"/>
    <n v="0"/>
    <n v="0"/>
    <n v="0"/>
    <n v="0"/>
  </r>
  <r>
    <s v="100"/>
    <x v="0"/>
    <x v="2"/>
    <s v="OUTFLOWS"/>
    <s v="11"/>
    <s v="Police Department"/>
    <s v="00"/>
    <s v="Non Divisional"/>
    <s v="240"/>
    <s v="Jail Services"/>
    <s v="100.11.00.240-5100.00"/>
    <s v="Benefits PERS Pool Liability"/>
    <n v="-32000"/>
    <n v="-30000"/>
    <n v="-36298"/>
    <n v="-43000"/>
    <n v="-6702"/>
  </r>
  <r>
    <s v="100"/>
    <x v="0"/>
    <x v="2"/>
    <s v="OUTFLOWS"/>
    <s v="11"/>
    <s v="Police Department"/>
    <s v="00"/>
    <s v="Non Divisional"/>
    <s v="240"/>
    <s v="Jail Services"/>
    <s v="100.11.00.240-5100.01"/>
    <s v="Benefits Retirement"/>
    <n v="0"/>
    <n v="-1000"/>
    <n v="-1163"/>
    <n v="-1163"/>
    <n v="0"/>
  </r>
  <r>
    <s v="100"/>
    <x v="0"/>
    <x v="2"/>
    <s v="OUTFLOWS"/>
    <s v="11"/>
    <s v="Police Department"/>
    <s v="00"/>
    <s v="Non Divisional"/>
    <s v="240"/>
    <s v="Jail Services"/>
    <s v="100.11.00.240-5100.02"/>
    <s v="Benefits Health Insurance"/>
    <n v="-35000"/>
    <n v="-26000"/>
    <n v="-27060"/>
    <n v="-27060"/>
    <n v="0"/>
  </r>
  <r>
    <s v="100"/>
    <x v="0"/>
    <x v="2"/>
    <s v="OUTFLOWS"/>
    <s v="11"/>
    <s v="Police Department"/>
    <s v="00"/>
    <s v="Non Divisional"/>
    <s v="240"/>
    <s v="Jail Services"/>
    <s v="100.11.00.240-5100.03"/>
    <s v="Benefits Dental Insurance"/>
    <n v="-3000"/>
    <n v="-2000"/>
    <n v="-1799"/>
    <n v="-1799"/>
    <n v="0"/>
  </r>
  <r>
    <s v="100"/>
    <x v="0"/>
    <x v="2"/>
    <s v="OUTFLOWS"/>
    <s v="11"/>
    <s v="Police Department"/>
    <s v="00"/>
    <s v="Non Divisional"/>
    <s v="240"/>
    <s v="Jail Services"/>
    <s v="100.11.00.240-5100.04"/>
    <s v="Benefits Vision Insurance"/>
    <n v="0"/>
    <n v="0"/>
    <n v="-311"/>
    <n v="-311"/>
    <n v="0"/>
  </r>
  <r>
    <s v="100"/>
    <x v="0"/>
    <x v="2"/>
    <s v="OUTFLOWS"/>
    <s v="11"/>
    <s v="Police Department"/>
    <s v="00"/>
    <s v="Non Divisional"/>
    <s v="240"/>
    <s v="Jail Services"/>
    <s v="100.11.00.240-5100.05"/>
    <s v="Benefits Life Insurance"/>
    <n v="0"/>
    <n v="0"/>
    <n v="-39"/>
    <n v="-39"/>
    <n v="0"/>
  </r>
  <r>
    <s v="100"/>
    <x v="0"/>
    <x v="2"/>
    <s v="OUTFLOWS"/>
    <s v="11"/>
    <s v="Police Department"/>
    <s v="00"/>
    <s v="Non Divisional"/>
    <s v="240"/>
    <s v="Jail Services"/>
    <s v="100.11.00.240-5100.06"/>
    <s v="Benefits Worker's Comp"/>
    <n v="-5000"/>
    <n v="-5000"/>
    <n v="-5400"/>
    <n v="-7000"/>
    <n v="-1600"/>
  </r>
  <r>
    <s v="100"/>
    <x v="0"/>
    <x v="2"/>
    <s v="OUTFLOWS"/>
    <s v="11"/>
    <s v="Police Department"/>
    <s v="00"/>
    <s v="Non Divisional"/>
    <s v="240"/>
    <s v="Jail Services"/>
    <s v="100.11.00.240-5100.07"/>
    <s v="Benefits Long Term Disability"/>
    <n v="0"/>
    <n v="0"/>
    <n v="-409"/>
    <n v="-409"/>
    <n v="0"/>
  </r>
  <r>
    <s v="100"/>
    <x v="0"/>
    <x v="2"/>
    <s v="OUTFLOWS"/>
    <s v="11"/>
    <s v="Police Department"/>
    <s v="00"/>
    <s v="Non Divisional"/>
    <s v="240"/>
    <s v="Jail Services"/>
    <s v="100.11.00.240-5100.08"/>
    <s v="Benefits Deferred Compensation"/>
    <n v="0"/>
    <n v="-4000"/>
    <n v="-3244"/>
    <n v="-3244"/>
    <n v="0"/>
  </r>
  <r>
    <s v="100"/>
    <x v="0"/>
    <x v="2"/>
    <s v="OUTFLOWS"/>
    <s v="11"/>
    <s v="Police Department"/>
    <s v="00"/>
    <s v="Non Divisional"/>
    <s v="240"/>
    <s v="Jail Services"/>
    <s v="100.11.00.240-5100.09"/>
    <s v="Benefits Unemployment Insurance"/>
    <n v="0"/>
    <n v="0"/>
    <n v="0"/>
    <n v="0"/>
    <n v="0"/>
  </r>
  <r>
    <s v="100"/>
    <x v="0"/>
    <x v="2"/>
    <s v="OUTFLOWS"/>
    <s v="11"/>
    <s v="Police Department"/>
    <s v="00"/>
    <s v="Non Divisional"/>
    <s v="240"/>
    <s v="Jail Services"/>
    <s v="100.11.00.240-5100.10"/>
    <s v="Benefits Uniform Allowance"/>
    <n v="-3000"/>
    <n v="-2000"/>
    <n v="-1500"/>
    <n v="-1500"/>
    <n v="0"/>
  </r>
  <r>
    <s v="100"/>
    <x v="0"/>
    <x v="2"/>
    <s v="OUTFLOWS"/>
    <s v="11"/>
    <s v="Police Department"/>
    <s v="00"/>
    <s v="Non Divisional"/>
    <s v="240"/>
    <s v="Jail Services"/>
    <s v="100.11.00.240-5100.11"/>
    <s v="Benefits Medicare"/>
    <n v="-3000"/>
    <n v="-3000"/>
    <n v="-2333"/>
    <n v="-2333"/>
    <n v="0"/>
  </r>
  <r>
    <s v="100"/>
    <x v="0"/>
    <x v="3"/>
    <s v="OUTFLOWS"/>
    <s v="11"/>
    <s v="Police Department"/>
    <s v="00"/>
    <s v="Non Divisional"/>
    <s v="240"/>
    <s v="Jail Services"/>
    <s v="100.11.00.240-6000.01"/>
    <s v="Professional Services General"/>
    <n v="-4000"/>
    <n v="-3000"/>
    <n v="-3250"/>
    <n v="-3250"/>
    <n v="0"/>
  </r>
  <r>
    <s v="100"/>
    <x v="0"/>
    <x v="3"/>
    <s v="OUTFLOWS"/>
    <s v="11"/>
    <s v="Police Department"/>
    <s v="00"/>
    <s v="Non Divisional"/>
    <s v="240"/>
    <s v="Jail Services"/>
    <s v="100.11.00.240-6000.04"/>
    <s v="Professional Services Forensic Testing"/>
    <n v="0"/>
    <n v="0"/>
    <n v="0"/>
    <n v="0"/>
    <n v="0"/>
  </r>
  <r>
    <s v="100"/>
    <x v="0"/>
    <x v="3"/>
    <s v="OUTFLOWS"/>
    <s v="11"/>
    <s v="Police Department"/>
    <s v="00"/>
    <s v="Non Divisional"/>
    <s v="240"/>
    <s v="Jail Services"/>
    <s v="100.11.00.240-6200.01"/>
    <s v="Supplies Office"/>
    <n v="0"/>
    <n v="0"/>
    <n v="0"/>
    <n v="0"/>
    <n v="0"/>
  </r>
  <r>
    <s v="100"/>
    <x v="0"/>
    <x v="3"/>
    <s v="OUTFLOWS"/>
    <s v="11"/>
    <s v="Police Department"/>
    <s v="00"/>
    <s v="Non Divisional"/>
    <s v="240"/>
    <s v="Jail Services"/>
    <s v="100.11.00.240-6200.02"/>
    <s v="Supplies Special Department"/>
    <n v="-4000"/>
    <n v="-1000"/>
    <n v="-8000"/>
    <n v="-8000"/>
    <n v="0"/>
  </r>
  <r>
    <s v="100"/>
    <x v="0"/>
    <x v="3"/>
    <s v="OUTFLOWS"/>
    <s v="11"/>
    <s v="Police Department"/>
    <s v="00"/>
    <s v="Non Divisional"/>
    <s v="240"/>
    <s v="Jail Services"/>
    <s v="100.11.00.240-6210.01"/>
    <s v="Supplies-Police Crime Prevention"/>
    <n v="0"/>
    <n v="0"/>
    <n v="0"/>
    <n v="0"/>
    <n v="0"/>
  </r>
  <r>
    <s v="100"/>
    <x v="0"/>
    <x v="3"/>
    <s v="OUTFLOWS"/>
    <s v="11"/>
    <s v="Police Department"/>
    <s v="00"/>
    <s v="Non Divisional"/>
    <s v="240"/>
    <s v="Jail Services"/>
    <s v="100.11.00.240-6400.02"/>
    <s v="Repairs &amp; Maintenance Minor Equipment/Other"/>
    <n v="0"/>
    <n v="0"/>
    <n v="0"/>
    <n v="0"/>
    <n v="0"/>
  </r>
  <r>
    <s v="100"/>
    <x v="0"/>
    <x v="2"/>
    <s v="OUTFLOWS"/>
    <s v="11"/>
    <s v="Police Department"/>
    <s v="00"/>
    <s v="Non Divisional"/>
    <s v="250"/>
    <s v="Code Compliance"/>
    <s v="100.11.00.250-5000.01"/>
    <s v="Salaries Regular"/>
    <n v="-164000"/>
    <n v="-164000"/>
    <n v="-160467"/>
    <n v="-160467"/>
    <n v="0"/>
  </r>
  <r>
    <s v="100"/>
    <x v="0"/>
    <x v="2"/>
    <s v="OUTFLOWS"/>
    <s v="11"/>
    <s v="Police Department"/>
    <s v="00"/>
    <s v="Non Divisional"/>
    <s v="250"/>
    <s v="Code Compliance"/>
    <s v="100.11.00.250-5000.02"/>
    <s v="Salaries Part Time"/>
    <n v="-21000"/>
    <n v="-19000"/>
    <n v="0"/>
    <n v="-20000"/>
    <n v="-20000"/>
  </r>
  <r>
    <s v="100"/>
    <x v="0"/>
    <x v="2"/>
    <s v="OUTFLOWS"/>
    <s v="11"/>
    <s v="Police Department"/>
    <s v="00"/>
    <s v="Non Divisional"/>
    <s v="250"/>
    <s v="Code Compliance"/>
    <s v="100.11.00.250-5000.03"/>
    <s v="Salaries Overtime"/>
    <n v="0"/>
    <n v="0"/>
    <n v="-1030"/>
    <n v="-1030"/>
    <n v="0"/>
  </r>
  <r>
    <s v="100"/>
    <x v="0"/>
    <x v="2"/>
    <s v="OUTFLOWS"/>
    <s v="11"/>
    <s v="Police Department"/>
    <s v="00"/>
    <s v="Non Divisional"/>
    <s v="250"/>
    <s v="Code Compliance"/>
    <s v="100.11.00.250-5000.04"/>
    <s v="Salaries Holiday Pay"/>
    <n v="-1000"/>
    <n v="0"/>
    <n v="0"/>
    <n v="0"/>
    <n v="0"/>
  </r>
  <r>
    <s v="100"/>
    <x v="0"/>
    <x v="2"/>
    <s v="OUTFLOWS"/>
    <s v="11"/>
    <s v="Police Department"/>
    <s v="00"/>
    <s v="Non Divisional"/>
    <s v="250"/>
    <s v="Code Compliance"/>
    <s v="100.11.00.250-5000.07"/>
    <s v="Salaries Admin Leave Pay"/>
    <n v="0"/>
    <n v="0"/>
    <n v="0"/>
    <n v="0"/>
    <n v="0"/>
  </r>
  <r>
    <s v="100"/>
    <x v="0"/>
    <x v="2"/>
    <s v="OUTFLOWS"/>
    <s v="11"/>
    <s v="Police Department"/>
    <s v="00"/>
    <s v="Non Divisional"/>
    <s v="250"/>
    <s v="Code Compliance"/>
    <s v="100.11.00.250-5000.08"/>
    <s v="Salaries Longevity Pay"/>
    <n v="-1000"/>
    <n v="-1000"/>
    <n v="-2680"/>
    <n v="-2680"/>
    <n v="0"/>
  </r>
  <r>
    <s v="100"/>
    <x v="0"/>
    <x v="2"/>
    <s v="OUTFLOWS"/>
    <s v="11"/>
    <s v="Police Department"/>
    <s v="00"/>
    <s v="Non Divisional"/>
    <s v="250"/>
    <s v="Code Compliance"/>
    <s v="100.11.00.250-5000.10"/>
    <s v="Salaries Furloughs"/>
    <n v="0"/>
    <n v="0"/>
    <n v="0"/>
    <n v="0"/>
    <n v="0"/>
  </r>
  <r>
    <s v="100"/>
    <x v="0"/>
    <x v="2"/>
    <s v="OUTFLOWS"/>
    <s v="11"/>
    <s v="Police Department"/>
    <s v="00"/>
    <s v="Non Divisional"/>
    <s v="250"/>
    <s v="Code Compliance"/>
    <s v="100.11.00.250-5000.12"/>
    <s v="Salaries Compensated Absences"/>
    <n v="0"/>
    <n v="0"/>
    <n v="0"/>
    <n v="0"/>
    <n v="0"/>
  </r>
  <r>
    <s v="100"/>
    <x v="0"/>
    <x v="2"/>
    <s v="OUTFLOWS"/>
    <s v="11"/>
    <s v="Police Department"/>
    <s v="00"/>
    <s v="Non Divisional"/>
    <s v="250"/>
    <s v="Code Compliance"/>
    <s v="100.11.00.250-5100.00"/>
    <s v="Benefits PERS Pool Liability"/>
    <n v="-35000"/>
    <n v="-37000"/>
    <n v="-37840"/>
    <n v="-53000"/>
    <n v="-15160"/>
  </r>
  <r>
    <s v="100"/>
    <x v="0"/>
    <x v="2"/>
    <s v="OUTFLOWS"/>
    <s v="11"/>
    <s v="Police Department"/>
    <s v="00"/>
    <s v="Non Divisional"/>
    <s v="250"/>
    <s v="Code Compliance"/>
    <s v="100.11.00.250-5100.01"/>
    <s v="Benefits Retirement"/>
    <n v="-8000"/>
    <n v="-8000"/>
    <n v="-5879"/>
    <n v="-9000"/>
    <n v="-3121"/>
  </r>
  <r>
    <s v="100"/>
    <x v="0"/>
    <x v="2"/>
    <s v="OUTFLOWS"/>
    <s v="11"/>
    <s v="Police Department"/>
    <s v="00"/>
    <s v="Non Divisional"/>
    <s v="250"/>
    <s v="Code Compliance"/>
    <s v="100.11.00.250-5100.02"/>
    <s v="Benefits Health Insurance"/>
    <n v="-10000"/>
    <n v="-16000"/>
    <n v="-18780"/>
    <n v="-18780"/>
    <n v="0"/>
  </r>
  <r>
    <s v="100"/>
    <x v="0"/>
    <x v="2"/>
    <s v="OUTFLOWS"/>
    <s v="11"/>
    <s v="Police Department"/>
    <s v="00"/>
    <s v="Non Divisional"/>
    <s v="250"/>
    <s v="Code Compliance"/>
    <s v="100.11.00.250-5100.03"/>
    <s v="Benefits Dental Insurance"/>
    <n v="-1000"/>
    <n v="-2000"/>
    <n v="-2359"/>
    <n v="-2359"/>
    <n v="0"/>
  </r>
  <r>
    <s v="100"/>
    <x v="0"/>
    <x v="2"/>
    <s v="OUTFLOWS"/>
    <s v="11"/>
    <s v="Police Department"/>
    <s v="00"/>
    <s v="Non Divisional"/>
    <s v="250"/>
    <s v="Code Compliance"/>
    <s v="100.11.00.250-5100.04"/>
    <s v="Benefits Vision Insurance"/>
    <n v="0"/>
    <n v="0"/>
    <n v="-378"/>
    <n v="-378"/>
    <n v="0"/>
  </r>
  <r>
    <s v="100"/>
    <x v="0"/>
    <x v="2"/>
    <s v="OUTFLOWS"/>
    <s v="11"/>
    <s v="Police Department"/>
    <s v="00"/>
    <s v="Non Divisional"/>
    <s v="250"/>
    <s v="Code Compliance"/>
    <s v="100.11.00.250-5100.05"/>
    <s v="Benefits Life Insurance"/>
    <n v="0"/>
    <n v="0"/>
    <n v="-172"/>
    <n v="-172"/>
    <n v="0"/>
  </r>
  <r>
    <s v="100"/>
    <x v="0"/>
    <x v="2"/>
    <s v="OUTFLOWS"/>
    <s v="11"/>
    <s v="Police Department"/>
    <s v="00"/>
    <s v="Non Divisional"/>
    <s v="250"/>
    <s v="Code Compliance"/>
    <s v="100.11.00.250-5100.06"/>
    <s v="Benefits Worker's Comp"/>
    <n v="-5000"/>
    <n v="-5000"/>
    <n v="-5400"/>
    <n v="-7000"/>
    <n v="-1600"/>
  </r>
  <r>
    <s v="100"/>
    <x v="0"/>
    <x v="2"/>
    <s v="OUTFLOWS"/>
    <s v="11"/>
    <s v="Police Department"/>
    <s v="00"/>
    <s v="Non Divisional"/>
    <s v="250"/>
    <s v="Code Compliance"/>
    <s v="100.11.00.250-5100.07"/>
    <s v="Benefits Long Term Disability"/>
    <n v="-1000"/>
    <n v="-1000"/>
    <n v="-1049"/>
    <n v="-1049"/>
    <n v="0"/>
  </r>
  <r>
    <s v="100"/>
    <x v="0"/>
    <x v="2"/>
    <s v="OUTFLOWS"/>
    <s v="11"/>
    <s v="Police Department"/>
    <s v="00"/>
    <s v="Non Divisional"/>
    <s v="250"/>
    <s v="Code Compliance"/>
    <s v="100.11.00.250-5100.08"/>
    <s v="Benefits Deferred Compensation"/>
    <n v="-2000"/>
    <n v="-7000"/>
    <n v="-7208"/>
    <n v="-7208"/>
    <n v="0"/>
  </r>
  <r>
    <s v="100"/>
    <x v="0"/>
    <x v="2"/>
    <s v="OUTFLOWS"/>
    <s v="11"/>
    <s v="Police Department"/>
    <s v="00"/>
    <s v="Non Divisional"/>
    <s v="250"/>
    <s v="Code Compliance"/>
    <s v="100.11.00.250-5100.09"/>
    <s v="Benefits Unemployment Insurance"/>
    <n v="0"/>
    <n v="0"/>
    <n v="0"/>
    <n v="0"/>
    <n v="0"/>
  </r>
  <r>
    <s v="100"/>
    <x v="0"/>
    <x v="2"/>
    <s v="OUTFLOWS"/>
    <s v="11"/>
    <s v="Police Department"/>
    <s v="00"/>
    <s v="Non Divisional"/>
    <s v="250"/>
    <s v="Code Compliance"/>
    <s v="100.11.00.250-5100.10"/>
    <s v="Benefits Uniform Allowance"/>
    <n v="-3000"/>
    <n v="-2000"/>
    <n v="-750"/>
    <n v="-750"/>
    <n v="0"/>
  </r>
  <r>
    <s v="100"/>
    <x v="0"/>
    <x v="2"/>
    <s v="OUTFLOWS"/>
    <s v="11"/>
    <s v="Police Department"/>
    <s v="00"/>
    <s v="Non Divisional"/>
    <s v="250"/>
    <s v="Code Compliance"/>
    <s v="100.11.00.250-5100.11"/>
    <s v="Benefits Medicare"/>
    <n v="-3000"/>
    <n v="-3000"/>
    <n v="-2498"/>
    <n v="-2498"/>
    <n v="0"/>
  </r>
  <r>
    <s v="100"/>
    <x v="0"/>
    <x v="2"/>
    <s v="OUTFLOWS"/>
    <s v="11"/>
    <s v="Police Department"/>
    <s v="00"/>
    <s v="Non Divisional"/>
    <s v="250"/>
    <s v="Code Compliance"/>
    <s v="100.11.00.250-5100.15"/>
    <s v="Benefits Cell Phone Allowance"/>
    <n v="-2000"/>
    <n v="-1000"/>
    <n v="-1138"/>
    <n v="-1138"/>
    <n v="0"/>
  </r>
  <r>
    <s v="100"/>
    <x v="0"/>
    <x v="3"/>
    <s v="OUTFLOWS"/>
    <s v="11"/>
    <s v="Police Department"/>
    <s v="00"/>
    <s v="Non Divisional"/>
    <s v="250"/>
    <s v="Code Compliance"/>
    <s v="100.11.00.250-6000.01"/>
    <s v="Professional Services General"/>
    <n v="0"/>
    <n v="-10000"/>
    <n v="-10000"/>
    <n v="-20000"/>
    <n v="-10000"/>
  </r>
  <r>
    <s v="100"/>
    <x v="0"/>
    <x v="3"/>
    <s v="OUTFLOWS"/>
    <s v="11"/>
    <s v="Police Department"/>
    <s v="00"/>
    <s v="Non Divisional"/>
    <s v="250"/>
    <s v="Code Compliance"/>
    <s v="100.11.00.250-6000.11"/>
    <s v="Professional Services County Admin Fee"/>
    <n v="1000"/>
    <n v="0"/>
    <n v="0"/>
    <n v="0"/>
    <n v="0"/>
  </r>
  <r>
    <s v="100"/>
    <x v="0"/>
    <x v="3"/>
    <s v="OUTFLOWS"/>
    <s v="11"/>
    <s v="Police Department"/>
    <s v="00"/>
    <s v="Non Divisional"/>
    <s v="250"/>
    <s v="Code Compliance"/>
    <s v="100.11.00.250-6000.18"/>
    <s v="Professional Services Legal"/>
    <n v="-16000"/>
    <n v="-19000"/>
    <n v="0"/>
    <n v="0"/>
    <n v="0"/>
  </r>
  <r>
    <s v="100"/>
    <x v="0"/>
    <x v="3"/>
    <s v="OUTFLOWS"/>
    <s v="11"/>
    <s v="Police Department"/>
    <s v="00"/>
    <s v="Non Divisional"/>
    <s v="250"/>
    <s v="Code Compliance"/>
    <s v="100.11.00.250-6000.29"/>
    <s v="Professional Services Recording Fees"/>
    <n v="-12000"/>
    <n v="-3000"/>
    <n v="-1000"/>
    <n v="-1000"/>
    <n v="0"/>
  </r>
  <r>
    <s v="100"/>
    <x v="0"/>
    <x v="3"/>
    <s v="OUTFLOWS"/>
    <s v="11"/>
    <s v="Police Department"/>
    <s v="00"/>
    <s v="Non Divisional"/>
    <s v="250"/>
    <s v="Code Compliance"/>
    <s v="100.11.00.250-6200.01"/>
    <s v="Supplies Office"/>
    <n v="0"/>
    <n v="0"/>
    <n v="0"/>
    <n v="0"/>
    <n v="0"/>
  </r>
  <r>
    <s v="100"/>
    <x v="0"/>
    <x v="3"/>
    <s v="OUTFLOWS"/>
    <s v="11"/>
    <s v="Police Department"/>
    <s v="00"/>
    <s v="Non Divisional"/>
    <s v="250"/>
    <s v="Code Compliance"/>
    <s v="100.11.00.250-6200.02"/>
    <s v="Supplies Special Department"/>
    <n v="0"/>
    <n v="0"/>
    <n v="0"/>
    <n v="0"/>
    <n v="0"/>
  </r>
  <r>
    <s v="100"/>
    <x v="0"/>
    <x v="3"/>
    <s v="OUTFLOWS"/>
    <s v="11"/>
    <s v="Police Department"/>
    <s v="00"/>
    <s v="Non Divisional"/>
    <s v="250"/>
    <s v="Code Compliance"/>
    <s v="100.11.00.250-6300.01"/>
    <s v="Dues &amp; Subscriptions Memberships"/>
    <n v="0"/>
    <n v="0"/>
    <n v="-600"/>
    <n v="-600"/>
    <n v="0"/>
  </r>
  <r>
    <s v="100"/>
    <x v="0"/>
    <x v="3"/>
    <s v="OUTFLOWS"/>
    <s v="11"/>
    <s v="Police Department"/>
    <s v="00"/>
    <s v="Non Divisional"/>
    <s v="250"/>
    <s v="Code Compliance"/>
    <s v="100.11.00.250-6600.04"/>
    <s v="Administrative Expenses Training/Conferences"/>
    <n v="-2000"/>
    <n v="-1000"/>
    <n v="-2500"/>
    <n v="-2500"/>
    <n v="0"/>
  </r>
  <r>
    <s v="100"/>
    <x v="0"/>
    <x v="3"/>
    <s v="OUTFLOWS"/>
    <s v="11"/>
    <s v="Police Department"/>
    <s v="00"/>
    <s v="Non Divisional"/>
    <s v="250"/>
    <s v="Code Compliance"/>
    <s v="100.11.00.250-6600.07"/>
    <s v="Administrative Expenses Employee Recruitment"/>
    <n v="-1000"/>
    <n v="0"/>
    <n v="0"/>
    <n v="0"/>
    <n v="0"/>
  </r>
  <r>
    <s v="100"/>
    <x v="0"/>
    <x v="3"/>
    <s v="OUTFLOWS"/>
    <s v="11"/>
    <s v="Police Department"/>
    <s v="00"/>
    <s v="Non Divisional"/>
    <s v="260"/>
    <s v="Asset Seizure"/>
    <s v="100.11.00.260-6000.01"/>
    <s v="Professional Services General"/>
    <n v="0"/>
    <n v="0"/>
    <n v="0"/>
    <n v="0"/>
    <n v="0"/>
  </r>
  <r>
    <s v="100"/>
    <x v="0"/>
    <x v="3"/>
    <s v="OUTFLOWS"/>
    <s v="11"/>
    <s v="Police Department"/>
    <s v="00"/>
    <s v="Non Divisional"/>
    <s v="260"/>
    <s v="Asset Seizure"/>
    <s v="100.11.00.260-6100.02"/>
    <s v="Utilities Telephone"/>
    <n v="0"/>
    <n v="0"/>
    <n v="0"/>
    <n v="0"/>
    <n v="0"/>
  </r>
  <r>
    <s v="100"/>
    <x v="0"/>
    <x v="3"/>
    <s v="OUTFLOWS"/>
    <s v="11"/>
    <s v="Police Department"/>
    <s v="00"/>
    <s v="Non Divisional"/>
    <s v="260"/>
    <s v="Asset Seizure"/>
    <s v="100.11.00.260-6200.02"/>
    <s v="Supplies Special Department"/>
    <n v="-35000"/>
    <n v="-15000"/>
    <n v="-94379"/>
    <n v="-63000"/>
    <n v="31379"/>
  </r>
  <r>
    <s v="100"/>
    <x v="0"/>
    <x v="3"/>
    <s v="OUTFLOWS"/>
    <s v="11"/>
    <s v="Police Department"/>
    <s v="00"/>
    <s v="Non Divisional"/>
    <s v="260"/>
    <s v="Asset Seizure"/>
    <s v="100.11.00.260-6200.09"/>
    <s v="Supplies Data Processing"/>
    <n v="0"/>
    <n v="0"/>
    <n v="0"/>
    <n v="0"/>
    <n v="0"/>
  </r>
  <r>
    <s v="100"/>
    <x v="0"/>
    <x v="3"/>
    <s v="OUTFLOWS"/>
    <s v="11"/>
    <s v="Police Department"/>
    <s v="00"/>
    <s v="Non Divisional"/>
    <s v="260"/>
    <s v="Asset Seizure"/>
    <s v="100.11.00.260-6210.21"/>
    <s v="Supplies-Police SWAT"/>
    <n v="-10000"/>
    <n v="0"/>
    <n v="0"/>
    <n v="0"/>
    <n v="0"/>
  </r>
  <r>
    <s v="100"/>
    <x v="0"/>
    <x v="3"/>
    <s v="OUTFLOWS"/>
    <s v="11"/>
    <s v="Police Department"/>
    <s v="00"/>
    <s v="Non Divisional"/>
    <s v="260"/>
    <s v="Asset Seizure"/>
    <s v="100.11.00.260-6350.01"/>
    <s v="Maintenance Agreements &amp; Licenses License/Software Maintenance"/>
    <n v="-4000"/>
    <n v="-5000"/>
    <n v="-4000"/>
    <n v="-4000"/>
    <n v="0"/>
  </r>
  <r>
    <s v="100"/>
    <x v="0"/>
    <x v="3"/>
    <s v="OUTFLOWS"/>
    <s v="11"/>
    <s v="Police Department"/>
    <s v="00"/>
    <s v="Non Divisional"/>
    <s v="260"/>
    <s v="Asset Seizure"/>
    <s v="100.11.00.260-6600.04"/>
    <s v="Administrative Expenses Training/Conferences"/>
    <n v="-8000"/>
    <n v="0"/>
    <n v="-8000"/>
    <n v="-8000"/>
    <n v="0"/>
  </r>
  <r>
    <s v="100"/>
    <x v="0"/>
    <x v="4"/>
    <s v="OUTFLOWS"/>
    <s v="11"/>
    <s v="Police Department"/>
    <s v="00"/>
    <s v="Non Divisional"/>
    <s v="260"/>
    <s v="Asset Seizure"/>
    <s v="100.11.00.260-7000.02"/>
    <s v="Capital Outlay Vehicles-Major"/>
    <n v="-104000"/>
    <n v="-100000"/>
    <n v="-140461"/>
    <n v="-140461"/>
    <n v="0"/>
  </r>
  <r>
    <s v="100"/>
    <x v="0"/>
    <x v="4"/>
    <s v="OUTFLOWS"/>
    <s v="11"/>
    <s v="Police Department"/>
    <s v="00"/>
    <s v="Non Divisional"/>
    <s v="260"/>
    <s v="Asset Seizure"/>
    <s v="100.11.00.260-7000.03"/>
    <s v="Capital Outlay Equipment New"/>
    <n v="0"/>
    <n v="0"/>
    <n v="-39899"/>
    <n v="-39899"/>
    <n v="0"/>
  </r>
  <r>
    <s v="100"/>
    <x v="0"/>
    <x v="4"/>
    <s v="OUTFLOWS"/>
    <s v="11"/>
    <s v="Police Department"/>
    <s v="00"/>
    <s v="Non Divisional"/>
    <s v="260"/>
    <s v="Asset Seizure"/>
    <s v="100.11.00.260-7000.04"/>
    <s v="Capital Outlay Equipment Replacement"/>
    <n v="0"/>
    <n v="0"/>
    <n v="-90000"/>
    <n v="-90000"/>
    <n v="0"/>
  </r>
  <r>
    <s v="100"/>
    <x v="0"/>
    <x v="2"/>
    <s v="OUTFLOWS"/>
    <s v="11"/>
    <s v="Police Department"/>
    <s v="10"/>
    <s v="Animal Services"/>
    <s v="270"/>
    <s v="Animal  Services"/>
    <s v="100.11.10.270-5000.01"/>
    <s v="Salaries Regular"/>
    <n v="-212000"/>
    <n v="-190000"/>
    <n v="-193791"/>
    <n v="-193791"/>
    <n v="0"/>
  </r>
  <r>
    <s v="100"/>
    <x v="0"/>
    <x v="2"/>
    <s v="OUTFLOWS"/>
    <s v="11"/>
    <s v="Police Department"/>
    <s v="10"/>
    <s v="Animal Services"/>
    <s v="270"/>
    <s v="Animal  Services"/>
    <s v="100.11.10.270-5000.02"/>
    <s v="Salaries Part Time"/>
    <n v="-27000"/>
    <n v="-24000"/>
    <n v="0"/>
    <n v="0"/>
    <n v="0"/>
  </r>
  <r>
    <s v="100"/>
    <x v="0"/>
    <x v="2"/>
    <s v="OUTFLOWS"/>
    <s v="11"/>
    <s v="Police Department"/>
    <s v="10"/>
    <s v="Animal Services"/>
    <s v="270"/>
    <s v="Animal  Services"/>
    <s v="100.11.10.270-5000.03"/>
    <s v="Salaries Overtime"/>
    <n v="-6000"/>
    <n v="-4000"/>
    <n v="-6000"/>
    <n v="-6000"/>
    <n v="0"/>
  </r>
  <r>
    <s v="100"/>
    <x v="0"/>
    <x v="2"/>
    <s v="OUTFLOWS"/>
    <s v="11"/>
    <s v="Police Department"/>
    <s v="10"/>
    <s v="Animal Services"/>
    <s v="270"/>
    <s v="Animal  Services"/>
    <s v="100.11.10.270-5000.04"/>
    <s v="Salaries Holiday Pay"/>
    <n v="-1000"/>
    <n v="-2000"/>
    <n v="0"/>
    <n v="0"/>
    <n v="0"/>
  </r>
  <r>
    <s v="100"/>
    <x v="0"/>
    <x v="2"/>
    <s v="OUTFLOWS"/>
    <s v="11"/>
    <s v="Police Department"/>
    <s v="10"/>
    <s v="Animal Services"/>
    <s v="270"/>
    <s v="Animal  Services"/>
    <s v="100.11.10.270-5000.08"/>
    <s v="Salaries Longevity Pay"/>
    <n v="0"/>
    <n v="0"/>
    <n v="-3300"/>
    <n v="-3300"/>
    <n v="0"/>
  </r>
  <r>
    <s v="100"/>
    <x v="0"/>
    <x v="2"/>
    <s v="OUTFLOWS"/>
    <s v="11"/>
    <s v="Police Department"/>
    <s v="10"/>
    <s v="Animal Services"/>
    <s v="270"/>
    <s v="Animal  Services"/>
    <s v="100.11.10.270-5000.11"/>
    <s v="Salaries Worker's Comp"/>
    <n v="0"/>
    <n v="0"/>
    <n v="0"/>
    <n v="0"/>
    <n v="0"/>
  </r>
  <r>
    <s v="100"/>
    <x v="0"/>
    <x v="2"/>
    <s v="OUTFLOWS"/>
    <s v="11"/>
    <s v="Police Department"/>
    <s v="10"/>
    <s v="Animal Services"/>
    <s v="270"/>
    <s v="Animal  Services"/>
    <s v="100.11.10.270-5100.00"/>
    <s v="Benefits PERS Pool Liability"/>
    <n v="-39000"/>
    <n v="-36000"/>
    <n v="-45466"/>
    <n v="-49000"/>
    <n v="-3534"/>
  </r>
  <r>
    <s v="100"/>
    <x v="0"/>
    <x v="2"/>
    <s v="OUTFLOWS"/>
    <s v="11"/>
    <s v="Police Department"/>
    <s v="10"/>
    <s v="Animal Services"/>
    <s v="270"/>
    <s v="Animal  Services"/>
    <s v="100.11.10.270-5100.01"/>
    <s v="Benefits Retirement"/>
    <n v="-1000"/>
    <n v="-1000"/>
    <n v="-1417"/>
    <n v="-1417"/>
    <n v="0"/>
  </r>
  <r>
    <s v="100"/>
    <x v="0"/>
    <x v="2"/>
    <s v="OUTFLOWS"/>
    <s v="11"/>
    <s v="Police Department"/>
    <s v="10"/>
    <s v="Animal Services"/>
    <s v="270"/>
    <s v="Animal  Services"/>
    <s v="100.11.10.270-5100.02"/>
    <s v="Benefits Health Insurance"/>
    <n v="-19000"/>
    <n v="-5000"/>
    <n v="-18780"/>
    <n v="-18780"/>
    <n v="0"/>
  </r>
  <r>
    <s v="100"/>
    <x v="0"/>
    <x v="2"/>
    <s v="OUTFLOWS"/>
    <s v="11"/>
    <s v="Police Department"/>
    <s v="10"/>
    <s v="Animal Services"/>
    <s v="270"/>
    <s v="Animal  Services"/>
    <s v="100.11.10.270-5100.03"/>
    <s v="Benefits Dental Insurance"/>
    <n v="-3000"/>
    <n v="-2000"/>
    <n v="-3117"/>
    <n v="-3117"/>
    <n v="0"/>
  </r>
  <r>
    <s v="100"/>
    <x v="0"/>
    <x v="2"/>
    <s v="OUTFLOWS"/>
    <s v="11"/>
    <s v="Police Department"/>
    <s v="10"/>
    <s v="Animal Services"/>
    <s v="270"/>
    <s v="Animal  Services"/>
    <s v="100.11.10.270-5100.04"/>
    <s v="Benefits Vision Insurance"/>
    <n v="0"/>
    <n v="0"/>
    <n v="-522"/>
    <n v="-522"/>
    <n v="0"/>
  </r>
  <r>
    <s v="100"/>
    <x v="0"/>
    <x v="2"/>
    <s v="OUTFLOWS"/>
    <s v="11"/>
    <s v="Police Department"/>
    <s v="10"/>
    <s v="Animal Services"/>
    <s v="270"/>
    <s v="Animal  Services"/>
    <s v="100.11.10.270-5100.05"/>
    <s v="Benefits Life Insurance"/>
    <n v="0"/>
    <n v="0"/>
    <n v="-54"/>
    <n v="-54"/>
    <n v="0"/>
  </r>
  <r>
    <s v="100"/>
    <x v="0"/>
    <x v="2"/>
    <s v="OUTFLOWS"/>
    <s v="11"/>
    <s v="Police Department"/>
    <s v="10"/>
    <s v="Animal Services"/>
    <s v="270"/>
    <s v="Animal  Services"/>
    <s v="100.11.10.270-5100.06"/>
    <s v="Benefits Worker's Comp"/>
    <n v="-13000"/>
    <n v="-12000"/>
    <n v="-12000"/>
    <n v="-16000"/>
    <n v="-4000"/>
  </r>
  <r>
    <s v="100"/>
    <x v="0"/>
    <x v="2"/>
    <s v="OUTFLOWS"/>
    <s v="11"/>
    <s v="Police Department"/>
    <s v="10"/>
    <s v="Animal Services"/>
    <s v="270"/>
    <s v="Animal  Services"/>
    <s v="100.11.10.270-5100.07"/>
    <s v="Benefits Long Term Disability"/>
    <n v="0"/>
    <n v="0"/>
    <n v="-612"/>
    <n v="-612"/>
    <n v="0"/>
  </r>
  <r>
    <s v="100"/>
    <x v="0"/>
    <x v="2"/>
    <s v="OUTFLOWS"/>
    <s v="11"/>
    <s v="Police Department"/>
    <s v="10"/>
    <s v="Animal Services"/>
    <s v="270"/>
    <s v="Animal  Services"/>
    <s v="100.11.10.270-5100.08"/>
    <s v="Benefits Deferred Compensation"/>
    <n v="0"/>
    <n v="-7000"/>
    <n v="-7321"/>
    <n v="-7321"/>
    <n v="0"/>
  </r>
  <r>
    <s v="100"/>
    <x v="0"/>
    <x v="2"/>
    <s v="OUTFLOWS"/>
    <s v="11"/>
    <s v="Police Department"/>
    <s v="10"/>
    <s v="Animal Services"/>
    <s v="270"/>
    <s v="Animal  Services"/>
    <s v="100.11.10.270-5100.09"/>
    <s v="Benefits Unemployment Insurance"/>
    <n v="-5000"/>
    <n v="-9000"/>
    <n v="0"/>
    <n v="0"/>
    <n v="0"/>
  </r>
  <r>
    <s v="100"/>
    <x v="0"/>
    <x v="2"/>
    <s v="OUTFLOWS"/>
    <s v="11"/>
    <s v="Police Department"/>
    <s v="10"/>
    <s v="Animal Services"/>
    <s v="270"/>
    <s v="Animal  Services"/>
    <s v="100.11.10.270-5100.10"/>
    <s v="Benefits Uniform Allowance"/>
    <n v="-5000"/>
    <n v="-4000"/>
    <n v="-2250"/>
    <n v="-2250"/>
    <n v="0"/>
  </r>
  <r>
    <s v="100"/>
    <x v="0"/>
    <x v="2"/>
    <s v="OUTFLOWS"/>
    <s v="11"/>
    <s v="Police Department"/>
    <s v="10"/>
    <s v="Animal Services"/>
    <s v="270"/>
    <s v="Animal  Services"/>
    <s v="100.11.10.270-5100.11"/>
    <s v="Benefits Medicare"/>
    <n v="-4000"/>
    <n v="-3000"/>
    <n v="-2998"/>
    <n v="-2998"/>
    <n v="0"/>
  </r>
  <r>
    <s v="100"/>
    <x v="0"/>
    <x v="2"/>
    <s v="OUTFLOWS"/>
    <s v="11"/>
    <s v="Police Department"/>
    <s v="10"/>
    <s v="Animal Services"/>
    <s v="270"/>
    <s v="Animal  Services"/>
    <s v="100.11.10.270-5100.12"/>
    <s v="Benefits Annual Physical Exam"/>
    <n v="0"/>
    <n v="0"/>
    <n v="0"/>
    <n v="0"/>
    <n v="0"/>
  </r>
  <r>
    <s v="100"/>
    <x v="0"/>
    <x v="2"/>
    <s v="OUTFLOWS"/>
    <s v="11"/>
    <s v="Police Department"/>
    <s v="10"/>
    <s v="Animal Services"/>
    <s v="270"/>
    <s v="Animal  Services"/>
    <s v="100.11.10.270-5100.17"/>
    <s v="Benefits Other Post Employment Benefits"/>
    <n v="-17000"/>
    <n v="-12000"/>
    <n v="-12500"/>
    <n v="-12500"/>
    <n v="0"/>
  </r>
  <r>
    <s v="100"/>
    <x v="0"/>
    <x v="3"/>
    <s v="OUTFLOWS"/>
    <s v="11"/>
    <s v="Police Department"/>
    <s v="10"/>
    <s v="Animal Services"/>
    <s v="270"/>
    <s v="Animal  Services"/>
    <s v="100.11.10.270-6000.01"/>
    <s v="Professional Services General"/>
    <n v="-6000"/>
    <n v="-24000"/>
    <n v="-17500"/>
    <n v="-17500"/>
    <n v="0"/>
  </r>
  <r>
    <s v="100"/>
    <x v="0"/>
    <x v="3"/>
    <s v="OUTFLOWS"/>
    <s v="11"/>
    <s v="Police Department"/>
    <s v="10"/>
    <s v="Animal Services"/>
    <s v="270"/>
    <s v="Animal  Services"/>
    <s v="100.11.10.270-6000.05"/>
    <s v="Professional Services Veterinarian"/>
    <n v="-3000"/>
    <n v="0"/>
    <n v="-1200"/>
    <n v="-1200"/>
    <n v="0"/>
  </r>
  <r>
    <s v="100"/>
    <x v="0"/>
    <x v="3"/>
    <s v="OUTFLOWS"/>
    <s v="11"/>
    <s v="Police Department"/>
    <s v="10"/>
    <s v="Animal Services"/>
    <s v="270"/>
    <s v="Animal  Services"/>
    <s v="100.11.10.270-6000.06"/>
    <s v="Professional Services Spay/Neuter"/>
    <n v="-27000"/>
    <n v="-18000"/>
    <n v="-27000"/>
    <n v="-27000"/>
    <n v="0"/>
  </r>
  <r>
    <s v="100"/>
    <x v="0"/>
    <x v="3"/>
    <s v="OUTFLOWS"/>
    <s v="11"/>
    <s v="Police Department"/>
    <s v="10"/>
    <s v="Animal Services"/>
    <s v="270"/>
    <s v="Animal  Services"/>
    <s v="100.11.10.270-6000.31"/>
    <s v="Professional Services Spay/Neuter Grant"/>
    <n v="-6000"/>
    <n v="-1000"/>
    <n v="0"/>
    <n v="0"/>
    <n v="0"/>
  </r>
  <r>
    <s v="100"/>
    <x v="0"/>
    <x v="3"/>
    <s v="OUTFLOWS"/>
    <s v="11"/>
    <s v="Police Department"/>
    <s v="10"/>
    <s v="Animal Services"/>
    <s v="270"/>
    <s v="Animal  Services"/>
    <s v="100.11.10.270-6100.01"/>
    <s v="Utilities Electric"/>
    <n v="-26000"/>
    <n v="-28000"/>
    <n v="-2870"/>
    <n v="-32000"/>
    <n v="-29130"/>
  </r>
  <r>
    <s v="100"/>
    <x v="0"/>
    <x v="3"/>
    <s v="OUTFLOWS"/>
    <s v="11"/>
    <s v="Police Department"/>
    <s v="10"/>
    <s v="Animal Services"/>
    <s v="270"/>
    <s v="Animal  Services"/>
    <s v="100.11.10.270-6100.02"/>
    <s v="Utilities Telephone"/>
    <n v="-4000"/>
    <n v="-4000"/>
    <n v="-3605"/>
    <n v="-5000"/>
    <n v="-1395"/>
  </r>
  <r>
    <s v="100"/>
    <x v="0"/>
    <x v="3"/>
    <s v="OUTFLOWS"/>
    <s v="11"/>
    <s v="Police Department"/>
    <s v="10"/>
    <s v="Animal Services"/>
    <s v="270"/>
    <s v="Animal  Services"/>
    <s v="100.11.10.270-6200.01"/>
    <s v="Supplies Office"/>
    <n v="0"/>
    <n v="0"/>
    <n v="-500"/>
    <n v="-500"/>
    <n v="0"/>
  </r>
  <r>
    <s v="100"/>
    <x v="0"/>
    <x v="3"/>
    <s v="OUTFLOWS"/>
    <s v="11"/>
    <s v="Police Department"/>
    <s v="10"/>
    <s v="Animal Services"/>
    <s v="270"/>
    <s v="Animal  Services"/>
    <s v="100.11.10.270-6200.02"/>
    <s v="Supplies Special Department"/>
    <n v="-3000"/>
    <n v="-6000"/>
    <n v="-6500"/>
    <n v="-6500"/>
    <n v="0"/>
  </r>
  <r>
    <s v="100"/>
    <x v="0"/>
    <x v="3"/>
    <s v="OUTFLOWS"/>
    <s v="11"/>
    <s v="Police Department"/>
    <s v="10"/>
    <s v="Animal Services"/>
    <s v="270"/>
    <s v="Animal  Services"/>
    <s v="100.11.10.270-6200.03"/>
    <s v="Supplies Copier Maintenance &amp; Supplies"/>
    <n v="-5000"/>
    <n v="-5000"/>
    <n v="-5000"/>
    <n v="-5000"/>
    <n v="0"/>
  </r>
  <r>
    <s v="100"/>
    <x v="0"/>
    <x v="3"/>
    <s v="OUTFLOWS"/>
    <s v="11"/>
    <s v="Police Department"/>
    <s v="10"/>
    <s v="Animal Services"/>
    <s v="270"/>
    <s v="Animal  Services"/>
    <s v="100.11.10.270-6200.05"/>
    <s v="Supplies Gasoline"/>
    <n v="-3000"/>
    <n v="-3000"/>
    <n v="-3675"/>
    <n v="-3675"/>
    <n v="0"/>
  </r>
  <r>
    <s v="100"/>
    <x v="0"/>
    <x v="3"/>
    <s v="OUTFLOWS"/>
    <s v="11"/>
    <s v="Police Department"/>
    <s v="10"/>
    <s v="Animal Services"/>
    <s v="270"/>
    <s v="Animal  Services"/>
    <s v="100.11.10.270-6200.08"/>
    <s v="Supplies Uniforms"/>
    <n v="0"/>
    <n v="0"/>
    <n v="-500"/>
    <n v="-500"/>
    <n v="0"/>
  </r>
  <r>
    <s v="100"/>
    <x v="0"/>
    <x v="3"/>
    <s v="OUTFLOWS"/>
    <s v="11"/>
    <s v="Police Department"/>
    <s v="10"/>
    <s v="Animal Services"/>
    <s v="270"/>
    <s v="Animal  Services"/>
    <s v="100.11.10.270-6220.02"/>
    <s v="Supplies-Animal Control Shelter Food"/>
    <n v="0"/>
    <n v="0"/>
    <n v="-1500"/>
    <n v="-1500"/>
    <n v="0"/>
  </r>
  <r>
    <s v="100"/>
    <x v="0"/>
    <x v="3"/>
    <s v="OUTFLOWS"/>
    <s v="11"/>
    <s v="Police Department"/>
    <s v="10"/>
    <s v="Animal Services"/>
    <s v="270"/>
    <s v="Animal  Services"/>
    <s v="100.11.10.270-6220.03"/>
    <s v="Supplies-Animal Control Identification Chips"/>
    <n v="-4000"/>
    <n v="-1000"/>
    <n v="-7500"/>
    <n v="-7500"/>
    <n v="0"/>
  </r>
  <r>
    <s v="100"/>
    <x v="0"/>
    <x v="3"/>
    <s v="OUTFLOWS"/>
    <s v="11"/>
    <s v="Police Department"/>
    <s v="10"/>
    <s v="Animal Services"/>
    <s v="270"/>
    <s v="Animal  Services"/>
    <s v="100.11.10.270-6220.04"/>
    <s v="Supplies-Animal Control Vaccines"/>
    <n v="-3000"/>
    <n v="0"/>
    <n v="-4250"/>
    <n v="-4250"/>
    <n v="0"/>
  </r>
  <r>
    <s v="100"/>
    <x v="0"/>
    <x v="3"/>
    <s v="OUTFLOWS"/>
    <s v="11"/>
    <s v="Police Department"/>
    <s v="10"/>
    <s v="Animal Services"/>
    <s v="270"/>
    <s v="Animal  Services"/>
    <s v="100.11.10.270-6300.01"/>
    <s v="Dues &amp; Subscriptions Memberships"/>
    <n v="0"/>
    <n v="0"/>
    <n v="-450"/>
    <n v="-450"/>
    <n v="0"/>
  </r>
  <r>
    <s v="100"/>
    <x v="0"/>
    <x v="3"/>
    <s v="OUTFLOWS"/>
    <s v="11"/>
    <s v="Police Department"/>
    <s v="10"/>
    <s v="Animal Services"/>
    <s v="270"/>
    <s v="Animal  Services"/>
    <s v="100.11.10.270-6400.02"/>
    <s v="Repairs &amp; Maintenance Minor Equipment/Other"/>
    <n v="0"/>
    <n v="0"/>
    <n v="0"/>
    <n v="0"/>
    <n v="0"/>
  </r>
  <r>
    <s v="100"/>
    <x v="0"/>
    <x v="3"/>
    <s v="OUTFLOWS"/>
    <s v="11"/>
    <s v="Police Department"/>
    <s v="10"/>
    <s v="Animal Services"/>
    <s v="270"/>
    <s v="Animal  Services"/>
    <s v="100.11.10.270-6400.07"/>
    <s v="Repairs &amp; Maintenance Radio Communication"/>
    <n v="-1000"/>
    <n v="-1000"/>
    <n v="-850"/>
    <n v="-850"/>
    <n v="0"/>
  </r>
  <r>
    <s v="100"/>
    <x v="0"/>
    <x v="3"/>
    <s v="OUTFLOWS"/>
    <s v="11"/>
    <s v="Police Department"/>
    <s v="10"/>
    <s v="Animal Services"/>
    <s v="270"/>
    <s v="Animal  Services"/>
    <s v="100.11.10.270-6400.20"/>
    <s v="Repairs &amp; Maintenance Property Maintenance"/>
    <n v="-4000"/>
    <n v="-5000"/>
    <n v="-3500"/>
    <n v="-3500"/>
    <n v="0"/>
  </r>
  <r>
    <s v="100"/>
    <x v="0"/>
    <x v="3"/>
    <s v="OUTFLOWS"/>
    <s v="11"/>
    <s v="Police Department"/>
    <s v="10"/>
    <s v="Animal Services"/>
    <s v="270"/>
    <s v="Animal  Services"/>
    <s v="100.11.10.270-6500.04"/>
    <s v="Claims &amp; Insurance Insurance Premiums"/>
    <n v="-12000"/>
    <n v="-12000"/>
    <n v="-12000"/>
    <n v="-12000"/>
    <n v="0"/>
  </r>
  <r>
    <s v="100"/>
    <x v="0"/>
    <x v="3"/>
    <s v="OUTFLOWS"/>
    <s v="11"/>
    <s v="Police Department"/>
    <s v="10"/>
    <s v="Animal Services"/>
    <s v="270"/>
    <s v="Animal  Services"/>
    <s v="100.11.10.270-6600.04"/>
    <s v="Administrative Expenses Training/Conferences"/>
    <n v="-1000"/>
    <n v="0"/>
    <n v="-1750"/>
    <n v="-1750"/>
    <n v="0"/>
  </r>
  <r>
    <s v="100"/>
    <x v="0"/>
    <x v="3"/>
    <s v="OUTFLOWS"/>
    <s v="11"/>
    <s v="Police Department"/>
    <s v="10"/>
    <s v="Animal Services"/>
    <s v="270"/>
    <s v="Animal  Services"/>
    <s v="100.11.10.270-6600.07"/>
    <s v="Administrative Expenses Employee Recruitment"/>
    <n v="0"/>
    <n v="0"/>
    <n v="0"/>
    <n v="0"/>
    <n v="0"/>
  </r>
  <r>
    <s v="100"/>
    <x v="0"/>
    <x v="4"/>
    <s v="OUTFLOWS"/>
    <s v="11"/>
    <s v="Police Department"/>
    <s v="10"/>
    <s v="Animal Services"/>
    <s v="270"/>
    <s v="Animal  Services"/>
    <s v="100.11.10.270-7000.03"/>
    <s v="Capital Outlay Equipment New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000.01"/>
    <s v="Salaries Regular"/>
    <n v="-436000"/>
    <n v="-495000"/>
    <n v="-587255"/>
    <n v="-288000"/>
    <n v="299255"/>
  </r>
  <r>
    <s v="100"/>
    <x v="0"/>
    <x v="2"/>
    <s v="OUTFLOWS"/>
    <s v="13"/>
    <s v="Fire Department"/>
    <s v="00"/>
    <s v="Non Divisional"/>
    <s v="001"/>
    <s v="Administration"/>
    <s v="100.13.00.001-5000.02"/>
    <s v="Salaries Part Time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000.03"/>
    <s v="Salaries Overtime"/>
    <n v="0"/>
    <n v="-10000"/>
    <n v="-200"/>
    <n v="-200"/>
    <n v="0"/>
  </r>
  <r>
    <s v="100"/>
    <x v="0"/>
    <x v="2"/>
    <s v="OUTFLOWS"/>
    <s v="13"/>
    <s v="Fire Department"/>
    <s v="00"/>
    <s v="Non Divisional"/>
    <s v="001"/>
    <s v="Administration"/>
    <s v="100.13.00.001-5000.04"/>
    <s v="Salaries Holiday Pay"/>
    <n v="0"/>
    <n v="-100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000.06"/>
    <s v="Salaries Out of Class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000.07"/>
    <s v="Salaries Admin Leave Pay"/>
    <n v="-8000"/>
    <n v="-52000"/>
    <n v="-10914"/>
    <n v="-10914"/>
    <n v="0"/>
  </r>
  <r>
    <s v="100"/>
    <x v="0"/>
    <x v="2"/>
    <s v="OUTFLOWS"/>
    <s v="13"/>
    <s v="Fire Department"/>
    <s v="00"/>
    <s v="Non Divisional"/>
    <s v="001"/>
    <s v="Administration"/>
    <s v="100.13.00.001-5000.08"/>
    <s v="Salaries Longevity Pay"/>
    <n v="-6000"/>
    <n v="-7000"/>
    <n v="-6600"/>
    <n v="-6600"/>
    <n v="0"/>
  </r>
  <r>
    <s v="100"/>
    <x v="0"/>
    <x v="2"/>
    <s v="OUTFLOWS"/>
    <s v="13"/>
    <s v="Fire Department"/>
    <s v="00"/>
    <s v="Non Divisional"/>
    <s v="001"/>
    <s v="Administration"/>
    <s v="100.13.00.001-5000.09"/>
    <s v="Salaries Mutual Aid Overtime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000.10"/>
    <s v="Salaries Furloughs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000.12"/>
    <s v="Salaries Compensated Absences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100.00"/>
    <s v="Benefits PERS Pool Liability"/>
    <n v="-134000"/>
    <n v="-76000"/>
    <n v="-133711"/>
    <n v="-71000"/>
    <n v="62711"/>
  </r>
  <r>
    <s v="100"/>
    <x v="0"/>
    <x v="2"/>
    <s v="OUTFLOWS"/>
    <s v="13"/>
    <s v="Fire Department"/>
    <s v="00"/>
    <s v="Non Divisional"/>
    <s v="001"/>
    <s v="Administration"/>
    <s v="100.13.00.001-5100.01"/>
    <s v="Benefits Retirement"/>
    <n v="-49000"/>
    <n v="-34000"/>
    <n v="-60616"/>
    <n v="-35000"/>
    <n v="25616"/>
  </r>
  <r>
    <s v="100"/>
    <x v="0"/>
    <x v="2"/>
    <s v="OUTFLOWS"/>
    <s v="13"/>
    <s v="Fire Department"/>
    <s v="00"/>
    <s v="Non Divisional"/>
    <s v="001"/>
    <s v="Administration"/>
    <s v="100.13.00.001-5100.02"/>
    <s v="Benefits Health Insurance"/>
    <n v="-68000"/>
    <n v="-47000"/>
    <n v="-113020"/>
    <n v="-70000"/>
    <n v="43020"/>
  </r>
  <r>
    <s v="100"/>
    <x v="0"/>
    <x v="2"/>
    <s v="OUTFLOWS"/>
    <s v="13"/>
    <s v="Fire Department"/>
    <s v="00"/>
    <s v="Non Divisional"/>
    <s v="001"/>
    <s v="Administration"/>
    <s v="100.13.00.001-5100.03"/>
    <s v="Benefits Dental Insurance"/>
    <n v="-5000"/>
    <n v="-2000"/>
    <n v="-7550"/>
    <n v="-7550"/>
    <n v="0"/>
  </r>
  <r>
    <s v="100"/>
    <x v="0"/>
    <x v="2"/>
    <s v="OUTFLOWS"/>
    <s v="13"/>
    <s v="Fire Department"/>
    <s v="00"/>
    <s v="Non Divisional"/>
    <s v="001"/>
    <s v="Administration"/>
    <s v="100.13.00.001-5100.04"/>
    <s v="Benefits Vision Insurance"/>
    <n v="-1000"/>
    <n v="0"/>
    <n v="-1212"/>
    <n v="-1212"/>
    <n v="0"/>
  </r>
  <r>
    <s v="100"/>
    <x v="0"/>
    <x v="2"/>
    <s v="OUTFLOWS"/>
    <s v="13"/>
    <s v="Fire Department"/>
    <s v="00"/>
    <s v="Non Divisional"/>
    <s v="001"/>
    <s v="Administration"/>
    <s v="100.13.00.001-5100.05"/>
    <s v="Benefits Life Insurance"/>
    <n v="-1000"/>
    <n v="0"/>
    <n v="-885"/>
    <n v="-885"/>
    <n v="0"/>
  </r>
  <r>
    <s v="100"/>
    <x v="0"/>
    <x v="2"/>
    <s v="OUTFLOWS"/>
    <s v="13"/>
    <s v="Fire Department"/>
    <s v="00"/>
    <s v="Non Divisional"/>
    <s v="001"/>
    <s v="Administration"/>
    <s v="100.13.00.001-5100.06"/>
    <s v="Benefits Worker's Comp"/>
    <n v="-17000"/>
    <n v="-17000"/>
    <n v="-17400"/>
    <n v="-23000"/>
    <n v="-5600"/>
  </r>
  <r>
    <s v="100"/>
    <x v="0"/>
    <x v="2"/>
    <s v="OUTFLOWS"/>
    <s v="13"/>
    <s v="Fire Department"/>
    <s v="00"/>
    <s v="Non Divisional"/>
    <s v="001"/>
    <s v="Administration"/>
    <s v="100.13.00.001-5100.07"/>
    <s v="Benefits Long Term Disability"/>
    <n v="-1000"/>
    <n v="-1000"/>
    <n v="-5416"/>
    <n v="-1000"/>
    <n v="4416"/>
  </r>
  <r>
    <s v="100"/>
    <x v="0"/>
    <x v="2"/>
    <s v="OUTFLOWS"/>
    <s v="13"/>
    <s v="Fire Department"/>
    <s v="00"/>
    <s v="Non Divisional"/>
    <s v="001"/>
    <s v="Administration"/>
    <s v="100.13.00.001-5100.08"/>
    <s v="Benefits Deferred Compensation"/>
    <n v="0"/>
    <n v="-2000"/>
    <n v="-10989"/>
    <n v="-2000"/>
    <n v="8989"/>
  </r>
  <r>
    <s v="100"/>
    <x v="0"/>
    <x v="2"/>
    <s v="OUTFLOWS"/>
    <s v="13"/>
    <s v="Fire Department"/>
    <s v="00"/>
    <s v="Non Divisional"/>
    <s v="001"/>
    <s v="Administration"/>
    <s v="100.13.00.001-5100.09"/>
    <s v="Benefits Unemployment Insurance"/>
    <n v="0"/>
    <n v="0"/>
    <n v="0"/>
    <n v="0"/>
    <n v="0"/>
  </r>
  <r>
    <s v="100"/>
    <x v="0"/>
    <x v="2"/>
    <s v="OUTFLOWS"/>
    <s v="13"/>
    <s v="Fire Department"/>
    <s v="00"/>
    <s v="Non Divisional"/>
    <s v="001"/>
    <s v="Administration"/>
    <s v="100.13.00.001-5100.10"/>
    <s v="Benefits Uniform Allowance"/>
    <n v="-3000"/>
    <n v="-1000"/>
    <n v="-2000"/>
    <n v="-2000"/>
    <n v="0"/>
  </r>
  <r>
    <s v="100"/>
    <x v="0"/>
    <x v="2"/>
    <s v="OUTFLOWS"/>
    <s v="13"/>
    <s v="Fire Department"/>
    <s v="00"/>
    <s v="Non Divisional"/>
    <s v="001"/>
    <s v="Administration"/>
    <s v="100.13.00.001-5100.11"/>
    <s v="Benefits Medicare"/>
    <n v="-7000"/>
    <n v="-8000"/>
    <n v="-11121"/>
    <n v="-11121"/>
    <n v="0"/>
  </r>
  <r>
    <s v="100"/>
    <x v="0"/>
    <x v="2"/>
    <s v="OUTFLOWS"/>
    <s v="13"/>
    <s v="Fire Department"/>
    <s v="00"/>
    <s v="Non Divisional"/>
    <s v="001"/>
    <s v="Administration"/>
    <s v="100.13.00.001-5100.12"/>
    <s v="Benefits Annual Physical Exam"/>
    <n v="0"/>
    <n v="0"/>
    <n v="-510"/>
    <n v="-510"/>
    <n v="0"/>
  </r>
  <r>
    <s v="100"/>
    <x v="0"/>
    <x v="2"/>
    <s v="OUTFLOWS"/>
    <s v="13"/>
    <s v="Fire Department"/>
    <s v="00"/>
    <s v="Non Divisional"/>
    <s v="001"/>
    <s v="Administration"/>
    <s v="100.13.00.001-5100.15"/>
    <s v="Benefits Cell Phone Allowance"/>
    <n v="-3000"/>
    <n v="-1000"/>
    <n v="-2880"/>
    <n v="-2880"/>
    <n v="0"/>
  </r>
  <r>
    <s v="100"/>
    <x v="0"/>
    <x v="2"/>
    <s v="OUTFLOWS"/>
    <s v="13"/>
    <s v="Fire Department"/>
    <s v="00"/>
    <s v="Non Divisional"/>
    <s v="001"/>
    <s v="Administration"/>
    <s v="100.13.00.001-5100.17"/>
    <s v="Benefits Other Post Employment Benefits"/>
    <n v="-201000"/>
    <n v="-199000"/>
    <n v="-199500"/>
    <n v="-199500"/>
    <n v="0"/>
  </r>
  <r>
    <s v="100"/>
    <x v="0"/>
    <x v="3"/>
    <s v="OUTFLOWS"/>
    <s v="13"/>
    <s v="Fire Department"/>
    <s v="00"/>
    <s v="Non Divisional"/>
    <s v="001"/>
    <s v="Administration"/>
    <s v="100.13.00.001-6000.01"/>
    <s v="Professional Services General"/>
    <n v="-3000"/>
    <n v="-6000"/>
    <n v="-12000"/>
    <n v="-12000"/>
    <n v="0"/>
  </r>
  <r>
    <s v="100"/>
    <x v="0"/>
    <x v="3"/>
    <s v="OUTFLOWS"/>
    <s v="13"/>
    <s v="Fire Department"/>
    <s v="00"/>
    <s v="Non Divisional"/>
    <s v="001"/>
    <s v="Administration"/>
    <s v="100.13.00.001-6000.07"/>
    <s v="Professional Services Weed Abatement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000.09"/>
    <s v="Professional Services Uniform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000.21"/>
    <s v="Professional Services Dispatch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100.01"/>
    <s v="Utilities Electric"/>
    <n v="-70000"/>
    <n v="-102000"/>
    <n v="-77000"/>
    <n v="-98000"/>
    <n v="-21000"/>
  </r>
  <r>
    <s v="100"/>
    <x v="0"/>
    <x v="3"/>
    <s v="OUTFLOWS"/>
    <s v="13"/>
    <s v="Fire Department"/>
    <s v="00"/>
    <s v="Non Divisional"/>
    <s v="001"/>
    <s v="Administration"/>
    <s v="100.13.00.001-6100.02"/>
    <s v="Utilities Telephone"/>
    <n v="-27000"/>
    <n v="-32000"/>
    <n v="-29850"/>
    <n v="-33000"/>
    <n v="-3150"/>
  </r>
  <r>
    <s v="100"/>
    <x v="0"/>
    <x v="3"/>
    <s v="OUTFLOWS"/>
    <s v="13"/>
    <s v="Fire Department"/>
    <s v="00"/>
    <s v="Non Divisional"/>
    <s v="001"/>
    <s v="Administration"/>
    <s v="100.13.00.001-6100.03"/>
    <s v="Utilities Data Transmission / ISP"/>
    <n v="-16000"/>
    <n v="-20000"/>
    <n v="-19000"/>
    <n v="-21000"/>
    <n v="-2000"/>
  </r>
  <r>
    <s v="100"/>
    <x v="0"/>
    <x v="3"/>
    <s v="OUTFLOWS"/>
    <s v="13"/>
    <s v="Fire Department"/>
    <s v="00"/>
    <s v="Non Divisional"/>
    <s v="001"/>
    <s v="Administration"/>
    <s v="100.13.00.001-6200.01"/>
    <s v="Supplies Office"/>
    <n v="-4000"/>
    <n v="-4000"/>
    <n v="-4500"/>
    <n v="-4500"/>
    <n v="0"/>
  </r>
  <r>
    <s v="100"/>
    <x v="0"/>
    <x v="3"/>
    <s v="OUTFLOWS"/>
    <s v="13"/>
    <s v="Fire Department"/>
    <s v="00"/>
    <s v="Non Divisional"/>
    <s v="001"/>
    <s v="Administration"/>
    <s v="100.13.00.001-6200.02"/>
    <s v="Supplies Special Department"/>
    <n v="-13000"/>
    <n v="-10000"/>
    <n v="-15838"/>
    <n v="-15838"/>
    <n v="0"/>
  </r>
  <r>
    <s v="100"/>
    <x v="0"/>
    <x v="3"/>
    <s v="OUTFLOWS"/>
    <s v="13"/>
    <s v="Fire Department"/>
    <s v="00"/>
    <s v="Non Divisional"/>
    <s v="001"/>
    <s v="Administration"/>
    <s v="100.13.00.001-6200.03"/>
    <s v="Supplies Copier Maintenance &amp; Supplies"/>
    <n v="-4000"/>
    <n v="-3000"/>
    <n v="-6000"/>
    <n v="-6000"/>
    <n v="0"/>
  </r>
  <r>
    <s v="100"/>
    <x v="0"/>
    <x v="3"/>
    <s v="OUTFLOWS"/>
    <s v="13"/>
    <s v="Fire Department"/>
    <s v="00"/>
    <s v="Non Divisional"/>
    <s v="001"/>
    <s v="Administration"/>
    <s v="100.13.00.001-6200.05"/>
    <s v="Supplies Gasoline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230.02"/>
    <s v="Supplies-Fire Protective Clothing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230.03"/>
    <s v="Supplies-Fire Emergency Medical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230.06"/>
    <s v="Supplies-Fire CPR Training"/>
    <n v="-1000"/>
    <n v="0"/>
    <n v="-1200"/>
    <n v="-1200"/>
    <n v="0"/>
  </r>
  <r>
    <s v="100"/>
    <x v="0"/>
    <x v="3"/>
    <s v="OUTFLOWS"/>
    <s v="13"/>
    <s v="Fire Department"/>
    <s v="00"/>
    <s v="Non Divisional"/>
    <s v="001"/>
    <s v="Administration"/>
    <s v="100.13.00.001-6230.07"/>
    <s v="Supplies-Fire SAFE/Volunteers"/>
    <n v="-3000"/>
    <n v="-1000"/>
    <n v="-3000"/>
    <n v="-3000"/>
    <n v="0"/>
  </r>
  <r>
    <s v="100"/>
    <x v="0"/>
    <x v="3"/>
    <s v="OUTFLOWS"/>
    <s v="13"/>
    <s v="Fire Department"/>
    <s v="00"/>
    <s v="Non Divisional"/>
    <s v="001"/>
    <s v="Administration"/>
    <s v="100.13.00.001-6300.01"/>
    <s v="Dues &amp; Subscriptions Memberships"/>
    <n v="-2000"/>
    <n v="-1000"/>
    <n v="-1600"/>
    <n v="-1600"/>
    <n v="0"/>
  </r>
  <r>
    <s v="100"/>
    <x v="0"/>
    <x v="3"/>
    <s v="OUTFLOWS"/>
    <s v="13"/>
    <s v="Fire Department"/>
    <s v="00"/>
    <s v="Non Divisional"/>
    <s v="001"/>
    <s v="Administration"/>
    <s v="100.13.00.001-6300.02"/>
    <s v="Dues &amp; Subscriptions Publications"/>
    <n v="0"/>
    <n v="0"/>
    <n v="-300"/>
    <n v="-300"/>
    <n v="0"/>
  </r>
  <r>
    <s v="100"/>
    <x v="0"/>
    <x v="3"/>
    <s v="OUTFLOWS"/>
    <s v="13"/>
    <s v="Fire Department"/>
    <s v="00"/>
    <s v="Non Divisional"/>
    <s v="001"/>
    <s v="Administration"/>
    <s v="100.13.00.001-6300.03"/>
    <s v="Dues &amp; Subscriptions Certifications"/>
    <n v="-5000"/>
    <n v="-5000"/>
    <n v="-4500"/>
    <n v="-4500"/>
    <n v="0"/>
  </r>
  <r>
    <s v="100"/>
    <x v="0"/>
    <x v="3"/>
    <s v="OUTFLOWS"/>
    <s v="13"/>
    <s v="Fire Department"/>
    <s v="00"/>
    <s v="Non Divisional"/>
    <s v="001"/>
    <s v="Administration"/>
    <s v="100.13.00.001-6375.07"/>
    <s v="Operating Fees Permit"/>
    <n v="-2000"/>
    <n v="-1000"/>
    <n v="-1160"/>
    <n v="-1160"/>
    <n v="0"/>
  </r>
  <r>
    <s v="100"/>
    <x v="0"/>
    <x v="3"/>
    <s v="OUTFLOWS"/>
    <s v="13"/>
    <s v="Fire Department"/>
    <s v="00"/>
    <s v="Non Divisional"/>
    <s v="001"/>
    <s v="Administration"/>
    <s v="100.13.00.001-6400.01"/>
    <s v="Repairs &amp; Maintenance Building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400.02"/>
    <s v="Repairs &amp; Maintenance Minor Equipment/Other"/>
    <n v="-9000"/>
    <n v="-9000"/>
    <n v="-11750"/>
    <n v="-11750"/>
    <n v="0"/>
  </r>
  <r>
    <s v="100"/>
    <x v="0"/>
    <x v="3"/>
    <s v="OUTFLOWS"/>
    <s v="13"/>
    <s v="Fire Department"/>
    <s v="00"/>
    <s v="Non Divisional"/>
    <s v="001"/>
    <s v="Administration"/>
    <s v="100.13.00.001-6400.03"/>
    <s v="Repairs &amp; Maintenance Major Repair &amp; Contingency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400.05"/>
    <s v="Repairs &amp; Maintenance Vehicle"/>
    <n v="0"/>
    <n v="0"/>
    <n v="0"/>
    <n v="0"/>
    <n v="0"/>
  </r>
  <r>
    <s v="100"/>
    <x v="0"/>
    <x v="3"/>
    <s v="OUTFLOWS"/>
    <s v="13"/>
    <s v="Fire Department"/>
    <s v="00"/>
    <s v="Non Divisional"/>
    <s v="001"/>
    <s v="Administration"/>
    <s v="100.13.00.001-6400.20"/>
    <s v="Repairs &amp; Maintenance Property Maintenance"/>
    <n v="-2000"/>
    <n v="-3000"/>
    <n v="-3200"/>
    <n v="-3200"/>
    <n v="0"/>
  </r>
  <r>
    <s v="100"/>
    <x v="0"/>
    <x v="3"/>
    <s v="OUTFLOWS"/>
    <s v="13"/>
    <s v="Fire Department"/>
    <s v="00"/>
    <s v="Non Divisional"/>
    <s v="001"/>
    <s v="Administration"/>
    <s v="100.13.00.001-6500.04"/>
    <s v="Claims &amp; Insurance Insurance Premiums"/>
    <n v="-308000"/>
    <n v="-308000"/>
    <n v="-308400"/>
    <n v="-303000"/>
    <n v="5400"/>
  </r>
  <r>
    <s v="100"/>
    <x v="0"/>
    <x v="3"/>
    <s v="OUTFLOWS"/>
    <s v="13"/>
    <s v="Fire Department"/>
    <s v="00"/>
    <s v="Non Divisional"/>
    <s v="001"/>
    <s v="Administration"/>
    <s v="100.13.00.001-6600.01"/>
    <s v="Administrative Expenses Meetings"/>
    <n v="0"/>
    <n v="0"/>
    <n v="-200"/>
    <n v="-200"/>
    <n v="0"/>
  </r>
  <r>
    <s v="100"/>
    <x v="0"/>
    <x v="3"/>
    <s v="OUTFLOWS"/>
    <s v="13"/>
    <s v="Fire Department"/>
    <s v="00"/>
    <s v="Non Divisional"/>
    <s v="001"/>
    <s v="Administration"/>
    <s v="100.13.00.001-6600.04"/>
    <s v="Administrative Expenses Training/Conferences"/>
    <n v="-16000"/>
    <n v="-22000"/>
    <n v="-22500"/>
    <n v="-22500"/>
    <n v="0"/>
  </r>
  <r>
    <s v="100"/>
    <x v="0"/>
    <x v="3"/>
    <s v="OUTFLOWS"/>
    <s v="13"/>
    <s v="Fire Department"/>
    <s v="00"/>
    <s v="Non Divisional"/>
    <s v="001"/>
    <s v="Administration"/>
    <s v="100.13.00.001-6600.07"/>
    <s v="Administrative Expenses Employee Recruitment"/>
    <n v="-13000"/>
    <n v="0"/>
    <n v="-15000"/>
    <n v="0"/>
    <n v="15000"/>
  </r>
  <r>
    <s v="100"/>
    <x v="0"/>
    <x v="4"/>
    <s v="OUTFLOWS"/>
    <s v="13"/>
    <s v="Fire Department"/>
    <s v="00"/>
    <s v="Non Divisional"/>
    <s v="001"/>
    <s v="Administration"/>
    <s v="100.13.00.001-7000.04"/>
    <s v="Capital Outlay Equipment Replacement"/>
    <n v="0"/>
    <n v="0"/>
    <n v="-220000"/>
    <n v="-220000"/>
    <n v="0"/>
  </r>
  <r>
    <s v="100"/>
    <x v="0"/>
    <x v="4"/>
    <s v="OUTFLOWS"/>
    <s v="13"/>
    <s v="Fire Department"/>
    <s v="00"/>
    <s v="Non Divisional"/>
    <s v="001"/>
    <s v="Administration"/>
    <s v="100.13.00.001-8000.12"/>
    <s v="Capital Improvements-General Government Building Improvements"/>
    <n v="-26000"/>
    <n v="0"/>
    <n v="0"/>
    <n v="0"/>
    <n v="0"/>
  </r>
  <r>
    <s v="100"/>
    <x v="0"/>
    <x v="2"/>
    <s v="OUTFLOWS"/>
    <s v="13"/>
    <s v="Fire Department"/>
    <s v="00"/>
    <s v="Non Divisional"/>
    <s v="280"/>
    <s v="Prevention"/>
    <s v="100.13.00.280-5000.01"/>
    <s v="Salaries Regular"/>
    <n v="-148000"/>
    <n v="-155000"/>
    <n v="-150130"/>
    <n v="-150130"/>
    <n v="0"/>
  </r>
  <r>
    <s v="100"/>
    <x v="0"/>
    <x v="2"/>
    <s v="OUTFLOWS"/>
    <s v="13"/>
    <s v="Fire Department"/>
    <s v="00"/>
    <s v="Non Divisional"/>
    <s v="280"/>
    <s v="Prevention"/>
    <s v="100.13.00.280-5000.02"/>
    <s v="Salaries Part Time"/>
    <n v="-19000"/>
    <n v="-19000"/>
    <n v="-21600"/>
    <n v="-21600"/>
    <n v="0"/>
  </r>
  <r>
    <s v="100"/>
    <x v="0"/>
    <x v="2"/>
    <s v="OUTFLOWS"/>
    <s v="13"/>
    <s v="Fire Department"/>
    <s v="00"/>
    <s v="Non Divisional"/>
    <s v="280"/>
    <s v="Prevention"/>
    <s v="100.13.00.280-5000.03"/>
    <s v="Salaries Overtime"/>
    <n v="-6000"/>
    <n v="-12000"/>
    <n v="-4120"/>
    <n v="-15000"/>
    <n v="-10880"/>
  </r>
  <r>
    <s v="100"/>
    <x v="0"/>
    <x v="2"/>
    <s v="OUTFLOWS"/>
    <s v="13"/>
    <s v="Fire Department"/>
    <s v="00"/>
    <s v="Non Divisional"/>
    <s v="280"/>
    <s v="Prevention"/>
    <s v="100.13.00.280-5000.04"/>
    <s v="Salaries Holiday Pay"/>
    <n v="0"/>
    <n v="-1000"/>
    <n v="0"/>
    <n v="0"/>
    <n v="0"/>
  </r>
  <r>
    <s v="100"/>
    <x v="0"/>
    <x v="2"/>
    <s v="OUTFLOWS"/>
    <s v="13"/>
    <s v="Fire Department"/>
    <s v="00"/>
    <s v="Non Divisional"/>
    <s v="280"/>
    <s v="Prevention"/>
    <s v="100.13.00.280-5000.08"/>
    <s v="Salaries Longevity Pay"/>
    <n v="0"/>
    <n v="0"/>
    <n v="-2200"/>
    <n v="-2200"/>
    <n v="0"/>
  </r>
  <r>
    <s v="100"/>
    <x v="0"/>
    <x v="2"/>
    <s v="OUTFLOWS"/>
    <s v="13"/>
    <s v="Fire Department"/>
    <s v="00"/>
    <s v="Non Divisional"/>
    <s v="280"/>
    <s v="Prevention"/>
    <s v="100.13.00.280-5000.10"/>
    <s v="Salaries Furloughs"/>
    <n v="0"/>
    <n v="0"/>
    <n v="0"/>
    <n v="0"/>
    <n v="0"/>
  </r>
  <r>
    <s v="100"/>
    <x v="0"/>
    <x v="2"/>
    <s v="OUTFLOWS"/>
    <s v="13"/>
    <s v="Fire Department"/>
    <s v="00"/>
    <s v="Non Divisional"/>
    <s v="280"/>
    <s v="Prevention"/>
    <s v="100.13.00.280-5000.12"/>
    <s v="Salaries Compensated Absences"/>
    <n v="0"/>
    <n v="0"/>
    <n v="0"/>
    <n v="0"/>
    <n v="0"/>
  </r>
  <r>
    <s v="100"/>
    <x v="0"/>
    <x v="2"/>
    <s v="OUTFLOWS"/>
    <s v="13"/>
    <s v="Fire Department"/>
    <s v="00"/>
    <s v="Non Divisional"/>
    <s v="280"/>
    <s v="Prevention"/>
    <s v="100.13.00.280-5100.00"/>
    <s v="Benefits PERS Pool Liability"/>
    <n v="-29000"/>
    <n v="-32000"/>
    <n v="-39073"/>
    <n v="-46000"/>
    <n v="-6927"/>
  </r>
  <r>
    <s v="100"/>
    <x v="0"/>
    <x v="2"/>
    <s v="OUTFLOWS"/>
    <s v="13"/>
    <s v="Fire Department"/>
    <s v="00"/>
    <s v="Non Divisional"/>
    <s v="280"/>
    <s v="Prevention"/>
    <s v="100.13.00.280-5100.01"/>
    <s v="Benefits Retirement"/>
    <n v="-16000"/>
    <n v="-18000"/>
    <n v="-17901"/>
    <n v="-19000"/>
    <n v="-1099"/>
  </r>
  <r>
    <s v="100"/>
    <x v="0"/>
    <x v="2"/>
    <s v="OUTFLOWS"/>
    <s v="13"/>
    <s v="Fire Department"/>
    <s v="00"/>
    <s v="Non Divisional"/>
    <s v="280"/>
    <s v="Prevention"/>
    <s v="100.13.00.280-5100.02"/>
    <s v="Benefits Health Insurance"/>
    <n v="-22000"/>
    <n v="-22000"/>
    <n v="-22200"/>
    <n v="-22200"/>
    <n v="0"/>
  </r>
  <r>
    <s v="100"/>
    <x v="0"/>
    <x v="2"/>
    <s v="OUTFLOWS"/>
    <s v="13"/>
    <s v="Fire Department"/>
    <s v="00"/>
    <s v="Non Divisional"/>
    <s v="280"/>
    <s v="Prevention"/>
    <s v="100.13.00.280-5100.03"/>
    <s v="Benefits Dental Insurance"/>
    <n v="-3000"/>
    <n v="-3000"/>
    <n v="-2636"/>
    <n v="-2636"/>
    <n v="0"/>
  </r>
  <r>
    <s v="100"/>
    <x v="0"/>
    <x v="2"/>
    <s v="OUTFLOWS"/>
    <s v="13"/>
    <s v="Fire Department"/>
    <s v="00"/>
    <s v="Non Divisional"/>
    <s v="280"/>
    <s v="Prevention"/>
    <s v="100.13.00.280-5100.04"/>
    <s v="Benefits Vision Insurance"/>
    <n v="0"/>
    <n v="0"/>
    <n v="-422"/>
    <n v="-422"/>
    <n v="0"/>
  </r>
  <r>
    <s v="100"/>
    <x v="0"/>
    <x v="2"/>
    <s v="OUTFLOWS"/>
    <s v="13"/>
    <s v="Fire Department"/>
    <s v="00"/>
    <s v="Non Divisional"/>
    <s v="280"/>
    <s v="Prevention"/>
    <s v="100.13.00.280-5100.05"/>
    <s v="Benefits Life Insurance"/>
    <n v="0"/>
    <n v="0"/>
    <n v="-39"/>
    <n v="-39"/>
    <n v="0"/>
  </r>
  <r>
    <s v="100"/>
    <x v="0"/>
    <x v="2"/>
    <s v="OUTFLOWS"/>
    <s v="13"/>
    <s v="Fire Department"/>
    <s v="00"/>
    <s v="Non Divisional"/>
    <s v="280"/>
    <s v="Prevention"/>
    <s v="100.13.00.280-5100.06"/>
    <s v="Benefits Worker's Comp"/>
    <n v="-5000"/>
    <n v="-5000"/>
    <n v="-5400"/>
    <n v="-7000"/>
    <n v="-1600"/>
  </r>
  <r>
    <s v="100"/>
    <x v="0"/>
    <x v="2"/>
    <s v="OUTFLOWS"/>
    <s v="13"/>
    <s v="Fire Department"/>
    <s v="00"/>
    <s v="Non Divisional"/>
    <s v="280"/>
    <s v="Prevention"/>
    <s v="100.13.00.280-5100.07"/>
    <s v="Benefits Long Term Disability"/>
    <n v="0"/>
    <n v="0"/>
    <n v="-410"/>
    <n v="-410"/>
    <n v="0"/>
  </r>
  <r>
    <s v="100"/>
    <x v="0"/>
    <x v="2"/>
    <s v="OUTFLOWS"/>
    <s v="13"/>
    <s v="Fire Department"/>
    <s v="00"/>
    <s v="Non Divisional"/>
    <s v="280"/>
    <s v="Prevention"/>
    <s v="100.13.00.280-5100.08"/>
    <s v="Benefits Deferred Compensation"/>
    <n v="-5000"/>
    <n v="-8000"/>
    <n v="-8554"/>
    <n v="-8554"/>
    <n v="0"/>
  </r>
  <r>
    <s v="100"/>
    <x v="0"/>
    <x v="2"/>
    <s v="OUTFLOWS"/>
    <s v="13"/>
    <s v="Fire Department"/>
    <s v="00"/>
    <s v="Non Divisional"/>
    <s v="280"/>
    <s v="Prevention"/>
    <s v="100.13.00.280-5100.10"/>
    <s v="Benefits Uniform Allowance"/>
    <n v="-4000"/>
    <n v="-2000"/>
    <n v="-2000"/>
    <n v="-2000"/>
    <n v="0"/>
  </r>
  <r>
    <s v="100"/>
    <x v="0"/>
    <x v="2"/>
    <s v="OUTFLOWS"/>
    <s v="13"/>
    <s v="Fire Department"/>
    <s v="00"/>
    <s v="Non Divisional"/>
    <s v="280"/>
    <s v="Prevention"/>
    <s v="100.13.00.280-5100.11"/>
    <s v="Benefits Medicare"/>
    <n v="-3000"/>
    <n v="-3000"/>
    <n v="-2355"/>
    <n v="-2355"/>
    <n v="0"/>
  </r>
  <r>
    <s v="100"/>
    <x v="0"/>
    <x v="2"/>
    <s v="OUTFLOWS"/>
    <s v="13"/>
    <s v="Fire Department"/>
    <s v="00"/>
    <s v="Non Divisional"/>
    <s v="280"/>
    <s v="Prevention"/>
    <s v="100.13.00.280-5100.12"/>
    <s v="Benefits Annual Physical Exam"/>
    <n v="0"/>
    <n v="0"/>
    <n v="0"/>
    <n v="0"/>
    <n v="0"/>
  </r>
  <r>
    <s v="100"/>
    <x v="0"/>
    <x v="2"/>
    <s v="OUTFLOWS"/>
    <s v="13"/>
    <s v="Fire Department"/>
    <s v="00"/>
    <s v="Non Divisional"/>
    <s v="280"/>
    <s v="Prevention"/>
    <s v="100.13.00.280-5100.15"/>
    <s v="Benefits Cell Phone Allowance"/>
    <n v="-1000"/>
    <n v="-1000"/>
    <n v="-1440"/>
    <n v="-1440"/>
    <n v="0"/>
  </r>
  <r>
    <s v="100"/>
    <x v="0"/>
    <x v="3"/>
    <s v="OUTFLOWS"/>
    <s v="13"/>
    <s v="Fire Department"/>
    <s v="00"/>
    <s v="Non Divisional"/>
    <s v="280"/>
    <s v="Prevention"/>
    <s v="100.13.00.280-6000.01"/>
    <s v="Professional Services General"/>
    <n v="0"/>
    <n v="-47000"/>
    <n v="-123400"/>
    <n v="-123400"/>
    <n v="0"/>
  </r>
  <r>
    <s v="100"/>
    <x v="0"/>
    <x v="3"/>
    <s v="OUTFLOWS"/>
    <s v="13"/>
    <s v="Fire Department"/>
    <s v="00"/>
    <s v="Non Divisional"/>
    <s v="280"/>
    <s v="Prevention"/>
    <s v="100.13.00.280-6000.07"/>
    <s v="Professional Services Weed Abatement"/>
    <n v="-5000"/>
    <n v="-7000"/>
    <n v="-12000"/>
    <n v="-12000"/>
    <n v="0"/>
  </r>
  <r>
    <s v="100"/>
    <x v="0"/>
    <x v="3"/>
    <s v="OUTFLOWS"/>
    <s v="13"/>
    <s v="Fire Department"/>
    <s v="00"/>
    <s v="Non Divisional"/>
    <s v="280"/>
    <s v="Prevention"/>
    <s v="100.13.00.280-6000.08"/>
    <s v="Professional Services Plan Check"/>
    <n v="-46000"/>
    <n v="-52000"/>
    <n v="-35000"/>
    <n v="-35000"/>
    <n v="0"/>
  </r>
  <r>
    <s v="100"/>
    <x v="0"/>
    <x v="3"/>
    <s v="OUTFLOWS"/>
    <s v="13"/>
    <s v="Fire Department"/>
    <s v="00"/>
    <s v="Non Divisional"/>
    <s v="280"/>
    <s v="Prevention"/>
    <s v="100.13.00.280-6200.01"/>
    <s v="Supplies Office"/>
    <n v="0"/>
    <n v="0"/>
    <n v="0"/>
    <n v="0"/>
    <n v="0"/>
  </r>
  <r>
    <s v="100"/>
    <x v="0"/>
    <x v="3"/>
    <s v="OUTFLOWS"/>
    <s v="13"/>
    <s v="Fire Department"/>
    <s v="00"/>
    <s v="Non Divisional"/>
    <s v="280"/>
    <s v="Prevention"/>
    <s v="100.13.00.280-6230.01"/>
    <s v="Supplies-Fire Fire Prevention"/>
    <n v="-3000"/>
    <n v="-1000"/>
    <n v="-4000"/>
    <n v="-4000"/>
    <n v="0"/>
  </r>
  <r>
    <s v="100"/>
    <x v="0"/>
    <x v="3"/>
    <s v="OUTFLOWS"/>
    <s v="13"/>
    <s v="Fire Department"/>
    <s v="00"/>
    <s v="Non Divisional"/>
    <s v="280"/>
    <s v="Prevention"/>
    <s v="100.13.00.280-6300.01"/>
    <s v="Dues &amp; Subscriptions Memberships"/>
    <n v="0"/>
    <n v="0"/>
    <n v="-150"/>
    <n v="-150"/>
    <n v="0"/>
  </r>
  <r>
    <s v="100"/>
    <x v="0"/>
    <x v="3"/>
    <s v="OUTFLOWS"/>
    <s v="13"/>
    <s v="Fire Department"/>
    <s v="00"/>
    <s v="Non Divisional"/>
    <s v="280"/>
    <s v="Prevention"/>
    <s v="100.13.00.280-6600.05"/>
    <s v="Administrative Expenses Public/Legal Advertisement"/>
    <n v="-2000"/>
    <n v="-1000"/>
    <n v="-1500"/>
    <n v="-1500"/>
    <n v="0"/>
  </r>
  <r>
    <s v="100"/>
    <x v="0"/>
    <x v="2"/>
    <s v="OUTFLOWS"/>
    <s v="13"/>
    <s v="Fire Department"/>
    <s v="00"/>
    <s v="Non Divisional"/>
    <s v="290"/>
    <s v="Operations"/>
    <s v="100.13.00.290-5000.01"/>
    <s v="Salaries Regular"/>
    <n v="-3410000"/>
    <n v="-3737000"/>
    <n v="-3525619"/>
    <n v="-3736000"/>
    <n v="-210381"/>
  </r>
  <r>
    <s v="100"/>
    <x v="0"/>
    <x v="2"/>
    <s v="OUTFLOWS"/>
    <s v="13"/>
    <s v="Fire Department"/>
    <s v="00"/>
    <s v="Non Divisional"/>
    <s v="290"/>
    <s v="Operations"/>
    <s v="100.13.00.290-5000.02"/>
    <s v="Salaries Part Time"/>
    <n v="-38000"/>
    <n v="-8000"/>
    <n v="-55000"/>
    <n v="-55000"/>
    <n v="0"/>
  </r>
  <r>
    <s v="100"/>
    <x v="0"/>
    <x v="2"/>
    <s v="OUTFLOWS"/>
    <s v="13"/>
    <s v="Fire Department"/>
    <s v="00"/>
    <s v="Non Divisional"/>
    <s v="290"/>
    <s v="Operations"/>
    <s v="100.13.00.290-5000.03"/>
    <s v="Salaries Overtime"/>
    <n v="-594000"/>
    <n v="-963000"/>
    <n v="-691600"/>
    <n v="-979000"/>
    <n v="-287400"/>
  </r>
  <r>
    <s v="100"/>
    <x v="0"/>
    <x v="2"/>
    <s v="OUTFLOWS"/>
    <s v="13"/>
    <s v="Fire Department"/>
    <s v="00"/>
    <s v="Non Divisional"/>
    <s v="290"/>
    <s v="Operations"/>
    <s v="100.13.00.290-5000.04"/>
    <s v="Salaries Holiday Pay"/>
    <n v="-308000"/>
    <n v="-348000"/>
    <n v="-352503"/>
    <n v="-352503"/>
    <n v="0"/>
  </r>
  <r>
    <s v="100"/>
    <x v="0"/>
    <x v="2"/>
    <s v="OUTFLOWS"/>
    <s v="13"/>
    <s v="Fire Department"/>
    <s v="00"/>
    <s v="Non Divisional"/>
    <s v="290"/>
    <s v="Operations"/>
    <s v="100.13.00.290-5000.06"/>
    <s v="Salaries Out of Class"/>
    <n v="-22000"/>
    <n v="-9000"/>
    <n v="-23304"/>
    <n v="-23304"/>
    <n v="0"/>
  </r>
  <r>
    <s v="100"/>
    <x v="0"/>
    <x v="2"/>
    <s v="OUTFLOWS"/>
    <s v="13"/>
    <s v="Fire Department"/>
    <s v="00"/>
    <s v="Non Divisional"/>
    <s v="290"/>
    <s v="Operations"/>
    <s v="100.13.00.290-5000.08"/>
    <s v="Salaries Longevity Pay"/>
    <n v="-43000"/>
    <n v="-52000"/>
    <n v="-50600"/>
    <n v="-50600"/>
    <n v="0"/>
  </r>
  <r>
    <s v="100"/>
    <x v="0"/>
    <x v="2"/>
    <s v="OUTFLOWS"/>
    <s v="13"/>
    <s v="Fire Department"/>
    <s v="00"/>
    <s v="Non Divisional"/>
    <s v="290"/>
    <s v="Operations"/>
    <s v="100.13.00.290-5000.09"/>
    <s v="Salaries Mutual Aid Overtime"/>
    <n v="-206000"/>
    <n v="-1314000"/>
    <n v="-105000"/>
    <n v="-1220000"/>
    <n v="-1115000"/>
  </r>
  <r>
    <s v="100"/>
    <x v="0"/>
    <x v="2"/>
    <s v="OUTFLOWS"/>
    <s v="13"/>
    <s v="Fire Department"/>
    <s v="00"/>
    <s v="Non Divisional"/>
    <s v="290"/>
    <s v="Operations"/>
    <s v="100.13.00.290-5000.11"/>
    <s v="Salaries Worker's Comp"/>
    <n v="-38000"/>
    <n v="-24000"/>
    <n v="-38000"/>
    <n v="-38000"/>
    <n v="0"/>
  </r>
  <r>
    <s v="100"/>
    <x v="0"/>
    <x v="2"/>
    <s v="OUTFLOWS"/>
    <s v="13"/>
    <s v="Fire Department"/>
    <s v="00"/>
    <s v="Non Divisional"/>
    <s v="290"/>
    <s v="Operations"/>
    <s v="100.13.00.290-5100.00"/>
    <s v="Benefits PERS Pool Liability"/>
    <n v="-1062000"/>
    <n v="-1071000"/>
    <n v="-1359978"/>
    <n v="-1200000"/>
    <n v="159978"/>
  </r>
  <r>
    <s v="100"/>
    <x v="0"/>
    <x v="2"/>
    <s v="OUTFLOWS"/>
    <s v="13"/>
    <s v="Fire Department"/>
    <s v="00"/>
    <s v="Non Divisional"/>
    <s v="290"/>
    <s v="Operations"/>
    <s v="100.13.00.290-5100.01"/>
    <s v="Benefits Retirement"/>
    <n v="-444000"/>
    <n v="-554000"/>
    <n v="-579955"/>
    <n v="-579955"/>
    <n v="0"/>
  </r>
  <r>
    <s v="100"/>
    <x v="0"/>
    <x v="2"/>
    <s v="OUTFLOWS"/>
    <s v="13"/>
    <s v="Fire Department"/>
    <s v="00"/>
    <s v="Non Divisional"/>
    <s v="290"/>
    <s v="Operations"/>
    <s v="100.13.00.290-5100.02"/>
    <s v="Benefits Health Insurance"/>
    <n v="-376000"/>
    <n v="-434000"/>
    <n v="-442920"/>
    <n v="-442920"/>
    <n v="0"/>
  </r>
  <r>
    <s v="100"/>
    <x v="0"/>
    <x v="2"/>
    <s v="OUTFLOWS"/>
    <s v="13"/>
    <s v="Fire Department"/>
    <s v="00"/>
    <s v="Non Divisional"/>
    <s v="290"/>
    <s v="Operations"/>
    <s v="100.13.00.290-5100.03"/>
    <s v="Benefits Dental Insurance"/>
    <n v="-35000"/>
    <n v="-35000"/>
    <n v="-33256"/>
    <n v="-33256"/>
    <n v="0"/>
  </r>
  <r>
    <s v="100"/>
    <x v="0"/>
    <x v="2"/>
    <s v="OUTFLOWS"/>
    <s v="13"/>
    <s v="Fire Department"/>
    <s v="00"/>
    <s v="Non Divisional"/>
    <s v="290"/>
    <s v="Operations"/>
    <s v="100.13.00.290-5100.04"/>
    <s v="Benefits Vision Insurance"/>
    <n v="-6000"/>
    <n v="-6000"/>
    <n v="-5786"/>
    <n v="-5786"/>
    <n v="0"/>
  </r>
  <r>
    <s v="100"/>
    <x v="0"/>
    <x v="2"/>
    <s v="OUTFLOWS"/>
    <s v="13"/>
    <s v="Fire Department"/>
    <s v="00"/>
    <s v="Non Divisional"/>
    <s v="290"/>
    <s v="Operations"/>
    <s v="100.13.00.290-5100.05"/>
    <s v="Benefits Life Insurance"/>
    <n v="-1000"/>
    <n v="-1000"/>
    <n v="-816"/>
    <n v="-816"/>
    <n v="0"/>
  </r>
  <r>
    <s v="100"/>
    <x v="0"/>
    <x v="2"/>
    <s v="OUTFLOWS"/>
    <s v="13"/>
    <s v="Fire Department"/>
    <s v="00"/>
    <s v="Non Divisional"/>
    <s v="290"/>
    <s v="Operations"/>
    <s v="100.13.00.290-5100.06"/>
    <s v="Benefits Worker's Comp"/>
    <n v="-116000"/>
    <n v="-116000"/>
    <n v="-115800"/>
    <n v="-160000"/>
    <n v="-44200"/>
  </r>
  <r>
    <s v="100"/>
    <x v="0"/>
    <x v="2"/>
    <s v="OUTFLOWS"/>
    <s v="13"/>
    <s v="Fire Department"/>
    <s v="00"/>
    <s v="Non Divisional"/>
    <s v="290"/>
    <s v="Operations"/>
    <s v="100.13.00.290-5100.07"/>
    <s v="Benefits Long Term Disability"/>
    <n v="0"/>
    <n v="0"/>
    <n v="-588"/>
    <n v="-588"/>
    <n v="0"/>
  </r>
  <r>
    <s v="100"/>
    <x v="0"/>
    <x v="2"/>
    <s v="OUTFLOWS"/>
    <s v="13"/>
    <s v="Fire Department"/>
    <s v="00"/>
    <s v="Non Divisional"/>
    <s v="290"/>
    <s v="Operations"/>
    <s v="100.13.00.290-5100.08"/>
    <s v="Benefits Deferred Compensation"/>
    <n v="-19000"/>
    <n v="-17000"/>
    <n v="-15120"/>
    <n v="-15120"/>
    <n v="0"/>
  </r>
  <r>
    <s v="100"/>
    <x v="0"/>
    <x v="2"/>
    <s v="OUTFLOWS"/>
    <s v="13"/>
    <s v="Fire Department"/>
    <s v="00"/>
    <s v="Non Divisional"/>
    <s v="290"/>
    <s v="Operations"/>
    <s v="100.13.00.290-5100.09"/>
    <s v="Benefits Unemployment Insurance"/>
    <n v="-2000"/>
    <n v="-1000"/>
    <n v="0"/>
    <n v="0"/>
    <n v="0"/>
  </r>
  <r>
    <s v="100"/>
    <x v="0"/>
    <x v="2"/>
    <s v="OUTFLOWS"/>
    <s v="13"/>
    <s v="Fire Department"/>
    <s v="00"/>
    <s v="Non Divisional"/>
    <s v="290"/>
    <s v="Operations"/>
    <s v="100.13.00.290-5100.10"/>
    <s v="Benefits Uniform Allowance"/>
    <n v="-60000"/>
    <n v="-31000"/>
    <n v="-29000"/>
    <n v="-29000"/>
    <n v="0"/>
  </r>
  <r>
    <s v="100"/>
    <x v="0"/>
    <x v="2"/>
    <s v="OUTFLOWS"/>
    <s v="13"/>
    <s v="Fire Department"/>
    <s v="00"/>
    <s v="Non Divisional"/>
    <s v="290"/>
    <s v="Operations"/>
    <s v="100.13.00.290-5100.11"/>
    <s v="Benefits Medicare"/>
    <n v="-68000"/>
    <n v="-94000"/>
    <n v="-57951"/>
    <n v="-57951"/>
    <n v="0"/>
  </r>
  <r>
    <s v="100"/>
    <x v="0"/>
    <x v="2"/>
    <s v="OUTFLOWS"/>
    <s v="13"/>
    <s v="Fire Department"/>
    <s v="00"/>
    <s v="Non Divisional"/>
    <s v="290"/>
    <s v="Operations"/>
    <s v="100.13.00.290-5100.12"/>
    <s v="Benefits Annual Physical Exam"/>
    <n v="-5000"/>
    <n v="-12000"/>
    <n v="-16600"/>
    <n v="-16600"/>
    <n v="0"/>
  </r>
  <r>
    <s v="100"/>
    <x v="0"/>
    <x v="2"/>
    <s v="OUTFLOWS"/>
    <s v="13"/>
    <s v="Fire Department"/>
    <s v="00"/>
    <s v="Non Divisional"/>
    <s v="290"/>
    <s v="Operations"/>
    <s v="100.13.00.290-5100.15"/>
    <s v="Benefits Cell Phone Allowance"/>
    <n v="0"/>
    <n v="0"/>
    <n v="-1440"/>
    <n v="-1440"/>
    <n v="0"/>
  </r>
  <r>
    <s v="100"/>
    <x v="0"/>
    <x v="3"/>
    <s v="OUTFLOWS"/>
    <s v="13"/>
    <s v="Fire Department"/>
    <s v="00"/>
    <s v="Non Divisional"/>
    <s v="290"/>
    <s v="Operations"/>
    <s v="100.13.00.290-6000.01"/>
    <s v="Professional Services General"/>
    <n v="-200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000.09"/>
    <s v="Professional Services Uniform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000.21"/>
    <s v="Professional Services Dispatch"/>
    <n v="-310000"/>
    <n v="-361000"/>
    <n v="-495000"/>
    <n v="-495000"/>
    <n v="0"/>
  </r>
  <r>
    <s v="100"/>
    <x v="0"/>
    <x v="3"/>
    <s v="OUTFLOWS"/>
    <s v="13"/>
    <s v="Fire Department"/>
    <s v="00"/>
    <s v="Non Divisional"/>
    <s v="290"/>
    <s v="Operations"/>
    <s v="100.13.00.290-6200.01"/>
    <s v="Supplies Office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200.02"/>
    <s v="Supplies Special Department"/>
    <n v="-15000"/>
    <n v="-60000"/>
    <n v="-15000"/>
    <n v="-15000"/>
    <n v="0"/>
  </r>
  <r>
    <s v="100"/>
    <x v="0"/>
    <x v="3"/>
    <s v="OUTFLOWS"/>
    <s v="13"/>
    <s v="Fire Department"/>
    <s v="00"/>
    <s v="Non Divisional"/>
    <s v="290"/>
    <s v="Operations"/>
    <s v="100.13.00.290-6200.05"/>
    <s v="Supplies Gasoline"/>
    <n v="-62000"/>
    <n v="-58000"/>
    <n v="-57000"/>
    <n v="-57000"/>
    <n v="0"/>
  </r>
  <r>
    <s v="100"/>
    <x v="0"/>
    <x v="3"/>
    <s v="OUTFLOWS"/>
    <s v="13"/>
    <s v="Fire Department"/>
    <s v="00"/>
    <s v="Non Divisional"/>
    <s v="290"/>
    <s v="Operations"/>
    <s v="100.13.00.290-6200.08"/>
    <s v="Supplies Uniforms"/>
    <n v="-4000"/>
    <n v="-1000"/>
    <n v="-5000"/>
    <n v="-5000"/>
    <n v="0"/>
  </r>
  <r>
    <s v="100"/>
    <x v="0"/>
    <x v="3"/>
    <s v="OUTFLOWS"/>
    <s v="13"/>
    <s v="Fire Department"/>
    <s v="00"/>
    <s v="Non Divisional"/>
    <s v="290"/>
    <s v="Operations"/>
    <s v="100.13.00.290-6230.02"/>
    <s v="Supplies-Fire Protective Clothing"/>
    <n v="-69000"/>
    <n v="-51000"/>
    <n v="-50743"/>
    <n v="-50743"/>
    <n v="0"/>
  </r>
  <r>
    <s v="100"/>
    <x v="0"/>
    <x v="3"/>
    <s v="OUTFLOWS"/>
    <s v="13"/>
    <s v="Fire Department"/>
    <s v="00"/>
    <s v="Non Divisional"/>
    <s v="290"/>
    <s v="Operations"/>
    <s v="100.13.00.290-6230.03"/>
    <s v="Supplies-Fire Emergency Medical"/>
    <n v="-21000"/>
    <n v="-20000"/>
    <n v="-22000"/>
    <n v="-22000"/>
    <n v="0"/>
  </r>
  <r>
    <s v="100"/>
    <x v="0"/>
    <x v="3"/>
    <s v="OUTFLOWS"/>
    <s v="13"/>
    <s v="Fire Department"/>
    <s v="00"/>
    <s v="Non Divisional"/>
    <s v="290"/>
    <s v="Operations"/>
    <s v="100.13.00.290-6230.04"/>
    <s v="Supplies-Fire Hazardous Materials"/>
    <n v="-4000"/>
    <n v="-2000"/>
    <n v="-5000"/>
    <n v="-5000"/>
    <n v="0"/>
  </r>
  <r>
    <s v="100"/>
    <x v="0"/>
    <x v="3"/>
    <s v="OUTFLOWS"/>
    <s v="13"/>
    <s v="Fire Department"/>
    <s v="00"/>
    <s v="Non Divisional"/>
    <s v="290"/>
    <s v="Operations"/>
    <s v="100.13.00.290-6230.05"/>
    <s v="Supplies-Fire Breathing Apparatus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230.08"/>
    <s v="Supplies-Fire Mobile Dispatch"/>
    <n v="-8000"/>
    <n v="-9000"/>
    <n v="-12000"/>
    <n v="-12000"/>
    <n v="0"/>
  </r>
  <r>
    <s v="100"/>
    <x v="0"/>
    <x v="3"/>
    <s v="OUTFLOWS"/>
    <s v="13"/>
    <s v="Fire Department"/>
    <s v="00"/>
    <s v="Non Divisional"/>
    <s v="290"/>
    <s v="Operations"/>
    <s v="100.13.00.290-6300.03"/>
    <s v="Dues &amp; Subscriptions Certifications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350.03"/>
    <s v="Maintenance Agreements &amp; Licenses Maintenance Agreements"/>
    <n v="-19000"/>
    <n v="-12000"/>
    <n v="-19200"/>
    <n v="-19200"/>
    <n v="0"/>
  </r>
  <r>
    <s v="100"/>
    <x v="0"/>
    <x v="3"/>
    <s v="OUTFLOWS"/>
    <s v="13"/>
    <s v="Fire Department"/>
    <s v="00"/>
    <s v="Non Divisional"/>
    <s v="290"/>
    <s v="Operations"/>
    <s v="100.13.00.290-6400.02"/>
    <s v="Repairs &amp; Maintenance Minor Equipment/Other"/>
    <n v="-16000"/>
    <n v="-24000"/>
    <n v="-24000"/>
    <n v="-24000"/>
    <n v="0"/>
  </r>
  <r>
    <s v="100"/>
    <x v="0"/>
    <x v="3"/>
    <s v="OUTFLOWS"/>
    <s v="13"/>
    <s v="Fire Department"/>
    <s v="00"/>
    <s v="Non Divisional"/>
    <s v="290"/>
    <s v="Operations"/>
    <s v="100.13.00.290-6400.07"/>
    <s v="Repairs &amp; Maintenance Radio Communication"/>
    <n v="-10000"/>
    <n v="-10000"/>
    <n v="-11100"/>
    <n v="-11100"/>
    <n v="0"/>
  </r>
  <r>
    <s v="100"/>
    <x v="0"/>
    <x v="3"/>
    <s v="OUTFLOWS"/>
    <s v="13"/>
    <s v="Fire Department"/>
    <s v="00"/>
    <s v="Non Divisional"/>
    <s v="290"/>
    <s v="Operations"/>
    <s v="100.13.00.290-6400.17"/>
    <s v="Repairs &amp; Maintenance Breathing Apparatus"/>
    <n v="-5000"/>
    <n v="-21000"/>
    <n v="-8106"/>
    <n v="-8106"/>
    <n v="0"/>
  </r>
  <r>
    <s v="100"/>
    <x v="0"/>
    <x v="3"/>
    <s v="OUTFLOWS"/>
    <s v="13"/>
    <s v="Fire Department"/>
    <s v="00"/>
    <s v="Non Divisional"/>
    <s v="290"/>
    <s v="Operations"/>
    <s v="100.13.00.290-6400.19"/>
    <s v="Repairs &amp; Maintenance Testing/Certifications"/>
    <n v="-5000"/>
    <n v="-3000"/>
    <n v="-5000"/>
    <n v="-5000"/>
    <n v="0"/>
  </r>
  <r>
    <s v="100"/>
    <x v="0"/>
    <x v="3"/>
    <s v="OUTFLOWS"/>
    <s v="13"/>
    <s v="Fire Department"/>
    <s v="00"/>
    <s v="Non Divisional"/>
    <s v="290"/>
    <s v="Operations"/>
    <s v="100.13.00.290-6400.20"/>
    <s v="Repairs &amp; Maintenance Property Maintenance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600.04"/>
    <s v="Administrative Expenses Training/Conferences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600.07"/>
    <s v="Administrative Expenses Employee Recruitment"/>
    <n v="0"/>
    <n v="0"/>
    <n v="0"/>
    <n v="0"/>
    <n v="0"/>
  </r>
  <r>
    <s v="100"/>
    <x v="0"/>
    <x v="3"/>
    <s v="OUTFLOWS"/>
    <s v="13"/>
    <s v="Fire Department"/>
    <s v="00"/>
    <s v="Non Divisional"/>
    <s v="290"/>
    <s v="Operations"/>
    <s v="100.13.00.290-6600.42"/>
    <s v="Administrative Expenses Mutual Aid"/>
    <n v="0"/>
    <n v="-28000"/>
    <n v="-5000"/>
    <n v="-5000"/>
    <n v="0"/>
  </r>
  <r>
    <s v="100"/>
    <x v="0"/>
    <x v="4"/>
    <s v="OUTFLOWS"/>
    <s v="13"/>
    <s v="Fire Department"/>
    <s v="00"/>
    <s v="Non Divisional"/>
    <s v="290"/>
    <s v="Operations"/>
    <s v="100.13.00.290-7000.02"/>
    <s v="Capital Outlay Vehicles-Major"/>
    <n v="-3000"/>
    <n v="-13000"/>
    <n v="-446436"/>
    <n v="-283000"/>
    <n v="163436"/>
  </r>
  <r>
    <s v="100"/>
    <x v="0"/>
    <x v="3"/>
    <s v="OUTFLOWS"/>
    <s v="20"/>
    <s v="Recreation &amp; Community Services"/>
    <s v="20"/>
    <s v="Recreation"/>
    <s v="300"/>
    <s v="Recreation Services"/>
    <s v="100.20.20.300-6600.34"/>
    <s v="Administrative Expenses General Fund Contribution"/>
    <n v="0"/>
    <n v="0"/>
    <n v="0"/>
    <n v="0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01"/>
    <s v="Salaries Regular"/>
    <n v="-155000"/>
    <n v="-161000"/>
    <n v="-319115"/>
    <n v="-207000"/>
    <n v="112115"/>
  </r>
  <r>
    <s v="100"/>
    <x v="0"/>
    <x v="2"/>
    <s v="OUTFLOWS"/>
    <s v="20"/>
    <s v="Recreation &amp; Community Services"/>
    <s v="20"/>
    <s v="Recreation"/>
    <s v="310"/>
    <s v="Senior Services"/>
    <s v="100.20.20.310-5000.02"/>
    <s v="Salaries Part Time"/>
    <n v="-25000"/>
    <n v="0"/>
    <n v="-35000"/>
    <n v="-35000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03"/>
    <s v="Salaries Overtime"/>
    <n v="0"/>
    <n v="0"/>
    <n v="0"/>
    <n v="0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06"/>
    <s v="Salaries Out of Class"/>
    <n v="0"/>
    <n v="0"/>
    <n v="0"/>
    <n v="0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07"/>
    <s v="Salaries Admin Leave Pay"/>
    <n v="-1000"/>
    <n v="-2000"/>
    <n v="-7912"/>
    <n v="-7912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08"/>
    <s v="Salaries Longevity Pay"/>
    <n v="-1000"/>
    <n v="-1000"/>
    <n v="-4420"/>
    <n v="-4420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10"/>
    <s v="Salaries Furloughs"/>
    <n v="0"/>
    <n v="0"/>
    <n v="0"/>
    <n v="0"/>
    <n v="0"/>
  </r>
  <r>
    <s v="100"/>
    <x v="0"/>
    <x v="2"/>
    <s v="OUTFLOWS"/>
    <s v="20"/>
    <s v="Recreation &amp; Community Services"/>
    <s v="20"/>
    <s v="Recreation"/>
    <s v="310"/>
    <s v="Senior Services"/>
    <s v="100.20.20.310-5000.12"/>
    <s v="Salaries Compensated Absences"/>
    <n v="0"/>
    <n v="0"/>
    <n v="0"/>
    <n v="0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0"/>
    <s v="Benefits PERS Pool Liability"/>
    <n v="-29000"/>
    <n v="-31000"/>
    <n v="-38863"/>
    <n v="-34000"/>
    <n v="4863"/>
  </r>
  <r>
    <s v="100"/>
    <x v="0"/>
    <x v="2"/>
    <s v="OUTFLOWS"/>
    <s v="20"/>
    <s v="Recreation &amp; Community Services"/>
    <s v="20"/>
    <s v="Recreation"/>
    <s v="310"/>
    <s v="Senior Services"/>
    <s v="100.20.20.310-5100.01"/>
    <s v="Benefits Retirement"/>
    <n v="-11000"/>
    <n v="-13000"/>
    <n v="-13049"/>
    <n v="-13049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2"/>
    <s v="Benefits Health Insurance"/>
    <n v="-19000"/>
    <n v="-21000"/>
    <n v="-40542"/>
    <n v="-30000"/>
    <n v="10542"/>
  </r>
  <r>
    <s v="100"/>
    <x v="0"/>
    <x v="2"/>
    <s v="OUTFLOWS"/>
    <s v="20"/>
    <s v="Recreation &amp; Community Services"/>
    <s v="20"/>
    <s v="Recreation"/>
    <s v="310"/>
    <s v="Senior Services"/>
    <s v="100.20.20.310-5100.03"/>
    <s v="Benefits Dental Insurance"/>
    <n v="-3000"/>
    <n v="-3000"/>
    <n v="-3963"/>
    <n v="-3963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4"/>
    <s v="Benefits Vision Insurance"/>
    <n v="0"/>
    <n v="0"/>
    <n v="-637"/>
    <n v="-637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5"/>
    <s v="Benefits Life Insurance"/>
    <n v="0"/>
    <n v="0"/>
    <n v="-169"/>
    <n v="-169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6"/>
    <s v="Benefits Worker's Comp"/>
    <n v="-5000"/>
    <n v="-5000"/>
    <n v="-5400"/>
    <n v="-7000"/>
    <n v="-1600"/>
  </r>
  <r>
    <s v="100"/>
    <x v="0"/>
    <x v="2"/>
    <s v="OUTFLOWS"/>
    <s v="20"/>
    <s v="Recreation &amp; Community Services"/>
    <s v="20"/>
    <s v="Recreation"/>
    <s v="310"/>
    <s v="Senior Services"/>
    <s v="100.20.20.310-5100.07"/>
    <s v="Benefits Long Term Disability"/>
    <n v="-1000"/>
    <n v="-1000"/>
    <n v="-2514"/>
    <n v="-2514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8"/>
    <s v="Benefits Deferred Compensation"/>
    <n v="0"/>
    <n v="-1000"/>
    <n v="-9520"/>
    <n v="-9520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09"/>
    <s v="Benefits Unemployment Insurance"/>
    <n v="0"/>
    <n v="0"/>
    <n v="0"/>
    <n v="0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11"/>
    <s v="Benefits Medicare"/>
    <n v="-3000"/>
    <n v="-2000"/>
    <n v="-4840"/>
    <n v="-4840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15"/>
    <s v="Benefits Cell Phone Allowance"/>
    <n v="-1000"/>
    <n v="-1000"/>
    <n v="-879"/>
    <n v="-879"/>
    <n v="0"/>
  </r>
  <r>
    <s v="100"/>
    <x v="0"/>
    <x v="2"/>
    <s v="OUTFLOWS"/>
    <s v="20"/>
    <s v="Recreation &amp; Community Services"/>
    <s v="20"/>
    <s v="Recreation"/>
    <s v="310"/>
    <s v="Senior Services"/>
    <s v="100.20.20.310-5100.17"/>
    <s v="Benefits Other Post Employment Benefits"/>
    <n v="-9000"/>
    <n v="-9000"/>
    <n v="-9500"/>
    <n v="-9500"/>
    <n v="0"/>
  </r>
  <r>
    <s v="100"/>
    <x v="0"/>
    <x v="3"/>
    <s v="OUTFLOWS"/>
    <s v="20"/>
    <s v="Recreation &amp; Community Services"/>
    <s v="20"/>
    <s v="Recreation"/>
    <s v="310"/>
    <s v="Senior Services"/>
    <s v="100.20.20.310-6000.01"/>
    <s v="Professional Services General"/>
    <n v="-6000"/>
    <n v="-1000"/>
    <n v="-5000"/>
    <n v="-5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100.01"/>
    <s v="Utilities Electric"/>
    <n v="-39000"/>
    <n v="-36000"/>
    <n v="-48410"/>
    <n v="-48410"/>
    <n v="0"/>
  </r>
  <r>
    <s v="100"/>
    <x v="0"/>
    <x v="3"/>
    <s v="OUTFLOWS"/>
    <s v="20"/>
    <s v="Recreation &amp; Community Services"/>
    <s v="20"/>
    <s v="Recreation"/>
    <s v="310"/>
    <s v="Senior Services"/>
    <s v="100.20.20.310-6100.02"/>
    <s v="Utilities Telephone"/>
    <n v="-3000"/>
    <n v="-3000"/>
    <n v="-2575"/>
    <n v="-4000"/>
    <n v="-1425"/>
  </r>
  <r>
    <s v="100"/>
    <x v="0"/>
    <x v="3"/>
    <s v="OUTFLOWS"/>
    <s v="20"/>
    <s v="Recreation &amp; Community Services"/>
    <s v="20"/>
    <s v="Recreation"/>
    <s v="310"/>
    <s v="Senior Services"/>
    <s v="100.20.20.310-6100.05"/>
    <s v="Utilities Cable"/>
    <n v="-1000"/>
    <n v="-1000"/>
    <n v="-1000"/>
    <n v="-1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200.01"/>
    <s v="Supplies Office"/>
    <n v="0"/>
    <n v="-1000"/>
    <n v="-1000"/>
    <n v="-1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200.02"/>
    <s v="Supplies Special Department"/>
    <n v="-5000"/>
    <n v="-3000"/>
    <n v="-5000"/>
    <n v="-5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200.03"/>
    <s v="Supplies Copier Maintenance &amp; Supplies"/>
    <n v="-6000"/>
    <n v="-4000"/>
    <n v="-6500"/>
    <n v="-6500"/>
    <n v="0"/>
  </r>
  <r>
    <s v="100"/>
    <x v="0"/>
    <x v="3"/>
    <s v="OUTFLOWS"/>
    <s v="20"/>
    <s v="Recreation &amp; Community Services"/>
    <s v="20"/>
    <s v="Recreation"/>
    <s v="310"/>
    <s v="Senior Services"/>
    <s v="100.20.20.310-6200.04"/>
    <s v="Supplies Postage"/>
    <n v="-2000"/>
    <n v="-2000"/>
    <n v="-2500"/>
    <n v="-2500"/>
    <n v="0"/>
  </r>
  <r>
    <s v="100"/>
    <x v="0"/>
    <x v="3"/>
    <s v="OUTFLOWS"/>
    <s v="20"/>
    <s v="Recreation &amp; Community Services"/>
    <s v="20"/>
    <s v="Recreation"/>
    <s v="310"/>
    <s v="Senior Services"/>
    <s v="100.20.20.310-6300.02"/>
    <s v="Dues &amp; Subscriptions Publications"/>
    <n v="0"/>
    <n v="0"/>
    <n v="-200"/>
    <n v="-200"/>
    <n v="0"/>
  </r>
  <r>
    <s v="100"/>
    <x v="0"/>
    <x v="3"/>
    <s v="OUTFLOWS"/>
    <s v="20"/>
    <s v="Recreation &amp; Community Services"/>
    <s v="20"/>
    <s v="Recreation"/>
    <s v="310"/>
    <s v="Senior Services"/>
    <s v="100.20.20.310-6350.03"/>
    <s v="Maintenance Agreements &amp; Licenses Maintenance Agreements"/>
    <n v="-1000"/>
    <n v="0"/>
    <n v="-1500"/>
    <n v="-1500"/>
    <n v="0"/>
  </r>
  <r>
    <s v="100"/>
    <x v="0"/>
    <x v="3"/>
    <s v="OUTFLOWS"/>
    <s v="20"/>
    <s v="Recreation &amp; Community Services"/>
    <s v="20"/>
    <s v="Recreation"/>
    <s v="310"/>
    <s v="Senior Services"/>
    <s v="100.20.20.310-6400.01"/>
    <s v="Repairs &amp; Maintenance Building"/>
    <n v="-1000"/>
    <n v="0"/>
    <n v="-3000"/>
    <n v="-3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400.02"/>
    <s v="Repairs &amp; Maintenance Minor Equipment/Other"/>
    <n v="-1000"/>
    <n v="0"/>
    <n v="-3000"/>
    <n v="-3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400.03"/>
    <s v="Repairs &amp; Maintenance Major Repair &amp; Contingency"/>
    <n v="0"/>
    <n v="0"/>
    <n v="0"/>
    <n v="0"/>
    <n v="0"/>
  </r>
  <r>
    <s v="100"/>
    <x v="0"/>
    <x v="3"/>
    <s v="OUTFLOWS"/>
    <s v="20"/>
    <s v="Recreation &amp; Community Services"/>
    <s v="20"/>
    <s v="Recreation"/>
    <s v="310"/>
    <s v="Senior Services"/>
    <s v="100.20.20.310-6400.20"/>
    <s v="Repairs &amp; Maintenance Property Maintenance"/>
    <n v="-3000"/>
    <n v="-3000"/>
    <n v="-6120"/>
    <n v="-6120"/>
    <n v="0"/>
  </r>
  <r>
    <s v="100"/>
    <x v="0"/>
    <x v="3"/>
    <s v="OUTFLOWS"/>
    <s v="20"/>
    <s v="Recreation &amp; Community Services"/>
    <s v="20"/>
    <s v="Recreation"/>
    <s v="310"/>
    <s v="Senior Services"/>
    <s v="100.20.20.310-6500.04"/>
    <s v="Claims &amp; Insurance Insurance Premiums"/>
    <n v="-10000"/>
    <n v="-10000"/>
    <n v="-10800"/>
    <n v="-11000"/>
    <n v="-200"/>
  </r>
  <r>
    <s v="100"/>
    <x v="0"/>
    <x v="3"/>
    <s v="OUTFLOWS"/>
    <s v="20"/>
    <s v="Recreation &amp; Community Services"/>
    <s v="20"/>
    <s v="Recreation"/>
    <s v="310"/>
    <s v="Senior Services"/>
    <s v="100.20.20.310-6600.01"/>
    <s v="Administrative Expenses Meetings"/>
    <n v="0"/>
    <n v="0"/>
    <n v="-300"/>
    <n v="-300"/>
    <n v="0"/>
  </r>
  <r>
    <s v="100"/>
    <x v="0"/>
    <x v="3"/>
    <s v="OUTFLOWS"/>
    <s v="20"/>
    <s v="Recreation &amp; Community Services"/>
    <s v="20"/>
    <s v="Recreation"/>
    <s v="310"/>
    <s v="Senior Services"/>
    <s v="100.20.20.310-6600.04"/>
    <s v="Administrative Expenses Training/Conferences"/>
    <n v="0"/>
    <n v="0"/>
    <n v="-4000"/>
    <n v="-4000"/>
    <n v="0"/>
  </r>
  <r>
    <s v="100"/>
    <x v="0"/>
    <x v="3"/>
    <s v="OUTFLOWS"/>
    <s v="20"/>
    <s v="Recreation &amp; Community Services"/>
    <s v="20"/>
    <s v="Recreation"/>
    <s v="310"/>
    <s v="Senior Services"/>
    <s v="100.20.20.310-6600.05"/>
    <s v="Administrative Expenses Public/Legal Advertisement"/>
    <n v="-1000"/>
    <n v="0"/>
    <n v="0"/>
    <n v="0"/>
    <n v="0"/>
  </r>
  <r>
    <s v="100"/>
    <x v="0"/>
    <x v="3"/>
    <s v="OUTFLOWS"/>
    <s v="20"/>
    <s v="Recreation &amp; Community Services"/>
    <s v="20"/>
    <s v="Recreation"/>
    <s v="310"/>
    <s v="Senior Services"/>
    <s v="100.20.20.310-6600.07"/>
    <s v="Administrative Expenses Employee Recruitment"/>
    <n v="0"/>
    <n v="0"/>
    <n v="0"/>
    <n v="0"/>
    <n v="0"/>
  </r>
  <r>
    <s v="100"/>
    <x v="0"/>
    <x v="3"/>
    <s v="OUTFLOWS"/>
    <s v="20"/>
    <s v="Recreation &amp; Community Services"/>
    <s v="20"/>
    <s v="Recreation"/>
    <s v="310"/>
    <s v="Senior Services"/>
    <s v="100.20.20.310-6620.01"/>
    <s v="Service Programs Senior Programs"/>
    <n v="-21000"/>
    <n v="-15000"/>
    <n v="-14000"/>
    <n v="-14000"/>
    <n v="0"/>
  </r>
  <r>
    <s v="100"/>
    <x v="0"/>
    <x v="4"/>
    <s v="OUTFLOWS"/>
    <s v="20"/>
    <s v="Recreation &amp; Community Services"/>
    <s v="20"/>
    <s v="Recreation"/>
    <s v="310"/>
    <s v="Senior Services"/>
    <s v="100.20.20.310-7000.03"/>
    <s v="Capital Outlay Equipment New"/>
    <n v="0"/>
    <n v="0"/>
    <n v="0"/>
    <n v="0"/>
    <n v="0"/>
  </r>
  <r>
    <s v="100"/>
    <x v="0"/>
    <x v="4"/>
    <s v="OUTFLOWS"/>
    <s v="20"/>
    <s v="Recreation &amp; Community Services"/>
    <s v="20"/>
    <s v="Recreation"/>
    <s v="310"/>
    <s v="Senior Services"/>
    <s v="100.20.20.310-8000.12"/>
    <s v="Capital Improvements-General Government Building Improvements"/>
    <n v="-6000"/>
    <n v="0"/>
    <n v="-12759"/>
    <n v="-12759"/>
    <n v="0"/>
  </r>
  <r>
    <s v="100"/>
    <x v="0"/>
    <x v="2"/>
    <s v="OUTFLOWS"/>
    <s v="20"/>
    <s v="Recreation &amp; Community Services"/>
    <s v="25"/>
    <s v="Parks"/>
    <s v="001"/>
    <s v="Administration"/>
    <s v="100.20.25.001-5000.01"/>
    <s v="Salaries Regular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02"/>
    <s v="Salaries Part Tim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03"/>
    <s v="Salaries Overtim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04"/>
    <s v="Salaries Holiday Pay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06"/>
    <s v="Salaries Out of Class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07"/>
    <s v="Salaries Admin Leave Pay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08"/>
    <s v="Salaries Longevity Pay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000.10"/>
    <s v="Salaries Furloughs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1"/>
    <s v="Benefits Retirement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2"/>
    <s v="Benefits Health Insuranc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3"/>
    <s v="Benefits Dental Insuranc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4"/>
    <s v="Benefits Vision Insuranc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5"/>
    <s v="Benefits Life Insuranc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6"/>
    <s v="Benefits Worker's Comp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7"/>
    <s v="Benefits Long Term Disability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8"/>
    <s v="Benefits Deferred Compensation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09"/>
    <s v="Benefits Unemployment Insuranc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10"/>
    <s v="Benefits Uniform Allowanc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11"/>
    <s v="Benefits Medicare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12"/>
    <s v="Benefits Annual Physical Exam"/>
    <n v="0"/>
    <n v="0"/>
    <n v="0"/>
    <n v="0"/>
    <n v="0"/>
  </r>
  <r>
    <s v="100"/>
    <x v="0"/>
    <x v="2"/>
    <s v="OUTFLOWS"/>
    <s v="20"/>
    <s v="Recreation &amp; Community Services"/>
    <s v="25"/>
    <s v="Parks"/>
    <s v="001"/>
    <s v="Administration"/>
    <s v="100.20.25.001-5100.15"/>
    <s v="Benefits Cell Phone Allowance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000.09"/>
    <s v="Professional Services Uniform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000.12"/>
    <s v="Professional Services Contract Services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100.01"/>
    <s v="Utilities Electric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100.02"/>
    <s v="Utilities Telephone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200.01"/>
    <s v="Supplies Office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200.02"/>
    <s v="Supplies Special Department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200.03"/>
    <s v="Supplies Copier Maintenance &amp; Supplies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200.05"/>
    <s v="Supplies Gasoline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200.10"/>
    <s v="Supplies Protective Clothing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240.01"/>
    <s v="Supplies-Parks Chlorine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300.01"/>
    <s v="Dues &amp; Subscriptions Memberships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400.02"/>
    <s v="Repairs &amp; Maintenance Minor Equipment/Other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400.03"/>
    <s v="Repairs &amp; Maintenance Major Repair &amp; Contingency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400.05"/>
    <s v="Repairs &amp; Maintenance Vehicle"/>
    <n v="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400.08"/>
    <s v="Repairs &amp; Maintenance Vandalism"/>
    <n v="-4000"/>
    <n v="0"/>
    <n v="0"/>
    <n v="0"/>
    <n v="0"/>
  </r>
  <r>
    <s v="100"/>
    <x v="0"/>
    <x v="3"/>
    <s v="OUTFLOWS"/>
    <s v="20"/>
    <s v="Recreation &amp; Community Services"/>
    <s v="25"/>
    <s v="Parks"/>
    <s v="001"/>
    <s v="Administration"/>
    <s v="100.20.25.001-6600.07"/>
    <s v="Administrative Expenses Employee Recruitment"/>
    <n v="0"/>
    <n v="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1"/>
    <s v="Salaries Regular"/>
    <n v="-1933000"/>
    <n v="-745000"/>
    <n v="-65797"/>
    <n v="-65797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2"/>
    <s v="Salaries Part Time"/>
    <n v="-323000"/>
    <n v="-97000"/>
    <n v="-296000"/>
    <n v="-29600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3"/>
    <s v="Salaries Overtime"/>
    <n v="-18000"/>
    <n v="-8000"/>
    <n v="-12000"/>
    <n v="-1200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4"/>
    <s v="Salaries Holiday Pay"/>
    <n v="0"/>
    <n v="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6"/>
    <s v="Salaries Out of Class"/>
    <n v="-1000"/>
    <n v="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7"/>
    <s v="Salaries Admin Leave Pay"/>
    <n v="-6000"/>
    <n v="-900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08"/>
    <s v="Salaries Longevity Pay"/>
    <n v="-20000"/>
    <n v="-5000"/>
    <n v="-1375"/>
    <n v="-1375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10"/>
    <s v="Salaries Furloughs"/>
    <n v="0"/>
    <n v="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11"/>
    <s v="Salaries Worker's Comp"/>
    <n v="0"/>
    <n v="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000.12"/>
    <s v="Salaries Compensated Absences"/>
    <n v="0"/>
    <n v="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0"/>
    <s v="Benefits PERS Pool Liability"/>
    <n v="-409000"/>
    <n v="-148000"/>
    <n v="-11799"/>
    <n v="-25000"/>
    <n v="-13201"/>
  </r>
  <r>
    <s v="100"/>
    <x v="0"/>
    <x v="2"/>
    <s v="OUTFLOWS"/>
    <s v="20"/>
    <s v="Recreation &amp; Community Services"/>
    <s v="25"/>
    <s v="Parks"/>
    <s v="330"/>
    <s v="Maintenance Services"/>
    <s v="100.20.25.330-5100.01"/>
    <s v="Benefits Retirement"/>
    <n v="-184000"/>
    <n v="-72000"/>
    <n v="-7888"/>
    <n v="-7888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2"/>
    <s v="Benefits Health Insurance"/>
    <n v="-363000"/>
    <n v="-128000"/>
    <n v="-14330"/>
    <n v="-1433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3"/>
    <s v="Benefits Dental Insurance"/>
    <n v="-32000"/>
    <n v="-11000"/>
    <n v="-1144"/>
    <n v="-1144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4"/>
    <s v="Benefits Vision Insurance"/>
    <n v="-5000"/>
    <n v="-2000"/>
    <n v="-185"/>
    <n v="-185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5"/>
    <s v="Benefits Life Insurance"/>
    <n v="-3000"/>
    <n v="-100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6"/>
    <s v="Benefits Worker's Comp"/>
    <n v="-71000"/>
    <n v="-71000"/>
    <n v="-71400"/>
    <n v="-92000"/>
    <n v="-20600"/>
  </r>
  <r>
    <s v="100"/>
    <x v="0"/>
    <x v="2"/>
    <s v="OUTFLOWS"/>
    <s v="20"/>
    <s v="Recreation &amp; Community Services"/>
    <s v="25"/>
    <s v="Parks"/>
    <s v="330"/>
    <s v="Maintenance Services"/>
    <s v="100.20.25.330-5100.07"/>
    <s v="Benefits Long Term Disability"/>
    <n v="-10000"/>
    <n v="-3000"/>
    <n v="-182"/>
    <n v="-182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8"/>
    <s v="Benefits Deferred Compensation"/>
    <n v="-75000"/>
    <n v="-2400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09"/>
    <s v="Benefits Unemployment Insurance"/>
    <n v="0"/>
    <n v="-1800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10"/>
    <s v="Benefits Uniform Allowance"/>
    <n v="-9000"/>
    <n v="0"/>
    <n v="-150"/>
    <n v="-15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11"/>
    <s v="Benefits Medicare"/>
    <n v="-35000"/>
    <n v="-13000"/>
    <n v="-977"/>
    <n v="-977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12"/>
    <s v="Benefits Annual Physical Exam"/>
    <n v="-1000"/>
    <n v="-1000"/>
    <n v="-2000"/>
    <n v="-200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15"/>
    <s v="Benefits Cell Phone Allowance"/>
    <n v="-4000"/>
    <n v="-1000"/>
    <n v="0"/>
    <n v="0"/>
    <n v="0"/>
  </r>
  <r>
    <s v="100"/>
    <x v="0"/>
    <x v="2"/>
    <s v="OUTFLOWS"/>
    <s v="20"/>
    <s v="Recreation &amp; Community Services"/>
    <s v="25"/>
    <s v="Parks"/>
    <s v="330"/>
    <s v="Maintenance Services"/>
    <s v="100.20.25.330-5100.17"/>
    <s v="Benefits Other Post Employment Benefits"/>
    <n v="-82000"/>
    <n v="-74000"/>
    <n v="-74500"/>
    <n v="-74500"/>
    <n v="0"/>
  </r>
  <r>
    <s v="100"/>
    <x v="0"/>
    <x v="3"/>
    <s v="OUTFLOWS"/>
    <s v="20"/>
    <s v="Recreation &amp; Community Services"/>
    <s v="25"/>
    <s v="Parks"/>
    <s v="330"/>
    <s v="Maintenance Services"/>
    <s v="100.20.25.330-6000.01"/>
    <s v="Professional Services General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000.09"/>
    <s v="Professional Services Uniform"/>
    <n v="-7000"/>
    <n v="-6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000.12"/>
    <s v="Professional Services Contract Services"/>
    <n v="-129000"/>
    <n v="-137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100.01"/>
    <s v="Utilities Electric"/>
    <n v="-135000"/>
    <n v="-124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100.02"/>
    <s v="Utilities Telephone"/>
    <n v="-8000"/>
    <n v="-8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100.03"/>
    <s v="Utilities Data Transmission / ISP"/>
    <n v="-3000"/>
    <n v="-9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01"/>
    <s v="Supplies Office"/>
    <n v="-3000"/>
    <n v="-3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02"/>
    <s v="Supplies Special Department"/>
    <n v="-68000"/>
    <n v="-56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03"/>
    <s v="Supplies Copier Maintenance &amp; Supplies"/>
    <n v="-8000"/>
    <n v="-6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05"/>
    <s v="Supplies Gasoline"/>
    <n v="-92000"/>
    <n v="-76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06"/>
    <s v="Supplies Propane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09"/>
    <s v="Supplies Data Processing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00.10"/>
    <s v="Supplies Protective Clothing"/>
    <n v="-3000"/>
    <n v="-3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40.01"/>
    <s v="Supplies-Parks Chlorine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40.02"/>
    <s v="Supplies-Parks Tree Replacement"/>
    <n v="-4000"/>
    <n v="-2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40.03"/>
    <s v="Supplies-Parks Public Education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40.04"/>
    <s v="Supplies-Parks Volunteer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240.06"/>
    <s v="Supplies-Parks Memorial Trees"/>
    <n v="-200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300.01"/>
    <s v="Dues &amp; Subscriptions Memberships"/>
    <n v="-3000"/>
    <n v="-2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300.02"/>
    <s v="Dues &amp; Subscriptions Publications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300.03"/>
    <s v="Dues &amp; Subscriptions Certifications"/>
    <n v="0"/>
    <n v="-1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350.03"/>
    <s v="Maintenance Agreements &amp; Licenses Maintenance Agreements"/>
    <n v="-9000"/>
    <n v="-2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375.07"/>
    <s v="Operating Fees Permit"/>
    <n v="-2000"/>
    <n v="-3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1"/>
    <s v="Repairs &amp; Maintenance Building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2"/>
    <s v="Repairs &amp; Maintenance Minor Equipment/Other"/>
    <n v="-96000"/>
    <n v="-74000"/>
    <n v="-1546"/>
    <n v="-1546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4"/>
    <s v="Repairs &amp; Maintenance Equipment Rental"/>
    <n v="-7000"/>
    <n v="-7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5"/>
    <s v="Repairs &amp; Maintenance Vehicle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7"/>
    <s v="Repairs &amp; Maintenance Radio Communication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8"/>
    <s v="Repairs &amp; Maintenance Vandalism"/>
    <n v="-3000"/>
    <n v="-8000"/>
    <n v="-6110"/>
    <n v="-611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09"/>
    <s v="Repairs &amp; Maintenance Well"/>
    <n v="-16000"/>
    <n v="-6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10"/>
    <s v="Repairs &amp; Maintenance Pavement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11"/>
    <s v="Repairs &amp; Maintenance Irrigation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14"/>
    <s v="Repairs &amp; Maintenance Ballfield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19"/>
    <s v="Repairs &amp; Maintenance Testing/Certifications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400.20"/>
    <s v="Repairs &amp; Maintenance Property Maintenance"/>
    <n v="-4000"/>
    <n v="-2000"/>
    <n v="0"/>
    <n v="-550"/>
    <n v="-550"/>
  </r>
  <r>
    <s v="100"/>
    <x v="0"/>
    <x v="3"/>
    <s v="OUTFLOWS"/>
    <s v="20"/>
    <s v="Recreation &amp; Community Services"/>
    <s v="25"/>
    <s v="Parks"/>
    <s v="330"/>
    <s v="Maintenance Services"/>
    <s v="100.20.25.330-6500.04"/>
    <s v="Claims &amp; Insurance Insurance Premiums"/>
    <n v="-126000"/>
    <n v="-126000"/>
    <n v="0"/>
    <n v="-124000"/>
    <n v="-124000"/>
  </r>
  <r>
    <s v="100"/>
    <x v="0"/>
    <x v="3"/>
    <s v="OUTFLOWS"/>
    <s v="20"/>
    <s v="Recreation &amp; Community Services"/>
    <s v="25"/>
    <s v="Parks"/>
    <s v="330"/>
    <s v="Maintenance Services"/>
    <s v="100.20.25.330-6600.01"/>
    <s v="Administrative Expenses Meetings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600.04"/>
    <s v="Administrative Expenses Training/Conferences"/>
    <n v="-2000"/>
    <n v="-200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600.05"/>
    <s v="Administrative Expenses Public/Legal Advertisement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600.06"/>
    <s v="Administrative Expenses Property/Building Rental"/>
    <n v="0"/>
    <n v="0"/>
    <n v="0"/>
    <n v="0"/>
    <n v="0"/>
  </r>
  <r>
    <s v="100"/>
    <x v="0"/>
    <x v="3"/>
    <s v="OUTFLOWS"/>
    <s v="20"/>
    <s v="Recreation &amp; Community Services"/>
    <s v="25"/>
    <s v="Parks"/>
    <s v="330"/>
    <s v="Maintenance Services"/>
    <s v="100.20.25.330-6600.07"/>
    <s v="Administrative Expenses Employee Recruitment"/>
    <n v="-2000"/>
    <n v="-1000"/>
    <n v="0"/>
    <n v="-3700"/>
    <n v="-3700"/>
  </r>
  <r>
    <s v="100"/>
    <x v="0"/>
    <x v="4"/>
    <s v="OUTFLOWS"/>
    <s v="20"/>
    <s v="Recreation &amp; Community Services"/>
    <s v="25"/>
    <s v="Parks"/>
    <s v="330"/>
    <s v="Maintenance Services"/>
    <s v="100.20.25.330-7000.03"/>
    <s v="Capital Outlay Equipment New"/>
    <n v="-46000"/>
    <n v="0"/>
    <n v="0"/>
    <n v="0"/>
    <n v="0"/>
  </r>
  <r>
    <s v="100"/>
    <x v="0"/>
    <x v="4"/>
    <s v="OUTFLOWS"/>
    <s v="20"/>
    <s v="Recreation &amp; Community Services"/>
    <s v="25"/>
    <s v="Parks"/>
    <s v="330"/>
    <s v="Maintenance Services"/>
    <s v="100.20.25.330-7000.04"/>
    <s v="Capital Outlay Equipment Replacement"/>
    <n v="0"/>
    <n v="-18000"/>
    <n v="-500000"/>
    <n v="-215000"/>
    <n v="285000"/>
  </r>
  <r>
    <s v="100"/>
    <x v="0"/>
    <x v="4"/>
    <s v="OUTFLOWS"/>
    <s v="20"/>
    <s v="Recreation &amp; Community Services"/>
    <s v="25"/>
    <s v="Parks"/>
    <s v="330"/>
    <s v="Maintenance Services"/>
    <s v="100.20.25.330-8000.12"/>
    <s v="Capital Improvements-General Government Building Improvements"/>
    <n v="-2000"/>
    <n v="0"/>
    <n v="0"/>
    <n v="0"/>
    <n v="0"/>
  </r>
  <r>
    <s v="100"/>
    <x v="0"/>
    <x v="4"/>
    <s v="OUTFLOWS"/>
    <s v="20"/>
    <s v="Recreation &amp; Community Services"/>
    <s v="25"/>
    <s v="Parks"/>
    <s v="330"/>
    <s v="Maintenance Services"/>
    <s v="100.20.25.330-8300.06"/>
    <s v="Capital Improvements-Parks Playground Equipment"/>
    <n v="0"/>
    <n v="0"/>
    <n v="0"/>
    <n v="0"/>
    <n v="0"/>
  </r>
  <r>
    <s v="100"/>
    <x v="0"/>
    <x v="4"/>
    <s v="OUTFLOWS"/>
    <s v="20"/>
    <s v="Recreation &amp; Community Services"/>
    <s v="25"/>
    <s v="Parks"/>
    <s v="330"/>
    <s v="Maintenance Services"/>
    <s v="100.20.25.330-8300.23"/>
    <s v="Capital Improvements-Parks Improvements"/>
    <n v="-164000"/>
    <n v="-50000"/>
    <n v="0"/>
    <n v="0"/>
    <n v="0"/>
  </r>
  <r>
    <s v="100"/>
    <x v="0"/>
    <x v="4"/>
    <s v="OUTFLOWS"/>
    <s v="20"/>
    <s v="Recreation &amp; Community Services"/>
    <s v="25"/>
    <s v="Parks"/>
    <s v="330"/>
    <s v="Maintenance Services"/>
    <s v="100.20.25.330-8350.06"/>
    <s v="Capital Improvements-Golf Building Improvements"/>
    <n v="-42000"/>
    <n v="-5000"/>
    <n v="0"/>
    <n v="0"/>
    <n v="0"/>
  </r>
  <r>
    <s v="100"/>
    <x v="0"/>
    <x v="3"/>
    <s v="OUTFLOWS"/>
    <s v="20"/>
    <s v="Recreation &amp; Community Services"/>
    <s v="30"/>
    <s v="Community Services"/>
    <s v="350"/>
    <s v="Library"/>
    <s v="100.20.30.350-6000.27"/>
    <s v="Professional Services City Contribution"/>
    <n v="-51000"/>
    <n v="0"/>
    <n v="-51000"/>
    <n v="-51000"/>
    <n v="0"/>
  </r>
  <r>
    <s v="100"/>
    <x v="0"/>
    <x v="3"/>
    <s v="OUTFLOWS"/>
    <s v="20"/>
    <s v="Recreation &amp; Community Services"/>
    <s v="30"/>
    <s v="Community Services"/>
    <s v="350"/>
    <s v="Library"/>
    <s v="100.20.30.350-6100.01"/>
    <s v="Utilities Electric"/>
    <n v="-63000"/>
    <n v="-61000"/>
    <n v="-63860"/>
    <n v="-69000"/>
    <n v="-5140"/>
  </r>
  <r>
    <s v="100"/>
    <x v="0"/>
    <x v="3"/>
    <s v="OUTFLOWS"/>
    <s v="20"/>
    <s v="Recreation &amp; Community Services"/>
    <s v="30"/>
    <s v="Community Services"/>
    <s v="350"/>
    <s v="Library"/>
    <s v="100.20.30.350-6100.02"/>
    <s v="Utilities Telephone"/>
    <n v="-3000"/>
    <n v="-3000"/>
    <n v="-2987"/>
    <n v="-4000"/>
    <n v="-1013"/>
  </r>
  <r>
    <s v="100"/>
    <x v="0"/>
    <x v="3"/>
    <s v="OUTFLOWS"/>
    <s v="20"/>
    <s v="Recreation &amp; Community Services"/>
    <s v="30"/>
    <s v="Community Services"/>
    <s v="350"/>
    <s v="Library"/>
    <s v="100.20.30.350-6200.01"/>
    <s v="Supplies Office"/>
    <n v="0"/>
    <n v="0"/>
    <n v="-300"/>
    <n v="-300"/>
    <n v="0"/>
  </r>
  <r>
    <s v="100"/>
    <x v="0"/>
    <x v="3"/>
    <s v="OUTFLOWS"/>
    <s v="20"/>
    <s v="Recreation &amp; Community Services"/>
    <s v="30"/>
    <s v="Community Services"/>
    <s v="350"/>
    <s v="Library"/>
    <s v="100.20.30.350-6200.02"/>
    <s v="Supplies Special Department"/>
    <n v="0"/>
    <n v="0"/>
    <n v="-200"/>
    <n v="-200"/>
    <n v="0"/>
  </r>
  <r>
    <s v="100"/>
    <x v="0"/>
    <x v="3"/>
    <s v="OUTFLOWS"/>
    <s v="20"/>
    <s v="Recreation &amp; Community Services"/>
    <s v="30"/>
    <s v="Community Services"/>
    <s v="350"/>
    <s v="Library"/>
    <s v="100.20.30.350-6200.03"/>
    <s v="Supplies Copier Maintenance &amp; Supplies"/>
    <n v="-1000"/>
    <n v="-1000"/>
    <n v="-1600"/>
    <n v="-1600"/>
    <n v="0"/>
  </r>
  <r>
    <s v="100"/>
    <x v="0"/>
    <x v="3"/>
    <s v="OUTFLOWS"/>
    <s v="20"/>
    <s v="Recreation &amp; Community Services"/>
    <s v="30"/>
    <s v="Community Services"/>
    <s v="350"/>
    <s v="Library"/>
    <s v="100.20.30.350-6200.11"/>
    <s v="Supplies Library Books and Materials"/>
    <n v="0"/>
    <n v="0"/>
    <n v="0"/>
    <n v="0"/>
    <n v="0"/>
  </r>
  <r>
    <s v="100"/>
    <x v="0"/>
    <x v="3"/>
    <s v="OUTFLOWS"/>
    <s v="20"/>
    <s v="Recreation &amp; Community Services"/>
    <s v="30"/>
    <s v="Community Services"/>
    <s v="350"/>
    <s v="Library"/>
    <s v="100.20.30.350-6350.03"/>
    <s v="Maintenance Agreements &amp; Licenses Maintenance Agreements"/>
    <n v="-3000"/>
    <n v="0"/>
    <n v="-2170"/>
    <n v="-2170"/>
    <n v="0"/>
  </r>
  <r>
    <s v="100"/>
    <x v="0"/>
    <x v="3"/>
    <s v="OUTFLOWS"/>
    <s v="20"/>
    <s v="Recreation &amp; Community Services"/>
    <s v="30"/>
    <s v="Community Services"/>
    <s v="350"/>
    <s v="Library"/>
    <s v="100.20.30.350-6400.01"/>
    <s v="Repairs &amp; Maintenance Building"/>
    <n v="0"/>
    <n v="0"/>
    <n v="-2000"/>
    <n v="-2000"/>
    <n v="0"/>
  </r>
  <r>
    <s v="100"/>
    <x v="0"/>
    <x v="3"/>
    <s v="OUTFLOWS"/>
    <s v="20"/>
    <s v="Recreation &amp; Community Services"/>
    <s v="30"/>
    <s v="Community Services"/>
    <s v="350"/>
    <s v="Library"/>
    <s v="100.20.30.350-6400.20"/>
    <s v="Repairs &amp; Maintenance Property Maintenance"/>
    <n v="-4000"/>
    <n v="-4000"/>
    <n v="-5830"/>
    <n v="-5830"/>
    <n v="0"/>
  </r>
  <r>
    <s v="100"/>
    <x v="0"/>
    <x v="3"/>
    <s v="OUTFLOWS"/>
    <s v="20"/>
    <s v="Recreation &amp; Community Services"/>
    <s v="30"/>
    <s v="Community Services"/>
    <s v="350"/>
    <s v="Library"/>
    <s v="100.20.30.350-6500.04"/>
    <s v="Claims &amp; Insurance Insurance Premiums"/>
    <n v="-5000"/>
    <n v="-5000"/>
    <n v="-6000"/>
    <n v="-6000"/>
    <n v="0"/>
  </r>
  <r>
    <s v="100"/>
    <x v="0"/>
    <x v="3"/>
    <s v="OUTFLOWS"/>
    <s v="20"/>
    <s v="Recreation &amp; Community Services"/>
    <s v="30"/>
    <s v="Community Services"/>
    <s v="350"/>
    <s v="Library"/>
    <s v="100.20.30.350-6600.05"/>
    <s v="Administrative Expenses Public/Legal Advertisement"/>
    <n v="-100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000.01"/>
    <s v="Salaries Regular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0"/>
    <s v="Benefits PERS Pool Liability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1"/>
    <s v="Benefits Retirement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3"/>
    <s v="Benefits Dental Insurance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4"/>
    <s v="Benefits Vision Insurance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5"/>
    <s v="Benefits Life Insurance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7"/>
    <s v="Benefits Long Term Disability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08"/>
    <s v="Benefits Deferred Compensation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11"/>
    <s v="Benefits Medicare"/>
    <n v="0"/>
    <n v="0"/>
    <n v="0"/>
    <n v="0"/>
    <n v="0"/>
  </r>
  <r>
    <s v="100"/>
    <x v="0"/>
    <x v="2"/>
    <s v="OUTFLOWS"/>
    <s v="30"/>
    <s v="Community Development"/>
    <s v="00"/>
    <s v="Non Divisional"/>
    <s v="250"/>
    <s v="Code Compliance"/>
    <s v="100.30.00.250-5100.15"/>
    <s v="Benefits Cell Phone Allowance"/>
    <n v="0"/>
    <n v="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000.01"/>
    <s v="Salaries Regular"/>
    <n v="0"/>
    <n v="-281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0"/>
    <s v="Benefits PERS Pool Liability"/>
    <n v="0"/>
    <n v="-57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1"/>
    <s v="Benefits Retirement"/>
    <n v="0"/>
    <n v="-16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2"/>
    <s v="Benefits Health Insurance"/>
    <n v="0"/>
    <n v="-42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3"/>
    <s v="Benefits Dental Insurance"/>
    <n v="0"/>
    <n v="-3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4"/>
    <s v="Benefits Vision Insurance"/>
    <n v="0"/>
    <n v="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5"/>
    <s v="Benefits Life Insurance"/>
    <n v="0"/>
    <n v="-1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07"/>
    <s v="Benefits Long Term Disability"/>
    <n v="0"/>
    <n v="-1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11"/>
    <s v="Benefits Medicare"/>
    <n v="0"/>
    <n v="-4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15"/>
    <s v="Benefits Cell Phone Allowance"/>
    <n v="0"/>
    <n v="-2000"/>
    <n v="0"/>
    <n v="0"/>
    <n v="0"/>
  </r>
  <r>
    <s v="100"/>
    <x v="0"/>
    <x v="2"/>
    <s v="OUTFLOWS"/>
    <s v="30"/>
    <s v="Community Development"/>
    <s v="40"/>
    <s v="Development"/>
    <s v="124"/>
    <s v="Economic Development"/>
    <s v="100.30.40.124-5100.17"/>
    <s v="Benefits Other Post Employment Benefits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000.01"/>
    <s v="Salaries Regular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000.03"/>
    <s v="Salaries Overtime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0"/>
    <s v="Benefits PERS Pool Liability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1"/>
    <s v="Benefits Retirement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2"/>
    <s v="Benefits Health Insurance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3"/>
    <s v="Benefits Dental Insurance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4"/>
    <s v="Benefits Vision Insurance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5"/>
    <s v="Benefits Life Insurance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6"/>
    <s v="Benefits Worker's Comp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07"/>
    <s v="Benefits Long Term Disability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11"/>
    <s v="Benefits Medicare"/>
    <n v="0"/>
    <n v="0"/>
    <n v="0"/>
    <n v="0"/>
    <n v="0"/>
  </r>
  <r>
    <s v="100"/>
    <x v="0"/>
    <x v="2"/>
    <s v="OUTFLOWS"/>
    <s v="30"/>
    <s v="Community Development"/>
    <s v="40"/>
    <s v="Development"/>
    <s v="400"/>
    <s v="Development Review"/>
    <s v="100.30.40.400-5100.15"/>
    <s v="Benefits Cell Phone Allowance"/>
    <n v="0"/>
    <n v="0"/>
    <n v="0"/>
    <n v="0"/>
    <n v="0"/>
  </r>
  <r>
    <s v="100"/>
    <x v="0"/>
    <x v="3"/>
    <s v="OUTFLOWS"/>
    <s v="30"/>
    <s v="Community Development"/>
    <s v="40"/>
    <s v="Development"/>
    <s v="400"/>
    <s v="Development Review"/>
    <s v="100.30.40.400-6000.01"/>
    <s v="Professional Services General"/>
    <n v="0"/>
    <n v="0"/>
    <n v="0"/>
    <n v="0"/>
    <n v="0"/>
  </r>
  <r>
    <s v="100"/>
    <x v="0"/>
    <x v="3"/>
    <s v="OUTFLOWS"/>
    <s v="30"/>
    <s v="Community Development"/>
    <s v="40"/>
    <s v="Development"/>
    <s v="400"/>
    <s v="Development Review"/>
    <s v="100.30.40.400-6500.04"/>
    <s v="Claims &amp; Insurance Insurance Premiums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000.01"/>
    <s v="Salaries Regular"/>
    <n v="-118000"/>
    <n v="-89000"/>
    <n v="-370719"/>
    <n v="-216000"/>
    <n v="154719"/>
  </r>
  <r>
    <s v="100"/>
    <x v="0"/>
    <x v="2"/>
    <s v="OUTFLOWS"/>
    <s v="40"/>
    <s v="Public Works"/>
    <s v="50"/>
    <s v="Administration"/>
    <s v="001"/>
    <s v="Administration"/>
    <s v="100.40.50.001-5000.02"/>
    <s v="Salaries Part Time"/>
    <n v="0"/>
    <n v="0"/>
    <n v="0"/>
    <n v="-36000"/>
    <n v="-36000"/>
  </r>
  <r>
    <s v="100"/>
    <x v="0"/>
    <x v="2"/>
    <s v="OUTFLOWS"/>
    <s v="40"/>
    <s v="Public Works"/>
    <s v="50"/>
    <s v="Administration"/>
    <s v="001"/>
    <s v="Administration"/>
    <s v="100.40.50.001-5000.03"/>
    <s v="Salaries Overtime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000.04"/>
    <s v="Salaries Holiday Pay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000.06"/>
    <s v="Salaries Out of Class"/>
    <n v="-200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000.07"/>
    <s v="Salaries Admin Leave Pay"/>
    <n v="-7000"/>
    <n v="0"/>
    <n v="-9100"/>
    <n v="-9100"/>
    <n v="0"/>
  </r>
  <r>
    <s v="100"/>
    <x v="0"/>
    <x v="2"/>
    <s v="OUTFLOWS"/>
    <s v="40"/>
    <s v="Public Works"/>
    <s v="50"/>
    <s v="Administration"/>
    <s v="001"/>
    <s v="Administration"/>
    <s v="100.40.50.001-5000.08"/>
    <s v="Salaries Longevity Pay"/>
    <n v="-1000"/>
    <n v="0"/>
    <n v="-4600"/>
    <n v="-4600"/>
    <n v="0"/>
  </r>
  <r>
    <s v="100"/>
    <x v="0"/>
    <x v="2"/>
    <s v="OUTFLOWS"/>
    <s v="40"/>
    <s v="Public Works"/>
    <s v="50"/>
    <s v="Administration"/>
    <s v="001"/>
    <s v="Administration"/>
    <s v="100.40.50.001-5000.10"/>
    <s v="Salaries Furloughs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000.12"/>
    <s v="Salaries Compensated Absences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100.00"/>
    <s v="Benefits PERS Pool Liability"/>
    <n v="-16000"/>
    <n v="-18000"/>
    <n v="-54619"/>
    <n v="-31000"/>
    <n v="23619"/>
  </r>
  <r>
    <s v="100"/>
    <x v="0"/>
    <x v="2"/>
    <s v="OUTFLOWS"/>
    <s v="40"/>
    <s v="Public Works"/>
    <s v="50"/>
    <s v="Administration"/>
    <s v="001"/>
    <s v="Administration"/>
    <s v="100.40.50.001-5100.01"/>
    <s v="Benefits Retirement"/>
    <n v="-4000"/>
    <n v="-5000"/>
    <n v="-22950"/>
    <n v="-12000"/>
    <n v="10950"/>
  </r>
  <r>
    <s v="100"/>
    <x v="0"/>
    <x v="2"/>
    <s v="OUTFLOWS"/>
    <s v="40"/>
    <s v="Public Works"/>
    <s v="50"/>
    <s v="Administration"/>
    <s v="001"/>
    <s v="Administration"/>
    <s v="100.40.50.001-5100.02"/>
    <s v="Benefits Health Insurance"/>
    <n v="-9000"/>
    <n v="-7000"/>
    <n v="-50585"/>
    <n v="-13000"/>
    <n v="37585"/>
  </r>
  <r>
    <s v="100"/>
    <x v="0"/>
    <x v="2"/>
    <s v="OUTFLOWS"/>
    <s v="40"/>
    <s v="Public Works"/>
    <s v="50"/>
    <s v="Administration"/>
    <s v="001"/>
    <s v="Administration"/>
    <s v="100.40.50.001-5100.03"/>
    <s v="Benefits Dental Insurance"/>
    <n v="-1000"/>
    <n v="-1000"/>
    <n v="-3324"/>
    <n v="-3324"/>
    <n v="0"/>
  </r>
  <r>
    <s v="100"/>
    <x v="0"/>
    <x v="2"/>
    <s v="OUTFLOWS"/>
    <s v="40"/>
    <s v="Public Works"/>
    <s v="50"/>
    <s v="Administration"/>
    <s v="001"/>
    <s v="Administration"/>
    <s v="100.40.50.001-5100.04"/>
    <s v="Benefits Vision Insurance"/>
    <n v="0"/>
    <n v="0"/>
    <n v="-557"/>
    <n v="-557"/>
    <n v="0"/>
  </r>
  <r>
    <s v="100"/>
    <x v="0"/>
    <x v="2"/>
    <s v="OUTFLOWS"/>
    <s v="40"/>
    <s v="Public Works"/>
    <s v="50"/>
    <s v="Administration"/>
    <s v="001"/>
    <s v="Administration"/>
    <s v="100.40.50.001-5100.05"/>
    <s v="Benefits Life Insurance"/>
    <n v="0"/>
    <n v="0"/>
    <n v="-336"/>
    <n v="-336"/>
    <n v="0"/>
  </r>
  <r>
    <s v="100"/>
    <x v="0"/>
    <x v="2"/>
    <s v="OUTFLOWS"/>
    <s v="40"/>
    <s v="Public Works"/>
    <s v="50"/>
    <s v="Administration"/>
    <s v="001"/>
    <s v="Administration"/>
    <s v="100.40.50.001-5100.06"/>
    <s v="Benefits Worker's Comp"/>
    <n v="-4000"/>
    <n v="-4000"/>
    <n v="-4200"/>
    <n v="-5000"/>
    <n v="-800"/>
  </r>
  <r>
    <s v="100"/>
    <x v="0"/>
    <x v="2"/>
    <s v="OUTFLOWS"/>
    <s v="40"/>
    <s v="Public Works"/>
    <s v="50"/>
    <s v="Administration"/>
    <s v="001"/>
    <s v="Administration"/>
    <s v="100.40.50.001-5100.07"/>
    <s v="Benefits Long Term Disability"/>
    <n v="0"/>
    <n v="0"/>
    <n v="-2964"/>
    <n v="-2964"/>
    <n v="0"/>
  </r>
  <r>
    <s v="100"/>
    <x v="0"/>
    <x v="2"/>
    <s v="OUTFLOWS"/>
    <s v="40"/>
    <s v="Public Works"/>
    <s v="50"/>
    <s v="Administration"/>
    <s v="001"/>
    <s v="Administration"/>
    <s v="100.40.50.001-5100.08"/>
    <s v="Benefits Deferred Compensation"/>
    <n v="-1000"/>
    <n v="-3000"/>
    <n v="-10564"/>
    <n v="-10564"/>
    <n v="0"/>
  </r>
  <r>
    <s v="100"/>
    <x v="0"/>
    <x v="2"/>
    <s v="OUTFLOWS"/>
    <s v="40"/>
    <s v="Public Works"/>
    <s v="50"/>
    <s v="Administration"/>
    <s v="001"/>
    <s v="Administration"/>
    <s v="100.40.50.001-5100.09"/>
    <s v="Benefits Unemployment Insurance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100.10"/>
    <s v="Benefits Uniform Allowance"/>
    <n v="0"/>
    <n v="0"/>
    <n v="0"/>
    <n v="0"/>
    <n v="0"/>
  </r>
  <r>
    <s v="100"/>
    <x v="0"/>
    <x v="2"/>
    <s v="OUTFLOWS"/>
    <s v="40"/>
    <s v="Public Works"/>
    <s v="50"/>
    <s v="Administration"/>
    <s v="001"/>
    <s v="Administration"/>
    <s v="100.40.50.001-5100.11"/>
    <s v="Benefits Medicare"/>
    <n v="-1000"/>
    <n v="-1000"/>
    <n v="-5598"/>
    <n v="-5598"/>
    <n v="0"/>
  </r>
  <r>
    <s v="100"/>
    <x v="0"/>
    <x v="2"/>
    <s v="OUTFLOWS"/>
    <s v="40"/>
    <s v="Public Works"/>
    <s v="50"/>
    <s v="Administration"/>
    <s v="001"/>
    <s v="Administration"/>
    <s v="100.40.50.001-5100.12"/>
    <s v="Benefits Annual Physical Exam"/>
    <n v="0"/>
    <n v="0"/>
    <n v="-50"/>
    <n v="-50"/>
    <n v="0"/>
  </r>
  <r>
    <s v="100"/>
    <x v="0"/>
    <x v="2"/>
    <s v="OUTFLOWS"/>
    <s v="40"/>
    <s v="Public Works"/>
    <s v="50"/>
    <s v="Administration"/>
    <s v="001"/>
    <s v="Administration"/>
    <s v="100.40.50.001-5100.15"/>
    <s v="Benefits Cell Phone Allowance"/>
    <n v="0"/>
    <n v="-1000"/>
    <n v="-1300"/>
    <n v="-1300"/>
    <n v="0"/>
  </r>
  <r>
    <s v="100"/>
    <x v="0"/>
    <x v="2"/>
    <s v="OUTFLOWS"/>
    <s v="40"/>
    <s v="Public Works"/>
    <s v="50"/>
    <s v="Administration"/>
    <s v="001"/>
    <s v="Administration"/>
    <s v="100.40.50.001-5100.17"/>
    <s v="Benefits Other Post Employment Benefits"/>
    <n v="-48000"/>
    <n v="-47000"/>
    <n v="-47000"/>
    <n v="-47000"/>
    <n v="0"/>
  </r>
  <r>
    <s v="100"/>
    <x v="0"/>
    <x v="3"/>
    <s v="OUTFLOWS"/>
    <s v="40"/>
    <s v="Public Works"/>
    <s v="50"/>
    <s v="Administration"/>
    <s v="001"/>
    <s v="Administration"/>
    <s v="100.40.50.001-6000.01"/>
    <s v="Professional Services General"/>
    <n v="0"/>
    <n v="0"/>
    <n v="-5000"/>
    <n v="-5000"/>
    <n v="0"/>
  </r>
  <r>
    <s v="100"/>
    <x v="0"/>
    <x v="3"/>
    <s v="OUTFLOWS"/>
    <s v="40"/>
    <s v="Public Works"/>
    <s v="50"/>
    <s v="Administration"/>
    <s v="001"/>
    <s v="Administration"/>
    <s v="100.40.50.001-6000.07"/>
    <s v="Professional Services Weed Abatement"/>
    <n v="0"/>
    <n v="0"/>
    <n v="0"/>
    <n v="0"/>
    <n v="0"/>
  </r>
  <r>
    <s v="100"/>
    <x v="0"/>
    <x v="3"/>
    <s v="OUTFLOWS"/>
    <s v="40"/>
    <s v="Public Works"/>
    <s v="50"/>
    <s v="Administration"/>
    <s v="001"/>
    <s v="Administration"/>
    <s v="100.40.50.001-6100.01"/>
    <s v="Utilities Electric"/>
    <n v="-36000"/>
    <n v="-37000"/>
    <n v="-39000"/>
    <n v="-45000"/>
    <n v="-6000"/>
  </r>
  <r>
    <s v="100"/>
    <x v="0"/>
    <x v="3"/>
    <s v="OUTFLOWS"/>
    <s v="40"/>
    <s v="Public Works"/>
    <s v="50"/>
    <s v="Administration"/>
    <s v="001"/>
    <s v="Administration"/>
    <s v="100.40.50.001-6100.02"/>
    <s v="Utilities Telephone"/>
    <n v="-4000"/>
    <n v="-4000"/>
    <n v="-4000"/>
    <n v="-4000"/>
    <n v="0"/>
  </r>
  <r>
    <s v="100"/>
    <x v="0"/>
    <x v="3"/>
    <s v="OUTFLOWS"/>
    <s v="40"/>
    <s v="Public Works"/>
    <s v="50"/>
    <s v="Administration"/>
    <s v="001"/>
    <s v="Administration"/>
    <s v="100.40.50.001-6100.03"/>
    <s v="Utilities Data Transmission / ISP"/>
    <n v="-2000"/>
    <n v="-2000"/>
    <n v="-2500"/>
    <n v="-2500"/>
    <n v="0"/>
  </r>
  <r>
    <s v="100"/>
    <x v="0"/>
    <x v="3"/>
    <s v="OUTFLOWS"/>
    <s v="40"/>
    <s v="Public Works"/>
    <s v="50"/>
    <s v="Administration"/>
    <s v="001"/>
    <s v="Administration"/>
    <s v="100.40.50.001-6200.01"/>
    <s v="Supplies Office"/>
    <n v="-2000"/>
    <n v="-2000"/>
    <n v="-3300"/>
    <n v="-3300"/>
    <n v="0"/>
  </r>
  <r>
    <s v="100"/>
    <x v="0"/>
    <x v="3"/>
    <s v="OUTFLOWS"/>
    <s v="40"/>
    <s v="Public Works"/>
    <s v="50"/>
    <s v="Administration"/>
    <s v="001"/>
    <s v="Administration"/>
    <s v="100.40.50.001-6200.02"/>
    <s v="Supplies Special Department"/>
    <n v="-3000"/>
    <n v="-2000"/>
    <n v="-5000"/>
    <n v="-5000"/>
    <n v="0"/>
  </r>
  <r>
    <s v="100"/>
    <x v="0"/>
    <x v="3"/>
    <s v="OUTFLOWS"/>
    <s v="40"/>
    <s v="Public Works"/>
    <s v="50"/>
    <s v="Administration"/>
    <s v="001"/>
    <s v="Administration"/>
    <s v="100.40.50.001-6200.03"/>
    <s v="Supplies Copier Maintenance &amp; Supplies"/>
    <n v="-9000"/>
    <n v="-3000"/>
    <n v="-10000"/>
    <n v="-10000"/>
    <n v="0"/>
  </r>
  <r>
    <s v="100"/>
    <x v="0"/>
    <x v="3"/>
    <s v="OUTFLOWS"/>
    <s v="40"/>
    <s v="Public Works"/>
    <s v="50"/>
    <s v="Administration"/>
    <s v="001"/>
    <s v="Administration"/>
    <s v="100.40.50.001-6200.05"/>
    <s v="Supplies Gasoline"/>
    <n v="-1000"/>
    <n v="0"/>
    <n v="-5400"/>
    <n v="-5400"/>
    <n v="0"/>
  </r>
  <r>
    <s v="100"/>
    <x v="0"/>
    <x v="3"/>
    <s v="OUTFLOWS"/>
    <s v="40"/>
    <s v="Public Works"/>
    <s v="50"/>
    <s v="Administration"/>
    <s v="001"/>
    <s v="Administration"/>
    <s v="100.40.50.001-6300.01"/>
    <s v="Dues &amp; Subscriptions Memberships"/>
    <n v="0"/>
    <n v="0"/>
    <n v="-630"/>
    <n v="-630"/>
    <n v="0"/>
  </r>
  <r>
    <s v="100"/>
    <x v="0"/>
    <x v="3"/>
    <s v="OUTFLOWS"/>
    <s v="40"/>
    <s v="Public Works"/>
    <s v="50"/>
    <s v="Administration"/>
    <s v="001"/>
    <s v="Administration"/>
    <s v="100.40.50.001-6300.02"/>
    <s v="Dues &amp; Subscriptions Publications"/>
    <n v="-2000"/>
    <n v="-1000"/>
    <n v="-1500"/>
    <n v="-1500"/>
    <n v="0"/>
  </r>
  <r>
    <s v="100"/>
    <x v="0"/>
    <x v="3"/>
    <s v="OUTFLOWS"/>
    <s v="40"/>
    <s v="Public Works"/>
    <s v="50"/>
    <s v="Administration"/>
    <s v="001"/>
    <s v="Administration"/>
    <s v="100.40.50.001-6350.02"/>
    <s v="Maintenance Agreements &amp; Licenses Hardware Maintenance"/>
    <n v="0"/>
    <n v="0"/>
    <n v="-180"/>
    <n v="-180"/>
    <n v="0"/>
  </r>
  <r>
    <s v="100"/>
    <x v="0"/>
    <x v="3"/>
    <s v="OUTFLOWS"/>
    <s v="40"/>
    <s v="Public Works"/>
    <s v="50"/>
    <s v="Administration"/>
    <s v="001"/>
    <s v="Administration"/>
    <s v="100.40.50.001-6400.05"/>
    <s v="Repairs &amp; Maintenance Vehicle"/>
    <n v="0"/>
    <n v="0"/>
    <n v="0"/>
    <n v="0"/>
    <n v="0"/>
  </r>
  <r>
    <s v="100"/>
    <x v="0"/>
    <x v="3"/>
    <s v="OUTFLOWS"/>
    <s v="40"/>
    <s v="Public Works"/>
    <s v="50"/>
    <s v="Administration"/>
    <s v="001"/>
    <s v="Administration"/>
    <s v="100.40.50.001-6500.04"/>
    <s v="Claims &amp; Insurance Insurance Premiums"/>
    <n v="-6000"/>
    <n v="-6000"/>
    <n v="-6600"/>
    <n v="-6000"/>
    <n v="600"/>
  </r>
  <r>
    <s v="100"/>
    <x v="0"/>
    <x v="3"/>
    <s v="OUTFLOWS"/>
    <s v="40"/>
    <s v="Public Works"/>
    <s v="50"/>
    <s v="Administration"/>
    <s v="001"/>
    <s v="Administration"/>
    <s v="100.40.50.001-6600.01"/>
    <s v="Administrative Expenses Meetings"/>
    <n v="0"/>
    <n v="-1000"/>
    <n v="-1000"/>
    <n v="-1000"/>
    <n v="0"/>
  </r>
  <r>
    <s v="100"/>
    <x v="0"/>
    <x v="3"/>
    <s v="OUTFLOWS"/>
    <s v="40"/>
    <s v="Public Works"/>
    <s v="50"/>
    <s v="Administration"/>
    <s v="001"/>
    <s v="Administration"/>
    <s v="100.40.50.001-6600.03"/>
    <s v="Administrative Expenses Mileage Reimbursement"/>
    <n v="0"/>
    <n v="0"/>
    <n v="0"/>
    <n v="0"/>
    <n v="0"/>
  </r>
  <r>
    <s v="100"/>
    <x v="0"/>
    <x v="3"/>
    <s v="OUTFLOWS"/>
    <s v="40"/>
    <s v="Public Works"/>
    <s v="50"/>
    <s v="Administration"/>
    <s v="001"/>
    <s v="Administration"/>
    <s v="100.40.50.001-6600.04"/>
    <s v="Administrative Expenses Training/Conferences"/>
    <n v="-1000"/>
    <n v="0"/>
    <n v="-4000"/>
    <n v="-4000"/>
    <n v="0"/>
  </r>
  <r>
    <s v="100"/>
    <x v="0"/>
    <x v="3"/>
    <s v="OUTFLOWS"/>
    <s v="40"/>
    <s v="Public Works"/>
    <s v="50"/>
    <s v="Administration"/>
    <s v="001"/>
    <s v="Administration"/>
    <s v="100.40.50.001-6600.07"/>
    <s v="Administrative Expenses Employee Recruitment"/>
    <n v="-5000"/>
    <n v="0"/>
    <n v="0"/>
    <n v="0"/>
    <n v="0"/>
  </r>
  <r>
    <s v="100"/>
    <x v="0"/>
    <x v="4"/>
    <s v="OUTFLOWS"/>
    <s v="40"/>
    <s v="Public Works"/>
    <s v="50"/>
    <s v="Administration"/>
    <s v="001"/>
    <s v="Administration"/>
    <s v="100.40.50.001-7000.99"/>
    <s v="Capital Outlay General"/>
    <n v="0"/>
    <n v="-3900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000.01"/>
    <s v="Salaries Regular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000.03"/>
    <s v="Salaries Overtime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000.08"/>
    <s v="Salaries Longevity Pay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000.10"/>
    <s v="Salaries Furloughs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000.12"/>
    <s v="Salaries Compensated Absences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1"/>
    <s v="Benefits Retirement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2"/>
    <s v="Benefits Health Insurance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3"/>
    <s v="Benefits Dental Insurance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4"/>
    <s v="Benefits Vision Insurance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5"/>
    <s v="Benefits Life Insurance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6"/>
    <s v="Benefits Worker's Comp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7"/>
    <s v="Benefits Long Term Disability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08"/>
    <s v="Benefits Deferred Compensation"/>
    <n v="0"/>
    <n v="0"/>
    <n v="0"/>
    <n v="0"/>
    <n v="0"/>
  </r>
  <r>
    <s v="100"/>
    <x v="0"/>
    <x v="2"/>
    <s v="OUTFLOWS"/>
    <s v="40"/>
    <s v="Public Works"/>
    <s v="50"/>
    <s v="Administration"/>
    <s v="400"/>
    <s v="Development Review"/>
    <s v="100.40.50.400-5100.11"/>
    <s v="Benefits Medicare"/>
    <n v="0"/>
    <n v="0"/>
    <n v="0"/>
    <n v="0"/>
    <n v="0"/>
  </r>
  <r>
    <s v="100"/>
    <x v="0"/>
    <x v="3"/>
    <s v="OUTFLOWS"/>
    <s v="40"/>
    <s v="Public Works"/>
    <s v="50"/>
    <s v="Administration"/>
    <s v="400"/>
    <s v="Development Review"/>
    <s v="100.40.50.400-6000.01"/>
    <s v="Professional Services General"/>
    <n v="0"/>
    <n v="0"/>
    <n v="0"/>
    <n v="0"/>
    <n v="0"/>
  </r>
  <r>
    <s v="100"/>
    <x v="0"/>
    <x v="3"/>
    <s v="OUTFLOWS"/>
    <s v="40"/>
    <s v="Public Works"/>
    <s v="55"/>
    <s v="Maintenance"/>
    <s v="001"/>
    <s v="Administration"/>
    <s v="100.40.55.001-6000.01"/>
    <s v="Professional Services General"/>
    <n v="0"/>
    <n v="-11000"/>
    <n v="0"/>
    <n v="0"/>
    <n v="0"/>
  </r>
  <r>
    <s v="100"/>
    <x v="0"/>
    <x v="3"/>
    <s v="OUTFLOWS"/>
    <s v="40"/>
    <s v="Public Works"/>
    <s v="55"/>
    <s v="Maintenance"/>
    <s v="001"/>
    <s v="Administration"/>
    <s v="100.40.55.001-6100.03"/>
    <s v="Utilities Data Transmission / ISP"/>
    <n v="0"/>
    <n v="0"/>
    <n v="0"/>
    <n v="0"/>
    <n v="0"/>
  </r>
  <r>
    <s v="100"/>
    <x v="0"/>
    <x v="3"/>
    <s v="OUTFLOWS"/>
    <s v="40"/>
    <s v="Public Works"/>
    <s v="55"/>
    <s v="Maintenance"/>
    <s v="001"/>
    <s v="Administration"/>
    <s v="100.40.55.001-6200.09"/>
    <s v="Supplies Data Processing"/>
    <n v="0"/>
    <n v="0"/>
    <n v="0"/>
    <n v="0"/>
    <n v="0"/>
  </r>
  <r>
    <s v="100"/>
    <x v="0"/>
    <x v="3"/>
    <s v="OUTFLOWS"/>
    <s v="40"/>
    <s v="Public Works"/>
    <s v="55"/>
    <s v="Maintenance"/>
    <s v="001"/>
    <s v="Administration"/>
    <s v="100.40.55.001-6400.01"/>
    <s v="Repairs &amp; Maintenance Building"/>
    <n v="0"/>
    <n v="0"/>
    <n v="0"/>
    <n v="0"/>
    <n v="0"/>
  </r>
  <r>
    <s v="100"/>
    <x v="0"/>
    <x v="2"/>
    <s v="OUTFLOWS"/>
    <s v="40"/>
    <s v="Public Works"/>
    <s v="55"/>
    <s v="Maintenance"/>
    <s v="500"/>
    <s v="Facilities"/>
    <s v="100.40.55.500-5000.01"/>
    <s v="Salaries Regular"/>
    <n v="-304000"/>
    <n v="-257000"/>
    <n v="-305301"/>
    <n v="-305301"/>
    <n v="0"/>
  </r>
  <r>
    <s v="100"/>
    <x v="0"/>
    <x v="2"/>
    <s v="OUTFLOWS"/>
    <s v="40"/>
    <s v="Public Works"/>
    <s v="55"/>
    <s v="Maintenance"/>
    <s v="500"/>
    <s v="Facilities"/>
    <s v="100.40.55.500-5000.02"/>
    <s v="Salaries Part Time"/>
    <n v="0"/>
    <n v="-1000"/>
    <n v="0"/>
    <n v="0"/>
    <n v="0"/>
  </r>
  <r>
    <s v="100"/>
    <x v="0"/>
    <x v="2"/>
    <s v="OUTFLOWS"/>
    <s v="40"/>
    <s v="Public Works"/>
    <s v="55"/>
    <s v="Maintenance"/>
    <s v="500"/>
    <s v="Facilities"/>
    <s v="100.40.55.500-5000.03"/>
    <s v="Salaries Overtime"/>
    <n v="-30000"/>
    <n v="-5000"/>
    <n v="-21630"/>
    <n v="-21630"/>
    <n v="0"/>
  </r>
  <r>
    <s v="100"/>
    <x v="0"/>
    <x v="2"/>
    <s v="OUTFLOWS"/>
    <s v="40"/>
    <s v="Public Works"/>
    <s v="55"/>
    <s v="Maintenance"/>
    <s v="500"/>
    <s v="Facilities"/>
    <s v="100.40.55.500-5000.06"/>
    <s v="Salaries Out of Class"/>
    <n v="-5000"/>
    <n v="-1000"/>
    <n v="-400"/>
    <n v="-400"/>
    <n v="0"/>
  </r>
  <r>
    <s v="100"/>
    <x v="0"/>
    <x v="2"/>
    <s v="OUTFLOWS"/>
    <s v="40"/>
    <s v="Public Works"/>
    <s v="55"/>
    <s v="Maintenance"/>
    <s v="500"/>
    <s v="Facilities"/>
    <s v="100.40.55.500-5000.07"/>
    <s v="Salaries Admin Leave Pay"/>
    <n v="-2000"/>
    <n v="0"/>
    <n v="-5196"/>
    <n v="-5196"/>
    <n v="0"/>
  </r>
  <r>
    <s v="100"/>
    <x v="0"/>
    <x v="2"/>
    <s v="OUTFLOWS"/>
    <s v="40"/>
    <s v="Public Works"/>
    <s v="55"/>
    <s v="Maintenance"/>
    <s v="500"/>
    <s v="Facilities"/>
    <s v="100.40.55.500-5000.08"/>
    <s v="Salaries Longevity Pay"/>
    <n v="-2000"/>
    <n v="0"/>
    <n v="-5720"/>
    <n v="-5720"/>
    <n v="0"/>
  </r>
  <r>
    <s v="100"/>
    <x v="0"/>
    <x v="2"/>
    <s v="OUTFLOWS"/>
    <s v="40"/>
    <s v="Public Works"/>
    <s v="55"/>
    <s v="Maintenance"/>
    <s v="500"/>
    <s v="Facilities"/>
    <s v="100.40.55.500-5000.10"/>
    <s v="Salaries Furloughs"/>
    <n v="0"/>
    <n v="0"/>
    <n v="0"/>
    <n v="0"/>
    <n v="0"/>
  </r>
  <r>
    <s v="100"/>
    <x v="0"/>
    <x v="2"/>
    <s v="OUTFLOWS"/>
    <s v="40"/>
    <s v="Public Works"/>
    <s v="55"/>
    <s v="Maintenance"/>
    <s v="500"/>
    <s v="Facilities"/>
    <s v="100.40.55.500-5000.12"/>
    <s v="Salaries Compensated Absences"/>
    <n v="0"/>
    <n v="0"/>
    <n v="0"/>
    <n v="0"/>
    <n v="0"/>
  </r>
  <r>
    <s v="100"/>
    <x v="0"/>
    <x v="2"/>
    <s v="OUTFLOWS"/>
    <s v="40"/>
    <s v="Public Works"/>
    <s v="55"/>
    <s v="Maintenance"/>
    <s v="500"/>
    <s v="Facilities"/>
    <s v="100.40.55.500-5100.00"/>
    <s v="Benefits PERS Pool Liability"/>
    <n v="-54000"/>
    <n v="-50000"/>
    <n v="-63453"/>
    <n v="-56000"/>
    <n v="7453"/>
  </r>
  <r>
    <s v="100"/>
    <x v="0"/>
    <x v="2"/>
    <s v="OUTFLOWS"/>
    <s v="40"/>
    <s v="Public Works"/>
    <s v="55"/>
    <s v="Maintenance"/>
    <s v="500"/>
    <s v="Facilities"/>
    <s v="100.40.55.500-5100.01"/>
    <s v="Benefits Retirement"/>
    <n v="-28000"/>
    <n v="-23000"/>
    <n v="-29422"/>
    <n v="-29422"/>
    <n v="0"/>
  </r>
  <r>
    <s v="100"/>
    <x v="0"/>
    <x v="2"/>
    <s v="OUTFLOWS"/>
    <s v="40"/>
    <s v="Public Works"/>
    <s v="55"/>
    <s v="Maintenance"/>
    <s v="500"/>
    <s v="Facilities"/>
    <s v="100.40.55.500-5100.02"/>
    <s v="Benefits Health Insurance"/>
    <n v="-51000"/>
    <n v="-35000"/>
    <n v="-46200"/>
    <n v="-46200"/>
    <n v="0"/>
  </r>
  <r>
    <s v="100"/>
    <x v="0"/>
    <x v="2"/>
    <s v="OUTFLOWS"/>
    <s v="40"/>
    <s v="Public Works"/>
    <s v="55"/>
    <s v="Maintenance"/>
    <s v="500"/>
    <s v="Facilities"/>
    <s v="100.40.55.500-5100.03"/>
    <s v="Benefits Dental Insurance"/>
    <n v="-5000"/>
    <n v="-4000"/>
    <n v="-5272"/>
    <n v="-5272"/>
    <n v="0"/>
  </r>
  <r>
    <s v="100"/>
    <x v="0"/>
    <x v="2"/>
    <s v="OUTFLOWS"/>
    <s v="40"/>
    <s v="Public Works"/>
    <s v="55"/>
    <s v="Maintenance"/>
    <s v="500"/>
    <s v="Facilities"/>
    <s v="100.40.55.500-5100.04"/>
    <s v="Benefits Vision Insurance"/>
    <n v="-1000"/>
    <n v="-1000"/>
    <n v="-920"/>
    <n v="-920"/>
    <n v="0"/>
  </r>
  <r>
    <s v="100"/>
    <x v="0"/>
    <x v="2"/>
    <s v="OUTFLOWS"/>
    <s v="40"/>
    <s v="Public Works"/>
    <s v="55"/>
    <s v="Maintenance"/>
    <s v="500"/>
    <s v="Facilities"/>
    <s v="100.40.55.500-5100.05"/>
    <s v="Benefits Life Insurance"/>
    <n v="0"/>
    <n v="0"/>
    <n v="-352"/>
    <n v="-352"/>
    <n v="0"/>
  </r>
  <r>
    <s v="100"/>
    <x v="0"/>
    <x v="2"/>
    <s v="OUTFLOWS"/>
    <s v="40"/>
    <s v="Public Works"/>
    <s v="55"/>
    <s v="Maintenance"/>
    <s v="500"/>
    <s v="Facilities"/>
    <s v="100.40.55.500-5100.06"/>
    <s v="Benefits Worker's Comp"/>
    <n v="-11000"/>
    <n v="-11000"/>
    <n v="-10800"/>
    <n v="-14000"/>
    <n v="-3200"/>
  </r>
  <r>
    <s v="100"/>
    <x v="0"/>
    <x v="2"/>
    <s v="OUTFLOWS"/>
    <s v="40"/>
    <s v="Public Works"/>
    <s v="55"/>
    <s v="Maintenance"/>
    <s v="500"/>
    <s v="Facilities"/>
    <s v="100.40.55.500-5100.07"/>
    <s v="Benefits Long Term Disability"/>
    <n v="-1000"/>
    <n v="-1000"/>
    <n v="-1621"/>
    <n v="-1621"/>
    <n v="0"/>
  </r>
  <r>
    <s v="100"/>
    <x v="0"/>
    <x v="2"/>
    <s v="OUTFLOWS"/>
    <s v="40"/>
    <s v="Public Works"/>
    <s v="55"/>
    <s v="Maintenance"/>
    <s v="500"/>
    <s v="Facilities"/>
    <s v="100.40.55.500-5100.08"/>
    <s v="Benefits Deferred Compensation"/>
    <n v="-17000"/>
    <n v="-12000"/>
    <n v="-18155"/>
    <n v="-18155"/>
    <n v="0"/>
  </r>
  <r>
    <s v="100"/>
    <x v="0"/>
    <x v="2"/>
    <s v="OUTFLOWS"/>
    <s v="40"/>
    <s v="Public Works"/>
    <s v="55"/>
    <s v="Maintenance"/>
    <s v="500"/>
    <s v="Facilities"/>
    <s v="100.40.55.500-5100.10"/>
    <s v="Benefits Uniform Allowance"/>
    <n v="-2000"/>
    <n v="-1000"/>
    <n v="-900"/>
    <n v="-900"/>
    <n v="0"/>
  </r>
  <r>
    <s v="100"/>
    <x v="0"/>
    <x v="2"/>
    <s v="OUTFLOWS"/>
    <s v="40"/>
    <s v="Public Works"/>
    <s v="55"/>
    <s v="Maintenance"/>
    <s v="500"/>
    <s v="Facilities"/>
    <s v="100.40.55.500-5100.11"/>
    <s v="Benefits Medicare"/>
    <n v="-5000"/>
    <n v="-4000"/>
    <n v="-4767"/>
    <n v="-4767"/>
    <n v="0"/>
  </r>
  <r>
    <s v="100"/>
    <x v="0"/>
    <x v="2"/>
    <s v="OUTFLOWS"/>
    <s v="40"/>
    <s v="Public Works"/>
    <s v="55"/>
    <s v="Maintenance"/>
    <s v="500"/>
    <s v="Facilities"/>
    <s v="100.40.55.500-5100.12"/>
    <s v="Benefits Annual Physical Exam"/>
    <n v="0"/>
    <n v="0"/>
    <n v="0"/>
    <n v="0"/>
    <n v="0"/>
  </r>
  <r>
    <s v="100"/>
    <x v="0"/>
    <x v="2"/>
    <s v="OUTFLOWS"/>
    <s v="40"/>
    <s v="Public Works"/>
    <s v="55"/>
    <s v="Maintenance"/>
    <s v="500"/>
    <s v="Facilities"/>
    <s v="100.40.55.500-5100.15"/>
    <s v="Benefits Cell Phone Allowance"/>
    <n v="0"/>
    <n v="-1000"/>
    <n v="-900"/>
    <n v="-900"/>
    <n v="0"/>
  </r>
  <r>
    <s v="100"/>
    <x v="0"/>
    <x v="2"/>
    <s v="OUTFLOWS"/>
    <s v="40"/>
    <s v="Public Works"/>
    <s v="55"/>
    <s v="Maintenance"/>
    <s v="500"/>
    <s v="Facilities"/>
    <s v="100.40.55.500-5100.17"/>
    <s v="Benefits Other Post Employment Benefits"/>
    <n v="-10000"/>
    <n v="-10000"/>
    <n v="-10000"/>
    <n v="-10000"/>
    <n v="0"/>
  </r>
  <r>
    <s v="100"/>
    <x v="0"/>
    <x v="3"/>
    <s v="OUTFLOWS"/>
    <s v="40"/>
    <s v="Public Works"/>
    <s v="55"/>
    <s v="Maintenance"/>
    <s v="500"/>
    <s v="Facilities"/>
    <s v="100.40.55.500-6000.01"/>
    <s v="Professional Services General"/>
    <n v="-43000"/>
    <n v="-76000"/>
    <n v="-115375"/>
    <n v="-195000"/>
    <n v="-79625"/>
  </r>
  <r>
    <s v="100"/>
    <x v="0"/>
    <x v="3"/>
    <s v="OUTFLOWS"/>
    <s v="40"/>
    <s v="Public Works"/>
    <s v="55"/>
    <s v="Maintenance"/>
    <s v="500"/>
    <s v="Facilities"/>
    <s v="100.40.55.500-6000.09"/>
    <s v="Professional Services Uniform"/>
    <n v="-1000"/>
    <n v="-1000"/>
    <n v="-1200"/>
    <n v="-1200"/>
    <n v="0"/>
  </r>
  <r>
    <s v="100"/>
    <x v="0"/>
    <x v="3"/>
    <s v="OUTFLOWS"/>
    <s v="40"/>
    <s v="Public Works"/>
    <s v="55"/>
    <s v="Maintenance"/>
    <s v="500"/>
    <s v="Facilities"/>
    <s v="100.40.55.500-6100.01"/>
    <s v="Utilities Electric"/>
    <n v="-10000"/>
    <n v="-10000"/>
    <n v="-11000"/>
    <n v="-11000"/>
    <n v="0"/>
  </r>
  <r>
    <s v="100"/>
    <x v="0"/>
    <x v="3"/>
    <s v="OUTFLOWS"/>
    <s v="40"/>
    <s v="Public Works"/>
    <s v="55"/>
    <s v="Maintenance"/>
    <s v="500"/>
    <s v="Facilities"/>
    <s v="100.40.55.500-6100.02"/>
    <s v="Utilities Telephone"/>
    <n v="-2000"/>
    <n v="-1000"/>
    <n v="-2200"/>
    <n v="-2200"/>
    <n v="0"/>
  </r>
  <r>
    <s v="100"/>
    <x v="0"/>
    <x v="3"/>
    <s v="OUTFLOWS"/>
    <s v="40"/>
    <s v="Public Works"/>
    <s v="55"/>
    <s v="Maintenance"/>
    <s v="500"/>
    <s v="Facilities"/>
    <s v="100.40.55.500-6100.03"/>
    <s v="Utilities Data Transmission / ISP"/>
    <n v="-1000"/>
    <n v="-3000"/>
    <n v="-600"/>
    <n v="-4000"/>
    <n v="-3400"/>
  </r>
  <r>
    <s v="100"/>
    <x v="0"/>
    <x v="3"/>
    <s v="OUTFLOWS"/>
    <s v="40"/>
    <s v="Public Works"/>
    <s v="55"/>
    <s v="Maintenance"/>
    <s v="500"/>
    <s v="Facilities"/>
    <s v="100.40.55.500-6200.01"/>
    <s v="Supplies Office"/>
    <n v="0"/>
    <n v="-1000"/>
    <n v="-600"/>
    <n v="-600"/>
    <n v="0"/>
  </r>
  <r>
    <s v="100"/>
    <x v="0"/>
    <x v="3"/>
    <s v="OUTFLOWS"/>
    <s v="40"/>
    <s v="Public Works"/>
    <s v="55"/>
    <s v="Maintenance"/>
    <s v="500"/>
    <s v="Facilities"/>
    <s v="100.40.55.500-6200.02"/>
    <s v="Supplies Special Department"/>
    <n v="-13000"/>
    <n v="-45000"/>
    <n v="-46000"/>
    <n v="-46000"/>
    <n v="0"/>
  </r>
  <r>
    <s v="100"/>
    <x v="0"/>
    <x v="3"/>
    <s v="OUTFLOWS"/>
    <s v="40"/>
    <s v="Public Works"/>
    <s v="55"/>
    <s v="Maintenance"/>
    <s v="500"/>
    <s v="Facilities"/>
    <s v="100.40.55.500-6200.03"/>
    <s v="Supplies Copier Maintenance &amp; Supplies"/>
    <n v="0"/>
    <n v="0"/>
    <n v="-900"/>
    <n v="-900"/>
    <n v="0"/>
  </r>
  <r>
    <s v="100"/>
    <x v="0"/>
    <x v="3"/>
    <s v="OUTFLOWS"/>
    <s v="40"/>
    <s v="Public Works"/>
    <s v="55"/>
    <s v="Maintenance"/>
    <s v="500"/>
    <s v="Facilities"/>
    <s v="100.40.55.500-6200.04"/>
    <s v="Supplies Postage"/>
    <n v="0"/>
    <n v="0"/>
    <n v="-100"/>
    <n v="-100"/>
    <n v="0"/>
  </r>
  <r>
    <s v="100"/>
    <x v="0"/>
    <x v="3"/>
    <s v="OUTFLOWS"/>
    <s v="40"/>
    <s v="Public Works"/>
    <s v="55"/>
    <s v="Maintenance"/>
    <s v="500"/>
    <s v="Facilities"/>
    <s v="100.40.55.500-6200.05"/>
    <s v="Supplies Gasoline"/>
    <n v="-4000"/>
    <n v="-3000"/>
    <n v="-4600"/>
    <n v="-4600"/>
    <n v="0"/>
  </r>
  <r>
    <s v="100"/>
    <x v="0"/>
    <x v="3"/>
    <s v="OUTFLOWS"/>
    <s v="40"/>
    <s v="Public Works"/>
    <s v="55"/>
    <s v="Maintenance"/>
    <s v="500"/>
    <s v="Facilities"/>
    <s v="100.40.55.500-6200.09"/>
    <s v="Supplies Data Processing"/>
    <n v="0"/>
    <n v="0"/>
    <n v="0"/>
    <n v="0"/>
    <n v="0"/>
  </r>
  <r>
    <s v="100"/>
    <x v="0"/>
    <x v="3"/>
    <s v="OUTFLOWS"/>
    <s v="40"/>
    <s v="Public Works"/>
    <s v="55"/>
    <s v="Maintenance"/>
    <s v="500"/>
    <s v="Facilities"/>
    <s v="100.40.55.500-6400.01"/>
    <s v="Repairs &amp; Maintenance Building"/>
    <n v="-34000"/>
    <n v="-15000"/>
    <n v="-94450"/>
    <n v="-94450"/>
    <n v="0"/>
  </r>
  <r>
    <s v="100"/>
    <x v="0"/>
    <x v="3"/>
    <s v="OUTFLOWS"/>
    <s v="40"/>
    <s v="Public Works"/>
    <s v="55"/>
    <s v="Maintenance"/>
    <s v="500"/>
    <s v="Facilities"/>
    <s v="100.40.55.500-6400.02"/>
    <s v="Repairs &amp; Maintenance Minor Equipment/Other"/>
    <n v="-28000"/>
    <n v="-32000"/>
    <n v="-28000"/>
    <n v="-28000"/>
    <n v="0"/>
  </r>
  <r>
    <s v="100"/>
    <x v="0"/>
    <x v="3"/>
    <s v="OUTFLOWS"/>
    <s v="40"/>
    <s v="Public Works"/>
    <s v="55"/>
    <s v="Maintenance"/>
    <s v="500"/>
    <s v="Facilities"/>
    <s v="100.40.55.500-6400.03"/>
    <s v="Repairs &amp; Maintenance Major Repair &amp; Contingency"/>
    <n v="0"/>
    <n v="0"/>
    <n v="0"/>
    <n v="0"/>
    <n v="0"/>
  </r>
  <r>
    <s v="100"/>
    <x v="0"/>
    <x v="3"/>
    <s v="OUTFLOWS"/>
    <s v="40"/>
    <s v="Public Works"/>
    <s v="55"/>
    <s v="Maintenance"/>
    <s v="500"/>
    <s v="Facilities"/>
    <s v="100.40.55.500-6400.04"/>
    <s v="Repairs &amp; Maintenance Equipment Rental"/>
    <n v="-1000"/>
    <n v="0"/>
    <n v="-5000"/>
    <n v="-5000"/>
    <n v="0"/>
  </r>
  <r>
    <s v="100"/>
    <x v="0"/>
    <x v="3"/>
    <s v="OUTFLOWS"/>
    <s v="40"/>
    <s v="Public Works"/>
    <s v="55"/>
    <s v="Maintenance"/>
    <s v="500"/>
    <s v="Facilities"/>
    <s v="100.40.55.500-6400.05"/>
    <s v="Repairs &amp; Maintenance Vehicle"/>
    <n v="0"/>
    <n v="0"/>
    <n v="0"/>
    <n v="0"/>
    <n v="0"/>
  </r>
  <r>
    <s v="100"/>
    <x v="0"/>
    <x v="3"/>
    <s v="OUTFLOWS"/>
    <s v="40"/>
    <s v="Public Works"/>
    <s v="55"/>
    <s v="Maintenance"/>
    <s v="500"/>
    <s v="Facilities"/>
    <s v="100.40.55.500-6400.20"/>
    <s v="Repairs &amp; Maintenance Property Maintenance"/>
    <n v="-2000"/>
    <n v="-1000"/>
    <n v="-5000"/>
    <n v="-5000"/>
    <n v="0"/>
  </r>
  <r>
    <s v="100"/>
    <x v="0"/>
    <x v="3"/>
    <s v="OUTFLOWS"/>
    <s v="40"/>
    <s v="Public Works"/>
    <s v="55"/>
    <s v="Maintenance"/>
    <s v="500"/>
    <s v="Facilities"/>
    <s v="100.40.55.500-6500.04"/>
    <s v="Claims &amp; Insurance Insurance Premiums"/>
    <n v="-25000"/>
    <n v="-25000"/>
    <n v="-25800"/>
    <n v="-29000"/>
    <n v="-3200"/>
  </r>
  <r>
    <s v="100"/>
    <x v="0"/>
    <x v="3"/>
    <s v="OUTFLOWS"/>
    <s v="40"/>
    <s v="Public Works"/>
    <s v="55"/>
    <s v="Maintenance"/>
    <s v="500"/>
    <s v="Facilities"/>
    <s v="100.40.55.500-6600.01"/>
    <s v="Administrative Expenses Meetings"/>
    <n v="0"/>
    <n v="0"/>
    <n v="-150"/>
    <n v="-150"/>
    <n v="0"/>
  </r>
  <r>
    <s v="100"/>
    <x v="0"/>
    <x v="3"/>
    <s v="OUTFLOWS"/>
    <s v="40"/>
    <s v="Public Works"/>
    <s v="55"/>
    <s v="Maintenance"/>
    <s v="500"/>
    <s v="Facilities"/>
    <s v="100.40.55.500-6600.04"/>
    <s v="Administrative Expenses Training/Conferences"/>
    <n v="0"/>
    <n v="0"/>
    <n v="-1500"/>
    <n v="-1500"/>
    <n v="0"/>
  </r>
  <r>
    <s v="100"/>
    <x v="0"/>
    <x v="3"/>
    <s v="OUTFLOWS"/>
    <s v="40"/>
    <s v="Public Works"/>
    <s v="55"/>
    <s v="Maintenance"/>
    <s v="500"/>
    <s v="Facilities"/>
    <s v="100.40.55.500-6600.07"/>
    <s v="Administrative Expenses Employee Recruitment"/>
    <n v="0"/>
    <n v="0"/>
    <n v="-950"/>
    <n v="-950"/>
    <n v="0"/>
  </r>
  <r>
    <s v="100"/>
    <x v="0"/>
    <x v="2"/>
    <s v="OUTFLOWS"/>
    <s v="40"/>
    <s v="Public Works"/>
    <s v="55"/>
    <s v="Maintenance"/>
    <s v="510"/>
    <s v="Custodial"/>
    <s v="100.40.55.510-5000.01"/>
    <s v="Salaries Regular"/>
    <n v="-169000"/>
    <n v="-135000"/>
    <n v="-267420"/>
    <n v="-267420"/>
    <n v="0"/>
  </r>
  <r>
    <s v="100"/>
    <x v="0"/>
    <x v="2"/>
    <s v="OUTFLOWS"/>
    <s v="40"/>
    <s v="Public Works"/>
    <s v="55"/>
    <s v="Maintenance"/>
    <s v="510"/>
    <s v="Custodial"/>
    <s v="100.40.55.510-5000.03"/>
    <s v="Salaries Overtime"/>
    <n v="-7000"/>
    <n v="-3000"/>
    <n v="-10300"/>
    <n v="-10300"/>
    <n v="0"/>
  </r>
  <r>
    <s v="100"/>
    <x v="0"/>
    <x v="2"/>
    <s v="OUTFLOWS"/>
    <s v="40"/>
    <s v="Public Works"/>
    <s v="55"/>
    <s v="Maintenance"/>
    <s v="510"/>
    <s v="Custodial"/>
    <s v="100.40.55.510-5000.04"/>
    <s v="Salaries Holiday Pay"/>
    <n v="0"/>
    <n v="0"/>
    <n v="0"/>
    <n v="0"/>
    <n v="0"/>
  </r>
  <r>
    <s v="100"/>
    <x v="0"/>
    <x v="2"/>
    <s v="OUTFLOWS"/>
    <s v="40"/>
    <s v="Public Works"/>
    <s v="55"/>
    <s v="Maintenance"/>
    <s v="510"/>
    <s v="Custodial"/>
    <s v="100.40.55.510-5000.06"/>
    <s v="Salaries Out of Class"/>
    <n v="-1000"/>
    <n v="0"/>
    <n v="0"/>
    <n v="0"/>
    <n v="0"/>
  </r>
  <r>
    <s v="100"/>
    <x v="0"/>
    <x v="2"/>
    <s v="OUTFLOWS"/>
    <s v="40"/>
    <s v="Public Works"/>
    <s v="55"/>
    <s v="Maintenance"/>
    <s v="510"/>
    <s v="Custodial"/>
    <s v="100.40.55.510-5000.08"/>
    <s v="Salaries Longevity Pay"/>
    <n v="-1000"/>
    <n v="0"/>
    <n v="-5500"/>
    <n v="-5500"/>
    <n v="0"/>
  </r>
  <r>
    <s v="100"/>
    <x v="0"/>
    <x v="2"/>
    <s v="OUTFLOWS"/>
    <s v="40"/>
    <s v="Public Works"/>
    <s v="55"/>
    <s v="Maintenance"/>
    <s v="510"/>
    <s v="Custodial"/>
    <s v="100.40.55.510-5000.10"/>
    <s v="Salaries Furloughs"/>
    <n v="0"/>
    <n v="0"/>
    <n v="0"/>
    <n v="0"/>
    <n v="0"/>
  </r>
  <r>
    <s v="100"/>
    <x v="0"/>
    <x v="2"/>
    <s v="OUTFLOWS"/>
    <s v="40"/>
    <s v="Public Works"/>
    <s v="55"/>
    <s v="Maintenance"/>
    <s v="510"/>
    <s v="Custodial"/>
    <s v="100.40.55.510-5000.11"/>
    <s v="Salaries Worker's Comp"/>
    <n v="-1000"/>
    <n v="0"/>
    <n v="0"/>
    <n v="0"/>
    <n v="0"/>
  </r>
  <r>
    <s v="100"/>
    <x v="0"/>
    <x v="2"/>
    <s v="OUTFLOWS"/>
    <s v="40"/>
    <s v="Public Works"/>
    <s v="55"/>
    <s v="Maintenance"/>
    <s v="510"/>
    <s v="Custodial"/>
    <s v="100.40.55.510-5000.12"/>
    <s v="Salaries Compensated Absences"/>
    <n v="0"/>
    <n v="0"/>
    <n v="0"/>
    <n v="0"/>
    <n v="0"/>
  </r>
  <r>
    <s v="100"/>
    <x v="0"/>
    <x v="2"/>
    <s v="OUTFLOWS"/>
    <s v="40"/>
    <s v="Public Works"/>
    <s v="55"/>
    <s v="Maintenance"/>
    <s v="510"/>
    <s v="Custodial"/>
    <s v="100.40.55.510-5100.00"/>
    <s v="Benefits PERS Pool Liability"/>
    <n v="-31000"/>
    <n v="-27000"/>
    <n v="-55757"/>
    <n v="-78000"/>
    <n v="-22243"/>
  </r>
  <r>
    <s v="100"/>
    <x v="0"/>
    <x v="2"/>
    <s v="OUTFLOWS"/>
    <s v="40"/>
    <s v="Public Works"/>
    <s v="55"/>
    <s v="Maintenance"/>
    <s v="510"/>
    <s v="Custodial"/>
    <s v="100.40.55.510-5100.01"/>
    <s v="Benefits Retirement"/>
    <n v="-17000"/>
    <n v="-15000"/>
    <n v="-31344"/>
    <n v="-31344"/>
    <n v="0"/>
  </r>
  <r>
    <s v="100"/>
    <x v="0"/>
    <x v="2"/>
    <s v="OUTFLOWS"/>
    <s v="40"/>
    <s v="Public Works"/>
    <s v="55"/>
    <s v="Maintenance"/>
    <s v="510"/>
    <s v="Custodial"/>
    <s v="100.40.55.510-5100.02"/>
    <s v="Benefits Health Insurance"/>
    <n v="-11000"/>
    <n v="-21000"/>
    <n v="-50280"/>
    <n v="-50280"/>
    <n v="0"/>
  </r>
  <r>
    <s v="100"/>
    <x v="0"/>
    <x v="2"/>
    <s v="OUTFLOWS"/>
    <s v="40"/>
    <s v="Public Works"/>
    <s v="55"/>
    <s v="Maintenance"/>
    <s v="510"/>
    <s v="Custodial"/>
    <s v="100.40.55.510-5100.03"/>
    <s v="Benefits Dental Insurance"/>
    <n v="-2000"/>
    <n v="-3000"/>
    <n v="-5753"/>
    <n v="-5753"/>
    <n v="0"/>
  </r>
  <r>
    <s v="100"/>
    <x v="0"/>
    <x v="2"/>
    <s v="OUTFLOWS"/>
    <s v="40"/>
    <s v="Public Works"/>
    <s v="55"/>
    <s v="Maintenance"/>
    <s v="510"/>
    <s v="Custodial"/>
    <s v="100.40.55.510-5100.04"/>
    <s v="Benefits Vision Insurance"/>
    <n v="0"/>
    <n v="0"/>
    <n v="-944"/>
    <n v="-944"/>
    <n v="0"/>
  </r>
  <r>
    <s v="100"/>
    <x v="0"/>
    <x v="2"/>
    <s v="OUTFLOWS"/>
    <s v="40"/>
    <s v="Public Works"/>
    <s v="55"/>
    <s v="Maintenance"/>
    <s v="510"/>
    <s v="Custodial"/>
    <s v="100.40.55.510-5100.05"/>
    <s v="Benefits Life Insurance"/>
    <n v="0"/>
    <n v="0"/>
    <n v="-282"/>
    <n v="-282"/>
    <n v="0"/>
  </r>
  <r>
    <s v="100"/>
    <x v="0"/>
    <x v="2"/>
    <s v="OUTFLOWS"/>
    <s v="40"/>
    <s v="Public Works"/>
    <s v="55"/>
    <s v="Maintenance"/>
    <s v="510"/>
    <s v="Custodial"/>
    <s v="100.40.55.510-5100.06"/>
    <s v="Benefits Worker's Comp"/>
    <n v="-6000"/>
    <n v="-6000"/>
    <n v="-6000"/>
    <n v="-8000"/>
    <n v="-2000"/>
  </r>
  <r>
    <s v="100"/>
    <x v="0"/>
    <x v="2"/>
    <s v="OUTFLOWS"/>
    <s v="40"/>
    <s v="Public Works"/>
    <s v="55"/>
    <s v="Maintenance"/>
    <s v="510"/>
    <s v="Custodial"/>
    <s v="100.40.55.510-5100.07"/>
    <s v="Benefits Long Term Disability"/>
    <n v="-1000"/>
    <n v="-1000"/>
    <n v="-842"/>
    <n v="-842"/>
    <n v="0"/>
  </r>
  <r>
    <s v="100"/>
    <x v="0"/>
    <x v="2"/>
    <s v="OUTFLOWS"/>
    <s v="40"/>
    <s v="Public Works"/>
    <s v="55"/>
    <s v="Maintenance"/>
    <s v="510"/>
    <s v="Custodial"/>
    <s v="100.40.55.510-5100.08"/>
    <s v="Benefits Deferred Compensation"/>
    <n v="-17000"/>
    <n v="-10000"/>
    <n v="-18688"/>
    <n v="-18688"/>
    <n v="0"/>
  </r>
  <r>
    <s v="100"/>
    <x v="0"/>
    <x v="2"/>
    <s v="OUTFLOWS"/>
    <s v="40"/>
    <s v="Public Works"/>
    <s v="55"/>
    <s v="Maintenance"/>
    <s v="510"/>
    <s v="Custodial"/>
    <s v="100.40.55.510-5100.10"/>
    <s v="Benefits Uniform Allowance"/>
    <n v="-1000"/>
    <n v="-1000"/>
    <n v="-1500"/>
    <n v="-1500"/>
    <n v="0"/>
  </r>
  <r>
    <s v="100"/>
    <x v="0"/>
    <x v="2"/>
    <s v="OUTFLOWS"/>
    <s v="40"/>
    <s v="Public Works"/>
    <s v="55"/>
    <s v="Maintenance"/>
    <s v="510"/>
    <s v="Custodial"/>
    <s v="100.40.55.510-5100.11"/>
    <s v="Benefits Medicare"/>
    <n v="-3000"/>
    <n v="-2000"/>
    <n v="-4252"/>
    <n v="-4252"/>
    <n v="0"/>
  </r>
  <r>
    <s v="100"/>
    <x v="0"/>
    <x v="2"/>
    <s v="OUTFLOWS"/>
    <s v="40"/>
    <s v="Public Works"/>
    <s v="55"/>
    <s v="Maintenance"/>
    <s v="510"/>
    <s v="Custodial"/>
    <s v="100.40.55.510-5100.12"/>
    <s v="Benefits Annual Physical Exam"/>
    <n v="0"/>
    <n v="0"/>
    <n v="-50"/>
    <n v="-50"/>
    <n v="0"/>
  </r>
  <r>
    <s v="100"/>
    <x v="0"/>
    <x v="2"/>
    <s v="OUTFLOWS"/>
    <s v="40"/>
    <s v="Public Works"/>
    <s v="55"/>
    <s v="Maintenance"/>
    <s v="510"/>
    <s v="Custodial"/>
    <s v="100.40.55.510-5100.17"/>
    <s v="Benefits Other Post Employment Benefits"/>
    <n v="-3000"/>
    <n v="-10000"/>
    <n v="-10500"/>
    <n v="-10500"/>
    <n v="0"/>
  </r>
  <r>
    <s v="100"/>
    <x v="0"/>
    <x v="3"/>
    <s v="OUTFLOWS"/>
    <s v="40"/>
    <s v="Public Works"/>
    <s v="55"/>
    <s v="Maintenance"/>
    <s v="510"/>
    <s v="Custodial"/>
    <s v="100.40.55.510-6000.01"/>
    <s v="Professional Services General"/>
    <n v="-13000"/>
    <n v="-12000"/>
    <n v="-15000"/>
    <n v="-15000"/>
    <n v="0"/>
  </r>
  <r>
    <s v="100"/>
    <x v="0"/>
    <x v="3"/>
    <s v="OUTFLOWS"/>
    <s v="40"/>
    <s v="Public Works"/>
    <s v="55"/>
    <s v="Maintenance"/>
    <s v="510"/>
    <s v="Custodial"/>
    <s v="100.40.55.510-6000.09"/>
    <s v="Professional Services Uniform"/>
    <n v="-1000"/>
    <n v="-1000"/>
    <n v="-1200"/>
    <n v="-1200"/>
    <n v="0"/>
  </r>
  <r>
    <s v="100"/>
    <x v="0"/>
    <x v="3"/>
    <s v="OUTFLOWS"/>
    <s v="40"/>
    <s v="Public Works"/>
    <s v="55"/>
    <s v="Maintenance"/>
    <s v="510"/>
    <s v="Custodial"/>
    <s v="100.40.55.510-6000.12"/>
    <s v="Professional Services Contract Services"/>
    <n v="0"/>
    <n v="0"/>
    <n v="0"/>
    <n v="0"/>
    <n v="0"/>
  </r>
  <r>
    <s v="100"/>
    <x v="0"/>
    <x v="3"/>
    <s v="OUTFLOWS"/>
    <s v="40"/>
    <s v="Public Works"/>
    <s v="55"/>
    <s v="Maintenance"/>
    <s v="510"/>
    <s v="Custodial"/>
    <s v="100.40.55.510-6280.11"/>
    <s v="Supplies-Public Works Custodial"/>
    <n v="-26000"/>
    <n v="-28000"/>
    <n v="-33000"/>
    <n v="-33000"/>
    <n v="0"/>
  </r>
  <r>
    <s v="100"/>
    <x v="0"/>
    <x v="3"/>
    <s v="OUTFLOWS"/>
    <s v="40"/>
    <s v="Public Works"/>
    <s v="55"/>
    <s v="Maintenance"/>
    <s v="510"/>
    <s v="Custodial"/>
    <s v="100.40.55.510-6600.01"/>
    <s v="Administrative Expenses Meetings"/>
    <n v="0"/>
    <n v="0"/>
    <n v="-150"/>
    <n v="-150"/>
    <n v="0"/>
  </r>
  <r>
    <s v="100"/>
    <x v="0"/>
    <x v="3"/>
    <s v="OUTFLOWS"/>
    <s v="40"/>
    <s v="Public Works"/>
    <s v="55"/>
    <s v="Maintenance"/>
    <s v="510"/>
    <s v="Custodial"/>
    <s v="100.40.55.510-6600.04"/>
    <s v="Administrative Expenses Training/Conferences"/>
    <n v="0"/>
    <n v="0"/>
    <n v="-250"/>
    <n v="-250"/>
    <n v="0"/>
  </r>
  <r>
    <s v="100"/>
    <x v="0"/>
    <x v="3"/>
    <s v="OUTFLOWS"/>
    <s v="40"/>
    <s v="Public Works"/>
    <s v="55"/>
    <s v="Maintenance"/>
    <s v="510"/>
    <s v="Custodial"/>
    <s v="100.40.55.510-6600.07"/>
    <s v="Administrative Expenses Employee Recruitment"/>
    <n v="0"/>
    <n v="0"/>
    <n v="-200"/>
    <n v="-200"/>
    <n v="0"/>
  </r>
  <r>
    <s v="100"/>
    <x v="0"/>
    <x v="3"/>
    <s v="OUTFLOWS"/>
    <s v="40"/>
    <s v="Public Works"/>
    <s v="55"/>
    <s v="Maintenance"/>
    <s v="570"/>
    <s v="Streets"/>
    <s v="100.40.55.570-6200.02"/>
    <s v="Supplies Special Department"/>
    <n v="0"/>
    <n v="0"/>
    <n v="0"/>
    <n v="0"/>
    <n v="0"/>
  </r>
  <r>
    <s v="100"/>
    <x v="0"/>
    <x v="0"/>
    <s v="INFLOWS"/>
    <s v="40"/>
    <s v="Public Works"/>
    <s v="55"/>
    <s v="Maintenance"/>
    <s v="966"/>
    <s v="Parks"/>
    <s v="100.40.55.966-4560.06"/>
    <s v="Charges for Services-Parks Subdivision/Plan Check"/>
    <n v="0"/>
    <n v="0"/>
    <n v="25000"/>
    <n v="25000"/>
    <n v="0"/>
  </r>
  <r>
    <s v="100"/>
    <x v="0"/>
    <x v="0"/>
    <s v="INFLOWS"/>
    <s v="40"/>
    <s v="Public Works"/>
    <s v="55"/>
    <s v="Maintenance"/>
    <s v="966"/>
    <s v="Parks"/>
    <s v="100.40.55.966-4560.07"/>
    <s v="Charges for Services-Parks Inspection"/>
    <n v="0"/>
    <n v="0"/>
    <n v="10000"/>
    <n v="10000"/>
    <n v="0"/>
  </r>
  <r>
    <s v="100"/>
    <x v="0"/>
    <x v="0"/>
    <s v="INFLOWS"/>
    <s v="40"/>
    <s v="Public Works"/>
    <s v="55"/>
    <s v="Maintenance"/>
    <s v="966"/>
    <s v="Parks"/>
    <s v="100.40.55.966-4560.08"/>
    <s v="Charges for Services-Parks Design/Site Plan Review"/>
    <n v="0"/>
    <n v="0"/>
    <n v="13000"/>
    <n v="13000"/>
    <n v="0"/>
  </r>
  <r>
    <s v="100"/>
    <x v="0"/>
    <x v="0"/>
    <s v="INFLOWS"/>
    <s v="40"/>
    <s v="Public Works"/>
    <s v="55"/>
    <s v="Maintenance"/>
    <s v="966"/>
    <s v="Parks"/>
    <s v="100.40.55.966-4600.06"/>
    <s v="Charges for Services-General Government Miscellaneous Service"/>
    <n v="0"/>
    <n v="0"/>
    <n v="1000"/>
    <n v="1000"/>
    <n v="0"/>
  </r>
  <r>
    <s v="100"/>
    <x v="0"/>
    <x v="0"/>
    <s v="INFLOWS"/>
    <s v="40"/>
    <s v="Public Works"/>
    <s v="55"/>
    <s v="Maintenance"/>
    <s v="966"/>
    <s v="Parks"/>
    <s v="100.40.55.966-4850.38"/>
    <s v="Other Revenue Donation-Parks Memorials"/>
    <n v="0"/>
    <n v="0"/>
    <n v="3000"/>
    <n v="3000"/>
    <n v="0"/>
  </r>
  <r>
    <s v="100"/>
    <x v="0"/>
    <x v="2"/>
    <s v="OUTFLOWS"/>
    <s v="40"/>
    <s v="Public Works"/>
    <s v="55"/>
    <s v="Maintenance"/>
    <s v="966"/>
    <s v="Parks"/>
    <s v="100.40.55.966-5000.01"/>
    <s v="Salaries Regular"/>
    <n v="0"/>
    <n v="-852000"/>
    <n v="-1288364"/>
    <n v="-1299000"/>
    <n v="-10636"/>
  </r>
  <r>
    <s v="100"/>
    <x v="0"/>
    <x v="2"/>
    <s v="OUTFLOWS"/>
    <s v="40"/>
    <s v="Public Works"/>
    <s v="55"/>
    <s v="Maintenance"/>
    <s v="966"/>
    <s v="Parks"/>
    <s v="100.40.55.966-5000.02"/>
    <s v="Salaries Part Time"/>
    <n v="0"/>
    <n v="-112000"/>
    <n v="-296000"/>
    <n v="-296000"/>
    <n v="0"/>
  </r>
  <r>
    <s v="100"/>
    <x v="0"/>
    <x v="2"/>
    <s v="OUTFLOWS"/>
    <s v="40"/>
    <s v="Public Works"/>
    <s v="55"/>
    <s v="Maintenance"/>
    <s v="966"/>
    <s v="Parks"/>
    <s v="100.40.55.966-5000.03"/>
    <s v="Salaries Overtime"/>
    <n v="0"/>
    <n v="-8000"/>
    <n v="-12000"/>
    <n v="-22000"/>
    <n v="-10000"/>
  </r>
  <r>
    <s v="100"/>
    <x v="0"/>
    <x v="2"/>
    <s v="OUTFLOWS"/>
    <s v="40"/>
    <s v="Public Works"/>
    <s v="55"/>
    <s v="Maintenance"/>
    <s v="966"/>
    <s v="Parks"/>
    <s v="100.40.55.966-5000.07"/>
    <s v="Salaries Admin Leave Pay"/>
    <n v="0"/>
    <n v="-3000"/>
    <n v="-9424"/>
    <n v="-9424"/>
    <n v="0"/>
  </r>
  <r>
    <s v="100"/>
    <x v="0"/>
    <x v="2"/>
    <s v="OUTFLOWS"/>
    <s v="40"/>
    <s v="Public Works"/>
    <s v="55"/>
    <s v="Maintenance"/>
    <s v="966"/>
    <s v="Parks"/>
    <s v="100.40.55.966-5000.08"/>
    <s v="Salaries Longevity Pay"/>
    <n v="0"/>
    <n v="-8000"/>
    <n v="-19460"/>
    <n v="-19460"/>
    <n v="0"/>
  </r>
  <r>
    <s v="100"/>
    <x v="0"/>
    <x v="2"/>
    <s v="OUTFLOWS"/>
    <s v="40"/>
    <s v="Public Works"/>
    <s v="55"/>
    <s v="Maintenance"/>
    <s v="966"/>
    <s v="Parks"/>
    <s v="100.40.55.966-5000.11"/>
    <s v="Salaries Worker's Comp"/>
    <n v="0"/>
    <n v="0"/>
    <n v="0"/>
    <n v="0"/>
    <n v="0"/>
  </r>
  <r>
    <s v="100"/>
    <x v="0"/>
    <x v="2"/>
    <s v="OUTFLOWS"/>
    <s v="40"/>
    <s v="Public Works"/>
    <s v="55"/>
    <s v="Maintenance"/>
    <s v="966"/>
    <s v="Parks"/>
    <s v="100.40.55.966-5100.00"/>
    <s v="Benefits PERS Pool Liability"/>
    <n v="0"/>
    <n v="-181000"/>
    <n v="-314584"/>
    <n v="-277000"/>
    <n v="37584"/>
  </r>
  <r>
    <s v="100"/>
    <x v="0"/>
    <x v="2"/>
    <s v="OUTFLOWS"/>
    <s v="40"/>
    <s v="Public Works"/>
    <s v="55"/>
    <s v="Maintenance"/>
    <s v="966"/>
    <s v="Parks"/>
    <s v="100.40.55.966-5100.01"/>
    <s v="Benefits Retirement"/>
    <n v="0"/>
    <n v="-80000"/>
    <n v="-122321"/>
    <n v="-122321"/>
    <n v="0"/>
  </r>
  <r>
    <s v="100"/>
    <x v="0"/>
    <x v="2"/>
    <s v="OUTFLOWS"/>
    <s v="40"/>
    <s v="Public Works"/>
    <s v="55"/>
    <s v="Maintenance"/>
    <s v="966"/>
    <s v="Parks"/>
    <s v="100.40.55.966-5100.02"/>
    <s v="Benefits Health Insurance"/>
    <n v="0"/>
    <n v="-177000"/>
    <n v="-271394"/>
    <n v="-271394"/>
    <n v="0"/>
  </r>
  <r>
    <s v="100"/>
    <x v="0"/>
    <x v="2"/>
    <s v="OUTFLOWS"/>
    <s v="40"/>
    <s v="Public Works"/>
    <s v="55"/>
    <s v="Maintenance"/>
    <s v="966"/>
    <s v="Parks"/>
    <s v="100.40.55.966-5100.03"/>
    <s v="Benefits Dental Insurance"/>
    <n v="0"/>
    <n v="-12000"/>
    <n v="-18740"/>
    <n v="-18740"/>
    <n v="0"/>
  </r>
  <r>
    <s v="100"/>
    <x v="0"/>
    <x v="2"/>
    <s v="OUTFLOWS"/>
    <s v="40"/>
    <s v="Public Works"/>
    <s v="55"/>
    <s v="Maintenance"/>
    <s v="966"/>
    <s v="Parks"/>
    <s v="100.40.55.966-5100.04"/>
    <s v="Benefits Vision Insurance"/>
    <n v="0"/>
    <n v="-2000"/>
    <n v="-3132"/>
    <n v="-3132"/>
    <n v="0"/>
  </r>
  <r>
    <s v="100"/>
    <x v="0"/>
    <x v="2"/>
    <s v="OUTFLOWS"/>
    <s v="40"/>
    <s v="Public Works"/>
    <s v="55"/>
    <s v="Maintenance"/>
    <s v="966"/>
    <s v="Parks"/>
    <s v="100.40.55.966-5100.05"/>
    <s v="Benefits Life Insurance"/>
    <n v="0"/>
    <n v="-1000"/>
    <n v="-1466"/>
    <n v="-1466"/>
    <n v="0"/>
  </r>
  <r>
    <s v="100"/>
    <x v="0"/>
    <x v="2"/>
    <s v="OUTFLOWS"/>
    <s v="40"/>
    <s v="Public Works"/>
    <s v="55"/>
    <s v="Maintenance"/>
    <s v="966"/>
    <s v="Parks"/>
    <s v="100.40.55.966-5100.07"/>
    <s v="Benefits Long Term Disability"/>
    <n v="0"/>
    <n v="-3000"/>
    <n v="-7379"/>
    <n v="-7379"/>
    <n v="0"/>
  </r>
  <r>
    <s v="100"/>
    <x v="0"/>
    <x v="2"/>
    <s v="OUTFLOWS"/>
    <s v="40"/>
    <s v="Public Works"/>
    <s v="55"/>
    <s v="Maintenance"/>
    <s v="966"/>
    <s v="Parks"/>
    <s v="100.40.55.966-5100.08"/>
    <s v="Benefits Deferred Compensation"/>
    <n v="0"/>
    <n v="-26000"/>
    <n v="-42106"/>
    <n v="-42106"/>
    <n v="0"/>
  </r>
  <r>
    <s v="100"/>
    <x v="0"/>
    <x v="2"/>
    <s v="OUTFLOWS"/>
    <s v="40"/>
    <s v="Public Works"/>
    <s v="55"/>
    <s v="Maintenance"/>
    <s v="966"/>
    <s v="Parks"/>
    <s v="100.40.55.966-5100.09"/>
    <s v="Benefits Unemployment Insurance"/>
    <n v="0"/>
    <n v="-2000"/>
    <n v="0"/>
    <n v="0"/>
    <n v="0"/>
  </r>
  <r>
    <s v="100"/>
    <x v="0"/>
    <x v="2"/>
    <s v="OUTFLOWS"/>
    <s v="40"/>
    <s v="Public Works"/>
    <s v="55"/>
    <s v="Maintenance"/>
    <s v="966"/>
    <s v="Parks"/>
    <s v="100.40.55.966-5100.10"/>
    <s v="Benefits Uniform Allowance"/>
    <n v="0"/>
    <n v="-3000"/>
    <n v="-3900"/>
    <n v="-3900"/>
    <n v="0"/>
  </r>
  <r>
    <s v="100"/>
    <x v="0"/>
    <x v="2"/>
    <s v="OUTFLOWS"/>
    <s v="40"/>
    <s v="Public Works"/>
    <s v="55"/>
    <s v="Maintenance"/>
    <s v="966"/>
    <s v="Parks"/>
    <s v="100.40.55.966-5100.11"/>
    <s v="Benefits Medicare"/>
    <n v="0"/>
    <n v="-15000"/>
    <n v="-19784"/>
    <n v="-19784"/>
    <n v="0"/>
  </r>
  <r>
    <s v="100"/>
    <x v="0"/>
    <x v="2"/>
    <s v="OUTFLOWS"/>
    <s v="40"/>
    <s v="Public Works"/>
    <s v="55"/>
    <s v="Maintenance"/>
    <s v="966"/>
    <s v="Parks"/>
    <s v="100.40.55.966-5100.12"/>
    <s v="Benefits Annual Physical Exam"/>
    <n v="0"/>
    <n v="0"/>
    <n v="-2000"/>
    <n v="-2000"/>
    <n v="0"/>
  </r>
  <r>
    <s v="100"/>
    <x v="0"/>
    <x v="2"/>
    <s v="OUTFLOWS"/>
    <s v="40"/>
    <s v="Public Works"/>
    <s v="55"/>
    <s v="Maintenance"/>
    <s v="966"/>
    <s v="Parks"/>
    <s v="100.40.55.966-5100.15"/>
    <s v="Benefits Cell Phone Allowance"/>
    <n v="0"/>
    <n v="-3000"/>
    <n v="-4114"/>
    <n v="-4114"/>
    <n v="0"/>
  </r>
  <r>
    <s v="100"/>
    <x v="0"/>
    <x v="2"/>
    <s v="OUTFLOWS"/>
    <s v="40"/>
    <s v="Public Works"/>
    <s v="55"/>
    <s v="Maintenance"/>
    <s v="966"/>
    <s v="Parks"/>
    <s v="100.40.55.966-5100.17"/>
    <s v="Benefits Other Post Employment Benefits"/>
    <n v="0"/>
    <n v="-2000"/>
    <n v="-2500"/>
    <n v="-2500"/>
    <n v="0"/>
  </r>
  <r>
    <s v="100"/>
    <x v="0"/>
    <x v="3"/>
    <s v="OUTFLOWS"/>
    <s v="40"/>
    <s v="Public Works"/>
    <s v="55"/>
    <s v="Maintenance"/>
    <s v="966"/>
    <s v="Parks"/>
    <s v="100.40.55.966-6000.01"/>
    <s v="Professional Services General"/>
    <n v="0"/>
    <n v="0"/>
    <n v="-500"/>
    <n v="-500"/>
    <n v="0"/>
  </r>
  <r>
    <s v="100"/>
    <x v="0"/>
    <x v="3"/>
    <s v="OUTFLOWS"/>
    <s v="40"/>
    <s v="Public Works"/>
    <s v="55"/>
    <s v="Maintenance"/>
    <s v="966"/>
    <s v="Parks"/>
    <s v="100.40.55.966-6200.05"/>
    <s v="Supplies Gasoline"/>
    <n v="0"/>
    <n v="0"/>
    <n v="-95000"/>
    <n v="-95000"/>
    <n v="0"/>
  </r>
  <r>
    <s v="100"/>
    <x v="0"/>
    <x v="3"/>
    <s v="OUTFLOWS"/>
    <s v="40"/>
    <s v="Public Works"/>
    <s v="55"/>
    <s v="Maintenance"/>
    <s v="966"/>
    <s v="Parks"/>
    <s v="100.40.55.966-6200.06"/>
    <s v="Supplies Propane"/>
    <n v="0"/>
    <n v="0"/>
    <n v="-250"/>
    <n v="-250"/>
    <n v="0"/>
  </r>
  <r>
    <s v="100"/>
    <x v="0"/>
    <x v="3"/>
    <s v="OUTFLOWS"/>
    <s v="40"/>
    <s v="Public Works"/>
    <s v="55"/>
    <s v="Maintenance"/>
    <s v="966"/>
    <s v="Parks"/>
    <s v="100.40.55.966-6240.04"/>
    <s v="Supplies-Parks Volunteer"/>
    <n v="0"/>
    <n v="0"/>
    <n v="-400"/>
    <n v="-400"/>
    <n v="0"/>
  </r>
  <r>
    <s v="100"/>
    <x v="0"/>
    <x v="3"/>
    <s v="OUTFLOWS"/>
    <s v="40"/>
    <s v="Public Works"/>
    <s v="55"/>
    <s v="Maintenance"/>
    <s v="966"/>
    <s v="Parks"/>
    <s v="100.40.55.966-6240.06"/>
    <s v="Supplies-Parks Memorial Trees"/>
    <n v="0"/>
    <n v="0"/>
    <n v="-3000"/>
    <n v="-3000"/>
    <n v="0"/>
  </r>
  <r>
    <s v="100"/>
    <x v="0"/>
    <x v="3"/>
    <s v="OUTFLOWS"/>
    <s v="40"/>
    <s v="Public Works"/>
    <s v="55"/>
    <s v="Maintenance"/>
    <s v="966"/>
    <s v="Parks"/>
    <s v="100.40.55.966-6350.03"/>
    <s v="Maintenance Agreements &amp; Licenses Maintenance Agreements"/>
    <n v="0"/>
    <n v="0"/>
    <n v="-1500"/>
    <n v="-1500"/>
    <n v="0"/>
  </r>
  <r>
    <s v="100"/>
    <x v="0"/>
    <x v="3"/>
    <s v="OUTFLOWS"/>
    <s v="40"/>
    <s v="Public Works"/>
    <s v="55"/>
    <s v="Maintenance"/>
    <s v="966"/>
    <s v="Parks"/>
    <s v="100.40.55.966-6400.01"/>
    <s v="Repairs &amp; Maintenance Building"/>
    <n v="0"/>
    <n v="0"/>
    <n v="-14000"/>
    <n v="-14000"/>
    <n v="0"/>
  </r>
  <r>
    <s v="100"/>
    <x v="0"/>
    <x v="3"/>
    <s v="OUTFLOWS"/>
    <s v="40"/>
    <s v="Public Works"/>
    <s v="55"/>
    <s v="Maintenance"/>
    <s v="966"/>
    <s v="Parks"/>
    <s v="100.40.55.966-6400.03"/>
    <s v="Repairs &amp; Maintenance Major Repair &amp; Contingency"/>
    <n v="0"/>
    <n v="0"/>
    <n v="-140000"/>
    <n v="-140000"/>
    <n v="0"/>
  </r>
  <r>
    <s v="100"/>
    <x v="0"/>
    <x v="3"/>
    <s v="OUTFLOWS"/>
    <s v="40"/>
    <s v="Public Works"/>
    <s v="55"/>
    <s v="Maintenance"/>
    <s v="966"/>
    <s v="Parks"/>
    <s v="100.40.55.966-6400.07"/>
    <s v="Repairs &amp; Maintenance Radio Communication"/>
    <n v="0"/>
    <n v="0"/>
    <n v="-500"/>
    <n v="-500"/>
    <n v="0"/>
  </r>
  <r>
    <s v="100"/>
    <x v="0"/>
    <x v="3"/>
    <s v="OUTFLOWS"/>
    <s v="40"/>
    <s v="Public Works"/>
    <s v="55"/>
    <s v="Maintenance"/>
    <s v="966"/>
    <s v="Parks"/>
    <s v="100.40.55.966-6500.04"/>
    <s v="Claims &amp; Insurance Insurance Premiums"/>
    <n v="0"/>
    <n v="0"/>
    <n v="-126000"/>
    <n v="-126000"/>
    <n v="0"/>
  </r>
  <r>
    <s v="100"/>
    <x v="0"/>
    <x v="3"/>
    <s v="OUTFLOWS"/>
    <s v="40"/>
    <s v="Public Works"/>
    <s v="55"/>
    <s v="Maintenance"/>
    <s v="966"/>
    <s v="Parks"/>
    <s v="100.40.55.966-6600.01"/>
    <s v="Administrative Expenses Meetings"/>
    <n v="0"/>
    <n v="0"/>
    <n v="-280"/>
    <n v="-280"/>
    <n v="0"/>
  </r>
  <r>
    <s v="100"/>
    <x v="0"/>
    <x v="3"/>
    <s v="OUTFLOWS"/>
    <s v="40"/>
    <s v="Public Works"/>
    <s v="55"/>
    <s v="Maintenance"/>
    <s v="966"/>
    <s v="Parks"/>
    <s v="100.40.55.966-6600.03"/>
    <s v="Administrative Expenses Mileage Reimbursement"/>
    <n v="0"/>
    <n v="0"/>
    <n v="-100"/>
    <n v="-100"/>
    <n v="0"/>
  </r>
  <r>
    <s v="100"/>
    <x v="0"/>
    <x v="3"/>
    <s v="OUTFLOWS"/>
    <s v="40"/>
    <s v="Public Works"/>
    <s v="55"/>
    <s v="Maintenance"/>
    <s v="966"/>
    <s v="Parks"/>
    <s v="100.40.55.966-6000.07"/>
    <s v="Professional Services Weed Abatement"/>
    <n v="0"/>
    <n v="0"/>
    <n v="-120000"/>
    <n v="-120000"/>
    <n v="0"/>
  </r>
  <r>
    <s v="100"/>
    <x v="0"/>
    <x v="3"/>
    <s v="OUTFLOWS"/>
    <s v="40"/>
    <s v="Public Works"/>
    <s v="55"/>
    <s v="Maintenance"/>
    <s v="966"/>
    <s v="Parks"/>
    <s v="100.40.55.966-6000.09"/>
    <s v="Professional Services Uniform"/>
    <n v="0"/>
    <n v="0"/>
    <n v="-7000"/>
    <n v="-7000"/>
    <n v="0"/>
  </r>
  <r>
    <s v="100"/>
    <x v="0"/>
    <x v="3"/>
    <s v="OUTFLOWS"/>
    <s v="40"/>
    <s v="Public Works"/>
    <s v="55"/>
    <s v="Maintenance"/>
    <s v="966"/>
    <s v="Parks"/>
    <s v="100.40.55.966-6000.12"/>
    <s v="Professional Services Contract Services"/>
    <n v="0"/>
    <n v="0"/>
    <n v="-123000"/>
    <n v="-123000"/>
    <n v="0"/>
  </r>
  <r>
    <s v="100"/>
    <x v="0"/>
    <x v="3"/>
    <s v="OUTFLOWS"/>
    <s v="40"/>
    <s v="Public Works"/>
    <s v="55"/>
    <s v="Maintenance"/>
    <s v="966"/>
    <s v="Parks"/>
    <s v="100.40.55.966-6100.01"/>
    <s v="Utilities Electric"/>
    <n v="0"/>
    <n v="0"/>
    <n v="-164000"/>
    <n v="-88000"/>
    <n v="76000"/>
  </r>
  <r>
    <s v="100"/>
    <x v="0"/>
    <x v="3"/>
    <s v="OUTFLOWS"/>
    <s v="40"/>
    <s v="Public Works"/>
    <s v="55"/>
    <s v="Maintenance"/>
    <s v="966"/>
    <s v="Parks"/>
    <s v="100.40.55.966-6100.02"/>
    <s v="Utilities Telephone"/>
    <n v="0"/>
    <n v="0"/>
    <n v="-9000"/>
    <n v="-9000"/>
    <n v="0"/>
  </r>
  <r>
    <s v="100"/>
    <x v="0"/>
    <x v="3"/>
    <s v="OUTFLOWS"/>
    <s v="40"/>
    <s v="Public Works"/>
    <s v="55"/>
    <s v="Maintenance"/>
    <s v="966"/>
    <s v="Parks"/>
    <s v="100.40.55.966-6100.03"/>
    <s v="Utilities Data Transmission / ISP"/>
    <n v="0"/>
    <n v="0"/>
    <n v="-1000"/>
    <n v="-2000"/>
    <n v="-1000"/>
  </r>
  <r>
    <s v="100"/>
    <x v="0"/>
    <x v="3"/>
    <s v="OUTFLOWS"/>
    <s v="40"/>
    <s v="Public Works"/>
    <s v="55"/>
    <s v="Maintenance"/>
    <s v="966"/>
    <s v="Parks"/>
    <s v="100.40.55.966-6200.01"/>
    <s v="Supplies Office"/>
    <n v="0"/>
    <n v="0"/>
    <n v="-3500"/>
    <n v="-3500"/>
    <n v="0"/>
  </r>
  <r>
    <s v="100"/>
    <x v="0"/>
    <x v="3"/>
    <s v="OUTFLOWS"/>
    <s v="40"/>
    <s v="Public Works"/>
    <s v="55"/>
    <s v="Maintenance"/>
    <s v="966"/>
    <s v="Parks"/>
    <s v="100.40.55.966-6200.02"/>
    <s v="Supplies Special Department"/>
    <n v="0"/>
    <n v="0"/>
    <n v="-70000"/>
    <n v="-70000"/>
    <n v="0"/>
  </r>
  <r>
    <s v="100"/>
    <x v="0"/>
    <x v="3"/>
    <s v="OUTFLOWS"/>
    <s v="40"/>
    <s v="Public Works"/>
    <s v="55"/>
    <s v="Maintenance"/>
    <s v="966"/>
    <s v="Parks"/>
    <s v="100.40.55.966-6200.03"/>
    <s v="Supplies Copier Maintenance &amp; Supplies"/>
    <n v="0"/>
    <n v="0"/>
    <n v="-8500"/>
    <n v="-8500"/>
    <n v="0"/>
  </r>
  <r>
    <s v="100"/>
    <x v="0"/>
    <x v="3"/>
    <s v="OUTFLOWS"/>
    <s v="40"/>
    <s v="Public Works"/>
    <s v="55"/>
    <s v="Maintenance"/>
    <s v="966"/>
    <s v="Parks"/>
    <s v="100.40.55.966-6200.10"/>
    <s v="Supplies Protective Clothing"/>
    <n v="0"/>
    <n v="0"/>
    <n v="-4000"/>
    <n v="-4000"/>
    <n v="0"/>
  </r>
  <r>
    <s v="100"/>
    <x v="0"/>
    <x v="3"/>
    <s v="OUTFLOWS"/>
    <s v="40"/>
    <s v="Public Works"/>
    <s v="55"/>
    <s v="Maintenance"/>
    <s v="966"/>
    <s v="Parks"/>
    <s v="100.40.55.966-6240.02"/>
    <s v="Supplies-Parks Tree Replacement"/>
    <n v="0"/>
    <n v="0"/>
    <n v="-4000"/>
    <n v="-4000"/>
    <n v="0"/>
  </r>
  <r>
    <s v="100"/>
    <x v="0"/>
    <x v="3"/>
    <s v="OUTFLOWS"/>
    <s v="40"/>
    <s v="Public Works"/>
    <s v="55"/>
    <s v="Maintenance"/>
    <s v="966"/>
    <s v="Parks"/>
    <s v="100.40.55.966-6300.01"/>
    <s v="Dues &amp; Subscriptions Memberships"/>
    <n v="0"/>
    <n v="0"/>
    <n v="-3000"/>
    <n v="-3000"/>
    <n v="0"/>
  </r>
  <r>
    <s v="100"/>
    <x v="0"/>
    <x v="3"/>
    <s v="OUTFLOWS"/>
    <s v="40"/>
    <s v="Public Works"/>
    <s v="55"/>
    <s v="Maintenance"/>
    <s v="966"/>
    <s v="Parks"/>
    <s v="100.40.55.966-6300.02"/>
    <s v="Dues &amp; Subscriptions Publications"/>
    <n v="0"/>
    <n v="0"/>
    <n v="-200"/>
    <n v="-200"/>
    <n v="0"/>
  </r>
  <r>
    <s v="100"/>
    <x v="0"/>
    <x v="3"/>
    <s v="OUTFLOWS"/>
    <s v="40"/>
    <s v="Public Works"/>
    <s v="55"/>
    <s v="Maintenance"/>
    <s v="966"/>
    <s v="Parks"/>
    <s v="100.40.55.966-6300.03"/>
    <s v="Dues &amp; Subscriptions Certifications"/>
    <n v="0"/>
    <n v="0"/>
    <n v="-1500"/>
    <n v="-1500"/>
    <n v="0"/>
  </r>
  <r>
    <s v="100"/>
    <x v="0"/>
    <x v="3"/>
    <s v="OUTFLOWS"/>
    <s v="40"/>
    <s v="Public Works"/>
    <s v="55"/>
    <s v="Maintenance"/>
    <s v="966"/>
    <s v="Parks"/>
    <s v="100.40.55.966-6375.07"/>
    <s v="Operating Fees Permit"/>
    <n v="0"/>
    <n v="0"/>
    <n v="-2600"/>
    <n v="-2600"/>
    <n v="0"/>
  </r>
  <r>
    <s v="100"/>
    <x v="0"/>
    <x v="3"/>
    <s v="OUTFLOWS"/>
    <s v="40"/>
    <s v="Public Works"/>
    <s v="55"/>
    <s v="Maintenance"/>
    <s v="966"/>
    <s v="Parks"/>
    <s v="100.40.55.966-6400.02"/>
    <s v="Repairs &amp; Maintenance Minor Equipment/Other"/>
    <n v="0"/>
    <n v="0"/>
    <n v="-119000"/>
    <n v="-119000"/>
    <n v="0"/>
  </r>
  <r>
    <s v="100"/>
    <x v="0"/>
    <x v="3"/>
    <s v="OUTFLOWS"/>
    <s v="40"/>
    <s v="Public Works"/>
    <s v="55"/>
    <s v="Maintenance"/>
    <s v="966"/>
    <s v="Parks"/>
    <s v="100.40.55.966-6400.04"/>
    <s v="Repairs &amp; Maintenance Equipment Rental"/>
    <n v="0"/>
    <n v="0"/>
    <n v="-500"/>
    <n v="-500"/>
    <n v="0"/>
  </r>
  <r>
    <s v="100"/>
    <x v="0"/>
    <x v="3"/>
    <s v="OUTFLOWS"/>
    <s v="40"/>
    <s v="Public Works"/>
    <s v="55"/>
    <s v="Maintenance"/>
    <s v="966"/>
    <s v="Parks"/>
    <s v="100.40.55.966-6400.08"/>
    <s v="Repairs &amp; Maintenance Vandalism"/>
    <n v="0"/>
    <n v="0"/>
    <n v="-20000"/>
    <n v="-20000"/>
    <n v="0"/>
  </r>
  <r>
    <s v="100"/>
    <x v="0"/>
    <x v="3"/>
    <s v="OUTFLOWS"/>
    <s v="40"/>
    <s v="Public Works"/>
    <s v="55"/>
    <s v="Maintenance"/>
    <s v="966"/>
    <s v="Parks"/>
    <s v="100.40.55.966-6400.09"/>
    <s v="Repairs &amp; Maintenance Well"/>
    <n v="0"/>
    <n v="0"/>
    <n v="-30000"/>
    <n v="-30000"/>
    <n v="0"/>
  </r>
  <r>
    <s v="100"/>
    <x v="0"/>
    <x v="3"/>
    <s v="OUTFLOWS"/>
    <s v="40"/>
    <s v="Public Works"/>
    <s v="55"/>
    <s v="Maintenance"/>
    <s v="966"/>
    <s v="Parks"/>
    <s v="100.40.55.966-6400.20"/>
    <s v="Repairs &amp; Maintenance Property Maintenance"/>
    <n v="0"/>
    <n v="0"/>
    <n v="-5620"/>
    <n v="-5620"/>
    <n v="0"/>
  </r>
  <r>
    <s v="100"/>
    <x v="0"/>
    <x v="3"/>
    <s v="OUTFLOWS"/>
    <s v="40"/>
    <s v="Public Works"/>
    <s v="55"/>
    <s v="Maintenance"/>
    <s v="966"/>
    <s v="Parks"/>
    <s v="100.40.55.966-6600.04"/>
    <s v="Administrative Expenses Training/Conferences"/>
    <n v="0"/>
    <n v="0"/>
    <n v="-6000"/>
    <n v="-6000"/>
    <n v="0"/>
  </r>
  <r>
    <s v="100"/>
    <x v="0"/>
    <x v="4"/>
    <s v="OUTFLOWS"/>
    <s v="40"/>
    <s v="Public Works"/>
    <s v="55"/>
    <s v="Maintenance"/>
    <s v="966"/>
    <s v="Parks"/>
    <s v="100.40.55.966-8300.23"/>
    <s v="Capital Improvements-Parks Improvements"/>
    <n v="0"/>
    <n v="0"/>
    <n v="-498000"/>
    <n v="-498000"/>
    <n v="0"/>
  </r>
  <r>
    <s v="100"/>
    <x v="0"/>
    <x v="2"/>
    <s v="OUTFLOWS"/>
    <s v="40"/>
    <s v="Public Works"/>
    <s v="60"/>
    <s v="Fleet"/>
    <s v="001"/>
    <s v="Administration"/>
    <s v="100.40.60.001-5000.01"/>
    <s v="Salaries Regular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000.03"/>
    <s v="Salaries Overtim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000.06"/>
    <s v="Salaries Out of Class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000.08"/>
    <s v="Salaries Longevity Pay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000.11"/>
    <s v="Salaries Worker's Comp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1"/>
    <s v="Benefits Retirement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2"/>
    <s v="Benefits Health Insuranc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3"/>
    <s v="Benefits Dental Insuranc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4"/>
    <s v="Benefits Vision Insuranc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5"/>
    <s v="Benefits Life Insuranc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6"/>
    <s v="Benefits Worker's Comp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7"/>
    <s v="Benefits Long Term Disability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8"/>
    <s v="Benefits Deferred Compensation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09"/>
    <s v="Benefits Unemployment Insuranc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10"/>
    <s v="Benefits Uniform Allowanc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11"/>
    <s v="Benefits Medicare"/>
    <n v="0"/>
    <n v="0"/>
    <n v="0"/>
    <n v="0"/>
    <n v="0"/>
  </r>
  <r>
    <s v="100"/>
    <x v="0"/>
    <x v="2"/>
    <s v="OUTFLOWS"/>
    <s v="40"/>
    <s v="Public Works"/>
    <s v="60"/>
    <s v="Fleet"/>
    <s v="001"/>
    <s v="Administration"/>
    <s v="100.40.60.001-5100.12"/>
    <s v="Benefits Annual Physical Exam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000.01"/>
    <s v="Professional Services General"/>
    <n v="0"/>
    <n v="-1000"/>
    <n v="0"/>
    <n v="0"/>
    <n v="0"/>
  </r>
  <r>
    <s v="100"/>
    <x v="0"/>
    <x v="3"/>
    <s v="OUTFLOWS"/>
    <s v="40"/>
    <s v="Public Works"/>
    <s v="60"/>
    <s v="Fleet"/>
    <s v="001"/>
    <s v="Administration"/>
    <s v="100.40.60.001-6100.01"/>
    <s v="Utilities Electric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100.02"/>
    <s v="Utilities Telephone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200.02"/>
    <s v="Supplies Special Department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200.06"/>
    <s v="Supplies Propane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200.08"/>
    <s v="Supplies Uniforms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280.38"/>
    <s v="Supplies-Public Works Global Supplies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400.05"/>
    <s v="Repairs &amp; Maintenance Vehicle"/>
    <n v="0"/>
    <n v="0"/>
    <n v="0"/>
    <n v="0"/>
    <n v="0"/>
  </r>
  <r>
    <s v="100"/>
    <x v="0"/>
    <x v="3"/>
    <s v="OUTFLOWS"/>
    <s v="40"/>
    <s v="Public Works"/>
    <s v="60"/>
    <s v="Fleet"/>
    <s v="001"/>
    <s v="Administration"/>
    <s v="100.40.60.001-6600.07"/>
    <s v="Administrative Expenses Employee Recruitment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000.01"/>
    <s v="Salaries Regular"/>
    <n v="-150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000.03"/>
    <s v="Salaries Overtime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000.06"/>
    <s v="Salaries Out of Class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000.08"/>
    <s v="Salaries Longevity Pay"/>
    <n v="-1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000.10"/>
    <s v="Salaries Furloughs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000.11"/>
    <s v="Salaries Worker's Comp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0"/>
    <s v="Benefits PERS Pool Liability"/>
    <n v="-29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1"/>
    <s v="Benefits Retirement"/>
    <n v="-15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2"/>
    <s v="Benefits Health Insurance"/>
    <n v="-37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3"/>
    <s v="Benefits Dental Insurance"/>
    <n v="-3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4"/>
    <s v="Benefits Vision Insurance"/>
    <n v="-1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5"/>
    <s v="Benefits Life Insurance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6"/>
    <s v="Benefits Worker's Comp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7"/>
    <s v="Benefits Long Term Disability"/>
    <n v="-1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08"/>
    <s v="Benefits Deferred Compensation"/>
    <n v="-3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10"/>
    <s v="Benefits Uniform Allowance"/>
    <n v="-1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11"/>
    <s v="Benefits Medicare"/>
    <n v="-200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12"/>
    <s v="Benefits Annual Physical Exam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15"/>
    <s v="Benefits Cell Phone Allowance"/>
    <n v="0"/>
    <n v="0"/>
    <n v="0"/>
    <n v="0"/>
    <n v="0"/>
  </r>
  <r>
    <s v="100"/>
    <x v="0"/>
    <x v="2"/>
    <s v="OUTFLOWS"/>
    <s v="40"/>
    <s v="Public Works"/>
    <s v="60"/>
    <s v="Fleet"/>
    <s v="520"/>
    <s v="Light Duty"/>
    <s v="100.40.60.520-5100.17"/>
    <s v="Benefits Other Post Employment Benefits"/>
    <n v="-25000"/>
    <n v="0"/>
    <n v="-500"/>
    <n v="-500"/>
    <n v="0"/>
  </r>
  <r>
    <s v="100"/>
    <x v="0"/>
    <x v="3"/>
    <s v="OUTFLOWS"/>
    <s v="40"/>
    <s v="Public Works"/>
    <s v="60"/>
    <s v="Fleet"/>
    <s v="520"/>
    <s v="Light Duty"/>
    <s v="100.40.60.520-6000.09"/>
    <s v="Professional Services Uniform"/>
    <n v="-2000"/>
    <n v="-1000"/>
    <n v="-1500"/>
    <n v="-1500"/>
    <n v="0"/>
  </r>
  <r>
    <s v="100"/>
    <x v="0"/>
    <x v="3"/>
    <s v="OUTFLOWS"/>
    <s v="40"/>
    <s v="Public Works"/>
    <s v="60"/>
    <s v="Fleet"/>
    <s v="520"/>
    <s v="Light Duty"/>
    <s v="100.40.60.520-6100.01"/>
    <s v="Utilities Electric"/>
    <n v="-19000"/>
    <n v="-27000"/>
    <n v="-28000"/>
    <n v="-28000"/>
    <n v="0"/>
  </r>
  <r>
    <s v="100"/>
    <x v="0"/>
    <x v="3"/>
    <s v="OUTFLOWS"/>
    <s v="40"/>
    <s v="Public Works"/>
    <s v="60"/>
    <s v="Fleet"/>
    <s v="520"/>
    <s v="Light Duty"/>
    <s v="100.40.60.520-6100.02"/>
    <s v="Utilities Telephone"/>
    <n v="0"/>
    <n v="0"/>
    <n v="-2200"/>
    <n v="-2200"/>
    <n v="0"/>
  </r>
  <r>
    <s v="100"/>
    <x v="0"/>
    <x v="3"/>
    <s v="OUTFLOWS"/>
    <s v="40"/>
    <s v="Public Works"/>
    <s v="60"/>
    <s v="Fleet"/>
    <s v="520"/>
    <s v="Light Duty"/>
    <s v="100.40.60.520-6200.01"/>
    <s v="Supplies Office"/>
    <n v="-1000"/>
    <n v="-1000"/>
    <n v="-800"/>
    <n v="-800"/>
    <n v="0"/>
  </r>
  <r>
    <s v="100"/>
    <x v="0"/>
    <x v="3"/>
    <s v="OUTFLOWS"/>
    <s v="40"/>
    <s v="Public Works"/>
    <s v="60"/>
    <s v="Fleet"/>
    <s v="520"/>
    <s v="Light Duty"/>
    <s v="100.40.60.520-6200.02"/>
    <s v="Supplies Special Department"/>
    <n v="-28000"/>
    <n v="-37000"/>
    <n v="-37708"/>
    <n v="-37708"/>
    <n v="0"/>
  </r>
  <r>
    <s v="100"/>
    <x v="0"/>
    <x v="3"/>
    <s v="OUTFLOWS"/>
    <s v="40"/>
    <s v="Public Works"/>
    <s v="60"/>
    <s v="Fleet"/>
    <s v="520"/>
    <s v="Light Duty"/>
    <s v="100.40.60.520-6200.03"/>
    <s v="Supplies Copier Maintenance &amp; Supplies"/>
    <n v="-1000"/>
    <n v="-1000"/>
    <n v="-700"/>
    <n v="-700"/>
    <n v="0"/>
  </r>
  <r>
    <s v="100"/>
    <x v="0"/>
    <x v="3"/>
    <s v="OUTFLOWS"/>
    <s v="40"/>
    <s v="Public Works"/>
    <s v="60"/>
    <s v="Fleet"/>
    <s v="520"/>
    <s v="Light Duty"/>
    <s v="100.40.60.520-6200.05"/>
    <s v="Supplies Gasoline"/>
    <n v="-3000"/>
    <n v="-1000"/>
    <n v="-2850"/>
    <n v="-2850"/>
    <n v="0"/>
  </r>
  <r>
    <s v="100"/>
    <x v="0"/>
    <x v="3"/>
    <s v="OUTFLOWS"/>
    <s v="40"/>
    <s v="Public Works"/>
    <s v="60"/>
    <s v="Fleet"/>
    <s v="520"/>
    <s v="Light Duty"/>
    <s v="100.40.60.520-6200.06"/>
    <s v="Supplies Propane"/>
    <n v="0"/>
    <n v="0"/>
    <n v="-350"/>
    <n v="-350"/>
    <n v="0"/>
  </r>
  <r>
    <s v="100"/>
    <x v="0"/>
    <x v="3"/>
    <s v="OUTFLOWS"/>
    <s v="40"/>
    <s v="Public Works"/>
    <s v="60"/>
    <s v="Fleet"/>
    <s v="520"/>
    <s v="Light Duty"/>
    <s v="100.40.60.520-6280.14"/>
    <s v="Supplies-Public Works Protective Clothing"/>
    <n v="0"/>
    <n v="-1000"/>
    <n v="-1100"/>
    <n v="-1100"/>
    <n v="0"/>
  </r>
  <r>
    <s v="100"/>
    <x v="0"/>
    <x v="3"/>
    <s v="OUTFLOWS"/>
    <s v="40"/>
    <s v="Public Works"/>
    <s v="60"/>
    <s v="Fleet"/>
    <s v="520"/>
    <s v="Light Duty"/>
    <s v="100.40.60.520-6280.38"/>
    <s v="Supplies-Public Works Global Supplies"/>
    <n v="-26000"/>
    <n v="-17000"/>
    <n v="-35000"/>
    <n v="-35000"/>
    <n v="0"/>
  </r>
  <r>
    <s v="100"/>
    <x v="0"/>
    <x v="3"/>
    <s v="OUTFLOWS"/>
    <s v="40"/>
    <s v="Public Works"/>
    <s v="60"/>
    <s v="Fleet"/>
    <s v="520"/>
    <s v="Light Duty"/>
    <s v="100.40.60.520-6300.01"/>
    <s v="Dues &amp; Subscriptions Memberships"/>
    <n v="0"/>
    <n v="0"/>
    <n v="0"/>
    <n v="0"/>
    <n v="0"/>
  </r>
  <r>
    <s v="100"/>
    <x v="0"/>
    <x v="3"/>
    <s v="OUTFLOWS"/>
    <s v="40"/>
    <s v="Public Works"/>
    <s v="60"/>
    <s v="Fleet"/>
    <s v="520"/>
    <s v="Light Duty"/>
    <s v="100.40.60.520-6300.03"/>
    <s v="Dues &amp; Subscriptions Certifications"/>
    <n v="0"/>
    <n v="0"/>
    <n v="-300"/>
    <n v="-300"/>
    <n v="0"/>
  </r>
  <r>
    <s v="100"/>
    <x v="0"/>
    <x v="3"/>
    <s v="OUTFLOWS"/>
    <s v="40"/>
    <s v="Public Works"/>
    <s v="60"/>
    <s v="Fleet"/>
    <s v="520"/>
    <s v="Light Duty"/>
    <s v="100.40.60.520-6350.01"/>
    <s v="Maintenance Agreements &amp; Licenses License/Software Maintenance"/>
    <n v="-8000"/>
    <n v="-9000"/>
    <n v="-14600"/>
    <n v="-14600"/>
    <n v="0"/>
  </r>
  <r>
    <s v="100"/>
    <x v="0"/>
    <x v="3"/>
    <s v="OUTFLOWS"/>
    <s v="40"/>
    <s v="Public Works"/>
    <s v="60"/>
    <s v="Fleet"/>
    <s v="520"/>
    <s v="Light Duty"/>
    <s v="100.40.60.520-6350.03"/>
    <s v="Maintenance Agreements &amp; Licenses Maintenance Agreements"/>
    <n v="0"/>
    <n v="0"/>
    <n v="0"/>
    <n v="0"/>
    <n v="0"/>
  </r>
  <r>
    <s v="100"/>
    <x v="0"/>
    <x v="3"/>
    <s v="OUTFLOWS"/>
    <s v="40"/>
    <s v="Public Works"/>
    <s v="60"/>
    <s v="Fleet"/>
    <s v="520"/>
    <s v="Light Duty"/>
    <s v="100.40.60.520-6375.07"/>
    <s v="Operating Fees Permit"/>
    <n v="-3000"/>
    <n v="-3000"/>
    <n v="-5815"/>
    <n v="-5815"/>
    <n v="0"/>
  </r>
  <r>
    <s v="100"/>
    <x v="0"/>
    <x v="3"/>
    <s v="OUTFLOWS"/>
    <s v="40"/>
    <s v="Public Works"/>
    <s v="60"/>
    <s v="Fleet"/>
    <s v="520"/>
    <s v="Light Duty"/>
    <s v="100.40.60.520-6400.02"/>
    <s v="Repairs &amp; Maintenance Minor Equipment/Other"/>
    <n v="-3000"/>
    <n v="-4000"/>
    <n v="-5000"/>
    <n v="-5000"/>
    <n v="0"/>
  </r>
  <r>
    <s v="100"/>
    <x v="0"/>
    <x v="3"/>
    <s v="OUTFLOWS"/>
    <s v="40"/>
    <s v="Public Works"/>
    <s v="60"/>
    <s v="Fleet"/>
    <s v="520"/>
    <s v="Light Duty"/>
    <s v="100.40.60.520-6400.04"/>
    <s v="Repairs &amp; Maintenance Equipment Rental"/>
    <n v="-2000"/>
    <n v="-5000"/>
    <n v="-9500"/>
    <n v="-9500"/>
    <n v="0"/>
  </r>
  <r>
    <s v="100"/>
    <x v="0"/>
    <x v="3"/>
    <s v="OUTFLOWS"/>
    <s v="40"/>
    <s v="Public Works"/>
    <s v="60"/>
    <s v="Fleet"/>
    <s v="520"/>
    <s v="Light Duty"/>
    <s v="100.40.60.520-6400.05"/>
    <s v="Repairs &amp; Maintenance Vehicle"/>
    <n v="-135000"/>
    <n v="-152000"/>
    <n v="-200000"/>
    <n v="-240000"/>
    <n v="-40000"/>
  </r>
  <r>
    <s v="100"/>
    <x v="0"/>
    <x v="3"/>
    <s v="OUTFLOWS"/>
    <s v="40"/>
    <s v="Public Works"/>
    <s v="60"/>
    <s v="Fleet"/>
    <s v="520"/>
    <s v="Light Duty"/>
    <s v="100.40.60.520-6400.20"/>
    <s v="Repairs &amp; Maintenance Property Maintenance"/>
    <n v="-7000"/>
    <n v="-6000"/>
    <n v="-6800"/>
    <n v="-6800"/>
    <n v="0"/>
  </r>
  <r>
    <s v="100"/>
    <x v="0"/>
    <x v="3"/>
    <s v="OUTFLOWS"/>
    <s v="40"/>
    <s v="Public Works"/>
    <s v="60"/>
    <s v="Fleet"/>
    <s v="520"/>
    <s v="Light Duty"/>
    <s v="100.40.60.520-6500.04"/>
    <s v="Claims &amp; Insurance Insurance Premiums"/>
    <n v="0"/>
    <n v="0"/>
    <n v="0"/>
    <n v="0"/>
    <n v="0"/>
  </r>
  <r>
    <s v="100"/>
    <x v="0"/>
    <x v="3"/>
    <s v="OUTFLOWS"/>
    <s v="40"/>
    <s v="Public Works"/>
    <s v="60"/>
    <s v="Fleet"/>
    <s v="520"/>
    <s v="Light Duty"/>
    <s v="100.40.60.520-6600.01"/>
    <s v="Administrative Expenses Meetings"/>
    <n v="0"/>
    <n v="0"/>
    <n v="-200"/>
    <n v="-200"/>
    <n v="0"/>
  </r>
  <r>
    <s v="100"/>
    <x v="0"/>
    <x v="3"/>
    <s v="OUTFLOWS"/>
    <s v="40"/>
    <s v="Public Works"/>
    <s v="60"/>
    <s v="Fleet"/>
    <s v="520"/>
    <s v="Light Duty"/>
    <s v="100.40.60.520-6600.04"/>
    <s v="Administrative Expenses Training/Conferences"/>
    <n v="-1000"/>
    <n v="-1000"/>
    <n v="-2100"/>
    <n v="-2100"/>
    <n v="0"/>
  </r>
  <r>
    <s v="100"/>
    <x v="0"/>
    <x v="3"/>
    <s v="OUTFLOWS"/>
    <s v="40"/>
    <s v="Public Works"/>
    <s v="60"/>
    <s v="Fleet"/>
    <s v="520"/>
    <s v="Light Duty"/>
    <s v="100.40.60.520-6600.07"/>
    <s v="Administrative Expenses Employee Recruitment"/>
    <n v="0"/>
    <n v="0"/>
    <n v="0"/>
    <n v="0"/>
    <n v="0"/>
  </r>
  <r>
    <s v="100"/>
    <x v="0"/>
    <x v="4"/>
    <s v="OUTFLOWS"/>
    <s v="40"/>
    <s v="Public Works"/>
    <s v="60"/>
    <s v="Fleet"/>
    <s v="520"/>
    <s v="Light Duty"/>
    <s v="100.40.60.520-7000.03"/>
    <s v="Capital Outlay Equipment New"/>
    <n v="-20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000.01"/>
    <s v="Salaries Regular"/>
    <n v="-36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000.03"/>
    <s v="Salaries Overtime"/>
    <n v="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000.08"/>
    <s v="Salaries Longevity Pay"/>
    <n v="-1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0"/>
    <s v="Benefits PERS Pool Liability"/>
    <n v="-7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1"/>
    <s v="Benefits Retirement"/>
    <n v="-4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2"/>
    <s v="Benefits Health Insurance"/>
    <n v="-11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3"/>
    <s v="Benefits Dental Insurance"/>
    <n v="-1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4"/>
    <s v="Benefits Vision Insurance"/>
    <n v="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5"/>
    <s v="Benefits Life Insurance"/>
    <n v="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6"/>
    <s v="Benefits Worker's Comp"/>
    <n v="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7"/>
    <s v="Benefits Long Term Disability"/>
    <n v="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08"/>
    <s v="Benefits Deferred Compensation"/>
    <n v="-2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10"/>
    <s v="Benefits Uniform Allowance"/>
    <n v="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11"/>
    <s v="Benefits Medicare"/>
    <n v="-1000"/>
    <n v="0"/>
    <n v="0"/>
    <n v="0"/>
    <n v="0"/>
  </r>
  <r>
    <s v="100"/>
    <x v="0"/>
    <x v="2"/>
    <s v="OUTFLOWS"/>
    <s v="40"/>
    <s v="Public Works"/>
    <s v="60"/>
    <s v="Fleet"/>
    <s v="530"/>
    <s v="Heavy Duty"/>
    <s v="100.40.60.530-5100.12"/>
    <s v="Benefits Annual Physical Exam"/>
    <n v="0"/>
    <n v="0"/>
    <n v="0"/>
    <n v="0"/>
    <n v="0"/>
  </r>
  <r>
    <s v="100"/>
    <x v="0"/>
    <x v="3"/>
    <s v="OUTFLOWS"/>
    <s v="40"/>
    <s v="Public Works"/>
    <s v="60"/>
    <s v="Fleet"/>
    <s v="530"/>
    <s v="Heavy Duty"/>
    <s v="100.40.60.530-6000.09"/>
    <s v="Professional Services Uniform"/>
    <n v="-2000"/>
    <n v="-1000"/>
    <n v="-1500"/>
    <n v="-1500"/>
    <n v="0"/>
  </r>
  <r>
    <s v="100"/>
    <x v="0"/>
    <x v="3"/>
    <s v="OUTFLOWS"/>
    <s v="40"/>
    <s v="Public Works"/>
    <s v="60"/>
    <s v="Fleet"/>
    <s v="530"/>
    <s v="Heavy Duty"/>
    <s v="100.40.60.530-6100.01"/>
    <s v="Utilities Electric"/>
    <n v="-19000"/>
    <n v="-23000"/>
    <n v="-25000"/>
    <n v="-25000"/>
    <n v="0"/>
  </r>
  <r>
    <s v="100"/>
    <x v="0"/>
    <x v="3"/>
    <s v="OUTFLOWS"/>
    <s v="40"/>
    <s v="Public Works"/>
    <s v="60"/>
    <s v="Fleet"/>
    <s v="530"/>
    <s v="Heavy Duty"/>
    <s v="100.40.60.530-6100.02"/>
    <s v="Utilities Telephone"/>
    <n v="0"/>
    <n v="0"/>
    <n v="-13000"/>
    <n v="-13000"/>
    <n v="0"/>
  </r>
  <r>
    <s v="100"/>
    <x v="0"/>
    <x v="3"/>
    <s v="OUTFLOWS"/>
    <s v="40"/>
    <s v="Public Works"/>
    <s v="60"/>
    <s v="Fleet"/>
    <s v="530"/>
    <s v="Heavy Duty"/>
    <s v="100.40.60.530-6200.01"/>
    <s v="Supplies Office"/>
    <n v="0"/>
    <n v="0"/>
    <n v="0"/>
    <n v="0"/>
    <n v="0"/>
  </r>
  <r>
    <s v="100"/>
    <x v="0"/>
    <x v="3"/>
    <s v="OUTFLOWS"/>
    <s v="40"/>
    <s v="Public Works"/>
    <s v="60"/>
    <s v="Fleet"/>
    <s v="530"/>
    <s v="Heavy Duty"/>
    <s v="100.40.60.530-6200.02"/>
    <s v="Supplies Special Department"/>
    <n v="-5000"/>
    <n v="-13000"/>
    <n v="-13500"/>
    <n v="-13500"/>
    <n v="0"/>
  </r>
  <r>
    <s v="100"/>
    <x v="0"/>
    <x v="3"/>
    <s v="OUTFLOWS"/>
    <s v="40"/>
    <s v="Public Works"/>
    <s v="60"/>
    <s v="Fleet"/>
    <s v="530"/>
    <s v="Heavy Duty"/>
    <s v="100.40.60.530-6200.03"/>
    <s v="Supplies Copier Maintenance &amp; Supplies"/>
    <n v="0"/>
    <n v="0"/>
    <n v="0"/>
    <n v="0"/>
    <n v="0"/>
  </r>
  <r>
    <s v="100"/>
    <x v="0"/>
    <x v="3"/>
    <s v="OUTFLOWS"/>
    <s v="40"/>
    <s v="Public Works"/>
    <s v="60"/>
    <s v="Fleet"/>
    <s v="530"/>
    <s v="Heavy Duty"/>
    <s v="100.40.60.530-6200.05"/>
    <s v="Supplies Gasoline"/>
    <n v="-1000"/>
    <n v="-1000"/>
    <n v="-1000"/>
    <n v="-1000"/>
    <n v="0"/>
  </r>
  <r>
    <s v="100"/>
    <x v="0"/>
    <x v="3"/>
    <s v="OUTFLOWS"/>
    <s v="40"/>
    <s v="Public Works"/>
    <s v="60"/>
    <s v="Fleet"/>
    <s v="530"/>
    <s v="Heavy Duty"/>
    <s v="100.40.60.530-6200.06"/>
    <s v="Supplies Propane"/>
    <n v="0"/>
    <n v="0"/>
    <n v="-350"/>
    <n v="-350"/>
    <n v="0"/>
  </r>
  <r>
    <s v="100"/>
    <x v="0"/>
    <x v="3"/>
    <s v="OUTFLOWS"/>
    <s v="40"/>
    <s v="Public Works"/>
    <s v="60"/>
    <s v="Fleet"/>
    <s v="530"/>
    <s v="Heavy Duty"/>
    <s v="100.40.60.530-6280.14"/>
    <s v="Supplies-Public Works Protective Clothing"/>
    <n v="0"/>
    <n v="0"/>
    <n v="-1000"/>
    <n v="-1000"/>
    <n v="0"/>
  </r>
  <r>
    <s v="100"/>
    <x v="0"/>
    <x v="3"/>
    <s v="OUTFLOWS"/>
    <s v="40"/>
    <s v="Public Works"/>
    <s v="60"/>
    <s v="Fleet"/>
    <s v="530"/>
    <s v="Heavy Duty"/>
    <s v="100.40.60.530-6280.38"/>
    <s v="Supplies-Public Works Global Supplies"/>
    <n v="-10000"/>
    <n v="-6000"/>
    <n v="-10000"/>
    <n v="-10000"/>
    <n v="0"/>
  </r>
  <r>
    <s v="100"/>
    <x v="0"/>
    <x v="3"/>
    <s v="OUTFLOWS"/>
    <s v="40"/>
    <s v="Public Works"/>
    <s v="60"/>
    <s v="Fleet"/>
    <s v="530"/>
    <s v="Heavy Duty"/>
    <s v="100.40.60.530-6300.03"/>
    <s v="Dues &amp; Subscriptions Certifications"/>
    <n v="0"/>
    <n v="0"/>
    <n v="-150"/>
    <n v="-150"/>
    <n v="0"/>
  </r>
  <r>
    <s v="100"/>
    <x v="0"/>
    <x v="3"/>
    <s v="OUTFLOWS"/>
    <s v="40"/>
    <s v="Public Works"/>
    <s v="60"/>
    <s v="Fleet"/>
    <s v="530"/>
    <s v="Heavy Duty"/>
    <s v="100.40.60.530-6350.01"/>
    <s v="Maintenance Agreements &amp; Licenses License/Software Maintenance"/>
    <n v="0"/>
    <n v="0"/>
    <n v="0"/>
    <n v="0"/>
    <n v="0"/>
  </r>
  <r>
    <s v="100"/>
    <x v="0"/>
    <x v="3"/>
    <s v="OUTFLOWS"/>
    <s v="40"/>
    <s v="Public Works"/>
    <s v="60"/>
    <s v="Fleet"/>
    <s v="530"/>
    <s v="Heavy Duty"/>
    <s v="100.40.60.530-6350.03"/>
    <s v="Maintenance Agreements &amp; Licenses Maintenance Agreements"/>
    <n v="0"/>
    <n v="0"/>
    <n v="0"/>
    <n v="0"/>
    <n v="0"/>
  </r>
  <r>
    <s v="100"/>
    <x v="0"/>
    <x v="3"/>
    <s v="OUTFLOWS"/>
    <s v="40"/>
    <s v="Public Works"/>
    <s v="60"/>
    <s v="Fleet"/>
    <s v="530"/>
    <s v="Heavy Duty"/>
    <s v="100.40.60.530-6400.02"/>
    <s v="Repairs &amp; Maintenance Minor Equipment/Other"/>
    <n v="-1000"/>
    <n v="-2000"/>
    <n v="-5000"/>
    <n v="-5000"/>
    <n v="0"/>
  </r>
  <r>
    <s v="100"/>
    <x v="0"/>
    <x v="3"/>
    <s v="OUTFLOWS"/>
    <s v="40"/>
    <s v="Public Works"/>
    <s v="60"/>
    <s v="Fleet"/>
    <s v="530"/>
    <s v="Heavy Duty"/>
    <s v="100.40.60.530-6400.04"/>
    <s v="Repairs &amp; Maintenance Equipment Rental"/>
    <n v="-1000"/>
    <n v="-1000"/>
    <n v="-3500"/>
    <n v="-3500"/>
    <n v="0"/>
  </r>
  <r>
    <s v="100"/>
    <x v="0"/>
    <x v="3"/>
    <s v="OUTFLOWS"/>
    <s v="40"/>
    <s v="Public Works"/>
    <s v="60"/>
    <s v="Fleet"/>
    <s v="530"/>
    <s v="Heavy Duty"/>
    <s v="100.40.60.530-6400.05"/>
    <s v="Repairs &amp; Maintenance Vehicle"/>
    <n v="-78000"/>
    <n v="-68000"/>
    <n v="-97611"/>
    <n v="-123611"/>
    <n v="-26000"/>
  </r>
  <r>
    <s v="100"/>
    <x v="0"/>
    <x v="3"/>
    <s v="OUTFLOWS"/>
    <s v="40"/>
    <s v="Public Works"/>
    <s v="60"/>
    <s v="Fleet"/>
    <s v="530"/>
    <s v="Heavy Duty"/>
    <s v="100.40.60.530-6500.04"/>
    <s v="Claims &amp; Insurance Insurance Premiums"/>
    <n v="0"/>
    <n v="0"/>
    <n v="-1000"/>
    <n v="-1000"/>
    <n v="0"/>
  </r>
  <r>
    <s v="100"/>
    <x v="0"/>
    <x v="3"/>
    <s v="OUTFLOWS"/>
    <s v="40"/>
    <s v="Public Works"/>
    <s v="60"/>
    <s v="Fleet"/>
    <s v="530"/>
    <s v="Heavy Duty"/>
    <s v="100.40.60.530-6600.01"/>
    <s v="Administrative Expenses Meetings"/>
    <n v="0"/>
    <n v="0"/>
    <n v="0"/>
    <n v="0"/>
    <n v="0"/>
  </r>
  <r>
    <s v="100"/>
    <x v="0"/>
    <x v="3"/>
    <s v="OUTFLOWS"/>
    <s v="40"/>
    <s v="Public Works"/>
    <s v="60"/>
    <s v="Fleet"/>
    <s v="530"/>
    <s v="Heavy Duty"/>
    <s v="100.40.60.530-6600.04"/>
    <s v="Administrative Expenses Training/Conferences"/>
    <n v="0"/>
    <n v="0"/>
    <n v="-1000"/>
    <n v="-1000"/>
    <n v="0"/>
  </r>
  <r>
    <s v="100"/>
    <x v="0"/>
    <x v="3"/>
    <s v="OUTFLOWS"/>
    <s v="40"/>
    <s v="Public Works"/>
    <s v="60"/>
    <s v="Fleet"/>
    <s v="530"/>
    <s v="Heavy Duty"/>
    <s v="100.40.60.530-6600.07"/>
    <s v="Administrative Expenses Employee Recruitment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000.01"/>
    <s v="Salaries Regular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000.03"/>
    <s v="Salaries Overtime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000.07"/>
    <s v="Salaries Admin Leave Pay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000.08"/>
    <s v="Salaries Longevity Pay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000.10"/>
    <s v="Salaries Furloughs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000.12"/>
    <s v="Salaries Compensated Absences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1"/>
    <s v="Benefits Retirement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2"/>
    <s v="Benefits Health Insurance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3"/>
    <s v="Benefits Dental Insurance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4"/>
    <s v="Benefits Vision Insurance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5"/>
    <s v="Benefits Life Insurance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6"/>
    <s v="Benefits Worker's Comp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7"/>
    <s v="Benefits Long Term Disability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08"/>
    <s v="Benefits Deferred Compensation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10"/>
    <s v="Benefits Uniform Allowance"/>
    <n v="0"/>
    <n v="0"/>
    <n v="0"/>
    <n v="0"/>
    <n v="0"/>
  </r>
  <r>
    <s v="100"/>
    <x v="0"/>
    <x v="2"/>
    <s v="OUTFLOWS"/>
    <s v="40"/>
    <s v="Public Works"/>
    <s v="65"/>
    <s v="Storm Drainage"/>
    <s v="015"/>
    <s v="Administration/Engineering"/>
    <s v="100.40.65.015-5100.11"/>
    <s v="Benefits Medicare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000.01"/>
    <s v="Professional Services General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000.10"/>
    <s v="Professional Services Consultant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100.01"/>
    <s v="Utilities Electric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200.02"/>
    <s v="Supplies Special Department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300.01"/>
    <s v="Dues &amp; Subscriptions Memberships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350.01"/>
    <s v="Maintenance Agreements &amp; Licenses License/Software Maintenance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500.04"/>
    <s v="Claims &amp; Insurance Insurance Premiums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600.01"/>
    <s v="Administrative Expenses Meetings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600.03"/>
    <s v="Administrative Expenses Mileage Reimbursement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600.04"/>
    <s v="Administrative Expenses Training/Conferences"/>
    <n v="0"/>
    <n v="0"/>
    <n v="0"/>
    <n v="0"/>
    <n v="0"/>
  </r>
  <r>
    <s v="100"/>
    <x v="0"/>
    <x v="3"/>
    <s v="OUTFLOWS"/>
    <s v="40"/>
    <s v="Public Works"/>
    <s v="65"/>
    <s v="Storm Drainage"/>
    <s v="015"/>
    <s v="Administration/Engineering"/>
    <s v="100.40.65.015-6600.23"/>
    <s v="Administrative Expenses Public Education"/>
    <n v="0"/>
    <n v="0"/>
    <n v="0"/>
    <n v="0"/>
    <n v="0"/>
  </r>
  <r>
    <s v="100"/>
    <x v="0"/>
    <x v="2"/>
    <s v="OUTFLOWS"/>
    <s v="40"/>
    <s v="Public Works"/>
    <s v="65"/>
    <s v="Storm Drainage"/>
    <s v="540"/>
    <s v="Operations &amp; Maintenance"/>
    <s v="100.40.65.540-5000.01"/>
    <s v="Salaries Regular"/>
    <n v="-52000"/>
    <n v="-51000"/>
    <n v="-84268"/>
    <n v="-63000"/>
    <n v="21268"/>
  </r>
  <r>
    <s v="100"/>
    <x v="0"/>
    <x v="2"/>
    <s v="OUTFLOWS"/>
    <s v="40"/>
    <s v="Public Works"/>
    <s v="65"/>
    <s v="Storm Drainage"/>
    <s v="540"/>
    <s v="Operations &amp; Maintenance"/>
    <s v="100.40.65.540-5000.03"/>
    <s v="Salaries Overtime"/>
    <n v="-1000"/>
    <n v="-2000"/>
    <n v="0"/>
    <n v="-5000"/>
    <n v="-5000"/>
  </r>
  <r>
    <s v="100"/>
    <x v="0"/>
    <x v="2"/>
    <s v="OUTFLOWS"/>
    <s v="40"/>
    <s v="Public Works"/>
    <s v="65"/>
    <s v="Storm Drainage"/>
    <s v="540"/>
    <s v="Operations &amp; Maintenance"/>
    <s v="100.40.65.540-5000.08"/>
    <s v="Salaries Longevity Pay"/>
    <n v="0"/>
    <n v="0"/>
    <n v="-1595"/>
    <n v="-1595"/>
    <n v="0"/>
  </r>
  <r>
    <s v="100"/>
    <x v="0"/>
    <x v="2"/>
    <s v="OUTFLOWS"/>
    <s v="40"/>
    <s v="Public Works"/>
    <s v="65"/>
    <s v="Storm Drainage"/>
    <s v="540"/>
    <s v="Operations &amp; Maintenance"/>
    <s v="100.40.65.540-5000.11"/>
    <s v="Salaries Worker's Comp"/>
    <n v="0"/>
    <n v="0"/>
    <n v="0"/>
    <n v="0"/>
    <n v="0"/>
  </r>
  <r>
    <s v="100"/>
    <x v="0"/>
    <x v="2"/>
    <s v="OUTFLOWS"/>
    <s v="40"/>
    <s v="Public Works"/>
    <s v="65"/>
    <s v="Storm Drainage"/>
    <s v="540"/>
    <s v="Operations &amp; Maintenance"/>
    <s v="100.40.65.540-5100.00"/>
    <s v="Benefits PERS Pool Liability"/>
    <n v="-9000"/>
    <n v="-10000"/>
    <n v="-16569"/>
    <n v="-15000"/>
    <n v="1569"/>
  </r>
  <r>
    <s v="100"/>
    <x v="0"/>
    <x v="2"/>
    <s v="OUTFLOWS"/>
    <s v="40"/>
    <s v="Public Works"/>
    <s v="65"/>
    <s v="Storm Drainage"/>
    <s v="540"/>
    <s v="Operations &amp; Maintenance"/>
    <s v="100.40.65.540-5100.01"/>
    <s v="Benefits Retirement"/>
    <n v="-5000"/>
    <n v="-6000"/>
    <n v="-10000"/>
    <n v="-10000"/>
    <n v="0"/>
  </r>
  <r>
    <s v="100"/>
    <x v="0"/>
    <x v="2"/>
    <s v="OUTFLOWS"/>
    <s v="40"/>
    <s v="Public Works"/>
    <s v="65"/>
    <s v="Storm Drainage"/>
    <s v="540"/>
    <s v="Operations &amp; Maintenance"/>
    <s v="100.40.65.540-5100.02"/>
    <s v="Benefits Health Insurance"/>
    <n v="-8000"/>
    <n v="-15000"/>
    <n v="-27015"/>
    <n v="-27015"/>
    <n v="0"/>
  </r>
  <r>
    <s v="100"/>
    <x v="0"/>
    <x v="2"/>
    <s v="OUTFLOWS"/>
    <s v="40"/>
    <s v="Public Works"/>
    <s v="65"/>
    <s v="Storm Drainage"/>
    <s v="540"/>
    <s v="Operations &amp; Maintenance"/>
    <s v="100.40.65.540-5100.03"/>
    <s v="Benefits Dental Insurance"/>
    <n v="-1000"/>
    <n v="-1000"/>
    <n v="-834"/>
    <n v="-834"/>
    <n v="0"/>
  </r>
  <r>
    <s v="100"/>
    <x v="0"/>
    <x v="2"/>
    <s v="OUTFLOWS"/>
    <s v="40"/>
    <s v="Public Works"/>
    <s v="65"/>
    <s v="Storm Drainage"/>
    <s v="540"/>
    <s v="Operations &amp; Maintenance"/>
    <s v="100.40.65.540-5100.04"/>
    <s v="Benefits Vision Insurance"/>
    <n v="0"/>
    <n v="0"/>
    <n v="-302"/>
    <n v="-302"/>
    <n v="0"/>
  </r>
  <r>
    <s v="100"/>
    <x v="0"/>
    <x v="2"/>
    <s v="OUTFLOWS"/>
    <s v="40"/>
    <s v="Public Works"/>
    <s v="65"/>
    <s v="Storm Drainage"/>
    <s v="540"/>
    <s v="Operations &amp; Maintenance"/>
    <s v="100.40.65.540-5100.05"/>
    <s v="Benefits Life Insurance"/>
    <n v="0"/>
    <n v="0"/>
    <n v="-39"/>
    <n v="-39"/>
    <n v="0"/>
  </r>
  <r>
    <s v="100"/>
    <x v="0"/>
    <x v="2"/>
    <s v="OUTFLOWS"/>
    <s v="40"/>
    <s v="Public Works"/>
    <s v="65"/>
    <s v="Storm Drainage"/>
    <s v="540"/>
    <s v="Operations &amp; Maintenance"/>
    <s v="100.40.65.540-5100.06"/>
    <s v="Benefits Worker's Comp"/>
    <n v="-3000"/>
    <n v="-3000"/>
    <n v="-3000"/>
    <n v="-4000"/>
    <n v="-1000"/>
  </r>
  <r>
    <s v="100"/>
    <x v="0"/>
    <x v="2"/>
    <s v="OUTFLOWS"/>
    <s v="40"/>
    <s v="Public Works"/>
    <s v="65"/>
    <s v="Storm Drainage"/>
    <s v="540"/>
    <s v="Operations &amp; Maintenance"/>
    <s v="100.40.65.540-5100.07"/>
    <s v="Benefits Long Term Disability"/>
    <n v="0"/>
    <n v="0"/>
    <n v="-296"/>
    <n v="-296"/>
    <n v="0"/>
  </r>
  <r>
    <s v="100"/>
    <x v="0"/>
    <x v="2"/>
    <s v="OUTFLOWS"/>
    <s v="40"/>
    <s v="Public Works"/>
    <s v="65"/>
    <s v="Storm Drainage"/>
    <s v="540"/>
    <s v="Operations &amp; Maintenance"/>
    <s v="100.40.65.540-5100.08"/>
    <s v="Benefits Deferred Compensation"/>
    <n v="-2000"/>
    <n v="-2000"/>
    <n v="-4155"/>
    <n v="-4155"/>
    <n v="0"/>
  </r>
  <r>
    <s v="100"/>
    <x v="0"/>
    <x v="2"/>
    <s v="OUTFLOWS"/>
    <s v="40"/>
    <s v="Public Works"/>
    <s v="65"/>
    <s v="Storm Drainage"/>
    <s v="540"/>
    <s v="Operations &amp; Maintenance"/>
    <s v="100.40.65.540-5100.09"/>
    <s v="Benefits Unemployment Insurance"/>
    <n v="-5000"/>
    <n v="-7000"/>
    <n v="0"/>
    <n v="0"/>
    <n v="0"/>
  </r>
  <r>
    <s v="100"/>
    <x v="0"/>
    <x v="2"/>
    <s v="OUTFLOWS"/>
    <s v="40"/>
    <s v="Public Works"/>
    <s v="65"/>
    <s v="Storm Drainage"/>
    <s v="540"/>
    <s v="Operations &amp; Maintenance"/>
    <s v="100.40.65.540-5100.10"/>
    <s v="Benefits Uniform Allowance"/>
    <n v="0"/>
    <n v="0"/>
    <n v="-435"/>
    <n v="-435"/>
    <n v="0"/>
  </r>
  <r>
    <s v="100"/>
    <x v="0"/>
    <x v="2"/>
    <s v="OUTFLOWS"/>
    <s v="40"/>
    <s v="Public Works"/>
    <s v="65"/>
    <s v="Storm Drainage"/>
    <s v="540"/>
    <s v="Operations &amp; Maintenance"/>
    <s v="100.40.65.540-5100.11"/>
    <s v="Benefits Medicare"/>
    <n v="-1000"/>
    <n v="-1000"/>
    <n v="-1299"/>
    <n v="-1299"/>
    <n v="0"/>
  </r>
  <r>
    <s v="100"/>
    <x v="0"/>
    <x v="2"/>
    <s v="OUTFLOWS"/>
    <s v="40"/>
    <s v="Public Works"/>
    <s v="65"/>
    <s v="Storm Drainage"/>
    <s v="540"/>
    <s v="Operations &amp; Maintenance"/>
    <s v="100.40.65.540-5100.12"/>
    <s v="Benefits Annual Physical Exam"/>
    <n v="0"/>
    <n v="0"/>
    <n v="0"/>
    <n v="0"/>
    <n v="0"/>
  </r>
  <r>
    <s v="100"/>
    <x v="0"/>
    <x v="2"/>
    <s v="OUTFLOWS"/>
    <s v="40"/>
    <s v="Public Works"/>
    <s v="65"/>
    <s v="Storm Drainage"/>
    <s v="540"/>
    <s v="Operations &amp; Maintenance"/>
    <s v="100.40.65.540-5100.17"/>
    <s v="Benefits Other Post Employment Benefits"/>
    <n v="-6000"/>
    <n v="-6000"/>
    <n v="-6500"/>
    <n v="-6500"/>
    <n v="0"/>
  </r>
  <r>
    <s v="100"/>
    <x v="0"/>
    <x v="3"/>
    <s v="OUTFLOWS"/>
    <s v="40"/>
    <s v="Public Works"/>
    <s v="65"/>
    <s v="Storm Drainage"/>
    <s v="540"/>
    <s v="Operations &amp; Maintenance"/>
    <s v="100.40.65.540-6000.01"/>
    <s v="Professional Services General"/>
    <n v="0"/>
    <n v="0"/>
    <n v="-5000"/>
    <n v="-5000"/>
    <n v="0"/>
  </r>
  <r>
    <s v="100"/>
    <x v="0"/>
    <x v="3"/>
    <s v="OUTFLOWS"/>
    <s v="40"/>
    <s v="Public Works"/>
    <s v="65"/>
    <s v="Storm Drainage"/>
    <s v="540"/>
    <s v="Operations &amp; Maintenance"/>
    <s v="100.40.65.540-6000.12"/>
    <s v="Professional Services Contract Services"/>
    <n v="0"/>
    <n v="0"/>
    <n v="-5000"/>
    <n v="-5000"/>
    <n v="0"/>
  </r>
  <r>
    <s v="100"/>
    <x v="0"/>
    <x v="3"/>
    <s v="OUTFLOWS"/>
    <s v="40"/>
    <s v="Public Works"/>
    <s v="65"/>
    <s v="Storm Drainage"/>
    <s v="540"/>
    <s v="Operations &amp; Maintenance"/>
    <s v="100.40.65.540-6100.01"/>
    <s v="Utilities Electric"/>
    <n v="-90000"/>
    <n v="-88000"/>
    <n v="-71000"/>
    <n v="-90000"/>
    <n v="-19000"/>
  </r>
  <r>
    <s v="100"/>
    <x v="0"/>
    <x v="3"/>
    <s v="OUTFLOWS"/>
    <s v="40"/>
    <s v="Public Works"/>
    <s v="65"/>
    <s v="Storm Drainage"/>
    <s v="540"/>
    <s v="Operations &amp; Maintenance"/>
    <s v="100.40.65.540-6280.08"/>
    <s v="Supplies-Public Works Pump"/>
    <n v="0"/>
    <n v="0"/>
    <n v="-12500"/>
    <n v="-12500"/>
    <n v="0"/>
  </r>
  <r>
    <s v="100"/>
    <x v="0"/>
    <x v="3"/>
    <s v="OUTFLOWS"/>
    <s v="40"/>
    <s v="Public Works"/>
    <s v="65"/>
    <s v="Storm Drainage"/>
    <s v="540"/>
    <s v="Operations &amp; Maintenance"/>
    <s v="100.40.65.540-6280.09"/>
    <s v="Supplies-Public Works Storm Drain System"/>
    <n v="-2000"/>
    <n v="0"/>
    <n v="-5000"/>
    <n v="-5000"/>
    <n v="0"/>
  </r>
  <r>
    <s v="100"/>
    <x v="0"/>
    <x v="3"/>
    <s v="OUTFLOWS"/>
    <s v="40"/>
    <s v="Public Works"/>
    <s v="65"/>
    <s v="Storm Drainage"/>
    <s v="540"/>
    <s v="Operations &amp; Maintenance"/>
    <s v="100.40.65.540-6280.10"/>
    <s v="Supplies-Public Works Storm Drain Basin"/>
    <n v="0"/>
    <n v="0"/>
    <n v="-5000"/>
    <n v="-5000"/>
    <n v="0"/>
  </r>
  <r>
    <s v="100"/>
    <x v="0"/>
    <x v="3"/>
    <s v="OUTFLOWS"/>
    <s v="40"/>
    <s v="Public Works"/>
    <s v="65"/>
    <s v="Storm Drainage"/>
    <s v="540"/>
    <s v="Operations &amp; Maintenance"/>
    <s v="100.40.65.540-6280.15"/>
    <s v="Supplies-Public Works Mechanics Tools"/>
    <n v="0"/>
    <n v="0"/>
    <n v="-500"/>
    <n v="-500"/>
    <n v="0"/>
  </r>
  <r>
    <s v="100"/>
    <x v="0"/>
    <x v="3"/>
    <s v="OUTFLOWS"/>
    <s v="40"/>
    <s v="Public Works"/>
    <s v="65"/>
    <s v="Storm Drainage"/>
    <s v="540"/>
    <s v="Operations &amp; Maintenance"/>
    <s v="100.40.65.540-6350.04"/>
    <s v="Maintenance Agreements &amp; Licenses SCADA"/>
    <n v="-40000"/>
    <n v="-40000"/>
    <n v="-80000"/>
    <n v="-80000"/>
    <n v="0"/>
  </r>
  <r>
    <s v="100"/>
    <x v="0"/>
    <x v="3"/>
    <s v="OUTFLOWS"/>
    <s v="40"/>
    <s v="Public Works"/>
    <s v="65"/>
    <s v="Storm Drainage"/>
    <s v="540"/>
    <s v="Operations &amp; Maintenance"/>
    <s v="100.40.65.540-6400.01"/>
    <s v="Repairs &amp; Maintenance Building"/>
    <n v="0"/>
    <n v="0"/>
    <n v="-18495"/>
    <n v="-18495"/>
    <n v="0"/>
  </r>
  <r>
    <s v="100"/>
    <x v="0"/>
    <x v="3"/>
    <s v="OUTFLOWS"/>
    <s v="40"/>
    <s v="Public Works"/>
    <s v="65"/>
    <s v="Storm Drainage"/>
    <s v="540"/>
    <s v="Operations &amp; Maintenance"/>
    <s v="100.40.65.540-6400.02"/>
    <s v="Repairs &amp; Maintenance Minor Equipment/Other"/>
    <n v="0"/>
    <n v="-3000"/>
    <n v="-5000"/>
    <n v="-5000"/>
    <n v="0"/>
  </r>
  <r>
    <s v="100"/>
    <x v="0"/>
    <x v="3"/>
    <s v="OUTFLOWS"/>
    <s v="40"/>
    <s v="Public Works"/>
    <s v="65"/>
    <s v="Storm Drainage"/>
    <s v="540"/>
    <s v="Operations &amp; Maintenance"/>
    <s v="100.40.65.540-6400.04"/>
    <s v="Repairs &amp; Maintenance Equipment Rental"/>
    <n v="0"/>
    <n v="0"/>
    <n v="-10000"/>
    <n v="-10000"/>
    <n v="0"/>
  </r>
  <r>
    <s v="100"/>
    <x v="0"/>
    <x v="3"/>
    <s v="OUTFLOWS"/>
    <s v="40"/>
    <s v="Public Works"/>
    <s v="65"/>
    <s v="Storm Drainage"/>
    <s v="540"/>
    <s v="Operations &amp; Maintenance"/>
    <s v="100.40.65.540-6400.12"/>
    <s v="Repairs &amp; Maintenance Pump"/>
    <n v="0"/>
    <n v="-16000"/>
    <n v="-90000"/>
    <n v="-90000"/>
    <n v="0"/>
  </r>
  <r>
    <s v="100"/>
    <x v="0"/>
    <x v="3"/>
    <s v="OUTFLOWS"/>
    <s v="40"/>
    <s v="Public Works"/>
    <s v="65"/>
    <s v="Storm Drainage"/>
    <s v="540"/>
    <s v="Operations &amp; Maintenance"/>
    <s v="100.40.65.540-6400.13"/>
    <s v="Repairs &amp; Maintenance Storm Drain"/>
    <n v="0"/>
    <n v="0"/>
    <n v="-5000"/>
    <n v="-5000"/>
    <n v="0"/>
  </r>
  <r>
    <s v="100"/>
    <x v="0"/>
    <x v="3"/>
    <s v="OUTFLOWS"/>
    <s v="40"/>
    <s v="Public Works"/>
    <s v="65"/>
    <s v="Storm Drainage"/>
    <s v="540"/>
    <s v="Operations &amp; Maintenance"/>
    <s v="100.40.65.540-6500.04"/>
    <s v="Claims &amp; Insurance Insurance Premiums"/>
    <n v="-5000"/>
    <n v="-5000"/>
    <n v="-5400"/>
    <n v="-5000"/>
    <n v="400"/>
  </r>
  <r>
    <s v="100"/>
    <x v="0"/>
    <x v="2"/>
    <s v="OUTFLOWS"/>
    <s v="40"/>
    <s v="Public Works"/>
    <s v="65"/>
    <s v="Storm Drainage"/>
    <s v="560"/>
    <s v="Regulatory"/>
    <s v="100.40.65.560-5000.01"/>
    <s v="Salaries Regular"/>
    <n v="-17000"/>
    <n v="-300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000.03"/>
    <s v="Salaries Overtime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000.07"/>
    <s v="Salaries Admin Leave Pay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000.08"/>
    <s v="Salaries Longevity Pay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000.10"/>
    <s v="Salaries Furloughs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0"/>
    <s v="Benefits PERS Pool Liability"/>
    <n v="-200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1"/>
    <s v="Benefits Retirement"/>
    <n v="-100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2"/>
    <s v="Benefits Health Insurance"/>
    <n v="-100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3"/>
    <s v="Benefits Dental Insurance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4"/>
    <s v="Benefits Vision Insurance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5"/>
    <s v="Benefits Life Insurance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6"/>
    <s v="Benefits Worker's Comp"/>
    <n v="-1000"/>
    <n v="-1000"/>
    <n v="-1800"/>
    <n v="-2000"/>
    <n v="-200"/>
  </r>
  <r>
    <s v="100"/>
    <x v="0"/>
    <x v="2"/>
    <s v="OUTFLOWS"/>
    <s v="40"/>
    <s v="Public Works"/>
    <s v="65"/>
    <s v="Storm Drainage"/>
    <s v="560"/>
    <s v="Regulatory"/>
    <s v="100.40.65.560-5100.07"/>
    <s v="Benefits Long Term Disability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8"/>
    <s v="Benefits Deferred Compensation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09"/>
    <s v="Benefits Unemployment Insurance"/>
    <n v="0"/>
    <n v="-100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11"/>
    <s v="Benefits Medicare"/>
    <n v="0"/>
    <n v="0"/>
    <n v="0"/>
    <n v="0"/>
    <n v="0"/>
  </r>
  <r>
    <s v="100"/>
    <x v="0"/>
    <x v="2"/>
    <s v="OUTFLOWS"/>
    <s v="40"/>
    <s v="Public Works"/>
    <s v="65"/>
    <s v="Storm Drainage"/>
    <s v="560"/>
    <s v="Regulatory"/>
    <s v="100.40.65.560-5100.15"/>
    <s v="Benefits Cell Phone Allowance"/>
    <n v="0"/>
    <n v="0"/>
    <n v="0"/>
    <n v="0"/>
    <n v="0"/>
  </r>
  <r>
    <s v="100"/>
    <x v="0"/>
    <x v="3"/>
    <s v="OUTFLOWS"/>
    <s v="40"/>
    <s v="Public Works"/>
    <s v="65"/>
    <s v="Storm Drainage"/>
    <s v="560"/>
    <s v="Regulatory"/>
    <s v="100.40.65.560-6000.01"/>
    <s v="Professional Services General"/>
    <n v="0"/>
    <n v="0"/>
    <n v="-8000"/>
    <n v="-8000"/>
    <n v="0"/>
  </r>
  <r>
    <s v="100"/>
    <x v="0"/>
    <x v="3"/>
    <s v="OUTFLOWS"/>
    <s v="40"/>
    <s v="Public Works"/>
    <s v="65"/>
    <s v="Storm Drainage"/>
    <s v="560"/>
    <s v="Regulatory"/>
    <s v="100.40.65.560-6000.13"/>
    <s v="Professional Services Compliance Monitoring"/>
    <n v="-12000"/>
    <n v="-52000"/>
    <n v="-100000"/>
    <n v="-100000"/>
    <n v="0"/>
  </r>
  <r>
    <s v="100"/>
    <x v="0"/>
    <x v="3"/>
    <s v="OUTFLOWS"/>
    <s v="40"/>
    <s v="Public Works"/>
    <s v="65"/>
    <s v="Storm Drainage"/>
    <s v="560"/>
    <s v="Regulatory"/>
    <s v="100.40.65.560-6200.02"/>
    <s v="Supplies Special Department"/>
    <n v="0"/>
    <n v="0"/>
    <n v="-76300"/>
    <n v="-76300"/>
    <n v="0"/>
  </r>
  <r>
    <s v="100"/>
    <x v="0"/>
    <x v="3"/>
    <s v="OUTFLOWS"/>
    <s v="40"/>
    <s v="Public Works"/>
    <s v="65"/>
    <s v="Storm Drainage"/>
    <s v="560"/>
    <s v="Regulatory"/>
    <s v="100.40.65.560-6375.01"/>
    <s v="Operating Fees NPDES Permit Renewal"/>
    <n v="-28000"/>
    <n v="-30000"/>
    <n v="-45000"/>
    <n v="-45000"/>
    <n v="0"/>
  </r>
  <r>
    <s v="100"/>
    <x v="0"/>
    <x v="3"/>
    <s v="OUTFLOWS"/>
    <s v="40"/>
    <s v="Public Works"/>
    <s v="65"/>
    <s v="Storm Drainage"/>
    <s v="560"/>
    <s v="Regulatory"/>
    <s v="100.40.65.560-6375.02"/>
    <s v="Operating Fees NPDES Permit Compliance"/>
    <n v="-21000"/>
    <n v="-21000"/>
    <n v="-25000"/>
    <n v="-25000"/>
    <n v="0"/>
  </r>
  <r>
    <s v="100"/>
    <x v="0"/>
    <x v="3"/>
    <s v="OUTFLOWS"/>
    <s v="40"/>
    <s v="Public Works"/>
    <s v="65"/>
    <s v="Storm Drainage"/>
    <s v="560"/>
    <s v="Regulatory"/>
    <s v="100.40.65.560-6600.04"/>
    <s v="Administrative Expenses Training/Conferences"/>
    <n v="-4000"/>
    <n v="0"/>
    <n v="-6000"/>
    <n v="-6000"/>
    <n v="0"/>
  </r>
  <r>
    <s v="100"/>
    <x v="0"/>
    <x v="3"/>
    <s v="OUTFLOWS"/>
    <s v="40"/>
    <s v="Public Works"/>
    <s v="65"/>
    <s v="Storm Drainage"/>
    <s v="560"/>
    <s v="Regulatory"/>
    <s v="100.40.65.560-6600.05"/>
    <s v="Administrative Expenses Public/Legal Advertisement"/>
    <n v="0"/>
    <n v="0"/>
    <n v="-1500"/>
    <n v="-1500"/>
    <n v="0"/>
  </r>
  <r>
    <s v="100"/>
    <x v="0"/>
    <x v="3"/>
    <s v="OUTFLOWS"/>
    <s v="40"/>
    <s v="Public Works"/>
    <s v="65"/>
    <s v="Storm Drainage"/>
    <s v="560"/>
    <s v="Regulatory"/>
    <s v="100.40.65.560-6600.23"/>
    <s v="Administrative Expenses Public Education"/>
    <n v="-4000"/>
    <n v="-1000"/>
    <n v="-6000"/>
    <n v="-6000"/>
    <n v="0"/>
  </r>
  <r>
    <s v="100"/>
    <x v="0"/>
    <x v="2"/>
    <s v="OUTFLOWS"/>
    <s v="40"/>
    <s v="Public Works"/>
    <s v="70"/>
    <s v="Transportation"/>
    <s v="570"/>
    <s v="Streets"/>
    <s v="100.40.70.570-5000.01"/>
    <s v="Salaries Regular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000.02"/>
    <s v="Salaries Part Time"/>
    <n v="-3100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000.03"/>
    <s v="Salaries Overtime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000.10"/>
    <s v="Salaries Furloughs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0"/>
    <s v="Benefits PERS Pool Liability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1"/>
    <s v="Benefits Retirement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2"/>
    <s v="Benefits Health Insurance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3"/>
    <s v="Benefits Dental Insurance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4"/>
    <s v="Benefits Vision Insurance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5"/>
    <s v="Benefits Life Insurance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6"/>
    <s v="Benefits Worker's Comp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7"/>
    <s v="Benefits Long Term Disability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8"/>
    <s v="Benefits Deferred Compensation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09"/>
    <s v="Benefits Unemployment Insurance"/>
    <n v="0"/>
    <n v="-500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10"/>
    <s v="Benefits Uniform Allowance"/>
    <n v="0"/>
    <n v="0"/>
    <n v="0"/>
    <n v="0"/>
    <n v="0"/>
  </r>
  <r>
    <s v="100"/>
    <x v="0"/>
    <x v="2"/>
    <s v="OUTFLOWS"/>
    <s v="40"/>
    <s v="Public Works"/>
    <s v="70"/>
    <s v="Transportation"/>
    <s v="570"/>
    <s v="Streets"/>
    <s v="100.40.70.570-5100.11"/>
    <s v="Benefits Medicare"/>
    <n v="0"/>
    <n v="0"/>
    <n v="0"/>
    <n v="0"/>
    <n v="0"/>
  </r>
  <r>
    <s v="100"/>
    <x v="0"/>
    <x v="3"/>
    <s v="OUTFLOWS"/>
    <s v="40"/>
    <s v="Public Works"/>
    <s v="70"/>
    <s v="Transportation"/>
    <s v="570"/>
    <s v="Streets"/>
    <s v="100.40.70.570-6000.01"/>
    <s v="Professional Services General"/>
    <n v="-51000"/>
    <n v="-24000"/>
    <n v="-100000"/>
    <n v="-100000"/>
    <n v="0"/>
  </r>
  <r>
    <s v="100"/>
    <x v="0"/>
    <x v="3"/>
    <s v="OUTFLOWS"/>
    <s v="40"/>
    <s v="Public Works"/>
    <s v="70"/>
    <s v="Transportation"/>
    <s v="570"/>
    <s v="Streets"/>
    <s v="100.40.70.570-6100.01"/>
    <s v="Utilities Electric"/>
    <n v="-8000"/>
    <n v="-20000"/>
    <n v="-9000"/>
    <n v="-9000"/>
    <n v="0"/>
  </r>
  <r>
    <s v="100"/>
    <x v="0"/>
    <x v="3"/>
    <s v="OUTFLOWS"/>
    <s v="40"/>
    <s v="Public Works"/>
    <s v="70"/>
    <s v="Transportation"/>
    <s v="570"/>
    <s v="Streets"/>
    <s v="100.40.70.570-6100.02"/>
    <s v="Utilities Telephone"/>
    <n v="-2000"/>
    <n v="-1000"/>
    <n v="-2400"/>
    <n v="-2400"/>
    <n v="0"/>
  </r>
  <r>
    <s v="100"/>
    <x v="0"/>
    <x v="3"/>
    <s v="OUTFLOWS"/>
    <s v="40"/>
    <s v="Public Works"/>
    <s v="70"/>
    <s v="Transportation"/>
    <s v="570"/>
    <s v="Streets"/>
    <s v="100.40.70.570-6200.01"/>
    <s v="Supplies Office"/>
    <n v="0"/>
    <n v="0"/>
    <n v="-200"/>
    <n v="-200"/>
    <n v="0"/>
  </r>
  <r>
    <s v="100"/>
    <x v="0"/>
    <x v="3"/>
    <s v="OUTFLOWS"/>
    <s v="40"/>
    <s v="Public Works"/>
    <s v="70"/>
    <s v="Transportation"/>
    <s v="570"/>
    <s v="Streets"/>
    <s v="100.40.70.570-6200.02"/>
    <s v="Supplies Special Department"/>
    <n v="-4000"/>
    <n v="-1000"/>
    <n v="-1200"/>
    <n v="-1200"/>
    <n v="0"/>
  </r>
  <r>
    <s v="100"/>
    <x v="0"/>
    <x v="3"/>
    <s v="OUTFLOWS"/>
    <s v="40"/>
    <s v="Public Works"/>
    <s v="70"/>
    <s v="Transportation"/>
    <s v="570"/>
    <s v="Streets"/>
    <s v="100.40.70.570-6280.14"/>
    <s v="Supplies-Public Works Protective Clothing"/>
    <n v="-1000"/>
    <n v="-1000"/>
    <n v="-1800"/>
    <n v="-1800"/>
    <n v="0"/>
  </r>
  <r>
    <s v="100"/>
    <x v="0"/>
    <x v="3"/>
    <s v="OUTFLOWS"/>
    <s v="40"/>
    <s v="Public Works"/>
    <s v="70"/>
    <s v="Transportation"/>
    <s v="570"/>
    <s v="Streets"/>
    <s v="100.40.70.570-6300.01"/>
    <s v="Dues &amp; Subscriptions Memberships"/>
    <n v="-1000"/>
    <n v="0"/>
    <n v="-1150"/>
    <n v="-1150"/>
    <n v="0"/>
  </r>
  <r>
    <s v="100"/>
    <x v="0"/>
    <x v="3"/>
    <s v="OUTFLOWS"/>
    <s v="40"/>
    <s v="Public Works"/>
    <s v="70"/>
    <s v="Transportation"/>
    <s v="570"/>
    <s v="Streets"/>
    <s v="100.40.70.570-6400.04"/>
    <s v="Repairs &amp; Maintenance Equipment Rental"/>
    <n v="0"/>
    <n v="0"/>
    <n v="-3500"/>
    <n v="-3500"/>
    <n v="0"/>
  </r>
  <r>
    <s v="100"/>
    <x v="0"/>
    <x v="3"/>
    <s v="OUTFLOWS"/>
    <s v="40"/>
    <s v="Public Works"/>
    <s v="70"/>
    <s v="Transportation"/>
    <s v="570"/>
    <s v="Streets"/>
    <s v="100.40.70.570-6400.10"/>
    <s v="Repairs &amp; Maintenance Pavement"/>
    <n v="0"/>
    <n v="0"/>
    <n v="-424503"/>
    <n v="-424503"/>
    <n v="0"/>
  </r>
  <r>
    <s v="100"/>
    <x v="0"/>
    <x v="3"/>
    <s v="OUTFLOWS"/>
    <s v="40"/>
    <s v="Public Works"/>
    <s v="70"/>
    <s v="Transportation"/>
    <s v="570"/>
    <s v="Streets"/>
    <s v="100.40.70.570-6500.04"/>
    <s v="Claims &amp; Insurance Insurance Premiums"/>
    <n v="-2000"/>
    <n v="-2000"/>
    <n v="-3000"/>
    <n v="-3000"/>
    <n v="0"/>
  </r>
  <r>
    <s v="100"/>
    <x v="0"/>
    <x v="3"/>
    <s v="OUTFLOWS"/>
    <s v="40"/>
    <s v="Public Works"/>
    <s v="70"/>
    <s v="Transportation"/>
    <s v="570"/>
    <s v="Streets"/>
    <s v="100.40.70.570-6600.01"/>
    <s v="Administrative Expenses Meetings"/>
    <n v="0"/>
    <n v="0"/>
    <n v="-600"/>
    <n v="-600"/>
    <n v="0"/>
  </r>
  <r>
    <s v="100"/>
    <x v="0"/>
    <x v="3"/>
    <s v="OUTFLOWS"/>
    <s v="40"/>
    <s v="Public Works"/>
    <s v="70"/>
    <s v="Transportation"/>
    <s v="570"/>
    <s v="Streets"/>
    <s v="100.40.70.570-6600.04"/>
    <s v="Administrative Expenses Training/Conferences"/>
    <n v="0"/>
    <n v="-1000"/>
    <n v="-5000"/>
    <n v="-5000"/>
    <n v="0"/>
  </r>
  <r>
    <s v="100"/>
    <x v="0"/>
    <x v="3"/>
    <s v="OUTFLOWS"/>
    <s v="40"/>
    <s v="Public Works"/>
    <s v="70"/>
    <s v="Transportation"/>
    <s v="570"/>
    <s v="Streets"/>
    <s v="100.40.70.570-6600.07"/>
    <s v="Administrative Expenses Employee Recruitment"/>
    <n v="0"/>
    <n v="0"/>
    <n v="-1200"/>
    <n v="-1200"/>
    <n v="0"/>
  </r>
  <r>
    <s v="100"/>
    <x v="0"/>
    <x v="4"/>
    <s v="OUTFLOWS"/>
    <s v="40"/>
    <s v="Public Works"/>
    <s v="70"/>
    <s v="Transportation"/>
    <s v="570"/>
    <s v="Streets"/>
    <s v="100.40.70.570-8000.14"/>
    <s v="Capital Improvements-General Government Park Lot Improvements"/>
    <n v="-469000"/>
    <n v="-49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000.01"/>
    <s v="Salaries Regular"/>
    <n v="0"/>
    <n v="-69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000.03"/>
    <s v="Salaries Overtime"/>
    <n v="0"/>
    <n v="-1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0"/>
    <s v="Benefits PERS Pool Liability"/>
    <n v="0"/>
    <n v="-14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1"/>
    <s v="Benefits Retirement"/>
    <n v="0"/>
    <n v="-5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2"/>
    <s v="Benefits Health Insurance"/>
    <n v="0"/>
    <n v="-12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3"/>
    <s v="Benefits Dental Insurance"/>
    <n v="0"/>
    <n v="-1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4"/>
    <s v="Benefits Vision Insurance"/>
    <n v="0"/>
    <n v="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5"/>
    <s v="Benefits Life Insurance"/>
    <n v="0"/>
    <n v="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7"/>
    <s v="Benefits Long Term Disability"/>
    <n v="0"/>
    <n v="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08"/>
    <s v="Benefits Deferred Compensation"/>
    <n v="0"/>
    <n v="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11"/>
    <s v="Benefits Medicare"/>
    <n v="0"/>
    <n v="-1000"/>
    <n v="0"/>
    <n v="0"/>
    <n v="0"/>
  </r>
  <r>
    <s v="100"/>
    <x v="0"/>
    <x v="2"/>
    <s v="OUTFLOWS"/>
    <s v="45"/>
    <s v="Engineering"/>
    <s v="40"/>
    <s v="Development"/>
    <s v="000"/>
    <s v="No Program"/>
    <s v="100.45.40.000-5100.15"/>
    <s v="Benefits Cell Phone Allowance"/>
    <n v="0"/>
    <n v="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000.01"/>
    <s v="Salaries Regular"/>
    <n v="0"/>
    <n v="-229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000.03"/>
    <s v="Salaries Overtime"/>
    <n v="0"/>
    <n v="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000.07"/>
    <s v="Salaries Admin Leave Pay"/>
    <n v="0"/>
    <n v="-9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000.08"/>
    <s v="Salaries Longevity Pay"/>
    <n v="0"/>
    <n v="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0"/>
    <s v="Benefits PERS Pool Liability"/>
    <n v="0"/>
    <n v="-32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1"/>
    <s v="Benefits Retirement"/>
    <n v="0"/>
    <n v="-7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2"/>
    <s v="Benefits Health Insurance"/>
    <n v="0"/>
    <n v="-9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3"/>
    <s v="Benefits Dental Insurance"/>
    <n v="0"/>
    <n v="-1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4"/>
    <s v="Benefits Vision Insurance"/>
    <n v="0"/>
    <n v="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5"/>
    <s v="Benefits Life Insurance"/>
    <n v="0"/>
    <n v="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7"/>
    <s v="Benefits Long Term Disability"/>
    <n v="0"/>
    <n v="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08"/>
    <s v="Benefits Deferred Compensation"/>
    <n v="0"/>
    <n v="-6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11"/>
    <s v="Benefits Medicare"/>
    <n v="0"/>
    <n v="-3000"/>
    <n v="0"/>
    <n v="0"/>
    <n v="0"/>
  </r>
  <r>
    <s v="100"/>
    <x v="0"/>
    <x v="2"/>
    <s v="OUTFLOWS"/>
    <s v="45"/>
    <s v="Engineering"/>
    <s v="41"/>
    <s v="Capital Improvement"/>
    <s v="000"/>
    <s v="No Program"/>
    <s v="100.45.41.000-5100.15"/>
    <s v="Benefits Cell Phone Allowance"/>
    <n v="0"/>
    <n v="-1000"/>
    <n v="0"/>
    <n v="0"/>
    <n v="0"/>
  </r>
  <r>
    <s v="110"/>
    <x v="1"/>
    <x v="0"/>
    <s v="INFLOWS"/>
    <s v="00"/>
    <s v="Non Departmental"/>
    <s v="00"/>
    <s v="Non Divisional"/>
    <s v="900"/>
    <s v="General"/>
    <s v="110.00.00.900-4450.38"/>
    <s v="Intergovernmental Grants-Federal COVID Relief"/>
    <n v="0"/>
    <n v="8011000"/>
    <n v="0"/>
    <n v="7314188.5"/>
    <n v="7314188.5"/>
  </r>
  <r>
    <s v="110"/>
    <x v="1"/>
    <x v="2"/>
    <s v="OUTFLOWS"/>
    <s v="00"/>
    <s v="Non Departmental"/>
    <s v="00"/>
    <s v="Non Divisional"/>
    <s v="900"/>
    <s v="General"/>
    <s v="110.00.00.900-5000.16"/>
    <s v="COVID Pay and Immunization Incentive"/>
    <n v="0"/>
    <n v="0"/>
    <n v="0"/>
    <n v="-1897500"/>
    <n v="-1897500"/>
  </r>
  <r>
    <s v="110"/>
    <x v="1"/>
    <x v="3"/>
    <s v="OUTFLOWS"/>
    <s v="00"/>
    <s v="Non Departmental"/>
    <s v="00"/>
    <s v="Non Divisional"/>
    <s v="900"/>
    <s v="General"/>
    <s v="110.05.00.150-6000.12"/>
    <s v="Professional Services"/>
    <n v="0"/>
    <n v="0"/>
    <n v="0"/>
    <n v="-175000"/>
    <n v="-175000"/>
  </r>
  <r>
    <s v="110"/>
    <x v="1"/>
    <x v="3"/>
    <s v="OUTFLOWS"/>
    <s v="00"/>
    <s v="Non Departmental"/>
    <s v="00"/>
    <s v="Non Divisional"/>
    <s v="900"/>
    <s v="General"/>
    <s v="110.00.00.900-6620.23"/>
    <s v="Utility Support"/>
    <n v="0"/>
    <n v="0"/>
    <n v="0"/>
    <n v="-350000"/>
    <n v="-350000"/>
  </r>
  <r>
    <s v="110"/>
    <x v="1"/>
    <x v="4"/>
    <s v="OUTFLOWS"/>
    <s v="00"/>
    <s v="Non Departmental"/>
    <s v="00"/>
    <s v="Non Divisional"/>
    <s v="900"/>
    <s v="General"/>
    <s v="110.00.00.700-7000.99"/>
    <s v="Police:  CAD/MOBILE/RMS Replacement Software"/>
    <n v="0"/>
    <n v="0"/>
    <n v="0"/>
    <n v="-1451000"/>
    <n v="-1451000"/>
  </r>
  <r>
    <s v="110"/>
    <x v="1"/>
    <x v="4"/>
    <s v="OUTFLOWS"/>
    <s v="00"/>
    <s v="Non Departmental"/>
    <s v="00"/>
    <s v="Non Divisional"/>
    <s v="900"/>
    <s v="General"/>
    <s v="110.00.00.900-8050.97"/>
    <s v="Public Works:  RAS"/>
    <n v="0"/>
    <n v="0"/>
    <n v="0"/>
    <n v="-1500000"/>
    <n v="-1500000"/>
  </r>
  <r>
    <s v="110"/>
    <x v="1"/>
    <x v="4"/>
    <s v="OUTFLOWS"/>
    <s v="00"/>
    <s v="Non Departmental"/>
    <s v="00"/>
    <s v="Non Divisional"/>
    <s v="900"/>
    <s v="General"/>
    <s v="110.00.00.900-8050.98"/>
    <s v="Public Works:  WAS"/>
    <n v="0"/>
    <n v="0"/>
    <n v="0"/>
    <n v="-750000"/>
    <n v="-750000"/>
  </r>
  <r>
    <s v="110"/>
    <x v="1"/>
    <x v="4"/>
    <s v="OUTFLOWS"/>
    <s v="00"/>
    <s v="Non Departmental"/>
    <s v="00"/>
    <s v="Non Divisional"/>
    <s v="900"/>
    <s v="General"/>
    <s v="110.00.00.900-8050.99"/>
    <s v="Public Works:  Glycerin"/>
    <n v="0"/>
    <n v="0"/>
    <n v="0"/>
    <n v="-600000"/>
    <n v="-600000"/>
  </r>
  <r>
    <s v="120"/>
    <x v="2"/>
    <x v="0"/>
    <s v="INFLOWS"/>
    <s v="13"/>
    <s v="Fire Department"/>
    <s v="00"/>
    <s v="Non Divisional"/>
    <s v="000"/>
    <s v="No Program"/>
    <s v="120.13.00.000-4450.10"/>
    <s v="Intergovernmental Grants-Federal SAFER"/>
    <n v="0"/>
    <n v="0"/>
    <n v="219811"/>
    <n v="219811"/>
    <n v="0"/>
  </r>
  <r>
    <s v="120"/>
    <x v="2"/>
    <x v="1"/>
    <s v="OUTFLOWS"/>
    <s v="13"/>
    <s v="Fire Department"/>
    <s v="00"/>
    <s v="Non Divisional"/>
    <s v="000"/>
    <s v="No Program"/>
    <s v="120.13.00.000-4900.01"/>
    <s v="Transfers In General Fund"/>
    <n v="0"/>
    <n v="0"/>
    <n v="73271"/>
    <n v="73271"/>
    <n v="0"/>
  </r>
  <r>
    <s v="120"/>
    <x v="2"/>
    <x v="1"/>
    <s v="OUTFLOWS"/>
    <s v="13"/>
    <s v="Fire Department"/>
    <s v="00"/>
    <s v="Non Divisional"/>
    <s v="290"/>
    <s v="Operations"/>
    <s v="120.13.00.290-4900.01"/>
    <s v="Transfers In General Fund"/>
    <n v="0"/>
    <n v="0"/>
    <n v="0"/>
    <n v="0"/>
    <n v="0"/>
  </r>
  <r>
    <s v="120"/>
    <x v="2"/>
    <x v="2"/>
    <s v="OUTFLOWS"/>
    <s v="13"/>
    <s v="Fire Department"/>
    <s v="00"/>
    <s v="Non Divisional"/>
    <s v="290"/>
    <s v="Operations"/>
    <s v="120.13.00.290-5000.01"/>
    <s v="Salaries Regular"/>
    <n v="-65000"/>
    <n v="-175000"/>
    <n v="-165332"/>
    <n v="-165332"/>
    <n v="0"/>
  </r>
  <r>
    <s v="120"/>
    <x v="2"/>
    <x v="2"/>
    <s v="OUTFLOWS"/>
    <s v="13"/>
    <s v="Fire Department"/>
    <s v="00"/>
    <s v="Non Divisional"/>
    <s v="290"/>
    <s v="Operations"/>
    <s v="120.13.00.290-5000.03"/>
    <s v="Salaries Overtime"/>
    <n v="-2000"/>
    <n v="-34000"/>
    <n v="-34300"/>
    <n v="-34300"/>
    <n v="0"/>
  </r>
  <r>
    <s v="120"/>
    <x v="2"/>
    <x v="2"/>
    <s v="OUTFLOWS"/>
    <s v="13"/>
    <s v="Fire Department"/>
    <s v="00"/>
    <s v="Non Divisional"/>
    <s v="290"/>
    <s v="Operations"/>
    <s v="120.13.00.290-5000.04"/>
    <s v="Salaries Holiday Pay"/>
    <n v="-6000"/>
    <n v="-17000"/>
    <n v="-17120"/>
    <n v="-17120"/>
    <n v="0"/>
  </r>
  <r>
    <s v="120"/>
    <x v="2"/>
    <x v="2"/>
    <s v="OUTFLOWS"/>
    <s v="13"/>
    <s v="Fire Department"/>
    <s v="00"/>
    <s v="Non Divisional"/>
    <s v="290"/>
    <s v="Operations"/>
    <s v="120.13.00.290-5000.06"/>
    <s v="Salaries Out of Class"/>
    <n v="0"/>
    <n v="0"/>
    <n v="0"/>
    <n v="0"/>
    <n v="0"/>
  </r>
  <r>
    <s v="120"/>
    <x v="2"/>
    <x v="2"/>
    <s v="OUTFLOWS"/>
    <s v="13"/>
    <s v="Fire Department"/>
    <s v="00"/>
    <s v="Non Divisional"/>
    <s v="290"/>
    <s v="Operations"/>
    <s v="120.13.00.290-5100.00"/>
    <s v="Benefits PERS Pool Liability"/>
    <n v="0"/>
    <n v="0"/>
    <n v="-552"/>
    <n v="0"/>
    <n v="552"/>
  </r>
  <r>
    <s v="120"/>
    <x v="2"/>
    <x v="2"/>
    <s v="OUTFLOWS"/>
    <s v="13"/>
    <s v="Fire Department"/>
    <s v="00"/>
    <s v="Non Divisional"/>
    <s v="290"/>
    <s v="Operations"/>
    <s v="120.13.00.290-5100.01"/>
    <s v="Benefits Retirement"/>
    <n v="-7000"/>
    <n v="-23000"/>
    <n v="-25332"/>
    <n v="-25332"/>
    <n v="0"/>
  </r>
  <r>
    <s v="120"/>
    <x v="2"/>
    <x v="2"/>
    <s v="OUTFLOWS"/>
    <s v="13"/>
    <s v="Fire Department"/>
    <s v="00"/>
    <s v="Non Divisional"/>
    <s v="290"/>
    <s v="Operations"/>
    <s v="120.13.00.290-5100.02"/>
    <s v="Benefits Health Insurance"/>
    <n v="0"/>
    <n v="-4000"/>
    <n v="-8220"/>
    <n v="-8220"/>
    <n v="0"/>
  </r>
  <r>
    <s v="120"/>
    <x v="2"/>
    <x v="2"/>
    <s v="OUTFLOWS"/>
    <s v="13"/>
    <s v="Fire Department"/>
    <s v="00"/>
    <s v="Non Divisional"/>
    <s v="290"/>
    <s v="Operations"/>
    <s v="120.13.00.290-5100.03"/>
    <s v="Benefits Dental Insurance"/>
    <n v="0"/>
    <n v="-2000"/>
    <n v="-1670"/>
    <n v="-1670"/>
    <n v="0"/>
  </r>
  <r>
    <s v="120"/>
    <x v="2"/>
    <x v="2"/>
    <s v="OUTFLOWS"/>
    <s v="13"/>
    <s v="Fire Department"/>
    <s v="00"/>
    <s v="Non Divisional"/>
    <s v="290"/>
    <s v="Operations"/>
    <s v="120.13.00.290-5100.04"/>
    <s v="Benefits Vision Insurance"/>
    <n v="0"/>
    <n v="0"/>
    <n v="-311"/>
    <n v="-311"/>
    <n v="0"/>
  </r>
  <r>
    <s v="120"/>
    <x v="2"/>
    <x v="2"/>
    <s v="OUTFLOWS"/>
    <s v="13"/>
    <s v="Fire Department"/>
    <s v="00"/>
    <s v="Non Divisional"/>
    <s v="290"/>
    <s v="Operations"/>
    <s v="120.13.00.290-5100.05"/>
    <s v="Benefits Life Insurance"/>
    <n v="0"/>
    <n v="0"/>
    <n v="-24"/>
    <n v="-24"/>
    <n v="0"/>
  </r>
  <r>
    <s v="120"/>
    <x v="2"/>
    <x v="2"/>
    <s v="OUTFLOWS"/>
    <s v="13"/>
    <s v="Fire Department"/>
    <s v="00"/>
    <s v="Non Divisional"/>
    <s v="290"/>
    <s v="Operations"/>
    <s v="120.13.00.290-5100.07"/>
    <s v="Benefits Long Term Disability"/>
    <n v="0"/>
    <n v="0"/>
    <n v="-6"/>
    <n v="-6"/>
    <n v="0"/>
  </r>
  <r>
    <s v="120"/>
    <x v="2"/>
    <x v="2"/>
    <s v="OUTFLOWS"/>
    <s v="13"/>
    <s v="Fire Department"/>
    <s v="00"/>
    <s v="Non Divisional"/>
    <s v="290"/>
    <s v="Operations"/>
    <s v="120.13.00.290-5100.08"/>
    <s v="Benefits Deferred Compensation"/>
    <n v="-2000"/>
    <n v="-5000"/>
    <n v="-4680"/>
    <n v="-4680"/>
    <n v="0"/>
  </r>
  <r>
    <s v="120"/>
    <x v="2"/>
    <x v="2"/>
    <s v="OUTFLOWS"/>
    <s v="13"/>
    <s v="Fire Department"/>
    <s v="00"/>
    <s v="Non Divisional"/>
    <s v="290"/>
    <s v="Operations"/>
    <s v="120.13.00.290-5100.10"/>
    <s v="Benefits Uniform Allowance"/>
    <n v="-3000"/>
    <n v="-2000"/>
    <n v="0"/>
    <n v="0"/>
    <n v="0"/>
  </r>
  <r>
    <s v="120"/>
    <x v="2"/>
    <x v="2"/>
    <s v="OUTFLOWS"/>
    <s v="13"/>
    <s v="Fire Department"/>
    <s v="00"/>
    <s v="Non Divisional"/>
    <s v="290"/>
    <s v="Operations"/>
    <s v="120.13.00.290-5100.11"/>
    <s v="Benefits Medicare"/>
    <n v="-1000"/>
    <n v="-3000"/>
    <n v="-2715"/>
    <n v="-2715"/>
    <n v="0"/>
  </r>
  <r>
    <s v="120"/>
    <x v="2"/>
    <x v="2"/>
    <s v="OUTFLOWS"/>
    <s v="13"/>
    <s v="Fire Department"/>
    <s v="00"/>
    <s v="Non Divisional"/>
    <s v="290"/>
    <s v="Operations"/>
    <s v="120.13.00.290-5100.12"/>
    <s v="Benefits Annual Physical Exam"/>
    <n v="0"/>
    <n v="0"/>
    <n v="0"/>
    <n v="0"/>
    <n v="0"/>
  </r>
  <r>
    <s v="120"/>
    <x v="2"/>
    <x v="3"/>
    <s v="OUTFLOWS"/>
    <s v="13"/>
    <s v="Fire Department"/>
    <s v="00"/>
    <s v="Non Divisional"/>
    <s v="290"/>
    <s v="Operations"/>
    <s v="120.13.00.290-6230.02"/>
    <s v="Supplies-Fire Protective Clothing"/>
    <n v="0"/>
    <n v="0"/>
    <n v="0"/>
    <n v="0"/>
    <n v="0"/>
  </r>
  <r>
    <s v="120"/>
    <x v="2"/>
    <x v="3"/>
    <s v="OUTFLOWS"/>
    <s v="13"/>
    <s v="Fire Department"/>
    <s v="00"/>
    <s v="Non Divisional"/>
    <s v="290"/>
    <s v="Operations"/>
    <s v="120.13.00.290-6600.07"/>
    <s v="Administrative Expenses Employee Recruitment"/>
    <n v="-1000"/>
    <n v="0"/>
    <n v="0"/>
    <n v="0"/>
    <n v="0"/>
  </r>
  <r>
    <s v="130"/>
    <x v="3"/>
    <x v="0"/>
    <s v="INFLOWS"/>
    <s v="03"/>
    <s v="City Manager"/>
    <s v="00"/>
    <s v="Non Divisional"/>
    <s v="910"/>
    <s v="Home"/>
    <s v="130.03.00.910-4450.04"/>
    <s v="Intergovernmental Grants-Federal Home Fund"/>
    <n v="0"/>
    <n v="0"/>
    <n v="131886"/>
    <n v="131886"/>
    <n v="0"/>
  </r>
  <r>
    <s v="130"/>
    <x v="3"/>
    <x v="3"/>
    <s v="OUTFLOWS"/>
    <s v="03"/>
    <s v="City Manager"/>
    <s v="00"/>
    <s v="Non Divisional"/>
    <s v="910"/>
    <s v="Home"/>
    <s v="130.03.00.910-6610.06"/>
    <s v="Housing Programs Affordable Housing Projects"/>
    <n v="0"/>
    <n v="0"/>
    <n v="-131886"/>
    <n v="-131886"/>
    <n v="0"/>
  </r>
  <r>
    <s v="140"/>
    <x v="4"/>
    <x v="0"/>
    <s v="INFLOWS"/>
    <s v="03"/>
    <s v="City Manager"/>
    <s v="00"/>
    <s v="Non Divisional"/>
    <s v="920"/>
    <s v="CDBG"/>
    <s v="140.03.00.920-4450.06"/>
    <s v="Intergovernmental Grants-Federal CDBG Current Year"/>
    <n v="6000"/>
    <n v="8000"/>
    <n v="401865"/>
    <n v="401865"/>
    <n v="0"/>
  </r>
  <r>
    <s v="140"/>
    <x v="4"/>
    <x v="0"/>
    <s v="INFLOWS"/>
    <s v="03"/>
    <s v="City Manager"/>
    <s v="00"/>
    <s v="Non Divisional"/>
    <s v="920"/>
    <s v="CDBG"/>
    <s v="140.03.00.920-4450.07"/>
    <s v="Intergovernmental Grants-Federal CDBG Prior Year"/>
    <n v="278000"/>
    <n v="37000"/>
    <n v="0"/>
    <n v="0"/>
    <n v="0"/>
  </r>
  <r>
    <s v="140"/>
    <x v="4"/>
    <x v="1"/>
    <s v="OUTFLOWS"/>
    <s v="00"/>
    <s v="Non Departmental"/>
    <s v="00"/>
    <s v="Non Divisional"/>
    <s v="900"/>
    <s v="General"/>
    <s v="140.00.00.900-4900.01"/>
    <s v="Transfers In General Fund"/>
    <n v="0"/>
    <n v="0"/>
    <n v="8965"/>
    <n v="8965"/>
    <n v="0"/>
  </r>
  <r>
    <s v="140"/>
    <x v="4"/>
    <x v="3"/>
    <s v="OUTFLOWS"/>
    <s v="03"/>
    <s v="City Manager"/>
    <s v="00"/>
    <s v="Non Divisional"/>
    <s v="920"/>
    <s v="CDBG"/>
    <s v="140.03.00.920-6000.01"/>
    <s v="Professional Services General"/>
    <n v="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00.29"/>
    <s v="Administrative Expenses Administration &amp; Planning"/>
    <n v="-1000"/>
    <n v="0"/>
    <n v="-20000"/>
    <n v="-20000"/>
    <n v="0"/>
  </r>
  <r>
    <s v="140"/>
    <x v="4"/>
    <x v="3"/>
    <s v="OUTFLOWS"/>
    <s v="03"/>
    <s v="City Manager"/>
    <s v="00"/>
    <s v="Non Divisional"/>
    <s v="920"/>
    <s v="CDBG"/>
    <s v="140.03.00.920-6610.06"/>
    <s v="Housing Programs Affordable Housing Projects"/>
    <n v="0"/>
    <n v="0"/>
    <n v="-353398"/>
    <n v="-353398"/>
    <n v="0"/>
  </r>
  <r>
    <s v="140"/>
    <x v="4"/>
    <x v="3"/>
    <s v="OUTFLOWS"/>
    <s v="03"/>
    <s v="City Manager"/>
    <s v="00"/>
    <s v="Non Divisional"/>
    <s v="920"/>
    <s v="CDBG"/>
    <s v="140.03.00.920-6620.02"/>
    <s v="Service Programs DRAIL - Disability Resource"/>
    <n v="0"/>
    <n v="-500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03"/>
    <s v="Service Programs Stockton Emergency Food Bank"/>
    <n v="0"/>
    <n v="0"/>
    <n v="-1750"/>
    <n v="-1750"/>
    <n v="0"/>
  </r>
  <r>
    <s v="140"/>
    <x v="4"/>
    <x v="3"/>
    <s v="OUTFLOWS"/>
    <s v="03"/>
    <s v="City Manager"/>
    <s v="00"/>
    <s v="Non Divisional"/>
    <s v="920"/>
    <s v="CDBG"/>
    <s v="140.03.00.920-6620.04"/>
    <s v="Service Programs LOVE Inc"/>
    <n v="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06"/>
    <s v="Service Programs Meals on Wheels"/>
    <n v="0"/>
    <n v="0"/>
    <n v="-7797"/>
    <n v="-7797"/>
    <n v="0"/>
  </r>
  <r>
    <s v="140"/>
    <x v="4"/>
    <x v="3"/>
    <s v="OUTFLOWS"/>
    <s v="03"/>
    <s v="City Manager"/>
    <s v="00"/>
    <s v="Non Divisional"/>
    <s v="920"/>
    <s v="CDBG"/>
    <s v="140.03.00.920-6620.07"/>
    <s v="Service Programs SSJC Housing Board"/>
    <n v="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08"/>
    <s v="Service Programs Second Harvest Food Bank"/>
    <n v="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09"/>
    <s v="Service Programs Hope Family Shelter"/>
    <n v="-1000"/>
    <n v="-400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11"/>
    <s v="Service Programs Boys and Girls Club"/>
    <n v="-200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12"/>
    <s v="Service Programs Women's Center of San Joaquin Co"/>
    <n v="0"/>
    <n v="0"/>
    <n v="-12300"/>
    <n v="-12300"/>
    <n v="0"/>
  </r>
  <r>
    <s v="140"/>
    <x v="4"/>
    <x v="3"/>
    <s v="OUTFLOWS"/>
    <s v="03"/>
    <s v="City Manager"/>
    <s v="00"/>
    <s v="Non Divisional"/>
    <s v="920"/>
    <s v="CDBG"/>
    <s v="140.03.00.920-6620.13"/>
    <s v="Service Programs Give Every Child A Chance"/>
    <n v="0"/>
    <n v="0"/>
    <n v="-11300"/>
    <n v="-11300"/>
    <n v="0"/>
  </r>
  <r>
    <s v="140"/>
    <x v="4"/>
    <x v="3"/>
    <s v="OUTFLOWS"/>
    <s v="03"/>
    <s v="City Manager"/>
    <s v="00"/>
    <s v="Non Divisional"/>
    <s v="920"/>
    <s v="CDBG"/>
    <s v="140.03.00.920-6620.14"/>
    <s v="Service Programs South County Crisis Center"/>
    <n v="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15"/>
    <s v="Service Programs Youth Scholarships"/>
    <n v="-6000"/>
    <n v="-8000"/>
    <n v="-16300"/>
    <n v="-16300"/>
    <n v="0"/>
  </r>
  <r>
    <s v="140"/>
    <x v="4"/>
    <x v="3"/>
    <s v="OUTFLOWS"/>
    <s v="03"/>
    <s v="City Manager"/>
    <s v="00"/>
    <s v="Non Divisional"/>
    <s v="920"/>
    <s v="CDBG"/>
    <s v="140.03.00.920-6620.16"/>
    <s v="Service Programs Ray of Hope"/>
    <n v="0"/>
    <n v="-400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17"/>
    <s v="Service Programs Child Abuse Prevention Cntr"/>
    <n v="0"/>
    <n v="0"/>
    <n v="-9500"/>
    <n v="-9500"/>
    <n v="0"/>
  </r>
  <r>
    <s v="140"/>
    <x v="4"/>
    <x v="3"/>
    <s v="OUTFLOWS"/>
    <s v="03"/>
    <s v="City Manager"/>
    <s v="00"/>
    <s v="Non Divisional"/>
    <s v="920"/>
    <s v="CDBG"/>
    <s v="140.03.00.920-6620.22"/>
    <s v="Service Programs South Main Street Development"/>
    <n v="0"/>
    <n v="0"/>
    <n v="-322918"/>
    <n v="-322918"/>
    <n v="0"/>
  </r>
  <r>
    <s v="140"/>
    <x v="4"/>
    <x v="3"/>
    <s v="OUTFLOWS"/>
    <s v="03"/>
    <s v="City Manager"/>
    <s v="00"/>
    <s v="Non Divisional"/>
    <s v="920"/>
    <s v="CDBG"/>
    <s v="140.03.00.920-6620.19"/>
    <s v="Service Programs Friday Unity Night (FUN)"/>
    <n v="0"/>
    <n v="0"/>
    <n v="0"/>
    <n v="0"/>
    <n v="0"/>
  </r>
  <r>
    <s v="140"/>
    <x v="4"/>
    <x v="3"/>
    <s v="OUTFLOWS"/>
    <s v="03"/>
    <s v="City Manager"/>
    <s v="00"/>
    <s v="Non Divisional"/>
    <s v="920"/>
    <s v="CDBG"/>
    <s v="140.03.00.920-6620.21"/>
    <s v="Service Programs Rental Assistance"/>
    <n v="-100000"/>
    <n v="-100000"/>
    <n v="0"/>
    <n v="0"/>
    <n v="0"/>
  </r>
  <r>
    <s v="140"/>
    <x v="4"/>
    <x v="4"/>
    <s v="OUTFLOWS"/>
    <s v="03"/>
    <s v="City Manager"/>
    <s v="00"/>
    <s v="Non Divisional"/>
    <s v="920"/>
    <s v="CDBG"/>
    <s v="140.03.00.920-7000.03"/>
    <s v="Capital Outlay Equipment New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01"/>
    <s v="Capital Improvements-CDBG Moffat Blvd Storm Drain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02"/>
    <s v="Capital Improvements-CDBG ADA Improvements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03"/>
    <s v="Capital Improvements-CDBG Street/Alleyway Improvements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04"/>
    <s v="Capital Improvements-CDBG Senior Center Improvements"/>
    <n v="-96000"/>
    <n v="-43000"/>
    <n v="-81161"/>
    <n v="-81161"/>
    <n v="0"/>
  </r>
  <r>
    <s v="140"/>
    <x v="4"/>
    <x v="4"/>
    <s v="OUTFLOWS"/>
    <s v="03"/>
    <s v="City Manager"/>
    <s v="00"/>
    <s v="Non Divisional"/>
    <s v="920"/>
    <s v="CDBG"/>
    <s v="140.03.00.920-8005.05"/>
    <s v="Capital Improvements-CDBG Curb Gutter Sidewalk Improv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09"/>
    <s v="Capital Improvements-CDBG Boys &amp; Girls Club Facility Imp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14"/>
    <s v="Capital Improvements-CDBG Park Improvements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16"/>
    <s v="Capital Improvements-CDBG Streetlight Retrofit"/>
    <n v="0"/>
    <n v="0"/>
    <n v="0"/>
    <n v="0"/>
    <n v="0"/>
  </r>
  <r>
    <s v="140"/>
    <x v="4"/>
    <x v="4"/>
    <s v="OUTFLOWS"/>
    <s v="03"/>
    <s v="City Manager"/>
    <s v="00"/>
    <s v="Non Divisional"/>
    <s v="920"/>
    <s v="CDBG"/>
    <s v="140.03.00.920-8005.17"/>
    <s v="Capital Improvements-CDBG Parking Lot Improvements"/>
    <n v="0"/>
    <n v="0"/>
    <n v="0"/>
    <n v="0"/>
    <n v="0"/>
  </r>
  <r>
    <s v="150"/>
    <x v="5"/>
    <x v="0"/>
    <s v="INFLOWS"/>
    <s v="00"/>
    <s v="Non Departmental"/>
    <s v="00"/>
    <s v="Non Divisional"/>
    <s v="900"/>
    <s v="General"/>
    <s v="150.00.00.900-4450.08"/>
    <s v="Intergovernmental Grants-Federal Cops CHRP"/>
    <n v="0"/>
    <n v="0"/>
    <n v="0"/>
    <n v="0"/>
    <n v="0"/>
  </r>
  <r>
    <s v="150"/>
    <x v="5"/>
    <x v="0"/>
    <s v="INFLOWS"/>
    <s v="00"/>
    <s v="Non Departmental"/>
    <s v="00"/>
    <s v="Non Divisional"/>
    <s v="900"/>
    <s v="General"/>
    <s v="150.00.00.900-4450.09"/>
    <s v="Intergovernmental Grants-Federal Bullet Proof Vest"/>
    <n v="0"/>
    <n v="0"/>
    <n v="8691"/>
    <n v="8691"/>
    <n v="0"/>
  </r>
  <r>
    <s v="150"/>
    <x v="5"/>
    <x v="0"/>
    <s v="INFLOWS"/>
    <s v="00"/>
    <s v="Non Departmental"/>
    <s v="00"/>
    <s v="Non Divisional"/>
    <s v="900"/>
    <s v="General"/>
    <s v="150.00.00.900-4450.23"/>
    <s v="Intergovernmental Grants-Federal Office of Traffic Safety"/>
    <n v="0"/>
    <n v="0"/>
    <n v="0"/>
    <n v="0"/>
    <n v="0"/>
  </r>
  <r>
    <s v="150"/>
    <x v="5"/>
    <x v="0"/>
    <s v="INFLOWS"/>
    <s v="00"/>
    <s v="Non Departmental"/>
    <s v="00"/>
    <s v="Non Divisional"/>
    <s v="900"/>
    <s v="General"/>
    <s v="150.00.00.900-4450.28"/>
    <s v="Intergovernmental Grants-Federal BJA-Jag Funds"/>
    <n v="17000"/>
    <n v="57000"/>
    <n v="53611"/>
    <n v="53611"/>
    <n v="0"/>
  </r>
  <r>
    <s v="150"/>
    <x v="5"/>
    <x v="0"/>
    <s v="INFLOWS"/>
    <s v="00"/>
    <s v="Non Departmental"/>
    <s v="00"/>
    <s v="Non Divisional"/>
    <s v="900"/>
    <s v="General"/>
    <s v="150.00.00.900-4450.29"/>
    <s v="Intergovernmental Grants-Federal US Dept of Justice"/>
    <n v="0"/>
    <n v="0"/>
    <n v="0"/>
    <n v="0"/>
    <n v="0"/>
  </r>
  <r>
    <s v="150"/>
    <x v="5"/>
    <x v="0"/>
    <s v="INFLOWS"/>
    <s v="00"/>
    <s v="Non Departmental"/>
    <s v="00"/>
    <s v="Non Divisional"/>
    <s v="900"/>
    <s v="General"/>
    <s v="150.00.00.900-4450.34"/>
    <s v="Intergovernmental Grants-Federal Homeland Security"/>
    <n v="0"/>
    <n v="0"/>
    <n v="0"/>
    <n v="0"/>
    <n v="0"/>
  </r>
  <r>
    <s v="150"/>
    <x v="5"/>
    <x v="0"/>
    <s v="INFLOWS"/>
    <s v="00"/>
    <s v="Non Departmental"/>
    <s v="00"/>
    <s v="Non Divisional"/>
    <s v="900"/>
    <s v="General"/>
    <s v="150.00.00.900-4450.39"/>
    <s v="Intergovernmental Grants-Federal Coronavirus Emerg Supp Funding"/>
    <n v="0"/>
    <n v="0"/>
    <n v="53810"/>
    <n v="53810"/>
    <n v="0"/>
  </r>
  <r>
    <s v="150"/>
    <x v="5"/>
    <x v="0"/>
    <s v="INFLOWS"/>
    <s v="00"/>
    <s v="Non Departmental"/>
    <s v="00"/>
    <s v="Non Divisional"/>
    <s v="900"/>
    <s v="General"/>
    <s v="150.00.00.900-4475.08"/>
    <s v="Intergovernmental Grants-State/County OTS Sobriety Check Point"/>
    <n v="41000"/>
    <n v="22000"/>
    <n v="121258"/>
    <n v="121258"/>
    <n v="0"/>
  </r>
  <r>
    <s v="150"/>
    <x v="5"/>
    <x v="0"/>
    <s v="INFLOWS"/>
    <s v="00"/>
    <s v="Non Departmental"/>
    <s v="00"/>
    <s v="Non Divisional"/>
    <s v="900"/>
    <s v="General"/>
    <s v="150.00.00.900-4475.12"/>
    <s v="Intergovernmental Grants-State/County Alcoholic Beverage Control"/>
    <n v="0"/>
    <n v="1000"/>
    <n v="0"/>
    <n v="0"/>
    <n v="0"/>
  </r>
  <r>
    <s v="150"/>
    <x v="5"/>
    <x v="0"/>
    <s v="INFLOWS"/>
    <s v="00"/>
    <s v="Non Departmental"/>
    <s v="00"/>
    <s v="Non Divisional"/>
    <s v="900"/>
    <s v="General"/>
    <s v="150.00.00.900-4850.05"/>
    <s v="Other Revenue Misc Grants"/>
    <n v="0"/>
    <n v="1000"/>
    <n v="0"/>
    <n v="0"/>
    <n v="0"/>
  </r>
  <r>
    <s v="150"/>
    <x v="5"/>
    <x v="1"/>
    <s v="OUTFLOWS"/>
    <s v="00"/>
    <s v="Non Departmental"/>
    <s v="00"/>
    <s v="Non Divisional"/>
    <s v="900"/>
    <s v="General"/>
    <s v="150.00.00.900-4900.01"/>
    <s v="Transfers In General Fund"/>
    <n v="0"/>
    <n v="0"/>
    <n v="7478"/>
    <n v="7478"/>
    <n v="0"/>
  </r>
  <r>
    <s v="150"/>
    <x v="5"/>
    <x v="1"/>
    <s v="OUTFLOWS"/>
    <s v="00"/>
    <s v="Non Departmental"/>
    <s v="00"/>
    <s v="Non Divisional"/>
    <s v="900"/>
    <s v="General"/>
    <s v="150.00.00.900-4900.32"/>
    <s v="Transfers In Public Safety Sales Tax"/>
    <n v="0"/>
    <n v="0"/>
    <n v="0"/>
    <n v="0"/>
    <n v="0"/>
  </r>
  <r>
    <s v="150"/>
    <x v="5"/>
    <x v="4"/>
    <s v="OUTFLOWS"/>
    <s v="00"/>
    <s v="Non Departmental"/>
    <s v="00"/>
    <s v="Non Divisional"/>
    <s v="900"/>
    <s v="General"/>
    <s v="150.00.00.900-7000.02"/>
    <s v="Capital Outlay Vehicles-Major"/>
    <n v="0"/>
    <n v="0"/>
    <n v="0"/>
    <n v="0"/>
    <n v="0"/>
  </r>
  <r>
    <s v="150"/>
    <x v="5"/>
    <x v="4"/>
    <s v="OUTFLOWS"/>
    <s v="00"/>
    <s v="Non Departmental"/>
    <s v="00"/>
    <s v="Non Divisional"/>
    <s v="900"/>
    <s v="General"/>
    <s v="150.00.00.900-7010.01"/>
    <s v="Capital Outlay-Public Safety Grants BJA/JAG"/>
    <n v="0"/>
    <n v="0"/>
    <n v="0"/>
    <n v="0"/>
    <n v="0"/>
  </r>
  <r>
    <s v="150"/>
    <x v="5"/>
    <x v="4"/>
    <s v="OUTFLOWS"/>
    <s v="00"/>
    <s v="Non Departmental"/>
    <s v="00"/>
    <s v="Non Divisional"/>
    <s v="900"/>
    <s v="General"/>
    <s v="150.00.00.900-7010.19"/>
    <s v="Capital Outlay-Public Safety Grants Project Allocation"/>
    <n v="0"/>
    <n v="0"/>
    <n v="0"/>
    <n v="0"/>
    <n v="0"/>
  </r>
  <r>
    <s v="150"/>
    <x v="5"/>
    <x v="2"/>
    <s v="OUTFLOWS"/>
    <s v="11"/>
    <s v="Police Department"/>
    <s v="00"/>
    <s v="Non Divisional"/>
    <s v="200"/>
    <s v="Patrol"/>
    <s v="150.11.00.200-5000.03"/>
    <s v="Salaries Overtime"/>
    <n v="-25000"/>
    <n v="-26000"/>
    <n v="-112537"/>
    <n v="-112537"/>
    <n v="0"/>
  </r>
  <r>
    <s v="150"/>
    <x v="5"/>
    <x v="3"/>
    <s v="OUTFLOWS"/>
    <s v="11"/>
    <s v="Police Department"/>
    <s v="00"/>
    <s v="Non Divisional"/>
    <s v="200"/>
    <s v="Patrol"/>
    <s v="150.11.00.200-6200.02"/>
    <s v="Supplies Special Department"/>
    <n v="0"/>
    <n v="0"/>
    <n v="-113819"/>
    <n v="-113819"/>
    <n v="0"/>
  </r>
  <r>
    <s v="150"/>
    <x v="5"/>
    <x v="3"/>
    <s v="OUTFLOWS"/>
    <s v="11"/>
    <s v="Police Department"/>
    <s v="00"/>
    <s v="Non Divisional"/>
    <s v="200"/>
    <s v="Patrol"/>
    <s v="150.11.00.200-6000.01"/>
    <s v="Professional Services General"/>
    <n v="0"/>
    <n v="0"/>
    <n v="-37386"/>
    <n v="-37386"/>
    <n v="0"/>
  </r>
  <r>
    <s v="150"/>
    <x v="5"/>
    <x v="3"/>
    <s v="OUTFLOWS"/>
    <s v="11"/>
    <s v="Police Department"/>
    <s v="00"/>
    <s v="Non Divisional"/>
    <s v="200"/>
    <s v="Patrol"/>
    <s v="150.11.00.200-6210.07"/>
    <s v="Supplies-Police Bullet Proof Vest Grant"/>
    <n v="0"/>
    <n v="-9000"/>
    <n v="-8691"/>
    <n v="-8691"/>
    <n v="0"/>
  </r>
  <r>
    <s v="150"/>
    <x v="5"/>
    <x v="3"/>
    <s v="OUTFLOWS"/>
    <s v="11"/>
    <s v="Police Department"/>
    <s v="00"/>
    <s v="Non Divisional"/>
    <s v="200"/>
    <s v="Patrol"/>
    <s v="150.11.00.200-6210.08"/>
    <s v="Supplies-Police DUI Enforcement Grant"/>
    <n v="0"/>
    <n v="-20000"/>
    <n v="-10145"/>
    <n v="-10145"/>
    <n v="0"/>
  </r>
  <r>
    <s v="150"/>
    <x v="5"/>
    <x v="3"/>
    <s v="OUTFLOWS"/>
    <s v="11"/>
    <s v="Police Department"/>
    <s v="00"/>
    <s v="Non Divisional"/>
    <s v="200"/>
    <s v="Patrol"/>
    <s v="150.11.00.200-6210.12"/>
    <s v="Supplies-Police Alcoholic Beverage Control"/>
    <n v="0"/>
    <n v="0"/>
    <n v="0"/>
    <n v="0"/>
    <n v="0"/>
  </r>
  <r>
    <s v="150"/>
    <x v="5"/>
    <x v="3"/>
    <s v="OUTFLOWS"/>
    <s v="11"/>
    <s v="Police Department"/>
    <s v="00"/>
    <s v="Non Divisional"/>
    <s v="200"/>
    <s v="Patrol"/>
    <s v="150.11.00.200-6210.14"/>
    <s v="Supplies-Police OTS Collision"/>
    <n v="-15000"/>
    <n v="-1000"/>
    <n v="-121258"/>
    <n v="-121258"/>
    <n v="0"/>
  </r>
  <r>
    <s v="150"/>
    <x v="5"/>
    <x v="3"/>
    <s v="OUTFLOWS"/>
    <s v="11"/>
    <s v="Police Department"/>
    <s v="00"/>
    <s v="Non Divisional"/>
    <s v="200"/>
    <s v="Patrol"/>
    <s v="150.11.00.200-6210.16"/>
    <s v="Supplies-Police BJA JAG Funds"/>
    <n v="-16000"/>
    <n v="-2000"/>
    <n v="-40055"/>
    <n v="-41000"/>
    <n v="-945"/>
  </r>
  <r>
    <s v="150"/>
    <x v="5"/>
    <x v="3"/>
    <s v="OUTFLOWS"/>
    <s v="11"/>
    <s v="Police Department"/>
    <s v="00"/>
    <s v="Non Divisional"/>
    <s v="200"/>
    <s v="Patrol"/>
    <s v="150.11.00.200-6210.18"/>
    <s v="Supplies-Police ABC Shoulder Tap"/>
    <n v="0"/>
    <n v="0"/>
    <n v="0"/>
    <n v="0"/>
    <n v="0"/>
  </r>
  <r>
    <s v="150"/>
    <x v="5"/>
    <x v="3"/>
    <s v="OUTFLOWS"/>
    <s v="11"/>
    <s v="Police Department"/>
    <s v="00"/>
    <s v="Non Divisional"/>
    <s v="200"/>
    <s v="Patrol"/>
    <s v="150.11.00.200-6600.04"/>
    <s v="Administrative Expenses Training/Conferences"/>
    <n v="0"/>
    <n v="-1000"/>
    <n v="0"/>
    <n v="0"/>
    <n v="0"/>
  </r>
  <r>
    <s v="150"/>
    <x v="5"/>
    <x v="4"/>
    <s v="OUTFLOWS"/>
    <s v="11"/>
    <s v="Police Department"/>
    <s v="00"/>
    <s v="Non Divisional"/>
    <s v="200"/>
    <s v="Patrol"/>
    <s v="150.11.00.200-7000.04"/>
    <s v="Capital Outlay Equipment Replacement"/>
    <n v="0"/>
    <n v="0"/>
    <n v="0"/>
    <n v="0"/>
    <n v="0"/>
  </r>
  <r>
    <s v="160"/>
    <x v="6"/>
    <x v="0"/>
    <s v="INFLOWS"/>
    <s v="00"/>
    <s v="Non Departmental"/>
    <s v="00"/>
    <s v="Non Divisional"/>
    <s v="900"/>
    <s v="General"/>
    <s v="160.00.00.900-4475.01"/>
    <s v="Intergovernmental Grants-State/County AB3229 Cops"/>
    <n v="196000"/>
    <n v="201000"/>
    <n v="150000"/>
    <n v="150000"/>
    <n v="0"/>
  </r>
  <r>
    <s v="160"/>
    <x v="6"/>
    <x v="0"/>
    <s v="INFLOWS"/>
    <s v="00"/>
    <s v="Non Departmental"/>
    <s v="00"/>
    <s v="Non Divisional"/>
    <s v="900"/>
    <s v="General"/>
    <s v="160.00.00.900-4700.01"/>
    <s v="Investment Earnings Interest on Investments"/>
    <n v="0"/>
    <n v="0"/>
    <n v="110"/>
    <n v="110"/>
    <n v="0"/>
  </r>
  <r>
    <s v="160"/>
    <x v="6"/>
    <x v="0"/>
    <s v="INFLOWS"/>
    <s v="00"/>
    <s v="Non Departmental"/>
    <s v="00"/>
    <s v="Non Divisional"/>
    <s v="900"/>
    <s v="General"/>
    <s v="160.00.00.900-4700.21"/>
    <s v="Investment Earnings Unallocated Investment Expense"/>
    <n v="0"/>
    <n v="0"/>
    <n v="-10"/>
    <n v="-10"/>
    <n v="0"/>
  </r>
  <r>
    <s v="160"/>
    <x v="6"/>
    <x v="3"/>
    <s v="OUTFLOWS"/>
    <s v="00"/>
    <s v="Non Departmental"/>
    <s v="00"/>
    <s v="Non Divisional"/>
    <s v="900"/>
    <s v="General"/>
    <s v="160.00.00.900-6000.01"/>
    <s v="Professional Services General"/>
    <n v="0"/>
    <n v="0"/>
    <n v="-15922"/>
    <n v="-15922"/>
    <n v="0"/>
  </r>
  <r>
    <s v="160"/>
    <x v="6"/>
    <x v="4"/>
    <s v="OUTFLOWS"/>
    <s v="00"/>
    <s v="Non Departmental"/>
    <s v="00"/>
    <s v="Non Divisional"/>
    <s v="900"/>
    <s v="General"/>
    <s v="160.00.00.900-7010.16"/>
    <s v="Capital Outlay-Public Safety Grants Project Allocation-2009"/>
    <n v="0"/>
    <n v="0"/>
    <n v="0"/>
    <n v="0"/>
    <n v="0"/>
  </r>
  <r>
    <s v="160"/>
    <x v="6"/>
    <x v="4"/>
    <s v="OUTFLOWS"/>
    <s v="00"/>
    <s v="Non Departmental"/>
    <s v="00"/>
    <s v="Non Divisional"/>
    <s v="900"/>
    <s v="General"/>
    <s v="160.00.00.900-7010.18"/>
    <s v="Capital Outlay-Public Safety Grants Project Allocation-2011"/>
    <n v="0"/>
    <n v="0"/>
    <n v="0"/>
    <n v="0"/>
    <n v="0"/>
  </r>
  <r>
    <s v="160"/>
    <x v="6"/>
    <x v="4"/>
    <s v="OUTFLOWS"/>
    <s v="00"/>
    <s v="Non Departmental"/>
    <s v="00"/>
    <s v="Non Divisional"/>
    <s v="900"/>
    <s v="General"/>
    <s v="160.00.00.900-7010.19"/>
    <s v="Capital Outlay-Public Safety Grants Project Allocation"/>
    <n v="0"/>
    <n v="0"/>
    <n v="0"/>
    <n v="0"/>
    <n v="0"/>
  </r>
  <r>
    <s v="160"/>
    <x v="6"/>
    <x v="4"/>
    <s v="OUTFLOWS"/>
    <s v="11"/>
    <s v="Police Department"/>
    <s v="00"/>
    <s v="Non Divisional"/>
    <s v="200"/>
    <s v="Patrol"/>
    <s v="160.11.00.200-7000.03"/>
    <s v="Capital Outlay Equipment New"/>
    <n v="0"/>
    <n v="0"/>
    <n v="-316397"/>
    <n v="-316397"/>
    <n v="0"/>
  </r>
  <r>
    <s v="190"/>
    <x v="7"/>
    <x v="0"/>
    <s v="INFLOWS"/>
    <s v="50"/>
    <s v="Transit"/>
    <s v="00"/>
    <s v="Non Divisional"/>
    <s v="000"/>
    <s v="No Program"/>
    <s v="190.50.00.000-4450.13"/>
    <s v="Intergovernmental Grants-Federal Section 5307"/>
    <n v="828000"/>
    <n v="532000"/>
    <n v="3300000"/>
    <n v="3300000"/>
    <n v="0"/>
  </r>
  <r>
    <s v="190"/>
    <x v="7"/>
    <x v="0"/>
    <s v="INFLOWS"/>
    <s v="50"/>
    <s v="Transit"/>
    <s v="00"/>
    <s v="Non Divisional"/>
    <s v="000"/>
    <s v="No Program"/>
    <s v="190.50.00.000-4450.16"/>
    <s v="Intergovernmental Grants-Federal ARRA"/>
    <n v="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475.14"/>
    <s v="Intergovernmental Grants-State/County TDA-Transit Capital"/>
    <n v="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475.15"/>
    <s v="Intergovernmental Grants-State/County TDA-Contract Transit"/>
    <n v="1189000"/>
    <n v="0"/>
    <n v="925000"/>
    <n v="925000"/>
    <n v="0"/>
  </r>
  <r>
    <s v="190"/>
    <x v="7"/>
    <x v="0"/>
    <s v="INFLOWS"/>
    <s v="50"/>
    <s v="Transit"/>
    <s v="00"/>
    <s v="Non Divisional"/>
    <s v="000"/>
    <s v="No Program"/>
    <s v="190.50.00.000-4475.16"/>
    <s v="Intergovernmental Grants-State/County TDA-Transit STA"/>
    <n v="-1200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475.19"/>
    <s v="Intergovernmental Grants-State/County Prop 1B"/>
    <n v="0"/>
    <n v="0"/>
    <n v="92000"/>
    <n v="92000"/>
    <n v="0"/>
  </r>
  <r>
    <s v="190"/>
    <x v="7"/>
    <x v="0"/>
    <s v="INFLOWS"/>
    <s v="50"/>
    <s v="Transit"/>
    <s v="00"/>
    <s v="Non Divisional"/>
    <s v="000"/>
    <s v="No Program"/>
    <s v="190.50.00.000-4475.20"/>
    <s v="Intergovernmental Grants-State/County Transit/PTMISEA"/>
    <n v="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475.31"/>
    <s v="Intergovernmental Grants-State/County Transit/State of Good Repair"/>
    <n v="0"/>
    <n v="106000"/>
    <n v="96000"/>
    <n v="96000"/>
    <n v="0"/>
  </r>
  <r>
    <s v="190"/>
    <x v="7"/>
    <x v="0"/>
    <s v="INFLOWS"/>
    <s v="50"/>
    <s v="Transit"/>
    <s v="00"/>
    <s v="Non Divisional"/>
    <s v="000"/>
    <s v="No Program"/>
    <s v="190.50.00.000-4530.01"/>
    <s v="Charges for Services-Transit FR/General"/>
    <n v="10000"/>
    <n v="4000"/>
    <n v="10000"/>
    <n v="10000"/>
    <n v="0"/>
  </r>
  <r>
    <s v="190"/>
    <x v="7"/>
    <x v="0"/>
    <s v="INFLOWS"/>
    <s v="50"/>
    <s v="Transit"/>
    <s v="00"/>
    <s v="Non Divisional"/>
    <s v="000"/>
    <s v="No Program"/>
    <s v="190.50.00.000-4530.02"/>
    <s v="Charges for Services-Transit FR/Senior"/>
    <n v="4000"/>
    <n v="3000"/>
    <n v="4000"/>
    <n v="4000"/>
    <n v="0"/>
  </r>
  <r>
    <s v="190"/>
    <x v="7"/>
    <x v="0"/>
    <s v="INFLOWS"/>
    <s v="50"/>
    <s v="Transit"/>
    <s v="00"/>
    <s v="Non Divisional"/>
    <s v="000"/>
    <s v="No Program"/>
    <s v="190.50.00.000-4530.03"/>
    <s v="Charges for Services-Transit FR/ADA"/>
    <n v="2000"/>
    <n v="2000"/>
    <n v="2500"/>
    <n v="2500"/>
    <n v="0"/>
  </r>
  <r>
    <s v="190"/>
    <x v="7"/>
    <x v="0"/>
    <s v="INFLOWS"/>
    <s v="50"/>
    <s v="Transit"/>
    <s v="00"/>
    <s v="Non Divisional"/>
    <s v="000"/>
    <s v="No Program"/>
    <s v="190.50.00.000-4530.04"/>
    <s v="Charges for Services-Transit FR/Youth"/>
    <n v="2000"/>
    <n v="1000"/>
    <n v="2000"/>
    <n v="2000"/>
    <n v="0"/>
  </r>
  <r>
    <s v="190"/>
    <x v="7"/>
    <x v="0"/>
    <s v="INFLOWS"/>
    <s v="50"/>
    <s v="Transit"/>
    <s v="00"/>
    <s v="Non Divisional"/>
    <s v="000"/>
    <s v="No Program"/>
    <s v="190.50.00.000-4530.05"/>
    <s v="Charges for Services-Transit DAR/Senior"/>
    <n v="0"/>
    <n v="0"/>
    <n v="500"/>
    <n v="500"/>
    <n v="0"/>
  </r>
  <r>
    <s v="190"/>
    <x v="7"/>
    <x v="0"/>
    <s v="INFLOWS"/>
    <s v="50"/>
    <s v="Transit"/>
    <s v="00"/>
    <s v="Non Divisional"/>
    <s v="000"/>
    <s v="No Program"/>
    <s v="190.50.00.000-4530.06"/>
    <s v="Charges for Services-Transit DAR/ADA"/>
    <n v="4000"/>
    <n v="4000"/>
    <n v="5000"/>
    <n v="5000"/>
    <n v="0"/>
  </r>
  <r>
    <s v="190"/>
    <x v="7"/>
    <x v="0"/>
    <s v="INFLOWS"/>
    <s v="50"/>
    <s v="Transit"/>
    <s v="00"/>
    <s v="Non Divisional"/>
    <s v="000"/>
    <s v="No Program"/>
    <s v="190.50.00.000-4530.07"/>
    <s v="Charges for Services-Transit DAR/Gen/Sat"/>
    <n v="0"/>
    <n v="0"/>
    <n v="300"/>
    <n v="300"/>
    <n v="0"/>
  </r>
  <r>
    <s v="190"/>
    <x v="7"/>
    <x v="0"/>
    <s v="INFLOWS"/>
    <s v="50"/>
    <s v="Transit"/>
    <s v="00"/>
    <s v="Non Divisional"/>
    <s v="000"/>
    <s v="No Program"/>
    <s v="190.50.00.000-4530.08"/>
    <s v="Charges for Services-Transit MP/FR/General"/>
    <n v="0"/>
    <n v="0"/>
    <n v="500"/>
    <n v="500"/>
    <n v="0"/>
  </r>
  <r>
    <s v="190"/>
    <x v="7"/>
    <x v="0"/>
    <s v="INFLOWS"/>
    <s v="50"/>
    <s v="Transit"/>
    <s v="00"/>
    <s v="Non Divisional"/>
    <s v="000"/>
    <s v="No Program"/>
    <s v="190.50.00.000-4530.09"/>
    <s v="Charges for Services-Transit MP/FR/Senior"/>
    <n v="0"/>
    <n v="0"/>
    <n v="500"/>
    <n v="500"/>
    <n v="0"/>
  </r>
  <r>
    <s v="190"/>
    <x v="7"/>
    <x v="0"/>
    <s v="INFLOWS"/>
    <s v="50"/>
    <s v="Transit"/>
    <s v="00"/>
    <s v="Non Divisional"/>
    <s v="000"/>
    <s v="No Program"/>
    <s v="190.50.00.000-4530.10"/>
    <s v="Charges for Services-Transit MP/FR/ADA"/>
    <n v="3000"/>
    <n v="1000"/>
    <n v="3000"/>
    <n v="3000"/>
    <n v="0"/>
  </r>
  <r>
    <s v="190"/>
    <x v="7"/>
    <x v="0"/>
    <s v="INFLOWS"/>
    <s v="50"/>
    <s v="Transit"/>
    <s v="00"/>
    <s v="Non Divisional"/>
    <s v="000"/>
    <s v="No Program"/>
    <s v="190.50.00.000-4530.11"/>
    <s v="Charges for Services-Transit MP/FR/Youth"/>
    <n v="0"/>
    <n v="0"/>
    <n v="500"/>
    <n v="500"/>
    <n v="0"/>
  </r>
  <r>
    <s v="190"/>
    <x v="7"/>
    <x v="0"/>
    <s v="INFLOWS"/>
    <s v="50"/>
    <s v="Transit"/>
    <s v="00"/>
    <s v="Non Divisional"/>
    <s v="000"/>
    <s v="No Program"/>
    <s v="190.50.00.000-4530.12"/>
    <s v="Charges for Services-Transit MP/DAR"/>
    <n v="4000"/>
    <n v="1000"/>
    <n v="4500"/>
    <n v="4500"/>
    <n v="0"/>
  </r>
  <r>
    <s v="190"/>
    <x v="7"/>
    <x v="0"/>
    <s v="INFLOWS"/>
    <s v="50"/>
    <s v="Transit"/>
    <s v="00"/>
    <s v="Non Divisional"/>
    <s v="000"/>
    <s v="No Program"/>
    <s v="190.50.00.000-4530.13"/>
    <s v="Charges for Services-Transit 10/FR/General"/>
    <n v="1000"/>
    <n v="0"/>
    <n v="700"/>
    <n v="700"/>
    <n v="0"/>
  </r>
  <r>
    <s v="190"/>
    <x v="7"/>
    <x v="0"/>
    <s v="INFLOWS"/>
    <s v="50"/>
    <s v="Transit"/>
    <s v="00"/>
    <s v="Non Divisional"/>
    <s v="000"/>
    <s v="No Program"/>
    <s v="190.50.00.000-4530.14"/>
    <s v="Charges for Services-Transit 10/FR/Youth"/>
    <n v="1000"/>
    <n v="0"/>
    <n v="550"/>
    <n v="550"/>
    <n v="0"/>
  </r>
  <r>
    <s v="190"/>
    <x v="7"/>
    <x v="0"/>
    <s v="INFLOWS"/>
    <s v="50"/>
    <s v="Transit"/>
    <s v="00"/>
    <s v="Non Divisional"/>
    <s v="000"/>
    <s v="No Program"/>
    <s v="190.50.00.000-4530.15"/>
    <s v="Charges for Services-Transit 10/FR/Sen/Dis"/>
    <n v="3000"/>
    <n v="0"/>
    <n v="3000"/>
    <n v="3000"/>
    <n v="0"/>
  </r>
  <r>
    <s v="190"/>
    <x v="7"/>
    <x v="0"/>
    <s v="INFLOWS"/>
    <s v="50"/>
    <s v="Transit"/>
    <s v="00"/>
    <s v="Non Divisional"/>
    <s v="000"/>
    <s v="No Program"/>
    <s v="190.50.00.000-4530.16"/>
    <s v="Charges for Services-Transit 10/DAR"/>
    <n v="3000"/>
    <n v="3000"/>
    <n v="3000"/>
    <n v="3000"/>
    <n v="0"/>
  </r>
  <r>
    <s v="190"/>
    <x v="7"/>
    <x v="0"/>
    <s v="INFLOWS"/>
    <s v="50"/>
    <s v="Transit"/>
    <s v="00"/>
    <s v="Non Divisional"/>
    <s v="000"/>
    <s v="No Program"/>
    <s v="190.50.00.000-4530.17"/>
    <s v="Charges for Services-Transit Advertising"/>
    <n v="14000"/>
    <n v="9000"/>
    <n v="11000"/>
    <n v="11000"/>
    <n v="0"/>
  </r>
  <r>
    <s v="190"/>
    <x v="7"/>
    <x v="0"/>
    <s v="INFLOWS"/>
    <s v="50"/>
    <s v="Transit"/>
    <s v="00"/>
    <s v="Non Divisional"/>
    <s v="000"/>
    <s v="No Program"/>
    <s v="190.50.00.000-4530.18"/>
    <s v="Charges for Services-Transit Rental"/>
    <n v="35000"/>
    <n v="0"/>
    <n v="30000"/>
    <n v="30000"/>
    <n v="0"/>
  </r>
  <r>
    <s v="190"/>
    <x v="7"/>
    <x v="0"/>
    <s v="INFLOWS"/>
    <s v="50"/>
    <s v="Transit"/>
    <s v="00"/>
    <s v="Non Divisional"/>
    <s v="000"/>
    <s v="No Program"/>
    <s v="190.50.00.000-4530.19"/>
    <s v="Charges for Services-Transit Deposit Forfeiture"/>
    <n v="100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700.01"/>
    <s v="Investment Earnings Interest on Investments"/>
    <n v="11000"/>
    <n v="-3000"/>
    <n v="3390"/>
    <n v="3390"/>
    <n v="0"/>
  </r>
  <r>
    <s v="190"/>
    <x v="7"/>
    <x v="0"/>
    <s v="INFLOWS"/>
    <s v="50"/>
    <s v="Transit"/>
    <s v="00"/>
    <s v="Non Divisional"/>
    <s v="000"/>
    <s v="No Program"/>
    <s v="190.50.00.000-4700.21"/>
    <s v="Investment Earnings Unallocated Investment Expense"/>
    <n v="0"/>
    <n v="0"/>
    <n v="-340"/>
    <n v="-340"/>
    <n v="0"/>
  </r>
  <r>
    <s v="190"/>
    <x v="7"/>
    <x v="0"/>
    <s v="INFLOWS"/>
    <s v="50"/>
    <s v="Transit"/>
    <s v="00"/>
    <s v="Non Divisional"/>
    <s v="000"/>
    <s v="No Program"/>
    <s v="190.50.00.000-4850.04"/>
    <s v="Other Revenue Rental of Property"/>
    <n v="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850.07"/>
    <s v="Other Revenue Misc Reimbursement"/>
    <n v="167000"/>
    <n v="0"/>
    <n v="0"/>
    <n v="0"/>
    <n v="0"/>
  </r>
  <r>
    <s v="190"/>
    <x v="7"/>
    <x v="0"/>
    <s v="INFLOWS"/>
    <s v="50"/>
    <s v="Transit"/>
    <s v="00"/>
    <s v="Non Divisional"/>
    <s v="000"/>
    <s v="No Program"/>
    <s v="190.50.00.000-4850.12"/>
    <s v="Other Revenue Miscellaneous Receipts"/>
    <n v="0"/>
    <n v="0"/>
    <n v="0"/>
    <n v="226000"/>
    <n v="226000"/>
  </r>
  <r>
    <s v="190"/>
    <x v="7"/>
    <x v="4"/>
    <s v="OUTFLOWS"/>
    <s v="00"/>
    <s v="Non Departmental"/>
    <s v="00"/>
    <s v="Non Divisional"/>
    <s v="900"/>
    <s v="General"/>
    <s v="190.00.00.900-7000.02"/>
    <s v="Capital Outlay Vehicles-Major"/>
    <n v="0"/>
    <n v="0"/>
    <n v="0"/>
    <n v="0"/>
    <n v="0"/>
  </r>
  <r>
    <s v="190"/>
    <x v="7"/>
    <x v="4"/>
    <s v="OUTFLOWS"/>
    <s v="00"/>
    <s v="Non Departmental"/>
    <s v="00"/>
    <s v="Non Divisional"/>
    <s v="900"/>
    <s v="General"/>
    <s v="190.00.00.900-7000.03"/>
    <s v="Capital Outlay Equipment New"/>
    <n v="0"/>
    <n v="0"/>
    <n v="0"/>
    <n v="0"/>
    <n v="0"/>
  </r>
  <r>
    <s v="190"/>
    <x v="7"/>
    <x v="4"/>
    <s v="OUTFLOWS"/>
    <s v="00"/>
    <s v="Non Departmental"/>
    <s v="00"/>
    <s v="Non Divisional"/>
    <s v="900"/>
    <s v="General"/>
    <s v="190.00.00.900-7000.21"/>
    <s v="Capital Outlay Bus"/>
    <n v="0"/>
    <n v="0"/>
    <n v="-1148908"/>
    <n v="-1148908"/>
    <n v="0"/>
  </r>
  <r>
    <s v="190"/>
    <x v="7"/>
    <x v="4"/>
    <s v="OUTFLOWS"/>
    <s v="00"/>
    <s v="Non Departmental"/>
    <s v="00"/>
    <s v="Non Divisional"/>
    <s v="900"/>
    <s v="General"/>
    <s v="190.00.00.900-7000.22"/>
    <s v="Capital Outlay Bus Stop Security"/>
    <n v="0"/>
    <n v="0"/>
    <n v="0"/>
    <n v="0"/>
    <n v="0"/>
  </r>
  <r>
    <s v="190"/>
    <x v="7"/>
    <x v="4"/>
    <s v="OUTFLOWS"/>
    <s v="00"/>
    <s v="Non Departmental"/>
    <s v="00"/>
    <s v="Non Divisional"/>
    <s v="900"/>
    <s v="General"/>
    <s v="190.00.00.900-8400.01"/>
    <s v="Capital Improvements-Transit Land"/>
    <n v="-25000"/>
    <n v="-328000"/>
    <n v="-5938429"/>
    <n v="-5938429"/>
    <n v="0"/>
  </r>
  <r>
    <s v="190"/>
    <x v="7"/>
    <x v="4"/>
    <s v="OUTFLOWS"/>
    <s v="00"/>
    <s v="Non Departmental"/>
    <s v="00"/>
    <s v="Non Divisional"/>
    <s v="900"/>
    <s v="General"/>
    <s v="190.00.00.900-8400.02"/>
    <s v="Capital Improvements-Transit Bus Stop Improvements"/>
    <n v="0"/>
    <n v="0"/>
    <n v="0"/>
    <n v="0"/>
    <n v="0"/>
  </r>
  <r>
    <s v="190"/>
    <x v="7"/>
    <x v="4"/>
    <s v="OUTFLOWS"/>
    <s v="00"/>
    <s v="Non Departmental"/>
    <s v="00"/>
    <s v="Non Divisional"/>
    <s v="900"/>
    <s v="General"/>
    <s v="190.00.00.900-8400.03"/>
    <s v="Capital Improvements-Transit Security"/>
    <n v="0"/>
    <n v="0"/>
    <n v="-340156"/>
    <n v="-276000"/>
    <n v="64156"/>
  </r>
  <r>
    <s v="190"/>
    <x v="7"/>
    <x v="4"/>
    <s v="OUTFLOWS"/>
    <s v="00"/>
    <s v="Non Departmental"/>
    <s v="00"/>
    <s v="Non Divisional"/>
    <s v="900"/>
    <s v="General"/>
    <s v="190.00.00.900-8400.04"/>
    <s v="Capital Improvements-Transit Multi Modal Station"/>
    <n v="0"/>
    <n v="-220000"/>
    <n v="0"/>
    <n v="0"/>
    <n v="0"/>
  </r>
  <r>
    <s v="190"/>
    <x v="7"/>
    <x v="4"/>
    <s v="OUTFLOWS"/>
    <s v="00"/>
    <s v="Non Departmental"/>
    <s v="00"/>
    <s v="Non Divisional"/>
    <s v="900"/>
    <s v="General"/>
    <s v="190.00.00.900-8400.99"/>
    <s v="Capital Improvements-Transit General"/>
    <n v="0"/>
    <n v="0"/>
    <n v="0"/>
    <n v="-30000"/>
    <n v="-30000"/>
  </r>
  <r>
    <s v="190"/>
    <x v="7"/>
    <x v="3"/>
    <s v="OUTFLOWS"/>
    <s v="02"/>
    <s v="City Attorney"/>
    <s v="00"/>
    <s v="Non Divisional"/>
    <s v="002"/>
    <s v="Departmental Legal Services"/>
    <s v="190.02.00.002-6002.50"/>
    <s v="Legal Services Transit"/>
    <n v="0"/>
    <n v="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000.01"/>
    <s v="Salaries Regular"/>
    <n v="0"/>
    <n v="-2800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0"/>
    <s v="Benefits PERS Pool Liability"/>
    <n v="0"/>
    <n v="-600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1"/>
    <s v="Benefits Retirement"/>
    <n v="0"/>
    <n v="-200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2"/>
    <s v="Benefits Health Insurance"/>
    <n v="0"/>
    <n v="-400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3"/>
    <s v="Benefits Dental Insurance"/>
    <n v="0"/>
    <n v="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4"/>
    <s v="Benefits Vision Insurance"/>
    <n v="0"/>
    <n v="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5"/>
    <s v="Benefits Life Insurance"/>
    <n v="0"/>
    <n v="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07"/>
    <s v="Benefits Long Term Disability"/>
    <n v="0"/>
    <n v="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11"/>
    <s v="Benefits Medicare"/>
    <n v="0"/>
    <n v="0"/>
    <n v="0"/>
    <n v="0"/>
    <n v="0"/>
  </r>
  <r>
    <s v="190"/>
    <x v="7"/>
    <x v="2"/>
    <s v="OUTFLOWS"/>
    <s v="45"/>
    <s v="Engineering"/>
    <s v="41"/>
    <s v="Capital Improvement"/>
    <s v="000"/>
    <s v="No Program"/>
    <s v="190.45.41.000-5100.15"/>
    <s v="Benefits Cell Phone Allowance"/>
    <n v="0"/>
    <n v="0"/>
    <n v="0"/>
    <n v="0"/>
    <n v="0"/>
  </r>
  <r>
    <s v="190"/>
    <x v="7"/>
    <x v="2"/>
    <s v="OUTFLOWS"/>
    <s v="50"/>
    <s v="Transit"/>
    <s v="00"/>
    <s v="Non Divisional"/>
    <s v="000"/>
    <s v="No Program"/>
    <s v="190.50.00.000-5000.01"/>
    <s v="Salaries Regular"/>
    <n v="-212000"/>
    <n v="-141000"/>
    <n v="-158358"/>
    <n v="-158358"/>
    <n v="0"/>
  </r>
  <r>
    <s v="190"/>
    <x v="7"/>
    <x v="2"/>
    <s v="OUTFLOWS"/>
    <s v="50"/>
    <s v="Transit"/>
    <s v="00"/>
    <s v="Non Divisional"/>
    <s v="000"/>
    <s v="No Program"/>
    <s v="190.50.00.000-5000.02"/>
    <s v="Salaries Part Time"/>
    <n v="-25000"/>
    <n v="-5000"/>
    <n v="-40450"/>
    <n v="-40450"/>
    <n v="0"/>
  </r>
  <r>
    <s v="190"/>
    <x v="7"/>
    <x v="2"/>
    <s v="OUTFLOWS"/>
    <s v="50"/>
    <s v="Transit"/>
    <s v="00"/>
    <s v="Non Divisional"/>
    <s v="000"/>
    <s v="No Program"/>
    <s v="190.50.00.000-5000.03"/>
    <s v="Salaries Overtime"/>
    <n v="-3000"/>
    <n v="0"/>
    <n v="-300"/>
    <n v="-300"/>
    <n v="0"/>
  </r>
  <r>
    <s v="190"/>
    <x v="7"/>
    <x v="2"/>
    <s v="OUTFLOWS"/>
    <s v="50"/>
    <s v="Transit"/>
    <s v="00"/>
    <s v="Non Divisional"/>
    <s v="000"/>
    <s v="No Program"/>
    <s v="190.50.00.000-5000.06"/>
    <s v="Salaries Out of Class"/>
    <n v="-2000"/>
    <n v="0"/>
    <n v="0"/>
    <n v="0"/>
    <n v="0"/>
  </r>
  <r>
    <s v="190"/>
    <x v="7"/>
    <x v="2"/>
    <s v="OUTFLOWS"/>
    <s v="50"/>
    <s v="Transit"/>
    <s v="00"/>
    <s v="Non Divisional"/>
    <s v="000"/>
    <s v="No Program"/>
    <s v="190.50.00.000-5000.07"/>
    <s v="Salaries Admin Leave Pay"/>
    <n v="-2000"/>
    <n v="-2000"/>
    <n v="0"/>
    <n v="0"/>
    <n v="0"/>
  </r>
  <r>
    <s v="190"/>
    <x v="7"/>
    <x v="2"/>
    <s v="OUTFLOWS"/>
    <s v="50"/>
    <s v="Transit"/>
    <s v="00"/>
    <s v="Non Divisional"/>
    <s v="000"/>
    <s v="No Program"/>
    <s v="190.50.00.000-5000.08"/>
    <s v="Salaries Longevity Pay"/>
    <n v="0"/>
    <n v="0"/>
    <n v="-1100"/>
    <n v="-1100"/>
    <n v="0"/>
  </r>
  <r>
    <s v="190"/>
    <x v="7"/>
    <x v="2"/>
    <s v="OUTFLOWS"/>
    <s v="50"/>
    <s v="Transit"/>
    <s v="00"/>
    <s v="Non Divisional"/>
    <s v="000"/>
    <s v="No Program"/>
    <s v="190.50.00.000-5000.10"/>
    <s v="Salaries Furloughs"/>
    <n v="0"/>
    <n v="0"/>
    <n v="0"/>
    <n v="0"/>
    <n v="0"/>
  </r>
  <r>
    <s v="190"/>
    <x v="7"/>
    <x v="2"/>
    <s v="OUTFLOWS"/>
    <s v="50"/>
    <s v="Transit"/>
    <s v="00"/>
    <s v="Non Divisional"/>
    <s v="000"/>
    <s v="No Program"/>
    <s v="190.50.00.000-5000.12"/>
    <s v="Salaries Compensated Absences"/>
    <n v="0"/>
    <n v="0"/>
    <n v="0"/>
    <n v="0"/>
    <n v="0"/>
  </r>
  <r>
    <s v="190"/>
    <x v="7"/>
    <x v="2"/>
    <s v="OUTFLOWS"/>
    <s v="50"/>
    <s v="Transit"/>
    <s v="00"/>
    <s v="Non Divisional"/>
    <s v="000"/>
    <s v="No Program"/>
    <s v="190.50.00.000-5100.00"/>
    <s v="Benefits PERS Pool Liability"/>
    <n v="-42000"/>
    <n v="-26000"/>
    <n v="-25014"/>
    <n v="-22000"/>
    <n v="3014"/>
  </r>
  <r>
    <s v="190"/>
    <x v="7"/>
    <x v="2"/>
    <s v="OUTFLOWS"/>
    <s v="50"/>
    <s v="Transit"/>
    <s v="00"/>
    <s v="Non Divisional"/>
    <s v="000"/>
    <s v="No Program"/>
    <s v="190.50.00.000-5100.01"/>
    <s v="Benefits Retirement"/>
    <n v="-16000"/>
    <n v="-9000"/>
    <n v="-13131"/>
    <n v="-13131"/>
    <n v="0"/>
  </r>
  <r>
    <s v="190"/>
    <x v="7"/>
    <x v="2"/>
    <s v="OUTFLOWS"/>
    <s v="50"/>
    <s v="Transit"/>
    <s v="00"/>
    <s v="Non Divisional"/>
    <s v="000"/>
    <s v="No Program"/>
    <s v="190.50.00.000-5100.02"/>
    <s v="Benefits Health Insurance"/>
    <n v="-44000"/>
    <n v="-29000"/>
    <n v="-41606"/>
    <n v="-41606"/>
    <n v="0"/>
  </r>
  <r>
    <s v="190"/>
    <x v="7"/>
    <x v="2"/>
    <s v="OUTFLOWS"/>
    <s v="50"/>
    <s v="Transit"/>
    <s v="00"/>
    <s v="Non Divisional"/>
    <s v="000"/>
    <s v="No Program"/>
    <s v="190.50.00.000-5100.03"/>
    <s v="Benefits Dental Insurance"/>
    <n v="-3000"/>
    <n v="-2000"/>
    <n v="-2843"/>
    <n v="-2843"/>
    <n v="0"/>
  </r>
  <r>
    <s v="190"/>
    <x v="7"/>
    <x v="2"/>
    <s v="OUTFLOWS"/>
    <s v="50"/>
    <s v="Transit"/>
    <s v="00"/>
    <s v="Non Divisional"/>
    <s v="000"/>
    <s v="No Program"/>
    <s v="190.50.00.000-5100.04"/>
    <s v="Benefits Vision Insurance"/>
    <n v="-1000"/>
    <n v="0"/>
    <n v="-457"/>
    <n v="-457"/>
    <n v="0"/>
  </r>
  <r>
    <s v="190"/>
    <x v="7"/>
    <x v="2"/>
    <s v="OUTFLOWS"/>
    <s v="50"/>
    <s v="Transit"/>
    <s v="00"/>
    <s v="Non Divisional"/>
    <s v="000"/>
    <s v="No Program"/>
    <s v="190.50.00.000-5100.05"/>
    <s v="Benefits Life Insurance"/>
    <n v="0"/>
    <n v="0"/>
    <n v="-180"/>
    <n v="-180"/>
    <n v="0"/>
  </r>
  <r>
    <s v="190"/>
    <x v="7"/>
    <x v="2"/>
    <s v="OUTFLOWS"/>
    <s v="50"/>
    <s v="Transit"/>
    <s v="00"/>
    <s v="Non Divisional"/>
    <s v="000"/>
    <s v="No Program"/>
    <s v="190.50.00.000-5100.06"/>
    <s v="Benefits Worker's Comp"/>
    <n v="-7000"/>
    <n v="-7000"/>
    <n v="-7200"/>
    <n v="-9000"/>
    <n v="-1800"/>
  </r>
  <r>
    <s v="190"/>
    <x v="7"/>
    <x v="2"/>
    <s v="OUTFLOWS"/>
    <s v="50"/>
    <s v="Transit"/>
    <s v="00"/>
    <s v="Non Divisional"/>
    <s v="000"/>
    <s v="No Program"/>
    <s v="190.50.00.000-5100.07"/>
    <s v="Benefits Long Term Disability"/>
    <n v="-1000"/>
    <n v="-1000"/>
    <n v="-1218"/>
    <n v="-1218"/>
    <n v="0"/>
  </r>
  <r>
    <s v="190"/>
    <x v="7"/>
    <x v="2"/>
    <s v="OUTFLOWS"/>
    <s v="50"/>
    <s v="Transit"/>
    <s v="00"/>
    <s v="Non Divisional"/>
    <s v="000"/>
    <s v="No Program"/>
    <s v="190.50.00.000-5100.08"/>
    <s v="Benefits Deferred Compensation"/>
    <n v="0"/>
    <n v="0"/>
    <n v="0"/>
    <n v="0"/>
    <n v="0"/>
  </r>
  <r>
    <s v="190"/>
    <x v="7"/>
    <x v="2"/>
    <s v="OUTFLOWS"/>
    <s v="50"/>
    <s v="Transit"/>
    <s v="00"/>
    <s v="Non Divisional"/>
    <s v="000"/>
    <s v="No Program"/>
    <s v="190.50.00.000-5100.09"/>
    <s v="Benefits Unemployment Insurance"/>
    <n v="0"/>
    <n v="-6000"/>
    <n v="0"/>
    <n v="0"/>
    <n v="0"/>
  </r>
  <r>
    <s v="190"/>
    <x v="7"/>
    <x v="2"/>
    <s v="OUTFLOWS"/>
    <s v="50"/>
    <s v="Transit"/>
    <s v="00"/>
    <s v="Non Divisional"/>
    <s v="000"/>
    <s v="No Program"/>
    <s v="190.50.00.000-5100.11"/>
    <s v="Benefits Medicare"/>
    <n v="-4000"/>
    <n v="-2000"/>
    <n v="-2321"/>
    <n v="-2321"/>
    <n v="0"/>
  </r>
  <r>
    <s v="190"/>
    <x v="7"/>
    <x v="2"/>
    <s v="OUTFLOWS"/>
    <s v="50"/>
    <s v="Transit"/>
    <s v="00"/>
    <s v="Non Divisional"/>
    <s v="000"/>
    <s v="No Program"/>
    <s v="190.50.00.000-5100.12"/>
    <s v="Benefits Annual Physical Exam"/>
    <n v="0"/>
    <n v="0"/>
    <n v="-25"/>
    <n v="-25"/>
    <n v="0"/>
  </r>
  <r>
    <s v="190"/>
    <x v="7"/>
    <x v="2"/>
    <s v="OUTFLOWS"/>
    <s v="50"/>
    <s v="Transit"/>
    <s v="00"/>
    <s v="Non Divisional"/>
    <s v="000"/>
    <s v="No Program"/>
    <s v="190.50.00.000-5100.15"/>
    <s v="Benefits Cell Phone Allowance"/>
    <n v="-1000"/>
    <n v="-1000"/>
    <n v="-540"/>
    <n v="-540"/>
    <n v="0"/>
  </r>
  <r>
    <s v="190"/>
    <x v="7"/>
    <x v="3"/>
    <s v="OUTFLOWS"/>
    <s v="50"/>
    <s v="Transit"/>
    <s v="00"/>
    <s v="Non Divisional"/>
    <s v="000"/>
    <s v="No Program"/>
    <s v="190.50.00.000-6000.01"/>
    <s v="Professional Services General"/>
    <n v="-8000"/>
    <n v="-28000"/>
    <n v="185970"/>
    <n v="185970"/>
    <n v="0"/>
  </r>
  <r>
    <s v="190"/>
    <x v="7"/>
    <x v="3"/>
    <s v="OUTFLOWS"/>
    <s v="50"/>
    <s v="Transit"/>
    <s v="00"/>
    <s v="Non Divisional"/>
    <s v="000"/>
    <s v="No Program"/>
    <s v="190.50.00.000-6000.10"/>
    <s v="Professional Services Consultant"/>
    <n v="-31000"/>
    <n v="-43000"/>
    <n v="-115086"/>
    <n v="-115086"/>
    <n v="0"/>
  </r>
  <r>
    <s v="190"/>
    <x v="7"/>
    <x v="3"/>
    <s v="OUTFLOWS"/>
    <s v="50"/>
    <s v="Transit"/>
    <s v="00"/>
    <s v="Non Divisional"/>
    <s v="000"/>
    <s v="No Program"/>
    <s v="190.50.00.000-6000.12"/>
    <s v="Professional Services Contract Services"/>
    <n v="-1150000"/>
    <n v="-1055000"/>
    <n v="-1206600"/>
    <n v="-1206600"/>
    <n v="0"/>
  </r>
  <r>
    <s v="190"/>
    <x v="7"/>
    <x v="3"/>
    <s v="OUTFLOWS"/>
    <s v="50"/>
    <s v="Transit"/>
    <s v="00"/>
    <s v="Non Divisional"/>
    <s v="000"/>
    <s v="No Program"/>
    <s v="190.50.00.000-6000.19"/>
    <s v="Professional Services Labor Relations"/>
    <n v="0"/>
    <n v="0"/>
    <n v="0"/>
    <n v="0"/>
    <n v="0"/>
  </r>
  <r>
    <s v="190"/>
    <x v="7"/>
    <x v="3"/>
    <s v="OUTFLOWS"/>
    <s v="50"/>
    <s v="Transit"/>
    <s v="00"/>
    <s v="Non Divisional"/>
    <s v="000"/>
    <s v="No Program"/>
    <s v="190.50.00.000-6100.01"/>
    <s v="Utilities Electric"/>
    <n v="-23000"/>
    <n v="-16000"/>
    <n v="-45320"/>
    <n v="-24000"/>
    <n v="21320"/>
  </r>
  <r>
    <s v="190"/>
    <x v="7"/>
    <x v="3"/>
    <s v="OUTFLOWS"/>
    <s v="50"/>
    <s v="Transit"/>
    <s v="00"/>
    <s v="Non Divisional"/>
    <s v="000"/>
    <s v="No Program"/>
    <s v="190.50.00.000-6100.02"/>
    <s v="Utilities Telephone"/>
    <n v="-3000"/>
    <n v="-3000"/>
    <n v="-3296"/>
    <n v="-3296"/>
    <n v="0"/>
  </r>
  <r>
    <s v="190"/>
    <x v="7"/>
    <x v="3"/>
    <s v="OUTFLOWS"/>
    <s v="50"/>
    <s v="Transit"/>
    <s v="00"/>
    <s v="Non Divisional"/>
    <s v="000"/>
    <s v="No Program"/>
    <s v="190.50.00.000-6100.03"/>
    <s v="Utilities Data Transmission / ISP"/>
    <n v="-2000"/>
    <n v="0"/>
    <n v="-6180"/>
    <n v="-6180"/>
    <n v="0"/>
  </r>
  <r>
    <s v="190"/>
    <x v="7"/>
    <x v="3"/>
    <s v="OUTFLOWS"/>
    <s v="50"/>
    <s v="Transit"/>
    <s v="00"/>
    <s v="Non Divisional"/>
    <s v="000"/>
    <s v="No Program"/>
    <s v="190.50.00.000-6200.01"/>
    <s v="Supplies Office"/>
    <n v="-1000"/>
    <n v="0"/>
    <n v="-1250"/>
    <n v="-1250"/>
    <n v="0"/>
  </r>
  <r>
    <s v="190"/>
    <x v="7"/>
    <x v="3"/>
    <s v="OUTFLOWS"/>
    <s v="50"/>
    <s v="Transit"/>
    <s v="00"/>
    <s v="Non Divisional"/>
    <s v="000"/>
    <s v="No Program"/>
    <s v="190.50.00.000-6200.02"/>
    <s v="Supplies Special Department"/>
    <n v="-12000"/>
    <n v="-15000"/>
    <n v="-17000"/>
    <n v="-17000"/>
    <n v="0"/>
  </r>
  <r>
    <s v="190"/>
    <x v="7"/>
    <x v="3"/>
    <s v="OUTFLOWS"/>
    <s v="50"/>
    <s v="Transit"/>
    <s v="00"/>
    <s v="Non Divisional"/>
    <s v="000"/>
    <s v="No Program"/>
    <s v="190.50.00.000-6200.03"/>
    <s v="Supplies Copier Maintenance &amp; Supplies"/>
    <n v="-2000"/>
    <n v="-1000"/>
    <n v="-4500"/>
    <n v="-4500"/>
    <n v="0"/>
  </r>
  <r>
    <s v="190"/>
    <x v="7"/>
    <x v="3"/>
    <s v="OUTFLOWS"/>
    <s v="50"/>
    <s v="Transit"/>
    <s v="00"/>
    <s v="Non Divisional"/>
    <s v="000"/>
    <s v="No Program"/>
    <s v="190.50.00.000-6200.04"/>
    <s v="Supplies Postage"/>
    <n v="0"/>
    <n v="0"/>
    <n v="-50"/>
    <n v="-50"/>
    <n v="0"/>
  </r>
  <r>
    <s v="190"/>
    <x v="7"/>
    <x v="3"/>
    <s v="OUTFLOWS"/>
    <s v="50"/>
    <s v="Transit"/>
    <s v="00"/>
    <s v="Non Divisional"/>
    <s v="000"/>
    <s v="No Program"/>
    <s v="190.50.00.000-6200.05"/>
    <s v="Supplies Gasoline"/>
    <n v="-109000"/>
    <n v="-76000"/>
    <n v="-120225"/>
    <n v="-120225"/>
    <n v="0"/>
  </r>
  <r>
    <s v="190"/>
    <x v="7"/>
    <x v="3"/>
    <s v="OUTFLOWS"/>
    <s v="50"/>
    <s v="Transit"/>
    <s v="00"/>
    <s v="Non Divisional"/>
    <s v="000"/>
    <s v="No Program"/>
    <s v="190.50.00.000-6200.09"/>
    <s v="Supplies Data Processing"/>
    <n v="0"/>
    <n v="0"/>
    <n v="0"/>
    <n v="0"/>
    <n v="0"/>
  </r>
  <r>
    <s v="190"/>
    <x v="7"/>
    <x v="3"/>
    <s v="OUTFLOWS"/>
    <s v="50"/>
    <s v="Transit"/>
    <s v="00"/>
    <s v="Non Divisional"/>
    <s v="000"/>
    <s v="No Program"/>
    <s v="190.50.00.000-6200.12"/>
    <s v="Supplies CNG"/>
    <n v="0"/>
    <n v="0"/>
    <n v="-83000"/>
    <n v="-83000"/>
    <n v="0"/>
  </r>
  <r>
    <s v="190"/>
    <x v="7"/>
    <x v="3"/>
    <s v="OUTFLOWS"/>
    <s v="50"/>
    <s v="Transit"/>
    <s v="00"/>
    <s v="Non Divisional"/>
    <s v="000"/>
    <s v="No Program"/>
    <s v="190.50.00.000-6300.01"/>
    <s v="Dues &amp; Subscriptions Memberships"/>
    <n v="-3000"/>
    <n v="-3000"/>
    <n v="-2700"/>
    <n v="-2700"/>
    <n v="0"/>
  </r>
  <r>
    <s v="190"/>
    <x v="7"/>
    <x v="3"/>
    <s v="OUTFLOWS"/>
    <s v="50"/>
    <s v="Transit"/>
    <s v="00"/>
    <s v="Non Divisional"/>
    <s v="000"/>
    <s v="No Program"/>
    <s v="190.50.00.000-6350.03"/>
    <s v="Maintenance Agreements &amp; Licenses Maintenance Agreements"/>
    <n v="-5000"/>
    <n v="-13000"/>
    <n v="-18500"/>
    <n v="-18500"/>
    <n v="0"/>
  </r>
  <r>
    <s v="190"/>
    <x v="7"/>
    <x v="3"/>
    <s v="OUTFLOWS"/>
    <s v="50"/>
    <s v="Transit"/>
    <s v="00"/>
    <s v="Non Divisional"/>
    <s v="000"/>
    <s v="No Program"/>
    <s v="190.50.00.000-6400.01"/>
    <s v="Repairs &amp; Maintenance Building"/>
    <n v="-9000"/>
    <n v="-2000"/>
    <n v="-12250"/>
    <n v="-12250"/>
    <n v="0"/>
  </r>
  <r>
    <s v="190"/>
    <x v="7"/>
    <x v="3"/>
    <s v="OUTFLOWS"/>
    <s v="50"/>
    <s v="Transit"/>
    <s v="00"/>
    <s v="Non Divisional"/>
    <s v="000"/>
    <s v="No Program"/>
    <s v="190.50.00.000-6400.02"/>
    <s v="Repairs &amp; Maintenance Minor Equipment/Other"/>
    <n v="-3000"/>
    <n v="0"/>
    <n v="-4000"/>
    <n v="-4000"/>
    <n v="0"/>
  </r>
  <r>
    <s v="190"/>
    <x v="7"/>
    <x v="3"/>
    <s v="OUTFLOWS"/>
    <s v="50"/>
    <s v="Transit"/>
    <s v="00"/>
    <s v="Non Divisional"/>
    <s v="000"/>
    <s v="No Program"/>
    <s v="190.50.00.000-6400.03"/>
    <s v="Repairs &amp; Maintenance Major Repair &amp; Contingency"/>
    <n v="0"/>
    <n v="0"/>
    <n v="0"/>
    <n v="0"/>
    <n v="0"/>
  </r>
  <r>
    <s v="190"/>
    <x v="7"/>
    <x v="3"/>
    <s v="OUTFLOWS"/>
    <s v="50"/>
    <s v="Transit"/>
    <s v="00"/>
    <s v="Non Divisional"/>
    <s v="000"/>
    <s v="No Program"/>
    <s v="190.50.00.000-6400.05"/>
    <s v="Repairs &amp; Maintenance Vehicle"/>
    <n v="0"/>
    <n v="0"/>
    <n v="-96000"/>
    <n v="-96000"/>
    <n v="0"/>
  </r>
  <r>
    <s v="190"/>
    <x v="7"/>
    <x v="3"/>
    <s v="OUTFLOWS"/>
    <s v="50"/>
    <s v="Transit"/>
    <s v="00"/>
    <s v="Non Divisional"/>
    <s v="000"/>
    <s v="No Program"/>
    <s v="190.50.00.000-6400.20"/>
    <s v="Repairs &amp; Maintenance Property Maintenance"/>
    <n v="-5000"/>
    <n v="-4000"/>
    <n v="-5555"/>
    <n v="-5555"/>
    <n v="0"/>
  </r>
  <r>
    <s v="190"/>
    <x v="7"/>
    <x v="3"/>
    <s v="OUTFLOWS"/>
    <s v="50"/>
    <s v="Transit"/>
    <s v="00"/>
    <s v="Non Divisional"/>
    <s v="000"/>
    <s v="No Program"/>
    <s v="190.50.00.000-6500.04"/>
    <s v="Claims &amp; Insurance Insurance Premiums"/>
    <n v="-14000"/>
    <n v="-14000"/>
    <n v="-14400"/>
    <n v="-14000"/>
    <n v="400"/>
  </r>
  <r>
    <s v="190"/>
    <x v="7"/>
    <x v="3"/>
    <s v="OUTFLOWS"/>
    <s v="50"/>
    <s v="Transit"/>
    <s v="00"/>
    <s v="Non Divisional"/>
    <s v="000"/>
    <s v="No Program"/>
    <s v="190.50.00.000-6600.01"/>
    <s v="Administrative Expenses Meetings"/>
    <n v="0"/>
    <n v="0"/>
    <n v="-500"/>
    <n v="-500"/>
    <n v="0"/>
  </r>
  <r>
    <s v="190"/>
    <x v="7"/>
    <x v="3"/>
    <s v="OUTFLOWS"/>
    <s v="50"/>
    <s v="Transit"/>
    <s v="00"/>
    <s v="Non Divisional"/>
    <s v="000"/>
    <s v="No Program"/>
    <s v="190.50.00.000-6600.03"/>
    <s v="Administrative Expenses Mileage Reimbursement"/>
    <n v="0"/>
    <n v="0"/>
    <n v="0"/>
    <n v="0"/>
    <n v="0"/>
  </r>
  <r>
    <s v="190"/>
    <x v="7"/>
    <x v="3"/>
    <s v="OUTFLOWS"/>
    <s v="50"/>
    <s v="Transit"/>
    <s v="00"/>
    <s v="Non Divisional"/>
    <s v="000"/>
    <s v="No Program"/>
    <s v="190.50.00.000-6600.04"/>
    <s v="Administrative Expenses Training/Conferences"/>
    <n v="-3000"/>
    <n v="-1000"/>
    <n v="-10000"/>
    <n v="-10000"/>
    <n v="0"/>
  </r>
  <r>
    <s v="190"/>
    <x v="7"/>
    <x v="3"/>
    <s v="OUTFLOWS"/>
    <s v="50"/>
    <s v="Transit"/>
    <s v="00"/>
    <s v="Non Divisional"/>
    <s v="000"/>
    <s v="No Program"/>
    <s v="190.50.00.000-6600.05"/>
    <s v="Administrative Expenses Public/Legal Advertisement"/>
    <n v="-1000"/>
    <n v="0"/>
    <n v="-1000"/>
    <n v="-1000"/>
    <n v="0"/>
  </r>
  <r>
    <s v="190"/>
    <x v="7"/>
    <x v="3"/>
    <s v="OUTFLOWS"/>
    <s v="50"/>
    <s v="Transit"/>
    <s v="00"/>
    <s v="Non Divisional"/>
    <s v="000"/>
    <s v="No Program"/>
    <s v="190.50.00.000-6600.06"/>
    <s v="Administrative Expenses Property/Building Rental"/>
    <n v="0"/>
    <n v="0"/>
    <n v="-41200"/>
    <n v="-41200"/>
    <n v="0"/>
  </r>
  <r>
    <s v="190"/>
    <x v="7"/>
    <x v="3"/>
    <s v="OUTFLOWS"/>
    <s v="50"/>
    <s v="Transit"/>
    <s v="00"/>
    <s v="Non Divisional"/>
    <s v="000"/>
    <s v="No Program"/>
    <s v="190.50.00.000-6600.07"/>
    <s v="Administrative Expenses Employee Recruitment"/>
    <n v="0"/>
    <n v="0"/>
    <n v="-500"/>
    <n v="-500"/>
    <n v="0"/>
  </r>
  <r>
    <s v="190"/>
    <x v="7"/>
    <x v="3"/>
    <s v="OUTFLOWS"/>
    <s v="50"/>
    <s v="Transit"/>
    <s v="00"/>
    <s v="Non Divisional"/>
    <s v="000"/>
    <s v="No Program"/>
    <s v="190.50.00.000-6600.23"/>
    <s v="Administrative Expenses Public Education"/>
    <n v="-2000"/>
    <n v="0"/>
    <n v="-3000"/>
    <n v="-3000"/>
    <n v="0"/>
  </r>
  <r>
    <s v="190"/>
    <x v="7"/>
    <x v="3"/>
    <s v="OUTFLOWS"/>
    <s v="50"/>
    <s v="Transit"/>
    <s v="00"/>
    <s v="Non Divisional"/>
    <s v="000"/>
    <s v="No Program"/>
    <s v="190.50.00.000-6600.24"/>
    <s v="Administrative Expenses Marketing"/>
    <n v="-5000"/>
    <n v="-1000"/>
    <n v="-15000"/>
    <n v="-15000"/>
    <n v="0"/>
  </r>
  <r>
    <s v="190"/>
    <x v="7"/>
    <x v="3"/>
    <s v="OUTFLOWS"/>
    <s v="50"/>
    <s v="Transit"/>
    <s v="00"/>
    <s v="Non Divisional"/>
    <s v="000"/>
    <s v="No Program"/>
    <s v="190.50.00.000-6600.25"/>
    <s v="Administrative Expenses Support Services-Indirect Labor"/>
    <n v="-475000"/>
    <n v="-475000"/>
    <n v="-474965"/>
    <n v="-474965"/>
    <n v="0"/>
  </r>
  <r>
    <s v="190"/>
    <x v="7"/>
    <x v="3"/>
    <s v="OUTFLOWS"/>
    <s v="50"/>
    <s v="Transit"/>
    <s v="00"/>
    <s v="Non Divisional"/>
    <s v="000"/>
    <s v="No Program"/>
    <s v="190.50.00.000-6600.26"/>
    <s v="Administrative Expenses Support Services-IT"/>
    <n v="-7000"/>
    <n v="-7000"/>
    <n v="-6710"/>
    <n v="-6710"/>
    <n v="0"/>
  </r>
  <r>
    <s v="190"/>
    <x v="7"/>
    <x v="3"/>
    <s v="OUTFLOWS"/>
    <s v="50"/>
    <s v="Transit"/>
    <s v="00"/>
    <s v="Non Divisional"/>
    <s v="000"/>
    <s v="No Program"/>
    <s v="190.50.00.000-6600.28"/>
    <s v="Administrative Expenses Equipment Fund Contribution"/>
    <n v="0"/>
    <n v="0"/>
    <n v="0"/>
    <n v="0"/>
    <n v="0"/>
  </r>
  <r>
    <s v="190"/>
    <x v="7"/>
    <x v="3"/>
    <s v="OUTFLOWS"/>
    <s v="50"/>
    <s v="Transit"/>
    <s v="00"/>
    <s v="Non Divisional"/>
    <s v="000"/>
    <s v="No Program"/>
    <s v="190.50.00.000-6600.32"/>
    <s v="Administrative Expenses Vehicle Fund Contribution"/>
    <n v="-2000"/>
    <n v="-2000"/>
    <n v="-1800"/>
    <n v="-4000"/>
    <n v="-2200"/>
  </r>
  <r>
    <s v="190"/>
    <x v="7"/>
    <x v="3"/>
    <s v="OUTFLOWS"/>
    <s v="50"/>
    <s v="Transit"/>
    <s v="00"/>
    <s v="Non Divisional"/>
    <s v="000"/>
    <s v="No Program"/>
    <s v="190.50.00.000-6600.36"/>
    <s v="Administrative Expenses IT Fund Contribution"/>
    <n v="-10000"/>
    <n v="-10000"/>
    <n v="-9600"/>
    <n v="-22000"/>
    <n v="-12400"/>
  </r>
  <r>
    <s v="200"/>
    <x v="8"/>
    <x v="1"/>
    <s v="OUTFLOWS"/>
    <s v="00"/>
    <s v="Non Departmental"/>
    <s v="00"/>
    <s v="Non Divisional"/>
    <s v="900"/>
    <s v="General"/>
    <s v="200.00.00.900-4900.01"/>
    <s v="Transfers In General Fund"/>
    <n v="-425000"/>
    <n v="0"/>
    <n v="1307823"/>
    <n v="710000"/>
    <n v="-597823"/>
  </r>
  <r>
    <s v="200"/>
    <x v="8"/>
    <x v="0"/>
    <s v="INFLOWS"/>
    <s v="20"/>
    <s v="Recreation &amp; Community Services"/>
    <s v="20"/>
    <s v="Recreation"/>
    <s v="300"/>
    <s v="Recreation Services"/>
    <s v="200.20.20.300-4580.02"/>
    <s v="Charges for Services-Recreation/Youth Coed Flag Football"/>
    <n v="6000"/>
    <n v="2000"/>
    <n v="13000"/>
    <n v="13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03"/>
    <s v="Charges for Services-Recreation/Youth Coed Basketball"/>
    <n v="62000"/>
    <n v="7000"/>
    <n v="58000"/>
    <n v="58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04"/>
    <s v="Charges for Services-Recreation/Youth Coed Baseball/Softball"/>
    <n v="1000"/>
    <n v="6000"/>
    <n v="8500"/>
    <n v="8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05"/>
    <s v="Charges for Services-Recreation/Youth Girls Softball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06"/>
    <s v="Charges for Services-Recreation/Youth Coed Basketball Camp"/>
    <n v="2000"/>
    <n v="0"/>
    <n v="7200"/>
    <n v="72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07"/>
    <s v="Charges for Services-Recreation/Youth Coed Soccer &amp; Kickball"/>
    <n v="5000"/>
    <n v="9000"/>
    <n v="10250"/>
    <n v="1025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08"/>
    <s v="Charges for Services-Recreation/Youth Coed Volleyball Camp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1"/>
    <s v="Charges for Services-Recreation/Youth Pilot Expansion Programs"/>
    <n v="1000"/>
    <n v="4000"/>
    <n v="3500"/>
    <n v="3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2"/>
    <s v="Charges for Services-Recreation/Youth Arts &amp; Crafts"/>
    <n v="2000"/>
    <n v="2000"/>
    <n v="4500"/>
    <n v="4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3"/>
    <s v="Charges for Services-Recreation/Youth Gymnastics"/>
    <n v="14000"/>
    <n v="0"/>
    <n v="14500"/>
    <n v="14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4"/>
    <s v="Charges for Services-Recreation/Youth Martial Arts"/>
    <n v="5000"/>
    <n v="0"/>
    <n v="5500"/>
    <n v="5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5"/>
    <s v="Charges for Services-Recreation/Youth Cheerleading"/>
    <n v="2000"/>
    <n v="0"/>
    <n v="1500"/>
    <n v="1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6"/>
    <s v="Charges for Services-Recreation/Youth Tennis"/>
    <n v="7000"/>
    <n v="3000"/>
    <n v="10000"/>
    <n v="1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7"/>
    <s v="Charges for Services-Recreation/Youth Dance"/>
    <n v="2000"/>
    <n v="0"/>
    <n v="5000"/>
    <n v="5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8"/>
    <s v="Charges for Services-Recreation/Youth Baton"/>
    <n v="3000"/>
    <n v="2000"/>
    <n v="3000"/>
    <n v="3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19"/>
    <s v="Charges for Services-Recreation/Youth Academic Program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20"/>
    <s v="Charges for Services-Recreation/Youth Performing Art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23"/>
    <s v="Charges for Services-Recreation/Youth Cooking"/>
    <n v="3000"/>
    <n v="0"/>
    <n v="3500"/>
    <n v="3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24"/>
    <s v="Charges for Services-Recreation/Youth Music"/>
    <n v="1000"/>
    <n v="0"/>
    <n v="1800"/>
    <n v="18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25"/>
    <s v="Charges for Services-Recreation/Youth Recreation Leadership"/>
    <n v="20000"/>
    <n v="1000"/>
    <n v="12500"/>
    <n v="12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26"/>
    <s v="Charges for Services-Recreation/Youth Health &amp; Safety"/>
    <n v="1000"/>
    <n v="0"/>
    <n v="2000"/>
    <n v="2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29"/>
    <s v="Charges for Services-Recreation/Youth Golf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0.30"/>
    <s v="Charges for Services-Recreation/Youth Exercise &amp; Fitness"/>
    <n v="4000"/>
    <n v="0"/>
    <n v="5500"/>
    <n v="5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01"/>
    <s v="Charges for Services-Recreation/Adult Men's Basketball"/>
    <n v="18000"/>
    <n v="0"/>
    <n v="8000"/>
    <n v="8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03"/>
    <s v="Charges for Services-Recreation/Adult Softball Tournament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09"/>
    <s v="Charges for Services-Recreation/Adult Golf"/>
    <n v="0"/>
    <n v="0"/>
    <n v="1500"/>
    <n v="1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10"/>
    <s v="Charges for Services-Recreation/Adult Dog Obedience"/>
    <n v="3000"/>
    <n v="11000"/>
    <n v="7000"/>
    <n v="7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11"/>
    <s v="Charges for Services-Recreation/Adult Tenni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12"/>
    <s v="Charges for Services-Recreation/Adult Exercise &amp; Fitness"/>
    <n v="3000"/>
    <n v="2000"/>
    <n v="3000"/>
    <n v="3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14"/>
    <s v="Charges for Services-Recreation/Adult Dance"/>
    <n v="0"/>
    <n v="0"/>
    <n v="700"/>
    <n v="7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15"/>
    <s v="Charges for Services-Recreation/Adult Health &amp; Safety"/>
    <n v="0"/>
    <n v="0"/>
    <n v="700"/>
    <n v="7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1.16"/>
    <s v="Charges for Services-Recreation/Adult Pilot Expansion Programs"/>
    <n v="6000"/>
    <n v="0"/>
    <n v="6500"/>
    <n v="65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1"/>
    <s v="Charges for Services-Recreation/Aquatics Pool Admission"/>
    <n v="9000"/>
    <n v="3000"/>
    <n v="13000"/>
    <n v="13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2"/>
    <s v="Charges for Services-Recreation/Aquatics Swim Passe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3"/>
    <s v="Charges for Services-Recreation/Aquatics Pool Rental"/>
    <n v="0"/>
    <n v="0"/>
    <n v="300"/>
    <n v="3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4"/>
    <s v="Charges for Services-Recreation/Aquatics Swim Lessons"/>
    <n v="51000"/>
    <n v="67000"/>
    <n v="80000"/>
    <n v="8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6"/>
    <s v="Charges for Services-Recreation/Aquatics Swim Team"/>
    <n v="0"/>
    <n v="23000"/>
    <n v="20000"/>
    <n v="2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7"/>
    <s v="Charges for Services-Recreation/Aquatics Scuba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2.08"/>
    <s v="Charges for Services-Recreation/Aquatics Health &amp; Safety"/>
    <n v="4000"/>
    <n v="6000"/>
    <n v="6000"/>
    <n v="6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3.02"/>
    <s v="Charges for Services-Recreation/Misc Programs Youth Day Camp"/>
    <n v="59000"/>
    <n v="49000"/>
    <n v="60000"/>
    <n v="6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3.03"/>
    <s v="Charges for Services-Recreation/Misc Programs Preschool Play Program"/>
    <n v="22000"/>
    <n v="9000"/>
    <n v="25000"/>
    <n v="25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3.04"/>
    <s v="Charges for Services-Recreation/Misc Programs After School Program"/>
    <n v="598000"/>
    <n v="129000"/>
    <n v="350000"/>
    <n v="35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3.05"/>
    <s v="Charges for Services-Recreation/Misc Programs Youth Themed Partie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3.06"/>
    <s v="Charges for Services-Recreation/Misc Programs Open Gym"/>
    <n v="200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01"/>
    <s v="Charges for Services-Recreation/General Revenue Concession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04"/>
    <s v="Charges for Services-Recreation/General Revenue Equipment Rental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05"/>
    <s v="Charges for Services-Recreation/General Revenue Miscellaneous Revenue"/>
    <n v="2000"/>
    <n v="3000"/>
    <n v="2000"/>
    <n v="2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06"/>
    <s v="Charges for Services-Recreation/General Revenue Agency Revenue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08"/>
    <s v="Charges for Services-Recreation/General Revenue Facility Rental-Ballfield"/>
    <n v="80000"/>
    <n v="43000"/>
    <n v="80000"/>
    <n v="8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10"/>
    <s v="Charges for Services-Recreation/General Revenue Scholarship Donations"/>
    <n v="0"/>
    <n v="0"/>
    <n v="10000"/>
    <n v="1000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12"/>
    <s v="Charges for Services-Recreation/General Revenue MPRD Donation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584.13"/>
    <s v="Charges for Services-Recreation/General Revenue Advertising"/>
    <n v="12000"/>
    <n v="0"/>
    <n v="5000"/>
    <n v="5000"/>
    <n v="0"/>
  </r>
  <r>
    <s v="200"/>
    <x v="8"/>
    <x v="0"/>
    <s v="INFLOWS"/>
    <s v="20"/>
    <s v="Recreation &amp; Community Services"/>
    <s v="30"/>
    <s v="Community Services"/>
    <s v="360"/>
    <s v="Special Events"/>
    <s v="200.20.30.360-4583.01"/>
    <s v="Charges for Services-Recreation/Misc Programs Community Events"/>
    <n v="3000"/>
    <n v="3000"/>
    <n v="0"/>
    <n v="0"/>
    <n v="0"/>
  </r>
  <r>
    <s v="200"/>
    <x v="8"/>
    <x v="0"/>
    <s v="INFLOWS"/>
    <s v="20"/>
    <s v="Recreation &amp; Community Services"/>
    <s v="30"/>
    <s v="Community Services"/>
    <s v="360"/>
    <s v="Special Events"/>
    <s v="200.20.30.360-4583.08"/>
    <s v="Charges for Services-Recreation/Misc Programs 4th of July Contributions"/>
    <n v="7000"/>
    <n v="0"/>
    <n v="0"/>
    <n v="0"/>
    <n v="0"/>
  </r>
  <r>
    <s v="200"/>
    <x v="8"/>
    <x v="0"/>
    <s v="INFLOWS"/>
    <s v="20"/>
    <s v="Recreation &amp; Community Services"/>
    <s v="30"/>
    <s v="Community Services"/>
    <s v="360"/>
    <s v="Special Events"/>
    <s v="200.20.30.360-4584.09"/>
    <s v="Charges for Services-Recreation/General Revenue Facility Rental-Community Center"/>
    <n v="100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700.01"/>
    <s v="Investment Earnings Interest on Investments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700.21"/>
    <s v="Investment Earnings Unallocated Investment Expense"/>
    <n v="0"/>
    <n v="0"/>
    <n v="0"/>
    <n v="0"/>
    <n v="0"/>
  </r>
  <r>
    <s v="200"/>
    <x v="8"/>
    <x v="0"/>
    <s v="INFLOWS"/>
    <s v="20"/>
    <s v="Recreation &amp; Community Services"/>
    <s v="20"/>
    <s v="Recreation"/>
    <s v="300"/>
    <s v="Recreation Services"/>
    <s v="200.20.20.300-4850.07"/>
    <s v="Other Revenue Misc Reimbursement"/>
    <n v="2000"/>
    <n v="0"/>
    <n v="0"/>
    <n v="0"/>
    <n v="0"/>
  </r>
  <r>
    <s v="200"/>
    <x v="8"/>
    <x v="1"/>
    <s v="OUTFLOWS"/>
    <s v="20"/>
    <s v="Recreation &amp; Community Services"/>
    <s v="20"/>
    <s v="Recreation"/>
    <s v="300"/>
    <s v="Recreation Services"/>
    <s v="200.20.20.300-4900.01"/>
    <s v="Transfers In General Fund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000.01"/>
    <s v="Salaries Regular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000.10"/>
    <s v="Salaries Furloughs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000.12"/>
    <s v="Salaries Compensated Absences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01"/>
    <s v="Benefits Retirement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02"/>
    <s v="Benefits Health Insurance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03"/>
    <s v="Benefits Dental Insurance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04"/>
    <s v="Benefits Vision Insurance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05"/>
    <s v="Benefits Life Insurance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07"/>
    <s v="Benefits Long Term Disability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11"/>
    <s v="Benefits Medicare"/>
    <n v="0"/>
    <n v="0"/>
    <n v="0"/>
    <n v="0"/>
    <n v="0"/>
  </r>
  <r>
    <s v="200"/>
    <x v="8"/>
    <x v="2"/>
    <s v="OUTFLOWS"/>
    <s v="03"/>
    <s v="City Manager"/>
    <s v="00"/>
    <s v="Non Divisional"/>
    <s v="000"/>
    <s v="No Program"/>
    <s v="200.03.00.000-5100.15"/>
    <s v="Benefits Cell Phone Allowance"/>
    <n v="0"/>
    <n v="0"/>
    <n v="0"/>
    <n v="0"/>
    <n v="0"/>
  </r>
  <r>
    <s v="200"/>
    <x v="8"/>
    <x v="3"/>
    <s v="OUTFLOWS"/>
    <s v="05"/>
    <s v="Finance"/>
    <s v="00"/>
    <s v="Non Divisional"/>
    <s v="150"/>
    <s v="Fiscal Management"/>
    <s v="200.05.00.150-6000.01"/>
    <s v="Professional Services General"/>
    <n v="-13000"/>
    <n v="-6000"/>
    <n v="0"/>
    <n v="-7600"/>
    <n v="-7600"/>
  </r>
  <r>
    <s v="200"/>
    <x v="8"/>
    <x v="2"/>
    <s v="OUTFLOWS"/>
    <s v="20"/>
    <s v="Recreation &amp; Community Services"/>
    <s v="20"/>
    <s v="Recreation"/>
    <s v="001"/>
    <s v="Administration"/>
    <s v="200.20.20.001-5000.01"/>
    <s v="Salaries Regular"/>
    <n v="-278000"/>
    <n v="-228000"/>
    <n v="-352059"/>
    <n v="-270000"/>
    <n v="82059"/>
  </r>
  <r>
    <s v="200"/>
    <x v="8"/>
    <x v="2"/>
    <s v="OUTFLOWS"/>
    <s v="20"/>
    <s v="Recreation &amp; Community Services"/>
    <s v="20"/>
    <s v="Recreation"/>
    <s v="001"/>
    <s v="Administration"/>
    <s v="200.20.20.001-5000.02"/>
    <s v="Salaries Part Time"/>
    <n v="0"/>
    <n v="0"/>
    <n v="0"/>
    <n v="0"/>
    <n v="0"/>
  </r>
  <r>
    <s v="200"/>
    <x v="8"/>
    <x v="2"/>
    <s v="OUTFLOWS"/>
    <s v="20"/>
    <s v="Recreation &amp; Community Services"/>
    <s v="20"/>
    <s v="Recreation"/>
    <s v="001"/>
    <s v="Administration"/>
    <s v="200.20.20.001-5000.03"/>
    <s v="Salaries Overtime"/>
    <n v="-1000"/>
    <n v="-2000"/>
    <n v="0"/>
    <n v="-2000"/>
    <n v="-2000"/>
  </r>
  <r>
    <s v="200"/>
    <x v="8"/>
    <x v="2"/>
    <s v="OUTFLOWS"/>
    <s v="20"/>
    <s v="Recreation &amp; Community Services"/>
    <s v="20"/>
    <s v="Recreation"/>
    <s v="001"/>
    <s v="Administration"/>
    <s v="200.20.20.001-5000.06"/>
    <s v="Salaries Out of Class"/>
    <n v="-1000"/>
    <n v="0"/>
    <n v="0"/>
    <n v="0"/>
    <n v="0"/>
  </r>
  <r>
    <s v="200"/>
    <x v="8"/>
    <x v="2"/>
    <s v="OUTFLOWS"/>
    <s v="20"/>
    <s v="Recreation &amp; Community Services"/>
    <s v="20"/>
    <s v="Recreation"/>
    <s v="001"/>
    <s v="Administration"/>
    <s v="200.20.20.001-5000.07"/>
    <s v="Salaries Admin Leave Pay"/>
    <n v="-2000"/>
    <n v="-4000"/>
    <n v="-287"/>
    <n v="-287"/>
    <n v="0"/>
  </r>
  <r>
    <s v="200"/>
    <x v="8"/>
    <x v="2"/>
    <s v="OUTFLOWS"/>
    <s v="20"/>
    <s v="Recreation &amp; Community Services"/>
    <s v="20"/>
    <s v="Recreation"/>
    <s v="001"/>
    <s v="Administration"/>
    <s v="200.20.20.001-5000.08"/>
    <s v="Salaries Longevity Pay"/>
    <n v="-2000"/>
    <n v="-2000"/>
    <n v="-2655"/>
    <n v="-4000"/>
    <n v="-1345"/>
  </r>
  <r>
    <s v="200"/>
    <x v="8"/>
    <x v="2"/>
    <s v="OUTFLOWS"/>
    <s v="20"/>
    <s v="Recreation &amp; Community Services"/>
    <s v="20"/>
    <s v="Recreation"/>
    <s v="001"/>
    <s v="Administration"/>
    <s v="200.20.20.001-5000.10"/>
    <s v="Salaries Furloughs"/>
    <n v="0"/>
    <n v="0"/>
    <n v="0"/>
    <n v="0"/>
    <n v="0"/>
  </r>
  <r>
    <s v="200"/>
    <x v="8"/>
    <x v="2"/>
    <s v="OUTFLOWS"/>
    <s v="20"/>
    <s v="Recreation &amp; Community Services"/>
    <s v="20"/>
    <s v="Recreation"/>
    <s v="001"/>
    <s v="Administration"/>
    <s v="200.20.20.001-5000.12"/>
    <s v="Salaries Compensated Absences"/>
    <n v="0"/>
    <n v="0"/>
    <n v="0"/>
    <n v="0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00"/>
    <s v="Benefits PERS Pool Liability"/>
    <n v="-54000"/>
    <n v="-45000"/>
    <n v="-78124"/>
    <n v="-95000"/>
    <n v="-16876"/>
  </r>
  <r>
    <s v="200"/>
    <x v="8"/>
    <x v="2"/>
    <s v="OUTFLOWS"/>
    <s v="20"/>
    <s v="Recreation &amp; Community Services"/>
    <s v="20"/>
    <s v="Recreation"/>
    <s v="001"/>
    <s v="Administration"/>
    <s v="200.20.20.001-5100.01"/>
    <s v="Benefits Retirement"/>
    <n v="-21000"/>
    <n v="-17000"/>
    <n v="-29381"/>
    <n v="-22000"/>
    <n v="7381"/>
  </r>
  <r>
    <s v="200"/>
    <x v="8"/>
    <x v="2"/>
    <s v="OUTFLOWS"/>
    <s v="20"/>
    <s v="Recreation &amp; Community Services"/>
    <s v="20"/>
    <s v="Recreation"/>
    <s v="001"/>
    <s v="Administration"/>
    <s v="200.20.20.001-5100.02"/>
    <s v="Benefits Health Insurance"/>
    <n v="-32000"/>
    <n v="-33000"/>
    <n v="-56994"/>
    <n v="-39000"/>
    <n v="17994"/>
  </r>
  <r>
    <s v="200"/>
    <x v="8"/>
    <x v="2"/>
    <s v="OUTFLOWS"/>
    <s v="20"/>
    <s v="Recreation &amp; Community Services"/>
    <s v="20"/>
    <s v="Recreation"/>
    <s v="001"/>
    <s v="Administration"/>
    <s v="200.20.20.001-5100.03"/>
    <s v="Benefits Dental Insurance"/>
    <n v="-4000"/>
    <n v="-3000"/>
    <n v="-5015"/>
    <n v="-5015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04"/>
    <s v="Benefits Vision Insurance"/>
    <n v="-1000"/>
    <n v="0"/>
    <n v="-827"/>
    <n v="-827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05"/>
    <s v="Benefits Life Insurance"/>
    <n v="0"/>
    <n v="0"/>
    <n v="-415"/>
    <n v="-415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06"/>
    <s v="Benefits Worker's Comp"/>
    <n v="-8000"/>
    <n v="-8000"/>
    <n v="-8400"/>
    <n v="-11000"/>
    <n v="-2600"/>
  </r>
  <r>
    <s v="200"/>
    <x v="8"/>
    <x v="2"/>
    <s v="OUTFLOWS"/>
    <s v="20"/>
    <s v="Recreation &amp; Community Services"/>
    <s v="20"/>
    <s v="Recreation"/>
    <s v="001"/>
    <s v="Administration"/>
    <s v="200.20.20.001-5100.07"/>
    <s v="Benefits Long Term Disability"/>
    <n v="-1000"/>
    <n v="-1000"/>
    <n v="-2143"/>
    <n v="-2143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08"/>
    <s v="Benefits Deferred Compensation"/>
    <n v="-6000"/>
    <n v="-3000"/>
    <n v="-2620"/>
    <n v="-2620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09"/>
    <s v="Benefits Unemployment Insurance"/>
    <n v="0"/>
    <n v="0"/>
    <n v="0"/>
    <n v="0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11"/>
    <s v="Benefits Medicare"/>
    <n v="-4000"/>
    <n v="-3000"/>
    <n v="-5205"/>
    <n v="-5205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12"/>
    <s v="Benefits Annual Physical Exam"/>
    <n v="0"/>
    <n v="0"/>
    <n v="0"/>
    <n v="0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15"/>
    <s v="Benefits Cell Phone Allowance"/>
    <n v="-1000"/>
    <n v="-1000"/>
    <n v="-1042"/>
    <n v="-1042"/>
    <n v="0"/>
  </r>
  <r>
    <s v="200"/>
    <x v="8"/>
    <x v="2"/>
    <s v="OUTFLOWS"/>
    <s v="20"/>
    <s v="Recreation &amp; Community Services"/>
    <s v="20"/>
    <s v="Recreation"/>
    <s v="001"/>
    <s v="Administration"/>
    <s v="200.20.20.001-5100.17"/>
    <s v="Benefits Other Post Employment Benefits"/>
    <n v="-8000"/>
    <n v="-3000"/>
    <n v="-3500"/>
    <n v="-3500"/>
    <n v="0"/>
  </r>
  <r>
    <s v="200"/>
    <x v="8"/>
    <x v="3"/>
    <s v="OUTFLOWS"/>
    <s v="20"/>
    <s v="Recreation &amp; Community Services"/>
    <s v="20"/>
    <s v="Recreation"/>
    <s v="001"/>
    <s v="Administration"/>
    <s v="200.20.20.001-6000.01"/>
    <s v="Professional Services General"/>
    <n v="0"/>
    <n v="0"/>
    <n v="0"/>
    <n v="0"/>
    <n v="0"/>
  </r>
  <r>
    <s v="200"/>
    <x v="8"/>
    <x v="3"/>
    <s v="OUTFLOWS"/>
    <s v="20"/>
    <s v="Recreation &amp; Community Services"/>
    <s v="20"/>
    <s v="Recreation"/>
    <s v="001"/>
    <s v="Administration"/>
    <s v="200.20.20.001-6000.19"/>
    <s v="Professional Services Labor Relations"/>
    <n v="0"/>
    <n v="0"/>
    <n v="0"/>
    <n v="0"/>
    <n v="0"/>
  </r>
  <r>
    <s v="200"/>
    <x v="8"/>
    <x v="3"/>
    <s v="OUTFLOWS"/>
    <s v="20"/>
    <s v="Recreation &amp; Community Services"/>
    <s v="20"/>
    <s v="Recreation"/>
    <s v="001"/>
    <s v="Administration"/>
    <s v="200.20.20.001-6100.02"/>
    <s v="Utilities Telephone"/>
    <n v="0"/>
    <n v="0"/>
    <n v="-309"/>
    <n v="-309"/>
    <n v="0"/>
  </r>
  <r>
    <s v="200"/>
    <x v="8"/>
    <x v="3"/>
    <s v="OUTFLOWS"/>
    <s v="20"/>
    <s v="Recreation &amp; Community Services"/>
    <s v="20"/>
    <s v="Recreation"/>
    <s v="001"/>
    <s v="Administration"/>
    <s v="200.20.20.001-6200.01"/>
    <s v="Supplies Office"/>
    <n v="-3000"/>
    <n v="-3000"/>
    <n v="-3800"/>
    <n v="-3800"/>
    <n v="0"/>
  </r>
  <r>
    <s v="200"/>
    <x v="8"/>
    <x v="3"/>
    <s v="OUTFLOWS"/>
    <s v="20"/>
    <s v="Recreation &amp; Community Services"/>
    <s v="20"/>
    <s v="Recreation"/>
    <s v="001"/>
    <s v="Administration"/>
    <s v="200.20.20.001-6200.02"/>
    <s v="Supplies Special Department"/>
    <n v="-1000"/>
    <n v="0"/>
    <n v="-2000"/>
    <n v="-2000"/>
    <n v="0"/>
  </r>
  <r>
    <s v="200"/>
    <x v="8"/>
    <x v="3"/>
    <s v="OUTFLOWS"/>
    <s v="20"/>
    <s v="Recreation &amp; Community Services"/>
    <s v="20"/>
    <s v="Recreation"/>
    <s v="001"/>
    <s v="Administration"/>
    <s v="200.20.20.001-6200.03"/>
    <s v="Supplies Copier Maintenance &amp; Supplies"/>
    <n v="-4000"/>
    <n v="-3000"/>
    <n v="-8500"/>
    <n v="-8500"/>
    <n v="0"/>
  </r>
  <r>
    <s v="200"/>
    <x v="8"/>
    <x v="3"/>
    <s v="OUTFLOWS"/>
    <s v="20"/>
    <s v="Recreation &amp; Community Services"/>
    <s v="20"/>
    <s v="Recreation"/>
    <s v="001"/>
    <s v="Administration"/>
    <s v="200.20.20.001-6300.01"/>
    <s v="Dues &amp; Subscriptions Memberships"/>
    <n v="-1000"/>
    <n v="-2000"/>
    <n v="-2200"/>
    <n v="-2200"/>
    <n v="0"/>
  </r>
  <r>
    <s v="200"/>
    <x v="8"/>
    <x v="3"/>
    <s v="OUTFLOWS"/>
    <s v="20"/>
    <s v="Recreation &amp; Community Services"/>
    <s v="20"/>
    <s v="Recreation"/>
    <s v="001"/>
    <s v="Administration"/>
    <s v="200.20.20.001-6300.02"/>
    <s v="Dues &amp; Subscriptions Publications"/>
    <n v="0"/>
    <n v="0"/>
    <n v="-230"/>
    <n v="-230"/>
    <n v="0"/>
  </r>
  <r>
    <s v="200"/>
    <x v="8"/>
    <x v="3"/>
    <s v="OUTFLOWS"/>
    <s v="20"/>
    <s v="Recreation &amp; Community Services"/>
    <s v="20"/>
    <s v="Recreation"/>
    <s v="001"/>
    <s v="Administration"/>
    <s v="200.20.20.001-6400.02"/>
    <s v="Repairs &amp; Maintenance Minor Equipment/Other"/>
    <n v="-1000"/>
    <n v="-1000"/>
    <n v="-750"/>
    <n v="-750"/>
    <n v="0"/>
  </r>
  <r>
    <s v="200"/>
    <x v="8"/>
    <x v="3"/>
    <s v="OUTFLOWS"/>
    <s v="20"/>
    <s v="Recreation &amp; Community Services"/>
    <s v="20"/>
    <s v="Recreation"/>
    <s v="001"/>
    <s v="Administration"/>
    <s v="200.20.20.001-6400.05"/>
    <s v="Repairs &amp; Maintenance Vehicle"/>
    <n v="0"/>
    <n v="0"/>
    <n v="0"/>
    <n v="0"/>
    <n v="0"/>
  </r>
  <r>
    <s v="200"/>
    <x v="8"/>
    <x v="3"/>
    <s v="OUTFLOWS"/>
    <s v="20"/>
    <s v="Recreation &amp; Community Services"/>
    <s v="20"/>
    <s v="Recreation"/>
    <s v="001"/>
    <s v="Administration"/>
    <s v="200.20.20.001-6500.04"/>
    <s v="Claims &amp; Insurance Insurance Premiums"/>
    <n v="-36000"/>
    <n v="-36000"/>
    <n v="-36000"/>
    <n v="-35000"/>
    <n v="1000"/>
  </r>
  <r>
    <s v="200"/>
    <x v="8"/>
    <x v="3"/>
    <s v="OUTFLOWS"/>
    <s v="20"/>
    <s v="Recreation &amp; Community Services"/>
    <s v="20"/>
    <s v="Recreation"/>
    <s v="001"/>
    <s v="Administration"/>
    <s v="200.20.20.001-6600.01"/>
    <s v="Administrative Expenses Meetings"/>
    <n v="0"/>
    <n v="0"/>
    <n v="-700"/>
    <n v="-700"/>
    <n v="0"/>
  </r>
  <r>
    <s v="200"/>
    <x v="8"/>
    <x v="3"/>
    <s v="OUTFLOWS"/>
    <s v="20"/>
    <s v="Recreation &amp; Community Services"/>
    <s v="20"/>
    <s v="Recreation"/>
    <s v="001"/>
    <s v="Administration"/>
    <s v="200.20.20.001-6600.03"/>
    <s v="Administrative Expenses Mileage Reimbursement"/>
    <n v="0"/>
    <n v="0"/>
    <n v="-150"/>
    <n v="-150"/>
    <n v="0"/>
  </r>
  <r>
    <s v="200"/>
    <x v="8"/>
    <x v="3"/>
    <s v="OUTFLOWS"/>
    <s v="20"/>
    <s v="Recreation &amp; Community Services"/>
    <s v="20"/>
    <s v="Recreation"/>
    <s v="001"/>
    <s v="Administration"/>
    <s v="200.20.20.001-6600.04"/>
    <s v="Administrative Expenses Training/Conferences"/>
    <n v="-6000"/>
    <n v="-1000"/>
    <n v="-8000"/>
    <n v="-8000"/>
    <n v="0"/>
  </r>
  <r>
    <s v="200"/>
    <x v="8"/>
    <x v="3"/>
    <s v="OUTFLOWS"/>
    <s v="20"/>
    <s v="Recreation &amp; Community Services"/>
    <s v="20"/>
    <s v="Recreation"/>
    <s v="001"/>
    <s v="Administration"/>
    <s v="200.20.20.001-6600.05"/>
    <s v="Administrative Expenses Public/Legal Advertisement"/>
    <n v="-23000"/>
    <n v="-1000"/>
    <n v="-15000"/>
    <n v="-15000"/>
    <n v="0"/>
  </r>
  <r>
    <s v="200"/>
    <x v="8"/>
    <x v="3"/>
    <s v="OUTFLOWS"/>
    <s v="20"/>
    <s v="Recreation &amp; Community Services"/>
    <s v="20"/>
    <s v="Recreation"/>
    <s v="001"/>
    <s v="Administration"/>
    <s v="200.20.20.001-6600.07"/>
    <s v="Administrative Expenses Employee Recruitment"/>
    <n v="-1000"/>
    <n v="-4000"/>
    <n v="-4500"/>
    <n v="-12100"/>
    <n v="-7600"/>
  </r>
  <r>
    <s v="200"/>
    <x v="8"/>
    <x v="3"/>
    <s v="OUTFLOWS"/>
    <s v="20"/>
    <s v="Recreation &amp; Community Services"/>
    <s v="20"/>
    <s v="Recreation"/>
    <s v="001"/>
    <s v="Administration"/>
    <s v="200.20.20.001-6600.26"/>
    <s v="Administrative Expenses Support Services-IT"/>
    <n v="-8000"/>
    <n v="-9000"/>
    <n v="-8940"/>
    <n v="-8940"/>
    <n v="0"/>
  </r>
  <r>
    <s v="200"/>
    <x v="8"/>
    <x v="3"/>
    <s v="OUTFLOWS"/>
    <s v="20"/>
    <s v="Recreation &amp; Community Services"/>
    <s v="20"/>
    <s v="Recreation"/>
    <s v="001"/>
    <s v="Administration"/>
    <s v="200.20.20.001-6600.36"/>
    <s v="Administrative Expenses IT Fund Contribution"/>
    <n v="-20000"/>
    <n v="-20000"/>
    <n v="-20430"/>
    <n v="-47000"/>
    <n v="-26570"/>
  </r>
  <r>
    <s v="200"/>
    <x v="8"/>
    <x v="4"/>
    <s v="OUTFLOWS"/>
    <s v="20"/>
    <s v="Recreation &amp; Community Services"/>
    <s v="20"/>
    <s v="Recreation"/>
    <s v="001"/>
    <s v="Administration"/>
    <s v="200.20.20.001-7000.03"/>
    <s v="Capital Outlay Equipment New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000.01"/>
    <s v="Salaries Regular"/>
    <n v="0"/>
    <n v="100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000.02"/>
    <s v="Salaries Part Time"/>
    <n v="-697000"/>
    <n v="-319000"/>
    <n v="-600000"/>
    <n v="-60000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000.03"/>
    <s v="Salaries Overtime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000.06"/>
    <s v="Salaries Out of Class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000.10"/>
    <s v="Salaries Furloughs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000.12"/>
    <s v="Salaries Compensated Absences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00"/>
    <s v="Benefits PERS Pool Liability"/>
    <n v="-18000"/>
    <n v="-15000"/>
    <n v="0"/>
    <n v="-32000"/>
    <n v="-32000"/>
  </r>
  <r>
    <s v="200"/>
    <x v="8"/>
    <x v="2"/>
    <s v="OUTFLOWS"/>
    <s v="20"/>
    <s v="Recreation &amp; Community Services"/>
    <s v="20"/>
    <s v="Recreation"/>
    <s v="300"/>
    <s v="Recreation Services"/>
    <s v="200.20.20.300-5100.01"/>
    <s v="Benefits Retirement"/>
    <n v="-16000"/>
    <n v="-16000"/>
    <n v="0"/>
    <n v="-16000"/>
    <n v="-16000"/>
  </r>
  <r>
    <s v="200"/>
    <x v="8"/>
    <x v="2"/>
    <s v="OUTFLOWS"/>
    <s v="20"/>
    <s v="Recreation &amp; Community Services"/>
    <s v="20"/>
    <s v="Recreation"/>
    <s v="300"/>
    <s v="Recreation Services"/>
    <s v="200.20.20.300-5100.02"/>
    <s v="Benefits Health Insurance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03"/>
    <s v="Benefits Dental Insurance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04"/>
    <s v="Benefits Vision Insurance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05"/>
    <s v="Benefits Life Insurance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06"/>
    <s v="Benefits Worker's Comp"/>
    <n v="-20000"/>
    <n v="-20000"/>
    <n v="-19800"/>
    <n v="-26000"/>
    <n v="-6200"/>
  </r>
  <r>
    <s v="200"/>
    <x v="8"/>
    <x v="2"/>
    <s v="OUTFLOWS"/>
    <s v="20"/>
    <s v="Recreation &amp; Community Services"/>
    <s v="20"/>
    <s v="Recreation"/>
    <s v="300"/>
    <s v="Recreation Services"/>
    <s v="200.20.20.300-5100.07"/>
    <s v="Benefits Long Term Disability"/>
    <n v="0"/>
    <n v="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09"/>
    <s v="Benefits Unemployment Insurance"/>
    <n v="-5000"/>
    <n v="-136000"/>
    <n v="0"/>
    <n v="0"/>
    <n v="0"/>
  </r>
  <r>
    <s v="200"/>
    <x v="8"/>
    <x v="2"/>
    <s v="OUTFLOWS"/>
    <s v="20"/>
    <s v="Recreation &amp; Community Services"/>
    <s v="20"/>
    <s v="Recreation"/>
    <s v="300"/>
    <s v="Recreation Services"/>
    <s v="200.20.20.300-5100.11"/>
    <s v="Benefits Medicare"/>
    <n v="-10000"/>
    <n v="-500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200.02"/>
    <s v="Supplies Special Department"/>
    <n v="-1000"/>
    <n v="0"/>
    <n v="-3000"/>
    <n v="-3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240.01"/>
    <s v="Supplies-Parks Chlorine"/>
    <n v="-3000"/>
    <n v="-6000"/>
    <n v="-4900"/>
    <n v="-49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375.07"/>
    <s v="Operating Fees Permit"/>
    <n v="0"/>
    <n v="0"/>
    <n v="-400"/>
    <n v="-4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400.01"/>
    <s v="Repairs &amp; Maintenance Building"/>
    <n v="0"/>
    <n v="0"/>
    <n v="-2000"/>
    <n v="-2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02"/>
    <s v="Recreational Programs - Youth Coed Flag Football"/>
    <n v="-2000"/>
    <n v="0"/>
    <n v="-6000"/>
    <n v="-6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03"/>
    <s v="Recreational Programs - Youth Coed Basketball"/>
    <n v="-15000"/>
    <n v="-1000"/>
    <n v="-16000"/>
    <n v="-16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04"/>
    <s v="Recreational Programs - Youth Coed Baseball/Softball"/>
    <n v="0"/>
    <n v="-1000"/>
    <n v="-2500"/>
    <n v="-2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05"/>
    <s v="Recreational Programs - Youth Girls Softball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06"/>
    <s v="Recreational Programs - Youth Coed Basketball Camp"/>
    <n v="-2000"/>
    <n v="-1000"/>
    <n v="-2000"/>
    <n v="-2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07"/>
    <s v="Recreational Programs - Youth Coed Soccer &amp; Kickball"/>
    <n v="-1000"/>
    <n v="-1000"/>
    <n v="-2000"/>
    <n v="-2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0"/>
    <s v="Recreational Programs - Youth Acorn League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1"/>
    <s v="Recreational Programs - Youth Pilot Expansion Program"/>
    <n v="0"/>
    <n v="0"/>
    <n v="-2500"/>
    <n v="-2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2"/>
    <s v="Recreational Programs - Youth Arts &amp; Crafts"/>
    <n v="-2000"/>
    <n v="-1000"/>
    <n v="-3000"/>
    <n v="-3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3"/>
    <s v="Recreational Programs - Youth Gymnastics"/>
    <n v="-13000"/>
    <n v="0"/>
    <n v="-12000"/>
    <n v="-12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4"/>
    <s v="Recreational Programs - Youth Martial Arts"/>
    <n v="-4000"/>
    <n v="0"/>
    <n v="-3900"/>
    <n v="-39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5"/>
    <s v="Recreational Programs - Youth Cheerleading"/>
    <n v="-2000"/>
    <n v="0"/>
    <n v="-1100"/>
    <n v="-11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6"/>
    <s v="Recreational Programs - Youth Tennis"/>
    <n v="-6000"/>
    <n v="-1000"/>
    <n v="-7000"/>
    <n v="-7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7"/>
    <s v="Recreational Programs - Youth Dance"/>
    <n v="-1000"/>
    <n v="0"/>
    <n v="-3800"/>
    <n v="-38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18"/>
    <s v="Recreational Programs - Youth Baton"/>
    <n v="-2000"/>
    <n v="-1000"/>
    <n v="-2100"/>
    <n v="-21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0"/>
    <s v="Recreational Programs - Youth Performing Arts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3"/>
    <s v="Recreational Programs - Youth Cooking"/>
    <n v="-2000"/>
    <n v="0"/>
    <n v="-2500"/>
    <n v="-2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4"/>
    <s v="Recreational Programs - Youth Music"/>
    <n v="-1000"/>
    <n v="0"/>
    <n v="-1400"/>
    <n v="-14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5"/>
    <s v="Recreational Programs - Youth Recreation Leadership"/>
    <n v="-1000"/>
    <n v="0"/>
    <n v="-1800"/>
    <n v="-18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6"/>
    <s v="Recreational Programs - Youth Health &amp; Safety"/>
    <n v="-1000"/>
    <n v="0"/>
    <n v="-1500"/>
    <n v="-1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7"/>
    <s v="Recreational Programs - Youth Youth Day Camp"/>
    <n v="-11000"/>
    <n v="-4000"/>
    <n v="-15000"/>
    <n v="-15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8"/>
    <s v="Recreational Programs - Youth Preschool Play Program"/>
    <n v="-1000"/>
    <n v="0"/>
    <n v="-3000"/>
    <n v="-3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29"/>
    <s v="Recreational Programs - Youth After School Program"/>
    <n v="-26000"/>
    <n v="-21000"/>
    <n v="-30000"/>
    <n v="-30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30"/>
    <s v="Recreational Programs - Youth Youth Themed Parties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31"/>
    <s v="Recreational Programs - Youth Exercise and Fitness"/>
    <n v="-4000"/>
    <n v="0"/>
    <n v="-4000"/>
    <n v="-4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0.32"/>
    <s v="Recreational Programs - Youth Golf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01"/>
    <s v="Recreational Programs - Adult Men's Basketball"/>
    <n v="0"/>
    <n v="0"/>
    <n v="-1500"/>
    <n v="-1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03"/>
    <s v="Recreational Programs - Adult Softball Tournament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07"/>
    <s v="Recreational Programs - Adult Pilot Expansion Program"/>
    <n v="-10000"/>
    <n v="0"/>
    <n v="-4600"/>
    <n v="-46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09"/>
    <s v="Recreational Programs - Adult Golf"/>
    <n v="0"/>
    <n v="0"/>
    <n v="-1000"/>
    <n v="-1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10"/>
    <s v="Recreational Programs - Adult Dog Obedience"/>
    <n v="-2000"/>
    <n v="-7000"/>
    <n v="-5000"/>
    <n v="-5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11"/>
    <s v="Recreational Programs - Adult Tennis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12"/>
    <s v="Recreational Programs - Adult Exercise &amp; Fitness"/>
    <n v="-1000"/>
    <n v="-2000"/>
    <n v="-2100"/>
    <n v="-21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14"/>
    <s v="Recreational Programs - Adult Dance"/>
    <n v="0"/>
    <n v="0"/>
    <n v="-500"/>
    <n v="-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1.15"/>
    <s v="Recreational Programs - Adult Health &amp; Safety"/>
    <n v="0"/>
    <n v="0"/>
    <n v="-500"/>
    <n v="-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2.01"/>
    <s v="Recreational Programs - Aquatics Pool Admission"/>
    <n v="-1000"/>
    <n v="-1000"/>
    <n v="-2000"/>
    <n v="-2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2.02"/>
    <s v="Recreational Programs - Aquatics Pool Rental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2.03"/>
    <s v="Recreational Programs - Aquatics Swim Lessons"/>
    <n v="0"/>
    <n v="0"/>
    <n v="-2200"/>
    <n v="-22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2.05"/>
    <s v="Recreational Programs - Aquatics Swim Team"/>
    <n v="0"/>
    <n v="-18000"/>
    <n v="-16000"/>
    <n v="-16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2.07"/>
    <s v="Recreational Programs - Aquatics Health &amp; Safety"/>
    <n v="-2000"/>
    <n v="-2000"/>
    <n v="-5500"/>
    <n v="-55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2.08"/>
    <s v="Recreational Programs - Aquatics Pilot Expansion Program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3.02"/>
    <s v="Recreational Programs - General Open Gym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3.03"/>
    <s v="Recreational Programs - General YAC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3.07"/>
    <s v="Recreational Programs - General Admissions Adult Sports"/>
    <n v="0"/>
    <n v="0"/>
    <n v="0"/>
    <n v="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3.10"/>
    <s v="Recreational Programs - General Facility Rental - Ballfield"/>
    <n v="-1000"/>
    <n v="-1000"/>
    <n v="-3000"/>
    <n v="-3000"/>
    <n v="0"/>
  </r>
  <r>
    <s v="200"/>
    <x v="8"/>
    <x v="3"/>
    <s v="OUTFLOWS"/>
    <s v="20"/>
    <s v="Recreation &amp; Community Services"/>
    <s v="20"/>
    <s v="Recreation"/>
    <s v="300"/>
    <s v="Recreation Services"/>
    <s v="200.20.20.300-6633.12"/>
    <s v="Recreational Programs - General Community Gym"/>
    <n v="0"/>
    <n v="0"/>
    <n v="-15000"/>
    <n v="-15000"/>
    <n v="0"/>
  </r>
  <r>
    <s v="200"/>
    <x v="8"/>
    <x v="3"/>
    <s v="OUTFLOWS"/>
    <s v="20"/>
    <s v="Recreation &amp; Community Services"/>
    <s v="20"/>
    <s v="Recreation"/>
    <s v="966"/>
    <s v="Parks"/>
    <s v="200.20.20.300-8000.99"/>
    <s v="Recreation Lobby Remodel"/>
    <n v="0"/>
    <n v="0"/>
    <n v="0"/>
    <n v="-40000"/>
    <n v="-40000"/>
  </r>
  <r>
    <s v="200"/>
    <x v="8"/>
    <x v="3"/>
    <s v="OUTFLOWS"/>
    <s v="20"/>
    <s v="Recreation &amp; Community Services"/>
    <s v="20"/>
    <s v="Recreation"/>
    <s v="966"/>
    <s v="Parks"/>
    <s v="200.20.20.966-6200.05"/>
    <s v="Supplies Gasoline"/>
    <n v="0"/>
    <n v="0"/>
    <n v="-10000"/>
    <n v="-10000"/>
    <n v="0"/>
  </r>
  <r>
    <s v="200"/>
    <x v="8"/>
    <x v="3"/>
    <s v="OUTFLOWS"/>
    <s v="20"/>
    <s v="Recreation &amp; Community Services"/>
    <s v="30"/>
    <s v="Community Services"/>
    <s v="360"/>
    <s v="Special Events"/>
    <s v="200.20.30.360-6633.01"/>
    <s v="Recreational Programs - General Community Events"/>
    <n v="-1000"/>
    <n v="0"/>
    <n v="0"/>
    <n v="0"/>
    <n v="0"/>
  </r>
  <r>
    <s v="200"/>
    <x v="8"/>
    <x v="3"/>
    <s v="OUTFLOWS"/>
    <s v="20"/>
    <s v="Recreation &amp; Community Services"/>
    <s v="30"/>
    <s v="Community Services"/>
    <s v="360"/>
    <s v="Special Events"/>
    <s v="200.20.30.360-6633.04"/>
    <s v="Recreational Programs - General 4th of July"/>
    <n v="0"/>
    <n v="0"/>
    <n v="0"/>
    <n v="0"/>
    <n v="0"/>
  </r>
  <r>
    <s v="200"/>
    <x v="8"/>
    <x v="2"/>
    <s v="OUTFLOWS"/>
    <s v="40"/>
    <s v="Public Works"/>
    <s v="55"/>
    <s v="Maintenance"/>
    <s v="966"/>
    <s v="Parks"/>
    <s v="200.40.55.966-5000.01"/>
    <s v="Salaries Regular"/>
    <n v="0"/>
    <n v="-13000"/>
    <n v="-18661"/>
    <n v="-18661"/>
    <n v="0"/>
  </r>
  <r>
    <s v="200"/>
    <x v="8"/>
    <x v="2"/>
    <s v="OUTFLOWS"/>
    <s v="40"/>
    <s v="Public Works"/>
    <s v="55"/>
    <s v="Maintenance"/>
    <s v="966"/>
    <s v="Parks"/>
    <s v="200.40.55.966-5000.07"/>
    <s v="Salaries Admin Leave Pay"/>
    <n v="0"/>
    <n v="0"/>
    <n v="-365"/>
    <n v="-365"/>
    <n v="0"/>
  </r>
  <r>
    <s v="200"/>
    <x v="8"/>
    <x v="2"/>
    <s v="OUTFLOWS"/>
    <s v="40"/>
    <s v="Public Works"/>
    <s v="55"/>
    <s v="Maintenance"/>
    <s v="966"/>
    <s v="Parks"/>
    <s v="200.40.55.966-5000.08"/>
    <s v="Salaries Longevity Pay"/>
    <n v="0"/>
    <n v="0"/>
    <n v="-180"/>
    <n v="-180"/>
    <n v="0"/>
  </r>
  <r>
    <s v="200"/>
    <x v="8"/>
    <x v="2"/>
    <s v="OUTFLOWS"/>
    <s v="40"/>
    <s v="Public Works"/>
    <s v="55"/>
    <s v="Maintenance"/>
    <s v="966"/>
    <s v="Parks"/>
    <s v="200.40.55.966-5100.00"/>
    <s v="Benefits PERS Pool Liability"/>
    <n v="0"/>
    <n v="-3000"/>
    <n v="-4824"/>
    <n v="-4000"/>
    <n v="824"/>
  </r>
  <r>
    <s v="200"/>
    <x v="8"/>
    <x v="2"/>
    <s v="OUTFLOWS"/>
    <s v="40"/>
    <s v="Public Works"/>
    <s v="55"/>
    <s v="Maintenance"/>
    <s v="966"/>
    <s v="Parks"/>
    <s v="200.40.55.966-5100.01"/>
    <s v="Benefits Retirement"/>
    <n v="0"/>
    <n v="-1000"/>
    <n v="-1131"/>
    <n v="-1131"/>
    <n v="0"/>
  </r>
  <r>
    <s v="200"/>
    <x v="8"/>
    <x v="2"/>
    <s v="OUTFLOWS"/>
    <s v="40"/>
    <s v="Public Works"/>
    <s v="55"/>
    <s v="Maintenance"/>
    <s v="966"/>
    <s v="Parks"/>
    <s v="200.40.55.966-5100.03"/>
    <s v="Benefits Dental Insurance"/>
    <n v="0"/>
    <n v="0"/>
    <n v="-198"/>
    <n v="-198"/>
    <n v="0"/>
  </r>
  <r>
    <s v="200"/>
    <x v="8"/>
    <x v="2"/>
    <s v="OUTFLOWS"/>
    <s v="40"/>
    <s v="Public Works"/>
    <s v="55"/>
    <s v="Maintenance"/>
    <s v="966"/>
    <s v="Parks"/>
    <s v="200.40.55.966-5100.04"/>
    <s v="Benefits Vision Insurance"/>
    <n v="0"/>
    <n v="0"/>
    <n v="-32"/>
    <n v="-32"/>
    <n v="0"/>
  </r>
  <r>
    <s v="200"/>
    <x v="8"/>
    <x v="2"/>
    <s v="OUTFLOWS"/>
    <s v="40"/>
    <s v="Public Works"/>
    <s v="55"/>
    <s v="Maintenance"/>
    <s v="966"/>
    <s v="Parks"/>
    <s v="200.40.55.966-5100.05"/>
    <s v="Benefits Life Insurance"/>
    <n v="0"/>
    <n v="0"/>
    <n v="-35"/>
    <n v="-35"/>
    <n v="0"/>
  </r>
  <r>
    <s v="200"/>
    <x v="8"/>
    <x v="2"/>
    <s v="OUTFLOWS"/>
    <s v="40"/>
    <s v="Public Works"/>
    <s v="55"/>
    <s v="Maintenance"/>
    <s v="966"/>
    <s v="Parks"/>
    <s v="200.40.55.966-5100.07"/>
    <s v="Benefits Long Term Disability"/>
    <n v="0"/>
    <n v="0"/>
    <n v="-183"/>
    <n v="-183"/>
    <n v="0"/>
  </r>
  <r>
    <s v="200"/>
    <x v="8"/>
    <x v="2"/>
    <s v="OUTFLOWS"/>
    <s v="40"/>
    <s v="Public Works"/>
    <s v="55"/>
    <s v="Maintenance"/>
    <s v="966"/>
    <s v="Parks"/>
    <s v="200.40.55.966-5100.08"/>
    <s v="Benefits Deferred Compensation"/>
    <n v="0"/>
    <n v="-1000"/>
    <n v="-810"/>
    <n v="-810"/>
    <n v="0"/>
  </r>
  <r>
    <s v="200"/>
    <x v="8"/>
    <x v="2"/>
    <s v="OUTFLOWS"/>
    <s v="40"/>
    <s v="Public Works"/>
    <s v="55"/>
    <s v="Maintenance"/>
    <s v="966"/>
    <s v="Parks"/>
    <s v="200.40.55.966-5100.11"/>
    <s v="Benefits Medicare"/>
    <n v="0"/>
    <n v="0"/>
    <n v="-293"/>
    <n v="-293"/>
    <n v="0"/>
  </r>
  <r>
    <s v="200"/>
    <x v="8"/>
    <x v="2"/>
    <s v="OUTFLOWS"/>
    <s v="40"/>
    <s v="Public Works"/>
    <s v="55"/>
    <s v="Maintenance"/>
    <s v="966"/>
    <s v="Parks"/>
    <s v="200.40.55.966-5100.15"/>
    <s v="Benefits Cell Phone Allowance"/>
    <n v="0"/>
    <n v="0"/>
    <n v="-135"/>
    <n v="-135"/>
    <n v="0"/>
  </r>
  <r>
    <s v="210"/>
    <x v="9"/>
    <x v="0"/>
    <s v="INFLOWS"/>
    <s v="00"/>
    <s v="Non Departmental"/>
    <s v="00"/>
    <s v="Non Divisional"/>
    <s v="126"/>
    <s v="Affordable Housing/Homelessness"/>
    <s v="210.00.00.126-4700.01"/>
    <s v="Investment Earnings Interest on Investments"/>
    <n v="0"/>
    <n v="0"/>
    <n v="0"/>
    <n v="0"/>
    <n v="0"/>
  </r>
  <r>
    <s v="210"/>
    <x v="9"/>
    <x v="0"/>
    <s v="INFLOWS"/>
    <s v="00"/>
    <s v="Non Departmental"/>
    <s v="00"/>
    <s v="Non Divisional"/>
    <s v="126"/>
    <s v="Affordable Housing/Homelessness"/>
    <s v="210.00.00.126-4700.07"/>
    <s v="Investment Earnings Trust Accounts"/>
    <n v="36000"/>
    <n v="0"/>
    <n v="0"/>
    <n v="0"/>
    <n v="0"/>
  </r>
  <r>
    <s v="210"/>
    <x v="9"/>
    <x v="0"/>
    <s v="INFLOWS"/>
    <s v="00"/>
    <s v="Non Departmental"/>
    <s v="00"/>
    <s v="Non Divisional"/>
    <s v="126"/>
    <s v="Affordable Housing/Homelessness"/>
    <s v="210.00.00.126-4700.19"/>
    <s v="Investment Earnings Market Value Change"/>
    <n v="0"/>
    <n v="0"/>
    <n v="0"/>
    <n v="0"/>
    <n v="0"/>
  </r>
  <r>
    <s v="210"/>
    <x v="9"/>
    <x v="0"/>
    <s v="INFLOWS"/>
    <s v="00"/>
    <s v="Non Departmental"/>
    <s v="00"/>
    <s v="Non Divisional"/>
    <s v="126"/>
    <s v="Affordable Housing/Homelessness"/>
    <s v="210.00.00.126-4700.24"/>
    <s v="Investment Earnings Housing Assistance"/>
    <n v="25000"/>
    <n v="0"/>
    <n v="0"/>
    <n v="0"/>
    <n v="0"/>
  </r>
  <r>
    <s v="210"/>
    <x v="9"/>
    <x v="0"/>
    <s v="INFLOWS"/>
    <s v="00"/>
    <s v="Non Departmental"/>
    <s v="00"/>
    <s v="Non Divisional"/>
    <s v="126"/>
    <s v="Affordable Housing/Homelessness"/>
    <s v="210.00.00.126-4850.02"/>
    <s v="Other Revenue Loan Repayments"/>
    <n v="156000"/>
    <n v="61000"/>
    <n v="0"/>
    <n v="0"/>
    <n v="0"/>
  </r>
  <r>
    <s v="210"/>
    <x v="9"/>
    <x v="0"/>
    <s v="INFLOWS"/>
    <s v="00"/>
    <s v="Non Departmental"/>
    <s v="00"/>
    <s v="Non Divisional"/>
    <s v="126"/>
    <s v="Affordable Housing/Homelessness"/>
    <s v="210.00.00.126-4850.07"/>
    <s v="Other Revenue Misc Reimbursement"/>
    <n v="1000"/>
    <n v="0"/>
    <n v="0"/>
    <n v="0"/>
    <n v="0"/>
  </r>
  <r>
    <s v="210"/>
    <x v="9"/>
    <x v="3"/>
    <s v="OUTFLOWS"/>
    <s v="00"/>
    <s v="Non Departmental"/>
    <s v="00"/>
    <s v="Non Divisional"/>
    <s v="126"/>
    <s v="Affordable Housing/Homelessness"/>
    <s v="210.00.00.126-6000.01"/>
    <s v="Professional Services General"/>
    <n v="0"/>
    <n v="0"/>
    <n v="-100000"/>
    <n v="-100000"/>
    <n v="0"/>
  </r>
  <r>
    <s v="210"/>
    <x v="9"/>
    <x v="3"/>
    <s v="OUTFLOWS"/>
    <s v="00"/>
    <s v="Non Departmental"/>
    <s v="00"/>
    <s v="Non Divisional"/>
    <s v="126"/>
    <s v="Affordable Housing/Homelessness"/>
    <s v="210.00.00.126-6600.14"/>
    <s v="Administrative Expenses Filing/Recording Fee"/>
    <n v="0"/>
    <n v="0"/>
    <n v="0"/>
    <n v="0"/>
    <n v="0"/>
  </r>
  <r>
    <s v="210"/>
    <x v="9"/>
    <x v="3"/>
    <s v="OUTFLOWS"/>
    <s v="00"/>
    <s v="Non Departmental"/>
    <s v="00"/>
    <s v="Non Divisional"/>
    <s v="126"/>
    <s v="Affordable Housing/Homelessness"/>
    <s v="210.00.00.126-6610.06"/>
    <s v="Housing Programs Affordable Housing Projects"/>
    <n v="0"/>
    <n v="0"/>
    <n v="0"/>
    <n v="0"/>
    <n v="0"/>
  </r>
  <r>
    <s v="240"/>
    <x v="10"/>
    <x v="0"/>
    <s v="INFLOWS"/>
    <s v="00"/>
    <s v="Non Departmental"/>
    <s v="00"/>
    <s v="Non Divisional"/>
    <s v="900"/>
    <s v="General"/>
    <s v="240.00.00.900-4700.21"/>
    <s v="Investment Earnings Unallocated Investment Expense"/>
    <n v="0"/>
    <n v="0"/>
    <n v="0"/>
    <n v="0"/>
    <n v="0"/>
  </r>
  <r>
    <s v="240"/>
    <x v="10"/>
    <x v="3"/>
    <s v="OUTFLOWS"/>
    <s v="40"/>
    <s v="Public Works"/>
    <s v="70"/>
    <s v="Transportation"/>
    <s v="015"/>
    <s v="Administration/Engineering"/>
    <s v="240.40.70.015-6000.01"/>
    <s v="Professional Services General"/>
    <n v="0"/>
    <n v="0"/>
    <n v="0"/>
    <n v="0"/>
    <n v="0"/>
  </r>
  <r>
    <s v="250"/>
    <x v="11"/>
    <x v="0"/>
    <s v="INFLOWS"/>
    <s v="00"/>
    <s v="Non Departmental"/>
    <s v="00"/>
    <s v="Non Divisional"/>
    <s v="900"/>
    <s v="General"/>
    <s v="250.00.00.900-4700.01"/>
    <s v="Investment Earnings Interest on Investments"/>
    <n v="51000"/>
    <n v="-21000"/>
    <n v="15330"/>
    <n v="15330"/>
    <n v="0"/>
  </r>
  <r>
    <s v="250"/>
    <x v="11"/>
    <x v="0"/>
    <s v="INFLOWS"/>
    <s v="00"/>
    <s v="Non Departmental"/>
    <s v="00"/>
    <s v="Non Divisional"/>
    <s v="900"/>
    <s v="General"/>
    <s v="250.00.00.900-4700.19"/>
    <s v="Investment Earnings Market Value Change"/>
    <n v="0"/>
    <n v="0"/>
    <n v="0"/>
    <n v="0"/>
    <n v="0"/>
  </r>
  <r>
    <s v="250"/>
    <x v="11"/>
    <x v="0"/>
    <s v="INFLOWS"/>
    <s v="00"/>
    <s v="Non Departmental"/>
    <s v="00"/>
    <s v="Non Divisional"/>
    <s v="900"/>
    <s v="General"/>
    <s v="250.00.00.900-4700.21"/>
    <s v="Investment Earnings Unallocated Investment Expense"/>
    <n v="-2000"/>
    <n v="0"/>
    <n v="-1530"/>
    <n v="-1530"/>
    <n v="0"/>
  </r>
  <r>
    <s v="250"/>
    <x v="11"/>
    <x v="0"/>
    <s v="INFLOWS"/>
    <s v="00"/>
    <s v="Non Departmental"/>
    <s v="00"/>
    <s v="Non Divisional"/>
    <s v="900"/>
    <s v="General"/>
    <s v="250.00.00.900-4850.07"/>
    <s v="Other Revenue Misc Reimbursement"/>
    <n v="0"/>
    <n v="0"/>
    <n v="0"/>
    <n v="0"/>
    <n v="0"/>
  </r>
  <r>
    <s v="250"/>
    <x v="11"/>
    <x v="0"/>
    <s v="INFLOWS"/>
    <s v="00"/>
    <s v="Non Departmental"/>
    <s v="00"/>
    <s v="Non Divisional"/>
    <s v="900"/>
    <s v="General"/>
    <s v="250.00.00.900-4850.09"/>
    <s v="Other Revenue Recreational Amenities"/>
    <n v="0"/>
    <n v="0"/>
    <n v="0"/>
    <n v="0"/>
    <n v="0"/>
  </r>
  <r>
    <s v="250"/>
    <x v="11"/>
    <x v="0"/>
    <s v="INFLOWS"/>
    <s v="00"/>
    <s v="Non Departmental"/>
    <s v="00"/>
    <s v="Non Divisional"/>
    <s v="900"/>
    <s v="General"/>
    <s v="250.00.00.900-4850.16"/>
    <s v="Other Revenue Public Facilities Fee"/>
    <n v="0"/>
    <n v="0"/>
    <n v="0"/>
    <n v="0"/>
    <n v="0"/>
  </r>
  <r>
    <s v="250"/>
    <x v="11"/>
    <x v="1"/>
    <s v="OUTFLOWS"/>
    <s v="00"/>
    <s v="Non Departmental"/>
    <s v="00"/>
    <s v="Non Divisional"/>
    <s v="900"/>
    <s v="General"/>
    <s v="250.00.00.900-4900.01"/>
    <s v="Transfers In General Fund"/>
    <n v="-115000"/>
    <n v="0"/>
    <n v="0"/>
    <n v="0"/>
    <n v="0"/>
  </r>
  <r>
    <s v="250"/>
    <x v="11"/>
    <x v="1"/>
    <s v="OUTFLOWS"/>
    <s v="00"/>
    <s v="Non Departmental"/>
    <s v="00"/>
    <s v="Non Divisional"/>
    <s v="900"/>
    <s v="General"/>
    <s v="250.00.00.900-4900.52"/>
    <s v="Transfers In SA/RDA Bond Fund"/>
    <n v="0"/>
    <n v="0"/>
    <n v="0"/>
    <n v="0"/>
    <n v="0"/>
  </r>
  <r>
    <s v="250"/>
    <x v="11"/>
    <x v="1"/>
    <s v="OUTFLOWS"/>
    <s v="00"/>
    <s v="Non Departmental"/>
    <s v="00"/>
    <s v="Non Divisional"/>
    <s v="900"/>
    <s v="General"/>
    <s v="250.00.00.900-4900.54"/>
    <s v="Transfers In PFIP Government Facilities"/>
    <n v="0"/>
    <n v="0"/>
    <n v="0"/>
    <n v="0"/>
    <n v="0"/>
  </r>
  <r>
    <s v="250"/>
    <x v="11"/>
    <x v="0"/>
    <s v="INFLOWS"/>
    <s v="00"/>
    <s v="Non Departmental"/>
    <s v="00"/>
    <s v="Non Divisional"/>
    <s v="960"/>
    <s v="Development Agreement"/>
    <s v="250.00.00.960-4600.10"/>
    <s v="Charges for Services-General Government Development Agreement Fee"/>
    <n v="871000"/>
    <n v="1200000"/>
    <n v="1200000"/>
    <n v="775000"/>
    <n v="-425000"/>
  </r>
  <r>
    <s v="250"/>
    <x v="11"/>
    <x v="0"/>
    <s v="INFLOWS"/>
    <s v="00"/>
    <s v="Non Departmental"/>
    <s v="00"/>
    <s v="Non Divisional"/>
    <s v="960"/>
    <s v="Development Agreement"/>
    <s v="250.00.00.960-4850.07"/>
    <s v="Other Revenue Misc Reimbursement"/>
    <n v="0"/>
    <n v="0"/>
    <n v="0"/>
    <n v="0"/>
    <n v="0"/>
  </r>
  <r>
    <s v="250"/>
    <x v="11"/>
    <x v="0"/>
    <s v="INFLOWS"/>
    <s v="00"/>
    <s v="Non Departmental"/>
    <s v="00"/>
    <s v="Non Divisional"/>
    <s v="962"/>
    <s v="Phase III WQCF"/>
    <s v="250.00.00.962-4850.07"/>
    <s v="Other Revenue Misc Reimbursement"/>
    <n v="0"/>
    <n v="0"/>
    <n v="0"/>
    <n v="0"/>
    <n v="0"/>
  </r>
  <r>
    <s v="250"/>
    <x v="11"/>
    <x v="0"/>
    <s v="INFLOWS"/>
    <s v="00"/>
    <s v="Non Departmental"/>
    <s v="00"/>
    <s v="Non Divisional"/>
    <s v="964"/>
    <s v="Public Facilities Fee"/>
    <s v="250.00.00.964-4475.04"/>
    <s v="Intergovernmental Grants-State/County SJ OES PSPS Resiliency Award"/>
    <n v="0"/>
    <n v="85000"/>
    <n v="0"/>
    <n v="0"/>
    <n v="0"/>
  </r>
  <r>
    <s v="250"/>
    <x v="11"/>
    <x v="0"/>
    <s v="INFLOWS"/>
    <s v="00"/>
    <s v="Non Departmental"/>
    <s v="00"/>
    <s v="Non Divisional"/>
    <s v="964"/>
    <s v="Public Facilities Fee"/>
    <s v="250.00.00.964-4600.10"/>
    <s v="Charges for Services-General Government Development Agreement Fee"/>
    <n v="0"/>
    <n v="0"/>
    <n v="0"/>
    <n v="0"/>
    <n v="0"/>
  </r>
  <r>
    <s v="250"/>
    <x v="11"/>
    <x v="0"/>
    <s v="INFLOWS"/>
    <s v="00"/>
    <s v="Non Departmental"/>
    <s v="00"/>
    <s v="Non Divisional"/>
    <s v="964"/>
    <s v="Public Facilities Fee"/>
    <s v="250.00.00.964-4700.01"/>
    <s v="Investment Earnings Interest on Investments"/>
    <n v="0"/>
    <n v="0"/>
    <n v="0"/>
    <n v="0"/>
    <n v="0"/>
  </r>
  <r>
    <s v="250"/>
    <x v="11"/>
    <x v="0"/>
    <s v="INFLOWS"/>
    <s v="00"/>
    <s v="Non Departmental"/>
    <s v="00"/>
    <s v="Non Divisional"/>
    <s v="964"/>
    <s v="Public Facilities Fee"/>
    <s v="250.00.00.964-4850.16"/>
    <s v="Other Revenue Public Facilities Fee"/>
    <n v="0"/>
    <n v="0"/>
    <n v="0"/>
    <n v="0"/>
    <n v="0"/>
  </r>
  <r>
    <s v="250"/>
    <x v="11"/>
    <x v="0"/>
    <s v="INFLOWS"/>
    <s v="00"/>
    <s v="Non Departmental"/>
    <s v="00"/>
    <s v="Non Divisional"/>
    <s v="966"/>
    <s v="Parks"/>
    <s v="250.00.00.966-4600.10"/>
    <s v="Charges for Services-General Government Development Agreement Fee"/>
    <n v="105000"/>
    <n v="0"/>
    <n v="0"/>
    <n v="0"/>
    <n v="0"/>
  </r>
  <r>
    <s v="250"/>
    <x v="11"/>
    <x v="0"/>
    <s v="INFLOWS"/>
    <s v="00"/>
    <s v="Non Departmental"/>
    <s v="00"/>
    <s v="Non Divisional"/>
    <s v="967"/>
    <s v="Storm Drain"/>
    <s v="250.00.00.967-4600.10"/>
    <s v="Charges for Services-General Government Development Agreement Fee"/>
    <n v="117000"/>
    <n v="29000"/>
    <n v="0"/>
    <n v="0"/>
    <n v="0"/>
  </r>
  <r>
    <s v="250"/>
    <x v="11"/>
    <x v="0"/>
    <s v="INFLOWS"/>
    <s v="20"/>
    <s v="Recreation &amp; Community Services"/>
    <s v="20"/>
    <s v="Recreation"/>
    <s v="966"/>
    <s v="Parks"/>
    <s v="250.20.20.966-4600.10"/>
    <s v="Charges for Services-General Government Development Agreement Fee"/>
    <n v="51000"/>
    <n v="39000"/>
    <n v="0"/>
    <n v="0"/>
    <n v="0"/>
  </r>
  <r>
    <s v="250"/>
    <x v="11"/>
    <x v="0"/>
    <s v="INFLOWS"/>
    <s v="20"/>
    <s v="Recreation &amp; Community Services"/>
    <s v="20"/>
    <s v="Recreation"/>
    <s v="966"/>
    <s v="Parks"/>
    <s v="250.20.20.966-4850.09"/>
    <s v="Other Revenue Recreational Amenities"/>
    <n v="0"/>
    <n v="0"/>
    <n v="0"/>
    <n v="0"/>
    <n v="0"/>
  </r>
  <r>
    <s v="250"/>
    <x v="11"/>
    <x v="4"/>
    <s v="OUTFLOWS"/>
    <s v="00"/>
    <s v="Non Departmental"/>
    <s v="00"/>
    <s v="Non Divisional"/>
    <s v="900"/>
    <s v="General"/>
    <s v="250.00.00.900-8000.01"/>
    <s v="Capital Improvements-General Government Land"/>
    <n v="0"/>
    <n v="0"/>
    <n v="0"/>
    <n v="0"/>
    <n v="0"/>
  </r>
  <r>
    <s v="250"/>
    <x v="11"/>
    <x v="1"/>
    <s v="OUTFLOWS"/>
    <s v="00"/>
    <s v="Non Departmental"/>
    <s v="00"/>
    <s v="Non Divisional"/>
    <s v="900"/>
    <s v="General"/>
    <s v="250.00.00.900-9000.01"/>
    <s v="Other Transfers General Fund"/>
    <n v="0"/>
    <n v="0"/>
    <n v="0"/>
    <n v="0"/>
    <n v="0"/>
  </r>
  <r>
    <s v="250"/>
    <x v="11"/>
    <x v="1"/>
    <s v="OUTFLOWS"/>
    <s v="00"/>
    <s v="Non Departmental"/>
    <s v="00"/>
    <s v="Non Divisional"/>
    <s v="900"/>
    <s v="General"/>
    <s v="250.00.00.900-9000.34"/>
    <s v="Other Transfers Development Services Fund"/>
    <n v="0"/>
    <n v="0"/>
    <n v="0"/>
    <n v="0"/>
    <n v="0"/>
  </r>
  <r>
    <s v="250"/>
    <x v="11"/>
    <x v="1"/>
    <s v="OUTFLOWS"/>
    <s v="00"/>
    <s v="Non Departmental"/>
    <s v="00"/>
    <s v="Non Divisional"/>
    <s v="900"/>
    <s v="General"/>
    <s v="250.00.00.900-9000.54"/>
    <s v="Other Transfers Government Building Facilities"/>
    <n v="0"/>
    <n v="0"/>
    <n v="0"/>
    <n v="0"/>
    <n v="0"/>
  </r>
  <r>
    <s v="250"/>
    <x v="11"/>
    <x v="3"/>
    <s v="OUTFLOWS"/>
    <s v="00"/>
    <s v="Non Departmental"/>
    <s v="00"/>
    <s v="Non Divisional"/>
    <s v="955"/>
    <s v="Air Quaility Mitigation"/>
    <s v="250.00.00.955-6000.01"/>
    <s v="Professional Services General"/>
    <n v="0"/>
    <n v="0"/>
    <n v="0"/>
    <n v="0"/>
    <n v="0"/>
  </r>
  <r>
    <s v="250"/>
    <x v="11"/>
    <x v="3"/>
    <s v="OUTFLOWS"/>
    <s v="00"/>
    <s v="Non Departmental"/>
    <s v="00"/>
    <s v="Non Divisional"/>
    <s v="956"/>
    <s v="Affordable Housing"/>
    <s v="250.00.00.956-6000.01"/>
    <s v="Professional Services General"/>
    <n v="0"/>
    <n v="0"/>
    <n v="0"/>
    <n v="0"/>
    <n v="0"/>
  </r>
  <r>
    <s v="250"/>
    <x v="11"/>
    <x v="3"/>
    <s v="OUTFLOWS"/>
    <s v="00"/>
    <s v="Non Departmental"/>
    <s v="00"/>
    <s v="Non Divisional"/>
    <s v="959"/>
    <s v="Co Op Wastewater Development"/>
    <s v="250.00.00.959-6000.01"/>
    <s v="Professional Services General"/>
    <n v="0"/>
    <n v="0"/>
    <n v="0"/>
    <n v="0"/>
    <n v="0"/>
  </r>
  <r>
    <s v="250"/>
    <x v="11"/>
    <x v="3"/>
    <s v="OUTFLOWS"/>
    <s v="00"/>
    <s v="Non Departmental"/>
    <s v="00"/>
    <s v="Non Divisional"/>
    <s v="960"/>
    <s v="Development Agreement"/>
    <s v="250.00.00.960-6000.01"/>
    <s v="Professional Services General"/>
    <n v="0"/>
    <n v="0"/>
    <n v="0"/>
    <n v="0"/>
    <n v="0"/>
  </r>
  <r>
    <s v="250"/>
    <x v="11"/>
    <x v="4"/>
    <s v="OUTFLOWS"/>
    <s v="00"/>
    <s v="Non Departmental"/>
    <s v="00"/>
    <s v="Non Divisional"/>
    <s v="960"/>
    <s v="Development Agreement"/>
    <s v="250.00.00.960-8000.12"/>
    <s v="Capital Improvements-General Government Building Improvements"/>
    <n v="0"/>
    <n v="0"/>
    <n v="0"/>
    <n v="0"/>
    <n v="0"/>
  </r>
  <r>
    <s v="250"/>
    <x v="11"/>
    <x v="4"/>
    <s v="OUTFLOWS"/>
    <s v="00"/>
    <s v="Non Departmental"/>
    <s v="00"/>
    <s v="Non Divisional"/>
    <s v="960"/>
    <s v="Development Agreement"/>
    <s v="250.00.00.960-8000.18"/>
    <s v="Capital Improvements-General Government Building"/>
    <n v="0"/>
    <n v="0"/>
    <n v="0"/>
    <n v="0"/>
    <n v="0"/>
  </r>
  <r>
    <s v="250"/>
    <x v="11"/>
    <x v="4"/>
    <s v="OUTFLOWS"/>
    <s v="00"/>
    <s v="Non Departmental"/>
    <s v="00"/>
    <s v="Non Divisional"/>
    <s v="960"/>
    <s v="Development Agreement"/>
    <s v="250.00.00.960-8150.26"/>
    <s v="Capital Improvements-Transportation Austin Rd/99 PSR"/>
    <n v="0"/>
    <n v="0"/>
    <n v="0"/>
    <n v="0"/>
    <n v="0"/>
  </r>
  <r>
    <s v="250"/>
    <x v="11"/>
    <x v="4"/>
    <s v="OUTFLOWS"/>
    <s v="00"/>
    <s v="Non Departmental"/>
    <s v="00"/>
    <s v="Non Divisional"/>
    <s v="960"/>
    <s v="Development Agreement"/>
    <s v="250.00.00.960-8300.21"/>
    <s v="Capital Improvements-Parks Library Park"/>
    <n v="0"/>
    <n v="0"/>
    <n v="0"/>
    <n v="0"/>
    <n v="0"/>
  </r>
  <r>
    <s v="250"/>
    <x v="11"/>
    <x v="1"/>
    <s v="OUTFLOWS"/>
    <s v="00"/>
    <s v="Non Departmental"/>
    <s v="00"/>
    <s v="Non Divisional"/>
    <s v="960"/>
    <s v="Development Agreement"/>
    <s v="250.00.00.960-9000.54"/>
    <s v="Other Transfers Government Building Facilities"/>
    <n v="0"/>
    <n v="0"/>
    <n v="0"/>
    <n v="0"/>
    <n v="0"/>
  </r>
  <r>
    <s v="250"/>
    <x v="11"/>
    <x v="4"/>
    <s v="OUTFLOWS"/>
    <s v="00"/>
    <s v="Non Departmental"/>
    <s v="00"/>
    <s v="Non Divisional"/>
    <s v="961"/>
    <s v="Library Services/Facilities"/>
    <s v="250.00.00.961-8000.04"/>
    <s v="Capital Improvements-General Government Library"/>
    <n v="0"/>
    <n v="0"/>
    <n v="0"/>
    <n v="0"/>
    <n v="0"/>
  </r>
  <r>
    <s v="250"/>
    <x v="11"/>
    <x v="4"/>
    <s v="OUTFLOWS"/>
    <s v="00"/>
    <s v="Non Departmental"/>
    <s v="00"/>
    <s v="Non Divisional"/>
    <s v="962"/>
    <s v="Phase III WQCF"/>
    <s v="250.00.00.962-8000.18"/>
    <s v="Capital Improvements-General Government Building"/>
    <n v="0"/>
    <n v="0"/>
    <n v="0"/>
    <n v="0"/>
    <n v="0"/>
  </r>
  <r>
    <s v="250"/>
    <x v="11"/>
    <x v="3"/>
    <s v="OUTFLOWS"/>
    <s v="00"/>
    <s v="Non Departmental"/>
    <s v="00"/>
    <s v="Non Divisional"/>
    <s v="964"/>
    <s v="Public Facilities Fee"/>
    <s v="250.00.00.964-6200.02"/>
    <s v="Supplies Special Department"/>
    <n v="-2000"/>
    <n v="0"/>
    <n v="0"/>
    <n v="0"/>
    <n v="0"/>
  </r>
  <r>
    <s v="250"/>
    <x v="11"/>
    <x v="3"/>
    <s v="OUTFLOWS"/>
    <s v="00"/>
    <s v="Non Departmental"/>
    <s v="00"/>
    <s v="Non Divisional"/>
    <s v="964"/>
    <s v="Public Facilities Fee"/>
    <s v="250.00.00.964-6600.04"/>
    <s v="Administrative Expenses Training/Conferences"/>
    <n v="-21000"/>
    <n v="0"/>
    <n v="0"/>
    <n v="0"/>
    <n v="0"/>
  </r>
  <r>
    <s v="250"/>
    <x v="11"/>
    <x v="3"/>
    <s v="OUTFLOWS"/>
    <s v="00"/>
    <s v="Non Departmental"/>
    <s v="00"/>
    <s v="Non Divisional"/>
    <s v="964"/>
    <s v="Public Facilities Fee"/>
    <s v="250.00.00.964-6600.06"/>
    <s v="Administrative Expenses Property/Building Rental"/>
    <n v="-20000"/>
    <n v="-106000"/>
    <n v="0"/>
    <n v="0"/>
    <n v="0"/>
  </r>
  <r>
    <s v="250"/>
    <x v="11"/>
    <x v="4"/>
    <s v="OUTFLOWS"/>
    <s v="00"/>
    <s v="Non Departmental"/>
    <s v="00"/>
    <s v="Non Divisional"/>
    <s v="964"/>
    <s v="Public Facilities Fee"/>
    <s v="250.00.00.964-7000.02"/>
    <s v="Capital Outlay Vehicles-Major"/>
    <n v="0"/>
    <n v="0"/>
    <n v="0"/>
    <n v="0"/>
    <n v="0"/>
  </r>
  <r>
    <s v="250"/>
    <x v="11"/>
    <x v="4"/>
    <s v="OUTFLOWS"/>
    <s v="00"/>
    <s v="Non Departmental"/>
    <s v="00"/>
    <s v="Non Divisional"/>
    <s v="964"/>
    <s v="Public Facilities Fee"/>
    <s v="250.00.00.964-7000.03"/>
    <s v="Capital Outlay Equipment New"/>
    <n v="0"/>
    <n v="-8000"/>
    <n v="0"/>
    <n v="0"/>
    <n v="0"/>
  </r>
  <r>
    <s v="250"/>
    <x v="11"/>
    <x v="4"/>
    <s v="OUTFLOWS"/>
    <s v="00"/>
    <s v="Non Departmental"/>
    <s v="00"/>
    <s v="Non Divisional"/>
    <s v="964"/>
    <s v="Public Facilities Fee"/>
    <s v="250.00.00.964-7000.99"/>
    <s v="Capital Outlay General"/>
    <n v="0"/>
    <n v="0"/>
    <n v="0"/>
    <n v="0"/>
    <n v="0"/>
  </r>
  <r>
    <s v="250"/>
    <x v="11"/>
    <x v="4"/>
    <s v="OUTFLOWS"/>
    <s v="00"/>
    <s v="Non Departmental"/>
    <s v="00"/>
    <s v="Non Divisional"/>
    <s v="964"/>
    <s v="Public Facilities Fee"/>
    <s v="250.00.00.964-8000.12"/>
    <s v="Capital Improvements-General Government Building Improvements"/>
    <n v="-16000"/>
    <n v="-33000"/>
    <n v="0"/>
    <n v="-150000"/>
    <n v="-150000"/>
  </r>
  <r>
    <s v="250"/>
    <x v="11"/>
    <x v="4"/>
    <s v="OUTFLOWS"/>
    <s v="00"/>
    <s v="Non Departmental"/>
    <s v="00"/>
    <s v="Non Divisional"/>
    <s v="964"/>
    <s v="Public Facilities Fee"/>
    <s v="250.00.00.964-8000.15"/>
    <s v="Capital Improvements-General Government Council Chamber Upgrade"/>
    <n v="0"/>
    <n v="0"/>
    <n v="0"/>
    <n v="0"/>
    <n v="0"/>
  </r>
  <r>
    <s v="250"/>
    <x v="11"/>
    <x v="1"/>
    <s v="OUTFLOWS"/>
    <s v="00"/>
    <s v="Non Departmental"/>
    <s v="00"/>
    <s v="Non Divisional"/>
    <s v="964"/>
    <s v="Public Facilities Fee"/>
    <s v="250.00.00.964-9000.54"/>
    <s v="Other Transfers Government Building Facilities"/>
    <n v="0"/>
    <n v="0"/>
    <n v="0"/>
    <n v="0"/>
    <n v="0"/>
  </r>
  <r>
    <s v="250"/>
    <x v="11"/>
    <x v="3"/>
    <s v="OUTFLOWS"/>
    <s v="00"/>
    <s v="Non Departmental"/>
    <s v="00"/>
    <s v="Non Divisional"/>
    <s v="966"/>
    <s v="Parks"/>
    <s v="250.00.00.966-6000.01"/>
    <s v="Professional Services General"/>
    <n v="-69000"/>
    <n v="0"/>
    <n v="0"/>
    <n v="0"/>
    <n v="0"/>
  </r>
  <r>
    <s v="250"/>
    <x v="11"/>
    <x v="4"/>
    <s v="OUTFLOWS"/>
    <s v="00"/>
    <s v="Non Departmental"/>
    <s v="00"/>
    <s v="Non Divisional"/>
    <s v="966"/>
    <s v="Parks"/>
    <s v="250.00.00.966-7000.04"/>
    <s v="Capital Outlay Equipment Replacement"/>
    <n v="0"/>
    <n v="0"/>
    <n v="0"/>
    <n v="0"/>
    <n v="0"/>
  </r>
  <r>
    <s v="250"/>
    <x v="11"/>
    <x v="4"/>
    <s v="OUTFLOWS"/>
    <s v="00"/>
    <s v="Non Departmental"/>
    <s v="00"/>
    <s v="Non Divisional"/>
    <s v="966"/>
    <s v="Parks"/>
    <s v="250.00.00.966-7000.99"/>
    <s v="Capital Outlay General"/>
    <n v="0"/>
    <n v="0"/>
    <n v="0"/>
    <n v="0"/>
    <n v="0"/>
  </r>
  <r>
    <s v="250"/>
    <x v="11"/>
    <x v="4"/>
    <s v="OUTFLOWS"/>
    <s v="00"/>
    <s v="Non Departmental"/>
    <s v="00"/>
    <s v="Non Divisional"/>
    <s v="966"/>
    <s v="Parks"/>
    <s v="250.00.00.966-8300.06"/>
    <s v="Capital Improvements-Parks Playground Equipment"/>
    <n v="0"/>
    <n v="0"/>
    <n v="0"/>
    <n v="0"/>
    <n v="0"/>
  </r>
  <r>
    <s v="250"/>
    <x v="11"/>
    <x v="4"/>
    <s v="OUTFLOWS"/>
    <s v="00"/>
    <s v="Non Departmental"/>
    <s v="00"/>
    <s v="Non Divisional"/>
    <s v="966"/>
    <s v="Parks"/>
    <s v="250.00.00.966-8300.09"/>
    <s v="Capital Improvements-Parks BMX Park"/>
    <n v="0"/>
    <n v="-55000"/>
    <n v="0"/>
    <n v="0"/>
    <n v="0"/>
  </r>
  <r>
    <s v="250"/>
    <x v="11"/>
    <x v="4"/>
    <s v="OUTFLOWS"/>
    <s v="00"/>
    <s v="Non Departmental"/>
    <s v="00"/>
    <s v="Non Divisional"/>
    <s v="966"/>
    <s v="Parks"/>
    <s v="250.00.00.966-8300.23"/>
    <s v="Capital Improvements-Parks Improvements"/>
    <n v="0"/>
    <n v="0"/>
    <n v="0"/>
    <n v="0"/>
    <n v="0"/>
  </r>
  <r>
    <s v="250"/>
    <x v="11"/>
    <x v="4"/>
    <s v="OUTFLOWS"/>
    <s v="00"/>
    <s v="Non Departmental"/>
    <s v="00"/>
    <s v="Non Divisional"/>
    <s v="966"/>
    <s v="Parks"/>
    <s v="250.00.00.966-8350.06"/>
    <s v="Capital Improvements-Golf Building Improvements"/>
    <n v="-29000"/>
    <n v="-5000"/>
    <n v="0"/>
    <n v="0"/>
    <n v="0"/>
  </r>
  <r>
    <s v="250"/>
    <x v="11"/>
    <x v="3"/>
    <s v="OUTFLOWS"/>
    <s v="11"/>
    <s v="Police Department"/>
    <s v="00"/>
    <s v="Non Divisional"/>
    <s v="958"/>
    <s v="Police Enhancement"/>
    <s v="250.11.00.958-6000.01"/>
    <s v="Professional Services General"/>
    <n v="-30000"/>
    <n v="0"/>
    <n v="0"/>
    <n v="0"/>
    <n v="0"/>
  </r>
  <r>
    <s v="250"/>
    <x v="11"/>
    <x v="3"/>
    <s v="OUTFLOWS"/>
    <s v="11"/>
    <s v="Police Department"/>
    <s v="00"/>
    <s v="Non Divisional"/>
    <s v="960"/>
    <s v="Development Agreement"/>
    <s v="250.11.00.960-6000.01"/>
    <s v="Professional Services General"/>
    <n v="0"/>
    <n v="0"/>
    <n v="0"/>
    <n v="0"/>
    <n v="0"/>
  </r>
  <r>
    <s v="250"/>
    <x v="11"/>
    <x v="4"/>
    <s v="OUTFLOWS"/>
    <s v="11"/>
    <s v="Police Department"/>
    <s v="00"/>
    <s v="Non Divisional"/>
    <s v="960"/>
    <s v="Development Agreement"/>
    <s v="250.11.00.960-7000.03"/>
    <s v="Capital Outlay Equipment New"/>
    <n v="0"/>
    <n v="0"/>
    <n v="-25000"/>
    <n v="-25000"/>
    <n v="0"/>
  </r>
  <r>
    <s v="250"/>
    <x v="11"/>
    <x v="3"/>
    <s v="OUTFLOWS"/>
    <s v="20"/>
    <s v="Recreation &amp; Community Services"/>
    <s v="30"/>
    <s v="Community Services"/>
    <s v="961"/>
    <s v="Library Services/Facilities"/>
    <s v="250.20.30.961-6200.11"/>
    <s v="Supplies Library Books and Materials"/>
    <n v="0"/>
    <n v="0"/>
    <n v="0"/>
    <n v="0"/>
    <n v="0"/>
  </r>
  <r>
    <s v="260"/>
    <x v="12"/>
    <x v="0"/>
    <s v="INFLOWS"/>
    <s v="00"/>
    <s v="Non Departmental"/>
    <s v="00"/>
    <s v="Non Divisional"/>
    <s v="900"/>
    <s v="General"/>
    <s v="260.00.00.900-4600.12"/>
    <s v="Charges for Services-General Government Major Equipment Purchase"/>
    <n v="269000"/>
    <n v="380000"/>
    <n v="250000"/>
    <n v="250000"/>
    <n v="0"/>
  </r>
  <r>
    <s v="260"/>
    <x v="12"/>
    <x v="0"/>
    <s v="INFLOWS"/>
    <s v="00"/>
    <s v="Non Departmental"/>
    <s v="00"/>
    <s v="Non Divisional"/>
    <s v="900"/>
    <s v="General"/>
    <s v="260.00.00.900-4700.01"/>
    <s v="Investment Earnings Interest on Investments"/>
    <n v="1000"/>
    <n v="0"/>
    <n v="310"/>
    <n v="310"/>
    <n v="0"/>
  </r>
  <r>
    <s v="260"/>
    <x v="12"/>
    <x v="0"/>
    <s v="INFLOWS"/>
    <s v="00"/>
    <s v="Non Departmental"/>
    <s v="00"/>
    <s v="Non Divisional"/>
    <s v="900"/>
    <s v="General"/>
    <s v="260.00.00.900-4700.02"/>
    <s v="Investment Earnings Lease Trust Account"/>
    <n v="1000"/>
    <n v="0"/>
    <n v="0"/>
    <n v="0"/>
    <n v="0"/>
  </r>
  <r>
    <s v="260"/>
    <x v="12"/>
    <x v="0"/>
    <s v="INFLOWS"/>
    <s v="00"/>
    <s v="Non Departmental"/>
    <s v="00"/>
    <s v="Non Divisional"/>
    <s v="900"/>
    <s v="General"/>
    <s v="260.00.00.900-4700.21"/>
    <s v="Investment Earnings Unallocated Investment Expense"/>
    <n v="0"/>
    <n v="0"/>
    <n v="-30"/>
    <n v="-30"/>
    <n v="0"/>
  </r>
  <r>
    <s v="260"/>
    <x v="12"/>
    <x v="0"/>
    <s v="INFLOWS"/>
    <s v="00"/>
    <s v="Non Departmental"/>
    <s v="00"/>
    <s v="Non Divisional"/>
    <s v="900"/>
    <s v="General"/>
    <s v="260.00.00.900-4850.01"/>
    <s v="Other Revenue Sale of Property"/>
    <n v="0"/>
    <n v="0"/>
    <n v="0"/>
    <n v="0"/>
    <n v="0"/>
  </r>
  <r>
    <s v="260"/>
    <x v="12"/>
    <x v="0"/>
    <s v="INFLOWS"/>
    <s v="00"/>
    <s v="Non Departmental"/>
    <s v="00"/>
    <s v="Non Divisional"/>
    <s v="900"/>
    <s v="General"/>
    <s v="260.00.00.900-4850.07"/>
    <s v="Other Revenue Misc Reimbursement"/>
    <n v="0"/>
    <n v="0"/>
    <n v="0"/>
    <n v="0"/>
    <n v="0"/>
  </r>
  <r>
    <s v="260"/>
    <x v="12"/>
    <x v="1"/>
    <s v="OUTFLOWS"/>
    <s v="00"/>
    <s v="Non Departmental"/>
    <s v="00"/>
    <s v="Non Divisional"/>
    <s v="900"/>
    <s v="General"/>
    <s v="260.00.00.900-4900.04"/>
    <s v="Transfers In Long Term Debt Proceeds"/>
    <n v="0"/>
    <n v="0"/>
    <n v="0"/>
    <n v="0"/>
    <n v="0"/>
  </r>
  <r>
    <s v="260"/>
    <x v="12"/>
    <x v="3"/>
    <s v="OUTFLOWS"/>
    <s v="07"/>
    <s v="Information Technology"/>
    <s v="00"/>
    <s v="Non Divisional"/>
    <s v="005"/>
    <s v="Debt Service"/>
    <s v="260.07.00.005-8900.08"/>
    <s v="Debt Service-Principal Westamerica Bank-New World"/>
    <n v="0"/>
    <n v="0"/>
    <n v="0"/>
    <n v="0"/>
    <n v="0"/>
  </r>
  <r>
    <s v="260"/>
    <x v="12"/>
    <x v="3"/>
    <s v="OUTFLOWS"/>
    <s v="07"/>
    <s v="Information Technology"/>
    <s v="00"/>
    <s v="Non Divisional"/>
    <s v="005"/>
    <s v="Debt Service"/>
    <s v="260.07.00.005-8910.08"/>
    <s v="Debt Service-Interest Westamerica Bank-New World"/>
    <n v="0"/>
    <n v="0"/>
    <n v="0"/>
    <n v="0"/>
    <n v="0"/>
  </r>
  <r>
    <s v="260"/>
    <x v="12"/>
    <x v="4"/>
    <s v="OUTFLOWS"/>
    <s v="13"/>
    <s v="Fire Department"/>
    <s v="00"/>
    <s v="Non Divisional"/>
    <s v="000"/>
    <s v="No Program"/>
    <s v="260.13.00.000-7000.04"/>
    <s v="Capital Outlay Equipment Replacement"/>
    <n v="0"/>
    <n v="0"/>
    <n v="0"/>
    <n v="0"/>
    <n v="0"/>
  </r>
  <r>
    <s v="260"/>
    <x v="12"/>
    <x v="3"/>
    <s v="OUTFLOWS"/>
    <s v="13"/>
    <s v="Fire Department"/>
    <s v="00"/>
    <s v="Non Divisional"/>
    <s v="005"/>
    <s v="Debt Service"/>
    <s v="260.13.00.005-8900.06"/>
    <s v="Debt Service-Principal LaSalle-Fire"/>
    <n v="0"/>
    <n v="0"/>
    <n v="0"/>
    <n v="0"/>
    <n v="0"/>
  </r>
  <r>
    <s v="260"/>
    <x v="12"/>
    <x v="3"/>
    <s v="OUTFLOWS"/>
    <s v="13"/>
    <s v="Fire Department"/>
    <s v="00"/>
    <s v="Non Divisional"/>
    <s v="005"/>
    <s v="Debt Service"/>
    <s v="260.13.00.005-8900.23"/>
    <s v="Debt Service-Principal HSE Leasing"/>
    <n v="-112000"/>
    <n v="-116000"/>
    <n v="-58500"/>
    <n v="-58500"/>
    <n v="0"/>
  </r>
  <r>
    <s v="260"/>
    <x v="12"/>
    <x v="3"/>
    <s v="OUTFLOWS"/>
    <s v="13"/>
    <s v="Fire Department"/>
    <s v="00"/>
    <s v="Non Divisional"/>
    <s v="005"/>
    <s v="Debt Service"/>
    <s v="260.13.00.005-8910.06"/>
    <s v="Debt Service-Interest LaSalle-Fire"/>
    <n v="0"/>
    <n v="0"/>
    <n v="0"/>
    <n v="0"/>
    <n v="0"/>
  </r>
  <r>
    <s v="260"/>
    <x v="12"/>
    <x v="3"/>
    <s v="OUTFLOWS"/>
    <s v="13"/>
    <s v="Fire Department"/>
    <s v="00"/>
    <s v="Non Divisional"/>
    <s v="005"/>
    <s v="Debt Service"/>
    <s v="260.13.00.005-8910.23"/>
    <s v="Debt Service-Interest HSE Leasing"/>
    <n v="-7000"/>
    <n v="-2000"/>
    <n v="-1040"/>
    <n v="-1040"/>
    <n v="0"/>
  </r>
  <r>
    <s v="260"/>
    <x v="12"/>
    <x v="4"/>
    <s v="OUTFLOWS"/>
    <s v="20"/>
    <s v="Recreation &amp; Community Services"/>
    <s v="25"/>
    <s v="Parks"/>
    <s v="000"/>
    <s v="No Program"/>
    <s v="260.20.25.000-7000.06"/>
    <s v="Capital Outlay Operations Appartus-Major"/>
    <n v="0"/>
    <n v="0"/>
    <n v="0"/>
    <n v="0"/>
    <n v="0"/>
  </r>
  <r>
    <s v="260"/>
    <x v="12"/>
    <x v="3"/>
    <s v="OUTFLOWS"/>
    <s v="20"/>
    <s v="Recreation &amp; Community Services"/>
    <s v="25"/>
    <s v="Parks"/>
    <s v="005"/>
    <s v="Debt Service"/>
    <s v="260.20.25.005-8900.07"/>
    <s v="Debt Service-Principal Westamerica Bank-Parks"/>
    <n v="0"/>
    <n v="0"/>
    <n v="0"/>
    <n v="0"/>
    <n v="0"/>
  </r>
  <r>
    <s v="260"/>
    <x v="12"/>
    <x v="3"/>
    <s v="OUTFLOWS"/>
    <s v="20"/>
    <s v="Recreation &amp; Community Services"/>
    <s v="25"/>
    <s v="Parks"/>
    <s v="005"/>
    <s v="Debt Service"/>
    <s v="260.20.25.005-8900.23"/>
    <s v="Debt Service-Principal HSE Leasing"/>
    <n v="-32000"/>
    <n v="0"/>
    <n v="0"/>
    <n v="0"/>
    <n v="0"/>
  </r>
  <r>
    <s v="260"/>
    <x v="12"/>
    <x v="3"/>
    <s v="OUTFLOWS"/>
    <s v="20"/>
    <s v="Recreation &amp; Community Services"/>
    <s v="25"/>
    <s v="Parks"/>
    <s v="005"/>
    <s v="Debt Service"/>
    <s v="260.20.25.005-8910.07"/>
    <s v="Debt Service-Interest Westamerica Bank-Parks"/>
    <n v="0"/>
    <n v="0"/>
    <n v="0"/>
    <n v="0"/>
    <n v="0"/>
  </r>
  <r>
    <s v="260"/>
    <x v="12"/>
    <x v="3"/>
    <s v="OUTFLOWS"/>
    <s v="20"/>
    <s v="Recreation &amp; Community Services"/>
    <s v="25"/>
    <s v="Parks"/>
    <s v="005"/>
    <s v="Debt Service"/>
    <s v="260.20.25.005-8910.23"/>
    <s v="Debt Service-Interest HSE Leasing"/>
    <n v="-1000"/>
    <n v="0"/>
    <n v="0"/>
    <n v="0"/>
    <n v="0"/>
  </r>
  <r>
    <s v="260"/>
    <x v="12"/>
    <x v="4"/>
    <s v="OUTFLOWS"/>
    <s v="40"/>
    <s v="Public Works"/>
    <s v="65"/>
    <s v="Storm Drainage"/>
    <s v="540"/>
    <s v="Operations &amp; Maintenance"/>
    <s v="260.40.65.540-7000.02"/>
    <s v="Capital Outlay Vehicles-Major"/>
    <n v="0"/>
    <n v="0"/>
    <n v="0"/>
    <n v="0"/>
    <n v="0"/>
  </r>
  <r>
    <s v="280"/>
    <x v="13"/>
    <x v="0"/>
    <s v="INFLOWS"/>
    <s v="00"/>
    <s v="Non Departmental"/>
    <s v="00"/>
    <s v="Non Divisional"/>
    <s v="900"/>
    <s v="General"/>
    <s v="280.00.00.900-4560.02"/>
    <s v="Charges for Services-Parks LMD"/>
    <n v="0"/>
    <n v="-1671000"/>
    <n v="0"/>
    <n v="0"/>
    <n v="0"/>
  </r>
  <r>
    <s v="280"/>
    <x v="13"/>
    <x v="0"/>
    <s v="INFLOWS"/>
    <s v="00"/>
    <s v="Non Departmental"/>
    <s v="00"/>
    <s v="Non Divisional"/>
    <s v="900"/>
    <s v="General"/>
    <s v="280.00.00.900-4700.01"/>
    <s v="Investment Earnings Interest on Investments"/>
    <n v="2000"/>
    <n v="-1000"/>
    <n v="700"/>
    <n v="700"/>
    <n v="0"/>
  </r>
  <r>
    <s v="280"/>
    <x v="13"/>
    <x v="0"/>
    <s v="INFLOWS"/>
    <s v="00"/>
    <s v="Non Departmental"/>
    <s v="00"/>
    <s v="Non Divisional"/>
    <s v="900"/>
    <s v="General"/>
    <s v="280.00.00.900-4700.21"/>
    <s v="Investment Earnings Unallocated Investment Expense"/>
    <n v="0"/>
    <n v="0"/>
    <n v="-70"/>
    <n v="0"/>
    <n v="70"/>
  </r>
  <r>
    <s v="280"/>
    <x v="13"/>
    <x v="1"/>
    <s v="OUTFLOWS"/>
    <s v="00"/>
    <s v="Non Departmental"/>
    <s v="00"/>
    <s v="Non Divisional"/>
    <s v="900"/>
    <s v="General"/>
    <s v="280.00.00.900-4900.86"/>
    <s v="Transfers In Self Insurance/Risk Management"/>
    <n v="0"/>
    <n v="0"/>
    <n v="22900"/>
    <n v="22900"/>
    <n v="0"/>
  </r>
  <r>
    <s v="280"/>
    <x v="13"/>
    <x v="2"/>
    <s v="OUTFLOWS"/>
    <s v="00"/>
    <s v="Non Departmental"/>
    <s v="00"/>
    <s v="Non Divisional"/>
    <s v="900"/>
    <s v="General"/>
    <s v="280.00.00.900-5000.01"/>
    <s v="Salaries Regular"/>
    <n v="0"/>
    <n v="-81000"/>
    <n v="-66807"/>
    <n v="-66807"/>
    <n v="0"/>
  </r>
  <r>
    <s v="280"/>
    <x v="13"/>
    <x v="2"/>
    <s v="OUTFLOWS"/>
    <s v="00"/>
    <s v="Non Departmental"/>
    <s v="00"/>
    <s v="Non Divisional"/>
    <s v="900"/>
    <s v="General"/>
    <s v="280.00.00.900-5000.02"/>
    <s v="Salaries Part Time"/>
    <n v="0"/>
    <n v="-19000"/>
    <n v="0"/>
    <n v="0"/>
    <n v="0"/>
  </r>
  <r>
    <s v="280"/>
    <x v="13"/>
    <x v="2"/>
    <s v="OUTFLOWS"/>
    <s v="00"/>
    <s v="Non Departmental"/>
    <s v="00"/>
    <s v="Non Divisional"/>
    <s v="900"/>
    <s v="General"/>
    <s v="280.00.00.900-5000.03"/>
    <s v="Salaries Overtime"/>
    <n v="0"/>
    <n v="0"/>
    <n v="0"/>
    <n v="0"/>
    <n v="0"/>
  </r>
  <r>
    <s v="280"/>
    <x v="13"/>
    <x v="2"/>
    <s v="OUTFLOWS"/>
    <s v="00"/>
    <s v="Non Departmental"/>
    <s v="00"/>
    <s v="Non Divisional"/>
    <s v="900"/>
    <s v="General"/>
    <s v="280.00.00.900-5000.07"/>
    <s v="Salaries Admin Leave Pay"/>
    <n v="0"/>
    <n v="0"/>
    <n v="-188"/>
    <n v="-188"/>
    <n v="0"/>
  </r>
  <r>
    <s v="280"/>
    <x v="13"/>
    <x v="2"/>
    <s v="OUTFLOWS"/>
    <s v="00"/>
    <s v="Non Departmental"/>
    <s v="00"/>
    <s v="Non Divisional"/>
    <s v="900"/>
    <s v="General"/>
    <s v="280.00.00.900-5000.08"/>
    <s v="Salaries Longevity Pay"/>
    <n v="0"/>
    <n v="-1000"/>
    <n v="-1275"/>
    <n v="-1275"/>
    <n v="0"/>
  </r>
  <r>
    <s v="280"/>
    <x v="13"/>
    <x v="2"/>
    <s v="OUTFLOWS"/>
    <s v="00"/>
    <s v="Non Departmental"/>
    <s v="00"/>
    <s v="Non Divisional"/>
    <s v="900"/>
    <s v="General"/>
    <s v="280.00.00.900-5100.00"/>
    <s v="Benefits PERS Pool Liability"/>
    <n v="0"/>
    <n v="-22000"/>
    <n v="-8712"/>
    <n v="-8000"/>
    <n v="712"/>
  </r>
  <r>
    <s v="280"/>
    <x v="13"/>
    <x v="2"/>
    <s v="OUTFLOWS"/>
    <s v="00"/>
    <s v="Non Departmental"/>
    <s v="00"/>
    <s v="Non Divisional"/>
    <s v="900"/>
    <s v="General"/>
    <s v="280.00.00.900-5100.01"/>
    <s v="Benefits Retirement"/>
    <n v="0"/>
    <n v="-12000"/>
    <n v="-7419"/>
    <n v="-7419"/>
    <n v="0"/>
  </r>
  <r>
    <s v="280"/>
    <x v="13"/>
    <x v="2"/>
    <s v="OUTFLOWS"/>
    <s v="00"/>
    <s v="Non Departmental"/>
    <s v="00"/>
    <s v="Non Divisional"/>
    <s v="900"/>
    <s v="General"/>
    <s v="280.00.00.900-5100.02"/>
    <s v="Benefits Health Insurance"/>
    <n v="0"/>
    <n v="-18000"/>
    <n v="-11165"/>
    <n v="-11165"/>
    <n v="0"/>
  </r>
  <r>
    <s v="280"/>
    <x v="13"/>
    <x v="2"/>
    <s v="OUTFLOWS"/>
    <s v="00"/>
    <s v="Non Departmental"/>
    <s v="00"/>
    <s v="Non Divisional"/>
    <s v="900"/>
    <s v="General"/>
    <s v="280.00.00.900-5100.03"/>
    <s v="Benefits Dental Insurance"/>
    <n v="0"/>
    <n v="-1000"/>
    <n v="-852"/>
    <n v="-852"/>
    <n v="0"/>
  </r>
  <r>
    <s v="280"/>
    <x v="13"/>
    <x v="2"/>
    <s v="OUTFLOWS"/>
    <s v="00"/>
    <s v="Non Departmental"/>
    <s v="00"/>
    <s v="Non Divisional"/>
    <s v="900"/>
    <s v="General"/>
    <s v="280.00.00.900-5100.04"/>
    <s v="Benefits Vision Insurance"/>
    <n v="0"/>
    <n v="0"/>
    <n v="-145"/>
    <n v="-145"/>
    <n v="0"/>
  </r>
  <r>
    <s v="280"/>
    <x v="13"/>
    <x v="2"/>
    <s v="OUTFLOWS"/>
    <s v="00"/>
    <s v="Non Departmental"/>
    <s v="00"/>
    <s v="Non Divisional"/>
    <s v="900"/>
    <s v="General"/>
    <s v="280.00.00.900-5100.05"/>
    <s v="Benefits Life Insurance"/>
    <n v="0"/>
    <n v="0"/>
    <n v="-77"/>
    <n v="-77"/>
    <n v="0"/>
  </r>
  <r>
    <s v="280"/>
    <x v="13"/>
    <x v="2"/>
    <s v="OUTFLOWS"/>
    <s v="00"/>
    <s v="Non Departmental"/>
    <s v="00"/>
    <s v="Non Divisional"/>
    <s v="900"/>
    <s v="General"/>
    <s v="280.00.00.900-5100.07"/>
    <s v="Benefits Long Term Disability"/>
    <n v="0"/>
    <n v="0"/>
    <n v="-312"/>
    <n v="-312"/>
    <n v="0"/>
  </r>
  <r>
    <s v="280"/>
    <x v="13"/>
    <x v="2"/>
    <s v="OUTFLOWS"/>
    <s v="00"/>
    <s v="Non Departmental"/>
    <s v="00"/>
    <s v="Non Divisional"/>
    <s v="900"/>
    <s v="General"/>
    <s v="280.00.00.900-5100.08"/>
    <s v="Benefits Deferred Compensation"/>
    <n v="0"/>
    <n v="-7000"/>
    <n v="-5967"/>
    <n v="-5967"/>
    <n v="0"/>
  </r>
  <r>
    <s v="280"/>
    <x v="13"/>
    <x v="2"/>
    <s v="OUTFLOWS"/>
    <s v="00"/>
    <s v="Non Departmental"/>
    <s v="00"/>
    <s v="Non Divisional"/>
    <s v="900"/>
    <s v="General"/>
    <s v="280.00.00.900-5100.09"/>
    <s v="Benefits Unemployment Insurance"/>
    <n v="0"/>
    <n v="-1000"/>
    <n v="0"/>
    <n v="0"/>
    <n v="0"/>
  </r>
  <r>
    <s v="280"/>
    <x v="13"/>
    <x v="2"/>
    <s v="OUTFLOWS"/>
    <s v="00"/>
    <s v="Non Departmental"/>
    <s v="00"/>
    <s v="Non Divisional"/>
    <s v="900"/>
    <s v="General"/>
    <s v="280.00.00.900-5100.10"/>
    <s v="Benefits Uniform Allowance"/>
    <n v="0"/>
    <n v="0"/>
    <n v="-315"/>
    <n v="-315"/>
    <n v="0"/>
  </r>
  <r>
    <s v="280"/>
    <x v="13"/>
    <x v="2"/>
    <s v="OUTFLOWS"/>
    <s v="00"/>
    <s v="Non Departmental"/>
    <s v="00"/>
    <s v="Non Divisional"/>
    <s v="900"/>
    <s v="General"/>
    <s v="280.00.00.900-5100.11"/>
    <s v="Benefits Medicare"/>
    <n v="0"/>
    <n v="-2000"/>
    <n v="-1064"/>
    <n v="-1064"/>
    <n v="0"/>
  </r>
  <r>
    <s v="280"/>
    <x v="13"/>
    <x v="2"/>
    <s v="OUTFLOWS"/>
    <s v="00"/>
    <s v="Non Departmental"/>
    <s v="00"/>
    <s v="Non Divisional"/>
    <s v="900"/>
    <s v="General"/>
    <s v="280.00.00.900-5100.15"/>
    <s v="Benefits Cell Phone Allowance"/>
    <n v="0"/>
    <n v="0"/>
    <n v="-54"/>
    <n v="-54"/>
    <n v="0"/>
  </r>
  <r>
    <s v="280"/>
    <x v="13"/>
    <x v="3"/>
    <s v="OUTFLOWS"/>
    <s v="00"/>
    <s v="Non Departmental"/>
    <s v="00"/>
    <s v="Non Divisional"/>
    <s v="900"/>
    <s v="General"/>
    <s v="280.00.00.900-6240.05"/>
    <s v="Supplies-Parks Landscape Maintenance"/>
    <n v="-2000"/>
    <n v="-17000"/>
    <n v="0"/>
    <n v="0"/>
    <n v="0"/>
  </r>
  <r>
    <s v="280"/>
    <x v="13"/>
    <x v="3"/>
    <s v="OUTFLOWS"/>
    <s v="00"/>
    <s v="Non Departmental"/>
    <s v="00"/>
    <s v="Non Divisional"/>
    <s v="900"/>
    <s v="General"/>
    <s v="280.00.00.900-6400.04"/>
    <s v="Repairs &amp; Maintenance Equipment Rental"/>
    <n v="0"/>
    <n v="0"/>
    <n v="-5000"/>
    <n v="-5000"/>
    <n v="0"/>
  </r>
  <r>
    <s v="280"/>
    <x v="13"/>
    <x v="3"/>
    <s v="OUTFLOWS"/>
    <s v="00"/>
    <s v="Non Departmental"/>
    <s v="00"/>
    <s v="Non Divisional"/>
    <s v="900"/>
    <s v="General"/>
    <s v="280.00.00.900-6600.15"/>
    <s v="Administrative Expenses Property Tax Admin Fee"/>
    <n v="0"/>
    <n v="461000"/>
    <n v="0"/>
    <n v="0"/>
    <n v="0"/>
  </r>
  <r>
    <s v="280"/>
    <x v="13"/>
    <x v="4"/>
    <s v="OUTFLOWS"/>
    <s v="00"/>
    <s v="Non Departmental"/>
    <s v="00"/>
    <s v="Non Divisional"/>
    <s v="900"/>
    <s v="General"/>
    <s v="280.00.00.900-7000.03"/>
    <s v="Capital Outlay Equipment New"/>
    <n v="-13000"/>
    <n v="0"/>
    <n v="-49900"/>
    <n v="-49900"/>
    <n v="0"/>
  </r>
  <r>
    <s v="280"/>
    <x v="13"/>
    <x v="4"/>
    <s v="OUTFLOWS"/>
    <s v="00"/>
    <s v="Non Departmental"/>
    <s v="00"/>
    <s v="Non Divisional"/>
    <s v="900"/>
    <s v="General"/>
    <s v="280.00.00.900-7000.04"/>
    <s v="Capital Outlay Equipment Replacement"/>
    <n v="-49000"/>
    <n v="-2600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000.01"/>
    <s v="Salaries Regular"/>
    <n v="0"/>
    <n v="-1100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0"/>
    <s v="Benefits PERS Pool Liability"/>
    <n v="0"/>
    <n v="-200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1"/>
    <s v="Benefits Retirement"/>
    <n v="0"/>
    <n v="-100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2"/>
    <s v="Benefits Health Insurance"/>
    <n v="0"/>
    <n v="-200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3"/>
    <s v="Benefits Dental Insurance"/>
    <n v="0"/>
    <n v="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4"/>
    <s v="Benefits Vision Insurance"/>
    <n v="0"/>
    <n v="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5"/>
    <s v="Benefits Life Insurance"/>
    <n v="0"/>
    <n v="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7"/>
    <s v="Benefits Long Term Disability"/>
    <n v="0"/>
    <n v="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08"/>
    <s v="Benefits Deferred Compensation"/>
    <n v="0"/>
    <n v="-1000"/>
    <n v="0"/>
    <n v="0"/>
    <n v="0"/>
  </r>
  <r>
    <s v="280"/>
    <x v="13"/>
    <x v="2"/>
    <s v="OUTFLOWS"/>
    <s v="00"/>
    <s v="Non Departmental"/>
    <s v="00"/>
    <s v="Non Divisional"/>
    <s v="966"/>
    <s v="Parks"/>
    <s v="280.00.00.966-5100.11"/>
    <s v="Benefits Medicare"/>
    <n v="0"/>
    <n v="0"/>
    <n v="0"/>
    <n v="0"/>
    <n v="0"/>
  </r>
  <r>
    <s v="280"/>
    <x v="13"/>
    <x v="0"/>
    <s v="INFLOWS"/>
    <s v="20"/>
    <s v="Recreation &amp; Community Services"/>
    <s v="28"/>
    <s v="LMD/CFD"/>
    <s v="801"/>
    <s v="District Formations"/>
    <s v="280.20.28.801-4560.02"/>
    <s v="Charges for Services-Parks LMD"/>
    <n v="0"/>
    <n v="0"/>
    <n v="0"/>
    <n v="0"/>
    <n v="0"/>
  </r>
  <r>
    <s v="280"/>
    <x v="13"/>
    <x v="3"/>
    <s v="OUTFLOWS"/>
    <s v="20"/>
    <s v="Recreation &amp; Community Services"/>
    <s v="28"/>
    <s v="LMD/CFD"/>
    <s v="801"/>
    <s v="District Formations"/>
    <s v="280.20.28.801-6000.01"/>
    <s v="Professional Services General"/>
    <n v="0"/>
    <n v="0"/>
    <n v="0"/>
    <n v="0"/>
    <n v="0"/>
  </r>
  <r>
    <s v="280"/>
    <x v="13"/>
    <x v="0"/>
    <s v="INFLOWS"/>
    <s v="20"/>
    <s v="Recreation &amp; Community Services"/>
    <s v="28"/>
    <s v="LMD/CFD"/>
    <s v="802"/>
    <s v="Chadwick Square LMD 94-1"/>
    <s v="280.20.28.802-4560.02"/>
    <s v="Charges for Services-Parks LMD"/>
    <n v="27000"/>
    <n v="0"/>
    <n v="0"/>
    <n v="0"/>
    <n v="0"/>
  </r>
  <r>
    <s v="280"/>
    <x v="13"/>
    <x v="2"/>
    <s v="OUTFLOWS"/>
    <s v="20"/>
    <s v="Recreation &amp; Community Services"/>
    <s v="28"/>
    <s v="LMD/CFD"/>
    <s v="802"/>
    <s v="Chadwick Square LMD 94-1"/>
    <s v="280.20.28.802-5000.01"/>
    <s v="Salaries Regular"/>
    <n v="0"/>
    <n v="-1000"/>
    <n v="0"/>
    <n v="0"/>
    <n v="0"/>
  </r>
  <r>
    <s v="280"/>
    <x v="13"/>
    <x v="2"/>
    <s v="OUTFLOWS"/>
    <s v="20"/>
    <s v="Recreation &amp; Community Services"/>
    <s v="28"/>
    <s v="LMD/CFD"/>
    <s v="802"/>
    <s v="Chadwick Square LMD 94-1"/>
    <s v="280.20.28.802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000.10"/>
    <s v="Professional Services Consultant"/>
    <n v="-4000"/>
    <n v="-400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100.04"/>
    <s v="Utilities Water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240.05"/>
    <s v="Supplies-Parks Landscape Maintenance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2"/>
    <s v="Chadwick Square LMD 94-1"/>
    <s v="280.20.28.802-6600.27"/>
    <s v="Administrative Expenses Support Services-Direct Labor"/>
    <n v="-5000"/>
    <n v="-5000"/>
    <n v="0"/>
    <n v="0"/>
    <n v="0"/>
  </r>
  <r>
    <s v="280"/>
    <x v="13"/>
    <x v="0"/>
    <s v="INFLOWS"/>
    <s v="20"/>
    <s v="Recreation &amp; Community Services"/>
    <s v="28"/>
    <s v="LMD/CFD"/>
    <s v="803"/>
    <s v="Gonsalves Estates LMD 94-2"/>
    <s v="280.20.28.803-4560.02"/>
    <s v="Charges for Services-Parks LMD"/>
    <n v="28000"/>
    <n v="0"/>
    <n v="0"/>
    <n v="0"/>
    <n v="0"/>
  </r>
  <r>
    <s v="280"/>
    <x v="13"/>
    <x v="2"/>
    <s v="OUTFLOWS"/>
    <s v="20"/>
    <s v="Recreation &amp; Community Services"/>
    <s v="28"/>
    <s v="LMD/CFD"/>
    <s v="803"/>
    <s v="Gonsalves Estates LMD 94-2"/>
    <s v="280.20.28.803-5000.01"/>
    <s v="Salaries Regular"/>
    <n v="0"/>
    <n v="-1000"/>
    <n v="0"/>
    <n v="0"/>
    <n v="0"/>
  </r>
  <r>
    <s v="280"/>
    <x v="13"/>
    <x v="2"/>
    <s v="OUTFLOWS"/>
    <s v="20"/>
    <s v="Recreation &amp; Community Services"/>
    <s v="28"/>
    <s v="LMD/CFD"/>
    <s v="803"/>
    <s v="Gonsalves Estates LMD 94-2"/>
    <s v="280.20.28.803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3"/>
    <s v="Gonsalves Estates LMD 94-2"/>
    <s v="280.20.28.803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03"/>
    <s v="Gonsalves Estates LMD 94-2"/>
    <s v="280.20.28.803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3"/>
    <s v="Gonsalves Estates LMD 94-2"/>
    <s v="280.20.28.803-6100.04"/>
    <s v="Utilities Water"/>
    <n v="-5000"/>
    <n v="-8000"/>
    <n v="0"/>
    <n v="0"/>
    <n v="0"/>
  </r>
  <r>
    <s v="280"/>
    <x v="13"/>
    <x v="3"/>
    <s v="OUTFLOWS"/>
    <s v="20"/>
    <s v="Recreation &amp; Community Services"/>
    <s v="28"/>
    <s v="LMD/CFD"/>
    <s v="803"/>
    <s v="Gonsalves Estates LMD 94-2"/>
    <s v="280.20.28.803-6240.05"/>
    <s v="Supplies-Parks Landscape Maintenance"/>
    <n v="0"/>
    <n v="-1000"/>
    <n v="0"/>
    <n v="0"/>
    <n v="0"/>
  </r>
  <r>
    <s v="280"/>
    <x v="13"/>
    <x v="3"/>
    <s v="OUTFLOWS"/>
    <s v="20"/>
    <s v="Recreation &amp; Community Services"/>
    <s v="28"/>
    <s v="LMD/CFD"/>
    <s v="803"/>
    <s v="Gonsalves Estates LMD 94-2"/>
    <s v="280.20.28.803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3"/>
    <s v="Gonsalves Estates LMD 94-2"/>
    <s v="280.20.28.803-6600.27"/>
    <s v="Administrative Expenses Support Services-Direct Labor"/>
    <n v="-12000"/>
    <n v="-15000"/>
    <n v="0"/>
    <n v="0"/>
    <n v="0"/>
  </r>
  <r>
    <s v="280"/>
    <x v="13"/>
    <x v="0"/>
    <s v="INFLOWS"/>
    <s v="20"/>
    <s v="Recreation &amp; Community Services"/>
    <s v="28"/>
    <s v="LMD/CFD"/>
    <s v="804"/>
    <s v="Diamond Oaks LMD 95-1"/>
    <s v="280.20.28.804-4560.02"/>
    <s v="Charges for Services-Parks LMD"/>
    <n v="17000"/>
    <n v="0"/>
    <n v="0"/>
    <n v="0"/>
    <n v="0"/>
  </r>
  <r>
    <s v="280"/>
    <x v="13"/>
    <x v="2"/>
    <s v="OUTFLOWS"/>
    <s v="20"/>
    <s v="Recreation &amp; Community Services"/>
    <s v="28"/>
    <s v="LMD/CFD"/>
    <s v="804"/>
    <s v="Diamond Oaks LMD 95-1"/>
    <s v="280.20.28.804-5000.01"/>
    <s v="Salaries Regular"/>
    <n v="0"/>
    <n v="0"/>
    <n v="0"/>
    <n v="0"/>
    <n v="0"/>
  </r>
  <r>
    <s v="280"/>
    <x v="13"/>
    <x v="2"/>
    <s v="OUTFLOWS"/>
    <s v="20"/>
    <s v="Recreation &amp; Community Services"/>
    <s v="28"/>
    <s v="LMD/CFD"/>
    <s v="804"/>
    <s v="Diamond Oaks LMD 95-1"/>
    <s v="280.20.28.804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100.04"/>
    <s v="Utilities Water"/>
    <n v="-1000"/>
    <n v="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240.05"/>
    <s v="Supplies-Parks Landscape Maintenanc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400.03"/>
    <s v="Repairs &amp; Maintenance Major Repair &amp; Contingency"/>
    <n v="-1000"/>
    <n v="-300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4"/>
    <s v="Diamond Oaks LMD 95-1"/>
    <s v="280.20.28.804-6600.27"/>
    <s v="Administrative Expenses Support Services-Direct Labor"/>
    <n v="-17000"/>
    <n v="-5000"/>
    <n v="0"/>
    <n v="0"/>
    <n v="0"/>
  </r>
  <r>
    <s v="280"/>
    <x v="13"/>
    <x v="0"/>
    <s v="INFLOWS"/>
    <s v="20"/>
    <s v="Recreation &amp; Community Services"/>
    <s v="28"/>
    <s v="LMD/CFD"/>
    <s v="805"/>
    <s v="Villa Ticino LMD 00-1"/>
    <s v="280.20.28.805-4560.02"/>
    <s v="Charges for Services-Parks LMD"/>
    <n v="25000"/>
    <n v="0"/>
    <n v="0"/>
    <n v="0"/>
    <n v="0"/>
  </r>
  <r>
    <s v="280"/>
    <x v="13"/>
    <x v="2"/>
    <s v="OUTFLOWS"/>
    <s v="20"/>
    <s v="Recreation &amp; Community Services"/>
    <s v="28"/>
    <s v="LMD/CFD"/>
    <s v="805"/>
    <s v="Villa Ticino LMD 00-1"/>
    <s v="280.20.28.805-5000.01"/>
    <s v="Salaries Regular"/>
    <n v="0"/>
    <n v="0"/>
    <n v="0"/>
    <n v="0"/>
    <n v="0"/>
  </r>
  <r>
    <s v="280"/>
    <x v="13"/>
    <x v="2"/>
    <s v="OUTFLOWS"/>
    <s v="20"/>
    <s v="Recreation &amp; Community Services"/>
    <s v="28"/>
    <s v="LMD/CFD"/>
    <s v="805"/>
    <s v="Villa Ticino LMD 00-1"/>
    <s v="280.20.28.805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000.01"/>
    <s v="Professional Services General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000.10"/>
    <s v="Professional Services Consultant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5"/>
    <s v="Villa Ticino LMD 00-1"/>
    <s v="280.20.28.805-6600.27"/>
    <s v="Administrative Expenses Support Services-Direct Labor"/>
    <n v="-6000"/>
    <n v="-4000"/>
    <n v="0"/>
    <n v="0"/>
    <n v="0"/>
  </r>
  <r>
    <s v="280"/>
    <x v="13"/>
    <x v="0"/>
    <s v="INFLOWS"/>
    <s v="20"/>
    <s v="Recreation &amp; Community Services"/>
    <s v="28"/>
    <s v="LMD/CFD"/>
    <s v="806"/>
    <s v="Mission Gardens LMD 00-2"/>
    <s v="280.20.28.806-4560.02"/>
    <s v="Charges for Services-Parks LMD"/>
    <n v="15000"/>
    <n v="0"/>
    <n v="0"/>
    <n v="0"/>
    <n v="0"/>
  </r>
  <r>
    <s v="280"/>
    <x v="13"/>
    <x v="2"/>
    <s v="OUTFLOWS"/>
    <s v="20"/>
    <s v="Recreation &amp; Community Services"/>
    <s v="28"/>
    <s v="LMD/CFD"/>
    <s v="806"/>
    <s v="Mission Gardens LMD 00-2"/>
    <s v="280.20.28.806-5000.01"/>
    <s v="Salaries Regular"/>
    <n v="0"/>
    <n v="-1000"/>
    <n v="0"/>
    <n v="0"/>
    <n v="0"/>
  </r>
  <r>
    <s v="280"/>
    <x v="13"/>
    <x v="2"/>
    <s v="OUTFLOWS"/>
    <s v="20"/>
    <s v="Recreation &amp; Community Services"/>
    <s v="28"/>
    <s v="LMD/CFD"/>
    <s v="806"/>
    <s v="Mission Gardens LMD 00-2"/>
    <s v="280.20.28.806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6"/>
    <s v="Mission Gardens LMD 00-2"/>
    <s v="280.20.28.806-6600.27"/>
    <s v="Administrative Expenses Support Services-Direct Labor"/>
    <n v="-2000"/>
    <n v="-2000"/>
    <n v="0"/>
    <n v="0"/>
    <n v="0"/>
  </r>
  <r>
    <s v="280"/>
    <x v="13"/>
    <x v="0"/>
    <s v="INFLOWS"/>
    <s v="20"/>
    <s v="Recreation &amp; Community Services"/>
    <s v="28"/>
    <s v="LMD/CFD"/>
    <s v="807"/>
    <s v="Woodward Park LMD 00-3"/>
    <s v="280.20.28.807-4560.02"/>
    <s v="Charges for Services-Parks LMD"/>
    <n v="9000"/>
    <n v="0"/>
    <n v="0"/>
    <n v="0"/>
    <n v="0"/>
  </r>
  <r>
    <s v="280"/>
    <x v="13"/>
    <x v="2"/>
    <s v="OUTFLOWS"/>
    <s v="20"/>
    <s v="Recreation &amp; Community Services"/>
    <s v="28"/>
    <s v="LMD/CFD"/>
    <s v="807"/>
    <s v="Woodward Park LMD 00-3"/>
    <s v="280.20.28.807-5000.01"/>
    <s v="Salaries Regular"/>
    <n v="0"/>
    <n v="0"/>
    <n v="0"/>
    <n v="0"/>
    <n v="0"/>
  </r>
  <r>
    <s v="280"/>
    <x v="13"/>
    <x v="2"/>
    <s v="OUTFLOWS"/>
    <s v="20"/>
    <s v="Recreation &amp; Community Services"/>
    <s v="28"/>
    <s v="LMD/CFD"/>
    <s v="807"/>
    <s v="Woodward Park LMD 00-3"/>
    <s v="280.20.28.807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000.10"/>
    <s v="Professional Services Consultant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7"/>
    <s v="Woodward Park LMD 00-3"/>
    <s v="280.20.28.807-6600.27"/>
    <s v="Administrative Expenses Support Services-Direct Labor"/>
    <n v="-1000"/>
    <n v="-1000"/>
    <n v="0"/>
    <n v="0"/>
    <n v="0"/>
  </r>
  <r>
    <s v="280"/>
    <x v="13"/>
    <x v="0"/>
    <s v="INFLOWS"/>
    <s v="20"/>
    <s v="Recreation &amp; Community Services"/>
    <s v="28"/>
    <s v="LMD/CFD"/>
    <s v="808"/>
    <s v="Bianchi Ranch 1 &amp; 2 LMD 00-4"/>
    <s v="280.20.28.808-4560.02"/>
    <s v="Charges for Services-Parks LMD"/>
    <n v="25000"/>
    <n v="0"/>
    <n v="0"/>
    <n v="0"/>
    <n v="0"/>
  </r>
  <r>
    <s v="280"/>
    <x v="13"/>
    <x v="2"/>
    <s v="OUTFLOWS"/>
    <s v="20"/>
    <s v="Recreation &amp; Community Services"/>
    <s v="28"/>
    <s v="LMD/CFD"/>
    <s v="808"/>
    <s v="Bianchi Ranch 1 &amp; 2 LMD 00-4"/>
    <s v="280.20.28.808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100.04"/>
    <s v="Utilities Water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240.05"/>
    <s v="Supplies-Parks Landscape Maintenance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400.03"/>
    <s v="Repairs &amp; Maintenance Major Repair &amp; Contingency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8"/>
    <s v="Bianchi Ranch 1 &amp; 2 LMD 00-4"/>
    <s v="280.20.28.808-6600.27"/>
    <s v="Administrative Expenses Support Services-Direct Labor"/>
    <n v="-12000"/>
    <n v="-16000"/>
    <n v="0"/>
    <n v="0"/>
    <n v="0"/>
  </r>
  <r>
    <s v="280"/>
    <x v="13"/>
    <x v="0"/>
    <s v="INFLOWS"/>
    <s v="20"/>
    <s v="Recreation &amp; Community Services"/>
    <s v="28"/>
    <s v="LMD/CFD"/>
    <s v="809"/>
    <s v="Sierra Creek LMD 00-5"/>
    <s v="280.20.28.809-4560.02"/>
    <s v="Charges for Services-Parks LMD"/>
    <n v="56000"/>
    <n v="0"/>
    <n v="0"/>
    <n v="0"/>
    <n v="0"/>
  </r>
  <r>
    <s v="280"/>
    <x v="13"/>
    <x v="2"/>
    <s v="OUTFLOWS"/>
    <s v="20"/>
    <s v="Recreation &amp; Community Services"/>
    <s v="28"/>
    <s v="LMD/CFD"/>
    <s v="809"/>
    <s v="Sierra Creek LMD 00-5"/>
    <s v="280.20.28.809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100.01"/>
    <s v="Utilities Electric"/>
    <n v="-2000"/>
    <n v="-300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100.04"/>
    <s v="Utilities Water"/>
    <n v="-18000"/>
    <n v="-1700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240.05"/>
    <s v="Supplies-Parks Landscape Maintenance"/>
    <n v="-3000"/>
    <n v="-300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09"/>
    <s v="Sierra Creek LMD 00-5"/>
    <s v="280.20.28.809-6600.27"/>
    <s v="Administrative Expenses Support Services-Direct Labor"/>
    <n v="-25000"/>
    <n v="-21000"/>
    <n v="0"/>
    <n v="0"/>
    <n v="0"/>
  </r>
  <r>
    <s v="280"/>
    <x v="13"/>
    <x v="0"/>
    <s v="INFLOWS"/>
    <s v="20"/>
    <s v="Recreation &amp; Community Services"/>
    <s v="28"/>
    <s v="LMD/CFD"/>
    <s v="810"/>
    <s v="Dutra Farms SW LMD 00-6"/>
    <s v="280.20.28.810-4560.02"/>
    <s v="Charges for Services-Parks LMD"/>
    <n v="24000"/>
    <n v="0"/>
    <n v="0"/>
    <n v="0"/>
    <n v="0"/>
  </r>
  <r>
    <s v="280"/>
    <x v="13"/>
    <x v="2"/>
    <s v="OUTFLOWS"/>
    <s v="20"/>
    <s v="Recreation &amp; Community Services"/>
    <s v="28"/>
    <s v="LMD/CFD"/>
    <s v="810"/>
    <s v="Dutra Farms SW LMD 00-6"/>
    <s v="280.20.28.810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100.01"/>
    <s v="Utilities Electric"/>
    <n v="0"/>
    <n v="-100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100.04"/>
    <s v="Utilities Water"/>
    <n v="-2000"/>
    <n v="-300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240.05"/>
    <s v="Supplies-Parks Landscape Maintenanc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0"/>
    <s v="Dutra Farms SW LMD 00-6"/>
    <s v="280.20.28.810-6600.27"/>
    <s v="Administrative Expenses Support Services-Direct Labor"/>
    <n v="-6000"/>
    <n v="-3000"/>
    <n v="0"/>
    <n v="0"/>
    <n v="0"/>
  </r>
  <r>
    <s v="280"/>
    <x v="13"/>
    <x v="0"/>
    <s v="INFLOWS"/>
    <s v="20"/>
    <s v="Recreation &amp; Community Services"/>
    <s v="28"/>
    <s v="LMD/CFD"/>
    <s v="811"/>
    <s v="Spring Meadows LMD 00-7"/>
    <s v="280.20.28.811-4560.02"/>
    <s v="Charges for Services-Parks LMD"/>
    <n v="20000"/>
    <n v="0"/>
    <n v="0"/>
    <n v="0"/>
    <n v="0"/>
  </r>
  <r>
    <s v="280"/>
    <x v="13"/>
    <x v="2"/>
    <s v="OUTFLOWS"/>
    <s v="20"/>
    <s v="Recreation &amp; Community Services"/>
    <s v="28"/>
    <s v="LMD/CFD"/>
    <s v="811"/>
    <s v="Spring Meadows LMD 00-7"/>
    <s v="280.20.28.811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240.05"/>
    <s v="Supplies-Parks Landscape Maintenanc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1"/>
    <s v="Spring Meadows LMD 00-7"/>
    <s v="280.20.28.811-6600.27"/>
    <s v="Administrative Expenses Support Services-Direct Labor"/>
    <n v="-6000"/>
    <n v="-6000"/>
    <n v="0"/>
    <n v="0"/>
    <n v="0"/>
  </r>
  <r>
    <s v="280"/>
    <x v="13"/>
    <x v="0"/>
    <s v="INFLOWS"/>
    <s v="20"/>
    <s v="Recreation &amp; Community Services"/>
    <s v="28"/>
    <s v="LMD/CFD"/>
    <s v="812"/>
    <s v="Bella Vista/Dutra SW BAD 00-8"/>
    <s v="280.20.28.812-4560.02"/>
    <s v="Charges for Services-Parks LMD"/>
    <n v="16000"/>
    <n v="0"/>
    <n v="0"/>
    <n v="0"/>
    <n v="0"/>
  </r>
  <r>
    <s v="280"/>
    <x v="13"/>
    <x v="2"/>
    <s v="OUTFLOWS"/>
    <s v="20"/>
    <s v="Recreation &amp; Community Services"/>
    <s v="28"/>
    <s v="LMD/CFD"/>
    <s v="812"/>
    <s v="Bella Vista/Dutra SW BAD 00-8"/>
    <s v="280.20.28.812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000.10"/>
    <s v="Professional Services Consultant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100.01"/>
    <s v="Utilities Electric"/>
    <n v="-4000"/>
    <n v="-200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240.05"/>
    <s v="Supplies-Parks Landscape Maintenance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2"/>
    <s v="Bella Vista/Dutra SW BAD 00-8"/>
    <s v="280.20.28.812-6600.27"/>
    <s v="Administrative Expenses Support Services-Direct Labor"/>
    <n v="0"/>
    <n v="0"/>
    <n v="0"/>
    <n v="0"/>
    <n v="0"/>
  </r>
  <r>
    <s v="280"/>
    <x v="13"/>
    <x v="0"/>
    <s v="INFLOWS"/>
    <s v="20"/>
    <s v="Recreation &amp; Community Services"/>
    <s v="28"/>
    <s v="LMD/CFD"/>
    <s v="813"/>
    <s v="Westbrook Estates LMD 00-9"/>
    <s v="280.20.28.813-4560.02"/>
    <s v="Charges for Services-Parks LMD"/>
    <n v="10000"/>
    <n v="0"/>
    <n v="0"/>
    <n v="0"/>
    <n v="0"/>
  </r>
  <r>
    <s v="280"/>
    <x v="13"/>
    <x v="2"/>
    <s v="OUTFLOWS"/>
    <s v="20"/>
    <s v="Recreation &amp; Community Services"/>
    <s v="28"/>
    <s v="LMD/CFD"/>
    <s v="813"/>
    <s v="Westbrook Estates LMD 00-9"/>
    <s v="280.20.28.813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3"/>
    <s v="Westbrook Estates LMD 00-9"/>
    <s v="280.20.28.813-6600.27"/>
    <s v="Administrative Expenses Support Services-Direct Labor"/>
    <n v="-2000"/>
    <n v="-2000"/>
    <n v="0"/>
    <n v="0"/>
    <n v="0"/>
  </r>
  <r>
    <s v="280"/>
    <x v="13"/>
    <x v="0"/>
    <s v="INFLOWS"/>
    <s v="20"/>
    <s v="Recreation &amp; Community Services"/>
    <s v="28"/>
    <s v="LMD/CFD"/>
    <s v="814"/>
    <s v="Woodward West LMD 04-1"/>
    <s v="280.20.28.814-4560.02"/>
    <s v="Charges for Services-Parks LMD"/>
    <n v="52000"/>
    <n v="0"/>
    <n v="0"/>
    <n v="0"/>
    <n v="0"/>
  </r>
  <r>
    <s v="280"/>
    <x v="13"/>
    <x v="2"/>
    <s v="OUTFLOWS"/>
    <s v="20"/>
    <s v="Recreation &amp; Community Services"/>
    <s v="28"/>
    <s v="LMD/CFD"/>
    <s v="814"/>
    <s v="Woodward West LMD 04-1"/>
    <s v="280.20.28.814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000.01"/>
    <s v="Professional Services General"/>
    <n v="0"/>
    <n v="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100.04"/>
    <s v="Utilities Water"/>
    <n v="-8000"/>
    <n v="-800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240.05"/>
    <s v="Supplies-Parks Landscape Maintenance"/>
    <n v="-10000"/>
    <n v="-900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400.03"/>
    <s v="Repairs &amp; Maintenance Major Repair &amp; Contingency"/>
    <n v="-10000"/>
    <n v="-100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4"/>
    <s v="Woodward West LMD 04-1"/>
    <s v="280.20.28.814-6600.27"/>
    <s v="Administrative Expenses Support Services-Direct Labor"/>
    <n v="-20000"/>
    <n v="-22000"/>
    <n v="0"/>
    <n v="0"/>
    <n v="0"/>
  </r>
  <r>
    <s v="280"/>
    <x v="13"/>
    <x v="0"/>
    <s v="INFLOWS"/>
    <s v="20"/>
    <s v="Recreation &amp; Community Services"/>
    <s v="28"/>
    <s v="LMD/CFD"/>
    <s v="815"/>
    <s v="Jasmine Hollow LMD 04-2"/>
    <s v="280.20.28.815-4560.02"/>
    <s v="Charges for Services-Parks LMD"/>
    <n v="16000"/>
    <n v="0"/>
    <n v="0"/>
    <n v="0"/>
    <n v="0"/>
  </r>
  <r>
    <s v="280"/>
    <x v="13"/>
    <x v="2"/>
    <s v="OUTFLOWS"/>
    <s v="20"/>
    <s v="Recreation &amp; Community Services"/>
    <s v="28"/>
    <s v="LMD/CFD"/>
    <s v="815"/>
    <s v="Jasmine Hollow LMD 04-2"/>
    <s v="280.20.28.815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100.04"/>
    <s v="Utilities Water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400.03"/>
    <s v="Repairs &amp; Maintenance Major Repair &amp; Contingency"/>
    <n v="-3000"/>
    <n v="-100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5"/>
    <s v="Jasmine Hollow LMD 04-2"/>
    <s v="280.20.28.815-6600.27"/>
    <s v="Administrative Expenses Support Services-Direct Labor"/>
    <n v="-3000"/>
    <n v="-4000"/>
    <n v="0"/>
    <n v="0"/>
    <n v="0"/>
  </r>
  <r>
    <s v="280"/>
    <x v="13"/>
    <x v="0"/>
    <s v="INFLOWS"/>
    <s v="20"/>
    <s v="Recreation &amp; Community Services"/>
    <s v="28"/>
    <s v="LMD/CFD"/>
    <s v="816"/>
    <s v="Dutra Farms NE LMD 03-1"/>
    <s v="280.20.28.816-4560.02"/>
    <s v="Charges for Services-Parks LMD"/>
    <n v="30000"/>
    <n v="0"/>
    <n v="0"/>
    <n v="0"/>
    <n v="0"/>
  </r>
  <r>
    <s v="280"/>
    <x v="13"/>
    <x v="2"/>
    <s v="OUTFLOWS"/>
    <s v="20"/>
    <s v="Recreation &amp; Community Services"/>
    <s v="28"/>
    <s v="LMD/CFD"/>
    <s v="816"/>
    <s v="Dutra Farms NE LMD 03-1"/>
    <s v="280.20.28.816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100.04"/>
    <s v="Utilities Water"/>
    <n v="-10000"/>
    <n v="-1000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240.05"/>
    <s v="Supplies-Parks Landscape Maintenance"/>
    <n v="-2000"/>
    <n v="-100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600.25"/>
    <s v="Administrative Expenses Support Services-Indirect Labor"/>
    <n v="-5000"/>
    <n v="0"/>
    <n v="0"/>
    <n v="0"/>
    <n v="0"/>
  </r>
  <r>
    <s v="280"/>
    <x v="13"/>
    <x v="3"/>
    <s v="OUTFLOWS"/>
    <s v="20"/>
    <s v="Recreation &amp; Community Services"/>
    <s v="28"/>
    <s v="LMD/CFD"/>
    <s v="816"/>
    <s v="Dutra Farms NE LMD 03-1"/>
    <s v="280.20.28.816-6600.27"/>
    <s v="Administrative Expenses Support Services-Direct Labor"/>
    <n v="-8000"/>
    <n v="-5000"/>
    <n v="0"/>
    <n v="0"/>
    <n v="0"/>
  </r>
  <r>
    <s v="280"/>
    <x v="13"/>
    <x v="0"/>
    <s v="INFLOWS"/>
    <s v="20"/>
    <s v="Recreation &amp; Community Services"/>
    <s v="28"/>
    <s v="LMD/CFD"/>
    <s v="817"/>
    <s v="Antigua LMD 05-1"/>
    <s v="280.20.28.817-4560.02"/>
    <s v="Charges for Services-Parks LMD"/>
    <n v="55000"/>
    <n v="0"/>
    <n v="0"/>
    <n v="0"/>
    <n v="0"/>
  </r>
  <r>
    <s v="280"/>
    <x v="13"/>
    <x v="2"/>
    <s v="OUTFLOWS"/>
    <s v="20"/>
    <s v="Recreation &amp; Community Services"/>
    <s v="28"/>
    <s v="LMD/CFD"/>
    <s v="817"/>
    <s v="Antigua LMD 05-1"/>
    <s v="280.20.28.817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100.04"/>
    <s v="Utilities Water"/>
    <n v="-8000"/>
    <n v="-800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240.05"/>
    <s v="Supplies-Parks Landscape Maintenance"/>
    <n v="-3000"/>
    <n v="-300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400.03"/>
    <s v="Repairs &amp; Maintenance Major Repair &amp; Contingency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7"/>
    <s v="Antigua LMD 05-1"/>
    <s v="280.20.28.817-6600.27"/>
    <s v="Administrative Expenses Support Services-Direct Labor"/>
    <n v="-25000"/>
    <n v="-29000"/>
    <n v="0"/>
    <n v="0"/>
    <n v="0"/>
  </r>
  <r>
    <s v="280"/>
    <x v="13"/>
    <x v="0"/>
    <s v="INFLOWS"/>
    <s v="20"/>
    <s v="Recreation &amp; Community Services"/>
    <s v="28"/>
    <s v="LMD/CFD"/>
    <s v="818"/>
    <s v="Terra Bella LMD 05-2"/>
    <s v="280.20.28.818-4560.02"/>
    <s v="Charges for Services-Parks LMD"/>
    <n v="83000"/>
    <n v="0"/>
    <n v="0"/>
    <n v="0"/>
    <n v="0"/>
  </r>
  <r>
    <s v="280"/>
    <x v="13"/>
    <x v="0"/>
    <s v="INFLOWS"/>
    <s v="20"/>
    <s v="Recreation &amp; Community Services"/>
    <s v="28"/>
    <s v="LMD/CFD"/>
    <s v="818"/>
    <s v="Terra Bella LMD 05-2"/>
    <s v="280.20.28.818-4850.04"/>
    <s v="Other Revenue Rental of Property"/>
    <n v="0"/>
    <n v="0"/>
    <n v="0"/>
    <n v="0"/>
    <n v="0"/>
  </r>
  <r>
    <s v="280"/>
    <x v="13"/>
    <x v="2"/>
    <s v="OUTFLOWS"/>
    <s v="20"/>
    <s v="Recreation &amp; Community Services"/>
    <s v="28"/>
    <s v="LMD/CFD"/>
    <s v="818"/>
    <s v="Terra Bella LMD 05-2"/>
    <s v="280.20.28.818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100.01"/>
    <s v="Utilities Electric"/>
    <n v="-3000"/>
    <n v="-400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100.04"/>
    <s v="Utilities Wate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240.05"/>
    <s v="Supplies-Parks Landscape Maintenance"/>
    <n v="-5000"/>
    <n v="-300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400.03"/>
    <s v="Repairs &amp; Maintenance Major Repair &amp; Contingency"/>
    <n v="-1000"/>
    <n v="-500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8"/>
    <s v="Terra Bella LMD 05-2"/>
    <s v="280.20.28.818-6600.27"/>
    <s v="Administrative Expenses Support Services-Direct Labor"/>
    <n v="-28000"/>
    <n v="-26000"/>
    <n v="0"/>
    <n v="0"/>
    <n v="0"/>
  </r>
  <r>
    <s v="280"/>
    <x v="13"/>
    <x v="0"/>
    <s v="INFLOWS"/>
    <s v="20"/>
    <s v="Recreation &amp; Community Services"/>
    <s v="28"/>
    <s v="LMD/CFD"/>
    <s v="819"/>
    <s v="Paseo West LMD 05-3"/>
    <s v="280.20.28.819-4560.02"/>
    <s v="Charges for Services-Parks LMD"/>
    <n v="68000"/>
    <n v="0"/>
    <n v="0"/>
    <n v="0"/>
    <n v="0"/>
  </r>
  <r>
    <s v="280"/>
    <x v="13"/>
    <x v="2"/>
    <s v="OUTFLOWS"/>
    <s v="20"/>
    <s v="Recreation &amp; Community Services"/>
    <s v="28"/>
    <s v="LMD/CFD"/>
    <s v="819"/>
    <s v="Paseo West LMD 05-3"/>
    <s v="280.20.28.819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000.11"/>
    <s v="Professional Services County Admin Fe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100.04"/>
    <s v="Utilities Water"/>
    <n v="-7000"/>
    <n v="-1000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240.05"/>
    <s v="Supplies-Parks Landscape Maintenance"/>
    <n v="-3000"/>
    <n v="-200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400.03"/>
    <s v="Repairs &amp; Maintenance Major Repair &amp; Contingency"/>
    <n v="-3000"/>
    <n v="-100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19"/>
    <s v="Paseo West LMD 05-3"/>
    <s v="280.20.28.819-6600.27"/>
    <s v="Administrative Expenses Support Services-Direct Labor"/>
    <n v="-24000"/>
    <n v="-26000"/>
    <n v="0"/>
    <n v="0"/>
    <n v="0"/>
  </r>
  <r>
    <s v="280"/>
    <x v="13"/>
    <x v="0"/>
    <s v="INFLOWS"/>
    <s v="20"/>
    <s v="Recreation &amp; Community Services"/>
    <s v="28"/>
    <s v="LMD/CFD"/>
    <s v="820"/>
    <s v="Rodoni Estates LMD 06-2"/>
    <s v="280.20.28.820-4560.02"/>
    <s v="Charges for Services-Parks LMD"/>
    <n v="66000"/>
    <n v="0"/>
    <n v="0"/>
    <n v="0"/>
    <n v="0"/>
  </r>
  <r>
    <s v="280"/>
    <x v="13"/>
    <x v="0"/>
    <s v="INFLOWS"/>
    <s v="20"/>
    <s v="Recreation &amp; Community Services"/>
    <s v="28"/>
    <s v="LMD/CFD"/>
    <s v="820"/>
    <s v="Rodoni Estates LMD 06-2"/>
    <s v="280.20.28.820-4850.04"/>
    <s v="Other Revenue Rental of Property"/>
    <n v="0"/>
    <n v="0"/>
    <n v="0"/>
    <n v="0"/>
    <n v="0"/>
  </r>
  <r>
    <s v="280"/>
    <x v="13"/>
    <x v="2"/>
    <s v="OUTFLOWS"/>
    <s v="20"/>
    <s v="Recreation &amp; Community Services"/>
    <s v="28"/>
    <s v="LMD/CFD"/>
    <s v="820"/>
    <s v="Rodoni Estates LMD 06-2"/>
    <s v="280.20.28.820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100.01"/>
    <s v="Utilities Electric"/>
    <n v="-2000"/>
    <n v="-300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100.04"/>
    <s v="Utilities Water"/>
    <n v="-6000"/>
    <n v="-500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240.05"/>
    <s v="Supplies-Parks Landscape Maintenance"/>
    <n v="-4000"/>
    <n v="-200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400.03"/>
    <s v="Repairs &amp; Maintenance Major Repair &amp; Contingency"/>
    <n v="-4000"/>
    <n v="-500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0"/>
    <s v="Rodoni Estates LMD 06-2"/>
    <s v="280.20.28.820-6600.27"/>
    <s v="Administrative Expenses Support Services-Direct Labor"/>
    <n v="-29000"/>
    <n v="-26000"/>
    <n v="0"/>
    <n v="0"/>
    <n v="0"/>
  </r>
  <r>
    <s v="280"/>
    <x v="13"/>
    <x v="0"/>
    <s v="INFLOWS"/>
    <s v="20"/>
    <s v="Recreation &amp; Community Services"/>
    <s v="28"/>
    <s v="LMD/CFD"/>
    <s v="821"/>
    <s v="Dutra Estates BAD 05-1"/>
    <s v="280.20.28.821-4560.02"/>
    <s v="Charges for Services-Parks LMD"/>
    <n v="16000"/>
    <n v="0"/>
    <n v="0"/>
    <n v="0"/>
    <n v="0"/>
  </r>
  <r>
    <s v="280"/>
    <x v="13"/>
    <x v="3"/>
    <s v="OUTFLOWS"/>
    <s v="20"/>
    <s v="Recreation &amp; Community Services"/>
    <s v="28"/>
    <s v="LMD/CFD"/>
    <s v="821"/>
    <s v="Dutra Estates BAD 05-1"/>
    <s v="280.20.28.821-6000.10"/>
    <s v="Professional Services Consultant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21"/>
    <s v="Dutra Estates BAD 05-1"/>
    <s v="280.20.28.821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21"/>
    <s v="Dutra Estates BAD 05-1"/>
    <s v="280.20.28.821-6375.03"/>
    <s v="Operating Fees SSJID Drainage"/>
    <n v="-18000"/>
    <n v="-20000"/>
    <n v="0"/>
    <n v="0"/>
    <n v="0"/>
  </r>
  <r>
    <s v="280"/>
    <x v="13"/>
    <x v="3"/>
    <s v="OUTFLOWS"/>
    <s v="20"/>
    <s v="Recreation &amp; Community Services"/>
    <s v="28"/>
    <s v="LMD/CFD"/>
    <s v="821"/>
    <s v="Dutra Estates BAD 05-1"/>
    <s v="280.20.28.821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21"/>
    <s v="Dutra Estates BAD 05-1"/>
    <s v="280.20.28.821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1"/>
    <s v="Dutra Estates BAD 05-1"/>
    <s v="280.20.28.821-6600.25"/>
    <s v="Administrative Expenses Support Services-Indirect Labor"/>
    <n v="-5000"/>
    <n v="-5000"/>
    <n v="0"/>
    <n v="0"/>
    <n v="0"/>
  </r>
  <r>
    <s v="280"/>
    <x v="13"/>
    <x v="0"/>
    <s v="INFLOWS"/>
    <s v="20"/>
    <s v="Recreation &amp; Community Services"/>
    <s v="28"/>
    <s v="LMD/CFD"/>
    <s v="822"/>
    <s v="Dutra Estates LMD 05-4"/>
    <s v="280.20.28.822-4560.02"/>
    <s v="Charges for Services-Parks LMD"/>
    <n v="80000"/>
    <n v="-1000"/>
    <n v="0"/>
    <n v="0"/>
    <n v="0"/>
  </r>
  <r>
    <s v="280"/>
    <x v="13"/>
    <x v="2"/>
    <s v="OUTFLOWS"/>
    <s v="20"/>
    <s v="Recreation &amp; Community Services"/>
    <s v="28"/>
    <s v="LMD/CFD"/>
    <s v="822"/>
    <s v="Dutra Estates LMD 05-4"/>
    <s v="280.20.28.822-5000.02"/>
    <s v="Salaries Part Time"/>
    <n v="0"/>
    <n v="0"/>
    <n v="0"/>
    <n v="0"/>
    <n v="0"/>
  </r>
  <r>
    <s v="280"/>
    <x v="13"/>
    <x v="2"/>
    <s v="OUTFLOWS"/>
    <s v="20"/>
    <s v="Recreation &amp; Community Services"/>
    <s v="28"/>
    <s v="LMD/CFD"/>
    <s v="822"/>
    <s v="Dutra Estates LMD 05-4"/>
    <s v="280.20.28.822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000.10"/>
    <s v="Professional Services Consultant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000.11"/>
    <s v="Professional Services County Admin Fe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100.04"/>
    <s v="Utilities Water"/>
    <n v="-6000"/>
    <n v="-600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240.05"/>
    <s v="Supplies-Parks Landscape Maintenance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400.03"/>
    <s v="Repairs &amp; Maintenance Major Repair &amp; Contingency"/>
    <n v="-5000"/>
    <n v="-200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2"/>
    <s v="Dutra Estates LMD 05-4"/>
    <s v="280.20.28.822-6600.27"/>
    <s v="Administrative Expenses Support Services-Direct Labor"/>
    <n v="-29000"/>
    <n v="-35000"/>
    <n v="0"/>
    <n v="0"/>
    <n v="0"/>
  </r>
  <r>
    <s v="280"/>
    <x v="13"/>
    <x v="0"/>
    <s v="INFLOWS"/>
    <s v="20"/>
    <s v="Recreation &amp; Community Services"/>
    <s v="28"/>
    <s v="LMD/CFD"/>
    <s v="823"/>
    <s v="Tesoro LMD 06-1"/>
    <s v="280.20.28.823-4560.02"/>
    <s v="Charges for Services-Parks LMD"/>
    <n v="153000"/>
    <n v="0"/>
    <n v="0"/>
    <n v="0"/>
    <n v="0"/>
  </r>
  <r>
    <s v="280"/>
    <x v="13"/>
    <x v="0"/>
    <s v="INFLOWS"/>
    <s v="20"/>
    <s v="Recreation &amp; Community Services"/>
    <s v="28"/>
    <s v="LMD/CFD"/>
    <s v="823"/>
    <s v="Tesoro LMD 06-1"/>
    <s v="280.20.28.823-4850.04"/>
    <s v="Other Revenue Rental of Property"/>
    <n v="0"/>
    <n v="0"/>
    <n v="0"/>
    <n v="0"/>
    <n v="0"/>
  </r>
  <r>
    <s v="280"/>
    <x v="13"/>
    <x v="2"/>
    <s v="OUTFLOWS"/>
    <s v="20"/>
    <s v="Recreation &amp; Community Services"/>
    <s v="28"/>
    <s v="LMD/CFD"/>
    <s v="823"/>
    <s v="Tesoro LMD 06-1"/>
    <s v="280.20.28.823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000.10"/>
    <s v="Professional Services Consultant"/>
    <n v="-3000"/>
    <n v="-300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000.11"/>
    <s v="Professional Services County Admin Fee"/>
    <n v="-2000"/>
    <n v="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100.01"/>
    <s v="Utilities Electric"/>
    <n v="-3000"/>
    <n v="-300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100.04"/>
    <s v="Utilities Water"/>
    <n v="-30000"/>
    <n v="-3200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240.05"/>
    <s v="Supplies-Parks Landscape Maintenance"/>
    <n v="-16000"/>
    <n v="-1200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400.03"/>
    <s v="Repairs &amp; Maintenance Major Repair &amp; Contingency"/>
    <n v="-9000"/>
    <n v="-500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600.25"/>
    <s v="Administrative Expenses Support Services-Indirect Labor"/>
    <n v="-3000"/>
    <n v="-3000"/>
    <n v="0"/>
    <n v="0"/>
    <n v="0"/>
  </r>
  <r>
    <s v="280"/>
    <x v="13"/>
    <x v="3"/>
    <s v="OUTFLOWS"/>
    <s v="20"/>
    <s v="Recreation &amp; Community Services"/>
    <s v="28"/>
    <s v="LMD/CFD"/>
    <s v="823"/>
    <s v="Tesoro LMD 06-1"/>
    <s v="280.20.28.823-6600.27"/>
    <s v="Administrative Expenses Support Services-Direct Labor"/>
    <n v="-97000"/>
    <n v="-85000"/>
    <n v="0"/>
    <n v="0"/>
    <n v="0"/>
  </r>
  <r>
    <s v="280"/>
    <x v="13"/>
    <x v="0"/>
    <s v="INFLOWS"/>
    <s v="20"/>
    <s v="Recreation &amp; Community Services"/>
    <s v="28"/>
    <s v="LMD/CFD"/>
    <s v="824"/>
    <s v="Ken Hill Estates LMD 06-3"/>
    <s v="280.20.28.824-4560.02"/>
    <s v="Charges for Services-Parks LMD"/>
    <n v="11000"/>
    <n v="0"/>
    <n v="0"/>
    <n v="0"/>
    <n v="0"/>
  </r>
  <r>
    <s v="280"/>
    <x v="13"/>
    <x v="2"/>
    <s v="OUTFLOWS"/>
    <s v="20"/>
    <s v="Recreation &amp; Community Services"/>
    <s v="28"/>
    <s v="LMD/CFD"/>
    <s v="824"/>
    <s v="Ken Hill Estates LMD 06-3"/>
    <s v="280.20.28.824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100.01"/>
    <s v="Utilities Electric"/>
    <n v="0"/>
    <n v="-100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100.04"/>
    <s v="Utilities Water"/>
    <n v="-100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600.25"/>
    <s v="Administrative Expenses Support Services-Indirect Labor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24"/>
    <s v="Ken Hill Estates LMD 06-3"/>
    <s v="280.20.28.824-6600.27"/>
    <s v="Administrative Expenses Support Services-Direct Labor"/>
    <n v="-1000"/>
    <n v="-2000"/>
    <n v="0"/>
    <n v="0"/>
    <n v="0"/>
  </r>
  <r>
    <s v="280"/>
    <x v="13"/>
    <x v="0"/>
    <s v="INFLOWS"/>
    <s v="20"/>
    <s v="Recreation &amp; Community Services"/>
    <s v="28"/>
    <s v="LMD/CFD"/>
    <s v="825"/>
    <s v="Union Ranch LMD 06-5"/>
    <s v="280.20.28.825-4560.02"/>
    <s v="Charges for Services-Parks LMD"/>
    <n v="53000"/>
    <n v="0"/>
    <n v="0"/>
    <n v="0"/>
    <n v="0"/>
  </r>
  <r>
    <s v="280"/>
    <x v="13"/>
    <x v="2"/>
    <s v="OUTFLOWS"/>
    <s v="20"/>
    <s v="Recreation &amp; Community Services"/>
    <s v="28"/>
    <s v="LMD/CFD"/>
    <s v="825"/>
    <s v="Union Ranch LMD 06-5"/>
    <s v="280.20.28.825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000.10"/>
    <s v="Professional Services Consultant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000.11"/>
    <s v="Professional Services County Admin Fe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100.04"/>
    <s v="Utilities Water"/>
    <n v="-6000"/>
    <n v="-600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240.05"/>
    <s v="Supplies-Parks Landscape Maintenance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5"/>
    <s v="Union Ranch LMD 06-5"/>
    <s v="280.20.28.825-6600.27"/>
    <s v="Administrative Expenses Support Services-Direct Labor"/>
    <n v="-11000"/>
    <n v="-10000"/>
    <n v="0"/>
    <n v="0"/>
    <n v="0"/>
  </r>
  <r>
    <s v="280"/>
    <x v="13"/>
    <x v="0"/>
    <s v="INFLOWS"/>
    <s v="20"/>
    <s v="Recreation &amp; Community Services"/>
    <s v="28"/>
    <s v="LMD/CFD"/>
    <s v="826"/>
    <s v="Union Ranch East LMD 06-4"/>
    <s v="280.20.28.826-4560.02"/>
    <s v="Charges for Services-Parks LMD"/>
    <n v="139000"/>
    <n v="0"/>
    <n v="0"/>
    <n v="0"/>
    <n v="0"/>
  </r>
  <r>
    <s v="280"/>
    <x v="13"/>
    <x v="0"/>
    <s v="INFLOWS"/>
    <s v="20"/>
    <s v="Recreation &amp; Community Services"/>
    <s v="28"/>
    <s v="LMD/CFD"/>
    <s v="826"/>
    <s v="Union Ranch East LMD 06-4"/>
    <s v="280.20.28.826-4560.03"/>
    <s v="Charges for Services-Parks LMD Refunds"/>
    <n v="0"/>
    <n v="0"/>
    <n v="0"/>
    <n v="0"/>
    <n v="0"/>
  </r>
  <r>
    <s v="280"/>
    <x v="13"/>
    <x v="0"/>
    <s v="INFLOWS"/>
    <s v="20"/>
    <s v="Recreation &amp; Community Services"/>
    <s v="28"/>
    <s v="LMD/CFD"/>
    <s v="826"/>
    <s v="Union Ranch East LMD 06-4"/>
    <s v="280.20.28.826-4850.04"/>
    <s v="Other Revenue Rental of Property"/>
    <n v="0"/>
    <n v="0"/>
    <n v="0"/>
    <n v="0"/>
    <n v="0"/>
  </r>
  <r>
    <s v="280"/>
    <x v="13"/>
    <x v="2"/>
    <s v="OUTFLOWS"/>
    <s v="20"/>
    <s v="Recreation &amp; Community Services"/>
    <s v="28"/>
    <s v="LMD/CFD"/>
    <s v="826"/>
    <s v="Union Ranch East LMD 06-4"/>
    <s v="280.20.28.826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000.10"/>
    <s v="Professional Services Consultant"/>
    <n v="-3000"/>
    <n v="-700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000.11"/>
    <s v="Professional Services County Admin Fee"/>
    <n v="-1000"/>
    <n v="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100.01"/>
    <s v="Utilities Electric"/>
    <n v="-7000"/>
    <n v="-800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100.04"/>
    <s v="Utilities Water"/>
    <n v="-8000"/>
    <n v="-800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240.05"/>
    <s v="Supplies-Parks Landscape Maintenance"/>
    <n v="-13000"/>
    <n v="-900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400.03"/>
    <s v="Repairs &amp; Maintenance Major Repair &amp; Contingency"/>
    <n v="-4000"/>
    <n v="-1200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6"/>
    <s v="Union Ranch East LMD 06-4"/>
    <s v="280.20.28.826-6600.27"/>
    <s v="Administrative Expenses Support Services-Direct Labor"/>
    <n v="-91000"/>
    <n v="-78000"/>
    <n v="0"/>
    <n v="0"/>
    <n v="0"/>
  </r>
  <r>
    <s v="280"/>
    <x v="13"/>
    <x v="4"/>
    <s v="OUTFLOWS"/>
    <s v="20"/>
    <s v="Recreation &amp; Community Services"/>
    <s v="28"/>
    <s v="LMD/CFD"/>
    <s v="826"/>
    <s v="Union Ranch East LMD 06-4"/>
    <s v="280.20.28.826-8300.22"/>
    <s v="Capital Improvements-Parks LMD Well"/>
    <n v="-7000"/>
    <n v="0"/>
    <n v="0"/>
    <n v="0"/>
    <n v="0"/>
  </r>
  <r>
    <s v="280"/>
    <x v="13"/>
    <x v="0"/>
    <s v="INFLOWS"/>
    <s v="20"/>
    <s v="Recreation &amp; Community Services"/>
    <s v="28"/>
    <s v="LMD/CFD"/>
    <s v="827"/>
    <s v="Passante LMD 94-1B"/>
    <s v="280.20.28.827-4560.02"/>
    <s v="Charges for Services-Parks LMD"/>
    <n v="14000"/>
    <n v="0"/>
    <n v="0"/>
    <n v="0"/>
    <n v="0"/>
  </r>
  <r>
    <s v="280"/>
    <x v="13"/>
    <x v="2"/>
    <s v="OUTFLOWS"/>
    <s v="20"/>
    <s v="Recreation &amp; Community Services"/>
    <s v="28"/>
    <s v="LMD/CFD"/>
    <s v="827"/>
    <s v="Passante LMD 94-1B"/>
    <s v="280.20.28.827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7"/>
    <s v="Passante LMD 94-1B"/>
    <s v="280.20.28.827-6600.27"/>
    <s v="Administrative Expenses Support Services-Direct Labor"/>
    <n v="-4000"/>
    <n v="-2000"/>
    <n v="0"/>
    <n v="0"/>
    <n v="0"/>
  </r>
  <r>
    <s v="280"/>
    <x v="13"/>
    <x v="0"/>
    <s v="INFLOWS"/>
    <s v="20"/>
    <s v="Recreation &amp; Community Services"/>
    <s v="28"/>
    <s v="LMD/CFD"/>
    <s v="828"/>
    <s v="Portafina LMD 94-1C"/>
    <s v="280.20.28.828-4560.02"/>
    <s v="Charges for Services-Parks LMD"/>
    <n v="7000"/>
    <n v="0"/>
    <n v="0"/>
    <n v="0"/>
    <n v="0"/>
  </r>
  <r>
    <s v="280"/>
    <x v="13"/>
    <x v="2"/>
    <s v="OUTFLOWS"/>
    <s v="20"/>
    <s v="Recreation &amp; Community Services"/>
    <s v="28"/>
    <s v="LMD/CFD"/>
    <s v="828"/>
    <s v="Portafina LMD 94-1C"/>
    <s v="280.20.28.828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100.04"/>
    <s v="Utilities Water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400.03"/>
    <s v="Repairs &amp; Maintenance Major Repair &amp; Contingency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8"/>
    <s v="Portafina LMD 94-1C"/>
    <s v="280.20.28.828-6600.27"/>
    <s v="Administrative Expenses Support Services-Direct Labor"/>
    <n v="-2000"/>
    <n v="-2000"/>
    <n v="0"/>
    <n v="0"/>
    <n v="0"/>
  </r>
  <r>
    <s v="280"/>
    <x v="13"/>
    <x v="0"/>
    <s v="INFLOWS"/>
    <s v="20"/>
    <s v="Recreation &amp; Community Services"/>
    <s v="28"/>
    <s v="LMD/CFD"/>
    <s v="829"/>
    <s v="Villa Ticino 5 LMD 001-1"/>
    <s v="280.20.28.829-4560.02"/>
    <s v="Charges for Services-Parks LMD"/>
    <n v="15000"/>
    <n v="0"/>
    <n v="0"/>
    <n v="0"/>
    <n v="0"/>
  </r>
  <r>
    <s v="280"/>
    <x v="13"/>
    <x v="2"/>
    <s v="OUTFLOWS"/>
    <s v="20"/>
    <s v="Recreation &amp; Community Services"/>
    <s v="28"/>
    <s v="LMD/CFD"/>
    <s v="829"/>
    <s v="Villa Ticino 5 LMD 001-1"/>
    <s v="280.20.28.829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400.03"/>
    <s v="Repairs &amp; Maintenance Major Repair &amp; Contingency"/>
    <n v="0"/>
    <n v="-700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29"/>
    <s v="Villa Ticino 5 LMD 001-1"/>
    <s v="280.20.28.829-6600.27"/>
    <s v="Administrative Expenses Support Services-Direct Labor"/>
    <n v="-5000"/>
    <n v="-4000"/>
    <n v="0"/>
    <n v="0"/>
    <n v="0"/>
  </r>
  <r>
    <s v="280"/>
    <x v="13"/>
    <x v="0"/>
    <s v="INFLOWS"/>
    <s v="20"/>
    <s v="Recreation &amp; Community Services"/>
    <s v="28"/>
    <s v="LMD/CFD"/>
    <s v="831"/>
    <s v="Bianchi Ranch 3 LMD 00-4B"/>
    <s v="280.20.28.831-4560.02"/>
    <s v="Charges for Services-Parks LMD"/>
    <n v="15000"/>
    <n v="0"/>
    <n v="0"/>
    <n v="0"/>
    <n v="0"/>
  </r>
  <r>
    <s v="280"/>
    <x v="13"/>
    <x v="2"/>
    <s v="OUTFLOWS"/>
    <s v="20"/>
    <s v="Recreation &amp; Community Services"/>
    <s v="28"/>
    <s v="LMD/CFD"/>
    <s v="831"/>
    <s v="Bianchi Ranch 3 LMD 00-4B"/>
    <s v="280.20.28.831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100.04"/>
    <s v="Utilities Water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240.05"/>
    <s v="Supplies-Parks Landscape Maintenance"/>
    <n v="-2000"/>
    <n v="-100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400.03"/>
    <s v="Repairs &amp; Maintenance Major Repair &amp; Contingency"/>
    <n v="0"/>
    <n v="-2000"/>
    <n v="-2112"/>
    <n v="-2112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1"/>
    <s v="Bianchi Ranch 3 LMD 00-4B"/>
    <s v="280.20.28.831-6600.27"/>
    <s v="Administrative Expenses Support Services-Direct Labor"/>
    <n v="-8000"/>
    <n v="-7000"/>
    <n v="0"/>
    <n v="0"/>
    <n v="0"/>
  </r>
  <r>
    <s v="280"/>
    <x v="13"/>
    <x v="0"/>
    <s v="INFLOWS"/>
    <s v="20"/>
    <s v="Recreation &amp; Community Services"/>
    <s v="28"/>
    <s v="LMD/CFD"/>
    <s v="832"/>
    <s v="Passeo LMD 00-4C"/>
    <s v="280.20.28.832-4560.02"/>
    <s v="Charges for Services-Parks LMD"/>
    <n v="21000"/>
    <n v="0"/>
    <n v="0"/>
    <n v="0"/>
    <n v="0"/>
  </r>
  <r>
    <s v="280"/>
    <x v="13"/>
    <x v="2"/>
    <s v="OUTFLOWS"/>
    <s v="20"/>
    <s v="Recreation &amp; Community Services"/>
    <s v="28"/>
    <s v="LMD/CFD"/>
    <s v="832"/>
    <s v="Passeo LMD 00-4C"/>
    <s v="280.20.28.832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100.04"/>
    <s v="Utilities Water"/>
    <n v="-10000"/>
    <n v="-1200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240.05"/>
    <s v="Supplies-Parks Landscape Maintenance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400.03"/>
    <s v="Repairs &amp; Maintenance Major Repair &amp; Contingency"/>
    <n v="-1000"/>
    <n v="-200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32"/>
    <s v="Passeo LMD 00-4C"/>
    <s v="280.20.28.832-6600.27"/>
    <s v="Administrative Expenses Support Services-Direct Labor"/>
    <n v="-12000"/>
    <n v="-11000"/>
    <n v="0"/>
    <n v="0"/>
    <n v="0"/>
  </r>
  <r>
    <s v="280"/>
    <x v="13"/>
    <x v="0"/>
    <s v="INFLOWS"/>
    <s v="20"/>
    <s v="Recreation &amp; Community Services"/>
    <s v="28"/>
    <s v="LMD/CFD"/>
    <s v="833"/>
    <s v="Dutra Farms SE 2 LMD 00-6"/>
    <s v="280.20.28.833-4560.02"/>
    <s v="Charges for Services-Parks LMD"/>
    <n v="23000"/>
    <n v="0"/>
    <n v="0"/>
    <n v="0"/>
    <n v="0"/>
  </r>
  <r>
    <s v="280"/>
    <x v="13"/>
    <x v="2"/>
    <s v="OUTFLOWS"/>
    <s v="20"/>
    <s v="Recreation &amp; Community Services"/>
    <s v="28"/>
    <s v="LMD/CFD"/>
    <s v="833"/>
    <s v="Dutra Farms SE 2 LMD 00-6"/>
    <s v="280.20.28.833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000.10"/>
    <s v="Professional Services Consultant"/>
    <n v="-2000"/>
    <n v="-200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100.04"/>
    <s v="Utilities Water"/>
    <n v="-2000"/>
    <n v="-800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240.05"/>
    <s v="Supplies-Parks Landscape Maintenance"/>
    <n v="0"/>
    <n v="-100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400.03"/>
    <s v="Repairs &amp; Maintenance Major Repair &amp; Contingency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33"/>
    <s v="Dutra Farms SE 2 LMD 00-6"/>
    <s v="280.20.28.833-6600.27"/>
    <s v="Administrative Expenses Support Services-Direct Labor"/>
    <n v="-7000"/>
    <n v="-21000"/>
    <n v="0"/>
    <n v="0"/>
    <n v="0"/>
  </r>
  <r>
    <s v="280"/>
    <x v="13"/>
    <x v="0"/>
    <s v="INFLOWS"/>
    <s v="20"/>
    <s v="Recreation &amp; Community Services"/>
    <s v="28"/>
    <s v="LMD/CFD"/>
    <s v="834"/>
    <s v="Westport Plaza LMD 00-9B"/>
    <s v="280.20.28.834-4560.02"/>
    <s v="Charges for Services-Parks LMD"/>
    <n v="2000"/>
    <n v="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000.10"/>
    <s v="Professional Services Consultant"/>
    <n v="0"/>
    <n v="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600.25"/>
    <s v="Administrative Expenses Support Services-Indirect Labor"/>
    <n v="0"/>
    <n v="0"/>
    <n v="0"/>
    <n v="0"/>
    <n v="0"/>
  </r>
  <r>
    <s v="280"/>
    <x v="13"/>
    <x v="3"/>
    <s v="OUTFLOWS"/>
    <s v="20"/>
    <s v="Recreation &amp; Community Services"/>
    <s v="28"/>
    <s v="LMD/CFD"/>
    <s v="834"/>
    <s v="Westport Plaza LMD 00-9B"/>
    <s v="280.20.28.834-6600.27"/>
    <s v="Administrative Expenses Support Services-Direct Labor"/>
    <n v="0"/>
    <n v="0"/>
    <n v="0"/>
    <n v="0"/>
    <n v="0"/>
  </r>
  <r>
    <s v="280"/>
    <x v="13"/>
    <x v="0"/>
    <s v="INFLOWS"/>
    <s v="20"/>
    <s v="Recreation &amp; Community Services"/>
    <s v="28"/>
    <s v="LMD/CFD"/>
    <s v="835"/>
    <s v="Almond Crest LMD 95-1B"/>
    <s v="280.20.28.835-4560.02"/>
    <s v="Charges for Services-Parks LMD"/>
    <n v="17000"/>
    <n v="0"/>
    <n v="0"/>
    <n v="0"/>
    <n v="0"/>
  </r>
  <r>
    <s v="280"/>
    <x v="13"/>
    <x v="2"/>
    <s v="OUTFLOWS"/>
    <s v="20"/>
    <s v="Recreation &amp; Community Services"/>
    <s v="28"/>
    <s v="LMD/CFD"/>
    <s v="835"/>
    <s v="Almond Crest LMD 95-1B"/>
    <s v="280.20.28.835-5100.11"/>
    <s v="Benefits Medicare"/>
    <n v="0"/>
    <n v="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100.01"/>
    <s v="Utilities Electric"/>
    <n v="0"/>
    <n v="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100.04"/>
    <s v="Utilities Water"/>
    <n v="-1000"/>
    <n v="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240.05"/>
    <s v="Supplies-Parks Landscape Maintenance"/>
    <n v="0"/>
    <n v="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400.03"/>
    <s v="Repairs &amp; Maintenance Major Repair &amp; Contingency"/>
    <n v="0"/>
    <n v="-100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600.25"/>
    <s v="Administrative Expenses Support Services-Indirect Labor"/>
    <n v="-5000"/>
    <n v="-5000"/>
    <n v="0"/>
    <n v="0"/>
    <n v="0"/>
  </r>
  <r>
    <s v="280"/>
    <x v="13"/>
    <x v="3"/>
    <s v="OUTFLOWS"/>
    <s v="20"/>
    <s v="Recreation &amp; Community Services"/>
    <s v="28"/>
    <s v="LMD/CFD"/>
    <s v="835"/>
    <s v="Almond Crest LMD 95-1B"/>
    <s v="280.20.28.835-6600.27"/>
    <s v="Administrative Expenses Support Services-Direct Labor"/>
    <n v="-2000"/>
    <n v="-4000"/>
    <n v="0"/>
    <n v="0"/>
    <n v="0"/>
  </r>
  <r>
    <s v="280"/>
    <x v="13"/>
    <x v="0"/>
    <s v="INFLOWS"/>
    <s v="20"/>
    <s v="Recreation &amp; Community Services"/>
    <s v="28"/>
    <s v="LMD/CFD"/>
    <s v="836"/>
    <s v="Bella Vista 1&amp;2/Dutra BAD 00-8B"/>
    <s v="280.20.28.836-4560.02"/>
    <s v="Charges for Services-Parks LMD"/>
    <n v="14000"/>
    <n v="0"/>
    <n v="0"/>
    <n v="0"/>
    <n v="0"/>
  </r>
  <r>
    <s v="280"/>
    <x v="13"/>
    <x v="3"/>
    <s v="OUTFLOWS"/>
    <s v="20"/>
    <s v="Recreation &amp; Community Services"/>
    <s v="28"/>
    <s v="LMD/CFD"/>
    <s v="836"/>
    <s v="Bella Vista 1&amp;2/Dutra BAD 00-8B"/>
    <s v="280.20.28.836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6"/>
    <s v="Bella Vista 1&amp;2/Dutra BAD 00-8B"/>
    <s v="280.20.28.836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6"/>
    <s v="Bella Vista 1&amp;2/Dutra BAD 00-8B"/>
    <s v="280.20.28.836-6100.01"/>
    <s v="Utilities Electric"/>
    <n v="-4000"/>
    <n v="-1000"/>
    <n v="0"/>
    <n v="0"/>
    <n v="0"/>
  </r>
  <r>
    <s v="280"/>
    <x v="13"/>
    <x v="3"/>
    <s v="OUTFLOWS"/>
    <s v="20"/>
    <s v="Recreation &amp; Community Services"/>
    <s v="28"/>
    <s v="LMD/CFD"/>
    <s v="836"/>
    <s v="Bella Vista 1&amp;2/Dutra BAD 00-8B"/>
    <s v="280.20.28.836-6240.05"/>
    <s v="Supplies-Parks Landscape Maintenance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6"/>
    <s v="Bella Vista 1&amp;2/Dutra BAD 00-8B"/>
    <s v="280.20.28.836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6"/>
    <s v="Bella Vista 1&amp;2/Dutra BAD 00-8B"/>
    <s v="280.20.28.836-6600.25"/>
    <s v="Administrative Expenses Support Services-Indirect Labor"/>
    <n v="-5000"/>
    <n v="-5000"/>
    <n v="0"/>
    <n v="0"/>
    <n v="0"/>
  </r>
  <r>
    <s v="280"/>
    <x v="13"/>
    <x v="0"/>
    <s v="INFLOWS"/>
    <s v="20"/>
    <s v="Recreation &amp; Community Services"/>
    <s v="28"/>
    <s v="LMD/CFD"/>
    <s v="837"/>
    <s v="Bella Vista 4&amp;5/Dutra BAD 00-8C"/>
    <s v="280.20.28.837-4560.02"/>
    <s v="Charges for Services-Parks LMD"/>
    <n v="3000"/>
    <n v="0"/>
    <n v="0"/>
    <n v="0"/>
    <n v="0"/>
  </r>
  <r>
    <s v="280"/>
    <x v="13"/>
    <x v="3"/>
    <s v="OUTFLOWS"/>
    <s v="20"/>
    <s v="Recreation &amp; Community Services"/>
    <s v="28"/>
    <s v="LMD/CFD"/>
    <s v="837"/>
    <s v="Bella Vista 4&amp;5/Dutra BAD 00-8C"/>
    <s v="280.20.28.837-6000.10"/>
    <s v="Professional Services Consultant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7"/>
    <s v="Bella Vista 4&amp;5/Dutra BAD 00-8C"/>
    <s v="280.20.28.837-6000.11"/>
    <s v="Professional Services County Admin Fee"/>
    <n v="0"/>
    <n v="0"/>
    <n v="0"/>
    <n v="0"/>
    <n v="0"/>
  </r>
  <r>
    <s v="280"/>
    <x v="13"/>
    <x v="3"/>
    <s v="OUTFLOWS"/>
    <s v="20"/>
    <s v="Recreation &amp; Community Services"/>
    <s v="28"/>
    <s v="LMD/CFD"/>
    <s v="837"/>
    <s v="Bella Vista 4&amp;5/Dutra BAD 00-8C"/>
    <s v="280.20.28.837-6240.05"/>
    <s v="Supplies-Parks Landscape Maintenance"/>
    <n v="-1000"/>
    <n v="-1000"/>
    <n v="0"/>
    <n v="0"/>
    <n v="0"/>
  </r>
  <r>
    <s v="280"/>
    <x v="13"/>
    <x v="3"/>
    <s v="OUTFLOWS"/>
    <s v="20"/>
    <s v="Recreation &amp; Community Services"/>
    <s v="28"/>
    <s v="LMD/CFD"/>
    <s v="837"/>
    <s v="Bella Vista 4&amp;5/Dutra BAD 00-8C"/>
    <s v="280.20.28.837-6600.05"/>
    <s v="Administrative Expenses Public/Legal Advertisement"/>
    <n v="0"/>
    <n v="0"/>
    <n v="0"/>
    <n v="0"/>
    <n v="0"/>
  </r>
  <r>
    <s v="280"/>
    <x v="13"/>
    <x v="3"/>
    <s v="OUTFLOWS"/>
    <s v="20"/>
    <s v="Recreation &amp; Community Services"/>
    <s v="28"/>
    <s v="LMD/CFD"/>
    <s v="837"/>
    <s v="Bella Vista 4&amp;5/Dutra BAD 00-8C"/>
    <s v="280.20.28.837-6600.25"/>
    <s v="Administrative Expenses Support Services-Indirect Labor"/>
    <n v="-2000"/>
    <n v="-2000"/>
    <n v="0"/>
    <n v="0"/>
    <n v="0"/>
  </r>
  <r>
    <s v="280"/>
    <x v="13"/>
    <x v="0"/>
    <s v="INFLOWS"/>
    <s v="40"/>
    <s v="Public Works"/>
    <s v="28"/>
    <s v="LMD/CFD"/>
    <s v="802"/>
    <s v="Chadwick Square LMD 94-1"/>
    <s v="280.40.28.802-4560.02"/>
    <s v="Charges for Services-Parks LMD"/>
    <n v="0"/>
    <n v="0"/>
    <n v="26296"/>
    <n v="26296"/>
    <n v="0"/>
  </r>
  <r>
    <s v="280"/>
    <x v="13"/>
    <x v="3"/>
    <s v="OUTFLOWS"/>
    <s v="40"/>
    <s v="Public Works"/>
    <s v="28"/>
    <s v="LMD/CFD"/>
    <s v="802"/>
    <s v="Chadwick Square LMD 94-1"/>
    <s v="280.40.28.802-6600.27"/>
    <s v="Administrative Expenses Support Services-Direct Labor"/>
    <n v="0"/>
    <n v="0"/>
    <n v="-11500"/>
    <n v="-11500"/>
    <n v="0"/>
  </r>
  <r>
    <s v="280"/>
    <x v="13"/>
    <x v="3"/>
    <s v="OUTFLOWS"/>
    <s v="40"/>
    <s v="Public Works"/>
    <s v="28"/>
    <s v="LMD/CFD"/>
    <s v="802"/>
    <s v="Chadwick Square LMD 94-1"/>
    <s v="280.40.28.802-6000.11"/>
    <s v="Professional Services County Admin Fee"/>
    <n v="0"/>
    <n v="0"/>
    <n v="-292"/>
    <n v="-292"/>
    <n v="0"/>
  </r>
  <r>
    <s v="280"/>
    <x v="13"/>
    <x v="3"/>
    <s v="OUTFLOWS"/>
    <s v="40"/>
    <s v="Public Works"/>
    <s v="28"/>
    <s v="LMD/CFD"/>
    <s v="802"/>
    <s v="Chadwick Square LMD 94-1"/>
    <s v="280.40.28.802-6100.01"/>
    <s v="Utilities Electric"/>
    <n v="0"/>
    <n v="0"/>
    <n v="-270"/>
    <n v="-270"/>
    <n v="0"/>
  </r>
  <r>
    <s v="280"/>
    <x v="13"/>
    <x v="3"/>
    <s v="OUTFLOWS"/>
    <s v="40"/>
    <s v="Public Works"/>
    <s v="28"/>
    <s v="LMD/CFD"/>
    <s v="802"/>
    <s v="Chadwick Square LMD 94-1"/>
    <s v="280.40.28.802-6100.04"/>
    <s v="Utilities Water"/>
    <n v="0"/>
    <n v="0"/>
    <n v="-2000"/>
    <n v="-2000"/>
    <n v="0"/>
  </r>
  <r>
    <s v="280"/>
    <x v="13"/>
    <x v="3"/>
    <s v="OUTFLOWS"/>
    <s v="40"/>
    <s v="Public Works"/>
    <s v="28"/>
    <s v="LMD/CFD"/>
    <s v="802"/>
    <s v="Chadwick Square LMD 94-1"/>
    <s v="280.40.28.802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2"/>
    <s v="Chadwick Square LMD 94-1"/>
    <s v="280.40.28.802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2"/>
    <s v="Chadwick Square LMD 94-1"/>
    <s v="280.40.28.802-6000.10"/>
    <s v="Professional Services Consultant"/>
    <n v="0"/>
    <n v="0"/>
    <n v="-3811"/>
    <n v="-3811"/>
    <n v="0"/>
  </r>
  <r>
    <s v="280"/>
    <x v="13"/>
    <x v="3"/>
    <s v="OUTFLOWS"/>
    <s v="40"/>
    <s v="Public Works"/>
    <s v="28"/>
    <s v="LMD/CFD"/>
    <s v="802"/>
    <s v="Chadwick Square LMD 94-1"/>
    <s v="280.40.28.802-6240.05"/>
    <s v="Supplies-Parks Landscape Maintenance"/>
    <n v="0"/>
    <n v="0"/>
    <n v="-1800"/>
    <n v="-1800"/>
    <n v="0"/>
  </r>
  <r>
    <s v="280"/>
    <x v="13"/>
    <x v="3"/>
    <s v="OUTFLOWS"/>
    <s v="40"/>
    <s v="Public Works"/>
    <s v="28"/>
    <s v="LMD/CFD"/>
    <s v="802"/>
    <s v="Chadwick Square LMD 94-1"/>
    <s v="280.40.28.802-6400.03"/>
    <s v="Repairs &amp; Maintenance Major Repair &amp; Contingency"/>
    <n v="0"/>
    <n v="0"/>
    <n v="-1850"/>
    <n v="-1850"/>
    <n v="0"/>
  </r>
  <r>
    <s v="280"/>
    <x v="13"/>
    <x v="0"/>
    <s v="INFLOWS"/>
    <s v="40"/>
    <s v="Public Works"/>
    <s v="28"/>
    <s v="LMD/CFD"/>
    <s v="803"/>
    <s v="Gonsalves Estates LMD 94-2"/>
    <s v="280.40.28.803-4560.02"/>
    <s v="Charges for Services-Parks LMD"/>
    <n v="0"/>
    <n v="0"/>
    <n v="26644"/>
    <n v="26644"/>
    <n v="0"/>
  </r>
  <r>
    <s v="280"/>
    <x v="13"/>
    <x v="3"/>
    <s v="OUTFLOWS"/>
    <s v="40"/>
    <s v="Public Works"/>
    <s v="28"/>
    <s v="LMD/CFD"/>
    <s v="803"/>
    <s v="Gonsalves Estates LMD 94-2"/>
    <s v="280.40.28.803-6600.27"/>
    <s v="Administrative Expenses Support Services-Direct Labor"/>
    <n v="0"/>
    <n v="0"/>
    <n v="-18500"/>
    <n v="-18500"/>
    <n v="0"/>
  </r>
  <r>
    <s v="280"/>
    <x v="13"/>
    <x v="3"/>
    <s v="OUTFLOWS"/>
    <s v="40"/>
    <s v="Public Works"/>
    <s v="28"/>
    <s v="LMD/CFD"/>
    <s v="803"/>
    <s v="Gonsalves Estates LMD 94-2"/>
    <s v="280.40.28.803-6000.11"/>
    <s v="Professional Services County Admin Fee"/>
    <n v="0"/>
    <n v="0"/>
    <n v="-261"/>
    <n v="-261"/>
    <n v="0"/>
  </r>
  <r>
    <s v="280"/>
    <x v="13"/>
    <x v="3"/>
    <s v="OUTFLOWS"/>
    <s v="40"/>
    <s v="Public Works"/>
    <s v="28"/>
    <s v="LMD/CFD"/>
    <s v="803"/>
    <s v="Gonsalves Estates LMD 94-2"/>
    <s v="280.40.28.803-6100.04"/>
    <s v="Utilities Water"/>
    <n v="0"/>
    <n v="0"/>
    <n v="-7300"/>
    <n v="-138000"/>
    <n v="-130700"/>
  </r>
  <r>
    <s v="280"/>
    <x v="13"/>
    <x v="3"/>
    <s v="OUTFLOWS"/>
    <s v="40"/>
    <s v="Public Works"/>
    <s v="28"/>
    <s v="LMD/CFD"/>
    <s v="803"/>
    <s v="Gonsalves Estates LMD 94-2"/>
    <s v="280.40.28.803-6240.05"/>
    <s v="Supplies-Parks Landscape Maintenance"/>
    <n v="0"/>
    <n v="0"/>
    <n v="-4050"/>
    <n v="-4050"/>
    <n v="0"/>
  </r>
  <r>
    <s v="280"/>
    <x v="13"/>
    <x v="3"/>
    <s v="OUTFLOWS"/>
    <s v="40"/>
    <s v="Public Works"/>
    <s v="28"/>
    <s v="LMD/CFD"/>
    <s v="803"/>
    <s v="Gonsalves Estates LMD 94-2"/>
    <s v="280.40.28.803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3"/>
    <s v="Gonsalves Estates LMD 94-2"/>
    <s v="280.40.28.803-6000.10"/>
    <s v="Professional Services Consultant"/>
    <n v="0"/>
    <n v="0"/>
    <n v="-530"/>
    <n v="-530"/>
    <n v="0"/>
  </r>
  <r>
    <s v="280"/>
    <x v="13"/>
    <x v="0"/>
    <s v="INFLOWS"/>
    <s v="40"/>
    <s v="Public Works"/>
    <s v="28"/>
    <s v="LMD/CFD"/>
    <s v="804"/>
    <s v="Diamond Oaks LMD 95-1"/>
    <s v="280.40.28.804-4560.02"/>
    <s v="Charges for Services-Parks LMD"/>
    <n v="0"/>
    <n v="0"/>
    <n v="16192"/>
    <n v="16192"/>
    <n v="0"/>
  </r>
  <r>
    <s v="280"/>
    <x v="13"/>
    <x v="3"/>
    <s v="OUTFLOWS"/>
    <s v="40"/>
    <s v="Public Works"/>
    <s v="28"/>
    <s v="LMD/CFD"/>
    <s v="804"/>
    <s v="Diamond Oaks LMD 95-1"/>
    <s v="280.40.28.804-6600.27"/>
    <s v="Administrative Expenses Support Services-Direct Labor"/>
    <n v="0"/>
    <n v="0"/>
    <n v="-6300"/>
    <n v="-6300"/>
    <n v="0"/>
  </r>
  <r>
    <s v="280"/>
    <x v="13"/>
    <x v="3"/>
    <s v="OUTFLOWS"/>
    <s v="40"/>
    <s v="Public Works"/>
    <s v="28"/>
    <s v="LMD/CFD"/>
    <s v="804"/>
    <s v="Diamond Oaks LMD 95-1"/>
    <s v="280.40.28.804-6000.11"/>
    <s v="Professional Services County Admin Fee"/>
    <n v="0"/>
    <n v="0"/>
    <n v="-188"/>
    <n v="-188"/>
    <n v="0"/>
  </r>
  <r>
    <s v="280"/>
    <x v="13"/>
    <x v="3"/>
    <s v="OUTFLOWS"/>
    <s v="40"/>
    <s v="Public Works"/>
    <s v="28"/>
    <s v="LMD/CFD"/>
    <s v="804"/>
    <s v="Diamond Oaks LMD 95-1"/>
    <s v="280.40.28.804-6100.01"/>
    <s v="Utilities Electric"/>
    <n v="0"/>
    <n v="0"/>
    <n v="-70"/>
    <n v="-70"/>
    <n v="0"/>
  </r>
  <r>
    <s v="280"/>
    <x v="13"/>
    <x v="3"/>
    <s v="OUTFLOWS"/>
    <s v="40"/>
    <s v="Public Works"/>
    <s v="28"/>
    <s v="LMD/CFD"/>
    <s v="804"/>
    <s v="Diamond Oaks LMD 95-1"/>
    <s v="280.40.28.804-6100.04"/>
    <s v="Utilities Water"/>
    <n v="0"/>
    <n v="0"/>
    <n v="-700"/>
    <n v="-700"/>
    <n v="0"/>
  </r>
  <r>
    <s v="280"/>
    <x v="13"/>
    <x v="3"/>
    <s v="OUTFLOWS"/>
    <s v="40"/>
    <s v="Public Works"/>
    <s v="28"/>
    <s v="LMD/CFD"/>
    <s v="804"/>
    <s v="Diamond Oaks LMD 95-1"/>
    <s v="280.40.28.804-6400.03"/>
    <s v="Repairs &amp; Maintenance Major Repair &amp; Contingency"/>
    <n v="0"/>
    <n v="0"/>
    <n v="-2000"/>
    <n v="-2000"/>
    <n v="0"/>
  </r>
  <r>
    <s v="280"/>
    <x v="13"/>
    <x v="3"/>
    <s v="OUTFLOWS"/>
    <s v="40"/>
    <s v="Public Works"/>
    <s v="28"/>
    <s v="LMD/CFD"/>
    <s v="804"/>
    <s v="Diamond Oaks LMD 95-1"/>
    <s v="280.40.28.804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4"/>
    <s v="Diamond Oaks LMD 95-1"/>
    <s v="280.40.28.804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4"/>
    <s v="Diamond Oaks LMD 95-1"/>
    <s v="280.40.28.804-6000.10"/>
    <s v="Professional Services Consultant"/>
    <n v="0"/>
    <n v="0"/>
    <n v="-1061"/>
    <n v="-1061"/>
    <n v="0"/>
  </r>
  <r>
    <s v="280"/>
    <x v="13"/>
    <x v="3"/>
    <s v="OUTFLOWS"/>
    <s v="40"/>
    <s v="Public Works"/>
    <s v="28"/>
    <s v="LMD/CFD"/>
    <s v="804"/>
    <s v="Diamond Oaks LMD 95-1"/>
    <s v="280.40.28.804-6240.05"/>
    <s v="Supplies-Parks Landscape Maintenance"/>
    <n v="0"/>
    <n v="0"/>
    <n v="-1100"/>
    <n v="-1100"/>
    <n v="0"/>
  </r>
  <r>
    <s v="280"/>
    <x v="13"/>
    <x v="0"/>
    <s v="INFLOWS"/>
    <s v="40"/>
    <s v="Public Works"/>
    <s v="28"/>
    <s v="LMD/CFD"/>
    <s v="805"/>
    <s v="Villa Ticino LMD 00-1"/>
    <s v="280.40.28.805-4560.02"/>
    <s v="Charges for Services-Parks LMD"/>
    <n v="0"/>
    <n v="0"/>
    <n v="18703"/>
    <n v="18703"/>
    <n v="0"/>
  </r>
  <r>
    <s v="280"/>
    <x v="13"/>
    <x v="3"/>
    <s v="OUTFLOWS"/>
    <s v="40"/>
    <s v="Public Works"/>
    <s v="28"/>
    <s v="LMD/CFD"/>
    <s v="805"/>
    <s v="Villa Ticino LMD 00-1"/>
    <s v="280.40.28.805-6600.27"/>
    <s v="Administrative Expenses Support Services-Direct Labor"/>
    <n v="0"/>
    <n v="0"/>
    <n v="-7500"/>
    <n v="-7500"/>
    <n v="0"/>
  </r>
  <r>
    <s v="280"/>
    <x v="13"/>
    <x v="3"/>
    <s v="OUTFLOWS"/>
    <s v="40"/>
    <s v="Public Works"/>
    <s v="28"/>
    <s v="LMD/CFD"/>
    <s v="805"/>
    <s v="Villa Ticino LMD 00-1"/>
    <s v="280.40.28.805-6000.11"/>
    <s v="Professional Services County Admin Fee"/>
    <n v="0"/>
    <n v="0"/>
    <n v="-182"/>
    <n v="-182"/>
    <n v="0"/>
  </r>
  <r>
    <s v="280"/>
    <x v="13"/>
    <x v="3"/>
    <s v="OUTFLOWS"/>
    <s v="40"/>
    <s v="Public Works"/>
    <s v="28"/>
    <s v="LMD/CFD"/>
    <s v="805"/>
    <s v="Villa Ticino LMD 00-1"/>
    <s v="280.40.28.805-6100.01"/>
    <s v="Utilities Electric"/>
    <n v="0"/>
    <n v="0"/>
    <n v="-125"/>
    <n v="-125"/>
    <n v="0"/>
  </r>
  <r>
    <s v="280"/>
    <x v="13"/>
    <x v="3"/>
    <s v="OUTFLOWS"/>
    <s v="40"/>
    <s v="Public Works"/>
    <s v="28"/>
    <s v="LMD/CFD"/>
    <s v="805"/>
    <s v="Villa Ticino LMD 00-1"/>
    <s v="280.40.28.805-6100.04"/>
    <s v="Utilities Water"/>
    <n v="0"/>
    <n v="0"/>
    <n v="-1500"/>
    <n v="-1500"/>
    <n v="0"/>
  </r>
  <r>
    <s v="280"/>
    <x v="13"/>
    <x v="3"/>
    <s v="OUTFLOWS"/>
    <s v="40"/>
    <s v="Public Works"/>
    <s v="28"/>
    <s v="LMD/CFD"/>
    <s v="805"/>
    <s v="Villa Ticino LMD 00-1"/>
    <s v="280.40.28.805-6400.03"/>
    <s v="Repairs &amp; Maintenance Major Repair &amp; Contingency"/>
    <n v="0"/>
    <n v="0"/>
    <n v="-1000"/>
    <n v="-1000"/>
    <n v="0"/>
  </r>
  <r>
    <s v="280"/>
    <x v="13"/>
    <x v="3"/>
    <s v="OUTFLOWS"/>
    <s v="40"/>
    <s v="Public Works"/>
    <s v="28"/>
    <s v="LMD/CFD"/>
    <s v="805"/>
    <s v="Villa Ticino LMD 00-1"/>
    <s v="280.40.28.805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5"/>
    <s v="Villa Ticino LMD 00-1"/>
    <s v="280.40.28.805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5"/>
    <s v="Villa Ticino LMD 00-1"/>
    <s v="280.40.28.805-6000.10"/>
    <s v="Professional Services Consultant"/>
    <n v="0"/>
    <n v="0"/>
    <n v="-1973"/>
    <n v="-1973"/>
    <n v="0"/>
  </r>
  <r>
    <s v="280"/>
    <x v="13"/>
    <x v="3"/>
    <s v="OUTFLOWS"/>
    <s v="40"/>
    <s v="Public Works"/>
    <s v="28"/>
    <s v="LMD/CFD"/>
    <s v="805"/>
    <s v="Villa Ticino LMD 00-1"/>
    <s v="280.40.28.805-6240.05"/>
    <s v="Supplies-Parks Landscape Maintenance"/>
    <n v="0"/>
    <n v="0"/>
    <n v="-1650"/>
    <n v="-1650"/>
    <n v="0"/>
  </r>
  <r>
    <s v="280"/>
    <x v="13"/>
    <x v="0"/>
    <s v="INFLOWS"/>
    <s v="40"/>
    <s v="Public Works"/>
    <s v="28"/>
    <s v="LMD/CFD"/>
    <s v="806"/>
    <s v="Mission Gardens LMD 00-2"/>
    <s v="280.40.28.806-4560.02"/>
    <s v="Charges for Services-Parks LMD"/>
    <n v="0"/>
    <n v="0"/>
    <n v="26073"/>
    <n v="26073"/>
    <n v="0"/>
  </r>
  <r>
    <s v="280"/>
    <x v="13"/>
    <x v="3"/>
    <s v="OUTFLOWS"/>
    <s v="40"/>
    <s v="Public Works"/>
    <s v="28"/>
    <s v="LMD/CFD"/>
    <s v="806"/>
    <s v="Mission Gardens LMD 00-2"/>
    <s v="280.40.28.806-6600.27"/>
    <s v="Administrative Expenses Support Services-Direct Labor"/>
    <n v="0"/>
    <n v="0"/>
    <n v="-15000"/>
    <n v="-15000"/>
    <n v="0"/>
  </r>
  <r>
    <s v="280"/>
    <x v="13"/>
    <x v="3"/>
    <s v="OUTFLOWS"/>
    <s v="40"/>
    <s v="Public Works"/>
    <s v="28"/>
    <s v="LMD/CFD"/>
    <s v="806"/>
    <s v="Mission Gardens LMD 00-2"/>
    <s v="280.40.28.806-6000.11"/>
    <s v="Professional Services County Admin Fee"/>
    <n v="0"/>
    <n v="0"/>
    <n v="-133"/>
    <n v="-133"/>
    <n v="0"/>
  </r>
  <r>
    <s v="280"/>
    <x v="13"/>
    <x v="3"/>
    <s v="OUTFLOWS"/>
    <s v="40"/>
    <s v="Public Works"/>
    <s v="28"/>
    <s v="LMD/CFD"/>
    <s v="806"/>
    <s v="Mission Gardens LMD 00-2"/>
    <s v="280.40.28.806-6100.01"/>
    <s v="Utilities Electric"/>
    <n v="0"/>
    <n v="0"/>
    <n v="-150"/>
    <n v="-150"/>
    <n v="0"/>
  </r>
  <r>
    <s v="280"/>
    <x v="13"/>
    <x v="3"/>
    <s v="OUTFLOWS"/>
    <s v="40"/>
    <s v="Public Works"/>
    <s v="28"/>
    <s v="LMD/CFD"/>
    <s v="806"/>
    <s v="Mission Gardens LMD 00-2"/>
    <s v="280.40.28.806-6100.04"/>
    <s v="Utilities Water"/>
    <n v="0"/>
    <n v="0"/>
    <n v="-1100"/>
    <n v="-1100"/>
    <n v="0"/>
  </r>
  <r>
    <s v="280"/>
    <x v="13"/>
    <x v="3"/>
    <s v="OUTFLOWS"/>
    <s v="40"/>
    <s v="Public Works"/>
    <s v="28"/>
    <s v="LMD/CFD"/>
    <s v="806"/>
    <s v="Mission Gardens LMD 00-2"/>
    <s v="280.40.28.806-6400.03"/>
    <s v="Repairs &amp; Maintenance Major Repair &amp; Contingency"/>
    <n v="0"/>
    <n v="0"/>
    <n v="-3000"/>
    <n v="-3000"/>
    <n v="0"/>
  </r>
  <r>
    <s v="280"/>
    <x v="13"/>
    <x v="3"/>
    <s v="OUTFLOWS"/>
    <s v="40"/>
    <s v="Public Works"/>
    <s v="28"/>
    <s v="LMD/CFD"/>
    <s v="806"/>
    <s v="Mission Gardens LMD 00-2"/>
    <s v="280.40.28.806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6"/>
    <s v="Mission Gardens LMD 00-2"/>
    <s v="280.40.28.806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6"/>
    <s v="Mission Gardens LMD 00-2"/>
    <s v="280.40.28.806-6000.10"/>
    <s v="Professional Services Consultant"/>
    <n v="0"/>
    <n v="0"/>
    <n v="-1167"/>
    <n v="-1167"/>
    <n v="0"/>
  </r>
  <r>
    <s v="280"/>
    <x v="13"/>
    <x v="3"/>
    <s v="OUTFLOWS"/>
    <s v="40"/>
    <s v="Public Works"/>
    <s v="28"/>
    <s v="LMD/CFD"/>
    <s v="806"/>
    <s v="Mission Gardens LMD 00-2"/>
    <s v="280.40.28.806-6240.05"/>
    <s v="Supplies-Parks Landscape Maintenance"/>
    <n v="0"/>
    <n v="0"/>
    <n v="-750"/>
    <n v="-750"/>
    <n v="0"/>
  </r>
  <r>
    <s v="280"/>
    <x v="13"/>
    <x v="0"/>
    <s v="INFLOWS"/>
    <s v="40"/>
    <s v="Public Works"/>
    <s v="28"/>
    <s v="LMD/CFD"/>
    <s v="807"/>
    <s v="Woodward Park LMD 00-3"/>
    <s v="280.40.28.807-4560.02"/>
    <s v="Charges for Services-Parks LMD"/>
    <n v="0"/>
    <n v="0"/>
    <n v="9782"/>
    <n v="9782"/>
    <n v="0"/>
  </r>
  <r>
    <s v="280"/>
    <x v="13"/>
    <x v="3"/>
    <s v="OUTFLOWS"/>
    <s v="40"/>
    <s v="Public Works"/>
    <s v="28"/>
    <s v="LMD/CFD"/>
    <s v="807"/>
    <s v="Woodward Park LMD 00-3"/>
    <s v="280.40.28.807-6600.27"/>
    <s v="Administrative Expenses Support Services-Direct Labor"/>
    <n v="0"/>
    <n v="0"/>
    <n v="-1200"/>
    <n v="-1200"/>
    <n v="0"/>
  </r>
  <r>
    <s v="280"/>
    <x v="13"/>
    <x v="3"/>
    <s v="OUTFLOWS"/>
    <s v="40"/>
    <s v="Public Works"/>
    <s v="28"/>
    <s v="LMD/CFD"/>
    <s v="807"/>
    <s v="Woodward Park LMD 00-3"/>
    <s v="280.40.28.807-6000.11"/>
    <s v="Professional Services County Admin Fee"/>
    <n v="0"/>
    <n v="0"/>
    <n v="-127"/>
    <n v="-127"/>
    <n v="0"/>
  </r>
  <r>
    <s v="280"/>
    <x v="13"/>
    <x v="3"/>
    <s v="OUTFLOWS"/>
    <s v="40"/>
    <s v="Public Works"/>
    <s v="28"/>
    <s v="LMD/CFD"/>
    <s v="807"/>
    <s v="Woodward Park LMD 00-3"/>
    <s v="280.40.28.807-6100.01"/>
    <s v="Utilities Electric"/>
    <n v="0"/>
    <n v="0"/>
    <n v="-135"/>
    <n v="-135"/>
    <n v="0"/>
  </r>
  <r>
    <s v="280"/>
    <x v="13"/>
    <x v="3"/>
    <s v="OUTFLOWS"/>
    <s v="40"/>
    <s v="Public Works"/>
    <s v="28"/>
    <s v="LMD/CFD"/>
    <s v="807"/>
    <s v="Woodward Park LMD 00-3"/>
    <s v="280.40.28.807-6100.04"/>
    <s v="Utilities Water"/>
    <n v="0"/>
    <n v="0"/>
    <n v="-900"/>
    <n v="-900"/>
    <n v="0"/>
  </r>
  <r>
    <s v="280"/>
    <x v="13"/>
    <x v="3"/>
    <s v="OUTFLOWS"/>
    <s v="40"/>
    <s v="Public Works"/>
    <s v="28"/>
    <s v="LMD/CFD"/>
    <s v="807"/>
    <s v="Woodward Park LMD 00-3"/>
    <s v="280.40.28.807-6400.03"/>
    <s v="Repairs &amp; Maintenance Major Repair &amp; Contingency"/>
    <n v="0"/>
    <n v="0"/>
    <n v="-500"/>
    <n v="-500"/>
    <n v="0"/>
  </r>
  <r>
    <s v="280"/>
    <x v="13"/>
    <x v="3"/>
    <s v="OUTFLOWS"/>
    <s v="40"/>
    <s v="Public Works"/>
    <s v="28"/>
    <s v="LMD/CFD"/>
    <s v="807"/>
    <s v="Woodward Park LMD 00-3"/>
    <s v="280.40.28.807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7"/>
    <s v="Woodward Park LMD 00-3"/>
    <s v="280.40.28.807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7"/>
    <s v="Woodward Park LMD 00-3"/>
    <s v="280.40.28.807-6000.10"/>
    <s v="Professional Services Consultant"/>
    <n v="0"/>
    <n v="0"/>
    <n v="-1697"/>
    <n v="-1697"/>
    <n v="0"/>
  </r>
  <r>
    <s v="280"/>
    <x v="13"/>
    <x v="3"/>
    <s v="OUTFLOWS"/>
    <s v="40"/>
    <s v="Public Works"/>
    <s v="28"/>
    <s v="LMD/CFD"/>
    <s v="807"/>
    <s v="Woodward Park LMD 00-3"/>
    <s v="280.40.28.807-6240.05"/>
    <s v="Supplies-Parks Landscape Maintenance"/>
    <n v="0"/>
    <n v="0"/>
    <n v="-450"/>
    <n v="-450"/>
    <n v="0"/>
  </r>
  <r>
    <s v="280"/>
    <x v="13"/>
    <x v="0"/>
    <s v="INFLOWS"/>
    <s v="40"/>
    <s v="Public Works"/>
    <s v="28"/>
    <s v="LMD/CFD"/>
    <s v="808"/>
    <s v="Bianchi Ranch 1 &amp; 2 LMD 00-4"/>
    <s v="280.40.28.808-4560.02"/>
    <s v="Charges for Services-Parks LMD"/>
    <n v="0"/>
    <n v="0"/>
    <n v="24689"/>
    <n v="24689"/>
    <n v="0"/>
  </r>
  <r>
    <s v="280"/>
    <x v="13"/>
    <x v="3"/>
    <s v="OUTFLOWS"/>
    <s v="40"/>
    <s v="Public Works"/>
    <s v="28"/>
    <s v="LMD/CFD"/>
    <s v="808"/>
    <s v="Bianchi Ranch 1 &amp; 2 LMD 00-4"/>
    <s v="280.40.28.808-6600.27"/>
    <s v="Administrative Expenses Support Services-Direct Labor"/>
    <n v="0"/>
    <n v="0"/>
    <n v="-19000"/>
    <n v="-19000"/>
    <n v="0"/>
  </r>
  <r>
    <s v="280"/>
    <x v="13"/>
    <x v="3"/>
    <s v="OUTFLOWS"/>
    <s v="40"/>
    <s v="Public Works"/>
    <s v="28"/>
    <s v="LMD/CFD"/>
    <s v="808"/>
    <s v="Bianchi Ranch 1 &amp; 2 LMD 00-4"/>
    <s v="280.40.28.808-6000.11"/>
    <s v="Professional Services County Admin Fee"/>
    <n v="0"/>
    <n v="0"/>
    <n v="-504"/>
    <n v="-504"/>
    <n v="0"/>
  </r>
  <r>
    <s v="280"/>
    <x v="13"/>
    <x v="3"/>
    <s v="OUTFLOWS"/>
    <s v="40"/>
    <s v="Public Works"/>
    <s v="28"/>
    <s v="LMD/CFD"/>
    <s v="808"/>
    <s v="Bianchi Ranch 1 &amp; 2 LMD 00-4"/>
    <s v="280.40.28.808-6100.01"/>
    <s v="Utilities Electric"/>
    <n v="0"/>
    <n v="0"/>
    <n v="-150"/>
    <n v="-150"/>
    <n v="0"/>
  </r>
  <r>
    <s v="280"/>
    <x v="13"/>
    <x v="3"/>
    <s v="OUTFLOWS"/>
    <s v="40"/>
    <s v="Public Works"/>
    <s v="28"/>
    <s v="LMD/CFD"/>
    <s v="808"/>
    <s v="Bianchi Ranch 1 &amp; 2 LMD 00-4"/>
    <s v="280.40.28.808-6100.04"/>
    <s v="Utilities Water"/>
    <n v="0"/>
    <n v="0"/>
    <n v="-3500"/>
    <n v="-3500"/>
    <n v="0"/>
  </r>
  <r>
    <s v="280"/>
    <x v="13"/>
    <x v="3"/>
    <s v="OUTFLOWS"/>
    <s v="40"/>
    <s v="Public Works"/>
    <s v="28"/>
    <s v="LMD/CFD"/>
    <s v="808"/>
    <s v="Bianchi Ranch 1 &amp; 2 LMD 00-4"/>
    <s v="280.40.28.808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08"/>
    <s v="Bianchi Ranch 1 &amp; 2 LMD 00-4"/>
    <s v="280.40.28.808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8"/>
    <s v="Bianchi Ranch 1 &amp; 2 LMD 00-4"/>
    <s v="280.40.28.808-6000.10"/>
    <s v="Professional Services Consultant"/>
    <n v="0"/>
    <n v="0"/>
    <n v="-1273"/>
    <n v="-1273"/>
    <n v="0"/>
  </r>
  <r>
    <s v="280"/>
    <x v="13"/>
    <x v="3"/>
    <s v="OUTFLOWS"/>
    <s v="40"/>
    <s v="Public Works"/>
    <s v="28"/>
    <s v="LMD/CFD"/>
    <s v="808"/>
    <s v="Bianchi Ranch 1 &amp; 2 LMD 00-4"/>
    <s v="280.40.28.808-6240.05"/>
    <s v="Supplies-Parks Landscape Maintenance"/>
    <n v="0"/>
    <n v="0"/>
    <n v="-3500"/>
    <n v="-3500"/>
    <n v="0"/>
  </r>
  <r>
    <s v="280"/>
    <x v="13"/>
    <x v="3"/>
    <s v="OUTFLOWS"/>
    <s v="40"/>
    <s v="Public Works"/>
    <s v="28"/>
    <s v="LMD/CFD"/>
    <s v="808"/>
    <s v="Bianchi Ranch 1 &amp; 2 LMD 00-4"/>
    <s v="280.40.28.808-6400.03"/>
    <s v="Repairs &amp; Maintenance Major Repair &amp; Contingency"/>
    <n v="0"/>
    <n v="0"/>
    <n v="-2000"/>
    <n v="-2000"/>
    <n v="0"/>
  </r>
  <r>
    <s v="280"/>
    <x v="13"/>
    <x v="0"/>
    <s v="INFLOWS"/>
    <s v="40"/>
    <s v="Public Works"/>
    <s v="28"/>
    <s v="LMD/CFD"/>
    <s v="809"/>
    <s v="Sierra Creek LMD 00-5"/>
    <s v="280.40.28.809-4560.02"/>
    <s v="Charges for Services-Parks LMD"/>
    <n v="0"/>
    <n v="0"/>
    <n v="57626"/>
    <n v="57626"/>
    <n v="0"/>
  </r>
  <r>
    <s v="280"/>
    <x v="13"/>
    <x v="3"/>
    <s v="OUTFLOWS"/>
    <s v="40"/>
    <s v="Public Works"/>
    <s v="28"/>
    <s v="LMD/CFD"/>
    <s v="809"/>
    <s v="Sierra Creek LMD 00-5"/>
    <s v="280.40.28.809-6600.27"/>
    <s v="Administrative Expenses Support Services-Direct Labor"/>
    <n v="0"/>
    <n v="0"/>
    <n v="-24000"/>
    <n v="-24000"/>
    <n v="0"/>
  </r>
  <r>
    <s v="280"/>
    <x v="13"/>
    <x v="3"/>
    <s v="OUTFLOWS"/>
    <s v="40"/>
    <s v="Public Works"/>
    <s v="28"/>
    <s v="LMD/CFD"/>
    <s v="809"/>
    <s v="Sierra Creek LMD 00-5"/>
    <s v="280.40.28.809-6000.11"/>
    <s v="Professional Services County Admin Fee"/>
    <n v="0"/>
    <n v="0"/>
    <n v="-271"/>
    <n v="-271"/>
    <n v="0"/>
  </r>
  <r>
    <s v="280"/>
    <x v="13"/>
    <x v="3"/>
    <s v="OUTFLOWS"/>
    <s v="40"/>
    <s v="Public Works"/>
    <s v="28"/>
    <s v="LMD/CFD"/>
    <s v="809"/>
    <s v="Sierra Creek LMD 00-5"/>
    <s v="280.40.28.809-6100.01"/>
    <s v="Utilities Electric"/>
    <n v="0"/>
    <n v="0"/>
    <n v="-1700"/>
    <n v="-2000"/>
    <n v="-300"/>
  </r>
  <r>
    <s v="280"/>
    <x v="13"/>
    <x v="3"/>
    <s v="OUTFLOWS"/>
    <s v="40"/>
    <s v="Public Works"/>
    <s v="28"/>
    <s v="LMD/CFD"/>
    <s v="809"/>
    <s v="Sierra Creek LMD 00-5"/>
    <s v="280.40.28.809-6100.04"/>
    <s v="Utilities Water"/>
    <n v="0"/>
    <n v="0"/>
    <n v="-18500"/>
    <n v="-18500"/>
    <n v="0"/>
  </r>
  <r>
    <s v="280"/>
    <x v="13"/>
    <x v="3"/>
    <s v="OUTFLOWS"/>
    <s v="40"/>
    <s v="Public Works"/>
    <s v="28"/>
    <s v="LMD/CFD"/>
    <s v="809"/>
    <s v="Sierra Creek LMD 00-5"/>
    <s v="280.40.28.809-6400.03"/>
    <s v="Repairs &amp; Maintenance Major Repair &amp; Contingency"/>
    <n v="0"/>
    <n v="0"/>
    <n v="-3500"/>
    <n v="-3500"/>
    <n v="0"/>
  </r>
  <r>
    <s v="280"/>
    <x v="13"/>
    <x v="3"/>
    <s v="OUTFLOWS"/>
    <s v="40"/>
    <s v="Public Works"/>
    <s v="28"/>
    <s v="LMD/CFD"/>
    <s v="809"/>
    <s v="Sierra Creek LMD 00-5"/>
    <s v="280.40.28.809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09"/>
    <s v="Sierra Creek LMD 00-5"/>
    <s v="280.40.28.809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09"/>
    <s v="Sierra Creek LMD 00-5"/>
    <s v="280.40.28.809-6000.10"/>
    <s v="Professional Services Consultant"/>
    <n v="0"/>
    <n v="0"/>
    <n v="-557"/>
    <n v="-557"/>
    <n v="0"/>
  </r>
  <r>
    <s v="280"/>
    <x v="13"/>
    <x v="3"/>
    <s v="OUTFLOWS"/>
    <s v="40"/>
    <s v="Public Works"/>
    <s v="28"/>
    <s v="LMD/CFD"/>
    <s v="809"/>
    <s v="Sierra Creek LMD 00-5"/>
    <s v="280.40.28.809-6240.05"/>
    <s v="Supplies-Parks Landscape Maintenance"/>
    <n v="0"/>
    <n v="0"/>
    <n v="-4325"/>
    <n v="-4325"/>
    <n v="0"/>
  </r>
  <r>
    <s v="280"/>
    <x v="13"/>
    <x v="0"/>
    <s v="INFLOWS"/>
    <s v="40"/>
    <s v="Public Works"/>
    <s v="28"/>
    <s v="LMD/CFD"/>
    <s v="810"/>
    <s v="Dutra Farms SW LMD 00-6"/>
    <s v="280.40.28.810-4560.02"/>
    <s v="Charges for Services-Parks LMD"/>
    <n v="0"/>
    <n v="0"/>
    <n v="21534"/>
    <n v="21534"/>
    <n v="0"/>
  </r>
  <r>
    <s v="280"/>
    <x v="13"/>
    <x v="3"/>
    <s v="OUTFLOWS"/>
    <s v="40"/>
    <s v="Public Works"/>
    <s v="28"/>
    <s v="LMD/CFD"/>
    <s v="810"/>
    <s v="Dutra Farms SW LMD 00-6"/>
    <s v="280.40.28.810-6600.27"/>
    <s v="Administrative Expenses Support Services-Direct Labor"/>
    <n v="0"/>
    <n v="0"/>
    <n v="-10000"/>
    <n v="-10000"/>
    <n v="0"/>
  </r>
  <r>
    <s v="280"/>
    <x v="13"/>
    <x v="3"/>
    <s v="OUTFLOWS"/>
    <s v="40"/>
    <s v="Public Works"/>
    <s v="28"/>
    <s v="LMD/CFD"/>
    <s v="810"/>
    <s v="Dutra Farms SW LMD 00-6"/>
    <s v="280.40.28.810-6000.11"/>
    <s v="Professional Services County Admin Fee"/>
    <n v="0"/>
    <n v="0"/>
    <n v="-187"/>
    <n v="-187"/>
    <n v="0"/>
  </r>
  <r>
    <s v="280"/>
    <x v="13"/>
    <x v="3"/>
    <s v="OUTFLOWS"/>
    <s v="40"/>
    <s v="Public Works"/>
    <s v="28"/>
    <s v="LMD/CFD"/>
    <s v="810"/>
    <s v="Dutra Farms SW LMD 00-6"/>
    <s v="280.40.28.810-6100.01"/>
    <s v="Utilities Electric"/>
    <n v="0"/>
    <n v="0"/>
    <n v="-300"/>
    <n v="-1000"/>
    <n v="-700"/>
  </r>
  <r>
    <s v="280"/>
    <x v="13"/>
    <x v="3"/>
    <s v="OUTFLOWS"/>
    <s v="40"/>
    <s v="Public Works"/>
    <s v="28"/>
    <s v="LMD/CFD"/>
    <s v="810"/>
    <s v="Dutra Farms SW LMD 00-6"/>
    <s v="280.40.28.810-6100.04"/>
    <s v="Utilities Water"/>
    <n v="0"/>
    <n v="0"/>
    <n v="-2600"/>
    <n v="-2600"/>
    <n v="0"/>
  </r>
  <r>
    <s v="280"/>
    <x v="13"/>
    <x v="3"/>
    <s v="OUTFLOWS"/>
    <s v="40"/>
    <s v="Public Works"/>
    <s v="28"/>
    <s v="LMD/CFD"/>
    <s v="810"/>
    <s v="Dutra Farms SW LMD 00-6"/>
    <s v="280.40.28.810-6400.03"/>
    <s v="Repairs &amp; Maintenance Major Repair &amp; Contingency"/>
    <n v="0"/>
    <n v="0"/>
    <n v="-2000"/>
    <n v="-2000"/>
    <n v="0"/>
  </r>
  <r>
    <s v="280"/>
    <x v="13"/>
    <x v="3"/>
    <s v="OUTFLOWS"/>
    <s v="40"/>
    <s v="Public Works"/>
    <s v="28"/>
    <s v="LMD/CFD"/>
    <s v="810"/>
    <s v="Dutra Farms SW LMD 00-6"/>
    <s v="280.40.28.810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10"/>
    <s v="Dutra Farms SW LMD 00-6"/>
    <s v="280.40.28.810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0"/>
    <s v="Dutra Farms SW LMD 00-6"/>
    <s v="280.40.28.810-6000.10"/>
    <s v="Professional Services Consultant"/>
    <n v="0"/>
    <n v="0"/>
    <n v="-674"/>
    <n v="-674"/>
    <n v="0"/>
  </r>
  <r>
    <s v="280"/>
    <x v="13"/>
    <x v="3"/>
    <s v="OUTFLOWS"/>
    <s v="40"/>
    <s v="Public Works"/>
    <s v="28"/>
    <s v="LMD/CFD"/>
    <s v="810"/>
    <s v="Dutra Farms SW LMD 00-6"/>
    <s v="280.40.28.810-6240.05"/>
    <s v="Supplies-Parks Landscape Maintenance"/>
    <n v="0"/>
    <n v="0"/>
    <n v="-1000"/>
    <n v="-1000"/>
    <n v="0"/>
  </r>
  <r>
    <s v="280"/>
    <x v="13"/>
    <x v="0"/>
    <s v="INFLOWS"/>
    <s v="40"/>
    <s v="Public Works"/>
    <s v="28"/>
    <s v="LMD/CFD"/>
    <s v="811"/>
    <s v="Spring Meadows LMD 00-7"/>
    <s v="280.40.28.811-4560.02"/>
    <s v="Charges for Services-Parks LMD"/>
    <n v="0"/>
    <n v="0"/>
    <n v="15828"/>
    <n v="15828"/>
    <n v="0"/>
  </r>
  <r>
    <s v="280"/>
    <x v="13"/>
    <x v="3"/>
    <s v="OUTFLOWS"/>
    <s v="40"/>
    <s v="Public Works"/>
    <s v="28"/>
    <s v="LMD/CFD"/>
    <s v="811"/>
    <s v="Spring Meadows LMD 00-7"/>
    <s v="280.40.28.811-6400.03"/>
    <s v="Repairs &amp; Maintenance Major Repair &amp; Contingency"/>
    <n v="0"/>
    <n v="0"/>
    <n v="0"/>
    <n v="0"/>
    <n v="0"/>
  </r>
  <r>
    <s v="280"/>
    <x v="13"/>
    <x v="3"/>
    <s v="OUTFLOWS"/>
    <s v="40"/>
    <s v="Public Works"/>
    <s v="28"/>
    <s v="LMD/CFD"/>
    <s v="811"/>
    <s v="Spring Meadows LMD 00-7"/>
    <s v="280.40.28.811-6600.27"/>
    <s v="Administrative Expenses Support Services-Direct Labor"/>
    <n v="0"/>
    <n v="0"/>
    <n v="-7000"/>
    <n v="-7000"/>
    <n v="0"/>
  </r>
  <r>
    <s v="280"/>
    <x v="13"/>
    <x v="3"/>
    <s v="OUTFLOWS"/>
    <s v="40"/>
    <s v="Public Works"/>
    <s v="28"/>
    <s v="LMD/CFD"/>
    <s v="811"/>
    <s v="Spring Meadows LMD 00-7"/>
    <s v="280.40.28.811-6000.11"/>
    <s v="Professional Services County Admin Fee"/>
    <n v="0"/>
    <n v="0"/>
    <n v="-179"/>
    <n v="-179"/>
    <n v="0"/>
  </r>
  <r>
    <s v="280"/>
    <x v="13"/>
    <x v="3"/>
    <s v="OUTFLOWS"/>
    <s v="40"/>
    <s v="Public Works"/>
    <s v="28"/>
    <s v="LMD/CFD"/>
    <s v="811"/>
    <s v="Spring Meadows LMD 00-7"/>
    <s v="280.40.28.811-6100.01"/>
    <s v="Utilities Electric"/>
    <n v="0"/>
    <n v="0"/>
    <n v="-130"/>
    <n v="-130"/>
    <n v="0"/>
  </r>
  <r>
    <s v="280"/>
    <x v="13"/>
    <x v="3"/>
    <s v="OUTFLOWS"/>
    <s v="40"/>
    <s v="Public Works"/>
    <s v="28"/>
    <s v="LMD/CFD"/>
    <s v="811"/>
    <s v="Spring Meadows LMD 00-7"/>
    <s v="280.40.28.811-6100.04"/>
    <s v="Utilities Water"/>
    <n v="0"/>
    <n v="0"/>
    <n v="-1650"/>
    <n v="-1650"/>
    <n v="0"/>
  </r>
  <r>
    <s v="280"/>
    <x v="13"/>
    <x v="3"/>
    <s v="OUTFLOWS"/>
    <s v="40"/>
    <s v="Public Works"/>
    <s v="28"/>
    <s v="LMD/CFD"/>
    <s v="811"/>
    <s v="Spring Meadows LMD 00-7"/>
    <s v="280.40.28.811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11"/>
    <s v="Spring Meadows LMD 00-7"/>
    <s v="280.40.28.811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1"/>
    <s v="Spring Meadows LMD 00-7"/>
    <s v="280.40.28.811-6000.10"/>
    <s v="Professional Services Consultant"/>
    <n v="0"/>
    <n v="0"/>
    <n v="-796"/>
    <n v="-796"/>
    <n v="0"/>
  </r>
  <r>
    <s v="280"/>
    <x v="13"/>
    <x v="3"/>
    <s v="OUTFLOWS"/>
    <s v="40"/>
    <s v="Public Works"/>
    <s v="28"/>
    <s v="LMD/CFD"/>
    <s v="811"/>
    <s v="Spring Meadows LMD 00-7"/>
    <s v="280.40.28.811-6240.05"/>
    <s v="Supplies-Parks Landscape Maintenance"/>
    <n v="0"/>
    <n v="0"/>
    <n v="-1300"/>
    <n v="-1300"/>
    <n v="0"/>
  </r>
  <r>
    <s v="280"/>
    <x v="13"/>
    <x v="0"/>
    <s v="INFLOWS"/>
    <s v="40"/>
    <s v="Public Works"/>
    <s v="28"/>
    <s v="LMD/CFD"/>
    <s v="812"/>
    <s v="Bella Vista/Dutra SW BAD 00-8"/>
    <s v="280.40.28.812-4560.02"/>
    <s v="Charges for Services-Parks LMD"/>
    <n v="0"/>
    <n v="0"/>
    <n v="16621"/>
    <n v="16621"/>
    <n v="0"/>
  </r>
  <r>
    <s v="280"/>
    <x v="13"/>
    <x v="3"/>
    <s v="OUTFLOWS"/>
    <s v="40"/>
    <s v="Public Works"/>
    <s v="28"/>
    <s v="LMD/CFD"/>
    <s v="812"/>
    <s v="Bella Vista/Dutra SW BAD 00-8"/>
    <s v="280.40.28.812-6000.11"/>
    <s v="Professional Services County Admin Fee"/>
    <n v="0"/>
    <n v="0"/>
    <n v="-114"/>
    <n v="-114"/>
    <n v="0"/>
  </r>
  <r>
    <s v="280"/>
    <x v="13"/>
    <x v="3"/>
    <s v="OUTFLOWS"/>
    <s v="40"/>
    <s v="Public Works"/>
    <s v="28"/>
    <s v="LMD/CFD"/>
    <s v="812"/>
    <s v="Bella Vista/Dutra SW BAD 00-8"/>
    <s v="280.40.28.812-6100.01"/>
    <s v="Utilities Electric"/>
    <n v="0"/>
    <n v="0"/>
    <n v="-4000"/>
    <n v="-4000"/>
    <n v="0"/>
  </r>
  <r>
    <s v="280"/>
    <x v="13"/>
    <x v="3"/>
    <s v="OUTFLOWS"/>
    <s v="40"/>
    <s v="Public Works"/>
    <s v="28"/>
    <s v="LMD/CFD"/>
    <s v="812"/>
    <s v="Bella Vista/Dutra SW BAD 00-8"/>
    <s v="280.40.28.812-6100.04"/>
    <s v="Utilities Water"/>
    <n v="0"/>
    <n v="0"/>
    <n v="-1325"/>
    <n v="-1325"/>
    <n v="0"/>
  </r>
  <r>
    <s v="280"/>
    <x v="13"/>
    <x v="3"/>
    <s v="OUTFLOWS"/>
    <s v="40"/>
    <s v="Public Works"/>
    <s v="28"/>
    <s v="LMD/CFD"/>
    <s v="812"/>
    <s v="Bella Vista/Dutra SW BAD 00-8"/>
    <s v="280.40.28.812-6400.03"/>
    <s v="Repairs &amp; Maintenance Major Repair &amp; Contingency"/>
    <n v="0"/>
    <n v="0"/>
    <n v="-200"/>
    <n v="-200"/>
    <n v="0"/>
  </r>
  <r>
    <s v="280"/>
    <x v="13"/>
    <x v="3"/>
    <s v="OUTFLOWS"/>
    <s v="40"/>
    <s v="Public Works"/>
    <s v="28"/>
    <s v="LMD/CFD"/>
    <s v="812"/>
    <s v="Bella Vista/Dutra SW BAD 00-8"/>
    <s v="280.40.28.812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12"/>
    <s v="Bella Vista/Dutra SW BAD 00-8"/>
    <s v="280.40.28.812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2"/>
    <s v="Bella Vista/Dutra SW BAD 00-8"/>
    <s v="280.40.28.812-6600.27"/>
    <s v="Administrative Expenses Support Services-Direct Labor"/>
    <n v="0"/>
    <n v="0"/>
    <n v="-4720"/>
    <n v="-4720"/>
    <n v="0"/>
  </r>
  <r>
    <s v="280"/>
    <x v="13"/>
    <x v="3"/>
    <s v="OUTFLOWS"/>
    <s v="40"/>
    <s v="Public Works"/>
    <s v="28"/>
    <s v="LMD/CFD"/>
    <s v="812"/>
    <s v="Bella Vista/Dutra SW BAD 00-8"/>
    <s v="280.40.28.812-6000.10"/>
    <s v="Professional Services Consultant"/>
    <n v="0"/>
    <n v="0"/>
    <n v="-1500"/>
    <n v="-1500"/>
    <n v="0"/>
  </r>
  <r>
    <s v="280"/>
    <x v="13"/>
    <x v="0"/>
    <s v="INFLOWS"/>
    <s v="40"/>
    <s v="Public Works"/>
    <s v="28"/>
    <s v="LMD/CFD"/>
    <s v="813"/>
    <s v="Westbrook Estates LMD 00-9"/>
    <s v="280.40.28.813-4560.02"/>
    <s v="Charges for Services-Parks LMD"/>
    <n v="0"/>
    <n v="0"/>
    <n v="10394"/>
    <n v="10394"/>
    <n v="0"/>
  </r>
  <r>
    <s v="280"/>
    <x v="13"/>
    <x v="3"/>
    <s v="OUTFLOWS"/>
    <s v="40"/>
    <s v="Public Works"/>
    <s v="28"/>
    <s v="LMD/CFD"/>
    <s v="813"/>
    <s v="Westbrook Estates LMD 00-9"/>
    <s v="280.40.28.813-6600.27"/>
    <s v="Administrative Expenses Support Services-Direct Labor"/>
    <n v="0"/>
    <n v="0"/>
    <n v="-2400"/>
    <n v="-2400"/>
    <n v="0"/>
  </r>
  <r>
    <s v="280"/>
    <x v="13"/>
    <x v="3"/>
    <s v="OUTFLOWS"/>
    <s v="40"/>
    <s v="Public Works"/>
    <s v="28"/>
    <s v="LMD/CFD"/>
    <s v="813"/>
    <s v="Westbrook Estates LMD 00-9"/>
    <s v="280.40.28.813-6000.11"/>
    <s v="Professional Services County Admin Fee"/>
    <n v="0"/>
    <n v="0"/>
    <n v="-106"/>
    <n v="-106"/>
    <n v="0"/>
  </r>
  <r>
    <s v="280"/>
    <x v="13"/>
    <x v="3"/>
    <s v="OUTFLOWS"/>
    <s v="40"/>
    <s v="Public Works"/>
    <s v="28"/>
    <s v="LMD/CFD"/>
    <s v="813"/>
    <s v="Westbrook Estates LMD 00-9"/>
    <s v="280.40.28.813-6100.01"/>
    <s v="Utilities Electric"/>
    <n v="0"/>
    <n v="0"/>
    <n v="-125"/>
    <n v="-125"/>
    <n v="0"/>
  </r>
  <r>
    <s v="280"/>
    <x v="13"/>
    <x v="3"/>
    <s v="OUTFLOWS"/>
    <s v="40"/>
    <s v="Public Works"/>
    <s v="28"/>
    <s v="LMD/CFD"/>
    <s v="813"/>
    <s v="Westbrook Estates LMD 00-9"/>
    <s v="280.40.28.813-6100.04"/>
    <s v="Utilities Water"/>
    <n v="0"/>
    <n v="0"/>
    <n v="-1100"/>
    <n v="-1100"/>
    <n v="0"/>
  </r>
  <r>
    <s v="280"/>
    <x v="13"/>
    <x v="3"/>
    <s v="OUTFLOWS"/>
    <s v="40"/>
    <s v="Public Works"/>
    <s v="28"/>
    <s v="LMD/CFD"/>
    <s v="813"/>
    <s v="Westbrook Estates LMD 00-9"/>
    <s v="280.40.28.813-6400.03"/>
    <s v="Repairs &amp; Maintenance Major Repair &amp; Contingency"/>
    <n v="0"/>
    <n v="0"/>
    <n v="-1000"/>
    <n v="-1000"/>
    <n v="0"/>
  </r>
  <r>
    <s v="280"/>
    <x v="13"/>
    <x v="3"/>
    <s v="OUTFLOWS"/>
    <s v="40"/>
    <s v="Public Works"/>
    <s v="28"/>
    <s v="LMD/CFD"/>
    <s v="813"/>
    <s v="Westbrook Estates LMD 00-9"/>
    <s v="280.40.28.813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13"/>
    <s v="Westbrook Estates LMD 00-9"/>
    <s v="280.40.28.813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3"/>
    <s v="Westbrook Estates LMD 00-9"/>
    <s v="280.40.28.813-6000.10"/>
    <s v="Professional Services Consultant"/>
    <n v="0"/>
    <n v="0"/>
    <n v="-451"/>
    <n v="-451"/>
    <n v="0"/>
  </r>
  <r>
    <s v="280"/>
    <x v="13"/>
    <x v="3"/>
    <s v="OUTFLOWS"/>
    <s v="40"/>
    <s v="Public Works"/>
    <s v="28"/>
    <s v="LMD/CFD"/>
    <s v="813"/>
    <s v="Westbrook Estates LMD 00-9"/>
    <s v="280.40.28.813-6240.05"/>
    <s v="Supplies-Parks Landscape Maintenance"/>
    <n v="0"/>
    <n v="0"/>
    <n v="-450"/>
    <n v="-450"/>
    <n v="0"/>
  </r>
  <r>
    <s v="280"/>
    <x v="13"/>
    <x v="0"/>
    <s v="INFLOWS"/>
    <s v="40"/>
    <s v="Public Works"/>
    <s v="28"/>
    <s v="LMD/CFD"/>
    <s v="814"/>
    <s v="Woodward West LMD 04-1"/>
    <s v="280.40.28.814-4560.02"/>
    <s v="Charges for Services-Parks LMD"/>
    <n v="0"/>
    <n v="0"/>
    <n v="51113"/>
    <n v="51113"/>
    <n v="0"/>
  </r>
  <r>
    <s v="280"/>
    <x v="13"/>
    <x v="3"/>
    <s v="OUTFLOWS"/>
    <s v="40"/>
    <s v="Public Works"/>
    <s v="28"/>
    <s v="LMD/CFD"/>
    <s v="814"/>
    <s v="Woodward West LMD 04-1"/>
    <s v="280.40.28.814-6600.27"/>
    <s v="Administrative Expenses Support Services-Direct Labor"/>
    <n v="0"/>
    <n v="0"/>
    <n v="-26000"/>
    <n v="-26000"/>
    <n v="0"/>
  </r>
  <r>
    <s v="280"/>
    <x v="13"/>
    <x v="3"/>
    <s v="OUTFLOWS"/>
    <s v="40"/>
    <s v="Public Works"/>
    <s v="28"/>
    <s v="LMD/CFD"/>
    <s v="814"/>
    <s v="Woodward West LMD 04-1"/>
    <s v="280.40.28.814-6000.11"/>
    <s v="Professional Services County Admin Fee"/>
    <n v="0"/>
    <n v="0"/>
    <n v="-366"/>
    <n v="-366"/>
    <n v="0"/>
  </r>
  <r>
    <s v="280"/>
    <x v="13"/>
    <x v="3"/>
    <s v="OUTFLOWS"/>
    <s v="40"/>
    <s v="Public Works"/>
    <s v="28"/>
    <s v="LMD/CFD"/>
    <s v="814"/>
    <s v="Woodward West LMD 04-1"/>
    <s v="280.40.28.814-6100.01"/>
    <s v="Utilities Electric"/>
    <n v="0"/>
    <n v="0"/>
    <n v="-125"/>
    <n v="-125"/>
    <n v="0"/>
  </r>
  <r>
    <s v="280"/>
    <x v="13"/>
    <x v="3"/>
    <s v="OUTFLOWS"/>
    <s v="40"/>
    <s v="Public Works"/>
    <s v="28"/>
    <s v="LMD/CFD"/>
    <s v="814"/>
    <s v="Woodward West LMD 04-1"/>
    <s v="280.40.28.814-6100.04"/>
    <s v="Utilities Water"/>
    <n v="0"/>
    <n v="0"/>
    <n v="-9500"/>
    <n v="-9500"/>
    <n v="0"/>
  </r>
  <r>
    <s v="280"/>
    <x v="13"/>
    <x v="3"/>
    <s v="OUTFLOWS"/>
    <s v="40"/>
    <s v="Public Works"/>
    <s v="28"/>
    <s v="LMD/CFD"/>
    <s v="814"/>
    <s v="Woodward West LMD 04-1"/>
    <s v="280.40.28.814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14"/>
    <s v="Woodward West LMD 04-1"/>
    <s v="280.40.28.814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4"/>
    <s v="Woodward West LMD 04-1"/>
    <s v="280.40.28.814-6000.10"/>
    <s v="Professional Services Consultant"/>
    <n v="0"/>
    <n v="0"/>
    <n v="-849"/>
    <n v="-849"/>
    <n v="0"/>
  </r>
  <r>
    <s v="280"/>
    <x v="13"/>
    <x v="3"/>
    <s v="OUTFLOWS"/>
    <s v="40"/>
    <s v="Public Works"/>
    <s v="28"/>
    <s v="LMD/CFD"/>
    <s v="814"/>
    <s v="Woodward West LMD 04-1"/>
    <s v="280.40.28.814-6240.05"/>
    <s v="Supplies-Parks Landscape Maintenance"/>
    <n v="0"/>
    <n v="0"/>
    <n v="-9500"/>
    <n v="-9500"/>
    <n v="0"/>
  </r>
  <r>
    <s v="280"/>
    <x v="13"/>
    <x v="3"/>
    <s v="OUTFLOWS"/>
    <s v="40"/>
    <s v="Public Works"/>
    <s v="28"/>
    <s v="LMD/CFD"/>
    <s v="814"/>
    <s v="Woodward West LMD 04-1"/>
    <s v="280.40.28.814-6400.03"/>
    <s v="Repairs &amp; Maintenance Major Repair &amp; Contingency"/>
    <n v="0"/>
    <n v="0"/>
    <n v="-6000"/>
    <n v="-6000"/>
    <n v="0"/>
  </r>
  <r>
    <s v="280"/>
    <x v="13"/>
    <x v="0"/>
    <s v="INFLOWS"/>
    <s v="40"/>
    <s v="Public Works"/>
    <s v="28"/>
    <s v="LMD/CFD"/>
    <s v="815"/>
    <s v="Jasmine Hollow LMD 04-2"/>
    <s v="280.40.28.815-4560.02"/>
    <s v="Charges for Services-Parks LMD"/>
    <n v="0"/>
    <n v="0"/>
    <n v="17572"/>
    <n v="17572"/>
    <n v="0"/>
  </r>
  <r>
    <s v="280"/>
    <x v="13"/>
    <x v="3"/>
    <s v="OUTFLOWS"/>
    <s v="40"/>
    <s v="Public Works"/>
    <s v="28"/>
    <s v="LMD/CFD"/>
    <s v="815"/>
    <s v="Jasmine Hollow LMD 04-2"/>
    <s v="280.40.28.815-6600.27"/>
    <s v="Administrative Expenses Support Services-Direct Labor"/>
    <n v="0"/>
    <n v="0"/>
    <n v="-6500"/>
    <n v="-6500"/>
    <n v="0"/>
  </r>
  <r>
    <s v="280"/>
    <x v="13"/>
    <x v="3"/>
    <s v="OUTFLOWS"/>
    <s v="40"/>
    <s v="Public Works"/>
    <s v="28"/>
    <s v="LMD/CFD"/>
    <s v="815"/>
    <s v="Jasmine Hollow LMD 04-2"/>
    <s v="280.40.28.815-6000.11"/>
    <s v="Professional Services County Admin Fee"/>
    <n v="0"/>
    <n v="0"/>
    <n v="-159"/>
    <n v="-159"/>
    <n v="0"/>
  </r>
  <r>
    <s v="280"/>
    <x v="13"/>
    <x v="3"/>
    <s v="OUTFLOWS"/>
    <s v="40"/>
    <s v="Public Works"/>
    <s v="28"/>
    <s v="LMD/CFD"/>
    <s v="815"/>
    <s v="Jasmine Hollow LMD 04-2"/>
    <s v="280.40.28.815-6100.01"/>
    <s v="Utilities Electric"/>
    <n v="0"/>
    <n v="0"/>
    <n v="-375"/>
    <n v="-375"/>
    <n v="0"/>
  </r>
  <r>
    <s v="280"/>
    <x v="13"/>
    <x v="3"/>
    <s v="OUTFLOWS"/>
    <s v="40"/>
    <s v="Public Works"/>
    <s v="28"/>
    <s v="LMD/CFD"/>
    <s v="815"/>
    <s v="Jasmine Hollow LMD 04-2"/>
    <s v="280.40.28.815-6100.04"/>
    <s v="Utilities Water"/>
    <n v="0"/>
    <n v="0"/>
    <n v="-2100"/>
    <n v="-2100"/>
    <n v="0"/>
  </r>
  <r>
    <s v="280"/>
    <x v="13"/>
    <x v="3"/>
    <s v="OUTFLOWS"/>
    <s v="40"/>
    <s v="Public Works"/>
    <s v="28"/>
    <s v="LMD/CFD"/>
    <s v="815"/>
    <s v="Jasmine Hollow LMD 04-2"/>
    <s v="280.40.28.815-6240.05"/>
    <s v="Supplies-Parks Landscape Maintenance"/>
    <n v="0"/>
    <n v="0"/>
    <n v="-680"/>
    <n v="-680"/>
    <n v="0"/>
  </r>
  <r>
    <s v="280"/>
    <x v="13"/>
    <x v="3"/>
    <s v="OUTFLOWS"/>
    <s v="40"/>
    <s v="Public Works"/>
    <s v="28"/>
    <s v="LMD/CFD"/>
    <s v="815"/>
    <s v="Jasmine Hollow LMD 04-2"/>
    <s v="280.40.28.815-6400.03"/>
    <s v="Repairs &amp; Maintenance Major Repair &amp; Contingency"/>
    <n v="0"/>
    <n v="0"/>
    <n v="-1500"/>
    <n v="-1500"/>
    <n v="0"/>
  </r>
  <r>
    <s v="280"/>
    <x v="13"/>
    <x v="3"/>
    <s v="OUTFLOWS"/>
    <s v="40"/>
    <s v="Public Works"/>
    <s v="28"/>
    <s v="LMD/CFD"/>
    <s v="815"/>
    <s v="Jasmine Hollow LMD 04-2"/>
    <s v="280.40.28.815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15"/>
    <s v="Jasmine Hollow LMD 04-2"/>
    <s v="280.40.28.815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5"/>
    <s v="Jasmine Hollow LMD 04-2"/>
    <s v="280.40.28.815-6000.10"/>
    <s v="Professional Services Consultant"/>
    <n v="0"/>
    <n v="0"/>
    <n v="-1485"/>
    <n v="-1485"/>
    <n v="0"/>
  </r>
  <r>
    <s v="280"/>
    <x v="13"/>
    <x v="0"/>
    <s v="INFLOWS"/>
    <s v="40"/>
    <s v="Public Works"/>
    <s v="28"/>
    <s v="LMD/CFD"/>
    <s v="816"/>
    <s v="Dutra Farms NE LMD 03-1"/>
    <s v="280.40.28.816-4560.02"/>
    <s v="Charges for Services-Parks LMD"/>
    <n v="0"/>
    <n v="0"/>
    <n v="29373"/>
    <n v="29373"/>
    <n v="0"/>
  </r>
  <r>
    <s v="280"/>
    <x v="13"/>
    <x v="3"/>
    <s v="OUTFLOWS"/>
    <s v="40"/>
    <s v="Public Works"/>
    <s v="28"/>
    <s v="LMD/CFD"/>
    <s v="816"/>
    <s v="Dutra Farms NE LMD 03-1"/>
    <s v="280.40.28.816-6600.27"/>
    <s v="Administrative Expenses Support Services-Direct Labor"/>
    <n v="0"/>
    <n v="0"/>
    <n v="-9250"/>
    <n v="-9250"/>
    <n v="0"/>
  </r>
  <r>
    <s v="280"/>
    <x v="13"/>
    <x v="3"/>
    <s v="OUTFLOWS"/>
    <s v="40"/>
    <s v="Public Works"/>
    <s v="28"/>
    <s v="LMD/CFD"/>
    <s v="816"/>
    <s v="Dutra Farms NE LMD 03-1"/>
    <s v="280.40.28.816-6000.11"/>
    <s v="Professional Services County Admin Fee"/>
    <n v="0"/>
    <n v="0"/>
    <n v="-134"/>
    <n v="-134"/>
    <n v="0"/>
  </r>
  <r>
    <s v="280"/>
    <x v="13"/>
    <x v="3"/>
    <s v="OUTFLOWS"/>
    <s v="40"/>
    <s v="Public Works"/>
    <s v="28"/>
    <s v="LMD/CFD"/>
    <s v="816"/>
    <s v="Dutra Farms NE LMD 03-1"/>
    <s v="280.40.28.816-6100.01"/>
    <s v="Utilities Electric"/>
    <n v="0"/>
    <n v="0"/>
    <n v="-420"/>
    <n v="-420"/>
    <n v="0"/>
  </r>
  <r>
    <s v="280"/>
    <x v="13"/>
    <x v="3"/>
    <s v="OUTFLOWS"/>
    <s v="40"/>
    <s v="Public Works"/>
    <s v="28"/>
    <s v="LMD/CFD"/>
    <s v="816"/>
    <s v="Dutra Farms NE LMD 03-1"/>
    <s v="280.40.28.816-6100.04"/>
    <s v="Utilities Water"/>
    <n v="0"/>
    <n v="0"/>
    <n v="-9250"/>
    <n v="-9250"/>
    <n v="0"/>
  </r>
  <r>
    <s v="280"/>
    <x v="13"/>
    <x v="3"/>
    <s v="OUTFLOWS"/>
    <s v="40"/>
    <s v="Public Works"/>
    <s v="28"/>
    <s v="LMD/CFD"/>
    <s v="816"/>
    <s v="Dutra Farms NE LMD 03-1"/>
    <s v="280.40.28.816-6400.03"/>
    <s v="Repairs &amp; Maintenance Major Repair &amp; Contingency"/>
    <n v="0"/>
    <n v="0"/>
    <n v="-3000"/>
    <n v="-3000"/>
    <n v="0"/>
  </r>
  <r>
    <s v="280"/>
    <x v="13"/>
    <x v="3"/>
    <s v="OUTFLOWS"/>
    <s v="40"/>
    <s v="Public Works"/>
    <s v="28"/>
    <s v="LMD/CFD"/>
    <s v="816"/>
    <s v="Dutra Farms NE LMD 03-1"/>
    <s v="280.40.28.816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16"/>
    <s v="Dutra Farms NE LMD 03-1"/>
    <s v="280.40.28.816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6"/>
    <s v="Dutra Farms NE LMD 03-1"/>
    <s v="280.40.28.816-6000.10"/>
    <s v="Professional Services Consultant"/>
    <n v="0"/>
    <n v="0"/>
    <n v="-446"/>
    <n v="-446"/>
    <n v="0"/>
  </r>
  <r>
    <s v="280"/>
    <x v="13"/>
    <x v="3"/>
    <s v="OUTFLOWS"/>
    <s v="40"/>
    <s v="Public Works"/>
    <s v="28"/>
    <s v="LMD/CFD"/>
    <s v="816"/>
    <s v="Dutra Farms NE LMD 03-1"/>
    <s v="280.40.28.816-6240.05"/>
    <s v="Supplies-Parks Landscape Maintenance"/>
    <n v="0"/>
    <n v="0"/>
    <n v="-2100"/>
    <n v="-2100"/>
    <n v="0"/>
  </r>
  <r>
    <s v="280"/>
    <x v="13"/>
    <x v="0"/>
    <s v="INFLOWS"/>
    <s v="40"/>
    <s v="Public Works"/>
    <s v="28"/>
    <s v="LMD/CFD"/>
    <s v="817"/>
    <s v="Antigua LMD 05-1"/>
    <s v="280.40.28.817-4560.02"/>
    <s v="Charges for Services-Parks LMD"/>
    <n v="0"/>
    <n v="0"/>
    <n v="59718"/>
    <n v="59718"/>
    <n v="0"/>
  </r>
  <r>
    <s v="280"/>
    <x v="13"/>
    <x v="3"/>
    <s v="OUTFLOWS"/>
    <s v="40"/>
    <s v="Public Works"/>
    <s v="28"/>
    <s v="LMD/CFD"/>
    <s v="817"/>
    <s v="Antigua LMD 05-1"/>
    <s v="280.40.28.817-6400.03"/>
    <s v="Repairs &amp; Maintenance Major Repair &amp; Contingency"/>
    <n v="0"/>
    <n v="0"/>
    <n v="-3000"/>
    <n v="-3000"/>
    <n v="0"/>
  </r>
  <r>
    <s v="280"/>
    <x v="13"/>
    <x v="3"/>
    <s v="OUTFLOWS"/>
    <s v="40"/>
    <s v="Public Works"/>
    <s v="28"/>
    <s v="LMD/CFD"/>
    <s v="817"/>
    <s v="Antigua LMD 05-1"/>
    <s v="280.40.28.817-6600.27"/>
    <s v="Administrative Expenses Support Services-Direct Labor"/>
    <n v="0"/>
    <n v="0"/>
    <n v="-36000"/>
    <n v="-36000"/>
    <n v="0"/>
  </r>
  <r>
    <s v="280"/>
    <x v="13"/>
    <x v="3"/>
    <s v="OUTFLOWS"/>
    <s v="40"/>
    <s v="Public Works"/>
    <s v="28"/>
    <s v="LMD/CFD"/>
    <s v="817"/>
    <s v="Antigua LMD 05-1"/>
    <s v="280.40.28.817-6000.11"/>
    <s v="Professional Services County Admin Fee"/>
    <n v="0"/>
    <n v="0"/>
    <n v="-382"/>
    <n v="-382"/>
    <n v="0"/>
  </r>
  <r>
    <s v="280"/>
    <x v="13"/>
    <x v="3"/>
    <s v="OUTFLOWS"/>
    <s v="40"/>
    <s v="Public Works"/>
    <s v="28"/>
    <s v="LMD/CFD"/>
    <s v="817"/>
    <s v="Antigua LMD 05-1"/>
    <s v="280.40.28.817-6100.01"/>
    <s v="Utilities Electric"/>
    <n v="0"/>
    <n v="0"/>
    <n v="-300"/>
    <n v="-300"/>
    <n v="0"/>
  </r>
  <r>
    <s v="280"/>
    <x v="13"/>
    <x v="3"/>
    <s v="OUTFLOWS"/>
    <s v="40"/>
    <s v="Public Works"/>
    <s v="28"/>
    <s v="LMD/CFD"/>
    <s v="817"/>
    <s v="Antigua LMD 05-1"/>
    <s v="280.40.28.817-6100.04"/>
    <s v="Utilities Water"/>
    <n v="0"/>
    <n v="0"/>
    <n v="-9000"/>
    <n v="-9000"/>
    <n v="0"/>
  </r>
  <r>
    <s v="280"/>
    <x v="13"/>
    <x v="3"/>
    <s v="OUTFLOWS"/>
    <s v="40"/>
    <s v="Public Works"/>
    <s v="28"/>
    <s v="LMD/CFD"/>
    <s v="817"/>
    <s v="Antigua LMD 05-1"/>
    <s v="280.40.28.817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17"/>
    <s v="Antigua LMD 05-1"/>
    <s v="280.40.28.817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7"/>
    <s v="Antigua LMD 05-1"/>
    <s v="280.40.28.817-6000.10"/>
    <s v="Professional Services Consultant"/>
    <n v="0"/>
    <n v="0"/>
    <n v="-774"/>
    <n v="-774"/>
    <n v="0"/>
  </r>
  <r>
    <s v="280"/>
    <x v="13"/>
    <x v="3"/>
    <s v="OUTFLOWS"/>
    <s v="40"/>
    <s v="Public Works"/>
    <s v="28"/>
    <s v="LMD/CFD"/>
    <s v="817"/>
    <s v="Antigua LMD 05-1"/>
    <s v="280.40.28.817-6240.05"/>
    <s v="Supplies-Parks Landscape Maintenance"/>
    <n v="0"/>
    <n v="0"/>
    <n v="-5500"/>
    <n v="-5500"/>
    <n v="0"/>
  </r>
  <r>
    <s v="280"/>
    <x v="13"/>
    <x v="0"/>
    <s v="INFLOWS"/>
    <s v="40"/>
    <s v="Public Works"/>
    <s v="28"/>
    <s v="LMD/CFD"/>
    <s v="818"/>
    <s v="Terra Bella LMD 05-2"/>
    <s v="280.40.28.818-4560.02"/>
    <s v="Charges for Services-Parks LMD"/>
    <n v="0"/>
    <n v="0"/>
    <n v="79201"/>
    <n v="79201"/>
    <n v="0"/>
  </r>
  <r>
    <s v="280"/>
    <x v="13"/>
    <x v="3"/>
    <s v="OUTFLOWS"/>
    <s v="40"/>
    <s v="Public Works"/>
    <s v="28"/>
    <s v="LMD/CFD"/>
    <s v="818"/>
    <s v="Terra Bella LMD 05-2"/>
    <s v="280.40.28.818-6400.03"/>
    <s v="Repairs &amp; Maintenance Major Repair &amp; Contingency"/>
    <n v="0"/>
    <n v="0"/>
    <n v="-3000"/>
    <n v="-3000"/>
    <n v="0"/>
  </r>
  <r>
    <s v="280"/>
    <x v="13"/>
    <x v="3"/>
    <s v="OUTFLOWS"/>
    <s v="40"/>
    <s v="Public Works"/>
    <s v="28"/>
    <s v="LMD/CFD"/>
    <s v="818"/>
    <s v="Terra Bella LMD 05-2"/>
    <s v="280.40.28.818-6600.27"/>
    <s v="Administrative Expenses Support Services-Direct Labor"/>
    <n v="0"/>
    <n v="0"/>
    <n v="-32000"/>
    <n v="-32000"/>
    <n v="0"/>
  </r>
  <r>
    <s v="280"/>
    <x v="13"/>
    <x v="3"/>
    <s v="OUTFLOWS"/>
    <s v="40"/>
    <s v="Public Works"/>
    <s v="28"/>
    <s v="LMD/CFD"/>
    <s v="818"/>
    <s v="Terra Bella LMD 05-2"/>
    <s v="280.40.28.818-6000.11"/>
    <s v="Professional Services County Admin Fee"/>
    <n v="0"/>
    <n v="0"/>
    <n v="-484"/>
    <n v="-484"/>
    <n v="0"/>
  </r>
  <r>
    <s v="280"/>
    <x v="13"/>
    <x v="3"/>
    <s v="OUTFLOWS"/>
    <s v="40"/>
    <s v="Public Works"/>
    <s v="28"/>
    <s v="LMD/CFD"/>
    <s v="818"/>
    <s v="Terra Bella LMD 05-2"/>
    <s v="280.40.28.818-6100.01"/>
    <s v="Utilities Electric"/>
    <n v="0"/>
    <n v="0"/>
    <n v="-3500"/>
    <n v="-5000"/>
    <n v="-1500"/>
  </r>
  <r>
    <s v="280"/>
    <x v="13"/>
    <x v="3"/>
    <s v="OUTFLOWS"/>
    <s v="40"/>
    <s v="Public Works"/>
    <s v="28"/>
    <s v="LMD/CFD"/>
    <s v="818"/>
    <s v="Terra Bella LMD 05-2"/>
    <s v="280.40.28.818-6100.04"/>
    <s v="Utilities Water"/>
    <n v="0"/>
    <n v="0"/>
    <n v="-6000"/>
    <n v="-6000"/>
    <n v="0"/>
  </r>
  <r>
    <s v="280"/>
    <x v="13"/>
    <x v="3"/>
    <s v="OUTFLOWS"/>
    <s v="40"/>
    <s v="Public Works"/>
    <s v="28"/>
    <s v="LMD/CFD"/>
    <s v="818"/>
    <s v="Terra Bella LMD 05-2"/>
    <s v="280.40.28.818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18"/>
    <s v="Terra Bella LMD 05-2"/>
    <s v="280.40.28.818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8"/>
    <s v="Terra Bella LMD 05-2"/>
    <s v="280.40.28.818-6000.10"/>
    <s v="Professional Services Consultant"/>
    <n v="0"/>
    <n v="0"/>
    <n v="-955"/>
    <n v="-955"/>
    <n v="0"/>
  </r>
  <r>
    <s v="280"/>
    <x v="13"/>
    <x v="3"/>
    <s v="OUTFLOWS"/>
    <s v="40"/>
    <s v="Public Works"/>
    <s v="28"/>
    <s v="LMD/CFD"/>
    <s v="818"/>
    <s v="Terra Bella LMD 05-2"/>
    <s v="280.40.28.818-6240.05"/>
    <s v="Supplies-Parks Landscape Maintenance"/>
    <n v="0"/>
    <n v="0"/>
    <n v="-8500"/>
    <n v="-8500"/>
    <n v="0"/>
  </r>
  <r>
    <s v="280"/>
    <x v="13"/>
    <x v="4"/>
    <s v="OUTFLOWS"/>
    <s v="40"/>
    <s v="Public Works"/>
    <s v="28"/>
    <s v="LMD/CFD"/>
    <s v="818"/>
    <s v="Terra Bella LMD 05-2"/>
    <s v="280.40.28.818-8300.22"/>
    <s v="Capital Improvements-Parks LMD Well"/>
    <n v="0"/>
    <n v="0"/>
    <n v="-10000"/>
    <n v="-10000"/>
    <n v="0"/>
  </r>
  <r>
    <s v="280"/>
    <x v="13"/>
    <x v="4"/>
    <s v="OUTFLOWS"/>
    <s v="40"/>
    <s v="Public Works"/>
    <s v="28"/>
    <s v="LMD/CFD"/>
    <s v="818"/>
    <s v="Terra Bella LMD 05-2"/>
    <s v="280.40.28.818-8300.97"/>
    <s v="Capital Improvements-Parks LMD Cap Reserve"/>
    <n v="0"/>
    <n v="0"/>
    <n v="-10000"/>
    <n v="-10000"/>
    <n v="0"/>
  </r>
  <r>
    <s v="280"/>
    <x v="13"/>
    <x v="0"/>
    <s v="INFLOWS"/>
    <s v="40"/>
    <s v="Public Works"/>
    <s v="28"/>
    <s v="LMD/CFD"/>
    <s v="819"/>
    <s v="Paseo West LMD 05-3"/>
    <s v="280.40.28.819-4560.02"/>
    <s v="Charges for Services-Parks LMD"/>
    <n v="0"/>
    <n v="0"/>
    <n v="61455"/>
    <n v="61455"/>
    <n v="0"/>
  </r>
  <r>
    <s v="280"/>
    <x v="13"/>
    <x v="3"/>
    <s v="OUTFLOWS"/>
    <s v="40"/>
    <s v="Public Works"/>
    <s v="28"/>
    <s v="LMD/CFD"/>
    <s v="819"/>
    <s v="Paseo West LMD 05-3"/>
    <s v="280.40.28.819-6400.03"/>
    <s v="Repairs &amp; Maintenance Major Repair &amp; Contingency"/>
    <n v="0"/>
    <n v="0"/>
    <n v="-3000"/>
    <n v="-3000"/>
    <n v="0"/>
  </r>
  <r>
    <s v="280"/>
    <x v="13"/>
    <x v="3"/>
    <s v="OUTFLOWS"/>
    <s v="40"/>
    <s v="Public Works"/>
    <s v="28"/>
    <s v="LMD/CFD"/>
    <s v="819"/>
    <s v="Paseo West LMD 05-3"/>
    <s v="280.40.28.819-6600.27"/>
    <s v="Administrative Expenses Support Services-Direct Labor"/>
    <n v="0"/>
    <n v="0"/>
    <n v="-36000"/>
    <n v="-36000"/>
    <n v="0"/>
  </r>
  <r>
    <s v="280"/>
    <x v="13"/>
    <x v="3"/>
    <s v="OUTFLOWS"/>
    <s v="40"/>
    <s v="Public Works"/>
    <s v="28"/>
    <s v="LMD/CFD"/>
    <s v="819"/>
    <s v="Paseo West LMD 05-3"/>
    <s v="280.40.28.819-6000.11"/>
    <s v="Professional Services County Admin Fee"/>
    <n v="0"/>
    <n v="0"/>
    <n v="-637"/>
    <n v="-637"/>
    <n v="0"/>
  </r>
  <r>
    <s v="280"/>
    <x v="13"/>
    <x v="3"/>
    <s v="OUTFLOWS"/>
    <s v="40"/>
    <s v="Public Works"/>
    <s v="28"/>
    <s v="LMD/CFD"/>
    <s v="819"/>
    <s v="Paseo West LMD 05-3"/>
    <s v="280.40.28.819-6100.01"/>
    <s v="Utilities Electric"/>
    <n v="0"/>
    <n v="0"/>
    <n v="-325"/>
    <n v="-325"/>
    <n v="0"/>
  </r>
  <r>
    <s v="280"/>
    <x v="13"/>
    <x v="3"/>
    <s v="OUTFLOWS"/>
    <s v="40"/>
    <s v="Public Works"/>
    <s v="28"/>
    <s v="LMD/CFD"/>
    <s v="819"/>
    <s v="Paseo West LMD 05-3"/>
    <s v="280.40.28.819-6100.04"/>
    <s v="Utilities Water"/>
    <n v="0"/>
    <n v="0"/>
    <n v="-10500"/>
    <n v="-10500"/>
    <n v="0"/>
  </r>
  <r>
    <s v="280"/>
    <x v="13"/>
    <x v="3"/>
    <s v="OUTFLOWS"/>
    <s v="40"/>
    <s v="Public Works"/>
    <s v="28"/>
    <s v="LMD/CFD"/>
    <s v="819"/>
    <s v="Paseo West LMD 05-3"/>
    <s v="280.40.28.819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19"/>
    <s v="Paseo West LMD 05-3"/>
    <s v="280.40.28.819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19"/>
    <s v="Paseo West LMD 05-3"/>
    <s v="280.40.28.819-6000.10"/>
    <s v="Professional Services Consultant"/>
    <n v="0"/>
    <n v="0"/>
    <n v="-1220"/>
    <n v="-1220"/>
    <n v="0"/>
  </r>
  <r>
    <s v="280"/>
    <x v="13"/>
    <x v="3"/>
    <s v="OUTFLOWS"/>
    <s v="40"/>
    <s v="Public Works"/>
    <s v="28"/>
    <s v="LMD/CFD"/>
    <s v="819"/>
    <s v="Paseo West LMD 05-3"/>
    <s v="280.40.28.819-6240.05"/>
    <s v="Supplies-Parks Landscape Maintenance"/>
    <n v="0"/>
    <n v="0"/>
    <n v="-5000"/>
    <n v="-5000"/>
    <n v="0"/>
  </r>
  <r>
    <s v="280"/>
    <x v="13"/>
    <x v="0"/>
    <s v="INFLOWS"/>
    <s v="40"/>
    <s v="Public Works"/>
    <s v="28"/>
    <s v="LMD/CFD"/>
    <s v="820"/>
    <s v="Rodoni Estates LMD 06-2"/>
    <s v="280.40.28.820-4560.02"/>
    <s v="Charges for Services-Parks LMD"/>
    <n v="0"/>
    <n v="0"/>
    <n v="69390"/>
    <n v="69390"/>
    <n v="0"/>
  </r>
  <r>
    <s v="280"/>
    <x v="13"/>
    <x v="3"/>
    <s v="OUTFLOWS"/>
    <s v="40"/>
    <s v="Public Works"/>
    <s v="28"/>
    <s v="LMD/CFD"/>
    <s v="820"/>
    <s v="Rodoni Estates LMD 06-2"/>
    <s v="280.40.28.820-6400.03"/>
    <s v="Repairs &amp; Maintenance Major Repair &amp; Contingency"/>
    <n v="0"/>
    <n v="0"/>
    <n v="-5000"/>
    <n v="-5000"/>
    <n v="0"/>
  </r>
  <r>
    <s v="280"/>
    <x v="13"/>
    <x v="3"/>
    <s v="OUTFLOWS"/>
    <s v="40"/>
    <s v="Public Works"/>
    <s v="28"/>
    <s v="LMD/CFD"/>
    <s v="820"/>
    <s v="Rodoni Estates LMD 06-2"/>
    <s v="280.40.28.820-6600.27"/>
    <s v="Administrative Expenses Support Services-Direct Labor"/>
    <n v="0"/>
    <n v="0"/>
    <n v="-35000"/>
    <n v="-35000"/>
    <n v="0"/>
  </r>
  <r>
    <s v="280"/>
    <x v="13"/>
    <x v="3"/>
    <s v="OUTFLOWS"/>
    <s v="40"/>
    <s v="Public Works"/>
    <s v="28"/>
    <s v="LMD/CFD"/>
    <s v="820"/>
    <s v="Rodoni Estates LMD 06-2"/>
    <s v="280.40.28.820-6000.11"/>
    <s v="Professional Services County Admin Fee"/>
    <n v="0"/>
    <n v="0"/>
    <n v="-318"/>
    <n v="-318"/>
    <n v="0"/>
  </r>
  <r>
    <s v="280"/>
    <x v="13"/>
    <x v="3"/>
    <s v="OUTFLOWS"/>
    <s v="40"/>
    <s v="Public Works"/>
    <s v="28"/>
    <s v="LMD/CFD"/>
    <s v="820"/>
    <s v="Rodoni Estates LMD 06-2"/>
    <s v="280.40.28.820-6100.01"/>
    <s v="Utilities Electric"/>
    <n v="0"/>
    <n v="0"/>
    <n v="-2000"/>
    <n v="-2000"/>
    <n v="0"/>
  </r>
  <r>
    <s v="280"/>
    <x v="13"/>
    <x v="3"/>
    <s v="OUTFLOWS"/>
    <s v="40"/>
    <s v="Public Works"/>
    <s v="28"/>
    <s v="LMD/CFD"/>
    <s v="820"/>
    <s v="Rodoni Estates LMD 06-2"/>
    <s v="280.40.28.820-6100.04"/>
    <s v="Utilities Water"/>
    <n v="0"/>
    <n v="0"/>
    <n v="-6500"/>
    <n v="-6500"/>
    <n v="0"/>
  </r>
  <r>
    <s v="280"/>
    <x v="13"/>
    <x v="3"/>
    <s v="OUTFLOWS"/>
    <s v="40"/>
    <s v="Public Works"/>
    <s v="28"/>
    <s v="LMD/CFD"/>
    <s v="820"/>
    <s v="Rodoni Estates LMD 06-2"/>
    <s v="280.40.28.820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20"/>
    <s v="Rodoni Estates LMD 06-2"/>
    <s v="280.40.28.820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0"/>
    <s v="Rodoni Estates LMD 06-2"/>
    <s v="280.40.28.820-6000.10"/>
    <s v="Professional Services Consultant"/>
    <n v="0"/>
    <n v="0"/>
    <n v="-610"/>
    <n v="-610"/>
    <n v="0"/>
  </r>
  <r>
    <s v="280"/>
    <x v="13"/>
    <x v="3"/>
    <s v="OUTFLOWS"/>
    <s v="40"/>
    <s v="Public Works"/>
    <s v="28"/>
    <s v="LMD/CFD"/>
    <s v="820"/>
    <s v="Rodoni Estates LMD 06-2"/>
    <s v="280.40.28.820-6240.05"/>
    <s v="Supplies-Parks Landscape Maintenance"/>
    <n v="0"/>
    <n v="0"/>
    <n v="-5200"/>
    <n v="-5200"/>
    <n v="0"/>
  </r>
  <r>
    <s v="280"/>
    <x v="13"/>
    <x v="4"/>
    <s v="OUTFLOWS"/>
    <s v="40"/>
    <s v="Public Works"/>
    <s v="28"/>
    <s v="LMD/CFD"/>
    <s v="820"/>
    <s v="Rodoni Estates LMD 06-2"/>
    <s v="280.40.28.820-8300.22"/>
    <s v="Capital Improvements-Parks LMD Well"/>
    <n v="0"/>
    <n v="0"/>
    <n v="-5000"/>
    <n v="-5000"/>
    <n v="0"/>
  </r>
  <r>
    <s v="280"/>
    <x v="13"/>
    <x v="4"/>
    <s v="OUTFLOWS"/>
    <s v="40"/>
    <s v="Public Works"/>
    <s v="28"/>
    <s v="LMD/CFD"/>
    <s v="820"/>
    <s v="Rodoni Estates LMD 06-2"/>
    <s v="280.40.28.820-8300.23"/>
    <s v="Capital Improvements-Parks Improvements"/>
    <n v="0"/>
    <n v="0"/>
    <n v="-5000"/>
    <n v="-5000"/>
    <n v="0"/>
  </r>
  <r>
    <s v="280"/>
    <x v="13"/>
    <x v="0"/>
    <s v="INFLOWS"/>
    <s v="40"/>
    <s v="Public Works"/>
    <s v="28"/>
    <s v="LMD/CFD"/>
    <s v="821"/>
    <s v="Dutra Estates BAD 05-1"/>
    <s v="280.40.28.821-4560.02"/>
    <s v="Charges for Services-Parks LMD"/>
    <n v="0"/>
    <n v="0"/>
    <n v="26364"/>
    <n v="26364"/>
    <n v="0"/>
  </r>
  <r>
    <s v="280"/>
    <x v="13"/>
    <x v="3"/>
    <s v="OUTFLOWS"/>
    <s v="40"/>
    <s v="Public Works"/>
    <s v="28"/>
    <s v="LMD/CFD"/>
    <s v="821"/>
    <s v="Dutra Estates BAD 05-1"/>
    <s v="280.40.28.821-6000.11"/>
    <s v="Professional Services County Admin Fee"/>
    <n v="0"/>
    <n v="0"/>
    <n v="-562"/>
    <n v="-562"/>
    <n v="0"/>
  </r>
  <r>
    <s v="280"/>
    <x v="13"/>
    <x v="3"/>
    <s v="OUTFLOWS"/>
    <s v="40"/>
    <s v="Public Works"/>
    <s v="28"/>
    <s v="LMD/CFD"/>
    <s v="821"/>
    <s v="Dutra Estates BAD 05-1"/>
    <s v="280.40.28.821-6240.05"/>
    <s v="Supplies-Parks Landscape Maintenance"/>
    <n v="0"/>
    <n v="0"/>
    <n v="-736"/>
    <n v="-736"/>
    <n v="0"/>
  </r>
  <r>
    <s v="280"/>
    <x v="13"/>
    <x v="3"/>
    <s v="OUTFLOWS"/>
    <s v="40"/>
    <s v="Public Works"/>
    <s v="28"/>
    <s v="LMD/CFD"/>
    <s v="821"/>
    <s v="Dutra Estates BAD 05-1"/>
    <s v="280.40.28.821-6375.03"/>
    <s v="Operating Fees SSJID Drainage"/>
    <n v="0"/>
    <n v="0"/>
    <n v="-17800"/>
    <n v="-17800"/>
    <n v="0"/>
  </r>
  <r>
    <s v="280"/>
    <x v="13"/>
    <x v="3"/>
    <s v="OUTFLOWS"/>
    <s v="40"/>
    <s v="Public Works"/>
    <s v="28"/>
    <s v="LMD/CFD"/>
    <s v="821"/>
    <s v="Dutra Estates BAD 05-1"/>
    <s v="280.40.28.821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21"/>
    <s v="Dutra Estates BAD 05-1"/>
    <s v="280.40.28.821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1"/>
    <s v="Dutra Estates BAD 05-1"/>
    <s v="280.40.28.821-6000.10"/>
    <s v="Professional Services Consultant"/>
    <n v="0"/>
    <n v="0"/>
    <n v="-2493"/>
    <n v="-2493"/>
    <n v="0"/>
  </r>
  <r>
    <s v="280"/>
    <x v="13"/>
    <x v="0"/>
    <s v="INFLOWS"/>
    <s v="40"/>
    <s v="Public Works"/>
    <s v="28"/>
    <s v="LMD/CFD"/>
    <s v="822"/>
    <s v="Dutra Estates LMD 05-4"/>
    <s v="280.40.28.822-4560.02"/>
    <s v="Charges for Services-Parks LMD"/>
    <n v="0"/>
    <n v="0"/>
    <n v="63625"/>
    <n v="63625"/>
    <n v="0"/>
  </r>
  <r>
    <s v="280"/>
    <x v="13"/>
    <x v="3"/>
    <s v="OUTFLOWS"/>
    <s v="40"/>
    <s v="Public Works"/>
    <s v="28"/>
    <s v="LMD/CFD"/>
    <s v="822"/>
    <s v="Dutra Estates LMD 05-4"/>
    <s v="280.40.28.822-6600.27"/>
    <s v="Administrative Expenses Support Services-Direct Labor"/>
    <n v="0"/>
    <n v="0"/>
    <n v="-37000"/>
    <n v="-37000"/>
    <n v="0"/>
  </r>
  <r>
    <s v="280"/>
    <x v="13"/>
    <x v="3"/>
    <s v="OUTFLOWS"/>
    <s v="40"/>
    <s v="Public Works"/>
    <s v="28"/>
    <s v="LMD/CFD"/>
    <s v="822"/>
    <s v="Dutra Estates LMD 05-4"/>
    <s v="280.40.28.822-6000.11"/>
    <s v="Professional Services County Admin Fee"/>
    <n v="0"/>
    <n v="0"/>
    <n v="-292"/>
    <n v="-292"/>
    <n v="0"/>
  </r>
  <r>
    <s v="280"/>
    <x v="13"/>
    <x v="3"/>
    <s v="OUTFLOWS"/>
    <s v="40"/>
    <s v="Public Works"/>
    <s v="28"/>
    <s v="LMD/CFD"/>
    <s v="822"/>
    <s v="Dutra Estates LMD 05-4"/>
    <s v="280.40.28.822-6100.01"/>
    <s v="Utilities Electric"/>
    <n v="0"/>
    <n v="0"/>
    <n v="-425"/>
    <n v="-425"/>
    <n v="0"/>
  </r>
  <r>
    <s v="280"/>
    <x v="13"/>
    <x v="3"/>
    <s v="OUTFLOWS"/>
    <s v="40"/>
    <s v="Public Works"/>
    <s v="28"/>
    <s v="LMD/CFD"/>
    <s v="822"/>
    <s v="Dutra Estates LMD 05-4"/>
    <s v="280.40.28.822-6100.04"/>
    <s v="Utilities Water"/>
    <n v="0"/>
    <n v="0"/>
    <n v="-6300"/>
    <n v="-6300"/>
    <n v="0"/>
  </r>
  <r>
    <s v="280"/>
    <x v="13"/>
    <x v="3"/>
    <s v="OUTFLOWS"/>
    <s v="40"/>
    <s v="Public Works"/>
    <s v="28"/>
    <s v="LMD/CFD"/>
    <s v="822"/>
    <s v="Dutra Estates LMD 05-4"/>
    <s v="280.40.28.822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22"/>
    <s v="Dutra Estates LMD 05-4"/>
    <s v="280.40.28.822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2"/>
    <s v="Dutra Estates LMD 05-4"/>
    <s v="280.40.28.822-6000.10"/>
    <s v="Professional Services Consultant"/>
    <n v="0"/>
    <n v="0"/>
    <n v="-2546"/>
    <n v="-2546"/>
    <n v="0"/>
  </r>
  <r>
    <s v="280"/>
    <x v="13"/>
    <x v="3"/>
    <s v="OUTFLOWS"/>
    <s v="40"/>
    <s v="Public Works"/>
    <s v="28"/>
    <s v="LMD/CFD"/>
    <s v="822"/>
    <s v="Dutra Estates LMD 05-4"/>
    <s v="280.40.28.822-6240.05"/>
    <s v="Supplies-Parks Landscape Maintenance"/>
    <n v="0"/>
    <n v="0"/>
    <n v="-4300"/>
    <n v="-4300"/>
    <n v="0"/>
  </r>
  <r>
    <s v="280"/>
    <x v="13"/>
    <x v="3"/>
    <s v="OUTFLOWS"/>
    <s v="40"/>
    <s v="Public Works"/>
    <s v="28"/>
    <s v="LMD/CFD"/>
    <s v="822"/>
    <s v="Dutra Estates LMD 05-4"/>
    <s v="280.40.28.822-6400.03"/>
    <s v="Repairs &amp; Maintenance Major Repair &amp; Contingency"/>
    <n v="0"/>
    <n v="0"/>
    <n v="-8000"/>
    <n v="-8000"/>
    <n v="0"/>
  </r>
  <r>
    <s v="280"/>
    <x v="13"/>
    <x v="0"/>
    <s v="INFLOWS"/>
    <s v="40"/>
    <s v="Public Works"/>
    <s v="28"/>
    <s v="LMD/CFD"/>
    <s v="823"/>
    <s v="Tesoro LMD 06-1"/>
    <s v="280.40.28.823-4560.02"/>
    <s v="Charges for Services-Parks LMD"/>
    <n v="0"/>
    <n v="0"/>
    <n v="125799"/>
    <n v="125799"/>
    <n v="0"/>
  </r>
  <r>
    <s v="280"/>
    <x v="13"/>
    <x v="3"/>
    <s v="OUTFLOWS"/>
    <s v="40"/>
    <s v="Public Works"/>
    <s v="28"/>
    <s v="LMD/CFD"/>
    <s v="823"/>
    <s v="Tesoro LMD 06-1"/>
    <s v="280.40.28.823-6600.27"/>
    <s v="Administrative Expenses Support Services-Direct Labor"/>
    <n v="0"/>
    <n v="0"/>
    <n v="-68200"/>
    <n v="-68200"/>
    <n v="0"/>
  </r>
  <r>
    <s v="280"/>
    <x v="13"/>
    <x v="3"/>
    <s v="OUTFLOWS"/>
    <s v="40"/>
    <s v="Public Works"/>
    <s v="28"/>
    <s v="LMD/CFD"/>
    <s v="823"/>
    <s v="Tesoro LMD 06-1"/>
    <s v="280.40.28.823-6000.11"/>
    <s v="Professional Services County Admin Fee"/>
    <n v="0"/>
    <n v="0"/>
    <n v="-1006"/>
    <n v="-1006"/>
    <n v="0"/>
  </r>
  <r>
    <s v="280"/>
    <x v="13"/>
    <x v="3"/>
    <s v="OUTFLOWS"/>
    <s v="40"/>
    <s v="Public Works"/>
    <s v="28"/>
    <s v="LMD/CFD"/>
    <s v="823"/>
    <s v="Tesoro LMD 06-1"/>
    <s v="280.40.28.823-6100.01"/>
    <s v="Utilities Electric"/>
    <n v="0"/>
    <n v="0"/>
    <n v="-2790"/>
    <n v="-5000"/>
    <n v="-2210"/>
  </r>
  <r>
    <s v="280"/>
    <x v="13"/>
    <x v="3"/>
    <s v="OUTFLOWS"/>
    <s v="40"/>
    <s v="Public Works"/>
    <s v="28"/>
    <s v="LMD/CFD"/>
    <s v="823"/>
    <s v="Tesoro LMD 06-1"/>
    <s v="280.40.28.823-6100.04"/>
    <s v="Utilities Water"/>
    <n v="0"/>
    <n v="0"/>
    <n v="-21700"/>
    <n v="-34000"/>
    <n v="-12300"/>
  </r>
  <r>
    <s v="280"/>
    <x v="13"/>
    <x v="3"/>
    <s v="OUTFLOWS"/>
    <s v="40"/>
    <s v="Public Works"/>
    <s v="28"/>
    <s v="LMD/CFD"/>
    <s v="823"/>
    <s v="Tesoro LMD 06-1"/>
    <s v="280.40.28.823-6600.05"/>
    <s v="Administrative Expenses Public/Legal Advertisement"/>
    <n v="0"/>
    <n v="0"/>
    <n v="-33"/>
    <n v="-33"/>
    <n v="0"/>
  </r>
  <r>
    <s v="280"/>
    <x v="13"/>
    <x v="3"/>
    <s v="OUTFLOWS"/>
    <s v="40"/>
    <s v="Public Works"/>
    <s v="28"/>
    <s v="LMD/CFD"/>
    <s v="823"/>
    <s v="Tesoro LMD 06-1"/>
    <s v="280.40.28.823-6600.25"/>
    <s v="Administrative Expenses Support Services-Indirect Labor"/>
    <n v="0"/>
    <n v="0"/>
    <n v="-2926"/>
    <n v="-2926"/>
    <n v="0"/>
  </r>
  <r>
    <s v="280"/>
    <x v="13"/>
    <x v="3"/>
    <s v="OUTFLOWS"/>
    <s v="40"/>
    <s v="Public Works"/>
    <s v="28"/>
    <s v="LMD/CFD"/>
    <s v="823"/>
    <s v="Tesoro LMD 06-1"/>
    <s v="280.40.28.823-6000.10"/>
    <s v="Professional Services Consultant"/>
    <n v="0"/>
    <n v="0"/>
    <n v="-3404"/>
    <n v="-3404"/>
    <n v="0"/>
  </r>
  <r>
    <s v="280"/>
    <x v="13"/>
    <x v="3"/>
    <s v="OUTFLOWS"/>
    <s v="40"/>
    <s v="Public Works"/>
    <s v="28"/>
    <s v="LMD/CFD"/>
    <s v="823"/>
    <s v="Tesoro LMD 06-1"/>
    <s v="280.40.28.823-6240.05"/>
    <s v="Supplies-Parks Landscape Maintenance"/>
    <n v="0"/>
    <n v="0"/>
    <n v="-10540"/>
    <n v="-10540"/>
    <n v="0"/>
  </r>
  <r>
    <s v="280"/>
    <x v="13"/>
    <x v="3"/>
    <s v="OUTFLOWS"/>
    <s v="40"/>
    <s v="Public Works"/>
    <s v="28"/>
    <s v="LMD/CFD"/>
    <s v="823"/>
    <s v="Tesoro LMD 06-1"/>
    <s v="280.40.28.823-6400.03"/>
    <s v="Repairs &amp; Maintenance Major Repair &amp; Contingency"/>
    <n v="0"/>
    <n v="0"/>
    <n v="-9000"/>
    <n v="-9000"/>
    <n v="0"/>
  </r>
  <r>
    <s v="280"/>
    <x v="13"/>
    <x v="4"/>
    <s v="OUTFLOWS"/>
    <s v="40"/>
    <s v="Public Works"/>
    <s v="28"/>
    <s v="LMD/CFD"/>
    <s v="823"/>
    <s v="Tesoro LMD 06-1"/>
    <s v="280.40.28.823-8300.97"/>
    <s v="Capital Improvements-Parks LMD Cap Reserve"/>
    <n v="0"/>
    <n v="0"/>
    <n v="-6200"/>
    <n v="-6200"/>
    <n v="0"/>
  </r>
  <r>
    <s v="280"/>
    <x v="13"/>
    <x v="0"/>
    <s v="INFLOWS"/>
    <s v="40"/>
    <s v="Public Works"/>
    <s v="28"/>
    <s v="LMD/CFD"/>
    <s v="824"/>
    <s v="Ken Hill Estates LMD 06-3"/>
    <s v="280.40.28.824-4560.02"/>
    <s v="Charges for Services-Parks LMD"/>
    <n v="0"/>
    <n v="0"/>
    <n v="8958"/>
    <n v="8958"/>
    <n v="0"/>
  </r>
  <r>
    <s v="280"/>
    <x v="13"/>
    <x v="3"/>
    <s v="OUTFLOWS"/>
    <s v="40"/>
    <s v="Public Works"/>
    <s v="28"/>
    <s v="LMD/CFD"/>
    <s v="824"/>
    <s v="Ken Hill Estates LMD 06-3"/>
    <s v="280.40.28.824-6600.27"/>
    <s v="Administrative Expenses Support Services-Direct Labor"/>
    <n v="0"/>
    <n v="0"/>
    <n v="-4000"/>
    <n v="-4000"/>
    <n v="0"/>
  </r>
  <r>
    <s v="280"/>
    <x v="13"/>
    <x v="3"/>
    <s v="OUTFLOWS"/>
    <s v="40"/>
    <s v="Public Works"/>
    <s v="28"/>
    <s v="LMD/CFD"/>
    <s v="824"/>
    <s v="Ken Hill Estates LMD 06-3"/>
    <s v="280.40.28.824-6000.11"/>
    <s v="Professional Services County Admin Fee"/>
    <n v="0"/>
    <n v="0"/>
    <n v="-45"/>
    <n v="-45"/>
    <n v="0"/>
  </r>
  <r>
    <s v="280"/>
    <x v="13"/>
    <x v="3"/>
    <s v="OUTFLOWS"/>
    <s v="40"/>
    <s v="Public Works"/>
    <s v="28"/>
    <s v="LMD/CFD"/>
    <s v="824"/>
    <s v="Ken Hill Estates LMD 06-3"/>
    <s v="280.40.28.824-6100.01"/>
    <s v="Utilities Electric"/>
    <n v="0"/>
    <n v="0"/>
    <n v="-125"/>
    <n v="-125"/>
    <n v="0"/>
  </r>
  <r>
    <s v="280"/>
    <x v="13"/>
    <x v="3"/>
    <s v="OUTFLOWS"/>
    <s v="40"/>
    <s v="Public Works"/>
    <s v="28"/>
    <s v="LMD/CFD"/>
    <s v="824"/>
    <s v="Ken Hill Estates LMD 06-3"/>
    <s v="280.40.28.824-6100.04"/>
    <s v="Utilities Water"/>
    <n v="0"/>
    <n v="0"/>
    <n v="-670"/>
    <n v="-670"/>
    <n v="0"/>
  </r>
  <r>
    <s v="280"/>
    <x v="13"/>
    <x v="3"/>
    <s v="OUTFLOWS"/>
    <s v="40"/>
    <s v="Public Works"/>
    <s v="28"/>
    <s v="LMD/CFD"/>
    <s v="824"/>
    <s v="Ken Hill Estates LMD 06-3"/>
    <s v="280.40.28.824-6400.03"/>
    <s v="Repairs &amp; Maintenance Major Repair &amp; Contingency"/>
    <n v="0"/>
    <n v="0"/>
    <n v="-800"/>
    <n v="-800"/>
    <n v="0"/>
  </r>
  <r>
    <s v="280"/>
    <x v="13"/>
    <x v="3"/>
    <s v="OUTFLOWS"/>
    <s v="40"/>
    <s v="Public Works"/>
    <s v="28"/>
    <s v="LMD/CFD"/>
    <s v="824"/>
    <s v="Ken Hill Estates LMD 06-3"/>
    <s v="280.40.28.824-6600.05"/>
    <s v="Administrative Expenses Public/Legal Advertisement"/>
    <n v="0"/>
    <n v="0"/>
    <n v="-32"/>
    <n v="-32"/>
    <n v="0"/>
  </r>
  <r>
    <s v="280"/>
    <x v="13"/>
    <x v="3"/>
    <s v="OUTFLOWS"/>
    <s v="40"/>
    <s v="Public Works"/>
    <s v="28"/>
    <s v="LMD/CFD"/>
    <s v="824"/>
    <s v="Ken Hill Estates LMD 06-3"/>
    <s v="280.40.28.824-6600.25"/>
    <s v="Administrative Expenses Support Services-Indirect Labor"/>
    <n v="0"/>
    <n v="0"/>
    <n v="-2360"/>
    <n v="-2360"/>
    <n v="0"/>
  </r>
  <r>
    <s v="280"/>
    <x v="13"/>
    <x v="3"/>
    <s v="OUTFLOWS"/>
    <s v="40"/>
    <s v="Public Works"/>
    <s v="28"/>
    <s v="LMD/CFD"/>
    <s v="824"/>
    <s v="Ken Hill Estates LMD 06-3"/>
    <s v="280.40.28.824-6000.10"/>
    <s v="Professional Services Consultant"/>
    <n v="0"/>
    <n v="0"/>
    <n v="-106"/>
    <n v="-106"/>
    <n v="0"/>
  </r>
  <r>
    <s v="280"/>
    <x v="13"/>
    <x v="3"/>
    <s v="OUTFLOWS"/>
    <s v="40"/>
    <s v="Public Works"/>
    <s v="28"/>
    <s v="LMD/CFD"/>
    <s v="824"/>
    <s v="Ken Hill Estates LMD 06-3"/>
    <s v="280.40.28.824-6240.05"/>
    <s v="Supplies-Parks Landscape Maintenance"/>
    <n v="0"/>
    <n v="0"/>
    <n v="-820"/>
    <n v="-820"/>
    <n v="0"/>
  </r>
  <r>
    <s v="280"/>
    <x v="13"/>
    <x v="0"/>
    <s v="INFLOWS"/>
    <s v="40"/>
    <s v="Public Works"/>
    <s v="28"/>
    <s v="LMD/CFD"/>
    <s v="825"/>
    <s v="Union Ranch LMD 06-5"/>
    <s v="280.40.28.825-4560.02"/>
    <s v="Charges for Services-Parks LMD"/>
    <n v="0"/>
    <n v="0"/>
    <n v="35707"/>
    <n v="35707"/>
    <n v="0"/>
  </r>
  <r>
    <s v="280"/>
    <x v="13"/>
    <x v="3"/>
    <s v="OUTFLOWS"/>
    <s v="40"/>
    <s v="Public Works"/>
    <s v="28"/>
    <s v="LMD/CFD"/>
    <s v="825"/>
    <s v="Union Ranch LMD 06-5"/>
    <s v="280.40.28.825-6400.03"/>
    <s v="Repairs &amp; Maintenance Major Repair &amp; Contingency"/>
    <n v="0"/>
    <n v="0"/>
    <n v="-5000"/>
    <n v="-5000"/>
    <n v="0"/>
  </r>
  <r>
    <s v="280"/>
    <x v="13"/>
    <x v="3"/>
    <s v="OUTFLOWS"/>
    <s v="40"/>
    <s v="Public Works"/>
    <s v="28"/>
    <s v="LMD/CFD"/>
    <s v="825"/>
    <s v="Union Ranch LMD 06-5"/>
    <s v="280.40.28.825-6600.27"/>
    <s v="Administrative Expenses Support Services-Direct Labor"/>
    <n v="0"/>
    <n v="0"/>
    <n v="-7200"/>
    <n v="-7200"/>
    <n v="0"/>
  </r>
  <r>
    <s v="280"/>
    <x v="13"/>
    <x v="3"/>
    <s v="OUTFLOWS"/>
    <s v="40"/>
    <s v="Public Works"/>
    <s v="28"/>
    <s v="LMD/CFD"/>
    <s v="825"/>
    <s v="Union Ranch LMD 06-5"/>
    <s v="280.40.28.825-6000.11"/>
    <s v="Professional Services County Admin Fee"/>
    <n v="0"/>
    <n v="0"/>
    <n v="-467"/>
    <n v="-467"/>
    <n v="0"/>
  </r>
  <r>
    <s v="280"/>
    <x v="13"/>
    <x v="3"/>
    <s v="OUTFLOWS"/>
    <s v="40"/>
    <s v="Public Works"/>
    <s v="28"/>
    <s v="LMD/CFD"/>
    <s v="825"/>
    <s v="Union Ranch LMD 06-5"/>
    <s v="280.40.28.825-6100.01"/>
    <s v="Utilities Electric"/>
    <n v="0"/>
    <n v="0"/>
    <n v="-450"/>
    <n v="-450"/>
    <n v="0"/>
  </r>
  <r>
    <s v="280"/>
    <x v="13"/>
    <x v="3"/>
    <s v="OUTFLOWS"/>
    <s v="40"/>
    <s v="Public Works"/>
    <s v="28"/>
    <s v="LMD/CFD"/>
    <s v="825"/>
    <s v="Union Ranch LMD 06-5"/>
    <s v="280.40.28.825-6100.04"/>
    <s v="Utilities Water"/>
    <n v="0"/>
    <n v="0"/>
    <n v="-5700"/>
    <n v="-5700"/>
    <n v="0"/>
  </r>
  <r>
    <s v="280"/>
    <x v="13"/>
    <x v="3"/>
    <s v="OUTFLOWS"/>
    <s v="40"/>
    <s v="Public Works"/>
    <s v="28"/>
    <s v="LMD/CFD"/>
    <s v="825"/>
    <s v="Union Ranch LMD 06-5"/>
    <s v="280.40.28.825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25"/>
    <s v="Union Ranch LMD 06-5"/>
    <s v="280.40.28.825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5"/>
    <s v="Union Ranch LMD 06-5"/>
    <s v="280.40.28.825-6000.10"/>
    <s v="Professional Services Consultant"/>
    <n v="0"/>
    <n v="0"/>
    <n v="-5517"/>
    <n v="-5517"/>
    <n v="0"/>
  </r>
  <r>
    <s v="280"/>
    <x v="13"/>
    <x v="3"/>
    <s v="OUTFLOWS"/>
    <s v="40"/>
    <s v="Public Works"/>
    <s v="28"/>
    <s v="LMD/CFD"/>
    <s v="825"/>
    <s v="Union Ranch LMD 06-5"/>
    <s v="280.40.28.825-6240.05"/>
    <s v="Supplies-Parks Landscape Maintenance"/>
    <n v="0"/>
    <n v="0"/>
    <n v="-1600"/>
    <n v="-1600"/>
    <n v="0"/>
  </r>
  <r>
    <s v="280"/>
    <x v="13"/>
    <x v="4"/>
    <s v="OUTFLOWS"/>
    <s v="40"/>
    <s v="Public Works"/>
    <s v="28"/>
    <s v="LMD/CFD"/>
    <s v="825"/>
    <s v="Union Ranch LMD 06-5"/>
    <s v="280.40.28.825-8300.97"/>
    <s v="Capital Improvements-Parks LMD Cap Reserve"/>
    <n v="0"/>
    <n v="0"/>
    <n v="-5000"/>
    <n v="-5000"/>
    <n v="0"/>
  </r>
  <r>
    <s v="280"/>
    <x v="13"/>
    <x v="0"/>
    <s v="INFLOWS"/>
    <s v="40"/>
    <s v="Public Works"/>
    <s v="28"/>
    <s v="LMD/CFD"/>
    <s v="826"/>
    <s v="Union Ranch East LMD 06-4"/>
    <s v="280.40.28.826-4560.02"/>
    <s v="Charges for Services-Parks LMD"/>
    <n v="0"/>
    <n v="0"/>
    <n v="169207"/>
    <n v="169207"/>
    <n v="0"/>
  </r>
  <r>
    <s v="280"/>
    <x v="13"/>
    <x v="3"/>
    <s v="OUTFLOWS"/>
    <s v="40"/>
    <s v="Public Works"/>
    <s v="28"/>
    <s v="LMD/CFD"/>
    <s v="826"/>
    <s v="Union Ranch East LMD 06-4"/>
    <s v="280.40.28.826-6600.27"/>
    <s v="Administrative Expenses Support Services-Direct Labor"/>
    <n v="0"/>
    <n v="0"/>
    <n v="-90000"/>
    <n v="-90000"/>
    <n v="0"/>
  </r>
  <r>
    <s v="280"/>
    <x v="13"/>
    <x v="3"/>
    <s v="OUTFLOWS"/>
    <s v="40"/>
    <s v="Public Works"/>
    <s v="28"/>
    <s v="LMD/CFD"/>
    <s v="826"/>
    <s v="Union Ranch East LMD 06-4"/>
    <s v="280.40.28.826-6000.11"/>
    <s v="Professional Services County Admin Fee"/>
    <n v="0"/>
    <n v="0"/>
    <n v="-1634"/>
    <n v="-1634"/>
    <n v="0"/>
  </r>
  <r>
    <s v="280"/>
    <x v="13"/>
    <x v="3"/>
    <s v="OUTFLOWS"/>
    <s v="40"/>
    <s v="Public Works"/>
    <s v="28"/>
    <s v="LMD/CFD"/>
    <s v="826"/>
    <s v="Union Ranch East LMD 06-4"/>
    <s v="280.40.28.826-6100.01"/>
    <s v="Utilities Electric"/>
    <n v="0"/>
    <n v="0"/>
    <n v="-8000"/>
    <n v="-8000"/>
    <n v="0"/>
  </r>
  <r>
    <s v="280"/>
    <x v="13"/>
    <x v="3"/>
    <s v="OUTFLOWS"/>
    <s v="40"/>
    <s v="Public Works"/>
    <s v="28"/>
    <s v="LMD/CFD"/>
    <s v="826"/>
    <s v="Union Ranch East LMD 06-4"/>
    <s v="280.40.28.826-6100.04"/>
    <s v="Utilities Water"/>
    <n v="0"/>
    <n v="0"/>
    <n v="-9000"/>
    <n v="-9000"/>
    <n v="0"/>
  </r>
  <r>
    <s v="280"/>
    <x v="13"/>
    <x v="3"/>
    <s v="OUTFLOWS"/>
    <s v="40"/>
    <s v="Public Works"/>
    <s v="28"/>
    <s v="LMD/CFD"/>
    <s v="826"/>
    <s v="Union Ranch East LMD 06-4"/>
    <s v="280.40.28.826-6600.05"/>
    <s v="Administrative Expenses Public/Legal Advertisement"/>
    <n v="0"/>
    <n v="0"/>
    <n v="-64"/>
    <n v="-64"/>
    <n v="0"/>
  </r>
  <r>
    <s v="280"/>
    <x v="13"/>
    <x v="3"/>
    <s v="OUTFLOWS"/>
    <s v="40"/>
    <s v="Public Works"/>
    <s v="28"/>
    <s v="LMD/CFD"/>
    <s v="826"/>
    <s v="Union Ranch East LMD 06-4"/>
    <s v="280.40.28.826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6"/>
    <s v="Union Ranch East LMD 06-4"/>
    <s v="280.40.28.826-6000.10"/>
    <s v="Professional Services Consultant"/>
    <n v="0"/>
    <n v="0"/>
    <n v="-3289"/>
    <n v="-3289"/>
    <n v="0"/>
  </r>
  <r>
    <s v="280"/>
    <x v="13"/>
    <x v="3"/>
    <s v="OUTFLOWS"/>
    <s v="40"/>
    <s v="Public Works"/>
    <s v="28"/>
    <s v="LMD/CFD"/>
    <s v="826"/>
    <s v="Union Ranch East LMD 06-4"/>
    <s v="280.40.28.826-6240.05"/>
    <s v="Supplies-Parks Landscape Maintenance"/>
    <n v="0"/>
    <n v="0"/>
    <n v="-18500"/>
    <n v="-18500"/>
    <n v="0"/>
  </r>
  <r>
    <s v="280"/>
    <x v="13"/>
    <x v="3"/>
    <s v="OUTFLOWS"/>
    <s v="40"/>
    <s v="Public Works"/>
    <s v="28"/>
    <s v="LMD/CFD"/>
    <s v="826"/>
    <s v="Union Ranch East LMD 06-4"/>
    <s v="280.40.28.826-6400.03"/>
    <s v="Repairs &amp; Maintenance Major Repair &amp; Contingency"/>
    <n v="0"/>
    <n v="0"/>
    <n v="-14000"/>
    <n v="-14000"/>
    <n v="0"/>
  </r>
  <r>
    <s v="280"/>
    <x v="13"/>
    <x v="4"/>
    <s v="OUTFLOWS"/>
    <s v="40"/>
    <s v="Public Works"/>
    <s v="28"/>
    <s v="LMD/CFD"/>
    <s v="826"/>
    <s v="Union Ranch East LMD 06-4"/>
    <s v="280.40.28.826-8300.22"/>
    <s v="Capital Improvements-Parks LMD Well"/>
    <n v="0"/>
    <n v="0"/>
    <n v="-10000"/>
    <n v="-10000"/>
    <n v="0"/>
  </r>
  <r>
    <s v="280"/>
    <x v="13"/>
    <x v="4"/>
    <s v="OUTFLOWS"/>
    <s v="40"/>
    <s v="Public Works"/>
    <s v="28"/>
    <s v="LMD/CFD"/>
    <s v="826"/>
    <s v="Union Ranch East LMD 06-4"/>
    <s v="280.40.28.826-8300.23"/>
    <s v="Capital Improvements-Parks Improvements"/>
    <n v="0"/>
    <n v="0"/>
    <n v="-10000"/>
    <n v="-10000"/>
    <n v="0"/>
  </r>
  <r>
    <s v="280"/>
    <x v="13"/>
    <x v="0"/>
    <s v="INFLOWS"/>
    <s v="40"/>
    <s v="Public Works"/>
    <s v="28"/>
    <s v="LMD/CFD"/>
    <s v="827"/>
    <s v="Passante LMD 94-1B"/>
    <s v="280.40.28.827-4560.02"/>
    <s v="Charges for Services-Parks LMD"/>
    <n v="0"/>
    <n v="0"/>
    <n v="14171"/>
    <n v="14171"/>
    <n v="0"/>
  </r>
  <r>
    <s v="280"/>
    <x v="13"/>
    <x v="3"/>
    <s v="OUTFLOWS"/>
    <s v="40"/>
    <s v="Public Works"/>
    <s v="28"/>
    <s v="LMD/CFD"/>
    <s v="827"/>
    <s v="Passante LMD 94-1B"/>
    <s v="280.40.28.827-6600.27"/>
    <s v="Administrative Expenses Support Services-Direct Labor"/>
    <n v="0"/>
    <n v="0"/>
    <n v="-4000"/>
    <n v="-4000"/>
    <n v="0"/>
  </r>
  <r>
    <s v="280"/>
    <x v="13"/>
    <x v="3"/>
    <s v="OUTFLOWS"/>
    <s v="40"/>
    <s v="Public Works"/>
    <s v="28"/>
    <s v="LMD/CFD"/>
    <s v="827"/>
    <s v="Passante LMD 94-1B"/>
    <s v="280.40.28.827-6000.11"/>
    <s v="Professional Services County Admin Fee"/>
    <n v="0"/>
    <n v="0"/>
    <n v="-149"/>
    <n v="-149"/>
    <n v="0"/>
  </r>
  <r>
    <s v="280"/>
    <x v="13"/>
    <x v="3"/>
    <s v="OUTFLOWS"/>
    <s v="40"/>
    <s v="Public Works"/>
    <s v="28"/>
    <s v="LMD/CFD"/>
    <s v="827"/>
    <s v="Passante LMD 94-1B"/>
    <s v="280.40.28.827-6100.01"/>
    <s v="Utilities Electric"/>
    <n v="0"/>
    <n v="0"/>
    <n v="-130"/>
    <n v="-130"/>
    <n v="0"/>
  </r>
  <r>
    <s v="280"/>
    <x v="13"/>
    <x v="3"/>
    <s v="OUTFLOWS"/>
    <s v="40"/>
    <s v="Public Works"/>
    <s v="28"/>
    <s v="LMD/CFD"/>
    <s v="827"/>
    <s v="Passante LMD 94-1B"/>
    <s v="280.40.28.827-6100.04"/>
    <s v="Utilities Water"/>
    <n v="0"/>
    <n v="0"/>
    <n v="-1100"/>
    <n v="-1100"/>
    <n v="0"/>
  </r>
  <r>
    <s v="280"/>
    <x v="13"/>
    <x v="3"/>
    <s v="OUTFLOWS"/>
    <s v="40"/>
    <s v="Public Works"/>
    <s v="28"/>
    <s v="LMD/CFD"/>
    <s v="827"/>
    <s v="Passante LMD 94-1B"/>
    <s v="280.40.28.827-6240.05"/>
    <s v="Supplies-Parks Landscape Maintenance"/>
    <n v="0"/>
    <n v="0"/>
    <n v="-500"/>
    <n v="-500"/>
    <n v="0"/>
  </r>
  <r>
    <s v="280"/>
    <x v="13"/>
    <x v="3"/>
    <s v="OUTFLOWS"/>
    <s v="40"/>
    <s v="Public Works"/>
    <s v="28"/>
    <s v="LMD/CFD"/>
    <s v="827"/>
    <s v="Passante LMD 94-1B"/>
    <s v="280.40.28.827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27"/>
    <s v="Passante LMD 94-1B"/>
    <s v="280.40.28.827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7"/>
    <s v="Passante LMD 94-1B"/>
    <s v="280.40.28.827-6000.10"/>
    <s v="Professional Services Consultant"/>
    <n v="0"/>
    <n v="0"/>
    <n v="-530"/>
    <n v="-530"/>
    <n v="0"/>
  </r>
  <r>
    <s v="280"/>
    <x v="13"/>
    <x v="3"/>
    <s v="OUTFLOWS"/>
    <s v="40"/>
    <s v="Public Works"/>
    <s v="28"/>
    <s v="LMD/CFD"/>
    <s v="827"/>
    <s v="Passante LMD 94-1B"/>
    <s v="280.40.28.827-6400.03"/>
    <s v="Repairs &amp; Maintenance Major Repair &amp; Contingency"/>
    <n v="0"/>
    <n v="0"/>
    <n v="-3000"/>
    <n v="-3000"/>
    <n v="0"/>
  </r>
  <r>
    <s v="280"/>
    <x v="13"/>
    <x v="0"/>
    <s v="INFLOWS"/>
    <s v="40"/>
    <s v="Public Works"/>
    <s v="28"/>
    <s v="LMD/CFD"/>
    <s v="828"/>
    <s v="Portafina LMD 94-1C"/>
    <s v="280.40.28.828-4560.02"/>
    <s v="Charges for Services-Parks LMD"/>
    <n v="0"/>
    <n v="0"/>
    <n v="9451"/>
    <n v="9451"/>
    <n v="0"/>
  </r>
  <r>
    <s v="280"/>
    <x v="13"/>
    <x v="3"/>
    <s v="OUTFLOWS"/>
    <s v="40"/>
    <s v="Public Works"/>
    <s v="28"/>
    <s v="LMD/CFD"/>
    <s v="828"/>
    <s v="Portafina LMD 94-1C"/>
    <s v="280.40.28.828-6600.27"/>
    <s v="Administrative Expenses Support Services-Direct Labor"/>
    <n v="0"/>
    <n v="0"/>
    <n v="-4500"/>
    <n v="-4500"/>
    <n v="0"/>
  </r>
  <r>
    <s v="280"/>
    <x v="13"/>
    <x v="3"/>
    <s v="OUTFLOWS"/>
    <s v="40"/>
    <s v="Public Works"/>
    <s v="28"/>
    <s v="LMD/CFD"/>
    <s v="828"/>
    <s v="Portafina LMD 94-1C"/>
    <s v="280.40.28.828-6000.11"/>
    <s v="Professional Services County Admin Fee"/>
    <n v="0"/>
    <n v="0"/>
    <n v="-69"/>
    <n v="-69"/>
    <n v="0"/>
  </r>
  <r>
    <s v="280"/>
    <x v="13"/>
    <x v="3"/>
    <s v="OUTFLOWS"/>
    <s v="40"/>
    <s v="Public Works"/>
    <s v="28"/>
    <s v="LMD/CFD"/>
    <s v="828"/>
    <s v="Portafina LMD 94-1C"/>
    <s v="280.40.28.828-6100.01"/>
    <s v="Utilities Electric"/>
    <n v="0"/>
    <n v="0"/>
    <n v="-135"/>
    <n v="-135"/>
    <n v="0"/>
  </r>
  <r>
    <s v="280"/>
    <x v="13"/>
    <x v="3"/>
    <s v="OUTFLOWS"/>
    <s v="40"/>
    <s v="Public Works"/>
    <s v="28"/>
    <s v="LMD/CFD"/>
    <s v="828"/>
    <s v="Portafina LMD 94-1C"/>
    <s v="280.40.28.828-6100.04"/>
    <s v="Utilities Water"/>
    <n v="0"/>
    <n v="0"/>
    <n v="-525"/>
    <n v="-525"/>
    <n v="0"/>
  </r>
  <r>
    <s v="280"/>
    <x v="13"/>
    <x v="3"/>
    <s v="OUTFLOWS"/>
    <s v="40"/>
    <s v="Public Works"/>
    <s v="28"/>
    <s v="LMD/CFD"/>
    <s v="828"/>
    <s v="Portafina LMD 94-1C"/>
    <s v="280.40.28.828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28"/>
    <s v="Portafina LMD 94-1C"/>
    <s v="280.40.28.828-6000.10"/>
    <s v="Professional Services Consultant"/>
    <n v="0"/>
    <n v="0"/>
    <n v="-265"/>
    <n v="-265"/>
    <n v="0"/>
  </r>
  <r>
    <s v="280"/>
    <x v="13"/>
    <x v="3"/>
    <s v="OUTFLOWS"/>
    <s v="40"/>
    <s v="Public Works"/>
    <s v="28"/>
    <s v="LMD/CFD"/>
    <s v="828"/>
    <s v="Portafina LMD 94-1C"/>
    <s v="280.40.28.828-6240.05"/>
    <s v="Supplies-Parks Landscape Maintenance"/>
    <n v="0"/>
    <n v="0"/>
    <n v="-415"/>
    <n v="-415"/>
    <n v="0"/>
  </r>
  <r>
    <s v="280"/>
    <x v="13"/>
    <x v="3"/>
    <s v="OUTFLOWS"/>
    <s v="40"/>
    <s v="Public Works"/>
    <s v="28"/>
    <s v="LMD/CFD"/>
    <s v="828"/>
    <s v="Portafina LMD 94-1C"/>
    <s v="280.40.28.828-6400.03"/>
    <s v="Repairs &amp; Maintenance Major Repair &amp; Contingency"/>
    <n v="0"/>
    <n v="0"/>
    <n v="-3500"/>
    <n v="-3500"/>
    <n v="0"/>
  </r>
  <r>
    <s v="280"/>
    <x v="13"/>
    <x v="0"/>
    <s v="INFLOWS"/>
    <s v="40"/>
    <s v="Public Works"/>
    <s v="28"/>
    <s v="LMD/CFD"/>
    <s v="829"/>
    <s v="Villa Ticino 5 LMD 001-1"/>
    <s v="280.40.28.829-4560.02"/>
    <s v="Charges for Services-Parks LMD"/>
    <n v="0"/>
    <n v="0"/>
    <n v="13510"/>
    <n v="13510"/>
    <n v="0"/>
  </r>
  <r>
    <s v="280"/>
    <x v="13"/>
    <x v="3"/>
    <s v="OUTFLOWS"/>
    <s v="40"/>
    <s v="Public Works"/>
    <s v="28"/>
    <s v="LMD/CFD"/>
    <s v="829"/>
    <s v="Villa Ticino 5 LMD 001-1"/>
    <s v="280.40.28.829-6600.27"/>
    <s v="Administrative Expenses Support Services-Direct Labor"/>
    <n v="0"/>
    <n v="0"/>
    <n v="-5000"/>
    <n v="-5000"/>
    <n v="0"/>
  </r>
  <r>
    <s v="280"/>
    <x v="13"/>
    <x v="3"/>
    <s v="OUTFLOWS"/>
    <s v="40"/>
    <s v="Public Works"/>
    <s v="28"/>
    <s v="LMD/CFD"/>
    <s v="829"/>
    <s v="Villa Ticino 5 LMD 001-1"/>
    <s v="280.40.28.829-6000.11"/>
    <s v="Professional Services County Admin Fee"/>
    <n v="0"/>
    <n v="0"/>
    <n v="-143"/>
    <n v="-143"/>
    <n v="0"/>
  </r>
  <r>
    <s v="280"/>
    <x v="13"/>
    <x v="3"/>
    <s v="OUTFLOWS"/>
    <s v="40"/>
    <s v="Public Works"/>
    <s v="28"/>
    <s v="LMD/CFD"/>
    <s v="829"/>
    <s v="Villa Ticino 5 LMD 001-1"/>
    <s v="280.40.28.829-6100.01"/>
    <s v="Utilities Electric"/>
    <n v="0"/>
    <n v="0"/>
    <n v="-135"/>
    <n v="-135"/>
    <n v="0"/>
  </r>
  <r>
    <s v="280"/>
    <x v="13"/>
    <x v="3"/>
    <s v="OUTFLOWS"/>
    <s v="40"/>
    <s v="Public Works"/>
    <s v="28"/>
    <s v="LMD/CFD"/>
    <s v="829"/>
    <s v="Villa Ticino 5 LMD 001-1"/>
    <s v="280.40.28.829-6100.04"/>
    <s v="Utilities Water"/>
    <n v="0"/>
    <n v="0"/>
    <n v="-1340"/>
    <n v="-1340"/>
    <n v="0"/>
  </r>
  <r>
    <s v="280"/>
    <x v="13"/>
    <x v="3"/>
    <s v="OUTFLOWS"/>
    <s v="40"/>
    <s v="Public Works"/>
    <s v="28"/>
    <s v="LMD/CFD"/>
    <s v="829"/>
    <s v="Villa Ticino 5 LMD 001-1"/>
    <s v="280.40.28.829-6240.05"/>
    <s v="Supplies-Parks Landscape Maintenance"/>
    <n v="0"/>
    <n v="0"/>
    <n v="-600"/>
    <n v="-600"/>
    <n v="0"/>
  </r>
  <r>
    <s v="280"/>
    <x v="13"/>
    <x v="3"/>
    <s v="OUTFLOWS"/>
    <s v="40"/>
    <s v="Public Works"/>
    <s v="28"/>
    <s v="LMD/CFD"/>
    <s v="829"/>
    <s v="Villa Ticino 5 LMD 001-1"/>
    <s v="280.40.28.829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29"/>
    <s v="Villa Ticino 5 LMD 001-1"/>
    <s v="280.40.28.829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29"/>
    <s v="Villa Ticino 5 LMD 001-1"/>
    <s v="280.40.28.829-6000.10"/>
    <s v="Professional Services Consultant"/>
    <n v="0"/>
    <n v="0"/>
    <n v="-530"/>
    <n v="-530"/>
    <n v="0"/>
  </r>
  <r>
    <s v="280"/>
    <x v="13"/>
    <x v="3"/>
    <s v="OUTFLOWS"/>
    <s v="40"/>
    <s v="Public Works"/>
    <s v="28"/>
    <s v="LMD/CFD"/>
    <s v="829"/>
    <s v="Villa Ticino 5 LMD 001-1"/>
    <s v="280.40.28.829-6400.03"/>
    <s v="Repairs &amp; Maintenance Major Repair &amp; Contingency"/>
    <n v="0"/>
    <n v="0"/>
    <n v="-1000"/>
    <n v="-1000"/>
    <n v="0"/>
  </r>
  <r>
    <s v="280"/>
    <x v="13"/>
    <x v="0"/>
    <s v="INFLOWS"/>
    <s v="40"/>
    <s v="Public Works"/>
    <s v="28"/>
    <s v="LMD/CFD"/>
    <s v="831"/>
    <s v="Bianchi Ranch 3 LMD 00-4B"/>
    <s v="280.40.28.831-4560.02"/>
    <s v="Charges for Services-Parks LMD"/>
    <n v="0"/>
    <n v="0"/>
    <n v="16034"/>
    <n v="16034"/>
    <n v="0"/>
  </r>
  <r>
    <s v="280"/>
    <x v="13"/>
    <x v="3"/>
    <s v="OUTFLOWS"/>
    <s v="40"/>
    <s v="Public Works"/>
    <s v="28"/>
    <s v="LMD/CFD"/>
    <s v="831"/>
    <s v="Bianchi Ranch 3 LMD 00-4B"/>
    <s v="280.40.28.831-6600.27"/>
    <s v="Administrative Expenses Support Services-Direct Labor"/>
    <n v="0"/>
    <n v="0"/>
    <n v="-11800"/>
    <n v="-11800"/>
    <n v="0"/>
  </r>
  <r>
    <s v="280"/>
    <x v="13"/>
    <x v="3"/>
    <s v="OUTFLOWS"/>
    <s v="40"/>
    <s v="Public Works"/>
    <s v="28"/>
    <s v="LMD/CFD"/>
    <s v="831"/>
    <s v="Bianchi Ranch 3 LMD 00-4B"/>
    <s v="280.40.28.831-6000.11"/>
    <s v="Professional Services County Admin Fee"/>
    <n v="0"/>
    <n v="0"/>
    <n v="-149"/>
    <n v="-149"/>
    <n v="0"/>
  </r>
  <r>
    <s v="280"/>
    <x v="13"/>
    <x v="3"/>
    <s v="OUTFLOWS"/>
    <s v="40"/>
    <s v="Public Works"/>
    <s v="28"/>
    <s v="LMD/CFD"/>
    <s v="831"/>
    <s v="Bianchi Ranch 3 LMD 00-4B"/>
    <s v="280.40.28.831-6100.01"/>
    <s v="Utilities Electric"/>
    <n v="0"/>
    <n v="0"/>
    <n v="-135"/>
    <n v="-135"/>
    <n v="0"/>
  </r>
  <r>
    <s v="280"/>
    <x v="13"/>
    <x v="3"/>
    <s v="OUTFLOWS"/>
    <s v="40"/>
    <s v="Public Works"/>
    <s v="28"/>
    <s v="LMD/CFD"/>
    <s v="831"/>
    <s v="Bianchi Ranch 3 LMD 00-4B"/>
    <s v="280.40.28.831-6100.04"/>
    <s v="Utilities Water"/>
    <n v="0"/>
    <n v="0"/>
    <n v="-1545"/>
    <n v="-1545"/>
    <n v="0"/>
  </r>
  <r>
    <s v="280"/>
    <x v="13"/>
    <x v="3"/>
    <s v="OUTFLOWS"/>
    <s v="40"/>
    <s v="Public Works"/>
    <s v="28"/>
    <s v="LMD/CFD"/>
    <s v="831"/>
    <s v="Bianchi Ranch 3 LMD 00-4B"/>
    <s v="280.40.28.831-6400.03"/>
    <s v="Repairs &amp; Maintenance Major Repair &amp; Contingency"/>
    <n v="0"/>
    <n v="0"/>
    <n v="-500"/>
    <n v="-500"/>
    <n v="0"/>
  </r>
  <r>
    <s v="280"/>
    <x v="13"/>
    <x v="3"/>
    <s v="OUTFLOWS"/>
    <s v="40"/>
    <s v="Public Works"/>
    <s v="28"/>
    <s v="LMD/CFD"/>
    <s v="831"/>
    <s v="Bianchi Ranch 3 LMD 00-4B"/>
    <s v="280.40.28.831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31"/>
    <s v="Bianchi Ranch 3 LMD 00-4B"/>
    <s v="280.40.28.831-6000.10"/>
    <s v="Professional Services Consultant"/>
    <n v="0"/>
    <n v="0"/>
    <n v="-318"/>
    <n v="-318"/>
    <n v="0"/>
  </r>
  <r>
    <s v="280"/>
    <x v="13"/>
    <x v="3"/>
    <s v="OUTFLOWS"/>
    <s v="40"/>
    <s v="Public Works"/>
    <s v="28"/>
    <s v="LMD/CFD"/>
    <s v="831"/>
    <s v="Bianchi Ranch 3 LMD 00-4B"/>
    <s v="280.40.28.831-6240.05"/>
    <s v="Supplies-Parks Landscape Maintenance"/>
    <n v="0"/>
    <n v="0"/>
    <n v="-1545"/>
    <n v="-1545"/>
    <n v="0"/>
  </r>
  <r>
    <s v="280"/>
    <x v="13"/>
    <x v="0"/>
    <s v="INFLOWS"/>
    <s v="40"/>
    <s v="Public Works"/>
    <s v="28"/>
    <s v="LMD/CFD"/>
    <s v="832"/>
    <s v="Passeo LMD 00-4C"/>
    <s v="280.40.28.832-4560.02"/>
    <s v="Charges for Services-Parks LMD"/>
    <n v="0"/>
    <n v="0"/>
    <n v="33921"/>
    <n v="33921"/>
    <n v="0"/>
  </r>
  <r>
    <s v="280"/>
    <x v="13"/>
    <x v="3"/>
    <s v="OUTFLOWS"/>
    <s v="40"/>
    <s v="Public Works"/>
    <s v="28"/>
    <s v="LMD/CFD"/>
    <s v="832"/>
    <s v="Passeo LMD 00-4C"/>
    <s v="280.40.28.832-6600.27"/>
    <s v="Administrative Expenses Support Services-Direct Labor"/>
    <n v="0"/>
    <n v="0"/>
    <n v="-12000"/>
    <n v="-12000"/>
    <n v="0"/>
  </r>
  <r>
    <s v="280"/>
    <x v="13"/>
    <x v="3"/>
    <s v="OUTFLOWS"/>
    <s v="40"/>
    <s v="Public Works"/>
    <s v="28"/>
    <s v="LMD/CFD"/>
    <s v="832"/>
    <s v="Passeo LMD 00-4C"/>
    <s v="280.40.28.832-6000.11"/>
    <s v="Professional Services County Admin Fee"/>
    <n v="0"/>
    <n v="0"/>
    <n v="-265"/>
    <n v="-265"/>
    <n v="0"/>
  </r>
  <r>
    <s v="280"/>
    <x v="13"/>
    <x v="3"/>
    <s v="OUTFLOWS"/>
    <s v="40"/>
    <s v="Public Works"/>
    <s v="28"/>
    <s v="LMD/CFD"/>
    <s v="832"/>
    <s v="Passeo LMD 00-4C"/>
    <s v="280.40.28.832-6100.01"/>
    <s v="Utilities Electric"/>
    <n v="0"/>
    <n v="0"/>
    <n v="-150"/>
    <n v="-150"/>
    <n v="0"/>
  </r>
  <r>
    <s v="280"/>
    <x v="13"/>
    <x v="3"/>
    <s v="OUTFLOWS"/>
    <s v="40"/>
    <s v="Public Works"/>
    <s v="28"/>
    <s v="LMD/CFD"/>
    <s v="832"/>
    <s v="Passeo LMD 00-4C"/>
    <s v="280.40.28.832-6100.04"/>
    <s v="Utilities Water"/>
    <n v="0"/>
    <n v="0"/>
    <n v="-12500"/>
    <n v="-12500"/>
    <n v="0"/>
  </r>
  <r>
    <s v="280"/>
    <x v="13"/>
    <x v="3"/>
    <s v="OUTFLOWS"/>
    <s v="40"/>
    <s v="Public Works"/>
    <s v="28"/>
    <s v="LMD/CFD"/>
    <s v="832"/>
    <s v="Passeo LMD 00-4C"/>
    <s v="280.40.28.832-6400.03"/>
    <s v="Repairs &amp; Maintenance Major Repair &amp; Contingency"/>
    <n v="0"/>
    <n v="0"/>
    <n v="-2000"/>
    <n v="-2000"/>
    <n v="0"/>
  </r>
  <r>
    <s v="280"/>
    <x v="13"/>
    <x v="3"/>
    <s v="OUTFLOWS"/>
    <s v="40"/>
    <s v="Public Works"/>
    <s v="28"/>
    <s v="LMD/CFD"/>
    <s v="832"/>
    <s v="Passeo LMD 00-4C"/>
    <s v="280.40.28.832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32"/>
    <s v="Passeo LMD 00-4C"/>
    <s v="280.40.28.832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32"/>
    <s v="Passeo LMD 00-4C"/>
    <s v="280.40.28.832-6000.10"/>
    <s v="Professional Services Consultant"/>
    <n v="0"/>
    <n v="0"/>
    <n v="-833"/>
    <n v="-833"/>
    <n v="0"/>
  </r>
  <r>
    <s v="280"/>
    <x v="13"/>
    <x v="3"/>
    <s v="OUTFLOWS"/>
    <s v="40"/>
    <s v="Public Works"/>
    <s v="28"/>
    <s v="LMD/CFD"/>
    <s v="832"/>
    <s v="Passeo LMD 00-4C"/>
    <s v="280.40.28.832-6240.05"/>
    <s v="Supplies-Parks Landscape Maintenance"/>
    <n v="0"/>
    <n v="0"/>
    <n v="-1400"/>
    <n v="-1400"/>
    <n v="0"/>
  </r>
  <r>
    <s v="280"/>
    <x v="13"/>
    <x v="0"/>
    <s v="INFLOWS"/>
    <s v="40"/>
    <s v="Public Works"/>
    <s v="28"/>
    <s v="LMD/CFD"/>
    <s v="833"/>
    <s v="Dutra Farms SE 2 LMD 00-6"/>
    <s v="280.40.28.833-4560.02"/>
    <s v="Charges for Services-Parks LMD"/>
    <n v="0"/>
    <n v="0"/>
    <n v="25306"/>
    <n v="25306"/>
    <n v="0"/>
  </r>
  <r>
    <s v="280"/>
    <x v="13"/>
    <x v="3"/>
    <s v="OUTFLOWS"/>
    <s v="40"/>
    <s v="Public Works"/>
    <s v="28"/>
    <s v="LMD/CFD"/>
    <s v="833"/>
    <s v="Dutra Farms SE 2 LMD 00-6"/>
    <s v="280.40.28.833-6600.27"/>
    <s v="Administrative Expenses Support Services-Direct Labor"/>
    <n v="0"/>
    <n v="0"/>
    <n v="-12000"/>
    <n v="-12000"/>
    <n v="0"/>
  </r>
  <r>
    <s v="280"/>
    <x v="13"/>
    <x v="3"/>
    <s v="OUTFLOWS"/>
    <s v="40"/>
    <s v="Public Works"/>
    <s v="28"/>
    <s v="LMD/CFD"/>
    <s v="833"/>
    <s v="Dutra Farms SE 2 LMD 00-6"/>
    <s v="280.40.28.833-6000.11"/>
    <s v="Professional Services County Admin Fee"/>
    <n v="0"/>
    <n v="0"/>
    <n v="-239"/>
    <n v="-239"/>
    <n v="0"/>
  </r>
  <r>
    <s v="280"/>
    <x v="13"/>
    <x v="3"/>
    <s v="OUTFLOWS"/>
    <s v="40"/>
    <s v="Public Works"/>
    <s v="28"/>
    <s v="LMD/CFD"/>
    <s v="833"/>
    <s v="Dutra Farms SE 2 LMD 00-6"/>
    <s v="280.40.28.833-6100.01"/>
    <s v="Utilities Electric"/>
    <n v="0"/>
    <n v="0"/>
    <n v="-150"/>
    <n v="-150"/>
    <n v="0"/>
  </r>
  <r>
    <s v="280"/>
    <x v="13"/>
    <x v="3"/>
    <s v="OUTFLOWS"/>
    <s v="40"/>
    <s v="Public Works"/>
    <s v="28"/>
    <s v="LMD/CFD"/>
    <s v="833"/>
    <s v="Dutra Farms SE 2 LMD 00-6"/>
    <s v="280.40.28.833-6100.04"/>
    <s v="Utilities Water"/>
    <n v="0"/>
    <n v="0"/>
    <n v="-2500"/>
    <n v="-2500"/>
    <n v="0"/>
  </r>
  <r>
    <s v="280"/>
    <x v="13"/>
    <x v="3"/>
    <s v="OUTFLOWS"/>
    <s v="40"/>
    <s v="Public Works"/>
    <s v="28"/>
    <s v="LMD/CFD"/>
    <s v="833"/>
    <s v="Dutra Farms SE 2 LMD 00-6"/>
    <s v="280.40.28.833-6400.03"/>
    <s v="Repairs &amp; Maintenance Major Repair &amp; Contingency"/>
    <n v="0"/>
    <n v="0"/>
    <n v="-3000"/>
    <n v="-3000"/>
    <n v="0"/>
  </r>
  <r>
    <s v="280"/>
    <x v="13"/>
    <x v="3"/>
    <s v="OUTFLOWS"/>
    <s v="40"/>
    <s v="Public Works"/>
    <s v="28"/>
    <s v="LMD/CFD"/>
    <s v="833"/>
    <s v="Dutra Farms SE 2 LMD 00-6"/>
    <s v="280.40.28.833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33"/>
    <s v="Dutra Farms SE 2 LMD 00-6"/>
    <s v="280.40.28.833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33"/>
    <s v="Dutra Farms SE 2 LMD 00-6"/>
    <s v="280.40.28.833-6000.10"/>
    <s v="Professional Services Consultant"/>
    <n v="0"/>
    <n v="0"/>
    <n v="-1644"/>
    <n v="-1644"/>
    <n v="0"/>
  </r>
  <r>
    <s v="280"/>
    <x v="13"/>
    <x v="3"/>
    <s v="OUTFLOWS"/>
    <s v="40"/>
    <s v="Public Works"/>
    <s v="28"/>
    <s v="LMD/CFD"/>
    <s v="833"/>
    <s v="Dutra Farms SE 2 LMD 00-6"/>
    <s v="280.40.28.833-6240.05"/>
    <s v="Supplies-Parks Landscape Maintenance"/>
    <n v="0"/>
    <n v="0"/>
    <n v="-1000"/>
    <n v="-1000"/>
    <n v="0"/>
  </r>
  <r>
    <s v="280"/>
    <x v="13"/>
    <x v="0"/>
    <s v="INFLOWS"/>
    <s v="40"/>
    <s v="Public Works"/>
    <s v="28"/>
    <s v="LMD/CFD"/>
    <s v="834"/>
    <s v="Westport Plaza LMD 00-9B"/>
    <s v="280.40.28.834-4560.02"/>
    <s v="Charges for Services-Parks LMD"/>
    <n v="0"/>
    <n v="0"/>
    <n v="1797"/>
    <n v="1797"/>
    <n v="0"/>
  </r>
  <r>
    <s v="280"/>
    <x v="13"/>
    <x v="3"/>
    <s v="OUTFLOWS"/>
    <s v="40"/>
    <s v="Public Works"/>
    <s v="28"/>
    <s v="LMD/CFD"/>
    <s v="834"/>
    <s v="Westport Plaza LMD 00-9B"/>
    <s v="280.40.28.834-6000.11"/>
    <s v="Professional Services County Admin Fee"/>
    <n v="0"/>
    <n v="0"/>
    <n v="-21"/>
    <n v="-21"/>
    <n v="0"/>
  </r>
  <r>
    <s v="280"/>
    <x v="13"/>
    <x v="3"/>
    <s v="OUTFLOWS"/>
    <s v="40"/>
    <s v="Public Works"/>
    <s v="28"/>
    <s v="LMD/CFD"/>
    <s v="834"/>
    <s v="Westport Plaza LMD 00-9B"/>
    <s v="280.40.28.834-6100.04"/>
    <s v="Utilities Water"/>
    <n v="0"/>
    <n v="0"/>
    <n v="-200"/>
    <n v="-200"/>
    <n v="0"/>
  </r>
  <r>
    <s v="280"/>
    <x v="13"/>
    <x v="3"/>
    <s v="OUTFLOWS"/>
    <s v="40"/>
    <s v="Public Works"/>
    <s v="28"/>
    <s v="LMD/CFD"/>
    <s v="834"/>
    <s v="Westport Plaza LMD 00-9B"/>
    <s v="280.40.28.834-6240.05"/>
    <s v="Supplies-Parks Landscape Maintenance"/>
    <n v="0"/>
    <n v="0"/>
    <n v="-100"/>
    <n v="-100"/>
    <n v="0"/>
  </r>
  <r>
    <s v="280"/>
    <x v="13"/>
    <x v="3"/>
    <s v="OUTFLOWS"/>
    <s v="40"/>
    <s v="Public Works"/>
    <s v="28"/>
    <s v="LMD/CFD"/>
    <s v="834"/>
    <s v="Westport Plaza LMD 00-9B"/>
    <s v="280.40.28.834-6600.05"/>
    <s v="Administrative Expenses Public/Legal Advertisement"/>
    <n v="0"/>
    <n v="0"/>
    <n v="-42"/>
    <n v="-42"/>
    <n v="0"/>
  </r>
  <r>
    <s v="280"/>
    <x v="13"/>
    <x v="3"/>
    <s v="OUTFLOWS"/>
    <s v="40"/>
    <s v="Public Works"/>
    <s v="28"/>
    <s v="LMD/CFD"/>
    <s v="834"/>
    <s v="Westport Plaza LMD 00-9B"/>
    <s v="280.40.28.834-6600.25"/>
    <s v="Administrative Expenses Support Services-Indirect Labor"/>
    <n v="0"/>
    <n v="0"/>
    <n v="-275"/>
    <n v="-275"/>
    <n v="0"/>
  </r>
  <r>
    <s v="280"/>
    <x v="13"/>
    <x v="3"/>
    <s v="OUTFLOWS"/>
    <s v="40"/>
    <s v="Public Works"/>
    <s v="28"/>
    <s v="LMD/CFD"/>
    <s v="834"/>
    <s v="Westport Plaza LMD 00-9B"/>
    <s v="280.40.28.834-6600.27"/>
    <s v="Administrative Expenses Support Services-Direct Labor"/>
    <n v="0"/>
    <n v="0"/>
    <n v="-1000"/>
    <n v="-1000"/>
    <n v="0"/>
  </r>
  <r>
    <s v="280"/>
    <x v="13"/>
    <x v="3"/>
    <s v="OUTFLOWS"/>
    <s v="40"/>
    <s v="Public Works"/>
    <s v="28"/>
    <s v="LMD/CFD"/>
    <s v="834"/>
    <s v="Westport Plaza LMD 00-9B"/>
    <s v="280.40.28.834-6000.10"/>
    <s v="Professional Services Consultant"/>
    <n v="0"/>
    <n v="0"/>
    <n v="-159"/>
    <n v="-159"/>
    <n v="0"/>
  </r>
  <r>
    <s v="280"/>
    <x v="13"/>
    <x v="0"/>
    <s v="INFLOWS"/>
    <s v="40"/>
    <s v="Public Works"/>
    <s v="28"/>
    <s v="LMD/CFD"/>
    <s v="835"/>
    <s v="Almond Crest LMD 95-1B"/>
    <s v="280.40.28.835-4560.02"/>
    <s v="Charges for Services-Parks LMD"/>
    <n v="0"/>
    <n v="0"/>
    <n v="14363"/>
    <n v="14363"/>
    <n v="0"/>
  </r>
  <r>
    <s v="280"/>
    <x v="13"/>
    <x v="3"/>
    <s v="OUTFLOWS"/>
    <s v="40"/>
    <s v="Public Works"/>
    <s v="28"/>
    <s v="LMD/CFD"/>
    <s v="835"/>
    <s v="Almond Crest LMD 95-1B"/>
    <s v="280.40.28.835-6600.27"/>
    <s v="Administrative Expenses Support Services-Direct Labor"/>
    <n v="0"/>
    <n v="0"/>
    <n v="-6000"/>
    <n v="-6000"/>
    <n v="0"/>
  </r>
  <r>
    <s v="280"/>
    <x v="13"/>
    <x v="3"/>
    <s v="OUTFLOWS"/>
    <s v="40"/>
    <s v="Public Works"/>
    <s v="28"/>
    <s v="LMD/CFD"/>
    <s v="835"/>
    <s v="Almond Crest LMD 95-1B"/>
    <s v="280.40.28.835-6000.11"/>
    <s v="Professional Services County Admin Fee"/>
    <n v="0"/>
    <n v="0"/>
    <n v="-159"/>
    <n v="-159"/>
    <n v="0"/>
  </r>
  <r>
    <s v="280"/>
    <x v="13"/>
    <x v="3"/>
    <s v="OUTFLOWS"/>
    <s v="40"/>
    <s v="Public Works"/>
    <s v="28"/>
    <s v="LMD/CFD"/>
    <s v="835"/>
    <s v="Almond Crest LMD 95-1B"/>
    <s v="280.40.28.835-6100.01"/>
    <s v="Utilities Electric"/>
    <n v="0"/>
    <n v="0"/>
    <n v="-70"/>
    <n v="-70"/>
    <n v="0"/>
  </r>
  <r>
    <s v="280"/>
    <x v="13"/>
    <x v="3"/>
    <s v="OUTFLOWS"/>
    <s v="40"/>
    <s v="Public Works"/>
    <s v="28"/>
    <s v="LMD/CFD"/>
    <s v="835"/>
    <s v="Almond Crest LMD 95-1B"/>
    <s v="280.40.28.835-6100.04"/>
    <s v="Utilities Water"/>
    <n v="0"/>
    <n v="0"/>
    <n v="-700"/>
    <n v="-700"/>
    <n v="0"/>
  </r>
  <r>
    <s v="280"/>
    <x v="13"/>
    <x v="3"/>
    <s v="OUTFLOWS"/>
    <s v="40"/>
    <s v="Public Works"/>
    <s v="28"/>
    <s v="LMD/CFD"/>
    <s v="835"/>
    <s v="Almond Crest LMD 95-1B"/>
    <s v="280.40.28.835-6240.05"/>
    <s v="Supplies-Parks Landscape Maintenance"/>
    <n v="0"/>
    <n v="0"/>
    <n v="-1100"/>
    <n v="-1100"/>
    <n v="0"/>
  </r>
  <r>
    <s v="280"/>
    <x v="13"/>
    <x v="3"/>
    <s v="OUTFLOWS"/>
    <s v="40"/>
    <s v="Public Works"/>
    <s v="28"/>
    <s v="LMD/CFD"/>
    <s v="835"/>
    <s v="Almond Crest LMD 95-1B"/>
    <s v="280.40.28.835-6400.03"/>
    <s v="Repairs &amp; Maintenance Major Repair &amp; Contingency"/>
    <n v="0"/>
    <n v="0"/>
    <n v="-500"/>
    <n v="-500"/>
    <n v="0"/>
  </r>
  <r>
    <s v="280"/>
    <x v="13"/>
    <x v="3"/>
    <s v="OUTFLOWS"/>
    <s v="40"/>
    <s v="Public Works"/>
    <s v="28"/>
    <s v="LMD/CFD"/>
    <s v="835"/>
    <s v="Almond Crest LMD 95-1B"/>
    <s v="280.40.28.835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35"/>
    <s v="Almond Crest LMD 95-1B"/>
    <s v="280.40.28.835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35"/>
    <s v="Almond Crest LMD 95-1B"/>
    <s v="280.40.28.835-6000.10"/>
    <s v="Professional Services Consultant"/>
    <n v="0"/>
    <n v="0"/>
    <n v="-1061"/>
    <n v="-1061"/>
    <n v="0"/>
  </r>
  <r>
    <s v="280"/>
    <x v="13"/>
    <x v="0"/>
    <s v="INFLOWS"/>
    <s v="40"/>
    <s v="Public Works"/>
    <s v="28"/>
    <s v="LMD/CFD"/>
    <s v="836"/>
    <s v="Bella Vista 1&amp;2/Dutra BAD 00-8B"/>
    <s v="280.40.28.836-4560.02"/>
    <s v="Charges for Services-Parks LMD"/>
    <n v="0"/>
    <n v="0"/>
    <n v="6104"/>
    <n v="6104"/>
    <n v="0"/>
  </r>
  <r>
    <s v="280"/>
    <x v="13"/>
    <x v="3"/>
    <s v="OUTFLOWS"/>
    <s v="40"/>
    <s v="Public Works"/>
    <s v="28"/>
    <s v="LMD/CFD"/>
    <s v="836"/>
    <s v="Bella Vista 1&amp;2/Dutra BAD 00-8B"/>
    <s v="280.40.28.836-6000.11"/>
    <s v="Professional Services County Admin Fee"/>
    <n v="0"/>
    <n v="0"/>
    <n v="-111"/>
    <n v="-111"/>
    <n v="0"/>
  </r>
  <r>
    <s v="280"/>
    <x v="13"/>
    <x v="3"/>
    <s v="OUTFLOWS"/>
    <s v="40"/>
    <s v="Public Works"/>
    <s v="28"/>
    <s v="LMD/CFD"/>
    <s v="836"/>
    <s v="Bella Vista 1&amp;2/Dutra BAD 00-8B"/>
    <s v="280.40.28.836-6600.05"/>
    <s v="Administrative Expenses Public/Legal Advertisement"/>
    <n v="0"/>
    <n v="0"/>
    <n v="-53"/>
    <n v="-53"/>
    <n v="0"/>
  </r>
  <r>
    <s v="280"/>
    <x v="13"/>
    <x v="3"/>
    <s v="OUTFLOWS"/>
    <s v="40"/>
    <s v="Public Works"/>
    <s v="28"/>
    <s v="LMD/CFD"/>
    <s v="836"/>
    <s v="Bella Vista 1&amp;2/Dutra BAD 00-8B"/>
    <s v="280.40.28.836-6600.25"/>
    <s v="Administrative Expenses Support Services-Indirect Labor"/>
    <n v="0"/>
    <n v="0"/>
    <n v="-4720"/>
    <n v="-4720"/>
    <n v="0"/>
  </r>
  <r>
    <s v="280"/>
    <x v="13"/>
    <x v="3"/>
    <s v="OUTFLOWS"/>
    <s v="40"/>
    <s v="Public Works"/>
    <s v="28"/>
    <s v="LMD/CFD"/>
    <s v="836"/>
    <s v="Bella Vista 1&amp;2/Dutra BAD 00-8B"/>
    <s v="280.40.28.836-6000.10"/>
    <s v="Professional Services Consultant"/>
    <n v="0"/>
    <n v="0"/>
    <n v="-1220"/>
    <n v="-1220"/>
    <n v="0"/>
  </r>
  <r>
    <s v="280"/>
    <x v="13"/>
    <x v="0"/>
    <s v="INFLOWS"/>
    <s v="40"/>
    <s v="Public Works"/>
    <s v="28"/>
    <s v="LMD/CFD"/>
    <s v="837"/>
    <s v="Bella Vista 4&amp;5/Dutra BAD 00-8C"/>
    <s v="280.40.28.837-4560.02"/>
    <s v="Charges for Services-Parks LMD"/>
    <n v="0"/>
    <n v="0"/>
    <n v="3134"/>
    <n v="3134"/>
    <n v="0"/>
  </r>
  <r>
    <s v="280"/>
    <x v="13"/>
    <x v="3"/>
    <s v="OUTFLOWS"/>
    <s v="40"/>
    <s v="Public Works"/>
    <s v="28"/>
    <s v="LMD/CFD"/>
    <s v="837"/>
    <s v="Bella Vista 4&amp;5/Dutra BAD 00-8C"/>
    <s v="280.40.28.837-6000.11"/>
    <s v="Professional Services County Admin Fee"/>
    <n v="0"/>
    <n v="0"/>
    <n v="-37"/>
    <n v="-37"/>
    <n v="0"/>
  </r>
  <r>
    <s v="280"/>
    <x v="13"/>
    <x v="3"/>
    <s v="OUTFLOWS"/>
    <s v="40"/>
    <s v="Public Works"/>
    <s v="28"/>
    <s v="LMD/CFD"/>
    <s v="837"/>
    <s v="Bella Vista 4&amp;5/Dutra BAD 00-8C"/>
    <s v="280.40.28.837-6600.05"/>
    <s v="Administrative Expenses Public/Legal Advertisement"/>
    <n v="0"/>
    <n v="0"/>
    <n v="-64"/>
    <n v="-64"/>
    <n v="0"/>
  </r>
  <r>
    <s v="280"/>
    <x v="13"/>
    <x v="3"/>
    <s v="OUTFLOWS"/>
    <s v="40"/>
    <s v="Public Works"/>
    <s v="28"/>
    <s v="LMD/CFD"/>
    <s v="837"/>
    <s v="Bella Vista 4&amp;5/Dutra BAD 00-8C"/>
    <s v="280.40.28.837-6600.25"/>
    <s v="Administrative Expenses Support Services-Indirect Labor"/>
    <n v="0"/>
    <n v="0"/>
    <n v="-2375"/>
    <n v="-2375"/>
    <n v="0"/>
  </r>
  <r>
    <s v="280"/>
    <x v="13"/>
    <x v="3"/>
    <s v="OUTFLOWS"/>
    <s v="40"/>
    <s v="Public Works"/>
    <s v="28"/>
    <s v="LMD/CFD"/>
    <s v="837"/>
    <s v="Bella Vista 4&amp;5/Dutra BAD 00-8C"/>
    <s v="280.40.28.837-6000.10"/>
    <s v="Professional Services Consultant"/>
    <n v="0"/>
    <n v="0"/>
    <n v="-658"/>
    <n v="-658"/>
    <n v="0"/>
  </r>
  <r>
    <s v="280"/>
    <x v="13"/>
    <x v="2"/>
    <s v="OUTFLOWS"/>
    <s v="40"/>
    <s v="Public Works"/>
    <s v="28"/>
    <s v="LMD/CFD"/>
    <s v="802"/>
    <s v="Chadwick Square LMD 94-1"/>
    <s v="280.40.28.802-5000.01"/>
    <s v="Salaries Regular"/>
    <n v="0"/>
    <n v="0"/>
    <n v="0"/>
    <n v="0"/>
    <n v="0"/>
  </r>
  <r>
    <s v="280"/>
    <x v="13"/>
    <x v="2"/>
    <s v="OUTFLOWS"/>
    <s v="40"/>
    <s v="Public Works"/>
    <s v="28"/>
    <s v="LMD/CFD"/>
    <s v="802"/>
    <s v="Chadwick Square LMD 94-1"/>
    <s v="280.40.28.802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3"/>
    <s v="Gonsalves Estates LMD 94-2"/>
    <s v="280.40.28.803-5000.01"/>
    <s v="Salaries Regular"/>
    <n v="0"/>
    <n v="0"/>
    <n v="0"/>
    <n v="0"/>
    <n v="0"/>
  </r>
  <r>
    <s v="280"/>
    <x v="13"/>
    <x v="2"/>
    <s v="OUTFLOWS"/>
    <s v="40"/>
    <s v="Public Works"/>
    <s v="28"/>
    <s v="LMD/CFD"/>
    <s v="803"/>
    <s v="Gonsalves Estates LMD 94-2"/>
    <s v="280.40.28.803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4"/>
    <s v="Diamond Oaks LMD 95-1"/>
    <s v="280.40.28.804-5000.01"/>
    <s v="Salaries Regular"/>
    <n v="0"/>
    <n v="0"/>
    <n v="0"/>
    <n v="0"/>
    <n v="0"/>
  </r>
  <r>
    <s v="280"/>
    <x v="13"/>
    <x v="2"/>
    <s v="OUTFLOWS"/>
    <s v="40"/>
    <s v="Public Works"/>
    <s v="28"/>
    <s v="LMD/CFD"/>
    <s v="804"/>
    <s v="Diamond Oaks LMD 95-1"/>
    <s v="280.40.28.804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5"/>
    <s v="Villa Ticino LMD 00-1"/>
    <s v="280.40.28.805-5000.01"/>
    <s v="Salaries Regular"/>
    <n v="0"/>
    <n v="0"/>
    <n v="0"/>
    <n v="0"/>
    <n v="0"/>
  </r>
  <r>
    <s v="280"/>
    <x v="13"/>
    <x v="2"/>
    <s v="OUTFLOWS"/>
    <s v="40"/>
    <s v="Public Works"/>
    <s v="28"/>
    <s v="LMD/CFD"/>
    <s v="805"/>
    <s v="Villa Ticino LMD 00-1"/>
    <s v="280.40.28.805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6"/>
    <s v="Mission Gardens LMD 00-2"/>
    <s v="280.40.28.806-5000.01"/>
    <s v="Salaries Regular"/>
    <n v="0"/>
    <n v="0"/>
    <n v="0"/>
    <n v="0"/>
    <n v="0"/>
  </r>
  <r>
    <s v="280"/>
    <x v="13"/>
    <x v="2"/>
    <s v="OUTFLOWS"/>
    <s v="40"/>
    <s v="Public Works"/>
    <s v="28"/>
    <s v="LMD/CFD"/>
    <s v="806"/>
    <s v="Mission Gardens LMD 00-2"/>
    <s v="280.40.28.806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7"/>
    <s v="Woodward Park LMD 00-3"/>
    <s v="280.40.28.807-5000.01"/>
    <s v="Salaries Regular"/>
    <n v="0"/>
    <n v="0"/>
    <n v="0"/>
    <n v="0"/>
    <n v="0"/>
  </r>
  <r>
    <s v="280"/>
    <x v="13"/>
    <x v="2"/>
    <s v="OUTFLOWS"/>
    <s v="40"/>
    <s v="Public Works"/>
    <s v="28"/>
    <s v="LMD/CFD"/>
    <s v="807"/>
    <s v="Woodward Park LMD 00-3"/>
    <s v="280.40.28.807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8"/>
    <s v="Bianchi Ranch 1 &amp; 2 LMD 00-4"/>
    <s v="280.40.28.808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09"/>
    <s v="Sierra Creek LMD 00-5"/>
    <s v="280.40.28.809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0"/>
    <s v="Dutra Farms SW LMD 00-6"/>
    <s v="280.40.28.810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1"/>
    <s v="Spring Meadows LMD 00-7"/>
    <s v="280.40.28.811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3"/>
    <s v="Westbrook Estates LMD 00-9"/>
    <s v="280.40.28.813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4"/>
    <s v="Woodward West LMD 04-1"/>
    <s v="280.40.28.814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5"/>
    <s v="Jasmine Hollow LMD 04-2"/>
    <s v="280.40.28.815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6"/>
    <s v="Dutra Farms NE LMD 03-1"/>
    <s v="280.40.28.816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7"/>
    <s v="Antigua LMD 05-1"/>
    <s v="280.40.28.817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8"/>
    <s v="Terra Bella LMD 05-2"/>
    <s v="280.40.28.818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19"/>
    <s v="Paseo West LMD 05-3"/>
    <s v="280.40.28.819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0"/>
    <s v="Rodoni Estates LMD 06-2"/>
    <s v="280.40.28.820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2"/>
    <s v="Dutra Estates LMD 05-4"/>
    <s v="280.40.28.822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3"/>
    <s v="Tesoro LMD 06-1"/>
    <s v="280.40.28.823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4"/>
    <s v="Ken Hill Estates LMD 06-3"/>
    <s v="280.40.28.824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5"/>
    <s v="Union Ranch LMD 06-5"/>
    <s v="280.40.28.825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6"/>
    <s v="Union Ranch East LMD 06-4"/>
    <s v="280.40.28.826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7"/>
    <s v="Passante LMD 94-1B"/>
    <s v="280.40.28.827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8"/>
    <s v="Portafina LMD 94-1C"/>
    <s v="280.40.28.828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29"/>
    <s v="Villa Ticino 5 LMD 001-1"/>
    <s v="280.40.28.829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31"/>
    <s v="Bianchi Ranch 3 LMD 00-4B"/>
    <s v="280.40.28.831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32"/>
    <s v="Passeo LMD 00-4C"/>
    <s v="280.40.28.832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33"/>
    <s v="Dutra Farms SE 2 LMD 00-6"/>
    <s v="280.40.28.833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835"/>
    <s v="Almond Crest LMD 95-1B"/>
    <s v="280.40.28.835-5100.11"/>
    <s v="Benefits Medicare"/>
    <n v="0"/>
    <n v="0"/>
    <n v="0"/>
    <n v="0"/>
    <n v="0"/>
  </r>
  <r>
    <s v="280"/>
    <x v="13"/>
    <x v="2"/>
    <s v="OUTFLOWS"/>
    <s v="40"/>
    <s v="Public Works"/>
    <s v="28"/>
    <s v="LMD/CFD"/>
    <s v="900"/>
    <s v="General"/>
    <s v="280.40.28.900-5000.01"/>
    <s v="Salaries Regular"/>
    <n v="0"/>
    <n v="-15000"/>
    <n v="-167939"/>
    <n v="-173000"/>
    <n v="-5061"/>
  </r>
  <r>
    <s v="280"/>
    <x v="13"/>
    <x v="2"/>
    <s v="OUTFLOWS"/>
    <s v="40"/>
    <s v="Public Works"/>
    <s v="28"/>
    <s v="LMD/CFD"/>
    <s v="900"/>
    <s v="General"/>
    <s v="280.40.28.900-5000.02"/>
    <s v="Salaries Part Time"/>
    <n v="0"/>
    <n v="-4000"/>
    <n v="0"/>
    <n v="0"/>
    <n v="0"/>
  </r>
  <r>
    <s v="280"/>
    <x v="13"/>
    <x v="2"/>
    <s v="OUTFLOWS"/>
    <s v="40"/>
    <s v="Public Works"/>
    <s v="28"/>
    <s v="LMD/CFD"/>
    <s v="900"/>
    <s v="General"/>
    <s v="280.40.28.900-5000.03"/>
    <s v="Salaries Overtime"/>
    <n v="0"/>
    <n v="0"/>
    <n v="0"/>
    <n v="0"/>
    <n v="0"/>
  </r>
  <r>
    <s v="280"/>
    <x v="13"/>
    <x v="2"/>
    <s v="OUTFLOWS"/>
    <s v="40"/>
    <s v="Public Works"/>
    <s v="28"/>
    <s v="LMD/CFD"/>
    <s v="900"/>
    <s v="General"/>
    <s v="280.40.28.900-5000.08"/>
    <s v="Salaries Longevity Pay"/>
    <n v="0"/>
    <n v="-1000"/>
    <n v="-3025"/>
    <n v="-3025"/>
    <n v="0"/>
  </r>
  <r>
    <s v="280"/>
    <x v="13"/>
    <x v="2"/>
    <s v="OUTFLOWS"/>
    <s v="40"/>
    <s v="Public Works"/>
    <s v="28"/>
    <s v="LMD/CFD"/>
    <s v="900"/>
    <s v="General"/>
    <s v="280.40.28.900-5100.00"/>
    <s v="Benefits PERS Pool Liability"/>
    <n v="0"/>
    <n v="-13000"/>
    <n v="-35645"/>
    <n v="-31000"/>
    <n v="4645"/>
  </r>
  <r>
    <s v="280"/>
    <x v="13"/>
    <x v="2"/>
    <s v="OUTFLOWS"/>
    <s v="40"/>
    <s v="Public Works"/>
    <s v="28"/>
    <s v="LMD/CFD"/>
    <s v="900"/>
    <s v="General"/>
    <s v="280.40.28.900-5100.01"/>
    <s v="Benefits Retirement"/>
    <n v="0"/>
    <n v="-7000"/>
    <n v="-20038"/>
    <n v="-20038"/>
    <n v="0"/>
  </r>
  <r>
    <s v="280"/>
    <x v="13"/>
    <x v="2"/>
    <s v="OUTFLOWS"/>
    <s v="40"/>
    <s v="Public Works"/>
    <s v="28"/>
    <s v="LMD/CFD"/>
    <s v="900"/>
    <s v="General"/>
    <s v="280.40.28.900-5100.02"/>
    <s v="Benefits Health Insurance"/>
    <n v="0"/>
    <n v="-13000"/>
    <n v="-42608"/>
    <n v="-42608"/>
    <n v="0"/>
  </r>
  <r>
    <s v="280"/>
    <x v="13"/>
    <x v="2"/>
    <s v="OUTFLOWS"/>
    <s v="40"/>
    <s v="Public Works"/>
    <s v="28"/>
    <s v="LMD/CFD"/>
    <s v="900"/>
    <s v="General"/>
    <s v="280.40.28.900-5100.03"/>
    <s v="Benefits Dental Insurance"/>
    <n v="0"/>
    <n v="-1000"/>
    <n v="-2705"/>
    <n v="-2705"/>
    <n v="0"/>
  </r>
  <r>
    <s v="280"/>
    <x v="13"/>
    <x v="2"/>
    <s v="OUTFLOWS"/>
    <s v="40"/>
    <s v="Public Works"/>
    <s v="28"/>
    <s v="LMD/CFD"/>
    <s v="900"/>
    <s v="General"/>
    <s v="280.40.28.900-5100.04"/>
    <s v="Benefits Vision Insurance"/>
    <n v="0"/>
    <n v="0"/>
    <n v="-458"/>
    <n v="-458"/>
    <n v="0"/>
  </r>
  <r>
    <s v="280"/>
    <x v="13"/>
    <x v="2"/>
    <s v="OUTFLOWS"/>
    <s v="40"/>
    <s v="Public Works"/>
    <s v="28"/>
    <s v="LMD/CFD"/>
    <s v="900"/>
    <s v="General"/>
    <s v="280.40.28.900-5100.05"/>
    <s v="Benefits Life Insurance"/>
    <n v="0"/>
    <n v="0"/>
    <n v="-161"/>
    <n v="-161"/>
    <n v="0"/>
  </r>
  <r>
    <s v="280"/>
    <x v="13"/>
    <x v="2"/>
    <s v="OUTFLOWS"/>
    <s v="40"/>
    <s v="Public Works"/>
    <s v="28"/>
    <s v="LMD/CFD"/>
    <s v="900"/>
    <s v="General"/>
    <s v="280.40.28.900-5100.07"/>
    <s v="Benefits Long Term Disability"/>
    <n v="0"/>
    <n v="0"/>
    <n v="-528"/>
    <n v="-528"/>
    <n v="0"/>
  </r>
  <r>
    <s v="280"/>
    <x v="13"/>
    <x v="2"/>
    <s v="OUTFLOWS"/>
    <s v="40"/>
    <s v="Public Works"/>
    <s v="28"/>
    <s v="LMD/CFD"/>
    <s v="900"/>
    <s v="General"/>
    <s v="280.40.28.900-5100.08"/>
    <s v="Benefits Deferred Compensation"/>
    <n v="0"/>
    <n v="-2000"/>
    <n v="-8335"/>
    <n v="-8335"/>
    <n v="0"/>
  </r>
  <r>
    <s v="280"/>
    <x v="13"/>
    <x v="2"/>
    <s v="OUTFLOWS"/>
    <s v="40"/>
    <s v="Public Works"/>
    <s v="28"/>
    <s v="LMD/CFD"/>
    <s v="900"/>
    <s v="General"/>
    <s v="280.40.28.900-5100.10"/>
    <s v="Benefits Uniform Allowance"/>
    <n v="0"/>
    <n v="-1000"/>
    <n v="-825"/>
    <n v="-825"/>
    <n v="0"/>
  </r>
  <r>
    <s v="280"/>
    <x v="13"/>
    <x v="2"/>
    <s v="OUTFLOWS"/>
    <s v="40"/>
    <s v="Public Works"/>
    <s v="28"/>
    <s v="LMD/CFD"/>
    <s v="900"/>
    <s v="General"/>
    <s v="280.40.28.900-5100.11"/>
    <s v="Benefits Medicare"/>
    <n v="0"/>
    <n v="0"/>
    <n v="-2612"/>
    <n v="-2612"/>
    <n v="0"/>
  </r>
  <r>
    <s v="280"/>
    <x v="13"/>
    <x v="2"/>
    <s v="OUTFLOWS"/>
    <s v="40"/>
    <s v="Public Works"/>
    <s v="28"/>
    <s v="LMD/CFD"/>
    <s v="900"/>
    <s v="General"/>
    <s v="280.40.28.900-5100.15"/>
    <s v="Benefits Cell Phone Allowance"/>
    <n v="0"/>
    <n v="0"/>
    <n v="0"/>
    <n v="0"/>
    <n v="0"/>
  </r>
  <r>
    <s v="320"/>
    <x v="14"/>
    <x v="0"/>
    <s v="INFLOWS"/>
    <s v="00"/>
    <s v="Non Departmental"/>
    <s v="00"/>
    <s v="Non Divisional"/>
    <s v="900"/>
    <s v="General"/>
    <s v="320.00.00.900-4100.01"/>
    <s v="Sales Tax Sales &amp; Use Tax"/>
    <n v="7159448"/>
    <n v="8700260"/>
    <n v="7715000"/>
    <n v="9362000"/>
    <n v="1647000"/>
  </r>
  <r>
    <s v="320"/>
    <x v="14"/>
    <x v="0"/>
    <s v="INFLOWS"/>
    <s v="00"/>
    <s v="Non Departmental"/>
    <s v="00"/>
    <s v="Non Divisional"/>
    <s v="900"/>
    <s v="General"/>
    <s v="320.00.00.900-4100.03"/>
    <s v="Sales Tax Sales Tax Audit &amp; Fees"/>
    <n v="-2000"/>
    <n v="-5000"/>
    <n v="-6000"/>
    <n v="-6000"/>
    <n v="0"/>
  </r>
  <r>
    <s v="320"/>
    <x v="14"/>
    <x v="0"/>
    <s v="INFLOWS"/>
    <s v="00"/>
    <s v="Non Departmental"/>
    <s v="00"/>
    <s v="Non Divisional"/>
    <s v="900"/>
    <s v="General"/>
    <s v="320.00.00.900-4700.01"/>
    <s v="Investment Earnings Interest on Investments"/>
    <n v="108000"/>
    <n v="-44000"/>
    <n v="32420"/>
    <n v="32420"/>
    <n v="0"/>
  </r>
  <r>
    <s v="320"/>
    <x v="14"/>
    <x v="0"/>
    <s v="INFLOWS"/>
    <s v="00"/>
    <s v="Non Departmental"/>
    <s v="00"/>
    <s v="Non Divisional"/>
    <s v="900"/>
    <s v="General"/>
    <s v="320.00.00.900-4700.19"/>
    <s v="Investment Earnings Market Value Change"/>
    <n v="0"/>
    <n v="0"/>
    <n v="0"/>
    <n v="0"/>
    <n v="0"/>
  </r>
  <r>
    <s v="320"/>
    <x v="14"/>
    <x v="0"/>
    <s v="INFLOWS"/>
    <s v="00"/>
    <s v="Non Departmental"/>
    <s v="00"/>
    <s v="Non Divisional"/>
    <s v="900"/>
    <s v="General"/>
    <s v="320.00.00.900-4700.21"/>
    <s v="Investment Earnings Unallocated Investment Expense"/>
    <n v="-4000"/>
    <n v="-1000"/>
    <n v="-3240"/>
    <n v="-3240"/>
    <n v="0"/>
  </r>
  <r>
    <s v="320"/>
    <x v="14"/>
    <x v="0"/>
    <s v="INFLOWS"/>
    <s v="11"/>
    <s v="Police Department"/>
    <s v="00"/>
    <s v="Non Divisional"/>
    <s v="200"/>
    <s v="Patrol"/>
    <s v="320.11.00.200-4550.11"/>
    <s v="Charges for Services-Police Mutual Aid Reimbursement"/>
    <n v="0"/>
    <n v="0"/>
    <n v="0"/>
    <n v="0"/>
    <n v="0"/>
  </r>
  <r>
    <s v="320"/>
    <x v="14"/>
    <x v="0"/>
    <s v="INFLOWS"/>
    <s v="11"/>
    <s v="Police Department"/>
    <s v="00"/>
    <s v="Non Divisional"/>
    <s v="200"/>
    <s v="Patrol"/>
    <s v="320.11.00.200-4850.07"/>
    <s v="Other Revenue Misc Reimbursement"/>
    <n v="0"/>
    <n v="0"/>
    <n v="0"/>
    <n v="0"/>
    <n v="0"/>
  </r>
  <r>
    <s v="320"/>
    <x v="14"/>
    <x v="4"/>
    <s v="OUTFLOWS"/>
    <s v="00"/>
    <s v="Non Departmental"/>
    <s v="00"/>
    <s v="Non Divisional"/>
    <s v="900"/>
    <s v="General"/>
    <s v="320.00.00.900-7000.99"/>
    <s v="Capital Outlay General"/>
    <n v="0"/>
    <n v="-331000"/>
    <n v="-17206"/>
    <n v="-17206"/>
    <n v="0"/>
  </r>
  <r>
    <s v="320"/>
    <x v="14"/>
    <x v="1"/>
    <s v="OUTFLOWS"/>
    <s v="00"/>
    <s v="Non Departmental"/>
    <s v="00"/>
    <s v="Non Divisional"/>
    <s v="900"/>
    <s v="General"/>
    <s v="320.00.00.900-9000.15"/>
    <s v="Other Transfers Police Grants Fund"/>
    <n v="0"/>
    <n v="0"/>
    <n v="0"/>
    <n v="0"/>
    <n v="0"/>
  </r>
  <r>
    <s v="320"/>
    <x v="14"/>
    <x v="2"/>
    <s v="OUTFLOWS"/>
    <s v="11"/>
    <s v="Police Department"/>
    <s v="00"/>
    <s v="Non Divisional"/>
    <s v="200"/>
    <s v="Patrol"/>
    <s v="320.11.00.200-5000.01"/>
    <s v="Salaries Regular"/>
    <n v="-1674000"/>
    <n v="-1813000"/>
    <n v="-2107279"/>
    <n v="-2107279"/>
    <n v="0"/>
  </r>
  <r>
    <s v="320"/>
    <x v="14"/>
    <x v="2"/>
    <s v="OUTFLOWS"/>
    <s v="11"/>
    <s v="Police Department"/>
    <s v="00"/>
    <s v="Non Divisional"/>
    <s v="200"/>
    <s v="Patrol"/>
    <s v="320.11.00.200-5000.03"/>
    <s v="Salaries Overtime"/>
    <n v="-201000"/>
    <n v="-245000"/>
    <n v="-201113"/>
    <n v="-201113"/>
    <n v="0"/>
  </r>
  <r>
    <s v="320"/>
    <x v="14"/>
    <x v="2"/>
    <s v="OUTFLOWS"/>
    <s v="11"/>
    <s v="Police Department"/>
    <s v="00"/>
    <s v="Non Divisional"/>
    <s v="200"/>
    <s v="Patrol"/>
    <s v="320.11.00.200-5000.06"/>
    <s v="Salaries Out of Class"/>
    <n v="-2000"/>
    <n v="-2000"/>
    <n v="0"/>
    <n v="-2000"/>
    <n v="-2000"/>
  </r>
  <r>
    <s v="320"/>
    <x v="14"/>
    <x v="2"/>
    <s v="OUTFLOWS"/>
    <s v="11"/>
    <s v="Police Department"/>
    <s v="00"/>
    <s v="Non Divisional"/>
    <s v="200"/>
    <s v="Patrol"/>
    <s v="320.11.00.200-5000.08"/>
    <s v="Salaries Longevity Pay"/>
    <n v="-19000"/>
    <n v="-33000"/>
    <n v="-16800"/>
    <n v="-16800"/>
    <n v="0"/>
  </r>
  <r>
    <s v="320"/>
    <x v="14"/>
    <x v="2"/>
    <s v="OUTFLOWS"/>
    <s v="11"/>
    <s v="Police Department"/>
    <s v="00"/>
    <s v="Non Divisional"/>
    <s v="200"/>
    <s v="Patrol"/>
    <s v="320.11.00.200-5000.11"/>
    <s v="Salaries Worker's Comp"/>
    <n v="0"/>
    <n v="-4000"/>
    <n v="0"/>
    <n v="0"/>
    <n v="0"/>
  </r>
  <r>
    <s v="320"/>
    <x v="14"/>
    <x v="2"/>
    <s v="OUTFLOWS"/>
    <s v="11"/>
    <s v="Police Department"/>
    <s v="00"/>
    <s v="Non Divisional"/>
    <s v="200"/>
    <s v="Patrol"/>
    <s v="320.11.00.200-5100.00"/>
    <s v="Benefits PERS Pool Liability"/>
    <n v="-227000"/>
    <n v="-287000"/>
    <n v="-398657"/>
    <n v="-423000"/>
    <n v="-24343"/>
  </r>
  <r>
    <s v="320"/>
    <x v="14"/>
    <x v="2"/>
    <s v="OUTFLOWS"/>
    <s v="11"/>
    <s v="Police Department"/>
    <s v="00"/>
    <s v="Non Divisional"/>
    <s v="200"/>
    <s v="Patrol"/>
    <s v="320.11.00.200-5100.01"/>
    <s v="Benefits Retirement"/>
    <n v="-218000"/>
    <n v="-264000"/>
    <n v="-309796"/>
    <n v="-309796"/>
    <n v="0"/>
  </r>
  <r>
    <s v="320"/>
    <x v="14"/>
    <x v="2"/>
    <s v="OUTFLOWS"/>
    <s v="11"/>
    <s v="Police Department"/>
    <s v="00"/>
    <s v="Non Divisional"/>
    <s v="200"/>
    <s v="Patrol"/>
    <s v="320.11.00.200-5100.02"/>
    <s v="Benefits Health Insurance"/>
    <n v="-137000"/>
    <n v="-160000"/>
    <n v="-205175"/>
    <n v="-205175"/>
    <n v="0"/>
  </r>
  <r>
    <s v="320"/>
    <x v="14"/>
    <x v="2"/>
    <s v="OUTFLOWS"/>
    <s v="11"/>
    <s v="Police Department"/>
    <s v="00"/>
    <s v="Non Divisional"/>
    <s v="200"/>
    <s v="Patrol"/>
    <s v="320.11.00.200-5100.03"/>
    <s v="Benefits Dental Insurance"/>
    <n v="-17000"/>
    <n v="-17000"/>
    <n v="-19680"/>
    <n v="-19680"/>
    <n v="0"/>
  </r>
  <r>
    <s v="320"/>
    <x v="14"/>
    <x v="2"/>
    <s v="OUTFLOWS"/>
    <s v="11"/>
    <s v="Police Department"/>
    <s v="00"/>
    <s v="Non Divisional"/>
    <s v="200"/>
    <s v="Patrol"/>
    <s v="320.11.00.200-5100.04"/>
    <s v="Benefits Vision Insurance"/>
    <n v="-3000"/>
    <n v="-3000"/>
    <n v="-3357"/>
    <n v="-3357"/>
    <n v="0"/>
  </r>
  <r>
    <s v="320"/>
    <x v="14"/>
    <x v="2"/>
    <s v="OUTFLOWS"/>
    <s v="11"/>
    <s v="Police Department"/>
    <s v="00"/>
    <s v="Non Divisional"/>
    <s v="200"/>
    <s v="Patrol"/>
    <s v="320.11.00.200-5100.05"/>
    <s v="Benefits Life Insurance"/>
    <n v="0"/>
    <n v="0"/>
    <n v="-288"/>
    <n v="-288"/>
    <n v="0"/>
  </r>
  <r>
    <s v="320"/>
    <x v="14"/>
    <x v="2"/>
    <s v="OUTFLOWS"/>
    <s v="11"/>
    <s v="Police Department"/>
    <s v="00"/>
    <s v="Non Divisional"/>
    <s v="200"/>
    <s v="Patrol"/>
    <s v="320.11.00.200-5100.06"/>
    <s v="Benefits Worker's Comp"/>
    <n v="-42000"/>
    <n v="-42000"/>
    <n v="-42600"/>
    <n v="-55000"/>
    <n v="-12400"/>
  </r>
  <r>
    <s v="320"/>
    <x v="14"/>
    <x v="2"/>
    <s v="OUTFLOWS"/>
    <s v="11"/>
    <s v="Police Department"/>
    <s v="00"/>
    <s v="Non Divisional"/>
    <s v="200"/>
    <s v="Patrol"/>
    <s v="320.11.00.200-5100.07"/>
    <s v="Benefits Long Term Disability"/>
    <n v="0"/>
    <n v="0"/>
    <n v="-80"/>
    <n v="-80"/>
    <n v="0"/>
  </r>
  <r>
    <s v="320"/>
    <x v="14"/>
    <x v="2"/>
    <s v="OUTFLOWS"/>
    <s v="11"/>
    <s v="Police Department"/>
    <s v="00"/>
    <s v="Non Divisional"/>
    <s v="200"/>
    <s v="Patrol"/>
    <s v="320.11.00.200-5100.08"/>
    <s v="Benefits Deferred Compensation"/>
    <n v="-3000"/>
    <n v="-13000"/>
    <n v="-13810"/>
    <n v="-13810"/>
    <n v="0"/>
  </r>
  <r>
    <s v="320"/>
    <x v="14"/>
    <x v="2"/>
    <s v="OUTFLOWS"/>
    <s v="11"/>
    <s v="Police Department"/>
    <s v="00"/>
    <s v="Non Divisional"/>
    <s v="200"/>
    <s v="Patrol"/>
    <s v="320.11.00.200-5100.10"/>
    <s v="Benefits Uniform Allowance"/>
    <n v="-30000"/>
    <n v="-17000"/>
    <n v="-14000"/>
    <n v="-14000"/>
    <n v="0"/>
  </r>
  <r>
    <s v="320"/>
    <x v="14"/>
    <x v="2"/>
    <s v="OUTFLOWS"/>
    <s v="11"/>
    <s v="Police Department"/>
    <s v="00"/>
    <s v="Non Divisional"/>
    <s v="200"/>
    <s v="Patrol"/>
    <s v="320.11.00.200-5100.11"/>
    <s v="Benefits Medicare"/>
    <n v="-28000"/>
    <n v="-31000"/>
    <n v="-31324"/>
    <n v="-31324"/>
    <n v="0"/>
  </r>
  <r>
    <s v="320"/>
    <x v="14"/>
    <x v="2"/>
    <s v="OUTFLOWS"/>
    <s v="11"/>
    <s v="Police Department"/>
    <s v="00"/>
    <s v="Non Divisional"/>
    <s v="200"/>
    <s v="Patrol"/>
    <s v="320.11.00.200-5100.12"/>
    <s v="Benefits Annual Physical Exam"/>
    <n v="0"/>
    <n v="0"/>
    <n v="0"/>
    <n v="0"/>
    <n v="0"/>
  </r>
  <r>
    <s v="320"/>
    <x v="14"/>
    <x v="2"/>
    <s v="OUTFLOWS"/>
    <s v="11"/>
    <s v="Police Department"/>
    <s v="00"/>
    <s v="Non Divisional"/>
    <s v="200"/>
    <s v="Patrol"/>
    <s v="320.11.00.200-5100.15"/>
    <s v="Benefits Cell Phone Allowance"/>
    <n v="-2000"/>
    <n v="-2000"/>
    <n v="-3228"/>
    <n v="-3228"/>
    <n v="0"/>
  </r>
  <r>
    <s v="320"/>
    <x v="14"/>
    <x v="3"/>
    <s v="OUTFLOWS"/>
    <s v="11"/>
    <s v="Police Department"/>
    <s v="00"/>
    <s v="Non Divisional"/>
    <s v="200"/>
    <s v="Patrol"/>
    <s v="320.11.00.200-6600.26"/>
    <s v="Administrative Expenses Support Services-IT"/>
    <n v="-1000"/>
    <n v="0"/>
    <n v="0"/>
    <n v="0"/>
    <n v="0"/>
  </r>
  <r>
    <s v="320"/>
    <x v="14"/>
    <x v="3"/>
    <s v="OUTFLOWS"/>
    <s v="11"/>
    <s v="Police Department"/>
    <s v="00"/>
    <s v="Non Divisional"/>
    <s v="200"/>
    <s v="Patrol"/>
    <s v="320.11.00.200-6600.36"/>
    <s v="Administrative Expenses IT Fund Contribution"/>
    <n v="-37000"/>
    <n v="-37000"/>
    <n v="-37010"/>
    <n v="-85000"/>
    <n v="-47990"/>
  </r>
  <r>
    <s v="320"/>
    <x v="14"/>
    <x v="2"/>
    <s v="OUTFLOWS"/>
    <s v="11"/>
    <s v="Police Department"/>
    <s v="00"/>
    <s v="Non Divisional"/>
    <s v="210"/>
    <s v="Investigation"/>
    <s v="320.11.00.210-5000.01"/>
    <s v="Salaries Regular"/>
    <n v="-716000"/>
    <n v="-625000"/>
    <n v="-532867"/>
    <n v="-532867"/>
    <n v="0"/>
  </r>
  <r>
    <s v="320"/>
    <x v="14"/>
    <x v="2"/>
    <s v="OUTFLOWS"/>
    <s v="11"/>
    <s v="Police Department"/>
    <s v="00"/>
    <s v="Non Divisional"/>
    <s v="210"/>
    <s v="Investigation"/>
    <s v="320.11.00.210-5000.03"/>
    <s v="Salaries Overtime"/>
    <n v="-108000"/>
    <n v="-102000"/>
    <n v="0"/>
    <n v="-125000"/>
    <n v="-125000"/>
  </r>
  <r>
    <s v="320"/>
    <x v="14"/>
    <x v="2"/>
    <s v="OUTFLOWS"/>
    <s v="11"/>
    <s v="Police Department"/>
    <s v="00"/>
    <s v="Non Divisional"/>
    <s v="210"/>
    <s v="Investigation"/>
    <s v="320.11.00.210-5000.06"/>
    <s v="Salaries Out of Class"/>
    <n v="0"/>
    <n v="0"/>
    <n v="0"/>
    <n v="0"/>
    <n v="0"/>
  </r>
  <r>
    <s v="320"/>
    <x v="14"/>
    <x v="2"/>
    <s v="OUTFLOWS"/>
    <s v="11"/>
    <s v="Police Department"/>
    <s v="00"/>
    <s v="Non Divisional"/>
    <s v="210"/>
    <s v="Investigation"/>
    <s v="320.11.00.210-5000.08"/>
    <s v="Salaries Longevity Pay"/>
    <n v="-11000"/>
    <n v="-14000"/>
    <n v="-4800"/>
    <n v="-4800"/>
    <n v="0"/>
  </r>
  <r>
    <s v="320"/>
    <x v="14"/>
    <x v="2"/>
    <s v="OUTFLOWS"/>
    <s v="11"/>
    <s v="Police Department"/>
    <s v="00"/>
    <s v="Non Divisional"/>
    <s v="210"/>
    <s v="Investigation"/>
    <s v="320.11.00.210-5000.11"/>
    <s v="Salaries Worker's Comp"/>
    <n v="0"/>
    <n v="-32000"/>
    <n v="0"/>
    <n v="0"/>
    <n v="0"/>
  </r>
  <r>
    <s v="320"/>
    <x v="14"/>
    <x v="2"/>
    <s v="OUTFLOWS"/>
    <s v="11"/>
    <s v="Police Department"/>
    <s v="00"/>
    <s v="Non Divisional"/>
    <s v="210"/>
    <s v="Investigation"/>
    <s v="320.11.00.210-5100.00"/>
    <s v="Benefits PERS Pool Liability"/>
    <n v="-195000"/>
    <n v="-200000"/>
    <n v="-234866"/>
    <n v="-207000"/>
    <n v="27866"/>
  </r>
  <r>
    <s v="320"/>
    <x v="14"/>
    <x v="2"/>
    <s v="OUTFLOWS"/>
    <s v="11"/>
    <s v="Police Department"/>
    <s v="00"/>
    <s v="Non Divisional"/>
    <s v="210"/>
    <s v="Investigation"/>
    <s v="320.11.00.210-5100.01"/>
    <s v="Benefits Retirement"/>
    <n v="-100000"/>
    <n v="-101000"/>
    <n v="-85873"/>
    <n v="-85873"/>
    <n v="0"/>
  </r>
  <r>
    <s v="320"/>
    <x v="14"/>
    <x v="2"/>
    <s v="OUTFLOWS"/>
    <s v="11"/>
    <s v="Police Department"/>
    <s v="00"/>
    <s v="Non Divisional"/>
    <s v="210"/>
    <s v="Investigation"/>
    <s v="320.11.00.210-5100.02"/>
    <s v="Benefits Health Insurance"/>
    <n v="-90000"/>
    <n v="-89000"/>
    <n v="-74962"/>
    <n v="-74962"/>
    <n v="0"/>
  </r>
  <r>
    <s v="320"/>
    <x v="14"/>
    <x v="2"/>
    <s v="OUTFLOWS"/>
    <s v="11"/>
    <s v="Police Department"/>
    <s v="00"/>
    <s v="Non Divisional"/>
    <s v="210"/>
    <s v="Investigation"/>
    <s v="320.11.00.210-5100.03"/>
    <s v="Benefits Dental Insurance"/>
    <n v="-8000"/>
    <n v="-6000"/>
    <n v="-4896"/>
    <n v="-4896"/>
    <n v="0"/>
  </r>
  <r>
    <s v="320"/>
    <x v="14"/>
    <x v="2"/>
    <s v="OUTFLOWS"/>
    <s v="11"/>
    <s v="Police Department"/>
    <s v="00"/>
    <s v="Non Divisional"/>
    <s v="210"/>
    <s v="Investigation"/>
    <s v="320.11.00.210-5100.04"/>
    <s v="Benefits Vision Insurance"/>
    <n v="-1000"/>
    <n v="-1000"/>
    <n v="-844"/>
    <n v="-844"/>
    <n v="0"/>
  </r>
  <r>
    <s v="320"/>
    <x v="14"/>
    <x v="2"/>
    <s v="OUTFLOWS"/>
    <s v="11"/>
    <s v="Police Department"/>
    <s v="00"/>
    <s v="Non Divisional"/>
    <s v="210"/>
    <s v="Investigation"/>
    <s v="320.11.00.210-5100.05"/>
    <s v="Benefits Life Insurance"/>
    <n v="0"/>
    <n v="0"/>
    <n v="-68"/>
    <n v="-68"/>
    <n v="0"/>
  </r>
  <r>
    <s v="320"/>
    <x v="14"/>
    <x v="2"/>
    <s v="OUTFLOWS"/>
    <s v="11"/>
    <s v="Police Department"/>
    <s v="00"/>
    <s v="Non Divisional"/>
    <s v="210"/>
    <s v="Investigation"/>
    <s v="320.11.00.210-5100.06"/>
    <s v="Benefits Worker's Comp"/>
    <n v="-23000"/>
    <n v="-24000"/>
    <n v="-24000"/>
    <n v="-31000"/>
    <n v="-7000"/>
  </r>
  <r>
    <s v="320"/>
    <x v="14"/>
    <x v="2"/>
    <s v="OUTFLOWS"/>
    <s v="11"/>
    <s v="Police Department"/>
    <s v="00"/>
    <s v="Non Divisional"/>
    <s v="210"/>
    <s v="Investigation"/>
    <s v="320.11.00.210-5100.07"/>
    <s v="Benefits Long Term Disability"/>
    <n v="0"/>
    <n v="0"/>
    <n v="-20"/>
    <n v="-20"/>
    <n v="0"/>
  </r>
  <r>
    <s v="320"/>
    <x v="14"/>
    <x v="2"/>
    <s v="OUTFLOWS"/>
    <s v="11"/>
    <s v="Police Department"/>
    <s v="00"/>
    <s v="Non Divisional"/>
    <s v="210"/>
    <s v="Investigation"/>
    <s v="320.11.00.210-5100.08"/>
    <s v="Benefits Deferred Compensation"/>
    <n v="0"/>
    <n v="-5000"/>
    <n v="-4900"/>
    <n v="-4900"/>
    <n v="0"/>
  </r>
  <r>
    <s v="320"/>
    <x v="14"/>
    <x v="2"/>
    <s v="OUTFLOWS"/>
    <s v="11"/>
    <s v="Police Department"/>
    <s v="00"/>
    <s v="Non Divisional"/>
    <s v="210"/>
    <s v="Investigation"/>
    <s v="320.11.00.210-5100.09"/>
    <s v="Benefits Unemployment Insurance"/>
    <n v="0"/>
    <n v="0"/>
    <n v="0"/>
    <n v="0"/>
    <n v="0"/>
  </r>
  <r>
    <s v="320"/>
    <x v="14"/>
    <x v="2"/>
    <s v="OUTFLOWS"/>
    <s v="11"/>
    <s v="Police Department"/>
    <s v="00"/>
    <s v="Non Divisional"/>
    <s v="210"/>
    <s v="Investigation"/>
    <s v="320.11.00.210-5100.10"/>
    <s v="Benefits Uniform Allowance"/>
    <n v="-17000"/>
    <n v="-7000"/>
    <n v="-4000"/>
    <n v="-4000"/>
    <n v="0"/>
  </r>
  <r>
    <s v="320"/>
    <x v="14"/>
    <x v="2"/>
    <s v="OUTFLOWS"/>
    <s v="11"/>
    <s v="Police Department"/>
    <s v="00"/>
    <s v="Non Divisional"/>
    <s v="210"/>
    <s v="Investigation"/>
    <s v="320.11.00.210-5100.11"/>
    <s v="Benefits Medicare"/>
    <n v="-12000"/>
    <n v="-11000"/>
    <n v="-7989"/>
    <n v="-7989"/>
    <n v="0"/>
  </r>
  <r>
    <s v="320"/>
    <x v="14"/>
    <x v="2"/>
    <s v="OUTFLOWS"/>
    <s v="11"/>
    <s v="Police Department"/>
    <s v="00"/>
    <s v="Non Divisional"/>
    <s v="210"/>
    <s v="Investigation"/>
    <s v="320.11.00.210-5100.12"/>
    <s v="Benefits Annual Physical Exam"/>
    <n v="0"/>
    <n v="0"/>
    <n v="0"/>
    <n v="0"/>
    <n v="0"/>
  </r>
  <r>
    <s v="320"/>
    <x v="14"/>
    <x v="2"/>
    <s v="OUTFLOWS"/>
    <s v="11"/>
    <s v="Police Department"/>
    <s v="00"/>
    <s v="Non Divisional"/>
    <s v="210"/>
    <s v="Investigation"/>
    <s v="320.11.00.210-5100.15"/>
    <s v="Benefits Cell Phone Allowance"/>
    <n v="-5000"/>
    <n v="-4000"/>
    <n v="-4272"/>
    <n v="-4272"/>
    <n v="0"/>
  </r>
  <r>
    <s v="320"/>
    <x v="14"/>
    <x v="2"/>
    <s v="OUTFLOWS"/>
    <s v="13"/>
    <s v="Fire Department"/>
    <s v="00"/>
    <s v="Non Divisional"/>
    <s v="290"/>
    <s v="Operations"/>
    <s v="320.13.00.290-5000.01"/>
    <s v="Salaries Regular"/>
    <n v="-2222000"/>
    <n v="-2099000"/>
    <n v="-1951413"/>
    <n v="-2086000"/>
    <n v="-134587"/>
  </r>
  <r>
    <s v="320"/>
    <x v="14"/>
    <x v="2"/>
    <s v="OUTFLOWS"/>
    <s v="13"/>
    <s v="Fire Department"/>
    <s v="00"/>
    <s v="Non Divisional"/>
    <s v="290"/>
    <s v="Operations"/>
    <s v="320.13.00.290-5000.03"/>
    <s v="Salaries Overtime"/>
    <n v="-389000"/>
    <n v="-500000"/>
    <n v="-384300"/>
    <n v="-495000"/>
    <n v="-110700"/>
  </r>
  <r>
    <s v="320"/>
    <x v="14"/>
    <x v="2"/>
    <s v="OUTFLOWS"/>
    <s v="13"/>
    <s v="Fire Department"/>
    <s v="00"/>
    <s v="Non Divisional"/>
    <s v="290"/>
    <s v="Operations"/>
    <s v="320.13.00.290-5000.04"/>
    <s v="Salaries Holiday Pay"/>
    <n v="-195000"/>
    <n v="-192000"/>
    <n v="-192310"/>
    <n v="-192310"/>
    <n v="0"/>
  </r>
  <r>
    <s v="320"/>
    <x v="14"/>
    <x v="2"/>
    <s v="OUTFLOWS"/>
    <s v="13"/>
    <s v="Fire Department"/>
    <s v="00"/>
    <s v="Non Divisional"/>
    <s v="290"/>
    <s v="Operations"/>
    <s v="320.13.00.290-5000.06"/>
    <s v="Salaries Out of Class"/>
    <n v="-5000"/>
    <n v="-3000"/>
    <n v="-9900"/>
    <n v="-9900"/>
    <n v="0"/>
  </r>
  <r>
    <s v="320"/>
    <x v="14"/>
    <x v="2"/>
    <s v="OUTFLOWS"/>
    <s v="13"/>
    <s v="Fire Department"/>
    <s v="00"/>
    <s v="Non Divisional"/>
    <s v="290"/>
    <s v="Operations"/>
    <s v="320.13.00.290-5000.07"/>
    <s v="Salaries Admin Leave Pay"/>
    <n v="0"/>
    <n v="0"/>
    <n v="0"/>
    <n v="0"/>
    <n v="0"/>
  </r>
  <r>
    <s v="320"/>
    <x v="14"/>
    <x v="2"/>
    <s v="OUTFLOWS"/>
    <s v="13"/>
    <s v="Fire Department"/>
    <s v="00"/>
    <s v="Non Divisional"/>
    <s v="290"/>
    <s v="Operations"/>
    <s v="320.13.00.290-5000.08"/>
    <s v="Salaries Longevity Pay"/>
    <n v="-17000"/>
    <n v="-24000"/>
    <n v="-22000"/>
    <n v="-22000"/>
    <n v="0"/>
  </r>
  <r>
    <s v="320"/>
    <x v="14"/>
    <x v="2"/>
    <s v="OUTFLOWS"/>
    <s v="13"/>
    <s v="Fire Department"/>
    <s v="00"/>
    <s v="Non Divisional"/>
    <s v="290"/>
    <s v="Operations"/>
    <s v="320.13.00.290-5000.11"/>
    <s v="Salaries Worker's Comp"/>
    <n v="0"/>
    <n v="0"/>
    <n v="0"/>
    <n v="0"/>
    <n v="0"/>
  </r>
  <r>
    <s v="320"/>
    <x v="14"/>
    <x v="2"/>
    <s v="OUTFLOWS"/>
    <s v="13"/>
    <s v="Fire Department"/>
    <s v="00"/>
    <s v="Non Divisional"/>
    <s v="290"/>
    <s v="Operations"/>
    <s v="320.13.00.290-5100.00"/>
    <s v="Benefits PERS Pool Liability"/>
    <n v="-503000"/>
    <n v="-503000"/>
    <n v="-582471"/>
    <n v="-514000"/>
    <n v="68471"/>
  </r>
  <r>
    <s v="320"/>
    <x v="14"/>
    <x v="2"/>
    <s v="OUTFLOWS"/>
    <s v="13"/>
    <s v="Fire Department"/>
    <s v="00"/>
    <s v="Non Divisional"/>
    <s v="290"/>
    <s v="Operations"/>
    <s v="320.13.00.290-5100.01"/>
    <s v="Benefits Retirement"/>
    <n v="-287000"/>
    <n v="-320000"/>
    <n v="-321993"/>
    <n v="-321993"/>
    <n v="0"/>
  </r>
  <r>
    <s v="320"/>
    <x v="14"/>
    <x v="2"/>
    <s v="OUTFLOWS"/>
    <s v="13"/>
    <s v="Fire Department"/>
    <s v="00"/>
    <s v="Non Divisional"/>
    <s v="290"/>
    <s v="Operations"/>
    <s v="320.13.00.290-5100.02"/>
    <s v="Benefits Health Insurance"/>
    <n v="-280000"/>
    <n v="-239000"/>
    <n v="-244961"/>
    <n v="-244961"/>
    <n v="0"/>
  </r>
  <r>
    <s v="320"/>
    <x v="14"/>
    <x v="2"/>
    <s v="OUTFLOWS"/>
    <s v="13"/>
    <s v="Fire Department"/>
    <s v="00"/>
    <s v="Non Divisional"/>
    <s v="290"/>
    <s v="Operations"/>
    <s v="320.13.00.290-5100.03"/>
    <s v="Benefits Dental Insurance"/>
    <n v="-22000"/>
    <n v="-19000"/>
    <n v="-18662"/>
    <n v="-18662"/>
    <n v="0"/>
  </r>
  <r>
    <s v="320"/>
    <x v="14"/>
    <x v="2"/>
    <s v="OUTFLOWS"/>
    <s v="13"/>
    <s v="Fire Department"/>
    <s v="00"/>
    <s v="Non Divisional"/>
    <s v="290"/>
    <s v="Operations"/>
    <s v="320.13.00.290-5100.04"/>
    <s v="Benefits Vision Insurance"/>
    <n v="-4000"/>
    <n v="-3000"/>
    <n v="-3254"/>
    <n v="-3254"/>
    <n v="0"/>
  </r>
  <r>
    <s v="320"/>
    <x v="14"/>
    <x v="2"/>
    <s v="OUTFLOWS"/>
    <s v="13"/>
    <s v="Fire Department"/>
    <s v="00"/>
    <s v="Non Divisional"/>
    <s v="290"/>
    <s v="Operations"/>
    <s v="320.13.00.290-5100.05"/>
    <s v="Benefits Life Insurance"/>
    <n v="-1000"/>
    <n v="-1000"/>
    <n v="-789"/>
    <n v="-789"/>
    <n v="0"/>
  </r>
  <r>
    <s v="320"/>
    <x v="14"/>
    <x v="2"/>
    <s v="OUTFLOWS"/>
    <s v="13"/>
    <s v="Fire Department"/>
    <s v="00"/>
    <s v="Non Divisional"/>
    <s v="290"/>
    <s v="Operations"/>
    <s v="320.13.00.290-5100.06"/>
    <s v="Benefits Worker's Comp"/>
    <n v="-68000"/>
    <n v="-75000"/>
    <n v="-75000"/>
    <n v="-97000"/>
    <n v="-22000"/>
  </r>
  <r>
    <s v="320"/>
    <x v="14"/>
    <x v="2"/>
    <s v="OUTFLOWS"/>
    <s v="13"/>
    <s v="Fire Department"/>
    <s v="00"/>
    <s v="Non Divisional"/>
    <s v="290"/>
    <s v="Operations"/>
    <s v="320.13.00.290-5100.07"/>
    <s v="Benefits Long Term Disability"/>
    <n v="-1000"/>
    <n v="-1000"/>
    <n v="-936"/>
    <n v="-936"/>
    <n v="0"/>
  </r>
  <r>
    <s v="320"/>
    <x v="14"/>
    <x v="2"/>
    <s v="OUTFLOWS"/>
    <s v="13"/>
    <s v="Fire Department"/>
    <s v="00"/>
    <s v="Non Divisional"/>
    <s v="290"/>
    <s v="Operations"/>
    <s v="320.13.00.290-5100.08"/>
    <s v="Benefits Deferred Compensation"/>
    <n v="-4000"/>
    <n v="-4000"/>
    <n v="-3840"/>
    <n v="-3840"/>
    <n v="0"/>
  </r>
  <r>
    <s v="320"/>
    <x v="14"/>
    <x v="2"/>
    <s v="OUTFLOWS"/>
    <s v="13"/>
    <s v="Fire Department"/>
    <s v="00"/>
    <s v="Non Divisional"/>
    <s v="290"/>
    <s v="Operations"/>
    <s v="320.13.00.290-5100.10"/>
    <s v="Benefits Uniform Allowance"/>
    <n v="-36000"/>
    <n v="-17000"/>
    <n v="-17000"/>
    <n v="-17000"/>
    <n v="0"/>
  </r>
  <r>
    <s v="320"/>
    <x v="14"/>
    <x v="2"/>
    <s v="OUTFLOWS"/>
    <s v="13"/>
    <s v="Fire Department"/>
    <s v="00"/>
    <s v="Non Divisional"/>
    <s v="290"/>
    <s v="Operations"/>
    <s v="320.13.00.290-5100.11"/>
    <s v="Benefits Medicare"/>
    <n v="-42000"/>
    <n v="-41000"/>
    <n v="-31648"/>
    <n v="-31648"/>
    <n v="0"/>
  </r>
  <r>
    <s v="320"/>
    <x v="14"/>
    <x v="2"/>
    <s v="OUTFLOWS"/>
    <s v="13"/>
    <s v="Fire Department"/>
    <s v="00"/>
    <s v="Non Divisional"/>
    <s v="290"/>
    <s v="Operations"/>
    <s v="320.13.00.290-5100.12"/>
    <s v="Benefits Annual Physical Exam"/>
    <n v="-1000"/>
    <n v="0"/>
    <n v="-10640"/>
    <n v="-10640"/>
    <n v="0"/>
  </r>
  <r>
    <s v="320"/>
    <x v="14"/>
    <x v="2"/>
    <s v="OUTFLOWS"/>
    <s v="13"/>
    <s v="Fire Department"/>
    <s v="00"/>
    <s v="Non Divisional"/>
    <s v="290"/>
    <s v="Operations"/>
    <s v="320.13.00.290-5100.15"/>
    <s v="Benefits Cell Phone Allowance"/>
    <n v="-4000"/>
    <n v="-4000"/>
    <n v="-4320"/>
    <n v="-4320"/>
    <n v="0"/>
  </r>
  <r>
    <s v="320"/>
    <x v="14"/>
    <x v="3"/>
    <s v="OUTFLOWS"/>
    <s v="13"/>
    <s v="Fire Department"/>
    <s v="00"/>
    <s v="Non Divisional"/>
    <s v="290"/>
    <s v="Operations"/>
    <s v="320.13.00.290-6000.01"/>
    <s v="Professional Services General"/>
    <n v="0"/>
    <n v="0"/>
    <n v="0"/>
    <n v="0"/>
    <n v="0"/>
  </r>
  <r>
    <s v="320"/>
    <x v="14"/>
    <x v="3"/>
    <s v="OUTFLOWS"/>
    <s v="13"/>
    <s v="Fire Department"/>
    <s v="00"/>
    <s v="Non Divisional"/>
    <s v="290"/>
    <s v="Operations"/>
    <s v="320.13.00.290-6000.09"/>
    <s v="Professional Services Uniform"/>
    <n v="0"/>
    <n v="0"/>
    <n v="0"/>
    <n v="0"/>
    <n v="0"/>
  </r>
  <r>
    <s v="320"/>
    <x v="14"/>
    <x v="3"/>
    <s v="OUTFLOWS"/>
    <s v="13"/>
    <s v="Fire Department"/>
    <s v="00"/>
    <s v="Non Divisional"/>
    <s v="290"/>
    <s v="Operations"/>
    <s v="320.13.00.290-6230.02"/>
    <s v="Supplies-Fire Protective Clothing"/>
    <n v="-27000"/>
    <n v="-22000"/>
    <n v="-30593"/>
    <n v="-30593"/>
    <n v="0"/>
  </r>
  <r>
    <s v="320"/>
    <x v="14"/>
    <x v="3"/>
    <s v="OUTFLOWS"/>
    <s v="13"/>
    <s v="Fire Department"/>
    <s v="00"/>
    <s v="Non Divisional"/>
    <s v="290"/>
    <s v="Operations"/>
    <s v="320.13.00.290-6600.07"/>
    <s v="Administrative Expenses Employee Recruitment"/>
    <n v="-8000"/>
    <n v="0"/>
    <n v="0"/>
    <n v="0"/>
    <n v="0"/>
  </r>
  <r>
    <s v="320"/>
    <x v="14"/>
    <x v="3"/>
    <s v="OUTFLOWS"/>
    <s v="13"/>
    <s v="Fire Department"/>
    <s v="00"/>
    <s v="Non Divisional"/>
    <s v="290"/>
    <s v="Operations"/>
    <s v="320.13.00.290-6600.36"/>
    <s v="Administrative Expenses IT Fund Contribution"/>
    <n v="-37000"/>
    <n v="-37000"/>
    <n v="-37010"/>
    <n v="-85000"/>
    <n v="-47990"/>
  </r>
  <r>
    <s v="330"/>
    <x v="15"/>
    <x v="0"/>
    <s v="INFLOWS"/>
    <s v="11"/>
    <s v="Police Department"/>
    <s v="00"/>
    <s v="Non Divisional"/>
    <s v="001"/>
    <s v="Administration"/>
    <s v="330.11.00.001-4475.25"/>
    <s v="Intergovernmental Grants-State/County COMM COR PARTNERSHIP TASK FORCE"/>
    <n v="0"/>
    <n v="0"/>
    <n v="0"/>
    <n v="0"/>
    <n v="0"/>
  </r>
  <r>
    <s v="330"/>
    <x v="15"/>
    <x v="0"/>
    <s v="INFLOWS"/>
    <s v="11"/>
    <s v="Police Department"/>
    <s v="00"/>
    <s v="Non Divisional"/>
    <s v="001"/>
    <s v="Administration"/>
    <s v="330.11.00.001-4700.01"/>
    <s v="Investment Earnings Interest on Investments"/>
    <n v="0"/>
    <n v="0"/>
    <n v="0"/>
    <n v="0"/>
    <n v="0"/>
  </r>
  <r>
    <s v="330"/>
    <x v="15"/>
    <x v="0"/>
    <s v="INFLOWS"/>
    <s v="11"/>
    <s v="Police Department"/>
    <s v="00"/>
    <s v="Non Divisional"/>
    <s v="001"/>
    <s v="Administration"/>
    <s v="330.11.00.001-4700.19"/>
    <s v="Investment Earnings Market Value Change"/>
    <n v="0"/>
    <n v="0"/>
    <n v="0"/>
    <n v="0"/>
    <n v="0"/>
  </r>
  <r>
    <s v="330"/>
    <x v="15"/>
    <x v="0"/>
    <s v="INFLOWS"/>
    <s v="11"/>
    <s v="Police Department"/>
    <s v="00"/>
    <s v="Non Divisional"/>
    <s v="001"/>
    <s v="Administration"/>
    <s v="330.11.00.001-4700.21"/>
    <s v="Investment Earnings Unallocated Investment Expense"/>
    <n v="0"/>
    <n v="0"/>
    <n v="0"/>
    <n v="0"/>
    <n v="0"/>
  </r>
  <r>
    <s v="330"/>
    <x v="15"/>
    <x v="1"/>
    <s v="OUTFLOWS"/>
    <s v="00"/>
    <s v="Non Departmental"/>
    <s v="00"/>
    <s v="Non Divisional"/>
    <s v="900"/>
    <s v="General"/>
    <s v="330.00.00.900-9000.01"/>
    <s v="Other Transfers General Fund"/>
    <n v="0"/>
    <n v="0"/>
    <n v="0"/>
    <n v="0"/>
    <n v="0"/>
  </r>
  <r>
    <s v="330"/>
    <x v="15"/>
    <x v="1"/>
    <s v="OUTFLOWS"/>
    <s v="00"/>
    <s v="Non Departmental"/>
    <s v="00"/>
    <s v="Non Divisional"/>
    <s v="900"/>
    <s v="General"/>
    <s v="330.00.00.900-9000.54"/>
    <s v="Other Transfers Government Building Facilities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000.01"/>
    <s v="Salaries Regular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000.03"/>
    <s v="Salaries Overtim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000.08"/>
    <s v="Salaries Longevity Pay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000.10"/>
    <s v="Salaries Furloughs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000.12"/>
    <s v="Salaries Compensated Absences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1"/>
    <s v="Benefits Retirement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2"/>
    <s v="Benefits Health Insuranc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3"/>
    <s v="Benefits Dental Insuranc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4"/>
    <s v="Benefits Vision Insuranc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5"/>
    <s v="Benefits Life Insuranc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6"/>
    <s v="Benefits Worker's Comp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7"/>
    <s v="Benefits Long Term Disability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08"/>
    <s v="Benefits Deferred Compensation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10"/>
    <s v="Benefits Uniform Allowanc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11"/>
    <s v="Benefits Medicare"/>
    <n v="0"/>
    <n v="0"/>
    <n v="0"/>
    <n v="0"/>
    <n v="0"/>
  </r>
  <r>
    <s v="330"/>
    <x v="15"/>
    <x v="2"/>
    <s v="OUTFLOWS"/>
    <s v="11"/>
    <s v="Police Department"/>
    <s v="00"/>
    <s v="Non Divisional"/>
    <s v="001"/>
    <s v="Administration"/>
    <s v="330.11.00.001-5100.15"/>
    <s v="Benefits Cell Phone Allowance"/>
    <n v="0"/>
    <n v="0"/>
    <n v="0"/>
    <n v="0"/>
    <n v="0"/>
  </r>
  <r>
    <s v="330"/>
    <x v="15"/>
    <x v="3"/>
    <s v="OUTFLOWS"/>
    <s v="11"/>
    <s v="Police Department"/>
    <s v="00"/>
    <s v="Non Divisional"/>
    <s v="001"/>
    <s v="Administration"/>
    <s v="330.11.00.001-6600.26"/>
    <s v="Administrative Expenses Support Services-IT"/>
    <n v="0"/>
    <n v="0"/>
    <n v="0"/>
    <n v="0"/>
    <n v="0"/>
  </r>
  <r>
    <s v="330"/>
    <x v="15"/>
    <x v="3"/>
    <s v="OUTFLOWS"/>
    <s v="11"/>
    <s v="Police Department"/>
    <s v="00"/>
    <s v="Non Divisional"/>
    <s v="001"/>
    <s v="Administration"/>
    <s v="330.11.00.001-6600.30"/>
    <s v="Administrative Expenses Other Expenses"/>
    <n v="0"/>
    <n v="0"/>
    <n v="0"/>
    <n v="0"/>
    <n v="0"/>
  </r>
  <r>
    <s v="330"/>
    <x v="15"/>
    <x v="3"/>
    <s v="OUTFLOWS"/>
    <s v="11"/>
    <s v="Police Department"/>
    <s v="00"/>
    <s v="Non Divisional"/>
    <s v="001"/>
    <s v="Administration"/>
    <s v="330.11.00.001-6600.36"/>
    <s v="Administrative Expenses IT Fund Contribution"/>
    <n v="0"/>
    <n v="0"/>
    <n v="0"/>
    <n v="0"/>
    <n v="0"/>
  </r>
  <r>
    <s v="330"/>
    <x v="15"/>
    <x v="4"/>
    <s v="OUTFLOWS"/>
    <s v="11"/>
    <s v="Police Department"/>
    <s v="00"/>
    <s v="Non Divisional"/>
    <s v="001"/>
    <s v="Administration"/>
    <s v="330.11.00.001-7000.02"/>
    <s v="Capital Outlay Vehicles-Major"/>
    <n v="-4400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000.01"/>
    <s v="Salaries Regular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000.03"/>
    <s v="Salaries Overtim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000.08"/>
    <s v="Salaries Longevity Pay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1"/>
    <s v="Benefits Retirement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2"/>
    <s v="Benefits Health Insuranc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3"/>
    <s v="Benefits Dental Insuranc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4"/>
    <s v="Benefits Vision Insuranc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5"/>
    <s v="Benefits Life Insuranc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6"/>
    <s v="Benefits Worker's Comp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07"/>
    <s v="Benefits Long Term Disability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10"/>
    <s v="Benefits Uniform Allowanc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11"/>
    <s v="Benefits Medicare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12"/>
    <s v="Benefits Annual Physical Exam"/>
    <n v="0"/>
    <n v="0"/>
    <n v="0"/>
    <n v="0"/>
    <n v="0"/>
  </r>
  <r>
    <s v="330"/>
    <x v="15"/>
    <x v="2"/>
    <s v="OUTFLOWS"/>
    <s v="11"/>
    <s v="Police Department"/>
    <s v="00"/>
    <s v="Non Divisional"/>
    <s v="200"/>
    <s v="Patrol"/>
    <s v="330.11.00.200-5100.15"/>
    <s v="Benefits Cell Phone Allowanc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000.01"/>
    <s v="Salaries Regular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000.02"/>
    <s v="Salaries Part Tim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000.03"/>
    <s v="Salaries Overtim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000.06"/>
    <s v="Salaries Out of Class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000.08"/>
    <s v="Salaries Longevity Pay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0"/>
    <s v="Benefits PERS Pool Liability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1"/>
    <s v="Benefits Retirement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2"/>
    <s v="Benefits Health Insuranc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3"/>
    <s v="Benefits Dental Insuranc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4"/>
    <s v="Benefits Vision Insuranc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5"/>
    <s v="Benefits Life Insuranc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6"/>
    <s v="Benefits Worker's Comp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7"/>
    <s v="Benefits Long Term Disability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08"/>
    <s v="Benefits Deferred Compensation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10"/>
    <s v="Benefits Uniform Allowanc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11"/>
    <s v="Benefits Medicare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12"/>
    <s v="Benefits Annual Physical Exam"/>
    <n v="0"/>
    <n v="0"/>
    <n v="0"/>
    <n v="0"/>
    <n v="0"/>
  </r>
  <r>
    <s v="330"/>
    <x v="15"/>
    <x v="2"/>
    <s v="OUTFLOWS"/>
    <s v="11"/>
    <s v="Police Department"/>
    <s v="00"/>
    <s v="Non Divisional"/>
    <s v="210"/>
    <s v="Investigation"/>
    <s v="330.11.00.210-5100.15"/>
    <s v="Benefits Cell Phone Allowance"/>
    <n v="0"/>
    <n v="0"/>
    <n v="0"/>
    <n v="0"/>
    <n v="0"/>
  </r>
  <r>
    <s v="330"/>
    <x v="15"/>
    <x v="3"/>
    <s v="OUTFLOWS"/>
    <s v="11"/>
    <s v="Police Department"/>
    <s v="00"/>
    <s v="Non Divisional"/>
    <s v="210"/>
    <s v="Investigation"/>
    <s v="330.11.00.210-6600.04"/>
    <s v="Administrative Expenses Training/Conferences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000.01"/>
    <s v="Salaries Regular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000.03"/>
    <s v="Salaries Overtim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000.04"/>
    <s v="Salaries Holiday Pay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000 - "/>
    <s v="aries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0"/>
    <s v="Benefits PERS Pool Liability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1"/>
    <s v="Benefits Retirement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2"/>
    <s v="Benefits Health Insuranc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3"/>
    <s v="Benefits Dental Insuranc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4"/>
    <s v="Benefits Vision Insuranc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5"/>
    <s v="Benefits Life Insuranc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6"/>
    <s v="Benefits Worker's Comp"/>
    <n v="-700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7"/>
    <s v="Benefits Long Term Disability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08"/>
    <s v="Benefits Deferred Compensation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10"/>
    <s v="Benefits Uniform Allowanc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11"/>
    <s v="Benefits Medicare"/>
    <n v="0"/>
    <n v="0"/>
    <n v="0"/>
    <n v="0"/>
    <n v="0"/>
  </r>
  <r>
    <s v="330"/>
    <x v="15"/>
    <x v="2"/>
    <s v="OUTFLOWS"/>
    <s v="13"/>
    <s v="Fire Department"/>
    <s v="00"/>
    <s v="Non Divisional"/>
    <s v="290"/>
    <s v="Operations"/>
    <s v="330.13.00.290-5100.12"/>
    <s v="Benefits Annual Physical Exam"/>
    <n v="0"/>
    <n v="0"/>
    <n v="0"/>
    <n v="0"/>
    <n v="0"/>
  </r>
  <r>
    <s v="330"/>
    <x v="15"/>
    <x v="3"/>
    <s v="OUTFLOWS"/>
    <s v="13"/>
    <s v="Fire Department"/>
    <s v="00"/>
    <s v="Non Divisional"/>
    <s v="290"/>
    <s v="Operations"/>
    <s v="330.13.00.290-6000.01"/>
    <s v="Professional Services General"/>
    <n v="-36000"/>
    <n v="-9000"/>
    <n v="0"/>
    <n v="0"/>
    <n v="0"/>
  </r>
  <r>
    <s v="330"/>
    <x v="15"/>
    <x v="4"/>
    <s v="OUTFLOWS"/>
    <s v="13"/>
    <s v="Fire Department"/>
    <s v="00"/>
    <s v="Non Divisional"/>
    <s v="290"/>
    <s v="Operations"/>
    <s v="330.13.00.290-7000.02"/>
    <s v="Capital Outlay Vehicles-Major"/>
    <n v="-658000"/>
    <n v="0"/>
    <n v="0"/>
    <n v="0"/>
    <n v="0"/>
  </r>
  <r>
    <s v="330"/>
    <x v="15"/>
    <x v="4"/>
    <s v="OUTFLOWS"/>
    <s v="13"/>
    <s v="Fire Department"/>
    <s v="00"/>
    <s v="Non Divisional"/>
    <s v="290"/>
    <s v="Operations"/>
    <s v="330.13.00.290-7000.04"/>
    <s v="Capital Outlay Equipment Replacement"/>
    <n v="-239000"/>
    <n v="0"/>
    <n v="0"/>
    <n v="0"/>
    <n v="0"/>
  </r>
  <r>
    <s v="340"/>
    <x v="16"/>
    <x v="0"/>
    <s v="INFLOWS"/>
    <s v="00"/>
    <s v="Non Departmental"/>
    <s v="00"/>
    <s v="Non Divisional"/>
    <s v="900"/>
    <s v="General"/>
    <s v="340.00.00.900-4300.12"/>
    <s v="Licenses and Permits Building Permits"/>
    <n v="0"/>
    <n v="0"/>
    <n v="0"/>
    <n v="0"/>
    <n v="0"/>
  </r>
  <r>
    <s v="340"/>
    <x v="16"/>
    <x v="0"/>
    <s v="INFLOWS"/>
    <s v="00"/>
    <s v="Non Departmental"/>
    <s v="00"/>
    <s v="Non Divisional"/>
    <s v="900"/>
    <s v="General"/>
    <s v="340.00.00.900-4450.35"/>
    <s v="Intergovernmental Grants-Federal Smart Valley"/>
    <n v="0"/>
    <n v="0"/>
    <n v="0"/>
    <n v="0"/>
    <n v="0"/>
  </r>
  <r>
    <s v="340"/>
    <x v="16"/>
    <x v="0"/>
    <s v="INFLOWS"/>
    <s v="00"/>
    <s v="Non Departmental"/>
    <s v="00"/>
    <s v="Non Divisional"/>
    <s v="900"/>
    <s v="General"/>
    <s v="340.00.00.900-4700.01"/>
    <s v="Investment Earnings Interest on Investments"/>
    <n v="30000"/>
    <n v="-12000"/>
    <n v="8880"/>
    <n v="8880"/>
    <n v="0"/>
  </r>
  <r>
    <s v="340"/>
    <x v="16"/>
    <x v="0"/>
    <s v="INFLOWS"/>
    <s v="00"/>
    <s v="Non Departmental"/>
    <s v="00"/>
    <s v="Non Divisional"/>
    <s v="900"/>
    <s v="General"/>
    <s v="340.00.00.900-4700.21"/>
    <s v="Investment Earnings Unallocated Investment Expense"/>
    <n v="-1000"/>
    <n v="0"/>
    <n v="-890"/>
    <n v="-890"/>
    <n v="0"/>
  </r>
  <r>
    <s v="340"/>
    <x v="16"/>
    <x v="0"/>
    <s v="INFLOWS"/>
    <s v="00"/>
    <s v="Non Departmental"/>
    <s v="00"/>
    <s v="Non Divisional"/>
    <s v="900"/>
    <s v="General"/>
    <s v="340.00.00.900-4850.07"/>
    <s v="Other Revenue Misc Reimbursement"/>
    <n v="1000"/>
    <n v="0"/>
    <n v="0"/>
    <n v="0"/>
    <n v="0"/>
  </r>
  <r>
    <s v="340"/>
    <x v="16"/>
    <x v="0"/>
    <s v="INFLOWS"/>
    <s v="00"/>
    <s v="Non Departmental"/>
    <s v="00"/>
    <s v="Non Divisional"/>
    <s v="900"/>
    <s v="General"/>
    <s v="340.00.00.900-4850.08"/>
    <s v="Other Revenue Misc Reimbursement-Developers"/>
    <n v="0"/>
    <n v="0"/>
    <n v="0"/>
    <n v="0"/>
    <n v="0"/>
  </r>
  <r>
    <s v="340"/>
    <x v="16"/>
    <x v="1"/>
    <s v="OUTFLOWS"/>
    <s v="00"/>
    <s v="Non Departmental"/>
    <s v="00"/>
    <s v="Non Divisional"/>
    <s v="900"/>
    <s v="General"/>
    <s v="340.00.00.900-4900.01"/>
    <s v="Transfers In General Fund"/>
    <n v="0"/>
    <n v="0"/>
    <n v="0"/>
    <n v="0"/>
    <n v="0"/>
  </r>
  <r>
    <s v="340"/>
    <x v="16"/>
    <x v="1"/>
    <s v="OUTFLOWS"/>
    <s v="00"/>
    <s v="Non Departmental"/>
    <s v="00"/>
    <s v="Non Divisional"/>
    <s v="900"/>
    <s v="General"/>
    <s v="340.00.00.900-4900.25"/>
    <s v="Transfers In Community Development"/>
    <n v="0"/>
    <n v="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400.31"/>
    <s v="Intergovernmental Revenues SJAFCA Admin Fee"/>
    <n v="8000"/>
    <n v="3000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00.03"/>
    <s v="Charges for Services-Public Works Area of Benefit Admin Fee"/>
    <n v="0"/>
    <n v="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20.04"/>
    <s v="Charges for Services-CDD Special Service Fees"/>
    <n v="0"/>
    <n v="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20.11"/>
    <s v="Charges for Services-CDD Plan Check Review"/>
    <n v="433000"/>
    <n v="59700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20.12"/>
    <s v="Charges for Services-CDD Construction Inspection"/>
    <n v="505000"/>
    <n v="69100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20.13"/>
    <s v="Charges for Services-CDD Encroachment Permit"/>
    <n v="159000"/>
    <n v="18900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20.14"/>
    <s v="Charges for Services-CDD Planning Review"/>
    <n v="54000"/>
    <n v="5500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520.15"/>
    <s v="Charges for Services-CDD Stormwater Quality Control"/>
    <n v="231000"/>
    <n v="16200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600.02"/>
    <s v="Charges for Services-General Government Support Services"/>
    <n v="0"/>
    <n v="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850.07"/>
    <s v="Other Revenue Misc Reimbursement"/>
    <n v="11000"/>
    <n v="0"/>
    <n v="0"/>
    <n v="0"/>
    <n v="0"/>
  </r>
  <r>
    <s v="340"/>
    <x v="16"/>
    <x v="0"/>
    <s v="INFLOWS"/>
    <s v="30"/>
    <s v="Community Development"/>
    <s v="40"/>
    <s v="Development"/>
    <s v="015"/>
    <s v="Administration/Engineering"/>
    <s v="340.30.40.015-4850.08"/>
    <s v="Other Revenue Misc Reimbursement-Developers"/>
    <n v="19000"/>
    <n v="37000"/>
    <n v="0"/>
    <n v="0"/>
    <n v="0"/>
  </r>
  <r>
    <s v="340"/>
    <x v="16"/>
    <x v="0"/>
    <s v="INFLOWS"/>
    <s v="30"/>
    <s v="Community Development"/>
    <s v="40"/>
    <s v="Development"/>
    <s v="400"/>
    <s v="Development Review"/>
    <s v="340.30.40.400-4520.01"/>
    <s v="Charges for Services-CDD Zoning &amp; Subdivision Fees"/>
    <n v="281000"/>
    <n v="301000"/>
    <n v="300000"/>
    <n v="300000"/>
    <n v="0"/>
  </r>
  <r>
    <s v="340"/>
    <x v="16"/>
    <x v="0"/>
    <s v="INFLOWS"/>
    <s v="30"/>
    <s v="Community Development"/>
    <s v="40"/>
    <s v="Development"/>
    <s v="400"/>
    <s v="Development Review"/>
    <s v="340.30.40.400-4520.02"/>
    <s v="Charges for Services-CDD Environmental Eval Fees"/>
    <n v="89000"/>
    <n v="144000"/>
    <n v="85000"/>
    <n v="85000"/>
    <n v="0"/>
  </r>
  <r>
    <s v="340"/>
    <x v="16"/>
    <x v="0"/>
    <s v="INFLOWS"/>
    <s v="30"/>
    <s v="Community Development"/>
    <s v="40"/>
    <s v="Development"/>
    <s v="400"/>
    <s v="Development Review"/>
    <s v="340.30.40.400-4520.03"/>
    <s v="Charges for Services-CDD Design/ Site Plan Review Fees"/>
    <n v="163000"/>
    <n v="128000"/>
    <n v="150000"/>
    <n v="150000"/>
    <n v="0"/>
  </r>
  <r>
    <s v="340"/>
    <x v="16"/>
    <x v="0"/>
    <s v="INFLOWS"/>
    <s v="30"/>
    <s v="Community Development"/>
    <s v="40"/>
    <s v="Development"/>
    <s v="400"/>
    <s v="Development Review"/>
    <s v="340.30.40.400-4520.04"/>
    <s v="Charges for Services-CDD Special Service Fees"/>
    <n v="321000"/>
    <n v="346000"/>
    <n v="350000"/>
    <n v="350000"/>
    <n v="0"/>
  </r>
  <r>
    <s v="340"/>
    <x v="16"/>
    <x v="0"/>
    <s v="INFLOWS"/>
    <s v="30"/>
    <s v="Community Development"/>
    <s v="40"/>
    <s v="Development"/>
    <s v="400"/>
    <s v="Development Review"/>
    <s v="340.30.40.400-4520.05"/>
    <s v="Charges for Services-CDD Annexation Fees"/>
    <n v="52000"/>
    <n v="102000"/>
    <n v="50000"/>
    <n v="50000"/>
    <n v="0"/>
  </r>
  <r>
    <s v="340"/>
    <x v="16"/>
    <x v="0"/>
    <s v="INFLOWS"/>
    <s v="30"/>
    <s v="Community Development"/>
    <s v="40"/>
    <s v="Development"/>
    <s v="400"/>
    <s v="Development Review"/>
    <s v="340.30.40.400-4520.09"/>
    <s v="Charges for Services-CDD Plan Retention"/>
    <n v="192000"/>
    <n v="150000"/>
    <n v="0"/>
    <n v="0"/>
    <n v="0"/>
  </r>
  <r>
    <s v="340"/>
    <x v="16"/>
    <x v="0"/>
    <s v="INFLOWS"/>
    <s v="30"/>
    <s v="Community Development"/>
    <s v="40"/>
    <s v="Development"/>
    <s v="400"/>
    <s v="Development Review"/>
    <s v="340.30.40.400-4520.16"/>
    <s v="Charges for Services-CDD Long Range Plan"/>
    <n v="489000"/>
    <n v="559000"/>
    <n v="600000"/>
    <n v="600000"/>
    <n v="0"/>
  </r>
  <r>
    <s v="340"/>
    <x v="16"/>
    <x v="0"/>
    <s v="INFLOWS"/>
    <s v="30"/>
    <s v="Community Development"/>
    <s v="45"/>
    <s v="Building Safety"/>
    <s v="000"/>
    <s v="No Program"/>
    <s v="340.30.45.000-4300.12"/>
    <s v="Licenses and Permits Building Permits"/>
    <n v="3566000"/>
    <n v="3685000"/>
    <n v="4296936"/>
    <n v="4296936"/>
    <n v="0"/>
  </r>
  <r>
    <s v="340"/>
    <x v="16"/>
    <x v="0"/>
    <s v="INFLOWS"/>
    <s v="30"/>
    <s v="Community Development"/>
    <s v="45"/>
    <s v="Building Safety"/>
    <s v="000"/>
    <s v="No Program"/>
    <s v="340.30.45.000-4300.13"/>
    <s v="Licenses and Permits Plumbing Permits"/>
    <n v="0"/>
    <n v="0"/>
    <n v="0"/>
    <n v="0"/>
    <n v="0"/>
  </r>
  <r>
    <s v="340"/>
    <x v="16"/>
    <x v="0"/>
    <s v="INFLOWS"/>
    <s v="30"/>
    <s v="Community Development"/>
    <s v="45"/>
    <s v="Building Safety"/>
    <s v="000"/>
    <s v="No Program"/>
    <s v="340.30.45.000-4300.14"/>
    <s v="Licenses and Permits Electric Permits"/>
    <n v="0"/>
    <n v="0"/>
    <n v="0"/>
    <n v="0"/>
    <n v="0"/>
  </r>
  <r>
    <s v="340"/>
    <x v="16"/>
    <x v="0"/>
    <s v="INFLOWS"/>
    <s v="30"/>
    <s v="Community Development"/>
    <s v="45"/>
    <s v="Building Safety"/>
    <s v="000"/>
    <s v="No Program"/>
    <s v="340.30.45.000-4520.09"/>
    <s v="Charges for Services-CDD Plan Retention"/>
    <n v="0"/>
    <n v="0"/>
    <n v="175000"/>
    <n v="175000"/>
    <n v="0"/>
  </r>
  <r>
    <s v="340"/>
    <x v="16"/>
    <x v="0"/>
    <s v="INFLOWS"/>
    <s v="30"/>
    <s v="Community Development"/>
    <s v="45"/>
    <s v="Building Safety"/>
    <s v="000"/>
    <s v="No Program"/>
    <s v="340.30.45.000-4600.13"/>
    <s v="Charges for Services-General Government CASP Admin Fee"/>
    <n v="11000"/>
    <n v="14000"/>
    <n v="15000"/>
    <n v="15000"/>
    <n v="0"/>
  </r>
  <r>
    <s v="340"/>
    <x v="16"/>
    <x v="0"/>
    <s v="INFLOWS"/>
    <s v="30"/>
    <s v="Community Development"/>
    <s v="45"/>
    <s v="Building Safety"/>
    <s v="000"/>
    <s v="No Program"/>
    <s v="340.30.45.000-4850.08"/>
    <s v="Other Revenue Misc Reimbursement-Developers"/>
    <n v="1000"/>
    <n v="0"/>
    <n v="0"/>
    <n v="0"/>
    <n v="0"/>
  </r>
  <r>
    <s v="340"/>
    <x v="16"/>
    <x v="0"/>
    <s v="INFLOWS"/>
    <s v="45"/>
    <s v="Engineering"/>
    <s v="40"/>
    <s v="Development"/>
    <s v="000"/>
    <s v="No Program"/>
    <s v="340.45.40.000-4400.31"/>
    <s v="Intergovernmental Revenues SJAFCA Admin Fee"/>
    <n v="0"/>
    <n v="0"/>
    <n v="10000"/>
    <n v="10000"/>
    <n v="0"/>
  </r>
  <r>
    <s v="340"/>
    <x v="16"/>
    <x v="0"/>
    <s v="INFLOWS"/>
    <s v="45"/>
    <s v="Engineering"/>
    <s v="40"/>
    <s v="Development"/>
    <s v="000"/>
    <s v="No Program"/>
    <s v="340.45.40.000-4520.11"/>
    <s v="Charges for Services-CDD Plan Check Review"/>
    <n v="0"/>
    <n v="0"/>
    <n v="550000"/>
    <n v="550000"/>
    <n v="0"/>
  </r>
  <r>
    <s v="340"/>
    <x v="16"/>
    <x v="0"/>
    <s v="INFLOWS"/>
    <s v="45"/>
    <s v="Engineering"/>
    <s v="40"/>
    <s v="Development"/>
    <s v="000"/>
    <s v="No Program"/>
    <s v="340.45.40.000-4520.12"/>
    <s v="Charges for Services-CDD Construction Inspection"/>
    <n v="0"/>
    <n v="0"/>
    <n v="480000"/>
    <n v="480000"/>
    <n v="0"/>
  </r>
  <r>
    <s v="340"/>
    <x v="16"/>
    <x v="0"/>
    <s v="INFLOWS"/>
    <s v="45"/>
    <s v="Engineering"/>
    <s v="40"/>
    <s v="Development"/>
    <s v="000"/>
    <s v="No Program"/>
    <s v="340.45.40.000-4520.13"/>
    <s v="Charges for Services-CDD Encroachment Permit"/>
    <n v="0"/>
    <n v="0"/>
    <n v="125000"/>
    <n v="125000"/>
    <n v="0"/>
  </r>
  <r>
    <s v="340"/>
    <x v="16"/>
    <x v="0"/>
    <s v="INFLOWS"/>
    <s v="45"/>
    <s v="Engineering"/>
    <s v="40"/>
    <s v="Development"/>
    <s v="000"/>
    <s v="No Program"/>
    <s v="340.45.40.000-4520.14"/>
    <s v="Charges for Services-CDD Planning Review"/>
    <n v="0"/>
    <n v="0"/>
    <n v="55000"/>
    <n v="55000"/>
    <n v="0"/>
  </r>
  <r>
    <s v="340"/>
    <x v="16"/>
    <x v="0"/>
    <s v="INFLOWS"/>
    <s v="45"/>
    <s v="Engineering"/>
    <s v="40"/>
    <s v="Development"/>
    <s v="000"/>
    <s v="No Program"/>
    <s v="340.45.40.000-4520.15"/>
    <s v="Charges for Services-CDD Stormwater Quality Control"/>
    <n v="0"/>
    <n v="0"/>
    <n v="225000"/>
    <n v="225000"/>
    <n v="0"/>
  </r>
  <r>
    <s v="340"/>
    <x v="16"/>
    <x v="0"/>
    <s v="INFLOWS"/>
    <s v="45"/>
    <s v="Engineering"/>
    <s v="40"/>
    <s v="Development"/>
    <s v="000"/>
    <s v="No Program"/>
    <s v="340.45.40.000-4850.07"/>
    <s v="Other Revenue Misc Reimbursement"/>
    <n v="0"/>
    <n v="0"/>
    <n v="5000"/>
    <n v="5000"/>
    <n v="0"/>
  </r>
  <r>
    <s v="340"/>
    <x v="16"/>
    <x v="1"/>
    <s v="OUTFLOWS"/>
    <s v="00"/>
    <s v="Non Departmental"/>
    <s v="00"/>
    <s v="Non Divisional"/>
    <s v="900"/>
    <s v="General"/>
    <s v="340.00.00.900-9000.82"/>
    <s v="Other Transfers Vehicle Fund"/>
    <n v="-128000"/>
    <n v="-128000"/>
    <n v="0"/>
    <n v="0"/>
    <n v="0"/>
  </r>
  <r>
    <s v="340"/>
    <x v="16"/>
    <x v="3"/>
    <s v="OUTFLOWS"/>
    <s v="02"/>
    <s v="City Attorney"/>
    <s v="00"/>
    <s v="Non Divisional"/>
    <s v="002"/>
    <s v="Departmental Legal Services"/>
    <s v="340.02.00.002-6002.30"/>
    <s v="Legal Services Community Development"/>
    <n v="0"/>
    <n v="-45000"/>
    <n v="0"/>
    <n v="0"/>
    <n v="0"/>
  </r>
  <r>
    <s v="340"/>
    <x v="16"/>
    <x v="3"/>
    <s v="OUTFLOWS"/>
    <s v="02"/>
    <s v="City Attorney"/>
    <s v="00"/>
    <s v="Non Divisional"/>
    <s v="002"/>
    <s v="Departmental Legal Services"/>
    <s v="340.02.00.002-6002.45"/>
    <s v="Legal Services Engineering"/>
    <n v="0"/>
    <n v="-11000"/>
    <n v="0"/>
    <n v="0"/>
    <n v="0"/>
  </r>
  <r>
    <s v="340"/>
    <x v="16"/>
    <x v="2"/>
    <s v="OUTFLOWS"/>
    <s v="05"/>
    <s v="Finance"/>
    <s v="00"/>
    <s v="Non Divisional"/>
    <s v="150"/>
    <s v="Fiscal Management"/>
    <s v="340.05.00.150-5000.01"/>
    <s v="Salaries Regular"/>
    <n v="0"/>
    <n v="0"/>
    <n v="0"/>
    <n v="0"/>
    <n v="0"/>
  </r>
  <r>
    <s v="340"/>
    <x v="16"/>
    <x v="2"/>
    <s v="OUTFLOWS"/>
    <s v="05"/>
    <s v="Finance"/>
    <s v="00"/>
    <s v="Non Divisional"/>
    <s v="150"/>
    <s v="Fiscal Management"/>
    <s v="340.05.00.150-5100.00"/>
    <s v="Benefits PERS Pool Liability"/>
    <n v="0"/>
    <n v="0"/>
    <n v="0"/>
    <n v="0"/>
    <n v="0"/>
  </r>
  <r>
    <s v="340"/>
    <x v="16"/>
    <x v="2"/>
    <s v="OUTFLOWS"/>
    <s v="05"/>
    <s v="Finance"/>
    <s v="00"/>
    <s v="Non Divisional"/>
    <s v="150"/>
    <s v="Fiscal Management"/>
    <s v="340.05.00.150-5100.01"/>
    <s v="Benefits Retirement"/>
    <n v="0"/>
    <n v="0"/>
    <n v="0"/>
    <n v="0"/>
    <n v="0"/>
  </r>
  <r>
    <s v="340"/>
    <x v="16"/>
    <x v="2"/>
    <s v="OUTFLOWS"/>
    <s v="05"/>
    <s v="Finance"/>
    <s v="00"/>
    <s v="Non Divisional"/>
    <s v="150"/>
    <s v="Fiscal Management"/>
    <s v="340.05.00.150-5100.08"/>
    <s v="Benefits Deferred Compensation"/>
    <n v="0"/>
    <n v="0"/>
    <n v="0"/>
    <n v="0"/>
    <n v="0"/>
  </r>
  <r>
    <s v="340"/>
    <x v="16"/>
    <x v="2"/>
    <s v="OUTFLOWS"/>
    <s v="05"/>
    <s v="Finance"/>
    <s v="00"/>
    <s v="Non Divisional"/>
    <s v="150"/>
    <s v="Fiscal Management"/>
    <s v="340.05.00.150-5100.11"/>
    <s v="Benefits Medicare"/>
    <n v="0"/>
    <n v="0"/>
    <n v="0"/>
    <n v="0"/>
    <n v="0"/>
  </r>
  <r>
    <s v="340"/>
    <x v="16"/>
    <x v="3"/>
    <s v="OUTFLOWS"/>
    <s v="05"/>
    <s v="Finance"/>
    <s v="00"/>
    <s v="Non Divisional"/>
    <s v="150"/>
    <s v="Fiscal Management"/>
    <s v="340.05.00.150-6000.01"/>
    <s v="Professional Services General"/>
    <n v="-28000"/>
    <n v="-94000"/>
    <n v="0"/>
    <n v="-100000"/>
    <n v="-100000"/>
  </r>
  <r>
    <s v="340"/>
    <x v="16"/>
    <x v="2"/>
    <s v="OUTFLOWS"/>
    <s v="30"/>
    <s v="Community Development"/>
    <s v="40"/>
    <s v="Development"/>
    <s v="015"/>
    <s v="Administration/Engineering"/>
    <s v="340.30.40.015-5000.01"/>
    <s v="Salaries Regular"/>
    <n v="-845000"/>
    <n v="-749000"/>
    <n v="-500021"/>
    <n v="-500021"/>
    <n v="0"/>
  </r>
  <r>
    <s v="340"/>
    <x v="16"/>
    <x v="2"/>
    <s v="OUTFLOWS"/>
    <s v="30"/>
    <s v="Community Development"/>
    <s v="40"/>
    <s v="Development"/>
    <s v="015"/>
    <s v="Administration/Engineering"/>
    <s v="340.30.40.015-5000.02"/>
    <s v="Salaries Part Time"/>
    <n v="0"/>
    <n v="0"/>
    <n v="0"/>
    <n v="0"/>
    <n v="0"/>
  </r>
  <r>
    <s v="340"/>
    <x v="16"/>
    <x v="2"/>
    <s v="OUTFLOWS"/>
    <s v="30"/>
    <s v="Community Development"/>
    <s v="40"/>
    <s v="Development"/>
    <s v="015"/>
    <s v="Administration/Engineering"/>
    <s v="340.30.40.015-5000.03"/>
    <s v="Salaries Overtime"/>
    <n v="-26000"/>
    <n v="-11000"/>
    <n v="0"/>
    <n v="0"/>
    <n v="0"/>
  </r>
  <r>
    <s v="340"/>
    <x v="16"/>
    <x v="2"/>
    <s v="OUTFLOWS"/>
    <s v="30"/>
    <s v="Community Development"/>
    <s v="40"/>
    <s v="Development"/>
    <s v="015"/>
    <s v="Administration/Engineering"/>
    <s v="340.30.40.015-5000.04"/>
    <s v="Salaries Holiday Pay"/>
    <n v="-2000"/>
    <n v="0"/>
    <n v="0"/>
    <n v="0"/>
    <n v="0"/>
  </r>
  <r>
    <s v="340"/>
    <x v="16"/>
    <x v="2"/>
    <s v="OUTFLOWS"/>
    <s v="30"/>
    <s v="Community Development"/>
    <s v="40"/>
    <s v="Development"/>
    <s v="015"/>
    <s v="Administration/Engineering"/>
    <s v="340.30.40.015-5000.06"/>
    <s v="Salaries Out of Class"/>
    <n v="0"/>
    <n v="-2000"/>
    <n v="0"/>
    <n v="0"/>
    <n v="0"/>
  </r>
  <r>
    <s v="340"/>
    <x v="16"/>
    <x v="2"/>
    <s v="OUTFLOWS"/>
    <s v="30"/>
    <s v="Community Development"/>
    <s v="40"/>
    <s v="Development"/>
    <s v="015"/>
    <s v="Administration/Engineering"/>
    <s v="340.30.40.015-5000.07"/>
    <s v="Salaries Admin Leave Pay"/>
    <n v="-11000"/>
    <n v="-13000"/>
    <n v="-6478"/>
    <n v="-6478"/>
    <n v="0"/>
  </r>
  <r>
    <s v="340"/>
    <x v="16"/>
    <x v="2"/>
    <s v="OUTFLOWS"/>
    <s v="30"/>
    <s v="Community Development"/>
    <s v="40"/>
    <s v="Development"/>
    <s v="015"/>
    <s v="Administration/Engineering"/>
    <s v="340.30.40.015-5000.08"/>
    <s v="Salaries Longevity Pay"/>
    <n v="-8000"/>
    <n v="-7000"/>
    <n v="-4700"/>
    <n v="-4700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0"/>
    <s v="Benefits PERS Pool Liability"/>
    <n v="-157000"/>
    <n v="-148000"/>
    <n v="-103531"/>
    <n v="-118000"/>
    <n v="-14469"/>
  </r>
  <r>
    <s v="340"/>
    <x v="16"/>
    <x v="2"/>
    <s v="OUTFLOWS"/>
    <s v="30"/>
    <s v="Community Development"/>
    <s v="40"/>
    <s v="Development"/>
    <s v="015"/>
    <s v="Administration/Engineering"/>
    <s v="340.30.40.015-5100.01"/>
    <s v="Benefits Retirement"/>
    <n v="-53000"/>
    <n v="-51000"/>
    <n v="-32967"/>
    <n v="-32967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2"/>
    <s v="Benefits Health Insurance"/>
    <n v="-131000"/>
    <n v="-131000"/>
    <n v="-93045"/>
    <n v="-93045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3"/>
    <s v="Benefits Dental Insurance"/>
    <n v="-10000"/>
    <n v="-8000"/>
    <n v="-5914"/>
    <n v="-5914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4"/>
    <s v="Benefits Vision Insurance"/>
    <n v="-2000"/>
    <n v="-1000"/>
    <n v="-949"/>
    <n v="-949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5"/>
    <s v="Benefits Life Insurance"/>
    <n v="-2000"/>
    <n v="-1000"/>
    <n v="-734"/>
    <n v="-734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6"/>
    <s v="Benefits Worker's Comp"/>
    <n v="-23000"/>
    <n v="-23000"/>
    <n v="-22800"/>
    <n v="-30000"/>
    <n v="-7200"/>
  </r>
  <r>
    <s v="340"/>
    <x v="16"/>
    <x v="2"/>
    <s v="OUTFLOWS"/>
    <s v="30"/>
    <s v="Community Development"/>
    <s v="40"/>
    <s v="Development"/>
    <s v="015"/>
    <s v="Administration/Engineering"/>
    <s v="340.30.40.015-5100.07"/>
    <s v="Benefits Long Term Disability"/>
    <n v="-4000"/>
    <n v="-3000"/>
    <n v="-4304"/>
    <n v="-4304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08"/>
    <s v="Benefits Deferred Compensation"/>
    <n v="-1000"/>
    <n v="-5000"/>
    <n v="-4347"/>
    <n v="-4347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10"/>
    <s v="Benefits Uniform Allowance"/>
    <n v="-1000"/>
    <n v="0"/>
    <n v="0"/>
    <n v="0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11"/>
    <s v="Benefits Medicare"/>
    <n v="-13000"/>
    <n v="-11000"/>
    <n v="-7463"/>
    <n v="-7463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15"/>
    <s v="Benefits Cell Phone Allowance"/>
    <n v="-5000"/>
    <n v="-4000"/>
    <n v="-1916"/>
    <n v="-1916"/>
    <n v="0"/>
  </r>
  <r>
    <s v="340"/>
    <x v="16"/>
    <x v="2"/>
    <s v="OUTFLOWS"/>
    <s v="30"/>
    <s v="Community Development"/>
    <s v="40"/>
    <s v="Development"/>
    <s v="015"/>
    <s v="Administration/Engineering"/>
    <s v="340.30.40.015-5100.17"/>
    <s v="Benefits Other Post Employment Benefits"/>
    <n v="-12000"/>
    <n v="-14000"/>
    <n v="-14000"/>
    <n v="-14000"/>
    <n v="0"/>
  </r>
  <r>
    <s v="340"/>
    <x v="16"/>
    <x v="3"/>
    <s v="OUTFLOWS"/>
    <s v="30"/>
    <s v="Community Development"/>
    <s v="40"/>
    <s v="Development"/>
    <s v="015"/>
    <s v="Administration/Engineering"/>
    <s v="340.30.40.015-6000.01"/>
    <s v="Professional Services General"/>
    <n v="-108000"/>
    <n v="-55000"/>
    <n v="0"/>
    <n v="-25000"/>
    <n v="-25000"/>
  </r>
  <r>
    <s v="340"/>
    <x v="16"/>
    <x v="3"/>
    <s v="OUTFLOWS"/>
    <s v="30"/>
    <s v="Community Development"/>
    <s v="40"/>
    <s v="Development"/>
    <s v="015"/>
    <s v="Administration/Engineering"/>
    <s v="340.30.40.015-6000.10"/>
    <s v="Professional Services Consultant"/>
    <n v="0"/>
    <n v="-1600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000.18"/>
    <s v="Professional Services Legal"/>
    <n v="0"/>
    <n v="-1200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100.01"/>
    <s v="Utilities Electric"/>
    <n v="-500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100.02"/>
    <s v="Utilities Telephone"/>
    <n v="0"/>
    <n v="0"/>
    <n v="-2200"/>
    <n v="-3000"/>
    <n v="-800"/>
  </r>
  <r>
    <s v="340"/>
    <x v="16"/>
    <x v="3"/>
    <s v="OUTFLOWS"/>
    <s v="30"/>
    <s v="Community Development"/>
    <s v="40"/>
    <s v="Development"/>
    <s v="015"/>
    <s v="Administration/Engineering"/>
    <s v="340.30.40.015-6100.03"/>
    <s v="Utilities Data Transmission / ISP"/>
    <n v="0"/>
    <n v="0"/>
    <n v="-400"/>
    <n v="-1000"/>
    <n v="-600"/>
  </r>
  <r>
    <s v="340"/>
    <x v="16"/>
    <x v="3"/>
    <s v="OUTFLOWS"/>
    <s v="30"/>
    <s v="Community Development"/>
    <s v="40"/>
    <s v="Development"/>
    <s v="015"/>
    <s v="Administration/Engineering"/>
    <s v="340.30.40.015-6200.01"/>
    <s v="Supplies Office"/>
    <n v="-100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200.02"/>
    <s v="Supplies Special Department"/>
    <n v="-4000"/>
    <n v="-500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200.03"/>
    <s v="Supplies Copier Maintenance &amp; Supplies"/>
    <n v="-4000"/>
    <n v="-400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200.05"/>
    <s v="Supplies Gasoline"/>
    <n v="-5000"/>
    <n v="-600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200.09"/>
    <s v="Supplies Data Processing"/>
    <n v="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300.01"/>
    <s v="Dues &amp; Subscriptions Memberships"/>
    <n v="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300.02"/>
    <s v="Dues &amp; Subscriptions Publications"/>
    <n v="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500.04"/>
    <s v="Claims &amp; Insurance Insurance Premiums"/>
    <n v="-29000"/>
    <n v="-29000"/>
    <n v="-29400"/>
    <n v="-29000"/>
    <n v="400"/>
  </r>
  <r>
    <s v="340"/>
    <x v="16"/>
    <x v="3"/>
    <s v="OUTFLOWS"/>
    <s v="30"/>
    <s v="Community Development"/>
    <s v="40"/>
    <s v="Development"/>
    <s v="015"/>
    <s v="Administration/Engineering"/>
    <s v="340.30.40.015-6600.01"/>
    <s v="Administrative Expenses Meetings"/>
    <n v="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03"/>
    <s v="Administrative Expenses Mileage Reimbursement"/>
    <n v="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04"/>
    <s v="Administrative Expenses Training/Conferences"/>
    <n v="-400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05"/>
    <s v="Administrative Expenses Public/Legal Advertisement"/>
    <n v="-100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06"/>
    <s v="Administrative Expenses Property/Building Rental"/>
    <n v="0"/>
    <n v="-17800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07"/>
    <s v="Administrative Expenses Employee Recruitment"/>
    <n v="0"/>
    <n v="0"/>
    <n v="0"/>
    <n v="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26"/>
    <s v="Administrative Expenses Support Services-IT"/>
    <n v="-26000"/>
    <n v="-26000"/>
    <n v="-25930"/>
    <n v="-25930"/>
    <n v="0"/>
  </r>
  <r>
    <s v="340"/>
    <x v="16"/>
    <x v="3"/>
    <s v="OUTFLOWS"/>
    <s v="30"/>
    <s v="Community Development"/>
    <s v="40"/>
    <s v="Development"/>
    <s v="015"/>
    <s v="Administration/Engineering"/>
    <s v="340.30.40.015-6600.32"/>
    <s v="Administrative Expenses Vehicle Fund Contribution"/>
    <n v="-3000"/>
    <n v="-3000"/>
    <n v="-3600"/>
    <n v="-7000"/>
    <n v="-3400"/>
  </r>
  <r>
    <s v="340"/>
    <x v="16"/>
    <x v="3"/>
    <s v="OUTFLOWS"/>
    <s v="30"/>
    <s v="Community Development"/>
    <s v="40"/>
    <s v="Development"/>
    <s v="015"/>
    <s v="Administration/Engineering"/>
    <s v="340.30.40.015-6600.36"/>
    <s v="Administrative Expenses IT Fund Contribution"/>
    <n v="-31000"/>
    <n v="-31000"/>
    <n v="-31470"/>
    <n v="-72000"/>
    <n v="-40530"/>
  </r>
  <r>
    <s v="340"/>
    <x v="16"/>
    <x v="2"/>
    <s v="OUTFLOWS"/>
    <s v="30"/>
    <s v="Community Development"/>
    <s v="40"/>
    <s v="Development"/>
    <s v="400"/>
    <s v="Development Review"/>
    <s v="340.30.40.400-5000.01"/>
    <s v="Salaries Regular"/>
    <n v="-593000"/>
    <n v="-661000"/>
    <n v="-810683"/>
    <n v="-817000"/>
    <n v="-6317"/>
  </r>
  <r>
    <s v="340"/>
    <x v="16"/>
    <x v="2"/>
    <s v="OUTFLOWS"/>
    <s v="30"/>
    <s v="Community Development"/>
    <s v="40"/>
    <s v="Development"/>
    <s v="400"/>
    <s v="Development Review"/>
    <s v="340.30.40.400-5000.02"/>
    <s v="Salaries Part Time"/>
    <n v="0"/>
    <n v="0"/>
    <n v="0"/>
    <n v="0"/>
    <n v="0"/>
  </r>
  <r>
    <s v="340"/>
    <x v="16"/>
    <x v="2"/>
    <s v="OUTFLOWS"/>
    <s v="30"/>
    <s v="Community Development"/>
    <s v="40"/>
    <s v="Development"/>
    <s v="400"/>
    <s v="Development Review"/>
    <s v="340.30.40.400-5000.03"/>
    <s v="Salaries Overtime"/>
    <n v="-3000"/>
    <n v="-2000"/>
    <n v="-7284"/>
    <n v="-7284"/>
    <n v="0"/>
  </r>
  <r>
    <s v="340"/>
    <x v="16"/>
    <x v="2"/>
    <s v="OUTFLOWS"/>
    <s v="30"/>
    <s v="Community Development"/>
    <s v="40"/>
    <s v="Development"/>
    <s v="400"/>
    <s v="Development Review"/>
    <s v="340.30.40.400-5000.06"/>
    <s v="Salaries Out of Class"/>
    <n v="-5000"/>
    <n v="0"/>
    <n v="0"/>
    <n v="0"/>
    <n v="0"/>
  </r>
  <r>
    <s v="340"/>
    <x v="16"/>
    <x v="2"/>
    <s v="OUTFLOWS"/>
    <s v="30"/>
    <s v="Community Development"/>
    <s v="40"/>
    <s v="Development"/>
    <s v="400"/>
    <s v="Development Review"/>
    <s v="340.30.40.400-5000.07"/>
    <s v="Salaries Admin Leave Pay"/>
    <n v="-12000"/>
    <n v="-11000"/>
    <n v="-8561"/>
    <n v="-8561"/>
    <n v="0"/>
  </r>
  <r>
    <s v="340"/>
    <x v="16"/>
    <x v="2"/>
    <s v="OUTFLOWS"/>
    <s v="30"/>
    <s v="Community Development"/>
    <s v="40"/>
    <s v="Development"/>
    <s v="400"/>
    <s v="Development Review"/>
    <s v="340.30.40.400-5000.08"/>
    <s v="Salaries Longevity Pay"/>
    <n v="-2000"/>
    <n v="-1000"/>
    <n v="-7000"/>
    <n v="-7000"/>
    <n v="0"/>
  </r>
  <r>
    <s v="340"/>
    <x v="16"/>
    <x v="2"/>
    <s v="OUTFLOWS"/>
    <s v="30"/>
    <s v="Community Development"/>
    <s v="40"/>
    <s v="Development"/>
    <s v="400"/>
    <s v="Development Review"/>
    <s v="340.30.40.400-5000.10"/>
    <s v="Salaries Furloughs"/>
    <n v="0"/>
    <n v="0"/>
    <n v="0"/>
    <n v="0"/>
    <n v="0"/>
  </r>
  <r>
    <s v="340"/>
    <x v="16"/>
    <x v="2"/>
    <s v="OUTFLOWS"/>
    <s v="30"/>
    <s v="Community Development"/>
    <s v="40"/>
    <s v="Development"/>
    <s v="400"/>
    <s v="Development Review"/>
    <s v="340.30.40.400-5000.12"/>
    <s v="Salaries Compensated Absences"/>
    <n v="0"/>
    <n v="0"/>
    <n v="0"/>
    <n v="0"/>
    <n v="0"/>
  </r>
  <r>
    <s v="340"/>
    <x v="16"/>
    <x v="2"/>
    <s v="OUTFLOWS"/>
    <s v="30"/>
    <s v="Community Development"/>
    <s v="40"/>
    <s v="Development"/>
    <s v="400"/>
    <s v="Development Review"/>
    <s v="340.30.40.400-5100.00"/>
    <s v="Benefits PERS Pool Liability"/>
    <n v="-113000"/>
    <n v="-124000"/>
    <n v="-158088"/>
    <n v="-139000"/>
    <n v="19088"/>
  </r>
  <r>
    <s v="340"/>
    <x v="16"/>
    <x v="2"/>
    <s v="OUTFLOWS"/>
    <s v="30"/>
    <s v="Community Development"/>
    <s v="40"/>
    <s v="Development"/>
    <s v="400"/>
    <s v="Development Review"/>
    <s v="340.30.40.400-5100.01"/>
    <s v="Benefits Retirement"/>
    <n v="-36000"/>
    <n v="-44000"/>
    <n v="-54524"/>
    <n v="-54524"/>
    <n v="0"/>
  </r>
  <r>
    <s v="340"/>
    <x v="16"/>
    <x v="2"/>
    <s v="OUTFLOWS"/>
    <s v="30"/>
    <s v="Community Development"/>
    <s v="40"/>
    <s v="Development"/>
    <s v="400"/>
    <s v="Development Review"/>
    <s v="340.30.40.400-5100.02"/>
    <s v="Benefits Health Insurance"/>
    <n v="-67000"/>
    <n v="-63000"/>
    <n v="-104112"/>
    <n v="-80000"/>
    <n v="24112"/>
  </r>
  <r>
    <s v="340"/>
    <x v="16"/>
    <x v="2"/>
    <s v="OUTFLOWS"/>
    <s v="30"/>
    <s v="Community Development"/>
    <s v="40"/>
    <s v="Development"/>
    <s v="400"/>
    <s v="Development Review"/>
    <s v="340.30.40.400-5100.03"/>
    <s v="Benefits Dental Insurance"/>
    <n v="-7000"/>
    <n v="-6000"/>
    <n v="-9238"/>
    <n v="-9238"/>
    <n v="0"/>
  </r>
  <r>
    <s v="340"/>
    <x v="16"/>
    <x v="2"/>
    <s v="OUTFLOWS"/>
    <s v="30"/>
    <s v="Community Development"/>
    <s v="40"/>
    <s v="Development"/>
    <s v="400"/>
    <s v="Development Review"/>
    <s v="340.30.40.400-5100.04"/>
    <s v="Benefits Vision Insurance"/>
    <n v="-1000"/>
    <n v="-1000"/>
    <n v="-1506"/>
    <n v="-1506"/>
    <n v="0"/>
  </r>
  <r>
    <s v="340"/>
    <x v="16"/>
    <x v="2"/>
    <s v="OUTFLOWS"/>
    <s v="30"/>
    <s v="Community Development"/>
    <s v="40"/>
    <s v="Development"/>
    <s v="400"/>
    <s v="Development Review"/>
    <s v="340.30.40.400-5100.05"/>
    <s v="Benefits Life Insurance"/>
    <n v="-1000"/>
    <n v="-1000"/>
    <n v="-885"/>
    <n v="-885"/>
    <n v="0"/>
  </r>
  <r>
    <s v="340"/>
    <x v="16"/>
    <x v="2"/>
    <s v="OUTFLOWS"/>
    <s v="30"/>
    <s v="Community Development"/>
    <s v="40"/>
    <s v="Development"/>
    <s v="400"/>
    <s v="Development Review"/>
    <s v="340.30.40.400-5100.06"/>
    <s v="Benefits Worker's Comp"/>
    <n v="-20000"/>
    <n v="-20000"/>
    <n v="-19800"/>
    <n v="-26000"/>
    <n v="-6200"/>
  </r>
  <r>
    <s v="340"/>
    <x v="16"/>
    <x v="2"/>
    <s v="OUTFLOWS"/>
    <s v="30"/>
    <s v="Community Development"/>
    <s v="40"/>
    <s v="Development"/>
    <s v="400"/>
    <s v="Development Review"/>
    <s v="340.30.40.400-5100.07"/>
    <s v="Benefits Long Term Disability"/>
    <n v="-3000"/>
    <n v="-3000"/>
    <n v="-6108"/>
    <n v="-6108"/>
    <n v="0"/>
  </r>
  <r>
    <s v="340"/>
    <x v="16"/>
    <x v="2"/>
    <s v="OUTFLOWS"/>
    <s v="30"/>
    <s v="Community Development"/>
    <s v="40"/>
    <s v="Development"/>
    <s v="400"/>
    <s v="Development Review"/>
    <s v="340.30.40.400-5100.08"/>
    <s v="Benefits Deferred Compensation"/>
    <n v="-6000"/>
    <n v="-7000"/>
    <n v="-4605"/>
    <n v="-4605"/>
    <n v="0"/>
  </r>
  <r>
    <s v="340"/>
    <x v="16"/>
    <x v="2"/>
    <s v="OUTFLOWS"/>
    <s v="30"/>
    <s v="Community Development"/>
    <s v="40"/>
    <s v="Development"/>
    <s v="400"/>
    <s v="Development Review"/>
    <s v="340.30.40.400-5100.09"/>
    <s v="Benefits Unemployment Insurance"/>
    <n v="0"/>
    <n v="0"/>
    <n v="0"/>
    <n v="0"/>
    <n v="0"/>
  </r>
  <r>
    <s v="340"/>
    <x v="16"/>
    <x v="2"/>
    <s v="OUTFLOWS"/>
    <s v="30"/>
    <s v="Community Development"/>
    <s v="40"/>
    <s v="Development"/>
    <s v="400"/>
    <s v="Development Review"/>
    <s v="340.30.40.400-5100.11"/>
    <s v="Benefits Medicare"/>
    <n v="-9000"/>
    <n v="-10000"/>
    <n v="-11774"/>
    <n v="-11774"/>
    <n v="0"/>
  </r>
  <r>
    <s v="340"/>
    <x v="16"/>
    <x v="2"/>
    <s v="OUTFLOWS"/>
    <s v="30"/>
    <s v="Community Development"/>
    <s v="40"/>
    <s v="Development"/>
    <s v="400"/>
    <s v="Development Review"/>
    <s v="340.30.40.400-5100.15"/>
    <s v="Benefits Cell Phone Allowance"/>
    <n v="0"/>
    <n v="0"/>
    <n v="-476"/>
    <n v="-476"/>
    <n v="0"/>
  </r>
  <r>
    <s v="340"/>
    <x v="16"/>
    <x v="2"/>
    <s v="OUTFLOWS"/>
    <s v="30"/>
    <s v="Community Development"/>
    <s v="40"/>
    <s v="Development"/>
    <s v="400"/>
    <s v="Development Review"/>
    <s v="340.30.40.400-5100.17"/>
    <s v="Benefits Other Post Employment Benefits"/>
    <n v="-20000"/>
    <n v="-20000"/>
    <n v="-20000"/>
    <n v="-20000"/>
    <n v="0"/>
  </r>
  <r>
    <s v="340"/>
    <x v="16"/>
    <x v="3"/>
    <s v="OUTFLOWS"/>
    <s v="30"/>
    <s v="Community Development"/>
    <s v="40"/>
    <s v="Development"/>
    <s v="400"/>
    <s v="Development Review"/>
    <s v="340.30.40.400-6600.06"/>
    <s v="Administrative Expenses Property/Building Rental"/>
    <n v="0"/>
    <n v="0"/>
    <n v="-78000"/>
    <n v="-78000"/>
    <n v="0"/>
  </r>
  <r>
    <s v="340"/>
    <x v="16"/>
    <x v="3"/>
    <s v="OUTFLOWS"/>
    <s v="30"/>
    <s v="Community Development"/>
    <s v="40"/>
    <s v="Development"/>
    <s v="400"/>
    <s v="Development Review"/>
    <s v="340.30.40.400-6000.01"/>
    <s v="Professional Services General"/>
    <n v="-106000"/>
    <n v="-313000"/>
    <n v="-1304875"/>
    <n v="-1305000"/>
    <n v="-125"/>
  </r>
  <r>
    <s v="340"/>
    <x v="16"/>
    <x v="3"/>
    <s v="OUTFLOWS"/>
    <s v="30"/>
    <s v="Community Development"/>
    <s v="40"/>
    <s v="Development"/>
    <s v="400"/>
    <s v="Development Review"/>
    <s v="340.30.40.400-6000.12"/>
    <s v="Professional Services Contract Services"/>
    <n v="0"/>
    <n v="-65000"/>
    <n v="-175119"/>
    <n v="-175119"/>
    <n v="0"/>
  </r>
  <r>
    <s v="340"/>
    <x v="16"/>
    <x v="3"/>
    <s v="OUTFLOWS"/>
    <s v="30"/>
    <s v="Community Development"/>
    <s v="40"/>
    <s v="Development"/>
    <s v="400"/>
    <s v="Development Review"/>
    <s v="340.30.40.400-6000.18"/>
    <s v="Professional Services Legal"/>
    <n v="-17000"/>
    <n v="-2000"/>
    <n v="-240000"/>
    <n v="-240000"/>
    <n v="0"/>
  </r>
  <r>
    <s v="340"/>
    <x v="16"/>
    <x v="3"/>
    <s v="OUTFLOWS"/>
    <s v="30"/>
    <s v="Community Development"/>
    <s v="40"/>
    <s v="Development"/>
    <s v="400"/>
    <s v="Development Review"/>
    <s v="340.30.40.400-6000.19"/>
    <s v="Professional Services Labor Relations"/>
    <n v="0"/>
    <n v="0"/>
    <n v="0"/>
    <n v="0"/>
    <n v="0"/>
  </r>
  <r>
    <s v="340"/>
    <x v="16"/>
    <x v="3"/>
    <s v="OUTFLOWS"/>
    <s v="30"/>
    <s v="Community Development"/>
    <s v="40"/>
    <s v="Development"/>
    <s v="400"/>
    <s v="Development Review"/>
    <s v="340.30.40.400-6000.33"/>
    <s v="Professional Services Long Range Planning"/>
    <n v="-3000"/>
    <n v="0"/>
    <n v="0"/>
    <n v="0"/>
    <n v="0"/>
  </r>
  <r>
    <s v="340"/>
    <x v="16"/>
    <x v="3"/>
    <s v="OUTFLOWS"/>
    <s v="30"/>
    <s v="Community Development"/>
    <s v="40"/>
    <s v="Development"/>
    <s v="400"/>
    <s v="Development Review"/>
    <s v="340.30.40.400-6100.01"/>
    <s v="Utilities Electric"/>
    <n v="-5000"/>
    <n v="-3000"/>
    <n v="-18000"/>
    <n v="-5000"/>
    <n v="13000"/>
  </r>
  <r>
    <s v="340"/>
    <x v="16"/>
    <x v="3"/>
    <s v="OUTFLOWS"/>
    <s v="30"/>
    <s v="Community Development"/>
    <s v="40"/>
    <s v="Development"/>
    <s v="400"/>
    <s v="Development Review"/>
    <s v="340.30.40.400-6100.02"/>
    <s v="Utilities Telephone"/>
    <n v="-2000"/>
    <n v="-2000"/>
    <n v="-2500"/>
    <n v="-3000"/>
    <n v="-500"/>
  </r>
  <r>
    <s v="340"/>
    <x v="16"/>
    <x v="3"/>
    <s v="OUTFLOWS"/>
    <s v="30"/>
    <s v="Community Development"/>
    <s v="40"/>
    <s v="Development"/>
    <s v="400"/>
    <s v="Development Review"/>
    <s v="340.30.40.400-6100.03"/>
    <s v="Utilities Data Transmission / ISP"/>
    <n v="0"/>
    <n v="-1000"/>
    <n v="-1500"/>
    <n v="-3000"/>
    <n v="-1500"/>
  </r>
  <r>
    <s v="340"/>
    <x v="16"/>
    <x v="3"/>
    <s v="OUTFLOWS"/>
    <s v="30"/>
    <s v="Community Development"/>
    <s v="40"/>
    <s v="Development"/>
    <s v="400"/>
    <s v="Development Review"/>
    <s v="340.30.40.400-6200.01"/>
    <s v="Supplies Office"/>
    <n v="-4000"/>
    <n v="-3000"/>
    <n v="-4000"/>
    <n v="-4000"/>
    <n v="0"/>
  </r>
  <r>
    <s v="340"/>
    <x v="16"/>
    <x v="3"/>
    <s v="OUTFLOWS"/>
    <s v="30"/>
    <s v="Community Development"/>
    <s v="40"/>
    <s v="Development"/>
    <s v="400"/>
    <s v="Development Review"/>
    <s v="340.30.40.400-6200.02"/>
    <s v="Supplies Special Department"/>
    <n v="-3000"/>
    <n v="-7000"/>
    <n v="-7500"/>
    <n v="-7500"/>
    <n v="0"/>
  </r>
  <r>
    <s v="340"/>
    <x v="16"/>
    <x v="3"/>
    <s v="OUTFLOWS"/>
    <s v="30"/>
    <s v="Community Development"/>
    <s v="40"/>
    <s v="Development"/>
    <s v="400"/>
    <s v="Development Review"/>
    <s v="340.30.40.400-6200.03"/>
    <s v="Supplies Copier Maintenance &amp; Supplies"/>
    <n v="-4000"/>
    <n v="-2000"/>
    <n v="-5000"/>
    <n v="-5000"/>
    <n v="0"/>
  </r>
  <r>
    <s v="340"/>
    <x v="16"/>
    <x v="3"/>
    <s v="OUTFLOWS"/>
    <s v="30"/>
    <s v="Community Development"/>
    <s v="40"/>
    <s v="Development"/>
    <s v="400"/>
    <s v="Development Review"/>
    <s v="340.30.40.400-6200.04"/>
    <s v="Supplies Postage"/>
    <n v="0"/>
    <n v="0"/>
    <n v="0"/>
    <n v="0"/>
    <n v="0"/>
  </r>
  <r>
    <s v="340"/>
    <x v="16"/>
    <x v="3"/>
    <s v="OUTFLOWS"/>
    <s v="30"/>
    <s v="Community Development"/>
    <s v="40"/>
    <s v="Development"/>
    <s v="400"/>
    <s v="Development Review"/>
    <s v="340.30.40.400-6200.05"/>
    <s v="Supplies Gasoline"/>
    <n v="0"/>
    <n v="0"/>
    <n v="-315"/>
    <n v="-315"/>
    <n v="0"/>
  </r>
  <r>
    <s v="340"/>
    <x v="16"/>
    <x v="3"/>
    <s v="OUTFLOWS"/>
    <s v="30"/>
    <s v="Community Development"/>
    <s v="40"/>
    <s v="Development"/>
    <s v="400"/>
    <s v="Development Review"/>
    <s v="340.30.40.400-6200.09"/>
    <s v="Supplies Data Processing"/>
    <n v="0"/>
    <n v="0"/>
    <n v="0"/>
    <n v="0"/>
    <n v="0"/>
  </r>
  <r>
    <s v="340"/>
    <x v="16"/>
    <x v="3"/>
    <s v="OUTFLOWS"/>
    <s v="30"/>
    <s v="Community Development"/>
    <s v="40"/>
    <s v="Development"/>
    <s v="400"/>
    <s v="Development Review"/>
    <s v="340.30.40.400-6260.01"/>
    <s v="Supplies-Community Development General Plan Documents"/>
    <n v="0"/>
    <n v="0"/>
    <n v="-2000"/>
    <n v="-2000"/>
    <n v="0"/>
  </r>
  <r>
    <s v="340"/>
    <x v="16"/>
    <x v="3"/>
    <s v="OUTFLOWS"/>
    <s v="30"/>
    <s v="Community Development"/>
    <s v="40"/>
    <s v="Development"/>
    <s v="400"/>
    <s v="Development Review"/>
    <s v="340.30.40.400-6300.01"/>
    <s v="Dues &amp; Subscriptions Memberships"/>
    <n v="-3000"/>
    <n v="-4000"/>
    <n v="-3000"/>
    <n v="-3000"/>
    <n v="0"/>
  </r>
  <r>
    <s v="340"/>
    <x v="16"/>
    <x v="3"/>
    <s v="OUTFLOWS"/>
    <s v="30"/>
    <s v="Community Development"/>
    <s v="40"/>
    <s v="Development"/>
    <s v="400"/>
    <s v="Development Review"/>
    <s v="340.30.40.400-6300.02"/>
    <s v="Dues &amp; Subscriptions Publications"/>
    <n v="0"/>
    <n v="0"/>
    <n v="-1000"/>
    <n v="-1000"/>
    <n v="0"/>
  </r>
  <r>
    <s v="340"/>
    <x v="16"/>
    <x v="3"/>
    <s v="OUTFLOWS"/>
    <s v="30"/>
    <s v="Community Development"/>
    <s v="40"/>
    <s v="Development"/>
    <s v="400"/>
    <s v="Development Review"/>
    <s v="340.30.40.400-6350.01"/>
    <s v="Maintenance Agreements &amp; Licenses License/Software Maintenance"/>
    <n v="-23000"/>
    <n v="-23000"/>
    <n v="-25000"/>
    <n v="-25000"/>
    <n v="0"/>
  </r>
  <r>
    <s v="340"/>
    <x v="16"/>
    <x v="3"/>
    <s v="OUTFLOWS"/>
    <s v="30"/>
    <s v="Community Development"/>
    <s v="40"/>
    <s v="Development"/>
    <s v="400"/>
    <s v="Development Review"/>
    <s v="340.30.40.400-6500.04"/>
    <s v="Claims &amp; Insurance Insurance Premiums"/>
    <n v="-27000"/>
    <n v="-27000"/>
    <n v="-27000"/>
    <n v="-27000"/>
    <n v="0"/>
  </r>
  <r>
    <s v="340"/>
    <x v="16"/>
    <x v="3"/>
    <s v="OUTFLOWS"/>
    <s v="30"/>
    <s v="Community Development"/>
    <s v="40"/>
    <s v="Development"/>
    <s v="400"/>
    <s v="Development Review"/>
    <s v="340.30.40.400-6600.01"/>
    <s v="Administrative Expenses Meetings"/>
    <n v="0"/>
    <n v="0"/>
    <n v="-500"/>
    <n v="-500"/>
    <n v="0"/>
  </r>
  <r>
    <s v="340"/>
    <x v="16"/>
    <x v="3"/>
    <s v="OUTFLOWS"/>
    <s v="30"/>
    <s v="Community Development"/>
    <s v="40"/>
    <s v="Development"/>
    <s v="400"/>
    <s v="Development Review"/>
    <s v="340.30.40.400-6600.03"/>
    <s v="Administrative Expenses Mileage Reimbursement"/>
    <n v="0"/>
    <n v="0"/>
    <n v="-500"/>
    <n v="-500"/>
    <n v="0"/>
  </r>
  <r>
    <s v="340"/>
    <x v="16"/>
    <x v="3"/>
    <s v="OUTFLOWS"/>
    <s v="30"/>
    <s v="Community Development"/>
    <s v="40"/>
    <s v="Development"/>
    <s v="400"/>
    <s v="Development Review"/>
    <s v="340.30.40.400-6600.04"/>
    <s v="Administrative Expenses Training/Conferences"/>
    <n v="-10000"/>
    <n v="-5000"/>
    <n v="-21000"/>
    <n v="-21000"/>
    <n v="0"/>
  </r>
  <r>
    <s v="340"/>
    <x v="16"/>
    <x v="3"/>
    <s v="OUTFLOWS"/>
    <s v="30"/>
    <s v="Community Development"/>
    <s v="40"/>
    <s v="Development"/>
    <s v="400"/>
    <s v="Development Review"/>
    <s v="340.30.40.400-6600.05"/>
    <s v="Administrative Expenses Public/Legal Advertisement"/>
    <n v="-10000"/>
    <n v="-11000"/>
    <n v="-15000"/>
    <n v="-15000"/>
    <n v="0"/>
  </r>
  <r>
    <s v="340"/>
    <x v="16"/>
    <x v="3"/>
    <s v="OUTFLOWS"/>
    <s v="30"/>
    <s v="Community Development"/>
    <s v="40"/>
    <s v="Development"/>
    <s v="400"/>
    <s v="Development Review"/>
    <s v="340.30.40.400-6600.07"/>
    <s v="Administrative Expenses Employee Recruitment"/>
    <n v="0"/>
    <n v="0"/>
    <n v="-500"/>
    <n v="-500"/>
    <n v="0"/>
  </r>
  <r>
    <s v="340"/>
    <x v="16"/>
    <x v="3"/>
    <s v="OUTFLOWS"/>
    <s v="30"/>
    <s v="Community Development"/>
    <s v="40"/>
    <s v="Development"/>
    <s v="400"/>
    <s v="Development Review"/>
    <s v="340.30.40.400-6600.14"/>
    <s v="Administrative Expenses Filing/Recording Fee"/>
    <n v="-1000"/>
    <n v="0"/>
    <n v="-1000"/>
    <n v="-1000"/>
    <n v="0"/>
  </r>
  <r>
    <s v="340"/>
    <x v="16"/>
    <x v="3"/>
    <s v="OUTFLOWS"/>
    <s v="30"/>
    <s v="Community Development"/>
    <s v="40"/>
    <s v="Development"/>
    <s v="400"/>
    <s v="Development Review"/>
    <s v="340.30.40.400-6600.20"/>
    <s v="Administrative Expenses Training - Commissioners"/>
    <n v="-4000"/>
    <n v="-2000"/>
    <n v="-12000"/>
    <n v="-12000"/>
    <n v="0"/>
  </r>
  <r>
    <s v="340"/>
    <x v="16"/>
    <x v="3"/>
    <s v="OUTFLOWS"/>
    <s v="30"/>
    <s v="Community Development"/>
    <s v="40"/>
    <s v="Development"/>
    <s v="400"/>
    <s v="Development Review"/>
    <s v="340.30.40.400-6600.26"/>
    <s v="Administrative Expenses Support Services-IT"/>
    <n v="-18000"/>
    <n v="-18000"/>
    <n v="-17880"/>
    <n v="-17880"/>
    <n v="0"/>
  </r>
  <r>
    <s v="340"/>
    <x v="16"/>
    <x v="3"/>
    <s v="OUTFLOWS"/>
    <s v="30"/>
    <s v="Community Development"/>
    <s v="40"/>
    <s v="Development"/>
    <s v="400"/>
    <s v="Development Review"/>
    <s v="340.30.40.400-6600.28"/>
    <s v="Administrative Expenses Equipment Fund Contribution"/>
    <n v="0"/>
    <n v="0"/>
    <n v="0"/>
    <n v="0"/>
    <n v="0"/>
  </r>
  <r>
    <s v="340"/>
    <x v="16"/>
    <x v="3"/>
    <s v="OUTFLOWS"/>
    <s v="30"/>
    <s v="Community Development"/>
    <s v="40"/>
    <s v="Development"/>
    <s v="400"/>
    <s v="Development Review"/>
    <s v="340.30.40.400-6600.32"/>
    <s v="Administrative Expenses Vehicle Fund Contribution"/>
    <n v="-2000"/>
    <n v="-2000"/>
    <n v="-1800"/>
    <n v="-9000"/>
    <n v="-7200"/>
  </r>
  <r>
    <s v="340"/>
    <x v="16"/>
    <x v="3"/>
    <s v="OUTFLOWS"/>
    <s v="30"/>
    <s v="Community Development"/>
    <s v="40"/>
    <s v="Development"/>
    <s v="400"/>
    <s v="Development Review"/>
    <s v="340.30.40.400-6600.36"/>
    <s v="Administrative Expenses IT Fund Contribution"/>
    <n v="-61000"/>
    <n v="-61000"/>
    <n v="-61190"/>
    <n v="-140000"/>
    <n v="-78810"/>
  </r>
  <r>
    <s v="340"/>
    <x v="16"/>
    <x v="2"/>
    <s v="OUTFLOWS"/>
    <s v="30"/>
    <s v="Community Development"/>
    <s v="45"/>
    <s v="Building Safety"/>
    <s v="000"/>
    <s v="No Program"/>
    <s v="340.30.45.000-5000.01"/>
    <s v="Salaries Regular"/>
    <n v="-791000"/>
    <n v="-625000"/>
    <n v="-790327"/>
    <n v="-650000"/>
    <n v="140327"/>
  </r>
  <r>
    <s v="340"/>
    <x v="16"/>
    <x v="2"/>
    <s v="OUTFLOWS"/>
    <s v="30"/>
    <s v="Community Development"/>
    <s v="45"/>
    <s v="Building Safety"/>
    <s v="000"/>
    <s v="No Program"/>
    <s v="340.30.45.000-5000.02"/>
    <s v="Salaries Part Time"/>
    <n v="-11000"/>
    <n v="-24000"/>
    <n v="-30000"/>
    <n v="-25000"/>
    <n v="5000"/>
  </r>
  <r>
    <s v="340"/>
    <x v="16"/>
    <x v="2"/>
    <s v="OUTFLOWS"/>
    <s v="30"/>
    <s v="Community Development"/>
    <s v="45"/>
    <s v="Building Safety"/>
    <s v="000"/>
    <s v="No Program"/>
    <s v="340.30.45.000-5000.03"/>
    <s v="Salaries Overtime"/>
    <n v="-13000"/>
    <n v="-19000"/>
    <n v="-21498"/>
    <n v="-21498"/>
    <n v="0"/>
  </r>
  <r>
    <s v="340"/>
    <x v="16"/>
    <x v="2"/>
    <s v="OUTFLOWS"/>
    <s v="30"/>
    <s v="Community Development"/>
    <s v="45"/>
    <s v="Building Safety"/>
    <s v="000"/>
    <s v="No Program"/>
    <s v="340.30.45.000-5000.04"/>
    <s v="Salaries Holiday Pay"/>
    <n v="0"/>
    <n v="0"/>
    <n v="0"/>
    <n v="0"/>
    <n v="0"/>
  </r>
  <r>
    <s v="340"/>
    <x v="16"/>
    <x v="2"/>
    <s v="OUTFLOWS"/>
    <s v="30"/>
    <s v="Community Development"/>
    <s v="45"/>
    <s v="Building Safety"/>
    <s v="000"/>
    <s v="No Program"/>
    <s v="340.30.45.000-5000.06"/>
    <s v="Salaries Out of Class"/>
    <n v="-2000"/>
    <n v="-2000"/>
    <n v="-2500"/>
    <n v="-2500"/>
    <n v="0"/>
  </r>
  <r>
    <s v="340"/>
    <x v="16"/>
    <x v="2"/>
    <s v="OUTFLOWS"/>
    <s v="30"/>
    <s v="Community Development"/>
    <s v="45"/>
    <s v="Building Safety"/>
    <s v="000"/>
    <s v="No Program"/>
    <s v="340.30.45.000-5000.07"/>
    <s v="Salaries Admin Leave Pay"/>
    <n v="-7000"/>
    <n v="0"/>
    <n v="-1876"/>
    <n v="-1876"/>
    <n v="0"/>
  </r>
  <r>
    <s v="340"/>
    <x v="16"/>
    <x v="2"/>
    <s v="OUTFLOWS"/>
    <s v="30"/>
    <s v="Community Development"/>
    <s v="45"/>
    <s v="Building Safety"/>
    <s v="000"/>
    <s v="No Program"/>
    <s v="340.30.45.000-5000.08"/>
    <s v="Salaries Longevity Pay"/>
    <n v="-2000"/>
    <n v="-2000"/>
    <n v="-10000"/>
    <n v="-10000"/>
    <n v="0"/>
  </r>
  <r>
    <s v="340"/>
    <x v="16"/>
    <x v="2"/>
    <s v="OUTFLOWS"/>
    <s v="30"/>
    <s v="Community Development"/>
    <s v="45"/>
    <s v="Building Safety"/>
    <s v="000"/>
    <s v="No Program"/>
    <s v="340.30.45.000-5000.10"/>
    <s v="Salaries Furloughs"/>
    <n v="0"/>
    <n v="0"/>
    <n v="0"/>
    <n v="0"/>
    <n v="0"/>
  </r>
  <r>
    <s v="340"/>
    <x v="16"/>
    <x v="2"/>
    <s v="OUTFLOWS"/>
    <s v="30"/>
    <s v="Community Development"/>
    <s v="45"/>
    <s v="Building Safety"/>
    <s v="000"/>
    <s v="No Program"/>
    <s v="340.30.45.000-5000.12"/>
    <s v="Salaries Compensated Absences"/>
    <n v="0"/>
    <n v="0"/>
    <n v="0"/>
    <n v="0"/>
    <n v="0"/>
  </r>
  <r>
    <s v="340"/>
    <x v="16"/>
    <x v="2"/>
    <s v="OUTFLOWS"/>
    <s v="30"/>
    <s v="Community Development"/>
    <s v="45"/>
    <s v="Building Safety"/>
    <s v="000"/>
    <s v="No Program"/>
    <s v="340.30.45.000-5100.00"/>
    <s v="Benefits PERS Pool Liability"/>
    <n v="-156000"/>
    <n v="-119000"/>
    <n v="-137156"/>
    <n v="-159000"/>
    <n v="-21844"/>
  </r>
  <r>
    <s v="340"/>
    <x v="16"/>
    <x v="2"/>
    <s v="OUTFLOWS"/>
    <s v="30"/>
    <s v="Community Development"/>
    <s v="45"/>
    <s v="Building Safety"/>
    <s v="000"/>
    <s v="No Program"/>
    <s v="340.30.45.000-5100.01"/>
    <s v="Benefits Retirement"/>
    <n v="-74000"/>
    <n v="-61000"/>
    <n v="-83473"/>
    <n v="-83473"/>
    <n v="0"/>
  </r>
  <r>
    <s v="340"/>
    <x v="16"/>
    <x v="2"/>
    <s v="OUTFLOWS"/>
    <s v="30"/>
    <s v="Community Development"/>
    <s v="45"/>
    <s v="Building Safety"/>
    <s v="000"/>
    <s v="No Program"/>
    <s v="340.30.45.000-5100.02"/>
    <s v="Benefits Health Insurance"/>
    <n v="-82000"/>
    <n v="-74000"/>
    <n v="-140777"/>
    <n v="-110000"/>
    <n v="30777"/>
  </r>
  <r>
    <s v="340"/>
    <x v="16"/>
    <x v="2"/>
    <s v="OUTFLOWS"/>
    <s v="30"/>
    <s v="Community Development"/>
    <s v="45"/>
    <s v="Building Safety"/>
    <s v="000"/>
    <s v="No Program"/>
    <s v="340.30.45.000-5100.03"/>
    <s v="Benefits Dental Insurance"/>
    <n v="-10000"/>
    <n v="-7000"/>
    <n v="-11258"/>
    <n v="-11258"/>
    <n v="0"/>
  </r>
  <r>
    <s v="340"/>
    <x v="16"/>
    <x v="2"/>
    <s v="OUTFLOWS"/>
    <s v="30"/>
    <s v="Community Development"/>
    <s v="45"/>
    <s v="Building Safety"/>
    <s v="000"/>
    <s v="No Program"/>
    <s v="340.30.45.000-5100.04"/>
    <s v="Benefits Vision Insurance"/>
    <n v="-2000"/>
    <n v="-1000"/>
    <n v="-1854"/>
    <n v="-1854"/>
    <n v="0"/>
  </r>
  <r>
    <s v="340"/>
    <x v="16"/>
    <x v="2"/>
    <s v="OUTFLOWS"/>
    <s v="30"/>
    <s v="Community Development"/>
    <s v="45"/>
    <s v="Building Safety"/>
    <s v="000"/>
    <s v="No Program"/>
    <s v="340.30.45.000-5100.05"/>
    <s v="Benefits Life Insurance"/>
    <n v="-1000"/>
    <n v="0"/>
    <n v="-220"/>
    <n v="-220"/>
    <n v="0"/>
  </r>
  <r>
    <s v="340"/>
    <x v="16"/>
    <x v="2"/>
    <s v="OUTFLOWS"/>
    <s v="30"/>
    <s v="Community Development"/>
    <s v="45"/>
    <s v="Building Safety"/>
    <s v="000"/>
    <s v="No Program"/>
    <s v="340.30.45.000-5100.06"/>
    <s v="Benefits Worker's Comp"/>
    <n v="-28000"/>
    <n v="-28000"/>
    <n v="-28800"/>
    <n v="-37000"/>
    <n v="-8200"/>
  </r>
  <r>
    <s v="340"/>
    <x v="16"/>
    <x v="2"/>
    <s v="OUTFLOWS"/>
    <s v="30"/>
    <s v="Community Development"/>
    <s v="45"/>
    <s v="Building Safety"/>
    <s v="000"/>
    <s v="No Program"/>
    <s v="340.30.45.000-5100.07"/>
    <s v="Benefits Long Term Disability"/>
    <n v="-3000"/>
    <n v="-2000"/>
    <n v="-3554"/>
    <n v="-3554"/>
    <n v="0"/>
  </r>
  <r>
    <s v="340"/>
    <x v="16"/>
    <x v="2"/>
    <s v="OUTFLOWS"/>
    <s v="30"/>
    <s v="Community Development"/>
    <s v="45"/>
    <s v="Building Safety"/>
    <s v="000"/>
    <s v="No Program"/>
    <s v="340.30.45.000-5100.08"/>
    <s v="Benefits Deferred Compensation"/>
    <n v="-12000"/>
    <n v="-19000"/>
    <n v="-18002"/>
    <n v="-18002"/>
    <n v="0"/>
  </r>
  <r>
    <s v="340"/>
    <x v="16"/>
    <x v="2"/>
    <s v="OUTFLOWS"/>
    <s v="30"/>
    <s v="Community Development"/>
    <s v="45"/>
    <s v="Building Safety"/>
    <s v="000"/>
    <s v="No Program"/>
    <s v="340.30.45.000-5100.09"/>
    <s v="Benefits Unemployment Insurance"/>
    <n v="0"/>
    <n v="-2000"/>
    <n v="0"/>
    <n v="0"/>
    <n v="0"/>
  </r>
  <r>
    <s v="340"/>
    <x v="16"/>
    <x v="2"/>
    <s v="OUTFLOWS"/>
    <s v="30"/>
    <s v="Community Development"/>
    <s v="45"/>
    <s v="Building Safety"/>
    <s v="000"/>
    <s v="No Program"/>
    <s v="340.30.45.000-5100.10"/>
    <s v="Benefits Uniform Allowance"/>
    <n v="-2000"/>
    <n v="-1000"/>
    <n v="-750"/>
    <n v="-750"/>
    <n v="0"/>
  </r>
  <r>
    <s v="340"/>
    <x v="16"/>
    <x v="2"/>
    <s v="OUTFLOWS"/>
    <s v="30"/>
    <s v="Community Development"/>
    <s v="45"/>
    <s v="Building Safety"/>
    <s v="000"/>
    <s v="No Program"/>
    <s v="340.30.45.000-5100.11"/>
    <s v="Benefits Medicare"/>
    <n v="-12000"/>
    <n v="-10000"/>
    <n v="-11892"/>
    <n v="-11892"/>
    <n v="0"/>
  </r>
  <r>
    <s v="340"/>
    <x v="16"/>
    <x v="2"/>
    <s v="OUTFLOWS"/>
    <s v="30"/>
    <s v="Community Development"/>
    <s v="45"/>
    <s v="Building Safety"/>
    <s v="000"/>
    <s v="No Program"/>
    <s v="340.30.45.000-5100.12"/>
    <s v="Benefits Annual Physical Exam"/>
    <n v="0"/>
    <n v="0"/>
    <n v="0"/>
    <n v="0"/>
    <n v="0"/>
  </r>
  <r>
    <s v="340"/>
    <x v="16"/>
    <x v="2"/>
    <s v="OUTFLOWS"/>
    <s v="30"/>
    <s v="Community Development"/>
    <s v="45"/>
    <s v="Building Safety"/>
    <s v="000"/>
    <s v="No Program"/>
    <s v="340.30.45.000-5100.15"/>
    <s v="Benefits Cell Phone Allowance"/>
    <n v="-4000"/>
    <n v="-3000"/>
    <n v="-2626"/>
    <n v="-2626"/>
    <n v="0"/>
  </r>
  <r>
    <s v="340"/>
    <x v="16"/>
    <x v="2"/>
    <s v="OUTFLOWS"/>
    <s v="30"/>
    <s v="Community Development"/>
    <s v="45"/>
    <s v="Building Safety"/>
    <s v="000"/>
    <s v="No Program"/>
    <s v="340.30.45.000-5100.17"/>
    <s v="Benefits Other Post Employment Benefits"/>
    <n v="-39000"/>
    <n v="-41000"/>
    <n v="-41500"/>
    <n v="-41500"/>
    <n v="0"/>
  </r>
  <r>
    <s v="340"/>
    <x v="16"/>
    <x v="3"/>
    <s v="OUTFLOWS"/>
    <s v="30"/>
    <s v="Community Development"/>
    <s v="45"/>
    <s v="Building Safety"/>
    <s v="000"/>
    <s v="No Program"/>
    <s v="340.30.45.000-6600.06"/>
    <s v="Administrative Expenses Property/Building Rental"/>
    <n v="0"/>
    <n v="0"/>
    <n v="-78000"/>
    <n v="-78000"/>
    <n v="0"/>
  </r>
  <r>
    <s v="340"/>
    <x v="16"/>
    <x v="3"/>
    <s v="OUTFLOWS"/>
    <s v="30"/>
    <s v="Community Development"/>
    <s v="45"/>
    <s v="Building Safety"/>
    <s v="000"/>
    <s v="No Program"/>
    <s v="340.30.45.000-6000.01"/>
    <s v="Professional Services General"/>
    <n v="-158000"/>
    <n v="-128000"/>
    <n v="-235527"/>
    <n v="-235527"/>
    <n v="0"/>
  </r>
  <r>
    <s v="340"/>
    <x v="16"/>
    <x v="3"/>
    <s v="OUTFLOWS"/>
    <s v="30"/>
    <s v="Community Development"/>
    <s v="45"/>
    <s v="Building Safety"/>
    <s v="000"/>
    <s v="No Program"/>
    <s v="340.30.45.000-6000.10"/>
    <s v="Professional Services Consultant"/>
    <n v="-753000"/>
    <n v="-753000"/>
    <n v="-1190180"/>
    <n v="-1190180"/>
    <n v="0"/>
  </r>
  <r>
    <s v="340"/>
    <x v="16"/>
    <x v="3"/>
    <s v="OUTFLOWS"/>
    <s v="30"/>
    <s v="Community Development"/>
    <s v="45"/>
    <s v="Building Safety"/>
    <s v="000"/>
    <s v="No Program"/>
    <s v="340.30.45.000-6000.12"/>
    <s v="Professional Services Contract Services"/>
    <n v="0"/>
    <n v="0"/>
    <n v="-250000"/>
    <n v="-250000"/>
    <n v="0"/>
  </r>
  <r>
    <s v="340"/>
    <x v="16"/>
    <x v="3"/>
    <s v="OUTFLOWS"/>
    <s v="30"/>
    <s v="Community Development"/>
    <s v="45"/>
    <s v="Building Safety"/>
    <s v="000"/>
    <s v="No Program"/>
    <s v="340.30.45.000-6000.18"/>
    <s v="Professional Services Legal"/>
    <n v="-3000"/>
    <n v="0"/>
    <n v="0"/>
    <n v="0"/>
    <n v="0"/>
  </r>
  <r>
    <s v="340"/>
    <x v="16"/>
    <x v="3"/>
    <s v="OUTFLOWS"/>
    <s v="30"/>
    <s v="Community Development"/>
    <s v="45"/>
    <s v="Building Safety"/>
    <s v="000"/>
    <s v="No Program"/>
    <s v="340.30.45.000-6000.19"/>
    <s v="Professional Services Labor Relations"/>
    <n v="0"/>
    <n v="0"/>
    <n v="0"/>
    <n v="0"/>
    <n v="0"/>
  </r>
  <r>
    <s v="340"/>
    <x v="16"/>
    <x v="3"/>
    <s v="OUTFLOWS"/>
    <s v="30"/>
    <s v="Community Development"/>
    <s v="45"/>
    <s v="Building Safety"/>
    <s v="000"/>
    <s v="No Program"/>
    <s v="340.30.45.000-6100.01"/>
    <s v="Utilities Electric"/>
    <n v="-8000"/>
    <n v="-10000"/>
    <n v="-18000"/>
    <n v="0"/>
    <n v="18000"/>
  </r>
  <r>
    <s v="340"/>
    <x v="16"/>
    <x v="3"/>
    <s v="OUTFLOWS"/>
    <s v="30"/>
    <s v="Community Development"/>
    <s v="45"/>
    <s v="Building Safety"/>
    <s v="000"/>
    <s v="No Program"/>
    <s v="340.30.45.000-6100.02"/>
    <s v="Utilities Telephone"/>
    <n v="-3000"/>
    <n v="-3000"/>
    <n v="-2500"/>
    <n v="-2500"/>
    <n v="0"/>
  </r>
  <r>
    <s v="340"/>
    <x v="16"/>
    <x v="3"/>
    <s v="OUTFLOWS"/>
    <s v="30"/>
    <s v="Community Development"/>
    <s v="45"/>
    <s v="Building Safety"/>
    <s v="000"/>
    <s v="No Program"/>
    <s v="340.30.45.000-6200.01"/>
    <s v="Supplies Office"/>
    <n v="-2000"/>
    <n v="-2000"/>
    <n v="-4000"/>
    <n v="-4000"/>
    <n v="0"/>
  </r>
  <r>
    <s v="340"/>
    <x v="16"/>
    <x v="3"/>
    <s v="OUTFLOWS"/>
    <s v="30"/>
    <s v="Community Development"/>
    <s v="45"/>
    <s v="Building Safety"/>
    <s v="000"/>
    <s v="No Program"/>
    <s v="340.30.45.000-6200.02"/>
    <s v="Supplies Special Department"/>
    <n v="-27000"/>
    <n v="-16000"/>
    <n v="-20000"/>
    <n v="-20000"/>
    <n v="0"/>
  </r>
  <r>
    <s v="340"/>
    <x v="16"/>
    <x v="3"/>
    <s v="OUTFLOWS"/>
    <s v="30"/>
    <s v="Community Development"/>
    <s v="45"/>
    <s v="Building Safety"/>
    <s v="000"/>
    <s v="No Program"/>
    <s v="340.30.45.000-6200.03"/>
    <s v="Supplies Copier Maintenance &amp; Supplies"/>
    <n v="-4000"/>
    <n v="-2000"/>
    <n v="-5000"/>
    <n v="-5000"/>
    <n v="0"/>
  </r>
  <r>
    <s v="340"/>
    <x v="16"/>
    <x v="3"/>
    <s v="OUTFLOWS"/>
    <s v="30"/>
    <s v="Community Development"/>
    <s v="45"/>
    <s v="Building Safety"/>
    <s v="000"/>
    <s v="No Program"/>
    <s v="340.30.45.000-6200.04"/>
    <s v="Supplies Postage"/>
    <n v="0"/>
    <n v="0"/>
    <n v="0"/>
    <n v="0"/>
    <n v="0"/>
  </r>
  <r>
    <s v="340"/>
    <x v="16"/>
    <x v="3"/>
    <s v="OUTFLOWS"/>
    <s v="30"/>
    <s v="Community Development"/>
    <s v="45"/>
    <s v="Building Safety"/>
    <s v="000"/>
    <s v="No Program"/>
    <s v="340.30.45.000-6200.05"/>
    <s v="Supplies Gasoline"/>
    <n v="-4000"/>
    <n v="-1000"/>
    <n v="-4200"/>
    <n v="-4200"/>
    <n v="0"/>
  </r>
  <r>
    <s v="340"/>
    <x v="16"/>
    <x v="3"/>
    <s v="OUTFLOWS"/>
    <s v="30"/>
    <s v="Community Development"/>
    <s v="45"/>
    <s v="Building Safety"/>
    <s v="000"/>
    <s v="No Program"/>
    <s v="340.30.45.000-6200.09"/>
    <s v="Supplies Data Processing"/>
    <n v="0"/>
    <n v="0"/>
    <n v="0"/>
    <n v="0"/>
    <n v="0"/>
  </r>
  <r>
    <s v="340"/>
    <x v="16"/>
    <x v="3"/>
    <s v="OUTFLOWS"/>
    <s v="30"/>
    <s v="Community Development"/>
    <s v="45"/>
    <s v="Building Safety"/>
    <s v="000"/>
    <s v="No Program"/>
    <s v="340.30.45.000-6300.01"/>
    <s v="Dues &amp; Subscriptions Memberships"/>
    <n v="-2000"/>
    <n v="-2000"/>
    <n v="-2300"/>
    <n v="-2300"/>
    <n v="0"/>
  </r>
  <r>
    <s v="340"/>
    <x v="16"/>
    <x v="3"/>
    <s v="OUTFLOWS"/>
    <s v="30"/>
    <s v="Community Development"/>
    <s v="45"/>
    <s v="Building Safety"/>
    <s v="000"/>
    <s v="No Program"/>
    <s v="340.30.45.000-6300.02"/>
    <s v="Dues &amp; Subscriptions Publications"/>
    <n v="0"/>
    <n v="0"/>
    <n v="-250"/>
    <n v="-250"/>
    <n v="0"/>
  </r>
  <r>
    <s v="340"/>
    <x v="16"/>
    <x v="3"/>
    <s v="OUTFLOWS"/>
    <s v="30"/>
    <s v="Community Development"/>
    <s v="45"/>
    <s v="Building Safety"/>
    <s v="000"/>
    <s v="No Program"/>
    <s v="340.30.45.000-6500.04"/>
    <s v="Claims &amp; Insurance Insurance Premiums"/>
    <n v="-37000"/>
    <n v="-37000"/>
    <n v="-37800"/>
    <n v="-37000"/>
    <n v="800"/>
  </r>
  <r>
    <s v="340"/>
    <x v="16"/>
    <x v="3"/>
    <s v="OUTFLOWS"/>
    <s v="30"/>
    <s v="Community Development"/>
    <s v="45"/>
    <s v="Building Safety"/>
    <s v="000"/>
    <s v="No Program"/>
    <s v="340.30.45.000-6600.01"/>
    <s v="Administrative Expenses Meetings"/>
    <n v="0"/>
    <n v="0"/>
    <n v="-500"/>
    <n v="-500"/>
    <n v="0"/>
  </r>
  <r>
    <s v="340"/>
    <x v="16"/>
    <x v="3"/>
    <s v="OUTFLOWS"/>
    <s v="30"/>
    <s v="Community Development"/>
    <s v="45"/>
    <s v="Building Safety"/>
    <s v="000"/>
    <s v="No Program"/>
    <s v="340.30.45.000-6600.03"/>
    <s v="Administrative Expenses Mileage Reimbursement"/>
    <n v="0"/>
    <n v="0"/>
    <n v="-100"/>
    <n v="-100"/>
    <n v="0"/>
  </r>
  <r>
    <s v="340"/>
    <x v="16"/>
    <x v="3"/>
    <s v="OUTFLOWS"/>
    <s v="30"/>
    <s v="Community Development"/>
    <s v="45"/>
    <s v="Building Safety"/>
    <s v="000"/>
    <s v="No Program"/>
    <s v="340.30.45.000-6600.04"/>
    <s v="Administrative Expenses Training/Conferences"/>
    <n v="-21000"/>
    <n v="-13000"/>
    <n v="-50000"/>
    <n v="-50000"/>
    <n v="0"/>
  </r>
  <r>
    <s v="340"/>
    <x v="16"/>
    <x v="3"/>
    <s v="OUTFLOWS"/>
    <s v="30"/>
    <s v="Community Development"/>
    <s v="45"/>
    <s v="Building Safety"/>
    <s v="000"/>
    <s v="No Program"/>
    <s v="340.30.45.000-6600.05"/>
    <s v="Administrative Expenses Public/Legal Advertisement"/>
    <n v="0"/>
    <n v="0"/>
    <n v="-1000"/>
    <n v="-1000"/>
    <n v="0"/>
  </r>
  <r>
    <s v="340"/>
    <x v="16"/>
    <x v="3"/>
    <s v="OUTFLOWS"/>
    <s v="30"/>
    <s v="Community Development"/>
    <s v="45"/>
    <s v="Building Safety"/>
    <s v="000"/>
    <s v="No Program"/>
    <s v="340.30.45.000-6600.07"/>
    <s v="Administrative Expenses Employee Recruitment"/>
    <n v="0"/>
    <n v="0"/>
    <n v="-250"/>
    <n v="-250"/>
    <n v="0"/>
  </r>
  <r>
    <s v="340"/>
    <x v="16"/>
    <x v="3"/>
    <s v="OUTFLOWS"/>
    <s v="30"/>
    <s v="Community Development"/>
    <s v="45"/>
    <s v="Building Safety"/>
    <s v="000"/>
    <s v="No Program"/>
    <s v="340.30.45.000-6600.26"/>
    <s v="Administrative Expenses Support Services-IT"/>
    <n v="-27000"/>
    <n v="-27000"/>
    <n v="-26820"/>
    <n v="-26820"/>
    <n v="0"/>
  </r>
  <r>
    <s v="340"/>
    <x v="16"/>
    <x v="3"/>
    <s v="OUTFLOWS"/>
    <s v="30"/>
    <s v="Community Development"/>
    <s v="45"/>
    <s v="Building Safety"/>
    <s v="000"/>
    <s v="No Program"/>
    <s v="340.30.45.000-6600.28"/>
    <s v="Administrative Expenses Equipment Fund Contribution"/>
    <n v="0"/>
    <n v="0"/>
    <n v="0"/>
    <n v="0"/>
    <n v="0"/>
  </r>
  <r>
    <s v="340"/>
    <x v="16"/>
    <x v="3"/>
    <s v="OUTFLOWS"/>
    <s v="30"/>
    <s v="Community Development"/>
    <s v="45"/>
    <s v="Building Safety"/>
    <s v="000"/>
    <s v="No Program"/>
    <s v="340.30.45.000-6600.32"/>
    <s v="Administrative Expenses Vehicle Fund Contribution"/>
    <n v="-5000"/>
    <n v="-5000"/>
    <n v="-5400"/>
    <n v="-21000"/>
    <n v="-15600"/>
  </r>
  <r>
    <s v="340"/>
    <x v="16"/>
    <x v="3"/>
    <s v="OUTFLOWS"/>
    <s v="30"/>
    <s v="Community Development"/>
    <s v="45"/>
    <s v="Building Safety"/>
    <s v="000"/>
    <s v="No Program"/>
    <s v="340.30.45.000-6600.36"/>
    <s v="Administrative Expenses IT Fund Contribution"/>
    <n v="-33000"/>
    <n v="-33000"/>
    <n v="-32920"/>
    <n v="-76000"/>
    <n v="-43080"/>
  </r>
  <r>
    <s v="340"/>
    <x v="16"/>
    <x v="4"/>
    <s v="OUTFLOWS"/>
    <s v="30"/>
    <s v="Community Development"/>
    <s v="45"/>
    <s v="Building Safety"/>
    <s v="000"/>
    <s v="No Program"/>
    <s v="340.30.45.000-7000.08"/>
    <s v="Capital Outlay Computer Software"/>
    <n v="-60000"/>
    <n v="-79000"/>
    <n v="0"/>
    <n v="0"/>
    <n v="0"/>
  </r>
  <r>
    <s v="340"/>
    <x v="16"/>
    <x v="3"/>
    <s v="OUTFLOWS"/>
    <s v="40"/>
    <s v="Public Works"/>
    <s v="60"/>
    <s v="Fleet"/>
    <s v="520"/>
    <s v="Light Duty"/>
    <s v="340.40.60.520-6400.05"/>
    <s v="Repairs &amp; Maintenance Vehicle"/>
    <n v="-2000"/>
    <n v="-1000"/>
    <n v="-6000"/>
    <n v="-6000"/>
    <n v="0"/>
  </r>
  <r>
    <s v="340"/>
    <x v="16"/>
    <x v="4"/>
    <s v="OUTFLOWS"/>
    <s v="40"/>
    <s v="Public Works"/>
    <s v="60"/>
    <s v="Fleet"/>
    <s v="520"/>
    <s v="Light Duty"/>
    <s v="340.40.60.520-7000.03"/>
    <s v="Capital Outlay Equipment New"/>
    <n v="0"/>
    <n v="0"/>
    <n v="0"/>
    <n v="0"/>
    <n v="0"/>
  </r>
  <r>
    <s v="350"/>
    <x v="17"/>
    <x v="0"/>
    <s v="INFLOWS"/>
    <s v="00"/>
    <s v="Non Departmental"/>
    <s v="00"/>
    <s v="Non Divisional"/>
    <s v="900"/>
    <s v="General"/>
    <s v="350.00.00.900-4850.04"/>
    <s v="Other Revenue Rental of Property"/>
    <n v="0"/>
    <n v="68000"/>
    <n v="63000"/>
    <n v="63000"/>
    <n v="0"/>
  </r>
  <r>
    <s v="420"/>
    <x v="18"/>
    <x v="0"/>
    <s v="INFLOWS"/>
    <s v="00"/>
    <s v="Non Departmental"/>
    <s v="00"/>
    <s v="Non Divisional"/>
    <s v="900"/>
    <s v="General"/>
    <s v="420.00.00.900-4400.10"/>
    <s v="Intergovernmental Revenues Gas Tax-2105 Apportionment"/>
    <n v="427000"/>
    <n v="432000"/>
    <n v="452500"/>
    <n v="452500"/>
    <n v="0"/>
  </r>
  <r>
    <s v="420"/>
    <x v="18"/>
    <x v="0"/>
    <s v="INFLOWS"/>
    <s v="00"/>
    <s v="Non Departmental"/>
    <s v="00"/>
    <s v="Non Divisional"/>
    <s v="900"/>
    <s v="General"/>
    <s v="420.00.00.900-4400.11"/>
    <s v="Intergovernmental Revenues Gas Tax-2106 Apportionment"/>
    <n v="250000"/>
    <n v="255000"/>
    <n v="270000"/>
    <n v="270000"/>
    <n v="0"/>
  </r>
  <r>
    <s v="420"/>
    <x v="18"/>
    <x v="0"/>
    <s v="INFLOWS"/>
    <s v="00"/>
    <s v="Non Departmental"/>
    <s v="00"/>
    <s v="Non Divisional"/>
    <s v="900"/>
    <s v="General"/>
    <s v="420.00.00.900-4400.12"/>
    <s v="Intergovernmental Revenues Gas Tax-2107 Apportionment"/>
    <n v="540000"/>
    <n v="585000"/>
    <n v="550000"/>
    <n v="550000"/>
    <n v="0"/>
  </r>
  <r>
    <s v="420"/>
    <x v="18"/>
    <x v="0"/>
    <s v="INFLOWS"/>
    <s v="00"/>
    <s v="Non Departmental"/>
    <s v="00"/>
    <s v="Non Divisional"/>
    <s v="900"/>
    <s v="General"/>
    <s v="420.00.00.900-4400.13"/>
    <s v="Intergovernmental Revenues Gas Tax 2107.5 Apportionment"/>
    <n v="8000"/>
    <n v="8000"/>
    <n v="7500"/>
    <n v="7500"/>
    <n v="0"/>
  </r>
  <r>
    <s v="420"/>
    <x v="18"/>
    <x v="0"/>
    <s v="INFLOWS"/>
    <s v="00"/>
    <s v="Non Departmental"/>
    <s v="00"/>
    <s v="Non Divisional"/>
    <s v="900"/>
    <s v="General"/>
    <s v="420.00.00.900-4400.14"/>
    <s v="Intergovernmental Revenues Gas Tax-2103 Apportionment"/>
    <n v="578000"/>
    <n v="566000"/>
    <n v="577700"/>
    <n v="577700"/>
    <n v="0"/>
  </r>
  <r>
    <s v="420"/>
    <x v="18"/>
    <x v="0"/>
    <s v="INFLOWS"/>
    <s v="00"/>
    <s v="Non Departmental"/>
    <s v="00"/>
    <s v="Non Divisional"/>
    <s v="900"/>
    <s v="General"/>
    <s v="420.00.00.900-4400.29"/>
    <s v="Intergovernmental Revenues Gas Tax 2031 Apportionment"/>
    <n v="1577000"/>
    <n v="1286000"/>
    <n v="1340000"/>
    <n v="1340000"/>
    <n v="0"/>
  </r>
  <r>
    <s v="420"/>
    <x v="18"/>
    <x v="0"/>
    <s v="INFLOWS"/>
    <s v="00"/>
    <s v="Non Departmental"/>
    <s v="00"/>
    <s v="Non Divisional"/>
    <s v="900"/>
    <s v="General"/>
    <s v="420.00.00.900-4400.30"/>
    <s v="Intergovernmental Revenues Gas Tax Repayment"/>
    <n v="94000"/>
    <n v="0"/>
    <n v="92000"/>
    <n v="92000"/>
    <n v="0"/>
  </r>
  <r>
    <s v="420"/>
    <x v="18"/>
    <x v="0"/>
    <s v="INFLOWS"/>
    <s v="00"/>
    <s v="Non Departmental"/>
    <s v="00"/>
    <s v="Non Divisional"/>
    <s v="900"/>
    <s v="General"/>
    <s v="420.00.00.900-4700.01"/>
    <s v="Investment Earnings Interest on Investments"/>
    <n v="53000"/>
    <n v="-21000"/>
    <n v="15830"/>
    <n v="15830"/>
    <n v="0"/>
  </r>
  <r>
    <s v="420"/>
    <x v="18"/>
    <x v="0"/>
    <s v="INFLOWS"/>
    <s v="00"/>
    <s v="Non Departmental"/>
    <s v="00"/>
    <s v="Non Divisional"/>
    <s v="900"/>
    <s v="General"/>
    <s v="420.00.00.900-4700.21"/>
    <s v="Investment Earnings Unallocated Investment Expense"/>
    <n v="-2000"/>
    <n v="0"/>
    <n v="-1580"/>
    <n v="-1580"/>
    <n v="0"/>
  </r>
  <r>
    <s v="420"/>
    <x v="18"/>
    <x v="0"/>
    <s v="INFLOWS"/>
    <s v="00"/>
    <s v="Non Departmental"/>
    <s v="00"/>
    <s v="Non Divisional"/>
    <s v="900"/>
    <s v="General"/>
    <s v="420.00.00.900-4850.07"/>
    <s v="Other Revenue Misc Reimbursement"/>
    <n v="4000"/>
    <n v="0"/>
    <n v="0"/>
    <n v="0"/>
    <n v="0"/>
  </r>
  <r>
    <s v="420"/>
    <x v="18"/>
    <x v="1"/>
    <s v="OUTFLOWS"/>
    <s v="00"/>
    <s v="Non Departmental"/>
    <s v="00"/>
    <s v="Non Divisional"/>
    <s v="900"/>
    <s v="General"/>
    <s v="420.00.00.900-4900.01"/>
    <s v="Transfers In General Fund"/>
    <n v="0"/>
    <n v="0"/>
    <n v="0"/>
    <n v="0"/>
    <n v="0"/>
  </r>
  <r>
    <s v="420"/>
    <x v="18"/>
    <x v="2"/>
    <s v="OUTFLOWS"/>
    <s v="00"/>
    <s v="Non Departmental"/>
    <s v="00"/>
    <s v="Non Divisional"/>
    <s v="900"/>
    <s v="General"/>
    <s v="420.00.00.900-5000.01"/>
    <s v="Salaries Regular"/>
    <n v="0"/>
    <n v="0"/>
    <n v="0"/>
    <n v="0"/>
    <n v="0"/>
  </r>
  <r>
    <s v="420"/>
    <x v="18"/>
    <x v="2"/>
    <s v="OUTFLOWS"/>
    <s v="00"/>
    <s v="Non Departmental"/>
    <s v="00"/>
    <s v="Non Divisional"/>
    <s v="900"/>
    <s v="General"/>
    <s v="420.00.00.900-5100.00"/>
    <s v="Benefits PERS Pool Liability"/>
    <n v="0"/>
    <n v="0"/>
    <n v="0"/>
    <n v="0"/>
    <n v="0"/>
  </r>
  <r>
    <s v="420"/>
    <x v="18"/>
    <x v="2"/>
    <s v="OUTFLOWS"/>
    <s v="00"/>
    <s v="Non Departmental"/>
    <s v="00"/>
    <s v="Non Divisional"/>
    <s v="900"/>
    <s v="General"/>
    <s v="420.00.00.900-5100.01"/>
    <s v="Benefits Retirement"/>
    <n v="0"/>
    <n v="0"/>
    <n v="0"/>
    <n v="0"/>
    <n v="0"/>
  </r>
  <r>
    <s v="420"/>
    <x v="18"/>
    <x v="2"/>
    <s v="OUTFLOWS"/>
    <s v="00"/>
    <s v="Non Departmental"/>
    <s v="00"/>
    <s v="Non Divisional"/>
    <s v="900"/>
    <s v="General"/>
    <s v="420.00.00.900-5100.08"/>
    <s v="Benefits Deferred Compensation"/>
    <n v="0"/>
    <n v="0"/>
    <n v="0"/>
    <n v="0"/>
    <n v="0"/>
  </r>
  <r>
    <s v="420"/>
    <x v="18"/>
    <x v="2"/>
    <s v="OUTFLOWS"/>
    <s v="00"/>
    <s v="Non Departmental"/>
    <s v="00"/>
    <s v="Non Divisional"/>
    <s v="900"/>
    <s v="General"/>
    <s v="420.00.00.900-5100.11"/>
    <s v="Benefits Medicare"/>
    <n v="0"/>
    <n v="0"/>
    <n v="0"/>
    <n v="0"/>
    <n v="0"/>
  </r>
  <r>
    <s v="420"/>
    <x v="18"/>
    <x v="3"/>
    <s v="OUTFLOWS"/>
    <s v="00"/>
    <s v="Non Departmental"/>
    <s v="00"/>
    <s v="Non Divisional"/>
    <s v="900"/>
    <s v="General"/>
    <s v="420.00.00.900-6600.30"/>
    <s v="Administrative Expenses Other Expenses"/>
    <n v="0"/>
    <n v="0"/>
    <n v="0"/>
    <n v="0"/>
    <n v="0"/>
  </r>
  <r>
    <s v="420"/>
    <x v="18"/>
    <x v="4"/>
    <s v="OUTFLOWS"/>
    <s v="00"/>
    <s v="Non Departmental"/>
    <s v="00"/>
    <s v="Non Divisional"/>
    <s v="900"/>
    <s v="General"/>
    <s v="420.00.00.900-7000.03"/>
    <s v="Capital Outlay Equipment New"/>
    <n v="0"/>
    <n v="0"/>
    <n v="0"/>
    <n v="0"/>
    <n v="0"/>
  </r>
  <r>
    <s v="420"/>
    <x v="18"/>
    <x v="4"/>
    <s v="OUTFLOWS"/>
    <s v="00"/>
    <s v="Non Departmental"/>
    <s v="00"/>
    <s v="Non Divisional"/>
    <s v="900"/>
    <s v="General"/>
    <s v="420.00.00.900-7000.99"/>
    <s v="Capital Outlay General"/>
    <n v="0"/>
    <n v="0"/>
    <n v="-75000"/>
    <n v="-75000"/>
    <n v="0"/>
  </r>
  <r>
    <s v="420"/>
    <x v="18"/>
    <x v="4"/>
    <s v="OUTFLOWS"/>
    <s v="00"/>
    <s v="Non Departmental"/>
    <s v="00"/>
    <s v="Non Divisional"/>
    <s v="900"/>
    <s v="General"/>
    <s v="420.00.00.900-8150.46"/>
    <s v="Capital Improvements-Transportation SB1 Projects"/>
    <n v="-774000"/>
    <n v="-726000"/>
    <n v="-1749033"/>
    <n v="-1749033"/>
    <n v="0"/>
  </r>
  <r>
    <s v="420"/>
    <x v="18"/>
    <x v="2"/>
    <s v="OUTFLOWS"/>
    <s v="20"/>
    <s v="Recreation &amp; Community Services"/>
    <s v="25"/>
    <s v="Parks"/>
    <s v="330"/>
    <s v="Maintenance Services"/>
    <s v="420.20.25.330-5000.01"/>
    <s v="Salaries Regular"/>
    <n v="-114000"/>
    <n v="-35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000.02"/>
    <s v="Salaries Part Time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000.03"/>
    <s v="Salaries Overtime"/>
    <n v="-100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000.08"/>
    <s v="Salaries Longevity Pay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000.10"/>
    <s v="Salaries Furloughs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000.12"/>
    <s v="Salaries Compensated Absences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0"/>
    <s v="Benefits PERS Pool Liability"/>
    <n v="-22000"/>
    <n v="-6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1"/>
    <s v="Benefits Retirement"/>
    <n v="-12000"/>
    <n v="-4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2"/>
    <s v="Benefits Health Insurance"/>
    <n v="-18000"/>
    <n v="-3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3"/>
    <s v="Benefits Dental Insurance"/>
    <n v="-100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4"/>
    <s v="Benefits Vision Insurance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5"/>
    <s v="Benefits Life Insurance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6"/>
    <s v="Benefits Worker's Comp"/>
    <n v="-4000"/>
    <n v="-4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7"/>
    <s v="Benefits Long Term Disability"/>
    <n v="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08"/>
    <s v="Benefits Deferred Compensation"/>
    <n v="-5000"/>
    <n v="-2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10"/>
    <s v="Benefits Uniform Allowance"/>
    <n v="-1000"/>
    <n v="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11"/>
    <s v="Benefits Medicare"/>
    <n v="-2000"/>
    <n v="-1000"/>
    <n v="0"/>
    <n v="0"/>
    <n v="0"/>
  </r>
  <r>
    <s v="420"/>
    <x v="18"/>
    <x v="2"/>
    <s v="OUTFLOWS"/>
    <s v="20"/>
    <s v="Recreation &amp; Community Services"/>
    <s v="25"/>
    <s v="Parks"/>
    <s v="330"/>
    <s v="Maintenance Services"/>
    <s v="420.20.25.330-5100.17"/>
    <s v="Benefits Other Post Employment Benefits"/>
    <n v="-7000"/>
    <n v="-12000"/>
    <n v="0"/>
    <n v="0"/>
    <n v="0"/>
  </r>
  <r>
    <s v="420"/>
    <x v="18"/>
    <x v="2"/>
    <s v="OUTFLOWS"/>
    <s v="40"/>
    <s v="Public Works"/>
    <s v="55"/>
    <s v="Maintenance"/>
    <s v="966"/>
    <s v="Parks"/>
    <s v="420.40.55.966-5000.01"/>
    <s v="Salaries Regular"/>
    <n v="0"/>
    <n v="-2600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0"/>
    <s v="Benefits PERS Pool Liability"/>
    <n v="0"/>
    <n v="-400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1"/>
    <s v="Benefits Retirement"/>
    <n v="0"/>
    <n v="-200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2"/>
    <s v="Benefits Health Insurance"/>
    <n v="0"/>
    <n v="-100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3"/>
    <s v="Benefits Dental Insurance"/>
    <n v="0"/>
    <n v="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4"/>
    <s v="Benefits Vision Insurance"/>
    <n v="0"/>
    <n v="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5"/>
    <s v="Benefits Life Insurance"/>
    <n v="0"/>
    <n v="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7"/>
    <s v="Benefits Long Term Disability"/>
    <n v="0"/>
    <n v="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08"/>
    <s v="Benefits Deferred Compensation"/>
    <n v="0"/>
    <n v="-1000"/>
    <n v="0"/>
    <n v="0"/>
    <n v="0"/>
  </r>
  <r>
    <s v="420"/>
    <x v="18"/>
    <x v="2"/>
    <s v="OUTFLOWS"/>
    <s v="40"/>
    <s v="Public Works"/>
    <s v="55"/>
    <s v="Maintenance"/>
    <s v="966"/>
    <s v="Parks"/>
    <s v="420.40.55.966-5100.11"/>
    <s v="Benefits Medicare"/>
    <n v="0"/>
    <n v="0"/>
    <n v="0"/>
    <n v="0"/>
    <n v="0"/>
  </r>
  <r>
    <s v="420"/>
    <x v="18"/>
    <x v="3"/>
    <s v="OUTFLOWS"/>
    <s v="40"/>
    <s v="Public Works"/>
    <s v="60"/>
    <s v="Fleet"/>
    <s v="520"/>
    <s v="Light Duty"/>
    <s v="420.40.60.520-6400.05"/>
    <s v="Repairs &amp; Maintenance Vehicle"/>
    <n v="-10000"/>
    <n v="-18000"/>
    <n v="-20000"/>
    <n v="-20000"/>
    <n v="0"/>
  </r>
  <r>
    <s v="420"/>
    <x v="18"/>
    <x v="4"/>
    <s v="OUTFLOWS"/>
    <s v="40"/>
    <s v="Public Works"/>
    <s v="60"/>
    <s v="Fleet"/>
    <s v="520"/>
    <s v="Light Duty"/>
    <s v="420.40.60.520-7000.03"/>
    <s v="Capital Outlay Equipment New"/>
    <n v="0"/>
    <n v="0"/>
    <n v="0"/>
    <n v="0"/>
    <n v="0"/>
  </r>
  <r>
    <s v="420"/>
    <x v="18"/>
    <x v="3"/>
    <s v="OUTFLOWS"/>
    <s v="40"/>
    <s v="Public Works"/>
    <s v="60"/>
    <s v="Fleet"/>
    <s v="530"/>
    <s v="Heavy Duty"/>
    <s v="420.40.60.530-6400.05"/>
    <s v="Repairs &amp; Maintenance Vehicle"/>
    <n v="-7000"/>
    <n v="-3000"/>
    <n v="-9000"/>
    <n v="-9000"/>
    <n v="0"/>
  </r>
  <r>
    <s v="420"/>
    <x v="18"/>
    <x v="2"/>
    <s v="OUTFLOWS"/>
    <s v="40"/>
    <s v="Public Works"/>
    <s v="70"/>
    <s v="Transportation"/>
    <s v="570"/>
    <s v="Streets"/>
    <s v="420.40.70.570-5000.01"/>
    <s v="Salaries Regular"/>
    <n v="-433000"/>
    <n v="-432000"/>
    <n v="-500887"/>
    <n v="-495000"/>
    <n v="5887"/>
  </r>
  <r>
    <s v="420"/>
    <x v="18"/>
    <x v="2"/>
    <s v="OUTFLOWS"/>
    <s v="40"/>
    <s v="Public Works"/>
    <s v="70"/>
    <s v="Transportation"/>
    <s v="570"/>
    <s v="Streets"/>
    <s v="420.40.70.570-5000.02"/>
    <s v="Salaries Part Time"/>
    <n v="0"/>
    <n v="0"/>
    <n v="-71970"/>
    <n v="-71970"/>
    <n v="0"/>
  </r>
  <r>
    <s v="420"/>
    <x v="18"/>
    <x v="2"/>
    <s v="OUTFLOWS"/>
    <s v="40"/>
    <s v="Public Works"/>
    <s v="70"/>
    <s v="Transportation"/>
    <s v="570"/>
    <s v="Streets"/>
    <s v="420.40.70.570-5000.03"/>
    <s v="Salaries Overtime"/>
    <n v="-29000"/>
    <n v="-22000"/>
    <n v="-8000"/>
    <n v="-14000"/>
    <n v="-6000"/>
  </r>
  <r>
    <s v="420"/>
    <x v="18"/>
    <x v="2"/>
    <s v="OUTFLOWS"/>
    <s v="40"/>
    <s v="Public Works"/>
    <s v="70"/>
    <s v="Transportation"/>
    <s v="570"/>
    <s v="Streets"/>
    <s v="420.40.70.570-5000.04"/>
    <s v="Salaries Holiday Pay"/>
    <n v="0"/>
    <n v="0"/>
    <n v="0"/>
    <n v="0"/>
    <n v="0"/>
  </r>
  <r>
    <s v="420"/>
    <x v="18"/>
    <x v="2"/>
    <s v="OUTFLOWS"/>
    <s v="40"/>
    <s v="Public Works"/>
    <s v="70"/>
    <s v="Transportation"/>
    <s v="570"/>
    <s v="Streets"/>
    <s v="420.40.70.570-5000.06"/>
    <s v="Salaries Out of Class"/>
    <n v="-5000"/>
    <n v="-1000"/>
    <n v="-230"/>
    <n v="-230"/>
    <n v="0"/>
  </r>
  <r>
    <s v="420"/>
    <x v="18"/>
    <x v="2"/>
    <s v="OUTFLOWS"/>
    <s v="40"/>
    <s v="Public Works"/>
    <s v="70"/>
    <s v="Transportation"/>
    <s v="570"/>
    <s v="Streets"/>
    <s v="420.40.70.570-5000.07"/>
    <s v="Salaries Admin Leave Pay"/>
    <n v="-2000"/>
    <n v="0"/>
    <n v="-1156"/>
    <n v="-1156"/>
    <n v="0"/>
  </r>
  <r>
    <s v="420"/>
    <x v="18"/>
    <x v="2"/>
    <s v="OUTFLOWS"/>
    <s v="40"/>
    <s v="Public Works"/>
    <s v="70"/>
    <s v="Transportation"/>
    <s v="570"/>
    <s v="Streets"/>
    <s v="420.40.70.570-5000.08"/>
    <s v="Salaries Longevity Pay"/>
    <n v="-5000"/>
    <n v="-4000"/>
    <n v="-8360"/>
    <n v="-8360"/>
    <n v="0"/>
  </r>
  <r>
    <s v="420"/>
    <x v="18"/>
    <x v="2"/>
    <s v="OUTFLOWS"/>
    <s v="40"/>
    <s v="Public Works"/>
    <s v="70"/>
    <s v="Transportation"/>
    <s v="570"/>
    <s v="Streets"/>
    <s v="420.40.70.570-5000.10"/>
    <s v="Salaries Furloughs"/>
    <n v="0"/>
    <n v="0"/>
    <n v="0"/>
    <n v="0"/>
    <n v="0"/>
  </r>
  <r>
    <s v="420"/>
    <x v="18"/>
    <x v="2"/>
    <s v="OUTFLOWS"/>
    <s v="40"/>
    <s v="Public Works"/>
    <s v="70"/>
    <s v="Transportation"/>
    <s v="570"/>
    <s v="Streets"/>
    <s v="420.40.70.570-5000.11"/>
    <s v="Salaries Worker's Comp"/>
    <n v="0"/>
    <n v="0"/>
    <n v="0"/>
    <n v="0"/>
    <n v="0"/>
  </r>
  <r>
    <s v="420"/>
    <x v="18"/>
    <x v="2"/>
    <s v="OUTFLOWS"/>
    <s v="40"/>
    <s v="Public Works"/>
    <s v="70"/>
    <s v="Transportation"/>
    <s v="570"/>
    <s v="Streets"/>
    <s v="420.40.70.570-5000.12"/>
    <s v="Salaries Compensated Absences"/>
    <n v="0"/>
    <n v="0"/>
    <n v="0"/>
    <n v="0"/>
    <n v="0"/>
  </r>
  <r>
    <s v="420"/>
    <x v="18"/>
    <x v="2"/>
    <s v="OUTFLOWS"/>
    <s v="40"/>
    <s v="Public Works"/>
    <s v="70"/>
    <s v="Transportation"/>
    <s v="570"/>
    <s v="Streets"/>
    <s v="420.40.70.570-5100.00"/>
    <s v="Benefits PERS Pool Liability"/>
    <n v="-80000"/>
    <n v="-84000"/>
    <n v="-98055"/>
    <n v="-119000"/>
    <n v="-20945"/>
  </r>
  <r>
    <s v="420"/>
    <x v="18"/>
    <x v="2"/>
    <s v="OUTFLOWS"/>
    <s v="40"/>
    <s v="Public Works"/>
    <s v="70"/>
    <s v="Transportation"/>
    <s v="570"/>
    <s v="Streets"/>
    <s v="420.40.70.570-5100.01"/>
    <s v="Benefits Retirement"/>
    <n v="-42000"/>
    <n v="-44000"/>
    <n v="-55162"/>
    <n v="-55162"/>
    <n v="0"/>
  </r>
  <r>
    <s v="420"/>
    <x v="18"/>
    <x v="2"/>
    <s v="OUTFLOWS"/>
    <s v="40"/>
    <s v="Public Works"/>
    <s v="70"/>
    <s v="Transportation"/>
    <s v="570"/>
    <s v="Streets"/>
    <s v="420.40.70.570-5100.02"/>
    <s v="Benefits Health Insurance"/>
    <n v="-64000"/>
    <n v="-74000"/>
    <n v="-105360"/>
    <n v="-105360"/>
    <n v="0"/>
  </r>
  <r>
    <s v="420"/>
    <x v="18"/>
    <x v="2"/>
    <s v="OUTFLOWS"/>
    <s v="40"/>
    <s v="Public Works"/>
    <s v="70"/>
    <s v="Transportation"/>
    <s v="570"/>
    <s v="Streets"/>
    <s v="420.40.70.570-5100.03"/>
    <s v="Benefits Dental Insurance"/>
    <n v="-7000"/>
    <n v="-7000"/>
    <n v="-9635"/>
    <n v="-9635"/>
    <n v="0"/>
  </r>
  <r>
    <s v="420"/>
    <x v="18"/>
    <x v="2"/>
    <s v="OUTFLOWS"/>
    <s v="40"/>
    <s v="Public Works"/>
    <s v="70"/>
    <s v="Transportation"/>
    <s v="570"/>
    <s v="Streets"/>
    <s v="420.40.70.570-5100.04"/>
    <s v="Benefits Vision Insurance"/>
    <n v="-1000"/>
    <n v="-1000"/>
    <n v="-1592"/>
    <n v="-1592"/>
    <n v="0"/>
  </r>
  <r>
    <s v="420"/>
    <x v="18"/>
    <x v="2"/>
    <s v="OUTFLOWS"/>
    <s v="40"/>
    <s v="Public Works"/>
    <s v="70"/>
    <s v="Transportation"/>
    <s v="570"/>
    <s v="Streets"/>
    <s v="420.40.70.570-5100.05"/>
    <s v="Benefits Life Insurance"/>
    <n v="-1000"/>
    <n v="-1000"/>
    <n v="-508"/>
    <n v="-508"/>
    <n v="0"/>
  </r>
  <r>
    <s v="420"/>
    <x v="18"/>
    <x v="2"/>
    <s v="OUTFLOWS"/>
    <s v="40"/>
    <s v="Public Works"/>
    <s v="70"/>
    <s v="Transportation"/>
    <s v="570"/>
    <s v="Streets"/>
    <s v="420.40.70.570-5100.06"/>
    <s v="Benefits Worker's Comp"/>
    <n v="-16000"/>
    <n v="-16000"/>
    <n v="-15600"/>
    <n v="-20000"/>
    <n v="-4400"/>
  </r>
  <r>
    <s v="420"/>
    <x v="18"/>
    <x v="2"/>
    <s v="OUTFLOWS"/>
    <s v="40"/>
    <s v="Public Works"/>
    <s v="70"/>
    <s v="Transportation"/>
    <s v="570"/>
    <s v="Streets"/>
    <s v="420.40.70.570-5100.07"/>
    <s v="Benefits Long Term Disability"/>
    <n v="-2000"/>
    <n v="-2000"/>
    <n v="-2019"/>
    <n v="-2019"/>
    <n v="0"/>
  </r>
  <r>
    <s v="420"/>
    <x v="18"/>
    <x v="2"/>
    <s v="OUTFLOWS"/>
    <s v="40"/>
    <s v="Public Works"/>
    <s v="70"/>
    <s v="Transportation"/>
    <s v="570"/>
    <s v="Streets"/>
    <s v="420.40.70.570-5100.08"/>
    <s v="Benefits Deferred Compensation"/>
    <n v="-22000"/>
    <n v="-19000"/>
    <n v="-21460"/>
    <n v="-21460"/>
    <n v="0"/>
  </r>
  <r>
    <s v="420"/>
    <x v="18"/>
    <x v="2"/>
    <s v="OUTFLOWS"/>
    <s v="40"/>
    <s v="Public Works"/>
    <s v="70"/>
    <s v="Transportation"/>
    <s v="570"/>
    <s v="Streets"/>
    <s v="420.40.70.570-5100.09"/>
    <s v="Benefits Unemployment Insurance"/>
    <n v="-1000"/>
    <n v="0"/>
    <n v="0"/>
    <n v="0"/>
    <n v="0"/>
  </r>
  <r>
    <s v="420"/>
    <x v="18"/>
    <x v="2"/>
    <s v="OUTFLOWS"/>
    <s v="40"/>
    <s v="Public Works"/>
    <s v="70"/>
    <s v="Transportation"/>
    <s v="570"/>
    <s v="Streets"/>
    <s v="420.40.70.570-5100.10"/>
    <s v="Benefits Uniform Allowance"/>
    <n v="-3000"/>
    <n v="-2000"/>
    <n v="-2100"/>
    <n v="-2100"/>
    <n v="0"/>
  </r>
  <r>
    <s v="420"/>
    <x v="18"/>
    <x v="2"/>
    <s v="OUTFLOWS"/>
    <s v="40"/>
    <s v="Public Works"/>
    <s v="70"/>
    <s v="Transportation"/>
    <s v="570"/>
    <s v="Streets"/>
    <s v="420.40.70.570-5100.11"/>
    <s v="Benefits Medicare"/>
    <n v="-7000"/>
    <n v="-6000"/>
    <n v="-7668"/>
    <n v="-7668"/>
    <n v="0"/>
  </r>
  <r>
    <s v="420"/>
    <x v="18"/>
    <x v="2"/>
    <s v="OUTFLOWS"/>
    <s v="40"/>
    <s v="Public Works"/>
    <s v="70"/>
    <s v="Transportation"/>
    <s v="570"/>
    <s v="Streets"/>
    <s v="420.40.70.570-5100.12"/>
    <s v="Benefits Annual Physical Exam"/>
    <n v="-1000"/>
    <n v="-1000"/>
    <n v="0"/>
    <n v="0"/>
    <n v="0"/>
  </r>
  <r>
    <s v="420"/>
    <x v="18"/>
    <x v="2"/>
    <s v="OUTFLOWS"/>
    <s v="40"/>
    <s v="Public Works"/>
    <s v="70"/>
    <s v="Transportation"/>
    <s v="570"/>
    <s v="Streets"/>
    <s v="420.40.70.570-5100.15"/>
    <s v="Benefits Cell Phone Allowance"/>
    <n v="-1000"/>
    <n v="-1000"/>
    <n v="-298"/>
    <n v="-298"/>
    <n v="0"/>
  </r>
  <r>
    <s v="420"/>
    <x v="18"/>
    <x v="2"/>
    <s v="OUTFLOWS"/>
    <s v="40"/>
    <s v="Public Works"/>
    <s v="70"/>
    <s v="Transportation"/>
    <s v="570"/>
    <s v="Streets"/>
    <s v="420.40.70.570-5100.17"/>
    <s v="Benefits Other Post Employment Benefits"/>
    <n v="-21000"/>
    <n v="-22000"/>
    <n v="-22000"/>
    <n v="-22000"/>
    <n v="0"/>
  </r>
  <r>
    <s v="420"/>
    <x v="18"/>
    <x v="3"/>
    <s v="OUTFLOWS"/>
    <s v="40"/>
    <s v="Public Works"/>
    <s v="70"/>
    <s v="Transportation"/>
    <s v="570"/>
    <s v="Streets"/>
    <s v="420.40.70.570-6000.01"/>
    <s v="Professional Services General"/>
    <n v="0"/>
    <n v="-5000"/>
    <n v="-4800"/>
    <n v="-4800"/>
    <n v="0"/>
  </r>
  <r>
    <s v="420"/>
    <x v="18"/>
    <x v="3"/>
    <s v="OUTFLOWS"/>
    <s v="40"/>
    <s v="Public Works"/>
    <s v="70"/>
    <s v="Transportation"/>
    <s v="570"/>
    <s v="Streets"/>
    <s v="420.40.70.570-6000.09"/>
    <s v="Professional Services Uniform"/>
    <n v="-4000"/>
    <n v="-2000"/>
    <n v="-3700"/>
    <n v="-5200"/>
    <n v="-1500"/>
  </r>
  <r>
    <s v="420"/>
    <x v="18"/>
    <x v="3"/>
    <s v="OUTFLOWS"/>
    <s v="40"/>
    <s v="Public Works"/>
    <s v="70"/>
    <s v="Transportation"/>
    <s v="570"/>
    <s v="Streets"/>
    <s v="420.40.70.570-6000.12"/>
    <s v="Professional Services Contract Services"/>
    <n v="-54000"/>
    <n v="-55000"/>
    <n v="-60000"/>
    <n v="-60000"/>
    <n v="0"/>
  </r>
  <r>
    <s v="420"/>
    <x v="18"/>
    <x v="3"/>
    <s v="OUTFLOWS"/>
    <s v="40"/>
    <s v="Public Works"/>
    <s v="70"/>
    <s v="Transportation"/>
    <s v="570"/>
    <s v="Streets"/>
    <s v="420.40.70.570-6100.01"/>
    <s v="Utilities Electric"/>
    <n v="0"/>
    <n v="0"/>
    <n v="-200"/>
    <n v="-200"/>
    <n v="0"/>
  </r>
  <r>
    <s v="420"/>
    <x v="18"/>
    <x v="3"/>
    <s v="OUTFLOWS"/>
    <s v="40"/>
    <s v="Public Works"/>
    <s v="70"/>
    <s v="Transportation"/>
    <s v="570"/>
    <s v="Streets"/>
    <s v="420.40.70.570-6200.02"/>
    <s v="Supplies Special Department"/>
    <n v="-8000"/>
    <n v="-16000"/>
    <n v="-26600"/>
    <n v="-26600"/>
    <n v="0"/>
  </r>
  <r>
    <s v="420"/>
    <x v="18"/>
    <x v="3"/>
    <s v="OUTFLOWS"/>
    <s v="40"/>
    <s v="Public Works"/>
    <s v="70"/>
    <s v="Transportation"/>
    <s v="570"/>
    <s v="Streets"/>
    <s v="420.40.70.570-6200.03"/>
    <s v="Supplies Copier Maintenance &amp; Supplies"/>
    <n v="0"/>
    <n v="0"/>
    <n v="-300"/>
    <n v="-300"/>
    <n v="0"/>
  </r>
  <r>
    <s v="420"/>
    <x v="18"/>
    <x v="3"/>
    <s v="OUTFLOWS"/>
    <s v="40"/>
    <s v="Public Works"/>
    <s v="70"/>
    <s v="Transportation"/>
    <s v="570"/>
    <s v="Streets"/>
    <s v="420.40.70.570-6200.05"/>
    <s v="Supplies Gasoline"/>
    <n v="-25000"/>
    <n v="-19000"/>
    <n v="-30500"/>
    <n v="-30500"/>
    <n v="0"/>
  </r>
  <r>
    <s v="420"/>
    <x v="18"/>
    <x v="3"/>
    <s v="OUTFLOWS"/>
    <s v="40"/>
    <s v="Public Works"/>
    <s v="70"/>
    <s v="Transportation"/>
    <s v="570"/>
    <s v="Streets"/>
    <s v="420.40.70.570-6200.06"/>
    <s v="Supplies Propane"/>
    <n v="-2000"/>
    <n v="-1000"/>
    <n v="-2000"/>
    <n v="-2000"/>
    <n v="0"/>
  </r>
  <r>
    <s v="420"/>
    <x v="18"/>
    <x v="3"/>
    <s v="OUTFLOWS"/>
    <s v="40"/>
    <s v="Public Works"/>
    <s v="70"/>
    <s v="Transportation"/>
    <s v="570"/>
    <s v="Streets"/>
    <s v="420.40.70.570-6200.08"/>
    <s v="Supplies Uniforms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280.01"/>
    <s v="Supplies-Public Works Street Maintenance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280.02"/>
    <s v="Supplies-Public Works Pavement Repair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280.05"/>
    <s v="Supplies-Public Works Traffic Signs"/>
    <n v="-36000"/>
    <n v="-38000"/>
    <n v="-56000"/>
    <n v="-56000"/>
    <n v="0"/>
  </r>
  <r>
    <s v="420"/>
    <x v="18"/>
    <x v="3"/>
    <s v="OUTFLOWS"/>
    <s v="40"/>
    <s v="Public Works"/>
    <s v="70"/>
    <s v="Transportation"/>
    <s v="570"/>
    <s v="Streets"/>
    <s v="420.40.70.570-6300.03"/>
    <s v="Dues &amp; Subscriptions Certifications"/>
    <n v="0"/>
    <n v="0"/>
    <n v="-300"/>
    <n v="-300"/>
    <n v="0"/>
  </r>
  <r>
    <s v="420"/>
    <x v="18"/>
    <x v="3"/>
    <s v="OUTFLOWS"/>
    <s v="40"/>
    <s v="Public Works"/>
    <s v="70"/>
    <s v="Transportation"/>
    <s v="570"/>
    <s v="Streets"/>
    <s v="420.40.70.570-6350.05"/>
    <s v="Maintenance Agreements &amp; Licenses Traffic Control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400.02"/>
    <s v="Repairs &amp; Maintenance Minor Equipment/Other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400.04"/>
    <s v="Repairs &amp; Maintenance Equipment Rental"/>
    <n v="-4000"/>
    <n v="0"/>
    <n v="-16000"/>
    <n v="-31000"/>
    <n v="-15000"/>
  </r>
  <r>
    <s v="420"/>
    <x v="18"/>
    <x v="3"/>
    <s v="OUTFLOWS"/>
    <s v="40"/>
    <s v="Public Works"/>
    <s v="70"/>
    <s v="Transportation"/>
    <s v="570"/>
    <s v="Streets"/>
    <s v="420.40.70.570-6400.05"/>
    <s v="Repairs &amp; Maintenance Vehicle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400.10"/>
    <s v="Repairs &amp; Maintenance Pavement"/>
    <n v="-25000"/>
    <n v="-61000"/>
    <n v="-90000"/>
    <n v="-90000"/>
    <n v="0"/>
  </r>
  <r>
    <s v="420"/>
    <x v="18"/>
    <x v="3"/>
    <s v="OUTFLOWS"/>
    <s v="40"/>
    <s v="Public Works"/>
    <s v="70"/>
    <s v="Transportation"/>
    <s v="570"/>
    <s v="Streets"/>
    <s v="420.40.70.570-6400.21"/>
    <s v="Repairs &amp; Maintenance Soundwall/Barriers"/>
    <n v="-10000"/>
    <n v="-51000"/>
    <n v="-275000"/>
    <n v="-375000"/>
    <n v="-100000"/>
  </r>
  <r>
    <s v="420"/>
    <x v="18"/>
    <x v="3"/>
    <s v="OUTFLOWS"/>
    <s v="40"/>
    <s v="Public Works"/>
    <s v="70"/>
    <s v="Transportation"/>
    <s v="570"/>
    <s v="Streets"/>
    <s v="420.40.70.570-6410.02"/>
    <s v="Repairs &amp; Maintenance-Transportation Slurry/Overlay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410.07"/>
    <s v="Repairs &amp; Maintenance-Transportation Soundwall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500.04"/>
    <s v="Claims &amp; Insurance Insurance Premiums"/>
    <n v="-34000"/>
    <n v="-34000"/>
    <n v="-34200"/>
    <n v="-34000"/>
    <n v="200"/>
  </r>
  <r>
    <s v="420"/>
    <x v="18"/>
    <x v="3"/>
    <s v="OUTFLOWS"/>
    <s v="40"/>
    <s v="Public Works"/>
    <s v="70"/>
    <s v="Transportation"/>
    <s v="570"/>
    <s v="Streets"/>
    <s v="420.40.70.570-6600.04"/>
    <s v="Administrative Expenses Training/Conferences"/>
    <n v="0"/>
    <n v="0"/>
    <n v="-5000"/>
    <n v="-5000"/>
    <n v="0"/>
  </r>
  <r>
    <s v="420"/>
    <x v="18"/>
    <x v="3"/>
    <s v="OUTFLOWS"/>
    <s v="40"/>
    <s v="Public Works"/>
    <s v="70"/>
    <s v="Transportation"/>
    <s v="570"/>
    <s v="Streets"/>
    <s v="420.40.70.570-6600.07"/>
    <s v="Administrative Expenses Employee Recruitment"/>
    <n v="0"/>
    <n v="0"/>
    <n v="-950"/>
    <n v="-950"/>
    <n v="0"/>
  </r>
  <r>
    <s v="420"/>
    <x v="18"/>
    <x v="3"/>
    <s v="OUTFLOWS"/>
    <s v="40"/>
    <s v="Public Works"/>
    <s v="70"/>
    <s v="Transportation"/>
    <s v="570"/>
    <s v="Streets"/>
    <s v="420.40.70.570-6600.26"/>
    <s v="Administrative Expenses Support Services-IT"/>
    <n v="-34000"/>
    <n v="-34000"/>
    <n v="-34270"/>
    <n v="-34270"/>
    <n v="0"/>
  </r>
  <r>
    <s v="420"/>
    <x v="18"/>
    <x v="3"/>
    <s v="OUTFLOWS"/>
    <s v="40"/>
    <s v="Public Works"/>
    <s v="70"/>
    <s v="Transportation"/>
    <s v="570"/>
    <s v="Streets"/>
    <s v="420.40.70.570-6600.28"/>
    <s v="Administrative Expenses Equipment Fund Contribution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600.32"/>
    <s v="Administrative Expenses Vehicle Fund Contribution"/>
    <n v="0"/>
    <n v="0"/>
    <n v="0"/>
    <n v="0"/>
    <n v="0"/>
  </r>
  <r>
    <s v="420"/>
    <x v="18"/>
    <x v="3"/>
    <s v="OUTFLOWS"/>
    <s v="40"/>
    <s v="Public Works"/>
    <s v="70"/>
    <s v="Transportation"/>
    <s v="570"/>
    <s v="Streets"/>
    <s v="420.40.70.570-6600.36"/>
    <s v="Administrative Expenses IT Fund Contribution"/>
    <n v="-29000"/>
    <n v="-29000"/>
    <n v="-29200"/>
    <n v="-67000"/>
    <n v="-37800"/>
  </r>
  <r>
    <s v="420"/>
    <x v="18"/>
    <x v="4"/>
    <s v="OUTFLOWS"/>
    <s v="40"/>
    <s v="Public Works"/>
    <s v="70"/>
    <s v="Transportation"/>
    <s v="570"/>
    <s v="Streets"/>
    <s v="420.40.70.570-7000.03"/>
    <s v="Capital Outlay Equipment New"/>
    <n v="0"/>
    <n v="0"/>
    <n v="0"/>
    <n v="0"/>
    <n v="0"/>
  </r>
  <r>
    <s v="420"/>
    <x v="18"/>
    <x v="2"/>
    <s v="OUTFLOWS"/>
    <s v="40"/>
    <s v="Public Works"/>
    <s v="70"/>
    <s v="Transportation"/>
    <s v="580"/>
    <s v="Curb Gutter Sidewalk"/>
    <s v="420.40.70.580-5000.01"/>
    <s v="Salaries Regular"/>
    <n v="-144000"/>
    <n v="-168000"/>
    <n v="-154042"/>
    <n v="-154042"/>
    <n v="0"/>
  </r>
  <r>
    <s v="420"/>
    <x v="18"/>
    <x v="2"/>
    <s v="OUTFLOWS"/>
    <s v="40"/>
    <s v="Public Works"/>
    <s v="70"/>
    <s v="Transportation"/>
    <s v="580"/>
    <s v="Curb Gutter Sidewalk"/>
    <s v="420.40.70.580-5000.03"/>
    <s v="Salaries Overtime"/>
    <n v="-10000"/>
    <n v="-4000"/>
    <n v="-2500"/>
    <n v="-2500"/>
    <n v="0"/>
  </r>
  <r>
    <s v="420"/>
    <x v="18"/>
    <x v="2"/>
    <s v="OUTFLOWS"/>
    <s v="40"/>
    <s v="Public Works"/>
    <s v="70"/>
    <s v="Transportation"/>
    <s v="580"/>
    <s v="Curb Gutter Sidewalk"/>
    <s v="420.40.70.580-5000.04"/>
    <s v="Salaries Holiday Pay"/>
    <n v="0"/>
    <n v="0"/>
    <n v="0"/>
    <n v="0"/>
    <n v="0"/>
  </r>
  <r>
    <s v="420"/>
    <x v="18"/>
    <x v="2"/>
    <s v="OUTFLOWS"/>
    <s v="40"/>
    <s v="Public Works"/>
    <s v="70"/>
    <s v="Transportation"/>
    <s v="580"/>
    <s v="Curb Gutter Sidewalk"/>
    <s v="420.40.70.580-5000.06"/>
    <s v="Salaries Out of Class"/>
    <n v="-2000"/>
    <n v="-1000"/>
    <n v="-150"/>
    <n v="-150"/>
    <n v="0"/>
  </r>
  <r>
    <s v="420"/>
    <x v="18"/>
    <x v="2"/>
    <s v="OUTFLOWS"/>
    <s v="40"/>
    <s v="Public Works"/>
    <s v="70"/>
    <s v="Transportation"/>
    <s v="580"/>
    <s v="Curb Gutter Sidewalk"/>
    <s v="420.40.70.580-5000.07"/>
    <s v="Salaries Admin Leave Pay"/>
    <n v="0"/>
    <n v="0"/>
    <n v="-526"/>
    <n v="-526"/>
    <n v="0"/>
  </r>
  <r>
    <s v="420"/>
    <x v="18"/>
    <x v="2"/>
    <s v="OUTFLOWS"/>
    <s v="40"/>
    <s v="Public Works"/>
    <s v="70"/>
    <s v="Transportation"/>
    <s v="580"/>
    <s v="Curb Gutter Sidewalk"/>
    <s v="420.40.70.580-5000.08"/>
    <s v="Salaries Longevity Pay"/>
    <n v="-1000"/>
    <n v="-1000"/>
    <n v="-2478"/>
    <n v="-2478"/>
    <n v="0"/>
  </r>
  <r>
    <s v="420"/>
    <x v="18"/>
    <x v="2"/>
    <s v="OUTFLOWS"/>
    <s v="40"/>
    <s v="Public Works"/>
    <s v="70"/>
    <s v="Transportation"/>
    <s v="580"/>
    <s v="Curb Gutter Sidewalk"/>
    <s v="420.40.70.580-5000.11"/>
    <s v="Salaries Worker's Comp"/>
    <n v="0"/>
    <n v="0"/>
    <n v="0"/>
    <n v="0"/>
    <n v="0"/>
  </r>
  <r>
    <s v="420"/>
    <x v="18"/>
    <x v="2"/>
    <s v="OUTFLOWS"/>
    <s v="40"/>
    <s v="Public Works"/>
    <s v="70"/>
    <s v="Transportation"/>
    <s v="580"/>
    <s v="Curb Gutter Sidewalk"/>
    <s v="420.40.70.580-5100.00"/>
    <s v="Benefits PERS Pool Liability"/>
    <n v="-29000"/>
    <n v="-34000"/>
    <n v="-39397"/>
    <n v="-35000"/>
    <n v="4397"/>
  </r>
  <r>
    <s v="420"/>
    <x v="18"/>
    <x v="2"/>
    <s v="OUTFLOWS"/>
    <s v="40"/>
    <s v="Public Works"/>
    <s v="70"/>
    <s v="Transportation"/>
    <s v="580"/>
    <s v="Curb Gutter Sidewalk"/>
    <s v="420.40.70.580-5100.01"/>
    <s v="Benefits Retirement"/>
    <n v="-16000"/>
    <n v="-18000"/>
    <n v="-16570"/>
    <n v="-16570"/>
    <n v="0"/>
  </r>
  <r>
    <s v="420"/>
    <x v="18"/>
    <x v="2"/>
    <s v="OUTFLOWS"/>
    <s v="40"/>
    <s v="Public Works"/>
    <s v="70"/>
    <s v="Transportation"/>
    <s v="580"/>
    <s v="Curb Gutter Sidewalk"/>
    <s v="420.40.70.580-5100.02"/>
    <s v="Benefits Health Insurance"/>
    <n v="-25000"/>
    <n v="-32000"/>
    <n v="-32915"/>
    <n v="-32915"/>
    <n v="0"/>
  </r>
  <r>
    <s v="420"/>
    <x v="18"/>
    <x v="2"/>
    <s v="OUTFLOWS"/>
    <s v="40"/>
    <s v="Public Works"/>
    <s v="70"/>
    <s v="Transportation"/>
    <s v="580"/>
    <s v="Curb Gutter Sidewalk"/>
    <s v="420.40.70.580-5100.03"/>
    <s v="Benefits Dental Insurance"/>
    <n v="-3000"/>
    <n v="-3000"/>
    <n v="-2664"/>
    <n v="-2664"/>
    <n v="0"/>
  </r>
  <r>
    <s v="420"/>
    <x v="18"/>
    <x v="2"/>
    <s v="OUTFLOWS"/>
    <s v="40"/>
    <s v="Public Works"/>
    <s v="70"/>
    <s v="Transportation"/>
    <s v="580"/>
    <s v="Curb Gutter Sidewalk"/>
    <s v="420.40.70.580-5100.04"/>
    <s v="Benefits Vision Insurance"/>
    <n v="0"/>
    <n v="0"/>
    <n v="-436"/>
    <n v="-436"/>
    <n v="0"/>
  </r>
  <r>
    <s v="420"/>
    <x v="18"/>
    <x v="2"/>
    <s v="OUTFLOWS"/>
    <s v="40"/>
    <s v="Public Works"/>
    <s v="70"/>
    <s v="Transportation"/>
    <s v="580"/>
    <s v="Curb Gutter Sidewalk"/>
    <s v="420.40.70.580-5100.05"/>
    <s v="Benefits Life Insurance"/>
    <n v="0"/>
    <n v="0"/>
    <n v="-190"/>
    <n v="-190"/>
    <n v="0"/>
  </r>
  <r>
    <s v="420"/>
    <x v="18"/>
    <x v="2"/>
    <s v="OUTFLOWS"/>
    <s v="40"/>
    <s v="Public Works"/>
    <s v="70"/>
    <s v="Transportation"/>
    <s v="580"/>
    <s v="Curb Gutter Sidewalk"/>
    <s v="420.40.70.580-5100.06"/>
    <s v="Benefits Worker's Comp"/>
    <n v="-5000"/>
    <n v="-5000"/>
    <n v="-5400"/>
    <n v="-7000"/>
    <n v="-1600"/>
  </r>
  <r>
    <s v="420"/>
    <x v="18"/>
    <x v="2"/>
    <s v="OUTFLOWS"/>
    <s v="40"/>
    <s v="Public Works"/>
    <s v="70"/>
    <s v="Transportation"/>
    <s v="580"/>
    <s v="Curb Gutter Sidewalk"/>
    <s v="420.40.70.580-5100.07"/>
    <s v="Benefits Long Term Disability"/>
    <n v="-1000"/>
    <n v="-1000"/>
    <n v="-634"/>
    <n v="-634"/>
    <n v="0"/>
  </r>
  <r>
    <s v="420"/>
    <x v="18"/>
    <x v="2"/>
    <s v="OUTFLOWS"/>
    <s v="40"/>
    <s v="Public Works"/>
    <s v="70"/>
    <s v="Transportation"/>
    <s v="580"/>
    <s v="Curb Gutter Sidewalk"/>
    <s v="420.40.70.580-5100.08"/>
    <s v="Benefits Deferred Compensation"/>
    <n v="-8000"/>
    <n v="-8000"/>
    <n v="-6221"/>
    <n v="-6221"/>
    <n v="0"/>
  </r>
  <r>
    <s v="420"/>
    <x v="18"/>
    <x v="2"/>
    <s v="OUTFLOWS"/>
    <s v="40"/>
    <s v="Public Works"/>
    <s v="70"/>
    <s v="Transportation"/>
    <s v="580"/>
    <s v="Curb Gutter Sidewalk"/>
    <s v="420.40.70.580-5100.09"/>
    <s v="Benefits Unemployment Insurance"/>
    <n v="-1000"/>
    <n v="0"/>
    <n v="0"/>
    <n v="0"/>
    <n v="0"/>
  </r>
  <r>
    <s v="420"/>
    <x v="18"/>
    <x v="2"/>
    <s v="OUTFLOWS"/>
    <s v="40"/>
    <s v="Public Works"/>
    <s v="70"/>
    <s v="Transportation"/>
    <s v="580"/>
    <s v="Curb Gutter Sidewalk"/>
    <s v="420.40.70.580-5100.10"/>
    <s v="Benefits Uniform Allowance"/>
    <n v="-1000"/>
    <n v="-1000"/>
    <n v="-594"/>
    <n v="-594"/>
    <n v="0"/>
  </r>
  <r>
    <s v="420"/>
    <x v="18"/>
    <x v="2"/>
    <s v="OUTFLOWS"/>
    <s v="40"/>
    <s v="Public Works"/>
    <s v="70"/>
    <s v="Transportation"/>
    <s v="580"/>
    <s v="Curb Gutter Sidewalk"/>
    <s v="420.40.70.580-5100.11"/>
    <s v="Benefits Medicare"/>
    <n v="-2000"/>
    <n v="-2000"/>
    <n v="-2382"/>
    <n v="-2382"/>
    <n v="0"/>
  </r>
  <r>
    <s v="420"/>
    <x v="18"/>
    <x v="2"/>
    <s v="OUTFLOWS"/>
    <s v="40"/>
    <s v="Public Works"/>
    <s v="70"/>
    <s v="Transportation"/>
    <s v="580"/>
    <s v="Curb Gutter Sidewalk"/>
    <s v="420.40.70.580-5100.12"/>
    <s v="Benefits Annual Physical Exam"/>
    <n v="0"/>
    <n v="0"/>
    <n v="0"/>
    <n v="0"/>
    <n v="0"/>
  </r>
  <r>
    <s v="420"/>
    <x v="18"/>
    <x v="2"/>
    <s v="OUTFLOWS"/>
    <s v="40"/>
    <s v="Public Works"/>
    <s v="70"/>
    <s v="Transportation"/>
    <s v="580"/>
    <s v="Curb Gutter Sidewalk"/>
    <s v="420.40.70.580-5100.15"/>
    <s v="Benefits Cell Phone Allowance"/>
    <n v="0"/>
    <n v="0"/>
    <n v="-136"/>
    <n v="-136"/>
    <n v="0"/>
  </r>
  <r>
    <s v="420"/>
    <x v="18"/>
    <x v="3"/>
    <s v="OUTFLOWS"/>
    <s v="40"/>
    <s v="Public Works"/>
    <s v="70"/>
    <s v="Transportation"/>
    <s v="580"/>
    <s v="Curb Gutter Sidewalk"/>
    <s v="420.40.70.580-6280.04"/>
    <s v="Supplies-Public Works Sidewalk Repair"/>
    <n v="-4000"/>
    <n v="-6000"/>
    <n v="-5000"/>
    <n v="-5000"/>
    <n v="0"/>
  </r>
  <r>
    <s v="420"/>
    <x v="18"/>
    <x v="3"/>
    <s v="OUTFLOWS"/>
    <s v="40"/>
    <s v="Public Works"/>
    <s v="70"/>
    <s v="Transportation"/>
    <s v="580"/>
    <s v="Curb Gutter Sidewalk"/>
    <s v="420.40.70.580-6400.22"/>
    <s v="Repairs &amp; Maintenance Curb Gutter Sidewalk"/>
    <n v="-19000"/>
    <n v="-17000"/>
    <n v="-25000"/>
    <n v="-25000"/>
    <n v="0"/>
  </r>
  <r>
    <s v="420"/>
    <x v="18"/>
    <x v="3"/>
    <s v="OUTFLOWS"/>
    <s v="40"/>
    <s v="Public Works"/>
    <s v="70"/>
    <s v="Transportation"/>
    <s v="580"/>
    <s v="Curb Gutter Sidewalk"/>
    <s v="420.40.70.580-6410.05"/>
    <s v="Repairs &amp; Maintenance-Transportation Curb Gutter Sidewalk"/>
    <n v="0"/>
    <n v="0"/>
    <n v="0"/>
    <n v="0"/>
    <n v="0"/>
  </r>
  <r>
    <s v="420"/>
    <x v="18"/>
    <x v="4"/>
    <s v="OUTFLOWS"/>
    <s v="40"/>
    <s v="Public Works"/>
    <s v="70"/>
    <s v="Transportation"/>
    <s v="580"/>
    <s v="Curb Gutter Sidewalk"/>
    <s v="420.40.70.580-7000.03"/>
    <s v="Capital Outlay Equipment New"/>
    <n v="0"/>
    <n v="0"/>
    <n v="0"/>
    <n v="0"/>
    <n v="0"/>
  </r>
  <r>
    <s v="420"/>
    <x v="18"/>
    <x v="2"/>
    <s v="OUTFLOWS"/>
    <s v="40"/>
    <s v="Public Works"/>
    <s v="70"/>
    <s v="Transportation"/>
    <s v="590"/>
    <s v="Street Lights"/>
    <s v="420.40.70.590-5000.01"/>
    <s v="Salaries Regular"/>
    <n v="-8000"/>
    <n v="-15000"/>
    <n v="-10746"/>
    <n v="-10746"/>
    <n v="0"/>
  </r>
  <r>
    <s v="420"/>
    <x v="18"/>
    <x v="2"/>
    <s v="OUTFLOWS"/>
    <s v="40"/>
    <s v="Public Works"/>
    <s v="70"/>
    <s v="Transportation"/>
    <s v="590"/>
    <s v="Street Lights"/>
    <s v="420.40.70.590-5000.03"/>
    <s v="Salaries Overtime"/>
    <n v="-2000"/>
    <n v="0"/>
    <n v="-750"/>
    <n v="-750"/>
    <n v="0"/>
  </r>
  <r>
    <s v="420"/>
    <x v="18"/>
    <x v="2"/>
    <s v="OUTFLOWS"/>
    <s v="40"/>
    <s v="Public Works"/>
    <s v="70"/>
    <s v="Transportation"/>
    <s v="590"/>
    <s v="Street Lights"/>
    <s v="420.40.70.590-5000.06"/>
    <s v="Salaries Out of Class"/>
    <n v="0"/>
    <n v="0"/>
    <n v="0"/>
    <n v="0"/>
    <n v="0"/>
  </r>
  <r>
    <s v="420"/>
    <x v="18"/>
    <x v="2"/>
    <s v="OUTFLOWS"/>
    <s v="40"/>
    <s v="Public Works"/>
    <s v="70"/>
    <s v="Transportation"/>
    <s v="590"/>
    <s v="Street Lights"/>
    <s v="420.40.70.590-5000.07"/>
    <s v="Salaries Admin Leave Pay"/>
    <n v="0"/>
    <n v="0"/>
    <n v="-211"/>
    <n v="-211"/>
    <n v="0"/>
  </r>
  <r>
    <s v="420"/>
    <x v="18"/>
    <x v="2"/>
    <s v="OUTFLOWS"/>
    <s v="40"/>
    <s v="Public Works"/>
    <s v="70"/>
    <s v="Transportation"/>
    <s v="590"/>
    <s v="Street Lights"/>
    <s v="420.40.70.590-5000.08"/>
    <s v="Salaries Longevity Pay"/>
    <n v="0"/>
    <n v="0"/>
    <n v="-120"/>
    <n v="-120"/>
    <n v="0"/>
  </r>
  <r>
    <s v="420"/>
    <x v="18"/>
    <x v="2"/>
    <s v="OUTFLOWS"/>
    <s v="40"/>
    <s v="Public Works"/>
    <s v="70"/>
    <s v="Transportation"/>
    <s v="590"/>
    <s v="Street Lights"/>
    <s v="420.40.70.590-5000.11"/>
    <s v="Salaries Worker's Comp"/>
    <n v="0"/>
    <n v="0"/>
    <n v="0"/>
    <n v="0"/>
    <n v="0"/>
  </r>
  <r>
    <s v="420"/>
    <x v="18"/>
    <x v="2"/>
    <s v="OUTFLOWS"/>
    <s v="40"/>
    <s v="Public Works"/>
    <s v="70"/>
    <s v="Transportation"/>
    <s v="590"/>
    <s v="Street Lights"/>
    <s v="420.40.70.590-5100.00"/>
    <s v="Benefits PERS Pool Liability"/>
    <n v="-2000"/>
    <n v="-3000"/>
    <n v="-2757"/>
    <n v="-2000"/>
    <n v="757"/>
  </r>
  <r>
    <s v="420"/>
    <x v="18"/>
    <x v="2"/>
    <s v="OUTFLOWS"/>
    <s v="40"/>
    <s v="Public Works"/>
    <s v="70"/>
    <s v="Transportation"/>
    <s v="590"/>
    <s v="Street Lights"/>
    <s v="420.40.70.590-5100.01"/>
    <s v="Benefits Retirement"/>
    <n v="-1000"/>
    <n v="-1000"/>
    <n v="-653"/>
    <n v="-653"/>
    <n v="0"/>
  </r>
  <r>
    <s v="420"/>
    <x v="18"/>
    <x v="2"/>
    <s v="OUTFLOWS"/>
    <s v="40"/>
    <s v="Public Works"/>
    <s v="70"/>
    <s v="Transportation"/>
    <s v="590"/>
    <s v="Street Lights"/>
    <s v="420.40.70.590-5100.02"/>
    <s v="Benefits Health Insurance"/>
    <n v="0"/>
    <n v="-2000"/>
    <n v="-2251"/>
    <n v="-2251"/>
    <n v="0"/>
  </r>
  <r>
    <s v="420"/>
    <x v="18"/>
    <x v="2"/>
    <s v="OUTFLOWS"/>
    <s v="40"/>
    <s v="Public Works"/>
    <s v="70"/>
    <s v="Transportation"/>
    <s v="590"/>
    <s v="Street Lights"/>
    <s v="420.40.70.590-5100.03"/>
    <s v="Benefits Dental Insurance"/>
    <n v="0"/>
    <n v="0"/>
    <n v="-132"/>
    <n v="-132"/>
    <n v="0"/>
  </r>
  <r>
    <s v="420"/>
    <x v="18"/>
    <x v="2"/>
    <s v="OUTFLOWS"/>
    <s v="40"/>
    <s v="Public Works"/>
    <s v="70"/>
    <s v="Transportation"/>
    <s v="590"/>
    <s v="Street Lights"/>
    <s v="420.40.70.590-5100.04"/>
    <s v="Benefits Vision Insurance"/>
    <n v="0"/>
    <n v="0"/>
    <n v="-22"/>
    <n v="-22"/>
    <n v="0"/>
  </r>
  <r>
    <s v="420"/>
    <x v="18"/>
    <x v="2"/>
    <s v="OUTFLOWS"/>
    <s v="40"/>
    <s v="Public Works"/>
    <s v="70"/>
    <s v="Transportation"/>
    <s v="590"/>
    <s v="Street Lights"/>
    <s v="420.40.70.590-5100.05"/>
    <s v="Benefits Life Insurance"/>
    <n v="0"/>
    <n v="0"/>
    <n v="-19"/>
    <n v="-19"/>
    <n v="0"/>
  </r>
  <r>
    <s v="420"/>
    <x v="18"/>
    <x v="2"/>
    <s v="OUTFLOWS"/>
    <s v="40"/>
    <s v="Public Works"/>
    <s v="70"/>
    <s v="Transportation"/>
    <s v="590"/>
    <s v="Street Lights"/>
    <s v="420.40.70.590-5100.06"/>
    <s v="Benefits Worker's Comp"/>
    <n v="0"/>
    <n v="0"/>
    <n v="-600"/>
    <n v="-1000"/>
    <n v="-400"/>
  </r>
  <r>
    <s v="420"/>
    <x v="18"/>
    <x v="2"/>
    <s v="OUTFLOWS"/>
    <s v="40"/>
    <s v="Public Works"/>
    <s v="70"/>
    <s v="Transportation"/>
    <s v="590"/>
    <s v="Street Lights"/>
    <s v="420.40.70.590-5100.07"/>
    <s v="Benefits Long Term Disability"/>
    <n v="0"/>
    <n v="0"/>
    <n v="-105"/>
    <n v="-105"/>
    <n v="0"/>
  </r>
  <r>
    <s v="420"/>
    <x v="18"/>
    <x v="2"/>
    <s v="OUTFLOWS"/>
    <s v="40"/>
    <s v="Public Works"/>
    <s v="70"/>
    <s v="Transportation"/>
    <s v="590"/>
    <s v="Street Lights"/>
    <s v="420.40.70.590-5100.08"/>
    <s v="Benefits Deferred Compensation"/>
    <n v="-1000"/>
    <n v="-1000"/>
    <n v="0"/>
    <n v="-1000"/>
    <n v="-1000"/>
  </r>
  <r>
    <s v="420"/>
    <x v="18"/>
    <x v="2"/>
    <s v="OUTFLOWS"/>
    <s v="40"/>
    <s v="Public Works"/>
    <s v="70"/>
    <s v="Transportation"/>
    <s v="590"/>
    <s v="Street Lights"/>
    <s v="420.40.70.590-5100.10"/>
    <s v="Benefits Uniform Allowance"/>
    <n v="0"/>
    <n v="0"/>
    <n v="0"/>
    <n v="0"/>
    <n v="0"/>
  </r>
  <r>
    <s v="420"/>
    <x v="18"/>
    <x v="2"/>
    <s v="OUTFLOWS"/>
    <s v="40"/>
    <s v="Public Works"/>
    <s v="70"/>
    <s v="Transportation"/>
    <s v="590"/>
    <s v="Street Lights"/>
    <s v="420.40.70.590-5100.11"/>
    <s v="Benefits Medicare"/>
    <n v="0"/>
    <n v="0"/>
    <n v="-162"/>
    <n v="-162"/>
    <n v="0"/>
  </r>
  <r>
    <s v="420"/>
    <x v="18"/>
    <x v="2"/>
    <s v="OUTFLOWS"/>
    <s v="40"/>
    <s v="Public Works"/>
    <s v="70"/>
    <s v="Transportation"/>
    <s v="590"/>
    <s v="Street Lights"/>
    <s v="420.40.70.590-5100.12"/>
    <s v="Benefits Annual Physical Exam"/>
    <n v="0"/>
    <n v="0"/>
    <n v="0"/>
    <n v="0"/>
    <n v="0"/>
  </r>
  <r>
    <s v="420"/>
    <x v="18"/>
    <x v="2"/>
    <s v="OUTFLOWS"/>
    <s v="40"/>
    <s v="Public Works"/>
    <s v="70"/>
    <s v="Transportation"/>
    <s v="590"/>
    <s v="Street Lights"/>
    <s v="420.40.70.590-5100.15"/>
    <s v="Benefits Cell Phone Allowance"/>
    <n v="0"/>
    <n v="0"/>
    <n v="-54"/>
    <n v="-54"/>
    <n v="0"/>
  </r>
  <r>
    <s v="420"/>
    <x v="18"/>
    <x v="3"/>
    <s v="OUTFLOWS"/>
    <s v="40"/>
    <s v="Public Works"/>
    <s v="70"/>
    <s v="Transportation"/>
    <s v="590"/>
    <s v="Street Lights"/>
    <s v="420.40.70.590-6280.07"/>
    <s v="Supplies-Public Works Street Lights"/>
    <n v="0"/>
    <n v="0"/>
    <n v="0"/>
    <n v="0"/>
    <n v="0"/>
  </r>
  <r>
    <s v="420"/>
    <x v="18"/>
    <x v="3"/>
    <s v="OUTFLOWS"/>
    <s v="40"/>
    <s v="Public Works"/>
    <s v="70"/>
    <s v="Transportation"/>
    <s v="590"/>
    <s v="Street Lights"/>
    <s v="420.40.70.590-6350.06"/>
    <s v="Maintenance Agreements &amp; Licenses Streetlights"/>
    <n v="-235000"/>
    <n v="-176000"/>
    <n v="-200000"/>
    <n v="-200000"/>
    <n v="0"/>
  </r>
  <r>
    <s v="420"/>
    <x v="18"/>
    <x v="2"/>
    <s v="OUTFLOWS"/>
    <s v="40"/>
    <s v="Public Works"/>
    <s v="70"/>
    <s v="Transportation"/>
    <s v="600"/>
    <s v="Traffic Controls"/>
    <s v="420.40.70.600-5000.01"/>
    <s v="Salaries Regular"/>
    <n v="-10000"/>
    <n v="-17000"/>
    <n v="-12175"/>
    <n v="-18000"/>
    <n v="-5825"/>
  </r>
  <r>
    <s v="420"/>
    <x v="18"/>
    <x v="2"/>
    <s v="OUTFLOWS"/>
    <s v="40"/>
    <s v="Public Works"/>
    <s v="70"/>
    <s v="Transportation"/>
    <s v="600"/>
    <s v="Traffic Controls"/>
    <s v="420.40.70.600-5000.03"/>
    <s v="Salaries Overtime"/>
    <n v="-2000"/>
    <n v="-1000"/>
    <n v="-750"/>
    <n v="-750"/>
    <n v="0"/>
  </r>
  <r>
    <s v="420"/>
    <x v="18"/>
    <x v="2"/>
    <s v="OUTFLOWS"/>
    <s v="40"/>
    <s v="Public Works"/>
    <s v="70"/>
    <s v="Transportation"/>
    <s v="600"/>
    <s v="Traffic Controls"/>
    <s v="420.40.70.600-5000.06"/>
    <s v="Salaries Out of Class"/>
    <n v="0"/>
    <n v="0"/>
    <n v="0"/>
    <n v="0"/>
    <n v="0"/>
  </r>
  <r>
    <s v="420"/>
    <x v="18"/>
    <x v="2"/>
    <s v="OUTFLOWS"/>
    <s v="40"/>
    <s v="Public Works"/>
    <s v="70"/>
    <s v="Transportation"/>
    <s v="600"/>
    <s v="Traffic Controls"/>
    <s v="420.40.70.600-5000.07"/>
    <s v="Salaries Admin Leave Pay"/>
    <n v="0"/>
    <n v="0"/>
    <n v="-211"/>
    <n v="-211"/>
    <n v="0"/>
  </r>
  <r>
    <s v="420"/>
    <x v="18"/>
    <x v="2"/>
    <s v="OUTFLOWS"/>
    <s v="40"/>
    <s v="Public Works"/>
    <s v="70"/>
    <s v="Transportation"/>
    <s v="600"/>
    <s v="Traffic Controls"/>
    <s v="420.40.70.600-5000.08"/>
    <s v="Salaries Longevity Pay"/>
    <n v="0"/>
    <n v="0"/>
    <n v="-142"/>
    <n v="-142"/>
    <n v="0"/>
  </r>
  <r>
    <s v="420"/>
    <x v="18"/>
    <x v="2"/>
    <s v="OUTFLOWS"/>
    <s v="40"/>
    <s v="Public Works"/>
    <s v="70"/>
    <s v="Transportation"/>
    <s v="600"/>
    <s v="Traffic Controls"/>
    <s v="420.40.70.600-5000.11"/>
    <s v="Salaries Worker's Comp"/>
    <n v="0"/>
    <n v="0"/>
    <n v="0"/>
    <n v="0"/>
    <n v="0"/>
  </r>
  <r>
    <s v="420"/>
    <x v="18"/>
    <x v="2"/>
    <s v="OUTFLOWS"/>
    <s v="40"/>
    <s v="Public Works"/>
    <s v="70"/>
    <s v="Transportation"/>
    <s v="600"/>
    <s v="Traffic Controls"/>
    <s v="420.40.70.600-5100.00"/>
    <s v="Benefits PERS Pool Liability"/>
    <n v="-2000"/>
    <n v="-3000"/>
    <n v="-3103"/>
    <n v="-3000"/>
    <n v="103"/>
  </r>
  <r>
    <s v="420"/>
    <x v="18"/>
    <x v="2"/>
    <s v="OUTFLOWS"/>
    <s v="40"/>
    <s v="Public Works"/>
    <s v="70"/>
    <s v="Transportation"/>
    <s v="600"/>
    <s v="Traffic Controls"/>
    <s v="420.40.70.600-5100.01"/>
    <s v="Benefits Retirement"/>
    <n v="-1000"/>
    <n v="-1000"/>
    <n v="-810"/>
    <n v="-810"/>
    <n v="0"/>
  </r>
  <r>
    <s v="420"/>
    <x v="18"/>
    <x v="2"/>
    <s v="OUTFLOWS"/>
    <s v="40"/>
    <s v="Public Works"/>
    <s v="70"/>
    <s v="Transportation"/>
    <s v="600"/>
    <s v="Traffic Controls"/>
    <s v="420.40.70.600-5100.02"/>
    <s v="Benefits Health Insurance"/>
    <n v="0"/>
    <n v="-2000"/>
    <n v="-2251"/>
    <n v="-2251"/>
    <n v="0"/>
  </r>
  <r>
    <s v="420"/>
    <x v="18"/>
    <x v="2"/>
    <s v="OUTFLOWS"/>
    <s v="40"/>
    <s v="Public Works"/>
    <s v="70"/>
    <s v="Transportation"/>
    <s v="600"/>
    <s v="Traffic Controls"/>
    <s v="420.40.70.600-5100.03"/>
    <s v="Benefits Dental Insurance"/>
    <n v="0"/>
    <n v="0"/>
    <n v="-159"/>
    <n v="-159"/>
    <n v="0"/>
  </r>
  <r>
    <s v="420"/>
    <x v="18"/>
    <x v="2"/>
    <s v="OUTFLOWS"/>
    <s v="40"/>
    <s v="Public Works"/>
    <s v="70"/>
    <s v="Transportation"/>
    <s v="600"/>
    <s v="Traffic Controls"/>
    <s v="420.40.70.600-5100.04"/>
    <s v="Benefits Vision Insurance"/>
    <n v="0"/>
    <n v="0"/>
    <n v="-27"/>
    <n v="-27"/>
    <n v="0"/>
  </r>
  <r>
    <s v="420"/>
    <x v="18"/>
    <x v="2"/>
    <s v="OUTFLOWS"/>
    <s v="40"/>
    <s v="Public Works"/>
    <s v="70"/>
    <s v="Transportation"/>
    <s v="600"/>
    <s v="Traffic Controls"/>
    <s v="420.40.70.600-5100.05"/>
    <s v="Benefits Life Insurance"/>
    <n v="0"/>
    <n v="0"/>
    <n v="-22"/>
    <n v="-22"/>
    <n v="0"/>
  </r>
  <r>
    <s v="420"/>
    <x v="18"/>
    <x v="2"/>
    <s v="OUTFLOWS"/>
    <s v="40"/>
    <s v="Public Works"/>
    <s v="70"/>
    <s v="Transportation"/>
    <s v="600"/>
    <s v="Traffic Controls"/>
    <s v="420.40.70.600-5100.06"/>
    <s v="Benefits Worker's Comp"/>
    <n v="0"/>
    <n v="0"/>
    <n v="-600"/>
    <n v="-1000"/>
    <n v="-400"/>
  </r>
  <r>
    <s v="420"/>
    <x v="18"/>
    <x v="2"/>
    <s v="OUTFLOWS"/>
    <s v="40"/>
    <s v="Public Works"/>
    <s v="70"/>
    <s v="Transportation"/>
    <s v="600"/>
    <s v="Traffic Controls"/>
    <s v="420.40.70.600-5100.07"/>
    <s v="Benefits Long Term Disability"/>
    <n v="0"/>
    <n v="0"/>
    <n v="-109"/>
    <n v="-109"/>
    <n v="0"/>
  </r>
  <r>
    <s v="420"/>
    <x v="18"/>
    <x v="2"/>
    <s v="OUTFLOWS"/>
    <s v="40"/>
    <s v="Public Works"/>
    <s v="70"/>
    <s v="Transportation"/>
    <s v="600"/>
    <s v="Traffic Controls"/>
    <s v="420.40.70.600-5100.08"/>
    <s v="Benefits Deferred Compensation"/>
    <n v="-1000"/>
    <n v="-1000"/>
    <n v="-66"/>
    <n v="-66"/>
    <n v="0"/>
  </r>
  <r>
    <s v="420"/>
    <x v="18"/>
    <x v="2"/>
    <s v="OUTFLOWS"/>
    <s v="40"/>
    <s v="Public Works"/>
    <s v="70"/>
    <s v="Transportation"/>
    <s v="600"/>
    <s v="Traffic Controls"/>
    <s v="420.40.70.600-5100.10"/>
    <s v="Benefits Uniform Allowance"/>
    <n v="0"/>
    <n v="0"/>
    <n v="-6"/>
    <n v="-6"/>
    <n v="0"/>
  </r>
  <r>
    <s v="420"/>
    <x v="18"/>
    <x v="2"/>
    <s v="OUTFLOWS"/>
    <s v="40"/>
    <s v="Public Works"/>
    <s v="70"/>
    <s v="Transportation"/>
    <s v="600"/>
    <s v="Traffic Controls"/>
    <s v="420.40.70.600-5100.11"/>
    <s v="Benefits Medicare"/>
    <n v="0"/>
    <n v="0"/>
    <n v="-185"/>
    <n v="-185"/>
    <n v="0"/>
  </r>
  <r>
    <s v="420"/>
    <x v="18"/>
    <x v="2"/>
    <s v="OUTFLOWS"/>
    <s v="40"/>
    <s v="Public Works"/>
    <s v="70"/>
    <s v="Transportation"/>
    <s v="600"/>
    <s v="Traffic Controls"/>
    <s v="420.40.70.600-5100.12"/>
    <s v="Benefits Annual Physical Exam"/>
    <n v="0"/>
    <n v="0"/>
    <n v="0"/>
    <n v="0"/>
    <n v="0"/>
  </r>
  <r>
    <s v="420"/>
    <x v="18"/>
    <x v="2"/>
    <s v="OUTFLOWS"/>
    <s v="40"/>
    <s v="Public Works"/>
    <s v="70"/>
    <s v="Transportation"/>
    <s v="600"/>
    <s v="Traffic Controls"/>
    <s v="420.40.70.600-5100.15"/>
    <s v="Benefits Cell Phone Allowance"/>
    <n v="0"/>
    <n v="0"/>
    <n v="-54"/>
    <n v="-54"/>
    <n v="0"/>
  </r>
  <r>
    <s v="420"/>
    <x v="18"/>
    <x v="2"/>
    <s v="OUTFLOWS"/>
    <s v="40"/>
    <s v="Public Works"/>
    <s v="70"/>
    <s v="Transportation"/>
    <s v="600"/>
    <s v="Traffic Controls"/>
    <s v="420.40.70.600-5100.17"/>
    <s v="Benefits Other Post Employment Benefits"/>
    <n v="0"/>
    <n v="0"/>
    <n v="-500"/>
    <n v="-500"/>
    <n v="0"/>
  </r>
  <r>
    <s v="420"/>
    <x v="18"/>
    <x v="3"/>
    <s v="OUTFLOWS"/>
    <s v="40"/>
    <s v="Public Works"/>
    <s v="70"/>
    <s v="Transportation"/>
    <s v="600"/>
    <s v="Traffic Controls"/>
    <s v="420.40.70.600-6350.05"/>
    <s v="Maintenance Agreements &amp; Licenses Traffic Control"/>
    <n v="-318000"/>
    <n v="-226000"/>
    <n v="-250000"/>
    <n v="-250000"/>
    <n v="0"/>
  </r>
  <r>
    <s v="420"/>
    <x v="18"/>
    <x v="3"/>
    <s v="OUTFLOWS"/>
    <s v="40"/>
    <s v="Public Works"/>
    <s v="70"/>
    <s v="Transportation"/>
    <s v="600"/>
    <s v="Traffic Controls"/>
    <s v="420.40.70.600-6375.19"/>
    <s v="Operating Fees Highway Signal"/>
    <n v="-13000"/>
    <n v="-18000"/>
    <n v="-25000"/>
    <n v="-25000"/>
    <n v="0"/>
  </r>
  <r>
    <s v="430"/>
    <x v="19"/>
    <x v="0"/>
    <s v="INFLOWS"/>
    <s v="40"/>
    <s v="Public Works"/>
    <s v="70"/>
    <s v="Transportation"/>
    <s v="015"/>
    <s v="Administration/Engineering"/>
    <s v="430.40.70.015-4510.06"/>
    <s v="Charges for Services-Transportation RTIF/SFD"/>
    <n v="1372000"/>
    <n v="2104000"/>
    <n v="1475000"/>
    <n v="1475000"/>
    <n v="0"/>
  </r>
  <r>
    <s v="430"/>
    <x v="19"/>
    <x v="0"/>
    <s v="INFLOWS"/>
    <s v="40"/>
    <s v="Public Works"/>
    <s v="70"/>
    <s v="Transportation"/>
    <s v="015"/>
    <s v="Administration/Engineering"/>
    <s v="430.40.70.015-4510.07"/>
    <s v="Charges for Services-Transportation RTIF/MFD"/>
    <n v="476000"/>
    <n v="194000"/>
    <n v="316000"/>
    <n v="316000"/>
    <n v="0"/>
  </r>
  <r>
    <s v="430"/>
    <x v="19"/>
    <x v="0"/>
    <s v="INFLOWS"/>
    <s v="40"/>
    <s v="Public Works"/>
    <s v="70"/>
    <s v="Transportation"/>
    <s v="015"/>
    <s v="Administration/Engineering"/>
    <s v="430.40.70.015-4510.08"/>
    <s v="Charges for Services-Transportation RTIF/Retail"/>
    <n v="28000"/>
    <n v="185000"/>
    <n v="175000"/>
    <n v="175000"/>
    <n v="0"/>
  </r>
  <r>
    <s v="430"/>
    <x v="19"/>
    <x v="0"/>
    <s v="INFLOWS"/>
    <s v="40"/>
    <s v="Public Works"/>
    <s v="70"/>
    <s v="Transportation"/>
    <s v="015"/>
    <s v="Administration/Engineering"/>
    <s v="430.40.70.015-4510.09"/>
    <s v="Charges for Services-Transportation RTIF/Office"/>
    <n v="15000"/>
    <n v="68000"/>
    <n v="15000"/>
    <n v="15000"/>
    <n v="0"/>
  </r>
  <r>
    <s v="430"/>
    <x v="19"/>
    <x v="0"/>
    <s v="INFLOWS"/>
    <s v="40"/>
    <s v="Public Works"/>
    <s v="70"/>
    <s v="Transportation"/>
    <s v="015"/>
    <s v="Administration/Engineering"/>
    <s v="430.40.70.015-4510.10"/>
    <s v="Charges for Services-Transportation RTIF/Commercial/Industrial"/>
    <n v="2000"/>
    <n v="10000"/>
    <n v="10000"/>
    <n v="10000"/>
    <n v="0"/>
  </r>
  <r>
    <s v="430"/>
    <x v="19"/>
    <x v="0"/>
    <s v="INFLOWS"/>
    <s v="40"/>
    <s v="Public Works"/>
    <s v="70"/>
    <s v="Transportation"/>
    <s v="015"/>
    <s v="Administration/Engineering"/>
    <s v="430.40.70.015-4510.12"/>
    <s v="Charges for Services-Transportation RTIF Warehouse"/>
    <n v="95000"/>
    <n v="1000"/>
    <n v="1000"/>
    <n v="1000"/>
    <n v="0"/>
  </r>
  <r>
    <s v="430"/>
    <x v="19"/>
    <x v="0"/>
    <s v="INFLOWS"/>
    <s v="40"/>
    <s v="Public Works"/>
    <s v="70"/>
    <s v="Transportation"/>
    <s v="015"/>
    <s v="Administration/Engineering"/>
    <s v="430.40.70.015-4700.01"/>
    <s v="Investment Earnings Interest on Investments"/>
    <n v="264000"/>
    <n v="-108000"/>
    <n v="79260"/>
    <n v="79260"/>
    <n v="0"/>
  </r>
  <r>
    <s v="430"/>
    <x v="19"/>
    <x v="0"/>
    <s v="INFLOWS"/>
    <s v="40"/>
    <s v="Public Works"/>
    <s v="70"/>
    <s v="Transportation"/>
    <s v="015"/>
    <s v="Administration/Engineering"/>
    <s v="430.40.70.015-4700.18"/>
    <s v="Investment Earnings RTIF"/>
    <n v="0"/>
    <n v="0"/>
    <n v="0"/>
    <n v="0"/>
    <n v="0"/>
  </r>
  <r>
    <s v="430"/>
    <x v="19"/>
    <x v="0"/>
    <s v="INFLOWS"/>
    <s v="40"/>
    <s v="Public Works"/>
    <s v="70"/>
    <s v="Transportation"/>
    <s v="015"/>
    <s v="Administration/Engineering"/>
    <s v="430.40.70.015-4700.19"/>
    <s v="Investment Earnings Market Value Change"/>
    <n v="0"/>
    <n v="0"/>
    <n v="0"/>
    <n v="0"/>
    <n v="0"/>
  </r>
  <r>
    <s v="430"/>
    <x v="19"/>
    <x v="0"/>
    <s v="INFLOWS"/>
    <s v="40"/>
    <s v="Public Works"/>
    <s v="70"/>
    <s v="Transportation"/>
    <s v="015"/>
    <s v="Administration/Engineering"/>
    <s v="430.40.70.015-4700.21"/>
    <s v="Investment Earnings Unallocated Investment Expense"/>
    <n v="-9000"/>
    <n v="-2000"/>
    <n v="-7930"/>
    <n v="-7930"/>
    <n v="0"/>
  </r>
  <r>
    <s v="430"/>
    <x v="19"/>
    <x v="0"/>
    <s v="INFLOWS"/>
    <s v="40"/>
    <s v="Public Works"/>
    <s v="70"/>
    <s v="Transportation"/>
    <s v="015"/>
    <s v="Administration/Engineering"/>
    <s v="430.40.70.015-4850.07"/>
    <s v="Other Revenue Misc Reimbursement"/>
    <n v="0"/>
    <n v="0"/>
    <n v="0"/>
    <n v="0"/>
    <n v="0"/>
  </r>
  <r>
    <s v="430"/>
    <x v="19"/>
    <x v="3"/>
    <s v="OUTFLOWS"/>
    <s v="40"/>
    <s v="Public Works"/>
    <s v="70"/>
    <s v="Transportation"/>
    <s v="015"/>
    <s v="Administration/Engineering"/>
    <s v="430.40.70.015-6000.01"/>
    <s v="Professional Services General"/>
    <n v="-3000"/>
    <n v="0"/>
    <n v="0"/>
    <n v="0"/>
    <n v="0"/>
  </r>
  <r>
    <s v="430"/>
    <x v="19"/>
    <x v="4"/>
    <s v="OUTFLOWS"/>
    <s v="00"/>
    <s v="Non Departmental"/>
    <s v="00"/>
    <s v="Non Divisional"/>
    <s v="900"/>
    <s v="General"/>
    <s v="430.00.00.900-8150.25"/>
    <s v="Capital Improvements-Transportation McKinley/120 Interchange"/>
    <n v="-38000"/>
    <n v="-1204000"/>
    <n v="-18098031"/>
    <n v="-18098031"/>
    <n v="0"/>
  </r>
  <r>
    <s v="430"/>
    <x v="19"/>
    <x v="4"/>
    <s v="OUTFLOWS"/>
    <s v="00"/>
    <s v="Non Departmental"/>
    <s v="00"/>
    <s v="Non Divisional"/>
    <s v="900"/>
    <s v="General"/>
    <s v="430.00.00.900-8150.35"/>
    <s v="Capital Improvements-Transportation Airport Way Widening"/>
    <n v="-44000"/>
    <n v="-10000"/>
    <n v="0"/>
    <n v="0"/>
    <n v="0"/>
  </r>
  <r>
    <s v="440"/>
    <x v="20"/>
    <x v="0"/>
    <s v="INFLOWS"/>
    <s v="40"/>
    <s v="Public Works"/>
    <s v="70"/>
    <s v="Transportation"/>
    <s v="015"/>
    <s v="Administration/Engineering"/>
    <s v="440.40.70.015-4400.17"/>
    <s v="Intergovernmental Revenues Measure K Flexible Congestion"/>
    <n v="0"/>
    <n v="0"/>
    <n v="0"/>
    <n v="0"/>
    <n v="0"/>
  </r>
  <r>
    <s v="440"/>
    <x v="20"/>
    <x v="0"/>
    <s v="INFLOWS"/>
    <s v="40"/>
    <s v="Public Works"/>
    <s v="70"/>
    <s v="Transportation"/>
    <s v="015"/>
    <s v="Administration/Engineering"/>
    <s v="440.40.70.015-4400.20"/>
    <s v="Intergovernmental Revenues Measure K South Union Rd"/>
    <n v="0"/>
    <n v="4113000"/>
    <n v="0"/>
    <n v="0"/>
    <n v="0"/>
  </r>
  <r>
    <s v="440"/>
    <x v="20"/>
    <x v="0"/>
    <s v="INFLOWS"/>
    <s v="40"/>
    <s v="Public Works"/>
    <s v="70"/>
    <s v="Transportation"/>
    <s v="015"/>
    <s v="Administration/Engineering"/>
    <s v="440.40.70.015-4400.21"/>
    <s v="Intergovernmental Revenues Measure K Bikeway Program"/>
    <n v="0"/>
    <n v="0"/>
    <n v="0"/>
    <n v="0"/>
    <n v="0"/>
  </r>
  <r>
    <s v="440"/>
    <x v="20"/>
    <x v="0"/>
    <s v="INFLOWS"/>
    <s v="40"/>
    <s v="Public Works"/>
    <s v="70"/>
    <s v="Transportation"/>
    <s v="015"/>
    <s v="Administration/Engineering"/>
    <s v="440.40.70.015-4400.23"/>
    <s v="Intergovernmental Revenues Measure K Local Street Repair"/>
    <n v="1250000"/>
    <n v="905000"/>
    <n v="1466650"/>
    <n v="1466650"/>
    <n v="0"/>
  </r>
  <r>
    <s v="440"/>
    <x v="20"/>
    <x v="0"/>
    <s v="INFLOWS"/>
    <s v="40"/>
    <s v="Public Works"/>
    <s v="70"/>
    <s v="Transportation"/>
    <s v="015"/>
    <s v="Administration/Engineering"/>
    <s v="440.40.70.015-4400.24"/>
    <s v="Intergovernmental Revenues Measure K Roadway Safety"/>
    <n v="204000"/>
    <n v="397000"/>
    <n v="0"/>
    <n v="0"/>
    <n v="0"/>
  </r>
  <r>
    <s v="440"/>
    <x v="20"/>
    <x v="0"/>
    <s v="INFLOWS"/>
    <s v="40"/>
    <s v="Public Works"/>
    <s v="70"/>
    <s v="Transportation"/>
    <s v="015"/>
    <s v="Administration/Engineering"/>
    <s v="440.40.70.015-4700.01"/>
    <s v="Investment Earnings Interest on Investments"/>
    <n v="125000"/>
    <n v="-51000"/>
    <n v="37670"/>
    <n v="37670"/>
    <n v="0"/>
  </r>
  <r>
    <s v="440"/>
    <x v="20"/>
    <x v="0"/>
    <s v="INFLOWS"/>
    <s v="40"/>
    <s v="Public Works"/>
    <s v="70"/>
    <s v="Transportation"/>
    <s v="015"/>
    <s v="Administration/Engineering"/>
    <s v="440.40.70.015-4700.19"/>
    <s v="Investment Earnings Market Value Change"/>
    <n v="0"/>
    <n v="0"/>
    <n v="0"/>
    <n v="0"/>
    <n v="0"/>
  </r>
  <r>
    <s v="440"/>
    <x v="20"/>
    <x v="0"/>
    <s v="INFLOWS"/>
    <s v="40"/>
    <s v="Public Works"/>
    <s v="70"/>
    <s v="Transportation"/>
    <s v="015"/>
    <s v="Administration/Engineering"/>
    <s v="440.40.70.015-4700.21"/>
    <s v="Investment Earnings Unallocated Investment Expense"/>
    <n v="-4000"/>
    <n v="-1000"/>
    <n v="-3770"/>
    <n v="-3770"/>
    <n v="0"/>
  </r>
  <r>
    <s v="440"/>
    <x v="20"/>
    <x v="0"/>
    <s v="INFLOWS"/>
    <s v="40"/>
    <s v="Public Works"/>
    <s v="70"/>
    <s v="Transportation"/>
    <s v="015"/>
    <s v="Administration/Engineering"/>
    <s v="440.40.70.015-4850.07"/>
    <s v="Other Revenue Misc Reimbursement"/>
    <n v="0"/>
    <n v="0"/>
    <n v="0"/>
    <n v="0"/>
    <n v="0"/>
  </r>
  <r>
    <s v="440"/>
    <x v="20"/>
    <x v="1"/>
    <s v="OUTFLOWS"/>
    <s v="40"/>
    <s v="Public Works"/>
    <s v="70"/>
    <s v="Transportation"/>
    <s v="015"/>
    <s v="Administration/Engineering"/>
    <s v="440.40.70.015-4900.48"/>
    <s v="Transfers In Subsidized Street Project"/>
    <n v="0"/>
    <n v="0"/>
    <n v="0"/>
    <n v="0"/>
    <n v="0"/>
  </r>
  <r>
    <s v="440"/>
    <x v="20"/>
    <x v="3"/>
    <s v="OUTFLOWS"/>
    <s v="00"/>
    <s v="Non Departmental"/>
    <s v="00"/>
    <s v="Non Divisional"/>
    <s v="900"/>
    <s v="General"/>
    <s v="440.00.00.900-6410.01"/>
    <s v="Repairs &amp; Maintenance-Transportation Pavement"/>
    <n v="0"/>
    <n v="0"/>
    <n v="0"/>
    <n v="0"/>
    <n v="0"/>
  </r>
  <r>
    <s v="440"/>
    <x v="20"/>
    <x v="3"/>
    <s v="OUTFLOWS"/>
    <s v="00"/>
    <s v="Non Departmental"/>
    <s v="00"/>
    <s v="Non Divisional"/>
    <s v="900"/>
    <s v="General"/>
    <s v="440.00.00.900-6410.02"/>
    <s v="Repairs &amp; Maintenance-Transportation Slurry/Overlay"/>
    <n v="0"/>
    <n v="0"/>
    <n v="0"/>
    <n v="0"/>
    <n v="0"/>
  </r>
  <r>
    <s v="440"/>
    <x v="20"/>
    <x v="4"/>
    <s v="OUTFLOWS"/>
    <s v="00"/>
    <s v="Non Departmental"/>
    <s v="00"/>
    <s v="Non Divisional"/>
    <s v="900"/>
    <s v="General"/>
    <s v="440.00.00.900-8150.22"/>
    <s v="Capital Improvements-Transportation Hwy 99/E Yosemite Interchange Im"/>
    <n v="0"/>
    <n v="0"/>
    <n v="0"/>
    <n v="0"/>
    <n v="0"/>
  </r>
  <r>
    <s v="440"/>
    <x v="20"/>
    <x v="4"/>
    <s v="OUTFLOWS"/>
    <s v="00"/>
    <s v="Non Departmental"/>
    <s v="00"/>
    <s v="Non Divisional"/>
    <s v="900"/>
    <s v="General"/>
    <s v="440.00.00.900-8150.35"/>
    <s v="Capital Improvements-Transportation Airport Way Pavement Imp."/>
    <n v="-6000"/>
    <n v="0"/>
    <n v="-7121918"/>
    <n v="-4138228.0000999998"/>
    <n v="2983689.9999000002"/>
  </r>
  <r>
    <s v="440"/>
    <x v="20"/>
    <x v="4"/>
    <s v="OUTFLOWS"/>
    <s v="00"/>
    <s v="Non Departmental"/>
    <s v="00"/>
    <s v="Non Divisional"/>
    <s v="900"/>
    <s v="General"/>
    <s v="440.00.00.900-8150.36"/>
    <s v="Capital Improvements-Transportation Louise Avenue Prop 1B"/>
    <n v="0"/>
    <n v="0"/>
    <n v="0"/>
    <n v="0"/>
    <n v="0"/>
  </r>
  <r>
    <s v="440"/>
    <x v="20"/>
    <x v="4"/>
    <s v="OUTFLOWS"/>
    <s v="00"/>
    <s v="Non Departmental"/>
    <s v="00"/>
    <s v="Non Divisional"/>
    <s v="900"/>
    <s v="General"/>
    <s v="440.00.00.900-8150.41"/>
    <s v="Capital Improvements-Transportation Interchanges"/>
    <n v="-1581000"/>
    <n v="-5290000"/>
    <n v="-7700000"/>
    <n v="-7700000"/>
    <n v="0"/>
  </r>
  <r>
    <s v="440"/>
    <x v="20"/>
    <x v="4"/>
    <s v="OUTFLOWS"/>
    <s v="00"/>
    <s v="Non Departmental"/>
    <s v="00"/>
    <s v="Non Divisional"/>
    <s v="900"/>
    <s v="General"/>
    <s v="440.00.00.900-8150.99"/>
    <s v="Capital Improvements-Transportation General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01"/>
    <s v="Salaries Regular"/>
    <n v="-38000"/>
    <n v="-1300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02"/>
    <s v="Salaries Part Time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03"/>
    <s v="Salaries Overtime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06"/>
    <s v="Salaries Out of Class"/>
    <n v="-200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08"/>
    <s v="Salaries Longevity Pay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10"/>
    <s v="Salaries Furloughs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000.12"/>
    <s v="Salaries Compensated Absences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0"/>
    <s v="Benefits PERS Pool Liability"/>
    <n v="-8000"/>
    <n v="-200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1"/>
    <s v="Benefits Retirement"/>
    <n v="-2000"/>
    <n v="-100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2"/>
    <s v="Benefits Health Insurance"/>
    <n v="-5000"/>
    <n v="-200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3"/>
    <s v="Benefits Dental Insurance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4"/>
    <s v="Benefits Vision Insurance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5"/>
    <s v="Benefits Life Insurance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06"/>
    <s v="Benefits Worker's Comp"/>
    <n v="-1000"/>
    <n v="-1000"/>
    <n v="-1200"/>
    <n v="-2000"/>
    <n v="-800"/>
  </r>
  <r>
    <s v="440"/>
    <x v="20"/>
    <x v="2"/>
    <s v="OUTFLOWS"/>
    <s v="40"/>
    <s v="Public Works"/>
    <s v="50"/>
    <s v="Administration"/>
    <s v="001"/>
    <s v="Administration"/>
    <s v="440.40.50.001-5100.07"/>
    <s v="Benefits Long Term Disability"/>
    <n v="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11"/>
    <s v="Benefits Medicare"/>
    <n v="-1000"/>
    <n v="0"/>
    <n v="0"/>
    <n v="0"/>
    <n v="0"/>
  </r>
  <r>
    <s v="440"/>
    <x v="20"/>
    <x v="2"/>
    <s v="OUTFLOWS"/>
    <s v="40"/>
    <s v="Public Works"/>
    <s v="50"/>
    <s v="Administration"/>
    <s v="001"/>
    <s v="Administration"/>
    <s v="440.40.50.001-5100.15"/>
    <s v="Benefits Cell Phone Allowance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000.01"/>
    <s v="Salaries Regular"/>
    <n v="-45000"/>
    <n v="-26000"/>
    <n v="-17971"/>
    <n v="-17971"/>
    <n v="0"/>
  </r>
  <r>
    <s v="440"/>
    <x v="20"/>
    <x v="2"/>
    <s v="OUTFLOWS"/>
    <s v="40"/>
    <s v="Public Works"/>
    <s v="70"/>
    <s v="Transportation"/>
    <s v="015"/>
    <s v="Administration/Engineering"/>
    <s v="440.40.70.015-5000.03"/>
    <s v="Salaries Overtime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000.04"/>
    <s v="Salaries Holiday Pay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000.06"/>
    <s v="Salaries Out of Class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000.07"/>
    <s v="Salaries Admin Leave Pay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000.08"/>
    <s v="Salaries Longevity Pay"/>
    <n v="0"/>
    <n v="0"/>
    <n v="-220"/>
    <n v="-220"/>
    <n v="0"/>
  </r>
  <r>
    <s v="440"/>
    <x v="20"/>
    <x v="2"/>
    <s v="OUTFLOWS"/>
    <s v="40"/>
    <s v="Public Works"/>
    <s v="70"/>
    <s v="Transportation"/>
    <s v="015"/>
    <s v="Administration/Engineering"/>
    <s v="440.40.70.015-5000.10"/>
    <s v="Salaries Furloughs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000.12"/>
    <s v="Salaries Compensated Absences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100.00"/>
    <s v="Benefits PERS Pool Liability"/>
    <n v="-9000"/>
    <n v="-6000"/>
    <n v="-3803"/>
    <n v="-5000"/>
    <n v="-1197"/>
  </r>
  <r>
    <s v="440"/>
    <x v="20"/>
    <x v="2"/>
    <s v="OUTFLOWS"/>
    <s v="40"/>
    <s v="Public Works"/>
    <s v="70"/>
    <s v="Transportation"/>
    <s v="015"/>
    <s v="Administration/Engineering"/>
    <s v="440.40.70.015-5100.01"/>
    <s v="Benefits Retirement"/>
    <n v="-5000"/>
    <n v="-3000"/>
    <n v="-2138"/>
    <n v="-2138"/>
    <n v="0"/>
  </r>
  <r>
    <s v="440"/>
    <x v="20"/>
    <x v="2"/>
    <s v="OUTFLOWS"/>
    <s v="40"/>
    <s v="Public Works"/>
    <s v="70"/>
    <s v="Transportation"/>
    <s v="015"/>
    <s v="Administration/Engineering"/>
    <s v="440.40.70.015-5100.02"/>
    <s v="Benefits Health Insurance"/>
    <n v="-6000"/>
    <n v="-3000"/>
    <n v="-1861"/>
    <n v="-1861"/>
    <n v="0"/>
  </r>
  <r>
    <s v="440"/>
    <x v="20"/>
    <x v="2"/>
    <s v="OUTFLOWS"/>
    <s v="40"/>
    <s v="Public Works"/>
    <s v="70"/>
    <s v="Transportation"/>
    <s v="015"/>
    <s v="Administration/Engineering"/>
    <s v="440.40.70.015-5100.03"/>
    <s v="Benefits Dental Insurance"/>
    <n v="-1000"/>
    <n v="0"/>
    <n v="-264"/>
    <n v="-264"/>
    <n v="0"/>
  </r>
  <r>
    <s v="440"/>
    <x v="20"/>
    <x v="2"/>
    <s v="OUTFLOWS"/>
    <s v="40"/>
    <s v="Public Works"/>
    <s v="70"/>
    <s v="Transportation"/>
    <s v="015"/>
    <s v="Administration/Engineering"/>
    <s v="440.40.70.015-5100.04"/>
    <s v="Benefits Vision Insurance"/>
    <n v="0"/>
    <n v="0"/>
    <n v="-43"/>
    <n v="-43"/>
    <n v="0"/>
  </r>
  <r>
    <s v="440"/>
    <x v="20"/>
    <x v="2"/>
    <s v="OUTFLOWS"/>
    <s v="40"/>
    <s v="Public Works"/>
    <s v="70"/>
    <s v="Transportation"/>
    <s v="015"/>
    <s v="Administration/Engineering"/>
    <s v="440.40.70.015-5100.05"/>
    <s v="Benefits Life Insurance"/>
    <n v="0"/>
    <n v="0"/>
    <n v="-34"/>
    <n v="-34"/>
    <n v="0"/>
  </r>
  <r>
    <s v="440"/>
    <x v="20"/>
    <x v="2"/>
    <s v="OUTFLOWS"/>
    <s v="40"/>
    <s v="Public Works"/>
    <s v="70"/>
    <s v="Transportation"/>
    <s v="015"/>
    <s v="Administration/Engineering"/>
    <s v="440.40.70.015-5100.06"/>
    <s v="Benefits Worker's Comp"/>
    <n v="-4000"/>
    <n v="-4000"/>
    <n v="-4800"/>
    <n v="-6000"/>
    <n v="-1200"/>
  </r>
  <r>
    <s v="440"/>
    <x v="20"/>
    <x v="2"/>
    <s v="OUTFLOWS"/>
    <s v="40"/>
    <s v="Public Works"/>
    <s v="70"/>
    <s v="Transportation"/>
    <s v="015"/>
    <s v="Administration/Engineering"/>
    <s v="440.40.70.015-5100.07"/>
    <s v="Benefits Long Term Disability"/>
    <n v="0"/>
    <n v="0"/>
    <n v="-39"/>
    <n v="-39"/>
    <n v="0"/>
  </r>
  <r>
    <s v="440"/>
    <x v="20"/>
    <x v="2"/>
    <s v="OUTFLOWS"/>
    <s v="40"/>
    <s v="Public Works"/>
    <s v="70"/>
    <s v="Transportation"/>
    <s v="015"/>
    <s v="Administration/Engineering"/>
    <s v="440.40.70.015-5100.08"/>
    <s v="Benefits Deferred Compensation"/>
    <n v="0"/>
    <n v="-1000"/>
    <n v="-360"/>
    <n v="-360"/>
    <n v="0"/>
  </r>
  <r>
    <s v="440"/>
    <x v="20"/>
    <x v="2"/>
    <s v="OUTFLOWS"/>
    <s v="40"/>
    <s v="Public Works"/>
    <s v="70"/>
    <s v="Transportation"/>
    <s v="015"/>
    <s v="Administration/Engineering"/>
    <s v="440.40.70.015-5100.10"/>
    <s v="Benefits Uniform Allowance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100.11"/>
    <s v="Benefits Medicare"/>
    <n v="-1000"/>
    <n v="0"/>
    <n v="-271"/>
    <n v="-271"/>
    <n v="0"/>
  </r>
  <r>
    <s v="440"/>
    <x v="20"/>
    <x v="2"/>
    <s v="OUTFLOWS"/>
    <s v="40"/>
    <s v="Public Works"/>
    <s v="70"/>
    <s v="Transportation"/>
    <s v="015"/>
    <s v="Administration/Engineering"/>
    <s v="440.40.70.015-5100.12"/>
    <s v="Benefits Annual Physical Exam"/>
    <n v="0"/>
    <n v="0"/>
    <n v="0"/>
    <n v="0"/>
    <n v="0"/>
  </r>
  <r>
    <s v="440"/>
    <x v="20"/>
    <x v="2"/>
    <s v="OUTFLOWS"/>
    <s v="40"/>
    <s v="Public Works"/>
    <s v="70"/>
    <s v="Transportation"/>
    <s v="015"/>
    <s v="Administration/Engineering"/>
    <s v="440.40.70.015-5100.15"/>
    <s v="Benefits Cell Phone Allowance"/>
    <n v="0"/>
    <n v="0"/>
    <n v="-84"/>
    <n v="-84"/>
    <n v="0"/>
  </r>
  <r>
    <s v="440"/>
    <x v="20"/>
    <x v="2"/>
    <s v="OUTFLOWS"/>
    <s v="40"/>
    <s v="Public Works"/>
    <s v="70"/>
    <s v="Transportation"/>
    <s v="015"/>
    <s v="Administration/Engineering"/>
    <s v="440.40.70.015-5100.17"/>
    <s v="Benefits Other Post Employment Benefits"/>
    <n v="-1000"/>
    <n v="-1000"/>
    <n v="-1500"/>
    <n v="-1500"/>
    <n v="0"/>
  </r>
  <r>
    <s v="440"/>
    <x v="20"/>
    <x v="3"/>
    <s v="OUTFLOWS"/>
    <s v="40"/>
    <s v="Public Works"/>
    <s v="70"/>
    <s v="Transportation"/>
    <s v="015"/>
    <s v="Administration/Engineering"/>
    <s v="440.40.70.015-6000.01"/>
    <s v="Professional Services General"/>
    <n v="-155000"/>
    <n v="-83000"/>
    <n v="0"/>
    <n v="0"/>
    <n v="0"/>
  </r>
  <r>
    <s v="440"/>
    <x v="20"/>
    <x v="3"/>
    <s v="OUTFLOWS"/>
    <s v="40"/>
    <s v="Public Works"/>
    <s v="70"/>
    <s v="Transportation"/>
    <s v="015"/>
    <s v="Administration/Engineering"/>
    <s v="440.40.70.015-6500.04"/>
    <s v="Claims &amp; Insurance Insurance Premiums"/>
    <n v="-5000"/>
    <n v="-5000"/>
    <n v="-6000"/>
    <n v="-6000"/>
    <n v="0"/>
  </r>
  <r>
    <s v="440"/>
    <x v="20"/>
    <x v="3"/>
    <s v="OUTFLOWS"/>
    <s v="40"/>
    <s v="Public Works"/>
    <s v="70"/>
    <s v="Transportation"/>
    <s v="015"/>
    <s v="Administration/Engineering"/>
    <s v="440.40.70.015-6600.04"/>
    <s v="Administrative Expenses Training/Conferences"/>
    <n v="0"/>
    <n v="0"/>
    <n v="0"/>
    <n v="0"/>
    <n v="0"/>
  </r>
  <r>
    <s v="440"/>
    <x v="20"/>
    <x v="3"/>
    <s v="OUTFLOWS"/>
    <s v="40"/>
    <s v="Public Works"/>
    <s v="70"/>
    <s v="Transportation"/>
    <s v="015"/>
    <s v="Administration/Engineering"/>
    <s v="440.40.70.015-6600.07"/>
    <s v="Administrative Expenses Employee Recruitment"/>
    <n v="0"/>
    <n v="0"/>
    <n v="0"/>
    <n v="0"/>
    <n v="0"/>
  </r>
  <r>
    <s v="440"/>
    <x v="20"/>
    <x v="3"/>
    <s v="OUTFLOWS"/>
    <s v="40"/>
    <s v="Public Works"/>
    <s v="70"/>
    <s v="Transportation"/>
    <s v="015"/>
    <s v="Administration/Engineering"/>
    <s v="440.40.70.015-6600.26"/>
    <s v="Administrative Expenses Support Services-IT"/>
    <n v="-5000"/>
    <n v="-5000"/>
    <n v="-4740"/>
    <n v="-4740"/>
    <n v="0"/>
  </r>
  <r>
    <s v="440"/>
    <x v="20"/>
    <x v="3"/>
    <s v="OUTFLOWS"/>
    <s v="40"/>
    <s v="Public Works"/>
    <s v="70"/>
    <s v="Transportation"/>
    <s v="015"/>
    <s v="Administration/Engineering"/>
    <s v="440.40.70.015-6600.36"/>
    <s v="Administrative Expenses IT Fund Contribution"/>
    <n v="-5000"/>
    <n v="-5000"/>
    <n v="-4900"/>
    <n v="-11000"/>
    <n v="-6100"/>
  </r>
  <r>
    <s v="440"/>
    <x v="20"/>
    <x v="3"/>
    <s v="OUTFLOWS"/>
    <s v="40"/>
    <s v="Public Works"/>
    <s v="70"/>
    <s v="Transportation"/>
    <s v="570"/>
    <s v="Streets"/>
    <s v="440.40.70.570-6400.10"/>
    <s v="Repairs &amp; Maintenance Pavement"/>
    <n v="0"/>
    <n v="0"/>
    <n v="0"/>
    <n v="0"/>
    <n v="0"/>
  </r>
  <r>
    <s v="440"/>
    <x v="20"/>
    <x v="3"/>
    <s v="OUTFLOWS"/>
    <s v="40"/>
    <s v="Public Works"/>
    <s v="70"/>
    <s v="Transportation"/>
    <s v="570"/>
    <s v="Streets"/>
    <s v="440.40.70.570-6410.02"/>
    <s v="Repairs &amp; Maintenance-Transportation Slurry/Overlay"/>
    <n v="-283000"/>
    <n v="-162000"/>
    <n v="-466799"/>
    <n v="-466799"/>
    <n v="0"/>
  </r>
  <r>
    <s v="440"/>
    <x v="20"/>
    <x v="2"/>
    <s v="OUTFLOWS"/>
    <s v="45"/>
    <s v="Engineering"/>
    <s v="41"/>
    <s v="Capital Improvement"/>
    <s v="000"/>
    <s v="No Program"/>
    <s v="440.45.41.000-5000.01"/>
    <s v="Salaries Regular"/>
    <n v="0"/>
    <n v="-4800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000.03"/>
    <s v="Salaries Overtime"/>
    <n v="0"/>
    <n v="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0"/>
    <s v="Benefits PERS Pool Liability"/>
    <n v="0"/>
    <n v="-1000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1"/>
    <s v="Benefits Retirement"/>
    <n v="0"/>
    <n v="-400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2"/>
    <s v="Benefits Health Insurance"/>
    <n v="0"/>
    <n v="-700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3"/>
    <s v="Benefits Dental Insurance"/>
    <n v="0"/>
    <n v="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4"/>
    <s v="Benefits Vision Insurance"/>
    <n v="0"/>
    <n v="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5"/>
    <s v="Benefits Life Insurance"/>
    <n v="0"/>
    <n v="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7"/>
    <s v="Benefits Long Term Disability"/>
    <n v="0"/>
    <n v="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08"/>
    <s v="Benefits Deferred Compensation"/>
    <n v="0"/>
    <n v="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11"/>
    <s v="Benefits Medicare"/>
    <n v="0"/>
    <n v="-1000"/>
    <n v="0"/>
    <n v="0"/>
    <n v="0"/>
  </r>
  <r>
    <s v="440"/>
    <x v="20"/>
    <x v="2"/>
    <s v="OUTFLOWS"/>
    <s v="45"/>
    <s v="Engineering"/>
    <s v="41"/>
    <s v="Capital Improvement"/>
    <s v="000"/>
    <s v="No Program"/>
    <s v="440.45.41.000-5100.15"/>
    <s v="Benefits Cell Phone Allowance"/>
    <n v="0"/>
    <n v="0"/>
    <n v="0"/>
    <n v="0"/>
    <n v="0"/>
  </r>
  <r>
    <s v="440"/>
    <x v="20"/>
    <x v="4"/>
    <s v="OUTFLOWS"/>
    <s v="45"/>
    <s v="Engineering"/>
    <s v="41"/>
    <s v="Capital Improvement"/>
    <s v="000"/>
    <s v="No Program"/>
    <s v="440.45.41.000-7000.99"/>
    <s v="Capital Outlay General"/>
    <n v="0"/>
    <n v="0"/>
    <n v="-775000"/>
    <n v="-775000"/>
    <n v="0"/>
  </r>
  <r>
    <s v="460"/>
    <x v="21"/>
    <x v="0"/>
    <s v="INFLOWS"/>
    <s v="40"/>
    <s v="Public Works"/>
    <s v="50"/>
    <s v="Administration"/>
    <s v="001"/>
    <s v="Administration"/>
    <s v="460.40.50.001-4850.13"/>
    <s v="Other Revenue Rebates"/>
    <n v="0"/>
    <n v="0"/>
    <n v="0"/>
    <n v="0"/>
    <n v="0"/>
  </r>
  <r>
    <s v="460"/>
    <x v="21"/>
    <x v="0"/>
    <s v="INFLOWS"/>
    <s v="40"/>
    <s v="Public Works"/>
    <s v="70"/>
    <s v="Transportation"/>
    <s v="015"/>
    <s v="Administration/Engineering"/>
    <s v="460.40.70.015-4475.17"/>
    <s v="Intergovernmental Grants-State/County TDA-Ped &amp; Bike"/>
    <n v="0"/>
    <n v="0"/>
    <n v="0"/>
    <n v="0"/>
    <n v="0"/>
  </r>
  <r>
    <s v="460"/>
    <x v="21"/>
    <x v="0"/>
    <s v="INFLOWS"/>
    <s v="40"/>
    <s v="Public Works"/>
    <s v="70"/>
    <s v="Transportation"/>
    <s v="015"/>
    <s v="Administration/Engineering"/>
    <s v="460.40.70.015-4475.18"/>
    <s v="Intergovernmental Grants-State/County TDA-Streets &amp; Roads"/>
    <n v="0"/>
    <n v="2443000"/>
    <n v="2775000"/>
    <n v="2775000"/>
    <n v="0"/>
  </r>
  <r>
    <s v="460"/>
    <x v="21"/>
    <x v="0"/>
    <s v="INFLOWS"/>
    <s v="40"/>
    <s v="Public Works"/>
    <s v="70"/>
    <s v="Transportation"/>
    <s v="015"/>
    <s v="Administration/Engineering"/>
    <s v="460.40.70.015-4700.01"/>
    <s v="Investment Earnings Interest on Investments"/>
    <n v="181000"/>
    <n v="-70000"/>
    <n v="55310"/>
    <n v="55310"/>
    <n v="0"/>
  </r>
  <r>
    <s v="460"/>
    <x v="21"/>
    <x v="0"/>
    <s v="INFLOWS"/>
    <s v="40"/>
    <s v="Public Works"/>
    <s v="70"/>
    <s v="Transportation"/>
    <s v="015"/>
    <s v="Administration/Engineering"/>
    <s v="460.40.70.015-4700.19"/>
    <s v="Investment Earnings Market Value Change"/>
    <n v="0"/>
    <n v="0"/>
    <n v="0"/>
    <n v="0"/>
    <n v="0"/>
  </r>
  <r>
    <s v="460"/>
    <x v="21"/>
    <x v="0"/>
    <s v="INFLOWS"/>
    <s v="40"/>
    <s v="Public Works"/>
    <s v="70"/>
    <s v="Transportation"/>
    <s v="015"/>
    <s v="Administration/Engineering"/>
    <s v="460.40.70.015-4700.21"/>
    <s v="Investment Earnings Unallocated Investment Expense"/>
    <n v="-6000"/>
    <n v="-2000"/>
    <n v="-5530"/>
    <n v="-5530"/>
    <n v="0"/>
  </r>
  <r>
    <s v="460"/>
    <x v="21"/>
    <x v="0"/>
    <s v="INFLOWS"/>
    <s v="40"/>
    <s v="Public Works"/>
    <s v="70"/>
    <s v="Transportation"/>
    <s v="015"/>
    <s v="Administration/Engineering"/>
    <s v="460.40.70.015-4850.07"/>
    <s v="Other Revenue Misc Reimbursement"/>
    <n v="0"/>
    <n v="0"/>
    <n v="0"/>
    <n v="0"/>
    <n v="0"/>
  </r>
  <r>
    <s v="460"/>
    <x v="21"/>
    <x v="0"/>
    <s v="INFLOWS"/>
    <s v="40"/>
    <s v="Public Works"/>
    <s v="70"/>
    <s v="Transportation"/>
    <s v="015"/>
    <s v="Administration/Engineering"/>
    <s v="460.40.70.015-4850.12"/>
    <s v="Other Revenue Miscellaneous Receipts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000.01"/>
    <s v="Salaries Regular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000.07"/>
    <s v="Salaries Admin Leave Pay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000.10"/>
    <s v="Salaries Furloughs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000.12"/>
    <s v="Salaries Compensated Absences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1"/>
    <s v="Benefits Retirement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2"/>
    <s v="Benefits Health Insurance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3"/>
    <s v="Benefits Dental Insurance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4"/>
    <s v="Benefits Vision Insurance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5"/>
    <s v="Benefits Life Insurance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6"/>
    <s v="Benefits Worker's Comp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07"/>
    <s v="Benefits Long Term Disability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11"/>
    <s v="Benefits Medicare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15"/>
    <s v="Benefits Cell Phone Allowance"/>
    <n v="0"/>
    <n v="0"/>
    <n v="0"/>
    <n v="0"/>
    <n v="0"/>
  </r>
  <r>
    <s v="460"/>
    <x v="21"/>
    <x v="2"/>
    <s v="OUTFLOWS"/>
    <s v="40"/>
    <s v="Public Works"/>
    <s v="50"/>
    <s v="Administration"/>
    <s v="001"/>
    <s v="Administration"/>
    <s v="460.40.50.001-5100.17"/>
    <s v="Benefits Other Post Employment Benefits"/>
    <n v="-2000"/>
    <n v="-2000"/>
    <n v="-2000"/>
    <n v="-2000"/>
    <n v="0"/>
  </r>
  <r>
    <s v="460"/>
    <x v="21"/>
    <x v="2"/>
    <s v="OUTFLOWS"/>
    <s v="40"/>
    <s v="Public Works"/>
    <s v="70"/>
    <s v="Transportation"/>
    <s v="015"/>
    <s v="Administration/Engineering"/>
    <s v="460.40.70.015-5000.01"/>
    <s v="Salaries Regular"/>
    <n v="-29000"/>
    <n v="-700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000.02"/>
    <s v="Salaries Part Time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000.03"/>
    <s v="Salaries Overtime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000.10"/>
    <s v="Salaries Furloughs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0"/>
    <s v="Benefits PERS Pool Liability"/>
    <n v="-6000"/>
    <n v="-100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1"/>
    <s v="Benefits Retirement"/>
    <n v="-3000"/>
    <n v="-100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2"/>
    <s v="Benefits Health Insurance"/>
    <n v="-5000"/>
    <n v="-200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3"/>
    <s v="Benefits Dental Insurance"/>
    <n v="-100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4"/>
    <s v="Benefits Vision Insurance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5"/>
    <s v="Benefits Life Insurance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6"/>
    <s v="Benefits Worker's Comp"/>
    <n v="-1000"/>
    <n v="-1000"/>
    <n v="-1800"/>
    <n v="-2000"/>
    <n v="-200"/>
  </r>
  <r>
    <s v="460"/>
    <x v="21"/>
    <x v="2"/>
    <s v="OUTFLOWS"/>
    <s v="40"/>
    <s v="Public Works"/>
    <s v="70"/>
    <s v="Transportation"/>
    <s v="015"/>
    <s v="Administration/Engineering"/>
    <s v="460.40.70.015-5100.07"/>
    <s v="Benefits Long Term Disability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08"/>
    <s v="Benefits Deferred Compensation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11"/>
    <s v="Benefits Medicare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15"/>
    <s v="Benefits Cell Phone Allowance"/>
    <n v="0"/>
    <n v="0"/>
    <n v="0"/>
    <n v="0"/>
    <n v="0"/>
  </r>
  <r>
    <s v="460"/>
    <x v="21"/>
    <x v="2"/>
    <s v="OUTFLOWS"/>
    <s v="40"/>
    <s v="Public Works"/>
    <s v="70"/>
    <s v="Transportation"/>
    <s v="015"/>
    <s v="Administration/Engineering"/>
    <s v="460.40.70.015-5100.17"/>
    <s v="Benefits Other Post Employment Benefits"/>
    <n v="-8000"/>
    <n v="-7000"/>
    <n v="-7500"/>
    <n v="-7500"/>
    <n v="0"/>
  </r>
  <r>
    <s v="460"/>
    <x v="21"/>
    <x v="3"/>
    <s v="OUTFLOWS"/>
    <s v="40"/>
    <s v="Public Works"/>
    <s v="70"/>
    <s v="Transportation"/>
    <s v="015"/>
    <s v="Administration/Engineering"/>
    <s v="460.40.70.015-6000.01"/>
    <s v="Professional Services General"/>
    <n v="-53000"/>
    <n v="-4400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100.01"/>
    <s v="Utilities Electric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200.02"/>
    <s v="Supplies Special Department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200.09"/>
    <s v="Supplies Data Processing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280.05"/>
    <s v="Supplies-Public Works Traffic Signs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300.01"/>
    <s v="Dues &amp; Subscriptions Memberships"/>
    <n v="-3000"/>
    <n v="-3000"/>
    <n v="-2500"/>
    <n v="-2500"/>
    <n v="0"/>
  </r>
  <r>
    <s v="460"/>
    <x v="21"/>
    <x v="3"/>
    <s v="OUTFLOWS"/>
    <s v="40"/>
    <s v="Public Works"/>
    <s v="70"/>
    <s v="Transportation"/>
    <s v="015"/>
    <s v="Administration/Engineering"/>
    <s v="460.40.70.015-6350.01"/>
    <s v="Maintenance Agreements &amp; Licenses License/Software Maintenance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400.03"/>
    <s v="Repairs &amp; Maintenance Major Repair &amp; Contingency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400.18"/>
    <s v="Repairs &amp; Maintenance Streetlight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500.04"/>
    <s v="Claims &amp; Insurance Insurance Premiums"/>
    <n v="-3000"/>
    <n v="-3000"/>
    <n v="-3000"/>
    <n v="-3000"/>
    <n v="0"/>
  </r>
  <r>
    <s v="460"/>
    <x v="21"/>
    <x v="3"/>
    <s v="OUTFLOWS"/>
    <s v="40"/>
    <s v="Public Works"/>
    <s v="70"/>
    <s v="Transportation"/>
    <s v="015"/>
    <s v="Administration/Engineering"/>
    <s v="460.40.70.015-6600.01"/>
    <s v="Administrative Expenses Meetings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600.04"/>
    <s v="Administrative Expenses Training/Conferences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600.07"/>
    <s v="Administrative Expenses Employee Recruitment"/>
    <n v="0"/>
    <n v="0"/>
    <n v="0"/>
    <n v="0"/>
    <n v="0"/>
  </r>
  <r>
    <s v="460"/>
    <x v="21"/>
    <x v="3"/>
    <s v="OUTFLOWS"/>
    <s v="40"/>
    <s v="Public Works"/>
    <s v="70"/>
    <s v="Transportation"/>
    <s v="015"/>
    <s v="Administration/Engineering"/>
    <s v="460.40.70.015-6600.25"/>
    <s v="Administrative Expenses Support Services-Indirect Labor"/>
    <n v="-577000"/>
    <n v="-577000"/>
    <n v="-577200"/>
    <n v="-577200"/>
    <n v="0"/>
  </r>
  <r>
    <s v="460"/>
    <x v="21"/>
    <x v="3"/>
    <s v="OUTFLOWS"/>
    <s v="40"/>
    <s v="Public Works"/>
    <s v="70"/>
    <s v="Transportation"/>
    <s v="015"/>
    <s v="Administration/Engineering"/>
    <s v="460.40.70.015-6600.26"/>
    <s v="Administrative Expenses Support Services-IT"/>
    <n v="-2000"/>
    <n v="-2000"/>
    <n v="-1610"/>
    <n v="-1610"/>
    <n v="0"/>
  </r>
  <r>
    <s v="460"/>
    <x v="21"/>
    <x v="3"/>
    <s v="OUTFLOWS"/>
    <s v="40"/>
    <s v="Public Works"/>
    <s v="70"/>
    <s v="Transportation"/>
    <s v="015"/>
    <s v="Administration/Engineering"/>
    <s v="460.40.70.015-6600.36"/>
    <s v="Administrative Expenses IT Fund Contribution"/>
    <n v="-5000"/>
    <n v="-5000"/>
    <n v="-5110"/>
    <n v="-12000"/>
    <n v="-6890"/>
  </r>
  <r>
    <s v="460"/>
    <x v="21"/>
    <x v="3"/>
    <s v="OUTFLOWS"/>
    <s v="40"/>
    <s v="Public Works"/>
    <s v="70"/>
    <s v="Transportation"/>
    <s v="570"/>
    <s v="Streets"/>
    <s v="460.40.70.570-6280.03"/>
    <s v="Supplies-Public Works Soundwall Repair"/>
    <n v="0"/>
    <n v="0"/>
    <n v="-25000"/>
    <n v="-25000"/>
    <n v="0"/>
  </r>
  <r>
    <s v="460"/>
    <x v="21"/>
    <x v="3"/>
    <s v="OUTFLOWS"/>
    <s v="40"/>
    <s v="Public Works"/>
    <s v="70"/>
    <s v="Transportation"/>
    <s v="570"/>
    <s v="Streets"/>
    <s v="460.40.70.570-6280.05"/>
    <s v="Supplies-Public Works Traffic Signs"/>
    <n v="0"/>
    <n v="0"/>
    <n v="0"/>
    <n v="0"/>
    <n v="0"/>
  </r>
  <r>
    <s v="460"/>
    <x v="21"/>
    <x v="3"/>
    <s v="OUTFLOWS"/>
    <s v="40"/>
    <s v="Public Works"/>
    <s v="70"/>
    <s v="Transportation"/>
    <s v="570"/>
    <s v="Streets"/>
    <s v="460.40.70.570-6400.10"/>
    <s v="Repairs &amp; Maintenance Pavement"/>
    <n v="-35000"/>
    <n v="-422000"/>
    <n v="-2682643"/>
    <n v="-2682643"/>
    <n v="0"/>
  </r>
  <r>
    <s v="460"/>
    <x v="21"/>
    <x v="3"/>
    <s v="OUTFLOWS"/>
    <s v="40"/>
    <s v="Public Works"/>
    <s v="70"/>
    <s v="Transportation"/>
    <s v="570"/>
    <s v="Streets"/>
    <s v="460.40.70.570-6400.22"/>
    <s v="Repairs &amp; Maintenance Curb Gutter Sidewalk"/>
    <n v="0"/>
    <n v="0"/>
    <n v="-25000"/>
    <n v="-25000"/>
    <n v="0"/>
  </r>
  <r>
    <s v="460"/>
    <x v="21"/>
    <x v="3"/>
    <s v="OUTFLOWS"/>
    <s v="40"/>
    <s v="Public Works"/>
    <s v="70"/>
    <s v="Transportation"/>
    <s v="570"/>
    <s v="Streets"/>
    <s v="460.40.70.570-6410.02"/>
    <s v="Repairs &amp; Maintenance-Transportation Slurry/Overlay"/>
    <n v="-1185000"/>
    <n v="-47000"/>
    <n v="-117410"/>
    <n v="-117410"/>
    <n v="0"/>
  </r>
  <r>
    <s v="460"/>
    <x v="21"/>
    <x v="3"/>
    <s v="OUTFLOWS"/>
    <s v="40"/>
    <s v="Public Works"/>
    <s v="70"/>
    <s v="Transportation"/>
    <s v="590"/>
    <s v="Street Lights"/>
    <s v="460.40.70.590-6100.01"/>
    <s v="Utilities Electric"/>
    <n v="-149000"/>
    <n v="-116000"/>
    <n v="-100000"/>
    <n v="-100000"/>
    <n v="0"/>
  </r>
  <r>
    <s v="460"/>
    <x v="21"/>
    <x v="3"/>
    <s v="OUTFLOWS"/>
    <s v="40"/>
    <s v="Public Works"/>
    <s v="70"/>
    <s v="Transportation"/>
    <s v="590"/>
    <s v="Street Lights"/>
    <s v="460.40.70.590-6280.07"/>
    <s v="Supplies-Public Works Street Lights"/>
    <n v="0"/>
    <n v="0"/>
    <n v="0"/>
    <n v="0"/>
    <n v="0"/>
  </r>
  <r>
    <s v="460"/>
    <x v="21"/>
    <x v="3"/>
    <s v="OUTFLOWS"/>
    <s v="40"/>
    <s v="Public Works"/>
    <s v="70"/>
    <s v="Transportation"/>
    <s v="600"/>
    <s v="Traffic Controls"/>
    <s v="460.40.70.600-6100.01"/>
    <s v="Utilities Electric"/>
    <n v="-280000"/>
    <n v="-270000"/>
    <n v="-295000"/>
    <n v="-295000"/>
    <n v="0"/>
  </r>
  <r>
    <s v="460"/>
    <x v="21"/>
    <x v="3"/>
    <s v="OUTFLOWS"/>
    <s v="40"/>
    <s v="Public Works"/>
    <s v="70"/>
    <s v="Transportation"/>
    <s v="600"/>
    <s v="Traffic Controls"/>
    <s v="460.40.70.600-6280.36"/>
    <s v="Supplies-Public Works Traffic Calming"/>
    <n v="-25000"/>
    <n v="-39000"/>
    <n v="-25000"/>
    <n v="-25000"/>
    <n v="0"/>
  </r>
  <r>
    <s v="460"/>
    <x v="21"/>
    <x v="3"/>
    <s v="OUTFLOWS"/>
    <s v="40"/>
    <s v="Public Works"/>
    <s v="70"/>
    <s v="Transportation"/>
    <s v="600"/>
    <s v="Traffic Controls"/>
    <s v="460.40.70.600-6280.37"/>
    <s v="Supplies-Public Works Bike Route Signs"/>
    <n v="0"/>
    <n v="0"/>
    <n v="0"/>
    <n v="0"/>
    <n v="0"/>
  </r>
  <r>
    <s v="460"/>
    <x v="21"/>
    <x v="4"/>
    <s v="OUTFLOWS"/>
    <s v="45"/>
    <s v="Engineering"/>
    <s v="41"/>
    <s v="Capital Improvement"/>
    <s v="000"/>
    <s v="No Program"/>
    <s v="460.45.41.000-7000.99"/>
    <s v="Capital Outlay General"/>
    <n v="0"/>
    <n v="0"/>
    <n v="-75000"/>
    <n v="-75000"/>
    <n v="0"/>
  </r>
  <r>
    <s v="460"/>
    <x v="21"/>
    <x v="4"/>
    <s v="OUTFLOWS"/>
    <s v="00"/>
    <s v="Non Departmental"/>
    <s v="00"/>
    <s v="Non Divisional"/>
    <s v="900"/>
    <s v="General"/>
    <s v="460.00.00.900-8150.02"/>
    <s v="Capital Improvements-Transportation Pavement Replacement/Improvement"/>
    <n v="-6000"/>
    <n v="-16000"/>
    <n v="-3711070"/>
    <n v="-3711070"/>
    <n v="0"/>
  </r>
  <r>
    <s v="460"/>
    <x v="21"/>
    <x v="4"/>
    <s v="OUTFLOWS"/>
    <s v="00"/>
    <s v="Non Departmental"/>
    <s v="00"/>
    <s v="Non Divisional"/>
    <s v="900"/>
    <s v="General"/>
    <s v="460.00.00.900-8150.03"/>
    <s v="Capital Improvements-Transportation Traffic Signal Replacement/Impro"/>
    <n v="-3000"/>
    <n v="0"/>
    <n v="-426440"/>
    <n v="-426440"/>
    <n v="0"/>
  </r>
  <r>
    <s v="460"/>
    <x v="21"/>
    <x v="4"/>
    <s v="OUTFLOWS"/>
    <s v="00"/>
    <s v="Non Departmental"/>
    <s v="00"/>
    <s v="Non Divisional"/>
    <s v="900"/>
    <s v="General"/>
    <s v="460.00.00.900-8150.04"/>
    <s v="Capital Improvements-Transportation Traffic Control Replacement/Imp"/>
    <n v="-40000"/>
    <n v="0"/>
    <n v="-2366522"/>
    <n v="-2366522"/>
    <n v="0"/>
  </r>
  <r>
    <s v="460"/>
    <x v="21"/>
    <x v="4"/>
    <s v="OUTFLOWS"/>
    <s v="00"/>
    <s v="Non Departmental"/>
    <s v="00"/>
    <s v="Non Divisional"/>
    <s v="900"/>
    <s v="General"/>
    <s v="460.00.00.900-8150.05"/>
    <s v="Capital Improvements-Transportation Curb Gutter Sidewalk Rep/Imp"/>
    <n v="0"/>
    <n v="0"/>
    <n v="0"/>
    <n v="0"/>
    <n v="0"/>
  </r>
  <r>
    <s v="460"/>
    <x v="21"/>
    <x v="4"/>
    <s v="OUTFLOWS"/>
    <s v="00"/>
    <s v="Non Departmental"/>
    <s v="00"/>
    <s v="Non Divisional"/>
    <s v="900"/>
    <s v="General"/>
    <s v="460.00.00.900-8150.19"/>
    <s v="Capital Improvements-Transportation ARRA Streetlight Retro 2009"/>
    <n v="0"/>
    <n v="0"/>
    <n v="0"/>
    <n v="0"/>
    <n v="0"/>
  </r>
  <r>
    <s v="460"/>
    <x v="21"/>
    <x v="4"/>
    <s v="OUTFLOWS"/>
    <s v="00"/>
    <s v="Non Departmental"/>
    <s v="00"/>
    <s v="Non Divisional"/>
    <s v="900"/>
    <s v="General"/>
    <s v="460.00.00.900-8150.25"/>
    <s v="Capital Improvements-Transportation McKinley/120 Interchange"/>
    <n v="-155000"/>
    <n v="0"/>
    <n v="0"/>
    <n v="0"/>
    <n v="0"/>
  </r>
  <r>
    <s v="460"/>
    <x v="21"/>
    <x v="4"/>
    <s v="OUTFLOWS"/>
    <s v="00"/>
    <s v="Non Departmental"/>
    <s v="00"/>
    <s v="Non Divisional"/>
    <s v="900"/>
    <s v="General"/>
    <s v="460.00.00.900-8150.39"/>
    <s v="Capital Improvements-Transportation Roadway Improvements"/>
    <n v="0"/>
    <n v="0"/>
    <n v="0"/>
    <n v="0"/>
    <n v="0"/>
  </r>
  <r>
    <s v="460"/>
    <x v="21"/>
    <x v="4"/>
    <s v="OUTFLOWS"/>
    <s v="00"/>
    <s v="Non Departmental"/>
    <s v="00"/>
    <s v="Non Divisional"/>
    <s v="900"/>
    <s v="General"/>
    <s v="460.00.00.900-8150.40"/>
    <s v="Capital Improvements-Transportation Pedestrian Improvements"/>
    <n v="-103000"/>
    <n v="0"/>
    <n v="0"/>
    <n v="0"/>
    <n v="0"/>
  </r>
  <r>
    <s v="460"/>
    <x v="21"/>
    <x v="4"/>
    <s v="OUTFLOWS"/>
    <s v="00"/>
    <s v="Non Departmental"/>
    <s v="00"/>
    <s v="Non Divisional"/>
    <s v="900"/>
    <s v="General"/>
    <s v="460.00.00.900-8150.41"/>
    <s v="Capital Improvements-Transportation Interchanges"/>
    <n v="0"/>
    <n v="-117000"/>
    <n v="0"/>
    <n v="0"/>
    <n v="0"/>
  </r>
  <r>
    <s v="460"/>
    <x v="21"/>
    <x v="3"/>
    <s v="OUTFLOWS"/>
    <s v="00"/>
    <s v="Non Departmental"/>
    <s v="00"/>
    <s v="Non Divisional"/>
    <s v="900"/>
    <s v="General"/>
    <s v="460.00.00.900-8900.02"/>
    <s v="Debt Service-Principal LaSalle-Viron"/>
    <n v="0"/>
    <n v="0"/>
    <n v="0"/>
    <n v="0"/>
    <n v="0"/>
  </r>
  <r>
    <s v="460"/>
    <x v="21"/>
    <x v="3"/>
    <s v="OUTFLOWS"/>
    <s v="00"/>
    <s v="Non Departmental"/>
    <s v="00"/>
    <s v="Non Divisional"/>
    <s v="900"/>
    <s v="General"/>
    <s v="460.00.00.900-8910.02"/>
    <s v="Debt Service-Interest LaSalle-Viron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450.11"/>
    <s v="Intergovernmental Grants-Federal Streetlights Retrofits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450.17"/>
    <s v="Intergovernmental Grants-Federal ARRA TE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450.18"/>
    <s v="Intergovernmental Grants-Federal FAU-STPP/CRP/STP Alloc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450.20"/>
    <s v="Intergovernmental Grants-Federal Demo Funds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450.21"/>
    <s v="Intergovernmental Grants-Federal Atherton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450.37"/>
    <s v="Intergovernmental Grants-Federal Department of Transportation"/>
    <n v="1327000"/>
    <n v="36000"/>
    <n v="2610632"/>
    <n v="2610632"/>
    <n v="0"/>
  </r>
  <r>
    <s v="480"/>
    <x v="22"/>
    <x v="0"/>
    <s v="INFLOWS"/>
    <s v="00"/>
    <s v="Non Departmental"/>
    <s v="00"/>
    <s v="Non Divisional"/>
    <s v="900"/>
    <s v="General"/>
    <s v="480.00.00.900-4475.27"/>
    <s v="Intergovernmental Grants-State/County Section 130 (Division of Rail)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700.01"/>
    <s v="Investment Earnings Interest on Investments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700.06"/>
    <s v="Investment Earnings Primavera/Louise Improvement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700.17"/>
    <s v="Investment Earnings Prop 1B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700.19"/>
    <s v="Investment Earnings Market Value Change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700.21"/>
    <s v="Investment Earnings Unallocated Investment Expense"/>
    <n v="0"/>
    <n v="0"/>
    <n v="0"/>
    <n v="0"/>
    <n v="0"/>
  </r>
  <r>
    <s v="480"/>
    <x v="22"/>
    <x v="0"/>
    <s v="INFLOWS"/>
    <s v="00"/>
    <s v="Non Departmental"/>
    <s v="00"/>
    <s v="Non Divisional"/>
    <s v="900"/>
    <s v="General"/>
    <s v="480.00.00.900-4850.07"/>
    <s v="Other Revenue Misc Reimbursement"/>
    <n v="0"/>
    <n v="0"/>
    <n v="0"/>
    <n v="0"/>
    <n v="0"/>
  </r>
  <r>
    <s v="480"/>
    <x v="22"/>
    <x v="3"/>
    <s v="OUTFLOWS"/>
    <s v="00"/>
    <s v="Non Departmental"/>
    <s v="00"/>
    <s v="Non Divisional"/>
    <s v="900"/>
    <s v="General"/>
    <s v="480.00.00.900-6410.02"/>
    <s v="Repairs &amp; Maintenance-Transportation Slurry/Overlay"/>
    <n v="-2282000"/>
    <n v="-260000"/>
    <n v="-1158890"/>
    <n v="-1159000"/>
    <n v="-110"/>
  </r>
  <r>
    <s v="480"/>
    <x v="22"/>
    <x v="4"/>
    <s v="OUTFLOWS"/>
    <s v="00"/>
    <s v="Non Departmental"/>
    <s v="00"/>
    <s v="Non Divisional"/>
    <s v="900"/>
    <s v="General"/>
    <s v="480.00.00.900-8150.03"/>
    <s v="Capital Improvements-Transportation Traffic Signal Replacement/Impro"/>
    <n v="-29000"/>
    <n v="-1000"/>
    <n v="-3573562"/>
    <n v="-3573562"/>
    <n v="0"/>
  </r>
  <r>
    <s v="480"/>
    <x v="22"/>
    <x v="4"/>
    <s v="OUTFLOWS"/>
    <s v="00"/>
    <s v="Non Departmental"/>
    <s v="00"/>
    <s v="Non Divisional"/>
    <s v="900"/>
    <s v="General"/>
    <s v="480.00.00.900-8150.04"/>
    <s v="Capital Improvements-Transportation Traffic Control Replacement/Imp"/>
    <n v="-7000"/>
    <n v="-100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10"/>
    <s v="Capital Improvements-Transportation Atherton Gap-Main/Paseo"/>
    <n v="0"/>
    <n v="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17"/>
    <s v="Capital Improvements-Transportation ARRA-99/120 Landscaping"/>
    <n v="0"/>
    <n v="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19"/>
    <s v="Capital Improvements-Transportation ARRA Streetlight Retro 2009"/>
    <n v="0"/>
    <n v="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25"/>
    <s v="Capital Improvements-Transportation McKinley/120 Interchange"/>
    <n v="-638000"/>
    <n v="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34"/>
    <s v="Capital Improvements-Transportation ARRA-99/120 Corridor Landscaping"/>
    <n v="0"/>
    <n v="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36"/>
    <s v="Capital Improvements-Transportation Louise Avenue Prop 1B"/>
    <n v="0"/>
    <n v="0"/>
    <n v="0"/>
    <n v="0"/>
    <n v="0"/>
  </r>
  <r>
    <s v="480"/>
    <x v="22"/>
    <x v="4"/>
    <s v="OUTFLOWS"/>
    <s v="00"/>
    <s v="Non Departmental"/>
    <s v="00"/>
    <s v="Non Divisional"/>
    <s v="900"/>
    <s v="General"/>
    <s v="480.00.00.900-8150.39"/>
    <s v="Capital Improvements-Transportation Roadway Improvements"/>
    <n v="0"/>
    <n v="0"/>
    <n v="0"/>
    <n v="0"/>
    <n v="0"/>
  </r>
  <r>
    <s v="480"/>
    <x v="22"/>
    <x v="1"/>
    <s v="OUTFLOWS"/>
    <s v="00"/>
    <s v="Non Departmental"/>
    <s v="00"/>
    <s v="Non Divisional"/>
    <s v="900"/>
    <s v="General"/>
    <s v="480.00.00.900-9000.44"/>
    <s v="Other Transfers Measure K Fund"/>
    <n v="0"/>
    <n v="0"/>
    <n v="0"/>
    <n v="0"/>
    <n v="0"/>
  </r>
  <r>
    <s v="480"/>
    <x v="22"/>
    <x v="1"/>
    <s v="OUTFLOWS"/>
    <s v="00"/>
    <s v="Non Departmental"/>
    <s v="00"/>
    <s v="Non Divisional"/>
    <s v="900"/>
    <s v="General"/>
    <s v="480.00.00.900-9000.95"/>
    <s v="Other Transfers Successor Agency"/>
    <n v="0"/>
    <n v="0"/>
    <n v="0"/>
    <n v="0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560.01"/>
    <s v="Charges for Services-Parks Acquisition Fee"/>
    <n v="0"/>
    <n v="0"/>
    <n v="0"/>
    <n v="0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560.04"/>
    <s v="Charges for Services-Parks Developer Credits"/>
    <n v="0"/>
    <n v="0"/>
    <n v="0"/>
    <n v="0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560.09"/>
    <s v="Charges for Services-Parks Acquisition Fee (NEW 2017)"/>
    <n v="2084000"/>
    <n v="3863000"/>
    <n v="2395559"/>
    <n v="2395559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560.10"/>
    <s v="Charges for Services-Parks Neighborhood In Lieu"/>
    <n v="0"/>
    <n v="775000"/>
    <n v="0"/>
    <n v="0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700.01"/>
    <s v="Investment Earnings Interest on Investments"/>
    <n v="150000"/>
    <n v="-61000"/>
    <n v="45140"/>
    <n v="45140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700.19"/>
    <s v="Investment Earnings Market Value Change"/>
    <n v="0"/>
    <n v="0"/>
    <n v="0"/>
    <n v="0"/>
    <n v="0"/>
  </r>
  <r>
    <s v="500"/>
    <x v="23"/>
    <x v="0"/>
    <s v="INFLOWS"/>
    <s v="20"/>
    <s v="Recreation &amp; Community Services"/>
    <s v="25"/>
    <s v="Parks"/>
    <s v="320"/>
    <s v="Planning &amp; Development"/>
    <s v="500.20.25.320-4700.21"/>
    <s v="Investment Earnings Unallocated Investment Expense"/>
    <n v="-5000"/>
    <n v="-1000"/>
    <n v="-4510"/>
    <n v="-4510"/>
    <n v="0"/>
  </r>
  <r>
    <s v="500"/>
    <x v="23"/>
    <x v="3"/>
    <s v="OUTFLOWS"/>
    <s v="00"/>
    <s v="Non Departmental"/>
    <s v="00"/>
    <s v="Non Divisional"/>
    <s v="900"/>
    <s v="General"/>
    <s v="500.00.00.900-6240.05"/>
    <s v="Supplies-Parks Landscape Maintenance"/>
    <n v="-2000"/>
    <n v="0"/>
    <n v="0"/>
    <n v="0"/>
    <n v="0"/>
  </r>
  <r>
    <s v="500"/>
    <x v="23"/>
    <x v="3"/>
    <s v="OUTFLOWS"/>
    <s v="00"/>
    <s v="Non Departmental"/>
    <s v="00"/>
    <s v="Non Divisional"/>
    <s v="900"/>
    <s v="General"/>
    <s v="500.00.00.900-6650.01"/>
    <s v="PFIP Credit Reimbursement PFIP Credit Reimbursement"/>
    <n v="0"/>
    <n v="-600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7000.10"/>
    <s v="Capital Outlay Sprinkler Controller Upgrades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06"/>
    <s v="Capital Improvements-Parks Playground Equipment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09"/>
    <s v="Capital Improvements-Parks BMX Park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11"/>
    <s v="Capital Improvements-Parks Parks Yard Improvement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12"/>
    <s v="Capital Improvements-Parks Security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13"/>
    <s v="Capital Improvements-Parks Woodward Park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16"/>
    <s v="Capital Improvements-Parks Northgate Park"/>
    <n v="-305000"/>
    <n v="-1664000"/>
    <n v="-284415"/>
    <n v="-284415"/>
    <n v="0"/>
  </r>
  <r>
    <s v="500"/>
    <x v="23"/>
    <x v="4"/>
    <s v="OUTFLOWS"/>
    <s v="00"/>
    <s v="Non Departmental"/>
    <s v="00"/>
    <s v="Non Divisional"/>
    <s v="900"/>
    <s v="General"/>
    <s v="500.00.00.900-8300.17"/>
    <s v="Capital Improvements-Parks Tennis Courts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20"/>
    <s v="Capital Improvements-Parks Union Ranch East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23"/>
    <s v="Capital Improvements-Parks Improvements"/>
    <n v="0"/>
    <n v="0"/>
    <n v="0"/>
    <n v="0"/>
    <n v="0"/>
  </r>
  <r>
    <s v="500"/>
    <x v="23"/>
    <x v="4"/>
    <s v="OUTFLOWS"/>
    <s v="00"/>
    <s v="Non Departmental"/>
    <s v="00"/>
    <s v="Non Divisional"/>
    <s v="900"/>
    <s v="General"/>
    <s v="500.00.00.900-8300.98"/>
    <s v="Capital Improvements-Parks Developer Contr Infrastructure"/>
    <n v="-187000"/>
    <n v="0"/>
    <n v="0"/>
    <n v="0"/>
    <n v="0"/>
  </r>
  <r>
    <s v="500"/>
    <x v="23"/>
    <x v="3"/>
    <s v="OUTFLOWS"/>
    <s v="00"/>
    <s v="Non Departmental"/>
    <s v="00"/>
    <s v="Non Divisional"/>
    <s v="900"/>
    <s v="General"/>
    <s v="500.00.00.900-8920.05"/>
    <s v="Debt Service-Other Costs Rent/Lease Expense"/>
    <n v="0"/>
    <n v="0"/>
    <n v="0"/>
    <n v="0"/>
    <n v="0"/>
  </r>
  <r>
    <s v="500"/>
    <x v="23"/>
    <x v="3"/>
    <s v="OUTFLOWS"/>
    <s v="05"/>
    <s v="Finance"/>
    <s v="00"/>
    <s v="Non Divisional"/>
    <s v="150"/>
    <s v="Fiscal Management"/>
    <s v="500.05.00.150-6000.01"/>
    <s v="Professional Services General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000.01"/>
    <s v="Professional Services General"/>
    <n v="-145000"/>
    <n v="-8300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200.01"/>
    <s v="Supplies Office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200.02"/>
    <s v="Supplies Special Department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300.01"/>
    <s v="Dues &amp; Subscriptions Memberships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400.02"/>
    <s v="Repairs &amp; Maintenance Minor Equipment/Other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600.04"/>
    <s v="Administrative Expenses Training/Conferences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600.25"/>
    <s v="Administrative Expenses Support Services-Indirect Labor"/>
    <n v="-168000"/>
    <n v="-168000"/>
    <n v="-168325"/>
    <n v="-168325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600.26"/>
    <s v="Administrative Expenses Support Services-IT"/>
    <n v="0"/>
    <n v="0"/>
    <n v="0"/>
    <n v="0"/>
    <n v="0"/>
  </r>
  <r>
    <s v="500"/>
    <x v="23"/>
    <x v="3"/>
    <s v="OUTFLOWS"/>
    <s v="20"/>
    <s v="Recreation &amp; Community Services"/>
    <s v="25"/>
    <s v="Parks"/>
    <s v="320"/>
    <s v="Planning &amp; Development"/>
    <s v="500.20.25.320-6600.36"/>
    <s v="Administrative Expenses IT Fund Contribution"/>
    <n v="0"/>
    <n v="0"/>
    <n v="0"/>
    <n v="0"/>
    <n v="0"/>
  </r>
  <r>
    <s v="500"/>
    <x v="23"/>
    <x v="3"/>
    <s v="OUTFLOWS"/>
    <s v="20"/>
    <s v="Recreation &amp; Community Services"/>
    <s v="25"/>
    <s v="Parks"/>
    <s v="330"/>
    <s v="Maintenance Services"/>
    <s v="500.20.25.330-6000.12"/>
    <s v="Professional Services Contract Services"/>
    <n v="-11000"/>
    <n v="0"/>
    <n v="0"/>
    <n v="0"/>
    <n v="0"/>
  </r>
  <r>
    <s v="500"/>
    <x v="23"/>
    <x v="4"/>
    <s v="OUTFLOWS"/>
    <s v="40"/>
    <s v="Public Works"/>
    <s v="55"/>
    <s v="Maintenance"/>
    <s v="966"/>
    <s v="Parks"/>
    <s v="500.40.55.966-8300.23"/>
    <s v="Capital Improvements-Parks Improvements"/>
    <n v="0"/>
    <n v="0"/>
    <n v="-82500"/>
    <n v="-92500"/>
    <n v="-10000"/>
  </r>
  <r>
    <s v="520"/>
    <x v="24"/>
    <x v="0"/>
    <s v="INFLOWS"/>
    <s v="00"/>
    <s v="Non Departmental"/>
    <s v="00"/>
    <s v="Non Divisional"/>
    <s v="900"/>
    <s v="General"/>
    <s v="520.00.00.900-4700.01"/>
    <s v="Investment Earnings Interest on Investments"/>
    <n v="134000"/>
    <n v="13000"/>
    <n v="15000"/>
    <n v="15000"/>
    <n v="0"/>
  </r>
  <r>
    <s v="520"/>
    <x v="24"/>
    <x v="0"/>
    <s v="INFLOWS"/>
    <s v="00"/>
    <s v="Non Departmental"/>
    <s v="00"/>
    <s v="Non Divisional"/>
    <s v="900"/>
    <s v="General"/>
    <s v="520.00.00.900-4700.07"/>
    <s v="Investment Earnings Trust Accounts"/>
    <n v="402000"/>
    <n v="0"/>
    <n v="0"/>
    <n v="0"/>
    <n v="0"/>
  </r>
  <r>
    <s v="520"/>
    <x v="24"/>
    <x v="0"/>
    <s v="INFLOWS"/>
    <s v="00"/>
    <s v="Non Departmental"/>
    <s v="00"/>
    <s v="Non Divisional"/>
    <s v="900"/>
    <s v="General"/>
    <s v="520.00.00.900-4850.01"/>
    <s v="Other Revenue Sale of Property"/>
    <n v="468000"/>
    <n v="0"/>
    <n v="0"/>
    <n v="0"/>
    <n v="0"/>
  </r>
  <r>
    <s v="520"/>
    <x v="24"/>
    <x v="1"/>
    <s v="OUTFLOWS"/>
    <s v="00"/>
    <s v="Non Departmental"/>
    <s v="00"/>
    <s v="Non Divisional"/>
    <s v="900"/>
    <s v="General"/>
    <s v="520.00.00.900-4900.04"/>
    <s v="Transfers In Long Term Debt Proceeds"/>
    <n v="0"/>
    <n v="0"/>
    <n v="0"/>
    <n v="0"/>
    <n v="0"/>
  </r>
  <r>
    <s v="520"/>
    <x v="24"/>
    <x v="1"/>
    <s v="OUTFLOWS"/>
    <s v="00"/>
    <s v="Non Departmental"/>
    <s v="00"/>
    <s v="Non Divisional"/>
    <s v="900"/>
    <s v="General"/>
    <s v="520.00.00.900-4900.94"/>
    <s v="Transfers In RDA Capital Projects"/>
    <n v="0"/>
    <n v="0"/>
    <n v="0"/>
    <n v="0"/>
    <n v="0"/>
  </r>
  <r>
    <s v="520"/>
    <x v="24"/>
    <x v="3"/>
    <s v="OUTFLOWS"/>
    <s v="00"/>
    <s v="Non Departmental"/>
    <s v="00"/>
    <s v="Non Divisional"/>
    <s v="900"/>
    <s v="General"/>
    <s v="520.00.00.900-6000.18"/>
    <s v="Professional Services Legal"/>
    <n v="0"/>
    <n v="0"/>
    <n v="0"/>
    <n v="0"/>
    <n v="0"/>
  </r>
  <r>
    <s v="520"/>
    <x v="24"/>
    <x v="4"/>
    <s v="OUTFLOWS"/>
    <s v="00"/>
    <s v="Non Departmental"/>
    <s v="00"/>
    <s v="Non Divisional"/>
    <s v="900"/>
    <s v="General"/>
    <s v="520.00.00.900-8000.18"/>
    <s v="Capital Improvements-General Government Building"/>
    <n v="0"/>
    <n v="0"/>
    <n v="0"/>
    <n v="0"/>
    <n v="0"/>
  </r>
  <r>
    <s v="520"/>
    <x v="24"/>
    <x v="4"/>
    <s v="OUTFLOWS"/>
    <s v="00"/>
    <s v="Non Departmental"/>
    <s v="00"/>
    <s v="Non Divisional"/>
    <s v="900"/>
    <s v="General"/>
    <s v="520.00.00.900-8150.25"/>
    <s v="Capital Improvements-Transportation McKinley/120 Interchange"/>
    <n v="0"/>
    <n v="0"/>
    <n v="0"/>
    <n v="0"/>
    <n v="0"/>
  </r>
  <r>
    <s v="520"/>
    <x v="24"/>
    <x v="4"/>
    <s v="OUTFLOWS"/>
    <s v="00"/>
    <s v="Non Departmental"/>
    <s v="00"/>
    <s v="Non Divisional"/>
    <s v="900"/>
    <s v="General"/>
    <s v="520.00.00.900-8150.41"/>
    <s v="Capital Improvements-Transportation Interchanges"/>
    <n v="-17520000"/>
    <n v="-2027000"/>
    <n v="-1216514"/>
    <n v="-1216514"/>
    <n v="0"/>
  </r>
  <r>
    <s v="520"/>
    <x v="24"/>
    <x v="4"/>
    <s v="OUTFLOWS"/>
    <s v="00"/>
    <s v="Non Departmental"/>
    <s v="00"/>
    <s v="Non Divisional"/>
    <s v="900"/>
    <s v="General"/>
    <s v="520.00.00.900-8150.42"/>
    <s v="Capital Improvements-Transportation Milo Candini Access Road"/>
    <n v="0"/>
    <n v="0"/>
    <n v="0"/>
    <n v="0"/>
    <n v="0"/>
  </r>
  <r>
    <s v="520"/>
    <x v="24"/>
    <x v="4"/>
    <s v="OUTFLOWS"/>
    <s v="00"/>
    <s v="Non Departmental"/>
    <s v="00"/>
    <s v="Non Divisional"/>
    <s v="900"/>
    <s v="General"/>
    <s v="520.00.00.900-8150.43"/>
    <s v="Capital Improvements-Transportation South Area Reg Infrastructure"/>
    <n v="-9906000"/>
    <n v="-591000"/>
    <n v="-3274000"/>
    <n v="-3274000"/>
    <n v="0"/>
  </r>
  <r>
    <s v="520"/>
    <x v="24"/>
    <x v="4"/>
    <s v="OUTFLOWS"/>
    <s v="00"/>
    <s v="Non Departmental"/>
    <s v="00"/>
    <s v="Non Divisional"/>
    <s v="900"/>
    <s v="General"/>
    <s v="520.00.00.900-8300.23"/>
    <s v="Capital Improvements-Parks Improvements"/>
    <n v="0"/>
    <n v="0"/>
    <n v="-1252975"/>
    <n v="-1252975"/>
    <n v="0"/>
  </r>
  <r>
    <s v="520"/>
    <x v="24"/>
    <x v="1"/>
    <s v="OUTFLOWS"/>
    <s v="00"/>
    <s v="Non Departmental"/>
    <s v="00"/>
    <s v="Non Divisional"/>
    <s v="900"/>
    <s v="General"/>
    <s v="520.00.00.900-9000.25"/>
    <s v="Other Transfers Development Fee Fund"/>
    <n v="0"/>
    <n v="0"/>
    <n v="0"/>
    <n v="0"/>
    <n v="0"/>
  </r>
  <r>
    <s v="540"/>
    <x v="25"/>
    <x v="0"/>
    <s v="INFLOWS"/>
    <s v="00"/>
    <s v="Non Departmental"/>
    <s v="00"/>
    <s v="Non Divisional"/>
    <s v="900"/>
    <s v="General"/>
    <s v="540.00.00.900-4500.05"/>
    <s v="Charges for Services-Public Works Gov't Building Facilities Fee"/>
    <n v="0"/>
    <n v="0"/>
    <n v="0"/>
    <n v="0"/>
    <n v="0"/>
  </r>
  <r>
    <s v="540"/>
    <x v="25"/>
    <x v="0"/>
    <s v="INFLOWS"/>
    <s v="00"/>
    <s v="Non Departmental"/>
    <s v="00"/>
    <s v="Non Divisional"/>
    <s v="900"/>
    <s v="General"/>
    <s v="540.00.00.900-4540.07"/>
    <s v="Charges for Services-Fire Sprinkler Residential"/>
    <n v="0"/>
    <n v="0"/>
    <n v="0"/>
    <n v="0"/>
    <n v="0"/>
  </r>
  <r>
    <s v="540"/>
    <x v="25"/>
    <x v="0"/>
    <s v="INFLOWS"/>
    <s v="00"/>
    <s v="Non Departmental"/>
    <s v="00"/>
    <s v="Non Divisional"/>
    <s v="900"/>
    <s v="General"/>
    <s v="540.00.00.900-4540.08"/>
    <s v="Charges for Services-Fire Sprinkler Commercial"/>
    <n v="0"/>
    <n v="0"/>
    <n v="0"/>
    <n v="0"/>
    <n v="0"/>
  </r>
  <r>
    <s v="540"/>
    <x v="25"/>
    <x v="0"/>
    <s v="INFLOWS"/>
    <s v="00"/>
    <s v="Non Departmental"/>
    <s v="00"/>
    <s v="Non Divisional"/>
    <s v="900"/>
    <s v="General"/>
    <s v="540.00.00.900-4600.11"/>
    <s v="Charges for Services-General Government Gov't Building Facilities"/>
    <n v="2856000"/>
    <n v="5125000"/>
    <n v="3500000"/>
    <n v="3500000"/>
    <n v="0"/>
  </r>
  <r>
    <s v="540"/>
    <x v="25"/>
    <x v="0"/>
    <s v="INFLOWS"/>
    <s v="00"/>
    <s v="Non Departmental"/>
    <s v="00"/>
    <s v="Non Divisional"/>
    <s v="900"/>
    <s v="General"/>
    <s v="540.00.00.900-4700.01"/>
    <s v="Investment Earnings Interest on Investments"/>
    <n v="537000"/>
    <n v="-220000"/>
    <n v="161300"/>
    <n v="161300"/>
    <n v="0"/>
  </r>
  <r>
    <s v="540"/>
    <x v="25"/>
    <x v="0"/>
    <s v="INFLOWS"/>
    <s v="00"/>
    <s v="Non Departmental"/>
    <s v="00"/>
    <s v="Non Divisional"/>
    <s v="900"/>
    <s v="General"/>
    <s v="540.00.00.900-4700.02"/>
    <s v="Investment Earnings Lease Trust Account"/>
    <n v="0"/>
    <n v="0"/>
    <n v="0"/>
    <n v="0"/>
    <n v="0"/>
  </r>
  <r>
    <s v="540"/>
    <x v="25"/>
    <x v="0"/>
    <s v="INFLOWS"/>
    <s v="00"/>
    <s v="Non Departmental"/>
    <s v="00"/>
    <s v="Non Divisional"/>
    <s v="900"/>
    <s v="General"/>
    <s v="540.00.00.900-4700.19"/>
    <s v="Investment Earnings Market Value Change"/>
    <n v="0"/>
    <n v="0"/>
    <n v="0"/>
    <n v="0"/>
    <n v="0"/>
  </r>
  <r>
    <s v="540"/>
    <x v="25"/>
    <x v="0"/>
    <s v="INFLOWS"/>
    <s v="00"/>
    <s v="Non Departmental"/>
    <s v="00"/>
    <s v="Non Divisional"/>
    <s v="900"/>
    <s v="General"/>
    <s v="540.00.00.900-4700.21"/>
    <s v="Investment Earnings Unallocated Investment Expense"/>
    <n v="-18000"/>
    <n v="-5000"/>
    <n v="-16130"/>
    <n v="-16130"/>
    <n v="0"/>
  </r>
  <r>
    <s v="540"/>
    <x v="25"/>
    <x v="0"/>
    <s v="INFLOWS"/>
    <s v="00"/>
    <s v="Non Departmental"/>
    <s v="00"/>
    <s v="Non Divisional"/>
    <s v="900"/>
    <s v="General"/>
    <s v="540.00.00.900-4850.07"/>
    <s v="Other Revenue Misc Reimbursement"/>
    <n v="0"/>
    <n v="0"/>
    <n v="0"/>
    <n v="0"/>
    <n v="0"/>
  </r>
  <r>
    <s v="540"/>
    <x v="25"/>
    <x v="1"/>
    <s v="OUTFLOWS"/>
    <s v="00"/>
    <s v="Non Departmental"/>
    <s v="00"/>
    <s v="Non Divisional"/>
    <s v="900"/>
    <s v="General"/>
    <s v="540.00.00.900-4900.25"/>
    <s v="Transfers In Community Development"/>
    <n v="0"/>
    <n v="0"/>
    <n v="0"/>
    <n v="0"/>
    <n v="0"/>
  </r>
  <r>
    <s v="540"/>
    <x v="25"/>
    <x v="1"/>
    <s v="OUTFLOWS"/>
    <s v="00"/>
    <s v="Non Departmental"/>
    <s v="00"/>
    <s v="Non Divisional"/>
    <s v="900"/>
    <s v="General"/>
    <s v="540.00.00.900-4900.33"/>
    <s v="Transfers In Public Safety Endowment"/>
    <n v="0"/>
    <n v="0"/>
    <n v="0"/>
    <n v="0"/>
    <n v="0"/>
  </r>
  <r>
    <s v="540"/>
    <x v="25"/>
    <x v="0"/>
    <s v="INFLOWS"/>
    <s v="13"/>
    <s v="Fire Department"/>
    <s v="00"/>
    <s v="Non Divisional"/>
    <s v="900"/>
    <s v="General"/>
    <s v="540.13.00.900-4540.07"/>
    <s v="Charges for Services-Fire Sprinkler Residential"/>
    <n v="1083000"/>
    <n v="1397000"/>
    <n v="1000000"/>
    <n v="1000000"/>
    <n v="0"/>
  </r>
  <r>
    <s v="540"/>
    <x v="25"/>
    <x v="0"/>
    <s v="INFLOWS"/>
    <s v="13"/>
    <s v="Fire Department"/>
    <s v="00"/>
    <s v="Non Divisional"/>
    <s v="900"/>
    <s v="General"/>
    <s v="540.13.00.900-4540.08"/>
    <s v="Charges for Services-Fire Sprinkler Commercial"/>
    <n v="50000"/>
    <n v="59000"/>
    <n v="50000"/>
    <n v="50000"/>
    <n v="0"/>
  </r>
  <r>
    <s v="540"/>
    <x v="25"/>
    <x v="0"/>
    <s v="INFLOWS"/>
    <s v="13"/>
    <s v="Fire Department"/>
    <s v="00"/>
    <s v="Non Divisional"/>
    <s v="900"/>
    <s v="General"/>
    <s v="540.13.00.900-4540.09"/>
    <s v="Charges for Services-Fire Sprinkler Industrial"/>
    <n v="29000"/>
    <n v="1000"/>
    <n v="0"/>
    <n v="0"/>
    <n v="0"/>
  </r>
  <r>
    <s v="540"/>
    <x v="25"/>
    <x v="0"/>
    <s v="INFLOWS"/>
    <s v="13"/>
    <s v="Fire Department"/>
    <s v="00"/>
    <s v="Non Divisional"/>
    <s v="900"/>
    <s v="General"/>
    <s v="540.13.00.900-4850.01"/>
    <s v="Other Revenue Sale of Property"/>
    <n v="0"/>
    <n v="0"/>
    <n v="0"/>
    <n v="0"/>
    <n v="0"/>
  </r>
  <r>
    <s v="540"/>
    <x v="25"/>
    <x v="1"/>
    <s v="OUTFLOWS"/>
    <s v="13"/>
    <s v="Fire Department"/>
    <s v="00"/>
    <s v="Non Divisional"/>
    <s v="900"/>
    <s v="General"/>
    <s v="540.13.00.900-4900.25"/>
    <s v="Transfers In Community Development"/>
    <n v="0"/>
    <n v="0"/>
    <n v="0"/>
    <n v="0"/>
    <n v="0"/>
  </r>
  <r>
    <s v="540"/>
    <x v="25"/>
    <x v="3"/>
    <s v="OUTFLOWS"/>
    <s v="00"/>
    <s v="Non Departmental"/>
    <s v="00"/>
    <s v="Non Divisional"/>
    <s v="900"/>
    <s v="General"/>
    <s v="540.00.00.900-6000.01"/>
    <s v="Professional Services General"/>
    <n v="-65000"/>
    <n v="-7000"/>
    <n v="-70360"/>
    <n v="-70360"/>
    <n v="0"/>
  </r>
  <r>
    <s v="540"/>
    <x v="25"/>
    <x v="3"/>
    <s v="OUTFLOWS"/>
    <s v="00"/>
    <s v="Non Departmental"/>
    <s v="00"/>
    <s v="Non Divisional"/>
    <s v="900"/>
    <s v="General"/>
    <s v="540.00.00.900-6200.02"/>
    <s v="Supplies Special Department"/>
    <n v="0"/>
    <n v="-29000"/>
    <n v="0"/>
    <n v="0"/>
    <n v="0"/>
  </r>
  <r>
    <s v="540"/>
    <x v="25"/>
    <x v="4"/>
    <s v="OUTFLOWS"/>
    <s v="00"/>
    <s v="Non Departmental"/>
    <s v="00"/>
    <s v="Non Divisional"/>
    <s v="900"/>
    <s v="General"/>
    <s v="540.00.00.900-8000.01"/>
    <s v="Capital Improvements-General Government Land"/>
    <n v="0"/>
    <n v="0"/>
    <n v="0"/>
    <n v="0"/>
    <n v="0"/>
  </r>
  <r>
    <s v="540"/>
    <x v="25"/>
    <x v="4"/>
    <s v="OUTFLOWS"/>
    <s v="00"/>
    <s v="Non Departmental"/>
    <s v="00"/>
    <s v="Non Divisional"/>
    <s v="900"/>
    <s v="General"/>
    <s v="540.00.00.900-8000.03"/>
    <s v="Capital Improvements-General Government Fire Station"/>
    <n v="0"/>
    <n v="0"/>
    <n v="0"/>
    <n v="0"/>
    <n v="0"/>
  </r>
  <r>
    <s v="540"/>
    <x v="25"/>
    <x v="4"/>
    <s v="OUTFLOWS"/>
    <s v="00"/>
    <s v="Non Departmental"/>
    <s v="00"/>
    <s v="Non Divisional"/>
    <s v="900"/>
    <s v="General"/>
    <s v="540.00.00.900-8000.05"/>
    <s v="Capital Improvements-General Government Corp Yard/AC Consolidation"/>
    <n v="6000"/>
    <n v="0"/>
    <n v="0"/>
    <n v="0"/>
    <n v="0"/>
  </r>
  <r>
    <s v="540"/>
    <x v="25"/>
    <x v="4"/>
    <s v="OUTFLOWS"/>
    <s v="00"/>
    <s v="Non Departmental"/>
    <s v="00"/>
    <s v="Non Divisional"/>
    <s v="900"/>
    <s v="General"/>
    <s v="540.00.00.900-8000.18"/>
    <s v="Capital Improvements-General Government Building"/>
    <n v="0"/>
    <n v="0"/>
    <n v="0"/>
    <n v="0"/>
    <n v="0"/>
  </r>
  <r>
    <s v="540"/>
    <x v="25"/>
    <x v="1"/>
    <s v="OUTFLOWS"/>
    <s v="00"/>
    <s v="Non Departmental"/>
    <s v="00"/>
    <s v="Non Divisional"/>
    <s v="900"/>
    <s v="General"/>
    <s v="540.00.00.900-9000.25"/>
    <s v="Other Transfers Development Fee Fund"/>
    <n v="0"/>
    <n v="0"/>
    <n v="0"/>
    <n v="0"/>
    <n v="0"/>
  </r>
  <r>
    <s v="540"/>
    <x v="25"/>
    <x v="3"/>
    <s v="OUTFLOWS"/>
    <s v="13"/>
    <s v="Fire Department"/>
    <s v="00"/>
    <s v="Non Divisional"/>
    <s v="900"/>
    <s v="General"/>
    <s v="540.13.00.900-6000.28"/>
    <s v="Professional Services Fire Service Fee"/>
    <n v="-17000"/>
    <n v="0"/>
    <n v="0"/>
    <n v="0"/>
    <n v="0"/>
  </r>
  <r>
    <s v="540"/>
    <x v="25"/>
    <x v="4"/>
    <s v="OUTFLOWS"/>
    <s v="13"/>
    <s v="Fire Department"/>
    <s v="00"/>
    <s v="Non Divisional"/>
    <s v="900"/>
    <s v="General"/>
    <s v="540.13.00.900-7000.06"/>
    <s v="Capital Outlay Operations Apparatus-Major"/>
    <n v="0"/>
    <n v="-606000"/>
    <n v="-650939"/>
    <n v="-650939"/>
    <n v="0"/>
  </r>
  <r>
    <s v="540"/>
    <x v="25"/>
    <x v="3"/>
    <s v="OUTFLOWS"/>
    <s v="13"/>
    <s v="Fire Department"/>
    <s v="00"/>
    <s v="Non Divisional"/>
    <s v="005"/>
    <s v="Debt Service"/>
    <s v="540.13.00.005-8900.01"/>
    <s v="Debt Service-Principal Principal"/>
    <n v="0"/>
    <n v="0"/>
    <n v="-300000"/>
    <n v="-300000"/>
    <n v="0"/>
  </r>
  <r>
    <s v="540"/>
    <x v="25"/>
    <x v="3"/>
    <s v="OUTFLOWS"/>
    <s v="13"/>
    <s v="Fire Department"/>
    <s v="00"/>
    <s v="Non Divisional"/>
    <s v="005"/>
    <s v="Debt Service"/>
    <s v="540.13.00.005-8910.01"/>
    <s v="Debt Service-Interest Interest"/>
    <n v="0"/>
    <n v="0"/>
    <n v="-55000"/>
    <n v="-55000"/>
    <n v="0"/>
  </r>
  <r>
    <s v="540"/>
    <x v="25"/>
    <x v="4"/>
    <s v="OUTFLOWS"/>
    <s v="13"/>
    <s v="Fire Department"/>
    <s v="00"/>
    <s v="Non Divisional"/>
    <s v="900"/>
    <s v="General"/>
    <s v="540.13.00.900-8000.03"/>
    <s v="Capital Improvements-General Government Fire Station"/>
    <n v="-3956000"/>
    <n v="-484000"/>
    <n v="0"/>
    <n v="0"/>
    <n v="0"/>
  </r>
  <r>
    <s v="540"/>
    <x v="25"/>
    <x v="3"/>
    <s v="OUTFLOWS"/>
    <s v="13"/>
    <s v="Fire Department"/>
    <s v="00"/>
    <s v="Non Divisional"/>
    <s v="900"/>
    <s v="General"/>
    <s v="540.13.00.900-8900.06"/>
    <s v="Debt Service-Principal LaSalle-Fire"/>
    <n v="0"/>
    <n v="0"/>
    <n v="0"/>
    <n v="0"/>
    <n v="0"/>
  </r>
  <r>
    <s v="540"/>
    <x v="25"/>
    <x v="3"/>
    <s v="OUTFLOWS"/>
    <s v="13"/>
    <s v="Fire Department"/>
    <s v="00"/>
    <s v="Non Divisional"/>
    <s v="900"/>
    <s v="General"/>
    <s v="540.13.00.900-8910.01"/>
    <s v="Debt Service-Interest Interest"/>
    <n v="-54000"/>
    <n v="0"/>
    <n v="0"/>
    <n v="0"/>
    <n v="0"/>
  </r>
  <r>
    <s v="540"/>
    <x v="25"/>
    <x v="3"/>
    <s v="OUTFLOWS"/>
    <s v="13"/>
    <s v="Fire Department"/>
    <s v="00"/>
    <s v="Non Divisional"/>
    <s v="900"/>
    <s v="General"/>
    <s v="540.13.00.900-8910.06"/>
    <s v="Debt Service-Interest LaSalle-Fire"/>
    <n v="0"/>
    <n v="0"/>
    <n v="0"/>
    <n v="0"/>
    <n v="0"/>
  </r>
  <r>
    <s v="550"/>
    <x v="26"/>
    <x v="1"/>
    <s v="OUTFLOWS"/>
    <s v="00"/>
    <s v="Non Departmental"/>
    <s v="00"/>
    <s v="Non Divisional"/>
    <s v="900"/>
    <s v="General"/>
    <s v="550.00.00.900-4900.86"/>
    <s v="Transfers In Self Insurance/Risk Management"/>
    <n v="0"/>
    <n v="0"/>
    <n v="22900"/>
    <n v="22900"/>
    <n v="0"/>
  </r>
  <r>
    <s v="550"/>
    <x v="26"/>
    <x v="0"/>
    <s v="INFLOWS"/>
    <s v="20"/>
    <s v="Recreation &amp; Community Services"/>
    <s v="28"/>
    <s v="LMD/CFD"/>
    <s v="801"/>
    <s v="District Formations"/>
    <s v="550.20.28.801-4560.05"/>
    <s v="Charges for Services-Parks CFD"/>
    <n v="0"/>
    <n v="58000"/>
    <n v="0"/>
    <n v="0"/>
    <n v="0"/>
  </r>
  <r>
    <s v="550"/>
    <x v="26"/>
    <x v="0"/>
    <s v="INFLOWS"/>
    <s v="40"/>
    <s v="Public Works"/>
    <s v="28"/>
    <s v="LMD/CFD"/>
    <s v="801"/>
    <s v="District Formations"/>
    <s v="550.40.28.801-4560.05"/>
    <s v="Charges for Services-Parks CFD"/>
    <n v="0"/>
    <n v="0"/>
    <n v="19816"/>
    <n v="19816"/>
    <n v="0"/>
  </r>
  <r>
    <s v="550"/>
    <x v="26"/>
    <x v="0"/>
    <s v="INFLOWS"/>
    <s v="30"/>
    <s v="Community Development"/>
    <s v="40"/>
    <s v="Development"/>
    <s v="001"/>
    <s v="Administration"/>
    <s v="550.30.40.001-4000.13"/>
    <s v="Property Tax Assessment District Formations"/>
    <n v="0"/>
    <n v="0"/>
    <n v="0"/>
    <n v="0"/>
    <n v="0"/>
  </r>
  <r>
    <s v="550"/>
    <x v="26"/>
    <x v="3"/>
    <s v="OUTFLOWS"/>
    <s v="30"/>
    <s v="Community Development"/>
    <s v="40"/>
    <s v="Development"/>
    <s v="001"/>
    <s v="Administration"/>
    <s v="550.30.40.001-6000.01"/>
    <s v="Professional Services General"/>
    <n v="0"/>
    <n v="0"/>
    <n v="0"/>
    <n v="0"/>
    <n v="0"/>
  </r>
  <r>
    <s v="550"/>
    <x v="26"/>
    <x v="2"/>
    <s v="OUTFLOWS"/>
    <s v="00"/>
    <s v="Non Departmental"/>
    <s v="00"/>
    <s v="Non Divisional"/>
    <s v="900"/>
    <s v="General"/>
    <s v="550.00.00.900-5000.01"/>
    <s v="Salaries Regular"/>
    <n v="0"/>
    <n v="-72000"/>
    <n v="-80629"/>
    <n v="-80629"/>
    <n v="0"/>
  </r>
  <r>
    <s v="550"/>
    <x v="26"/>
    <x v="2"/>
    <s v="OUTFLOWS"/>
    <s v="00"/>
    <s v="Non Departmental"/>
    <s v="00"/>
    <s v="Non Divisional"/>
    <s v="900"/>
    <s v="General"/>
    <s v="550.00.00.900-5000.02"/>
    <s v="Salaries Part Time"/>
    <n v="0"/>
    <n v="-14000"/>
    <n v="0"/>
    <n v="0"/>
    <n v="0"/>
  </r>
  <r>
    <s v="550"/>
    <x v="26"/>
    <x v="2"/>
    <s v="OUTFLOWS"/>
    <s v="00"/>
    <s v="Non Departmental"/>
    <s v="00"/>
    <s v="Non Divisional"/>
    <s v="900"/>
    <s v="General"/>
    <s v="550.00.00.900-5000.03"/>
    <s v="Salaries Overtime"/>
    <n v="0"/>
    <n v="0"/>
    <n v="0"/>
    <n v="0"/>
    <n v="0"/>
  </r>
  <r>
    <s v="550"/>
    <x v="26"/>
    <x v="2"/>
    <s v="OUTFLOWS"/>
    <s v="00"/>
    <s v="Non Departmental"/>
    <s v="00"/>
    <s v="Non Divisional"/>
    <s v="900"/>
    <s v="General"/>
    <s v="550.00.00.900-5000.07"/>
    <s v="Salaries Admin Leave Pay"/>
    <n v="0"/>
    <n v="0"/>
    <n v="-563"/>
    <n v="-563"/>
    <n v="0"/>
  </r>
  <r>
    <s v="550"/>
    <x v="26"/>
    <x v="2"/>
    <s v="OUTFLOWS"/>
    <s v="00"/>
    <s v="Non Departmental"/>
    <s v="00"/>
    <s v="Non Divisional"/>
    <s v="900"/>
    <s v="General"/>
    <s v="550.00.00.900-5000.08"/>
    <s v="Salaries Longevity Pay"/>
    <n v="0"/>
    <n v="-1000"/>
    <n v="-1405"/>
    <n v="-1405"/>
    <n v="0"/>
  </r>
  <r>
    <s v="550"/>
    <x v="26"/>
    <x v="2"/>
    <s v="OUTFLOWS"/>
    <s v="00"/>
    <s v="Non Departmental"/>
    <s v="00"/>
    <s v="Non Divisional"/>
    <s v="900"/>
    <s v="General"/>
    <s v="550.00.00.900-5100.00"/>
    <s v="Benefits PERS Pool Liability"/>
    <n v="0"/>
    <n v="-19000"/>
    <n v="-11631"/>
    <n v="-19000"/>
    <n v="-7369"/>
  </r>
  <r>
    <s v="550"/>
    <x v="26"/>
    <x v="2"/>
    <s v="OUTFLOWS"/>
    <s v="00"/>
    <s v="Non Departmental"/>
    <s v="00"/>
    <s v="Non Divisional"/>
    <s v="900"/>
    <s v="General"/>
    <s v="550.00.00.900-5100.01"/>
    <s v="Benefits Retirement"/>
    <n v="0"/>
    <n v="-10000"/>
    <n v="-7925"/>
    <n v="-7925"/>
    <n v="0"/>
  </r>
  <r>
    <s v="550"/>
    <x v="26"/>
    <x v="2"/>
    <s v="OUTFLOWS"/>
    <s v="00"/>
    <s v="Non Departmental"/>
    <s v="00"/>
    <s v="Non Divisional"/>
    <s v="900"/>
    <s v="General"/>
    <s v="550.00.00.900-5100.02"/>
    <s v="Benefits Health Insurance"/>
    <n v="0"/>
    <n v="-16000"/>
    <n v="-14701"/>
    <n v="-14701"/>
    <n v="0"/>
  </r>
  <r>
    <s v="550"/>
    <x v="26"/>
    <x v="2"/>
    <s v="OUTFLOWS"/>
    <s v="00"/>
    <s v="Non Departmental"/>
    <s v="00"/>
    <s v="Non Divisional"/>
    <s v="900"/>
    <s v="General"/>
    <s v="550.00.00.900-5100.03"/>
    <s v="Benefits Dental Insurance"/>
    <n v="0"/>
    <n v="-1000"/>
    <n v="-1116"/>
    <n v="-1116"/>
    <n v="0"/>
  </r>
  <r>
    <s v="550"/>
    <x v="26"/>
    <x v="2"/>
    <s v="OUTFLOWS"/>
    <s v="00"/>
    <s v="Non Departmental"/>
    <s v="00"/>
    <s v="Non Divisional"/>
    <s v="900"/>
    <s v="General"/>
    <s v="550.00.00.900-5100.04"/>
    <s v="Benefits Vision Insurance"/>
    <n v="0"/>
    <n v="0"/>
    <n v="-188"/>
    <n v="-188"/>
    <n v="0"/>
  </r>
  <r>
    <s v="550"/>
    <x v="26"/>
    <x v="2"/>
    <s v="OUTFLOWS"/>
    <s v="00"/>
    <s v="Non Departmental"/>
    <s v="00"/>
    <s v="Non Divisional"/>
    <s v="900"/>
    <s v="General"/>
    <s v="550.00.00.900-5100.05"/>
    <s v="Benefits Life Insurance"/>
    <n v="0"/>
    <n v="0"/>
    <n v="-102"/>
    <n v="-102"/>
    <n v="0"/>
  </r>
  <r>
    <s v="550"/>
    <x v="26"/>
    <x v="2"/>
    <s v="OUTFLOWS"/>
    <s v="00"/>
    <s v="Non Departmental"/>
    <s v="00"/>
    <s v="Non Divisional"/>
    <s v="900"/>
    <s v="General"/>
    <s v="550.00.00.900-5100.07"/>
    <s v="Benefits Long Term Disability"/>
    <n v="0"/>
    <n v="0"/>
    <n v="-483"/>
    <n v="-483"/>
    <n v="0"/>
  </r>
  <r>
    <s v="550"/>
    <x v="26"/>
    <x v="2"/>
    <s v="OUTFLOWS"/>
    <s v="00"/>
    <s v="Non Departmental"/>
    <s v="00"/>
    <s v="Non Divisional"/>
    <s v="900"/>
    <s v="General"/>
    <s v="550.00.00.900-5100.08"/>
    <s v="Benefits Deferred Compensation"/>
    <n v="0"/>
    <n v="-5000"/>
    <n v="-5116"/>
    <n v="-5116"/>
    <n v="0"/>
  </r>
  <r>
    <s v="550"/>
    <x v="26"/>
    <x v="2"/>
    <s v="OUTFLOWS"/>
    <s v="00"/>
    <s v="Non Departmental"/>
    <s v="00"/>
    <s v="Non Divisional"/>
    <s v="900"/>
    <s v="General"/>
    <s v="550.00.00.900-5100.09"/>
    <s v="Benefits Unemployment Insurance"/>
    <n v="0"/>
    <n v="0"/>
    <n v="0"/>
    <n v="0"/>
    <n v="0"/>
  </r>
  <r>
    <s v="550"/>
    <x v="26"/>
    <x v="2"/>
    <s v="OUTFLOWS"/>
    <s v="00"/>
    <s v="Non Departmental"/>
    <s v="00"/>
    <s v="Non Divisional"/>
    <s v="900"/>
    <s v="General"/>
    <s v="550.00.00.900-5100.10"/>
    <s v="Benefits Uniform Allowance"/>
    <n v="0"/>
    <n v="0"/>
    <n v="-285"/>
    <n v="-285"/>
    <n v="0"/>
  </r>
  <r>
    <s v="550"/>
    <x v="26"/>
    <x v="2"/>
    <s v="OUTFLOWS"/>
    <s v="00"/>
    <s v="Non Departmental"/>
    <s v="00"/>
    <s v="Non Divisional"/>
    <s v="900"/>
    <s v="General"/>
    <s v="550.00.00.900-5100.11"/>
    <s v="Benefits Medicare"/>
    <n v="0"/>
    <n v="-1000"/>
    <n v="-1262"/>
    <n v="-1262"/>
    <n v="0"/>
  </r>
  <r>
    <s v="550"/>
    <x v="26"/>
    <x v="2"/>
    <s v="OUTFLOWS"/>
    <s v="00"/>
    <s v="Non Departmental"/>
    <s v="00"/>
    <s v="Non Divisional"/>
    <s v="900"/>
    <s v="General"/>
    <s v="550.00.00.900-5100.15"/>
    <s v="Benefits Cell Phone Allowance"/>
    <n v="0"/>
    <n v="0"/>
    <n v="-162"/>
    <n v="-162"/>
    <n v="0"/>
  </r>
  <r>
    <s v="550"/>
    <x v="26"/>
    <x v="4"/>
    <s v="OUTFLOWS"/>
    <s v="00"/>
    <s v="Non Departmental"/>
    <s v="00"/>
    <s v="Non Divisional"/>
    <s v="900"/>
    <s v="General"/>
    <s v="550.00.00.900-7000.03"/>
    <s v="Capital Outlay Equipment New"/>
    <n v="0"/>
    <n v="-7000"/>
    <n v="-49900"/>
    <n v="-49900"/>
    <n v="0"/>
  </r>
  <r>
    <s v="550"/>
    <x v="26"/>
    <x v="4"/>
    <s v="OUTFLOWS"/>
    <s v="00"/>
    <s v="Non Departmental"/>
    <s v="00"/>
    <s v="Non Divisional"/>
    <s v="900"/>
    <s v="General"/>
    <s v="550.00.00.900-7000.04"/>
    <s v="Capital Outlay Equipment Replacement"/>
    <n v="0"/>
    <n v="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000.01"/>
    <s v="Salaries Regular"/>
    <n v="0"/>
    <n v="-900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0"/>
    <s v="Benefits PERS Pool Liability"/>
    <n v="0"/>
    <n v="-200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1"/>
    <s v="Benefits Retirement"/>
    <n v="0"/>
    <n v="-100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2"/>
    <s v="Benefits Health Insurance"/>
    <n v="0"/>
    <n v="-200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3"/>
    <s v="Benefits Dental Insurance"/>
    <n v="0"/>
    <n v="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4"/>
    <s v="Benefits Vision Insurance"/>
    <n v="0"/>
    <n v="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5"/>
    <s v="Benefits Life Insurance"/>
    <n v="0"/>
    <n v="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7"/>
    <s v="Benefits Long Term Disability"/>
    <n v="0"/>
    <n v="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08"/>
    <s v="Benefits Deferred Compensation"/>
    <n v="0"/>
    <n v="0"/>
    <n v="0"/>
    <n v="0"/>
    <n v="0"/>
  </r>
  <r>
    <s v="550"/>
    <x v="26"/>
    <x v="2"/>
    <s v="OUTFLOWS"/>
    <s v="00"/>
    <s v="Non Departmental"/>
    <s v="00"/>
    <s v="Non Divisional"/>
    <s v="966"/>
    <s v="Parks"/>
    <s v="550.00.00.966-5100.11"/>
    <s v="Benefits Medicare"/>
    <n v="0"/>
    <n v="0"/>
    <n v="0"/>
    <n v="0"/>
    <n v="0"/>
  </r>
  <r>
    <s v="550"/>
    <x v="26"/>
    <x v="3"/>
    <s v="OUTFLOWS"/>
    <s v="02"/>
    <s v="City Attorney"/>
    <s v="00"/>
    <s v="Non Divisional"/>
    <s v="002"/>
    <s v="Departmental Legal Services"/>
    <s v="550.02.00.002-6002.40"/>
    <s v="Legal Services Public Works"/>
    <n v="0"/>
    <n v="0"/>
    <n v="0"/>
    <n v="0"/>
    <n v="0"/>
  </r>
  <r>
    <s v="550"/>
    <x v="26"/>
    <x v="3"/>
    <s v="OUTFLOWS"/>
    <s v="20"/>
    <s v="Recreation &amp; Community Services"/>
    <s v="28"/>
    <s v="LMD/CFD"/>
    <s v="801"/>
    <s v="District Formations"/>
    <s v="550.20.28.801-6000.01"/>
    <s v="Professional Services General"/>
    <n v="-18000"/>
    <n v="-28000"/>
    <n v="-14708"/>
    <n v="-14708"/>
    <n v="0"/>
  </r>
  <r>
    <s v="550"/>
    <x v="26"/>
    <x v="0"/>
    <s v="INFLOWS"/>
    <s v="20"/>
    <s v="Recreation &amp; Community Services"/>
    <s v="28"/>
    <s v="LMD/CFD"/>
    <s v="838"/>
    <s v="Juniper/Tesoro"/>
    <s v="550.20.28.838-4560.05"/>
    <s v="Charges for Services-Parks CFD"/>
    <n v="74000"/>
    <n v="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000.10"/>
    <s v="Professional Services Consultant"/>
    <n v="-2000"/>
    <n v="-1000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100.01"/>
    <s v="Utilities Electric"/>
    <n v="0"/>
    <n v="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100.04"/>
    <s v="Utilities Water"/>
    <n v="0"/>
    <n v="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240.05"/>
    <s v="Supplies-Parks Landscape Maintenance"/>
    <n v="-4000"/>
    <n v="-200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400.03"/>
    <s v="Repairs &amp; Maintenance Major Repair &amp; Contingency"/>
    <n v="-6000"/>
    <n v="-100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600.05"/>
    <s v="Administrative Expenses Public/Legal Advertisement"/>
    <n v="0"/>
    <n v="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38"/>
    <s v="Juniper/Tesoro"/>
    <s v="550.20.28.838-6600.27"/>
    <s v="Administrative Expenses Support Services-Direct Labor"/>
    <n v="-29000"/>
    <n v="-19000"/>
    <n v="0"/>
    <n v="0"/>
    <n v="0"/>
  </r>
  <r>
    <s v="550"/>
    <x v="26"/>
    <x v="4"/>
    <s v="OUTFLOWS"/>
    <s v="20"/>
    <s v="Recreation &amp; Community Services"/>
    <s v="28"/>
    <s v="LMD/CFD"/>
    <s v="838"/>
    <s v="Juniper/Tesoro"/>
    <s v="550.20.28.838-8300.22"/>
    <s v="Capital Improvements-Parks LMD Well"/>
    <n v="0"/>
    <n v="0"/>
    <n v="0"/>
    <n v="0"/>
    <n v="0"/>
  </r>
  <r>
    <s v="550"/>
    <x v="26"/>
    <x v="0"/>
    <s v="INFLOWS"/>
    <s v="20"/>
    <s v="Recreation &amp; Community Services"/>
    <s v="28"/>
    <s v="LMD/CFD"/>
    <s v="839"/>
    <s v="Pillsbury Estates CFD 2014-1"/>
    <s v="550.20.28.839-4560.02"/>
    <s v="Charges for Services-Parks LMD"/>
    <n v="0"/>
    <n v="0"/>
    <n v="0"/>
    <n v="0"/>
    <n v="0"/>
  </r>
  <r>
    <s v="550"/>
    <x v="26"/>
    <x v="0"/>
    <s v="INFLOWS"/>
    <s v="20"/>
    <s v="Recreation &amp; Community Services"/>
    <s v="28"/>
    <s v="LMD/CFD"/>
    <s v="839"/>
    <s v="Pillsbury Estates CFD 2014-1"/>
    <s v="550.20.28.839-4560.05"/>
    <s v="Charges for Services-Parks CFD"/>
    <n v="79000"/>
    <n v="0"/>
    <n v="0"/>
    <n v="0"/>
    <n v="0"/>
  </r>
  <r>
    <s v="550"/>
    <x v="26"/>
    <x v="0"/>
    <s v="INFLOWS"/>
    <s v="20"/>
    <s v="Recreation &amp; Community Services"/>
    <s v="28"/>
    <s v="LMD/CFD"/>
    <s v="839"/>
    <s v="Pillsbury Estates CFD 2014-1"/>
    <s v="550.20.28.839-4850.04"/>
    <s v="Other Revenue Rental of Property"/>
    <n v="0"/>
    <n v="0"/>
    <n v="0"/>
    <n v="0"/>
    <n v="0"/>
  </r>
  <r>
    <s v="550"/>
    <x v="26"/>
    <x v="2"/>
    <s v="OUTFLOWS"/>
    <s v="20"/>
    <s v="Recreation &amp; Community Services"/>
    <s v="28"/>
    <s v="LMD/CFD"/>
    <s v="839"/>
    <s v="Pillsbury Estates CFD 2014-1"/>
    <s v="550.20.28.839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000.10"/>
    <s v="Professional Services Consultant"/>
    <n v="-3000"/>
    <n v="-200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100.01"/>
    <s v="Utilities Electric"/>
    <n v="-5000"/>
    <n v="-700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100.04"/>
    <s v="Utilities Water"/>
    <n v="-1000"/>
    <n v="-200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240.05"/>
    <s v="Supplies-Parks Landscape Maintenance"/>
    <n v="-4000"/>
    <n v="-300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400.03"/>
    <s v="Repairs &amp; Maintenance Major Repair &amp; Contingency"/>
    <n v="-1000"/>
    <n v="-300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39"/>
    <s v="Pillsbury Estates CFD 2014-1"/>
    <s v="550.20.28.839-6600.27"/>
    <s v="Administrative Expenses Support Services-Direct Labor"/>
    <n v="-19000"/>
    <n v="-16000"/>
    <n v="0"/>
    <n v="0"/>
    <n v="0"/>
  </r>
  <r>
    <s v="550"/>
    <x v="26"/>
    <x v="0"/>
    <s v="INFLOWS"/>
    <s v="20"/>
    <s v="Recreation &amp; Community Services"/>
    <s v="28"/>
    <s v="LMD/CFD"/>
    <s v="840"/>
    <s v="Blossom Grove Estates CFD 2014-2"/>
    <s v="550.20.28.840-4560.02"/>
    <s v="Charges for Services-Parks LMD"/>
    <n v="0"/>
    <n v="0"/>
    <n v="0"/>
    <n v="0"/>
    <n v="0"/>
  </r>
  <r>
    <s v="550"/>
    <x v="26"/>
    <x v="0"/>
    <s v="INFLOWS"/>
    <s v="20"/>
    <s v="Recreation &amp; Community Services"/>
    <s v="28"/>
    <s v="LMD/CFD"/>
    <s v="840"/>
    <s v="Blossom Grove Estates CFD 2014-2"/>
    <s v="550.20.28.840-4560.05"/>
    <s v="Charges for Services-Parks CFD"/>
    <n v="83000"/>
    <n v="0"/>
    <n v="0"/>
    <n v="0"/>
    <n v="0"/>
  </r>
  <r>
    <s v="550"/>
    <x v="26"/>
    <x v="2"/>
    <s v="OUTFLOWS"/>
    <s v="20"/>
    <s v="Recreation &amp; Community Services"/>
    <s v="28"/>
    <s v="LMD/CFD"/>
    <s v="840"/>
    <s v="Blossom Grove Estates CFD 2014-2"/>
    <s v="550.20.28.840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100.01"/>
    <s v="Utilities Electric"/>
    <n v="-4000"/>
    <n v="-500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100.04"/>
    <s v="Utilities Water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240.05"/>
    <s v="Supplies-Parks Landscape Maintenance"/>
    <n v="-5000"/>
    <n v="-300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400.03"/>
    <s v="Repairs &amp; Maintenance Major Repair &amp; Contingency"/>
    <n v="-4000"/>
    <n v="-300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600.05"/>
    <s v="Administrative Expenses Public/Legal Advertisement"/>
    <n v="0"/>
    <n v="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0"/>
    <s v="Blossom Grove Estates CFD 2014-2"/>
    <s v="550.20.28.840-6600.27"/>
    <s v="Administrative Expenses Support Services-Direct Labor"/>
    <n v="-29000"/>
    <n v="-30000"/>
    <n v="0"/>
    <n v="0"/>
    <n v="0"/>
  </r>
  <r>
    <s v="550"/>
    <x v="26"/>
    <x v="0"/>
    <s v="INFLOWS"/>
    <s v="20"/>
    <s v="Recreation &amp; Community Services"/>
    <s v="28"/>
    <s v="LMD/CFD"/>
    <s v="841"/>
    <s v="Oleander Estates CFD 2014-3"/>
    <s v="550.20.28.841-4560.02"/>
    <s v="Charges for Services-Parks LMD"/>
    <n v="0"/>
    <n v="0"/>
    <n v="0"/>
    <n v="0"/>
    <n v="0"/>
  </r>
  <r>
    <s v="550"/>
    <x v="26"/>
    <x v="0"/>
    <s v="INFLOWS"/>
    <s v="20"/>
    <s v="Recreation &amp; Community Services"/>
    <s v="28"/>
    <s v="LMD/CFD"/>
    <s v="841"/>
    <s v="Oleander Estates CFD 2014-3"/>
    <s v="550.20.28.841-4560.05"/>
    <s v="Charges for Services-Parks CFD"/>
    <n v="94000"/>
    <n v="0"/>
    <n v="0"/>
    <n v="0"/>
    <n v="0"/>
  </r>
  <r>
    <s v="550"/>
    <x v="26"/>
    <x v="0"/>
    <s v="INFLOWS"/>
    <s v="20"/>
    <s v="Recreation &amp; Community Services"/>
    <s v="28"/>
    <s v="LMD/CFD"/>
    <s v="841"/>
    <s v="Oleander Estates CFD 2014-3"/>
    <s v="550.20.28.841-4850.04"/>
    <s v="Other Revenue Rental of Property"/>
    <n v="0"/>
    <n v="0"/>
    <n v="0"/>
    <n v="0"/>
    <n v="0"/>
  </r>
  <r>
    <s v="550"/>
    <x v="26"/>
    <x v="2"/>
    <s v="OUTFLOWS"/>
    <s v="20"/>
    <s v="Recreation &amp; Community Services"/>
    <s v="28"/>
    <s v="LMD/CFD"/>
    <s v="841"/>
    <s v="Oleander Estates CFD 2014-3"/>
    <s v="550.20.28.841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000.10"/>
    <s v="Professional Services Consultant"/>
    <n v="-3000"/>
    <n v="-200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100.01"/>
    <s v="Utilities Electric"/>
    <n v="-5000"/>
    <n v="-700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100.04"/>
    <s v="Utilities Water"/>
    <n v="-7000"/>
    <n v="-700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240.05"/>
    <s v="Supplies-Parks Landscape Maintenance"/>
    <n v="-5000"/>
    <n v="-400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400.03"/>
    <s v="Repairs &amp; Maintenance Major Repair &amp; Contingency"/>
    <n v="-4000"/>
    <n v="-500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1"/>
    <s v="Oleander Estates CFD 2014-3"/>
    <s v="550.20.28.841-6600.27"/>
    <s v="Administrative Expenses Support Services-Direct Labor"/>
    <n v="-38000"/>
    <n v="-34000"/>
    <n v="0"/>
    <n v="0"/>
    <n v="0"/>
  </r>
  <r>
    <s v="550"/>
    <x v="26"/>
    <x v="0"/>
    <s v="INFLOWS"/>
    <s v="20"/>
    <s v="Recreation &amp; Community Services"/>
    <s v="28"/>
    <s v="LMD/CFD"/>
    <s v="842"/>
    <s v="Evans Estates"/>
    <s v="550.20.28.842-4560.05"/>
    <s v="Charges for Services-Parks CFD"/>
    <n v="91000"/>
    <n v="0"/>
    <n v="0"/>
    <n v="0"/>
    <n v="0"/>
  </r>
  <r>
    <s v="550"/>
    <x v="26"/>
    <x v="0"/>
    <s v="INFLOWS"/>
    <s v="20"/>
    <s v="Recreation &amp; Community Services"/>
    <s v="28"/>
    <s v="LMD/CFD"/>
    <s v="842"/>
    <s v="Evans Estates"/>
    <s v="550.20.28.842-4850.04"/>
    <s v="Other Revenue Rental of Property"/>
    <n v="0"/>
    <n v="0"/>
    <n v="0"/>
    <n v="0"/>
    <n v="0"/>
  </r>
  <r>
    <s v="550"/>
    <x v="26"/>
    <x v="2"/>
    <s v="OUTFLOWS"/>
    <s v="20"/>
    <s v="Recreation &amp; Community Services"/>
    <s v="28"/>
    <s v="LMD/CFD"/>
    <s v="842"/>
    <s v="Evans Estates"/>
    <s v="550.20.28.842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000.10"/>
    <s v="Professional Services Consultant"/>
    <n v="-5000"/>
    <n v="-200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100.01"/>
    <s v="Utilities Electric"/>
    <n v="-10000"/>
    <n v="-1500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100.04"/>
    <s v="Utilities Water"/>
    <n v="-3000"/>
    <n v="-300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240.05"/>
    <s v="Supplies-Parks Landscape Maintenance"/>
    <n v="-6000"/>
    <n v="-400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400.03"/>
    <s v="Repairs &amp; Maintenance Major Repair &amp; Contingency"/>
    <n v="-2000"/>
    <n v="-400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2"/>
    <s v="Evans Estates"/>
    <s v="550.20.28.842-6600.27"/>
    <s v="Administrative Expenses Support Services-Direct Labor"/>
    <n v="-28000"/>
    <n v="-25000"/>
    <n v="0"/>
    <n v="0"/>
    <n v="0"/>
  </r>
  <r>
    <s v="550"/>
    <x v="26"/>
    <x v="0"/>
    <s v="INFLOWS"/>
    <s v="20"/>
    <s v="Recreation &amp; Community Services"/>
    <s v="28"/>
    <s v="LMD/CFD"/>
    <s v="843"/>
    <s v="Crivello Estates"/>
    <s v="550.20.28.843-4560.02"/>
    <s v="Charges for Services-Parks LMD"/>
    <n v="0"/>
    <n v="0"/>
    <n v="0"/>
    <n v="0"/>
    <n v="0"/>
  </r>
  <r>
    <s v="550"/>
    <x v="26"/>
    <x v="0"/>
    <s v="INFLOWS"/>
    <s v="20"/>
    <s v="Recreation &amp; Community Services"/>
    <s v="28"/>
    <s v="LMD/CFD"/>
    <s v="843"/>
    <s v="Crivello Estates"/>
    <s v="550.20.28.843-4560.05"/>
    <s v="Charges for Services-Parks CFD"/>
    <n v="21000"/>
    <n v="0"/>
    <n v="0"/>
    <n v="0"/>
    <n v="0"/>
  </r>
  <r>
    <s v="550"/>
    <x v="26"/>
    <x v="2"/>
    <s v="OUTFLOWS"/>
    <s v="20"/>
    <s v="Recreation &amp; Community Services"/>
    <s v="28"/>
    <s v="LMD/CFD"/>
    <s v="843"/>
    <s v="Crivello Estates"/>
    <s v="550.20.28.843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100.01"/>
    <s v="Utilities Electric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100.04"/>
    <s v="Utilities Water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240.05"/>
    <s v="Supplies-Parks Landscape Maintenance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400.03"/>
    <s v="Repairs &amp; Maintenance Major Repair &amp; Contingency"/>
    <n v="0"/>
    <n v="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600.25"/>
    <s v="Administrative Expenses Support Services-Indirect Labor"/>
    <n v="-4000"/>
    <n v="-4000"/>
    <n v="0"/>
    <n v="0"/>
    <n v="0"/>
  </r>
  <r>
    <s v="550"/>
    <x v="26"/>
    <x v="3"/>
    <s v="OUTFLOWS"/>
    <s v="20"/>
    <s v="Recreation &amp; Community Services"/>
    <s v="28"/>
    <s v="LMD/CFD"/>
    <s v="843"/>
    <s v="Crivello Estates"/>
    <s v="550.20.28.843-6600.27"/>
    <s v="Administrative Expenses Support Services-Direct Labor"/>
    <n v="-5000"/>
    <n v="-7000"/>
    <n v="0"/>
    <n v="0"/>
    <n v="0"/>
  </r>
  <r>
    <s v="550"/>
    <x v="26"/>
    <x v="0"/>
    <s v="INFLOWS"/>
    <s v="20"/>
    <s v="Recreation &amp; Community Services"/>
    <s v="28"/>
    <s v="LMD/CFD"/>
    <s v="844"/>
    <s v="Woodward Estates"/>
    <s v="550.20.28.844-4560.05"/>
    <s v="Charges for Services-Parks CFD"/>
    <n v="66000"/>
    <n v="0"/>
    <n v="0"/>
    <n v="0"/>
    <n v="0"/>
  </r>
  <r>
    <s v="550"/>
    <x v="26"/>
    <x v="2"/>
    <s v="OUTFLOWS"/>
    <s v="20"/>
    <s v="Recreation &amp; Community Services"/>
    <s v="28"/>
    <s v="LMD/CFD"/>
    <s v="844"/>
    <s v="Woodward Estates"/>
    <s v="550.20.28.844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100.01"/>
    <s v="Utilities Electric"/>
    <n v="-2000"/>
    <n v="-300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100.04"/>
    <s v="Utilities Water"/>
    <n v="0"/>
    <n v="-100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240.05"/>
    <s v="Supplies-Parks Landscape Maintenance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400.03"/>
    <s v="Repairs &amp; Maintenance Major Repair &amp; Contingency"/>
    <n v="-1000"/>
    <n v="-200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4"/>
    <s v="Woodward Estates"/>
    <s v="550.20.28.844-6600.27"/>
    <s v="Administrative Expenses Support Services-Direct Labor"/>
    <n v="-14000"/>
    <n v="-15000"/>
    <n v="0"/>
    <n v="0"/>
    <n v="0"/>
  </r>
  <r>
    <s v="550"/>
    <x v="26"/>
    <x v="0"/>
    <s v="INFLOWS"/>
    <s v="20"/>
    <s v="Recreation &amp; Community Services"/>
    <s v="28"/>
    <s v="LMD/CFD"/>
    <s v="845"/>
    <s v="Monte Bello Estates"/>
    <s v="550.20.28.845-4560.05"/>
    <s v="Charges for Services-Parks CFD"/>
    <n v="77000"/>
    <n v="0"/>
    <n v="0"/>
    <n v="0"/>
    <n v="0"/>
  </r>
  <r>
    <s v="550"/>
    <x v="26"/>
    <x v="2"/>
    <s v="OUTFLOWS"/>
    <s v="20"/>
    <s v="Recreation &amp; Community Services"/>
    <s v="28"/>
    <s v="LMD/CFD"/>
    <s v="845"/>
    <s v="Monte Bello Estates"/>
    <s v="550.20.28.845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000.01"/>
    <s v="Professional Services General"/>
    <n v="-1000"/>
    <n v="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100.01"/>
    <s v="Utilities Electric"/>
    <n v="-3000"/>
    <n v="-400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100.04"/>
    <s v="Utilities Water"/>
    <n v="0"/>
    <n v="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240.05"/>
    <s v="Supplies-Parks Landscape Maintenance"/>
    <n v="-3000"/>
    <n v="-200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400.03"/>
    <s v="Repairs &amp; Maintenance Major Repair &amp; Contingency"/>
    <n v="-3000"/>
    <n v="-400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5"/>
    <s v="Monte Bello Estates"/>
    <s v="550.20.28.845-6600.27"/>
    <s v="Administrative Expenses Support Services-Direct Labor"/>
    <n v="-19000"/>
    <n v="-18000"/>
    <n v="0"/>
    <n v="0"/>
    <n v="0"/>
  </r>
  <r>
    <s v="550"/>
    <x v="26"/>
    <x v="4"/>
    <s v="OUTFLOWS"/>
    <s v="20"/>
    <s v="Recreation &amp; Community Services"/>
    <s v="28"/>
    <s v="LMD/CFD"/>
    <s v="845"/>
    <s v="Monte Bello Estates"/>
    <s v="550.20.28.845-8300.22"/>
    <s v="Capital Improvements-Parks LMD Well"/>
    <n v="-3000"/>
    <n v="0"/>
    <n v="0"/>
    <n v="0"/>
    <n v="0"/>
  </r>
  <r>
    <s v="550"/>
    <x v="26"/>
    <x v="0"/>
    <s v="INFLOWS"/>
    <s v="20"/>
    <s v="Recreation &amp; Community Services"/>
    <s v="28"/>
    <s v="LMD/CFD"/>
    <s v="846"/>
    <s v="Solera Estates"/>
    <s v="550.20.28.846-4560.05"/>
    <s v="Charges for Services-Parks CFD"/>
    <n v="82000"/>
    <n v="0"/>
    <n v="0"/>
    <n v="0"/>
    <n v="0"/>
  </r>
  <r>
    <s v="550"/>
    <x v="26"/>
    <x v="2"/>
    <s v="OUTFLOWS"/>
    <s v="20"/>
    <s v="Recreation &amp; Community Services"/>
    <s v="28"/>
    <s v="LMD/CFD"/>
    <s v="846"/>
    <s v="Solera Estates"/>
    <s v="550.20.28.846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100.01"/>
    <s v="Utilities Electric"/>
    <n v="-5000"/>
    <n v="-600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100.04"/>
    <s v="Utilities Water"/>
    <n v="-1000"/>
    <n v="-200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240.05"/>
    <s v="Supplies-Parks Landscape Maintenance"/>
    <n v="-4000"/>
    <n v="-300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400.03"/>
    <s v="Repairs &amp; Maintenance Major Repair &amp; Contingency"/>
    <n v="-3000"/>
    <n v="-300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6"/>
    <s v="Solera Estates"/>
    <s v="550.20.28.846-6600.27"/>
    <s v="Administrative Expenses Support Services-Direct Labor"/>
    <n v="-20000"/>
    <n v="-16000"/>
    <n v="0"/>
    <n v="0"/>
    <n v="0"/>
  </r>
  <r>
    <s v="550"/>
    <x v="26"/>
    <x v="4"/>
    <s v="OUTFLOWS"/>
    <s v="20"/>
    <s v="Recreation &amp; Community Services"/>
    <s v="28"/>
    <s v="LMD/CFD"/>
    <s v="846"/>
    <s v="Solera Estates"/>
    <s v="550.20.28.846-8300.97"/>
    <s v="Capital Improvements-Parks LMD Cap Reserve"/>
    <n v="0"/>
    <n v="0"/>
    <n v="0"/>
    <n v="0"/>
    <n v="0"/>
  </r>
  <r>
    <s v="550"/>
    <x v="26"/>
    <x v="0"/>
    <s v="INFLOWS"/>
    <s v="20"/>
    <s v="Recreation &amp; Community Services"/>
    <s v="28"/>
    <s v="LMD/CFD"/>
    <s v="847"/>
    <s v="Sundance"/>
    <s v="550.20.28.847-4560.05"/>
    <s v="Charges for Services-Parks CFD"/>
    <n v="87000"/>
    <n v="0"/>
    <n v="0"/>
    <n v="0"/>
    <n v="0"/>
  </r>
  <r>
    <s v="550"/>
    <x v="26"/>
    <x v="0"/>
    <s v="INFLOWS"/>
    <s v="20"/>
    <s v="Recreation &amp; Community Services"/>
    <s v="28"/>
    <s v="LMD/CFD"/>
    <s v="847"/>
    <s v="Sundance"/>
    <s v="550.20.28.847-4850.04"/>
    <s v="Other Revenue Rental of Property"/>
    <n v="0"/>
    <n v="0"/>
    <n v="0"/>
    <n v="0"/>
    <n v="0"/>
  </r>
  <r>
    <s v="550"/>
    <x v="26"/>
    <x v="2"/>
    <s v="OUTFLOWS"/>
    <s v="20"/>
    <s v="Recreation &amp; Community Services"/>
    <s v="28"/>
    <s v="LMD/CFD"/>
    <s v="847"/>
    <s v="Sundance"/>
    <s v="550.20.28.847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100.01"/>
    <s v="Utilities Electric"/>
    <n v="-3000"/>
    <n v="-200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100.04"/>
    <s v="Utilities Water"/>
    <n v="0"/>
    <n v="-300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240.05"/>
    <s v="Supplies-Parks Landscape Maintenance"/>
    <n v="-5000"/>
    <n v="-300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400.03"/>
    <s v="Repairs &amp; Maintenance Major Repair &amp; Contingency"/>
    <n v="-1000"/>
    <n v="-300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600.05"/>
    <s v="Administrative Expenses Public/Legal Advertisement"/>
    <n v="0"/>
    <n v="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7"/>
    <s v="Sundance"/>
    <s v="550.20.28.847-6600.27"/>
    <s v="Administrative Expenses Support Services-Direct Labor"/>
    <n v="-15000"/>
    <n v="-18000"/>
    <n v="0"/>
    <n v="0"/>
    <n v="0"/>
  </r>
  <r>
    <s v="550"/>
    <x v="26"/>
    <x v="0"/>
    <s v="INFLOWS"/>
    <s v="20"/>
    <s v="Recreation &amp; Community Services"/>
    <s v="28"/>
    <s v="LMD/CFD"/>
    <s v="848"/>
    <s v="Terra Ranch"/>
    <s v="550.20.28.848-4560.05"/>
    <s v="Charges for Services-Parks CFD"/>
    <n v="83000"/>
    <n v="0"/>
    <n v="0"/>
    <n v="0"/>
    <n v="0"/>
  </r>
  <r>
    <s v="550"/>
    <x v="26"/>
    <x v="2"/>
    <s v="OUTFLOWS"/>
    <s v="20"/>
    <s v="Recreation &amp; Community Services"/>
    <s v="28"/>
    <s v="LMD/CFD"/>
    <s v="848"/>
    <s v="Terra Ranch"/>
    <s v="550.20.28.848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100.01"/>
    <s v="Utilities Electric"/>
    <n v="0"/>
    <n v="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100.04"/>
    <s v="Utilities Water"/>
    <n v="0"/>
    <n v="-400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240.05"/>
    <s v="Supplies-Parks Landscape Maintenance"/>
    <n v="0"/>
    <n v="-300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400.03"/>
    <s v="Repairs &amp; Maintenance Major Repair &amp; Contingency"/>
    <n v="0"/>
    <n v="-200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8"/>
    <s v="Terra Ranch"/>
    <s v="550.20.28.848-6600.27"/>
    <s v="Administrative Expenses Support Services-Direct Labor"/>
    <n v="0"/>
    <n v="-27000"/>
    <n v="0"/>
    <n v="0"/>
    <n v="0"/>
  </r>
  <r>
    <s v="550"/>
    <x v="26"/>
    <x v="0"/>
    <s v="INFLOWS"/>
    <s v="20"/>
    <s v="Recreation &amp; Community Services"/>
    <s v="28"/>
    <s v="LMD/CFD"/>
    <s v="849"/>
    <s v="Center Point"/>
    <s v="550.20.28.849-4560.05"/>
    <s v="Charges for Services-Parks CFD"/>
    <n v="69000"/>
    <n v="0"/>
    <n v="0"/>
    <n v="0"/>
    <n v="0"/>
  </r>
  <r>
    <s v="550"/>
    <x v="26"/>
    <x v="2"/>
    <s v="OUTFLOWS"/>
    <s v="20"/>
    <s v="Recreation &amp; Community Services"/>
    <s v="28"/>
    <s v="LMD/CFD"/>
    <s v="849"/>
    <s v="Center Point"/>
    <s v="550.20.28.849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100.01"/>
    <s v="Utilities Electric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100.04"/>
    <s v="Utilities Water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240.05"/>
    <s v="Supplies-Parks Landscape Maintenance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400.03"/>
    <s v="Repairs &amp; Maintenance Major Repair &amp; Contingency"/>
    <n v="-1000"/>
    <n v="-200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49"/>
    <s v="Center Point"/>
    <s v="550.20.28.849-6600.27"/>
    <s v="Administrative Expenses Support Services-Direct Labor"/>
    <n v="-14000"/>
    <n v="-17000"/>
    <n v="0"/>
    <n v="0"/>
    <n v="0"/>
  </r>
  <r>
    <s v="550"/>
    <x v="26"/>
    <x v="0"/>
    <s v="INFLOWS"/>
    <s v="20"/>
    <s v="Recreation &amp; Community Services"/>
    <s v="28"/>
    <s v="LMD/CFD"/>
    <s v="850"/>
    <s v="DeJong Estates"/>
    <s v="550.20.28.850-4560.05"/>
    <s v="Charges for Services-Parks CFD"/>
    <n v="127000"/>
    <n v="0"/>
    <n v="0"/>
    <n v="0"/>
    <n v="0"/>
  </r>
  <r>
    <s v="550"/>
    <x v="26"/>
    <x v="2"/>
    <s v="OUTFLOWS"/>
    <s v="20"/>
    <s v="Recreation &amp; Community Services"/>
    <s v="28"/>
    <s v="LMD/CFD"/>
    <s v="850"/>
    <s v="DeJong Estates"/>
    <s v="550.20.28.850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000.10"/>
    <s v="Professional Services Consultant"/>
    <n v="-2000"/>
    <n v="-200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000.11"/>
    <s v="Professional Services County Admin Fee"/>
    <n v="-1000"/>
    <n v="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100.01"/>
    <s v="Utilities Electric"/>
    <n v="0"/>
    <n v="-200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100.04"/>
    <s v="Utilities Water"/>
    <n v="0"/>
    <n v="-100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240.05"/>
    <s v="Supplies-Parks Landscape Maintenance"/>
    <n v="-1000"/>
    <n v="-400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400.03"/>
    <s v="Repairs &amp; Maintenance Major Repair &amp; Contingency"/>
    <n v="-2000"/>
    <n v="-400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50"/>
    <s v="DeJong Estates"/>
    <s v="550.20.28.850-6600.27"/>
    <s v="Administrative Expenses Support Services-Direct Labor"/>
    <n v="-2000"/>
    <n v="-16000"/>
    <n v="0"/>
    <n v="0"/>
    <n v="0"/>
  </r>
  <r>
    <s v="550"/>
    <x v="26"/>
    <x v="0"/>
    <s v="INFLOWS"/>
    <s v="20"/>
    <s v="Recreation &amp; Community Services"/>
    <s v="28"/>
    <s v="LMD/CFD"/>
    <s v="851"/>
    <s v="Shadowbrook"/>
    <s v="550.20.28.851-4560.05"/>
    <s v="Charges for Services-Parks CFD"/>
    <n v="44000"/>
    <n v="0"/>
    <n v="0"/>
    <n v="0"/>
    <n v="0"/>
  </r>
  <r>
    <s v="550"/>
    <x v="26"/>
    <x v="2"/>
    <s v="OUTFLOWS"/>
    <s v="20"/>
    <s v="Recreation &amp; Community Services"/>
    <s v="28"/>
    <s v="LMD/CFD"/>
    <s v="851"/>
    <s v="Shadowbrook"/>
    <s v="550.20.28.851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000.10"/>
    <s v="Professional Services Consultant"/>
    <n v="-1000"/>
    <n v="-200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100.04"/>
    <s v="Utilities Water"/>
    <n v="0"/>
    <n v="-400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240.05"/>
    <s v="Supplies-Parks Landscape Maintenance"/>
    <n v="0"/>
    <n v="-100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400.03"/>
    <s v="Repairs &amp; Maintenance Major Repair &amp; Contingency"/>
    <n v="-1000"/>
    <n v="-200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600.05"/>
    <s v="Administrative Expenses Public/Legal Advertisement"/>
    <n v="0"/>
    <n v="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51"/>
    <s v="Shadowbrook"/>
    <s v="550.20.28.851-6600.27"/>
    <s v="Administrative Expenses Support Services-Direct Labor"/>
    <n v="-2000"/>
    <n v="-9000"/>
    <n v="0"/>
    <n v="0"/>
    <n v="0"/>
  </r>
  <r>
    <s v="550"/>
    <x v="26"/>
    <x v="0"/>
    <s v="INFLOWS"/>
    <s v="20"/>
    <s v="Recreation &amp; Community Services"/>
    <s v="28"/>
    <s v="LMD/CFD"/>
    <s v="852"/>
    <s v="Dolcinea"/>
    <s v="550.20.28.852-4560.05"/>
    <s v="Charges for Services-Parks CFD"/>
    <n v="47000"/>
    <n v="0"/>
    <n v="0"/>
    <n v="0"/>
    <n v="0"/>
  </r>
  <r>
    <s v="550"/>
    <x v="26"/>
    <x v="2"/>
    <s v="OUTFLOWS"/>
    <s v="20"/>
    <s v="Recreation &amp; Community Services"/>
    <s v="28"/>
    <s v="LMD/CFD"/>
    <s v="852"/>
    <s v="Dolcinea"/>
    <s v="550.20.28.852-5100.11"/>
    <s v="Benefits Medicare"/>
    <n v="0"/>
    <n v="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000.10"/>
    <s v="Professional Services Consultant"/>
    <n v="-2000"/>
    <n v="-100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000.11"/>
    <s v="Professional Services County Admin Fee"/>
    <n v="0"/>
    <n v="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100.01"/>
    <s v="Utilities Electric"/>
    <n v="0"/>
    <n v="-100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100.04"/>
    <s v="Utilities Water"/>
    <n v="-3000"/>
    <n v="-300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240.05"/>
    <s v="Supplies-Parks Landscape Maintenance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400.03"/>
    <s v="Repairs &amp; Maintenance Major Repair &amp; Contingency"/>
    <n v="-1000"/>
    <n v="-100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600.25"/>
    <s v="Administrative Expenses Support Services-Indirect Labor"/>
    <n v="-5000"/>
    <n v="-5000"/>
    <n v="0"/>
    <n v="0"/>
    <n v="0"/>
  </r>
  <r>
    <s v="550"/>
    <x v="26"/>
    <x v="3"/>
    <s v="OUTFLOWS"/>
    <s v="20"/>
    <s v="Recreation &amp; Community Services"/>
    <s v="28"/>
    <s v="LMD/CFD"/>
    <s v="852"/>
    <s v="Dolcinea"/>
    <s v="550.20.28.852-6600.27"/>
    <s v="Administrative Expenses Support Services-Direct Labor"/>
    <n v="-11000"/>
    <n v="-10000"/>
    <n v="0"/>
    <n v="0"/>
    <n v="0"/>
  </r>
  <r>
    <s v="550"/>
    <x v="26"/>
    <x v="3"/>
    <s v="OUTFLOWS"/>
    <s v="20"/>
    <s v="Recreation &amp; Community Services"/>
    <s v="28"/>
    <s v="LMD/CFD"/>
    <s v="853"/>
    <s v="Tesoro Apartments"/>
    <s v="550.20.28.853-6000.10"/>
    <s v="Professional Services Consultant"/>
    <n v="0"/>
    <n v="-1000"/>
    <n v="0"/>
    <n v="0"/>
    <n v="0"/>
  </r>
  <r>
    <s v="550"/>
    <x v="26"/>
    <x v="3"/>
    <s v="OUTFLOWS"/>
    <s v="40"/>
    <s v="Public Works"/>
    <s v="28"/>
    <s v="LMD/CFD"/>
    <s v="801"/>
    <s v="District Formations"/>
    <s v="550.40.28.801-6000.01"/>
    <s v="Professional Services General"/>
    <n v="0"/>
    <n v="0"/>
    <n v="-25000"/>
    <n v="-25000"/>
    <n v="0"/>
  </r>
  <r>
    <s v="550"/>
    <x v="26"/>
    <x v="0"/>
    <s v="INFLOWS"/>
    <s v="40"/>
    <s v="Public Works"/>
    <s v="28"/>
    <s v="LMD/CFD"/>
    <s v="838"/>
    <s v="Juniper/Tesoro"/>
    <s v="550.40.28.838-4560.05"/>
    <s v="Charges for Services-Parks CFD"/>
    <n v="0"/>
    <n v="0"/>
    <n v="78040"/>
    <n v="78040"/>
    <n v="0"/>
  </r>
  <r>
    <s v="550"/>
    <x v="26"/>
    <x v="3"/>
    <s v="OUTFLOWS"/>
    <s v="40"/>
    <s v="Public Works"/>
    <s v="28"/>
    <s v="LMD/CFD"/>
    <s v="838"/>
    <s v="Juniper/Tesoro"/>
    <s v="550.40.28.838-6100.01"/>
    <s v="Utilities Electric"/>
    <n v="0"/>
    <n v="0"/>
    <n v="-1710"/>
    <n v="-1710"/>
    <n v="0"/>
  </r>
  <r>
    <s v="550"/>
    <x v="26"/>
    <x v="3"/>
    <s v="OUTFLOWS"/>
    <s v="40"/>
    <s v="Public Works"/>
    <s v="28"/>
    <s v="LMD/CFD"/>
    <s v="838"/>
    <s v="Juniper/Tesoro"/>
    <s v="550.40.28.838-6000.10"/>
    <s v="Professional Services Consultant"/>
    <n v="0"/>
    <n v="0"/>
    <n v="0"/>
    <n v="-2100"/>
    <n v="-2100"/>
  </r>
  <r>
    <s v="550"/>
    <x v="26"/>
    <x v="3"/>
    <s v="OUTFLOWS"/>
    <s v="40"/>
    <s v="Public Works"/>
    <s v="28"/>
    <s v="LMD/CFD"/>
    <s v="838"/>
    <s v="Juniper/Tesoro"/>
    <s v="550.40.28.838-6240.05"/>
    <s v="Supplies-Parks Landscape Maintenance"/>
    <n v="0"/>
    <n v="0"/>
    <n v="-6480"/>
    <n v="-6480"/>
    <n v="0"/>
  </r>
  <r>
    <s v="550"/>
    <x v="26"/>
    <x v="3"/>
    <s v="OUTFLOWS"/>
    <s v="40"/>
    <s v="Public Works"/>
    <s v="28"/>
    <s v="LMD/CFD"/>
    <s v="838"/>
    <s v="Juniper/Tesoro"/>
    <s v="550.40.28.838-6100.04"/>
    <s v="Utilities Water"/>
    <n v="0"/>
    <n v="0"/>
    <n v="-13300"/>
    <n v="-13300"/>
    <n v="0"/>
  </r>
  <r>
    <s v="550"/>
    <x v="26"/>
    <x v="3"/>
    <s v="OUTFLOWS"/>
    <s v="40"/>
    <s v="Public Works"/>
    <s v="28"/>
    <s v="LMD/CFD"/>
    <s v="838"/>
    <s v="Juniper/Tesoro"/>
    <s v="550.40.28.838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38"/>
    <s v="Juniper/Tesoro"/>
    <s v="550.40.28.838-6600.27"/>
    <s v="Administrative Expenses Support Services-Direct Labor"/>
    <n v="0"/>
    <n v="0"/>
    <n v="-41800"/>
    <n v="-41800"/>
    <n v="0"/>
  </r>
  <r>
    <s v="550"/>
    <x v="26"/>
    <x v="3"/>
    <s v="OUTFLOWS"/>
    <s v="40"/>
    <s v="Public Works"/>
    <s v="28"/>
    <s v="LMD/CFD"/>
    <s v="838"/>
    <s v="Juniper/Tesoro"/>
    <s v="550.40.28.838-6400.03"/>
    <s v="Repairs &amp; Maintenance Major Repair &amp; Contingency"/>
    <n v="0"/>
    <n v="0"/>
    <n v="-4000"/>
    <n v="-4000"/>
    <n v="0"/>
  </r>
  <r>
    <s v="550"/>
    <x v="26"/>
    <x v="4"/>
    <s v="OUTFLOWS"/>
    <s v="40"/>
    <s v="Public Works"/>
    <s v="28"/>
    <s v="LMD/CFD"/>
    <s v="838"/>
    <s v="Juniper/Tesoro"/>
    <s v="550.40.28.838-8300.97"/>
    <s v="Capital Improvements-Parks LMD Cap Reserve"/>
    <n v="0"/>
    <n v="0"/>
    <n v="-3800"/>
    <n v="-3800"/>
    <n v="0"/>
  </r>
  <r>
    <s v="550"/>
    <x v="26"/>
    <x v="0"/>
    <s v="INFLOWS"/>
    <s v="40"/>
    <s v="Public Works"/>
    <s v="28"/>
    <s v="LMD/CFD"/>
    <s v="839"/>
    <s v="Pillsbury Estates CFD 2014-1"/>
    <s v="550.40.28.839-4560.05"/>
    <s v="Charges for Services-Parks CFD"/>
    <n v="0"/>
    <n v="0"/>
    <n v="84354"/>
    <n v="84354"/>
    <n v="0"/>
  </r>
  <r>
    <s v="550"/>
    <x v="26"/>
    <x v="3"/>
    <s v="OUTFLOWS"/>
    <s v="40"/>
    <s v="Public Works"/>
    <s v="28"/>
    <s v="LMD/CFD"/>
    <s v="839"/>
    <s v="Pillsbury Estates CFD 2014-1"/>
    <s v="550.40.28.839-6100.01"/>
    <s v="Utilities Electric"/>
    <n v="0"/>
    <n v="0"/>
    <n v="-6500"/>
    <n v="-6500"/>
    <n v="0"/>
  </r>
  <r>
    <s v="550"/>
    <x v="26"/>
    <x v="3"/>
    <s v="OUTFLOWS"/>
    <s v="40"/>
    <s v="Public Works"/>
    <s v="28"/>
    <s v="LMD/CFD"/>
    <s v="839"/>
    <s v="Pillsbury Estates CFD 2014-1"/>
    <s v="550.40.28.839-6000.10"/>
    <s v="Professional Services Consultant"/>
    <n v="0"/>
    <n v="0"/>
    <n v="0"/>
    <n v="-2700"/>
    <n v="-2700"/>
  </r>
  <r>
    <s v="550"/>
    <x v="26"/>
    <x v="3"/>
    <s v="OUTFLOWS"/>
    <s v="40"/>
    <s v="Public Works"/>
    <s v="28"/>
    <s v="LMD/CFD"/>
    <s v="839"/>
    <s v="Pillsbury Estates CFD 2014-1"/>
    <s v="550.40.28.839-6240.05"/>
    <s v="Supplies-Parks Landscape Maintenance"/>
    <n v="0"/>
    <n v="0"/>
    <n v="-8500"/>
    <n v="-8500"/>
    <n v="0"/>
  </r>
  <r>
    <s v="550"/>
    <x v="26"/>
    <x v="3"/>
    <s v="OUTFLOWS"/>
    <s v="40"/>
    <s v="Public Works"/>
    <s v="28"/>
    <s v="LMD/CFD"/>
    <s v="839"/>
    <s v="Pillsbury Estates CFD 2014-1"/>
    <s v="550.40.28.839-6400.03"/>
    <s v="Repairs &amp; Maintenance Major Repair &amp; Contingency"/>
    <n v="0"/>
    <n v="0"/>
    <n v="-8500"/>
    <n v="-8500"/>
    <n v="0"/>
  </r>
  <r>
    <s v="550"/>
    <x v="26"/>
    <x v="3"/>
    <s v="OUTFLOWS"/>
    <s v="40"/>
    <s v="Public Works"/>
    <s v="28"/>
    <s v="LMD/CFD"/>
    <s v="839"/>
    <s v="Pillsbury Estates CFD 2014-1"/>
    <s v="550.40.28.839-6100.04"/>
    <s v="Utilities Water"/>
    <n v="0"/>
    <n v="0"/>
    <n v="-2100"/>
    <n v="-2100"/>
    <n v="0"/>
  </r>
  <r>
    <s v="550"/>
    <x v="26"/>
    <x v="3"/>
    <s v="OUTFLOWS"/>
    <s v="40"/>
    <s v="Public Works"/>
    <s v="28"/>
    <s v="LMD/CFD"/>
    <s v="839"/>
    <s v="Pillsbury Estates CFD 2014-1"/>
    <s v="550.40.28.839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39"/>
    <s v="Pillsbury Estates CFD 2014-1"/>
    <s v="550.40.28.839-6600.27"/>
    <s v="Administrative Expenses Support Services-Direct Labor"/>
    <n v="0"/>
    <n v="0"/>
    <n v="-28000"/>
    <n v="-28000"/>
    <n v="0"/>
  </r>
  <r>
    <s v="550"/>
    <x v="26"/>
    <x v="4"/>
    <s v="OUTFLOWS"/>
    <s v="40"/>
    <s v="Public Works"/>
    <s v="28"/>
    <s v="LMD/CFD"/>
    <s v="839"/>
    <s v="Pillsbury Estates CFD 2014-1"/>
    <s v="550.40.28.839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40"/>
    <s v="Blossom Grove Estates CFD 2014-2"/>
    <s v="550.40.28.840-4560.05"/>
    <s v="Charges for Services-Parks CFD"/>
    <n v="0"/>
    <n v="0"/>
    <n v="91232"/>
    <n v="91232"/>
    <n v="0"/>
  </r>
  <r>
    <s v="550"/>
    <x v="26"/>
    <x v="3"/>
    <s v="OUTFLOWS"/>
    <s v="40"/>
    <s v="Public Works"/>
    <s v="28"/>
    <s v="LMD/CFD"/>
    <s v="840"/>
    <s v="Blossom Grove Estates CFD 2014-2"/>
    <s v="550.40.28.840-6100.01"/>
    <s v="Utilities Electric"/>
    <n v="0"/>
    <n v="0"/>
    <n v="-5500"/>
    <n v="-5500"/>
    <n v="0"/>
  </r>
  <r>
    <s v="550"/>
    <x v="26"/>
    <x v="3"/>
    <s v="OUTFLOWS"/>
    <s v="40"/>
    <s v="Public Works"/>
    <s v="28"/>
    <s v="LMD/CFD"/>
    <s v="840"/>
    <s v="Blossom Grove Estates CFD 2014-2"/>
    <s v="550.40.28.840-6000.10"/>
    <s v="Professional Services Consultant"/>
    <n v="0"/>
    <n v="0"/>
    <n v="0"/>
    <n v="-2100"/>
    <n v="-2100"/>
  </r>
  <r>
    <s v="550"/>
    <x v="26"/>
    <x v="3"/>
    <s v="OUTFLOWS"/>
    <s v="40"/>
    <s v="Public Works"/>
    <s v="28"/>
    <s v="LMD/CFD"/>
    <s v="840"/>
    <s v="Blossom Grove Estates CFD 2014-2"/>
    <s v="550.40.28.840-6240.05"/>
    <s v="Supplies-Parks Landscape Maintenance"/>
    <n v="0"/>
    <n v="0"/>
    <n v="-8500"/>
    <n v="-8500"/>
    <n v="0"/>
  </r>
  <r>
    <s v="550"/>
    <x v="26"/>
    <x v="3"/>
    <s v="OUTFLOWS"/>
    <s v="40"/>
    <s v="Public Works"/>
    <s v="28"/>
    <s v="LMD/CFD"/>
    <s v="840"/>
    <s v="Blossom Grove Estates CFD 2014-2"/>
    <s v="550.40.28.840-6400.03"/>
    <s v="Repairs &amp; Maintenance Major Repair &amp; Contingency"/>
    <n v="0"/>
    <n v="0"/>
    <n v="-8500"/>
    <n v="-8500"/>
    <n v="0"/>
  </r>
  <r>
    <s v="550"/>
    <x v="26"/>
    <x v="3"/>
    <s v="OUTFLOWS"/>
    <s v="40"/>
    <s v="Public Works"/>
    <s v="28"/>
    <s v="LMD/CFD"/>
    <s v="840"/>
    <s v="Blossom Grove Estates CFD 2014-2"/>
    <s v="550.40.28.840-6100.04"/>
    <s v="Utilities Water"/>
    <n v="0"/>
    <n v="0"/>
    <n v="-2100"/>
    <n v="-2100"/>
    <n v="0"/>
  </r>
  <r>
    <s v="550"/>
    <x v="26"/>
    <x v="3"/>
    <s v="OUTFLOWS"/>
    <s v="40"/>
    <s v="Public Works"/>
    <s v="28"/>
    <s v="LMD/CFD"/>
    <s v="840"/>
    <s v="Blossom Grove Estates CFD 2014-2"/>
    <s v="550.40.28.840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0"/>
    <s v="Blossom Grove Estates CFD 2014-2"/>
    <s v="550.40.28.840-6600.27"/>
    <s v="Administrative Expenses Support Services-Direct Labor"/>
    <n v="0"/>
    <n v="0"/>
    <n v="-35000"/>
    <n v="-35000"/>
    <n v="0"/>
  </r>
  <r>
    <s v="550"/>
    <x v="26"/>
    <x v="4"/>
    <s v="OUTFLOWS"/>
    <s v="40"/>
    <s v="Public Works"/>
    <s v="28"/>
    <s v="LMD/CFD"/>
    <s v="840"/>
    <s v="Blossom Grove Estates CFD 2014-2"/>
    <s v="550.40.28.840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41"/>
    <s v="Oleander Estates CFD 2014-3"/>
    <s v="550.40.28.841-4560.05"/>
    <s v="Charges for Services-Parks CFD"/>
    <n v="0"/>
    <n v="0"/>
    <n v="97421"/>
    <n v="97421"/>
    <n v="0"/>
  </r>
  <r>
    <s v="550"/>
    <x v="26"/>
    <x v="3"/>
    <s v="OUTFLOWS"/>
    <s v="40"/>
    <s v="Public Works"/>
    <s v="28"/>
    <s v="LMD/CFD"/>
    <s v="841"/>
    <s v="Oleander Estates CFD 2014-3"/>
    <s v="550.40.28.841-6100.01"/>
    <s v="Utilities Electric"/>
    <n v="0"/>
    <n v="0"/>
    <n v="-7000"/>
    <n v="-7000"/>
    <n v="0"/>
  </r>
  <r>
    <s v="550"/>
    <x v="26"/>
    <x v="3"/>
    <s v="OUTFLOWS"/>
    <s v="40"/>
    <s v="Public Works"/>
    <s v="28"/>
    <s v="LMD/CFD"/>
    <s v="841"/>
    <s v="Oleander Estates CFD 2014-3"/>
    <s v="550.40.28.841-6400.03"/>
    <s v="Repairs &amp; Maintenance Major Repair &amp; Contingency"/>
    <n v="0"/>
    <n v="0"/>
    <n v="0"/>
    <n v="-7500"/>
    <n v="-7500"/>
  </r>
  <r>
    <s v="550"/>
    <x v="26"/>
    <x v="3"/>
    <s v="OUTFLOWS"/>
    <s v="40"/>
    <s v="Public Works"/>
    <s v="28"/>
    <s v="LMD/CFD"/>
    <s v="841"/>
    <s v="Oleander Estates CFD 2014-3"/>
    <s v="550.40.28.841-6600.27"/>
    <s v="Administrative Expenses Support Services-Direct Labor"/>
    <n v="0"/>
    <n v="0"/>
    <n v="-40000"/>
    <n v="-40000"/>
    <n v="0"/>
  </r>
  <r>
    <s v="550"/>
    <x v="26"/>
    <x v="3"/>
    <s v="OUTFLOWS"/>
    <s v="40"/>
    <s v="Public Works"/>
    <s v="28"/>
    <s v="LMD/CFD"/>
    <s v="841"/>
    <s v="Oleander Estates CFD 2014-3"/>
    <s v="550.40.28.841-6100.04"/>
    <s v="Utilities Water"/>
    <n v="0"/>
    <n v="0"/>
    <n v="-9000"/>
    <n v="-9000"/>
    <n v="0"/>
  </r>
  <r>
    <s v="550"/>
    <x v="26"/>
    <x v="3"/>
    <s v="OUTFLOWS"/>
    <s v="40"/>
    <s v="Public Works"/>
    <s v="28"/>
    <s v="LMD/CFD"/>
    <s v="841"/>
    <s v="Oleander Estates CFD 2014-3"/>
    <s v="550.40.28.841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1"/>
    <s v="Oleander Estates CFD 2014-3"/>
    <s v="550.40.28.841-6000.10"/>
    <s v="Professional Services Consultant"/>
    <n v="0"/>
    <n v="0"/>
    <n v="0"/>
    <n v="-2400"/>
    <n v="-2400"/>
  </r>
  <r>
    <s v="550"/>
    <x v="26"/>
    <x v="3"/>
    <s v="OUTFLOWS"/>
    <s v="40"/>
    <s v="Public Works"/>
    <s v="28"/>
    <s v="LMD/CFD"/>
    <s v="841"/>
    <s v="Oleander Estates CFD 2014-3"/>
    <s v="550.40.28.841-6240.05"/>
    <s v="Supplies-Parks Landscape Maintenance"/>
    <n v="0"/>
    <n v="0"/>
    <n v="-9000"/>
    <n v="-9000"/>
    <n v="0"/>
  </r>
  <r>
    <s v="550"/>
    <x v="26"/>
    <x v="0"/>
    <s v="INFLOWS"/>
    <s v="40"/>
    <s v="Public Works"/>
    <s v="28"/>
    <s v="LMD/CFD"/>
    <s v="842"/>
    <s v="Evans Estates"/>
    <s v="550.40.28.842-4560.05"/>
    <s v="Charges for Services-Parks CFD"/>
    <n v="0"/>
    <n v="0"/>
    <n v="100286"/>
    <n v="100286"/>
    <n v="0"/>
  </r>
  <r>
    <s v="550"/>
    <x v="26"/>
    <x v="3"/>
    <s v="OUTFLOWS"/>
    <s v="40"/>
    <s v="Public Works"/>
    <s v="28"/>
    <s v="LMD/CFD"/>
    <s v="842"/>
    <s v="Evans Estates"/>
    <s v="550.40.28.842-6100.01"/>
    <s v="Utilities Electric"/>
    <n v="0"/>
    <n v="0"/>
    <n v="-13000"/>
    <n v="-16000"/>
    <n v="-3000"/>
  </r>
  <r>
    <s v="550"/>
    <x v="26"/>
    <x v="3"/>
    <s v="OUTFLOWS"/>
    <s v="40"/>
    <s v="Public Works"/>
    <s v="28"/>
    <s v="LMD/CFD"/>
    <s v="842"/>
    <s v="Evans Estates"/>
    <s v="550.40.28.842-6400.03"/>
    <s v="Repairs &amp; Maintenance Major Repair &amp; Contingency"/>
    <n v="0"/>
    <n v="0"/>
    <n v="-7500"/>
    <n v="-7500"/>
    <n v="0"/>
  </r>
  <r>
    <s v="550"/>
    <x v="26"/>
    <x v="3"/>
    <s v="OUTFLOWS"/>
    <s v="40"/>
    <s v="Public Works"/>
    <s v="28"/>
    <s v="LMD/CFD"/>
    <s v="842"/>
    <s v="Evans Estates"/>
    <s v="550.40.28.842-6600.27"/>
    <s v="Administrative Expenses Support Services-Direct Labor"/>
    <n v="0"/>
    <n v="0"/>
    <n v="-31000"/>
    <n v="-31000"/>
    <n v="0"/>
  </r>
  <r>
    <s v="550"/>
    <x v="26"/>
    <x v="3"/>
    <s v="OUTFLOWS"/>
    <s v="40"/>
    <s v="Public Works"/>
    <s v="28"/>
    <s v="LMD/CFD"/>
    <s v="842"/>
    <s v="Evans Estates"/>
    <s v="550.40.28.842-6100.04"/>
    <s v="Utilities Water"/>
    <n v="0"/>
    <n v="0"/>
    <n v="-8000"/>
    <n v="-3000"/>
    <n v="5000"/>
  </r>
  <r>
    <s v="550"/>
    <x v="26"/>
    <x v="3"/>
    <s v="OUTFLOWS"/>
    <s v="40"/>
    <s v="Public Works"/>
    <s v="28"/>
    <s v="LMD/CFD"/>
    <s v="842"/>
    <s v="Evans Estates"/>
    <s v="550.40.28.842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2"/>
    <s v="Evans Estates"/>
    <s v="550.40.28.842-6000.10"/>
    <s v="Professional Services Consultant"/>
    <n v="0"/>
    <n v="0"/>
    <n v="0"/>
    <n v="-2300"/>
    <n v="-2300"/>
  </r>
  <r>
    <s v="550"/>
    <x v="26"/>
    <x v="3"/>
    <s v="OUTFLOWS"/>
    <s v="40"/>
    <s v="Public Works"/>
    <s v="28"/>
    <s v="LMD/CFD"/>
    <s v="842"/>
    <s v="Evans Estates"/>
    <s v="550.40.28.842-6240.05"/>
    <s v="Supplies-Parks Landscape Maintenance"/>
    <n v="0"/>
    <n v="0"/>
    <n v="-8000"/>
    <n v="-8000"/>
    <n v="0"/>
  </r>
  <r>
    <s v="550"/>
    <x v="26"/>
    <x v="4"/>
    <s v="OUTFLOWS"/>
    <s v="40"/>
    <s v="Public Works"/>
    <s v="28"/>
    <s v="LMD/CFD"/>
    <s v="842"/>
    <s v="Evans Estates"/>
    <s v="550.40.28.842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43"/>
    <s v="Crivello Estates"/>
    <s v="550.40.28.843-4560.05"/>
    <s v="Charges for Services-Parks CFD"/>
    <n v="0"/>
    <n v="0"/>
    <n v="33824"/>
    <n v="33824"/>
    <n v="0"/>
  </r>
  <r>
    <s v="550"/>
    <x v="26"/>
    <x v="3"/>
    <s v="OUTFLOWS"/>
    <s v="40"/>
    <s v="Public Works"/>
    <s v="28"/>
    <s v="LMD/CFD"/>
    <s v="843"/>
    <s v="Crivello Estates"/>
    <s v="550.40.28.843-6100.01"/>
    <s v="Utilities Electric"/>
    <n v="0"/>
    <n v="0"/>
    <n v="-1100"/>
    <n v="-1100"/>
    <n v="0"/>
  </r>
  <r>
    <s v="550"/>
    <x v="26"/>
    <x v="3"/>
    <s v="OUTFLOWS"/>
    <s v="40"/>
    <s v="Public Works"/>
    <s v="28"/>
    <s v="LMD/CFD"/>
    <s v="843"/>
    <s v="Crivello Estates"/>
    <s v="550.40.28.843-6600.27"/>
    <s v="Administrative Expenses Support Services-Direct Labor"/>
    <n v="0"/>
    <n v="0"/>
    <n v="-18799"/>
    <n v="-18799"/>
    <n v="0"/>
  </r>
  <r>
    <s v="550"/>
    <x v="26"/>
    <x v="3"/>
    <s v="OUTFLOWS"/>
    <s v="40"/>
    <s v="Public Works"/>
    <s v="28"/>
    <s v="LMD/CFD"/>
    <s v="843"/>
    <s v="Crivello Estates"/>
    <s v="550.40.28.843-6100.04"/>
    <s v="Utilities Water"/>
    <n v="0"/>
    <n v="0"/>
    <n v="-3000"/>
    <n v="-2000"/>
    <n v="1000"/>
  </r>
  <r>
    <s v="550"/>
    <x v="26"/>
    <x v="3"/>
    <s v="OUTFLOWS"/>
    <s v="40"/>
    <s v="Public Works"/>
    <s v="28"/>
    <s v="LMD/CFD"/>
    <s v="843"/>
    <s v="Crivello Estates"/>
    <s v="550.40.28.843-6600.25"/>
    <s v="Administrative Expenses Support Services-Indirect Labor"/>
    <n v="0"/>
    <n v="0"/>
    <n v="-4335"/>
    <n v="-4335"/>
    <n v="0"/>
  </r>
  <r>
    <s v="550"/>
    <x v="26"/>
    <x v="3"/>
    <s v="OUTFLOWS"/>
    <s v="40"/>
    <s v="Public Works"/>
    <s v="28"/>
    <s v="LMD/CFD"/>
    <s v="843"/>
    <s v="Crivello Estates"/>
    <s v="550.40.28.843-6000.10"/>
    <s v="Professional Services Consultant"/>
    <n v="0"/>
    <n v="0"/>
    <n v="0"/>
    <n v="-1900"/>
    <n v="-1900"/>
  </r>
  <r>
    <s v="550"/>
    <x v="26"/>
    <x v="3"/>
    <s v="OUTFLOWS"/>
    <s v="40"/>
    <s v="Public Works"/>
    <s v="28"/>
    <s v="LMD/CFD"/>
    <s v="843"/>
    <s v="Crivello Estates"/>
    <s v="550.40.28.843-6240.05"/>
    <s v="Supplies-Parks Landscape Maintenance"/>
    <n v="0"/>
    <n v="0"/>
    <n v="-3800"/>
    <n v="-3800"/>
    <n v="0"/>
  </r>
  <r>
    <s v="550"/>
    <x v="26"/>
    <x v="3"/>
    <s v="OUTFLOWS"/>
    <s v="40"/>
    <s v="Public Works"/>
    <s v="28"/>
    <s v="LMD/CFD"/>
    <s v="843"/>
    <s v="Crivello Estates"/>
    <s v="550.40.28.843-6400.03"/>
    <s v="Repairs &amp; Maintenance Major Repair &amp; Contingency"/>
    <n v="0"/>
    <n v="0"/>
    <n v="-1700"/>
    <n v="-1700"/>
    <n v="0"/>
  </r>
  <r>
    <s v="550"/>
    <x v="26"/>
    <x v="4"/>
    <s v="OUTFLOWS"/>
    <s v="40"/>
    <s v="Public Works"/>
    <s v="28"/>
    <s v="LMD/CFD"/>
    <s v="843"/>
    <s v="Crivello Estates"/>
    <s v="550.40.28.843-8300.97"/>
    <s v="Capital Improvements-Parks LMD Cap Reserve"/>
    <n v="0"/>
    <n v="0"/>
    <n v="-5000"/>
    <n v="-5000"/>
    <n v="0"/>
  </r>
  <r>
    <s v="550"/>
    <x v="26"/>
    <x v="0"/>
    <s v="INFLOWS"/>
    <s v="40"/>
    <s v="Public Works"/>
    <s v="28"/>
    <s v="LMD/CFD"/>
    <s v="844"/>
    <s v="Woodward Estates"/>
    <s v="550.40.28.844-4560.05"/>
    <s v="Charges for Services-Parks CFD"/>
    <n v="0"/>
    <n v="0"/>
    <n v="67048"/>
    <n v="67048"/>
    <n v="0"/>
  </r>
  <r>
    <s v="550"/>
    <x v="26"/>
    <x v="3"/>
    <s v="OUTFLOWS"/>
    <s v="40"/>
    <s v="Public Works"/>
    <s v="28"/>
    <s v="LMD/CFD"/>
    <s v="844"/>
    <s v="Woodward Estates"/>
    <s v="550.40.28.844-6100.01"/>
    <s v="Utilities Electric"/>
    <n v="0"/>
    <n v="0"/>
    <n v="-3500"/>
    <n v="-3500"/>
    <n v="0"/>
  </r>
  <r>
    <s v="550"/>
    <x v="26"/>
    <x v="3"/>
    <s v="OUTFLOWS"/>
    <s v="40"/>
    <s v="Public Works"/>
    <s v="28"/>
    <s v="LMD/CFD"/>
    <s v="844"/>
    <s v="Woodward Estates"/>
    <s v="550.40.28.844-6600.27"/>
    <s v="Administrative Expenses Support Services-Direct Labor"/>
    <n v="0"/>
    <n v="0"/>
    <n v="-21000"/>
    <n v="-21000"/>
    <n v="0"/>
  </r>
  <r>
    <s v="550"/>
    <x v="26"/>
    <x v="3"/>
    <s v="OUTFLOWS"/>
    <s v="40"/>
    <s v="Public Works"/>
    <s v="28"/>
    <s v="LMD/CFD"/>
    <s v="844"/>
    <s v="Woodward Estates"/>
    <s v="550.40.28.844-6100.04"/>
    <s v="Utilities Water"/>
    <n v="0"/>
    <n v="0"/>
    <n v="-2500"/>
    <n v="-2500"/>
    <n v="0"/>
  </r>
  <r>
    <s v="550"/>
    <x v="26"/>
    <x v="3"/>
    <s v="OUTFLOWS"/>
    <s v="40"/>
    <s v="Public Works"/>
    <s v="28"/>
    <s v="LMD/CFD"/>
    <s v="844"/>
    <s v="Woodward Estates"/>
    <s v="550.40.28.844-6240.05"/>
    <s v="Supplies-Parks Landscape Maintenance"/>
    <n v="0"/>
    <n v="0"/>
    <n v="-4500"/>
    <n v="-4500"/>
    <n v="0"/>
  </r>
  <r>
    <s v="550"/>
    <x v="26"/>
    <x v="3"/>
    <s v="OUTFLOWS"/>
    <s v="40"/>
    <s v="Public Works"/>
    <s v="28"/>
    <s v="LMD/CFD"/>
    <s v="844"/>
    <s v="Woodward Estates"/>
    <s v="550.40.28.844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4"/>
    <s v="Woodward Estates"/>
    <s v="550.40.28.844-6000.10"/>
    <s v="Professional Services Consultant"/>
    <n v="0"/>
    <n v="0"/>
    <n v="0"/>
    <n v="-2100"/>
    <n v="-2100"/>
  </r>
  <r>
    <s v="550"/>
    <x v="26"/>
    <x v="3"/>
    <s v="OUTFLOWS"/>
    <s v="40"/>
    <s v="Public Works"/>
    <s v="28"/>
    <s v="LMD/CFD"/>
    <s v="844"/>
    <s v="Woodward Estates"/>
    <s v="550.40.28.844-6400.03"/>
    <s v="Repairs &amp; Maintenance Major Repair &amp; Contingency"/>
    <n v="0"/>
    <n v="0"/>
    <n v="-7000"/>
    <n v="-7000"/>
    <n v="0"/>
  </r>
  <r>
    <s v="550"/>
    <x v="26"/>
    <x v="4"/>
    <s v="OUTFLOWS"/>
    <s v="40"/>
    <s v="Public Works"/>
    <s v="28"/>
    <s v="LMD/CFD"/>
    <s v="844"/>
    <s v="Woodward Estates"/>
    <s v="550.40.28.844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45"/>
    <s v="Monte Bello Estates"/>
    <s v="550.40.28.845-4560.05"/>
    <s v="Charges for Services-Parks CFD"/>
    <n v="0"/>
    <n v="0"/>
    <n v="77363"/>
    <n v="77363"/>
    <n v="0"/>
  </r>
  <r>
    <s v="550"/>
    <x v="26"/>
    <x v="3"/>
    <s v="OUTFLOWS"/>
    <s v="40"/>
    <s v="Public Works"/>
    <s v="28"/>
    <s v="LMD/CFD"/>
    <s v="845"/>
    <s v="Monte Bello Estates"/>
    <s v="550.40.28.845-6100.01"/>
    <s v="Utilities Electric"/>
    <n v="0"/>
    <n v="0"/>
    <n v="-4500"/>
    <n v="-4500"/>
    <n v="0"/>
  </r>
  <r>
    <s v="550"/>
    <x v="26"/>
    <x v="3"/>
    <s v="OUTFLOWS"/>
    <s v="40"/>
    <s v="Public Works"/>
    <s v="28"/>
    <s v="LMD/CFD"/>
    <s v="845"/>
    <s v="Monte Bello Estates"/>
    <s v="550.40.28.845-6600.27"/>
    <s v="Administrative Expenses Support Services-Direct Labor"/>
    <n v="0"/>
    <n v="0"/>
    <n v="-28000"/>
    <n v="-28000"/>
    <n v="0"/>
  </r>
  <r>
    <s v="550"/>
    <x v="26"/>
    <x v="3"/>
    <s v="OUTFLOWS"/>
    <s v="40"/>
    <s v="Public Works"/>
    <s v="28"/>
    <s v="LMD/CFD"/>
    <s v="845"/>
    <s v="Monte Bello Estates"/>
    <s v="550.40.28.845-6100.04"/>
    <s v="Utilities Water"/>
    <n v="0"/>
    <n v="0"/>
    <n v="-3000"/>
    <n v="-3000"/>
    <n v="0"/>
  </r>
  <r>
    <s v="550"/>
    <x v="26"/>
    <x v="3"/>
    <s v="OUTFLOWS"/>
    <s v="40"/>
    <s v="Public Works"/>
    <s v="28"/>
    <s v="LMD/CFD"/>
    <s v="845"/>
    <s v="Monte Bello Estates"/>
    <s v="550.40.28.845-6240.05"/>
    <s v="Supplies-Parks Landscape Maintenance"/>
    <n v="0"/>
    <n v="0"/>
    <n v="-5000"/>
    <n v="-5000"/>
    <n v="0"/>
  </r>
  <r>
    <s v="550"/>
    <x v="26"/>
    <x v="3"/>
    <s v="OUTFLOWS"/>
    <s v="40"/>
    <s v="Public Works"/>
    <s v="28"/>
    <s v="LMD/CFD"/>
    <s v="845"/>
    <s v="Monte Bello Estates"/>
    <s v="550.40.28.845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5"/>
    <s v="Monte Bello Estates"/>
    <s v="550.40.28.845-6000.10"/>
    <s v="Professional Services Consultant"/>
    <n v="0"/>
    <n v="0"/>
    <n v="0"/>
    <n v="0"/>
    <n v="0"/>
  </r>
  <r>
    <s v="550"/>
    <x v="26"/>
    <x v="3"/>
    <s v="OUTFLOWS"/>
    <s v="40"/>
    <s v="Public Works"/>
    <s v="28"/>
    <s v="LMD/CFD"/>
    <s v="845"/>
    <s v="Monte Bello Estates"/>
    <s v="550.40.28.845-6400.03"/>
    <s v="Repairs &amp; Maintenance Major Repair &amp; Contingency"/>
    <n v="0"/>
    <n v="0"/>
    <n v="-7000"/>
    <n v="-7000"/>
    <n v="0"/>
  </r>
  <r>
    <s v="550"/>
    <x v="26"/>
    <x v="4"/>
    <s v="OUTFLOWS"/>
    <s v="40"/>
    <s v="Public Works"/>
    <s v="28"/>
    <s v="LMD/CFD"/>
    <s v="845"/>
    <s v="Monte Bello Estates"/>
    <s v="550.40.28.845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46"/>
    <s v="Solera Estates"/>
    <s v="550.40.28.846-4560.05"/>
    <s v="Charges for Services-Parks CFD"/>
    <n v="0"/>
    <n v="0"/>
    <n v="85959"/>
    <n v="85959"/>
    <n v="0"/>
  </r>
  <r>
    <s v="550"/>
    <x v="26"/>
    <x v="3"/>
    <s v="OUTFLOWS"/>
    <s v="40"/>
    <s v="Public Works"/>
    <s v="28"/>
    <s v="LMD/CFD"/>
    <s v="846"/>
    <s v="Solera Estates"/>
    <s v="550.40.28.846-6100.01"/>
    <s v="Utilities Electric"/>
    <n v="0"/>
    <n v="0"/>
    <n v="-6000"/>
    <n v="-6000"/>
    <n v="0"/>
  </r>
  <r>
    <s v="550"/>
    <x v="26"/>
    <x v="3"/>
    <s v="OUTFLOWS"/>
    <s v="40"/>
    <s v="Public Works"/>
    <s v="28"/>
    <s v="LMD/CFD"/>
    <s v="846"/>
    <s v="Solera Estates"/>
    <s v="550.40.28.846-6600.27"/>
    <s v="Administrative Expenses Support Services-Direct Labor"/>
    <n v="0"/>
    <n v="0"/>
    <n v="-32000"/>
    <n v="-32000"/>
    <n v="0"/>
  </r>
  <r>
    <s v="550"/>
    <x v="26"/>
    <x v="3"/>
    <s v="OUTFLOWS"/>
    <s v="40"/>
    <s v="Public Works"/>
    <s v="28"/>
    <s v="LMD/CFD"/>
    <s v="846"/>
    <s v="Solera Estates"/>
    <s v="550.40.28.846-6100.04"/>
    <s v="Utilities Water"/>
    <n v="0"/>
    <n v="0"/>
    <n v="-3000"/>
    <n v="-3000"/>
    <n v="0"/>
  </r>
  <r>
    <s v="550"/>
    <x v="26"/>
    <x v="3"/>
    <s v="OUTFLOWS"/>
    <s v="40"/>
    <s v="Public Works"/>
    <s v="28"/>
    <s v="LMD/CFD"/>
    <s v="846"/>
    <s v="Solera Estates"/>
    <s v="550.40.28.846-6240.05"/>
    <s v="Supplies-Parks Landscape Maintenance"/>
    <n v="0"/>
    <n v="0"/>
    <n v="-7000"/>
    <n v="-7000"/>
    <n v="0"/>
  </r>
  <r>
    <s v="550"/>
    <x v="26"/>
    <x v="3"/>
    <s v="OUTFLOWS"/>
    <s v="40"/>
    <s v="Public Works"/>
    <s v="28"/>
    <s v="LMD/CFD"/>
    <s v="846"/>
    <s v="Solera Estates"/>
    <s v="550.40.28.846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6"/>
    <s v="Solera Estates"/>
    <s v="550.40.28.846-6000.10"/>
    <s v="Professional Services Consultant"/>
    <n v="0"/>
    <n v="0"/>
    <n v="0"/>
    <n v="-2200"/>
    <n v="-2200"/>
  </r>
  <r>
    <s v="550"/>
    <x v="26"/>
    <x v="3"/>
    <s v="OUTFLOWS"/>
    <s v="40"/>
    <s v="Public Works"/>
    <s v="28"/>
    <s v="LMD/CFD"/>
    <s v="846"/>
    <s v="Solera Estates"/>
    <s v="550.40.28.846-6400.03"/>
    <s v="Repairs &amp; Maintenance Major Repair &amp; Contingency"/>
    <n v="0"/>
    <n v="0"/>
    <n v="-7000"/>
    <n v="-7000"/>
    <n v="0"/>
  </r>
  <r>
    <s v="550"/>
    <x v="26"/>
    <x v="4"/>
    <s v="OUTFLOWS"/>
    <s v="40"/>
    <s v="Public Works"/>
    <s v="28"/>
    <s v="LMD/CFD"/>
    <s v="846"/>
    <s v="Solera Estates"/>
    <s v="550.40.28.846-8300.97"/>
    <s v="Capital Improvements-Parks LMD Cap Reserve"/>
    <n v="0"/>
    <n v="0"/>
    <n v="-53835"/>
    <n v="-53835"/>
    <n v="0"/>
  </r>
  <r>
    <s v="550"/>
    <x v="26"/>
    <x v="0"/>
    <s v="INFLOWS"/>
    <s v="40"/>
    <s v="Public Works"/>
    <s v="28"/>
    <s v="LMD/CFD"/>
    <s v="847"/>
    <s v="Sundance"/>
    <s v="550.40.28.847-4560.05"/>
    <s v="Charges for Services-Parks CFD"/>
    <n v="0"/>
    <n v="0"/>
    <n v="101432"/>
    <n v="101432"/>
    <n v="0"/>
  </r>
  <r>
    <s v="550"/>
    <x v="26"/>
    <x v="3"/>
    <s v="OUTFLOWS"/>
    <s v="40"/>
    <s v="Public Works"/>
    <s v="28"/>
    <s v="LMD/CFD"/>
    <s v="847"/>
    <s v="Sundance"/>
    <s v="550.40.28.847-6100.01"/>
    <s v="Utilities Electric"/>
    <n v="0"/>
    <n v="0"/>
    <n v="-8000"/>
    <n v="-8000"/>
    <n v="0"/>
  </r>
  <r>
    <s v="550"/>
    <x v="26"/>
    <x v="3"/>
    <s v="OUTFLOWS"/>
    <s v="40"/>
    <s v="Public Works"/>
    <s v="28"/>
    <s v="LMD/CFD"/>
    <s v="847"/>
    <s v="Sundance"/>
    <s v="550.40.28.847-6600.27"/>
    <s v="Administrative Expenses Support Services-Direct Labor"/>
    <n v="0"/>
    <n v="0"/>
    <n v="-40000"/>
    <n v="-40000"/>
    <n v="0"/>
  </r>
  <r>
    <s v="550"/>
    <x v="26"/>
    <x v="3"/>
    <s v="OUTFLOWS"/>
    <s v="40"/>
    <s v="Public Works"/>
    <s v="28"/>
    <s v="LMD/CFD"/>
    <s v="847"/>
    <s v="Sundance"/>
    <s v="550.40.28.847-6100.04"/>
    <s v="Utilities Water"/>
    <n v="0"/>
    <n v="0"/>
    <n v="-4500"/>
    <n v="-4500"/>
    <n v="0"/>
  </r>
  <r>
    <s v="550"/>
    <x v="26"/>
    <x v="3"/>
    <s v="OUTFLOWS"/>
    <s v="40"/>
    <s v="Public Works"/>
    <s v="28"/>
    <s v="LMD/CFD"/>
    <s v="847"/>
    <s v="Sundance"/>
    <s v="550.40.28.847-6240.05"/>
    <s v="Supplies-Parks Landscape Maintenance"/>
    <n v="0"/>
    <n v="0"/>
    <n v="-8000"/>
    <n v="-8000"/>
    <n v="0"/>
  </r>
  <r>
    <s v="550"/>
    <x v="26"/>
    <x v="3"/>
    <s v="OUTFLOWS"/>
    <s v="40"/>
    <s v="Public Works"/>
    <s v="28"/>
    <s v="LMD/CFD"/>
    <s v="847"/>
    <s v="Sundance"/>
    <s v="550.40.28.847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7"/>
    <s v="Sundance"/>
    <s v="550.40.28.847-6000.10"/>
    <s v="Professional Services Consultant"/>
    <n v="0"/>
    <n v="0"/>
    <n v="0"/>
    <n v="-1800"/>
    <n v="-1800"/>
  </r>
  <r>
    <s v="550"/>
    <x v="26"/>
    <x v="3"/>
    <s v="OUTFLOWS"/>
    <s v="40"/>
    <s v="Public Works"/>
    <s v="28"/>
    <s v="LMD/CFD"/>
    <s v="847"/>
    <s v="Sundance"/>
    <s v="550.40.28.847-6400.03"/>
    <s v="Repairs &amp; Maintenance Major Repair &amp; Contingency"/>
    <n v="0"/>
    <n v="0"/>
    <n v="-8000"/>
    <n v="-8000"/>
    <n v="0"/>
  </r>
  <r>
    <s v="550"/>
    <x v="26"/>
    <x v="4"/>
    <s v="OUTFLOWS"/>
    <s v="40"/>
    <s v="Public Works"/>
    <s v="28"/>
    <s v="LMD/CFD"/>
    <s v="847"/>
    <s v="Sundance"/>
    <s v="550.40.28.847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48"/>
    <s v="Terra Ranch"/>
    <s v="550.40.28.848-4560.05"/>
    <s v="Charges for Services-Parks CFD"/>
    <n v="0"/>
    <n v="0"/>
    <n v="70831"/>
    <n v="70831"/>
    <n v="0"/>
  </r>
  <r>
    <s v="550"/>
    <x v="26"/>
    <x v="3"/>
    <s v="OUTFLOWS"/>
    <s v="40"/>
    <s v="Public Works"/>
    <s v="28"/>
    <s v="LMD/CFD"/>
    <s v="848"/>
    <s v="Terra Ranch"/>
    <s v="550.40.28.848-6100.01"/>
    <s v="Utilities Electric"/>
    <n v="0"/>
    <n v="0"/>
    <n v="-6900"/>
    <n v="-10000"/>
    <n v="-3100"/>
  </r>
  <r>
    <s v="550"/>
    <x v="26"/>
    <x v="3"/>
    <s v="OUTFLOWS"/>
    <s v="40"/>
    <s v="Public Works"/>
    <s v="28"/>
    <s v="LMD/CFD"/>
    <s v="848"/>
    <s v="Terra Ranch"/>
    <s v="550.40.28.848-6600.27"/>
    <s v="Administrative Expenses Support Services-Direct Labor"/>
    <n v="0"/>
    <n v="0"/>
    <n v="-39000"/>
    <n v="-39000"/>
    <n v="0"/>
  </r>
  <r>
    <s v="550"/>
    <x v="26"/>
    <x v="3"/>
    <s v="OUTFLOWS"/>
    <s v="40"/>
    <s v="Public Works"/>
    <s v="28"/>
    <s v="LMD/CFD"/>
    <s v="848"/>
    <s v="Terra Ranch"/>
    <s v="550.40.28.848-6100.04"/>
    <s v="Utilities Water"/>
    <n v="0"/>
    <n v="0"/>
    <n v="-4200"/>
    <n v="-3000"/>
    <n v="1200"/>
  </r>
  <r>
    <s v="550"/>
    <x v="26"/>
    <x v="3"/>
    <s v="OUTFLOWS"/>
    <s v="40"/>
    <s v="Public Works"/>
    <s v="28"/>
    <s v="LMD/CFD"/>
    <s v="848"/>
    <s v="Terra Ranch"/>
    <s v="550.40.28.848-6240.05"/>
    <s v="Supplies-Parks Landscape Maintenance"/>
    <n v="0"/>
    <n v="0"/>
    <n v="-4700"/>
    <n v="-4700"/>
    <n v="0"/>
  </r>
  <r>
    <s v="550"/>
    <x v="26"/>
    <x v="3"/>
    <s v="OUTFLOWS"/>
    <s v="40"/>
    <s v="Public Works"/>
    <s v="28"/>
    <s v="LMD/CFD"/>
    <s v="848"/>
    <s v="Terra Ranch"/>
    <s v="550.40.28.848-6400.03"/>
    <s v="Repairs &amp; Maintenance Major Repair &amp; Contingency"/>
    <n v="0"/>
    <n v="0"/>
    <n v="-7000"/>
    <n v="-7000"/>
    <n v="0"/>
  </r>
  <r>
    <s v="550"/>
    <x v="26"/>
    <x v="3"/>
    <s v="OUTFLOWS"/>
    <s v="40"/>
    <s v="Public Works"/>
    <s v="28"/>
    <s v="LMD/CFD"/>
    <s v="848"/>
    <s v="Terra Ranch"/>
    <s v="550.40.28.848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8"/>
    <s v="Terra Ranch"/>
    <s v="550.40.28.848-6000.10"/>
    <s v="Professional Services Consultant"/>
    <n v="0"/>
    <n v="0"/>
    <n v="0"/>
    <n v="-2300"/>
    <n v="-2300"/>
  </r>
  <r>
    <s v="550"/>
    <x v="26"/>
    <x v="0"/>
    <s v="INFLOWS"/>
    <s v="40"/>
    <s v="Public Works"/>
    <s v="28"/>
    <s v="LMD/CFD"/>
    <s v="849"/>
    <s v="Center Point"/>
    <s v="550.40.28.849-4560.05"/>
    <s v="Charges for Services-Parks CFD"/>
    <n v="0"/>
    <n v="0"/>
    <n v="71289"/>
    <n v="71289"/>
    <n v="0"/>
  </r>
  <r>
    <s v="550"/>
    <x v="26"/>
    <x v="3"/>
    <s v="OUTFLOWS"/>
    <s v="40"/>
    <s v="Public Works"/>
    <s v="28"/>
    <s v="LMD/CFD"/>
    <s v="849"/>
    <s v="Center Point"/>
    <s v="550.40.28.849-6100.01"/>
    <s v="Utilities Electric"/>
    <n v="0"/>
    <n v="0"/>
    <n v="-2500"/>
    <n v="-2500"/>
    <n v="0"/>
  </r>
  <r>
    <s v="550"/>
    <x v="26"/>
    <x v="3"/>
    <s v="OUTFLOWS"/>
    <s v="40"/>
    <s v="Public Works"/>
    <s v="28"/>
    <s v="LMD/CFD"/>
    <s v="849"/>
    <s v="Center Point"/>
    <s v="550.40.28.849-6400.03"/>
    <s v="Repairs &amp; Maintenance Major Repair &amp; Contingency"/>
    <n v="0"/>
    <n v="0"/>
    <n v="-4700"/>
    <n v="-4700"/>
    <n v="0"/>
  </r>
  <r>
    <s v="550"/>
    <x v="26"/>
    <x v="3"/>
    <s v="OUTFLOWS"/>
    <s v="40"/>
    <s v="Public Works"/>
    <s v="28"/>
    <s v="LMD/CFD"/>
    <s v="849"/>
    <s v="Center Point"/>
    <s v="550.40.28.849-6600.27"/>
    <s v="Administrative Expenses Support Services-Direct Labor"/>
    <n v="0"/>
    <n v="0"/>
    <n v="-20000"/>
    <n v="-20000"/>
    <n v="0"/>
  </r>
  <r>
    <s v="550"/>
    <x v="26"/>
    <x v="3"/>
    <s v="OUTFLOWS"/>
    <s v="40"/>
    <s v="Public Works"/>
    <s v="28"/>
    <s v="LMD/CFD"/>
    <s v="849"/>
    <s v="Center Point"/>
    <s v="550.40.28.849-6100.04"/>
    <s v="Utilities Water"/>
    <n v="0"/>
    <n v="0"/>
    <n v="-1500"/>
    <n v="-1500"/>
    <n v="0"/>
  </r>
  <r>
    <s v="550"/>
    <x v="26"/>
    <x v="3"/>
    <s v="OUTFLOWS"/>
    <s v="40"/>
    <s v="Public Works"/>
    <s v="28"/>
    <s v="LMD/CFD"/>
    <s v="849"/>
    <s v="Center Point"/>
    <s v="550.40.28.849-6240.05"/>
    <s v="Supplies-Parks Landscape Maintenance"/>
    <n v="0"/>
    <n v="0"/>
    <n v="-3500"/>
    <n v="-3500"/>
    <n v="0"/>
  </r>
  <r>
    <s v="550"/>
    <x v="26"/>
    <x v="3"/>
    <s v="OUTFLOWS"/>
    <s v="40"/>
    <s v="Public Works"/>
    <s v="28"/>
    <s v="LMD/CFD"/>
    <s v="849"/>
    <s v="Center Point"/>
    <s v="550.40.28.849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49"/>
    <s v="Center Point"/>
    <s v="550.40.28.849-6000.10"/>
    <s v="Professional Services Consultant"/>
    <n v="0"/>
    <n v="0"/>
    <n v="0"/>
    <n v="-2300"/>
    <n v="-2300"/>
  </r>
  <r>
    <s v="550"/>
    <x v="26"/>
    <x v="4"/>
    <s v="OUTFLOWS"/>
    <s v="40"/>
    <s v="Public Works"/>
    <s v="28"/>
    <s v="LMD/CFD"/>
    <s v="849"/>
    <s v="Center Point"/>
    <s v="550.40.28.849-8300.97"/>
    <s v="Capital Improvements-Parks LMD Cap Reserve"/>
    <n v="0"/>
    <n v="0"/>
    <n v="-30000"/>
    <n v="-30000"/>
    <n v="0"/>
  </r>
  <r>
    <s v="550"/>
    <x v="26"/>
    <x v="0"/>
    <s v="INFLOWS"/>
    <s v="40"/>
    <s v="Public Works"/>
    <s v="28"/>
    <s v="LMD/CFD"/>
    <s v="850"/>
    <s v="DeJong Estates"/>
    <s v="550.40.28.850-4560.05"/>
    <s v="Charges for Services-Parks CFD"/>
    <n v="0"/>
    <n v="0"/>
    <n v="154727"/>
    <n v="154727"/>
    <n v="0"/>
  </r>
  <r>
    <s v="550"/>
    <x v="26"/>
    <x v="3"/>
    <s v="OUTFLOWS"/>
    <s v="40"/>
    <s v="Public Works"/>
    <s v="28"/>
    <s v="LMD/CFD"/>
    <s v="850"/>
    <s v="DeJong Estates"/>
    <s v="550.40.28.850-6100.01"/>
    <s v="Utilities Electric"/>
    <n v="0"/>
    <n v="0"/>
    <n v="-6000"/>
    <n v="-3000"/>
    <n v="3000"/>
  </r>
  <r>
    <s v="550"/>
    <x v="26"/>
    <x v="3"/>
    <s v="OUTFLOWS"/>
    <s v="40"/>
    <s v="Public Works"/>
    <s v="28"/>
    <s v="LMD/CFD"/>
    <s v="850"/>
    <s v="DeJong Estates"/>
    <s v="550.40.28.850-6600.27"/>
    <s v="Administrative Expenses Support Services-Direct Labor"/>
    <n v="0"/>
    <n v="0"/>
    <n v="-80000"/>
    <n v="-80000"/>
    <n v="0"/>
  </r>
  <r>
    <s v="550"/>
    <x v="26"/>
    <x v="3"/>
    <s v="OUTFLOWS"/>
    <s v="40"/>
    <s v="Public Works"/>
    <s v="28"/>
    <s v="LMD/CFD"/>
    <s v="850"/>
    <s v="DeJong Estates"/>
    <s v="550.40.28.850-6100.04"/>
    <s v="Utilities Water"/>
    <n v="0"/>
    <n v="0"/>
    <n v="-9000"/>
    <n v="-4000"/>
    <n v="5000"/>
  </r>
  <r>
    <s v="550"/>
    <x v="26"/>
    <x v="3"/>
    <s v="OUTFLOWS"/>
    <s v="40"/>
    <s v="Public Works"/>
    <s v="28"/>
    <s v="LMD/CFD"/>
    <s v="850"/>
    <s v="DeJong Estates"/>
    <s v="550.40.28.850-6240.05"/>
    <s v="Supplies-Parks Landscape Maintenance"/>
    <n v="0"/>
    <n v="0"/>
    <n v="-10000"/>
    <n v="-10000"/>
    <n v="0"/>
  </r>
  <r>
    <s v="550"/>
    <x v="26"/>
    <x v="3"/>
    <s v="OUTFLOWS"/>
    <s v="40"/>
    <s v="Public Works"/>
    <s v="28"/>
    <s v="LMD/CFD"/>
    <s v="850"/>
    <s v="DeJong Estates"/>
    <s v="550.40.28.850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50"/>
    <s v="DeJong Estates"/>
    <s v="550.40.28.850-6000.10"/>
    <s v="Professional Services Consultant"/>
    <n v="0"/>
    <n v="0"/>
    <n v="0"/>
    <n v="-2300"/>
    <n v="-2300"/>
  </r>
  <r>
    <s v="550"/>
    <x v="26"/>
    <x v="3"/>
    <s v="OUTFLOWS"/>
    <s v="40"/>
    <s v="Public Works"/>
    <s v="28"/>
    <s v="LMD/CFD"/>
    <s v="850"/>
    <s v="DeJong Estates"/>
    <s v="550.40.28.850-6400.03"/>
    <s v="Repairs &amp; Maintenance Major Repair &amp; Contingency"/>
    <n v="0"/>
    <n v="0"/>
    <n v="-10000"/>
    <n v="-10000"/>
    <n v="0"/>
  </r>
  <r>
    <s v="550"/>
    <x v="26"/>
    <x v="4"/>
    <s v="OUTFLOWS"/>
    <s v="40"/>
    <s v="Public Works"/>
    <s v="28"/>
    <s v="LMD/CFD"/>
    <s v="850"/>
    <s v="DeJong Estates"/>
    <s v="550.40.28.850-8300.97"/>
    <s v="Capital Improvements-Parks LMD Cap Reserve"/>
    <n v="0"/>
    <n v="0"/>
    <n v="-20000"/>
    <n v="-20000"/>
    <n v="0"/>
  </r>
  <r>
    <s v="550"/>
    <x v="26"/>
    <x v="0"/>
    <s v="INFLOWS"/>
    <s v="40"/>
    <s v="Public Works"/>
    <s v="28"/>
    <s v="LMD/CFD"/>
    <s v="851"/>
    <s v="Shadowbrook"/>
    <s v="550.40.28.851-4560.05"/>
    <s v="Charges for Services-Parks CFD"/>
    <n v="0"/>
    <n v="0"/>
    <n v="51690"/>
    <n v="51690"/>
    <n v="0"/>
  </r>
  <r>
    <s v="550"/>
    <x v="26"/>
    <x v="3"/>
    <s v="OUTFLOWS"/>
    <s v="40"/>
    <s v="Public Works"/>
    <s v="28"/>
    <s v="LMD/CFD"/>
    <s v="851"/>
    <s v="Shadowbrook"/>
    <s v="550.40.28.851-6600.27"/>
    <s v="Administrative Expenses Support Services-Direct Labor"/>
    <n v="0"/>
    <n v="0"/>
    <n v="-22000"/>
    <n v="-22000"/>
    <n v="0"/>
  </r>
  <r>
    <s v="550"/>
    <x v="26"/>
    <x v="3"/>
    <s v="OUTFLOWS"/>
    <s v="40"/>
    <s v="Public Works"/>
    <s v="28"/>
    <s v="LMD/CFD"/>
    <s v="851"/>
    <s v="Shadowbrook"/>
    <s v="550.40.28.851-6100.04"/>
    <s v="Utilities Water"/>
    <n v="0"/>
    <n v="0"/>
    <n v="-3500"/>
    <n v="-2000"/>
    <n v="1500"/>
  </r>
  <r>
    <s v="550"/>
    <x v="26"/>
    <x v="3"/>
    <s v="OUTFLOWS"/>
    <s v="40"/>
    <s v="Public Works"/>
    <s v="28"/>
    <s v="LMD/CFD"/>
    <s v="851"/>
    <s v="Shadowbrook"/>
    <s v="550.40.28.851-6240.05"/>
    <s v="Supplies-Parks Landscape Maintenance"/>
    <n v="0"/>
    <n v="0"/>
    <n v="-2100"/>
    <n v="-2100"/>
    <n v="0"/>
  </r>
  <r>
    <s v="550"/>
    <x v="26"/>
    <x v="3"/>
    <s v="OUTFLOWS"/>
    <s v="40"/>
    <s v="Public Works"/>
    <s v="28"/>
    <s v="LMD/CFD"/>
    <s v="851"/>
    <s v="Shadowbrook"/>
    <s v="550.40.28.851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51"/>
    <s v="Shadowbrook"/>
    <s v="550.40.28.851-6000.10"/>
    <s v="Professional Services Consultant"/>
    <n v="0"/>
    <n v="0"/>
    <n v="0"/>
    <n v="-2800"/>
    <n v="-2800"/>
  </r>
  <r>
    <s v="550"/>
    <x v="26"/>
    <x v="3"/>
    <s v="OUTFLOWS"/>
    <s v="40"/>
    <s v="Public Works"/>
    <s v="28"/>
    <s v="LMD/CFD"/>
    <s v="851"/>
    <s v="Shadowbrook"/>
    <s v="550.40.28.851-6100.01"/>
    <s v="Utilities Electric"/>
    <n v="0"/>
    <n v="0"/>
    <n v="-3500"/>
    <n v="-5000"/>
    <n v="-1500"/>
  </r>
  <r>
    <s v="550"/>
    <x v="26"/>
    <x v="3"/>
    <s v="OUTFLOWS"/>
    <s v="40"/>
    <s v="Public Works"/>
    <s v="28"/>
    <s v="LMD/CFD"/>
    <s v="851"/>
    <s v="Shadowbrook"/>
    <s v="550.40.28.851-6400.03"/>
    <s v="Repairs &amp; Maintenance Major Repair &amp; Contingency"/>
    <n v="0"/>
    <n v="0"/>
    <n v="-4000"/>
    <n v="-4000"/>
    <n v="0"/>
  </r>
  <r>
    <s v="550"/>
    <x v="26"/>
    <x v="4"/>
    <s v="OUTFLOWS"/>
    <s v="40"/>
    <s v="Public Works"/>
    <s v="28"/>
    <s v="LMD/CFD"/>
    <s v="851"/>
    <s v="Shadowbrook"/>
    <s v="550.40.28.851-8300.97"/>
    <s v="Capital Improvements-Parks LMD Cap Reserve"/>
    <n v="0"/>
    <n v="0"/>
    <n v="-10000"/>
    <n v="-10000"/>
    <n v="0"/>
  </r>
  <r>
    <s v="550"/>
    <x v="26"/>
    <x v="0"/>
    <s v="INFLOWS"/>
    <s v="40"/>
    <s v="Public Works"/>
    <s v="28"/>
    <s v="LMD/CFD"/>
    <s v="852"/>
    <s v="Dolcinea"/>
    <s v="550.40.28.852-4560.05"/>
    <s v="Charges for Services-Parks CFD"/>
    <n v="0"/>
    <n v="0"/>
    <n v="28195"/>
    <n v="28195"/>
    <n v="0"/>
  </r>
  <r>
    <s v="550"/>
    <x v="26"/>
    <x v="3"/>
    <s v="OUTFLOWS"/>
    <s v="40"/>
    <s v="Public Works"/>
    <s v="28"/>
    <s v="LMD/CFD"/>
    <s v="852"/>
    <s v="Dolcinea"/>
    <s v="550.40.28.852-6100.01"/>
    <s v="Utilities Electric"/>
    <n v="0"/>
    <n v="0"/>
    <n v="-4500"/>
    <n v="-2000"/>
    <n v="2500"/>
  </r>
  <r>
    <s v="550"/>
    <x v="26"/>
    <x v="3"/>
    <s v="OUTFLOWS"/>
    <s v="40"/>
    <s v="Public Works"/>
    <s v="28"/>
    <s v="LMD/CFD"/>
    <s v="852"/>
    <s v="Dolcinea"/>
    <s v="550.40.28.852-6400.03"/>
    <s v="Repairs &amp; Maintenance Major Repair &amp; Contingency"/>
    <n v="0"/>
    <n v="0"/>
    <n v="-4000"/>
    <n v="-4000"/>
    <n v="0"/>
  </r>
  <r>
    <s v="550"/>
    <x v="26"/>
    <x v="3"/>
    <s v="OUTFLOWS"/>
    <s v="40"/>
    <s v="Public Works"/>
    <s v="28"/>
    <s v="LMD/CFD"/>
    <s v="852"/>
    <s v="Dolcinea"/>
    <s v="550.40.28.852-6600.27"/>
    <s v="Administrative Expenses Support Services-Direct Labor"/>
    <n v="0"/>
    <n v="0"/>
    <n v="-15000"/>
    <n v="-15000"/>
    <n v="0"/>
  </r>
  <r>
    <s v="550"/>
    <x v="26"/>
    <x v="3"/>
    <s v="OUTFLOWS"/>
    <s v="40"/>
    <s v="Public Works"/>
    <s v="28"/>
    <s v="LMD/CFD"/>
    <s v="852"/>
    <s v="Dolcinea"/>
    <s v="550.40.28.852-6100.04"/>
    <s v="Utilities Water"/>
    <n v="0"/>
    <n v="0"/>
    <n v="-4000"/>
    <n v="-3000"/>
    <n v="1000"/>
  </r>
  <r>
    <s v="550"/>
    <x v="26"/>
    <x v="3"/>
    <s v="OUTFLOWS"/>
    <s v="40"/>
    <s v="Public Works"/>
    <s v="28"/>
    <s v="LMD/CFD"/>
    <s v="852"/>
    <s v="Dolcinea"/>
    <s v="550.40.28.852-6240.05"/>
    <s v="Supplies-Parks Landscape Maintenance"/>
    <n v="0"/>
    <n v="0"/>
    <n v="-2100"/>
    <n v="-2100"/>
    <n v="0"/>
  </r>
  <r>
    <s v="550"/>
    <x v="26"/>
    <x v="3"/>
    <s v="OUTFLOWS"/>
    <s v="40"/>
    <s v="Public Works"/>
    <s v="28"/>
    <s v="LMD/CFD"/>
    <s v="852"/>
    <s v="Dolcinea"/>
    <s v="550.40.28.852-6600.25"/>
    <s v="Administrative Expenses Support Services-Indirect Labor"/>
    <n v="0"/>
    <n v="0"/>
    <n v="-4720"/>
    <n v="-4720"/>
    <n v="0"/>
  </r>
  <r>
    <s v="550"/>
    <x v="26"/>
    <x v="3"/>
    <s v="OUTFLOWS"/>
    <s v="40"/>
    <s v="Public Works"/>
    <s v="28"/>
    <s v="LMD/CFD"/>
    <s v="852"/>
    <s v="Dolcinea"/>
    <s v="550.40.28.852-6000.10"/>
    <s v="Professional Services Consultant"/>
    <n v="0"/>
    <n v="0"/>
    <n v="0"/>
    <n v="-2800"/>
    <n v="-2800"/>
  </r>
  <r>
    <s v="550"/>
    <x v="26"/>
    <x v="4"/>
    <s v="OUTFLOWS"/>
    <s v="40"/>
    <s v="Public Works"/>
    <s v="28"/>
    <s v="LMD/CFD"/>
    <s v="852"/>
    <s v="Dolcinea"/>
    <s v="550.40.28.852-8300.97"/>
    <s v="Capital Improvements-Parks LMD Cap Reserve"/>
    <n v="0"/>
    <n v="0"/>
    <n v="-10000"/>
    <n v="-10000"/>
    <n v="0"/>
  </r>
  <r>
    <s v="550"/>
    <x v="26"/>
    <x v="2"/>
    <s v="OUTFLOWS"/>
    <s v="40"/>
    <s v="Public Works"/>
    <s v="28"/>
    <s v="LMD/CFD"/>
    <s v="839"/>
    <s v="Pillsbury Estates CFD 2014-1"/>
    <s v="550.40.28.839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0"/>
    <s v="Blossom Grove Estates CFD 2014-2"/>
    <s v="550.40.28.840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1"/>
    <s v="Oleander Estates CFD 2014-3"/>
    <s v="550.40.28.841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2"/>
    <s v="Evans Estates"/>
    <s v="550.40.28.842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3"/>
    <s v="Crivello Estates"/>
    <s v="550.40.28.843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4"/>
    <s v="Woodward Estates"/>
    <s v="550.40.28.844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5"/>
    <s v="Monte Bello Estates"/>
    <s v="550.40.28.845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6"/>
    <s v="Solera Estates"/>
    <s v="550.40.28.846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7"/>
    <s v="Sundance"/>
    <s v="550.40.28.847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8"/>
    <s v="Terra Ranch"/>
    <s v="550.40.28.848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49"/>
    <s v="Center Point"/>
    <s v="550.40.28.849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50"/>
    <s v="DeJong Estates"/>
    <s v="550.40.28.850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51"/>
    <s v="Shadowbrook"/>
    <s v="550.40.28.851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852"/>
    <s v="Dolcinea"/>
    <s v="550.40.28.852-5100.11"/>
    <s v="Benefits Medicare"/>
    <n v="0"/>
    <n v="0"/>
    <n v="0"/>
    <n v="0"/>
    <n v="0"/>
  </r>
  <r>
    <s v="550"/>
    <x v="26"/>
    <x v="2"/>
    <s v="OUTFLOWS"/>
    <s v="40"/>
    <s v="Public Works"/>
    <s v="28"/>
    <s v="LMD/CFD"/>
    <s v="900"/>
    <s v="General"/>
    <s v="550.40.28.900-5000.01"/>
    <s v="Salaries Regular"/>
    <n v="0"/>
    <n v="-18000"/>
    <n v="-137405"/>
    <n v="-143000"/>
    <n v="-5595"/>
  </r>
  <r>
    <s v="550"/>
    <x v="26"/>
    <x v="2"/>
    <s v="OUTFLOWS"/>
    <s v="40"/>
    <s v="Public Works"/>
    <s v="28"/>
    <s v="LMD/CFD"/>
    <s v="900"/>
    <s v="General"/>
    <s v="550.40.28.900-5000.02"/>
    <s v="Salaries Part Time"/>
    <n v="0"/>
    <n v="-4000"/>
    <n v="0"/>
    <n v="0"/>
    <n v="0"/>
  </r>
  <r>
    <s v="550"/>
    <x v="26"/>
    <x v="2"/>
    <s v="OUTFLOWS"/>
    <s v="40"/>
    <s v="Public Works"/>
    <s v="28"/>
    <s v="LMD/CFD"/>
    <s v="900"/>
    <s v="General"/>
    <s v="550.40.28.900-5000.03"/>
    <s v="Salaries Overtime"/>
    <n v="0"/>
    <n v="0"/>
    <n v="0"/>
    <n v="0"/>
    <n v="0"/>
  </r>
  <r>
    <s v="550"/>
    <x v="26"/>
    <x v="2"/>
    <s v="OUTFLOWS"/>
    <s v="40"/>
    <s v="Public Works"/>
    <s v="28"/>
    <s v="LMD/CFD"/>
    <s v="900"/>
    <s v="General"/>
    <s v="550.40.28.900-5000.08"/>
    <s v="Salaries Longevity Pay"/>
    <n v="0"/>
    <n v="-1000"/>
    <n v="-2475"/>
    <n v="-2475"/>
    <n v="0"/>
  </r>
  <r>
    <s v="550"/>
    <x v="26"/>
    <x v="2"/>
    <s v="OUTFLOWS"/>
    <s v="40"/>
    <s v="Public Works"/>
    <s v="28"/>
    <s v="LMD/CFD"/>
    <s v="900"/>
    <s v="General"/>
    <s v="550.40.28.900-5100.00"/>
    <s v="Benefits PERS Pool Liability"/>
    <n v="0"/>
    <n v="-12000"/>
    <n v="-29163"/>
    <n v="-42000"/>
    <n v="-12837"/>
  </r>
  <r>
    <s v="550"/>
    <x v="26"/>
    <x v="2"/>
    <s v="OUTFLOWS"/>
    <s v="40"/>
    <s v="Public Works"/>
    <s v="28"/>
    <s v="LMD/CFD"/>
    <s v="900"/>
    <s v="General"/>
    <s v="550.40.28.900-5100.01"/>
    <s v="Benefits Retirement"/>
    <n v="0"/>
    <n v="-6000"/>
    <n v="-16396"/>
    <n v="-16396"/>
    <n v="0"/>
  </r>
  <r>
    <s v="550"/>
    <x v="26"/>
    <x v="2"/>
    <s v="OUTFLOWS"/>
    <s v="40"/>
    <s v="Public Works"/>
    <s v="28"/>
    <s v="LMD/CFD"/>
    <s v="900"/>
    <s v="General"/>
    <s v="550.40.28.900-5100.02"/>
    <s v="Benefits Health Insurance"/>
    <n v="0"/>
    <n v="-12000"/>
    <n v="-34862"/>
    <n v="-34862"/>
    <n v="0"/>
  </r>
  <r>
    <s v="550"/>
    <x v="26"/>
    <x v="2"/>
    <s v="OUTFLOWS"/>
    <s v="40"/>
    <s v="Public Works"/>
    <s v="28"/>
    <s v="LMD/CFD"/>
    <s v="900"/>
    <s v="General"/>
    <s v="550.40.28.900-5100.03"/>
    <s v="Benefits Dental Insurance"/>
    <n v="0"/>
    <n v="-1000"/>
    <n v="-2213"/>
    <n v="-2213"/>
    <n v="0"/>
  </r>
  <r>
    <s v="550"/>
    <x v="26"/>
    <x v="2"/>
    <s v="OUTFLOWS"/>
    <s v="40"/>
    <s v="Public Works"/>
    <s v="28"/>
    <s v="LMD/CFD"/>
    <s v="900"/>
    <s v="General"/>
    <s v="550.40.28.900-5100.04"/>
    <s v="Benefits Vision Insurance"/>
    <n v="0"/>
    <n v="0"/>
    <n v="-378"/>
    <n v="-378"/>
    <n v="0"/>
  </r>
  <r>
    <s v="550"/>
    <x v="26"/>
    <x v="2"/>
    <s v="OUTFLOWS"/>
    <s v="40"/>
    <s v="Public Works"/>
    <s v="28"/>
    <s v="LMD/CFD"/>
    <s v="900"/>
    <s v="General"/>
    <s v="550.40.28.900-5100.05"/>
    <s v="Benefits Life Insurance"/>
    <n v="0"/>
    <n v="0"/>
    <n v="-132"/>
    <n v="-132"/>
    <n v="0"/>
  </r>
  <r>
    <s v="550"/>
    <x v="26"/>
    <x v="2"/>
    <s v="OUTFLOWS"/>
    <s v="40"/>
    <s v="Public Works"/>
    <s v="28"/>
    <s v="LMD/CFD"/>
    <s v="900"/>
    <s v="General"/>
    <s v="550.40.28.900-5100.07"/>
    <s v="Benefits Long Term Disability"/>
    <n v="0"/>
    <n v="0"/>
    <n v="-434"/>
    <n v="-434"/>
    <n v="0"/>
  </r>
  <r>
    <s v="550"/>
    <x v="26"/>
    <x v="2"/>
    <s v="OUTFLOWS"/>
    <s v="40"/>
    <s v="Public Works"/>
    <s v="28"/>
    <s v="LMD/CFD"/>
    <s v="900"/>
    <s v="General"/>
    <s v="550.40.28.900-5100.08"/>
    <s v="Benefits Deferred Compensation"/>
    <n v="0"/>
    <n v="-2000"/>
    <n v="-6821"/>
    <n v="-6821"/>
    <n v="0"/>
  </r>
  <r>
    <s v="550"/>
    <x v="26"/>
    <x v="2"/>
    <s v="OUTFLOWS"/>
    <s v="40"/>
    <s v="Public Works"/>
    <s v="28"/>
    <s v="LMD/CFD"/>
    <s v="900"/>
    <s v="General"/>
    <s v="550.40.28.900-5100.10"/>
    <s v="Benefits Uniform Allowance"/>
    <n v="0"/>
    <n v="-1000"/>
    <n v="-675"/>
    <n v="-675"/>
    <n v="0"/>
  </r>
  <r>
    <s v="550"/>
    <x v="26"/>
    <x v="2"/>
    <s v="OUTFLOWS"/>
    <s v="40"/>
    <s v="Public Works"/>
    <s v="28"/>
    <s v="LMD/CFD"/>
    <s v="900"/>
    <s v="General"/>
    <s v="550.40.28.900-5100.11"/>
    <s v="Benefits Medicare"/>
    <n v="0"/>
    <n v="0"/>
    <n v="-2139"/>
    <n v="-2139"/>
    <n v="0"/>
  </r>
  <r>
    <s v="550"/>
    <x v="26"/>
    <x v="2"/>
    <s v="OUTFLOWS"/>
    <s v="40"/>
    <s v="Public Works"/>
    <s v="28"/>
    <s v="LMD/CFD"/>
    <s v="900"/>
    <s v="General"/>
    <s v="550.40.28.900-5100.15"/>
    <s v="Benefits Cell Phone Allowance"/>
    <n v="0"/>
    <n v="0"/>
    <n v="0"/>
    <n v="0"/>
    <n v="0"/>
  </r>
  <r>
    <s v="570"/>
    <x v="27"/>
    <x v="0"/>
    <s v="INFLOWS"/>
    <s v="00"/>
    <s v="Non Departmental"/>
    <s v="95"/>
    <s v="Flood Protection"/>
    <s v="001"/>
    <s v="Administration"/>
    <s v="570.00.95.001-4500.47"/>
    <s v="Charges for Services-Public Works ULOP Impact Fee"/>
    <n v="0"/>
    <n v="0"/>
    <n v="230000"/>
    <n v="230000"/>
    <n v="0"/>
  </r>
  <r>
    <s v="570"/>
    <x v="27"/>
    <x v="0"/>
    <s v="INFLOWS"/>
    <s v="00"/>
    <s v="Non Departmental"/>
    <s v="95"/>
    <s v="Flood Protection"/>
    <s v="001"/>
    <s v="Administration"/>
    <s v="570.00.95.001-4700.01"/>
    <s v="Investment Earnings Interest on Investments"/>
    <n v="0"/>
    <n v="0"/>
    <n v="0"/>
    <n v="0"/>
    <n v="0"/>
  </r>
  <r>
    <s v="580"/>
    <x v="28"/>
    <x v="0"/>
    <s v="INFLOWS"/>
    <s v="40"/>
    <s v="Public Works"/>
    <s v="65"/>
    <s v="Storm Drainage"/>
    <s v="015"/>
    <s v="Administration/Engineering"/>
    <s v="580.40.65.015-4500.32"/>
    <s v="Charges for Services-Public Works Drainage PFIP Zone 31"/>
    <n v="0"/>
    <n v="0"/>
    <n v="0"/>
    <n v="0"/>
    <n v="0"/>
  </r>
  <r>
    <s v="580"/>
    <x v="28"/>
    <x v="0"/>
    <s v="INFLOWS"/>
    <s v="40"/>
    <s v="Public Works"/>
    <s v="65"/>
    <s v="Storm Drainage"/>
    <s v="015"/>
    <s v="Administration/Engineering"/>
    <s v="580.40.65.015-4500.33"/>
    <s v="Charges for Services-Public Works Drainage PFIP Zone 32"/>
    <n v="131000"/>
    <n v="250000"/>
    <n v="79968"/>
    <n v="79968"/>
    <n v="0"/>
  </r>
  <r>
    <s v="580"/>
    <x v="28"/>
    <x v="0"/>
    <s v="INFLOWS"/>
    <s v="40"/>
    <s v="Public Works"/>
    <s v="65"/>
    <s v="Storm Drainage"/>
    <s v="015"/>
    <s v="Administration/Engineering"/>
    <s v="580.40.65.015-4500.35"/>
    <s v="Charges for Services-Public Works Drainage PFIP Zone 34"/>
    <n v="43000"/>
    <n v="33000"/>
    <n v="0"/>
    <n v="0"/>
    <n v="0"/>
  </r>
  <r>
    <s v="580"/>
    <x v="28"/>
    <x v="0"/>
    <s v="INFLOWS"/>
    <s v="40"/>
    <s v="Public Works"/>
    <s v="65"/>
    <s v="Storm Drainage"/>
    <s v="015"/>
    <s v="Administration/Engineering"/>
    <s v="580.40.65.015-4500.36"/>
    <s v="Charges for Services-Public Works Drainage PFIP Zone 35"/>
    <n v="0"/>
    <n v="0"/>
    <n v="0"/>
    <n v="0"/>
    <n v="0"/>
  </r>
  <r>
    <s v="580"/>
    <x v="28"/>
    <x v="0"/>
    <s v="INFLOWS"/>
    <s v="40"/>
    <s v="Public Works"/>
    <s v="65"/>
    <s v="Storm Drainage"/>
    <s v="015"/>
    <s v="Administration/Engineering"/>
    <s v="580.40.65.015-4500.37"/>
    <s v="Charges for Services-Public Works Drainage PFIP Zone 36"/>
    <n v="573000"/>
    <n v="665000"/>
    <n v="801557"/>
    <n v="801557"/>
    <n v="0"/>
  </r>
  <r>
    <s v="580"/>
    <x v="28"/>
    <x v="0"/>
    <s v="INFLOWS"/>
    <s v="40"/>
    <s v="Public Works"/>
    <s v="65"/>
    <s v="Storm Drainage"/>
    <s v="015"/>
    <s v="Administration/Engineering"/>
    <s v="580.40.65.015-4500.44"/>
    <s v="Charges for Services-Public Works Drainage PFIP Zone 30"/>
    <n v="0"/>
    <n v="0"/>
    <n v="0"/>
    <n v="0"/>
    <n v="0"/>
  </r>
  <r>
    <s v="580"/>
    <x v="28"/>
    <x v="0"/>
    <s v="INFLOWS"/>
    <s v="40"/>
    <s v="Public Works"/>
    <s v="65"/>
    <s v="Storm Drainage"/>
    <s v="015"/>
    <s v="Administration/Engineering"/>
    <s v="580.40.65.015-4500.45"/>
    <s v="Charges for Services-Public Works Drainage PFIP Zone 39"/>
    <n v="22000"/>
    <n v="79000"/>
    <n v="14414"/>
    <n v="14414"/>
    <n v="0"/>
  </r>
  <r>
    <s v="580"/>
    <x v="28"/>
    <x v="0"/>
    <s v="INFLOWS"/>
    <s v="40"/>
    <s v="Public Works"/>
    <s v="65"/>
    <s v="Storm Drainage"/>
    <s v="015"/>
    <s v="Administration/Engineering"/>
    <s v="580.40.65.015-4700.01"/>
    <s v="Investment Earnings Interest on Investments"/>
    <n v="148000"/>
    <n v="-61000"/>
    <n v="44510"/>
    <n v="44510"/>
    <n v="0"/>
  </r>
  <r>
    <s v="580"/>
    <x v="28"/>
    <x v="0"/>
    <s v="INFLOWS"/>
    <s v="40"/>
    <s v="Public Works"/>
    <s v="65"/>
    <s v="Storm Drainage"/>
    <s v="015"/>
    <s v="Administration/Engineering"/>
    <s v="580.40.65.015-4700.19"/>
    <s v="Investment Earnings Market Value Change"/>
    <n v="0"/>
    <n v="0"/>
    <n v="0"/>
    <n v="0"/>
    <n v="0"/>
  </r>
  <r>
    <s v="580"/>
    <x v="28"/>
    <x v="0"/>
    <s v="INFLOWS"/>
    <s v="40"/>
    <s v="Public Works"/>
    <s v="65"/>
    <s v="Storm Drainage"/>
    <s v="015"/>
    <s v="Administration/Engineering"/>
    <s v="580.40.65.015-4700.21"/>
    <s v="Investment Earnings Unallocated Investment Expense"/>
    <n v="-5000"/>
    <n v="-1000"/>
    <n v="-4450"/>
    <n v="-4450"/>
    <n v="0"/>
  </r>
  <r>
    <s v="580"/>
    <x v="28"/>
    <x v="0"/>
    <s v="INFLOWS"/>
    <s v="40"/>
    <s v="Public Works"/>
    <s v="65"/>
    <s v="Storm Drainage"/>
    <s v="015"/>
    <s v="Administration/Engineering"/>
    <s v="580.40.65.015-4850.07"/>
    <s v="Other Revenue Misc Reimbursement"/>
    <n v="0"/>
    <n v="0"/>
    <n v="0"/>
    <n v="0"/>
    <n v="0"/>
  </r>
  <r>
    <s v="580"/>
    <x v="28"/>
    <x v="4"/>
    <s v="OUTFLOWS"/>
    <s v="00"/>
    <s v="Non Departmental"/>
    <s v="00"/>
    <s v="Non Divisional"/>
    <s v="900"/>
    <s v="General"/>
    <s v="580.00.00.900-8200.06"/>
    <s v="Capital Improvements-Storm Drain Zone 36"/>
    <n v="0"/>
    <n v="0"/>
    <n v="-195538"/>
    <n v="-195538"/>
    <n v="0"/>
  </r>
  <r>
    <s v="580"/>
    <x v="28"/>
    <x v="4"/>
    <s v="OUTFLOWS"/>
    <s v="00"/>
    <s v="Non Departmental"/>
    <s v="00"/>
    <s v="Non Divisional"/>
    <s v="900"/>
    <s v="General"/>
    <s v="580.00.00.900-8200.09"/>
    <s v="Capital Improvements-Storm Drain Woodward Av Uitllity &amp; Street Im"/>
    <n v="0"/>
    <n v="0"/>
    <n v="0"/>
    <n v="0"/>
    <n v="0"/>
  </r>
  <r>
    <s v="580"/>
    <x v="28"/>
    <x v="4"/>
    <s v="OUTFLOWS"/>
    <s v="00"/>
    <s v="Non Departmental"/>
    <s v="00"/>
    <s v="Non Divisional"/>
    <s v="900"/>
    <s v="General"/>
    <s v="580.00.00.900-8200.10"/>
    <s v="Capital Improvements-Storm Drain SB 5 200 Year Flood Protection"/>
    <n v="0"/>
    <n v="0"/>
    <n v="0"/>
    <n v="0"/>
    <n v="0"/>
  </r>
  <r>
    <s v="580"/>
    <x v="28"/>
    <x v="4"/>
    <s v="OUTFLOWS"/>
    <s v="00"/>
    <s v="Non Departmental"/>
    <s v="00"/>
    <s v="Non Divisional"/>
    <s v="900"/>
    <s v="General"/>
    <s v="580.00.00.900-8200.98"/>
    <s v="Capital Improvements-Storm Drain Developer Contr Infrastructure"/>
    <n v="0"/>
    <n v="0"/>
    <n v="0"/>
    <n v="0"/>
    <n v="0"/>
  </r>
  <r>
    <s v="580"/>
    <x v="28"/>
    <x v="3"/>
    <s v="OUTFLOWS"/>
    <s v="05"/>
    <s v="Finance"/>
    <s v="00"/>
    <s v="Non Divisional"/>
    <s v="150"/>
    <s v="Fiscal Management"/>
    <s v="580.05.00.150-6000.01"/>
    <s v="Professional Services General"/>
    <n v="-4000"/>
    <n v="-3000"/>
    <n v="0"/>
    <n v="-3200"/>
    <n v="-3200"/>
  </r>
  <r>
    <s v="580"/>
    <x v="28"/>
    <x v="3"/>
    <s v="OUTFLOWS"/>
    <s v="40"/>
    <s v="Public Works"/>
    <s v="65"/>
    <s v="Storm Drainage"/>
    <s v="005"/>
    <s v="Debt Service"/>
    <s v="580.40.65.005-8910.21"/>
    <s v="Debt Service-Interest PFIP Loan Transportation"/>
    <n v="-67000"/>
    <n v="0"/>
    <n v="-67165"/>
    <n v="-67165"/>
    <n v="0"/>
  </r>
  <r>
    <s v="580"/>
    <x v="28"/>
    <x v="3"/>
    <s v="OUTFLOWS"/>
    <s v="40"/>
    <s v="Public Works"/>
    <s v="65"/>
    <s v="Storm Drainage"/>
    <s v="015"/>
    <s v="Administration/Engineering"/>
    <s v="580.40.65.015-6000.01"/>
    <s v="Professional Services General"/>
    <n v="-131000"/>
    <n v="-397000"/>
    <n v="-783904"/>
    <n v="-783904"/>
    <n v="0"/>
  </r>
  <r>
    <s v="580"/>
    <x v="28"/>
    <x v="3"/>
    <s v="OUTFLOWS"/>
    <s v="40"/>
    <s v="Public Works"/>
    <s v="65"/>
    <s v="Storm Drainage"/>
    <s v="015"/>
    <s v="Administration/Engineering"/>
    <s v="580.40.65.015-6000.12"/>
    <s v="Professional Services Contract Services"/>
    <n v="0"/>
    <n v="0"/>
    <n v="0"/>
    <n v="0"/>
    <n v="0"/>
  </r>
  <r>
    <s v="580"/>
    <x v="28"/>
    <x v="3"/>
    <s v="OUTFLOWS"/>
    <s v="40"/>
    <s v="Public Works"/>
    <s v="65"/>
    <s v="Storm Drainage"/>
    <s v="015"/>
    <s v="Administration/Engineering"/>
    <s v="580.40.65.015-6200.09"/>
    <s v="Supplies Data Processing"/>
    <n v="0"/>
    <n v="0"/>
    <n v="0"/>
    <n v="0"/>
    <n v="0"/>
  </r>
  <r>
    <s v="580"/>
    <x v="28"/>
    <x v="3"/>
    <s v="OUTFLOWS"/>
    <s v="40"/>
    <s v="Public Works"/>
    <s v="65"/>
    <s v="Storm Drainage"/>
    <s v="015"/>
    <s v="Administration/Engineering"/>
    <s v="580.40.65.015-6375.03"/>
    <s v="Operating Fees SSJID Drainage"/>
    <n v="-1000"/>
    <n v="-1000"/>
    <n v="0"/>
    <n v="0"/>
    <n v="0"/>
  </r>
  <r>
    <s v="580"/>
    <x v="28"/>
    <x v="3"/>
    <s v="OUTFLOWS"/>
    <s v="40"/>
    <s v="Public Works"/>
    <s v="65"/>
    <s v="Storm Drainage"/>
    <s v="015"/>
    <s v="Administration/Engineering"/>
    <s v="580.40.65.015-6600.04"/>
    <s v="Administrative Expenses Training/Conferences"/>
    <n v="0"/>
    <n v="0"/>
    <n v="0"/>
    <n v="0"/>
    <n v="0"/>
  </r>
  <r>
    <s v="580"/>
    <x v="28"/>
    <x v="3"/>
    <s v="OUTFLOWS"/>
    <s v="40"/>
    <s v="Public Works"/>
    <s v="65"/>
    <s v="Storm Drainage"/>
    <s v="015"/>
    <s v="Administration/Engineering"/>
    <s v="580.40.65.015-6600.25"/>
    <s v="Administrative Expenses Support Services-Indirect Labor"/>
    <n v="-64000"/>
    <n v="-64000"/>
    <n v="-63790"/>
    <n v="-63790"/>
    <n v="0"/>
  </r>
  <r>
    <s v="580"/>
    <x v="28"/>
    <x v="3"/>
    <s v="OUTFLOWS"/>
    <s v="40"/>
    <s v="Public Works"/>
    <s v="65"/>
    <s v="Storm Drainage"/>
    <s v="015"/>
    <s v="Administration/Engineering"/>
    <s v="580.40.65.015-6600.26"/>
    <s v="Administrative Expenses Support Services-IT"/>
    <n v="-1000"/>
    <n v="-1000"/>
    <n v="-1200"/>
    <n v="-1200"/>
    <n v="0"/>
  </r>
  <r>
    <s v="580"/>
    <x v="28"/>
    <x v="3"/>
    <s v="OUTFLOWS"/>
    <s v="40"/>
    <s v="Public Works"/>
    <s v="65"/>
    <s v="Storm Drainage"/>
    <s v="015"/>
    <s v="Administration/Engineering"/>
    <s v="580.40.65.015-6600.36"/>
    <s v="Administrative Expenses IT Fund Contribution"/>
    <n v="-3000"/>
    <n v="-3000"/>
    <n v="-2520"/>
    <n v="-6000"/>
    <n v="-3480"/>
  </r>
  <r>
    <s v="590"/>
    <x v="29"/>
    <x v="0"/>
    <s v="INFLOWS"/>
    <s v="40"/>
    <s v="Public Works"/>
    <s v="70"/>
    <s v="Transportation"/>
    <s v="015"/>
    <s v="Administration/Engineering"/>
    <s v="590.40.70.015-4510.01"/>
    <s v="Charges for Services-Transportation PFIP Zone 1"/>
    <n v="0"/>
    <n v="0"/>
    <n v="0"/>
    <n v="0"/>
    <n v="0"/>
  </r>
  <r>
    <s v="590"/>
    <x v="29"/>
    <x v="0"/>
    <s v="INFLOWS"/>
    <s v="40"/>
    <s v="Public Works"/>
    <s v="70"/>
    <s v="Transportation"/>
    <s v="015"/>
    <s v="Administration/Engineering"/>
    <s v="590.40.70.015-4510.02"/>
    <s v="Charges for Services-Transportation PFIP Zone 2"/>
    <n v="178000"/>
    <n v="0"/>
    <n v="0"/>
    <n v="0"/>
    <n v="0"/>
  </r>
  <r>
    <s v="590"/>
    <x v="29"/>
    <x v="0"/>
    <s v="INFLOWS"/>
    <s v="40"/>
    <s v="Public Works"/>
    <s v="70"/>
    <s v="Transportation"/>
    <s v="015"/>
    <s v="Administration/Engineering"/>
    <s v="590.40.70.015-4510.03"/>
    <s v="Charges for Services-Transportation PFIP Zone 3"/>
    <n v="0"/>
    <n v="0"/>
    <n v="0"/>
    <n v="0"/>
    <n v="0"/>
  </r>
  <r>
    <s v="590"/>
    <x v="29"/>
    <x v="0"/>
    <s v="INFLOWS"/>
    <s v="40"/>
    <s v="Public Works"/>
    <s v="70"/>
    <s v="Transportation"/>
    <s v="015"/>
    <s v="Administration/Engineering"/>
    <s v="590.40.70.015-4510.04"/>
    <s v="Charges for Services-Transportation PFIP Zone 4"/>
    <n v="0"/>
    <n v="0"/>
    <n v="0"/>
    <n v="0"/>
    <n v="0"/>
  </r>
  <r>
    <s v="590"/>
    <x v="29"/>
    <x v="0"/>
    <s v="INFLOWS"/>
    <s v="40"/>
    <s v="Public Works"/>
    <s v="70"/>
    <s v="Transportation"/>
    <s v="015"/>
    <s v="Administration/Engineering"/>
    <s v="590.40.70.015-4510.05"/>
    <s v="Charges for Services-Transportation PFIP Zone 5"/>
    <n v="0"/>
    <n v="0"/>
    <n v="0"/>
    <n v="0"/>
    <n v="0"/>
  </r>
  <r>
    <s v="590"/>
    <x v="29"/>
    <x v="0"/>
    <s v="INFLOWS"/>
    <s v="40"/>
    <s v="Public Works"/>
    <s v="70"/>
    <s v="Transportation"/>
    <s v="015"/>
    <s v="Administration/Engineering"/>
    <s v="590.40.70.015-4510.13"/>
    <s v="Charges for Services-Transportation PFIP Zone 7"/>
    <n v="4707000"/>
    <n v="9487000"/>
    <n v="5303903"/>
    <n v="5303903"/>
    <n v="0"/>
  </r>
  <r>
    <s v="590"/>
    <x v="29"/>
    <x v="0"/>
    <s v="INFLOWS"/>
    <s v="40"/>
    <s v="Public Works"/>
    <s v="70"/>
    <s v="Transportation"/>
    <s v="015"/>
    <s v="Administration/Engineering"/>
    <s v="590.40.70.015-4700.01"/>
    <s v="Investment Earnings Interest on Investments"/>
    <n v="621000"/>
    <n v="-254000"/>
    <n v="186500"/>
    <n v="186500"/>
    <n v="0"/>
  </r>
  <r>
    <s v="590"/>
    <x v="29"/>
    <x v="0"/>
    <s v="INFLOWS"/>
    <s v="40"/>
    <s v="Public Works"/>
    <s v="70"/>
    <s v="Transportation"/>
    <s v="015"/>
    <s v="Administration/Engineering"/>
    <s v="590.40.70.015-4700.19"/>
    <s v="Investment Earnings Market Value Change"/>
    <n v="0"/>
    <n v="0"/>
    <n v="0"/>
    <n v="0"/>
    <n v="0"/>
  </r>
  <r>
    <s v="590"/>
    <x v="29"/>
    <x v="0"/>
    <s v="INFLOWS"/>
    <s v="40"/>
    <s v="Public Works"/>
    <s v="70"/>
    <s v="Transportation"/>
    <s v="015"/>
    <s v="Administration/Engineering"/>
    <s v="590.40.70.015-4700.21"/>
    <s v="Investment Earnings Unallocated Investment Expense"/>
    <n v="-21000"/>
    <n v="-5000"/>
    <n v="-18650"/>
    <n v="-18650"/>
    <n v="0"/>
  </r>
  <r>
    <s v="590"/>
    <x v="29"/>
    <x v="0"/>
    <s v="INFLOWS"/>
    <s v="40"/>
    <s v="Public Works"/>
    <s v="70"/>
    <s v="Transportation"/>
    <s v="015"/>
    <s v="Administration/Engineering"/>
    <s v="590.40.70.015-4850.07"/>
    <s v="Other Revenue Misc Reimbursement"/>
    <n v="0"/>
    <n v="0"/>
    <n v="0"/>
    <n v="0"/>
    <n v="0"/>
  </r>
  <r>
    <s v="590"/>
    <x v="29"/>
    <x v="3"/>
    <s v="OUTFLOWS"/>
    <s v="00"/>
    <s v="Non Departmental"/>
    <s v="00"/>
    <s v="Non Divisional"/>
    <s v="900"/>
    <s v="General"/>
    <s v="590.00.00.900-6650.01"/>
    <s v="PFIP Credit Reimbursement PFIP Credit Reimbursement"/>
    <n v="0"/>
    <n v="2800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11"/>
    <s v="Capital Improvements-Transportation Zone 1"/>
    <n v="-400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12"/>
    <s v="Capital Improvements-Transportation Zone 2"/>
    <n v="-100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13"/>
    <s v="Capital Improvements-Transportation Zone 3"/>
    <n v="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14"/>
    <s v="Capital Improvements-Transportation Zone 4"/>
    <n v="-863000"/>
    <n v="-900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15"/>
    <s v="Capital Improvements-Transportation Zone 5"/>
    <n v="-100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16"/>
    <s v="Capital Improvements-Transportation Zone 6"/>
    <n v="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38"/>
    <s v="Capital Improvements-Transportation Woodward Av Utility &amp; Street Imp"/>
    <n v="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45"/>
    <s v="Capital Improvements-Transportation Zone 7"/>
    <n v="-907000"/>
    <n v="-2201000"/>
    <n v="-5000000"/>
    <n v="-5000000"/>
    <n v="0"/>
  </r>
  <r>
    <s v="590"/>
    <x v="29"/>
    <x v="4"/>
    <s v="OUTFLOWS"/>
    <s v="00"/>
    <s v="Non Departmental"/>
    <s v="00"/>
    <s v="Non Divisional"/>
    <s v="900"/>
    <s v="General"/>
    <s v="590.00.00.900-8150.98"/>
    <s v="Capital Improvements-Transportation Developer Contrib Infrastructure"/>
    <n v="-431000"/>
    <n v="0"/>
    <n v="0"/>
    <n v="0"/>
    <n v="0"/>
  </r>
  <r>
    <s v="590"/>
    <x v="29"/>
    <x v="4"/>
    <s v="OUTFLOWS"/>
    <s v="00"/>
    <s v="Non Departmental"/>
    <s v="00"/>
    <s v="Non Divisional"/>
    <s v="900"/>
    <s v="General"/>
    <s v="590.00.00.900-8150.99"/>
    <s v="Capital Improvements-Transportation General"/>
    <n v="0"/>
    <n v="0"/>
    <n v="0"/>
    <n v="0"/>
    <n v="0"/>
  </r>
  <r>
    <s v="590"/>
    <x v="29"/>
    <x v="3"/>
    <s v="OUTFLOWS"/>
    <s v="05"/>
    <s v="Finance"/>
    <s v="00"/>
    <s v="Non Divisional"/>
    <s v="150"/>
    <s v="Fiscal Management"/>
    <s v="590.05.00.150-6000.01"/>
    <s v="Professional Services General"/>
    <n v="-4000"/>
    <n v="-3000"/>
    <n v="0"/>
    <n v="-3200"/>
    <n v="-3200"/>
  </r>
  <r>
    <s v="590"/>
    <x v="29"/>
    <x v="3"/>
    <s v="OUTFLOWS"/>
    <s v="40"/>
    <s v="Public Works"/>
    <s v="70"/>
    <s v="Transportation"/>
    <s v="015"/>
    <s v="Administration/Engineering"/>
    <s v="590.40.70.015-6000.01"/>
    <s v="Professional Services General"/>
    <n v="-7000"/>
    <n v="-2000"/>
    <n v="-27486"/>
    <n v="-27486"/>
    <n v="0"/>
  </r>
  <r>
    <s v="590"/>
    <x v="29"/>
    <x v="3"/>
    <s v="OUTFLOWS"/>
    <s v="40"/>
    <s v="Public Works"/>
    <s v="70"/>
    <s v="Transportation"/>
    <s v="015"/>
    <s v="Administration/Engineering"/>
    <s v="590.40.70.015-6600.25"/>
    <s v="Administrative Expenses Support Services-Indirect Labor"/>
    <n v="-64000"/>
    <n v="-64000"/>
    <n v="-63790"/>
    <n v="-63790"/>
    <n v="0"/>
  </r>
  <r>
    <s v="590"/>
    <x v="29"/>
    <x v="3"/>
    <s v="OUTFLOWS"/>
    <s v="40"/>
    <s v="Public Works"/>
    <s v="70"/>
    <s v="Transportation"/>
    <s v="015"/>
    <s v="Administration/Engineering"/>
    <s v="590.40.70.015-6600.26"/>
    <s v="Administrative Expenses Support Services-IT"/>
    <n v="-1000"/>
    <n v="-1000"/>
    <n v="-1200"/>
    <n v="-1200"/>
    <n v="0"/>
  </r>
  <r>
    <s v="590"/>
    <x v="29"/>
    <x v="3"/>
    <s v="OUTFLOWS"/>
    <s v="40"/>
    <s v="Public Works"/>
    <s v="70"/>
    <s v="Transportation"/>
    <s v="015"/>
    <s v="Administration/Engineering"/>
    <s v="590.40.70.015-6600.36"/>
    <s v="Administrative Expenses IT Fund Contribution"/>
    <n v="-5000"/>
    <n v="-5000"/>
    <n v="-5340"/>
    <n v="-12000"/>
    <n v="-6660"/>
  </r>
  <r>
    <s v="590"/>
    <x v="29"/>
    <x v="4"/>
    <s v="OUTFLOWS"/>
    <s v="45"/>
    <s v="Engineering"/>
    <s v="41"/>
    <s v="Capital Improvement"/>
    <s v="000"/>
    <s v="No Program"/>
    <s v="590.45.41.000-7000.99"/>
    <s v="Capital Outlay General"/>
    <n v="0"/>
    <n v="0"/>
    <n v="-1575000"/>
    <n v="-1575000"/>
    <n v="0"/>
  </r>
  <r>
    <s v="620"/>
    <x v="30"/>
    <x v="0"/>
    <s v="INFLOWS"/>
    <s v="00"/>
    <s v="Non Departmental"/>
    <s v="00"/>
    <s v="Non Divisional"/>
    <s v="900"/>
    <s v="General"/>
    <s v="620.00.00.900-4800.01"/>
    <s v="Contributions Fixed Asset Contributions"/>
    <n v="0"/>
    <n v="0"/>
    <n v="0"/>
    <n v="0"/>
    <n v="0"/>
  </r>
  <r>
    <s v="620"/>
    <x v="30"/>
    <x v="1"/>
    <s v="OUTFLOWS"/>
    <s v="00"/>
    <s v="Non Departmental"/>
    <s v="00"/>
    <s v="Non Divisional"/>
    <s v="900"/>
    <s v="General"/>
    <s v="620.00.00.900-4900.01"/>
    <s v="Transfers In General Fund"/>
    <n v="-150000"/>
    <n v="-150000"/>
    <n v="143816"/>
    <n v="143816"/>
    <n v="0"/>
  </r>
  <r>
    <s v="620"/>
    <x v="30"/>
    <x v="0"/>
    <s v="INFLOWS"/>
    <s v="20"/>
    <s v="Recreation &amp; Community Services"/>
    <s v="35"/>
    <s v="Golf"/>
    <s v="001"/>
    <s v="Administration"/>
    <s v="620.20.35.001-4570.01"/>
    <s v="Charges for Services-Golf Green Fees"/>
    <n v="914000"/>
    <n v="1417000"/>
    <n v="850000"/>
    <n v="1400000"/>
    <n v="550000"/>
  </r>
  <r>
    <s v="620"/>
    <x v="30"/>
    <x v="0"/>
    <s v="INFLOWS"/>
    <s v="20"/>
    <s v="Recreation &amp; Community Services"/>
    <s v="35"/>
    <s v="Golf"/>
    <s v="001"/>
    <s v="Administration"/>
    <s v="620.20.35.001-4570.02"/>
    <s v="Charges for Services-Golf Driving Range"/>
    <n v="15000"/>
    <n v="35000"/>
    <n v="9000"/>
    <n v="38000"/>
    <n v="29000"/>
  </r>
  <r>
    <s v="620"/>
    <x v="30"/>
    <x v="0"/>
    <s v="INFLOWS"/>
    <s v="20"/>
    <s v="Recreation &amp; Community Services"/>
    <s v="35"/>
    <s v="Golf"/>
    <s v="001"/>
    <s v="Administration"/>
    <s v="620.20.35.001-4570.03"/>
    <s v="Charges for Services-Golf Carts"/>
    <n v="47000"/>
    <n v="85000"/>
    <n v="42000"/>
    <n v="80000"/>
    <n v="38000"/>
  </r>
  <r>
    <s v="620"/>
    <x v="30"/>
    <x v="0"/>
    <s v="INFLOWS"/>
    <s v="20"/>
    <s v="Recreation &amp; Community Services"/>
    <s v="35"/>
    <s v="Golf"/>
    <s v="001"/>
    <s v="Administration"/>
    <s v="620.20.35.001-4570.04"/>
    <s v="Charges for Services-Golf Snack Bar Operations"/>
    <n v="27000"/>
    <n v="25000"/>
    <n v="26800"/>
    <n v="45000"/>
    <n v="18200"/>
  </r>
  <r>
    <s v="620"/>
    <x v="30"/>
    <x v="0"/>
    <s v="INFLOWS"/>
    <s v="20"/>
    <s v="Recreation &amp; Community Services"/>
    <s v="35"/>
    <s v="Golf"/>
    <s v="001"/>
    <s v="Administration"/>
    <s v="620.20.35.001-4570.05"/>
    <s v="Charges for Services-Golf Restaurant Operations"/>
    <n v="32000"/>
    <n v="10000"/>
    <n v="15000"/>
    <n v="15000"/>
    <n v="0"/>
  </r>
  <r>
    <s v="620"/>
    <x v="30"/>
    <x v="0"/>
    <s v="INFLOWS"/>
    <s v="20"/>
    <s v="Recreation &amp; Community Services"/>
    <s v="35"/>
    <s v="Golf"/>
    <s v="001"/>
    <s v="Administration"/>
    <s v="620.20.35.001-4570.06"/>
    <s v="Charges for Services-Golf Common Area Maintenance"/>
    <n v="0"/>
    <n v="0"/>
    <n v="0"/>
    <n v="0"/>
    <n v="0"/>
  </r>
  <r>
    <s v="620"/>
    <x v="30"/>
    <x v="0"/>
    <s v="INFLOWS"/>
    <s v="20"/>
    <s v="Recreation &amp; Community Services"/>
    <s v="35"/>
    <s v="Golf"/>
    <s v="001"/>
    <s v="Administration"/>
    <s v="620.20.35.001-4570.07"/>
    <s v="Charges for Services-Golf Facility Use"/>
    <n v="0"/>
    <n v="0"/>
    <n v="0"/>
    <n v="0"/>
    <n v="0"/>
  </r>
  <r>
    <s v="620"/>
    <x v="30"/>
    <x v="0"/>
    <s v="INFLOWS"/>
    <s v="20"/>
    <s v="Recreation &amp; Community Services"/>
    <s v="35"/>
    <s v="Golf"/>
    <s v="001"/>
    <s v="Administration"/>
    <s v="620.20.35.001-4570.09"/>
    <s v="Charges for Services-Golf Merchandise Fees"/>
    <n v="9000"/>
    <n v="13000"/>
    <n v="4600"/>
    <n v="12000"/>
    <n v="7400"/>
  </r>
  <r>
    <s v="620"/>
    <x v="30"/>
    <x v="0"/>
    <s v="INFLOWS"/>
    <s v="20"/>
    <s v="Recreation &amp; Community Services"/>
    <s v="35"/>
    <s v="Golf"/>
    <s v="001"/>
    <s v="Administration"/>
    <s v="620.20.35.001-4570.10"/>
    <s v="Charges for Services-Golf Golf Lesson Fees"/>
    <n v="2000"/>
    <n v="4000"/>
    <n v="1300"/>
    <n v="4000"/>
    <n v="2700"/>
  </r>
  <r>
    <s v="620"/>
    <x v="30"/>
    <x v="0"/>
    <s v="INFLOWS"/>
    <s v="20"/>
    <s v="Recreation &amp; Community Services"/>
    <s v="35"/>
    <s v="Golf"/>
    <s v="001"/>
    <s v="Administration"/>
    <s v="620.20.35.001-4570.11"/>
    <s v="Charges for Services-Golf Other Golf Shop Fees"/>
    <n v="1000"/>
    <n v="1000"/>
    <n v="500"/>
    <n v="1000"/>
    <n v="500"/>
  </r>
  <r>
    <s v="620"/>
    <x v="30"/>
    <x v="0"/>
    <s v="INFLOWS"/>
    <s v="20"/>
    <s v="Recreation &amp; Community Services"/>
    <s v="35"/>
    <s v="Golf"/>
    <s v="001"/>
    <s v="Administration"/>
    <s v="620.20.35.001-4584.06"/>
    <s v="Charges for Services-Recreation/General Revenue Agency Revenue"/>
    <n v="0"/>
    <n v="0"/>
    <n v="0"/>
    <n v="0"/>
    <n v="0"/>
  </r>
  <r>
    <s v="620"/>
    <x v="30"/>
    <x v="0"/>
    <s v="INFLOWS"/>
    <s v="20"/>
    <s v="Recreation &amp; Community Services"/>
    <s v="35"/>
    <s v="Golf"/>
    <s v="001"/>
    <s v="Administration"/>
    <s v="620.20.35.001-4850.07"/>
    <s v="Other Revenue Misc Reimbursement"/>
    <n v="23000"/>
    <n v="30000"/>
    <n v="20000"/>
    <n v="30000"/>
    <n v="10000"/>
  </r>
  <r>
    <s v="620"/>
    <x v="30"/>
    <x v="0"/>
    <s v="INFLOWS"/>
    <s v="20"/>
    <s v="Recreation &amp; Community Services"/>
    <s v="35"/>
    <s v="Golf"/>
    <s v="001"/>
    <s v="Administration"/>
    <s v="620.20.35.001-4850.12"/>
    <s v="Other Revenue Miscellaneous Receipts"/>
    <n v="3000"/>
    <n v="0"/>
    <n v="0"/>
    <n v="0"/>
    <n v="0"/>
  </r>
  <r>
    <s v="620"/>
    <x v="30"/>
    <x v="3"/>
    <s v="OUTFLOWS"/>
    <s v="00"/>
    <s v="Non Departmental"/>
    <s v="00"/>
    <s v="Non Divisional"/>
    <s v="900"/>
    <s v="General"/>
    <s v="620.00.00.900-6700.01"/>
    <s v="Depreciation Buildings"/>
    <n v="-9000"/>
    <n v="0"/>
    <n v="0"/>
    <n v="0"/>
    <n v="0"/>
  </r>
  <r>
    <s v="620"/>
    <x v="30"/>
    <x v="3"/>
    <s v="OUTFLOWS"/>
    <s v="00"/>
    <s v="Non Departmental"/>
    <s v="00"/>
    <s v="Non Divisional"/>
    <s v="900"/>
    <s v="General"/>
    <s v="620.00.00.900-6700.02"/>
    <s v="Depreciation Building Improvements"/>
    <n v="-25000"/>
    <n v="0"/>
    <n v="0"/>
    <n v="0"/>
    <n v="0"/>
  </r>
  <r>
    <s v="620"/>
    <x v="30"/>
    <x v="3"/>
    <s v="OUTFLOWS"/>
    <s v="00"/>
    <s v="Non Departmental"/>
    <s v="00"/>
    <s v="Non Divisional"/>
    <s v="900"/>
    <s v="General"/>
    <s v="620.00.00.900-6700.05"/>
    <s v="Depreciation Machinery &amp; Equipment"/>
    <n v="-19000"/>
    <n v="0"/>
    <n v="0"/>
    <n v="0"/>
    <n v="0"/>
  </r>
  <r>
    <s v="620"/>
    <x v="30"/>
    <x v="3"/>
    <s v="OUTFLOWS"/>
    <s v="00"/>
    <s v="Non Departmental"/>
    <s v="00"/>
    <s v="Non Divisional"/>
    <s v="900"/>
    <s v="General"/>
    <s v="620.00.00.900-6700.06"/>
    <s v="Depreciation Vehicles"/>
    <n v="-2000"/>
    <n v="0"/>
    <n v="0"/>
    <n v="0"/>
    <n v="0"/>
  </r>
  <r>
    <s v="620"/>
    <x v="30"/>
    <x v="3"/>
    <s v="OUTFLOWS"/>
    <s v="00"/>
    <s v="Non Departmental"/>
    <s v="00"/>
    <s v="Non Divisional"/>
    <s v="900"/>
    <s v="General"/>
    <s v="620.00.00.900-6700.13"/>
    <s v="Depreciation Water Wells &amp; Lines"/>
    <n v="-5000"/>
    <n v="0"/>
    <n v="0"/>
    <n v="0"/>
    <n v="0"/>
  </r>
  <r>
    <s v="620"/>
    <x v="30"/>
    <x v="4"/>
    <s v="OUTFLOWS"/>
    <s v="00"/>
    <s v="Non Departmental"/>
    <s v="00"/>
    <s v="Non Divisional"/>
    <s v="900"/>
    <s v="General"/>
    <s v="620.00.00.900-7000.03"/>
    <s v="Capital Outlay Equipment New"/>
    <n v="0"/>
    <n v="0"/>
    <n v="-10000"/>
    <n v="-10000"/>
    <n v="0"/>
  </r>
  <r>
    <s v="620"/>
    <x v="30"/>
    <x v="4"/>
    <s v="OUTFLOWS"/>
    <s v="00"/>
    <s v="Non Departmental"/>
    <s v="00"/>
    <s v="Non Divisional"/>
    <s v="900"/>
    <s v="General"/>
    <s v="620.00.00.900-7000.04"/>
    <s v="Capital Outlay Equipment Replacement"/>
    <n v="0"/>
    <n v="0"/>
    <n v="-127000"/>
    <n v="-127000"/>
    <n v="0"/>
  </r>
  <r>
    <s v="620"/>
    <x v="30"/>
    <x v="4"/>
    <s v="OUTFLOWS"/>
    <s v="00"/>
    <s v="Non Departmental"/>
    <s v="00"/>
    <s v="Non Divisional"/>
    <s v="900"/>
    <s v="General"/>
    <s v="620.00.00.900-7000.99"/>
    <s v="Capital Outlay General"/>
    <n v="0"/>
    <n v="-14000"/>
    <n v="0"/>
    <n v="0"/>
    <n v="0"/>
  </r>
  <r>
    <s v="620"/>
    <x v="30"/>
    <x v="4"/>
    <s v="OUTFLOWS"/>
    <s v="00"/>
    <s v="Non Departmental"/>
    <s v="00"/>
    <s v="Non Divisional"/>
    <s v="900"/>
    <s v="General"/>
    <s v="620.00.00.900-8350.02"/>
    <s v="Capital Improvements-Golf Irrigation"/>
    <n v="0"/>
    <n v="0"/>
    <n v="0"/>
    <n v="0"/>
    <n v="0"/>
  </r>
  <r>
    <s v="620"/>
    <x v="30"/>
    <x v="4"/>
    <s v="OUTFLOWS"/>
    <s v="00"/>
    <s v="Non Departmental"/>
    <s v="00"/>
    <s v="Non Divisional"/>
    <s v="900"/>
    <s v="General"/>
    <s v="620.00.00.900-8350.06"/>
    <s v="Capital Improvements-Golf Building Improvements"/>
    <n v="0"/>
    <n v="0"/>
    <n v="0"/>
    <n v="0"/>
    <n v="0"/>
  </r>
  <r>
    <s v="620"/>
    <x v="30"/>
    <x v="4"/>
    <s v="OUTFLOWS"/>
    <s v="00"/>
    <s v="Non Departmental"/>
    <s v="00"/>
    <s v="Non Divisional"/>
    <s v="900"/>
    <s v="General"/>
    <s v="620.00.00.900-8350.07"/>
    <s v="Capital Improvements-Golf Course Improvements"/>
    <n v="0"/>
    <n v="0"/>
    <n v="0"/>
    <n v="0"/>
    <n v="0"/>
  </r>
  <r>
    <s v="620"/>
    <x v="30"/>
    <x v="1"/>
    <s v="OUTFLOWS"/>
    <s v="00"/>
    <s v="Non Departmental"/>
    <s v="00"/>
    <s v="Non Divisional"/>
    <s v="900"/>
    <s v="General"/>
    <s v="620.00.00.900-9888.01"/>
    <s v="Capital Asset Expenditure Adjustments  Current Year Additions"/>
    <n v="294000"/>
    <n v="0"/>
    <n v="0"/>
    <n v="0"/>
    <n v="0"/>
  </r>
  <r>
    <s v="620"/>
    <x v="30"/>
    <x v="1"/>
    <s v="OUTFLOWS"/>
    <s v="00"/>
    <s v="Non Departmental"/>
    <s v="00"/>
    <s v="Non Divisional"/>
    <s v="900"/>
    <s v="General"/>
    <s v="620.00.00.900-9888.03"/>
    <s v="Capital Asset Expenditure Adjustments  Disposals"/>
    <n v="0"/>
    <n v="0"/>
    <n v="0"/>
    <n v="0"/>
    <n v="0"/>
  </r>
  <r>
    <s v="620"/>
    <x v="30"/>
    <x v="1"/>
    <s v="OUTFLOWS"/>
    <s v="00"/>
    <s v="Non Departmental"/>
    <s v="00"/>
    <s v="Non Divisional"/>
    <s v="900"/>
    <s v="General"/>
    <s v="620.00.00.900-9888.04"/>
    <s v="Capital Asset Expenditure Adjustments  Asset Transfer In"/>
    <n v="0"/>
    <n v="0"/>
    <n v="0"/>
    <n v="0"/>
    <n v="0"/>
  </r>
  <r>
    <s v="620"/>
    <x v="30"/>
    <x v="1"/>
    <s v="OUTFLOWS"/>
    <s v="00"/>
    <s v="Non Departmental"/>
    <s v="00"/>
    <s v="Non Divisional"/>
    <s v="900"/>
    <s v="General"/>
    <s v="620.00.00.900-9888.05"/>
    <s v="Capital Asset Expenditure Adjustments  Asset Transfer Out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000.01"/>
    <s v="Salaries Regular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000.03"/>
    <s v="Salaries Overtim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000.07"/>
    <s v="Salaries Admin Leave Pay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000.08"/>
    <s v="Salaries Longevity Pay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000.10"/>
    <s v="Salaries Furloughs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000.12"/>
    <s v="Salaries Compensated Absences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1"/>
    <s v="Benefits Retirement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2"/>
    <s v="Benefits Health Insuranc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3"/>
    <s v="Benefits Dental Insuranc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4"/>
    <s v="Benefits Vision Insuranc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5"/>
    <s v="Benefits Life Insuranc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6"/>
    <s v="Benefits Worker's Comp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07"/>
    <s v="Benefits Long Term Disability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11"/>
    <s v="Benefits Medicar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15"/>
    <s v="Benefits Cell Phone Allowance"/>
    <n v="0"/>
    <n v="0"/>
    <n v="0"/>
    <n v="0"/>
    <n v="0"/>
  </r>
  <r>
    <s v="620"/>
    <x v="30"/>
    <x v="2"/>
    <s v="OUTFLOWS"/>
    <s v="05"/>
    <s v="Finance"/>
    <s v="00"/>
    <s v="Non Divisional"/>
    <s v="150"/>
    <s v="Fiscal Management"/>
    <s v="620.05.00.150-5100.17"/>
    <s v="Benefits Other Post Employment Benefits"/>
    <n v="-1000"/>
    <n v="0"/>
    <n v="0"/>
    <n v="0"/>
    <n v="0"/>
  </r>
  <r>
    <s v="620"/>
    <x v="30"/>
    <x v="3"/>
    <s v="OUTFLOWS"/>
    <s v="05"/>
    <s v="Finance"/>
    <s v="00"/>
    <s v="Non Divisional"/>
    <s v="150"/>
    <s v="Fiscal Management"/>
    <s v="620.05.00.150-6000.01"/>
    <s v="Professional Services General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000.01"/>
    <s v="Salaries Regular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000.03"/>
    <s v="Salaries Overtime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000.08"/>
    <s v="Salaries Longevity Pay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000.10"/>
    <s v="Salaries Furloughs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000.12"/>
    <s v="Salaries Compensated Absences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1"/>
    <s v="Benefits Retirement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2"/>
    <s v="Benefits Health Insurance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3"/>
    <s v="Benefits Dental Insurance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4"/>
    <s v="Benefits Vision Insurance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5"/>
    <s v="Benefits Life Insurance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6"/>
    <s v="Benefits Worker's Comp"/>
    <n v="0"/>
    <n v="0"/>
    <n v="0"/>
    <n v="0"/>
    <n v="0"/>
  </r>
  <r>
    <s v="620"/>
    <x v="30"/>
    <x v="2"/>
    <s v="OUTFLOWS"/>
    <s v="05"/>
    <s v="Finance"/>
    <s v="00"/>
    <s v="Non Divisional"/>
    <s v="160"/>
    <s v="Revenue Management"/>
    <s v="620.05.00.160-5100.07"/>
    <s v="Benefits Long Term Disability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000.01"/>
    <s v="Salaries Regular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000.02"/>
    <s v="Salaries Part Tim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000.03"/>
    <s v="Salaries Overtim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000.04"/>
    <s v="Salaries Holiday Pay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000.10"/>
    <s v="Salaries Furloughs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1"/>
    <s v="Benefits Retirement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2"/>
    <s v="Benefits Health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3"/>
    <s v="Benefits Dental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4"/>
    <s v="Benefits Vision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5"/>
    <s v="Benefits Life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7"/>
    <s v="Benefits Long Term Disability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8"/>
    <s v="Benefits Deferred Compensation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09"/>
    <s v="Benefits Unemployment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10"/>
    <s v="Benefits Uniform Allowanc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11"/>
    <s v="Benefits Medicare"/>
    <n v="0"/>
    <n v="0"/>
    <n v="0"/>
    <n v="0"/>
    <n v="0"/>
  </r>
  <r>
    <s v="620"/>
    <x v="30"/>
    <x v="2"/>
    <s v="OUTFLOWS"/>
    <s v="20"/>
    <s v="Recreation &amp; Community Services"/>
    <s v="35"/>
    <s v="Golf"/>
    <s v="001"/>
    <s v="Administration"/>
    <s v="620.20.35.001-5100.15"/>
    <s v="Benefits Cell Phone Allowance"/>
    <n v="0"/>
    <n v="0"/>
    <n v="0"/>
    <n v="0"/>
    <n v="0"/>
  </r>
  <r>
    <s v="620"/>
    <x v="30"/>
    <x v="3"/>
    <s v="OUTFLOWS"/>
    <s v="20"/>
    <s v="Recreation &amp; Community Services"/>
    <s v="35"/>
    <s v="Golf"/>
    <s v="001"/>
    <s v="Administration"/>
    <s v="620.20.35.001-6100.01"/>
    <s v="Utilities Electric"/>
    <n v="0"/>
    <n v="0"/>
    <n v="0"/>
    <n v="0"/>
    <n v="0"/>
  </r>
  <r>
    <s v="620"/>
    <x v="30"/>
    <x v="3"/>
    <s v="OUTFLOWS"/>
    <s v="20"/>
    <s v="Recreation &amp; Community Services"/>
    <s v="35"/>
    <s v="Golf"/>
    <s v="001"/>
    <s v="Administration"/>
    <s v="620.20.35.001-6100.02"/>
    <s v="Utilities Telephone"/>
    <n v="0"/>
    <n v="0"/>
    <n v="0"/>
    <n v="0"/>
    <n v="0"/>
  </r>
  <r>
    <s v="620"/>
    <x v="30"/>
    <x v="3"/>
    <s v="OUTFLOWS"/>
    <s v="20"/>
    <s v="Recreation &amp; Community Services"/>
    <s v="35"/>
    <s v="Golf"/>
    <s v="001"/>
    <s v="Administration"/>
    <s v="620.20.35.001-6200.02"/>
    <s v="Supplies Special Department"/>
    <n v="0"/>
    <n v="0"/>
    <n v="0"/>
    <n v="0"/>
    <n v="0"/>
  </r>
  <r>
    <s v="620"/>
    <x v="30"/>
    <x v="3"/>
    <s v="OUTFLOWS"/>
    <s v="20"/>
    <s v="Recreation &amp; Community Services"/>
    <s v="35"/>
    <s v="Golf"/>
    <s v="001"/>
    <s v="Administration"/>
    <s v="620.20.35.001-6200.05"/>
    <s v="Supplies Gasoline"/>
    <n v="0"/>
    <n v="0"/>
    <n v="0"/>
    <n v="0"/>
    <n v="0"/>
  </r>
  <r>
    <s v="620"/>
    <x v="30"/>
    <x v="3"/>
    <s v="OUTFLOWS"/>
    <s v="20"/>
    <s v="Recreation &amp; Community Services"/>
    <s v="35"/>
    <s v="Golf"/>
    <s v="001"/>
    <s v="Administration"/>
    <s v="620.20.35.001-6400.02"/>
    <s v="Repairs &amp; Maintenance Minor Equipment/Other"/>
    <n v="0"/>
    <n v="0"/>
    <n v="0"/>
    <n v="0"/>
    <n v="0"/>
  </r>
  <r>
    <s v="620"/>
    <x v="30"/>
    <x v="3"/>
    <s v="OUTFLOWS"/>
    <s v="20"/>
    <s v="Recreation &amp; Community Services"/>
    <s v="35"/>
    <s v="Golf"/>
    <s v="001"/>
    <s v="Administration"/>
    <s v="620.20.35.001-6600.07"/>
    <s v="Administrative Expenses Employee Recruitment"/>
    <n v="0"/>
    <n v="0"/>
    <n v="0"/>
    <n v="0"/>
    <n v="0"/>
  </r>
  <r>
    <s v="620"/>
    <x v="30"/>
    <x v="3"/>
    <s v="OUTFLOWS"/>
    <s v="20"/>
    <s v="Recreation &amp; Community Services"/>
    <s v="35"/>
    <s v="Golf"/>
    <s v="005"/>
    <s v="Debt Service"/>
    <s v="620.20.35.005-8920.01"/>
    <s v="Debt Service-Other Costs Admin/Audit Fees"/>
    <n v="0"/>
    <n v="0"/>
    <n v="0"/>
    <n v="0"/>
    <n v="0"/>
  </r>
  <r>
    <s v="620"/>
    <x v="30"/>
    <x v="3"/>
    <s v="OUTFLOWS"/>
    <s v="20"/>
    <s v="Recreation &amp; Community Services"/>
    <s v="35"/>
    <s v="Golf"/>
    <s v="005"/>
    <s v="Debt Service"/>
    <s v="620.20.35.005-8920.05"/>
    <s v="Debt Service-Other Costs Rent/Lease Expense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01"/>
    <s v="Salaries Regular"/>
    <n v="-102000"/>
    <n v="-48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03"/>
    <s v="Salaries Overtime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06"/>
    <s v="Salaries Out of Class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07"/>
    <s v="Salaries Admin Leave Pay"/>
    <n v="-1000"/>
    <n v="-2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08"/>
    <s v="Salaries Longevity Pay"/>
    <n v="-100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10"/>
    <s v="Salaries Furloughs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000.12"/>
    <s v="Salaries Compensated Absences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0"/>
    <s v="Benefits PERS Pool Liability"/>
    <n v="-20000"/>
    <n v="-9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1"/>
    <s v="Benefits Retirement"/>
    <n v="-4000"/>
    <n v="-3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2"/>
    <s v="Benefits Health Insurance"/>
    <n v="-15000"/>
    <n v="-9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3"/>
    <s v="Benefits Dental Insurance"/>
    <n v="-1000"/>
    <n v="-1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4"/>
    <s v="Benefits Vision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5"/>
    <s v="Benefits Life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6"/>
    <s v="Benefits Worker's Comp"/>
    <n v="-4000"/>
    <n v="-4000"/>
    <n v="-3600"/>
    <n v="-5000"/>
    <n v="-1400"/>
  </r>
  <r>
    <s v="620"/>
    <x v="30"/>
    <x v="2"/>
    <s v="OUTFLOWS"/>
    <s v="20"/>
    <s v="Recreation &amp; Community Services"/>
    <s v="35"/>
    <s v="Golf"/>
    <s v="370"/>
    <s v="Course Management"/>
    <s v="620.20.35.370-5100.07"/>
    <s v="Benefits Long Term Disability"/>
    <n v="-100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08"/>
    <s v="Benefits Deferred Compensation"/>
    <n v="-100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11"/>
    <s v="Benefits Medicare"/>
    <n v="-2000"/>
    <n v="-100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12"/>
    <s v="Benefits Annual Physical Exam"/>
    <n v="0"/>
    <n v="0"/>
    <n v="-225"/>
    <n v="-225"/>
    <n v="0"/>
  </r>
  <r>
    <s v="620"/>
    <x v="30"/>
    <x v="2"/>
    <s v="OUTFLOWS"/>
    <s v="20"/>
    <s v="Recreation &amp; Community Services"/>
    <s v="35"/>
    <s v="Golf"/>
    <s v="370"/>
    <s v="Course Management"/>
    <s v="620.20.35.370-5100.15"/>
    <s v="Benefits Cell Phone Allowance"/>
    <n v="-100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17"/>
    <s v="Benefits Other Post Employment Benefits"/>
    <n v="-38000"/>
    <n v="-35000"/>
    <n v="-35000"/>
    <n v="-35000"/>
    <n v="0"/>
  </r>
  <r>
    <s v="620"/>
    <x v="30"/>
    <x v="2"/>
    <s v="OUTFLOWS"/>
    <s v="20"/>
    <s v="Recreation &amp; Community Services"/>
    <s v="35"/>
    <s v="Golf"/>
    <s v="370"/>
    <s v="Course Management"/>
    <s v="620.20.35.370-5100.98"/>
    <s v="Benefits GASB 75 Expense"/>
    <n v="-57000"/>
    <n v="0"/>
    <n v="0"/>
    <n v="0"/>
    <n v="0"/>
  </r>
  <r>
    <s v="620"/>
    <x v="30"/>
    <x v="2"/>
    <s v="OUTFLOWS"/>
    <s v="20"/>
    <s v="Recreation &amp; Community Services"/>
    <s v="35"/>
    <s v="Golf"/>
    <s v="370"/>
    <s v="Course Management"/>
    <s v="620.20.35.370-5100.99"/>
    <s v="Benefits Pension Expense"/>
    <n v="-5500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000.01"/>
    <s v="Professional Services General"/>
    <n v="-500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000.09"/>
    <s v="Professional Services Uniform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000.12"/>
    <s v="Professional Services Contract Services"/>
    <n v="-103000"/>
    <n v="-205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000.19"/>
    <s v="Professional Services Labor Relations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000.30"/>
    <s v="Professional Services Credit Card Fee Reimbursement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100.01"/>
    <s v="Utilities Electric"/>
    <n v="-88000"/>
    <n v="-156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100.02"/>
    <s v="Utilities Telephone"/>
    <n v="-3000"/>
    <n v="-4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200.01"/>
    <s v="Supplies Office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200.05"/>
    <s v="Supplies Gasoline"/>
    <n v="-17000"/>
    <n v="-11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200.08"/>
    <s v="Supplies Uniforms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300.01"/>
    <s v="Dues &amp; Subscriptions Memberships"/>
    <n v="0"/>
    <n v="-1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300.03"/>
    <s v="Dues &amp; Subscriptions Certifications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350.03"/>
    <s v="Maintenance Agreements &amp; Licenses Maintenance Agreements"/>
    <n v="-3000"/>
    <n v="-7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400.01"/>
    <s v="Repairs &amp; Maintenance Building"/>
    <n v="-2000"/>
    <n v="-2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400.02"/>
    <s v="Repairs &amp; Maintenance Minor Equipment/Other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400.03"/>
    <s v="Repairs &amp; Maintenance Major Repair &amp; Contingency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400.11"/>
    <s v="Repairs &amp; Maintenance Irrigation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400.19"/>
    <s v="Repairs &amp; Maintenance Testing/Certifications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400.20"/>
    <s v="Repairs &amp; Maintenance Property Maintenance"/>
    <n v="-5000"/>
    <n v="-6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500.04"/>
    <s v="Claims &amp; Insurance Insurance Premiums"/>
    <n v="-25000"/>
    <n v="-25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600.01"/>
    <s v="Administrative Expenses Meetings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600.04"/>
    <s v="Administrative Expenses Training/Conferences"/>
    <n v="-1000"/>
    <n v="-100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600.05"/>
    <s v="Administrative Expenses Public/Legal Advertisement"/>
    <n v="-100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600.07"/>
    <s v="Administrative Expenses Employee Recruitment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600.26"/>
    <s v="Administrative Expenses Support Services-IT"/>
    <n v="-13000"/>
    <n v="-13000"/>
    <n v="-12970"/>
    <n v="-12970"/>
    <n v="0"/>
  </r>
  <r>
    <s v="620"/>
    <x v="30"/>
    <x v="3"/>
    <s v="OUTFLOWS"/>
    <s v="20"/>
    <s v="Recreation &amp; Community Services"/>
    <s v="35"/>
    <s v="Golf"/>
    <s v="370"/>
    <s v="Course Management"/>
    <s v="620.20.35.370-6600.28"/>
    <s v="Administrative Expenses Equipment Fund Contribution"/>
    <n v="0"/>
    <n v="0"/>
    <n v="0"/>
    <n v="0"/>
    <n v="0"/>
  </r>
  <r>
    <s v="620"/>
    <x v="30"/>
    <x v="3"/>
    <s v="OUTFLOWS"/>
    <s v="20"/>
    <s v="Recreation &amp; Community Services"/>
    <s v="35"/>
    <s v="Golf"/>
    <s v="370"/>
    <s v="Course Management"/>
    <s v="620.20.35.370-6600.32"/>
    <s v="Administrative Expenses Vehicle Fund Contribution"/>
    <n v="-100000"/>
    <n v="-100000"/>
    <n v="0"/>
    <n v="-192000"/>
    <n v="-192000"/>
  </r>
  <r>
    <s v="620"/>
    <x v="30"/>
    <x v="3"/>
    <s v="OUTFLOWS"/>
    <s v="20"/>
    <s v="Recreation &amp; Community Services"/>
    <s v="35"/>
    <s v="Golf"/>
    <s v="370"/>
    <s v="Course Management"/>
    <s v="620.20.35.370-6600.36"/>
    <s v="Administrative Expenses IT Fund Contribution"/>
    <n v="-15000"/>
    <n v="-1500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000.01"/>
    <s v="Salaries Regular"/>
    <n v="-205000"/>
    <n v="-87000"/>
    <n v="-26366"/>
    <n v="-26366"/>
    <n v="0"/>
  </r>
  <r>
    <s v="620"/>
    <x v="30"/>
    <x v="2"/>
    <s v="OUTFLOWS"/>
    <s v="20"/>
    <s v="Recreation &amp; Community Services"/>
    <s v="35"/>
    <s v="Golf"/>
    <s v="380"/>
    <s v="Course Maintenance"/>
    <s v="620.20.35.380-5000.02"/>
    <s v="Salaries Part Time"/>
    <n v="-129000"/>
    <n v="-115000"/>
    <n v="-129518"/>
    <n v="-120000"/>
    <n v="9518"/>
  </r>
  <r>
    <s v="620"/>
    <x v="30"/>
    <x v="2"/>
    <s v="OUTFLOWS"/>
    <s v="20"/>
    <s v="Recreation &amp; Community Services"/>
    <s v="35"/>
    <s v="Golf"/>
    <s v="380"/>
    <s v="Course Maintenance"/>
    <s v="620.20.35.380-5000.03"/>
    <s v="Salaries Overtime"/>
    <n v="-43000"/>
    <n v="-19000"/>
    <n v="-39400"/>
    <n v="-39400"/>
    <n v="0"/>
  </r>
  <r>
    <s v="620"/>
    <x v="30"/>
    <x v="2"/>
    <s v="OUTFLOWS"/>
    <s v="20"/>
    <s v="Recreation &amp; Community Services"/>
    <s v="35"/>
    <s v="Golf"/>
    <s v="380"/>
    <s v="Course Maintenance"/>
    <s v="620.20.35.380-5000.04"/>
    <s v="Salaries Holiday Pay"/>
    <n v="0"/>
    <n v="0"/>
    <n v="-1000"/>
    <n v="-1000"/>
    <n v="0"/>
  </r>
  <r>
    <s v="620"/>
    <x v="30"/>
    <x v="2"/>
    <s v="OUTFLOWS"/>
    <s v="20"/>
    <s v="Recreation &amp; Community Services"/>
    <s v="35"/>
    <s v="Golf"/>
    <s v="380"/>
    <s v="Course Maintenance"/>
    <s v="620.20.35.380-5000.06"/>
    <s v="Salaries Out of Class"/>
    <n v="-2000"/>
    <n v="-1000"/>
    <n v="-1248"/>
    <n v="-1248"/>
    <n v="0"/>
  </r>
  <r>
    <s v="620"/>
    <x v="30"/>
    <x v="2"/>
    <s v="OUTFLOWS"/>
    <s v="20"/>
    <s v="Recreation &amp; Community Services"/>
    <s v="35"/>
    <s v="Golf"/>
    <s v="380"/>
    <s v="Course Maintenance"/>
    <s v="620.20.35.380-5000.07"/>
    <s v="Salaries Admin Leave Pay"/>
    <n v="-1000"/>
    <n v="-100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000.08"/>
    <s v="Salaries Longevity Pay"/>
    <n v="-2000"/>
    <n v="0"/>
    <n v="-550"/>
    <n v="-550"/>
    <n v="0"/>
  </r>
  <r>
    <s v="620"/>
    <x v="30"/>
    <x v="2"/>
    <s v="OUTFLOWS"/>
    <s v="20"/>
    <s v="Recreation &amp; Community Services"/>
    <s v="35"/>
    <s v="Golf"/>
    <s v="380"/>
    <s v="Course Maintenance"/>
    <s v="620.20.35.380-5000.10"/>
    <s v="Salaries Furloughs"/>
    <n v="0"/>
    <n v="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000.12"/>
    <s v="Salaries Compensated Absences"/>
    <n v="0"/>
    <n v="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0"/>
    <s v="Benefits PERS Pool Liability"/>
    <n v="-51000"/>
    <n v="-28000"/>
    <n v="-9713"/>
    <n v="-14000"/>
    <n v="-4287"/>
  </r>
  <r>
    <s v="620"/>
    <x v="30"/>
    <x v="2"/>
    <s v="OUTFLOWS"/>
    <s v="20"/>
    <s v="Recreation &amp; Community Services"/>
    <s v="35"/>
    <s v="Golf"/>
    <s v="380"/>
    <s v="Course Maintenance"/>
    <s v="620.20.35.380-5100.01"/>
    <s v="Benefits Retirement"/>
    <n v="-26000"/>
    <n v="-14000"/>
    <n v="-3157"/>
    <n v="-8000"/>
    <n v="-4843"/>
  </r>
  <r>
    <s v="620"/>
    <x v="30"/>
    <x v="2"/>
    <s v="OUTFLOWS"/>
    <s v="20"/>
    <s v="Recreation &amp; Community Services"/>
    <s v="35"/>
    <s v="Golf"/>
    <s v="380"/>
    <s v="Course Maintenance"/>
    <s v="620.20.35.380-5100.02"/>
    <s v="Benefits Health Insurance"/>
    <n v="-46000"/>
    <n v="-2000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3"/>
    <s v="Benefits Dental Insurance"/>
    <n v="-4000"/>
    <n v="-100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4"/>
    <s v="Benefits Vision Insurance"/>
    <n v="-1000"/>
    <n v="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5"/>
    <s v="Benefits Life Insurance"/>
    <n v="0"/>
    <n v="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6"/>
    <s v="Benefits Worker's Comp"/>
    <n v="-12000"/>
    <n v="-12000"/>
    <n v="-12000"/>
    <n v="-16000"/>
    <n v="-4000"/>
  </r>
  <r>
    <s v="620"/>
    <x v="30"/>
    <x v="2"/>
    <s v="OUTFLOWS"/>
    <s v="20"/>
    <s v="Recreation &amp; Community Services"/>
    <s v="35"/>
    <s v="Golf"/>
    <s v="380"/>
    <s v="Course Maintenance"/>
    <s v="620.20.35.380-5100.07"/>
    <s v="Benefits Long Term Disability"/>
    <n v="-1000"/>
    <n v="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8"/>
    <s v="Benefits Deferred Compensation"/>
    <n v="-8000"/>
    <n v="-200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09"/>
    <s v="Benefits Unemployment Insurance"/>
    <n v="-1000"/>
    <n v="-2400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10"/>
    <s v="Benefits Uniform Allowance"/>
    <n v="-1000"/>
    <n v="0"/>
    <n v="-150"/>
    <n v="-15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11"/>
    <s v="Benefits Medicare"/>
    <n v="-6000"/>
    <n v="-3000"/>
    <n v="-393"/>
    <n v="-393"/>
    <n v="0"/>
  </r>
  <r>
    <s v="620"/>
    <x v="30"/>
    <x v="2"/>
    <s v="OUTFLOWS"/>
    <s v="20"/>
    <s v="Recreation &amp; Community Services"/>
    <s v="35"/>
    <s v="Golf"/>
    <s v="380"/>
    <s v="Course Maintenance"/>
    <s v="620.20.35.380-5100.12"/>
    <s v="Benefits Annual Physical Exam"/>
    <n v="0"/>
    <n v="0"/>
    <n v="0"/>
    <n v="0"/>
    <n v="0"/>
  </r>
  <r>
    <s v="620"/>
    <x v="30"/>
    <x v="2"/>
    <s v="OUTFLOWS"/>
    <s v="20"/>
    <s v="Recreation &amp; Community Services"/>
    <s v="35"/>
    <s v="Golf"/>
    <s v="380"/>
    <s v="Course Maintenance"/>
    <s v="620.20.35.380-5100.15"/>
    <s v="Benefits Cell Phone Allowance"/>
    <n v="0"/>
    <n v="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000.09"/>
    <s v="Professional Services Uniform"/>
    <n v="-2000"/>
    <n v="-1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200.02"/>
    <s v="Supplies Special Department"/>
    <n v="-9000"/>
    <n v="-28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250.01"/>
    <s v="Supplies-Golf Fertilizer"/>
    <n v="-33000"/>
    <n v="-24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250.02"/>
    <s v="Supplies-Golf Pesticides"/>
    <n v="-27000"/>
    <n v="-31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250.03"/>
    <s v="Supplies-Golf Horticulture"/>
    <n v="-3000"/>
    <n v="-5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250.04"/>
    <s v="Supplies-Golf Aggregates"/>
    <n v="-7000"/>
    <n v="-8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250.05"/>
    <s v="Supplies-Golf Clubhouse"/>
    <n v="-2000"/>
    <n v="-2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400.01"/>
    <s v="Repairs &amp; Maintenance Building"/>
    <n v="-4000"/>
    <n v="-41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400.02"/>
    <s v="Repairs &amp; Maintenance Minor Equipment/Other"/>
    <n v="-29000"/>
    <n v="-33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400.04"/>
    <s v="Repairs &amp; Maintenance Equipment Rental"/>
    <n v="0"/>
    <n v="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400.11"/>
    <s v="Repairs &amp; Maintenance Irrigation"/>
    <n v="-18000"/>
    <n v="-1400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600.04"/>
    <s v="Administrative Expenses Training/Conferences"/>
    <n v="0"/>
    <n v="0"/>
    <n v="0"/>
    <n v="0"/>
    <n v="0"/>
  </r>
  <r>
    <s v="620"/>
    <x v="30"/>
    <x v="3"/>
    <s v="OUTFLOWS"/>
    <s v="20"/>
    <s v="Recreation &amp; Community Services"/>
    <s v="35"/>
    <s v="Golf"/>
    <s v="380"/>
    <s v="Course Maintenance"/>
    <s v="620.20.35.380-6600.07"/>
    <s v="Administrative Expenses Employee Recruitment"/>
    <n v="0"/>
    <n v="0"/>
    <n v="0"/>
    <n v="0"/>
    <n v="0"/>
  </r>
  <r>
    <s v="620"/>
    <x v="30"/>
    <x v="3"/>
    <s v="OUTFLOWS"/>
    <s v="40"/>
    <s v="Public Works"/>
    <s v="55"/>
    <s v="Maintenance"/>
    <s v="500"/>
    <s v="Facilities"/>
    <s v="620.40.55.500-6400.01"/>
    <s v="Repairs &amp; Maintenance Building"/>
    <n v="-5000"/>
    <n v="-2000"/>
    <n v="-9500"/>
    <n v="-9500"/>
    <n v="0"/>
  </r>
  <r>
    <s v="620"/>
    <x v="30"/>
    <x v="3"/>
    <s v="OUTFLOWS"/>
    <s v="40"/>
    <s v="Public Works"/>
    <s v="55"/>
    <s v="Maintenance"/>
    <s v="510"/>
    <s v="Custodial"/>
    <s v="620.40.55.510-6250.06"/>
    <s v="Supplies-Golf Custodial Supplies"/>
    <n v="0"/>
    <n v="0"/>
    <n v="0"/>
    <n v="0"/>
    <n v="0"/>
  </r>
  <r>
    <s v="620"/>
    <x v="30"/>
    <x v="2"/>
    <s v="OUTFLOWS"/>
    <s v="40"/>
    <s v="Public Works"/>
    <s v="55"/>
    <s v="Maintenance"/>
    <s v="966"/>
    <s v="Parks"/>
    <s v="620.40.55.966-5000.01"/>
    <s v="Salaries Regular"/>
    <n v="0"/>
    <n v="-238000"/>
    <n v="-424680"/>
    <n v="-462000"/>
    <n v="-37320"/>
  </r>
  <r>
    <s v="620"/>
    <x v="30"/>
    <x v="2"/>
    <s v="OUTFLOWS"/>
    <s v="40"/>
    <s v="Public Works"/>
    <s v="55"/>
    <s v="Maintenance"/>
    <s v="966"/>
    <s v="Parks"/>
    <s v="620.40.55.966-5000.02"/>
    <s v="Salaries Part Time"/>
    <n v="0"/>
    <n v="-7000"/>
    <n v="-129518"/>
    <n v="-110000"/>
    <n v="19518"/>
  </r>
  <r>
    <s v="620"/>
    <x v="30"/>
    <x v="2"/>
    <s v="OUTFLOWS"/>
    <s v="40"/>
    <s v="Public Works"/>
    <s v="55"/>
    <s v="Maintenance"/>
    <s v="966"/>
    <s v="Parks"/>
    <s v="620.40.55.966-5000.03"/>
    <s v="Salaries Overtime"/>
    <n v="0"/>
    <n v="-31000"/>
    <n v="-39400"/>
    <n v="-43000"/>
    <n v="-3600"/>
  </r>
  <r>
    <s v="620"/>
    <x v="30"/>
    <x v="2"/>
    <s v="OUTFLOWS"/>
    <s v="40"/>
    <s v="Public Works"/>
    <s v="55"/>
    <s v="Maintenance"/>
    <s v="966"/>
    <s v="Parks"/>
    <s v="620.40.55.966-5000.04"/>
    <s v="Salaries Holiday Pay"/>
    <n v="0"/>
    <n v="0"/>
    <n v="-1000"/>
    <n v="-1000"/>
    <n v="0"/>
  </r>
  <r>
    <s v="620"/>
    <x v="30"/>
    <x v="2"/>
    <s v="OUTFLOWS"/>
    <s v="40"/>
    <s v="Public Works"/>
    <s v="55"/>
    <s v="Maintenance"/>
    <s v="966"/>
    <s v="Parks"/>
    <s v="620.40.55.966-5000.06"/>
    <s v="Salaries Out of Class"/>
    <n v="0"/>
    <n v="0"/>
    <n v="0"/>
    <n v="0"/>
    <n v="0"/>
  </r>
  <r>
    <s v="620"/>
    <x v="30"/>
    <x v="2"/>
    <s v="OUTFLOWS"/>
    <s v="40"/>
    <s v="Public Works"/>
    <s v="55"/>
    <s v="Maintenance"/>
    <s v="966"/>
    <s v="Parks"/>
    <s v="620.40.55.966-5000.07"/>
    <s v="Salaries Admin Leave Pay"/>
    <n v="0"/>
    <n v="0"/>
    <n v="-3367"/>
    <n v="-3367"/>
    <n v="0"/>
  </r>
  <r>
    <s v="620"/>
    <x v="30"/>
    <x v="2"/>
    <s v="OUTFLOWS"/>
    <s v="40"/>
    <s v="Public Works"/>
    <s v="55"/>
    <s v="Maintenance"/>
    <s v="966"/>
    <s v="Parks"/>
    <s v="620.40.55.966-5000.08"/>
    <s v="Salaries Longevity Pay"/>
    <n v="0"/>
    <n v="-4000"/>
    <n v="-6660"/>
    <n v="-6660"/>
    <n v="0"/>
  </r>
  <r>
    <s v="620"/>
    <x v="30"/>
    <x v="2"/>
    <s v="OUTFLOWS"/>
    <s v="40"/>
    <s v="Public Works"/>
    <s v="55"/>
    <s v="Maintenance"/>
    <s v="966"/>
    <s v="Parks"/>
    <s v="620.40.55.966-5100.00"/>
    <s v="Benefits PERS Pool Liability"/>
    <n v="0"/>
    <n v="-50000"/>
    <n v="-108771"/>
    <n v="-119000"/>
    <n v="-10229"/>
  </r>
  <r>
    <s v="620"/>
    <x v="30"/>
    <x v="2"/>
    <s v="OUTFLOWS"/>
    <s v="40"/>
    <s v="Public Works"/>
    <s v="55"/>
    <s v="Maintenance"/>
    <s v="966"/>
    <s v="Parks"/>
    <s v="620.40.55.966-5100.01"/>
    <s v="Benefits Retirement"/>
    <n v="0"/>
    <n v="-24000"/>
    <n v="-43821"/>
    <n v="-42000"/>
    <n v="1821"/>
  </r>
  <r>
    <s v="620"/>
    <x v="30"/>
    <x v="2"/>
    <s v="OUTFLOWS"/>
    <s v="40"/>
    <s v="Public Works"/>
    <s v="55"/>
    <s v="Maintenance"/>
    <s v="966"/>
    <s v="Parks"/>
    <s v="620.40.55.966-5100.02"/>
    <s v="Benefits Health Insurance"/>
    <n v="0"/>
    <n v="-49000"/>
    <n v="-92870"/>
    <n v="-85000"/>
    <n v="7870"/>
  </r>
  <r>
    <s v="620"/>
    <x v="30"/>
    <x v="2"/>
    <s v="OUTFLOWS"/>
    <s v="40"/>
    <s v="Public Works"/>
    <s v="55"/>
    <s v="Maintenance"/>
    <s v="966"/>
    <s v="Parks"/>
    <s v="620.40.55.966-5100.03"/>
    <s v="Benefits Dental Insurance"/>
    <n v="0"/>
    <n v="-3000"/>
    <n v="-6169"/>
    <n v="-6169"/>
    <n v="0"/>
  </r>
  <r>
    <s v="620"/>
    <x v="30"/>
    <x v="2"/>
    <s v="OUTFLOWS"/>
    <s v="40"/>
    <s v="Public Works"/>
    <s v="55"/>
    <s v="Maintenance"/>
    <s v="966"/>
    <s v="Parks"/>
    <s v="620.40.55.966-5100.04"/>
    <s v="Benefits Vision Insurance"/>
    <n v="0"/>
    <n v="-1000"/>
    <n v="-1034"/>
    <n v="-1034"/>
    <n v="0"/>
  </r>
  <r>
    <s v="620"/>
    <x v="30"/>
    <x v="2"/>
    <s v="OUTFLOWS"/>
    <s v="40"/>
    <s v="Public Works"/>
    <s v="55"/>
    <s v="Maintenance"/>
    <s v="966"/>
    <s v="Parks"/>
    <s v="620.40.55.966-5100.05"/>
    <s v="Benefits Life Insurance"/>
    <n v="0"/>
    <n v="0"/>
    <n v="-707"/>
    <n v="-707"/>
    <n v="0"/>
  </r>
  <r>
    <s v="620"/>
    <x v="30"/>
    <x v="2"/>
    <s v="OUTFLOWS"/>
    <s v="40"/>
    <s v="Public Works"/>
    <s v="55"/>
    <s v="Maintenance"/>
    <s v="966"/>
    <s v="Parks"/>
    <s v="620.40.55.966-5100.07"/>
    <s v="Benefits Long Term Disability"/>
    <n v="0"/>
    <n v="-1000"/>
    <n v="-1703"/>
    <n v="-1703"/>
    <n v="0"/>
  </r>
  <r>
    <s v="620"/>
    <x v="30"/>
    <x v="2"/>
    <s v="OUTFLOWS"/>
    <s v="40"/>
    <s v="Public Works"/>
    <s v="55"/>
    <s v="Maintenance"/>
    <s v="966"/>
    <s v="Parks"/>
    <s v="620.40.55.966-5100.08"/>
    <s v="Benefits Deferred Compensation"/>
    <n v="0"/>
    <n v="-7000"/>
    <n v="-13146"/>
    <n v="-12000"/>
    <n v="1146"/>
  </r>
  <r>
    <s v="620"/>
    <x v="30"/>
    <x v="2"/>
    <s v="OUTFLOWS"/>
    <s v="40"/>
    <s v="Public Works"/>
    <s v="55"/>
    <s v="Maintenance"/>
    <s v="966"/>
    <s v="Parks"/>
    <s v="620.40.55.966-5100.10"/>
    <s v="Benefits Uniform Allowance"/>
    <n v="0"/>
    <n v="-1000"/>
    <n v="-1200"/>
    <n v="-1200"/>
    <n v="0"/>
  </r>
  <r>
    <s v="620"/>
    <x v="30"/>
    <x v="2"/>
    <s v="OUTFLOWS"/>
    <s v="40"/>
    <s v="Public Works"/>
    <s v="55"/>
    <s v="Maintenance"/>
    <s v="966"/>
    <s v="Parks"/>
    <s v="620.40.55.966-5100.11"/>
    <s v="Benefits Medicare"/>
    <n v="0"/>
    <n v="-4000"/>
    <n v="-6512"/>
    <n v="-6512"/>
    <n v="0"/>
  </r>
  <r>
    <s v="620"/>
    <x v="30"/>
    <x v="2"/>
    <s v="OUTFLOWS"/>
    <s v="40"/>
    <s v="Public Works"/>
    <s v="55"/>
    <s v="Maintenance"/>
    <s v="966"/>
    <s v="Parks"/>
    <s v="620.40.55.966-5100.12"/>
    <s v="Benefits Annual Physical Exam"/>
    <n v="0"/>
    <n v="0"/>
    <n v="-575"/>
    <n v="-575"/>
    <n v="0"/>
  </r>
  <r>
    <s v="620"/>
    <x v="30"/>
    <x v="2"/>
    <s v="OUTFLOWS"/>
    <s v="40"/>
    <s v="Public Works"/>
    <s v="55"/>
    <s v="Maintenance"/>
    <s v="966"/>
    <s v="Parks"/>
    <s v="620.40.55.966-5100.15"/>
    <s v="Benefits Cell Phone Allowance"/>
    <n v="0"/>
    <n v="0"/>
    <n v="-1092"/>
    <n v="-1092"/>
    <n v="0"/>
  </r>
  <r>
    <s v="620"/>
    <x v="30"/>
    <x v="3"/>
    <s v="OUTFLOWS"/>
    <s v="40"/>
    <s v="Public Works"/>
    <s v="55"/>
    <s v="Maintenance"/>
    <s v="966"/>
    <s v="Parks"/>
    <s v="620.40.55.966-6000.09"/>
    <s v="Professional Services Uniform"/>
    <n v="0"/>
    <n v="0"/>
    <n v="-1800"/>
    <n v="-1800"/>
    <n v="0"/>
  </r>
  <r>
    <s v="620"/>
    <x v="30"/>
    <x v="3"/>
    <s v="OUTFLOWS"/>
    <s v="40"/>
    <s v="Public Works"/>
    <s v="55"/>
    <s v="Maintenance"/>
    <s v="966"/>
    <s v="Parks"/>
    <s v="620.40.55.966-6200.01"/>
    <s v="Supplies Office"/>
    <n v="0"/>
    <n v="0"/>
    <n v="-230"/>
    <n v="-230"/>
    <n v="0"/>
  </r>
  <r>
    <s v="620"/>
    <x v="30"/>
    <x v="3"/>
    <s v="OUTFLOWS"/>
    <s v="40"/>
    <s v="Public Works"/>
    <s v="55"/>
    <s v="Maintenance"/>
    <s v="966"/>
    <s v="Parks"/>
    <s v="620.40.55.966-6200.05"/>
    <s v="Supplies Gasoline"/>
    <n v="0"/>
    <n v="0"/>
    <n v="-17500"/>
    <n v="-17500"/>
    <n v="0"/>
  </r>
  <r>
    <s v="620"/>
    <x v="30"/>
    <x v="3"/>
    <s v="OUTFLOWS"/>
    <s v="40"/>
    <s v="Public Works"/>
    <s v="55"/>
    <s v="Maintenance"/>
    <s v="966"/>
    <s v="Parks"/>
    <s v="620.40.55.966-6300.03"/>
    <s v="Dues &amp; Subscriptions Certifications"/>
    <n v="0"/>
    <n v="0"/>
    <n v="-320"/>
    <n v="-320"/>
    <n v="0"/>
  </r>
  <r>
    <s v="620"/>
    <x v="30"/>
    <x v="3"/>
    <s v="OUTFLOWS"/>
    <s v="40"/>
    <s v="Public Works"/>
    <s v="55"/>
    <s v="Maintenance"/>
    <s v="966"/>
    <s v="Parks"/>
    <s v="620.40.55.966-6400.04"/>
    <s v="Repairs &amp; Maintenance Equipment Rental"/>
    <n v="0"/>
    <n v="0"/>
    <n v="-100"/>
    <n v="-100"/>
    <n v="0"/>
  </r>
  <r>
    <s v="620"/>
    <x v="30"/>
    <x v="3"/>
    <s v="OUTFLOWS"/>
    <s v="40"/>
    <s v="Public Works"/>
    <s v="55"/>
    <s v="Maintenance"/>
    <s v="966"/>
    <s v="Parks"/>
    <s v="620.40.55.966-6400.19"/>
    <s v="Repairs &amp; Maintenance Testing/Certifications"/>
    <n v="0"/>
    <n v="0"/>
    <n v="-230"/>
    <n v="-230"/>
    <n v="0"/>
  </r>
  <r>
    <s v="620"/>
    <x v="30"/>
    <x v="3"/>
    <s v="OUTFLOWS"/>
    <s v="40"/>
    <s v="Public Works"/>
    <s v="55"/>
    <s v="Maintenance"/>
    <s v="966"/>
    <s v="Parks"/>
    <s v="620.40.55.966-6500.04"/>
    <s v="Claims &amp; Insurance Insurance Premiums"/>
    <n v="0"/>
    <n v="0"/>
    <n v="-25200"/>
    <n v="-25000"/>
    <n v="200"/>
  </r>
  <r>
    <s v="620"/>
    <x v="30"/>
    <x v="3"/>
    <s v="OUTFLOWS"/>
    <s v="40"/>
    <s v="Public Works"/>
    <s v="55"/>
    <s v="Maintenance"/>
    <s v="966"/>
    <s v="Parks"/>
    <s v="620.40.55.966-6600.01"/>
    <s v="Administrative Expenses Meetings"/>
    <n v="0"/>
    <n v="0"/>
    <n v="-200"/>
    <n v="-200"/>
    <n v="0"/>
  </r>
  <r>
    <s v="620"/>
    <x v="30"/>
    <x v="3"/>
    <s v="OUTFLOWS"/>
    <s v="40"/>
    <s v="Public Works"/>
    <s v="55"/>
    <s v="Maintenance"/>
    <s v="966"/>
    <s v="Parks"/>
    <s v="620.40.55.966-6600.04"/>
    <s v="Administrative Expenses Training/Conferences"/>
    <n v="0"/>
    <n v="0"/>
    <n v="-1000"/>
    <n v="-1000"/>
    <n v="0"/>
  </r>
  <r>
    <s v="620"/>
    <x v="30"/>
    <x v="3"/>
    <s v="OUTFLOWS"/>
    <s v="40"/>
    <s v="Public Works"/>
    <s v="55"/>
    <s v="Maintenance"/>
    <s v="966"/>
    <s v="Parks"/>
    <s v="620.40.55.966-6600.05"/>
    <s v="Administrative Expenses Public/Legal Advertisement"/>
    <n v="0"/>
    <n v="0"/>
    <n v="-1600"/>
    <n v="-1600"/>
    <n v="0"/>
  </r>
  <r>
    <s v="620"/>
    <x v="30"/>
    <x v="3"/>
    <s v="OUTFLOWS"/>
    <s v="40"/>
    <s v="Public Works"/>
    <s v="55"/>
    <s v="Maintenance"/>
    <s v="966"/>
    <s v="Parks"/>
    <s v="620.40.55.966-6600.07"/>
    <s v="Administrative Expenses Employee Recruitment"/>
    <n v="0"/>
    <n v="0"/>
    <n v="-225"/>
    <n v="-225"/>
    <n v="0"/>
  </r>
  <r>
    <s v="620"/>
    <x v="30"/>
    <x v="3"/>
    <s v="OUTFLOWS"/>
    <s v="40"/>
    <s v="Public Works"/>
    <s v="55"/>
    <s v="Maintenance"/>
    <s v="966"/>
    <s v="Parks"/>
    <s v="620.40.55.966-6000.12"/>
    <s v="Professional Services Contract Services"/>
    <n v="0"/>
    <n v="0"/>
    <n v="-125000"/>
    <n v="-125000"/>
    <n v="0"/>
  </r>
  <r>
    <s v="620"/>
    <x v="30"/>
    <x v="3"/>
    <s v="OUTFLOWS"/>
    <s v="40"/>
    <s v="Public Works"/>
    <s v="55"/>
    <s v="Maintenance"/>
    <s v="966"/>
    <s v="Parks"/>
    <s v="620.40.55.966-6100.01"/>
    <s v="Utilities Electric"/>
    <n v="0"/>
    <n v="0"/>
    <n v="-85000"/>
    <n v="-99000"/>
    <n v="-14000"/>
  </r>
  <r>
    <s v="620"/>
    <x v="30"/>
    <x v="3"/>
    <s v="OUTFLOWS"/>
    <s v="40"/>
    <s v="Public Works"/>
    <s v="55"/>
    <s v="Maintenance"/>
    <s v="966"/>
    <s v="Parks"/>
    <s v="620.40.55.966-6100.02"/>
    <s v="Utilities Telephone"/>
    <n v="0"/>
    <n v="0"/>
    <n v="-3000"/>
    <n v="-3000"/>
    <n v="0"/>
  </r>
  <r>
    <s v="620"/>
    <x v="30"/>
    <x v="3"/>
    <s v="OUTFLOWS"/>
    <s v="40"/>
    <s v="Public Works"/>
    <s v="55"/>
    <s v="Maintenance"/>
    <s v="966"/>
    <s v="Parks"/>
    <s v="620.40.55.966-6200.02"/>
    <s v="Supplies Special Department"/>
    <n v="0"/>
    <n v="0"/>
    <n v="-11900"/>
    <n v="-11900"/>
    <n v="0"/>
  </r>
  <r>
    <s v="620"/>
    <x v="30"/>
    <x v="3"/>
    <s v="OUTFLOWS"/>
    <s v="40"/>
    <s v="Public Works"/>
    <s v="55"/>
    <s v="Maintenance"/>
    <s v="966"/>
    <s v="Parks"/>
    <s v="620.40.55.966-6250.01"/>
    <s v="Supplies-Golf Fertilizer"/>
    <n v="0"/>
    <n v="0"/>
    <n v="-36000"/>
    <n v="-36000"/>
    <n v="0"/>
  </r>
  <r>
    <s v="620"/>
    <x v="30"/>
    <x v="3"/>
    <s v="OUTFLOWS"/>
    <s v="40"/>
    <s v="Public Works"/>
    <s v="55"/>
    <s v="Maintenance"/>
    <s v="966"/>
    <s v="Parks"/>
    <s v="620.40.55.966-6250.02"/>
    <s v="Supplies-Golf Pesticides"/>
    <n v="0"/>
    <n v="0"/>
    <n v="-35000"/>
    <n v="-35000"/>
    <n v="0"/>
  </r>
  <r>
    <s v="620"/>
    <x v="30"/>
    <x v="3"/>
    <s v="OUTFLOWS"/>
    <s v="40"/>
    <s v="Public Works"/>
    <s v="55"/>
    <s v="Maintenance"/>
    <s v="966"/>
    <s v="Parks"/>
    <s v="620.40.55.966-6250.03"/>
    <s v="Supplies-Golf Horticulture"/>
    <n v="0"/>
    <n v="0"/>
    <n v="-5900"/>
    <n v="-5900"/>
    <n v="0"/>
  </r>
  <r>
    <s v="620"/>
    <x v="30"/>
    <x v="3"/>
    <s v="OUTFLOWS"/>
    <s v="40"/>
    <s v="Public Works"/>
    <s v="55"/>
    <s v="Maintenance"/>
    <s v="966"/>
    <s v="Parks"/>
    <s v="620.40.55.966-6250.04"/>
    <s v="Supplies-Golf Aggregates"/>
    <n v="0"/>
    <n v="0"/>
    <n v="-8000"/>
    <n v="-8000"/>
    <n v="0"/>
  </r>
  <r>
    <s v="620"/>
    <x v="30"/>
    <x v="3"/>
    <s v="OUTFLOWS"/>
    <s v="40"/>
    <s v="Public Works"/>
    <s v="55"/>
    <s v="Maintenance"/>
    <s v="966"/>
    <s v="Parks"/>
    <s v="620.40.55.966-6250.05"/>
    <s v="Supplies-Golf Clubhouse"/>
    <n v="0"/>
    <n v="0"/>
    <n v="0"/>
    <n v="0"/>
    <n v="0"/>
  </r>
  <r>
    <s v="620"/>
    <x v="30"/>
    <x v="3"/>
    <s v="OUTFLOWS"/>
    <s v="40"/>
    <s v="Public Works"/>
    <s v="55"/>
    <s v="Maintenance"/>
    <s v="966"/>
    <s v="Parks"/>
    <s v="620.40.55.966-6300.01"/>
    <s v="Dues &amp; Subscriptions Memberships"/>
    <n v="0"/>
    <n v="0"/>
    <n v="-1000"/>
    <n v="-1000"/>
    <n v="0"/>
  </r>
  <r>
    <s v="620"/>
    <x v="30"/>
    <x v="3"/>
    <s v="OUTFLOWS"/>
    <s v="40"/>
    <s v="Public Works"/>
    <s v="55"/>
    <s v="Maintenance"/>
    <s v="966"/>
    <s v="Parks"/>
    <s v="620.40.55.966-6350.03"/>
    <s v="Maintenance Agreements &amp; Licenses Maintenance Agreements"/>
    <n v="0"/>
    <n v="0"/>
    <n v="-2900"/>
    <n v="-2900"/>
    <n v="0"/>
  </r>
  <r>
    <s v="620"/>
    <x v="30"/>
    <x v="3"/>
    <s v="OUTFLOWS"/>
    <s v="40"/>
    <s v="Public Works"/>
    <s v="55"/>
    <s v="Maintenance"/>
    <s v="966"/>
    <s v="Parks"/>
    <s v="620.40.55.966-6400.01"/>
    <s v="Repairs &amp; Maintenance Building"/>
    <n v="0"/>
    <n v="0"/>
    <n v="-4700"/>
    <n v="-4700"/>
    <n v="0"/>
  </r>
  <r>
    <s v="620"/>
    <x v="30"/>
    <x v="3"/>
    <s v="OUTFLOWS"/>
    <s v="40"/>
    <s v="Public Works"/>
    <s v="55"/>
    <s v="Maintenance"/>
    <s v="966"/>
    <s v="Parks"/>
    <s v="620.40.55.966-6400.02"/>
    <s v="Repairs &amp; Maintenance Minor Equipment/Other"/>
    <n v="0"/>
    <n v="0"/>
    <n v="-33000"/>
    <n v="-33000"/>
    <n v="0"/>
  </r>
  <r>
    <s v="620"/>
    <x v="30"/>
    <x v="3"/>
    <s v="OUTFLOWS"/>
    <s v="40"/>
    <s v="Public Works"/>
    <s v="55"/>
    <s v="Maintenance"/>
    <s v="966"/>
    <s v="Parks"/>
    <s v="620.40.55.966-6400.11"/>
    <s v="Repairs &amp; Maintenance Irrigation"/>
    <n v="0"/>
    <n v="-8000"/>
    <n v="-15000"/>
    <n v="-15000"/>
    <n v="0"/>
  </r>
  <r>
    <s v="620"/>
    <x v="30"/>
    <x v="3"/>
    <s v="OUTFLOWS"/>
    <s v="40"/>
    <s v="Public Works"/>
    <s v="55"/>
    <s v="Maintenance"/>
    <s v="966"/>
    <s v="Parks"/>
    <s v="620.40.55.966-6400.20"/>
    <s v="Repairs &amp; Maintenance Property Maintenance"/>
    <n v="0"/>
    <n v="0"/>
    <n v="-6500"/>
    <n v="-6500"/>
    <n v="0"/>
  </r>
  <r>
    <s v="620"/>
    <x v="30"/>
    <x v="3"/>
    <s v="OUTFLOWS"/>
    <s v="40"/>
    <s v="Public Works"/>
    <s v="60"/>
    <s v="Fleet"/>
    <s v="520"/>
    <s v="Light Duty"/>
    <s v="620.40.60.520-6400.05"/>
    <s v="Repairs &amp; Maintenance Vehicle"/>
    <n v="0"/>
    <n v="-1000"/>
    <n v="-2000"/>
    <n v="-2000"/>
    <n v="0"/>
  </r>
  <r>
    <s v="630"/>
    <x v="31"/>
    <x v="0"/>
    <s v="INFLOWS"/>
    <s v="40"/>
    <s v="Public Works"/>
    <s v="80"/>
    <s v="Wastewater"/>
    <s v="015"/>
    <s v="Administration/Engineering"/>
    <s v="630.40.80.015-4500.14"/>
    <s v="Charges for Services-Public Works Sewer PFIP Zone 22"/>
    <n v="22000"/>
    <n v="0"/>
    <n v="17161"/>
    <n v="17161"/>
    <n v="0"/>
  </r>
  <r>
    <s v="630"/>
    <x v="31"/>
    <x v="0"/>
    <s v="INFLOWS"/>
    <s v="40"/>
    <s v="Public Works"/>
    <s v="80"/>
    <s v="Wastewater"/>
    <s v="015"/>
    <s v="Administration/Engineering"/>
    <s v="630.40.80.015-4500.16"/>
    <s v="Charges for Services-Public Works Sewer PFIP Zone 24"/>
    <n v="641000"/>
    <n v="1048000"/>
    <n v="654360"/>
    <n v="654360"/>
    <n v="0"/>
  </r>
  <r>
    <s v="630"/>
    <x v="31"/>
    <x v="0"/>
    <s v="INFLOWS"/>
    <s v="40"/>
    <s v="Public Works"/>
    <s v="80"/>
    <s v="Wastewater"/>
    <s v="015"/>
    <s v="Administration/Engineering"/>
    <s v="630.40.80.015-4500.38"/>
    <s v="Charges for Services-Public Works Sewer PFIP Zone 21"/>
    <n v="29000"/>
    <n v="104000"/>
    <n v="49896"/>
    <n v="49896"/>
    <n v="0"/>
  </r>
  <r>
    <s v="630"/>
    <x v="31"/>
    <x v="0"/>
    <s v="INFLOWS"/>
    <s v="40"/>
    <s v="Public Works"/>
    <s v="80"/>
    <s v="Wastewater"/>
    <s v="015"/>
    <s v="Administration/Engineering"/>
    <s v="630.40.80.015-4500.42"/>
    <s v="Charges for Services-Public Works Sewer PFIP Zone 25"/>
    <n v="19000"/>
    <n v="69000"/>
    <n v="0"/>
    <n v="0"/>
    <n v="0"/>
  </r>
  <r>
    <s v="630"/>
    <x v="31"/>
    <x v="0"/>
    <s v="INFLOWS"/>
    <s v="40"/>
    <s v="Public Works"/>
    <s v="80"/>
    <s v="Wastewater"/>
    <s v="015"/>
    <s v="Administration/Engineering"/>
    <s v="630.40.80.015-4700.01"/>
    <s v="Investment Earnings Interest on Investments"/>
    <n v="371000"/>
    <n v="-152000"/>
    <n v="111400"/>
    <n v="111400"/>
    <n v="0"/>
  </r>
  <r>
    <s v="630"/>
    <x v="31"/>
    <x v="0"/>
    <s v="INFLOWS"/>
    <s v="40"/>
    <s v="Public Works"/>
    <s v="80"/>
    <s v="Wastewater"/>
    <s v="015"/>
    <s v="Administration/Engineering"/>
    <s v="630.40.80.015-4700.19"/>
    <s v="Investment Earnings Market Value Change"/>
    <n v="0"/>
    <n v="0"/>
    <n v="0"/>
    <n v="0"/>
    <n v="0"/>
  </r>
  <r>
    <s v="630"/>
    <x v="31"/>
    <x v="0"/>
    <s v="INFLOWS"/>
    <s v="40"/>
    <s v="Public Works"/>
    <s v="80"/>
    <s v="Wastewater"/>
    <s v="015"/>
    <s v="Administration/Engineering"/>
    <s v="630.40.80.015-4700.21"/>
    <s v="Investment Earnings Unallocated Investment Expense"/>
    <n v="-13000"/>
    <n v="-3000"/>
    <n v="-11140"/>
    <n v="-11140"/>
    <n v="0"/>
  </r>
  <r>
    <s v="630"/>
    <x v="31"/>
    <x v="0"/>
    <s v="INFLOWS"/>
    <s v="40"/>
    <s v="Public Works"/>
    <s v="80"/>
    <s v="Wastewater"/>
    <s v="015"/>
    <s v="Administration/Engineering"/>
    <s v="630.40.80.015-4850.08"/>
    <s v="Other Revenue Misc Reimbursement-Developers"/>
    <n v="0"/>
    <n v="0"/>
    <n v="0"/>
    <n v="0"/>
    <n v="0"/>
  </r>
  <r>
    <s v="630"/>
    <x v="31"/>
    <x v="1"/>
    <s v="OUTFLOWS"/>
    <s v="00"/>
    <s v="Non Departmental"/>
    <s v="00"/>
    <s v="Non Divisional"/>
    <s v="900"/>
    <s v="General"/>
    <s v="630.00.00.900-4900.01"/>
    <s v="Transfers In General Fund"/>
    <n v="-225000"/>
    <n v="-250000"/>
    <n v="0"/>
    <n v="0"/>
    <n v="0"/>
  </r>
  <r>
    <s v="630"/>
    <x v="31"/>
    <x v="3"/>
    <s v="OUTFLOWS"/>
    <s v="00"/>
    <s v="Non Departmental"/>
    <s v="00"/>
    <s v="Non Divisional"/>
    <s v="900"/>
    <s v="General"/>
    <s v="630.00.00.900-6650.01"/>
    <s v="PFIP Credit Reimbursement PFIP Credit Reimbursement"/>
    <n v="0"/>
    <n v="-147000"/>
    <n v="0"/>
    <n v="0"/>
    <n v="0"/>
  </r>
  <r>
    <s v="630"/>
    <x v="31"/>
    <x v="4"/>
    <s v="OUTFLOWS"/>
    <s v="00"/>
    <s v="Non Departmental"/>
    <s v="00"/>
    <s v="Non Divisional"/>
    <s v="900"/>
    <s v="General"/>
    <s v="630.00.00.900-8050.22"/>
    <s v="Capital Improvements-Wastewater Zone 22"/>
    <n v="-162000"/>
    <n v="-6564000"/>
    <n v="-2900375"/>
    <n v="-2900375"/>
    <n v="0"/>
  </r>
  <r>
    <s v="630"/>
    <x v="31"/>
    <x v="4"/>
    <s v="OUTFLOWS"/>
    <s v="00"/>
    <s v="Non Departmental"/>
    <s v="00"/>
    <s v="Non Divisional"/>
    <s v="900"/>
    <s v="General"/>
    <s v="630.00.00.900-8050.24"/>
    <s v="Capital Improvements-Wastewater Zone 24"/>
    <n v="0"/>
    <n v="0"/>
    <n v="0"/>
    <n v="0"/>
    <n v="0"/>
  </r>
  <r>
    <s v="630"/>
    <x v="31"/>
    <x v="4"/>
    <s v="OUTFLOWS"/>
    <s v="00"/>
    <s v="Non Departmental"/>
    <s v="00"/>
    <s v="Non Divisional"/>
    <s v="900"/>
    <s v="General"/>
    <s v="630.00.00.900-8050.30"/>
    <s v="Capital Improvements-Wastewater Woodward Av Utility &amp; Street Imp"/>
    <n v="0"/>
    <n v="0"/>
    <n v="0"/>
    <n v="0"/>
    <n v="0"/>
  </r>
  <r>
    <s v="630"/>
    <x v="31"/>
    <x v="3"/>
    <s v="OUTFLOWS"/>
    <s v="05"/>
    <s v="Finance"/>
    <s v="00"/>
    <s v="Non Divisional"/>
    <s v="150"/>
    <s v="Fiscal Management"/>
    <s v="630.05.00.150-6000.01"/>
    <s v="Professional Services General"/>
    <n v="-4000"/>
    <n v="-3000"/>
    <n v="0"/>
    <n v="-3200"/>
    <n v="-3200"/>
  </r>
  <r>
    <s v="630"/>
    <x v="31"/>
    <x v="3"/>
    <s v="OUTFLOWS"/>
    <s v="40"/>
    <s v="Public Works"/>
    <s v="80"/>
    <s v="Wastewater"/>
    <s v="005"/>
    <s v="Debt Service"/>
    <s v="630.40.80.005-8910.21"/>
    <s v="Debt Service-Interest PFIP Loan Transportation"/>
    <n v="-85000"/>
    <n v="0"/>
    <n v="-85415"/>
    <n v="-85415"/>
    <n v="0"/>
  </r>
  <r>
    <s v="630"/>
    <x v="31"/>
    <x v="3"/>
    <s v="OUTFLOWS"/>
    <s v="40"/>
    <s v="Public Works"/>
    <s v="80"/>
    <s v="Wastewater"/>
    <s v="015"/>
    <s v="Administration/Engineering"/>
    <s v="630.40.80.015-6000.01"/>
    <s v="Professional Services General"/>
    <n v="-19000"/>
    <n v="-4000"/>
    <n v="-90838"/>
    <n v="-90838"/>
    <n v="0"/>
  </r>
  <r>
    <s v="630"/>
    <x v="31"/>
    <x v="3"/>
    <s v="OUTFLOWS"/>
    <s v="40"/>
    <s v="Public Works"/>
    <s v="80"/>
    <s v="Wastewater"/>
    <s v="015"/>
    <s v="Administration/Engineering"/>
    <s v="630.40.80.015-6000.12"/>
    <s v="Professional Services Contract Services"/>
    <n v="0"/>
    <n v="0"/>
    <n v="0"/>
    <n v="0"/>
    <n v="0"/>
  </r>
  <r>
    <s v="630"/>
    <x v="31"/>
    <x v="3"/>
    <s v="OUTFLOWS"/>
    <s v="40"/>
    <s v="Public Works"/>
    <s v="80"/>
    <s v="Wastewater"/>
    <s v="015"/>
    <s v="Administration/Engineering"/>
    <s v="630.40.80.015-6600.25"/>
    <s v="Administrative Expenses Support Services-Indirect Labor"/>
    <n v="-64000"/>
    <n v="-64000"/>
    <n v="-63790"/>
    <n v="-63790"/>
    <n v="0"/>
  </r>
  <r>
    <s v="630"/>
    <x v="31"/>
    <x v="3"/>
    <s v="OUTFLOWS"/>
    <s v="40"/>
    <s v="Public Works"/>
    <s v="80"/>
    <s v="Wastewater"/>
    <s v="015"/>
    <s v="Administration/Engineering"/>
    <s v="630.40.80.015-6600.26"/>
    <s v="Administrative Expenses Support Services-IT"/>
    <n v="-1000"/>
    <n v="-1000"/>
    <n v="-1200"/>
    <n v="-1200"/>
    <n v="0"/>
  </r>
  <r>
    <s v="630"/>
    <x v="31"/>
    <x v="3"/>
    <s v="OUTFLOWS"/>
    <s v="40"/>
    <s v="Public Works"/>
    <s v="80"/>
    <s v="Wastewater"/>
    <s v="015"/>
    <s v="Administration/Engineering"/>
    <s v="630.40.80.015-6600.36"/>
    <s v="Administrative Expenses IT Fund Contribution"/>
    <n v="-3000"/>
    <n v="-3000"/>
    <n v="-2520"/>
    <n v="-6000"/>
    <n v="-3480"/>
  </r>
  <r>
    <s v="630"/>
    <x v="31"/>
    <x v="4"/>
    <s v="OUTFLOWS"/>
    <s v="45"/>
    <s v="Engineering"/>
    <s v="41"/>
    <s v="Capital Improvement"/>
    <s v="000"/>
    <s v="No Program"/>
    <s v="630.45.41.000-7000.99"/>
    <s v="Capital Outlay General"/>
    <n v="0"/>
    <n v="0"/>
    <n v="-2969250"/>
    <n v="-2969250"/>
    <n v="0"/>
  </r>
  <r>
    <s v="640"/>
    <x v="32"/>
    <x v="1"/>
    <s v="OUTFLOWS"/>
    <s v="00"/>
    <s v="Non Departmental"/>
    <s v="00"/>
    <s v="Non Divisional"/>
    <s v="900"/>
    <s v="General"/>
    <s v="640-4900.65 - Transfe"/>
    <s v="In Sewer Improvement"/>
    <n v="0"/>
    <n v="0"/>
    <n v="0"/>
    <n v="0"/>
    <n v="0"/>
  </r>
  <r>
    <s v="640"/>
    <x v="32"/>
    <x v="0"/>
    <s v="INFLOWS"/>
    <s v="00"/>
    <s v="Non Departmental"/>
    <s v="00"/>
    <s v="Non Divisional"/>
    <s v="900"/>
    <s v="General"/>
    <s v="640.00.00.900-4500.08"/>
    <s v="Charges for Services-Public Works Sewer Farm Rental"/>
    <n v="0"/>
    <n v="0"/>
    <n v="0"/>
    <n v="0"/>
    <n v="0"/>
  </r>
  <r>
    <s v="640"/>
    <x v="32"/>
    <x v="1"/>
    <s v="OUTFLOWS"/>
    <s v="00"/>
    <s v="Non Departmental"/>
    <s v="00"/>
    <s v="Non Divisional"/>
    <s v="900"/>
    <s v="General"/>
    <s v="640.00.00.900-4900.65"/>
    <s v="Transfers In Sewer Improvement"/>
    <n v="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475.26"/>
    <s v="Intergovernmental Grants-State/County SJV Air Pollution Grant"/>
    <n v="189300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475.30"/>
    <s v="Intergovernmental Grants-State/County CA Energy Commission"/>
    <n v="144700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500.06"/>
    <s v="Charges for Services-Public Works Sewer Service Fee"/>
    <n v="15797000"/>
    <n v="16370000"/>
    <n v="15921570"/>
    <n v="15921570"/>
    <n v="0"/>
  </r>
  <r>
    <s v="640"/>
    <x v="32"/>
    <x v="0"/>
    <s v="INFLOWS"/>
    <s v="40"/>
    <s v="Public Works"/>
    <s v="80"/>
    <s v="Wastewater"/>
    <s v="015"/>
    <s v="Administration/Engineering"/>
    <s v="640.40.80.015-4500.07"/>
    <s v="Charges for Services-Public Works Sewer Fee-City of Lathrop"/>
    <n v="1171000"/>
    <n v="1639000"/>
    <n v="1538450"/>
    <n v="1538450"/>
    <n v="0"/>
  </r>
  <r>
    <s v="640"/>
    <x v="32"/>
    <x v="0"/>
    <s v="INFLOWS"/>
    <s v="40"/>
    <s v="Public Works"/>
    <s v="80"/>
    <s v="Wastewater"/>
    <s v="015"/>
    <s v="Administration/Engineering"/>
    <s v="640.40.80.015-4500.08"/>
    <s v="Charges for Services-Public Works Sewer Farm Rental"/>
    <n v="124000"/>
    <n v="110000"/>
    <n v="100000"/>
    <n v="100000"/>
    <n v="0"/>
  </r>
  <r>
    <s v="640"/>
    <x v="32"/>
    <x v="0"/>
    <s v="INFLOWS"/>
    <s v="40"/>
    <s v="Public Works"/>
    <s v="80"/>
    <s v="Wastewater"/>
    <s v="015"/>
    <s v="Administration/Engineering"/>
    <s v="640.40.80.015-4500.09"/>
    <s v="Charges for Services-Public Works Sewer Fee-Outside District Fee"/>
    <n v="13100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500.24"/>
    <s v="Charges for Services-Public Works Penalties"/>
    <n v="22000"/>
    <n v="0"/>
    <n v="20000"/>
    <n v="20000"/>
    <n v="0"/>
  </r>
  <r>
    <s v="640"/>
    <x v="32"/>
    <x v="0"/>
    <s v="INFLOWS"/>
    <s v="40"/>
    <s v="Public Works"/>
    <s v="80"/>
    <s v="Wastewater"/>
    <s v="015"/>
    <s v="Administration/Engineering"/>
    <s v="640.40.80.015-4700.01"/>
    <s v="Investment Earnings Interest on Investments"/>
    <n v="743000"/>
    <n v="-295000"/>
    <n v="255620"/>
    <n v="255620"/>
    <n v="0"/>
  </r>
  <r>
    <s v="640"/>
    <x v="32"/>
    <x v="0"/>
    <s v="INFLOWS"/>
    <s v="40"/>
    <s v="Public Works"/>
    <s v="80"/>
    <s v="Wastewater"/>
    <s v="015"/>
    <s v="Administration/Engineering"/>
    <s v="640.40.80.015-4700.07"/>
    <s v="Investment Earnings Trust Accounts"/>
    <n v="12700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700.09"/>
    <s v="Investment Earnings 2003 Issue"/>
    <n v="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700.19"/>
    <s v="Investment Earnings Market Value Change"/>
    <n v="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700.21"/>
    <s v="Investment Earnings Unallocated Investment Expense"/>
    <n v="-25000"/>
    <n v="-7000"/>
    <n v="-25560"/>
    <n v="-25560"/>
    <n v="0"/>
  </r>
  <r>
    <s v="640"/>
    <x v="32"/>
    <x v="0"/>
    <s v="INFLOWS"/>
    <s v="40"/>
    <s v="Public Works"/>
    <s v="80"/>
    <s v="Wastewater"/>
    <s v="015"/>
    <s v="Administration/Engineering"/>
    <s v="640.40.80.015-4850.01"/>
    <s v="Other Revenue Sale of Property"/>
    <n v="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850.07"/>
    <s v="Other Revenue Misc Reimbursement"/>
    <n v="126000"/>
    <n v="111000"/>
    <n v="85000"/>
    <n v="85000"/>
    <n v="0"/>
  </r>
  <r>
    <s v="640"/>
    <x v="32"/>
    <x v="0"/>
    <s v="INFLOWS"/>
    <s v="40"/>
    <s v="Public Works"/>
    <s v="80"/>
    <s v="Wastewater"/>
    <s v="015"/>
    <s v="Administration/Engineering"/>
    <s v="640.40.80.015-4850.10"/>
    <s v="Other Revenue Settlements"/>
    <n v="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850.12"/>
    <s v="Other Revenue Miscellaneous Receipts"/>
    <n v="0"/>
    <n v="0"/>
    <n v="0"/>
    <n v="0"/>
    <n v="0"/>
  </r>
  <r>
    <s v="640"/>
    <x v="32"/>
    <x v="0"/>
    <s v="INFLOWS"/>
    <s v="40"/>
    <s v="Public Works"/>
    <s v="80"/>
    <s v="Wastewater"/>
    <s v="015"/>
    <s v="Administration/Engineering"/>
    <s v="640.40.80.015-4850.13"/>
    <s v="Other Revenue Rebates"/>
    <n v="0"/>
    <n v="0"/>
    <n v="0"/>
    <n v="0"/>
    <n v="0"/>
  </r>
  <r>
    <s v="640"/>
    <x v="32"/>
    <x v="1"/>
    <s v="OUTFLOWS"/>
    <s v="40"/>
    <s v="Public Works"/>
    <s v="80"/>
    <s v="Wastewater"/>
    <s v="015"/>
    <s v="Administration/Engineering"/>
    <s v="640.40.80.015-4900.01"/>
    <s v="Transfers In General Fund"/>
    <n v="0"/>
    <n v="0"/>
    <n v="0"/>
    <n v="0"/>
    <n v="0"/>
  </r>
  <r>
    <s v="640"/>
    <x v="32"/>
    <x v="1"/>
    <s v="OUTFLOWS"/>
    <s v="40"/>
    <s v="Public Works"/>
    <s v="80"/>
    <s v="Wastewater"/>
    <s v="015"/>
    <s v="Administration/Engineering"/>
    <s v="640.40.80.015-4900.03"/>
    <s v="Transfers In Donated Infrastructure"/>
    <n v="0"/>
    <n v="0"/>
    <n v="0"/>
    <n v="0"/>
    <n v="0"/>
  </r>
  <r>
    <s v="640"/>
    <x v="32"/>
    <x v="0"/>
    <s v="INFLOWS"/>
    <s v="40"/>
    <s v="Public Works"/>
    <s v="80"/>
    <s v="Wastewater"/>
    <s v="675"/>
    <s v="CNG"/>
    <s v="640.40.80.675-4500.48"/>
    <s v="Charges for Services-Public Works CNG Fuel Pump"/>
    <n v="0"/>
    <n v="1000"/>
    <n v="25000"/>
    <n v="25000"/>
    <n v="0"/>
  </r>
  <r>
    <s v="640"/>
    <x v="32"/>
    <x v="3"/>
    <s v="OUTFLOWS"/>
    <s v="00"/>
    <s v="Non Departmental"/>
    <s v="00"/>
    <s v="Non Divisional"/>
    <s v="900"/>
    <s v="General"/>
    <s v="640.00.00.900-6000.01"/>
    <s v="Professional Services General"/>
    <n v="0"/>
    <n v="-21100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1"/>
    <s v="Depreciation Buildings"/>
    <n v="-32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2"/>
    <s v="Depreciation Building Improvements"/>
    <n v="-116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3"/>
    <s v="Depreciation Computer Hardware"/>
    <n v="-5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4"/>
    <s v="Depreciation Software"/>
    <n v="-1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5"/>
    <s v="Depreciation Machinery &amp; Equipment"/>
    <n v="-325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6"/>
    <s v="Depreciation Vehicles"/>
    <n v="-169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8"/>
    <s v="Depreciation Streets"/>
    <n v="-5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09"/>
    <s v="Depreciation Sewer Lines"/>
    <n v="-1374000"/>
    <n v="0"/>
    <n v="0"/>
    <n v="0"/>
    <n v="0"/>
  </r>
  <r>
    <s v="640"/>
    <x v="32"/>
    <x v="3"/>
    <s v="OUTFLOWS"/>
    <s v="00"/>
    <s v="Non Departmental"/>
    <s v="00"/>
    <s v="Non Divisional"/>
    <s v="900"/>
    <s v="General"/>
    <s v="640.00.00.900-6700.10"/>
    <s v="Depreciation Sewer Plant"/>
    <n v="-174500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99"/>
    <s v="Capital Outlay General"/>
    <n v="0"/>
    <n v="0"/>
    <n v="-380000"/>
    <n v="-380000"/>
    <n v="0"/>
  </r>
  <r>
    <s v="640"/>
    <x v="32"/>
    <x v="4"/>
    <s v="OUTFLOWS"/>
    <s v="00"/>
    <s v="Non Departmental"/>
    <s v="00"/>
    <s v="Non Divisional"/>
    <s v="900"/>
    <s v="General"/>
    <s v="640.00.00.900-7000.01"/>
    <s v="Capital Outlay Vehicles-Minor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02"/>
    <s v="Capital Outlay Vehicles-Major"/>
    <n v="-200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03"/>
    <s v="Capital Outlay Equipment New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04"/>
    <s v="Capital Outlay Equipment Replacement"/>
    <n v="-128000"/>
    <n v="0"/>
    <n v="-719194"/>
    <n v="-719194"/>
    <n v="0"/>
  </r>
  <r>
    <s v="640"/>
    <x v="32"/>
    <x v="4"/>
    <s v="OUTFLOWS"/>
    <s v="00"/>
    <s v="Non Departmental"/>
    <s v="00"/>
    <s v="Non Divisional"/>
    <s v="900"/>
    <s v="General"/>
    <s v="640.00.00.900-7000.05"/>
    <s v="Capital Outlay Operations Apparatus-Minor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06"/>
    <s v="Capital Outlay Operations Apparatus-Major"/>
    <n v="0"/>
    <n v="-1000"/>
    <n v="-267411"/>
    <n v="-267411"/>
    <n v="0"/>
  </r>
  <r>
    <s v="640"/>
    <x v="32"/>
    <x v="4"/>
    <s v="OUTFLOWS"/>
    <s v="00"/>
    <s v="Non Departmental"/>
    <s v="00"/>
    <s v="Non Divisional"/>
    <s v="900"/>
    <s v="General"/>
    <s v="640.00.00.900-7000.08"/>
    <s v="Capital Outlay Computer Software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09"/>
    <s v="Capital Outlay Computer Conversion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17"/>
    <s v="Capital Outlay Storage Tank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19"/>
    <s v="Capital Outlay Pumps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20"/>
    <s v="Capital Outlay Laboratory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7000.25"/>
    <s v="Capital Outlay Aeration Basin"/>
    <n v="0"/>
    <n v="-10300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02"/>
    <s v="Capital Improvements-Wastewater Collection Line Maint/Rehab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03"/>
    <s v="Capital Improvements-Wastewater Collection Line Repairs-Major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04"/>
    <s v="Capital Improvements-Wastewater Collection Line Replacement/Impr"/>
    <n v="-11000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05"/>
    <s v="Capital Improvements-Wastewater Collection Trunk Maint/Rehab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07"/>
    <s v="Capital Improvements-Wastewater Collection Trunk Replacement/Imp"/>
    <n v="-99000"/>
    <n v="-2559000"/>
    <n v="-14221723"/>
    <n v="-14221723"/>
    <n v="0"/>
  </r>
  <r>
    <s v="640"/>
    <x v="32"/>
    <x v="4"/>
    <s v="OUTFLOWS"/>
    <s v="00"/>
    <s v="Non Departmental"/>
    <s v="00"/>
    <s v="Non Divisional"/>
    <s v="900"/>
    <s v="General"/>
    <s v="640.00.00.900-8050.08"/>
    <s v="Capital Improvements-Wastewater Collection Pump Stn Maint/Rehab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10"/>
    <s v="Capital Improvements-Wastewater Collection Pump Stn Replace/Imp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11"/>
    <s v="Capital Improvements-Wastewater Plant Liquid Maint/Rehab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13"/>
    <s v="Capital Improvements-Wastewater Plant Liquid Replacement/Imp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16"/>
    <s v="Capital Improvements-Wastewater Plant Solid Replacement/Imp"/>
    <n v="-10500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17"/>
    <s v="Capital Improvements-Wastewater Other Misc Improvements"/>
    <n v="-19600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18"/>
    <s v="Capital Improvements-Wastewater Security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20"/>
    <s v="Capital Improvements-Wastewater Plant Expansion/Improvements"/>
    <n v="-15000"/>
    <n v="0"/>
    <n v="-2827194"/>
    <n v="-2827194"/>
    <n v="0"/>
  </r>
  <r>
    <s v="640"/>
    <x v="32"/>
    <x v="4"/>
    <s v="OUTFLOWS"/>
    <s v="00"/>
    <s v="Non Departmental"/>
    <s v="00"/>
    <s v="Non Divisional"/>
    <s v="900"/>
    <s v="General"/>
    <s v="640.00.00.900-8050.31"/>
    <s v="Capital Improvements-Wastewater Digester Dome Repair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050.33"/>
    <s v="Capital Improvements-Wastewater Survey Monument Restoration"/>
    <n v="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450.01"/>
    <s v="Alternative Energy Food To Fuel"/>
    <n v="-12000"/>
    <n v="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450.02"/>
    <s v="Alternative Energy Biogas/CNG"/>
    <n v="-775000"/>
    <n v="-2000"/>
    <n v="0"/>
    <n v="0"/>
    <n v="0"/>
  </r>
  <r>
    <s v="640"/>
    <x v="32"/>
    <x v="4"/>
    <s v="OUTFLOWS"/>
    <s v="00"/>
    <s v="Non Departmental"/>
    <s v="00"/>
    <s v="Non Divisional"/>
    <s v="900"/>
    <s v="General"/>
    <s v="640.00.00.900-8450.03"/>
    <s v="Alternative Energy Solar"/>
    <n v="-186000"/>
    <n v="-920000"/>
    <n v="0"/>
    <n v="0"/>
    <n v="0"/>
  </r>
  <r>
    <s v="640"/>
    <x v="32"/>
    <x v="1"/>
    <s v="OUTFLOWS"/>
    <s v="00"/>
    <s v="Non Departmental"/>
    <s v="00"/>
    <s v="Non Divisional"/>
    <s v="900"/>
    <s v="General"/>
    <s v="640.00.00.900-9000.65"/>
    <s v="Other Transfers Sewer Fee"/>
    <n v="0"/>
    <n v="0"/>
    <n v="0"/>
    <n v="0"/>
    <n v="0"/>
  </r>
  <r>
    <s v="640"/>
    <x v="32"/>
    <x v="1"/>
    <s v="OUTFLOWS"/>
    <s v="00"/>
    <s v="Non Departmental"/>
    <s v="00"/>
    <s v="Non Divisional"/>
    <s v="900"/>
    <s v="General"/>
    <s v="640.00.00.900-9888.01"/>
    <s v="Capital Asset Expenditure Adjustments  Current Year Additions"/>
    <n v="3241000"/>
    <n v="0"/>
    <n v="0"/>
    <n v="0"/>
    <n v="0"/>
  </r>
  <r>
    <s v="640"/>
    <x v="32"/>
    <x v="1"/>
    <s v="OUTFLOWS"/>
    <s v="00"/>
    <s v="Non Departmental"/>
    <s v="00"/>
    <s v="Non Divisional"/>
    <s v="900"/>
    <s v="General"/>
    <s v="640.00.00.900-9888.03"/>
    <s v="Capital Asset Expenditure Adjustments  Disposals"/>
    <n v="0"/>
    <n v="0"/>
    <n v="0"/>
    <n v="0"/>
    <n v="0"/>
  </r>
  <r>
    <s v="640"/>
    <x v="32"/>
    <x v="1"/>
    <s v="OUTFLOWS"/>
    <s v="00"/>
    <s v="Non Departmental"/>
    <s v="00"/>
    <s v="Non Divisional"/>
    <s v="900"/>
    <s v="General"/>
    <s v="640.00.00.900-9888.04"/>
    <s v="Capital Asset Expenditure Adjustments  Asset Transfer In"/>
    <n v="0"/>
    <n v="0"/>
    <n v="0"/>
    <n v="0"/>
    <n v="0"/>
  </r>
  <r>
    <s v="640"/>
    <x v="32"/>
    <x v="1"/>
    <s v="OUTFLOWS"/>
    <s v="00"/>
    <s v="Non Departmental"/>
    <s v="00"/>
    <s v="Non Divisional"/>
    <s v="900"/>
    <s v="General"/>
    <s v="640.00.00.900-9888.05"/>
    <s v="Capital Asset Expenditure Adjustments  Asset Transfer Out"/>
    <n v="0"/>
    <n v="0"/>
    <n v="0"/>
    <n v="0"/>
    <n v="0"/>
  </r>
  <r>
    <s v="640"/>
    <x v="32"/>
    <x v="3"/>
    <s v="OUTFLOWS"/>
    <s v="02"/>
    <s v="City Attorney"/>
    <s v="00"/>
    <s v="Non Divisional"/>
    <s v="002"/>
    <s v="Departmental Legal Services"/>
    <s v="640.02.00.002-6002.40"/>
    <s v="Legal Services Public Works"/>
    <n v="0"/>
    <n v="-2700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01"/>
    <s v="Salaries Regular"/>
    <n v="-43000"/>
    <n v="-2600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03"/>
    <s v="Salaries Overtime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04"/>
    <s v="Salaries Holiday Pay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06"/>
    <s v="Salaries Out of Class"/>
    <n v="-100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07"/>
    <s v="Salaries Admin Leave Pay"/>
    <n v="-6000"/>
    <n v="-100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08"/>
    <s v="Salaries Longevity Pay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10"/>
    <s v="Salaries Furloughs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000.12"/>
    <s v="Salaries Compensated Absences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0"/>
    <s v="Benefits PERS Pool Liability"/>
    <n v="-7000"/>
    <n v="-500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1"/>
    <s v="Benefits Retirement"/>
    <n v="-2000"/>
    <n v="-100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2"/>
    <s v="Benefits Health Insurance"/>
    <n v="-7000"/>
    <n v="-300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3"/>
    <s v="Benefits Dental Insurance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4"/>
    <s v="Benefits Vision Insurance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5"/>
    <s v="Benefits Life Insurance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6"/>
    <s v="Benefits Worker's Comp"/>
    <n v="-2000"/>
    <n v="-2000"/>
    <n v="-2400"/>
    <n v="-3000"/>
    <n v="-600"/>
  </r>
  <r>
    <s v="640"/>
    <x v="32"/>
    <x v="2"/>
    <s v="OUTFLOWS"/>
    <s v="05"/>
    <s v="Finance"/>
    <s v="00"/>
    <s v="Non Divisional"/>
    <s v="150"/>
    <s v="Fiscal Management"/>
    <s v="640.05.00.150-5100.07"/>
    <s v="Benefits Long Term Disability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08"/>
    <s v="Benefits Deferred Compensation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11"/>
    <s v="Benefits Medicare"/>
    <n v="-100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15"/>
    <s v="Benefits Cell Phone Allowance"/>
    <n v="0"/>
    <n v="0"/>
    <n v="0"/>
    <n v="0"/>
    <n v="0"/>
  </r>
  <r>
    <s v="640"/>
    <x v="32"/>
    <x v="2"/>
    <s v="OUTFLOWS"/>
    <s v="05"/>
    <s v="Finance"/>
    <s v="00"/>
    <s v="Non Divisional"/>
    <s v="150"/>
    <s v="Fiscal Management"/>
    <s v="640.05.00.150-5100.17"/>
    <s v="Benefits Other Post Employment Benefits"/>
    <n v="-3000"/>
    <n v="-3000"/>
    <n v="-3000"/>
    <n v="-3000"/>
    <n v="0"/>
  </r>
  <r>
    <s v="640"/>
    <x v="32"/>
    <x v="3"/>
    <s v="OUTFLOWS"/>
    <s v="05"/>
    <s v="Finance"/>
    <s v="00"/>
    <s v="Non Divisional"/>
    <s v="150"/>
    <s v="Fiscal Management"/>
    <s v="640.05.00.150-6000.01"/>
    <s v="Professional Services General"/>
    <n v="-88000"/>
    <n v="-81000"/>
    <n v="0"/>
    <n v="-60000"/>
    <n v="-60000"/>
  </r>
  <r>
    <s v="640"/>
    <x v="32"/>
    <x v="3"/>
    <s v="OUTFLOWS"/>
    <s v="05"/>
    <s v="Finance"/>
    <s v="00"/>
    <s v="Non Divisional"/>
    <s v="150"/>
    <s v="Fiscal Management"/>
    <s v="640.05.00.150-6000.35"/>
    <s v="Professional Services Accounting and Auditing"/>
    <n v="0"/>
    <n v="-1000"/>
    <n v="-1500"/>
    <n v="-4500"/>
    <n v="-3000"/>
  </r>
  <r>
    <s v="640"/>
    <x v="32"/>
    <x v="3"/>
    <s v="OUTFLOWS"/>
    <s v="05"/>
    <s v="Finance"/>
    <s v="00"/>
    <s v="Non Divisional"/>
    <s v="150"/>
    <s v="Fiscal Management"/>
    <s v="640.05.00.150-6200.02"/>
    <s v="Supplies Special Department"/>
    <n v="0"/>
    <n v="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000.01"/>
    <s v="Salaries Regular"/>
    <n v="-192000"/>
    <n v="-180000"/>
    <n v="-31566"/>
    <n v="-31566"/>
    <n v="0"/>
  </r>
  <r>
    <s v="640"/>
    <x v="32"/>
    <x v="2"/>
    <s v="OUTFLOWS"/>
    <s v="05"/>
    <s v="Finance"/>
    <s v="00"/>
    <s v="Non Divisional"/>
    <s v="160"/>
    <s v="Revenue Management"/>
    <s v="640.05.00.160-5000.02"/>
    <s v="Salaries Part Time"/>
    <n v="-6000"/>
    <n v="-700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000.03"/>
    <s v="Salaries Overtime"/>
    <n v="0"/>
    <n v="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000.06"/>
    <s v="Salaries Out of Class"/>
    <n v="-1000"/>
    <n v="0"/>
    <n v="-3157"/>
    <n v="-3157"/>
    <n v="0"/>
  </r>
  <r>
    <s v="640"/>
    <x v="32"/>
    <x v="2"/>
    <s v="OUTFLOWS"/>
    <s v="05"/>
    <s v="Finance"/>
    <s v="00"/>
    <s v="Non Divisional"/>
    <s v="160"/>
    <s v="Revenue Management"/>
    <s v="640.05.00.160-5000.07"/>
    <s v="Salaries Admin Leave Pay"/>
    <n v="-1000"/>
    <n v="-3000"/>
    <n v="-501"/>
    <n v="-501"/>
    <n v="0"/>
  </r>
  <r>
    <s v="640"/>
    <x v="32"/>
    <x v="2"/>
    <s v="OUTFLOWS"/>
    <s v="05"/>
    <s v="Finance"/>
    <s v="00"/>
    <s v="Non Divisional"/>
    <s v="160"/>
    <s v="Revenue Management"/>
    <s v="640.05.00.160-5000.08"/>
    <s v="Salaries Longevity Pay"/>
    <n v="-1000"/>
    <n v="0"/>
    <n v="-312"/>
    <n v="-312"/>
    <n v="0"/>
  </r>
  <r>
    <s v="640"/>
    <x v="32"/>
    <x v="2"/>
    <s v="OUTFLOWS"/>
    <s v="05"/>
    <s v="Finance"/>
    <s v="00"/>
    <s v="Non Divisional"/>
    <s v="160"/>
    <s v="Revenue Management"/>
    <s v="640.05.00.160-5000.10"/>
    <s v="Salaries Furloughs"/>
    <n v="0"/>
    <n v="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000.12"/>
    <s v="Salaries Compensated Absences"/>
    <n v="0"/>
    <n v="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100.00"/>
    <s v="Benefits PERS Pool Liability"/>
    <n v="-35000"/>
    <n v="-33000"/>
    <n v="-6664"/>
    <n v="-6000"/>
    <n v="664"/>
  </r>
  <r>
    <s v="640"/>
    <x v="32"/>
    <x v="2"/>
    <s v="OUTFLOWS"/>
    <s v="05"/>
    <s v="Finance"/>
    <s v="00"/>
    <s v="Non Divisional"/>
    <s v="160"/>
    <s v="Revenue Management"/>
    <s v="640.05.00.160-5100.01"/>
    <s v="Benefits Retirement"/>
    <n v="-17000"/>
    <n v="-16000"/>
    <n v="-1914"/>
    <n v="-1914"/>
    <n v="0"/>
  </r>
  <r>
    <s v="640"/>
    <x v="32"/>
    <x v="2"/>
    <s v="OUTFLOWS"/>
    <s v="05"/>
    <s v="Finance"/>
    <s v="00"/>
    <s v="Non Divisional"/>
    <s v="160"/>
    <s v="Revenue Management"/>
    <s v="640.05.00.160-5100.02"/>
    <s v="Benefits Health Insurance"/>
    <n v="-36000"/>
    <n v="-32000"/>
    <n v="-5805"/>
    <n v="-5805"/>
    <n v="0"/>
  </r>
  <r>
    <s v="640"/>
    <x v="32"/>
    <x v="2"/>
    <s v="OUTFLOWS"/>
    <s v="05"/>
    <s v="Finance"/>
    <s v="00"/>
    <s v="Non Divisional"/>
    <s v="160"/>
    <s v="Revenue Management"/>
    <s v="640.05.00.160-5100.03"/>
    <s v="Benefits Dental Insurance"/>
    <n v="-4000"/>
    <n v="-3000"/>
    <n v="-343"/>
    <n v="-343"/>
    <n v="0"/>
  </r>
  <r>
    <s v="640"/>
    <x v="32"/>
    <x v="2"/>
    <s v="OUTFLOWS"/>
    <s v="05"/>
    <s v="Finance"/>
    <s v="00"/>
    <s v="Non Divisional"/>
    <s v="160"/>
    <s v="Revenue Management"/>
    <s v="640.05.00.160-5100.04"/>
    <s v="Benefits Vision Insurance"/>
    <n v="-1000"/>
    <n v="0"/>
    <n v="-55"/>
    <n v="-55"/>
    <n v="0"/>
  </r>
  <r>
    <s v="640"/>
    <x v="32"/>
    <x v="2"/>
    <s v="OUTFLOWS"/>
    <s v="05"/>
    <s v="Finance"/>
    <s v="00"/>
    <s v="Non Divisional"/>
    <s v="160"/>
    <s v="Revenue Management"/>
    <s v="640.05.00.160-5100.05"/>
    <s v="Benefits Life Insurance"/>
    <n v="0"/>
    <n v="0"/>
    <n v="-56"/>
    <n v="-56"/>
    <n v="0"/>
  </r>
  <r>
    <s v="640"/>
    <x v="32"/>
    <x v="2"/>
    <s v="OUTFLOWS"/>
    <s v="05"/>
    <s v="Finance"/>
    <s v="00"/>
    <s v="Non Divisional"/>
    <s v="160"/>
    <s v="Revenue Management"/>
    <s v="640.05.00.160-5100.06"/>
    <s v="Benefits Worker's Comp"/>
    <n v="-6000"/>
    <n v="-6000"/>
    <n v="-6000"/>
    <n v="-8000"/>
    <n v="-2000"/>
  </r>
  <r>
    <s v="640"/>
    <x v="32"/>
    <x v="2"/>
    <s v="OUTFLOWS"/>
    <s v="05"/>
    <s v="Finance"/>
    <s v="00"/>
    <s v="Non Divisional"/>
    <s v="160"/>
    <s v="Revenue Management"/>
    <s v="640.05.00.160-5100.07"/>
    <s v="Benefits Long Term Disability"/>
    <n v="-1000"/>
    <n v="-1000"/>
    <n v="-308"/>
    <n v="-308"/>
    <n v="0"/>
  </r>
  <r>
    <s v="640"/>
    <x v="32"/>
    <x v="2"/>
    <s v="OUTFLOWS"/>
    <s v="05"/>
    <s v="Finance"/>
    <s v="00"/>
    <s v="Non Divisional"/>
    <s v="160"/>
    <s v="Revenue Management"/>
    <s v="640.05.00.160-5100.08"/>
    <s v="Benefits Deferred Compensation"/>
    <n v="0"/>
    <n v="-200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100.09"/>
    <s v="Benefits Unemployment Insurance"/>
    <n v="0"/>
    <n v="0"/>
    <n v="0"/>
    <n v="0"/>
    <n v="0"/>
  </r>
  <r>
    <s v="640"/>
    <x v="32"/>
    <x v="2"/>
    <s v="OUTFLOWS"/>
    <s v="05"/>
    <s v="Finance"/>
    <s v="00"/>
    <s v="Non Divisional"/>
    <s v="160"/>
    <s v="Revenue Management"/>
    <s v="640.05.00.160-5100.11"/>
    <s v="Benefits Medicare"/>
    <n v="-3000"/>
    <n v="-3000"/>
    <n v="-521"/>
    <n v="-521"/>
    <n v="0"/>
  </r>
  <r>
    <s v="640"/>
    <x v="32"/>
    <x v="2"/>
    <s v="OUTFLOWS"/>
    <s v="05"/>
    <s v="Finance"/>
    <s v="00"/>
    <s v="Non Divisional"/>
    <s v="160"/>
    <s v="Revenue Management"/>
    <s v="640.05.00.160-5100.15"/>
    <s v="Benefits Cell Phone Allowance"/>
    <n v="0"/>
    <n v="0"/>
    <n v="-375"/>
    <n v="-375"/>
    <n v="0"/>
  </r>
  <r>
    <s v="640"/>
    <x v="32"/>
    <x v="2"/>
    <s v="OUTFLOWS"/>
    <s v="05"/>
    <s v="Finance"/>
    <s v="00"/>
    <s v="Non Divisional"/>
    <s v="160"/>
    <s v="Revenue Management"/>
    <s v="640.05.00.160-5100.17"/>
    <s v="Benefits Other Post Employment Benefits"/>
    <n v="-8000"/>
    <n v="-7000"/>
    <n v="-7000"/>
    <n v="-7000"/>
    <n v="0"/>
  </r>
  <r>
    <s v="640"/>
    <x v="32"/>
    <x v="3"/>
    <s v="OUTFLOWS"/>
    <s v="05"/>
    <s v="Finance"/>
    <s v="00"/>
    <s v="Non Divisional"/>
    <s v="160"/>
    <s v="Revenue Management"/>
    <s v="640.05.00.160-6000.15"/>
    <s v="Professional Services Utility Statement Processing"/>
    <n v="-81000"/>
    <n v="-75000"/>
    <n v="0"/>
    <n v="0"/>
    <n v="0"/>
  </r>
  <r>
    <s v="640"/>
    <x v="32"/>
    <x v="3"/>
    <s v="OUTFLOWS"/>
    <s v="05"/>
    <s v="Finance"/>
    <s v="00"/>
    <s v="Non Divisional"/>
    <s v="160"/>
    <s v="Revenue Management"/>
    <s v="640.05.00.160-6200.02"/>
    <s v="Supplies Special Department"/>
    <n v="0"/>
    <n v="0"/>
    <n v="0"/>
    <n v="0"/>
    <n v="0"/>
  </r>
  <r>
    <s v="640"/>
    <x v="32"/>
    <x v="3"/>
    <s v="OUTFLOWS"/>
    <s v="05"/>
    <s v="Finance"/>
    <s v="00"/>
    <s v="Non Divisional"/>
    <s v="160"/>
    <s v="Revenue Management"/>
    <s v="640.05.00.160-6200.09"/>
    <s v="Supplies Data Processing"/>
    <n v="0"/>
    <n v="0"/>
    <n v="0"/>
    <n v="0"/>
    <n v="0"/>
  </r>
  <r>
    <s v="640"/>
    <x v="32"/>
    <x v="3"/>
    <s v="OUTFLOWS"/>
    <s v="05"/>
    <s v="Finance"/>
    <s v="00"/>
    <s v="Non Divisional"/>
    <s v="160"/>
    <s v="Revenue Management"/>
    <s v="640.05.00.160-6280.40"/>
    <s v="Supplies-Public Works Support Department"/>
    <n v="-1000"/>
    <n v="0"/>
    <n v="0"/>
    <n v="0"/>
    <n v="0"/>
  </r>
  <r>
    <s v="640"/>
    <x v="32"/>
    <x v="3"/>
    <s v="OUTFLOWS"/>
    <s v="05"/>
    <s v="Finance"/>
    <s v="00"/>
    <s v="Non Divisional"/>
    <s v="160"/>
    <s v="Revenue Management"/>
    <s v="640.05.00.160-6600.04"/>
    <s v="Administrative Expenses Training/Conferences"/>
    <n v="0"/>
    <n v="0"/>
    <n v="0"/>
    <n v="0"/>
    <n v="0"/>
  </r>
  <r>
    <s v="640"/>
    <x v="32"/>
    <x v="3"/>
    <s v="OUTFLOWS"/>
    <s v="05"/>
    <s v="Finance"/>
    <s v="00"/>
    <s v="Non Divisional"/>
    <s v="160"/>
    <s v="Revenue Management"/>
    <s v="640.05.00.160-6600.07"/>
    <s v="Administrative Expenses Employee Recruitment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000.01"/>
    <s v="Salaries Regular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000.03"/>
    <s v="Salaries Overtime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000.10"/>
    <s v="Salaries Furloughs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000.12"/>
    <s v="Salaries Compensated Absences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01"/>
    <s v="Benefits Retirement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02"/>
    <s v="Benefits Health Insurance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03"/>
    <s v="Benefits Dental Insurance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04"/>
    <s v="Benefits Vision Insurance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05"/>
    <s v="Benefits Life Insurance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07"/>
    <s v="Benefits Long Term Disability"/>
    <n v="0"/>
    <n v="0"/>
    <n v="0"/>
    <n v="0"/>
    <n v="0"/>
  </r>
  <r>
    <s v="640"/>
    <x v="32"/>
    <x v="2"/>
    <s v="OUTFLOWS"/>
    <s v="07"/>
    <s v="Information Technology"/>
    <s v="00"/>
    <s v="Non Divisional"/>
    <s v="170"/>
    <s v="Information Technology"/>
    <s v="640.07.00.170-5100.11"/>
    <s v="Benefits Medicare"/>
    <n v="0"/>
    <n v="0"/>
    <n v="0"/>
    <n v="0"/>
    <n v="0"/>
  </r>
  <r>
    <s v="640"/>
    <x v="32"/>
    <x v="2"/>
    <s v="OUTFLOWS"/>
    <s v="11"/>
    <s v="Police Department"/>
    <s v="00"/>
    <s v="Non Divisional"/>
    <s v="250"/>
    <s v="Code Compliance"/>
    <s v="640.11.00.250-5000.01"/>
    <s v="Salaries Regular"/>
    <n v="-9000"/>
    <n v="-9000"/>
    <n v="-7703"/>
    <n v="-7703"/>
    <n v="0"/>
  </r>
  <r>
    <s v="640"/>
    <x v="32"/>
    <x v="2"/>
    <s v="OUTFLOWS"/>
    <s v="11"/>
    <s v="Police Department"/>
    <s v="00"/>
    <s v="Non Divisional"/>
    <s v="250"/>
    <s v="Code Compliance"/>
    <s v="640.11.00.250-5000.07"/>
    <s v="Salaries Admin Leave Pay"/>
    <n v="0"/>
    <n v="0"/>
    <n v="0"/>
    <n v="0"/>
    <n v="0"/>
  </r>
  <r>
    <s v="640"/>
    <x v="32"/>
    <x v="2"/>
    <s v="OUTFLOWS"/>
    <s v="11"/>
    <s v="Police Department"/>
    <s v="00"/>
    <s v="Non Divisional"/>
    <s v="250"/>
    <s v="Code Compliance"/>
    <s v="640.11.00.250-5000.08"/>
    <s v="Salaries Longevity Pay"/>
    <n v="0"/>
    <n v="0"/>
    <n v="-140"/>
    <n v="-140"/>
    <n v="0"/>
  </r>
  <r>
    <s v="640"/>
    <x v="32"/>
    <x v="2"/>
    <s v="OUTFLOWS"/>
    <s v="11"/>
    <s v="Police Department"/>
    <s v="00"/>
    <s v="Non Divisional"/>
    <s v="250"/>
    <s v="Code Compliance"/>
    <s v="640.11.00.250-5000.10"/>
    <s v="Salaries Furloughs"/>
    <n v="0"/>
    <n v="0"/>
    <n v="0"/>
    <n v="0"/>
    <n v="0"/>
  </r>
  <r>
    <s v="640"/>
    <x v="32"/>
    <x v="2"/>
    <s v="OUTFLOWS"/>
    <s v="11"/>
    <s v="Police Department"/>
    <s v="00"/>
    <s v="Non Divisional"/>
    <s v="250"/>
    <s v="Code Compliance"/>
    <s v="640.11.00.250-5000.12"/>
    <s v="Salaries Compensated Absences"/>
    <n v="0"/>
    <n v="0"/>
    <n v="0"/>
    <n v="0"/>
    <n v="0"/>
  </r>
  <r>
    <s v="640"/>
    <x v="32"/>
    <x v="2"/>
    <s v="OUTFLOWS"/>
    <s v="11"/>
    <s v="Police Department"/>
    <s v="00"/>
    <s v="Non Divisional"/>
    <s v="250"/>
    <s v="Code Compliance"/>
    <s v="640.11.00.250-5100.00"/>
    <s v="Benefits PERS Pool Liability"/>
    <n v="-2000"/>
    <n v="-2000"/>
    <n v="-1640"/>
    <n v="-1000"/>
    <n v="640"/>
  </r>
  <r>
    <s v="640"/>
    <x v="32"/>
    <x v="2"/>
    <s v="OUTFLOWS"/>
    <s v="11"/>
    <s v="Police Department"/>
    <s v="00"/>
    <s v="Non Divisional"/>
    <s v="250"/>
    <s v="Code Compliance"/>
    <s v="640.11.00.250-5100.01"/>
    <s v="Benefits Retirement"/>
    <n v="0"/>
    <n v="-1000"/>
    <n v="-471"/>
    <n v="-471"/>
    <n v="0"/>
  </r>
  <r>
    <s v="640"/>
    <x v="32"/>
    <x v="2"/>
    <s v="OUTFLOWS"/>
    <s v="11"/>
    <s v="Police Department"/>
    <s v="00"/>
    <s v="Non Divisional"/>
    <s v="250"/>
    <s v="Code Compliance"/>
    <s v="640.11.00.250-5100.02"/>
    <s v="Benefits Health Insurance"/>
    <n v="0"/>
    <n v="0"/>
    <n v="0"/>
    <n v="0"/>
    <n v="0"/>
  </r>
  <r>
    <s v="640"/>
    <x v="32"/>
    <x v="2"/>
    <s v="OUTFLOWS"/>
    <s v="11"/>
    <s v="Police Department"/>
    <s v="00"/>
    <s v="Non Divisional"/>
    <s v="250"/>
    <s v="Code Compliance"/>
    <s v="640.11.00.250-5100.03"/>
    <s v="Benefits Dental Insurance"/>
    <n v="0"/>
    <n v="0"/>
    <n v="-93"/>
    <n v="-93"/>
    <n v="0"/>
  </r>
  <r>
    <s v="640"/>
    <x v="32"/>
    <x v="2"/>
    <s v="OUTFLOWS"/>
    <s v="11"/>
    <s v="Police Department"/>
    <s v="00"/>
    <s v="Non Divisional"/>
    <s v="250"/>
    <s v="Code Compliance"/>
    <s v="640.11.00.250-5100.04"/>
    <s v="Benefits Vision Insurance"/>
    <n v="0"/>
    <n v="0"/>
    <n v="-15"/>
    <n v="-15"/>
    <n v="0"/>
  </r>
  <r>
    <s v="640"/>
    <x v="32"/>
    <x v="2"/>
    <s v="OUTFLOWS"/>
    <s v="11"/>
    <s v="Police Department"/>
    <s v="00"/>
    <s v="Non Divisional"/>
    <s v="250"/>
    <s v="Code Compliance"/>
    <s v="640.11.00.250-5100.05"/>
    <s v="Benefits Life Insurance"/>
    <n v="0"/>
    <n v="0"/>
    <n v="-14"/>
    <n v="-14"/>
    <n v="0"/>
  </r>
  <r>
    <s v="640"/>
    <x v="32"/>
    <x v="2"/>
    <s v="OUTFLOWS"/>
    <s v="11"/>
    <s v="Police Department"/>
    <s v="00"/>
    <s v="Non Divisional"/>
    <s v="250"/>
    <s v="Code Compliance"/>
    <s v="640.11.00.250-5100.06"/>
    <s v="Benefits Worker's Comp"/>
    <n v="0"/>
    <n v="0"/>
    <n v="-600"/>
    <n v="-1000"/>
    <n v="-400"/>
  </r>
  <r>
    <s v="640"/>
    <x v="32"/>
    <x v="2"/>
    <s v="OUTFLOWS"/>
    <s v="11"/>
    <s v="Police Department"/>
    <s v="00"/>
    <s v="Non Divisional"/>
    <s v="250"/>
    <s v="Code Compliance"/>
    <s v="640.11.00.250-5100.07"/>
    <s v="Benefits Long Term Disability"/>
    <n v="0"/>
    <n v="0"/>
    <n v="-76"/>
    <n v="-76"/>
    <n v="0"/>
  </r>
  <r>
    <s v="640"/>
    <x v="32"/>
    <x v="2"/>
    <s v="OUTFLOWS"/>
    <s v="11"/>
    <s v="Police Department"/>
    <s v="00"/>
    <s v="Non Divisional"/>
    <s v="250"/>
    <s v="Code Compliance"/>
    <s v="640.11.00.250-5100.08"/>
    <s v="Benefits Deferred Compensation"/>
    <n v="0"/>
    <n v="0"/>
    <n v="-378"/>
    <n v="-378"/>
    <n v="0"/>
  </r>
  <r>
    <s v="640"/>
    <x v="32"/>
    <x v="2"/>
    <s v="OUTFLOWS"/>
    <s v="11"/>
    <s v="Police Department"/>
    <s v="00"/>
    <s v="Non Divisional"/>
    <s v="250"/>
    <s v="Code Compliance"/>
    <s v="640.11.00.250-5100.10"/>
    <s v="Benefits Uniform Allowance"/>
    <n v="0"/>
    <n v="0"/>
    <n v="0"/>
    <n v="0"/>
    <n v="0"/>
  </r>
  <r>
    <s v="640"/>
    <x v="32"/>
    <x v="2"/>
    <s v="OUTFLOWS"/>
    <s v="11"/>
    <s v="Police Department"/>
    <s v="00"/>
    <s v="Non Divisional"/>
    <s v="250"/>
    <s v="Code Compliance"/>
    <s v="640.11.00.250-5100.11"/>
    <s v="Benefits Medicare"/>
    <n v="0"/>
    <n v="0"/>
    <n v="-121"/>
    <n v="-121"/>
    <n v="0"/>
  </r>
  <r>
    <s v="640"/>
    <x v="32"/>
    <x v="2"/>
    <s v="OUTFLOWS"/>
    <s v="11"/>
    <s v="Police Department"/>
    <s v="00"/>
    <s v="Non Divisional"/>
    <s v="250"/>
    <s v="Code Compliance"/>
    <s v="640.11.00.250-5100.15"/>
    <s v="Benefits Cell Phone Allowance"/>
    <n v="0"/>
    <n v="0"/>
    <n v="-101"/>
    <n v="-101"/>
    <n v="0"/>
  </r>
  <r>
    <s v="640"/>
    <x v="32"/>
    <x v="2"/>
    <s v="OUTFLOWS"/>
    <s v="40"/>
    <s v="Public Works"/>
    <s v="50"/>
    <s v="Administration"/>
    <s v="001"/>
    <s v="Administration"/>
    <s v="640.40.50.001-5000.01"/>
    <s v="Salaries Regular"/>
    <n v="-132000"/>
    <n v="-6400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000.03"/>
    <s v="Salaries Overtime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000.06"/>
    <s v="Salaries Out of Class"/>
    <n v="-100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000.07"/>
    <s v="Salaries Admin Leave Pay"/>
    <n v="-700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000.08"/>
    <s v="Salaries Longevity Pay"/>
    <n v="-100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000.10"/>
    <s v="Salaries Furloughs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000.12"/>
    <s v="Salaries Compensated Absences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0"/>
    <s v="Benefits PERS Pool Liability"/>
    <n v="-19000"/>
    <n v="-1200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1"/>
    <s v="Benefits Retirement"/>
    <n v="-6000"/>
    <n v="-500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2"/>
    <s v="Benefits Health Insurance"/>
    <n v="-11000"/>
    <n v="-600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3"/>
    <s v="Benefits Dental Insurance"/>
    <n v="-100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4"/>
    <s v="Benefits Vision Insurance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5"/>
    <s v="Benefits Life Insurance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6"/>
    <s v="Benefits Worker's Comp"/>
    <n v="-3000"/>
    <n v="-3000"/>
    <n v="-3600"/>
    <n v="-5000"/>
    <n v="-1400"/>
  </r>
  <r>
    <s v="640"/>
    <x v="32"/>
    <x v="2"/>
    <s v="OUTFLOWS"/>
    <s v="40"/>
    <s v="Public Works"/>
    <s v="50"/>
    <s v="Administration"/>
    <s v="001"/>
    <s v="Administration"/>
    <s v="640.40.50.001-5100.07"/>
    <s v="Benefits Long Term Disability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8"/>
    <s v="Benefits Deferred Compensation"/>
    <n v="-1000"/>
    <n v="-200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09"/>
    <s v="Benefits Unemployment Insurance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11"/>
    <s v="Benefits Medicare"/>
    <n v="-2000"/>
    <n v="-100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15"/>
    <s v="Benefits Cell Phone Allowance"/>
    <n v="0"/>
    <n v="0"/>
    <n v="0"/>
    <n v="0"/>
    <n v="0"/>
  </r>
  <r>
    <s v="640"/>
    <x v="32"/>
    <x v="2"/>
    <s v="OUTFLOWS"/>
    <s v="40"/>
    <s v="Public Works"/>
    <s v="50"/>
    <s v="Administration"/>
    <s v="001"/>
    <s v="Administration"/>
    <s v="640.40.50.001-5100.17"/>
    <s v="Benefits Other Post Employment Benefits"/>
    <n v="-5000"/>
    <n v="-6000"/>
    <n v="-6000"/>
    <n v="-6000"/>
    <n v="0"/>
  </r>
  <r>
    <s v="640"/>
    <x v="32"/>
    <x v="3"/>
    <s v="OUTFLOWS"/>
    <s v="40"/>
    <s v="Public Works"/>
    <s v="50"/>
    <s v="Administration"/>
    <s v="001"/>
    <s v="Administration"/>
    <s v="640.40.50.001-6000.19"/>
    <s v="Professional Services Labor Relations"/>
    <n v="0"/>
    <n v="0"/>
    <n v="0"/>
    <n v="0"/>
    <n v="0"/>
  </r>
  <r>
    <s v="640"/>
    <x v="32"/>
    <x v="3"/>
    <s v="OUTFLOWS"/>
    <s v="40"/>
    <s v="Public Works"/>
    <s v="50"/>
    <s v="Administration"/>
    <s v="001"/>
    <s v="Administration"/>
    <s v="640.40.50.001-6600.04"/>
    <s v="Administrative Expenses Training/Conferences"/>
    <n v="-8000"/>
    <n v="0"/>
    <n v="0"/>
    <n v="0"/>
    <n v="0"/>
  </r>
  <r>
    <s v="640"/>
    <x v="32"/>
    <x v="3"/>
    <s v="OUTFLOWS"/>
    <s v="40"/>
    <s v="Public Works"/>
    <s v="50"/>
    <s v="Administration"/>
    <s v="001"/>
    <s v="Administration"/>
    <s v="640.40.50.001-6600.07"/>
    <s v="Administrative Expenses Employee Recruitment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000.01"/>
    <s v="Salaries Regular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000.03"/>
    <s v="Salaries Overtim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000.06"/>
    <s v="Salaries Out of Class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000.10"/>
    <s v="Salaries Furloughs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1"/>
    <s v="Benefits Retirement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2"/>
    <s v="Benefits Health Insuranc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3"/>
    <s v="Benefits Dental Insuranc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4"/>
    <s v="Benefits Vision Insuranc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5"/>
    <s v="Benefits Life Insuranc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6"/>
    <s v="Benefits Worker's Comp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7"/>
    <s v="Benefits Long Term Disability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08"/>
    <s v="Benefits Deferred Compensation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10"/>
    <s v="Benefits Uniform Allowanc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11"/>
    <s v="Benefits Medicare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12"/>
    <s v="Benefits Annual Physical Exam"/>
    <n v="0"/>
    <n v="0"/>
    <n v="0"/>
    <n v="0"/>
    <n v="0"/>
  </r>
  <r>
    <s v="640"/>
    <x v="32"/>
    <x v="2"/>
    <s v="OUTFLOWS"/>
    <s v="40"/>
    <s v="Public Works"/>
    <s v="55"/>
    <s v="Maintenance"/>
    <s v="500"/>
    <s v="Facilities"/>
    <s v="640.40.55.500-5100.17"/>
    <s v="Benefits Other Post Employment Benefits"/>
    <n v="0"/>
    <n v="0"/>
    <n v="0"/>
    <n v="0"/>
    <n v="0"/>
  </r>
  <r>
    <s v="640"/>
    <x v="32"/>
    <x v="3"/>
    <s v="OUTFLOWS"/>
    <s v="40"/>
    <s v="Public Works"/>
    <s v="55"/>
    <s v="Maintenance"/>
    <s v="500"/>
    <s v="Facilities"/>
    <s v="640.40.55.500-6000.01"/>
    <s v="Professional Services General"/>
    <n v="0"/>
    <n v="-5000"/>
    <n v="0"/>
    <n v="0"/>
    <n v="0"/>
  </r>
  <r>
    <s v="640"/>
    <x v="32"/>
    <x v="3"/>
    <s v="OUTFLOWS"/>
    <s v="40"/>
    <s v="Public Works"/>
    <s v="55"/>
    <s v="Maintenance"/>
    <s v="500"/>
    <s v="Facilities"/>
    <s v="640.40.55.500-6400.01"/>
    <s v="Repairs &amp; Maintenance Building"/>
    <n v="-5000"/>
    <n v="-76000"/>
    <n v="-57000"/>
    <n v="-57000"/>
    <n v="0"/>
  </r>
  <r>
    <s v="640"/>
    <x v="32"/>
    <x v="3"/>
    <s v="OUTFLOWS"/>
    <s v="40"/>
    <s v="Public Works"/>
    <s v="55"/>
    <s v="Maintenance"/>
    <s v="500"/>
    <s v="Facilities"/>
    <s v="640.40.55.500-6600.07"/>
    <s v="Administrative Expenses Employee Recruitment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000.01"/>
    <s v="Salaries Regular"/>
    <n v="-10000"/>
    <n v="-1200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000.03"/>
    <s v="Salaries Overtime"/>
    <n v="-100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000.04"/>
    <s v="Salaries Holiday Pay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000.08"/>
    <s v="Salaries Longevity Pay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000.10"/>
    <s v="Salaries Furloughs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000.12"/>
    <s v="Salaries Compensated Absences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0"/>
    <s v="Benefits PERS Pool Liability"/>
    <n v="-2000"/>
    <n v="-200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1"/>
    <s v="Benefits Retirement"/>
    <n v="-1000"/>
    <n v="-100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2"/>
    <s v="Benefits Health Insurance"/>
    <n v="-2000"/>
    <n v="-200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3"/>
    <s v="Benefits Dental Insurance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4"/>
    <s v="Benefits Vision Insurance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5"/>
    <s v="Benefits Life Insurance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6"/>
    <s v="Benefits Worker's Comp"/>
    <n v="-1000"/>
    <n v="-1000"/>
    <n v="-600"/>
    <n v="-1000"/>
    <n v="-400"/>
  </r>
  <r>
    <s v="640"/>
    <x v="32"/>
    <x v="2"/>
    <s v="OUTFLOWS"/>
    <s v="40"/>
    <s v="Public Works"/>
    <s v="55"/>
    <s v="Maintenance"/>
    <s v="510"/>
    <s v="Custodial"/>
    <s v="640.40.55.510-5100.07"/>
    <s v="Benefits Long Term Disability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08"/>
    <s v="Benefits Deferred Compensation"/>
    <n v="0"/>
    <n v="-100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10"/>
    <s v="Benefits Uniform Allowance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11"/>
    <s v="Benefits Medicare"/>
    <n v="0"/>
    <n v="0"/>
    <n v="0"/>
    <n v="0"/>
    <n v="0"/>
  </r>
  <r>
    <s v="640"/>
    <x v="32"/>
    <x v="2"/>
    <s v="OUTFLOWS"/>
    <s v="40"/>
    <s v="Public Works"/>
    <s v="55"/>
    <s v="Maintenance"/>
    <s v="510"/>
    <s v="Custodial"/>
    <s v="640.40.55.510-5100.17"/>
    <s v="Benefits Other Post Employment Benefits"/>
    <n v="-2000"/>
    <n v="-2000"/>
    <n v="-2500"/>
    <n v="-2500"/>
    <n v="0"/>
  </r>
  <r>
    <s v="640"/>
    <x v="32"/>
    <x v="2"/>
    <s v="OUTFLOWS"/>
    <s v="40"/>
    <s v="Public Works"/>
    <s v="60"/>
    <s v="Fleet"/>
    <s v="520"/>
    <s v="Light Duty"/>
    <s v="640.40.60.520-5000.01"/>
    <s v="Salaries Regular"/>
    <n v="-19000"/>
    <n v="-6000"/>
    <n v="0"/>
    <n v="0"/>
    <n v="0"/>
  </r>
  <r>
    <s v="640"/>
    <x v="32"/>
    <x v="2"/>
    <s v="OUTFLOWS"/>
    <s v="40"/>
    <s v="Public Works"/>
    <s v="60"/>
    <s v="Fleet"/>
    <s v="520"/>
    <s v="Light Duty"/>
    <s v="640.40.60.520-5000.03"/>
    <s v="Salaries Overtime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000.06"/>
    <s v="Salaries Out of Class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000.08"/>
    <s v="Salaries Longevity Pay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000.11"/>
    <s v="Salaries Worker's Comp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0"/>
    <s v="Benefits PERS Pool Liability"/>
    <n v="-4000"/>
    <n v="-100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1"/>
    <s v="Benefits Retirement"/>
    <n v="-2000"/>
    <n v="-100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2"/>
    <s v="Benefits Health Insurance"/>
    <n v="-4000"/>
    <n v="-100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3"/>
    <s v="Benefits Dental Insurance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4"/>
    <s v="Benefits Vision Insurance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5"/>
    <s v="Benefits Life Insurance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6"/>
    <s v="Benefits Worker's Comp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7"/>
    <s v="Benefits Long Term Disability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08"/>
    <s v="Benefits Deferred Compensation"/>
    <n v="-1000"/>
    <n v="-100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10"/>
    <s v="Benefits Uniform Allowance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11"/>
    <s v="Benefits Medicare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12"/>
    <s v="Benefits Annual Physical Exam"/>
    <n v="0"/>
    <n v="0"/>
    <n v="0"/>
    <n v="0"/>
    <n v="0"/>
  </r>
  <r>
    <s v="640"/>
    <x v="32"/>
    <x v="2"/>
    <s v="OUTFLOWS"/>
    <s v="40"/>
    <s v="Public Works"/>
    <s v="60"/>
    <s v="Fleet"/>
    <s v="520"/>
    <s v="Light Duty"/>
    <s v="640.40.60.520-5100.17"/>
    <s v="Benefits Other Post Employment Benefits"/>
    <n v="-1000"/>
    <n v="-1000"/>
    <n v="-1500"/>
    <n v="-1500"/>
    <n v="0"/>
  </r>
  <r>
    <s v="640"/>
    <x v="32"/>
    <x v="3"/>
    <s v="OUTFLOWS"/>
    <s v="40"/>
    <s v="Public Works"/>
    <s v="60"/>
    <s v="Fleet"/>
    <s v="520"/>
    <s v="Light Duty"/>
    <s v="640.40.60.520-6200.02"/>
    <s v="Supplies Special Department"/>
    <n v="-1000"/>
    <n v="0"/>
    <n v="0"/>
    <n v="0"/>
    <n v="0"/>
  </r>
  <r>
    <s v="640"/>
    <x v="32"/>
    <x v="3"/>
    <s v="OUTFLOWS"/>
    <s v="40"/>
    <s v="Public Works"/>
    <s v="60"/>
    <s v="Fleet"/>
    <s v="520"/>
    <s v="Light Duty"/>
    <s v="640.40.60.520-6400.05"/>
    <s v="Repairs &amp; Maintenance Vehicle"/>
    <n v="-5000"/>
    <n v="-18000"/>
    <n v="-21000"/>
    <n v="-21000"/>
    <n v="0"/>
  </r>
  <r>
    <s v="640"/>
    <x v="32"/>
    <x v="4"/>
    <s v="OUTFLOWS"/>
    <s v="40"/>
    <s v="Public Works"/>
    <s v="60"/>
    <s v="Fleet"/>
    <s v="520"/>
    <s v="Light Duty"/>
    <s v="640.40.60.520-7000.03"/>
    <s v="Capital Outlay Equipment New"/>
    <n v="0"/>
    <n v="0"/>
    <n v="0"/>
    <n v="0"/>
    <n v="0"/>
  </r>
  <r>
    <s v="640"/>
    <x v="32"/>
    <x v="3"/>
    <s v="OUTFLOWS"/>
    <s v="40"/>
    <s v="Public Works"/>
    <s v="60"/>
    <s v="Fleet"/>
    <s v="530"/>
    <s v="Heavy Duty"/>
    <s v="640.40.60.530-6400.05"/>
    <s v="Repairs &amp; Maintenance Vehicle"/>
    <n v="-20000"/>
    <n v="-30000"/>
    <n v="-25000"/>
    <n v="-25000"/>
    <n v="0"/>
  </r>
  <r>
    <s v="640"/>
    <x v="32"/>
    <x v="3"/>
    <s v="OUTFLOWS"/>
    <s v="40"/>
    <s v="Public Works"/>
    <s v="60"/>
    <s v="Fleet"/>
    <s v="530"/>
    <s v="Heavy Duty"/>
    <s v="640.40.60.530-6600.04"/>
    <s v="Administrative Expenses Training/Conferences"/>
    <n v="0"/>
    <n v="0"/>
    <n v="-5500"/>
    <n v="-5500"/>
    <n v="0"/>
  </r>
  <r>
    <s v="640"/>
    <x v="32"/>
    <x v="3"/>
    <s v="OUTFLOWS"/>
    <s v="40"/>
    <s v="Public Works"/>
    <s v="80"/>
    <s v="Wastewater"/>
    <s v="005"/>
    <s v="Debt Service"/>
    <s v="640.40.80.005-6000.18"/>
    <s v="Professional Services Legal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00.02"/>
    <s v="Debt Service-Principal LaSalle-Viron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00.09"/>
    <s v="Debt Service-Principal 2003 A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00.22"/>
    <s v="Debt Service-Principal 2012 Issue"/>
    <n v="0"/>
    <n v="-740000"/>
    <n v="-802680"/>
    <n v="-802680"/>
    <n v="0"/>
  </r>
  <r>
    <s v="640"/>
    <x v="32"/>
    <x v="3"/>
    <s v="OUTFLOWS"/>
    <s v="40"/>
    <s v="Public Works"/>
    <s v="80"/>
    <s v="Wastewater"/>
    <s v="005"/>
    <s v="Debt Service"/>
    <s v="640.40.80.005-8910.02"/>
    <s v="Debt Service-Interest LaSalle-Viron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10.03"/>
    <s v="Debt Service-Interest State Energy Commission #1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10.09"/>
    <s v="Debt Service-Interest 2003 Issue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10.20"/>
    <s v="Debt Service-Interest 2009 Issue"/>
    <n v="-513000"/>
    <n v="-513000"/>
    <n v="-513500"/>
    <n v="-513500"/>
    <n v="0"/>
  </r>
  <r>
    <s v="640"/>
    <x v="32"/>
    <x v="3"/>
    <s v="OUTFLOWS"/>
    <s v="40"/>
    <s v="Public Works"/>
    <s v="80"/>
    <s v="Wastewater"/>
    <s v="005"/>
    <s v="Debt Service"/>
    <s v="640.40.80.005-8910.22"/>
    <s v="Debt Service-Interest 2012 Issue"/>
    <n v="-311000"/>
    <n v="-266000"/>
    <n v="-238720"/>
    <n v="-238720"/>
    <n v="0"/>
  </r>
  <r>
    <s v="640"/>
    <x v="32"/>
    <x v="3"/>
    <s v="OUTFLOWS"/>
    <s v="40"/>
    <s v="Public Works"/>
    <s v="80"/>
    <s v="Wastewater"/>
    <s v="005"/>
    <s v="Debt Service"/>
    <s v="640.40.80.005-8920.01"/>
    <s v="Debt Service-Other Costs Admin/Audit Fees"/>
    <n v="-1000"/>
    <n v="0"/>
    <n v="-1520"/>
    <n v="-1520"/>
    <n v="0"/>
  </r>
  <r>
    <s v="640"/>
    <x v="32"/>
    <x v="3"/>
    <s v="OUTFLOWS"/>
    <s v="40"/>
    <s v="Public Works"/>
    <s v="80"/>
    <s v="Wastewater"/>
    <s v="005"/>
    <s v="Debt Service"/>
    <s v="640.40.80.005-8920.02"/>
    <s v="Debt Service-Other Costs Bond Issuance Costs"/>
    <n v="0"/>
    <n v="0"/>
    <n v="0"/>
    <n v="0"/>
    <n v="0"/>
  </r>
  <r>
    <s v="640"/>
    <x v="32"/>
    <x v="3"/>
    <s v="OUTFLOWS"/>
    <s v="40"/>
    <s v="Public Works"/>
    <s v="80"/>
    <s v="Wastewater"/>
    <s v="005"/>
    <s v="Debt Service"/>
    <s v="640.40.80.005-8920.04"/>
    <s v="Debt Service-Other Costs Amortization of Discount"/>
    <n v="84000"/>
    <n v="8400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000.01"/>
    <s v="Salaries Regular"/>
    <n v="-767000"/>
    <n v="-549000"/>
    <n v="-394817"/>
    <n v="-493000"/>
    <n v="-98183"/>
  </r>
  <r>
    <s v="640"/>
    <x v="32"/>
    <x v="2"/>
    <s v="OUTFLOWS"/>
    <s v="40"/>
    <s v="Public Works"/>
    <s v="80"/>
    <s v="Wastewater"/>
    <s v="015"/>
    <s v="Administration/Engineering"/>
    <s v="640.40.80.015-5000.02"/>
    <s v="Salaries Part Time"/>
    <n v="-15000"/>
    <n v="0"/>
    <n v="-27000"/>
    <n v="-27000"/>
    <n v="0"/>
  </r>
  <r>
    <s v="640"/>
    <x v="32"/>
    <x v="2"/>
    <s v="OUTFLOWS"/>
    <s v="40"/>
    <s v="Public Works"/>
    <s v="80"/>
    <s v="Wastewater"/>
    <s v="015"/>
    <s v="Administration/Engineering"/>
    <s v="640.40.80.015-5000.03"/>
    <s v="Salaries Overtime"/>
    <n v="0"/>
    <n v="0"/>
    <n v="-1500"/>
    <n v="-1500"/>
    <n v="0"/>
  </r>
  <r>
    <s v="640"/>
    <x v="32"/>
    <x v="2"/>
    <s v="OUTFLOWS"/>
    <s v="40"/>
    <s v="Public Works"/>
    <s v="80"/>
    <s v="Wastewater"/>
    <s v="015"/>
    <s v="Administration/Engineering"/>
    <s v="640.40.80.015-5000.04"/>
    <s v="Salaries Holiday Pay"/>
    <n v="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000.06"/>
    <s v="Salaries Out of Class"/>
    <n v="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000.07"/>
    <s v="Salaries Admin Leave Pay"/>
    <n v="-6000"/>
    <n v="-4000"/>
    <n v="-6084"/>
    <n v="-6084"/>
    <n v="0"/>
  </r>
  <r>
    <s v="640"/>
    <x v="32"/>
    <x v="2"/>
    <s v="OUTFLOWS"/>
    <s v="40"/>
    <s v="Public Works"/>
    <s v="80"/>
    <s v="Wastewater"/>
    <s v="015"/>
    <s v="Administration/Engineering"/>
    <s v="640.40.80.015-5000.08"/>
    <s v="Salaries Longevity Pay"/>
    <n v="-4000"/>
    <n v="-3000"/>
    <n v="-4100"/>
    <n v="-4100"/>
    <n v="0"/>
  </r>
  <r>
    <s v="640"/>
    <x v="32"/>
    <x v="2"/>
    <s v="OUTFLOWS"/>
    <s v="40"/>
    <s v="Public Works"/>
    <s v="80"/>
    <s v="Wastewater"/>
    <s v="015"/>
    <s v="Administration/Engineering"/>
    <s v="640.40.80.015-5000.10"/>
    <s v="Salaries Furloughs"/>
    <n v="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000.11"/>
    <s v="Salaries Worker's Comp"/>
    <n v="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000.12"/>
    <s v="Salaries Compensated Absences"/>
    <n v="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100.00"/>
    <s v="Benefits PERS Pool Liability"/>
    <n v="-146000"/>
    <n v="-110000"/>
    <n v="-109143"/>
    <n v="-123000"/>
    <n v="-13857"/>
  </r>
  <r>
    <s v="640"/>
    <x v="32"/>
    <x v="2"/>
    <s v="OUTFLOWS"/>
    <s v="40"/>
    <s v="Public Works"/>
    <s v="80"/>
    <s v="Wastewater"/>
    <s v="015"/>
    <s v="Administration/Engineering"/>
    <s v="640.40.80.015-5100.01"/>
    <s v="Benefits Retirement"/>
    <n v="-47000"/>
    <n v="-36000"/>
    <n v="-27587"/>
    <n v="-27587"/>
    <n v="0"/>
  </r>
  <r>
    <s v="640"/>
    <x v="32"/>
    <x v="2"/>
    <s v="OUTFLOWS"/>
    <s v="40"/>
    <s v="Public Works"/>
    <s v="80"/>
    <s v="Wastewater"/>
    <s v="015"/>
    <s v="Administration/Engineering"/>
    <s v="640.40.80.015-5100.02"/>
    <s v="Benefits Health Insurance"/>
    <n v="-127000"/>
    <n v="-92000"/>
    <n v="-73440"/>
    <n v="-73440"/>
    <n v="0"/>
  </r>
  <r>
    <s v="640"/>
    <x v="32"/>
    <x v="2"/>
    <s v="OUTFLOWS"/>
    <s v="40"/>
    <s v="Public Works"/>
    <s v="80"/>
    <s v="Wastewater"/>
    <s v="015"/>
    <s v="Administration/Engineering"/>
    <s v="640.40.80.015-5100.03"/>
    <s v="Benefits Dental Insurance"/>
    <n v="-9000"/>
    <n v="-6000"/>
    <n v="-4613"/>
    <n v="-4613"/>
    <n v="0"/>
  </r>
  <r>
    <s v="640"/>
    <x v="32"/>
    <x v="2"/>
    <s v="OUTFLOWS"/>
    <s v="40"/>
    <s v="Public Works"/>
    <s v="80"/>
    <s v="Wastewater"/>
    <s v="015"/>
    <s v="Administration/Engineering"/>
    <s v="640.40.80.015-5100.04"/>
    <s v="Benefits Vision Insurance"/>
    <n v="-1000"/>
    <n v="-1000"/>
    <n v="-739"/>
    <n v="-739"/>
    <n v="0"/>
  </r>
  <r>
    <s v="640"/>
    <x v="32"/>
    <x v="2"/>
    <s v="OUTFLOWS"/>
    <s v="40"/>
    <s v="Public Works"/>
    <s v="80"/>
    <s v="Wastewater"/>
    <s v="015"/>
    <s v="Administration/Engineering"/>
    <s v="640.40.80.015-5100.05"/>
    <s v="Benefits Life Insurance"/>
    <n v="-1000"/>
    <n v="-1000"/>
    <n v="-627"/>
    <n v="-627"/>
    <n v="0"/>
  </r>
  <r>
    <s v="640"/>
    <x v="32"/>
    <x v="2"/>
    <s v="OUTFLOWS"/>
    <s v="40"/>
    <s v="Public Works"/>
    <s v="80"/>
    <s v="Wastewater"/>
    <s v="015"/>
    <s v="Administration/Engineering"/>
    <s v="640.40.80.015-5100.06"/>
    <s v="Benefits Worker's Comp"/>
    <n v="-25000"/>
    <n v="-25000"/>
    <n v="-24600"/>
    <n v="-32000"/>
    <n v="-7400"/>
  </r>
  <r>
    <s v="640"/>
    <x v="32"/>
    <x v="2"/>
    <s v="OUTFLOWS"/>
    <s v="40"/>
    <s v="Public Works"/>
    <s v="80"/>
    <s v="Wastewater"/>
    <s v="015"/>
    <s v="Administration/Engineering"/>
    <s v="640.40.80.015-5100.07"/>
    <s v="Benefits Long Term Disability"/>
    <n v="-4000"/>
    <n v="-2000"/>
    <n v="-3419"/>
    <n v="-3419"/>
    <n v="0"/>
  </r>
  <r>
    <s v="640"/>
    <x v="32"/>
    <x v="2"/>
    <s v="OUTFLOWS"/>
    <s v="40"/>
    <s v="Public Works"/>
    <s v="80"/>
    <s v="Wastewater"/>
    <s v="015"/>
    <s v="Administration/Engineering"/>
    <s v="640.40.80.015-5100.08"/>
    <s v="Benefits Deferred Compensation"/>
    <n v="0"/>
    <n v="-2000"/>
    <n v="-1247"/>
    <n v="-1247"/>
    <n v="0"/>
  </r>
  <r>
    <s v="640"/>
    <x v="32"/>
    <x v="2"/>
    <s v="OUTFLOWS"/>
    <s v="40"/>
    <s v="Public Works"/>
    <s v="80"/>
    <s v="Wastewater"/>
    <s v="015"/>
    <s v="Administration/Engineering"/>
    <s v="640.40.80.015-5100.09"/>
    <s v="Benefits Unemployment Insurance"/>
    <n v="-2000"/>
    <n v="-1100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100.10"/>
    <s v="Benefits Uniform Allowance"/>
    <n v="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100.11"/>
    <s v="Benefits Medicare"/>
    <n v="-12000"/>
    <n v="-8000"/>
    <n v="-5919"/>
    <n v="-5919"/>
    <n v="0"/>
  </r>
  <r>
    <s v="640"/>
    <x v="32"/>
    <x v="2"/>
    <s v="OUTFLOWS"/>
    <s v="40"/>
    <s v="Public Works"/>
    <s v="80"/>
    <s v="Wastewater"/>
    <s v="015"/>
    <s v="Administration/Engineering"/>
    <s v="640.40.80.015-5100.12"/>
    <s v="Benefits Annual Physical Exam"/>
    <n v="-1000"/>
    <n v="-1000"/>
    <n v="-1950"/>
    <n v="-1950"/>
    <n v="0"/>
  </r>
  <r>
    <s v="640"/>
    <x v="32"/>
    <x v="2"/>
    <s v="OUTFLOWS"/>
    <s v="40"/>
    <s v="Public Works"/>
    <s v="80"/>
    <s v="Wastewater"/>
    <s v="015"/>
    <s v="Administration/Engineering"/>
    <s v="640.40.80.015-5100.15"/>
    <s v="Benefits Cell Phone Allowance"/>
    <n v="-3000"/>
    <n v="-3000"/>
    <n v="-1800"/>
    <n v="-1800"/>
    <n v="0"/>
  </r>
  <r>
    <s v="640"/>
    <x v="32"/>
    <x v="2"/>
    <s v="OUTFLOWS"/>
    <s v="40"/>
    <s v="Public Works"/>
    <s v="80"/>
    <s v="Wastewater"/>
    <s v="015"/>
    <s v="Administration/Engineering"/>
    <s v="640.40.80.015-5100.17"/>
    <s v="Benefits Other Post Employment Benefits"/>
    <n v="-71000"/>
    <n v="-70000"/>
    <n v="-70500"/>
    <n v="-70500"/>
    <n v="0"/>
  </r>
  <r>
    <s v="640"/>
    <x v="32"/>
    <x v="2"/>
    <s v="OUTFLOWS"/>
    <s v="40"/>
    <s v="Public Works"/>
    <s v="80"/>
    <s v="Wastewater"/>
    <s v="015"/>
    <s v="Administration/Engineering"/>
    <s v="640.40.80.015-5100.98"/>
    <s v="Benefits GASB 75 Expense"/>
    <n v="-199000"/>
    <n v="0"/>
    <n v="0"/>
    <n v="0"/>
    <n v="0"/>
  </r>
  <r>
    <s v="640"/>
    <x v="32"/>
    <x v="2"/>
    <s v="OUTFLOWS"/>
    <s v="40"/>
    <s v="Public Works"/>
    <s v="80"/>
    <s v="Wastewater"/>
    <s v="015"/>
    <s v="Administration/Engineering"/>
    <s v="640.40.80.015-5100.99"/>
    <s v="Benefits Pension Expense"/>
    <n v="-63800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000.01"/>
    <s v="Professional Services General"/>
    <n v="-69000"/>
    <n v="-141000"/>
    <n v="-1992670"/>
    <n v="-1992670"/>
    <n v="0"/>
  </r>
  <r>
    <s v="640"/>
    <x v="32"/>
    <x v="3"/>
    <s v="OUTFLOWS"/>
    <s v="40"/>
    <s v="Public Works"/>
    <s v="80"/>
    <s v="Wastewater"/>
    <s v="015"/>
    <s v="Administration/Engineering"/>
    <s v="640.40.80.015-6000.09"/>
    <s v="Professional Services Uniform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000.10"/>
    <s v="Professional Services Consultant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000.12"/>
    <s v="Professional Services Contract Services"/>
    <n v="-27000"/>
    <n v="-27000"/>
    <n v="-32000"/>
    <n v="-32000"/>
    <n v="0"/>
  </r>
  <r>
    <s v="640"/>
    <x v="32"/>
    <x v="3"/>
    <s v="OUTFLOWS"/>
    <s v="40"/>
    <s v="Public Works"/>
    <s v="80"/>
    <s v="Wastewater"/>
    <s v="015"/>
    <s v="Administration/Engineering"/>
    <s v="640.40.80.015-6000.13"/>
    <s v="Professional Services Compliance Monitoring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000.14"/>
    <s v="Professional Services IW Pre Analysis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000.15"/>
    <s v="Professional Services Utility Statement Processing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000.18"/>
    <s v="Professional Services Legal"/>
    <n v="-2000"/>
    <n v="-2000"/>
    <n v="-50000"/>
    <n v="-50000"/>
    <n v="0"/>
  </r>
  <r>
    <s v="640"/>
    <x v="32"/>
    <x v="3"/>
    <s v="OUTFLOWS"/>
    <s v="40"/>
    <s v="Public Works"/>
    <s v="80"/>
    <s v="Wastewater"/>
    <s v="015"/>
    <s v="Administration/Engineering"/>
    <s v="640.40.80.015-6100.01"/>
    <s v="Utilities Electric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100.02"/>
    <s v="Utilities Telephone"/>
    <n v="-5000"/>
    <n v="-6000"/>
    <n v="-7500"/>
    <n v="-7500"/>
    <n v="0"/>
  </r>
  <r>
    <s v="640"/>
    <x v="32"/>
    <x v="3"/>
    <s v="OUTFLOWS"/>
    <s v="40"/>
    <s v="Public Works"/>
    <s v="80"/>
    <s v="Wastewater"/>
    <s v="015"/>
    <s v="Administration/Engineering"/>
    <s v="640.40.80.015-6100.03"/>
    <s v="Utilities Data Transmission / ISP"/>
    <n v="-16000"/>
    <n v="-19000"/>
    <n v="-20000"/>
    <n v="-20000"/>
    <n v="0"/>
  </r>
  <r>
    <s v="640"/>
    <x v="32"/>
    <x v="3"/>
    <s v="OUTFLOWS"/>
    <s v="40"/>
    <s v="Public Works"/>
    <s v="80"/>
    <s v="Wastewater"/>
    <s v="015"/>
    <s v="Administration/Engineering"/>
    <s v="640.40.80.015-6200.01"/>
    <s v="Supplies Office"/>
    <n v="-6000"/>
    <n v="-10000"/>
    <n v="-10000"/>
    <n v="-10000"/>
    <n v="0"/>
  </r>
  <r>
    <s v="640"/>
    <x v="32"/>
    <x v="3"/>
    <s v="OUTFLOWS"/>
    <s v="40"/>
    <s v="Public Works"/>
    <s v="80"/>
    <s v="Wastewater"/>
    <s v="015"/>
    <s v="Administration/Engineering"/>
    <s v="640.40.80.015-6200.02"/>
    <s v="Supplies Special Department"/>
    <n v="-5000"/>
    <n v="-3000"/>
    <n v="-6811"/>
    <n v="-6811"/>
    <n v="0"/>
  </r>
  <r>
    <s v="640"/>
    <x v="32"/>
    <x v="3"/>
    <s v="OUTFLOWS"/>
    <s v="40"/>
    <s v="Public Works"/>
    <s v="80"/>
    <s v="Wastewater"/>
    <s v="015"/>
    <s v="Administration/Engineering"/>
    <s v="640.40.80.015-6200.03"/>
    <s v="Supplies Copier Maintenance &amp; Supplies"/>
    <n v="-5000"/>
    <n v="-3000"/>
    <n v="-6000"/>
    <n v="-6000"/>
    <n v="0"/>
  </r>
  <r>
    <s v="640"/>
    <x v="32"/>
    <x v="3"/>
    <s v="OUTFLOWS"/>
    <s v="40"/>
    <s v="Public Works"/>
    <s v="80"/>
    <s v="Wastewater"/>
    <s v="015"/>
    <s v="Administration/Engineering"/>
    <s v="640.40.80.015-6200.04"/>
    <s v="Supplies Postage"/>
    <n v="-10000"/>
    <n v="-10000"/>
    <n v="-8500"/>
    <n v="-8500"/>
    <n v="0"/>
  </r>
  <r>
    <s v="640"/>
    <x v="32"/>
    <x v="3"/>
    <s v="OUTFLOWS"/>
    <s v="40"/>
    <s v="Public Works"/>
    <s v="80"/>
    <s v="Wastewater"/>
    <s v="015"/>
    <s v="Administration/Engineering"/>
    <s v="640.40.80.015-6200.09"/>
    <s v="Supplies Data Processing"/>
    <n v="-4000"/>
    <n v="-5000"/>
    <n v="-5200"/>
    <n v="-5200"/>
    <n v="0"/>
  </r>
  <r>
    <s v="640"/>
    <x v="32"/>
    <x v="3"/>
    <s v="OUTFLOWS"/>
    <s v="40"/>
    <s v="Public Works"/>
    <s v="80"/>
    <s v="Wastewater"/>
    <s v="015"/>
    <s v="Administration/Engineering"/>
    <s v="640.40.80.015-6280.11"/>
    <s v="Supplies-Public Works Custodial"/>
    <n v="-2000"/>
    <n v="-6000"/>
    <n v="-4000"/>
    <n v="-4000"/>
    <n v="0"/>
  </r>
  <r>
    <s v="640"/>
    <x v="32"/>
    <x v="3"/>
    <s v="OUTFLOWS"/>
    <s v="40"/>
    <s v="Public Works"/>
    <s v="80"/>
    <s v="Wastewater"/>
    <s v="015"/>
    <s v="Administration/Engineering"/>
    <s v="640.40.80.015-6280.13"/>
    <s v="Supplies-Public Works Laboratory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280.14"/>
    <s v="Supplies-Public Works Protective Clothing"/>
    <n v="0"/>
    <n v="0"/>
    <n v="-300"/>
    <n v="-300"/>
    <n v="0"/>
  </r>
  <r>
    <s v="640"/>
    <x v="32"/>
    <x v="3"/>
    <s v="OUTFLOWS"/>
    <s v="40"/>
    <s v="Public Works"/>
    <s v="80"/>
    <s v="Wastewater"/>
    <s v="015"/>
    <s v="Administration/Engineering"/>
    <s v="640.40.80.015-6280.40"/>
    <s v="Supplies-Public Works Support Department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300.01"/>
    <s v="Dues &amp; Subscriptions Memberships"/>
    <n v="-2000"/>
    <n v="-1000"/>
    <n v="-3500"/>
    <n v="-3500"/>
    <n v="0"/>
  </r>
  <r>
    <s v="640"/>
    <x v="32"/>
    <x v="3"/>
    <s v="OUTFLOWS"/>
    <s v="40"/>
    <s v="Public Works"/>
    <s v="80"/>
    <s v="Wastewater"/>
    <s v="015"/>
    <s v="Administration/Engineering"/>
    <s v="640.40.80.015-6300.02"/>
    <s v="Dues &amp; Subscriptions Publications"/>
    <n v="0"/>
    <n v="0"/>
    <n v="-200"/>
    <n v="-200"/>
    <n v="0"/>
  </r>
  <r>
    <s v="640"/>
    <x v="32"/>
    <x v="3"/>
    <s v="OUTFLOWS"/>
    <s v="40"/>
    <s v="Public Works"/>
    <s v="80"/>
    <s v="Wastewater"/>
    <s v="015"/>
    <s v="Administration/Engineering"/>
    <s v="640.40.80.015-6350.01"/>
    <s v="Maintenance Agreements &amp; Licenses License/Software Maintenance"/>
    <n v="-5000"/>
    <n v="-5000"/>
    <n v="-8000"/>
    <n v="-8000"/>
    <n v="0"/>
  </r>
  <r>
    <s v="640"/>
    <x v="32"/>
    <x v="3"/>
    <s v="OUTFLOWS"/>
    <s v="40"/>
    <s v="Public Works"/>
    <s v="80"/>
    <s v="Wastewater"/>
    <s v="015"/>
    <s v="Administration/Engineering"/>
    <s v="640.40.80.015-6350.02"/>
    <s v="Maintenance Agreements &amp; Licenses Hardware Maintenance"/>
    <n v="-1000"/>
    <n v="-1000"/>
    <n v="-1200"/>
    <n v="-1200"/>
    <n v="0"/>
  </r>
  <r>
    <s v="640"/>
    <x v="32"/>
    <x v="3"/>
    <s v="OUTFLOWS"/>
    <s v="40"/>
    <s v="Public Works"/>
    <s v="80"/>
    <s v="Wastewater"/>
    <s v="015"/>
    <s v="Administration/Engineering"/>
    <s v="640.40.80.015-6350.03"/>
    <s v="Maintenance Agreements &amp; Licenses Maintenance Agreements"/>
    <n v="0"/>
    <n v="0"/>
    <n v="-500"/>
    <n v="-500"/>
    <n v="0"/>
  </r>
  <r>
    <s v="640"/>
    <x v="32"/>
    <x v="3"/>
    <s v="OUTFLOWS"/>
    <s v="40"/>
    <s v="Public Works"/>
    <s v="80"/>
    <s v="Wastewater"/>
    <s v="015"/>
    <s v="Administration/Engineering"/>
    <s v="640.40.80.015-6375.07"/>
    <s v="Operating Fees Permit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375.10"/>
    <s v="Operating Fees Sludge Disposal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400.01"/>
    <s v="Repairs &amp; Maintenance Building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400.02"/>
    <s v="Repairs &amp; Maintenance Minor Equipment/Other"/>
    <n v="0"/>
    <n v="0"/>
    <n v="-2000"/>
    <n v="-2000"/>
    <n v="0"/>
  </r>
  <r>
    <s v="640"/>
    <x v="32"/>
    <x v="3"/>
    <s v="OUTFLOWS"/>
    <s v="40"/>
    <s v="Public Works"/>
    <s v="80"/>
    <s v="Wastewater"/>
    <s v="015"/>
    <s v="Administration/Engineering"/>
    <s v="640.40.80.015-6400.03"/>
    <s v="Repairs &amp; Maintenance Major Repair &amp; Contingency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400.05"/>
    <s v="Repairs &amp; Maintenance Vehicle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400.20"/>
    <s v="Repairs &amp; Maintenance Property Maintenance"/>
    <n v="-7000"/>
    <n v="-7000"/>
    <n v="-29000"/>
    <n v="-29000"/>
    <n v="0"/>
  </r>
  <r>
    <s v="640"/>
    <x v="32"/>
    <x v="3"/>
    <s v="OUTFLOWS"/>
    <s v="40"/>
    <s v="Public Works"/>
    <s v="80"/>
    <s v="Wastewater"/>
    <s v="015"/>
    <s v="Administration/Engineering"/>
    <s v="640.40.80.015-6500.01"/>
    <s v="Claims &amp; Insurance SIR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500.02"/>
    <s v="Claims &amp; Insurance Claim Settlement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500.04"/>
    <s v="Claims &amp; Insurance Insurance Premiums"/>
    <n v="-304000"/>
    <n v="-304000"/>
    <n v="-304200"/>
    <n v="-299000"/>
    <n v="5200"/>
  </r>
  <r>
    <s v="640"/>
    <x v="32"/>
    <x v="3"/>
    <s v="OUTFLOWS"/>
    <s v="40"/>
    <s v="Public Works"/>
    <s v="80"/>
    <s v="Wastewater"/>
    <s v="015"/>
    <s v="Administration/Engineering"/>
    <s v="640.40.80.015-6600.01"/>
    <s v="Administrative Expenses Meetings"/>
    <n v="0"/>
    <n v="0"/>
    <n v="-2000"/>
    <n v="-2000"/>
    <n v="0"/>
  </r>
  <r>
    <s v="640"/>
    <x v="32"/>
    <x v="3"/>
    <s v="OUTFLOWS"/>
    <s v="40"/>
    <s v="Public Works"/>
    <s v="80"/>
    <s v="Wastewater"/>
    <s v="015"/>
    <s v="Administration/Engineering"/>
    <s v="640.40.80.015-6600.03"/>
    <s v="Administrative Expenses Mileage Reimbursement"/>
    <n v="0"/>
    <n v="0"/>
    <n v="-500"/>
    <n v="-500"/>
    <n v="0"/>
  </r>
  <r>
    <s v="640"/>
    <x v="32"/>
    <x v="3"/>
    <s v="OUTFLOWS"/>
    <s v="40"/>
    <s v="Public Works"/>
    <s v="80"/>
    <s v="Wastewater"/>
    <s v="015"/>
    <s v="Administration/Engineering"/>
    <s v="640.40.80.015-6600.04"/>
    <s v="Administrative Expenses Training/Conferences"/>
    <n v="0"/>
    <n v="-1000"/>
    <n v="-3500"/>
    <n v="-3500"/>
    <n v="0"/>
  </r>
  <r>
    <s v="640"/>
    <x v="32"/>
    <x v="3"/>
    <s v="OUTFLOWS"/>
    <s v="40"/>
    <s v="Public Works"/>
    <s v="80"/>
    <s v="Wastewater"/>
    <s v="015"/>
    <s v="Administration/Engineering"/>
    <s v="640.40.80.015-6600.05"/>
    <s v="Administrative Expenses Public/Legal Advertisement"/>
    <n v="0"/>
    <n v="0"/>
    <n v="-150"/>
    <n v="-150"/>
    <n v="0"/>
  </r>
  <r>
    <s v="640"/>
    <x v="32"/>
    <x v="3"/>
    <s v="OUTFLOWS"/>
    <s v="40"/>
    <s v="Public Works"/>
    <s v="80"/>
    <s v="Wastewater"/>
    <s v="015"/>
    <s v="Administration/Engineering"/>
    <s v="640.40.80.015-6600.06"/>
    <s v="Administrative Expenses Property/Building Rental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600.07"/>
    <s v="Administrative Expenses Employee Recruitment"/>
    <n v="-1000"/>
    <n v="0"/>
    <n v="-2000"/>
    <n v="-2000"/>
    <n v="0"/>
  </r>
  <r>
    <s v="640"/>
    <x v="32"/>
    <x v="3"/>
    <s v="OUTFLOWS"/>
    <s v="40"/>
    <s v="Public Works"/>
    <s v="80"/>
    <s v="Wastewater"/>
    <s v="015"/>
    <s v="Administration/Engineering"/>
    <s v="640.40.80.015-6600.16"/>
    <s v="Administrative Expenses Property Tax Assessments"/>
    <n v="-75000"/>
    <n v="-89000"/>
    <n v="-90000"/>
    <n v="-90000"/>
    <n v="0"/>
  </r>
  <r>
    <s v="640"/>
    <x v="32"/>
    <x v="3"/>
    <s v="OUTFLOWS"/>
    <s v="40"/>
    <s v="Public Works"/>
    <s v="80"/>
    <s v="Wastewater"/>
    <s v="015"/>
    <s v="Administration/Engineering"/>
    <s v="640.40.80.015-6600.25"/>
    <s v="Administrative Expenses Support Services-Indirect Labor"/>
    <n v="-1358000"/>
    <n v="-1358000"/>
    <n v="-1357980"/>
    <n v="-1357980"/>
    <n v="0"/>
  </r>
  <r>
    <s v="640"/>
    <x v="32"/>
    <x v="3"/>
    <s v="OUTFLOWS"/>
    <s v="40"/>
    <s v="Public Works"/>
    <s v="80"/>
    <s v="Wastewater"/>
    <s v="015"/>
    <s v="Administration/Engineering"/>
    <s v="640.40.80.015-6600.26"/>
    <s v="Administrative Expenses Support Services-IT"/>
    <n v="-135000"/>
    <n v="-135000"/>
    <n v="-135050"/>
    <n v="-135050"/>
    <n v="0"/>
  </r>
  <r>
    <s v="640"/>
    <x v="32"/>
    <x v="3"/>
    <s v="OUTFLOWS"/>
    <s v="40"/>
    <s v="Public Works"/>
    <s v="80"/>
    <s v="Wastewater"/>
    <s v="015"/>
    <s v="Administration/Engineering"/>
    <s v="640.40.80.015-6600.28"/>
    <s v="Administrative Expenses Equipment Fund Contribution"/>
    <n v="0"/>
    <n v="0"/>
    <n v="0"/>
    <n v="0"/>
    <n v="0"/>
  </r>
  <r>
    <s v="640"/>
    <x v="32"/>
    <x v="3"/>
    <s v="OUTFLOWS"/>
    <s v="40"/>
    <s v="Public Works"/>
    <s v="80"/>
    <s v="Wastewater"/>
    <s v="015"/>
    <s v="Administration/Engineering"/>
    <s v="640.40.80.015-6600.32"/>
    <s v="Administrative Expenses Vehicle Fund Contribution"/>
    <n v="-49000"/>
    <n v="-49000"/>
    <n v="-49800"/>
    <n v="-96000"/>
    <n v="-46200"/>
  </r>
  <r>
    <s v="640"/>
    <x v="32"/>
    <x v="3"/>
    <s v="OUTFLOWS"/>
    <s v="40"/>
    <s v="Public Works"/>
    <s v="80"/>
    <s v="Wastewater"/>
    <s v="015"/>
    <s v="Administration/Engineering"/>
    <s v="640.40.80.015-6600.36"/>
    <s v="Administrative Expenses IT Fund Contribution"/>
    <n v="-138000"/>
    <n v="-138000"/>
    <n v="-137940"/>
    <n v="-317000"/>
    <n v="-179060"/>
  </r>
  <r>
    <s v="640"/>
    <x v="32"/>
    <x v="1"/>
    <s v="OUTFLOWS"/>
    <s v="40"/>
    <s v="Public Works"/>
    <s v="80"/>
    <s v="Wastewater"/>
    <s v="015"/>
    <s v="Administration/Engineering"/>
    <s v="640.40.80.015-9887.01"/>
    <s v="Bad Debt Expense Service Fees"/>
    <n v="-198000"/>
    <n v="0"/>
    <n v="0"/>
    <n v="0"/>
    <n v="0"/>
  </r>
  <r>
    <s v="640"/>
    <x v="32"/>
    <x v="1"/>
    <s v="OUTFLOWS"/>
    <s v="40"/>
    <s v="Public Works"/>
    <s v="80"/>
    <s v="Wastewater"/>
    <s v="015"/>
    <s v="Administration/Engineering"/>
    <s v="640.40.80.015-9887.02"/>
    <s v="Bad Debt Expense Penalties"/>
    <n v="-3000"/>
    <n v="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000.01"/>
    <s v="Salaries Regular"/>
    <n v="-208000"/>
    <n v="-178000"/>
    <n v="-438720"/>
    <n v="-438720"/>
    <n v="0"/>
  </r>
  <r>
    <s v="640"/>
    <x v="32"/>
    <x v="2"/>
    <s v="OUTFLOWS"/>
    <s v="40"/>
    <s v="Public Works"/>
    <s v="80"/>
    <s v="Wastewater"/>
    <s v="560"/>
    <s v="Regulatory"/>
    <s v="640.40.80.560-5000.02"/>
    <s v="Salaries Part Time"/>
    <n v="0"/>
    <n v="0"/>
    <n v="-15000"/>
    <n v="-15000"/>
    <n v="0"/>
  </r>
  <r>
    <s v="640"/>
    <x v="32"/>
    <x v="2"/>
    <s v="OUTFLOWS"/>
    <s v="40"/>
    <s v="Public Works"/>
    <s v="80"/>
    <s v="Wastewater"/>
    <s v="560"/>
    <s v="Regulatory"/>
    <s v="640.40.80.560-5000.03"/>
    <s v="Salaries Overtime"/>
    <n v="-5000"/>
    <n v="-8000"/>
    <n v="-7500"/>
    <n v="-7500"/>
    <n v="0"/>
  </r>
  <r>
    <s v="640"/>
    <x v="32"/>
    <x v="2"/>
    <s v="OUTFLOWS"/>
    <s v="40"/>
    <s v="Public Works"/>
    <s v="80"/>
    <s v="Wastewater"/>
    <s v="560"/>
    <s v="Regulatory"/>
    <s v="640.40.80.560-5000.04"/>
    <s v="Salaries Holiday Pay"/>
    <n v="-1000"/>
    <n v="-2000"/>
    <n v="-4000"/>
    <n v="-4000"/>
    <n v="0"/>
  </r>
  <r>
    <s v="640"/>
    <x v="32"/>
    <x v="2"/>
    <s v="OUTFLOWS"/>
    <s v="40"/>
    <s v="Public Works"/>
    <s v="80"/>
    <s v="Wastewater"/>
    <s v="560"/>
    <s v="Regulatory"/>
    <s v="640.40.80.560-5000.06"/>
    <s v="Salaries Out of Class"/>
    <n v="0"/>
    <n v="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000.07"/>
    <s v="Salaries Admin Leave Pay"/>
    <n v="-2000"/>
    <n v="0"/>
    <n v="-3087"/>
    <n v="-3087"/>
    <n v="0"/>
  </r>
  <r>
    <s v="640"/>
    <x v="32"/>
    <x v="2"/>
    <s v="OUTFLOWS"/>
    <s v="40"/>
    <s v="Public Works"/>
    <s v="80"/>
    <s v="Wastewater"/>
    <s v="560"/>
    <s v="Regulatory"/>
    <s v="640.40.80.560-5000.08"/>
    <s v="Salaries Longevity Pay"/>
    <n v="-2000"/>
    <n v="-2000"/>
    <n v="-3990"/>
    <n v="-3990"/>
    <n v="0"/>
  </r>
  <r>
    <s v="640"/>
    <x v="32"/>
    <x v="2"/>
    <s v="OUTFLOWS"/>
    <s v="40"/>
    <s v="Public Works"/>
    <s v="80"/>
    <s v="Wastewater"/>
    <s v="560"/>
    <s v="Regulatory"/>
    <s v="640.40.80.560-5000.10"/>
    <s v="Salaries Furloughs"/>
    <n v="0"/>
    <n v="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000.11"/>
    <s v="Salaries Worker's Comp"/>
    <n v="0"/>
    <n v="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000.12"/>
    <s v="Salaries Compensated Absences"/>
    <n v="0"/>
    <n v="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100.00"/>
    <s v="Benefits PERS Pool Liability"/>
    <n v="-34000"/>
    <n v="-36000"/>
    <n v="-44611"/>
    <n v="-44000"/>
    <n v="611"/>
  </r>
  <r>
    <s v="640"/>
    <x v="32"/>
    <x v="2"/>
    <s v="OUTFLOWS"/>
    <s v="40"/>
    <s v="Public Works"/>
    <s v="80"/>
    <s v="Wastewater"/>
    <s v="560"/>
    <s v="Regulatory"/>
    <s v="640.40.80.560-5100.01"/>
    <s v="Benefits Retirement"/>
    <n v="-18000"/>
    <n v="-20000"/>
    <n v="-42014"/>
    <n v="-22000"/>
    <n v="20014"/>
  </r>
  <r>
    <s v="640"/>
    <x v="32"/>
    <x v="2"/>
    <s v="OUTFLOWS"/>
    <s v="40"/>
    <s v="Public Works"/>
    <s v="80"/>
    <s v="Wastewater"/>
    <s v="560"/>
    <s v="Regulatory"/>
    <s v="640.40.80.560-5100.02"/>
    <s v="Benefits Health Insurance"/>
    <n v="-20000"/>
    <n v="-17000"/>
    <n v="-74126"/>
    <n v="-30000"/>
    <n v="44126"/>
  </r>
  <r>
    <s v="640"/>
    <x v="32"/>
    <x v="2"/>
    <s v="OUTFLOWS"/>
    <s v="40"/>
    <s v="Public Works"/>
    <s v="80"/>
    <s v="Wastewater"/>
    <s v="560"/>
    <s v="Regulatory"/>
    <s v="640.40.80.560-5100.03"/>
    <s v="Benefits Dental Insurance"/>
    <n v="-3000"/>
    <n v="-3000"/>
    <n v="-6511"/>
    <n v="-6511"/>
    <n v="0"/>
  </r>
  <r>
    <s v="640"/>
    <x v="32"/>
    <x v="2"/>
    <s v="OUTFLOWS"/>
    <s v="40"/>
    <s v="Public Works"/>
    <s v="80"/>
    <s v="Wastewater"/>
    <s v="560"/>
    <s v="Regulatory"/>
    <s v="640.40.80.560-5100.04"/>
    <s v="Benefits Vision Insurance"/>
    <n v="0"/>
    <n v="0"/>
    <n v="-1061"/>
    <n v="-1061"/>
    <n v="0"/>
  </r>
  <r>
    <s v="640"/>
    <x v="32"/>
    <x v="2"/>
    <s v="OUTFLOWS"/>
    <s v="40"/>
    <s v="Public Works"/>
    <s v="80"/>
    <s v="Wastewater"/>
    <s v="560"/>
    <s v="Regulatory"/>
    <s v="640.40.80.560-5100.05"/>
    <s v="Benefits Life Insurance"/>
    <n v="0"/>
    <n v="0"/>
    <n v="-104"/>
    <n v="-104"/>
    <n v="0"/>
  </r>
  <r>
    <s v="640"/>
    <x v="32"/>
    <x v="2"/>
    <s v="OUTFLOWS"/>
    <s v="40"/>
    <s v="Public Works"/>
    <s v="80"/>
    <s v="Wastewater"/>
    <s v="560"/>
    <s v="Regulatory"/>
    <s v="640.40.80.560-5100.06"/>
    <s v="Benefits Worker's Comp"/>
    <n v="-7000"/>
    <n v="-7000"/>
    <n v="-7200"/>
    <n v="-9000"/>
    <n v="-1800"/>
  </r>
  <r>
    <s v="640"/>
    <x v="32"/>
    <x v="2"/>
    <s v="OUTFLOWS"/>
    <s v="40"/>
    <s v="Public Works"/>
    <s v="80"/>
    <s v="Wastewater"/>
    <s v="560"/>
    <s v="Regulatory"/>
    <s v="640.40.80.560-5100.07"/>
    <s v="Benefits Long Term Disability"/>
    <n v="-1000"/>
    <n v="-1000"/>
    <n v="-2324"/>
    <n v="-2324"/>
    <n v="0"/>
  </r>
  <r>
    <s v="640"/>
    <x v="32"/>
    <x v="2"/>
    <s v="OUTFLOWS"/>
    <s v="40"/>
    <s v="Public Works"/>
    <s v="80"/>
    <s v="Wastewater"/>
    <s v="560"/>
    <s v="Regulatory"/>
    <s v="640.40.80.560-5100.08"/>
    <s v="Benefits Deferred Compensation"/>
    <n v="-9000"/>
    <n v="-8000"/>
    <n v="-5795"/>
    <n v="-5795"/>
    <n v="0"/>
  </r>
  <r>
    <s v="640"/>
    <x v="32"/>
    <x v="2"/>
    <s v="OUTFLOWS"/>
    <s v="40"/>
    <s v="Public Works"/>
    <s v="80"/>
    <s v="Wastewater"/>
    <s v="560"/>
    <s v="Regulatory"/>
    <s v="640.40.80.560-5100.09"/>
    <s v="Benefits Unemployment Insurance"/>
    <n v="0"/>
    <n v="-100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100.10"/>
    <s v="Benefits Uniform Allowance"/>
    <n v="-1000"/>
    <n v="-1000"/>
    <n v="-270"/>
    <n v="-270"/>
    <n v="0"/>
  </r>
  <r>
    <s v="640"/>
    <x v="32"/>
    <x v="2"/>
    <s v="OUTFLOWS"/>
    <s v="40"/>
    <s v="Public Works"/>
    <s v="80"/>
    <s v="Wastewater"/>
    <s v="560"/>
    <s v="Regulatory"/>
    <s v="640.40.80.560-5100.11"/>
    <s v="Benefits Medicare"/>
    <n v="-3000"/>
    <n v="-3000"/>
    <n v="-6555"/>
    <n v="-6555"/>
    <n v="0"/>
  </r>
  <r>
    <s v="640"/>
    <x v="32"/>
    <x v="2"/>
    <s v="OUTFLOWS"/>
    <s v="40"/>
    <s v="Public Works"/>
    <s v="80"/>
    <s v="Wastewater"/>
    <s v="560"/>
    <s v="Regulatory"/>
    <s v="640.40.80.560-5100.12"/>
    <s v="Benefits Annual Physical Exam"/>
    <n v="0"/>
    <n v="0"/>
    <n v="0"/>
    <n v="0"/>
    <n v="0"/>
  </r>
  <r>
    <s v="640"/>
    <x v="32"/>
    <x v="2"/>
    <s v="OUTFLOWS"/>
    <s v="40"/>
    <s v="Public Works"/>
    <s v="80"/>
    <s v="Wastewater"/>
    <s v="560"/>
    <s v="Regulatory"/>
    <s v="640.40.80.560-5100.15"/>
    <s v="Benefits Cell Phone Allowance"/>
    <n v="0"/>
    <n v="0"/>
    <n v="0"/>
    <n v="0"/>
    <n v="0"/>
  </r>
  <r>
    <s v="640"/>
    <x v="32"/>
    <x v="3"/>
    <s v="OUTFLOWS"/>
    <s v="40"/>
    <s v="Public Works"/>
    <s v="80"/>
    <s v="Wastewater"/>
    <s v="560"/>
    <s v="Regulatory"/>
    <s v="640.40.80.560-6000.01"/>
    <s v="Professional Services General"/>
    <n v="-10000"/>
    <n v="-6000"/>
    <n v="-50000"/>
    <n v="-50000"/>
    <n v="0"/>
  </r>
  <r>
    <s v="640"/>
    <x v="32"/>
    <x v="3"/>
    <s v="OUTFLOWS"/>
    <s v="40"/>
    <s v="Public Works"/>
    <s v="80"/>
    <s v="Wastewater"/>
    <s v="560"/>
    <s v="Regulatory"/>
    <s v="640.40.80.560-6000.13"/>
    <s v="Professional Services Compliance Monitoring"/>
    <n v="-67000"/>
    <n v="-63000"/>
    <n v="-199820"/>
    <n v="-199820"/>
    <n v="0"/>
  </r>
  <r>
    <s v="640"/>
    <x v="32"/>
    <x v="3"/>
    <s v="OUTFLOWS"/>
    <s v="40"/>
    <s v="Public Works"/>
    <s v="80"/>
    <s v="Wastewater"/>
    <s v="560"/>
    <s v="Regulatory"/>
    <s v="640.40.80.560-6000.14"/>
    <s v="Professional Services IW Pre Analysis"/>
    <n v="0"/>
    <n v="-1000"/>
    <n v="-13695"/>
    <n v="-13695"/>
    <n v="0"/>
  </r>
  <r>
    <s v="640"/>
    <x v="32"/>
    <x v="3"/>
    <s v="OUTFLOWS"/>
    <s v="40"/>
    <s v="Public Works"/>
    <s v="80"/>
    <s v="Wastewater"/>
    <s v="560"/>
    <s v="Regulatory"/>
    <s v="640.40.80.560-6000.18"/>
    <s v="Professional Services Legal"/>
    <n v="0"/>
    <n v="0"/>
    <n v="-50000"/>
    <n v="-50000"/>
    <n v="0"/>
  </r>
  <r>
    <s v="640"/>
    <x v="32"/>
    <x v="3"/>
    <s v="OUTFLOWS"/>
    <s v="40"/>
    <s v="Public Works"/>
    <s v="80"/>
    <s v="Wastewater"/>
    <s v="560"/>
    <s v="Regulatory"/>
    <s v="640.40.80.560-6200.02"/>
    <s v="Supplies Special Department"/>
    <n v="0"/>
    <n v="0"/>
    <n v="-1500"/>
    <n v="-1500"/>
    <n v="0"/>
  </r>
  <r>
    <s v="640"/>
    <x v="32"/>
    <x v="3"/>
    <s v="OUTFLOWS"/>
    <s v="40"/>
    <s v="Public Works"/>
    <s v="80"/>
    <s v="Wastewater"/>
    <s v="560"/>
    <s v="Regulatory"/>
    <s v="640.40.80.560-6280.39"/>
    <s v="Supplies-Public Works Industrial Waste Pretreatment"/>
    <n v="4000"/>
    <n v="0"/>
    <n v="-6794"/>
    <n v="-6794"/>
    <n v="0"/>
  </r>
  <r>
    <s v="640"/>
    <x v="32"/>
    <x v="3"/>
    <s v="OUTFLOWS"/>
    <s v="40"/>
    <s v="Public Works"/>
    <s v="80"/>
    <s v="Wastewater"/>
    <s v="560"/>
    <s v="Regulatory"/>
    <s v="640.40.80.560-6300.01"/>
    <s v="Dues &amp; Subscriptions Memberships"/>
    <n v="-28000"/>
    <n v="-47000"/>
    <n v="-70900"/>
    <n v="-75000"/>
    <n v="-4100"/>
  </r>
  <r>
    <s v="640"/>
    <x v="32"/>
    <x v="3"/>
    <s v="OUTFLOWS"/>
    <s v="40"/>
    <s v="Public Works"/>
    <s v="80"/>
    <s v="Wastewater"/>
    <s v="560"/>
    <s v="Regulatory"/>
    <s v="640.40.80.560-6300.02"/>
    <s v="Dues &amp; Subscriptions Publications"/>
    <n v="0"/>
    <n v="0"/>
    <n v="-3000"/>
    <n v="-3000"/>
    <n v="0"/>
  </r>
  <r>
    <s v="640"/>
    <x v="32"/>
    <x v="3"/>
    <s v="OUTFLOWS"/>
    <s v="40"/>
    <s v="Public Works"/>
    <s v="80"/>
    <s v="Wastewater"/>
    <s v="560"/>
    <s v="Regulatory"/>
    <s v="640.40.80.560-6375.02"/>
    <s v="Operating Fees NPDES Permit Compliance"/>
    <n v="-31000"/>
    <n v="-9000"/>
    <n v="0"/>
    <n v="0"/>
    <n v="0"/>
  </r>
  <r>
    <s v="640"/>
    <x v="32"/>
    <x v="3"/>
    <s v="OUTFLOWS"/>
    <s v="40"/>
    <s v="Public Works"/>
    <s v="80"/>
    <s v="Wastewater"/>
    <s v="560"/>
    <s v="Regulatory"/>
    <s v="640.40.80.560-6375.04"/>
    <s v="Operating Fees Operating Permits"/>
    <n v="-14000"/>
    <n v="-13000"/>
    <n v="-20000"/>
    <n v="-20000"/>
    <n v="0"/>
  </r>
  <r>
    <s v="640"/>
    <x v="32"/>
    <x v="3"/>
    <s v="OUTFLOWS"/>
    <s v="40"/>
    <s v="Public Works"/>
    <s v="80"/>
    <s v="Wastewater"/>
    <s v="560"/>
    <s v="Regulatory"/>
    <s v="640.40.80.560-6375.05"/>
    <s v="Operating Fees Annual Waste Discharger"/>
    <n v="-73000"/>
    <n v="-78000"/>
    <n v="-100000"/>
    <n v="-100000"/>
    <n v="0"/>
  </r>
  <r>
    <s v="640"/>
    <x v="32"/>
    <x v="3"/>
    <s v="OUTFLOWS"/>
    <s v="40"/>
    <s v="Public Works"/>
    <s v="80"/>
    <s v="Wastewater"/>
    <s v="560"/>
    <s v="Regulatory"/>
    <s v="640.40.80.560-6375.10"/>
    <s v="Operating Fees Sludge Disposal"/>
    <n v="0"/>
    <n v="0"/>
    <n v="0"/>
    <n v="0"/>
    <n v="0"/>
  </r>
  <r>
    <s v="640"/>
    <x v="32"/>
    <x v="3"/>
    <s v="OUTFLOWS"/>
    <s v="40"/>
    <s v="Public Works"/>
    <s v="80"/>
    <s v="Wastewater"/>
    <s v="560"/>
    <s v="Regulatory"/>
    <s v="640.40.80.560-6375.20"/>
    <s v="Operating Fees Fines and Penalties"/>
    <n v="-15000"/>
    <n v="-4000"/>
    <n v="-100000"/>
    <n v="-100000"/>
    <n v="0"/>
  </r>
  <r>
    <s v="640"/>
    <x v="32"/>
    <x v="3"/>
    <s v="OUTFLOWS"/>
    <s v="40"/>
    <s v="Public Works"/>
    <s v="80"/>
    <s v="Wastewater"/>
    <s v="560"/>
    <s v="Regulatory"/>
    <s v="640.40.80.560-6600.05"/>
    <s v="Administrative Expenses Public/Legal Advertisement"/>
    <n v="0"/>
    <n v="0"/>
    <n v="-100"/>
    <n v="-100"/>
    <n v="0"/>
  </r>
  <r>
    <s v="640"/>
    <x v="32"/>
    <x v="3"/>
    <s v="OUTFLOWS"/>
    <s v="40"/>
    <s v="Public Works"/>
    <s v="80"/>
    <s v="Wastewater"/>
    <s v="560"/>
    <s v="Regulatory"/>
    <s v="640.40.80.560-6600.04"/>
    <s v="Administrative Expenses Training/Conferences"/>
    <n v="0"/>
    <n v="0"/>
    <n v="-6000"/>
    <n v="-6000"/>
    <n v="0"/>
  </r>
  <r>
    <s v="640"/>
    <x v="32"/>
    <x v="2"/>
    <s v="OUTFLOWS"/>
    <s v="40"/>
    <s v="Public Works"/>
    <s v="80"/>
    <s v="Wastewater"/>
    <s v="640"/>
    <s v="Treatment"/>
    <s v="640.40.80.640-5000.01"/>
    <s v="Salaries Regular"/>
    <n v="-678000"/>
    <n v="-658000"/>
    <n v="-702246"/>
    <n v="-702246"/>
    <n v="0"/>
  </r>
  <r>
    <s v="640"/>
    <x v="32"/>
    <x v="2"/>
    <s v="OUTFLOWS"/>
    <s v="40"/>
    <s v="Public Works"/>
    <s v="80"/>
    <s v="Wastewater"/>
    <s v="640"/>
    <s v="Treatment"/>
    <s v="640.40.80.640-5000.02"/>
    <s v="Salaries Part Time"/>
    <n v="-4000"/>
    <n v="0"/>
    <n v="-18628"/>
    <n v="-18628"/>
    <n v="0"/>
  </r>
  <r>
    <s v="640"/>
    <x v="32"/>
    <x v="2"/>
    <s v="OUTFLOWS"/>
    <s v="40"/>
    <s v="Public Works"/>
    <s v="80"/>
    <s v="Wastewater"/>
    <s v="640"/>
    <s v="Treatment"/>
    <s v="640.40.80.640-5000.03"/>
    <s v="Salaries Overtime"/>
    <n v="-45000"/>
    <n v="-55000"/>
    <n v="-50000"/>
    <n v="-50000"/>
    <n v="0"/>
  </r>
  <r>
    <s v="640"/>
    <x v="32"/>
    <x v="2"/>
    <s v="OUTFLOWS"/>
    <s v="40"/>
    <s v="Public Works"/>
    <s v="80"/>
    <s v="Wastewater"/>
    <s v="640"/>
    <s v="Treatment"/>
    <s v="640.40.80.640-5000.04"/>
    <s v="Salaries Holiday Pay"/>
    <n v="-6000"/>
    <n v="-6000"/>
    <n v="-10000"/>
    <n v="-10000"/>
    <n v="0"/>
  </r>
  <r>
    <s v="640"/>
    <x v="32"/>
    <x v="2"/>
    <s v="OUTFLOWS"/>
    <s v="40"/>
    <s v="Public Works"/>
    <s v="80"/>
    <s v="Wastewater"/>
    <s v="640"/>
    <s v="Treatment"/>
    <s v="640.40.80.640-5000.06"/>
    <s v="Salaries Out of Class"/>
    <n v="0"/>
    <n v="0"/>
    <n v="-5000"/>
    <n v="-5000"/>
    <n v="0"/>
  </r>
  <r>
    <s v="640"/>
    <x v="32"/>
    <x v="2"/>
    <s v="OUTFLOWS"/>
    <s v="40"/>
    <s v="Public Works"/>
    <s v="80"/>
    <s v="Wastewater"/>
    <s v="640"/>
    <s v="Treatment"/>
    <s v="640.40.80.640-5000.07"/>
    <s v="Salaries Admin Leave Pay"/>
    <n v="0"/>
    <n v="0"/>
    <n v="-113"/>
    <n v="-113"/>
    <n v="0"/>
  </r>
  <r>
    <s v="640"/>
    <x v="32"/>
    <x v="2"/>
    <s v="OUTFLOWS"/>
    <s v="40"/>
    <s v="Public Works"/>
    <s v="80"/>
    <s v="Wastewater"/>
    <s v="640"/>
    <s v="Treatment"/>
    <s v="640.40.80.640-5000.08"/>
    <s v="Salaries Longevity Pay"/>
    <n v="-7000"/>
    <n v="-7000"/>
    <n v="-8970"/>
    <n v="-8970"/>
    <n v="0"/>
  </r>
  <r>
    <s v="640"/>
    <x v="32"/>
    <x v="2"/>
    <s v="OUTFLOWS"/>
    <s v="40"/>
    <s v="Public Works"/>
    <s v="80"/>
    <s v="Wastewater"/>
    <s v="640"/>
    <s v="Treatment"/>
    <s v="640.40.80.640-5000.10"/>
    <s v="Salaries Furloughs"/>
    <n v="0"/>
    <n v="0"/>
    <n v="0"/>
    <n v="0"/>
    <n v="0"/>
  </r>
  <r>
    <s v="640"/>
    <x v="32"/>
    <x v="2"/>
    <s v="OUTFLOWS"/>
    <s v="40"/>
    <s v="Public Works"/>
    <s v="80"/>
    <s v="Wastewater"/>
    <s v="640"/>
    <s v="Treatment"/>
    <s v="640.40.80.640-5000.11"/>
    <s v="Salaries Worker's Comp"/>
    <n v="0"/>
    <n v="0"/>
    <n v="0"/>
    <n v="0"/>
    <n v="0"/>
  </r>
  <r>
    <s v="640"/>
    <x v="32"/>
    <x v="2"/>
    <s v="OUTFLOWS"/>
    <s v="40"/>
    <s v="Public Works"/>
    <s v="80"/>
    <s v="Wastewater"/>
    <s v="640"/>
    <s v="Treatment"/>
    <s v="640.40.80.640-5000.12"/>
    <s v="Salaries Compensated Absences"/>
    <n v="0"/>
    <n v="0"/>
    <n v="0"/>
    <n v="0"/>
    <n v="0"/>
  </r>
  <r>
    <s v="640"/>
    <x v="32"/>
    <x v="2"/>
    <s v="OUTFLOWS"/>
    <s v="40"/>
    <s v="Public Works"/>
    <s v="80"/>
    <s v="Wastewater"/>
    <s v="640"/>
    <s v="Treatment"/>
    <s v="640.40.80.640-5100.00"/>
    <s v="Benefits PERS Pool Liability"/>
    <n v="-139000"/>
    <n v="-137000"/>
    <n v="-166703"/>
    <n v="-176000"/>
    <n v="-9297"/>
  </r>
  <r>
    <s v="640"/>
    <x v="32"/>
    <x v="2"/>
    <s v="OUTFLOWS"/>
    <s v="40"/>
    <s v="Public Works"/>
    <s v="80"/>
    <s v="Wastewater"/>
    <s v="640"/>
    <s v="Treatment"/>
    <s v="640.40.80.640-5100.01"/>
    <s v="Benefits Retirement"/>
    <n v="-76000"/>
    <n v="-76000"/>
    <n v="-82920"/>
    <n v="-82920"/>
    <n v="0"/>
  </r>
  <r>
    <s v="640"/>
    <x v="32"/>
    <x v="2"/>
    <s v="OUTFLOWS"/>
    <s v="40"/>
    <s v="Public Works"/>
    <s v="80"/>
    <s v="Wastewater"/>
    <s v="640"/>
    <s v="Treatment"/>
    <s v="640.40.80.640-5100.02"/>
    <s v="Benefits Health Insurance"/>
    <n v="-156000"/>
    <n v="-135000"/>
    <n v="-157401"/>
    <n v="-157401"/>
    <n v="0"/>
  </r>
  <r>
    <s v="640"/>
    <x v="32"/>
    <x v="2"/>
    <s v="OUTFLOWS"/>
    <s v="40"/>
    <s v="Public Works"/>
    <s v="80"/>
    <s v="Wastewater"/>
    <s v="640"/>
    <s v="Treatment"/>
    <s v="640.40.80.640-5100.03"/>
    <s v="Benefits Dental Insurance"/>
    <n v="-12000"/>
    <n v="-10000"/>
    <n v="-10850"/>
    <n v="-10850"/>
    <n v="0"/>
  </r>
  <r>
    <s v="640"/>
    <x v="32"/>
    <x v="2"/>
    <s v="OUTFLOWS"/>
    <s v="40"/>
    <s v="Public Works"/>
    <s v="80"/>
    <s v="Wastewater"/>
    <s v="640"/>
    <s v="Treatment"/>
    <s v="640.40.80.640-5100.04"/>
    <s v="Benefits Vision Insurance"/>
    <n v="-2000"/>
    <n v="-2000"/>
    <n v="-1753"/>
    <n v="-1753"/>
    <n v="0"/>
  </r>
  <r>
    <s v="640"/>
    <x v="32"/>
    <x v="2"/>
    <s v="OUTFLOWS"/>
    <s v="40"/>
    <s v="Public Works"/>
    <s v="80"/>
    <s v="Wastewater"/>
    <s v="640"/>
    <s v="Treatment"/>
    <s v="640.40.80.640-5100.05"/>
    <s v="Benefits Life Insurance"/>
    <n v="-1000"/>
    <n v="-1000"/>
    <n v="-668"/>
    <n v="-668"/>
    <n v="0"/>
  </r>
  <r>
    <s v="640"/>
    <x v="32"/>
    <x v="2"/>
    <s v="OUTFLOWS"/>
    <s v="40"/>
    <s v="Public Works"/>
    <s v="80"/>
    <s v="Wastewater"/>
    <s v="640"/>
    <s v="Treatment"/>
    <s v="640.40.80.640-5100.06"/>
    <s v="Benefits Worker's Comp"/>
    <n v="-24000"/>
    <n v="-24000"/>
    <n v="-24600"/>
    <n v="-32000"/>
    <n v="-7400"/>
  </r>
  <r>
    <s v="640"/>
    <x v="32"/>
    <x v="2"/>
    <s v="OUTFLOWS"/>
    <s v="40"/>
    <s v="Public Works"/>
    <s v="80"/>
    <s v="Wastewater"/>
    <s v="640"/>
    <s v="Treatment"/>
    <s v="640.40.80.640-5100.07"/>
    <s v="Benefits Long Term Disability"/>
    <n v="-3000"/>
    <n v="-2000"/>
    <n v="-1818"/>
    <n v="-1818"/>
    <n v="0"/>
  </r>
  <r>
    <s v="640"/>
    <x v="32"/>
    <x v="2"/>
    <s v="OUTFLOWS"/>
    <s v="40"/>
    <s v="Public Works"/>
    <s v="80"/>
    <s v="Wastewater"/>
    <s v="640"/>
    <s v="Treatment"/>
    <s v="640.40.80.640-5100.08"/>
    <s v="Benefits Deferred Compensation"/>
    <n v="-32000"/>
    <n v="-31000"/>
    <n v="-33778"/>
    <n v="-33778"/>
    <n v="0"/>
  </r>
  <r>
    <s v="640"/>
    <x v="32"/>
    <x v="2"/>
    <s v="OUTFLOWS"/>
    <s v="40"/>
    <s v="Public Works"/>
    <s v="80"/>
    <s v="Wastewater"/>
    <s v="640"/>
    <s v="Treatment"/>
    <s v="640.40.80.640-5100.09"/>
    <s v="Benefits Unemployment Insurance"/>
    <n v="0"/>
    <n v="-13000"/>
    <n v="0"/>
    <n v="0"/>
    <n v="0"/>
  </r>
  <r>
    <s v="640"/>
    <x v="32"/>
    <x v="2"/>
    <s v="OUTFLOWS"/>
    <s v="40"/>
    <s v="Public Works"/>
    <s v="80"/>
    <s v="Wastewater"/>
    <s v="640"/>
    <s v="Treatment"/>
    <s v="640.40.80.640-5100.10"/>
    <s v="Benefits Uniform Allowance"/>
    <n v="-4000"/>
    <n v="-1000"/>
    <n v="-2430"/>
    <n v="-2430"/>
    <n v="0"/>
  </r>
  <r>
    <s v="640"/>
    <x v="32"/>
    <x v="2"/>
    <s v="OUTFLOWS"/>
    <s v="40"/>
    <s v="Public Works"/>
    <s v="80"/>
    <s v="Wastewater"/>
    <s v="640"/>
    <s v="Treatment"/>
    <s v="640.40.80.640-5100.11"/>
    <s v="Benefits Medicare"/>
    <n v="-11000"/>
    <n v="-11000"/>
    <n v="-10792"/>
    <n v="-10792"/>
    <n v="0"/>
  </r>
  <r>
    <s v="640"/>
    <x v="32"/>
    <x v="2"/>
    <s v="OUTFLOWS"/>
    <s v="40"/>
    <s v="Public Works"/>
    <s v="80"/>
    <s v="Wastewater"/>
    <s v="640"/>
    <s v="Treatment"/>
    <s v="640.40.80.640-5100.12"/>
    <s v="Benefits Annual Physical Exam"/>
    <n v="0"/>
    <n v="0"/>
    <n v="0"/>
    <n v="0"/>
    <n v="0"/>
  </r>
  <r>
    <s v="640"/>
    <x v="32"/>
    <x v="2"/>
    <s v="OUTFLOWS"/>
    <s v="40"/>
    <s v="Public Works"/>
    <s v="80"/>
    <s v="Wastewater"/>
    <s v="640"/>
    <s v="Treatment"/>
    <s v="640.40.80.640-5100.15"/>
    <s v="Benefits Cell Phone Allowance"/>
    <n v="0"/>
    <n v="0"/>
    <n v="-28"/>
    <n v="-28"/>
    <n v="0"/>
  </r>
  <r>
    <s v="640"/>
    <x v="32"/>
    <x v="3"/>
    <s v="OUTFLOWS"/>
    <s v="40"/>
    <s v="Public Works"/>
    <s v="80"/>
    <s v="Wastewater"/>
    <s v="640"/>
    <s v="Treatment"/>
    <s v="640.40.80.640-6000.01"/>
    <s v="Professional Services General"/>
    <n v="-1000"/>
    <n v="-1000"/>
    <n v="0"/>
    <n v="0"/>
    <n v="0"/>
  </r>
  <r>
    <s v="640"/>
    <x v="32"/>
    <x v="3"/>
    <s v="OUTFLOWS"/>
    <s v="40"/>
    <s v="Public Works"/>
    <s v="80"/>
    <s v="Wastewater"/>
    <s v="640"/>
    <s v="Treatment"/>
    <s v="640.40.80.640-6000.09"/>
    <s v="Professional Services Uniform"/>
    <n v="-7000"/>
    <n v="-8000"/>
    <n v="-7500"/>
    <n v="-7500"/>
    <n v="0"/>
  </r>
  <r>
    <s v="640"/>
    <x v="32"/>
    <x v="3"/>
    <s v="OUTFLOWS"/>
    <s v="40"/>
    <s v="Public Works"/>
    <s v="80"/>
    <s v="Wastewater"/>
    <s v="640"/>
    <s v="Treatment"/>
    <s v="640.40.80.640-6100.01"/>
    <s v="Utilities Electric"/>
    <n v="-1551000"/>
    <n v="-1505000"/>
    <n v="-1800000"/>
    <n v="-1800000"/>
    <n v="0"/>
  </r>
  <r>
    <s v="640"/>
    <x v="32"/>
    <x v="3"/>
    <s v="OUTFLOWS"/>
    <s v="40"/>
    <s v="Public Works"/>
    <s v="80"/>
    <s v="Wastewater"/>
    <s v="640"/>
    <s v="Treatment"/>
    <s v="640.40.80.640-6200.02"/>
    <s v="Supplies Special Department"/>
    <n v="-16000"/>
    <n v="-11000"/>
    <n v="-20000"/>
    <n v="-20000"/>
    <n v="0"/>
  </r>
  <r>
    <s v="640"/>
    <x v="32"/>
    <x v="3"/>
    <s v="OUTFLOWS"/>
    <s v="40"/>
    <s v="Public Works"/>
    <s v="80"/>
    <s v="Wastewater"/>
    <s v="640"/>
    <s v="Treatment"/>
    <s v="640.40.80.640-6200.05"/>
    <s v="Supplies Gasoline"/>
    <n v="-14000"/>
    <n v="-13000"/>
    <n v="-13000"/>
    <n v="-13000"/>
    <n v="0"/>
  </r>
  <r>
    <s v="640"/>
    <x v="32"/>
    <x v="3"/>
    <s v="OUTFLOWS"/>
    <s v="40"/>
    <s v="Public Works"/>
    <s v="80"/>
    <s v="Wastewater"/>
    <s v="640"/>
    <s v="Treatment"/>
    <s v="640.40.80.640-6280.12"/>
    <s v="Supplies-Public Works Chemicals"/>
    <n v="-516000"/>
    <n v="-788000"/>
    <n v="-738437"/>
    <n v="-738437"/>
    <n v="0"/>
  </r>
  <r>
    <s v="640"/>
    <x v="32"/>
    <x v="3"/>
    <s v="OUTFLOWS"/>
    <s v="40"/>
    <s v="Public Works"/>
    <s v="80"/>
    <s v="Wastewater"/>
    <s v="640"/>
    <s v="Treatment"/>
    <s v="640.40.80.640-6300.01"/>
    <s v="Dues &amp; Subscriptions Memberships"/>
    <n v="-2000"/>
    <n v="-2000"/>
    <n v="-2150"/>
    <n v="-2150"/>
    <n v="0"/>
  </r>
  <r>
    <s v="640"/>
    <x v="32"/>
    <x v="3"/>
    <s v="OUTFLOWS"/>
    <s v="40"/>
    <s v="Public Works"/>
    <s v="80"/>
    <s v="Wastewater"/>
    <s v="640"/>
    <s v="Treatment"/>
    <s v="640.40.80.640-6300.03"/>
    <s v="Dues &amp; Subscriptions Certifications"/>
    <n v="0"/>
    <n v="-1000"/>
    <n v="-396"/>
    <n v="-5000"/>
    <n v="-4604"/>
  </r>
  <r>
    <s v="640"/>
    <x v="32"/>
    <x v="3"/>
    <s v="OUTFLOWS"/>
    <s v="40"/>
    <s v="Public Works"/>
    <s v="80"/>
    <s v="Wastewater"/>
    <s v="640"/>
    <s v="Treatment"/>
    <s v="640.40.80.640-6375.10"/>
    <s v="Operating Fees Sludge Disposal"/>
    <n v="-313000"/>
    <n v="-365000"/>
    <n v="-325000"/>
    <n v="-325000"/>
    <n v="0"/>
  </r>
  <r>
    <s v="640"/>
    <x v="32"/>
    <x v="3"/>
    <s v="OUTFLOWS"/>
    <s v="40"/>
    <s v="Public Works"/>
    <s v="80"/>
    <s v="Wastewater"/>
    <s v="640"/>
    <s v="Treatment"/>
    <s v="640.40.80.640-6400.04"/>
    <s v="Repairs &amp; Maintenance Equipment Rental"/>
    <n v="-7000"/>
    <n v="-7000"/>
    <n v="-20000"/>
    <n v="-20000"/>
    <n v="0"/>
  </r>
  <r>
    <s v="640"/>
    <x v="32"/>
    <x v="3"/>
    <s v="OUTFLOWS"/>
    <s v="40"/>
    <s v="Public Works"/>
    <s v="80"/>
    <s v="Wastewater"/>
    <s v="640"/>
    <s v="Treatment"/>
    <s v="640.40.80.640-6600.04"/>
    <s v="Administrative Expenses Training/Conferences"/>
    <n v="-5000"/>
    <n v="-1000"/>
    <n v="-12998"/>
    <n v="-12998"/>
    <n v="0"/>
  </r>
  <r>
    <s v="640"/>
    <x v="32"/>
    <x v="2"/>
    <s v="OUTFLOWS"/>
    <s v="40"/>
    <s v="Public Works"/>
    <s v="80"/>
    <s v="Wastewater"/>
    <s v="650"/>
    <s v="Laboratory"/>
    <s v="640.40.80.650-5000.01"/>
    <s v="Salaries Regular"/>
    <n v="-215000"/>
    <n v="-227000"/>
    <n v="-337900"/>
    <n v="-266000"/>
    <n v="71900"/>
  </r>
  <r>
    <s v="640"/>
    <x v="32"/>
    <x v="2"/>
    <s v="OUTFLOWS"/>
    <s v="40"/>
    <s v="Public Works"/>
    <s v="80"/>
    <s v="Wastewater"/>
    <s v="650"/>
    <s v="Laboratory"/>
    <s v="640.40.80.650-5000.02"/>
    <s v="Salaries Part Time"/>
    <n v="0"/>
    <n v="0"/>
    <n v="-15000"/>
    <n v="-15000"/>
    <n v="0"/>
  </r>
  <r>
    <s v="640"/>
    <x v="32"/>
    <x v="2"/>
    <s v="OUTFLOWS"/>
    <s v="40"/>
    <s v="Public Works"/>
    <s v="80"/>
    <s v="Wastewater"/>
    <s v="650"/>
    <s v="Laboratory"/>
    <s v="640.40.80.650-5000.03"/>
    <s v="Salaries Overtime"/>
    <n v="-1000"/>
    <n v="-3000"/>
    <n v="-14000"/>
    <n v="-14000"/>
    <n v="0"/>
  </r>
  <r>
    <s v="640"/>
    <x v="32"/>
    <x v="2"/>
    <s v="OUTFLOWS"/>
    <s v="40"/>
    <s v="Public Works"/>
    <s v="80"/>
    <s v="Wastewater"/>
    <s v="650"/>
    <s v="Laboratory"/>
    <s v="640.40.80.650-5000.04"/>
    <s v="Salaries Holiday Pay"/>
    <n v="-2000"/>
    <n v="-2000"/>
    <n v="-2500"/>
    <n v="-2500"/>
    <n v="0"/>
  </r>
  <r>
    <s v="640"/>
    <x v="32"/>
    <x v="2"/>
    <s v="OUTFLOWS"/>
    <s v="40"/>
    <s v="Public Works"/>
    <s v="80"/>
    <s v="Wastewater"/>
    <s v="650"/>
    <s v="Laboratory"/>
    <s v="640.40.80.650-5000.06"/>
    <s v="Salaries Out of Class"/>
    <n v="0"/>
    <n v="0"/>
    <n v="-1500"/>
    <n v="-1500"/>
    <n v="0"/>
  </r>
  <r>
    <s v="640"/>
    <x v="32"/>
    <x v="2"/>
    <s v="OUTFLOWS"/>
    <s v="40"/>
    <s v="Public Works"/>
    <s v="80"/>
    <s v="Wastewater"/>
    <s v="650"/>
    <s v="Laboratory"/>
    <s v="640.40.80.650-5000.07"/>
    <s v="Salaries Admin Leave Pay"/>
    <n v="0"/>
    <n v="0"/>
    <n v="-1210"/>
    <n v="-1210"/>
    <n v="0"/>
  </r>
  <r>
    <s v="640"/>
    <x v="32"/>
    <x v="2"/>
    <s v="OUTFLOWS"/>
    <s v="40"/>
    <s v="Public Works"/>
    <s v="80"/>
    <s v="Wastewater"/>
    <s v="650"/>
    <s v="Laboratory"/>
    <s v="640.40.80.650-5000.08"/>
    <s v="Salaries Longevity Pay"/>
    <n v="-1000"/>
    <n v="-2000"/>
    <n v="-3800"/>
    <n v="-3800"/>
    <n v="0"/>
  </r>
  <r>
    <s v="640"/>
    <x v="32"/>
    <x v="2"/>
    <s v="OUTFLOWS"/>
    <s v="40"/>
    <s v="Public Works"/>
    <s v="80"/>
    <s v="Wastewater"/>
    <s v="650"/>
    <s v="Laboratory"/>
    <s v="640.40.80.650-5000.10"/>
    <s v="Salaries Furloughs"/>
    <n v="0"/>
    <n v="0"/>
    <n v="0"/>
    <n v="0"/>
    <n v="0"/>
  </r>
  <r>
    <s v="640"/>
    <x v="32"/>
    <x v="2"/>
    <s v="OUTFLOWS"/>
    <s v="40"/>
    <s v="Public Works"/>
    <s v="80"/>
    <s v="Wastewater"/>
    <s v="650"/>
    <s v="Laboratory"/>
    <s v="640.40.80.650-5000.12"/>
    <s v="Salaries Compensated Absences"/>
    <n v="0"/>
    <n v="0"/>
    <n v="0"/>
    <n v="0"/>
    <n v="0"/>
  </r>
  <r>
    <s v="640"/>
    <x v="32"/>
    <x v="2"/>
    <s v="OUTFLOWS"/>
    <s v="40"/>
    <s v="Public Works"/>
    <s v="80"/>
    <s v="Wastewater"/>
    <s v="650"/>
    <s v="Laboratory"/>
    <s v="640.40.80.650-5100.00"/>
    <s v="Benefits PERS Pool Liability"/>
    <n v="-43000"/>
    <n v="-47000"/>
    <n v="-57047"/>
    <n v="-60000"/>
    <n v="-2953"/>
  </r>
  <r>
    <s v="640"/>
    <x v="32"/>
    <x v="2"/>
    <s v="OUTFLOWS"/>
    <s v="40"/>
    <s v="Public Works"/>
    <s v="80"/>
    <s v="Wastewater"/>
    <s v="650"/>
    <s v="Laboratory"/>
    <s v="640.40.80.650-5100.01"/>
    <s v="Benefits Retirement"/>
    <n v="-24000"/>
    <n v="-26000"/>
    <n v="-36515"/>
    <n v="-32000"/>
    <n v="4515"/>
  </r>
  <r>
    <s v="640"/>
    <x v="32"/>
    <x v="2"/>
    <s v="OUTFLOWS"/>
    <s v="40"/>
    <s v="Public Works"/>
    <s v="80"/>
    <s v="Wastewater"/>
    <s v="650"/>
    <s v="Laboratory"/>
    <s v="640.40.80.650-5100.02"/>
    <s v="Benefits Health Insurance"/>
    <n v="-44000"/>
    <n v="-46000"/>
    <n v="-77483"/>
    <n v="-48000"/>
    <n v="29483"/>
  </r>
  <r>
    <s v="640"/>
    <x v="32"/>
    <x v="2"/>
    <s v="OUTFLOWS"/>
    <s v="40"/>
    <s v="Public Works"/>
    <s v="80"/>
    <s v="Wastewater"/>
    <s v="650"/>
    <s v="Laboratory"/>
    <s v="640.40.80.650-5100.03"/>
    <s v="Benefits Dental Insurance"/>
    <n v="-3000"/>
    <n v="-3000"/>
    <n v="-5225"/>
    <n v="-5225"/>
    <n v="0"/>
  </r>
  <r>
    <s v="640"/>
    <x v="32"/>
    <x v="2"/>
    <s v="OUTFLOWS"/>
    <s v="40"/>
    <s v="Public Works"/>
    <s v="80"/>
    <s v="Wastewater"/>
    <s v="650"/>
    <s v="Laboratory"/>
    <s v="640.40.80.650-5100.04"/>
    <s v="Benefits Vision Insurance"/>
    <n v="-1000"/>
    <n v="-1000"/>
    <n v="-861"/>
    <n v="-861"/>
    <n v="0"/>
  </r>
  <r>
    <s v="640"/>
    <x v="32"/>
    <x v="2"/>
    <s v="OUTFLOWS"/>
    <s v="40"/>
    <s v="Public Works"/>
    <s v="80"/>
    <s v="Wastewater"/>
    <s v="650"/>
    <s v="Laboratory"/>
    <s v="640.40.80.650-5100.05"/>
    <s v="Benefits Life Insurance"/>
    <n v="0"/>
    <n v="0"/>
    <n v="-203"/>
    <n v="-203"/>
    <n v="0"/>
  </r>
  <r>
    <s v="640"/>
    <x v="32"/>
    <x v="2"/>
    <s v="OUTFLOWS"/>
    <s v="40"/>
    <s v="Public Works"/>
    <s v="80"/>
    <s v="Wastewater"/>
    <s v="650"/>
    <s v="Laboratory"/>
    <s v="640.40.80.650-5100.06"/>
    <s v="Benefits Worker's Comp"/>
    <n v="-9000"/>
    <n v="-9000"/>
    <n v="-9000"/>
    <n v="-12000"/>
    <n v="-3000"/>
  </r>
  <r>
    <s v="640"/>
    <x v="32"/>
    <x v="2"/>
    <s v="OUTFLOWS"/>
    <s v="40"/>
    <s v="Public Works"/>
    <s v="80"/>
    <s v="Wastewater"/>
    <s v="650"/>
    <s v="Laboratory"/>
    <s v="640.40.80.650-5100.07"/>
    <s v="Benefits Long Term Disability"/>
    <n v="-1000"/>
    <n v="-1000"/>
    <n v="-1372"/>
    <n v="-1372"/>
    <n v="0"/>
  </r>
  <r>
    <s v="640"/>
    <x v="32"/>
    <x v="2"/>
    <s v="OUTFLOWS"/>
    <s v="40"/>
    <s v="Public Works"/>
    <s v="80"/>
    <s v="Wastewater"/>
    <s v="650"/>
    <s v="Laboratory"/>
    <s v="640.40.80.650-5100.08"/>
    <s v="Benefits Deferred Compensation"/>
    <n v="0"/>
    <n v="-4000"/>
    <n v="-4384"/>
    <n v="-4384"/>
    <n v="0"/>
  </r>
  <r>
    <s v="640"/>
    <x v="32"/>
    <x v="2"/>
    <s v="OUTFLOWS"/>
    <s v="40"/>
    <s v="Public Works"/>
    <s v="80"/>
    <s v="Wastewater"/>
    <s v="650"/>
    <s v="Laboratory"/>
    <s v="640.40.80.650-5100.10"/>
    <s v="Benefits Uniform Allowance"/>
    <n v="-1000"/>
    <n v="-1000"/>
    <n v="-1300"/>
    <n v="-1300"/>
    <n v="0"/>
  </r>
  <r>
    <s v="640"/>
    <x v="32"/>
    <x v="2"/>
    <s v="OUTFLOWS"/>
    <s v="40"/>
    <s v="Public Works"/>
    <s v="80"/>
    <s v="Wastewater"/>
    <s v="650"/>
    <s v="Laboratory"/>
    <s v="640.40.80.650-5100.11"/>
    <s v="Benefits Medicare"/>
    <n v="-3000"/>
    <n v="-3000"/>
    <n v="-5041"/>
    <n v="-5041"/>
    <n v="0"/>
  </r>
  <r>
    <s v="640"/>
    <x v="32"/>
    <x v="2"/>
    <s v="OUTFLOWS"/>
    <s v="40"/>
    <s v="Public Works"/>
    <s v="80"/>
    <s v="Wastewater"/>
    <s v="650"/>
    <s v="Laboratory"/>
    <s v="640.40.80.650-5100.12"/>
    <s v="Benefits Annual Physical Exam"/>
    <n v="0"/>
    <n v="0"/>
    <n v="0"/>
    <n v="0"/>
    <n v="0"/>
  </r>
  <r>
    <s v="640"/>
    <x v="32"/>
    <x v="2"/>
    <s v="OUTFLOWS"/>
    <s v="40"/>
    <s v="Public Works"/>
    <s v="80"/>
    <s v="Wastewater"/>
    <s v="650"/>
    <s v="Laboratory"/>
    <s v="640.40.80.650-5100.15"/>
    <s v="Benefits Cell Phone Allowance"/>
    <n v="0"/>
    <n v="0"/>
    <n v="0"/>
    <n v="0"/>
    <n v="0"/>
  </r>
  <r>
    <s v="640"/>
    <x v="32"/>
    <x v="3"/>
    <s v="OUTFLOWS"/>
    <s v="40"/>
    <s v="Public Works"/>
    <s v="80"/>
    <s v="Wastewater"/>
    <s v="650"/>
    <s v="Laboratory"/>
    <s v="640.40.80.650-6000.01"/>
    <s v="Professional Services General"/>
    <n v="-5000"/>
    <n v="-1000"/>
    <n v="-20000"/>
    <n v="-20000"/>
    <n v="0"/>
  </r>
  <r>
    <s v="640"/>
    <x v="32"/>
    <x v="3"/>
    <s v="OUTFLOWS"/>
    <s v="40"/>
    <s v="Public Works"/>
    <s v="80"/>
    <s v="Wastewater"/>
    <s v="650"/>
    <s v="Laboratory"/>
    <s v="640.40.80.650-6000.09"/>
    <s v="Professional Services Uniform"/>
    <n v="-5000"/>
    <n v="-6000"/>
    <n v="-6000"/>
    <n v="-6000"/>
    <n v="0"/>
  </r>
  <r>
    <s v="640"/>
    <x v="32"/>
    <x v="3"/>
    <s v="OUTFLOWS"/>
    <s v="40"/>
    <s v="Public Works"/>
    <s v="80"/>
    <s v="Wastewater"/>
    <s v="650"/>
    <s v="Laboratory"/>
    <s v="640.40.80.650-6280.13"/>
    <s v="Supplies-Public Works Laboratory"/>
    <n v="-69000"/>
    <n v="-82000"/>
    <n v="-92000"/>
    <n v="-92000"/>
    <n v="0"/>
  </r>
  <r>
    <s v="640"/>
    <x v="32"/>
    <x v="3"/>
    <s v="OUTFLOWS"/>
    <s v="40"/>
    <s v="Public Works"/>
    <s v="80"/>
    <s v="Wastewater"/>
    <s v="650"/>
    <s v="Laboratory"/>
    <s v="640.40.80.650-6300.01"/>
    <s v="Dues &amp; Subscriptions Memberships"/>
    <n v="-1000"/>
    <n v="-1000"/>
    <n v="-1000"/>
    <n v="-1000"/>
    <n v="0"/>
  </r>
  <r>
    <s v="640"/>
    <x v="32"/>
    <x v="3"/>
    <s v="OUTFLOWS"/>
    <s v="40"/>
    <s v="Public Works"/>
    <s v="80"/>
    <s v="Wastewater"/>
    <s v="650"/>
    <s v="Laboratory"/>
    <s v="640.40.80.650-6300.03"/>
    <s v="Dues &amp; Subscriptions Certifications"/>
    <n v="0"/>
    <n v="0"/>
    <n v="-1000"/>
    <n v="-1000"/>
    <n v="0"/>
  </r>
  <r>
    <s v="640"/>
    <x v="32"/>
    <x v="3"/>
    <s v="OUTFLOWS"/>
    <s v="40"/>
    <s v="Public Works"/>
    <s v="80"/>
    <s v="Wastewater"/>
    <s v="650"/>
    <s v="Laboratory"/>
    <s v="640.40.80.650-6400.02"/>
    <s v="Repairs &amp; Maintenance Minor Equipment/Other"/>
    <n v="-2000"/>
    <n v="-11000"/>
    <n v="-12000"/>
    <n v="-12000"/>
    <n v="0"/>
  </r>
  <r>
    <s v="640"/>
    <x v="32"/>
    <x v="3"/>
    <s v="OUTFLOWS"/>
    <s v="40"/>
    <s v="Public Works"/>
    <s v="80"/>
    <s v="Wastewater"/>
    <s v="650"/>
    <s v="Laboratory"/>
    <s v="640.40.80.650-6400.19"/>
    <s v="Repairs &amp; Maintenance Testing/Certifications"/>
    <n v="-46000"/>
    <n v="-47000"/>
    <n v="-55138"/>
    <n v="-55138"/>
    <n v="0"/>
  </r>
  <r>
    <s v="640"/>
    <x v="32"/>
    <x v="3"/>
    <s v="OUTFLOWS"/>
    <s v="40"/>
    <s v="Public Works"/>
    <s v="80"/>
    <s v="Wastewater"/>
    <s v="650"/>
    <s v="Laboratory"/>
    <s v="640.40.80.650-6600.04"/>
    <s v="Administrative Expenses Training/Conferences"/>
    <n v="-1000"/>
    <n v="0"/>
    <n v="-4000"/>
    <n v="-4000"/>
    <n v="0"/>
  </r>
  <r>
    <s v="640"/>
    <x v="32"/>
    <x v="4"/>
    <s v="OUTFLOWS"/>
    <s v="40"/>
    <s v="Public Works"/>
    <s v="80"/>
    <s v="Wastewater"/>
    <s v="650"/>
    <s v="Laboratory"/>
    <s v="640.40.80.650-7000.03"/>
    <s v="Capital Outlay Equipment New"/>
    <n v="0"/>
    <n v="0"/>
    <n v="0"/>
    <n v="0"/>
    <n v="0"/>
  </r>
  <r>
    <s v="640"/>
    <x v="32"/>
    <x v="2"/>
    <s v="OUTFLOWS"/>
    <s v="40"/>
    <s v="Public Works"/>
    <s v="80"/>
    <s v="Wastewater"/>
    <s v="660"/>
    <s v="Plant Maintenance"/>
    <s v="640.40.80.660-5000.01"/>
    <s v="Salaries Regular"/>
    <n v="-585000"/>
    <n v="-668000"/>
    <n v="-780975"/>
    <n v="-780975"/>
    <n v="0"/>
  </r>
  <r>
    <s v="640"/>
    <x v="32"/>
    <x v="2"/>
    <s v="OUTFLOWS"/>
    <s v="40"/>
    <s v="Public Works"/>
    <s v="80"/>
    <s v="Wastewater"/>
    <s v="660"/>
    <s v="Plant Maintenance"/>
    <s v="640.40.80.660-5000.03"/>
    <s v="Salaries Overtime"/>
    <n v="-1000"/>
    <n v="-25000"/>
    <n v="-40000"/>
    <n v="-40000"/>
    <n v="0"/>
  </r>
  <r>
    <s v="640"/>
    <x v="32"/>
    <x v="2"/>
    <s v="OUTFLOWS"/>
    <s v="40"/>
    <s v="Public Works"/>
    <s v="80"/>
    <s v="Wastewater"/>
    <s v="660"/>
    <s v="Plant Maintenance"/>
    <s v="640.40.80.660-5000.06"/>
    <s v="Salaries Out of Class"/>
    <n v="0"/>
    <n v="0"/>
    <n v="-500"/>
    <n v="-500"/>
    <n v="0"/>
  </r>
  <r>
    <s v="640"/>
    <x v="32"/>
    <x v="2"/>
    <s v="OUTFLOWS"/>
    <s v="40"/>
    <s v="Public Works"/>
    <s v="80"/>
    <s v="Wastewater"/>
    <s v="660"/>
    <s v="Plant Maintenance"/>
    <s v="640.40.80.660-5000.07"/>
    <s v="Salaries Admin Leave Pay"/>
    <n v="-1000"/>
    <n v="-2000"/>
    <n v="-1356"/>
    <n v="-1356"/>
    <n v="0"/>
  </r>
  <r>
    <s v="640"/>
    <x v="32"/>
    <x v="2"/>
    <s v="OUTFLOWS"/>
    <s v="40"/>
    <s v="Public Works"/>
    <s v="80"/>
    <s v="Wastewater"/>
    <s v="660"/>
    <s v="Plant Maintenance"/>
    <s v="640.40.80.660-5000.08"/>
    <s v="Salaries Longevity Pay"/>
    <n v="-4000"/>
    <n v="-5000"/>
    <n v="-11665"/>
    <n v="-11665"/>
    <n v="0"/>
  </r>
  <r>
    <s v="640"/>
    <x v="32"/>
    <x v="2"/>
    <s v="OUTFLOWS"/>
    <s v="40"/>
    <s v="Public Works"/>
    <s v="80"/>
    <s v="Wastewater"/>
    <s v="660"/>
    <s v="Plant Maintenance"/>
    <s v="640.40.80.660-5000.10"/>
    <s v="Salaries Furloughs"/>
    <n v="0"/>
    <n v="0"/>
    <n v="0"/>
    <n v="0"/>
    <n v="0"/>
  </r>
  <r>
    <s v="640"/>
    <x v="32"/>
    <x v="2"/>
    <s v="OUTFLOWS"/>
    <s v="40"/>
    <s v="Public Works"/>
    <s v="80"/>
    <s v="Wastewater"/>
    <s v="660"/>
    <s v="Plant Maintenance"/>
    <s v="640.40.80.660-5000.11"/>
    <s v="Salaries Worker's Comp"/>
    <n v="0"/>
    <n v="0"/>
    <n v="0"/>
    <n v="0"/>
    <n v="0"/>
  </r>
  <r>
    <s v="640"/>
    <x v="32"/>
    <x v="2"/>
    <s v="OUTFLOWS"/>
    <s v="40"/>
    <s v="Public Works"/>
    <s v="80"/>
    <s v="Wastewater"/>
    <s v="660"/>
    <s v="Plant Maintenance"/>
    <s v="640.40.80.660-5000.12"/>
    <s v="Salaries Compensated Absences"/>
    <n v="0"/>
    <n v="0"/>
    <n v="0"/>
    <n v="0"/>
    <n v="0"/>
  </r>
  <r>
    <s v="640"/>
    <x v="32"/>
    <x v="2"/>
    <s v="OUTFLOWS"/>
    <s v="40"/>
    <s v="Public Works"/>
    <s v="80"/>
    <s v="Wastewater"/>
    <s v="660"/>
    <s v="Plant Maintenance"/>
    <s v="640.40.80.660-5100.00"/>
    <s v="Benefits PERS Pool Liability"/>
    <n v="-114000"/>
    <n v="-136000"/>
    <n v="-172259"/>
    <n v="-163000"/>
    <n v="9259"/>
  </r>
  <r>
    <s v="640"/>
    <x v="32"/>
    <x v="2"/>
    <s v="OUTFLOWS"/>
    <s v="40"/>
    <s v="Public Works"/>
    <s v="80"/>
    <s v="Wastewater"/>
    <s v="660"/>
    <s v="Plant Maintenance"/>
    <s v="640.40.80.660-5100.01"/>
    <s v="Benefits Retirement"/>
    <n v="-59000"/>
    <n v="-72000"/>
    <n v="-87602"/>
    <n v="-87602"/>
    <n v="0"/>
  </r>
  <r>
    <s v="640"/>
    <x v="32"/>
    <x v="2"/>
    <s v="OUTFLOWS"/>
    <s v="40"/>
    <s v="Public Works"/>
    <s v="80"/>
    <s v="Wastewater"/>
    <s v="660"/>
    <s v="Plant Maintenance"/>
    <s v="640.40.80.660-5100.02"/>
    <s v="Benefits Health Insurance"/>
    <n v="-98000"/>
    <n v="-131000"/>
    <n v="-164892"/>
    <n v="-145000"/>
    <n v="19892"/>
  </r>
  <r>
    <s v="640"/>
    <x v="32"/>
    <x v="2"/>
    <s v="OUTFLOWS"/>
    <s v="40"/>
    <s v="Public Works"/>
    <s v="80"/>
    <s v="Wastewater"/>
    <s v="660"/>
    <s v="Plant Maintenance"/>
    <s v="640.40.80.660-5100.03"/>
    <s v="Benefits Dental Insurance"/>
    <n v="-10000"/>
    <n v="-11000"/>
    <n v="-13432"/>
    <n v="-13432"/>
    <n v="0"/>
  </r>
  <r>
    <s v="640"/>
    <x v="32"/>
    <x v="2"/>
    <s v="OUTFLOWS"/>
    <s v="40"/>
    <s v="Public Works"/>
    <s v="80"/>
    <s v="Wastewater"/>
    <s v="660"/>
    <s v="Plant Maintenance"/>
    <s v="640.40.80.660-5100.04"/>
    <s v="Benefits Vision Insurance"/>
    <n v="-2000"/>
    <n v="-2000"/>
    <n v="-2196"/>
    <n v="-2196"/>
    <n v="0"/>
  </r>
  <r>
    <s v="640"/>
    <x v="32"/>
    <x v="2"/>
    <s v="OUTFLOWS"/>
    <s v="40"/>
    <s v="Public Works"/>
    <s v="80"/>
    <s v="Wastewater"/>
    <s v="660"/>
    <s v="Plant Maintenance"/>
    <s v="640.40.80.660-5100.05"/>
    <s v="Benefits Life Insurance"/>
    <n v="-1000"/>
    <n v="-1000"/>
    <n v="-639"/>
    <n v="-639"/>
    <n v="0"/>
  </r>
  <r>
    <s v="640"/>
    <x v="32"/>
    <x v="2"/>
    <s v="OUTFLOWS"/>
    <s v="40"/>
    <s v="Public Works"/>
    <s v="80"/>
    <s v="Wastewater"/>
    <s v="660"/>
    <s v="Plant Maintenance"/>
    <s v="640.40.80.660-5100.06"/>
    <s v="Benefits Worker's Comp"/>
    <n v="-24000"/>
    <n v="-24000"/>
    <n v="-24600"/>
    <n v="-32000"/>
    <n v="-7400"/>
  </r>
  <r>
    <s v="640"/>
    <x v="32"/>
    <x v="2"/>
    <s v="OUTFLOWS"/>
    <s v="40"/>
    <s v="Public Works"/>
    <s v="80"/>
    <s v="Wastewater"/>
    <s v="660"/>
    <s v="Plant Maintenance"/>
    <s v="640.40.80.660-5100.07"/>
    <s v="Benefits Long Term Disability"/>
    <n v="-3000"/>
    <n v="-3000"/>
    <n v="-2838"/>
    <n v="-2838"/>
    <n v="0"/>
  </r>
  <r>
    <s v="640"/>
    <x v="32"/>
    <x v="2"/>
    <s v="OUTFLOWS"/>
    <s v="40"/>
    <s v="Public Works"/>
    <s v="80"/>
    <s v="Wastewater"/>
    <s v="660"/>
    <s v="Plant Maintenance"/>
    <s v="640.40.80.660-5100.08"/>
    <s v="Benefits Deferred Compensation"/>
    <n v="-24000"/>
    <n v="-29000"/>
    <n v="-34790"/>
    <n v="-34790"/>
    <n v="0"/>
  </r>
  <r>
    <s v="640"/>
    <x v="32"/>
    <x v="2"/>
    <s v="OUTFLOWS"/>
    <s v="40"/>
    <s v="Public Works"/>
    <s v="80"/>
    <s v="Wastewater"/>
    <s v="660"/>
    <s v="Plant Maintenance"/>
    <s v="640.40.80.660-5100.09"/>
    <s v="Benefits Unemployment Insurance"/>
    <n v="0"/>
    <n v="0"/>
    <n v="0"/>
    <n v="0"/>
    <n v="0"/>
  </r>
  <r>
    <s v="640"/>
    <x v="32"/>
    <x v="2"/>
    <s v="OUTFLOWS"/>
    <s v="40"/>
    <s v="Public Works"/>
    <s v="80"/>
    <s v="Wastewater"/>
    <s v="660"/>
    <s v="Plant Maintenance"/>
    <s v="640.40.80.660-5100.10"/>
    <s v="Benefits Uniform Allowance"/>
    <n v="-4000"/>
    <n v="-2000"/>
    <n v="-2985"/>
    <n v="-2985"/>
    <n v="0"/>
  </r>
  <r>
    <s v="640"/>
    <x v="32"/>
    <x v="2"/>
    <s v="OUTFLOWS"/>
    <s v="40"/>
    <s v="Public Works"/>
    <s v="80"/>
    <s v="Wastewater"/>
    <s v="660"/>
    <s v="Plant Maintenance"/>
    <s v="640.40.80.660-5100.11"/>
    <s v="Benefits Medicare"/>
    <n v="-9000"/>
    <n v="-11000"/>
    <n v="-11997"/>
    <n v="-11997"/>
    <n v="0"/>
  </r>
  <r>
    <s v="640"/>
    <x v="32"/>
    <x v="2"/>
    <s v="OUTFLOWS"/>
    <s v="40"/>
    <s v="Public Works"/>
    <s v="80"/>
    <s v="Wastewater"/>
    <s v="660"/>
    <s v="Plant Maintenance"/>
    <s v="640.40.80.660-5100.12"/>
    <s v="Benefits Annual Physical Exam"/>
    <n v="0"/>
    <n v="0"/>
    <n v="0"/>
    <n v="0"/>
    <n v="0"/>
  </r>
  <r>
    <s v="640"/>
    <x v="32"/>
    <x v="2"/>
    <s v="OUTFLOWS"/>
    <s v="40"/>
    <s v="Public Works"/>
    <s v="80"/>
    <s v="Wastewater"/>
    <s v="660"/>
    <s v="Plant Maintenance"/>
    <s v="640.40.80.660-5100.15"/>
    <s v="Benefits Cell Phone Allowance"/>
    <n v="0"/>
    <n v="0"/>
    <n v="-324"/>
    <n v="-324"/>
    <n v="0"/>
  </r>
  <r>
    <s v="640"/>
    <x v="32"/>
    <x v="3"/>
    <s v="OUTFLOWS"/>
    <s v="40"/>
    <s v="Public Works"/>
    <s v="80"/>
    <s v="Wastewater"/>
    <s v="660"/>
    <s v="Plant Maintenance"/>
    <s v="640.40.80.660-6000.01"/>
    <s v="Professional Services General"/>
    <n v="-49000"/>
    <n v="-43000"/>
    <n v="-77607"/>
    <n v="-77607"/>
    <n v="0"/>
  </r>
  <r>
    <s v="640"/>
    <x v="32"/>
    <x v="3"/>
    <s v="OUTFLOWS"/>
    <s v="40"/>
    <s v="Public Works"/>
    <s v="80"/>
    <s v="Wastewater"/>
    <s v="660"/>
    <s v="Plant Maintenance"/>
    <s v="640.40.80.660-6000.07"/>
    <s v="Professional Services Weed Abatement"/>
    <n v="0"/>
    <n v="0"/>
    <n v="-10000"/>
    <n v="-10000"/>
    <n v="0"/>
  </r>
  <r>
    <s v="640"/>
    <x v="32"/>
    <x v="3"/>
    <s v="OUTFLOWS"/>
    <s v="40"/>
    <s v="Public Works"/>
    <s v="80"/>
    <s v="Wastewater"/>
    <s v="660"/>
    <s v="Plant Maintenance"/>
    <s v="640.40.80.660-6000.09"/>
    <s v="Professional Services Uniform"/>
    <n v="-7000"/>
    <n v="-8000"/>
    <n v="-7500"/>
    <n v="-7500"/>
    <n v="0"/>
  </r>
  <r>
    <s v="640"/>
    <x v="32"/>
    <x v="3"/>
    <s v="OUTFLOWS"/>
    <s v="40"/>
    <s v="Public Works"/>
    <s v="80"/>
    <s v="Wastewater"/>
    <s v="660"/>
    <s v="Plant Maintenance"/>
    <s v="640.40.80.660-6200.02"/>
    <s v="Supplies Special Department"/>
    <n v="-323000"/>
    <n v="-286000"/>
    <n v="-457370"/>
    <n v="-470000"/>
    <n v="-12630"/>
  </r>
  <r>
    <s v="640"/>
    <x v="32"/>
    <x v="3"/>
    <s v="OUTFLOWS"/>
    <s v="40"/>
    <s v="Public Works"/>
    <s v="80"/>
    <s v="Wastewater"/>
    <s v="660"/>
    <s v="Plant Maintenance"/>
    <s v="640.40.80.660-6200.05"/>
    <s v="Supplies Gasoline"/>
    <n v="-15000"/>
    <n v="-21000"/>
    <n v="-20000"/>
    <n v="-20000"/>
    <n v="0"/>
  </r>
  <r>
    <s v="640"/>
    <x v="32"/>
    <x v="3"/>
    <s v="OUTFLOWS"/>
    <s v="40"/>
    <s v="Public Works"/>
    <s v="80"/>
    <s v="Wastewater"/>
    <s v="660"/>
    <s v="Plant Maintenance"/>
    <s v="640.40.80.660-6200.07"/>
    <s v="Supplies Radio Communication &amp; Maint"/>
    <n v="0"/>
    <n v="0"/>
    <n v="-1000"/>
    <n v="-1000"/>
    <n v="0"/>
  </r>
  <r>
    <s v="640"/>
    <x v="32"/>
    <x v="3"/>
    <s v="OUTFLOWS"/>
    <s v="40"/>
    <s v="Public Works"/>
    <s v="80"/>
    <s v="Wastewater"/>
    <s v="660"/>
    <s v="Plant Maintenance"/>
    <s v="640.40.80.660-6200.12"/>
    <s v="Supplies CNG"/>
    <n v="0"/>
    <n v="-2000"/>
    <n v="0"/>
    <n v="0"/>
    <n v="0"/>
  </r>
  <r>
    <s v="640"/>
    <x v="32"/>
    <x v="3"/>
    <s v="OUTFLOWS"/>
    <s v="40"/>
    <s v="Public Works"/>
    <s v="80"/>
    <s v="Wastewater"/>
    <s v="660"/>
    <s v="Plant Maintenance"/>
    <s v="640.40.80.660-6280.14"/>
    <s v="Supplies-Public Works Protective Clothing"/>
    <n v="-11000"/>
    <n v="-9000"/>
    <n v="-12000"/>
    <n v="-12000"/>
    <n v="0"/>
  </r>
  <r>
    <s v="640"/>
    <x v="32"/>
    <x v="3"/>
    <s v="OUTFLOWS"/>
    <s v="40"/>
    <s v="Public Works"/>
    <s v="80"/>
    <s v="Wastewater"/>
    <s v="660"/>
    <s v="Plant Maintenance"/>
    <s v="640.40.80.660-6280.15"/>
    <s v="Supplies-Public Works Mechanics Tools"/>
    <n v="-9000"/>
    <n v="-9000"/>
    <n v="-7000"/>
    <n v="-7000"/>
    <n v="0"/>
  </r>
  <r>
    <s v="640"/>
    <x v="32"/>
    <x v="3"/>
    <s v="OUTFLOWS"/>
    <s v="40"/>
    <s v="Public Works"/>
    <s v="80"/>
    <s v="Wastewater"/>
    <s v="660"/>
    <s v="Plant Maintenance"/>
    <s v="640.40.80.660-6280.16"/>
    <s v="Supplies-Public Works UV System Supplies"/>
    <n v="-250000"/>
    <n v="-304000"/>
    <n v="-500000"/>
    <n v="-500000"/>
    <n v="0"/>
  </r>
  <r>
    <s v="640"/>
    <x v="32"/>
    <x v="3"/>
    <s v="OUTFLOWS"/>
    <s v="40"/>
    <s v="Public Works"/>
    <s v="80"/>
    <s v="Wastewater"/>
    <s v="660"/>
    <s v="Plant Maintenance"/>
    <s v="640.40.80.660-6280.42"/>
    <s v="Supplies-Public Works Industrial Wastewater"/>
    <n v="-6000"/>
    <n v="-20000"/>
    <n v="-25000"/>
    <n v="-25000"/>
    <n v="0"/>
  </r>
  <r>
    <s v="640"/>
    <x v="32"/>
    <x v="3"/>
    <s v="OUTFLOWS"/>
    <s v="40"/>
    <s v="Public Works"/>
    <s v="80"/>
    <s v="Wastewater"/>
    <s v="660"/>
    <s v="Plant Maintenance"/>
    <s v="640.40.80.660-6300.01"/>
    <s v="Dues &amp; Subscriptions Memberships"/>
    <n v="-2000"/>
    <n v="-2000"/>
    <n v="-1600"/>
    <n v="-1600"/>
    <n v="0"/>
  </r>
  <r>
    <s v="640"/>
    <x v="32"/>
    <x v="3"/>
    <s v="OUTFLOWS"/>
    <s v="40"/>
    <s v="Public Works"/>
    <s v="80"/>
    <s v="Wastewater"/>
    <s v="660"/>
    <s v="Plant Maintenance"/>
    <s v="640.40.80.660-6300.03"/>
    <s v="Dues &amp; Subscriptions Certifications"/>
    <n v="-1000"/>
    <n v="-1000"/>
    <n v="-1000"/>
    <n v="-1000"/>
    <n v="0"/>
  </r>
  <r>
    <s v="640"/>
    <x v="32"/>
    <x v="3"/>
    <s v="OUTFLOWS"/>
    <s v="40"/>
    <s v="Public Works"/>
    <s v="80"/>
    <s v="Wastewater"/>
    <s v="660"/>
    <s v="Plant Maintenance"/>
    <s v="640.40.80.660-6350.03"/>
    <s v="Maintenance Agreements &amp; Licenses Maintenance Agreements"/>
    <n v="-71000"/>
    <n v="-114000"/>
    <n v="-179928"/>
    <n v="-179928"/>
    <n v="0"/>
  </r>
  <r>
    <s v="640"/>
    <x v="32"/>
    <x v="3"/>
    <s v="OUTFLOWS"/>
    <s v="40"/>
    <s v="Public Works"/>
    <s v="80"/>
    <s v="Wastewater"/>
    <s v="660"/>
    <s v="Plant Maintenance"/>
    <s v="640.40.80.660-6350.04"/>
    <s v="Maintenance Agreements &amp; Licenses SCADA"/>
    <n v="-87000"/>
    <n v="-108000"/>
    <n v="-189655"/>
    <n v="-185000"/>
    <n v="4655"/>
  </r>
  <r>
    <s v="640"/>
    <x v="32"/>
    <x v="3"/>
    <s v="OUTFLOWS"/>
    <s v="40"/>
    <s v="Public Works"/>
    <s v="80"/>
    <s v="Wastewater"/>
    <s v="660"/>
    <s v="Plant Maintenance"/>
    <s v="640.40.80.660-6400.01"/>
    <s v="Repairs &amp; Maintenance Building"/>
    <n v="-13000"/>
    <n v="-55000"/>
    <n v="-65362"/>
    <n v="-65362"/>
    <n v="0"/>
  </r>
  <r>
    <s v="640"/>
    <x v="32"/>
    <x v="3"/>
    <s v="OUTFLOWS"/>
    <s v="40"/>
    <s v="Public Works"/>
    <s v="80"/>
    <s v="Wastewater"/>
    <s v="660"/>
    <s v="Plant Maintenance"/>
    <s v="640.40.80.660-6400.02"/>
    <s v="Repairs &amp; Maintenance Minor Equipment/Other"/>
    <n v="-133000"/>
    <n v="-80000"/>
    <n v="-202381"/>
    <n v="-202381"/>
    <n v="0"/>
  </r>
  <r>
    <s v="640"/>
    <x v="32"/>
    <x v="3"/>
    <s v="OUTFLOWS"/>
    <s v="40"/>
    <s v="Public Works"/>
    <s v="80"/>
    <s v="Wastewater"/>
    <s v="660"/>
    <s v="Plant Maintenance"/>
    <s v="640.40.80.660-6400.03"/>
    <s v="Repairs &amp; Maintenance Major Repair &amp; Contingency"/>
    <n v="-58000"/>
    <n v="-94000"/>
    <n v="-112556"/>
    <n v="-112556"/>
    <n v="0"/>
  </r>
  <r>
    <s v="640"/>
    <x v="32"/>
    <x v="3"/>
    <s v="OUTFLOWS"/>
    <s v="40"/>
    <s v="Public Works"/>
    <s v="80"/>
    <s v="Wastewater"/>
    <s v="660"/>
    <s v="Plant Maintenance"/>
    <s v="640.40.80.660-6400.04"/>
    <s v="Repairs &amp; Maintenance Equipment Rental"/>
    <n v="-12000"/>
    <n v="-7000"/>
    <n v="-20000"/>
    <n v="-20000"/>
    <n v="0"/>
  </r>
  <r>
    <s v="640"/>
    <x v="32"/>
    <x v="3"/>
    <s v="OUTFLOWS"/>
    <s v="40"/>
    <s v="Public Works"/>
    <s v="80"/>
    <s v="Wastewater"/>
    <s v="660"/>
    <s v="Plant Maintenance"/>
    <s v="640.40.80.660-6400.19"/>
    <s v="Repairs &amp; Maintenance Testing/Certifications"/>
    <n v="0"/>
    <n v="0"/>
    <n v="-5000"/>
    <n v="-5000"/>
    <n v="0"/>
  </r>
  <r>
    <s v="640"/>
    <x v="32"/>
    <x v="3"/>
    <s v="OUTFLOWS"/>
    <s v="40"/>
    <s v="Public Works"/>
    <s v="80"/>
    <s v="Wastewater"/>
    <s v="660"/>
    <s v="Plant Maintenance"/>
    <s v="640.40.80.660-6400.20"/>
    <s v="Repairs &amp; Maintenance Property Maintenance"/>
    <n v="-1000"/>
    <n v="-2000"/>
    <n v="-5000"/>
    <n v="-7500"/>
    <n v="-2500"/>
  </r>
  <r>
    <s v="640"/>
    <x v="32"/>
    <x v="3"/>
    <s v="OUTFLOWS"/>
    <s v="40"/>
    <s v="Public Works"/>
    <s v="80"/>
    <s v="Wastewater"/>
    <s v="660"/>
    <s v="Plant Maintenance"/>
    <s v="640.40.80.660-6600.03"/>
    <s v="Administrative Expenses Mileage Reimbursement"/>
    <n v="0"/>
    <n v="0"/>
    <n v="-400"/>
    <n v="-400"/>
    <n v="0"/>
  </r>
  <r>
    <s v="640"/>
    <x v="32"/>
    <x v="3"/>
    <s v="OUTFLOWS"/>
    <s v="40"/>
    <s v="Public Works"/>
    <s v="80"/>
    <s v="Wastewater"/>
    <s v="660"/>
    <s v="Plant Maintenance"/>
    <s v="640.40.80.660-6600.04"/>
    <s v="Administrative Expenses Training/Conferences"/>
    <n v="-2000"/>
    <n v="-2000"/>
    <n v="-15855"/>
    <n v="-15855"/>
    <n v="0"/>
  </r>
  <r>
    <s v="640"/>
    <x v="32"/>
    <x v="4"/>
    <s v="OUTFLOWS"/>
    <s v="40"/>
    <s v="Public Works"/>
    <s v="80"/>
    <s v="Wastewater"/>
    <s v="660"/>
    <s v="Plant Maintenance"/>
    <s v="640.40.80.660-7000.99"/>
    <s v="Capital Outlay General"/>
    <n v="0"/>
    <n v="0"/>
    <n v="-1217000"/>
    <n v="-1217000"/>
    <n v="0"/>
  </r>
  <r>
    <s v="640"/>
    <x v="32"/>
    <x v="4"/>
    <s v="OUTFLOWS"/>
    <s v="40"/>
    <s v="Public Works"/>
    <s v="80"/>
    <s v="Wastewater"/>
    <s v="660"/>
    <s v="Plant Maintenance"/>
    <s v="640.40.80.660-7000.03"/>
    <s v="Capital Outlay Equipment New"/>
    <n v="-24000"/>
    <n v="-123000"/>
    <n v="-82110"/>
    <n v="-82110"/>
    <n v="0"/>
  </r>
  <r>
    <s v="640"/>
    <x v="32"/>
    <x v="2"/>
    <s v="OUTFLOWS"/>
    <s v="40"/>
    <s v="Public Works"/>
    <s v="80"/>
    <s v="Wastewater"/>
    <s v="670"/>
    <s v="Collection Systems Maintenance"/>
    <s v="640.40.80.670-5000.01"/>
    <s v="Salaries Regular"/>
    <n v="-670000"/>
    <n v="-647000"/>
    <n v="-631206"/>
    <n v="-665000"/>
    <n v="-33794"/>
  </r>
  <r>
    <s v="640"/>
    <x v="32"/>
    <x v="2"/>
    <s v="OUTFLOWS"/>
    <s v="40"/>
    <s v="Public Works"/>
    <s v="80"/>
    <s v="Wastewater"/>
    <s v="670"/>
    <s v="Collection Systems Maintenance"/>
    <s v="640.40.80.670-5000.03"/>
    <s v="Salaries Overtime"/>
    <n v="-28000"/>
    <n v="-46000"/>
    <n v="-40000"/>
    <n v="-50000"/>
    <n v="-10000"/>
  </r>
  <r>
    <s v="640"/>
    <x v="32"/>
    <x v="2"/>
    <s v="OUTFLOWS"/>
    <s v="40"/>
    <s v="Public Works"/>
    <s v="80"/>
    <s v="Wastewater"/>
    <s v="670"/>
    <s v="Collection Systems Maintenance"/>
    <s v="640.40.80.670-5000.04"/>
    <s v="Salaries Holiday Pay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000.06"/>
    <s v="Salaries Out of Class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000.07"/>
    <s v="Salaries Admin Leave Pay"/>
    <n v="-3000"/>
    <n v="-3000"/>
    <n v="-2942"/>
    <n v="-2942"/>
    <n v="0"/>
  </r>
  <r>
    <s v="640"/>
    <x v="32"/>
    <x v="2"/>
    <s v="OUTFLOWS"/>
    <s v="40"/>
    <s v="Public Works"/>
    <s v="80"/>
    <s v="Wastewater"/>
    <s v="670"/>
    <s v="Collection Systems Maintenance"/>
    <s v="640.40.80.670-5000.08"/>
    <s v="Salaries Longevity Pay"/>
    <n v="-5000"/>
    <n v="-5000"/>
    <n v="-10805"/>
    <n v="-10805"/>
    <n v="0"/>
  </r>
  <r>
    <s v="640"/>
    <x v="32"/>
    <x v="2"/>
    <s v="OUTFLOWS"/>
    <s v="40"/>
    <s v="Public Works"/>
    <s v="80"/>
    <s v="Wastewater"/>
    <s v="670"/>
    <s v="Collection Systems Maintenance"/>
    <s v="640.40.80.670-5000.10"/>
    <s v="Salaries Furloughs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000.11"/>
    <s v="Salaries Worker's Comp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000.12"/>
    <s v="Salaries Compensated Absences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100.00"/>
    <s v="Benefits PERS Pool Liability"/>
    <n v="-134000"/>
    <n v="-132000"/>
    <n v="-150217"/>
    <n v="-156000"/>
    <n v="-5783"/>
  </r>
  <r>
    <s v="640"/>
    <x v="32"/>
    <x v="2"/>
    <s v="OUTFLOWS"/>
    <s v="40"/>
    <s v="Public Works"/>
    <s v="80"/>
    <s v="Wastewater"/>
    <s v="670"/>
    <s v="Collection Systems Maintenance"/>
    <s v="640.40.80.670-5100.01"/>
    <s v="Benefits Retirement"/>
    <n v="-65000"/>
    <n v="-66000"/>
    <n v="-66537"/>
    <n v="-66537"/>
    <n v="0"/>
  </r>
  <r>
    <s v="640"/>
    <x v="32"/>
    <x v="2"/>
    <s v="OUTFLOWS"/>
    <s v="40"/>
    <s v="Public Works"/>
    <s v="80"/>
    <s v="Wastewater"/>
    <s v="670"/>
    <s v="Collection Systems Maintenance"/>
    <s v="640.40.80.670-5100.02"/>
    <s v="Benefits Health Insurance"/>
    <n v="-140000"/>
    <n v="-130000"/>
    <n v="-149557"/>
    <n v="-138000"/>
    <n v="11557"/>
  </r>
  <r>
    <s v="640"/>
    <x v="32"/>
    <x v="2"/>
    <s v="OUTFLOWS"/>
    <s v="40"/>
    <s v="Public Works"/>
    <s v="80"/>
    <s v="Wastewater"/>
    <s v="670"/>
    <s v="Collection Systems Maintenance"/>
    <s v="640.40.80.670-5100.03"/>
    <s v="Benefits Dental Insurance"/>
    <n v="-12000"/>
    <n v="-10000"/>
    <n v="-9942"/>
    <n v="-9942"/>
    <n v="0"/>
  </r>
  <r>
    <s v="640"/>
    <x v="32"/>
    <x v="2"/>
    <s v="OUTFLOWS"/>
    <s v="40"/>
    <s v="Public Works"/>
    <s v="80"/>
    <s v="Wastewater"/>
    <s v="670"/>
    <s v="Collection Systems Maintenance"/>
    <s v="640.40.80.670-5100.04"/>
    <s v="Benefits Vision Insurance"/>
    <n v="-2000"/>
    <n v="-2000"/>
    <n v="-1660"/>
    <n v="-1660"/>
    <n v="0"/>
  </r>
  <r>
    <s v="640"/>
    <x v="32"/>
    <x v="2"/>
    <s v="OUTFLOWS"/>
    <s v="40"/>
    <s v="Public Works"/>
    <s v="80"/>
    <s v="Wastewater"/>
    <s v="670"/>
    <s v="Collection Systems Maintenance"/>
    <s v="640.40.80.670-5100.05"/>
    <s v="Benefits Life Insurance"/>
    <n v="-1000"/>
    <n v="-1000"/>
    <n v="-519"/>
    <n v="-519"/>
    <n v="0"/>
  </r>
  <r>
    <s v="640"/>
    <x v="32"/>
    <x v="2"/>
    <s v="OUTFLOWS"/>
    <s v="40"/>
    <s v="Public Works"/>
    <s v="80"/>
    <s v="Wastewater"/>
    <s v="670"/>
    <s v="Collection Systems Maintenance"/>
    <s v="640.40.80.670-5100.06"/>
    <s v="Benefits Worker's Comp"/>
    <n v="-18000"/>
    <n v="-18000"/>
    <n v="-18000"/>
    <n v="-23000"/>
    <n v="-5000"/>
  </r>
  <r>
    <s v="640"/>
    <x v="32"/>
    <x v="2"/>
    <s v="OUTFLOWS"/>
    <s v="40"/>
    <s v="Public Works"/>
    <s v="80"/>
    <s v="Wastewater"/>
    <s v="670"/>
    <s v="Collection Systems Maintenance"/>
    <s v="640.40.80.670-5100.07"/>
    <s v="Benefits Long Term Disability"/>
    <n v="-4000"/>
    <n v="-3000"/>
    <n v="-3038"/>
    <n v="-3038"/>
    <n v="0"/>
  </r>
  <r>
    <s v="640"/>
    <x v="32"/>
    <x v="2"/>
    <s v="OUTFLOWS"/>
    <s v="40"/>
    <s v="Public Works"/>
    <s v="80"/>
    <s v="Wastewater"/>
    <s v="670"/>
    <s v="Collection Systems Maintenance"/>
    <s v="640.40.80.670-5100.08"/>
    <s v="Benefits Deferred Compensation"/>
    <n v="-30000"/>
    <n v="-30000"/>
    <n v="-29549"/>
    <n v="-29549"/>
    <n v="0"/>
  </r>
  <r>
    <s v="640"/>
    <x v="32"/>
    <x v="2"/>
    <s v="OUTFLOWS"/>
    <s v="40"/>
    <s v="Public Works"/>
    <s v="80"/>
    <s v="Wastewater"/>
    <s v="670"/>
    <s v="Collection Systems Maintenance"/>
    <s v="640.40.80.670-5100.09"/>
    <s v="Benefits Unemployment Insurance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100.10"/>
    <s v="Benefits Uniform Allowance"/>
    <n v="-4000"/>
    <n v="-2000"/>
    <n v="-2505"/>
    <n v="-2505"/>
    <n v="0"/>
  </r>
  <r>
    <s v="640"/>
    <x v="32"/>
    <x v="2"/>
    <s v="OUTFLOWS"/>
    <s v="40"/>
    <s v="Public Works"/>
    <s v="80"/>
    <s v="Wastewater"/>
    <s v="670"/>
    <s v="Collection Systems Maintenance"/>
    <s v="640.40.80.670-5100.11"/>
    <s v="Benefits Medicare"/>
    <n v="-11000"/>
    <n v="-11000"/>
    <n v="-9789"/>
    <n v="-9789"/>
    <n v="0"/>
  </r>
  <r>
    <s v="640"/>
    <x v="32"/>
    <x v="2"/>
    <s v="OUTFLOWS"/>
    <s v="40"/>
    <s v="Public Works"/>
    <s v="80"/>
    <s v="Wastewater"/>
    <s v="670"/>
    <s v="Collection Systems Maintenance"/>
    <s v="640.40.80.670-5100.12"/>
    <s v="Benefits Annual Physical Exam"/>
    <n v="0"/>
    <n v="0"/>
    <n v="0"/>
    <n v="0"/>
    <n v="0"/>
  </r>
  <r>
    <s v="640"/>
    <x v="32"/>
    <x v="2"/>
    <s v="OUTFLOWS"/>
    <s v="40"/>
    <s v="Public Works"/>
    <s v="80"/>
    <s v="Wastewater"/>
    <s v="670"/>
    <s v="Collection Systems Maintenance"/>
    <s v="640.40.80.670-5100.15"/>
    <s v="Benefits Cell Phone Allowance"/>
    <n v="-1000"/>
    <n v="-1000"/>
    <n v="-729"/>
    <n v="-729"/>
    <n v="0"/>
  </r>
  <r>
    <s v="640"/>
    <x v="32"/>
    <x v="3"/>
    <s v="OUTFLOWS"/>
    <s v="40"/>
    <s v="Public Works"/>
    <s v="80"/>
    <s v="Wastewater"/>
    <s v="670"/>
    <s v="Collection Systems Maintenance"/>
    <s v="640.40.80.670-6000.01"/>
    <s v="Professional Services General"/>
    <n v="-24000"/>
    <n v="-1000"/>
    <n v="-50000"/>
    <n v="-50000"/>
    <n v="0"/>
  </r>
  <r>
    <s v="640"/>
    <x v="32"/>
    <x v="3"/>
    <s v="OUTFLOWS"/>
    <s v="40"/>
    <s v="Public Works"/>
    <s v="80"/>
    <s v="Wastewater"/>
    <s v="670"/>
    <s v="Collection Systems Maintenance"/>
    <s v="640.40.80.670-6200.02"/>
    <s v="Supplies Special Department"/>
    <n v="-30000"/>
    <n v="-23000"/>
    <n v="-41316"/>
    <n v="-41316"/>
    <n v="0"/>
  </r>
  <r>
    <s v="640"/>
    <x v="32"/>
    <x v="3"/>
    <s v="OUTFLOWS"/>
    <s v="40"/>
    <s v="Public Works"/>
    <s v="80"/>
    <s v="Wastewater"/>
    <s v="670"/>
    <s v="Collection Systems Maintenance"/>
    <s v="640.40.80.670-6200.05"/>
    <s v="Supplies Gasoline"/>
    <n v="-13000"/>
    <n v="-12000"/>
    <n v="-15000"/>
    <n v="-15000"/>
    <n v="0"/>
  </r>
  <r>
    <s v="640"/>
    <x v="32"/>
    <x v="3"/>
    <s v="OUTFLOWS"/>
    <s v="40"/>
    <s v="Public Works"/>
    <s v="80"/>
    <s v="Wastewater"/>
    <s v="670"/>
    <s v="Collection Systems Maintenance"/>
    <s v="640.40.80.670-6200.12"/>
    <s v="Supplies CNG"/>
    <n v="-1000"/>
    <n v="0"/>
    <n v="0"/>
    <n v="0"/>
    <n v="0"/>
  </r>
  <r>
    <s v="640"/>
    <x v="32"/>
    <x v="3"/>
    <s v="OUTFLOWS"/>
    <s v="40"/>
    <s v="Public Works"/>
    <s v="80"/>
    <s v="Wastewater"/>
    <s v="670"/>
    <s v="Collection Systems Maintenance"/>
    <s v="640.40.80.670-6280.15"/>
    <s v="Supplies-Public Works Mechanics Tools"/>
    <n v="-2000"/>
    <n v="-4000"/>
    <n v="-7000"/>
    <n v="-7000"/>
    <n v="0"/>
  </r>
  <r>
    <s v="640"/>
    <x v="32"/>
    <x v="3"/>
    <s v="OUTFLOWS"/>
    <s v="40"/>
    <s v="Public Works"/>
    <s v="80"/>
    <s v="Wastewater"/>
    <s v="670"/>
    <s v="Collection Systems Maintenance"/>
    <s v="640.40.80.670-6280.42"/>
    <s v="Supplies-Public Works Industrial Wastewater"/>
    <n v="-1000"/>
    <n v="-4000"/>
    <n v="-16930"/>
    <n v="-30000"/>
    <n v="-13070"/>
  </r>
  <r>
    <s v="640"/>
    <x v="32"/>
    <x v="3"/>
    <s v="OUTFLOWS"/>
    <s v="40"/>
    <s v="Public Works"/>
    <s v="80"/>
    <s v="Wastewater"/>
    <s v="670"/>
    <s v="Collection Systems Maintenance"/>
    <s v="640.40.80.670-6300.01"/>
    <s v="Dues &amp; Subscriptions Memberships"/>
    <n v="-2000"/>
    <n v="-2000"/>
    <n v="-2000"/>
    <n v="-2000"/>
    <n v="0"/>
  </r>
  <r>
    <s v="640"/>
    <x v="32"/>
    <x v="3"/>
    <s v="OUTFLOWS"/>
    <s v="40"/>
    <s v="Public Works"/>
    <s v="80"/>
    <s v="Wastewater"/>
    <s v="670"/>
    <s v="Collection Systems Maintenance"/>
    <s v="640.40.80.670-6300.03"/>
    <s v="Dues &amp; Subscriptions Certifications"/>
    <n v="-1000"/>
    <n v="-1000"/>
    <n v="-3500"/>
    <n v="-3500"/>
    <n v="0"/>
  </r>
  <r>
    <s v="640"/>
    <x v="32"/>
    <x v="3"/>
    <s v="OUTFLOWS"/>
    <s v="40"/>
    <s v="Public Works"/>
    <s v="80"/>
    <s v="Wastewater"/>
    <s v="670"/>
    <s v="Collection Systems Maintenance"/>
    <s v="640.40.80.670-6350.03"/>
    <s v="Maintenance Agreements &amp; Licenses Maintenance Agreements"/>
    <n v="-6000"/>
    <n v="-7000"/>
    <n v="-8580"/>
    <n v="-8580"/>
    <n v="0"/>
  </r>
  <r>
    <s v="640"/>
    <x v="32"/>
    <x v="3"/>
    <s v="OUTFLOWS"/>
    <s v="40"/>
    <s v="Public Works"/>
    <s v="80"/>
    <s v="Wastewater"/>
    <s v="670"/>
    <s v="Collection Systems Maintenance"/>
    <s v="640.40.80.670-6350.04"/>
    <s v="Maintenance Agreements &amp; Licenses SCADA"/>
    <n v="-60000"/>
    <n v="-60000"/>
    <n v="-87146"/>
    <n v="-87146"/>
    <n v="0"/>
  </r>
  <r>
    <s v="640"/>
    <x v="32"/>
    <x v="3"/>
    <s v="OUTFLOWS"/>
    <s v="40"/>
    <s v="Public Works"/>
    <s v="80"/>
    <s v="Wastewater"/>
    <s v="670"/>
    <s v="Collection Systems Maintenance"/>
    <s v="640.40.80.670-6400.02"/>
    <s v="Repairs &amp; Maintenance Minor Equipment/Other"/>
    <n v="-91000"/>
    <n v="-52000"/>
    <n v="-223267"/>
    <n v="-223267"/>
    <n v="0"/>
  </r>
  <r>
    <s v="640"/>
    <x v="32"/>
    <x v="3"/>
    <s v="OUTFLOWS"/>
    <s v="40"/>
    <s v="Public Works"/>
    <s v="80"/>
    <s v="Wastewater"/>
    <s v="670"/>
    <s v="Collection Systems Maintenance"/>
    <s v="640.40.80.670-6400.04"/>
    <s v="Repairs &amp; Maintenance Equipment Rental"/>
    <n v="0"/>
    <n v="0"/>
    <n v="-10000"/>
    <n v="-10000"/>
    <n v="0"/>
  </r>
  <r>
    <s v="640"/>
    <x v="32"/>
    <x v="3"/>
    <s v="OUTFLOWS"/>
    <s v="40"/>
    <s v="Public Works"/>
    <s v="80"/>
    <s v="Wastewater"/>
    <s v="670"/>
    <s v="Collection Systems Maintenance"/>
    <s v="640.40.80.670-6400.15"/>
    <s v="Repairs &amp; Maintenance Emergency"/>
    <n v="0"/>
    <n v="0"/>
    <n v="0"/>
    <n v="-75000"/>
    <n v="-75000"/>
  </r>
  <r>
    <s v="640"/>
    <x v="32"/>
    <x v="3"/>
    <s v="OUTFLOWS"/>
    <s v="40"/>
    <s v="Public Works"/>
    <s v="80"/>
    <s v="Wastewater"/>
    <s v="670"/>
    <s v="Collection Systems Maintenance"/>
    <s v="640.40.80.670-6600.04"/>
    <s v="Administrative Expenses Training/Conferences"/>
    <n v="-2000"/>
    <n v="-7000"/>
    <n v="-16140"/>
    <n v="-16140"/>
    <n v="0"/>
  </r>
  <r>
    <s v="640"/>
    <x v="32"/>
    <x v="3"/>
    <s v="OUTFLOWS"/>
    <s v="40"/>
    <s v="Public Works"/>
    <s v="80"/>
    <s v="Wastewater"/>
    <s v="670"/>
    <s v="Collection Systems Maintenance"/>
    <s v="640.40.80.670-6600.07"/>
    <s v="Administrative Expenses Employee Recruitment"/>
    <n v="0"/>
    <n v="0"/>
    <n v="0"/>
    <n v="0"/>
    <n v="0"/>
  </r>
  <r>
    <s v="640"/>
    <x v="32"/>
    <x v="4"/>
    <s v="OUTFLOWS"/>
    <s v="40"/>
    <s v="Public Works"/>
    <s v="80"/>
    <s v="Wastewater"/>
    <s v="670"/>
    <s v="Collection Systems Maintenance"/>
    <s v="640.40.80.670-7000.03"/>
    <s v="Capital Outlay Equipment New"/>
    <n v="0"/>
    <n v="0"/>
    <n v="0"/>
    <n v="0"/>
    <n v="0"/>
  </r>
  <r>
    <s v="640"/>
    <x v="32"/>
    <x v="3"/>
    <s v="OUTFLOWS"/>
    <s v="40"/>
    <s v="Public Works"/>
    <s v="80"/>
    <s v="Wastewater"/>
    <s v="675"/>
    <s v="CNG"/>
    <s v="640.40.80.675-6000.01"/>
    <s v="Professional Services General"/>
    <n v="0"/>
    <n v="-2000"/>
    <n v="0"/>
    <n v="0"/>
    <n v="0"/>
  </r>
  <r>
    <s v="640"/>
    <x v="32"/>
    <x v="3"/>
    <s v="OUTFLOWS"/>
    <s v="40"/>
    <s v="Public Works"/>
    <s v="80"/>
    <s v="Wastewater"/>
    <s v="675"/>
    <s v="CNG"/>
    <s v="640.40.80.675-6100.01"/>
    <s v="Utilities Electric"/>
    <n v="0"/>
    <n v="-13000"/>
    <n v="-25000"/>
    <n v="-52000"/>
    <n v="-27000"/>
  </r>
  <r>
    <s v="640"/>
    <x v="32"/>
    <x v="3"/>
    <s v="OUTFLOWS"/>
    <s v="40"/>
    <s v="Public Works"/>
    <s v="80"/>
    <s v="Wastewater"/>
    <s v="675"/>
    <s v="CNG"/>
    <s v="640.40.80.675-6200.02"/>
    <s v="Supplies Special Department"/>
    <n v="0"/>
    <n v="-10000"/>
    <n v="-138282"/>
    <n v="-138282"/>
    <n v="0"/>
  </r>
  <r>
    <s v="640"/>
    <x v="32"/>
    <x v="3"/>
    <s v="OUTFLOWS"/>
    <s v="40"/>
    <s v="Public Works"/>
    <s v="80"/>
    <s v="Wastewater"/>
    <s v="675"/>
    <s v="CNG"/>
    <s v="640.40.80.675-6400.01"/>
    <s v="Repairs &amp; Maintenance Building"/>
    <n v="0"/>
    <n v="0"/>
    <n v="-15000"/>
    <n v="-15000"/>
    <n v="0"/>
  </r>
  <r>
    <s v="640"/>
    <x v="32"/>
    <x v="3"/>
    <s v="OUTFLOWS"/>
    <s v="40"/>
    <s v="Public Works"/>
    <s v="80"/>
    <s v="Wastewater"/>
    <s v="675"/>
    <s v="CNG"/>
    <s v="640.40.80.675-6400.04"/>
    <s v="Repairs &amp; Maintenance Equipment Rental"/>
    <n v="0"/>
    <n v="0"/>
    <n v="-12000"/>
    <n v="-12000"/>
    <n v="0"/>
  </r>
  <r>
    <s v="640"/>
    <x v="32"/>
    <x v="3"/>
    <s v="OUTFLOWS"/>
    <s v="40"/>
    <s v="Public Works"/>
    <s v="80"/>
    <s v="Wastewater"/>
    <s v="675"/>
    <s v="CNG"/>
    <s v="640.40.80.675-6400.20"/>
    <s v="Repairs &amp; Maintenance Property Maintenance"/>
    <n v="0"/>
    <n v="0"/>
    <n v="-5000"/>
    <n v="-5000"/>
    <n v="0"/>
  </r>
  <r>
    <s v="640"/>
    <x v="32"/>
    <x v="3"/>
    <s v="OUTFLOWS"/>
    <s v="40"/>
    <s v="Public Works"/>
    <s v="80"/>
    <s v="Wastewater"/>
    <s v="675"/>
    <s v="CNG"/>
    <s v="640.40.80.675-6350.03"/>
    <s v="Maintenance Agreements &amp; Licenses Maintenance Agreements"/>
    <n v="0"/>
    <n v="-14000"/>
    <n v="-60000"/>
    <n v="-60000"/>
    <n v="0"/>
  </r>
  <r>
    <s v="640"/>
    <x v="32"/>
    <x v="2"/>
    <s v="OUTFLOWS"/>
    <s v="45"/>
    <s v="Engineering"/>
    <s v="41"/>
    <s v="Capital Improvement"/>
    <s v="000"/>
    <s v="No Program"/>
    <s v="640.45.41.000-5000.01"/>
    <s v="Salaries Regular"/>
    <n v="0"/>
    <n v="-129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000.03"/>
    <s v="Salaries Overtime"/>
    <n v="0"/>
    <n v="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000.08"/>
    <s v="Salaries Longevity Pay"/>
    <n v="0"/>
    <n v="-2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0"/>
    <s v="Benefits PERS Pool Liability"/>
    <n v="0"/>
    <n v="-26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1"/>
    <s v="Benefits Retirement"/>
    <n v="0"/>
    <n v="-10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2"/>
    <s v="Benefits Health Insurance"/>
    <n v="0"/>
    <n v="-14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3"/>
    <s v="Benefits Dental Insurance"/>
    <n v="0"/>
    <n v="-1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4"/>
    <s v="Benefits Vision Insurance"/>
    <n v="0"/>
    <n v="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5"/>
    <s v="Benefits Life Insurance"/>
    <n v="0"/>
    <n v="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7"/>
    <s v="Benefits Long Term Disability"/>
    <n v="0"/>
    <n v="-1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08"/>
    <s v="Benefits Deferred Compensation"/>
    <n v="0"/>
    <n v="-1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11"/>
    <s v="Benefits Medicare"/>
    <n v="0"/>
    <n v="-2000"/>
    <n v="0"/>
    <n v="0"/>
    <n v="0"/>
  </r>
  <r>
    <s v="640"/>
    <x v="32"/>
    <x v="2"/>
    <s v="OUTFLOWS"/>
    <s v="45"/>
    <s v="Engineering"/>
    <s v="41"/>
    <s v="Capital Improvement"/>
    <s v="000"/>
    <s v="No Program"/>
    <s v="640.45.41.000-5100.15"/>
    <s v="Benefits Cell Phone Allowance"/>
    <n v="0"/>
    <n v="0"/>
    <n v="0"/>
    <n v="0"/>
    <n v="0"/>
  </r>
  <r>
    <s v="640"/>
    <x v="32"/>
    <x v="4"/>
    <s v="OUTFLOWS"/>
    <s v="45"/>
    <s v="Engineering"/>
    <s v="41"/>
    <s v="Capital Improvement"/>
    <s v="000"/>
    <s v="No Program"/>
    <s v="640.45.41.000-7000.99"/>
    <s v="Capital Outlay General"/>
    <n v="0"/>
    <n v="0"/>
    <n v="-468750"/>
    <n v="-468750"/>
    <n v="0"/>
  </r>
  <r>
    <s v="650"/>
    <x v="33"/>
    <x v="1"/>
    <s v="OUTFLOWS"/>
    <s v="40"/>
    <s v="Public Works"/>
    <s v="80"/>
    <s v="Wastewater"/>
    <s v="015"/>
    <s v="Administration/Engineering"/>
    <s v="650-4900.64 - Transfe"/>
    <s v="In Sewer M&amp;O"/>
    <n v="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400.08"/>
    <s v="Intergovernmental Revenues Lathrop 14.7% WQCF"/>
    <n v="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500.10"/>
    <s v="Charges for Services-Public Works Sewer Connection Fee"/>
    <n v="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500.11"/>
    <s v="Charges for Services-Public Works Sewer Connection Fee-WQCF Exp"/>
    <n v="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500.12"/>
    <s v="Charges for Services-Public Works WQCF Phase III"/>
    <n v="3126000"/>
    <n v="3782000"/>
    <n v="2880000"/>
    <n v="2880000"/>
    <n v="0"/>
  </r>
  <r>
    <s v="650"/>
    <x v="33"/>
    <x v="0"/>
    <s v="INFLOWS"/>
    <s v="40"/>
    <s v="Public Works"/>
    <s v="80"/>
    <s v="Wastewater"/>
    <s v="015"/>
    <s v="Administration/Engineering"/>
    <s v="650.40.80.015-4500.13"/>
    <s v="Charges for Services-Public Works WQCF Phase III-Completion"/>
    <n v="1624000"/>
    <n v="1940000"/>
    <n v="1480000"/>
    <n v="1480000"/>
    <n v="0"/>
  </r>
  <r>
    <s v="650"/>
    <x v="33"/>
    <x v="0"/>
    <s v="INFLOWS"/>
    <s v="40"/>
    <s v="Public Works"/>
    <s v="80"/>
    <s v="Wastewater"/>
    <s v="015"/>
    <s v="Administration/Engineering"/>
    <s v="650.40.80.015-4500.39"/>
    <s v="Charges for Services-Public Works Pestana Sewer Assessment"/>
    <n v="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700.01"/>
    <s v="Investment Earnings Interest on Investments"/>
    <n v="319000"/>
    <n v="-132000"/>
    <n v="111990"/>
    <n v="111990"/>
    <n v="0"/>
  </r>
  <r>
    <s v="650"/>
    <x v="33"/>
    <x v="0"/>
    <s v="INFLOWS"/>
    <s v="40"/>
    <s v="Public Works"/>
    <s v="80"/>
    <s v="Wastewater"/>
    <s v="015"/>
    <s v="Administration/Engineering"/>
    <s v="650.40.80.015-4700.07"/>
    <s v="Investment Earnings Trust Accounts"/>
    <n v="1700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700.19"/>
    <s v="Investment Earnings Market Value Change"/>
    <n v="0"/>
    <n v="0"/>
    <n v="0"/>
    <n v="0"/>
    <n v="0"/>
  </r>
  <r>
    <s v="650"/>
    <x v="33"/>
    <x v="0"/>
    <s v="INFLOWS"/>
    <s v="40"/>
    <s v="Public Works"/>
    <s v="80"/>
    <s v="Wastewater"/>
    <s v="015"/>
    <s v="Administration/Engineering"/>
    <s v="650.40.80.015-4700.21"/>
    <s v="Investment Earnings Unallocated Investment Expense"/>
    <n v="-11000"/>
    <n v="-3000"/>
    <n v="-11200"/>
    <n v="-11200"/>
    <n v="0"/>
  </r>
  <r>
    <s v="650"/>
    <x v="33"/>
    <x v="1"/>
    <s v="OUTFLOWS"/>
    <s v="00"/>
    <s v="Non Departmental"/>
    <s v="00"/>
    <s v="Non Divisional"/>
    <s v="900"/>
    <s v="General"/>
    <s v="650.00.00.900-4900.64"/>
    <s v="Transfers In Sewer M&amp;O"/>
    <n v="0"/>
    <n v="0"/>
    <n v="0"/>
    <n v="0"/>
    <n v="0"/>
  </r>
  <r>
    <s v="650"/>
    <x v="33"/>
    <x v="0"/>
    <s v="INFLOWS"/>
    <s v="40"/>
    <s v="Public Works"/>
    <s v="80"/>
    <s v="Wastewater"/>
    <s v="005"/>
    <s v="Debt Service"/>
    <s v="650.40.80.005-4700.07"/>
    <s v="Investment Earnings Trust Accounts"/>
    <n v="14000"/>
    <n v="0"/>
    <n v="0"/>
    <n v="0"/>
    <n v="0"/>
  </r>
  <r>
    <s v="650"/>
    <x v="33"/>
    <x v="4"/>
    <s v="OUTFLOWS"/>
    <s v="00"/>
    <s v="Non Departmental"/>
    <s v="00"/>
    <s v="Non Divisional"/>
    <s v="900"/>
    <s v="General"/>
    <s v="650.00.00.900-8050.07"/>
    <s v="Capital Improvements-Wastewater Collection Trunk Replacement/Imp"/>
    <n v="0"/>
    <n v="0"/>
    <n v="0"/>
    <n v="0"/>
    <n v="0"/>
  </r>
  <r>
    <s v="650"/>
    <x v="33"/>
    <x v="4"/>
    <s v="OUTFLOWS"/>
    <s v="00"/>
    <s v="Non Departmental"/>
    <s v="00"/>
    <s v="Non Divisional"/>
    <s v="900"/>
    <s v="General"/>
    <s v="650.00.00.900-8050.16"/>
    <s v="Capital Improvements-Wastewater Plant Solid Replacement/Imp"/>
    <n v="-114000"/>
    <n v="0"/>
    <n v="0"/>
    <n v="0"/>
    <n v="0"/>
  </r>
  <r>
    <s v="650"/>
    <x v="33"/>
    <x v="4"/>
    <s v="OUTFLOWS"/>
    <s v="00"/>
    <s v="Non Departmental"/>
    <s v="00"/>
    <s v="Non Divisional"/>
    <s v="900"/>
    <s v="General"/>
    <s v="650.00.00.900-8050.20"/>
    <s v="Capital Improvements-Wastewater Plant Expansion/Improvements"/>
    <n v="0"/>
    <n v="0"/>
    <n v="0"/>
    <n v="0"/>
    <n v="0"/>
  </r>
  <r>
    <s v="650"/>
    <x v="33"/>
    <x v="4"/>
    <s v="OUTFLOWS"/>
    <s v="00"/>
    <s v="Non Departmental"/>
    <s v="00"/>
    <s v="Non Divisional"/>
    <s v="900"/>
    <s v="General"/>
    <s v="650.00.00.900-8450.03"/>
    <s v="Alternative Energy Solar"/>
    <n v="-1254000"/>
    <n v="-803000"/>
    <n v="0"/>
    <n v="0"/>
    <n v="0"/>
  </r>
  <r>
    <s v="650"/>
    <x v="33"/>
    <x v="1"/>
    <s v="OUTFLOWS"/>
    <s v="00"/>
    <s v="Non Departmental"/>
    <s v="00"/>
    <s v="Non Divisional"/>
    <s v="900"/>
    <s v="General"/>
    <s v="650.00.00.900-9000.64"/>
    <s v="Other Transfers Sewer M&amp;O Fund"/>
    <n v="0"/>
    <n v="0"/>
    <n v="0"/>
    <n v="0"/>
    <n v="0"/>
  </r>
  <r>
    <s v="650"/>
    <x v="33"/>
    <x v="3"/>
    <s v="OUTFLOWS"/>
    <s v="40"/>
    <s v="Public Works"/>
    <s v="80"/>
    <s v="Wastewater"/>
    <s v="005"/>
    <s v="Debt Service"/>
    <s v="650.40.80.005-8900.22"/>
    <s v="Debt Service-Principal 2012 Issue"/>
    <n v="0"/>
    <n v="-785000"/>
    <n v="-852325"/>
    <n v="-852325"/>
    <n v="0"/>
  </r>
  <r>
    <s v="650"/>
    <x v="33"/>
    <x v="3"/>
    <s v="OUTFLOWS"/>
    <s v="40"/>
    <s v="Public Works"/>
    <s v="80"/>
    <s v="Wastewater"/>
    <s v="005"/>
    <s v="Debt Service"/>
    <s v="650.40.80.005-8900.99"/>
    <s v="Debt Service-Principal Extraordinary Mandatory Payments"/>
    <n v="0"/>
    <n v="0"/>
    <n v="0"/>
    <n v="0"/>
    <n v="0"/>
  </r>
  <r>
    <s v="650"/>
    <x v="33"/>
    <x v="3"/>
    <s v="OUTFLOWS"/>
    <s v="40"/>
    <s v="Public Works"/>
    <s v="80"/>
    <s v="Wastewater"/>
    <s v="005"/>
    <s v="Debt Service"/>
    <s v="650.40.80.005-8910.20"/>
    <s v="Debt Service-Interest 2009 Issue"/>
    <n v="-545000"/>
    <n v="-545000"/>
    <n v="-545265"/>
    <n v="-545265"/>
    <n v="0"/>
  </r>
  <r>
    <s v="650"/>
    <x v="33"/>
    <x v="3"/>
    <s v="OUTFLOWS"/>
    <s v="40"/>
    <s v="Public Works"/>
    <s v="80"/>
    <s v="Wastewater"/>
    <s v="005"/>
    <s v="Debt Service"/>
    <s v="650.40.80.005-8910.22"/>
    <s v="Debt Service-Interest 2012 Issue"/>
    <n v="-312000"/>
    <n v="-283000"/>
    <n v="-253484"/>
    <n v="-253484"/>
    <n v="0"/>
  </r>
  <r>
    <s v="650"/>
    <x v="33"/>
    <x v="3"/>
    <s v="OUTFLOWS"/>
    <s v="40"/>
    <s v="Public Works"/>
    <s v="80"/>
    <s v="Wastewater"/>
    <s v="005"/>
    <s v="Debt Service"/>
    <s v="650.40.80.005-8920.01"/>
    <s v="Debt Service-Other Costs Admin/Audit Fees"/>
    <n v="-2000"/>
    <n v="-3000"/>
    <n v="-1610"/>
    <n v="-1610"/>
    <n v="0"/>
  </r>
  <r>
    <s v="650"/>
    <x v="33"/>
    <x v="3"/>
    <s v="OUTFLOWS"/>
    <s v="40"/>
    <s v="Public Works"/>
    <s v="80"/>
    <s v="Wastewater"/>
    <s v="005"/>
    <s v="Debt Service"/>
    <s v="650.40.80.005-8920.04"/>
    <s v="Debt Service-Other Costs Amortization of Discount"/>
    <n v="0"/>
    <n v="0"/>
    <n v="0"/>
    <n v="0"/>
    <n v="0"/>
  </r>
  <r>
    <s v="650"/>
    <x v="33"/>
    <x v="3"/>
    <s v="OUTFLOWS"/>
    <s v="40"/>
    <s v="Public Works"/>
    <s v="80"/>
    <s v="Wastewater"/>
    <s v="015"/>
    <s v="Administration/Engineering"/>
    <s v="650.40.80.015-6000.01"/>
    <s v="Professional Services General"/>
    <n v="0"/>
    <n v="0"/>
    <n v="0"/>
    <n v="0"/>
    <n v="0"/>
  </r>
  <r>
    <s v="650"/>
    <x v="33"/>
    <x v="3"/>
    <s v="OUTFLOWS"/>
    <s v="40"/>
    <s v="Public Works"/>
    <s v="80"/>
    <s v="Wastewater"/>
    <s v="015"/>
    <s v="Administration/Engineering"/>
    <s v="650.40.80.015-6600.25"/>
    <s v="Administrative Expenses Support Services-Indirect Labor"/>
    <n v="0"/>
    <n v="0"/>
    <n v="0"/>
    <n v="0"/>
    <n v="0"/>
  </r>
  <r>
    <s v="650"/>
    <x v="33"/>
    <x v="3"/>
    <s v="OUTFLOWS"/>
    <s v="40"/>
    <s v="Public Works"/>
    <s v="80"/>
    <s v="Wastewater"/>
    <s v="015"/>
    <s v="Administration/Engineering"/>
    <s v="650.40.80.015-6600.36"/>
    <s v="Administrative Expenses IT Fund Contribution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475.10"/>
    <s v="Intergovernmental Grants-State/County Used Oil Recycling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475.11"/>
    <s v="Intergovernmental Grants-State/County Beverage Container"/>
    <n v="0"/>
    <n v="0"/>
    <n v="8163"/>
    <n v="8163"/>
    <n v="0"/>
  </r>
  <r>
    <s v="660"/>
    <x v="34"/>
    <x v="0"/>
    <s v="INFLOWS"/>
    <s v="40"/>
    <s v="Public Works"/>
    <s v="75"/>
    <s v="Waste Management"/>
    <s v="001"/>
    <s v="Administration"/>
    <s v="660.40.75.001-4475.32"/>
    <s v="Intergovernmental Grants-State/County CalRecycle"/>
    <n v="0"/>
    <n v="0"/>
    <n v="800000"/>
    <n v="800000"/>
    <n v="0"/>
  </r>
  <r>
    <s v="660"/>
    <x v="34"/>
    <x v="0"/>
    <s v="INFLOWS"/>
    <s v="40"/>
    <s v="Public Works"/>
    <s v="75"/>
    <s v="Waste Management"/>
    <s v="001"/>
    <s v="Administration"/>
    <s v="660.40.75.001-4475.26"/>
    <s v="Intergovernmental Grants-State/County SJV Air Pollution Grant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500.19"/>
    <s v="Charges for Services-Public Works Solid Waste-Residential"/>
    <n v="8817000"/>
    <n v="9160000"/>
    <n v="8670590"/>
    <n v="8670590"/>
    <n v="0"/>
  </r>
  <r>
    <s v="660"/>
    <x v="34"/>
    <x v="0"/>
    <s v="INFLOWS"/>
    <s v="40"/>
    <s v="Public Works"/>
    <s v="75"/>
    <s v="Waste Management"/>
    <s v="001"/>
    <s v="Administration"/>
    <s v="660.40.75.001-4500.20"/>
    <s v="Charges for Services-Public Works Solid Waste-Commercial"/>
    <n v="3917000"/>
    <n v="3685000"/>
    <n v="3995000"/>
    <n v="3995000"/>
    <n v="0"/>
  </r>
  <r>
    <s v="660"/>
    <x v="34"/>
    <x v="0"/>
    <s v="INFLOWS"/>
    <s v="40"/>
    <s v="Public Works"/>
    <s v="75"/>
    <s v="Waste Management"/>
    <s v="001"/>
    <s v="Administration"/>
    <s v="660.40.75.001-4500.21"/>
    <s v="Charges for Services-Public Works Solid Waste-Drop Box"/>
    <n v="1095000"/>
    <n v="1587000"/>
    <n v="893440"/>
    <n v="893440"/>
    <n v="0"/>
  </r>
  <r>
    <s v="660"/>
    <x v="34"/>
    <x v="0"/>
    <s v="INFLOWS"/>
    <s v="40"/>
    <s v="Public Works"/>
    <s v="75"/>
    <s v="Waste Management"/>
    <s v="001"/>
    <s v="Administration"/>
    <s v="660.40.75.001-4500.24"/>
    <s v="Charges for Services-Public Works Penalties"/>
    <n v="20000"/>
    <n v="3000"/>
    <n v="20000"/>
    <n v="20000"/>
    <n v="0"/>
  </r>
  <r>
    <s v="660"/>
    <x v="34"/>
    <x v="0"/>
    <s v="INFLOWS"/>
    <s v="40"/>
    <s v="Public Works"/>
    <s v="75"/>
    <s v="Waste Management"/>
    <s v="001"/>
    <s v="Administration"/>
    <s v="660.40.75.001-4500.46"/>
    <s v="Charges for Services-Public Works Solid Waste - Service Initiation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500.51"/>
    <s v="Charges for Services-Public Works Rcycling Program"/>
    <n v="0"/>
    <n v="0"/>
    <n v="0"/>
    <n v="10000"/>
    <n v="10000"/>
  </r>
  <r>
    <s v="660"/>
    <x v="34"/>
    <x v="0"/>
    <s v="INFLOWS"/>
    <s v="40"/>
    <s v="Public Works"/>
    <s v="75"/>
    <s v="Waste Management"/>
    <s v="001"/>
    <s v="Administration"/>
    <s v="660.40.75.001-4700.01"/>
    <s v="Investment Earnings Interest on Investments"/>
    <n v="60000"/>
    <n v="-21000"/>
    <n v="28840"/>
    <n v="28840"/>
    <n v="0"/>
  </r>
  <r>
    <s v="660"/>
    <x v="34"/>
    <x v="0"/>
    <s v="INFLOWS"/>
    <s v="40"/>
    <s v="Public Works"/>
    <s v="75"/>
    <s v="Waste Management"/>
    <s v="001"/>
    <s v="Administration"/>
    <s v="660.40.75.001-4700.19"/>
    <s v="Investment Earnings Market Value Change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700.21"/>
    <s v="Investment Earnings Unallocated Investment Expense"/>
    <n v="-2000"/>
    <n v="-1000"/>
    <n v="-2880"/>
    <n v="-2880"/>
    <n v="0"/>
  </r>
  <r>
    <s v="660"/>
    <x v="34"/>
    <x v="0"/>
    <s v="INFLOWS"/>
    <s v="40"/>
    <s v="Public Works"/>
    <s v="75"/>
    <s v="Waste Management"/>
    <s v="001"/>
    <s v="Administration"/>
    <s v="660.40.75.001-4850.01"/>
    <s v="Other Revenue Sale of Property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850.07"/>
    <s v="Other Revenue Misc Reimbursement"/>
    <n v="19000"/>
    <n v="200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850.12"/>
    <s v="Other Revenue Miscellaneous Receipts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850.14"/>
    <s v="Other Revenue Curbside Recyclables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850.15"/>
    <s v="Other Revenue Beverage Container"/>
    <n v="0"/>
    <n v="0"/>
    <n v="0"/>
    <n v="0"/>
    <n v="0"/>
  </r>
  <r>
    <s v="660"/>
    <x v="34"/>
    <x v="0"/>
    <s v="INFLOWS"/>
    <s v="40"/>
    <s v="Public Works"/>
    <s v="75"/>
    <s v="Waste Management"/>
    <s v="001"/>
    <s v="Administration"/>
    <s v="660.40.75.001-4850.37"/>
    <s v="Other Revenue Solid Waste Citations"/>
    <n v="0"/>
    <n v="0"/>
    <n v="0"/>
    <n v="0"/>
    <n v="0"/>
  </r>
  <r>
    <s v="660"/>
    <x v="34"/>
    <x v="0"/>
    <s v="INFLOWS"/>
    <s v="40"/>
    <s v="Public Works"/>
    <s v="75"/>
    <s v="Waste Management"/>
    <s v="610"/>
    <s v="Commercial Collection"/>
    <s v="660.40.75.610-4500.20"/>
    <s v="Charges for Services-Public Works Solid Waste-Commercial"/>
    <n v="0"/>
    <n v="0"/>
    <n v="0"/>
    <n v="0"/>
    <n v="0"/>
  </r>
  <r>
    <s v="660"/>
    <x v="34"/>
    <x v="0"/>
    <s v="INFLOWS"/>
    <s v="40"/>
    <s v="Public Works"/>
    <s v="75"/>
    <s v="Waste Management"/>
    <s v="610"/>
    <s v="Commercial Collection"/>
    <s v="660.40.75.610-4500.21"/>
    <s v="Charges for Services-Public Works Solid Waste-Drop Box"/>
    <n v="0"/>
    <n v="0"/>
    <n v="0"/>
    <n v="0"/>
    <n v="0"/>
  </r>
  <r>
    <s v="660"/>
    <x v="34"/>
    <x v="0"/>
    <s v="INFLOWS"/>
    <s v="40"/>
    <s v="Public Works"/>
    <s v="75"/>
    <s v="Waste Management"/>
    <s v="620"/>
    <s v="Residential Collection"/>
    <s v="660.40.75.620-4500.19"/>
    <s v="Charges for Services-Public Works Solid Waste-Residential"/>
    <n v="0"/>
    <n v="0"/>
    <n v="0"/>
    <n v="0"/>
    <n v="0"/>
  </r>
  <r>
    <s v="660"/>
    <x v="34"/>
    <x v="3"/>
    <s v="OUTFLOWS"/>
    <s v="00"/>
    <s v="Non Departmental"/>
    <s v="00"/>
    <s v="Non Divisional"/>
    <s v="900"/>
    <s v="General"/>
    <s v="660.00.00.900-6700.02"/>
    <s v="Depreciation Building Improvements"/>
    <n v="-3000"/>
    <n v="0"/>
    <n v="0"/>
    <n v="0"/>
    <n v="0"/>
  </r>
  <r>
    <s v="660"/>
    <x v="34"/>
    <x v="3"/>
    <s v="OUTFLOWS"/>
    <s v="00"/>
    <s v="Non Departmental"/>
    <s v="00"/>
    <s v="Non Divisional"/>
    <s v="900"/>
    <s v="General"/>
    <s v="660.00.00.900-6700.03"/>
    <s v="Depreciation Computer Hardware"/>
    <n v="0"/>
    <n v="0"/>
    <n v="0"/>
    <n v="0"/>
    <n v="0"/>
  </r>
  <r>
    <s v="660"/>
    <x v="34"/>
    <x v="3"/>
    <s v="OUTFLOWS"/>
    <s v="00"/>
    <s v="Non Departmental"/>
    <s v="00"/>
    <s v="Non Divisional"/>
    <s v="900"/>
    <s v="General"/>
    <s v="660.00.00.900-6700.04"/>
    <s v="Depreciation Software"/>
    <n v="-1000"/>
    <n v="0"/>
    <n v="0"/>
    <n v="0"/>
    <n v="0"/>
  </r>
  <r>
    <s v="660"/>
    <x v="34"/>
    <x v="3"/>
    <s v="OUTFLOWS"/>
    <s v="00"/>
    <s v="Non Departmental"/>
    <s v="00"/>
    <s v="Non Divisional"/>
    <s v="900"/>
    <s v="General"/>
    <s v="660.00.00.900-6700.05"/>
    <s v="Depreciation Machinery &amp; Equipment"/>
    <n v="-15000"/>
    <n v="0"/>
    <n v="0"/>
    <n v="0"/>
    <n v="0"/>
  </r>
  <r>
    <s v="660"/>
    <x v="34"/>
    <x v="3"/>
    <s v="OUTFLOWS"/>
    <s v="00"/>
    <s v="Non Departmental"/>
    <s v="00"/>
    <s v="Non Divisional"/>
    <s v="900"/>
    <s v="General"/>
    <s v="660.00.00.900-6700.06"/>
    <s v="Depreciation Vehicles"/>
    <n v="-542000"/>
    <n v="0"/>
    <n v="0"/>
    <n v="0"/>
    <n v="0"/>
  </r>
  <r>
    <s v="660"/>
    <x v="34"/>
    <x v="4"/>
    <s v="OUTFLOWS"/>
    <s v="00"/>
    <s v="Non Departmental"/>
    <s v="00"/>
    <s v="Non Divisional"/>
    <s v="900"/>
    <s v="General"/>
    <s v="660.00.00.900-7000.02"/>
    <s v="Capital Outlay Vehicles-Major"/>
    <n v="0"/>
    <n v="-45000"/>
    <n v="0"/>
    <n v="0"/>
    <n v="0"/>
  </r>
  <r>
    <s v="660"/>
    <x v="34"/>
    <x v="4"/>
    <s v="OUTFLOWS"/>
    <s v="00"/>
    <s v="Non Departmental"/>
    <s v="00"/>
    <s v="Non Divisional"/>
    <s v="900"/>
    <s v="General"/>
    <s v="660.00.00.900-7000.03"/>
    <s v="Capital Outlay Equipment New"/>
    <n v="0"/>
    <n v="0"/>
    <n v="-1590000"/>
    <n v="-1590000"/>
    <n v="0"/>
  </r>
  <r>
    <s v="660"/>
    <x v="34"/>
    <x v="4"/>
    <s v="OUTFLOWS"/>
    <s v="00"/>
    <s v="Non Departmental"/>
    <s v="00"/>
    <s v="Non Divisional"/>
    <s v="900"/>
    <s v="General"/>
    <s v="660.00.00.900-7000.04"/>
    <s v="Capital Outlay Equipment Replacement"/>
    <n v="-39000"/>
    <n v="0"/>
    <n v="0"/>
    <n v="-99000"/>
    <n v="-99000"/>
  </r>
  <r>
    <s v="660"/>
    <x v="34"/>
    <x v="4"/>
    <s v="OUTFLOWS"/>
    <s v="00"/>
    <s v="Non Departmental"/>
    <s v="00"/>
    <s v="Non Divisional"/>
    <s v="900"/>
    <s v="General"/>
    <s v="660.00.00.900-7000.06"/>
    <s v="Capital Outlay Operations Apparatus-Major"/>
    <n v="-816000"/>
    <n v="-3527000"/>
    <n v="-1734513"/>
    <n v="-1734513"/>
    <n v="0"/>
  </r>
  <r>
    <s v="660"/>
    <x v="34"/>
    <x v="4"/>
    <s v="OUTFLOWS"/>
    <s v="00"/>
    <s v="Non Departmental"/>
    <s v="00"/>
    <s v="Non Divisional"/>
    <s v="900"/>
    <s v="General"/>
    <s v="660.00.00.900-7000.09"/>
    <s v="Capital Outlay Computer Conversion"/>
    <n v="0"/>
    <n v="0"/>
    <n v="0"/>
    <n v="0"/>
    <n v="0"/>
  </r>
  <r>
    <s v="660"/>
    <x v="34"/>
    <x v="4"/>
    <s v="OUTFLOWS"/>
    <s v="00"/>
    <s v="Non Departmental"/>
    <s v="00"/>
    <s v="Non Divisional"/>
    <s v="900"/>
    <s v="General"/>
    <s v="660.00.00.900-8450.01"/>
    <s v="Alternative Energy Food To Fuel"/>
    <n v="0"/>
    <n v="0"/>
    <n v="0"/>
    <n v="0"/>
    <n v="0"/>
  </r>
  <r>
    <s v="660"/>
    <x v="34"/>
    <x v="1"/>
    <s v="OUTFLOWS"/>
    <s v="00"/>
    <s v="Non Departmental"/>
    <s v="00"/>
    <s v="Non Divisional"/>
    <s v="900"/>
    <s v="General"/>
    <s v="660.00.00.900-9888.01"/>
    <s v="Capital Asset Expenditure Adjustments  Current Year Additions"/>
    <n v="964000"/>
    <n v="0"/>
    <n v="0"/>
    <n v="0"/>
    <n v="0"/>
  </r>
  <r>
    <s v="660"/>
    <x v="34"/>
    <x v="1"/>
    <s v="OUTFLOWS"/>
    <s v="00"/>
    <s v="Non Departmental"/>
    <s v="00"/>
    <s v="Non Divisional"/>
    <s v="900"/>
    <s v="General"/>
    <s v="660.00.00.900-9888.03"/>
    <s v="Capital Asset Expenditure Adjustments  Disposals"/>
    <n v="0"/>
    <n v="0"/>
    <n v="0"/>
    <n v="0"/>
    <n v="0"/>
  </r>
  <r>
    <s v="660"/>
    <x v="34"/>
    <x v="1"/>
    <s v="OUTFLOWS"/>
    <s v="00"/>
    <s v="Non Departmental"/>
    <s v="00"/>
    <s v="Non Divisional"/>
    <s v="900"/>
    <s v="General"/>
    <s v="660.00.00.900-9888.04"/>
    <s v="Capital Asset Expenditure Adjustments  Asset Transfer In"/>
    <n v="0"/>
    <n v="0"/>
    <n v="0"/>
    <n v="0"/>
    <n v="0"/>
  </r>
  <r>
    <s v="660"/>
    <x v="34"/>
    <x v="1"/>
    <s v="OUTFLOWS"/>
    <s v="00"/>
    <s v="Non Departmental"/>
    <s v="00"/>
    <s v="Non Divisional"/>
    <s v="900"/>
    <s v="General"/>
    <s v="660.00.00.900-9888.05"/>
    <s v="Capital Asset Expenditure Adjustments  Asset Transfer Out"/>
    <n v="0"/>
    <n v="0"/>
    <n v="0"/>
    <n v="0"/>
    <n v="0"/>
  </r>
  <r>
    <s v="660"/>
    <x v="34"/>
    <x v="3"/>
    <s v="OUTFLOWS"/>
    <s v="02"/>
    <s v="City Attorney"/>
    <s v="00"/>
    <s v="Non Divisional"/>
    <s v="002"/>
    <s v="Departmental Legal Services"/>
    <s v="660.02.00.002-6002.40"/>
    <s v="Legal Services Public Works"/>
    <n v="0"/>
    <n v="-100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01"/>
    <s v="Salaries Regular"/>
    <n v="-27000"/>
    <n v="-1600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03"/>
    <s v="Salaries Overtime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04"/>
    <s v="Salaries Holiday Pay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06"/>
    <s v="Salaries Out of Class"/>
    <n v="-100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07"/>
    <s v="Salaries Admin Leave Pay"/>
    <n v="-4000"/>
    <n v="-100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08"/>
    <s v="Salaries Longevity Pay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10"/>
    <s v="Salaries Furloughs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000.12"/>
    <s v="Salaries Compensated Absences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0"/>
    <s v="Benefits PERS Pool Liability"/>
    <n v="-4000"/>
    <n v="-300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1"/>
    <s v="Benefits Retirement"/>
    <n v="-1000"/>
    <n v="-100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2"/>
    <s v="Benefits Health Insurance"/>
    <n v="-4000"/>
    <n v="-200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3"/>
    <s v="Benefits Dental Insurance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4"/>
    <s v="Benefits Vision Insurance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5"/>
    <s v="Benefits Life Insurance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6"/>
    <s v="Benefits Worker's Comp"/>
    <n v="-1000"/>
    <n v="-1000"/>
    <n v="-1800"/>
    <n v="-2000"/>
    <n v="-200"/>
  </r>
  <r>
    <s v="660"/>
    <x v="34"/>
    <x v="2"/>
    <s v="OUTFLOWS"/>
    <s v="05"/>
    <s v="Finance"/>
    <s v="00"/>
    <s v="Non Divisional"/>
    <s v="150"/>
    <s v="Fiscal Management"/>
    <s v="660.05.00.150-5100.07"/>
    <s v="Benefits Long Term Disability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08"/>
    <s v="Benefits Deferred Compensation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11"/>
    <s v="Benefits Medicare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15"/>
    <s v="Benefits Cell Phone Allowance"/>
    <n v="0"/>
    <n v="0"/>
    <n v="0"/>
    <n v="0"/>
    <n v="0"/>
  </r>
  <r>
    <s v="660"/>
    <x v="34"/>
    <x v="2"/>
    <s v="OUTFLOWS"/>
    <s v="05"/>
    <s v="Finance"/>
    <s v="00"/>
    <s v="Non Divisional"/>
    <s v="150"/>
    <s v="Fiscal Management"/>
    <s v="660.05.00.150-5100.17"/>
    <s v="Benefits Other Post Employment Benefits"/>
    <n v="-2000"/>
    <n v="-2000"/>
    <n v="-2500"/>
    <n v="-2500"/>
    <n v="0"/>
  </r>
  <r>
    <s v="660"/>
    <x v="34"/>
    <x v="3"/>
    <s v="OUTFLOWS"/>
    <s v="05"/>
    <s v="Finance"/>
    <s v="00"/>
    <s v="Non Divisional"/>
    <s v="150"/>
    <s v="Fiscal Management"/>
    <s v="660.05.00.150-6000.01"/>
    <s v="Professional Services General"/>
    <n v="-81000"/>
    <n v="-74000"/>
    <n v="0"/>
    <n v="-59000"/>
    <n v="-59000"/>
  </r>
  <r>
    <s v="660"/>
    <x v="34"/>
    <x v="3"/>
    <s v="OUTFLOWS"/>
    <s v="05"/>
    <s v="Finance"/>
    <s v="00"/>
    <s v="Non Divisional"/>
    <s v="150"/>
    <s v="Fiscal Management"/>
    <s v="660.05.00.150-6200.02"/>
    <s v="Supplies Special Department"/>
    <n v="0"/>
    <n v="0"/>
    <n v="0"/>
    <n v="0"/>
    <n v="0"/>
  </r>
  <r>
    <s v="660"/>
    <x v="34"/>
    <x v="2"/>
    <s v="OUTFLOWS"/>
    <s v="05"/>
    <s v="Finance"/>
    <s v="00"/>
    <s v="Non Divisional"/>
    <s v="160"/>
    <s v="Revenue Management"/>
    <s v="660.05.00.160-5000.01"/>
    <s v="Salaries Regular"/>
    <n v="-193000"/>
    <n v="-181000"/>
    <n v="-32780"/>
    <n v="-52000"/>
    <n v="-19220"/>
  </r>
  <r>
    <s v="660"/>
    <x v="34"/>
    <x v="2"/>
    <s v="OUTFLOWS"/>
    <s v="05"/>
    <s v="Finance"/>
    <s v="00"/>
    <s v="Non Divisional"/>
    <s v="160"/>
    <s v="Revenue Management"/>
    <s v="660.05.00.160-5000.02"/>
    <s v="Salaries Part Time"/>
    <n v="-6000"/>
    <n v="-8000"/>
    <n v="0"/>
    <n v="-2000"/>
    <n v="-2000"/>
  </r>
  <r>
    <s v="660"/>
    <x v="34"/>
    <x v="2"/>
    <s v="OUTFLOWS"/>
    <s v="05"/>
    <s v="Finance"/>
    <s v="00"/>
    <s v="Non Divisional"/>
    <s v="160"/>
    <s v="Revenue Management"/>
    <s v="660.05.00.160-5000.03"/>
    <s v="Salaries Overtime"/>
    <n v="0"/>
    <n v="0"/>
    <n v="0"/>
    <n v="0"/>
    <n v="0"/>
  </r>
  <r>
    <s v="660"/>
    <x v="34"/>
    <x v="2"/>
    <s v="OUTFLOWS"/>
    <s v="05"/>
    <s v="Finance"/>
    <s v="00"/>
    <s v="Non Divisional"/>
    <s v="160"/>
    <s v="Revenue Management"/>
    <s v="660.05.00.160-5000.06"/>
    <s v="Salaries Out of Class"/>
    <n v="-1000"/>
    <n v="0"/>
    <n v="-3278"/>
    <n v="-3278"/>
    <n v="0"/>
  </r>
  <r>
    <s v="660"/>
    <x v="34"/>
    <x v="2"/>
    <s v="OUTFLOWS"/>
    <s v="05"/>
    <s v="Finance"/>
    <s v="00"/>
    <s v="Non Divisional"/>
    <s v="160"/>
    <s v="Revenue Management"/>
    <s v="660.05.00.160-5000.07"/>
    <s v="Salaries Admin Leave Pay"/>
    <n v="-1000"/>
    <n v="-3000"/>
    <n v="-521"/>
    <n v="-521"/>
    <n v="0"/>
  </r>
  <r>
    <s v="660"/>
    <x v="34"/>
    <x v="2"/>
    <s v="OUTFLOWS"/>
    <s v="05"/>
    <s v="Finance"/>
    <s v="00"/>
    <s v="Non Divisional"/>
    <s v="160"/>
    <s v="Revenue Management"/>
    <s v="660.05.00.160-5000.08"/>
    <s v="Salaries Longevity Pay"/>
    <n v="-1000"/>
    <n v="0"/>
    <n v="-324"/>
    <n v="-324"/>
    <n v="0"/>
  </r>
  <r>
    <s v="660"/>
    <x v="34"/>
    <x v="2"/>
    <s v="OUTFLOWS"/>
    <s v="05"/>
    <s v="Finance"/>
    <s v="00"/>
    <s v="Non Divisional"/>
    <s v="160"/>
    <s v="Revenue Management"/>
    <s v="660.05.00.160-5000.10"/>
    <s v="Salaries Furloughs"/>
    <n v="0"/>
    <n v="0"/>
    <n v="0"/>
    <n v="0"/>
    <n v="0"/>
  </r>
  <r>
    <s v="660"/>
    <x v="34"/>
    <x v="2"/>
    <s v="OUTFLOWS"/>
    <s v="05"/>
    <s v="Finance"/>
    <s v="00"/>
    <s v="Non Divisional"/>
    <s v="160"/>
    <s v="Revenue Management"/>
    <s v="660.05.00.160-5000.12"/>
    <s v="Salaries Compensated Absences"/>
    <n v="0"/>
    <n v="0"/>
    <n v="0"/>
    <n v="0"/>
    <n v="0"/>
  </r>
  <r>
    <s v="660"/>
    <x v="34"/>
    <x v="2"/>
    <s v="OUTFLOWS"/>
    <s v="05"/>
    <s v="Finance"/>
    <s v="00"/>
    <s v="Non Divisional"/>
    <s v="160"/>
    <s v="Revenue Management"/>
    <s v="660.05.00.160-5100.00"/>
    <s v="Benefits PERS Pool Liability"/>
    <n v="-35000"/>
    <n v="-34000"/>
    <n v="-6920"/>
    <n v="-12000"/>
    <n v="-5080"/>
  </r>
  <r>
    <s v="660"/>
    <x v="34"/>
    <x v="2"/>
    <s v="OUTFLOWS"/>
    <s v="05"/>
    <s v="Finance"/>
    <s v="00"/>
    <s v="Non Divisional"/>
    <s v="160"/>
    <s v="Revenue Management"/>
    <s v="660.05.00.160-5100.01"/>
    <s v="Benefits Retirement"/>
    <n v="-17000"/>
    <n v="-17000"/>
    <n v="-1987"/>
    <n v="-5000"/>
    <n v="-3013"/>
  </r>
  <r>
    <s v="660"/>
    <x v="34"/>
    <x v="2"/>
    <s v="OUTFLOWS"/>
    <s v="05"/>
    <s v="Finance"/>
    <s v="00"/>
    <s v="Non Divisional"/>
    <s v="160"/>
    <s v="Revenue Management"/>
    <s v="660.05.00.160-5100.02"/>
    <s v="Benefits Health Insurance"/>
    <n v="-36000"/>
    <n v="-32000"/>
    <n v="-6028"/>
    <n v="-10000"/>
    <n v="-3972"/>
  </r>
  <r>
    <s v="660"/>
    <x v="34"/>
    <x v="2"/>
    <s v="OUTFLOWS"/>
    <s v="05"/>
    <s v="Finance"/>
    <s v="00"/>
    <s v="Non Divisional"/>
    <s v="160"/>
    <s v="Revenue Management"/>
    <s v="660.05.00.160-5100.03"/>
    <s v="Benefits Dental Insurance"/>
    <n v="-4000"/>
    <n v="-3000"/>
    <n v="-356"/>
    <n v="-356"/>
    <n v="0"/>
  </r>
  <r>
    <s v="660"/>
    <x v="34"/>
    <x v="2"/>
    <s v="OUTFLOWS"/>
    <s v="05"/>
    <s v="Finance"/>
    <s v="00"/>
    <s v="Non Divisional"/>
    <s v="160"/>
    <s v="Revenue Management"/>
    <s v="660.05.00.160-5100.04"/>
    <s v="Benefits Vision Insurance"/>
    <n v="-1000"/>
    <n v="0"/>
    <n v="-57"/>
    <n v="-57"/>
    <n v="0"/>
  </r>
  <r>
    <s v="660"/>
    <x v="34"/>
    <x v="2"/>
    <s v="OUTFLOWS"/>
    <s v="05"/>
    <s v="Finance"/>
    <s v="00"/>
    <s v="Non Divisional"/>
    <s v="160"/>
    <s v="Revenue Management"/>
    <s v="660.05.00.160-5100.05"/>
    <s v="Benefits Life Insurance"/>
    <n v="0"/>
    <n v="0"/>
    <n v="-58"/>
    <n v="-58"/>
    <n v="0"/>
  </r>
  <r>
    <s v="660"/>
    <x v="34"/>
    <x v="2"/>
    <s v="OUTFLOWS"/>
    <s v="05"/>
    <s v="Finance"/>
    <s v="00"/>
    <s v="Non Divisional"/>
    <s v="160"/>
    <s v="Revenue Management"/>
    <s v="660.05.00.160-5100.06"/>
    <s v="Benefits Worker's Comp"/>
    <n v="-6000"/>
    <n v="-6000"/>
    <n v="-6000"/>
    <n v="-8000"/>
    <n v="-2000"/>
  </r>
  <r>
    <s v="660"/>
    <x v="34"/>
    <x v="2"/>
    <s v="OUTFLOWS"/>
    <s v="05"/>
    <s v="Finance"/>
    <s v="00"/>
    <s v="Non Divisional"/>
    <s v="160"/>
    <s v="Revenue Management"/>
    <s v="660.05.00.160-5100.07"/>
    <s v="Benefits Long Term Disability"/>
    <n v="-1000"/>
    <n v="-1000"/>
    <n v="-320"/>
    <n v="-320"/>
    <n v="0"/>
  </r>
  <r>
    <s v="660"/>
    <x v="34"/>
    <x v="2"/>
    <s v="OUTFLOWS"/>
    <s v="05"/>
    <s v="Finance"/>
    <s v="00"/>
    <s v="Non Divisional"/>
    <s v="160"/>
    <s v="Revenue Management"/>
    <s v="660.05.00.160-5100.08"/>
    <s v="Benefits Deferred Compensation"/>
    <n v="0"/>
    <n v="-2000"/>
    <n v="0"/>
    <n v="0"/>
    <n v="0"/>
  </r>
  <r>
    <s v="660"/>
    <x v="34"/>
    <x v="2"/>
    <s v="OUTFLOWS"/>
    <s v="05"/>
    <s v="Finance"/>
    <s v="00"/>
    <s v="Non Divisional"/>
    <s v="160"/>
    <s v="Revenue Management"/>
    <s v="660.05.00.160-5100.09"/>
    <s v="Benefits Unemployment Insurance"/>
    <n v="0"/>
    <n v="0"/>
    <n v="0"/>
    <n v="0"/>
    <n v="0"/>
  </r>
  <r>
    <s v="660"/>
    <x v="34"/>
    <x v="2"/>
    <s v="OUTFLOWS"/>
    <s v="05"/>
    <s v="Finance"/>
    <s v="00"/>
    <s v="Non Divisional"/>
    <s v="160"/>
    <s v="Revenue Management"/>
    <s v="660.05.00.160-5100.11"/>
    <s v="Benefits Medicare"/>
    <n v="-3000"/>
    <n v="-3000"/>
    <n v="-541"/>
    <n v="-541"/>
    <n v="0"/>
  </r>
  <r>
    <s v="660"/>
    <x v="34"/>
    <x v="2"/>
    <s v="OUTFLOWS"/>
    <s v="05"/>
    <s v="Finance"/>
    <s v="00"/>
    <s v="Non Divisional"/>
    <s v="160"/>
    <s v="Revenue Management"/>
    <s v="660.05.00.160-5100.15"/>
    <s v="Benefits Cell Phone Allowance"/>
    <n v="0"/>
    <n v="0"/>
    <n v="-389"/>
    <n v="-389"/>
    <n v="0"/>
  </r>
  <r>
    <s v="660"/>
    <x v="34"/>
    <x v="2"/>
    <s v="OUTFLOWS"/>
    <s v="05"/>
    <s v="Finance"/>
    <s v="00"/>
    <s v="Non Divisional"/>
    <s v="160"/>
    <s v="Revenue Management"/>
    <s v="660.05.00.160-5100.17"/>
    <s v="Benefits Other Post Employment Benefits"/>
    <n v="-8000"/>
    <n v="-7000"/>
    <n v="-7000"/>
    <n v="-7000"/>
    <n v="0"/>
  </r>
  <r>
    <s v="660"/>
    <x v="34"/>
    <x v="3"/>
    <s v="OUTFLOWS"/>
    <s v="05"/>
    <s v="Finance"/>
    <s v="00"/>
    <s v="Non Divisional"/>
    <s v="160"/>
    <s v="Revenue Management"/>
    <s v="660.05.00.160-6000.15"/>
    <s v="Professional Services Utility Statement Processing"/>
    <n v="-81000"/>
    <n v="-75000"/>
    <n v="0"/>
    <n v="-775000"/>
    <n v="-775000"/>
  </r>
  <r>
    <s v="660"/>
    <x v="34"/>
    <x v="3"/>
    <s v="OUTFLOWS"/>
    <s v="05"/>
    <s v="Finance"/>
    <s v="00"/>
    <s v="Non Divisional"/>
    <s v="160"/>
    <s v="Revenue Management"/>
    <s v="660.05.00.160-6200.02"/>
    <s v="Supplies Special Department"/>
    <n v="0"/>
    <n v="0"/>
    <n v="0"/>
    <n v="0"/>
    <n v="0"/>
  </r>
  <r>
    <s v="660"/>
    <x v="34"/>
    <x v="3"/>
    <s v="OUTFLOWS"/>
    <s v="05"/>
    <s v="Finance"/>
    <s v="00"/>
    <s v="Non Divisional"/>
    <s v="160"/>
    <s v="Revenue Management"/>
    <s v="660.05.00.160-6200.09"/>
    <s v="Supplies Data Processing"/>
    <n v="0"/>
    <n v="0"/>
    <n v="0"/>
    <n v="0"/>
    <n v="0"/>
  </r>
  <r>
    <s v="660"/>
    <x v="34"/>
    <x v="3"/>
    <s v="OUTFLOWS"/>
    <s v="05"/>
    <s v="Finance"/>
    <s v="00"/>
    <s v="Non Divisional"/>
    <s v="160"/>
    <s v="Revenue Management"/>
    <s v="660.05.00.160-6280.40"/>
    <s v="Supplies-Public Works Support Department"/>
    <n v="-2000"/>
    <n v="0"/>
    <n v="0"/>
    <n v="0"/>
    <n v="0"/>
  </r>
  <r>
    <s v="660"/>
    <x v="34"/>
    <x v="3"/>
    <s v="OUTFLOWS"/>
    <s v="05"/>
    <s v="Finance"/>
    <s v="00"/>
    <s v="Non Divisional"/>
    <s v="160"/>
    <s v="Revenue Management"/>
    <s v="660.05.00.160-6600.04"/>
    <s v="Administrative Expenses Training/Conferences"/>
    <n v="0"/>
    <n v="0"/>
    <n v="0"/>
    <n v="0"/>
    <n v="0"/>
  </r>
  <r>
    <s v="660"/>
    <x v="34"/>
    <x v="3"/>
    <s v="OUTFLOWS"/>
    <s v="05"/>
    <s v="Finance"/>
    <s v="00"/>
    <s v="Non Divisional"/>
    <s v="160"/>
    <s v="Revenue Management"/>
    <s v="660.05.00.160-6600.07"/>
    <s v="Administrative Expenses Employee Recruitment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000.01"/>
    <s v="Salaries Regular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000.03"/>
    <s v="Salaries Overtime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000.10"/>
    <s v="Salaries Furloughs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000.12"/>
    <s v="Salaries Compensated Absences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01"/>
    <s v="Benefits Retirement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02"/>
    <s v="Benefits Health Insurance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03"/>
    <s v="Benefits Dental Insurance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04"/>
    <s v="Benefits Vision Insurance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05"/>
    <s v="Benefits Life Insurance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07"/>
    <s v="Benefits Long Term Disability"/>
    <n v="0"/>
    <n v="0"/>
    <n v="0"/>
    <n v="0"/>
    <n v="0"/>
  </r>
  <r>
    <s v="660"/>
    <x v="34"/>
    <x v="2"/>
    <s v="OUTFLOWS"/>
    <s v="07"/>
    <s v="Information Technology"/>
    <s v="00"/>
    <s v="Non Divisional"/>
    <s v="170"/>
    <s v="Information Technology"/>
    <s v="660.07.00.170-5100.11"/>
    <s v="Benefits Medicare"/>
    <n v="0"/>
    <n v="0"/>
    <n v="0"/>
    <n v="0"/>
    <n v="0"/>
  </r>
  <r>
    <s v="660"/>
    <x v="34"/>
    <x v="2"/>
    <s v="OUTFLOWS"/>
    <s v="11"/>
    <s v="Police Department"/>
    <s v="00"/>
    <s v="Non Divisional"/>
    <s v="250"/>
    <s v="Code Compliance"/>
    <s v="660.11.00.250-5000.01"/>
    <s v="Salaries Regular"/>
    <n v="-9000"/>
    <n v="-9000"/>
    <n v="-7703"/>
    <n v="-7703"/>
    <n v="0"/>
  </r>
  <r>
    <s v="660"/>
    <x v="34"/>
    <x v="2"/>
    <s v="OUTFLOWS"/>
    <s v="11"/>
    <s v="Police Department"/>
    <s v="00"/>
    <s v="Non Divisional"/>
    <s v="250"/>
    <s v="Code Compliance"/>
    <s v="660.11.00.250-5000.07"/>
    <s v="Salaries Admin Leave Pay"/>
    <n v="0"/>
    <n v="0"/>
    <n v="0"/>
    <n v="0"/>
    <n v="0"/>
  </r>
  <r>
    <s v="660"/>
    <x v="34"/>
    <x v="2"/>
    <s v="OUTFLOWS"/>
    <s v="11"/>
    <s v="Police Department"/>
    <s v="00"/>
    <s v="Non Divisional"/>
    <s v="250"/>
    <s v="Code Compliance"/>
    <s v="660.11.00.250-5000.08"/>
    <s v="Salaries Longevity Pay"/>
    <n v="0"/>
    <n v="0"/>
    <n v="-140"/>
    <n v="-140"/>
    <n v="0"/>
  </r>
  <r>
    <s v="660"/>
    <x v="34"/>
    <x v="2"/>
    <s v="OUTFLOWS"/>
    <s v="11"/>
    <s v="Police Department"/>
    <s v="00"/>
    <s v="Non Divisional"/>
    <s v="250"/>
    <s v="Code Compliance"/>
    <s v="660.11.00.250-5000.10"/>
    <s v="Salaries Furloughs"/>
    <n v="0"/>
    <n v="0"/>
    <n v="0"/>
    <n v="0"/>
    <n v="0"/>
  </r>
  <r>
    <s v="660"/>
    <x v="34"/>
    <x v="2"/>
    <s v="OUTFLOWS"/>
    <s v="11"/>
    <s v="Police Department"/>
    <s v="00"/>
    <s v="Non Divisional"/>
    <s v="250"/>
    <s v="Code Compliance"/>
    <s v="660.11.00.250-5000.12"/>
    <s v="Salaries Compensated Absences"/>
    <n v="0"/>
    <n v="0"/>
    <n v="0"/>
    <n v="0"/>
    <n v="0"/>
  </r>
  <r>
    <s v="660"/>
    <x v="34"/>
    <x v="2"/>
    <s v="OUTFLOWS"/>
    <s v="11"/>
    <s v="Police Department"/>
    <s v="00"/>
    <s v="Non Divisional"/>
    <s v="250"/>
    <s v="Code Compliance"/>
    <s v="660.11.00.250-5100.00"/>
    <s v="Benefits PERS Pool Liability"/>
    <n v="-2000"/>
    <n v="-2000"/>
    <n v="-1640"/>
    <n v="-1000"/>
    <n v="640"/>
  </r>
  <r>
    <s v="660"/>
    <x v="34"/>
    <x v="2"/>
    <s v="OUTFLOWS"/>
    <s v="11"/>
    <s v="Police Department"/>
    <s v="00"/>
    <s v="Non Divisional"/>
    <s v="250"/>
    <s v="Code Compliance"/>
    <s v="660.11.00.250-5100.01"/>
    <s v="Benefits Retirement"/>
    <n v="0"/>
    <n v="-1000"/>
    <n v="-471"/>
    <n v="-471"/>
    <n v="0"/>
  </r>
  <r>
    <s v="660"/>
    <x v="34"/>
    <x v="2"/>
    <s v="OUTFLOWS"/>
    <s v="11"/>
    <s v="Police Department"/>
    <s v="00"/>
    <s v="Non Divisional"/>
    <s v="250"/>
    <s v="Code Compliance"/>
    <s v="660.11.00.250-5100.02"/>
    <s v="Benefits Health Insurance"/>
    <n v="0"/>
    <n v="0"/>
    <n v="0"/>
    <n v="0"/>
    <n v="0"/>
  </r>
  <r>
    <s v="660"/>
    <x v="34"/>
    <x v="2"/>
    <s v="OUTFLOWS"/>
    <s v="11"/>
    <s v="Police Department"/>
    <s v="00"/>
    <s v="Non Divisional"/>
    <s v="250"/>
    <s v="Code Compliance"/>
    <s v="660.11.00.250-5100.03"/>
    <s v="Benefits Dental Insurance"/>
    <n v="0"/>
    <n v="0"/>
    <n v="-93"/>
    <n v="-93"/>
    <n v="0"/>
  </r>
  <r>
    <s v="660"/>
    <x v="34"/>
    <x v="2"/>
    <s v="OUTFLOWS"/>
    <s v="11"/>
    <s v="Police Department"/>
    <s v="00"/>
    <s v="Non Divisional"/>
    <s v="250"/>
    <s v="Code Compliance"/>
    <s v="660.11.00.250-5100.04"/>
    <s v="Benefits Vision Insurance"/>
    <n v="0"/>
    <n v="0"/>
    <n v="-15"/>
    <n v="-15"/>
    <n v="0"/>
  </r>
  <r>
    <s v="660"/>
    <x v="34"/>
    <x v="2"/>
    <s v="OUTFLOWS"/>
    <s v="11"/>
    <s v="Police Department"/>
    <s v="00"/>
    <s v="Non Divisional"/>
    <s v="250"/>
    <s v="Code Compliance"/>
    <s v="660.11.00.250-5100.05"/>
    <s v="Benefits Life Insurance"/>
    <n v="0"/>
    <n v="0"/>
    <n v="-14"/>
    <n v="-14"/>
    <n v="0"/>
  </r>
  <r>
    <s v="660"/>
    <x v="34"/>
    <x v="2"/>
    <s v="OUTFLOWS"/>
    <s v="11"/>
    <s v="Police Department"/>
    <s v="00"/>
    <s v="Non Divisional"/>
    <s v="250"/>
    <s v="Code Compliance"/>
    <s v="660.11.00.250-5100.06"/>
    <s v="Benefits Worker's Comp"/>
    <n v="0"/>
    <n v="0"/>
    <n v="-600"/>
    <n v="-1000"/>
    <n v="-400"/>
  </r>
  <r>
    <s v="660"/>
    <x v="34"/>
    <x v="2"/>
    <s v="OUTFLOWS"/>
    <s v="11"/>
    <s v="Police Department"/>
    <s v="00"/>
    <s v="Non Divisional"/>
    <s v="250"/>
    <s v="Code Compliance"/>
    <s v="660.11.00.250-5100.07"/>
    <s v="Benefits Long Term Disability"/>
    <n v="0"/>
    <n v="0"/>
    <n v="-76"/>
    <n v="-76"/>
    <n v="0"/>
  </r>
  <r>
    <s v="660"/>
    <x v="34"/>
    <x v="2"/>
    <s v="OUTFLOWS"/>
    <s v="11"/>
    <s v="Police Department"/>
    <s v="00"/>
    <s v="Non Divisional"/>
    <s v="250"/>
    <s v="Code Compliance"/>
    <s v="660.11.00.250-5100.08"/>
    <s v="Benefits Deferred Compensation"/>
    <n v="0"/>
    <n v="0"/>
    <n v="-378"/>
    <n v="-378"/>
    <n v="0"/>
  </r>
  <r>
    <s v="660"/>
    <x v="34"/>
    <x v="2"/>
    <s v="OUTFLOWS"/>
    <s v="11"/>
    <s v="Police Department"/>
    <s v="00"/>
    <s v="Non Divisional"/>
    <s v="250"/>
    <s v="Code Compliance"/>
    <s v="660.11.00.250-5100.10"/>
    <s v="Benefits Uniform Allowance"/>
    <n v="0"/>
    <n v="0"/>
    <n v="0"/>
    <n v="0"/>
    <n v="0"/>
  </r>
  <r>
    <s v="660"/>
    <x v="34"/>
    <x v="2"/>
    <s v="OUTFLOWS"/>
    <s v="11"/>
    <s v="Police Department"/>
    <s v="00"/>
    <s v="Non Divisional"/>
    <s v="250"/>
    <s v="Code Compliance"/>
    <s v="660.11.00.250-5100.11"/>
    <s v="Benefits Medicare"/>
    <n v="0"/>
    <n v="0"/>
    <n v="-121"/>
    <n v="-121"/>
    <n v="0"/>
  </r>
  <r>
    <s v="660"/>
    <x v="34"/>
    <x v="2"/>
    <s v="OUTFLOWS"/>
    <s v="11"/>
    <s v="Police Department"/>
    <s v="00"/>
    <s v="Non Divisional"/>
    <s v="250"/>
    <s v="Code Compliance"/>
    <s v="660.11.00.250-5100.15"/>
    <s v="Benefits Cell Phone Allowance"/>
    <n v="0"/>
    <n v="0"/>
    <n v="-101"/>
    <n v="-101"/>
    <n v="0"/>
  </r>
  <r>
    <s v="660"/>
    <x v="34"/>
    <x v="2"/>
    <s v="OUTFLOWS"/>
    <s v="40"/>
    <s v="Public Works"/>
    <s v="50"/>
    <s v="Administration"/>
    <s v="001"/>
    <s v="Administration"/>
    <s v="660.40.50.001-5000.01"/>
    <s v="Salaries Regular"/>
    <n v="-109000"/>
    <n v="-5600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000.03"/>
    <s v="Salaries Overtime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000.07"/>
    <s v="Salaries Admin Leave Pay"/>
    <n v="-700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000.08"/>
    <s v="Salaries Longevity Pay"/>
    <n v="-100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000.10"/>
    <s v="Salaries Furloughs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000.12"/>
    <s v="Salaries Compensated Absences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0"/>
    <s v="Benefits PERS Pool Liability"/>
    <n v="-14000"/>
    <n v="-1100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1"/>
    <s v="Benefits Retirement"/>
    <n v="-5000"/>
    <n v="-400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2"/>
    <s v="Benefits Health Insurance"/>
    <n v="-7000"/>
    <n v="-600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3"/>
    <s v="Benefits Dental Insurance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4"/>
    <s v="Benefits Vision Insurance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5"/>
    <s v="Benefits Life Insurance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6"/>
    <s v="Benefits Worker's Comp"/>
    <n v="-3000"/>
    <n v="-3000"/>
    <n v="-3000"/>
    <n v="-4000"/>
    <n v="-1000"/>
  </r>
  <r>
    <s v="660"/>
    <x v="34"/>
    <x v="2"/>
    <s v="OUTFLOWS"/>
    <s v="40"/>
    <s v="Public Works"/>
    <s v="50"/>
    <s v="Administration"/>
    <s v="001"/>
    <s v="Administration"/>
    <s v="660.40.50.001-5100.07"/>
    <s v="Benefits Long Term Disability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8"/>
    <s v="Benefits Deferred Compensation"/>
    <n v="-1000"/>
    <n v="-200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09"/>
    <s v="Benefits Unemployment Insurance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11"/>
    <s v="Benefits Medicare"/>
    <n v="-1000"/>
    <n v="-100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15"/>
    <s v="Benefits Cell Phone Allowance"/>
    <n v="0"/>
    <n v="0"/>
    <n v="0"/>
    <n v="0"/>
    <n v="0"/>
  </r>
  <r>
    <s v="660"/>
    <x v="34"/>
    <x v="2"/>
    <s v="OUTFLOWS"/>
    <s v="40"/>
    <s v="Public Works"/>
    <s v="50"/>
    <s v="Administration"/>
    <s v="001"/>
    <s v="Administration"/>
    <s v="660.40.50.001-5100.17"/>
    <s v="Benefits Other Post Employment Benefits"/>
    <n v="-6000"/>
    <n v="-7000"/>
    <n v="-7000"/>
    <n v="-7000"/>
    <n v="0"/>
  </r>
  <r>
    <s v="660"/>
    <x v="34"/>
    <x v="3"/>
    <s v="OUTFLOWS"/>
    <s v="40"/>
    <s v="Public Works"/>
    <s v="50"/>
    <s v="Administration"/>
    <s v="001"/>
    <s v="Administration"/>
    <s v="660.40.50.001-6000.19"/>
    <s v="Professional Services Labor Relations"/>
    <n v="0"/>
    <n v="0"/>
    <n v="0"/>
    <n v="0"/>
    <n v="0"/>
  </r>
  <r>
    <s v="660"/>
    <x v="34"/>
    <x v="3"/>
    <s v="OUTFLOWS"/>
    <s v="40"/>
    <s v="Public Works"/>
    <s v="50"/>
    <s v="Administration"/>
    <s v="001"/>
    <s v="Administration"/>
    <s v="660.40.50.001-6600.04"/>
    <s v="Administrative Expenses Training/Conferences"/>
    <n v="-1000"/>
    <n v="0"/>
    <n v="0"/>
    <n v="0"/>
    <n v="0"/>
  </r>
  <r>
    <s v="660"/>
    <x v="34"/>
    <x v="3"/>
    <s v="OUTFLOWS"/>
    <s v="40"/>
    <s v="Public Works"/>
    <s v="50"/>
    <s v="Administration"/>
    <s v="001"/>
    <s v="Administration"/>
    <s v="660.40.50.001-6600.07"/>
    <s v="Administrative Expenses Employee Recruitment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000.01"/>
    <s v="Salaries Regular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000.03"/>
    <s v="Salaries Overtim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000.06"/>
    <s v="Salaries Out of Class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000.10"/>
    <s v="Salaries Furloughs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1"/>
    <s v="Benefits Retirement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2"/>
    <s v="Benefits Health Insuranc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3"/>
    <s v="Benefits Dental Insuranc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4"/>
    <s v="Benefits Vision Insuranc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5"/>
    <s v="Benefits Life Insuranc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6"/>
    <s v="Benefits Worker's Comp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7"/>
    <s v="Benefits Long Term Disability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08"/>
    <s v="Benefits Deferred Compensation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10"/>
    <s v="Benefits Uniform Allowanc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11"/>
    <s v="Benefits Medicare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12"/>
    <s v="Benefits Annual Physical Exam"/>
    <n v="0"/>
    <n v="0"/>
    <n v="0"/>
    <n v="0"/>
    <n v="0"/>
  </r>
  <r>
    <s v="660"/>
    <x v="34"/>
    <x v="2"/>
    <s v="OUTFLOWS"/>
    <s v="40"/>
    <s v="Public Works"/>
    <s v="55"/>
    <s v="Maintenance"/>
    <s v="500"/>
    <s v="Facilities"/>
    <s v="660.40.55.500-5100.17"/>
    <s v="Benefits Other Post Employment Benefits"/>
    <n v="0"/>
    <n v="0"/>
    <n v="0"/>
    <n v="0"/>
    <n v="0"/>
  </r>
  <r>
    <s v="660"/>
    <x v="34"/>
    <x v="3"/>
    <s v="OUTFLOWS"/>
    <s v="40"/>
    <s v="Public Works"/>
    <s v="55"/>
    <s v="Maintenance"/>
    <s v="500"/>
    <s v="Facilities"/>
    <s v="660.40.55.500-6400.01"/>
    <s v="Repairs &amp; Maintenance Building"/>
    <n v="-2000"/>
    <n v="-1000"/>
    <n v="-1800"/>
    <n v="-1800"/>
    <n v="0"/>
  </r>
  <r>
    <s v="660"/>
    <x v="34"/>
    <x v="3"/>
    <s v="OUTFLOWS"/>
    <s v="40"/>
    <s v="Public Works"/>
    <s v="55"/>
    <s v="Maintenance"/>
    <s v="500"/>
    <s v="Facilities"/>
    <s v="660.40.55.500-6600.07"/>
    <s v="Administrative Expenses Employee Recruitment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000.01"/>
    <s v="Salaries Regular"/>
    <n v="-10000"/>
    <n v="-1200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000.03"/>
    <s v="Salaries Overtime"/>
    <n v="-100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000.04"/>
    <s v="Salaries Holiday Pay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000.08"/>
    <s v="Salaries Longevity Pay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000.10"/>
    <s v="Salaries Furloughs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000.12"/>
    <s v="Salaries Compensated Absences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0"/>
    <s v="Benefits PERS Pool Liability"/>
    <n v="-2000"/>
    <n v="-200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1"/>
    <s v="Benefits Retirement"/>
    <n v="-1000"/>
    <n v="-100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2"/>
    <s v="Benefits Health Insurance"/>
    <n v="-2000"/>
    <n v="-200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3"/>
    <s v="Benefits Dental Insurance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4"/>
    <s v="Benefits Vision Insurance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5"/>
    <s v="Benefits Life Insurance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6"/>
    <s v="Benefits Worker's Comp"/>
    <n v="-1000"/>
    <n v="-1000"/>
    <n v="-600"/>
    <n v="-1000"/>
    <n v="-400"/>
  </r>
  <r>
    <s v="660"/>
    <x v="34"/>
    <x v="2"/>
    <s v="OUTFLOWS"/>
    <s v="40"/>
    <s v="Public Works"/>
    <s v="55"/>
    <s v="Maintenance"/>
    <s v="510"/>
    <s v="Custodial"/>
    <s v="660.40.55.510-5100.07"/>
    <s v="Benefits Long Term Disability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08"/>
    <s v="Benefits Deferred Compensation"/>
    <n v="0"/>
    <n v="-100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10"/>
    <s v="Benefits Uniform Allowance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11"/>
    <s v="Benefits Medicare"/>
    <n v="0"/>
    <n v="0"/>
    <n v="0"/>
    <n v="0"/>
    <n v="0"/>
  </r>
  <r>
    <s v="660"/>
    <x v="34"/>
    <x v="2"/>
    <s v="OUTFLOWS"/>
    <s v="40"/>
    <s v="Public Works"/>
    <s v="55"/>
    <s v="Maintenance"/>
    <s v="510"/>
    <s v="Custodial"/>
    <s v="660.40.55.510-5100.17"/>
    <s v="Benefits Other Post Employment Benefits"/>
    <n v="-2000"/>
    <n v="-2000"/>
    <n v="-2000"/>
    <n v="-2000"/>
    <n v="0"/>
  </r>
  <r>
    <s v="660"/>
    <x v="34"/>
    <x v="2"/>
    <s v="OUTFLOWS"/>
    <s v="40"/>
    <s v="Public Works"/>
    <s v="60"/>
    <s v="Fleet"/>
    <s v="520"/>
    <s v="Light Duty"/>
    <s v="660.40.60.520-5000.01"/>
    <s v="Salaries Regular"/>
    <n v="-3000"/>
    <n v="-1000"/>
    <n v="0"/>
    <n v="0"/>
    <n v="0"/>
  </r>
  <r>
    <s v="660"/>
    <x v="34"/>
    <x v="2"/>
    <s v="OUTFLOWS"/>
    <s v="40"/>
    <s v="Public Works"/>
    <s v="60"/>
    <s v="Fleet"/>
    <s v="520"/>
    <s v="Light Duty"/>
    <s v="660.40.60.520-5000.03"/>
    <s v="Salaries Overtime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000.08"/>
    <s v="Salaries Longevity Pay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000.10"/>
    <s v="Salaries Furloughs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000.11"/>
    <s v="Salaries Worker's Comp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0"/>
    <s v="Benefits PERS Pool Liability"/>
    <n v="-100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1"/>
    <s v="Benefits Retirement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2"/>
    <s v="Benefits Health Insurance"/>
    <n v="-100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3"/>
    <s v="Benefits Dental Insurance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4"/>
    <s v="Benefits Vision Insurance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5"/>
    <s v="Benefits Life Insurance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6"/>
    <s v="Benefits Worker's Comp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7"/>
    <s v="Benefits Long Term Disability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08"/>
    <s v="Benefits Deferred Compensation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10"/>
    <s v="Benefits Uniform Allowance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11"/>
    <s v="Benefits Medicare"/>
    <n v="0"/>
    <n v="0"/>
    <n v="0"/>
    <n v="0"/>
    <n v="0"/>
  </r>
  <r>
    <s v="660"/>
    <x v="34"/>
    <x v="2"/>
    <s v="OUTFLOWS"/>
    <s v="40"/>
    <s v="Public Works"/>
    <s v="60"/>
    <s v="Fleet"/>
    <s v="520"/>
    <s v="Light Duty"/>
    <s v="660.40.60.520-5100.12"/>
    <s v="Benefits Annual Physical Exam"/>
    <n v="0"/>
    <n v="0"/>
    <n v="0"/>
    <n v="0"/>
    <n v="0"/>
  </r>
  <r>
    <s v="660"/>
    <x v="34"/>
    <x v="3"/>
    <s v="OUTFLOWS"/>
    <s v="40"/>
    <s v="Public Works"/>
    <s v="60"/>
    <s v="Fleet"/>
    <s v="520"/>
    <s v="Light Duty"/>
    <s v="660.40.60.520-6200.02"/>
    <s v="Supplies Special Department"/>
    <n v="-6000"/>
    <n v="0"/>
    <n v="0"/>
    <n v="0"/>
    <n v="0"/>
  </r>
  <r>
    <s v="660"/>
    <x v="34"/>
    <x v="3"/>
    <s v="OUTFLOWS"/>
    <s v="40"/>
    <s v="Public Works"/>
    <s v="60"/>
    <s v="Fleet"/>
    <s v="520"/>
    <s v="Light Duty"/>
    <s v="660.40.60.520-6400.05"/>
    <s v="Repairs &amp; Maintenance Vehicle"/>
    <n v="-4000"/>
    <n v="-20000"/>
    <n v="-25000"/>
    <n v="-25000"/>
    <n v="0"/>
  </r>
  <r>
    <s v="660"/>
    <x v="34"/>
    <x v="4"/>
    <s v="OUTFLOWS"/>
    <s v="40"/>
    <s v="Public Works"/>
    <s v="60"/>
    <s v="Fleet"/>
    <s v="520"/>
    <s v="Light Duty"/>
    <s v="660.40.60.520-7000.03"/>
    <s v="Capital Outlay Equipment New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000.01"/>
    <s v="Salaries Regular"/>
    <n v="-268000"/>
    <n v="-98000"/>
    <n v="0"/>
    <n v="0"/>
    <n v="0"/>
  </r>
  <r>
    <s v="660"/>
    <x v="34"/>
    <x v="2"/>
    <s v="OUTFLOWS"/>
    <s v="40"/>
    <s v="Public Works"/>
    <s v="60"/>
    <s v="Fleet"/>
    <s v="530"/>
    <s v="Heavy Duty"/>
    <s v="660.40.60.530-5000.03"/>
    <s v="Salaries Overtime"/>
    <n v="-200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000.06"/>
    <s v="Salaries Out of Class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000.08"/>
    <s v="Salaries Longevity Pay"/>
    <n v="-200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000.11"/>
    <s v="Salaries Worker's Comp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0"/>
    <s v="Benefits PERS Pool Liability"/>
    <n v="-52000"/>
    <n v="-2000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1"/>
    <s v="Benefits Retirement"/>
    <n v="-25000"/>
    <n v="-1000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2"/>
    <s v="Benefits Health Insurance"/>
    <n v="-80000"/>
    <n v="-2700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3"/>
    <s v="Benefits Dental Insurance"/>
    <n v="-5000"/>
    <n v="-200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4"/>
    <s v="Benefits Vision Insurance"/>
    <n v="-100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5"/>
    <s v="Benefits Life Insurance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6"/>
    <s v="Benefits Worker's Comp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7"/>
    <s v="Benefits Long Term Disability"/>
    <n v="-100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08"/>
    <s v="Benefits Deferred Compensation"/>
    <n v="-6000"/>
    <n v="-1000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10"/>
    <s v="Benefits Uniform Allowance"/>
    <n v="-200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11"/>
    <s v="Benefits Medicare"/>
    <n v="-4000"/>
    <n v="-200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12"/>
    <s v="Benefits Annual Physical Exam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15"/>
    <s v="Benefits Cell Phone Allowance"/>
    <n v="0"/>
    <n v="0"/>
    <n v="0"/>
    <n v="0"/>
    <n v="0"/>
  </r>
  <r>
    <s v="660"/>
    <x v="34"/>
    <x v="2"/>
    <s v="OUTFLOWS"/>
    <s v="40"/>
    <s v="Public Works"/>
    <s v="60"/>
    <s v="Fleet"/>
    <s v="530"/>
    <s v="Heavy Duty"/>
    <s v="660.40.60.530-5100.17"/>
    <s v="Benefits Other Post Employment Benefits"/>
    <n v="-14000"/>
    <n v="-15000"/>
    <n v="-15500"/>
    <n v="-15500"/>
    <n v="0"/>
  </r>
  <r>
    <s v="660"/>
    <x v="34"/>
    <x v="3"/>
    <s v="OUTFLOWS"/>
    <s v="40"/>
    <s v="Public Works"/>
    <s v="60"/>
    <s v="Fleet"/>
    <s v="530"/>
    <s v="Heavy Duty"/>
    <s v="660.40.60.530-6400.05"/>
    <s v="Repairs &amp; Maintenance Vehicle"/>
    <n v="-416000"/>
    <n v="-374000"/>
    <n v="-402811"/>
    <n v="-402811"/>
    <n v="0"/>
  </r>
  <r>
    <s v="660"/>
    <x v="34"/>
    <x v="3"/>
    <s v="OUTFLOWS"/>
    <s v="40"/>
    <s v="Public Works"/>
    <s v="60"/>
    <s v="Fleet"/>
    <s v="530"/>
    <s v="Heavy Duty"/>
    <s v="660.40.60.530-6600.04"/>
    <s v="Administrative Expenses Training/Conferences"/>
    <n v="0"/>
    <n v="0"/>
    <n v="-5500"/>
    <n v="-5500"/>
    <n v="0"/>
  </r>
  <r>
    <s v="660"/>
    <x v="34"/>
    <x v="2"/>
    <s v="OUTFLOWS"/>
    <s v="40"/>
    <s v="Public Works"/>
    <s v="75"/>
    <s v="Waste Management"/>
    <s v="001"/>
    <s v="Administration"/>
    <s v="660.40.75.001-5000.01"/>
    <s v="Salaries Regular"/>
    <n v="-338000"/>
    <n v="-353000"/>
    <n v="-622612"/>
    <n v="-444000"/>
    <n v="178612"/>
  </r>
  <r>
    <s v="660"/>
    <x v="34"/>
    <x v="2"/>
    <s v="OUTFLOWS"/>
    <s v="40"/>
    <s v="Public Works"/>
    <s v="75"/>
    <s v="Waste Management"/>
    <s v="001"/>
    <s v="Administration"/>
    <s v="660.40.75.001-5000.02"/>
    <s v="Salaries Part Time"/>
    <n v="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000.03"/>
    <s v="Salaries Overtime"/>
    <n v="-11000"/>
    <n v="-14000"/>
    <n v="-9000"/>
    <n v="-15000"/>
    <n v="-6000"/>
  </r>
  <r>
    <s v="660"/>
    <x v="34"/>
    <x v="2"/>
    <s v="OUTFLOWS"/>
    <s v="40"/>
    <s v="Public Works"/>
    <s v="75"/>
    <s v="Waste Management"/>
    <s v="001"/>
    <s v="Administration"/>
    <s v="660.40.75.001-5000.04"/>
    <s v="Salaries Holiday Pay"/>
    <n v="-1000"/>
    <n v="-1000"/>
    <n v="-2300"/>
    <n v="-2300"/>
    <n v="0"/>
  </r>
  <r>
    <s v="660"/>
    <x v="34"/>
    <x v="2"/>
    <s v="OUTFLOWS"/>
    <s v="40"/>
    <s v="Public Works"/>
    <s v="75"/>
    <s v="Waste Management"/>
    <s v="001"/>
    <s v="Administration"/>
    <s v="660.40.75.001-5000.06"/>
    <s v="Salaries Out of Class"/>
    <n v="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000.07"/>
    <s v="Salaries Admin Leave Pay"/>
    <n v="0"/>
    <n v="-2000"/>
    <n v="-4194"/>
    <n v="-4194"/>
    <n v="0"/>
  </r>
  <r>
    <s v="660"/>
    <x v="34"/>
    <x v="2"/>
    <s v="OUTFLOWS"/>
    <s v="40"/>
    <s v="Public Works"/>
    <s v="75"/>
    <s v="Waste Management"/>
    <s v="001"/>
    <s v="Administration"/>
    <s v="660.40.75.001-5000.08"/>
    <s v="Salaries Longevity Pay"/>
    <n v="-4000"/>
    <n v="-3000"/>
    <n v="-8725"/>
    <n v="-8725"/>
    <n v="0"/>
  </r>
  <r>
    <s v="660"/>
    <x v="34"/>
    <x v="2"/>
    <s v="OUTFLOWS"/>
    <s v="40"/>
    <s v="Public Works"/>
    <s v="75"/>
    <s v="Waste Management"/>
    <s v="001"/>
    <s v="Administration"/>
    <s v="660.40.75.001-5000.10"/>
    <s v="Salaries Furloughs"/>
    <n v="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000.11"/>
    <s v="Salaries Worker's Comp"/>
    <n v="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000.12"/>
    <s v="Salaries Compensated Absences"/>
    <n v="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100.00"/>
    <s v="Benefits PERS Pool Liability"/>
    <n v="-66000"/>
    <n v="-68000"/>
    <n v="-115811"/>
    <n v="-116000"/>
    <n v="-189"/>
  </r>
  <r>
    <s v="660"/>
    <x v="34"/>
    <x v="2"/>
    <s v="OUTFLOWS"/>
    <s v="40"/>
    <s v="Public Works"/>
    <s v="75"/>
    <s v="Waste Management"/>
    <s v="001"/>
    <s v="Administration"/>
    <s v="660.40.75.001-5100.01"/>
    <s v="Benefits Retirement"/>
    <n v="-31000"/>
    <n v="-32000"/>
    <n v="-58683"/>
    <n v="-58683"/>
    <n v="0"/>
  </r>
  <r>
    <s v="660"/>
    <x v="34"/>
    <x v="2"/>
    <s v="OUTFLOWS"/>
    <s v="40"/>
    <s v="Public Works"/>
    <s v="75"/>
    <s v="Waste Management"/>
    <s v="001"/>
    <s v="Administration"/>
    <s v="660.40.75.001-5100.02"/>
    <s v="Benefits Health Insurance"/>
    <n v="-68000"/>
    <n v="-61000"/>
    <n v="-121973"/>
    <n v="-90000"/>
    <n v="31973"/>
  </r>
  <r>
    <s v="660"/>
    <x v="34"/>
    <x v="2"/>
    <s v="OUTFLOWS"/>
    <s v="40"/>
    <s v="Public Works"/>
    <s v="75"/>
    <s v="Waste Management"/>
    <s v="001"/>
    <s v="Administration"/>
    <s v="660.40.75.001-5100.03"/>
    <s v="Benefits Dental Insurance"/>
    <n v="-7000"/>
    <n v="-5000"/>
    <n v="-9499"/>
    <n v="-9499"/>
    <n v="0"/>
  </r>
  <r>
    <s v="660"/>
    <x v="34"/>
    <x v="2"/>
    <s v="OUTFLOWS"/>
    <s v="40"/>
    <s v="Public Works"/>
    <s v="75"/>
    <s v="Waste Management"/>
    <s v="001"/>
    <s v="Administration"/>
    <s v="660.40.75.001-5100.04"/>
    <s v="Benefits Vision Insurance"/>
    <n v="-1000"/>
    <n v="-1000"/>
    <n v="-1567"/>
    <n v="-1567"/>
    <n v="0"/>
  </r>
  <r>
    <s v="660"/>
    <x v="34"/>
    <x v="2"/>
    <s v="OUTFLOWS"/>
    <s v="40"/>
    <s v="Public Works"/>
    <s v="75"/>
    <s v="Waste Management"/>
    <s v="001"/>
    <s v="Administration"/>
    <s v="660.40.75.001-5100.05"/>
    <s v="Benefits Life Insurance"/>
    <n v="-1000"/>
    <n v="-1000"/>
    <n v="-809"/>
    <n v="-809"/>
    <n v="0"/>
  </r>
  <r>
    <s v="660"/>
    <x v="34"/>
    <x v="2"/>
    <s v="OUTFLOWS"/>
    <s v="40"/>
    <s v="Public Works"/>
    <s v="75"/>
    <s v="Waste Management"/>
    <s v="001"/>
    <s v="Administration"/>
    <s v="660.40.75.001-5100.06"/>
    <s v="Benefits Worker's Comp"/>
    <n v="-19000"/>
    <n v="-19000"/>
    <n v="-19200"/>
    <n v="-25000"/>
    <n v="-5800"/>
  </r>
  <r>
    <s v="660"/>
    <x v="34"/>
    <x v="2"/>
    <s v="OUTFLOWS"/>
    <s v="40"/>
    <s v="Public Works"/>
    <s v="75"/>
    <s v="Waste Management"/>
    <s v="001"/>
    <s v="Administration"/>
    <s v="660.40.75.001-5100.07"/>
    <s v="Benefits Long Term Disability"/>
    <n v="-2000"/>
    <n v="-1000"/>
    <n v="-3769"/>
    <n v="-3769"/>
    <n v="0"/>
  </r>
  <r>
    <s v="660"/>
    <x v="34"/>
    <x v="2"/>
    <s v="OUTFLOWS"/>
    <s v="40"/>
    <s v="Public Works"/>
    <s v="75"/>
    <s v="Waste Management"/>
    <s v="001"/>
    <s v="Administration"/>
    <s v="660.40.75.001-5100.08"/>
    <s v="Benefits Deferred Compensation"/>
    <n v="-3000"/>
    <n v="-6000"/>
    <n v="-10181"/>
    <n v="-10181"/>
    <n v="0"/>
  </r>
  <r>
    <s v="660"/>
    <x v="34"/>
    <x v="2"/>
    <s v="OUTFLOWS"/>
    <s v="40"/>
    <s v="Public Works"/>
    <s v="75"/>
    <s v="Waste Management"/>
    <s v="001"/>
    <s v="Administration"/>
    <s v="660.40.75.001-5100.09"/>
    <s v="Benefits Unemployment Insurance"/>
    <n v="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100.10"/>
    <s v="Benefits Uniform Allowance"/>
    <n v="0"/>
    <n v="0"/>
    <n v="-525"/>
    <n v="-525"/>
    <n v="0"/>
  </r>
  <r>
    <s v="660"/>
    <x v="34"/>
    <x v="2"/>
    <s v="OUTFLOWS"/>
    <s v="40"/>
    <s v="Public Works"/>
    <s v="75"/>
    <s v="Waste Management"/>
    <s v="001"/>
    <s v="Administration"/>
    <s v="660.40.75.001-5100.11"/>
    <s v="Benefits Medicare"/>
    <n v="-5000"/>
    <n v="-6000"/>
    <n v="-9347"/>
    <n v="-9347"/>
    <n v="0"/>
  </r>
  <r>
    <s v="660"/>
    <x v="34"/>
    <x v="2"/>
    <s v="OUTFLOWS"/>
    <s v="40"/>
    <s v="Public Works"/>
    <s v="75"/>
    <s v="Waste Management"/>
    <s v="001"/>
    <s v="Administration"/>
    <s v="660.40.75.001-5100.12"/>
    <s v="Benefits Annual Physical Exam"/>
    <n v="-3000"/>
    <n v="-5000"/>
    <n v="-4000"/>
    <n v="-4000"/>
    <n v="0"/>
  </r>
  <r>
    <s v="660"/>
    <x v="34"/>
    <x v="2"/>
    <s v="OUTFLOWS"/>
    <s v="40"/>
    <s v="Public Works"/>
    <s v="75"/>
    <s v="Waste Management"/>
    <s v="001"/>
    <s v="Administration"/>
    <s v="660.40.75.001-5100.15"/>
    <s v="Benefits Cell Phone Allowance"/>
    <n v="-1000"/>
    <n v="-1000"/>
    <n v="-1980"/>
    <n v="-1980"/>
    <n v="0"/>
  </r>
  <r>
    <s v="660"/>
    <x v="34"/>
    <x v="2"/>
    <s v="OUTFLOWS"/>
    <s v="40"/>
    <s v="Public Works"/>
    <s v="75"/>
    <s v="Waste Management"/>
    <s v="001"/>
    <s v="Administration"/>
    <s v="660.40.75.001-5100.17"/>
    <s v="Benefits Other Post Employment Benefits"/>
    <n v="-88000"/>
    <n v="-98000"/>
    <n v="-98000"/>
    <n v="-98000"/>
    <n v="0"/>
  </r>
  <r>
    <s v="660"/>
    <x v="34"/>
    <x v="2"/>
    <s v="OUTFLOWS"/>
    <s v="40"/>
    <s v="Public Works"/>
    <s v="75"/>
    <s v="Waste Management"/>
    <s v="001"/>
    <s v="Administration"/>
    <s v="660.40.75.001-5100.98"/>
    <s v="Benefits GASB 75 Expense"/>
    <n v="-190000"/>
    <n v="0"/>
    <n v="0"/>
    <n v="0"/>
    <n v="0"/>
  </r>
  <r>
    <s v="660"/>
    <x v="34"/>
    <x v="2"/>
    <s v="OUTFLOWS"/>
    <s v="40"/>
    <s v="Public Works"/>
    <s v="75"/>
    <s v="Waste Management"/>
    <s v="001"/>
    <s v="Administration"/>
    <s v="660.40.75.001-5100.99"/>
    <s v="Benefits Pension Expense"/>
    <n v="-51500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000.01"/>
    <s v="Professional Services General"/>
    <n v="-24000"/>
    <n v="-45000"/>
    <n v="-85070"/>
    <n v="-85070"/>
    <n v="0"/>
  </r>
  <r>
    <s v="660"/>
    <x v="34"/>
    <x v="3"/>
    <s v="OUTFLOWS"/>
    <s v="40"/>
    <s v="Public Works"/>
    <s v="75"/>
    <s v="Waste Management"/>
    <s v="001"/>
    <s v="Administration"/>
    <s v="660.40.75.001-6000.09"/>
    <s v="Professional Services Uniform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000.15"/>
    <s v="Professional Services Utility Statement Processing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000.18"/>
    <s v="Professional Services Legal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100.01"/>
    <s v="Utilities Electric"/>
    <n v="-9000"/>
    <n v="-11000"/>
    <n v="-10000"/>
    <n v="-13000"/>
    <n v="-3000"/>
  </r>
  <r>
    <s v="660"/>
    <x v="34"/>
    <x v="3"/>
    <s v="OUTFLOWS"/>
    <s v="40"/>
    <s v="Public Works"/>
    <s v="75"/>
    <s v="Waste Management"/>
    <s v="001"/>
    <s v="Administration"/>
    <s v="660.40.75.001-6100.02"/>
    <s v="Utilities Telephone"/>
    <n v="-3000"/>
    <n v="-3000"/>
    <n v="-4200"/>
    <n v="-4200"/>
    <n v="0"/>
  </r>
  <r>
    <s v="660"/>
    <x v="34"/>
    <x v="3"/>
    <s v="OUTFLOWS"/>
    <s v="40"/>
    <s v="Public Works"/>
    <s v="75"/>
    <s v="Waste Management"/>
    <s v="001"/>
    <s v="Administration"/>
    <s v="660.40.75.001-6200.01"/>
    <s v="Supplies Office"/>
    <n v="-7000"/>
    <n v="-2000"/>
    <n v="-5000"/>
    <n v="-5000"/>
    <n v="0"/>
  </r>
  <r>
    <s v="660"/>
    <x v="34"/>
    <x v="3"/>
    <s v="OUTFLOWS"/>
    <s v="40"/>
    <s v="Public Works"/>
    <s v="75"/>
    <s v="Waste Management"/>
    <s v="001"/>
    <s v="Administration"/>
    <s v="660.40.75.001-6200.02"/>
    <s v="Supplies Special Department"/>
    <n v="-3000"/>
    <n v="-5000"/>
    <n v="-7000"/>
    <n v="-7000"/>
    <n v="0"/>
  </r>
  <r>
    <s v="660"/>
    <x v="34"/>
    <x v="3"/>
    <s v="OUTFLOWS"/>
    <s v="40"/>
    <s v="Public Works"/>
    <s v="75"/>
    <s v="Waste Management"/>
    <s v="001"/>
    <s v="Administration"/>
    <s v="660.40.75.001-6200.03"/>
    <s v="Supplies Copier Maintenance &amp; Supplies"/>
    <n v="-4000"/>
    <n v="-2000"/>
    <n v="-4500"/>
    <n v="-4500"/>
    <n v="0"/>
  </r>
  <r>
    <s v="660"/>
    <x v="34"/>
    <x v="3"/>
    <s v="OUTFLOWS"/>
    <s v="40"/>
    <s v="Public Works"/>
    <s v="75"/>
    <s v="Waste Management"/>
    <s v="001"/>
    <s v="Administration"/>
    <s v="660.40.75.001-6200.04"/>
    <s v="Supplies Postage"/>
    <n v="-5000"/>
    <n v="-4000"/>
    <n v="-7500"/>
    <n v="-7500"/>
    <n v="0"/>
  </r>
  <r>
    <s v="660"/>
    <x v="34"/>
    <x v="3"/>
    <s v="OUTFLOWS"/>
    <s v="40"/>
    <s v="Public Works"/>
    <s v="75"/>
    <s v="Waste Management"/>
    <s v="001"/>
    <s v="Administration"/>
    <s v="660.40.75.001-6200.05"/>
    <s v="Supplies Gasoline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00.06"/>
    <s v="Supplies Propane"/>
    <n v="0"/>
    <n v="-2000"/>
    <n v="-3020"/>
    <n v="-3020"/>
    <n v="0"/>
  </r>
  <r>
    <s v="660"/>
    <x v="34"/>
    <x v="3"/>
    <s v="OUTFLOWS"/>
    <s v="40"/>
    <s v="Public Works"/>
    <s v="75"/>
    <s v="Waste Management"/>
    <s v="001"/>
    <s v="Administration"/>
    <s v="660.40.75.001-6280.11"/>
    <s v="Supplies-Public Works Custodial"/>
    <n v="0"/>
    <n v="0"/>
    <n v="-1000"/>
    <n v="-1000"/>
    <n v="0"/>
  </r>
  <r>
    <s v="660"/>
    <x v="34"/>
    <x v="3"/>
    <s v="OUTFLOWS"/>
    <s v="40"/>
    <s v="Public Works"/>
    <s v="75"/>
    <s v="Waste Management"/>
    <s v="001"/>
    <s v="Administration"/>
    <s v="660.40.75.001-6280.19"/>
    <s v="Supplies-Public Works Specialty Maintenance Tools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80.20"/>
    <s v="Supplies-Public Works Bin Repair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80.21"/>
    <s v="Supplies-Public Works Used Oil Grant"/>
    <n v="0"/>
    <n v="0"/>
    <n v="-20000"/>
    <n v="-20000"/>
    <n v="0"/>
  </r>
  <r>
    <s v="660"/>
    <x v="34"/>
    <x v="3"/>
    <s v="OUTFLOWS"/>
    <s v="40"/>
    <s v="Public Works"/>
    <s v="75"/>
    <s v="Waste Management"/>
    <s v="001"/>
    <s v="Administration"/>
    <s v="660.40.75.001-6280.22"/>
    <s v="Supplies-Public Works Recycled Products"/>
    <n v="0"/>
    <n v="-1000"/>
    <n v="-3000"/>
    <n v="-3000"/>
    <n v="0"/>
  </r>
  <r>
    <s v="660"/>
    <x v="34"/>
    <x v="3"/>
    <s v="OUTFLOWS"/>
    <s v="40"/>
    <s v="Public Works"/>
    <s v="75"/>
    <s v="Waste Management"/>
    <s v="001"/>
    <s v="Administration"/>
    <s v="660.40.75.001-6280.23"/>
    <s v="Supplies-Public Works Recycling Education Program"/>
    <n v="-33000"/>
    <n v="1000"/>
    <n v="-41795"/>
    <n v="-50000"/>
    <n v="-8205"/>
  </r>
  <r>
    <s v="660"/>
    <x v="34"/>
    <x v="3"/>
    <s v="OUTFLOWS"/>
    <s v="40"/>
    <s v="Public Works"/>
    <s v="75"/>
    <s v="Waste Management"/>
    <s v="001"/>
    <s v="Administration"/>
    <s v="660.40.75.001-6280.24"/>
    <s v="Supplies-Public Works Beverage Container - CRV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80.25"/>
    <s v="Supplies-Public Works Collection Containers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80.26"/>
    <s v="Supplies-Public Works 3 Cart System Containers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80.40"/>
    <s v="Supplies-Public Works Support Department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280.41"/>
    <s v="Supplies-Public Works Bevarage Container Grant"/>
    <n v="0"/>
    <n v="0"/>
    <n v="-18000"/>
    <n v="-18000"/>
    <n v="0"/>
  </r>
  <r>
    <s v="660"/>
    <x v="34"/>
    <x v="3"/>
    <s v="OUTFLOWS"/>
    <s v="40"/>
    <s v="Public Works"/>
    <s v="75"/>
    <s v="Waste Management"/>
    <s v="001"/>
    <s v="Administration"/>
    <s v="660.40.75.001-6300.01"/>
    <s v="Dues &amp; Subscriptions Memberships"/>
    <n v="-1000"/>
    <n v="-1000"/>
    <n v="-4000"/>
    <n v="-4000"/>
    <n v="0"/>
  </r>
  <r>
    <s v="660"/>
    <x v="34"/>
    <x v="3"/>
    <s v="OUTFLOWS"/>
    <s v="40"/>
    <s v="Public Works"/>
    <s v="75"/>
    <s v="Waste Management"/>
    <s v="001"/>
    <s v="Administration"/>
    <s v="660.40.75.001-6350.01"/>
    <s v="Maintenance Agreements &amp; Licenses License/Software Maintenance"/>
    <n v="-18000"/>
    <n v="-19000"/>
    <n v="-40000"/>
    <n v="-40000"/>
    <n v="0"/>
  </r>
  <r>
    <s v="660"/>
    <x v="34"/>
    <x v="3"/>
    <s v="OUTFLOWS"/>
    <s v="40"/>
    <s v="Public Works"/>
    <s v="75"/>
    <s v="Waste Management"/>
    <s v="001"/>
    <s v="Administration"/>
    <s v="660.40.75.001-6350.03"/>
    <s v="Maintenance Agreements &amp; Licenses Maintenance Agreements"/>
    <n v="-1000"/>
    <n v="-1000"/>
    <n v="-2000"/>
    <n v="-2000"/>
    <n v="0"/>
  </r>
  <r>
    <s v="660"/>
    <x v="34"/>
    <x v="3"/>
    <s v="OUTFLOWS"/>
    <s v="40"/>
    <s v="Public Works"/>
    <s v="75"/>
    <s v="Waste Management"/>
    <s v="001"/>
    <s v="Administration"/>
    <s v="660.40.75.001-6375.04"/>
    <s v="Operating Fees Operating Permits"/>
    <n v="-4000"/>
    <n v="-3000"/>
    <n v="0"/>
    <n v="-4000"/>
    <n v="-4000"/>
  </r>
  <r>
    <s v="660"/>
    <x v="34"/>
    <x v="3"/>
    <s v="OUTFLOWS"/>
    <s v="40"/>
    <s v="Public Works"/>
    <s v="75"/>
    <s v="Waste Management"/>
    <s v="001"/>
    <s v="Administration"/>
    <s v="660.40.75.001-6375.07"/>
    <s v="Operating Fees Permit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375.09"/>
    <s v="Operating Fees Dumping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375.11"/>
    <s v="Operating Fees Compost Tipping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375.12"/>
    <s v="Operating Fees Curbside Recycling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375.13"/>
    <s v="Operating Fees Street Sweeper Tipping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375.14"/>
    <s v="Operating Fees Wood Waste Tipping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375.16"/>
    <s v="Operating Fees Universal Waste Recycling"/>
    <n v="0"/>
    <n v="-100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400.02"/>
    <s v="Repairs &amp; Maintenance Minor Equipment/Other"/>
    <n v="0"/>
    <n v="0"/>
    <n v="-1500"/>
    <n v="-1500"/>
    <n v="0"/>
  </r>
  <r>
    <s v="660"/>
    <x v="34"/>
    <x v="3"/>
    <s v="OUTFLOWS"/>
    <s v="40"/>
    <s v="Public Works"/>
    <s v="75"/>
    <s v="Waste Management"/>
    <s v="001"/>
    <s v="Administration"/>
    <s v="660.40.75.001-6400.03"/>
    <s v="Repairs &amp; Maintenance Major Repair &amp; Contingency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400.04"/>
    <s v="Repairs &amp; Maintenance Equipment Rental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400.05"/>
    <s v="Repairs &amp; Maintenance Vehicle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400.20"/>
    <s v="Repairs &amp; Maintenance Property Maintenance"/>
    <n v="-1000"/>
    <n v="-2000"/>
    <n v="-2000"/>
    <n v="-2000"/>
    <n v="0"/>
  </r>
  <r>
    <s v="660"/>
    <x v="34"/>
    <x v="3"/>
    <s v="OUTFLOWS"/>
    <s v="40"/>
    <s v="Public Works"/>
    <s v="75"/>
    <s v="Waste Management"/>
    <s v="001"/>
    <s v="Administration"/>
    <s v="660.40.75.001-6500.01"/>
    <s v="Claims &amp; Insurance SIR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500.04"/>
    <s v="Claims &amp; Insurance Insurance Premiums"/>
    <n v="-186000"/>
    <n v="-186000"/>
    <n v="-186600"/>
    <n v="-183000"/>
    <n v="3600"/>
  </r>
  <r>
    <s v="660"/>
    <x v="34"/>
    <x v="3"/>
    <s v="OUTFLOWS"/>
    <s v="40"/>
    <s v="Public Works"/>
    <s v="75"/>
    <s v="Waste Management"/>
    <s v="001"/>
    <s v="Administration"/>
    <s v="660.40.75.001-6600.01"/>
    <s v="Administrative Expenses Meetings"/>
    <n v="-1000"/>
    <n v="-1000"/>
    <n v="-1500"/>
    <n v="-1500"/>
    <n v="0"/>
  </r>
  <r>
    <s v="660"/>
    <x v="34"/>
    <x v="3"/>
    <s v="OUTFLOWS"/>
    <s v="40"/>
    <s v="Public Works"/>
    <s v="75"/>
    <s v="Waste Management"/>
    <s v="001"/>
    <s v="Administration"/>
    <s v="660.40.75.001-6600.03"/>
    <s v="Administrative Expenses Mileage Reimbursement"/>
    <n v="0"/>
    <n v="0"/>
    <n v="-500"/>
    <n v="-500"/>
    <n v="0"/>
  </r>
  <r>
    <s v="660"/>
    <x v="34"/>
    <x v="3"/>
    <s v="OUTFLOWS"/>
    <s v="40"/>
    <s v="Public Works"/>
    <s v="75"/>
    <s v="Waste Management"/>
    <s v="001"/>
    <s v="Administration"/>
    <s v="660.40.75.001-6600.04"/>
    <s v="Administrative Expenses Training/Conferences"/>
    <n v="-3000"/>
    <n v="0"/>
    <n v="-10000"/>
    <n v="-10000"/>
    <n v="0"/>
  </r>
  <r>
    <s v="660"/>
    <x v="34"/>
    <x v="3"/>
    <s v="OUTFLOWS"/>
    <s v="40"/>
    <s v="Public Works"/>
    <s v="75"/>
    <s v="Waste Management"/>
    <s v="001"/>
    <s v="Administration"/>
    <s v="660.40.75.001-6600.07"/>
    <s v="Administrative Expenses Employee Recruitment"/>
    <n v="0"/>
    <n v="0"/>
    <n v="-2000"/>
    <n v="-2000"/>
    <n v="0"/>
  </r>
  <r>
    <s v="660"/>
    <x v="34"/>
    <x v="3"/>
    <s v="OUTFLOWS"/>
    <s v="40"/>
    <s v="Public Works"/>
    <s v="75"/>
    <s v="Waste Management"/>
    <s v="001"/>
    <s v="Administration"/>
    <s v="660.40.75.001-6600.25"/>
    <s v="Administrative Expenses Support Services-Indirect Labor"/>
    <n v="-1308000"/>
    <n v="-1308000"/>
    <n v="-1308285"/>
    <n v="-1308285"/>
    <n v="0"/>
  </r>
  <r>
    <s v="660"/>
    <x v="34"/>
    <x v="3"/>
    <s v="OUTFLOWS"/>
    <s v="40"/>
    <s v="Public Works"/>
    <s v="75"/>
    <s v="Waste Management"/>
    <s v="001"/>
    <s v="Administration"/>
    <s v="660.40.75.001-6600.26"/>
    <s v="Administrative Expenses Support Services-IT"/>
    <n v="-124000"/>
    <n v="-124000"/>
    <n v="-123820"/>
    <n v="-123820"/>
    <n v="0"/>
  </r>
  <r>
    <s v="660"/>
    <x v="34"/>
    <x v="3"/>
    <s v="OUTFLOWS"/>
    <s v="40"/>
    <s v="Public Works"/>
    <s v="75"/>
    <s v="Waste Management"/>
    <s v="001"/>
    <s v="Administration"/>
    <s v="660.40.75.001-6600.28"/>
    <s v="Administrative Expenses Equipment Fund Contribution"/>
    <n v="0"/>
    <n v="0"/>
    <n v="0"/>
    <n v="0"/>
    <n v="0"/>
  </r>
  <r>
    <s v="660"/>
    <x v="34"/>
    <x v="3"/>
    <s v="OUTFLOWS"/>
    <s v="40"/>
    <s v="Public Works"/>
    <s v="75"/>
    <s v="Waste Management"/>
    <s v="001"/>
    <s v="Administration"/>
    <s v="660.40.75.001-6600.32"/>
    <s v="Administrative Expenses Vehicle Fund Contribution"/>
    <n v="-175000"/>
    <n v="-175000"/>
    <n v="-175800"/>
    <n v="-358000"/>
    <n v="-182200"/>
  </r>
  <r>
    <s v="660"/>
    <x v="34"/>
    <x v="3"/>
    <s v="OUTFLOWS"/>
    <s v="40"/>
    <s v="Public Works"/>
    <s v="75"/>
    <s v="Waste Management"/>
    <s v="001"/>
    <s v="Administration"/>
    <s v="660.40.75.001-6600.36"/>
    <s v="Administrative Expenses IT Fund Contribution"/>
    <n v="-112000"/>
    <n v="-112000"/>
    <n v="-112330"/>
    <n v="-258000"/>
    <n v="-145670"/>
  </r>
  <r>
    <s v="660"/>
    <x v="34"/>
    <x v="3"/>
    <s v="OUTFLOWS"/>
    <s v="40"/>
    <s v="Public Works"/>
    <s v="75"/>
    <s v="Waste Management"/>
    <s v="001"/>
    <s v="Administration"/>
    <s v="660.40.75.001-6600.41"/>
    <s v="Administrative Expenses Community Clean-up"/>
    <n v="0"/>
    <n v="0"/>
    <n v="-50000"/>
    <n v="-50000"/>
    <n v="0"/>
  </r>
  <r>
    <s v="660"/>
    <x v="34"/>
    <x v="4"/>
    <s v="OUTFLOWS"/>
    <s v="40"/>
    <s v="Public Works"/>
    <s v="75"/>
    <s v="Waste Management"/>
    <s v="001"/>
    <s v="Administration"/>
    <s v="660.40.75.001-7000.03"/>
    <s v="Capital Outlay Equipment New"/>
    <n v="0"/>
    <n v="0"/>
    <n v="0"/>
    <n v="0"/>
    <n v="0"/>
  </r>
  <r>
    <s v="660"/>
    <x v="34"/>
    <x v="1"/>
    <s v="OUTFLOWS"/>
    <s v="40"/>
    <s v="Public Works"/>
    <s v="75"/>
    <s v="Waste Management"/>
    <s v="001"/>
    <s v="Administration"/>
    <s v="660.40.75.001-9887.01"/>
    <s v="Bad Debt Expense Service Fees"/>
    <n v="-194000"/>
    <n v="0"/>
    <n v="0"/>
    <n v="0"/>
    <n v="0"/>
  </r>
  <r>
    <s v="660"/>
    <x v="34"/>
    <x v="1"/>
    <s v="OUTFLOWS"/>
    <s v="40"/>
    <s v="Public Works"/>
    <s v="75"/>
    <s v="Waste Management"/>
    <s v="001"/>
    <s v="Administration"/>
    <s v="660.40.75.001-9887.02"/>
    <s v="Bad Debt Expense Penalties"/>
    <n v="-11000"/>
    <n v="0"/>
    <n v="0"/>
    <n v="0"/>
    <n v="0"/>
  </r>
  <r>
    <s v="660"/>
    <x v="34"/>
    <x v="3"/>
    <s v="OUTFLOWS"/>
    <s v="40"/>
    <s v="Public Works"/>
    <s v="75"/>
    <s v="Waste Management"/>
    <s v="075"/>
    <s v="Solid Waste"/>
    <s v="660.40.75.075-6300.02"/>
    <s v="Dues &amp; Subscriptions Publications"/>
    <n v="0"/>
    <n v="0"/>
    <n v="0"/>
    <n v="0"/>
    <n v="0"/>
  </r>
  <r>
    <s v="660"/>
    <x v="34"/>
    <x v="4"/>
    <s v="OUTFLOWS"/>
    <s v="40"/>
    <s v="Public Works"/>
    <s v="75"/>
    <s v="Waste Management"/>
    <s v="075"/>
    <s v="Solid Waste"/>
    <s v="660.40.75.075-7000.99"/>
    <s v="Capital Outlay General"/>
    <n v="0"/>
    <n v="0"/>
    <n v="-150000"/>
    <n v="-150000"/>
    <n v="0"/>
  </r>
  <r>
    <s v="660"/>
    <x v="34"/>
    <x v="2"/>
    <s v="OUTFLOWS"/>
    <s v="40"/>
    <s v="Public Works"/>
    <s v="75"/>
    <s v="Waste Management"/>
    <s v="610"/>
    <s v="Commercial Collection"/>
    <s v="660.40.75.610-5100.17"/>
    <s v="Benefits Other Post Employment Benefits"/>
    <n v="0"/>
    <n v="0"/>
    <n v="0"/>
    <n v="0"/>
    <n v="0"/>
  </r>
  <r>
    <s v="660"/>
    <x v="34"/>
    <x v="2"/>
    <s v="OUTFLOWS"/>
    <s v="40"/>
    <s v="Public Works"/>
    <s v="75"/>
    <s v="Waste Management"/>
    <s v="610"/>
    <s v="Commercial Collection"/>
    <s v="660.40.75.610-5000.01"/>
    <s v="Salaries Regular"/>
    <n v="-708000"/>
    <n v="-778000"/>
    <n v="-823582"/>
    <n v="-823582"/>
    <n v="0"/>
  </r>
  <r>
    <s v="660"/>
    <x v="34"/>
    <x v="2"/>
    <s v="OUTFLOWS"/>
    <s v="40"/>
    <s v="Public Works"/>
    <s v="75"/>
    <s v="Waste Management"/>
    <s v="610"/>
    <s v="Commercial Collection"/>
    <s v="660.40.75.610-5000.02"/>
    <s v="Salaries Part Time"/>
    <n v="-3000"/>
    <n v="0"/>
    <n v="0"/>
    <n v="-5000"/>
    <n v="-5000"/>
  </r>
  <r>
    <s v="660"/>
    <x v="34"/>
    <x v="2"/>
    <s v="OUTFLOWS"/>
    <s v="40"/>
    <s v="Public Works"/>
    <s v="75"/>
    <s v="Waste Management"/>
    <s v="610"/>
    <s v="Commercial Collection"/>
    <s v="660.40.75.610-5000.03"/>
    <s v="Salaries Overtime"/>
    <n v="-36000"/>
    <n v="-36000"/>
    <n v="-30000"/>
    <n v="-30000"/>
    <n v="0"/>
  </r>
  <r>
    <s v="660"/>
    <x v="34"/>
    <x v="2"/>
    <s v="OUTFLOWS"/>
    <s v="40"/>
    <s v="Public Works"/>
    <s v="75"/>
    <s v="Waste Management"/>
    <s v="610"/>
    <s v="Commercial Collection"/>
    <s v="660.40.75.610-5000.04"/>
    <s v="Salaries Holiday Pay"/>
    <n v="-10000"/>
    <n v="-8000"/>
    <n v="-25000"/>
    <n v="-25000"/>
    <n v="0"/>
  </r>
  <r>
    <s v="660"/>
    <x v="34"/>
    <x v="2"/>
    <s v="OUTFLOWS"/>
    <s v="40"/>
    <s v="Public Works"/>
    <s v="75"/>
    <s v="Waste Management"/>
    <s v="610"/>
    <s v="Commercial Collection"/>
    <s v="660.40.75.610-5000.06"/>
    <s v="Salaries Out of Class"/>
    <n v="0"/>
    <n v="0"/>
    <n v="-500"/>
    <n v="-500"/>
    <n v="0"/>
  </r>
  <r>
    <s v="660"/>
    <x v="34"/>
    <x v="2"/>
    <s v="OUTFLOWS"/>
    <s v="40"/>
    <s v="Public Works"/>
    <s v="75"/>
    <s v="Waste Management"/>
    <s v="610"/>
    <s v="Commercial Collection"/>
    <s v="660.40.75.610-5000.08"/>
    <s v="Salaries Longevity Pay"/>
    <n v="-9000"/>
    <n v="-9000"/>
    <n v="-14355"/>
    <n v="-14355"/>
    <n v="0"/>
  </r>
  <r>
    <s v="660"/>
    <x v="34"/>
    <x v="2"/>
    <s v="OUTFLOWS"/>
    <s v="40"/>
    <s v="Public Works"/>
    <s v="75"/>
    <s v="Waste Management"/>
    <s v="610"/>
    <s v="Commercial Collection"/>
    <s v="660.40.75.610-5000.11"/>
    <s v="Salaries Worker's Comp"/>
    <n v="0"/>
    <n v="0"/>
    <n v="0"/>
    <n v="0"/>
    <n v="0"/>
  </r>
  <r>
    <s v="660"/>
    <x v="34"/>
    <x v="2"/>
    <s v="OUTFLOWS"/>
    <s v="40"/>
    <s v="Public Works"/>
    <s v="75"/>
    <s v="Waste Management"/>
    <s v="610"/>
    <s v="Commercial Collection"/>
    <s v="660.40.75.610-5100.00"/>
    <s v="Benefits PERS Pool Liability"/>
    <n v="-145000"/>
    <n v="-159000"/>
    <n v="-201959"/>
    <n v="-208000"/>
    <n v="-6041"/>
  </r>
  <r>
    <s v="660"/>
    <x v="34"/>
    <x v="2"/>
    <s v="OUTFLOWS"/>
    <s v="40"/>
    <s v="Public Works"/>
    <s v="75"/>
    <s v="Waste Management"/>
    <s v="610"/>
    <s v="Commercial Collection"/>
    <s v="660.40.75.610-5100.01"/>
    <s v="Benefits Retirement"/>
    <n v="-79000"/>
    <n v="-89000"/>
    <n v="-96864"/>
    <n v="-96864"/>
    <n v="0"/>
  </r>
  <r>
    <s v="660"/>
    <x v="34"/>
    <x v="2"/>
    <s v="OUTFLOWS"/>
    <s v="40"/>
    <s v="Public Works"/>
    <s v="75"/>
    <s v="Waste Management"/>
    <s v="610"/>
    <s v="Commercial Collection"/>
    <s v="660.40.75.610-5100.02"/>
    <s v="Benefits Health Insurance"/>
    <n v="-164000"/>
    <n v="-164000"/>
    <n v="-180834"/>
    <n v="-180834"/>
    <n v="0"/>
  </r>
  <r>
    <s v="660"/>
    <x v="34"/>
    <x v="2"/>
    <s v="OUTFLOWS"/>
    <s v="40"/>
    <s v="Public Works"/>
    <s v="75"/>
    <s v="Waste Management"/>
    <s v="610"/>
    <s v="Commercial Collection"/>
    <s v="660.40.75.610-5100.03"/>
    <s v="Benefits Dental Insurance"/>
    <n v="-15000"/>
    <n v="-13000"/>
    <n v="-14070"/>
    <n v="-14070"/>
    <n v="0"/>
  </r>
  <r>
    <s v="660"/>
    <x v="34"/>
    <x v="2"/>
    <s v="OUTFLOWS"/>
    <s v="40"/>
    <s v="Public Works"/>
    <s v="75"/>
    <s v="Waste Management"/>
    <s v="610"/>
    <s v="Commercial Collection"/>
    <s v="660.40.75.610-5100.04"/>
    <s v="Benefits Vision Insurance"/>
    <n v="-2000"/>
    <n v="-2000"/>
    <n v="-2460"/>
    <n v="-2460"/>
    <n v="0"/>
  </r>
  <r>
    <s v="660"/>
    <x v="34"/>
    <x v="2"/>
    <s v="OUTFLOWS"/>
    <s v="40"/>
    <s v="Public Works"/>
    <s v="75"/>
    <s v="Waste Management"/>
    <s v="610"/>
    <s v="Commercial Collection"/>
    <s v="660.40.75.610-5100.05"/>
    <s v="Benefits Life Insurance"/>
    <n v="-1000"/>
    <n v="-1000"/>
    <n v="-1076"/>
    <n v="-1076"/>
    <n v="0"/>
  </r>
  <r>
    <s v="660"/>
    <x v="34"/>
    <x v="2"/>
    <s v="OUTFLOWS"/>
    <s v="40"/>
    <s v="Public Works"/>
    <s v="75"/>
    <s v="Waste Management"/>
    <s v="610"/>
    <s v="Commercial Collection"/>
    <s v="660.40.75.610-5100.06"/>
    <s v="Benefits Worker's Comp"/>
    <n v="-27000"/>
    <n v="-27000"/>
    <n v="-27600"/>
    <n v="-36000"/>
    <n v="-8400"/>
  </r>
  <r>
    <s v="660"/>
    <x v="34"/>
    <x v="2"/>
    <s v="OUTFLOWS"/>
    <s v="40"/>
    <s v="Public Works"/>
    <s v="75"/>
    <s v="Waste Management"/>
    <s v="610"/>
    <s v="Commercial Collection"/>
    <s v="660.40.75.610-5100.07"/>
    <s v="Benefits Long Term Disability"/>
    <n v="-4000"/>
    <n v="-3000"/>
    <n v="-2375"/>
    <n v="-2375"/>
    <n v="0"/>
  </r>
  <r>
    <s v="660"/>
    <x v="34"/>
    <x v="2"/>
    <s v="OUTFLOWS"/>
    <s v="40"/>
    <s v="Public Works"/>
    <s v="75"/>
    <s v="Waste Management"/>
    <s v="610"/>
    <s v="Commercial Collection"/>
    <s v="660.40.75.610-5100.08"/>
    <s v="Benefits Deferred Compensation"/>
    <n v="-40000"/>
    <n v="-42000"/>
    <n v="-44849"/>
    <n v="-44849"/>
    <n v="0"/>
  </r>
  <r>
    <s v="660"/>
    <x v="34"/>
    <x v="2"/>
    <s v="OUTFLOWS"/>
    <s v="40"/>
    <s v="Public Works"/>
    <s v="75"/>
    <s v="Waste Management"/>
    <s v="610"/>
    <s v="Commercial Collection"/>
    <s v="660.40.75.610-5100.09"/>
    <s v="Benefits Unemployment Insurance"/>
    <n v="0"/>
    <n v="-2000"/>
    <n v="0"/>
    <n v="0"/>
    <n v="0"/>
  </r>
  <r>
    <s v="660"/>
    <x v="34"/>
    <x v="2"/>
    <s v="OUTFLOWS"/>
    <s v="40"/>
    <s v="Public Works"/>
    <s v="75"/>
    <s v="Waste Management"/>
    <s v="610"/>
    <s v="Commercial Collection"/>
    <s v="660.40.75.610-5100.10"/>
    <s v="Benefits Uniform Allowance"/>
    <n v="-6000"/>
    <n v="-4000"/>
    <n v="-3915"/>
    <n v="-3915"/>
    <n v="0"/>
  </r>
  <r>
    <s v="660"/>
    <x v="34"/>
    <x v="2"/>
    <s v="OUTFLOWS"/>
    <s v="40"/>
    <s v="Public Works"/>
    <s v="75"/>
    <s v="Waste Management"/>
    <s v="610"/>
    <s v="Commercial Collection"/>
    <s v="660.40.75.610-5100.11"/>
    <s v="Benefits Medicare"/>
    <n v="-12000"/>
    <n v="-13000"/>
    <n v="-12862"/>
    <n v="-12862"/>
    <n v="0"/>
  </r>
  <r>
    <s v="660"/>
    <x v="34"/>
    <x v="2"/>
    <s v="OUTFLOWS"/>
    <s v="40"/>
    <s v="Public Works"/>
    <s v="75"/>
    <s v="Waste Management"/>
    <s v="610"/>
    <s v="Commercial Collection"/>
    <s v="660.40.75.610-5100.12"/>
    <s v="Benefits Annual Physical Exam"/>
    <n v="0"/>
    <n v="0"/>
    <n v="0"/>
    <n v="0"/>
    <n v="0"/>
  </r>
  <r>
    <s v="660"/>
    <x v="34"/>
    <x v="3"/>
    <s v="OUTFLOWS"/>
    <s v="40"/>
    <s v="Public Works"/>
    <s v="75"/>
    <s v="Waste Management"/>
    <s v="610"/>
    <s v="Commercial Collection"/>
    <s v="660.40.75.610-6000.09"/>
    <s v="Professional Services Uniform"/>
    <n v="-3000"/>
    <n v="-2000"/>
    <n v="-3000"/>
    <n v="-3000"/>
    <n v="0"/>
  </r>
  <r>
    <s v="660"/>
    <x v="34"/>
    <x v="3"/>
    <s v="OUTFLOWS"/>
    <s v="40"/>
    <s v="Public Works"/>
    <s v="75"/>
    <s v="Waste Management"/>
    <s v="610"/>
    <s v="Commercial Collection"/>
    <s v="660.40.75.610-6000.12"/>
    <s v="Professional Services Contract Services"/>
    <n v="0"/>
    <n v="0"/>
    <n v="0"/>
    <n v="0"/>
    <n v="0"/>
  </r>
  <r>
    <s v="660"/>
    <x v="34"/>
    <x v="3"/>
    <s v="OUTFLOWS"/>
    <s v="40"/>
    <s v="Public Works"/>
    <s v="75"/>
    <s v="Waste Management"/>
    <s v="610"/>
    <s v="Commercial Collection"/>
    <s v="660.40.75.610-6200.02"/>
    <s v="Supplies Special Department"/>
    <n v="-17000"/>
    <n v="-13000"/>
    <n v="-20000"/>
    <n v="-20000"/>
    <n v="0"/>
  </r>
  <r>
    <s v="660"/>
    <x v="34"/>
    <x v="3"/>
    <s v="OUTFLOWS"/>
    <s v="40"/>
    <s v="Public Works"/>
    <s v="75"/>
    <s v="Waste Management"/>
    <s v="610"/>
    <s v="Commercial Collection"/>
    <s v="660.40.75.610-6200.05"/>
    <s v="Supplies Gasoline"/>
    <n v="-114000"/>
    <n v="-61000"/>
    <n v="-115000"/>
    <n v="-115000"/>
    <n v="0"/>
  </r>
  <r>
    <s v="660"/>
    <x v="34"/>
    <x v="3"/>
    <s v="OUTFLOWS"/>
    <s v="40"/>
    <s v="Public Works"/>
    <s v="75"/>
    <s v="Waste Management"/>
    <s v="610"/>
    <s v="Commercial Collection"/>
    <s v="660.40.75.610-6200.12"/>
    <s v="Supplies CNG"/>
    <n v="-19000"/>
    <n v="-2000"/>
    <n v="-80000"/>
    <n v="-80000"/>
    <n v="0"/>
  </r>
  <r>
    <s v="660"/>
    <x v="34"/>
    <x v="3"/>
    <s v="OUTFLOWS"/>
    <s v="40"/>
    <s v="Public Works"/>
    <s v="75"/>
    <s v="Waste Management"/>
    <s v="610"/>
    <s v="Commercial Collection"/>
    <s v="660.40.75.610-6280.14"/>
    <s v="Supplies-Public Works Protective Clothing"/>
    <n v="-2000"/>
    <n v="-3000"/>
    <n v="-5000"/>
    <n v="-5000"/>
    <n v="0"/>
  </r>
  <r>
    <s v="660"/>
    <x v="34"/>
    <x v="3"/>
    <s v="OUTFLOWS"/>
    <s v="40"/>
    <s v="Public Works"/>
    <s v="75"/>
    <s v="Waste Management"/>
    <s v="610"/>
    <s v="Commercial Collection"/>
    <s v="660.40.75.610-6280.19"/>
    <s v="Supplies-Public Works Specialty Maintenance Tools"/>
    <n v="0"/>
    <n v="-1000"/>
    <n v="-2100"/>
    <n v="-2100"/>
    <n v="0"/>
  </r>
  <r>
    <s v="660"/>
    <x v="34"/>
    <x v="3"/>
    <s v="OUTFLOWS"/>
    <s v="40"/>
    <s v="Public Works"/>
    <s v="75"/>
    <s v="Waste Management"/>
    <s v="610"/>
    <s v="Commercial Collection"/>
    <s v="660.40.75.610-6280.20"/>
    <s v="Supplies-Public Works Bin Repair"/>
    <n v="14000"/>
    <n v="-5000"/>
    <n v="-30000"/>
    <n v="-30000"/>
    <n v="0"/>
  </r>
  <r>
    <s v="660"/>
    <x v="34"/>
    <x v="3"/>
    <s v="OUTFLOWS"/>
    <s v="40"/>
    <s v="Public Works"/>
    <s v="75"/>
    <s v="Waste Management"/>
    <s v="610"/>
    <s v="Commercial Collection"/>
    <s v="660.40.75.610-6280.25"/>
    <s v="Supplies-Public Works Collection Containers"/>
    <n v="-96000"/>
    <n v="-104000"/>
    <n v="-278947"/>
    <n v="-214000"/>
    <n v="64947"/>
  </r>
  <r>
    <s v="660"/>
    <x v="34"/>
    <x v="3"/>
    <s v="OUTFLOWS"/>
    <s v="40"/>
    <s v="Public Works"/>
    <s v="75"/>
    <s v="Waste Management"/>
    <s v="610"/>
    <s v="Commercial Collection"/>
    <s v="660.40.75.610-6280.26"/>
    <s v="Supplies-Public Works 3 Cart System Containers"/>
    <n v="0"/>
    <n v="0"/>
    <n v="-30000"/>
    <n v="-30000"/>
    <n v="0"/>
  </r>
  <r>
    <s v="660"/>
    <x v="34"/>
    <x v="3"/>
    <s v="OUTFLOWS"/>
    <s v="40"/>
    <s v="Public Works"/>
    <s v="75"/>
    <s v="Waste Management"/>
    <s v="610"/>
    <s v="Commercial Collection"/>
    <s v="660.40.75.610-6375.09"/>
    <s v="Operating Fees Dumping"/>
    <n v="-1409000"/>
    <n v="-1345000"/>
    <n v="-1900000"/>
    <n v="-1900000"/>
    <n v="0"/>
  </r>
  <r>
    <s v="660"/>
    <x v="34"/>
    <x v="3"/>
    <s v="OUTFLOWS"/>
    <s v="40"/>
    <s v="Public Works"/>
    <s v="75"/>
    <s v="Waste Management"/>
    <s v="610"/>
    <s v="Commercial Collection"/>
    <s v="660.40.75.610-6375.10"/>
    <s v="Operating Fees Sludge Disposal"/>
    <n v="0"/>
    <n v="0"/>
    <n v="0"/>
    <n v="0"/>
    <n v="0"/>
  </r>
  <r>
    <s v="660"/>
    <x v="34"/>
    <x v="3"/>
    <s v="OUTFLOWS"/>
    <s v="40"/>
    <s v="Public Works"/>
    <s v="75"/>
    <s v="Waste Management"/>
    <s v="610"/>
    <s v="Commercial Collection"/>
    <s v="660.40.75.610-6375.11"/>
    <s v="Operating Fees Compost Tipping"/>
    <n v="-275000"/>
    <n v="-150000"/>
    <n v="-150000"/>
    <n v="-150000"/>
    <n v="0"/>
  </r>
  <r>
    <s v="660"/>
    <x v="34"/>
    <x v="3"/>
    <s v="OUTFLOWS"/>
    <s v="40"/>
    <s v="Public Works"/>
    <s v="75"/>
    <s v="Waste Management"/>
    <s v="610"/>
    <s v="Commercial Collection"/>
    <s v="660.40.75.610-6375.12"/>
    <s v="Operating Fees Curbside Recycling"/>
    <n v="0"/>
    <n v="-168000"/>
    <n v="-170000"/>
    <n v="-225000"/>
    <n v="-55000"/>
  </r>
  <r>
    <s v="660"/>
    <x v="34"/>
    <x v="3"/>
    <s v="OUTFLOWS"/>
    <s v="40"/>
    <s v="Public Works"/>
    <s v="75"/>
    <s v="Waste Management"/>
    <s v="610"/>
    <s v="Commercial Collection"/>
    <s v="660.40.75.610-6375.14"/>
    <s v="Operating Fees Wood Waste Tipping"/>
    <n v="0"/>
    <n v="0"/>
    <n v="0"/>
    <n v="0"/>
    <n v="0"/>
  </r>
  <r>
    <s v="660"/>
    <x v="34"/>
    <x v="3"/>
    <s v="OUTFLOWS"/>
    <s v="40"/>
    <s v="Public Works"/>
    <s v="75"/>
    <s v="Waste Management"/>
    <s v="610"/>
    <s v="Commercial Collection"/>
    <s v="660.40.75.610-6375.15"/>
    <s v="Operating Fees Concrete/Asphalt Tipping"/>
    <n v="0"/>
    <n v="0"/>
    <n v="-500"/>
    <n v="-500"/>
    <n v="0"/>
  </r>
  <r>
    <s v="660"/>
    <x v="34"/>
    <x v="3"/>
    <s v="OUTFLOWS"/>
    <s v="40"/>
    <s v="Public Works"/>
    <s v="75"/>
    <s v="Waste Management"/>
    <s v="610"/>
    <s v="Commercial Collection"/>
    <s v="660.40.75.610-6375.16"/>
    <s v="Operating Fees Universal Waste Recycling"/>
    <n v="0"/>
    <n v="0"/>
    <n v="0"/>
    <n v="0"/>
    <n v="0"/>
  </r>
  <r>
    <s v="660"/>
    <x v="34"/>
    <x v="3"/>
    <s v="OUTFLOWS"/>
    <s v="40"/>
    <s v="Public Works"/>
    <s v="75"/>
    <s v="Waste Management"/>
    <s v="610"/>
    <s v="Commercial Collection"/>
    <s v="660.40.75.610-6400.02"/>
    <s v="Repairs &amp; Maintenance Minor Equipment/Other"/>
    <n v="-7000"/>
    <n v="-6000"/>
    <n v="-10200"/>
    <n v="-10200"/>
    <n v="0"/>
  </r>
  <r>
    <s v="660"/>
    <x v="34"/>
    <x v="3"/>
    <s v="OUTFLOWS"/>
    <s v="40"/>
    <s v="Public Works"/>
    <s v="75"/>
    <s v="Waste Management"/>
    <s v="610"/>
    <s v="Commercial Collection"/>
    <s v="660.40.75.610-6400.05"/>
    <s v="Repairs &amp; Maintenance Vehicle"/>
    <n v="0"/>
    <n v="0"/>
    <n v="0"/>
    <n v="0"/>
    <n v="0"/>
  </r>
  <r>
    <s v="660"/>
    <x v="34"/>
    <x v="3"/>
    <s v="OUTFLOWS"/>
    <s v="40"/>
    <s v="Public Works"/>
    <s v="75"/>
    <s v="Waste Management"/>
    <s v="610"/>
    <s v="Commercial Collection"/>
    <s v="660.40.75.610-6400.07"/>
    <s v="Repairs &amp; Maintenance Radio Communication"/>
    <n v="0"/>
    <n v="-5000"/>
    <n v="-5000"/>
    <n v="-5000"/>
    <n v="0"/>
  </r>
  <r>
    <s v="660"/>
    <x v="34"/>
    <x v="3"/>
    <s v="OUTFLOWS"/>
    <s v="40"/>
    <s v="Public Works"/>
    <s v="75"/>
    <s v="Waste Management"/>
    <s v="610"/>
    <s v="Commercial Collection"/>
    <s v="660.40.75.610-6400.23"/>
    <s v="Repairs &amp; Maintenance Bin Repair"/>
    <n v="-85000"/>
    <n v="-70000"/>
    <n v="-100000"/>
    <n v="-100000"/>
    <n v="0"/>
  </r>
  <r>
    <s v="660"/>
    <x v="34"/>
    <x v="3"/>
    <s v="OUTFLOWS"/>
    <s v="40"/>
    <s v="Public Works"/>
    <s v="75"/>
    <s v="Waste Management"/>
    <s v="610"/>
    <s v="Commercial Collection"/>
    <s v="660.40.75.610-6600.04"/>
    <s v="Administrative Expenses Training/Conferences"/>
    <n v="0"/>
    <n v="-1000"/>
    <n v="-1000"/>
    <n v="-1000"/>
    <n v="0"/>
  </r>
  <r>
    <s v="660"/>
    <x v="34"/>
    <x v="3"/>
    <s v="OUTFLOWS"/>
    <s v="40"/>
    <s v="Public Works"/>
    <s v="75"/>
    <s v="Waste Management"/>
    <s v="610"/>
    <s v="Commercial Collection"/>
    <s v="660.40.75.610-6600.07"/>
    <s v="Administrative Expenses Employee Recruitment"/>
    <n v="0"/>
    <n v="0"/>
    <n v="-1100"/>
    <n v="-1100"/>
    <n v="0"/>
  </r>
  <r>
    <s v="660"/>
    <x v="34"/>
    <x v="2"/>
    <s v="OUTFLOWS"/>
    <s v="40"/>
    <s v="Public Works"/>
    <s v="75"/>
    <s v="Waste Management"/>
    <s v="620"/>
    <s v="Residential Collection"/>
    <s v="660.40.75.620-5000.01"/>
    <s v="Salaries Regular"/>
    <n v="-1062000"/>
    <n v="-1128000"/>
    <n v="-1116741"/>
    <n v="-1190000"/>
    <n v="-73259"/>
  </r>
  <r>
    <s v="660"/>
    <x v="34"/>
    <x v="2"/>
    <s v="OUTFLOWS"/>
    <s v="40"/>
    <s v="Public Works"/>
    <s v="75"/>
    <s v="Waste Management"/>
    <s v="620"/>
    <s v="Residential Collection"/>
    <s v="660.40.75.620-5000.02"/>
    <s v="Salaries Part Time"/>
    <n v="-4000"/>
    <n v="-5000"/>
    <n v="-5000"/>
    <n v="-5000"/>
    <n v="0"/>
  </r>
  <r>
    <s v="660"/>
    <x v="34"/>
    <x v="2"/>
    <s v="OUTFLOWS"/>
    <s v="40"/>
    <s v="Public Works"/>
    <s v="75"/>
    <s v="Waste Management"/>
    <s v="620"/>
    <s v="Residential Collection"/>
    <s v="660.40.75.620-5000.03"/>
    <s v="Salaries Overtime"/>
    <n v="-57000"/>
    <n v="-50000"/>
    <n v="-50000"/>
    <n v="-50000"/>
    <n v="0"/>
  </r>
  <r>
    <s v="660"/>
    <x v="34"/>
    <x v="2"/>
    <s v="OUTFLOWS"/>
    <s v="40"/>
    <s v="Public Works"/>
    <s v="75"/>
    <s v="Waste Management"/>
    <s v="620"/>
    <s v="Residential Collection"/>
    <s v="660.40.75.620-5000.04"/>
    <s v="Salaries Holiday Pay"/>
    <n v="-16000"/>
    <n v="-9000"/>
    <n v="-34000"/>
    <n v="-34000"/>
    <n v="0"/>
  </r>
  <r>
    <s v="660"/>
    <x v="34"/>
    <x v="2"/>
    <s v="OUTFLOWS"/>
    <s v="40"/>
    <s v="Public Works"/>
    <s v="75"/>
    <s v="Waste Management"/>
    <s v="620"/>
    <s v="Residential Collection"/>
    <s v="660.40.75.620-5000.06"/>
    <s v="Salaries Out of Class"/>
    <n v="-2000"/>
    <n v="0"/>
    <n v="-500"/>
    <n v="-500"/>
    <n v="0"/>
  </r>
  <r>
    <s v="660"/>
    <x v="34"/>
    <x v="2"/>
    <s v="OUTFLOWS"/>
    <s v="40"/>
    <s v="Public Works"/>
    <s v="75"/>
    <s v="Waste Management"/>
    <s v="620"/>
    <s v="Residential Collection"/>
    <s v="660.40.75.620-5000.08"/>
    <s v="Salaries Longevity Pay"/>
    <n v="-13000"/>
    <n v="-12000"/>
    <n v="-19470"/>
    <n v="-19470"/>
    <n v="0"/>
  </r>
  <r>
    <s v="660"/>
    <x v="34"/>
    <x v="2"/>
    <s v="OUTFLOWS"/>
    <s v="40"/>
    <s v="Public Works"/>
    <s v="75"/>
    <s v="Waste Management"/>
    <s v="620"/>
    <s v="Residential Collection"/>
    <s v="660.40.75.620-5000.11"/>
    <s v="Salaries Worker's Comp"/>
    <n v="-8000"/>
    <n v="-2000"/>
    <n v="0"/>
    <n v="0"/>
    <n v="0"/>
  </r>
  <r>
    <s v="660"/>
    <x v="34"/>
    <x v="2"/>
    <s v="OUTFLOWS"/>
    <s v="40"/>
    <s v="Public Works"/>
    <s v="75"/>
    <s v="Waste Management"/>
    <s v="620"/>
    <s v="Residential Collection"/>
    <s v="660.40.75.620-5100.00"/>
    <s v="Benefits PERS Pool Liability"/>
    <n v="-220000"/>
    <n v="-228000"/>
    <n v="-286956"/>
    <n v="-291000"/>
    <n v="-4044"/>
  </r>
  <r>
    <s v="660"/>
    <x v="34"/>
    <x v="2"/>
    <s v="OUTFLOWS"/>
    <s v="40"/>
    <s v="Public Works"/>
    <s v="75"/>
    <s v="Waste Management"/>
    <s v="620"/>
    <s v="Residential Collection"/>
    <s v="660.40.75.620-5100.01"/>
    <s v="Benefits Retirement"/>
    <n v="-121000"/>
    <n v="-128000"/>
    <n v="-132481"/>
    <n v="-132481"/>
    <n v="0"/>
  </r>
  <r>
    <s v="660"/>
    <x v="34"/>
    <x v="2"/>
    <s v="OUTFLOWS"/>
    <s v="40"/>
    <s v="Public Works"/>
    <s v="75"/>
    <s v="Waste Management"/>
    <s v="620"/>
    <s v="Residential Collection"/>
    <s v="660.40.75.620-5100.02"/>
    <s v="Benefits Health Insurance"/>
    <n v="-261000"/>
    <n v="-260000"/>
    <n v="-261080"/>
    <n v="-261080"/>
    <n v="0"/>
  </r>
  <r>
    <s v="660"/>
    <x v="34"/>
    <x v="2"/>
    <s v="OUTFLOWS"/>
    <s v="40"/>
    <s v="Public Works"/>
    <s v="75"/>
    <s v="Waste Management"/>
    <s v="620"/>
    <s v="Residential Collection"/>
    <s v="660.40.75.620-5100.03"/>
    <s v="Benefits Dental Insurance"/>
    <n v="-20000"/>
    <n v="-19000"/>
    <n v="-19091"/>
    <n v="-19091"/>
    <n v="0"/>
  </r>
  <r>
    <s v="660"/>
    <x v="34"/>
    <x v="2"/>
    <s v="OUTFLOWS"/>
    <s v="40"/>
    <s v="Public Works"/>
    <s v="75"/>
    <s v="Waste Management"/>
    <s v="620"/>
    <s v="Residential Collection"/>
    <s v="660.40.75.620-5100.04"/>
    <s v="Benefits Vision Insurance"/>
    <n v="-3000"/>
    <n v="-3000"/>
    <n v="-3286"/>
    <n v="-3286"/>
    <n v="0"/>
  </r>
  <r>
    <s v="660"/>
    <x v="34"/>
    <x v="2"/>
    <s v="OUTFLOWS"/>
    <s v="40"/>
    <s v="Public Works"/>
    <s v="75"/>
    <s v="Waste Management"/>
    <s v="620"/>
    <s v="Residential Collection"/>
    <s v="660.40.75.620-5100.05"/>
    <s v="Benefits Life Insurance"/>
    <n v="-2000"/>
    <n v="-2000"/>
    <n v="-1419"/>
    <n v="-1419"/>
    <n v="0"/>
  </r>
  <r>
    <s v="660"/>
    <x v="34"/>
    <x v="2"/>
    <s v="OUTFLOWS"/>
    <s v="40"/>
    <s v="Public Works"/>
    <s v="75"/>
    <s v="Waste Management"/>
    <s v="620"/>
    <s v="Residential Collection"/>
    <s v="660.40.75.620-5100.06"/>
    <s v="Benefits Worker's Comp"/>
    <n v="-37000"/>
    <n v="-38000"/>
    <n v="-39000"/>
    <n v="-50000"/>
    <n v="-11000"/>
  </r>
  <r>
    <s v="660"/>
    <x v="34"/>
    <x v="2"/>
    <s v="OUTFLOWS"/>
    <s v="40"/>
    <s v="Public Works"/>
    <s v="75"/>
    <s v="Waste Management"/>
    <s v="620"/>
    <s v="Residential Collection"/>
    <s v="660.40.75.620-5100.07"/>
    <s v="Benefits Long Term Disability"/>
    <n v="-6000"/>
    <n v="-5000"/>
    <n v="-3340"/>
    <n v="-3340"/>
    <n v="0"/>
  </r>
  <r>
    <s v="660"/>
    <x v="34"/>
    <x v="2"/>
    <s v="OUTFLOWS"/>
    <s v="40"/>
    <s v="Public Works"/>
    <s v="75"/>
    <s v="Waste Management"/>
    <s v="620"/>
    <s v="Residential Collection"/>
    <s v="660.40.75.620-5100.08"/>
    <s v="Benefits Deferred Compensation"/>
    <n v="-58000"/>
    <n v="-59000"/>
    <n v="-59681"/>
    <n v="-59681"/>
    <n v="0"/>
  </r>
  <r>
    <s v="660"/>
    <x v="34"/>
    <x v="2"/>
    <s v="OUTFLOWS"/>
    <s v="40"/>
    <s v="Public Works"/>
    <s v="75"/>
    <s v="Waste Management"/>
    <s v="620"/>
    <s v="Residential Collection"/>
    <s v="660.40.75.620-5100.09"/>
    <s v="Benefits Unemployment Insurance"/>
    <n v="0"/>
    <n v="-3000"/>
    <n v="0"/>
    <n v="0"/>
    <n v="0"/>
  </r>
  <r>
    <s v="660"/>
    <x v="34"/>
    <x v="2"/>
    <s v="OUTFLOWS"/>
    <s v="40"/>
    <s v="Public Works"/>
    <s v="75"/>
    <s v="Waste Management"/>
    <s v="620"/>
    <s v="Residential Collection"/>
    <s v="660.40.75.620-5100.10"/>
    <s v="Benefits Uniform Allowance"/>
    <n v="-8000"/>
    <n v="-5000"/>
    <n v="-5310"/>
    <n v="-5310"/>
    <n v="0"/>
  </r>
  <r>
    <s v="660"/>
    <x v="34"/>
    <x v="2"/>
    <s v="OUTFLOWS"/>
    <s v="40"/>
    <s v="Public Works"/>
    <s v="75"/>
    <s v="Waste Management"/>
    <s v="620"/>
    <s v="Residential Collection"/>
    <s v="660.40.75.620-5100.11"/>
    <s v="Benefits Medicare"/>
    <n v="-18000"/>
    <n v="-18000"/>
    <n v="-17443"/>
    <n v="-17443"/>
    <n v="0"/>
  </r>
  <r>
    <s v="660"/>
    <x v="34"/>
    <x v="2"/>
    <s v="OUTFLOWS"/>
    <s v="40"/>
    <s v="Public Works"/>
    <s v="75"/>
    <s v="Waste Management"/>
    <s v="620"/>
    <s v="Residential Collection"/>
    <s v="660.40.75.620-5100.12"/>
    <s v="Benefits Annual Physical Exam"/>
    <n v="0"/>
    <n v="0"/>
    <n v="0"/>
    <n v="0"/>
    <n v="0"/>
  </r>
  <r>
    <s v="660"/>
    <x v="34"/>
    <x v="2"/>
    <s v="OUTFLOWS"/>
    <s v="40"/>
    <s v="Public Works"/>
    <s v="75"/>
    <s v="Waste Management"/>
    <s v="620"/>
    <s v="Residential Collection"/>
    <s v="660.40.75.620-5100.17"/>
    <s v="Benefits Other Post Employment Benefits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000.09"/>
    <s v="Professional Services Uniform"/>
    <n v="-5000"/>
    <n v="-3000"/>
    <n v="-4000"/>
    <n v="-4000"/>
    <n v="0"/>
  </r>
  <r>
    <s v="660"/>
    <x v="34"/>
    <x v="3"/>
    <s v="OUTFLOWS"/>
    <s v="40"/>
    <s v="Public Works"/>
    <s v="75"/>
    <s v="Waste Management"/>
    <s v="620"/>
    <s v="Residential Collection"/>
    <s v="660.40.75.620-6000.12"/>
    <s v="Professional Services Contract Services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200.02"/>
    <s v="Supplies Special Department"/>
    <n v="-10000"/>
    <n v="-8000"/>
    <n v="-10000"/>
    <n v="-10000"/>
    <n v="0"/>
  </r>
  <r>
    <s v="660"/>
    <x v="34"/>
    <x v="3"/>
    <s v="OUTFLOWS"/>
    <s v="40"/>
    <s v="Public Works"/>
    <s v="75"/>
    <s v="Waste Management"/>
    <s v="620"/>
    <s v="Residential Collection"/>
    <s v="660.40.75.620-6200.05"/>
    <s v="Supplies Gasoline"/>
    <n v="-126000"/>
    <n v="-68000"/>
    <n v="-125100"/>
    <n v="-125100"/>
    <n v="0"/>
  </r>
  <r>
    <s v="660"/>
    <x v="34"/>
    <x v="3"/>
    <s v="OUTFLOWS"/>
    <s v="40"/>
    <s v="Public Works"/>
    <s v="75"/>
    <s v="Waste Management"/>
    <s v="620"/>
    <s v="Residential Collection"/>
    <s v="660.40.75.620-6200.12"/>
    <s v="Supplies CNG"/>
    <n v="-19000"/>
    <n v="-2000"/>
    <n v="-80000"/>
    <n v="-80000"/>
    <n v="0"/>
  </r>
  <r>
    <s v="660"/>
    <x v="34"/>
    <x v="3"/>
    <s v="OUTFLOWS"/>
    <s v="40"/>
    <s v="Public Works"/>
    <s v="75"/>
    <s v="Waste Management"/>
    <s v="620"/>
    <s v="Residential Collection"/>
    <s v="660.40.75.620-6280.02"/>
    <s v="Supplies-Public Works Pavement Repair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280.14"/>
    <s v="Supplies-Public Works Protective Clothing"/>
    <n v="-2000"/>
    <n v="-2000"/>
    <n v="-4500"/>
    <n v="-4500"/>
    <n v="0"/>
  </r>
  <r>
    <s v="660"/>
    <x v="34"/>
    <x v="3"/>
    <s v="OUTFLOWS"/>
    <s v="40"/>
    <s v="Public Works"/>
    <s v="75"/>
    <s v="Waste Management"/>
    <s v="620"/>
    <s v="Residential Collection"/>
    <s v="660.40.75.620-6280.19"/>
    <s v="Supplies-Public Works Specialty Maintenance Tools"/>
    <n v="0"/>
    <n v="0"/>
    <n v="-1500"/>
    <n v="-1500"/>
    <n v="0"/>
  </r>
  <r>
    <s v="660"/>
    <x v="34"/>
    <x v="3"/>
    <s v="OUTFLOWS"/>
    <s v="40"/>
    <s v="Public Works"/>
    <s v="75"/>
    <s v="Waste Management"/>
    <s v="620"/>
    <s v="Residential Collection"/>
    <s v="660.40.75.620-6280.20"/>
    <s v="Supplies-Public Works Bin Repair"/>
    <n v="0"/>
    <n v="0"/>
    <n v="-5000"/>
    <n v="-5000"/>
    <n v="0"/>
  </r>
  <r>
    <s v="660"/>
    <x v="34"/>
    <x v="3"/>
    <s v="OUTFLOWS"/>
    <s v="40"/>
    <s v="Public Works"/>
    <s v="75"/>
    <s v="Waste Management"/>
    <s v="620"/>
    <s v="Residential Collection"/>
    <s v="660.40.75.620-6280.25"/>
    <s v="Supplies-Public Works Collection Containers"/>
    <n v="0"/>
    <n v="0"/>
    <n v="-15000"/>
    <n v="-15000"/>
    <n v="0"/>
  </r>
  <r>
    <s v="660"/>
    <x v="34"/>
    <x v="3"/>
    <s v="OUTFLOWS"/>
    <s v="40"/>
    <s v="Public Works"/>
    <s v="75"/>
    <s v="Waste Management"/>
    <s v="620"/>
    <s v="Residential Collection"/>
    <s v="660.40.75.620-6280.26"/>
    <s v="Supplies-Public Works 3 Cart System Containers"/>
    <n v="-215000"/>
    <n v="-222000"/>
    <n v="-450000"/>
    <n v="-450000"/>
    <n v="0"/>
  </r>
  <r>
    <s v="660"/>
    <x v="34"/>
    <x v="3"/>
    <s v="OUTFLOWS"/>
    <s v="40"/>
    <s v="Public Works"/>
    <s v="75"/>
    <s v="Waste Management"/>
    <s v="620"/>
    <s v="Residential Collection"/>
    <s v="660.40.75.620-6375.09"/>
    <s v="Operating Fees Dumping"/>
    <n v="-1407000"/>
    <n v="-1545000"/>
    <n v="-2100000"/>
    <n v="-2100000"/>
    <n v="0"/>
  </r>
  <r>
    <s v="660"/>
    <x v="34"/>
    <x v="3"/>
    <s v="OUTFLOWS"/>
    <s v="40"/>
    <s v="Public Works"/>
    <s v="75"/>
    <s v="Waste Management"/>
    <s v="620"/>
    <s v="Residential Collection"/>
    <s v="660.40.75.620-6375.10"/>
    <s v="Operating Fees Sludge Disposal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375.11"/>
    <s v="Operating Fees Compost Tipping"/>
    <n v="-275000"/>
    <n v="-350000"/>
    <n v="-350000"/>
    <n v="-575000"/>
    <n v="-225000"/>
  </r>
  <r>
    <s v="660"/>
    <x v="34"/>
    <x v="3"/>
    <s v="OUTFLOWS"/>
    <s v="40"/>
    <s v="Public Works"/>
    <s v="75"/>
    <s v="Waste Management"/>
    <s v="620"/>
    <s v="Residential Collection"/>
    <s v="660.40.75.620-6375.12"/>
    <s v="Operating Fees Curbside Recycling"/>
    <n v="0"/>
    <n v="-200000"/>
    <n v="-140000"/>
    <n v="-310000"/>
    <n v="-170000"/>
  </r>
  <r>
    <s v="660"/>
    <x v="34"/>
    <x v="3"/>
    <s v="OUTFLOWS"/>
    <s v="40"/>
    <s v="Public Works"/>
    <s v="75"/>
    <s v="Waste Management"/>
    <s v="620"/>
    <s v="Residential Collection"/>
    <s v="660.40.75.620-6375.14"/>
    <s v="Operating Fees Wood Waste Tipping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375.15"/>
    <s v="Operating Fees Concrete/Asphalt Tipping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375.16"/>
    <s v="Operating Fees Universal Waste Recycling"/>
    <n v="-13000"/>
    <n v="-39000"/>
    <n v="-40000"/>
    <n v="-40000"/>
    <n v="0"/>
  </r>
  <r>
    <s v="660"/>
    <x v="34"/>
    <x v="3"/>
    <s v="OUTFLOWS"/>
    <s v="40"/>
    <s v="Public Works"/>
    <s v="75"/>
    <s v="Waste Management"/>
    <s v="620"/>
    <s v="Residential Collection"/>
    <s v="660.40.75.620-6375.18"/>
    <s v="Operating Fees Used Oil Recycling"/>
    <n v="-1000"/>
    <n v="-3000"/>
    <n v="-4680"/>
    <n v="-4680"/>
    <n v="0"/>
  </r>
  <r>
    <s v="660"/>
    <x v="34"/>
    <x v="3"/>
    <s v="OUTFLOWS"/>
    <s v="40"/>
    <s v="Public Works"/>
    <s v="75"/>
    <s v="Waste Management"/>
    <s v="620"/>
    <s v="Residential Collection"/>
    <s v="660.40.75.620-6400.02"/>
    <s v="Repairs &amp; Maintenance Minor Equipment/Other"/>
    <n v="-6000"/>
    <n v="-14000"/>
    <n v="-20000"/>
    <n v="-20000"/>
    <n v="0"/>
  </r>
  <r>
    <s v="660"/>
    <x v="34"/>
    <x v="3"/>
    <s v="OUTFLOWS"/>
    <s v="40"/>
    <s v="Public Works"/>
    <s v="75"/>
    <s v="Waste Management"/>
    <s v="620"/>
    <s v="Residential Collection"/>
    <s v="660.40.75.620-6400.07"/>
    <s v="Repairs &amp; Maintenance Radio Communication"/>
    <n v="0"/>
    <n v="-1000"/>
    <n v="-1000"/>
    <n v="-1000"/>
    <n v="0"/>
  </r>
  <r>
    <s v="660"/>
    <x v="34"/>
    <x v="3"/>
    <s v="OUTFLOWS"/>
    <s v="40"/>
    <s v="Public Works"/>
    <s v="75"/>
    <s v="Waste Management"/>
    <s v="620"/>
    <s v="Residential Collection"/>
    <s v="660.40.75.620-6400.23"/>
    <s v="Repairs &amp; Maintenance Bin Repair"/>
    <n v="0"/>
    <n v="0"/>
    <n v="0"/>
    <n v="0"/>
    <n v="0"/>
  </r>
  <r>
    <s v="660"/>
    <x v="34"/>
    <x v="3"/>
    <s v="OUTFLOWS"/>
    <s v="40"/>
    <s v="Public Works"/>
    <s v="75"/>
    <s v="Waste Management"/>
    <s v="620"/>
    <s v="Residential Collection"/>
    <s v="660.40.75.620-6600.04"/>
    <s v="Administrative Expenses Training/Conferences"/>
    <n v="0"/>
    <n v="0"/>
    <n v="-5000"/>
    <n v="-5000"/>
    <n v="0"/>
  </r>
  <r>
    <s v="660"/>
    <x v="34"/>
    <x v="3"/>
    <s v="OUTFLOWS"/>
    <s v="40"/>
    <s v="Public Works"/>
    <s v="75"/>
    <s v="Waste Management"/>
    <s v="620"/>
    <s v="Residential Collection"/>
    <s v="660.40.75.620-6600.07"/>
    <s v="Administrative Expenses Employee Recruitment"/>
    <n v="0"/>
    <n v="-1000"/>
    <n v="-2000"/>
    <n v="-2000"/>
    <n v="0"/>
  </r>
  <r>
    <s v="660"/>
    <x v="34"/>
    <x v="2"/>
    <s v="OUTFLOWS"/>
    <s v="40"/>
    <s v="Public Works"/>
    <s v="75"/>
    <s v="Waste Management"/>
    <s v="630"/>
    <s v="Street Sweeping"/>
    <s v="660.40.75.630-5000.01"/>
    <s v="Salaries Regular"/>
    <n v="-121000"/>
    <n v="-127000"/>
    <n v="-123180"/>
    <n v="-178000"/>
    <n v="-54820"/>
  </r>
  <r>
    <s v="660"/>
    <x v="34"/>
    <x v="2"/>
    <s v="OUTFLOWS"/>
    <s v="40"/>
    <s v="Public Works"/>
    <s v="75"/>
    <s v="Waste Management"/>
    <s v="630"/>
    <s v="Street Sweeping"/>
    <s v="660.40.75.630-5000.02"/>
    <s v="Salaries Part Time"/>
    <n v="0"/>
    <n v="0"/>
    <n v="0"/>
    <n v="0"/>
    <n v="0"/>
  </r>
  <r>
    <s v="660"/>
    <x v="34"/>
    <x v="2"/>
    <s v="OUTFLOWS"/>
    <s v="40"/>
    <s v="Public Works"/>
    <s v="75"/>
    <s v="Waste Management"/>
    <s v="630"/>
    <s v="Street Sweeping"/>
    <s v="660.40.75.630-5000.03"/>
    <s v="Salaries Overtime"/>
    <n v="-3000"/>
    <n v="-3000"/>
    <n v="-6000"/>
    <n v="-3000"/>
    <n v="3000"/>
  </r>
  <r>
    <s v="660"/>
    <x v="34"/>
    <x v="2"/>
    <s v="OUTFLOWS"/>
    <s v="40"/>
    <s v="Public Works"/>
    <s v="75"/>
    <s v="Waste Management"/>
    <s v="630"/>
    <s v="Street Sweeping"/>
    <s v="660.40.75.630-5000.04"/>
    <s v="Salaries Holiday Pay"/>
    <n v="-2000"/>
    <n v="-1000"/>
    <n v="0"/>
    <n v="-1000"/>
    <n v="-1000"/>
  </r>
  <r>
    <s v="660"/>
    <x v="34"/>
    <x v="2"/>
    <s v="OUTFLOWS"/>
    <s v="40"/>
    <s v="Public Works"/>
    <s v="75"/>
    <s v="Waste Management"/>
    <s v="630"/>
    <s v="Street Sweeping"/>
    <s v="660.40.75.630-5000.08"/>
    <s v="Salaries Longevity Pay"/>
    <n v="-1000"/>
    <n v="-1000"/>
    <n v="-2200"/>
    <n v="-2200"/>
    <n v="0"/>
  </r>
  <r>
    <s v="660"/>
    <x v="34"/>
    <x v="2"/>
    <s v="OUTFLOWS"/>
    <s v="40"/>
    <s v="Public Works"/>
    <s v="75"/>
    <s v="Waste Management"/>
    <s v="630"/>
    <s v="Street Sweeping"/>
    <s v="660.40.75.630-5000.11"/>
    <s v="Salaries Worker's Comp"/>
    <n v="0"/>
    <n v="0"/>
    <n v="0"/>
    <n v="0"/>
    <n v="0"/>
  </r>
  <r>
    <s v="660"/>
    <x v="34"/>
    <x v="2"/>
    <s v="OUTFLOWS"/>
    <s v="40"/>
    <s v="Public Works"/>
    <s v="75"/>
    <s v="Waste Management"/>
    <s v="630"/>
    <s v="Street Sweeping"/>
    <s v="660.40.75.630-5100.00"/>
    <s v="Benefits PERS Pool Liability"/>
    <n v="-25000"/>
    <n v="-26000"/>
    <n v="-32072"/>
    <n v="-28000"/>
    <n v="4072"/>
  </r>
  <r>
    <s v="660"/>
    <x v="34"/>
    <x v="2"/>
    <s v="OUTFLOWS"/>
    <s v="40"/>
    <s v="Public Works"/>
    <s v="75"/>
    <s v="Waste Management"/>
    <s v="630"/>
    <s v="Street Sweeping"/>
    <s v="660.40.75.630-5100.01"/>
    <s v="Benefits Retirement"/>
    <n v="-14000"/>
    <n v="-15000"/>
    <n v="-14694"/>
    <n v="-14694"/>
    <n v="0"/>
  </r>
  <r>
    <s v="660"/>
    <x v="34"/>
    <x v="2"/>
    <s v="OUTFLOWS"/>
    <s v="40"/>
    <s v="Public Works"/>
    <s v="75"/>
    <s v="Waste Management"/>
    <s v="630"/>
    <s v="Street Sweeping"/>
    <s v="660.40.75.630-5100.02"/>
    <s v="Benefits Health Insurance"/>
    <n v="-9000"/>
    <n v="-9000"/>
    <n v="-9300"/>
    <n v="-9300"/>
    <n v="0"/>
  </r>
  <r>
    <s v="660"/>
    <x v="34"/>
    <x v="2"/>
    <s v="OUTFLOWS"/>
    <s v="40"/>
    <s v="Public Works"/>
    <s v="75"/>
    <s v="Waste Management"/>
    <s v="630"/>
    <s v="Street Sweeping"/>
    <s v="660.40.75.630-5100.03"/>
    <s v="Benefits Dental Insurance"/>
    <n v="-2000"/>
    <n v="-2000"/>
    <n v="-1799"/>
    <n v="-1799"/>
    <n v="0"/>
  </r>
  <r>
    <s v="660"/>
    <x v="34"/>
    <x v="2"/>
    <s v="OUTFLOWS"/>
    <s v="40"/>
    <s v="Public Works"/>
    <s v="75"/>
    <s v="Waste Management"/>
    <s v="630"/>
    <s v="Street Sweeping"/>
    <s v="660.40.75.630-5100.04"/>
    <s v="Benefits Vision Insurance"/>
    <n v="0"/>
    <n v="0"/>
    <n v="-311"/>
    <n v="-311"/>
    <n v="0"/>
  </r>
  <r>
    <s v="660"/>
    <x v="34"/>
    <x v="2"/>
    <s v="OUTFLOWS"/>
    <s v="40"/>
    <s v="Public Works"/>
    <s v="75"/>
    <s v="Waste Management"/>
    <s v="630"/>
    <s v="Street Sweeping"/>
    <s v="660.40.75.630-5100.05"/>
    <s v="Benefits Life Insurance"/>
    <n v="0"/>
    <n v="0"/>
    <n v="-146"/>
    <n v="-146"/>
    <n v="0"/>
  </r>
  <r>
    <s v="660"/>
    <x v="34"/>
    <x v="2"/>
    <s v="OUTFLOWS"/>
    <s v="40"/>
    <s v="Public Works"/>
    <s v="75"/>
    <s v="Waste Management"/>
    <s v="630"/>
    <s v="Street Sweeping"/>
    <s v="660.40.75.630-5100.06"/>
    <s v="Benefits Worker's Comp"/>
    <n v="-4000"/>
    <n v="-4000"/>
    <n v="-4200"/>
    <n v="-5000"/>
    <n v="-800"/>
  </r>
  <r>
    <s v="660"/>
    <x v="34"/>
    <x v="2"/>
    <s v="OUTFLOWS"/>
    <s v="40"/>
    <s v="Public Works"/>
    <s v="75"/>
    <s v="Waste Management"/>
    <s v="630"/>
    <s v="Street Sweeping"/>
    <s v="660.40.75.630-5100.07"/>
    <s v="Benefits Long Term Disability"/>
    <n v="-1000"/>
    <n v="-1000"/>
    <n v="-367"/>
    <n v="-367"/>
    <n v="0"/>
  </r>
  <r>
    <s v="660"/>
    <x v="34"/>
    <x v="2"/>
    <s v="OUTFLOWS"/>
    <s v="40"/>
    <s v="Public Works"/>
    <s v="75"/>
    <s v="Waste Management"/>
    <s v="630"/>
    <s v="Street Sweeping"/>
    <s v="660.40.75.630-5100.08"/>
    <s v="Benefits Deferred Compensation"/>
    <n v="-11000"/>
    <n v="-12000"/>
    <n v="-11813"/>
    <n v="-11813"/>
    <n v="0"/>
  </r>
  <r>
    <s v="660"/>
    <x v="34"/>
    <x v="2"/>
    <s v="OUTFLOWS"/>
    <s v="40"/>
    <s v="Public Works"/>
    <s v="75"/>
    <s v="Waste Management"/>
    <s v="630"/>
    <s v="Street Sweeping"/>
    <s v="660.40.75.630-5100.10"/>
    <s v="Benefits Uniform Allowance"/>
    <n v="-1000"/>
    <n v="-1000"/>
    <n v="-600"/>
    <n v="-600"/>
    <n v="0"/>
  </r>
  <r>
    <s v="660"/>
    <x v="34"/>
    <x v="2"/>
    <s v="OUTFLOWS"/>
    <s v="40"/>
    <s v="Public Works"/>
    <s v="75"/>
    <s v="Waste Management"/>
    <s v="630"/>
    <s v="Street Sweeping"/>
    <s v="660.40.75.630-5100.11"/>
    <s v="Benefits Medicare"/>
    <n v="-2000"/>
    <n v="-2000"/>
    <n v="-1999"/>
    <n v="-1999"/>
    <n v="0"/>
  </r>
  <r>
    <s v="660"/>
    <x v="34"/>
    <x v="2"/>
    <s v="OUTFLOWS"/>
    <s v="40"/>
    <s v="Public Works"/>
    <s v="75"/>
    <s v="Waste Management"/>
    <s v="630"/>
    <s v="Street Sweeping"/>
    <s v="660.40.75.630-5100.12"/>
    <s v="Benefits Annual Physical Exam"/>
    <n v="0"/>
    <n v="0"/>
    <n v="0"/>
    <n v="0"/>
    <n v="0"/>
  </r>
  <r>
    <s v="660"/>
    <x v="34"/>
    <x v="3"/>
    <s v="OUTFLOWS"/>
    <s v="40"/>
    <s v="Public Works"/>
    <s v="75"/>
    <s v="Waste Management"/>
    <s v="630"/>
    <s v="Street Sweeping"/>
    <s v="660.40.75.630-6000.09"/>
    <s v="Professional Services Uniform"/>
    <n v="-1000"/>
    <n v="-1000"/>
    <n v="-650"/>
    <n v="-650"/>
    <n v="0"/>
  </r>
  <r>
    <s v="660"/>
    <x v="34"/>
    <x v="3"/>
    <s v="OUTFLOWS"/>
    <s v="40"/>
    <s v="Public Works"/>
    <s v="75"/>
    <s v="Waste Management"/>
    <s v="630"/>
    <s v="Street Sweeping"/>
    <s v="660.40.75.630-6200.02"/>
    <s v="Supplies Special Department"/>
    <n v="-16000"/>
    <n v="-13000"/>
    <n v="-20000"/>
    <n v="-20000"/>
    <n v="0"/>
  </r>
  <r>
    <s v="660"/>
    <x v="34"/>
    <x v="3"/>
    <s v="OUTFLOWS"/>
    <s v="40"/>
    <s v="Public Works"/>
    <s v="75"/>
    <s v="Waste Management"/>
    <s v="630"/>
    <s v="Street Sweeping"/>
    <s v="660.40.75.630-6200.05"/>
    <s v="Supplies Gasoline"/>
    <n v="-11000"/>
    <n v="-7000"/>
    <n v="-17000"/>
    <n v="-17000"/>
    <n v="0"/>
  </r>
  <r>
    <s v="660"/>
    <x v="34"/>
    <x v="3"/>
    <s v="OUTFLOWS"/>
    <s v="40"/>
    <s v="Public Works"/>
    <s v="75"/>
    <s v="Waste Management"/>
    <s v="630"/>
    <s v="Street Sweeping"/>
    <s v="660.40.75.630-6280.14"/>
    <s v="Supplies-Public Works Protective Clothing"/>
    <n v="0"/>
    <n v="0"/>
    <n v="-200"/>
    <n v="-200"/>
    <n v="0"/>
  </r>
  <r>
    <s v="660"/>
    <x v="34"/>
    <x v="3"/>
    <s v="OUTFLOWS"/>
    <s v="40"/>
    <s v="Public Works"/>
    <s v="75"/>
    <s v="Waste Management"/>
    <s v="630"/>
    <s v="Street Sweeping"/>
    <s v="660.40.75.630-6280.19"/>
    <s v="Supplies-Public Works Specialty Maintenance Tools"/>
    <n v="0"/>
    <n v="0"/>
    <n v="-500"/>
    <n v="-500"/>
    <n v="0"/>
  </r>
  <r>
    <s v="660"/>
    <x v="34"/>
    <x v="3"/>
    <s v="OUTFLOWS"/>
    <s v="40"/>
    <s v="Public Works"/>
    <s v="75"/>
    <s v="Waste Management"/>
    <s v="630"/>
    <s v="Street Sweeping"/>
    <s v="660.40.75.630-6375.09"/>
    <s v="Operating Fees Dumping"/>
    <n v="0"/>
    <n v="0"/>
    <n v="0"/>
    <n v="0"/>
    <n v="0"/>
  </r>
  <r>
    <s v="660"/>
    <x v="34"/>
    <x v="3"/>
    <s v="OUTFLOWS"/>
    <s v="40"/>
    <s v="Public Works"/>
    <s v="75"/>
    <s v="Waste Management"/>
    <s v="630"/>
    <s v="Street Sweeping"/>
    <s v="660.40.75.630-6375.13"/>
    <s v="Operating Fees Street Sweeper Tipping"/>
    <n v="0"/>
    <n v="0"/>
    <n v="0"/>
    <n v="0"/>
    <n v="0"/>
  </r>
  <r>
    <s v="660"/>
    <x v="34"/>
    <x v="3"/>
    <s v="OUTFLOWS"/>
    <s v="40"/>
    <s v="Public Works"/>
    <s v="75"/>
    <s v="Waste Management"/>
    <s v="630"/>
    <s v="Street Sweeping"/>
    <s v="660.40.75.630-6400.02"/>
    <s v="Repairs &amp; Maintenance Minor Equipment/Other"/>
    <n v="0"/>
    <n v="0"/>
    <n v="-1000"/>
    <n v="-1000"/>
    <n v="0"/>
  </r>
  <r>
    <s v="660"/>
    <x v="34"/>
    <x v="3"/>
    <s v="OUTFLOWS"/>
    <s v="40"/>
    <s v="Public Works"/>
    <s v="75"/>
    <s v="Waste Management"/>
    <s v="630"/>
    <s v="Street Sweeping"/>
    <s v="660.40.75.630-6400.04"/>
    <s v="Repairs &amp; Maintenance Equipment Rental"/>
    <n v="0"/>
    <n v="0"/>
    <n v="0"/>
    <n v="0"/>
    <n v="0"/>
  </r>
  <r>
    <s v="660"/>
    <x v="34"/>
    <x v="3"/>
    <s v="OUTFLOWS"/>
    <s v="40"/>
    <s v="Public Works"/>
    <s v="75"/>
    <s v="Waste Management"/>
    <s v="630"/>
    <s v="Street Sweeping"/>
    <s v="660.40.75.630-6400.05"/>
    <s v="Repairs &amp; Maintenance Vehicle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000.01"/>
    <s v="Salaries Regular"/>
    <n v="0"/>
    <n v="-1500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000.03"/>
    <s v="Salaries Overtime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000.08"/>
    <s v="Salaries Longevity Pay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0"/>
    <s v="Benefits PERS Pool Liability"/>
    <n v="0"/>
    <n v="-300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1"/>
    <s v="Benefits Retirement"/>
    <n v="0"/>
    <n v="-200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2"/>
    <s v="Benefits Health Insurance"/>
    <n v="0"/>
    <n v="-200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3"/>
    <s v="Benefits Dental Insurance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4"/>
    <s v="Benefits Vision Insurance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5"/>
    <s v="Benefits Life Insurance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7"/>
    <s v="Benefits Long Term Disability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08"/>
    <s v="Benefits Deferred Compensation"/>
    <n v="0"/>
    <n v="0"/>
    <n v="0"/>
    <n v="0"/>
    <n v="0"/>
  </r>
  <r>
    <s v="660"/>
    <x v="34"/>
    <x v="2"/>
    <s v="OUTFLOWS"/>
    <s v="45"/>
    <s v="Engineering"/>
    <s v="41"/>
    <s v="Capital Improvement"/>
    <s v="000"/>
    <s v="No Program"/>
    <s v="660.45.41.000-5100.11"/>
    <s v="Benefits Medicare"/>
    <n v="0"/>
    <n v="0"/>
    <n v="0"/>
    <n v="0"/>
    <n v="0"/>
  </r>
  <r>
    <s v="670"/>
    <x v="35"/>
    <x v="0"/>
    <s v="INFLOWS"/>
    <s v="40"/>
    <s v="Public Works"/>
    <s v="75"/>
    <s v="Waste Management"/>
    <s v="001"/>
    <s v="Administration"/>
    <s v="670.40.75.001-4500.46"/>
    <s v="Charges for Services-Public Works Solid Waste - Service Initiation"/>
    <n v="224000"/>
    <n v="344000"/>
    <n v="275200"/>
    <n v="275200"/>
    <n v="0"/>
  </r>
  <r>
    <s v="670"/>
    <x v="35"/>
    <x v="4"/>
    <s v="OUTFLOWS"/>
    <s v="00"/>
    <s v="Non Departmental"/>
    <s v="00"/>
    <s v="Non Divisional"/>
    <s v="900"/>
    <s v="General"/>
    <s v="670.00.00.900-7000.06"/>
    <s v="Capital Outlay Operations Appartus-Major"/>
    <n v="0"/>
    <n v="-428000"/>
    <n v="0"/>
    <n v="0"/>
    <n v="0"/>
  </r>
  <r>
    <s v="670"/>
    <x v="35"/>
    <x v="2"/>
    <s v="OUTFLOWS"/>
    <s v="40"/>
    <s v="Public Works"/>
    <s v="75"/>
    <s v="Waste Management"/>
    <s v="620"/>
    <s v="Residential Collection"/>
    <s v="670.40.75.620-5000.01"/>
    <s v="Salaries Regular"/>
    <n v="0"/>
    <n v="0"/>
    <n v="-28427"/>
    <n v="-28427"/>
    <n v="0"/>
  </r>
  <r>
    <s v="670"/>
    <x v="35"/>
    <x v="2"/>
    <s v="OUTFLOWS"/>
    <s v="40"/>
    <s v="Public Works"/>
    <s v="75"/>
    <s v="Waste Management"/>
    <s v="620"/>
    <s v="Residential Collection"/>
    <s v="670.40.75.620-5000.03"/>
    <s v="Salaries Overtime"/>
    <n v="0"/>
    <n v="0"/>
    <n v="0"/>
    <n v="0"/>
    <n v="0"/>
  </r>
  <r>
    <s v="670"/>
    <x v="35"/>
    <x v="2"/>
    <s v="OUTFLOWS"/>
    <s v="40"/>
    <s v="Public Works"/>
    <s v="75"/>
    <s v="Waste Management"/>
    <s v="620"/>
    <s v="Residential Collection"/>
    <s v="670.40.75.620-5000.04"/>
    <s v="Salaries Holiday Pay"/>
    <n v="0"/>
    <n v="0"/>
    <n v="0"/>
    <n v="0"/>
    <n v="0"/>
  </r>
  <r>
    <s v="670"/>
    <x v="35"/>
    <x v="2"/>
    <s v="OUTFLOWS"/>
    <s v="40"/>
    <s v="Public Works"/>
    <s v="75"/>
    <s v="Waste Management"/>
    <s v="620"/>
    <s v="Residential Collection"/>
    <s v="670.40.75.620-5000.08"/>
    <s v="Salaries Longevity Pay"/>
    <n v="0"/>
    <n v="0"/>
    <n v="-550"/>
    <n v="-550"/>
    <n v="0"/>
  </r>
  <r>
    <s v="670"/>
    <x v="35"/>
    <x v="2"/>
    <s v="OUTFLOWS"/>
    <s v="40"/>
    <s v="Public Works"/>
    <s v="75"/>
    <s v="Waste Management"/>
    <s v="620"/>
    <s v="Residential Collection"/>
    <s v="670.40.75.620-5100.00"/>
    <s v="Benefits PERS Pool Liability"/>
    <n v="0"/>
    <n v="0"/>
    <n v="0"/>
    <n v="0"/>
    <n v="0"/>
  </r>
  <r>
    <s v="670"/>
    <x v="35"/>
    <x v="2"/>
    <s v="OUTFLOWS"/>
    <s v="40"/>
    <s v="Public Works"/>
    <s v="75"/>
    <s v="Waste Management"/>
    <s v="620"/>
    <s v="Residential Collection"/>
    <s v="670.40.75.620-5100.01"/>
    <s v="Benefits Retirement"/>
    <n v="0"/>
    <n v="0"/>
    <n v="-3398"/>
    <n v="-3398"/>
    <n v="0"/>
  </r>
  <r>
    <s v="670"/>
    <x v="35"/>
    <x v="2"/>
    <s v="OUTFLOWS"/>
    <s v="40"/>
    <s v="Public Works"/>
    <s v="75"/>
    <s v="Waste Management"/>
    <s v="620"/>
    <s v="Residential Collection"/>
    <s v="670.40.75.620-5100.02"/>
    <s v="Benefits Health Insurance"/>
    <n v="0"/>
    <n v="0"/>
    <n v="-9396"/>
    <n v="-9396"/>
    <n v="0"/>
  </r>
  <r>
    <s v="670"/>
    <x v="35"/>
    <x v="2"/>
    <s v="OUTFLOWS"/>
    <s v="40"/>
    <s v="Public Works"/>
    <s v="75"/>
    <s v="Waste Management"/>
    <s v="620"/>
    <s v="Residential Collection"/>
    <s v="670.40.75.620-5100.03"/>
    <s v="Benefits Dental Insurance"/>
    <n v="0"/>
    <n v="0"/>
    <n v="-720"/>
    <n v="-720"/>
    <n v="0"/>
  </r>
  <r>
    <s v="670"/>
    <x v="35"/>
    <x v="2"/>
    <s v="OUTFLOWS"/>
    <s v="40"/>
    <s v="Public Works"/>
    <s v="75"/>
    <s v="Waste Management"/>
    <s v="620"/>
    <s v="Residential Collection"/>
    <s v="670.40.75.620-5100.04"/>
    <s v="Benefits Vision Insurance"/>
    <n v="0"/>
    <n v="0"/>
    <n v="-123"/>
    <n v="-123"/>
    <n v="0"/>
  </r>
  <r>
    <s v="670"/>
    <x v="35"/>
    <x v="2"/>
    <s v="OUTFLOWS"/>
    <s v="40"/>
    <s v="Public Works"/>
    <s v="75"/>
    <s v="Waste Management"/>
    <s v="620"/>
    <s v="Residential Collection"/>
    <s v="670.40.75.620-5100.05"/>
    <s v="Benefits Life Insurance"/>
    <n v="0"/>
    <n v="0"/>
    <n v="0"/>
    <n v="0"/>
    <n v="0"/>
  </r>
  <r>
    <s v="670"/>
    <x v="35"/>
    <x v="2"/>
    <s v="OUTFLOWS"/>
    <s v="40"/>
    <s v="Public Works"/>
    <s v="75"/>
    <s v="Waste Management"/>
    <s v="620"/>
    <s v="Residential Collection"/>
    <s v="670.40.75.620-5100.07"/>
    <s v="Benefits Long Term Disability"/>
    <n v="0"/>
    <n v="0"/>
    <n v="-131"/>
    <n v="-131"/>
    <n v="0"/>
  </r>
  <r>
    <s v="670"/>
    <x v="35"/>
    <x v="2"/>
    <s v="OUTFLOWS"/>
    <s v="40"/>
    <s v="Public Works"/>
    <s v="75"/>
    <s v="Waste Management"/>
    <s v="620"/>
    <s v="Residential Collection"/>
    <s v="670.40.75.620-5100.08"/>
    <s v="Benefits Deferred Compensation"/>
    <n v="0"/>
    <n v="0"/>
    <n v="-1411"/>
    <n v="-1411"/>
    <n v="0"/>
  </r>
  <r>
    <s v="670"/>
    <x v="35"/>
    <x v="2"/>
    <s v="OUTFLOWS"/>
    <s v="40"/>
    <s v="Public Works"/>
    <s v="75"/>
    <s v="Waste Management"/>
    <s v="620"/>
    <s v="Residential Collection"/>
    <s v="670.40.75.620-5100.10"/>
    <s v="Benefits Uniform Allowance"/>
    <n v="0"/>
    <n v="0"/>
    <n v="-150"/>
    <n v="-150"/>
    <n v="0"/>
  </r>
  <r>
    <s v="670"/>
    <x v="35"/>
    <x v="2"/>
    <s v="OUTFLOWS"/>
    <s v="40"/>
    <s v="Public Works"/>
    <s v="75"/>
    <s v="Waste Management"/>
    <s v="620"/>
    <s v="Residential Collection"/>
    <s v="670.40.75.620-5100.11"/>
    <s v="Benefits Medicare"/>
    <n v="0"/>
    <n v="0"/>
    <n v="-423"/>
    <n v="-423"/>
    <n v="0"/>
  </r>
  <r>
    <s v="670"/>
    <x v="35"/>
    <x v="3"/>
    <s v="OUTFLOWS"/>
    <s v="40"/>
    <s v="Public Works"/>
    <s v="75"/>
    <s v="Waste Management"/>
    <s v="620"/>
    <s v="Residential Collection"/>
    <s v="670.40.75.620-6280.26"/>
    <s v="Supplies-Public Works 3 Cart System Containers"/>
    <n v="0"/>
    <n v="0"/>
    <n v="0"/>
    <n v="0"/>
    <n v="0"/>
  </r>
  <r>
    <s v="680"/>
    <x v="36"/>
    <x v="1"/>
    <s v="OUTFLOWS"/>
    <s v="00"/>
    <s v="Non Departmental"/>
    <s v="00"/>
    <s v="Non Divisional"/>
    <s v="900"/>
    <s v="General"/>
    <s v="680.00.00.900-4900.69"/>
    <s v="Transfers In Water Improvement"/>
    <n v="-788000"/>
    <n v="-788000"/>
    <n v="787920"/>
    <n v="787920"/>
    <n v="0"/>
  </r>
  <r>
    <s v="680"/>
    <x v="36"/>
    <x v="0"/>
    <s v="INFLOWS"/>
    <s v="40"/>
    <s v="Public Works"/>
    <s v="85"/>
    <s v="Water Resources"/>
    <s v="005"/>
    <s v="Debt Service"/>
    <s v="680.40.85.005-4700.07"/>
    <s v="Investment Earnings Trust Accounts"/>
    <n v="18000"/>
    <n v="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500.22"/>
    <s v="Charges for Services-Public Works Water Service Fee"/>
    <n v="12326000"/>
    <n v="12975000"/>
    <n v="12979836"/>
    <n v="13300000"/>
    <n v="320164"/>
  </r>
  <r>
    <s v="680"/>
    <x v="36"/>
    <x v="0"/>
    <s v="INFLOWS"/>
    <s v="40"/>
    <s v="Public Works"/>
    <s v="85"/>
    <s v="Water Resources"/>
    <s v="015"/>
    <s v="Administration/Engineering"/>
    <s v="680.40.85.015-4500.23"/>
    <s v="Charges for Services-Public Works Water-Billed Deposits"/>
    <n v="0"/>
    <n v="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500.24"/>
    <s v="Charges for Services-Public Works Penalties"/>
    <n v="128000"/>
    <n v="0"/>
    <n v="133000"/>
    <n v="133000"/>
    <n v="0"/>
  </r>
  <r>
    <s v="680"/>
    <x v="36"/>
    <x v="0"/>
    <s v="INFLOWS"/>
    <s v="40"/>
    <s v="Public Works"/>
    <s v="85"/>
    <s v="Water Resources"/>
    <s v="015"/>
    <s v="Administration/Engineering"/>
    <s v="680.40.85.015-4500.41"/>
    <s v="Charges for Services-Public Works Construction Water Services"/>
    <n v="9000"/>
    <n v="4000"/>
    <n v="4578"/>
    <n v="4578"/>
    <n v="0"/>
  </r>
  <r>
    <s v="680"/>
    <x v="36"/>
    <x v="0"/>
    <s v="INFLOWS"/>
    <s v="40"/>
    <s v="Public Works"/>
    <s v="85"/>
    <s v="Water Resources"/>
    <s v="015"/>
    <s v="Administration/Engineering"/>
    <s v="680.40.85.015-4700.01"/>
    <s v="Investment Earnings Interest on Investments"/>
    <n v="648000"/>
    <n v="-276000"/>
    <n v="135360"/>
    <n v="135360"/>
    <n v="0"/>
  </r>
  <r>
    <s v="680"/>
    <x v="36"/>
    <x v="0"/>
    <s v="INFLOWS"/>
    <s v="40"/>
    <s v="Public Works"/>
    <s v="85"/>
    <s v="Water Resources"/>
    <s v="015"/>
    <s v="Administration/Engineering"/>
    <s v="680.40.85.015-4700.07"/>
    <s v="Investment Earnings Trust Accounts"/>
    <n v="0"/>
    <n v="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700.09"/>
    <s v="Investment Earnings 2003 Issue"/>
    <n v="0"/>
    <n v="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700.19"/>
    <s v="Investment Earnings Market Value Change"/>
    <n v="0"/>
    <n v="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700.21"/>
    <s v="Investment Earnings Unallocated Investment Expense"/>
    <n v="-22000"/>
    <n v="-4000"/>
    <n v="-13540"/>
    <n v="-13540"/>
    <n v="0"/>
  </r>
  <r>
    <s v="680"/>
    <x v="36"/>
    <x v="0"/>
    <s v="INFLOWS"/>
    <s v="40"/>
    <s v="Public Works"/>
    <s v="85"/>
    <s v="Water Resources"/>
    <s v="015"/>
    <s v="Administration/Engineering"/>
    <s v="680.40.85.015-4850.01"/>
    <s v="Other Revenue Sale of Property"/>
    <n v="0"/>
    <n v="300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850.07"/>
    <s v="Other Revenue Misc Reimbursement"/>
    <n v="14000"/>
    <n v="0"/>
    <n v="53"/>
    <n v="53"/>
    <n v="0"/>
  </r>
  <r>
    <s v="680"/>
    <x v="36"/>
    <x v="0"/>
    <s v="INFLOWS"/>
    <s v="40"/>
    <s v="Public Works"/>
    <s v="85"/>
    <s v="Water Resources"/>
    <s v="015"/>
    <s v="Administration/Engineering"/>
    <s v="680.40.85.015-4850.10"/>
    <s v="Other Revenue Settlements"/>
    <n v="0"/>
    <n v="23000000"/>
    <n v="0"/>
    <n v="0"/>
    <n v="0"/>
  </r>
  <r>
    <s v="680"/>
    <x v="36"/>
    <x v="0"/>
    <s v="INFLOWS"/>
    <s v="40"/>
    <s v="Public Works"/>
    <s v="85"/>
    <s v="Water Resources"/>
    <s v="015"/>
    <s v="Administration/Engineering"/>
    <s v="680.40.85.015-4850.12"/>
    <s v="Other Revenue Miscellaneous Receipts"/>
    <n v="18000"/>
    <n v="22000"/>
    <n v="20533"/>
    <n v="20533"/>
    <n v="0"/>
  </r>
  <r>
    <s v="680"/>
    <x v="36"/>
    <x v="0"/>
    <s v="INFLOWS"/>
    <s v="40"/>
    <s v="Public Works"/>
    <s v="85"/>
    <s v="Water Resources"/>
    <s v="015"/>
    <s v="Administration/Engineering"/>
    <s v="680.40.85.015-4850.35"/>
    <s v="Other Revenue Water Conservation"/>
    <n v="1000"/>
    <n v="0"/>
    <n v="133"/>
    <n v="133"/>
    <n v="0"/>
  </r>
  <r>
    <s v="680"/>
    <x v="36"/>
    <x v="1"/>
    <s v="OUTFLOWS"/>
    <s v="40"/>
    <s v="Public Works"/>
    <s v="85"/>
    <s v="Water Resources"/>
    <s v="015"/>
    <s v="Administration/Engineering"/>
    <s v="680.40.85.015-4900.03"/>
    <s v="Transfers In Donated Infrastructure"/>
    <n v="0"/>
    <n v="0"/>
    <n v="0"/>
    <n v="0"/>
    <n v="0"/>
  </r>
  <r>
    <s v="680"/>
    <x v="36"/>
    <x v="3"/>
    <s v="OUTFLOWS"/>
    <s v="00"/>
    <s v="Non Departmental"/>
    <s v="00"/>
    <s v="Non Divisional"/>
    <s v="000"/>
    <s v="No Program"/>
    <s v="680.00.00.000-6999.02"/>
    <s v="Cost Recovery Expense Engineering"/>
    <n v="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1"/>
    <s v="Depreciation Buildings"/>
    <n v="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2"/>
    <s v="Depreciation Building Improvements"/>
    <n v="-25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3"/>
    <s v="Depreciation Computer Hardware"/>
    <n v="-12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4"/>
    <s v="Depreciation Software"/>
    <n v="-1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5"/>
    <s v="Depreciation Machinery &amp; Equipment"/>
    <n v="-178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6"/>
    <s v="Depreciation Vehicles"/>
    <n v="-183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08"/>
    <s v="Depreciation Streets"/>
    <n v="-2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12"/>
    <s v="Depreciation Water Rights"/>
    <n v="-1898000"/>
    <n v="0"/>
    <n v="0"/>
    <n v="0"/>
    <n v="0"/>
  </r>
  <r>
    <s v="680"/>
    <x v="36"/>
    <x v="3"/>
    <s v="OUTFLOWS"/>
    <s v="00"/>
    <s v="Non Departmental"/>
    <s v="00"/>
    <s v="Non Divisional"/>
    <s v="900"/>
    <s v="General"/>
    <s v="680.00.00.900-6700.13"/>
    <s v="Depreciation Water Wells &amp; Lines"/>
    <n v="-154100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02"/>
    <s v="Capital Outlay Vehicles-Major"/>
    <n v="-9700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03"/>
    <s v="Capital Outlay Equipment New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04"/>
    <s v="Capital Outlay Equipment Replacement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09"/>
    <s v="Capital Outlay Computer Conversion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15"/>
    <s v="Capital Outlay Wells-Minor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20"/>
    <s v="Capital Outlay Laboratory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7000.99"/>
    <s v="Capital Outlay General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04"/>
    <s v="Capital Improvements-Water Line Replacement/Imp"/>
    <n v="-403000"/>
    <n v="-14500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06"/>
    <s v="Capital Improvements-Water Well Repairs-Major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07"/>
    <s v="Capital Improvements-Water Well Replacement/Imp"/>
    <n v="-68800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10"/>
    <s v="Capital Improvements-Water Tank Replacement/Imp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15"/>
    <s v="Capital Improvements-Water Surface Water System Replmt/Impr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16"/>
    <s v="Capital Improvements-Water Arsenic Treatment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17"/>
    <s v="Capital Improvements-Water Other Misc Improvements"/>
    <n v="-94000"/>
    <n v="-500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20"/>
    <s v="Capital Improvements-Water Austin Water Main Improvement"/>
    <n v="-23300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22"/>
    <s v="Capital Improvements-Water Louise Ave Surface Pipeline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23"/>
    <s v="Capital Improvements-Water Survey Monument Restoration"/>
    <n v="0"/>
    <n v="-800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24"/>
    <s v="Capital Improvements-Water Water Tank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25"/>
    <s v="Capital Improvements-Water Reclaimed Water Line New"/>
    <n v="0"/>
    <n v="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29"/>
    <s v="Capital Improvements-Water Well Treatment"/>
    <n v="-9384000"/>
    <n v="-5558000"/>
    <n v="0"/>
    <n v="0"/>
    <n v="0"/>
  </r>
  <r>
    <s v="680"/>
    <x v="36"/>
    <x v="4"/>
    <s v="OUTFLOWS"/>
    <s v="00"/>
    <s v="Non Departmental"/>
    <s v="00"/>
    <s v="Non Divisional"/>
    <s v="900"/>
    <s v="General"/>
    <s v="680.00.00.900-8100.99"/>
    <s v="Capital Improvements-Water General"/>
    <n v="0"/>
    <n v="0"/>
    <n v="0"/>
    <n v="0"/>
    <n v="0"/>
  </r>
  <r>
    <s v="680"/>
    <x v="36"/>
    <x v="1"/>
    <s v="OUTFLOWS"/>
    <s v="00"/>
    <s v="Non Departmental"/>
    <s v="00"/>
    <s v="Non Divisional"/>
    <s v="900"/>
    <s v="General"/>
    <s v="680.00.00.900-9888.01"/>
    <s v="Capital Asset Expenditure Adjustments  Current Year Additions"/>
    <n v="10827000"/>
    <n v="0"/>
    <n v="0"/>
    <n v="0"/>
    <n v="0"/>
  </r>
  <r>
    <s v="680"/>
    <x v="36"/>
    <x v="1"/>
    <s v="OUTFLOWS"/>
    <s v="00"/>
    <s v="Non Departmental"/>
    <s v="00"/>
    <s v="Non Divisional"/>
    <s v="900"/>
    <s v="General"/>
    <s v="680.00.00.900-9888.03"/>
    <s v="Capital Asset Expenditure Adjustments  Disposals"/>
    <n v="0"/>
    <n v="0"/>
    <n v="0"/>
    <n v="0"/>
    <n v="0"/>
  </r>
  <r>
    <s v="680"/>
    <x v="36"/>
    <x v="1"/>
    <s v="OUTFLOWS"/>
    <s v="00"/>
    <s v="Non Departmental"/>
    <s v="00"/>
    <s v="Non Divisional"/>
    <s v="900"/>
    <s v="General"/>
    <s v="680.00.00.900-9888.04"/>
    <s v="Capital Asset Expenditure Adjustments  Asset Transfer In"/>
    <n v="0"/>
    <n v="0"/>
    <n v="0"/>
    <n v="0"/>
    <n v="0"/>
  </r>
  <r>
    <s v="680"/>
    <x v="36"/>
    <x v="1"/>
    <s v="OUTFLOWS"/>
    <s v="00"/>
    <s v="Non Departmental"/>
    <s v="00"/>
    <s v="Non Divisional"/>
    <s v="900"/>
    <s v="General"/>
    <s v="680.00.00.900-9888.05"/>
    <s v="Capital Asset Expenditure Adjustments  Asset Transfer Out"/>
    <n v="0"/>
    <n v="0"/>
    <n v="0"/>
    <n v="0"/>
    <n v="0"/>
  </r>
  <r>
    <s v="680"/>
    <x v="36"/>
    <x v="3"/>
    <s v="OUTFLOWS"/>
    <s v="02"/>
    <s v="City Attorney"/>
    <s v="00"/>
    <s v="Non Divisional"/>
    <s v="002"/>
    <s v="Departmental Legal Services"/>
    <s v="680.02.00.002-6002.40"/>
    <s v="Legal Services Public Works"/>
    <n v="0"/>
    <n v="-100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01"/>
    <s v="Salaries Regular"/>
    <n v="-43000"/>
    <n v="-2600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03"/>
    <s v="Salaries Overtime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04"/>
    <s v="Salaries Holiday Pay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06"/>
    <s v="Salaries Out of Class"/>
    <n v="-100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07"/>
    <s v="Salaries Admin Leave Pay"/>
    <n v="-6000"/>
    <n v="-100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08"/>
    <s v="Salaries Longevity Pay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10"/>
    <s v="Salaries Furloughs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000.12"/>
    <s v="Salaries Compensated Absences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0"/>
    <s v="Benefits PERS Pool Liability"/>
    <n v="-7000"/>
    <n v="-500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1"/>
    <s v="Benefits Retirement"/>
    <n v="-2000"/>
    <n v="-100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2"/>
    <s v="Benefits Health Insurance"/>
    <n v="-7000"/>
    <n v="-300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3"/>
    <s v="Benefits Dental Insurance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4"/>
    <s v="Benefits Vision Insurance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5"/>
    <s v="Benefits Life Insurance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6"/>
    <s v="Benefits Worker's Comp"/>
    <n v="-2000"/>
    <n v="-2000"/>
    <n v="-2400"/>
    <n v="0"/>
    <n v="2400"/>
  </r>
  <r>
    <s v="680"/>
    <x v="36"/>
    <x v="2"/>
    <s v="OUTFLOWS"/>
    <s v="05"/>
    <s v="Finance"/>
    <s v="00"/>
    <s v="Non Divisional"/>
    <s v="150"/>
    <s v="Fiscal Management"/>
    <s v="680.05.00.150-5100.07"/>
    <s v="Benefits Long Term Disability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08"/>
    <s v="Benefits Deferred Compensation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11"/>
    <s v="Benefits Medicare"/>
    <n v="-100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15"/>
    <s v="Benefits Cell Phone Allowance"/>
    <n v="0"/>
    <n v="0"/>
    <n v="0"/>
    <n v="0"/>
    <n v="0"/>
  </r>
  <r>
    <s v="680"/>
    <x v="36"/>
    <x v="2"/>
    <s v="OUTFLOWS"/>
    <s v="05"/>
    <s v="Finance"/>
    <s v="00"/>
    <s v="Non Divisional"/>
    <s v="150"/>
    <s v="Fiscal Management"/>
    <s v="680.05.00.150-5100.17"/>
    <s v="Benefits Other Post Employment Benefits"/>
    <n v="-3000"/>
    <n v="-3000"/>
    <n v="-2900"/>
    <n v="0"/>
    <n v="2900"/>
  </r>
  <r>
    <s v="680"/>
    <x v="36"/>
    <x v="3"/>
    <s v="OUTFLOWS"/>
    <s v="05"/>
    <s v="Finance"/>
    <s v="00"/>
    <s v="Non Divisional"/>
    <s v="150"/>
    <s v="Fiscal Management"/>
    <s v="680.05.00.150-6000.01"/>
    <s v="Professional Services General"/>
    <n v="-75000"/>
    <n v="-68000"/>
    <n v="0"/>
    <n v="-58000"/>
    <n v="-58000"/>
  </r>
  <r>
    <s v="680"/>
    <x v="36"/>
    <x v="3"/>
    <s v="OUTFLOWS"/>
    <s v="05"/>
    <s v="Finance"/>
    <s v="00"/>
    <s v="Non Divisional"/>
    <s v="150"/>
    <s v="Fiscal Management"/>
    <s v="680.05.00.150-6000.35"/>
    <s v="Professional Services Accounting and Auditing"/>
    <n v="0"/>
    <n v="-1000"/>
    <n v="-1500"/>
    <n v="-4500"/>
    <n v="-3000"/>
  </r>
  <r>
    <s v="680"/>
    <x v="36"/>
    <x v="3"/>
    <s v="OUTFLOWS"/>
    <s v="05"/>
    <s v="Finance"/>
    <s v="00"/>
    <s v="Non Divisional"/>
    <s v="150"/>
    <s v="Fiscal Management"/>
    <s v="680.05.00.150-6200.02"/>
    <s v="Supplies Special Department"/>
    <n v="0"/>
    <n v="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000.01"/>
    <s v="Salaries Regular"/>
    <n v="-197000"/>
    <n v="-185000"/>
    <n v="-32779"/>
    <n v="-32779"/>
    <n v="0"/>
  </r>
  <r>
    <s v="680"/>
    <x v="36"/>
    <x v="2"/>
    <s v="OUTFLOWS"/>
    <s v="05"/>
    <s v="Finance"/>
    <s v="00"/>
    <s v="Non Divisional"/>
    <s v="160"/>
    <s v="Revenue Management"/>
    <s v="680.05.00.160-5000.02"/>
    <s v="Salaries Part Time"/>
    <n v="-6000"/>
    <n v="-800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000.03"/>
    <s v="Salaries Overtime"/>
    <n v="0"/>
    <n v="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000.06"/>
    <s v="Salaries Out of Class"/>
    <n v="-1000"/>
    <n v="0"/>
    <n v="-3278"/>
    <n v="-3278"/>
    <n v="0"/>
  </r>
  <r>
    <s v="680"/>
    <x v="36"/>
    <x v="2"/>
    <s v="OUTFLOWS"/>
    <s v="05"/>
    <s v="Finance"/>
    <s v="00"/>
    <s v="Non Divisional"/>
    <s v="160"/>
    <s v="Revenue Management"/>
    <s v="680.05.00.160-5000.07"/>
    <s v="Salaries Admin Leave Pay"/>
    <n v="-1000"/>
    <n v="-3000"/>
    <n v="-521"/>
    <n v="-521"/>
    <n v="0"/>
  </r>
  <r>
    <s v="680"/>
    <x v="36"/>
    <x v="2"/>
    <s v="OUTFLOWS"/>
    <s v="05"/>
    <s v="Finance"/>
    <s v="00"/>
    <s v="Non Divisional"/>
    <s v="160"/>
    <s v="Revenue Management"/>
    <s v="680.05.00.160-5000.08"/>
    <s v="Salaries Longevity Pay"/>
    <n v="-1000"/>
    <n v="0"/>
    <n v="-324"/>
    <n v="-324"/>
    <n v="0"/>
  </r>
  <r>
    <s v="680"/>
    <x v="36"/>
    <x v="2"/>
    <s v="OUTFLOWS"/>
    <s v="05"/>
    <s v="Finance"/>
    <s v="00"/>
    <s v="Non Divisional"/>
    <s v="160"/>
    <s v="Revenue Management"/>
    <s v="680.05.00.160-5000.10"/>
    <s v="Salaries Furloughs"/>
    <n v="0"/>
    <n v="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000.12"/>
    <s v="Salaries Compensated Absences"/>
    <n v="0"/>
    <n v="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100.00"/>
    <s v="Benefits PERS Pool Liability"/>
    <n v="-36000"/>
    <n v="-34000"/>
    <n v="-6920"/>
    <n v="-11000"/>
    <n v="-4080"/>
  </r>
  <r>
    <s v="680"/>
    <x v="36"/>
    <x v="2"/>
    <s v="OUTFLOWS"/>
    <s v="05"/>
    <s v="Finance"/>
    <s v="00"/>
    <s v="Non Divisional"/>
    <s v="160"/>
    <s v="Revenue Management"/>
    <s v="680.05.00.160-5100.01"/>
    <s v="Benefits Retirement"/>
    <n v="-18000"/>
    <n v="-17000"/>
    <n v="-1987"/>
    <n v="-1987"/>
    <n v="0"/>
  </r>
  <r>
    <s v="680"/>
    <x v="36"/>
    <x v="2"/>
    <s v="OUTFLOWS"/>
    <s v="05"/>
    <s v="Finance"/>
    <s v="00"/>
    <s v="Non Divisional"/>
    <s v="160"/>
    <s v="Revenue Management"/>
    <s v="680.05.00.160-5100.02"/>
    <s v="Benefits Health Insurance"/>
    <n v="-37000"/>
    <n v="-33000"/>
    <n v="-6027"/>
    <n v="-12000"/>
    <n v="-5973"/>
  </r>
  <r>
    <s v="680"/>
    <x v="36"/>
    <x v="2"/>
    <s v="OUTFLOWS"/>
    <s v="05"/>
    <s v="Finance"/>
    <s v="00"/>
    <s v="Non Divisional"/>
    <s v="160"/>
    <s v="Revenue Management"/>
    <s v="680.05.00.160-5100.03"/>
    <s v="Benefits Dental Insurance"/>
    <n v="-4000"/>
    <n v="-3000"/>
    <n v="-356"/>
    <n v="-356"/>
    <n v="0"/>
  </r>
  <r>
    <s v="680"/>
    <x v="36"/>
    <x v="2"/>
    <s v="OUTFLOWS"/>
    <s v="05"/>
    <s v="Finance"/>
    <s v="00"/>
    <s v="Non Divisional"/>
    <s v="160"/>
    <s v="Revenue Management"/>
    <s v="680.05.00.160-5100.04"/>
    <s v="Benefits Vision Insurance"/>
    <n v="-1000"/>
    <n v="0"/>
    <n v="-57"/>
    <n v="-57"/>
    <n v="0"/>
  </r>
  <r>
    <s v="680"/>
    <x v="36"/>
    <x v="2"/>
    <s v="OUTFLOWS"/>
    <s v="05"/>
    <s v="Finance"/>
    <s v="00"/>
    <s v="Non Divisional"/>
    <s v="160"/>
    <s v="Revenue Management"/>
    <s v="680.05.00.160-5100.05"/>
    <s v="Benefits Life Insurance"/>
    <n v="0"/>
    <n v="0"/>
    <n v="-58"/>
    <n v="-58"/>
    <n v="0"/>
  </r>
  <r>
    <s v="680"/>
    <x v="36"/>
    <x v="2"/>
    <s v="OUTFLOWS"/>
    <s v="05"/>
    <s v="Finance"/>
    <s v="00"/>
    <s v="Non Divisional"/>
    <s v="160"/>
    <s v="Revenue Management"/>
    <s v="680.05.00.160-5100.06"/>
    <s v="Benefits Worker's Comp"/>
    <n v="-6000"/>
    <n v="-6000"/>
    <n v="-6600"/>
    <n v="-9000"/>
    <n v="-2400"/>
  </r>
  <r>
    <s v="680"/>
    <x v="36"/>
    <x v="2"/>
    <s v="OUTFLOWS"/>
    <s v="05"/>
    <s v="Finance"/>
    <s v="00"/>
    <s v="Non Divisional"/>
    <s v="160"/>
    <s v="Revenue Management"/>
    <s v="680.05.00.160-5100.07"/>
    <s v="Benefits Long Term Disability"/>
    <n v="-1000"/>
    <n v="-1000"/>
    <n v="-320"/>
    <n v="-320"/>
    <n v="0"/>
  </r>
  <r>
    <s v="680"/>
    <x v="36"/>
    <x v="2"/>
    <s v="OUTFLOWS"/>
    <s v="05"/>
    <s v="Finance"/>
    <s v="00"/>
    <s v="Non Divisional"/>
    <s v="160"/>
    <s v="Revenue Management"/>
    <s v="680.05.00.160-5100.08"/>
    <s v="Benefits Deferred Compensation"/>
    <n v="0"/>
    <n v="-200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100.09"/>
    <s v="Benefits Unemployment Insurance"/>
    <n v="0"/>
    <n v="0"/>
    <n v="0"/>
    <n v="0"/>
    <n v="0"/>
  </r>
  <r>
    <s v="680"/>
    <x v="36"/>
    <x v="2"/>
    <s v="OUTFLOWS"/>
    <s v="05"/>
    <s v="Finance"/>
    <s v="00"/>
    <s v="Non Divisional"/>
    <s v="160"/>
    <s v="Revenue Management"/>
    <s v="680.05.00.160-5100.11"/>
    <s v="Benefits Medicare"/>
    <n v="-3000"/>
    <n v="-3000"/>
    <n v="-541"/>
    <n v="-541"/>
    <n v="0"/>
  </r>
  <r>
    <s v="680"/>
    <x v="36"/>
    <x v="2"/>
    <s v="OUTFLOWS"/>
    <s v="05"/>
    <s v="Finance"/>
    <s v="00"/>
    <s v="Non Divisional"/>
    <s v="160"/>
    <s v="Revenue Management"/>
    <s v="680.05.00.160-5100.15"/>
    <s v="Benefits Cell Phone Allowance"/>
    <n v="0"/>
    <n v="0"/>
    <n v="-389"/>
    <n v="-389"/>
    <n v="0"/>
  </r>
  <r>
    <s v="680"/>
    <x v="36"/>
    <x v="2"/>
    <s v="OUTFLOWS"/>
    <s v="05"/>
    <s v="Finance"/>
    <s v="00"/>
    <s v="Non Divisional"/>
    <s v="160"/>
    <s v="Revenue Management"/>
    <s v="680.05.00.160-5100.17"/>
    <s v="Benefits Other Post Employment Benefits"/>
    <n v="-8000"/>
    <n v="-7000"/>
    <n v="-7000"/>
    <n v="-7000"/>
    <n v="0"/>
  </r>
  <r>
    <s v="680"/>
    <x v="36"/>
    <x v="3"/>
    <s v="OUTFLOWS"/>
    <s v="05"/>
    <s v="Finance"/>
    <s v="00"/>
    <s v="Non Divisional"/>
    <s v="160"/>
    <s v="Revenue Management"/>
    <s v="680.05.00.160-6000.15"/>
    <s v="Professional Services Utility Statement Processing"/>
    <n v="-84000"/>
    <n v="-78000"/>
    <n v="0"/>
    <n v="-80000"/>
    <n v="-80000"/>
  </r>
  <r>
    <s v="680"/>
    <x v="36"/>
    <x v="3"/>
    <s v="OUTFLOWS"/>
    <s v="05"/>
    <s v="Finance"/>
    <s v="00"/>
    <s v="Non Divisional"/>
    <s v="160"/>
    <s v="Revenue Management"/>
    <s v="680.05.00.160-6200.02"/>
    <s v="Supplies Special Department"/>
    <n v="0"/>
    <n v="0"/>
    <n v="0"/>
    <n v="0"/>
    <n v="0"/>
  </r>
  <r>
    <s v="680"/>
    <x v="36"/>
    <x v="3"/>
    <s v="OUTFLOWS"/>
    <s v="05"/>
    <s v="Finance"/>
    <s v="00"/>
    <s v="Non Divisional"/>
    <s v="160"/>
    <s v="Revenue Management"/>
    <s v="680.05.00.160-6200.09"/>
    <s v="Supplies Data Processing"/>
    <n v="0"/>
    <n v="0"/>
    <n v="0"/>
    <n v="0"/>
    <n v="0"/>
  </r>
  <r>
    <s v="680"/>
    <x v="36"/>
    <x v="3"/>
    <s v="OUTFLOWS"/>
    <s v="05"/>
    <s v="Finance"/>
    <s v="00"/>
    <s v="Non Divisional"/>
    <s v="160"/>
    <s v="Revenue Management"/>
    <s v="680.05.00.160-6280.40"/>
    <s v="Supplies-Public Works Support Department"/>
    <n v="-1000"/>
    <n v="0"/>
    <n v="0"/>
    <n v="0"/>
    <n v="0"/>
  </r>
  <r>
    <s v="680"/>
    <x v="36"/>
    <x v="3"/>
    <s v="OUTFLOWS"/>
    <s v="05"/>
    <s v="Finance"/>
    <s v="00"/>
    <s v="Non Divisional"/>
    <s v="160"/>
    <s v="Revenue Management"/>
    <s v="680.05.00.160-6600.04"/>
    <s v="Administrative Expenses Training/Conferences"/>
    <n v="0"/>
    <n v="0"/>
    <n v="0"/>
    <n v="0"/>
    <n v="0"/>
  </r>
  <r>
    <s v="680"/>
    <x v="36"/>
    <x v="3"/>
    <s v="OUTFLOWS"/>
    <s v="05"/>
    <s v="Finance"/>
    <s v="00"/>
    <s v="Non Divisional"/>
    <s v="160"/>
    <s v="Revenue Management"/>
    <s v="680.05.00.160-6600.07"/>
    <s v="Administrative Expenses Employee Recruitment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000.01"/>
    <s v="Salaries Regular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000.03"/>
    <s v="Salaries Overtime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000.10"/>
    <s v="Salaries Furloughs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000.12"/>
    <s v="Salaries Compensated Absences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01"/>
    <s v="Benefits Retirement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02"/>
    <s v="Benefits Health Insurance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03"/>
    <s v="Benefits Dental Insurance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04"/>
    <s v="Benefits Vision Insurance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05"/>
    <s v="Benefits Life Insurance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07"/>
    <s v="Benefits Long Term Disability"/>
    <n v="0"/>
    <n v="0"/>
    <n v="0"/>
    <n v="0"/>
    <n v="0"/>
  </r>
  <r>
    <s v="680"/>
    <x v="36"/>
    <x v="2"/>
    <s v="OUTFLOWS"/>
    <s v="07"/>
    <s v="Information Technology"/>
    <s v="00"/>
    <s v="Non Divisional"/>
    <s v="170"/>
    <s v="Information Technology"/>
    <s v="680.07.00.170-5100.11"/>
    <s v="Benefits Medicare"/>
    <n v="0"/>
    <n v="0"/>
    <n v="0"/>
    <n v="0"/>
    <n v="0"/>
  </r>
  <r>
    <s v="680"/>
    <x v="36"/>
    <x v="2"/>
    <s v="OUTFLOWS"/>
    <s v="11"/>
    <s v="Police Department"/>
    <s v="00"/>
    <s v="Non Divisional"/>
    <s v="250"/>
    <s v="Code Compliance"/>
    <s v="680.11.00.250-5000.01"/>
    <s v="Salaries Regular"/>
    <n v="-9000"/>
    <n v="-9000"/>
    <n v="-7703"/>
    <n v="-7703"/>
    <n v="0"/>
  </r>
  <r>
    <s v="680"/>
    <x v="36"/>
    <x v="2"/>
    <s v="OUTFLOWS"/>
    <s v="11"/>
    <s v="Police Department"/>
    <s v="00"/>
    <s v="Non Divisional"/>
    <s v="250"/>
    <s v="Code Compliance"/>
    <s v="680.11.00.250-5000.07"/>
    <s v="Salaries Admin Leave Pay"/>
    <n v="0"/>
    <n v="0"/>
    <n v="0"/>
    <n v="0"/>
    <n v="0"/>
  </r>
  <r>
    <s v="680"/>
    <x v="36"/>
    <x v="2"/>
    <s v="OUTFLOWS"/>
    <s v="11"/>
    <s v="Police Department"/>
    <s v="00"/>
    <s v="Non Divisional"/>
    <s v="250"/>
    <s v="Code Compliance"/>
    <s v="680.11.00.250-5000.08"/>
    <s v="Salaries Longevity Pay"/>
    <n v="0"/>
    <n v="0"/>
    <n v="-140"/>
    <n v="-140"/>
    <n v="0"/>
  </r>
  <r>
    <s v="680"/>
    <x v="36"/>
    <x v="2"/>
    <s v="OUTFLOWS"/>
    <s v="11"/>
    <s v="Police Department"/>
    <s v="00"/>
    <s v="Non Divisional"/>
    <s v="250"/>
    <s v="Code Compliance"/>
    <s v="680.11.00.250-5000.10"/>
    <s v="Salaries Furloughs"/>
    <n v="0"/>
    <n v="0"/>
    <n v="0"/>
    <n v="0"/>
    <n v="0"/>
  </r>
  <r>
    <s v="680"/>
    <x v="36"/>
    <x v="2"/>
    <s v="OUTFLOWS"/>
    <s v="11"/>
    <s v="Police Department"/>
    <s v="00"/>
    <s v="Non Divisional"/>
    <s v="250"/>
    <s v="Code Compliance"/>
    <s v="680.11.00.250-5000.12"/>
    <s v="Salaries Compensated Absences"/>
    <n v="0"/>
    <n v="0"/>
    <n v="0"/>
    <n v="0"/>
    <n v="0"/>
  </r>
  <r>
    <s v="680"/>
    <x v="36"/>
    <x v="2"/>
    <s v="OUTFLOWS"/>
    <s v="11"/>
    <s v="Police Department"/>
    <s v="00"/>
    <s v="Non Divisional"/>
    <s v="250"/>
    <s v="Code Compliance"/>
    <s v="680.11.00.250-5100.00"/>
    <s v="Benefits PERS Pool Liability"/>
    <n v="-2000"/>
    <n v="-2000"/>
    <n v="-1640"/>
    <n v="-1000"/>
    <n v="640"/>
  </r>
  <r>
    <s v="680"/>
    <x v="36"/>
    <x v="2"/>
    <s v="OUTFLOWS"/>
    <s v="11"/>
    <s v="Police Department"/>
    <s v="00"/>
    <s v="Non Divisional"/>
    <s v="250"/>
    <s v="Code Compliance"/>
    <s v="680.11.00.250-5100.01"/>
    <s v="Benefits Retirement"/>
    <n v="0"/>
    <n v="-1000"/>
    <n v="-471"/>
    <n v="-471"/>
    <n v="0"/>
  </r>
  <r>
    <s v="680"/>
    <x v="36"/>
    <x v="2"/>
    <s v="OUTFLOWS"/>
    <s v="11"/>
    <s v="Police Department"/>
    <s v="00"/>
    <s v="Non Divisional"/>
    <s v="250"/>
    <s v="Code Compliance"/>
    <s v="680.11.00.250-5100.02"/>
    <s v="Benefits Health Insurance"/>
    <n v="0"/>
    <n v="0"/>
    <n v="0"/>
    <n v="0"/>
    <n v="0"/>
  </r>
  <r>
    <s v="680"/>
    <x v="36"/>
    <x v="2"/>
    <s v="OUTFLOWS"/>
    <s v="11"/>
    <s v="Police Department"/>
    <s v="00"/>
    <s v="Non Divisional"/>
    <s v="250"/>
    <s v="Code Compliance"/>
    <s v="680.11.00.250-5100.03"/>
    <s v="Benefits Dental Insurance"/>
    <n v="0"/>
    <n v="0"/>
    <n v="-93"/>
    <n v="-93"/>
    <n v="0"/>
  </r>
  <r>
    <s v="680"/>
    <x v="36"/>
    <x v="2"/>
    <s v="OUTFLOWS"/>
    <s v="11"/>
    <s v="Police Department"/>
    <s v="00"/>
    <s v="Non Divisional"/>
    <s v="250"/>
    <s v="Code Compliance"/>
    <s v="680.11.00.250-5100.04"/>
    <s v="Benefits Vision Insurance"/>
    <n v="0"/>
    <n v="0"/>
    <n v="-15"/>
    <n v="-15"/>
    <n v="0"/>
  </r>
  <r>
    <s v="680"/>
    <x v="36"/>
    <x v="2"/>
    <s v="OUTFLOWS"/>
    <s v="11"/>
    <s v="Police Department"/>
    <s v="00"/>
    <s v="Non Divisional"/>
    <s v="250"/>
    <s v="Code Compliance"/>
    <s v="680.11.00.250-5100.05"/>
    <s v="Benefits Life Insurance"/>
    <n v="0"/>
    <n v="0"/>
    <n v="-14"/>
    <n v="-14"/>
    <n v="0"/>
  </r>
  <r>
    <s v="680"/>
    <x v="36"/>
    <x v="2"/>
    <s v="OUTFLOWS"/>
    <s v="11"/>
    <s v="Police Department"/>
    <s v="00"/>
    <s v="Non Divisional"/>
    <s v="250"/>
    <s v="Code Compliance"/>
    <s v="680.11.00.250-5100.06"/>
    <s v="Benefits Worker's Comp"/>
    <n v="0"/>
    <n v="0"/>
    <n v="-600"/>
    <n v="-1000"/>
    <n v="-400"/>
  </r>
  <r>
    <s v="680"/>
    <x v="36"/>
    <x v="2"/>
    <s v="OUTFLOWS"/>
    <s v="11"/>
    <s v="Police Department"/>
    <s v="00"/>
    <s v="Non Divisional"/>
    <s v="250"/>
    <s v="Code Compliance"/>
    <s v="680.11.00.250-5100.07"/>
    <s v="Benefits Long Term Disability"/>
    <n v="0"/>
    <n v="0"/>
    <n v="-76"/>
    <n v="-76"/>
    <n v="0"/>
  </r>
  <r>
    <s v="680"/>
    <x v="36"/>
    <x v="2"/>
    <s v="OUTFLOWS"/>
    <s v="11"/>
    <s v="Police Department"/>
    <s v="00"/>
    <s v="Non Divisional"/>
    <s v="250"/>
    <s v="Code Compliance"/>
    <s v="680.11.00.250-5100.08"/>
    <s v="Benefits Deferred Compensation"/>
    <n v="0"/>
    <n v="0"/>
    <n v="-378"/>
    <n v="-378"/>
    <n v="0"/>
  </r>
  <r>
    <s v="680"/>
    <x v="36"/>
    <x v="2"/>
    <s v="OUTFLOWS"/>
    <s v="11"/>
    <s v="Police Department"/>
    <s v="00"/>
    <s v="Non Divisional"/>
    <s v="250"/>
    <s v="Code Compliance"/>
    <s v="680.11.00.250-5100.10"/>
    <s v="Benefits Uniform Allowance"/>
    <n v="0"/>
    <n v="0"/>
    <n v="0"/>
    <n v="0"/>
    <n v="0"/>
  </r>
  <r>
    <s v="680"/>
    <x v="36"/>
    <x v="2"/>
    <s v="OUTFLOWS"/>
    <s v="11"/>
    <s v="Police Department"/>
    <s v="00"/>
    <s v="Non Divisional"/>
    <s v="250"/>
    <s v="Code Compliance"/>
    <s v="680.11.00.250-5100.11"/>
    <s v="Benefits Medicare"/>
    <n v="0"/>
    <n v="0"/>
    <n v="-121"/>
    <n v="-121"/>
    <n v="0"/>
  </r>
  <r>
    <s v="680"/>
    <x v="36"/>
    <x v="2"/>
    <s v="OUTFLOWS"/>
    <s v="11"/>
    <s v="Police Department"/>
    <s v="00"/>
    <s v="Non Divisional"/>
    <s v="250"/>
    <s v="Code Compliance"/>
    <s v="680.11.00.250-5100.15"/>
    <s v="Benefits Cell Phone Allowance"/>
    <n v="0"/>
    <n v="0"/>
    <n v="-101"/>
    <n v="-101"/>
    <n v="0"/>
  </r>
  <r>
    <s v="680"/>
    <x v="36"/>
    <x v="2"/>
    <s v="OUTFLOWS"/>
    <s v="40"/>
    <s v="Public Works"/>
    <s v="50"/>
    <s v="Administration"/>
    <s v="001"/>
    <s v="Administration"/>
    <s v="680.40.50.001-5000.01"/>
    <s v="Salaries Regular"/>
    <n v="-132000"/>
    <n v="-6400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02"/>
    <s v="Salaries Part Time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03"/>
    <s v="Salaries Overtime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06"/>
    <s v="Salaries Out of Class"/>
    <n v="-100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07"/>
    <s v="Salaries Admin Leave Pay"/>
    <n v="-700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08"/>
    <s v="Salaries Longevity Pay"/>
    <n v="-100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10"/>
    <s v="Salaries Furloughs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000.12"/>
    <s v="Salaries Compensated Absences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0"/>
    <s v="Benefits PERS Pool Liability"/>
    <n v="-19000"/>
    <n v="-1200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1"/>
    <s v="Benefits Retirement"/>
    <n v="-6000"/>
    <n v="-500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2"/>
    <s v="Benefits Health Insurance"/>
    <n v="-11000"/>
    <n v="-600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3"/>
    <s v="Benefits Dental Insurance"/>
    <n v="-100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4"/>
    <s v="Benefits Vision Insurance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5"/>
    <s v="Benefits Life Insurance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6"/>
    <s v="Benefits Worker's Comp"/>
    <n v="-3000"/>
    <n v="-3000"/>
    <n v="-3600"/>
    <n v="0"/>
    <n v="3600"/>
  </r>
  <r>
    <s v="680"/>
    <x v="36"/>
    <x v="2"/>
    <s v="OUTFLOWS"/>
    <s v="40"/>
    <s v="Public Works"/>
    <s v="50"/>
    <s v="Administration"/>
    <s v="001"/>
    <s v="Administration"/>
    <s v="680.40.50.001-5100.07"/>
    <s v="Benefits Long Term Disability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8"/>
    <s v="Benefits Deferred Compensation"/>
    <n v="-1000"/>
    <n v="-200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09"/>
    <s v="Benefits Unemployment Insurance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11"/>
    <s v="Benefits Medicare"/>
    <n v="-2000"/>
    <n v="-100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15"/>
    <s v="Benefits Cell Phone Allowance"/>
    <n v="0"/>
    <n v="0"/>
    <n v="0"/>
    <n v="0"/>
    <n v="0"/>
  </r>
  <r>
    <s v="680"/>
    <x v="36"/>
    <x v="2"/>
    <s v="OUTFLOWS"/>
    <s v="40"/>
    <s v="Public Works"/>
    <s v="50"/>
    <s v="Administration"/>
    <s v="001"/>
    <s v="Administration"/>
    <s v="680.40.50.001-5100.17"/>
    <s v="Benefits Other Post Employment Benefits"/>
    <n v="-5000"/>
    <n v="-6000"/>
    <n v="-6500"/>
    <n v="0"/>
    <n v="6500"/>
  </r>
  <r>
    <s v="680"/>
    <x v="36"/>
    <x v="3"/>
    <s v="OUTFLOWS"/>
    <s v="40"/>
    <s v="Public Works"/>
    <s v="50"/>
    <s v="Administration"/>
    <s v="001"/>
    <s v="Administration"/>
    <s v="680.40.50.001-6000.19"/>
    <s v="Professional Services Labor Relations"/>
    <n v="0"/>
    <n v="0"/>
    <n v="0"/>
    <n v="0"/>
    <n v="0"/>
  </r>
  <r>
    <s v="680"/>
    <x v="36"/>
    <x v="3"/>
    <s v="OUTFLOWS"/>
    <s v="40"/>
    <s v="Public Works"/>
    <s v="50"/>
    <s v="Administration"/>
    <s v="001"/>
    <s v="Administration"/>
    <s v="680.40.50.001-6600.04"/>
    <s v="Administrative Expenses Training/Conferences"/>
    <n v="-3000"/>
    <n v="0"/>
    <n v="0"/>
    <n v="0"/>
    <n v="0"/>
  </r>
  <r>
    <s v="680"/>
    <x v="36"/>
    <x v="3"/>
    <s v="OUTFLOWS"/>
    <s v="40"/>
    <s v="Public Works"/>
    <s v="50"/>
    <s v="Administration"/>
    <s v="001"/>
    <s v="Administration"/>
    <s v="680.40.50.001-6600.07"/>
    <s v="Administrative Expenses Employee Recruitment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000.01"/>
    <s v="Salaries Regular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000.03"/>
    <s v="Salaries Overtim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000.06"/>
    <s v="Salaries Out of Class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000.10"/>
    <s v="Salaries Furloughs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1"/>
    <s v="Benefits Retirement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2"/>
    <s v="Benefits Health Insuranc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3"/>
    <s v="Benefits Dental Insuranc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4"/>
    <s v="Benefits Vision Insuranc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5"/>
    <s v="Benefits Life Insuranc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6"/>
    <s v="Benefits Worker's Comp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7"/>
    <s v="Benefits Long Term Disability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08"/>
    <s v="Benefits Deferred Compensation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10"/>
    <s v="Benefits Uniform Allowanc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11"/>
    <s v="Benefits Medicare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12"/>
    <s v="Benefits Annual Physical Exam"/>
    <n v="0"/>
    <n v="0"/>
    <n v="0"/>
    <n v="0"/>
    <n v="0"/>
  </r>
  <r>
    <s v="680"/>
    <x v="36"/>
    <x v="2"/>
    <s v="OUTFLOWS"/>
    <s v="40"/>
    <s v="Public Works"/>
    <s v="55"/>
    <s v="Maintenance"/>
    <s v="500"/>
    <s v="Facilities"/>
    <s v="680.40.55.500-5100.17"/>
    <s v="Benefits Other Post Employment Benefits"/>
    <n v="0"/>
    <n v="0"/>
    <n v="0"/>
    <n v="0"/>
    <n v="0"/>
  </r>
  <r>
    <s v="680"/>
    <x v="36"/>
    <x v="3"/>
    <s v="OUTFLOWS"/>
    <s v="40"/>
    <s v="Public Works"/>
    <s v="55"/>
    <s v="Maintenance"/>
    <s v="500"/>
    <s v="Facilities"/>
    <s v="680.40.55.500-6400.01"/>
    <s v="Repairs &amp; Maintenance Building"/>
    <n v="-2000"/>
    <n v="-2000"/>
    <n v="-3000"/>
    <n v="-3000"/>
    <n v="0"/>
  </r>
  <r>
    <s v="680"/>
    <x v="36"/>
    <x v="3"/>
    <s v="OUTFLOWS"/>
    <s v="40"/>
    <s v="Public Works"/>
    <s v="55"/>
    <s v="Maintenance"/>
    <s v="500"/>
    <s v="Facilities"/>
    <s v="680.40.55.500-6600.07"/>
    <s v="Administrative Expenses Employee Recruitment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000.01"/>
    <s v="Salaries Regular"/>
    <n v="-10000"/>
    <n v="-1200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000.03"/>
    <s v="Salaries Overtime"/>
    <n v="-100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000.04"/>
    <s v="Salaries Holiday Pay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000.08"/>
    <s v="Salaries Longevity Pay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000.10"/>
    <s v="Salaries Furloughs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000.12"/>
    <s v="Salaries Compensated Absences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0"/>
    <s v="Benefits PERS Pool Liability"/>
    <n v="-2000"/>
    <n v="-200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1"/>
    <s v="Benefits Retirement"/>
    <n v="-1000"/>
    <n v="-100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2"/>
    <s v="Benefits Health Insurance"/>
    <n v="-2000"/>
    <n v="-200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3"/>
    <s v="Benefits Dental Insurance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4"/>
    <s v="Benefits Vision Insurance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5"/>
    <s v="Benefits Life Insurance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6"/>
    <s v="Benefits Worker's Comp"/>
    <n v="-1000"/>
    <n v="-1000"/>
    <n v="-600"/>
    <n v="0"/>
    <n v="600"/>
  </r>
  <r>
    <s v="680"/>
    <x v="36"/>
    <x v="2"/>
    <s v="OUTFLOWS"/>
    <s v="40"/>
    <s v="Public Works"/>
    <s v="55"/>
    <s v="Maintenance"/>
    <s v="510"/>
    <s v="Custodial"/>
    <s v="680.40.55.510-5100.07"/>
    <s v="Benefits Long Term Disability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08"/>
    <s v="Benefits Deferred Compensation"/>
    <n v="0"/>
    <n v="-100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10"/>
    <s v="Benefits Uniform Allowance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11"/>
    <s v="Benefits Medicare"/>
    <n v="0"/>
    <n v="0"/>
    <n v="0"/>
    <n v="0"/>
    <n v="0"/>
  </r>
  <r>
    <s v="680"/>
    <x v="36"/>
    <x v="2"/>
    <s v="OUTFLOWS"/>
    <s v="40"/>
    <s v="Public Works"/>
    <s v="55"/>
    <s v="Maintenance"/>
    <s v="510"/>
    <s v="Custodial"/>
    <s v="680.40.55.510-5100.17"/>
    <s v="Benefits Other Post Employment Benefits"/>
    <n v="-2000"/>
    <n v="-2000"/>
    <n v="-2500"/>
    <n v="0"/>
    <n v="2500"/>
  </r>
  <r>
    <s v="680"/>
    <x v="36"/>
    <x v="2"/>
    <s v="OUTFLOWS"/>
    <s v="40"/>
    <s v="Public Works"/>
    <s v="60"/>
    <s v="Fleet"/>
    <s v="520"/>
    <s v="Light Duty"/>
    <s v="680.40.60.520-5000.01"/>
    <s v="Salaries Regular"/>
    <n v="-19000"/>
    <n v="-6000"/>
    <n v="0"/>
    <n v="0"/>
    <n v="0"/>
  </r>
  <r>
    <s v="680"/>
    <x v="36"/>
    <x v="2"/>
    <s v="OUTFLOWS"/>
    <s v="40"/>
    <s v="Public Works"/>
    <s v="60"/>
    <s v="Fleet"/>
    <s v="520"/>
    <s v="Light Duty"/>
    <s v="680.40.60.520-5000.03"/>
    <s v="Salaries Overtime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000.06"/>
    <s v="Salaries Out of Class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000.08"/>
    <s v="Salaries Longevity Pay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000.11"/>
    <s v="Salaries Worker's Comp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0"/>
    <s v="Benefits PERS Pool Liability"/>
    <n v="-4000"/>
    <n v="-100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1"/>
    <s v="Benefits Retirement"/>
    <n v="-2000"/>
    <n v="-100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2"/>
    <s v="Benefits Health Insurance"/>
    <n v="-4000"/>
    <n v="-100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3"/>
    <s v="Benefits Dental Insurance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4"/>
    <s v="Benefits Vision Insurance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5"/>
    <s v="Benefits Life Insurance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6"/>
    <s v="Benefits Worker's Comp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7"/>
    <s v="Benefits Long Term Disability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08"/>
    <s v="Benefits Deferred Compensation"/>
    <n v="-1000"/>
    <n v="-100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10"/>
    <s v="Benefits Uniform Allowance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11"/>
    <s v="Benefits Medicare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12"/>
    <s v="Benefits Annual Physical Exam"/>
    <n v="0"/>
    <n v="0"/>
    <n v="0"/>
    <n v="0"/>
    <n v="0"/>
  </r>
  <r>
    <s v="680"/>
    <x v="36"/>
    <x v="2"/>
    <s v="OUTFLOWS"/>
    <s v="40"/>
    <s v="Public Works"/>
    <s v="60"/>
    <s v="Fleet"/>
    <s v="520"/>
    <s v="Light Duty"/>
    <s v="680.40.60.520-5100.17"/>
    <s v="Benefits Other Post Employment Benefits"/>
    <n v="-1000"/>
    <n v="-1000"/>
    <n v="-1500"/>
    <n v="-1500"/>
    <n v="0"/>
  </r>
  <r>
    <s v="680"/>
    <x v="36"/>
    <x v="3"/>
    <s v="OUTFLOWS"/>
    <s v="40"/>
    <s v="Public Works"/>
    <s v="60"/>
    <s v="Fleet"/>
    <s v="520"/>
    <s v="Light Duty"/>
    <s v="680.40.60.520-6200.02"/>
    <s v="Supplies Special Department"/>
    <n v="-1000"/>
    <n v="0"/>
    <n v="0"/>
    <n v="0"/>
    <n v="0"/>
  </r>
  <r>
    <s v="680"/>
    <x v="36"/>
    <x v="3"/>
    <s v="OUTFLOWS"/>
    <s v="40"/>
    <s v="Public Works"/>
    <s v="60"/>
    <s v="Fleet"/>
    <s v="520"/>
    <s v="Light Duty"/>
    <s v="680.40.60.520-6400.05"/>
    <s v="Repairs &amp; Maintenance Vehicle"/>
    <n v="-10000"/>
    <n v="-9000"/>
    <n v="-15000"/>
    <n v="-15000"/>
    <n v="0"/>
  </r>
  <r>
    <s v="680"/>
    <x v="36"/>
    <x v="4"/>
    <s v="OUTFLOWS"/>
    <s v="40"/>
    <s v="Public Works"/>
    <s v="60"/>
    <s v="Fleet"/>
    <s v="520"/>
    <s v="Light Duty"/>
    <s v="680.40.60.520-7000.03"/>
    <s v="Capital Outlay Equipment New"/>
    <n v="0"/>
    <n v="0"/>
    <n v="0"/>
    <n v="0"/>
    <n v="0"/>
  </r>
  <r>
    <s v="680"/>
    <x v="36"/>
    <x v="2"/>
    <s v="OUTFLOWS"/>
    <s v="40"/>
    <s v="Public Works"/>
    <s v="60"/>
    <s v="Fleet"/>
    <s v="530"/>
    <s v="Heavy Duty"/>
    <s v="680.40.60.530-5100.06"/>
    <s v="Benefits Worker's Comp"/>
    <n v="0"/>
    <n v="0"/>
    <n v="0"/>
    <n v="0"/>
    <n v="0"/>
  </r>
  <r>
    <s v="680"/>
    <x v="36"/>
    <x v="2"/>
    <s v="OUTFLOWS"/>
    <s v="40"/>
    <s v="Public Works"/>
    <s v="60"/>
    <s v="Fleet"/>
    <s v="530"/>
    <s v="Heavy Duty"/>
    <s v="680.40.60.530-5100.12"/>
    <s v="Benefits Annual Physical Exam"/>
    <n v="0"/>
    <n v="0"/>
    <n v="0"/>
    <n v="0"/>
    <n v="0"/>
  </r>
  <r>
    <s v="680"/>
    <x v="36"/>
    <x v="3"/>
    <s v="OUTFLOWS"/>
    <s v="40"/>
    <s v="Public Works"/>
    <s v="60"/>
    <s v="Fleet"/>
    <s v="530"/>
    <s v="Heavy Duty"/>
    <s v="680.40.60.530-6400.05"/>
    <s v="Repairs &amp; Maintenance Vehicle"/>
    <n v="-8000"/>
    <n v="-3000"/>
    <n v="-8000"/>
    <n v="-8000"/>
    <n v="0"/>
  </r>
  <r>
    <s v="680"/>
    <x v="36"/>
    <x v="3"/>
    <s v="OUTFLOWS"/>
    <s v="40"/>
    <s v="Public Works"/>
    <s v="85"/>
    <s v="Water Resources"/>
    <s v="005"/>
    <s v="Debt Service"/>
    <s v="680.40.85.005-8900.02"/>
    <s v="Debt Service-Principal LaSalle-Viron"/>
    <n v="0"/>
    <n v="0"/>
    <n v="0"/>
    <n v="0"/>
    <n v="0"/>
  </r>
  <r>
    <s v="680"/>
    <x v="36"/>
    <x v="3"/>
    <s v="OUTFLOWS"/>
    <s v="40"/>
    <s v="Public Works"/>
    <s v="85"/>
    <s v="Water Resources"/>
    <s v="005"/>
    <s v="Debt Service"/>
    <s v="680.40.85.005-8900.22"/>
    <s v="Debt Service-Principal 2012 Issue"/>
    <n v="-552000"/>
    <n v="-610000"/>
    <n v="-609760"/>
    <n v="-609760"/>
    <n v="0"/>
  </r>
  <r>
    <s v="680"/>
    <x v="36"/>
    <x v="3"/>
    <s v="OUTFLOWS"/>
    <s v="40"/>
    <s v="Public Works"/>
    <s v="85"/>
    <s v="Water Resources"/>
    <s v="005"/>
    <s v="Debt Service"/>
    <s v="680.40.85.005-8910.02"/>
    <s v="Debt Service-Interest LaSalle-Viron"/>
    <n v="0"/>
    <n v="0"/>
    <n v="0"/>
    <n v="0"/>
    <n v="0"/>
  </r>
  <r>
    <s v="680"/>
    <x v="36"/>
    <x v="3"/>
    <s v="OUTFLOWS"/>
    <s v="40"/>
    <s v="Public Works"/>
    <s v="85"/>
    <s v="Water Resources"/>
    <s v="005"/>
    <s v="Debt Service"/>
    <s v="680.40.85.005-8910.09"/>
    <s v="Debt Service-Interest 2003 Issue"/>
    <n v="0"/>
    <n v="0"/>
    <n v="0"/>
    <n v="0"/>
    <n v="0"/>
  </r>
  <r>
    <s v="680"/>
    <x v="36"/>
    <x v="3"/>
    <s v="OUTFLOWS"/>
    <s v="40"/>
    <s v="Public Works"/>
    <s v="85"/>
    <s v="Water Resources"/>
    <s v="005"/>
    <s v="Debt Service"/>
    <s v="680.40.85.005-8910.22"/>
    <s v="Debt Service-Interest 2012 Issue"/>
    <n v="-569000"/>
    <n v="-525000"/>
    <n v="-520655"/>
    <n v="-520655"/>
    <n v="0"/>
  </r>
  <r>
    <s v="680"/>
    <x v="36"/>
    <x v="3"/>
    <s v="OUTFLOWS"/>
    <s v="40"/>
    <s v="Public Works"/>
    <s v="85"/>
    <s v="Water Resources"/>
    <s v="005"/>
    <s v="Debt Service"/>
    <s v="680.40.85.005-8920.01"/>
    <s v="Debt Service-Other Costs Admin/Audit Fees"/>
    <n v="-1000"/>
    <n v="-1000"/>
    <n v="-580"/>
    <n v="-580"/>
    <n v="0"/>
  </r>
  <r>
    <s v="680"/>
    <x v="36"/>
    <x v="3"/>
    <s v="OUTFLOWS"/>
    <s v="40"/>
    <s v="Public Works"/>
    <s v="85"/>
    <s v="Water Resources"/>
    <s v="005"/>
    <s v="Debt Service"/>
    <s v="680.40.85.005-8920.02"/>
    <s v="Debt Service-Other Costs Bond Issuance Costs"/>
    <n v="0"/>
    <n v="0"/>
    <n v="0"/>
    <n v="0"/>
    <n v="0"/>
  </r>
  <r>
    <s v="680"/>
    <x v="36"/>
    <x v="3"/>
    <s v="OUTFLOWS"/>
    <s v="40"/>
    <s v="Public Works"/>
    <s v="85"/>
    <s v="Water Resources"/>
    <s v="005"/>
    <s v="Debt Service"/>
    <s v="680.40.85.005-8920.04"/>
    <s v="Debt Service-Other Costs Amortization of Discount"/>
    <n v="193000"/>
    <n v="19300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01"/>
    <s v="Salaries Regular"/>
    <n v="-516000"/>
    <n v="-302000"/>
    <n v="-176631"/>
    <n v="-188000"/>
    <n v="-11369"/>
  </r>
  <r>
    <s v="680"/>
    <x v="36"/>
    <x v="2"/>
    <s v="OUTFLOWS"/>
    <s v="40"/>
    <s v="Public Works"/>
    <s v="85"/>
    <s v="Water Resources"/>
    <s v="015"/>
    <s v="Administration/Engineering"/>
    <s v="680.40.85.015-5000.02"/>
    <s v="Salaries Part Time"/>
    <n v="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03"/>
    <s v="Salaries Overtime"/>
    <n v="-200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04"/>
    <s v="Salaries Holiday Pay"/>
    <n v="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06"/>
    <s v="Salaries Out of Class"/>
    <n v="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07"/>
    <s v="Salaries Admin Leave Pay"/>
    <n v="-4000"/>
    <n v="-5000"/>
    <n v="-1588"/>
    <n v="-1588"/>
    <n v="0"/>
  </r>
  <r>
    <s v="680"/>
    <x v="36"/>
    <x v="2"/>
    <s v="OUTFLOWS"/>
    <s v="40"/>
    <s v="Public Works"/>
    <s v="85"/>
    <s v="Water Resources"/>
    <s v="015"/>
    <s v="Administration/Engineering"/>
    <s v="680.40.85.015-5000.08"/>
    <s v="Salaries Longevity Pay"/>
    <n v="-4000"/>
    <n v="-3000"/>
    <n v="-2160"/>
    <n v="-2160"/>
    <n v="0"/>
  </r>
  <r>
    <s v="680"/>
    <x v="36"/>
    <x v="2"/>
    <s v="OUTFLOWS"/>
    <s v="40"/>
    <s v="Public Works"/>
    <s v="85"/>
    <s v="Water Resources"/>
    <s v="015"/>
    <s v="Administration/Engineering"/>
    <s v="680.40.85.015-5000.10"/>
    <s v="Salaries Furloughs"/>
    <n v="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11"/>
    <s v="Salaries Worker's Comp"/>
    <n v="0"/>
    <n v="-100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000.12"/>
    <s v="Salaries Compensated Absences"/>
    <n v="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100.00"/>
    <s v="Benefits PERS Pool Liability"/>
    <n v="-100000"/>
    <n v="-60000"/>
    <n v="-45820"/>
    <n v="-49000"/>
    <n v="-3180"/>
  </r>
  <r>
    <s v="680"/>
    <x v="36"/>
    <x v="2"/>
    <s v="OUTFLOWS"/>
    <s v="40"/>
    <s v="Public Works"/>
    <s v="85"/>
    <s v="Water Resources"/>
    <s v="015"/>
    <s v="Administration/Engineering"/>
    <s v="680.40.85.015-5100.01"/>
    <s v="Benefits Retirement"/>
    <n v="-35000"/>
    <n v="-23000"/>
    <n v="-15178"/>
    <n v="-15178"/>
    <n v="0"/>
  </r>
  <r>
    <s v="680"/>
    <x v="36"/>
    <x v="2"/>
    <s v="OUTFLOWS"/>
    <s v="40"/>
    <s v="Public Works"/>
    <s v="85"/>
    <s v="Water Resources"/>
    <s v="015"/>
    <s v="Administration/Engineering"/>
    <s v="680.40.85.015-5100.02"/>
    <s v="Benefits Health Insurance"/>
    <n v="-46000"/>
    <n v="-35000"/>
    <n v="-34802"/>
    <n v="-34802"/>
    <n v="0"/>
  </r>
  <r>
    <s v="680"/>
    <x v="36"/>
    <x v="2"/>
    <s v="OUTFLOWS"/>
    <s v="40"/>
    <s v="Public Works"/>
    <s v="85"/>
    <s v="Water Resources"/>
    <s v="015"/>
    <s v="Administration/Engineering"/>
    <s v="680.40.85.015-5100.03"/>
    <s v="Benefits Dental Insurance"/>
    <n v="-6000"/>
    <n v="-4000"/>
    <n v="-2505"/>
    <n v="-2505"/>
    <n v="0"/>
  </r>
  <r>
    <s v="680"/>
    <x v="36"/>
    <x v="2"/>
    <s v="OUTFLOWS"/>
    <s v="40"/>
    <s v="Public Works"/>
    <s v="85"/>
    <s v="Water Resources"/>
    <s v="015"/>
    <s v="Administration/Engineering"/>
    <s v="680.40.85.015-5100.04"/>
    <s v="Benefits Vision Insurance"/>
    <n v="-1000"/>
    <n v="-1000"/>
    <n v="-403"/>
    <n v="-403"/>
    <n v="0"/>
  </r>
  <r>
    <s v="680"/>
    <x v="36"/>
    <x v="2"/>
    <s v="OUTFLOWS"/>
    <s v="40"/>
    <s v="Public Works"/>
    <s v="85"/>
    <s v="Water Resources"/>
    <s v="015"/>
    <s v="Administration/Engineering"/>
    <s v="680.40.85.015-5100.05"/>
    <s v="Benefits Life Insurance"/>
    <n v="-1000"/>
    <n v="0"/>
    <n v="-232"/>
    <n v="-232"/>
    <n v="0"/>
  </r>
  <r>
    <s v="680"/>
    <x v="36"/>
    <x v="2"/>
    <s v="OUTFLOWS"/>
    <s v="40"/>
    <s v="Public Works"/>
    <s v="85"/>
    <s v="Water Resources"/>
    <s v="015"/>
    <s v="Administration/Engineering"/>
    <s v="680.40.85.015-5100.06"/>
    <s v="Benefits Worker's Comp"/>
    <n v="-18000"/>
    <n v="-18000"/>
    <n v="-18600"/>
    <n v="-24000"/>
    <n v="-5400"/>
  </r>
  <r>
    <s v="680"/>
    <x v="36"/>
    <x v="2"/>
    <s v="OUTFLOWS"/>
    <s v="40"/>
    <s v="Public Works"/>
    <s v="85"/>
    <s v="Water Resources"/>
    <s v="015"/>
    <s v="Administration/Engineering"/>
    <s v="680.40.85.015-5100.07"/>
    <s v="Benefits Long Term Disability"/>
    <n v="-3000"/>
    <n v="-1000"/>
    <n v="-1210"/>
    <n v="-1210"/>
    <n v="0"/>
  </r>
  <r>
    <s v="680"/>
    <x v="36"/>
    <x v="2"/>
    <s v="OUTFLOWS"/>
    <s v="40"/>
    <s v="Public Works"/>
    <s v="85"/>
    <s v="Water Resources"/>
    <s v="015"/>
    <s v="Administration/Engineering"/>
    <s v="680.40.85.015-5100.08"/>
    <s v="Benefits Deferred Compensation"/>
    <n v="-1000"/>
    <n v="-2000"/>
    <n v="-1933"/>
    <n v="-1933"/>
    <n v="0"/>
  </r>
  <r>
    <s v="680"/>
    <x v="36"/>
    <x v="2"/>
    <s v="OUTFLOWS"/>
    <s v="40"/>
    <s v="Public Works"/>
    <s v="85"/>
    <s v="Water Resources"/>
    <s v="015"/>
    <s v="Administration/Engineering"/>
    <s v="680.40.85.015-5100.09"/>
    <s v="Benefits Unemployment Insurance"/>
    <n v="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100.10"/>
    <s v="Benefits Uniform Allowance"/>
    <n v="0"/>
    <n v="0"/>
    <n v="-60"/>
    <n v="-60"/>
    <n v="0"/>
  </r>
  <r>
    <s v="680"/>
    <x v="36"/>
    <x v="2"/>
    <s v="OUTFLOWS"/>
    <s v="40"/>
    <s v="Public Works"/>
    <s v="85"/>
    <s v="Water Resources"/>
    <s v="015"/>
    <s v="Administration/Engineering"/>
    <s v="680.40.85.015-5100.11"/>
    <s v="Benefits Medicare"/>
    <n v="-8000"/>
    <n v="-5000"/>
    <n v="-2658"/>
    <n v="-2658"/>
    <n v="0"/>
  </r>
  <r>
    <s v="680"/>
    <x v="36"/>
    <x v="2"/>
    <s v="OUTFLOWS"/>
    <s v="40"/>
    <s v="Public Works"/>
    <s v="85"/>
    <s v="Water Resources"/>
    <s v="015"/>
    <s v="Administration/Engineering"/>
    <s v="680.40.85.015-5100.12"/>
    <s v="Benefits Annual Physical Exam"/>
    <n v="-1000"/>
    <n v="-200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100.15"/>
    <s v="Benefits Cell Phone Allowance"/>
    <n v="-2000"/>
    <n v="-1000"/>
    <n v="-828"/>
    <n v="-828"/>
    <n v="0"/>
  </r>
  <r>
    <s v="680"/>
    <x v="36"/>
    <x v="2"/>
    <s v="OUTFLOWS"/>
    <s v="40"/>
    <s v="Public Works"/>
    <s v="85"/>
    <s v="Water Resources"/>
    <s v="015"/>
    <s v="Administration/Engineering"/>
    <s v="680.40.85.015-5100.17"/>
    <s v="Benefits Other Post Employment Benefits"/>
    <n v="-68000"/>
    <n v="-66000"/>
    <n v="-66000"/>
    <n v="-66000"/>
    <n v="0"/>
  </r>
  <r>
    <s v="680"/>
    <x v="36"/>
    <x v="2"/>
    <s v="OUTFLOWS"/>
    <s v="40"/>
    <s v="Public Works"/>
    <s v="85"/>
    <s v="Water Resources"/>
    <s v="015"/>
    <s v="Administration/Engineering"/>
    <s v="680.40.85.015-5100.98"/>
    <s v="Benefits GASB 75 Expense"/>
    <n v="-171000"/>
    <n v="0"/>
    <n v="0"/>
    <n v="0"/>
    <n v="0"/>
  </r>
  <r>
    <s v="680"/>
    <x v="36"/>
    <x v="2"/>
    <s v="OUTFLOWS"/>
    <s v="40"/>
    <s v="Public Works"/>
    <s v="85"/>
    <s v="Water Resources"/>
    <s v="015"/>
    <s v="Administration/Engineering"/>
    <s v="680.40.85.015-5100.99"/>
    <s v="Benefits Pension Expense"/>
    <n v="-52700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000.01"/>
    <s v="Professional Services General"/>
    <n v="-1000"/>
    <n v="-8000"/>
    <n v="-35000"/>
    <n v="-35000"/>
    <n v="0"/>
  </r>
  <r>
    <s v="680"/>
    <x v="36"/>
    <x v="3"/>
    <s v="OUTFLOWS"/>
    <s v="40"/>
    <s v="Public Works"/>
    <s v="85"/>
    <s v="Water Resources"/>
    <s v="015"/>
    <s v="Administration/Engineering"/>
    <s v="680.40.85.015-6000.09"/>
    <s v="Professional Services Uniform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000.10"/>
    <s v="Professional Services Consultant"/>
    <n v="-1000"/>
    <n v="-1000"/>
    <n v="-5500"/>
    <n v="-5500"/>
    <n v="0"/>
  </r>
  <r>
    <s v="680"/>
    <x v="36"/>
    <x v="3"/>
    <s v="OUTFLOWS"/>
    <s v="40"/>
    <s v="Public Works"/>
    <s v="85"/>
    <s v="Water Resources"/>
    <s v="015"/>
    <s v="Administration/Engineering"/>
    <s v="680.40.85.015-6000.12"/>
    <s v="Professional Services Contract Services"/>
    <n v="-2000"/>
    <n v="-2000"/>
    <n v="-2500"/>
    <n v="-2500"/>
    <n v="0"/>
  </r>
  <r>
    <s v="680"/>
    <x v="36"/>
    <x v="3"/>
    <s v="OUTFLOWS"/>
    <s v="40"/>
    <s v="Public Works"/>
    <s v="85"/>
    <s v="Water Resources"/>
    <s v="015"/>
    <s v="Administration/Engineering"/>
    <s v="680.40.85.015-6000.15"/>
    <s v="Professional Services Utility Statement Processing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000.18"/>
    <s v="Professional Services Legal"/>
    <n v="-1000"/>
    <n v="-100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100.01"/>
    <s v="Utilities Electric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100.02"/>
    <s v="Utilities Telephone"/>
    <n v="-8000"/>
    <n v="-8000"/>
    <n v="-9500"/>
    <n v="-9500"/>
    <n v="0"/>
  </r>
  <r>
    <s v="680"/>
    <x v="36"/>
    <x v="3"/>
    <s v="OUTFLOWS"/>
    <s v="40"/>
    <s v="Public Works"/>
    <s v="85"/>
    <s v="Water Resources"/>
    <s v="015"/>
    <s v="Administration/Engineering"/>
    <s v="680.40.85.015-6100.03"/>
    <s v="Utilities Data Transmission / ISP"/>
    <n v="-6000"/>
    <n v="-10000"/>
    <n v="-7200"/>
    <n v="-10000"/>
    <n v="-2800"/>
  </r>
  <r>
    <s v="680"/>
    <x v="36"/>
    <x v="3"/>
    <s v="OUTFLOWS"/>
    <s v="40"/>
    <s v="Public Works"/>
    <s v="85"/>
    <s v="Water Resources"/>
    <s v="015"/>
    <s v="Administration/Engineering"/>
    <s v="680.40.85.015-6200.01"/>
    <s v="Supplies Office"/>
    <n v="-4000"/>
    <n v="-2000"/>
    <n v="-5000"/>
    <n v="-5000"/>
    <n v="0"/>
  </r>
  <r>
    <s v="680"/>
    <x v="36"/>
    <x v="3"/>
    <s v="OUTFLOWS"/>
    <s v="40"/>
    <s v="Public Works"/>
    <s v="85"/>
    <s v="Water Resources"/>
    <s v="015"/>
    <s v="Administration/Engineering"/>
    <s v="680.40.85.015-6200.02"/>
    <s v="Supplies Special Department"/>
    <n v="-4000"/>
    <n v="-5000"/>
    <n v="-6250"/>
    <n v="-6250"/>
    <n v="0"/>
  </r>
  <r>
    <s v="680"/>
    <x v="36"/>
    <x v="3"/>
    <s v="OUTFLOWS"/>
    <s v="40"/>
    <s v="Public Works"/>
    <s v="85"/>
    <s v="Water Resources"/>
    <s v="015"/>
    <s v="Administration/Engineering"/>
    <s v="680.40.85.015-6200.03"/>
    <s v="Supplies Copier Maintenance &amp; Supplies"/>
    <n v="-1000"/>
    <n v="-1000"/>
    <n v="-2500"/>
    <n v="-2500"/>
    <n v="0"/>
  </r>
  <r>
    <s v="680"/>
    <x v="36"/>
    <x v="3"/>
    <s v="OUTFLOWS"/>
    <s v="40"/>
    <s v="Public Works"/>
    <s v="85"/>
    <s v="Water Resources"/>
    <s v="015"/>
    <s v="Administration/Engineering"/>
    <s v="680.40.85.015-6200.04"/>
    <s v="Supplies Postage"/>
    <n v="-3000"/>
    <n v="-4000"/>
    <n v="-4100"/>
    <n v="-4100"/>
    <n v="0"/>
  </r>
  <r>
    <s v="680"/>
    <x v="36"/>
    <x v="3"/>
    <s v="OUTFLOWS"/>
    <s v="40"/>
    <s v="Public Works"/>
    <s v="85"/>
    <s v="Water Resources"/>
    <s v="015"/>
    <s v="Administration/Engineering"/>
    <s v="680.40.85.015-6200.09"/>
    <s v="Supplies Data Processing"/>
    <n v="0"/>
    <n v="0"/>
    <n v="-1855"/>
    <n v="-1855"/>
    <n v="0"/>
  </r>
  <r>
    <s v="680"/>
    <x v="36"/>
    <x v="3"/>
    <s v="OUTFLOWS"/>
    <s v="40"/>
    <s v="Public Works"/>
    <s v="85"/>
    <s v="Water Resources"/>
    <s v="015"/>
    <s v="Administration/Engineering"/>
    <s v="680.40.85.015-6200.10"/>
    <s v="Supplies Protective Clothing"/>
    <n v="0"/>
    <n v="0"/>
    <n v="-3000"/>
    <n v="-3000"/>
    <n v="0"/>
  </r>
  <r>
    <s v="680"/>
    <x v="36"/>
    <x v="3"/>
    <s v="OUTFLOWS"/>
    <s v="40"/>
    <s v="Public Works"/>
    <s v="85"/>
    <s v="Water Resources"/>
    <s v="015"/>
    <s v="Administration/Engineering"/>
    <s v="680.40.85.015-6280.13"/>
    <s v="Supplies-Public Works Laboratory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27"/>
    <s v="Supplies-Public Works SSJID Surface Water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28"/>
    <s v="Supplies-Public Works Water Treatment Chemicals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29"/>
    <s v="Supplies-Public Works Water Treatment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30"/>
    <s v="Supplies-Public Works Automated &amp; Hand Tools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31"/>
    <s v="Supplies-Public Works Water Conservation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32"/>
    <s v="Supplies-Public Works Water Distribution System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33"/>
    <s v="Supplies-Public Works Fire Hydrants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34"/>
    <s v="Supplies-Public Works Wells &amp; Pumps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35"/>
    <s v="Supplies-Public Works Water Meters &amp; Boxes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280.40"/>
    <s v="Supplies-Public Works Support Department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300.01"/>
    <s v="Dues &amp; Subscriptions Memberships"/>
    <n v="-6000"/>
    <n v="-6000"/>
    <n v="-6375"/>
    <n v="-11375"/>
    <n v="-5000"/>
  </r>
  <r>
    <s v="680"/>
    <x v="36"/>
    <x v="3"/>
    <s v="OUTFLOWS"/>
    <s v="40"/>
    <s v="Public Works"/>
    <s v="85"/>
    <s v="Water Resources"/>
    <s v="015"/>
    <s v="Administration/Engineering"/>
    <s v="680.40.85.015-6350.01"/>
    <s v="Maintenance Agreements &amp; Licenses License/Software Maintenance"/>
    <n v="0"/>
    <n v="0"/>
    <n v="-600"/>
    <n v="-600"/>
    <n v="0"/>
  </r>
  <r>
    <s v="680"/>
    <x v="36"/>
    <x v="3"/>
    <s v="OUTFLOWS"/>
    <s v="40"/>
    <s v="Public Works"/>
    <s v="85"/>
    <s v="Water Resources"/>
    <s v="015"/>
    <s v="Administration/Engineering"/>
    <s v="680.40.85.015-6350.02"/>
    <s v="Maintenance Agreements &amp; Licenses Hardware Maintenance"/>
    <n v="-1000"/>
    <n v="-1000"/>
    <n v="-1200"/>
    <n v="-2400"/>
    <n v="-1200"/>
  </r>
  <r>
    <s v="680"/>
    <x v="36"/>
    <x v="3"/>
    <s v="OUTFLOWS"/>
    <s v="40"/>
    <s v="Public Works"/>
    <s v="85"/>
    <s v="Water Resources"/>
    <s v="015"/>
    <s v="Administration/Engineering"/>
    <s v="680.40.85.015-6375.08"/>
    <s v="Operating Fees Operating Permits Reg"/>
    <n v="-1000"/>
    <n v="-1000"/>
    <n v="-2500"/>
    <n v="-2500"/>
    <n v="0"/>
  </r>
  <r>
    <s v="680"/>
    <x v="36"/>
    <x v="3"/>
    <s v="OUTFLOWS"/>
    <s v="40"/>
    <s v="Public Works"/>
    <s v="85"/>
    <s v="Water Resources"/>
    <s v="015"/>
    <s v="Administration/Engineering"/>
    <s v="680.40.85.015-6400.01"/>
    <s v="Repairs &amp; Maintenance Building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400.02"/>
    <s v="Repairs &amp; Maintenance Minor Equipment/Other"/>
    <n v="0"/>
    <n v="0"/>
    <n v="-5000"/>
    <n v="-5000"/>
    <n v="0"/>
  </r>
  <r>
    <s v="680"/>
    <x v="36"/>
    <x v="3"/>
    <s v="OUTFLOWS"/>
    <s v="40"/>
    <s v="Public Works"/>
    <s v="85"/>
    <s v="Water Resources"/>
    <s v="015"/>
    <s v="Administration/Engineering"/>
    <s v="680.40.85.015-6400.05"/>
    <s v="Repairs &amp; Maintenance Vehicle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400.07"/>
    <s v="Repairs &amp; Maintenance Radio Communication"/>
    <n v="0"/>
    <n v="0"/>
    <n v="-500"/>
    <n v="-500"/>
    <n v="0"/>
  </r>
  <r>
    <s v="680"/>
    <x v="36"/>
    <x v="3"/>
    <s v="OUTFLOWS"/>
    <s v="40"/>
    <s v="Public Works"/>
    <s v="85"/>
    <s v="Water Resources"/>
    <s v="015"/>
    <s v="Administration/Engineering"/>
    <s v="680.40.85.015-6280.11"/>
    <s v="Supplies-Public Works Custodial"/>
    <n v="0"/>
    <n v="0"/>
    <n v="-1000"/>
    <n v="-1000"/>
    <n v="0"/>
  </r>
  <r>
    <s v="680"/>
    <x v="36"/>
    <x v="3"/>
    <s v="OUTFLOWS"/>
    <s v="40"/>
    <s v="Public Works"/>
    <s v="85"/>
    <s v="Water Resources"/>
    <s v="015"/>
    <s v="Administration/Engineering"/>
    <s v="680.40.85.015-6350.03"/>
    <s v="Maintenance Agreements &amp; Licenses Maintenance Agreements"/>
    <n v="0"/>
    <n v="0"/>
    <n v="-1000"/>
    <n v="-1000"/>
    <n v="0"/>
  </r>
  <r>
    <s v="680"/>
    <x v="36"/>
    <x v="3"/>
    <s v="OUTFLOWS"/>
    <s v="40"/>
    <s v="Public Works"/>
    <s v="85"/>
    <s v="Water Resources"/>
    <s v="015"/>
    <s v="Administration/Engineering"/>
    <s v="680.40.85.015-6400.20"/>
    <s v="Repairs &amp; Maintenance Property Maintenance"/>
    <n v="-1000"/>
    <n v="-1000"/>
    <n v="-5000"/>
    <n v="-5000"/>
    <n v="0"/>
  </r>
  <r>
    <s v="680"/>
    <x v="36"/>
    <x v="3"/>
    <s v="OUTFLOWS"/>
    <s v="40"/>
    <s v="Public Works"/>
    <s v="85"/>
    <s v="Water Resources"/>
    <s v="015"/>
    <s v="Administration/Engineering"/>
    <s v="680.40.85.015-6500.01"/>
    <s v="Claims &amp; Insurance SIR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500.02"/>
    <s v="Claims &amp; Insurance Claim Settlement"/>
    <n v="0"/>
    <n v="-812200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500.04"/>
    <s v="Claims &amp; Insurance Insurance Premiums"/>
    <n v="-165000"/>
    <n v="-165000"/>
    <n v="-165000"/>
    <n v="-162000"/>
    <n v="3000"/>
  </r>
  <r>
    <s v="680"/>
    <x v="36"/>
    <x v="3"/>
    <s v="OUTFLOWS"/>
    <s v="40"/>
    <s v="Public Works"/>
    <s v="85"/>
    <s v="Water Resources"/>
    <s v="015"/>
    <s v="Administration/Engineering"/>
    <s v="680.40.85.015-6600.01"/>
    <s v="Administrative Expenses Meetings"/>
    <n v="0"/>
    <n v="0"/>
    <n v="-1500"/>
    <n v="-1500"/>
    <n v="0"/>
  </r>
  <r>
    <s v="680"/>
    <x v="36"/>
    <x v="3"/>
    <s v="OUTFLOWS"/>
    <s v="40"/>
    <s v="Public Works"/>
    <s v="85"/>
    <s v="Water Resources"/>
    <s v="015"/>
    <s v="Administration/Engineering"/>
    <s v="680.40.85.015-6600.03"/>
    <s v="Administrative Expenses Mileage Reimbursement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600.04"/>
    <s v="Administrative Expenses Training/Conferences"/>
    <n v="-1000"/>
    <n v="-1000"/>
    <n v="-5000"/>
    <n v="-5000"/>
    <n v="0"/>
  </r>
  <r>
    <s v="680"/>
    <x v="36"/>
    <x v="3"/>
    <s v="OUTFLOWS"/>
    <s v="40"/>
    <s v="Public Works"/>
    <s v="85"/>
    <s v="Water Resources"/>
    <s v="015"/>
    <s v="Administration/Engineering"/>
    <s v="680.40.85.015-6600.06"/>
    <s v="Administrative Expenses Property/Building Rental"/>
    <n v="-42000"/>
    <n v="-39000"/>
    <n v="-50000"/>
    <n v="-50000"/>
    <n v="0"/>
  </r>
  <r>
    <s v="680"/>
    <x v="36"/>
    <x v="3"/>
    <s v="OUTFLOWS"/>
    <s v="40"/>
    <s v="Public Works"/>
    <s v="85"/>
    <s v="Water Resources"/>
    <s v="015"/>
    <s v="Administration/Engineering"/>
    <s v="680.40.85.015-6600.07"/>
    <s v="Administrative Expenses Employee Recruitment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600.16"/>
    <s v="Administrative Expenses Property Tax Assessments"/>
    <n v="-18000"/>
    <n v="-6000"/>
    <n v="-14080"/>
    <n v="-14080"/>
    <n v="0"/>
  </r>
  <r>
    <s v="680"/>
    <x v="36"/>
    <x v="3"/>
    <s v="OUTFLOWS"/>
    <s v="40"/>
    <s v="Public Works"/>
    <s v="85"/>
    <s v="Water Resources"/>
    <s v="015"/>
    <s v="Administration/Engineering"/>
    <s v="680.40.85.015-6600.25"/>
    <s v="Administrative Expenses Support Services-Indirect Labor"/>
    <n v="-1202000"/>
    <n v="-1202000"/>
    <n v="-1201680"/>
    <n v="-1201680"/>
    <n v="0"/>
  </r>
  <r>
    <s v="680"/>
    <x v="36"/>
    <x v="3"/>
    <s v="OUTFLOWS"/>
    <s v="40"/>
    <s v="Public Works"/>
    <s v="85"/>
    <s v="Water Resources"/>
    <s v="015"/>
    <s v="Administration/Engineering"/>
    <s v="680.40.85.015-6600.26"/>
    <s v="Administrative Expenses Support Services-IT"/>
    <n v="-107000"/>
    <n v="-107000"/>
    <n v="-107280"/>
    <n v="-107280"/>
    <n v="0"/>
  </r>
  <r>
    <s v="680"/>
    <x v="36"/>
    <x v="3"/>
    <s v="OUTFLOWS"/>
    <s v="40"/>
    <s v="Public Works"/>
    <s v="85"/>
    <s v="Water Resources"/>
    <s v="015"/>
    <s v="Administration/Engineering"/>
    <s v="680.40.85.015-6600.28"/>
    <s v="Administrative Expenses Equipment Fund Contribution"/>
    <n v="0"/>
    <n v="0"/>
    <n v="0"/>
    <n v="0"/>
    <n v="0"/>
  </r>
  <r>
    <s v="680"/>
    <x v="36"/>
    <x v="3"/>
    <s v="OUTFLOWS"/>
    <s v="40"/>
    <s v="Public Works"/>
    <s v="85"/>
    <s v="Water Resources"/>
    <s v="015"/>
    <s v="Administration/Engineering"/>
    <s v="680.40.85.015-6600.32"/>
    <s v="Administrative Expenses Vehicle Fund Contribution"/>
    <n v="-128000"/>
    <n v="-128000"/>
    <n v="-127800"/>
    <n v="-265000"/>
    <n v="-137200"/>
  </r>
  <r>
    <s v="680"/>
    <x v="36"/>
    <x v="3"/>
    <s v="OUTFLOWS"/>
    <s v="40"/>
    <s v="Public Works"/>
    <s v="85"/>
    <s v="Water Resources"/>
    <s v="015"/>
    <s v="Administration/Engineering"/>
    <s v="680.40.85.015-6600.36"/>
    <s v="Administrative Expenses IT Fund Contribution"/>
    <n v="-106000"/>
    <n v="-106000"/>
    <n v="-106080"/>
    <n v="-244000"/>
    <n v="-137920"/>
  </r>
  <r>
    <s v="680"/>
    <x v="36"/>
    <x v="4"/>
    <s v="OUTFLOWS"/>
    <s v="40"/>
    <s v="Public Works"/>
    <s v="85"/>
    <s v="Water Resources"/>
    <s v="015"/>
    <s v="Administration/Engineering"/>
    <s v="680.40.85.015-7000.99"/>
    <s v="Capital Outlay General"/>
    <n v="0"/>
    <n v="30000"/>
    <n v="-7724845"/>
    <n v="-7724845"/>
    <n v="0"/>
  </r>
  <r>
    <s v="680"/>
    <x v="36"/>
    <x v="1"/>
    <s v="OUTFLOWS"/>
    <s v="40"/>
    <s v="Public Works"/>
    <s v="85"/>
    <s v="Water Resources"/>
    <s v="015"/>
    <s v="Administration/Engineering"/>
    <s v="680.40.85.015-9887.01"/>
    <s v="Bad Debt Expense Service Fees"/>
    <n v="-179000"/>
    <n v="0"/>
    <n v="0"/>
    <n v="0"/>
    <n v="0"/>
  </r>
  <r>
    <s v="680"/>
    <x v="36"/>
    <x v="1"/>
    <s v="OUTFLOWS"/>
    <s v="40"/>
    <s v="Public Works"/>
    <s v="85"/>
    <s v="Water Resources"/>
    <s v="015"/>
    <s v="Administration/Engineering"/>
    <s v="680.40.85.015-9887.02"/>
    <s v="Bad Debt Expense Penalties"/>
    <n v="-6000"/>
    <n v="0"/>
    <n v="0"/>
    <n v="0"/>
    <n v="0"/>
  </r>
  <r>
    <s v="680"/>
    <x v="36"/>
    <x v="3"/>
    <s v="OUTFLOWS"/>
    <s v="40"/>
    <s v="Public Works"/>
    <s v="85"/>
    <s v="Water Resources"/>
    <s v="085"/>
    <s v="Water Operations"/>
    <s v="680.40.85.085-6400.01"/>
    <s v="Repairs &amp; Maintenance Building"/>
    <n v="0"/>
    <n v="0"/>
    <n v="-14000"/>
    <n v="-14000"/>
    <n v="0"/>
  </r>
  <r>
    <s v="680"/>
    <x v="36"/>
    <x v="2"/>
    <s v="OUTFLOWS"/>
    <s v="40"/>
    <s v="Public Works"/>
    <s v="85"/>
    <s v="Water Resources"/>
    <s v="560"/>
    <s v="Regulatory"/>
    <s v="680.40.85.560-5000.01"/>
    <s v="Salaries Regular"/>
    <n v="-300000"/>
    <n v="-286000"/>
    <n v="-333555"/>
    <n v="-333555"/>
    <n v="0"/>
  </r>
  <r>
    <s v="680"/>
    <x v="36"/>
    <x v="2"/>
    <s v="OUTFLOWS"/>
    <s v="40"/>
    <s v="Public Works"/>
    <s v="85"/>
    <s v="Water Resources"/>
    <s v="560"/>
    <s v="Regulatory"/>
    <s v="680.40.85.560-5000.02"/>
    <s v="Salaries Part Time"/>
    <n v="0"/>
    <n v="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000.03"/>
    <s v="Salaries Overtime"/>
    <n v="-8000"/>
    <n v="-9000"/>
    <n v="-9000"/>
    <n v="-9000"/>
    <n v="0"/>
  </r>
  <r>
    <s v="680"/>
    <x v="36"/>
    <x v="2"/>
    <s v="OUTFLOWS"/>
    <s v="40"/>
    <s v="Public Works"/>
    <s v="85"/>
    <s v="Water Resources"/>
    <s v="560"/>
    <s v="Regulatory"/>
    <s v="680.40.85.560-5000.04"/>
    <s v="Salaries Holiday Pay"/>
    <n v="0"/>
    <n v="-2000"/>
    <n v="-250"/>
    <n v="-250"/>
    <n v="0"/>
  </r>
  <r>
    <s v="680"/>
    <x v="36"/>
    <x v="2"/>
    <s v="OUTFLOWS"/>
    <s v="40"/>
    <s v="Public Works"/>
    <s v="85"/>
    <s v="Water Resources"/>
    <s v="560"/>
    <s v="Regulatory"/>
    <s v="680.40.85.560-5000.06"/>
    <s v="Salaries Out of Class"/>
    <n v="0"/>
    <n v="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000.07"/>
    <s v="Salaries Admin Leave Pay"/>
    <n v="0"/>
    <n v="-1000"/>
    <n v="-678"/>
    <n v="-678"/>
    <n v="0"/>
  </r>
  <r>
    <s v="680"/>
    <x v="36"/>
    <x v="2"/>
    <s v="OUTFLOWS"/>
    <s v="40"/>
    <s v="Public Works"/>
    <s v="85"/>
    <s v="Water Resources"/>
    <s v="560"/>
    <s v="Regulatory"/>
    <s v="680.40.85.560-5000.08"/>
    <s v="Salaries Longevity Pay"/>
    <n v="-4000"/>
    <n v="-4000"/>
    <n v="-4540"/>
    <n v="-4540"/>
    <n v="0"/>
  </r>
  <r>
    <s v="680"/>
    <x v="36"/>
    <x v="2"/>
    <s v="OUTFLOWS"/>
    <s v="40"/>
    <s v="Public Works"/>
    <s v="85"/>
    <s v="Water Resources"/>
    <s v="560"/>
    <s v="Regulatory"/>
    <s v="680.40.85.560-5000.10"/>
    <s v="Salaries Furloughs"/>
    <n v="0"/>
    <n v="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000.11"/>
    <s v="Salaries Worker's Comp"/>
    <n v="0"/>
    <n v="-500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000.12"/>
    <s v="Salaries Compensated Absences"/>
    <n v="0"/>
    <n v="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100.00"/>
    <s v="Benefits PERS Pool Liability"/>
    <n v="-59000"/>
    <n v="-57000"/>
    <n v="-68854"/>
    <n v="-71000"/>
    <n v="-2146"/>
  </r>
  <r>
    <s v="680"/>
    <x v="36"/>
    <x v="2"/>
    <s v="OUTFLOWS"/>
    <s v="40"/>
    <s v="Public Works"/>
    <s v="85"/>
    <s v="Water Resources"/>
    <s v="560"/>
    <s v="Regulatory"/>
    <s v="680.40.85.560-5100.01"/>
    <s v="Benefits Retirement"/>
    <n v="-30000"/>
    <n v="-30000"/>
    <n v="-37281"/>
    <n v="-37281"/>
    <n v="0"/>
  </r>
  <r>
    <s v="680"/>
    <x v="36"/>
    <x v="2"/>
    <s v="OUTFLOWS"/>
    <s v="40"/>
    <s v="Public Works"/>
    <s v="85"/>
    <s v="Water Resources"/>
    <s v="560"/>
    <s v="Regulatory"/>
    <s v="680.40.85.560-5100.02"/>
    <s v="Benefits Health Insurance"/>
    <n v="-54000"/>
    <n v="-43000"/>
    <n v="-62904"/>
    <n v="-53000"/>
    <n v="9904"/>
  </r>
  <r>
    <s v="680"/>
    <x v="36"/>
    <x v="2"/>
    <s v="OUTFLOWS"/>
    <s v="40"/>
    <s v="Public Works"/>
    <s v="85"/>
    <s v="Water Resources"/>
    <s v="560"/>
    <s v="Regulatory"/>
    <s v="680.40.85.560-5100.03"/>
    <s v="Benefits Dental Insurance"/>
    <n v="-5000"/>
    <n v="-4000"/>
    <n v="-5566"/>
    <n v="-5566"/>
    <n v="0"/>
  </r>
  <r>
    <s v="680"/>
    <x v="36"/>
    <x v="2"/>
    <s v="OUTFLOWS"/>
    <s v="40"/>
    <s v="Public Works"/>
    <s v="85"/>
    <s v="Water Resources"/>
    <s v="560"/>
    <s v="Regulatory"/>
    <s v="680.40.85.560-5100.04"/>
    <s v="Benefits Vision Insurance"/>
    <n v="-1000"/>
    <n v="-1000"/>
    <n v="-900"/>
    <n v="-900"/>
    <n v="0"/>
  </r>
  <r>
    <s v="680"/>
    <x v="36"/>
    <x v="2"/>
    <s v="OUTFLOWS"/>
    <s v="40"/>
    <s v="Public Works"/>
    <s v="85"/>
    <s v="Water Resources"/>
    <s v="560"/>
    <s v="Regulatory"/>
    <s v="680.40.85.560-5100.05"/>
    <s v="Benefits Life Insurance"/>
    <n v="0"/>
    <n v="0"/>
    <n v="-465"/>
    <n v="-465"/>
    <n v="0"/>
  </r>
  <r>
    <s v="680"/>
    <x v="36"/>
    <x v="2"/>
    <s v="OUTFLOWS"/>
    <s v="40"/>
    <s v="Public Works"/>
    <s v="85"/>
    <s v="Water Resources"/>
    <s v="560"/>
    <s v="Regulatory"/>
    <s v="680.40.85.560-5100.06"/>
    <s v="Benefits Worker's Comp"/>
    <n v="-10000"/>
    <n v="-9000"/>
    <n v="-10800"/>
    <n v="-14000"/>
    <n v="-3200"/>
  </r>
  <r>
    <s v="680"/>
    <x v="36"/>
    <x v="2"/>
    <s v="OUTFLOWS"/>
    <s v="40"/>
    <s v="Public Works"/>
    <s v="85"/>
    <s v="Water Resources"/>
    <s v="560"/>
    <s v="Regulatory"/>
    <s v="680.40.85.560-5100.07"/>
    <s v="Benefits Long Term Disability"/>
    <n v="-1000"/>
    <n v="-1000"/>
    <n v="-1170"/>
    <n v="-1170"/>
    <n v="0"/>
  </r>
  <r>
    <s v="680"/>
    <x v="36"/>
    <x v="2"/>
    <s v="OUTFLOWS"/>
    <s v="40"/>
    <s v="Public Works"/>
    <s v="85"/>
    <s v="Water Resources"/>
    <s v="560"/>
    <s v="Regulatory"/>
    <s v="680.40.85.560-5100.08"/>
    <s v="Benefits Deferred Compensation"/>
    <n v="-9000"/>
    <n v="-11000"/>
    <n v="-11193"/>
    <n v="-11193"/>
    <n v="0"/>
  </r>
  <r>
    <s v="680"/>
    <x v="36"/>
    <x v="2"/>
    <s v="OUTFLOWS"/>
    <s v="40"/>
    <s v="Public Works"/>
    <s v="85"/>
    <s v="Water Resources"/>
    <s v="560"/>
    <s v="Regulatory"/>
    <s v="680.40.85.560-5100.09"/>
    <s v="Benefits Unemployment Insurance"/>
    <n v="0"/>
    <n v="-800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100.10"/>
    <s v="Benefits Uniform Allowance"/>
    <n v="-1000"/>
    <n v="-1000"/>
    <n v="-840"/>
    <n v="-840"/>
    <n v="0"/>
  </r>
  <r>
    <s v="680"/>
    <x v="36"/>
    <x v="2"/>
    <s v="OUTFLOWS"/>
    <s v="40"/>
    <s v="Public Works"/>
    <s v="85"/>
    <s v="Water Resources"/>
    <s v="560"/>
    <s v="Regulatory"/>
    <s v="680.40.85.560-5100.11"/>
    <s v="Benefits Medicare"/>
    <n v="-5000"/>
    <n v="-5000"/>
    <n v="-5095"/>
    <n v="-5095"/>
    <n v="0"/>
  </r>
  <r>
    <s v="680"/>
    <x v="36"/>
    <x v="2"/>
    <s v="OUTFLOWS"/>
    <s v="40"/>
    <s v="Public Works"/>
    <s v="85"/>
    <s v="Water Resources"/>
    <s v="560"/>
    <s v="Regulatory"/>
    <s v="680.40.85.560-5100.12"/>
    <s v="Benefits Annual Physical Exam"/>
    <n v="0"/>
    <n v="0"/>
    <n v="0"/>
    <n v="0"/>
    <n v="0"/>
  </r>
  <r>
    <s v="680"/>
    <x v="36"/>
    <x v="2"/>
    <s v="OUTFLOWS"/>
    <s v="40"/>
    <s v="Public Works"/>
    <s v="85"/>
    <s v="Water Resources"/>
    <s v="560"/>
    <s v="Regulatory"/>
    <s v="680.40.85.560-5100.15"/>
    <s v="Benefits Cell Phone Allowance"/>
    <n v="0"/>
    <n v="0"/>
    <n v="-162"/>
    <n v="-162"/>
    <n v="0"/>
  </r>
  <r>
    <s v="680"/>
    <x v="36"/>
    <x v="3"/>
    <s v="OUTFLOWS"/>
    <s v="40"/>
    <s v="Public Works"/>
    <s v="85"/>
    <s v="Water Resources"/>
    <s v="560"/>
    <s v="Regulatory"/>
    <s v="680.40.85.560-6000.01"/>
    <s v="Professional Services General"/>
    <n v="-33000"/>
    <n v="-51000"/>
    <n v="-137064"/>
    <n v="-137064"/>
    <n v="0"/>
  </r>
  <r>
    <s v="680"/>
    <x v="36"/>
    <x v="3"/>
    <s v="OUTFLOWS"/>
    <s v="40"/>
    <s v="Public Works"/>
    <s v="85"/>
    <s v="Water Resources"/>
    <s v="560"/>
    <s v="Regulatory"/>
    <s v="680.40.85.560-6200.09"/>
    <s v="Supplies Data Processing"/>
    <n v="0"/>
    <n v="0"/>
    <n v="-800"/>
    <n v="-800"/>
    <n v="0"/>
  </r>
  <r>
    <s v="680"/>
    <x v="36"/>
    <x v="3"/>
    <s v="OUTFLOWS"/>
    <s v="40"/>
    <s v="Public Works"/>
    <s v="85"/>
    <s v="Water Resources"/>
    <s v="560"/>
    <s v="Regulatory"/>
    <s v="680.40.85.560-6400.07"/>
    <s v="Repairs &amp; Maintenance Radio Communication"/>
    <n v="0"/>
    <n v="0"/>
    <n v="-500"/>
    <n v="-500"/>
    <n v="0"/>
  </r>
  <r>
    <s v="680"/>
    <x v="36"/>
    <x v="3"/>
    <s v="OUTFLOWS"/>
    <s v="40"/>
    <s v="Public Works"/>
    <s v="85"/>
    <s v="Water Resources"/>
    <s v="560"/>
    <s v="Regulatory"/>
    <s v="680.40.85.560-6000.09"/>
    <s v="Professional Services Uniform"/>
    <n v="0"/>
    <n v="0"/>
    <n v="-500"/>
    <n v="-500"/>
    <n v="0"/>
  </r>
  <r>
    <s v="680"/>
    <x v="36"/>
    <x v="3"/>
    <s v="OUTFLOWS"/>
    <s v="40"/>
    <s v="Public Works"/>
    <s v="85"/>
    <s v="Water Resources"/>
    <s v="560"/>
    <s v="Regulatory"/>
    <s v="680.40.85.560-6000.18"/>
    <s v="Professional Services Legal"/>
    <n v="0"/>
    <n v="-3000"/>
    <n v="-25000"/>
    <n v="-25000"/>
    <n v="0"/>
  </r>
  <r>
    <s v="680"/>
    <x v="36"/>
    <x v="3"/>
    <s v="OUTFLOWS"/>
    <s v="40"/>
    <s v="Public Works"/>
    <s v="85"/>
    <s v="Water Resources"/>
    <s v="560"/>
    <s v="Regulatory"/>
    <s v="680.40.85.560-6200.02"/>
    <s v="Supplies Special Department"/>
    <n v="-5000"/>
    <n v="-3000"/>
    <n v="-5000"/>
    <n v="-5000"/>
    <n v="0"/>
  </r>
  <r>
    <s v="680"/>
    <x v="36"/>
    <x v="3"/>
    <s v="OUTFLOWS"/>
    <s v="40"/>
    <s v="Public Works"/>
    <s v="85"/>
    <s v="Water Resources"/>
    <s v="560"/>
    <s v="Regulatory"/>
    <s v="680.40.85.560-6200.04"/>
    <s v="Supplies Postage"/>
    <n v="0"/>
    <n v="0"/>
    <n v="0"/>
    <n v="0"/>
    <n v="0"/>
  </r>
  <r>
    <s v="680"/>
    <x v="36"/>
    <x v="3"/>
    <s v="OUTFLOWS"/>
    <s v="40"/>
    <s v="Public Works"/>
    <s v="85"/>
    <s v="Water Resources"/>
    <s v="560"/>
    <s v="Regulatory"/>
    <s v="680.40.85.560-6200.05"/>
    <s v="Supplies Gasoline"/>
    <n v="-2000"/>
    <n v="-1000"/>
    <n v="-1500"/>
    <n v="-1500"/>
    <n v="0"/>
  </r>
  <r>
    <s v="680"/>
    <x v="36"/>
    <x v="3"/>
    <s v="OUTFLOWS"/>
    <s v="40"/>
    <s v="Public Works"/>
    <s v="85"/>
    <s v="Water Resources"/>
    <s v="560"/>
    <s v="Regulatory"/>
    <s v="680.40.85.560-6280.13"/>
    <s v="Supplies-Public Works Laboratory"/>
    <n v="-28000"/>
    <n v="-26000"/>
    <n v="-40000"/>
    <n v="-40000"/>
    <n v="0"/>
  </r>
  <r>
    <s v="680"/>
    <x v="36"/>
    <x v="3"/>
    <s v="OUTFLOWS"/>
    <s v="40"/>
    <s v="Public Works"/>
    <s v="85"/>
    <s v="Water Resources"/>
    <s v="560"/>
    <s v="Regulatory"/>
    <s v="680.40.85.560-6280.14"/>
    <s v="Supplies-Public Works Protective Clothing"/>
    <n v="0"/>
    <n v="0"/>
    <n v="-1000"/>
    <n v="-1000"/>
    <n v="0"/>
  </r>
  <r>
    <s v="680"/>
    <x v="36"/>
    <x v="3"/>
    <s v="OUTFLOWS"/>
    <s v="40"/>
    <s v="Public Works"/>
    <s v="85"/>
    <s v="Water Resources"/>
    <s v="560"/>
    <s v="Regulatory"/>
    <s v="680.40.85.560-6280.27"/>
    <s v="Supplies-Public Works SSJID Surface Water"/>
    <n v="0"/>
    <n v="0"/>
    <n v="0"/>
    <n v="0"/>
    <n v="0"/>
  </r>
  <r>
    <s v="680"/>
    <x v="36"/>
    <x v="3"/>
    <s v="OUTFLOWS"/>
    <s v="40"/>
    <s v="Public Works"/>
    <s v="85"/>
    <s v="Water Resources"/>
    <s v="560"/>
    <s v="Regulatory"/>
    <s v="680.40.85.560-6280.28"/>
    <s v="Supplies-Public Works Water Treatment Chemicals"/>
    <n v="-14000"/>
    <n v="-36000"/>
    <n v="-109500"/>
    <n v="-109500"/>
    <n v="0"/>
  </r>
  <r>
    <s v="680"/>
    <x v="36"/>
    <x v="3"/>
    <s v="OUTFLOWS"/>
    <s v="40"/>
    <s v="Public Works"/>
    <s v="85"/>
    <s v="Water Resources"/>
    <s v="560"/>
    <s v="Regulatory"/>
    <s v="680.40.85.560-6280.29"/>
    <s v="Supplies-Public Works Water Treatment"/>
    <n v="-337000"/>
    <n v="-644000"/>
    <n v="-1400000"/>
    <n v="-1600000"/>
    <n v="-200000"/>
  </r>
  <r>
    <s v="680"/>
    <x v="36"/>
    <x v="3"/>
    <s v="OUTFLOWS"/>
    <s v="40"/>
    <s v="Public Works"/>
    <s v="85"/>
    <s v="Water Resources"/>
    <s v="560"/>
    <s v="Regulatory"/>
    <s v="680.40.85.560-6280.30"/>
    <s v="Supplies-Public Works Automated &amp; Hand Tools"/>
    <n v="0"/>
    <n v="0"/>
    <n v="-3000"/>
    <n v="-3000"/>
    <n v="0"/>
  </r>
  <r>
    <s v="680"/>
    <x v="36"/>
    <x v="3"/>
    <s v="OUTFLOWS"/>
    <s v="40"/>
    <s v="Public Works"/>
    <s v="85"/>
    <s v="Water Resources"/>
    <s v="560"/>
    <s v="Regulatory"/>
    <s v="680.40.85.560-6280.31"/>
    <s v="Supplies-Public Works Water Conservation"/>
    <n v="-46000"/>
    <n v="-31000"/>
    <n v="-50000"/>
    <n v="-50000"/>
    <n v="0"/>
  </r>
  <r>
    <s v="680"/>
    <x v="36"/>
    <x v="3"/>
    <s v="OUTFLOWS"/>
    <s v="40"/>
    <s v="Public Works"/>
    <s v="85"/>
    <s v="Water Resources"/>
    <s v="560"/>
    <s v="Regulatory"/>
    <s v="680.40.85.560-6280.32"/>
    <s v="Supplies-Public Works Water Distribution System"/>
    <n v="0"/>
    <n v="-17000"/>
    <n v="-25000"/>
    <n v="-25000"/>
    <n v="0"/>
  </r>
  <r>
    <s v="680"/>
    <x v="36"/>
    <x v="3"/>
    <s v="OUTFLOWS"/>
    <s v="40"/>
    <s v="Public Works"/>
    <s v="85"/>
    <s v="Water Resources"/>
    <s v="560"/>
    <s v="Regulatory"/>
    <s v="680.40.85.560-6280.34"/>
    <s v="Supplies-Public Works Wells &amp; Pumps"/>
    <n v="-11000"/>
    <n v="-12000"/>
    <n v="-29990"/>
    <n v="-29990"/>
    <n v="0"/>
  </r>
  <r>
    <s v="680"/>
    <x v="36"/>
    <x v="3"/>
    <s v="OUTFLOWS"/>
    <s v="40"/>
    <s v="Public Works"/>
    <s v="85"/>
    <s v="Water Resources"/>
    <s v="560"/>
    <s v="Regulatory"/>
    <s v="680.40.85.560-6300.01"/>
    <s v="Dues &amp; Subscriptions Memberships"/>
    <n v="-4000"/>
    <n v="-4000"/>
    <n v="-7000"/>
    <n v="-7000"/>
    <n v="0"/>
  </r>
  <r>
    <s v="680"/>
    <x v="36"/>
    <x v="3"/>
    <s v="OUTFLOWS"/>
    <s v="40"/>
    <s v="Public Works"/>
    <s v="85"/>
    <s v="Water Resources"/>
    <s v="560"/>
    <s v="Regulatory"/>
    <s v="680.40.85.560-6350.01"/>
    <s v="Maintenance Agreements &amp; Licenses License/Software Maintenance"/>
    <n v="-2000"/>
    <n v="-2000"/>
    <n v="-10000"/>
    <n v="-10000"/>
    <n v="0"/>
  </r>
  <r>
    <s v="680"/>
    <x v="36"/>
    <x v="3"/>
    <s v="OUTFLOWS"/>
    <s v="40"/>
    <s v="Public Works"/>
    <s v="85"/>
    <s v="Water Resources"/>
    <s v="560"/>
    <s v="Regulatory"/>
    <s v="680.40.85.560-6350.03"/>
    <s v="Maintenance Agreements &amp; Licenses Maintenance Agreements"/>
    <n v="0"/>
    <n v="0"/>
    <n v="0"/>
    <n v="0"/>
    <n v="0"/>
  </r>
  <r>
    <s v="680"/>
    <x v="36"/>
    <x v="3"/>
    <s v="OUTFLOWS"/>
    <s v="40"/>
    <s v="Public Works"/>
    <s v="85"/>
    <s v="Water Resources"/>
    <s v="560"/>
    <s v="Regulatory"/>
    <s v="680.40.85.560-6350.04"/>
    <s v="Maintenance Agreements &amp; Licenses SCADA"/>
    <n v="-11000"/>
    <n v="-15000"/>
    <n v="-23432"/>
    <n v="-23432"/>
    <n v="0"/>
  </r>
  <r>
    <s v="680"/>
    <x v="36"/>
    <x v="3"/>
    <s v="OUTFLOWS"/>
    <s v="40"/>
    <s v="Public Works"/>
    <s v="85"/>
    <s v="Water Resources"/>
    <s v="560"/>
    <s v="Regulatory"/>
    <s v="680.40.85.560-6375.02"/>
    <s v="Operating Fees NPDES Permit Compliance"/>
    <n v="-3000"/>
    <n v="-3000"/>
    <n v="-5000"/>
    <n v="-5000"/>
    <n v="0"/>
  </r>
  <r>
    <s v="680"/>
    <x v="36"/>
    <x v="3"/>
    <s v="OUTFLOWS"/>
    <s v="40"/>
    <s v="Public Works"/>
    <s v="85"/>
    <s v="Water Resources"/>
    <s v="560"/>
    <s v="Regulatory"/>
    <s v="680.40.85.560-6375.08"/>
    <s v="Operating Fees Operating Permits Reg"/>
    <n v="-89000"/>
    <n v="-78000"/>
    <n v="-100000"/>
    <n v="-100000"/>
    <n v="0"/>
  </r>
  <r>
    <s v="680"/>
    <x v="36"/>
    <x v="3"/>
    <s v="OUTFLOWS"/>
    <s v="40"/>
    <s v="Public Works"/>
    <s v="85"/>
    <s v="Water Resources"/>
    <s v="560"/>
    <s v="Regulatory"/>
    <s v="680.40.85.560-6400.02"/>
    <s v="Repairs &amp; Maintenance Minor Equipment/Other"/>
    <n v="0"/>
    <n v="0"/>
    <n v="0"/>
    <n v="0"/>
    <n v="0"/>
  </r>
  <r>
    <s v="680"/>
    <x v="36"/>
    <x v="3"/>
    <s v="OUTFLOWS"/>
    <s v="40"/>
    <s v="Public Works"/>
    <s v="85"/>
    <s v="Water Resources"/>
    <s v="560"/>
    <s v="Regulatory"/>
    <s v="680.40.85.560-6400.19"/>
    <s v="Repairs &amp; Maintenance Testing/Certifications"/>
    <n v="-20000"/>
    <n v="-22000"/>
    <n v="-25000"/>
    <n v="-25000"/>
    <n v="0"/>
  </r>
  <r>
    <s v="680"/>
    <x v="36"/>
    <x v="3"/>
    <s v="OUTFLOWS"/>
    <s v="40"/>
    <s v="Public Works"/>
    <s v="85"/>
    <s v="Water Resources"/>
    <s v="560"/>
    <s v="Regulatory"/>
    <s v="680.40.85.560-6600.01"/>
    <s v="Administrative Expenses Meetings"/>
    <n v="0"/>
    <n v="0"/>
    <n v="0"/>
    <n v="0"/>
    <n v="0"/>
  </r>
  <r>
    <s v="680"/>
    <x v="36"/>
    <x v="3"/>
    <s v="OUTFLOWS"/>
    <s v="40"/>
    <s v="Public Works"/>
    <s v="85"/>
    <s v="Water Resources"/>
    <s v="560"/>
    <s v="Regulatory"/>
    <s v="680.40.85.560-6600.04"/>
    <s v="Administrative Expenses Training/Conferences"/>
    <n v="-1000"/>
    <n v="-1000"/>
    <n v="-5000"/>
    <n v="-5000"/>
    <n v="0"/>
  </r>
  <r>
    <s v="680"/>
    <x v="36"/>
    <x v="3"/>
    <s v="OUTFLOWS"/>
    <s v="40"/>
    <s v="Public Works"/>
    <s v="85"/>
    <s v="Water Resources"/>
    <s v="560"/>
    <s v="Regulatory"/>
    <s v="680.40.85.560-6600.05"/>
    <s v="Administrative Expenses Public/Legal Advertisement"/>
    <n v="-3000"/>
    <n v="-5000"/>
    <n v="-4000"/>
    <n v="-4000"/>
    <n v="0"/>
  </r>
  <r>
    <s v="680"/>
    <x v="36"/>
    <x v="2"/>
    <s v="OUTFLOWS"/>
    <s v="40"/>
    <s v="Public Works"/>
    <s v="85"/>
    <s v="Water Resources"/>
    <s v="680"/>
    <s v="Production"/>
    <s v="680.40.85.680-5000.01"/>
    <s v="Salaries Regular"/>
    <n v="-417000"/>
    <n v="-467000"/>
    <n v="-447333"/>
    <n v="-471000"/>
    <n v="-23667"/>
  </r>
  <r>
    <s v="680"/>
    <x v="36"/>
    <x v="2"/>
    <s v="OUTFLOWS"/>
    <s v="40"/>
    <s v="Public Works"/>
    <s v="85"/>
    <s v="Water Resources"/>
    <s v="680"/>
    <s v="Production"/>
    <s v="680.40.85.680-5000.03"/>
    <s v="Salaries Overtime"/>
    <n v="-56000"/>
    <n v="-71000"/>
    <n v="-40000"/>
    <n v="-65000"/>
    <n v="-25000"/>
  </r>
  <r>
    <s v="680"/>
    <x v="36"/>
    <x v="2"/>
    <s v="OUTFLOWS"/>
    <s v="40"/>
    <s v="Public Works"/>
    <s v="85"/>
    <s v="Water Resources"/>
    <s v="680"/>
    <s v="Production"/>
    <s v="680.40.85.680-5000.04"/>
    <s v="Salaries Holiday Pay"/>
    <n v="0"/>
    <n v="-4000"/>
    <n v="-1200"/>
    <n v="-1200"/>
    <n v="0"/>
  </r>
  <r>
    <s v="680"/>
    <x v="36"/>
    <x v="2"/>
    <s v="OUTFLOWS"/>
    <s v="40"/>
    <s v="Public Works"/>
    <s v="85"/>
    <s v="Water Resources"/>
    <s v="680"/>
    <s v="Production"/>
    <s v="680.40.85.680-5000.06"/>
    <s v="Salaries Out of Class"/>
    <n v="0"/>
    <n v="0"/>
    <n v="0"/>
    <n v="0"/>
    <n v="0"/>
  </r>
  <r>
    <s v="680"/>
    <x v="36"/>
    <x v="2"/>
    <s v="OUTFLOWS"/>
    <s v="40"/>
    <s v="Public Works"/>
    <s v="85"/>
    <s v="Water Resources"/>
    <s v="680"/>
    <s v="Production"/>
    <s v="680.40.85.680-5000.07"/>
    <s v="Salaries Admin Leave Pay"/>
    <n v="0"/>
    <n v="-1000"/>
    <n v="-1130"/>
    <n v="-1130"/>
    <n v="0"/>
  </r>
  <r>
    <s v="680"/>
    <x v="36"/>
    <x v="2"/>
    <s v="OUTFLOWS"/>
    <s v="40"/>
    <s v="Public Works"/>
    <s v="85"/>
    <s v="Water Resources"/>
    <s v="680"/>
    <s v="Production"/>
    <s v="680.40.85.680-5000.08"/>
    <s v="Salaries Longevity Pay"/>
    <n v="-6000"/>
    <n v="-6000"/>
    <n v="-5440"/>
    <n v="-5440"/>
    <n v="0"/>
  </r>
  <r>
    <s v="680"/>
    <x v="36"/>
    <x v="2"/>
    <s v="OUTFLOWS"/>
    <s v="40"/>
    <s v="Public Works"/>
    <s v="85"/>
    <s v="Water Resources"/>
    <s v="680"/>
    <s v="Production"/>
    <s v="680.40.85.680-5000.10"/>
    <s v="Salaries Furloughs"/>
    <n v="0"/>
    <n v="0"/>
    <n v="0"/>
    <n v="0"/>
    <n v="0"/>
  </r>
  <r>
    <s v="680"/>
    <x v="36"/>
    <x v="2"/>
    <s v="OUTFLOWS"/>
    <s v="40"/>
    <s v="Public Works"/>
    <s v="85"/>
    <s v="Water Resources"/>
    <s v="680"/>
    <s v="Production"/>
    <s v="680.40.85.680-5000.11"/>
    <s v="Salaries Worker's Comp"/>
    <n v="0"/>
    <n v="0"/>
    <n v="0"/>
    <n v="0"/>
    <n v="0"/>
  </r>
  <r>
    <s v="680"/>
    <x v="36"/>
    <x v="2"/>
    <s v="OUTFLOWS"/>
    <s v="40"/>
    <s v="Public Works"/>
    <s v="85"/>
    <s v="Water Resources"/>
    <s v="680"/>
    <s v="Production"/>
    <s v="680.40.85.680-5000.12"/>
    <s v="Salaries Compensated Absences"/>
    <n v="0"/>
    <n v="0"/>
    <n v="0"/>
    <n v="0"/>
    <n v="0"/>
  </r>
  <r>
    <s v="680"/>
    <x v="36"/>
    <x v="2"/>
    <s v="OUTFLOWS"/>
    <s v="40"/>
    <s v="Public Works"/>
    <s v="85"/>
    <s v="Water Resources"/>
    <s v="680"/>
    <s v="Production"/>
    <s v="680.40.85.680-5100.00"/>
    <s v="Benefits PERS Pool Liability"/>
    <n v="-82000"/>
    <n v="-94000"/>
    <n v="-114662"/>
    <n v="-120000"/>
    <n v="-5338"/>
  </r>
  <r>
    <s v="680"/>
    <x v="36"/>
    <x v="2"/>
    <s v="OUTFLOWS"/>
    <s v="40"/>
    <s v="Public Works"/>
    <s v="85"/>
    <s v="Water Resources"/>
    <s v="680"/>
    <s v="Production"/>
    <s v="680.40.85.680-5100.01"/>
    <s v="Benefits Retirement"/>
    <n v="-42000"/>
    <n v="-50000"/>
    <n v="-49336"/>
    <n v="-49336"/>
    <n v="0"/>
  </r>
  <r>
    <s v="680"/>
    <x v="36"/>
    <x v="2"/>
    <s v="OUTFLOWS"/>
    <s v="40"/>
    <s v="Public Works"/>
    <s v="85"/>
    <s v="Water Resources"/>
    <s v="680"/>
    <s v="Production"/>
    <s v="680.40.85.680-5100.02"/>
    <s v="Benefits Health Insurance"/>
    <n v="-74000"/>
    <n v="-74000"/>
    <n v="-72860"/>
    <n v="-72860"/>
    <n v="0"/>
  </r>
  <r>
    <s v="680"/>
    <x v="36"/>
    <x v="2"/>
    <s v="OUTFLOWS"/>
    <s v="40"/>
    <s v="Public Works"/>
    <s v="85"/>
    <s v="Water Resources"/>
    <s v="680"/>
    <s v="Production"/>
    <s v="680.40.85.680-5100.03"/>
    <s v="Benefits Dental Insurance"/>
    <n v="-7000"/>
    <n v="-7000"/>
    <n v="-6411"/>
    <n v="-6411"/>
    <n v="0"/>
  </r>
  <r>
    <s v="680"/>
    <x v="36"/>
    <x v="2"/>
    <s v="OUTFLOWS"/>
    <s v="40"/>
    <s v="Public Works"/>
    <s v="85"/>
    <s v="Water Resources"/>
    <s v="680"/>
    <s v="Production"/>
    <s v="680.40.85.680-5100.04"/>
    <s v="Benefits Vision Insurance"/>
    <n v="-1000"/>
    <n v="-1000"/>
    <n v="-1032"/>
    <n v="-1032"/>
    <n v="0"/>
  </r>
  <r>
    <s v="680"/>
    <x v="36"/>
    <x v="2"/>
    <s v="OUTFLOWS"/>
    <s v="40"/>
    <s v="Public Works"/>
    <s v="85"/>
    <s v="Water Resources"/>
    <s v="680"/>
    <s v="Production"/>
    <s v="680.40.85.680-5100.05"/>
    <s v="Benefits Life Insurance"/>
    <n v="-1000"/>
    <n v="-1000"/>
    <n v="-661"/>
    <n v="-661"/>
    <n v="0"/>
  </r>
  <r>
    <s v="680"/>
    <x v="36"/>
    <x v="2"/>
    <s v="OUTFLOWS"/>
    <s v="40"/>
    <s v="Public Works"/>
    <s v="85"/>
    <s v="Water Resources"/>
    <s v="680"/>
    <s v="Production"/>
    <s v="680.40.85.680-5100.06"/>
    <s v="Benefits Worker's Comp"/>
    <n v="-15000"/>
    <n v="-15000"/>
    <n v="-15000"/>
    <n v="-19000"/>
    <n v="-4000"/>
  </r>
  <r>
    <s v="680"/>
    <x v="36"/>
    <x v="2"/>
    <s v="OUTFLOWS"/>
    <s v="40"/>
    <s v="Public Works"/>
    <s v="85"/>
    <s v="Water Resources"/>
    <s v="680"/>
    <s v="Production"/>
    <s v="680.40.85.680-5100.07"/>
    <s v="Benefits Long Term Disability"/>
    <n v="-2000"/>
    <n v="-2000"/>
    <n v="-1438"/>
    <n v="-1438"/>
    <n v="0"/>
  </r>
  <r>
    <s v="680"/>
    <x v="36"/>
    <x v="2"/>
    <s v="OUTFLOWS"/>
    <s v="40"/>
    <s v="Public Works"/>
    <s v="85"/>
    <s v="Water Resources"/>
    <s v="680"/>
    <s v="Production"/>
    <s v="680.40.85.680-5100.08"/>
    <s v="Benefits Deferred Compensation"/>
    <n v="-16000"/>
    <n v="-22000"/>
    <n v="-24344"/>
    <n v="-24344"/>
    <n v="0"/>
  </r>
  <r>
    <s v="680"/>
    <x v="36"/>
    <x v="2"/>
    <s v="OUTFLOWS"/>
    <s v="40"/>
    <s v="Public Works"/>
    <s v="85"/>
    <s v="Water Resources"/>
    <s v="680"/>
    <s v="Production"/>
    <s v="680.40.85.680-5100.10"/>
    <s v="Benefits Uniform Allowance"/>
    <n v="-2000"/>
    <n v="-1000"/>
    <n v="-1320"/>
    <n v="-1320"/>
    <n v="0"/>
  </r>
  <r>
    <s v="680"/>
    <x v="36"/>
    <x v="2"/>
    <s v="OUTFLOWS"/>
    <s v="40"/>
    <s v="Public Works"/>
    <s v="85"/>
    <s v="Water Resources"/>
    <s v="680"/>
    <s v="Production"/>
    <s v="680.40.85.680-5100.11"/>
    <s v="Benefits Medicare"/>
    <n v="-7000"/>
    <n v="-8000"/>
    <n v="-6962"/>
    <n v="-6962"/>
    <n v="0"/>
  </r>
  <r>
    <s v="680"/>
    <x v="36"/>
    <x v="2"/>
    <s v="OUTFLOWS"/>
    <s v="40"/>
    <s v="Public Works"/>
    <s v="85"/>
    <s v="Water Resources"/>
    <s v="680"/>
    <s v="Production"/>
    <s v="680.40.85.680-5100.12"/>
    <s v="Benefits Annual Physical Exam"/>
    <n v="0"/>
    <n v="0"/>
    <n v="0"/>
    <n v="0"/>
    <n v="0"/>
  </r>
  <r>
    <s v="680"/>
    <x v="36"/>
    <x v="2"/>
    <s v="OUTFLOWS"/>
    <s v="40"/>
    <s v="Public Works"/>
    <s v="85"/>
    <s v="Water Resources"/>
    <s v="680"/>
    <s v="Production"/>
    <s v="680.40.85.680-5100.15"/>
    <s v="Benefits Cell Phone Allowance"/>
    <n v="0"/>
    <n v="0"/>
    <n v="-270"/>
    <n v="-270"/>
    <n v="0"/>
  </r>
  <r>
    <s v="680"/>
    <x v="36"/>
    <x v="3"/>
    <s v="OUTFLOWS"/>
    <s v="40"/>
    <s v="Public Works"/>
    <s v="85"/>
    <s v="Water Resources"/>
    <s v="680"/>
    <s v="Production"/>
    <s v="680.40.85.680-6000.01"/>
    <s v="Professional Services General"/>
    <n v="-3000"/>
    <n v="0"/>
    <n v="-25000"/>
    <n v="-25000"/>
    <n v="0"/>
  </r>
  <r>
    <s v="680"/>
    <x v="36"/>
    <x v="3"/>
    <s v="OUTFLOWS"/>
    <s v="40"/>
    <s v="Public Works"/>
    <s v="85"/>
    <s v="Water Resources"/>
    <s v="680"/>
    <s v="Production"/>
    <s v="680.40.85.680-6400.07"/>
    <s v="Repairs &amp; Maintenance Radio Communication"/>
    <n v="0"/>
    <n v="0"/>
    <n v="-500"/>
    <n v="-500"/>
    <n v="0"/>
  </r>
  <r>
    <s v="680"/>
    <x v="36"/>
    <x v="3"/>
    <s v="OUTFLOWS"/>
    <s v="40"/>
    <s v="Public Works"/>
    <s v="85"/>
    <s v="Water Resources"/>
    <s v="680"/>
    <s v="Production"/>
    <s v="680.40.85.680-6400.15"/>
    <s v="Repairs &amp; Maintenance Emergency"/>
    <n v="0"/>
    <n v="0"/>
    <n v="0"/>
    <n v="-75000"/>
    <n v="-75000"/>
  </r>
  <r>
    <s v="680"/>
    <x v="36"/>
    <x v="3"/>
    <s v="OUTFLOWS"/>
    <s v="40"/>
    <s v="Public Works"/>
    <s v="85"/>
    <s v="Water Resources"/>
    <s v="680"/>
    <s v="Production"/>
    <s v="680.40.85.680-6600.07"/>
    <s v="Administrative Expenses Employee Recruitment"/>
    <n v="0"/>
    <n v="0"/>
    <n v="-325"/>
    <n v="-325"/>
    <n v="0"/>
  </r>
  <r>
    <s v="680"/>
    <x v="36"/>
    <x v="3"/>
    <s v="OUTFLOWS"/>
    <s v="40"/>
    <s v="Public Works"/>
    <s v="85"/>
    <s v="Water Resources"/>
    <s v="680"/>
    <s v="Production"/>
    <s v="680.40.85.680-6000.09"/>
    <s v="Professional Services Uniform"/>
    <n v="-1000"/>
    <n v="-1000"/>
    <n v="-1300"/>
    <n v="-1300"/>
    <n v="0"/>
  </r>
  <r>
    <s v="680"/>
    <x v="36"/>
    <x v="3"/>
    <s v="OUTFLOWS"/>
    <s v="40"/>
    <s v="Public Works"/>
    <s v="85"/>
    <s v="Water Resources"/>
    <s v="680"/>
    <s v="Production"/>
    <s v="680.40.85.680-6100.01"/>
    <s v="Utilities Electric"/>
    <n v="-558000"/>
    <n v="-770000"/>
    <n v="-602000"/>
    <n v="-850000"/>
    <n v="-248000"/>
  </r>
  <r>
    <s v="680"/>
    <x v="36"/>
    <x v="3"/>
    <s v="OUTFLOWS"/>
    <s v="40"/>
    <s v="Public Works"/>
    <s v="85"/>
    <s v="Water Resources"/>
    <s v="680"/>
    <s v="Production"/>
    <s v="680.40.85.680-6200.02"/>
    <s v="Supplies Special Department"/>
    <n v="-3000"/>
    <n v="-1000"/>
    <n v="-3750"/>
    <n v="-3750"/>
    <n v="0"/>
  </r>
  <r>
    <s v="680"/>
    <x v="36"/>
    <x v="3"/>
    <s v="OUTFLOWS"/>
    <s v="40"/>
    <s v="Public Works"/>
    <s v="85"/>
    <s v="Water Resources"/>
    <s v="680"/>
    <s v="Production"/>
    <s v="680.40.85.680-6200.05"/>
    <s v="Supplies Gasoline"/>
    <n v="-7000"/>
    <n v="-5000"/>
    <n v="-9000"/>
    <n v="-9000"/>
    <n v="0"/>
  </r>
  <r>
    <s v="680"/>
    <x v="36"/>
    <x v="3"/>
    <s v="OUTFLOWS"/>
    <s v="40"/>
    <s v="Public Works"/>
    <s v="85"/>
    <s v="Water Resources"/>
    <s v="680"/>
    <s v="Production"/>
    <s v="680.40.85.680-6280.14"/>
    <s v="Supplies-Public Works Protective Clothing"/>
    <n v="0"/>
    <n v="0"/>
    <n v="-1200"/>
    <n v="-1200"/>
    <n v="0"/>
  </r>
  <r>
    <s v="680"/>
    <x v="36"/>
    <x v="3"/>
    <s v="OUTFLOWS"/>
    <s v="40"/>
    <s v="Public Works"/>
    <s v="85"/>
    <s v="Water Resources"/>
    <s v="680"/>
    <s v="Production"/>
    <s v="680.40.85.680-6280.27"/>
    <s v="Supplies-Public Works SSJID Surface Water"/>
    <n v="-3746000"/>
    <n v="-3472000"/>
    <n v="-3500000"/>
    <n v="-3900000"/>
    <n v="-400000"/>
  </r>
  <r>
    <s v="680"/>
    <x v="36"/>
    <x v="3"/>
    <s v="OUTFLOWS"/>
    <s v="40"/>
    <s v="Public Works"/>
    <s v="85"/>
    <s v="Water Resources"/>
    <s v="680"/>
    <s v="Production"/>
    <s v="680.40.85.680-6280.30"/>
    <s v="Supplies-Public Works Automated &amp; Hand Tools"/>
    <n v="0"/>
    <n v="-2000"/>
    <n v="-2000"/>
    <n v="-2000"/>
    <n v="0"/>
  </r>
  <r>
    <s v="680"/>
    <x v="36"/>
    <x v="3"/>
    <s v="OUTFLOWS"/>
    <s v="40"/>
    <s v="Public Works"/>
    <s v="85"/>
    <s v="Water Resources"/>
    <s v="680"/>
    <s v="Production"/>
    <s v="680.40.85.680-6280.34"/>
    <s v="Supplies-Public Works Wells &amp; Pumps"/>
    <n v="-47000"/>
    <n v="-35000"/>
    <n v="-58255"/>
    <n v="-58255"/>
    <n v="0"/>
  </r>
  <r>
    <s v="680"/>
    <x v="36"/>
    <x v="3"/>
    <s v="OUTFLOWS"/>
    <s v="40"/>
    <s v="Public Works"/>
    <s v="85"/>
    <s v="Water Resources"/>
    <s v="680"/>
    <s v="Production"/>
    <s v="680.40.85.680-6300.01"/>
    <s v="Dues &amp; Subscriptions Memberships"/>
    <n v="0"/>
    <n v="0"/>
    <n v="-1500"/>
    <n v="-1500"/>
    <n v="0"/>
  </r>
  <r>
    <s v="680"/>
    <x v="36"/>
    <x v="3"/>
    <s v="OUTFLOWS"/>
    <s v="40"/>
    <s v="Public Works"/>
    <s v="85"/>
    <s v="Water Resources"/>
    <s v="680"/>
    <s v="Production"/>
    <s v="680.40.85.680-6350.03"/>
    <s v="Maintenance Agreements &amp; Licenses Maintenance Agreements"/>
    <n v="0"/>
    <n v="0"/>
    <n v="-3000"/>
    <n v="-3000"/>
    <n v="0"/>
  </r>
  <r>
    <s v="680"/>
    <x v="36"/>
    <x v="3"/>
    <s v="OUTFLOWS"/>
    <s v="40"/>
    <s v="Public Works"/>
    <s v="85"/>
    <s v="Water Resources"/>
    <s v="680"/>
    <s v="Production"/>
    <s v="680.40.85.680-6350.04"/>
    <s v="Maintenance Agreements &amp; Licenses SCADA"/>
    <n v="-15000"/>
    <n v="-16000"/>
    <n v="-31648"/>
    <n v="-31648"/>
    <n v="0"/>
  </r>
  <r>
    <s v="680"/>
    <x v="36"/>
    <x v="3"/>
    <s v="OUTFLOWS"/>
    <s v="40"/>
    <s v="Public Works"/>
    <s v="85"/>
    <s v="Water Resources"/>
    <s v="680"/>
    <s v="Production"/>
    <s v="680.40.85.680-6400.02"/>
    <s v="Repairs &amp; Maintenance Minor Equipment/Other"/>
    <n v="-9000"/>
    <n v="-12000"/>
    <n v="-15000"/>
    <n v="-15000"/>
    <n v="0"/>
  </r>
  <r>
    <s v="680"/>
    <x v="36"/>
    <x v="3"/>
    <s v="OUTFLOWS"/>
    <s v="40"/>
    <s v="Public Works"/>
    <s v="85"/>
    <s v="Water Resources"/>
    <s v="680"/>
    <s v="Production"/>
    <s v="680.40.85.680-6400.04"/>
    <s v="Repairs &amp; Maintenance Equipment Rental"/>
    <n v="-1000"/>
    <n v="-1000"/>
    <n v="-5000"/>
    <n v="-5000"/>
    <n v="0"/>
  </r>
  <r>
    <s v="680"/>
    <x v="36"/>
    <x v="3"/>
    <s v="OUTFLOWS"/>
    <s v="40"/>
    <s v="Public Works"/>
    <s v="85"/>
    <s v="Water Resources"/>
    <s v="680"/>
    <s v="Production"/>
    <s v="680.40.85.680-6400.09"/>
    <s v="Repairs &amp; Maintenance Well"/>
    <n v="-40000"/>
    <n v="-70000"/>
    <n v="-100000"/>
    <n v="-100000"/>
    <n v="0"/>
  </r>
  <r>
    <s v="680"/>
    <x v="36"/>
    <x v="3"/>
    <s v="OUTFLOWS"/>
    <s v="40"/>
    <s v="Public Works"/>
    <s v="85"/>
    <s v="Water Resources"/>
    <s v="680"/>
    <s v="Production"/>
    <s v="680.40.85.680-6400.19"/>
    <s v="Repairs &amp; Maintenance Testing/Certifications"/>
    <n v="-8000"/>
    <n v="0"/>
    <n v="-20000"/>
    <n v="-20000"/>
    <n v="0"/>
  </r>
  <r>
    <s v="680"/>
    <x v="36"/>
    <x v="3"/>
    <s v="OUTFLOWS"/>
    <s v="40"/>
    <s v="Public Works"/>
    <s v="85"/>
    <s v="Water Resources"/>
    <s v="680"/>
    <s v="Production"/>
    <s v="680.40.85.680-6600.01"/>
    <s v="Administrative Expenses Meetings"/>
    <n v="0"/>
    <n v="0"/>
    <n v="-250"/>
    <n v="-250"/>
    <n v="0"/>
  </r>
  <r>
    <s v="680"/>
    <x v="36"/>
    <x v="3"/>
    <s v="OUTFLOWS"/>
    <s v="40"/>
    <s v="Public Works"/>
    <s v="85"/>
    <s v="Water Resources"/>
    <s v="680"/>
    <s v="Production"/>
    <s v="680.40.85.680-6600.04"/>
    <s v="Administrative Expenses Training/Conferences"/>
    <n v="-2000"/>
    <n v="-2000"/>
    <n v="-4000"/>
    <n v="-4000"/>
    <n v="0"/>
  </r>
  <r>
    <s v="680"/>
    <x v="36"/>
    <x v="4"/>
    <s v="OUTFLOWS"/>
    <s v="40"/>
    <s v="Public Works"/>
    <s v="85"/>
    <s v="Water Resources"/>
    <s v="680"/>
    <s v="Production"/>
    <s v="680.40.85.680-7000.03"/>
    <s v="Capital Outlay Equipment New"/>
    <n v="0"/>
    <n v="0"/>
    <n v="-125000"/>
    <n v="-125000"/>
    <n v="0"/>
  </r>
  <r>
    <s v="680"/>
    <x v="36"/>
    <x v="4"/>
    <s v="OUTFLOWS"/>
    <s v="40"/>
    <s v="Public Works"/>
    <s v="85"/>
    <s v="Water Resources"/>
    <s v="680"/>
    <s v="Production"/>
    <s v="680.40.85.680-7000.99"/>
    <s v="Capital Outlay General"/>
    <n v="0"/>
    <n v="-101000"/>
    <n v="-233057"/>
    <n v="-233057"/>
    <n v="0"/>
  </r>
  <r>
    <s v="680"/>
    <x v="36"/>
    <x v="2"/>
    <s v="OUTFLOWS"/>
    <s v="40"/>
    <s v="Public Works"/>
    <s v="85"/>
    <s v="Water Resources"/>
    <s v="690"/>
    <s v="Distribution"/>
    <s v="680.40.85.690-5000.01"/>
    <s v="Salaries Regular"/>
    <n v="-822000"/>
    <n v="-729000"/>
    <n v="-977003"/>
    <n v="-783000"/>
    <n v="194003"/>
  </r>
  <r>
    <s v="680"/>
    <x v="36"/>
    <x v="2"/>
    <s v="OUTFLOWS"/>
    <s v="40"/>
    <s v="Public Works"/>
    <s v="85"/>
    <s v="Water Resources"/>
    <s v="690"/>
    <s v="Distribution"/>
    <s v="680.40.85.690-5000.03"/>
    <s v="Salaries Overtime"/>
    <n v="-36000"/>
    <n v="-34000"/>
    <n v="-40000"/>
    <n v="-40000"/>
    <n v="0"/>
  </r>
  <r>
    <s v="680"/>
    <x v="36"/>
    <x v="2"/>
    <s v="OUTFLOWS"/>
    <s v="40"/>
    <s v="Public Works"/>
    <s v="85"/>
    <s v="Water Resources"/>
    <s v="690"/>
    <s v="Distribution"/>
    <s v="680.40.85.690-5000.04"/>
    <s v="Salaries Holiday Pay"/>
    <n v="0"/>
    <n v="0"/>
    <n v="-1200"/>
    <n v="-1200"/>
    <n v="0"/>
  </r>
  <r>
    <s v="680"/>
    <x v="36"/>
    <x v="2"/>
    <s v="OUTFLOWS"/>
    <s v="40"/>
    <s v="Public Works"/>
    <s v="85"/>
    <s v="Water Resources"/>
    <s v="690"/>
    <s v="Distribution"/>
    <s v="680.40.85.690-5000.06"/>
    <s v="Salaries Out of Class"/>
    <n v="0"/>
    <n v="0"/>
    <n v="0"/>
    <n v="0"/>
    <n v="0"/>
  </r>
  <r>
    <s v="680"/>
    <x v="36"/>
    <x v="2"/>
    <s v="OUTFLOWS"/>
    <s v="40"/>
    <s v="Public Works"/>
    <s v="85"/>
    <s v="Water Resources"/>
    <s v="690"/>
    <s v="Distribution"/>
    <s v="680.40.85.690-5000.07"/>
    <s v="Salaries Admin Leave Pay"/>
    <n v="0"/>
    <n v="0"/>
    <n v="-4173"/>
    <n v="-4173"/>
    <n v="0"/>
  </r>
  <r>
    <s v="680"/>
    <x v="36"/>
    <x v="2"/>
    <s v="OUTFLOWS"/>
    <s v="40"/>
    <s v="Public Works"/>
    <s v="85"/>
    <s v="Water Resources"/>
    <s v="690"/>
    <s v="Distribution"/>
    <s v="680.40.85.690-5000.08"/>
    <s v="Salaries Longevity Pay"/>
    <n v="-9000"/>
    <n v="-8000"/>
    <n v="-13730"/>
    <n v="-13730"/>
    <n v="0"/>
  </r>
  <r>
    <s v="680"/>
    <x v="36"/>
    <x v="2"/>
    <s v="OUTFLOWS"/>
    <s v="40"/>
    <s v="Public Works"/>
    <s v="85"/>
    <s v="Water Resources"/>
    <s v="690"/>
    <s v="Distribution"/>
    <s v="680.40.85.690-5000.10"/>
    <s v="Salaries Furloughs"/>
    <n v="0"/>
    <n v="0"/>
    <n v="0"/>
    <n v="0"/>
    <n v="0"/>
  </r>
  <r>
    <s v="680"/>
    <x v="36"/>
    <x v="2"/>
    <s v="OUTFLOWS"/>
    <s v="40"/>
    <s v="Public Works"/>
    <s v="85"/>
    <s v="Water Resources"/>
    <s v="690"/>
    <s v="Distribution"/>
    <s v="680.40.85.690-5000.11"/>
    <s v="Salaries Worker's Comp"/>
    <n v="0"/>
    <n v="0"/>
    <n v="0"/>
    <n v="0"/>
    <n v="0"/>
  </r>
  <r>
    <s v="680"/>
    <x v="36"/>
    <x v="2"/>
    <s v="OUTFLOWS"/>
    <s v="40"/>
    <s v="Public Works"/>
    <s v="85"/>
    <s v="Water Resources"/>
    <s v="690"/>
    <s v="Distribution"/>
    <s v="680.40.85.690-5000.12"/>
    <s v="Salaries Compensated Absences"/>
    <n v="0"/>
    <n v="0"/>
    <n v="0"/>
    <n v="0"/>
    <n v="0"/>
  </r>
  <r>
    <s v="680"/>
    <x v="36"/>
    <x v="2"/>
    <s v="OUTFLOWS"/>
    <s v="40"/>
    <s v="Public Works"/>
    <s v="85"/>
    <s v="Water Resources"/>
    <s v="690"/>
    <s v="Distribution"/>
    <s v="680.40.85.690-5100.00"/>
    <s v="Benefits PERS Pool Liability"/>
    <n v="-167000"/>
    <n v="-147000"/>
    <n v="-187495"/>
    <n v="-194000"/>
    <n v="-6505"/>
  </r>
  <r>
    <s v="680"/>
    <x v="36"/>
    <x v="2"/>
    <s v="OUTFLOWS"/>
    <s v="40"/>
    <s v="Public Works"/>
    <s v="85"/>
    <s v="Water Resources"/>
    <s v="690"/>
    <s v="Distribution"/>
    <s v="680.40.85.690-5100.01"/>
    <s v="Benefits Retirement"/>
    <n v="-86000"/>
    <n v="-76000"/>
    <n v="-102976"/>
    <n v="-78000"/>
    <n v="24976"/>
  </r>
  <r>
    <s v="680"/>
    <x v="36"/>
    <x v="2"/>
    <s v="OUTFLOWS"/>
    <s v="40"/>
    <s v="Public Works"/>
    <s v="85"/>
    <s v="Water Resources"/>
    <s v="690"/>
    <s v="Distribution"/>
    <s v="680.40.85.690-5100.02"/>
    <s v="Benefits Health Insurance"/>
    <n v="-180000"/>
    <n v="-161000"/>
    <n v="-235895"/>
    <n v="-182000"/>
    <n v="53895"/>
  </r>
  <r>
    <s v="680"/>
    <x v="36"/>
    <x v="2"/>
    <s v="OUTFLOWS"/>
    <s v="40"/>
    <s v="Public Works"/>
    <s v="85"/>
    <s v="Water Resources"/>
    <s v="690"/>
    <s v="Distribution"/>
    <s v="680.40.85.690-5100.03"/>
    <s v="Benefits Dental Insurance"/>
    <n v="-15000"/>
    <n v="-11000"/>
    <n v="-15749"/>
    <n v="-15749"/>
    <n v="0"/>
  </r>
  <r>
    <s v="680"/>
    <x v="36"/>
    <x v="2"/>
    <s v="OUTFLOWS"/>
    <s v="40"/>
    <s v="Public Works"/>
    <s v="85"/>
    <s v="Water Resources"/>
    <s v="690"/>
    <s v="Distribution"/>
    <s v="680.40.85.690-5100.04"/>
    <s v="Benefits Vision Insurance"/>
    <n v="-2000"/>
    <n v="-2000"/>
    <n v="-2621"/>
    <n v="-2621"/>
    <n v="0"/>
  </r>
  <r>
    <s v="680"/>
    <x v="36"/>
    <x v="2"/>
    <s v="OUTFLOWS"/>
    <s v="40"/>
    <s v="Public Works"/>
    <s v="85"/>
    <s v="Water Resources"/>
    <s v="690"/>
    <s v="Distribution"/>
    <s v="680.40.85.690-5100.05"/>
    <s v="Benefits Life Insurance"/>
    <n v="-1000"/>
    <n v="-1000"/>
    <n v="-828"/>
    <n v="-828"/>
    <n v="0"/>
  </r>
  <r>
    <s v="680"/>
    <x v="36"/>
    <x v="2"/>
    <s v="OUTFLOWS"/>
    <s v="40"/>
    <s v="Public Works"/>
    <s v="85"/>
    <s v="Water Resources"/>
    <s v="690"/>
    <s v="Distribution"/>
    <s v="680.40.85.690-5100.06"/>
    <s v="Benefits Worker's Comp"/>
    <n v="-28000"/>
    <n v="-28000"/>
    <n v="-28200"/>
    <n v="-37000"/>
    <n v="-8800"/>
  </r>
  <r>
    <s v="680"/>
    <x v="36"/>
    <x v="2"/>
    <s v="OUTFLOWS"/>
    <s v="40"/>
    <s v="Public Works"/>
    <s v="85"/>
    <s v="Water Resources"/>
    <s v="690"/>
    <s v="Distribution"/>
    <s v="680.40.85.690-5100.07"/>
    <s v="Benefits Long Term Disability"/>
    <n v="-4000"/>
    <n v="-3000"/>
    <n v="-4326"/>
    <n v="-4326"/>
    <n v="0"/>
  </r>
  <r>
    <s v="680"/>
    <x v="36"/>
    <x v="2"/>
    <s v="OUTFLOWS"/>
    <s v="40"/>
    <s v="Public Works"/>
    <s v="85"/>
    <s v="Water Resources"/>
    <s v="690"/>
    <s v="Distribution"/>
    <s v="680.40.85.690-5100.08"/>
    <s v="Benefits Deferred Compensation"/>
    <n v="-39000"/>
    <n v="-34000"/>
    <n v="-42626"/>
    <n v="-42626"/>
    <n v="0"/>
  </r>
  <r>
    <s v="680"/>
    <x v="36"/>
    <x v="2"/>
    <s v="OUTFLOWS"/>
    <s v="40"/>
    <s v="Public Works"/>
    <s v="85"/>
    <s v="Water Resources"/>
    <s v="690"/>
    <s v="Distribution"/>
    <s v="680.40.85.690-5100.09"/>
    <s v="Benefits Unemployment Insurance"/>
    <n v="-2000"/>
    <n v="-2000"/>
    <n v="0"/>
    <n v="0"/>
    <n v="0"/>
  </r>
  <r>
    <s v="680"/>
    <x v="36"/>
    <x v="2"/>
    <s v="OUTFLOWS"/>
    <s v="40"/>
    <s v="Public Works"/>
    <s v="85"/>
    <s v="Water Resources"/>
    <s v="690"/>
    <s v="Distribution"/>
    <s v="680.40.85.690-5100.10"/>
    <s v="Benefits Uniform Allowance"/>
    <n v="-5000"/>
    <n v="-2000"/>
    <n v="-3090"/>
    <n v="-3090"/>
    <n v="0"/>
  </r>
  <r>
    <s v="680"/>
    <x v="36"/>
    <x v="2"/>
    <s v="OUTFLOWS"/>
    <s v="40"/>
    <s v="Public Works"/>
    <s v="85"/>
    <s v="Water Resources"/>
    <s v="690"/>
    <s v="Distribution"/>
    <s v="680.40.85.690-5100.11"/>
    <s v="Benefits Medicare"/>
    <n v="-12000"/>
    <n v="-11000"/>
    <n v="-14932"/>
    <n v="-14932"/>
    <n v="0"/>
  </r>
  <r>
    <s v="680"/>
    <x v="36"/>
    <x v="2"/>
    <s v="OUTFLOWS"/>
    <s v="40"/>
    <s v="Public Works"/>
    <s v="85"/>
    <s v="Water Resources"/>
    <s v="690"/>
    <s v="Distribution"/>
    <s v="680.40.85.690-5100.12"/>
    <s v="Benefits Annual Physical Exam"/>
    <n v="0"/>
    <n v="0"/>
    <n v="-1200"/>
    <n v="-1200"/>
    <n v="0"/>
  </r>
  <r>
    <s v="680"/>
    <x v="36"/>
    <x v="2"/>
    <s v="OUTFLOWS"/>
    <s v="40"/>
    <s v="Public Works"/>
    <s v="85"/>
    <s v="Water Resources"/>
    <s v="690"/>
    <s v="Distribution"/>
    <s v="680.40.85.690-5100.15"/>
    <s v="Benefits Cell Phone Allowance"/>
    <n v="-1000"/>
    <n v="-1000"/>
    <n v="-540"/>
    <n v="-540"/>
    <n v="0"/>
  </r>
  <r>
    <s v="680"/>
    <x v="36"/>
    <x v="3"/>
    <s v="OUTFLOWS"/>
    <s v="40"/>
    <s v="Public Works"/>
    <s v="85"/>
    <s v="Water Resources"/>
    <s v="690"/>
    <s v="Distribution"/>
    <s v="680.40.85.690-6000.09"/>
    <s v="Professional Services Uniform"/>
    <n v="-3000"/>
    <n v="-2000"/>
    <n v="-3000"/>
    <n v="-3000"/>
    <n v="0"/>
  </r>
  <r>
    <s v="680"/>
    <x v="36"/>
    <x v="3"/>
    <s v="OUTFLOWS"/>
    <s v="40"/>
    <s v="Public Works"/>
    <s v="85"/>
    <s v="Water Resources"/>
    <s v="690"/>
    <s v="Distribution"/>
    <s v="680.40.85.690-6400.07"/>
    <s v="Repairs &amp; Maintenance Radio Communication"/>
    <n v="0"/>
    <n v="0"/>
    <n v="-500"/>
    <n v="-500"/>
    <n v="0"/>
  </r>
  <r>
    <s v="680"/>
    <x v="36"/>
    <x v="3"/>
    <s v="OUTFLOWS"/>
    <s v="40"/>
    <s v="Public Works"/>
    <s v="85"/>
    <s v="Water Resources"/>
    <s v="690"/>
    <s v="Distribution"/>
    <s v="680.40.85.690-6200.02"/>
    <s v="Supplies Special Department"/>
    <n v="-15000"/>
    <n v="-7000"/>
    <n v="-10000"/>
    <n v="-10000"/>
    <n v="0"/>
  </r>
  <r>
    <s v="680"/>
    <x v="36"/>
    <x v="3"/>
    <s v="OUTFLOWS"/>
    <s v="40"/>
    <s v="Public Works"/>
    <s v="85"/>
    <s v="Water Resources"/>
    <s v="690"/>
    <s v="Distribution"/>
    <s v="680.40.85.690-6200.05"/>
    <s v="Supplies Gasoline"/>
    <n v="-20000"/>
    <n v="-15000"/>
    <n v="-27000"/>
    <n v="-27000"/>
    <n v="0"/>
  </r>
  <r>
    <s v="680"/>
    <x v="36"/>
    <x v="3"/>
    <s v="OUTFLOWS"/>
    <s v="40"/>
    <s v="Public Works"/>
    <s v="85"/>
    <s v="Water Resources"/>
    <s v="690"/>
    <s v="Distribution"/>
    <s v="680.40.85.690-6200.12"/>
    <s v="Supplies CNG"/>
    <n v="-1000"/>
    <n v="0"/>
    <n v="-5000"/>
    <n v="-5000"/>
    <n v="0"/>
  </r>
  <r>
    <s v="680"/>
    <x v="36"/>
    <x v="3"/>
    <s v="OUTFLOWS"/>
    <s v="40"/>
    <s v="Public Works"/>
    <s v="85"/>
    <s v="Water Resources"/>
    <s v="690"/>
    <s v="Distribution"/>
    <s v="680.40.85.690-6280.14"/>
    <s v="Supplies-Public Works Protective Clothing"/>
    <n v="-3000"/>
    <n v="-3000"/>
    <n v="-3000"/>
    <n v="-3000"/>
    <n v="0"/>
  </r>
  <r>
    <s v="680"/>
    <x v="36"/>
    <x v="3"/>
    <s v="OUTFLOWS"/>
    <s v="40"/>
    <s v="Public Works"/>
    <s v="85"/>
    <s v="Water Resources"/>
    <s v="690"/>
    <s v="Distribution"/>
    <s v="680.40.85.690-6280.30"/>
    <s v="Supplies-Public Works Automated &amp; Hand Tools"/>
    <n v="-20000"/>
    <n v="-8000"/>
    <n v="-20000"/>
    <n v="-20000"/>
    <n v="0"/>
  </r>
  <r>
    <s v="680"/>
    <x v="36"/>
    <x v="3"/>
    <s v="OUTFLOWS"/>
    <s v="40"/>
    <s v="Public Works"/>
    <s v="85"/>
    <s v="Water Resources"/>
    <s v="690"/>
    <s v="Distribution"/>
    <s v="680.40.85.690-6280.32"/>
    <s v="Supplies-Public Works Water Distribution System"/>
    <n v="-72000"/>
    <n v="-74000"/>
    <n v="-100000"/>
    <n v="-140000"/>
    <n v="-40000"/>
  </r>
  <r>
    <s v="680"/>
    <x v="36"/>
    <x v="3"/>
    <s v="OUTFLOWS"/>
    <s v="40"/>
    <s v="Public Works"/>
    <s v="85"/>
    <s v="Water Resources"/>
    <s v="690"/>
    <s v="Distribution"/>
    <s v="680.40.85.690-6280.33"/>
    <s v="Supplies-Public Works Fire Hydrants"/>
    <n v="-55000"/>
    <n v="-6000"/>
    <n v="-41000"/>
    <n v="-55000"/>
    <n v="-14000"/>
  </r>
  <r>
    <s v="680"/>
    <x v="36"/>
    <x v="3"/>
    <s v="OUTFLOWS"/>
    <s v="40"/>
    <s v="Public Works"/>
    <s v="85"/>
    <s v="Water Resources"/>
    <s v="690"/>
    <s v="Distribution"/>
    <s v="680.40.85.690-6300.01"/>
    <s v="Dues &amp; Subscriptions Memberships"/>
    <n v="-4000"/>
    <n v="-2000"/>
    <n v="-2000"/>
    <n v="-2000"/>
    <n v="0"/>
  </r>
  <r>
    <s v="680"/>
    <x v="36"/>
    <x v="3"/>
    <s v="OUTFLOWS"/>
    <s v="40"/>
    <s v="Public Works"/>
    <s v="85"/>
    <s v="Water Resources"/>
    <s v="690"/>
    <s v="Distribution"/>
    <s v="680.40.85.690-6350.03"/>
    <s v="Maintenance Agreements &amp; Licenses Maintenance Agreements"/>
    <n v="0"/>
    <n v="-9000"/>
    <n v="-15000"/>
    <n v="-15000"/>
    <n v="0"/>
  </r>
  <r>
    <s v="680"/>
    <x v="36"/>
    <x v="3"/>
    <s v="OUTFLOWS"/>
    <s v="40"/>
    <s v="Public Works"/>
    <s v="85"/>
    <s v="Water Resources"/>
    <s v="690"/>
    <s v="Distribution"/>
    <s v="680.40.85.690-6400.02"/>
    <s v="Repairs &amp; Maintenance Minor Equipment/Other"/>
    <n v="-24000"/>
    <n v="-11000"/>
    <n v="-15000"/>
    <n v="-15000"/>
    <n v="0"/>
  </r>
  <r>
    <s v="680"/>
    <x v="36"/>
    <x v="3"/>
    <s v="OUTFLOWS"/>
    <s v="40"/>
    <s v="Public Works"/>
    <s v="85"/>
    <s v="Water Resources"/>
    <s v="690"/>
    <s v="Distribution"/>
    <s v="680.40.85.690-6400.04"/>
    <s v="Repairs &amp; Maintenance Equipment Rental"/>
    <n v="-13000"/>
    <n v="-1000"/>
    <n v="-3000"/>
    <n v="-3000"/>
    <n v="0"/>
  </r>
  <r>
    <s v="680"/>
    <x v="36"/>
    <x v="3"/>
    <s v="OUTFLOWS"/>
    <s v="40"/>
    <s v="Public Works"/>
    <s v="85"/>
    <s v="Water Resources"/>
    <s v="690"/>
    <s v="Distribution"/>
    <s v="680.40.85.690-6600.01"/>
    <s v="Administrative Expenses Meetings"/>
    <n v="0"/>
    <n v="0"/>
    <n v="-500"/>
    <n v="-500"/>
    <n v="0"/>
  </r>
  <r>
    <s v="680"/>
    <x v="36"/>
    <x v="3"/>
    <s v="OUTFLOWS"/>
    <s v="40"/>
    <s v="Public Works"/>
    <s v="85"/>
    <s v="Water Resources"/>
    <s v="690"/>
    <s v="Distribution"/>
    <s v="680.40.85.690-6600.04"/>
    <s v="Administrative Expenses Training/Conferences"/>
    <n v="-4000"/>
    <n v="-2000"/>
    <n v="-5500"/>
    <n v="-5500"/>
    <n v="0"/>
  </r>
  <r>
    <s v="680"/>
    <x v="36"/>
    <x v="3"/>
    <s v="OUTFLOWS"/>
    <s v="40"/>
    <s v="Public Works"/>
    <s v="85"/>
    <s v="Water Resources"/>
    <s v="690"/>
    <s v="Distribution"/>
    <s v="680.40.85.690-6600.07"/>
    <s v="Administrative Expenses Employee Recruitment"/>
    <n v="0"/>
    <n v="0"/>
    <n v="0"/>
    <n v="0"/>
    <n v="0"/>
  </r>
  <r>
    <s v="680"/>
    <x v="36"/>
    <x v="4"/>
    <s v="OUTFLOWS"/>
    <s v="40"/>
    <s v="Public Works"/>
    <s v="85"/>
    <s v="Water Resources"/>
    <s v="690"/>
    <s v="Distribution"/>
    <s v="680.40.85.690-7000.03"/>
    <s v="Capital Outlay Equipment New"/>
    <n v="0"/>
    <n v="-100000"/>
    <n v="0"/>
    <n v="0"/>
    <n v="0"/>
  </r>
  <r>
    <s v="680"/>
    <x v="36"/>
    <x v="4"/>
    <s v="OUTFLOWS"/>
    <s v="40"/>
    <s v="Public Works"/>
    <s v="85"/>
    <s v="Water Resources"/>
    <s v="690"/>
    <s v="Distribution"/>
    <s v="680.40.85.690-7000.99"/>
    <s v="Capital Outlay General"/>
    <n v="0"/>
    <n v="0"/>
    <n v="-10000"/>
    <n v="-10000"/>
    <n v="0"/>
  </r>
  <r>
    <s v="680"/>
    <x v="36"/>
    <x v="2"/>
    <s v="OUTFLOWS"/>
    <s v="40"/>
    <s v="Public Works"/>
    <s v="85"/>
    <s v="Water Resources"/>
    <s v="700"/>
    <s v="Customer Services"/>
    <s v="680.40.85.700-5000.01"/>
    <s v="Salaries Regular"/>
    <n v="-453000"/>
    <n v="-390000"/>
    <n v="-478155"/>
    <n v="-478155"/>
    <n v="0"/>
  </r>
  <r>
    <s v="680"/>
    <x v="36"/>
    <x v="2"/>
    <s v="OUTFLOWS"/>
    <s v="40"/>
    <s v="Public Works"/>
    <s v="85"/>
    <s v="Water Resources"/>
    <s v="700"/>
    <s v="Customer Services"/>
    <s v="680.40.85.700-5000.02"/>
    <s v="Salaries Part Time"/>
    <n v="0"/>
    <n v="0"/>
    <n v="0"/>
    <n v="0"/>
    <n v="0"/>
  </r>
  <r>
    <s v="680"/>
    <x v="36"/>
    <x v="2"/>
    <s v="OUTFLOWS"/>
    <s v="40"/>
    <s v="Public Works"/>
    <s v="85"/>
    <s v="Water Resources"/>
    <s v="700"/>
    <s v="Customer Services"/>
    <s v="680.40.85.700-5000.03"/>
    <s v="Salaries Overtime"/>
    <n v="-16000"/>
    <n v="-15000"/>
    <n v="-25000"/>
    <n v="-25000"/>
    <n v="0"/>
  </r>
  <r>
    <s v="680"/>
    <x v="36"/>
    <x v="2"/>
    <s v="OUTFLOWS"/>
    <s v="40"/>
    <s v="Public Works"/>
    <s v="85"/>
    <s v="Water Resources"/>
    <s v="700"/>
    <s v="Customer Services"/>
    <s v="680.40.85.700-5000.04"/>
    <s v="Salaries Holiday Pay"/>
    <n v="0"/>
    <n v="0"/>
    <n v="-1200"/>
    <n v="-1200"/>
    <n v="0"/>
  </r>
  <r>
    <s v="680"/>
    <x v="36"/>
    <x v="2"/>
    <s v="OUTFLOWS"/>
    <s v="40"/>
    <s v="Public Works"/>
    <s v="85"/>
    <s v="Water Resources"/>
    <s v="700"/>
    <s v="Customer Services"/>
    <s v="680.40.85.700-5000.07"/>
    <s v="Salaries Admin Leave Pay"/>
    <n v="0"/>
    <n v="-1000"/>
    <n v="0"/>
    <n v="0"/>
    <n v="0"/>
  </r>
  <r>
    <s v="680"/>
    <x v="36"/>
    <x v="2"/>
    <s v="OUTFLOWS"/>
    <s v="40"/>
    <s v="Public Works"/>
    <s v="85"/>
    <s v="Water Resources"/>
    <s v="700"/>
    <s v="Customer Services"/>
    <s v="680.40.85.700-5000.08"/>
    <s v="Salaries Longevity Pay"/>
    <n v="-4000"/>
    <n v="-4000"/>
    <n v="-6105"/>
    <n v="-6105"/>
    <n v="0"/>
  </r>
  <r>
    <s v="680"/>
    <x v="36"/>
    <x v="2"/>
    <s v="OUTFLOWS"/>
    <s v="40"/>
    <s v="Public Works"/>
    <s v="85"/>
    <s v="Water Resources"/>
    <s v="700"/>
    <s v="Customer Services"/>
    <s v="680.40.85.700-5000.10"/>
    <s v="Salaries Furloughs"/>
    <n v="0"/>
    <n v="0"/>
    <n v="0"/>
    <n v="0"/>
    <n v="0"/>
  </r>
  <r>
    <s v="680"/>
    <x v="36"/>
    <x v="2"/>
    <s v="OUTFLOWS"/>
    <s v="40"/>
    <s v="Public Works"/>
    <s v="85"/>
    <s v="Water Resources"/>
    <s v="700"/>
    <s v="Customer Services"/>
    <s v="680.40.85.700-5000.11"/>
    <s v="Salaries Worker's Comp"/>
    <n v="0"/>
    <n v="-1000"/>
    <n v="0"/>
    <n v="0"/>
    <n v="0"/>
  </r>
  <r>
    <s v="680"/>
    <x v="36"/>
    <x v="2"/>
    <s v="OUTFLOWS"/>
    <s v="40"/>
    <s v="Public Works"/>
    <s v="85"/>
    <s v="Water Resources"/>
    <s v="700"/>
    <s v="Customer Services"/>
    <s v="680.40.85.700-5000.12"/>
    <s v="Salaries Compensated Absences"/>
    <n v="0"/>
    <n v="0"/>
    <n v="0"/>
    <n v="0"/>
    <n v="0"/>
  </r>
  <r>
    <s v="680"/>
    <x v="36"/>
    <x v="2"/>
    <s v="OUTFLOWS"/>
    <s v="40"/>
    <s v="Public Works"/>
    <s v="85"/>
    <s v="Water Resources"/>
    <s v="700"/>
    <s v="Customer Services"/>
    <s v="680.40.85.700-5100.00"/>
    <s v="Benefits PERS Pool Liability"/>
    <n v="-92000"/>
    <n v="-80000"/>
    <n v="-94287"/>
    <n v="-108000"/>
    <n v="-13713"/>
  </r>
  <r>
    <s v="680"/>
    <x v="36"/>
    <x v="2"/>
    <s v="OUTFLOWS"/>
    <s v="40"/>
    <s v="Public Works"/>
    <s v="85"/>
    <s v="Water Resources"/>
    <s v="700"/>
    <s v="Customer Services"/>
    <s v="680.40.85.700-5100.01"/>
    <s v="Benefits Retirement"/>
    <n v="-44000"/>
    <n v="-39000"/>
    <n v="-50885"/>
    <n v="-40000"/>
    <n v="10885"/>
  </r>
  <r>
    <s v="680"/>
    <x v="36"/>
    <x v="2"/>
    <s v="OUTFLOWS"/>
    <s v="40"/>
    <s v="Public Works"/>
    <s v="85"/>
    <s v="Water Resources"/>
    <s v="700"/>
    <s v="Customer Services"/>
    <s v="680.40.85.700-5100.02"/>
    <s v="Benefits Health Insurance"/>
    <n v="-94000"/>
    <n v="-87000"/>
    <n v="-129668"/>
    <n v="-95000"/>
    <n v="34668"/>
  </r>
  <r>
    <s v="680"/>
    <x v="36"/>
    <x v="2"/>
    <s v="OUTFLOWS"/>
    <s v="40"/>
    <s v="Public Works"/>
    <s v="85"/>
    <s v="Water Resources"/>
    <s v="700"/>
    <s v="Customer Services"/>
    <s v="680.40.85.700-5100.03"/>
    <s v="Benefits Dental Insurance"/>
    <n v="-7000"/>
    <n v="-6000"/>
    <n v="-8614"/>
    <n v="-8614"/>
    <n v="0"/>
  </r>
  <r>
    <s v="680"/>
    <x v="36"/>
    <x v="2"/>
    <s v="OUTFLOWS"/>
    <s v="40"/>
    <s v="Public Works"/>
    <s v="85"/>
    <s v="Water Resources"/>
    <s v="700"/>
    <s v="Customer Services"/>
    <s v="680.40.85.700-5100.04"/>
    <s v="Benefits Vision Insurance"/>
    <n v="-1000"/>
    <n v="-1000"/>
    <n v="-1423"/>
    <n v="-1423"/>
    <n v="0"/>
  </r>
  <r>
    <s v="680"/>
    <x v="36"/>
    <x v="2"/>
    <s v="OUTFLOWS"/>
    <s v="40"/>
    <s v="Public Works"/>
    <s v="85"/>
    <s v="Water Resources"/>
    <s v="700"/>
    <s v="Customer Services"/>
    <s v="680.40.85.700-5100.05"/>
    <s v="Benefits Life Insurance"/>
    <n v="-1000"/>
    <n v="-1000"/>
    <n v="-484"/>
    <n v="-484"/>
    <n v="0"/>
  </r>
  <r>
    <s v="680"/>
    <x v="36"/>
    <x v="2"/>
    <s v="OUTFLOWS"/>
    <s v="40"/>
    <s v="Public Works"/>
    <s v="85"/>
    <s v="Water Resources"/>
    <s v="700"/>
    <s v="Customer Services"/>
    <s v="680.40.85.700-5100.06"/>
    <s v="Benefits Worker's Comp"/>
    <n v="-19000"/>
    <n v="-19000"/>
    <n v="-19200"/>
    <n v="-25000"/>
    <n v="-5800"/>
  </r>
  <r>
    <s v="680"/>
    <x v="36"/>
    <x v="2"/>
    <s v="OUTFLOWS"/>
    <s v="40"/>
    <s v="Public Works"/>
    <s v="85"/>
    <s v="Water Resources"/>
    <s v="700"/>
    <s v="Customer Services"/>
    <s v="680.40.85.700-5100.07"/>
    <s v="Benefits Long Term Disability"/>
    <n v="-2000"/>
    <n v="-2000"/>
    <n v="-2147"/>
    <n v="-2147"/>
    <n v="0"/>
  </r>
  <r>
    <s v="680"/>
    <x v="36"/>
    <x v="2"/>
    <s v="OUTFLOWS"/>
    <s v="40"/>
    <s v="Public Works"/>
    <s v="85"/>
    <s v="Water Resources"/>
    <s v="700"/>
    <s v="Customer Services"/>
    <s v="680.40.85.700-5100.08"/>
    <s v="Benefits Deferred Compensation"/>
    <n v="-17000"/>
    <n v="-14000"/>
    <n v="-18553"/>
    <n v="-18553"/>
    <n v="0"/>
  </r>
  <r>
    <s v="680"/>
    <x v="36"/>
    <x v="2"/>
    <s v="OUTFLOWS"/>
    <s v="40"/>
    <s v="Public Works"/>
    <s v="85"/>
    <s v="Water Resources"/>
    <s v="700"/>
    <s v="Customer Services"/>
    <s v="680.40.85.700-5100.10"/>
    <s v="Benefits Uniform Allowance"/>
    <n v="-3000"/>
    <n v="-1000"/>
    <n v="-1665"/>
    <n v="-1665"/>
    <n v="0"/>
  </r>
  <r>
    <s v="680"/>
    <x v="36"/>
    <x v="2"/>
    <s v="OUTFLOWS"/>
    <s v="40"/>
    <s v="Public Works"/>
    <s v="85"/>
    <s v="Water Resources"/>
    <s v="700"/>
    <s v="Customer Services"/>
    <s v="680.40.85.700-5100.11"/>
    <s v="Benefits Medicare"/>
    <n v="-7000"/>
    <n v="-6000"/>
    <n v="-7250"/>
    <n v="-7250"/>
    <n v="0"/>
  </r>
  <r>
    <s v="680"/>
    <x v="36"/>
    <x v="2"/>
    <s v="OUTFLOWS"/>
    <s v="40"/>
    <s v="Public Works"/>
    <s v="85"/>
    <s v="Water Resources"/>
    <s v="700"/>
    <s v="Customer Services"/>
    <s v="680.40.85.700-5100.12"/>
    <s v="Benefits Annual Physical Exam"/>
    <n v="0"/>
    <n v="0"/>
    <n v="0"/>
    <n v="0"/>
    <n v="0"/>
  </r>
  <r>
    <s v="680"/>
    <x v="36"/>
    <x v="2"/>
    <s v="OUTFLOWS"/>
    <s v="40"/>
    <s v="Public Works"/>
    <s v="85"/>
    <s v="Water Resources"/>
    <s v="700"/>
    <s v="Customer Services"/>
    <s v="680.40.85.700-5100.15"/>
    <s v="Benefits Cell Phone Allowance"/>
    <n v="-1000"/>
    <n v="-1000"/>
    <n v="-540"/>
    <n v="-540"/>
    <n v="0"/>
  </r>
  <r>
    <s v="680"/>
    <x v="36"/>
    <x v="3"/>
    <s v="OUTFLOWS"/>
    <s v="40"/>
    <s v="Public Works"/>
    <s v="85"/>
    <s v="Water Resources"/>
    <s v="700"/>
    <s v="Customer Services"/>
    <s v="680.40.85.700-6000.09"/>
    <s v="Professional Services Uniform"/>
    <n v="-1000"/>
    <n v="-1000"/>
    <n v="-1700"/>
    <n v="-1700"/>
    <n v="0"/>
  </r>
  <r>
    <s v="680"/>
    <x v="36"/>
    <x v="3"/>
    <s v="OUTFLOWS"/>
    <s v="40"/>
    <s v="Public Works"/>
    <s v="85"/>
    <s v="Water Resources"/>
    <s v="700"/>
    <s v="Customer Services"/>
    <s v="680.40.85.700-6400.07"/>
    <s v="Repairs &amp; Maintenance Radio Communication"/>
    <n v="0"/>
    <n v="0"/>
    <n v="-500"/>
    <n v="-500"/>
    <n v="0"/>
  </r>
  <r>
    <s v="680"/>
    <x v="36"/>
    <x v="3"/>
    <s v="OUTFLOWS"/>
    <s v="40"/>
    <s v="Public Works"/>
    <s v="85"/>
    <s v="Water Resources"/>
    <s v="700"/>
    <s v="Customer Services"/>
    <s v="680.40.85.700-6200.02"/>
    <s v="Supplies Special Department"/>
    <n v="-6000"/>
    <n v="-5000"/>
    <n v="-7000"/>
    <n v="-7000"/>
    <n v="0"/>
  </r>
  <r>
    <s v="680"/>
    <x v="36"/>
    <x v="3"/>
    <s v="OUTFLOWS"/>
    <s v="40"/>
    <s v="Public Works"/>
    <s v="85"/>
    <s v="Water Resources"/>
    <s v="700"/>
    <s v="Customer Services"/>
    <s v="680.40.85.700-6200.05"/>
    <s v="Supplies Gasoline"/>
    <n v="-7000"/>
    <n v="-5000"/>
    <n v="-9000"/>
    <n v="-9000"/>
    <n v="0"/>
  </r>
  <r>
    <s v="680"/>
    <x v="36"/>
    <x v="3"/>
    <s v="OUTFLOWS"/>
    <s v="40"/>
    <s v="Public Works"/>
    <s v="85"/>
    <s v="Water Resources"/>
    <s v="700"/>
    <s v="Customer Services"/>
    <s v="680.40.85.700-6280.14"/>
    <s v="Supplies-Public Works Protective Clothing"/>
    <n v="-1000"/>
    <n v="-1000"/>
    <n v="-2500"/>
    <n v="-2500"/>
    <n v="0"/>
  </r>
  <r>
    <s v="680"/>
    <x v="36"/>
    <x v="3"/>
    <s v="OUTFLOWS"/>
    <s v="40"/>
    <s v="Public Works"/>
    <s v="85"/>
    <s v="Water Resources"/>
    <s v="700"/>
    <s v="Customer Services"/>
    <s v="680.40.85.700-6280.30"/>
    <s v="Supplies-Public Works Automated &amp; Hand Tools"/>
    <n v="-3000"/>
    <n v="-2000"/>
    <n v="-6000"/>
    <n v="-6000"/>
    <n v="0"/>
  </r>
  <r>
    <s v="680"/>
    <x v="36"/>
    <x v="3"/>
    <s v="OUTFLOWS"/>
    <s v="40"/>
    <s v="Public Works"/>
    <s v="85"/>
    <s v="Water Resources"/>
    <s v="700"/>
    <s v="Customer Services"/>
    <s v="680.40.85.700-6280.32"/>
    <s v="Supplies-Public Works Water Distribution System"/>
    <n v="-2000"/>
    <n v="-2000"/>
    <n v="-4000"/>
    <n v="-4000"/>
    <n v="0"/>
  </r>
  <r>
    <s v="680"/>
    <x v="36"/>
    <x v="3"/>
    <s v="OUTFLOWS"/>
    <s v="40"/>
    <s v="Public Works"/>
    <s v="85"/>
    <s v="Water Resources"/>
    <s v="700"/>
    <s v="Customer Services"/>
    <s v="680.40.85.700-6280.35"/>
    <s v="Supplies-Public Works Water Meters &amp; Boxes"/>
    <n v="-287000"/>
    <n v="-208000"/>
    <n v="-312639"/>
    <n v="-375000"/>
    <n v="-62361"/>
  </r>
  <r>
    <s v="680"/>
    <x v="36"/>
    <x v="3"/>
    <s v="OUTFLOWS"/>
    <s v="40"/>
    <s v="Public Works"/>
    <s v="85"/>
    <s v="Water Resources"/>
    <s v="700"/>
    <s v="Customer Services"/>
    <s v="680.40.85.700-6350.01"/>
    <s v="Maintenance Agreements &amp; Licenses License/Software Maintenance"/>
    <n v="0"/>
    <n v="0"/>
    <n v="-2000"/>
    <n v="-2000"/>
    <n v="0"/>
  </r>
  <r>
    <s v="680"/>
    <x v="36"/>
    <x v="3"/>
    <s v="OUTFLOWS"/>
    <s v="40"/>
    <s v="Public Works"/>
    <s v="85"/>
    <s v="Water Resources"/>
    <s v="700"/>
    <s v="Customer Services"/>
    <s v="680.40.85.700-6350.03"/>
    <s v="Maintenance Agreements &amp; Licenses Maintenance Agreements"/>
    <n v="-8000"/>
    <n v="0"/>
    <n v="-10000"/>
    <n v="-10000"/>
    <n v="0"/>
  </r>
  <r>
    <s v="680"/>
    <x v="36"/>
    <x v="3"/>
    <s v="OUTFLOWS"/>
    <s v="40"/>
    <s v="Public Works"/>
    <s v="85"/>
    <s v="Water Resources"/>
    <s v="700"/>
    <s v="Customer Services"/>
    <s v="680.40.85.700-6600.01"/>
    <s v="Administrative Expenses Meetings"/>
    <n v="0"/>
    <n v="0"/>
    <n v="-500"/>
    <n v="-500"/>
    <n v="0"/>
  </r>
  <r>
    <s v="680"/>
    <x v="36"/>
    <x v="3"/>
    <s v="OUTFLOWS"/>
    <s v="40"/>
    <s v="Public Works"/>
    <s v="85"/>
    <s v="Water Resources"/>
    <s v="700"/>
    <s v="Customer Services"/>
    <s v="680.40.85.700-6600.04"/>
    <s v="Administrative Expenses Training/Conferences"/>
    <n v="-5000"/>
    <n v="-2000"/>
    <n v="-5500"/>
    <n v="-5500"/>
    <n v="0"/>
  </r>
  <r>
    <s v="680"/>
    <x v="36"/>
    <x v="4"/>
    <s v="OUTFLOWS"/>
    <s v="40"/>
    <s v="Public Works"/>
    <s v="85"/>
    <s v="Water Resources"/>
    <s v="700"/>
    <s v="Customer Services"/>
    <s v="680.40.85.700-7000.03"/>
    <s v="Capital Outlay Equipment New"/>
    <n v="0"/>
    <n v="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000.01"/>
    <s v="Salaries Regular"/>
    <n v="0"/>
    <n v="-162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000.03"/>
    <s v="Salaries Overtime"/>
    <n v="0"/>
    <n v="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000.08"/>
    <s v="Salaries Longevity Pay"/>
    <n v="0"/>
    <n v="-2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0"/>
    <s v="Benefits PERS Pool Liability"/>
    <n v="0"/>
    <n v="-33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1"/>
    <s v="Benefits Retirement"/>
    <n v="0"/>
    <n v="-12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2"/>
    <s v="Benefits Health Insurance"/>
    <n v="0"/>
    <n v="-14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3"/>
    <s v="Benefits Dental Insurance"/>
    <n v="0"/>
    <n v="-1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4"/>
    <s v="Benefits Vision Insurance"/>
    <n v="0"/>
    <n v="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5"/>
    <s v="Benefits Life Insurance"/>
    <n v="0"/>
    <n v="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7"/>
    <s v="Benefits Long Term Disability"/>
    <n v="0"/>
    <n v="-1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08"/>
    <s v="Benefits Deferred Compensation"/>
    <n v="0"/>
    <n v="-1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11"/>
    <s v="Benefits Medicare"/>
    <n v="0"/>
    <n v="-2000"/>
    <n v="0"/>
    <n v="0"/>
    <n v="0"/>
  </r>
  <r>
    <s v="680"/>
    <x v="36"/>
    <x v="2"/>
    <s v="OUTFLOWS"/>
    <s v="45"/>
    <s v="Engineering"/>
    <s v="41"/>
    <s v="Capital Improvement"/>
    <s v="000"/>
    <s v="No Program"/>
    <s v="680.45.41.000-5100.15"/>
    <s v="Benefits Cell Phone Allowance"/>
    <n v="0"/>
    <n v="0"/>
    <n v="0"/>
    <n v="0"/>
    <n v="0"/>
  </r>
  <r>
    <s v="680"/>
    <x v="36"/>
    <x v="4"/>
    <s v="OUTFLOWS"/>
    <s v="40"/>
    <s v="Public Works"/>
    <s v="41"/>
    <s v="Capital Improvement"/>
    <s v="000"/>
    <s v="No Program"/>
    <s v="680.45.41.000-7000.99"/>
    <s v="Capital Outlay Equipment New"/>
    <n v="0"/>
    <n v="0"/>
    <n v="0"/>
    <n v="-500000"/>
    <n v="-500000"/>
  </r>
  <r>
    <s v="690"/>
    <x v="37"/>
    <x v="0"/>
    <s v="INFLOWS"/>
    <s v="40"/>
    <s v="Public Works"/>
    <s v="85"/>
    <s v="Water Resources"/>
    <s v="005"/>
    <s v="Debt Service"/>
    <s v="690.40.85.005-4700.07"/>
    <s v="Investment Earnings Trust Accounts"/>
    <n v="1000"/>
    <n v="0"/>
    <n v="0"/>
    <n v="0"/>
    <n v="0"/>
  </r>
  <r>
    <s v="690"/>
    <x v="37"/>
    <x v="0"/>
    <s v="INFLOWS"/>
    <s v="40"/>
    <s v="Public Works"/>
    <s v="85"/>
    <s v="Water Resources"/>
    <s v="015"/>
    <s v="Administration/Engineering"/>
    <s v="690.40.85.015-4500.25"/>
    <s v="Charges for Services-Public Works Connection Fee"/>
    <n v="0"/>
    <n v="0"/>
    <n v="0"/>
    <n v="0"/>
    <n v="0"/>
  </r>
  <r>
    <s v="690"/>
    <x v="37"/>
    <x v="0"/>
    <s v="INFLOWS"/>
    <s v="40"/>
    <s v="Public Works"/>
    <s v="85"/>
    <s v="Water Resources"/>
    <s v="015"/>
    <s v="Administration/Engineering"/>
    <s v="690.40.85.015-4500.26"/>
    <s v="Charges for Services-Public Works Connection Capital Imp(CI)Fee"/>
    <n v="0"/>
    <n v="0"/>
    <n v="0"/>
    <n v="0"/>
    <n v="0"/>
  </r>
  <r>
    <s v="690"/>
    <x v="37"/>
    <x v="0"/>
    <s v="INFLOWS"/>
    <s v="40"/>
    <s v="Public Works"/>
    <s v="85"/>
    <s v="Water Resources"/>
    <s v="015"/>
    <s v="Administration/Engineering"/>
    <s v="690.40.85.015-4500.27"/>
    <s v="Charges for Services-Public Works Meter Installation Fee"/>
    <n v="203000"/>
    <n v="288000"/>
    <n v="276162"/>
    <n v="276162"/>
    <n v="0"/>
  </r>
  <r>
    <s v="690"/>
    <x v="37"/>
    <x v="0"/>
    <s v="INFLOWS"/>
    <s v="40"/>
    <s v="Public Works"/>
    <s v="85"/>
    <s v="Water Resources"/>
    <s v="015"/>
    <s v="Administration/Engineering"/>
    <s v="690.40.85.015-4500.28"/>
    <s v="Charges for Services-Public Works Surface Water Fee"/>
    <n v="0"/>
    <n v="0"/>
    <n v="0"/>
    <n v="0"/>
    <n v="0"/>
  </r>
  <r>
    <s v="690"/>
    <x v="37"/>
    <x v="0"/>
    <s v="INFLOWS"/>
    <s v="40"/>
    <s v="Public Works"/>
    <s v="85"/>
    <s v="Water Resources"/>
    <s v="015"/>
    <s v="Administration/Engineering"/>
    <s v="690.40.85.015-4500.29"/>
    <s v="Charges for Services-Public Works Water Debt Service Fee"/>
    <n v="2684000"/>
    <n v="3813000"/>
    <n v="3669306"/>
    <n v="3669306"/>
    <n v="0"/>
  </r>
  <r>
    <s v="690"/>
    <x v="37"/>
    <x v="0"/>
    <s v="INFLOWS"/>
    <s v="40"/>
    <s v="Public Works"/>
    <s v="85"/>
    <s v="Water Resources"/>
    <s v="015"/>
    <s v="Administration/Engineering"/>
    <s v="690.40.85.015-4500.30"/>
    <s v="Charges for Services-Public Works Water Capital Fee"/>
    <n v="79000"/>
    <n v="123000"/>
    <n v="109894"/>
    <n v="109894"/>
    <n v="0"/>
  </r>
  <r>
    <s v="690"/>
    <x v="37"/>
    <x v="0"/>
    <s v="INFLOWS"/>
    <s v="40"/>
    <s v="Public Works"/>
    <s v="85"/>
    <s v="Water Resources"/>
    <s v="015"/>
    <s v="Administration/Engineering"/>
    <s v="690.40.85.015-4700.01"/>
    <s v="Investment Earnings Interest on Investments"/>
    <n v="242000"/>
    <n v="-99000"/>
    <n v="72740"/>
    <n v="72740"/>
    <n v="0"/>
  </r>
  <r>
    <s v="690"/>
    <x v="37"/>
    <x v="0"/>
    <s v="INFLOWS"/>
    <s v="40"/>
    <s v="Public Works"/>
    <s v="85"/>
    <s v="Water Resources"/>
    <s v="015"/>
    <s v="Administration/Engineering"/>
    <s v="690.40.85.015-4700.09"/>
    <s v="Investment Earnings 2003 Issue"/>
    <n v="0"/>
    <n v="0"/>
    <n v="0"/>
    <n v="0"/>
    <n v="0"/>
  </r>
  <r>
    <s v="690"/>
    <x v="37"/>
    <x v="0"/>
    <s v="INFLOWS"/>
    <s v="40"/>
    <s v="Public Works"/>
    <s v="85"/>
    <s v="Water Resources"/>
    <s v="015"/>
    <s v="Administration/Engineering"/>
    <s v="690.40.85.015-4700.19"/>
    <s v="Investment Earnings Market Value Change"/>
    <n v="0"/>
    <n v="0"/>
    <n v="0"/>
    <n v="0"/>
    <n v="0"/>
  </r>
  <r>
    <s v="690"/>
    <x v="37"/>
    <x v="0"/>
    <s v="INFLOWS"/>
    <s v="40"/>
    <s v="Public Works"/>
    <s v="85"/>
    <s v="Water Resources"/>
    <s v="015"/>
    <s v="Administration/Engineering"/>
    <s v="690.40.85.015-4700.21"/>
    <s v="Investment Earnings Unallocated Investment Expense"/>
    <n v="-8000"/>
    <n v="-2000"/>
    <n v="-7270"/>
    <n v="-7270"/>
    <n v="0"/>
  </r>
  <r>
    <s v="690"/>
    <x v="37"/>
    <x v="0"/>
    <s v="INFLOWS"/>
    <s v="40"/>
    <s v="Public Works"/>
    <s v="85"/>
    <s v="Water Resources"/>
    <s v="015"/>
    <s v="Administration/Engineering"/>
    <s v="690.40.85.015-4850.12"/>
    <s v="Other Revenue Miscellaneous Receipts"/>
    <n v="1000"/>
    <n v="0"/>
    <n v="0"/>
    <n v="0"/>
    <n v="0"/>
  </r>
  <r>
    <s v="690"/>
    <x v="37"/>
    <x v="4"/>
    <s v="OUTFLOWS"/>
    <s v="00"/>
    <s v="Non Departmental"/>
    <s v="00"/>
    <s v="Non Divisional"/>
    <s v="900"/>
    <s v="General"/>
    <s v="690.00.00.900-7000.03"/>
    <s v="Capital Outlay Equipment New"/>
    <n v="0"/>
    <n v="0"/>
    <n v="0"/>
    <n v="0"/>
    <n v="0"/>
  </r>
  <r>
    <s v="690"/>
    <x v="37"/>
    <x v="4"/>
    <s v="OUTFLOWS"/>
    <s v="00"/>
    <s v="Non Departmental"/>
    <s v="00"/>
    <s v="Non Divisional"/>
    <s v="900"/>
    <s v="General"/>
    <s v="690.00.00.900-8100.15"/>
    <s v="Capital Improvements-Water Surface Water System Replmt/Impr"/>
    <n v="0"/>
    <n v="0"/>
    <n v="0"/>
    <n v="0"/>
    <n v="0"/>
  </r>
  <r>
    <s v="690"/>
    <x v="37"/>
    <x v="4"/>
    <s v="OUTFLOWS"/>
    <s v="00"/>
    <s v="Non Departmental"/>
    <s v="00"/>
    <s v="Non Divisional"/>
    <s v="900"/>
    <s v="General"/>
    <s v="690.00.00.900-8100.20"/>
    <s v="Capital Improvements-Water Austin Water Main Improvement"/>
    <n v="0"/>
    <n v="0"/>
    <n v="0"/>
    <n v="0"/>
    <n v="0"/>
  </r>
  <r>
    <s v="690"/>
    <x v="37"/>
    <x v="4"/>
    <s v="OUTFLOWS"/>
    <s v="00"/>
    <s v="Non Departmental"/>
    <s v="00"/>
    <s v="Non Divisional"/>
    <s v="900"/>
    <s v="General"/>
    <s v="690.00.00.900-8100.21"/>
    <s v="Capital Improvements-Water London &amp; Austin Metering Fac"/>
    <n v="0"/>
    <n v="0"/>
    <n v="0"/>
    <n v="0"/>
    <n v="0"/>
  </r>
  <r>
    <s v="690"/>
    <x v="37"/>
    <x v="1"/>
    <s v="OUTFLOWS"/>
    <s v="00"/>
    <s v="Non Departmental"/>
    <s v="00"/>
    <s v="Non Divisional"/>
    <s v="900"/>
    <s v="General"/>
    <s v="690.00.00.900-9000.68"/>
    <s v="Other Transfers Water M&amp;O Fund"/>
    <n v="-788000"/>
    <n v="-788000"/>
    <n v="-787920"/>
    <n v="-787920"/>
    <n v="0"/>
  </r>
  <r>
    <s v="690"/>
    <x v="37"/>
    <x v="3"/>
    <s v="OUTFLOWS"/>
    <s v="40"/>
    <s v="Public Works"/>
    <s v="85"/>
    <s v="Water Resources"/>
    <s v="005"/>
    <s v="Debt Service"/>
    <s v="690.40.85.005-8900.22"/>
    <s v="Debt Service-Principal 2012 Issue"/>
    <n v="-788000"/>
    <n v="-870000"/>
    <n v="-870240"/>
    <n v="-870240"/>
    <n v="0"/>
  </r>
  <r>
    <s v="690"/>
    <x v="37"/>
    <x v="3"/>
    <s v="OUTFLOWS"/>
    <s v="40"/>
    <s v="Public Works"/>
    <s v="85"/>
    <s v="Water Resources"/>
    <s v="005"/>
    <s v="Debt Service"/>
    <s v="690.40.85.005-8910.09"/>
    <s v="Debt Service-Interest 2003 Issue"/>
    <n v="0"/>
    <n v="0"/>
    <n v="0"/>
    <n v="0"/>
    <n v="0"/>
  </r>
  <r>
    <s v="690"/>
    <x v="37"/>
    <x v="3"/>
    <s v="OUTFLOWS"/>
    <s v="40"/>
    <s v="Public Works"/>
    <s v="85"/>
    <s v="Water Resources"/>
    <s v="005"/>
    <s v="Debt Service"/>
    <s v="690.40.85.005-8910.22"/>
    <s v="Debt Service-Interest 2012 Issue"/>
    <n v="-787000"/>
    <n v="-749000"/>
    <n v="-743085"/>
    <n v="-743085"/>
    <n v="0"/>
  </r>
  <r>
    <s v="690"/>
    <x v="37"/>
    <x v="3"/>
    <s v="OUTFLOWS"/>
    <s v="40"/>
    <s v="Public Works"/>
    <s v="85"/>
    <s v="Water Resources"/>
    <s v="005"/>
    <s v="Debt Service"/>
    <s v="690.40.85.005-8920.01"/>
    <s v="Debt Service-Other Costs Admin/Audit Fees"/>
    <n v="-1000"/>
    <n v="0"/>
    <n v="-825"/>
    <n v="-825"/>
    <n v="0"/>
  </r>
  <r>
    <s v="690"/>
    <x v="37"/>
    <x v="3"/>
    <s v="OUTFLOWS"/>
    <s v="40"/>
    <s v="Public Works"/>
    <s v="85"/>
    <s v="Water Resources"/>
    <s v="015"/>
    <s v="Administration/Engineering"/>
    <s v="690.40.85.015-6000.01"/>
    <s v="Professional Services General"/>
    <n v="0"/>
    <n v="0"/>
    <n v="-497000"/>
    <n v="-497000"/>
    <n v="0"/>
  </r>
  <r>
    <s v="690"/>
    <x v="37"/>
    <x v="3"/>
    <s v="OUTFLOWS"/>
    <s v="40"/>
    <s v="Public Works"/>
    <s v="85"/>
    <s v="Water Resources"/>
    <s v="015"/>
    <s v="Administration/Engineering"/>
    <s v="690.40.85.015-6280.35"/>
    <s v="Supplies-Public Works Water Meters &amp; Boxes"/>
    <n v="0"/>
    <n v="0"/>
    <n v="0"/>
    <n v="0"/>
    <n v="0"/>
  </r>
  <r>
    <s v="690"/>
    <x v="37"/>
    <x v="3"/>
    <s v="OUTFLOWS"/>
    <s v="40"/>
    <s v="Public Works"/>
    <s v="85"/>
    <s v="Water Resources"/>
    <s v="015"/>
    <s v="Administration/Engineering"/>
    <s v="690.40.85.015-6600.25"/>
    <s v="Administrative Expenses Support Services-Indirect Labor"/>
    <n v="-59000"/>
    <n v="-59000"/>
    <n v="-59180"/>
    <n v="-59180"/>
    <n v="0"/>
  </r>
  <r>
    <s v="690"/>
    <x v="37"/>
    <x v="3"/>
    <s v="OUTFLOWS"/>
    <s v="40"/>
    <s v="Public Works"/>
    <s v="85"/>
    <s v="Water Resources"/>
    <s v="015"/>
    <s v="Administration/Engineering"/>
    <s v="690.40.85.015-6600.36"/>
    <s v="Administrative Expenses IT Fund Contribution"/>
    <n v="0"/>
    <n v="0"/>
    <n v="0"/>
    <n v="0"/>
    <n v="0"/>
  </r>
  <r>
    <s v="690"/>
    <x v="37"/>
    <x v="3"/>
    <s v="OUTFLOWS"/>
    <s v="40"/>
    <s v="Public Works"/>
    <s v="85"/>
    <s v="Water Resources"/>
    <s v="700"/>
    <s v="Customer Services"/>
    <s v="690.40.85.700-6280.35"/>
    <s v="Supplies-Public Works Water Meters &amp; Boxes"/>
    <n v="-149000"/>
    <n v="-196000"/>
    <n v="-350000"/>
    <n v="-350000"/>
    <n v="0"/>
  </r>
  <r>
    <s v="700"/>
    <x v="38"/>
    <x v="0"/>
    <s v="INFLOWS"/>
    <s v="40"/>
    <s v="Public Works"/>
    <s v="85"/>
    <s v="Water Resources"/>
    <s v="015"/>
    <s v="Administration/Engineering"/>
    <s v="700.40.85.015-4500.31"/>
    <s v="Charges for Services-Public Works Water PFIP Zone 12"/>
    <n v="2183000"/>
    <n v="3383000"/>
    <n v="2007235"/>
    <n v="2007235"/>
    <n v="0"/>
  </r>
  <r>
    <s v="700"/>
    <x v="38"/>
    <x v="0"/>
    <s v="INFLOWS"/>
    <s v="40"/>
    <s v="Public Works"/>
    <s v="85"/>
    <s v="Water Resources"/>
    <s v="015"/>
    <s v="Administration/Engineering"/>
    <s v="700.40.85.015-4700.01"/>
    <s v="Investment Earnings Interest on Investments"/>
    <n v="207000"/>
    <n v="-85000"/>
    <n v="62170"/>
    <n v="62170"/>
    <n v="0"/>
  </r>
  <r>
    <s v="700"/>
    <x v="38"/>
    <x v="0"/>
    <s v="INFLOWS"/>
    <s v="40"/>
    <s v="Public Works"/>
    <s v="85"/>
    <s v="Water Resources"/>
    <s v="015"/>
    <s v="Administration/Engineering"/>
    <s v="700.40.85.015-4700.19"/>
    <s v="Investment Earnings Market Value Change"/>
    <n v="0"/>
    <n v="0"/>
    <n v="0"/>
    <n v="0"/>
    <n v="0"/>
  </r>
  <r>
    <s v="700"/>
    <x v="38"/>
    <x v="0"/>
    <s v="INFLOWS"/>
    <s v="40"/>
    <s v="Public Works"/>
    <s v="85"/>
    <s v="Water Resources"/>
    <s v="015"/>
    <s v="Administration/Engineering"/>
    <s v="700.40.85.015-4700.21"/>
    <s v="Investment Earnings Unallocated Investment Expense"/>
    <n v="-7000"/>
    <n v="-2000"/>
    <n v="-6220"/>
    <n v="-6220"/>
    <n v="0"/>
  </r>
  <r>
    <s v="700"/>
    <x v="38"/>
    <x v="0"/>
    <s v="INFLOWS"/>
    <s v="40"/>
    <s v="Public Works"/>
    <s v="85"/>
    <s v="Water Resources"/>
    <s v="015"/>
    <s v="Administration/Engineering"/>
    <s v="700.40.85.015-4700.23"/>
    <s v="Investment Earnings Zone 12/Well #27"/>
    <n v="0"/>
    <n v="0"/>
    <n v="0"/>
    <n v="0"/>
    <n v="0"/>
  </r>
  <r>
    <s v="700"/>
    <x v="38"/>
    <x v="3"/>
    <s v="OUTFLOWS"/>
    <s v="00"/>
    <s v="Non Departmental"/>
    <s v="00"/>
    <s v="Non Divisional"/>
    <s v="900"/>
    <s v="General"/>
    <s v="700.00.00.900-6650.01"/>
    <s v="PFIP Credit Reimbursement PFIP Credit Reimbursement"/>
    <n v="0"/>
    <n v="18000"/>
    <n v="0"/>
    <n v="0"/>
    <n v="0"/>
  </r>
  <r>
    <s v="700"/>
    <x v="38"/>
    <x v="4"/>
    <s v="OUTFLOWS"/>
    <s v="00"/>
    <s v="Non Departmental"/>
    <s v="00"/>
    <s v="Non Divisional"/>
    <s v="900"/>
    <s v="General"/>
    <s v="700.00.00.900-8100.12"/>
    <s v="Capital Improvements-Water Zone 12"/>
    <n v="-96000"/>
    <n v="-147000"/>
    <n v="-1500000"/>
    <n v="-1500000"/>
    <n v="0"/>
  </r>
  <r>
    <s v="700"/>
    <x v="38"/>
    <x v="4"/>
    <s v="OUTFLOWS"/>
    <s v="00"/>
    <s v="Non Departmental"/>
    <s v="00"/>
    <s v="Non Divisional"/>
    <s v="900"/>
    <s v="General"/>
    <s v="700.00.00.900-8100.17"/>
    <s v="Capital Improvements-Water Other Misc Improvements"/>
    <n v="0"/>
    <n v="0"/>
    <n v="0"/>
    <n v="0"/>
    <n v="0"/>
  </r>
  <r>
    <s v="700"/>
    <x v="38"/>
    <x v="3"/>
    <s v="OUTFLOWS"/>
    <s v="05"/>
    <s v="Finance"/>
    <s v="00"/>
    <s v="Non Divisional"/>
    <s v="150"/>
    <s v="Fiscal Management"/>
    <s v="700.05.00.150-6000.01"/>
    <s v="Professional Services General"/>
    <n v="-4000"/>
    <n v="-3000"/>
    <n v="0"/>
    <n v="-3200"/>
    <n v="-3200"/>
  </r>
  <r>
    <s v="700"/>
    <x v="38"/>
    <x v="3"/>
    <s v="OUTFLOWS"/>
    <s v="40"/>
    <s v="Public Works"/>
    <s v="85"/>
    <s v="Water Resources"/>
    <s v="005"/>
    <s v="Debt Service"/>
    <s v="700.40.85.005-8910.21"/>
    <s v="Debt Service-Interest PFIP Loan Transportation"/>
    <n v="0"/>
    <n v="0"/>
    <n v="-22910"/>
    <n v="-22910"/>
    <n v="0"/>
  </r>
  <r>
    <s v="700"/>
    <x v="38"/>
    <x v="3"/>
    <s v="OUTFLOWS"/>
    <s v="40"/>
    <s v="Public Works"/>
    <s v="85"/>
    <s v="Water Resources"/>
    <s v="015"/>
    <s v="Administration/Engineering"/>
    <s v="700.40.85.015-6000.01"/>
    <s v="Professional Services General"/>
    <n v="-19000"/>
    <n v="-5000"/>
    <n v="-90838"/>
    <n v="-90838"/>
    <n v="0"/>
  </r>
  <r>
    <s v="700"/>
    <x v="38"/>
    <x v="3"/>
    <s v="OUTFLOWS"/>
    <s v="40"/>
    <s v="Public Works"/>
    <s v="85"/>
    <s v="Water Resources"/>
    <s v="015"/>
    <s v="Administration/Engineering"/>
    <s v="700.40.85.015-6600.25"/>
    <s v="Administrative Expenses Support Services-Indirect Labor"/>
    <n v="-64000"/>
    <n v="-64000"/>
    <n v="-63790"/>
    <n v="-63790"/>
    <n v="0"/>
  </r>
  <r>
    <s v="700"/>
    <x v="38"/>
    <x v="3"/>
    <s v="OUTFLOWS"/>
    <s v="40"/>
    <s v="Public Works"/>
    <s v="85"/>
    <s v="Water Resources"/>
    <s v="015"/>
    <s v="Administration/Engineering"/>
    <s v="700.40.85.015-6600.26"/>
    <s v="Administrative Expenses Support Services-IT"/>
    <n v="-1000"/>
    <n v="-1000"/>
    <n v="-1200"/>
    <n v="-1200"/>
    <n v="0"/>
  </r>
  <r>
    <s v="700"/>
    <x v="38"/>
    <x v="3"/>
    <s v="OUTFLOWS"/>
    <s v="40"/>
    <s v="Public Works"/>
    <s v="85"/>
    <s v="Water Resources"/>
    <s v="015"/>
    <s v="Administration/Engineering"/>
    <s v="700.40.85.015-6600.36"/>
    <s v="Administrative Expenses IT Fund Contribution"/>
    <n v="-3000"/>
    <n v="-3000"/>
    <n v="-2520"/>
    <n v="-6000"/>
    <n v="-3480"/>
  </r>
  <r>
    <s v="700"/>
    <x v="38"/>
    <x v="3"/>
    <s v="OUTFLOWS"/>
    <s v="40"/>
    <s v="Public Works"/>
    <s v="85"/>
    <s v="Water Resources"/>
    <s v="015"/>
    <s v="Administration/Engineering"/>
    <s v="700.40.85.015-8910.21"/>
    <s v="Debt Service-Interest PFIP Loan Transportation"/>
    <n v="-23000"/>
    <n v="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000.01"/>
    <s v="Salaries Regular"/>
    <n v="0"/>
    <n v="-4100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000.03"/>
    <s v="Salaries Overtime"/>
    <n v="0"/>
    <n v="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0"/>
    <s v="Benefits PERS Pool Liability"/>
    <n v="0"/>
    <n v="-800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1"/>
    <s v="Benefits Retirement"/>
    <n v="0"/>
    <n v="-200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2"/>
    <s v="Benefits Health Insurance"/>
    <n v="0"/>
    <n v="-500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3"/>
    <s v="Benefits Dental Insurance"/>
    <n v="0"/>
    <n v="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4"/>
    <s v="Benefits Vision Insurance"/>
    <n v="0"/>
    <n v="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5"/>
    <s v="Benefits Life Insurance"/>
    <n v="0"/>
    <n v="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7"/>
    <s v="Benefits Long Term Disability"/>
    <n v="0"/>
    <n v="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08"/>
    <s v="Benefits Deferred Compensation"/>
    <n v="0"/>
    <n v="-200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11"/>
    <s v="Benefits Medicare"/>
    <n v="0"/>
    <n v="-1000"/>
    <n v="0"/>
    <n v="0"/>
    <n v="0"/>
  </r>
  <r>
    <s v="800"/>
    <x v="39"/>
    <x v="2"/>
    <s v="OUTFLOWS"/>
    <s v="01"/>
    <s v="City Clerk"/>
    <s v="00"/>
    <s v="Non Divisional"/>
    <s v="100"/>
    <s v="City Clerk"/>
    <s v="800.01.00.100-5100.15"/>
    <s v="Benefits Cell Phone Allowance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000.01"/>
    <s v="Salaries Regular"/>
    <n v="0"/>
    <n v="-900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0"/>
    <s v="Benefits PERS Pool Liability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1"/>
    <s v="Benefits Retirement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2"/>
    <s v="Benefits Health Insurance"/>
    <n v="0"/>
    <n v="-500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3"/>
    <s v="Benefits Dental Insurance"/>
    <n v="0"/>
    <n v="-100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4"/>
    <s v="Benefits Vision Insurance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5"/>
    <s v="Benefits Life Insurance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7"/>
    <s v="Benefits Long Term Disability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08"/>
    <s v="Benefits Deferred Compensation"/>
    <n v="0"/>
    <n v="0"/>
    <n v="0"/>
    <n v="0"/>
    <n v="0"/>
  </r>
  <r>
    <s v="800"/>
    <x v="39"/>
    <x v="2"/>
    <s v="OUTFLOWS"/>
    <s v="01"/>
    <s v="City Clerk"/>
    <s v="00"/>
    <s v="Non Divisional"/>
    <s v="120"/>
    <s v="City Council"/>
    <s v="800.01.00.120-5100.11"/>
    <s v="Benefits Medicare"/>
    <n v="0"/>
    <n v="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000.01"/>
    <s v="Salaries Regular"/>
    <n v="0"/>
    <n v="-3000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0"/>
    <s v="Benefits PERS Pool Liability"/>
    <n v="0"/>
    <n v="-600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1"/>
    <s v="Benefits Retirement"/>
    <n v="0"/>
    <n v="-100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2"/>
    <s v="Benefits Health Insurance"/>
    <n v="0"/>
    <n v="-300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3"/>
    <s v="Benefits Dental Insurance"/>
    <n v="0"/>
    <n v="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4"/>
    <s v="Benefits Vision Insurance"/>
    <n v="0"/>
    <n v="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5"/>
    <s v="Benefits Life Insurance"/>
    <n v="0"/>
    <n v="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7"/>
    <s v="Benefits Long Term Disability"/>
    <n v="0"/>
    <n v="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08"/>
    <s v="Benefits Deferred Compensation"/>
    <n v="0"/>
    <n v="-1000"/>
    <n v="0"/>
    <n v="0"/>
    <n v="0"/>
  </r>
  <r>
    <s v="800"/>
    <x v="39"/>
    <x v="2"/>
    <s v="OUTFLOWS"/>
    <s v="02"/>
    <s v="City Attorney"/>
    <s v="00"/>
    <s v="Non Divisional"/>
    <s v="000"/>
    <s v="No Program"/>
    <s v="800.02.00.000-5100.11"/>
    <s v="Benefits Medicare"/>
    <n v="0"/>
    <n v="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000.01"/>
    <s v="Salaries Regular"/>
    <n v="0"/>
    <n v="-109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000.06"/>
    <s v="Salaries Out of Class"/>
    <n v="0"/>
    <n v="-2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000.07"/>
    <s v="Salaries Admin Leave Pay"/>
    <n v="0"/>
    <n v="-9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000.08"/>
    <s v="Salaries Longevity Pay"/>
    <n v="0"/>
    <n v="-4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0"/>
    <s v="Benefits PERS Pool Liability"/>
    <n v="0"/>
    <n v="-20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1"/>
    <s v="Benefits Retirement"/>
    <n v="0"/>
    <n v="-6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2"/>
    <s v="Benefits Health Insurance"/>
    <n v="0"/>
    <n v="-13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3"/>
    <s v="Benefits Dental Insurance"/>
    <n v="0"/>
    <n v="-1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4"/>
    <s v="Benefits Vision Insurance"/>
    <n v="0"/>
    <n v="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5"/>
    <s v="Benefits Life Insurance"/>
    <n v="0"/>
    <n v="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7"/>
    <s v="Benefits Long Term Disability"/>
    <n v="0"/>
    <n v="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08"/>
    <s v="Benefits Deferred Compensation"/>
    <n v="0"/>
    <n v="-2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11"/>
    <s v="Benefits Medicare"/>
    <n v="0"/>
    <n v="-2000"/>
    <n v="0"/>
    <n v="0"/>
    <n v="0"/>
  </r>
  <r>
    <s v="800"/>
    <x v="39"/>
    <x v="2"/>
    <s v="OUTFLOWS"/>
    <s v="03"/>
    <s v="City Manager"/>
    <s v="00"/>
    <s v="Non Divisional"/>
    <s v="000"/>
    <s v="No Program"/>
    <s v="800.03.00.000-5100.15"/>
    <s v="Benefits Cell Phone Allowance"/>
    <n v="0"/>
    <n v="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000.01"/>
    <s v="Salaries Regular"/>
    <n v="0"/>
    <n v="-96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0"/>
    <s v="Benefits PERS Pool Liability"/>
    <n v="0"/>
    <n v="-20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1"/>
    <s v="Benefits Retirement"/>
    <n v="0"/>
    <n v="-7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2"/>
    <s v="Benefits Health Insurance"/>
    <n v="0"/>
    <n v="-8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3"/>
    <s v="Benefits Dental Insurance"/>
    <n v="0"/>
    <n v="-1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4"/>
    <s v="Benefits Vision Insurance"/>
    <n v="0"/>
    <n v="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5"/>
    <s v="Benefits Life Insurance"/>
    <n v="0"/>
    <n v="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7"/>
    <s v="Benefits Long Term Disability"/>
    <n v="0"/>
    <n v="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08"/>
    <s v="Benefits Deferred Compensation"/>
    <n v="0"/>
    <n v="-2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11"/>
    <s v="Benefits Medicare"/>
    <n v="0"/>
    <n v="-1000"/>
    <n v="0"/>
    <n v="0"/>
    <n v="0"/>
  </r>
  <r>
    <s v="800"/>
    <x v="39"/>
    <x v="2"/>
    <s v="OUTFLOWS"/>
    <s v="04"/>
    <s v="Human Resources"/>
    <s v="00"/>
    <s v="Non Divisional"/>
    <s v="130"/>
    <s v="Human Resources"/>
    <s v="800.04.00.130-5100.15"/>
    <s v="Benefits Cell Phone Allowance"/>
    <n v="0"/>
    <n v="0"/>
    <n v="0"/>
    <n v="0"/>
    <n v="0"/>
  </r>
  <r>
    <s v="800"/>
    <x v="39"/>
    <x v="3"/>
    <s v="OUTFLOWS"/>
    <s v="04"/>
    <s v="Human Resources"/>
    <s v="00"/>
    <s v="Non Divisional"/>
    <s v="130"/>
    <s v="Human Resources"/>
    <s v="800.04.00.130-6300.01"/>
    <s v="Dues &amp; Subscriptions Memberships"/>
    <n v="0"/>
    <n v="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000.01"/>
    <s v="Salaries Regular"/>
    <n v="0"/>
    <n v="-6200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0"/>
    <s v="Benefits PERS Pool Liability"/>
    <n v="0"/>
    <n v="-1200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1"/>
    <s v="Benefits Retirement"/>
    <n v="0"/>
    <n v="-400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2"/>
    <s v="Benefits Health Insurance"/>
    <n v="0"/>
    <n v="-400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3"/>
    <s v="Benefits Dental Insurance"/>
    <n v="0"/>
    <n v="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4"/>
    <s v="Benefits Vision Insurance"/>
    <n v="0"/>
    <n v="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5"/>
    <s v="Benefits Life Insurance"/>
    <n v="0"/>
    <n v="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7"/>
    <s v="Benefits Long Term Disability"/>
    <n v="0"/>
    <n v="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08"/>
    <s v="Benefits Deferred Compensation"/>
    <n v="0"/>
    <n v="-3000"/>
    <n v="0"/>
    <n v="0"/>
    <n v="0"/>
  </r>
  <r>
    <s v="800"/>
    <x v="39"/>
    <x v="2"/>
    <s v="OUTFLOWS"/>
    <s v="04"/>
    <s v="Human Resources"/>
    <s v="00"/>
    <s v="Non Divisional"/>
    <s v="140"/>
    <s v="Risk Management"/>
    <s v="800.04.00.140-5100.11"/>
    <s v="Benefits Medicare"/>
    <n v="0"/>
    <n v="-1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000.01"/>
    <s v="Salaries Regular"/>
    <n v="0"/>
    <n v="-143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000.03"/>
    <s v="Salaries Overtime"/>
    <n v="0"/>
    <n v="-3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000.07"/>
    <s v="Salaries Admin Leave Pay"/>
    <n v="0"/>
    <n v="-2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0"/>
    <s v="Benefits PERS Pool Liability"/>
    <n v="0"/>
    <n v="-28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1"/>
    <s v="Benefits Retirement"/>
    <n v="0"/>
    <n v="-13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2"/>
    <s v="Benefits Health Insurance"/>
    <n v="0"/>
    <n v="-20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3"/>
    <s v="Benefits Dental Insurance"/>
    <n v="0"/>
    <n v="-2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4"/>
    <s v="Benefits Vision Insurance"/>
    <n v="0"/>
    <n v="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5"/>
    <s v="Benefits Life Insurance"/>
    <n v="0"/>
    <n v="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7"/>
    <s v="Benefits Long Term Disability"/>
    <n v="0"/>
    <n v="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08"/>
    <s v="Benefits Deferred Compensation"/>
    <n v="0"/>
    <n v="-2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11"/>
    <s v="Benefits Medicare"/>
    <n v="0"/>
    <n v="-2000"/>
    <n v="0"/>
    <n v="0"/>
    <n v="0"/>
  </r>
  <r>
    <s v="800"/>
    <x v="39"/>
    <x v="2"/>
    <s v="OUTFLOWS"/>
    <s v="05"/>
    <s v="Finance"/>
    <s v="00"/>
    <s v="Non Divisional"/>
    <s v="150"/>
    <s v="Fiscal Management"/>
    <s v="800.05.00.150-5100.15"/>
    <s v="Benefits Cell Phone Allowance"/>
    <n v="0"/>
    <n v="0"/>
    <n v="0"/>
    <n v="0"/>
    <n v="0"/>
  </r>
  <r>
    <s v="800"/>
    <x v="39"/>
    <x v="3"/>
    <s v="OUTFLOWS"/>
    <s v="05"/>
    <s v="Finance"/>
    <s v="00"/>
    <s v="Non Divisional"/>
    <s v="150"/>
    <s v="Fiscal Management"/>
    <s v="800.05.00.150-6350.01"/>
    <s v="Maintenance Agreements &amp; Licenses License/Software Maintenance"/>
    <n v="0"/>
    <n v="-1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000.01"/>
    <s v="Salaries Regular"/>
    <n v="0"/>
    <n v="-211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000.02"/>
    <s v="Salaries Part Time"/>
    <n v="0"/>
    <n v="-9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000.03"/>
    <s v="Salaries Overtime"/>
    <n v="0"/>
    <n v="-1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0"/>
    <s v="Benefits PERS Pool Liability"/>
    <n v="0"/>
    <n v="-43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1"/>
    <s v="Benefits Retirement"/>
    <n v="0"/>
    <n v="-24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2"/>
    <s v="Benefits Health Insurance"/>
    <n v="0"/>
    <n v="-49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3"/>
    <s v="Benefits Dental Insurance"/>
    <n v="0"/>
    <n v="-4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4"/>
    <s v="Benefits Vision Insurance"/>
    <n v="0"/>
    <n v="-1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5"/>
    <s v="Benefits Life Insurance"/>
    <n v="0"/>
    <n v="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7"/>
    <s v="Benefits Long Term Disability"/>
    <n v="0"/>
    <n v="-1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08"/>
    <s v="Benefits Deferred Compensation"/>
    <n v="0"/>
    <n v="-4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11"/>
    <s v="Benefits Medicare"/>
    <n v="0"/>
    <n v="-3000"/>
    <n v="0"/>
    <n v="0"/>
    <n v="0"/>
  </r>
  <r>
    <s v="800"/>
    <x v="39"/>
    <x v="2"/>
    <s v="OUTFLOWS"/>
    <s v="05"/>
    <s v="Finance"/>
    <s v="00"/>
    <s v="Non Divisional"/>
    <s v="160"/>
    <s v="Revenue Management"/>
    <s v="800.05.00.160-5100.15"/>
    <s v="Benefits Cell Phone Allowance"/>
    <n v="0"/>
    <n v="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000.01"/>
    <s v="Salaries Regular"/>
    <n v="0"/>
    <n v="-170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000.03"/>
    <s v="Salaries Overtime"/>
    <n v="0"/>
    <n v="-4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000.08"/>
    <s v="Salaries Longevity Pay"/>
    <n v="0"/>
    <n v="-6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000.11"/>
    <s v="Salaries Worker's Comp"/>
    <n v="0"/>
    <n v="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0"/>
    <s v="Benefits PERS Pool Liability"/>
    <n v="0"/>
    <n v="-36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1"/>
    <s v="Benefits Retirement"/>
    <n v="0"/>
    <n v="-14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2"/>
    <s v="Benefits Health Insurance"/>
    <n v="0"/>
    <n v="-23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3"/>
    <s v="Benefits Dental Insurance"/>
    <n v="0"/>
    <n v="-2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4"/>
    <s v="Benefits Vision Insurance"/>
    <n v="0"/>
    <n v="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5"/>
    <s v="Benefits Life Insurance"/>
    <n v="0"/>
    <n v="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7"/>
    <s v="Benefits Long Term Disability"/>
    <n v="0"/>
    <n v="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08"/>
    <s v="Benefits Deferred Compensation"/>
    <n v="0"/>
    <n v="-4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11"/>
    <s v="Benefits Medicare"/>
    <n v="0"/>
    <n v="-3000"/>
    <n v="0"/>
    <n v="0"/>
    <n v="0"/>
  </r>
  <r>
    <s v="800"/>
    <x v="39"/>
    <x v="2"/>
    <s v="OUTFLOWS"/>
    <s v="07"/>
    <s v="Information Technology"/>
    <s v="00"/>
    <s v="Non Divisional"/>
    <s v="170"/>
    <s v="Information Technology"/>
    <s v="800.07.00.170-5100.15"/>
    <s v="Benefits Cell Phone Allowance"/>
    <n v="0"/>
    <n v="-2000"/>
    <n v="0"/>
    <n v="0"/>
    <n v="0"/>
  </r>
  <r>
    <s v="800"/>
    <x v="39"/>
    <x v="3"/>
    <s v="OUTFLOWS"/>
    <s v="07"/>
    <s v="Information Technology"/>
    <s v="00"/>
    <s v="Non Divisional"/>
    <s v="170"/>
    <s v="Information Technology"/>
    <s v="800.07.00.170-6200.09"/>
    <s v="Supplies Data Processing"/>
    <n v="0"/>
    <n v="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000.01"/>
    <s v="Salaries Regular"/>
    <n v="0"/>
    <n v="-3600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0"/>
    <s v="Benefits PERS Pool Liability"/>
    <n v="0"/>
    <n v="-600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1"/>
    <s v="Benefits Retirement"/>
    <n v="0"/>
    <n v="-300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2"/>
    <s v="Benefits Health Insurance"/>
    <n v="0"/>
    <n v="-200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3"/>
    <s v="Benefits Dental Insurance"/>
    <n v="0"/>
    <n v="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4"/>
    <s v="Benefits Vision Insurance"/>
    <n v="0"/>
    <n v="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5"/>
    <s v="Benefits Life Insurance"/>
    <n v="0"/>
    <n v="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7"/>
    <s v="Benefits Long Term Disability"/>
    <n v="0"/>
    <n v="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08"/>
    <s v="Benefits Deferred Compensation"/>
    <n v="0"/>
    <n v="-1000"/>
    <n v="0"/>
    <n v="0"/>
    <n v="0"/>
  </r>
  <r>
    <s v="800"/>
    <x v="39"/>
    <x v="2"/>
    <s v="OUTFLOWS"/>
    <s v="07"/>
    <s v="Information Technology"/>
    <s v="00"/>
    <s v="Non Divisional"/>
    <s v="180"/>
    <s v="GIS"/>
    <s v="800.07.00.180-5100.11"/>
    <s v="Benefits Medicare"/>
    <n v="0"/>
    <n v="-1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000.01"/>
    <s v="Salaries Regular"/>
    <n v="0"/>
    <n v="-73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000.03"/>
    <s v="Salaries Overtime"/>
    <n v="0"/>
    <n v="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000.07"/>
    <s v="Salaries Admin Leave Pay"/>
    <n v="0"/>
    <n v="-7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0"/>
    <s v="Benefits PERS Pool Liability"/>
    <n v="0"/>
    <n v="-15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1"/>
    <s v="Benefits Retirement"/>
    <n v="0"/>
    <n v="-5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2"/>
    <s v="Benefits Health Insurance"/>
    <n v="0"/>
    <n v="-8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3"/>
    <s v="Benefits Dental Insurance"/>
    <n v="0"/>
    <n v="-1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4"/>
    <s v="Benefits Vision Insurance"/>
    <n v="0"/>
    <n v="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5"/>
    <s v="Benefits Life Insurance"/>
    <n v="0"/>
    <n v="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7"/>
    <s v="Benefits Long Term Disability"/>
    <n v="0"/>
    <n v="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08"/>
    <s v="Benefits Deferred Compensation"/>
    <n v="0"/>
    <n v="-3000"/>
    <n v="0"/>
    <n v="0"/>
    <n v="0"/>
  </r>
  <r>
    <s v="800"/>
    <x v="39"/>
    <x v="2"/>
    <s v="OUTFLOWS"/>
    <s v="40"/>
    <s v="Public Works"/>
    <s v="50"/>
    <s v="Administration"/>
    <s v="001"/>
    <s v="Administration"/>
    <s v="800.40.50.001-5100.11"/>
    <s v="Benefits Medicare"/>
    <n v="0"/>
    <n v="-1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000.01"/>
    <s v="Salaries Regular"/>
    <n v="0"/>
    <n v="-50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000.03"/>
    <s v="Salaries Overtime"/>
    <n v="0"/>
    <n v="-3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000.06"/>
    <s v="Salaries Out of Class"/>
    <n v="0"/>
    <n v="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000.08"/>
    <s v="Salaries Longevity Pay"/>
    <n v="0"/>
    <n v="-2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0"/>
    <s v="Benefits PERS Pool Liability"/>
    <n v="0"/>
    <n v="-11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1"/>
    <s v="Benefits Retirement"/>
    <n v="0"/>
    <n v="-5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2"/>
    <s v="Benefits Health Insurance"/>
    <n v="0"/>
    <n v="-13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3"/>
    <s v="Benefits Dental Insurance"/>
    <n v="0"/>
    <n v="-1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4"/>
    <s v="Benefits Vision Insurance"/>
    <n v="0"/>
    <n v="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5"/>
    <s v="Benefits Life Insurance"/>
    <n v="0"/>
    <n v="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7"/>
    <s v="Benefits Long Term Disability"/>
    <n v="0"/>
    <n v="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08"/>
    <s v="Benefits Deferred Compensation"/>
    <n v="0"/>
    <n v="-3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10"/>
    <s v="Benefits Uniform Allowance"/>
    <n v="0"/>
    <n v="-1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11"/>
    <s v="Benefits Medicare"/>
    <n v="0"/>
    <n v="-1000"/>
    <n v="0"/>
    <n v="0"/>
    <n v="0"/>
  </r>
  <r>
    <s v="800"/>
    <x v="39"/>
    <x v="2"/>
    <s v="OUTFLOWS"/>
    <s v="40"/>
    <s v="Public Works"/>
    <s v="55"/>
    <s v="Maintenance"/>
    <s v="500"/>
    <s v="Facilities"/>
    <s v="800.40.55.500-5100.15"/>
    <s v="Benefits Cell Phone Allowance"/>
    <n v="0"/>
    <n v="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000.01"/>
    <s v="Salaries Regular"/>
    <n v="0"/>
    <n v="-84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000.03"/>
    <s v="Salaries Overtime"/>
    <n v="0"/>
    <n v="-2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000.06"/>
    <s v="Salaries Out of Class"/>
    <n v="0"/>
    <n v="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0"/>
    <s v="Benefits PERS Pool Liability"/>
    <n v="0"/>
    <n v="-17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1"/>
    <s v="Benefits Retirement"/>
    <n v="0"/>
    <n v="-9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2"/>
    <s v="Benefits Health Insurance"/>
    <n v="0"/>
    <n v="-15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3"/>
    <s v="Benefits Dental Insurance"/>
    <n v="0"/>
    <n v="-2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4"/>
    <s v="Benefits Vision Insurance"/>
    <n v="0"/>
    <n v="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5"/>
    <s v="Benefits Life Insurance"/>
    <n v="0"/>
    <n v="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7"/>
    <s v="Benefits Long Term Disability"/>
    <n v="0"/>
    <n v="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08"/>
    <s v="Benefits Deferred Compensation"/>
    <n v="0"/>
    <n v="-6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10"/>
    <s v="Benefits Uniform Allowance"/>
    <n v="0"/>
    <n v="-1000"/>
    <n v="0"/>
    <n v="0"/>
    <n v="0"/>
  </r>
  <r>
    <s v="800"/>
    <x v="39"/>
    <x v="2"/>
    <s v="OUTFLOWS"/>
    <s v="40"/>
    <s v="Public Works"/>
    <s v="55"/>
    <s v="Maintenance"/>
    <s v="510"/>
    <s v="Custodial"/>
    <s v="800.40.55.510-5100.11"/>
    <s v="Benefits Medicare"/>
    <n v="0"/>
    <n v="-1000"/>
    <n v="0"/>
    <n v="0"/>
    <n v="0"/>
  </r>
  <r>
    <s v="810"/>
    <x v="40"/>
    <x v="2"/>
    <s v="OUTFLOWS"/>
    <s v="45"/>
    <s v="Engineering"/>
    <s v="40"/>
    <s v="Development"/>
    <s v="000"/>
    <s v="No Program"/>
    <s v="810.45.40.000-5000.01"/>
    <s v="Salaries Regular"/>
    <n v="0"/>
    <n v="0"/>
    <n v="-155076"/>
    <n v="-25000"/>
    <n v="130076"/>
  </r>
  <r>
    <s v="810"/>
    <x v="40"/>
    <x v="2"/>
    <s v="OUTFLOWS"/>
    <s v="45"/>
    <s v="Engineering"/>
    <s v="40"/>
    <s v="Development"/>
    <s v="000"/>
    <s v="No Program"/>
    <s v="810.45.40.000-5000.08"/>
    <s v="Salaries Longevity Pay"/>
    <n v="0"/>
    <n v="0"/>
    <n v="-1100"/>
    <n v="-1100"/>
    <n v="0"/>
  </r>
  <r>
    <s v="810"/>
    <x v="40"/>
    <x v="2"/>
    <s v="OUTFLOWS"/>
    <s v="45"/>
    <s v="Engineering"/>
    <s v="40"/>
    <s v="Development"/>
    <s v="000"/>
    <s v="No Program"/>
    <s v="810.45.40.000-5100.05"/>
    <s v="Benefits Life Insurance"/>
    <n v="0"/>
    <n v="0"/>
    <n v="-205"/>
    <n v="-205"/>
    <n v="0"/>
  </r>
  <r>
    <s v="810"/>
    <x v="40"/>
    <x v="2"/>
    <s v="OUTFLOWS"/>
    <s v="45"/>
    <s v="Engineering"/>
    <s v="40"/>
    <s v="Development"/>
    <s v="000"/>
    <s v="No Program"/>
    <s v="810.45.40.000-5100.08"/>
    <s v="Benefits Deferred Compensation"/>
    <n v="0"/>
    <n v="0"/>
    <n v="-1106"/>
    <n v="-1106"/>
    <n v="0"/>
  </r>
  <r>
    <s v="810"/>
    <x v="40"/>
    <x v="2"/>
    <s v="OUTFLOWS"/>
    <s v="45"/>
    <s v="Engineering"/>
    <s v="40"/>
    <s v="Development"/>
    <s v="000"/>
    <s v="No Program"/>
    <s v="810.45.40.000-5100.00"/>
    <s v="Benefits PERS Pool Liability"/>
    <n v="0"/>
    <n v="0"/>
    <n v="-32648"/>
    <n v="-7000"/>
    <n v="25648"/>
  </r>
  <r>
    <s v="810"/>
    <x v="40"/>
    <x v="2"/>
    <s v="OUTFLOWS"/>
    <s v="45"/>
    <s v="Engineering"/>
    <s v="40"/>
    <s v="Development"/>
    <s v="000"/>
    <s v="No Program"/>
    <s v="810.45.40.000-5100.01"/>
    <s v="Benefits Retirement"/>
    <n v="0"/>
    <n v="0"/>
    <n v="-12610"/>
    <n v="-2000"/>
    <n v="10610"/>
  </r>
  <r>
    <s v="810"/>
    <x v="40"/>
    <x v="2"/>
    <s v="OUTFLOWS"/>
    <s v="45"/>
    <s v="Engineering"/>
    <s v="40"/>
    <s v="Development"/>
    <s v="000"/>
    <s v="No Program"/>
    <s v="810.45.40.000-5100.02"/>
    <s v="Benefits Health Insurance"/>
    <n v="0"/>
    <n v="0"/>
    <n v="-31803"/>
    <n v="-3000"/>
    <n v="28803"/>
  </r>
  <r>
    <s v="810"/>
    <x v="40"/>
    <x v="2"/>
    <s v="OUTFLOWS"/>
    <s v="45"/>
    <s v="Engineering"/>
    <s v="40"/>
    <s v="Development"/>
    <s v="000"/>
    <s v="No Program"/>
    <s v="810.45.40.000-5100.03"/>
    <s v="Benefits Dental Insurance"/>
    <n v="0"/>
    <n v="0"/>
    <n v="-1800"/>
    <n v="-1800"/>
    <n v="0"/>
  </r>
  <r>
    <s v="810"/>
    <x v="40"/>
    <x v="2"/>
    <s v="OUTFLOWS"/>
    <s v="45"/>
    <s v="Engineering"/>
    <s v="40"/>
    <s v="Development"/>
    <s v="000"/>
    <s v="No Program"/>
    <s v="810.45.40.000-5100.04"/>
    <s v="Benefits Vision Insurance"/>
    <n v="0"/>
    <n v="0"/>
    <n v="-311"/>
    <n v="-311"/>
    <n v="0"/>
  </r>
  <r>
    <s v="810"/>
    <x v="40"/>
    <x v="2"/>
    <s v="OUTFLOWS"/>
    <s v="45"/>
    <s v="Engineering"/>
    <s v="40"/>
    <s v="Development"/>
    <s v="000"/>
    <s v="No Program"/>
    <s v="810.45.40.000-5100.07"/>
    <s v="Benefits Long Term Disability"/>
    <n v="0"/>
    <n v="0"/>
    <n v="-1216"/>
    <n v="-1216"/>
    <n v="0"/>
  </r>
  <r>
    <s v="810"/>
    <x v="40"/>
    <x v="2"/>
    <s v="OUTFLOWS"/>
    <s v="45"/>
    <s v="Engineering"/>
    <s v="40"/>
    <s v="Development"/>
    <s v="000"/>
    <s v="No Program"/>
    <s v="810.45.40.000-5100.11"/>
    <s v="Benefits Medicare"/>
    <n v="0"/>
    <n v="0"/>
    <n v="-2282"/>
    <n v="-2282"/>
    <n v="0"/>
  </r>
  <r>
    <s v="810"/>
    <x v="40"/>
    <x v="3"/>
    <s v="OUTFLOWS"/>
    <s v="45"/>
    <s v="Engineering"/>
    <s v="40"/>
    <s v="Development"/>
    <s v="000"/>
    <s v="No Program"/>
    <s v="810.45.40.000-6000.01"/>
    <s v="Professional Services General"/>
    <n v="0"/>
    <n v="0"/>
    <n v="-200000"/>
    <n v="-200000"/>
    <n v="0"/>
  </r>
  <r>
    <s v="810"/>
    <x v="40"/>
    <x v="3"/>
    <s v="OUTFLOWS"/>
    <s v="45"/>
    <s v="Engineering"/>
    <s v="40"/>
    <s v="Development"/>
    <s v="000"/>
    <s v="No Program"/>
    <s v="810.45.40.000-6000.12"/>
    <s v="Professional Services Contract Services"/>
    <n v="0"/>
    <n v="0"/>
    <n v="-75000"/>
    <n v="-75000"/>
    <n v="0"/>
  </r>
  <r>
    <s v="810"/>
    <x v="40"/>
    <x v="3"/>
    <s v="OUTFLOWS"/>
    <s v="45"/>
    <s v="Engineering"/>
    <s v="40"/>
    <s v="Development"/>
    <s v="000"/>
    <s v="No Program"/>
    <s v="810.45.40.000-6000.24"/>
    <s v="Professional Services Internet Services"/>
    <n v="0"/>
    <n v="0"/>
    <n v="-5000"/>
    <n v="-5000"/>
    <n v="0"/>
  </r>
  <r>
    <s v="810"/>
    <x v="40"/>
    <x v="3"/>
    <s v="OUTFLOWS"/>
    <s v="45"/>
    <s v="Engineering"/>
    <s v="40"/>
    <s v="Development"/>
    <s v="000"/>
    <s v="No Program"/>
    <s v="810.45.40.000-6000.29"/>
    <s v="Professional Services Recording Fees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000.37"/>
    <s v="Professional Services Printing and Publication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000.38"/>
    <s v="Professional Services Building Alarms and Security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000.39"/>
    <s v="Professional Services Pest Control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100.01"/>
    <s v="Utilities Electric"/>
    <n v="0"/>
    <n v="0"/>
    <n v="-20000"/>
    <n v="-38000"/>
    <n v="-18000"/>
  </r>
  <r>
    <s v="810"/>
    <x v="40"/>
    <x v="3"/>
    <s v="OUTFLOWS"/>
    <s v="45"/>
    <s v="Engineering"/>
    <s v="40"/>
    <s v="Development"/>
    <s v="000"/>
    <s v="No Program"/>
    <s v="810.45.40.000-6100.02"/>
    <s v="Utilities Telephone"/>
    <n v="0"/>
    <n v="0"/>
    <n v="-2500"/>
    <n v="-2500"/>
    <n v="0"/>
  </r>
  <r>
    <s v="810"/>
    <x v="40"/>
    <x v="3"/>
    <s v="OUTFLOWS"/>
    <s v="45"/>
    <s v="Engineering"/>
    <s v="40"/>
    <s v="Development"/>
    <s v="000"/>
    <s v="No Program"/>
    <s v="810.45.40.000-6200.04"/>
    <s v="Supplies Postage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260.01"/>
    <s v="Supplies-Community Development General Plan Documents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300.03"/>
    <s v="Dues &amp; Subscriptions Certifications"/>
    <n v="0"/>
    <n v="0"/>
    <n v="-400"/>
    <n v="-400"/>
    <n v="0"/>
  </r>
  <r>
    <s v="810"/>
    <x v="40"/>
    <x v="3"/>
    <s v="OUTFLOWS"/>
    <s v="45"/>
    <s v="Engineering"/>
    <s v="40"/>
    <s v="Development"/>
    <s v="000"/>
    <s v="No Program"/>
    <s v="810.45.40.000-6350.01"/>
    <s v="Maintenance Agreements &amp; Licenses License/Software Maintenance"/>
    <n v="0"/>
    <n v="0"/>
    <n v="-10000"/>
    <n v="-10000"/>
    <n v="0"/>
  </r>
  <r>
    <s v="810"/>
    <x v="40"/>
    <x v="3"/>
    <s v="OUTFLOWS"/>
    <s v="45"/>
    <s v="Engineering"/>
    <s v="40"/>
    <s v="Development"/>
    <s v="000"/>
    <s v="No Program"/>
    <s v="810.45.40.000-6400.05"/>
    <s v="Repairs &amp; Maintenance Vehicle"/>
    <n v="0"/>
    <n v="0"/>
    <n v="-5000"/>
    <n v="-5000"/>
    <n v="0"/>
  </r>
  <r>
    <s v="810"/>
    <x v="40"/>
    <x v="3"/>
    <s v="OUTFLOWS"/>
    <s v="45"/>
    <s v="Engineering"/>
    <s v="40"/>
    <s v="Development"/>
    <s v="000"/>
    <s v="No Program"/>
    <s v="810.45.40.000-6600.03"/>
    <s v="Administrative Expenses Mileage Reimbursement"/>
    <n v="0"/>
    <n v="0"/>
    <n v="-4000"/>
    <n v="-4000"/>
    <n v="0"/>
  </r>
  <r>
    <s v="810"/>
    <x v="40"/>
    <x v="3"/>
    <s v="OUTFLOWS"/>
    <s v="45"/>
    <s v="Engineering"/>
    <s v="40"/>
    <s v="Development"/>
    <s v="000"/>
    <s v="No Program"/>
    <s v="810.45.40.000-6600.04"/>
    <s v="Administrative Expenses Training/Conferences"/>
    <n v="0"/>
    <n v="0"/>
    <n v="-10000"/>
    <n v="-10000"/>
    <n v="0"/>
  </r>
  <r>
    <s v="810"/>
    <x v="40"/>
    <x v="3"/>
    <s v="OUTFLOWS"/>
    <s v="45"/>
    <s v="Engineering"/>
    <s v="40"/>
    <s v="Development"/>
    <s v="000"/>
    <s v="No Program"/>
    <s v="810.45.40.000-6600.05"/>
    <s v="Administrative Expenses Public/Legal Advertisement"/>
    <n v="0"/>
    <n v="0"/>
    <n v="-11000"/>
    <n v="-11000"/>
    <n v="0"/>
  </r>
  <r>
    <s v="810"/>
    <x v="40"/>
    <x v="3"/>
    <s v="OUTFLOWS"/>
    <s v="45"/>
    <s v="Engineering"/>
    <s v="40"/>
    <s v="Development"/>
    <s v="000"/>
    <s v="No Program"/>
    <s v="810.45.40.000-6600.14"/>
    <s v="Administrative Expenses Filing/Recording Fee"/>
    <n v="0"/>
    <n v="0"/>
    <n v="-500"/>
    <n v="-500"/>
    <n v="0"/>
  </r>
  <r>
    <s v="810"/>
    <x v="40"/>
    <x v="3"/>
    <s v="OUTFLOWS"/>
    <s v="45"/>
    <s v="Engineering"/>
    <s v="40"/>
    <s v="Development"/>
    <s v="000"/>
    <s v="No Program"/>
    <s v="810.45.40.000-6000.08"/>
    <s v="Professional Services Plan Check"/>
    <n v="0"/>
    <n v="0"/>
    <n v="-200000"/>
    <n v="-200000"/>
    <n v="0"/>
  </r>
  <r>
    <s v="810"/>
    <x v="40"/>
    <x v="3"/>
    <s v="OUTFLOWS"/>
    <s v="45"/>
    <s v="Engineering"/>
    <s v="40"/>
    <s v="Development"/>
    <s v="000"/>
    <s v="No Program"/>
    <s v="810.45.40.000-6000.10"/>
    <s v="Professional Services Consultant"/>
    <n v="0"/>
    <n v="0"/>
    <n v="-200000"/>
    <n v="-200000"/>
    <n v="0"/>
  </r>
  <r>
    <s v="810"/>
    <x v="40"/>
    <x v="3"/>
    <s v="OUTFLOWS"/>
    <s v="45"/>
    <s v="Engineering"/>
    <s v="40"/>
    <s v="Development"/>
    <s v="000"/>
    <s v="No Program"/>
    <s v="810.45.40.000-6000.13"/>
    <s v="Professional Services Compliance Monitoring"/>
    <n v="0"/>
    <n v="0"/>
    <n v="-75000"/>
    <n v="-75000"/>
    <n v="0"/>
  </r>
  <r>
    <s v="810"/>
    <x v="40"/>
    <x v="3"/>
    <s v="OUTFLOWS"/>
    <s v="45"/>
    <s v="Engineering"/>
    <s v="40"/>
    <s v="Development"/>
    <s v="000"/>
    <s v="No Program"/>
    <s v="810.45.40.000-6000.18"/>
    <s v="Professional Services Legal"/>
    <n v="0"/>
    <n v="0"/>
    <n v="-25000"/>
    <n v="-25000"/>
    <n v="0"/>
  </r>
  <r>
    <s v="810"/>
    <x v="40"/>
    <x v="3"/>
    <s v="OUTFLOWS"/>
    <s v="45"/>
    <s v="Engineering"/>
    <s v="40"/>
    <s v="Development"/>
    <s v="000"/>
    <s v="No Program"/>
    <s v="810.45.40.000-6200.01"/>
    <s v="Supplies Office"/>
    <n v="0"/>
    <n v="0"/>
    <n v="-1500"/>
    <n v="-1500"/>
    <n v="0"/>
  </r>
  <r>
    <s v="810"/>
    <x v="40"/>
    <x v="3"/>
    <s v="OUTFLOWS"/>
    <s v="45"/>
    <s v="Engineering"/>
    <s v="40"/>
    <s v="Development"/>
    <s v="000"/>
    <s v="No Program"/>
    <s v="810.45.40.000-6200.02"/>
    <s v="Supplies Special Department"/>
    <n v="0"/>
    <n v="0"/>
    <n v="-5000"/>
    <n v="-5000"/>
    <n v="0"/>
  </r>
  <r>
    <s v="810"/>
    <x v="40"/>
    <x v="3"/>
    <s v="OUTFLOWS"/>
    <s v="45"/>
    <s v="Engineering"/>
    <s v="40"/>
    <s v="Development"/>
    <s v="000"/>
    <s v="No Program"/>
    <s v="810.45.40.000-6200.03"/>
    <s v="Supplies Copier Maintenance &amp; Supplies"/>
    <n v="0"/>
    <n v="0"/>
    <n v="-5000"/>
    <n v="-5000"/>
    <n v="0"/>
  </r>
  <r>
    <s v="810"/>
    <x v="40"/>
    <x v="3"/>
    <s v="OUTFLOWS"/>
    <s v="45"/>
    <s v="Engineering"/>
    <s v="40"/>
    <s v="Development"/>
    <s v="000"/>
    <s v="No Program"/>
    <s v="810.45.40.000-6300.01"/>
    <s v="Dues &amp; Subscriptions Memberships"/>
    <n v="0"/>
    <n v="0"/>
    <n v="-3000"/>
    <n v="-3000"/>
    <n v="0"/>
  </r>
  <r>
    <s v="810"/>
    <x v="40"/>
    <x v="3"/>
    <s v="OUTFLOWS"/>
    <s v="45"/>
    <s v="Engineering"/>
    <s v="40"/>
    <s v="Development"/>
    <s v="000"/>
    <s v="No Program"/>
    <s v="810.45.40.000-6300.02"/>
    <s v="Dues &amp; Subscriptions Publications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400.01"/>
    <s v="Repairs &amp; Maintenance Building"/>
    <n v="0"/>
    <n v="0"/>
    <n v="-12500"/>
    <n v="-12500"/>
    <n v="0"/>
  </r>
  <r>
    <s v="810"/>
    <x v="40"/>
    <x v="3"/>
    <s v="OUTFLOWS"/>
    <s v="45"/>
    <s v="Engineering"/>
    <s v="40"/>
    <s v="Development"/>
    <s v="000"/>
    <s v="No Program"/>
    <s v="810.45.40.000-6400.02"/>
    <s v="Repairs &amp; Maintenance Minor Equipment/Other"/>
    <n v="0"/>
    <n v="0"/>
    <n v="-1000"/>
    <n v="-1000"/>
    <n v="0"/>
  </r>
  <r>
    <s v="810"/>
    <x v="40"/>
    <x v="3"/>
    <s v="OUTFLOWS"/>
    <s v="45"/>
    <s v="Engineering"/>
    <s v="40"/>
    <s v="Development"/>
    <s v="000"/>
    <s v="No Program"/>
    <s v="810.45.40.000-6600.01"/>
    <s v="Administrative Expenses Meetings"/>
    <n v="0"/>
    <n v="0"/>
    <n v="-1000"/>
    <n v="-1000"/>
    <n v="0"/>
  </r>
  <r>
    <s v="810"/>
    <x v="40"/>
    <x v="2"/>
    <s v="OUTFLOWS"/>
    <s v="45"/>
    <s v="Engineering"/>
    <s v="41"/>
    <s v="Capital Improvement"/>
    <s v="000"/>
    <s v="No Program"/>
    <s v="810.45.41.000-5000.01"/>
    <s v="Salaries Regular"/>
    <n v="0"/>
    <n v="-71000"/>
    <n v="-1327036"/>
    <n v="-835000"/>
    <n v="492036"/>
  </r>
  <r>
    <s v="810"/>
    <x v="40"/>
    <x v="2"/>
    <s v="OUTFLOWS"/>
    <s v="45"/>
    <s v="Engineering"/>
    <s v="41"/>
    <s v="Capital Improvement"/>
    <s v="000"/>
    <s v="No Program"/>
    <s v="810.45.41.000-5000.02"/>
    <s v="Salaries Part Time"/>
    <n v="0"/>
    <n v="-3000"/>
    <n v="0"/>
    <n v="-18000"/>
    <n v="-18000"/>
  </r>
  <r>
    <s v="810"/>
    <x v="40"/>
    <x v="2"/>
    <s v="OUTFLOWS"/>
    <s v="45"/>
    <s v="Engineering"/>
    <s v="41"/>
    <s v="Capital Improvement"/>
    <s v="000"/>
    <s v="No Program"/>
    <s v="810.45.41.000-5000.03"/>
    <s v="Salaries Overtime"/>
    <n v="0"/>
    <n v="-4000"/>
    <n v="0"/>
    <n v="-8000"/>
    <n v="-8000"/>
  </r>
  <r>
    <s v="810"/>
    <x v="40"/>
    <x v="2"/>
    <s v="OUTFLOWS"/>
    <s v="45"/>
    <s v="Engineering"/>
    <s v="41"/>
    <s v="Capital Improvement"/>
    <s v="000"/>
    <s v="No Program"/>
    <s v="810.45.41.000-5000.07"/>
    <s v="Salaries Admin Leave Pay"/>
    <n v="0"/>
    <n v="0"/>
    <n v="-19148"/>
    <n v="-19148"/>
    <n v="0"/>
  </r>
  <r>
    <s v="810"/>
    <x v="40"/>
    <x v="2"/>
    <s v="OUTFLOWS"/>
    <s v="45"/>
    <s v="Engineering"/>
    <s v="41"/>
    <s v="Capital Improvement"/>
    <s v="000"/>
    <s v="No Program"/>
    <s v="810.45.41.000-5000.08"/>
    <s v="Salaries Longevity Pay"/>
    <n v="0"/>
    <n v="0"/>
    <n v="-15200"/>
    <n v="-15200"/>
    <n v="0"/>
  </r>
  <r>
    <s v="810"/>
    <x v="40"/>
    <x v="2"/>
    <s v="OUTFLOWS"/>
    <s v="45"/>
    <s v="Engineering"/>
    <s v="41"/>
    <s v="Capital Improvement"/>
    <s v="000"/>
    <s v="No Program"/>
    <s v="810.45.41.000-5100.00"/>
    <s v="Benefits PERS Pool Liability"/>
    <n v="0"/>
    <n v="-3000"/>
    <n v="-118362"/>
    <n v="-119000"/>
    <n v="-638"/>
  </r>
  <r>
    <s v="810"/>
    <x v="40"/>
    <x v="2"/>
    <s v="OUTFLOWS"/>
    <s v="45"/>
    <s v="Engineering"/>
    <s v="41"/>
    <s v="Capital Improvement"/>
    <s v="000"/>
    <s v="No Program"/>
    <s v="810.45.41.000-5100.01"/>
    <s v="Benefits Retirement"/>
    <n v="0"/>
    <n v="-2000"/>
    <n v="-97107"/>
    <n v="-60000"/>
    <n v="37107"/>
  </r>
  <r>
    <s v="810"/>
    <x v="40"/>
    <x v="2"/>
    <s v="OUTFLOWS"/>
    <s v="45"/>
    <s v="Engineering"/>
    <s v="41"/>
    <s v="Capital Improvement"/>
    <s v="000"/>
    <s v="No Program"/>
    <s v="810.45.41.000-5100.02"/>
    <s v="Benefits Health Insurance"/>
    <n v="0"/>
    <n v="0"/>
    <n v="-224551"/>
    <n v="-88000"/>
    <n v="136551"/>
  </r>
  <r>
    <s v="810"/>
    <x v="40"/>
    <x v="2"/>
    <s v="OUTFLOWS"/>
    <s v="45"/>
    <s v="Engineering"/>
    <s v="41"/>
    <s v="Capital Improvement"/>
    <s v="000"/>
    <s v="No Program"/>
    <s v="810.45.41.000-5100.03"/>
    <s v="Benefits Dental Insurance"/>
    <n v="0"/>
    <n v="0"/>
    <n v="-15235"/>
    <n v="-7000"/>
    <n v="8235"/>
  </r>
  <r>
    <s v="810"/>
    <x v="40"/>
    <x v="2"/>
    <s v="OUTFLOWS"/>
    <s v="45"/>
    <s v="Engineering"/>
    <s v="41"/>
    <s v="Capital Improvement"/>
    <s v="000"/>
    <s v="No Program"/>
    <s v="810.45.41.000-5100.04"/>
    <s v="Benefits Vision Insurance"/>
    <n v="0"/>
    <n v="0"/>
    <n v="-2544"/>
    <n v="-2544"/>
    <n v="0"/>
  </r>
  <r>
    <s v="810"/>
    <x v="40"/>
    <x v="2"/>
    <s v="OUTFLOWS"/>
    <s v="45"/>
    <s v="Engineering"/>
    <s v="41"/>
    <s v="Capital Improvement"/>
    <s v="000"/>
    <s v="No Program"/>
    <s v="810.45.41.000-5100.05"/>
    <s v="Benefits Life Insurance"/>
    <n v="0"/>
    <n v="0"/>
    <n v="-799"/>
    <n v="-799"/>
    <n v="0"/>
  </r>
  <r>
    <s v="810"/>
    <x v="40"/>
    <x v="2"/>
    <s v="OUTFLOWS"/>
    <s v="45"/>
    <s v="Engineering"/>
    <s v="41"/>
    <s v="Capital Improvement"/>
    <s v="000"/>
    <s v="No Program"/>
    <s v="810.45.41.000-5100.07"/>
    <s v="Benefits Long Term Disability"/>
    <n v="0"/>
    <n v="0"/>
    <n v="-10596"/>
    <n v="-5000"/>
    <n v="5596"/>
  </r>
  <r>
    <s v="810"/>
    <x v="40"/>
    <x v="2"/>
    <s v="OUTFLOWS"/>
    <s v="45"/>
    <s v="Engineering"/>
    <s v="41"/>
    <s v="Capital Improvement"/>
    <s v="000"/>
    <s v="No Program"/>
    <s v="810.45.41.000-5100.08"/>
    <s v="Benefits Deferred Compensation"/>
    <n v="0"/>
    <n v="-1000"/>
    <n v="-4190"/>
    <n v="-4190"/>
    <n v="0"/>
  </r>
  <r>
    <s v="810"/>
    <x v="40"/>
    <x v="2"/>
    <s v="OUTFLOWS"/>
    <s v="45"/>
    <s v="Engineering"/>
    <s v="41"/>
    <s v="Capital Improvement"/>
    <s v="000"/>
    <s v="No Program"/>
    <s v="810.45.41.000-5100.11"/>
    <s v="Benefits Medicare"/>
    <n v="0"/>
    <n v="-1000"/>
    <n v="-19828"/>
    <n v="-12000"/>
    <n v="7828"/>
  </r>
  <r>
    <s v="810"/>
    <x v="40"/>
    <x v="2"/>
    <s v="OUTFLOWS"/>
    <s v="45"/>
    <s v="Engineering"/>
    <s v="41"/>
    <s v="Capital Improvement"/>
    <s v="000"/>
    <s v="No Program"/>
    <s v="810.45.41.000-5100.15"/>
    <s v="Benefits Cell Phone Allowance"/>
    <n v="0"/>
    <n v="0"/>
    <n v="-1440"/>
    <n v="-1440"/>
    <n v="0"/>
  </r>
  <r>
    <s v="810"/>
    <x v="40"/>
    <x v="2"/>
    <s v="OUTFLOWS"/>
    <s v="45"/>
    <s v="Engineering"/>
    <s v="41"/>
    <s v="Capital Improvement"/>
    <s v="000"/>
    <s v="No Program"/>
    <s v="810.45.41.000-5100.17"/>
    <s v="Benefits Other Post Employment Benefits"/>
    <n v="0"/>
    <n v="0"/>
    <n v="0"/>
    <n v="0"/>
    <n v="0"/>
  </r>
  <r>
    <s v="810"/>
    <x v="40"/>
    <x v="3"/>
    <s v="OUTFLOWS"/>
    <s v="45"/>
    <s v="Engineering"/>
    <s v="41"/>
    <s v="Capital Improvement"/>
    <s v="000"/>
    <s v="No Program"/>
    <s v="810.45.41.000-6000.12"/>
    <s v="Professional Services Contract Services"/>
    <n v="0"/>
    <n v="0"/>
    <n v="-200000"/>
    <n v="-200000"/>
    <n v="0"/>
  </r>
  <r>
    <s v="810"/>
    <x v="40"/>
    <x v="3"/>
    <s v="OUTFLOWS"/>
    <s v="45"/>
    <s v="Engineering"/>
    <s v="41"/>
    <s v="Capital Improvement"/>
    <s v="000"/>
    <s v="No Program"/>
    <s v="810.45.41.000-6000.08"/>
    <s v="Professional Services Plan Check"/>
    <n v="0"/>
    <n v="0"/>
    <n v="-200000"/>
    <n v="-200000"/>
    <n v="0"/>
  </r>
  <r>
    <s v="810"/>
    <x v="40"/>
    <x v="3"/>
    <s v="OUTFLOWS"/>
    <s v="45"/>
    <s v="Engineering"/>
    <s v="41"/>
    <s v="Capital Improvement"/>
    <s v="000"/>
    <s v="No Program"/>
    <s v="810.45.41.000-6000.13"/>
    <s v="Professional Services Compliance Monitoring"/>
    <n v="0"/>
    <n v="0"/>
    <n v="-5000"/>
    <n v="-5000"/>
    <n v="0"/>
  </r>
  <r>
    <s v="810"/>
    <x v="40"/>
    <x v="3"/>
    <s v="OUTFLOWS"/>
    <s v="45"/>
    <s v="Engineering"/>
    <s v="41"/>
    <s v="Capital Improvement"/>
    <s v="000"/>
    <s v="No Program"/>
    <s v="810.45.41.000-6000.18"/>
    <s v="Professional Services Legal"/>
    <n v="0"/>
    <n v="0"/>
    <n v="-25000"/>
    <n v="-25000"/>
    <n v="0"/>
  </r>
  <r>
    <s v="810"/>
    <x v="40"/>
    <x v="3"/>
    <s v="OUTFLOWS"/>
    <s v="45"/>
    <s v="Engineering"/>
    <s v="41"/>
    <s v="Capital Improvement"/>
    <s v="000"/>
    <s v="No Program"/>
    <s v="810.45.41.000-6000.24"/>
    <s v="Professional Services Internet Services"/>
    <n v="0"/>
    <n v="0"/>
    <n v="-5000"/>
    <n v="-5000"/>
    <n v="0"/>
  </r>
  <r>
    <s v="810"/>
    <x v="40"/>
    <x v="3"/>
    <s v="OUTFLOWS"/>
    <s v="45"/>
    <s v="Engineering"/>
    <s v="41"/>
    <s v="Capital Improvement"/>
    <s v="000"/>
    <s v="No Program"/>
    <s v="810.45.41.000-6000.29"/>
    <s v="Professional Services Recording Fees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000.37"/>
    <s v="Professional Services Printing and Publication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000.38"/>
    <s v="Professional Services Building Alarms and Security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000.39"/>
    <s v="Professional Services Pest Control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100.01"/>
    <s v="Utilities Electric"/>
    <n v="0"/>
    <n v="0"/>
    <n v="-20000"/>
    <n v="-20000"/>
    <n v="0"/>
  </r>
  <r>
    <s v="810"/>
    <x v="40"/>
    <x v="3"/>
    <s v="OUTFLOWS"/>
    <s v="45"/>
    <s v="Engineering"/>
    <s v="41"/>
    <s v="Capital Improvement"/>
    <s v="000"/>
    <s v="No Program"/>
    <s v="810.45.41.000-6100.02"/>
    <s v="Utilities Telephone"/>
    <n v="0"/>
    <n v="0"/>
    <n v="-2500"/>
    <n v="-2500"/>
    <n v="0"/>
  </r>
  <r>
    <s v="810"/>
    <x v="40"/>
    <x v="3"/>
    <s v="OUTFLOWS"/>
    <s v="45"/>
    <s v="Engineering"/>
    <s v="41"/>
    <s v="Capital Improvement"/>
    <s v="000"/>
    <s v="No Program"/>
    <s v="810.45.41.000-6200.03"/>
    <s v="Supplies Copier Maintenance &amp; Supplies"/>
    <n v="0"/>
    <n v="0"/>
    <n v="-5000"/>
    <n v="-5000"/>
    <n v="0"/>
  </r>
  <r>
    <s v="810"/>
    <x v="40"/>
    <x v="3"/>
    <s v="OUTFLOWS"/>
    <s v="45"/>
    <s v="Engineering"/>
    <s v="41"/>
    <s v="Capital Improvement"/>
    <s v="000"/>
    <s v="No Program"/>
    <s v="810.45.41.000-6200.04"/>
    <s v="Supplies Postage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200.05"/>
    <s v="Supplies Gasoline"/>
    <n v="0"/>
    <n v="0"/>
    <n v="-10000"/>
    <n v="-10000"/>
    <n v="0"/>
  </r>
  <r>
    <s v="810"/>
    <x v="40"/>
    <x v="3"/>
    <s v="OUTFLOWS"/>
    <s v="45"/>
    <s v="Engineering"/>
    <s v="41"/>
    <s v="Capital Improvement"/>
    <s v="000"/>
    <s v="No Program"/>
    <s v="810.45.41.000-6260.01"/>
    <s v="Supplies-Community Development General Plan Documents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300.01"/>
    <s v="Dues &amp; Subscriptions Memberships"/>
    <n v="0"/>
    <n v="0"/>
    <n v="-3000"/>
    <n v="-3000"/>
    <n v="0"/>
  </r>
  <r>
    <s v="810"/>
    <x v="40"/>
    <x v="3"/>
    <s v="OUTFLOWS"/>
    <s v="45"/>
    <s v="Engineering"/>
    <s v="41"/>
    <s v="Capital Improvement"/>
    <s v="000"/>
    <s v="No Program"/>
    <s v="810.45.41.000-6300.03"/>
    <s v="Dues &amp; Subscriptions Certifications"/>
    <n v="0"/>
    <n v="0"/>
    <n v="-400"/>
    <n v="-400"/>
    <n v="0"/>
  </r>
  <r>
    <s v="810"/>
    <x v="40"/>
    <x v="3"/>
    <s v="OUTFLOWS"/>
    <s v="45"/>
    <s v="Engineering"/>
    <s v="41"/>
    <s v="Capital Improvement"/>
    <s v="000"/>
    <s v="No Program"/>
    <s v="810.45.41.000-6350.01"/>
    <s v="Maintenance Agreements &amp; Licenses License/Software Maintenance"/>
    <n v="0"/>
    <n v="0"/>
    <n v="-10000"/>
    <n v="-10000"/>
    <n v="0"/>
  </r>
  <r>
    <s v="810"/>
    <x v="40"/>
    <x v="3"/>
    <s v="OUTFLOWS"/>
    <s v="45"/>
    <s v="Engineering"/>
    <s v="41"/>
    <s v="Capital Improvement"/>
    <s v="000"/>
    <s v="No Program"/>
    <s v="810.45.41.000-6400.05"/>
    <s v="Repairs &amp; Maintenance Vehicle"/>
    <n v="0"/>
    <n v="0"/>
    <n v="-5000"/>
    <n v="-5000"/>
    <n v="0"/>
  </r>
  <r>
    <s v="810"/>
    <x v="40"/>
    <x v="3"/>
    <s v="OUTFLOWS"/>
    <s v="45"/>
    <s v="Engineering"/>
    <s v="41"/>
    <s v="Capital Improvement"/>
    <s v="000"/>
    <s v="No Program"/>
    <s v="810.45.41.000-6600.03"/>
    <s v="Administrative Expenses Mileage Reimbursement"/>
    <n v="0"/>
    <n v="0"/>
    <n v="-4000"/>
    <n v="-4000"/>
    <n v="0"/>
  </r>
  <r>
    <s v="810"/>
    <x v="40"/>
    <x v="3"/>
    <s v="OUTFLOWS"/>
    <s v="45"/>
    <s v="Engineering"/>
    <s v="41"/>
    <s v="Capital Improvement"/>
    <s v="000"/>
    <s v="No Program"/>
    <s v="810.45.41.000-6600.05"/>
    <s v="Administrative Expenses Public/Legal Advertisement"/>
    <n v="0"/>
    <n v="0"/>
    <n v="-20000"/>
    <n v="-20000"/>
    <n v="0"/>
  </r>
  <r>
    <s v="810"/>
    <x v="40"/>
    <x v="3"/>
    <s v="OUTFLOWS"/>
    <s v="45"/>
    <s v="Engineering"/>
    <s v="41"/>
    <s v="Capital Improvement"/>
    <s v="000"/>
    <s v="No Program"/>
    <s v="810.45.41.000-6600.14"/>
    <s v="Administrative Expenses Filing/Recording Fee"/>
    <n v="0"/>
    <n v="0"/>
    <n v="-500"/>
    <n v="-500"/>
    <n v="0"/>
  </r>
  <r>
    <s v="810"/>
    <x v="40"/>
    <x v="3"/>
    <s v="OUTFLOWS"/>
    <s v="45"/>
    <s v="Engineering"/>
    <s v="41"/>
    <s v="Capital Improvement"/>
    <s v="000"/>
    <s v="No Program"/>
    <s v="810.45.41.000-6600.29"/>
    <s v="Administrative Expenses Administration &amp; Planning"/>
    <n v="0"/>
    <n v="0"/>
    <n v="-20000"/>
    <n v="-20000"/>
    <n v="0"/>
  </r>
  <r>
    <s v="810"/>
    <x v="40"/>
    <x v="3"/>
    <s v="OUTFLOWS"/>
    <s v="45"/>
    <s v="Engineering"/>
    <s v="41"/>
    <s v="Capital Improvement"/>
    <s v="000"/>
    <s v="No Program"/>
    <s v="810.45.41.000-6000.01"/>
    <s v="Professional Services General"/>
    <n v="0"/>
    <n v="0"/>
    <n v="-200000"/>
    <n v="-275000"/>
    <n v="-75000"/>
  </r>
  <r>
    <s v="810"/>
    <x v="40"/>
    <x v="3"/>
    <s v="OUTFLOWS"/>
    <s v="45"/>
    <s v="Engineering"/>
    <s v="41"/>
    <s v="Capital Improvement"/>
    <s v="000"/>
    <s v="No Program"/>
    <s v="810.45.41.000-6000.10"/>
    <s v="Professional Services Consultant"/>
    <n v="0"/>
    <n v="0"/>
    <n v="-200000"/>
    <n v="-275000"/>
    <n v="-75000"/>
  </r>
  <r>
    <s v="810"/>
    <x v="40"/>
    <x v="3"/>
    <s v="OUTFLOWS"/>
    <s v="45"/>
    <s v="Engineering"/>
    <s v="41"/>
    <s v="Capital Improvement"/>
    <s v="000"/>
    <s v="No Program"/>
    <s v="810.45.41.000-6200.01"/>
    <s v="Supplies Office"/>
    <n v="0"/>
    <n v="0"/>
    <n v="-1500"/>
    <n v="-1500"/>
    <n v="0"/>
  </r>
  <r>
    <s v="810"/>
    <x v="40"/>
    <x v="3"/>
    <s v="OUTFLOWS"/>
    <s v="45"/>
    <s v="Engineering"/>
    <s v="41"/>
    <s v="Capital Improvement"/>
    <s v="000"/>
    <s v="No Program"/>
    <s v="810.45.41.000-6200.02"/>
    <s v="Supplies Special Department"/>
    <n v="0"/>
    <n v="0"/>
    <n v="-5000"/>
    <n v="-5000"/>
    <n v="0"/>
  </r>
  <r>
    <s v="810"/>
    <x v="40"/>
    <x v="3"/>
    <s v="OUTFLOWS"/>
    <s v="45"/>
    <s v="Engineering"/>
    <s v="41"/>
    <s v="Capital Improvement"/>
    <s v="000"/>
    <s v="No Program"/>
    <s v="810.45.41.000-6300.02"/>
    <s v="Dues &amp; Subscriptions Publications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400.01"/>
    <s v="Repairs &amp; Maintenance Building"/>
    <n v="0"/>
    <n v="0"/>
    <n v="-12500"/>
    <n v="-12500"/>
    <n v="0"/>
  </r>
  <r>
    <s v="810"/>
    <x v="40"/>
    <x v="3"/>
    <s v="OUTFLOWS"/>
    <s v="45"/>
    <s v="Engineering"/>
    <s v="41"/>
    <s v="Capital Improvement"/>
    <s v="000"/>
    <s v="No Program"/>
    <s v="810.45.41.000-6400.02"/>
    <s v="Repairs &amp; Maintenance Minor Equipment/Other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600.01"/>
    <s v="Administrative Expenses Meetings"/>
    <n v="0"/>
    <n v="0"/>
    <n v="-1000"/>
    <n v="-1000"/>
    <n v="0"/>
  </r>
  <r>
    <s v="810"/>
    <x v="40"/>
    <x v="3"/>
    <s v="OUTFLOWS"/>
    <s v="45"/>
    <s v="Engineering"/>
    <s v="41"/>
    <s v="Capital Improvement"/>
    <s v="000"/>
    <s v="No Program"/>
    <s v="810.45.41.000-6600.04"/>
    <s v="Administrative Expenses Training/Conferences"/>
    <n v="0"/>
    <n v="0"/>
    <n v="-10000"/>
    <n v="-10000"/>
    <n v="0"/>
  </r>
  <r>
    <s v="810"/>
    <x v="40"/>
    <x v="2"/>
    <s v="OUTFLOWS"/>
    <s v="45"/>
    <s v="Engineering"/>
    <s v="50"/>
    <s v="Administration"/>
    <s v="000"/>
    <s v="No Program"/>
    <s v="810.45.50.000-5000.01"/>
    <s v="Salaries Regular"/>
    <n v="0"/>
    <n v="-132000"/>
    <n v="-949201"/>
    <n v="-700000"/>
    <n v="249201"/>
  </r>
  <r>
    <s v="810"/>
    <x v="40"/>
    <x v="2"/>
    <s v="OUTFLOWS"/>
    <s v="45"/>
    <s v="Engineering"/>
    <s v="50"/>
    <s v="Administration"/>
    <s v="000"/>
    <s v="No Program"/>
    <s v="810.45.50.000-5000.03"/>
    <s v="Salaries Overtime"/>
    <n v="0"/>
    <n v="-6000"/>
    <n v="0"/>
    <n v="-30000"/>
    <n v="-30000"/>
  </r>
  <r>
    <s v="810"/>
    <x v="40"/>
    <x v="2"/>
    <s v="OUTFLOWS"/>
    <s v="45"/>
    <s v="Engineering"/>
    <s v="50"/>
    <s v="Administration"/>
    <s v="000"/>
    <s v="No Program"/>
    <s v="810.45.50.000-5000.06"/>
    <s v="Salaries Out of Class"/>
    <n v="0"/>
    <n v="0"/>
    <n v="-15482"/>
    <n v="-15482"/>
    <n v="0"/>
  </r>
  <r>
    <s v="810"/>
    <x v="40"/>
    <x v="2"/>
    <s v="OUTFLOWS"/>
    <s v="45"/>
    <s v="Engineering"/>
    <s v="50"/>
    <s v="Administration"/>
    <s v="000"/>
    <s v="No Program"/>
    <s v="810.45.50.000-5000.07"/>
    <s v="Salaries Admin Leave Pay"/>
    <n v="0"/>
    <n v="0"/>
    <n v="-10034"/>
    <n v="-16000"/>
    <n v="-5966"/>
  </r>
  <r>
    <s v="810"/>
    <x v="40"/>
    <x v="2"/>
    <s v="OUTFLOWS"/>
    <s v="45"/>
    <s v="Engineering"/>
    <s v="50"/>
    <s v="Administration"/>
    <s v="000"/>
    <s v="No Program"/>
    <s v="810.45.50.000-5000.08"/>
    <s v="Salaries Longevity Pay"/>
    <n v="0"/>
    <n v="-1000"/>
    <n v="-9000"/>
    <n v="-9000"/>
    <n v="0"/>
  </r>
  <r>
    <s v="810"/>
    <x v="40"/>
    <x v="2"/>
    <s v="OUTFLOWS"/>
    <s v="45"/>
    <s v="Engineering"/>
    <s v="50"/>
    <s v="Administration"/>
    <s v="000"/>
    <s v="No Program"/>
    <s v="810.45.50.000-5100.00"/>
    <s v="Benefits PERS Pool Liability"/>
    <n v="0"/>
    <n v="-26000"/>
    <n v="-161811"/>
    <n v="-143000"/>
    <n v="18811"/>
  </r>
  <r>
    <s v="810"/>
    <x v="40"/>
    <x v="2"/>
    <s v="OUTFLOWS"/>
    <s v="45"/>
    <s v="Engineering"/>
    <s v="50"/>
    <s v="Administration"/>
    <s v="000"/>
    <s v="No Program"/>
    <s v="810.45.50.000-5100.01"/>
    <s v="Benefits Retirement"/>
    <n v="0"/>
    <n v="-10000"/>
    <n v="-68323"/>
    <n v="-68323"/>
    <n v="0"/>
  </r>
  <r>
    <s v="810"/>
    <x v="40"/>
    <x v="2"/>
    <s v="OUTFLOWS"/>
    <s v="45"/>
    <s v="Engineering"/>
    <s v="50"/>
    <s v="Administration"/>
    <s v="000"/>
    <s v="No Program"/>
    <s v="810.45.50.000-5100.02"/>
    <s v="Benefits Health Insurance"/>
    <n v="0"/>
    <n v="-25000"/>
    <n v="-186638"/>
    <n v="-102000"/>
    <n v="84638"/>
  </r>
  <r>
    <s v="810"/>
    <x v="40"/>
    <x v="2"/>
    <s v="OUTFLOWS"/>
    <s v="45"/>
    <s v="Engineering"/>
    <s v="50"/>
    <s v="Administration"/>
    <s v="000"/>
    <s v="No Program"/>
    <s v="810.45.50.000-5100.03"/>
    <s v="Benefits Dental Insurance"/>
    <n v="0"/>
    <n v="-2000"/>
    <n v="-12897"/>
    <n v="-12897"/>
    <n v="0"/>
  </r>
  <r>
    <s v="810"/>
    <x v="40"/>
    <x v="2"/>
    <s v="OUTFLOWS"/>
    <s v="45"/>
    <s v="Engineering"/>
    <s v="50"/>
    <s v="Administration"/>
    <s v="000"/>
    <s v="No Program"/>
    <s v="810.45.50.000-5100.04"/>
    <s v="Benefits Vision Insurance"/>
    <n v="0"/>
    <n v="0"/>
    <n v="-2074"/>
    <n v="-2074"/>
    <n v="0"/>
  </r>
  <r>
    <s v="810"/>
    <x v="40"/>
    <x v="2"/>
    <s v="OUTFLOWS"/>
    <s v="45"/>
    <s v="Engineering"/>
    <s v="50"/>
    <s v="Administration"/>
    <s v="000"/>
    <s v="No Program"/>
    <s v="810.45.50.000-5100.05"/>
    <s v="Benefits Life Insurance"/>
    <n v="0"/>
    <n v="0"/>
    <n v="-636"/>
    <n v="-636"/>
    <n v="0"/>
  </r>
  <r>
    <s v="810"/>
    <x v="40"/>
    <x v="2"/>
    <s v="OUTFLOWS"/>
    <s v="45"/>
    <s v="Engineering"/>
    <s v="50"/>
    <s v="Administration"/>
    <s v="000"/>
    <s v="No Program"/>
    <s v="810.45.50.000-5100.07"/>
    <s v="Benefits Long Term Disability"/>
    <n v="0"/>
    <n v="0"/>
    <n v="-6727"/>
    <n v="-3000"/>
    <n v="3727"/>
  </r>
  <r>
    <s v="810"/>
    <x v="40"/>
    <x v="2"/>
    <s v="OUTFLOWS"/>
    <s v="45"/>
    <s v="Engineering"/>
    <s v="50"/>
    <s v="Administration"/>
    <s v="000"/>
    <s v="No Program"/>
    <s v="810.45.50.000-5100.08"/>
    <s v="Benefits Deferred Compensation"/>
    <n v="0"/>
    <n v="-1000"/>
    <n v="-13285"/>
    <n v="-11000"/>
    <n v="2285"/>
  </r>
  <r>
    <s v="810"/>
    <x v="40"/>
    <x v="2"/>
    <s v="OUTFLOWS"/>
    <s v="45"/>
    <s v="Engineering"/>
    <s v="50"/>
    <s v="Administration"/>
    <s v="000"/>
    <s v="No Program"/>
    <s v="810.45.50.000-5100.10"/>
    <s v="Benefits Uniform Allowance"/>
    <n v="0"/>
    <n v="-1000"/>
    <n v="0"/>
    <n v="0"/>
    <n v="0"/>
  </r>
  <r>
    <s v="810"/>
    <x v="40"/>
    <x v="2"/>
    <s v="OUTFLOWS"/>
    <s v="45"/>
    <s v="Engineering"/>
    <s v="50"/>
    <s v="Administration"/>
    <s v="000"/>
    <s v="No Program"/>
    <s v="810.45.50.000-5100.11"/>
    <s v="Benefits Medicare"/>
    <n v="0"/>
    <n v="-2000"/>
    <n v="-14363"/>
    <n v="-14363"/>
    <n v="0"/>
  </r>
  <r>
    <s v="810"/>
    <x v="40"/>
    <x v="2"/>
    <s v="OUTFLOWS"/>
    <s v="45"/>
    <s v="Engineering"/>
    <s v="50"/>
    <s v="Administration"/>
    <s v="000"/>
    <s v="No Program"/>
    <s v="810.45.50.000-5100.15"/>
    <s v="Benefits Cell Phone Allowance"/>
    <n v="0"/>
    <n v="-1000"/>
    <n v="-3216"/>
    <n v="-3216"/>
    <n v="0"/>
  </r>
  <r>
    <s v="810"/>
    <x v="40"/>
    <x v="3"/>
    <s v="OUTFLOWS"/>
    <s v="45"/>
    <s v="Engineering"/>
    <s v="50"/>
    <s v="Administration"/>
    <s v="000"/>
    <s v="No Program"/>
    <s v="810.45.50.000-6200.03"/>
    <s v="Supplies Copier Maintenance &amp; Supplies"/>
    <n v="0"/>
    <n v="0"/>
    <n v="-5000"/>
    <n v="-5000"/>
    <n v="0"/>
  </r>
  <r>
    <s v="810"/>
    <x v="40"/>
    <x v="3"/>
    <s v="OUTFLOWS"/>
    <s v="45"/>
    <s v="Engineering"/>
    <s v="50"/>
    <s v="Administration"/>
    <s v="000"/>
    <s v="No Program"/>
    <s v="810.45.50.000-6000.10"/>
    <s v="Professional Services Consultant"/>
    <n v="0"/>
    <n v="0"/>
    <n v="-100000"/>
    <n v="-100000"/>
    <n v="0"/>
  </r>
  <r>
    <s v="810"/>
    <x v="40"/>
    <x v="3"/>
    <s v="OUTFLOWS"/>
    <s v="45"/>
    <s v="Engineering"/>
    <s v="50"/>
    <s v="Administration"/>
    <s v="000"/>
    <s v="No Program"/>
    <s v="810.45.50.000-6000.12"/>
    <s v="Professional Services Contract Services"/>
    <n v="0"/>
    <n v="0"/>
    <n v="-100000"/>
    <n v="-100000"/>
    <n v="0"/>
  </r>
  <r>
    <s v="810"/>
    <x v="40"/>
    <x v="3"/>
    <s v="OUTFLOWS"/>
    <s v="45"/>
    <s v="Engineering"/>
    <s v="50"/>
    <s v="Administration"/>
    <s v="000"/>
    <s v="No Program"/>
    <s v="810.45.50.000-6000.24"/>
    <s v="Professional Services Internet Services"/>
    <n v="0"/>
    <n v="0"/>
    <n v="-1000"/>
    <n v="-1000"/>
    <n v="0"/>
  </r>
  <r>
    <s v="810"/>
    <x v="40"/>
    <x v="3"/>
    <s v="OUTFLOWS"/>
    <s v="45"/>
    <s v="Engineering"/>
    <s v="50"/>
    <s v="Administration"/>
    <s v="000"/>
    <s v="No Program"/>
    <s v="810.45.50.000-6000.38"/>
    <s v="Professional Services Building Alarms and Security"/>
    <n v="0"/>
    <n v="0"/>
    <n v="-200"/>
    <n v="-200"/>
    <n v="0"/>
  </r>
  <r>
    <s v="810"/>
    <x v="40"/>
    <x v="3"/>
    <s v="OUTFLOWS"/>
    <s v="45"/>
    <s v="Engineering"/>
    <s v="50"/>
    <s v="Administration"/>
    <s v="000"/>
    <s v="No Program"/>
    <s v="810.45.50.000-6300.01"/>
    <s v="Dues &amp; Subscriptions Memberships"/>
    <n v="0"/>
    <n v="0"/>
    <n v="-300"/>
    <n v="-300"/>
    <n v="0"/>
  </r>
  <r>
    <s v="810"/>
    <x v="40"/>
    <x v="3"/>
    <s v="OUTFLOWS"/>
    <s v="45"/>
    <s v="Engineering"/>
    <s v="50"/>
    <s v="Administration"/>
    <s v="000"/>
    <s v="No Program"/>
    <s v="810.45.50.000-6300.02"/>
    <s v="Dues &amp; Subscriptions Publications"/>
    <n v="0"/>
    <n v="0"/>
    <n v="-200"/>
    <n v="-200"/>
    <n v="0"/>
  </r>
  <r>
    <s v="810"/>
    <x v="40"/>
    <x v="3"/>
    <s v="OUTFLOWS"/>
    <s v="45"/>
    <s v="Engineering"/>
    <s v="50"/>
    <s v="Administration"/>
    <s v="000"/>
    <s v="No Program"/>
    <s v="810.45.50.000-6300.03"/>
    <s v="Dues &amp; Subscriptions Certifications"/>
    <n v="0"/>
    <n v="0"/>
    <n v="-100"/>
    <n v="-100"/>
    <n v="0"/>
  </r>
  <r>
    <s v="810"/>
    <x v="40"/>
    <x v="3"/>
    <s v="OUTFLOWS"/>
    <s v="45"/>
    <s v="Engineering"/>
    <s v="50"/>
    <s v="Administration"/>
    <s v="000"/>
    <s v="No Program"/>
    <s v="810.45.50.000-6600.03"/>
    <s v="Administrative Expenses Mileage Reimbursement"/>
    <n v="0"/>
    <n v="0"/>
    <n v="-500"/>
    <n v="-500"/>
    <n v="0"/>
  </r>
  <r>
    <s v="810"/>
    <x v="40"/>
    <x v="3"/>
    <s v="OUTFLOWS"/>
    <s v="45"/>
    <s v="Engineering"/>
    <s v="50"/>
    <s v="Administration"/>
    <s v="000"/>
    <s v="No Program"/>
    <s v="810.45.50.000-6600.32"/>
    <s v="Administrative Expenses Vehicle Fund Contribution"/>
    <n v="0"/>
    <n v="0"/>
    <n v="-600"/>
    <n v="-1000"/>
    <n v="-400"/>
  </r>
  <r>
    <s v="810"/>
    <x v="40"/>
    <x v="3"/>
    <s v="OUTFLOWS"/>
    <s v="45"/>
    <s v="Engineering"/>
    <s v="50"/>
    <s v="Administration"/>
    <s v="000"/>
    <s v="No Program"/>
    <s v="810.45.50.000-6000.01"/>
    <s v="Professional Services General"/>
    <n v="0"/>
    <n v="0"/>
    <n v="-100000"/>
    <n v="-100000"/>
    <n v="0"/>
  </r>
  <r>
    <s v="810"/>
    <x v="40"/>
    <x v="3"/>
    <s v="OUTFLOWS"/>
    <s v="45"/>
    <s v="Engineering"/>
    <s v="50"/>
    <s v="Administration"/>
    <s v="000"/>
    <s v="No Program"/>
    <s v="810.45.50.000-6200.01"/>
    <s v="Supplies Office"/>
    <n v="0"/>
    <n v="0"/>
    <n v="-500"/>
    <n v="-500"/>
    <n v="0"/>
  </r>
  <r>
    <s v="810"/>
    <x v="40"/>
    <x v="3"/>
    <s v="OUTFLOWS"/>
    <s v="45"/>
    <s v="Engineering"/>
    <s v="50"/>
    <s v="Administration"/>
    <s v="000"/>
    <s v="No Program"/>
    <s v="810.45.50.000-6200.02"/>
    <s v="Supplies Special Department"/>
    <n v="0"/>
    <n v="0"/>
    <n v="-2000"/>
    <n v="-2000"/>
    <n v="0"/>
  </r>
  <r>
    <s v="810"/>
    <x v="40"/>
    <x v="3"/>
    <s v="OUTFLOWS"/>
    <s v="45"/>
    <s v="Engineering"/>
    <s v="50"/>
    <s v="Administration"/>
    <s v="000"/>
    <s v="No Program"/>
    <s v="810.45.50.000-6600.01"/>
    <s v="Administrative Expenses Meetings"/>
    <n v="0"/>
    <n v="0"/>
    <n v="-500"/>
    <n v="-500"/>
    <n v="0"/>
  </r>
  <r>
    <s v="810"/>
    <x v="40"/>
    <x v="3"/>
    <s v="OUTFLOWS"/>
    <s v="45"/>
    <s v="Engineering"/>
    <s v="50"/>
    <s v="Administration"/>
    <s v="000"/>
    <s v="No Program"/>
    <s v="810.45.50.000-6600.04"/>
    <s v="Administrative Expenses Training/Conferences"/>
    <n v="0"/>
    <n v="0"/>
    <n v="-1500"/>
    <n v="-1500"/>
    <n v="0"/>
  </r>
  <r>
    <s v="820"/>
    <x v="41"/>
    <x v="0"/>
    <s v="INFLOWS"/>
    <s v="00"/>
    <s v="Non Departmental"/>
    <s v="00"/>
    <s v="Non Divisional"/>
    <s v="900"/>
    <s v="General"/>
    <s v="820.00.00.900-4700.01"/>
    <s v="Investment Earnings Interest on Investments"/>
    <n v="16000"/>
    <n v="-6000"/>
    <n v="4680"/>
    <n v="4680"/>
    <n v="0"/>
  </r>
  <r>
    <s v="820"/>
    <x v="41"/>
    <x v="0"/>
    <s v="INFLOWS"/>
    <s v="00"/>
    <s v="Non Departmental"/>
    <s v="00"/>
    <s v="Non Divisional"/>
    <s v="900"/>
    <s v="General"/>
    <s v="820.00.00.900-4700.21"/>
    <s v="Investment Earnings Unallocated Investment Expense"/>
    <n v="-1000"/>
    <n v="0"/>
    <n v="-470"/>
    <n v="-470"/>
    <n v="0"/>
  </r>
  <r>
    <s v="820"/>
    <x v="41"/>
    <x v="0"/>
    <s v="INFLOWS"/>
    <s v="00"/>
    <s v="Non Departmental"/>
    <s v="00"/>
    <s v="Non Divisional"/>
    <s v="900"/>
    <s v="General"/>
    <s v="820.00.00.900-4800.01"/>
    <s v="Contributions Fixed Asset Contributions"/>
    <n v="0"/>
    <n v="0"/>
    <n v="0"/>
    <n v="0"/>
    <n v="0"/>
  </r>
  <r>
    <s v="820"/>
    <x v="41"/>
    <x v="0"/>
    <s v="INFLOWS"/>
    <s v="00"/>
    <s v="Non Departmental"/>
    <s v="00"/>
    <s v="Non Divisional"/>
    <s v="900"/>
    <s v="General"/>
    <s v="820.00.00.900-4850.01"/>
    <s v="Other Revenue Sale of Property"/>
    <n v="0"/>
    <n v="0"/>
    <n v="0"/>
    <n v="0"/>
    <n v="0"/>
  </r>
  <r>
    <s v="820"/>
    <x v="41"/>
    <x v="0"/>
    <s v="INFLOWS"/>
    <s v="00"/>
    <s v="Non Departmental"/>
    <s v="00"/>
    <s v="Non Divisional"/>
    <s v="900"/>
    <s v="General"/>
    <s v="820.00.00.900-4850.07"/>
    <s v="Other Revenue Misc Reimbursement"/>
    <n v="0"/>
    <n v="240000"/>
    <n v="0"/>
    <n v="0"/>
    <n v="0"/>
  </r>
  <r>
    <s v="820"/>
    <x v="41"/>
    <x v="0"/>
    <s v="INFLOWS"/>
    <s v="00"/>
    <s v="Non Departmental"/>
    <s v="00"/>
    <s v="Non Divisional"/>
    <s v="900"/>
    <s v="General"/>
    <s v="820.00.00.900-4850.20"/>
    <s v="Other Revenue Vehicle Service Fee"/>
    <n v="1050000"/>
    <n v="1050000"/>
    <n v="1053000"/>
    <n v="2126790"/>
    <n v="1073790"/>
  </r>
  <r>
    <s v="820"/>
    <x v="41"/>
    <x v="1"/>
    <s v="OUTFLOWS"/>
    <s v="00"/>
    <s v="Non Departmental"/>
    <s v="00"/>
    <s v="Non Divisional"/>
    <s v="900"/>
    <s v="General"/>
    <s v="820.00.00.900-4900.01"/>
    <s v="Transfers In General Fund"/>
    <n v="-186000"/>
    <n v="-186000"/>
    <n v="0"/>
    <n v="0"/>
    <n v="0"/>
  </r>
  <r>
    <s v="820"/>
    <x v="41"/>
    <x v="1"/>
    <s v="OUTFLOWS"/>
    <s v="00"/>
    <s v="Non Departmental"/>
    <s v="00"/>
    <s v="Non Divisional"/>
    <s v="900"/>
    <s v="General"/>
    <s v="820.00.00.900-4900.34"/>
    <s v="Transfers In Development Services"/>
    <n v="-128000"/>
    <n v="-128000"/>
    <n v="0"/>
    <n v="0"/>
    <n v="0"/>
  </r>
  <r>
    <s v="820"/>
    <x v="41"/>
    <x v="0"/>
    <s v="INFLOWS"/>
    <s v="40"/>
    <s v="Public Works"/>
    <s v="60"/>
    <s v="Fleet"/>
    <s v="000"/>
    <s v="No Program"/>
    <s v="820.40.60.000-4475.26"/>
    <s v="Intergovernmental Grants-State/County SJV Air Pollution Grant"/>
    <n v="0"/>
    <n v="80000"/>
    <n v="0"/>
    <n v="0"/>
    <n v="0"/>
  </r>
  <r>
    <s v="820"/>
    <x v="41"/>
    <x v="0"/>
    <s v="INFLOWS"/>
    <s v="40"/>
    <s v="Public Works"/>
    <s v="60"/>
    <s v="Fleet"/>
    <s v="000"/>
    <s v="No Program"/>
    <s v="820.40.60.000-7000.01"/>
    <s v="Fleet Fueling System"/>
    <n v="0"/>
    <n v="0"/>
    <n v="0"/>
    <n v="260000"/>
    <n v="260000"/>
  </r>
  <r>
    <s v="820"/>
    <x v="41"/>
    <x v="2"/>
    <s v="OUTFLOWS"/>
    <s v="00"/>
    <s v="Non Departmental"/>
    <s v="00"/>
    <s v="Non Divisional"/>
    <s v="900"/>
    <s v="General"/>
    <s v="820.00.00.900-5000.01"/>
    <s v="Salaries Regular"/>
    <n v="0"/>
    <n v="-2000"/>
    <n v="0"/>
    <n v="0"/>
    <n v="0"/>
  </r>
  <r>
    <s v="820"/>
    <x v="41"/>
    <x v="2"/>
    <s v="OUTFLOWS"/>
    <s v="00"/>
    <s v="Non Departmental"/>
    <s v="00"/>
    <s v="Non Divisional"/>
    <s v="900"/>
    <s v="General"/>
    <s v="820.00.00.900-5100.00"/>
    <s v="Benefits PERS Pool Liability"/>
    <n v="0"/>
    <n v="0"/>
    <n v="0"/>
    <n v="0"/>
    <n v="0"/>
  </r>
  <r>
    <s v="820"/>
    <x v="41"/>
    <x v="2"/>
    <s v="OUTFLOWS"/>
    <s v="00"/>
    <s v="Non Departmental"/>
    <s v="00"/>
    <s v="Non Divisional"/>
    <s v="900"/>
    <s v="General"/>
    <s v="820.00.00.900-5100.01"/>
    <s v="Benefits Retirement"/>
    <n v="0"/>
    <n v="0"/>
    <n v="0"/>
    <n v="0"/>
    <n v="0"/>
  </r>
  <r>
    <s v="820"/>
    <x v="41"/>
    <x v="2"/>
    <s v="OUTFLOWS"/>
    <s v="00"/>
    <s v="Non Departmental"/>
    <s v="00"/>
    <s v="Non Divisional"/>
    <s v="900"/>
    <s v="General"/>
    <s v="820.00.00.900-5100.11"/>
    <s v="Benefits Medicare"/>
    <n v="0"/>
    <n v="0"/>
    <n v="0"/>
    <n v="0"/>
    <n v="0"/>
  </r>
  <r>
    <s v="820"/>
    <x v="41"/>
    <x v="3"/>
    <s v="OUTFLOWS"/>
    <s v="00"/>
    <s v="Non Departmental"/>
    <s v="00"/>
    <s v="Non Divisional"/>
    <s v="900"/>
    <s v="General"/>
    <s v="820.00.00.900-6700.05"/>
    <s v="Depreciation Machinery &amp; Equipment"/>
    <n v="-1000"/>
    <n v="0"/>
    <n v="0"/>
    <n v="0"/>
    <n v="0"/>
  </r>
  <r>
    <s v="820"/>
    <x v="41"/>
    <x v="3"/>
    <s v="OUTFLOWS"/>
    <s v="00"/>
    <s v="Non Departmental"/>
    <s v="00"/>
    <s v="Non Divisional"/>
    <s v="900"/>
    <s v="General"/>
    <s v="820.00.00.900-6700.06"/>
    <s v="Depreciation Vehicles"/>
    <n v="-197000"/>
    <n v="0"/>
    <n v="0"/>
    <n v="0"/>
    <n v="0"/>
  </r>
  <r>
    <s v="820"/>
    <x v="41"/>
    <x v="1"/>
    <s v="OUTFLOWS"/>
    <s v="00"/>
    <s v="Non Departmental"/>
    <s v="00"/>
    <s v="Non Divisional"/>
    <s v="900"/>
    <s v="General"/>
    <s v="820.00.00.900-9000.84"/>
    <s v="Other Transfers Equipment Fund"/>
    <n v="0"/>
    <n v="0"/>
    <n v="0"/>
    <n v="0"/>
    <n v="0"/>
  </r>
  <r>
    <s v="820"/>
    <x v="41"/>
    <x v="1"/>
    <s v="OUTFLOWS"/>
    <s v="00"/>
    <s v="Non Departmental"/>
    <s v="00"/>
    <s v="Non Divisional"/>
    <s v="900"/>
    <s v="General"/>
    <s v="820.00.00.900-9888.01"/>
    <s v="Capital Asset Expenditure Adjustments  Current Year Additions"/>
    <n v="240000"/>
    <n v="0"/>
    <n v="0"/>
    <n v="0"/>
    <n v="0"/>
  </r>
  <r>
    <s v="820"/>
    <x v="41"/>
    <x v="1"/>
    <s v="OUTFLOWS"/>
    <s v="00"/>
    <s v="Non Departmental"/>
    <s v="00"/>
    <s v="Non Divisional"/>
    <s v="900"/>
    <s v="General"/>
    <s v="820.00.00.900-9888.03"/>
    <s v="Capital Asset Expenditure Adjustments  Disposals"/>
    <n v="0"/>
    <n v="0"/>
    <n v="0"/>
    <n v="0"/>
    <n v="0"/>
  </r>
  <r>
    <s v="820"/>
    <x v="41"/>
    <x v="1"/>
    <s v="OUTFLOWS"/>
    <s v="00"/>
    <s v="Non Departmental"/>
    <s v="00"/>
    <s v="Non Divisional"/>
    <s v="900"/>
    <s v="General"/>
    <s v="820.00.00.900-9888.04"/>
    <s v="Capital Asset Expenditure Adjustments  Asset Transfer In"/>
    <n v="0"/>
    <n v="0"/>
    <n v="0"/>
    <n v="0"/>
    <n v="0"/>
  </r>
  <r>
    <s v="820"/>
    <x v="41"/>
    <x v="4"/>
    <s v="OUTFLOWS"/>
    <s v="11"/>
    <s v="Police Department"/>
    <s v="00"/>
    <s v="Non Divisional"/>
    <s v="000"/>
    <s v="No Program"/>
    <s v="820.11.00.000-7000.01"/>
    <s v="Capital Outlay Vehicles-Minor"/>
    <n v="0"/>
    <n v="0"/>
    <n v="0"/>
    <n v="0"/>
    <n v="0"/>
  </r>
  <r>
    <s v="820"/>
    <x v="41"/>
    <x v="4"/>
    <s v="OUTFLOWS"/>
    <s v="11"/>
    <s v="Police Department"/>
    <s v="00"/>
    <s v="Non Divisional"/>
    <s v="000"/>
    <s v="No Program"/>
    <s v="820.11.00.000-7000.02"/>
    <s v="Capital Outlay Vehicles-Major"/>
    <n v="-171000"/>
    <n v="-258000"/>
    <n v="-142165"/>
    <n v="-142165"/>
    <n v="0"/>
  </r>
  <r>
    <s v="820"/>
    <x v="41"/>
    <x v="4"/>
    <s v="OUTFLOWS"/>
    <s v="13"/>
    <s v="Fire Department"/>
    <s v="00"/>
    <s v="Non Divisional"/>
    <s v="000"/>
    <s v="No Program"/>
    <s v="820.13.00.000-7000.02"/>
    <s v="Capital Outlay Vehicles-Major"/>
    <n v="0"/>
    <n v="0"/>
    <n v="0"/>
    <n v="0"/>
    <n v="0"/>
  </r>
  <r>
    <s v="820"/>
    <x v="41"/>
    <x v="4"/>
    <s v="OUTFLOWS"/>
    <s v="20"/>
    <s v="Recreation &amp; Community Services"/>
    <s v="25"/>
    <s v="Parks"/>
    <s v="000"/>
    <s v="No Program"/>
    <s v="820.20.25.000-7000.01"/>
    <s v="Capital Outlay Vehicles-Minor"/>
    <n v="0"/>
    <n v="0"/>
    <n v="0"/>
    <n v="0"/>
    <n v="0"/>
  </r>
  <r>
    <s v="820"/>
    <x v="41"/>
    <x v="4"/>
    <s v="OUTFLOWS"/>
    <s v="20"/>
    <s v="Recreation &amp; Community Services"/>
    <s v="25"/>
    <s v="Parks"/>
    <s v="000"/>
    <s v="No Program"/>
    <s v="820.20.25.000-7000.02"/>
    <s v="Capital Outlay Vehicles-Major"/>
    <n v="0"/>
    <n v="0"/>
    <n v="0"/>
    <n v="0"/>
    <n v="0"/>
  </r>
  <r>
    <s v="820"/>
    <x v="41"/>
    <x v="4"/>
    <s v="OUTFLOWS"/>
    <s v="20"/>
    <s v="Recreation &amp; Community Services"/>
    <s v="25"/>
    <s v="Parks"/>
    <s v="000"/>
    <s v="No Program"/>
    <s v="820.20.25.001-7000.02"/>
    <s v="Capital Outlay Vehicles-Major"/>
    <n v="0"/>
    <n v="0"/>
    <n v="0"/>
    <n v="-93000"/>
    <n v="-93000"/>
  </r>
  <r>
    <s v="820"/>
    <x v="41"/>
    <x v="4"/>
    <s v="OUTFLOWS"/>
    <s v="30"/>
    <s v="Community Development"/>
    <s v="45"/>
    <s v="Building Safety"/>
    <s v="000"/>
    <s v="No Program"/>
    <s v="820.30.45.000-7000.02"/>
    <s v="Capital Outlay Vehicles-Major"/>
    <n v="-34000"/>
    <n v="-34000"/>
    <n v="-78862"/>
    <n v="-78862"/>
    <n v="0"/>
  </r>
  <r>
    <s v="820"/>
    <x v="41"/>
    <x v="2"/>
    <s v="OUTFLOWS"/>
    <s v="40"/>
    <s v="Public Works"/>
    <s v="60"/>
    <s v="Fleet"/>
    <s v="000"/>
    <s v="No Program"/>
    <s v="820.40.60.000-5000.01"/>
    <s v="Salaries Regular"/>
    <n v="0"/>
    <n v="-367000"/>
    <n v="-635051"/>
    <n v="-635051"/>
    <n v="0"/>
  </r>
  <r>
    <s v="820"/>
    <x v="41"/>
    <x v="2"/>
    <s v="OUTFLOWS"/>
    <s v="40"/>
    <s v="Public Works"/>
    <s v="60"/>
    <s v="Fleet"/>
    <s v="000"/>
    <s v="No Program"/>
    <s v="820.40.60.000-5000.03"/>
    <s v="Salaries Overtime"/>
    <n v="0"/>
    <n v="-1000"/>
    <n v="0"/>
    <n v="0"/>
    <n v="0"/>
  </r>
  <r>
    <s v="820"/>
    <x v="41"/>
    <x v="2"/>
    <s v="OUTFLOWS"/>
    <s v="40"/>
    <s v="Public Works"/>
    <s v="60"/>
    <s v="Fleet"/>
    <s v="000"/>
    <s v="No Program"/>
    <s v="820.40.60.000-5000.04"/>
    <s v="Salaries Holiday Pay"/>
    <n v="0"/>
    <n v="0"/>
    <n v="0"/>
    <n v="0"/>
    <n v="0"/>
  </r>
  <r>
    <s v="820"/>
    <x v="41"/>
    <x v="2"/>
    <s v="OUTFLOWS"/>
    <s v="40"/>
    <s v="Public Works"/>
    <s v="60"/>
    <s v="Fleet"/>
    <s v="000"/>
    <s v="No Program"/>
    <s v="820.40.60.000-5000.07"/>
    <s v="Salaries Admin Leave Pay"/>
    <n v="0"/>
    <n v="-4000"/>
    <n v="-1969"/>
    <n v="-1969"/>
    <n v="0"/>
  </r>
  <r>
    <s v="820"/>
    <x v="41"/>
    <x v="2"/>
    <s v="OUTFLOWS"/>
    <s v="40"/>
    <s v="Public Works"/>
    <s v="60"/>
    <s v="Fleet"/>
    <s v="000"/>
    <s v="No Program"/>
    <s v="820.40.60.000-5000.08"/>
    <s v="Salaries Longevity Pay"/>
    <n v="0"/>
    <n v="-2000"/>
    <n v="-10000"/>
    <n v="-10000"/>
    <n v="0"/>
  </r>
  <r>
    <s v="820"/>
    <x v="41"/>
    <x v="2"/>
    <s v="OUTFLOWS"/>
    <s v="40"/>
    <s v="Public Works"/>
    <s v="60"/>
    <s v="Fleet"/>
    <s v="000"/>
    <s v="No Program"/>
    <s v="820.40.60.000-5100.00"/>
    <s v="Benefits PERS Pool Liability"/>
    <n v="0"/>
    <n v="-65000"/>
    <n v="-105201"/>
    <n v="-144000"/>
    <n v="-38799"/>
  </r>
  <r>
    <s v="820"/>
    <x v="41"/>
    <x v="2"/>
    <s v="OUTFLOWS"/>
    <s v="40"/>
    <s v="Public Works"/>
    <s v="60"/>
    <s v="Fleet"/>
    <s v="000"/>
    <s v="No Program"/>
    <s v="820.40.60.000-5100.01"/>
    <s v="Benefits Retirement"/>
    <n v="0"/>
    <n v="-36000"/>
    <n v="-69673"/>
    <n v="-69673"/>
    <n v="0"/>
  </r>
  <r>
    <s v="820"/>
    <x v="41"/>
    <x v="2"/>
    <s v="OUTFLOWS"/>
    <s v="40"/>
    <s v="Public Works"/>
    <s v="60"/>
    <s v="Fleet"/>
    <s v="000"/>
    <s v="No Program"/>
    <s v="820.40.60.000-5100.02"/>
    <s v="Benefits Health Insurance"/>
    <n v="0"/>
    <n v="-85000"/>
    <n v="-179978"/>
    <n v="-151000"/>
    <n v="28978"/>
  </r>
  <r>
    <s v="820"/>
    <x v="41"/>
    <x v="2"/>
    <s v="OUTFLOWS"/>
    <s v="40"/>
    <s v="Public Works"/>
    <s v="60"/>
    <s v="Fleet"/>
    <s v="000"/>
    <s v="No Program"/>
    <s v="820.40.60.000-5100.03"/>
    <s v="Benefits Dental Insurance"/>
    <n v="0"/>
    <n v="-6000"/>
    <n v="-12191"/>
    <n v="-12191"/>
    <n v="0"/>
  </r>
  <r>
    <s v="820"/>
    <x v="41"/>
    <x v="2"/>
    <s v="OUTFLOWS"/>
    <s v="40"/>
    <s v="Public Works"/>
    <s v="60"/>
    <s v="Fleet"/>
    <s v="000"/>
    <s v="No Program"/>
    <s v="820.40.60.000-5100.04"/>
    <s v="Benefits Vision Insurance"/>
    <n v="0"/>
    <n v="-1000"/>
    <n v="-1969"/>
    <n v="-1969"/>
    <n v="0"/>
  </r>
  <r>
    <s v="820"/>
    <x v="41"/>
    <x v="2"/>
    <s v="OUTFLOWS"/>
    <s v="40"/>
    <s v="Public Works"/>
    <s v="60"/>
    <s v="Fleet"/>
    <s v="000"/>
    <s v="No Program"/>
    <s v="820.40.60.000-5100.05"/>
    <s v="Benefits Life Insurance"/>
    <n v="0"/>
    <n v="0"/>
    <n v="-528"/>
    <n v="-528"/>
    <n v="0"/>
  </r>
  <r>
    <s v="820"/>
    <x v="41"/>
    <x v="2"/>
    <s v="OUTFLOWS"/>
    <s v="40"/>
    <s v="Public Works"/>
    <s v="60"/>
    <s v="Fleet"/>
    <s v="000"/>
    <s v="No Program"/>
    <s v="820.40.60.000-5100.07"/>
    <s v="Benefits Long Term Disability"/>
    <n v="0"/>
    <n v="-1000"/>
    <n v="-2783"/>
    <n v="-2783"/>
    <n v="0"/>
  </r>
  <r>
    <s v="820"/>
    <x v="41"/>
    <x v="2"/>
    <s v="OUTFLOWS"/>
    <s v="40"/>
    <s v="Public Works"/>
    <s v="60"/>
    <s v="Fleet"/>
    <s v="000"/>
    <s v="No Program"/>
    <s v="820.40.60.000-5100.08"/>
    <s v="Benefits Deferred Compensation"/>
    <n v="0"/>
    <n v="-14000"/>
    <n v="-23342"/>
    <n v="-23342"/>
    <n v="0"/>
  </r>
  <r>
    <s v="820"/>
    <x v="41"/>
    <x v="2"/>
    <s v="OUTFLOWS"/>
    <s v="40"/>
    <s v="Public Works"/>
    <s v="60"/>
    <s v="Fleet"/>
    <s v="000"/>
    <s v="No Program"/>
    <s v="820.40.60.000-5100.10"/>
    <s v="Benefits Uniform Allowance"/>
    <n v="0"/>
    <n v="-2000"/>
    <n v="-2100"/>
    <n v="-2100"/>
    <n v="0"/>
  </r>
  <r>
    <s v="820"/>
    <x v="41"/>
    <x v="2"/>
    <s v="OUTFLOWS"/>
    <s v="40"/>
    <s v="Public Works"/>
    <s v="60"/>
    <s v="Fleet"/>
    <s v="000"/>
    <s v="No Program"/>
    <s v="820.40.60.000-5100.11"/>
    <s v="Benefits Medicare"/>
    <n v="0"/>
    <n v="-6000"/>
    <n v="-9698"/>
    <n v="-9698"/>
    <n v="0"/>
  </r>
  <r>
    <s v="820"/>
    <x v="41"/>
    <x v="2"/>
    <s v="OUTFLOWS"/>
    <s v="40"/>
    <s v="Public Works"/>
    <s v="60"/>
    <s v="Fleet"/>
    <s v="000"/>
    <s v="No Program"/>
    <s v="820.40.60.000-5100.15"/>
    <s v="Benefits Cell Phone Allowance"/>
    <n v="0"/>
    <n v="0"/>
    <n v="0"/>
    <n v="0"/>
    <n v="0"/>
  </r>
  <r>
    <s v="820"/>
    <x v="41"/>
    <x v="3"/>
    <s v="OUTFLOWS"/>
    <s v="40"/>
    <s v="Public Works"/>
    <s v="60"/>
    <s v="Fleet"/>
    <s v="000"/>
    <s v="No Program"/>
    <s v="820.40.60.000-6200.05"/>
    <s v="Supplies Gasoline"/>
    <n v="-81000"/>
    <n v="-722000"/>
    <n v="-722007"/>
    <n v="-722007"/>
    <n v="0"/>
  </r>
  <r>
    <s v="820"/>
    <x v="41"/>
    <x v="4"/>
    <s v="OUTFLOWS"/>
    <s v="40"/>
    <s v="Public Works"/>
    <s v="60"/>
    <s v="Fleet"/>
    <s v="000"/>
    <s v="No Program"/>
    <s v="820.40.60.000-7000.02"/>
    <s v="Capital Outlay Vehicles-Major"/>
    <n v="0"/>
    <n v="-138000"/>
    <n v="-48000"/>
    <n v="-48000"/>
    <n v="0"/>
  </r>
  <r>
    <s v="820"/>
    <x v="41"/>
    <x v="2"/>
    <s v="OUTFLOWS"/>
    <s v="40"/>
    <s v="Public Works"/>
    <s v="60"/>
    <s v="Fleet"/>
    <s v="520"/>
    <s v="Light Duty"/>
    <s v="820.40.60.520-5000.01"/>
    <s v="Salaries Regular"/>
    <n v="0"/>
    <n v="-76000"/>
    <n v="0"/>
    <n v="0"/>
    <n v="0"/>
  </r>
  <r>
    <s v="820"/>
    <x v="41"/>
    <x v="2"/>
    <s v="OUTFLOWS"/>
    <s v="40"/>
    <s v="Public Works"/>
    <s v="60"/>
    <s v="Fleet"/>
    <s v="520"/>
    <s v="Light Duty"/>
    <s v="820.40.60.520-5000.03"/>
    <s v="Salaries Overtime"/>
    <n v="0"/>
    <n v="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0"/>
    <s v="Benefits PERS Pool Liability"/>
    <n v="0"/>
    <n v="-16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1"/>
    <s v="Benefits Retirement"/>
    <n v="0"/>
    <n v="-8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2"/>
    <s v="Benefits Health Insurance"/>
    <n v="0"/>
    <n v="-19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3"/>
    <s v="Benefits Dental Insurance"/>
    <n v="0"/>
    <n v="-1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4"/>
    <s v="Benefits Vision Insurance"/>
    <n v="0"/>
    <n v="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5"/>
    <s v="Benefits Life Insurance"/>
    <n v="0"/>
    <n v="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6"/>
    <s v="Benefits Worker's Comp"/>
    <n v="-8000"/>
    <n v="-8000"/>
    <n v="-7800"/>
    <n v="-10000"/>
    <n v="-2200"/>
  </r>
  <r>
    <s v="820"/>
    <x v="41"/>
    <x v="2"/>
    <s v="OUTFLOWS"/>
    <s v="40"/>
    <s v="Public Works"/>
    <s v="60"/>
    <s v="Fleet"/>
    <s v="520"/>
    <s v="Light Duty"/>
    <s v="820.40.60.520-5100.07"/>
    <s v="Benefits Long Term Disability"/>
    <n v="0"/>
    <n v="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08"/>
    <s v="Benefits Deferred Compensation"/>
    <n v="0"/>
    <n v="-8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11"/>
    <s v="Benefits Medicare"/>
    <n v="0"/>
    <n v="-1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12"/>
    <s v="Benefits Annual Physical Exam"/>
    <n v="-1000"/>
    <n v="-100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15"/>
    <s v="Benefits Cell Phone Allowance"/>
    <n v="0"/>
    <n v="0"/>
    <n v="0"/>
    <n v="0"/>
    <n v="0"/>
  </r>
  <r>
    <s v="820"/>
    <x v="41"/>
    <x v="2"/>
    <s v="OUTFLOWS"/>
    <s v="40"/>
    <s v="Public Works"/>
    <s v="60"/>
    <s v="Fleet"/>
    <s v="520"/>
    <s v="Light Duty"/>
    <s v="820.40.60.520-5100.17"/>
    <s v="Benefits Other Post Employment Benefits"/>
    <n v="0"/>
    <n v="-29000"/>
    <n v="-29000"/>
    <n v="-36000"/>
    <n v="-7000"/>
  </r>
  <r>
    <s v="820"/>
    <x v="41"/>
    <x v="3"/>
    <s v="OUTFLOWS"/>
    <s v="40"/>
    <s v="Public Works"/>
    <s v="60"/>
    <s v="Fleet"/>
    <s v="520"/>
    <s v="Light Duty"/>
    <s v="820.40.60.520-6100.02"/>
    <s v="Utilities Telephone"/>
    <n v="-2000"/>
    <n v="-2000"/>
    <n v="0"/>
    <n v="-3000"/>
    <n v="-3000"/>
  </r>
  <r>
    <s v="820"/>
    <x v="41"/>
    <x v="3"/>
    <s v="OUTFLOWS"/>
    <s v="40"/>
    <s v="Public Works"/>
    <s v="60"/>
    <s v="Fleet"/>
    <s v="520"/>
    <s v="Light Duty"/>
    <s v="820.40.60.520-6375.07"/>
    <s v="Operating Fees Permit"/>
    <n v="0"/>
    <n v="0"/>
    <n v="0"/>
    <n v="0"/>
    <n v="0"/>
  </r>
  <r>
    <s v="820"/>
    <x v="41"/>
    <x v="3"/>
    <s v="OUTFLOWS"/>
    <s v="40"/>
    <s v="Public Works"/>
    <s v="60"/>
    <s v="Fleet"/>
    <s v="520"/>
    <s v="Light Duty"/>
    <s v="820.40.60.520-6500.04"/>
    <s v="Claims &amp; Insurance Insurance Premiums"/>
    <n v="-11000"/>
    <n v="-11000"/>
    <n v="-11400"/>
    <n v="-11000"/>
    <n v="400"/>
  </r>
  <r>
    <s v="820"/>
    <x v="41"/>
    <x v="3"/>
    <s v="OUTFLOWS"/>
    <s v="40"/>
    <s v="Public Works"/>
    <s v="60"/>
    <s v="Fleet"/>
    <s v="520"/>
    <s v="Light Duty"/>
    <s v="820.40.60.520-6600.25"/>
    <s v="Administrative Expenses Support Services-Indirect Labor"/>
    <n v="-23000"/>
    <n v="-23000"/>
    <n v="-22980"/>
    <n v="-22980"/>
    <n v="0"/>
  </r>
  <r>
    <s v="820"/>
    <x v="41"/>
    <x v="3"/>
    <s v="OUTFLOWS"/>
    <s v="40"/>
    <s v="Public Works"/>
    <s v="60"/>
    <s v="Fleet"/>
    <s v="520"/>
    <s v="Light Duty"/>
    <s v="820.40.60.520-6600.26"/>
    <s v="Administrative Expenses Support Services-IT"/>
    <n v="-11000"/>
    <n v="-11000"/>
    <n v="-10925"/>
    <n v="-10925"/>
    <n v="0"/>
  </r>
  <r>
    <s v="820"/>
    <x v="41"/>
    <x v="3"/>
    <s v="OUTFLOWS"/>
    <s v="40"/>
    <s v="Public Works"/>
    <s v="60"/>
    <s v="Fleet"/>
    <s v="520"/>
    <s v="Light Duty"/>
    <s v="820.40.60.520-6600.36"/>
    <s v="Administrative Expenses IT Fund Contribution"/>
    <n v="-13000"/>
    <n v="-13000"/>
    <n v="-12849"/>
    <n v="-29000"/>
    <n v="-16151"/>
  </r>
  <r>
    <s v="820"/>
    <x v="41"/>
    <x v="2"/>
    <s v="OUTFLOWS"/>
    <s v="40"/>
    <s v="Public Works"/>
    <s v="60"/>
    <s v="Fleet"/>
    <s v="530"/>
    <s v="Heavy Duty"/>
    <s v="820.40.60.530-5000.01"/>
    <s v="Salaries Regular"/>
    <n v="0"/>
    <n v="-1100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0"/>
    <s v="Benefits PERS Pool Liability"/>
    <n v="0"/>
    <n v="-200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1"/>
    <s v="Benefits Retirement"/>
    <n v="0"/>
    <n v="-100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2"/>
    <s v="Benefits Health Insurance"/>
    <n v="0"/>
    <n v="-200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3"/>
    <s v="Benefits Dental Insurance"/>
    <n v="0"/>
    <n v="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4"/>
    <s v="Benefits Vision Insurance"/>
    <n v="0"/>
    <n v="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5"/>
    <s v="Benefits Life Insurance"/>
    <n v="0"/>
    <n v="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06"/>
    <s v="Benefits Worker's Comp"/>
    <n v="-13000"/>
    <n v="-13000"/>
    <n v="-13200"/>
    <n v="-10000"/>
    <n v="3200"/>
  </r>
  <r>
    <s v="820"/>
    <x v="41"/>
    <x v="2"/>
    <s v="OUTFLOWS"/>
    <s v="40"/>
    <s v="Public Works"/>
    <s v="60"/>
    <s v="Fleet"/>
    <s v="530"/>
    <s v="Heavy Duty"/>
    <s v="820.40.60.530-5100.07"/>
    <s v="Benefits Long Term Disability"/>
    <n v="0"/>
    <n v="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11"/>
    <s v="Benefits Medicare"/>
    <n v="0"/>
    <n v="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12"/>
    <s v="Benefits Annual Physical Exam"/>
    <n v="0"/>
    <n v="0"/>
    <n v="0"/>
    <n v="0"/>
    <n v="0"/>
  </r>
  <r>
    <s v="820"/>
    <x v="41"/>
    <x v="2"/>
    <s v="OUTFLOWS"/>
    <s v="40"/>
    <s v="Public Works"/>
    <s v="60"/>
    <s v="Fleet"/>
    <s v="530"/>
    <s v="Heavy Duty"/>
    <s v="820.40.60.530-5100.15"/>
    <s v="Benefits Cell Phone Allowance"/>
    <n v="0"/>
    <n v="0"/>
    <n v="0"/>
    <n v="0"/>
    <n v="0"/>
  </r>
  <r>
    <s v="820"/>
    <x v="41"/>
    <x v="3"/>
    <s v="OUTFLOWS"/>
    <s v="40"/>
    <s v="Public Works"/>
    <s v="60"/>
    <s v="Fleet"/>
    <s v="530"/>
    <s v="Heavy Duty"/>
    <s v="820.40.60.530-6100.02"/>
    <s v="Utilities Telephone"/>
    <n v="-2000"/>
    <n v="-2000"/>
    <n v="0"/>
    <n v="-3000"/>
    <n v="-3000"/>
  </r>
  <r>
    <s v="820"/>
    <x v="41"/>
    <x v="3"/>
    <s v="OUTFLOWS"/>
    <s v="40"/>
    <s v="Public Works"/>
    <s v="60"/>
    <s v="Fleet"/>
    <s v="530"/>
    <s v="Heavy Duty"/>
    <s v="820.40.60.530-6500.04"/>
    <s v="Claims &amp; Insurance Insurance Premiums"/>
    <n v="-4000"/>
    <n v="-4000"/>
    <n v="-4800"/>
    <n v="-5000"/>
    <n v="-200"/>
  </r>
  <r>
    <s v="820"/>
    <x v="41"/>
    <x v="3"/>
    <s v="OUTFLOWS"/>
    <s v="40"/>
    <s v="Public Works"/>
    <s v="60"/>
    <s v="Fleet"/>
    <s v="530"/>
    <s v="Heavy Duty"/>
    <s v="820.40.60.530-6600.25"/>
    <s v="Administrative Expenses Support Services-Indirect Labor"/>
    <n v="-23000"/>
    <n v="-23000"/>
    <n v="-22980"/>
    <n v="-22980"/>
    <n v="0"/>
  </r>
  <r>
    <s v="820"/>
    <x v="41"/>
    <x v="3"/>
    <s v="OUTFLOWS"/>
    <s v="40"/>
    <s v="Public Works"/>
    <s v="60"/>
    <s v="Fleet"/>
    <s v="530"/>
    <s v="Heavy Duty"/>
    <s v="820.40.60.530-6600.26"/>
    <s v="Administrative Expenses Support Services-IT"/>
    <n v="-11000"/>
    <n v="-11000"/>
    <n v="-10925"/>
    <n v="-10925"/>
    <n v="0"/>
  </r>
  <r>
    <s v="820"/>
    <x v="41"/>
    <x v="3"/>
    <s v="OUTFLOWS"/>
    <s v="40"/>
    <s v="Public Works"/>
    <s v="60"/>
    <s v="Fleet"/>
    <s v="530"/>
    <s v="Heavy Duty"/>
    <s v="820.40.60.530-6600.36"/>
    <s v="Administrative Expenses IT Fund Contribution"/>
    <n v="-13000"/>
    <n v="-13000"/>
    <n v="-12849"/>
    <n v="-29000"/>
    <n v="-16151"/>
  </r>
  <r>
    <s v="830"/>
    <x v="42"/>
    <x v="0"/>
    <s v="INFLOWS"/>
    <s v="00"/>
    <s v="Non Departmental"/>
    <s v="00"/>
    <s v="Non Divisional"/>
    <s v="900"/>
    <s v="General"/>
    <s v="830.00.00.900-4700.01"/>
    <s v="Investment Earnings Interest on Investments"/>
    <n v="0"/>
    <n v="0"/>
    <n v="0"/>
    <n v="0"/>
    <n v="0"/>
  </r>
  <r>
    <s v="830"/>
    <x v="42"/>
    <x v="0"/>
    <s v="INFLOWS"/>
    <s v="00"/>
    <s v="Non Departmental"/>
    <s v="00"/>
    <s v="Non Divisional"/>
    <s v="900"/>
    <s v="General"/>
    <s v="830.00.00.900-4700.02"/>
    <s v="Investment Earnings Lease Trust Account"/>
    <n v="1000"/>
    <n v="0"/>
    <n v="0"/>
    <n v="0"/>
    <n v="0"/>
  </r>
  <r>
    <s v="830"/>
    <x v="42"/>
    <x v="0"/>
    <s v="INFLOWS"/>
    <s v="00"/>
    <s v="Non Departmental"/>
    <s v="00"/>
    <s v="Non Divisional"/>
    <s v="900"/>
    <s v="General"/>
    <s v="830.00.00.900-4700.21"/>
    <s v="Investment Earnings Unallocated Investment Expense"/>
    <n v="0"/>
    <n v="0"/>
    <n v="0"/>
    <n v="0"/>
    <n v="0"/>
  </r>
  <r>
    <s v="830"/>
    <x v="42"/>
    <x v="0"/>
    <s v="INFLOWS"/>
    <s v="00"/>
    <s v="Non Departmental"/>
    <s v="00"/>
    <s v="Non Divisional"/>
    <s v="900"/>
    <s v="General"/>
    <s v="830.00.00.900-4800.01"/>
    <s v="Contributions Fixed Asset Contributions"/>
    <n v="0"/>
    <n v="0"/>
    <n v="0"/>
    <n v="0"/>
    <n v="0"/>
  </r>
  <r>
    <s v="830"/>
    <x v="42"/>
    <x v="0"/>
    <s v="INFLOWS"/>
    <s v="00"/>
    <s v="Non Departmental"/>
    <s v="00"/>
    <s v="Non Divisional"/>
    <s v="900"/>
    <s v="General"/>
    <s v="830.00.00.900-4850.07"/>
    <s v="Other Revenue Misc Reimbursement"/>
    <n v="0"/>
    <n v="0"/>
    <n v="0"/>
    <n v="0"/>
    <n v="0"/>
  </r>
  <r>
    <s v="830"/>
    <x v="42"/>
    <x v="0"/>
    <s v="INFLOWS"/>
    <s v="00"/>
    <s v="Non Departmental"/>
    <s v="00"/>
    <s v="Non Divisional"/>
    <s v="900"/>
    <s v="General"/>
    <s v="830.00.00.900-4850.13"/>
    <s v="Other Revenue Rebates"/>
    <n v="0"/>
    <n v="0"/>
    <n v="0"/>
    <n v="0"/>
    <n v="0"/>
  </r>
  <r>
    <s v="830"/>
    <x v="42"/>
    <x v="0"/>
    <s v="INFLOWS"/>
    <s v="00"/>
    <s v="Non Departmental"/>
    <s v="00"/>
    <s v="Non Divisional"/>
    <s v="900"/>
    <s v="General"/>
    <s v="830.00.00.900-4850.31"/>
    <s v="Other Revenue Information Systems Support Fee"/>
    <n v="0"/>
    <n v="0"/>
    <n v="538930"/>
    <n v="538930"/>
    <n v="0"/>
  </r>
  <r>
    <s v="830"/>
    <x v="42"/>
    <x v="0"/>
    <s v="INFLOWS"/>
    <s v="00"/>
    <s v="Non Departmental"/>
    <s v="00"/>
    <s v="Non Divisional"/>
    <s v="900"/>
    <s v="General"/>
    <s v="830.00.00.900-4850.21"/>
    <s v="Other Revenue Information Systems Equip Fee"/>
    <n v="2800000"/>
    <n v="2800000"/>
    <n v="2260798"/>
    <n v="4650530"/>
    <n v="2389732"/>
  </r>
  <r>
    <s v="830"/>
    <x v="42"/>
    <x v="1"/>
    <s v="OUTFLOWS"/>
    <s v="00"/>
    <s v="Non Departmental"/>
    <s v="00"/>
    <s v="Non Divisional"/>
    <s v="900"/>
    <s v="General"/>
    <s v="830.00.00.900-4900.01"/>
    <s v="Transfers In General Fund"/>
    <n v="0"/>
    <n v="0"/>
    <n v="0"/>
    <n v="0"/>
    <n v="0"/>
  </r>
  <r>
    <s v="830"/>
    <x v="42"/>
    <x v="3"/>
    <s v="OUTFLOWS"/>
    <s v="00"/>
    <s v="Non Departmental"/>
    <s v="00"/>
    <s v="Non Divisional"/>
    <s v="900"/>
    <s v="General"/>
    <s v="830.00.00.900-6700.03"/>
    <s v="Depreciation Computer Hardware"/>
    <n v="-855000"/>
    <n v="0"/>
    <n v="0"/>
    <n v="0"/>
    <n v="0"/>
  </r>
  <r>
    <s v="830"/>
    <x v="42"/>
    <x v="3"/>
    <s v="OUTFLOWS"/>
    <s v="00"/>
    <s v="Non Departmental"/>
    <s v="00"/>
    <s v="Non Divisional"/>
    <s v="900"/>
    <s v="General"/>
    <s v="830.00.00.900-6700.04"/>
    <s v="Depreciation Software"/>
    <n v="-343000"/>
    <n v="0"/>
    <n v="0"/>
    <n v="0"/>
    <n v="0"/>
  </r>
  <r>
    <s v="830"/>
    <x v="42"/>
    <x v="3"/>
    <s v="OUTFLOWS"/>
    <s v="00"/>
    <s v="Non Departmental"/>
    <s v="00"/>
    <s v="Non Divisional"/>
    <s v="900"/>
    <s v="General"/>
    <s v="830.00.00.900-6700.06"/>
    <s v="Depreciation Vehicles"/>
    <n v="-6000"/>
    <n v="0"/>
    <n v="0"/>
    <n v="0"/>
    <n v="0"/>
  </r>
  <r>
    <s v="830"/>
    <x v="42"/>
    <x v="4"/>
    <s v="OUTFLOWS"/>
    <s v="00"/>
    <s v="Non Departmental"/>
    <s v="00"/>
    <s v="Non Divisional"/>
    <s v="900"/>
    <s v="General"/>
    <s v="830.00.00.900-7000.27"/>
    <s v="Capital Outlay Information Technology"/>
    <n v="0"/>
    <n v="-55000"/>
    <n v="-233930"/>
    <n v="-233930"/>
    <n v="0"/>
  </r>
  <r>
    <s v="830"/>
    <x v="42"/>
    <x v="1"/>
    <s v="OUTFLOWS"/>
    <s v="00"/>
    <s v="Non Departmental"/>
    <s v="00"/>
    <s v="Non Divisional"/>
    <s v="900"/>
    <s v="General"/>
    <s v="830.00.00.900-9888.01"/>
    <s v="Capital Asset Expenditure Adjustments  Current Year Additions"/>
    <n v="124000"/>
    <n v="0"/>
    <n v="0"/>
    <n v="0"/>
    <n v="0"/>
  </r>
  <r>
    <s v="830"/>
    <x v="42"/>
    <x v="1"/>
    <s v="OUTFLOWS"/>
    <s v="00"/>
    <s v="Non Departmental"/>
    <s v="00"/>
    <s v="Non Divisional"/>
    <s v="900"/>
    <s v="General"/>
    <s v="830.00.00.900-9888.04"/>
    <s v="Capital Asset Expenditure Adjustments  Asset Transfer In"/>
    <n v="0"/>
    <n v="0"/>
    <n v="0"/>
    <n v="0"/>
    <n v="0"/>
  </r>
  <r>
    <s v="830"/>
    <x v="42"/>
    <x v="1"/>
    <s v="OUTFLOWS"/>
    <s v="00"/>
    <s v="Non Departmental"/>
    <s v="00"/>
    <s v="Non Divisional"/>
    <s v="900"/>
    <s v="General"/>
    <s v="830.00.00.900-9888.05"/>
    <s v="Capital Asset Expenditure Adjustments  Asset Transfer Out"/>
    <n v="0"/>
    <n v="0"/>
    <n v="0"/>
    <n v="0"/>
    <n v="0"/>
  </r>
  <r>
    <s v="830"/>
    <x v="42"/>
    <x v="3"/>
    <s v="OUTFLOWS"/>
    <s v="02"/>
    <s v="City Attorney"/>
    <s v="00"/>
    <s v="Non Divisional"/>
    <s v="002"/>
    <s v="Departmental Legal Services"/>
    <s v="830.02.00.002-6002.07"/>
    <s v="Legal Services Information Technology"/>
    <n v="0"/>
    <n v="-300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000.01"/>
    <s v="Salaries Regular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000.02"/>
    <s v="Salaries Part Time"/>
    <n v="0"/>
    <n v="-100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000.07"/>
    <s v="Salaries Admin Leave Pay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000.08"/>
    <s v="Salaries Longevity Pay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000.10"/>
    <s v="Salaries Furloughs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000.12"/>
    <s v="Salaries Compensated Absences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1"/>
    <s v="Benefits Retirement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2"/>
    <s v="Benefits Health Insurance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3"/>
    <s v="Benefits Dental Insurance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4"/>
    <s v="Benefits Vision Insurance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5"/>
    <s v="Benefits Life Insurance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6"/>
    <s v="Benefits Worker's Comp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07"/>
    <s v="Benefits Long Term Disability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11"/>
    <s v="Benefits Medicare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15"/>
    <s v="Benefits Cell Phone Allowance"/>
    <n v="0"/>
    <n v="0"/>
    <n v="0"/>
    <n v="0"/>
    <n v="0"/>
  </r>
  <r>
    <s v="830"/>
    <x v="42"/>
    <x v="2"/>
    <s v="OUTFLOWS"/>
    <s v="03"/>
    <s v="City Manager"/>
    <s v="00"/>
    <s v="Non Divisional"/>
    <s v="000"/>
    <s v="No Program"/>
    <s v="830.03.00.000-5100.17"/>
    <s v="Benefits Other Post Employment Benefits"/>
    <n v="0"/>
    <n v="0"/>
    <n v="0"/>
    <n v="0"/>
    <n v="0"/>
  </r>
  <r>
    <s v="830"/>
    <x v="42"/>
    <x v="3"/>
    <s v="OUTFLOWS"/>
    <s v="07"/>
    <s v="Information Technology"/>
    <s v="00"/>
    <s v="Non Divisional"/>
    <s v="005"/>
    <s v="Debt Service"/>
    <s v="830.07.00.005-8900.23"/>
    <s v="Debt Service-Principal HSE Leasing"/>
    <n v="-128000"/>
    <n v="0"/>
    <n v="0"/>
    <n v="0"/>
    <n v="0"/>
  </r>
  <r>
    <s v="830"/>
    <x v="42"/>
    <x v="3"/>
    <s v="OUTFLOWS"/>
    <s v="07"/>
    <s v="Information Technology"/>
    <s v="00"/>
    <s v="Non Divisional"/>
    <s v="005"/>
    <s v="Debt Service"/>
    <s v="830.07.00.005-8910.23"/>
    <s v="Debt Service-Interest HSE Leasing"/>
    <n v="-300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01"/>
    <s v="Salaries Regular"/>
    <n v="-497000"/>
    <n v="-427000"/>
    <n v="-1089538"/>
    <n v="-790000"/>
    <n v="299538"/>
  </r>
  <r>
    <s v="830"/>
    <x v="42"/>
    <x v="2"/>
    <s v="OUTFLOWS"/>
    <s v="07"/>
    <s v="Information Technology"/>
    <s v="00"/>
    <s v="Non Divisional"/>
    <s v="170"/>
    <s v="Information Technology"/>
    <s v="830.07.00.170-5000.02"/>
    <s v="Salaries Part Time"/>
    <n v="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03"/>
    <s v="Salaries Overtime"/>
    <n v="-19000"/>
    <n v="-27000"/>
    <n v="0"/>
    <n v="-30000"/>
    <n v="-30000"/>
  </r>
  <r>
    <s v="830"/>
    <x v="42"/>
    <x v="2"/>
    <s v="OUTFLOWS"/>
    <s v="07"/>
    <s v="Information Technology"/>
    <s v="00"/>
    <s v="Non Divisional"/>
    <s v="170"/>
    <s v="Information Technology"/>
    <s v="830.07.00.170-5000.04"/>
    <s v="Salaries Holiday Pay"/>
    <n v="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06"/>
    <s v="Salaries Out of Class"/>
    <n v="0"/>
    <n v="-300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07"/>
    <s v="Salaries Admin Leave Pay"/>
    <n v="-5000"/>
    <n v="-6000"/>
    <n v="-10072"/>
    <n v="-10072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08"/>
    <s v="Salaries Longevity Pay"/>
    <n v="-3000"/>
    <n v="-1000"/>
    <n v="-11850"/>
    <n v="-11850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10"/>
    <s v="Salaries Furloughs"/>
    <n v="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000.12"/>
    <s v="Salaries Compensated Absences"/>
    <n v="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00"/>
    <s v="Benefits PERS Pool Liability"/>
    <n v="-96000"/>
    <n v="-85000"/>
    <n v="-126623"/>
    <n v="-132000"/>
    <n v="-5377"/>
  </r>
  <r>
    <s v="830"/>
    <x v="42"/>
    <x v="2"/>
    <s v="OUTFLOWS"/>
    <s v="07"/>
    <s v="Information Technology"/>
    <s v="00"/>
    <s v="Non Divisional"/>
    <s v="170"/>
    <s v="Information Technology"/>
    <s v="830.07.00.170-5100.01"/>
    <s v="Benefits Retirement"/>
    <n v="-48000"/>
    <n v="-39000"/>
    <n v="-80936"/>
    <n v="-62000"/>
    <n v="18936"/>
  </r>
  <r>
    <s v="830"/>
    <x v="42"/>
    <x v="2"/>
    <s v="OUTFLOWS"/>
    <s v="07"/>
    <s v="Information Technology"/>
    <s v="00"/>
    <s v="Non Divisional"/>
    <s v="170"/>
    <s v="Information Technology"/>
    <s v="830.07.00.170-5100.02"/>
    <s v="Benefits Health Insurance"/>
    <n v="-87000"/>
    <n v="-54000"/>
    <n v="-153595"/>
    <n v="-80000"/>
    <n v="73595"/>
  </r>
  <r>
    <s v="830"/>
    <x v="42"/>
    <x v="2"/>
    <s v="OUTFLOWS"/>
    <s v="07"/>
    <s v="Information Technology"/>
    <s v="00"/>
    <s v="Non Divisional"/>
    <s v="170"/>
    <s v="Information Technology"/>
    <s v="830.07.00.170-5100.03"/>
    <s v="Benefits Dental Insurance"/>
    <n v="-7000"/>
    <n v="-5000"/>
    <n v="-11779"/>
    <n v="-11779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04"/>
    <s v="Benefits Vision Insurance"/>
    <n v="-1000"/>
    <n v="-1000"/>
    <n v="-1941"/>
    <n v="-1941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05"/>
    <s v="Benefits Life Insurance"/>
    <n v="-1000"/>
    <n v="0"/>
    <n v="-781"/>
    <n v="-781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06"/>
    <s v="Benefits Worker's Comp"/>
    <n v="-17000"/>
    <n v="-19000"/>
    <n v="-19200"/>
    <n v="-25000"/>
    <n v="-5800"/>
  </r>
  <r>
    <s v="830"/>
    <x v="42"/>
    <x v="2"/>
    <s v="OUTFLOWS"/>
    <s v="07"/>
    <s v="Information Technology"/>
    <s v="00"/>
    <s v="Non Divisional"/>
    <s v="170"/>
    <s v="Information Technology"/>
    <s v="830.07.00.170-5100.07"/>
    <s v="Benefits Long Term Disability"/>
    <n v="-2000"/>
    <n v="-1000"/>
    <n v="-5426"/>
    <n v="-5426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08"/>
    <s v="Benefits Deferred Compensation"/>
    <n v="0"/>
    <n v="-10000"/>
    <n v="-14286"/>
    <n v="-14286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09"/>
    <s v="Benefits Unemployment Insurance"/>
    <n v="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11"/>
    <s v="Benefits Medicare"/>
    <n v="-8000"/>
    <n v="-7000"/>
    <n v="-14403"/>
    <n v="-14403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12"/>
    <s v="Benefits Annual Physical Exam"/>
    <n v="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15"/>
    <s v="Benefits Cell Phone Allowance"/>
    <n v="-7000"/>
    <n v="-5000"/>
    <n v="-7200"/>
    <n v="-7200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17"/>
    <s v="Benefits Other Post Employment Benefits"/>
    <n v="-16000"/>
    <n v="-16000"/>
    <n v="-16500"/>
    <n v="-16500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98"/>
    <s v="Benefits GASB 75 Expense"/>
    <n v="-13000"/>
    <n v="0"/>
    <n v="0"/>
    <n v="0"/>
    <n v="0"/>
  </r>
  <r>
    <s v="830"/>
    <x v="42"/>
    <x v="2"/>
    <s v="OUTFLOWS"/>
    <s v="07"/>
    <s v="Information Technology"/>
    <s v="00"/>
    <s v="Non Divisional"/>
    <s v="170"/>
    <s v="Information Technology"/>
    <s v="830.07.00.170-5100.99"/>
    <s v="Benefits Pension Expense"/>
    <n v="-13700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000.01"/>
    <s v="Professional Services General"/>
    <n v="-7000"/>
    <n v="-2000"/>
    <n v="-150000"/>
    <n v="-150000"/>
    <n v="0"/>
  </r>
  <r>
    <s v="830"/>
    <x v="42"/>
    <x v="3"/>
    <s v="OUTFLOWS"/>
    <s v="07"/>
    <s v="Information Technology"/>
    <s v="00"/>
    <s v="Non Divisional"/>
    <s v="170"/>
    <s v="Information Technology"/>
    <s v="830.07.00.170-6000.24"/>
    <s v="Professional Services Internet Services"/>
    <n v="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100.01"/>
    <s v="Utilities Electric"/>
    <n v="-7000"/>
    <n v="-10000"/>
    <n v="0"/>
    <n v="-12000"/>
    <n v="-12000"/>
  </r>
  <r>
    <s v="830"/>
    <x v="42"/>
    <x v="3"/>
    <s v="OUTFLOWS"/>
    <s v="07"/>
    <s v="Information Technology"/>
    <s v="00"/>
    <s v="Non Divisional"/>
    <s v="170"/>
    <s v="Information Technology"/>
    <s v="830.07.00.170-6100.02"/>
    <s v="Utilities Telephone"/>
    <n v="-22000"/>
    <n v="-25000"/>
    <n v="0"/>
    <n v="-18000"/>
    <n v="-18000"/>
  </r>
  <r>
    <s v="830"/>
    <x v="42"/>
    <x v="3"/>
    <s v="OUTFLOWS"/>
    <s v="07"/>
    <s v="Information Technology"/>
    <s v="00"/>
    <s v="Non Divisional"/>
    <s v="170"/>
    <s v="Information Technology"/>
    <s v="830.07.00.170-6100.03"/>
    <s v="Utilities Data Transmission / ISP"/>
    <n v="-48000"/>
    <n v="-114000"/>
    <n v="-171496"/>
    <n v="-145000"/>
    <n v="26496"/>
  </r>
  <r>
    <s v="830"/>
    <x v="42"/>
    <x v="3"/>
    <s v="OUTFLOWS"/>
    <s v="07"/>
    <s v="Information Technology"/>
    <s v="00"/>
    <s v="Non Divisional"/>
    <s v="170"/>
    <s v="Information Technology"/>
    <s v="830.07.00.170-6200.01"/>
    <s v="Supplies Office"/>
    <n v="-2000"/>
    <n v="-2000"/>
    <n v="-2000"/>
    <n v="-3000"/>
    <n v="-1000"/>
  </r>
  <r>
    <s v="830"/>
    <x v="42"/>
    <x v="3"/>
    <s v="OUTFLOWS"/>
    <s v="07"/>
    <s v="Information Technology"/>
    <s v="00"/>
    <s v="Non Divisional"/>
    <s v="170"/>
    <s v="Information Technology"/>
    <s v="830.07.00.170-6200.02"/>
    <s v="Supplies Special Department"/>
    <n v="-35000"/>
    <n v="-31000"/>
    <n v="-35000"/>
    <n v="-95000"/>
    <n v="-60000"/>
  </r>
  <r>
    <s v="830"/>
    <x v="42"/>
    <x v="3"/>
    <s v="OUTFLOWS"/>
    <s v="07"/>
    <s v="Information Technology"/>
    <s v="00"/>
    <s v="Non Divisional"/>
    <s v="170"/>
    <s v="Information Technology"/>
    <s v="830.07.00.170-6200.03"/>
    <s v="Supplies Copier Maintenance &amp; Supplies"/>
    <n v="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200.04"/>
    <s v="Supplies Postage"/>
    <n v="0"/>
    <n v="0"/>
    <n v="-400"/>
    <n v="-400"/>
    <n v="0"/>
  </r>
  <r>
    <s v="830"/>
    <x v="42"/>
    <x v="3"/>
    <s v="OUTFLOWS"/>
    <s v="07"/>
    <s v="Information Technology"/>
    <s v="00"/>
    <s v="Non Divisional"/>
    <s v="170"/>
    <s v="Information Technology"/>
    <s v="830.07.00.170-6200.05"/>
    <s v="Supplies Gasoline"/>
    <n v="0"/>
    <n v="0"/>
    <n v="-300"/>
    <n v="-300"/>
    <n v="0"/>
  </r>
  <r>
    <s v="830"/>
    <x v="42"/>
    <x v="3"/>
    <s v="OUTFLOWS"/>
    <s v="07"/>
    <s v="Information Technology"/>
    <s v="00"/>
    <s v="Non Divisional"/>
    <s v="170"/>
    <s v="Information Technology"/>
    <s v="830.07.00.170-6200.09"/>
    <s v="Supplies Data Processing"/>
    <n v="-159000"/>
    <n v="-250000"/>
    <n v="-414100"/>
    <n v="-494100"/>
    <n v="-80000"/>
  </r>
  <r>
    <s v="830"/>
    <x v="42"/>
    <x v="3"/>
    <s v="OUTFLOWS"/>
    <s v="07"/>
    <s v="Information Technology"/>
    <s v="00"/>
    <s v="Non Divisional"/>
    <s v="170"/>
    <s v="Information Technology"/>
    <s v="830.07.00.170-6300.01"/>
    <s v="Dues &amp; Subscriptions Memberships"/>
    <n v="-10000"/>
    <n v="0"/>
    <n v="-600"/>
    <n v="-5250"/>
    <n v="-4650"/>
  </r>
  <r>
    <s v="830"/>
    <x v="42"/>
    <x v="3"/>
    <s v="OUTFLOWS"/>
    <s v="07"/>
    <s v="Information Technology"/>
    <s v="00"/>
    <s v="Non Divisional"/>
    <s v="170"/>
    <s v="Information Technology"/>
    <s v="830.07.00.170-6350.01"/>
    <s v="Maintenance Agreements &amp; Licenses License/Software Maintenance"/>
    <n v="-755000"/>
    <n v="-1417000"/>
    <n v="-1191376"/>
    <n v="-1550085"/>
    <n v="-358709"/>
  </r>
  <r>
    <s v="830"/>
    <x v="42"/>
    <x v="3"/>
    <s v="OUTFLOWS"/>
    <s v="07"/>
    <s v="Information Technology"/>
    <s v="00"/>
    <s v="Non Divisional"/>
    <s v="170"/>
    <s v="Information Technology"/>
    <s v="830.07.00.170-6350.02"/>
    <s v="Maintenance Agreements &amp; Licenses Hardware Maintenance"/>
    <n v="-18000"/>
    <n v="-51000"/>
    <n v="-215000"/>
    <n v="-225000"/>
    <n v="-10000"/>
  </r>
  <r>
    <s v="830"/>
    <x v="42"/>
    <x v="3"/>
    <s v="OUTFLOWS"/>
    <s v="07"/>
    <s v="Information Technology"/>
    <s v="00"/>
    <s v="Non Divisional"/>
    <s v="170"/>
    <s v="Information Technology"/>
    <s v="830.07.00.170-6350.03"/>
    <s v="Maintenance Agreements &amp; Licenses Maintenance Agreements"/>
    <n v="0"/>
    <n v="-500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400.02"/>
    <s v="Repairs &amp; Maintenance Minor Equipment/Other"/>
    <n v="-8000"/>
    <n v="-300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400.05"/>
    <s v="Repairs &amp; Maintenance Vehicle"/>
    <n v="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400.20"/>
    <s v="Repairs &amp; Maintenance Property Maintenance"/>
    <n v="-100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500.04"/>
    <s v="Claims &amp; Insurance Insurance Premiums"/>
    <n v="-33000"/>
    <n v="-33000"/>
    <n v="-33000"/>
    <n v="-32000"/>
    <n v="1000"/>
  </r>
  <r>
    <s v="830"/>
    <x v="42"/>
    <x v="3"/>
    <s v="OUTFLOWS"/>
    <s v="07"/>
    <s v="Information Technology"/>
    <s v="00"/>
    <s v="Non Divisional"/>
    <s v="170"/>
    <s v="Information Technology"/>
    <s v="830.07.00.170-6600.01"/>
    <s v="Administrative Expenses Meetings"/>
    <n v="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03"/>
    <s v="Administrative Expenses Mileage Reimbursement"/>
    <n v="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04"/>
    <s v="Administrative Expenses Training/Conferences"/>
    <n v="-2000"/>
    <n v="-1000"/>
    <n v="-14600"/>
    <n v="-1460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06"/>
    <s v="Administrative Expenses Property/Building Rental"/>
    <n v="-4700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07"/>
    <s v="Administrative Expenses Employee Recruitment"/>
    <n v="-100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25"/>
    <s v="Administrative Expenses Support Services-Indirect Labor"/>
    <n v="-273000"/>
    <n v="-273000"/>
    <n v="-273440"/>
    <n v="-27344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28"/>
    <s v="Administrative Expenses Equipment Fund Contribution"/>
    <n v="0"/>
    <n v="0"/>
    <n v="0"/>
    <n v="0"/>
    <n v="0"/>
  </r>
  <r>
    <s v="830"/>
    <x v="42"/>
    <x v="3"/>
    <s v="OUTFLOWS"/>
    <s v="07"/>
    <s v="Information Technology"/>
    <s v="00"/>
    <s v="Non Divisional"/>
    <s v="170"/>
    <s v="Information Technology"/>
    <s v="830.07.00.170-6600.32"/>
    <s v="Administrative Expenses Vehicle Fund Contribution"/>
    <n v="-2000"/>
    <n v="-2000"/>
    <n v="-1800"/>
    <n v="-4000"/>
    <n v="-2200"/>
  </r>
  <r>
    <s v="830"/>
    <x v="42"/>
    <x v="2"/>
    <s v="OUTFLOWS"/>
    <s v="07"/>
    <s v="Information Technology"/>
    <s v="00"/>
    <s v="Non Divisional"/>
    <s v="180"/>
    <s v="GIS"/>
    <s v="830.07.00.180-5000.01"/>
    <s v="Salaries Regular"/>
    <n v="-262000"/>
    <n v="-109000"/>
    <n v="-293888"/>
    <n v="-209000"/>
    <n v="84888"/>
  </r>
  <r>
    <s v="830"/>
    <x v="42"/>
    <x v="2"/>
    <s v="OUTFLOWS"/>
    <s v="07"/>
    <s v="Information Technology"/>
    <s v="00"/>
    <s v="Non Divisional"/>
    <s v="180"/>
    <s v="GIS"/>
    <s v="830.07.00.180-5000.02"/>
    <s v="Salaries Part Time"/>
    <n v="0"/>
    <n v="0"/>
    <n v="0"/>
    <n v="0"/>
    <n v="0"/>
  </r>
  <r>
    <s v="830"/>
    <x v="42"/>
    <x v="2"/>
    <s v="OUTFLOWS"/>
    <s v="07"/>
    <s v="Information Technology"/>
    <s v="00"/>
    <s v="Non Divisional"/>
    <s v="180"/>
    <s v="GIS"/>
    <s v="830.07.00.180-5000.03"/>
    <s v="Salaries Overtime"/>
    <n v="-4000"/>
    <n v="0"/>
    <n v="0"/>
    <n v="0"/>
    <n v="0"/>
  </r>
  <r>
    <s v="830"/>
    <x v="42"/>
    <x v="2"/>
    <s v="OUTFLOWS"/>
    <s v="07"/>
    <s v="Information Technology"/>
    <s v="00"/>
    <s v="Non Divisional"/>
    <s v="180"/>
    <s v="GIS"/>
    <s v="830.07.00.180-5000.06"/>
    <s v="Salaries Out of Class"/>
    <n v="-3000"/>
    <n v="0"/>
    <n v="0"/>
    <n v="0"/>
    <n v="0"/>
  </r>
  <r>
    <s v="830"/>
    <x v="42"/>
    <x v="2"/>
    <s v="OUTFLOWS"/>
    <s v="07"/>
    <s v="Information Technology"/>
    <s v="00"/>
    <s v="Non Divisional"/>
    <s v="180"/>
    <s v="GIS"/>
    <s v="830.07.00.180-5000.07"/>
    <s v="Salaries Admin Leave Pay"/>
    <n v="-2000"/>
    <n v="0"/>
    <n v="-1930"/>
    <n v="-1930"/>
    <n v="0"/>
  </r>
  <r>
    <s v="830"/>
    <x v="42"/>
    <x v="2"/>
    <s v="OUTFLOWS"/>
    <s v="07"/>
    <s v="Information Technology"/>
    <s v="00"/>
    <s v="Non Divisional"/>
    <s v="180"/>
    <s v="GIS"/>
    <s v="830.07.00.180-5000.08"/>
    <s v="Salaries Longevity Pay"/>
    <n v="-2000"/>
    <n v="0"/>
    <n v="-3950"/>
    <n v="-3950"/>
    <n v="0"/>
  </r>
  <r>
    <s v="830"/>
    <x v="42"/>
    <x v="2"/>
    <s v="OUTFLOWS"/>
    <s v="07"/>
    <s v="Information Technology"/>
    <s v="00"/>
    <s v="Non Divisional"/>
    <s v="180"/>
    <s v="GIS"/>
    <s v="830.07.00.180-5000.10"/>
    <s v="Salaries Furloughs"/>
    <n v="0"/>
    <n v="0"/>
    <n v="0"/>
    <n v="0"/>
    <n v="0"/>
  </r>
  <r>
    <s v="830"/>
    <x v="42"/>
    <x v="2"/>
    <s v="OUTFLOWS"/>
    <s v="07"/>
    <s v="Information Technology"/>
    <s v="00"/>
    <s v="Non Divisional"/>
    <s v="180"/>
    <s v="GIS"/>
    <s v="830.07.00.180-5000.12"/>
    <s v="Salaries Compensated Absences"/>
    <n v="0"/>
    <n v="0"/>
    <n v="0"/>
    <n v="0"/>
    <n v="0"/>
  </r>
  <r>
    <s v="830"/>
    <x v="42"/>
    <x v="2"/>
    <s v="OUTFLOWS"/>
    <s v="07"/>
    <s v="Information Technology"/>
    <s v="00"/>
    <s v="Non Divisional"/>
    <s v="180"/>
    <s v="GIS"/>
    <s v="830.07.00.180-5100.00"/>
    <s v="Benefits PERS Pool Liability"/>
    <n v="-50000"/>
    <n v="-21000"/>
    <n v="-16456"/>
    <n v="-27000"/>
    <n v="-10544"/>
  </r>
  <r>
    <s v="830"/>
    <x v="42"/>
    <x v="2"/>
    <s v="OUTFLOWS"/>
    <s v="07"/>
    <s v="Information Technology"/>
    <s v="00"/>
    <s v="Non Divisional"/>
    <s v="180"/>
    <s v="GIS"/>
    <s v="830.07.00.180-5100.01"/>
    <s v="Benefits Retirement"/>
    <n v="-21000"/>
    <n v="-12000"/>
    <n v="-29162"/>
    <n v="-14000"/>
    <n v="15162"/>
  </r>
  <r>
    <s v="830"/>
    <x v="42"/>
    <x v="2"/>
    <s v="OUTFLOWS"/>
    <s v="07"/>
    <s v="Information Technology"/>
    <s v="00"/>
    <s v="Non Divisional"/>
    <s v="180"/>
    <s v="GIS"/>
    <s v="830.07.00.180-5100.02"/>
    <s v="Benefits Health Insurance"/>
    <n v="-8000"/>
    <n v="-7000"/>
    <n v="-61563"/>
    <n v="-12000"/>
    <n v="49563"/>
  </r>
  <r>
    <s v="830"/>
    <x v="42"/>
    <x v="2"/>
    <s v="OUTFLOWS"/>
    <s v="07"/>
    <s v="Information Technology"/>
    <s v="00"/>
    <s v="Non Divisional"/>
    <s v="180"/>
    <s v="GIS"/>
    <s v="830.07.00.180-5100.03"/>
    <s v="Benefits Dental Insurance"/>
    <n v="-3000"/>
    <n v="-1000"/>
    <n v="-4294"/>
    <n v="-4294"/>
    <n v="0"/>
  </r>
  <r>
    <s v="830"/>
    <x v="42"/>
    <x v="2"/>
    <s v="OUTFLOWS"/>
    <s v="07"/>
    <s v="Information Technology"/>
    <s v="00"/>
    <s v="Non Divisional"/>
    <s v="180"/>
    <s v="GIS"/>
    <s v="830.07.00.180-5100.04"/>
    <s v="Benefits Vision Insurance"/>
    <n v="0"/>
    <n v="0"/>
    <n v="-715"/>
    <n v="-715"/>
    <n v="0"/>
  </r>
  <r>
    <s v="830"/>
    <x v="42"/>
    <x v="2"/>
    <s v="OUTFLOWS"/>
    <s v="07"/>
    <s v="Information Technology"/>
    <s v="00"/>
    <s v="Non Divisional"/>
    <s v="180"/>
    <s v="GIS"/>
    <s v="830.07.00.180-5100.05"/>
    <s v="Benefits Life Insurance"/>
    <n v="0"/>
    <n v="0"/>
    <n v="-18"/>
    <n v="-18"/>
    <n v="0"/>
  </r>
  <r>
    <s v="830"/>
    <x v="42"/>
    <x v="2"/>
    <s v="OUTFLOWS"/>
    <s v="07"/>
    <s v="Information Technology"/>
    <s v="00"/>
    <s v="Non Divisional"/>
    <s v="180"/>
    <s v="GIS"/>
    <s v="830.07.00.180-5100.06"/>
    <s v="Benefits Worker's Comp"/>
    <n v="-8000"/>
    <n v="-6000"/>
    <n v="-6600"/>
    <n v="-9000"/>
    <n v="-2400"/>
  </r>
  <r>
    <s v="830"/>
    <x v="42"/>
    <x v="2"/>
    <s v="OUTFLOWS"/>
    <s v="07"/>
    <s v="Information Technology"/>
    <s v="00"/>
    <s v="Non Divisional"/>
    <s v="180"/>
    <s v="GIS"/>
    <s v="830.07.00.180-5100.07"/>
    <s v="Benefits Long Term Disability"/>
    <n v="-1000"/>
    <n v="0"/>
    <n v="-1677"/>
    <n v="-1677"/>
    <n v="0"/>
  </r>
  <r>
    <s v="830"/>
    <x v="42"/>
    <x v="2"/>
    <s v="OUTFLOWS"/>
    <s v="07"/>
    <s v="Information Technology"/>
    <s v="00"/>
    <s v="Non Divisional"/>
    <s v="180"/>
    <s v="GIS"/>
    <s v="830.07.00.180-5100.08"/>
    <s v="Benefits Deferred Compensation"/>
    <n v="0"/>
    <n v="-2000"/>
    <n v="-1553"/>
    <n v="-1553"/>
    <n v="0"/>
  </r>
  <r>
    <s v="830"/>
    <x v="42"/>
    <x v="2"/>
    <s v="OUTFLOWS"/>
    <s v="07"/>
    <s v="Information Technology"/>
    <s v="00"/>
    <s v="Non Divisional"/>
    <s v="180"/>
    <s v="GIS"/>
    <s v="830.07.00.180-5100.09"/>
    <s v="Benefits Unemployment Insurance"/>
    <n v="0"/>
    <n v="-2000"/>
    <n v="0"/>
    <n v="0"/>
    <n v="0"/>
  </r>
  <r>
    <s v="830"/>
    <x v="42"/>
    <x v="2"/>
    <s v="OUTFLOWS"/>
    <s v="07"/>
    <s v="Information Technology"/>
    <s v="00"/>
    <s v="Non Divisional"/>
    <s v="180"/>
    <s v="GIS"/>
    <s v="830.07.00.180-5100.11"/>
    <s v="Benefits Medicare"/>
    <n v="-4000"/>
    <n v="-2000"/>
    <n v="-4370"/>
    <n v="-4370"/>
    <n v="0"/>
  </r>
  <r>
    <s v="830"/>
    <x v="42"/>
    <x v="2"/>
    <s v="OUTFLOWS"/>
    <s v="07"/>
    <s v="Information Technology"/>
    <s v="00"/>
    <s v="Non Divisional"/>
    <s v="180"/>
    <s v="GIS"/>
    <s v="830.07.00.180-5100.15"/>
    <s v="Benefits Cell Phone Allowance"/>
    <n v="-1000"/>
    <n v="0"/>
    <n v="0"/>
    <n v="0"/>
    <n v="0"/>
  </r>
  <r>
    <s v="830"/>
    <x v="42"/>
    <x v="3"/>
    <s v="OUTFLOWS"/>
    <s v="07"/>
    <s v="Information Technology"/>
    <s v="00"/>
    <s v="Non Divisional"/>
    <s v="180"/>
    <s v="GIS"/>
    <s v="830.07.00.180-6000.01"/>
    <s v="Professional Services General"/>
    <n v="-16000"/>
    <n v="-16000"/>
    <n v="-62500"/>
    <n v="-62500"/>
    <n v="0"/>
  </r>
  <r>
    <s v="830"/>
    <x v="42"/>
    <x v="3"/>
    <s v="OUTFLOWS"/>
    <s v="07"/>
    <s v="Information Technology"/>
    <s v="00"/>
    <s v="Non Divisional"/>
    <s v="180"/>
    <s v="GIS"/>
    <s v="830.07.00.180-6200.02"/>
    <s v="Supplies Special Department"/>
    <n v="-2000"/>
    <n v="-3000"/>
    <n v="-1300"/>
    <n v="-1500"/>
    <n v="-200"/>
  </r>
  <r>
    <s v="830"/>
    <x v="42"/>
    <x v="3"/>
    <s v="OUTFLOWS"/>
    <s v="07"/>
    <s v="Information Technology"/>
    <s v="00"/>
    <s v="Non Divisional"/>
    <s v="180"/>
    <s v="GIS"/>
    <s v="830.07.00.180-6200.09"/>
    <s v="Supplies Data Processing"/>
    <n v="0"/>
    <n v="0"/>
    <n v="0"/>
    <n v="0"/>
    <n v="0"/>
  </r>
  <r>
    <s v="830"/>
    <x v="42"/>
    <x v="3"/>
    <s v="OUTFLOWS"/>
    <s v="07"/>
    <s v="Information Technology"/>
    <s v="00"/>
    <s v="Non Divisional"/>
    <s v="180"/>
    <s v="GIS"/>
    <s v="830.07.00.180-6300.01"/>
    <s v="Dues &amp; Subscriptions Memberships"/>
    <n v="-2000"/>
    <n v="-2000"/>
    <n v="-3540"/>
    <n v="-3540"/>
    <n v="0"/>
  </r>
  <r>
    <s v="830"/>
    <x v="42"/>
    <x v="3"/>
    <s v="OUTFLOWS"/>
    <s v="07"/>
    <s v="Information Technology"/>
    <s v="00"/>
    <s v="Non Divisional"/>
    <s v="180"/>
    <s v="GIS"/>
    <s v="830.07.00.180-6350.01"/>
    <s v="Maintenance Agreements &amp; Licenses License/Software Maintenance"/>
    <n v="-61000"/>
    <n v="-11000"/>
    <n v="-65000"/>
    <n v="-66000"/>
    <n v="-1000"/>
  </r>
  <r>
    <s v="830"/>
    <x v="42"/>
    <x v="3"/>
    <s v="OUTFLOWS"/>
    <s v="07"/>
    <s v="Information Technology"/>
    <s v="00"/>
    <s v="Non Divisional"/>
    <s v="180"/>
    <s v="GIS"/>
    <s v="830.07.00.180-6350.02"/>
    <s v="Maintenance Agreements &amp; Licenses Hardware Maintenance"/>
    <n v="0"/>
    <n v="0"/>
    <n v="0"/>
    <n v="0"/>
    <n v="0"/>
  </r>
  <r>
    <s v="830"/>
    <x v="42"/>
    <x v="3"/>
    <s v="OUTFLOWS"/>
    <s v="07"/>
    <s v="Information Technology"/>
    <s v="00"/>
    <s v="Non Divisional"/>
    <s v="180"/>
    <s v="GIS"/>
    <s v="830.07.00.180-6400.04"/>
    <s v="Repairs &amp; Maintenance Equipment Rental"/>
    <n v="0"/>
    <n v="-8000"/>
    <n v="0"/>
    <n v="0"/>
    <n v="0"/>
  </r>
  <r>
    <s v="830"/>
    <x v="42"/>
    <x v="3"/>
    <s v="OUTFLOWS"/>
    <s v="07"/>
    <s v="Information Technology"/>
    <s v="00"/>
    <s v="Non Divisional"/>
    <s v="180"/>
    <s v="GIS"/>
    <s v="830.07.00.180-6600.04"/>
    <s v="Administrative Expenses Training/Conferences"/>
    <n v="-11000"/>
    <n v="-1000"/>
    <n v="-10000"/>
    <n v="-10000"/>
    <n v="0"/>
  </r>
  <r>
    <s v="830"/>
    <x v="42"/>
    <x v="3"/>
    <s v="OUTFLOWS"/>
    <s v="07"/>
    <s v="Information Technology"/>
    <s v="00"/>
    <s v="Non Divisional"/>
    <s v="180"/>
    <s v="GIS"/>
    <s v="830.07.00.180-6600.07"/>
    <s v="Administrative Expenses Employee Recruitment"/>
    <n v="0"/>
    <n v="0"/>
    <n v="0"/>
    <n v="0"/>
    <n v="0"/>
  </r>
  <r>
    <s v="830"/>
    <x v="42"/>
    <x v="4"/>
    <s v="OUTFLOWS"/>
    <s v="07"/>
    <s v="Information Technology"/>
    <s v="00"/>
    <s v="Non Divisional"/>
    <s v="900"/>
    <s v="General"/>
    <s v="830.07.00.900-7000.02"/>
    <s v="Capital Outlay Vehicles-Major"/>
    <n v="0"/>
    <n v="0"/>
    <n v="0"/>
    <n v="0"/>
    <n v="0"/>
  </r>
  <r>
    <s v="830"/>
    <x v="42"/>
    <x v="4"/>
    <s v="OUTFLOWS"/>
    <s v="07"/>
    <s v="Information Technology"/>
    <s v="00"/>
    <s v="Non Divisional"/>
    <s v="900"/>
    <s v="General"/>
    <s v="830.07.00.900-7000.03"/>
    <s v="Capital Outlay Equipment New"/>
    <n v="0"/>
    <n v="0"/>
    <n v="0"/>
    <n v="0"/>
    <n v="0"/>
  </r>
  <r>
    <s v="830"/>
    <x v="42"/>
    <x v="4"/>
    <s v="OUTFLOWS"/>
    <s v="07"/>
    <s v="Information Technology"/>
    <s v="00"/>
    <s v="Non Divisional"/>
    <s v="900"/>
    <s v="General"/>
    <s v="830.07.00.900-7000.08"/>
    <s v="Capital Outlay Computer Software"/>
    <n v="0"/>
    <n v="0"/>
    <n v="0"/>
    <n v="0"/>
    <n v="0"/>
  </r>
  <r>
    <s v="830"/>
    <x v="42"/>
    <x v="4"/>
    <s v="OUTFLOWS"/>
    <s v="07"/>
    <s v="Information Technology"/>
    <s v="00"/>
    <s v="Non Divisional"/>
    <s v="900"/>
    <s v="General"/>
    <s v="830.07.00.900-7000.27"/>
    <s v="Capital Outlay Information Technology"/>
    <n v="-18000"/>
    <n v="0"/>
    <n v="-270000"/>
    <n v="-270000"/>
    <n v="0"/>
  </r>
  <r>
    <s v="830"/>
    <x v="42"/>
    <x v="4"/>
    <s v="OUTFLOWS"/>
    <s v="07"/>
    <s v="Information Technology"/>
    <s v="00"/>
    <s v="Non Divisional"/>
    <s v="900"/>
    <s v="General"/>
    <s v="830.07.00.900-7000.99"/>
    <s v="Capital Outlay General"/>
    <n v="0"/>
    <n v="0"/>
    <n v="0"/>
    <n v="0"/>
    <n v="0"/>
  </r>
  <r>
    <s v="830"/>
    <x v="42"/>
    <x v="4"/>
    <s v="OUTFLOWS"/>
    <s v="07"/>
    <s v="Information Technology"/>
    <s v="00"/>
    <s v="Non Divisional"/>
    <s v="900"/>
    <s v="General"/>
    <s v="830.07.00.900-8000.99"/>
    <s v="New Server Room"/>
    <n v="0"/>
    <n v="0"/>
    <n v="0"/>
    <n v="-250000"/>
    <n v="-250000"/>
  </r>
  <r>
    <s v="830"/>
    <x v="42"/>
    <x v="3"/>
    <s v="OUTFLOWS"/>
    <s v="11"/>
    <s v="Police Department"/>
    <s v="00"/>
    <s v="Non Divisional"/>
    <s v="900"/>
    <s v="General"/>
    <s v="830.11.00.900-6400.04"/>
    <s v="Repairs &amp; Maintenance Equipment Rental"/>
    <n v="0"/>
    <n v="0"/>
    <n v="0"/>
    <n v="0"/>
    <n v="0"/>
  </r>
  <r>
    <s v="830"/>
    <x v="42"/>
    <x v="3"/>
    <s v="OUTFLOWS"/>
    <s v="40"/>
    <s v="Public Works"/>
    <s v="50"/>
    <s v="Administration"/>
    <s v="900"/>
    <s v="General"/>
    <s v="830.40.50.900-6400.04"/>
    <s v="Repairs &amp; Maintenance Equipment Rental"/>
    <n v="0"/>
    <n v="0"/>
    <n v="0"/>
    <n v="0"/>
    <n v="0"/>
  </r>
  <r>
    <s v="830"/>
    <x v="42"/>
    <x v="3"/>
    <s v="OUTFLOWS"/>
    <s v="40"/>
    <s v="Public Works"/>
    <s v="60"/>
    <s v="Fleet"/>
    <s v="520"/>
    <s v="Light Duty"/>
    <s v="830.40.60.520-6400.05"/>
    <s v="Repairs &amp; Maintenance Vehicle"/>
    <n v="0"/>
    <n v="0"/>
    <n v="0"/>
    <n v="0"/>
    <n v="0"/>
  </r>
  <r>
    <s v="840"/>
    <x v="43"/>
    <x v="0"/>
    <s v="INFLOWS"/>
    <s v="00"/>
    <s v="Non Departmental"/>
    <s v="00"/>
    <s v="Non Divisional"/>
    <s v="900"/>
    <s v="General"/>
    <s v="840.00.00.900-4450.36"/>
    <s v="Intergovernmental Grants-Federal FEMA"/>
    <n v="0"/>
    <n v="0"/>
    <n v="0"/>
    <n v="0"/>
    <n v="0"/>
  </r>
  <r>
    <s v="840"/>
    <x v="43"/>
    <x v="0"/>
    <s v="INFLOWS"/>
    <s v="00"/>
    <s v="Non Departmental"/>
    <s v="00"/>
    <s v="Non Divisional"/>
    <s v="900"/>
    <s v="General"/>
    <s v="840.00.00.900-4475.26"/>
    <s v="Intergovernmental Grants-State/County SJV Air Pollution Grant"/>
    <n v="0"/>
    <n v="0"/>
    <n v="0"/>
    <n v="0"/>
    <n v="0"/>
  </r>
  <r>
    <s v="840"/>
    <x v="43"/>
    <x v="0"/>
    <s v="INFLOWS"/>
    <s v="00"/>
    <s v="Non Departmental"/>
    <s v="00"/>
    <s v="Non Divisional"/>
    <s v="900"/>
    <s v="General"/>
    <s v="840.00.00.900-4700.01"/>
    <s v="Investment Earnings Interest on Investments"/>
    <n v="0"/>
    <n v="0"/>
    <n v="0"/>
    <n v="0"/>
    <n v="0"/>
  </r>
  <r>
    <s v="840"/>
    <x v="43"/>
    <x v="0"/>
    <s v="INFLOWS"/>
    <s v="00"/>
    <s v="Non Departmental"/>
    <s v="00"/>
    <s v="Non Divisional"/>
    <s v="900"/>
    <s v="General"/>
    <s v="840.00.00.900-4700.21"/>
    <s v="Investment Earnings Unallocated Investment Expense"/>
    <n v="0"/>
    <n v="0"/>
    <n v="0"/>
    <n v="0"/>
    <n v="0"/>
  </r>
  <r>
    <s v="840"/>
    <x v="43"/>
    <x v="0"/>
    <s v="INFLOWS"/>
    <s v="00"/>
    <s v="Non Departmental"/>
    <s v="00"/>
    <s v="Non Divisional"/>
    <s v="900"/>
    <s v="General"/>
    <s v="840.00.00.900-4850.01"/>
    <s v="Other Revenue Sale of Property"/>
    <n v="0"/>
    <n v="0"/>
    <n v="0"/>
    <n v="0"/>
    <n v="0"/>
  </r>
  <r>
    <s v="840"/>
    <x v="43"/>
    <x v="0"/>
    <s v="INFLOWS"/>
    <s v="00"/>
    <s v="Non Departmental"/>
    <s v="00"/>
    <s v="Non Divisional"/>
    <s v="900"/>
    <s v="General"/>
    <s v="840.00.00.900-4850.22"/>
    <s v="Other Revenue Equipment Service Fee"/>
    <n v="0"/>
    <n v="0"/>
    <n v="0"/>
    <n v="6400"/>
    <n v="6400"/>
  </r>
  <r>
    <s v="840"/>
    <x v="43"/>
    <x v="1"/>
    <s v="OUTFLOWS"/>
    <s v="00"/>
    <s v="Non Departmental"/>
    <s v="00"/>
    <s v="Non Divisional"/>
    <s v="900"/>
    <s v="General"/>
    <s v="840.00.00.900-4900.01"/>
    <s v="Transfers In General Fund"/>
    <n v="-120000"/>
    <n v="-120000"/>
    <n v="0"/>
    <n v="0"/>
    <n v="0"/>
  </r>
  <r>
    <s v="840"/>
    <x v="43"/>
    <x v="1"/>
    <s v="OUTFLOWS"/>
    <s v="00"/>
    <s v="Non Departmental"/>
    <s v="00"/>
    <s v="Non Divisional"/>
    <s v="900"/>
    <s v="General"/>
    <s v="840.00.00.900-4900.82"/>
    <s v="Transfers In Vehicles"/>
    <n v="0"/>
    <n v="0"/>
    <n v="0"/>
    <n v="0"/>
    <n v="0"/>
  </r>
  <r>
    <s v="840"/>
    <x v="43"/>
    <x v="3"/>
    <s v="OUTFLOWS"/>
    <s v="00"/>
    <s v="Non Departmental"/>
    <s v="00"/>
    <s v="Non Divisional"/>
    <s v="900"/>
    <s v="General"/>
    <s v="840.00.00.900-6400.04"/>
    <s v="Repairs &amp; Maintenance Equipment Rental"/>
    <n v="0"/>
    <n v="0"/>
    <n v="0"/>
    <n v="0"/>
    <n v="0"/>
  </r>
  <r>
    <s v="840"/>
    <x v="43"/>
    <x v="3"/>
    <s v="OUTFLOWS"/>
    <s v="00"/>
    <s v="Non Departmental"/>
    <s v="00"/>
    <s v="Non Divisional"/>
    <s v="900"/>
    <s v="General"/>
    <s v="840.00.00.900-6700.05"/>
    <s v="Depreciation Machinery &amp; Equipment"/>
    <n v="-145000"/>
    <n v="0"/>
    <n v="0"/>
    <n v="0"/>
    <n v="0"/>
  </r>
  <r>
    <s v="840"/>
    <x v="43"/>
    <x v="3"/>
    <s v="OUTFLOWS"/>
    <s v="00"/>
    <s v="Non Departmental"/>
    <s v="00"/>
    <s v="Non Divisional"/>
    <s v="900"/>
    <s v="General"/>
    <s v="840.00.00.900-6700.06"/>
    <s v="Depreciation Vehicles"/>
    <n v="0"/>
    <n v="0"/>
    <n v="0"/>
    <n v="0"/>
    <n v="0"/>
  </r>
  <r>
    <s v="840"/>
    <x v="43"/>
    <x v="1"/>
    <s v="OUTFLOWS"/>
    <s v="00"/>
    <s v="Non Departmental"/>
    <s v="00"/>
    <s v="Non Divisional"/>
    <s v="900"/>
    <s v="General"/>
    <s v="840.00.00.900-9888.01"/>
    <s v="Capital Asset Expenditure Adjustments  Current Year Additions"/>
    <n v="130000"/>
    <n v="0"/>
    <n v="0"/>
    <n v="0"/>
    <n v="0"/>
  </r>
  <r>
    <s v="840"/>
    <x v="43"/>
    <x v="1"/>
    <s v="OUTFLOWS"/>
    <s v="00"/>
    <s v="Non Departmental"/>
    <s v="00"/>
    <s v="Non Divisional"/>
    <s v="900"/>
    <s v="General"/>
    <s v="840.00.00.900-9888.03"/>
    <s v="Capital Asset Expenditure Adjustments  Disposals"/>
    <n v="0"/>
    <n v="0"/>
    <n v="0"/>
    <n v="0"/>
    <n v="0"/>
  </r>
  <r>
    <s v="840"/>
    <x v="43"/>
    <x v="3"/>
    <s v="OUTFLOWS"/>
    <s v="01"/>
    <s v="City Clerk"/>
    <s v="00"/>
    <s v="Non Divisional"/>
    <s v="900"/>
    <s v="General"/>
    <s v="840.01.00.900-6400.04"/>
    <s v="Repairs &amp; Maintenance Equipment Rental"/>
    <n v="-17000"/>
    <n v="-13000"/>
    <n v="0"/>
    <n v="0"/>
    <n v="0"/>
  </r>
  <r>
    <s v="840"/>
    <x v="43"/>
    <x v="4"/>
    <s v="OUTFLOWS"/>
    <s v="04"/>
    <s v="Human Resources"/>
    <s v="00"/>
    <s v="Non Divisional"/>
    <s v="140"/>
    <s v="Risk Management"/>
    <s v="840.04.00.140-7000.03"/>
    <s v="Capital Outlay Equipment New"/>
    <n v="0"/>
    <n v="0"/>
    <n v="0"/>
    <n v="0"/>
    <n v="0"/>
  </r>
  <r>
    <s v="840"/>
    <x v="43"/>
    <x v="3"/>
    <s v="OUTFLOWS"/>
    <s v="05"/>
    <s v="Finance"/>
    <s v="00"/>
    <s v="Non Divisional"/>
    <s v="900"/>
    <s v="General"/>
    <s v="840.05.00.900-6200.02"/>
    <s v="Supplies Special Department"/>
    <n v="0"/>
    <n v="0"/>
    <n v="0"/>
    <n v="0"/>
    <n v="0"/>
  </r>
  <r>
    <s v="840"/>
    <x v="43"/>
    <x v="3"/>
    <s v="OUTFLOWS"/>
    <s v="05"/>
    <s v="Finance"/>
    <s v="00"/>
    <s v="Non Divisional"/>
    <s v="900"/>
    <s v="General"/>
    <s v="840.05.00.900-6400.04"/>
    <s v="Repairs &amp; Maintenance Equipment Rental"/>
    <n v="-1000"/>
    <n v="-1000"/>
    <n v="0"/>
    <n v="-6400"/>
    <n v="-6400"/>
  </r>
  <r>
    <s v="840"/>
    <x v="43"/>
    <x v="3"/>
    <s v="OUTFLOWS"/>
    <s v="07"/>
    <s v="Information Technology"/>
    <s v="00"/>
    <s v="Non Divisional"/>
    <s v="900"/>
    <s v="General"/>
    <s v="840.07.00.900-6200.03"/>
    <s v="Supplies Copier Maintenance &amp; Supplies"/>
    <n v="0"/>
    <n v="-2000"/>
    <n v="0"/>
    <n v="0"/>
    <n v="0"/>
  </r>
  <r>
    <s v="840"/>
    <x v="43"/>
    <x v="4"/>
    <s v="OUTFLOWS"/>
    <s v="11"/>
    <s v="Police Department"/>
    <s v="00"/>
    <s v="Non Divisional"/>
    <s v="900"/>
    <s v="General"/>
    <s v="840.11.00.900-7000.99"/>
    <s v="Capital Outlay General"/>
    <n v="0"/>
    <n v="0"/>
    <n v="0"/>
    <n v="0"/>
    <n v="0"/>
  </r>
  <r>
    <s v="840"/>
    <x v="43"/>
    <x v="3"/>
    <s v="OUTFLOWS"/>
    <s v="13"/>
    <s v="Fire Department"/>
    <s v="00"/>
    <s v="Non Divisional"/>
    <s v="900"/>
    <s v="General"/>
    <s v="840.13.00.900-6200.02"/>
    <s v="Supplies Special Department"/>
    <n v="0"/>
    <n v="0"/>
    <n v="0"/>
    <n v="0"/>
    <n v="0"/>
  </r>
  <r>
    <s v="840"/>
    <x v="43"/>
    <x v="4"/>
    <s v="OUTFLOWS"/>
    <s v="13"/>
    <s v="Fire Department"/>
    <s v="00"/>
    <s v="Non Divisional"/>
    <s v="900"/>
    <s v="General"/>
    <s v="840.13.00.900-7000.03"/>
    <s v="Capital Outlay Equipment New"/>
    <n v="-7000"/>
    <n v="0"/>
    <n v="0"/>
    <n v="0"/>
    <n v="0"/>
  </r>
  <r>
    <s v="840"/>
    <x v="43"/>
    <x v="4"/>
    <s v="OUTFLOWS"/>
    <s v="13"/>
    <s v="Fire Department"/>
    <s v="00"/>
    <s v="Non Divisional"/>
    <s v="900"/>
    <s v="General"/>
    <s v="840.13.00.900-7000.99"/>
    <s v="Capital Outlay General"/>
    <n v="0"/>
    <n v="0"/>
    <n v="0"/>
    <n v="0"/>
    <n v="0"/>
  </r>
  <r>
    <s v="840"/>
    <x v="43"/>
    <x v="4"/>
    <s v="OUTFLOWS"/>
    <s v="20"/>
    <s v="Recreation &amp; Community Services"/>
    <s v="20"/>
    <s v="Recreation"/>
    <s v="900"/>
    <s v="General"/>
    <s v="840.20.20.900-7000.03"/>
    <s v="Capital Outlay Equipment New"/>
    <n v="0"/>
    <n v="0"/>
    <n v="0"/>
    <n v="0"/>
    <n v="0"/>
  </r>
  <r>
    <s v="840"/>
    <x v="43"/>
    <x v="4"/>
    <s v="OUTFLOWS"/>
    <s v="20"/>
    <s v="Recreation &amp; Community Services"/>
    <s v="25"/>
    <s v="Parks"/>
    <s v="900"/>
    <s v="General"/>
    <s v="840.20.25.900-7000.03"/>
    <s v="Capital Outlay Equipment New"/>
    <n v="0"/>
    <n v="0"/>
    <n v="0"/>
    <n v="0"/>
    <n v="0"/>
  </r>
  <r>
    <s v="840"/>
    <x v="43"/>
    <x v="4"/>
    <s v="OUTFLOWS"/>
    <s v="20"/>
    <s v="Recreation &amp; Community Services"/>
    <s v="25"/>
    <s v="Parks"/>
    <s v="900"/>
    <s v="General"/>
    <s v="840.20.25.900-7000.04"/>
    <s v="Capital Outlay Equipment Replacement"/>
    <n v="-120000"/>
    <n v="0"/>
    <n v="0"/>
    <n v="0"/>
    <n v="0"/>
  </r>
  <r>
    <s v="840"/>
    <x v="43"/>
    <x v="4"/>
    <s v="OUTFLOWS"/>
    <s v="20"/>
    <s v="Recreation &amp; Community Services"/>
    <s v="25"/>
    <s v="Parks"/>
    <s v="900"/>
    <s v="General"/>
    <s v="840.20.25.900-7000.99"/>
    <s v="Capital Outlay General"/>
    <n v="0"/>
    <n v="0"/>
    <n v="0"/>
    <n v="0"/>
    <n v="0"/>
  </r>
  <r>
    <s v="840"/>
    <x v="43"/>
    <x v="4"/>
    <s v="OUTFLOWS"/>
    <s v="20"/>
    <s v="Recreation &amp; Community Services"/>
    <s v="35"/>
    <s v="Golf"/>
    <s v="900"/>
    <s v="General"/>
    <s v="840.20.35.900-7000.04"/>
    <s v="Capital Outlay Equipment Replacement"/>
    <n v="-35000"/>
    <n v="0"/>
    <n v="0"/>
    <n v="0"/>
    <n v="0"/>
  </r>
  <r>
    <s v="840"/>
    <x v="43"/>
    <x v="4"/>
    <s v="OUTFLOWS"/>
    <s v="40"/>
    <s v="Public Works"/>
    <s v="55"/>
    <s v="Maintenance"/>
    <s v="900"/>
    <s v="General"/>
    <s v="840.40.55.900-7000.03"/>
    <s v="Capital Outlay Equipment New"/>
    <n v="0"/>
    <n v="0"/>
    <n v="0"/>
    <n v="0"/>
    <n v="0"/>
  </r>
  <r>
    <s v="840"/>
    <x v="43"/>
    <x v="4"/>
    <s v="OUTFLOWS"/>
    <s v="40"/>
    <s v="Public Works"/>
    <s v="60"/>
    <s v="Fleet"/>
    <s v="900"/>
    <s v="General"/>
    <s v="840.40.60.900-7000.03"/>
    <s v="Capital Outlay Equipment New"/>
    <n v="0"/>
    <n v="0"/>
    <n v="0"/>
    <n v="0"/>
    <n v="0"/>
  </r>
  <r>
    <s v="840"/>
    <x v="43"/>
    <x v="4"/>
    <s v="OUTFLOWS"/>
    <s v="40"/>
    <s v="Public Works"/>
    <s v="70"/>
    <s v="Transportation"/>
    <s v="570"/>
    <s v="Streets"/>
    <s v="840.40.70.570-7000.04"/>
    <s v="Capital Outlay Equipment Replacement"/>
    <n v="0"/>
    <n v="0"/>
    <n v="0"/>
    <n v="0"/>
    <n v="0"/>
  </r>
  <r>
    <s v="840"/>
    <x v="43"/>
    <x v="4"/>
    <s v="OUTFLOWS"/>
    <s v="40"/>
    <s v="Public Works"/>
    <s v="70"/>
    <s v="Transportation"/>
    <s v="570"/>
    <s v="Streets"/>
    <s v="840.40.70.570-7000.99"/>
    <s v="Capital Outlay General"/>
    <n v="0"/>
    <n v="0"/>
    <n v="0"/>
    <n v="0"/>
    <n v="0"/>
  </r>
  <r>
    <s v="840"/>
    <x v="43"/>
    <x v="4"/>
    <s v="OUTFLOWS"/>
    <s v="40"/>
    <s v="Public Works"/>
    <s v="80"/>
    <s v="Wastewater"/>
    <s v="900"/>
    <s v="General"/>
    <s v="840.40.80.900-7000.04"/>
    <s v="Capital Outlay Equipment Replacement"/>
    <n v="0"/>
    <n v="0"/>
    <n v="0"/>
    <n v="0"/>
    <n v="0"/>
  </r>
  <r>
    <s v="840"/>
    <x v="43"/>
    <x v="3"/>
    <s v="OUTFLOWS"/>
    <s v="00"/>
    <s v="Non Departmental"/>
    <s v="00"/>
    <s v="Non Divisional"/>
    <s v="005"/>
    <s v="Debt Service"/>
    <s v="840.00.00.005-8900.05"/>
    <s v="Debt Service-Principal Westamerica Bank-Phone"/>
    <n v="0"/>
    <n v="0"/>
    <n v="0"/>
    <n v="0"/>
    <n v="0"/>
  </r>
  <r>
    <s v="840"/>
    <x v="43"/>
    <x v="3"/>
    <s v="OUTFLOWS"/>
    <s v="00"/>
    <s v="Non Departmental"/>
    <s v="00"/>
    <s v="Non Divisional"/>
    <s v="005"/>
    <s v="Debt Service"/>
    <s v="840.00.00.005-8910.05"/>
    <s v="Debt Service-Interest Westamerica Bank-Phone"/>
    <n v="0"/>
    <n v="0"/>
    <n v="0"/>
    <n v="0"/>
    <n v="0"/>
  </r>
  <r>
    <s v="860"/>
    <x v="44"/>
    <x v="0"/>
    <s v="INFLOWS"/>
    <s v="00"/>
    <s v="Non Departmental"/>
    <s v="00"/>
    <s v="Non Divisional"/>
    <s v="900"/>
    <s v="General"/>
    <s v="860.00.00.900-4850.23"/>
    <s v="Other Revenue SIR Premium Refund"/>
    <n v="194000"/>
    <n v="0"/>
    <n v="0"/>
    <n v="0"/>
    <n v="0"/>
  </r>
  <r>
    <s v="860"/>
    <x v="44"/>
    <x v="1"/>
    <s v="OUTFLOWS"/>
    <s v="00"/>
    <s v="Non Departmental"/>
    <s v="00"/>
    <s v="Non Divisional"/>
    <s v="900"/>
    <s v="General"/>
    <s v="860.00.00.900-4900.87"/>
    <s v="Transfers In Self Insurance Reserve"/>
    <n v="0"/>
    <n v="0"/>
    <n v="0"/>
    <n v="0"/>
    <n v="0"/>
  </r>
  <r>
    <s v="860"/>
    <x v="44"/>
    <x v="0"/>
    <s v="INFLOWS"/>
    <s v="04"/>
    <s v="Human Resources"/>
    <s v="00"/>
    <s v="Non Divisional"/>
    <s v="140"/>
    <s v="Risk Management"/>
    <s v="860.04.00.140-4700.01"/>
    <s v="Investment Earnings Interest on Investments"/>
    <n v="169000"/>
    <n v="-69000"/>
    <n v="50810"/>
    <n v="50810"/>
    <n v="0"/>
  </r>
  <r>
    <s v="860"/>
    <x v="44"/>
    <x v="0"/>
    <s v="INFLOWS"/>
    <s v="04"/>
    <s v="Human Resources"/>
    <s v="00"/>
    <s v="Non Divisional"/>
    <s v="140"/>
    <s v="Risk Management"/>
    <s v="860.04.00.140-4700.21"/>
    <s v="Investment Earnings Unallocated Investment Expense"/>
    <n v="-6000"/>
    <n v="-1000"/>
    <n v="-5080"/>
    <n v="-5080"/>
    <n v="0"/>
  </r>
  <r>
    <s v="860"/>
    <x v="44"/>
    <x v="0"/>
    <s v="INFLOWS"/>
    <s v="04"/>
    <s v="Human Resources"/>
    <s v="00"/>
    <s v="Non Divisional"/>
    <s v="140"/>
    <s v="Risk Management"/>
    <s v="860.04.00.140-4850.07"/>
    <s v="Other Revenue Misc Reimbursement"/>
    <n v="12000"/>
    <n v="86000"/>
    <n v="0"/>
    <n v="0"/>
    <n v="0"/>
  </r>
  <r>
    <s v="860"/>
    <x v="44"/>
    <x v="0"/>
    <s v="INFLOWS"/>
    <s v="04"/>
    <s v="Human Resources"/>
    <s v="00"/>
    <s v="Non Divisional"/>
    <s v="140"/>
    <s v="Risk Management"/>
    <s v="860.04.00.140-4850.10"/>
    <s v="Other Revenue Settlements"/>
    <n v="0"/>
    <n v="0"/>
    <n v="0"/>
    <n v="0"/>
    <n v="0"/>
  </r>
  <r>
    <s v="860"/>
    <x v="44"/>
    <x v="0"/>
    <s v="INFLOWS"/>
    <s v="04"/>
    <s v="Human Resources"/>
    <s v="00"/>
    <s v="Non Divisional"/>
    <s v="140"/>
    <s v="Risk Management"/>
    <s v="860.04.00.140-4850.23"/>
    <s v="Other Revenue SIR Premium Refund"/>
    <n v="0"/>
    <n v="0"/>
    <n v="0"/>
    <n v="0"/>
    <n v="0"/>
  </r>
  <r>
    <s v="860"/>
    <x v="44"/>
    <x v="0"/>
    <s v="INFLOWS"/>
    <s v="04"/>
    <s v="Human Resources"/>
    <s v="00"/>
    <s v="Non Divisional"/>
    <s v="140"/>
    <s v="Risk Management"/>
    <s v="860.04.00.140-4850.24"/>
    <s v="Other Revenue Insurance  SIR"/>
    <n v="0"/>
    <n v="43000"/>
    <n v="0"/>
    <n v="0"/>
    <n v="0"/>
  </r>
  <r>
    <s v="860"/>
    <x v="44"/>
    <x v="0"/>
    <s v="INFLOWS"/>
    <s v="04"/>
    <s v="Human Resources"/>
    <s v="00"/>
    <s v="Non Divisional"/>
    <s v="140"/>
    <s v="Risk Management"/>
    <s v="860.04.00.140-4850.25"/>
    <s v="Other Revenue Insurance Premium"/>
    <n v="3294000"/>
    <n v="3294000"/>
    <n v="3336600"/>
    <n v="4126270"/>
    <n v="789670"/>
  </r>
  <r>
    <s v="860"/>
    <x v="44"/>
    <x v="0"/>
    <s v="INFLOWS"/>
    <s v="04"/>
    <s v="Human Resources"/>
    <s v="00"/>
    <s v="Non Divisional"/>
    <s v="140"/>
    <s v="Risk Management"/>
    <s v="860.04.00.140-4850.30"/>
    <s v="Other Revenue Excess Worker's Comp Premium"/>
    <n v="0"/>
    <n v="0"/>
    <n v="0"/>
    <n v="0"/>
    <n v="0"/>
  </r>
  <r>
    <s v="860"/>
    <x v="44"/>
    <x v="1"/>
    <s v="OUTFLOWS"/>
    <s v="00"/>
    <s v="Non Departmental"/>
    <s v="00"/>
    <s v="Non Divisional"/>
    <s v="900"/>
    <s v="General"/>
    <s v="860.00.00.900-9000.28"/>
    <s v="Transfers Out LMD"/>
    <n v="0"/>
    <n v="0"/>
    <n v="-22900"/>
    <n v="-22900"/>
    <n v="0"/>
  </r>
  <r>
    <s v="860"/>
    <x v="44"/>
    <x v="1"/>
    <s v="OUTFLOWS"/>
    <s v="00"/>
    <s v="Non Departmental"/>
    <s v="00"/>
    <s v="Non Divisional"/>
    <s v="900"/>
    <s v="General"/>
    <s v="860.00.00.900-9000.55"/>
    <s v="Transfers Out CFD"/>
    <n v="0"/>
    <n v="0"/>
    <n v="-22900"/>
    <n v="-22900"/>
    <n v="0"/>
  </r>
  <r>
    <s v="860"/>
    <x v="44"/>
    <x v="4"/>
    <s v="OUTFLOWS"/>
    <s v="00"/>
    <s v="Non Departmental"/>
    <s v="00"/>
    <s v="Non Divisional"/>
    <s v="900"/>
    <s v="General"/>
    <s v="860.00.00.900-7000.99"/>
    <s v="Capital Outlay General"/>
    <n v="0"/>
    <n v="0"/>
    <n v="-80000"/>
    <n v="-80000"/>
    <n v="0"/>
  </r>
  <r>
    <s v="860"/>
    <x v="44"/>
    <x v="2"/>
    <s v="OUTFLOWS"/>
    <s v="03"/>
    <s v="City Manager"/>
    <s v="00"/>
    <s v="Non Divisional"/>
    <s v="000"/>
    <s v="No Program"/>
    <s v="860.03.00.000-5000.01"/>
    <s v="Salaries Regular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000.02"/>
    <s v="Salaries Part Time"/>
    <n v="0"/>
    <n v="-200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000.07"/>
    <s v="Salaries Admin Leave Pay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000.08"/>
    <s v="Salaries Longevity Pay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000.10"/>
    <s v="Salaries Furloughs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000.12"/>
    <s v="Salaries Compensated Absences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01"/>
    <s v="Benefits Retirement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02"/>
    <s v="Benefits Health Insurance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03"/>
    <s v="Benefits Dental Insurance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04"/>
    <s v="Benefits Vision Insurance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05"/>
    <s v="Benefits Life Insurance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07"/>
    <s v="Benefits Long Term Disability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11"/>
    <s v="Benefits Medicare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15"/>
    <s v="Benefits Cell Phone Allowance"/>
    <n v="0"/>
    <n v="0"/>
    <n v="0"/>
    <n v="0"/>
    <n v="0"/>
  </r>
  <r>
    <s v="860"/>
    <x v="44"/>
    <x v="2"/>
    <s v="OUTFLOWS"/>
    <s v="03"/>
    <s v="City Manager"/>
    <s v="00"/>
    <s v="Non Divisional"/>
    <s v="000"/>
    <s v="No Program"/>
    <s v="860.03.00.000-5100.17"/>
    <s v="Benefits Other Post Employment Benefits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000.01"/>
    <s v="Salaries Regular"/>
    <n v="-111000"/>
    <n v="-136000"/>
    <n v="-205816"/>
    <n v="-168000"/>
    <n v="37816"/>
  </r>
  <r>
    <s v="860"/>
    <x v="44"/>
    <x v="2"/>
    <s v="OUTFLOWS"/>
    <s v="04"/>
    <s v="Human Resources"/>
    <s v="00"/>
    <s v="Non Divisional"/>
    <s v="140"/>
    <s v="Risk Management"/>
    <s v="860.04.00.140-5000.02"/>
    <s v="Salaries Part Time"/>
    <n v="-11000"/>
    <n v="0"/>
    <n v="-18000"/>
    <n v="-13000"/>
    <n v="5000"/>
  </r>
  <r>
    <s v="860"/>
    <x v="44"/>
    <x v="2"/>
    <s v="OUTFLOWS"/>
    <s v="04"/>
    <s v="Human Resources"/>
    <s v="00"/>
    <s v="Non Divisional"/>
    <s v="140"/>
    <s v="Risk Management"/>
    <s v="860.04.00.140-5000.03"/>
    <s v="Salaries Overtime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000.06"/>
    <s v="Salaries Out of Class"/>
    <n v="100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000.07"/>
    <s v="Salaries Admin Leave Pay"/>
    <n v="0"/>
    <n v="0"/>
    <n v="-7595"/>
    <n v="-7595"/>
    <n v="0"/>
  </r>
  <r>
    <s v="860"/>
    <x v="44"/>
    <x v="2"/>
    <s v="OUTFLOWS"/>
    <s v="04"/>
    <s v="Human Resources"/>
    <s v="00"/>
    <s v="Non Divisional"/>
    <s v="140"/>
    <s v="Risk Management"/>
    <s v="860.04.00.140-5000.08"/>
    <s v="Salaries Longevity Pay"/>
    <n v="0"/>
    <n v="0"/>
    <n v="-2880"/>
    <n v="-2880"/>
    <n v="0"/>
  </r>
  <r>
    <s v="860"/>
    <x v="44"/>
    <x v="2"/>
    <s v="OUTFLOWS"/>
    <s v="04"/>
    <s v="Human Resources"/>
    <s v="00"/>
    <s v="Non Divisional"/>
    <s v="140"/>
    <s v="Risk Management"/>
    <s v="860.04.00.140-5000.10"/>
    <s v="Salaries Furloughs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000.12"/>
    <s v="Salaries Compensated Absences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100.00"/>
    <s v="Benefits PERS Pool Liability"/>
    <n v="-22000"/>
    <n v="-26000"/>
    <n v="-44618"/>
    <n v="-39000"/>
    <n v="5618"/>
  </r>
  <r>
    <s v="860"/>
    <x v="44"/>
    <x v="2"/>
    <s v="OUTFLOWS"/>
    <s v="04"/>
    <s v="Human Resources"/>
    <s v="00"/>
    <s v="Non Divisional"/>
    <s v="140"/>
    <s v="Risk Management"/>
    <s v="860.04.00.140-5100.01"/>
    <s v="Benefits Retirement"/>
    <n v="-6000"/>
    <n v="-9000"/>
    <n v="-11149"/>
    <n v="-11149"/>
    <n v="0"/>
  </r>
  <r>
    <s v="860"/>
    <x v="44"/>
    <x v="2"/>
    <s v="OUTFLOWS"/>
    <s v="04"/>
    <s v="Human Resources"/>
    <s v="00"/>
    <s v="Non Divisional"/>
    <s v="140"/>
    <s v="Risk Management"/>
    <s v="860.04.00.140-5100.02"/>
    <s v="Benefits Health Insurance"/>
    <n v="-11000"/>
    <n v="-10000"/>
    <n v="-14151"/>
    <n v="-14151"/>
    <n v="0"/>
  </r>
  <r>
    <s v="860"/>
    <x v="44"/>
    <x v="2"/>
    <s v="OUTFLOWS"/>
    <s v="04"/>
    <s v="Human Resources"/>
    <s v="00"/>
    <s v="Non Divisional"/>
    <s v="140"/>
    <s v="Risk Management"/>
    <s v="860.04.00.140-5100.03"/>
    <s v="Benefits Dental Insurance"/>
    <n v="-2000"/>
    <n v="-1000"/>
    <n v="-1646"/>
    <n v="-1646"/>
    <n v="0"/>
  </r>
  <r>
    <s v="860"/>
    <x v="44"/>
    <x v="2"/>
    <s v="OUTFLOWS"/>
    <s v="04"/>
    <s v="Human Resources"/>
    <s v="00"/>
    <s v="Non Divisional"/>
    <s v="140"/>
    <s v="Risk Management"/>
    <s v="860.04.00.140-5100.04"/>
    <s v="Benefits Vision Insurance"/>
    <n v="0"/>
    <n v="0"/>
    <n v="-269"/>
    <n v="-269"/>
    <n v="0"/>
  </r>
  <r>
    <s v="860"/>
    <x v="44"/>
    <x v="2"/>
    <s v="OUTFLOWS"/>
    <s v="04"/>
    <s v="Human Resources"/>
    <s v="00"/>
    <s v="Non Divisional"/>
    <s v="140"/>
    <s v="Risk Management"/>
    <s v="860.04.00.140-5100.05"/>
    <s v="Benefits Life Insurance"/>
    <n v="0"/>
    <n v="0"/>
    <n v="-714"/>
    <n v="-714"/>
    <n v="0"/>
  </r>
  <r>
    <s v="860"/>
    <x v="44"/>
    <x v="2"/>
    <s v="OUTFLOWS"/>
    <s v="04"/>
    <s v="Human Resources"/>
    <s v="00"/>
    <s v="Non Divisional"/>
    <s v="140"/>
    <s v="Risk Management"/>
    <s v="860.04.00.140-5100.06"/>
    <s v="Benefits Worker's Comp"/>
    <n v="-7000"/>
    <n v="-7000"/>
    <n v="-7200"/>
    <n v="-9000"/>
    <n v="-1800"/>
  </r>
  <r>
    <s v="860"/>
    <x v="44"/>
    <x v="2"/>
    <s v="OUTFLOWS"/>
    <s v="04"/>
    <s v="Human Resources"/>
    <s v="00"/>
    <s v="Non Divisional"/>
    <s v="140"/>
    <s v="Risk Management"/>
    <s v="860.04.00.140-5100.07"/>
    <s v="Benefits Long Term Disability"/>
    <n v="0"/>
    <n v="0"/>
    <n v="-1639"/>
    <n v="-1639"/>
    <n v="0"/>
  </r>
  <r>
    <s v="860"/>
    <x v="44"/>
    <x v="2"/>
    <s v="OUTFLOWS"/>
    <s v="04"/>
    <s v="Human Resources"/>
    <s v="00"/>
    <s v="Non Divisional"/>
    <s v="140"/>
    <s v="Risk Management"/>
    <s v="860.04.00.140-5100.08"/>
    <s v="Benefits Deferred Compensation"/>
    <n v="-2000"/>
    <n v="-5000"/>
    <n v="-10107"/>
    <n v="-10107"/>
    <n v="0"/>
  </r>
  <r>
    <s v="860"/>
    <x v="44"/>
    <x v="2"/>
    <s v="OUTFLOWS"/>
    <s v="04"/>
    <s v="Human Resources"/>
    <s v="00"/>
    <s v="Non Divisional"/>
    <s v="140"/>
    <s v="Risk Management"/>
    <s v="860.04.00.140-5100.09"/>
    <s v="Benefits Unemployment Insurance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100.11"/>
    <s v="Benefits Medicare"/>
    <n v="-2000"/>
    <n v="-2000"/>
    <n v="-4358"/>
    <n v="-4358"/>
    <n v="0"/>
  </r>
  <r>
    <s v="860"/>
    <x v="44"/>
    <x v="2"/>
    <s v="OUTFLOWS"/>
    <s v="04"/>
    <s v="Human Resources"/>
    <s v="00"/>
    <s v="Non Divisional"/>
    <s v="140"/>
    <s v="Risk Management"/>
    <s v="860.04.00.140-5100.12"/>
    <s v="Benefits Annual Physical Exam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100.15"/>
    <s v="Benefits Cell Phone Allowance"/>
    <n v="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100.17"/>
    <s v="Benefits Other Post Employment Benefits"/>
    <n v="-6000"/>
    <n v="-6000"/>
    <n v="-6500"/>
    <n v="-6500"/>
    <n v="0"/>
  </r>
  <r>
    <s v="860"/>
    <x v="44"/>
    <x v="2"/>
    <s v="OUTFLOWS"/>
    <s v="04"/>
    <s v="Human Resources"/>
    <s v="00"/>
    <s v="Non Divisional"/>
    <s v="140"/>
    <s v="Risk Management"/>
    <s v="860.04.00.140-5100.98"/>
    <s v="Benefits GASB 75 Expense"/>
    <n v="-5000"/>
    <n v="0"/>
    <n v="0"/>
    <n v="0"/>
    <n v="0"/>
  </r>
  <r>
    <s v="860"/>
    <x v="44"/>
    <x v="2"/>
    <s v="OUTFLOWS"/>
    <s v="04"/>
    <s v="Human Resources"/>
    <s v="00"/>
    <s v="Non Divisional"/>
    <s v="140"/>
    <s v="Risk Management"/>
    <s v="860.04.00.140-5100.99"/>
    <s v="Benefits Pension Expense"/>
    <n v="-2000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000.01"/>
    <s v="Professional Services General"/>
    <n v="-31000"/>
    <n v="-100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000.10"/>
    <s v="Professional Services Consultant"/>
    <n v="-104000"/>
    <n v="-7000"/>
    <n v="0"/>
    <n v="-20000"/>
    <n v="-20000"/>
  </r>
  <r>
    <s v="860"/>
    <x v="44"/>
    <x v="3"/>
    <s v="OUTFLOWS"/>
    <s v="04"/>
    <s v="Human Resources"/>
    <s v="00"/>
    <s v="Non Divisional"/>
    <s v="140"/>
    <s v="Risk Management"/>
    <s v="860.04.00.140-6000.16"/>
    <s v="Professional Services Defense Fees &amp; Cost"/>
    <n v="0"/>
    <n v="0"/>
    <n v="-300"/>
    <n v="-300"/>
    <n v="0"/>
  </r>
  <r>
    <s v="860"/>
    <x v="44"/>
    <x v="3"/>
    <s v="OUTFLOWS"/>
    <s v="04"/>
    <s v="Human Resources"/>
    <s v="00"/>
    <s v="Non Divisional"/>
    <s v="140"/>
    <s v="Risk Management"/>
    <s v="860.04.00.140-6000.17"/>
    <s v="Professional Services Workers Comp Admin Fees"/>
    <n v="-3000"/>
    <n v="-3000"/>
    <n v="-3300"/>
    <n v="-3300"/>
    <n v="0"/>
  </r>
  <r>
    <s v="860"/>
    <x v="44"/>
    <x v="3"/>
    <s v="OUTFLOWS"/>
    <s v="04"/>
    <s v="Human Resources"/>
    <s v="00"/>
    <s v="Non Divisional"/>
    <s v="140"/>
    <s v="Risk Management"/>
    <s v="860.04.00.140-6000.18"/>
    <s v="Professional Services Legal"/>
    <n v="-32000"/>
    <n v="-49000"/>
    <n v="-50000"/>
    <n v="-50000"/>
    <n v="0"/>
  </r>
  <r>
    <s v="860"/>
    <x v="44"/>
    <x v="3"/>
    <s v="OUTFLOWS"/>
    <s v="04"/>
    <s v="Human Resources"/>
    <s v="00"/>
    <s v="Non Divisional"/>
    <s v="140"/>
    <s v="Risk Management"/>
    <s v="860.04.00.140-6000.19"/>
    <s v="Professional Services Labor Relations"/>
    <n v="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100.01"/>
    <s v="Utilities Electric"/>
    <n v="-7000"/>
    <n v="-4000"/>
    <n v="-8000"/>
    <n v="-8000"/>
    <n v="0"/>
  </r>
  <r>
    <s v="860"/>
    <x v="44"/>
    <x v="3"/>
    <s v="OUTFLOWS"/>
    <s v="04"/>
    <s v="Human Resources"/>
    <s v="00"/>
    <s v="Non Divisional"/>
    <s v="140"/>
    <s v="Risk Management"/>
    <s v="860.04.00.140-6100.02"/>
    <s v="Utilities Telephone"/>
    <n v="-1000"/>
    <n v="-1000"/>
    <n v="-1000"/>
    <n v="-1000"/>
    <n v="0"/>
  </r>
  <r>
    <s v="860"/>
    <x v="44"/>
    <x v="3"/>
    <s v="OUTFLOWS"/>
    <s v="04"/>
    <s v="Human Resources"/>
    <s v="00"/>
    <s v="Non Divisional"/>
    <s v="140"/>
    <s v="Risk Management"/>
    <s v="860.04.00.140-6100.03"/>
    <s v="Utilities Data Transmission / ISP"/>
    <n v="-1000"/>
    <n v="0"/>
    <n v="-1400"/>
    <n v="-1400"/>
    <n v="0"/>
  </r>
  <r>
    <s v="860"/>
    <x v="44"/>
    <x v="3"/>
    <s v="OUTFLOWS"/>
    <s v="04"/>
    <s v="Human Resources"/>
    <s v="00"/>
    <s v="Non Divisional"/>
    <s v="140"/>
    <s v="Risk Management"/>
    <s v="860.04.00.140-6200.01"/>
    <s v="Supplies Office"/>
    <n v="-1000"/>
    <n v="0"/>
    <n v="-500"/>
    <n v="-500"/>
    <n v="0"/>
  </r>
  <r>
    <s v="860"/>
    <x v="44"/>
    <x v="3"/>
    <s v="OUTFLOWS"/>
    <s v="04"/>
    <s v="Human Resources"/>
    <s v="00"/>
    <s v="Non Divisional"/>
    <s v="140"/>
    <s v="Risk Management"/>
    <s v="860.04.00.140-6200.02"/>
    <s v="Supplies Special Department"/>
    <n v="-8000"/>
    <n v="-1000"/>
    <n v="-3000"/>
    <n v="-3000"/>
    <n v="0"/>
  </r>
  <r>
    <s v="860"/>
    <x v="44"/>
    <x v="3"/>
    <s v="OUTFLOWS"/>
    <s v="04"/>
    <s v="Human Resources"/>
    <s v="00"/>
    <s v="Non Divisional"/>
    <s v="140"/>
    <s v="Risk Management"/>
    <s v="860.04.00.140-6200.09"/>
    <s v="Supplies Data Processing"/>
    <n v="-2000"/>
    <n v="-4000"/>
    <n v="-1800"/>
    <n v="-1800"/>
    <n v="0"/>
  </r>
  <r>
    <s v="860"/>
    <x v="44"/>
    <x v="3"/>
    <s v="OUTFLOWS"/>
    <s v="04"/>
    <s v="Human Resources"/>
    <s v="00"/>
    <s v="Non Divisional"/>
    <s v="140"/>
    <s v="Risk Management"/>
    <s v="860.04.00.140-6270.01"/>
    <s v="Supplies-SIR Safety Program"/>
    <n v="-5000"/>
    <n v="-4000"/>
    <n v="-10000"/>
    <n v="-10000"/>
    <n v="0"/>
  </r>
  <r>
    <s v="860"/>
    <x v="44"/>
    <x v="3"/>
    <s v="OUTFLOWS"/>
    <s v="04"/>
    <s v="Human Resources"/>
    <s v="00"/>
    <s v="Non Divisional"/>
    <s v="140"/>
    <s v="Risk Management"/>
    <s v="860.04.00.140-6270.02"/>
    <s v="Supplies-SIR Ergonomic Improvements"/>
    <n v="-1000"/>
    <n v="-3000"/>
    <n v="-4000"/>
    <n v="-4000"/>
    <n v="0"/>
  </r>
  <r>
    <s v="860"/>
    <x v="44"/>
    <x v="3"/>
    <s v="OUTFLOWS"/>
    <s v="04"/>
    <s v="Human Resources"/>
    <s v="00"/>
    <s v="Non Divisional"/>
    <s v="140"/>
    <s v="Risk Management"/>
    <s v="860.04.00.140-6300.01"/>
    <s v="Dues &amp; Subscriptions Memberships"/>
    <n v="-29000"/>
    <n v="-39000"/>
    <n v="-40000"/>
    <n v="-40000"/>
    <n v="0"/>
  </r>
  <r>
    <s v="860"/>
    <x v="44"/>
    <x v="3"/>
    <s v="OUTFLOWS"/>
    <s v="04"/>
    <s v="Human Resources"/>
    <s v="00"/>
    <s v="Non Divisional"/>
    <s v="140"/>
    <s v="Risk Management"/>
    <s v="860.04.00.140-6300.02"/>
    <s v="Dues &amp; Subscriptions Publications"/>
    <n v="0"/>
    <n v="0"/>
    <n v="-600"/>
    <n v="-600"/>
    <n v="0"/>
  </r>
  <r>
    <s v="860"/>
    <x v="44"/>
    <x v="3"/>
    <s v="OUTFLOWS"/>
    <s v="04"/>
    <s v="Human Resources"/>
    <s v="00"/>
    <s v="Non Divisional"/>
    <s v="140"/>
    <s v="Risk Management"/>
    <s v="860.04.00.140-6400.01"/>
    <s v="Repairs &amp; Maintenance Building"/>
    <n v="-500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400.20"/>
    <s v="Repairs &amp; Maintenance Property Maintenance"/>
    <n v="-100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400.24"/>
    <s v="Repairs &amp; Maintenance Property Remediation"/>
    <n v="-19000"/>
    <n v="-8000"/>
    <n v="-10000"/>
    <n v="-10000"/>
    <n v="0"/>
  </r>
  <r>
    <s v="860"/>
    <x v="44"/>
    <x v="3"/>
    <s v="OUTFLOWS"/>
    <s v="04"/>
    <s v="Human Resources"/>
    <s v="00"/>
    <s v="Non Divisional"/>
    <s v="140"/>
    <s v="Risk Management"/>
    <s v="860.04.00.140-6500.02"/>
    <s v="Claims &amp; Insurance Claim Settlement"/>
    <n v="-310000"/>
    <n v="-10100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500.03"/>
    <s v="Claims &amp; Insurance Damage to City Property"/>
    <n v="-62000"/>
    <n v="-185000"/>
    <n v="-100000"/>
    <n v="-100000"/>
    <n v="0"/>
  </r>
  <r>
    <s v="860"/>
    <x v="44"/>
    <x v="3"/>
    <s v="OUTFLOWS"/>
    <s v="04"/>
    <s v="Human Resources"/>
    <s v="00"/>
    <s v="Non Divisional"/>
    <s v="140"/>
    <s v="Risk Management"/>
    <s v="860.04.00.140-6500.04"/>
    <s v="Claims &amp; Insurance Insurance Premiums"/>
    <n v="-2709000"/>
    <n v="-2596000"/>
    <n v="-3500000"/>
    <n v="-3500000"/>
    <n v="0"/>
  </r>
  <r>
    <s v="860"/>
    <x v="44"/>
    <x v="3"/>
    <s v="OUTFLOWS"/>
    <s v="04"/>
    <s v="Human Resources"/>
    <s v="00"/>
    <s v="Non Divisional"/>
    <s v="140"/>
    <s v="Risk Management"/>
    <s v="860.04.00.140-6500.06"/>
    <s v="Claims &amp; Insurance Unanticipated Property Claims"/>
    <n v="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600.01"/>
    <s v="Administrative Expenses Meetings"/>
    <n v="0"/>
    <n v="0"/>
    <n v="-250"/>
    <n v="-250"/>
    <n v="0"/>
  </r>
  <r>
    <s v="860"/>
    <x v="44"/>
    <x v="3"/>
    <s v="OUTFLOWS"/>
    <s v="04"/>
    <s v="Human Resources"/>
    <s v="00"/>
    <s v="Non Divisional"/>
    <s v="140"/>
    <s v="Risk Management"/>
    <s v="860.04.00.140-6600.03"/>
    <s v="Administrative Expenses Mileage Reimbursement"/>
    <n v="0"/>
    <n v="0"/>
    <n v="-100"/>
    <n v="-100"/>
    <n v="0"/>
  </r>
  <r>
    <s v="860"/>
    <x v="44"/>
    <x v="3"/>
    <s v="OUTFLOWS"/>
    <s v="04"/>
    <s v="Human Resources"/>
    <s v="00"/>
    <s v="Non Divisional"/>
    <s v="140"/>
    <s v="Risk Management"/>
    <s v="860.04.00.140-6600.04"/>
    <s v="Administrative Expenses Training/Conferences"/>
    <n v="-1000"/>
    <n v="0"/>
    <n v="-12759"/>
    <n v="-12759"/>
    <n v="0"/>
  </r>
  <r>
    <s v="860"/>
    <x v="44"/>
    <x v="3"/>
    <s v="OUTFLOWS"/>
    <s v="04"/>
    <s v="Human Resources"/>
    <s v="00"/>
    <s v="Non Divisional"/>
    <s v="140"/>
    <s v="Risk Management"/>
    <s v="860.04.00.140-6600.06"/>
    <s v="Administrative Expenses Property/Building Rental"/>
    <n v="-1600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600.07"/>
    <s v="Administrative Expenses Employee Recruitment"/>
    <n v="-100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600.26"/>
    <s v="Administrative Expenses Support Services-IT"/>
    <n v="-6000"/>
    <n v="-6000"/>
    <n v="-6260"/>
    <n v="-6260"/>
    <n v="0"/>
  </r>
  <r>
    <s v="860"/>
    <x v="44"/>
    <x v="3"/>
    <s v="OUTFLOWS"/>
    <s v="04"/>
    <s v="Human Resources"/>
    <s v="00"/>
    <s v="Non Divisional"/>
    <s v="140"/>
    <s v="Risk Management"/>
    <s v="860.04.00.140-6600.30"/>
    <s v="Administrative Expenses Other Expenses"/>
    <n v="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600.35"/>
    <s v="Administrative Expenses Safety Training"/>
    <n v="0"/>
    <n v="0"/>
    <n v="0"/>
    <n v="0"/>
    <n v="0"/>
  </r>
  <r>
    <s v="860"/>
    <x v="44"/>
    <x v="3"/>
    <s v="OUTFLOWS"/>
    <s v="04"/>
    <s v="Human Resources"/>
    <s v="00"/>
    <s v="Non Divisional"/>
    <s v="140"/>
    <s v="Risk Management"/>
    <s v="860.04.00.140-6600.36"/>
    <s v="Administrative Expenses IT Fund Contribution"/>
    <n v="-13000"/>
    <n v="-13000"/>
    <n v="-12640"/>
    <n v="-29000"/>
    <n v="-16360"/>
  </r>
  <r>
    <s v="860"/>
    <x v="44"/>
    <x v="3"/>
    <s v="OUTFLOWS"/>
    <s v="04"/>
    <s v="Human Resources"/>
    <s v="00"/>
    <s v="Non Divisional"/>
    <s v="140"/>
    <s v="Risk Management"/>
    <s v="860.04.00.140-6600.37"/>
    <s v="Administrative Expenses Prior Worker's Comp Claims"/>
    <n v="0"/>
    <n v="0"/>
    <n v="0"/>
    <n v="0"/>
    <n v="0"/>
  </r>
  <r>
    <s v="860"/>
    <x v="44"/>
    <x v="4"/>
    <s v="OUTFLOWS"/>
    <s v="04"/>
    <s v="Human Resources"/>
    <s v="00"/>
    <s v="Non Divisional"/>
    <s v="140"/>
    <s v="Risk Management"/>
    <s v="860.04.00.140-7000.12"/>
    <s v="Capital Outlay Furniture"/>
    <n v="-19000"/>
    <n v="0"/>
    <n v="0"/>
    <n v="0"/>
    <n v="0"/>
  </r>
  <r>
    <s v="860"/>
    <x v="44"/>
    <x v="4"/>
    <s v="OUTFLOWS"/>
    <s v="04"/>
    <s v="Human Resources"/>
    <s v="00"/>
    <s v="Non Divisional"/>
    <s v="140"/>
    <s v="Risk Management"/>
    <s v="860.04.00.140-7000.03"/>
    <s v="Capital Outlay Equipment New"/>
    <n v="0"/>
    <n v="0"/>
    <n v="0"/>
    <n v="0"/>
    <n v="0"/>
  </r>
  <r>
    <s v="870"/>
    <x v="45"/>
    <x v="0"/>
    <s v="INFLOWS"/>
    <s v="00"/>
    <s v="Non Departmental"/>
    <s v="00"/>
    <s v="Non Divisional"/>
    <s v="930"/>
    <s v="Self Insurance Reserves"/>
    <s v="870.00.00.930-4700.01"/>
    <s v="Investment Earnings Interest on Investments"/>
    <n v="0"/>
    <n v="0"/>
    <n v="0"/>
    <n v="0"/>
    <n v="0"/>
  </r>
  <r>
    <s v="870"/>
    <x v="45"/>
    <x v="0"/>
    <s v="INFLOWS"/>
    <s v="00"/>
    <s v="Non Departmental"/>
    <s v="00"/>
    <s v="Non Divisional"/>
    <s v="930"/>
    <s v="Self Insurance Reserves"/>
    <s v="870.00.00.930-4700.19"/>
    <s v="Investment Earnings Market Value Change"/>
    <n v="0"/>
    <n v="0"/>
    <n v="0"/>
    <n v="0"/>
    <n v="0"/>
  </r>
  <r>
    <s v="870"/>
    <x v="45"/>
    <x v="0"/>
    <s v="INFLOWS"/>
    <s v="00"/>
    <s v="Non Departmental"/>
    <s v="00"/>
    <s v="Non Divisional"/>
    <s v="930"/>
    <s v="Self Insurance Reserves"/>
    <s v="870.00.00.930-4700.21"/>
    <s v="Investment Earnings Unallocated Investment Expense"/>
    <n v="0"/>
    <n v="0"/>
    <n v="0"/>
    <n v="0"/>
    <n v="0"/>
  </r>
  <r>
    <s v="870"/>
    <x v="45"/>
    <x v="0"/>
    <s v="INFLOWS"/>
    <s v="00"/>
    <s v="Non Departmental"/>
    <s v="00"/>
    <s v="Non Divisional"/>
    <s v="930"/>
    <s v="Self Insurance Reserves"/>
    <s v="870.00.00.930-4850.23"/>
    <s v="Other Revenue SIR Premium Refund"/>
    <n v="0"/>
    <n v="0"/>
    <n v="0"/>
    <n v="0"/>
    <n v="0"/>
  </r>
  <r>
    <s v="870"/>
    <x v="45"/>
    <x v="3"/>
    <s v="OUTFLOWS"/>
    <s v="00"/>
    <s v="Non Departmental"/>
    <s v="00"/>
    <s v="Non Divisional"/>
    <s v="930"/>
    <s v="Self Insurance Reserves"/>
    <s v="870.00.00.930-6500.06"/>
    <s v="Claims &amp; Insurance Unanticipated Property Claims"/>
    <n v="0"/>
    <n v="0"/>
    <n v="0"/>
    <n v="0"/>
    <n v="0"/>
  </r>
  <r>
    <s v="870"/>
    <x v="45"/>
    <x v="1"/>
    <s v="OUTFLOWS"/>
    <s v="00"/>
    <s v="Non Departmental"/>
    <s v="00"/>
    <s v="Non Divisional"/>
    <s v="900"/>
    <s v="General"/>
    <s v="870.00.00.900-9000.86"/>
    <s v="Other Transfers Self Insurance"/>
    <n v="0"/>
    <n v="0"/>
    <n v="0"/>
    <n v="0"/>
    <n v="0"/>
  </r>
  <r>
    <s v="880"/>
    <x v="46"/>
    <x v="0"/>
    <s v="INFLOWS"/>
    <s v="00"/>
    <s v="Non Departmental"/>
    <s v="00"/>
    <s v="Non Divisional"/>
    <s v="940"/>
    <s v="Payroll Tax Reserves"/>
    <s v="880.00.00.940-4700.01"/>
    <s v="Investment Earnings Interest on Investments"/>
    <n v="0"/>
    <n v="2000"/>
    <n v="2320"/>
    <n v="2320"/>
    <n v="0"/>
  </r>
  <r>
    <s v="880"/>
    <x v="46"/>
    <x v="0"/>
    <s v="INFLOWS"/>
    <s v="00"/>
    <s v="Non Departmental"/>
    <s v="00"/>
    <s v="Non Divisional"/>
    <s v="940"/>
    <s v="Payroll Tax Reserves"/>
    <s v="880.00.00.940-4700.19"/>
    <s v="Investment Earnings Market Value Change"/>
    <n v="0"/>
    <n v="0"/>
    <n v="0"/>
    <n v="0"/>
    <n v="0"/>
  </r>
  <r>
    <s v="880"/>
    <x v="46"/>
    <x v="0"/>
    <s v="INFLOWS"/>
    <s v="00"/>
    <s v="Non Departmental"/>
    <s v="00"/>
    <s v="Non Divisional"/>
    <s v="940"/>
    <s v="Payroll Tax Reserves"/>
    <s v="880.00.00.940-4700.21"/>
    <s v="Investment Earnings Unallocated Investment Expense"/>
    <n v="0"/>
    <n v="0"/>
    <n v="-230"/>
    <n v="-230"/>
    <n v="0"/>
  </r>
  <r>
    <s v="880"/>
    <x v="46"/>
    <x v="0"/>
    <s v="INFLOWS"/>
    <s v="00"/>
    <s v="Non Departmental"/>
    <s v="00"/>
    <s v="Non Divisional"/>
    <s v="940"/>
    <s v="Payroll Tax Reserves"/>
    <s v="880.00.00.940-4850.12"/>
    <s v="Other Revenue Miscellaneous Receipts"/>
    <n v="0"/>
    <n v="0"/>
    <n v="0"/>
    <n v="0"/>
    <n v="0"/>
  </r>
  <r>
    <s v="880"/>
    <x v="46"/>
    <x v="2"/>
    <s v="OUTFLOWS"/>
    <s v="00"/>
    <s v="Non Departmental"/>
    <s v="00"/>
    <s v="Non Divisional"/>
    <s v="940"/>
    <s v="Payroll Tax Reserves"/>
    <s v="880.00.00.940-5000.12"/>
    <s v="Salaries Compensated Absences"/>
    <n v="-1361000"/>
    <n v="0"/>
    <n v="0"/>
    <n v="0"/>
    <n v="0"/>
  </r>
  <r>
    <s v="880"/>
    <x v="46"/>
    <x v="2"/>
    <s v="OUTFLOWS"/>
    <s v="00"/>
    <s v="Non Departmental"/>
    <s v="00"/>
    <s v="Non Divisional"/>
    <s v="940"/>
    <s v="Payroll Tax Reserves"/>
    <s v="880.00.00.940-5100.16"/>
    <s v="Benefits 1959 Survivor Retirement"/>
    <n v="-23000"/>
    <n v="-23000"/>
    <n v="0"/>
    <n v="0"/>
    <n v="0"/>
  </r>
  <r>
    <s v="880"/>
    <x v="46"/>
    <x v="2"/>
    <s v="OUTFLOWS"/>
    <s v="00"/>
    <s v="Non Departmental"/>
    <s v="00"/>
    <s v="Non Divisional"/>
    <s v="940"/>
    <s v="Payroll Tax Reserves"/>
    <s v="880.00.00.940-5100.17"/>
    <s v="Benefits Other Post Employment Benefits"/>
    <n v="-38000"/>
    <n v="-45000"/>
    <n v="-45000"/>
    <n v="-45000"/>
    <n v="0"/>
  </r>
  <r>
    <s v="880"/>
    <x v="46"/>
    <x v="3"/>
    <s v="OUTFLOWS"/>
    <s v="00"/>
    <s v="Non Departmental"/>
    <s v="00"/>
    <s v="Non Divisional"/>
    <s v="940"/>
    <s v="Payroll Tax Reserves"/>
    <s v="880.00.00.940-6000.01"/>
    <s v="Professional Services General"/>
    <n v="-4000"/>
    <n v="-4000"/>
    <n v="0"/>
    <n v="0"/>
    <n v="0"/>
  </r>
  <r>
    <s v="880"/>
    <x v="46"/>
    <x v="3"/>
    <s v="OUTFLOWS"/>
    <s v="00"/>
    <s v="Non Departmental"/>
    <s v="00"/>
    <s v="Non Divisional"/>
    <s v="940"/>
    <s v="Payroll Tax Reserves"/>
    <s v="880.00.00.940-6600.30"/>
    <s v="Administrative Expenses Other Expenses"/>
    <n v="-25000"/>
    <n v="-58000"/>
    <n v="0"/>
    <n v="0"/>
    <n v="0"/>
  </r>
  <r>
    <s v="920"/>
    <x v="47"/>
    <x v="0"/>
    <s v="INFLOWS"/>
    <s v="00"/>
    <s v="Non Departmental"/>
    <s v="00"/>
    <s v="Non Divisional"/>
    <s v="950"/>
    <s v="Fiduciary"/>
    <s v="920.00.00.950-4700.01"/>
    <s v="Investment Earnings Interest on Investments"/>
    <n v="-29000"/>
    <n v="0"/>
    <n v="0"/>
    <n v="0"/>
    <n v="0"/>
  </r>
  <r>
    <s v="920"/>
    <x v="47"/>
    <x v="0"/>
    <s v="INFLOWS"/>
    <s v="00"/>
    <s v="Non Departmental"/>
    <s v="00"/>
    <s v="Non Divisional"/>
    <s v="950"/>
    <s v="Fiduciary"/>
    <s v="920.00.00.950-4850.25"/>
    <s v="Other Revenue Insurance Premium"/>
    <n v="1019000"/>
    <n v="1022000"/>
    <n v="0"/>
    <n v="0"/>
    <n v="0"/>
  </r>
  <r>
    <s v="920"/>
    <x v="47"/>
    <x v="3"/>
    <s v="OUTFLOWS"/>
    <s v="00"/>
    <s v="Non Departmental"/>
    <s v="00"/>
    <s v="Non Divisional"/>
    <s v="950"/>
    <s v="Fiduciary"/>
    <s v="920.00.00.950-6000.32"/>
    <s v="Professional Services Retiree Health  Plan Admin"/>
    <n v="0"/>
    <n v="0"/>
    <n v="0"/>
    <n v="0"/>
    <n v="0"/>
  </r>
  <r>
    <s v="920"/>
    <x v="47"/>
    <x v="3"/>
    <s v="OUTFLOWS"/>
    <s v="00"/>
    <s v="Non Departmental"/>
    <s v="00"/>
    <s v="Non Divisional"/>
    <s v="950"/>
    <s v="Fiduciary"/>
    <s v="920.00.00.950-6500.04"/>
    <s v="Claims &amp; Insurance Insurance Premiums"/>
    <n v="-1019000"/>
    <n v="-1022000"/>
    <n v="0"/>
    <n v="0"/>
    <n v="0"/>
  </r>
  <r>
    <s v="9310"/>
    <x v="48"/>
    <x v="0"/>
    <s v="INFLOWS"/>
    <s v="00"/>
    <s v="Non Departmental"/>
    <s v="00"/>
    <s v="Non Divisional"/>
    <s v="900"/>
    <s v="General"/>
    <s v="9310.00.00.900-4700.0"/>
    <s v=" Investment Earnings Interest on Investments"/>
    <n v="0"/>
    <n v="0"/>
    <n v="0"/>
    <n v="0"/>
    <n v="0"/>
  </r>
  <r>
    <s v="9310"/>
    <x v="48"/>
    <x v="0"/>
    <s v="INFLOWS"/>
    <s v="00"/>
    <s v="Non Departmental"/>
    <s v="00"/>
    <s v="Non Divisional"/>
    <s v="900"/>
    <s v="General"/>
    <s v="9310.00.00.900-4850.0"/>
    <s v=" Other Revenue Loan Repayments"/>
    <n v="0"/>
    <n v="0"/>
    <n v="0"/>
    <n v="0"/>
    <n v="0"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s v="9335"/>
    <x v="50"/>
    <x v="3"/>
    <s v="OUTFLOWS"/>
    <s v="00"/>
    <s v="Non Departmental"/>
    <s v="00"/>
    <s v="Non Divisional"/>
    <s v="900"/>
    <s v="General"/>
    <s v="9335.00.00.900-8910.15"/>
    <s v=" Debt Service-Interest 2004 Issue"/>
    <n v="-703000"/>
    <n v="0"/>
    <n v="0"/>
    <n v="0"/>
    <n v="0"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s v="998"/>
    <x v="51"/>
    <x v="1"/>
    <s v="OUTFLOWS"/>
    <s v="00"/>
    <s v="Non Departmental"/>
    <s v="00"/>
    <s v="Non Divisional"/>
    <s v="000"/>
    <s v="No Program"/>
    <s v="998.00.00.000-4900.03"/>
    <s v="Transfers In Donated Infrastructure"/>
    <n v="0"/>
    <n v="0"/>
    <n v="0"/>
    <n v="0"/>
    <n v="0"/>
  </r>
  <r>
    <s v="998"/>
    <x v="51"/>
    <x v="2"/>
    <s v="OUTFLOWS"/>
    <s v="00"/>
    <s v="Non Departmental"/>
    <s v="00"/>
    <s v="Non Divisional"/>
    <s v="000"/>
    <s v="No Program"/>
    <s v="998.00.00.000-5100.17"/>
    <s v="Benefits Other Post Employment Benefits"/>
    <n v="0"/>
    <n v="0"/>
    <n v="0"/>
    <n v="0"/>
    <n v="0"/>
  </r>
  <r>
    <s v="998"/>
    <x v="51"/>
    <x v="2"/>
    <s v="OUTFLOWS"/>
    <s v="00"/>
    <s v="Non Departmental"/>
    <s v="00"/>
    <s v="Non Divisional"/>
    <s v="000"/>
    <s v="No Program"/>
    <s v="998.00.00.000-5100.98"/>
    <s v="Benefits GASB 75 Expense"/>
    <n v="-1836000"/>
    <n v="0"/>
    <n v="0"/>
    <n v="0"/>
    <n v="0"/>
  </r>
  <r>
    <s v="998"/>
    <x v="51"/>
    <x v="2"/>
    <s v="OUTFLOWS"/>
    <s v="00"/>
    <s v="Non Departmental"/>
    <s v="00"/>
    <s v="Non Divisional"/>
    <s v="000"/>
    <s v="No Program"/>
    <s v="998.00.00.000-5100.99"/>
    <s v="Benefits Pension Expense"/>
    <n v="-524600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6700.99"/>
    <s v="Depreciation Conversion"/>
    <n v="0"/>
    <n v="0"/>
    <n v="0"/>
    <n v="0"/>
    <n v="0"/>
  </r>
  <r>
    <s v="998"/>
    <x v="51"/>
    <x v="4"/>
    <s v="OUTFLOWS"/>
    <s v="00"/>
    <s v="Non Departmental"/>
    <s v="00"/>
    <s v="Non Divisional"/>
    <s v="000"/>
    <s v="No Program"/>
    <s v="998.00.00.000-8000.17"/>
    <s v="Capital Improvements-General Government General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02"/>
    <s v="Debt Service-Interest LaSalle-Viron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06"/>
    <s v="Debt Service-Interest LaSalle-Fire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08"/>
    <s v="Debt Service-Interest Westamerica Bank-New World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14"/>
    <s v="Debt Service-Interest 2002 Issue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15"/>
    <s v="Debt Service-Interest 2004 Issue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16"/>
    <s v="Debt Service-Interest 2004-Housing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17"/>
    <s v="Debt Service-Interest 2005 Issue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18"/>
    <s v="Debt Service-Interest 2006 Issue"/>
    <n v="0"/>
    <n v="0"/>
    <n v="0"/>
    <n v="0"/>
    <n v="0"/>
  </r>
  <r>
    <s v="998"/>
    <x v="51"/>
    <x v="3"/>
    <s v="OUTFLOWS"/>
    <s v="00"/>
    <s v="Non Departmental"/>
    <s v="00"/>
    <s v="Non Divisional"/>
    <s v="000"/>
    <s v="No Program"/>
    <s v="998.00.00.000-8910.23"/>
    <s v="Debt Service-Interest HSE Leasing"/>
    <n v="0"/>
    <n v="0"/>
    <n v="0"/>
    <n v="0"/>
    <n v="0"/>
  </r>
  <r>
    <s v="998"/>
    <x v="51"/>
    <x v="1"/>
    <s v="OUTFLOWS"/>
    <s v="00"/>
    <s v="Non Departmental"/>
    <s v="00"/>
    <s v="Non Divisional"/>
    <s v="000"/>
    <s v="No Program"/>
    <s v="998.00.00.000-9888.01"/>
    <s v="Capital Asset Expenditure Adjustments  Current Year Additions"/>
    <n v="43697000"/>
    <n v="0"/>
    <n v="0"/>
    <n v="0"/>
    <n v="0"/>
  </r>
  <r>
    <s v="998"/>
    <x v="51"/>
    <x v="1"/>
    <s v="OUTFLOWS"/>
    <s v="00"/>
    <s v="Non Departmental"/>
    <s v="00"/>
    <s v="Non Divisional"/>
    <s v="000"/>
    <s v="No Program"/>
    <s v="998.00.00.000-9888.02"/>
    <s v="Capital Asset Expenditure Adjustments  Infrastructure Donations/Add"/>
    <n v="0"/>
    <n v="0"/>
    <n v="0"/>
    <n v="0"/>
    <n v="0"/>
  </r>
  <r>
    <s v="998"/>
    <x v="51"/>
    <x v="1"/>
    <s v="OUTFLOWS"/>
    <s v="00"/>
    <s v="Non Departmental"/>
    <s v="00"/>
    <s v="Non Divisional"/>
    <s v="000"/>
    <s v="No Program"/>
    <s v="998.00.00.000-9888.03"/>
    <s v="Capital Asset Expenditure Adjustments  Disposals"/>
    <n v="0"/>
    <n v="0"/>
    <n v="0"/>
    <n v="0"/>
    <n v="0"/>
  </r>
  <r>
    <s v="998"/>
    <x v="51"/>
    <x v="1"/>
    <s v="OUTFLOWS"/>
    <s v="00"/>
    <s v="Non Departmental"/>
    <s v="00"/>
    <s v="Non Divisional"/>
    <s v="000"/>
    <s v="No Program"/>
    <s v="998.00.00.000-9888.04"/>
    <s v="Capital Asset Expenditure Adjustments  Asset Transfer In"/>
    <n v="0"/>
    <n v="0"/>
    <n v="0"/>
    <n v="0"/>
    <n v="0"/>
  </r>
  <r>
    <s v="998"/>
    <x v="51"/>
    <x v="1"/>
    <s v="OUTFLOWS"/>
    <s v="00"/>
    <s v="Non Departmental"/>
    <s v="00"/>
    <s v="Non Divisional"/>
    <s v="000"/>
    <s v="No Program"/>
    <s v="998.00.00.000-9888.05"/>
    <s v="Capital Asset Expenditure Adjustments  Asset Transfer Out"/>
    <n v="0"/>
    <n v="0"/>
    <n v="0"/>
    <n v="0"/>
    <n v="0"/>
  </r>
  <r>
    <s v="998"/>
    <x v="51"/>
    <x v="3"/>
    <s v="OUTFLOWS"/>
    <s v="01"/>
    <s v="City Clerk"/>
    <s v="00"/>
    <s v="Non Divisional"/>
    <s v="900"/>
    <s v="General"/>
    <s v="998.01.00.900-6700.01"/>
    <s v="Depreciation Buildings"/>
    <n v="-7000"/>
    <n v="0"/>
    <n v="0"/>
    <n v="0"/>
    <n v="0"/>
  </r>
  <r>
    <s v="998"/>
    <x v="51"/>
    <x v="3"/>
    <s v="OUTFLOWS"/>
    <s v="01"/>
    <s v="City Clerk"/>
    <s v="00"/>
    <s v="Non Divisional"/>
    <s v="900"/>
    <s v="General"/>
    <s v="998.01.00.900-6700.02"/>
    <s v="Depreciation Building Improvements"/>
    <n v="-29000"/>
    <n v="0"/>
    <n v="0"/>
    <n v="0"/>
    <n v="0"/>
  </r>
  <r>
    <s v="998"/>
    <x v="51"/>
    <x v="3"/>
    <s v="OUTFLOWS"/>
    <s v="01"/>
    <s v="City Clerk"/>
    <s v="00"/>
    <s v="Non Divisional"/>
    <s v="900"/>
    <s v="General"/>
    <s v="998.01.00.900-6700.03"/>
    <s v="Depreciation Computer Hardware"/>
    <n v="-4000"/>
    <n v="0"/>
    <n v="0"/>
    <n v="0"/>
    <n v="0"/>
  </r>
  <r>
    <s v="998"/>
    <x v="51"/>
    <x v="3"/>
    <s v="OUTFLOWS"/>
    <s v="01"/>
    <s v="City Clerk"/>
    <s v="00"/>
    <s v="Non Divisional"/>
    <s v="900"/>
    <s v="General"/>
    <s v="998.01.00.900-6700.99"/>
    <s v="Depreciation Conversion"/>
    <n v="0"/>
    <n v="0"/>
    <n v="0"/>
    <n v="0"/>
    <n v="0"/>
  </r>
  <r>
    <s v="998"/>
    <x v="51"/>
    <x v="3"/>
    <s v="OUTFLOWS"/>
    <s v="03"/>
    <s v="City Manager"/>
    <s v="00"/>
    <s v="Non Divisional"/>
    <s v="900"/>
    <s v="General"/>
    <s v="998.03.00.900-6700.01"/>
    <s v="Depreciation Buildings"/>
    <n v="-49000"/>
    <n v="0"/>
    <n v="0"/>
    <n v="0"/>
    <n v="0"/>
  </r>
  <r>
    <s v="998"/>
    <x v="51"/>
    <x v="3"/>
    <s v="OUTFLOWS"/>
    <s v="03"/>
    <s v="City Manager"/>
    <s v="00"/>
    <s v="Non Divisional"/>
    <s v="900"/>
    <s v="General"/>
    <s v="998.03.00.900-6700.04"/>
    <s v="Depreciation Software"/>
    <n v="-67000"/>
    <n v="0"/>
    <n v="0"/>
    <n v="0"/>
    <n v="0"/>
  </r>
  <r>
    <s v="998"/>
    <x v="51"/>
    <x v="3"/>
    <s v="OUTFLOWS"/>
    <s v="05"/>
    <s v="Finance"/>
    <s v="00"/>
    <s v="Non Divisional"/>
    <s v="900"/>
    <s v="General"/>
    <s v="998.05.00.900-6700.02"/>
    <s v="Depreciation Building Improvements"/>
    <n v="-1000"/>
    <n v="0"/>
    <n v="0"/>
    <n v="0"/>
    <n v="0"/>
  </r>
  <r>
    <s v="998"/>
    <x v="51"/>
    <x v="3"/>
    <s v="OUTFLOWS"/>
    <s v="05"/>
    <s v="Finance"/>
    <s v="00"/>
    <s v="Non Divisional"/>
    <s v="900"/>
    <s v="General"/>
    <s v="998.05.00.900-6700.99"/>
    <s v="Depreciation Conversion"/>
    <n v="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1"/>
    <s v="Depreciation Buildings"/>
    <n v="7200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2"/>
    <s v="Depreciation Building Improvements"/>
    <n v="-700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3"/>
    <s v="Depreciation Computer Hardware"/>
    <n v="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4"/>
    <s v="Depreciation Software"/>
    <n v="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5"/>
    <s v="Depreciation Machinery &amp; Equipment"/>
    <n v="-18200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6"/>
    <s v="Depreciation Vehicles"/>
    <n v="-15300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08"/>
    <s v="Depreciation Streets"/>
    <n v="-15000"/>
    <n v="0"/>
    <n v="0"/>
    <n v="0"/>
    <n v="0"/>
  </r>
  <r>
    <s v="998"/>
    <x v="51"/>
    <x v="3"/>
    <s v="OUTFLOWS"/>
    <s v="11"/>
    <s v="Police Department"/>
    <s v="00"/>
    <s v="Non Divisional"/>
    <s v="900"/>
    <s v="General"/>
    <s v="998.11.00.900-6700.99"/>
    <s v="Depreciation Conversion"/>
    <n v="0"/>
    <n v="0"/>
    <n v="0"/>
    <n v="0"/>
    <n v="0"/>
  </r>
  <r>
    <s v="998"/>
    <x v="51"/>
    <x v="3"/>
    <s v="OUTFLOWS"/>
    <s v="11"/>
    <s v="Police Department"/>
    <s v="10"/>
    <s v="Animal Services"/>
    <s v="900"/>
    <s v="General"/>
    <s v="998.11.10.900-6700.01"/>
    <s v="Depreciation Buildings"/>
    <n v="-10000"/>
    <n v="0"/>
    <n v="0"/>
    <n v="0"/>
    <n v="0"/>
  </r>
  <r>
    <s v="998"/>
    <x v="51"/>
    <x v="3"/>
    <s v="OUTFLOWS"/>
    <s v="11"/>
    <s v="Police Department"/>
    <s v="10"/>
    <s v="Animal Services"/>
    <s v="900"/>
    <s v="General"/>
    <s v="998.11.10.900-6700.02"/>
    <s v="Depreciation Building Improvements"/>
    <n v="-51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01"/>
    <s v="Depreciation Buildings"/>
    <n v="-182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02"/>
    <s v="Depreciation Building Improvements"/>
    <n v="-17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03"/>
    <s v="Depreciation Computer Hardware"/>
    <n v="-30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05"/>
    <s v="Depreciation Machinery &amp; Equipment"/>
    <n v="-1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06"/>
    <s v="Depreciation Vehicles"/>
    <n v="-205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08"/>
    <s v="Depreciation Streets"/>
    <n v="-3000"/>
    <n v="0"/>
    <n v="0"/>
    <n v="0"/>
    <n v="0"/>
  </r>
  <r>
    <s v="998"/>
    <x v="51"/>
    <x v="3"/>
    <s v="OUTFLOWS"/>
    <s v="13"/>
    <s v="Fire Department"/>
    <s v="00"/>
    <s v="Non Divisional"/>
    <s v="900"/>
    <s v="General"/>
    <s v="998.13.00.900-6700.99"/>
    <s v="Depreciation Conversion"/>
    <n v="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01"/>
    <s v="Depreciation Buildings"/>
    <n v="-2300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02"/>
    <s v="Depreciation Building Improvements"/>
    <n v="-3500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05"/>
    <s v="Depreciation Machinery &amp; Equipment"/>
    <n v="-7300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06"/>
    <s v="Depreciation Vehicles"/>
    <n v="-8000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07"/>
    <s v="Depreciation Parks"/>
    <n v="-271300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08"/>
    <s v="Depreciation Streets"/>
    <n v="-92000"/>
    <n v="0"/>
    <n v="0"/>
    <n v="0"/>
    <n v="0"/>
  </r>
  <r>
    <s v="998"/>
    <x v="51"/>
    <x v="3"/>
    <s v="OUTFLOWS"/>
    <s v="20"/>
    <s v="Recreation &amp; Community Services"/>
    <s v="00"/>
    <s v="Non Divisional"/>
    <s v="900"/>
    <s v="General"/>
    <s v="998.20.00.900-6700.99"/>
    <s v="Depreciation Conversion"/>
    <n v="0"/>
    <n v="0"/>
    <n v="0"/>
    <n v="0"/>
    <n v="0"/>
  </r>
  <r>
    <s v="998"/>
    <x v="51"/>
    <x v="3"/>
    <s v="OUTFLOWS"/>
    <s v="30"/>
    <s v="Community Development"/>
    <s v="00"/>
    <s v="Non Divisional"/>
    <s v="900"/>
    <s v="General"/>
    <s v="998.30.00.900-6700.02"/>
    <s v="Depreciation Building Improvements"/>
    <n v="-46000"/>
    <n v="0"/>
    <n v="0"/>
    <n v="0"/>
    <n v="0"/>
  </r>
  <r>
    <s v="998"/>
    <x v="51"/>
    <x v="3"/>
    <s v="OUTFLOWS"/>
    <s v="30"/>
    <s v="Community Development"/>
    <s v="00"/>
    <s v="Non Divisional"/>
    <s v="900"/>
    <s v="General"/>
    <s v="998.30.00.900-6700.06"/>
    <s v="Depreciation Vehicles"/>
    <n v="0"/>
    <n v="0"/>
    <n v="0"/>
    <n v="0"/>
    <n v="0"/>
  </r>
  <r>
    <s v="998"/>
    <x v="51"/>
    <x v="3"/>
    <s v="OUTFLOWS"/>
    <s v="30"/>
    <s v="Community Development"/>
    <s v="00"/>
    <s v="Non Divisional"/>
    <s v="900"/>
    <s v="General"/>
    <s v="998.30.00.900-6700.99"/>
    <s v="Depreciation Conversion"/>
    <n v="0"/>
    <n v="0"/>
    <n v="0"/>
    <n v="0"/>
    <n v="0"/>
  </r>
  <r>
    <s v="998"/>
    <x v="51"/>
    <x v="3"/>
    <s v="OUTFLOWS"/>
    <s v="40"/>
    <s v="Public Works"/>
    <s v="50"/>
    <s v="Administration"/>
    <s v="900"/>
    <s v="General"/>
    <s v="998.40.50.900-6700.05"/>
    <s v="Depreciation Machinery &amp; Equipment"/>
    <n v="-5000"/>
    <n v="0"/>
    <n v="0"/>
    <n v="0"/>
    <n v="0"/>
  </r>
  <r>
    <s v="998"/>
    <x v="51"/>
    <x v="3"/>
    <s v="OUTFLOWS"/>
    <s v="40"/>
    <s v="Public Works"/>
    <s v="50"/>
    <s v="Administration"/>
    <s v="900"/>
    <s v="General"/>
    <s v="998.40.50.900-6700.07"/>
    <s v="Depreciation Parks"/>
    <n v="-1000"/>
    <n v="0"/>
    <n v="0"/>
    <n v="0"/>
    <n v="0"/>
  </r>
  <r>
    <s v="998"/>
    <x v="51"/>
    <x v="3"/>
    <s v="OUTFLOWS"/>
    <s v="40"/>
    <s v="Public Works"/>
    <s v="50"/>
    <s v="Administration"/>
    <s v="900"/>
    <s v="General"/>
    <s v="998.40.50.900-6700.99"/>
    <s v="Depreciation Conversion"/>
    <n v="0"/>
    <n v="0"/>
    <n v="0"/>
    <n v="0"/>
    <n v="0"/>
  </r>
  <r>
    <s v="998"/>
    <x v="51"/>
    <x v="3"/>
    <s v="OUTFLOWS"/>
    <s v="40"/>
    <s v="Public Works"/>
    <s v="55"/>
    <s v="Maintenance"/>
    <s v="900"/>
    <s v="General"/>
    <s v="998.40.55.900-6700.02"/>
    <s v="Depreciation Building Improvements"/>
    <n v="-12000"/>
    <n v="0"/>
    <n v="0"/>
    <n v="0"/>
    <n v="0"/>
  </r>
  <r>
    <s v="998"/>
    <x v="51"/>
    <x v="3"/>
    <s v="OUTFLOWS"/>
    <s v="40"/>
    <s v="Public Works"/>
    <s v="55"/>
    <s v="Maintenance"/>
    <s v="900"/>
    <s v="General"/>
    <s v="998.40.55.900-6700.03"/>
    <s v="Depreciation Computer Hardware"/>
    <n v="-21000"/>
    <n v="0"/>
    <n v="0"/>
    <n v="0"/>
    <n v="0"/>
  </r>
  <r>
    <s v="998"/>
    <x v="51"/>
    <x v="3"/>
    <s v="OUTFLOWS"/>
    <s v="40"/>
    <s v="Public Works"/>
    <s v="55"/>
    <s v="Maintenance"/>
    <s v="900"/>
    <s v="General"/>
    <s v="998.40.55.900-6700.05"/>
    <s v="Depreciation Machinery &amp; Equipment"/>
    <n v="-1000"/>
    <n v="0"/>
    <n v="0"/>
    <n v="0"/>
    <n v="0"/>
  </r>
  <r>
    <s v="998"/>
    <x v="51"/>
    <x v="3"/>
    <s v="OUTFLOWS"/>
    <s v="40"/>
    <s v="Public Works"/>
    <s v="55"/>
    <s v="Maintenance"/>
    <s v="900"/>
    <s v="General"/>
    <s v="998.40.55.900-6700.99"/>
    <s v="Depreciation Conversion"/>
    <n v="0"/>
    <n v="0"/>
    <n v="0"/>
    <n v="0"/>
    <n v="0"/>
  </r>
  <r>
    <s v="998"/>
    <x v="51"/>
    <x v="3"/>
    <s v="OUTFLOWS"/>
    <s v="40"/>
    <s v="Public Works"/>
    <s v="60"/>
    <s v="Fleet"/>
    <s v="900"/>
    <s v="General"/>
    <s v="998.40.60.900-6700.01"/>
    <s v="Depreciation Buildings"/>
    <n v="-311000"/>
    <n v="0"/>
    <n v="0"/>
    <n v="0"/>
    <n v="0"/>
  </r>
  <r>
    <s v="998"/>
    <x v="51"/>
    <x v="3"/>
    <s v="OUTFLOWS"/>
    <s v="40"/>
    <s v="Public Works"/>
    <s v="60"/>
    <s v="Fleet"/>
    <s v="900"/>
    <s v="General"/>
    <s v="998.40.60.900-6700.05"/>
    <s v="Depreciation Machinery &amp; Equipment"/>
    <n v="0"/>
    <n v="0"/>
    <n v="0"/>
    <n v="0"/>
    <n v="0"/>
  </r>
  <r>
    <s v="998"/>
    <x v="51"/>
    <x v="3"/>
    <s v="OUTFLOWS"/>
    <s v="40"/>
    <s v="Public Works"/>
    <s v="60"/>
    <s v="Fleet"/>
    <s v="900"/>
    <s v="General"/>
    <s v="998.40.60.900-6700.99"/>
    <s v="Depreciation Conversion"/>
    <n v="0"/>
    <n v="0"/>
    <n v="0"/>
    <n v="0"/>
    <n v="0"/>
  </r>
  <r>
    <s v="998"/>
    <x v="51"/>
    <x v="3"/>
    <s v="OUTFLOWS"/>
    <s v="40"/>
    <s v="Public Works"/>
    <s v="65"/>
    <s v="Storm Drainage"/>
    <s v="900"/>
    <s v="General"/>
    <s v="998.40.65.900-6700.08"/>
    <s v="Depreciation Streets"/>
    <n v="-61000"/>
    <n v="0"/>
    <n v="0"/>
    <n v="0"/>
    <n v="0"/>
  </r>
  <r>
    <s v="998"/>
    <x v="51"/>
    <x v="3"/>
    <s v="OUTFLOWS"/>
    <s v="40"/>
    <s v="Public Works"/>
    <s v="65"/>
    <s v="Storm Drainage"/>
    <s v="900"/>
    <s v="General"/>
    <s v="998.40.65.900-6700.11"/>
    <s v="Depreciation Storm Drain"/>
    <n v="-1159000"/>
    <n v="0"/>
    <n v="0"/>
    <n v="0"/>
    <n v="0"/>
  </r>
  <r>
    <s v="998"/>
    <x v="51"/>
    <x v="3"/>
    <s v="OUTFLOWS"/>
    <s v="40"/>
    <s v="Public Works"/>
    <s v="65"/>
    <s v="Storm Drainage"/>
    <s v="900"/>
    <s v="General"/>
    <s v="998.40.65.900-6700.99"/>
    <s v="Depreciation Conversion"/>
    <n v="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01"/>
    <s v="Depreciation Buildings"/>
    <n v="100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02"/>
    <s v="Depreciation Building Improvements"/>
    <n v="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05"/>
    <s v="Depreciation Machinery &amp; Equipment"/>
    <n v="-2900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06"/>
    <s v="Depreciation Vehicles"/>
    <n v="-400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07"/>
    <s v="Depreciation Parks"/>
    <n v="-600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08"/>
    <s v="Depreciation Streets"/>
    <n v="-733000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11"/>
    <s v="Depreciation Storm Drain"/>
    <n v="-5000"/>
    <n v="0"/>
    <n v="0"/>
    <n v="0"/>
    <n v="0"/>
  </r>
  <r>
    <s v="998"/>
    <x v="51"/>
    <x v="3"/>
    <s v="OUTFLOWS"/>
    <s v="40"/>
    <s v="Public Works"/>
    <s v="70"/>
    <s v="Transportation"/>
    <s v="900"/>
    <s v="General"/>
    <s v="998.40.70.900-6700.99"/>
    <s v="Depreciation Conversion"/>
    <n v="0"/>
    <n v="0"/>
    <n v="0"/>
    <n v="0"/>
    <n v="0"/>
  </r>
  <r>
    <s v="998"/>
    <x v="51"/>
    <x v="3"/>
    <s v="OUTFLOWS"/>
    <s v="50"/>
    <s v="Transit"/>
    <s v="00"/>
    <s v="Non Divisional"/>
    <s v="000"/>
    <s v="No Program"/>
    <s v="998.50.00.000-6700.01"/>
    <s v="Depreciation Buildings"/>
    <n v="-299000"/>
    <n v="0"/>
    <n v="0"/>
    <n v="0"/>
    <n v="0"/>
  </r>
  <r>
    <s v="998"/>
    <x v="51"/>
    <x v="3"/>
    <s v="OUTFLOWS"/>
    <s v="50"/>
    <s v="Transit"/>
    <s v="00"/>
    <s v="Non Divisional"/>
    <s v="000"/>
    <s v="No Program"/>
    <s v="998.50.00.000-6700.02"/>
    <s v="Depreciation Building Improvements"/>
    <n v="-14000"/>
    <n v="0"/>
    <n v="0"/>
    <n v="0"/>
    <n v="0"/>
  </r>
  <r>
    <s v="998"/>
    <x v="51"/>
    <x v="3"/>
    <s v="OUTFLOWS"/>
    <s v="50"/>
    <s v="Transit"/>
    <s v="00"/>
    <s v="Non Divisional"/>
    <s v="000"/>
    <s v="No Program"/>
    <s v="998.50.00.000-6700.05"/>
    <s v="Depreciation Machinery &amp; Equipment"/>
    <n v="-36000"/>
    <n v="0"/>
    <n v="0"/>
    <n v="0"/>
    <n v="0"/>
  </r>
  <r>
    <s v="998"/>
    <x v="51"/>
    <x v="3"/>
    <s v="OUTFLOWS"/>
    <s v="50"/>
    <s v="Transit"/>
    <s v="00"/>
    <s v="Non Divisional"/>
    <s v="000"/>
    <s v="No Program"/>
    <s v="998.50.00.000-6700.06"/>
    <s v="Depreciation Vehicles"/>
    <n v="-308000"/>
    <n v="0"/>
    <n v="0"/>
    <n v="0"/>
    <n v="0"/>
  </r>
  <r>
    <s v="680"/>
    <x v="49"/>
    <x v="0"/>
    <s v="INFLOWS"/>
    <s v="40"/>
    <m/>
    <s v="00"/>
    <m/>
    <s v="015"/>
    <m/>
    <s v="680.40.85.015-4475.29"/>
    <m/>
    <n v="4963845"/>
    <n v="0"/>
    <n v="4963845"/>
    <n v="4963845"/>
    <n v="0"/>
  </r>
  <r>
    <s v="540"/>
    <x v="49"/>
    <x v="4"/>
    <s v="OUTFLOWS"/>
    <s v="13"/>
    <m/>
    <s v="00"/>
    <m/>
    <s v="900"/>
    <m/>
    <s v="540.00.00.900-7000.99"/>
    <m/>
    <n v="-676881"/>
    <n v="0"/>
    <n v="-676881"/>
    <n v="-676881"/>
    <n v="0"/>
  </r>
  <r>
    <s v="260"/>
    <x v="49"/>
    <x v="4"/>
    <s v="OUTFLOWS"/>
    <s v="13"/>
    <m/>
    <s v="00"/>
    <m/>
    <s v="000"/>
    <m/>
    <s v="260.13.00.000-7000.06"/>
    <m/>
    <n v="-552000"/>
    <n v="0"/>
    <n v="-552000"/>
    <n v="-552000"/>
    <n v="0"/>
  </r>
  <r>
    <s v="330"/>
    <x v="49"/>
    <x v="4"/>
    <s v="OUTFLOWS"/>
    <s v="13"/>
    <m/>
    <s v="00"/>
    <m/>
    <s v="290"/>
    <m/>
    <s v="330.13.00.290-7000.06"/>
    <m/>
    <n v="-450000"/>
    <n v="0"/>
    <n v="-450000"/>
    <n v="-450000"/>
    <n v="0"/>
  </r>
  <r>
    <s v="190"/>
    <x v="49"/>
    <x v="3"/>
    <s v="OUTFLOWS"/>
    <s v="13"/>
    <m/>
    <s v="40"/>
    <m/>
    <s v="000"/>
    <m/>
    <s v="190.45.40.000-6000.01"/>
    <m/>
    <n v="-238970"/>
    <n v="0"/>
    <n v="-238970"/>
    <n v="-238970"/>
    <n v="0"/>
  </r>
  <r>
    <s v="840"/>
    <x v="49"/>
    <x v="4"/>
    <s v="OUTFLOWS"/>
    <s v="13"/>
    <m/>
    <s v="00"/>
    <m/>
    <s v="900"/>
    <m/>
    <s v="840.13.00.900-7000.06"/>
    <m/>
    <n v="-190000"/>
    <n v="0"/>
    <n v="-190000"/>
    <n v="-190000"/>
    <n v="0"/>
  </r>
  <r>
    <s v="190"/>
    <x v="49"/>
    <x v="0"/>
    <s v="INFLOWS"/>
    <s v="50"/>
    <m/>
    <s v="00"/>
    <m/>
    <s v="000"/>
    <m/>
    <s v="190.50.00.000-4475.34"/>
    <m/>
    <n v="50728"/>
    <n v="0"/>
    <n v="50728"/>
    <n v="50728"/>
    <n v="0"/>
  </r>
  <r>
    <s v="820"/>
    <x v="49"/>
    <x v="4"/>
    <s v="OUTFLOWS"/>
    <s v="13"/>
    <m/>
    <s v="50"/>
    <m/>
    <s v="000"/>
    <m/>
    <s v="820.45.50.000-7000.02"/>
    <m/>
    <n v="-45000"/>
    <n v="0"/>
    <n v="-45000"/>
    <n v="-45000"/>
    <n v="0"/>
  </r>
  <r>
    <s v="100"/>
    <x v="49"/>
    <x v="3"/>
    <s v="OUTFLOWS"/>
    <s v="13"/>
    <m/>
    <s v="35"/>
    <m/>
    <s v="001"/>
    <m/>
    <s v="100.40.35.001-6000.01"/>
    <m/>
    <n v="-20000"/>
    <n v="0"/>
    <n v="-20000"/>
    <n v="-20000"/>
    <n v="0"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  <r>
    <m/>
    <x v="49"/>
    <x v="5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604">
  <r>
    <x v="0"/>
    <x v="0"/>
    <x v="0"/>
    <x v="0"/>
    <x v="0"/>
    <x v="0"/>
    <s v="00"/>
    <s v="Non Divisional"/>
    <s v="900"/>
    <s v="General"/>
    <s v="100.00.00.900-4000.01"/>
    <s v="Property Tax Assessment Current Year Secured"/>
    <n v="8868000"/>
    <n v="13427000"/>
    <n v="10134211"/>
    <n v="12995000"/>
    <n v="2860789"/>
  </r>
  <r>
    <x v="0"/>
    <x v="0"/>
    <x v="0"/>
    <x v="0"/>
    <x v="0"/>
    <x v="0"/>
    <s v="00"/>
    <s v="Non Divisional"/>
    <s v="900"/>
    <s v="General"/>
    <s v="100.00.00.900-4000.02"/>
    <s v="Property Tax Assessment Prior Year Secured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000.03"/>
    <s v="Property Tax Assessment Current Year Unsecured"/>
    <n v="450000"/>
    <n v="958000"/>
    <n v="463600"/>
    <n v="502000"/>
    <n v="38400"/>
  </r>
  <r>
    <x v="0"/>
    <x v="0"/>
    <x v="0"/>
    <x v="0"/>
    <x v="0"/>
    <x v="0"/>
    <s v="00"/>
    <s v="Non Divisional"/>
    <s v="900"/>
    <s v="General"/>
    <s v="100.00.00.900-4000.04"/>
    <s v="Property Tax Assessment Prior Year Unsecured"/>
    <n v="5000"/>
    <n v="3000"/>
    <n v="5030"/>
    <n v="5030"/>
    <n v="0"/>
  </r>
  <r>
    <x v="0"/>
    <x v="0"/>
    <x v="0"/>
    <x v="0"/>
    <x v="0"/>
    <x v="0"/>
    <s v="00"/>
    <s v="Non Divisional"/>
    <s v="900"/>
    <s v="General"/>
    <s v="100.00.00.900-4000.05"/>
    <s v="Property Tax Assessment Homeowner's Exemption"/>
    <n v="70000"/>
    <n v="21000"/>
    <n v="72600"/>
    <n v="72600"/>
    <n v="0"/>
  </r>
  <r>
    <x v="0"/>
    <x v="0"/>
    <x v="0"/>
    <x v="0"/>
    <x v="0"/>
    <x v="0"/>
    <s v="00"/>
    <s v="Non Divisional"/>
    <s v="900"/>
    <s v="General"/>
    <s v="100.00.00.900-4000.07"/>
    <s v="Property Tax Assessment SB 813 Supplemental Tax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000.08"/>
    <s v="Property Tax Assessment Interest-County Property Tax"/>
    <n v="51000"/>
    <n v="17000"/>
    <n v="52800"/>
    <n v="52800"/>
    <n v="0"/>
  </r>
  <r>
    <x v="0"/>
    <x v="0"/>
    <x v="0"/>
    <x v="0"/>
    <x v="0"/>
    <x v="0"/>
    <s v="00"/>
    <s v="Non Divisional"/>
    <s v="900"/>
    <s v="General"/>
    <s v="100.00.00.900-4000.09"/>
    <s v="Property Tax Assessment VLF In Lieu"/>
    <n v="7402000"/>
    <n v="8074000"/>
    <n v="8625000"/>
    <n v="8315000"/>
    <n v="-310000"/>
  </r>
  <r>
    <x v="0"/>
    <x v="0"/>
    <x v="0"/>
    <x v="0"/>
    <x v="0"/>
    <x v="0"/>
    <s v="00"/>
    <s v="Non Divisional"/>
    <s v="900"/>
    <s v="General"/>
    <s v="100.00.00.900-4000.12"/>
    <s v="Property Tax Assessment Excise Tax Zone 41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000.20"/>
    <s v="Property Tax Assessment Residual HSC 34183(a)(4)"/>
    <n v="2538000"/>
    <n v="1519000"/>
    <n v="2614000"/>
    <n v="2614000"/>
    <n v="0"/>
  </r>
  <r>
    <x v="0"/>
    <x v="0"/>
    <x v="0"/>
    <x v="0"/>
    <x v="0"/>
    <x v="0"/>
    <s v="00"/>
    <s v="Non Divisional"/>
    <s v="900"/>
    <s v="General"/>
    <s v="100.00.00.900-4100.01"/>
    <s v="Sales Tax Sales &amp; Use Tax"/>
    <n v="12642377"/>
    <n v="14834553"/>
    <n v="14128000"/>
    <n v="16187000"/>
    <n v="2059000"/>
  </r>
  <r>
    <x v="0"/>
    <x v="0"/>
    <x v="0"/>
    <x v="0"/>
    <x v="0"/>
    <x v="0"/>
    <s v="00"/>
    <s v="Non Divisional"/>
    <s v="900"/>
    <s v="General"/>
    <s v="100.00.00.900-4100.02"/>
    <s v="Sales Tax Property Tax In Lieu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100.03"/>
    <s v="Sales Tax Sales Tax Audit &amp; Fees"/>
    <n v="-28000"/>
    <n v="-23000"/>
    <n v="-28000"/>
    <n v="-28000"/>
    <n v="0"/>
  </r>
  <r>
    <x v="0"/>
    <x v="0"/>
    <x v="0"/>
    <x v="0"/>
    <x v="0"/>
    <x v="0"/>
    <s v="00"/>
    <s v="Non Divisional"/>
    <s v="900"/>
    <s v="General"/>
    <s v="100.00.00.900-4200.01"/>
    <s v="Other Taxes Franchise Fee Gas"/>
    <n v="163000"/>
    <n v="173000"/>
    <n v="175000"/>
    <n v="175000"/>
    <n v="0"/>
  </r>
  <r>
    <x v="0"/>
    <x v="0"/>
    <x v="0"/>
    <x v="0"/>
    <x v="0"/>
    <x v="0"/>
    <s v="00"/>
    <s v="Non Divisional"/>
    <s v="900"/>
    <s v="General"/>
    <s v="100.00.00.900-4200.02"/>
    <s v="Other Taxes Franchise Fee Electric"/>
    <n v="723000"/>
    <n v="814000"/>
    <n v="820000"/>
    <n v="820000"/>
    <n v="0"/>
  </r>
  <r>
    <x v="0"/>
    <x v="0"/>
    <x v="0"/>
    <x v="0"/>
    <x v="0"/>
    <x v="0"/>
    <s v="00"/>
    <s v="Non Divisional"/>
    <s v="900"/>
    <s v="General"/>
    <s v="100.00.00.900-4200.03"/>
    <s v="Other Taxes Franchise Fee Cable TV"/>
    <n v="1080000"/>
    <n v="666000"/>
    <n v="1080000"/>
    <n v="921000"/>
    <n v="-159000"/>
  </r>
  <r>
    <x v="0"/>
    <x v="0"/>
    <x v="0"/>
    <x v="0"/>
    <x v="0"/>
    <x v="0"/>
    <s v="00"/>
    <s v="Non Divisional"/>
    <s v="900"/>
    <s v="General"/>
    <s v="100.00.00.900-4200.04"/>
    <s v="Other Taxes Transient Occupancy Tax"/>
    <n v="1054000"/>
    <n v="1077000"/>
    <n v="1054000"/>
    <n v="5000000"/>
    <n v="3946000"/>
  </r>
  <r>
    <x v="0"/>
    <x v="0"/>
    <x v="0"/>
    <x v="0"/>
    <x v="0"/>
    <x v="0"/>
    <s v="00"/>
    <s v="Non Divisional"/>
    <s v="900"/>
    <s v="General"/>
    <s v="100.00.00.900-4200.05"/>
    <s v="Other Taxes Documentary Stamp Tax"/>
    <n v="416000"/>
    <n v="428000"/>
    <n v="417000"/>
    <n v="417000"/>
    <n v="0"/>
  </r>
  <r>
    <x v="0"/>
    <x v="0"/>
    <x v="0"/>
    <x v="0"/>
    <x v="0"/>
    <x v="0"/>
    <s v="00"/>
    <s v="Non Divisional"/>
    <s v="900"/>
    <s v="General"/>
    <s v="100.00.00.900-4200.06"/>
    <s v="Other Taxes Excise Tax"/>
    <n v="657000"/>
    <n v="776000"/>
    <n v="657000"/>
    <n v="657000"/>
    <n v="0"/>
  </r>
  <r>
    <x v="0"/>
    <x v="0"/>
    <x v="0"/>
    <x v="0"/>
    <x v="0"/>
    <x v="0"/>
    <s v="00"/>
    <s v="Non Divisional"/>
    <s v="900"/>
    <s v="General"/>
    <s v="100.00.00.900-4200.07"/>
    <s v="Other Taxes Public Safety SB509"/>
    <n v="347121"/>
    <n v="425144"/>
    <n v="325500"/>
    <n v="521779"/>
    <n v="196279"/>
  </r>
  <r>
    <x v="0"/>
    <x v="0"/>
    <x v="0"/>
    <x v="0"/>
    <x v="0"/>
    <x v="0"/>
    <s v="00"/>
    <s v="Non Divisional"/>
    <s v="900"/>
    <s v="General"/>
    <s v="100.00.00.900-4200.08"/>
    <s v="Other Taxes Sales Tax Property Tax In Lieu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300.01"/>
    <s v="Licenses and Permits Business Licenses"/>
    <n v="625000"/>
    <n v="840000"/>
    <n v="652000"/>
    <n v="795000"/>
    <n v="143000"/>
  </r>
  <r>
    <x v="0"/>
    <x v="0"/>
    <x v="0"/>
    <x v="0"/>
    <x v="0"/>
    <x v="0"/>
    <s v="00"/>
    <s v="Non Divisional"/>
    <s v="900"/>
    <s v="General"/>
    <s v="100.00.00.900-4300.02"/>
    <s v="Licenses and Permits Business License Penalties"/>
    <n v="17000"/>
    <n v="11000"/>
    <n v="3000"/>
    <n v="12000"/>
    <n v="9000"/>
  </r>
  <r>
    <x v="0"/>
    <x v="0"/>
    <x v="0"/>
    <x v="0"/>
    <x v="0"/>
    <x v="0"/>
    <s v="00"/>
    <s v="Non Divisional"/>
    <s v="900"/>
    <s v="General"/>
    <s v="100.00.00.900-4300.15"/>
    <s v="Licenses and Permits Taxi/Transportation Permits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400.02"/>
    <s v="Intergovernmental Revenues Property Tax Offset MVL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400.03"/>
    <s v="Intergovernmental Revenues Collection In Excess MVL"/>
    <n v="66000"/>
    <n v="62000"/>
    <n v="82850"/>
    <n v="82850"/>
    <n v="0"/>
  </r>
  <r>
    <x v="0"/>
    <x v="0"/>
    <x v="0"/>
    <x v="0"/>
    <x v="0"/>
    <x v="0"/>
    <s v="00"/>
    <s v="Non Divisional"/>
    <s v="900"/>
    <s v="General"/>
    <s v="100.00.00.900-4400.04"/>
    <s v="Intergovernmental Revenues Off Highway MVL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400.06"/>
    <s v="Intergovernmental Revenues Mandated Cost Reimbursement"/>
    <n v="58000"/>
    <n v="-3000"/>
    <n v="5000"/>
    <n v="5000"/>
    <n v="0"/>
  </r>
  <r>
    <x v="0"/>
    <x v="0"/>
    <x v="0"/>
    <x v="0"/>
    <x v="0"/>
    <x v="0"/>
    <s v="00"/>
    <s v="Non Divisional"/>
    <s v="900"/>
    <s v="General"/>
    <s v="100.00.00.900-4450.38"/>
    <s v="Intergovernmental Grants-Federal Recovery Act Funds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475.29"/>
    <s v="Intergovernmental Grants-State/County Department of Water Resources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600.01"/>
    <s v="Charges for Services-General Government Filing Fees"/>
    <n v="0"/>
    <n v="3000"/>
    <n v="0"/>
    <n v="0"/>
    <n v="0"/>
  </r>
  <r>
    <x v="0"/>
    <x v="0"/>
    <x v="0"/>
    <x v="0"/>
    <x v="0"/>
    <x v="0"/>
    <s v="00"/>
    <s v="Non Divisional"/>
    <s v="900"/>
    <s v="General"/>
    <s v="100.00.00.900-4600.02"/>
    <s v="Charges for Services-General Government Support Services"/>
    <n v="5933000"/>
    <n v="5928000"/>
    <n v="5722175"/>
    <n v="5932686"/>
    <n v="210511"/>
  </r>
  <r>
    <x v="0"/>
    <x v="0"/>
    <x v="0"/>
    <x v="0"/>
    <x v="0"/>
    <x v="0"/>
    <s v="00"/>
    <s v="Non Divisional"/>
    <s v="900"/>
    <s v="General"/>
    <s v="100.00.00.900-4600.03"/>
    <s v="Charges for Services-General Government Support Serv-CDBG Salaries/Ben"/>
    <n v="1000"/>
    <n v="0"/>
    <n v="0"/>
    <n v="0"/>
    <n v="0"/>
  </r>
  <r>
    <x v="0"/>
    <x v="0"/>
    <x v="0"/>
    <x v="0"/>
    <x v="0"/>
    <x v="0"/>
    <s v="00"/>
    <s v="Non Divisional"/>
    <s v="900"/>
    <s v="General"/>
    <s v="100.00.00.900-4600.04"/>
    <s v="Charges for Services-General Government Support Services-Direct Labor"/>
    <n v="772000"/>
    <n v="654000"/>
    <n v="550000"/>
    <n v="550000"/>
    <n v="0"/>
  </r>
  <r>
    <x v="0"/>
    <x v="0"/>
    <x v="0"/>
    <x v="0"/>
    <x v="0"/>
    <x v="0"/>
    <s v="00"/>
    <s v="Non Divisional"/>
    <s v="900"/>
    <s v="General"/>
    <s v="100.00.00.900-4600.05"/>
    <s v="Charges for Services-General Government Administrative Recovery"/>
    <n v="6000"/>
    <n v="2000"/>
    <n v="6000"/>
    <n v="6000"/>
    <n v="0"/>
  </r>
  <r>
    <x v="0"/>
    <x v="0"/>
    <x v="0"/>
    <x v="0"/>
    <x v="0"/>
    <x v="0"/>
    <s v="00"/>
    <s v="Non Divisional"/>
    <s v="900"/>
    <s v="General"/>
    <s v="100.00.00.900-4600.06"/>
    <s v="Charges for Services-General Government Miscellaneous Service"/>
    <n v="1000"/>
    <n v="9000"/>
    <n v="1000"/>
    <n v="1000"/>
    <n v="0"/>
  </r>
  <r>
    <x v="0"/>
    <x v="0"/>
    <x v="0"/>
    <x v="0"/>
    <x v="0"/>
    <x v="0"/>
    <s v="00"/>
    <s v="Non Divisional"/>
    <s v="900"/>
    <s v="General"/>
    <s v="100.00.00.900-4600.13"/>
    <s v="Charges for Services-General Government CASP Admin Fee"/>
    <n v="1000"/>
    <n v="1000"/>
    <n v="500"/>
    <n v="500"/>
    <n v="0"/>
  </r>
  <r>
    <x v="0"/>
    <x v="0"/>
    <x v="0"/>
    <x v="0"/>
    <x v="0"/>
    <x v="0"/>
    <s v="00"/>
    <s v="Non Divisional"/>
    <s v="900"/>
    <s v="General"/>
    <s v="100.00.00.900-4600.14"/>
    <s v="Charges for Services-General Government Successor Agency Admin Fee"/>
    <n v="250000"/>
    <n v="250000"/>
    <n v="250000"/>
    <n v="250000"/>
    <n v="0"/>
  </r>
  <r>
    <x v="0"/>
    <x v="0"/>
    <x v="0"/>
    <x v="0"/>
    <x v="0"/>
    <x v="0"/>
    <s v="00"/>
    <s v="Non Divisional"/>
    <s v="900"/>
    <s v="General"/>
    <s v="100.00.00.900-4650.01"/>
    <s v="Fines &amp; Forfeitures Local Ordinance Violation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700.01"/>
    <s v="Investment Earnings Interest on Investments"/>
    <n v="1567000"/>
    <n v="2268000"/>
    <n v="477410"/>
    <n v="477410"/>
    <n v="0"/>
  </r>
  <r>
    <x v="0"/>
    <x v="0"/>
    <x v="0"/>
    <x v="0"/>
    <x v="0"/>
    <x v="0"/>
    <s v="00"/>
    <s v="Non Divisional"/>
    <s v="900"/>
    <s v="General"/>
    <s v="100.00.00.900-4700.02"/>
    <s v="Investment Earnings Lease Trust Account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700.19"/>
    <s v="Investment Earnings Market Value Change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700.21"/>
    <s v="Investment Earnings Unallocated Investment Expense"/>
    <n v="-19000"/>
    <n v="-145000"/>
    <n v="-47750"/>
    <n v="-47750"/>
    <n v="0"/>
  </r>
  <r>
    <x v="0"/>
    <x v="0"/>
    <x v="0"/>
    <x v="0"/>
    <x v="0"/>
    <x v="0"/>
    <s v="00"/>
    <s v="Non Divisional"/>
    <s v="900"/>
    <s v="General"/>
    <s v="100.00.00.900-4850.01"/>
    <s v="Other Revenue Sale of Property"/>
    <n v="73000"/>
    <n v="0"/>
    <n v="0"/>
    <n v="0"/>
    <n v="0"/>
  </r>
  <r>
    <x v="0"/>
    <x v="0"/>
    <x v="0"/>
    <x v="0"/>
    <x v="0"/>
    <x v="0"/>
    <s v="00"/>
    <s v="Non Divisional"/>
    <s v="900"/>
    <s v="General"/>
    <s v="100.00.00.900-4850.04"/>
    <s v="Other Revenue Rental of Property"/>
    <n v="263000"/>
    <n v="278000"/>
    <n v="400000"/>
    <n v="400000"/>
    <n v="0"/>
  </r>
  <r>
    <x v="0"/>
    <x v="0"/>
    <x v="0"/>
    <x v="0"/>
    <x v="0"/>
    <x v="0"/>
    <s v="00"/>
    <s v="Non Divisional"/>
    <s v="900"/>
    <s v="General"/>
    <s v="100.00.00.900-4850.07"/>
    <s v="Other Revenue Misc Reimbursement"/>
    <n v="70000"/>
    <n v="8000"/>
    <n v="0"/>
    <n v="0"/>
    <n v="0"/>
  </r>
  <r>
    <x v="0"/>
    <x v="0"/>
    <x v="0"/>
    <x v="0"/>
    <x v="0"/>
    <x v="0"/>
    <s v="00"/>
    <s v="Non Divisional"/>
    <s v="900"/>
    <s v="General"/>
    <s v="100.00.00.900-4850.08"/>
    <s v="Other Revenue Misc Reimbursement-Developers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850.10"/>
    <s v="Other Revenue Settlements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850.11"/>
    <s v="Other Revenue Donations"/>
    <n v="0"/>
    <n v="0"/>
    <n v="0"/>
    <n v="0"/>
    <n v="0"/>
  </r>
  <r>
    <x v="0"/>
    <x v="0"/>
    <x v="0"/>
    <x v="0"/>
    <x v="0"/>
    <x v="0"/>
    <s v="00"/>
    <s v="Non Divisional"/>
    <s v="900"/>
    <s v="General"/>
    <s v="100.00.00.900-4850.12"/>
    <s v="Other Revenue Miscellaneous Receipts"/>
    <n v="17000"/>
    <n v="24000"/>
    <n v="25000"/>
    <n v="25000"/>
    <n v="0"/>
  </r>
  <r>
    <x v="0"/>
    <x v="0"/>
    <x v="0"/>
    <x v="0"/>
    <x v="0"/>
    <x v="0"/>
    <s v="00"/>
    <s v="Non Divisional"/>
    <s v="900"/>
    <s v="General"/>
    <s v="100.00.00.900-4850.13"/>
    <s v="Other Revenue Rebates"/>
    <n v="1000"/>
    <n v="1000"/>
    <n v="650"/>
    <n v="650"/>
    <n v="0"/>
  </r>
  <r>
    <x v="0"/>
    <x v="0"/>
    <x v="1"/>
    <x v="1"/>
    <x v="0"/>
    <x v="0"/>
    <s v="00"/>
    <s v="Non Divisional"/>
    <s v="900"/>
    <s v="General"/>
    <s v="100.00.00.900-4900.25"/>
    <s v="Transfers In Community Development"/>
    <n v="0"/>
    <n v="0"/>
    <n v="0"/>
    <n v="0"/>
    <n v="0"/>
  </r>
  <r>
    <x v="0"/>
    <x v="0"/>
    <x v="1"/>
    <x v="1"/>
    <x v="0"/>
    <x v="0"/>
    <s v="00"/>
    <s v="Non Divisional"/>
    <s v="900"/>
    <s v="General"/>
    <s v="100.00.00.900-4900.33"/>
    <s v="Transfers In Public Safety Endowment"/>
    <n v="0"/>
    <n v="0"/>
    <n v="0"/>
    <n v="0"/>
    <n v="0"/>
  </r>
  <r>
    <x v="0"/>
    <x v="0"/>
    <x v="0"/>
    <x v="0"/>
    <x v="1"/>
    <x v="1"/>
    <s v="00"/>
    <s v="Non Divisional"/>
    <s v="124"/>
    <s v="Economic Development"/>
    <s v="100.03.00.124-4850.04"/>
    <s v="Other Revenue Rental of Property"/>
    <n v="0"/>
    <n v="0"/>
    <n v="42000"/>
    <n v="42000"/>
    <n v="0"/>
  </r>
  <r>
    <x v="0"/>
    <x v="0"/>
    <x v="0"/>
    <x v="0"/>
    <x v="1"/>
    <x v="1"/>
    <s v="00"/>
    <s v="Non Divisional"/>
    <s v="124"/>
    <s v="Economic Development"/>
    <s v="100.03.00.124-4850.01"/>
    <s v="Other Revenue Sale of Property"/>
    <n v="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400.05"/>
    <s v="Intergovernmental Revenues Post Reimbursement"/>
    <n v="47000"/>
    <n v="31000"/>
    <n v="15000"/>
    <n v="15000"/>
    <n v="0"/>
  </r>
  <r>
    <x v="0"/>
    <x v="0"/>
    <x v="0"/>
    <x v="0"/>
    <x v="2"/>
    <x v="2"/>
    <s v="00"/>
    <s v="Non Divisional"/>
    <s v="001"/>
    <s v="Administration"/>
    <s v="100.11.00.001-4400.26"/>
    <s v="Intergovernmental Revenues SJ Delta RATT"/>
    <n v="90000"/>
    <n v="90000"/>
    <n v="80000"/>
    <n v="80000"/>
    <n v="0"/>
  </r>
  <r>
    <x v="0"/>
    <x v="0"/>
    <x v="0"/>
    <x v="0"/>
    <x v="2"/>
    <x v="2"/>
    <s v="00"/>
    <s v="Non Divisional"/>
    <s v="001"/>
    <s v="Administration"/>
    <s v="100.11.00.001-4400.27"/>
    <s v="Intergovernmental Revenues School Resource Officer"/>
    <n v="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475.02"/>
    <s v="Intergovernmental Grants-State/County School Resource Officer"/>
    <n v="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475.03"/>
    <s v="Intergovernmental Grants-State/County SJ Delta Ratt"/>
    <n v="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475.25"/>
    <s v="Intergovernmental Grants-State/County COMM COR PARTNERSHIP TASK FORCE"/>
    <n v="236000"/>
    <n v="261000"/>
    <n v="200000"/>
    <n v="200000"/>
    <n v="0"/>
  </r>
  <r>
    <x v="0"/>
    <x v="0"/>
    <x v="0"/>
    <x v="0"/>
    <x v="2"/>
    <x v="2"/>
    <s v="00"/>
    <s v="Non Divisional"/>
    <s v="001"/>
    <s v="Administration"/>
    <s v="100.11.00.001-4550.01"/>
    <s v="Charges for Services-Police Service Fees"/>
    <n v="164000"/>
    <n v="262000"/>
    <n v="150000"/>
    <n v="150000"/>
    <n v="0"/>
  </r>
  <r>
    <x v="0"/>
    <x v="0"/>
    <x v="0"/>
    <x v="0"/>
    <x v="2"/>
    <x v="2"/>
    <s v="00"/>
    <s v="Non Divisional"/>
    <s v="001"/>
    <s v="Administration"/>
    <s v="100.11.00.001-4550.02"/>
    <s v="Charges for Services-Police Finger Print Fees (City)"/>
    <n v="12000"/>
    <n v="2000"/>
    <n v="18000"/>
    <n v="18000"/>
    <n v="0"/>
  </r>
  <r>
    <x v="0"/>
    <x v="0"/>
    <x v="0"/>
    <x v="0"/>
    <x v="2"/>
    <x v="2"/>
    <s v="00"/>
    <s v="Non Divisional"/>
    <s v="001"/>
    <s v="Administration"/>
    <s v="100.11.00.001-4550.03"/>
    <s v="Charges for Services-Police Finger Print Fees (DOJ)"/>
    <n v="10000"/>
    <n v="2000"/>
    <n v="16500"/>
    <n v="16500"/>
    <n v="0"/>
  </r>
  <r>
    <x v="0"/>
    <x v="0"/>
    <x v="0"/>
    <x v="0"/>
    <x v="2"/>
    <x v="2"/>
    <s v="00"/>
    <s v="Non Divisional"/>
    <s v="001"/>
    <s v="Administration"/>
    <s v="100.11.00.001-4550.05"/>
    <s v="Charges for Services-Police Vehicle Repo Admin Fee"/>
    <n v="3000"/>
    <n v="2000"/>
    <n v="2700"/>
    <n v="2700"/>
    <n v="0"/>
  </r>
  <r>
    <x v="0"/>
    <x v="0"/>
    <x v="0"/>
    <x v="0"/>
    <x v="2"/>
    <x v="2"/>
    <s v="00"/>
    <s v="Non Divisional"/>
    <s v="001"/>
    <s v="Administration"/>
    <s v="100.11.00.001-4550.06"/>
    <s v="Charges for Services-Police Asset Seizure"/>
    <n v="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550.07"/>
    <s v="Charges for Services-Police Abandoned Vehicle"/>
    <n v="38000"/>
    <n v="41000"/>
    <n v="35000"/>
    <n v="35000"/>
    <n v="0"/>
  </r>
  <r>
    <x v="0"/>
    <x v="0"/>
    <x v="0"/>
    <x v="0"/>
    <x v="2"/>
    <x v="2"/>
    <s v="00"/>
    <s v="Non Divisional"/>
    <s v="001"/>
    <s v="Administration"/>
    <s v="100.11.00.001-4550.08"/>
    <s v="Charges for Services-Police Admin Tow Fee"/>
    <n v="5000"/>
    <n v="5000"/>
    <n v="3800"/>
    <n v="3800"/>
    <n v="0"/>
  </r>
  <r>
    <x v="0"/>
    <x v="0"/>
    <x v="0"/>
    <x v="0"/>
    <x v="2"/>
    <x v="2"/>
    <s v="00"/>
    <s v="Non Divisional"/>
    <s v="001"/>
    <s v="Administration"/>
    <s v="100.11.00.001-4550.10"/>
    <s v="Charges for Services-Police Outside Services"/>
    <n v="0"/>
    <n v="0"/>
    <n v="10000"/>
    <n v="10000"/>
    <n v="0"/>
  </r>
  <r>
    <x v="0"/>
    <x v="0"/>
    <x v="0"/>
    <x v="0"/>
    <x v="2"/>
    <x v="2"/>
    <s v="00"/>
    <s v="Non Divisional"/>
    <s v="001"/>
    <s v="Administration"/>
    <s v="100.11.00.001-4600.03"/>
    <s v="Charges for Services-General Government Support Serv-CDBG Salaries/Ben"/>
    <n v="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650.01"/>
    <s v="Fines &amp; Forfeitures Local Ordinance Violation"/>
    <n v="14000"/>
    <n v="27000"/>
    <n v="45000"/>
    <n v="45000"/>
    <n v="0"/>
  </r>
  <r>
    <x v="0"/>
    <x v="0"/>
    <x v="0"/>
    <x v="0"/>
    <x v="2"/>
    <x v="2"/>
    <s v="00"/>
    <s v="Non Divisional"/>
    <s v="001"/>
    <s v="Administration"/>
    <s v="100.11.00.001-4650.02"/>
    <s v="Fines &amp; Forfeitures Vehicle Code Fines"/>
    <n v="58000"/>
    <n v="52000"/>
    <n v="55000"/>
    <n v="55000"/>
    <n v="0"/>
  </r>
  <r>
    <x v="0"/>
    <x v="0"/>
    <x v="0"/>
    <x v="0"/>
    <x v="2"/>
    <x v="2"/>
    <s v="00"/>
    <s v="Non Divisional"/>
    <s v="001"/>
    <s v="Administration"/>
    <s v="100.11.00.001-4650.03"/>
    <s v="Fines &amp; Forfeitures Alcohol Lab Fee"/>
    <n v="0"/>
    <n v="4000"/>
    <n v="500"/>
    <n v="500"/>
    <n v="0"/>
  </r>
  <r>
    <x v="0"/>
    <x v="0"/>
    <x v="0"/>
    <x v="0"/>
    <x v="2"/>
    <x v="2"/>
    <s v="00"/>
    <s v="Non Divisional"/>
    <s v="001"/>
    <s v="Administration"/>
    <s v="100.11.00.001-4650.04"/>
    <s v="Fines &amp; Forfeitures Code Enforcement"/>
    <n v="-5000"/>
    <n v="0"/>
    <n v="0"/>
    <n v="0"/>
    <n v="0"/>
  </r>
  <r>
    <x v="0"/>
    <x v="0"/>
    <x v="0"/>
    <x v="0"/>
    <x v="2"/>
    <x v="2"/>
    <s v="00"/>
    <s v="Non Divisional"/>
    <s v="001"/>
    <s v="Administration"/>
    <s v="100.11.00.001-4650.06"/>
    <s v="Fines &amp; Forfeitures Other"/>
    <n v="0"/>
    <n v="0"/>
    <n v="500"/>
    <n v="500"/>
    <n v="0"/>
  </r>
  <r>
    <x v="0"/>
    <x v="0"/>
    <x v="0"/>
    <x v="0"/>
    <x v="2"/>
    <x v="2"/>
    <s v="00"/>
    <s v="Non Divisional"/>
    <s v="001"/>
    <s v="Administration"/>
    <s v="100.11.00.001-4850.12"/>
    <s v="Other Revenue Miscellaneous Receipts"/>
    <n v="0"/>
    <n v="0"/>
    <n v="0"/>
    <n v="0"/>
    <n v="0"/>
  </r>
  <r>
    <x v="0"/>
    <x v="0"/>
    <x v="0"/>
    <x v="0"/>
    <x v="2"/>
    <x v="2"/>
    <s v="00"/>
    <s v="Non Divisional"/>
    <s v="200"/>
    <s v="Patrol"/>
    <s v="100.11.00.200-4550.11"/>
    <s v="Charges for Services-Police Mutual Aid Reimbursement"/>
    <n v="10000"/>
    <n v="0"/>
    <n v="0"/>
    <n v="0"/>
    <n v="0"/>
  </r>
  <r>
    <x v="0"/>
    <x v="0"/>
    <x v="0"/>
    <x v="0"/>
    <x v="2"/>
    <x v="2"/>
    <s v="00"/>
    <s v="Non Divisional"/>
    <s v="210"/>
    <s v="Investigation"/>
    <s v="100.11.00.210-4550.11"/>
    <s v="Charges for Services-Police Mutual Aid Reimbursement"/>
    <n v="2000"/>
    <n v="0"/>
    <n v="0"/>
    <n v="0"/>
    <n v="0"/>
  </r>
  <r>
    <x v="0"/>
    <x v="0"/>
    <x v="0"/>
    <x v="0"/>
    <x v="2"/>
    <x v="2"/>
    <s v="00"/>
    <s v="Non Divisional"/>
    <s v="240"/>
    <s v="Jail Services"/>
    <s v="100.11.00.240-4550.04"/>
    <s v="Charges for Services-Police Booking Fees"/>
    <n v="0"/>
    <n v="0"/>
    <n v="0"/>
    <n v="0"/>
    <n v="0"/>
  </r>
  <r>
    <x v="0"/>
    <x v="0"/>
    <x v="0"/>
    <x v="0"/>
    <x v="2"/>
    <x v="2"/>
    <s v="00"/>
    <s v="Non Divisional"/>
    <s v="250"/>
    <s v="Code Compliance"/>
    <s v="100.11.00.250-4650.04"/>
    <s v="Fines &amp; Forfeitures Code Enforcement"/>
    <n v="246000"/>
    <n v="162000"/>
    <n v="148780"/>
    <n v="148780"/>
    <n v="0"/>
  </r>
  <r>
    <x v="0"/>
    <x v="0"/>
    <x v="0"/>
    <x v="0"/>
    <x v="2"/>
    <x v="2"/>
    <s v="00"/>
    <s v="Non Divisional"/>
    <s v="250"/>
    <s v="Code Compliance"/>
    <s v="100.11.00.250-4650.07"/>
    <s v="Fines &amp; Forfeitures Code Enforc Assesment Collection"/>
    <n v="250000"/>
    <n v="24000"/>
    <n v="0"/>
    <n v="0"/>
    <n v="0"/>
  </r>
  <r>
    <x v="0"/>
    <x v="0"/>
    <x v="0"/>
    <x v="0"/>
    <x v="2"/>
    <x v="2"/>
    <s v="00"/>
    <s v="Non Divisional"/>
    <s v="250"/>
    <s v="Code Compliance"/>
    <s v="100.11.00.250-4850.07"/>
    <s v="Other Revenue Misc Reimbursement"/>
    <n v="0"/>
    <n v="0"/>
    <n v="0"/>
    <n v="0"/>
    <n v="0"/>
  </r>
  <r>
    <x v="0"/>
    <x v="0"/>
    <x v="0"/>
    <x v="0"/>
    <x v="2"/>
    <x v="2"/>
    <s v="00"/>
    <s v="Non Divisional"/>
    <s v="260"/>
    <s v="Asset Seizure"/>
    <s v="100.11.00.260-4550.06"/>
    <s v="Charges for Services-Police Asset Seizure"/>
    <n v="-91000"/>
    <n v="187000"/>
    <n v="50000"/>
    <n v="50000"/>
    <n v="0"/>
  </r>
  <r>
    <x v="0"/>
    <x v="0"/>
    <x v="0"/>
    <x v="0"/>
    <x v="2"/>
    <x v="2"/>
    <s v="10"/>
    <s v="Animal Services"/>
    <s v="270"/>
    <s v="Animal  Services"/>
    <s v="100.11.10.270-4300.03"/>
    <s v="Licenses and Permits Animal Licenses"/>
    <n v="70000"/>
    <n v="71000"/>
    <n v="90000"/>
    <n v="90000"/>
    <n v="0"/>
  </r>
  <r>
    <x v="0"/>
    <x v="0"/>
    <x v="0"/>
    <x v="0"/>
    <x v="2"/>
    <x v="2"/>
    <s v="10"/>
    <s v="Animal Services"/>
    <s v="270"/>
    <s v="Animal  Services"/>
    <s v="100.11.10.270-4300.04"/>
    <s v="Licenses and Permits Animal License Penalties"/>
    <n v="10000"/>
    <n v="5000"/>
    <n v="17000"/>
    <n v="17000"/>
    <n v="0"/>
  </r>
  <r>
    <x v="0"/>
    <x v="0"/>
    <x v="0"/>
    <x v="0"/>
    <x v="2"/>
    <x v="2"/>
    <s v="10"/>
    <s v="Animal Services"/>
    <s v="270"/>
    <s v="Animal  Services"/>
    <s v="100.11.10.270-4300.05"/>
    <s v="Licenses and Permits Dog License Redemption"/>
    <n v="29000"/>
    <n v="34000"/>
    <n v="40000"/>
    <n v="40000"/>
    <n v="0"/>
  </r>
  <r>
    <x v="0"/>
    <x v="0"/>
    <x v="0"/>
    <x v="0"/>
    <x v="2"/>
    <x v="2"/>
    <s v="10"/>
    <s v="Animal Services"/>
    <s v="270"/>
    <s v="Animal  Services"/>
    <s v="100.11.10.270-4300.06"/>
    <s v="Licenses and Permits Spay/Neuter Adoption Fee"/>
    <n v="17000"/>
    <n v="18000"/>
    <n v="20000"/>
    <n v="20000"/>
    <n v="0"/>
  </r>
  <r>
    <x v="0"/>
    <x v="0"/>
    <x v="0"/>
    <x v="0"/>
    <x v="2"/>
    <x v="2"/>
    <s v="10"/>
    <s v="Animal Services"/>
    <s v="270"/>
    <s v="Animal  Services"/>
    <s v="100.11.10.270-4300.07"/>
    <s v="Licenses and Permits Spay/Neuter Citation Fee"/>
    <n v="5000"/>
    <n v="4000"/>
    <n v="6000"/>
    <n v="6000"/>
    <n v="0"/>
  </r>
  <r>
    <x v="0"/>
    <x v="0"/>
    <x v="0"/>
    <x v="0"/>
    <x v="2"/>
    <x v="2"/>
    <s v="10"/>
    <s v="Animal Services"/>
    <s v="270"/>
    <s v="Animal  Services"/>
    <s v="100.11.10.270-4300.08"/>
    <s v="Licenses and Permits Adoption Forfeiture Fees"/>
    <n v="0"/>
    <n v="0"/>
    <n v="0"/>
    <n v="0"/>
    <n v="0"/>
  </r>
  <r>
    <x v="0"/>
    <x v="0"/>
    <x v="0"/>
    <x v="0"/>
    <x v="2"/>
    <x v="2"/>
    <s v="10"/>
    <s v="Animal Services"/>
    <s v="270"/>
    <s v="Animal  Services"/>
    <s v="100.11.10.270-4300.09"/>
    <s v="Licenses and Permits Micro Chip Fees"/>
    <n v="4000"/>
    <n v="3000"/>
    <n v="5000"/>
    <n v="5000"/>
    <n v="0"/>
  </r>
  <r>
    <x v="0"/>
    <x v="0"/>
    <x v="0"/>
    <x v="0"/>
    <x v="2"/>
    <x v="2"/>
    <s v="10"/>
    <s v="Animal Services"/>
    <s v="270"/>
    <s v="Animal  Services"/>
    <s v="100.11.10.270-4300.10"/>
    <s v="Licenses and Permits Lathrop Contract"/>
    <n v="74000"/>
    <n v="76000"/>
    <n v="73795"/>
    <n v="73795"/>
    <n v="0"/>
  </r>
  <r>
    <x v="0"/>
    <x v="0"/>
    <x v="0"/>
    <x v="0"/>
    <x v="2"/>
    <x v="2"/>
    <s v="10"/>
    <s v="Animal Services"/>
    <s v="270"/>
    <s v="Animal  Services"/>
    <s v="100.11.10.270-4300.11"/>
    <s v="Licenses and Permits Escalon Contract"/>
    <n v="1000"/>
    <n v="0"/>
    <n v="0"/>
    <n v="0"/>
    <n v="0"/>
  </r>
  <r>
    <x v="0"/>
    <x v="0"/>
    <x v="0"/>
    <x v="0"/>
    <x v="2"/>
    <x v="2"/>
    <s v="10"/>
    <s v="Animal Services"/>
    <s v="270"/>
    <s v="Animal  Services"/>
    <s v="100.11.10.270-4475.28"/>
    <s v="Intergovernmental Grants-State/County Spay/Neuter Grant"/>
    <n v="0"/>
    <n v="0"/>
    <n v="0"/>
    <n v="0"/>
    <n v="0"/>
  </r>
  <r>
    <x v="0"/>
    <x v="0"/>
    <x v="0"/>
    <x v="0"/>
    <x v="2"/>
    <x v="2"/>
    <s v="10"/>
    <s v="Animal Services"/>
    <s v="270"/>
    <s v="Animal  Services"/>
    <s v="100.11.10.270-4850.36"/>
    <s v="Other Revenue Animal Control Citations"/>
    <n v="0"/>
    <n v="4000"/>
    <n v="2000"/>
    <n v="2000"/>
    <n v="0"/>
  </r>
  <r>
    <x v="0"/>
    <x v="0"/>
    <x v="0"/>
    <x v="0"/>
    <x v="3"/>
    <x v="3"/>
    <s v="00"/>
    <s v="Non Divisional"/>
    <s v="001"/>
    <s v="Administration"/>
    <s v="100.13.00.001-4540.01"/>
    <s v="Charges for Services-Fire Service Fees"/>
    <n v="3000"/>
    <n v="2000"/>
    <n v="2000"/>
    <n v="2000"/>
    <n v="0"/>
  </r>
  <r>
    <x v="0"/>
    <x v="0"/>
    <x v="0"/>
    <x v="0"/>
    <x v="3"/>
    <x v="3"/>
    <s v="00"/>
    <s v="Non Divisional"/>
    <s v="001"/>
    <s v="Administration"/>
    <s v="100.13.00.001-4540.04"/>
    <s v="Charges for Services-Fire Mutual Aid Reimbursement"/>
    <n v="0"/>
    <n v="0"/>
    <n v="0"/>
    <n v="0"/>
    <n v="0"/>
  </r>
  <r>
    <x v="0"/>
    <x v="0"/>
    <x v="0"/>
    <x v="0"/>
    <x v="3"/>
    <x v="3"/>
    <s v="00"/>
    <s v="Non Divisional"/>
    <s v="001"/>
    <s v="Administration"/>
    <s v="100.13.00.001-4540.05"/>
    <s v="Charges for Services-Fire Community CPR Class"/>
    <n v="0"/>
    <n v="0"/>
    <n v="100"/>
    <n v="100"/>
    <n v="0"/>
  </r>
  <r>
    <x v="0"/>
    <x v="0"/>
    <x v="0"/>
    <x v="0"/>
    <x v="3"/>
    <x v="3"/>
    <s v="00"/>
    <s v="Non Divisional"/>
    <s v="001"/>
    <s v="Administration"/>
    <s v="100.13.00.001-4540.06"/>
    <s v="Charges for Services-Fire Recovery Fee"/>
    <n v="15000"/>
    <n v="2000"/>
    <n v="2000"/>
    <n v="2000"/>
    <n v="0"/>
  </r>
  <r>
    <x v="0"/>
    <x v="0"/>
    <x v="0"/>
    <x v="0"/>
    <x v="3"/>
    <x v="3"/>
    <s v="00"/>
    <s v="Non Divisional"/>
    <s v="280"/>
    <s v="Prevention"/>
    <s v="100.13.00.280-4540.03"/>
    <s v="Charges for Services-Fire Weed Abatement Fees"/>
    <n v="0"/>
    <n v="0"/>
    <n v="0"/>
    <n v="0"/>
    <n v="0"/>
  </r>
  <r>
    <x v="0"/>
    <x v="0"/>
    <x v="0"/>
    <x v="0"/>
    <x v="3"/>
    <x v="3"/>
    <s v="00"/>
    <s v="Non Divisional"/>
    <s v="280"/>
    <s v="Prevention"/>
    <s v="100.13.00.280-4540.10"/>
    <s v="Charges for Services-Fire Prevention Fee"/>
    <n v="252000"/>
    <n v="136000"/>
    <n v="75000"/>
    <n v="75000"/>
    <n v="0"/>
  </r>
  <r>
    <x v="0"/>
    <x v="0"/>
    <x v="0"/>
    <x v="0"/>
    <x v="3"/>
    <x v="3"/>
    <s v="00"/>
    <s v="Non Divisional"/>
    <s v="280"/>
    <s v="Prevention"/>
    <s v="100.13.00.280-4540.11"/>
    <s v="Charges for Services-Fire Administration Citation"/>
    <n v="30000"/>
    <n v="19000"/>
    <n v="10000"/>
    <n v="10000"/>
    <n v="0"/>
  </r>
  <r>
    <x v="0"/>
    <x v="0"/>
    <x v="0"/>
    <x v="0"/>
    <x v="3"/>
    <x v="3"/>
    <s v="00"/>
    <s v="Non Divisional"/>
    <s v="280"/>
    <s v="Prevention"/>
    <s v="100.13.00.280-4540.12"/>
    <s v="Charges for Services-Fire Annual Inspections"/>
    <n v="0"/>
    <n v="0"/>
    <n v="0"/>
    <n v="0"/>
    <n v="0"/>
  </r>
  <r>
    <x v="0"/>
    <x v="0"/>
    <x v="0"/>
    <x v="0"/>
    <x v="3"/>
    <x v="3"/>
    <s v="00"/>
    <s v="Non Divisional"/>
    <s v="280"/>
    <s v="Prevention"/>
    <s v="100.13.00.280-4540.13"/>
    <s v="Charges for Services-Fire Operational Permits"/>
    <n v="14000"/>
    <n v="1000"/>
    <n v="12000"/>
    <n v="12000"/>
    <n v="0"/>
  </r>
  <r>
    <x v="0"/>
    <x v="0"/>
    <x v="0"/>
    <x v="0"/>
    <x v="3"/>
    <x v="3"/>
    <s v="00"/>
    <s v="Non Divisional"/>
    <s v="290"/>
    <s v="Operations"/>
    <s v="100.13.00.290-4540.04"/>
    <s v="Charges for Services-Fire Mutual Aid Reimbursement"/>
    <n v="255000"/>
    <n v="1564000"/>
    <n v="304124"/>
    <n v="1638000"/>
    <n v="1333876"/>
  </r>
  <r>
    <x v="0"/>
    <x v="0"/>
    <x v="0"/>
    <x v="0"/>
    <x v="4"/>
    <x v="4"/>
    <s v="20"/>
    <s v="Recreation"/>
    <s v="310"/>
    <s v="Senior Services"/>
    <s v="100.20.20.310-4583.09"/>
    <s v="Charges for Services-Recreation/Misc Programs Senior"/>
    <n v="27000"/>
    <n v="7000"/>
    <n v="15000"/>
    <n v="15000"/>
    <n v="0"/>
  </r>
  <r>
    <x v="0"/>
    <x v="0"/>
    <x v="0"/>
    <x v="0"/>
    <x v="4"/>
    <x v="4"/>
    <s v="25"/>
    <s v="Parks"/>
    <s v="001"/>
    <s v="Administration"/>
    <s v="100.20.25.001-4560.06"/>
    <s v="Charges for Services-Parks Subdivision/Plan Check"/>
    <n v="13000"/>
    <n v="23000"/>
    <n v="0"/>
    <n v="0"/>
    <n v="0"/>
  </r>
  <r>
    <x v="0"/>
    <x v="0"/>
    <x v="0"/>
    <x v="0"/>
    <x v="4"/>
    <x v="4"/>
    <s v="25"/>
    <s v="Parks"/>
    <s v="001"/>
    <s v="Administration"/>
    <s v="100.20.25.001-4560.07"/>
    <s v="Charges for Services-Parks Inspection"/>
    <n v="7000"/>
    <n v="2000"/>
    <n v="0"/>
    <n v="0"/>
    <n v="0"/>
  </r>
  <r>
    <x v="0"/>
    <x v="0"/>
    <x v="0"/>
    <x v="0"/>
    <x v="4"/>
    <x v="4"/>
    <s v="25"/>
    <s v="Parks"/>
    <s v="001"/>
    <s v="Administration"/>
    <s v="100.20.25.001-4560.08"/>
    <s v="Charges for Services-Parks Design/Site Plan Review"/>
    <n v="13000"/>
    <n v="13000"/>
    <n v="0"/>
    <n v="0"/>
    <n v="0"/>
  </r>
  <r>
    <x v="0"/>
    <x v="0"/>
    <x v="0"/>
    <x v="0"/>
    <x v="4"/>
    <x v="4"/>
    <s v="25"/>
    <s v="Parks"/>
    <s v="001"/>
    <s v="Administration"/>
    <s v="100.20.25.001-4600.06"/>
    <s v="Charges for Services-General Government Miscellaneous Service"/>
    <n v="0"/>
    <n v="0"/>
    <n v="0"/>
    <n v="0"/>
    <n v="0"/>
  </r>
  <r>
    <x v="0"/>
    <x v="0"/>
    <x v="0"/>
    <x v="0"/>
    <x v="4"/>
    <x v="4"/>
    <s v="25"/>
    <s v="Parks"/>
    <s v="330"/>
    <s v="Maintenance Services"/>
    <s v="100.20.25.330-4850.38"/>
    <s v="Other Revenue Donation-Parks Memorials"/>
    <n v="1000"/>
    <n v="0"/>
    <n v="0"/>
    <n v="0"/>
    <n v="0"/>
  </r>
  <r>
    <x v="0"/>
    <x v="0"/>
    <x v="0"/>
    <x v="0"/>
    <x v="5"/>
    <x v="5"/>
    <s v="40"/>
    <s v="Development"/>
    <s v="400"/>
    <s v="Development Review"/>
    <s v="100.30.40.400-4500.01"/>
    <s v="Charges for Services-Public Works Subdivision Plan Check Fees"/>
    <n v="0"/>
    <n v="0"/>
    <n v="0"/>
    <n v="0"/>
    <n v="0"/>
  </r>
  <r>
    <x v="0"/>
    <x v="0"/>
    <x v="0"/>
    <x v="0"/>
    <x v="6"/>
    <x v="6"/>
    <s v="50"/>
    <s v="Administration"/>
    <s v="001"/>
    <s v="Administration"/>
    <s v="100.40.50.001-4500.01"/>
    <s v="Charges for Services-Public Works Subdivision Plan Check Fees"/>
    <n v="0"/>
    <n v="0"/>
    <n v="0"/>
    <n v="0"/>
    <n v="0"/>
  </r>
  <r>
    <x v="0"/>
    <x v="0"/>
    <x v="0"/>
    <x v="0"/>
    <x v="6"/>
    <x v="6"/>
    <s v="50"/>
    <s v="Administration"/>
    <s v="001"/>
    <s v="Administration"/>
    <s v="100.40.50.001-4500.02"/>
    <s v="Charges for Services-Public Works Engineering Inspection Fees"/>
    <n v="0"/>
    <n v="0"/>
    <n v="0"/>
    <n v="0"/>
    <n v="0"/>
  </r>
  <r>
    <x v="0"/>
    <x v="0"/>
    <x v="0"/>
    <x v="0"/>
    <x v="6"/>
    <x v="6"/>
    <s v="50"/>
    <s v="Administration"/>
    <s v="001"/>
    <s v="Administration"/>
    <s v="100.40.50.001-4500.03"/>
    <s v="Charges for Services-Public Works Area of Benefit Admin Fee"/>
    <n v="0"/>
    <n v="0"/>
    <n v="0"/>
    <n v="0"/>
    <n v="0"/>
  </r>
  <r>
    <x v="0"/>
    <x v="0"/>
    <x v="0"/>
    <x v="0"/>
    <x v="6"/>
    <x v="6"/>
    <s v="50"/>
    <s v="Administration"/>
    <s v="001"/>
    <s v="Administration"/>
    <s v="100.40.50.001-4500.04"/>
    <s v="Charges for Services-Public Works Right of Way Use"/>
    <n v="0"/>
    <n v="0"/>
    <n v="0"/>
    <n v="0"/>
    <n v="0"/>
  </r>
  <r>
    <x v="0"/>
    <x v="0"/>
    <x v="0"/>
    <x v="0"/>
    <x v="6"/>
    <x v="6"/>
    <s v="50"/>
    <s v="Administration"/>
    <s v="400"/>
    <s v="Development Review"/>
    <s v="100.40.50.400-4500.01"/>
    <s v="Charges for Services-Public Works Subdivision Plan Check Fees"/>
    <n v="0"/>
    <n v="0"/>
    <n v="0"/>
    <n v="0"/>
    <n v="0"/>
  </r>
  <r>
    <x v="0"/>
    <x v="0"/>
    <x v="0"/>
    <x v="0"/>
    <x v="6"/>
    <x v="6"/>
    <s v="50"/>
    <s v="Administration"/>
    <s v="400"/>
    <s v="Development Review"/>
    <s v="100.40.50.400-4500.02"/>
    <s v="Charges for Services-Public Works Engineering Inspection Fees"/>
    <n v="0"/>
    <n v="0"/>
    <n v="0"/>
    <n v="0"/>
    <n v="0"/>
  </r>
  <r>
    <x v="0"/>
    <x v="0"/>
    <x v="0"/>
    <x v="0"/>
    <x v="6"/>
    <x v="6"/>
    <s v="65"/>
    <s v="Storm Drainage"/>
    <s v="560"/>
    <s v="Regulatory"/>
    <s v="100.40.65.560-4500.49"/>
    <s v="Charges for Services-Public Works Storm Drain Marker"/>
    <n v="0"/>
    <n v="0"/>
    <n v="300"/>
    <n v="300"/>
    <n v="0"/>
  </r>
  <r>
    <x v="0"/>
    <x v="0"/>
    <x v="0"/>
    <x v="0"/>
    <x v="6"/>
    <x v="6"/>
    <s v="65"/>
    <s v="Storm Drainage"/>
    <s v="560"/>
    <s v="Regulatory"/>
    <s v="100.40.65.560-4650.08"/>
    <s v="Fines &amp; Forfeitures Storm Drain Citation"/>
    <n v="0"/>
    <n v="0"/>
    <n v="0"/>
    <n v="0"/>
    <n v="0"/>
  </r>
  <r>
    <x v="0"/>
    <x v="0"/>
    <x v="2"/>
    <x v="1"/>
    <x v="0"/>
    <x v="0"/>
    <s v="00"/>
    <s v="Non Divisional"/>
    <s v="900"/>
    <s v="General"/>
    <s v="100.00.00.900-5100.00"/>
    <s v="Benefits PERS Pool Liability"/>
    <n v="0"/>
    <n v="0"/>
    <n v="-182536"/>
    <n v="-163000"/>
    <n v="19536"/>
  </r>
  <r>
    <x v="0"/>
    <x v="0"/>
    <x v="2"/>
    <x v="1"/>
    <x v="0"/>
    <x v="0"/>
    <s v="00"/>
    <s v="Non Divisional"/>
    <s v="900"/>
    <s v="General"/>
    <s v="100.00.00.900-5100.11"/>
    <s v="Benefits Medicare"/>
    <n v="0"/>
    <n v="0"/>
    <n v="-55000"/>
    <n v="-55000"/>
    <n v="0"/>
  </r>
  <r>
    <x v="0"/>
    <x v="0"/>
    <x v="2"/>
    <x v="1"/>
    <x v="0"/>
    <x v="0"/>
    <s v="00"/>
    <s v="Non Divisional"/>
    <s v="900"/>
    <s v="General"/>
    <s v="100.00.00.900-5100.13"/>
    <s v="Benefits Employee Assistance Program"/>
    <n v="-17000"/>
    <n v="-18000"/>
    <n v="-18000"/>
    <n v="-18000"/>
    <n v="0"/>
  </r>
  <r>
    <x v="0"/>
    <x v="0"/>
    <x v="3"/>
    <x v="1"/>
    <x v="0"/>
    <x v="0"/>
    <s v="00"/>
    <s v="Non Divisional"/>
    <s v="900"/>
    <s v="General"/>
    <s v="100.00.00.900-6000.01"/>
    <s v="Professional Services General"/>
    <n v="-106000"/>
    <n v="-152000"/>
    <n v="-75200"/>
    <n v="-75200"/>
    <n v="0"/>
  </r>
  <r>
    <x v="0"/>
    <x v="0"/>
    <x v="3"/>
    <x v="1"/>
    <x v="0"/>
    <x v="0"/>
    <s v="00"/>
    <s v="Non Divisional"/>
    <s v="900"/>
    <s v="General"/>
    <s v="100.00.00.900-6000.18"/>
    <s v="Professional Services Legal"/>
    <n v="-84000"/>
    <n v="-20000"/>
    <n v="0"/>
    <n v="0"/>
    <n v="0"/>
  </r>
  <r>
    <x v="0"/>
    <x v="0"/>
    <x v="3"/>
    <x v="1"/>
    <x v="0"/>
    <x v="0"/>
    <s v="00"/>
    <s v="Non Divisional"/>
    <s v="900"/>
    <s v="General"/>
    <s v="100.00.00.900-6000.36"/>
    <s v="Professional Services Banking and Credit Card Fees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6100.01"/>
    <s v="Utilities Electric"/>
    <n v="-4000"/>
    <n v="0"/>
    <n v="0"/>
    <n v="0"/>
    <n v="0"/>
  </r>
  <r>
    <x v="0"/>
    <x v="0"/>
    <x v="3"/>
    <x v="1"/>
    <x v="0"/>
    <x v="0"/>
    <s v="00"/>
    <s v="Non Divisional"/>
    <s v="900"/>
    <s v="General"/>
    <s v="100.00.00.900-6200.01"/>
    <s v="Supplies Office"/>
    <n v="-10000"/>
    <n v="-7000"/>
    <n v="-5000"/>
    <n v="-5000"/>
    <n v="0"/>
  </r>
  <r>
    <x v="0"/>
    <x v="0"/>
    <x v="3"/>
    <x v="1"/>
    <x v="0"/>
    <x v="0"/>
    <s v="00"/>
    <s v="Non Divisional"/>
    <s v="900"/>
    <s v="General"/>
    <s v="100.00.00.900-6200.04"/>
    <s v="Supplies Postage"/>
    <n v="-16000"/>
    <n v="-17000"/>
    <n v="-16000"/>
    <n v="-16000"/>
    <n v="0"/>
  </r>
  <r>
    <x v="0"/>
    <x v="0"/>
    <x v="3"/>
    <x v="1"/>
    <x v="0"/>
    <x v="0"/>
    <s v="00"/>
    <s v="Non Divisional"/>
    <s v="900"/>
    <s v="General"/>
    <s v="100.00.00.900-6200.14"/>
    <s v="Supplies Emergency Operations"/>
    <n v="0"/>
    <n v="-1000"/>
    <n v="0"/>
    <n v="0"/>
    <n v="0"/>
  </r>
  <r>
    <x v="0"/>
    <x v="0"/>
    <x v="3"/>
    <x v="1"/>
    <x v="0"/>
    <x v="0"/>
    <s v="00"/>
    <s v="Non Divisional"/>
    <s v="900"/>
    <s v="General"/>
    <s v="100.00.00.900-6300.01"/>
    <s v="Dues &amp; Subscriptions Memberships"/>
    <n v="-26000"/>
    <n v="-27000"/>
    <n v="-35000"/>
    <n v="-35000"/>
    <n v="0"/>
  </r>
  <r>
    <x v="0"/>
    <x v="0"/>
    <x v="3"/>
    <x v="1"/>
    <x v="0"/>
    <x v="0"/>
    <s v="00"/>
    <s v="Non Divisional"/>
    <s v="900"/>
    <s v="General"/>
    <s v="100.00.00.900-6400.20"/>
    <s v="Repairs &amp; Maintenance Property Maintenance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6500.01"/>
    <s v="Claims &amp; Insurance SIR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6500.02"/>
    <s v="Claims &amp; Insurance Claim Settlement"/>
    <n v="0"/>
    <n v="-9000"/>
    <n v="0"/>
    <n v="0"/>
    <n v="0"/>
  </r>
  <r>
    <x v="0"/>
    <x v="0"/>
    <x v="3"/>
    <x v="1"/>
    <x v="0"/>
    <x v="0"/>
    <s v="00"/>
    <s v="Non Divisional"/>
    <s v="900"/>
    <s v="General"/>
    <s v="100.00.00.900-6600.05"/>
    <s v="Administrative Expenses Public/Legal Advertisement"/>
    <n v="-7000"/>
    <n v="-9000"/>
    <n v="-7000"/>
    <n v="-7000"/>
    <n v="0"/>
  </r>
  <r>
    <x v="0"/>
    <x v="0"/>
    <x v="3"/>
    <x v="1"/>
    <x v="0"/>
    <x v="0"/>
    <s v="00"/>
    <s v="Non Divisional"/>
    <s v="900"/>
    <s v="General"/>
    <s v="100.00.00.900-6600.08"/>
    <s v="Administrative Expenses Employee Recognition"/>
    <n v="-8000"/>
    <n v="-1000"/>
    <n v="0"/>
    <n v="0"/>
    <n v="0"/>
  </r>
  <r>
    <x v="0"/>
    <x v="0"/>
    <x v="3"/>
    <x v="1"/>
    <x v="0"/>
    <x v="0"/>
    <s v="00"/>
    <s v="Non Divisional"/>
    <s v="900"/>
    <s v="General"/>
    <s v="100.00.00.900-6600.09"/>
    <s v="Administrative Expenses Community Contribution"/>
    <n v="-10000"/>
    <n v="-2000"/>
    <n v="-10000"/>
    <n v="-10000"/>
    <n v="0"/>
  </r>
  <r>
    <x v="0"/>
    <x v="0"/>
    <x v="3"/>
    <x v="1"/>
    <x v="0"/>
    <x v="0"/>
    <s v="00"/>
    <s v="Non Divisional"/>
    <s v="900"/>
    <s v="General"/>
    <s v="100.00.00.900-6600.10"/>
    <s v="Administrative Expenses Educational Reimbursement"/>
    <n v="-15000"/>
    <n v="-11000"/>
    <n v="-50000"/>
    <n v="-50000"/>
    <n v="0"/>
  </r>
  <r>
    <x v="0"/>
    <x v="0"/>
    <x v="3"/>
    <x v="1"/>
    <x v="0"/>
    <x v="0"/>
    <s v="00"/>
    <s v="Non Divisional"/>
    <s v="900"/>
    <s v="General"/>
    <s v="100.00.00.900-6600.11"/>
    <s v="Administrative Expenses Mayor's Com of the Arts"/>
    <n v="-1000"/>
    <n v="-1000"/>
    <n v="-1500"/>
    <n v="-1500"/>
    <n v="0"/>
  </r>
  <r>
    <x v="0"/>
    <x v="0"/>
    <x v="3"/>
    <x v="1"/>
    <x v="0"/>
    <x v="0"/>
    <s v="00"/>
    <s v="Non Divisional"/>
    <s v="900"/>
    <s v="General"/>
    <s v="100.00.00.900-6600.12"/>
    <s v="Administrative Expenses Youth Advisory Commission"/>
    <n v="-1000"/>
    <n v="0"/>
    <n v="0"/>
    <n v="0"/>
    <n v="0"/>
  </r>
  <r>
    <x v="0"/>
    <x v="0"/>
    <x v="3"/>
    <x v="1"/>
    <x v="0"/>
    <x v="0"/>
    <s v="00"/>
    <s v="Non Divisional"/>
    <s v="900"/>
    <s v="General"/>
    <s v="100.00.00.900-6600.13"/>
    <s v="Administrative Expenses CVB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6600.14"/>
    <s v="Administrative Expenses Filing/Recording Fee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6600.15"/>
    <s v="Administrative Expenses Property Tax Admin Fee"/>
    <n v="-142000"/>
    <n v="-153000"/>
    <n v="-150000"/>
    <n v="-150000"/>
    <n v="0"/>
  </r>
  <r>
    <x v="0"/>
    <x v="0"/>
    <x v="3"/>
    <x v="1"/>
    <x v="0"/>
    <x v="0"/>
    <s v="00"/>
    <s v="Non Divisional"/>
    <s v="900"/>
    <s v="General"/>
    <s v="100.00.00.900-6600.16"/>
    <s v="Administrative Expenses Property Tax Assessments"/>
    <n v="-2000"/>
    <n v="-77000"/>
    <n v="-2500"/>
    <n v="-2500"/>
    <n v="0"/>
  </r>
  <r>
    <x v="0"/>
    <x v="0"/>
    <x v="3"/>
    <x v="1"/>
    <x v="0"/>
    <x v="0"/>
    <s v="00"/>
    <s v="Non Divisional"/>
    <s v="900"/>
    <s v="General"/>
    <s v="100.00.00.900-6600.17"/>
    <s v="Administrative Expenses LAFCO Contribution"/>
    <n v="-31000"/>
    <n v="-32000"/>
    <n v="-32000"/>
    <n v="-32000"/>
    <n v="0"/>
  </r>
  <r>
    <x v="0"/>
    <x v="0"/>
    <x v="3"/>
    <x v="1"/>
    <x v="0"/>
    <x v="0"/>
    <s v="00"/>
    <s v="Non Divisional"/>
    <s v="900"/>
    <s v="General"/>
    <s v="100.00.00.900-6600.18"/>
    <s v="Administrative Expenses Promenade Parking Lot Lease"/>
    <n v="-347000"/>
    <n v="-343000"/>
    <n v="-350000"/>
    <n v="-350000"/>
    <n v="0"/>
  </r>
  <r>
    <x v="0"/>
    <x v="0"/>
    <x v="3"/>
    <x v="1"/>
    <x v="0"/>
    <x v="0"/>
    <s v="00"/>
    <s v="Non Divisional"/>
    <s v="900"/>
    <s v="General"/>
    <s v="100.00.00.900-6600.19"/>
    <s v="Administrative Expenses Costco Sales Tax Agreement"/>
    <n v="-56000"/>
    <n v="0"/>
    <n v="0"/>
    <n v="0"/>
    <n v="0"/>
  </r>
  <r>
    <x v="0"/>
    <x v="0"/>
    <x v="3"/>
    <x v="1"/>
    <x v="0"/>
    <x v="0"/>
    <s v="00"/>
    <s v="Non Divisional"/>
    <s v="900"/>
    <s v="General"/>
    <s v="100.00.00.900-6600.21"/>
    <s v="Administrative Expenses Homeless Program"/>
    <n v="0"/>
    <n v="-378000"/>
    <n v="-697210"/>
    <n v="-697210"/>
    <n v="0"/>
  </r>
  <r>
    <x v="0"/>
    <x v="0"/>
    <x v="3"/>
    <x v="1"/>
    <x v="0"/>
    <x v="0"/>
    <s v="00"/>
    <s v="Non Divisional"/>
    <s v="900"/>
    <s v="General"/>
    <s v="100.00.00.900-6600.22"/>
    <s v="Administrative Expenses TOT Rebate"/>
    <n v="0"/>
    <n v="0"/>
    <n v="0"/>
    <n v="-3000000"/>
    <n v="-3000000"/>
  </r>
  <r>
    <x v="0"/>
    <x v="0"/>
    <x v="3"/>
    <x v="1"/>
    <x v="0"/>
    <x v="0"/>
    <s v="00"/>
    <s v="Non Divisional"/>
    <s v="900"/>
    <s v="General"/>
    <s v="100.00.00.900-6600.30"/>
    <s v="Administrative Expenses Other Expenses"/>
    <n v="0"/>
    <n v="-11000"/>
    <n v="0"/>
    <n v="0"/>
    <n v="0"/>
  </r>
  <r>
    <x v="0"/>
    <x v="0"/>
    <x v="3"/>
    <x v="1"/>
    <x v="0"/>
    <x v="0"/>
    <s v="00"/>
    <s v="Non Divisional"/>
    <s v="900"/>
    <s v="General"/>
    <s v="100.00.00.900-6600.32"/>
    <s v="Administrative Expenses Vehicle Fund Contribution"/>
    <n v="-584000"/>
    <n v="-584000"/>
    <n v="-584400"/>
    <n v="-1229000"/>
    <n v="-644600"/>
  </r>
  <r>
    <x v="0"/>
    <x v="0"/>
    <x v="3"/>
    <x v="1"/>
    <x v="0"/>
    <x v="0"/>
    <s v="00"/>
    <s v="Non Divisional"/>
    <s v="900"/>
    <s v="General"/>
    <s v="100.00.00.900-6600.36"/>
    <s v="Administrative Expenses IT Fund Contribution"/>
    <n v="-1570000"/>
    <n v="-1570000"/>
    <n v="-1569850"/>
    <n v="-3637000"/>
    <n v="-2067150"/>
  </r>
  <r>
    <x v="0"/>
    <x v="0"/>
    <x v="3"/>
    <x v="1"/>
    <x v="0"/>
    <x v="0"/>
    <s v="00"/>
    <s v="Non Divisional"/>
    <s v="900"/>
    <s v="General"/>
    <s v="100.00.00.900-6600.39"/>
    <s v="Administrative Expenses Leadership Training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6633.01"/>
    <s v="Recreational Programs - General Community Events"/>
    <n v="-37000"/>
    <n v="-25000"/>
    <n v="-60000"/>
    <n v="-60000"/>
    <n v="0"/>
  </r>
  <r>
    <x v="0"/>
    <x v="0"/>
    <x v="4"/>
    <x v="1"/>
    <x v="0"/>
    <x v="0"/>
    <s v="00"/>
    <s v="Non Divisional"/>
    <s v="900"/>
    <s v="General"/>
    <s v="100.00.00.900-7000.04"/>
    <s v="Capital Outlay Equipment Replacement"/>
    <n v="0"/>
    <n v="-37000"/>
    <n v="0"/>
    <n v="0"/>
    <n v="0"/>
  </r>
  <r>
    <x v="0"/>
    <x v="0"/>
    <x v="4"/>
    <x v="1"/>
    <x v="0"/>
    <x v="0"/>
    <s v="00"/>
    <s v="Non Divisional"/>
    <s v="900"/>
    <s v="General"/>
    <s v="100.00.00.900-7000.09"/>
    <s v="Capital Outlay Computer Conversion"/>
    <n v="0"/>
    <n v="0"/>
    <n v="-40969"/>
    <n v="-11000"/>
    <n v="29969"/>
  </r>
  <r>
    <x v="0"/>
    <x v="0"/>
    <x v="4"/>
    <x v="1"/>
    <x v="0"/>
    <x v="0"/>
    <s v="00"/>
    <s v="Non Divisional"/>
    <s v="900"/>
    <s v="General"/>
    <s v="100.00.00.900-7000.27"/>
    <s v="Capital Outlay Information Technology"/>
    <n v="-93000"/>
    <n v="0"/>
    <n v="0"/>
    <n v="0"/>
    <n v="0"/>
  </r>
  <r>
    <x v="0"/>
    <x v="0"/>
    <x v="4"/>
    <x v="1"/>
    <x v="0"/>
    <x v="0"/>
    <s v="00"/>
    <s v="Non Divisional"/>
    <s v="900"/>
    <s v="General"/>
    <s v="100.00.00.900-8000.01"/>
    <s v="Capital Improvements-General Government Land"/>
    <n v="0"/>
    <n v="0"/>
    <n v="0"/>
    <n v="0"/>
    <n v="0"/>
  </r>
  <r>
    <x v="0"/>
    <x v="0"/>
    <x v="4"/>
    <x v="1"/>
    <x v="0"/>
    <x v="0"/>
    <s v="00"/>
    <s v="Non Divisional"/>
    <s v="900"/>
    <s v="General"/>
    <s v="100.00.00.900-8000.99"/>
    <s v="Capital Improvements-General Government General"/>
    <n v="0"/>
    <n v="0"/>
    <n v="-273497"/>
    <n v="-273497"/>
    <n v="0"/>
  </r>
  <r>
    <x v="0"/>
    <x v="0"/>
    <x v="3"/>
    <x v="1"/>
    <x v="0"/>
    <x v="0"/>
    <s v="00"/>
    <s v="Non Divisional"/>
    <s v="900"/>
    <s v="General"/>
    <s v="100.00.00.900-8900.02"/>
    <s v="Debt Service-Principal LaSalle-Viron"/>
    <n v="0"/>
    <n v="0"/>
    <n v="0"/>
    <n v="0"/>
    <n v="0"/>
  </r>
  <r>
    <x v="0"/>
    <x v="0"/>
    <x v="3"/>
    <x v="1"/>
    <x v="0"/>
    <x v="0"/>
    <s v="00"/>
    <s v="Non Divisional"/>
    <s v="900"/>
    <s v="General"/>
    <s v="100.00.00.900-8910.02"/>
    <s v="Debt Service-Interest LaSalle-Viron"/>
    <n v="0"/>
    <n v="0"/>
    <n v="0"/>
    <n v="0"/>
    <n v="0"/>
  </r>
  <r>
    <x v="0"/>
    <x v="0"/>
    <x v="1"/>
    <x v="1"/>
    <x v="0"/>
    <x v="0"/>
    <s v="00"/>
    <s v="Non Divisional"/>
    <s v="900"/>
    <s v="General"/>
    <s v="100.00.00.900-9000.14"/>
    <s v="Transfers Out CDBG Fund"/>
    <n v="0"/>
    <n v="0"/>
    <n v="-8965"/>
    <n v="-8965"/>
    <n v="0"/>
  </r>
  <r>
    <x v="0"/>
    <x v="0"/>
    <x v="1"/>
    <x v="1"/>
    <x v="0"/>
    <x v="0"/>
    <s v="00"/>
    <s v="Non Divisional"/>
    <s v="900"/>
    <s v="General"/>
    <s v="100.00.00.900-9000.15"/>
    <s v="Transfers Out Police Grants Fund"/>
    <n v="0"/>
    <n v="0"/>
    <n v="-7478"/>
    <n v="-7478"/>
    <n v="0"/>
  </r>
  <r>
    <x v="0"/>
    <x v="0"/>
    <x v="1"/>
    <x v="1"/>
    <x v="0"/>
    <x v="0"/>
    <s v="00"/>
    <s v="Non Divisional"/>
    <s v="900"/>
    <s v="General"/>
    <s v="100.00.00.900-9000.12"/>
    <s v="Other Transfers Fire Grants Fund"/>
    <n v="0"/>
    <n v="0"/>
    <n v="-73271"/>
    <n v="-73271"/>
    <n v="0"/>
  </r>
  <r>
    <x v="0"/>
    <x v="0"/>
    <x v="1"/>
    <x v="1"/>
    <x v="0"/>
    <x v="0"/>
    <s v="00"/>
    <s v="Non Divisional"/>
    <s v="900"/>
    <s v="General"/>
    <s v="100.00.00.900-9000.20"/>
    <s v="Other Transfers Recreation Fund"/>
    <n v="-425000"/>
    <n v="0"/>
    <n v="-1307823"/>
    <n v="-710000"/>
    <n v="597823"/>
  </r>
  <r>
    <x v="0"/>
    <x v="0"/>
    <x v="1"/>
    <x v="1"/>
    <x v="0"/>
    <x v="0"/>
    <s v="00"/>
    <s v="Non Divisional"/>
    <s v="900"/>
    <s v="General"/>
    <s v="100.00.00.900-9000.25"/>
    <s v="Other Transfers Development Fee Fund"/>
    <n v="-115000"/>
    <n v="0"/>
    <n v="0"/>
    <n v="0"/>
    <n v="0"/>
  </r>
  <r>
    <x v="0"/>
    <x v="0"/>
    <x v="1"/>
    <x v="1"/>
    <x v="0"/>
    <x v="0"/>
    <s v="00"/>
    <s v="Non Divisional"/>
    <s v="900"/>
    <s v="General"/>
    <s v="100.00.00.900-9000.34"/>
    <s v="Other Transfers Development Services Fund"/>
    <n v="0"/>
    <n v="0"/>
    <n v="0"/>
    <n v="0"/>
    <n v="0"/>
  </r>
  <r>
    <x v="0"/>
    <x v="0"/>
    <x v="1"/>
    <x v="1"/>
    <x v="0"/>
    <x v="0"/>
    <s v="00"/>
    <s v="Non Divisional"/>
    <s v="900"/>
    <s v="General"/>
    <s v="100.00.00.900-9000.42"/>
    <s v="Other Transfers Gas Tax Fund"/>
    <n v="0"/>
    <n v="0"/>
    <n v="0"/>
    <n v="0"/>
    <n v="0"/>
  </r>
  <r>
    <x v="0"/>
    <x v="0"/>
    <x v="1"/>
    <x v="1"/>
    <x v="0"/>
    <x v="0"/>
    <s v="00"/>
    <s v="Non Divisional"/>
    <s v="900"/>
    <s v="General"/>
    <s v="100.00.00.900-9000.62"/>
    <s v="Other Transfers Golf Fund"/>
    <n v="-150000"/>
    <n v="-150000"/>
    <n v="-143816"/>
    <n v="-143816"/>
    <n v="0"/>
  </r>
  <r>
    <x v="0"/>
    <x v="0"/>
    <x v="1"/>
    <x v="1"/>
    <x v="0"/>
    <x v="0"/>
    <s v="00"/>
    <s v="Non Divisional"/>
    <s v="900"/>
    <s v="General"/>
    <s v="100.00.00.900-9000.63"/>
    <s v="Other Transfers PFIP Sewer"/>
    <n v="-225000"/>
    <n v="-250000"/>
    <n v="0"/>
    <n v="0"/>
    <n v="0"/>
  </r>
  <r>
    <x v="0"/>
    <x v="0"/>
    <x v="1"/>
    <x v="1"/>
    <x v="0"/>
    <x v="0"/>
    <s v="00"/>
    <s v="Non Divisional"/>
    <s v="900"/>
    <s v="General"/>
    <s v="100.00.00.900-9000.64"/>
    <s v="Other Transfers Sewer M&amp;O Fund"/>
    <n v="0"/>
    <n v="0"/>
    <n v="0"/>
    <n v="0"/>
    <n v="0"/>
  </r>
  <r>
    <x v="0"/>
    <x v="0"/>
    <x v="1"/>
    <x v="1"/>
    <x v="0"/>
    <x v="0"/>
    <s v="00"/>
    <s v="Non Divisional"/>
    <s v="900"/>
    <s v="General"/>
    <s v="100.00.00.900-9000.82"/>
    <s v="Other Transfers Vehicle Fund"/>
    <n v="-186000"/>
    <n v="-186000"/>
    <n v="0"/>
    <n v="0"/>
    <n v="0"/>
  </r>
  <r>
    <x v="0"/>
    <x v="0"/>
    <x v="1"/>
    <x v="1"/>
    <x v="0"/>
    <x v="0"/>
    <s v="00"/>
    <s v="Non Divisional"/>
    <s v="900"/>
    <s v="General"/>
    <s v="100.00.00.900-9000.83"/>
    <s v="Other Transfers Information Technology Fund"/>
    <n v="0"/>
    <n v="0"/>
    <n v="0"/>
    <n v="0"/>
    <n v="0"/>
  </r>
  <r>
    <x v="0"/>
    <x v="0"/>
    <x v="1"/>
    <x v="1"/>
    <x v="0"/>
    <x v="0"/>
    <s v="00"/>
    <s v="Non Divisional"/>
    <s v="900"/>
    <s v="General"/>
    <s v="100.00.00.900-9000.84"/>
    <s v="Other Transfers Equipment Fund"/>
    <n v="-120000"/>
    <n v="-120000"/>
    <n v="0"/>
    <n v="0"/>
    <n v="0"/>
  </r>
  <r>
    <x v="0"/>
    <x v="0"/>
    <x v="1"/>
    <x v="1"/>
    <x v="0"/>
    <x v="0"/>
    <s v="00"/>
    <s v="Non Divisional"/>
    <s v="900"/>
    <s v="General"/>
    <s v="100.00.00.900-9887.01"/>
    <s v="Bad Debt Expense Service Fees"/>
    <n v="0"/>
    <n v="0"/>
    <n v="0"/>
    <n v="0"/>
    <n v="0"/>
  </r>
  <r>
    <x v="0"/>
    <x v="0"/>
    <x v="2"/>
    <x v="1"/>
    <x v="0"/>
    <x v="0"/>
    <s v="00"/>
    <s v="Non Divisional"/>
    <s v="968"/>
    <s v="Emergency Operations"/>
    <s v="100.00.00.968-5000.02"/>
    <s v="Salaries Part Time"/>
    <n v="0"/>
    <n v="-55000"/>
    <n v="0"/>
    <n v="-18000"/>
    <n v="-18000"/>
  </r>
  <r>
    <x v="0"/>
    <x v="0"/>
    <x v="2"/>
    <x v="1"/>
    <x v="0"/>
    <x v="0"/>
    <s v="00"/>
    <s v="Non Divisional"/>
    <s v="968"/>
    <s v="Emergency Operations"/>
    <s v="100.00.00.968-5000.13"/>
    <s v="Salaries Emergency Operations"/>
    <n v="-4000"/>
    <n v="0"/>
    <n v="0"/>
    <n v="0"/>
    <n v="0"/>
  </r>
  <r>
    <x v="0"/>
    <x v="0"/>
    <x v="2"/>
    <x v="1"/>
    <x v="0"/>
    <x v="0"/>
    <s v="00"/>
    <s v="Non Divisional"/>
    <s v="968"/>
    <s v="Emergency Operations"/>
    <s v="100.00.00.968-5100.11"/>
    <s v="Benefits Medicare"/>
    <n v="0"/>
    <n v="-1000"/>
    <n v="0"/>
    <n v="0"/>
    <n v="0"/>
  </r>
  <r>
    <x v="0"/>
    <x v="0"/>
    <x v="3"/>
    <x v="1"/>
    <x v="0"/>
    <x v="0"/>
    <s v="00"/>
    <s v="Non Divisional"/>
    <s v="968"/>
    <s v="Emergency Operations"/>
    <s v="100.00.00.968-6000.34"/>
    <s v="Professional Services Emergency Operations"/>
    <n v="-3000"/>
    <n v="-4000"/>
    <n v="0"/>
    <n v="0"/>
    <n v="0"/>
  </r>
  <r>
    <x v="0"/>
    <x v="0"/>
    <x v="3"/>
    <x v="1"/>
    <x v="0"/>
    <x v="0"/>
    <s v="00"/>
    <s v="Non Divisional"/>
    <s v="968"/>
    <s v="Emergency Operations"/>
    <s v="100.00.00.968-6200.14"/>
    <s v="Supplies Emergency Operations"/>
    <n v="-129000"/>
    <n v="-468000"/>
    <n v="0"/>
    <n v="0"/>
    <n v="0"/>
  </r>
  <r>
    <x v="0"/>
    <x v="0"/>
    <x v="2"/>
    <x v="1"/>
    <x v="7"/>
    <x v="7"/>
    <s v="00"/>
    <s v="Non Divisional"/>
    <s v="100"/>
    <s v="City Clerk"/>
    <s v="100.01.00.100-5000.01"/>
    <s v="Salaries Regular"/>
    <n v="-346000"/>
    <n v="-328000"/>
    <n v="-391212"/>
    <n v="-391212"/>
    <n v="0"/>
  </r>
  <r>
    <x v="0"/>
    <x v="0"/>
    <x v="2"/>
    <x v="1"/>
    <x v="7"/>
    <x v="7"/>
    <s v="00"/>
    <s v="Non Divisional"/>
    <s v="100"/>
    <s v="City Clerk"/>
    <s v="100.01.00.100-5000.02"/>
    <s v="Salaries Part Time"/>
    <n v="0"/>
    <n v="0"/>
    <n v="0"/>
    <n v="0"/>
    <n v="0"/>
  </r>
  <r>
    <x v="0"/>
    <x v="0"/>
    <x v="2"/>
    <x v="1"/>
    <x v="7"/>
    <x v="7"/>
    <s v="00"/>
    <s v="Non Divisional"/>
    <s v="100"/>
    <s v="City Clerk"/>
    <s v="100.01.00.100-5000.03"/>
    <s v="Salaries Overtime"/>
    <n v="-5000"/>
    <n v="-3000"/>
    <n v="0"/>
    <n v="-4000"/>
    <n v="-4000"/>
  </r>
  <r>
    <x v="0"/>
    <x v="0"/>
    <x v="2"/>
    <x v="1"/>
    <x v="7"/>
    <x v="7"/>
    <s v="00"/>
    <s v="Non Divisional"/>
    <s v="100"/>
    <s v="City Clerk"/>
    <s v="100.01.00.100-5000.06"/>
    <s v="Salaries Out of Class"/>
    <n v="-10000"/>
    <n v="-4000"/>
    <n v="0"/>
    <n v="0"/>
    <n v="0"/>
  </r>
  <r>
    <x v="0"/>
    <x v="0"/>
    <x v="2"/>
    <x v="1"/>
    <x v="7"/>
    <x v="7"/>
    <s v="00"/>
    <s v="Non Divisional"/>
    <s v="100"/>
    <s v="City Clerk"/>
    <s v="100.01.00.100-5000.07"/>
    <s v="Salaries Admin Leave Pay"/>
    <n v="-2000"/>
    <n v="-9000"/>
    <n v="-7374"/>
    <n v="-7374"/>
    <n v="0"/>
  </r>
  <r>
    <x v="0"/>
    <x v="0"/>
    <x v="2"/>
    <x v="1"/>
    <x v="7"/>
    <x v="7"/>
    <s v="00"/>
    <s v="Non Divisional"/>
    <s v="100"/>
    <s v="City Clerk"/>
    <s v="100.01.00.100-5000.08"/>
    <s v="Salaries Longevity Pay"/>
    <n v="-1000"/>
    <n v="-1000"/>
    <n v="-5700"/>
    <n v="-5700"/>
    <n v="0"/>
  </r>
  <r>
    <x v="0"/>
    <x v="0"/>
    <x v="2"/>
    <x v="1"/>
    <x v="7"/>
    <x v="7"/>
    <s v="00"/>
    <s v="Non Divisional"/>
    <s v="100"/>
    <s v="City Clerk"/>
    <s v="100.01.00.100-5000.10"/>
    <s v="Salaries Furloughs"/>
    <n v="0"/>
    <n v="0"/>
    <n v="0"/>
    <n v="0"/>
    <n v="0"/>
  </r>
  <r>
    <x v="0"/>
    <x v="0"/>
    <x v="2"/>
    <x v="1"/>
    <x v="7"/>
    <x v="7"/>
    <s v="00"/>
    <s v="Non Divisional"/>
    <s v="100"/>
    <s v="City Clerk"/>
    <s v="100.01.00.100-5000.12"/>
    <s v="Salaries Compensated Absences"/>
    <n v="0"/>
    <n v="0"/>
    <n v="0"/>
    <n v="0"/>
    <n v="0"/>
  </r>
  <r>
    <x v="0"/>
    <x v="0"/>
    <x v="2"/>
    <x v="1"/>
    <x v="7"/>
    <x v="7"/>
    <s v="00"/>
    <s v="Non Divisional"/>
    <s v="100"/>
    <s v="City Clerk"/>
    <s v="100.01.00.100-5100.00"/>
    <s v="Benefits PERS Pool Liability"/>
    <n v="-68000"/>
    <n v="-53000"/>
    <n v="-68549"/>
    <n v="-61000"/>
    <n v="7549"/>
  </r>
  <r>
    <x v="0"/>
    <x v="0"/>
    <x v="2"/>
    <x v="1"/>
    <x v="7"/>
    <x v="7"/>
    <s v="00"/>
    <s v="Non Divisional"/>
    <s v="100"/>
    <s v="City Clerk"/>
    <s v="100.01.00.100-5100.01"/>
    <s v="Benefits Retirement"/>
    <n v="-17000"/>
    <n v="-19000"/>
    <n v="-29417"/>
    <n v="-29417"/>
    <n v="0"/>
  </r>
  <r>
    <x v="0"/>
    <x v="0"/>
    <x v="2"/>
    <x v="1"/>
    <x v="7"/>
    <x v="7"/>
    <s v="00"/>
    <s v="Non Divisional"/>
    <s v="100"/>
    <s v="City Clerk"/>
    <s v="100.01.00.100-5100.02"/>
    <s v="Benefits Health Insurance"/>
    <n v="-54000"/>
    <n v="-34000"/>
    <n v="-51782"/>
    <n v="-51782"/>
    <n v="0"/>
  </r>
  <r>
    <x v="0"/>
    <x v="0"/>
    <x v="2"/>
    <x v="1"/>
    <x v="7"/>
    <x v="7"/>
    <s v="00"/>
    <s v="Non Divisional"/>
    <s v="100"/>
    <s v="City Clerk"/>
    <s v="100.01.00.100-5100.03"/>
    <s v="Benefits Dental Insurance"/>
    <n v="-4000"/>
    <n v="-3000"/>
    <n v="-4642"/>
    <n v="-4642"/>
    <n v="0"/>
  </r>
  <r>
    <x v="0"/>
    <x v="0"/>
    <x v="2"/>
    <x v="1"/>
    <x v="7"/>
    <x v="7"/>
    <s v="00"/>
    <s v="Non Divisional"/>
    <s v="100"/>
    <s v="City Clerk"/>
    <s v="100.01.00.100-5100.04"/>
    <s v="Benefits Vision Insurance"/>
    <n v="-1000"/>
    <n v="-1000"/>
    <n v="-768"/>
    <n v="-768"/>
    <n v="0"/>
  </r>
  <r>
    <x v="0"/>
    <x v="0"/>
    <x v="2"/>
    <x v="1"/>
    <x v="7"/>
    <x v="7"/>
    <s v="00"/>
    <s v="Non Divisional"/>
    <s v="100"/>
    <s v="City Clerk"/>
    <s v="100.01.00.100-5100.05"/>
    <s v="Benefits Life Insurance"/>
    <n v="0"/>
    <n v="0"/>
    <n v="-260"/>
    <n v="-260"/>
    <n v="0"/>
  </r>
  <r>
    <x v="0"/>
    <x v="0"/>
    <x v="2"/>
    <x v="1"/>
    <x v="7"/>
    <x v="7"/>
    <s v="00"/>
    <s v="Non Divisional"/>
    <s v="100"/>
    <s v="City Clerk"/>
    <s v="100.01.00.100-5100.06"/>
    <s v="Benefits Worker's Comp"/>
    <n v="-13000"/>
    <n v="-13000"/>
    <n v="-12600"/>
    <n v="-16000"/>
    <n v="-3400"/>
  </r>
  <r>
    <x v="0"/>
    <x v="0"/>
    <x v="2"/>
    <x v="1"/>
    <x v="7"/>
    <x v="7"/>
    <s v="00"/>
    <s v="Non Divisional"/>
    <s v="100"/>
    <s v="City Clerk"/>
    <s v="100.01.00.100-5100.07"/>
    <s v="Benefits Long Term Disability"/>
    <n v="-2000"/>
    <n v="-1000"/>
    <n v="-767"/>
    <n v="-767"/>
    <n v="0"/>
  </r>
  <r>
    <x v="0"/>
    <x v="0"/>
    <x v="2"/>
    <x v="1"/>
    <x v="7"/>
    <x v="7"/>
    <s v="00"/>
    <s v="Non Divisional"/>
    <s v="100"/>
    <s v="City Clerk"/>
    <s v="100.01.00.100-5100.08"/>
    <s v="Benefits Deferred Compensation"/>
    <n v="-7000"/>
    <n v="-6000"/>
    <n v="-8606"/>
    <n v="-8606"/>
    <n v="0"/>
  </r>
  <r>
    <x v="0"/>
    <x v="0"/>
    <x v="2"/>
    <x v="1"/>
    <x v="7"/>
    <x v="7"/>
    <s v="00"/>
    <s v="Non Divisional"/>
    <s v="100"/>
    <s v="City Clerk"/>
    <s v="100.01.00.100-5100.09"/>
    <s v="Benefits Unemployment Insurance"/>
    <n v="0"/>
    <n v="-6000"/>
    <n v="0"/>
    <n v="0"/>
    <n v="0"/>
  </r>
  <r>
    <x v="0"/>
    <x v="0"/>
    <x v="2"/>
    <x v="1"/>
    <x v="7"/>
    <x v="7"/>
    <s v="00"/>
    <s v="Non Divisional"/>
    <s v="100"/>
    <s v="City Clerk"/>
    <s v="100.01.00.100-5100.11"/>
    <s v="Benefits Medicare"/>
    <n v="-5000"/>
    <n v="-5000"/>
    <n v="-5935"/>
    <n v="-5935"/>
    <n v="0"/>
  </r>
  <r>
    <x v="0"/>
    <x v="0"/>
    <x v="2"/>
    <x v="1"/>
    <x v="7"/>
    <x v="7"/>
    <s v="00"/>
    <s v="Non Divisional"/>
    <s v="100"/>
    <s v="City Clerk"/>
    <s v="100.01.00.100-5100.12"/>
    <s v="Benefits Annual Physical Exam"/>
    <n v="0"/>
    <n v="0"/>
    <n v="0"/>
    <n v="0"/>
    <n v="0"/>
  </r>
  <r>
    <x v="0"/>
    <x v="0"/>
    <x v="2"/>
    <x v="1"/>
    <x v="7"/>
    <x v="7"/>
    <s v="00"/>
    <s v="Non Divisional"/>
    <s v="100"/>
    <s v="City Clerk"/>
    <s v="100.01.00.100-5100.15"/>
    <s v="Benefits Cell Phone Allowance"/>
    <n v="-2000"/>
    <n v="-2000"/>
    <n v="-1440"/>
    <n v="-2200"/>
    <n v="-760"/>
  </r>
  <r>
    <x v="0"/>
    <x v="0"/>
    <x v="2"/>
    <x v="1"/>
    <x v="7"/>
    <x v="7"/>
    <s v="00"/>
    <s v="Non Divisional"/>
    <s v="100"/>
    <s v="City Clerk"/>
    <s v="100.01.00.100-5100.17"/>
    <s v="Benefits Other Post Employment Benefits"/>
    <n v="-24000"/>
    <n v="-24000"/>
    <n v="-24500"/>
    <n v="-24500"/>
    <n v="0"/>
  </r>
  <r>
    <x v="0"/>
    <x v="0"/>
    <x v="3"/>
    <x v="1"/>
    <x v="7"/>
    <x v="7"/>
    <s v="00"/>
    <s v="Non Divisional"/>
    <s v="100"/>
    <s v="City Clerk"/>
    <s v="100.01.00.100-6000.01"/>
    <s v="Professional Services General"/>
    <n v="-9000"/>
    <n v="-34000"/>
    <n v="-24000"/>
    <n v="-24000"/>
    <n v="0"/>
  </r>
  <r>
    <x v="0"/>
    <x v="0"/>
    <x v="3"/>
    <x v="1"/>
    <x v="7"/>
    <x v="7"/>
    <s v="00"/>
    <s v="Non Divisional"/>
    <s v="100"/>
    <s v="City Clerk"/>
    <s v="100.01.00.100-6100.01"/>
    <s v="Utilities Electric"/>
    <n v="-19000"/>
    <n v="-18000"/>
    <n v="-20000"/>
    <n v="-47000"/>
    <n v="-27000"/>
  </r>
  <r>
    <x v="0"/>
    <x v="0"/>
    <x v="3"/>
    <x v="1"/>
    <x v="7"/>
    <x v="7"/>
    <s v="00"/>
    <s v="Non Divisional"/>
    <s v="100"/>
    <s v="City Clerk"/>
    <s v="100.01.00.100-6100.02"/>
    <s v="Utilities Telephone"/>
    <n v="-1000"/>
    <n v="-1000"/>
    <n v="-1100"/>
    <n v="-1100"/>
    <n v="0"/>
  </r>
  <r>
    <x v="0"/>
    <x v="0"/>
    <x v="3"/>
    <x v="1"/>
    <x v="7"/>
    <x v="7"/>
    <s v="00"/>
    <s v="Non Divisional"/>
    <s v="100"/>
    <s v="City Clerk"/>
    <s v="100.01.00.100-6100.03"/>
    <s v="Utilities Data Transmission / ISP"/>
    <n v="-1000"/>
    <n v="-4000"/>
    <n v="-1500"/>
    <n v="-4100"/>
    <n v="-2600"/>
  </r>
  <r>
    <x v="0"/>
    <x v="0"/>
    <x v="3"/>
    <x v="1"/>
    <x v="7"/>
    <x v="7"/>
    <s v="00"/>
    <s v="Non Divisional"/>
    <s v="100"/>
    <s v="City Clerk"/>
    <s v="100.01.00.100-6100.05"/>
    <s v="Utilities Cable"/>
    <n v="-1000"/>
    <n v="-1000"/>
    <n v="-660"/>
    <n v="-660"/>
    <n v="0"/>
  </r>
  <r>
    <x v="0"/>
    <x v="0"/>
    <x v="3"/>
    <x v="1"/>
    <x v="7"/>
    <x v="7"/>
    <s v="00"/>
    <s v="Non Divisional"/>
    <s v="100"/>
    <s v="City Clerk"/>
    <s v="100.01.00.100-6200.01"/>
    <s v="Supplies Office"/>
    <n v="-7000"/>
    <n v="0"/>
    <n v="-4000"/>
    <n v="-4000"/>
    <n v="0"/>
  </r>
  <r>
    <x v="0"/>
    <x v="0"/>
    <x v="3"/>
    <x v="1"/>
    <x v="7"/>
    <x v="7"/>
    <s v="00"/>
    <s v="Non Divisional"/>
    <s v="100"/>
    <s v="City Clerk"/>
    <s v="100.01.00.100-6200.02"/>
    <s v="Supplies Special Department"/>
    <n v="-11000"/>
    <n v="-3000"/>
    <n v="-3000"/>
    <n v="-3000"/>
    <n v="0"/>
  </r>
  <r>
    <x v="0"/>
    <x v="0"/>
    <x v="3"/>
    <x v="1"/>
    <x v="7"/>
    <x v="7"/>
    <s v="00"/>
    <s v="Non Divisional"/>
    <s v="100"/>
    <s v="City Clerk"/>
    <s v="100.01.00.100-6200.13"/>
    <s v="Supplies Elections"/>
    <n v="-1000"/>
    <n v="0"/>
    <n v="-1000"/>
    <n v="-1000"/>
    <n v="0"/>
  </r>
  <r>
    <x v="0"/>
    <x v="0"/>
    <x v="3"/>
    <x v="1"/>
    <x v="7"/>
    <x v="7"/>
    <s v="00"/>
    <s v="Non Divisional"/>
    <s v="100"/>
    <s v="City Clerk"/>
    <s v="100.01.00.100-6300.01"/>
    <s v="Dues &amp; Subscriptions Memberships"/>
    <n v="-1000"/>
    <n v="0"/>
    <n v="-1270"/>
    <n v="-1800"/>
    <n v="-530"/>
  </r>
  <r>
    <x v="0"/>
    <x v="0"/>
    <x v="3"/>
    <x v="1"/>
    <x v="7"/>
    <x v="7"/>
    <s v="00"/>
    <s v="Non Divisional"/>
    <s v="100"/>
    <s v="City Clerk"/>
    <s v="100.01.00.100-6500.04"/>
    <s v="Claims &amp; Insurance Insurance Premiums"/>
    <n v="-22000"/>
    <n v="-22000"/>
    <n v="-22200"/>
    <n v="-22000"/>
    <n v="200"/>
  </r>
  <r>
    <x v="0"/>
    <x v="0"/>
    <x v="3"/>
    <x v="1"/>
    <x v="7"/>
    <x v="7"/>
    <s v="00"/>
    <s v="Non Divisional"/>
    <s v="100"/>
    <s v="City Clerk"/>
    <s v="100.01.00.100-6600.01"/>
    <s v="Administrative Expenses Meetings"/>
    <n v="-1000"/>
    <n v="0"/>
    <n v="-500"/>
    <n v="-500"/>
    <n v="0"/>
  </r>
  <r>
    <x v="0"/>
    <x v="0"/>
    <x v="3"/>
    <x v="1"/>
    <x v="7"/>
    <x v="7"/>
    <s v="00"/>
    <s v="Non Divisional"/>
    <s v="100"/>
    <s v="City Clerk"/>
    <s v="100.01.00.100-6600.03"/>
    <s v="Administrative Expenses Mileage Reimbursement"/>
    <n v="0"/>
    <n v="0"/>
    <n v="-500"/>
    <n v="-500"/>
    <n v="0"/>
  </r>
  <r>
    <x v="0"/>
    <x v="0"/>
    <x v="3"/>
    <x v="1"/>
    <x v="7"/>
    <x v="7"/>
    <s v="00"/>
    <s v="Non Divisional"/>
    <s v="100"/>
    <s v="City Clerk"/>
    <s v="100.01.00.100-6600.04"/>
    <s v="Administrative Expenses Training/Conferences"/>
    <n v="-6000"/>
    <n v="-6000"/>
    <n v="-12000"/>
    <n v="-12000"/>
    <n v="0"/>
  </r>
  <r>
    <x v="0"/>
    <x v="0"/>
    <x v="3"/>
    <x v="1"/>
    <x v="7"/>
    <x v="7"/>
    <s v="00"/>
    <s v="Non Divisional"/>
    <s v="100"/>
    <s v="City Clerk"/>
    <s v="100.01.00.100-6600.07"/>
    <s v="Administrative Expenses Employee Recruitment"/>
    <n v="0"/>
    <n v="0"/>
    <n v="0"/>
    <n v="0"/>
    <n v="0"/>
  </r>
  <r>
    <x v="0"/>
    <x v="0"/>
    <x v="3"/>
    <x v="1"/>
    <x v="7"/>
    <x v="7"/>
    <s v="00"/>
    <s v="Non Divisional"/>
    <s v="100"/>
    <s v="City Clerk"/>
    <s v="100.01.00.100-6600.14"/>
    <s v="Administrative Expenses Filing/Recording Fee"/>
    <n v="0"/>
    <n v="-1000"/>
    <n v="-400"/>
    <n v="-400"/>
    <n v="0"/>
  </r>
  <r>
    <x v="0"/>
    <x v="0"/>
    <x v="3"/>
    <x v="1"/>
    <x v="7"/>
    <x v="7"/>
    <s v="00"/>
    <s v="Non Divisional"/>
    <s v="100"/>
    <s v="City Clerk"/>
    <s v="100.01.00.100-6600.31"/>
    <s v="Administrative Expenses Election"/>
    <n v="8000"/>
    <n v="-161000"/>
    <n v="0"/>
    <n v="0"/>
    <n v="0"/>
  </r>
  <r>
    <x v="0"/>
    <x v="0"/>
    <x v="3"/>
    <x v="1"/>
    <x v="7"/>
    <x v="7"/>
    <s v="00"/>
    <s v="Non Divisional"/>
    <s v="100"/>
    <s v="City Clerk"/>
    <s v="100.01.00.100-6600.40"/>
    <s v="Administrative Expenses Election Training/Conference"/>
    <n v="-3000"/>
    <n v="0"/>
    <n v="-5000"/>
    <n v="-5000"/>
    <n v="0"/>
  </r>
  <r>
    <x v="0"/>
    <x v="0"/>
    <x v="2"/>
    <x v="1"/>
    <x v="7"/>
    <x v="7"/>
    <s v="00"/>
    <s v="Non Divisional"/>
    <s v="110"/>
    <s v="Records Management"/>
    <s v="100.01.00.110-5000.01"/>
    <s v="Salaries Regular"/>
    <n v="0"/>
    <n v="-6000"/>
    <n v="-116124"/>
    <n v="-116124"/>
    <n v="0"/>
  </r>
  <r>
    <x v="0"/>
    <x v="0"/>
    <x v="2"/>
    <x v="1"/>
    <x v="7"/>
    <x v="7"/>
    <s v="00"/>
    <s v="Non Divisional"/>
    <s v="110"/>
    <s v="Records Management"/>
    <s v="100.01.00.110-5000.07"/>
    <s v="Salaries Admin Leave Pay"/>
    <n v="0"/>
    <n v="0"/>
    <n v="-2234"/>
    <n v="-2234"/>
    <n v="0"/>
  </r>
  <r>
    <x v="0"/>
    <x v="0"/>
    <x v="2"/>
    <x v="1"/>
    <x v="7"/>
    <x v="7"/>
    <s v="00"/>
    <s v="Non Divisional"/>
    <s v="110"/>
    <s v="Records Management"/>
    <s v="100.01.00.110-5000.08"/>
    <s v="Salaries Longevity Pay"/>
    <n v="0"/>
    <n v="0"/>
    <n v="-1200"/>
    <n v="-1200"/>
    <n v="0"/>
  </r>
  <r>
    <x v="0"/>
    <x v="0"/>
    <x v="2"/>
    <x v="1"/>
    <x v="7"/>
    <x v="7"/>
    <s v="00"/>
    <s v="Non Divisional"/>
    <s v="110"/>
    <s v="Records Management"/>
    <s v="100.01.00.110-5100.00"/>
    <s v="Benefits PERS Pool Liability"/>
    <n v="0"/>
    <n v="-1000"/>
    <n v="0"/>
    <n v="0"/>
    <n v="0"/>
  </r>
  <r>
    <x v="0"/>
    <x v="0"/>
    <x v="2"/>
    <x v="1"/>
    <x v="7"/>
    <x v="7"/>
    <s v="00"/>
    <s v="Non Divisional"/>
    <s v="110"/>
    <s v="Records Management"/>
    <s v="100.01.00.110-5100.01"/>
    <s v="Benefits Retirement"/>
    <n v="0"/>
    <n v="-1000"/>
    <n v="-7041"/>
    <n v="-7041"/>
    <n v="0"/>
  </r>
  <r>
    <x v="0"/>
    <x v="0"/>
    <x v="2"/>
    <x v="1"/>
    <x v="7"/>
    <x v="7"/>
    <s v="00"/>
    <s v="Non Divisional"/>
    <s v="110"/>
    <s v="Records Management"/>
    <s v="100.01.00.110-5100.02"/>
    <s v="Benefits Health Insurance"/>
    <n v="0"/>
    <n v="0"/>
    <n v="-23604"/>
    <n v="-23604"/>
    <n v="0"/>
  </r>
  <r>
    <x v="0"/>
    <x v="0"/>
    <x v="2"/>
    <x v="1"/>
    <x v="7"/>
    <x v="7"/>
    <s v="00"/>
    <s v="Non Divisional"/>
    <s v="110"/>
    <s v="Records Management"/>
    <s v="100.01.00.110-5100.03"/>
    <s v="Benefits Dental Insurance"/>
    <n v="0"/>
    <n v="0"/>
    <n v="-1525"/>
    <n v="-1525"/>
    <n v="0"/>
  </r>
  <r>
    <x v="0"/>
    <x v="0"/>
    <x v="2"/>
    <x v="1"/>
    <x v="7"/>
    <x v="7"/>
    <s v="00"/>
    <s v="Non Divisional"/>
    <s v="110"/>
    <s v="Records Management"/>
    <s v="100.01.00.110-5100.04"/>
    <s v="Benefits Vision Insurance"/>
    <n v="0"/>
    <n v="0"/>
    <n v="-246"/>
    <n v="-246"/>
    <n v="0"/>
  </r>
  <r>
    <x v="0"/>
    <x v="0"/>
    <x v="2"/>
    <x v="1"/>
    <x v="7"/>
    <x v="7"/>
    <s v="00"/>
    <s v="Non Divisional"/>
    <s v="110"/>
    <s v="Records Management"/>
    <s v="100.01.00.110-5100.05"/>
    <s v="Benefits Life Insurance"/>
    <n v="0"/>
    <n v="0"/>
    <n v="0"/>
    <n v="0"/>
    <n v="0"/>
  </r>
  <r>
    <x v="0"/>
    <x v="0"/>
    <x v="2"/>
    <x v="1"/>
    <x v="7"/>
    <x v="7"/>
    <s v="00"/>
    <s v="Non Divisional"/>
    <s v="110"/>
    <s v="Records Management"/>
    <s v="100.01.00.110-5100.07"/>
    <s v="Benefits Long Term Disability"/>
    <n v="0"/>
    <n v="0"/>
    <n v="-1059"/>
    <n v="-1059"/>
    <n v="0"/>
  </r>
  <r>
    <x v="0"/>
    <x v="0"/>
    <x v="2"/>
    <x v="1"/>
    <x v="7"/>
    <x v="7"/>
    <s v="00"/>
    <s v="Non Divisional"/>
    <s v="110"/>
    <s v="Records Management"/>
    <s v="100.01.00.110-5100.08"/>
    <s v="Benefits Deferred Compensation"/>
    <n v="0"/>
    <n v="0"/>
    <n v="0"/>
    <n v="0"/>
    <n v="0"/>
  </r>
  <r>
    <x v="0"/>
    <x v="0"/>
    <x v="2"/>
    <x v="1"/>
    <x v="7"/>
    <x v="7"/>
    <s v="00"/>
    <s v="Non Divisional"/>
    <s v="110"/>
    <s v="Records Management"/>
    <s v="100.01.00.110-5100.11"/>
    <s v="Benefits Medicare"/>
    <n v="0"/>
    <n v="0"/>
    <n v="-1734"/>
    <n v="-1734"/>
    <n v="0"/>
  </r>
  <r>
    <x v="0"/>
    <x v="0"/>
    <x v="3"/>
    <x v="1"/>
    <x v="7"/>
    <x v="7"/>
    <s v="00"/>
    <s v="Non Divisional"/>
    <s v="110"/>
    <s v="Records Management"/>
    <s v="100.01.00.110-6000.01"/>
    <s v="Professional Services General"/>
    <n v="-111000"/>
    <n v="-142000"/>
    <n v="-399597"/>
    <n v="-399597"/>
    <n v="0"/>
  </r>
  <r>
    <x v="0"/>
    <x v="0"/>
    <x v="3"/>
    <x v="1"/>
    <x v="7"/>
    <x v="7"/>
    <s v="00"/>
    <s v="Non Divisional"/>
    <s v="110"/>
    <s v="Records Management"/>
    <s v="100.01.00.110-6000.12"/>
    <s v="Professional Services Contract Services"/>
    <n v="-5000"/>
    <n v="-2000"/>
    <n v="-20500"/>
    <n v="-20500"/>
    <n v="0"/>
  </r>
  <r>
    <x v="0"/>
    <x v="0"/>
    <x v="3"/>
    <x v="1"/>
    <x v="7"/>
    <x v="7"/>
    <s v="00"/>
    <s v="Non Divisional"/>
    <s v="110"/>
    <s v="Records Management"/>
    <s v="100.01.00.110-6200.02"/>
    <s v="Supplies Special Department"/>
    <n v="0"/>
    <n v="-1000"/>
    <n v="-2000"/>
    <n v="-2000"/>
    <n v="0"/>
  </r>
  <r>
    <x v="0"/>
    <x v="0"/>
    <x v="3"/>
    <x v="1"/>
    <x v="7"/>
    <x v="7"/>
    <s v="00"/>
    <s v="Non Divisional"/>
    <s v="110"/>
    <s v="Records Management"/>
    <s v="100.01.00.110-6300.01"/>
    <s v="Dues &amp; Subscriptions Memberships"/>
    <n v="0"/>
    <n v="0"/>
    <n v="-400"/>
    <n v="-400"/>
    <n v="0"/>
  </r>
  <r>
    <x v="0"/>
    <x v="0"/>
    <x v="3"/>
    <x v="1"/>
    <x v="7"/>
    <x v="7"/>
    <s v="00"/>
    <s v="Non Divisional"/>
    <s v="110"/>
    <s v="Records Management"/>
    <s v="100.01.00.110-6600.01"/>
    <s v="Administrative Expenses Meetings"/>
    <n v="0"/>
    <n v="0"/>
    <n v="-500"/>
    <n v="-500"/>
    <n v="0"/>
  </r>
  <r>
    <x v="0"/>
    <x v="0"/>
    <x v="3"/>
    <x v="1"/>
    <x v="7"/>
    <x v="7"/>
    <s v="00"/>
    <s v="Non Divisional"/>
    <s v="110"/>
    <s v="Records Management"/>
    <s v="100.01.00.110-6600.04"/>
    <s v="Administrative Expenses Training/Conferences"/>
    <n v="-1000"/>
    <n v="0"/>
    <n v="-2000"/>
    <n v="-2000"/>
    <n v="0"/>
  </r>
  <r>
    <x v="0"/>
    <x v="0"/>
    <x v="2"/>
    <x v="1"/>
    <x v="7"/>
    <x v="7"/>
    <s v="00"/>
    <s v="Non Divisional"/>
    <s v="120"/>
    <s v="City Council"/>
    <s v="100.01.00.120-5000.01"/>
    <s v="Salaries Regular"/>
    <n v="-47000"/>
    <n v="-36000"/>
    <n v="-43200"/>
    <n v="-43200"/>
    <n v="0"/>
  </r>
  <r>
    <x v="0"/>
    <x v="0"/>
    <x v="2"/>
    <x v="1"/>
    <x v="7"/>
    <x v="7"/>
    <s v="00"/>
    <s v="Non Divisional"/>
    <s v="120"/>
    <s v="City Council"/>
    <s v="100.01.00.120-5100.00"/>
    <s v="Benefits PERS Pool Liability"/>
    <n v="-1000"/>
    <n v="-1000"/>
    <n v="-1365"/>
    <n v="-2000"/>
    <n v="-635"/>
  </r>
  <r>
    <x v="0"/>
    <x v="0"/>
    <x v="2"/>
    <x v="1"/>
    <x v="7"/>
    <x v="7"/>
    <s v="00"/>
    <s v="Non Divisional"/>
    <s v="120"/>
    <s v="City Council"/>
    <s v="100.01.00.120-5100.01"/>
    <s v="Benefits Retirement"/>
    <n v="-1000"/>
    <n v="-1000"/>
    <n v="-846"/>
    <n v="-846"/>
    <n v="0"/>
  </r>
  <r>
    <x v="0"/>
    <x v="0"/>
    <x v="2"/>
    <x v="1"/>
    <x v="7"/>
    <x v="7"/>
    <s v="00"/>
    <s v="Non Divisional"/>
    <s v="120"/>
    <s v="City Council"/>
    <s v="100.01.00.120-5100.02"/>
    <s v="Benefits Health Insurance"/>
    <n v="-32000"/>
    <n v="-24000"/>
    <n v="-23880"/>
    <n v="-23880"/>
    <n v="0"/>
  </r>
  <r>
    <x v="0"/>
    <x v="0"/>
    <x v="2"/>
    <x v="1"/>
    <x v="7"/>
    <x v="7"/>
    <s v="00"/>
    <s v="Non Divisional"/>
    <s v="120"/>
    <s v="City Council"/>
    <s v="100.01.00.120-5100.03"/>
    <s v="Benefits Dental Insurance"/>
    <n v="-7000"/>
    <n v="-5000"/>
    <n v="-6590"/>
    <n v="-6590"/>
    <n v="0"/>
  </r>
  <r>
    <x v="0"/>
    <x v="0"/>
    <x v="2"/>
    <x v="1"/>
    <x v="7"/>
    <x v="7"/>
    <s v="00"/>
    <s v="Non Divisional"/>
    <s v="120"/>
    <s v="City Council"/>
    <s v="100.01.00.120-5100.04"/>
    <s v="Benefits Vision Insurance"/>
    <n v="-1000"/>
    <n v="-1000"/>
    <n v="-1055"/>
    <n v="-1055"/>
    <n v="0"/>
  </r>
  <r>
    <x v="0"/>
    <x v="0"/>
    <x v="2"/>
    <x v="1"/>
    <x v="7"/>
    <x v="7"/>
    <s v="00"/>
    <s v="Non Divisional"/>
    <s v="120"/>
    <s v="City Council"/>
    <s v="100.01.00.120-5100.05"/>
    <s v="Benefits Life Insurance"/>
    <n v="0"/>
    <n v="0"/>
    <n v="-88"/>
    <n v="-88"/>
    <n v="0"/>
  </r>
  <r>
    <x v="0"/>
    <x v="0"/>
    <x v="2"/>
    <x v="1"/>
    <x v="7"/>
    <x v="7"/>
    <s v="00"/>
    <s v="Non Divisional"/>
    <s v="120"/>
    <s v="City Council"/>
    <s v="100.01.00.120-5100.06"/>
    <s v="Benefits Worker's Comp"/>
    <n v="-3000"/>
    <n v="-3000"/>
    <n v="-3000"/>
    <n v="-2000"/>
    <n v="1000"/>
  </r>
  <r>
    <x v="0"/>
    <x v="0"/>
    <x v="2"/>
    <x v="1"/>
    <x v="7"/>
    <x v="7"/>
    <s v="00"/>
    <s v="Non Divisional"/>
    <s v="120"/>
    <s v="City Council"/>
    <s v="100.01.00.120-5100.07"/>
    <s v="Benefits Long Term Disability"/>
    <n v="0"/>
    <n v="0"/>
    <n v="-24"/>
    <n v="-24"/>
    <n v="0"/>
  </r>
  <r>
    <x v="0"/>
    <x v="0"/>
    <x v="2"/>
    <x v="1"/>
    <x v="7"/>
    <x v="7"/>
    <s v="00"/>
    <s v="Non Divisional"/>
    <s v="120"/>
    <s v="City Council"/>
    <s v="100.01.00.120-5100.08"/>
    <s v="Benefits Deferred Compensation"/>
    <n v="-2000"/>
    <n v="-2000"/>
    <n v="-2160"/>
    <n v="-2160"/>
    <n v="0"/>
  </r>
  <r>
    <x v="0"/>
    <x v="0"/>
    <x v="2"/>
    <x v="1"/>
    <x v="7"/>
    <x v="7"/>
    <s v="00"/>
    <s v="Non Divisional"/>
    <s v="120"/>
    <s v="City Council"/>
    <s v="100.01.00.120-5100.11"/>
    <s v="Benefits Medicare"/>
    <n v="-1000"/>
    <n v="-1000"/>
    <n v="-661"/>
    <n v="-661"/>
    <n v="0"/>
  </r>
  <r>
    <x v="0"/>
    <x v="0"/>
    <x v="2"/>
    <x v="1"/>
    <x v="7"/>
    <x v="7"/>
    <s v="00"/>
    <s v="Non Divisional"/>
    <s v="120"/>
    <s v="City Council"/>
    <s v="100.01.00.120-5100.17"/>
    <s v="Benefits Other Post Employment Benefits"/>
    <n v="-6000"/>
    <n v="-5000"/>
    <n v="-5500"/>
    <n v="-5500"/>
    <n v="0"/>
  </r>
  <r>
    <x v="0"/>
    <x v="0"/>
    <x v="3"/>
    <x v="1"/>
    <x v="7"/>
    <x v="7"/>
    <s v="00"/>
    <s v="Non Divisional"/>
    <s v="120"/>
    <s v="City Council"/>
    <s v="100.01.00.120-6100.02"/>
    <s v="Utilities Telephone"/>
    <n v="-2000"/>
    <n v="-2000"/>
    <n v="0"/>
    <n v="-2000"/>
    <n v="-2000"/>
  </r>
  <r>
    <x v="0"/>
    <x v="0"/>
    <x v="3"/>
    <x v="1"/>
    <x v="7"/>
    <x v="7"/>
    <s v="00"/>
    <s v="Non Divisional"/>
    <s v="120"/>
    <s v="City Council"/>
    <s v="100.01.00.120-6100.03"/>
    <s v="Utilities Data Transmission / ISP"/>
    <n v="-2000"/>
    <n v="-2000"/>
    <n v="0"/>
    <n v="-2000"/>
    <n v="-2000"/>
  </r>
  <r>
    <x v="0"/>
    <x v="0"/>
    <x v="3"/>
    <x v="1"/>
    <x v="7"/>
    <x v="7"/>
    <s v="00"/>
    <s v="Non Divisional"/>
    <s v="120"/>
    <s v="City Council"/>
    <s v="100.01.00.120-6200.01"/>
    <s v="Supplies Office"/>
    <n v="0"/>
    <n v="0"/>
    <n v="0"/>
    <n v="0"/>
    <n v="0"/>
  </r>
  <r>
    <x v="0"/>
    <x v="0"/>
    <x v="3"/>
    <x v="1"/>
    <x v="7"/>
    <x v="7"/>
    <s v="00"/>
    <s v="Non Divisional"/>
    <s v="120"/>
    <s v="City Council"/>
    <s v="100.01.00.120-6200.02"/>
    <s v="Supplies Special Department"/>
    <n v="-7000"/>
    <n v="-3000"/>
    <n v="-6000"/>
    <n v="-6000"/>
    <n v="0"/>
  </r>
  <r>
    <x v="0"/>
    <x v="0"/>
    <x v="3"/>
    <x v="1"/>
    <x v="7"/>
    <x v="7"/>
    <s v="00"/>
    <s v="Non Divisional"/>
    <s v="120"/>
    <s v="City Council"/>
    <s v="100.01.00.120-6300.01"/>
    <s v="Dues &amp; Subscriptions Memberships"/>
    <n v="0"/>
    <n v="0"/>
    <n v="-250"/>
    <n v="-250"/>
    <n v="0"/>
  </r>
  <r>
    <x v="0"/>
    <x v="0"/>
    <x v="3"/>
    <x v="1"/>
    <x v="7"/>
    <x v="7"/>
    <s v="00"/>
    <s v="Non Divisional"/>
    <s v="120"/>
    <s v="City Council"/>
    <s v="100.01.00.120-6600.01"/>
    <s v="Administrative Expenses Meetings"/>
    <n v="-5000"/>
    <n v="-2000"/>
    <n v="-6000"/>
    <n v="-6000"/>
    <n v="0"/>
  </r>
  <r>
    <x v="0"/>
    <x v="0"/>
    <x v="3"/>
    <x v="1"/>
    <x v="7"/>
    <x v="7"/>
    <s v="00"/>
    <s v="Non Divisional"/>
    <s v="120"/>
    <s v="City Council"/>
    <s v="100.01.00.120-6600.03"/>
    <s v="Administrative Expenses Mileage Reimbursement"/>
    <n v="0"/>
    <n v="0"/>
    <n v="-500"/>
    <n v="-500"/>
    <n v="0"/>
  </r>
  <r>
    <x v="0"/>
    <x v="0"/>
    <x v="3"/>
    <x v="1"/>
    <x v="7"/>
    <x v="7"/>
    <s v="00"/>
    <s v="Non Divisional"/>
    <s v="120"/>
    <s v="City Council"/>
    <s v="100.01.00.120-6600.04"/>
    <s v="Administrative Expenses Training/Conferences"/>
    <n v="-18000"/>
    <n v="-4000"/>
    <n v="-40000"/>
    <n v="-40000"/>
    <n v="0"/>
  </r>
  <r>
    <x v="0"/>
    <x v="0"/>
    <x v="3"/>
    <x v="1"/>
    <x v="7"/>
    <x v="7"/>
    <s v="00"/>
    <s v="Non Divisional"/>
    <s v="120"/>
    <s v="City Council"/>
    <s v="100.01.00.120-6600.39"/>
    <s v="Administrative Expenses Leadership Training"/>
    <n v="-7000"/>
    <n v="-12000"/>
    <n v="-15000"/>
    <n v="-15000"/>
    <n v="0"/>
  </r>
  <r>
    <x v="0"/>
    <x v="0"/>
    <x v="2"/>
    <x v="1"/>
    <x v="8"/>
    <x v="8"/>
    <s v="00"/>
    <s v="Non Divisional"/>
    <s v="000"/>
    <s v="No Program"/>
    <s v="100.02.00.000-5000.01"/>
    <s v="Salaries Regular"/>
    <n v="0"/>
    <n v="-59000"/>
    <n v="-450119"/>
    <n v="-450119"/>
    <n v="0"/>
  </r>
  <r>
    <x v="0"/>
    <x v="0"/>
    <x v="2"/>
    <x v="1"/>
    <x v="8"/>
    <x v="8"/>
    <s v="00"/>
    <s v="Non Divisional"/>
    <s v="000"/>
    <s v="No Program"/>
    <s v="100.02.00.000-5000.02"/>
    <s v="Salaries Part Time"/>
    <n v="0"/>
    <n v="-8000"/>
    <n v="0"/>
    <n v="-25000"/>
    <n v="-25000"/>
  </r>
  <r>
    <x v="0"/>
    <x v="0"/>
    <x v="2"/>
    <x v="1"/>
    <x v="8"/>
    <x v="8"/>
    <s v="00"/>
    <s v="Non Divisional"/>
    <s v="000"/>
    <s v="No Program"/>
    <s v="100.02.00.000-5000.07"/>
    <s v="Salaries Admin Leave Pay"/>
    <n v="0"/>
    <n v="-5000"/>
    <n v="-2129"/>
    <n v="-5000"/>
    <n v="-2871"/>
  </r>
  <r>
    <x v="0"/>
    <x v="0"/>
    <x v="2"/>
    <x v="1"/>
    <x v="8"/>
    <x v="8"/>
    <s v="00"/>
    <s v="Non Divisional"/>
    <s v="000"/>
    <s v="No Program"/>
    <s v="100.02.00.000-5000.08"/>
    <s v="Salaries Longevity Pay"/>
    <n v="0"/>
    <n v="0"/>
    <n v="-2300"/>
    <n v="-2300"/>
    <n v="0"/>
  </r>
  <r>
    <x v="0"/>
    <x v="0"/>
    <x v="2"/>
    <x v="1"/>
    <x v="8"/>
    <x v="8"/>
    <s v="00"/>
    <s v="Non Divisional"/>
    <s v="000"/>
    <s v="No Program"/>
    <s v="100.02.00.000-5100.00"/>
    <s v="Benefits PERS Pool Liability"/>
    <n v="0"/>
    <n v="-10000"/>
    <n v="-45876"/>
    <n v="-57000"/>
    <n v="-11124"/>
  </r>
  <r>
    <x v="0"/>
    <x v="0"/>
    <x v="2"/>
    <x v="1"/>
    <x v="8"/>
    <x v="8"/>
    <s v="00"/>
    <s v="Non Divisional"/>
    <s v="000"/>
    <s v="No Program"/>
    <s v="100.02.00.000-5100.01"/>
    <s v="Benefits Retirement"/>
    <n v="0"/>
    <n v="-2000"/>
    <n v="-20049"/>
    <n v="-20049"/>
    <n v="0"/>
  </r>
  <r>
    <x v="0"/>
    <x v="0"/>
    <x v="2"/>
    <x v="1"/>
    <x v="8"/>
    <x v="8"/>
    <s v="00"/>
    <s v="Non Divisional"/>
    <s v="000"/>
    <s v="No Program"/>
    <s v="100.02.00.000-5100.02"/>
    <s v="Benefits Health Insurance"/>
    <n v="0"/>
    <n v="-4000"/>
    <n v="-66590"/>
    <n v="-66590"/>
    <n v="0"/>
  </r>
  <r>
    <x v="0"/>
    <x v="0"/>
    <x v="2"/>
    <x v="1"/>
    <x v="8"/>
    <x v="8"/>
    <s v="00"/>
    <s v="Non Divisional"/>
    <s v="000"/>
    <s v="No Program"/>
    <s v="100.02.00.000-5100.03"/>
    <s v="Benefits Dental Insurance"/>
    <n v="0"/>
    <n v="0"/>
    <n v="-4368"/>
    <n v="-4368"/>
    <n v="0"/>
  </r>
  <r>
    <x v="0"/>
    <x v="0"/>
    <x v="2"/>
    <x v="1"/>
    <x v="8"/>
    <x v="8"/>
    <s v="00"/>
    <s v="Non Divisional"/>
    <s v="000"/>
    <s v="No Program"/>
    <s v="100.02.00.000-5100.04"/>
    <s v="Benefits Vision Insurance"/>
    <n v="0"/>
    <n v="0"/>
    <n v="-703"/>
    <n v="-703"/>
    <n v="0"/>
  </r>
  <r>
    <x v="0"/>
    <x v="0"/>
    <x v="2"/>
    <x v="1"/>
    <x v="8"/>
    <x v="8"/>
    <s v="00"/>
    <s v="Non Divisional"/>
    <s v="000"/>
    <s v="No Program"/>
    <s v="100.02.00.000-5100.05"/>
    <s v="Benefits Life Insurance"/>
    <n v="0"/>
    <n v="0"/>
    <n v="-320"/>
    <n v="-320"/>
    <n v="0"/>
  </r>
  <r>
    <x v="0"/>
    <x v="0"/>
    <x v="2"/>
    <x v="1"/>
    <x v="8"/>
    <x v="8"/>
    <s v="00"/>
    <s v="Non Divisional"/>
    <s v="000"/>
    <s v="No Program"/>
    <s v="100.02.00.000-5100.07"/>
    <s v="Benefits Long Term Disability"/>
    <n v="0"/>
    <n v="0"/>
    <n v="-1801"/>
    <n v="-1801"/>
    <n v="0"/>
  </r>
  <r>
    <x v="0"/>
    <x v="0"/>
    <x v="2"/>
    <x v="1"/>
    <x v="8"/>
    <x v="8"/>
    <s v="00"/>
    <s v="Non Divisional"/>
    <s v="000"/>
    <s v="No Program"/>
    <s v="100.02.00.000-5100.08"/>
    <s v="Benefits Deferred Compensation"/>
    <n v="0"/>
    <n v="-2000"/>
    <n v="-10973"/>
    <n v="-10973"/>
    <n v="0"/>
  </r>
  <r>
    <x v="0"/>
    <x v="0"/>
    <x v="2"/>
    <x v="1"/>
    <x v="8"/>
    <x v="8"/>
    <s v="00"/>
    <s v="Non Divisional"/>
    <s v="000"/>
    <s v="No Program"/>
    <s v="100.02.00.000-5100.11"/>
    <s v="Benefits Medicare"/>
    <n v="0"/>
    <n v="-1000"/>
    <n v="-6592"/>
    <n v="-6592"/>
    <n v="0"/>
  </r>
  <r>
    <x v="0"/>
    <x v="0"/>
    <x v="2"/>
    <x v="1"/>
    <x v="8"/>
    <x v="8"/>
    <s v="00"/>
    <s v="Non Divisional"/>
    <s v="000"/>
    <s v="No Program"/>
    <s v="100.02.00.000-5100.15"/>
    <s v="Benefits Cell Phone Allowance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0.16"/>
    <s v="Professional Services Defense Fees &amp; Cost"/>
    <n v="0"/>
    <n v="0"/>
    <n v="-100000"/>
    <n v="-100000"/>
    <n v="0"/>
  </r>
  <r>
    <x v="0"/>
    <x v="0"/>
    <x v="3"/>
    <x v="1"/>
    <x v="8"/>
    <x v="8"/>
    <s v="00"/>
    <s v="Non Divisional"/>
    <s v="000"/>
    <s v="No Program"/>
    <s v="100.02.00.000-6600.03"/>
    <s v="Administrative Expenses Mileage Reimbursement"/>
    <n v="0"/>
    <n v="0"/>
    <n v="-1000"/>
    <n v="-1000"/>
    <n v="0"/>
  </r>
  <r>
    <x v="0"/>
    <x v="0"/>
    <x v="3"/>
    <x v="1"/>
    <x v="8"/>
    <x v="8"/>
    <s v="00"/>
    <s v="Non Divisional"/>
    <s v="000"/>
    <s v="No Program"/>
    <s v="100.02.00.000-6600.14"/>
    <s v="Administrative Expenses Filing/Recording Fee"/>
    <n v="0"/>
    <n v="0"/>
    <n v="-13000"/>
    <n v="-13000"/>
    <n v="0"/>
  </r>
  <r>
    <x v="0"/>
    <x v="0"/>
    <x v="3"/>
    <x v="1"/>
    <x v="8"/>
    <x v="8"/>
    <s v="00"/>
    <s v="Non Divisional"/>
    <s v="000"/>
    <s v="No Program"/>
    <s v="100.02.00.000-6600.30"/>
    <s v="Administrative Expenses Other Expenses"/>
    <n v="0"/>
    <n v="0"/>
    <n v="-2000"/>
    <n v="-2000"/>
    <n v="0"/>
  </r>
  <r>
    <x v="0"/>
    <x v="0"/>
    <x v="3"/>
    <x v="1"/>
    <x v="8"/>
    <x v="8"/>
    <s v="00"/>
    <s v="Non Divisional"/>
    <s v="000"/>
    <s v="No Program"/>
    <s v="100.02.00.000-6000.10"/>
    <s v="Professional Services Consultant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0.12"/>
    <s v="Professional Services Contract Services"/>
    <n v="-167000"/>
    <n v="-26000"/>
    <n v="-100000"/>
    <n v="-100000"/>
    <n v="0"/>
  </r>
  <r>
    <x v="0"/>
    <x v="0"/>
    <x v="3"/>
    <x v="1"/>
    <x v="8"/>
    <x v="8"/>
    <s v="00"/>
    <s v="Non Divisional"/>
    <s v="000"/>
    <s v="No Program"/>
    <s v="100.02.00.000-6000.18"/>
    <s v="Professional Services Legal"/>
    <n v="-176000"/>
    <n v="-17000"/>
    <n v="-350000"/>
    <n v="-350000"/>
    <n v="0"/>
  </r>
  <r>
    <x v="0"/>
    <x v="0"/>
    <x v="3"/>
    <x v="1"/>
    <x v="8"/>
    <x v="8"/>
    <s v="00"/>
    <s v="Non Divisional"/>
    <s v="000"/>
    <s v="No Program"/>
    <s v="100.02.00.000-6002.01"/>
    <s v="Legal Services City Clerk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2.02"/>
    <s v="Legal Services City Attorney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2.03"/>
    <s v="Legal Services City Manager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2.04"/>
    <s v="Legal Services Administrative Services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2.05"/>
    <s v="Legal Services Finance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2.20"/>
    <s v="Legal Services Park and Recreation"/>
    <n v="0"/>
    <n v="0"/>
    <n v="0"/>
    <n v="0"/>
    <n v="0"/>
  </r>
  <r>
    <x v="0"/>
    <x v="0"/>
    <x v="3"/>
    <x v="1"/>
    <x v="8"/>
    <x v="8"/>
    <s v="00"/>
    <s v="Non Divisional"/>
    <s v="000"/>
    <s v="No Program"/>
    <s v="100.02.00.000-6002.24"/>
    <s v="Legal Services Economic Development"/>
    <n v="0"/>
    <n v="-1000"/>
    <n v="0"/>
    <n v="0"/>
    <n v="0"/>
  </r>
  <r>
    <x v="0"/>
    <x v="0"/>
    <x v="3"/>
    <x v="1"/>
    <x v="8"/>
    <x v="8"/>
    <s v="00"/>
    <s v="Non Divisional"/>
    <s v="000"/>
    <s v="No Program"/>
    <s v="100.02.00.000-6200.01"/>
    <s v="Supplies Office"/>
    <n v="0"/>
    <n v="0"/>
    <n v="-10000"/>
    <n v="-10000"/>
    <n v="0"/>
  </r>
  <r>
    <x v="0"/>
    <x v="0"/>
    <x v="3"/>
    <x v="1"/>
    <x v="8"/>
    <x v="8"/>
    <s v="00"/>
    <s v="Non Divisional"/>
    <s v="000"/>
    <s v="No Program"/>
    <s v="100.02.00.000-6300.01"/>
    <s v="Dues &amp; Subscriptions Memberships"/>
    <n v="0"/>
    <n v="-1000"/>
    <n v="-11000"/>
    <n v="-11000"/>
    <n v="0"/>
  </r>
  <r>
    <x v="0"/>
    <x v="0"/>
    <x v="3"/>
    <x v="1"/>
    <x v="8"/>
    <x v="8"/>
    <s v="00"/>
    <s v="Non Divisional"/>
    <s v="000"/>
    <s v="No Program"/>
    <s v="100.02.00.000-6600.01"/>
    <s v="Administrative Expenses Meetings"/>
    <n v="0"/>
    <n v="0"/>
    <n v="-3000"/>
    <n v="-3000"/>
    <n v="0"/>
  </r>
  <r>
    <x v="0"/>
    <x v="0"/>
    <x v="3"/>
    <x v="1"/>
    <x v="8"/>
    <x v="8"/>
    <s v="00"/>
    <s v="Non Divisional"/>
    <s v="000"/>
    <s v="No Program"/>
    <s v="100.02.00.000-6600.04"/>
    <s v="Administrative Expenses Training/Conferences"/>
    <n v="0"/>
    <n v="0"/>
    <n v="-4000"/>
    <n v="-4000"/>
    <n v="0"/>
  </r>
  <r>
    <x v="0"/>
    <x v="0"/>
    <x v="3"/>
    <x v="1"/>
    <x v="8"/>
    <x v="8"/>
    <s v="00"/>
    <s v="Non Divisional"/>
    <s v="002"/>
    <s v="Departmental Legal Services"/>
    <s v="100.02.00.002-6002.00"/>
    <s v="Legal Services Non Departmental"/>
    <n v="0"/>
    <n v="-21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1"/>
    <s v="Legal Services City Clerk"/>
    <n v="0"/>
    <n v="-18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2"/>
    <s v="Legal Services City Attorney"/>
    <n v="0"/>
    <n v="-26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3"/>
    <s v="Legal Services City Manager"/>
    <n v="0"/>
    <n v="-17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4"/>
    <s v="Legal Services Administrative Services"/>
    <n v="0"/>
    <n v="-39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5"/>
    <s v="Legal Services Finance"/>
    <n v="0"/>
    <n v="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6"/>
    <s v="Legal Services City Council"/>
    <n v="0"/>
    <n v="-7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08"/>
    <s v="Legal Services Housing"/>
    <n v="0"/>
    <n v="-1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10"/>
    <s v="Legal Services Code Enforcement"/>
    <n v="0"/>
    <n v="-1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11"/>
    <s v="Legal Services Police"/>
    <n v="0"/>
    <n v="-71000"/>
    <n v="0"/>
    <n v="-50000"/>
    <n v="-50000"/>
  </r>
  <r>
    <x v="0"/>
    <x v="0"/>
    <x v="3"/>
    <x v="1"/>
    <x v="8"/>
    <x v="8"/>
    <s v="00"/>
    <s v="Non Divisional"/>
    <s v="002"/>
    <s v="Departmental Legal Services"/>
    <s v="100.02.00.002-6002.13"/>
    <s v="Legal Services Fire"/>
    <n v="0"/>
    <n v="-100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20"/>
    <s v="Legal Services Park and Recreation"/>
    <n v="0"/>
    <n v="0"/>
    <n v="0"/>
    <n v="0"/>
    <n v="0"/>
  </r>
  <r>
    <x v="0"/>
    <x v="0"/>
    <x v="3"/>
    <x v="1"/>
    <x v="8"/>
    <x v="8"/>
    <s v="00"/>
    <s v="Non Divisional"/>
    <s v="002"/>
    <s v="Departmental Legal Services"/>
    <s v="100.02.00.002-6002.24"/>
    <s v="Legal Services Economic Development"/>
    <n v="0"/>
    <n v="-20000"/>
    <n v="0"/>
    <n v="0"/>
    <n v="0"/>
  </r>
  <r>
    <x v="0"/>
    <x v="0"/>
    <x v="2"/>
    <x v="1"/>
    <x v="1"/>
    <x v="1"/>
    <s v="00"/>
    <s v="Non Divisional"/>
    <s v="000"/>
    <s v="No Program"/>
    <s v="100.03.00.000-5000.01"/>
    <s v="Salaries Regular"/>
    <n v="-630000"/>
    <n v="-660000"/>
    <n v="-726197"/>
    <n v="-600000"/>
    <n v="126197"/>
  </r>
  <r>
    <x v="0"/>
    <x v="0"/>
    <x v="2"/>
    <x v="1"/>
    <x v="1"/>
    <x v="1"/>
    <s v="00"/>
    <s v="Non Divisional"/>
    <s v="000"/>
    <s v="No Program"/>
    <s v="100.03.00.000-5000.02"/>
    <s v="Salaries Part Time"/>
    <n v="0"/>
    <n v="-39000"/>
    <n v="0"/>
    <n v="-44000"/>
    <n v="-44000"/>
  </r>
  <r>
    <x v="0"/>
    <x v="0"/>
    <x v="2"/>
    <x v="1"/>
    <x v="1"/>
    <x v="1"/>
    <s v="00"/>
    <s v="Non Divisional"/>
    <s v="000"/>
    <s v="No Program"/>
    <s v="100.03.00.000-5000.06"/>
    <s v="Salaries Out of Class"/>
    <n v="-11000"/>
    <n v="-6000"/>
    <n v="-16355"/>
    <n v="-16355"/>
    <n v="0"/>
  </r>
  <r>
    <x v="0"/>
    <x v="0"/>
    <x v="2"/>
    <x v="1"/>
    <x v="1"/>
    <x v="1"/>
    <s v="00"/>
    <s v="Non Divisional"/>
    <s v="000"/>
    <s v="No Program"/>
    <s v="100.03.00.000-5000.07"/>
    <s v="Salaries Admin Leave Pay"/>
    <n v="-14000"/>
    <n v="-27000"/>
    <n v="-22001"/>
    <n v="-22001"/>
    <n v="0"/>
  </r>
  <r>
    <x v="0"/>
    <x v="0"/>
    <x v="2"/>
    <x v="1"/>
    <x v="1"/>
    <x v="1"/>
    <s v="00"/>
    <s v="Non Divisional"/>
    <s v="000"/>
    <s v="No Program"/>
    <s v="100.03.00.000-5000.08"/>
    <s v="Salaries Longevity Pay"/>
    <n v="-2000"/>
    <n v="-2000"/>
    <n v="-7000"/>
    <n v="-7000"/>
    <n v="0"/>
  </r>
  <r>
    <x v="0"/>
    <x v="0"/>
    <x v="2"/>
    <x v="1"/>
    <x v="1"/>
    <x v="1"/>
    <s v="00"/>
    <s v="Non Divisional"/>
    <s v="000"/>
    <s v="No Program"/>
    <s v="100.03.00.000-5000.10"/>
    <s v="Salaries Furloughs"/>
    <n v="0"/>
    <n v="0"/>
    <n v="0"/>
    <n v="0"/>
    <n v="0"/>
  </r>
  <r>
    <x v="0"/>
    <x v="0"/>
    <x v="2"/>
    <x v="1"/>
    <x v="1"/>
    <x v="1"/>
    <s v="00"/>
    <s v="Non Divisional"/>
    <s v="000"/>
    <s v="No Program"/>
    <s v="100.03.00.000-5000.12"/>
    <s v="Salaries Compensated Absences"/>
    <n v="0"/>
    <n v="0"/>
    <n v="0"/>
    <n v="0"/>
    <n v="0"/>
  </r>
  <r>
    <x v="0"/>
    <x v="0"/>
    <x v="2"/>
    <x v="1"/>
    <x v="1"/>
    <x v="1"/>
    <s v="00"/>
    <s v="Non Divisional"/>
    <s v="000"/>
    <s v="No Program"/>
    <s v="100.03.00.000-5100.00"/>
    <s v="Benefits PERS Pool Liability"/>
    <n v="-103000"/>
    <n v="-126000"/>
    <n v="-57166"/>
    <n v="-83000"/>
    <n v="-25834"/>
  </r>
  <r>
    <x v="0"/>
    <x v="0"/>
    <x v="2"/>
    <x v="1"/>
    <x v="1"/>
    <x v="1"/>
    <s v="00"/>
    <s v="Non Divisional"/>
    <s v="000"/>
    <s v="No Program"/>
    <s v="100.03.00.000-5100.01"/>
    <s v="Benefits Retirement"/>
    <n v="-19000"/>
    <n v="-34000"/>
    <n v="-17393"/>
    <n v="-17393"/>
    <n v="0"/>
  </r>
  <r>
    <x v="0"/>
    <x v="0"/>
    <x v="2"/>
    <x v="1"/>
    <x v="1"/>
    <x v="1"/>
    <s v="00"/>
    <s v="Non Divisional"/>
    <s v="000"/>
    <s v="No Program"/>
    <s v="100.03.00.000-5100.02"/>
    <s v="Benefits Health Insurance"/>
    <n v="-62000"/>
    <n v="-56000"/>
    <n v="-65332"/>
    <n v="-65332"/>
    <n v="0"/>
  </r>
  <r>
    <x v="0"/>
    <x v="0"/>
    <x v="2"/>
    <x v="1"/>
    <x v="1"/>
    <x v="1"/>
    <s v="00"/>
    <s v="Non Divisional"/>
    <s v="000"/>
    <s v="No Program"/>
    <s v="100.03.00.000-5100.03"/>
    <s v="Benefits Dental Insurance"/>
    <n v="-5000"/>
    <n v="-5000"/>
    <n v="-5686"/>
    <n v="-5686"/>
    <n v="0"/>
  </r>
  <r>
    <x v="0"/>
    <x v="0"/>
    <x v="2"/>
    <x v="1"/>
    <x v="1"/>
    <x v="1"/>
    <s v="00"/>
    <s v="Non Divisional"/>
    <s v="000"/>
    <s v="No Program"/>
    <s v="100.03.00.000-5100.04"/>
    <s v="Benefits Vision Insurance"/>
    <n v="-1000"/>
    <n v="-1000"/>
    <n v="-914"/>
    <n v="-914"/>
    <n v="0"/>
  </r>
  <r>
    <x v="0"/>
    <x v="0"/>
    <x v="2"/>
    <x v="1"/>
    <x v="1"/>
    <x v="1"/>
    <s v="00"/>
    <s v="Non Divisional"/>
    <s v="000"/>
    <s v="No Program"/>
    <s v="100.03.00.000-5100.05"/>
    <s v="Benefits Life Insurance"/>
    <n v="-1000"/>
    <n v="-1000"/>
    <n v="-499"/>
    <n v="-499"/>
    <n v="0"/>
  </r>
  <r>
    <x v="0"/>
    <x v="0"/>
    <x v="2"/>
    <x v="1"/>
    <x v="1"/>
    <x v="1"/>
    <s v="00"/>
    <s v="Non Divisional"/>
    <s v="000"/>
    <s v="No Program"/>
    <s v="100.03.00.000-5100.06"/>
    <s v="Benefits Worker's Comp"/>
    <n v="-14000"/>
    <n v="-14000"/>
    <n v="-14400"/>
    <n v="-11000"/>
    <n v="3400"/>
  </r>
  <r>
    <x v="0"/>
    <x v="0"/>
    <x v="2"/>
    <x v="1"/>
    <x v="1"/>
    <x v="1"/>
    <s v="00"/>
    <s v="Non Divisional"/>
    <s v="000"/>
    <s v="No Program"/>
    <s v="100.03.00.000-5100.07"/>
    <s v="Benefits Long Term Disability"/>
    <n v="-2000"/>
    <n v="-2000"/>
    <n v="-6776"/>
    <n v="-6776"/>
    <n v="0"/>
  </r>
  <r>
    <x v="0"/>
    <x v="0"/>
    <x v="2"/>
    <x v="1"/>
    <x v="1"/>
    <x v="1"/>
    <s v="00"/>
    <s v="Non Divisional"/>
    <s v="000"/>
    <s v="No Program"/>
    <s v="100.03.00.000-5100.08"/>
    <s v="Benefits Deferred Compensation"/>
    <n v="-14000"/>
    <n v="-15000"/>
    <n v="-22488"/>
    <n v="-22488"/>
    <n v="0"/>
  </r>
  <r>
    <x v="0"/>
    <x v="0"/>
    <x v="2"/>
    <x v="1"/>
    <x v="1"/>
    <x v="1"/>
    <s v="00"/>
    <s v="Non Divisional"/>
    <s v="000"/>
    <s v="No Program"/>
    <s v="100.03.00.000-5100.11"/>
    <s v="Benefits Medicare"/>
    <n v="-10000"/>
    <n v="-11000"/>
    <n v="-11211"/>
    <n v="-11211"/>
    <n v="0"/>
  </r>
  <r>
    <x v="0"/>
    <x v="0"/>
    <x v="2"/>
    <x v="1"/>
    <x v="1"/>
    <x v="1"/>
    <s v="00"/>
    <s v="Non Divisional"/>
    <s v="000"/>
    <s v="No Program"/>
    <s v="100.03.00.000-5100.12"/>
    <s v="Benefits Annual Physical Exam"/>
    <n v="0"/>
    <n v="0"/>
    <n v="0"/>
    <n v="0"/>
    <n v="0"/>
  </r>
  <r>
    <x v="0"/>
    <x v="0"/>
    <x v="2"/>
    <x v="1"/>
    <x v="1"/>
    <x v="1"/>
    <s v="00"/>
    <s v="Non Divisional"/>
    <s v="000"/>
    <s v="No Program"/>
    <s v="100.03.00.000-5100.15"/>
    <s v="Benefits Cell Phone Allowance"/>
    <n v="-3000"/>
    <n v="-3000"/>
    <n v="-1440"/>
    <n v="-1440"/>
    <n v="0"/>
  </r>
  <r>
    <x v="0"/>
    <x v="0"/>
    <x v="2"/>
    <x v="1"/>
    <x v="1"/>
    <x v="1"/>
    <s v="00"/>
    <s v="Non Divisional"/>
    <s v="000"/>
    <s v="No Program"/>
    <s v="100.03.00.000-5100.17"/>
    <s v="Benefits Other Post Employment Benefits"/>
    <n v="-26000"/>
    <n v="-26000"/>
    <n v="-26500"/>
    <n v="-26500"/>
    <n v="0"/>
  </r>
  <r>
    <x v="0"/>
    <x v="0"/>
    <x v="3"/>
    <x v="1"/>
    <x v="1"/>
    <x v="1"/>
    <s v="00"/>
    <s v="Non Divisional"/>
    <s v="000"/>
    <s v="No Program"/>
    <s v="100.03.00.000-6000.01"/>
    <s v="Professional Services General"/>
    <n v="-24000"/>
    <n v="-126000"/>
    <n v="-410000"/>
    <n v="-410000"/>
    <n v="0"/>
  </r>
  <r>
    <x v="0"/>
    <x v="0"/>
    <x v="3"/>
    <x v="1"/>
    <x v="1"/>
    <x v="1"/>
    <s v="00"/>
    <s v="Non Divisional"/>
    <s v="000"/>
    <s v="No Program"/>
    <s v="100.03.00.000-6100.01"/>
    <s v="Utilities Electric"/>
    <n v="-9000"/>
    <n v="-9000"/>
    <n v="-10000"/>
    <n v="-12000"/>
    <n v="-2000"/>
  </r>
  <r>
    <x v="0"/>
    <x v="0"/>
    <x v="3"/>
    <x v="1"/>
    <x v="1"/>
    <x v="1"/>
    <s v="00"/>
    <s v="Non Divisional"/>
    <s v="000"/>
    <s v="No Program"/>
    <s v="100.03.00.000-6100.02"/>
    <s v="Utilities Telephone"/>
    <n v="-1000"/>
    <n v="-1000"/>
    <n v="-1000"/>
    <n v="-1000"/>
    <n v="0"/>
  </r>
  <r>
    <x v="0"/>
    <x v="0"/>
    <x v="3"/>
    <x v="1"/>
    <x v="1"/>
    <x v="1"/>
    <s v="00"/>
    <s v="Non Divisional"/>
    <s v="000"/>
    <s v="No Program"/>
    <s v="100.03.00.000-6100.03"/>
    <s v="Utilities Data Transmission / ISP"/>
    <n v="-1000"/>
    <n v="-2000"/>
    <n v="-1500"/>
    <n v="-4200"/>
    <n v="-2700"/>
  </r>
  <r>
    <x v="0"/>
    <x v="0"/>
    <x v="3"/>
    <x v="1"/>
    <x v="1"/>
    <x v="1"/>
    <s v="00"/>
    <s v="Non Divisional"/>
    <s v="000"/>
    <s v="No Program"/>
    <s v="100.03.00.000-6200.01"/>
    <s v="Supplies Office"/>
    <n v="-1000"/>
    <n v="-3000"/>
    <n v="-4800"/>
    <n v="-4800"/>
    <n v="0"/>
  </r>
  <r>
    <x v="0"/>
    <x v="0"/>
    <x v="3"/>
    <x v="1"/>
    <x v="1"/>
    <x v="1"/>
    <s v="00"/>
    <s v="Non Divisional"/>
    <s v="000"/>
    <s v="No Program"/>
    <s v="100.03.00.000-6200.02"/>
    <s v="Supplies Special Department"/>
    <n v="-10000"/>
    <n v="-2000"/>
    <n v="-2500"/>
    <n v="-2500"/>
    <n v="0"/>
  </r>
  <r>
    <x v="0"/>
    <x v="0"/>
    <x v="3"/>
    <x v="1"/>
    <x v="1"/>
    <x v="1"/>
    <s v="00"/>
    <s v="Non Divisional"/>
    <s v="000"/>
    <s v="No Program"/>
    <s v="100.03.00.000-6200.09"/>
    <s v="Supplies Data Processing"/>
    <n v="0"/>
    <n v="0"/>
    <n v="0"/>
    <n v="0"/>
    <n v="0"/>
  </r>
  <r>
    <x v="0"/>
    <x v="0"/>
    <x v="3"/>
    <x v="1"/>
    <x v="1"/>
    <x v="1"/>
    <s v="00"/>
    <s v="Non Divisional"/>
    <s v="000"/>
    <s v="No Program"/>
    <s v="100.03.00.000-6300.01"/>
    <s v="Dues &amp; Subscriptions Memberships"/>
    <n v="-2000"/>
    <n v="-4000"/>
    <n v="-30000"/>
    <n v="-20000"/>
    <n v="10000"/>
  </r>
  <r>
    <x v="0"/>
    <x v="0"/>
    <x v="3"/>
    <x v="1"/>
    <x v="1"/>
    <x v="1"/>
    <s v="00"/>
    <s v="Non Divisional"/>
    <s v="000"/>
    <s v="No Program"/>
    <s v="100.03.00.000-6500.04"/>
    <s v="Claims &amp; Insurance Insurance Premiums"/>
    <n v="-19000"/>
    <n v="-19000"/>
    <n v="-19200"/>
    <n v="-19000"/>
    <n v="200"/>
  </r>
  <r>
    <x v="0"/>
    <x v="0"/>
    <x v="3"/>
    <x v="1"/>
    <x v="1"/>
    <x v="1"/>
    <s v="00"/>
    <s v="Non Divisional"/>
    <s v="000"/>
    <s v="No Program"/>
    <s v="100.03.00.000-6600.01"/>
    <s v="Administrative Expenses Meetings"/>
    <n v="-2000"/>
    <n v="-2000"/>
    <n v="-12000"/>
    <n v="-12000"/>
    <n v="0"/>
  </r>
  <r>
    <x v="0"/>
    <x v="0"/>
    <x v="3"/>
    <x v="1"/>
    <x v="1"/>
    <x v="1"/>
    <s v="00"/>
    <s v="Non Divisional"/>
    <s v="000"/>
    <s v="No Program"/>
    <s v="100.03.00.000-6600.03"/>
    <s v="Administrative Expenses Mileage Reimbursement"/>
    <n v="0"/>
    <n v="0"/>
    <n v="0"/>
    <n v="0"/>
    <n v="0"/>
  </r>
  <r>
    <x v="0"/>
    <x v="0"/>
    <x v="3"/>
    <x v="1"/>
    <x v="1"/>
    <x v="1"/>
    <s v="00"/>
    <s v="Non Divisional"/>
    <s v="000"/>
    <s v="No Program"/>
    <s v="100.03.00.000-6600.04"/>
    <s v="Administrative Expenses Training/Conferences"/>
    <n v="-4000"/>
    <n v="-4000"/>
    <n v="-23500"/>
    <n v="-23500"/>
    <n v="0"/>
  </r>
  <r>
    <x v="0"/>
    <x v="0"/>
    <x v="3"/>
    <x v="1"/>
    <x v="1"/>
    <x v="1"/>
    <s v="00"/>
    <s v="Non Divisional"/>
    <s v="000"/>
    <s v="No Program"/>
    <s v="100.03.00.000-6600.07"/>
    <s v="Administrative Expenses Employee Recruitment"/>
    <n v="0"/>
    <n v="0"/>
    <n v="0"/>
    <n v="0"/>
    <n v="0"/>
  </r>
  <r>
    <x v="0"/>
    <x v="0"/>
    <x v="3"/>
    <x v="1"/>
    <x v="1"/>
    <x v="1"/>
    <s v="00"/>
    <s v="Non Divisional"/>
    <s v="000"/>
    <s v="No Program"/>
    <s v="100.03.00.000-6600.23"/>
    <s v="Administrative Expenses Public Education"/>
    <n v="-3000"/>
    <n v="0"/>
    <n v="-6000"/>
    <n v="-6000"/>
    <n v="0"/>
  </r>
  <r>
    <x v="0"/>
    <x v="0"/>
    <x v="3"/>
    <x v="1"/>
    <x v="1"/>
    <x v="1"/>
    <s v="00"/>
    <s v="Non Divisional"/>
    <s v="000"/>
    <s v="No Program"/>
    <s v="100.03.00.000-6600.24"/>
    <s v="Administrative Expenses Marketing"/>
    <n v="-1000"/>
    <n v="0"/>
    <n v="-3000"/>
    <n v="-3000"/>
    <n v="0"/>
  </r>
  <r>
    <x v="0"/>
    <x v="0"/>
    <x v="4"/>
    <x v="1"/>
    <x v="1"/>
    <x v="1"/>
    <s v="00"/>
    <s v="Non Divisional"/>
    <s v="000"/>
    <s v="No Program"/>
    <s v="100.03.00.000-7000.12"/>
    <s v="Capital Outlay Furniture"/>
    <n v="-18000"/>
    <n v="0"/>
    <n v="0"/>
    <n v="0"/>
    <n v="0"/>
  </r>
  <r>
    <x v="0"/>
    <x v="0"/>
    <x v="4"/>
    <x v="1"/>
    <x v="1"/>
    <x v="1"/>
    <s v="00"/>
    <s v="Non Divisional"/>
    <s v="000"/>
    <s v="No Program"/>
    <s v="100.03.00.000-8000.99"/>
    <s v="Capital Improvements-General Government General"/>
    <n v="0"/>
    <n v="0"/>
    <n v="0"/>
    <n v="0"/>
    <n v="0"/>
  </r>
  <r>
    <x v="0"/>
    <x v="0"/>
    <x v="2"/>
    <x v="1"/>
    <x v="1"/>
    <x v="1"/>
    <s v="00"/>
    <s v="Non Divisional"/>
    <s v="124"/>
    <s v="Economic Development"/>
    <s v="100.03.00.124-5000.01"/>
    <s v="Salaries Regular"/>
    <n v="-152000"/>
    <n v="-53000"/>
    <n v="-275640"/>
    <n v="-200000"/>
    <n v="75640"/>
  </r>
  <r>
    <x v="0"/>
    <x v="0"/>
    <x v="2"/>
    <x v="1"/>
    <x v="1"/>
    <x v="1"/>
    <s v="00"/>
    <s v="Non Divisional"/>
    <s v="124"/>
    <s v="Economic Development"/>
    <s v="100.03.00.124-5000.07"/>
    <s v="Salaries Admin Leave Pay"/>
    <n v="0"/>
    <n v="0"/>
    <n v="-2909"/>
    <n v="-2909"/>
    <n v="0"/>
  </r>
  <r>
    <x v="0"/>
    <x v="0"/>
    <x v="2"/>
    <x v="1"/>
    <x v="1"/>
    <x v="1"/>
    <s v="00"/>
    <s v="Non Divisional"/>
    <s v="124"/>
    <s v="Economic Development"/>
    <s v="100.03.00.124-5000.08"/>
    <s v="Salaries Longevity Pay"/>
    <n v="-1000"/>
    <n v="-1000"/>
    <n v="-1200"/>
    <n v="-1200"/>
    <n v="0"/>
  </r>
  <r>
    <x v="0"/>
    <x v="0"/>
    <x v="2"/>
    <x v="1"/>
    <x v="1"/>
    <x v="1"/>
    <s v="00"/>
    <s v="Non Divisional"/>
    <s v="124"/>
    <s v="Economic Development"/>
    <s v="100.03.00.124-5000.10"/>
    <s v="Salaries Furloughs"/>
    <n v="0"/>
    <n v="0"/>
    <n v="0"/>
    <n v="0"/>
    <n v="0"/>
  </r>
  <r>
    <x v="0"/>
    <x v="0"/>
    <x v="2"/>
    <x v="1"/>
    <x v="1"/>
    <x v="1"/>
    <s v="00"/>
    <s v="Non Divisional"/>
    <s v="124"/>
    <s v="Economic Development"/>
    <s v="100.03.00.124-5000.12"/>
    <s v="Salaries Compensated Absences"/>
    <n v="0"/>
    <n v="0"/>
    <n v="0"/>
    <n v="0"/>
    <n v="0"/>
  </r>
  <r>
    <x v="0"/>
    <x v="0"/>
    <x v="2"/>
    <x v="1"/>
    <x v="1"/>
    <x v="1"/>
    <s v="00"/>
    <s v="Non Divisional"/>
    <s v="124"/>
    <s v="Economic Development"/>
    <s v="100.03.00.124-5100.00"/>
    <s v="Benefits PERS Pool Liability"/>
    <n v="-30000"/>
    <n v="-9000"/>
    <n v="-57872"/>
    <n v="-51000"/>
    <n v="6872"/>
  </r>
  <r>
    <x v="0"/>
    <x v="0"/>
    <x v="2"/>
    <x v="1"/>
    <x v="1"/>
    <x v="1"/>
    <s v="00"/>
    <s v="Non Divisional"/>
    <s v="124"/>
    <s v="Economic Development"/>
    <s v="100.03.00.124-5100.01"/>
    <s v="Benefits Retirement"/>
    <n v="-8000"/>
    <n v="-3000"/>
    <n v="-16614"/>
    <n v="-16614"/>
    <n v="0"/>
  </r>
  <r>
    <x v="0"/>
    <x v="0"/>
    <x v="2"/>
    <x v="1"/>
    <x v="1"/>
    <x v="1"/>
    <s v="00"/>
    <s v="Non Divisional"/>
    <s v="124"/>
    <s v="Economic Development"/>
    <s v="100.03.00.124-5100.02"/>
    <s v="Benefits Health Insurance"/>
    <n v="-17000"/>
    <n v="-5000"/>
    <n v="-39540"/>
    <n v="-39540"/>
    <n v="0"/>
  </r>
  <r>
    <x v="0"/>
    <x v="0"/>
    <x v="2"/>
    <x v="1"/>
    <x v="1"/>
    <x v="1"/>
    <s v="00"/>
    <s v="Non Divisional"/>
    <s v="124"/>
    <s v="Economic Development"/>
    <s v="100.03.00.124-5100.03"/>
    <s v="Benefits Dental Insurance"/>
    <n v="-2000"/>
    <n v="0"/>
    <n v="-2636"/>
    <n v="-2636"/>
    <n v="0"/>
  </r>
  <r>
    <x v="0"/>
    <x v="0"/>
    <x v="2"/>
    <x v="1"/>
    <x v="1"/>
    <x v="1"/>
    <s v="00"/>
    <s v="Non Divisional"/>
    <s v="124"/>
    <s v="Economic Development"/>
    <s v="100.03.00.124-5100.04"/>
    <s v="Benefits Vision Insurance"/>
    <n v="0"/>
    <n v="0"/>
    <n v="-422"/>
    <n v="-422"/>
    <n v="0"/>
  </r>
  <r>
    <x v="0"/>
    <x v="0"/>
    <x v="2"/>
    <x v="1"/>
    <x v="1"/>
    <x v="1"/>
    <s v="00"/>
    <s v="Non Divisional"/>
    <s v="124"/>
    <s v="Economic Development"/>
    <s v="100.03.00.124-5100.05"/>
    <s v="Benefits Life Insurance"/>
    <n v="0"/>
    <n v="0"/>
    <n v="-507"/>
    <n v="-507"/>
    <n v="0"/>
  </r>
  <r>
    <x v="0"/>
    <x v="0"/>
    <x v="2"/>
    <x v="1"/>
    <x v="1"/>
    <x v="1"/>
    <s v="00"/>
    <s v="Non Divisional"/>
    <s v="124"/>
    <s v="Economic Development"/>
    <s v="100.03.00.124-5100.06"/>
    <s v="Benefits Worker's Comp"/>
    <n v="-4000"/>
    <n v="-4000"/>
    <n v="-4800"/>
    <n v="-6000"/>
    <n v="-1200"/>
  </r>
  <r>
    <x v="0"/>
    <x v="0"/>
    <x v="2"/>
    <x v="1"/>
    <x v="1"/>
    <x v="1"/>
    <s v="00"/>
    <s v="Non Divisional"/>
    <s v="124"/>
    <s v="Economic Development"/>
    <s v="100.03.00.124-5100.07"/>
    <s v="Benefits Long Term Disability"/>
    <n v="-1000"/>
    <n v="0"/>
    <n v="-2667"/>
    <n v="-2667"/>
    <n v="0"/>
  </r>
  <r>
    <x v="0"/>
    <x v="0"/>
    <x v="2"/>
    <x v="1"/>
    <x v="1"/>
    <x v="1"/>
    <s v="00"/>
    <s v="Non Divisional"/>
    <s v="124"/>
    <s v="Economic Development"/>
    <s v="100.03.00.124-5100.08"/>
    <s v="Benefits Deferred Compensation"/>
    <n v="0"/>
    <n v="0"/>
    <n v="0"/>
    <n v="0"/>
    <n v="0"/>
  </r>
  <r>
    <x v="0"/>
    <x v="0"/>
    <x v="2"/>
    <x v="1"/>
    <x v="1"/>
    <x v="1"/>
    <s v="00"/>
    <s v="Non Divisional"/>
    <s v="124"/>
    <s v="Economic Development"/>
    <s v="100.03.00.124-5100.11"/>
    <s v="Benefits Medicare"/>
    <n v="-2000"/>
    <n v="-1000"/>
    <n v="-4086"/>
    <n v="-4086"/>
    <n v="0"/>
  </r>
  <r>
    <x v="0"/>
    <x v="0"/>
    <x v="2"/>
    <x v="1"/>
    <x v="1"/>
    <x v="1"/>
    <s v="00"/>
    <s v="Non Divisional"/>
    <s v="124"/>
    <s v="Economic Development"/>
    <s v="100.03.00.124-5100.12"/>
    <s v="Benefits Annual Physical Exam"/>
    <n v="0"/>
    <n v="0"/>
    <n v="0"/>
    <n v="0"/>
    <n v="0"/>
  </r>
  <r>
    <x v="0"/>
    <x v="0"/>
    <x v="2"/>
    <x v="1"/>
    <x v="1"/>
    <x v="1"/>
    <s v="00"/>
    <s v="Non Divisional"/>
    <s v="124"/>
    <s v="Economic Development"/>
    <s v="100.03.00.124-5100.15"/>
    <s v="Benefits Cell Phone Allowance"/>
    <n v="-1000"/>
    <n v="0"/>
    <n v="-1980"/>
    <n v="-1980"/>
    <n v="0"/>
  </r>
  <r>
    <x v="0"/>
    <x v="0"/>
    <x v="3"/>
    <x v="1"/>
    <x v="1"/>
    <x v="1"/>
    <s v="00"/>
    <s v="Non Divisional"/>
    <s v="124"/>
    <s v="Economic Development"/>
    <s v="100.03.00.124-6000.01"/>
    <s v="Professional Services General"/>
    <n v="-90000"/>
    <n v="-62000"/>
    <n v="-221600"/>
    <n v="-221600"/>
    <n v="0"/>
  </r>
  <r>
    <x v="0"/>
    <x v="0"/>
    <x v="3"/>
    <x v="1"/>
    <x v="1"/>
    <x v="1"/>
    <s v="00"/>
    <s v="Non Divisional"/>
    <s v="124"/>
    <s v="Economic Development"/>
    <s v="100.03.00.124-6000.12"/>
    <s v="Professional Services Contract Services"/>
    <n v="0"/>
    <n v="0"/>
    <n v="-250000"/>
    <n v="-250000"/>
    <n v="0"/>
  </r>
  <r>
    <x v="0"/>
    <x v="0"/>
    <x v="3"/>
    <x v="1"/>
    <x v="1"/>
    <x v="1"/>
    <s v="00"/>
    <s v="Non Divisional"/>
    <s v="124"/>
    <s v="Economic Development"/>
    <s v="100.03.00.124-6000.18"/>
    <s v="Professional Services Legal"/>
    <n v="0"/>
    <n v="4000"/>
    <n v="0"/>
    <n v="0"/>
    <n v="0"/>
  </r>
  <r>
    <x v="0"/>
    <x v="0"/>
    <x v="3"/>
    <x v="1"/>
    <x v="1"/>
    <x v="1"/>
    <s v="00"/>
    <s v="Non Divisional"/>
    <s v="124"/>
    <s v="Economic Development"/>
    <s v="100.03.00.124-6200.01"/>
    <s v="Supplies Office"/>
    <n v="-1000"/>
    <n v="-1000"/>
    <n v="-2500"/>
    <n v="-2500"/>
    <n v="0"/>
  </r>
  <r>
    <x v="0"/>
    <x v="0"/>
    <x v="3"/>
    <x v="1"/>
    <x v="1"/>
    <x v="1"/>
    <s v="00"/>
    <s v="Non Divisional"/>
    <s v="124"/>
    <s v="Economic Development"/>
    <s v="100.03.00.124-6200.02"/>
    <s v="Supplies Special Department"/>
    <n v="0"/>
    <n v="0"/>
    <n v="-6500"/>
    <n v="-6500"/>
    <n v="0"/>
  </r>
  <r>
    <x v="0"/>
    <x v="0"/>
    <x v="3"/>
    <x v="1"/>
    <x v="1"/>
    <x v="1"/>
    <s v="00"/>
    <s v="Non Divisional"/>
    <s v="124"/>
    <s v="Economic Development"/>
    <s v="100.03.00.124-6300.01"/>
    <s v="Dues &amp; Subscriptions Memberships"/>
    <n v="-3000"/>
    <n v="-1000"/>
    <n v="-2350"/>
    <n v="-4500"/>
    <n v="-2150"/>
  </r>
  <r>
    <x v="0"/>
    <x v="0"/>
    <x v="3"/>
    <x v="1"/>
    <x v="1"/>
    <x v="1"/>
    <s v="00"/>
    <s v="Non Divisional"/>
    <s v="124"/>
    <s v="Economic Development"/>
    <s v="100.03.00.124-6500.04"/>
    <s v="Claims &amp; Insurance Insurance Premiums"/>
    <n v="-6000"/>
    <n v="-6000"/>
    <n v="-6000"/>
    <n v="-6000"/>
    <n v="0"/>
  </r>
  <r>
    <x v="0"/>
    <x v="0"/>
    <x v="3"/>
    <x v="1"/>
    <x v="1"/>
    <x v="1"/>
    <s v="00"/>
    <s v="Non Divisional"/>
    <s v="124"/>
    <s v="Economic Development"/>
    <s v="100.03.00.124-6600.01"/>
    <s v="Administrative Expenses Meetings"/>
    <n v="-2000"/>
    <n v="0"/>
    <n v="-8000"/>
    <n v="-8000"/>
    <n v="0"/>
  </r>
  <r>
    <x v="0"/>
    <x v="0"/>
    <x v="3"/>
    <x v="1"/>
    <x v="1"/>
    <x v="1"/>
    <s v="00"/>
    <s v="Non Divisional"/>
    <s v="124"/>
    <s v="Economic Development"/>
    <s v="100.03.00.124-6600.03"/>
    <s v="Administrative Expenses Mileage Reimbursement"/>
    <n v="0"/>
    <n v="0"/>
    <n v="-500"/>
    <n v="-500"/>
    <n v="0"/>
  </r>
  <r>
    <x v="0"/>
    <x v="0"/>
    <x v="3"/>
    <x v="1"/>
    <x v="1"/>
    <x v="1"/>
    <s v="00"/>
    <s v="Non Divisional"/>
    <s v="124"/>
    <s v="Economic Development"/>
    <s v="100.03.00.124-6600.04"/>
    <s v="Administrative Expenses Training/Conferences"/>
    <n v="1000"/>
    <n v="-6000"/>
    <n v="-20500"/>
    <n v="-20500"/>
    <n v="0"/>
  </r>
  <r>
    <x v="0"/>
    <x v="0"/>
    <x v="3"/>
    <x v="1"/>
    <x v="1"/>
    <x v="1"/>
    <s v="00"/>
    <s v="Non Divisional"/>
    <s v="124"/>
    <s v="Economic Development"/>
    <s v="100.03.00.124-6600.23"/>
    <s v="Administrative Expenses Public Education"/>
    <n v="0"/>
    <n v="0"/>
    <n v="-17000"/>
    <n v="-17000"/>
    <n v="0"/>
  </r>
  <r>
    <x v="0"/>
    <x v="0"/>
    <x v="3"/>
    <x v="1"/>
    <x v="1"/>
    <x v="1"/>
    <s v="00"/>
    <s v="Non Divisional"/>
    <s v="124"/>
    <s v="Economic Development"/>
    <s v="100.03.00.124-6600.24"/>
    <s v="Administrative Expenses Marketing"/>
    <n v="-5000"/>
    <n v="-2000"/>
    <n v="-107900"/>
    <n v="-107900"/>
    <n v="0"/>
  </r>
  <r>
    <x v="0"/>
    <x v="0"/>
    <x v="3"/>
    <x v="1"/>
    <x v="1"/>
    <x v="1"/>
    <s v="00"/>
    <s v="Non Divisional"/>
    <s v="124"/>
    <s v="Economic Development"/>
    <s v="100.03.00.124-6615.03"/>
    <s v="Economic Development Programs Chamber of Commerce"/>
    <n v="-10000"/>
    <n v="-10000"/>
    <n v="0"/>
    <n v="0"/>
    <n v="0"/>
  </r>
  <r>
    <x v="0"/>
    <x v="0"/>
    <x v="3"/>
    <x v="1"/>
    <x v="1"/>
    <x v="1"/>
    <s v="00"/>
    <s v="Non Divisional"/>
    <s v="124"/>
    <s v="Economic Development"/>
    <s v="100.03.00.124-6615.04"/>
    <s v="Economic Development Programs San Joaquin Partnership"/>
    <n v="0"/>
    <n v="0"/>
    <n v="0"/>
    <n v="0"/>
    <n v="0"/>
  </r>
  <r>
    <x v="0"/>
    <x v="0"/>
    <x v="3"/>
    <x v="1"/>
    <x v="1"/>
    <x v="1"/>
    <s v="00"/>
    <s v="Non Divisional"/>
    <s v="124"/>
    <s v="Economic Development"/>
    <s v="100.03.00.124-6615.05"/>
    <s v="Economic Development Programs Facade Improvements"/>
    <n v="-15000"/>
    <n v="0"/>
    <n v="0"/>
    <n v="0"/>
    <n v="0"/>
  </r>
  <r>
    <x v="0"/>
    <x v="0"/>
    <x v="3"/>
    <x v="1"/>
    <x v="1"/>
    <x v="1"/>
    <s v="00"/>
    <s v="Non Divisional"/>
    <s v="124"/>
    <s v="Economic Development"/>
    <s v="100.03.00.124-6615.09"/>
    <s v="Economic Development Programs SJCo Economic Development Agency"/>
    <n v="0"/>
    <n v="0"/>
    <n v="0"/>
    <n v="0"/>
    <n v="0"/>
  </r>
  <r>
    <x v="0"/>
    <x v="0"/>
    <x v="3"/>
    <x v="1"/>
    <x v="1"/>
    <x v="1"/>
    <s v="00"/>
    <s v="Non Divisional"/>
    <s v="124"/>
    <s v="Economic Development"/>
    <s v="100.03.00.124-6615.10"/>
    <s v="Economic Development Programs Assistance"/>
    <n v="-262000"/>
    <n v="-3000"/>
    <n v="-200000"/>
    <n v="-200000"/>
    <n v="0"/>
  </r>
  <r>
    <x v="0"/>
    <x v="0"/>
    <x v="2"/>
    <x v="1"/>
    <x v="1"/>
    <x v="1"/>
    <s v="00"/>
    <s v="Non Divisional"/>
    <s v="126"/>
    <s v="Affordable Housing/Homelessness"/>
    <s v="100.03.00.126-5000.01"/>
    <s v="Salaries Regular"/>
    <n v="0"/>
    <n v="-10000"/>
    <n v="-124404"/>
    <n v="-124404"/>
    <n v="0"/>
  </r>
  <r>
    <x v="0"/>
    <x v="0"/>
    <x v="2"/>
    <x v="1"/>
    <x v="1"/>
    <x v="1"/>
    <s v="00"/>
    <s v="Non Divisional"/>
    <s v="126"/>
    <s v="Affordable Housing/Homelessness"/>
    <s v="100.03.00.126-5000.02"/>
    <s v="Salaries Part Time"/>
    <n v="0"/>
    <n v="0"/>
    <n v="0"/>
    <n v="0"/>
    <n v="0"/>
  </r>
  <r>
    <x v="0"/>
    <x v="0"/>
    <x v="2"/>
    <x v="1"/>
    <x v="1"/>
    <x v="1"/>
    <s v="00"/>
    <s v="Non Divisional"/>
    <s v="126"/>
    <s v="Affordable Housing/Homelessness"/>
    <s v="100.03.00.126-5000.07"/>
    <s v="Salaries Admin Leave Pay"/>
    <n v="0"/>
    <n v="0"/>
    <n v="-2433"/>
    <n v="-2433"/>
    <n v="0"/>
  </r>
  <r>
    <x v="0"/>
    <x v="0"/>
    <x v="2"/>
    <x v="1"/>
    <x v="1"/>
    <x v="1"/>
    <s v="00"/>
    <s v="Non Divisional"/>
    <s v="126"/>
    <s v="Affordable Housing/Homelessness"/>
    <s v="100.03.00.126-5000.08"/>
    <s v="Salaries Longevity Pay"/>
    <n v="0"/>
    <n v="0"/>
    <n v="-1200"/>
    <n v="-1200"/>
    <n v="0"/>
  </r>
  <r>
    <x v="0"/>
    <x v="0"/>
    <x v="2"/>
    <x v="1"/>
    <x v="1"/>
    <x v="1"/>
    <s v="00"/>
    <s v="Non Divisional"/>
    <s v="126"/>
    <s v="Affordable Housing/Homelessness"/>
    <s v="100.03.00.126-5000.10"/>
    <s v="Salaries Furloughs"/>
    <n v="0"/>
    <n v="0"/>
    <n v="0"/>
    <n v="0"/>
    <n v="0"/>
  </r>
  <r>
    <x v="0"/>
    <x v="0"/>
    <x v="2"/>
    <x v="1"/>
    <x v="1"/>
    <x v="1"/>
    <s v="00"/>
    <s v="Non Divisional"/>
    <s v="126"/>
    <s v="Affordable Housing/Homelessness"/>
    <s v="100.03.00.126-5000.12"/>
    <s v="Salaries Compensated Absences"/>
    <n v="0"/>
    <n v="0"/>
    <n v="0"/>
    <n v="0"/>
    <n v="0"/>
  </r>
  <r>
    <x v="0"/>
    <x v="0"/>
    <x v="2"/>
    <x v="1"/>
    <x v="1"/>
    <x v="1"/>
    <s v="00"/>
    <s v="Non Divisional"/>
    <s v="126"/>
    <s v="Affordable Housing/Homelessness"/>
    <s v="100.03.00.126-5100.00"/>
    <s v="Benefits PERS Pool Liability"/>
    <n v="0"/>
    <n v="-2000"/>
    <n v="-26257"/>
    <n v="-35000"/>
    <n v="-8743"/>
  </r>
  <r>
    <x v="0"/>
    <x v="0"/>
    <x v="2"/>
    <x v="1"/>
    <x v="1"/>
    <x v="1"/>
    <s v="00"/>
    <s v="Non Divisional"/>
    <s v="126"/>
    <s v="Affordable Housing/Homelessness"/>
    <s v="100.03.00.126-5100.01"/>
    <s v="Benefits Retirement"/>
    <n v="0"/>
    <n v="-1000"/>
    <n v="-7538"/>
    <n v="-7538"/>
    <n v="0"/>
  </r>
  <r>
    <x v="0"/>
    <x v="0"/>
    <x v="2"/>
    <x v="1"/>
    <x v="1"/>
    <x v="1"/>
    <s v="00"/>
    <s v="Non Divisional"/>
    <s v="126"/>
    <s v="Affordable Housing/Homelessness"/>
    <s v="100.03.00.126-5100.02"/>
    <s v="Benefits Health Insurance"/>
    <n v="0"/>
    <n v="-2000"/>
    <n v="-22500"/>
    <n v="-22500"/>
    <n v="0"/>
  </r>
  <r>
    <x v="0"/>
    <x v="0"/>
    <x v="2"/>
    <x v="1"/>
    <x v="1"/>
    <x v="1"/>
    <s v="00"/>
    <s v="Non Divisional"/>
    <s v="126"/>
    <s v="Affordable Housing/Homelessness"/>
    <s v="100.03.00.126-5100.03"/>
    <s v="Benefits Dental Insurance"/>
    <n v="0"/>
    <n v="0"/>
    <n v="-1318"/>
    <n v="-1318"/>
    <n v="0"/>
  </r>
  <r>
    <x v="0"/>
    <x v="0"/>
    <x v="2"/>
    <x v="1"/>
    <x v="1"/>
    <x v="1"/>
    <s v="00"/>
    <s v="Non Divisional"/>
    <s v="126"/>
    <s v="Affordable Housing/Homelessness"/>
    <s v="100.03.00.126-5100.04"/>
    <s v="Benefits Vision Insurance"/>
    <n v="0"/>
    <n v="0"/>
    <n v="-211"/>
    <n v="-211"/>
    <n v="0"/>
  </r>
  <r>
    <x v="0"/>
    <x v="0"/>
    <x v="2"/>
    <x v="1"/>
    <x v="1"/>
    <x v="1"/>
    <s v="00"/>
    <s v="Non Divisional"/>
    <s v="126"/>
    <s v="Affordable Housing/Homelessness"/>
    <s v="100.03.00.126-5100.05"/>
    <s v="Benefits Life Insurance"/>
    <n v="0"/>
    <n v="0"/>
    <n v="-229"/>
    <n v="-229"/>
    <n v="0"/>
  </r>
  <r>
    <x v="0"/>
    <x v="0"/>
    <x v="2"/>
    <x v="1"/>
    <x v="1"/>
    <x v="1"/>
    <s v="00"/>
    <s v="Non Divisional"/>
    <s v="126"/>
    <s v="Affordable Housing/Homelessness"/>
    <s v="100.03.00.126-5100.06"/>
    <s v="Benefits Worker's Comp"/>
    <n v="0"/>
    <n v="0"/>
    <n v="0"/>
    <n v="0"/>
    <n v="0"/>
  </r>
  <r>
    <x v="0"/>
    <x v="0"/>
    <x v="2"/>
    <x v="1"/>
    <x v="1"/>
    <x v="1"/>
    <s v="00"/>
    <s v="Non Divisional"/>
    <s v="126"/>
    <s v="Affordable Housing/Homelessness"/>
    <s v="100.03.00.126-5100.07"/>
    <s v="Benefits Long Term Disability"/>
    <n v="0"/>
    <n v="0"/>
    <n v="-1211"/>
    <n v="-1211"/>
    <n v="0"/>
  </r>
  <r>
    <x v="0"/>
    <x v="0"/>
    <x v="2"/>
    <x v="1"/>
    <x v="1"/>
    <x v="1"/>
    <s v="00"/>
    <s v="Non Divisional"/>
    <s v="126"/>
    <s v="Affordable Housing/Homelessness"/>
    <s v="100.03.00.126-5100.08"/>
    <s v="Benefits Deferred Compensation"/>
    <n v="0"/>
    <n v="0"/>
    <n v="0"/>
    <n v="0"/>
    <n v="0"/>
  </r>
  <r>
    <x v="0"/>
    <x v="0"/>
    <x v="2"/>
    <x v="1"/>
    <x v="1"/>
    <x v="1"/>
    <s v="00"/>
    <s v="Non Divisional"/>
    <s v="126"/>
    <s v="Affordable Housing/Homelessness"/>
    <s v="100.03.00.126-5100.11"/>
    <s v="Benefits Medicare"/>
    <n v="0"/>
    <n v="0"/>
    <n v="-1873"/>
    <n v="-3000"/>
    <n v="-1127"/>
  </r>
  <r>
    <x v="0"/>
    <x v="0"/>
    <x v="2"/>
    <x v="1"/>
    <x v="1"/>
    <x v="1"/>
    <s v="00"/>
    <s v="Non Divisional"/>
    <s v="126"/>
    <s v="Affordable Housing/Homelessness"/>
    <s v="100.03.00.126-5100.15"/>
    <s v="Benefits Cell Phone Allowance"/>
    <n v="0"/>
    <n v="0"/>
    <n v="-1068"/>
    <n v="-1068"/>
    <n v="0"/>
  </r>
  <r>
    <x v="0"/>
    <x v="0"/>
    <x v="3"/>
    <x v="1"/>
    <x v="1"/>
    <x v="1"/>
    <s v="00"/>
    <s v="Non Divisional"/>
    <s v="126"/>
    <s v="Affordable Housing/Homelessness"/>
    <s v="100.03.00.126-6000.01"/>
    <s v="Professional Services General"/>
    <n v="0"/>
    <n v="0"/>
    <n v="0"/>
    <n v="0"/>
    <n v="0"/>
  </r>
  <r>
    <x v="0"/>
    <x v="0"/>
    <x v="3"/>
    <x v="1"/>
    <x v="1"/>
    <x v="1"/>
    <s v="00"/>
    <s v="Non Divisional"/>
    <s v="126"/>
    <s v="Affordable Housing/Homelessness"/>
    <s v="100.03.00.126-6500.04"/>
    <s v="Claims &amp; Insurance Insurance Premiums"/>
    <n v="0"/>
    <n v="0"/>
    <n v="0"/>
    <n v="0"/>
    <n v="0"/>
  </r>
  <r>
    <x v="0"/>
    <x v="0"/>
    <x v="3"/>
    <x v="1"/>
    <x v="1"/>
    <x v="1"/>
    <s v="00"/>
    <s v="Non Divisional"/>
    <s v="126"/>
    <s v="Affordable Housing/Homelessness"/>
    <s v="100.03.00.126-6600.14"/>
    <s v="Administrative Expenses Filing/Recording Fee"/>
    <n v="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000.01"/>
    <s v="Salaries Regular"/>
    <n v="-284000"/>
    <n v="-224000"/>
    <n v="-380746"/>
    <n v="-350000"/>
    <n v="30746"/>
  </r>
  <r>
    <x v="0"/>
    <x v="0"/>
    <x v="2"/>
    <x v="1"/>
    <x v="9"/>
    <x v="9"/>
    <s v="00"/>
    <s v="Non Divisional"/>
    <s v="130"/>
    <s v="Human Resources"/>
    <s v="100.04.00.130-5000.02"/>
    <s v="Salaries Part Time"/>
    <n v="-800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000.03"/>
    <s v="Salaries Overtime"/>
    <n v="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000.06"/>
    <s v="Salaries Out of Class"/>
    <n v="-9000"/>
    <n v="-1000"/>
    <n v="0"/>
    <n v="0"/>
    <n v="0"/>
  </r>
  <r>
    <x v="0"/>
    <x v="0"/>
    <x v="2"/>
    <x v="1"/>
    <x v="9"/>
    <x v="9"/>
    <s v="00"/>
    <s v="Non Divisional"/>
    <s v="130"/>
    <s v="Human Resources"/>
    <s v="100.04.00.130-5000.07"/>
    <s v="Salaries Admin Leave Pay"/>
    <n v="-3000"/>
    <n v="-3000"/>
    <n v="-2510"/>
    <n v="-2510"/>
    <n v="0"/>
  </r>
  <r>
    <x v="0"/>
    <x v="0"/>
    <x v="2"/>
    <x v="1"/>
    <x v="9"/>
    <x v="9"/>
    <s v="00"/>
    <s v="Non Divisional"/>
    <s v="130"/>
    <s v="Human Resources"/>
    <s v="100.04.00.130-5000.08"/>
    <s v="Salaries Longevity Pay"/>
    <n v="-2000"/>
    <n v="-2000"/>
    <n v="-5320"/>
    <n v="-5320"/>
    <n v="0"/>
  </r>
  <r>
    <x v="0"/>
    <x v="0"/>
    <x v="2"/>
    <x v="1"/>
    <x v="9"/>
    <x v="9"/>
    <s v="00"/>
    <s v="Non Divisional"/>
    <s v="130"/>
    <s v="Human Resources"/>
    <s v="100.04.00.130-5000.10"/>
    <s v="Salaries Furloughs"/>
    <n v="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000.12"/>
    <s v="Salaries Compensated Absences"/>
    <n v="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100.00"/>
    <s v="Benefits PERS Pool Liability"/>
    <n v="-58000"/>
    <n v="-44000"/>
    <n v="-73199"/>
    <n v="-84000"/>
    <n v="-10801"/>
  </r>
  <r>
    <x v="0"/>
    <x v="0"/>
    <x v="2"/>
    <x v="1"/>
    <x v="9"/>
    <x v="9"/>
    <s v="00"/>
    <s v="Non Divisional"/>
    <s v="130"/>
    <s v="Human Resources"/>
    <s v="100.04.00.130-5100.01"/>
    <s v="Benefits Retirement"/>
    <n v="-19000"/>
    <n v="-16000"/>
    <n v="-39013"/>
    <n v="-39013"/>
    <n v="0"/>
  </r>
  <r>
    <x v="0"/>
    <x v="0"/>
    <x v="2"/>
    <x v="1"/>
    <x v="9"/>
    <x v="9"/>
    <s v="00"/>
    <s v="Non Divisional"/>
    <s v="130"/>
    <s v="Human Resources"/>
    <s v="100.04.00.130-5100.02"/>
    <s v="Benefits Health Insurance"/>
    <n v="-28000"/>
    <n v="-21000"/>
    <n v="-44674"/>
    <n v="-44674"/>
    <n v="0"/>
  </r>
  <r>
    <x v="0"/>
    <x v="0"/>
    <x v="2"/>
    <x v="1"/>
    <x v="9"/>
    <x v="9"/>
    <s v="00"/>
    <s v="Non Divisional"/>
    <s v="130"/>
    <s v="Human Resources"/>
    <s v="100.04.00.130-5100.03"/>
    <s v="Benefits Dental Insurance"/>
    <n v="-4000"/>
    <n v="-2000"/>
    <n v="-5254"/>
    <n v="-5254"/>
    <n v="0"/>
  </r>
  <r>
    <x v="0"/>
    <x v="0"/>
    <x v="2"/>
    <x v="1"/>
    <x v="9"/>
    <x v="9"/>
    <s v="00"/>
    <s v="Non Divisional"/>
    <s v="130"/>
    <s v="Human Resources"/>
    <s v="100.04.00.130-5100.04"/>
    <s v="Benefits Vision Insurance"/>
    <n v="-1000"/>
    <n v="0"/>
    <n v="-864"/>
    <n v="-864"/>
    <n v="0"/>
  </r>
  <r>
    <x v="0"/>
    <x v="0"/>
    <x v="2"/>
    <x v="1"/>
    <x v="9"/>
    <x v="9"/>
    <s v="00"/>
    <s v="Non Divisional"/>
    <s v="130"/>
    <s v="Human Resources"/>
    <s v="100.04.00.130-5100.05"/>
    <s v="Benefits Life Insurance"/>
    <n v="0"/>
    <n v="0"/>
    <n v="-413"/>
    <n v="-413"/>
    <n v="0"/>
  </r>
  <r>
    <x v="0"/>
    <x v="0"/>
    <x v="2"/>
    <x v="1"/>
    <x v="9"/>
    <x v="9"/>
    <s v="00"/>
    <s v="Non Divisional"/>
    <s v="130"/>
    <s v="Human Resources"/>
    <s v="100.04.00.130-5100.06"/>
    <s v="Benefits Worker's Comp"/>
    <n v="-9000"/>
    <n v="-9000"/>
    <n v="-9600"/>
    <n v="-10000"/>
    <n v="-400"/>
  </r>
  <r>
    <x v="0"/>
    <x v="0"/>
    <x v="2"/>
    <x v="1"/>
    <x v="9"/>
    <x v="9"/>
    <s v="00"/>
    <s v="Non Divisional"/>
    <s v="130"/>
    <s v="Human Resources"/>
    <s v="100.04.00.130-5100.07"/>
    <s v="Benefits Long Term Disability"/>
    <n v="-1000"/>
    <n v="-1000"/>
    <n v="-1857"/>
    <n v="-1857"/>
    <n v="0"/>
  </r>
  <r>
    <x v="0"/>
    <x v="0"/>
    <x v="2"/>
    <x v="1"/>
    <x v="9"/>
    <x v="9"/>
    <s v="00"/>
    <s v="Non Divisional"/>
    <s v="130"/>
    <s v="Human Resources"/>
    <s v="100.04.00.130-5100.08"/>
    <s v="Benefits Deferred Compensation"/>
    <n v="-2000"/>
    <n v="-4000"/>
    <n v="-8137"/>
    <n v="-8137"/>
    <n v="0"/>
  </r>
  <r>
    <x v="0"/>
    <x v="0"/>
    <x v="2"/>
    <x v="1"/>
    <x v="9"/>
    <x v="9"/>
    <s v="00"/>
    <s v="Non Divisional"/>
    <s v="130"/>
    <s v="Human Resources"/>
    <s v="100.04.00.130-5100.09"/>
    <s v="Benefits Unemployment Insurance"/>
    <n v="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100.11"/>
    <s v="Benefits Medicare"/>
    <n v="-4000"/>
    <n v="-3000"/>
    <n v="-5731"/>
    <n v="-5731"/>
    <n v="0"/>
  </r>
  <r>
    <x v="0"/>
    <x v="0"/>
    <x v="2"/>
    <x v="1"/>
    <x v="9"/>
    <x v="9"/>
    <s v="00"/>
    <s v="Non Divisional"/>
    <s v="130"/>
    <s v="Human Resources"/>
    <s v="100.04.00.130-5100.12"/>
    <s v="Benefits Annual Physical Exam"/>
    <n v="0"/>
    <n v="0"/>
    <n v="0"/>
    <n v="0"/>
    <n v="0"/>
  </r>
  <r>
    <x v="0"/>
    <x v="0"/>
    <x v="2"/>
    <x v="1"/>
    <x v="9"/>
    <x v="9"/>
    <s v="00"/>
    <s v="Non Divisional"/>
    <s v="130"/>
    <s v="Human Resources"/>
    <s v="100.04.00.130-5100.15"/>
    <s v="Benefits Cell Phone Allowance"/>
    <n v="-1000"/>
    <n v="-1000"/>
    <n v="-1440"/>
    <n v="-1440"/>
    <n v="0"/>
  </r>
  <r>
    <x v="0"/>
    <x v="0"/>
    <x v="2"/>
    <x v="1"/>
    <x v="9"/>
    <x v="9"/>
    <s v="00"/>
    <s v="Non Divisional"/>
    <s v="130"/>
    <s v="Human Resources"/>
    <s v="100.04.00.130-5100.17"/>
    <s v="Benefits Other Post Employment Benefits"/>
    <n v="-15000"/>
    <n v="-15000"/>
    <n v="-15500"/>
    <n v="-15500"/>
    <n v="0"/>
  </r>
  <r>
    <x v="0"/>
    <x v="0"/>
    <x v="3"/>
    <x v="1"/>
    <x v="9"/>
    <x v="9"/>
    <s v="00"/>
    <s v="Non Divisional"/>
    <s v="130"/>
    <s v="Human Resources"/>
    <s v="100.04.00.130-6000.01"/>
    <s v="Professional Services General"/>
    <n v="-84000"/>
    <n v="-59000"/>
    <n v="0"/>
    <n v="0"/>
    <n v="0"/>
  </r>
  <r>
    <x v="0"/>
    <x v="0"/>
    <x v="3"/>
    <x v="1"/>
    <x v="9"/>
    <x v="9"/>
    <s v="00"/>
    <s v="Non Divisional"/>
    <s v="130"/>
    <s v="Human Resources"/>
    <s v="100.04.00.130-6000.12"/>
    <s v="Professional Services Contract Services"/>
    <n v="0"/>
    <n v="0"/>
    <n v="0"/>
    <n v="0"/>
    <n v="0"/>
  </r>
  <r>
    <x v="0"/>
    <x v="0"/>
    <x v="3"/>
    <x v="1"/>
    <x v="9"/>
    <x v="9"/>
    <s v="00"/>
    <s v="Non Divisional"/>
    <s v="130"/>
    <s v="Human Resources"/>
    <s v="100.04.00.130-6000.18"/>
    <s v="Professional Services Legal"/>
    <n v="-37000"/>
    <n v="-552000"/>
    <n v="-180000"/>
    <n v="-180000"/>
    <n v="0"/>
  </r>
  <r>
    <x v="0"/>
    <x v="0"/>
    <x v="3"/>
    <x v="1"/>
    <x v="9"/>
    <x v="9"/>
    <s v="00"/>
    <s v="Non Divisional"/>
    <s v="130"/>
    <s v="Human Resources"/>
    <s v="100.04.00.130-6000.19"/>
    <s v="Professional Services Labor Relations"/>
    <n v="-149000"/>
    <n v="-101000"/>
    <n v="-118500"/>
    <n v="-118500"/>
    <n v="0"/>
  </r>
  <r>
    <x v="0"/>
    <x v="0"/>
    <x v="3"/>
    <x v="1"/>
    <x v="9"/>
    <x v="9"/>
    <s v="00"/>
    <s v="Non Divisional"/>
    <s v="130"/>
    <s v="Human Resources"/>
    <s v="100.04.00.130-6100.01"/>
    <s v="Utilities Electric"/>
    <n v="-7000"/>
    <n v="-4000"/>
    <n v="-8000"/>
    <n v="-8000"/>
    <n v="0"/>
  </r>
  <r>
    <x v="0"/>
    <x v="0"/>
    <x v="3"/>
    <x v="1"/>
    <x v="9"/>
    <x v="9"/>
    <s v="00"/>
    <s v="Non Divisional"/>
    <s v="130"/>
    <s v="Human Resources"/>
    <s v="100.04.00.130-6100.02"/>
    <s v="Utilities Telephone"/>
    <n v="-1000"/>
    <n v="-1000"/>
    <n v="-850"/>
    <n v="-850"/>
    <n v="0"/>
  </r>
  <r>
    <x v="0"/>
    <x v="0"/>
    <x v="3"/>
    <x v="1"/>
    <x v="9"/>
    <x v="9"/>
    <s v="00"/>
    <s v="Non Divisional"/>
    <s v="130"/>
    <s v="Human Resources"/>
    <s v="100.04.00.130-6100.03"/>
    <s v="Utilities Data Transmission / ISP"/>
    <n v="-1000"/>
    <n v="-1000"/>
    <n v="-1200"/>
    <n v="-1200"/>
    <n v="0"/>
  </r>
  <r>
    <x v="0"/>
    <x v="0"/>
    <x v="3"/>
    <x v="1"/>
    <x v="9"/>
    <x v="9"/>
    <s v="00"/>
    <s v="Non Divisional"/>
    <s v="130"/>
    <s v="Human Resources"/>
    <s v="100.04.00.130-6200.01"/>
    <s v="Supplies Office"/>
    <n v="-4000"/>
    <n v="-3000"/>
    <n v="-4500"/>
    <n v="-4500"/>
    <n v="0"/>
  </r>
  <r>
    <x v="0"/>
    <x v="0"/>
    <x v="3"/>
    <x v="1"/>
    <x v="9"/>
    <x v="9"/>
    <s v="00"/>
    <s v="Non Divisional"/>
    <s v="130"/>
    <s v="Human Resources"/>
    <s v="100.04.00.130-6200.02"/>
    <s v="Supplies Special Department"/>
    <n v="-8000"/>
    <n v="-3000"/>
    <n v="-1000"/>
    <n v="-1000"/>
    <n v="0"/>
  </r>
  <r>
    <x v="0"/>
    <x v="0"/>
    <x v="3"/>
    <x v="1"/>
    <x v="9"/>
    <x v="9"/>
    <s v="00"/>
    <s v="Non Divisional"/>
    <s v="130"/>
    <s v="Human Resources"/>
    <s v="100.04.00.130-6200.03"/>
    <s v="Supplies Copier Maintenance &amp; Supplies"/>
    <n v="0"/>
    <n v="0"/>
    <n v="0"/>
    <n v="0"/>
    <n v="0"/>
  </r>
  <r>
    <x v="0"/>
    <x v="0"/>
    <x v="3"/>
    <x v="1"/>
    <x v="9"/>
    <x v="9"/>
    <s v="00"/>
    <s v="Non Divisional"/>
    <s v="130"/>
    <s v="Human Resources"/>
    <s v="100.04.00.130-6200.04"/>
    <s v="Supplies Postage"/>
    <n v="0"/>
    <n v="0"/>
    <n v="-200"/>
    <n v="-200"/>
    <n v="0"/>
  </r>
  <r>
    <x v="0"/>
    <x v="0"/>
    <x v="3"/>
    <x v="1"/>
    <x v="9"/>
    <x v="9"/>
    <s v="00"/>
    <s v="Non Divisional"/>
    <s v="130"/>
    <s v="Human Resources"/>
    <s v="100.04.00.130-6200.09"/>
    <s v="Supplies Data Processing"/>
    <n v="0"/>
    <n v="0"/>
    <n v="0"/>
    <n v="0"/>
    <n v="0"/>
  </r>
  <r>
    <x v="0"/>
    <x v="0"/>
    <x v="3"/>
    <x v="1"/>
    <x v="9"/>
    <x v="9"/>
    <s v="00"/>
    <s v="Non Divisional"/>
    <s v="130"/>
    <s v="Human Resources"/>
    <s v="100.04.00.130-6300.01"/>
    <s v="Dues &amp; Subscriptions Memberships"/>
    <n v="-1000"/>
    <n v="-1000"/>
    <n v="-4500"/>
    <n v="-4500"/>
    <n v="0"/>
  </r>
  <r>
    <x v="0"/>
    <x v="0"/>
    <x v="3"/>
    <x v="1"/>
    <x v="9"/>
    <x v="9"/>
    <s v="00"/>
    <s v="Non Divisional"/>
    <s v="130"/>
    <s v="Human Resources"/>
    <s v="100.04.00.130-6300.02"/>
    <s v="Dues &amp; Subscriptions Publications"/>
    <n v="-1000"/>
    <n v="-1000"/>
    <n v="-800"/>
    <n v="-800"/>
    <n v="0"/>
  </r>
  <r>
    <x v="0"/>
    <x v="0"/>
    <x v="3"/>
    <x v="1"/>
    <x v="9"/>
    <x v="9"/>
    <s v="00"/>
    <s v="Non Divisional"/>
    <s v="130"/>
    <s v="Human Resources"/>
    <s v="100.04.00.130-6500.04"/>
    <s v="Claims &amp; Insurance Insurance Premiums"/>
    <n v="-12000"/>
    <n v="-12000"/>
    <n v="-12600"/>
    <n v="-12000"/>
    <n v="600"/>
  </r>
  <r>
    <x v="0"/>
    <x v="0"/>
    <x v="3"/>
    <x v="1"/>
    <x v="9"/>
    <x v="9"/>
    <s v="00"/>
    <s v="Non Divisional"/>
    <s v="130"/>
    <s v="Human Resources"/>
    <s v="100.04.00.130-6600.01"/>
    <s v="Administrative Expenses Meetings"/>
    <n v="0"/>
    <n v="0"/>
    <n v="-250"/>
    <n v="-250"/>
    <n v="0"/>
  </r>
  <r>
    <x v="0"/>
    <x v="0"/>
    <x v="3"/>
    <x v="1"/>
    <x v="9"/>
    <x v="9"/>
    <s v="00"/>
    <s v="Non Divisional"/>
    <s v="130"/>
    <s v="Human Resources"/>
    <s v="100.04.00.130-6600.03"/>
    <s v="Administrative Expenses Mileage Reimbursement"/>
    <n v="0"/>
    <n v="0"/>
    <n v="-100"/>
    <n v="-100"/>
    <n v="0"/>
  </r>
  <r>
    <x v="0"/>
    <x v="0"/>
    <x v="3"/>
    <x v="1"/>
    <x v="9"/>
    <x v="9"/>
    <s v="00"/>
    <s v="Non Divisional"/>
    <s v="130"/>
    <s v="Human Resources"/>
    <s v="100.04.00.130-6600.04"/>
    <s v="Administrative Expenses Training/Conferences"/>
    <n v="-4000"/>
    <n v="-14000"/>
    <n v="-16818"/>
    <n v="-16818"/>
    <n v="0"/>
  </r>
  <r>
    <x v="0"/>
    <x v="0"/>
    <x v="3"/>
    <x v="1"/>
    <x v="9"/>
    <x v="9"/>
    <s v="00"/>
    <s v="Non Divisional"/>
    <s v="130"/>
    <s v="Human Resources"/>
    <s v="100.04.00.130-6600.06"/>
    <s v="Administrative Expenses Property/Building Rental"/>
    <n v="-16000"/>
    <n v="0"/>
    <n v="0"/>
    <n v="0"/>
    <n v="0"/>
  </r>
  <r>
    <x v="0"/>
    <x v="0"/>
    <x v="3"/>
    <x v="1"/>
    <x v="9"/>
    <x v="9"/>
    <s v="00"/>
    <s v="Non Divisional"/>
    <s v="130"/>
    <s v="Human Resources"/>
    <s v="100.04.00.130-6600.07"/>
    <s v="Administrative Expenses Employee Recruitment"/>
    <n v="-3000"/>
    <n v="-74000"/>
    <n v="-141000"/>
    <n v="-136000"/>
    <n v="5000"/>
  </r>
  <r>
    <x v="0"/>
    <x v="0"/>
    <x v="4"/>
    <x v="1"/>
    <x v="9"/>
    <x v="9"/>
    <s v="00"/>
    <s v="Non Divisional"/>
    <s v="130"/>
    <s v="Human Resources"/>
    <s v="100.04.00.130-7000.12"/>
    <s v="Capital Outlay Furniture"/>
    <n v="-23000"/>
    <n v="0"/>
    <n v="0"/>
    <n v="0"/>
    <n v="0"/>
  </r>
  <r>
    <x v="0"/>
    <x v="0"/>
    <x v="2"/>
    <x v="1"/>
    <x v="10"/>
    <x v="10"/>
    <s v="00"/>
    <s v="Non Divisional"/>
    <s v="150"/>
    <s v="Fiscal Management"/>
    <s v="100.05.00.150-5000.01"/>
    <s v="Salaries Regular"/>
    <n v="-537000"/>
    <n v="-355000"/>
    <n v="-1176846"/>
    <n v="-1176846"/>
    <n v="0"/>
  </r>
  <r>
    <x v="0"/>
    <x v="0"/>
    <x v="2"/>
    <x v="1"/>
    <x v="10"/>
    <x v="10"/>
    <s v="00"/>
    <s v="Non Divisional"/>
    <s v="150"/>
    <s v="Fiscal Management"/>
    <s v="100.05.00.150-5000.02"/>
    <s v="Salaries Part Time"/>
    <n v="0"/>
    <n v="-2000"/>
    <n v="0"/>
    <n v="-73000"/>
    <n v="-73000"/>
  </r>
  <r>
    <x v="0"/>
    <x v="0"/>
    <x v="2"/>
    <x v="1"/>
    <x v="10"/>
    <x v="10"/>
    <s v="00"/>
    <s v="Non Divisional"/>
    <s v="150"/>
    <s v="Fiscal Management"/>
    <s v="100.05.00.150-5000.03"/>
    <s v="Salaries Overtime"/>
    <n v="-5000"/>
    <n v="-4000"/>
    <n v="-2000"/>
    <n v="-21800"/>
    <n v="-19800"/>
  </r>
  <r>
    <x v="0"/>
    <x v="0"/>
    <x v="2"/>
    <x v="1"/>
    <x v="10"/>
    <x v="10"/>
    <s v="00"/>
    <s v="Non Divisional"/>
    <s v="150"/>
    <s v="Fiscal Management"/>
    <s v="100.05.00.150-5000.04"/>
    <s v="Salaries Holiday Pay"/>
    <n v="0"/>
    <n v="0"/>
    <n v="0"/>
    <n v="-3300"/>
    <n v="-3300"/>
  </r>
  <r>
    <x v="0"/>
    <x v="0"/>
    <x v="2"/>
    <x v="1"/>
    <x v="10"/>
    <x v="10"/>
    <s v="00"/>
    <s v="Non Divisional"/>
    <s v="150"/>
    <s v="Fiscal Management"/>
    <s v="100.05.00.150-5000.06"/>
    <s v="Salaries Out of Class"/>
    <n v="-3000"/>
    <n v="0"/>
    <n v="-2429"/>
    <n v="-4000"/>
    <n v="-1571"/>
  </r>
  <r>
    <x v="0"/>
    <x v="0"/>
    <x v="2"/>
    <x v="1"/>
    <x v="10"/>
    <x v="10"/>
    <s v="00"/>
    <s v="Non Divisional"/>
    <s v="150"/>
    <s v="Fiscal Management"/>
    <s v="100.05.00.150-5000.07"/>
    <s v="Salaries Admin Leave Pay"/>
    <n v="-29000"/>
    <n v="-6000"/>
    <n v="-13129"/>
    <n v="-13129"/>
    <n v="0"/>
  </r>
  <r>
    <x v="0"/>
    <x v="0"/>
    <x v="2"/>
    <x v="1"/>
    <x v="10"/>
    <x v="10"/>
    <s v="00"/>
    <s v="Non Divisional"/>
    <s v="150"/>
    <s v="Fiscal Management"/>
    <s v="100.05.00.150-5000.08"/>
    <s v="Salaries Longevity Pay"/>
    <n v="-2000"/>
    <n v="-2000"/>
    <n v="-14715"/>
    <n v="-14715"/>
    <n v="0"/>
  </r>
  <r>
    <x v="0"/>
    <x v="0"/>
    <x v="2"/>
    <x v="1"/>
    <x v="10"/>
    <x v="10"/>
    <s v="00"/>
    <s v="Non Divisional"/>
    <s v="150"/>
    <s v="Fiscal Management"/>
    <s v="100.05.00.150-5000.10"/>
    <s v="Salaries Furloughs"/>
    <n v="0"/>
    <n v="0"/>
    <n v="0"/>
    <n v="0"/>
    <n v="0"/>
  </r>
  <r>
    <x v="0"/>
    <x v="0"/>
    <x v="2"/>
    <x v="1"/>
    <x v="10"/>
    <x v="10"/>
    <s v="00"/>
    <s v="Non Divisional"/>
    <s v="150"/>
    <s v="Fiscal Management"/>
    <s v="100.05.00.150-5000.12"/>
    <s v="Salaries Compensated Absences"/>
    <n v="0"/>
    <n v="0"/>
    <n v="0"/>
    <n v="0"/>
    <n v="0"/>
  </r>
  <r>
    <x v="0"/>
    <x v="0"/>
    <x v="2"/>
    <x v="1"/>
    <x v="10"/>
    <x v="10"/>
    <s v="00"/>
    <s v="Non Divisional"/>
    <s v="150"/>
    <s v="Fiscal Management"/>
    <s v="100.05.00.150-5100.00"/>
    <s v="Benefits PERS Pool Liability"/>
    <n v="-94000"/>
    <n v="-69000"/>
    <n v="-155634"/>
    <n v="-168000"/>
    <n v="-12366"/>
  </r>
  <r>
    <x v="0"/>
    <x v="0"/>
    <x v="2"/>
    <x v="1"/>
    <x v="10"/>
    <x v="10"/>
    <s v="00"/>
    <s v="Non Divisional"/>
    <s v="150"/>
    <s v="Fiscal Management"/>
    <s v="100.05.00.150-5100.01"/>
    <s v="Benefits Retirement"/>
    <n v="-33000"/>
    <n v="-31000"/>
    <n v="-100956"/>
    <n v="-100956"/>
    <n v="0"/>
  </r>
  <r>
    <x v="0"/>
    <x v="0"/>
    <x v="2"/>
    <x v="1"/>
    <x v="10"/>
    <x v="10"/>
    <s v="00"/>
    <s v="Non Divisional"/>
    <s v="150"/>
    <s v="Fiscal Management"/>
    <s v="100.05.00.150-5100.02"/>
    <s v="Benefits Health Insurance"/>
    <n v="-70000"/>
    <n v="-51000"/>
    <n v="-215677"/>
    <n v="-215677"/>
    <n v="0"/>
  </r>
  <r>
    <x v="0"/>
    <x v="0"/>
    <x v="2"/>
    <x v="1"/>
    <x v="10"/>
    <x v="10"/>
    <s v="00"/>
    <s v="Non Divisional"/>
    <s v="150"/>
    <s v="Fiscal Management"/>
    <s v="100.05.00.150-5100.03"/>
    <s v="Benefits Dental Insurance"/>
    <n v="-7000"/>
    <n v="-5000"/>
    <n v="-16298"/>
    <n v="-16298"/>
    <n v="0"/>
  </r>
  <r>
    <x v="0"/>
    <x v="0"/>
    <x v="2"/>
    <x v="1"/>
    <x v="10"/>
    <x v="10"/>
    <s v="00"/>
    <s v="Non Divisional"/>
    <s v="150"/>
    <s v="Fiscal Management"/>
    <s v="100.05.00.150-5100.04"/>
    <s v="Benefits Vision Insurance"/>
    <n v="-1000"/>
    <n v="-1000"/>
    <n v="-2641"/>
    <n v="-2641"/>
    <n v="0"/>
  </r>
  <r>
    <x v="0"/>
    <x v="0"/>
    <x v="2"/>
    <x v="1"/>
    <x v="10"/>
    <x v="10"/>
    <s v="00"/>
    <s v="Non Divisional"/>
    <s v="150"/>
    <s v="Fiscal Management"/>
    <s v="100.05.00.150-5100.05"/>
    <s v="Benefits Life Insurance"/>
    <n v="-1000"/>
    <n v="0"/>
    <n v="-967"/>
    <n v="-967"/>
    <n v="0"/>
  </r>
  <r>
    <x v="0"/>
    <x v="0"/>
    <x v="2"/>
    <x v="1"/>
    <x v="10"/>
    <x v="10"/>
    <s v="00"/>
    <s v="Non Divisional"/>
    <s v="150"/>
    <s v="Fiscal Management"/>
    <s v="100.05.00.150-5100.06"/>
    <s v="Benefits Worker's Comp"/>
    <n v="-19000"/>
    <n v="-19000"/>
    <n v="-19200"/>
    <n v="-20000"/>
    <n v="-800"/>
  </r>
  <r>
    <x v="0"/>
    <x v="0"/>
    <x v="2"/>
    <x v="1"/>
    <x v="10"/>
    <x v="10"/>
    <s v="00"/>
    <s v="Non Divisional"/>
    <s v="150"/>
    <s v="Fiscal Management"/>
    <s v="100.05.00.150-5100.07"/>
    <s v="Benefits Long Term Disability"/>
    <n v="-2000"/>
    <n v="-1000"/>
    <n v="-6804"/>
    <n v="-6804"/>
    <n v="0"/>
  </r>
  <r>
    <x v="0"/>
    <x v="0"/>
    <x v="2"/>
    <x v="1"/>
    <x v="10"/>
    <x v="10"/>
    <s v="00"/>
    <s v="Non Divisional"/>
    <s v="150"/>
    <s v="Fiscal Management"/>
    <s v="100.05.00.150-5100.08"/>
    <s v="Benefits Deferred Compensation"/>
    <n v="-3000"/>
    <n v="-4000"/>
    <n v="-16721"/>
    <n v="-16721"/>
    <n v="0"/>
  </r>
  <r>
    <x v="0"/>
    <x v="0"/>
    <x v="2"/>
    <x v="1"/>
    <x v="10"/>
    <x v="10"/>
    <s v="00"/>
    <s v="Non Divisional"/>
    <s v="150"/>
    <s v="Fiscal Management"/>
    <s v="100.05.00.150-5100.11"/>
    <s v="Benefits Medicare"/>
    <n v="-8000"/>
    <n v="-5000"/>
    <n v="-17658"/>
    <n v="-17658"/>
    <n v="0"/>
  </r>
  <r>
    <x v="0"/>
    <x v="0"/>
    <x v="2"/>
    <x v="1"/>
    <x v="10"/>
    <x v="10"/>
    <s v="00"/>
    <s v="Non Divisional"/>
    <s v="150"/>
    <s v="Fiscal Management"/>
    <s v="100.05.00.150-5100.12"/>
    <s v="Benefits Annual Physical Exam"/>
    <n v="0"/>
    <n v="0"/>
    <n v="0"/>
    <n v="0"/>
    <n v="0"/>
  </r>
  <r>
    <x v="0"/>
    <x v="0"/>
    <x v="2"/>
    <x v="1"/>
    <x v="10"/>
    <x v="10"/>
    <s v="00"/>
    <s v="Non Divisional"/>
    <s v="150"/>
    <s v="Fiscal Management"/>
    <s v="100.05.00.150-5100.15"/>
    <s v="Benefits Cell Phone Allowance"/>
    <n v="-1000"/>
    <n v="-1000"/>
    <n v="-288"/>
    <n v="-288"/>
    <n v="0"/>
  </r>
  <r>
    <x v="0"/>
    <x v="0"/>
    <x v="2"/>
    <x v="1"/>
    <x v="10"/>
    <x v="10"/>
    <s v="00"/>
    <s v="Non Divisional"/>
    <s v="150"/>
    <s v="Fiscal Management"/>
    <s v="100.05.00.150-5100.17"/>
    <s v="Benefits Other Post Employment Benefits"/>
    <n v="-22000"/>
    <n v="-24000"/>
    <n v="-24500"/>
    <n v="-24500"/>
    <n v="0"/>
  </r>
  <r>
    <x v="0"/>
    <x v="0"/>
    <x v="3"/>
    <x v="1"/>
    <x v="10"/>
    <x v="10"/>
    <s v="00"/>
    <s v="Non Divisional"/>
    <s v="150"/>
    <s v="Fiscal Management"/>
    <s v="100.05.00.150-6000.01"/>
    <s v="Professional Services General"/>
    <n v="-135000"/>
    <n v="-422000"/>
    <n v="-670222"/>
    <n v="-670222"/>
    <n v="0"/>
  </r>
  <r>
    <x v="0"/>
    <x v="0"/>
    <x v="3"/>
    <x v="1"/>
    <x v="10"/>
    <x v="10"/>
    <s v="00"/>
    <s v="Non Divisional"/>
    <s v="150"/>
    <s v="Fiscal Management"/>
    <s v="100.05.00.150-6000.12"/>
    <s v="Professional Services Contract Services"/>
    <n v="0"/>
    <n v="-11000"/>
    <n v="-173859"/>
    <n v="-200000"/>
    <n v="-26141"/>
  </r>
  <r>
    <x v="0"/>
    <x v="0"/>
    <x v="3"/>
    <x v="1"/>
    <x v="10"/>
    <x v="10"/>
    <s v="00"/>
    <s v="Non Divisional"/>
    <s v="150"/>
    <s v="Fiscal Management"/>
    <s v="100.05.00.150-6000.35"/>
    <s v="Professional Services Accounting and Auditing"/>
    <n v="0"/>
    <n v="-76000"/>
    <n v="-110150"/>
    <n v="-110150"/>
    <n v="0"/>
  </r>
  <r>
    <x v="0"/>
    <x v="0"/>
    <x v="3"/>
    <x v="1"/>
    <x v="10"/>
    <x v="10"/>
    <s v="00"/>
    <s v="Non Divisional"/>
    <s v="150"/>
    <s v="Fiscal Management"/>
    <s v="100.05.00.150-6000.36"/>
    <s v="Professional Services Banking and Credit Card Fees"/>
    <n v="0"/>
    <n v="0"/>
    <n v="0"/>
    <n v="0"/>
    <n v="0"/>
  </r>
  <r>
    <x v="0"/>
    <x v="0"/>
    <x v="3"/>
    <x v="1"/>
    <x v="10"/>
    <x v="10"/>
    <s v="00"/>
    <s v="Non Divisional"/>
    <s v="150"/>
    <s v="Fiscal Management"/>
    <s v="100.05.00.150-6100.01"/>
    <s v="Utilities Electric"/>
    <n v="-9000"/>
    <n v="-9000"/>
    <n v="-10000"/>
    <n v="-12000"/>
    <n v="-2000"/>
  </r>
  <r>
    <x v="0"/>
    <x v="0"/>
    <x v="3"/>
    <x v="1"/>
    <x v="10"/>
    <x v="10"/>
    <s v="00"/>
    <s v="Non Divisional"/>
    <s v="150"/>
    <s v="Fiscal Management"/>
    <s v="100.05.00.150-6100.02"/>
    <s v="Utilities Telephone"/>
    <n v="-3000"/>
    <n v="-3000"/>
    <n v="-3000"/>
    <n v="-3000"/>
    <n v="0"/>
  </r>
  <r>
    <x v="0"/>
    <x v="0"/>
    <x v="3"/>
    <x v="1"/>
    <x v="10"/>
    <x v="10"/>
    <s v="00"/>
    <s v="Non Divisional"/>
    <s v="150"/>
    <s v="Fiscal Management"/>
    <s v="100.05.00.150-6100.03"/>
    <s v="Utilities Data Transmission / ISP"/>
    <n v="0"/>
    <n v="0"/>
    <n v="-500"/>
    <n v="-1000"/>
    <n v="-500"/>
  </r>
  <r>
    <x v="0"/>
    <x v="0"/>
    <x v="3"/>
    <x v="1"/>
    <x v="10"/>
    <x v="10"/>
    <s v="00"/>
    <s v="Non Divisional"/>
    <s v="150"/>
    <s v="Fiscal Management"/>
    <s v="100.05.00.150-6200.01"/>
    <s v="Supplies Office"/>
    <n v="-1000"/>
    <n v="-5000"/>
    <n v="-3700"/>
    <n v="-3700"/>
    <n v="0"/>
  </r>
  <r>
    <x v="0"/>
    <x v="0"/>
    <x v="3"/>
    <x v="1"/>
    <x v="10"/>
    <x v="10"/>
    <s v="00"/>
    <s v="Non Divisional"/>
    <s v="150"/>
    <s v="Fiscal Management"/>
    <s v="100.05.00.150-6200.02"/>
    <s v="Supplies Special Department"/>
    <n v="-8000"/>
    <n v="-6000"/>
    <n v="-6500"/>
    <n v="-6500"/>
    <n v="0"/>
  </r>
  <r>
    <x v="0"/>
    <x v="0"/>
    <x v="3"/>
    <x v="1"/>
    <x v="10"/>
    <x v="10"/>
    <s v="00"/>
    <s v="Non Divisional"/>
    <s v="150"/>
    <s v="Fiscal Management"/>
    <s v="100.05.00.150-6200.03"/>
    <s v="Supplies Copier Maintenance &amp; Supplies"/>
    <n v="-2000"/>
    <n v="-1000"/>
    <n v="-3000"/>
    <n v="-5000"/>
    <n v="-2000"/>
  </r>
  <r>
    <x v="0"/>
    <x v="0"/>
    <x v="3"/>
    <x v="1"/>
    <x v="10"/>
    <x v="10"/>
    <s v="00"/>
    <s v="Non Divisional"/>
    <s v="150"/>
    <s v="Fiscal Management"/>
    <s v="100.05.00.150-6300.01"/>
    <s v="Dues &amp; Subscriptions Memberships"/>
    <n v="0"/>
    <n v="-3000"/>
    <n v="-1600"/>
    <n v="-1600"/>
    <n v="0"/>
  </r>
  <r>
    <x v="0"/>
    <x v="0"/>
    <x v="3"/>
    <x v="1"/>
    <x v="10"/>
    <x v="10"/>
    <s v="00"/>
    <s v="Non Divisional"/>
    <s v="150"/>
    <s v="Fiscal Management"/>
    <s v="100.05.00.150-6300.02"/>
    <s v="Dues &amp; Subscriptions Publications"/>
    <n v="0"/>
    <n v="0"/>
    <n v="-75"/>
    <n v="-75"/>
    <n v="0"/>
  </r>
  <r>
    <x v="0"/>
    <x v="0"/>
    <x v="3"/>
    <x v="1"/>
    <x v="10"/>
    <x v="10"/>
    <s v="00"/>
    <s v="Non Divisional"/>
    <s v="150"/>
    <s v="Fiscal Management"/>
    <s v="100.05.00.150-6300.03"/>
    <s v="Dues &amp; Subscriptions Certifications"/>
    <n v="0"/>
    <n v="-1000"/>
    <n v="0"/>
    <n v="0"/>
    <n v="0"/>
  </r>
  <r>
    <x v="0"/>
    <x v="0"/>
    <x v="3"/>
    <x v="1"/>
    <x v="10"/>
    <x v="10"/>
    <s v="00"/>
    <s v="Non Divisional"/>
    <s v="150"/>
    <s v="Fiscal Management"/>
    <s v="100.05.00.150-6350.01"/>
    <s v="Maintenance Agreements &amp; Licenses License/Software Maintenance"/>
    <n v="0"/>
    <n v="-7000"/>
    <n v="-6000"/>
    <n v="-6000"/>
    <n v="0"/>
  </r>
  <r>
    <x v="0"/>
    <x v="0"/>
    <x v="3"/>
    <x v="1"/>
    <x v="10"/>
    <x v="10"/>
    <s v="00"/>
    <s v="Non Divisional"/>
    <s v="150"/>
    <s v="Fiscal Management"/>
    <s v="100.05.00.150-6400.02"/>
    <s v="Repairs &amp; Maintenance Minor Equipment/Other"/>
    <n v="0"/>
    <n v="0"/>
    <n v="0"/>
    <n v="0"/>
    <n v="0"/>
  </r>
  <r>
    <x v="0"/>
    <x v="0"/>
    <x v="3"/>
    <x v="1"/>
    <x v="10"/>
    <x v="10"/>
    <s v="00"/>
    <s v="Non Divisional"/>
    <s v="150"/>
    <s v="Fiscal Management"/>
    <s v="100.05.00.150-6500.04"/>
    <s v="Claims &amp; Insurance Insurance Premiums"/>
    <n v="-25000"/>
    <n v="-25000"/>
    <n v="-25200"/>
    <n v="-25000"/>
    <n v="200"/>
  </r>
  <r>
    <x v="0"/>
    <x v="0"/>
    <x v="3"/>
    <x v="1"/>
    <x v="10"/>
    <x v="10"/>
    <s v="00"/>
    <s v="Non Divisional"/>
    <s v="150"/>
    <s v="Fiscal Management"/>
    <s v="100.05.00.150-6600.01"/>
    <s v="Administrative Expenses Meetings"/>
    <n v="0"/>
    <n v="0"/>
    <n v="-750"/>
    <n v="-750"/>
    <n v="0"/>
  </r>
  <r>
    <x v="0"/>
    <x v="0"/>
    <x v="3"/>
    <x v="1"/>
    <x v="10"/>
    <x v="10"/>
    <s v="00"/>
    <s v="Non Divisional"/>
    <s v="150"/>
    <s v="Fiscal Management"/>
    <s v="100.05.00.150-6600.03"/>
    <s v="Administrative Expenses Mileage Reimbursement"/>
    <n v="0"/>
    <n v="0"/>
    <n v="-100"/>
    <n v="-100"/>
    <n v="0"/>
  </r>
  <r>
    <x v="0"/>
    <x v="0"/>
    <x v="3"/>
    <x v="1"/>
    <x v="10"/>
    <x v="10"/>
    <s v="00"/>
    <s v="Non Divisional"/>
    <s v="150"/>
    <s v="Fiscal Management"/>
    <s v="100.05.00.150-6600.04"/>
    <s v="Administrative Expenses Training/Conferences"/>
    <n v="-3000"/>
    <n v="-7000"/>
    <n v="-10000"/>
    <n v="-20000"/>
    <n v="-10000"/>
  </r>
  <r>
    <x v="0"/>
    <x v="0"/>
    <x v="3"/>
    <x v="1"/>
    <x v="10"/>
    <x v="10"/>
    <s v="00"/>
    <s v="Non Divisional"/>
    <s v="150"/>
    <s v="Fiscal Management"/>
    <s v="100.05.00.150-6600.07"/>
    <s v="Administrative Expenses Employee Recruitment"/>
    <n v="-1000"/>
    <n v="0"/>
    <n v="-100"/>
    <n v="-100"/>
    <n v="0"/>
  </r>
  <r>
    <x v="0"/>
    <x v="0"/>
    <x v="3"/>
    <x v="1"/>
    <x v="10"/>
    <x v="10"/>
    <s v="00"/>
    <s v="Non Divisional"/>
    <s v="150"/>
    <s v="Fiscal Management"/>
    <s v="100.05.00.150-6600.30"/>
    <s v="Administrative Expenses Other Expenses"/>
    <n v="0"/>
    <n v="0"/>
    <n v="0"/>
    <n v="0"/>
    <n v="0"/>
  </r>
  <r>
    <x v="0"/>
    <x v="0"/>
    <x v="3"/>
    <x v="1"/>
    <x v="10"/>
    <x v="10"/>
    <s v="00"/>
    <s v="Non Divisional"/>
    <s v="150"/>
    <s v="Fiscal Management"/>
    <s v="100.05.00.150-6600.35"/>
    <s v="Professional Services"/>
    <n v="0"/>
    <n v="0"/>
    <n v="0"/>
    <n v="-34000"/>
    <n v="-34000"/>
  </r>
  <r>
    <x v="0"/>
    <x v="0"/>
    <x v="2"/>
    <x v="1"/>
    <x v="10"/>
    <x v="10"/>
    <s v="00"/>
    <s v="Non Divisional"/>
    <s v="160"/>
    <s v="Revenue Management"/>
    <s v="100.05.00.160-5000.01"/>
    <s v="Salaries Regular"/>
    <n v="-77000"/>
    <n v="-58000"/>
    <n v="-662869"/>
    <n v="-600000"/>
    <n v="62869"/>
  </r>
  <r>
    <x v="0"/>
    <x v="0"/>
    <x v="2"/>
    <x v="1"/>
    <x v="10"/>
    <x v="10"/>
    <s v="00"/>
    <s v="Non Divisional"/>
    <s v="160"/>
    <s v="Revenue Management"/>
    <s v="100.05.00.160-5000.03"/>
    <s v="Salaries Overtime"/>
    <n v="0"/>
    <n v="0"/>
    <n v="0"/>
    <n v="0"/>
    <n v="0"/>
  </r>
  <r>
    <x v="0"/>
    <x v="0"/>
    <x v="2"/>
    <x v="1"/>
    <x v="10"/>
    <x v="10"/>
    <s v="00"/>
    <s v="Non Divisional"/>
    <s v="160"/>
    <s v="Revenue Management"/>
    <s v="100.05.00.160-5000.07"/>
    <s v="Salaries Admin Leave Pay"/>
    <n v="0"/>
    <n v="0"/>
    <n v="-3468"/>
    <n v="-3468"/>
    <n v="0"/>
  </r>
  <r>
    <x v="0"/>
    <x v="0"/>
    <x v="2"/>
    <x v="1"/>
    <x v="10"/>
    <x v="10"/>
    <s v="00"/>
    <s v="Non Divisional"/>
    <s v="160"/>
    <s v="Revenue Management"/>
    <s v="100.05.00.160-5000.08"/>
    <s v="Salaries Longevity Pay"/>
    <n v="0"/>
    <n v="0"/>
    <n v="-11325"/>
    <n v="-11325"/>
    <n v="0"/>
  </r>
  <r>
    <x v="0"/>
    <x v="0"/>
    <x v="2"/>
    <x v="1"/>
    <x v="10"/>
    <x v="10"/>
    <s v="00"/>
    <s v="Non Divisional"/>
    <s v="160"/>
    <s v="Revenue Management"/>
    <s v="100.05.00.160-5000.10"/>
    <s v="Salaries Furloughs"/>
    <n v="0"/>
    <n v="0"/>
    <n v="0"/>
    <n v="0"/>
    <n v="0"/>
  </r>
  <r>
    <x v="0"/>
    <x v="0"/>
    <x v="2"/>
    <x v="1"/>
    <x v="10"/>
    <x v="10"/>
    <s v="00"/>
    <s v="Non Divisional"/>
    <s v="160"/>
    <s v="Revenue Management"/>
    <s v="100.05.00.160-5000.12"/>
    <s v="Salaries Compensated Absences"/>
    <n v="0"/>
    <n v="0"/>
    <n v="0"/>
    <n v="0"/>
    <n v="0"/>
  </r>
  <r>
    <x v="0"/>
    <x v="0"/>
    <x v="2"/>
    <x v="1"/>
    <x v="10"/>
    <x v="10"/>
    <s v="00"/>
    <s v="Non Divisional"/>
    <s v="160"/>
    <s v="Revenue Management"/>
    <s v="100.05.00.160-5100.00"/>
    <s v="Benefits PERS Pool Liability"/>
    <n v="-16000"/>
    <n v="-12000"/>
    <n v="-120684"/>
    <n v="-132000"/>
    <n v="-11316"/>
  </r>
  <r>
    <x v="0"/>
    <x v="0"/>
    <x v="2"/>
    <x v="1"/>
    <x v="10"/>
    <x v="10"/>
    <s v="00"/>
    <s v="Non Divisional"/>
    <s v="160"/>
    <s v="Revenue Management"/>
    <s v="100.05.00.160-5100.01"/>
    <s v="Benefits Retirement"/>
    <n v="-9000"/>
    <n v="-7000"/>
    <n v="-67845"/>
    <n v="-67845"/>
    <n v="0"/>
  </r>
  <r>
    <x v="0"/>
    <x v="0"/>
    <x v="2"/>
    <x v="1"/>
    <x v="10"/>
    <x v="10"/>
    <s v="00"/>
    <s v="Non Divisional"/>
    <s v="160"/>
    <s v="Revenue Management"/>
    <s v="100.05.00.160-5100.02"/>
    <s v="Benefits Health Insurance"/>
    <n v="-18000"/>
    <n v="-14000"/>
    <n v="-158179"/>
    <n v="-158179"/>
    <n v="0"/>
  </r>
  <r>
    <x v="0"/>
    <x v="0"/>
    <x v="2"/>
    <x v="1"/>
    <x v="10"/>
    <x v="10"/>
    <s v="00"/>
    <s v="Non Divisional"/>
    <s v="160"/>
    <s v="Revenue Management"/>
    <s v="100.05.00.160-5100.03"/>
    <s v="Benefits Dental Insurance"/>
    <n v="-1000"/>
    <n v="-1000"/>
    <n v="-11281"/>
    <n v="-11281"/>
    <n v="0"/>
  </r>
  <r>
    <x v="0"/>
    <x v="0"/>
    <x v="2"/>
    <x v="1"/>
    <x v="10"/>
    <x v="10"/>
    <s v="00"/>
    <s v="Non Divisional"/>
    <s v="160"/>
    <s v="Revenue Management"/>
    <s v="100.05.00.160-5100.04"/>
    <s v="Benefits Vision Insurance"/>
    <n v="0"/>
    <n v="0"/>
    <n v="-1854"/>
    <n v="-1854"/>
    <n v="0"/>
  </r>
  <r>
    <x v="0"/>
    <x v="0"/>
    <x v="2"/>
    <x v="1"/>
    <x v="10"/>
    <x v="10"/>
    <s v="00"/>
    <s v="Non Divisional"/>
    <s v="160"/>
    <s v="Revenue Management"/>
    <s v="100.05.00.160-5100.05"/>
    <s v="Benefits Life Insurance"/>
    <n v="0"/>
    <n v="0"/>
    <n v="-263"/>
    <n v="-263"/>
    <n v="0"/>
  </r>
  <r>
    <x v="0"/>
    <x v="0"/>
    <x v="2"/>
    <x v="1"/>
    <x v="10"/>
    <x v="10"/>
    <s v="00"/>
    <s v="Non Divisional"/>
    <s v="160"/>
    <s v="Revenue Management"/>
    <s v="100.05.00.160-5100.06"/>
    <s v="Benefits Worker's Comp"/>
    <n v="-3000"/>
    <n v="-3000"/>
    <n v="-3000"/>
    <n v="-4000"/>
    <n v="-1000"/>
  </r>
  <r>
    <x v="0"/>
    <x v="0"/>
    <x v="2"/>
    <x v="1"/>
    <x v="10"/>
    <x v="10"/>
    <s v="00"/>
    <s v="Non Divisional"/>
    <s v="160"/>
    <s v="Revenue Management"/>
    <s v="100.05.00.160-5100.07"/>
    <s v="Benefits Long Term Disability"/>
    <n v="0"/>
    <n v="0"/>
    <n v="-2612"/>
    <n v="-2612"/>
    <n v="0"/>
  </r>
  <r>
    <x v="0"/>
    <x v="0"/>
    <x v="2"/>
    <x v="1"/>
    <x v="10"/>
    <x v="10"/>
    <s v="00"/>
    <s v="Non Divisional"/>
    <s v="160"/>
    <s v="Revenue Management"/>
    <s v="100.05.00.160-5100.08"/>
    <s v="Benefits Deferred Compensation"/>
    <n v="0"/>
    <n v="-1000"/>
    <n v="-15827"/>
    <n v="-15827"/>
    <n v="0"/>
  </r>
  <r>
    <x v="0"/>
    <x v="0"/>
    <x v="2"/>
    <x v="1"/>
    <x v="10"/>
    <x v="10"/>
    <s v="00"/>
    <s v="Non Divisional"/>
    <s v="160"/>
    <s v="Revenue Management"/>
    <s v="100.05.00.160-5100.11"/>
    <s v="Benefits Medicare"/>
    <n v="-1000"/>
    <n v="-1000"/>
    <n v="-9996"/>
    <n v="-9996"/>
    <n v="0"/>
  </r>
  <r>
    <x v="0"/>
    <x v="0"/>
    <x v="2"/>
    <x v="1"/>
    <x v="10"/>
    <x v="10"/>
    <s v="00"/>
    <s v="Non Divisional"/>
    <s v="160"/>
    <s v="Revenue Management"/>
    <s v="100.05.00.160-5100.12"/>
    <s v="Benefits Annual Physical Exam"/>
    <n v="0"/>
    <n v="0"/>
    <n v="-15"/>
    <n v="-15"/>
    <n v="0"/>
  </r>
  <r>
    <x v="0"/>
    <x v="0"/>
    <x v="2"/>
    <x v="1"/>
    <x v="10"/>
    <x v="10"/>
    <s v="00"/>
    <s v="Non Divisional"/>
    <s v="160"/>
    <s v="Revenue Management"/>
    <s v="100.05.00.160-5100.17"/>
    <s v="Benefits Other Post Employment Benefits"/>
    <n v="-9000"/>
    <n v="-8000"/>
    <n v="-8500"/>
    <n v="-8500"/>
    <n v="0"/>
  </r>
  <r>
    <x v="0"/>
    <x v="0"/>
    <x v="3"/>
    <x v="1"/>
    <x v="10"/>
    <x v="10"/>
    <s v="00"/>
    <s v="Non Divisional"/>
    <s v="160"/>
    <s v="Revenue Management"/>
    <s v="100.05.00.160-6000.01"/>
    <s v="Professional Services General"/>
    <n v="0"/>
    <n v="-4000"/>
    <n v="-3500"/>
    <n v="-3500"/>
    <n v="0"/>
  </r>
  <r>
    <x v="0"/>
    <x v="0"/>
    <x v="3"/>
    <x v="1"/>
    <x v="10"/>
    <x v="10"/>
    <s v="00"/>
    <s v="Non Divisional"/>
    <s v="160"/>
    <s v="Revenue Management"/>
    <s v="100.05.00.160-6000.12"/>
    <s v="Professional Services Contract Services"/>
    <n v="-8000"/>
    <n v="-11000"/>
    <n v="-79488"/>
    <n v="-79488"/>
    <n v="0"/>
  </r>
  <r>
    <x v="0"/>
    <x v="0"/>
    <x v="3"/>
    <x v="1"/>
    <x v="10"/>
    <x v="10"/>
    <s v="00"/>
    <s v="Non Divisional"/>
    <s v="160"/>
    <s v="Revenue Management"/>
    <s v="100.05.00.160-6000.35"/>
    <s v="Professional Services Accounting and Auditing"/>
    <n v="0"/>
    <n v="-9000"/>
    <n v="-2700"/>
    <n v="-2700"/>
    <n v="0"/>
  </r>
  <r>
    <x v="0"/>
    <x v="0"/>
    <x v="3"/>
    <x v="1"/>
    <x v="10"/>
    <x v="10"/>
    <s v="00"/>
    <s v="Non Divisional"/>
    <s v="160"/>
    <s v="Revenue Management"/>
    <s v="100.05.00.160-6000.37"/>
    <s v="Professional Services Printing and Publication"/>
    <n v="0"/>
    <n v="0"/>
    <n v="0"/>
    <n v="0"/>
    <n v="0"/>
  </r>
  <r>
    <x v="0"/>
    <x v="0"/>
    <x v="3"/>
    <x v="1"/>
    <x v="10"/>
    <x v="10"/>
    <s v="00"/>
    <s v="Non Divisional"/>
    <s v="160"/>
    <s v="Revenue Management"/>
    <s v="100.05.00.160-6100.01"/>
    <s v="Utilities Electric"/>
    <n v="-9000"/>
    <n v="-9000"/>
    <n v="-10000"/>
    <n v="-12000"/>
    <n v="-2000"/>
  </r>
  <r>
    <x v="0"/>
    <x v="0"/>
    <x v="3"/>
    <x v="1"/>
    <x v="10"/>
    <x v="10"/>
    <s v="00"/>
    <s v="Non Divisional"/>
    <s v="160"/>
    <s v="Revenue Management"/>
    <s v="100.05.00.160-6100.02"/>
    <s v="Utilities Telephone"/>
    <n v="-3000"/>
    <n v="-3000"/>
    <n v="-3000"/>
    <n v="-3000"/>
    <n v="0"/>
  </r>
  <r>
    <x v="0"/>
    <x v="0"/>
    <x v="3"/>
    <x v="1"/>
    <x v="10"/>
    <x v="10"/>
    <s v="00"/>
    <s v="Non Divisional"/>
    <s v="160"/>
    <s v="Revenue Management"/>
    <s v="100.05.00.160-6200.01"/>
    <s v="Supplies Office"/>
    <n v="-1000"/>
    <n v="-6000"/>
    <n v="-2003"/>
    <n v="-2003"/>
    <n v="0"/>
  </r>
  <r>
    <x v="0"/>
    <x v="0"/>
    <x v="3"/>
    <x v="1"/>
    <x v="10"/>
    <x v="10"/>
    <s v="00"/>
    <s v="Non Divisional"/>
    <s v="160"/>
    <s v="Revenue Management"/>
    <s v="100.05.00.160-6200.02"/>
    <s v="Supplies Special Department"/>
    <n v="-1000"/>
    <n v="-1000"/>
    <n v="-4500"/>
    <n v="-4500"/>
    <n v="0"/>
  </r>
  <r>
    <x v="0"/>
    <x v="0"/>
    <x v="3"/>
    <x v="1"/>
    <x v="10"/>
    <x v="10"/>
    <s v="00"/>
    <s v="Non Divisional"/>
    <s v="160"/>
    <s v="Revenue Management"/>
    <s v="100.05.00.160-6200.03"/>
    <s v="Supplies Copier Maintenance &amp; Supplies"/>
    <n v="-2000"/>
    <n v="-1000"/>
    <n v="-3000"/>
    <n v="-3000"/>
    <n v="0"/>
  </r>
  <r>
    <x v="0"/>
    <x v="0"/>
    <x v="3"/>
    <x v="1"/>
    <x v="10"/>
    <x v="10"/>
    <s v="00"/>
    <s v="Non Divisional"/>
    <s v="160"/>
    <s v="Revenue Management"/>
    <s v="100.05.00.160-6300.01"/>
    <s v="Dues &amp; Subscriptions Memberships"/>
    <n v="0"/>
    <n v="-1000"/>
    <n v="-250"/>
    <n v="-250"/>
    <n v="0"/>
  </r>
  <r>
    <x v="0"/>
    <x v="0"/>
    <x v="3"/>
    <x v="1"/>
    <x v="10"/>
    <x v="10"/>
    <s v="00"/>
    <s v="Non Divisional"/>
    <s v="160"/>
    <s v="Revenue Management"/>
    <s v="100.05.00.160-6500.04"/>
    <s v="Claims &amp; Insurance Insurance Premiums"/>
    <n v="-4000"/>
    <n v="-4000"/>
    <n v="-4800"/>
    <n v="-5000"/>
    <n v="-200"/>
  </r>
  <r>
    <x v="0"/>
    <x v="0"/>
    <x v="3"/>
    <x v="1"/>
    <x v="10"/>
    <x v="10"/>
    <s v="00"/>
    <s v="Non Divisional"/>
    <s v="160"/>
    <s v="Revenue Management"/>
    <s v="100.05.00.160-6600.01"/>
    <s v="Administrative Expenses Meetings"/>
    <n v="0"/>
    <n v="0"/>
    <n v="-500"/>
    <n v="-500"/>
    <n v="0"/>
  </r>
  <r>
    <x v="0"/>
    <x v="0"/>
    <x v="3"/>
    <x v="1"/>
    <x v="10"/>
    <x v="10"/>
    <s v="00"/>
    <s v="Non Divisional"/>
    <s v="160"/>
    <s v="Revenue Management"/>
    <s v="100.05.00.160-6600.03"/>
    <s v="Administrative Expenses Mileage Reimbursement"/>
    <n v="0"/>
    <n v="0"/>
    <n v="-100"/>
    <n v="-100"/>
    <n v="0"/>
  </r>
  <r>
    <x v="0"/>
    <x v="0"/>
    <x v="3"/>
    <x v="1"/>
    <x v="10"/>
    <x v="10"/>
    <s v="00"/>
    <s v="Non Divisional"/>
    <s v="160"/>
    <s v="Revenue Management"/>
    <s v="100.05.00.160-6600.04"/>
    <s v="Administrative Expenses Training/Conferences"/>
    <n v="-3000"/>
    <n v="-1000"/>
    <n v="-7500"/>
    <n v="-7500"/>
    <n v="0"/>
  </r>
  <r>
    <x v="0"/>
    <x v="0"/>
    <x v="3"/>
    <x v="1"/>
    <x v="10"/>
    <x v="10"/>
    <s v="00"/>
    <s v="Non Divisional"/>
    <s v="160"/>
    <s v="Revenue Management"/>
    <s v="100.05.00.160-6600.07"/>
    <s v="Administrative Expenses Employee Recruitment"/>
    <n v="0"/>
    <n v="0"/>
    <n v="0"/>
    <n v="0"/>
    <n v="0"/>
  </r>
  <r>
    <x v="0"/>
    <x v="0"/>
    <x v="2"/>
    <x v="1"/>
    <x v="2"/>
    <x v="2"/>
    <s v="00"/>
    <s v="Non Divisional"/>
    <s v="001"/>
    <s v="Administration"/>
    <s v="100.11.00.001-5000.01"/>
    <s v="Salaries Regular"/>
    <n v="-1112000"/>
    <n v="-1077000"/>
    <n v="-1034577"/>
    <n v="-1034577"/>
    <n v="0"/>
  </r>
  <r>
    <x v="0"/>
    <x v="0"/>
    <x v="2"/>
    <x v="1"/>
    <x v="2"/>
    <x v="2"/>
    <s v="00"/>
    <s v="Non Divisional"/>
    <s v="001"/>
    <s v="Administration"/>
    <s v="100.11.00.001-5000.02"/>
    <s v="Salaries Part Time"/>
    <n v="-2000"/>
    <n v="-21000"/>
    <n v="0"/>
    <n v="0"/>
    <n v="0"/>
  </r>
  <r>
    <x v="0"/>
    <x v="0"/>
    <x v="2"/>
    <x v="1"/>
    <x v="2"/>
    <x v="2"/>
    <s v="00"/>
    <s v="Non Divisional"/>
    <s v="001"/>
    <s v="Administration"/>
    <s v="100.11.00.001-5000.03"/>
    <s v="Salaries Overtime"/>
    <n v="0"/>
    <n v="-7000"/>
    <n v="-3090"/>
    <n v="-3090"/>
    <n v="0"/>
  </r>
  <r>
    <x v="0"/>
    <x v="0"/>
    <x v="2"/>
    <x v="1"/>
    <x v="2"/>
    <x v="2"/>
    <s v="00"/>
    <s v="Non Divisional"/>
    <s v="001"/>
    <s v="Administration"/>
    <s v="100.11.00.001-5000.04"/>
    <s v="Salaries Holiday Pay"/>
    <n v="0"/>
    <n v="0"/>
    <n v="0"/>
    <n v="0"/>
    <n v="0"/>
  </r>
  <r>
    <x v="0"/>
    <x v="0"/>
    <x v="2"/>
    <x v="1"/>
    <x v="2"/>
    <x v="2"/>
    <s v="00"/>
    <s v="Non Divisional"/>
    <s v="001"/>
    <s v="Administration"/>
    <s v="100.11.00.001-5000.06"/>
    <s v="Salaries Out of Class"/>
    <n v="-14000"/>
    <n v="-9000"/>
    <n v="-8417"/>
    <n v="-8417"/>
    <n v="0"/>
  </r>
  <r>
    <x v="0"/>
    <x v="0"/>
    <x v="2"/>
    <x v="1"/>
    <x v="2"/>
    <x v="2"/>
    <s v="00"/>
    <s v="Non Divisional"/>
    <s v="001"/>
    <s v="Administration"/>
    <s v="100.11.00.001-5000.07"/>
    <s v="Salaries Admin Leave Pay"/>
    <n v="0"/>
    <n v="-35000"/>
    <n v="-8871"/>
    <n v="-18000"/>
    <n v="-9129"/>
  </r>
  <r>
    <x v="0"/>
    <x v="0"/>
    <x v="2"/>
    <x v="1"/>
    <x v="2"/>
    <x v="2"/>
    <s v="00"/>
    <s v="Non Divisional"/>
    <s v="001"/>
    <s v="Administration"/>
    <s v="100.11.00.001-5000.08"/>
    <s v="Salaries Longevity Pay"/>
    <n v="-15000"/>
    <n v="-11000"/>
    <n v="-7400"/>
    <n v="-15000"/>
    <n v="-7600"/>
  </r>
  <r>
    <x v="0"/>
    <x v="0"/>
    <x v="2"/>
    <x v="1"/>
    <x v="2"/>
    <x v="2"/>
    <s v="00"/>
    <s v="Non Divisional"/>
    <s v="001"/>
    <s v="Administration"/>
    <s v="100.11.00.001-5000.10"/>
    <s v="Salaries Furloughs"/>
    <n v="0"/>
    <n v="0"/>
    <n v="0"/>
    <n v="0"/>
    <n v="0"/>
  </r>
  <r>
    <x v="0"/>
    <x v="0"/>
    <x v="2"/>
    <x v="1"/>
    <x v="2"/>
    <x v="2"/>
    <s v="00"/>
    <s v="Non Divisional"/>
    <s v="001"/>
    <s v="Administration"/>
    <s v="100.11.00.001-5000.12"/>
    <s v="Salaries Compensated Absences"/>
    <n v="0"/>
    <n v="0"/>
    <n v="0"/>
    <n v="0"/>
    <n v="0"/>
  </r>
  <r>
    <x v="0"/>
    <x v="0"/>
    <x v="2"/>
    <x v="1"/>
    <x v="2"/>
    <x v="2"/>
    <s v="00"/>
    <s v="Non Divisional"/>
    <s v="001"/>
    <s v="Administration"/>
    <s v="100.11.00.001-5100.00"/>
    <s v="Benefits PERS Pool Liability"/>
    <n v="-458000"/>
    <n v="-412000"/>
    <n v="-460605"/>
    <n v="-476000"/>
    <n v="-15395"/>
  </r>
  <r>
    <x v="0"/>
    <x v="0"/>
    <x v="2"/>
    <x v="1"/>
    <x v="2"/>
    <x v="2"/>
    <s v="00"/>
    <s v="Non Divisional"/>
    <s v="001"/>
    <s v="Administration"/>
    <s v="100.11.00.001-5100.01"/>
    <s v="Benefits Retirement"/>
    <n v="-180000"/>
    <n v="-171000"/>
    <n v="-177896"/>
    <n v="-177896"/>
    <n v="0"/>
  </r>
  <r>
    <x v="0"/>
    <x v="0"/>
    <x v="2"/>
    <x v="1"/>
    <x v="2"/>
    <x v="2"/>
    <s v="00"/>
    <s v="Non Divisional"/>
    <s v="001"/>
    <s v="Administration"/>
    <s v="100.11.00.001-5100.02"/>
    <s v="Benefits Health Insurance"/>
    <n v="-93000"/>
    <n v="-84000"/>
    <n v="-125450"/>
    <n v="-125450"/>
    <n v="0"/>
  </r>
  <r>
    <x v="0"/>
    <x v="0"/>
    <x v="2"/>
    <x v="1"/>
    <x v="2"/>
    <x v="2"/>
    <s v="00"/>
    <s v="Non Divisional"/>
    <s v="001"/>
    <s v="Administration"/>
    <s v="100.11.00.001-5100.03"/>
    <s v="Benefits Dental Insurance"/>
    <n v="-9000"/>
    <n v="-6000"/>
    <n v="-8322"/>
    <n v="-8322"/>
    <n v="0"/>
  </r>
  <r>
    <x v="0"/>
    <x v="0"/>
    <x v="2"/>
    <x v="1"/>
    <x v="2"/>
    <x v="2"/>
    <s v="00"/>
    <s v="Non Divisional"/>
    <s v="001"/>
    <s v="Administration"/>
    <s v="100.11.00.001-5100.04"/>
    <s v="Benefits Vision Insurance"/>
    <n v="-1000"/>
    <n v="-1000"/>
    <n v="-1336"/>
    <n v="-1336"/>
    <n v="0"/>
  </r>
  <r>
    <x v="0"/>
    <x v="0"/>
    <x v="2"/>
    <x v="1"/>
    <x v="2"/>
    <x v="2"/>
    <s v="00"/>
    <s v="Non Divisional"/>
    <s v="001"/>
    <s v="Administration"/>
    <s v="100.11.00.001-5100.05"/>
    <s v="Benefits Life Insurance"/>
    <n v="-2000"/>
    <n v="-1000"/>
    <n v="-1258"/>
    <n v="-1258"/>
    <n v="0"/>
  </r>
  <r>
    <x v="0"/>
    <x v="0"/>
    <x v="2"/>
    <x v="1"/>
    <x v="2"/>
    <x v="2"/>
    <s v="00"/>
    <s v="Non Divisional"/>
    <s v="001"/>
    <s v="Administration"/>
    <s v="100.11.00.001-5100.06"/>
    <s v="Benefits Worker's Comp"/>
    <n v="-42000"/>
    <n v="-47000"/>
    <n v="-48000"/>
    <n v="-50000"/>
    <n v="-2000"/>
  </r>
  <r>
    <x v="0"/>
    <x v="0"/>
    <x v="2"/>
    <x v="1"/>
    <x v="2"/>
    <x v="2"/>
    <s v="00"/>
    <s v="Non Divisional"/>
    <s v="001"/>
    <s v="Administration"/>
    <s v="100.11.00.001-5100.07"/>
    <s v="Benefits Long Term Disability"/>
    <n v="-4000"/>
    <n v="-3000"/>
    <n v="-9457"/>
    <n v="-9457"/>
    <n v="0"/>
  </r>
  <r>
    <x v="0"/>
    <x v="0"/>
    <x v="2"/>
    <x v="1"/>
    <x v="2"/>
    <x v="2"/>
    <s v="00"/>
    <s v="Non Divisional"/>
    <s v="001"/>
    <s v="Administration"/>
    <s v="100.11.00.001-5100.08"/>
    <s v="Benefits Deferred Compensation"/>
    <n v="-5000"/>
    <n v="-1000"/>
    <n v="0"/>
    <n v="0"/>
    <n v="0"/>
  </r>
  <r>
    <x v="0"/>
    <x v="0"/>
    <x v="2"/>
    <x v="1"/>
    <x v="2"/>
    <x v="2"/>
    <s v="00"/>
    <s v="Non Divisional"/>
    <s v="001"/>
    <s v="Administration"/>
    <s v="100.11.00.001-5100.09"/>
    <s v="Benefits Unemployment Insurance"/>
    <n v="0"/>
    <n v="-12000"/>
    <n v="0"/>
    <n v="0"/>
    <n v="0"/>
  </r>
  <r>
    <x v="0"/>
    <x v="0"/>
    <x v="2"/>
    <x v="1"/>
    <x v="2"/>
    <x v="2"/>
    <s v="00"/>
    <s v="Non Divisional"/>
    <s v="001"/>
    <s v="Administration"/>
    <s v="100.11.00.001-5100.10"/>
    <s v="Benefits Uniform Allowance"/>
    <n v="-11000"/>
    <n v="-5000"/>
    <n v="0"/>
    <n v="0"/>
    <n v="0"/>
  </r>
  <r>
    <x v="0"/>
    <x v="0"/>
    <x v="2"/>
    <x v="1"/>
    <x v="2"/>
    <x v="2"/>
    <s v="00"/>
    <s v="Non Divisional"/>
    <s v="001"/>
    <s v="Administration"/>
    <s v="100.11.00.001-5100.11"/>
    <s v="Benefits Medicare"/>
    <n v="-17000"/>
    <n v="-17000"/>
    <n v="-15435"/>
    <n v="-15435"/>
    <n v="0"/>
  </r>
  <r>
    <x v="0"/>
    <x v="0"/>
    <x v="2"/>
    <x v="1"/>
    <x v="2"/>
    <x v="2"/>
    <s v="00"/>
    <s v="Non Divisional"/>
    <s v="001"/>
    <s v="Administration"/>
    <s v="100.11.00.001-5100.12"/>
    <s v="Benefits Annual Physical Exam"/>
    <n v="-1000"/>
    <n v="-2000"/>
    <n v="0"/>
    <n v="-4000"/>
    <n v="-4000"/>
  </r>
  <r>
    <x v="0"/>
    <x v="0"/>
    <x v="2"/>
    <x v="1"/>
    <x v="2"/>
    <x v="2"/>
    <s v="00"/>
    <s v="Non Divisional"/>
    <s v="001"/>
    <s v="Administration"/>
    <s v="100.11.00.001-5100.13"/>
    <s v="Benefits Employee Assistance Program"/>
    <n v="0"/>
    <n v="0"/>
    <n v="0"/>
    <n v="0"/>
    <n v="0"/>
  </r>
  <r>
    <x v="0"/>
    <x v="0"/>
    <x v="2"/>
    <x v="1"/>
    <x v="2"/>
    <x v="2"/>
    <s v="00"/>
    <s v="Non Divisional"/>
    <s v="001"/>
    <s v="Administration"/>
    <s v="100.11.00.001-5100.15"/>
    <s v="Benefits Cell Phone Allowance"/>
    <n v="-6000"/>
    <n v="-5000"/>
    <n v="-5016"/>
    <n v="-5016"/>
    <n v="0"/>
  </r>
  <r>
    <x v="0"/>
    <x v="0"/>
    <x v="2"/>
    <x v="1"/>
    <x v="2"/>
    <x v="2"/>
    <s v="00"/>
    <s v="Non Divisional"/>
    <s v="001"/>
    <s v="Administration"/>
    <s v="100.11.00.001-5100.17"/>
    <s v="Benefits Other Post Employment Benefits"/>
    <n v="-372000"/>
    <n v="-384000"/>
    <n v="-384000"/>
    <n v="-384000"/>
    <n v="0"/>
  </r>
  <r>
    <x v="0"/>
    <x v="0"/>
    <x v="3"/>
    <x v="1"/>
    <x v="2"/>
    <x v="2"/>
    <s v="00"/>
    <s v="Non Divisional"/>
    <s v="001"/>
    <s v="Administration"/>
    <s v="100.11.00.001-6000.01"/>
    <s v="Professional Services General"/>
    <n v="-8000"/>
    <n v="-20000"/>
    <n v="-20000"/>
    <n v="-20000"/>
    <n v="0"/>
  </r>
  <r>
    <x v="0"/>
    <x v="0"/>
    <x v="3"/>
    <x v="1"/>
    <x v="2"/>
    <x v="2"/>
    <s v="00"/>
    <s v="Non Divisional"/>
    <s v="001"/>
    <s v="Administration"/>
    <s v="100.11.00.001-6000.02"/>
    <s v="Professional Services Fingerprint Fees"/>
    <n v="-16000"/>
    <n v="-9000"/>
    <n v="-30000"/>
    <n v="-30000"/>
    <n v="0"/>
  </r>
  <r>
    <x v="0"/>
    <x v="0"/>
    <x v="3"/>
    <x v="1"/>
    <x v="2"/>
    <x v="2"/>
    <s v="00"/>
    <s v="Non Divisional"/>
    <s v="001"/>
    <s v="Administration"/>
    <s v="100.11.00.001-6100.01"/>
    <s v="Utilities Electric"/>
    <n v="-80000"/>
    <n v="-99000"/>
    <n v="-87550"/>
    <n v="-99000"/>
    <n v="-11450"/>
  </r>
  <r>
    <x v="0"/>
    <x v="0"/>
    <x v="3"/>
    <x v="1"/>
    <x v="2"/>
    <x v="2"/>
    <s v="00"/>
    <s v="Non Divisional"/>
    <s v="001"/>
    <s v="Administration"/>
    <s v="100.11.00.001-6100.02"/>
    <s v="Utilities Telephone"/>
    <n v="-35000"/>
    <n v="-39000"/>
    <n v="-40170"/>
    <n v="-40170"/>
    <n v="0"/>
  </r>
  <r>
    <x v="0"/>
    <x v="0"/>
    <x v="3"/>
    <x v="1"/>
    <x v="2"/>
    <x v="2"/>
    <s v="00"/>
    <s v="Non Divisional"/>
    <s v="001"/>
    <s v="Administration"/>
    <s v="100.11.00.001-6100.03"/>
    <s v="Utilities Data Transmission / ISP"/>
    <n v="0"/>
    <n v="0"/>
    <n v="-515"/>
    <n v="-515"/>
    <n v="0"/>
  </r>
  <r>
    <x v="0"/>
    <x v="0"/>
    <x v="3"/>
    <x v="1"/>
    <x v="2"/>
    <x v="2"/>
    <s v="00"/>
    <s v="Non Divisional"/>
    <s v="001"/>
    <s v="Administration"/>
    <s v="100.11.00.001-6100.05"/>
    <s v="Utilities Cable"/>
    <n v="-1000"/>
    <n v="-1000"/>
    <n v="-824"/>
    <n v="-824"/>
    <n v="0"/>
  </r>
  <r>
    <x v="0"/>
    <x v="0"/>
    <x v="3"/>
    <x v="1"/>
    <x v="2"/>
    <x v="2"/>
    <s v="00"/>
    <s v="Non Divisional"/>
    <s v="001"/>
    <s v="Administration"/>
    <s v="100.11.00.001-6200.01"/>
    <s v="Supplies Office"/>
    <n v="-13000"/>
    <n v="-14000"/>
    <n v="-15000"/>
    <n v="-15000"/>
    <n v="0"/>
  </r>
  <r>
    <x v="0"/>
    <x v="0"/>
    <x v="3"/>
    <x v="1"/>
    <x v="2"/>
    <x v="2"/>
    <s v="00"/>
    <s v="Non Divisional"/>
    <s v="001"/>
    <s v="Administration"/>
    <s v="100.11.00.001-6200.02"/>
    <s v="Supplies Special Department"/>
    <n v="-30000"/>
    <n v="-20000"/>
    <n v="-50000"/>
    <n v="-50000"/>
    <n v="0"/>
  </r>
  <r>
    <x v="0"/>
    <x v="0"/>
    <x v="3"/>
    <x v="1"/>
    <x v="2"/>
    <x v="2"/>
    <s v="00"/>
    <s v="Non Divisional"/>
    <s v="001"/>
    <s v="Administration"/>
    <s v="100.11.00.001-6200.03"/>
    <s v="Supplies Copier Maintenance &amp; Supplies"/>
    <n v="-12000"/>
    <n v="-13000"/>
    <n v="-16000"/>
    <n v="-16000"/>
    <n v="0"/>
  </r>
  <r>
    <x v="0"/>
    <x v="0"/>
    <x v="3"/>
    <x v="1"/>
    <x v="2"/>
    <x v="2"/>
    <s v="00"/>
    <s v="Non Divisional"/>
    <s v="001"/>
    <s v="Administration"/>
    <s v="100.11.00.001-6200.05"/>
    <s v="Supplies Gasoline"/>
    <n v="-7000"/>
    <n v="0"/>
    <n v="-11025"/>
    <n v="-11025"/>
    <n v="0"/>
  </r>
  <r>
    <x v="0"/>
    <x v="0"/>
    <x v="3"/>
    <x v="1"/>
    <x v="2"/>
    <x v="2"/>
    <s v="00"/>
    <s v="Non Divisional"/>
    <s v="001"/>
    <s v="Administration"/>
    <s v="100.11.00.001-6200.08"/>
    <s v="Supplies Uniforms"/>
    <n v="-2000"/>
    <n v="-5000"/>
    <n v="-7400"/>
    <n v="-7400"/>
    <n v="0"/>
  </r>
  <r>
    <x v="0"/>
    <x v="0"/>
    <x v="3"/>
    <x v="1"/>
    <x v="2"/>
    <x v="2"/>
    <s v="00"/>
    <s v="Non Divisional"/>
    <s v="001"/>
    <s v="Administration"/>
    <s v="100.11.00.001-6200.09"/>
    <s v="Supplies Data Processing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210.01"/>
    <s v="Supplies-Police Crime Prevention"/>
    <n v="-1000"/>
    <n v="-1000"/>
    <n v="-3000"/>
    <n v="-3000"/>
    <n v="0"/>
  </r>
  <r>
    <x v="0"/>
    <x v="0"/>
    <x v="3"/>
    <x v="1"/>
    <x v="2"/>
    <x v="2"/>
    <s v="00"/>
    <s v="Non Divisional"/>
    <s v="001"/>
    <s v="Administration"/>
    <s v="100.11.00.001-6210.02"/>
    <s v="Supplies-Police Training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210.03"/>
    <s v="Supplies-Police K-9 Training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210.06"/>
    <s v="Supplies-Police Underage Drinking Education"/>
    <n v="0"/>
    <n v="0"/>
    <n v="-2000"/>
    <n v="-2000"/>
    <n v="0"/>
  </r>
  <r>
    <x v="0"/>
    <x v="0"/>
    <x v="3"/>
    <x v="1"/>
    <x v="2"/>
    <x v="2"/>
    <s v="00"/>
    <s v="Non Divisional"/>
    <s v="001"/>
    <s v="Administration"/>
    <s v="100.11.00.001-6210.09"/>
    <s v="Supplies-Police Special Investigation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300.01"/>
    <s v="Dues &amp; Subscriptions Memberships"/>
    <n v="-4000"/>
    <n v="-3000"/>
    <n v="-4000"/>
    <n v="-4000"/>
    <n v="0"/>
  </r>
  <r>
    <x v="0"/>
    <x v="0"/>
    <x v="3"/>
    <x v="1"/>
    <x v="2"/>
    <x v="2"/>
    <s v="00"/>
    <s v="Non Divisional"/>
    <s v="001"/>
    <s v="Administration"/>
    <s v="100.11.00.001-6300.02"/>
    <s v="Dues &amp; Subscriptions Publications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350.01"/>
    <s v="Maintenance Agreements &amp; Licenses License/Software Maintenance"/>
    <n v="-11000"/>
    <n v="-8000"/>
    <n v="-12000"/>
    <n v="-12000"/>
    <n v="0"/>
  </r>
  <r>
    <x v="0"/>
    <x v="0"/>
    <x v="3"/>
    <x v="1"/>
    <x v="2"/>
    <x v="2"/>
    <s v="00"/>
    <s v="Non Divisional"/>
    <s v="001"/>
    <s v="Administration"/>
    <s v="100.11.00.001-6400.02"/>
    <s v="Repairs &amp; Maintenance Minor Equipment/Other"/>
    <n v="0"/>
    <n v="0"/>
    <n v="-400"/>
    <n v="-400"/>
    <n v="0"/>
  </r>
  <r>
    <x v="0"/>
    <x v="0"/>
    <x v="3"/>
    <x v="1"/>
    <x v="2"/>
    <x v="2"/>
    <s v="00"/>
    <s v="Non Divisional"/>
    <s v="001"/>
    <s v="Administration"/>
    <s v="100.11.00.001-6400.04"/>
    <s v="Repairs &amp; Maintenance Equipment Rental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400.05"/>
    <s v="Repairs &amp; Maintenance Vehicle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400.07"/>
    <s v="Repairs &amp; Maintenance Radio Communication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400.19"/>
    <s v="Repairs &amp; Maintenance Testing/Certifications"/>
    <n v="-1000"/>
    <n v="-1000"/>
    <n v="-2500"/>
    <n v="-2500"/>
    <n v="0"/>
  </r>
  <r>
    <x v="0"/>
    <x v="0"/>
    <x v="3"/>
    <x v="1"/>
    <x v="2"/>
    <x v="2"/>
    <s v="00"/>
    <s v="Non Divisional"/>
    <s v="001"/>
    <s v="Administration"/>
    <s v="100.11.00.001-6400.20"/>
    <s v="Repairs &amp; Maintenance Property Maintenance"/>
    <n v="-1000"/>
    <n v="-5000"/>
    <n v="-2000"/>
    <n v="-2000"/>
    <n v="0"/>
  </r>
  <r>
    <x v="0"/>
    <x v="0"/>
    <x v="3"/>
    <x v="1"/>
    <x v="2"/>
    <x v="2"/>
    <s v="00"/>
    <s v="Non Divisional"/>
    <s v="001"/>
    <s v="Administration"/>
    <s v="100.11.00.001-6500.04"/>
    <s v="Claims &amp; Insurance Insurance Premiums"/>
    <n v="-507000"/>
    <n v="-507000"/>
    <n v="-507000"/>
    <n v="-498000"/>
    <n v="9000"/>
  </r>
  <r>
    <x v="0"/>
    <x v="0"/>
    <x v="3"/>
    <x v="1"/>
    <x v="2"/>
    <x v="2"/>
    <s v="00"/>
    <s v="Non Divisional"/>
    <s v="001"/>
    <s v="Administration"/>
    <s v="100.11.00.001-6600.01"/>
    <s v="Administrative Expenses Meetings"/>
    <n v="0"/>
    <n v="0"/>
    <n v="-500"/>
    <n v="-500"/>
    <n v="0"/>
  </r>
  <r>
    <x v="0"/>
    <x v="0"/>
    <x v="3"/>
    <x v="1"/>
    <x v="2"/>
    <x v="2"/>
    <s v="00"/>
    <s v="Non Divisional"/>
    <s v="001"/>
    <s v="Administration"/>
    <s v="100.11.00.001-6600.02"/>
    <s v="Administrative Expenses Investigation Travel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600.03"/>
    <s v="Administrative Expenses Mileage Reimbursement"/>
    <n v="0"/>
    <n v="0"/>
    <n v="0"/>
    <n v="0"/>
    <n v="0"/>
  </r>
  <r>
    <x v="0"/>
    <x v="0"/>
    <x v="3"/>
    <x v="1"/>
    <x v="2"/>
    <x v="2"/>
    <s v="00"/>
    <s v="Non Divisional"/>
    <s v="001"/>
    <s v="Administration"/>
    <s v="100.11.00.001-6600.04"/>
    <s v="Administrative Expenses Training/Conferences"/>
    <n v="-10000"/>
    <n v="-7000"/>
    <n v="-20000"/>
    <n v="-33000"/>
    <n v="-13000"/>
  </r>
  <r>
    <x v="0"/>
    <x v="0"/>
    <x v="3"/>
    <x v="1"/>
    <x v="2"/>
    <x v="2"/>
    <s v="00"/>
    <s v="Non Divisional"/>
    <s v="001"/>
    <s v="Administration"/>
    <s v="100.11.00.001-6600.07"/>
    <s v="Administrative Expenses Employee Recruitment"/>
    <n v="-31000"/>
    <n v="-5000"/>
    <n v="0"/>
    <n v="0"/>
    <n v="0"/>
  </r>
  <r>
    <x v="0"/>
    <x v="0"/>
    <x v="3"/>
    <x v="1"/>
    <x v="2"/>
    <x v="2"/>
    <s v="00"/>
    <s v="Non Divisional"/>
    <s v="001"/>
    <s v="Administration"/>
    <s v="100.11.00.001-6600.33"/>
    <s v="Administrative Expenses POST Training"/>
    <n v="0"/>
    <n v="0"/>
    <n v="0"/>
    <n v="0"/>
    <n v="0"/>
  </r>
  <r>
    <x v="0"/>
    <x v="0"/>
    <x v="4"/>
    <x v="1"/>
    <x v="2"/>
    <x v="2"/>
    <s v="00"/>
    <s v="Non Divisional"/>
    <s v="001"/>
    <s v="Administration"/>
    <s v="100.11.00.001-7000.04"/>
    <s v="Capital Outlay Equipment Replacement"/>
    <n v="-494000"/>
    <n v="-257000"/>
    <n v="-6650"/>
    <n v="-6650"/>
    <n v="0"/>
  </r>
  <r>
    <x v="0"/>
    <x v="0"/>
    <x v="4"/>
    <x v="1"/>
    <x v="2"/>
    <x v="2"/>
    <s v="00"/>
    <s v="Non Divisional"/>
    <s v="001"/>
    <s v="Administration"/>
    <s v="100.11.00.001-7000.12"/>
    <s v="Capital Outlay Furniture"/>
    <n v="0"/>
    <n v="0"/>
    <n v="-5000"/>
    <n v="-5000"/>
    <n v="0"/>
  </r>
  <r>
    <x v="0"/>
    <x v="0"/>
    <x v="2"/>
    <x v="1"/>
    <x v="2"/>
    <x v="2"/>
    <s v="00"/>
    <s v="Non Divisional"/>
    <s v="200"/>
    <s v="Patrol"/>
    <s v="100.11.00.200-5000.01"/>
    <s v="Salaries Regular"/>
    <n v="-5104000"/>
    <n v="-5189000"/>
    <n v="-5587840"/>
    <n v="-5587840"/>
    <n v="0"/>
  </r>
  <r>
    <x v="0"/>
    <x v="0"/>
    <x v="2"/>
    <x v="1"/>
    <x v="2"/>
    <x v="2"/>
    <s v="00"/>
    <s v="Non Divisional"/>
    <s v="200"/>
    <s v="Patrol"/>
    <s v="100.11.00.200-5000.02"/>
    <s v="Salaries Part Time"/>
    <n v="-3000"/>
    <n v="0"/>
    <n v="0"/>
    <n v="0"/>
    <n v="0"/>
  </r>
  <r>
    <x v="0"/>
    <x v="0"/>
    <x v="2"/>
    <x v="1"/>
    <x v="2"/>
    <x v="2"/>
    <s v="00"/>
    <s v="Non Divisional"/>
    <s v="200"/>
    <s v="Patrol"/>
    <s v="100.11.00.200-5000.03"/>
    <s v="Salaries Overtime"/>
    <n v="-632000"/>
    <n v="-784000"/>
    <n v="-618000"/>
    <n v="-865000"/>
    <n v="-247000"/>
  </r>
  <r>
    <x v="0"/>
    <x v="0"/>
    <x v="2"/>
    <x v="1"/>
    <x v="2"/>
    <x v="2"/>
    <s v="00"/>
    <s v="Non Divisional"/>
    <s v="200"/>
    <s v="Patrol"/>
    <s v="100.11.00.200-5000.04"/>
    <s v="Salaries Holiday Pay"/>
    <n v="-11000"/>
    <n v="-7000"/>
    <n v="0"/>
    <n v="0"/>
    <n v="0"/>
  </r>
  <r>
    <x v="0"/>
    <x v="0"/>
    <x v="2"/>
    <x v="1"/>
    <x v="2"/>
    <x v="2"/>
    <s v="00"/>
    <s v="Non Divisional"/>
    <s v="200"/>
    <s v="Patrol"/>
    <s v="100.11.00.200-5000.06"/>
    <s v="Salaries Out of Class"/>
    <n v="-6000"/>
    <n v="-5000"/>
    <n v="-6125"/>
    <n v="-6125"/>
    <n v="0"/>
  </r>
  <r>
    <x v="0"/>
    <x v="0"/>
    <x v="2"/>
    <x v="1"/>
    <x v="2"/>
    <x v="2"/>
    <s v="00"/>
    <s v="Non Divisional"/>
    <s v="200"/>
    <s v="Patrol"/>
    <s v="100.11.00.200-5000.08"/>
    <s v="Salaries Longevity Pay"/>
    <n v="-74000"/>
    <n v="-65000"/>
    <n v="-46400"/>
    <n v="-46400"/>
    <n v="0"/>
  </r>
  <r>
    <x v="0"/>
    <x v="0"/>
    <x v="2"/>
    <x v="1"/>
    <x v="2"/>
    <x v="2"/>
    <s v="00"/>
    <s v="Non Divisional"/>
    <s v="200"/>
    <s v="Patrol"/>
    <s v="100.11.00.200-5000.09"/>
    <s v="Salaries Mutual Aid Overtime"/>
    <n v="-10000"/>
    <n v="0"/>
    <n v="0"/>
    <n v="0"/>
    <n v="0"/>
  </r>
  <r>
    <x v="0"/>
    <x v="0"/>
    <x v="2"/>
    <x v="1"/>
    <x v="2"/>
    <x v="2"/>
    <s v="00"/>
    <s v="Non Divisional"/>
    <s v="200"/>
    <s v="Patrol"/>
    <s v="100.11.00.200-5000.11"/>
    <s v="Salaries Worker's Comp"/>
    <n v="-105000"/>
    <n v="-1000"/>
    <n v="0"/>
    <n v="0"/>
    <n v="0"/>
  </r>
  <r>
    <x v="0"/>
    <x v="0"/>
    <x v="2"/>
    <x v="1"/>
    <x v="2"/>
    <x v="2"/>
    <s v="00"/>
    <s v="Non Divisional"/>
    <s v="200"/>
    <s v="Patrol"/>
    <s v="100.11.00.200-5100.00"/>
    <s v="Benefits PERS Pool Liability"/>
    <n v="-1034000"/>
    <n v="-1004000"/>
    <n v="-1119317"/>
    <n v="-1150000"/>
    <n v="-30683"/>
  </r>
  <r>
    <x v="0"/>
    <x v="0"/>
    <x v="2"/>
    <x v="1"/>
    <x v="2"/>
    <x v="2"/>
    <s v="00"/>
    <s v="Non Divisional"/>
    <s v="200"/>
    <s v="Patrol"/>
    <s v="100.11.00.200-5100.01"/>
    <s v="Benefits Retirement"/>
    <n v="-665000"/>
    <n v="-722000"/>
    <n v="-786576"/>
    <n v="-786576"/>
    <n v="0"/>
  </r>
  <r>
    <x v="0"/>
    <x v="0"/>
    <x v="2"/>
    <x v="1"/>
    <x v="2"/>
    <x v="2"/>
    <s v="00"/>
    <s v="Non Divisional"/>
    <s v="200"/>
    <s v="Patrol"/>
    <s v="100.11.00.200-5100.02"/>
    <s v="Benefits Health Insurance"/>
    <n v="-505000"/>
    <n v="-588000"/>
    <n v="-660748"/>
    <n v="-660748"/>
    <n v="0"/>
  </r>
  <r>
    <x v="0"/>
    <x v="0"/>
    <x v="2"/>
    <x v="1"/>
    <x v="2"/>
    <x v="2"/>
    <s v="00"/>
    <s v="Non Divisional"/>
    <s v="200"/>
    <s v="Patrol"/>
    <s v="100.11.00.200-5100.03"/>
    <s v="Benefits Dental Insurance"/>
    <n v="-51000"/>
    <n v="-47000"/>
    <n v="-51652"/>
    <n v="-51652"/>
    <n v="0"/>
  </r>
  <r>
    <x v="0"/>
    <x v="0"/>
    <x v="2"/>
    <x v="1"/>
    <x v="2"/>
    <x v="2"/>
    <s v="00"/>
    <s v="Non Divisional"/>
    <s v="200"/>
    <s v="Patrol"/>
    <s v="100.11.00.200-5100.04"/>
    <s v="Benefits Vision Insurance"/>
    <n v="-9000"/>
    <n v="-8000"/>
    <n v="-8974"/>
    <n v="-8974"/>
    <n v="0"/>
  </r>
  <r>
    <x v="0"/>
    <x v="0"/>
    <x v="2"/>
    <x v="1"/>
    <x v="2"/>
    <x v="2"/>
    <s v="00"/>
    <s v="Non Divisional"/>
    <s v="200"/>
    <s v="Patrol"/>
    <s v="100.11.00.200-5100.05"/>
    <s v="Benefits Life Insurance"/>
    <n v="-1000"/>
    <n v="-1000"/>
    <n v="-814"/>
    <n v="-814"/>
    <n v="0"/>
  </r>
  <r>
    <x v="0"/>
    <x v="0"/>
    <x v="2"/>
    <x v="1"/>
    <x v="2"/>
    <x v="2"/>
    <s v="00"/>
    <s v="Non Divisional"/>
    <s v="200"/>
    <s v="Patrol"/>
    <s v="100.11.00.200-5100.06"/>
    <s v="Benefits Worker's Comp"/>
    <n v="-181000"/>
    <n v="-180000"/>
    <n v="-180000"/>
    <n v="-247000"/>
    <n v="-67000"/>
  </r>
  <r>
    <x v="0"/>
    <x v="0"/>
    <x v="2"/>
    <x v="1"/>
    <x v="2"/>
    <x v="2"/>
    <s v="00"/>
    <s v="Non Divisional"/>
    <s v="200"/>
    <s v="Patrol"/>
    <s v="100.11.00.200-5100.07"/>
    <s v="Benefits Long Term Disability"/>
    <n v="-1000"/>
    <n v="-1000"/>
    <n v="-1023"/>
    <n v="-1023"/>
    <n v="0"/>
  </r>
  <r>
    <x v="0"/>
    <x v="0"/>
    <x v="2"/>
    <x v="1"/>
    <x v="2"/>
    <x v="2"/>
    <s v="00"/>
    <s v="Non Divisional"/>
    <s v="200"/>
    <s v="Patrol"/>
    <s v="100.11.00.200-5100.08"/>
    <s v="Benefits Deferred Compensation"/>
    <n v="-16000"/>
    <n v="-63000"/>
    <n v="-57778"/>
    <n v="-57778"/>
    <n v="0"/>
  </r>
  <r>
    <x v="0"/>
    <x v="0"/>
    <x v="2"/>
    <x v="1"/>
    <x v="2"/>
    <x v="2"/>
    <s v="00"/>
    <s v="Non Divisional"/>
    <s v="200"/>
    <s v="Patrol"/>
    <s v="100.11.00.200-5100.09"/>
    <s v="Benefits Unemployment Insurance"/>
    <n v="0"/>
    <n v="-9000"/>
    <n v="0"/>
    <n v="0"/>
    <n v="0"/>
  </r>
  <r>
    <x v="0"/>
    <x v="0"/>
    <x v="2"/>
    <x v="1"/>
    <x v="2"/>
    <x v="2"/>
    <s v="00"/>
    <s v="Non Divisional"/>
    <s v="200"/>
    <s v="Patrol"/>
    <s v="100.11.00.200-5100.10"/>
    <s v="Benefits Uniform Allowance"/>
    <n v="-102000"/>
    <n v="-55000"/>
    <n v="-38000"/>
    <n v="-38000"/>
    <n v="0"/>
  </r>
  <r>
    <x v="0"/>
    <x v="0"/>
    <x v="2"/>
    <x v="1"/>
    <x v="2"/>
    <x v="2"/>
    <s v="00"/>
    <s v="Non Divisional"/>
    <s v="200"/>
    <s v="Patrol"/>
    <s v="100.11.00.200-5100.11"/>
    <s v="Benefits Medicare"/>
    <n v="-87000"/>
    <n v="-90000"/>
    <n v="-83338"/>
    <n v="-83338"/>
    <n v="0"/>
  </r>
  <r>
    <x v="0"/>
    <x v="0"/>
    <x v="2"/>
    <x v="1"/>
    <x v="2"/>
    <x v="2"/>
    <s v="00"/>
    <s v="Non Divisional"/>
    <s v="200"/>
    <s v="Patrol"/>
    <s v="100.11.00.200-5100.12"/>
    <s v="Benefits Annual Physical Exam"/>
    <n v="0"/>
    <n v="0"/>
    <n v="0"/>
    <n v="0"/>
    <n v="0"/>
  </r>
  <r>
    <x v="0"/>
    <x v="0"/>
    <x v="2"/>
    <x v="1"/>
    <x v="2"/>
    <x v="2"/>
    <s v="00"/>
    <s v="Non Divisional"/>
    <s v="200"/>
    <s v="Patrol"/>
    <s v="100.11.00.200-5100.15"/>
    <s v="Benefits Cell Phone Allowance"/>
    <n v="-7000"/>
    <n v="-9000"/>
    <n v="-9660"/>
    <n v="-9660"/>
    <n v="0"/>
  </r>
  <r>
    <x v="0"/>
    <x v="0"/>
    <x v="2"/>
    <x v="1"/>
    <x v="2"/>
    <x v="2"/>
    <s v="00"/>
    <s v="Non Divisional"/>
    <s v="200"/>
    <s v="Patrol"/>
    <s v="100.11.00.200-5100.17"/>
    <s v="Benefits Other Post Employment Benefits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000.01"/>
    <s v="Professional Services General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000.03"/>
    <s v="Professional Services Range Rental"/>
    <n v="-8000"/>
    <n v="-8000"/>
    <n v="-7500"/>
    <n v="-7500"/>
    <n v="0"/>
  </r>
  <r>
    <x v="0"/>
    <x v="0"/>
    <x v="3"/>
    <x v="1"/>
    <x v="2"/>
    <x v="2"/>
    <s v="00"/>
    <s v="Non Divisional"/>
    <s v="200"/>
    <s v="Patrol"/>
    <s v="100.11.00.200-6000.12"/>
    <s v="Professional Services Contract Services"/>
    <n v="-18000"/>
    <n v="-19000"/>
    <n v="-17000"/>
    <n v="-17000"/>
    <n v="0"/>
  </r>
  <r>
    <x v="0"/>
    <x v="0"/>
    <x v="3"/>
    <x v="1"/>
    <x v="2"/>
    <x v="2"/>
    <s v="00"/>
    <s v="Non Divisional"/>
    <s v="200"/>
    <s v="Patrol"/>
    <s v="100.11.00.200-6200.02"/>
    <s v="Supplies Special Department"/>
    <n v="0"/>
    <n v="-2000"/>
    <n v="-20000"/>
    <n v="-20000"/>
    <n v="0"/>
  </r>
  <r>
    <x v="0"/>
    <x v="0"/>
    <x v="3"/>
    <x v="1"/>
    <x v="2"/>
    <x v="2"/>
    <s v="00"/>
    <s v="Non Divisional"/>
    <s v="200"/>
    <s v="Patrol"/>
    <s v="100.11.00.200-6200.05"/>
    <s v="Supplies Gasoline"/>
    <n v="-202000"/>
    <n v="-154000"/>
    <n v="-248745"/>
    <n v="-248745"/>
    <n v="0"/>
  </r>
  <r>
    <x v="0"/>
    <x v="0"/>
    <x v="3"/>
    <x v="1"/>
    <x v="2"/>
    <x v="2"/>
    <s v="00"/>
    <s v="Non Divisional"/>
    <s v="200"/>
    <s v="Patrol"/>
    <s v="100.11.00.200-6200.08"/>
    <s v="Supplies Uniforms"/>
    <n v="-47000"/>
    <n v="-66000"/>
    <n v="-30539"/>
    <n v="-30539"/>
    <n v="0"/>
  </r>
  <r>
    <x v="0"/>
    <x v="0"/>
    <x v="3"/>
    <x v="1"/>
    <x v="2"/>
    <x v="2"/>
    <s v="00"/>
    <s v="Non Divisional"/>
    <s v="200"/>
    <s v="Patrol"/>
    <s v="100.11.00.200-6210.01"/>
    <s v="Supplies-Police Crime Prevention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210.02"/>
    <s v="Supplies-Police Training"/>
    <n v="-42000"/>
    <n v="-63000"/>
    <n v="-77218"/>
    <n v="-77218"/>
    <n v="0"/>
  </r>
  <r>
    <x v="0"/>
    <x v="0"/>
    <x v="3"/>
    <x v="1"/>
    <x v="2"/>
    <x v="2"/>
    <s v="00"/>
    <s v="Non Divisional"/>
    <s v="200"/>
    <s v="Patrol"/>
    <s v="100.11.00.200-6210.03"/>
    <s v="Supplies-Police K-9 Training"/>
    <n v="-1000"/>
    <n v="-1000"/>
    <n v="-2500"/>
    <n v="-11000"/>
    <n v="-8500"/>
  </r>
  <r>
    <x v="0"/>
    <x v="0"/>
    <x v="3"/>
    <x v="1"/>
    <x v="2"/>
    <x v="2"/>
    <s v="00"/>
    <s v="Non Divisional"/>
    <s v="200"/>
    <s v="Patrol"/>
    <s v="100.11.00.200-6210.05"/>
    <s v="Supplies-Police Auto Theft Prosecution"/>
    <n v="0"/>
    <n v="0"/>
    <n v="-5000"/>
    <n v="-5000"/>
    <n v="0"/>
  </r>
  <r>
    <x v="0"/>
    <x v="0"/>
    <x v="3"/>
    <x v="1"/>
    <x v="2"/>
    <x v="2"/>
    <s v="00"/>
    <s v="Non Divisional"/>
    <s v="200"/>
    <s v="Patrol"/>
    <s v="100.11.00.200-6210.20"/>
    <s v="Supplies-Police K-9 Food"/>
    <n v="-3000"/>
    <n v="-3000"/>
    <n v="-2500"/>
    <n v="-2500"/>
    <n v="0"/>
  </r>
  <r>
    <x v="0"/>
    <x v="0"/>
    <x v="3"/>
    <x v="1"/>
    <x v="2"/>
    <x v="2"/>
    <s v="00"/>
    <s v="Non Divisional"/>
    <s v="200"/>
    <s v="Patrol"/>
    <s v="100.11.00.200-6210.21"/>
    <s v="Supplies-Police SWAT"/>
    <n v="-5000"/>
    <n v="-11000"/>
    <n v="-8874"/>
    <n v="-8874"/>
    <n v="0"/>
  </r>
  <r>
    <x v="0"/>
    <x v="0"/>
    <x v="3"/>
    <x v="1"/>
    <x v="2"/>
    <x v="2"/>
    <s v="00"/>
    <s v="Non Divisional"/>
    <s v="200"/>
    <s v="Patrol"/>
    <s v="100.11.00.200-6210.22"/>
    <s v="Supplies-Police EOD"/>
    <n v="-4000"/>
    <n v="-10000"/>
    <n v="-10000"/>
    <n v="-10000"/>
    <n v="0"/>
  </r>
  <r>
    <x v="0"/>
    <x v="0"/>
    <x v="3"/>
    <x v="1"/>
    <x v="2"/>
    <x v="2"/>
    <s v="00"/>
    <s v="Non Divisional"/>
    <s v="200"/>
    <s v="Patrol"/>
    <s v="100.11.00.200-6210.23"/>
    <s v="Supplies-Police CRT"/>
    <n v="-2000"/>
    <n v="-1000"/>
    <n v="-2500"/>
    <n v="-2500"/>
    <n v="0"/>
  </r>
  <r>
    <x v="0"/>
    <x v="0"/>
    <x v="3"/>
    <x v="1"/>
    <x v="2"/>
    <x v="2"/>
    <s v="00"/>
    <s v="Non Divisional"/>
    <s v="200"/>
    <s v="Patrol"/>
    <s v="100.11.00.200-6210.24"/>
    <s v="Supplies-Police SCU"/>
    <n v="-1000"/>
    <n v="0"/>
    <n v="-2000"/>
    <n v="-2000"/>
    <n v="0"/>
  </r>
  <r>
    <x v="0"/>
    <x v="0"/>
    <x v="3"/>
    <x v="1"/>
    <x v="2"/>
    <x v="2"/>
    <s v="00"/>
    <s v="Non Divisional"/>
    <s v="200"/>
    <s v="Patrol"/>
    <s v="100.11.00.200-6210.25"/>
    <s v="Supplies-Police Traffic"/>
    <n v="-1000"/>
    <n v="-1000"/>
    <n v="-2000"/>
    <n v="-2000"/>
    <n v="0"/>
  </r>
  <r>
    <x v="0"/>
    <x v="0"/>
    <x v="3"/>
    <x v="1"/>
    <x v="2"/>
    <x v="2"/>
    <s v="00"/>
    <s v="Non Divisional"/>
    <s v="200"/>
    <s v="Patrol"/>
    <s v="100.11.00.200-6300.01"/>
    <s v="Dues &amp; Subscriptions Memberships"/>
    <n v="0"/>
    <n v="0"/>
    <n v="-5000"/>
    <n v="-5000"/>
    <n v="0"/>
  </r>
  <r>
    <x v="0"/>
    <x v="0"/>
    <x v="3"/>
    <x v="1"/>
    <x v="2"/>
    <x v="2"/>
    <s v="00"/>
    <s v="Non Divisional"/>
    <s v="200"/>
    <s v="Patrol"/>
    <s v="100.11.00.200-6350.01"/>
    <s v="Maintenance Agreements &amp; Licenses License/Software Maintenance"/>
    <n v="-36000"/>
    <n v="-1000"/>
    <n v="0"/>
    <n v="0"/>
    <n v="0"/>
  </r>
  <r>
    <x v="0"/>
    <x v="0"/>
    <x v="3"/>
    <x v="1"/>
    <x v="2"/>
    <x v="2"/>
    <s v="00"/>
    <s v="Non Divisional"/>
    <s v="200"/>
    <s v="Patrol"/>
    <s v="100.11.00.200-6600.01"/>
    <s v="Administrative Expenses Meetings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600.02"/>
    <s v="Administrative Expenses Investigation Travel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600.03"/>
    <s v="Administrative Expenses Mileage Reimbursement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600.04"/>
    <s v="Administrative Expenses Training/Conferences"/>
    <n v="-25000"/>
    <n v="-25000"/>
    <n v="-40000"/>
    <n v="-45000"/>
    <n v="-5000"/>
  </r>
  <r>
    <x v="0"/>
    <x v="0"/>
    <x v="3"/>
    <x v="1"/>
    <x v="2"/>
    <x v="2"/>
    <s v="00"/>
    <s v="Non Divisional"/>
    <s v="200"/>
    <s v="Patrol"/>
    <s v="100.11.00.200-6600.07"/>
    <s v="Administrative Expenses Employee Recruitment"/>
    <n v="0"/>
    <n v="0"/>
    <n v="0"/>
    <n v="0"/>
    <n v="0"/>
  </r>
  <r>
    <x v="0"/>
    <x v="0"/>
    <x v="3"/>
    <x v="1"/>
    <x v="2"/>
    <x v="2"/>
    <s v="00"/>
    <s v="Non Divisional"/>
    <s v="200"/>
    <s v="Patrol"/>
    <s v="100.11.00.200-6600.33"/>
    <s v="Administrative Expenses POST Training"/>
    <n v="-55000"/>
    <n v="-77000"/>
    <n v="-85000"/>
    <n v="-95000"/>
    <n v="-10000"/>
  </r>
  <r>
    <x v="0"/>
    <x v="0"/>
    <x v="4"/>
    <x v="1"/>
    <x v="2"/>
    <x v="2"/>
    <s v="00"/>
    <s v="Non Divisional"/>
    <s v="200"/>
    <s v="Patrol"/>
    <s v="100.11.00.200-7000.03"/>
    <s v="Capital Outlay Equipment New"/>
    <n v="0"/>
    <n v="-39000"/>
    <n v="0"/>
    <n v="0"/>
    <n v="0"/>
  </r>
  <r>
    <x v="0"/>
    <x v="0"/>
    <x v="2"/>
    <x v="1"/>
    <x v="2"/>
    <x v="2"/>
    <s v="00"/>
    <s v="Non Divisional"/>
    <s v="210"/>
    <s v="Investigation"/>
    <s v="100.11.00.210-5000.01"/>
    <s v="Salaries Regular"/>
    <n v="-1561000"/>
    <n v="-1419000"/>
    <n v="-1266453"/>
    <n v="-1640000"/>
    <n v="-373547"/>
  </r>
  <r>
    <x v="0"/>
    <x v="0"/>
    <x v="2"/>
    <x v="1"/>
    <x v="2"/>
    <x v="2"/>
    <s v="00"/>
    <s v="Non Divisional"/>
    <s v="210"/>
    <s v="Investigation"/>
    <s v="100.11.00.210-5000.03"/>
    <s v="Salaries Overtime"/>
    <n v="-240000"/>
    <n v="-288000"/>
    <n v="-274192"/>
    <n v="-320000"/>
    <n v="-45808"/>
  </r>
  <r>
    <x v="0"/>
    <x v="0"/>
    <x v="2"/>
    <x v="1"/>
    <x v="2"/>
    <x v="2"/>
    <s v="00"/>
    <s v="Non Divisional"/>
    <s v="210"/>
    <s v="Investigation"/>
    <s v="100.11.00.210-5000.04"/>
    <s v="Salaries Holiday Pay"/>
    <n v="-2000"/>
    <n v="-2000"/>
    <n v="0"/>
    <n v="0"/>
    <n v="0"/>
  </r>
  <r>
    <x v="0"/>
    <x v="0"/>
    <x v="2"/>
    <x v="1"/>
    <x v="2"/>
    <x v="2"/>
    <s v="00"/>
    <s v="Non Divisional"/>
    <s v="210"/>
    <s v="Investigation"/>
    <s v="100.11.00.210-5000.06"/>
    <s v="Salaries Out of Class"/>
    <n v="0"/>
    <n v="0"/>
    <n v="0"/>
    <n v="0"/>
    <n v="0"/>
  </r>
  <r>
    <x v="0"/>
    <x v="0"/>
    <x v="2"/>
    <x v="1"/>
    <x v="2"/>
    <x v="2"/>
    <s v="00"/>
    <s v="Non Divisional"/>
    <s v="210"/>
    <s v="Investigation"/>
    <s v="100.11.00.210-5000.08"/>
    <s v="Salaries Longevity Pay"/>
    <n v="-29000"/>
    <n v="-33000"/>
    <n v="-11700"/>
    <n v="-40000"/>
    <n v="-28300"/>
  </r>
  <r>
    <x v="0"/>
    <x v="0"/>
    <x v="2"/>
    <x v="1"/>
    <x v="2"/>
    <x v="2"/>
    <s v="00"/>
    <s v="Non Divisional"/>
    <s v="210"/>
    <s v="Investigation"/>
    <s v="100.11.00.210-5000.11"/>
    <s v="Salaries Worker's Comp"/>
    <n v="-23000"/>
    <n v="-6000"/>
    <n v="0"/>
    <n v="0"/>
    <n v="0"/>
  </r>
  <r>
    <x v="0"/>
    <x v="0"/>
    <x v="2"/>
    <x v="1"/>
    <x v="2"/>
    <x v="2"/>
    <s v="00"/>
    <s v="Non Divisional"/>
    <s v="210"/>
    <s v="Investigation"/>
    <s v="100.11.00.210-5100.00"/>
    <s v="Benefits PERS Pool Liability"/>
    <n v="-535000"/>
    <n v="-495000"/>
    <n v="-557352"/>
    <n v="-565000"/>
    <n v="-7648"/>
  </r>
  <r>
    <x v="0"/>
    <x v="0"/>
    <x v="2"/>
    <x v="1"/>
    <x v="2"/>
    <x v="2"/>
    <s v="00"/>
    <s v="Non Divisional"/>
    <s v="210"/>
    <s v="Investigation"/>
    <s v="100.11.00.210-5100.01"/>
    <s v="Benefits Retirement"/>
    <n v="-200000"/>
    <n v="-195000"/>
    <n v="-165649"/>
    <n v="-205000"/>
    <n v="-39351"/>
  </r>
  <r>
    <x v="0"/>
    <x v="0"/>
    <x v="2"/>
    <x v="1"/>
    <x v="2"/>
    <x v="2"/>
    <s v="00"/>
    <s v="Non Divisional"/>
    <s v="210"/>
    <s v="Investigation"/>
    <s v="100.11.00.210-5100.02"/>
    <s v="Benefits Health Insurance"/>
    <n v="-141000"/>
    <n v="-135000"/>
    <n v="-106248"/>
    <n v="-143000"/>
    <n v="-36752"/>
  </r>
  <r>
    <x v="0"/>
    <x v="0"/>
    <x v="2"/>
    <x v="1"/>
    <x v="2"/>
    <x v="2"/>
    <s v="00"/>
    <s v="Non Divisional"/>
    <s v="210"/>
    <s v="Investigation"/>
    <s v="100.11.00.210-5100.03"/>
    <s v="Benefits Dental Insurance"/>
    <n v="-17000"/>
    <n v="-13000"/>
    <n v="-12524"/>
    <n v="-12524"/>
    <n v="0"/>
  </r>
  <r>
    <x v="0"/>
    <x v="0"/>
    <x v="2"/>
    <x v="1"/>
    <x v="2"/>
    <x v="2"/>
    <s v="00"/>
    <s v="Non Divisional"/>
    <s v="210"/>
    <s v="Investigation"/>
    <s v="100.11.00.210-5100.04"/>
    <s v="Benefits Vision Insurance"/>
    <n v="-3000"/>
    <n v="-2000"/>
    <n v="-2121"/>
    <n v="-2121"/>
    <n v="0"/>
  </r>
  <r>
    <x v="0"/>
    <x v="0"/>
    <x v="2"/>
    <x v="1"/>
    <x v="2"/>
    <x v="2"/>
    <s v="00"/>
    <s v="Non Divisional"/>
    <s v="210"/>
    <s v="Investigation"/>
    <s v="100.11.00.210-5100.05"/>
    <s v="Benefits Life Insurance"/>
    <n v="0"/>
    <n v="0"/>
    <n v="-166"/>
    <n v="-166"/>
    <n v="0"/>
  </r>
  <r>
    <x v="0"/>
    <x v="0"/>
    <x v="2"/>
    <x v="1"/>
    <x v="2"/>
    <x v="2"/>
    <s v="00"/>
    <s v="Non Divisional"/>
    <s v="210"/>
    <s v="Investigation"/>
    <s v="100.11.00.210-5100.06"/>
    <s v="Benefits Worker's Comp"/>
    <n v="-42000"/>
    <n v="-42000"/>
    <n v="-42000"/>
    <n v="-54000"/>
    <n v="-12000"/>
  </r>
  <r>
    <x v="0"/>
    <x v="0"/>
    <x v="2"/>
    <x v="1"/>
    <x v="2"/>
    <x v="2"/>
    <s v="00"/>
    <s v="Non Divisional"/>
    <s v="210"/>
    <s v="Investigation"/>
    <s v="100.11.00.210-5100.07"/>
    <s v="Benefits Long Term Disability"/>
    <n v="0"/>
    <n v="0"/>
    <n v="-813"/>
    <n v="-813"/>
    <n v="0"/>
  </r>
  <r>
    <x v="0"/>
    <x v="0"/>
    <x v="2"/>
    <x v="1"/>
    <x v="2"/>
    <x v="2"/>
    <s v="00"/>
    <s v="Non Divisional"/>
    <s v="210"/>
    <s v="Investigation"/>
    <s v="100.11.00.210-5100.08"/>
    <s v="Benefits Deferred Compensation"/>
    <n v="-8000"/>
    <n v="-23000"/>
    <n v="-27628"/>
    <n v="-27628"/>
    <n v="0"/>
  </r>
  <r>
    <x v="0"/>
    <x v="0"/>
    <x v="2"/>
    <x v="1"/>
    <x v="2"/>
    <x v="2"/>
    <s v="00"/>
    <s v="Non Divisional"/>
    <s v="210"/>
    <s v="Investigation"/>
    <s v="100.11.00.210-5100.09"/>
    <s v="Benefits Unemployment Insurance"/>
    <n v="0"/>
    <n v="0"/>
    <n v="0"/>
    <n v="0"/>
    <n v="0"/>
  </r>
  <r>
    <x v="0"/>
    <x v="0"/>
    <x v="2"/>
    <x v="1"/>
    <x v="2"/>
    <x v="2"/>
    <s v="00"/>
    <s v="Non Divisional"/>
    <s v="210"/>
    <s v="Investigation"/>
    <s v="100.11.00.210-5100.10"/>
    <s v="Benefits Uniform Allowance"/>
    <n v="-31000"/>
    <n v="-11000"/>
    <n v="-9250"/>
    <n v="-9250"/>
    <n v="0"/>
  </r>
  <r>
    <x v="0"/>
    <x v="0"/>
    <x v="2"/>
    <x v="1"/>
    <x v="2"/>
    <x v="2"/>
    <s v="00"/>
    <s v="Non Divisional"/>
    <s v="210"/>
    <s v="Investigation"/>
    <s v="100.11.00.210-5100.11"/>
    <s v="Benefits Medicare"/>
    <n v="-27000"/>
    <n v="-26000"/>
    <n v="-19100"/>
    <n v="-19100"/>
    <n v="0"/>
  </r>
  <r>
    <x v="0"/>
    <x v="0"/>
    <x v="2"/>
    <x v="1"/>
    <x v="2"/>
    <x v="2"/>
    <s v="00"/>
    <s v="Non Divisional"/>
    <s v="210"/>
    <s v="Investigation"/>
    <s v="100.11.00.210-5100.12"/>
    <s v="Benefits Annual Physical Exam"/>
    <n v="0"/>
    <n v="0"/>
    <n v="0"/>
    <n v="0"/>
    <n v="0"/>
  </r>
  <r>
    <x v="0"/>
    <x v="0"/>
    <x v="2"/>
    <x v="1"/>
    <x v="2"/>
    <x v="2"/>
    <s v="00"/>
    <s v="Non Divisional"/>
    <s v="210"/>
    <s v="Investigation"/>
    <s v="100.11.00.210-5100.15"/>
    <s v="Benefits Cell Phone Allowance"/>
    <n v="-10000"/>
    <n v="-9000"/>
    <n v="-7476"/>
    <n v="-7476"/>
    <n v="0"/>
  </r>
  <r>
    <x v="0"/>
    <x v="0"/>
    <x v="2"/>
    <x v="1"/>
    <x v="2"/>
    <x v="2"/>
    <s v="00"/>
    <s v="Non Divisional"/>
    <s v="210"/>
    <s v="Investigation"/>
    <s v="100.11.00.210-5100.17"/>
    <s v="Benefits Other Post Employment Benefits"/>
    <n v="0"/>
    <n v="0"/>
    <n v="0"/>
    <n v="0"/>
    <n v="0"/>
  </r>
  <r>
    <x v="0"/>
    <x v="0"/>
    <x v="3"/>
    <x v="1"/>
    <x v="2"/>
    <x v="2"/>
    <s v="00"/>
    <s v="Non Divisional"/>
    <s v="210"/>
    <s v="Investigation"/>
    <s v="100.11.00.210-6000.01"/>
    <s v="Professional Services General"/>
    <n v="0"/>
    <n v="0"/>
    <n v="0"/>
    <n v="0"/>
    <n v="0"/>
  </r>
  <r>
    <x v="0"/>
    <x v="0"/>
    <x v="3"/>
    <x v="1"/>
    <x v="2"/>
    <x v="2"/>
    <s v="00"/>
    <s v="Non Divisional"/>
    <s v="210"/>
    <s v="Investigation"/>
    <s v="100.11.00.210-6000.04"/>
    <s v="Professional Services Forensic Testing"/>
    <n v="-38000"/>
    <n v="-18000"/>
    <n v="-45000"/>
    <n v="-45000"/>
    <n v="0"/>
  </r>
  <r>
    <x v="0"/>
    <x v="0"/>
    <x v="3"/>
    <x v="1"/>
    <x v="2"/>
    <x v="2"/>
    <s v="00"/>
    <s v="Non Divisional"/>
    <s v="210"/>
    <s v="Investigation"/>
    <s v="100.11.00.210-6200.02"/>
    <s v="Supplies Special Department"/>
    <n v="-5000"/>
    <n v="-3000"/>
    <n v="-5000"/>
    <n v="-5000"/>
    <n v="0"/>
  </r>
  <r>
    <x v="0"/>
    <x v="0"/>
    <x v="3"/>
    <x v="1"/>
    <x v="2"/>
    <x v="2"/>
    <s v="00"/>
    <s v="Non Divisional"/>
    <s v="210"/>
    <s v="Investigation"/>
    <s v="100.11.00.210-6210.02"/>
    <s v="Supplies-Police Training"/>
    <n v="0"/>
    <n v="0"/>
    <n v="0"/>
    <n v="0"/>
    <n v="0"/>
  </r>
  <r>
    <x v="0"/>
    <x v="0"/>
    <x v="3"/>
    <x v="1"/>
    <x v="2"/>
    <x v="2"/>
    <s v="00"/>
    <s v="Non Divisional"/>
    <s v="210"/>
    <s v="Investigation"/>
    <s v="100.11.00.210-6210.09"/>
    <s v="Supplies-Police Special Investigation"/>
    <n v="-8000"/>
    <n v="-8000"/>
    <n v="-15000"/>
    <n v="-15000"/>
    <n v="0"/>
  </r>
  <r>
    <x v="0"/>
    <x v="0"/>
    <x v="3"/>
    <x v="1"/>
    <x v="2"/>
    <x v="2"/>
    <s v="00"/>
    <s v="Non Divisional"/>
    <s v="210"/>
    <s v="Investigation"/>
    <s v="100.11.00.210-6600.02"/>
    <s v="Administrative Expenses Investigation Travel"/>
    <n v="0"/>
    <n v="0"/>
    <n v="-500"/>
    <n v="-500"/>
    <n v="0"/>
  </r>
  <r>
    <x v="0"/>
    <x v="0"/>
    <x v="3"/>
    <x v="1"/>
    <x v="2"/>
    <x v="2"/>
    <s v="00"/>
    <s v="Non Divisional"/>
    <s v="210"/>
    <s v="Investigation"/>
    <s v="100.11.00.210-6600.01"/>
    <s v="Administrative Expenses Meetings"/>
    <n v="0"/>
    <n v="0"/>
    <n v="-500"/>
    <n v="-500"/>
    <n v="0"/>
  </r>
  <r>
    <x v="0"/>
    <x v="0"/>
    <x v="3"/>
    <x v="1"/>
    <x v="2"/>
    <x v="2"/>
    <s v="00"/>
    <s v="Non Divisional"/>
    <s v="210"/>
    <s v="Investigation"/>
    <s v="100.11.00.210-6600.33"/>
    <s v="Administrative Expenses POST Training"/>
    <n v="0"/>
    <n v="0"/>
    <n v="0"/>
    <n v="0"/>
    <n v="0"/>
  </r>
  <r>
    <x v="0"/>
    <x v="0"/>
    <x v="4"/>
    <x v="1"/>
    <x v="2"/>
    <x v="2"/>
    <s v="00"/>
    <s v="Non Divisional"/>
    <s v="210"/>
    <s v="Investigation"/>
    <s v="100.11.00.210-7000.99"/>
    <s v="Capital Improvements-GrayKey"/>
    <n v="0"/>
    <n v="0"/>
    <n v="0"/>
    <n v="-47000"/>
    <n v="-47000"/>
  </r>
  <r>
    <x v="0"/>
    <x v="0"/>
    <x v="4"/>
    <x v="1"/>
    <x v="2"/>
    <x v="2"/>
    <s v="00"/>
    <s v="Non Divisional"/>
    <s v="210"/>
    <s v="Investigation"/>
    <s v="100.11.00.210-8000.12"/>
    <s v="Capital Improvements-General Government Building Improvements"/>
    <n v="0"/>
    <n v="0"/>
    <n v="0"/>
    <n v="0"/>
    <n v="0"/>
  </r>
  <r>
    <x v="0"/>
    <x v="0"/>
    <x v="2"/>
    <x v="1"/>
    <x v="2"/>
    <x v="2"/>
    <s v="00"/>
    <s v="Non Divisional"/>
    <s v="220"/>
    <s v="Support Services"/>
    <s v="100.11.00.220-5000.01"/>
    <s v="Salaries Regular"/>
    <n v="-392000"/>
    <n v="-367000"/>
    <n v="-411088"/>
    <n v="-411088"/>
    <n v="0"/>
  </r>
  <r>
    <x v="0"/>
    <x v="0"/>
    <x v="2"/>
    <x v="1"/>
    <x v="2"/>
    <x v="2"/>
    <s v="00"/>
    <s v="Non Divisional"/>
    <s v="220"/>
    <s v="Support Services"/>
    <s v="100.11.00.220-5000.02"/>
    <s v="Salaries Part Time"/>
    <n v="-50000"/>
    <n v="-63000"/>
    <n v="0"/>
    <n v="0"/>
    <n v="0"/>
  </r>
  <r>
    <x v="0"/>
    <x v="0"/>
    <x v="2"/>
    <x v="1"/>
    <x v="2"/>
    <x v="2"/>
    <s v="00"/>
    <s v="Non Divisional"/>
    <s v="220"/>
    <s v="Support Services"/>
    <s v="100.11.00.220-5000.03"/>
    <s v="Salaries Overtime"/>
    <n v="-6000"/>
    <n v="-5000"/>
    <n v="-10300"/>
    <n v="-10300"/>
    <n v="0"/>
  </r>
  <r>
    <x v="0"/>
    <x v="0"/>
    <x v="2"/>
    <x v="1"/>
    <x v="2"/>
    <x v="2"/>
    <s v="00"/>
    <s v="Non Divisional"/>
    <s v="220"/>
    <s v="Support Services"/>
    <s v="100.11.00.220-5000.04"/>
    <s v="Salaries Holiday Pay"/>
    <n v="-1000"/>
    <n v="0"/>
    <n v="0"/>
    <n v="0"/>
    <n v="0"/>
  </r>
  <r>
    <x v="0"/>
    <x v="0"/>
    <x v="2"/>
    <x v="1"/>
    <x v="2"/>
    <x v="2"/>
    <s v="00"/>
    <s v="Non Divisional"/>
    <s v="220"/>
    <s v="Support Services"/>
    <s v="100.11.00.220-5000.06"/>
    <s v="Salaries Out of Class"/>
    <n v="0"/>
    <n v="0"/>
    <n v="0"/>
    <n v="0"/>
    <n v="0"/>
  </r>
  <r>
    <x v="0"/>
    <x v="0"/>
    <x v="2"/>
    <x v="1"/>
    <x v="2"/>
    <x v="2"/>
    <s v="00"/>
    <s v="Non Divisional"/>
    <s v="220"/>
    <s v="Support Services"/>
    <s v="100.11.00.220-5000.08"/>
    <s v="Salaries Longevity Pay"/>
    <n v="-2000"/>
    <n v="-1000"/>
    <n v="-6600"/>
    <n v="-6600"/>
    <n v="0"/>
  </r>
  <r>
    <x v="0"/>
    <x v="0"/>
    <x v="2"/>
    <x v="1"/>
    <x v="2"/>
    <x v="2"/>
    <s v="00"/>
    <s v="Non Divisional"/>
    <s v="220"/>
    <s v="Support Services"/>
    <s v="100.11.00.220-5000.11"/>
    <s v="Salaries Worker's Comp"/>
    <n v="0"/>
    <n v="0"/>
    <n v="0"/>
    <n v="0"/>
    <n v="0"/>
  </r>
  <r>
    <x v="0"/>
    <x v="0"/>
    <x v="2"/>
    <x v="1"/>
    <x v="2"/>
    <x v="2"/>
    <s v="00"/>
    <s v="Non Divisional"/>
    <s v="220"/>
    <s v="Support Services"/>
    <s v="100.11.00.220-5100.00"/>
    <s v="Benefits PERS Pool Liability"/>
    <n v="-76000"/>
    <n v="-73000"/>
    <n v="-100904"/>
    <n v="-89000"/>
    <n v="11904"/>
  </r>
  <r>
    <x v="0"/>
    <x v="0"/>
    <x v="2"/>
    <x v="1"/>
    <x v="2"/>
    <x v="2"/>
    <s v="00"/>
    <s v="Non Divisional"/>
    <s v="220"/>
    <s v="Support Services"/>
    <s v="100.11.00.220-5100.01"/>
    <s v="Benefits Retirement"/>
    <n v="-1000"/>
    <n v="-3000"/>
    <n v="-3052"/>
    <n v="-3052"/>
    <n v="0"/>
  </r>
  <r>
    <x v="0"/>
    <x v="0"/>
    <x v="2"/>
    <x v="1"/>
    <x v="2"/>
    <x v="2"/>
    <s v="00"/>
    <s v="Non Divisional"/>
    <s v="220"/>
    <s v="Support Services"/>
    <s v="100.11.00.220-5100.02"/>
    <s v="Benefits Health Insurance"/>
    <n v="-20000"/>
    <n v="-22000"/>
    <n v="-35340"/>
    <n v="-35340"/>
    <n v="0"/>
  </r>
  <r>
    <x v="0"/>
    <x v="0"/>
    <x v="2"/>
    <x v="1"/>
    <x v="2"/>
    <x v="2"/>
    <s v="00"/>
    <s v="Non Divisional"/>
    <s v="220"/>
    <s v="Support Services"/>
    <s v="100.11.00.220-5100.03"/>
    <s v="Benefits Dental Insurance"/>
    <n v="-6000"/>
    <n v="-5000"/>
    <n v="-6234"/>
    <n v="-6234"/>
    <n v="0"/>
  </r>
  <r>
    <x v="0"/>
    <x v="0"/>
    <x v="2"/>
    <x v="1"/>
    <x v="2"/>
    <x v="2"/>
    <s v="00"/>
    <s v="Non Divisional"/>
    <s v="220"/>
    <s v="Support Services"/>
    <s v="100.11.00.220-5100.04"/>
    <s v="Benefits Vision Insurance"/>
    <n v="-1000"/>
    <n v="-1000"/>
    <n v="-1044"/>
    <n v="-1044"/>
    <n v="0"/>
  </r>
  <r>
    <x v="0"/>
    <x v="0"/>
    <x v="2"/>
    <x v="1"/>
    <x v="2"/>
    <x v="2"/>
    <s v="00"/>
    <s v="Non Divisional"/>
    <s v="220"/>
    <s v="Support Services"/>
    <s v="100.11.00.220-5100.05"/>
    <s v="Benefits Life Insurance"/>
    <n v="0"/>
    <n v="0"/>
    <n v="-117"/>
    <n v="-117"/>
    <n v="0"/>
  </r>
  <r>
    <x v="0"/>
    <x v="0"/>
    <x v="2"/>
    <x v="1"/>
    <x v="2"/>
    <x v="2"/>
    <s v="00"/>
    <s v="Non Divisional"/>
    <s v="220"/>
    <s v="Support Services"/>
    <s v="100.11.00.220-5100.06"/>
    <s v="Benefits Worker's Comp"/>
    <n v="-13000"/>
    <n v="-13000"/>
    <n v="-12600"/>
    <n v="-16000"/>
    <n v="-3400"/>
  </r>
  <r>
    <x v="0"/>
    <x v="0"/>
    <x v="2"/>
    <x v="1"/>
    <x v="2"/>
    <x v="2"/>
    <s v="00"/>
    <s v="Non Divisional"/>
    <s v="220"/>
    <s v="Support Services"/>
    <s v="100.11.00.220-5100.07"/>
    <s v="Benefits Long Term Disability"/>
    <n v="-1000"/>
    <n v="-1000"/>
    <n v="-1180"/>
    <n v="-1180"/>
    <n v="0"/>
  </r>
  <r>
    <x v="0"/>
    <x v="0"/>
    <x v="2"/>
    <x v="1"/>
    <x v="2"/>
    <x v="2"/>
    <s v="00"/>
    <s v="Non Divisional"/>
    <s v="220"/>
    <s v="Support Services"/>
    <s v="100.11.00.220-5100.08"/>
    <s v="Benefits Deferred Compensation"/>
    <n v="0"/>
    <n v="-13000"/>
    <n v="-15557"/>
    <n v="-15557"/>
    <n v="0"/>
  </r>
  <r>
    <x v="0"/>
    <x v="0"/>
    <x v="2"/>
    <x v="1"/>
    <x v="2"/>
    <x v="2"/>
    <s v="00"/>
    <s v="Non Divisional"/>
    <s v="220"/>
    <s v="Support Services"/>
    <s v="100.11.00.220-5100.09"/>
    <s v="Benefits Unemployment Insurance"/>
    <n v="-1000"/>
    <n v="-6000"/>
    <n v="0"/>
    <n v="0"/>
    <n v="0"/>
  </r>
  <r>
    <x v="0"/>
    <x v="0"/>
    <x v="2"/>
    <x v="1"/>
    <x v="2"/>
    <x v="2"/>
    <s v="00"/>
    <s v="Non Divisional"/>
    <s v="220"/>
    <s v="Support Services"/>
    <s v="100.11.00.220-5100.10"/>
    <s v="Benefits Uniform Allowance"/>
    <n v="-8000"/>
    <n v="-6000"/>
    <n v="-4500"/>
    <n v="-4500"/>
    <n v="0"/>
  </r>
  <r>
    <x v="0"/>
    <x v="0"/>
    <x v="2"/>
    <x v="1"/>
    <x v="2"/>
    <x v="2"/>
    <s v="00"/>
    <s v="Non Divisional"/>
    <s v="220"/>
    <s v="Support Services"/>
    <s v="100.11.00.220-5100.11"/>
    <s v="Benefits Medicare"/>
    <n v="-7000"/>
    <n v="-7000"/>
    <n v="-6351"/>
    <n v="-6351"/>
    <n v="0"/>
  </r>
  <r>
    <x v="0"/>
    <x v="0"/>
    <x v="2"/>
    <x v="1"/>
    <x v="2"/>
    <x v="2"/>
    <s v="00"/>
    <s v="Non Divisional"/>
    <s v="220"/>
    <s v="Support Services"/>
    <s v="100.11.00.220-5100.12"/>
    <s v="Benefits Annual Physical Exam"/>
    <n v="0"/>
    <n v="0"/>
    <n v="0"/>
    <n v="0"/>
    <n v="0"/>
  </r>
  <r>
    <x v="0"/>
    <x v="0"/>
    <x v="3"/>
    <x v="1"/>
    <x v="2"/>
    <x v="2"/>
    <s v="00"/>
    <s v="Non Divisional"/>
    <s v="220"/>
    <s v="Support Services"/>
    <s v="100.11.00.220-6200.01"/>
    <s v="Supplies Office"/>
    <n v="0"/>
    <n v="0"/>
    <n v="0"/>
    <n v="0"/>
    <n v="0"/>
  </r>
  <r>
    <x v="0"/>
    <x v="0"/>
    <x v="3"/>
    <x v="1"/>
    <x v="2"/>
    <x v="2"/>
    <s v="00"/>
    <s v="Non Divisional"/>
    <s v="220"/>
    <s v="Support Services"/>
    <s v="100.11.00.220-6200.02"/>
    <s v="Supplies Special Department"/>
    <n v="0"/>
    <n v="0"/>
    <n v="0"/>
    <n v="0"/>
    <n v="0"/>
  </r>
  <r>
    <x v="0"/>
    <x v="0"/>
    <x v="3"/>
    <x v="1"/>
    <x v="2"/>
    <x v="2"/>
    <s v="00"/>
    <s v="Non Divisional"/>
    <s v="220"/>
    <s v="Support Services"/>
    <s v="100.11.00.220-6600.04"/>
    <s v="Administrative Expenses Training/Conferences"/>
    <n v="0"/>
    <n v="0"/>
    <n v="0"/>
    <n v="0"/>
    <n v="0"/>
  </r>
  <r>
    <x v="0"/>
    <x v="0"/>
    <x v="3"/>
    <x v="1"/>
    <x v="2"/>
    <x v="2"/>
    <s v="00"/>
    <s v="Non Divisional"/>
    <s v="220"/>
    <s v="Support Services"/>
    <s v="100.11.00.220-6600.07"/>
    <s v="Administrative Expenses Employee Recruitment"/>
    <n v="0"/>
    <n v="0"/>
    <n v="0"/>
    <n v="0"/>
    <n v="0"/>
  </r>
  <r>
    <x v="0"/>
    <x v="0"/>
    <x v="2"/>
    <x v="1"/>
    <x v="2"/>
    <x v="2"/>
    <s v="00"/>
    <s v="Non Divisional"/>
    <s v="230"/>
    <s v="Dispatch"/>
    <s v="100.11.00.230-5000.01"/>
    <s v="Salaries Regular"/>
    <n v="-1073000"/>
    <n v="-1140000"/>
    <n v="-1125332"/>
    <n v="-1150000"/>
    <n v="-24668"/>
  </r>
  <r>
    <x v="0"/>
    <x v="0"/>
    <x v="2"/>
    <x v="1"/>
    <x v="2"/>
    <x v="2"/>
    <s v="00"/>
    <s v="Non Divisional"/>
    <s v="230"/>
    <s v="Dispatch"/>
    <s v="100.11.00.230-5000.02"/>
    <s v="Salaries Part Time"/>
    <n v="0"/>
    <n v="0"/>
    <n v="0"/>
    <n v="0"/>
    <n v="0"/>
  </r>
  <r>
    <x v="0"/>
    <x v="0"/>
    <x v="2"/>
    <x v="1"/>
    <x v="2"/>
    <x v="2"/>
    <s v="00"/>
    <s v="Non Divisional"/>
    <s v="230"/>
    <s v="Dispatch"/>
    <s v="100.11.00.230-5000.03"/>
    <s v="Salaries Overtime"/>
    <n v="-67000"/>
    <n v="-92000"/>
    <n v="-61800"/>
    <n v="-99000"/>
    <n v="-37200"/>
  </r>
  <r>
    <x v="0"/>
    <x v="0"/>
    <x v="2"/>
    <x v="1"/>
    <x v="2"/>
    <x v="2"/>
    <s v="00"/>
    <s v="Non Divisional"/>
    <s v="230"/>
    <s v="Dispatch"/>
    <s v="100.11.00.230-5000.04"/>
    <s v="Salaries Holiday Pay"/>
    <n v="-46000"/>
    <n v="-47000"/>
    <n v="0"/>
    <n v="0"/>
    <n v="0"/>
  </r>
  <r>
    <x v="0"/>
    <x v="0"/>
    <x v="2"/>
    <x v="1"/>
    <x v="2"/>
    <x v="2"/>
    <s v="00"/>
    <s v="Non Divisional"/>
    <s v="230"/>
    <s v="Dispatch"/>
    <s v="100.11.00.230-5000.06"/>
    <s v="Salaries Out of Class"/>
    <n v="0"/>
    <n v="-2000"/>
    <n v="-3000"/>
    <n v="-3000"/>
    <n v="0"/>
  </r>
  <r>
    <x v="0"/>
    <x v="0"/>
    <x v="2"/>
    <x v="1"/>
    <x v="2"/>
    <x v="2"/>
    <s v="00"/>
    <s v="Non Divisional"/>
    <s v="230"/>
    <s v="Dispatch"/>
    <s v="100.11.00.230-5000.08"/>
    <s v="Salaries Longevity Pay"/>
    <n v="-5000"/>
    <n v="-6000"/>
    <n v="-14300"/>
    <n v="-14300"/>
    <n v="0"/>
  </r>
  <r>
    <x v="0"/>
    <x v="0"/>
    <x v="2"/>
    <x v="1"/>
    <x v="2"/>
    <x v="2"/>
    <s v="00"/>
    <s v="Non Divisional"/>
    <s v="230"/>
    <s v="Dispatch"/>
    <s v="100.11.00.230-5100.00"/>
    <s v="Benefits PERS Pool Liability"/>
    <n v="-220000"/>
    <n v="-244000"/>
    <n v="-277686"/>
    <n v="-313000"/>
    <n v="-35314"/>
  </r>
  <r>
    <x v="0"/>
    <x v="0"/>
    <x v="2"/>
    <x v="1"/>
    <x v="2"/>
    <x v="2"/>
    <s v="00"/>
    <s v="Non Divisional"/>
    <s v="230"/>
    <s v="Dispatch"/>
    <s v="100.11.00.230-5100.01"/>
    <s v="Benefits Retirement"/>
    <n v="-3000"/>
    <n v="-9000"/>
    <n v="-8516"/>
    <n v="-8516"/>
    <n v="0"/>
  </r>
  <r>
    <x v="0"/>
    <x v="0"/>
    <x v="2"/>
    <x v="1"/>
    <x v="2"/>
    <x v="2"/>
    <s v="00"/>
    <s v="Non Divisional"/>
    <s v="230"/>
    <s v="Dispatch"/>
    <s v="100.11.00.230-5100.02"/>
    <s v="Benefits Health Insurance"/>
    <n v="-97000"/>
    <n v="-120000"/>
    <n v="-120242"/>
    <n v="-120242"/>
    <n v="0"/>
  </r>
  <r>
    <x v="0"/>
    <x v="0"/>
    <x v="2"/>
    <x v="1"/>
    <x v="2"/>
    <x v="2"/>
    <s v="00"/>
    <s v="Non Divisional"/>
    <s v="230"/>
    <s v="Dispatch"/>
    <s v="100.11.00.230-5100.03"/>
    <s v="Benefits Dental Insurance"/>
    <n v="-13000"/>
    <n v="-13000"/>
    <n v="-12112"/>
    <n v="-12112"/>
    <n v="0"/>
  </r>
  <r>
    <x v="0"/>
    <x v="0"/>
    <x v="2"/>
    <x v="1"/>
    <x v="2"/>
    <x v="2"/>
    <s v="00"/>
    <s v="Non Divisional"/>
    <s v="230"/>
    <s v="Dispatch"/>
    <s v="100.11.00.230-5100.04"/>
    <s v="Benefits Vision Insurance"/>
    <n v="-2000"/>
    <n v="-2000"/>
    <n v="-2077"/>
    <n v="-2077"/>
    <n v="0"/>
  </r>
  <r>
    <x v="0"/>
    <x v="0"/>
    <x v="2"/>
    <x v="1"/>
    <x v="2"/>
    <x v="2"/>
    <s v="00"/>
    <s v="Non Divisional"/>
    <s v="230"/>
    <s v="Dispatch"/>
    <s v="100.11.00.230-5100.05"/>
    <s v="Benefits Life Insurance"/>
    <n v="0"/>
    <n v="0"/>
    <n v="-255"/>
    <n v="-255"/>
    <n v="0"/>
  </r>
  <r>
    <x v="0"/>
    <x v="0"/>
    <x v="2"/>
    <x v="1"/>
    <x v="2"/>
    <x v="2"/>
    <s v="00"/>
    <s v="Non Divisional"/>
    <s v="230"/>
    <s v="Dispatch"/>
    <s v="100.11.00.230-5100.06"/>
    <s v="Benefits Worker's Comp"/>
    <n v="-26000"/>
    <n v="-26000"/>
    <n v="-27000"/>
    <n v="-35000"/>
    <n v="-8000"/>
  </r>
  <r>
    <x v="0"/>
    <x v="0"/>
    <x v="2"/>
    <x v="1"/>
    <x v="2"/>
    <x v="2"/>
    <s v="00"/>
    <s v="Non Divisional"/>
    <s v="230"/>
    <s v="Dispatch"/>
    <s v="100.11.00.230-5100.07"/>
    <s v="Benefits Long Term Disability"/>
    <n v="-2000"/>
    <n v="-2000"/>
    <n v="-2770"/>
    <n v="-2770"/>
    <n v="0"/>
  </r>
  <r>
    <x v="0"/>
    <x v="0"/>
    <x v="2"/>
    <x v="1"/>
    <x v="2"/>
    <x v="2"/>
    <s v="00"/>
    <s v="Non Divisional"/>
    <s v="230"/>
    <s v="Dispatch"/>
    <s v="100.11.00.230-5100.08"/>
    <s v="Benefits Deferred Compensation"/>
    <n v="0"/>
    <n v="-48000"/>
    <n v="-49020"/>
    <n v="-49020"/>
    <n v="0"/>
  </r>
  <r>
    <x v="0"/>
    <x v="0"/>
    <x v="2"/>
    <x v="1"/>
    <x v="2"/>
    <x v="2"/>
    <s v="00"/>
    <s v="Non Divisional"/>
    <s v="230"/>
    <s v="Dispatch"/>
    <s v="100.11.00.230-5100.09"/>
    <s v="Benefits Unemployment Insurance"/>
    <n v="0"/>
    <n v="-10000"/>
    <n v="0"/>
    <n v="0"/>
    <n v="0"/>
  </r>
  <r>
    <x v="0"/>
    <x v="0"/>
    <x v="2"/>
    <x v="1"/>
    <x v="2"/>
    <x v="2"/>
    <s v="00"/>
    <s v="Non Divisional"/>
    <s v="230"/>
    <s v="Dispatch"/>
    <s v="100.11.00.230-5100.10"/>
    <s v="Benefits Uniform Allowance"/>
    <n v="-20000"/>
    <n v="-10000"/>
    <n v="-9750"/>
    <n v="-9750"/>
    <n v="0"/>
  </r>
  <r>
    <x v="0"/>
    <x v="0"/>
    <x v="2"/>
    <x v="1"/>
    <x v="2"/>
    <x v="2"/>
    <s v="00"/>
    <s v="Non Divisional"/>
    <s v="230"/>
    <s v="Dispatch"/>
    <s v="100.11.00.230-5100.11"/>
    <s v="Benefits Medicare"/>
    <n v="-18000"/>
    <n v="-19000"/>
    <n v="-17305"/>
    <n v="-17305"/>
    <n v="0"/>
  </r>
  <r>
    <x v="0"/>
    <x v="0"/>
    <x v="2"/>
    <x v="1"/>
    <x v="2"/>
    <x v="2"/>
    <s v="00"/>
    <s v="Non Divisional"/>
    <s v="230"/>
    <s v="Dispatch"/>
    <s v="100.11.00.230-5100.12"/>
    <s v="Benefits Annual Physical Exam"/>
    <n v="0"/>
    <n v="0"/>
    <n v="0"/>
    <n v="0"/>
    <n v="0"/>
  </r>
  <r>
    <x v="0"/>
    <x v="0"/>
    <x v="2"/>
    <x v="1"/>
    <x v="2"/>
    <x v="2"/>
    <s v="00"/>
    <s v="Non Divisional"/>
    <s v="230"/>
    <s v="Dispatch"/>
    <s v="100.11.00.230-5100.17"/>
    <s v="Benefits Other Post Employment Benefits"/>
    <n v="0"/>
    <n v="0"/>
    <n v="0"/>
    <n v="0"/>
    <n v="0"/>
  </r>
  <r>
    <x v="0"/>
    <x v="0"/>
    <x v="3"/>
    <x v="1"/>
    <x v="2"/>
    <x v="2"/>
    <s v="00"/>
    <s v="Non Divisional"/>
    <s v="230"/>
    <s v="Dispatch"/>
    <s v="100.11.00.230-6100.02"/>
    <s v="Utilities Telephone"/>
    <n v="0"/>
    <n v="0"/>
    <n v="0"/>
    <n v="0"/>
    <n v="0"/>
  </r>
  <r>
    <x v="0"/>
    <x v="0"/>
    <x v="3"/>
    <x v="1"/>
    <x v="2"/>
    <x v="2"/>
    <s v="00"/>
    <s v="Non Divisional"/>
    <s v="230"/>
    <s v="Dispatch"/>
    <s v="100.11.00.230-6100.03"/>
    <s v="Utilities Data Transmission / ISP"/>
    <n v="-65000"/>
    <n v="-74000"/>
    <n v="-75000"/>
    <n v="-75000"/>
    <n v="0"/>
  </r>
  <r>
    <x v="0"/>
    <x v="0"/>
    <x v="3"/>
    <x v="1"/>
    <x v="2"/>
    <x v="2"/>
    <s v="00"/>
    <s v="Non Divisional"/>
    <s v="230"/>
    <s v="Dispatch"/>
    <s v="100.11.00.230-6200.02"/>
    <s v="Supplies Special Department"/>
    <n v="0"/>
    <n v="0"/>
    <n v="0"/>
    <n v="0"/>
    <n v="0"/>
  </r>
  <r>
    <x v="0"/>
    <x v="0"/>
    <x v="3"/>
    <x v="1"/>
    <x v="2"/>
    <x v="2"/>
    <s v="00"/>
    <s v="Non Divisional"/>
    <s v="230"/>
    <s v="Dispatch"/>
    <s v="100.11.00.230-6350.03"/>
    <s v="Maintenance Agreements &amp; Licenses Maintenance Agreements"/>
    <n v="-68000"/>
    <n v="-79000"/>
    <n v="-70000"/>
    <n v="-70000"/>
    <n v="0"/>
  </r>
  <r>
    <x v="0"/>
    <x v="0"/>
    <x v="3"/>
    <x v="1"/>
    <x v="2"/>
    <x v="2"/>
    <s v="00"/>
    <s v="Non Divisional"/>
    <s v="230"/>
    <s v="Dispatch"/>
    <s v="100.11.00.230-6600.03"/>
    <s v="Administrative Expenses Mileage Reimbursement"/>
    <n v="0"/>
    <n v="0"/>
    <n v="0"/>
    <n v="0"/>
    <n v="0"/>
  </r>
  <r>
    <x v="0"/>
    <x v="0"/>
    <x v="3"/>
    <x v="1"/>
    <x v="2"/>
    <x v="2"/>
    <s v="00"/>
    <s v="Non Divisional"/>
    <s v="230"/>
    <s v="Dispatch"/>
    <s v="100.11.00.230-6600.04"/>
    <s v="Administrative Expenses Training/Conferences"/>
    <n v="0"/>
    <n v="0"/>
    <n v="0"/>
    <n v="0"/>
    <n v="0"/>
  </r>
  <r>
    <x v="0"/>
    <x v="0"/>
    <x v="3"/>
    <x v="1"/>
    <x v="2"/>
    <x v="2"/>
    <s v="00"/>
    <s v="Non Divisional"/>
    <s v="230"/>
    <s v="Dispatch"/>
    <s v="100.11.00.230-6600.07"/>
    <s v="Administrative Expenses Employee Recruitment"/>
    <n v="0"/>
    <n v="0"/>
    <n v="0"/>
    <n v="0"/>
    <n v="0"/>
  </r>
  <r>
    <x v="0"/>
    <x v="0"/>
    <x v="3"/>
    <x v="1"/>
    <x v="2"/>
    <x v="2"/>
    <s v="00"/>
    <s v="Non Divisional"/>
    <s v="230"/>
    <s v="Dispatch"/>
    <s v="100.11.00.230-6600.33"/>
    <s v="Administrative Expenses POST Training"/>
    <n v="0"/>
    <n v="0"/>
    <n v="-10000"/>
    <n v="-10000"/>
    <n v="0"/>
  </r>
  <r>
    <x v="0"/>
    <x v="0"/>
    <x v="4"/>
    <x v="1"/>
    <x v="2"/>
    <x v="2"/>
    <s v="00"/>
    <s v="Non Divisional"/>
    <s v="230"/>
    <s v="Dispatch"/>
    <s v="100.11.00.230-7000.03"/>
    <s v="Capital Outlay Equipment New"/>
    <n v="0"/>
    <n v="0"/>
    <n v="0"/>
    <n v="0"/>
    <n v="0"/>
  </r>
  <r>
    <x v="0"/>
    <x v="0"/>
    <x v="4"/>
    <x v="1"/>
    <x v="2"/>
    <x v="2"/>
    <s v="00"/>
    <s v="Non Divisional"/>
    <s v="230"/>
    <s v="Dispatch"/>
    <s v="100.11.00.230-7000.04"/>
    <s v="Capital Outlay Equipment Replacement"/>
    <n v="0"/>
    <n v="-142000"/>
    <n v="-148934"/>
    <n v="-148934"/>
    <n v="0"/>
  </r>
  <r>
    <x v="0"/>
    <x v="0"/>
    <x v="2"/>
    <x v="1"/>
    <x v="2"/>
    <x v="2"/>
    <s v="00"/>
    <s v="Non Divisional"/>
    <s v="240"/>
    <s v="Jail Services"/>
    <s v="100.11.00.240-5000.01"/>
    <s v="Salaries Regular"/>
    <n v="-152000"/>
    <n v="-135000"/>
    <n v="-151112"/>
    <n v="-154000"/>
    <n v="-2888"/>
  </r>
  <r>
    <x v="0"/>
    <x v="0"/>
    <x v="2"/>
    <x v="1"/>
    <x v="2"/>
    <x v="2"/>
    <s v="00"/>
    <s v="Non Divisional"/>
    <s v="240"/>
    <s v="Jail Services"/>
    <s v="100.11.00.240-5000.02"/>
    <s v="Salaries Part Time"/>
    <n v="0"/>
    <n v="0"/>
    <n v="0"/>
    <n v="0"/>
    <n v="0"/>
  </r>
  <r>
    <x v="0"/>
    <x v="0"/>
    <x v="2"/>
    <x v="1"/>
    <x v="2"/>
    <x v="2"/>
    <s v="00"/>
    <s v="Non Divisional"/>
    <s v="240"/>
    <s v="Jail Services"/>
    <s v="100.11.00.240-5000.03"/>
    <s v="Salaries Overtime"/>
    <n v="-29000"/>
    <n v="-41000"/>
    <n v="-41200"/>
    <n v="-60000"/>
    <n v="-18800"/>
  </r>
  <r>
    <x v="0"/>
    <x v="0"/>
    <x v="2"/>
    <x v="1"/>
    <x v="2"/>
    <x v="2"/>
    <s v="00"/>
    <s v="Non Divisional"/>
    <s v="240"/>
    <s v="Jail Services"/>
    <s v="100.11.00.240-5000.04"/>
    <s v="Salaries Holiday Pay"/>
    <n v="-7000"/>
    <n v="-6000"/>
    <n v="0"/>
    <n v="0"/>
    <n v="0"/>
  </r>
  <r>
    <x v="0"/>
    <x v="0"/>
    <x v="2"/>
    <x v="1"/>
    <x v="2"/>
    <x v="2"/>
    <s v="00"/>
    <s v="Non Divisional"/>
    <s v="240"/>
    <s v="Jail Services"/>
    <s v="100.11.00.240-5000.08"/>
    <s v="Salaries Longevity Pay"/>
    <n v="-1000"/>
    <n v="-1000"/>
    <n v="-2200"/>
    <n v="-2200"/>
    <n v="0"/>
  </r>
  <r>
    <x v="0"/>
    <x v="0"/>
    <x v="2"/>
    <x v="1"/>
    <x v="2"/>
    <x v="2"/>
    <s v="00"/>
    <s v="Non Divisional"/>
    <s v="240"/>
    <s v="Jail Services"/>
    <s v="100.11.00.240-5000.11"/>
    <s v="Salaries Worker's Comp"/>
    <n v="0"/>
    <n v="0"/>
    <n v="0"/>
    <n v="0"/>
    <n v="0"/>
  </r>
  <r>
    <x v="0"/>
    <x v="0"/>
    <x v="2"/>
    <x v="1"/>
    <x v="2"/>
    <x v="2"/>
    <s v="00"/>
    <s v="Non Divisional"/>
    <s v="240"/>
    <s v="Jail Services"/>
    <s v="100.11.00.240-5100.00"/>
    <s v="Benefits PERS Pool Liability"/>
    <n v="-32000"/>
    <n v="-30000"/>
    <n v="-36298"/>
    <n v="-43000"/>
    <n v="-6702"/>
  </r>
  <r>
    <x v="0"/>
    <x v="0"/>
    <x v="2"/>
    <x v="1"/>
    <x v="2"/>
    <x v="2"/>
    <s v="00"/>
    <s v="Non Divisional"/>
    <s v="240"/>
    <s v="Jail Services"/>
    <s v="100.11.00.240-5100.01"/>
    <s v="Benefits Retirement"/>
    <n v="0"/>
    <n v="-1000"/>
    <n v="-1163"/>
    <n v="-1163"/>
    <n v="0"/>
  </r>
  <r>
    <x v="0"/>
    <x v="0"/>
    <x v="2"/>
    <x v="1"/>
    <x v="2"/>
    <x v="2"/>
    <s v="00"/>
    <s v="Non Divisional"/>
    <s v="240"/>
    <s v="Jail Services"/>
    <s v="100.11.00.240-5100.02"/>
    <s v="Benefits Health Insurance"/>
    <n v="-35000"/>
    <n v="-26000"/>
    <n v="-27060"/>
    <n v="-27060"/>
    <n v="0"/>
  </r>
  <r>
    <x v="0"/>
    <x v="0"/>
    <x v="2"/>
    <x v="1"/>
    <x v="2"/>
    <x v="2"/>
    <s v="00"/>
    <s v="Non Divisional"/>
    <s v="240"/>
    <s v="Jail Services"/>
    <s v="100.11.00.240-5100.03"/>
    <s v="Benefits Dental Insurance"/>
    <n v="-3000"/>
    <n v="-2000"/>
    <n v="-1799"/>
    <n v="-1799"/>
    <n v="0"/>
  </r>
  <r>
    <x v="0"/>
    <x v="0"/>
    <x v="2"/>
    <x v="1"/>
    <x v="2"/>
    <x v="2"/>
    <s v="00"/>
    <s v="Non Divisional"/>
    <s v="240"/>
    <s v="Jail Services"/>
    <s v="100.11.00.240-5100.04"/>
    <s v="Benefits Vision Insurance"/>
    <n v="0"/>
    <n v="0"/>
    <n v="-311"/>
    <n v="-311"/>
    <n v="0"/>
  </r>
  <r>
    <x v="0"/>
    <x v="0"/>
    <x v="2"/>
    <x v="1"/>
    <x v="2"/>
    <x v="2"/>
    <s v="00"/>
    <s v="Non Divisional"/>
    <s v="240"/>
    <s v="Jail Services"/>
    <s v="100.11.00.240-5100.05"/>
    <s v="Benefits Life Insurance"/>
    <n v="0"/>
    <n v="0"/>
    <n v="-39"/>
    <n v="-39"/>
    <n v="0"/>
  </r>
  <r>
    <x v="0"/>
    <x v="0"/>
    <x v="2"/>
    <x v="1"/>
    <x v="2"/>
    <x v="2"/>
    <s v="00"/>
    <s v="Non Divisional"/>
    <s v="240"/>
    <s v="Jail Services"/>
    <s v="100.11.00.240-5100.06"/>
    <s v="Benefits Worker's Comp"/>
    <n v="-5000"/>
    <n v="-5000"/>
    <n v="-5400"/>
    <n v="-7000"/>
    <n v="-1600"/>
  </r>
  <r>
    <x v="0"/>
    <x v="0"/>
    <x v="2"/>
    <x v="1"/>
    <x v="2"/>
    <x v="2"/>
    <s v="00"/>
    <s v="Non Divisional"/>
    <s v="240"/>
    <s v="Jail Services"/>
    <s v="100.11.00.240-5100.07"/>
    <s v="Benefits Long Term Disability"/>
    <n v="0"/>
    <n v="0"/>
    <n v="-409"/>
    <n v="-409"/>
    <n v="0"/>
  </r>
  <r>
    <x v="0"/>
    <x v="0"/>
    <x v="2"/>
    <x v="1"/>
    <x v="2"/>
    <x v="2"/>
    <s v="00"/>
    <s v="Non Divisional"/>
    <s v="240"/>
    <s v="Jail Services"/>
    <s v="100.11.00.240-5100.08"/>
    <s v="Benefits Deferred Compensation"/>
    <n v="0"/>
    <n v="-4000"/>
    <n v="-3244"/>
    <n v="-3244"/>
    <n v="0"/>
  </r>
  <r>
    <x v="0"/>
    <x v="0"/>
    <x v="2"/>
    <x v="1"/>
    <x v="2"/>
    <x v="2"/>
    <s v="00"/>
    <s v="Non Divisional"/>
    <s v="240"/>
    <s v="Jail Services"/>
    <s v="100.11.00.240-5100.09"/>
    <s v="Benefits Unemployment Insurance"/>
    <n v="0"/>
    <n v="0"/>
    <n v="0"/>
    <n v="0"/>
    <n v="0"/>
  </r>
  <r>
    <x v="0"/>
    <x v="0"/>
    <x v="2"/>
    <x v="1"/>
    <x v="2"/>
    <x v="2"/>
    <s v="00"/>
    <s v="Non Divisional"/>
    <s v="240"/>
    <s v="Jail Services"/>
    <s v="100.11.00.240-5100.10"/>
    <s v="Benefits Uniform Allowance"/>
    <n v="-3000"/>
    <n v="-2000"/>
    <n v="-1500"/>
    <n v="-1500"/>
    <n v="0"/>
  </r>
  <r>
    <x v="0"/>
    <x v="0"/>
    <x v="2"/>
    <x v="1"/>
    <x v="2"/>
    <x v="2"/>
    <s v="00"/>
    <s v="Non Divisional"/>
    <s v="240"/>
    <s v="Jail Services"/>
    <s v="100.11.00.240-5100.11"/>
    <s v="Benefits Medicare"/>
    <n v="-3000"/>
    <n v="-3000"/>
    <n v="-2333"/>
    <n v="-2333"/>
    <n v="0"/>
  </r>
  <r>
    <x v="0"/>
    <x v="0"/>
    <x v="3"/>
    <x v="1"/>
    <x v="2"/>
    <x v="2"/>
    <s v="00"/>
    <s v="Non Divisional"/>
    <s v="240"/>
    <s v="Jail Services"/>
    <s v="100.11.00.240-6000.01"/>
    <s v="Professional Services General"/>
    <n v="-4000"/>
    <n v="-3000"/>
    <n v="-3250"/>
    <n v="-3250"/>
    <n v="0"/>
  </r>
  <r>
    <x v="0"/>
    <x v="0"/>
    <x v="3"/>
    <x v="1"/>
    <x v="2"/>
    <x v="2"/>
    <s v="00"/>
    <s v="Non Divisional"/>
    <s v="240"/>
    <s v="Jail Services"/>
    <s v="100.11.00.240-6000.04"/>
    <s v="Professional Services Forensic Testing"/>
    <n v="0"/>
    <n v="0"/>
    <n v="0"/>
    <n v="0"/>
    <n v="0"/>
  </r>
  <r>
    <x v="0"/>
    <x v="0"/>
    <x v="3"/>
    <x v="1"/>
    <x v="2"/>
    <x v="2"/>
    <s v="00"/>
    <s v="Non Divisional"/>
    <s v="240"/>
    <s v="Jail Services"/>
    <s v="100.11.00.240-6200.01"/>
    <s v="Supplies Office"/>
    <n v="0"/>
    <n v="0"/>
    <n v="0"/>
    <n v="0"/>
    <n v="0"/>
  </r>
  <r>
    <x v="0"/>
    <x v="0"/>
    <x v="3"/>
    <x v="1"/>
    <x v="2"/>
    <x v="2"/>
    <s v="00"/>
    <s v="Non Divisional"/>
    <s v="240"/>
    <s v="Jail Services"/>
    <s v="100.11.00.240-6200.02"/>
    <s v="Supplies Special Department"/>
    <n v="-4000"/>
    <n v="-1000"/>
    <n v="-8000"/>
    <n v="-8000"/>
    <n v="0"/>
  </r>
  <r>
    <x v="0"/>
    <x v="0"/>
    <x v="3"/>
    <x v="1"/>
    <x v="2"/>
    <x v="2"/>
    <s v="00"/>
    <s v="Non Divisional"/>
    <s v="240"/>
    <s v="Jail Services"/>
    <s v="100.11.00.240-6210.01"/>
    <s v="Supplies-Police Crime Prevention"/>
    <n v="0"/>
    <n v="0"/>
    <n v="0"/>
    <n v="0"/>
    <n v="0"/>
  </r>
  <r>
    <x v="0"/>
    <x v="0"/>
    <x v="3"/>
    <x v="1"/>
    <x v="2"/>
    <x v="2"/>
    <s v="00"/>
    <s v="Non Divisional"/>
    <s v="240"/>
    <s v="Jail Services"/>
    <s v="100.11.00.240-6400.02"/>
    <s v="Repairs &amp; Maintenance Minor Equipment/Other"/>
    <n v="0"/>
    <n v="0"/>
    <n v="0"/>
    <n v="0"/>
    <n v="0"/>
  </r>
  <r>
    <x v="0"/>
    <x v="0"/>
    <x v="2"/>
    <x v="1"/>
    <x v="2"/>
    <x v="2"/>
    <s v="00"/>
    <s v="Non Divisional"/>
    <s v="250"/>
    <s v="Code Compliance"/>
    <s v="100.11.00.250-5000.01"/>
    <s v="Salaries Regular"/>
    <n v="-164000"/>
    <n v="-164000"/>
    <n v="-160467"/>
    <n v="-160467"/>
    <n v="0"/>
  </r>
  <r>
    <x v="0"/>
    <x v="0"/>
    <x v="2"/>
    <x v="1"/>
    <x v="2"/>
    <x v="2"/>
    <s v="00"/>
    <s v="Non Divisional"/>
    <s v="250"/>
    <s v="Code Compliance"/>
    <s v="100.11.00.250-5000.02"/>
    <s v="Salaries Part Time"/>
    <n v="-21000"/>
    <n v="-19000"/>
    <n v="0"/>
    <n v="-20000"/>
    <n v="-20000"/>
  </r>
  <r>
    <x v="0"/>
    <x v="0"/>
    <x v="2"/>
    <x v="1"/>
    <x v="2"/>
    <x v="2"/>
    <s v="00"/>
    <s v="Non Divisional"/>
    <s v="250"/>
    <s v="Code Compliance"/>
    <s v="100.11.00.250-5000.03"/>
    <s v="Salaries Overtime"/>
    <n v="0"/>
    <n v="0"/>
    <n v="-1030"/>
    <n v="-1030"/>
    <n v="0"/>
  </r>
  <r>
    <x v="0"/>
    <x v="0"/>
    <x v="2"/>
    <x v="1"/>
    <x v="2"/>
    <x v="2"/>
    <s v="00"/>
    <s v="Non Divisional"/>
    <s v="250"/>
    <s v="Code Compliance"/>
    <s v="100.11.00.250-5000.04"/>
    <s v="Salaries Holiday Pay"/>
    <n v="-1000"/>
    <n v="0"/>
    <n v="0"/>
    <n v="0"/>
    <n v="0"/>
  </r>
  <r>
    <x v="0"/>
    <x v="0"/>
    <x v="2"/>
    <x v="1"/>
    <x v="2"/>
    <x v="2"/>
    <s v="00"/>
    <s v="Non Divisional"/>
    <s v="250"/>
    <s v="Code Compliance"/>
    <s v="100.11.00.250-5000.07"/>
    <s v="Salaries Admin Leave Pay"/>
    <n v="0"/>
    <n v="0"/>
    <n v="0"/>
    <n v="0"/>
    <n v="0"/>
  </r>
  <r>
    <x v="0"/>
    <x v="0"/>
    <x v="2"/>
    <x v="1"/>
    <x v="2"/>
    <x v="2"/>
    <s v="00"/>
    <s v="Non Divisional"/>
    <s v="250"/>
    <s v="Code Compliance"/>
    <s v="100.11.00.250-5000.08"/>
    <s v="Salaries Longevity Pay"/>
    <n v="-1000"/>
    <n v="-1000"/>
    <n v="-2680"/>
    <n v="-2680"/>
    <n v="0"/>
  </r>
  <r>
    <x v="0"/>
    <x v="0"/>
    <x v="2"/>
    <x v="1"/>
    <x v="2"/>
    <x v="2"/>
    <s v="00"/>
    <s v="Non Divisional"/>
    <s v="250"/>
    <s v="Code Compliance"/>
    <s v="100.11.00.250-5000.10"/>
    <s v="Salaries Furloughs"/>
    <n v="0"/>
    <n v="0"/>
    <n v="0"/>
    <n v="0"/>
    <n v="0"/>
  </r>
  <r>
    <x v="0"/>
    <x v="0"/>
    <x v="2"/>
    <x v="1"/>
    <x v="2"/>
    <x v="2"/>
    <s v="00"/>
    <s v="Non Divisional"/>
    <s v="250"/>
    <s v="Code Compliance"/>
    <s v="100.11.00.250-5000.12"/>
    <s v="Salaries Compensated Absences"/>
    <n v="0"/>
    <n v="0"/>
    <n v="0"/>
    <n v="0"/>
    <n v="0"/>
  </r>
  <r>
    <x v="0"/>
    <x v="0"/>
    <x v="2"/>
    <x v="1"/>
    <x v="2"/>
    <x v="2"/>
    <s v="00"/>
    <s v="Non Divisional"/>
    <s v="250"/>
    <s v="Code Compliance"/>
    <s v="100.11.00.250-5100.00"/>
    <s v="Benefits PERS Pool Liability"/>
    <n v="-35000"/>
    <n v="-37000"/>
    <n v="-37840"/>
    <n v="-53000"/>
    <n v="-15160"/>
  </r>
  <r>
    <x v="0"/>
    <x v="0"/>
    <x v="2"/>
    <x v="1"/>
    <x v="2"/>
    <x v="2"/>
    <s v="00"/>
    <s v="Non Divisional"/>
    <s v="250"/>
    <s v="Code Compliance"/>
    <s v="100.11.00.250-5100.01"/>
    <s v="Benefits Retirement"/>
    <n v="-8000"/>
    <n v="-8000"/>
    <n v="-5879"/>
    <n v="-9000"/>
    <n v="-3121"/>
  </r>
  <r>
    <x v="0"/>
    <x v="0"/>
    <x v="2"/>
    <x v="1"/>
    <x v="2"/>
    <x v="2"/>
    <s v="00"/>
    <s v="Non Divisional"/>
    <s v="250"/>
    <s v="Code Compliance"/>
    <s v="100.11.00.250-5100.02"/>
    <s v="Benefits Health Insurance"/>
    <n v="-10000"/>
    <n v="-16000"/>
    <n v="-18780"/>
    <n v="-18780"/>
    <n v="0"/>
  </r>
  <r>
    <x v="0"/>
    <x v="0"/>
    <x v="2"/>
    <x v="1"/>
    <x v="2"/>
    <x v="2"/>
    <s v="00"/>
    <s v="Non Divisional"/>
    <s v="250"/>
    <s v="Code Compliance"/>
    <s v="100.11.00.250-5100.03"/>
    <s v="Benefits Dental Insurance"/>
    <n v="-1000"/>
    <n v="-2000"/>
    <n v="-2359"/>
    <n v="-2359"/>
    <n v="0"/>
  </r>
  <r>
    <x v="0"/>
    <x v="0"/>
    <x v="2"/>
    <x v="1"/>
    <x v="2"/>
    <x v="2"/>
    <s v="00"/>
    <s v="Non Divisional"/>
    <s v="250"/>
    <s v="Code Compliance"/>
    <s v="100.11.00.250-5100.04"/>
    <s v="Benefits Vision Insurance"/>
    <n v="0"/>
    <n v="0"/>
    <n v="-378"/>
    <n v="-378"/>
    <n v="0"/>
  </r>
  <r>
    <x v="0"/>
    <x v="0"/>
    <x v="2"/>
    <x v="1"/>
    <x v="2"/>
    <x v="2"/>
    <s v="00"/>
    <s v="Non Divisional"/>
    <s v="250"/>
    <s v="Code Compliance"/>
    <s v="100.11.00.250-5100.05"/>
    <s v="Benefits Life Insurance"/>
    <n v="0"/>
    <n v="0"/>
    <n v="-172"/>
    <n v="-172"/>
    <n v="0"/>
  </r>
  <r>
    <x v="0"/>
    <x v="0"/>
    <x v="2"/>
    <x v="1"/>
    <x v="2"/>
    <x v="2"/>
    <s v="00"/>
    <s v="Non Divisional"/>
    <s v="250"/>
    <s v="Code Compliance"/>
    <s v="100.11.00.250-5100.06"/>
    <s v="Benefits Worker's Comp"/>
    <n v="-5000"/>
    <n v="-5000"/>
    <n v="-5400"/>
    <n v="-7000"/>
    <n v="-1600"/>
  </r>
  <r>
    <x v="0"/>
    <x v="0"/>
    <x v="2"/>
    <x v="1"/>
    <x v="2"/>
    <x v="2"/>
    <s v="00"/>
    <s v="Non Divisional"/>
    <s v="250"/>
    <s v="Code Compliance"/>
    <s v="100.11.00.250-5100.07"/>
    <s v="Benefits Long Term Disability"/>
    <n v="-1000"/>
    <n v="-1000"/>
    <n v="-1049"/>
    <n v="-1049"/>
    <n v="0"/>
  </r>
  <r>
    <x v="0"/>
    <x v="0"/>
    <x v="2"/>
    <x v="1"/>
    <x v="2"/>
    <x v="2"/>
    <s v="00"/>
    <s v="Non Divisional"/>
    <s v="250"/>
    <s v="Code Compliance"/>
    <s v="100.11.00.250-5100.08"/>
    <s v="Benefits Deferred Compensation"/>
    <n v="-2000"/>
    <n v="-7000"/>
    <n v="-7208"/>
    <n v="-7208"/>
    <n v="0"/>
  </r>
  <r>
    <x v="0"/>
    <x v="0"/>
    <x v="2"/>
    <x v="1"/>
    <x v="2"/>
    <x v="2"/>
    <s v="00"/>
    <s v="Non Divisional"/>
    <s v="250"/>
    <s v="Code Compliance"/>
    <s v="100.11.00.250-5100.09"/>
    <s v="Benefits Unemployment Insurance"/>
    <n v="0"/>
    <n v="0"/>
    <n v="0"/>
    <n v="0"/>
    <n v="0"/>
  </r>
  <r>
    <x v="0"/>
    <x v="0"/>
    <x v="2"/>
    <x v="1"/>
    <x v="2"/>
    <x v="2"/>
    <s v="00"/>
    <s v="Non Divisional"/>
    <s v="250"/>
    <s v="Code Compliance"/>
    <s v="100.11.00.250-5100.10"/>
    <s v="Benefits Uniform Allowance"/>
    <n v="-3000"/>
    <n v="-2000"/>
    <n v="-750"/>
    <n v="-750"/>
    <n v="0"/>
  </r>
  <r>
    <x v="0"/>
    <x v="0"/>
    <x v="2"/>
    <x v="1"/>
    <x v="2"/>
    <x v="2"/>
    <s v="00"/>
    <s v="Non Divisional"/>
    <s v="250"/>
    <s v="Code Compliance"/>
    <s v="100.11.00.250-5100.11"/>
    <s v="Benefits Medicare"/>
    <n v="-3000"/>
    <n v="-3000"/>
    <n v="-2498"/>
    <n v="-2498"/>
    <n v="0"/>
  </r>
  <r>
    <x v="0"/>
    <x v="0"/>
    <x v="2"/>
    <x v="1"/>
    <x v="2"/>
    <x v="2"/>
    <s v="00"/>
    <s v="Non Divisional"/>
    <s v="250"/>
    <s v="Code Compliance"/>
    <s v="100.11.00.250-5100.15"/>
    <s v="Benefits Cell Phone Allowance"/>
    <n v="-2000"/>
    <n v="-1000"/>
    <n v="-1138"/>
    <n v="-1138"/>
    <n v="0"/>
  </r>
  <r>
    <x v="0"/>
    <x v="0"/>
    <x v="3"/>
    <x v="1"/>
    <x v="2"/>
    <x v="2"/>
    <s v="00"/>
    <s v="Non Divisional"/>
    <s v="250"/>
    <s v="Code Compliance"/>
    <s v="100.11.00.250-6000.01"/>
    <s v="Professional Services General"/>
    <n v="0"/>
    <n v="-10000"/>
    <n v="-10000"/>
    <n v="-20000"/>
    <n v="-10000"/>
  </r>
  <r>
    <x v="0"/>
    <x v="0"/>
    <x v="3"/>
    <x v="1"/>
    <x v="2"/>
    <x v="2"/>
    <s v="00"/>
    <s v="Non Divisional"/>
    <s v="250"/>
    <s v="Code Compliance"/>
    <s v="100.11.00.250-6000.11"/>
    <s v="Professional Services County Admin Fee"/>
    <n v="1000"/>
    <n v="0"/>
    <n v="0"/>
    <n v="0"/>
    <n v="0"/>
  </r>
  <r>
    <x v="0"/>
    <x v="0"/>
    <x v="3"/>
    <x v="1"/>
    <x v="2"/>
    <x v="2"/>
    <s v="00"/>
    <s v="Non Divisional"/>
    <s v="250"/>
    <s v="Code Compliance"/>
    <s v="100.11.00.250-6000.18"/>
    <s v="Professional Services Legal"/>
    <n v="-16000"/>
    <n v="-19000"/>
    <n v="0"/>
    <n v="0"/>
    <n v="0"/>
  </r>
  <r>
    <x v="0"/>
    <x v="0"/>
    <x v="3"/>
    <x v="1"/>
    <x v="2"/>
    <x v="2"/>
    <s v="00"/>
    <s v="Non Divisional"/>
    <s v="250"/>
    <s v="Code Compliance"/>
    <s v="100.11.00.250-6000.29"/>
    <s v="Professional Services Recording Fees"/>
    <n v="-12000"/>
    <n v="-3000"/>
    <n v="-1000"/>
    <n v="-1000"/>
    <n v="0"/>
  </r>
  <r>
    <x v="0"/>
    <x v="0"/>
    <x v="3"/>
    <x v="1"/>
    <x v="2"/>
    <x v="2"/>
    <s v="00"/>
    <s v="Non Divisional"/>
    <s v="250"/>
    <s v="Code Compliance"/>
    <s v="100.11.00.250-6200.01"/>
    <s v="Supplies Office"/>
    <n v="0"/>
    <n v="0"/>
    <n v="0"/>
    <n v="0"/>
    <n v="0"/>
  </r>
  <r>
    <x v="0"/>
    <x v="0"/>
    <x v="3"/>
    <x v="1"/>
    <x v="2"/>
    <x v="2"/>
    <s v="00"/>
    <s v="Non Divisional"/>
    <s v="250"/>
    <s v="Code Compliance"/>
    <s v="100.11.00.250-6200.02"/>
    <s v="Supplies Special Department"/>
    <n v="0"/>
    <n v="0"/>
    <n v="0"/>
    <n v="0"/>
    <n v="0"/>
  </r>
  <r>
    <x v="0"/>
    <x v="0"/>
    <x v="3"/>
    <x v="1"/>
    <x v="2"/>
    <x v="2"/>
    <s v="00"/>
    <s v="Non Divisional"/>
    <s v="250"/>
    <s v="Code Compliance"/>
    <s v="100.11.00.250-6300.01"/>
    <s v="Dues &amp; Subscriptions Memberships"/>
    <n v="0"/>
    <n v="0"/>
    <n v="-600"/>
    <n v="-600"/>
    <n v="0"/>
  </r>
  <r>
    <x v="0"/>
    <x v="0"/>
    <x v="3"/>
    <x v="1"/>
    <x v="2"/>
    <x v="2"/>
    <s v="00"/>
    <s v="Non Divisional"/>
    <s v="250"/>
    <s v="Code Compliance"/>
    <s v="100.11.00.250-6600.04"/>
    <s v="Administrative Expenses Training/Conferences"/>
    <n v="-2000"/>
    <n v="-1000"/>
    <n v="-2500"/>
    <n v="-2500"/>
    <n v="0"/>
  </r>
  <r>
    <x v="0"/>
    <x v="0"/>
    <x v="3"/>
    <x v="1"/>
    <x v="2"/>
    <x v="2"/>
    <s v="00"/>
    <s v="Non Divisional"/>
    <s v="250"/>
    <s v="Code Compliance"/>
    <s v="100.11.00.250-6600.07"/>
    <s v="Administrative Expenses Employee Recruitment"/>
    <n v="-1000"/>
    <n v="0"/>
    <n v="0"/>
    <n v="0"/>
    <n v="0"/>
  </r>
  <r>
    <x v="0"/>
    <x v="0"/>
    <x v="3"/>
    <x v="1"/>
    <x v="2"/>
    <x v="2"/>
    <s v="00"/>
    <s v="Non Divisional"/>
    <s v="260"/>
    <s v="Asset Seizure"/>
    <s v="100.11.00.260-6000.01"/>
    <s v="Professional Services General"/>
    <n v="0"/>
    <n v="0"/>
    <n v="0"/>
    <n v="0"/>
    <n v="0"/>
  </r>
  <r>
    <x v="0"/>
    <x v="0"/>
    <x v="3"/>
    <x v="1"/>
    <x v="2"/>
    <x v="2"/>
    <s v="00"/>
    <s v="Non Divisional"/>
    <s v="260"/>
    <s v="Asset Seizure"/>
    <s v="100.11.00.260-6100.02"/>
    <s v="Utilities Telephone"/>
    <n v="0"/>
    <n v="0"/>
    <n v="0"/>
    <n v="0"/>
    <n v="0"/>
  </r>
  <r>
    <x v="0"/>
    <x v="0"/>
    <x v="3"/>
    <x v="1"/>
    <x v="2"/>
    <x v="2"/>
    <s v="00"/>
    <s v="Non Divisional"/>
    <s v="260"/>
    <s v="Asset Seizure"/>
    <s v="100.11.00.260-6200.02"/>
    <s v="Supplies Special Department"/>
    <n v="-35000"/>
    <n v="-15000"/>
    <n v="-94379"/>
    <n v="-63000"/>
    <n v="31379"/>
  </r>
  <r>
    <x v="0"/>
    <x v="0"/>
    <x v="3"/>
    <x v="1"/>
    <x v="2"/>
    <x v="2"/>
    <s v="00"/>
    <s v="Non Divisional"/>
    <s v="260"/>
    <s v="Asset Seizure"/>
    <s v="100.11.00.260-6200.09"/>
    <s v="Supplies Data Processing"/>
    <n v="0"/>
    <n v="0"/>
    <n v="0"/>
    <n v="0"/>
    <n v="0"/>
  </r>
  <r>
    <x v="0"/>
    <x v="0"/>
    <x v="3"/>
    <x v="1"/>
    <x v="2"/>
    <x v="2"/>
    <s v="00"/>
    <s v="Non Divisional"/>
    <s v="260"/>
    <s v="Asset Seizure"/>
    <s v="100.11.00.260-6210.21"/>
    <s v="Supplies-Police SWAT"/>
    <n v="-10000"/>
    <n v="0"/>
    <n v="0"/>
    <n v="0"/>
    <n v="0"/>
  </r>
  <r>
    <x v="0"/>
    <x v="0"/>
    <x v="3"/>
    <x v="1"/>
    <x v="2"/>
    <x v="2"/>
    <s v="00"/>
    <s v="Non Divisional"/>
    <s v="260"/>
    <s v="Asset Seizure"/>
    <s v="100.11.00.260-6350.01"/>
    <s v="Maintenance Agreements &amp; Licenses License/Software Maintenance"/>
    <n v="-4000"/>
    <n v="-5000"/>
    <n v="-4000"/>
    <n v="-4000"/>
    <n v="0"/>
  </r>
  <r>
    <x v="0"/>
    <x v="0"/>
    <x v="3"/>
    <x v="1"/>
    <x v="2"/>
    <x v="2"/>
    <s v="00"/>
    <s v="Non Divisional"/>
    <s v="260"/>
    <s v="Asset Seizure"/>
    <s v="100.11.00.260-6600.04"/>
    <s v="Administrative Expenses Training/Conferences"/>
    <n v="-8000"/>
    <n v="0"/>
    <n v="-8000"/>
    <n v="-8000"/>
    <n v="0"/>
  </r>
  <r>
    <x v="0"/>
    <x v="0"/>
    <x v="4"/>
    <x v="1"/>
    <x v="2"/>
    <x v="2"/>
    <s v="00"/>
    <s v="Non Divisional"/>
    <s v="260"/>
    <s v="Asset Seizure"/>
    <s v="100.11.00.260-7000.02"/>
    <s v="Capital Outlay Vehicles-Major"/>
    <n v="-104000"/>
    <n v="-100000"/>
    <n v="-140461"/>
    <n v="-140461"/>
    <n v="0"/>
  </r>
  <r>
    <x v="0"/>
    <x v="0"/>
    <x v="4"/>
    <x v="1"/>
    <x v="2"/>
    <x v="2"/>
    <s v="00"/>
    <s v="Non Divisional"/>
    <s v="260"/>
    <s v="Asset Seizure"/>
    <s v="100.11.00.260-7000.03"/>
    <s v="Capital Outlay Equipment New"/>
    <n v="0"/>
    <n v="0"/>
    <n v="-39899"/>
    <n v="-39899"/>
    <n v="0"/>
  </r>
  <r>
    <x v="0"/>
    <x v="0"/>
    <x v="4"/>
    <x v="1"/>
    <x v="2"/>
    <x v="2"/>
    <s v="00"/>
    <s v="Non Divisional"/>
    <s v="260"/>
    <s v="Asset Seizure"/>
    <s v="100.11.00.260-7000.04"/>
    <s v="Capital Outlay Equipment Replacement"/>
    <n v="0"/>
    <n v="0"/>
    <n v="-90000"/>
    <n v="-90000"/>
    <n v="0"/>
  </r>
  <r>
    <x v="0"/>
    <x v="0"/>
    <x v="2"/>
    <x v="1"/>
    <x v="2"/>
    <x v="2"/>
    <s v="10"/>
    <s v="Animal Services"/>
    <s v="270"/>
    <s v="Animal  Services"/>
    <s v="100.11.10.270-5000.01"/>
    <s v="Salaries Regular"/>
    <n v="-212000"/>
    <n v="-190000"/>
    <n v="-193791"/>
    <n v="-193791"/>
    <n v="0"/>
  </r>
  <r>
    <x v="0"/>
    <x v="0"/>
    <x v="2"/>
    <x v="1"/>
    <x v="2"/>
    <x v="2"/>
    <s v="10"/>
    <s v="Animal Services"/>
    <s v="270"/>
    <s v="Animal  Services"/>
    <s v="100.11.10.270-5000.02"/>
    <s v="Salaries Part Time"/>
    <n v="-27000"/>
    <n v="-24000"/>
    <n v="0"/>
    <n v="0"/>
    <n v="0"/>
  </r>
  <r>
    <x v="0"/>
    <x v="0"/>
    <x v="2"/>
    <x v="1"/>
    <x v="2"/>
    <x v="2"/>
    <s v="10"/>
    <s v="Animal Services"/>
    <s v="270"/>
    <s v="Animal  Services"/>
    <s v="100.11.10.270-5000.03"/>
    <s v="Salaries Overtime"/>
    <n v="-6000"/>
    <n v="-4000"/>
    <n v="-6000"/>
    <n v="-6000"/>
    <n v="0"/>
  </r>
  <r>
    <x v="0"/>
    <x v="0"/>
    <x v="2"/>
    <x v="1"/>
    <x v="2"/>
    <x v="2"/>
    <s v="10"/>
    <s v="Animal Services"/>
    <s v="270"/>
    <s v="Animal  Services"/>
    <s v="100.11.10.270-5000.04"/>
    <s v="Salaries Holiday Pay"/>
    <n v="-1000"/>
    <n v="-2000"/>
    <n v="0"/>
    <n v="0"/>
    <n v="0"/>
  </r>
  <r>
    <x v="0"/>
    <x v="0"/>
    <x v="2"/>
    <x v="1"/>
    <x v="2"/>
    <x v="2"/>
    <s v="10"/>
    <s v="Animal Services"/>
    <s v="270"/>
    <s v="Animal  Services"/>
    <s v="100.11.10.270-5000.08"/>
    <s v="Salaries Longevity Pay"/>
    <n v="0"/>
    <n v="0"/>
    <n v="-3300"/>
    <n v="-3300"/>
    <n v="0"/>
  </r>
  <r>
    <x v="0"/>
    <x v="0"/>
    <x v="2"/>
    <x v="1"/>
    <x v="2"/>
    <x v="2"/>
    <s v="10"/>
    <s v="Animal Services"/>
    <s v="270"/>
    <s v="Animal  Services"/>
    <s v="100.11.10.270-5000.11"/>
    <s v="Salaries Worker's Comp"/>
    <n v="0"/>
    <n v="0"/>
    <n v="0"/>
    <n v="0"/>
    <n v="0"/>
  </r>
  <r>
    <x v="0"/>
    <x v="0"/>
    <x v="2"/>
    <x v="1"/>
    <x v="2"/>
    <x v="2"/>
    <s v="10"/>
    <s v="Animal Services"/>
    <s v="270"/>
    <s v="Animal  Services"/>
    <s v="100.11.10.270-5100.00"/>
    <s v="Benefits PERS Pool Liability"/>
    <n v="-39000"/>
    <n v="-36000"/>
    <n v="-45466"/>
    <n v="-49000"/>
    <n v="-3534"/>
  </r>
  <r>
    <x v="0"/>
    <x v="0"/>
    <x v="2"/>
    <x v="1"/>
    <x v="2"/>
    <x v="2"/>
    <s v="10"/>
    <s v="Animal Services"/>
    <s v="270"/>
    <s v="Animal  Services"/>
    <s v="100.11.10.270-5100.01"/>
    <s v="Benefits Retirement"/>
    <n v="-1000"/>
    <n v="-1000"/>
    <n v="-1417"/>
    <n v="-1417"/>
    <n v="0"/>
  </r>
  <r>
    <x v="0"/>
    <x v="0"/>
    <x v="2"/>
    <x v="1"/>
    <x v="2"/>
    <x v="2"/>
    <s v="10"/>
    <s v="Animal Services"/>
    <s v="270"/>
    <s v="Animal  Services"/>
    <s v="100.11.10.270-5100.02"/>
    <s v="Benefits Health Insurance"/>
    <n v="-19000"/>
    <n v="-5000"/>
    <n v="-18780"/>
    <n v="-18780"/>
    <n v="0"/>
  </r>
  <r>
    <x v="0"/>
    <x v="0"/>
    <x v="2"/>
    <x v="1"/>
    <x v="2"/>
    <x v="2"/>
    <s v="10"/>
    <s v="Animal Services"/>
    <s v="270"/>
    <s v="Animal  Services"/>
    <s v="100.11.10.270-5100.03"/>
    <s v="Benefits Dental Insurance"/>
    <n v="-3000"/>
    <n v="-2000"/>
    <n v="-3117"/>
    <n v="-3117"/>
    <n v="0"/>
  </r>
  <r>
    <x v="0"/>
    <x v="0"/>
    <x v="2"/>
    <x v="1"/>
    <x v="2"/>
    <x v="2"/>
    <s v="10"/>
    <s v="Animal Services"/>
    <s v="270"/>
    <s v="Animal  Services"/>
    <s v="100.11.10.270-5100.04"/>
    <s v="Benefits Vision Insurance"/>
    <n v="0"/>
    <n v="0"/>
    <n v="-522"/>
    <n v="-522"/>
    <n v="0"/>
  </r>
  <r>
    <x v="0"/>
    <x v="0"/>
    <x v="2"/>
    <x v="1"/>
    <x v="2"/>
    <x v="2"/>
    <s v="10"/>
    <s v="Animal Services"/>
    <s v="270"/>
    <s v="Animal  Services"/>
    <s v="100.11.10.270-5100.05"/>
    <s v="Benefits Life Insurance"/>
    <n v="0"/>
    <n v="0"/>
    <n v="-54"/>
    <n v="-54"/>
    <n v="0"/>
  </r>
  <r>
    <x v="0"/>
    <x v="0"/>
    <x v="2"/>
    <x v="1"/>
    <x v="2"/>
    <x v="2"/>
    <s v="10"/>
    <s v="Animal Services"/>
    <s v="270"/>
    <s v="Animal  Services"/>
    <s v="100.11.10.270-5100.06"/>
    <s v="Benefits Worker's Comp"/>
    <n v="-13000"/>
    <n v="-12000"/>
    <n v="-12000"/>
    <n v="-16000"/>
    <n v="-4000"/>
  </r>
  <r>
    <x v="0"/>
    <x v="0"/>
    <x v="2"/>
    <x v="1"/>
    <x v="2"/>
    <x v="2"/>
    <s v="10"/>
    <s v="Animal Services"/>
    <s v="270"/>
    <s v="Animal  Services"/>
    <s v="100.11.10.270-5100.07"/>
    <s v="Benefits Long Term Disability"/>
    <n v="0"/>
    <n v="0"/>
    <n v="-612"/>
    <n v="-612"/>
    <n v="0"/>
  </r>
  <r>
    <x v="0"/>
    <x v="0"/>
    <x v="2"/>
    <x v="1"/>
    <x v="2"/>
    <x v="2"/>
    <s v="10"/>
    <s v="Animal Services"/>
    <s v="270"/>
    <s v="Animal  Services"/>
    <s v="100.11.10.270-5100.08"/>
    <s v="Benefits Deferred Compensation"/>
    <n v="0"/>
    <n v="-7000"/>
    <n v="-7321"/>
    <n v="-7321"/>
    <n v="0"/>
  </r>
  <r>
    <x v="0"/>
    <x v="0"/>
    <x v="2"/>
    <x v="1"/>
    <x v="2"/>
    <x v="2"/>
    <s v="10"/>
    <s v="Animal Services"/>
    <s v="270"/>
    <s v="Animal  Services"/>
    <s v="100.11.10.270-5100.09"/>
    <s v="Benefits Unemployment Insurance"/>
    <n v="-5000"/>
    <n v="-9000"/>
    <n v="0"/>
    <n v="0"/>
    <n v="0"/>
  </r>
  <r>
    <x v="0"/>
    <x v="0"/>
    <x v="2"/>
    <x v="1"/>
    <x v="2"/>
    <x v="2"/>
    <s v="10"/>
    <s v="Animal Services"/>
    <s v="270"/>
    <s v="Animal  Services"/>
    <s v="100.11.10.270-5100.10"/>
    <s v="Benefits Uniform Allowance"/>
    <n v="-5000"/>
    <n v="-4000"/>
    <n v="-2250"/>
    <n v="-2250"/>
    <n v="0"/>
  </r>
  <r>
    <x v="0"/>
    <x v="0"/>
    <x v="2"/>
    <x v="1"/>
    <x v="2"/>
    <x v="2"/>
    <s v="10"/>
    <s v="Animal Services"/>
    <s v="270"/>
    <s v="Animal  Services"/>
    <s v="100.11.10.270-5100.11"/>
    <s v="Benefits Medicare"/>
    <n v="-4000"/>
    <n v="-3000"/>
    <n v="-2998"/>
    <n v="-2998"/>
    <n v="0"/>
  </r>
  <r>
    <x v="0"/>
    <x v="0"/>
    <x v="2"/>
    <x v="1"/>
    <x v="2"/>
    <x v="2"/>
    <s v="10"/>
    <s v="Animal Services"/>
    <s v="270"/>
    <s v="Animal  Services"/>
    <s v="100.11.10.270-5100.12"/>
    <s v="Benefits Annual Physical Exam"/>
    <n v="0"/>
    <n v="0"/>
    <n v="0"/>
    <n v="0"/>
    <n v="0"/>
  </r>
  <r>
    <x v="0"/>
    <x v="0"/>
    <x v="2"/>
    <x v="1"/>
    <x v="2"/>
    <x v="2"/>
    <s v="10"/>
    <s v="Animal Services"/>
    <s v="270"/>
    <s v="Animal  Services"/>
    <s v="100.11.10.270-5100.17"/>
    <s v="Benefits Other Post Employment Benefits"/>
    <n v="-17000"/>
    <n v="-12000"/>
    <n v="-12500"/>
    <n v="-12500"/>
    <n v="0"/>
  </r>
  <r>
    <x v="0"/>
    <x v="0"/>
    <x v="3"/>
    <x v="1"/>
    <x v="2"/>
    <x v="2"/>
    <s v="10"/>
    <s v="Animal Services"/>
    <s v="270"/>
    <s v="Animal  Services"/>
    <s v="100.11.10.270-6000.01"/>
    <s v="Professional Services General"/>
    <n v="-6000"/>
    <n v="-24000"/>
    <n v="-17500"/>
    <n v="-17500"/>
    <n v="0"/>
  </r>
  <r>
    <x v="0"/>
    <x v="0"/>
    <x v="3"/>
    <x v="1"/>
    <x v="2"/>
    <x v="2"/>
    <s v="10"/>
    <s v="Animal Services"/>
    <s v="270"/>
    <s v="Animal  Services"/>
    <s v="100.11.10.270-6000.05"/>
    <s v="Professional Services Veterinarian"/>
    <n v="-3000"/>
    <n v="0"/>
    <n v="-1200"/>
    <n v="-1200"/>
    <n v="0"/>
  </r>
  <r>
    <x v="0"/>
    <x v="0"/>
    <x v="3"/>
    <x v="1"/>
    <x v="2"/>
    <x v="2"/>
    <s v="10"/>
    <s v="Animal Services"/>
    <s v="270"/>
    <s v="Animal  Services"/>
    <s v="100.11.10.270-6000.06"/>
    <s v="Professional Services Spay/Neuter"/>
    <n v="-27000"/>
    <n v="-18000"/>
    <n v="-27000"/>
    <n v="-27000"/>
    <n v="0"/>
  </r>
  <r>
    <x v="0"/>
    <x v="0"/>
    <x v="3"/>
    <x v="1"/>
    <x v="2"/>
    <x v="2"/>
    <s v="10"/>
    <s v="Animal Services"/>
    <s v="270"/>
    <s v="Animal  Services"/>
    <s v="100.11.10.270-6000.31"/>
    <s v="Professional Services Spay/Neuter Grant"/>
    <n v="-6000"/>
    <n v="-1000"/>
    <n v="0"/>
    <n v="0"/>
    <n v="0"/>
  </r>
  <r>
    <x v="0"/>
    <x v="0"/>
    <x v="3"/>
    <x v="1"/>
    <x v="2"/>
    <x v="2"/>
    <s v="10"/>
    <s v="Animal Services"/>
    <s v="270"/>
    <s v="Animal  Services"/>
    <s v="100.11.10.270-6100.01"/>
    <s v="Utilities Electric"/>
    <n v="-26000"/>
    <n v="-28000"/>
    <n v="-2870"/>
    <n v="-32000"/>
    <n v="-29130"/>
  </r>
  <r>
    <x v="0"/>
    <x v="0"/>
    <x v="3"/>
    <x v="1"/>
    <x v="2"/>
    <x v="2"/>
    <s v="10"/>
    <s v="Animal Services"/>
    <s v="270"/>
    <s v="Animal  Services"/>
    <s v="100.11.10.270-6100.02"/>
    <s v="Utilities Telephone"/>
    <n v="-4000"/>
    <n v="-4000"/>
    <n v="-3605"/>
    <n v="-5000"/>
    <n v="-1395"/>
  </r>
  <r>
    <x v="0"/>
    <x v="0"/>
    <x v="3"/>
    <x v="1"/>
    <x v="2"/>
    <x v="2"/>
    <s v="10"/>
    <s v="Animal Services"/>
    <s v="270"/>
    <s v="Animal  Services"/>
    <s v="100.11.10.270-6200.01"/>
    <s v="Supplies Office"/>
    <n v="0"/>
    <n v="0"/>
    <n v="-500"/>
    <n v="-500"/>
    <n v="0"/>
  </r>
  <r>
    <x v="0"/>
    <x v="0"/>
    <x v="3"/>
    <x v="1"/>
    <x v="2"/>
    <x v="2"/>
    <s v="10"/>
    <s v="Animal Services"/>
    <s v="270"/>
    <s v="Animal  Services"/>
    <s v="100.11.10.270-6200.02"/>
    <s v="Supplies Special Department"/>
    <n v="-3000"/>
    <n v="-6000"/>
    <n v="-6500"/>
    <n v="-6500"/>
    <n v="0"/>
  </r>
  <r>
    <x v="0"/>
    <x v="0"/>
    <x v="3"/>
    <x v="1"/>
    <x v="2"/>
    <x v="2"/>
    <s v="10"/>
    <s v="Animal Services"/>
    <s v="270"/>
    <s v="Animal  Services"/>
    <s v="100.11.10.270-6200.03"/>
    <s v="Supplies Copier Maintenance &amp; Supplies"/>
    <n v="-5000"/>
    <n v="-5000"/>
    <n v="-5000"/>
    <n v="-5000"/>
    <n v="0"/>
  </r>
  <r>
    <x v="0"/>
    <x v="0"/>
    <x v="3"/>
    <x v="1"/>
    <x v="2"/>
    <x v="2"/>
    <s v="10"/>
    <s v="Animal Services"/>
    <s v="270"/>
    <s v="Animal  Services"/>
    <s v="100.11.10.270-6200.05"/>
    <s v="Supplies Gasoline"/>
    <n v="-3000"/>
    <n v="-3000"/>
    <n v="-3675"/>
    <n v="-3675"/>
    <n v="0"/>
  </r>
  <r>
    <x v="0"/>
    <x v="0"/>
    <x v="3"/>
    <x v="1"/>
    <x v="2"/>
    <x v="2"/>
    <s v="10"/>
    <s v="Animal Services"/>
    <s v="270"/>
    <s v="Animal  Services"/>
    <s v="100.11.10.270-6200.08"/>
    <s v="Supplies Uniforms"/>
    <n v="0"/>
    <n v="0"/>
    <n v="-500"/>
    <n v="-500"/>
    <n v="0"/>
  </r>
  <r>
    <x v="0"/>
    <x v="0"/>
    <x v="3"/>
    <x v="1"/>
    <x v="2"/>
    <x v="2"/>
    <s v="10"/>
    <s v="Animal Services"/>
    <s v="270"/>
    <s v="Animal  Services"/>
    <s v="100.11.10.270-6220.02"/>
    <s v="Supplies-Animal Control Shelter Food"/>
    <n v="0"/>
    <n v="0"/>
    <n v="-1500"/>
    <n v="-1500"/>
    <n v="0"/>
  </r>
  <r>
    <x v="0"/>
    <x v="0"/>
    <x v="3"/>
    <x v="1"/>
    <x v="2"/>
    <x v="2"/>
    <s v="10"/>
    <s v="Animal Services"/>
    <s v="270"/>
    <s v="Animal  Services"/>
    <s v="100.11.10.270-6220.03"/>
    <s v="Supplies-Animal Control Identification Chips"/>
    <n v="-4000"/>
    <n v="-1000"/>
    <n v="-7500"/>
    <n v="-7500"/>
    <n v="0"/>
  </r>
  <r>
    <x v="0"/>
    <x v="0"/>
    <x v="3"/>
    <x v="1"/>
    <x v="2"/>
    <x v="2"/>
    <s v="10"/>
    <s v="Animal Services"/>
    <s v="270"/>
    <s v="Animal  Services"/>
    <s v="100.11.10.270-6220.04"/>
    <s v="Supplies-Animal Control Vaccines"/>
    <n v="-3000"/>
    <n v="0"/>
    <n v="-4250"/>
    <n v="-4250"/>
    <n v="0"/>
  </r>
  <r>
    <x v="0"/>
    <x v="0"/>
    <x v="3"/>
    <x v="1"/>
    <x v="2"/>
    <x v="2"/>
    <s v="10"/>
    <s v="Animal Services"/>
    <s v="270"/>
    <s v="Animal  Services"/>
    <s v="100.11.10.270-6300.01"/>
    <s v="Dues &amp; Subscriptions Memberships"/>
    <n v="0"/>
    <n v="0"/>
    <n v="-450"/>
    <n v="-450"/>
    <n v="0"/>
  </r>
  <r>
    <x v="0"/>
    <x v="0"/>
    <x v="3"/>
    <x v="1"/>
    <x v="2"/>
    <x v="2"/>
    <s v="10"/>
    <s v="Animal Services"/>
    <s v="270"/>
    <s v="Animal  Services"/>
    <s v="100.11.10.270-6400.02"/>
    <s v="Repairs &amp; Maintenance Minor Equipment/Other"/>
    <n v="0"/>
    <n v="0"/>
    <n v="0"/>
    <n v="0"/>
    <n v="0"/>
  </r>
  <r>
    <x v="0"/>
    <x v="0"/>
    <x v="3"/>
    <x v="1"/>
    <x v="2"/>
    <x v="2"/>
    <s v="10"/>
    <s v="Animal Services"/>
    <s v="270"/>
    <s v="Animal  Services"/>
    <s v="100.11.10.270-6400.07"/>
    <s v="Repairs &amp; Maintenance Radio Communication"/>
    <n v="-1000"/>
    <n v="-1000"/>
    <n v="-850"/>
    <n v="-850"/>
    <n v="0"/>
  </r>
  <r>
    <x v="0"/>
    <x v="0"/>
    <x v="3"/>
    <x v="1"/>
    <x v="2"/>
    <x v="2"/>
    <s v="10"/>
    <s v="Animal Services"/>
    <s v="270"/>
    <s v="Animal  Services"/>
    <s v="100.11.10.270-6400.20"/>
    <s v="Repairs &amp; Maintenance Property Maintenance"/>
    <n v="-4000"/>
    <n v="-5000"/>
    <n v="-3500"/>
    <n v="-3500"/>
    <n v="0"/>
  </r>
  <r>
    <x v="0"/>
    <x v="0"/>
    <x v="3"/>
    <x v="1"/>
    <x v="2"/>
    <x v="2"/>
    <s v="10"/>
    <s v="Animal Services"/>
    <s v="270"/>
    <s v="Animal  Services"/>
    <s v="100.11.10.270-6500.04"/>
    <s v="Claims &amp; Insurance Insurance Premiums"/>
    <n v="-12000"/>
    <n v="-12000"/>
    <n v="-12000"/>
    <n v="-12000"/>
    <n v="0"/>
  </r>
  <r>
    <x v="0"/>
    <x v="0"/>
    <x v="3"/>
    <x v="1"/>
    <x v="2"/>
    <x v="2"/>
    <s v="10"/>
    <s v="Animal Services"/>
    <s v="270"/>
    <s v="Animal  Services"/>
    <s v="100.11.10.270-6600.04"/>
    <s v="Administrative Expenses Training/Conferences"/>
    <n v="-1000"/>
    <n v="0"/>
    <n v="-1750"/>
    <n v="-1750"/>
    <n v="0"/>
  </r>
  <r>
    <x v="0"/>
    <x v="0"/>
    <x v="3"/>
    <x v="1"/>
    <x v="2"/>
    <x v="2"/>
    <s v="10"/>
    <s v="Animal Services"/>
    <s v="270"/>
    <s v="Animal  Services"/>
    <s v="100.11.10.270-6600.07"/>
    <s v="Administrative Expenses Employee Recruitment"/>
    <n v="0"/>
    <n v="0"/>
    <n v="0"/>
    <n v="0"/>
    <n v="0"/>
  </r>
  <r>
    <x v="0"/>
    <x v="0"/>
    <x v="4"/>
    <x v="1"/>
    <x v="2"/>
    <x v="2"/>
    <s v="10"/>
    <s v="Animal Services"/>
    <s v="270"/>
    <s v="Animal  Services"/>
    <s v="100.11.10.270-7000.03"/>
    <s v="Capital Outlay Equipment New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000.01"/>
    <s v="Salaries Regular"/>
    <n v="-436000"/>
    <n v="-495000"/>
    <n v="-587255"/>
    <n v="-288000"/>
    <n v="299255"/>
  </r>
  <r>
    <x v="0"/>
    <x v="0"/>
    <x v="2"/>
    <x v="1"/>
    <x v="3"/>
    <x v="3"/>
    <s v="00"/>
    <s v="Non Divisional"/>
    <s v="001"/>
    <s v="Administration"/>
    <s v="100.13.00.001-5000.02"/>
    <s v="Salaries Part Time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000.03"/>
    <s v="Salaries Overtime"/>
    <n v="0"/>
    <n v="-10000"/>
    <n v="-200"/>
    <n v="-200"/>
    <n v="0"/>
  </r>
  <r>
    <x v="0"/>
    <x v="0"/>
    <x v="2"/>
    <x v="1"/>
    <x v="3"/>
    <x v="3"/>
    <s v="00"/>
    <s v="Non Divisional"/>
    <s v="001"/>
    <s v="Administration"/>
    <s v="100.13.00.001-5000.04"/>
    <s v="Salaries Holiday Pay"/>
    <n v="0"/>
    <n v="-1000"/>
    <n v="0"/>
    <n v="0"/>
    <n v="0"/>
  </r>
  <r>
    <x v="0"/>
    <x v="0"/>
    <x v="2"/>
    <x v="1"/>
    <x v="3"/>
    <x v="3"/>
    <s v="00"/>
    <s v="Non Divisional"/>
    <s v="001"/>
    <s v="Administration"/>
    <s v="100.13.00.001-5000.06"/>
    <s v="Salaries Out of Class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000.07"/>
    <s v="Salaries Admin Leave Pay"/>
    <n v="-8000"/>
    <n v="-52000"/>
    <n v="-10914"/>
    <n v="-10914"/>
    <n v="0"/>
  </r>
  <r>
    <x v="0"/>
    <x v="0"/>
    <x v="2"/>
    <x v="1"/>
    <x v="3"/>
    <x v="3"/>
    <s v="00"/>
    <s v="Non Divisional"/>
    <s v="001"/>
    <s v="Administration"/>
    <s v="100.13.00.001-5000.08"/>
    <s v="Salaries Longevity Pay"/>
    <n v="-6000"/>
    <n v="-7000"/>
    <n v="-6600"/>
    <n v="-6600"/>
    <n v="0"/>
  </r>
  <r>
    <x v="0"/>
    <x v="0"/>
    <x v="2"/>
    <x v="1"/>
    <x v="3"/>
    <x v="3"/>
    <s v="00"/>
    <s v="Non Divisional"/>
    <s v="001"/>
    <s v="Administration"/>
    <s v="100.13.00.001-5000.09"/>
    <s v="Salaries Mutual Aid Overtime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000.10"/>
    <s v="Salaries Furloughs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000.12"/>
    <s v="Salaries Compensated Absences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100.00"/>
    <s v="Benefits PERS Pool Liability"/>
    <n v="-134000"/>
    <n v="-76000"/>
    <n v="-133711"/>
    <n v="-71000"/>
    <n v="62711"/>
  </r>
  <r>
    <x v="0"/>
    <x v="0"/>
    <x v="2"/>
    <x v="1"/>
    <x v="3"/>
    <x v="3"/>
    <s v="00"/>
    <s v="Non Divisional"/>
    <s v="001"/>
    <s v="Administration"/>
    <s v="100.13.00.001-5100.01"/>
    <s v="Benefits Retirement"/>
    <n v="-49000"/>
    <n v="-34000"/>
    <n v="-60616"/>
    <n v="-35000"/>
    <n v="25616"/>
  </r>
  <r>
    <x v="0"/>
    <x v="0"/>
    <x v="2"/>
    <x v="1"/>
    <x v="3"/>
    <x v="3"/>
    <s v="00"/>
    <s v="Non Divisional"/>
    <s v="001"/>
    <s v="Administration"/>
    <s v="100.13.00.001-5100.02"/>
    <s v="Benefits Health Insurance"/>
    <n v="-68000"/>
    <n v="-47000"/>
    <n v="-113020"/>
    <n v="-70000"/>
    <n v="43020"/>
  </r>
  <r>
    <x v="0"/>
    <x v="0"/>
    <x v="2"/>
    <x v="1"/>
    <x v="3"/>
    <x v="3"/>
    <s v="00"/>
    <s v="Non Divisional"/>
    <s v="001"/>
    <s v="Administration"/>
    <s v="100.13.00.001-5100.03"/>
    <s v="Benefits Dental Insurance"/>
    <n v="-5000"/>
    <n v="-2000"/>
    <n v="-7550"/>
    <n v="-7550"/>
    <n v="0"/>
  </r>
  <r>
    <x v="0"/>
    <x v="0"/>
    <x v="2"/>
    <x v="1"/>
    <x v="3"/>
    <x v="3"/>
    <s v="00"/>
    <s v="Non Divisional"/>
    <s v="001"/>
    <s v="Administration"/>
    <s v="100.13.00.001-5100.04"/>
    <s v="Benefits Vision Insurance"/>
    <n v="-1000"/>
    <n v="0"/>
    <n v="-1212"/>
    <n v="-1212"/>
    <n v="0"/>
  </r>
  <r>
    <x v="0"/>
    <x v="0"/>
    <x v="2"/>
    <x v="1"/>
    <x v="3"/>
    <x v="3"/>
    <s v="00"/>
    <s v="Non Divisional"/>
    <s v="001"/>
    <s v="Administration"/>
    <s v="100.13.00.001-5100.05"/>
    <s v="Benefits Life Insurance"/>
    <n v="-1000"/>
    <n v="0"/>
    <n v="-885"/>
    <n v="-885"/>
    <n v="0"/>
  </r>
  <r>
    <x v="0"/>
    <x v="0"/>
    <x v="2"/>
    <x v="1"/>
    <x v="3"/>
    <x v="3"/>
    <s v="00"/>
    <s v="Non Divisional"/>
    <s v="001"/>
    <s v="Administration"/>
    <s v="100.13.00.001-5100.06"/>
    <s v="Benefits Worker's Comp"/>
    <n v="-17000"/>
    <n v="-17000"/>
    <n v="-17400"/>
    <n v="-23000"/>
    <n v="-5600"/>
  </r>
  <r>
    <x v="0"/>
    <x v="0"/>
    <x v="2"/>
    <x v="1"/>
    <x v="3"/>
    <x v="3"/>
    <s v="00"/>
    <s v="Non Divisional"/>
    <s v="001"/>
    <s v="Administration"/>
    <s v="100.13.00.001-5100.07"/>
    <s v="Benefits Long Term Disability"/>
    <n v="-1000"/>
    <n v="-1000"/>
    <n v="-5416"/>
    <n v="-1000"/>
    <n v="4416"/>
  </r>
  <r>
    <x v="0"/>
    <x v="0"/>
    <x v="2"/>
    <x v="1"/>
    <x v="3"/>
    <x v="3"/>
    <s v="00"/>
    <s v="Non Divisional"/>
    <s v="001"/>
    <s v="Administration"/>
    <s v="100.13.00.001-5100.08"/>
    <s v="Benefits Deferred Compensation"/>
    <n v="0"/>
    <n v="-2000"/>
    <n v="-10989"/>
    <n v="-2000"/>
    <n v="8989"/>
  </r>
  <r>
    <x v="0"/>
    <x v="0"/>
    <x v="2"/>
    <x v="1"/>
    <x v="3"/>
    <x v="3"/>
    <s v="00"/>
    <s v="Non Divisional"/>
    <s v="001"/>
    <s v="Administration"/>
    <s v="100.13.00.001-5100.09"/>
    <s v="Benefits Unemployment Insurance"/>
    <n v="0"/>
    <n v="0"/>
    <n v="0"/>
    <n v="0"/>
    <n v="0"/>
  </r>
  <r>
    <x v="0"/>
    <x v="0"/>
    <x v="2"/>
    <x v="1"/>
    <x v="3"/>
    <x v="3"/>
    <s v="00"/>
    <s v="Non Divisional"/>
    <s v="001"/>
    <s v="Administration"/>
    <s v="100.13.00.001-5100.10"/>
    <s v="Benefits Uniform Allowance"/>
    <n v="-3000"/>
    <n v="-1000"/>
    <n v="-2000"/>
    <n v="-2000"/>
    <n v="0"/>
  </r>
  <r>
    <x v="0"/>
    <x v="0"/>
    <x v="2"/>
    <x v="1"/>
    <x v="3"/>
    <x v="3"/>
    <s v="00"/>
    <s v="Non Divisional"/>
    <s v="001"/>
    <s v="Administration"/>
    <s v="100.13.00.001-5100.11"/>
    <s v="Benefits Medicare"/>
    <n v="-7000"/>
    <n v="-8000"/>
    <n v="-11121"/>
    <n v="-11121"/>
    <n v="0"/>
  </r>
  <r>
    <x v="0"/>
    <x v="0"/>
    <x v="2"/>
    <x v="1"/>
    <x v="3"/>
    <x v="3"/>
    <s v="00"/>
    <s v="Non Divisional"/>
    <s v="001"/>
    <s v="Administration"/>
    <s v="100.13.00.001-5100.12"/>
    <s v="Benefits Annual Physical Exam"/>
    <n v="0"/>
    <n v="0"/>
    <n v="-510"/>
    <n v="-510"/>
    <n v="0"/>
  </r>
  <r>
    <x v="0"/>
    <x v="0"/>
    <x v="2"/>
    <x v="1"/>
    <x v="3"/>
    <x v="3"/>
    <s v="00"/>
    <s v="Non Divisional"/>
    <s v="001"/>
    <s v="Administration"/>
    <s v="100.13.00.001-5100.15"/>
    <s v="Benefits Cell Phone Allowance"/>
    <n v="-3000"/>
    <n v="-1000"/>
    <n v="-2880"/>
    <n v="-2880"/>
    <n v="0"/>
  </r>
  <r>
    <x v="0"/>
    <x v="0"/>
    <x v="2"/>
    <x v="1"/>
    <x v="3"/>
    <x v="3"/>
    <s v="00"/>
    <s v="Non Divisional"/>
    <s v="001"/>
    <s v="Administration"/>
    <s v="100.13.00.001-5100.17"/>
    <s v="Benefits Other Post Employment Benefits"/>
    <n v="-201000"/>
    <n v="-199000"/>
    <n v="-199500"/>
    <n v="-199500"/>
    <n v="0"/>
  </r>
  <r>
    <x v="0"/>
    <x v="0"/>
    <x v="3"/>
    <x v="1"/>
    <x v="3"/>
    <x v="3"/>
    <s v="00"/>
    <s v="Non Divisional"/>
    <s v="001"/>
    <s v="Administration"/>
    <s v="100.13.00.001-6000.01"/>
    <s v="Professional Services General"/>
    <n v="-3000"/>
    <n v="-6000"/>
    <n v="-12000"/>
    <n v="-12000"/>
    <n v="0"/>
  </r>
  <r>
    <x v="0"/>
    <x v="0"/>
    <x v="3"/>
    <x v="1"/>
    <x v="3"/>
    <x v="3"/>
    <s v="00"/>
    <s v="Non Divisional"/>
    <s v="001"/>
    <s v="Administration"/>
    <s v="100.13.00.001-6000.07"/>
    <s v="Professional Services Weed Abatement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000.09"/>
    <s v="Professional Services Uniform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000.21"/>
    <s v="Professional Services Dispatch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100.01"/>
    <s v="Utilities Electric"/>
    <n v="-70000"/>
    <n v="-102000"/>
    <n v="-77000"/>
    <n v="-98000"/>
    <n v="-21000"/>
  </r>
  <r>
    <x v="0"/>
    <x v="0"/>
    <x v="3"/>
    <x v="1"/>
    <x v="3"/>
    <x v="3"/>
    <s v="00"/>
    <s v="Non Divisional"/>
    <s v="001"/>
    <s v="Administration"/>
    <s v="100.13.00.001-6100.02"/>
    <s v="Utilities Telephone"/>
    <n v="-27000"/>
    <n v="-32000"/>
    <n v="-29850"/>
    <n v="-33000"/>
    <n v="-3150"/>
  </r>
  <r>
    <x v="0"/>
    <x v="0"/>
    <x v="3"/>
    <x v="1"/>
    <x v="3"/>
    <x v="3"/>
    <s v="00"/>
    <s v="Non Divisional"/>
    <s v="001"/>
    <s v="Administration"/>
    <s v="100.13.00.001-6100.03"/>
    <s v="Utilities Data Transmission / ISP"/>
    <n v="-16000"/>
    <n v="-20000"/>
    <n v="-19000"/>
    <n v="-21000"/>
    <n v="-2000"/>
  </r>
  <r>
    <x v="0"/>
    <x v="0"/>
    <x v="3"/>
    <x v="1"/>
    <x v="3"/>
    <x v="3"/>
    <s v="00"/>
    <s v="Non Divisional"/>
    <s v="001"/>
    <s v="Administration"/>
    <s v="100.13.00.001-6200.01"/>
    <s v="Supplies Office"/>
    <n v="-4000"/>
    <n v="-4000"/>
    <n v="-4500"/>
    <n v="-4500"/>
    <n v="0"/>
  </r>
  <r>
    <x v="0"/>
    <x v="0"/>
    <x v="3"/>
    <x v="1"/>
    <x v="3"/>
    <x v="3"/>
    <s v="00"/>
    <s v="Non Divisional"/>
    <s v="001"/>
    <s v="Administration"/>
    <s v="100.13.00.001-6200.02"/>
    <s v="Supplies Special Department"/>
    <n v="-13000"/>
    <n v="-10000"/>
    <n v="-15838"/>
    <n v="-15838"/>
    <n v="0"/>
  </r>
  <r>
    <x v="0"/>
    <x v="0"/>
    <x v="3"/>
    <x v="1"/>
    <x v="3"/>
    <x v="3"/>
    <s v="00"/>
    <s v="Non Divisional"/>
    <s v="001"/>
    <s v="Administration"/>
    <s v="100.13.00.001-6200.03"/>
    <s v="Supplies Copier Maintenance &amp; Supplies"/>
    <n v="-4000"/>
    <n v="-3000"/>
    <n v="-6000"/>
    <n v="-6000"/>
    <n v="0"/>
  </r>
  <r>
    <x v="0"/>
    <x v="0"/>
    <x v="3"/>
    <x v="1"/>
    <x v="3"/>
    <x v="3"/>
    <s v="00"/>
    <s v="Non Divisional"/>
    <s v="001"/>
    <s v="Administration"/>
    <s v="100.13.00.001-6200.05"/>
    <s v="Supplies Gasoline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230.02"/>
    <s v="Supplies-Fire Protective Clothing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230.03"/>
    <s v="Supplies-Fire Emergency Medical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230.06"/>
    <s v="Supplies-Fire CPR Training"/>
    <n v="-1000"/>
    <n v="0"/>
    <n v="-1200"/>
    <n v="-1200"/>
    <n v="0"/>
  </r>
  <r>
    <x v="0"/>
    <x v="0"/>
    <x v="3"/>
    <x v="1"/>
    <x v="3"/>
    <x v="3"/>
    <s v="00"/>
    <s v="Non Divisional"/>
    <s v="001"/>
    <s v="Administration"/>
    <s v="100.13.00.001-6230.07"/>
    <s v="Supplies-Fire SAFE/Volunteers"/>
    <n v="-3000"/>
    <n v="-1000"/>
    <n v="-3000"/>
    <n v="-3000"/>
    <n v="0"/>
  </r>
  <r>
    <x v="0"/>
    <x v="0"/>
    <x v="3"/>
    <x v="1"/>
    <x v="3"/>
    <x v="3"/>
    <s v="00"/>
    <s v="Non Divisional"/>
    <s v="001"/>
    <s v="Administration"/>
    <s v="100.13.00.001-6300.01"/>
    <s v="Dues &amp; Subscriptions Memberships"/>
    <n v="-2000"/>
    <n v="-1000"/>
    <n v="-1600"/>
    <n v="-1600"/>
    <n v="0"/>
  </r>
  <r>
    <x v="0"/>
    <x v="0"/>
    <x v="3"/>
    <x v="1"/>
    <x v="3"/>
    <x v="3"/>
    <s v="00"/>
    <s v="Non Divisional"/>
    <s v="001"/>
    <s v="Administration"/>
    <s v="100.13.00.001-6300.02"/>
    <s v="Dues &amp; Subscriptions Publications"/>
    <n v="0"/>
    <n v="0"/>
    <n v="-300"/>
    <n v="-300"/>
    <n v="0"/>
  </r>
  <r>
    <x v="0"/>
    <x v="0"/>
    <x v="3"/>
    <x v="1"/>
    <x v="3"/>
    <x v="3"/>
    <s v="00"/>
    <s v="Non Divisional"/>
    <s v="001"/>
    <s v="Administration"/>
    <s v="100.13.00.001-6300.03"/>
    <s v="Dues &amp; Subscriptions Certifications"/>
    <n v="-5000"/>
    <n v="-5000"/>
    <n v="-4500"/>
    <n v="-4500"/>
    <n v="0"/>
  </r>
  <r>
    <x v="0"/>
    <x v="0"/>
    <x v="3"/>
    <x v="1"/>
    <x v="3"/>
    <x v="3"/>
    <s v="00"/>
    <s v="Non Divisional"/>
    <s v="001"/>
    <s v="Administration"/>
    <s v="100.13.00.001-6375.07"/>
    <s v="Operating Fees Permit"/>
    <n v="-2000"/>
    <n v="-1000"/>
    <n v="-1160"/>
    <n v="-1160"/>
    <n v="0"/>
  </r>
  <r>
    <x v="0"/>
    <x v="0"/>
    <x v="3"/>
    <x v="1"/>
    <x v="3"/>
    <x v="3"/>
    <s v="00"/>
    <s v="Non Divisional"/>
    <s v="001"/>
    <s v="Administration"/>
    <s v="100.13.00.001-6400.01"/>
    <s v="Repairs &amp; Maintenance Building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400.02"/>
    <s v="Repairs &amp; Maintenance Minor Equipment/Other"/>
    <n v="-9000"/>
    <n v="-9000"/>
    <n v="-11750"/>
    <n v="-11750"/>
    <n v="0"/>
  </r>
  <r>
    <x v="0"/>
    <x v="0"/>
    <x v="3"/>
    <x v="1"/>
    <x v="3"/>
    <x v="3"/>
    <s v="00"/>
    <s v="Non Divisional"/>
    <s v="001"/>
    <s v="Administration"/>
    <s v="100.13.00.001-6400.03"/>
    <s v="Repairs &amp; Maintenance Major Repair &amp; Contingency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400.05"/>
    <s v="Repairs &amp; Maintenance Vehicle"/>
    <n v="0"/>
    <n v="0"/>
    <n v="0"/>
    <n v="0"/>
    <n v="0"/>
  </r>
  <r>
    <x v="0"/>
    <x v="0"/>
    <x v="3"/>
    <x v="1"/>
    <x v="3"/>
    <x v="3"/>
    <s v="00"/>
    <s v="Non Divisional"/>
    <s v="001"/>
    <s v="Administration"/>
    <s v="100.13.00.001-6400.20"/>
    <s v="Repairs &amp; Maintenance Property Maintenance"/>
    <n v="-2000"/>
    <n v="-3000"/>
    <n v="-3200"/>
    <n v="-3200"/>
    <n v="0"/>
  </r>
  <r>
    <x v="0"/>
    <x v="0"/>
    <x v="3"/>
    <x v="1"/>
    <x v="3"/>
    <x v="3"/>
    <s v="00"/>
    <s v="Non Divisional"/>
    <s v="001"/>
    <s v="Administration"/>
    <s v="100.13.00.001-6500.04"/>
    <s v="Claims &amp; Insurance Insurance Premiums"/>
    <n v="-308000"/>
    <n v="-308000"/>
    <n v="-308400"/>
    <n v="-303000"/>
    <n v="5400"/>
  </r>
  <r>
    <x v="0"/>
    <x v="0"/>
    <x v="3"/>
    <x v="1"/>
    <x v="3"/>
    <x v="3"/>
    <s v="00"/>
    <s v="Non Divisional"/>
    <s v="001"/>
    <s v="Administration"/>
    <s v="100.13.00.001-6600.01"/>
    <s v="Administrative Expenses Meetings"/>
    <n v="0"/>
    <n v="0"/>
    <n v="-200"/>
    <n v="-200"/>
    <n v="0"/>
  </r>
  <r>
    <x v="0"/>
    <x v="0"/>
    <x v="3"/>
    <x v="1"/>
    <x v="3"/>
    <x v="3"/>
    <s v="00"/>
    <s v="Non Divisional"/>
    <s v="001"/>
    <s v="Administration"/>
    <s v="100.13.00.001-6600.04"/>
    <s v="Administrative Expenses Training/Conferences"/>
    <n v="-16000"/>
    <n v="-22000"/>
    <n v="-22500"/>
    <n v="-22500"/>
    <n v="0"/>
  </r>
  <r>
    <x v="0"/>
    <x v="0"/>
    <x v="3"/>
    <x v="1"/>
    <x v="3"/>
    <x v="3"/>
    <s v="00"/>
    <s v="Non Divisional"/>
    <s v="001"/>
    <s v="Administration"/>
    <s v="100.13.00.001-6600.07"/>
    <s v="Administrative Expenses Employee Recruitment"/>
    <n v="-13000"/>
    <n v="0"/>
    <n v="-15000"/>
    <n v="0"/>
    <n v="15000"/>
  </r>
  <r>
    <x v="0"/>
    <x v="0"/>
    <x v="4"/>
    <x v="1"/>
    <x v="3"/>
    <x v="3"/>
    <s v="00"/>
    <s v="Non Divisional"/>
    <s v="001"/>
    <s v="Administration"/>
    <s v="100.13.00.001-7000.04"/>
    <s v="Capital Outlay Equipment Replacement"/>
    <n v="0"/>
    <n v="0"/>
    <n v="-220000"/>
    <n v="-220000"/>
    <n v="0"/>
  </r>
  <r>
    <x v="0"/>
    <x v="0"/>
    <x v="4"/>
    <x v="1"/>
    <x v="3"/>
    <x v="3"/>
    <s v="00"/>
    <s v="Non Divisional"/>
    <s v="001"/>
    <s v="Administration"/>
    <s v="100.13.00.001-8000.12"/>
    <s v="Capital Improvements-General Government Building Improvements"/>
    <n v="-26000"/>
    <n v="0"/>
    <n v="0"/>
    <n v="0"/>
    <n v="0"/>
  </r>
  <r>
    <x v="0"/>
    <x v="0"/>
    <x v="2"/>
    <x v="1"/>
    <x v="3"/>
    <x v="3"/>
    <s v="00"/>
    <s v="Non Divisional"/>
    <s v="280"/>
    <s v="Prevention"/>
    <s v="100.13.00.280-5000.01"/>
    <s v="Salaries Regular"/>
    <n v="-148000"/>
    <n v="-155000"/>
    <n v="-150130"/>
    <n v="-150130"/>
    <n v="0"/>
  </r>
  <r>
    <x v="0"/>
    <x v="0"/>
    <x v="2"/>
    <x v="1"/>
    <x v="3"/>
    <x v="3"/>
    <s v="00"/>
    <s v="Non Divisional"/>
    <s v="280"/>
    <s v="Prevention"/>
    <s v="100.13.00.280-5000.02"/>
    <s v="Salaries Part Time"/>
    <n v="-19000"/>
    <n v="-19000"/>
    <n v="-21600"/>
    <n v="-21600"/>
    <n v="0"/>
  </r>
  <r>
    <x v="0"/>
    <x v="0"/>
    <x v="2"/>
    <x v="1"/>
    <x v="3"/>
    <x v="3"/>
    <s v="00"/>
    <s v="Non Divisional"/>
    <s v="280"/>
    <s v="Prevention"/>
    <s v="100.13.00.280-5000.03"/>
    <s v="Salaries Overtime"/>
    <n v="-6000"/>
    <n v="-12000"/>
    <n v="-4120"/>
    <n v="-15000"/>
    <n v="-10880"/>
  </r>
  <r>
    <x v="0"/>
    <x v="0"/>
    <x v="2"/>
    <x v="1"/>
    <x v="3"/>
    <x v="3"/>
    <s v="00"/>
    <s v="Non Divisional"/>
    <s v="280"/>
    <s v="Prevention"/>
    <s v="100.13.00.280-5000.04"/>
    <s v="Salaries Holiday Pay"/>
    <n v="0"/>
    <n v="-1000"/>
    <n v="0"/>
    <n v="0"/>
    <n v="0"/>
  </r>
  <r>
    <x v="0"/>
    <x v="0"/>
    <x v="2"/>
    <x v="1"/>
    <x v="3"/>
    <x v="3"/>
    <s v="00"/>
    <s v="Non Divisional"/>
    <s v="280"/>
    <s v="Prevention"/>
    <s v="100.13.00.280-5000.08"/>
    <s v="Salaries Longevity Pay"/>
    <n v="0"/>
    <n v="0"/>
    <n v="-2200"/>
    <n v="-2200"/>
    <n v="0"/>
  </r>
  <r>
    <x v="0"/>
    <x v="0"/>
    <x v="2"/>
    <x v="1"/>
    <x v="3"/>
    <x v="3"/>
    <s v="00"/>
    <s v="Non Divisional"/>
    <s v="280"/>
    <s v="Prevention"/>
    <s v="100.13.00.280-5000.10"/>
    <s v="Salaries Furloughs"/>
    <n v="0"/>
    <n v="0"/>
    <n v="0"/>
    <n v="0"/>
    <n v="0"/>
  </r>
  <r>
    <x v="0"/>
    <x v="0"/>
    <x v="2"/>
    <x v="1"/>
    <x v="3"/>
    <x v="3"/>
    <s v="00"/>
    <s v="Non Divisional"/>
    <s v="280"/>
    <s v="Prevention"/>
    <s v="100.13.00.280-5000.12"/>
    <s v="Salaries Compensated Absences"/>
    <n v="0"/>
    <n v="0"/>
    <n v="0"/>
    <n v="0"/>
    <n v="0"/>
  </r>
  <r>
    <x v="0"/>
    <x v="0"/>
    <x v="2"/>
    <x v="1"/>
    <x v="3"/>
    <x v="3"/>
    <s v="00"/>
    <s v="Non Divisional"/>
    <s v="280"/>
    <s v="Prevention"/>
    <s v="100.13.00.280-5100.00"/>
    <s v="Benefits PERS Pool Liability"/>
    <n v="-29000"/>
    <n v="-32000"/>
    <n v="-39073"/>
    <n v="-46000"/>
    <n v="-6927"/>
  </r>
  <r>
    <x v="0"/>
    <x v="0"/>
    <x v="2"/>
    <x v="1"/>
    <x v="3"/>
    <x v="3"/>
    <s v="00"/>
    <s v="Non Divisional"/>
    <s v="280"/>
    <s v="Prevention"/>
    <s v="100.13.00.280-5100.01"/>
    <s v="Benefits Retirement"/>
    <n v="-16000"/>
    <n v="-18000"/>
    <n v="-17901"/>
    <n v="-19000"/>
    <n v="-1099"/>
  </r>
  <r>
    <x v="0"/>
    <x v="0"/>
    <x v="2"/>
    <x v="1"/>
    <x v="3"/>
    <x v="3"/>
    <s v="00"/>
    <s v="Non Divisional"/>
    <s v="280"/>
    <s v="Prevention"/>
    <s v="100.13.00.280-5100.02"/>
    <s v="Benefits Health Insurance"/>
    <n v="-22000"/>
    <n v="-22000"/>
    <n v="-22200"/>
    <n v="-22200"/>
    <n v="0"/>
  </r>
  <r>
    <x v="0"/>
    <x v="0"/>
    <x v="2"/>
    <x v="1"/>
    <x v="3"/>
    <x v="3"/>
    <s v="00"/>
    <s v="Non Divisional"/>
    <s v="280"/>
    <s v="Prevention"/>
    <s v="100.13.00.280-5100.03"/>
    <s v="Benefits Dental Insurance"/>
    <n v="-3000"/>
    <n v="-3000"/>
    <n v="-2636"/>
    <n v="-2636"/>
    <n v="0"/>
  </r>
  <r>
    <x v="0"/>
    <x v="0"/>
    <x v="2"/>
    <x v="1"/>
    <x v="3"/>
    <x v="3"/>
    <s v="00"/>
    <s v="Non Divisional"/>
    <s v="280"/>
    <s v="Prevention"/>
    <s v="100.13.00.280-5100.04"/>
    <s v="Benefits Vision Insurance"/>
    <n v="0"/>
    <n v="0"/>
    <n v="-422"/>
    <n v="-422"/>
    <n v="0"/>
  </r>
  <r>
    <x v="0"/>
    <x v="0"/>
    <x v="2"/>
    <x v="1"/>
    <x v="3"/>
    <x v="3"/>
    <s v="00"/>
    <s v="Non Divisional"/>
    <s v="280"/>
    <s v="Prevention"/>
    <s v="100.13.00.280-5100.05"/>
    <s v="Benefits Life Insurance"/>
    <n v="0"/>
    <n v="0"/>
    <n v="-39"/>
    <n v="-39"/>
    <n v="0"/>
  </r>
  <r>
    <x v="0"/>
    <x v="0"/>
    <x v="2"/>
    <x v="1"/>
    <x v="3"/>
    <x v="3"/>
    <s v="00"/>
    <s v="Non Divisional"/>
    <s v="280"/>
    <s v="Prevention"/>
    <s v="100.13.00.280-5100.06"/>
    <s v="Benefits Worker's Comp"/>
    <n v="-5000"/>
    <n v="-5000"/>
    <n v="-5400"/>
    <n v="-7000"/>
    <n v="-1600"/>
  </r>
  <r>
    <x v="0"/>
    <x v="0"/>
    <x v="2"/>
    <x v="1"/>
    <x v="3"/>
    <x v="3"/>
    <s v="00"/>
    <s v="Non Divisional"/>
    <s v="280"/>
    <s v="Prevention"/>
    <s v="100.13.00.280-5100.07"/>
    <s v="Benefits Long Term Disability"/>
    <n v="0"/>
    <n v="0"/>
    <n v="-410"/>
    <n v="-410"/>
    <n v="0"/>
  </r>
  <r>
    <x v="0"/>
    <x v="0"/>
    <x v="2"/>
    <x v="1"/>
    <x v="3"/>
    <x v="3"/>
    <s v="00"/>
    <s v="Non Divisional"/>
    <s v="280"/>
    <s v="Prevention"/>
    <s v="100.13.00.280-5100.08"/>
    <s v="Benefits Deferred Compensation"/>
    <n v="-5000"/>
    <n v="-8000"/>
    <n v="-8554"/>
    <n v="-8554"/>
    <n v="0"/>
  </r>
  <r>
    <x v="0"/>
    <x v="0"/>
    <x v="2"/>
    <x v="1"/>
    <x v="3"/>
    <x v="3"/>
    <s v="00"/>
    <s v="Non Divisional"/>
    <s v="280"/>
    <s v="Prevention"/>
    <s v="100.13.00.280-5100.10"/>
    <s v="Benefits Uniform Allowance"/>
    <n v="-4000"/>
    <n v="-2000"/>
    <n v="-2000"/>
    <n v="-2000"/>
    <n v="0"/>
  </r>
  <r>
    <x v="0"/>
    <x v="0"/>
    <x v="2"/>
    <x v="1"/>
    <x v="3"/>
    <x v="3"/>
    <s v="00"/>
    <s v="Non Divisional"/>
    <s v="280"/>
    <s v="Prevention"/>
    <s v="100.13.00.280-5100.11"/>
    <s v="Benefits Medicare"/>
    <n v="-3000"/>
    <n v="-3000"/>
    <n v="-2355"/>
    <n v="-2355"/>
    <n v="0"/>
  </r>
  <r>
    <x v="0"/>
    <x v="0"/>
    <x v="2"/>
    <x v="1"/>
    <x v="3"/>
    <x v="3"/>
    <s v="00"/>
    <s v="Non Divisional"/>
    <s v="280"/>
    <s v="Prevention"/>
    <s v="100.13.00.280-5100.12"/>
    <s v="Benefits Annual Physical Exam"/>
    <n v="0"/>
    <n v="0"/>
    <n v="0"/>
    <n v="0"/>
    <n v="0"/>
  </r>
  <r>
    <x v="0"/>
    <x v="0"/>
    <x v="2"/>
    <x v="1"/>
    <x v="3"/>
    <x v="3"/>
    <s v="00"/>
    <s v="Non Divisional"/>
    <s v="280"/>
    <s v="Prevention"/>
    <s v="100.13.00.280-5100.15"/>
    <s v="Benefits Cell Phone Allowance"/>
    <n v="-1000"/>
    <n v="-1000"/>
    <n v="-1440"/>
    <n v="-1440"/>
    <n v="0"/>
  </r>
  <r>
    <x v="0"/>
    <x v="0"/>
    <x v="3"/>
    <x v="1"/>
    <x v="3"/>
    <x v="3"/>
    <s v="00"/>
    <s v="Non Divisional"/>
    <s v="280"/>
    <s v="Prevention"/>
    <s v="100.13.00.280-6000.01"/>
    <s v="Professional Services General"/>
    <n v="0"/>
    <n v="-47000"/>
    <n v="-123400"/>
    <n v="-123400"/>
    <n v="0"/>
  </r>
  <r>
    <x v="0"/>
    <x v="0"/>
    <x v="3"/>
    <x v="1"/>
    <x v="3"/>
    <x v="3"/>
    <s v="00"/>
    <s v="Non Divisional"/>
    <s v="280"/>
    <s v="Prevention"/>
    <s v="100.13.00.280-6000.07"/>
    <s v="Professional Services Weed Abatement"/>
    <n v="-5000"/>
    <n v="-7000"/>
    <n v="-12000"/>
    <n v="-12000"/>
    <n v="0"/>
  </r>
  <r>
    <x v="0"/>
    <x v="0"/>
    <x v="3"/>
    <x v="1"/>
    <x v="3"/>
    <x v="3"/>
    <s v="00"/>
    <s v="Non Divisional"/>
    <s v="280"/>
    <s v="Prevention"/>
    <s v="100.13.00.280-6000.08"/>
    <s v="Professional Services Plan Check"/>
    <n v="-46000"/>
    <n v="-52000"/>
    <n v="-35000"/>
    <n v="-35000"/>
    <n v="0"/>
  </r>
  <r>
    <x v="0"/>
    <x v="0"/>
    <x v="3"/>
    <x v="1"/>
    <x v="3"/>
    <x v="3"/>
    <s v="00"/>
    <s v="Non Divisional"/>
    <s v="280"/>
    <s v="Prevention"/>
    <s v="100.13.00.280-6200.01"/>
    <s v="Supplies Office"/>
    <n v="0"/>
    <n v="0"/>
    <n v="0"/>
    <n v="0"/>
    <n v="0"/>
  </r>
  <r>
    <x v="0"/>
    <x v="0"/>
    <x v="3"/>
    <x v="1"/>
    <x v="3"/>
    <x v="3"/>
    <s v="00"/>
    <s v="Non Divisional"/>
    <s v="280"/>
    <s v="Prevention"/>
    <s v="100.13.00.280-6230.01"/>
    <s v="Supplies-Fire Fire Prevention"/>
    <n v="-3000"/>
    <n v="-1000"/>
    <n v="-4000"/>
    <n v="-4000"/>
    <n v="0"/>
  </r>
  <r>
    <x v="0"/>
    <x v="0"/>
    <x v="3"/>
    <x v="1"/>
    <x v="3"/>
    <x v="3"/>
    <s v="00"/>
    <s v="Non Divisional"/>
    <s v="280"/>
    <s v="Prevention"/>
    <s v="100.13.00.280-6300.01"/>
    <s v="Dues &amp; Subscriptions Memberships"/>
    <n v="0"/>
    <n v="0"/>
    <n v="-150"/>
    <n v="-150"/>
    <n v="0"/>
  </r>
  <r>
    <x v="0"/>
    <x v="0"/>
    <x v="3"/>
    <x v="1"/>
    <x v="3"/>
    <x v="3"/>
    <s v="00"/>
    <s v="Non Divisional"/>
    <s v="280"/>
    <s v="Prevention"/>
    <s v="100.13.00.280-6600.05"/>
    <s v="Administrative Expenses Public/Legal Advertisement"/>
    <n v="-2000"/>
    <n v="-1000"/>
    <n v="-1500"/>
    <n v="-1500"/>
    <n v="0"/>
  </r>
  <r>
    <x v="0"/>
    <x v="0"/>
    <x v="2"/>
    <x v="1"/>
    <x v="3"/>
    <x v="3"/>
    <s v="00"/>
    <s v="Non Divisional"/>
    <s v="290"/>
    <s v="Operations"/>
    <s v="100.13.00.290-5000.01"/>
    <s v="Salaries Regular"/>
    <n v="-3410000"/>
    <n v="-3737000"/>
    <n v="-3525619"/>
    <n v="-3736000"/>
    <n v="-210381"/>
  </r>
  <r>
    <x v="0"/>
    <x v="0"/>
    <x v="2"/>
    <x v="1"/>
    <x v="3"/>
    <x v="3"/>
    <s v="00"/>
    <s v="Non Divisional"/>
    <s v="290"/>
    <s v="Operations"/>
    <s v="100.13.00.290-5000.02"/>
    <s v="Salaries Part Time"/>
    <n v="-38000"/>
    <n v="-8000"/>
    <n v="-55000"/>
    <n v="-55000"/>
    <n v="0"/>
  </r>
  <r>
    <x v="0"/>
    <x v="0"/>
    <x v="2"/>
    <x v="1"/>
    <x v="3"/>
    <x v="3"/>
    <s v="00"/>
    <s v="Non Divisional"/>
    <s v="290"/>
    <s v="Operations"/>
    <s v="100.13.00.290-5000.03"/>
    <s v="Salaries Overtime"/>
    <n v="-594000"/>
    <n v="-963000"/>
    <n v="-691600"/>
    <n v="-979000"/>
    <n v="-287400"/>
  </r>
  <r>
    <x v="0"/>
    <x v="0"/>
    <x v="2"/>
    <x v="1"/>
    <x v="3"/>
    <x v="3"/>
    <s v="00"/>
    <s v="Non Divisional"/>
    <s v="290"/>
    <s v="Operations"/>
    <s v="100.13.00.290-5000.04"/>
    <s v="Salaries Holiday Pay"/>
    <n v="-308000"/>
    <n v="-348000"/>
    <n v="-352503"/>
    <n v="-352503"/>
    <n v="0"/>
  </r>
  <r>
    <x v="0"/>
    <x v="0"/>
    <x v="2"/>
    <x v="1"/>
    <x v="3"/>
    <x v="3"/>
    <s v="00"/>
    <s v="Non Divisional"/>
    <s v="290"/>
    <s v="Operations"/>
    <s v="100.13.00.290-5000.06"/>
    <s v="Salaries Out of Class"/>
    <n v="-22000"/>
    <n v="-9000"/>
    <n v="-23304"/>
    <n v="-23304"/>
    <n v="0"/>
  </r>
  <r>
    <x v="0"/>
    <x v="0"/>
    <x v="2"/>
    <x v="1"/>
    <x v="3"/>
    <x v="3"/>
    <s v="00"/>
    <s v="Non Divisional"/>
    <s v="290"/>
    <s v="Operations"/>
    <s v="100.13.00.290-5000.08"/>
    <s v="Salaries Longevity Pay"/>
    <n v="-43000"/>
    <n v="-52000"/>
    <n v="-50600"/>
    <n v="-50600"/>
    <n v="0"/>
  </r>
  <r>
    <x v="0"/>
    <x v="0"/>
    <x v="2"/>
    <x v="1"/>
    <x v="3"/>
    <x v="3"/>
    <s v="00"/>
    <s v="Non Divisional"/>
    <s v="290"/>
    <s v="Operations"/>
    <s v="100.13.00.290-5000.09"/>
    <s v="Salaries Mutual Aid Overtime"/>
    <n v="-206000"/>
    <n v="-1314000"/>
    <n v="-105000"/>
    <n v="-1220000"/>
    <n v="-1115000"/>
  </r>
  <r>
    <x v="0"/>
    <x v="0"/>
    <x v="2"/>
    <x v="1"/>
    <x v="3"/>
    <x v="3"/>
    <s v="00"/>
    <s v="Non Divisional"/>
    <s v="290"/>
    <s v="Operations"/>
    <s v="100.13.00.290-5000.11"/>
    <s v="Salaries Worker's Comp"/>
    <n v="-38000"/>
    <n v="-24000"/>
    <n v="-38000"/>
    <n v="-38000"/>
    <n v="0"/>
  </r>
  <r>
    <x v="0"/>
    <x v="0"/>
    <x v="2"/>
    <x v="1"/>
    <x v="3"/>
    <x v="3"/>
    <s v="00"/>
    <s v="Non Divisional"/>
    <s v="290"/>
    <s v="Operations"/>
    <s v="100.13.00.290-5100.00"/>
    <s v="Benefits PERS Pool Liability"/>
    <n v="-1062000"/>
    <n v="-1071000"/>
    <n v="-1359978"/>
    <n v="-1200000"/>
    <n v="159978"/>
  </r>
  <r>
    <x v="0"/>
    <x v="0"/>
    <x v="2"/>
    <x v="1"/>
    <x v="3"/>
    <x v="3"/>
    <s v="00"/>
    <s v="Non Divisional"/>
    <s v="290"/>
    <s v="Operations"/>
    <s v="100.13.00.290-5100.01"/>
    <s v="Benefits Retirement"/>
    <n v="-444000"/>
    <n v="-554000"/>
    <n v="-579955"/>
    <n v="-579955"/>
    <n v="0"/>
  </r>
  <r>
    <x v="0"/>
    <x v="0"/>
    <x v="2"/>
    <x v="1"/>
    <x v="3"/>
    <x v="3"/>
    <s v="00"/>
    <s v="Non Divisional"/>
    <s v="290"/>
    <s v="Operations"/>
    <s v="100.13.00.290-5100.02"/>
    <s v="Benefits Health Insurance"/>
    <n v="-376000"/>
    <n v="-434000"/>
    <n v="-442920"/>
    <n v="-442920"/>
    <n v="0"/>
  </r>
  <r>
    <x v="0"/>
    <x v="0"/>
    <x v="2"/>
    <x v="1"/>
    <x v="3"/>
    <x v="3"/>
    <s v="00"/>
    <s v="Non Divisional"/>
    <s v="290"/>
    <s v="Operations"/>
    <s v="100.13.00.290-5100.03"/>
    <s v="Benefits Dental Insurance"/>
    <n v="-35000"/>
    <n v="-35000"/>
    <n v="-33256"/>
    <n v="-33256"/>
    <n v="0"/>
  </r>
  <r>
    <x v="0"/>
    <x v="0"/>
    <x v="2"/>
    <x v="1"/>
    <x v="3"/>
    <x v="3"/>
    <s v="00"/>
    <s v="Non Divisional"/>
    <s v="290"/>
    <s v="Operations"/>
    <s v="100.13.00.290-5100.04"/>
    <s v="Benefits Vision Insurance"/>
    <n v="-6000"/>
    <n v="-6000"/>
    <n v="-5786"/>
    <n v="-5786"/>
    <n v="0"/>
  </r>
  <r>
    <x v="0"/>
    <x v="0"/>
    <x v="2"/>
    <x v="1"/>
    <x v="3"/>
    <x v="3"/>
    <s v="00"/>
    <s v="Non Divisional"/>
    <s v="290"/>
    <s v="Operations"/>
    <s v="100.13.00.290-5100.05"/>
    <s v="Benefits Life Insurance"/>
    <n v="-1000"/>
    <n v="-1000"/>
    <n v="-816"/>
    <n v="-816"/>
    <n v="0"/>
  </r>
  <r>
    <x v="0"/>
    <x v="0"/>
    <x v="2"/>
    <x v="1"/>
    <x v="3"/>
    <x v="3"/>
    <s v="00"/>
    <s v="Non Divisional"/>
    <s v="290"/>
    <s v="Operations"/>
    <s v="100.13.00.290-5100.06"/>
    <s v="Benefits Worker's Comp"/>
    <n v="-116000"/>
    <n v="-116000"/>
    <n v="-115800"/>
    <n v="-160000"/>
    <n v="-44200"/>
  </r>
  <r>
    <x v="0"/>
    <x v="0"/>
    <x v="2"/>
    <x v="1"/>
    <x v="3"/>
    <x v="3"/>
    <s v="00"/>
    <s v="Non Divisional"/>
    <s v="290"/>
    <s v="Operations"/>
    <s v="100.13.00.290-5100.07"/>
    <s v="Benefits Long Term Disability"/>
    <n v="0"/>
    <n v="0"/>
    <n v="-588"/>
    <n v="-588"/>
    <n v="0"/>
  </r>
  <r>
    <x v="0"/>
    <x v="0"/>
    <x v="2"/>
    <x v="1"/>
    <x v="3"/>
    <x v="3"/>
    <s v="00"/>
    <s v="Non Divisional"/>
    <s v="290"/>
    <s v="Operations"/>
    <s v="100.13.00.290-5100.08"/>
    <s v="Benefits Deferred Compensation"/>
    <n v="-19000"/>
    <n v="-17000"/>
    <n v="-15120"/>
    <n v="-15120"/>
    <n v="0"/>
  </r>
  <r>
    <x v="0"/>
    <x v="0"/>
    <x v="2"/>
    <x v="1"/>
    <x v="3"/>
    <x v="3"/>
    <s v="00"/>
    <s v="Non Divisional"/>
    <s v="290"/>
    <s v="Operations"/>
    <s v="100.13.00.290-5100.09"/>
    <s v="Benefits Unemployment Insurance"/>
    <n v="-2000"/>
    <n v="-1000"/>
    <n v="0"/>
    <n v="0"/>
    <n v="0"/>
  </r>
  <r>
    <x v="0"/>
    <x v="0"/>
    <x v="2"/>
    <x v="1"/>
    <x v="3"/>
    <x v="3"/>
    <s v="00"/>
    <s v="Non Divisional"/>
    <s v="290"/>
    <s v="Operations"/>
    <s v="100.13.00.290-5100.10"/>
    <s v="Benefits Uniform Allowance"/>
    <n v="-60000"/>
    <n v="-31000"/>
    <n v="-29000"/>
    <n v="-29000"/>
    <n v="0"/>
  </r>
  <r>
    <x v="0"/>
    <x v="0"/>
    <x v="2"/>
    <x v="1"/>
    <x v="3"/>
    <x v="3"/>
    <s v="00"/>
    <s v="Non Divisional"/>
    <s v="290"/>
    <s v="Operations"/>
    <s v="100.13.00.290-5100.11"/>
    <s v="Benefits Medicare"/>
    <n v="-68000"/>
    <n v="-94000"/>
    <n v="-57951"/>
    <n v="-57951"/>
    <n v="0"/>
  </r>
  <r>
    <x v="0"/>
    <x v="0"/>
    <x v="2"/>
    <x v="1"/>
    <x v="3"/>
    <x v="3"/>
    <s v="00"/>
    <s v="Non Divisional"/>
    <s v="290"/>
    <s v="Operations"/>
    <s v="100.13.00.290-5100.12"/>
    <s v="Benefits Annual Physical Exam"/>
    <n v="-5000"/>
    <n v="-12000"/>
    <n v="-16600"/>
    <n v="-16600"/>
    <n v="0"/>
  </r>
  <r>
    <x v="0"/>
    <x v="0"/>
    <x v="2"/>
    <x v="1"/>
    <x v="3"/>
    <x v="3"/>
    <s v="00"/>
    <s v="Non Divisional"/>
    <s v="290"/>
    <s v="Operations"/>
    <s v="100.13.00.290-5100.15"/>
    <s v="Benefits Cell Phone Allowance"/>
    <n v="0"/>
    <n v="0"/>
    <n v="-1440"/>
    <n v="-1440"/>
    <n v="0"/>
  </r>
  <r>
    <x v="0"/>
    <x v="0"/>
    <x v="3"/>
    <x v="1"/>
    <x v="3"/>
    <x v="3"/>
    <s v="00"/>
    <s v="Non Divisional"/>
    <s v="290"/>
    <s v="Operations"/>
    <s v="100.13.00.290-6000.01"/>
    <s v="Professional Services General"/>
    <n v="-2000"/>
    <n v="0"/>
    <n v="0"/>
    <n v="0"/>
    <n v="0"/>
  </r>
  <r>
    <x v="0"/>
    <x v="0"/>
    <x v="3"/>
    <x v="1"/>
    <x v="3"/>
    <x v="3"/>
    <s v="00"/>
    <s v="Non Divisional"/>
    <s v="290"/>
    <s v="Operations"/>
    <s v="100.13.00.290-6000.09"/>
    <s v="Professional Services Uniform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000.21"/>
    <s v="Professional Services Dispatch"/>
    <n v="-310000"/>
    <n v="-361000"/>
    <n v="-495000"/>
    <n v="-495000"/>
    <n v="0"/>
  </r>
  <r>
    <x v="0"/>
    <x v="0"/>
    <x v="3"/>
    <x v="1"/>
    <x v="3"/>
    <x v="3"/>
    <s v="00"/>
    <s v="Non Divisional"/>
    <s v="290"/>
    <s v="Operations"/>
    <s v="100.13.00.290-6200.01"/>
    <s v="Supplies Office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200.02"/>
    <s v="Supplies Special Department"/>
    <n v="-15000"/>
    <n v="-60000"/>
    <n v="-15000"/>
    <n v="-15000"/>
    <n v="0"/>
  </r>
  <r>
    <x v="0"/>
    <x v="0"/>
    <x v="3"/>
    <x v="1"/>
    <x v="3"/>
    <x v="3"/>
    <s v="00"/>
    <s v="Non Divisional"/>
    <s v="290"/>
    <s v="Operations"/>
    <s v="100.13.00.290-6200.05"/>
    <s v="Supplies Gasoline"/>
    <n v="-62000"/>
    <n v="-58000"/>
    <n v="-57000"/>
    <n v="-57000"/>
    <n v="0"/>
  </r>
  <r>
    <x v="0"/>
    <x v="0"/>
    <x v="3"/>
    <x v="1"/>
    <x v="3"/>
    <x v="3"/>
    <s v="00"/>
    <s v="Non Divisional"/>
    <s v="290"/>
    <s v="Operations"/>
    <s v="100.13.00.290-6200.08"/>
    <s v="Supplies Uniforms"/>
    <n v="-4000"/>
    <n v="-1000"/>
    <n v="-5000"/>
    <n v="-5000"/>
    <n v="0"/>
  </r>
  <r>
    <x v="0"/>
    <x v="0"/>
    <x v="3"/>
    <x v="1"/>
    <x v="3"/>
    <x v="3"/>
    <s v="00"/>
    <s v="Non Divisional"/>
    <s v="290"/>
    <s v="Operations"/>
    <s v="100.13.00.290-6230.02"/>
    <s v="Supplies-Fire Protective Clothing"/>
    <n v="-69000"/>
    <n v="-51000"/>
    <n v="-50743"/>
    <n v="-50743"/>
    <n v="0"/>
  </r>
  <r>
    <x v="0"/>
    <x v="0"/>
    <x v="3"/>
    <x v="1"/>
    <x v="3"/>
    <x v="3"/>
    <s v="00"/>
    <s v="Non Divisional"/>
    <s v="290"/>
    <s v="Operations"/>
    <s v="100.13.00.290-6230.03"/>
    <s v="Supplies-Fire Emergency Medical"/>
    <n v="-21000"/>
    <n v="-20000"/>
    <n v="-22000"/>
    <n v="-22000"/>
    <n v="0"/>
  </r>
  <r>
    <x v="0"/>
    <x v="0"/>
    <x v="3"/>
    <x v="1"/>
    <x v="3"/>
    <x v="3"/>
    <s v="00"/>
    <s v="Non Divisional"/>
    <s v="290"/>
    <s v="Operations"/>
    <s v="100.13.00.290-6230.04"/>
    <s v="Supplies-Fire Hazardous Materials"/>
    <n v="-4000"/>
    <n v="-2000"/>
    <n v="-5000"/>
    <n v="-5000"/>
    <n v="0"/>
  </r>
  <r>
    <x v="0"/>
    <x v="0"/>
    <x v="3"/>
    <x v="1"/>
    <x v="3"/>
    <x v="3"/>
    <s v="00"/>
    <s v="Non Divisional"/>
    <s v="290"/>
    <s v="Operations"/>
    <s v="100.13.00.290-6230.05"/>
    <s v="Supplies-Fire Breathing Apparatus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230.08"/>
    <s v="Supplies-Fire Mobile Dispatch"/>
    <n v="-8000"/>
    <n v="-9000"/>
    <n v="-12000"/>
    <n v="-12000"/>
    <n v="0"/>
  </r>
  <r>
    <x v="0"/>
    <x v="0"/>
    <x v="3"/>
    <x v="1"/>
    <x v="3"/>
    <x v="3"/>
    <s v="00"/>
    <s v="Non Divisional"/>
    <s v="290"/>
    <s v="Operations"/>
    <s v="100.13.00.290-6300.03"/>
    <s v="Dues &amp; Subscriptions Certifications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350.03"/>
    <s v="Maintenance Agreements &amp; Licenses Maintenance Agreements"/>
    <n v="-19000"/>
    <n v="-12000"/>
    <n v="-19200"/>
    <n v="-19200"/>
    <n v="0"/>
  </r>
  <r>
    <x v="0"/>
    <x v="0"/>
    <x v="3"/>
    <x v="1"/>
    <x v="3"/>
    <x v="3"/>
    <s v="00"/>
    <s v="Non Divisional"/>
    <s v="290"/>
    <s v="Operations"/>
    <s v="100.13.00.290-6400.02"/>
    <s v="Repairs &amp; Maintenance Minor Equipment/Other"/>
    <n v="-16000"/>
    <n v="-24000"/>
    <n v="-24000"/>
    <n v="-24000"/>
    <n v="0"/>
  </r>
  <r>
    <x v="0"/>
    <x v="0"/>
    <x v="3"/>
    <x v="1"/>
    <x v="3"/>
    <x v="3"/>
    <s v="00"/>
    <s v="Non Divisional"/>
    <s v="290"/>
    <s v="Operations"/>
    <s v="100.13.00.290-6400.07"/>
    <s v="Repairs &amp; Maintenance Radio Communication"/>
    <n v="-10000"/>
    <n v="-10000"/>
    <n v="-11100"/>
    <n v="-11100"/>
    <n v="0"/>
  </r>
  <r>
    <x v="0"/>
    <x v="0"/>
    <x v="3"/>
    <x v="1"/>
    <x v="3"/>
    <x v="3"/>
    <s v="00"/>
    <s v="Non Divisional"/>
    <s v="290"/>
    <s v="Operations"/>
    <s v="100.13.00.290-6400.17"/>
    <s v="Repairs &amp; Maintenance Breathing Apparatus"/>
    <n v="-5000"/>
    <n v="-21000"/>
    <n v="-8106"/>
    <n v="-8106"/>
    <n v="0"/>
  </r>
  <r>
    <x v="0"/>
    <x v="0"/>
    <x v="3"/>
    <x v="1"/>
    <x v="3"/>
    <x v="3"/>
    <s v="00"/>
    <s v="Non Divisional"/>
    <s v="290"/>
    <s v="Operations"/>
    <s v="100.13.00.290-6400.19"/>
    <s v="Repairs &amp; Maintenance Testing/Certifications"/>
    <n v="-5000"/>
    <n v="-3000"/>
    <n v="-5000"/>
    <n v="-5000"/>
    <n v="0"/>
  </r>
  <r>
    <x v="0"/>
    <x v="0"/>
    <x v="3"/>
    <x v="1"/>
    <x v="3"/>
    <x v="3"/>
    <s v="00"/>
    <s v="Non Divisional"/>
    <s v="290"/>
    <s v="Operations"/>
    <s v="100.13.00.290-6400.20"/>
    <s v="Repairs &amp; Maintenance Property Maintenance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600.04"/>
    <s v="Administrative Expenses Training/Conferences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600.07"/>
    <s v="Administrative Expenses Employee Recruitment"/>
    <n v="0"/>
    <n v="0"/>
    <n v="0"/>
    <n v="0"/>
    <n v="0"/>
  </r>
  <r>
    <x v="0"/>
    <x v="0"/>
    <x v="3"/>
    <x v="1"/>
    <x v="3"/>
    <x v="3"/>
    <s v="00"/>
    <s v="Non Divisional"/>
    <s v="290"/>
    <s v="Operations"/>
    <s v="100.13.00.290-6600.42"/>
    <s v="Administrative Expenses Mutual Aid"/>
    <n v="0"/>
    <n v="-28000"/>
    <n v="-5000"/>
    <n v="-5000"/>
    <n v="0"/>
  </r>
  <r>
    <x v="0"/>
    <x v="0"/>
    <x v="4"/>
    <x v="1"/>
    <x v="3"/>
    <x v="3"/>
    <s v="00"/>
    <s v="Non Divisional"/>
    <s v="290"/>
    <s v="Operations"/>
    <s v="100.13.00.290-7000.02"/>
    <s v="Capital Outlay Vehicles-Major"/>
    <n v="-3000"/>
    <n v="-13000"/>
    <n v="-446436"/>
    <n v="-283000"/>
    <n v="163436"/>
  </r>
  <r>
    <x v="0"/>
    <x v="0"/>
    <x v="3"/>
    <x v="1"/>
    <x v="4"/>
    <x v="4"/>
    <s v="20"/>
    <s v="Recreation"/>
    <s v="300"/>
    <s v="Recreation Services"/>
    <s v="100.20.20.300-6600.34"/>
    <s v="Administrative Expenses General Fund Contribution"/>
    <n v="0"/>
    <n v="0"/>
    <n v="0"/>
    <n v="0"/>
    <n v="0"/>
  </r>
  <r>
    <x v="0"/>
    <x v="0"/>
    <x v="2"/>
    <x v="1"/>
    <x v="4"/>
    <x v="4"/>
    <s v="20"/>
    <s v="Recreation"/>
    <s v="310"/>
    <s v="Senior Services"/>
    <s v="100.20.20.310-5000.01"/>
    <s v="Salaries Regular"/>
    <n v="-155000"/>
    <n v="-161000"/>
    <n v="-319115"/>
    <n v="-207000"/>
    <n v="112115"/>
  </r>
  <r>
    <x v="0"/>
    <x v="0"/>
    <x v="2"/>
    <x v="1"/>
    <x v="4"/>
    <x v="4"/>
    <s v="20"/>
    <s v="Recreation"/>
    <s v="310"/>
    <s v="Senior Services"/>
    <s v="100.20.20.310-5000.02"/>
    <s v="Salaries Part Time"/>
    <n v="-25000"/>
    <n v="0"/>
    <n v="-35000"/>
    <n v="-35000"/>
    <n v="0"/>
  </r>
  <r>
    <x v="0"/>
    <x v="0"/>
    <x v="2"/>
    <x v="1"/>
    <x v="4"/>
    <x v="4"/>
    <s v="20"/>
    <s v="Recreation"/>
    <s v="310"/>
    <s v="Senior Services"/>
    <s v="100.20.20.310-5000.03"/>
    <s v="Salaries Overtime"/>
    <n v="0"/>
    <n v="0"/>
    <n v="0"/>
    <n v="0"/>
    <n v="0"/>
  </r>
  <r>
    <x v="0"/>
    <x v="0"/>
    <x v="2"/>
    <x v="1"/>
    <x v="4"/>
    <x v="4"/>
    <s v="20"/>
    <s v="Recreation"/>
    <s v="310"/>
    <s v="Senior Services"/>
    <s v="100.20.20.310-5000.06"/>
    <s v="Salaries Out of Class"/>
    <n v="0"/>
    <n v="0"/>
    <n v="0"/>
    <n v="0"/>
    <n v="0"/>
  </r>
  <r>
    <x v="0"/>
    <x v="0"/>
    <x v="2"/>
    <x v="1"/>
    <x v="4"/>
    <x v="4"/>
    <s v="20"/>
    <s v="Recreation"/>
    <s v="310"/>
    <s v="Senior Services"/>
    <s v="100.20.20.310-5000.07"/>
    <s v="Salaries Admin Leave Pay"/>
    <n v="-1000"/>
    <n v="-2000"/>
    <n v="-7912"/>
    <n v="-7912"/>
    <n v="0"/>
  </r>
  <r>
    <x v="0"/>
    <x v="0"/>
    <x v="2"/>
    <x v="1"/>
    <x v="4"/>
    <x v="4"/>
    <s v="20"/>
    <s v="Recreation"/>
    <s v="310"/>
    <s v="Senior Services"/>
    <s v="100.20.20.310-5000.08"/>
    <s v="Salaries Longevity Pay"/>
    <n v="-1000"/>
    <n v="-1000"/>
    <n v="-4420"/>
    <n v="-4420"/>
    <n v="0"/>
  </r>
  <r>
    <x v="0"/>
    <x v="0"/>
    <x v="2"/>
    <x v="1"/>
    <x v="4"/>
    <x v="4"/>
    <s v="20"/>
    <s v="Recreation"/>
    <s v="310"/>
    <s v="Senior Services"/>
    <s v="100.20.20.310-5000.10"/>
    <s v="Salaries Furloughs"/>
    <n v="0"/>
    <n v="0"/>
    <n v="0"/>
    <n v="0"/>
    <n v="0"/>
  </r>
  <r>
    <x v="0"/>
    <x v="0"/>
    <x v="2"/>
    <x v="1"/>
    <x v="4"/>
    <x v="4"/>
    <s v="20"/>
    <s v="Recreation"/>
    <s v="310"/>
    <s v="Senior Services"/>
    <s v="100.20.20.310-5000.12"/>
    <s v="Salaries Compensated Absences"/>
    <n v="0"/>
    <n v="0"/>
    <n v="0"/>
    <n v="0"/>
    <n v="0"/>
  </r>
  <r>
    <x v="0"/>
    <x v="0"/>
    <x v="2"/>
    <x v="1"/>
    <x v="4"/>
    <x v="4"/>
    <s v="20"/>
    <s v="Recreation"/>
    <s v="310"/>
    <s v="Senior Services"/>
    <s v="100.20.20.310-5100.00"/>
    <s v="Benefits PERS Pool Liability"/>
    <n v="-29000"/>
    <n v="-31000"/>
    <n v="-38863"/>
    <n v="-34000"/>
    <n v="4863"/>
  </r>
  <r>
    <x v="0"/>
    <x v="0"/>
    <x v="2"/>
    <x v="1"/>
    <x v="4"/>
    <x v="4"/>
    <s v="20"/>
    <s v="Recreation"/>
    <s v="310"/>
    <s v="Senior Services"/>
    <s v="100.20.20.310-5100.01"/>
    <s v="Benefits Retirement"/>
    <n v="-11000"/>
    <n v="-13000"/>
    <n v="-13049"/>
    <n v="-13049"/>
    <n v="0"/>
  </r>
  <r>
    <x v="0"/>
    <x v="0"/>
    <x v="2"/>
    <x v="1"/>
    <x v="4"/>
    <x v="4"/>
    <s v="20"/>
    <s v="Recreation"/>
    <s v="310"/>
    <s v="Senior Services"/>
    <s v="100.20.20.310-5100.02"/>
    <s v="Benefits Health Insurance"/>
    <n v="-19000"/>
    <n v="-21000"/>
    <n v="-40542"/>
    <n v="-30000"/>
    <n v="10542"/>
  </r>
  <r>
    <x v="0"/>
    <x v="0"/>
    <x v="2"/>
    <x v="1"/>
    <x v="4"/>
    <x v="4"/>
    <s v="20"/>
    <s v="Recreation"/>
    <s v="310"/>
    <s v="Senior Services"/>
    <s v="100.20.20.310-5100.03"/>
    <s v="Benefits Dental Insurance"/>
    <n v="-3000"/>
    <n v="-3000"/>
    <n v="-3963"/>
    <n v="-3963"/>
    <n v="0"/>
  </r>
  <r>
    <x v="0"/>
    <x v="0"/>
    <x v="2"/>
    <x v="1"/>
    <x v="4"/>
    <x v="4"/>
    <s v="20"/>
    <s v="Recreation"/>
    <s v="310"/>
    <s v="Senior Services"/>
    <s v="100.20.20.310-5100.04"/>
    <s v="Benefits Vision Insurance"/>
    <n v="0"/>
    <n v="0"/>
    <n v="-637"/>
    <n v="-637"/>
    <n v="0"/>
  </r>
  <r>
    <x v="0"/>
    <x v="0"/>
    <x v="2"/>
    <x v="1"/>
    <x v="4"/>
    <x v="4"/>
    <s v="20"/>
    <s v="Recreation"/>
    <s v="310"/>
    <s v="Senior Services"/>
    <s v="100.20.20.310-5100.05"/>
    <s v="Benefits Life Insurance"/>
    <n v="0"/>
    <n v="0"/>
    <n v="-169"/>
    <n v="-169"/>
    <n v="0"/>
  </r>
  <r>
    <x v="0"/>
    <x v="0"/>
    <x v="2"/>
    <x v="1"/>
    <x v="4"/>
    <x v="4"/>
    <s v="20"/>
    <s v="Recreation"/>
    <s v="310"/>
    <s v="Senior Services"/>
    <s v="100.20.20.310-5100.06"/>
    <s v="Benefits Worker's Comp"/>
    <n v="-5000"/>
    <n v="-5000"/>
    <n v="-5400"/>
    <n v="-7000"/>
    <n v="-1600"/>
  </r>
  <r>
    <x v="0"/>
    <x v="0"/>
    <x v="2"/>
    <x v="1"/>
    <x v="4"/>
    <x v="4"/>
    <s v="20"/>
    <s v="Recreation"/>
    <s v="310"/>
    <s v="Senior Services"/>
    <s v="100.20.20.310-5100.07"/>
    <s v="Benefits Long Term Disability"/>
    <n v="-1000"/>
    <n v="-1000"/>
    <n v="-2514"/>
    <n v="-2514"/>
    <n v="0"/>
  </r>
  <r>
    <x v="0"/>
    <x v="0"/>
    <x v="2"/>
    <x v="1"/>
    <x v="4"/>
    <x v="4"/>
    <s v="20"/>
    <s v="Recreation"/>
    <s v="310"/>
    <s v="Senior Services"/>
    <s v="100.20.20.310-5100.08"/>
    <s v="Benefits Deferred Compensation"/>
    <n v="0"/>
    <n v="-1000"/>
    <n v="-9520"/>
    <n v="-9520"/>
    <n v="0"/>
  </r>
  <r>
    <x v="0"/>
    <x v="0"/>
    <x v="2"/>
    <x v="1"/>
    <x v="4"/>
    <x v="4"/>
    <s v="20"/>
    <s v="Recreation"/>
    <s v="310"/>
    <s v="Senior Services"/>
    <s v="100.20.20.310-5100.09"/>
    <s v="Benefits Unemployment Insurance"/>
    <n v="0"/>
    <n v="0"/>
    <n v="0"/>
    <n v="0"/>
    <n v="0"/>
  </r>
  <r>
    <x v="0"/>
    <x v="0"/>
    <x v="2"/>
    <x v="1"/>
    <x v="4"/>
    <x v="4"/>
    <s v="20"/>
    <s v="Recreation"/>
    <s v="310"/>
    <s v="Senior Services"/>
    <s v="100.20.20.310-5100.11"/>
    <s v="Benefits Medicare"/>
    <n v="-3000"/>
    <n v="-2000"/>
    <n v="-4840"/>
    <n v="-4840"/>
    <n v="0"/>
  </r>
  <r>
    <x v="0"/>
    <x v="0"/>
    <x v="2"/>
    <x v="1"/>
    <x v="4"/>
    <x v="4"/>
    <s v="20"/>
    <s v="Recreation"/>
    <s v="310"/>
    <s v="Senior Services"/>
    <s v="100.20.20.310-5100.15"/>
    <s v="Benefits Cell Phone Allowance"/>
    <n v="-1000"/>
    <n v="-1000"/>
    <n v="-879"/>
    <n v="-879"/>
    <n v="0"/>
  </r>
  <r>
    <x v="0"/>
    <x v="0"/>
    <x v="2"/>
    <x v="1"/>
    <x v="4"/>
    <x v="4"/>
    <s v="20"/>
    <s v="Recreation"/>
    <s v="310"/>
    <s v="Senior Services"/>
    <s v="100.20.20.310-5100.17"/>
    <s v="Benefits Other Post Employment Benefits"/>
    <n v="-9000"/>
    <n v="-9000"/>
    <n v="-9500"/>
    <n v="-9500"/>
    <n v="0"/>
  </r>
  <r>
    <x v="0"/>
    <x v="0"/>
    <x v="3"/>
    <x v="1"/>
    <x v="4"/>
    <x v="4"/>
    <s v="20"/>
    <s v="Recreation"/>
    <s v="310"/>
    <s v="Senior Services"/>
    <s v="100.20.20.310-6000.01"/>
    <s v="Professional Services General"/>
    <n v="-6000"/>
    <n v="-1000"/>
    <n v="-5000"/>
    <n v="-5000"/>
    <n v="0"/>
  </r>
  <r>
    <x v="0"/>
    <x v="0"/>
    <x v="3"/>
    <x v="1"/>
    <x v="4"/>
    <x v="4"/>
    <s v="20"/>
    <s v="Recreation"/>
    <s v="310"/>
    <s v="Senior Services"/>
    <s v="100.20.20.310-6100.01"/>
    <s v="Utilities Electric"/>
    <n v="-39000"/>
    <n v="-36000"/>
    <n v="-48410"/>
    <n v="-48410"/>
    <n v="0"/>
  </r>
  <r>
    <x v="0"/>
    <x v="0"/>
    <x v="3"/>
    <x v="1"/>
    <x v="4"/>
    <x v="4"/>
    <s v="20"/>
    <s v="Recreation"/>
    <s v="310"/>
    <s v="Senior Services"/>
    <s v="100.20.20.310-6100.02"/>
    <s v="Utilities Telephone"/>
    <n v="-3000"/>
    <n v="-3000"/>
    <n v="-2575"/>
    <n v="-4000"/>
    <n v="-1425"/>
  </r>
  <r>
    <x v="0"/>
    <x v="0"/>
    <x v="3"/>
    <x v="1"/>
    <x v="4"/>
    <x v="4"/>
    <s v="20"/>
    <s v="Recreation"/>
    <s v="310"/>
    <s v="Senior Services"/>
    <s v="100.20.20.310-6100.05"/>
    <s v="Utilities Cable"/>
    <n v="-1000"/>
    <n v="-1000"/>
    <n v="-1000"/>
    <n v="-1000"/>
    <n v="0"/>
  </r>
  <r>
    <x v="0"/>
    <x v="0"/>
    <x v="3"/>
    <x v="1"/>
    <x v="4"/>
    <x v="4"/>
    <s v="20"/>
    <s v="Recreation"/>
    <s v="310"/>
    <s v="Senior Services"/>
    <s v="100.20.20.310-6200.01"/>
    <s v="Supplies Office"/>
    <n v="0"/>
    <n v="-1000"/>
    <n v="-1000"/>
    <n v="-1000"/>
    <n v="0"/>
  </r>
  <r>
    <x v="0"/>
    <x v="0"/>
    <x v="3"/>
    <x v="1"/>
    <x v="4"/>
    <x v="4"/>
    <s v="20"/>
    <s v="Recreation"/>
    <s v="310"/>
    <s v="Senior Services"/>
    <s v="100.20.20.310-6200.02"/>
    <s v="Supplies Special Department"/>
    <n v="-5000"/>
    <n v="-3000"/>
    <n v="-5000"/>
    <n v="-5000"/>
    <n v="0"/>
  </r>
  <r>
    <x v="0"/>
    <x v="0"/>
    <x v="3"/>
    <x v="1"/>
    <x v="4"/>
    <x v="4"/>
    <s v="20"/>
    <s v="Recreation"/>
    <s v="310"/>
    <s v="Senior Services"/>
    <s v="100.20.20.310-6200.03"/>
    <s v="Supplies Copier Maintenance &amp; Supplies"/>
    <n v="-6000"/>
    <n v="-4000"/>
    <n v="-6500"/>
    <n v="-6500"/>
    <n v="0"/>
  </r>
  <r>
    <x v="0"/>
    <x v="0"/>
    <x v="3"/>
    <x v="1"/>
    <x v="4"/>
    <x v="4"/>
    <s v="20"/>
    <s v="Recreation"/>
    <s v="310"/>
    <s v="Senior Services"/>
    <s v="100.20.20.310-6200.04"/>
    <s v="Supplies Postage"/>
    <n v="-2000"/>
    <n v="-2000"/>
    <n v="-2500"/>
    <n v="-2500"/>
    <n v="0"/>
  </r>
  <r>
    <x v="0"/>
    <x v="0"/>
    <x v="3"/>
    <x v="1"/>
    <x v="4"/>
    <x v="4"/>
    <s v="20"/>
    <s v="Recreation"/>
    <s v="310"/>
    <s v="Senior Services"/>
    <s v="100.20.20.310-6300.02"/>
    <s v="Dues &amp; Subscriptions Publications"/>
    <n v="0"/>
    <n v="0"/>
    <n v="-200"/>
    <n v="-200"/>
    <n v="0"/>
  </r>
  <r>
    <x v="0"/>
    <x v="0"/>
    <x v="3"/>
    <x v="1"/>
    <x v="4"/>
    <x v="4"/>
    <s v="20"/>
    <s v="Recreation"/>
    <s v="310"/>
    <s v="Senior Services"/>
    <s v="100.20.20.310-6350.03"/>
    <s v="Maintenance Agreements &amp; Licenses Maintenance Agreements"/>
    <n v="-1000"/>
    <n v="0"/>
    <n v="-1500"/>
    <n v="-1500"/>
    <n v="0"/>
  </r>
  <r>
    <x v="0"/>
    <x v="0"/>
    <x v="3"/>
    <x v="1"/>
    <x v="4"/>
    <x v="4"/>
    <s v="20"/>
    <s v="Recreation"/>
    <s v="310"/>
    <s v="Senior Services"/>
    <s v="100.20.20.310-6400.01"/>
    <s v="Repairs &amp; Maintenance Building"/>
    <n v="-1000"/>
    <n v="0"/>
    <n v="-3000"/>
    <n v="-3000"/>
    <n v="0"/>
  </r>
  <r>
    <x v="0"/>
    <x v="0"/>
    <x v="3"/>
    <x v="1"/>
    <x v="4"/>
    <x v="4"/>
    <s v="20"/>
    <s v="Recreation"/>
    <s v="310"/>
    <s v="Senior Services"/>
    <s v="100.20.20.310-6400.02"/>
    <s v="Repairs &amp; Maintenance Minor Equipment/Other"/>
    <n v="-1000"/>
    <n v="0"/>
    <n v="-3000"/>
    <n v="-3000"/>
    <n v="0"/>
  </r>
  <r>
    <x v="0"/>
    <x v="0"/>
    <x v="3"/>
    <x v="1"/>
    <x v="4"/>
    <x v="4"/>
    <s v="20"/>
    <s v="Recreation"/>
    <s v="310"/>
    <s v="Senior Services"/>
    <s v="100.20.20.310-6400.03"/>
    <s v="Repairs &amp; Maintenance Major Repair &amp; Contingency"/>
    <n v="0"/>
    <n v="0"/>
    <n v="0"/>
    <n v="0"/>
    <n v="0"/>
  </r>
  <r>
    <x v="0"/>
    <x v="0"/>
    <x v="3"/>
    <x v="1"/>
    <x v="4"/>
    <x v="4"/>
    <s v="20"/>
    <s v="Recreation"/>
    <s v="310"/>
    <s v="Senior Services"/>
    <s v="100.20.20.310-6400.20"/>
    <s v="Repairs &amp; Maintenance Property Maintenance"/>
    <n v="-3000"/>
    <n v="-3000"/>
    <n v="-6120"/>
    <n v="-6120"/>
    <n v="0"/>
  </r>
  <r>
    <x v="0"/>
    <x v="0"/>
    <x v="3"/>
    <x v="1"/>
    <x v="4"/>
    <x v="4"/>
    <s v="20"/>
    <s v="Recreation"/>
    <s v="310"/>
    <s v="Senior Services"/>
    <s v="100.20.20.310-6500.04"/>
    <s v="Claims &amp; Insurance Insurance Premiums"/>
    <n v="-10000"/>
    <n v="-10000"/>
    <n v="-10800"/>
    <n v="-11000"/>
    <n v="-200"/>
  </r>
  <r>
    <x v="0"/>
    <x v="0"/>
    <x v="3"/>
    <x v="1"/>
    <x v="4"/>
    <x v="4"/>
    <s v="20"/>
    <s v="Recreation"/>
    <s v="310"/>
    <s v="Senior Services"/>
    <s v="100.20.20.310-6600.01"/>
    <s v="Administrative Expenses Meetings"/>
    <n v="0"/>
    <n v="0"/>
    <n v="-300"/>
    <n v="-300"/>
    <n v="0"/>
  </r>
  <r>
    <x v="0"/>
    <x v="0"/>
    <x v="3"/>
    <x v="1"/>
    <x v="4"/>
    <x v="4"/>
    <s v="20"/>
    <s v="Recreation"/>
    <s v="310"/>
    <s v="Senior Services"/>
    <s v="100.20.20.310-6600.04"/>
    <s v="Administrative Expenses Training/Conferences"/>
    <n v="0"/>
    <n v="0"/>
    <n v="-4000"/>
    <n v="-4000"/>
    <n v="0"/>
  </r>
  <r>
    <x v="0"/>
    <x v="0"/>
    <x v="3"/>
    <x v="1"/>
    <x v="4"/>
    <x v="4"/>
    <s v="20"/>
    <s v="Recreation"/>
    <s v="310"/>
    <s v="Senior Services"/>
    <s v="100.20.20.310-6600.05"/>
    <s v="Administrative Expenses Public/Legal Advertisement"/>
    <n v="-1000"/>
    <n v="0"/>
    <n v="0"/>
    <n v="0"/>
    <n v="0"/>
  </r>
  <r>
    <x v="0"/>
    <x v="0"/>
    <x v="3"/>
    <x v="1"/>
    <x v="4"/>
    <x v="4"/>
    <s v="20"/>
    <s v="Recreation"/>
    <s v="310"/>
    <s v="Senior Services"/>
    <s v="100.20.20.310-6600.07"/>
    <s v="Administrative Expenses Employee Recruitment"/>
    <n v="0"/>
    <n v="0"/>
    <n v="0"/>
    <n v="0"/>
    <n v="0"/>
  </r>
  <r>
    <x v="0"/>
    <x v="0"/>
    <x v="3"/>
    <x v="1"/>
    <x v="4"/>
    <x v="4"/>
    <s v="20"/>
    <s v="Recreation"/>
    <s v="310"/>
    <s v="Senior Services"/>
    <s v="100.20.20.310-6620.01"/>
    <s v="Service Programs Senior Programs"/>
    <n v="-21000"/>
    <n v="-15000"/>
    <n v="-14000"/>
    <n v="-14000"/>
    <n v="0"/>
  </r>
  <r>
    <x v="0"/>
    <x v="0"/>
    <x v="4"/>
    <x v="1"/>
    <x v="4"/>
    <x v="4"/>
    <s v="20"/>
    <s v="Recreation"/>
    <s v="310"/>
    <s v="Senior Services"/>
    <s v="100.20.20.310-7000.03"/>
    <s v="Capital Outlay Equipment New"/>
    <n v="0"/>
    <n v="0"/>
    <n v="0"/>
    <n v="0"/>
    <n v="0"/>
  </r>
  <r>
    <x v="0"/>
    <x v="0"/>
    <x v="4"/>
    <x v="1"/>
    <x v="4"/>
    <x v="4"/>
    <s v="20"/>
    <s v="Recreation"/>
    <s v="310"/>
    <s v="Senior Services"/>
    <s v="100.20.20.310-8000.12"/>
    <s v="Capital Improvements-General Government Building Improvements"/>
    <n v="-6000"/>
    <n v="0"/>
    <n v="-12759"/>
    <n v="-12759"/>
    <n v="0"/>
  </r>
  <r>
    <x v="0"/>
    <x v="0"/>
    <x v="2"/>
    <x v="1"/>
    <x v="4"/>
    <x v="4"/>
    <s v="25"/>
    <s v="Parks"/>
    <s v="001"/>
    <s v="Administration"/>
    <s v="100.20.25.001-5000.01"/>
    <s v="Salaries Regular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02"/>
    <s v="Salaries Part Tim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03"/>
    <s v="Salaries Overtim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04"/>
    <s v="Salaries Holiday Pay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06"/>
    <s v="Salaries Out of Class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07"/>
    <s v="Salaries Admin Leave Pay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08"/>
    <s v="Salaries Longevity Pay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000.10"/>
    <s v="Salaries Furloughs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1"/>
    <s v="Benefits Retirement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2"/>
    <s v="Benefits Health Insuranc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3"/>
    <s v="Benefits Dental Insuranc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4"/>
    <s v="Benefits Vision Insuranc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5"/>
    <s v="Benefits Life Insuranc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6"/>
    <s v="Benefits Worker's Comp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7"/>
    <s v="Benefits Long Term Disability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8"/>
    <s v="Benefits Deferred Compensation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09"/>
    <s v="Benefits Unemployment Insuranc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10"/>
    <s v="Benefits Uniform Allowanc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11"/>
    <s v="Benefits Medicare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12"/>
    <s v="Benefits Annual Physical Exam"/>
    <n v="0"/>
    <n v="0"/>
    <n v="0"/>
    <n v="0"/>
    <n v="0"/>
  </r>
  <r>
    <x v="0"/>
    <x v="0"/>
    <x v="2"/>
    <x v="1"/>
    <x v="4"/>
    <x v="4"/>
    <s v="25"/>
    <s v="Parks"/>
    <s v="001"/>
    <s v="Administration"/>
    <s v="100.20.25.001-5100.15"/>
    <s v="Benefits Cell Phone Allowance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000.09"/>
    <s v="Professional Services Uniform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000.12"/>
    <s v="Professional Services Contract Services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100.01"/>
    <s v="Utilities Electric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100.02"/>
    <s v="Utilities Telephone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200.01"/>
    <s v="Supplies Office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200.02"/>
    <s v="Supplies Special Department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200.03"/>
    <s v="Supplies Copier Maintenance &amp; Supplies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200.05"/>
    <s v="Supplies Gasoline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200.10"/>
    <s v="Supplies Protective Clothing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240.01"/>
    <s v="Supplies-Parks Chlorine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300.01"/>
    <s v="Dues &amp; Subscriptions Memberships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400.02"/>
    <s v="Repairs &amp; Maintenance Minor Equipment/Other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400.03"/>
    <s v="Repairs &amp; Maintenance Major Repair &amp; Contingency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400.05"/>
    <s v="Repairs &amp; Maintenance Vehicle"/>
    <n v="0"/>
    <n v="0"/>
    <n v="0"/>
    <n v="0"/>
    <n v="0"/>
  </r>
  <r>
    <x v="0"/>
    <x v="0"/>
    <x v="3"/>
    <x v="1"/>
    <x v="4"/>
    <x v="4"/>
    <s v="25"/>
    <s v="Parks"/>
    <s v="001"/>
    <s v="Administration"/>
    <s v="100.20.25.001-6400.08"/>
    <s v="Repairs &amp; Maintenance Vandalism"/>
    <n v="-4000"/>
    <n v="0"/>
    <n v="0"/>
    <n v="0"/>
    <n v="0"/>
  </r>
  <r>
    <x v="0"/>
    <x v="0"/>
    <x v="3"/>
    <x v="1"/>
    <x v="4"/>
    <x v="4"/>
    <s v="25"/>
    <s v="Parks"/>
    <s v="001"/>
    <s v="Administration"/>
    <s v="100.20.25.001-6600.07"/>
    <s v="Administrative Expenses Employee Recruitment"/>
    <n v="0"/>
    <n v="0"/>
    <n v="0"/>
    <n v="0"/>
    <n v="0"/>
  </r>
  <r>
    <x v="0"/>
    <x v="0"/>
    <x v="2"/>
    <x v="1"/>
    <x v="4"/>
    <x v="4"/>
    <s v="25"/>
    <s v="Parks"/>
    <s v="330"/>
    <s v="Maintenance Services"/>
    <s v="100.20.25.330-5000.01"/>
    <s v="Salaries Regular"/>
    <n v="-1933000"/>
    <n v="-745000"/>
    <n v="-65797"/>
    <n v="-65797"/>
    <n v="0"/>
  </r>
  <r>
    <x v="0"/>
    <x v="0"/>
    <x v="2"/>
    <x v="1"/>
    <x v="4"/>
    <x v="4"/>
    <s v="25"/>
    <s v="Parks"/>
    <s v="330"/>
    <s v="Maintenance Services"/>
    <s v="100.20.25.330-5000.02"/>
    <s v="Salaries Part Time"/>
    <n v="-323000"/>
    <n v="-97000"/>
    <n v="-296000"/>
    <n v="-296000"/>
    <n v="0"/>
  </r>
  <r>
    <x v="0"/>
    <x v="0"/>
    <x v="2"/>
    <x v="1"/>
    <x v="4"/>
    <x v="4"/>
    <s v="25"/>
    <s v="Parks"/>
    <s v="330"/>
    <s v="Maintenance Services"/>
    <s v="100.20.25.330-5000.03"/>
    <s v="Salaries Overtime"/>
    <n v="-18000"/>
    <n v="-8000"/>
    <n v="-12000"/>
    <n v="-12000"/>
    <n v="0"/>
  </r>
  <r>
    <x v="0"/>
    <x v="0"/>
    <x v="2"/>
    <x v="1"/>
    <x v="4"/>
    <x v="4"/>
    <s v="25"/>
    <s v="Parks"/>
    <s v="330"/>
    <s v="Maintenance Services"/>
    <s v="100.20.25.330-5000.04"/>
    <s v="Salaries Holiday Pay"/>
    <n v="0"/>
    <n v="0"/>
    <n v="0"/>
    <n v="0"/>
    <n v="0"/>
  </r>
  <r>
    <x v="0"/>
    <x v="0"/>
    <x v="2"/>
    <x v="1"/>
    <x v="4"/>
    <x v="4"/>
    <s v="25"/>
    <s v="Parks"/>
    <s v="330"/>
    <s v="Maintenance Services"/>
    <s v="100.20.25.330-5000.06"/>
    <s v="Salaries Out of Class"/>
    <n v="-1000"/>
    <n v="0"/>
    <n v="0"/>
    <n v="0"/>
    <n v="0"/>
  </r>
  <r>
    <x v="0"/>
    <x v="0"/>
    <x v="2"/>
    <x v="1"/>
    <x v="4"/>
    <x v="4"/>
    <s v="25"/>
    <s v="Parks"/>
    <s v="330"/>
    <s v="Maintenance Services"/>
    <s v="100.20.25.330-5000.07"/>
    <s v="Salaries Admin Leave Pay"/>
    <n v="-6000"/>
    <n v="-9000"/>
    <n v="0"/>
    <n v="0"/>
    <n v="0"/>
  </r>
  <r>
    <x v="0"/>
    <x v="0"/>
    <x v="2"/>
    <x v="1"/>
    <x v="4"/>
    <x v="4"/>
    <s v="25"/>
    <s v="Parks"/>
    <s v="330"/>
    <s v="Maintenance Services"/>
    <s v="100.20.25.330-5000.08"/>
    <s v="Salaries Longevity Pay"/>
    <n v="-20000"/>
    <n v="-5000"/>
    <n v="-1375"/>
    <n v="-1375"/>
    <n v="0"/>
  </r>
  <r>
    <x v="0"/>
    <x v="0"/>
    <x v="2"/>
    <x v="1"/>
    <x v="4"/>
    <x v="4"/>
    <s v="25"/>
    <s v="Parks"/>
    <s v="330"/>
    <s v="Maintenance Services"/>
    <s v="100.20.25.330-5000.10"/>
    <s v="Salaries Furloughs"/>
    <n v="0"/>
    <n v="0"/>
    <n v="0"/>
    <n v="0"/>
    <n v="0"/>
  </r>
  <r>
    <x v="0"/>
    <x v="0"/>
    <x v="2"/>
    <x v="1"/>
    <x v="4"/>
    <x v="4"/>
    <s v="25"/>
    <s v="Parks"/>
    <s v="330"/>
    <s v="Maintenance Services"/>
    <s v="100.20.25.330-5000.11"/>
    <s v="Salaries Worker's Comp"/>
    <n v="0"/>
    <n v="0"/>
    <n v="0"/>
    <n v="0"/>
    <n v="0"/>
  </r>
  <r>
    <x v="0"/>
    <x v="0"/>
    <x v="2"/>
    <x v="1"/>
    <x v="4"/>
    <x v="4"/>
    <s v="25"/>
    <s v="Parks"/>
    <s v="330"/>
    <s v="Maintenance Services"/>
    <s v="100.20.25.330-5000.12"/>
    <s v="Salaries Compensated Absences"/>
    <n v="0"/>
    <n v="0"/>
    <n v="0"/>
    <n v="0"/>
    <n v="0"/>
  </r>
  <r>
    <x v="0"/>
    <x v="0"/>
    <x v="2"/>
    <x v="1"/>
    <x v="4"/>
    <x v="4"/>
    <s v="25"/>
    <s v="Parks"/>
    <s v="330"/>
    <s v="Maintenance Services"/>
    <s v="100.20.25.330-5100.00"/>
    <s v="Benefits PERS Pool Liability"/>
    <n v="-409000"/>
    <n v="-148000"/>
    <n v="-11799"/>
    <n v="-25000"/>
    <n v="-13201"/>
  </r>
  <r>
    <x v="0"/>
    <x v="0"/>
    <x v="2"/>
    <x v="1"/>
    <x v="4"/>
    <x v="4"/>
    <s v="25"/>
    <s v="Parks"/>
    <s v="330"/>
    <s v="Maintenance Services"/>
    <s v="100.20.25.330-5100.01"/>
    <s v="Benefits Retirement"/>
    <n v="-184000"/>
    <n v="-72000"/>
    <n v="-7888"/>
    <n v="-7888"/>
    <n v="0"/>
  </r>
  <r>
    <x v="0"/>
    <x v="0"/>
    <x v="2"/>
    <x v="1"/>
    <x v="4"/>
    <x v="4"/>
    <s v="25"/>
    <s v="Parks"/>
    <s v="330"/>
    <s v="Maintenance Services"/>
    <s v="100.20.25.330-5100.02"/>
    <s v="Benefits Health Insurance"/>
    <n v="-363000"/>
    <n v="-128000"/>
    <n v="-14330"/>
    <n v="-14330"/>
    <n v="0"/>
  </r>
  <r>
    <x v="0"/>
    <x v="0"/>
    <x v="2"/>
    <x v="1"/>
    <x v="4"/>
    <x v="4"/>
    <s v="25"/>
    <s v="Parks"/>
    <s v="330"/>
    <s v="Maintenance Services"/>
    <s v="100.20.25.330-5100.03"/>
    <s v="Benefits Dental Insurance"/>
    <n v="-32000"/>
    <n v="-11000"/>
    <n v="-1144"/>
    <n v="-1144"/>
    <n v="0"/>
  </r>
  <r>
    <x v="0"/>
    <x v="0"/>
    <x v="2"/>
    <x v="1"/>
    <x v="4"/>
    <x v="4"/>
    <s v="25"/>
    <s v="Parks"/>
    <s v="330"/>
    <s v="Maintenance Services"/>
    <s v="100.20.25.330-5100.04"/>
    <s v="Benefits Vision Insurance"/>
    <n v="-5000"/>
    <n v="-2000"/>
    <n v="-185"/>
    <n v="-185"/>
    <n v="0"/>
  </r>
  <r>
    <x v="0"/>
    <x v="0"/>
    <x v="2"/>
    <x v="1"/>
    <x v="4"/>
    <x v="4"/>
    <s v="25"/>
    <s v="Parks"/>
    <s v="330"/>
    <s v="Maintenance Services"/>
    <s v="100.20.25.330-5100.05"/>
    <s v="Benefits Life Insurance"/>
    <n v="-3000"/>
    <n v="-1000"/>
    <n v="0"/>
    <n v="0"/>
    <n v="0"/>
  </r>
  <r>
    <x v="0"/>
    <x v="0"/>
    <x v="2"/>
    <x v="1"/>
    <x v="4"/>
    <x v="4"/>
    <s v="25"/>
    <s v="Parks"/>
    <s v="330"/>
    <s v="Maintenance Services"/>
    <s v="100.20.25.330-5100.06"/>
    <s v="Benefits Worker's Comp"/>
    <n v="-71000"/>
    <n v="-71000"/>
    <n v="-71400"/>
    <n v="-92000"/>
    <n v="-20600"/>
  </r>
  <r>
    <x v="0"/>
    <x v="0"/>
    <x v="2"/>
    <x v="1"/>
    <x v="4"/>
    <x v="4"/>
    <s v="25"/>
    <s v="Parks"/>
    <s v="330"/>
    <s v="Maintenance Services"/>
    <s v="100.20.25.330-5100.07"/>
    <s v="Benefits Long Term Disability"/>
    <n v="-10000"/>
    <n v="-3000"/>
    <n v="-182"/>
    <n v="-182"/>
    <n v="0"/>
  </r>
  <r>
    <x v="0"/>
    <x v="0"/>
    <x v="2"/>
    <x v="1"/>
    <x v="4"/>
    <x v="4"/>
    <s v="25"/>
    <s v="Parks"/>
    <s v="330"/>
    <s v="Maintenance Services"/>
    <s v="100.20.25.330-5100.08"/>
    <s v="Benefits Deferred Compensation"/>
    <n v="-75000"/>
    <n v="-24000"/>
    <n v="0"/>
    <n v="0"/>
    <n v="0"/>
  </r>
  <r>
    <x v="0"/>
    <x v="0"/>
    <x v="2"/>
    <x v="1"/>
    <x v="4"/>
    <x v="4"/>
    <s v="25"/>
    <s v="Parks"/>
    <s v="330"/>
    <s v="Maintenance Services"/>
    <s v="100.20.25.330-5100.09"/>
    <s v="Benefits Unemployment Insurance"/>
    <n v="0"/>
    <n v="-18000"/>
    <n v="0"/>
    <n v="0"/>
    <n v="0"/>
  </r>
  <r>
    <x v="0"/>
    <x v="0"/>
    <x v="2"/>
    <x v="1"/>
    <x v="4"/>
    <x v="4"/>
    <s v="25"/>
    <s v="Parks"/>
    <s v="330"/>
    <s v="Maintenance Services"/>
    <s v="100.20.25.330-5100.10"/>
    <s v="Benefits Uniform Allowance"/>
    <n v="-9000"/>
    <n v="0"/>
    <n v="-150"/>
    <n v="-150"/>
    <n v="0"/>
  </r>
  <r>
    <x v="0"/>
    <x v="0"/>
    <x v="2"/>
    <x v="1"/>
    <x v="4"/>
    <x v="4"/>
    <s v="25"/>
    <s v="Parks"/>
    <s v="330"/>
    <s v="Maintenance Services"/>
    <s v="100.20.25.330-5100.11"/>
    <s v="Benefits Medicare"/>
    <n v="-35000"/>
    <n v="-13000"/>
    <n v="-977"/>
    <n v="-977"/>
    <n v="0"/>
  </r>
  <r>
    <x v="0"/>
    <x v="0"/>
    <x v="2"/>
    <x v="1"/>
    <x v="4"/>
    <x v="4"/>
    <s v="25"/>
    <s v="Parks"/>
    <s v="330"/>
    <s v="Maintenance Services"/>
    <s v="100.20.25.330-5100.12"/>
    <s v="Benefits Annual Physical Exam"/>
    <n v="-1000"/>
    <n v="-1000"/>
    <n v="-2000"/>
    <n v="-2000"/>
    <n v="0"/>
  </r>
  <r>
    <x v="0"/>
    <x v="0"/>
    <x v="2"/>
    <x v="1"/>
    <x v="4"/>
    <x v="4"/>
    <s v="25"/>
    <s v="Parks"/>
    <s v="330"/>
    <s v="Maintenance Services"/>
    <s v="100.20.25.330-5100.15"/>
    <s v="Benefits Cell Phone Allowance"/>
    <n v="-4000"/>
    <n v="-1000"/>
    <n v="0"/>
    <n v="0"/>
    <n v="0"/>
  </r>
  <r>
    <x v="0"/>
    <x v="0"/>
    <x v="2"/>
    <x v="1"/>
    <x v="4"/>
    <x v="4"/>
    <s v="25"/>
    <s v="Parks"/>
    <s v="330"/>
    <s v="Maintenance Services"/>
    <s v="100.20.25.330-5100.17"/>
    <s v="Benefits Other Post Employment Benefits"/>
    <n v="-82000"/>
    <n v="-74000"/>
    <n v="-74500"/>
    <n v="-74500"/>
    <n v="0"/>
  </r>
  <r>
    <x v="0"/>
    <x v="0"/>
    <x v="3"/>
    <x v="1"/>
    <x v="4"/>
    <x v="4"/>
    <s v="25"/>
    <s v="Parks"/>
    <s v="330"/>
    <s v="Maintenance Services"/>
    <s v="100.20.25.330-6000.01"/>
    <s v="Professional Services General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000.09"/>
    <s v="Professional Services Uniform"/>
    <n v="-7000"/>
    <n v="-6000"/>
    <n v="0"/>
    <n v="0"/>
    <n v="0"/>
  </r>
  <r>
    <x v="0"/>
    <x v="0"/>
    <x v="3"/>
    <x v="1"/>
    <x v="4"/>
    <x v="4"/>
    <s v="25"/>
    <s v="Parks"/>
    <s v="330"/>
    <s v="Maintenance Services"/>
    <s v="100.20.25.330-6000.12"/>
    <s v="Professional Services Contract Services"/>
    <n v="-129000"/>
    <n v="-137000"/>
    <n v="0"/>
    <n v="0"/>
    <n v="0"/>
  </r>
  <r>
    <x v="0"/>
    <x v="0"/>
    <x v="3"/>
    <x v="1"/>
    <x v="4"/>
    <x v="4"/>
    <s v="25"/>
    <s v="Parks"/>
    <s v="330"/>
    <s v="Maintenance Services"/>
    <s v="100.20.25.330-6100.01"/>
    <s v="Utilities Electric"/>
    <n v="-135000"/>
    <n v="-124000"/>
    <n v="0"/>
    <n v="0"/>
    <n v="0"/>
  </r>
  <r>
    <x v="0"/>
    <x v="0"/>
    <x v="3"/>
    <x v="1"/>
    <x v="4"/>
    <x v="4"/>
    <s v="25"/>
    <s v="Parks"/>
    <s v="330"/>
    <s v="Maintenance Services"/>
    <s v="100.20.25.330-6100.02"/>
    <s v="Utilities Telephone"/>
    <n v="-8000"/>
    <n v="-8000"/>
    <n v="0"/>
    <n v="0"/>
    <n v="0"/>
  </r>
  <r>
    <x v="0"/>
    <x v="0"/>
    <x v="3"/>
    <x v="1"/>
    <x v="4"/>
    <x v="4"/>
    <s v="25"/>
    <s v="Parks"/>
    <s v="330"/>
    <s v="Maintenance Services"/>
    <s v="100.20.25.330-6100.03"/>
    <s v="Utilities Data Transmission / ISP"/>
    <n v="-3000"/>
    <n v="-9000"/>
    <n v="0"/>
    <n v="0"/>
    <n v="0"/>
  </r>
  <r>
    <x v="0"/>
    <x v="0"/>
    <x v="3"/>
    <x v="1"/>
    <x v="4"/>
    <x v="4"/>
    <s v="25"/>
    <s v="Parks"/>
    <s v="330"/>
    <s v="Maintenance Services"/>
    <s v="100.20.25.330-6200.01"/>
    <s v="Supplies Office"/>
    <n v="-3000"/>
    <n v="-3000"/>
    <n v="0"/>
    <n v="0"/>
    <n v="0"/>
  </r>
  <r>
    <x v="0"/>
    <x v="0"/>
    <x v="3"/>
    <x v="1"/>
    <x v="4"/>
    <x v="4"/>
    <s v="25"/>
    <s v="Parks"/>
    <s v="330"/>
    <s v="Maintenance Services"/>
    <s v="100.20.25.330-6200.02"/>
    <s v="Supplies Special Department"/>
    <n v="-68000"/>
    <n v="-56000"/>
    <n v="0"/>
    <n v="0"/>
    <n v="0"/>
  </r>
  <r>
    <x v="0"/>
    <x v="0"/>
    <x v="3"/>
    <x v="1"/>
    <x v="4"/>
    <x v="4"/>
    <s v="25"/>
    <s v="Parks"/>
    <s v="330"/>
    <s v="Maintenance Services"/>
    <s v="100.20.25.330-6200.03"/>
    <s v="Supplies Copier Maintenance &amp; Supplies"/>
    <n v="-8000"/>
    <n v="-6000"/>
    <n v="0"/>
    <n v="0"/>
    <n v="0"/>
  </r>
  <r>
    <x v="0"/>
    <x v="0"/>
    <x v="3"/>
    <x v="1"/>
    <x v="4"/>
    <x v="4"/>
    <s v="25"/>
    <s v="Parks"/>
    <s v="330"/>
    <s v="Maintenance Services"/>
    <s v="100.20.25.330-6200.05"/>
    <s v="Supplies Gasoline"/>
    <n v="-92000"/>
    <n v="-76000"/>
    <n v="0"/>
    <n v="0"/>
    <n v="0"/>
  </r>
  <r>
    <x v="0"/>
    <x v="0"/>
    <x v="3"/>
    <x v="1"/>
    <x v="4"/>
    <x v="4"/>
    <s v="25"/>
    <s v="Parks"/>
    <s v="330"/>
    <s v="Maintenance Services"/>
    <s v="100.20.25.330-6200.06"/>
    <s v="Supplies Propane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200.09"/>
    <s v="Supplies Data Processing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200.10"/>
    <s v="Supplies Protective Clothing"/>
    <n v="-3000"/>
    <n v="-3000"/>
    <n v="0"/>
    <n v="0"/>
    <n v="0"/>
  </r>
  <r>
    <x v="0"/>
    <x v="0"/>
    <x v="3"/>
    <x v="1"/>
    <x v="4"/>
    <x v="4"/>
    <s v="25"/>
    <s v="Parks"/>
    <s v="330"/>
    <s v="Maintenance Services"/>
    <s v="100.20.25.330-6240.01"/>
    <s v="Supplies-Parks Chlorine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240.02"/>
    <s v="Supplies-Parks Tree Replacement"/>
    <n v="-4000"/>
    <n v="-2000"/>
    <n v="0"/>
    <n v="0"/>
    <n v="0"/>
  </r>
  <r>
    <x v="0"/>
    <x v="0"/>
    <x v="3"/>
    <x v="1"/>
    <x v="4"/>
    <x v="4"/>
    <s v="25"/>
    <s v="Parks"/>
    <s v="330"/>
    <s v="Maintenance Services"/>
    <s v="100.20.25.330-6240.03"/>
    <s v="Supplies-Parks Public Education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240.04"/>
    <s v="Supplies-Parks Volunteer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240.06"/>
    <s v="Supplies-Parks Memorial Trees"/>
    <n v="-2000"/>
    <n v="0"/>
    <n v="0"/>
    <n v="0"/>
    <n v="0"/>
  </r>
  <r>
    <x v="0"/>
    <x v="0"/>
    <x v="3"/>
    <x v="1"/>
    <x v="4"/>
    <x v="4"/>
    <s v="25"/>
    <s v="Parks"/>
    <s v="330"/>
    <s v="Maintenance Services"/>
    <s v="100.20.25.330-6300.01"/>
    <s v="Dues &amp; Subscriptions Memberships"/>
    <n v="-3000"/>
    <n v="-2000"/>
    <n v="0"/>
    <n v="0"/>
    <n v="0"/>
  </r>
  <r>
    <x v="0"/>
    <x v="0"/>
    <x v="3"/>
    <x v="1"/>
    <x v="4"/>
    <x v="4"/>
    <s v="25"/>
    <s v="Parks"/>
    <s v="330"/>
    <s v="Maintenance Services"/>
    <s v="100.20.25.330-6300.02"/>
    <s v="Dues &amp; Subscriptions Publications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300.03"/>
    <s v="Dues &amp; Subscriptions Certifications"/>
    <n v="0"/>
    <n v="-1000"/>
    <n v="0"/>
    <n v="0"/>
    <n v="0"/>
  </r>
  <r>
    <x v="0"/>
    <x v="0"/>
    <x v="3"/>
    <x v="1"/>
    <x v="4"/>
    <x v="4"/>
    <s v="25"/>
    <s v="Parks"/>
    <s v="330"/>
    <s v="Maintenance Services"/>
    <s v="100.20.25.330-6350.03"/>
    <s v="Maintenance Agreements &amp; Licenses Maintenance Agreements"/>
    <n v="-9000"/>
    <n v="-2000"/>
    <n v="0"/>
    <n v="0"/>
    <n v="0"/>
  </r>
  <r>
    <x v="0"/>
    <x v="0"/>
    <x v="3"/>
    <x v="1"/>
    <x v="4"/>
    <x v="4"/>
    <s v="25"/>
    <s v="Parks"/>
    <s v="330"/>
    <s v="Maintenance Services"/>
    <s v="100.20.25.330-6375.07"/>
    <s v="Operating Fees Permit"/>
    <n v="-2000"/>
    <n v="-3000"/>
    <n v="0"/>
    <n v="0"/>
    <n v="0"/>
  </r>
  <r>
    <x v="0"/>
    <x v="0"/>
    <x v="3"/>
    <x v="1"/>
    <x v="4"/>
    <x v="4"/>
    <s v="25"/>
    <s v="Parks"/>
    <s v="330"/>
    <s v="Maintenance Services"/>
    <s v="100.20.25.330-6400.01"/>
    <s v="Repairs &amp; Maintenance Building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02"/>
    <s v="Repairs &amp; Maintenance Minor Equipment/Other"/>
    <n v="-96000"/>
    <n v="-74000"/>
    <n v="-1546"/>
    <n v="-1546"/>
    <n v="0"/>
  </r>
  <r>
    <x v="0"/>
    <x v="0"/>
    <x v="3"/>
    <x v="1"/>
    <x v="4"/>
    <x v="4"/>
    <s v="25"/>
    <s v="Parks"/>
    <s v="330"/>
    <s v="Maintenance Services"/>
    <s v="100.20.25.330-6400.04"/>
    <s v="Repairs &amp; Maintenance Equipment Rental"/>
    <n v="-7000"/>
    <n v="-7000"/>
    <n v="0"/>
    <n v="0"/>
    <n v="0"/>
  </r>
  <r>
    <x v="0"/>
    <x v="0"/>
    <x v="3"/>
    <x v="1"/>
    <x v="4"/>
    <x v="4"/>
    <s v="25"/>
    <s v="Parks"/>
    <s v="330"/>
    <s v="Maintenance Services"/>
    <s v="100.20.25.330-6400.05"/>
    <s v="Repairs &amp; Maintenance Vehicle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07"/>
    <s v="Repairs &amp; Maintenance Radio Communication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08"/>
    <s v="Repairs &amp; Maintenance Vandalism"/>
    <n v="-3000"/>
    <n v="-8000"/>
    <n v="-6110"/>
    <n v="-6110"/>
    <n v="0"/>
  </r>
  <r>
    <x v="0"/>
    <x v="0"/>
    <x v="3"/>
    <x v="1"/>
    <x v="4"/>
    <x v="4"/>
    <s v="25"/>
    <s v="Parks"/>
    <s v="330"/>
    <s v="Maintenance Services"/>
    <s v="100.20.25.330-6400.09"/>
    <s v="Repairs &amp; Maintenance Well"/>
    <n v="-16000"/>
    <n v="-6000"/>
    <n v="0"/>
    <n v="0"/>
    <n v="0"/>
  </r>
  <r>
    <x v="0"/>
    <x v="0"/>
    <x v="3"/>
    <x v="1"/>
    <x v="4"/>
    <x v="4"/>
    <s v="25"/>
    <s v="Parks"/>
    <s v="330"/>
    <s v="Maintenance Services"/>
    <s v="100.20.25.330-6400.10"/>
    <s v="Repairs &amp; Maintenance Pavement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11"/>
    <s v="Repairs &amp; Maintenance Irrigation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14"/>
    <s v="Repairs &amp; Maintenance Ballfield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19"/>
    <s v="Repairs &amp; Maintenance Testing/Certifications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400.20"/>
    <s v="Repairs &amp; Maintenance Property Maintenance"/>
    <n v="-4000"/>
    <n v="-2000"/>
    <n v="0"/>
    <n v="-550"/>
    <n v="-550"/>
  </r>
  <r>
    <x v="0"/>
    <x v="0"/>
    <x v="3"/>
    <x v="1"/>
    <x v="4"/>
    <x v="4"/>
    <s v="25"/>
    <s v="Parks"/>
    <s v="330"/>
    <s v="Maintenance Services"/>
    <s v="100.20.25.330-6500.04"/>
    <s v="Claims &amp; Insurance Insurance Premiums"/>
    <n v="-126000"/>
    <n v="-126000"/>
    <n v="0"/>
    <n v="-124000"/>
    <n v="-124000"/>
  </r>
  <r>
    <x v="0"/>
    <x v="0"/>
    <x v="3"/>
    <x v="1"/>
    <x v="4"/>
    <x v="4"/>
    <s v="25"/>
    <s v="Parks"/>
    <s v="330"/>
    <s v="Maintenance Services"/>
    <s v="100.20.25.330-6600.01"/>
    <s v="Administrative Expenses Meetings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600.04"/>
    <s v="Administrative Expenses Training/Conferences"/>
    <n v="-2000"/>
    <n v="-2000"/>
    <n v="0"/>
    <n v="0"/>
    <n v="0"/>
  </r>
  <r>
    <x v="0"/>
    <x v="0"/>
    <x v="3"/>
    <x v="1"/>
    <x v="4"/>
    <x v="4"/>
    <s v="25"/>
    <s v="Parks"/>
    <s v="330"/>
    <s v="Maintenance Services"/>
    <s v="100.20.25.330-6600.05"/>
    <s v="Administrative Expenses Public/Legal Advertisement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600.06"/>
    <s v="Administrative Expenses Property/Building Rental"/>
    <n v="0"/>
    <n v="0"/>
    <n v="0"/>
    <n v="0"/>
    <n v="0"/>
  </r>
  <r>
    <x v="0"/>
    <x v="0"/>
    <x v="3"/>
    <x v="1"/>
    <x v="4"/>
    <x v="4"/>
    <s v="25"/>
    <s v="Parks"/>
    <s v="330"/>
    <s v="Maintenance Services"/>
    <s v="100.20.25.330-6600.07"/>
    <s v="Administrative Expenses Employee Recruitment"/>
    <n v="-2000"/>
    <n v="-1000"/>
    <n v="0"/>
    <n v="-3700"/>
    <n v="-3700"/>
  </r>
  <r>
    <x v="0"/>
    <x v="0"/>
    <x v="4"/>
    <x v="1"/>
    <x v="4"/>
    <x v="4"/>
    <s v="25"/>
    <s v="Parks"/>
    <s v="330"/>
    <s v="Maintenance Services"/>
    <s v="100.20.25.330-7000.03"/>
    <s v="Capital Outlay Equipment New"/>
    <n v="-46000"/>
    <n v="0"/>
    <n v="0"/>
    <n v="0"/>
    <n v="0"/>
  </r>
  <r>
    <x v="0"/>
    <x v="0"/>
    <x v="4"/>
    <x v="1"/>
    <x v="4"/>
    <x v="4"/>
    <s v="25"/>
    <s v="Parks"/>
    <s v="330"/>
    <s v="Maintenance Services"/>
    <s v="100.20.25.330-7000.04"/>
    <s v="Capital Outlay Equipment Replacement"/>
    <n v="0"/>
    <n v="-18000"/>
    <n v="-500000"/>
    <n v="-215000"/>
    <n v="285000"/>
  </r>
  <r>
    <x v="0"/>
    <x v="0"/>
    <x v="4"/>
    <x v="1"/>
    <x v="4"/>
    <x v="4"/>
    <s v="25"/>
    <s v="Parks"/>
    <s v="330"/>
    <s v="Maintenance Services"/>
    <s v="100.20.25.330-8000.12"/>
    <s v="Capital Improvements-General Government Building Improvements"/>
    <n v="-2000"/>
    <n v="0"/>
    <n v="0"/>
    <n v="0"/>
    <n v="0"/>
  </r>
  <r>
    <x v="0"/>
    <x v="0"/>
    <x v="4"/>
    <x v="1"/>
    <x v="4"/>
    <x v="4"/>
    <s v="25"/>
    <s v="Parks"/>
    <s v="330"/>
    <s v="Maintenance Services"/>
    <s v="100.20.25.330-8300.06"/>
    <s v="Capital Improvements-Parks Playground Equipment"/>
    <n v="0"/>
    <n v="0"/>
    <n v="0"/>
    <n v="0"/>
    <n v="0"/>
  </r>
  <r>
    <x v="0"/>
    <x v="0"/>
    <x v="4"/>
    <x v="1"/>
    <x v="4"/>
    <x v="4"/>
    <s v="25"/>
    <s v="Parks"/>
    <s v="330"/>
    <s v="Maintenance Services"/>
    <s v="100.20.25.330-8300.23"/>
    <s v="Capital Improvements-Parks Improvements"/>
    <n v="-164000"/>
    <n v="-50000"/>
    <n v="0"/>
    <n v="0"/>
    <n v="0"/>
  </r>
  <r>
    <x v="0"/>
    <x v="0"/>
    <x v="4"/>
    <x v="1"/>
    <x v="4"/>
    <x v="4"/>
    <s v="25"/>
    <s v="Parks"/>
    <s v="330"/>
    <s v="Maintenance Services"/>
    <s v="100.20.25.330-8350.06"/>
    <s v="Capital Improvements-Golf Building Improvements"/>
    <n v="-42000"/>
    <n v="-5000"/>
    <n v="0"/>
    <n v="0"/>
    <n v="0"/>
  </r>
  <r>
    <x v="0"/>
    <x v="0"/>
    <x v="3"/>
    <x v="1"/>
    <x v="4"/>
    <x v="4"/>
    <s v="30"/>
    <s v="Community Services"/>
    <s v="350"/>
    <s v="Library"/>
    <s v="100.20.30.350-6000.27"/>
    <s v="Professional Services City Contribution"/>
    <n v="-51000"/>
    <n v="0"/>
    <n v="-51000"/>
    <n v="-51000"/>
    <n v="0"/>
  </r>
  <r>
    <x v="0"/>
    <x v="0"/>
    <x v="3"/>
    <x v="1"/>
    <x v="4"/>
    <x v="4"/>
    <s v="30"/>
    <s v="Community Services"/>
    <s v="350"/>
    <s v="Library"/>
    <s v="100.20.30.350-6100.01"/>
    <s v="Utilities Electric"/>
    <n v="-63000"/>
    <n v="-61000"/>
    <n v="-63860"/>
    <n v="-69000"/>
    <n v="-5140"/>
  </r>
  <r>
    <x v="0"/>
    <x v="0"/>
    <x v="3"/>
    <x v="1"/>
    <x v="4"/>
    <x v="4"/>
    <s v="30"/>
    <s v="Community Services"/>
    <s v="350"/>
    <s v="Library"/>
    <s v="100.20.30.350-6100.02"/>
    <s v="Utilities Telephone"/>
    <n v="-3000"/>
    <n v="-3000"/>
    <n v="-2987"/>
    <n v="-4000"/>
    <n v="-1013"/>
  </r>
  <r>
    <x v="0"/>
    <x v="0"/>
    <x v="3"/>
    <x v="1"/>
    <x v="4"/>
    <x v="4"/>
    <s v="30"/>
    <s v="Community Services"/>
    <s v="350"/>
    <s v="Library"/>
    <s v="100.20.30.350-6200.01"/>
    <s v="Supplies Office"/>
    <n v="0"/>
    <n v="0"/>
    <n v="-300"/>
    <n v="-300"/>
    <n v="0"/>
  </r>
  <r>
    <x v="0"/>
    <x v="0"/>
    <x v="3"/>
    <x v="1"/>
    <x v="4"/>
    <x v="4"/>
    <s v="30"/>
    <s v="Community Services"/>
    <s v="350"/>
    <s v="Library"/>
    <s v="100.20.30.350-6200.02"/>
    <s v="Supplies Special Department"/>
    <n v="0"/>
    <n v="0"/>
    <n v="-200"/>
    <n v="-200"/>
    <n v="0"/>
  </r>
  <r>
    <x v="0"/>
    <x v="0"/>
    <x v="3"/>
    <x v="1"/>
    <x v="4"/>
    <x v="4"/>
    <s v="30"/>
    <s v="Community Services"/>
    <s v="350"/>
    <s v="Library"/>
    <s v="100.20.30.350-6200.03"/>
    <s v="Supplies Copier Maintenance &amp; Supplies"/>
    <n v="-1000"/>
    <n v="-1000"/>
    <n v="-1600"/>
    <n v="-1600"/>
    <n v="0"/>
  </r>
  <r>
    <x v="0"/>
    <x v="0"/>
    <x v="3"/>
    <x v="1"/>
    <x v="4"/>
    <x v="4"/>
    <s v="30"/>
    <s v="Community Services"/>
    <s v="350"/>
    <s v="Library"/>
    <s v="100.20.30.350-6200.11"/>
    <s v="Supplies Library Books and Materials"/>
    <n v="0"/>
    <n v="0"/>
    <n v="0"/>
    <n v="0"/>
    <n v="0"/>
  </r>
  <r>
    <x v="0"/>
    <x v="0"/>
    <x v="3"/>
    <x v="1"/>
    <x v="4"/>
    <x v="4"/>
    <s v="30"/>
    <s v="Community Services"/>
    <s v="350"/>
    <s v="Library"/>
    <s v="100.20.30.350-6350.03"/>
    <s v="Maintenance Agreements &amp; Licenses Maintenance Agreements"/>
    <n v="-3000"/>
    <n v="0"/>
    <n v="-2170"/>
    <n v="-2170"/>
    <n v="0"/>
  </r>
  <r>
    <x v="0"/>
    <x v="0"/>
    <x v="3"/>
    <x v="1"/>
    <x v="4"/>
    <x v="4"/>
    <s v="30"/>
    <s v="Community Services"/>
    <s v="350"/>
    <s v="Library"/>
    <s v="100.20.30.350-6400.01"/>
    <s v="Repairs &amp; Maintenance Building"/>
    <n v="0"/>
    <n v="0"/>
    <n v="-2000"/>
    <n v="-2000"/>
    <n v="0"/>
  </r>
  <r>
    <x v="0"/>
    <x v="0"/>
    <x v="3"/>
    <x v="1"/>
    <x v="4"/>
    <x v="4"/>
    <s v="30"/>
    <s v="Community Services"/>
    <s v="350"/>
    <s v="Library"/>
    <s v="100.20.30.350-6400.20"/>
    <s v="Repairs &amp; Maintenance Property Maintenance"/>
    <n v="-4000"/>
    <n v="-4000"/>
    <n v="-5830"/>
    <n v="-5830"/>
    <n v="0"/>
  </r>
  <r>
    <x v="0"/>
    <x v="0"/>
    <x v="3"/>
    <x v="1"/>
    <x v="4"/>
    <x v="4"/>
    <s v="30"/>
    <s v="Community Services"/>
    <s v="350"/>
    <s v="Library"/>
    <s v="100.20.30.350-6500.04"/>
    <s v="Claims &amp; Insurance Insurance Premiums"/>
    <n v="-5000"/>
    <n v="-5000"/>
    <n v="-6000"/>
    <n v="-6000"/>
    <n v="0"/>
  </r>
  <r>
    <x v="0"/>
    <x v="0"/>
    <x v="3"/>
    <x v="1"/>
    <x v="4"/>
    <x v="4"/>
    <s v="30"/>
    <s v="Community Services"/>
    <s v="350"/>
    <s v="Library"/>
    <s v="100.20.30.350-6600.05"/>
    <s v="Administrative Expenses Public/Legal Advertisement"/>
    <n v="-100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000.01"/>
    <s v="Salaries Regular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0"/>
    <s v="Benefits PERS Pool Liability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1"/>
    <s v="Benefits Retirement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3"/>
    <s v="Benefits Dental Insurance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4"/>
    <s v="Benefits Vision Insurance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5"/>
    <s v="Benefits Life Insurance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7"/>
    <s v="Benefits Long Term Disability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08"/>
    <s v="Benefits Deferred Compensation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11"/>
    <s v="Benefits Medicare"/>
    <n v="0"/>
    <n v="0"/>
    <n v="0"/>
    <n v="0"/>
    <n v="0"/>
  </r>
  <r>
    <x v="0"/>
    <x v="0"/>
    <x v="2"/>
    <x v="1"/>
    <x v="5"/>
    <x v="5"/>
    <s v="00"/>
    <s v="Non Divisional"/>
    <s v="250"/>
    <s v="Code Compliance"/>
    <s v="100.30.00.250-5100.15"/>
    <s v="Benefits Cell Phone Allowance"/>
    <n v="0"/>
    <n v="0"/>
    <n v="0"/>
    <n v="0"/>
    <n v="0"/>
  </r>
  <r>
    <x v="0"/>
    <x v="0"/>
    <x v="2"/>
    <x v="1"/>
    <x v="5"/>
    <x v="5"/>
    <s v="40"/>
    <s v="Development"/>
    <s v="124"/>
    <s v="Economic Development"/>
    <s v="100.30.40.124-5000.01"/>
    <s v="Salaries Regular"/>
    <n v="0"/>
    <n v="-281000"/>
    <n v="0"/>
    <n v="0"/>
    <n v="0"/>
  </r>
  <r>
    <x v="0"/>
    <x v="0"/>
    <x v="2"/>
    <x v="1"/>
    <x v="5"/>
    <x v="5"/>
    <s v="40"/>
    <s v="Development"/>
    <s v="124"/>
    <s v="Economic Development"/>
    <s v="100.30.40.124-5100.00"/>
    <s v="Benefits PERS Pool Liability"/>
    <n v="0"/>
    <n v="-57000"/>
    <n v="0"/>
    <n v="0"/>
    <n v="0"/>
  </r>
  <r>
    <x v="0"/>
    <x v="0"/>
    <x v="2"/>
    <x v="1"/>
    <x v="5"/>
    <x v="5"/>
    <s v="40"/>
    <s v="Development"/>
    <s v="124"/>
    <s v="Economic Development"/>
    <s v="100.30.40.124-5100.01"/>
    <s v="Benefits Retirement"/>
    <n v="0"/>
    <n v="-16000"/>
    <n v="0"/>
    <n v="0"/>
    <n v="0"/>
  </r>
  <r>
    <x v="0"/>
    <x v="0"/>
    <x v="2"/>
    <x v="1"/>
    <x v="5"/>
    <x v="5"/>
    <s v="40"/>
    <s v="Development"/>
    <s v="124"/>
    <s v="Economic Development"/>
    <s v="100.30.40.124-5100.02"/>
    <s v="Benefits Health Insurance"/>
    <n v="0"/>
    <n v="-42000"/>
    <n v="0"/>
    <n v="0"/>
    <n v="0"/>
  </r>
  <r>
    <x v="0"/>
    <x v="0"/>
    <x v="2"/>
    <x v="1"/>
    <x v="5"/>
    <x v="5"/>
    <s v="40"/>
    <s v="Development"/>
    <s v="124"/>
    <s v="Economic Development"/>
    <s v="100.30.40.124-5100.03"/>
    <s v="Benefits Dental Insurance"/>
    <n v="0"/>
    <n v="-3000"/>
    <n v="0"/>
    <n v="0"/>
    <n v="0"/>
  </r>
  <r>
    <x v="0"/>
    <x v="0"/>
    <x v="2"/>
    <x v="1"/>
    <x v="5"/>
    <x v="5"/>
    <s v="40"/>
    <s v="Development"/>
    <s v="124"/>
    <s v="Economic Development"/>
    <s v="100.30.40.124-5100.04"/>
    <s v="Benefits Vision Insurance"/>
    <n v="0"/>
    <n v="0"/>
    <n v="0"/>
    <n v="0"/>
    <n v="0"/>
  </r>
  <r>
    <x v="0"/>
    <x v="0"/>
    <x v="2"/>
    <x v="1"/>
    <x v="5"/>
    <x v="5"/>
    <s v="40"/>
    <s v="Development"/>
    <s v="124"/>
    <s v="Economic Development"/>
    <s v="100.30.40.124-5100.05"/>
    <s v="Benefits Life Insurance"/>
    <n v="0"/>
    <n v="-1000"/>
    <n v="0"/>
    <n v="0"/>
    <n v="0"/>
  </r>
  <r>
    <x v="0"/>
    <x v="0"/>
    <x v="2"/>
    <x v="1"/>
    <x v="5"/>
    <x v="5"/>
    <s v="40"/>
    <s v="Development"/>
    <s v="124"/>
    <s v="Economic Development"/>
    <s v="100.30.40.124-5100.07"/>
    <s v="Benefits Long Term Disability"/>
    <n v="0"/>
    <n v="-1000"/>
    <n v="0"/>
    <n v="0"/>
    <n v="0"/>
  </r>
  <r>
    <x v="0"/>
    <x v="0"/>
    <x v="2"/>
    <x v="1"/>
    <x v="5"/>
    <x v="5"/>
    <s v="40"/>
    <s v="Development"/>
    <s v="124"/>
    <s v="Economic Development"/>
    <s v="100.30.40.124-5100.11"/>
    <s v="Benefits Medicare"/>
    <n v="0"/>
    <n v="-4000"/>
    <n v="0"/>
    <n v="0"/>
    <n v="0"/>
  </r>
  <r>
    <x v="0"/>
    <x v="0"/>
    <x v="2"/>
    <x v="1"/>
    <x v="5"/>
    <x v="5"/>
    <s v="40"/>
    <s v="Development"/>
    <s v="124"/>
    <s v="Economic Development"/>
    <s v="100.30.40.124-5100.15"/>
    <s v="Benefits Cell Phone Allowance"/>
    <n v="0"/>
    <n v="-2000"/>
    <n v="0"/>
    <n v="0"/>
    <n v="0"/>
  </r>
  <r>
    <x v="0"/>
    <x v="0"/>
    <x v="2"/>
    <x v="1"/>
    <x v="5"/>
    <x v="5"/>
    <s v="40"/>
    <s v="Development"/>
    <s v="124"/>
    <s v="Economic Development"/>
    <s v="100.30.40.124-5100.17"/>
    <s v="Benefits Other Post Employment Benefits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000.01"/>
    <s v="Salaries Regular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000.03"/>
    <s v="Salaries Overtime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0"/>
    <s v="Benefits PERS Pool Liability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1"/>
    <s v="Benefits Retirement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2"/>
    <s v="Benefits Health Insurance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3"/>
    <s v="Benefits Dental Insurance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4"/>
    <s v="Benefits Vision Insurance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5"/>
    <s v="Benefits Life Insurance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6"/>
    <s v="Benefits Worker's Comp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07"/>
    <s v="Benefits Long Term Disability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11"/>
    <s v="Benefits Medicare"/>
    <n v="0"/>
    <n v="0"/>
    <n v="0"/>
    <n v="0"/>
    <n v="0"/>
  </r>
  <r>
    <x v="0"/>
    <x v="0"/>
    <x v="2"/>
    <x v="1"/>
    <x v="5"/>
    <x v="5"/>
    <s v="40"/>
    <s v="Development"/>
    <s v="400"/>
    <s v="Development Review"/>
    <s v="100.30.40.400-5100.15"/>
    <s v="Benefits Cell Phone Allowance"/>
    <n v="0"/>
    <n v="0"/>
    <n v="0"/>
    <n v="0"/>
    <n v="0"/>
  </r>
  <r>
    <x v="0"/>
    <x v="0"/>
    <x v="3"/>
    <x v="1"/>
    <x v="5"/>
    <x v="5"/>
    <s v="40"/>
    <s v="Development"/>
    <s v="400"/>
    <s v="Development Review"/>
    <s v="100.30.40.400-6000.01"/>
    <s v="Professional Services General"/>
    <n v="0"/>
    <n v="0"/>
    <n v="0"/>
    <n v="0"/>
    <n v="0"/>
  </r>
  <r>
    <x v="0"/>
    <x v="0"/>
    <x v="3"/>
    <x v="1"/>
    <x v="5"/>
    <x v="5"/>
    <s v="40"/>
    <s v="Development"/>
    <s v="400"/>
    <s v="Development Review"/>
    <s v="100.30.40.400-6500.04"/>
    <s v="Claims &amp; Insurance Insurance Premiums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000.01"/>
    <s v="Salaries Regular"/>
    <n v="-118000"/>
    <n v="-89000"/>
    <n v="-370719"/>
    <n v="-216000"/>
    <n v="154719"/>
  </r>
  <r>
    <x v="0"/>
    <x v="0"/>
    <x v="2"/>
    <x v="1"/>
    <x v="6"/>
    <x v="6"/>
    <s v="50"/>
    <s v="Administration"/>
    <s v="001"/>
    <s v="Administration"/>
    <s v="100.40.50.001-5000.02"/>
    <s v="Salaries Part Time"/>
    <n v="0"/>
    <n v="0"/>
    <n v="0"/>
    <n v="-36000"/>
    <n v="-36000"/>
  </r>
  <r>
    <x v="0"/>
    <x v="0"/>
    <x v="2"/>
    <x v="1"/>
    <x v="6"/>
    <x v="6"/>
    <s v="50"/>
    <s v="Administration"/>
    <s v="001"/>
    <s v="Administration"/>
    <s v="100.40.50.001-5000.03"/>
    <s v="Salaries Overtime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000.04"/>
    <s v="Salaries Holiday Pay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000.06"/>
    <s v="Salaries Out of Class"/>
    <n v="-200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000.07"/>
    <s v="Salaries Admin Leave Pay"/>
    <n v="-7000"/>
    <n v="0"/>
    <n v="-9100"/>
    <n v="-9100"/>
    <n v="0"/>
  </r>
  <r>
    <x v="0"/>
    <x v="0"/>
    <x v="2"/>
    <x v="1"/>
    <x v="6"/>
    <x v="6"/>
    <s v="50"/>
    <s v="Administration"/>
    <s v="001"/>
    <s v="Administration"/>
    <s v="100.40.50.001-5000.08"/>
    <s v="Salaries Longevity Pay"/>
    <n v="-1000"/>
    <n v="0"/>
    <n v="-4600"/>
    <n v="-4600"/>
    <n v="0"/>
  </r>
  <r>
    <x v="0"/>
    <x v="0"/>
    <x v="2"/>
    <x v="1"/>
    <x v="6"/>
    <x v="6"/>
    <s v="50"/>
    <s v="Administration"/>
    <s v="001"/>
    <s v="Administration"/>
    <s v="100.40.50.001-5000.10"/>
    <s v="Salaries Furloughs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000.12"/>
    <s v="Salaries Compensated Absences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100.00"/>
    <s v="Benefits PERS Pool Liability"/>
    <n v="-16000"/>
    <n v="-18000"/>
    <n v="-54619"/>
    <n v="-31000"/>
    <n v="23619"/>
  </r>
  <r>
    <x v="0"/>
    <x v="0"/>
    <x v="2"/>
    <x v="1"/>
    <x v="6"/>
    <x v="6"/>
    <s v="50"/>
    <s v="Administration"/>
    <s v="001"/>
    <s v="Administration"/>
    <s v="100.40.50.001-5100.01"/>
    <s v="Benefits Retirement"/>
    <n v="-4000"/>
    <n v="-5000"/>
    <n v="-22950"/>
    <n v="-12000"/>
    <n v="10950"/>
  </r>
  <r>
    <x v="0"/>
    <x v="0"/>
    <x v="2"/>
    <x v="1"/>
    <x v="6"/>
    <x v="6"/>
    <s v="50"/>
    <s v="Administration"/>
    <s v="001"/>
    <s v="Administration"/>
    <s v="100.40.50.001-5100.02"/>
    <s v="Benefits Health Insurance"/>
    <n v="-9000"/>
    <n v="-7000"/>
    <n v="-50585"/>
    <n v="-13000"/>
    <n v="37585"/>
  </r>
  <r>
    <x v="0"/>
    <x v="0"/>
    <x v="2"/>
    <x v="1"/>
    <x v="6"/>
    <x v="6"/>
    <s v="50"/>
    <s v="Administration"/>
    <s v="001"/>
    <s v="Administration"/>
    <s v="100.40.50.001-5100.03"/>
    <s v="Benefits Dental Insurance"/>
    <n v="-1000"/>
    <n v="-1000"/>
    <n v="-3324"/>
    <n v="-3324"/>
    <n v="0"/>
  </r>
  <r>
    <x v="0"/>
    <x v="0"/>
    <x v="2"/>
    <x v="1"/>
    <x v="6"/>
    <x v="6"/>
    <s v="50"/>
    <s v="Administration"/>
    <s v="001"/>
    <s v="Administration"/>
    <s v="100.40.50.001-5100.04"/>
    <s v="Benefits Vision Insurance"/>
    <n v="0"/>
    <n v="0"/>
    <n v="-557"/>
    <n v="-557"/>
    <n v="0"/>
  </r>
  <r>
    <x v="0"/>
    <x v="0"/>
    <x v="2"/>
    <x v="1"/>
    <x v="6"/>
    <x v="6"/>
    <s v="50"/>
    <s v="Administration"/>
    <s v="001"/>
    <s v="Administration"/>
    <s v="100.40.50.001-5100.05"/>
    <s v="Benefits Life Insurance"/>
    <n v="0"/>
    <n v="0"/>
    <n v="-336"/>
    <n v="-336"/>
    <n v="0"/>
  </r>
  <r>
    <x v="0"/>
    <x v="0"/>
    <x v="2"/>
    <x v="1"/>
    <x v="6"/>
    <x v="6"/>
    <s v="50"/>
    <s v="Administration"/>
    <s v="001"/>
    <s v="Administration"/>
    <s v="100.40.50.001-5100.06"/>
    <s v="Benefits Worker's Comp"/>
    <n v="-4000"/>
    <n v="-4000"/>
    <n v="-4200"/>
    <n v="-5000"/>
    <n v="-800"/>
  </r>
  <r>
    <x v="0"/>
    <x v="0"/>
    <x v="2"/>
    <x v="1"/>
    <x v="6"/>
    <x v="6"/>
    <s v="50"/>
    <s v="Administration"/>
    <s v="001"/>
    <s v="Administration"/>
    <s v="100.40.50.001-5100.07"/>
    <s v="Benefits Long Term Disability"/>
    <n v="0"/>
    <n v="0"/>
    <n v="-2964"/>
    <n v="-2964"/>
    <n v="0"/>
  </r>
  <r>
    <x v="0"/>
    <x v="0"/>
    <x v="2"/>
    <x v="1"/>
    <x v="6"/>
    <x v="6"/>
    <s v="50"/>
    <s v="Administration"/>
    <s v="001"/>
    <s v="Administration"/>
    <s v="100.40.50.001-5100.08"/>
    <s v="Benefits Deferred Compensation"/>
    <n v="-1000"/>
    <n v="-3000"/>
    <n v="-10564"/>
    <n v="-10564"/>
    <n v="0"/>
  </r>
  <r>
    <x v="0"/>
    <x v="0"/>
    <x v="2"/>
    <x v="1"/>
    <x v="6"/>
    <x v="6"/>
    <s v="50"/>
    <s v="Administration"/>
    <s v="001"/>
    <s v="Administration"/>
    <s v="100.40.50.001-5100.09"/>
    <s v="Benefits Unemployment Insurance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100.10"/>
    <s v="Benefits Uniform Allowance"/>
    <n v="0"/>
    <n v="0"/>
    <n v="0"/>
    <n v="0"/>
    <n v="0"/>
  </r>
  <r>
    <x v="0"/>
    <x v="0"/>
    <x v="2"/>
    <x v="1"/>
    <x v="6"/>
    <x v="6"/>
    <s v="50"/>
    <s v="Administration"/>
    <s v="001"/>
    <s v="Administration"/>
    <s v="100.40.50.001-5100.11"/>
    <s v="Benefits Medicare"/>
    <n v="-1000"/>
    <n v="-1000"/>
    <n v="-5598"/>
    <n v="-5598"/>
    <n v="0"/>
  </r>
  <r>
    <x v="0"/>
    <x v="0"/>
    <x v="2"/>
    <x v="1"/>
    <x v="6"/>
    <x v="6"/>
    <s v="50"/>
    <s v="Administration"/>
    <s v="001"/>
    <s v="Administration"/>
    <s v="100.40.50.001-5100.12"/>
    <s v="Benefits Annual Physical Exam"/>
    <n v="0"/>
    <n v="0"/>
    <n v="-50"/>
    <n v="-50"/>
    <n v="0"/>
  </r>
  <r>
    <x v="0"/>
    <x v="0"/>
    <x v="2"/>
    <x v="1"/>
    <x v="6"/>
    <x v="6"/>
    <s v="50"/>
    <s v="Administration"/>
    <s v="001"/>
    <s v="Administration"/>
    <s v="100.40.50.001-5100.15"/>
    <s v="Benefits Cell Phone Allowance"/>
    <n v="0"/>
    <n v="-1000"/>
    <n v="-1300"/>
    <n v="-1300"/>
    <n v="0"/>
  </r>
  <r>
    <x v="0"/>
    <x v="0"/>
    <x v="2"/>
    <x v="1"/>
    <x v="6"/>
    <x v="6"/>
    <s v="50"/>
    <s v="Administration"/>
    <s v="001"/>
    <s v="Administration"/>
    <s v="100.40.50.001-5100.17"/>
    <s v="Benefits Other Post Employment Benefits"/>
    <n v="-48000"/>
    <n v="-47000"/>
    <n v="-47000"/>
    <n v="-47000"/>
    <n v="0"/>
  </r>
  <r>
    <x v="0"/>
    <x v="0"/>
    <x v="3"/>
    <x v="1"/>
    <x v="6"/>
    <x v="6"/>
    <s v="50"/>
    <s v="Administration"/>
    <s v="001"/>
    <s v="Administration"/>
    <s v="100.40.50.001-6000.01"/>
    <s v="Professional Services General"/>
    <n v="0"/>
    <n v="0"/>
    <n v="-5000"/>
    <n v="-5000"/>
    <n v="0"/>
  </r>
  <r>
    <x v="0"/>
    <x v="0"/>
    <x v="3"/>
    <x v="1"/>
    <x v="6"/>
    <x v="6"/>
    <s v="50"/>
    <s v="Administration"/>
    <s v="001"/>
    <s v="Administration"/>
    <s v="100.40.50.001-6000.07"/>
    <s v="Professional Services Weed Abatement"/>
    <n v="0"/>
    <n v="0"/>
    <n v="0"/>
    <n v="0"/>
    <n v="0"/>
  </r>
  <r>
    <x v="0"/>
    <x v="0"/>
    <x v="3"/>
    <x v="1"/>
    <x v="6"/>
    <x v="6"/>
    <s v="50"/>
    <s v="Administration"/>
    <s v="001"/>
    <s v="Administration"/>
    <s v="100.40.50.001-6100.01"/>
    <s v="Utilities Electric"/>
    <n v="-36000"/>
    <n v="-37000"/>
    <n v="-39000"/>
    <n v="-45000"/>
    <n v="-6000"/>
  </r>
  <r>
    <x v="0"/>
    <x v="0"/>
    <x v="3"/>
    <x v="1"/>
    <x v="6"/>
    <x v="6"/>
    <s v="50"/>
    <s v="Administration"/>
    <s v="001"/>
    <s v="Administration"/>
    <s v="100.40.50.001-6100.02"/>
    <s v="Utilities Telephone"/>
    <n v="-4000"/>
    <n v="-4000"/>
    <n v="-4000"/>
    <n v="-4000"/>
    <n v="0"/>
  </r>
  <r>
    <x v="0"/>
    <x v="0"/>
    <x v="3"/>
    <x v="1"/>
    <x v="6"/>
    <x v="6"/>
    <s v="50"/>
    <s v="Administration"/>
    <s v="001"/>
    <s v="Administration"/>
    <s v="100.40.50.001-6100.03"/>
    <s v="Utilities Data Transmission / ISP"/>
    <n v="-2000"/>
    <n v="-2000"/>
    <n v="-2500"/>
    <n v="-2500"/>
    <n v="0"/>
  </r>
  <r>
    <x v="0"/>
    <x v="0"/>
    <x v="3"/>
    <x v="1"/>
    <x v="6"/>
    <x v="6"/>
    <s v="50"/>
    <s v="Administration"/>
    <s v="001"/>
    <s v="Administration"/>
    <s v="100.40.50.001-6200.01"/>
    <s v="Supplies Office"/>
    <n v="-2000"/>
    <n v="-2000"/>
    <n v="-3300"/>
    <n v="-3300"/>
    <n v="0"/>
  </r>
  <r>
    <x v="0"/>
    <x v="0"/>
    <x v="3"/>
    <x v="1"/>
    <x v="6"/>
    <x v="6"/>
    <s v="50"/>
    <s v="Administration"/>
    <s v="001"/>
    <s v="Administration"/>
    <s v="100.40.50.001-6200.02"/>
    <s v="Supplies Special Department"/>
    <n v="-3000"/>
    <n v="-2000"/>
    <n v="-5000"/>
    <n v="-5000"/>
    <n v="0"/>
  </r>
  <r>
    <x v="0"/>
    <x v="0"/>
    <x v="3"/>
    <x v="1"/>
    <x v="6"/>
    <x v="6"/>
    <s v="50"/>
    <s v="Administration"/>
    <s v="001"/>
    <s v="Administration"/>
    <s v="100.40.50.001-6200.03"/>
    <s v="Supplies Copier Maintenance &amp; Supplies"/>
    <n v="-9000"/>
    <n v="-3000"/>
    <n v="-10000"/>
    <n v="-10000"/>
    <n v="0"/>
  </r>
  <r>
    <x v="0"/>
    <x v="0"/>
    <x v="3"/>
    <x v="1"/>
    <x v="6"/>
    <x v="6"/>
    <s v="50"/>
    <s v="Administration"/>
    <s v="001"/>
    <s v="Administration"/>
    <s v="100.40.50.001-6200.05"/>
    <s v="Supplies Gasoline"/>
    <n v="-1000"/>
    <n v="0"/>
    <n v="-5400"/>
    <n v="-5400"/>
    <n v="0"/>
  </r>
  <r>
    <x v="0"/>
    <x v="0"/>
    <x v="3"/>
    <x v="1"/>
    <x v="6"/>
    <x v="6"/>
    <s v="50"/>
    <s v="Administration"/>
    <s v="001"/>
    <s v="Administration"/>
    <s v="100.40.50.001-6300.01"/>
    <s v="Dues &amp; Subscriptions Memberships"/>
    <n v="0"/>
    <n v="0"/>
    <n v="-630"/>
    <n v="-630"/>
    <n v="0"/>
  </r>
  <r>
    <x v="0"/>
    <x v="0"/>
    <x v="3"/>
    <x v="1"/>
    <x v="6"/>
    <x v="6"/>
    <s v="50"/>
    <s v="Administration"/>
    <s v="001"/>
    <s v="Administration"/>
    <s v="100.40.50.001-6300.02"/>
    <s v="Dues &amp; Subscriptions Publications"/>
    <n v="-2000"/>
    <n v="-1000"/>
    <n v="-1500"/>
    <n v="-1500"/>
    <n v="0"/>
  </r>
  <r>
    <x v="0"/>
    <x v="0"/>
    <x v="3"/>
    <x v="1"/>
    <x v="6"/>
    <x v="6"/>
    <s v="50"/>
    <s v="Administration"/>
    <s v="001"/>
    <s v="Administration"/>
    <s v="100.40.50.001-6350.02"/>
    <s v="Maintenance Agreements &amp; Licenses Hardware Maintenance"/>
    <n v="0"/>
    <n v="0"/>
    <n v="-180"/>
    <n v="-180"/>
    <n v="0"/>
  </r>
  <r>
    <x v="0"/>
    <x v="0"/>
    <x v="3"/>
    <x v="1"/>
    <x v="6"/>
    <x v="6"/>
    <s v="50"/>
    <s v="Administration"/>
    <s v="001"/>
    <s v="Administration"/>
    <s v="100.40.50.001-6400.05"/>
    <s v="Repairs &amp; Maintenance Vehicle"/>
    <n v="0"/>
    <n v="0"/>
    <n v="0"/>
    <n v="0"/>
    <n v="0"/>
  </r>
  <r>
    <x v="0"/>
    <x v="0"/>
    <x v="3"/>
    <x v="1"/>
    <x v="6"/>
    <x v="6"/>
    <s v="50"/>
    <s v="Administration"/>
    <s v="001"/>
    <s v="Administration"/>
    <s v="100.40.50.001-6500.04"/>
    <s v="Claims &amp; Insurance Insurance Premiums"/>
    <n v="-6000"/>
    <n v="-6000"/>
    <n v="-6600"/>
    <n v="-6000"/>
    <n v="600"/>
  </r>
  <r>
    <x v="0"/>
    <x v="0"/>
    <x v="3"/>
    <x v="1"/>
    <x v="6"/>
    <x v="6"/>
    <s v="50"/>
    <s v="Administration"/>
    <s v="001"/>
    <s v="Administration"/>
    <s v="100.40.50.001-6600.01"/>
    <s v="Administrative Expenses Meetings"/>
    <n v="0"/>
    <n v="-1000"/>
    <n v="-1000"/>
    <n v="-1000"/>
    <n v="0"/>
  </r>
  <r>
    <x v="0"/>
    <x v="0"/>
    <x v="3"/>
    <x v="1"/>
    <x v="6"/>
    <x v="6"/>
    <s v="50"/>
    <s v="Administration"/>
    <s v="001"/>
    <s v="Administration"/>
    <s v="100.40.50.001-6600.03"/>
    <s v="Administrative Expenses Mileage Reimbursement"/>
    <n v="0"/>
    <n v="0"/>
    <n v="0"/>
    <n v="0"/>
    <n v="0"/>
  </r>
  <r>
    <x v="0"/>
    <x v="0"/>
    <x v="3"/>
    <x v="1"/>
    <x v="6"/>
    <x v="6"/>
    <s v="50"/>
    <s v="Administration"/>
    <s v="001"/>
    <s v="Administration"/>
    <s v="100.40.50.001-6600.04"/>
    <s v="Administrative Expenses Training/Conferences"/>
    <n v="-1000"/>
    <n v="0"/>
    <n v="-4000"/>
    <n v="-4000"/>
    <n v="0"/>
  </r>
  <r>
    <x v="0"/>
    <x v="0"/>
    <x v="3"/>
    <x v="1"/>
    <x v="6"/>
    <x v="6"/>
    <s v="50"/>
    <s v="Administration"/>
    <s v="001"/>
    <s v="Administration"/>
    <s v="100.40.50.001-6600.07"/>
    <s v="Administrative Expenses Employee Recruitment"/>
    <n v="-5000"/>
    <n v="0"/>
    <n v="0"/>
    <n v="0"/>
    <n v="0"/>
  </r>
  <r>
    <x v="0"/>
    <x v="0"/>
    <x v="4"/>
    <x v="1"/>
    <x v="6"/>
    <x v="6"/>
    <s v="50"/>
    <s v="Administration"/>
    <s v="001"/>
    <s v="Administration"/>
    <s v="100.40.50.001-7000.99"/>
    <s v="Capital Outlay General"/>
    <n v="0"/>
    <n v="-39000"/>
    <n v="0"/>
    <n v="0"/>
    <n v="0"/>
  </r>
  <r>
    <x v="0"/>
    <x v="0"/>
    <x v="2"/>
    <x v="1"/>
    <x v="6"/>
    <x v="6"/>
    <s v="50"/>
    <s v="Administration"/>
    <s v="400"/>
    <s v="Development Review"/>
    <s v="100.40.50.400-5000.01"/>
    <s v="Salaries Regular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000.03"/>
    <s v="Salaries Overtime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000.08"/>
    <s v="Salaries Longevity Pay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000.10"/>
    <s v="Salaries Furloughs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000.12"/>
    <s v="Salaries Compensated Absences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1"/>
    <s v="Benefits Retirement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2"/>
    <s v="Benefits Health Insurance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3"/>
    <s v="Benefits Dental Insurance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4"/>
    <s v="Benefits Vision Insurance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5"/>
    <s v="Benefits Life Insurance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6"/>
    <s v="Benefits Worker's Comp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7"/>
    <s v="Benefits Long Term Disability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08"/>
    <s v="Benefits Deferred Compensation"/>
    <n v="0"/>
    <n v="0"/>
    <n v="0"/>
    <n v="0"/>
    <n v="0"/>
  </r>
  <r>
    <x v="0"/>
    <x v="0"/>
    <x v="2"/>
    <x v="1"/>
    <x v="6"/>
    <x v="6"/>
    <s v="50"/>
    <s v="Administration"/>
    <s v="400"/>
    <s v="Development Review"/>
    <s v="100.40.50.400-5100.11"/>
    <s v="Benefits Medicare"/>
    <n v="0"/>
    <n v="0"/>
    <n v="0"/>
    <n v="0"/>
    <n v="0"/>
  </r>
  <r>
    <x v="0"/>
    <x v="0"/>
    <x v="3"/>
    <x v="1"/>
    <x v="6"/>
    <x v="6"/>
    <s v="50"/>
    <s v="Administration"/>
    <s v="400"/>
    <s v="Development Review"/>
    <s v="100.40.50.400-6000.01"/>
    <s v="Professional Services General"/>
    <n v="0"/>
    <n v="0"/>
    <n v="0"/>
    <n v="0"/>
    <n v="0"/>
  </r>
  <r>
    <x v="0"/>
    <x v="0"/>
    <x v="3"/>
    <x v="1"/>
    <x v="6"/>
    <x v="6"/>
    <s v="55"/>
    <s v="Maintenance"/>
    <s v="001"/>
    <s v="Administration"/>
    <s v="100.40.55.001-6000.01"/>
    <s v="Professional Services General"/>
    <n v="0"/>
    <n v="-11000"/>
    <n v="0"/>
    <n v="0"/>
    <n v="0"/>
  </r>
  <r>
    <x v="0"/>
    <x v="0"/>
    <x v="3"/>
    <x v="1"/>
    <x v="6"/>
    <x v="6"/>
    <s v="55"/>
    <s v="Maintenance"/>
    <s v="001"/>
    <s v="Administration"/>
    <s v="100.40.55.001-6100.03"/>
    <s v="Utilities Data Transmission / ISP"/>
    <n v="0"/>
    <n v="0"/>
    <n v="0"/>
    <n v="0"/>
    <n v="0"/>
  </r>
  <r>
    <x v="0"/>
    <x v="0"/>
    <x v="3"/>
    <x v="1"/>
    <x v="6"/>
    <x v="6"/>
    <s v="55"/>
    <s v="Maintenance"/>
    <s v="001"/>
    <s v="Administration"/>
    <s v="100.40.55.001-6200.09"/>
    <s v="Supplies Data Processing"/>
    <n v="0"/>
    <n v="0"/>
    <n v="0"/>
    <n v="0"/>
    <n v="0"/>
  </r>
  <r>
    <x v="0"/>
    <x v="0"/>
    <x v="3"/>
    <x v="1"/>
    <x v="6"/>
    <x v="6"/>
    <s v="55"/>
    <s v="Maintenance"/>
    <s v="001"/>
    <s v="Administration"/>
    <s v="100.40.55.001-6400.01"/>
    <s v="Repairs &amp; Maintenance Building"/>
    <n v="0"/>
    <n v="0"/>
    <n v="0"/>
    <n v="0"/>
    <n v="0"/>
  </r>
  <r>
    <x v="0"/>
    <x v="0"/>
    <x v="2"/>
    <x v="1"/>
    <x v="6"/>
    <x v="6"/>
    <s v="55"/>
    <s v="Maintenance"/>
    <s v="500"/>
    <s v="Facilities"/>
    <s v="100.40.55.500-5000.01"/>
    <s v="Salaries Regular"/>
    <n v="-304000"/>
    <n v="-257000"/>
    <n v="-305301"/>
    <n v="-305301"/>
    <n v="0"/>
  </r>
  <r>
    <x v="0"/>
    <x v="0"/>
    <x v="2"/>
    <x v="1"/>
    <x v="6"/>
    <x v="6"/>
    <s v="55"/>
    <s v="Maintenance"/>
    <s v="500"/>
    <s v="Facilities"/>
    <s v="100.40.55.500-5000.02"/>
    <s v="Salaries Part Time"/>
    <n v="0"/>
    <n v="-1000"/>
    <n v="0"/>
    <n v="0"/>
    <n v="0"/>
  </r>
  <r>
    <x v="0"/>
    <x v="0"/>
    <x v="2"/>
    <x v="1"/>
    <x v="6"/>
    <x v="6"/>
    <s v="55"/>
    <s v="Maintenance"/>
    <s v="500"/>
    <s v="Facilities"/>
    <s v="100.40.55.500-5000.03"/>
    <s v="Salaries Overtime"/>
    <n v="-30000"/>
    <n v="-5000"/>
    <n v="-21630"/>
    <n v="-21630"/>
    <n v="0"/>
  </r>
  <r>
    <x v="0"/>
    <x v="0"/>
    <x v="2"/>
    <x v="1"/>
    <x v="6"/>
    <x v="6"/>
    <s v="55"/>
    <s v="Maintenance"/>
    <s v="500"/>
    <s v="Facilities"/>
    <s v="100.40.55.500-5000.06"/>
    <s v="Salaries Out of Class"/>
    <n v="-5000"/>
    <n v="-1000"/>
    <n v="-400"/>
    <n v="-400"/>
    <n v="0"/>
  </r>
  <r>
    <x v="0"/>
    <x v="0"/>
    <x v="2"/>
    <x v="1"/>
    <x v="6"/>
    <x v="6"/>
    <s v="55"/>
    <s v="Maintenance"/>
    <s v="500"/>
    <s v="Facilities"/>
    <s v="100.40.55.500-5000.07"/>
    <s v="Salaries Admin Leave Pay"/>
    <n v="-2000"/>
    <n v="0"/>
    <n v="-5196"/>
    <n v="-5196"/>
    <n v="0"/>
  </r>
  <r>
    <x v="0"/>
    <x v="0"/>
    <x v="2"/>
    <x v="1"/>
    <x v="6"/>
    <x v="6"/>
    <s v="55"/>
    <s v="Maintenance"/>
    <s v="500"/>
    <s v="Facilities"/>
    <s v="100.40.55.500-5000.08"/>
    <s v="Salaries Longevity Pay"/>
    <n v="-2000"/>
    <n v="0"/>
    <n v="-5720"/>
    <n v="-5720"/>
    <n v="0"/>
  </r>
  <r>
    <x v="0"/>
    <x v="0"/>
    <x v="2"/>
    <x v="1"/>
    <x v="6"/>
    <x v="6"/>
    <s v="55"/>
    <s v="Maintenance"/>
    <s v="500"/>
    <s v="Facilities"/>
    <s v="100.40.55.500-5000.10"/>
    <s v="Salaries Furloughs"/>
    <n v="0"/>
    <n v="0"/>
    <n v="0"/>
    <n v="0"/>
    <n v="0"/>
  </r>
  <r>
    <x v="0"/>
    <x v="0"/>
    <x v="2"/>
    <x v="1"/>
    <x v="6"/>
    <x v="6"/>
    <s v="55"/>
    <s v="Maintenance"/>
    <s v="500"/>
    <s v="Facilities"/>
    <s v="100.40.55.500-5000.12"/>
    <s v="Salaries Compensated Absences"/>
    <n v="0"/>
    <n v="0"/>
    <n v="0"/>
    <n v="0"/>
    <n v="0"/>
  </r>
  <r>
    <x v="0"/>
    <x v="0"/>
    <x v="2"/>
    <x v="1"/>
    <x v="6"/>
    <x v="6"/>
    <s v="55"/>
    <s v="Maintenance"/>
    <s v="500"/>
    <s v="Facilities"/>
    <s v="100.40.55.500-5100.00"/>
    <s v="Benefits PERS Pool Liability"/>
    <n v="-54000"/>
    <n v="-50000"/>
    <n v="-63453"/>
    <n v="-56000"/>
    <n v="7453"/>
  </r>
  <r>
    <x v="0"/>
    <x v="0"/>
    <x v="2"/>
    <x v="1"/>
    <x v="6"/>
    <x v="6"/>
    <s v="55"/>
    <s v="Maintenance"/>
    <s v="500"/>
    <s v="Facilities"/>
    <s v="100.40.55.500-5100.01"/>
    <s v="Benefits Retirement"/>
    <n v="-28000"/>
    <n v="-23000"/>
    <n v="-29422"/>
    <n v="-29422"/>
    <n v="0"/>
  </r>
  <r>
    <x v="0"/>
    <x v="0"/>
    <x v="2"/>
    <x v="1"/>
    <x v="6"/>
    <x v="6"/>
    <s v="55"/>
    <s v="Maintenance"/>
    <s v="500"/>
    <s v="Facilities"/>
    <s v="100.40.55.500-5100.02"/>
    <s v="Benefits Health Insurance"/>
    <n v="-51000"/>
    <n v="-35000"/>
    <n v="-46200"/>
    <n v="-46200"/>
    <n v="0"/>
  </r>
  <r>
    <x v="0"/>
    <x v="0"/>
    <x v="2"/>
    <x v="1"/>
    <x v="6"/>
    <x v="6"/>
    <s v="55"/>
    <s v="Maintenance"/>
    <s v="500"/>
    <s v="Facilities"/>
    <s v="100.40.55.500-5100.03"/>
    <s v="Benefits Dental Insurance"/>
    <n v="-5000"/>
    <n v="-4000"/>
    <n v="-5272"/>
    <n v="-5272"/>
    <n v="0"/>
  </r>
  <r>
    <x v="0"/>
    <x v="0"/>
    <x v="2"/>
    <x v="1"/>
    <x v="6"/>
    <x v="6"/>
    <s v="55"/>
    <s v="Maintenance"/>
    <s v="500"/>
    <s v="Facilities"/>
    <s v="100.40.55.500-5100.04"/>
    <s v="Benefits Vision Insurance"/>
    <n v="-1000"/>
    <n v="-1000"/>
    <n v="-920"/>
    <n v="-920"/>
    <n v="0"/>
  </r>
  <r>
    <x v="0"/>
    <x v="0"/>
    <x v="2"/>
    <x v="1"/>
    <x v="6"/>
    <x v="6"/>
    <s v="55"/>
    <s v="Maintenance"/>
    <s v="500"/>
    <s v="Facilities"/>
    <s v="100.40.55.500-5100.05"/>
    <s v="Benefits Life Insurance"/>
    <n v="0"/>
    <n v="0"/>
    <n v="-352"/>
    <n v="-352"/>
    <n v="0"/>
  </r>
  <r>
    <x v="0"/>
    <x v="0"/>
    <x v="2"/>
    <x v="1"/>
    <x v="6"/>
    <x v="6"/>
    <s v="55"/>
    <s v="Maintenance"/>
    <s v="500"/>
    <s v="Facilities"/>
    <s v="100.40.55.500-5100.06"/>
    <s v="Benefits Worker's Comp"/>
    <n v="-11000"/>
    <n v="-11000"/>
    <n v="-10800"/>
    <n v="-14000"/>
    <n v="-3200"/>
  </r>
  <r>
    <x v="0"/>
    <x v="0"/>
    <x v="2"/>
    <x v="1"/>
    <x v="6"/>
    <x v="6"/>
    <s v="55"/>
    <s v="Maintenance"/>
    <s v="500"/>
    <s v="Facilities"/>
    <s v="100.40.55.500-5100.07"/>
    <s v="Benefits Long Term Disability"/>
    <n v="-1000"/>
    <n v="-1000"/>
    <n v="-1621"/>
    <n v="-1621"/>
    <n v="0"/>
  </r>
  <r>
    <x v="0"/>
    <x v="0"/>
    <x v="2"/>
    <x v="1"/>
    <x v="6"/>
    <x v="6"/>
    <s v="55"/>
    <s v="Maintenance"/>
    <s v="500"/>
    <s v="Facilities"/>
    <s v="100.40.55.500-5100.08"/>
    <s v="Benefits Deferred Compensation"/>
    <n v="-17000"/>
    <n v="-12000"/>
    <n v="-18155"/>
    <n v="-18155"/>
    <n v="0"/>
  </r>
  <r>
    <x v="0"/>
    <x v="0"/>
    <x v="2"/>
    <x v="1"/>
    <x v="6"/>
    <x v="6"/>
    <s v="55"/>
    <s v="Maintenance"/>
    <s v="500"/>
    <s v="Facilities"/>
    <s v="100.40.55.500-5100.10"/>
    <s v="Benefits Uniform Allowance"/>
    <n v="-2000"/>
    <n v="-1000"/>
    <n v="-900"/>
    <n v="-900"/>
    <n v="0"/>
  </r>
  <r>
    <x v="0"/>
    <x v="0"/>
    <x v="2"/>
    <x v="1"/>
    <x v="6"/>
    <x v="6"/>
    <s v="55"/>
    <s v="Maintenance"/>
    <s v="500"/>
    <s v="Facilities"/>
    <s v="100.40.55.500-5100.11"/>
    <s v="Benefits Medicare"/>
    <n v="-5000"/>
    <n v="-4000"/>
    <n v="-4767"/>
    <n v="-4767"/>
    <n v="0"/>
  </r>
  <r>
    <x v="0"/>
    <x v="0"/>
    <x v="2"/>
    <x v="1"/>
    <x v="6"/>
    <x v="6"/>
    <s v="55"/>
    <s v="Maintenance"/>
    <s v="500"/>
    <s v="Facilities"/>
    <s v="100.40.55.500-5100.12"/>
    <s v="Benefits Annual Physical Exam"/>
    <n v="0"/>
    <n v="0"/>
    <n v="0"/>
    <n v="0"/>
    <n v="0"/>
  </r>
  <r>
    <x v="0"/>
    <x v="0"/>
    <x v="2"/>
    <x v="1"/>
    <x v="6"/>
    <x v="6"/>
    <s v="55"/>
    <s v="Maintenance"/>
    <s v="500"/>
    <s v="Facilities"/>
    <s v="100.40.55.500-5100.15"/>
    <s v="Benefits Cell Phone Allowance"/>
    <n v="0"/>
    <n v="-1000"/>
    <n v="-900"/>
    <n v="-900"/>
    <n v="0"/>
  </r>
  <r>
    <x v="0"/>
    <x v="0"/>
    <x v="2"/>
    <x v="1"/>
    <x v="6"/>
    <x v="6"/>
    <s v="55"/>
    <s v="Maintenance"/>
    <s v="500"/>
    <s v="Facilities"/>
    <s v="100.40.55.500-5100.17"/>
    <s v="Benefits Other Post Employment Benefits"/>
    <n v="-10000"/>
    <n v="-10000"/>
    <n v="-10000"/>
    <n v="-10000"/>
    <n v="0"/>
  </r>
  <r>
    <x v="0"/>
    <x v="0"/>
    <x v="3"/>
    <x v="1"/>
    <x v="6"/>
    <x v="6"/>
    <s v="55"/>
    <s v="Maintenance"/>
    <s v="500"/>
    <s v="Facilities"/>
    <s v="100.40.55.500-6000.01"/>
    <s v="Professional Services General"/>
    <n v="-43000"/>
    <n v="-76000"/>
    <n v="-115375"/>
    <n v="-195000"/>
    <n v="-79625"/>
  </r>
  <r>
    <x v="0"/>
    <x v="0"/>
    <x v="3"/>
    <x v="1"/>
    <x v="6"/>
    <x v="6"/>
    <s v="55"/>
    <s v="Maintenance"/>
    <s v="500"/>
    <s v="Facilities"/>
    <s v="100.40.55.500-6000.09"/>
    <s v="Professional Services Uniform"/>
    <n v="-1000"/>
    <n v="-1000"/>
    <n v="-1200"/>
    <n v="-1200"/>
    <n v="0"/>
  </r>
  <r>
    <x v="0"/>
    <x v="0"/>
    <x v="3"/>
    <x v="1"/>
    <x v="6"/>
    <x v="6"/>
    <s v="55"/>
    <s v="Maintenance"/>
    <s v="500"/>
    <s v="Facilities"/>
    <s v="100.40.55.500-6100.01"/>
    <s v="Utilities Electric"/>
    <n v="-10000"/>
    <n v="-10000"/>
    <n v="-11000"/>
    <n v="-11000"/>
    <n v="0"/>
  </r>
  <r>
    <x v="0"/>
    <x v="0"/>
    <x v="3"/>
    <x v="1"/>
    <x v="6"/>
    <x v="6"/>
    <s v="55"/>
    <s v="Maintenance"/>
    <s v="500"/>
    <s v="Facilities"/>
    <s v="100.40.55.500-6100.02"/>
    <s v="Utilities Telephone"/>
    <n v="-2000"/>
    <n v="-1000"/>
    <n v="-2200"/>
    <n v="-2200"/>
    <n v="0"/>
  </r>
  <r>
    <x v="0"/>
    <x v="0"/>
    <x v="3"/>
    <x v="1"/>
    <x v="6"/>
    <x v="6"/>
    <s v="55"/>
    <s v="Maintenance"/>
    <s v="500"/>
    <s v="Facilities"/>
    <s v="100.40.55.500-6100.03"/>
    <s v="Utilities Data Transmission / ISP"/>
    <n v="-1000"/>
    <n v="-3000"/>
    <n v="-600"/>
    <n v="-4000"/>
    <n v="-3400"/>
  </r>
  <r>
    <x v="0"/>
    <x v="0"/>
    <x v="3"/>
    <x v="1"/>
    <x v="6"/>
    <x v="6"/>
    <s v="55"/>
    <s v="Maintenance"/>
    <s v="500"/>
    <s v="Facilities"/>
    <s v="100.40.55.500-6200.01"/>
    <s v="Supplies Office"/>
    <n v="0"/>
    <n v="-1000"/>
    <n v="-600"/>
    <n v="-600"/>
    <n v="0"/>
  </r>
  <r>
    <x v="0"/>
    <x v="0"/>
    <x v="3"/>
    <x v="1"/>
    <x v="6"/>
    <x v="6"/>
    <s v="55"/>
    <s v="Maintenance"/>
    <s v="500"/>
    <s v="Facilities"/>
    <s v="100.40.55.500-6200.02"/>
    <s v="Supplies Special Department"/>
    <n v="-13000"/>
    <n v="-45000"/>
    <n v="-46000"/>
    <n v="-46000"/>
    <n v="0"/>
  </r>
  <r>
    <x v="0"/>
    <x v="0"/>
    <x v="3"/>
    <x v="1"/>
    <x v="6"/>
    <x v="6"/>
    <s v="55"/>
    <s v="Maintenance"/>
    <s v="500"/>
    <s v="Facilities"/>
    <s v="100.40.55.500-6200.03"/>
    <s v="Supplies Copier Maintenance &amp; Supplies"/>
    <n v="0"/>
    <n v="0"/>
    <n v="-900"/>
    <n v="-900"/>
    <n v="0"/>
  </r>
  <r>
    <x v="0"/>
    <x v="0"/>
    <x v="3"/>
    <x v="1"/>
    <x v="6"/>
    <x v="6"/>
    <s v="55"/>
    <s v="Maintenance"/>
    <s v="500"/>
    <s v="Facilities"/>
    <s v="100.40.55.500-6200.04"/>
    <s v="Supplies Postage"/>
    <n v="0"/>
    <n v="0"/>
    <n v="-100"/>
    <n v="-100"/>
    <n v="0"/>
  </r>
  <r>
    <x v="0"/>
    <x v="0"/>
    <x v="3"/>
    <x v="1"/>
    <x v="6"/>
    <x v="6"/>
    <s v="55"/>
    <s v="Maintenance"/>
    <s v="500"/>
    <s v="Facilities"/>
    <s v="100.40.55.500-6200.05"/>
    <s v="Supplies Gasoline"/>
    <n v="-4000"/>
    <n v="-3000"/>
    <n v="-4600"/>
    <n v="-4600"/>
    <n v="0"/>
  </r>
  <r>
    <x v="0"/>
    <x v="0"/>
    <x v="3"/>
    <x v="1"/>
    <x v="6"/>
    <x v="6"/>
    <s v="55"/>
    <s v="Maintenance"/>
    <s v="500"/>
    <s v="Facilities"/>
    <s v="100.40.55.500-6200.09"/>
    <s v="Supplies Data Processing"/>
    <n v="0"/>
    <n v="0"/>
    <n v="0"/>
    <n v="0"/>
    <n v="0"/>
  </r>
  <r>
    <x v="0"/>
    <x v="0"/>
    <x v="3"/>
    <x v="1"/>
    <x v="6"/>
    <x v="6"/>
    <s v="55"/>
    <s v="Maintenance"/>
    <s v="500"/>
    <s v="Facilities"/>
    <s v="100.40.55.500-6400.01"/>
    <s v="Repairs &amp; Maintenance Building"/>
    <n v="-34000"/>
    <n v="-15000"/>
    <n v="-94450"/>
    <n v="-94450"/>
    <n v="0"/>
  </r>
  <r>
    <x v="0"/>
    <x v="0"/>
    <x v="3"/>
    <x v="1"/>
    <x v="6"/>
    <x v="6"/>
    <s v="55"/>
    <s v="Maintenance"/>
    <s v="500"/>
    <s v="Facilities"/>
    <s v="100.40.55.500-6400.02"/>
    <s v="Repairs &amp; Maintenance Minor Equipment/Other"/>
    <n v="-28000"/>
    <n v="-32000"/>
    <n v="-28000"/>
    <n v="-28000"/>
    <n v="0"/>
  </r>
  <r>
    <x v="0"/>
    <x v="0"/>
    <x v="3"/>
    <x v="1"/>
    <x v="6"/>
    <x v="6"/>
    <s v="55"/>
    <s v="Maintenance"/>
    <s v="500"/>
    <s v="Facilities"/>
    <s v="100.40.55.500-6400.03"/>
    <s v="Repairs &amp; Maintenance Major Repair &amp; Contingency"/>
    <n v="0"/>
    <n v="0"/>
    <n v="0"/>
    <n v="0"/>
    <n v="0"/>
  </r>
  <r>
    <x v="0"/>
    <x v="0"/>
    <x v="3"/>
    <x v="1"/>
    <x v="6"/>
    <x v="6"/>
    <s v="55"/>
    <s v="Maintenance"/>
    <s v="500"/>
    <s v="Facilities"/>
    <s v="100.40.55.500-6400.04"/>
    <s v="Repairs &amp; Maintenance Equipment Rental"/>
    <n v="-1000"/>
    <n v="0"/>
    <n v="-5000"/>
    <n v="-5000"/>
    <n v="0"/>
  </r>
  <r>
    <x v="0"/>
    <x v="0"/>
    <x v="3"/>
    <x v="1"/>
    <x v="6"/>
    <x v="6"/>
    <s v="55"/>
    <s v="Maintenance"/>
    <s v="500"/>
    <s v="Facilities"/>
    <s v="100.40.55.500-6400.05"/>
    <s v="Repairs &amp; Maintenance Vehicle"/>
    <n v="0"/>
    <n v="0"/>
    <n v="0"/>
    <n v="0"/>
    <n v="0"/>
  </r>
  <r>
    <x v="0"/>
    <x v="0"/>
    <x v="3"/>
    <x v="1"/>
    <x v="6"/>
    <x v="6"/>
    <s v="55"/>
    <s v="Maintenance"/>
    <s v="500"/>
    <s v="Facilities"/>
    <s v="100.40.55.500-6400.20"/>
    <s v="Repairs &amp; Maintenance Property Maintenance"/>
    <n v="-2000"/>
    <n v="-1000"/>
    <n v="-5000"/>
    <n v="-5000"/>
    <n v="0"/>
  </r>
  <r>
    <x v="0"/>
    <x v="0"/>
    <x v="3"/>
    <x v="1"/>
    <x v="6"/>
    <x v="6"/>
    <s v="55"/>
    <s v="Maintenance"/>
    <s v="500"/>
    <s v="Facilities"/>
    <s v="100.40.55.500-6500.04"/>
    <s v="Claims &amp; Insurance Insurance Premiums"/>
    <n v="-25000"/>
    <n v="-25000"/>
    <n v="-25800"/>
    <n v="-29000"/>
    <n v="-3200"/>
  </r>
  <r>
    <x v="0"/>
    <x v="0"/>
    <x v="3"/>
    <x v="1"/>
    <x v="6"/>
    <x v="6"/>
    <s v="55"/>
    <s v="Maintenance"/>
    <s v="500"/>
    <s v="Facilities"/>
    <s v="100.40.55.500-6600.01"/>
    <s v="Administrative Expenses Meetings"/>
    <n v="0"/>
    <n v="0"/>
    <n v="-150"/>
    <n v="-150"/>
    <n v="0"/>
  </r>
  <r>
    <x v="0"/>
    <x v="0"/>
    <x v="3"/>
    <x v="1"/>
    <x v="6"/>
    <x v="6"/>
    <s v="55"/>
    <s v="Maintenance"/>
    <s v="500"/>
    <s v="Facilities"/>
    <s v="100.40.55.500-6600.04"/>
    <s v="Administrative Expenses Training/Conferences"/>
    <n v="0"/>
    <n v="0"/>
    <n v="-1500"/>
    <n v="-1500"/>
    <n v="0"/>
  </r>
  <r>
    <x v="0"/>
    <x v="0"/>
    <x v="3"/>
    <x v="1"/>
    <x v="6"/>
    <x v="6"/>
    <s v="55"/>
    <s v="Maintenance"/>
    <s v="500"/>
    <s v="Facilities"/>
    <s v="100.40.55.500-6600.07"/>
    <s v="Administrative Expenses Employee Recruitment"/>
    <n v="0"/>
    <n v="0"/>
    <n v="-950"/>
    <n v="-950"/>
    <n v="0"/>
  </r>
  <r>
    <x v="0"/>
    <x v="0"/>
    <x v="2"/>
    <x v="1"/>
    <x v="6"/>
    <x v="6"/>
    <s v="55"/>
    <s v="Maintenance"/>
    <s v="510"/>
    <s v="Custodial"/>
    <s v="100.40.55.510-5000.01"/>
    <s v="Salaries Regular"/>
    <n v="-169000"/>
    <n v="-135000"/>
    <n v="-267420"/>
    <n v="-267420"/>
    <n v="0"/>
  </r>
  <r>
    <x v="0"/>
    <x v="0"/>
    <x v="2"/>
    <x v="1"/>
    <x v="6"/>
    <x v="6"/>
    <s v="55"/>
    <s v="Maintenance"/>
    <s v="510"/>
    <s v="Custodial"/>
    <s v="100.40.55.510-5000.03"/>
    <s v="Salaries Overtime"/>
    <n v="-7000"/>
    <n v="-3000"/>
    <n v="-10300"/>
    <n v="-10300"/>
    <n v="0"/>
  </r>
  <r>
    <x v="0"/>
    <x v="0"/>
    <x v="2"/>
    <x v="1"/>
    <x v="6"/>
    <x v="6"/>
    <s v="55"/>
    <s v="Maintenance"/>
    <s v="510"/>
    <s v="Custodial"/>
    <s v="100.40.55.510-5000.04"/>
    <s v="Salaries Holiday Pay"/>
    <n v="0"/>
    <n v="0"/>
    <n v="0"/>
    <n v="0"/>
    <n v="0"/>
  </r>
  <r>
    <x v="0"/>
    <x v="0"/>
    <x v="2"/>
    <x v="1"/>
    <x v="6"/>
    <x v="6"/>
    <s v="55"/>
    <s v="Maintenance"/>
    <s v="510"/>
    <s v="Custodial"/>
    <s v="100.40.55.510-5000.06"/>
    <s v="Salaries Out of Class"/>
    <n v="-1000"/>
    <n v="0"/>
    <n v="0"/>
    <n v="0"/>
    <n v="0"/>
  </r>
  <r>
    <x v="0"/>
    <x v="0"/>
    <x v="2"/>
    <x v="1"/>
    <x v="6"/>
    <x v="6"/>
    <s v="55"/>
    <s v="Maintenance"/>
    <s v="510"/>
    <s v="Custodial"/>
    <s v="100.40.55.510-5000.08"/>
    <s v="Salaries Longevity Pay"/>
    <n v="-1000"/>
    <n v="0"/>
    <n v="-5500"/>
    <n v="-5500"/>
    <n v="0"/>
  </r>
  <r>
    <x v="0"/>
    <x v="0"/>
    <x v="2"/>
    <x v="1"/>
    <x v="6"/>
    <x v="6"/>
    <s v="55"/>
    <s v="Maintenance"/>
    <s v="510"/>
    <s v="Custodial"/>
    <s v="100.40.55.510-5000.10"/>
    <s v="Salaries Furloughs"/>
    <n v="0"/>
    <n v="0"/>
    <n v="0"/>
    <n v="0"/>
    <n v="0"/>
  </r>
  <r>
    <x v="0"/>
    <x v="0"/>
    <x v="2"/>
    <x v="1"/>
    <x v="6"/>
    <x v="6"/>
    <s v="55"/>
    <s v="Maintenance"/>
    <s v="510"/>
    <s v="Custodial"/>
    <s v="100.40.55.510-5000.11"/>
    <s v="Salaries Worker's Comp"/>
    <n v="-1000"/>
    <n v="0"/>
    <n v="0"/>
    <n v="0"/>
    <n v="0"/>
  </r>
  <r>
    <x v="0"/>
    <x v="0"/>
    <x v="2"/>
    <x v="1"/>
    <x v="6"/>
    <x v="6"/>
    <s v="55"/>
    <s v="Maintenance"/>
    <s v="510"/>
    <s v="Custodial"/>
    <s v="100.40.55.510-5000.12"/>
    <s v="Salaries Compensated Absences"/>
    <n v="0"/>
    <n v="0"/>
    <n v="0"/>
    <n v="0"/>
    <n v="0"/>
  </r>
  <r>
    <x v="0"/>
    <x v="0"/>
    <x v="2"/>
    <x v="1"/>
    <x v="6"/>
    <x v="6"/>
    <s v="55"/>
    <s v="Maintenance"/>
    <s v="510"/>
    <s v="Custodial"/>
    <s v="100.40.55.510-5100.00"/>
    <s v="Benefits PERS Pool Liability"/>
    <n v="-31000"/>
    <n v="-27000"/>
    <n v="-55757"/>
    <n v="-78000"/>
    <n v="-22243"/>
  </r>
  <r>
    <x v="0"/>
    <x v="0"/>
    <x v="2"/>
    <x v="1"/>
    <x v="6"/>
    <x v="6"/>
    <s v="55"/>
    <s v="Maintenance"/>
    <s v="510"/>
    <s v="Custodial"/>
    <s v="100.40.55.510-5100.01"/>
    <s v="Benefits Retirement"/>
    <n v="-17000"/>
    <n v="-15000"/>
    <n v="-31344"/>
    <n v="-31344"/>
    <n v="0"/>
  </r>
  <r>
    <x v="0"/>
    <x v="0"/>
    <x v="2"/>
    <x v="1"/>
    <x v="6"/>
    <x v="6"/>
    <s v="55"/>
    <s v="Maintenance"/>
    <s v="510"/>
    <s v="Custodial"/>
    <s v="100.40.55.510-5100.02"/>
    <s v="Benefits Health Insurance"/>
    <n v="-11000"/>
    <n v="-21000"/>
    <n v="-50280"/>
    <n v="-50280"/>
    <n v="0"/>
  </r>
  <r>
    <x v="0"/>
    <x v="0"/>
    <x v="2"/>
    <x v="1"/>
    <x v="6"/>
    <x v="6"/>
    <s v="55"/>
    <s v="Maintenance"/>
    <s v="510"/>
    <s v="Custodial"/>
    <s v="100.40.55.510-5100.03"/>
    <s v="Benefits Dental Insurance"/>
    <n v="-2000"/>
    <n v="-3000"/>
    <n v="-5753"/>
    <n v="-5753"/>
    <n v="0"/>
  </r>
  <r>
    <x v="0"/>
    <x v="0"/>
    <x v="2"/>
    <x v="1"/>
    <x v="6"/>
    <x v="6"/>
    <s v="55"/>
    <s v="Maintenance"/>
    <s v="510"/>
    <s v="Custodial"/>
    <s v="100.40.55.510-5100.04"/>
    <s v="Benefits Vision Insurance"/>
    <n v="0"/>
    <n v="0"/>
    <n v="-944"/>
    <n v="-944"/>
    <n v="0"/>
  </r>
  <r>
    <x v="0"/>
    <x v="0"/>
    <x v="2"/>
    <x v="1"/>
    <x v="6"/>
    <x v="6"/>
    <s v="55"/>
    <s v="Maintenance"/>
    <s v="510"/>
    <s v="Custodial"/>
    <s v="100.40.55.510-5100.05"/>
    <s v="Benefits Life Insurance"/>
    <n v="0"/>
    <n v="0"/>
    <n v="-282"/>
    <n v="-282"/>
    <n v="0"/>
  </r>
  <r>
    <x v="0"/>
    <x v="0"/>
    <x v="2"/>
    <x v="1"/>
    <x v="6"/>
    <x v="6"/>
    <s v="55"/>
    <s v="Maintenance"/>
    <s v="510"/>
    <s v="Custodial"/>
    <s v="100.40.55.510-5100.06"/>
    <s v="Benefits Worker's Comp"/>
    <n v="-6000"/>
    <n v="-6000"/>
    <n v="-6000"/>
    <n v="-8000"/>
    <n v="-2000"/>
  </r>
  <r>
    <x v="0"/>
    <x v="0"/>
    <x v="2"/>
    <x v="1"/>
    <x v="6"/>
    <x v="6"/>
    <s v="55"/>
    <s v="Maintenance"/>
    <s v="510"/>
    <s v="Custodial"/>
    <s v="100.40.55.510-5100.07"/>
    <s v="Benefits Long Term Disability"/>
    <n v="-1000"/>
    <n v="-1000"/>
    <n v="-842"/>
    <n v="-842"/>
    <n v="0"/>
  </r>
  <r>
    <x v="0"/>
    <x v="0"/>
    <x v="2"/>
    <x v="1"/>
    <x v="6"/>
    <x v="6"/>
    <s v="55"/>
    <s v="Maintenance"/>
    <s v="510"/>
    <s v="Custodial"/>
    <s v="100.40.55.510-5100.08"/>
    <s v="Benefits Deferred Compensation"/>
    <n v="-17000"/>
    <n v="-10000"/>
    <n v="-18688"/>
    <n v="-18688"/>
    <n v="0"/>
  </r>
  <r>
    <x v="0"/>
    <x v="0"/>
    <x v="2"/>
    <x v="1"/>
    <x v="6"/>
    <x v="6"/>
    <s v="55"/>
    <s v="Maintenance"/>
    <s v="510"/>
    <s v="Custodial"/>
    <s v="100.40.55.510-5100.10"/>
    <s v="Benefits Uniform Allowance"/>
    <n v="-1000"/>
    <n v="-1000"/>
    <n v="-1500"/>
    <n v="-1500"/>
    <n v="0"/>
  </r>
  <r>
    <x v="0"/>
    <x v="0"/>
    <x v="2"/>
    <x v="1"/>
    <x v="6"/>
    <x v="6"/>
    <s v="55"/>
    <s v="Maintenance"/>
    <s v="510"/>
    <s v="Custodial"/>
    <s v="100.40.55.510-5100.11"/>
    <s v="Benefits Medicare"/>
    <n v="-3000"/>
    <n v="-2000"/>
    <n v="-4252"/>
    <n v="-4252"/>
    <n v="0"/>
  </r>
  <r>
    <x v="0"/>
    <x v="0"/>
    <x v="2"/>
    <x v="1"/>
    <x v="6"/>
    <x v="6"/>
    <s v="55"/>
    <s v="Maintenance"/>
    <s v="510"/>
    <s v="Custodial"/>
    <s v="100.40.55.510-5100.12"/>
    <s v="Benefits Annual Physical Exam"/>
    <n v="0"/>
    <n v="0"/>
    <n v="-50"/>
    <n v="-50"/>
    <n v="0"/>
  </r>
  <r>
    <x v="0"/>
    <x v="0"/>
    <x v="2"/>
    <x v="1"/>
    <x v="6"/>
    <x v="6"/>
    <s v="55"/>
    <s v="Maintenance"/>
    <s v="510"/>
    <s v="Custodial"/>
    <s v="100.40.55.510-5100.17"/>
    <s v="Benefits Other Post Employment Benefits"/>
    <n v="-3000"/>
    <n v="-10000"/>
    <n v="-10500"/>
    <n v="-10500"/>
    <n v="0"/>
  </r>
  <r>
    <x v="0"/>
    <x v="0"/>
    <x v="3"/>
    <x v="1"/>
    <x v="6"/>
    <x v="6"/>
    <s v="55"/>
    <s v="Maintenance"/>
    <s v="510"/>
    <s v="Custodial"/>
    <s v="100.40.55.510-6000.01"/>
    <s v="Professional Services General"/>
    <n v="-13000"/>
    <n v="-12000"/>
    <n v="-15000"/>
    <n v="-15000"/>
    <n v="0"/>
  </r>
  <r>
    <x v="0"/>
    <x v="0"/>
    <x v="3"/>
    <x v="1"/>
    <x v="6"/>
    <x v="6"/>
    <s v="55"/>
    <s v="Maintenance"/>
    <s v="510"/>
    <s v="Custodial"/>
    <s v="100.40.55.510-6000.09"/>
    <s v="Professional Services Uniform"/>
    <n v="-1000"/>
    <n v="-1000"/>
    <n v="-1200"/>
    <n v="-1200"/>
    <n v="0"/>
  </r>
  <r>
    <x v="0"/>
    <x v="0"/>
    <x v="3"/>
    <x v="1"/>
    <x v="6"/>
    <x v="6"/>
    <s v="55"/>
    <s v="Maintenance"/>
    <s v="510"/>
    <s v="Custodial"/>
    <s v="100.40.55.510-6000.12"/>
    <s v="Professional Services Contract Services"/>
    <n v="0"/>
    <n v="0"/>
    <n v="0"/>
    <n v="0"/>
    <n v="0"/>
  </r>
  <r>
    <x v="0"/>
    <x v="0"/>
    <x v="3"/>
    <x v="1"/>
    <x v="6"/>
    <x v="6"/>
    <s v="55"/>
    <s v="Maintenance"/>
    <s v="510"/>
    <s v="Custodial"/>
    <s v="100.40.55.510-6280.11"/>
    <s v="Supplies-Public Works Custodial"/>
    <n v="-26000"/>
    <n v="-28000"/>
    <n v="-33000"/>
    <n v="-33000"/>
    <n v="0"/>
  </r>
  <r>
    <x v="0"/>
    <x v="0"/>
    <x v="3"/>
    <x v="1"/>
    <x v="6"/>
    <x v="6"/>
    <s v="55"/>
    <s v="Maintenance"/>
    <s v="510"/>
    <s v="Custodial"/>
    <s v="100.40.55.510-6600.01"/>
    <s v="Administrative Expenses Meetings"/>
    <n v="0"/>
    <n v="0"/>
    <n v="-150"/>
    <n v="-150"/>
    <n v="0"/>
  </r>
  <r>
    <x v="0"/>
    <x v="0"/>
    <x v="3"/>
    <x v="1"/>
    <x v="6"/>
    <x v="6"/>
    <s v="55"/>
    <s v="Maintenance"/>
    <s v="510"/>
    <s v="Custodial"/>
    <s v="100.40.55.510-6600.04"/>
    <s v="Administrative Expenses Training/Conferences"/>
    <n v="0"/>
    <n v="0"/>
    <n v="-250"/>
    <n v="-250"/>
    <n v="0"/>
  </r>
  <r>
    <x v="0"/>
    <x v="0"/>
    <x v="3"/>
    <x v="1"/>
    <x v="6"/>
    <x v="6"/>
    <s v="55"/>
    <s v="Maintenance"/>
    <s v="510"/>
    <s v="Custodial"/>
    <s v="100.40.55.510-6600.07"/>
    <s v="Administrative Expenses Employee Recruitment"/>
    <n v="0"/>
    <n v="0"/>
    <n v="-200"/>
    <n v="-200"/>
    <n v="0"/>
  </r>
  <r>
    <x v="0"/>
    <x v="0"/>
    <x v="3"/>
    <x v="1"/>
    <x v="6"/>
    <x v="6"/>
    <s v="55"/>
    <s v="Maintenance"/>
    <s v="570"/>
    <s v="Streets"/>
    <s v="100.40.55.570-6200.02"/>
    <s v="Supplies Special Department"/>
    <n v="0"/>
    <n v="0"/>
    <n v="0"/>
    <n v="0"/>
    <n v="0"/>
  </r>
  <r>
    <x v="0"/>
    <x v="0"/>
    <x v="0"/>
    <x v="0"/>
    <x v="6"/>
    <x v="6"/>
    <s v="55"/>
    <s v="Maintenance"/>
    <s v="966"/>
    <s v="Parks"/>
    <s v="100.40.55.966-4560.06"/>
    <s v="Charges for Services-Parks Subdivision/Plan Check"/>
    <n v="0"/>
    <n v="0"/>
    <n v="25000"/>
    <n v="25000"/>
    <n v="0"/>
  </r>
  <r>
    <x v="0"/>
    <x v="0"/>
    <x v="0"/>
    <x v="0"/>
    <x v="6"/>
    <x v="6"/>
    <s v="55"/>
    <s v="Maintenance"/>
    <s v="966"/>
    <s v="Parks"/>
    <s v="100.40.55.966-4560.07"/>
    <s v="Charges for Services-Parks Inspection"/>
    <n v="0"/>
    <n v="0"/>
    <n v="10000"/>
    <n v="10000"/>
    <n v="0"/>
  </r>
  <r>
    <x v="0"/>
    <x v="0"/>
    <x v="0"/>
    <x v="0"/>
    <x v="6"/>
    <x v="6"/>
    <s v="55"/>
    <s v="Maintenance"/>
    <s v="966"/>
    <s v="Parks"/>
    <s v="100.40.55.966-4560.08"/>
    <s v="Charges for Services-Parks Design/Site Plan Review"/>
    <n v="0"/>
    <n v="0"/>
    <n v="13000"/>
    <n v="13000"/>
    <n v="0"/>
  </r>
  <r>
    <x v="0"/>
    <x v="0"/>
    <x v="0"/>
    <x v="0"/>
    <x v="6"/>
    <x v="6"/>
    <s v="55"/>
    <s v="Maintenance"/>
    <s v="966"/>
    <s v="Parks"/>
    <s v="100.40.55.966-4600.06"/>
    <s v="Charges for Services-General Government Miscellaneous Service"/>
    <n v="0"/>
    <n v="0"/>
    <n v="1000"/>
    <n v="1000"/>
    <n v="0"/>
  </r>
  <r>
    <x v="0"/>
    <x v="0"/>
    <x v="0"/>
    <x v="0"/>
    <x v="6"/>
    <x v="6"/>
    <s v="55"/>
    <s v="Maintenance"/>
    <s v="966"/>
    <s v="Parks"/>
    <s v="100.40.55.966-4850.38"/>
    <s v="Other Revenue Donation-Parks Memorials"/>
    <n v="0"/>
    <n v="0"/>
    <n v="3000"/>
    <n v="3000"/>
    <n v="0"/>
  </r>
  <r>
    <x v="0"/>
    <x v="0"/>
    <x v="2"/>
    <x v="1"/>
    <x v="6"/>
    <x v="6"/>
    <s v="55"/>
    <s v="Maintenance"/>
    <s v="966"/>
    <s v="Parks"/>
    <s v="100.40.55.966-5000.01"/>
    <s v="Salaries Regular"/>
    <n v="0"/>
    <n v="-852000"/>
    <n v="-1288364"/>
    <n v="-1299000"/>
    <n v="-10636"/>
  </r>
  <r>
    <x v="0"/>
    <x v="0"/>
    <x v="2"/>
    <x v="1"/>
    <x v="6"/>
    <x v="6"/>
    <s v="55"/>
    <s v="Maintenance"/>
    <s v="966"/>
    <s v="Parks"/>
    <s v="100.40.55.966-5000.02"/>
    <s v="Salaries Part Time"/>
    <n v="0"/>
    <n v="-112000"/>
    <n v="-296000"/>
    <n v="-296000"/>
    <n v="0"/>
  </r>
  <r>
    <x v="0"/>
    <x v="0"/>
    <x v="2"/>
    <x v="1"/>
    <x v="6"/>
    <x v="6"/>
    <s v="55"/>
    <s v="Maintenance"/>
    <s v="966"/>
    <s v="Parks"/>
    <s v="100.40.55.966-5000.03"/>
    <s v="Salaries Overtime"/>
    <n v="0"/>
    <n v="-8000"/>
    <n v="-12000"/>
    <n v="-22000"/>
    <n v="-10000"/>
  </r>
  <r>
    <x v="0"/>
    <x v="0"/>
    <x v="2"/>
    <x v="1"/>
    <x v="6"/>
    <x v="6"/>
    <s v="55"/>
    <s v="Maintenance"/>
    <s v="966"/>
    <s v="Parks"/>
    <s v="100.40.55.966-5000.07"/>
    <s v="Salaries Admin Leave Pay"/>
    <n v="0"/>
    <n v="-3000"/>
    <n v="-9424"/>
    <n v="-9424"/>
    <n v="0"/>
  </r>
  <r>
    <x v="0"/>
    <x v="0"/>
    <x v="2"/>
    <x v="1"/>
    <x v="6"/>
    <x v="6"/>
    <s v="55"/>
    <s v="Maintenance"/>
    <s v="966"/>
    <s v="Parks"/>
    <s v="100.40.55.966-5000.08"/>
    <s v="Salaries Longevity Pay"/>
    <n v="0"/>
    <n v="-8000"/>
    <n v="-19460"/>
    <n v="-19460"/>
    <n v="0"/>
  </r>
  <r>
    <x v="0"/>
    <x v="0"/>
    <x v="2"/>
    <x v="1"/>
    <x v="6"/>
    <x v="6"/>
    <s v="55"/>
    <s v="Maintenance"/>
    <s v="966"/>
    <s v="Parks"/>
    <s v="100.40.55.966-5000.11"/>
    <s v="Salaries Worker's Comp"/>
    <n v="0"/>
    <n v="0"/>
    <n v="0"/>
    <n v="0"/>
    <n v="0"/>
  </r>
  <r>
    <x v="0"/>
    <x v="0"/>
    <x v="2"/>
    <x v="1"/>
    <x v="6"/>
    <x v="6"/>
    <s v="55"/>
    <s v="Maintenance"/>
    <s v="966"/>
    <s v="Parks"/>
    <s v="100.40.55.966-5100.00"/>
    <s v="Benefits PERS Pool Liability"/>
    <n v="0"/>
    <n v="-181000"/>
    <n v="-314584"/>
    <n v="-277000"/>
    <n v="37584"/>
  </r>
  <r>
    <x v="0"/>
    <x v="0"/>
    <x v="2"/>
    <x v="1"/>
    <x v="6"/>
    <x v="6"/>
    <s v="55"/>
    <s v="Maintenance"/>
    <s v="966"/>
    <s v="Parks"/>
    <s v="100.40.55.966-5100.01"/>
    <s v="Benefits Retirement"/>
    <n v="0"/>
    <n v="-80000"/>
    <n v="-122321"/>
    <n v="-122321"/>
    <n v="0"/>
  </r>
  <r>
    <x v="0"/>
    <x v="0"/>
    <x v="2"/>
    <x v="1"/>
    <x v="6"/>
    <x v="6"/>
    <s v="55"/>
    <s v="Maintenance"/>
    <s v="966"/>
    <s v="Parks"/>
    <s v="100.40.55.966-5100.02"/>
    <s v="Benefits Health Insurance"/>
    <n v="0"/>
    <n v="-177000"/>
    <n v="-271394"/>
    <n v="-271394"/>
    <n v="0"/>
  </r>
  <r>
    <x v="0"/>
    <x v="0"/>
    <x v="2"/>
    <x v="1"/>
    <x v="6"/>
    <x v="6"/>
    <s v="55"/>
    <s v="Maintenance"/>
    <s v="966"/>
    <s v="Parks"/>
    <s v="100.40.55.966-5100.03"/>
    <s v="Benefits Dental Insurance"/>
    <n v="0"/>
    <n v="-12000"/>
    <n v="-18740"/>
    <n v="-18740"/>
    <n v="0"/>
  </r>
  <r>
    <x v="0"/>
    <x v="0"/>
    <x v="2"/>
    <x v="1"/>
    <x v="6"/>
    <x v="6"/>
    <s v="55"/>
    <s v="Maintenance"/>
    <s v="966"/>
    <s v="Parks"/>
    <s v="100.40.55.966-5100.04"/>
    <s v="Benefits Vision Insurance"/>
    <n v="0"/>
    <n v="-2000"/>
    <n v="-3132"/>
    <n v="-3132"/>
    <n v="0"/>
  </r>
  <r>
    <x v="0"/>
    <x v="0"/>
    <x v="2"/>
    <x v="1"/>
    <x v="6"/>
    <x v="6"/>
    <s v="55"/>
    <s v="Maintenance"/>
    <s v="966"/>
    <s v="Parks"/>
    <s v="100.40.55.966-5100.05"/>
    <s v="Benefits Life Insurance"/>
    <n v="0"/>
    <n v="-1000"/>
    <n v="-1466"/>
    <n v="-1466"/>
    <n v="0"/>
  </r>
  <r>
    <x v="0"/>
    <x v="0"/>
    <x v="2"/>
    <x v="1"/>
    <x v="6"/>
    <x v="6"/>
    <s v="55"/>
    <s v="Maintenance"/>
    <s v="966"/>
    <s v="Parks"/>
    <s v="100.40.55.966-5100.07"/>
    <s v="Benefits Long Term Disability"/>
    <n v="0"/>
    <n v="-3000"/>
    <n v="-7379"/>
    <n v="-7379"/>
    <n v="0"/>
  </r>
  <r>
    <x v="0"/>
    <x v="0"/>
    <x v="2"/>
    <x v="1"/>
    <x v="6"/>
    <x v="6"/>
    <s v="55"/>
    <s v="Maintenance"/>
    <s v="966"/>
    <s v="Parks"/>
    <s v="100.40.55.966-5100.08"/>
    <s v="Benefits Deferred Compensation"/>
    <n v="0"/>
    <n v="-26000"/>
    <n v="-42106"/>
    <n v="-42106"/>
    <n v="0"/>
  </r>
  <r>
    <x v="0"/>
    <x v="0"/>
    <x v="2"/>
    <x v="1"/>
    <x v="6"/>
    <x v="6"/>
    <s v="55"/>
    <s v="Maintenance"/>
    <s v="966"/>
    <s v="Parks"/>
    <s v="100.40.55.966-5100.09"/>
    <s v="Benefits Unemployment Insurance"/>
    <n v="0"/>
    <n v="-2000"/>
    <n v="0"/>
    <n v="0"/>
    <n v="0"/>
  </r>
  <r>
    <x v="0"/>
    <x v="0"/>
    <x v="2"/>
    <x v="1"/>
    <x v="6"/>
    <x v="6"/>
    <s v="55"/>
    <s v="Maintenance"/>
    <s v="966"/>
    <s v="Parks"/>
    <s v="100.40.55.966-5100.10"/>
    <s v="Benefits Uniform Allowance"/>
    <n v="0"/>
    <n v="-3000"/>
    <n v="-3900"/>
    <n v="-3900"/>
    <n v="0"/>
  </r>
  <r>
    <x v="0"/>
    <x v="0"/>
    <x v="2"/>
    <x v="1"/>
    <x v="6"/>
    <x v="6"/>
    <s v="55"/>
    <s v="Maintenance"/>
    <s v="966"/>
    <s v="Parks"/>
    <s v="100.40.55.966-5100.11"/>
    <s v="Benefits Medicare"/>
    <n v="0"/>
    <n v="-15000"/>
    <n v="-19784"/>
    <n v="-19784"/>
    <n v="0"/>
  </r>
  <r>
    <x v="0"/>
    <x v="0"/>
    <x v="2"/>
    <x v="1"/>
    <x v="6"/>
    <x v="6"/>
    <s v="55"/>
    <s v="Maintenance"/>
    <s v="966"/>
    <s v="Parks"/>
    <s v="100.40.55.966-5100.12"/>
    <s v="Benefits Annual Physical Exam"/>
    <n v="0"/>
    <n v="0"/>
    <n v="-2000"/>
    <n v="-2000"/>
    <n v="0"/>
  </r>
  <r>
    <x v="0"/>
    <x v="0"/>
    <x v="2"/>
    <x v="1"/>
    <x v="6"/>
    <x v="6"/>
    <s v="55"/>
    <s v="Maintenance"/>
    <s v="966"/>
    <s v="Parks"/>
    <s v="100.40.55.966-5100.15"/>
    <s v="Benefits Cell Phone Allowance"/>
    <n v="0"/>
    <n v="-3000"/>
    <n v="-4114"/>
    <n v="-4114"/>
    <n v="0"/>
  </r>
  <r>
    <x v="0"/>
    <x v="0"/>
    <x v="2"/>
    <x v="1"/>
    <x v="6"/>
    <x v="6"/>
    <s v="55"/>
    <s v="Maintenance"/>
    <s v="966"/>
    <s v="Parks"/>
    <s v="100.40.55.966-5100.17"/>
    <s v="Benefits Other Post Employment Benefits"/>
    <n v="0"/>
    <n v="-2000"/>
    <n v="-2500"/>
    <n v="-2500"/>
    <n v="0"/>
  </r>
  <r>
    <x v="0"/>
    <x v="0"/>
    <x v="3"/>
    <x v="1"/>
    <x v="6"/>
    <x v="6"/>
    <s v="55"/>
    <s v="Maintenance"/>
    <s v="966"/>
    <s v="Parks"/>
    <s v="100.40.55.966-6000.01"/>
    <s v="Professional Services General"/>
    <n v="0"/>
    <n v="0"/>
    <n v="-500"/>
    <n v="-500"/>
    <n v="0"/>
  </r>
  <r>
    <x v="0"/>
    <x v="0"/>
    <x v="3"/>
    <x v="1"/>
    <x v="6"/>
    <x v="6"/>
    <s v="55"/>
    <s v="Maintenance"/>
    <s v="966"/>
    <s v="Parks"/>
    <s v="100.40.55.966-6200.05"/>
    <s v="Supplies Gasoline"/>
    <n v="0"/>
    <n v="0"/>
    <n v="-95000"/>
    <n v="-95000"/>
    <n v="0"/>
  </r>
  <r>
    <x v="0"/>
    <x v="0"/>
    <x v="3"/>
    <x v="1"/>
    <x v="6"/>
    <x v="6"/>
    <s v="55"/>
    <s v="Maintenance"/>
    <s v="966"/>
    <s v="Parks"/>
    <s v="100.40.55.966-6200.06"/>
    <s v="Supplies Propane"/>
    <n v="0"/>
    <n v="0"/>
    <n v="-250"/>
    <n v="-250"/>
    <n v="0"/>
  </r>
  <r>
    <x v="0"/>
    <x v="0"/>
    <x v="3"/>
    <x v="1"/>
    <x v="6"/>
    <x v="6"/>
    <s v="55"/>
    <s v="Maintenance"/>
    <s v="966"/>
    <s v="Parks"/>
    <s v="100.40.55.966-6240.04"/>
    <s v="Supplies-Parks Volunteer"/>
    <n v="0"/>
    <n v="0"/>
    <n v="-400"/>
    <n v="-400"/>
    <n v="0"/>
  </r>
  <r>
    <x v="0"/>
    <x v="0"/>
    <x v="3"/>
    <x v="1"/>
    <x v="6"/>
    <x v="6"/>
    <s v="55"/>
    <s v="Maintenance"/>
    <s v="966"/>
    <s v="Parks"/>
    <s v="100.40.55.966-6240.06"/>
    <s v="Supplies-Parks Memorial Trees"/>
    <n v="0"/>
    <n v="0"/>
    <n v="-3000"/>
    <n v="-3000"/>
    <n v="0"/>
  </r>
  <r>
    <x v="0"/>
    <x v="0"/>
    <x v="3"/>
    <x v="1"/>
    <x v="6"/>
    <x v="6"/>
    <s v="55"/>
    <s v="Maintenance"/>
    <s v="966"/>
    <s v="Parks"/>
    <s v="100.40.55.966-6350.03"/>
    <s v="Maintenance Agreements &amp; Licenses Maintenance Agreements"/>
    <n v="0"/>
    <n v="0"/>
    <n v="-1500"/>
    <n v="-1500"/>
    <n v="0"/>
  </r>
  <r>
    <x v="0"/>
    <x v="0"/>
    <x v="3"/>
    <x v="1"/>
    <x v="6"/>
    <x v="6"/>
    <s v="55"/>
    <s v="Maintenance"/>
    <s v="966"/>
    <s v="Parks"/>
    <s v="100.40.55.966-6400.01"/>
    <s v="Repairs &amp; Maintenance Building"/>
    <n v="0"/>
    <n v="0"/>
    <n v="-14000"/>
    <n v="-14000"/>
    <n v="0"/>
  </r>
  <r>
    <x v="0"/>
    <x v="0"/>
    <x v="3"/>
    <x v="1"/>
    <x v="6"/>
    <x v="6"/>
    <s v="55"/>
    <s v="Maintenance"/>
    <s v="966"/>
    <s v="Parks"/>
    <s v="100.40.55.966-6400.03"/>
    <s v="Repairs &amp; Maintenance Major Repair &amp; Contingency"/>
    <n v="0"/>
    <n v="0"/>
    <n v="-140000"/>
    <n v="-140000"/>
    <n v="0"/>
  </r>
  <r>
    <x v="0"/>
    <x v="0"/>
    <x v="3"/>
    <x v="1"/>
    <x v="6"/>
    <x v="6"/>
    <s v="55"/>
    <s v="Maintenance"/>
    <s v="966"/>
    <s v="Parks"/>
    <s v="100.40.55.966-6400.07"/>
    <s v="Repairs &amp; Maintenance Radio Communication"/>
    <n v="0"/>
    <n v="0"/>
    <n v="-500"/>
    <n v="-500"/>
    <n v="0"/>
  </r>
  <r>
    <x v="0"/>
    <x v="0"/>
    <x v="3"/>
    <x v="1"/>
    <x v="6"/>
    <x v="6"/>
    <s v="55"/>
    <s v="Maintenance"/>
    <s v="966"/>
    <s v="Parks"/>
    <s v="100.40.55.966-6500.04"/>
    <s v="Claims &amp; Insurance Insurance Premiums"/>
    <n v="0"/>
    <n v="0"/>
    <n v="-126000"/>
    <n v="-126000"/>
    <n v="0"/>
  </r>
  <r>
    <x v="0"/>
    <x v="0"/>
    <x v="3"/>
    <x v="1"/>
    <x v="6"/>
    <x v="6"/>
    <s v="55"/>
    <s v="Maintenance"/>
    <s v="966"/>
    <s v="Parks"/>
    <s v="100.40.55.966-6600.01"/>
    <s v="Administrative Expenses Meetings"/>
    <n v="0"/>
    <n v="0"/>
    <n v="-280"/>
    <n v="-280"/>
    <n v="0"/>
  </r>
  <r>
    <x v="0"/>
    <x v="0"/>
    <x v="3"/>
    <x v="1"/>
    <x v="6"/>
    <x v="6"/>
    <s v="55"/>
    <s v="Maintenance"/>
    <s v="966"/>
    <s v="Parks"/>
    <s v="100.40.55.966-6600.03"/>
    <s v="Administrative Expenses Mileage Reimbursement"/>
    <n v="0"/>
    <n v="0"/>
    <n v="-100"/>
    <n v="-100"/>
    <n v="0"/>
  </r>
  <r>
    <x v="0"/>
    <x v="0"/>
    <x v="3"/>
    <x v="1"/>
    <x v="6"/>
    <x v="6"/>
    <s v="55"/>
    <s v="Maintenance"/>
    <s v="966"/>
    <s v="Parks"/>
    <s v="100.40.55.966-6000.07"/>
    <s v="Professional Services Weed Abatement"/>
    <n v="0"/>
    <n v="0"/>
    <n v="-120000"/>
    <n v="-120000"/>
    <n v="0"/>
  </r>
  <r>
    <x v="0"/>
    <x v="0"/>
    <x v="3"/>
    <x v="1"/>
    <x v="6"/>
    <x v="6"/>
    <s v="55"/>
    <s v="Maintenance"/>
    <s v="966"/>
    <s v="Parks"/>
    <s v="100.40.55.966-6000.09"/>
    <s v="Professional Services Uniform"/>
    <n v="0"/>
    <n v="0"/>
    <n v="-7000"/>
    <n v="-7000"/>
    <n v="0"/>
  </r>
  <r>
    <x v="0"/>
    <x v="0"/>
    <x v="3"/>
    <x v="1"/>
    <x v="6"/>
    <x v="6"/>
    <s v="55"/>
    <s v="Maintenance"/>
    <s v="966"/>
    <s v="Parks"/>
    <s v="100.40.55.966-6000.12"/>
    <s v="Professional Services Contract Services"/>
    <n v="0"/>
    <n v="0"/>
    <n v="-123000"/>
    <n v="-123000"/>
    <n v="0"/>
  </r>
  <r>
    <x v="0"/>
    <x v="0"/>
    <x v="3"/>
    <x v="1"/>
    <x v="6"/>
    <x v="6"/>
    <s v="55"/>
    <s v="Maintenance"/>
    <s v="966"/>
    <s v="Parks"/>
    <s v="100.40.55.966-6100.01"/>
    <s v="Utilities Electric"/>
    <n v="0"/>
    <n v="0"/>
    <n v="-164000"/>
    <n v="-88000"/>
    <n v="76000"/>
  </r>
  <r>
    <x v="0"/>
    <x v="0"/>
    <x v="3"/>
    <x v="1"/>
    <x v="6"/>
    <x v="6"/>
    <s v="55"/>
    <s v="Maintenance"/>
    <s v="966"/>
    <s v="Parks"/>
    <s v="100.40.55.966-6100.02"/>
    <s v="Utilities Telephone"/>
    <n v="0"/>
    <n v="0"/>
    <n v="-9000"/>
    <n v="-9000"/>
    <n v="0"/>
  </r>
  <r>
    <x v="0"/>
    <x v="0"/>
    <x v="3"/>
    <x v="1"/>
    <x v="6"/>
    <x v="6"/>
    <s v="55"/>
    <s v="Maintenance"/>
    <s v="966"/>
    <s v="Parks"/>
    <s v="100.40.55.966-6100.03"/>
    <s v="Utilities Data Transmission / ISP"/>
    <n v="0"/>
    <n v="0"/>
    <n v="-1000"/>
    <n v="-2000"/>
    <n v="-1000"/>
  </r>
  <r>
    <x v="0"/>
    <x v="0"/>
    <x v="3"/>
    <x v="1"/>
    <x v="6"/>
    <x v="6"/>
    <s v="55"/>
    <s v="Maintenance"/>
    <s v="966"/>
    <s v="Parks"/>
    <s v="100.40.55.966-6200.01"/>
    <s v="Supplies Office"/>
    <n v="0"/>
    <n v="0"/>
    <n v="-3500"/>
    <n v="-3500"/>
    <n v="0"/>
  </r>
  <r>
    <x v="0"/>
    <x v="0"/>
    <x v="3"/>
    <x v="1"/>
    <x v="6"/>
    <x v="6"/>
    <s v="55"/>
    <s v="Maintenance"/>
    <s v="966"/>
    <s v="Parks"/>
    <s v="100.40.55.966-6200.02"/>
    <s v="Supplies Special Department"/>
    <n v="0"/>
    <n v="0"/>
    <n v="-70000"/>
    <n v="-70000"/>
    <n v="0"/>
  </r>
  <r>
    <x v="0"/>
    <x v="0"/>
    <x v="3"/>
    <x v="1"/>
    <x v="6"/>
    <x v="6"/>
    <s v="55"/>
    <s v="Maintenance"/>
    <s v="966"/>
    <s v="Parks"/>
    <s v="100.40.55.966-6200.03"/>
    <s v="Supplies Copier Maintenance &amp; Supplies"/>
    <n v="0"/>
    <n v="0"/>
    <n v="-8500"/>
    <n v="-8500"/>
    <n v="0"/>
  </r>
  <r>
    <x v="0"/>
    <x v="0"/>
    <x v="3"/>
    <x v="1"/>
    <x v="6"/>
    <x v="6"/>
    <s v="55"/>
    <s v="Maintenance"/>
    <s v="966"/>
    <s v="Parks"/>
    <s v="100.40.55.966-6200.10"/>
    <s v="Supplies Protective Clothing"/>
    <n v="0"/>
    <n v="0"/>
    <n v="-4000"/>
    <n v="-4000"/>
    <n v="0"/>
  </r>
  <r>
    <x v="0"/>
    <x v="0"/>
    <x v="3"/>
    <x v="1"/>
    <x v="6"/>
    <x v="6"/>
    <s v="55"/>
    <s v="Maintenance"/>
    <s v="966"/>
    <s v="Parks"/>
    <s v="100.40.55.966-6240.02"/>
    <s v="Supplies-Parks Tree Replacement"/>
    <n v="0"/>
    <n v="0"/>
    <n v="-4000"/>
    <n v="-4000"/>
    <n v="0"/>
  </r>
  <r>
    <x v="0"/>
    <x v="0"/>
    <x v="3"/>
    <x v="1"/>
    <x v="6"/>
    <x v="6"/>
    <s v="55"/>
    <s v="Maintenance"/>
    <s v="966"/>
    <s v="Parks"/>
    <s v="100.40.55.966-6300.01"/>
    <s v="Dues &amp; Subscriptions Memberships"/>
    <n v="0"/>
    <n v="0"/>
    <n v="-3000"/>
    <n v="-3000"/>
    <n v="0"/>
  </r>
  <r>
    <x v="0"/>
    <x v="0"/>
    <x v="3"/>
    <x v="1"/>
    <x v="6"/>
    <x v="6"/>
    <s v="55"/>
    <s v="Maintenance"/>
    <s v="966"/>
    <s v="Parks"/>
    <s v="100.40.55.966-6300.02"/>
    <s v="Dues &amp; Subscriptions Publications"/>
    <n v="0"/>
    <n v="0"/>
    <n v="-200"/>
    <n v="-200"/>
    <n v="0"/>
  </r>
  <r>
    <x v="0"/>
    <x v="0"/>
    <x v="3"/>
    <x v="1"/>
    <x v="6"/>
    <x v="6"/>
    <s v="55"/>
    <s v="Maintenance"/>
    <s v="966"/>
    <s v="Parks"/>
    <s v="100.40.55.966-6300.03"/>
    <s v="Dues &amp; Subscriptions Certifications"/>
    <n v="0"/>
    <n v="0"/>
    <n v="-1500"/>
    <n v="-1500"/>
    <n v="0"/>
  </r>
  <r>
    <x v="0"/>
    <x v="0"/>
    <x v="3"/>
    <x v="1"/>
    <x v="6"/>
    <x v="6"/>
    <s v="55"/>
    <s v="Maintenance"/>
    <s v="966"/>
    <s v="Parks"/>
    <s v="100.40.55.966-6375.07"/>
    <s v="Operating Fees Permit"/>
    <n v="0"/>
    <n v="0"/>
    <n v="-2600"/>
    <n v="-2600"/>
    <n v="0"/>
  </r>
  <r>
    <x v="0"/>
    <x v="0"/>
    <x v="3"/>
    <x v="1"/>
    <x v="6"/>
    <x v="6"/>
    <s v="55"/>
    <s v="Maintenance"/>
    <s v="966"/>
    <s v="Parks"/>
    <s v="100.40.55.966-6400.02"/>
    <s v="Repairs &amp; Maintenance Minor Equipment/Other"/>
    <n v="0"/>
    <n v="0"/>
    <n v="-119000"/>
    <n v="-119000"/>
    <n v="0"/>
  </r>
  <r>
    <x v="0"/>
    <x v="0"/>
    <x v="3"/>
    <x v="1"/>
    <x v="6"/>
    <x v="6"/>
    <s v="55"/>
    <s v="Maintenance"/>
    <s v="966"/>
    <s v="Parks"/>
    <s v="100.40.55.966-6400.04"/>
    <s v="Repairs &amp; Maintenance Equipment Rental"/>
    <n v="0"/>
    <n v="0"/>
    <n v="-500"/>
    <n v="-500"/>
    <n v="0"/>
  </r>
  <r>
    <x v="0"/>
    <x v="0"/>
    <x v="3"/>
    <x v="1"/>
    <x v="6"/>
    <x v="6"/>
    <s v="55"/>
    <s v="Maintenance"/>
    <s v="966"/>
    <s v="Parks"/>
    <s v="100.40.55.966-6400.08"/>
    <s v="Repairs &amp; Maintenance Vandalism"/>
    <n v="0"/>
    <n v="0"/>
    <n v="-20000"/>
    <n v="-20000"/>
    <n v="0"/>
  </r>
  <r>
    <x v="0"/>
    <x v="0"/>
    <x v="3"/>
    <x v="1"/>
    <x v="6"/>
    <x v="6"/>
    <s v="55"/>
    <s v="Maintenance"/>
    <s v="966"/>
    <s v="Parks"/>
    <s v="100.40.55.966-6400.09"/>
    <s v="Repairs &amp; Maintenance Well"/>
    <n v="0"/>
    <n v="0"/>
    <n v="-30000"/>
    <n v="-30000"/>
    <n v="0"/>
  </r>
  <r>
    <x v="0"/>
    <x v="0"/>
    <x v="3"/>
    <x v="1"/>
    <x v="6"/>
    <x v="6"/>
    <s v="55"/>
    <s v="Maintenance"/>
    <s v="966"/>
    <s v="Parks"/>
    <s v="100.40.55.966-6400.20"/>
    <s v="Repairs &amp; Maintenance Property Maintenance"/>
    <n v="0"/>
    <n v="0"/>
    <n v="-5620"/>
    <n v="-5620"/>
    <n v="0"/>
  </r>
  <r>
    <x v="0"/>
    <x v="0"/>
    <x v="3"/>
    <x v="1"/>
    <x v="6"/>
    <x v="6"/>
    <s v="55"/>
    <s v="Maintenance"/>
    <s v="966"/>
    <s v="Parks"/>
    <s v="100.40.55.966-6600.04"/>
    <s v="Administrative Expenses Training/Conferences"/>
    <n v="0"/>
    <n v="0"/>
    <n v="-6000"/>
    <n v="-6000"/>
    <n v="0"/>
  </r>
  <r>
    <x v="0"/>
    <x v="0"/>
    <x v="4"/>
    <x v="1"/>
    <x v="6"/>
    <x v="6"/>
    <s v="55"/>
    <s v="Maintenance"/>
    <s v="966"/>
    <s v="Parks"/>
    <s v="100.40.55.966-8300.23"/>
    <s v="Capital Improvements-Parks Improvements"/>
    <n v="0"/>
    <n v="0"/>
    <n v="-498000"/>
    <n v="-498000"/>
    <n v="0"/>
  </r>
  <r>
    <x v="0"/>
    <x v="0"/>
    <x v="2"/>
    <x v="1"/>
    <x v="6"/>
    <x v="6"/>
    <s v="60"/>
    <s v="Fleet"/>
    <s v="001"/>
    <s v="Administration"/>
    <s v="100.40.60.001-5000.01"/>
    <s v="Salaries Regular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000.03"/>
    <s v="Salaries Overtim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000.06"/>
    <s v="Salaries Out of Class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000.08"/>
    <s v="Salaries Longevity Pay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000.11"/>
    <s v="Salaries Worker's Comp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1"/>
    <s v="Benefits Retirement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2"/>
    <s v="Benefits Health Insuranc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3"/>
    <s v="Benefits Dental Insuranc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4"/>
    <s v="Benefits Vision Insuranc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5"/>
    <s v="Benefits Life Insuranc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6"/>
    <s v="Benefits Worker's Comp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7"/>
    <s v="Benefits Long Term Disability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8"/>
    <s v="Benefits Deferred Compensation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09"/>
    <s v="Benefits Unemployment Insuranc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10"/>
    <s v="Benefits Uniform Allowanc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11"/>
    <s v="Benefits Medicare"/>
    <n v="0"/>
    <n v="0"/>
    <n v="0"/>
    <n v="0"/>
    <n v="0"/>
  </r>
  <r>
    <x v="0"/>
    <x v="0"/>
    <x v="2"/>
    <x v="1"/>
    <x v="6"/>
    <x v="6"/>
    <s v="60"/>
    <s v="Fleet"/>
    <s v="001"/>
    <s v="Administration"/>
    <s v="100.40.60.001-5100.12"/>
    <s v="Benefits Annual Physical Exam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000.01"/>
    <s v="Professional Services General"/>
    <n v="0"/>
    <n v="-1000"/>
    <n v="0"/>
    <n v="0"/>
    <n v="0"/>
  </r>
  <r>
    <x v="0"/>
    <x v="0"/>
    <x v="3"/>
    <x v="1"/>
    <x v="6"/>
    <x v="6"/>
    <s v="60"/>
    <s v="Fleet"/>
    <s v="001"/>
    <s v="Administration"/>
    <s v="100.40.60.001-6100.01"/>
    <s v="Utilities Electric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100.02"/>
    <s v="Utilities Telephone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200.02"/>
    <s v="Supplies Special Department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200.06"/>
    <s v="Supplies Propane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200.08"/>
    <s v="Supplies Uniforms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280.38"/>
    <s v="Supplies-Public Works Global Supplies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400.05"/>
    <s v="Repairs &amp; Maintenance Vehicle"/>
    <n v="0"/>
    <n v="0"/>
    <n v="0"/>
    <n v="0"/>
    <n v="0"/>
  </r>
  <r>
    <x v="0"/>
    <x v="0"/>
    <x v="3"/>
    <x v="1"/>
    <x v="6"/>
    <x v="6"/>
    <s v="60"/>
    <s v="Fleet"/>
    <s v="001"/>
    <s v="Administration"/>
    <s v="100.40.60.001-6600.07"/>
    <s v="Administrative Expenses Employee Recruitment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000.01"/>
    <s v="Salaries Regular"/>
    <n v="-150000"/>
    <n v="0"/>
    <n v="0"/>
    <n v="0"/>
    <n v="0"/>
  </r>
  <r>
    <x v="0"/>
    <x v="0"/>
    <x v="2"/>
    <x v="1"/>
    <x v="6"/>
    <x v="6"/>
    <s v="60"/>
    <s v="Fleet"/>
    <s v="520"/>
    <s v="Light Duty"/>
    <s v="100.40.60.520-5000.03"/>
    <s v="Salaries Overtime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000.06"/>
    <s v="Salaries Out of Class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000.08"/>
    <s v="Salaries Longevity Pay"/>
    <n v="-1000"/>
    <n v="0"/>
    <n v="0"/>
    <n v="0"/>
    <n v="0"/>
  </r>
  <r>
    <x v="0"/>
    <x v="0"/>
    <x v="2"/>
    <x v="1"/>
    <x v="6"/>
    <x v="6"/>
    <s v="60"/>
    <s v="Fleet"/>
    <s v="520"/>
    <s v="Light Duty"/>
    <s v="100.40.60.520-5000.10"/>
    <s v="Salaries Furloughs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000.11"/>
    <s v="Salaries Worker's Comp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100.00"/>
    <s v="Benefits PERS Pool Liability"/>
    <n v="-29000"/>
    <n v="0"/>
    <n v="0"/>
    <n v="0"/>
    <n v="0"/>
  </r>
  <r>
    <x v="0"/>
    <x v="0"/>
    <x v="2"/>
    <x v="1"/>
    <x v="6"/>
    <x v="6"/>
    <s v="60"/>
    <s v="Fleet"/>
    <s v="520"/>
    <s v="Light Duty"/>
    <s v="100.40.60.520-5100.01"/>
    <s v="Benefits Retirement"/>
    <n v="-15000"/>
    <n v="0"/>
    <n v="0"/>
    <n v="0"/>
    <n v="0"/>
  </r>
  <r>
    <x v="0"/>
    <x v="0"/>
    <x v="2"/>
    <x v="1"/>
    <x v="6"/>
    <x v="6"/>
    <s v="60"/>
    <s v="Fleet"/>
    <s v="520"/>
    <s v="Light Duty"/>
    <s v="100.40.60.520-5100.02"/>
    <s v="Benefits Health Insurance"/>
    <n v="-37000"/>
    <n v="0"/>
    <n v="0"/>
    <n v="0"/>
    <n v="0"/>
  </r>
  <r>
    <x v="0"/>
    <x v="0"/>
    <x v="2"/>
    <x v="1"/>
    <x v="6"/>
    <x v="6"/>
    <s v="60"/>
    <s v="Fleet"/>
    <s v="520"/>
    <s v="Light Duty"/>
    <s v="100.40.60.520-5100.03"/>
    <s v="Benefits Dental Insurance"/>
    <n v="-3000"/>
    <n v="0"/>
    <n v="0"/>
    <n v="0"/>
    <n v="0"/>
  </r>
  <r>
    <x v="0"/>
    <x v="0"/>
    <x v="2"/>
    <x v="1"/>
    <x v="6"/>
    <x v="6"/>
    <s v="60"/>
    <s v="Fleet"/>
    <s v="520"/>
    <s v="Light Duty"/>
    <s v="100.40.60.520-5100.04"/>
    <s v="Benefits Vision Insurance"/>
    <n v="-1000"/>
    <n v="0"/>
    <n v="0"/>
    <n v="0"/>
    <n v="0"/>
  </r>
  <r>
    <x v="0"/>
    <x v="0"/>
    <x v="2"/>
    <x v="1"/>
    <x v="6"/>
    <x v="6"/>
    <s v="60"/>
    <s v="Fleet"/>
    <s v="520"/>
    <s v="Light Duty"/>
    <s v="100.40.60.520-5100.05"/>
    <s v="Benefits Life Insurance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100.06"/>
    <s v="Benefits Worker's Comp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100.07"/>
    <s v="Benefits Long Term Disability"/>
    <n v="-1000"/>
    <n v="0"/>
    <n v="0"/>
    <n v="0"/>
    <n v="0"/>
  </r>
  <r>
    <x v="0"/>
    <x v="0"/>
    <x v="2"/>
    <x v="1"/>
    <x v="6"/>
    <x v="6"/>
    <s v="60"/>
    <s v="Fleet"/>
    <s v="520"/>
    <s v="Light Duty"/>
    <s v="100.40.60.520-5100.08"/>
    <s v="Benefits Deferred Compensation"/>
    <n v="-3000"/>
    <n v="0"/>
    <n v="0"/>
    <n v="0"/>
    <n v="0"/>
  </r>
  <r>
    <x v="0"/>
    <x v="0"/>
    <x v="2"/>
    <x v="1"/>
    <x v="6"/>
    <x v="6"/>
    <s v="60"/>
    <s v="Fleet"/>
    <s v="520"/>
    <s v="Light Duty"/>
    <s v="100.40.60.520-5100.10"/>
    <s v="Benefits Uniform Allowance"/>
    <n v="-1000"/>
    <n v="0"/>
    <n v="0"/>
    <n v="0"/>
    <n v="0"/>
  </r>
  <r>
    <x v="0"/>
    <x v="0"/>
    <x v="2"/>
    <x v="1"/>
    <x v="6"/>
    <x v="6"/>
    <s v="60"/>
    <s v="Fleet"/>
    <s v="520"/>
    <s v="Light Duty"/>
    <s v="100.40.60.520-5100.11"/>
    <s v="Benefits Medicare"/>
    <n v="-2000"/>
    <n v="0"/>
    <n v="0"/>
    <n v="0"/>
    <n v="0"/>
  </r>
  <r>
    <x v="0"/>
    <x v="0"/>
    <x v="2"/>
    <x v="1"/>
    <x v="6"/>
    <x v="6"/>
    <s v="60"/>
    <s v="Fleet"/>
    <s v="520"/>
    <s v="Light Duty"/>
    <s v="100.40.60.520-5100.12"/>
    <s v="Benefits Annual Physical Exam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100.15"/>
    <s v="Benefits Cell Phone Allowance"/>
    <n v="0"/>
    <n v="0"/>
    <n v="0"/>
    <n v="0"/>
    <n v="0"/>
  </r>
  <r>
    <x v="0"/>
    <x v="0"/>
    <x v="2"/>
    <x v="1"/>
    <x v="6"/>
    <x v="6"/>
    <s v="60"/>
    <s v="Fleet"/>
    <s v="520"/>
    <s v="Light Duty"/>
    <s v="100.40.60.520-5100.17"/>
    <s v="Benefits Other Post Employment Benefits"/>
    <n v="-25000"/>
    <n v="0"/>
    <n v="-500"/>
    <n v="-500"/>
    <n v="0"/>
  </r>
  <r>
    <x v="0"/>
    <x v="0"/>
    <x v="3"/>
    <x v="1"/>
    <x v="6"/>
    <x v="6"/>
    <s v="60"/>
    <s v="Fleet"/>
    <s v="520"/>
    <s v="Light Duty"/>
    <s v="100.40.60.520-6000.09"/>
    <s v="Professional Services Uniform"/>
    <n v="-2000"/>
    <n v="-1000"/>
    <n v="-1500"/>
    <n v="-1500"/>
    <n v="0"/>
  </r>
  <r>
    <x v="0"/>
    <x v="0"/>
    <x v="3"/>
    <x v="1"/>
    <x v="6"/>
    <x v="6"/>
    <s v="60"/>
    <s v="Fleet"/>
    <s v="520"/>
    <s v="Light Duty"/>
    <s v="100.40.60.520-6100.01"/>
    <s v="Utilities Electric"/>
    <n v="-19000"/>
    <n v="-27000"/>
    <n v="-28000"/>
    <n v="-28000"/>
    <n v="0"/>
  </r>
  <r>
    <x v="0"/>
    <x v="0"/>
    <x v="3"/>
    <x v="1"/>
    <x v="6"/>
    <x v="6"/>
    <s v="60"/>
    <s v="Fleet"/>
    <s v="520"/>
    <s v="Light Duty"/>
    <s v="100.40.60.520-6100.02"/>
    <s v="Utilities Telephone"/>
    <n v="0"/>
    <n v="0"/>
    <n v="-2200"/>
    <n v="-2200"/>
    <n v="0"/>
  </r>
  <r>
    <x v="0"/>
    <x v="0"/>
    <x v="3"/>
    <x v="1"/>
    <x v="6"/>
    <x v="6"/>
    <s v="60"/>
    <s v="Fleet"/>
    <s v="520"/>
    <s v="Light Duty"/>
    <s v="100.40.60.520-6200.01"/>
    <s v="Supplies Office"/>
    <n v="-1000"/>
    <n v="-1000"/>
    <n v="-800"/>
    <n v="-800"/>
    <n v="0"/>
  </r>
  <r>
    <x v="0"/>
    <x v="0"/>
    <x v="3"/>
    <x v="1"/>
    <x v="6"/>
    <x v="6"/>
    <s v="60"/>
    <s v="Fleet"/>
    <s v="520"/>
    <s v="Light Duty"/>
    <s v="100.40.60.520-6200.02"/>
    <s v="Supplies Special Department"/>
    <n v="-28000"/>
    <n v="-37000"/>
    <n v="-37708"/>
    <n v="-37708"/>
    <n v="0"/>
  </r>
  <r>
    <x v="0"/>
    <x v="0"/>
    <x v="3"/>
    <x v="1"/>
    <x v="6"/>
    <x v="6"/>
    <s v="60"/>
    <s v="Fleet"/>
    <s v="520"/>
    <s v="Light Duty"/>
    <s v="100.40.60.520-6200.03"/>
    <s v="Supplies Copier Maintenance &amp; Supplies"/>
    <n v="-1000"/>
    <n v="-1000"/>
    <n v="-700"/>
    <n v="-700"/>
    <n v="0"/>
  </r>
  <r>
    <x v="0"/>
    <x v="0"/>
    <x v="3"/>
    <x v="1"/>
    <x v="6"/>
    <x v="6"/>
    <s v="60"/>
    <s v="Fleet"/>
    <s v="520"/>
    <s v="Light Duty"/>
    <s v="100.40.60.520-6200.05"/>
    <s v="Supplies Gasoline"/>
    <n v="-3000"/>
    <n v="-1000"/>
    <n v="-2850"/>
    <n v="-2850"/>
    <n v="0"/>
  </r>
  <r>
    <x v="0"/>
    <x v="0"/>
    <x v="3"/>
    <x v="1"/>
    <x v="6"/>
    <x v="6"/>
    <s v="60"/>
    <s v="Fleet"/>
    <s v="520"/>
    <s v="Light Duty"/>
    <s v="100.40.60.520-6200.06"/>
    <s v="Supplies Propane"/>
    <n v="0"/>
    <n v="0"/>
    <n v="-350"/>
    <n v="-350"/>
    <n v="0"/>
  </r>
  <r>
    <x v="0"/>
    <x v="0"/>
    <x v="3"/>
    <x v="1"/>
    <x v="6"/>
    <x v="6"/>
    <s v="60"/>
    <s v="Fleet"/>
    <s v="520"/>
    <s v="Light Duty"/>
    <s v="100.40.60.520-6280.14"/>
    <s v="Supplies-Public Works Protective Clothing"/>
    <n v="0"/>
    <n v="-1000"/>
    <n v="-1100"/>
    <n v="-1100"/>
    <n v="0"/>
  </r>
  <r>
    <x v="0"/>
    <x v="0"/>
    <x v="3"/>
    <x v="1"/>
    <x v="6"/>
    <x v="6"/>
    <s v="60"/>
    <s v="Fleet"/>
    <s v="520"/>
    <s v="Light Duty"/>
    <s v="100.40.60.520-6280.38"/>
    <s v="Supplies-Public Works Global Supplies"/>
    <n v="-26000"/>
    <n v="-17000"/>
    <n v="-35000"/>
    <n v="-35000"/>
    <n v="0"/>
  </r>
  <r>
    <x v="0"/>
    <x v="0"/>
    <x v="3"/>
    <x v="1"/>
    <x v="6"/>
    <x v="6"/>
    <s v="60"/>
    <s v="Fleet"/>
    <s v="520"/>
    <s v="Light Duty"/>
    <s v="100.40.60.520-6300.01"/>
    <s v="Dues &amp; Subscriptions Memberships"/>
    <n v="0"/>
    <n v="0"/>
    <n v="0"/>
    <n v="0"/>
    <n v="0"/>
  </r>
  <r>
    <x v="0"/>
    <x v="0"/>
    <x v="3"/>
    <x v="1"/>
    <x v="6"/>
    <x v="6"/>
    <s v="60"/>
    <s v="Fleet"/>
    <s v="520"/>
    <s v="Light Duty"/>
    <s v="100.40.60.520-6300.03"/>
    <s v="Dues &amp; Subscriptions Certifications"/>
    <n v="0"/>
    <n v="0"/>
    <n v="-300"/>
    <n v="-300"/>
    <n v="0"/>
  </r>
  <r>
    <x v="0"/>
    <x v="0"/>
    <x v="3"/>
    <x v="1"/>
    <x v="6"/>
    <x v="6"/>
    <s v="60"/>
    <s v="Fleet"/>
    <s v="520"/>
    <s v="Light Duty"/>
    <s v="100.40.60.520-6350.01"/>
    <s v="Maintenance Agreements &amp; Licenses License/Software Maintenance"/>
    <n v="-8000"/>
    <n v="-9000"/>
    <n v="-14600"/>
    <n v="-14600"/>
    <n v="0"/>
  </r>
  <r>
    <x v="0"/>
    <x v="0"/>
    <x v="3"/>
    <x v="1"/>
    <x v="6"/>
    <x v="6"/>
    <s v="60"/>
    <s v="Fleet"/>
    <s v="520"/>
    <s v="Light Duty"/>
    <s v="100.40.60.520-6350.03"/>
    <s v="Maintenance Agreements &amp; Licenses Maintenance Agreements"/>
    <n v="0"/>
    <n v="0"/>
    <n v="0"/>
    <n v="0"/>
    <n v="0"/>
  </r>
  <r>
    <x v="0"/>
    <x v="0"/>
    <x v="3"/>
    <x v="1"/>
    <x v="6"/>
    <x v="6"/>
    <s v="60"/>
    <s v="Fleet"/>
    <s v="520"/>
    <s v="Light Duty"/>
    <s v="100.40.60.520-6375.07"/>
    <s v="Operating Fees Permit"/>
    <n v="-3000"/>
    <n v="-3000"/>
    <n v="-5815"/>
    <n v="-5815"/>
    <n v="0"/>
  </r>
  <r>
    <x v="0"/>
    <x v="0"/>
    <x v="3"/>
    <x v="1"/>
    <x v="6"/>
    <x v="6"/>
    <s v="60"/>
    <s v="Fleet"/>
    <s v="520"/>
    <s v="Light Duty"/>
    <s v="100.40.60.520-6400.02"/>
    <s v="Repairs &amp; Maintenance Minor Equipment/Other"/>
    <n v="-3000"/>
    <n v="-4000"/>
    <n v="-5000"/>
    <n v="-5000"/>
    <n v="0"/>
  </r>
  <r>
    <x v="0"/>
    <x v="0"/>
    <x v="3"/>
    <x v="1"/>
    <x v="6"/>
    <x v="6"/>
    <s v="60"/>
    <s v="Fleet"/>
    <s v="520"/>
    <s v="Light Duty"/>
    <s v="100.40.60.520-6400.04"/>
    <s v="Repairs &amp; Maintenance Equipment Rental"/>
    <n v="-2000"/>
    <n v="-5000"/>
    <n v="-9500"/>
    <n v="-9500"/>
    <n v="0"/>
  </r>
  <r>
    <x v="0"/>
    <x v="0"/>
    <x v="3"/>
    <x v="1"/>
    <x v="6"/>
    <x v="6"/>
    <s v="60"/>
    <s v="Fleet"/>
    <s v="520"/>
    <s v="Light Duty"/>
    <s v="100.40.60.520-6400.05"/>
    <s v="Repairs &amp; Maintenance Vehicle"/>
    <n v="-135000"/>
    <n v="-152000"/>
    <n v="-200000"/>
    <n v="-240000"/>
    <n v="-40000"/>
  </r>
  <r>
    <x v="0"/>
    <x v="0"/>
    <x v="3"/>
    <x v="1"/>
    <x v="6"/>
    <x v="6"/>
    <s v="60"/>
    <s v="Fleet"/>
    <s v="520"/>
    <s v="Light Duty"/>
    <s v="100.40.60.520-6400.20"/>
    <s v="Repairs &amp; Maintenance Property Maintenance"/>
    <n v="-7000"/>
    <n v="-6000"/>
    <n v="-6800"/>
    <n v="-6800"/>
    <n v="0"/>
  </r>
  <r>
    <x v="0"/>
    <x v="0"/>
    <x v="3"/>
    <x v="1"/>
    <x v="6"/>
    <x v="6"/>
    <s v="60"/>
    <s v="Fleet"/>
    <s v="520"/>
    <s v="Light Duty"/>
    <s v="100.40.60.520-6500.04"/>
    <s v="Claims &amp; Insurance Insurance Premiums"/>
    <n v="0"/>
    <n v="0"/>
    <n v="0"/>
    <n v="0"/>
    <n v="0"/>
  </r>
  <r>
    <x v="0"/>
    <x v="0"/>
    <x v="3"/>
    <x v="1"/>
    <x v="6"/>
    <x v="6"/>
    <s v="60"/>
    <s v="Fleet"/>
    <s v="520"/>
    <s v="Light Duty"/>
    <s v="100.40.60.520-6600.01"/>
    <s v="Administrative Expenses Meetings"/>
    <n v="0"/>
    <n v="0"/>
    <n v="-200"/>
    <n v="-200"/>
    <n v="0"/>
  </r>
  <r>
    <x v="0"/>
    <x v="0"/>
    <x v="3"/>
    <x v="1"/>
    <x v="6"/>
    <x v="6"/>
    <s v="60"/>
    <s v="Fleet"/>
    <s v="520"/>
    <s v="Light Duty"/>
    <s v="100.40.60.520-6600.04"/>
    <s v="Administrative Expenses Training/Conferences"/>
    <n v="-1000"/>
    <n v="-1000"/>
    <n v="-2100"/>
    <n v="-2100"/>
    <n v="0"/>
  </r>
  <r>
    <x v="0"/>
    <x v="0"/>
    <x v="3"/>
    <x v="1"/>
    <x v="6"/>
    <x v="6"/>
    <s v="60"/>
    <s v="Fleet"/>
    <s v="520"/>
    <s v="Light Duty"/>
    <s v="100.40.60.520-6600.07"/>
    <s v="Administrative Expenses Employee Recruitment"/>
    <n v="0"/>
    <n v="0"/>
    <n v="0"/>
    <n v="0"/>
    <n v="0"/>
  </r>
  <r>
    <x v="0"/>
    <x v="0"/>
    <x v="4"/>
    <x v="1"/>
    <x v="6"/>
    <x v="6"/>
    <s v="60"/>
    <s v="Fleet"/>
    <s v="520"/>
    <s v="Light Duty"/>
    <s v="100.40.60.520-7000.03"/>
    <s v="Capital Outlay Equipment New"/>
    <n v="-20000"/>
    <n v="0"/>
    <n v="0"/>
    <n v="0"/>
    <n v="0"/>
  </r>
  <r>
    <x v="0"/>
    <x v="0"/>
    <x v="2"/>
    <x v="1"/>
    <x v="6"/>
    <x v="6"/>
    <s v="60"/>
    <s v="Fleet"/>
    <s v="530"/>
    <s v="Heavy Duty"/>
    <s v="100.40.60.530-5000.01"/>
    <s v="Salaries Regular"/>
    <n v="-36000"/>
    <n v="0"/>
    <n v="0"/>
    <n v="0"/>
    <n v="0"/>
  </r>
  <r>
    <x v="0"/>
    <x v="0"/>
    <x v="2"/>
    <x v="1"/>
    <x v="6"/>
    <x v="6"/>
    <s v="60"/>
    <s v="Fleet"/>
    <s v="530"/>
    <s v="Heavy Duty"/>
    <s v="100.40.60.530-5000.03"/>
    <s v="Salaries Overtime"/>
    <n v="0"/>
    <n v="0"/>
    <n v="0"/>
    <n v="0"/>
    <n v="0"/>
  </r>
  <r>
    <x v="0"/>
    <x v="0"/>
    <x v="2"/>
    <x v="1"/>
    <x v="6"/>
    <x v="6"/>
    <s v="60"/>
    <s v="Fleet"/>
    <s v="530"/>
    <s v="Heavy Duty"/>
    <s v="100.40.60.530-5000.08"/>
    <s v="Salaries Longevity Pay"/>
    <n v="-1000"/>
    <n v="0"/>
    <n v="0"/>
    <n v="0"/>
    <n v="0"/>
  </r>
  <r>
    <x v="0"/>
    <x v="0"/>
    <x v="2"/>
    <x v="1"/>
    <x v="6"/>
    <x v="6"/>
    <s v="60"/>
    <s v="Fleet"/>
    <s v="530"/>
    <s v="Heavy Duty"/>
    <s v="100.40.60.530-5100.00"/>
    <s v="Benefits PERS Pool Liability"/>
    <n v="-7000"/>
    <n v="0"/>
    <n v="0"/>
    <n v="0"/>
    <n v="0"/>
  </r>
  <r>
    <x v="0"/>
    <x v="0"/>
    <x v="2"/>
    <x v="1"/>
    <x v="6"/>
    <x v="6"/>
    <s v="60"/>
    <s v="Fleet"/>
    <s v="530"/>
    <s v="Heavy Duty"/>
    <s v="100.40.60.530-5100.01"/>
    <s v="Benefits Retirement"/>
    <n v="-4000"/>
    <n v="0"/>
    <n v="0"/>
    <n v="0"/>
    <n v="0"/>
  </r>
  <r>
    <x v="0"/>
    <x v="0"/>
    <x v="2"/>
    <x v="1"/>
    <x v="6"/>
    <x v="6"/>
    <s v="60"/>
    <s v="Fleet"/>
    <s v="530"/>
    <s v="Heavy Duty"/>
    <s v="100.40.60.530-5100.02"/>
    <s v="Benefits Health Insurance"/>
    <n v="-11000"/>
    <n v="0"/>
    <n v="0"/>
    <n v="0"/>
    <n v="0"/>
  </r>
  <r>
    <x v="0"/>
    <x v="0"/>
    <x v="2"/>
    <x v="1"/>
    <x v="6"/>
    <x v="6"/>
    <s v="60"/>
    <s v="Fleet"/>
    <s v="530"/>
    <s v="Heavy Duty"/>
    <s v="100.40.60.530-5100.03"/>
    <s v="Benefits Dental Insurance"/>
    <n v="-1000"/>
    <n v="0"/>
    <n v="0"/>
    <n v="0"/>
    <n v="0"/>
  </r>
  <r>
    <x v="0"/>
    <x v="0"/>
    <x v="2"/>
    <x v="1"/>
    <x v="6"/>
    <x v="6"/>
    <s v="60"/>
    <s v="Fleet"/>
    <s v="530"/>
    <s v="Heavy Duty"/>
    <s v="100.40.60.530-5100.04"/>
    <s v="Benefits Vision Insurance"/>
    <n v="0"/>
    <n v="0"/>
    <n v="0"/>
    <n v="0"/>
    <n v="0"/>
  </r>
  <r>
    <x v="0"/>
    <x v="0"/>
    <x v="2"/>
    <x v="1"/>
    <x v="6"/>
    <x v="6"/>
    <s v="60"/>
    <s v="Fleet"/>
    <s v="530"/>
    <s v="Heavy Duty"/>
    <s v="100.40.60.530-5100.05"/>
    <s v="Benefits Life Insurance"/>
    <n v="0"/>
    <n v="0"/>
    <n v="0"/>
    <n v="0"/>
    <n v="0"/>
  </r>
  <r>
    <x v="0"/>
    <x v="0"/>
    <x v="2"/>
    <x v="1"/>
    <x v="6"/>
    <x v="6"/>
    <s v="60"/>
    <s v="Fleet"/>
    <s v="530"/>
    <s v="Heavy Duty"/>
    <s v="100.40.60.530-5100.06"/>
    <s v="Benefits Worker's Comp"/>
    <n v="0"/>
    <n v="0"/>
    <n v="0"/>
    <n v="0"/>
    <n v="0"/>
  </r>
  <r>
    <x v="0"/>
    <x v="0"/>
    <x v="2"/>
    <x v="1"/>
    <x v="6"/>
    <x v="6"/>
    <s v="60"/>
    <s v="Fleet"/>
    <s v="530"/>
    <s v="Heavy Duty"/>
    <s v="100.40.60.530-5100.07"/>
    <s v="Benefits Long Term Disability"/>
    <n v="0"/>
    <n v="0"/>
    <n v="0"/>
    <n v="0"/>
    <n v="0"/>
  </r>
  <r>
    <x v="0"/>
    <x v="0"/>
    <x v="2"/>
    <x v="1"/>
    <x v="6"/>
    <x v="6"/>
    <s v="60"/>
    <s v="Fleet"/>
    <s v="530"/>
    <s v="Heavy Duty"/>
    <s v="100.40.60.530-5100.08"/>
    <s v="Benefits Deferred Compensation"/>
    <n v="-2000"/>
    <n v="0"/>
    <n v="0"/>
    <n v="0"/>
    <n v="0"/>
  </r>
  <r>
    <x v="0"/>
    <x v="0"/>
    <x v="2"/>
    <x v="1"/>
    <x v="6"/>
    <x v="6"/>
    <s v="60"/>
    <s v="Fleet"/>
    <s v="530"/>
    <s v="Heavy Duty"/>
    <s v="100.40.60.530-5100.10"/>
    <s v="Benefits Uniform Allowance"/>
    <n v="0"/>
    <n v="0"/>
    <n v="0"/>
    <n v="0"/>
    <n v="0"/>
  </r>
  <r>
    <x v="0"/>
    <x v="0"/>
    <x v="2"/>
    <x v="1"/>
    <x v="6"/>
    <x v="6"/>
    <s v="60"/>
    <s v="Fleet"/>
    <s v="530"/>
    <s v="Heavy Duty"/>
    <s v="100.40.60.530-5100.11"/>
    <s v="Benefits Medicare"/>
    <n v="-1000"/>
    <n v="0"/>
    <n v="0"/>
    <n v="0"/>
    <n v="0"/>
  </r>
  <r>
    <x v="0"/>
    <x v="0"/>
    <x v="2"/>
    <x v="1"/>
    <x v="6"/>
    <x v="6"/>
    <s v="60"/>
    <s v="Fleet"/>
    <s v="530"/>
    <s v="Heavy Duty"/>
    <s v="100.40.60.530-5100.12"/>
    <s v="Benefits Annual Physical Exam"/>
    <n v="0"/>
    <n v="0"/>
    <n v="0"/>
    <n v="0"/>
    <n v="0"/>
  </r>
  <r>
    <x v="0"/>
    <x v="0"/>
    <x v="3"/>
    <x v="1"/>
    <x v="6"/>
    <x v="6"/>
    <s v="60"/>
    <s v="Fleet"/>
    <s v="530"/>
    <s v="Heavy Duty"/>
    <s v="100.40.60.530-6000.09"/>
    <s v="Professional Services Uniform"/>
    <n v="-2000"/>
    <n v="-1000"/>
    <n v="-1500"/>
    <n v="-1500"/>
    <n v="0"/>
  </r>
  <r>
    <x v="0"/>
    <x v="0"/>
    <x v="3"/>
    <x v="1"/>
    <x v="6"/>
    <x v="6"/>
    <s v="60"/>
    <s v="Fleet"/>
    <s v="530"/>
    <s v="Heavy Duty"/>
    <s v="100.40.60.530-6100.01"/>
    <s v="Utilities Electric"/>
    <n v="-19000"/>
    <n v="-23000"/>
    <n v="-25000"/>
    <n v="-25000"/>
    <n v="0"/>
  </r>
  <r>
    <x v="0"/>
    <x v="0"/>
    <x v="3"/>
    <x v="1"/>
    <x v="6"/>
    <x v="6"/>
    <s v="60"/>
    <s v="Fleet"/>
    <s v="530"/>
    <s v="Heavy Duty"/>
    <s v="100.40.60.530-6100.02"/>
    <s v="Utilities Telephone"/>
    <n v="0"/>
    <n v="0"/>
    <n v="-13000"/>
    <n v="-13000"/>
    <n v="0"/>
  </r>
  <r>
    <x v="0"/>
    <x v="0"/>
    <x v="3"/>
    <x v="1"/>
    <x v="6"/>
    <x v="6"/>
    <s v="60"/>
    <s v="Fleet"/>
    <s v="530"/>
    <s v="Heavy Duty"/>
    <s v="100.40.60.530-6200.01"/>
    <s v="Supplies Office"/>
    <n v="0"/>
    <n v="0"/>
    <n v="0"/>
    <n v="0"/>
    <n v="0"/>
  </r>
  <r>
    <x v="0"/>
    <x v="0"/>
    <x v="3"/>
    <x v="1"/>
    <x v="6"/>
    <x v="6"/>
    <s v="60"/>
    <s v="Fleet"/>
    <s v="530"/>
    <s v="Heavy Duty"/>
    <s v="100.40.60.530-6200.02"/>
    <s v="Supplies Special Department"/>
    <n v="-5000"/>
    <n v="-13000"/>
    <n v="-13500"/>
    <n v="-13500"/>
    <n v="0"/>
  </r>
  <r>
    <x v="0"/>
    <x v="0"/>
    <x v="3"/>
    <x v="1"/>
    <x v="6"/>
    <x v="6"/>
    <s v="60"/>
    <s v="Fleet"/>
    <s v="530"/>
    <s v="Heavy Duty"/>
    <s v="100.40.60.530-6200.03"/>
    <s v="Supplies Copier Maintenance &amp; Supplies"/>
    <n v="0"/>
    <n v="0"/>
    <n v="0"/>
    <n v="0"/>
    <n v="0"/>
  </r>
  <r>
    <x v="0"/>
    <x v="0"/>
    <x v="3"/>
    <x v="1"/>
    <x v="6"/>
    <x v="6"/>
    <s v="60"/>
    <s v="Fleet"/>
    <s v="530"/>
    <s v="Heavy Duty"/>
    <s v="100.40.60.530-6200.05"/>
    <s v="Supplies Gasoline"/>
    <n v="-1000"/>
    <n v="-1000"/>
    <n v="-1000"/>
    <n v="-1000"/>
    <n v="0"/>
  </r>
  <r>
    <x v="0"/>
    <x v="0"/>
    <x v="3"/>
    <x v="1"/>
    <x v="6"/>
    <x v="6"/>
    <s v="60"/>
    <s v="Fleet"/>
    <s v="530"/>
    <s v="Heavy Duty"/>
    <s v="100.40.60.530-6200.06"/>
    <s v="Supplies Propane"/>
    <n v="0"/>
    <n v="0"/>
    <n v="-350"/>
    <n v="-350"/>
    <n v="0"/>
  </r>
  <r>
    <x v="0"/>
    <x v="0"/>
    <x v="3"/>
    <x v="1"/>
    <x v="6"/>
    <x v="6"/>
    <s v="60"/>
    <s v="Fleet"/>
    <s v="530"/>
    <s v="Heavy Duty"/>
    <s v="100.40.60.530-6280.14"/>
    <s v="Supplies-Public Works Protective Clothing"/>
    <n v="0"/>
    <n v="0"/>
    <n v="-1000"/>
    <n v="-1000"/>
    <n v="0"/>
  </r>
  <r>
    <x v="0"/>
    <x v="0"/>
    <x v="3"/>
    <x v="1"/>
    <x v="6"/>
    <x v="6"/>
    <s v="60"/>
    <s v="Fleet"/>
    <s v="530"/>
    <s v="Heavy Duty"/>
    <s v="100.40.60.530-6280.38"/>
    <s v="Supplies-Public Works Global Supplies"/>
    <n v="-10000"/>
    <n v="-6000"/>
    <n v="-10000"/>
    <n v="-10000"/>
    <n v="0"/>
  </r>
  <r>
    <x v="0"/>
    <x v="0"/>
    <x v="3"/>
    <x v="1"/>
    <x v="6"/>
    <x v="6"/>
    <s v="60"/>
    <s v="Fleet"/>
    <s v="530"/>
    <s v="Heavy Duty"/>
    <s v="100.40.60.530-6300.03"/>
    <s v="Dues &amp; Subscriptions Certifications"/>
    <n v="0"/>
    <n v="0"/>
    <n v="-150"/>
    <n v="-150"/>
    <n v="0"/>
  </r>
  <r>
    <x v="0"/>
    <x v="0"/>
    <x v="3"/>
    <x v="1"/>
    <x v="6"/>
    <x v="6"/>
    <s v="60"/>
    <s v="Fleet"/>
    <s v="530"/>
    <s v="Heavy Duty"/>
    <s v="100.40.60.530-6350.01"/>
    <s v="Maintenance Agreements &amp; Licenses License/Software Maintenance"/>
    <n v="0"/>
    <n v="0"/>
    <n v="0"/>
    <n v="0"/>
    <n v="0"/>
  </r>
  <r>
    <x v="0"/>
    <x v="0"/>
    <x v="3"/>
    <x v="1"/>
    <x v="6"/>
    <x v="6"/>
    <s v="60"/>
    <s v="Fleet"/>
    <s v="530"/>
    <s v="Heavy Duty"/>
    <s v="100.40.60.530-6350.03"/>
    <s v="Maintenance Agreements &amp; Licenses Maintenance Agreements"/>
    <n v="0"/>
    <n v="0"/>
    <n v="0"/>
    <n v="0"/>
    <n v="0"/>
  </r>
  <r>
    <x v="0"/>
    <x v="0"/>
    <x v="3"/>
    <x v="1"/>
    <x v="6"/>
    <x v="6"/>
    <s v="60"/>
    <s v="Fleet"/>
    <s v="530"/>
    <s v="Heavy Duty"/>
    <s v="100.40.60.530-6400.02"/>
    <s v="Repairs &amp; Maintenance Minor Equipment/Other"/>
    <n v="-1000"/>
    <n v="-2000"/>
    <n v="-5000"/>
    <n v="-5000"/>
    <n v="0"/>
  </r>
  <r>
    <x v="0"/>
    <x v="0"/>
    <x v="3"/>
    <x v="1"/>
    <x v="6"/>
    <x v="6"/>
    <s v="60"/>
    <s v="Fleet"/>
    <s v="530"/>
    <s v="Heavy Duty"/>
    <s v="100.40.60.530-6400.04"/>
    <s v="Repairs &amp; Maintenance Equipment Rental"/>
    <n v="-1000"/>
    <n v="-1000"/>
    <n v="-3500"/>
    <n v="-3500"/>
    <n v="0"/>
  </r>
  <r>
    <x v="0"/>
    <x v="0"/>
    <x v="3"/>
    <x v="1"/>
    <x v="6"/>
    <x v="6"/>
    <s v="60"/>
    <s v="Fleet"/>
    <s v="530"/>
    <s v="Heavy Duty"/>
    <s v="100.40.60.530-6400.05"/>
    <s v="Repairs &amp; Maintenance Vehicle"/>
    <n v="-78000"/>
    <n v="-68000"/>
    <n v="-97611"/>
    <n v="-123611"/>
    <n v="-26000"/>
  </r>
  <r>
    <x v="0"/>
    <x v="0"/>
    <x v="3"/>
    <x v="1"/>
    <x v="6"/>
    <x v="6"/>
    <s v="60"/>
    <s v="Fleet"/>
    <s v="530"/>
    <s v="Heavy Duty"/>
    <s v="100.40.60.530-6500.04"/>
    <s v="Claims &amp; Insurance Insurance Premiums"/>
    <n v="0"/>
    <n v="0"/>
    <n v="-1000"/>
    <n v="-1000"/>
    <n v="0"/>
  </r>
  <r>
    <x v="0"/>
    <x v="0"/>
    <x v="3"/>
    <x v="1"/>
    <x v="6"/>
    <x v="6"/>
    <s v="60"/>
    <s v="Fleet"/>
    <s v="530"/>
    <s v="Heavy Duty"/>
    <s v="100.40.60.530-6600.01"/>
    <s v="Administrative Expenses Meetings"/>
    <n v="0"/>
    <n v="0"/>
    <n v="0"/>
    <n v="0"/>
    <n v="0"/>
  </r>
  <r>
    <x v="0"/>
    <x v="0"/>
    <x v="3"/>
    <x v="1"/>
    <x v="6"/>
    <x v="6"/>
    <s v="60"/>
    <s v="Fleet"/>
    <s v="530"/>
    <s v="Heavy Duty"/>
    <s v="100.40.60.530-6600.04"/>
    <s v="Administrative Expenses Training/Conferences"/>
    <n v="0"/>
    <n v="0"/>
    <n v="-1000"/>
    <n v="-1000"/>
    <n v="0"/>
  </r>
  <r>
    <x v="0"/>
    <x v="0"/>
    <x v="3"/>
    <x v="1"/>
    <x v="6"/>
    <x v="6"/>
    <s v="60"/>
    <s v="Fleet"/>
    <s v="530"/>
    <s v="Heavy Duty"/>
    <s v="100.40.60.530-6600.07"/>
    <s v="Administrative Expenses Employee Recruitment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000.01"/>
    <s v="Salaries Regular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000.03"/>
    <s v="Salaries Overtime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000.07"/>
    <s v="Salaries Admin Leave Pay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000.08"/>
    <s v="Salaries Longevity Pay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000.10"/>
    <s v="Salaries Furloughs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000.12"/>
    <s v="Salaries Compensated Absences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1"/>
    <s v="Benefits Retirement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2"/>
    <s v="Benefits Health Insurance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3"/>
    <s v="Benefits Dental Insurance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4"/>
    <s v="Benefits Vision Insurance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5"/>
    <s v="Benefits Life Insurance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6"/>
    <s v="Benefits Worker's Comp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7"/>
    <s v="Benefits Long Term Disability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08"/>
    <s v="Benefits Deferred Compensation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10"/>
    <s v="Benefits Uniform Allowance"/>
    <n v="0"/>
    <n v="0"/>
    <n v="0"/>
    <n v="0"/>
    <n v="0"/>
  </r>
  <r>
    <x v="0"/>
    <x v="0"/>
    <x v="2"/>
    <x v="1"/>
    <x v="6"/>
    <x v="6"/>
    <s v="65"/>
    <s v="Storm Drainage"/>
    <s v="015"/>
    <s v="Administration/Engineering"/>
    <s v="100.40.65.015-5100.11"/>
    <s v="Benefits Medicare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000.01"/>
    <s v="Professional Services General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000.10"/>
    <s v="Professional Services Consultant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100.01"/>
    <s v="Utilities Electric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200.02"/>
    <s v="Supplies Special Department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300.01"/>
    <s v="Dues &amp; Subscriptions Memberships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350.01"/>
    <s v="Maintenance Agreements &amp; Licenses License/Software Maintenance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500.04"/>
    <s v="Claims &amp; Insurance Insurance Premiums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600.01"/>
    <s v="Administrative Expenses Meetings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600.03"/>
    <s v="Administrative Expenses Mileage Reimbursement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600.04"/>
    <s v="Administrative Expenses Training/Conferences"/>
    <n v="0"/>
    <n v="0"/>
    <n v="0"/>
    <n v="0"/>
    <n v="0"/>
  </r>
  <r>
    <x v="0"/>
    <x v="0"/>
    <x v="3"/>
    <x v="1"/>
    <x v="6"/>
    <x v="6"/>
    <s v="65"/>
    <s v="Storm Drainage"/>
    <s v="015"/>
    <s v="Administration/Engineering"/>
    <s v="100.40.65.015-6600.23"/>
    <s v="Administrative Expenses Public Education"/>
    <n v="0"/>
    <n v="0"/>
    <n v="0"/>
    <n v="0"/>
    <n v="0"/>
  </r>
  <r>
    <x v="0"/>
    <x v="0"/>
    <x v="2"/>
    <x v="1"/>
    <x v="6"/>
    <x v="6"/>
    <s v="65"/>
    <s v="Storm Drainage"/>
    <s v="540"/>
    <s v="Operations &amp; Maintenance"/>
    <s v="100.40.65.540-5000.01"/>
    <s v="Salaries Regular"/>
    <n v="-52000"/>
    <n v="-51000"/>
    <n v="-84268"/>
    <n v="-63000"/>
    <n v="21268"/>
  </r>
  <r>
    <x v="0"/>
    <x v="0"/>
    <x v="2"/>
    <x v="1"/>
    <x v="6"/>
    <x v="6"/>
    <s v="65"/>
    <s v="Storm Drainage"/>
    <s v="540"/>
    <s v="Operations &amp; Maintenance"/>
    <s v="100.40.65.540-5000.03"/>
    <s v="Salaries Overtime"/>
    <n v="-1000"/>
    <n v="-2000"/>
    <n v="0"/>
    <n v="-5000"/>
    <n v="-5000"/>
  </r>
  <r>
    <x v="0"/>
    <x v="0"/>
    <x v="2"/>
    <x v="1"/>
    <x v="6"/>
    <x v="6"/>
    <s v="65"/>
    <s v="Storm Drainage"/>
    <s v="540"/>
    <s v="Operations &amp; Maintenance"/>
    <s v="100.40.65.540-5000.08"/>
    <s v="Salaries Longevity Pay"/>
    <n v="0"/>
    <n v="0"/>
    <n v="-1595"/>
    <n v="-1595"/>
    <n v="0"/>
  </r>
  <r>
    <x v="0"/>
    <x v="0"/>
    <x v="2"/>
    <x v="1"/>
    <x v="6"/>
    <x v="6"/>
    <s v="65"/>
    <s v="Storm Drainage"/>
    <s v="540"/>
    <s v="Operations &amp; Maintenance"/>
    <s v="100.40.65.540-5000.11"/>
    <s v="Salaries Worker's Comp"/>
    <n v="0"/>
    <n v="0"/>
    <n v="0"/>
    <n v="0"/>
    <n v="0"/>
  </r>
  <r>
    <x v="0"/>
    <x v="0"/>
    <x v="2"/>
    <x v="1"/>
    <x v="6"/>
    <x v="6"/>
    <s v="65"/>
    <s v="Storm Drainage"/>
    <s v="540"/>
    <s v="Operations &amp; Maintenance"/>
    <s v="100.40.65.540-5100.00"/>
    <s v="Benefits PERS Pool Liability"/>
    <n v="-9000"/>
    <n v="-10000"/>
    <n v="-16569"/>
    <n v="-15000"/>
    <n v="1569"/>
  </r>
  <r>
    <x v="0"/>
    <x v="0"/>
    <x v="2"/>
    <x v="1"/>
    <x v="6"/>
    <x v="6"/>
    <s v="65"/>
    <s v="Storm Drainage"/>
    <s v="540"/>
    <s v="Operations &amp; Maintenance"/>
    <s v="100.40.65.540-5100.01"/>
    <s v="Benefits Retirement"/>
    <n v="-5000"/>
    <n v="-6000"/>
    <n v="-10000"/>
    <n v="-10000"/>
    <n v="0"/>
  </r>
  <r>
    <x v="0"/>
    <x v="0"/>
    <x v="2"/>
    <x v="1"/>
    <x v="6"/>
    <x v="6"/>
    <s v="65"/>
    <s v="Storm Drainage"/>
    <s v="540"/>
    <s v="Operations &amp; Maintenance"/>
    <s v="100.40.65.540-5100.02"/>
    <s v="Benefits Health Insurance"/>
    <n v="-8000"/>
    <n v="-15000"/>
    <n v="-27015"/>
    <n v="-27015"/>
    <n v="0"/>
  </r>
  <r>
    <x v="0"/>
    <x v="0"/>
    <x v="2"/>
    <x v="1"/>
    <x v="6"/>
    <x v="6"/>
    <s v="65"/>
    <s v="Storm Drainage"/>
    <s v="540"/>
    <s v="Operations &amp; Maintenance"/>
    <s v="100.40.65.540-5100.03"/>
    <s v="Benefits Dental Insurance"/>
    <n v="-1000"/>
    <n v="-1000"/>
    <n v="-834"/>
    <n v="-834"/>
    <n v="0"/>
  </r>
  <r>
    <x v="0"/>
    <x v="0"/>
    <x v="2"/>
    <x v="1"/>
    <x v="6"/>
    <x v="6"/>
    <s v="65"/>
    <s v="Storm Drainage"/>
    <s v="540"/>
    <s v="Operations &amp; Maintenance"/>
    <s v="100.40.65.540-5100.04"/>
    <s v="Benefits Vision Insurance"/>
    <n v="0"/>
    <n v="0"/>
    <n v="-302"/>
    <n v="-302"/>
    <n v="0"/>
  </r>
  <r>
    <x v="0"/>
    <x v="0"/>
    <x v="2"/>
    <x v="1"/>
    <x v="6"/>
    <x v="6"/>
    <s v="65"/>
    <s v="Storm Drainage"/>
    <s v="540"/>
    <s v="Operations &amp; Maintenance"/>
    <s v="100.40.65.540-5100.05"/>
    <s v="Benefits Life Insurance"/>
    <n v="0"/>
    <n v="0"/>
    <n v="-39"/>
    <n v="-39"/>
    <n v="0"/>
  </r>
  <r>
    <x v="0"/>
    <x v="0"/>
    <x v="2"/>
    <x v="1"/>
    <x v="6"/>
    <x v="6"/>
    <s v="65"/>
    <s v="Storm Drainage"/>
    <s v="540"/>
    <s v="Operations &amp; Maintenance"/>
    <s v="100.40.65.540-5100.06"/>
    <s v="Benefits Worker's Comp"/>
    <n v="-3000"/>
    <n v="-3000"/>
    <n v="-3000"/>
    <n v="-4000"/>
    <n v="-1000"/>
  </r>
  <r>
    <x v="0"/>
    <x v="0"/>
    <x v="2"/>
    <x v="1"/>
    <x v="6"/>
    <x v="6"/>
    <s v="65"/>
    <s v="Storm Drainage"/>
    <s v="540"/>
    <s v="Operations &amp; Maintenance"/>
    <s v="100.40.65.540-5100.07"/>
    <s v="Benefits Long Term Disability"/>
    <n v="0"/>
    <n v="0"/>
    <n v="-296"/>
    <n v="-296"/>
    <n v="0"/>
  </r>
  <r>
    <x v="0"/>
    <x v="0"/>
    <x v="2"/>
    <x v="1"/>
    <x v="6"/>
    <x v="6"/>
    <s v="65"/>
    <s v="Storm Drainage"/>
    <s v="540"/>
    <s v="Operations &amp; Maintenance"/>
    <s v="100.40.65.540-5100.08"/>
    <s v="Benefits Deferred Compensation"/>
    <n v="-2000"/>
    <n v="-2000"/>
    <n v="-4155"/>
    <n v="-4155"/>
    <n v="0"/>
  </r>
  <r>
    <x v="0"/>
    <x v="0"/>
    <x v="2"/>
    <x v="1"/>
    <x v="6"/>
    <x v="6"/>
    <s v="65"/>
    <s v="Storm Drainage"/>
    <s v="540"/>
    <s v="Operations &amp; Maintenance"/>
    <s v="100.40.65.540-5100.09"/>
    <s v="Benefits Unemployment Insurance"/>
    <n v="-5000"/>
    <n v="-7000"/>
    <n v="0"/>
    <n v="0"/>
    <n v="0"/>
  </r>
  <r>
    <x v="0"/>
    <x v="0"/>
    <x v="2"/>
    <x v="1"/>
    <x v="6"/>
    <x v="6"/>
    <s v="65"/>
    <s v="Storm Drainage"/>
    <s v="540"/>
    <s v="Operations &amp; Maintenance"/>
    <s v="100.40.65.540-5100.10"/>
    <s v="Benefits Uniform Allowance"/>
    <n v="0"/>
    <n v="0"/>
    <n v="-435"/>
    <n v="-435"/>
    <n v="0"/>
  </r>
  <r>
    <x v="0"/>
    <x v="0"/>
    <x v="2"/>
    <x v="1"/>
    <x v="6"/>
    <x v="6"/>
    <s v="65"/>
    <s v="Storm Drainage"/>
    <s v="540"/>
    <s v="Operations &amp; Maintenance"/>
    <s v="100.40.65.540-5100.11"/>
    <s v="Benefits Medicare"/>
    <n v="-1000"/>
    <n v="-1000"/>
    <n v="-1299"/>
    <n v="-1299"/>
    <n v="0"/>
  </r>
  <r>
    <x v="0"/>
    <x v="0"/>
    <x v="2"/>
    <x v="1"/>
    <x v="6"/>
    <x v="6"/>
    <s v="65"/>
    <s v="Storm Drainage"/>
    <s v="540"/>
    <s v="Operations &amp; Maintenance"/>
    <s v="100.40.65.540-5100.12"/>
    <s v="Benefits Annual Physical Exam"/>
    <n v="0"/>
    <n v="0"/>
    <n v="0"/>
    <n v="0"/>
    <n v="0"/>
  </r>
  <r>
    <x v="0"/>
    <x v="0"/>
    <x v="2"/>
    <x v="1"/>
    <x v="6"/>
    <x v="6"/>
    <s v="65"/>
    <s v="Storm Drainage"/>
    <s v="540"/>
    <s v="Operations &amp; Maintenance"/>
    <s v="100.40.65.540-5100.17"/>
    <s v="Benefits Other Post Employment Benefits"/>
    <n v="-6000"/>
    <n v="-6000"/>
    <n v="-6500"/>
    <n v="-6500"/>
    <n v="0"/>
  </r>
  <r>
    <x v="0"/>
    <x v="0"/>
    <x v="3"/>
    <x v="1"/>
    <x v="6"/>
    <x v="6"/>
    <s v="65"/>
    <s v="Storm Drainage"/>
    <s v="540"/>
    <s v="Operations &amp; Maintenance"/>
    <s v="100.40.65.540-6000.01"/>
    <s v="Professional Services General"/>
    <n v="0"/>
    <n v="0"/>
    <n v="-5000"/>
    <n v="-5000"/>
    <n v="0"/>
  </r>
  <r>
    <x v="0"/>
    <x v="0"/>
    <x v="3"/>
    <x v="1"/>
    <x v="6"/>
    <x v="6"/>
    <s v="65"/>
    <s v="Storm Drainage"/>
    <s v="540"/>
    <s v="Operations &amp; Maintenance"/>
    <s v="100.40.65.540-6000.12"/>
    <s v="Professional Services Contract Services"/>
    <n v="0"/>
    <n v="0"/>
    <n v="-5000"/>
    <n v="-5000"/>
    <n v="0"/>
  </r>
  <r>
    <x v="0"/>
    <x v="0"/>
    <x v="3"/>
    <x v="1"/>
    <x v="6"/>
    <x v="6"/>
    <s v="65"/>
    <s v="Storm Drainage"/>
    <s v="540"/>
    <s v="Operations &amp; Maintenance"/>
    <s v="100.40.65.540-6100.01"/>
    <s v="Utilities Electric"/>
    <n v="-90000"/>
    <n v="-88000"/>
    <n v="-71000"/>
    <n v="-90000"/>
    <n v="-19000"/>
  </r>
  <r>
    <x v="0"/>
    <x v="0"/>
    <x v="3"/>
    <x v="1"/>
    <x v="6"/>
    <x v="6"/>
    <s v="65"/>
    <s v="Storm Drainage"/>
    <s v="540"/>
    <s v="Operations &amp; Maintenance"/>
    <s v="100.40.65.540-6280.08"/>
    <s v="Supplies-Public Works Pump"/>
    <n v="0"/>
    <n v="0"/>
    <n v="-12500"/>
    <n v="-12500"/>
    <n v="0"/>
  </r>
  <r>
    <x v="0"/>
    <x v="0"/>
    <x v="3"/>
    <x v="1"/>
    <x v="6"/>
    <x v="6"/>
    <s v="65"/>
    <s v="Storm Drainage"/>
    <s v="540"/>
    <s v="Operations &amp; Maintenance"/>
    <s v="100.40.65.540-6280.09"/>
    <s v="Supplies-Public Works Storm Drain System"/>
    <n v="-2000"/>
    <n v="0"/>
    <n v="-5000"/>
    <n v="-5000"/>
    <n v="0"/>
  </r>
  <r>
    <x v="0"/>
    <x v="0"/>
    <x v="3"/>
    <x v="1"/>
    <x v="6"/>
    <x v="6"/>
    <s v="65"/>
    <s v="Storm Drainage"/>
    <s v="540"/>
    <s v="Operations &amp; Maintenance"/>
    <s v="100.40.65.540-6280.10"/>
    <s v="Supplies-Public Works Storm Drain Basin"/>
    <n v="0"/>
    <n v="0"/>
    <n v="-5000"/>
    <n v="-5000"/>
    <n v="0"/>
  </r>
  <r>
    <x v="0"/>
    <x v="0"/>
    <x v="3"/>
    <x v="1"/>
    <x v="6"/>
    <x v="6"/>
    <s v="65"/>
    <s v="Storm Drainage"/>
    <s v="540"/>
    <s v="Operations &amp; Maintenance"/>
    <s v="100.40.65.540-6280.15"/>
    <s v="Supplies-Public Works Mechanics Tools"/>
    <n v="0"/>
    <n v="0"/>
    <n v="-500"/>
    <n v="-500"/>
    <n v="0"/>
  </r>
  <r>
    <x v="0"/>
    <x v="0"/>
    <x v="3"/>
    <x v="1"/>
    <x v="6"/>
    <x v="6"/>
    <s v="65"/>
    <s v="Storm Drainage"/>
    <s v="540"/>
    <s v="Operations &amp; Maintenance"/>
    <s v="100.40.65.540-6350.04"/>
    <s v="Maintenance Agreements &amp; Licenses SCADA"/>
    <n v="-40000"/>
    <n v="-40000"/>
    <n v="-80000"/>
    <n v="-80000"/>
    <n v="0"/>
  </r>
  <r>
    <x v="0"/>
    <x v="0"/>
    <x v="3"/>
    <x v="1"/>
    <x v="6"/>
    <x v="6"/>
    <s v="65"/>
    <s v="Storm Drainage"/>
    <s v="540"/>
    <s v="Operations &amp; Maintenance"/>
    <s v="100.40.65.540-6400.01"/>
    <s v="Repairs &amp; Maintenance Building"/>
    <n v="0"/>
    <n v="0"/>
    <n v="-18495"/>
    <n v="-18495"/>
    <n v="0"/>
  </r>
  <r>
    <x v="0"/>
    <x v="0"/>
    <x v="3"/>
    <x v="1"/>
    <x v="6"/>
    <x v="6"/>
    <s v="65"/>
    <s v="Storm Drainage"/>
    <s v="540"/>
    <s v="Operations &amp; Maintenance"/>
    <s v="100.40.65.540-6400.02"/>
    <s v="Repairs &amp; Maintenance Minor Equipment/Other"/>
    <n v="0"/>
    <n v="-3000"/>
    <n v="-5000"/>
    <n v="-5000"/>
    <n v="0"/>
  </r>
  <r>
    <x v="0"/>
    <x v="0"/>
    <x v="3"/>
    <x v="1"/>
    <x v="6"/>
    <x v="6"/>
    <s v="65"/>
    <s v="Storm Drainage"/>
    <s v="540"/>
    <s v="Operations &amp; Maintenance"/>
    <s v="100.40.65.540-6400.04"/>
    <s v="Repairs &amp; Maintenance Equipment Rental"/>
    <n v="0"/>
    <n v="0"/>
    <n v="-10000"/>
    <n v="-10000"/>
    <n v="0"/>
  </r>
  <r>
    <x v="0"/>
    <x v="0"/>
    <x v="3"/>
    <x v="1"/>
    <x v="6"/>
    <x v="6"/>
    <s v="65"/>
    <s v="Storm Drainage"/>
    <s v="540"/>
    <s v="Operations &amp; Maintenance"/>
    <s v="100.40.65.540-6400.12"/>
    <s v="Repairs &amp; Maintenance Pump"/>
    <n v="0"/>
    <n v="-16000"/>
    <n v="-90000"/>
    <n v="-90000"/>
    <n v="0"/>
  </r>
  <r>
    <x v="0"/>
    <x v="0"/>
    <x v="3"/>
    <x v="1"/>
    <x v="6"/>
    <x v="6"/>
    <s v="65"/>
    <s v="Storm Drainage"/>
    <s v="540"/>
    <s v="Operations &amp; Maintenance"/>
    <s v="100.40.65.540-6400.13"/>
    <s v="Repairs &amp; Maintenance Storm Drain"/>
    <n v="0"/>
    <n v="0"/>
    <n v="-5000"/>
    <n v="-5000"/>
    <n v="0"/>
  </r>
  <r>
    <x v="0"/>
    <x v="0"/>
    <x v="3"/>
    <x v="1"/>
    <x v="6"/>
    <x v="6"/>
    <s v="65"/>
    <s v="Storm Drainage"/>
    <s v="540"/>
    <s v="Operations &amp; Maintenance"/>
    <s v="100.40.65.540-6500.04"/>
    <s v="Claims &amp; Insurance Insurance Premiums"/>
    <n v="-5000"/>
    <n v="-5000"/>
    <n v="-5400"/>
    <n v="-5000"/>
    <n v="400"/>
  </r>
  <r>
    <x v="0"/>
    <x v="0"/>
    <x v="2"/>
    <x v="1"/>
    <x v="6"/>
    <x v="6"/>
    <s v="65"/>
    <s v="Storm Drainage"/>
    <s v="560"/>
    <s v="Regulatory"/>
    <s v="100.40.65.560-5000.01"/>
    <s v="Salaries Regular"/>
    <n v="-17000"/>
    <n v="-3000"/>
    <n v="0"/>
    <n v="0"/>
    <n v="0"/>
  </r>
  <r>
    <x v="0"/>
    <x v="0"/>
    <x v="2"/>
    <x v="1"/>
    <x v="6"/>
    <x v="6"/>
    <s v="65"/>
    <s v="Storm Drainage"/>
    <s v="560"/>
    <s v="Regulatory"/>
    <s v="100.40.65.560-5000.03"/>
    <s v="Salaries Overtime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000.07"/>
    <s v="Salaries Admin Leave Pay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000.08"/>
    <s v="Salaries Longevity Pay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000.10"/>
    <s v="Salaries Furloughs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0"/>
    <s v="Benefits PERS Pool Liability"/>
    <n v="-200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1"/>
    <s v="Benefits Retirement"/>
    <n v="-100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2"/>
    <s v="Benefits Health Insurance"/>
    <n v="-100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3"/>
    <s v="Benefits Dental Insurance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4"/>
    <s v="Benefits Vision Insurance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5"/>
    <s v="Benefits Life Insurance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6"/>
    <s v="Benefits Worker's Comp"/>
    <n v="-1000"/>
    <n v="-1000"/>
    <n v="-1800"/>
    <n v="-2000"/>
    <n v="-200"/>
  </r>
  <r>
    <x v="0"/>
    <x v="0"/>
    <x v="2"/>
    <x v="1"/>
    <x v="6"/>
    <x v="6"/>
    <s v="65"/>
    <s v="Storm Drainage"/>
    <s v="560"/>
    <s v="Regulatory"/>
    <s v="100.40.65.560-5100.07"/>
    <s v="Benefits Long Term Disability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8"/>
    <s v="Benefits Deferred Compensation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09"/>
    <s v="Benefits Unemployment Insurance"/>
    <n v="0"/>
    <n v="-1000"/>
    <n v="0"/>
    <n v="0"/>
    <n v="0"/>
  </r>
  <r>
    <x v="0"/>
    <x v="0"/>
    <x v="2"/>
    <x v="1"/>
    <x v="6"/>
    <x v="6"/>
    <s v="65"/>
    <s v="Storm Drainage"/>
    <s v="560"/>
    <s v="Regulatory"/>
    <s v="100.40.65.560-5100.11"/>
    <s v="Benefits Medicare"/>
    <n v="0"/>
    <n v="0"/>
    <n v="0"/>
    <n v="0"/>
    <n v="0"/>
  </r>
  <r>
    <x v="0"/>
    <x v="0"/>
    <x v="2"/>
    <x v="1"/>
    <x v="6"/>
    <x v="6"/>
    <s v="65"/>
    <s v="Storm Drainage"/>
    <s v="560"/>
    <s v="Regulatory"/>
    <s v="100.40.65.560-5100.15"/>
    <s v="Benefits Cell Phone Allowance"/>
    <n v="0"/>
    <n v="0"/>
    <n v="0"/>
    <n v="0"/>
    <n v="0"/>
  </r>
  <r>
    <x v="0"/>
    <x v="0"/>
    <x v="3"/>
    <x v="1"/>
    <x v="6"/>
    <x v="6"/>
    <s v="65"/>
    <s v="Storm Drainage"/>
    <s v="560"/>
    <s v="Regulatory"/>
    <s v="100.40.65.560-6000.01"/>
    <s v="Professional Services General"/>
    <n v="0"/>
    <n v="0"/>
    <n v="-8000"/>
    <n v="-8000"/>
    <n v="0"/>
  </r>
  <r>
    <x v="0"/>
    <x v="0"/>
    <x v="3"/>
    <x v="1"/>
    <x v="6"/>
    <x v="6"/>
    <s v="65"/>
    <s v="Storm Drainage"/>
    <s v="560"/>
    <s v="Regulatory"/>
    <s v="100.40.65.560-6000.13"/>
    <s v="Professional Services Compliance Monitoring"/>
    <n v="-12000"/>
    <n v="-52000"/>
    <n v="-100000"/>
    <n v="-100000"/>
    <n v="0"/>
  </r>
  <r>
    <x v="0"/>
    <x v="0"/>
    <x v="3"/>
    <x v="1"/>
    <x v="6"/>
    <x v="6"/>
    <s v="65"/>
    <s v="Storm Drainage"/>
    <s v="560"/>
    <s v="Regulatory"/>
    <s v="100.40.65.560-6200.02"/>
    <s v="Supplies Special Department"/>
    <n v="0"/>
    <n v="0"/>
    <n v="-76300"/>
    <n v="-76300"/>
    <n v="0"/>
  </r>
  <r>
    <x v="0"/>
    <x v="0"/>
    <x v="3"/>
    <x v="1"/>
    <x v="6"/>
    <x v="6"/>
    <s v="65"/>
    <s v="Storm Drainage"/>
    <s v="560"/>
    <s v="Regulatory"/>
    <s v="100.40.65.560-6375.01"/>
    <s v="Operating Fees NPDES Permit Renewal"/>
    <n v="-28000"/>
    <n v="-30000"/>
    <n v="-45000"/>
    <n v="-45000"/>
    <n v="0"/>
  </r>
  <r>
    <x v="0"/>
    <x v="0"/>
    <x v="3"/>
    <x v="1"/>
    <x v="6"/>
    <x v="6"/>
    <s v="65"/>
    <s v="Storm Drainage"/>
    <s v="560"/>
    <s v="Regulatory"/>
    <s v="100.40.65.560-6375.02"/>
    <s v="Operating Fees NPDES Permit Compliance"/>
    <n v="-21000"/>
    <n v="-21000"/>
    <n v="-25000"/>
    <n v="-25000"/>
    <n v="0"/>
  </r>
  <r>
    <x v="0"/>
    <x v="0"/>
    <x v="3"/>
    <x v="1"/>
    <x v="6"/>
    <x v="6"/>
    <s v="65"/>
    <s v="Storm Drainage"/>
    <s v="560"/>
    <s v="Regulatory"/>
    <s v="100.40.65.560-6600.04"/>
    <s v="Administrative Expenses Training/Conferences"/>
    <n v="-4000"/>
    <n v="0"/>
    <n v="-6000"/>
    <n v="-6000"/>
    <n v="0"/>
  </r>
  <r>
    <x v="0"/>
    <x v="0"/>
    <x v="3"/>
    <x v="1"/>
    <x v="6"/>
    <x v="6"/>
    <s v="65"/>
    <s v="Storm Drainage"/>
    <s v="560"/>
    <s v="Regulatory"/>
    <s v="100.40.65.560-6600.05"/>
    <s v="Administrative Expenses Public/Legal Advertisement"/>
    <n v="0"/>
    <n v="0"/>
    <n v="-1500"/>
    <n v="-1500"/>
    <n v="0"/>
  </r>
  <r>
    <x v="0"/>
    <x v="0"/>
    <x v="3"/>
    <x v="1"/>
    <x v="6"/>
    <x v="6"/>
    <s v="65"/>
    <s v="Storm Drainage"/>
    <s v="560"/>
    <s v="Regulatory"/>
    <s v="100.40.65.560-6600.23"/>
    <s v="Administrative Expenses Public Education"/>
    <n v="-4000"/>
    <n v="-1000"/>
    <n v="-6000"/>
    <n v="-6000"/>
    <n v="0"/>
  </r>
  <r>
    <x v="0"/>
    <x v="0"/>
    <x v="2"/>
    <x v="1"/>
    <x v="6"/>
    <x v="6"/>
    <s v="70"/>
    <s v="Transportation"/>
    <s v="570"/>
    <s v="Streets"/>
    <s v="100.40.70.570-5000.01"/>
    <s v="Salaries Regular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000.02"/>
    <s v="Salaries Part Time"/>
    <n v="-31000"/>
    <n v="0"/>
    <n v="0"/>
    <n v="0"/>
    <n v="0"/>
  </r>
  <r>
    <x v="0"/>
    <x v="0"/>
    <x v="2"/>
    <x v="1"/>
    <x v="6"/>
    <x v="6"/>
    <s v="70"/>
    <s v="Transportation"/>
    <s v="570"/>
    <s v="Streets"/>
    <s v="100.40.70.570-5000.03"/>
    <s v="Salaries Overtime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000.10"/>
    <s v="Salaries Furloughs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0"/>
    <s v="Benefits PERS Pool Liability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1"/>
    <s v="Benefits Retirement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2"/>
    <s v="Benefits Health Insurance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3"/>
    <s v="Benefits Dental Insurance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4"/>
    <s v="Benefits Vision Insurance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5"/>
    <s v="Benefits Life Insurance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6"/>
    <s v="Benefits Worker's Comp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7"/>
    <s v="Benefits Long Term Disability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8"/>
    <s v="Benefits Deferred Compensation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09"/>
    <s v="Benefits Unemployment Insurance"/>
    <n v="0"/>
    <n v="-5000"/>
    <n v="0"/>
    <n v="0"/>
    <n v="0"/>
  </r>
  <r>
    <x v="0"/>
    <x v="0"/>
    <x v="2"/>
    <x v="1"/>
    <x v="6"/>
    <x v="6"/>
    <s v="70"/>
    <s v="Transportation"/>
    <s v="570"/>
    <s v="Streets"/>
    <s v="100.40.70.570-5100.10"/>
    <s v="Benefits Uniform Allowance"/>
    <n v="0"/>
    <n v="0"/>
    <n v="0"/>
    <n v="0"/>
    <n v="0"/>
  </r>
  <r>
    <x v="0"/>
    <x v="0"/>
    <x v="2"/>
    <x v="1"/>
    <x v="6"/>
    <x v="6"/>
    <s v="70"/>
    <s v="Transportation"/>
    <s v="570"/>
    <s v="Streets"/>
    <s v="100.40.70.570-5100.11"/>
    <s v="Benefits Medicare"/>
    <n v="0"/>
    <n v="0"/>
    <n v="0"/>
    <n v="0"/>
    <n v="0"/>
  </r>
  <r>
    <x v="0"/>
    <x v="0"/>
    <x v="3"/>
    <x v="1"/>
    <x v="6"/>
    <x v="6"/>
    <s v="70"/>
    <s v="Transportation"/>
    <s v="570"/>
    <s v="Streets"/>
    <s v="100.40.70.570-6000.01"/>
    <s v="Professional Services General"/>
    <n v="-51000"/>
    <n v="-24000"/>
    <n v="-100000"/>
    <n v="-100000"/>
    <n v="0"/>
  </r>
  <r>
    <x v="0"/>
    <x v="0"/>
    <x v="3"/>
    <x v="1"/>
    <x v="6"/>
    <x v="6"/>
    <s v="70"/>
    <s v="Transportation"/>
    <s v="570"/>
    <s v="Streets"/>
    <s v="100.40.70.570-6100.01"/>
    <s v="Utilities Electric"/>
    <n v="-8000"/>
    <n v="-20000"/>
    <n v="-9000"/>
    <n v="-9000"/>
    <n v="0"/>
  </r>
  <r>
    <x v="0"/>
    <x v="0"/>
    <x v="3"/>
    <x v="1"/>
    <x v="6"/>
    <x v="6"/>
    <s v="70"/>
    <s v="Transportation"/>
    <s v="570"/>
    <s v="Streets"/>
    <s v="100.40.70.570-6100.02"/>
    <s v="Utilities Telephone"/>
    <n v="-2000"/>
    <n v="-1000"/>
    <n v="-2400"/>
    <n v="-2400"/>
    <n v="0"/>
  </r>
  <r>
    <x v="0"/>
    <x v="0"/>
    <x v="3"/>
    <x v="1"/>
    <x v="6"/>
    <x v="6"/>
    <s v="70"/>
    <s v="Transportation"/>
    <s v="570"/>
    <s v="Streets"/>
    <s v="100.40.70.570-6200.01"/>
    <s v="Supplies Office"/>
    <n v="0"/>
    <n v="0"/>
    <n v="-200"/>
    <n v="-200"/>
    <n v="0"/>
  </r>
  <r>
    <x v="0"/>
    <x v="0"/>
    <x v="3"/>
    <x v="1"/>
    <x v="6"/>
    <x v="6"/>
    <s v="70"/>
    <s v="Transportation"/>
    <s v="570"/>
    <s v="Streets"/>
    <s v="100.40.70.570-6200.02"/>
    <s v="Supplies Special Department"/>
    <n v="-4000"/>
    <n v="-1000"/>
    <n v="-1200"/>
    <n v="-1200"/>
    <n v="0"/>
  </r>
  <r>
    <x v="0"/>
    <x v="0"/>
    <x v="3"/>
    <x v="1"/>
    <x v="6"/>
    <x v="6"/>
    <s v="70"/>
    <s v="Transportation"/>
    <s v="570"/>
    <s v="Streets"/>
    <s v="100.40.70.570-6280.14"/>
    <s v="Supplies-Public Works Protective Clothing"/>
    <n v="-1000"/>
    <n v="-1000"/>
    <n v="-1800"/>
    <n v="-1800"/>
    <n v="0"/>
  </r>
  <r>
    <x v="0"/>
    <x v="0"/>
    <x v="3"/>
    <x v="1"/>
    <x v="6"/>
    <x v="6"/>
    <s v="70"/>
    <s v="Transportation"/>
    <s v="570"/>
    <s v="Streets"/>
    <s v="100.40.70.570-6300.01"/>
    <s v="Dues &amp; Subscriptions Memberships"/>
    <n v="-1000"/>
    <n v="0"/>
    <n v="-1150"/>
    <n v="-1150"/>
    <n v="0"/>
  </r>
  <r>
    <x v="0"/>
    <x v="0"/>
    <x v="3"/>
    <x v="1"/>
    <x v="6"/>
    <x v="6"/>
    <s v="70"/>
    <s v="Transportation"/>
    <s v="570"/>
    <s v="Streets"/>
    <s v="100.40.70.570-6400.04"/>
    <s v="Repairs &amp; Maintenance Equipment Rental"/>
    <n v="0"/>
    <n v="0"/>
    <n v="-3500"/>
    <n v="-3500"/>
    <n v="0"/>
  </r>
  <r>
    <x v="0"/>
    <x v="0"/>
    <x v="3"/>
    <x v="1"/>
    <x v="6"/>
    <x v="6"/>
    <s v="70"/>
    <s v="Transportation"/>
    <s v="570"/>
    <s v="Streets"/>
    <s v="100.40.70.570-6400.10"/>
    <s v="Repairs &amp; Maintenance Pavement"/>
    <n v="0"/>
    <n v="0"/>
    <n v="-424503"/>
    <n v="-424503"/>
    <n v="0"/>
  </r>
  <r>
    <x v="0"/>
    <x v="0"/>
    <x v="3"/>
    <x v="1"/>
    <x v="6"/>
    <x v="6"/>
    <s v="70"/>
    <s v="Transportation"/>
    <s v="570"/>
    <s v="Streets"/>
    <s v="100.40.70.570-6500.04"/>
    <s v="Claims &amp; Insurance Insurance Premiums"/>
    <n v="-2000"/>
    <n v="-2000"/>
    <n v="-3000"/>
    <n v="-3000"/>
    <n v="0"/>
  </r>
  <r>
    <x v="0"/>
    <x v="0"/>
    <x v="3"/>
    <x v="1"/>
    <x v="6"/>
    <x v="6"/>
    <s v="70"/>
    <s v="Transportation"/>
    <s v="570"/>
    <s v="Streets"/>
    <s v="100.40.70.570-6600.01"/>
    <s v="Administrative Expenses Meetings"/>
    <n v="0"/>
    <n v="0"/>
    <n v="-600"/>
    <n v="-600"/>
    <n v="0"/>
  </r>
  <r>
    <x v="0"/>
    <x v="0"/>
    <x v="3"/>
    <x v="1"/>
    <x v="6"/>
    <x v="6"/>
    <s v="70"/>
    <s v="Transportation"/>
    <s v="570"/>
    <s v="Streets"/>
    <s v="100.40.70.570-6600.04"/>
    <s v="Administrative Expenses Training/Conferences"/>
    <n v="0"/>
    <n v="-1000"/>
    <n v="-5000"/>
    <n v="-5000"/>
    <n v="0"/>
  </r>
  <r>
    <x v="0"/>
    <x v="0"/>
    <x v="3"/>
    <x v="1"/>
    <x v="6"/>
    <x v="6"/>
    <s v="70"/>
    <s v="Transportation"/>
    <s v="570"/>
    <s v="Streets"/>
    <s v="100.40.70.570-6600.07"/>
    <s v="Administrative Expenses Employee Recruitment"/>
    <n v="0"/>
    <n v="0"/>
    <n v="-1200"/>
    <n v="-1200"/>
    <n v="0"/>
  </r>
  <r>
    <x v="0"/>
    <x v="0"/>
    <x v="4"/>
    <x v="1"/>
    <x v="6"/>
    <x v="6"/>
    <s v="70"/>
    <s v="Transportation"/>
    <s v="570"/>
    <s v="Streets"/>
    <s v="100.40.70.570-8000.14"/>
    <s v="Capital Improvements-General Government Park Lot Improvements"/>
    <n v="-469000"/>
    <n v="-49000"/>
    <n v="0"/>
    <n v="0"/>
    <n v="0"/>
  </r>
  <r>
    <x v="0"/>
    <x v="0"/>
    <x v="2"/>
    <x v="1"/>
    <x v="11"/>
    <x v="11"/>
    <s v="40"/>
    <s v="Development"/>
    <s v="000"/>
    <s v="No Program"/>
    <s v="100.45.40.000-5000.01"/>
    <s v="Salaries Regular"/>
    <n v="0"/>
    <n v="-69000"/>
    <n v="0"/>
    <n v="0"/>
    <n v="0"/>
  </r>
  <r>
    <x v="0"/>
    <x v="0"/>
    <x v="2"/>
    <x v="1"/>
    <x v="11"/>
    <x v="11"/>
    <s v="40"/>
    <s v="Development"/>
    <s v="000"/>
    <s v="No Program"/>
    <s v="100.45.40.000-5000.03"/>
    <s v="Salaries Overtime"/>
    <n v="0"/>
    <n v="-1000"/>
    <n v="0"/>
    <n v="0"/>
    <n v="0"/>
  </r>
  <r>
    <x v="0"/>
    <x v="0"/>
    <x v="2"/>
    <x v="1"/>
    <x v="11"/>
    <x v="11"/>
    <s v="40"/>
    <s v="Development"/>
    <s v="000"/>
    <s v="No Program"/>
    <s v="100.45.40.000-5100.00"/>
    <s v="Benefits PERS Pool Liability"/>
    <n v="0"/>
    <n v="-14000"/>
    <n v="0"/>
    <n v="0"/>
    <n v="0"/>
  </r>
  <r>
    <x v="0"/>
    <x v="0"/>
    <x v="2"/>
    <x v="1"/>
    <x v="11"/>
    <x v="11"/>
    <s v="40"/>
    <s v="Development"/>
    <s v="000"/>
    <s v="No Program"/>
    <s v="100.45.40.000-5100.01"/>
    <s v="Benefits Retirement"/>
    <n v="0"/>
    <n v="-5000"/>
    <n v="0"/>
    <n v="0"/>
    <n v="0"/>
  </r>
  <r>
    <x v="0"/>
    <x v="0"/>
    <x v="2"/>
    <x v="1"/>
    <x v="11"/>
    <x v="11"/>
    <s v="40"/>
    <s v="Development"/>
    <s v="000"/>
    <s v="No Program"/>
    <s v="100.45.40.000-5100.02"/>
    <s v="Benefits Health Insurance"/>
    <n v="0"/>
    <n v="-12000"/>
    <n v="0"/>
    <n v="0"/>
    <n v="0"/>
  </r>
  <r>
    <x v="0"/>
    <x v="0"/>
    <x v="2"/>
    <x v="1"/>
    <x v="11"/>
    <x v="11"/>
    <s v="40"/>
    <s v="Development"/>
    <s v="000"/>
    <s v="No Program"/>
    <s v="100.45.40.000-5100.03"/>
    <s v="Benefits Dental Insurance"/>
    <n v="0"/>
    <n v="-1000"/>
    <n v="0"/>
    <n v="0"/>
    <n v="0"/>
  </r>
  <r>
    <x v="0"/>
    <x v="0"/>
    <x v="2"/>
    <x v="1"/>
    <x v="11"/>
    <x v="11"/>
    <s v="40"/>
    <s v="Development"/>
    <s v="000"/>
    <s v="No Program"/>
    <s v="100.45.40.000-5100.04"/>
    <s v="Benefits Vision Insurance"/>
    <n v="0"/>
    <n v="0"/>
    <n v="0"/>
    <n v="0"/>
    <n v="0"/>
  </r>
  <r>
    <x v="0"/>
    <x v="0"/>
    <x v="2"/>
    <x v="1"/>
    <x v="11"/>
    <x v="11"/>
    <s v="40"/>
    <s v="Development"/>
    <s v="000"/>
    <s v="No Program"/>
    <s v="100.45.40.000-5100.05"/>
    <s v="Benefits Life Insurance"/>
    <n v="0"/>
    <n v="0"/>
    <n v="0"/>
    <n v="0"/>
    <n v="0"/>
  </r>
  <r>
    <x v="0"/>
    <x v="0"/>
    <x v="2"/>
    <x v="1"/>
    <x v="11"/>
    <x v="11"/>
    <s v="40"/>
    <s v="Development"/>
    <s v="000"/>
    <s v="No Program"/>
    <s v="100.45.40.000-5100.07"/>
    <s v="Benefits Long Term Disability"/>
    <n v="0"/>
    <n v="0"/>
    <n v="0"/>
    <n v="0"/>
    <n v="0"/>
  </r>
  <r>
    <x v="0"/>
    <x v="0"/>
    <x v="2"/>
    <x v="1"/>
    <x v="11"/>
    <x v="11"/>
    <s v="40"/>
    <s v="Development"/>
    <s v="000"/>
    <s v="No Program"/>
    <s v="100.45.40.000-5100.08"/>
    <s v="Benefits Deferred Compensation"/>
    <n v="0"/>
    <n v="0"/>
    <n v="0"/>
    <n v="0"/>
    <n v="0"/>
  </r>
  <r>
    <x v="0"/>
    <x v="0"/>
    <x v="2"/>
    <x v="1"/>
    <x v="11"/>
    <x v="11"/>
    <s v="40"/>
    <s v="Development"/>
    <s v="000"/>
    <s v="No Program"/>
    <s v="100.45.40.000-5100.11"/>
    <s v="Benefits Medicare"/>
    <n v="0"/>
    <n v="-1000"/>
    <n v="0"/>
    <n v="0"/>
    <n v="0"/>
  </r>
  <r>
    <x v="0"/>
    <x v="0"/>
    <x v="2"/>
    <x v="1"/>
    <x v="11"/>
    <x v="11"/>
    <s v="40"/>
    <s v="Development"/>
    <s v="000"/>
    <s v="No Program"/>
    <s v="100.45.40.000-5100.15"/>
    <s v="Benefits Cell Phone Allowance"/>
    <n v="0"/>
    <n v="0"/>
    <n v="0"/>
    <n v="0"/>
    <n v="0"/>
  </r>
  <r>
    <x v="0"/>
    <x v="0"/>
    <x v="2"/>
    <x v="1"/>
    <x v="11"/>
    <x v="11"/>
    <s v="41"/>
    <s v="Capital Improvement"/>
    <s v="000"/>
    <s v="No Program"/>
    <s v="100.45.41.000-5000.01"/>
    <s v="Salaries Regular"/>
    <n v="0"/>
    <n v="-229000"/>
    <n v="0"/>
    <n v="0"/>
    <n v="0"/>
  </r>
  <r>
    <x v="0"/>
    <x v="0"/>
    <x v="2"/>
    <x v="1"/>
    <x v="11"/>
    <x v="11"/>
    <s v="41"/>
    <s v="Capital Improvement"/>
    <s v="000"/>
    <s v="No Program"/>
    <s v="100.45.41.000-5000.03"/>
    <s v="Salaries Overtime"/>
    <n v="0"/>
    <n v="0"/>
    <n v="0"/>
    <n v="0"/>
    <n v="0"/>
  </r>
  <r>
    <x v="0"/>
    <x v="0"/>
    <x v="2"/>
    <x v="1"/>
    <x v="11"/>
    <x v="11"/>
    <s v="41"/>
    <s v="Capital Improvement"/>
    <s v="000"/>
    <s v="No Program"/>
    <s v="100.45.41.000-5000.07"/>
    <s v="Salaries Admin Leave Pay"/>
    <n v="0"/>
    <n v="-9000"/>
    <n v="0"/>
    <n v="0"/>
    <n v="0"/>
  </r>
  <r>
    <x v="0"/>
    <x v="0"/>
    <x v="2"/>
    <x v="1"/>
    <x v="11"/>
    <x v="11"/>
    <s v="41"/>
    <s v="Capital Improvement"/>
    <s v="000"/>
    <s v="No Program"/>
    <s v="100.45.41.000-5000.08"/>
    <s v="Salaries Longevity Pay"/>
    <n v="0"/>
    <n v="0"/>
    <n v="0"/>
    <n v="0"/>
    <n v="0"/>
  </r>
  <r>
    <x v="0"/>
    <x v="0"/>
    <x v="2"/>
    <x v="1"/>
    <x v="11"/>
    <x v="11"/>
    <s v="41"/>
    <s v="Capital Improvement"/>
    <s v="000"/>
    <s v="No Program"/>
    <s v="100.45.41.000-5100.00"/>
    <s v="Benefits PERS Pool Liability"/>
    <n v="0"/>
    <n v="-32000"/>
    <n v="0"/>
    <n v="0"/>
    <n v="0"/>
  </r>
  <r>
    <x v="0"/>
    <x v="0"/>
    <x v="2"/>
    <x v="1"/>
    <x v="11"/>
    <x v="11"/>
    <s v="41"/>
    <s v="Capital Improvement"/>
    <s v="000"/>
    <s v="No Program"/>
    <s v="100.45.41.000-5100.01"/>
    <s v="Benefits Retirement"/>
    <n v="0"/>
    <n v="-7000"/>
    <n v="0"/>
    <n v="0"/>
    <n v="0"/>
  </r>
  <r>
    <x v="0"/>
    <x v="0"/>
    <x v="2"/>
    <x v="1"/>
    <x v="11"/>
    <x v="11"/>
    <s v="41"/>
    <s v="Capital Improvement"/>
    <s v="000"/>
    <s v="No Program"/>
    <s v="100.45.41.000-5100.02"/>
    <s v="Benefits Health Insurance"/>
    <n v="0"/>
    <n v="-9000"/>
    <n v="0"/>
    <n v="0"/>
    <n v="0"/>
  </r>
  <r>
    <x v="0"/>
    <x v="0"/>
    <x v="2"/>
    <x v="1"/>
    <x v="11"/>
    <x v="11"/>
    <s v="41"/>
    <s v="Capital Improvement"/>
    <s v="000"/>
    <s v="No Program"/>
    <s v="100.45.41.000-5100.03"/>
    <s v="Benefits Dental Insurance"/>
    <n v="0"/>
    <n v="-1000"/>
    <n v="0"/>
    <n v="0"/>
    <n v="0"/>
  </r>
  <r>
    <x v="0"/>
    <x v="0"/>
    <x v="2"/>
    <x v="1"/>
    <x v="11"/>
    <x v="11"/>
    <s v="41"/>
    <s v="Capital Improvement"/>
    <s v="000"/>
    <s v="No Program"/>
    <s v="100.45.41.000-5100.04"/>
    <s v="Benefits Vision Insurance"/>
    <n v="0"/>
    <n v="0"/>
    <n v="0"/>
    <n v="0"/>
    <n v="0"/>
  </r>
  <r>
    <x v="0"/>
    <x v="0"/>
    <x v="2"/>
    <x v="1"/>
    <x v="11"/>
    <x v="11"/>
    <s v="41"/>
    <s v="Capital Improvement"/>
    <s v="000"/>
    <s v="No Program"/>
    <s v="100.45.41.000-5100.05"/>
    <s v="Benefits Life Insurance"/>
    <n v="0"/>
    <n v="0"/>
    <n v="0"/>
    <n v="0"/>
    <n v="0"/>
  </r>
  <r>
    <x v="0"/>
    <x v="0"/>
    <x v="2"/>
    <x v="1"/>
    <x v="11"/>
    <x v="11"/>
    <s v="41"/>
    <s v="Capital Improvement"/>
    <s v="000"/>
    <s v="No Program"/>
    <s v="100.45.41.000-5100.07"/>
    <s v="Benefits Long Term Disability"/>
    <n v="0"/>
    <n v="0"/>
    <n v="0"/>
    <n v="0"/>
    <n v="0"/>
  </r>
  <r>
    <x v="0"/>
    <x v="0"/>
    <x v="2"/>
    <x v="1"/>
    <x v="11"/>
    <x v="11"/>
    <s v="41"/>
    <s v="Capital Improvement"/>
    <s v="000"/>
    <s v="No Program"/>
    <s v="100.45.41.000-5100.08"/>
    <s v="Benefits Deferred Compensation"/>
    <n v="0"/>
    <n v="-6000"/>
    <n v="0"/>
    <n v="0"/>
    <n v="0"/>
  </r>
  <r>
    <x v="0"/>
    <x v="0"/>
    <x v="2"/>
    <x v="1"/>
    <x v="11"/>
    <x v="11"/>
    <s v="41"/>
    <s v="Capital Improvement"/>
    <s v="000"/>
    <s v="No Program"/>
    <s v="100.45.41.000-5100.11"/>
    <s v="Benefits Medicare"/>
    <n v="0"/>
    <n v="-3000"/>
    <n v="0"/>
    <n v="0"/>
    <n v="0"/>
  </r>
  <r>
    <x v="0"/>
    <x v="0"/>
    <x v="2"/>
    <x v="1"/>
    <x v="11"/>
    <x v="11"/>
    <s v="41"/>
    <s v="Capital Improvement"/>
    <s v="000"/>
    <s v="No Program"/>
    <s v="100.45.41.000-5100.15"/>
    <s v="Benefits Cell Phone Allowance"/>
    <n v="0"/>
    <n v="-1000"/>
    <n v="0"/>
    <n v="0"/>
    <n v="0"/>
  </r>
  <r>
    <x v="1"/>
    <x v="1"/>
    <x v="0"/>
    <x v="0"/>
    <x v="0"/>
    <x v="0"/>
    <s v="00"/>
    <s v="Non Divisional"/>
    <s v="900"/>
    <s v="General"/>
    <s v="110.00.00.900-4450.38"/>
    <s v="Intergovernmental Grants-Federal COVID Relief"/>
    <n v="0"/>
    <n v="8011000"/>
    <n v="0"/>
    <n v="7314188.5"/>
    <n v="7314188.5"/>
  </r>
  <r>
    <x v="1"/>
    <x v="1"/>
    <x v="2"/>
    <x v="1"/>
    <x v="0"/>
    <x v="0"/>
    <s v="00"/>
    <s v="Non Divisional"/>
    <s v="900"/>
    <s v="General"/>
    <s v="110.00.00.900-5000.16"/>
    <s v="COVID Pay and Immunization Incentive"/>
    <n v="0"/>
    <n v="0"/>
    <n v="0"/>
    <n v="-1897500"/>
    <n v="-1897500"/>
  </r>
  <r>
    <x v="1"/>
    <x v="1"/>
    <x v="3"/>
    <x v="1"/>
    <x v="0"/>
    <x v="0"/>
    <s v="00"/>
    <s v="Non Divisional"/>
    <s v="900"/>
    <s v="General"/>
    <s v="110.05.00.150-6000.12"/>
    <s v="Professional Services"/>
    <n v="0"/>
    <n v="0"/>
    <n v="0"/>
    <n v="-175000"/>
    <n v="-175000"/>
  </r>
  <r>
    <x v="1"/>
    <x v="1"/>
    <x v="3"/>
    <x v="1"/>
    <x v="0"/>
    <x v="0"/>
    <s v="00"/>
    <s v="Non Divisional"/>
    <s v="900"/>
    <s v="General"/>
    <s v="110.00.00.900-6620.23"/>
    <s v="Utility Support"/>
    <n v="0"/>
    <n v="0"/>
    <n v="0"/>
    <n v="-350000"/>
    <n v="-350000"/>
  </r>
  <r>
    <x v="1"/>
    <x v="1"/>
    <x v="4"/>
    <x v="1"/>
    <x v="0"/>
    <x v="0"/>
    <s v="00"/>
    <s v="Non Divisional"/>
    <s v="900"/>
    <s v="General"/>
    <s v="110.00.00.700-7000.99"/>
    <s v="Police:  CAD/MOBILE/RMS Replacement Software"/>
    <n v="0"/>
    <n v="0"/>
    <n v="0"/>
    <n v="-1451000"/>
    <n v="-1451000"/>
  </r>
  <r>
    <x v="1"/>
    <x v="1"/>
    <x v="4"/>
    <x v="1"/>
    <x v="0"/>
    <x v="0"/>
    <s v="00"/>
    <s v="Non Divisional"/>
    <s v="900"/>
    <s v="General"/>
    <s v="110.00.00.900-8050.97"/>
    <s v="Public Works:  RAS"/>
    <n v="0"/>
    <n v="0"/>
    <n v="0"/>
    <n v="-1500000"/>
    <n v="-1500000"/>
  </r>
  <r>
    <x v="1"/>
    <x v="1"/>
    <x v="4"/>
    <x v="1"/>
    <x v="0"/>
    <x v="0"/>
    <s v="00"/>
    <s v="Non Divisional"/>
    <s v="900"/>
    <s v="General"/>
    <s v="110.00.00.900-8050.98"/>
    <s v="Public Works:  WAS"/>
    <n v="0"/>
    <n v="0"/>
    <n v="0"/>
    <n v="-750000"/>
    <n v="-750000"/>
  </r>
  <r>
    <x v="1"/>
    <x v="1"/>
    <x v="4"/>
    <x v="1"/>
    <x v="0"/>
    <x v="0"/>
    <s v="00"/>
    <s v="Non Divisional"/>
    <s v="900"/>
    <s v="General"/>
    <s v="110.00.00.900-8050.99"/>
    <s v="Public Works:  Glycerin"/>
    <n v="0"/>
    <n v="0"/>
    <n v="0"/>
    <n v="-600000"/>
    <n v="-600000"/>
  </r>
  <r>
    <x v="2"/>
    <x v="2"/>
    <x v="0"/>
    <x v="0"/>
    <x v="3"/>
    <x v="3"/>
    <s v="00"/>
    <s v="Non Divisional"/>
    <s v="000"/>
    <s v="No Program"/>
    <s v="120.13.00.000-4450.10"/>
    <s v="Intergovernmental Grants-Federal SAFER"/>
    <n v="0"/>
    <n v="0"/>
    <n v="219811"/>
    <n v="219811"/>
    <n v="0"/>
  </r>
  <r>
    <x v="2"/>
    <x v="2"/>
    <x v="1"/>
    <x v="1"/>
    <x v="3"/>
    <x v="3"/>
    <s v="00"/>
    <s v="Non Divisional"/>
    <s v="000"/>
    <s v="No Program"/>
    <s v="120.13.00.000-4900.01"/>
    <s v="Transfers In General Fund"/>
    <n v="0"/>
    <n v="0"/>
    <n v="73271"/>
    <n v="73271"/>
    <n v="0"/>
  </r>
  <r>
    <x v="2"/>
    <x v="2"/>
    <x v="1"/>
    <x v="1"/>
    <x v="3"/>
    <x v="3"/>
    <s v="00"/>
    <s v="Non Divisional"/>
    <s v="290"/>
    <s v="Operations"/>
    <s v="120.13.00.290-4900.01"/>
    <s v="Transfers In General Fund"/>
    <n v="0"/>
    <n v="0"/>
    <n v="0"/>
    <n v="0"/>
    <n v="0"/>
  </r>
  <r>
    <x v="2"/>
    <x v="2"/>
    <x v="2"/>
    <x v="1"/>
    <x v="3"/>
    <x v="3"/>
    <s v="00"/>
    <s v="Non Divisional"/>
    <s v="290"/>
    <s v="Operations"/>
    <s v="120.13.00.290-5000.01"/>
    <s v="Salaries Regular"/>
    <n v="-65000"/>
    <n v="-175000"/>
    <n v="-165332"/>
    <n v="-165332"/>
    <n v="0"/>
  </r>
  <r>
    <x v="2"/>
    <x v="2"/>
    <x v="2"/>
    <x v="1"/>
    <x v="3"/>
    <x v="3"/>
    <s v="00"/>
    <s v="Non Divisional"/>
    <s v="290"/>
    <s v="Operations"/>
    <s v="120.13.00.290-5000.03"/>
    <s v="Salaries Overtime"/>
    <n v="-2000"/>
    <n v="-34000"/>
    <n v="-34300"/>
    <n v="-34300"/>
    <n v="0"/>
  </r>
  <r>
    <x v="2"/>
    <x v="2"/>
    <x v="2"/>
    <x v="1"/>
    <x v="3"/>
    <x v="3"/>
    <s v="00"/>
    <s v="Non Divisional"/>
    <s v="290"/>
    <s v="Operations"/>
    <s v="120.13.00.290-5000.04"/>
    <s v="Salaries Holiday Pay"/>
    <n v="-6000"/>
    <n v="-17000"/>
    <n v="-17120"/>
    <n v="-17120"/>
    <n v="0"/>
  </r>
  <r>
    <x v="2"/>
    <x v="2"/>
    <x v="2"/>
    <x v="1"/>
    <x v="3"/>
    <x v="3"/>
    <s v="00"/>
    <s v="Non Divisional"/>
    <s v="290"/>
    <s v="Operations"/>
    <s v="120.13.00.290-5000.06"/>
    <s v="Salaries Out of Class"/>
    <n v="0"/>
    <n v="0"/>
    <n v="0"/>
    <n v="0"/>
    <n v="0"/>
  </r>
  <r>
    <x v="2"/>
    <x v="2"/>
    <x v="2"/>
    <x v="1"/>
    <x v="3"/>
    <x v="3"/>
    <s v="00"/>
    <s v="Non Divisional"/>
    <s v="290"/>
    <s v="Operations"/>
    <s v="120.13.00.290-5100.00"/>
    <s v="Benefits PERS Pool Liability"/>
    <n v="0"/>
    <n v="0"/>
    <n v="-552"/>
    <n v="0"/>
    <n v="552"/>
  </r>
  <r>
    <x v="2"/>
    <x v="2"/>
    <x v="2"/>
    <x v="1"/>
    <x v="3"/>
    <x v="3"/>
    <s v="00"/>
    <s v="Non Divisional"/>
    <s v="290"/>
    <s v="Operations"/>
    <s v="120.13.00.290-5100.01"/>
    <s v="Benefits Retirement"/>
    <n v="-7000"/>
    <n v="-23000"/>
    <n v="-25332"/>
    <n v="-25332"/>
    <n v="0"/>
  </r>
  <r>
    <x v="2"/>
    <x v="2"/>
    <x v="2"/>
    <x v="1"/>
    <x v="3"/>
    <x v="3"/>
    <s v="00"/>
    <s v="Non Divisional"/>
    <s v="290"/>
    <s v="Operations"/>
    <s v="120.13.00.290-5100.02"/>
    <s v="Benefits Health Insurance"/>
    <n v="0"/>
    <n v="-4000"/>
    <n v="-8220"/>
    <n v="-8220"/>
    <n v="0"/>
  </r>
  <r>
    <x v="2"/>
    <x v="2"/>
    <x v="2"/>
    <x v="1"/>
    <x v="3"/>
    <x v="3"/>
    <s v="00"/>
    <s v="Non Divisional"/>
    <s v="290"/>
    <s v="Operations"/>
    <s v="120.13.00.290-5100.03"/>
    <s v="Benefits Dental Insurance"/>
    <n v="0"/>
    <n v="-2000"/>
    <n v="-1670"/>
    <n v="-1670"/>
    <n v="0"/>
  </r>
  <r>
    <x v="2"/>
    <x v="2"/>
    <x v="2"/>
    <x v="1"/>
    <x v="3"/>
    <x v="3"/>
    <s v="00"/>
    <s v="Non Divisional"/>
    <s v="290"/>
    <s v="Operations"/>
    <s v="120.13.00.290-5100.04"/>
    <s v="Benefits Vision Insurance"/>
    <n v="0"/>
    <n v="0"/>
    <n v="-311"/>
    <n v="-311"/>
    <n v="0"/>
  </r>
  <r>
    <x v="2"/>
    <x v="2"/>
    <x v="2"/>
    <x v="1"/>
    <x v="3"/>
    <x v="3"/>
    <s v="00"/>
    <s v="Non Divisional"/>
    <s v="290"/>
    <s v="Operations"/>
    <s v="120.13.00.290-5100.05"/>
    <s v="Benefits Life Insurance"/>
    <n v="0"/>
    <n v="0"/>
    <n v="-24"/>
    <n v="-24"/>
    <n v="0"/>
  </r>
  <r>
    <x v="2"/>
    <x v="2"/>
    <x v="2"/>
    <x v="1"/>
    <x v="3"/>
    <x v="3"/>
    <s v="00"/>
    <s v="Non Divisional"/>
    <s v="290"/>
    <s v="Operations"/>
    <s v="120.13.00.290-5100.07"/>
    <s v="Benefits Long Term Disability"/>
    <n v="0"/>
    <n v="0"/>
    <n v="-6"/>
    <n v="-6"/>
    <n v="0"/>
  </r>
  <r>
    <x v="2"/>
    <x v="2"/>
    <x v="2"/>
    <x v="1"/>
    <x v="3"/>
    <x v="3"/>
    <s v="00"/>
    <s v="Non Divisional"/>
    <s v="290"/>
    <s v="Operations"/>
    <s v="120.13.00.290-5100.08"/>
    <s v="Benefits Deferred Compensation"/>
    <n v="-2000"/>
    <n v="-5000"/>
    <n v="-4680"/>
    <n v="-4680"/>
    <n v="0"/>
  </r>
  <r>
    <x v="2"/>
    <x v="2"/>
    <x v="2"/>
    <x v="1"/>
    <x v="3"/>
    <x v="3"/>
    <s v="00"/>
    <s v="Non Divisional"/>
    <s v="290"/>
    <s v="Operations"/>
    <s v="120.13.00.290-5100.10"/>
    <s v="Benefits Uniform Allowance"/>
    <n v="-3000"/>
    <n v="-2000"/>
    <n v="0"/>
    <n v="0"/>
    <n v="0"/>
  </r>
  <r>
    <x v="2"/>
    <x v="2"/>
    <x v="2"/>
    <x v="1"/>
    <x v="3"/>
    <x v="3"/>
    <s v="00"/>
    <s v="Non Divisional"/>
    <s v="290"/>
    <s v="Operations"/>
    <s v="120.13.00.290-5100.11"/>
    <s v="Benefits Medicare"/>
    <n v="-1000"/>
    <n v="-3000"/>
    <n v="-2715"/>
    <n v="-2715"/>
    <n v="0"/>
  </r>
  <r>
    <x v="2"/>
    <x v="2"/>
    <x v="2"/>
    <x v="1"/>
    <x v="3"/>
    <x v="3"/>
    <s v="00"/>
    <s v="Non Divisional"/>
    <s v="290"/>
    <s v="Operations"/>
    <s v="120.13.00.290-5100.12"/>
    <s v="Benefits Annual Physical Exam"/>
    <n v="0"/>
    <n v="0"/>
    <n v="0"/>
    <n v="0"/>
    <n v="0"/>
  </r>
  <r>
    <x v="2"/>
    <x v="2"/>
    <x v="3"/>
    <x v="1"/>
    <x v="3"/>
    <x v="3"/>
    <s v="00"/>
    <s v="Non Divisional"/>
    <s v="290"/>
    <s v="Operations"/>
    <s v="120.13.00.290-6230.02"/>
    <s v="Supplies-Fire Protective Clothing"/>
    <n v="0"/>
    <n v="0"/>
    <n v="0"/>
    <n v="0"/>
    <n v="0"/>
  </r>
  <r>
    <x v="2"/>
    <x v="2"/>
    <x v="3"/>
    <x v="1"/>
    <x v="3"/>
    <x v="3"/>
    <s v="00"/>
    <s v="Non Divisional"/>
    <s v="290"/>
    <s v="Operations"/>
    <s v="120.13.00.290-6600.07"/>
    <s v="Administrative Expenses Employee Recruitment"/>
    <n v="-1000"/>
    <n v="0"/>
    <n v="0"/>
    <n v="0"/>
    <n v="0"/>
  </r>
  <r>
    <x v="3"/>
    <x v="3"/>
    <x v="0"/>
    <x v="0"/>
    <x v="1"/>
    <x v="1"/>
    <s v="00"/>
    <s v="Non Divisional"/>
    <s v="910"/>
    <s v="Home"/>
    <s v="130.03.00.910-4450.04"/>
    <s v="Intergovernmental Grants-Federal Home Fund"/>
    <n v="0"/>
    <n v="0"/>
    <n v="131886"/>
    <n v="131886"/>
    <n v="0"/>
  </r>
  <r>
    <x v="3"/>
    <x v="3"/>
    <x v="3"/>
    <x v="1"/>
    <x v="1"/>
    <x v="1"/>
    <s v="00"/>
    <s v="Non Divisional"/>
    <s v="910"/>
    <s v="Home"/>
    <s v="130.03.00.910-6610.06"/>
    <s v="Housing Programs Affordable Housing Projects"/>
    <n v="0"/>
    <n v="0"/>
    <n v="-131886"/>
    <n v="-131886"/>
    <n v="0"/>
  </r>
  <r>
    <x v="4"/>
    <x v="4"/>
    <x v="0"/>
    <x v="0"/>
    <x v="1"/>
    <x v="1"/>
    <s v="00"/>
    <s v="Non Divisional"/>
    <s v="920"/>
    <s v="CDBG"/>
    <s v="140.03.00.920-4450.06"/>
    <s v="Intergovernmental Grants-Federal CDBG Current Year"/>
    <n v="6000"/>
    <n v="8000"/>
    <n v="401865"/>
    <n v="401865"/>
    <n v="0"/>
  </r>
  <r>
    <x v="4"/>
    <x v="4"/>
    <x v="0"/>
    <x v="0"/>
    <x v="1"/>
    <x v="1"/>
    <s v="00"/>
    <s v="Non Divisional"/>
    <s v="920"/>
    <s v="CDBG"/>
    <s v="140.03.00.920-4450.07"/>
    <s v="Intergovernmental Grants-Federal CDBG Prior Year"/>
    <n v="278000"/>
    <n v="37000"/>
    <n v="0"/>
    <n v="0"/>
    <n v="0"/>
  </r>
  <r>
    <x v="4"/>
    <x v="4"/>
    <x v="1"/>
    <x v="1"/>
    <x v="0"/>
    <x v="0"/>
    <s v="00"/>
    <s v="Non Divisional"/>
    <s v="900"/>
    <s v="General"/>
    <s v="140.00.00.900-4900.01"/>
    <s v="Transfers In General Fund"/>
    <n v="0"/>
    <n v="0"/>
    <n v="8965"/>
    <n v="8965"/>
    <n v="0"/>
  </r>
  <r>
    <x v="4"/>
    <x v="4"/>
    <x v="3"/>
    <x v="1"/>
    <x v="1"/>
    <x v="1"/>
    <s v="00"/>
    <s v="Non Divisional"/>
    <s v="920"/>
    <s v="CDBG"/>
    <s v="140.03.00.920-6000.01"/>
    <s v="Professional Services General"/>
    <n v="0"/>
    <n v="0"/>
    <n v="0"/>
    <n v="0"/>
    <n v="0"/>
  </r>
  <r>
    <x v="4"/>
    <x v="4"/>
    <x v="3"/>
    <x v="1"/>
    <x v="1"/>
    <x v="1"/>
    <s v="00"/>
    <s v="Non Divisional"/>
    <s v="920"/>
    <s v="CDBG"/>
    <s v="140.03.00.920-6600.29"/>
    <s v="Administrative Expenses Administration &amp; Planning"/>
    <n v="-1000"/>
    <n v="0"/>
    <n v="-20000"/>
    <n v="-20000"/>
    <n v="0"/>
  </r>
  <r>
    <x v="4"/>
    <x v="4"/>
    <x v="3"/>
    <x v="1"/>
    <x v="1"/>
    <x v="1"/>
    <s v="00"/>
    <s v="Non Divisional"/>
    <s v="920"/>
    <s v="CDBG"/>
    <s v="140.03.00.920-6610.06"/>
    <s v="Housing Programs Affordable Housing Projects"/>
    <n v="0"/>
    <n v="0"/>
    <n v="-353398"/>
    <n v="-353398"/>
    <n v="0"/>
  </r>
  <r>
    <x v="4"/>
    <x v="4"/>
    <x v="3"/>
    <x v="1"/>
    <x v="1"/>
    <x v="1"/>
    <s v="00"/>
    <s v="Non Divisional"/>
    <s v="920"/>
    <s v="CDBG"/>
    <s v="140.03.00.920-6620.02"/>
    <s v="Service Programs DRAIL - Disability Resource"/>
    <n v="0"/>
    <n v="-5000"/>
    <n v="0"/>
    <n v="0"/>
    <n v="0"/>
  </r>
  <r>
    <x v="4"/>
    <x v="4"/>
    <x v="3"/>
    <x v="1"/>
    <x v="1"/>
    <x v="1"/>
    <s v="00"/>
    <s v="Non Divisional"/>
    <s v="920"/>
    <s v="CDBG"/>
    <s v="140.03.00.920-6620.03"/>
    <s v="Service Programs Stockton Emergency Food Bank"/>
    <n v="0"/>
    <n v="0"/>
    <n v="-1750"/>
    <n v="-1750"/>
    <n v="0"/>
  </r>
  <r>
    <x v="4"/>
    <x v="4"/>
    <x v="3"/>
    <x v="1"/>
    <x v="1"/>
    <x v="1"/>
    <s v="00"/>
    <s v="Non Divisional"/>
    <s v="920"/>
    <s v="CDBG"/>
    <s v="140.03.00.920-6620.04"/>
    <s v="Service Programs LOVE Inc"/>
    <n v="0"/>
    <n v="0"/>
    <n v="0"/>
    <n v="0"/>
    <n v="0"/>
  </r>
  <r>
    <x v="4"/>
    <x v="4"/>
    <x v="3"/>
    <x v="1"/>
    <x v="1"/>
    <x v="1"/>
    <s v="00"/>
    <s v="Non Divisional"/>
    <s v="920"/>
    <s v="CDBG"/>
    <s v="140.03.00.920-6620.06"/>
    <s v="Service Programs Meals on Wheels"/>
    <n v="0"/>
    <n v="0"/>
    <n v="-7797"/>
    <n v="-7797"/>
    <n v="0"/>
  </r>
  <r>
    <x v="4"/>
    <x v="4"/>
    <x v="3"/>
    <x v="1"/>
    <x v="1"/>
    <x v="1"/>
    <s v="00"/>
    <s v="Non Divisional"/>
    <s v="920"/>
    <s v="CDBG"/>
    <s v="140.03.00.920-6620.07"/>
    <s v="Service Programs SSJC Housing Board"/>
    <n v="0"/>
    <n v="0"/>
    <n v="0"/>
    <n v="0"/>
    <n v="0"/>
  </r>
  <r>
    <x v="4"/>
    <x v="4"/>
    <x v="3"/>
    <x v="1"/>
    <x v="1"/>
    <x v="1"/>
    <s v="00"/>
    <s v="Non Divisional"/>
    <s v="920"/>
    <s v="CDBG"/>
    <s v="140.03.00.920-6620.08"/>
    <s v="Service Programs Second Harvest Food Bank"/>
    <n v="0"/>
    <n v="0"/>
    <n v="0"/>
    <n v="0"/>
    <n v="0"/>
  </r>
  <r>
    <x v="4"/>
    <x v="4"/>
    <x v="3"/>
    <x v="1"/>
    <x v="1"/>
    <x v="1"/>
    <s v="00"/>
    <s v="Non Divisional"/>
    <s v="920"/>
    <s v="CDBG"/>
    <s v="140.03.00.920-6620.09"/>
    <s v="Service Programs Hope Family Shelter"/>
    <n v="-1000"/>
    <n v="-4000"/>
    <n v="0"/>
    <n v="0"/>
    <n v="0"/>
  </r>
  <r>
    <x v="4"/>
    <x v="4"/>
    <x v="3"/>
    <x v="1"/>
    <x v="1"/>
    <x v="1"/>
    <s v="00"/>
    <s v="Non Divisional"/>
    <s v="920"/>
    <s v="CDBG"/>
    <s v="140.03.00.920-6620.11"/>
    <s v="Service Programs Boys and Girls Club"/>
    <n v="-2000"/>
    <n v="0"/>
    <n v="0"/>
    <n v="0"/>
    <n v="0"/>
  </r>
  <r>
    <x v="4"/>
    <x v="4"/>
    <x v="3"/>
    <x v="1"/>
    <x v="1"/>
    <x v="1"/>
    <s v="00"/>
    <s v="Non Divisional"/>
    <s v="920"/>
    <s v="CDBG"/>
    <s v="140.03.00.920-6620.12"/>
    <s v="Service Programs Women's Center of San Joaquin Co"/>
    <n v="0"/>
    <n v="0"/>
    <n v="-12300"/>
    <n v="-12300"/>
    <n v="0"/>
  </r>
  <r>
    <x v="4"/>
    <x v="4"/>
    <x v="3"/>
    <x v="1"/>
    <x v="1"/>
    <x v="1"/>
    <s v="00"/>
    <s v="Non Divisional"/>
    <s v="920"/>
    <s v="CDBG"/>
    <s v="140.03.00.920-6620.13"/>
    <s v="Service Programs Give Every Child A Chance"/>
    <n v="0"/>
    <n v="0"/>
    <n v="-11300"/>
    <n v="-11300"/>
    <n v="0"/>
  </r>
  <r>
    <x v="4"/>
    <x v="4"/>
    <x v="3"/>
    <x v="1"/>
    <x v="1"/>
    <x v="1"/>
    <s v="00"/>
    <s v="Non Divisional"/>
    <s v="920"/>
    <s v="CDBG"/>
    <s v="140.03.00.920-6620.14"/>
    <s v="Service Programs South County Crisis Center"/>
    <n v="0"/>
    <n v="0"/>
    <n v="0"/>
    <n v="0"/>
    <n v="0"/>
  </r>
  <r>
    <x v="4"/>
    <x v="4"/>
    <x v="3"/>
    <x v="1"/>
    <x v="1"/>
    <x v="1"/>
    <s v="00"/>
    <s v="Non Divisional"/>
    <s v="920"/>
    <s v="CDBG"/>
    <s v="140.03.00.920-6620.15"/>
    <s v="Service Programs Youth Scholarships"/>
    <n v="-6000"/>
    <n v="-8000"/>
    <n v="-16300"/>
    <n v="-16300"/>
    <n v="0"/>
  </r>
  <r>
    <x v="4"/>
    <x v="4"/>
    <x v="3"/>
    <x v="1"/>
    <x v="1"/>
    <x v="1"/>
    <s v="00"/>
    <s v="Non Divisional"/>
    <s v="920"/>
    <s v="CDBG"/>
    <s v="140.03.00.920-6620.16"/>
    <s v="Service Programs Ray of Hope"/>
    <n v="0"/>
    <n v="-4000"/>
    <n v="0"/>
    <n v="0"/>
    <n v="0"/>
  </r>
  <r>
    <x v="4"/>
    <x v="4"/>
    <x v="3"/>
    <x v="1"/>
    <x v="1"/>
    <x v="1"/>
    <s v="00"/>
    <s v="Non Divisional"/>
    <s v="920"/>
    <s v="CDBG"/>
    <s v="140.03.00.920-6620.17"/>
    <s v="Service Programs Child Abuse Prevention Cntr"/>
    <n v="0"/>
    <n v="0"/>
    <n v="-9500"/>
    <n v="-9500"/>
    <n v="0"/>
  </r>
  <r>
    <x v="4"/>
    <x v="4"/>
    <x v="3"/>
    <x v="1"/>
    <x v="1"/>
    <x v="1"/>
    <s v="00"/>
    <s v="Non Divisional"/>
    <s v="920"/>
    <s v="CDBG"/>
    <s v="140.03.00.920-6620.22"/>
    <s v="Service Programs South Main Street Development"/>
    <n v="0"/>
    <n v="0"/>
    <n v="-322918"/>
    <n v="-322918"/>
    <n v="0"/>
  </r>
  <r>
    <x v="4"/>
    <x v="4"/>
    <x v="3"/>
    <x v="1"/>
    <x v="1"/>
    <x v="1"/>
    <s v="00"/>
    <s v="Non Divisional"/>
    <s v="920"/>
    <s v="CDBG"/>
    <s v="140.03.00.920-6620.19"/>
    <s v="Service Programs Friday Unity Night (FUN)"/>
    <n v="0"/>
    <n v="0"/>
    <n v="0"/>
    <n v="0"/>
    <n v="0"/>
  </r>
  <r>
    <x v="4"/>
    <x v="4"/>
    <x v="3"/>
    <x v="1"/>
    <x v="1"/>
    <x v="1"/>
    <s v="00"/>
    <s v="Non Divisional"/>
    <s v="920"/>
    <s v="CDBG"/>
    <s v="140.03.00.920-6620.21"/>
    <s v="Service Programs Rental Assistance"/>
    <n v="-100000"/>
    <n v="-100000"/>
    <n v="0"/>
    <n v="0"/>
    <n v="0"/>
  </r>
  <r>
    <x v="4"/>
    <x v="4"/>
    <x v="4"/>
    <x v="1"/>
    <x v="1"/>
    <x v="1"/>
    <s v="00"/>
    <s v="Non Divisional"/>
    <s v="920"/>
    <s v="CDBG"/>
    <s v="140.03.00.920-7000.03"/>
    <s v="Capital Outlay Equipment New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01"/>
    <s v="Capital Improvements-CDBG Moffat Blvd Storm Drain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02"/>
    <s v="Capital Improvements-CDBG ADA Improvements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03"/>
    <s v="Capital Improvements-CDBG Street/Alleyway Improvements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04"/>
    <s v="Capital Improvements-CDBG Senior Center Improvements"/>
    <n v="-96000"/>
    <n v="-43000"/>
    <n v="-81161"/>
    <n v="-81161"/>
    <n v="0"/>
  </r>
  <r>
    <x v="4"/>
    <x v="4"/>
    <x v="4"/>
    <x v="1"/>
    <x v="1"/>
    <x v="1"/>
    <s v="00"/>
    <s v="Non Divisional"/>
    <s v="920"/>
    <s v="CDBG"/>
    <s v="140.03.00.920-8005.05"/>
    <s v="Capital Improvements-CDBG Curb Gutter Sidewalk Improv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09"/>
    <s v="Capital Improvements-CDBG Boys &amp; Girls Club Facility Imp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14"/>
    <s v="Capital Improvements-CDBG Park Improvements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16"/>
    <s v="Capital Improvements-CDBG Streetlight Retrofit"/>
    <n v="0"/>
    <n v="0"/>
    <n v="0"/>
    <n v="0"/>
    <n v="0"/>
  </r>
  <r>
    <x v="4"/>
    <x v="4"/>
    <x v="4"/>
    <x v="1"/>
    <x v="1"/>
    <x v="1"/>
    <s v="00"/>
    <s v="Non Divisional"/>
    <s v="920"/>
    <s v="CDBG"/>
    <s v="140.03.00.920-8005.17"/>
    <s v="Capital Improvements-CDBG Parking Lot Improvements"/>
    <n v="0"/>
    <n v="0"/>
    <n v="0"/>
    <n v="0"/>
    <n v="0"/>
  </r>
  <r>
    <x v="5"/>
    <x v="5"/>
    <x v="0"/>
    <x v="0"/>
    <x v="0"/>
    <x v="0"/>
    <s v="00"/>
    <s v="Non Divisional"/>
    <s v="900"/>
    <s v="General"/>
    <s v="150.00.00.900-4450.08"/>
    <s v="Intergovernmental Grants-Federal Cops CHRP"/>
    <n v="0"/>
    <n v="0"/>
    <n v="0"/>
    <n v="0"/>
    <n v="0"/>
  </r>
  <r>
    <x v="5"/>
    <x v="5"/>
    <x v="0"/>
    <x v="0"/>
    <x v="0"/>
    <x v="0"/>
    <s v="00"/>
    <s v="Non Divisional"/>
    <s v="900"/>
    <s v="General"/>
    <s v="150.00.00.900-4450.09"/>
    <s v="Intergovernmental Grants-Federal Bullet Proof Vest"/>
    <n v="0"/>
    <n v="0"/>
    <n v="8691"/>
    <n v="8691"/>
    <n v="0"/>
  </r>
  <r>
    <x v="5"/>
    <x v="5"/>
    <x v="0"/>
    <x v="0"/>
    <x v="0"/>
    <x v="0"/>
    <s v="00"/>
    <s v="Non Divisional"/>
    <s v="900"/>
    <s v="General"/>
    <s v="150.00.00.900-4450.23"/>
    <s v="Intergovernmental Grants-Federal Office of Traffic Safety"/>
    <n v="0"/>
    <n v="0"/>
    <n v="0"/>
    <n v="0"/>
    <n v="0"/>
  </r>
  <r>
    <x v="5"/>
    <x v="5"/>
    <x v="0"/>
    <x v="0"/>
    <x v="0"/>
    <x v="0"/>
    <s v="00"/>
    <s v="Non Divisional"/>
    <s v="900"/>
    <s v="General"/>
    <s v="150.00.00.900-4450.28"/>
    <s v="Intergovernmental Grants-Federal BJA-Jag Funds"/>
    <n v="17000"/>
    <n v="57000"/>
    <n v="53611"/>
    <n v="53611"/>
    <n v="0"/>
  </r>
  <r>
    <x v="5"/>
    <x v="5"/>
    <x v="0"/>
    <x v="0"/>
    <x v="0"/>
    <x v="0"/>
    <s v="00"/>
    <s v="Non Divisional"/>
    <s v="900"/>
    <s v="General"/>
    <s v="150.00.00.900-4450.29"/>
    <s v="Intergovernmental Grants-Federal US Dept of Justice"/>
    <n v="0"/>
    <n v="0"/>
    <n v="0"/>
    <n v="0"/>
    <n v="0"/>
  </r>
  <r>
    <x v="5"/>
    <x v="5"/>
    <x v="0"/>
    <x v="0"/>
    <x v="0"/>
    <x v="0"/>
    <s v="00"/>
    <s v="Non Divisional"/>
    <s v="900"/>
    <s v="General"/>
    <s v="150.00.00.900-4450.34"/>
    <s v="Intergovernmental Grants-Federal Homeland Security"/>
    <n v="0"/>
    <n v="0"/>
    <n v="0"/>
    <n v="0"/>
    <n v="0"/>
  </r>
  <r>
    <x v="5"/>
    <x v="5"/>
    <x v="0"/>
    <x v="0"/>
    <x v="0"/>
    <x v="0"/>
    <s v="00"/>
    <s v="Non Divisional"/>
    <s v="900"/>
    <s v="General"/>
    <s v="150.00.00.900-4450.39"/>
    <s v="Intergovernmental Grants-Federal Coronavirus Emerg Supp Funding"/>
    <n v="0"/>
    <n v="0"/>
    <n v="53810"/>
    <n v="53810"/>
    <n v="0"/>
  </r>
  <r>
    <x v="5"/>
    <x v="5"/>
    <x v="0"/>
    <x v="0"/>
    <x v="0"/>
    <x v="0"/>
    <s v="00"/>
    <s v="Non Divisional"/>
    <s v="900"/>
    <s v="General"/>
    <s v="150.00.00.900-4475.08"/>
    <s v="Intergovernmental Grants-State/County OTS Sobriety Check Point"/>
    <n v="41000"/>
    <n v="22000"/>
    <n v="121258"/>
    <n v="121258"/>
    <n v="0"/>
  </r>
  <r>
    <x v="5"/>
    <x v="5"/>
    <x v="0"/>
    <x v="0"/>
    <x v="0"/>
    <x v="0"/>
    <s v="00"/>
    <s v="Non Divisional"/>
    <s v="900"/>
    <s v="General"/>
    <s v="150.00.00.900-4475.12"/>
    <s v="Intergovernmental Grants-State/County Alcoholic Beverage Control"/>
    <n v="0"/>
    <n v="1000"/>
    <n v="0"/>
    <n v="0"/>
    <n v="0"/>
  </r>
  <r>
    <x v="5"/>
    <x v="5"/>
    <x v="0"/>
    <x v="0"/>
    <x v="0"/>
    <x v="0"/>
    <s v="00"/>
    <s v="Non Divisional"/>
    <s v="900"/>
    <s v="General"/>
    <s v="150.00.00.900-4850.05"/>
    <s v="Other Revenue Misc Grants"/>
    <n v="0"/>
    <n v="1000"/>
    <n v="0"/>
    <n v="0"/>
    <n v="0"/>
  </r>
  <r>
    <x v="5"/>
    <x v="5"/>
    <x v="1"/>
    <x v="1"/>
    <x v="0"/>
    <x v="0"/>
    <s v="00"/>
    <s v="Non Divisional"/>
    <s v="900"/>
    <s v="General"/>
    <s v="150.00.00.900-4900.01"/>
    <s v="Transfers In General Fund"/>
    <n v="0"/>
    <n v="0"/>
    <n v="7478"/>
    <n v="7478"/>
    <n v="0"/>
  </r>
  <r>
    <x v="5"/>
    <x v="5"/>
    <x v="1"/>
    <x v="1"/>
    <x v="0"/>
    <x v="0"/>
    <s v="00"/>
    <s v="Non Divisional"/>
    <s v="900"/>
    <s v="General"/>
    <s v="150.00.00.900-4900.32"/>
    <s v="Transfers In Public Safety Sales Tax"/>
    <n v="0"/>
    <n v="0"/>
    <n v="0"/>
    <n v="0"/>
    <n v="0"/>
  </r>
  <r>
    <x v="5"/>
    <x v="5"/>
    <x v="4"/>
    <x v="1"/>
    <x v="0"/>
    <x v="0"/>
    <s v="00"/>
    <s v="Non Divisional"/>
    <s v="900"/>
    <s v="General"/>
    <s v="150.00.00.900-7000.02"/>
    <s v="Capital Outlay Vehicles-Major"/>
    <n v="0"/>
    <n v="0"/>
    <n v="0"/>
    <n v="0"/>
    <n v="0"/>
  </r>
  <r>
    <x v="5"/>
    <x v="5"/>
    <x v="4"/>
    <x v="1"/>
    <x v="0"/>
    <x v="0"/>
    <s v="00"/>
    <s v="Non Divisional"/>
    <s v="900"/>
    <s v="General"/>
    <s v="150.00.00.900-7010.01"/>
    <s v="Capital Outlay-Public Safety Grants BJA/JAG"/>
    <n v="0"/>
    <n v="0"/>
    <n v="0"/>
    <n v="0"/>
    <n v="0"/>
  </r>
  <r>
    <x v="5"/>
    <x v="5"/>
    <x v="4"/>
    <x v="1"/>
    <x v="0"/>
    <x v="0"/>
    <s v="00"/>
    <s v="Non Divisional"/>
    <s v="900"/>
    <s v="General"/>
    <s v="150.00.00.900-7010.19"/>
    <s v="Capital Outlay-Public Safety Grants Project Allocation"/>
    <n v="0"/>
    <n v="0"/>
    <n v="0"/>
    <n v="0"/>
    <n v="0"/>
  </r>
  <r>
    <x v="5"/>
    <x v="5"/>
    <x v="2"/>
    <x v="1"/>
    <x v="2"/>
    <x v="2"/>
    <s v="00"/>
    <s v="Non Divisional"/>
    <s v="200"/>
    <s v="Patrol"/>
    <s v="150.11.00.200-5000.03"/>
    <s v="Salaries Overtime"/>
    <n v="-25000"/>
    <n v="-26000"/>
    <n v="-112537"/>
    <n v="-112537"/>
    <n v="0"/>
  </r>
  <r>
    <x v="5"/>
    <x v="5"/>
    <x v="3"/>
    <x v="1"/>
    <x v="2"/>
    <x v="2"/>
    <s v="00"/>
    <s v="Non Divisional"/>
    <s v="200"/>
    <s v="Patrol"/>
    <s v="150.11.00.200-6200.02"/>
    <s v="Supplies Special Department"/>
    <n v="0"/>
    <n v="0"/>
    <n v="-113819"/>
    <n v="-113819"/>
    <n v="0"/>
  </r>
  <r>
    <x v="5"/>
    <x v="5"/>
    <x v="3"/>
    <x v="1"/>
    <x v="2"/>
    <x v="2"/>
    <s v="00"/>
    <s v="Non Divisional"/>
    <s v="200"/>
    <s v="Patrol"/>
    <s v="150.11.00.200-6000.01"/>
    <s v="Professional Services General"/>
    <n v="0"/>
    <n v="0"/>
    <n v="-37386"/>
    <n v="-37386"/>
    <n v="0"/>
  </r>
  <r>
    <x v="5"/>
    <x v="5"/>
    <x v="3"/>
    <x v="1"/>
    <x v="2"/>
    <x v="2"/>
    <s v="00"/>
    <s v="Non Divisional"/>
    <s v="200"/>
    <s v="Patrol"/>
    <s v="150.11.00.200-6210.07"/>
    <s v="Supplies-Police Bullet Proof Vest Grant"/>
    <n v="0"/>
    <n v="-9000"/>
    <n v="-8691"/>
    <n v="-8691"/>
    <n v="0"/>
  </r>
  <r>
    <x v="5"/>
    <x v="5"/>
    <x v="3"/>
    <x v="1"/>
    <x v="2"/>
    <x v="2"/>
    <s v="00"/>
    <s v="Non Divisional"/>
    <s v="200"/>
    <s v="Patrol"/>
    <s v="150.11.00.200-6210.08"/>
    <s v="Supplies-Police DUI Enforcement Grant"/>
    <n v="0"/>
    <n v="-20000"/>
    <n v="-10145"/>
    <n v="-10145"/>
    <n v="0"/>
  </r>
  <r>
    <x v="5"/>
    <x v="5"/>
    <x v="3"/>
    <x v="1"/>
    <x v="2"/>
    <x v="2"/>
    <s v="00"/>
    <s v="Non Divisional"/>
    <s v="200"/>
    <s v="Patrol"/>
    <s v="150.11.00.200-6210.12"/>
    <s v="Supplies-Police Alcoholic Beverage Control"/>
    <n v="0"/>
    <n v="0"/>
    <n v="0"/>
    <n v="0"/>
    <n v="0"/>
  </r>
  <r>
    <x v="5"/>
    <x v="5"/>
    <x v="3"/>
    <x v="1"/>
    <x v="2"/>
    <x v="2"/>
    <s v="00"/>
    <s v="Non Divisional"/>
    <s v="200"/>
    <s v="Patrol"/>
    <s v="150.11.00.200-6210.14"/>
    <s v="Supplies-Police OTS Collision"/>
    <n v="-15000"/>
    <n v="-1000"/>
    <n v="-121258"/>
    <n v="-121258"/>
    <n v="0"/>
  </r>
  <r>
    <x v="5"/>
    <x v="5"/>
    <x v="3"/>
    <x v="1"/>
    <x v="2"/>
    <x v="2"/>
    <s v="00"/>
    <s v="Non Divisional"/>
    <s v="200"/>
    <s v="Patrol"/>
    <s v="150.11.00.200-6210.16"/>
    <s v="Supplies-Police BJA JAG Funds"/>
    <n v="-16000"/>
    <n v="-2000"/>
    <n v="-40055"/>
    <n v="-41000"/>
    <n v="-945"/>
  </r>
  <r>
    <x v="5"/>
    <x v="5"/>
    <x v="3"/>
    <x v="1"/>
    <x v="2"/>
    <x v="2"/>
    <s v="00"/>
    <s v="Non Divisional"/>
    <s v="200"/>
    <s v="Patrol"/>
    <s v="150.11.00.200-6210.18"/>
    <s v="Supplies-Police ABC Shoulder Tap"/>
    <n v="0"/>
    <n v="0"/>
    <n v="0"/>
    <n v="0"/>
    <n v="0"/>
  </r>
  <r>
    <x v="5"/>
    <x v="5"/>
    <x v="3"/>
    <x v="1"/>
    <x v="2"/>
    <x v="2"/>
    <s v="00"/>
    <s v="Non Divisional"/>
    <s v="200"/>
    <s v="Patrol"/>
    <s v="150.11.00.200-6600.04"/>
    <s v="Administrative Expenses Training/Conferences"/>
    <n v="0"/>
    <n v="-1000"/>
    <n v="0"/>
    <n v="0"/>
    <n v="0"/>
  </r>
  <r>
    <x v="5"/>
    <x v="5"/>
    <x v="4"/>
    <x v="1"/>
    <x v="2"/>
    <x v="2"/>
    <s v="00"/>
    <s v="Non Divisional"/>
    <s v="200"/>
    <s v="Patrol"/>
    <s v="150.11.00.200-7000.04"/>
    <s v="Capital Outlay Equipment Replacement"/>
    <n v="0"/>
    <n v="0"/>
    <n v="0"/>
    <n v="0"/>
    <n v="0"/>
  </r>
  <r>
    <x v="6"/>
    <x v="6"/>
    <x v="0"/>
    <x v="0"/>
    <x v="0"/>
    <x v="0"/>
    <s v="00"/>
    <s v="Non Divisional"/>
    <s v="900"/>
    <s v="General"/>
    <s v="160.00.00.900-4475.01"/>
    <s v="Intergovernmental Grants-State/County AB3229 Cops"/>
    <n v="196000"/>
    <n v="201000"/>
    <n v="150000"/>
    <n v="150000"/>
    <n v="0"/>
  </r>
  <r>
    <x v="6"/>
    <x v="6"/>
    <x v="0"/>
    <x v="0"/>
    <x v="0"/>
    <x v="0"/>
    <s v="00"/>
    <s v="Non Divisional"/>
    <s v="900"/>
    <s v="General"/>
    <s v="160.00.00.900-4700.01"/>
    <s v="Investment Earnings Interest on Investments"/>
    <n v="0"/>
    <n v="0"/>
    <n v="110"/>
    <n v="110"/>
    <n v="0"/>
  </r>
  <r>
    <x v="6"/>
    <x v="6"/>
    <x v="0"/>
    <x v="0"/>
    <x v="0"/>
    <x v="0"/>
    <s v="00"/>
    <s v="Non Divisional"/>
    <s v="900"/>
    <s v="General"/>
    <s v="160.00.00.900-4700.21"/>
    <s v="Investment Earnings Unallocated Investment Expense"/>
    <n v="0"/>
    <n v="0"/>
    <n v="-10"/>
    <n v="-10"/>
    <n v="0"/>
  </r>
  <r>
    <x v="6"/>
    <x v="6"/>
    <x v="3"/>
    <x v="1"/>
    <x v="0"/>
    <x v="0"/>
    <s v="00"/>
    <s v="Non Divisional"/>
    <s v="900"/>
    <s v="General"/>
    <s v="160.00.00.900-6000.01"/>
    <s v="Professional Services General"/>
    <n v="0"/>
    <n v="0"/>
    <n v="-15922"/>
    <n v="-15922"/>
    <n v="0"/>
  </r>
  <r>
    <x v="6"/>
    <x v="6"/>
    <x v="4"/>
    <x v="1"/>
    <x v="0"/>
    <x v="0"/>
    <s v="00"/>
    <s v="Non Divisional"/>
    <s v="900"/>
    <s v="General"/>
    <s v="160.00.00.900-7010.16"/>
    <s v="Capital Outlay-Public Safety Grants Project Allocation-2009"/>
    <n v="0"/>
    <n v="0"/>
    <n v="0"/>
    <n v="0"/>
    <n v="0"/>
  </r>
  <r>
    <x v="6"/>
    <x v="6"/>
    <x v="4"/>
    <x v="1"/>
    <x v="0"/>
    <x v="0"/>
    <s v="00"/>
    <s v="Non Divisional"/>
    <s v="900"/>
    <s v="General"/>
    <s v="160.00.00.900-7010.18"/>
    <s v="Capital Outlay-Public Safety Grants Project Allocation-2011"/>
    <n v="0"/>
    <n v="0"/>
    <n v="0"/>
    <n v="0"/>
    <n v="0"/>
  </r>
  <r>
    <x v="6"/>
    <x v="6"/>
    <x v="4"/>
    <x v="1"/>
    <x v="0"/>
    <x v="0"/>
    <s v="00"/>
    <s v="Non Divisional"/>
    <s v="900"/>
    <s v="General"/>
    <s v="160.00.00.900-7010.19"/>
    <s v="Capital Outlay-Public Safety Grants Project Allocation"/>
    <n v="0"/>
    <n v="0"/>
    <n v="0"/>
    <n v="0"/>
    <n v="0"/>
  </r>
  <r>
    <x v="6"/>
    <x v="6"/>
    <x v="4"/>
    <x v="1"/>
    <x v="2"/>
    <x v="2"/>
    <s v="00"/>
    <s v="Non Divisional"/>
    <s v="200"/>
    <s v="Patrol"/>
    <s v="160.11.00.200-7000.03"/>
    <s v="Capital Outlay Equipment New"/>
    <n v="0"/>
    <n v="0"/>
    <n v="-316397"/>
    <n v="-316397"/>
    <n v="0"/>
  </r>
  <r>
    <x v="7"/>
    <x v="7"/>
    <x v="0"/>
    <x v="0"/>
    <x v="12"/>
    <x v="12"/>
    <s v="00"/>
    <s v="Non Divisional"/>
    <s v="000"/>
    <s v="No Program"/>
    <s v="190.50.00.000-4450.13"/>
    <s v="Intergovernmental Grants-Federal Section 5307"/>
    <n v="828000"/>
    <n v="532000"/>
    <n v="3300000"/>
    <n v="3300000"/>
    <n v="0"/>
  </r>
  <r>
    <x v="7"/>
    <x v="7"/>
    <x v="0"/>
    <x v="0"/>
    <x v="12"/>
    <x v="12"/>
    <s v="00"/>
    <s v="Non Divisional"/>
    <s v="000"/>
    <s v="No Program"/>
    <s v="190.50.00.000-4450.16"/>
    <s v="Intergovernmental Grants-Federal ARRA"/>
    <n v="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475.14"/>
    <s v="Intergovernmental Grants-State/County TDA-Transit Capital"/>
    <n v="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475.15"/>
    <s v="Intergovernmental Grants-State/County TDA-Contract Transit"/>
    <n v="1189000"/>
    <n v="0"/>
    <n v="925000"/>
    <n v="925000"/>
    <n v="0"/>
  </r>
  <r>
    <x v="7"/>
    <x v="7"/>
    <x v="0"/>
    <x v="0"/>
    <x v="12"/>
    <x v="12"/>
    <s v="00"/>
    <s v="Non Divisional"/>
    <s v="000"/>
    <s v="No Program"/>
    <s v="190.50.00.000-4475.16"/>
    <s v="Intergovernmental Grants-State/County TDA-Transit STA"/>
    <n v="-1200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475.19"/>
    <s v="Intergovernmental Grants-State/County Prop 1B"/>
    <n v="0"/>
    <n v="0"/>
    <n v="92000"/>
    <n v="92000"/>
    <n v="0"/>
  </r>
  <r>
    <x v="7"/>
    <x v="7"/>
    <x v="0"/>
    <x v="0"/>
    <x v="12"/>
    <x v="12"/>
    <s v="00"/>
    <s v="Non Divisional"/>
    <s v="000"/>
    <s v="No Program"/>
    <s v="190.50.00.000-4475.20"/>
    <s v="Intergovernmental Grants-State/County Transit/PTMISEA"/>
    <n v="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475.31"/>
    <s v="Intergovernmental Grants-State/County Transit/State of Good Repair"/>
    <n v="0"/>
    <n v="106000"/>
    <n v="96000"/>
    <n v="96000"/>
    <n v="0"/>
  </r>
  <r>
    <x v="7"/>
    <x v="7"/>
    <x v="0"/>
    <x v="0"/>
    <x v="12"/>
    <x v="12"/>
    <s v="00"/>
    <s v="Non Divisional"/>
    <s v="000"/>
    <s v="No Program"/>
    <s v="190.50.00.000-4530.01"/>
    <s v="Charges for Services-Transit FR/General"/>
    <n v="10000"/>
    <n v="4000"/>
    <n v="10000"/>
    <n v="10000"/>
    <n v="0"/>
  </r>
  <r>
    <x v="7"/>
    <x v="7"/>
    <x v="0"/>
    <x v="0"/>
    <x v="12"/>
    <x v="12"/>
    <s v="00"/>
    <s v="Non Divisional"/>
    <s v="000"/>
    <s v="No Program"/>
    <s v="190.50.00.000-4530.02"/>
    <s v="Charges for Services-Transit FR/Senior"/>
    <n v="4000"/>
    <n v="3000"/>
    <n v="4000"/>
    <n v="4000"/>
    <n v="0"/>
  </r>
  <r>
    <x v="7"/>
    <x v="7"/>
    <x v="0"/>
    <x v="0"/>
    <x v="12"/>
    <x v="12"/>
    <s v="00"/>
    <s v="Non Divisional"/>
    <s v="000"/>
    <s v="No Program"/>
    <s v="190.50.00.000-4530.03"/>
    <s v="Charges for Services-Transit FR/ADA"/>
    <n v="2000"/>
    <n v="2000"/>
    <n v="2500"/>
    <n v="2500"/>
    <n v="0"/>
  </r>
  <r>
    <x v="7"/>
    <x v="7"/>
    <x v="0"/>
    <x v="0"/>
    <x v="12"/>
    <x v="12"/>
    <s v="00"/>
    <s v="Non Divisional"/>
    <s v="000"/>
    <s v="No Program"/>
    <s v="190.50.00.000-4530.04"/>
    <s v="Charges for Services-Transit FR/Youth"/>
    <n v="2000"/>
    <n v="1000"/>
    <n v="2000"/>
    <n v="2000"/>
    <n v="0"/>
  </r>
  <r>
    <x v="7"/>
    <x v="7"/>
    <x v="0"/>
    <x v="0"/>
    <x v="12"/>
    <x v="12"/>
    <s v="00"/>
    <s v="Non Divisional"/>
    <s v="000"/>
    <s v="No Program"/>
    <s v="190.50.00.000-4530.05"/>
    <s v="Charges for Services-Transit DAR/Senior"/>
    <n v="0"/>
    <n v="0"/>
    <n v="500"/>
    <n v="500"/>
    <n v="0"/>
  </r>
  <r>
    <x v="7"/>
    <x v="7"/>
    <x v="0"/>
    <x v="0"/>
    <x v="12"/>
    <x v="12"/>
    <s v="00"/>
    <s v="Non Divisional"/>
    <s v="000"/>
    <s v="No Program"/>
    <s v="190.50.00.000-4530.06"/>
    <s v="Charges for Services-Transit DAR/ADA"/>
    <n v="4000"/>
    <n v="4000"/>
    <n v="5000"/>
    <n v="5000"/>
    <n v="0"/>
  </r>
  <r>
    <x v="7"/>
    <x v="7"/>
    <x v="0"/>
    <x v="0"/>
    <x v="12"/>
    <x v="12"/>
    <s v="00"/>
    <s v="Non Divisional"/>
    <s v="000"/>
    <s v="No Program"/>
    <s v="190.50.00.000-4530.07"/>
    <s v="Charges for Services-Transit DAR/Gen/Sat"/>
    <n v="0"/>
    <n v="0"/>
    <n v="300"/>
    <n v="300"/>
    <n v="0"/>
  </r>
  <r>
    <x v="7"/>
    <x v="7"/>
    <x v="0"/>
    <x v="0"/>
    <x v="12"/>
    <x v="12"/>
    <s v="00"/>
    <s v="Non Divisional"/>
    <s v="000"/>
    <s v="No Program"/>
    <s v="190.50.00.000-4530.08"/>
    <s v="Charges for Services-Transit MP/FR/General"/>
    <n v="0"/>
    <n v="0"/>
    <n v="500"/>
    <n v="500"/>
    <n v="0"/>
  </r>
  <r>
    <x v="7"/>
    <x v="7"/>
    <x v="0"/>
    <x v="0"/>
    <x v="12"/>
    <x v="12"/>
    <s v="00"/>
    <s v="Non Divisional"/>
    <s v="000"/>
    <s v="No Program"/>
    <s v="190.50.00.000-4530.09"/>
    <s v="Charges for Services-Transit MP/FR/Senior"/>
    <n v="0"/>
    <n v="0"/>
    <n v="500"/>
    <n v="500"/>
    <n v="0"/>
  </r>
  <r>
    <x v="7"/>
    <x v="7"/>
    <x v="0"/>
    <x v="0"/>
    <x v="12"/>
    <x v="12"/>
    <s v="00"/>
    <s v="Non Divisional"/>
    <s v="000"/>
    <s v="No Program"/>
    <s v="190.50.00.000-4530.10"/>
    <s v="Charges for Services-Transit MP/FR/ADA"/>
    <n v="3000"/>
    <n v="1000"/>
    <n v="3000"/>
    <n v="3000"/>
    <n v="0"/>
  </r>
  <r>
    <x v="7"/>
    <x v="7"/>
    <x v="0"/>
    <x v="0"/>
    <x v="12"/>
    <x v="12"/>
    <s v="00"/>
    <s v="Non Divisional"/>
    <s v="000"/>
    <s v="No Program"/>
    <s v="190.50.00.000-4530.11"/>
    <s v="Charges for Services-Transit MP/FR/Youth"/>
    <n v="0"/>
    <n v="0"/>
    <n v="500"/>
    <n v="500"/>
    <n v="0"/>
  </r>
  <r>
    <x v="7"/>
    <x v="7"/>
    <x v="0"/>
    <x v="0"/>
    <x v="12"/>
    <x v="12"/>
    <s v="00"/>
    <s v="Non Divisional"/>
    <s v="000"/>
    <s v="No Program"/>
    <s v="190.50.00.000-4530.12"/>
    <s v="Charges for Services-Transit MP/DAR"/>
    <n v="4000"/>
    <n v="1000"/>
    <n v="4500"/>
    <n v="4500"/>
    <n v="0"/>
  </r>
  <r>
    <x v="7"/>
    <x v="7"/>
    <x v="0"/>
    <x v="0"/>
    <x v="12"/>
    <x v="12"/>
    <s v="00"/>
    <s v="Non Divisional"/>
    <s v="000"/>
    <s v="No Program"/>
    <s v="190.50.00.000-4530.13"/>
    <s v="Charges for Services-Transit 10/FR/General"/>
    <n v="1000"/>
    <n v="0"/>
    <n v="700"/>
    <n v="700"/>
    <n v="0"/>
  </r>
  <r>
    <x v="7"/>
    <x v="7"/>
    <x v="0"/>
    <x v="0"/>
    <x v="12"/>
    <x v="12"/>
    <s v="00"/>
    <s v="Non Divisional"/>
    <s v="000"/>
    <s v="No Program"/>
    <s v="190.50.00.000-4530.14"/>
    <s v="Charges for Services-Transit 10/FR/Youth"/>
    <n v="1000"/>
    <n v="0"/>
    <n v="550"/>
    <n v="550"/>
    <n v="0"/>
  </r>
  <r>
    <x v="7"/>
    <x v="7"/>
    <x v="0"/>
    <x v="0"/>
    <x v="12"/>
    <x v="12"/>
    <s v="00"/>
    <s v="Non Divisional"/>
    <s v="000"/>
    <s v="No Program"/>
    <s v="190.50.00.000-4530.15"/>
    <s v="Charges for Services-Transit 10/FR/Sen/Dis"/>
    <n v="3000"/>
    <n v="0"/>
    <n v="3000"/>
    <n v="3000"/>
    <n v="0"/>
  </r>
  <r>
    <x v="7"/>
    <x v="7"/>
    <x v="0"/>
    <x v="0"/>
    <x v="12"/>
    <x v="12"/>
    <s v="00"/>
    <s v="Non Divisional"/>
    <s v="000"/>
    <s v="No Program"/>
    <s v="190.50.00.000-4530.16"/>
    <s v="Charges for Services-Transit 10/DAR"/>
    <n v="3000"/>
    <n v="3000"/>
    <n v="3000"/>
    <n v="3000"/>
    <n v="0"/>
  </r>
  <r>
    <x v="7"/>
    <x v="7"/>
    <x v="0"/>
    <x v="0"/>
    <x v="12"/>
    <x v="12"/>
    <s v="00"/>
    <s v="Non Divisional"/>
    <s v="000"/>
    <s v="No Program"/>
    <s v="190.50.00.000-4530.17"/>
    <s v="Charges for Services-Transit Advertising"/>
    <n v="14000"/>
    <n v="9000"/>
    <n v="11000"/>
    <n v="11000"/>
    <n v="0"/>
  </r>
  <r>
    <x v="7"/>
    <x v="7"/>
    <x v="0"/>
    <x v="0"/>
    <x v="12"/>
    <x v="12"/>
    <s v="00"/>
    <s v="Non Divisional"/>
    <s v="000"/>
    <s v="No Program"/>
    <s v="190.50.00.000-4530.18"/>
    <s v="Charges for Services-Transit Rental"/>
    <n v="35000"/>
    <n v="0"/>
    <n v="30000"/>
    <n v="30000"/>
    <n v="0"/>
  </r>
  <r>
    <x v="7"/>
    <x v="7"/>
    <x v="0"/>
    <x v="0"/>
    <x v="12"/>
    <x v="12"/>
    <s v="00"/>
    <s v="Non Divisional"/>
    <s v="000"/>
    <s v="No Program"/>
    <s v="190.50.00.000-4530.19"/>
    <s v="Charges for Services-Transit Deposit Forfeiture"/>
    <n v="100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700.01"/>
    <s v="Investment Earnings Interest on Investments"/>
    <n v="11000"/>
    <n v="-3000"/>
    <n v="3390"/>
    <n v="3390"/>
    <n v="0"/>
  </r>
  <r>
    <x v="7"/>
    <x v="7"/>
    <x v="0"/>
    <x v="0"/>
    <x v="12"/>
    <x v="12"/>
    <s v="00"/>
    <s v="Non Divisional"/>
    <s v="000"/>
    <s v="No Program"/>
    <s v="190.50.00.000-4700.21"/>
    <s v="Investment Earnings Unallocated Investment Expense"/>
    <n v="0"/>
    <n v="0"/>
    <n v="-340"/>
    <n v="-340"/>
    <n v="0"/>
  </r>
  <r>
    <x v="7"/>
    <x v="7"/>
    <x v="0"/>
    <x v="0"/>
    <x v="12"/>
    <x v="12"/>
    <s v="00"/>
    <s v="Non Divisional"/>
    <s v="000"/>
    <s v="No Program"/>
    <s v="190.50.00.000-4850.04"/>
    <s v="Other Revenue Rental of Property"/>
    <n v="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850.07"/>
    <s v="Other Revenue Misc Reimbursement"/>
    <n v="167000"/>
    <n v="0"/>
    <n v="0"/>
    <n v="0"/>
    <n v="0"/>
  </r>
  <r>
    <x v="7"/>
    <x v="7"/>
    <x v="0"/>
    <x v="0"/>
    <x v="12"/>
    <x v="12"/>
    <s v="00"/>
    <s v="Non Divisional"/>
    <s v="000"/>
    <s v="No Program"/>
    <s v="190.50.00.000-4850.12"/>
    <s v="Other Revenue Miscellaneous Receipts"/>
    <n v="0"/>
    <n v="0"/>
    <n v="0"/>
    <n v="226000"/>
    <n v="226000"/>
  </r>
  <r>
    <x v="7"/>
    <x v="7"/>
    <x v="4"/>
    <x v="1"/>
    <x v="0"/>
    <x v="0"/>
    <s v="00"/>
    <s v="Non Divisional"/>
    <s v="900"/>
    <s v="General"/>
    <s v="190.00.00.900-7000.02"/>
    <s v="Capital Outlay Vehicles-Major"/>
    <n v="0"/>
    <n v="0"/>
    <n v="0"/>
    <n v="0"/>
    <n v="0"/>
  </r>
  <r>
    <x v="7"/>
    <x v="7"/>
    <x v="4"/>
    <x v="1"/>
    <x v="0"/>
    <x v="0"/>
    <s v="00"/>
    <s v="Non Divisional"/>
    <s v="900"/>
    <s v="General"/>
    <s v="190.00.00.900-7000.03"/>
    <s v="Capital Outlay Equipment New"/>
    <n v="0"/>
    <n v="0"/>
    <n v="0"/>
    <n v="0"/>
    <n v="0"/>
  </r>
  <r>
    <x v="7"/>
    <x v="7"/>
    <x v="4"/>
    <x v="1"/>
    <x v="0"/>
    <x v="0"/>
    <s v="00"/>
    <s v="Non Divisional"/>
    <s v="900"/>
    <s v="General"/>
    <s v="190.00.00.900-7000.21"/>
    <s v="Capital Outlay Bus"/>
    <n v="0"/>
    <n v="0"/>
    <n v="-1148908"/>
    <n v="-1148908"/>
    <n v="0"/>
  </r>
  <r>
    <x v="7"/>
    <x v="7"/>
    <x v="4"/>
    <x v="1"/>
    <x v="0"/>
    <x v="0"/>
    <s v="00"/>
    <s v="Non Divisional"/>
    <s v="900"/>
    <s v="General"/>
    <s v="190.00.00.900-7000.22"/>
    <s v="Capital Outlay Bus Stop Security"/>
    <n v="0"/>
    <n v="0"/>
    <n v="0"/>
    <n v="0"/>
    <n v="0"/>
  </r>
  <r>
    <x v="7"/>
    <x v="7"/>
    <x v="4"/>
    <x v="1"/>
    <x v="0"/>
    <x v="0"/>
    <s v="00"/>
    <s v="Non Divisional"/>
    <s v="900"/>
    <s v="General"/>
    <s v="190.00.00.900-8400.01"/>
    <s v="Capital Improvements-Transit Land"/>
    <n v="-25000"/>
    <n v="-328000"/>
    <n v="-5938429"/>
    <n v="-5938429"/>
    <n v="0"/>
  </r>
  <r>
    <x v="7"/>
    <x v="7"/>
    <x v="4"/>
    <x v="1"/>
    <x v="0"/>
    <x v="0"/>
    <s v="00"/>
    <s v="Non Divisional"/>
    <s v="900"/>
    <s v="General"/>
    <s v="190.00.00.900-8400.02"/>
    <s v="Capital Improvements-Transit Bus Stop Improvements"/>
    <n v="0"/>
    <n v="0"/>
    <n v="0"/>
    <n v="0"/>
    <n v="0"/>
  </r>
  <r>
    <x v="7"/>
    <x v="7"/>
    <x v="4"/>
    <x v="1"/>
    <x v="0"/>
    <x v="0"/>
    <s v="00"/>
    <s v="Non Divisional"/>
    <s v="900"/>
    <s v="General"/>
    <s v="190.00.00.900-8400.03"/>
    <s v="Capital Improvements-Transit Security"/>
    <n v="0"/>
    <n v="0"/>
    <n v="-340156"/>
    <n v="-276000"/>
    <n v="64156"/>
  </r>
  <r>
    <x v="7"/>
    <x v="7"/>
    <x v="4"/>
    <x v="1"/>
    <x v="0"/>
    <x v="0"/>
    <s v="00"/>
    <s v="Non Divisional"/>
    <s v="900"/>
    <s v="General"/>
    <s v="190.00.00.900-8400.04"/>
    <s v="Capital Improvements-Transit Multi Modal Station"/>
    <n v="0"/>
    <n v="-220000"/>
    <n v="0"/>
    <n v="0"/>
    <n v="0"/>
  </r>
  <r>
    <x v="7"/>
    <x v="7"/>
    <x v="4"/>
    <x v="1"/>
    <x v="0"/>
    <x v="0"/>
    <s v="00"/>
    <s v="Non Divisional"/>
    <s v="900"/>
    <s v="General"/>
    <s v="190.00.00.900-8400.99"/>
    <s v="Capital Improvements-Transit General"/>
    <n v="0"/>
    <n v="0"/>
    <n v="0"/>
    <n v="-30000"/>
    <n v="-30000"/>
  </r>
  <r>
    <x v="7"/>
    <x v="7"/>
    <x v="3"/>
    <x v="1"/>
    <x v="8"/>
    <x v="8"/>
    <s v="00"/>
    <s v="Non Divisional"/>
    <s v="002"/>
    <s v="Departmental Legal Services"/>
    <s v="190.02.00.002-6002.50"/>
    <s v="Legal Services Transit"/>
    <n v="0"/>
    <n v="0"/>
    <n v="0"/>
    <n v="0"/>
    <n v="0"/>
  </r>
  <r>
    <x v="7"/>
    <x v="7"/>
    <x v="2"/>
    <x v="1"/>
    <x v="11"/>
    <x v="11"/>
    <s v="41"/>
    <s v="Capital Improvement"/>
    <s v="000"/>
    <s v="No Program"/>
    <s v="190.45.41.000-5000.01"/>
    <s v="Salaries Regular"/>
    <n v="0"/>
    <n v="-28000"/>
    <n v="0"/>
    <n v="0"/>
    <n v="0"/>
  </r>
  <r>
    <x v="7"/>
    <x v="7"/>
    <x v="2"/>
    <x v="1"/>
    <x v="11"/>
    <x v="11"/>
    <s v="41"/>
    <s v="Capital Improvement"/>
    <s v="000"/>
    <s v="No Program"/>
    <s v="190.45.41.000-5100.00"/>
    <s v="Benefits PERS Pool Liability"/>
    <n v="0"/>
    <n v="-6000"/>
    <n v="0"/>
    <n v="0"/>
    <n v="0"/>
  </r>
  <r>
    <x v="7"/>
    <x v="7"/>
    <x v="2"/>
    <x v="1"/>
    <x v="11"/>
    <x v="11"/>
    <s v="41"/>
    <s v="Capital Improvement"/>
    <s v="000"/>
    <s v="No Program"/>
    <s v="190.45.41.000-5100.01"/>
    <s v="Benefits Retirement"/>
    <n v="0"/>
    <n v="-2000"/>
    <n v="0"/>
    <n v="0"/>
    <n v="0"/>
  </r>
  <r>
    <x v="7"/>
    <x v="7"/>
    <x v="2"/>
    <x v="1"/>
    <x v="11"/>
    <x v="11"/>
    <s v="41"/>
    <s v="Capital Improvement"/>
    <s v="000"/>
    <s v="No Program"/>
    <s v="190.45.41.000-5100.02"/>
    <s v="Benefits Health Insurance"/>
    <n v="0"/>
    <n v="-4000"/>
    <n v="0"/>
    <n v="0"/>
    <n v="0"/>
  </r>
  <r>
    <x v="7"/>
    <x v="7"/>
    <x v="2"/>
    <x v="1"/>
    <x v="11"/>
    <x v="11"/>
    <s v="41"/>
    <s v="Capital Improvement"/>
    <s v="000"/>
    <s v="No Program"/>
    <s v="190.45.41.000-5100.03"/>
    <s v="Benefits Dental Insurance"/>
    <n v="0"/>
    <n v="0"/>
    <n v="0"/>
    <n v="0"/>
    <n v="0"/>
  </r>
  <r>
    <x v="7"/>
    <x v="7"/>
    <x v="2"/>
    <x v="1"/>
    <x v="11"/>
    <x v="11"/>
    <s v="41"/>
    <s v="Capital Improvement"/>
    <s v="000"/>
    <s v="No Program"/>
    <s v="190.45.41.000-5100.04"/>
    <s v="Benefits Vision Insurance"/>
    <n v="0"/>
    <n v="0"/>
    <n v="0"/>
    <n v="0"/>
    <n v="0"/>
  </r>
  <r>
    <x v="7"/>
    <x v="7"/>
    <x v="2"/>
    <x v="1"/>
    <x v="11"/>
    <x v="11"/>
    <s v="41"/>
    <s v="Capital Improvement"/>
    <s v="000"/>
    <s v="No Program"/>
    <s v="190.45.41.000-5100.05"/>
    <s v="Benefits Life Insurance"/>
    <n v="0"/>
    <n v="0"/>
    <n v="0"/>
    <n v="0"/>
    <n v="0"/>
  </r>
  <r>
    <x v="7"/>
    <x v="7"/>
    <x v="2"/>
    <x v="1"/>
    <x v="11"/>
    <x v="11"/>
    <s v="41"/>
    <s v="Capital Improvement"/>
    <s v="000"/>
    <s v="No Program"/>
    <s v="190.45.41.000-5100.07"/>
    <s v="Benefits Long Term Disability"/>
    <n v="0"/>
    <n v="0"/>
    <n v="0"/>
    <n v="0"/>
    <n v="0"/>
  </r>
  <r>
    <x v="7"/>
    <x v="7"/>
    <x v="2"/>
    <x v="1"/>
    <x v="11"/>
    <x v="11"/>
    <s v="41"/>
    <s v="Capital Improvement"/>
    <s v="000"/>
    <s v="No Program"/>
    <s v="190.45.41.000-5100.11"/>
    <s v="Benefits Medicare"/>
    <n v="0"/>
    <n v="0"/>
    <n v="0"/>
    <n v="0"/>
    <n v="0"/>
  </r>
  <r>
    <x v="7"/>
    <x v="7"/>
    <x v="2"/>
    <x v="1"/>
    <x v="11"/>
    <x v="11"/>
    <s v="41"/>
    <s v="Capital Improvement"/>
    <s v="000"/>
    <s v="No Program"/>
    <s v="190.45.41.000-5100.15"/>
    <s v="Benefits Cell Phone Allowance"/>
    <n v="0"/>
    <n v="0"/>
    <n v="0"/>
    <n v="0"/>
    <n v="0"/>
  </r>
  <r>
    <x v="7"/>
    <x v="7"/>
    <x v="2"/>
    <x v="1"/>
    <x v="12"/>
    <x v="12"/>
    <s v="00"/>
    <s v="Non Divisional"/>
    <s v="000"/>
    <s v="No Program"/>
    <s v="190.50.00.000-5000.01"/>
    <s v="Salaries Regular"/>
    <n v="-212000"/>
    <n v="-141000"/>
    <n v="-158358"/>
    <n v="-158358"/>
    <n v="0"/>
  </r>
  <r>
    <x v="7"/>
    <x v="7"/>
    <x v="2"/>
    <x v="1"/>
    <x v="12"/>
    <x v="12"/>
    <s v="00"/>
    <s v="Non Divisional"/>
    <s v="000"/>
    <s v="No Program"/>
    <s v="190.50.00.000-5000.02"/>
    <s v="Salaries Part Time"/>
    <n v="-25000"/>
    <n v="-5000"/>
    <n v="-40450"/>
    <n v="-40450"/>
    <n v="0"/>
  </r>
  <r>
    <x v="7"/>
    <x v="7"/>
    <x v="2"/>
    <x v="1"/>
    <x v="12"/>
    <x v="12"/>
    <s v="00"/>
    <s v="Non Divisional"/>
    <s v="000"/>
    <s v="No Program"/>
    <s v="190.50.00.000-5000.03"/>
    <s v="Salaries Overtime"/>
    <n v="-3000"/>
    <n v="0"/>
    <n v="-300"/>
    <n v="-300"/>
    <n v="0"/>
  </r>
  <r>
    <x v="7"/>
    <x v="7"/>
    <x v="2"/>
    <x v="1"/>
    <x v="12"/>
    <x v="12"/>
    <s v="00"/>
    <s v="Non Divisional"/>
    <s v="000"/>
    <s v="No Program"/>
    <s v="190.50.00.000-5000.06"/>
    <s v="Salaries Out of Class"/>
    <n v="-2000"/>
    <n v="0"/>
    <n v="0"/>
    <n v="0"/>
    <n v="0"/>
  </r>
  <r>
    <x v="7"/>
    <x v="7"/>
    <x v="2"/>
    <x v="1"/>
    <x v="12"/>
    <x v="12"/>
    <s v="00"/>
    <s v="Non Divisional"/>
    <s v="000"/>
    <s v="No Program"/>
    <s v="190.50.00.000-5000.07"/>
    <s v="Salaries Admin Leave Pay"/>
    <n v="-2000"/>
    <n v="-2000"/>
    <n v="0"/>
    <n v="0"/>
    <n v="0"/>
  </r>
  <r>
    <x v="7"/>
    <x v="7"/>
    <x v="2"/>
    <x v="1"/>
    <x v="12"/>
    <x v="12"/>
    <s v="00"/>
    <s v="Non Divisional"/>
    <s v="000"/>
    <s v="No Program"/>
    <s v="190.50.00.000-5000.08"/>
    <s v="Salaries Longevity Pay"/>
    <n v="0"/>
    <n v="0"/>
    <n v="-1100"/>
    <n v="-1100"/>
    <n v="0"/>
  </r>
  <r>
    <x v="7"/>
    <x v="7"/>
    <x v="2"/>
    <x v="1"/>
    <x v="12"/>
    <x v="12"/>
    <s v="00"/>
    <s v="Non Divisional"/>
    <s v="000"/>
    <s v="No Program"/>
    <s v="190.50.00.000-5000.10"/>
    <s v="Salaries Furloughs"/>
    <n v="0"/>
    <n v="0"/>
    <n v="0"/>
    <n v="0"/>
    <n v="0"/>
  </r>
  <r>
    <x v="7"/>
    <x v="7"/>
    <x v="2"/>
    <x v="1"/>
    <x v="12"/>
    <x v="12"/>
    <s v="00"/>
    <s v="Non Divisional"/>
    <s v="000"/>
    <s v="No Program"/>
    <s v="190.50.00.000-5000.12"/>
    <s v="Salaries Compensated Absences"/>
    <n v="0"/>
    <n v="0"/>
    <n v="0"/>
    <n v="0"/>
    <n v="0"/>
  </r>
  <r>
    <x v="7"/>
    <x v="7"/>
    <x v="2"/>
    <x v="1"/>
    <x v="12"/>
    <x v="12"/>
    <s v="00"/>
    <s v="Non Divisional"/>
    <s v="000"/>
    <s v="No Program"/>
    <s v="190.50.00.000-5100.00"/>
    <s v="Benefits PERS Pool Liability"/>
    <n v="-42000"/>
    <n v="-26000"/>
    <n v="-25014"/>
    <n v="-22000"/>
    <n v="3014"/>
  </r>
  <r>
    <x v="7"/>
    <x v="7"/>
    <x v="2"/>
    <x v="1"/>
    <x v="12"/>
    <x v="12"/>
    <s v="00"/>
    <s v="Non Divisional"/>
    <s v="000"/>
    <s v="No Program"/>
    <s v="190.50.00.000-5100.01"/>
    <s v="Benefits Retirement"/>
    <n v="-16000"/>
    <n v="-9000"/>
    <n v="-13131"/>
    <n v="-13131"/>
    <n v="0"/>
  </r>
  <r>
    <x v="7"/>
    <x v="7"/>
    <x v="2"/>
    <x v="1"/>
    <x v="12"/>
    <x v="12"/>
    <s v="00"/>
    <s v="Non Divisional"/>
    <s v="000"/>
    <s v="No Program"/>
    <s v="190.50.00.000-5100.02"/>
    <s v="Benefits Health Insurance"/>
    <n v="-44000"/>
    <n v="-29000"/>
    <n v="-41606"/>
    <n v="-41606"/>
    <n v="0"/>
  </r>
  <r>
    <x v="7"/>
    <x v="7"/>
    <x v="2"/>
    <x v="1"/>
    <x v="12"/>
    <x v="12"/>
    <s v="00"/>
    <s v="Non Divisional"/>
    <s v="000"/>
    <s v="No Program"/>
    <s v="190.50.00.000-5100.03"/>
    <s v="Benefits Dental Insurance"/>
    <n v="-3000"/>
    <n v="-2000"/>
    <n v="-2843"/>
    <n v="-2843"/>
    <n v="0"/>
  </r>
  <r>
    <x v="7"/>
    <x v="7"/>
    <x v="2"/>
    <x v="1"/>
    <x v="12"/>
    <x v="12"/>
    <s v="00"/>
    <s v="Non Divisional"/>
    <s v="000"/>
    <s v="No Program"/>
    <s v="190.50.00.000-5100.04"/>
    <s v="Benefits Vision Insurance"/>
    <n v="-1000"/>
    <n v="0"/>
    <n v="-457"/>
    <n v="-457"/>
    <n v="0"/>
  </r>
  <r>
    <x v="7"/>
    <x v="7"/>
    <x v="2"/>
    <x v="1"/>
    <x v="12"/>
    <x v="12"/>
    <s v="00"/>
    <s v="Non Divisional"/>
    <s v="000"/>
    <s v="No Program"/>
    <s v="190.50.00.000-5100.05"/>
    <s v="Benefits Life Insurance"/>
    <n v="0"/>
    <n v="0"/>
    <n v="-180"/>
    <n v="-180"/>
    <n v="0"/>
  </r>
  <r>
    <x v="7"/>
    <x v="7"/>
    <x v="2"/>
    <x v="1"/>
    <x v="12"/>
    <x v="12"/>
    <s v="00"/>
    <s v="Non Divisional"/>
    <s v="000"/>
    <s v="No Program"/>
    <s v="190.50.00.000-5100.06"/>
    <s v="Benefits Worker's Comp"/>
    <n v="-7000"/>
    <n v="-7000"/>
    <n v="-7200"/>
    <n v="-9000"/>
    <n v="-1800"/>
  </r>
  <r>
    <x v="7"/>
    <x v="7"/>
    <x v="2"/>
    <x v="1"/>
    <x v="12"/>
    <x v="12"/>
    <s v="00"/>
    <s v="Non Divisional"/>
    <s v="000"/>
    <s v="No Program"/>
    <s v="190.50.00.000-5100.07"/>
    <s v="Benefits Long Term Disability"/>
    <n v="-1000"/>
    <n v="-1000"/>
    <n v="-1218"/>
    <n v="-1218"/>
    <n v="0"/>
  </r>
  <r>
    <x v="7"/>
    <x v="7"/>
    <x v="2"/>
    <x v="1"/>
    <x v="12"/>
    <x v="12"/>
    <s v="00"/>
    <s v="Non Divisional"/>
    <s v="000"/>
    <s v="No Program"/>
    <s v="190.50.00.000-5100.08"/>
    <s v="Benefits Deferred Compensation"/>
    <n v="0"/>
    <n v="0"/>
    <n v="0"/>
    <n v="0"/>
    <n v="0"/>
  </r>
  <r>
    <x v="7"/>
    <x v="7"/>
    <x v="2"/>
    <x v="1"/>
    <x v="12"/>
    <x v="12"/>
    <s v="00"/>
    <s v="Non Divisional"/>
    <s v="000"/>
    <s v="No Program"/>
    <s v="190.50.00.000-5100.09"/>
    <s v="Benefits Unemployment Insurance"/>
    <n v="0"/>
    <n v="-6000"/>
    <n v="0"/>
    <n v="0"/>
    <n v="0"/>
  </r>
  <r>
    <x v="7"/>
    <x v="7"/>
    <x v="2"/>
    <x v="1"/>
    <x v="12"/>
    <x v="12"/>
    <s v="00"/>
    <s v="Non Divisional"/>
    <s v="000"/>
    <s v="No Program"/>
    <s v="190.50.00.000-5100.11"/>
    <s v="Benefits Medicare"/>
    <n v="-4000"/>
    <n v="-2000"/>
    <n v="-2321"/>
    <n v="-2321"/>
    <n v="0"/>
  </r>
  <r>
    <x v="7"/>
    <x v="7"/>
    <x v="2"/>
    <x v="1"/>
    <x v="12"/>
    <x v="12"/>
    <s v="00"/>
    <s v="Non Divisional"/>
    <s v="000"/>
    <s v="No Program"/>
    <s v="190.50.00.000-5100.12"/>
    <s v="Benefits Annual Physical Exam"/>
    <n v="0"/>
    <n v="0"/>
    <n v="-25"/>
    <n v="-25"/>
    <n v="0"/>
  </r>
  <r>
    <x v="7"/>
    <x v="7"/>
    <x v="2"/>
    <x v="1"/>
    <x v="12"/>
    <x v="12"/>
    <s v="00"/>
    <s v="Non Divisional"/>
    <s v="000"/>
    <s v="No Program"/>
    <s v="190.50.00.000-5100.15"/>
    <s v="Benefits Cell Phone Allowance"/>
    <n v="-1000"/>
    <n v="-1000"/>
    <n v="-540"/>
    <n v="-540"/>
    <n v="0"/>
  </r>
  <r>
    <x v="7"/>
    <x v="7"/>
    <x v="3"/>
    <x v="1"/>
    <x v="12"/>
    <x v="12"/>
    <s v="00"/>
    <s v="Non Divisional"/>
    <s v="000"/>
    <s v="No Program"/>
    <s v="190.50.00.000-6000.01"/>
    <s v="Professional Services General"/>
    <n v="-8000"/>
    <n v="-28000"/>
    <n v="185970"/>
    <n v="185970"/>
    <n v="0"/>
  </r>
  <r>
    <x v="7"/>
    <x v="7"/>
    <x v="3"/>
    <x v="1"/>
    <x v="12"/>
    <x v="12"/>
    <s v="00"/>
    <s v="Non Divisional"/>
    <s v="000"/>
    <s v="No Program"/>
    <s v="190.50.00.000-6000.10"/>
    <s v="Professional Services Consultant"/>
    <n v="-31000"/>
    <n v="-43000"/>
    <n v="-115086"/>
    <n v="-115086"/>
    <n v="0"/>
  </r>
  <r>
    <x v="7"/>
    <x v="7"/>
    <x v="3"/>
    <x v="1"/>
    <x v="12"/>
    <x v="12"/>
    <s v="00"/>
    <s v="Non Divisional"/>
    <s v="000"/>
    <s v="No Program"/>
    <s v="190.50.00.000-6000.12"/>
    <s v="Professional Services Contract Services"/>
    <n v="-1150000"/>
    <n v="-1055000"/>
    <n v="-1206600"/>
    <n v="-1206600"/>
    <n v="0"/>
  </r>
  <r>
    <x v="7"/>
    <x v="7"/>
    <x v="3"/>
    <x v="1"/>
    <x v="12"/>
    <x v="12"/>
    <s v="00"/>
    <s v="Non Divisional"/>
    <s v="000"/>
    <s v="No Program"/>
    <s v="190.50.00.000-6000.19"/>
    <s v="Professional Services Labor Relations"/>
    <n v="0"/>
    <n v="0"/>
    <n v="0"/>
    <n v="0"/>
    <n v="0"/>
  </r>
  <r>
    <x v="7"/>
    <x v="7"/>
    <x v="3"/>
    <x v="1"/>
    <x v="12"/>
    <x v="12"/>
    <s v="00"/>
    <s v="Non Divisional"/>
    <s v="000"/>
    <s v="No Program"/>
    <s v="190.50.00.000-6100.01"/>
    <s v="Utilities Electric"/>
    <n v="-23000"/>
    <n v="-16000"/>
    <n v="-45320"/>
    <n v="-24000"/>
    <n v="21320"/>
  </r>
  <r>
    <x v="7"/>
    <x v="7"/>
    <x v="3"/>
    <x v="1"/>
    <x v="12"/>
    <x v="12"/>
    <s v="00"/>
    <s v="Non Divisional"/>
    <s v="000"/>
    <s v="No Program"/>
    <s v="190.50.00.000-6100.02"/>
    <s v="Utilities Telephone"/>
    <n v="-3000"/>
    <n v="-3000"/>
    <n v="-3296"/>
    <n v="-3296"/>
    <n v="0"/>
  </r>
  <r>
    <x v="7"/>
    <x v="7"/>
    <x v="3"/>
    <x v="1"/>
    <x v="12"/>
    <x v="12"/>
    <s v="00"/>
    <s v="Non Divisional"/>
    <s v="000"/>
    <s v="No Program"/>
    <s v="190.50.00.000-6100.03"/>
    <s v="Utilities Data Transmission / ISP"/>
    <n v="-2000"/>
    <n v="0"/>
    <n v="-6180"/>
    <n v="-6180"/>
    <n v="0"/>
  </r>
  <r>
    <x v="7"/>
    <x v="7"/>
    <x v="3"/>
    <x v="1"/>
    <x v="12"/>
    <x v="12"/>
    <s v="00"/>
    <s v="Non Divisional"/>
    <s v="000"/>
    <s v="No Program"/>
    <s v="190.50.00.000-6200.01"/>
    <s v="Supplies Office"/>
    <n v="-1000"/>
    <n v="0"/>
    <n v="-1250"/>
    <n v="-1250"/>
    <n v="0"/>
  </r>
  <r>
    <x v="7"/>
    <x v="7"/>
    <x v="3"/>
    <x v="1"/>
    <x v="12"/>
    <x v="12"/>
    <s v="00"/>
    <s v="Non Divisional"/>
    <s v="000"/>
    <s v="No Program"/>
    <s v="190.50.00.000-6200.02"/>
    <s v="Supplies Special Department"/>
    <n v="-12000"/>
    <n v="-15000"/>
    <n v="-17000"/>
    <n v="-17000"/>
    <n v="0"/>
  </r>
  <r>
    <x v="7"/>
    <x v="7"/>
    <x v="3"/>
    <x v="1"/>
    <x v="12"/>
    <x v="12"/>
    <s v="00"/>
    <s v="Non Divisional"/>
    <s v="000"/>
    <s v="No Program"/>
    <s v="190.50.00.000-6200.03"/>
    <s v="Supplies Copier Maintenance &amp; Supplies"/>
    <n v="-2000"/>
    <n v="-1000"/>
    <n v="-4500"/>
    <n v="-4500"/>
    <n v="0"/>
  </r>
  <r>
    <x v="7"/>
    <x v="7"/>
    <x v="3"/>
    <x v="1"/>
    <x v="12"/>
    <x v="12"/>
    <s v="00"/>
    <s v="Non Divisional"/>
    <s v="000"/>
    <s v="No Program"/>
    <s v="190.50.00.000-6200.04"/>
    <s v="Supplies Postage"/>
    <n v="0"/>
    <n v="0"/>
    <n v="-50"/>
    <n v="-50"/>
    <n v="0"/>
  </r>
  <r>
    <x v="7"/>
    <x v="7"/>
    <x v="3"/>
    <x v="1"/>
    <x v="12"/>
    <x v="12"/>
    <s v="00"/>
    <s v="Non Divisional"/>
    <s v="000"/>
    <s v="No Program"/>
    <s v="190.50.00.000-6200.05"/>
    <s v="Supplies Gasoline"/>
    <n v="-109000"/>
    <n v="-76000"/>
    <n v="-120225"/>
    <n v="-120225"/>
    <n v="0"/>
  </r>
  <r>
    <x v="7"/>
    <x v="7"/>
    <x v="3"/>
    <x v="1"/>
    <x v="12"/>
    <x v="12"/>
    <s v="00"/>
    <s v="Non Divisional"/>
    <s v="000"/>
    <s v="No Program"/>
    <s v="190.50.00.000-6200.09"/>
    <s v="Supplies Data Processing"/>
    <n v="0"/>
    <n v="0"/>
    <n v="0"/>
    <n v="0"/>
    <n v="0"/>
  </r>
  <r>
    <x v="7"/>
    <x v="7"/>
    <x v="3"/>
    <x v="1"/>
    <x v="12"/>
    <x v="12"/>
    <s v="00"/>
    <s v="Non Divisional"/>
    <s v="000"/>
    <s v="No Program"/>
    <s v="190.50.00.000-6200.12"/>
    <s v="Supplies CNG"/>
    <n v="0"/>
    <n v="0"/>
    <n v="-83000"/>
    <n v="-83000"/>
    <n v="0"/>
  </r>
  <r>
    <x v="7"/>
    <x v="7"/>
    <x v="3"/>
    <x v="1"/>
    <x v="12"/>
    <x v="12"/>
    <s v="00"/>
    <s v="Non Divisional"/>
    <s v="000"/>
    <s v="No Program"/>
    <s v="190.50.00.000-6300.01"/>
    <s v="Dues &amp; Subscriptions Memberships"/>
    <n v="-3000"/>
    <n v="-3000"/>
    <n v="-2700"/>
    <n v="-2700"/>
    <n v="0"/>
  </r>
  <r>
    <x v="7"/>
    <x v="7"/>
    <x v="3"/>
    <x v="1"/>
    <x v="12"/>
    <x v="12"/>
    <s v="00"/>
    <s v="Non Divisional"/>
    <s v="000"/>
    <s v="No Program"/>
    <s v="190.50.00.000-6350.03"/>
    <s v="Maintenance Agreements &amp; Licenses Maintenance Agreements"/>
    <n v="-5000"/>
    <n v="-13000"/>
    <n v="-18500"/>
    <n v="-18500"/>
    <n v="0"/>
  </r>
  <r>
    <x v="7"/>
    <x v="7"/>
    <x v="3"/>
    <x v="1"/>
    <x v="12"/>
    <x v="12"/>
    <s v="00"/>
    <s v="Non Divisional"/>
    <s v="000"/>
    <s v="No Program"/>
    <s v="190.50.00.000-6400.01"/>
    <s v="Repairs &amp; Maintenance Building"/>
    <n v="-9000"/>
    <n v="-2000"/>
    <n v="-12250"/>
    <n v="-12250"/>
    <n v="0"/>
  </r>
  <r>
    <x v="7"/>
    <x v="7"/>
    <x v="3"/>
    <x v="1"/>
    <x v="12"/>
    <x v="12"/>
    <s v="00"/>
    <s v="Non Divisional"/>
    <s v="000"/>
    <s v="No Program"/>
    <s v="190.50.00.000-6400.02"/>
    <s v="Repairs &amp; Maintenance Minor Equipment/Other"/>
    <n v="-3000"/>
    <n v="0"/>
    <n v="-4000"/>
    <n v="-4000"/>
    <n v="0"/>
  </r>
  <r>
    <x v="7"/>
    <x v="7"/>
    <x v="3"/>
    <x v="1"/>
    <x v="12"/>
    <x v="12"/>
    <s v="00"/>
    <s v="Non Divisional"/>
    <s v="000"/>
    <s v="No Program"/>
    <s v="190.50.00.000-6400.03"/>
    <s v="Repairs &amp; Maintenance Major Repair &amp; Contingency"/>
    <n v="0"/>
    <n v="0"/>
    <n v="0"/>
    <n v="0"/>
    <n v="0"/>
  </r>
  <r>
    <x v="7"/>
    <x v="7"/>
    <x v="3"/>
    <x v="1"/>
    <x v="12"/>
    <x v="12"/>
    <s v="00"/>
    <s v="Non Divisional"/>
    <s v="000"/>
    <s v="No Program"/>
    <s v="190.50.00.000-6400.05"/>
    <s v="Repairs &amp; Maintenance Vehicle"/>
    <n v="0"/>
    <n v="0"/>
    <n v="-96000"/>
    <n v="-96000"/>
    <n v="0"/>
  </r>
  <r>
    <x v="7"/>
    <x v="7"/>
    <x v="3"/>
    <x v="1"/>
    <x v="12"/>
    <x v="12"/>
    <s v="00"/>
    <s v="Non Divisional"/>
    <s v="000"/>
    <s v="No Program"/>
    <s v="190.50.00.000-6400.20"/>
    <s v="Repairs &amp; Maintenance Property Maintenance"/>
    <n v="-5000"/>
    <n v="-4000"/>
    <n v="-5555"/>
    <n v="-5555"/>
    <n v="0"/>
  </r>
  <r>
    <x v="7"/>
    <x v="7"/>
    <x v="3"/>
    <x v="1"/>
    <x v="12"/>
    <x v="12"/>
    <s v="00"/>
    <s v="Non Divisional"/>
    <s v="000"/>
    <s v="No Program"/>
    <s v="190.50.00.000-6500.04"/>
    <s v="Claims &amp; Insurance Insurance Premiums"/>
    <n v="-14000"/>
    <n v="-14000"/>
    <n v="-14400"/>
    <n v="-14000"/>
    <n v="400"/>
  </r>
  <r>
    <x v="7"/>
    <x v="7"/>
    <x v="3"/>
    <x v="1"/>
    <x v="12"/>
    <x v="12"/>
    <s v="00"/>
    <s v="Non Divisional"/>
    <s v="000"/>
    <s v="No Program"/>
    <s v="190.50.00.000-6600.01"/>
    <s v="Administrative Expenses Meetings"/>
    <n v="0"/>
    <n v="0"/>
    <n v="-500"/>
    <n v="-500"/>
    <n v="0"/>
  </r>
  <r>
    <x v="7"/>
    <x v="7"/>
    <x v="3"/>
    <x v="1"/>
    <x v="12"/>
    <x v="12"/>
    <s v="00"/>
    <s v="Non Divisional"/>
    <s v="000"/>
    <s v="No Program"/>
    <s v="190.50.00.000-6600.03"/>
    <s v="Administrative Expenses Mileage Reimbursement"/>
    <n v="0"/>
    <n v="0"/>
    <n v="0"/>
    <n v="0"/>
    <n v="0"/>
  </r>
  <r>
    <x v="7"/>
    <x v="7"/>
    <x v="3"/>
    <x v="1"/>
    <x v="12"/>
    <x v="12"/>
    <s v="00"/>
    <s v="Non Divisional"/>
    <s v="000"/>
    <s v="No Program"/>
    <s v="190.50.00.000-6600.04"/>
    <s v="Administrative Expenses Training/Conferences"/>
    <n v="-3000"/>
    <n v="-1000"/>
    <n v="-10000"/>
    <n v="-10000"/>
    <n v="0"/>
  </r>
  <r>
    <x v="7"/>
    <x v="7"/>
    <x v="3"/>
    <x v="1"/>
    <x v="12"/>
    <x v="12"/>
    <s v="00"/>
    <s v="Non Divisional"/>
    <s v="000"/>
    <s v="No Program"/>
    <s v="190.50.00.000-6600.05"/>
    <s v="Administrative Expenses Public/Legal Advertisement"/>
    <n v="-1000"/>
    <n v="0"/>
    <n v="-1000"/>
    <n v="-1000"/>
    <n v="0"/>
  </r>
  <r>
    <x v="7"/>
    <x v="7"/>
    <x v="3"/>
    <x v="1"/>
    <x v="12"/>
    <x v="12"/>
    <s v="00"/>
    <s v="Non Divisional"/>
    <s v="000"/>
    <s v="No Program"/>
    <s v="190.50.00.000-6600.06"/>
    <s v="Administrative Expenses Property/Building Rental"/>
    <n v="0"/>
    <n v="0"/>
    <n v="-41200"/>
    <n v="-41200"/>
    <n v="0"/>
  </r>
  <r>
    <x v="7"/>
    <x v="7"/>
    <x v="3"/>
    <x v="1"/>
    <x v="12"/>
    <x v="12"/>
    <s v="00"/>
    <s v="Non Divisional"/>
    <s v="000"/>
    <s v="No Program"/>
    <s v="190.50.00.000-6600.07"/>
    <s v="Administrative Expenses Employee Recruitment"/>
    <n v="0"/>
    <n v="0"/>
    <n v="-500"/>
    <n v="-500"/>
    <n v="0"/>
  </r>
  <r>
    <x v="7"/>
    <x v="7"/>
    <x v="3"/>
    <x v="1"/>
    <x v="12"/>
    <x v="12"/>
    <s v="00"/>
    <s v="Non Divisional"/>
    <s v="000"/>
    <s v="No Program"/>
    <s v="190.50.00.000-6600.23"/>
    <s v="Administrative Expenses Public Education"/>
    <n v="-2000"/>
    <n v="0"/>
    <n v="-3000"/>
    <n v="-3000"/>
    <n v="0"/>
  </r>
  <r>
    <x v="7"/>
    <x v="7"/>
    <x v="3"/>
    <x v="1"/>
    <x v="12"/>
    <x v="12"/>
    <s v="00"/>
    <s v="Non Divisional"/>
    <s v="000"/>
    <s v="No Program"/>
    <s v="190.50.00.000-6600.24"/>
    <s v="Administrative Expenses Marketing"/>
    <n v="-5000"/>
    <n v="-1000"/>
    <n v="-15000"/>
    <n v="-15000"/>
    <n v="0"/>
  </r>
  <r>
    <x v="7"/>
    <x v="7"/>
    <x v="3"/>
    <x v="1"/>
    <x v="12"/>
    <x v="12"/>
    <s v="00"/>
    <s v="Non Divisional"/>
    <s v="000"/>
    <s v="No Program"/>
    <s v="190.50.00.000-6600.25"/>
    <s v="Administrative Expenses Support Services-Indirect Labor"/>
    <n v="-475000"/>
    <n v="-475000"/>
    <n v="-474965"/>
    <n v="-474965"/>
    <n v="0"/>
  </r>
  <r>
    <x v="7"/>
    <x v="7"/>
    <x v="3"/>
    <x v="1"/>
    <x v="12"/>
    <x v="12"/>
    <s v="00"/>
    <s v="Non Divisional"/>
    <s v="000"/>
    <s v="No Program"/>
    <s v="190.50.00.000-6600.26"/>
    <s v="Administrative Expenses Support Services-IT"/>
    <n v="-7000"/>
    <n v="-7000"/>
    <n v="-6710"/>
    <n v="-6710"/>
    <n v="0"/>
  </r>
  <r>
    <x v="7"/>
    <x v="7"/>
    <x v="3"/>
    <x v="1"/>
    <x v="12"/>
    <x v="12"/>
    <s v="00"/>
    <s v="Non Divisional"/>
    <s v="000"/>
    <s v="No Program"/>
    <s v="190.50.00.000-6600.28"/>
    <s v="Administrative Expenses Equipment Fund Contribution"/>
    <n v="0"/>
    <n v="0"/>
    <n v="0"/>
    <n v="0"/>
    <n v="0"/>
  </r>
  <r>
    <x v="7"/>
    <x v="7"/>
    <x v="3"/>
    <x v="1"/>
    <x v="12"/>
    <x v="12"/>
    <s v="00"/>
    <s v="Non Divisional"/>
    <s v="000"/>
    <s v="No Program"/>
    <s v="190.50.00.000-6600.32"/>
    <s v="Administrative Expenses Vehicle Fund Contribution"/>
    <n v="-2000"/>
    <n v="-2000"/>
    <n v="-1800"/>
    <n v="-4000"/>
    <n v="-2200"/>
  </r>
  <r>
    <x v="7"/>
    <x v="7"/>
    <x v="3"/>
    <x v="1"/>
    <x v="12"/>
    <x v="12"/>
    <s v="00"/>
    <s v="Non Divisional"/>
    <s v="000"/>
    <s v="No Program"/>
    <s v="190.50.00.000-6600.36"/>
    <s v="Administrative Expenses IT Fund Contribution"/>
    <n v="-10000"/>
    <n v="-10000"/>
    <n v="-9600"/>
    <n v="-22000"/>
    <n v="-12400"/>
  </r>
  <r>
    <x v="8"/>
    <x v="8"/>
    <x v="1"/>
    <x v="1"/>
    <x v="0"/>
    <x v="0"/>
    <s v="00"/>
    <s v="Non Divisional"/>
    <s v="900"/>
    <s v="General"/>
    <s v="200.00.00.900-4900.01"/>
    <s v="Transfers In General Fund"/>
    <n v="-425000"/>
    <n v="0"/>
    <n v="1307823"/>
    <n v="710000"/>
    <n v="-597823"/>
  </r>
  <r>
    <x v="8"/>
    <x v="8"/>
    <x v="0"/>
    <x v="0"/>
    <x v="4"/>
    <x v="4"/>
    <s v="20"/>
    <s v="Recreation"/>
    <s v="300"/>
    <s v="Recreation Services"/>
    <s v="200.20.20.300-4580.02"/>
    <s v="Charges for Services-Recreation/Youth Coed Flag Football"/>
    <n v="6000"/>
    <n v="2000"/>
    <n v="13000"/>
    <n v="13000"/>
    <n v="0"/>
  </r>
  <r>
    <x v="8"/>
    <x v="8"/>
    <x v="0"/>
    <x v="0"/>
    <x v="4"/>
    <x v="4"/>
    <s v="20"/>
    <s v="Recreation"/>
    <s v="300"/>
    <s v="Recreation Services"/>
    <s v="200.20.20.300-4580.03"/>
    <s v="Charges for Services-Recreation/Youth Coed Basketball"/>
    <n v="62000"/>
    <n v="7000"/>
    <n v="58000"/>
    <n v="58000"/>
    <n v="0"/>
  </r>
  <r>
    <x v="8"/>
    <x v="8"/>
    <x v="0"/>
    <x v="0"/>
    <x v="4"/>
    <x v="4"/>
    <s v="20"/>
    <s v="Recreation"/>
    <s v="300"/>
    <s v="Recreation Services"/>
    <s v="200.20.20.300-4580.04"/>
    <s v="Charges for Services-Recreation/Youth Coed Baseball/Softball"/>
    <n v="1000"/>
    <n v="6000"/>
    <n v="8500"/>
    <n v="8500"/>
    <n v="0"/>
  </r>
  <r>
    <x v="8"/>
    <x v="8"/>
    <x v="0"/>
    <x v="0"/>
    <x v="4"/>
    <x v="4"/>
    <s v="20"/>
    <s v="Recreation"/>
    <s v="300"/>
    <s v="Recreation Services"/>
    <s v="200.20.20.300-4580.05"/>
    <s v="Charges for Services-Recreation/Youth Girls Softball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0.06"/>
    <s v="Charges for Services-Recreation/Youth Coed Basketball Camp"/>
    <n v="2000"/>
    <n v="0"/>
    <n v="7200"/>
    <n v="7200"/>
    <n v="0"/>
  </r>
  <r>
    <x v="8"/>
    <x v="8"/>
    <x v="0"/>
    <x v="0"/>
    <x v="4"/>
    <x v="4"/>
    <s v="20"/>
    <s v="Recreation"/>
    <s v="300"/>
    <s v="Recreation Services"/>
    <s v="200.20.20.300-4580.07"/>
    <s v="Charges for Services-Recreation/Youth Coed Soccer &amp; Kickball"/>
    <n v="5000"/>
    <n v="9000"/>
    <n v="10250"/>
    <n v="10250"/>
    <n v="0"/>
  </r>
  <r>
    <x v="8"/>
    <x v="8"/>
    <x v="0"/>
    <x v="0"/>
    <x v="4"/>
    <x v="4"/>
    <s v="20"/>
    <s v="Recreation"/>
    <s v="300"/>
    <s v="Recreation Services"/>
    <s v="200.20.20.300-4580.08"/>
    <s v="Charges for Services-Recreation/Youth Coed Volleyball Camp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0.11"/>
    <s v="Charges for Services-Recreation/Youth Pilot Expansion Programs"/>
    <n v="1000"/>
    <n v="4000"/>
    <n v="3500"/>
    <n v="3500"/>
    <n v="0"/>
  </r>
  <r>
    <x v="8"/>
    <x v="8"/>
    <x v="0"/>
    <x v="0"/>
    <x v="4"/>
    <x v="4"/>
    <s v="20"/>
    <s v="Recreation"/>
    <s v="300"/>
    <s v="Recreation Services"/>
    <s v="200.20.20.300-4580.12"/>
    <s v="Charges for Services-Recreation/Youth Arts &amp; Crafts"/>
    <n v="2000"/>
    <n v="2000"/>
    <n v="4500"/>
    <n v="4500"/>
    <n v="0"/>
  </r>
  <r>
    <x v="8"/>
    <x v="8"/>
    <x v="0"/>
    <x v="0"/>
    <x v="4"/>
    <x v="4"/>
    <s v="20"/>
    <s v="Recreation"/>
    <s v="300"/>
    <s v="Recreation Services"/>
    <s v="200.20.20.300-4580.13"/>
    <s v="Charges for Services-Recreation/Youth Gymnastics"/>
    <n v="14000"/>
    <n v="0"/>
    <n v="14500"/>
    <n v="14500"/>
    <n v="0"/>
  </r>
  <r>
    <x v="8"/>
    <x v="8"/>
    <x v="0"/>
    <x v="0"/>
    <x v="4"/>
    <x v="4"/>
    <s v="20"/>
    <s v="Recreation"/>
    <s v="300"/>
    <s v="Recreation Services"/>
    <s v="200.20.20.300-4580.14"/>
    <s v="Charges for Services-Recreation/Youth Martial Arts"/>
    <n v="5000"/>
    <n v="0"/>
    <n v="5500"/>
    <n v="5500"/>
    <n v="0"/>
  </r>
  <r>
    <x v="8"/>
    <x v="8"/>
    <x v="0"/>
    <x v="0"/>
    <x v="4"/>
    <x v="4"/>
    <s v="20"/>
    <s v="Recreation"/>
    <s v="300"/>
    <s v="Recreation Services"/>
    <s v="200.20.20.300-4580.15"/>
    <s v="Charges for Services-Recreation/Youth Cheerleading"/>
    <n v="2000"/>
    <n v="0"/>
    <n v="1500"/>
    <n v="1500"/>
    <n v="0"/>
  </r>
  <r>
    <x v="8"/>
    <x v="8"/>
    <x v="0"/>
    <x v="0"/>
    <x v="4"/>
    <x v="4"/>
    <s v="20"/>
    <s v="Recreation"/>
    <s v="300"/>
    <s v="Recreation Services"/>
    <s v="200.20.20.300-4580.16"/>
    <s v="Charges for Services-Recreation/Youth Tennis"/>
    <n v="7000"/>
    <n v="3000"/>
    <n v="10000"/>
    <n v="10000"/>
    <n v="0"/>
  </r>
  <r>
    <x v="8"/>
    <x v="8"/>
    <x v="0"/>
    <x v="0"/>
    <x v="4"/>
    <x v="4"/>
    <s v="20"/>
    <s v="Recreation"/>
    <s v="300"/>
    <s v="Recreation Services"/>
    <s v="200.20.20.300-4580.17"/>
    <s v="Charges for Services-Recreation/Youth Dance"/>
    <n v="2000"/>
    <n v="0"/>
    <n v="5000"/>
    <n v="5000"/>
    <n v="0"/>
  </r>
  <r>
    <x v="8"/>
    <x v="8"/>
    <x v="0"/>
    <x v="0"/>
    <x v="4"/>
    <x v="4"/>
    <s v="20"/>
    <s v="Recreation"/>
    <s v="300"/>
    <s v="Recreation Services"/>
    <s v="200.20.20.300-4580.18"/>
    <s v="Charges for Services-Recreation/Youth Baton"/>
    <n v="3000"/>
    <n v="2000"/>
    <n v="3000"/>
    <n v="3000"/>
    <n v="0"/>
  </r>
  <r>
    <x v="8"/>
    <x v="8"/>
    <x v="0"/>
    <x v="0"/>
    <x v="4"/>
    <x v="4"/>
    <s v="20"/>
    <s v="Recreation"/>
    <s v="300"/>
    <s v="Recreation Services"/>
    <s v="200.20.20.300-4580.19"/>
    <s v="Charges for Services-Recreation/Youth Academic Program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0.20"/>
    <s v="Charges for Services-Recreation/Youth Performing Art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0.23"/>
    <s v="Charges for Services-Recreation/Youth Cooking"/>
    <n v="3000"/>
    <n v="0"/>
    <n v="3500"/>
    <n v="3500"/>
    <n v="0"/>
  </r>
  <r>
    <x v="8"/>
    <x v="8"/>
    <x v="0"/>
    <x v="0"/>
    <x v="4"/>
    <x v="4"/>
    <s v="20"/>
    <s v="Recreation"/>
    <s v="300"/>
    <s v="Recreation Services"/>
    <s v="200.20.20.300-4580.24"/>
    <s v="Charges for Services-Recreation/Youth Music"/>
    <n v="1000"/>
    <n v="0"/>
    <n v="1800"/>
    <n v="1800"/>
    <n v="0"/>
  </r>
  <r>
    <x v="8"/>
    <x v="8"/>
    <x v="0"/>
    <x v="0"/>
    <x v="4"/>
    <x v="4"/>
    <s v="20"/>
    <s v="Recreation"/>
    <s v="300"/>
    <s v="Recreation Services"/>
    <s v="200.20.20.300-4580.25"/>
    <s v="Charges for Services-Recreation/Youth Recreation Leadership"/>
    <n v="20000"/>
    <n v="1000"/>
    <n v="12500"/>
    <n v="12500"/>
    <n v="0"/>
  </r>
  <r>
    <x v="8"/>
    <x v="8"/>
    <x v="0"/>
    <x v="0"/>
    <x v="4"/>
    <x v="4"/>
    <s v="20"/>
    <s v="Recreation"/>
    <s v="300"/>
    <s v="Recreation Services"/>
    <s v="200.20.20.300-4580.26"/>
    <s v="Charges for Services-Recreation/Youth Health &amp; Safety"/>
    <n v="1000"/>
    <n v="0"/>
    <n v="2000"/>
    <n v="2000"/>
    <n v="0"/>
  </r>
  <r>
    <x v="8"/>
    <x v="8"/>
    <x v="0"/>
    <x v="0"/>
    <x v="4"/>
    <x v="4"/>
    <s v="20"/>
    <s v="Recreation"/>
    <s v="300"/>
    <s v="Recreation Services"/>
    <s v="200.20.20.300-4580.29"/>
    <s v="Charges for Services-Recreation/Youth Golf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0.30"/>
    <s v="Charges for Services-Recreation/Youth Exercise &amp; Fitness"/>
    <n v="4000"/>
    <n v="0"/>
    <n v="5500"/>
    <n v="5500"/>
    <n v="0"/>
  </r>
  <r>
    <x v="8"/>
    <x v="8"/>
    <x v="0"/>
    <x v="0"/>
    <x v="4"/>
    <x v="4"/>
    <s v="20"/>
    <s v="Recreation"/>
    <s v="300"/>
    <s v="Recreation Services"/>
    <s v="200.20.20.300-4581.01"/>
    <s v="Charges for Services-Recreation/Adult Men's Basketball"/>
    <n v="18000"/>
    <n v="0"/>
    <n v="8000"/>
    <n v="8000"/>
    <n v="0"/>
  </r>
  <r>
    <x v="8"/>
    <x v="8"/>
    <x v="0"/>
    <x v="0"/>
    <x v="4"/>
    <x v="4"/>
    <s v="20"/>
    <s v="Recreation"/>
    <s v="300"/>
    <s v="Recreation Services"/>
    <s v="200.20.20.300-4581.03"/>
    <s v="Charges for Services-Recreation/Adult Softball Tournament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1.09"/>
    <s v="Charges for Services-Recreation/Adult Golf"/>
    <n v="0"/>
    <n v="0"/>
    <n v="1500"/>
    <n v="1500"/>
    <n v="0"/>
  </r>
  <r>
    <x v="8"/>
    <x v="8"/>
    <x v="0"/>
    <x v="0"/>
    <x v="4"/>
    <x v="4"/>
    <s v="20"/>
    <s v="Recreation"/>
    <s v="300"/>
    <s v="Recreation Services"/>
    <s v="200.20.20.300-4581.10"/>
    <s v="Charges for Services-Recreation/Adult Dog Obedience"/>
    <n v="3000"/>
    <n v="11000"/>
    <n v="7000"/>
    <n v="7000"/>
    <n v="0"/>
  </r>
  <r>
    <x v="8"/>
    <x v="8"/>
    <x v="0"/>
    <x v="0"/>
    <x v="4"/>
    <x v="4"/>
    <s v="20"/>
    <s v="Recreation"/>
    <s v="300"/>
    <s v="Recreation Services"/>
    <s v="200.20.20.300-4581.11"/>
    <s v="Charges for Services-Recreation/Adult Tenni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1.12"/>
    <s v="Charges for Services-Recreation/Adult Exercise &amp; Fitness"/>
    <n v="3000"/>
    <n v="2000"/>
    <n v="3000"/>
    <n v="3000"/>
    <n v="0"/>
  </r>
  <r>
    <x v="8"/>
    <x v="8"/>
    <x v="0"/>
    <x v="0"/>
    <x v="4"/>
    <x v="4"/>
    <s v="20"/>
    <s v="Recreation"/>
    <s v="300"/>
    <s v="Recreation Services"/>
    <s v="200.20.20.300-4581.14"/>
    <s v="Charges for Services-Recreation/Adult Dance"/>
    <n v="0"/>
    <n v="0"/>
    <n v="700"/>
    <n v="700"/>
    <n v="0"/>
  </r>
  <r>
    <x v="8"/>
    <x v="8"/>
    <x v="0"/>
    <x v="0"/>
    <x v="4"/>
    <x v="4"/>
    <s v="20"/>
    <s v="Recreation"/>
    <s v="300"/>
    <s v="Recreation Services"/>
    <s v="200.20.20.300-4581.15"/>
    <s v="Charges for Services-Recreation/Adult Health &amp; Safety"/>
    <n v="0"/>
    <n v="0"/>
    <n v="700"/>
    <n v="700"/>
    <n v="0"/>
  </r>
  <r>
    <x v="8"/>
    <x v="8"/>
    <x v="0"/>
    <x v="0"/>
    <x v="4"/>
    <x v="4"/>
    <s v="20"/>
    <s v="Recreation"/>
    <s v="300"/>
    <s v="Recreation Services"/>
    <s v="200.20.20.300-4581.16"/>
    <s v="Charges for Services-Recreation/Adult Pilot Expansion Programs"/>
    <n v="6000"/>
    <n v="0"/>
    <n v="6500"/>
    <n v="6500"/>
    <n v="0"/>
  </r>
  <r>
    <x v="8"/>
    <x v="8"/>
    <x v="0"/>
    <x v="0"/>
    <x v="4"/>
    <x v="4"/>
    <s v="20"/>
    <s v="Recreation"/>
    <s v="300"/>
    <s v="Recreation Services"/>
    <s v="200.20.20.300-4582.01"/>
    <s v="Charges for Services-Recreation/Aquatics Pool Admission"/>
    <n v="9000"/>
    <n v="3000"/>
    <n v="13000"/>
    <n v="13000"/>
    <n v="0"/>
  </r>
  <r>
    <x v="8"/>
    <x v="8"/>
    <x v="0"/>
    <x v="0"/>
    <x v="4"/>
    <x v="4"/>
    <s v="20"/>
    <s v="Recreation"/>
    <s v="300"/>
    <s v="Recreation Services"/>
    <s v="200.20.20.300-4582.02"/>
    <s v="Charges for Services-Recreation/Aquatics Swim Passe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2.03"/>
    <s v="Charges for Services-Recreation/Aquatics Pool Rental"/>
    <n v="0"/>
    <n v="0"/>
    <n v="300"/>
    <n v="300"/>
    <n v="0"/>
  </r>
  <r>
    <x v="8"/>
    <x v="8"/>
    <x v="0"/>
    <x v="0"/>
    <x v="4"/>
    <x v="4"/>
    <s v="20"/>
    <s v="Recreation"/>
    <s v="300"/>
    <s v="Recreation Services"/>
    <s v="200.20.20.300-4582.04"/>
    <s v="Charges for Services-Recreation/Aquatics Swim Lessons"/>
    <n v="51000"/>
    <n v="67000"/>
    <n v="80000"/>
    <n v="80000"/>
    <n v="0"/>
  </r>
  <r>
    <x v="8"/>
    <x v="8"/>
    <x v="0"/>
    <x v="0"/>
    <x v="4"/>
    <x v="4"/>
    <s v="20"/>
    <s v="Recreation"/>
    <s v="300"/>
    <s v="Recreation Services"/>
    <s v="200.20.20.300-4582.06"/>
    <s v="Charges for Services-Recreation/Aquatics Swim Team"/>
    <n v="0"/>
    <n v="23000"/>
    <n v="20000"/>
    <n v="20000"/>
    <n v="0"/>
  </r>
  <r>
    <x v="8"/>
    <x v="8"/>
    <x v="0"/>
    <x v="0"/>
    <x v="4"/>
    <x v="4"/>
    <s v="20"/>
    <s v="Recreation"/>
    <s v="300"/>
    <s v="Recreation Services"/>
    <s v="200.20.20.300-4582.07"/>
    <s v="Charges for Services-Recreation/Aquatics Scuba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2.08"/>
    <s v="Charges for Services-Recreation/Aquatics Health &amp; Safety"/>
    <n v="4000"/>
    <n v="6000"/>
    <n v="6000"/>
    <n v="6000"/>
    <n v="0"/>
  </r>
  <r>
    <x v="8"/>
    <x v="8"/>
    <x v="0"/>
    <x v="0"/>
    <x v="4"/>
    <x v="4"/>
    <s v="20"/>
    <s v="Recreation"/>
    <s v="300"/>
    <s v="Recreation Services"/>
    <s v="200.20.20.300-4583.02"/>
    <s v="Charges for Services-Recreation/Misc Programs Youth Day Camp"/>
    <n v="59000"/>
    <n v="49000"/>
    <n v="60000"/>
    <n v="60000"/>
    <n v="0"/>
  </r>
  <r>
    <x v="8"/>
    <x v="8"/>
    <x v="0"/>
    <x v="0"/>
    <x v="4"/>
    <x v="4"/>
    <s v="20"/>
    <s v="Recreation"/>
    <s v="300"/>
    <s v="Recreation Services"/>
    <s v="200.20.20.300-4583.03"/>
    <s v="Charges for Services-Recreation/Misc Programs Preschool Play Program"/>
    <n v="22000"/>
    <n v="9000"/>
    <n v="25000"/>
    <n v="25000"/>
    <n v="0"/>
  </r>
  <r>
    <x v="8"/>
    <x v="8"/>
    <x v="0"/>
    <x v="0"/>
    <x v="4"/>
    <x v="4"/>
    <s v="20"/>
    <s v="Recreation"/>
    <s v="300"/>
    <s v="Recreation Services"/>
    <s v="200.20.20.300-4583.04"/>
    <s v="Charges for Services-Recreation/Misc Programs After School Program"/>
    <n v="598000"/>
    <n v="129000"/>
    <n v="350000"/>
    <n v="350000"/>
    <n v="0"/>
  </r>
  <r>
    <x v="8"/>
    <x v="8"/>
    <x v="0"/>
    <x v="0"/>
    <x v="4"/>
    <x v="4"/>
    <s v="20"/>
    <s v="Recreation"/>
    <s v="300"/>
    <s v="Recreation Services"/>
    <s v="200.20.20.300-4583.05"/>
    <s v="Charges for Services-Recreation/Misc Programs Youth Themed Partie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3.06"/>
    <s v="Charges for Services-Recreation/Misc Programs Open Gym"/>
    <n v="200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4.01"/>
    <s v="Charges for Services-Recreation/General Revenue Concession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4.04"/>
    <s v="Charges for Services-Recreation/General Revenue Equipment Rental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4.05"/>
    <s v="Charges for Services-Recreation/General Revenue Miscellaneous Revenue"/>
    <n v="2000"/>
    <n v="3000"/>
    <n v="2000"/>
    <n v="2000"/>
    <n v="0"/>
  </r>
  <r>
    <x v="8"/>
    <x v="8"/>
    <x v="0"/>
    <x v="0"/>
    <x v="4"/>
    <x v="4"/>
    <s v="20"/>
    <s v="Recreation"/>
    <s v="300"/>
    <s v="Recreation Services"/>
    <s v="200.20.20.300-4584.06"/>
    <s v="Charges for Services-Recreation/General Revenue Agency Revenue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4.08"/>
    <s v="Charges for Services-Recreation/General Revenue Facility Rental-Ballfield"/>
    <n v="80000"/>
    <n v="43000"/>
    <n v="80000"/>
    <n v="80000"/>
    <n v="0"/>
  </r>
  <r>
    <x v="8"/>
    <x v="8"/>
    <x v="0"/>
    <x v="0"/>
    <x v="4"/>
    <x v="4"/>
    <s v="20"/>
    <s v="Recreation"/>
    <s v="300"/>
    <s v="Recreation Services"/>
    <s v="200.20.20.300-4584.10"/>
    <s v="Charges for Services-Recreation/General Revenue Scholarship Donations"/>
    <n v="0"/>
    <n v="0"/>
    <n v="10000"/>
    <n v="10000"/>
    <n v="0"/>
  </r>
  <r>
    <x v="8"/>
    <x v="8"/>
    <x v="0"/>
    <x v="0"/>
    <x v="4"/>
    <x v="4"/>
    <s v="20"/>
    <s v="Recreation"/>
    <s v="300"/>
    <s v="Recreation Services"/>
    <s v="200.20.20.300-4584.12"/>
    <s v="Charges for Services-Recreation/General Revenue MPRD Donation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584.13"/>
    <s v="Charges for Services-Recreation/General Revenue Advertising"/>
    <n v="12000"/>
    <n v="0"/>
    <n v="5000"/>
    <n v="5000"/>
    <n v="0"/>
  </r>
  <r>
    <x v="8"/>
    <x v="8"/>
    <x v="0"/>
    <x v="0"/>
    <x v="4"/>
    <x v="4"/>
    <s v="30"/>
    <s v="Community Services"/>
    <s v="360"/>
    <s v="Special Events"/>
    <s v="200.20.30.360-4583.01"/>
    <s v="Charges for Services-Recreation/Misc Programs Community Events"/>
    <n v="3000"/>
    <n v="3000"/>
    <n v="0"/>
    <n v="0"/>
    <n v="0"/>
  </r>
  <r>
    <x v="8"/>
    <x v="8"/>
    <x v="0"/>
    <x v="0"/>
    <x v="4"/>
    <x v="4"/>
    <s v="30"/>
    <s v="Community Services"/>
    <s v="360"/>
    <s v="Special Events"/>
    <s v="200.20.30.360-4583.08"/>
    <s v="Charges for Services-Recreation/Misc Programs 4th of July Contributions"/>
    <n v="7000"/>
    <n v="0"/>
    <n v="0"/>
    <n v="0"/>
    <n v="0"/>
  </r>
  <r>
    <x v="8"/>
    <x v="8"/>
    <x v="0"/>
    <x v="0"/>
    <x v="4"/>
    <x v="4"/>
    <s v="30"/>
    <s v="Community Services"/>
    <s v="360"/>
    <s v="Special Events"/>
    <s v="200.20.30.360-4584.09"/>
    <s v="Charges for Services-Recreation/General Revenue Facility Rental-Community Center"/>
    <n v="100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700.01"/>
    <s v="Investment Earnings Interest on Investments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700.21"/>
    <s v="Investment Earnings Unallocated Investment Expense"/>
    <n v="0"/>
    <n v="0"/>
    <n v="0"/>
    <n v="0"/>
    <n v="0"/>
  </r>
  <r>
    <x v="8"/>
    <x v="8"/>
    <x v="0"/>
    <x v="0"/>
    <x v="4"/>
    <x v="4"/>
    <s v="20"/>
    <s v="Recreation"/>
    <s v="300"/>
    <s v="Recreation Services"/>
    <s v="200.20.20.300-4850.07"/>
    <s v="Other Revenue Misc Reimbursement"/>
    <n v="2000"/>
    <n v="0"/>
    <n v="0"/>
    <n v="0"/>
    <n v="0"/>
  </r>
  <r>
    <x v="8"/>
    <x v="8"/>
    <x v="1"/>
    <x v="1"/>
    <x v="4"/>
    <x v="4"/>
    <s v="20"/>
    <s v="Recreation"/>
    <s v="300"/>
    <s v="Recreation Services"/>
    <s v="200.20.20.300-4900.01"/>
    <s v="Transfers In General Fund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000.01"/>
    <s v="Salaries Regular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000.10"/>
    <s v="Salaries Furloughs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000.12"/>
    <s v="Salaries Compensated Absences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01"/>
    <s v="Benefits Retirement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02"/>
    <s v="Benefits Health Insurance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03"/>
    <s v="Benefits Dental Insurance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04"/>
    <s v="Benefits Vision Insurance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05"/>
    <s v="Benefits Life Insurance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07"/>
    <s v="Benefits Long Term Disability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11"/>
    <s v="Benefits Medicare"/>
    <n v="0"/>
    <n v="0"/>
    <n v="0"/>
    <n v="0"/>
    <n v="0"/>
  </r>
  <r>
    <x v="8"/>
    <x v="8"/>
    <x v="2"/>
    <x v="1"/>
    <x v="1"/>
    <x v="1"/>
    <s v="00"/>
    <s v="Non Divisional"/>
    <s v="000"/>
    <s v="No Program"/>
    <s v="200.03.00.000-5100.15"/>
    <s v="Benefits Cell Phone Allowance"/>
    <n v="0"/>
    <n v="0"/>
    <n v="0"/>
    <n v="0"/>
    <n v="0"/>
  </r>
  <r>
    <x v="8"/>
    <x v="8"/>
    <x v="3"/>
    <x v="1"/>
    <x v="10"/>
    <x v="10"/>
    <s v="00"/>
    <s v="Non Divisional"/>
    <s v="150"/>
    <s v="Fiscal Management"/>
    <s v="200.05.00.150-6000.01"/>
    <s v="Professional Services General"/>
    <n v="-13000"/>
    <n v="-6000"/>
    <n v="0"/>
    <n v="-7600"/>
    <n v="-7600"/>
  </r>
  <r>
    <x v="8"/>
    <x v="8"/>
    <x v="2"/>
    <x v="1"/>
    <x v="4"/>
    <x v="4"/>
    <s v="20"/>
    <s v="Recreation"/>
    <s v="001"/>
    <s v="Administration"/>
    <s v="200.20.20.001-5000.01"/>
    <s v="Salaries Regular"/>
    <n v="-278000"/>
    <n v="-228000"/>
    <n v="-352059"/>
    <n v="-270000"/>
    <n v="82059"/>
  </r>
  <r>
    <x v="8"/>
    <x v="8"/>
    <x v="2"/>
    <x v="1"/>
    <x v="4"/>
    <x v="4"/>
    <s v="20"/>
    <s v="Recreation"/>
    <s v="001"/>
    <s v="Administration"/>
    <s v="200.20.20.001-5000.02"/>
    <s v="Salaries Part Time"/>
    <n v="0"/>
    <n v="0"/>
    <n v="0"/>
    <n v="0"/>
    <n v="0"/>
  </r>
  <r>
    <x v="8"/>
    <x v="8"/>
    <x v="2"/>
    <x v="1"/>
    <x v="4"/>
    <x v="4"/>
    <s v="20"/>
    <s v="Recreation"/>
    <s v="001"/>
    <s v="Administration"/>
    <s v="200.20.20.001-5000.03"/>
    <s v="Salaries Overtime"/>
    <n v="-1000"/>
    <n v="-2000"/>
    <n v="0"/>
    <n v="-2000"/>
    <n v="-2000"/>
  </r>
  <r>
    <x v="8"/>
    <x v="8"/>
    <x v="2"/>
    <x v="1"/>
    <x v="4"/>
    <x v="4"/>
    <s v="20"/>
    <s v="Recreation"/>
    <s v="001"/>
    <s v="Administration"/>
    <s v="200.20.20.001-5000.06"/>
    <s v="Salaries Out of Class"/>
    <n v="-1000"/>
    <n v="0"/>
    <n v="0"/>
    <n v="0"/>
    <n v="0"/>
  </r>
  <r>
    <x v="8"/>
    <x v="8"/>
    <x v="2"/>
    <x v="1"/>
    <x v="4"/>
    <x v="4"/>
    <s v="20"/>
    <s v="Recreation"/>
    <s v="001"/>
    <s v="Administration"/>
    <s v="200.20.20.001-5000.07"/>
    <s v="Salaries Admin Leave Pay"/>
    <n v="-2000"/>
    <n v="-4000"/>
    <n v="-287"/>
    <n v="-287"/>
    <n v="0"/>
  </r>
  <r>
    <x v="8"/>
    <x v="8"/>
    <x v="2"/>
    <x v="1"/>
    <x v="4"/>
    <x v="4"/>
    <s v="20"/>
    <s v="Recreation"/>
    <s v="001"/>
    <s v="Administration"/>
    <s v="200.20.20.001-5000.08"/>
    <s v="Salaries Longevity Pay"/>
    <n v="-2000"/>
    <n v="-2000"/>
    <n v="-2655"/>
    <n v="-4000"/>
    <n v="-1345"/>
  </r>
  <r>
    <x v="8"/>
    <x v="8"/>
    <x v="2"/>
    <x v="1"/>
    <x v="4"/>
    <x v="4"/>
    <s v="20"/>
    <s v="Recreation"/>
    <s v="001"/>
    <s v="Administration"/>
    <s v="200.20.20.001-5000.10"/>
    <s v="Salaries Furloughs"/>
    <n v="0"/>
    <n v="0"/>
    <n v="0"/>
    <n v="0"/>
    <n v="0"/>
  </r>
  <r>
    <x v="8"/>
    <x v="8"/>
    <x v="2"/>
    <x v="1"/>
    <x v="4"/>
    <x v="4"/>
    <s v="20"/>
    <s v="Recreation"/>
    <s v="001"/>
    <s v="Administration"/>
    <s v="200.20.20.001-5000.12"/>
    <s v="Salaries Compensated Absences"/>
    <n v="0"/>
    <n v="0"/>
    <n v="0"/>
    <n v="0"/>
    <n v="0"/>
  </r>
  <r>
    <x v="8"/>
    <x v="8"/>
    <x v="2"/>
    <x v="1"/>
    <x v="4"/>
    <x v="4"/>
    <s v="20"/>
    <s v="Recreation"/>
    <s v="001"/>
    <s v="Administration"/>
    <s v="200.20.20.001-5100.00"/>
    <s v="Benefits PERS Pool Liability"/>
    <n v="-54000"/>
    <n v="-45000"/>
    <n v="-78124"/>
    <n v="-95000"/>
    <n v="-16876"/>
  </r>
  <r>
    <x v="8"/>
    <x v="8"/>
    <x v="2"/>
    <x v="1"/>
    <x v="4"/>
    <x v="4"/>
    <s v="20"/>
    <s v="Recreation"/>
    <s v="001"/>
    <s v="Administration"/>
    <s v="200.20.20.001-5100.01"/>
    <s v="Benefits Retirement"/>
    <n v="-21000"/>
    <n v="-17000"/>
    <n v="-29381"/>
    <n v="-22000"/>
    <n v="7381"/>
  </r>
  <r>
    <x v="8"/>
    <x v="8"/>
    <x v="2"/>
    <x v="1"/>
    <x v="4"/>
    <x v="4"/>
    <s v="20"/>
    <s v="Recreation"/>
    <s v="001"/>
    <s v="Administration"/>
    <s v="200.20.20.001-5100.02"/>
    <s v="Benefits Health Insurance"/>
    <n v="-32000"/>
    <n v="-33000"/>
    <n v="-56994"/>
    <n v="-39000"/>
    <n v="17994"/>
  </r>
  <r>
    <x v="8"/>
    <x v="8"/>
    <x v="2"/>
    <x v="1"/>
    <x v="4"/>
    <x v="4"/>
    <s v="20"/>
    <s v="Recreation"/>
    <s v="001"/>
    <s v="Administration"/>
    <s v="200.20.20.001-5100.03"/>
    <s v="Benefits Dental Insurance"/>
    <n v="-4000"/>
    <n v="-3000"/>
    <n v="-5015"/>
    <n v="-5015"/>
    <n v="0"/>
  </r>
  <r>
    <x v="8"/>
    <x v="8"/>
    <x v="2"/>
    <x v="1"/>
    <x v="4"/>
    <x v="4"/>
    <s v="20"/>
    <s v="Recreation"/>
    <s v="001"/>
    <s v="Administration"/>
    <s v="200.20.20.001-5100.04"/>
    <s v="Benefits Vision Insurance"/>
    <n v="-1000"/>
    <n v="0"/>
    <n v="-827"/>
    <n v="-827"/>
    <n v="0"/>
  </r>
  <r>
    <x v="8"/>
    <x v="8"/>
    <x v="2"/>
    <x v="1"/>
    <x v="4"/>
    <x v="4"/>
    <s v="20"/>
    <s v="Recreation"/>
    <s v="001"/>
    <s v="Administration"/>
    <s v="200.20.20.001-5100.05"/>
    <s v="Benefits Life Insurance"/>
    <n v="0"/>
    <n v="0"/>
    <n v="-415"/>
    <n v="-415"/>
    <n v="0"/>
  </r>
  <r>
    <x v="8"/>
    <x v="8"/>
    <x v="2"/>
    <x v="1"/>
    <x v="4"/>
    <x v="4"/>
    <s v="20"/>
    <s v="Recreation"/>
    <s v="001"/>
    <s v="Administration"/>
    <s v="200.20.20.001-5100.06"/>
    <s v="Benefits Worker's Comp"/>
    <n v="-8000"/>
    <n v="-8000"/>
    <n v="-8400"/>
    <n v="-11000"/>
    <n v="-2600"/>
  </r>
  <r>
    <x v="8"/>
    <x v="8"/>
    <x v="2"/>
    <x v="1"/>
    <x v="4"/>
    <x v="4"/>
    <s v="20"/>
    <s v="Recreation"/>
    <s v="001"/>
    <s v="Administration"/>
    <s v="200.20.20.001-5100.07"/>
    <s v="Benefits Long Term Disability"/>
    <n v="-1000"/>
    <n v="-1000"/>
    <n v="-2143"/>
    <n v="-2143"/>
    <n v="0"/>
  </r>
  <r>
    <x v="8"/>
    <x v="8"/>
    <x v="2"/>
    <x v="1"/>
    <x v="4"/>
    <x v="4"/>
    <s v="20"/>
    <s v="Recreation"/>
    <s v="001"/>
    <s v="Administration"/>
    <s v="200.20.20.001-5100.08"/>
    <s v="Benefits Deferred Compensation"/>
    <n v="-6000"/>
    <n v="-3000"/>
    <n v="-2620"/>
    <n v="-2620"/>
    <n v="0"/>
  </r>
  <r>
    <x v="8"/>
    <x v="8"/>
    <x v="2"/>
    <x v="1"/>
    <x v="4"/>
    <x v="4"/>
    <s v="20"/>
    <s v="Recreation"/>
    <s v="001"/>
    <s v="Administration"/>
    <s v="200.20.20.001-5100.09"/>
    <s v="Benefits Unemployment Insurance"/>
    <n v="0"/>
    <n v="0"/>
    <n v="0"/>
    <n v="0"/>
    <n v="0"/>
  </r>
  <r>
    <x v="8"/>
    <x v="8"/>
    <x v="2"/>
    <x v="1"/>
    <x v="4"/>
    <x v="4"/>
    <s v="20"/>
    <s v="Recreation"/>
    <s v="001"/>
    <s v="Administration"/>
    <s v="200.20.20.001-5100.11"/>
    <s v="Benefits Medicare"/>
    <n v="-4000"/>
    <n v="-3000"/>
    <n v="-5205"/>
    <n v="-5205"/>
    <n v="0"/>
  </r>
  <r>
    <x v="8"/>
    <x v="8"/>
    <x v="2"/>
    <x v="1"/>
    <x v="4"/>
    <x v="4"/>
    <s v="20"/>
    <s v="Recreation"/>
    <s v="001"/>
    <s v="Administration"/>
    <s v="200.20.20.001-5100.12"/>
    <s v="Benefits Annual Physical Exam"/>
    <n v="0"/>
    <n v="0"/>
    <n v="0"/>
    <n v="0"/>
    <n v="0"/>
  </r>
  <r>
    <x v="8"/>
    <x v="8"/>
    <x v="2"/>
    <x v="1"/>
    <x v="4"/>
    <x v="4"/>
    <s v="20"/>
    <s v="Recreation"/>
    <s v="001"/>
    <s v="Administration"/>
    <s v="200.20.20.001-5100.15"/>
    <s v="Benefits Cell Phone Allowance"/>
    <n v="-1000"/>
    <n v="-1000"/>
    <n v="-1042"/>
    <n v="-1042"/>
    <n v="0"/>
  </r>
  <r>
    <x v="8"/>
    <x v="8"/>
    <x v="2"/>
    <x v="1"/>
    <x v="4"/>
    <x v="4"/>
    <s v="20"/>
    <s v="Recreation"/>
    <s v="001"/>
    <s v="Administration"/>
    <s v="200.20.20.001-5100.17"/>
    <s v="Benefits Other Post Employment Benefits"/>
    <n v="-8000"/>
    <n v="-3000"/>
    <n v="-3500"/>
    <n v="-3500"/>
    <n v="0"/>
  </r>
  <r>
    <x v="8"/>
    <x v="8"/>
    <x v="3"/>
    <x v="1"/>
    <x v="4"/>
    <x v="4"/>
    <s v="20"/>
    <s v="Recreation"/>
    <s v="001"/>
    <s v="Administration"/>
    <s v="200.20.20.001-6000.01"/>
    <s v="Professional Services General"/>
    <n v="0"/>
    <n v="0"/>
    <n v="0"/>
    <n v="0"/>
    <n v="0"/>
  </r>
  <r>
    <x v="8"/>
    <x v="8"/>
    <x v="3"/>
    <x v="1"/>
    <x v="4"/>
    <x v="4"/>
    <s v="20"/>
    <s v="Recreation"/>
    <s v="001"/>
    <s v="Administration"/>
    <s v="200.20.20.001-6000.19"/>
    <s v="Professional Services Labor Relations"/>
    <n v="0"/>
    <n v="0"/>
    <n v="0"/>
    <n v="0"/>
    <n v="0"/>
  </r>
  <r>
    <x v="8"/>
    <x v="8"/>
    <x v="3"/>
    <x v="1"/>
    <x v="4"/>
    <x v="4"/>
    <s v="20"/>
    <s v="Recreation"/>
    <s v="001"/>
    <s v="Administration"/>
    <s v="200.20.20.001-6100.02"/>
    <s v="Utilities Telephone"/>
    <n v="0"/>
    <n v="0"/>
    <n v="-309"/>
    <n v="-309"/>
    <n v="0"/>
  </r>
  <r>
    <x v="8"/>
    <x v="8"/>
    <x v="3"/>
    <x v="1"/>
    <x v="4"/>
    <x v="4"/>
    <s v="20"/>
    <s v="Recreation"/>
    <s v="001"/>
    <s v="Administration"/>
    <s v="200.20.20.001-6200.01"/>
    <s v="Supplies Office"/>
    <n v="-3000"/>
    <n v="-3000"/>
    <n v="-3800"/>
    <n v="-3800"/>
    <n v="0"/>
  </r>
  <r>
    <x v="8"/>
    <x v="8"/>
    <x v="3"/>
    <x v="1"/>
    <x v="4"/>
    <x v="4"/>
    <s v="20"/>
    <s v="Recreation"/>
    <s v="001"/>
    <s v="Administration"/>
    <s v="200.20.20.001-6200.02"/>
    <s v="Supplies Special Department"/>
    <n v="-1000"/>
    <n v="0"/>
    <n v="-2000"/>
    <n v="-2000"/>
    <n v="0"/>
  </r>
  <r>
    <x v="8"/>
    <x v="8"/>
    <x v="3"/>
    <x v="1"/>
    <x v="4"/>
    <x v="4"/>
    <s v="20"/>
    <s v="Recreation"/>
    <s v="001"/>
    <s v="Administration"/>
    <s v="200.20.20.001-6200.03"/>
    <s v="Supplies Copier Maintenance &amp; Supplies"/>
    <n v="-4000"/>
    <n v="-3000"/>
    <n v="-8500"/>
    <n v="-8500"/>
    <n v="0"/>
  </r>
  <r>
    <x v="8"/>
    <x v="8"/>
    <x v="3"/>
    <x v="1"/>
    <x v="4"/>
    <x v="4"/>
    <s v="20"/>
    <s v="Recreation"/>
    <s v="001"/>
    <s v="Administration"/>
    <s v="200.20.20.001-6300.01"/>
    <s v="Dues &amp; Subscriptions Memberships"/>
    <n v="-1000"/>
    <n v="-2000"/>
    <n v="-2200"/>
    <n v="-2200"/>
    <n v="0"/>
  </r>
  <r>
    <x v="8"/>
    <x v="8"/>
    <x v="3"/>
    <x v="1"/>
    <x v="4"/>
    <x v="4"/>
    <s v="20"/>
    <s v="Recreation"/>
    <s v="001"/>
    <s v="Administration"/>
    <s v="200.20.20.001-6300.02"/>
    <s v="Dues &amp; Subscriptions Publications"/>
    <n v="0"/>
    <n v="0"/>
    <n v="-230"/>
    <n v="-230"/>
    <n v="0"/>
  </r>
  <r>
    <x v="8"/>
    <x v="8"/>
    <x v="3"/>
    <x v="1"/>
    <x v="4"/>
    <x v="4"/>
    <s v="20"/>
    <s v="Recreation"/>
    <s v="001"/>
    <s v="Administration"/>
    <s v="200.20.20.001-6400.02"/>
    <s v="Repairs &amp; Maintenance Minor Equipment/Other"/>
    <n v="-1000"/>
    <n v="-1000"/>
    <n v="-750"/>
    <n v="-750"/>
    <n v="0"/>
  </r>
  <r>
    <x v="8"/>
    <x v="8"/>
    <x v="3"/>
    <x v="1"/>
    <x v="4"/>
    <x v="4"/>
    <s v="20"/>
    <s v="Recreation"/>
    <s v="001"/>
    <s v="Administration"/>
    <s v="200.20.20.001-6400.05"/>
    <s v="Repairs &amp; Maintenance Vehicle"/>
    <n v="0"/>
    <n v="0"/>
    <n v="0"/>
    <n v="0"/>
    <n v="0"/>
  </r>
  <r>
    <x v="8"/>
    <x v="8"/>
    <x v="3"/>
    <x v="1"/>
    <x v="4"/>
    <x v="4"/>
    <s v="20"/>
    <s v="Recreation"/>
    <s v="001"/>
    <s v="Administration"/>
    <s v="200.20.20.001-6500.04"/>
    <s v="Claims &amp; Insurance Insurance Premiums"/>
    <n v="-36000"/>
    <n v="-36000"/>
    <n v="-36000"/>
    <n v="-35000"/>
    <n v="1000"/>
  </r>
  <r>
    <x v="8"/>
    <x v="8"/>
    <x v="3"/>
    <x v="1"/>
    <x v="4"/>
    <x v="4"/>
    <s v="20"/>
    <s v="Recreation"/>
    <s v="001"/>
    <s v="Administration"/>
    <s v="200.20.20.001-6600.01"/>
    <s v="Administrative Expenses Meetings"/>
    <n v="0"/>
    <n v="0"/>
    <n v="-700"/>
    <n v="-700"/>
    <n v="0"/>
  </r>
  <r>
    <x v="8"/>
    <x v="8"/>
    <x v="3"/>
    <x v="1"/>
    <x v="4"/>
    <x v="4"/>
    <s v="20"/>
    <s v="Recreation"/>
    <s v="001"/>
    <s v="Administration"/>
    <s v="200.20.20.001-6600.03"/>
    <s v="Administrative Expenses Mileage Reimbursement"/>
    <n v="0"/>
    <n v="0"/>
    <n v="-150"/>
    <n v="-150"/>
    <n v="0"/>
  </r>
  <r>
    <x v="8"/>
    <x v="8"/>
    <x v="3"/>
    <x v="1"/>
    <x v="4"/>
    <x v="4"/>
    <s v="20"/>
    <s v="Recreation"/>
    <s v="001"/>
    <s v="Administration"/>
    <s v="200.20.20.001-6600.04"/>
    <s v="Administrative Expenses Training/Conferences"/>
    <n v="-6000"/>
    <n v="-1000"/>
    <n v="-8000"/>
    <n v="-8000"/>
    <n v="0"/>
  </r>
  <r>
    <x v="8"/>
    <x v="8"/>
    <x v="3"/>
    <x v="1"/>
    <x v="4"/>
    <x v="4"/>
    <s v="20"/>
    <s v="Recreation"/>
    <s v="001"/>
    <s v="Administration"/>
    <s v="200.20.20.001-6600.05"/>
    <s v="Administrative Expenses Public/Legal Advertisement"/>
    <n v="-23000"/>
    <n v="-1000"/>
    <n v="-15000"/>
    <n v="-15000"/>
    <n v="0"/>
  </r>
  <r>
    <x v="8"/>
    <x v="8"/>
    <x v="3"/>
    <x v="1"/>
    <x v="4"/>
    <x v="4"/>
    <s v="20"/>
    <s v="Recreation"/>
    <s v="001"/>
    <s v="Administration"/>
    <s v="200.20.20.001-6600.07"/>
    <s v="Administrative Expenses Employee Recruitment"/>
    <n v="-1000"/>
    <n v="-4000"/>
    <n v="-4500"/>
    <n v="-12100"/>
    <n v="-7600"/>
  </r>
  <r>
    <x v="8"/>
    <x v="8"/>
    <x v="3"/>
    <x v="1"/>
    <x v="4"/>
    <x v="4"/>
    <s v="20"/>
    <s v="Recreation"/>
    <s v="001"/>
    <s v="Administration"/>
    <s v="200.20.20.001-6600.26"/>
    <s v="Administrative Expenses Support Services-IT"/>
    <n v="-8000"/>
    <n v="-9000"/>
    <n v="-8940"/>
    <n v="-8940"/>
    <n v="0"/>
  </r>
  <r>
    <x v="8"/>
    <x v="8"/>
    <x v="3"/>
    <x v="1"/>
    <x v="4"/>
    <x v="4"/>
    <s v="20"/>
    <s v="Recreation"/>
    <s v="001"/>
    <s v="Administration"/>
    <s v="200.20.20.001-6600.36"/>
    <s v="Administrative Expenses IT Fund Contribution"/>
    <n v="-20000"/>
    <n v="-20000"/>
    <n v="-20430"/>
    <n v="-47000"/>
    <n v="-26570"/>
  </r>
  <r>
    <x v="8"/>
    <x v="8"/>
    <x v="4"/>
    <x v="1"/>
    <x v="4"/>
    <x v="4"/>
    <s v="20"/>
    <s v="Recreation"/>
    <s v="001"/>
    <s v="Administration"/>
    <s v="200.20.20.001-7000.03"/>
    <s v="Capital Outlay Equipment New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000.01"/>
    <s v="Salaries Regular"/>
    <n v="0"/>
    <n v="1000"/>
    <n v="0"/>
    <n v="0"/>
    <n v="0"/>
  </r>
  <r>
    <x v="8"/>
    <x v="8"/>
    <x v="2"/>
    <x v="1"/>
    <x v="4"/>
    <x v="4"/>
    <s v="20"/>
    <s v="Recreation"/>
    <s v="300"/>
    <s v="Recreation Services"/>
    <s v="200.20.20.300-5000.02"/>
    <s v="Salaries Part Time"/>
    <n v="-697000"/>
    <n v="-319000"/>
    <n v="-600000"/>
    <n v="-600000"/>
    <n v="0"/>
  </r>
  <r>
    <x v="8"/>
    <x v="8"/>
    <x v="2"/>
    <x v="1"/>
    <x v="4"/>
    <x v="4"/>
    <s v="20"/>
    <s v="Recreation"/>
    <s v="300"/>
    <s v="Recreation Services"/>
    <s v="200.20.20.300-5000.03"/>
    <s v="Salaries Overtime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000.06"/>
    <s v="Salaries Out of Class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000.10"/>
    <s v="Salaries Furloughs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000.12"/>
    <s v="Salaries Compensated Absences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100.00"/>
    <s v="Benefits PERS Pool Liability"/>
    <n v="-18000"/>
    <n v="-15000"/>
    <n v="0"/>
    <n v="-32000"/>
    <n v="-32000"/>
  </r>
  <r>
    <x v="8"/>
    <x v="8"/>
    <x v="2"/>
    <x v="1"/>
    <x v="4"/>
    <x v="4"/>
    <s v="20"/>
    <s v="Recreation"/>
    <s v="300"/>
    <s v="Recreation Services"/>
    <s v="200.20.20.300-5100.01"/>
    <s v="Benefits Retirement"/>
    <n v="-16000"/>
    <n v="-16000"/>
    <n v="0"/>
    <n v="-16000"/>
    <n v="-16000"/>
  </r>
  <r>
    <x v="8"/>
    <x v="8"/>
    <x v="2"/>
    <x v="1"/>
    <x v="4"/>
    <x v="4"/>
    <s v="20"/>
    <s v="Recreation"/>
    <s v="300"/>
    <s v="Recreation Services"/>
    <s v="200.20.20.300-5100.02"/>
    <s v="Benefits Health Insurance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100.03"/>
    <s v="Benefits Dental Insurance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100.04"/>
    <s v="Benefits Vision Insurance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100.05"/>
    <s v="Benefits Life Insurance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100.06"/>
    <s v="Benefits Worker's Comp"/>
    <n v="-20000"/>
    <n v="-20000"/>
    <n v="-19800"/>
    <n v="-26000"/>
    <n v="-6200"/>
  </r>
  <r>
    <x v="8"/>
    <x v="8"/>
    <x v="2"/>
    <x v="1"/>
    <x v="4"/>
    <x v="4"/>
    <s v="20"/>
    <s v="Recreation"/>
    <s v="300"/>
    <s v="Recreation Services"/>
    <s v="200.20.20.300-5100.07"/>
    <s v="Benefits Long Term Disability"/>
    <n v="0"/>
    <n v="0"/>
    <n v="0"/>
    <n v="0"/>
    <n v="0"/>
  </r>
  <r>
    <x v="8"/>
    <x v="8"/>
    <x v="2"/>
    <x v="1"/>
    <x v="4"/>
    <x v="4"/>
    <s v="20"/>
    <s v="Recreation"/>
    <s v="300"/>
    <s v="Recreation Services"/>
    <s v="200.20.20.300-5100.09"/>
    <s v="Benefits Unemployment Insurance"/>
    <n v="-5000"/>
    <n v="-136000"/>
    <n v="0"/>
    <n v="0"/>
    <n v="0"/>
  </r>
  <r>
    <x v="8"/>
    <x v="8"/>
    <x v="2"/>
    <x v="1"/>
    <x v="4"/>
    <x v="4"/>
    <s v="20"/>
    <s v="Recreation"/>
    <s v="300"/>
    <s v="Recreation Services"/>
    <s v="200.20.20.300-5100.11"/>
    <s v="Benefits Medicare"/>
    <n v="-10000"/>
    <n v="-5000"/>
    <n v="0"/>
    <n v="0"/>
    <n v="0"/>
  </r>
  <r>
    <x v="8"/>
    <x v="8"/>
    <x v="3"/>
    <x v="1"/>
    <x v="4"/>
    <x v="4"/>
    <s v="20"/>
    <s v="Recreation"/>
    <s v="300"/>
    <s v="Recreation Services"/>
    <s v="200.20.20.300-6200.02"/>
    <s v="Supplies Special Department"/>
    <n v="-1000"/>
    <n v="0"/>
    <n v="-3000"/>
    <n v="-3000"/>
    <n v="0"/>
  </r>
  <r>
    <x v="8"/>
    <x v="8"/>
    <x v="3"/>
    <x v="1"/>
    <x v="4"/>
    <x v="4"/>
    <s v="20"/>
    <s v="Recreation"/>
    <s v="300"/>
    <s v="Recreation Services"/>
    <s v="200.20.20.300-6240.01"/>
    <s v="Supplies-Parks Chlorine"/>
    <n v="-3000"/>
    <n v="-6000"/>
    <n v="-4900"/>
    <n v="-4900"/>
    <n v="0"/>
  </r>
  <r>
    <x v="8"/>
    <x v="8"/>
    <x v="3"/>
    <x v="1"/>
    <x v="4"/>
    <x v="4"/>
    <s v="20"/>
    <s v="Recreation"/>
    <s v="300"/>
    <s v="Recreation Services"/>
    <s v="200.20.20.300-6375.07"/>
    <s v="Operating Fees Permit"/>
    <n v="0"/>
    <n v="0"/>
    <n v="-400"/>
    <n v="-400"/>
    <n v="0"/>
  </r>
  <r>
    <x v="8"/>
    <x v="8"/>
    <x v="3"/>
    <x v="1"/>
    <x v="4"/>
    <x v="4"/>
    <s v="20"/>
    <s v="Recreation"/>
    <s v="300"/>
    <s v="Recreation Services"/>
    <s v="200.20.20.300-6400.01"/>
    <s v="Repairs &amp; Maintenance Building"/>
    <n v="0"/>
    <n v="0"/>
    <n v="-2000"/>
    <n v="-2000"/>
    <n v="0"/>
  </r>
  <r>
    <x v="8"/>
    <x v="8"/>
    <x v="3"/>
    <x v="1"/>
    <x v="4"/>
    <x v="4"/>
    <s v="20"/>
    <s v="Recreation"/>
    <s v="300"/>
    <s v="Recreation Services"/>
    <s v="200.20.20.300-6630.02"/>
    <s v="Recreational Programs - Youth Coed Flag Football"/>
    <n v="-2000"/>
    <n v="0"/>
    <n v="-6000"/>
    <n v="-6000"/>
    <n v="0"/>
  </r>
  <r>
    <x v="8"/>
    <x v="8"/>
    <x v="3"/>
    <x v="1"/>
    <x v="4"/>
    <x v="4"/>
    <s v="20"/>
    <s v="Recreation"/>
    <s v="300"/>
    <s v="Recreation Services"/>
    <s v="200.20.20.300-6630.03"/>
    <s v="Recreational Programs - Youth Coed Basketball"/>
    <n v="-15000"/>
    <n v="-1000"/>
    <n v="-16000"/>
    <n v="-16000"/>
    <n v="0"/>
  </r>
  <r>
    <x v="8"/>
    <x v="8"/>
    <x v="3"/>
    <x v="1"/>
    <x v="4"/>
    <x v="4"/>
    <s v="20"/>
    <s v="Recreation"/>
    <s v="300"/>
    <s v="Recreation Services"/>
    <s v="200.20.20.300-6630.04"/>
    <s v="Recreational Programs - Youth Coed Baseball/Softball"/>
    <n v="0"/>
    <n v="-1000"/>
    <n v="-2500"/>
    <n v="-2500"/>
    <n v="0"/>
  </r>
  <r>
    <x v="8"/>
    <x v="8"/>
    <x v="3"/>
    <x v="1"/>
    <x v="4"/>
    <x v="4"/>
    <s v="20"/>
    <s v="Recreation"/>
    <s v="300"/>
    <s v="Recreation Services"/>
    <s v="200.20.20.300-6630.05"/>
    <s v="Recreational Programs - Youth Girls Softball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0.06"/>
    <s v="Recreational Programs - Youth Coed Basketball Camp"/>
    <n v="-2000"/>
    <n v="-1000"/>
    <n v="-2000"/>
    <n v="-2000"/>
    <n v="0"/>
  </r>
  <r>
    <x v="8"/>
    <x v="8"/>
    <x v="3"/>
    <x v="1"/>
    <x v="4"/>
    <x v="4"/>
    <s v="20"/>
    <s v="Recreation"/>
    <s v="300"/>
    <s v="Recreation Services"/>
    <s v="200.20.20.300-6630.07"/>
    <s v="Recreational Programs - Youth Coed Soccer &amp; Kickball"/>
    <n v="-1000"/>
    <n v="-1000"/>
    <n v="-2000"/>
    <n v="-2000"/>
    <n v="0"/>
  </r>
  <r>
    <x v="8"/>
    <x v="8"/>
    <x v="3"/>
    <x v="1"/>
    <x v="4"/>
    <x v="4"/>
    <s v="20"/>
    <s v="Recreation"/>
    <s v="300"/>
    <s v="Recreation Services"/>
    <s v="200.20.20.300-6630.10"/>
    <s v="Recreational Programs - Youth Acorn League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0.11"/>
    <s v="Recreational Programs - Youth Pilot Expansion Program"/>
    <n v="0"/>
    <n v="0"/>
    <n v="-2500"/>
    <n v="-2500"/>
    <n v="0"/>
  </r>
  <r>
    <x v="8"/>
    <x v="8"/>
    <x v="3"/>
    <x v="1"/>
    <x v="4"/>
    <x v="4"/>
    <s v="20"/>
    <s v="Recreation"/>
    <s v="300"/>
    <s v="Recreation Services"/>
    <s v="200.20.20.300-6630.12"/>
    <s v="Recreational Programs - Youth Arts &amp; Crafts"/>
    <n v="-2000"/>
    <n v="-1000"/>
    <n v="-3000"/>
    <n v="-3000"/>
    <n v="0"/>
  </r>
  <r>
    <x v="8"/>
    <x v="8"/>
    <x v="3"/>
    <x v="1"/>
    <x v="4"/>
    <x v="4"/>
    <s v="20"/>
    <s v="Recreation"/>
    <s v="300"/>
    <s v="Recreation Services"/>
    <s v="200.20.20.300-6630.13"/>
    <s v="Recreational Programs - Youth Gymnastics"/>
    <n v="-13000"/>
    <n v="0"/>
    <n v="-12000"/>
    <n v="-12000"/>
    <n v="0"/>
  </r>
  <r>
    <x v="8"/>
    <x v="8"/>
    <x v="3"/>
    <x v="1"/>
    <x v="4"/>
    <x v="4"/>
    <s v="20"/>
    <s v="Recreation"/>
    <s v="300"/>
    <s v="Recreation Services"/>
    <s v="200.20.20.300-6630.14"/>
    <s v="Recreational Programs - Youth Martial Arts"/>
    <n v="-4000"/>
    <n v="0"/>
    <n v="-3900"/>
    <n v="-3900"/>
    <n v="0"/>
  </r>
  <r>
    <x v="8"/>
    <x v="8"/>
    <x v="3"/>
    <x v="1"/>
    <x v="4"/>
    <x v="4"/>
    <s v="20"/>
    <s v="Recreation"/>
    <s v="300"/>
    <s v="Recreation Services"/>
    <s v="200.20.20.300-6630.15"/>
    <s v="Recreational Programs - Youth Cheerleading"/>
    <n v="-2000"/>
    <n v="0"/>
    <n v="-1100"/>
    <n v="-1100"/>
    <n v="0"/>
  </r>
  <r>
    <x v="8"/>
    <x v="8"/>
    <x v="3"/>
    <x v="1"/>
    <x v="4"/>
    <x v="4"/>
    <s v="20"/>
    <s v="Recreation"/>
    <s v="300"/>
    <s v="Recreation Services"/>
    <s v="200.20.20.300-6630.16"/>
    <s v="Recreational Programs - Youth Tennis"/>
    <n v="-6000"/>
    <n v="-1000"/>
    <n v="-7000"/>
    <n v="-7000"/>
    <n v="0"/>
  </r>
  <r>
    <x v="8"/>
    <x v="8"/>
    <x v="3"/>
    <x v="1"/>
    <x v="4"/>
    <x v="4"/>
    <s v="20"/>
    <s v="Recreation"/>
    <s v="300"/>
    <s v="Recreation Services"/>
    <s v="200.20.20.300-6630.17"/>
    <s v="Recreational Programs - Youth Dance"/>
    <n v="-1000"/>
    <n v="0"/>
    <n v="-3800"/>
    <n v="-3800"/>
    <n v="0"/>
  </r>
  <r>
    <x v="8"/>
    <x v="8"/>
    <x v="3"/>
    <x v="1"/>
    <x v="4"/>
    <x v="4"/>
    <s v="20"/>
    <s v="Recreation"/>
    <s v="300"/>
    <s v="Recreation Services"/>
    <s v="200.20.20.300-6630.18"/>
    <s v="Recreational Programs - Youth Baton"/>
    <n v="-2000"/>
    <n v="-1000"/>
    <n v="-2100"/>
    <n v="-2100"/>
    <n v="0"/>
  </r>
  <r>
    <x v="8"/>
    <x v="8"/>
    <x v="3"/>
    <x v="1"/>
    <x v="4"/>
    <x v="4"/>
    <s v="20"/>
    <s v="Recreation"/>
    <s v="300"/>
    <s v="Recreation Services"/>
    <s v="200.20.20.300-6630.20"/>
    <s v="Recreational Programs - Youth Performing Arts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0.23"/>
    <s v="Recreational Programs - Youth Cooking"/>
    <n v="-2000"/>
    <n v="0"/>
    <n v="-2500"/>
    <n v="-2500"/>
    <n v="0"/>
  </r>
  <r>
    <x v="8"/>
    <x v="8"/>
    <x v="3"/>
    <x v="1"/>
    <x v="4"/>
    <x v="4"/>
    <s v="20"/>
    <s v="Recreation"/>
    <s v="300"/>
    <s v="Recreation Services"/>
    <s v="200.20.20.300-6630.24"/>
    <s v="Recreational Programs - Youth Music"/>
    <n v="-1000"/>
    <n v="0"/>
    <n v="-1400"/>
    <n v="-1400"/>
    <n v="0"/>
  </r>
  <r>
    <x v="8"/>
    <x v="8"/>
    <x v="3"/>
    <x v="1"/>
    <x v="4"/>
    <x v="4"/>
    <s v="20"/>
    <s v="Recreation"/>
    <s v="300"/>
    <s v="Recreation Services"/>
    <s v="200.20.20.300-6630.25"/>
    <s v="Recreational Programs - Youth Recreation Leadership"/>
    <n v="-1000"/>
    <n v="0"/>
    <n v="-1800"/>
    <n v="-1800"/>
    <n v="0"/>
  </r>
  <r>
    <x v="8"/>
    <x v="8"/>
    <x v="3"/>
    <x v="1"/>
    <x v="4"/>
    <x v="4"/>
    <s v="20"/>
    <s v="Recreation"/>
    <s v="300"/>
    <s v="Recreation Services"/>
    <s v="200.20.20.300-6630.26"/>
    <s v="Recreational Programs - Youth Health &amp; Safety"/>
    <n v="-1000"/>
    <n v="0"/>
    <n v="-1500"/>
    <n v="-1500"/>
    <n v="0"/>
  </r>
  <r>
    <x v="8"/>
    <x v="8"/>
    <x v="3"/>
    <x v="1"/>
    <x v="4"/>
    <x v="4"/>
    <s v="20"/>
    <s v="Recreation"/>
    <s v="300"/>
    <s v="Recreation Services"/>
    <s v="200.20.20.300-6630.27"/>
    <s v="Recreational Programs - Youth Youth Day Camp"/>
    <n v="-11000"/>
    <n v="-4000"/>
    <n v="-15000"/>
    <n v="-15000"/>
    <n v="0"/>
  </r>
  <r>
    <x v="8"/>
    <x v="8"/>
    <x v="3"/>
    <x v="1"/>
    <x v="4"/>
    <x v="4"/>
    <s v="20"/>
    <s v="Recreation"/>
    <s v="300"/>
    <s v="Recreation Services"/>
    <s v="200.20.20.300-6630.28"/>
    <s v="Recreational Programs - Youth Preschool Play Program"/>
    <n v="-1000"/>
    <n v="0"/>
    <n v="-3000"/>
    <n v="-3000"/>
    <n v="0"/>
  </r>
  <r>
    <x v="8"/>
    <x v="8"/>
    <x v="3"/>
    <x v="1"/>
    <x v="4"/>
    <x v="4"/>
    <s v="20"/>
    <s v="Recreation"/>
    <s v="300"/>
    <s v="Recreation Services"/>
    <s v="200.20.20.300-6630.29"/>
    <s v="Recreational Programs - Youth After School Program"/>
    <n v="-26000"/>
    <n v="-21000"/>
    <n v="-30000"/>
    <n v="-30000"/>
    <n v="0"/>
  </r>
  <r>
    <x v="8"/>
    <x v="8"/>
    <x v="3"/>
    <x v="1"/>
    <x v="4"/>
    <x v="4"/>
    <s v="20"/>
    <s v="Recreation"/>
    <s v="300"/>
    <s v="Recreation Services"/>
    <s v="200.20.20.300-6630.30"/>
    <s v="Recreational Programs - Youth Youth Themed Parties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0.31"/>
    <s v="Recreational Programs - Youth Exercise and Fitness"/>
    <n v="-4000"/>
    <n v="0"/>
    <n v="-4000"/>
    <n v="-4000"/>
    <n v="0"/>
  </r>
  <r>
    <x v="8"/>
    <x v="8"/>
    <x v="3"/>
    <x v="1"/>
    <x v="4"/>
    <x v="4"/>
    <s v="20"/>
    <s v="Recreation"/>
    <s v="300"/>
    <s v="Recreation Services"/>
    <s v="200.20.20.300-6630.32"/>
    <s v="Recreational Programs - Youth Golf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1.01"/>
    <s v="Recreational Programs - Adult Men's Basketball"/>
    <n v="0"/>
    <n v="0"/>
    <n v="-1500"/>
    <n v="-1500"/>
    <n v="0"/>
  </r>
  <r>
    <x v="8"/>
    <x v="8"/>
    <x v="3"/>
    <x v="1"/>
    <x v="4"/>
    <x v="4"/>
    <s v="20"/>
    <s v="Recreation"/>
    <s v="300"/>
    <s v="Recreation Services"/>
    <s v="200.20.20.300-6631.03"/>
    <s v="Recreational Programs - Adult Softball Tournament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1.07"/>
    <s v="Recreational Programs - Adult Pilot Expansion Program"/>
    <n v="-10000"/>
    <n v="0"/>
    <n v="-4600"/>
    <n v="-4600"/>
    <n v="0"/>
  </r>
  <r>
    <x v="8"/>
    <x v="8"/>
    <x v="3"/>
    <x v="1"/>
    <x v="4"/>
    <x v="4"/>
    <s v="20"/>
    <s v="Recreation"/>
    <s v="300"/>
    <s v="Recreation Services"/>
    <s v="200.20.20.300-6631.09"/>
    <s v="Recreational Programs - Adult Golf"/>
    <n v="0"/>
    <n v="0"/>
    <n v="-1000"/>
    <n v="-1000"/>
    <n v="0"/>
  </r>
  <r>
    <x v="8"/>
    <x v="8"/>
    <x v="3"/>
    <x v="1"/>
    <x v="4"/>
    <x v="4"/>
    <s v="20"/>
    <s v="Recreation"/>
    <s v="300"/>
    <s v="Recreation Services"/>
    <s v="200.20.20.300-6631.10"/>
    <s v="Recreational Programs - Adult Dog Obedience"/>
    <n v="-2000"/>
    <n v="-7000"/>
    <n v="-5000"/>
    <n v="-5000"/>
    <n v="0"/>
  </r>
  <r>
    <x v="8"/>
    <x v="8"/>
    <x v="3"/>
    <x v="1"/>
    <x v="4"/>
    <x v="4"/>
    <s v="20"/>
    <s v="Recreation"/>
    <s v="300"/>
    <s v="Recreation Services"/>
    <s v="200.20.20.300-6631.11"/>
    <s v="Recreational Programs - Adult Tennis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1.12"/>
    <s v="Recreational Programs - Adult Exercise &amp; Fitness"/>
    <n v="-1000"/>
    <n v="-2000"/>
    <n v="-2100"/>
    <n v="-2100"/>
    <n v="0"/>
  </r>
  <r>
    <x v="8"/>
    <x v="8"/>
    <x v="3"/>
    <x v="1"/>
    <x v="4"/>
    <x v="4"/>
    <s v="20"/>
    <s v="Recreation"/>
    <s v="300"/>
    <s v="Recreation Services"/>
    <s v="200.20.20.300-6631.14"/>
    <s v="Recreational Programs - Adult Dance"/>
    <n v="0"/>
    <n v="0"/>
    <n v="-500"/>
    <n v="-500"/>
    <n v="0"/>
  </r>
  <r>
    <x v="8"/>
    <x v="8"/>
    <x v="3"/>
    <x v="1"/>
    <x v="4"/>
    <x v="4"/>
    <s v="20"/>
    <s v="Recreation"/>
    <s v="300"/>
    <s v="Recreation Services"/>
    <s v="200.20.20.300-6631.15"/>
    <s v="Recreational Programs - Adult Health &amp; Safety"/>
    <n v="0"/>
    <n v="0"/>
    <n v="-500"/>
    <n v="-500"/>
    <n v="0"/>
  </r>
  <r>
    <x v="8"/>
    <x v="8"/>
    <x v="3"/>
    <x v="1"/>
    <x v="4"/>
    <x v="4"/>
    <s v="20"/>
    <s v="Recreation"/>
    <s v="300"/>
    <s v="Recreation Services"/>
    <s v="200.20.20.300-6632.01"/>
    <s v="Recreational Programs - Aquatics Pool Admission"/>
    <n v="-1000"/>
    <n v="-1000"/>
    <n v="-2000"/>
    <n v="-2000"/>
    <n v="0"/>
  </r>
  <r>
    <x v="8"/>
    <x v="8"/>
    <x v="3"/>
    <x v="1"/>
    <x v="4"/>
    <x v="4"/>
    <s v="20"/>
    <s v="Recreation"/>
    <s v="300"/>
    <s v="Recreation Services"/>
    <s v="200.20.20.300-6632.02"/>
    <s v="Recreational Programs - Aquatics Pool Rental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2.03"/>
    <s v="Recreational Programs - Aquatics Swim Lessons"/>
    <n v="0"/>
    <n v="0"/>
    <n v="-2200"/>
    <n v="-2200"/>
    <n v="0"/>
  </r>
  <r>
    <x v="8"/>
    <x v="8"/>
    <x v="3"/>
    <x v="1"/>
    <x v="4"/>
    <x v="4"/>
    <s v="20"/>
    <s v="Recreation"/>
    <s v="300"/>
    <s v="Recreation Services"/>
    <s v="200.20.20.300-6632.05"/>
    <s v="Recreational Programs - Aquatics Swim Team"/>
    <n v="0"/>
    <n v="-18000"/>
    <n v="-16000"/>
    <n v="-16000"/>
    <n v="0"/>
  </r>
  <r>
    <x v="8"/>
    <x v="8"/>
    <x v="3"/>
    <x v="1"/>
    <x v="4"/>
    <x v="4"/>
    <s v="20"/>
    <s v="Recreation"/>
    <s v="300"/>
    <s v="Recreation Services"/>
    <s v="200.20.20.300-6632.07"/>
    <s v="Recreational Programs - Aquatics Health &amp; Safety"/>
    <n v="-2000"/>
    <n v="-2000"/>
    <n v="-5500"/>
    <n v="-5500"/>
    <n v="0"/>
  </r>
  <r>
    <x v="8"/>
    <x v="8"/>
    <x v="3"/>
    <x v="1"/>
    <x v="4"/>
    <x v="4"/>
    <s v="20"/>
    <s v="Recreation"/>
    <s v="300"/>
    <s v="Recreation Services"/>
    <s v="200.20.20.300-6632.08"/>
    <s v="Recreational Programs - Aquatics Pilot Expansion Program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3.02"/>
    <s v="Recreational Programs - General Open Gym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3.03"/>
    <s v="Recreational Programs - General YAC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3.07"/>
    <s v="Recreational Programs - General Admissions Adult Sports"/>
    <n v="0"/>
    <n v="0"/>
    <n v="0"/>
    <n v="0"/>
    <n v="0"/>
  </r>
  <r>
    <x v="8"/>
    <x v="8"/>
    <x v="3"/>
    <x v="1"/>
    <x v="4"/>
    <x v="4"/>
    <s v="20"/>
    <s v="Recreation"/>
    <s v="300"/>
    <s v="Recreation Services"/>
    <s v="200.20.20.300-6633.10"/>
    <s v="Recreational Programs - General Facility Rental - Ballfield"/>
    <n v="-1000"/>
    <n v="-1000"/>
    <n v="-3000"/>
    <n v="-3000"/>
    <n v="0"/>
  </r>
  <r>
    <x v="8"/>
    <x v="8"/>
    <x v="3"/>
    <x v="1"/>
    <x v="4"/>
    <x v="4"/>
    <s v="20"/>
    <s v="Recreation"/>
    <s v="300"/>
    <s v="Recreation Services"/>
    <s v="200.20.20.300-6633.12"/>
    <s v="Recreational Programs - General Community Gym"/>
    <n v="0"/>
    <n v="0"/>
    <n v="-15000"/>
    <n v="-15000"/>
    <n v="0"/>
  </r>
  <r>
    <x v="8"/>
    <x v="8"/>
    <x v="3"/>
    <x v="1"/>
    <x v="4"/>
    <x v="4"/>
    <s v="20"/>
    <s v="Recreation"/>
    <s v="966"/>
    <s v="Parks"/>
    <s v="200.20.20.300-8000.99"/>
    <s v="Recreation Lobby Remodel"/>
    <n v="0"/>
    <n v="0"/>
    <n v="0"/>
    <n v="-40000"/>
    <n v="-40000"/>
  </r>
  <r>
    <x v="8"/>
    <x v="8"/>
    <x v="3"/>
    <x v="1"/>
    <x v="4"/>
    <x v="4"/>
    <s v="20"/>
    <s v="Recreation"/>
    <s v="966"/>
    <s v="Parks"/>
    <s v="200.20.20.966-6200.05"/>
    <s v="Supplies Gasoline"/>
    <n v="0"/>
    <n v="0"/>
    <n v="-10000"/>
    <n v="-10000"/>
    <n v="0"/>
  </r>
  <r>
    <x v="8"/>
    <x v="8"/>
    <x v="3"/>
    <x v="1"/>
    <x v="4"/>
    <x v="4"/>
    <s v="30"/>
    <s v="Community Services"/>
    <s v="360"/>
    <s v="Special Events"/>
    <s v="200.20.30.360-6633.01"/>
    <s v="Recreational Programs - General Community Events"/>
    <n v="-1000"/>
    <n v="0"/>
    <n v="0"/>
    <n v="0"/>
    <n v="0"/>
  </r>
  <r>
    <x v="8"/>
    <x v="8"/>
    <x v="3"/>
    <x v="1"/>
    <x v="4"/>
    <x v="4"/>
    <s v="30"/>
    <s v="Community Services"/>
    <s v="360"/>
    <s v="Special Events"/>
    <s v="200.20.30.360-6633.04"/>
    <s v="Recreational Programs - General 4th of July"/>
    <n v="0"/>
    <n v="0"/>
    <n v="0"/>
    <n v="0"/>
    <n v="0"/>
  </r>
  <r>
    <x v="8"/>
    <x v="8"/>
    <x v="2"/>
    <x v="1"/>
    <x v="6"/>
    <x v="6"/>
    <s v="55"/>
    <s v="Maintenance"/>
    <s v="966"/>
    <s v="Parks"/>
    <s v="200.40.55.966-5000.01"/>
    <s v="Salaries Regular"/>
    <n v="0"/>
    <n v="-13000"/>
    <n v="-18661"/>
    <n v="-18661"/>
    <n v="0"/>
  </r>
  <r>
    <x v="8"/>
    <x v="8"/>
    <x v="2"/>
    <x v="1"/>
    <x v="6"/>
    <x v="6"/>
    <s v="55"/>
    <s v="Maintenance"/>
    <s v="966"/>
    <s v="Parks"/>
    <s v="200.40.55.966-5000.07"/>
    <s v="Salaries Admin Leave Pay"/>
    <n v="0"/>
    <n v="0"/>
    <n v="-365"/>
    <n v="-365"/>
    <n v="0"/>
  </r>
  <r>
    <x v="8"/>
    <x v="8"/>
    <x v="2"/>
    <x v="1"/>
    <x v="6"/>
    <x v="6"/>
    <s v="55"/>
    <s v="Maintenance"/>
    <s v="966"/>
    <s v="Parks"/>
    <s v="200.40.55.966-5000.08"/>
    <s v="Salaries Longevity Pay"/>
    <n v="0"/>
    <n v="0"/>
    <n v="-180"/>
    <n v="-180"/>
    <n v="0"/>
  </r>
  <r>
    <x v="8"/>
    <x v="8"/>
    <x v="2"/>
    <x v="1"/>
    <x v="6"/>
    <x v="6"/>
    <s v="55"/>
    <s v="Maintenance"/>
    <s v="966"/>
    <s v="Parks"/>
    <s v="200.40.55.966-5100.00"/>
    <s v="Benefits PERS Pool Liability"/>
    <n v="0"/>
    <n v="-3000"/>
    <n v="-4824"/>
    <n v="-4000"/>
    <n v="824"/>
  </r>
  <r>
    <x v="8"/>
    <x v="8"/>
    <x v="2"/>
    <x v="1"/>
    <x v="6"/>
    <x v="6"/>
    <s v="55"/>
    <s v="Maintenance"/>
    <s v="966"/>
    <s v="Parks"/>
    <s v="200.40.55.966-5100.01"/>
    <s v="Benefits Retirement"/>
    <n v="0"/>
    <n v="-1000"/>
    <n v="-1131"/>
    <n v="-1131"/>
    <n v="0"/>
  </r>
  <r>
    <x v="8"/>
    <x v="8"/>
    <x v="2"/>
    <x v="1"/>
    <x v="6"/>
    <x v="6"/>
    <s v="55"/>
    <s v="Maintenance"/>
    <s v="966"/>
    <s v="Parks"/>
    <s v="200.40.55.966-5100.03"/>
    <s v="Benefits Dental Insurance"/>
    <n v="0"/>
    <n v="0"/>
    <n v="-198"/>
    <n v="-198"/>
    <n v="0"/>
  </r>
  <r>
    <x v="8"/>
    <x v="8"/>
    <x v="2"/>
    <x v="1"/>
    <x v="6"/>
    <x v="6"/>
    <s v="55"/>
    <s v="Maintenance"/>
    <s v="966"/>
    <s v="Parks"/>
    <s v="200.40.55.966-5100.04"/>
    <s v="Benefits Vision Insurance"/>
    <n v="0"/>
    <n v="0"/>
    <n v="-32"/>
    <n v="-32"/>
    <n v="0"/>
  </r>
  <r>
    <x v="8"/>
    <x v="8"/>
    <x v="2"/>
    <x v="1"/>
    <x v="6"/>
    <x v="6"/>
    <s v="55"/>
    <s v="Maintenance"/>
    <s v="966"/>
    <s v="Parks"/>
    <s v="200.40.55.966-5100.05"/>
    <s v="Benefits Life Insurance"/>
    <n v="0"/>
    <n v="0"/>
    <n v="-35"/>
    <n v="-35"/>
    <n v="0"/>
  </r>
  <r>
    <x v="8"/>
    <x v="8"/>
    <x v="2"/>
    <x v="1"/>
    <x v="6"/>
    <x v="6"/>
    <s v="55"/>
    <s v="Maintenance"/>
    <s v="966"/>
    <s v="Parks"/>
    <s v="200.40.55.966-5100.07"/>
    <s v="Benefits Long Term Disability"/>
    <n v="0"/>
    <n v="0"/>
    <n v="-183"/>
    <n v="-183"/>
    <n v="0"/>
  </r>
  <r>
    <x v="8"/>
    <x v="8"/>
    <x v="2"/>
    <x v="1"/>
    <x v="6"/>
    <x v="6"/>
    <s v="55"/>
    <s v="Maintenance"/>
    <s v="966"/>
    <s v="Parks"/>
    <s v="200.40.55.966-5100.08"/>
    <s v="Benefits Deferred Compensation"/>
    <n v="0"/>
    <n v="-1000"/>
    <n v="-810"/>
    <n v="-810"/>
    <n v="0"/>
  </r>
  <r>
    <x v="8"/>
    <x v="8"/>
    <x v="2"/>
    <x v="1"/>
    <x v="6"/>
    <x v="6"/>
    <s v="55"/>
    <s v="Maintenance"/>
    <s v="966"/>
    <s v="Parks"/>
    <s v="200.40.55.966-5100.11"/>
    <s v="Benefits Medicare"/>
    <n v="0"/>
    <n v="0"/>
    <n v="-293"/>
    <n v="-293"/>
    <n v="0"/>
  </r>
  <r>
    <x v="8"/>
    <x v="8"/>
    <x v="2"/>
    <x v="1"/>
    <x v="6"/>
    <x v="6"/>
    <s v="55"/>
    <s v="Maintenance"/>
    <s v="966"/>
    <s v="Parks"/>
    <s v="200.40.55.966-5100.15"/>
    <s v="Benefits Cell Phone Allowance"/>
    <n v="0"/>
    <n v="0"/>
    <n v="-135"/>
    <n v="-135"/>
    <n v="0"/>
  </r>
  <r>
    <x v="9"/>
    <x v="9"/>
    <x v="0"/>
    <x v="0"/>
    <x v="0"/>
    <x v="0"/>
    <s v="00"/>
    <s v="Non Divisional"/>
    <s v="126"/>
    <s v="Affordable Housing/Homelessness"/>
    <s v="210.00.00.126-4700.01"/>
    <s v="Investment Earnings Interest on Investments"/>
    <n v="0"/>
    <n v="0"/>
    <n v="0"/>
    <n v="0"/>
    <n v="0"/>
  </r>
  <r>
    <x v="9"/>
    <x v="9"/>
    <x v="0"/>
    <x v="0"/>
    <x v="0"/>
    <x v="0"/>
    <s v="00"/>
    <s v="Non Divisional"/>
    <s v="126"/>
    <s v="Affordable Housing/Homelessness"/>
    <s v="210.00.00.126-4700.07"/>
    <s v="Investment Earnings Trust Accounts"/>
    <n v="36000"/>
    <n v="0"/>
    <n v="0"/>
    <n v="0"/>
    <n v="0"/>
  </r>
  <r>
    <x v="9"/>
    <x v="9"/>
    <x v="0"/>
    <x v="0"/>
    <x v="0"/>
    <x v="0"/>
    <s v="00"/>
    <s v="Non Divisional"/>
    <s v="126"/>
    <s v="Affordable Housing/Homelessness"/>
    <s v="210.00.00.126-4700.19"/>
    <s v="Investment Earnings Market Value Change"/>
    <n v="0"/>
    <n v="0"/>
    <n v="0"/>
    <n v="0"/>
    <n v="0"/>
  </r>
  <r>
    <x v="9"/>
    <x v="9"/>
    <x v="0"/>
    <x v="0"/>
    <x v="0"/>
    <x v="0"/>
    <s v="00"/>
    <s v="Non Divisional"/>
    <s v="126"/>
    <s v="Affordable Housing/Homelessness"/>
    <s v="210.00.00.126-4700.24"/>
    <s v="Investment Earnings Housing Assistance"/>
    <n v="25000"/>
    <n v="0"/>
    <n v="0"/>
    <n v="0"/>
    <n v="0"/>
  </r>
  <r>
    <x v="9"/>
    <x v="9"/>
    <x v="0"/>
    <x v="0"/>
    <x v="0"/>
    <x v="0"/>
    <s v="00"/>
    <s v="Non Divisional"/>
    <s v="126"/>
    <s v="Affordable Housing/Homelessness"/>
    <s v="210.00.00.126-4850.02"/>
    <s v="Other Revenue Loan Repayments"/>
    <n v="156000"/>
    <n v="61000"/>
    <n v="0"/>
    <n v="0"/>
    <n v="0"/>
  </r>
  <r>
    <x v="9"/>
    <x v="9"/>
    <x v="0"/>
    <x v="0"/>
    <x v="0"/>
    <x v="0"/>
    <s v="00"/>
    <s v="Non Divisional"/>
    <s v="126"/>
    <s v="Affordable Housing/Homelessness"/>
    <s v="210.00.00.126-4850.07"/>
    <s v="Other Revenue Misc Reimbursement"/>
    <n v="1000"/>
    <n v="0"/>
    <n v="0"/>
    <n v="0"/>
    <n v="0"/>
  </r>
  <r>
    <x v="9"/>
    <x v="9"/>
    <x v="3"/>
    <x v="1"/>
    <x v="0"/>
    <x v="0"/>
    <s v="00"/>
    <s v="Non Divisional"/>
    <s v="126"/>
    <s v="Affordable Housing/Homelessness"/>
    <s v="210.00.00.126-6000.01"/>
    <s v="Professional Services General"/>
    <n v="0"/>
    <n v="0"/>
    <n v="-100000"/>
    <n v="-100000"/>
    <n v="0"/>
  </r>
  <r>
    <x v="9"/>
    <x v="9"/>
    <x v="3"/>
    <x v="1"/>
    <x v="0"/>
    <x v="0"/>
    <s v="00"/>
    <s v="Non Divisional"/>
    <s v="126"/>
    <s v="Affordable Housing/Homelessness"/>
    <s v="210.00.00.126-6600.14"/>
    <s v="Administrative Expenses Filing/Recording Fee"/>
    <n v="0"/>
    <n v="0"/>
    <n v="0"/>
    <n v="0"/>
    <n v="0"/>
  </r>
  <r>
    <x v="9"/>
    <x v="9"/>
    <x v="3"/>
    <x v="1"/>
    <x v="0"/>
    <x v="0"/>
    <s v="00"/>
    <s v="Non Divisional"/>
    <s v="126"/>
    <s v="Affordable Housing/Homelessness"/>
    <s v="210.00.00.126-6610.06"/>
    <s v="Housing Programs Affordable Housing Projects"/>
    <n v="0"/>
    <n v="0"/>
    <n v="0"/>
    <n v="0"/>
    <n v="0"/>
  </r>
  <r>
    <x v="10"/>
    <x v="10"/>
    <x v="0"/>
    <x v="0"/>
    <x v="0"/>
    <x v="0"/>
    <s v="00"/>
    <s v="Non Divisional"/>
    <s v="900"/>
    <s v="General"/>
    <s v="240.00.00.900-4700.21"/>
    <s v="Investment Earnings Unallocated Investment Expense"/>
    <n v="0"/>
    <n v="0"/>
    <n v="0"/>
    <n v="0"/>
    <n v="0"/>
  </r>
  <r>
    <x v="10"/>
    <x v="10"/>
    <x v="3"/>
    <x v="1"/>
    <x v="6"/>
    <x v="6"/>
    <s v="70"/>
    <s v="Transportation"/>
    <s v="015"/>
    <s v="Administration/Engineering"/>
    <s v="240.40.70.015-6000.01"/>
    <s v="Professional Services General"/>
    <n v="0"/>
    <n v="0"/>
    <n v="0"/>
    <n v="0"/>
    <n v="0"/>
  </r>
  <r>
    <x v="11"/>
    <x v="11"/>
    <x v="0"/>
    <x v="0"/>
    <x v="0"/>
    <x v="0"/>
    <s v="00"/>
    <s v="Non Divisional"/>
    <s v="900"/>
    <s v="General"/>
    <s v="250.00.00.900-4700.01"/>
    <s v="Investment Earnings Interest on Investments"/>
    <n v="51000"/>
    <n v="-21000"/>
    <n v="15330"/>
    <n v="15330"/>
    <n v="0"/>
  </r>
  <r>
    <x v="11"/>
    <x v="11"/>
    <x v="0"/>
    <x v="0"/>
    <x v="0"/>
    <x v="0"/>
    <s v="00"/>
    <s v="Non Divisional"/>
    <s v="900"/>
    <s v="General"/>
    <s v="250.00.00.900-4700.19"/>
    <s v="Investment Earnings Market Value Change"/>
    <n v="0"/>
    <n v="0"/>
    <n v="0"/>
    <n v="0"/>
    <n v="0"/>
  </r>
  <r>
    <x v="11"/>
    <x v="11"/>
    <x v="0"/>
    <x v="0"/>
    <x v="0"/>
    <x v="0"/>
    <s v="00"/>
    <s v="Non Divisional"/>
    <s v="900"/>
    <s v="General"/>
    <s v="250.00.00.900-4700.21"/>
    <s v="Investment Earnings Unallocated Investment Expense"/>
    <n v="-2000"/>
    <n v="0"/>
    <n v="-1530"/>
    <n v="-1530"/>
    <n v="0"/>
  </r>
  <r>
    <x v="11"/>
    <x v="11"/>
    <x v="0"/>
    <x v="0"/>
    <x v="0"/>
    <x v="0"/>
    <s v="00"/>
    <s v="Non Divisional"/>
    <s v="900"/>
    <s v="General"/>
    <s v="250.00.00.900-4850.07"/>
    <s v="Other Revenue Misc Reimbursement"/>
    <n v="0"/>
    <n v="0"/>
    <n v="0"/>
    <n v="0"/>
    <n v="0"/>
  </r>
  <r>
    <x v="11"/>
    <x v="11"/>
    <x v="0"/>
    <x v="0"/>
    <x v="0"/>
    <x v="0"/>
    <s v="00"/>
    <s v="Non Divisional"/>
    <s v="900"/>
    <s v="General"/>
    <s v="250.00.00.900-4850.09"/>
    <s v="Other Revenue Recreational Amenities"/>
    <n v="0"/>
    <n v="0"/>
    <n v="0"/>
    <n v="0"/>
    <n v="0"/>
  </r>
  <r>
    <x v="11"/>
    <x v="11"/>
    <x v="0"/>
    <x v="0"/>
    <x v="0"/>
    <x v="0"/>
    <s v="00"/>
    <s v="Non Divisional"/>
    <s v="900"/>
    <s v="General"/>
    <s v="250.00.00.900-4850.16"/>
    <s v="Other Revenue Public Facilities Fee"/>
    <n v="0"/>
    <n v="0"/>
    <n v="0"/>
    <n v="0"/>
    <n v="0"/>
  </r>
  <r>
    <x v="11"/>
    <x v="11"/>
    <x v="1"/>
    <x v="1"/>
    <x v="0"/>
    <x v="0"/>
    <s v="00"/>
    <s v="Non Divisional"/>
    <s v="900"/>
    <s v="General"/>
    <s v="250.00.00.900-4900.01"/>
    <s v="Transfers In General Fund"/>
    <n v="-115000"/>
    <n v="0"/>
    <n v="0"/>
    <n v="0"/>
    <n v="0"/>
  </r>
  <r>
    <x v="11"/>
    <x v="11"/>
    <x v="1"/>
    <x v="1"/>
    <x v="0"/>
    <x v="0"/>
    <s v="00"/>
    <s v="Non Divisional"/>
    <s v="900"/>
    <s v="General"/>
    <s v="250.00.00.900-4900.52"/>
    <s v="Transfers In SA/RDA Bond Fund"/>
    <n v="0"/>
    <n v="0"/>
    <n v="0"/>
    <n v="0"/>
    <n v="0"/>
  </r>
  <r>
    <x v="11"/>
    <x v="11"/>
    <x v="1"/>
    <x v="1"/>
    <x v="0"/>
    <x v="0"/>
    <s v="00"/>
    <s v="Non Divisional"/>
    <s v="900"/>
    <s v="General"/>
    <s v="250.00.00.900-4900.54"/>
    <s v="Transfers In PFIP Government Facilities"/>
    <n v="0"/>
    <n v="0"/>
    <n v="0"/>
    <n v="0"/>
    <n v="0"/>
  </r>
  <r>
    <x v="11"/>
    <x v="11"/>
    <x v="0"/>
    <x v="0"/>
    <x v="0"/>
    <x v="0"/>
    <s v="00"/>
    <s v="Non Divisional"/>
    <s v="960"/>
    <s v="Development Agreement"/>
    <s v="250.00.00.960-4600.10"/>
    <s v="Charges for Services-General Government Development Agreement Fee"/>
    <n v="871000"/>
    <n v="1200000"/>
    <n v="1200000"/>
    <n v="775000"/>
    <n v="-425000"/>
  </r>
  <r>
    <x v="11"/>
    <x v="11"/>
    <x v="0"/>
    <x v="0"/>
    <x v="0"/>
    <x v="0"/>
    <s v="00"/>
    <s v="Non Divisional"/>
    <s v="960"/>
    <s v="Development Agreement"/>
    <s v="250.00.00.960-4850.07"/>
    <s v="Other Revenue Misc Reimbursement"/>
    <n v="0"/>
    <n v="0"/>
    <n v="0"/>
    <n v="0"/>
    <n v="0"/>
  </r>
  <r>
    <x v="11"/>
    <x v="11"/>
    <x v="0"/>
    <x v="0"/>
    <x v="0"/>
    <x v="0"/>
    <s v="00"/>
    <s v="Non Divisional"/>
    <s v="962"/>
    <s v="Phase III WQCF"/>
    <s v="250.00.00.962-4850.07"/>
    <s v="Other Revenue Misc Reimbursement"/>
    <n v="0"/>
    <n v="0"/>
    <n v="0"/>
    <n v="0"/>
    <n v="0"/>
  </r>
  <r>
    <x v="11"/>
    <x v="11"/>
    <x v="0"/>
    <x v="0"/>
    <x v="0"/>
    <x v="0"/>
    <s v="00"/>
    <s v="Non Divisional"/>
    <s v="964"/>
    <s v="Public Facilities Fee"/>
    <s v="250.00.00.964-4475.04"/>
    <s v="Intergovernmental Grants-State/County SJ OES PSPS Resiliency Award"/>
    <n v="0"/>
    <n v="85000"/>
    <n v="0"/>
    <n v="0"/>
    <n v="0"/>
  </r>
  <r>
    <x v="11"/>
    <x v="11"/>
    <x v="0"/>
    <x v="0"/>
    <x v="0"/>
    <x v="0"/>
    <s v="00"/>
    <s v="Non Divisional"/>
    <s v="964"/>
    <s v="Public Facilities Fee"/>
    <s v="250.00.00.964-4600.10"/>
    <s v="Charges for Services-General Government Development Agreement Fee"/>
    <n v="0"/>
    <n v="0"/>
    <n v="0"/>
    <n v="0"/>
    <n v="0"/>
  </r>
  <r>
    <x v="11"/>
    <x v="11"/>
    <x v="0"/>
    <x v="0"/>
    <x v="0"/>
    <x v="0"/>
    <s v="00"/>
    <s v="Non Divisional"/>
    <s v="964"/>
    <s v="Public Facilities Fee"/>
    <s v="250.00.00.964-4700.01"/>
    <s v="Investment Earnings Interest on Investments"/>
    <n v="0"/>
    <n v="0"/>
    <n v="0"/>
    <n v="0"/>
    <n v="0"/>
  </r>
  <r>
    <x v="11"/>
    <x v="11"/>
    <x v="0"/>
    <x v="0"/>
    <x v="0"/>
    <x v="0"/>
    <s v="00"/>
    <s v="Non Divisional"/>
    <s v="964"/>
    <s v="Public Facilities Fee"/>
    <s v="250.00.00.964-4850.16"/>
    <s v="Other Revenue Public Facilities Fee"/>
    <n v="0"/>
    <n v="0"/>
    <n v="0"/>
    <n v="0"/>
    <n v="0"/>
  </r>
  <r>
    <x v="11"/>
    <x v="11"/>
    <x v="0"/>
    <x v="0"/>
    <x v="0"/>
    <x v="0"/>
    <s v="00"/>
    <s v="Non Divisional"/>
    <s v="966"/>
    <s v="Parks"/>
    <s v="250.00.00.966-4600.10"/>
    <s v="Charges for Services-General Government Development Agreement Fee"/>
    <n v="105000"/>
    <n v="0"/>
    <n v="0"/>
    <n v="0"/>
    <n v="0"/>
  </r>
  <r>
    <x v="11"/>
    <x v="11"/>
    <x v="0"/>
    <x v="0"/>
    <x v="0"/>
    <x v="0"/>
    <s v="00"/>
    <s v="Non Divisional"/>
    <s v="967"/>
    <s v="Storm Drain"/>
    <s v="250.00.00.967-4600.10"/>
    <s v="Charges for Services-General Government Development Agreement Fee"/>
    <n v="117000"/>
    <n v="29000"/>
    <n v="0"/>
    <n v="0"/>
    <n v="0"/>
  </r>
  <r>
    <x v="11"/>
    <x v="11"/>
    <x v="0"/>
    <x v="0"/>
    <x v="4"/>
    <x v="4"/>
    <s v="20"/>
    <s v="Recreation"/>
    <s v="966"/>
    <s v="Parks"/>
    <s v="250.20.20.966-4600.10"/>
    <s v="Charges for Services-General Government Development Agreement Fee"/>
    <n v="51000"/>
    <n v="39000"/>
    <n v="0"/>
    <n v="0"/>
    <n v="0"/>
  </r>
  <r>
    <x v="11"/>
    <x v="11"/>
    <x v="0"/>
    <x v="0"/>
    <x v="4"/>
    <x v="4"/>
    <s v="20"/>
    <s v="Recreation"/>
    <s v="966"/>
    <s v="Parks"/>
    <s v="250.20.20.966-4850.09"/>
    <s v="Other Revenue Recreational Amenities"/>
    <n v="0"/>
    <n v="0"/>
    <n v="0"/>
    <n v="0"/>
    <n v="0"/>
  </r>
  <r>
    <x v="11"/>
    <x v="11"/>
    <x v="4"/>
    <x v="1"/>
    <x v="0"/>
    <x v="0"/>
    <s v="00"/>
    <s v="Non Divisional"/>
    <s v="900"/>
    <s v="General"/>
    <s v="250.00.00.900-8000.01"/>
    <s v="Capital Improvements-General Government Land"/>
    <n v="0"/>
    <n v="0"/>
    <n v="0"/>
    <n v="0"/>
    <n v="0"/>
  </r>
  <r>
    <x v="11"/>
    <x v="11"/>
    <x v="1"/>
    <x v="1"/>
    <x v="0"/>
    <x v="0"/>
    <s v="00"/>
    <s v="Non Divisional"/>
    <s v="900"/>
    <s v="General"/>
    <s v="250.00.00.900-9000.01"/>
    <s v="Other Transfers General Fund"/>
    <n v="0"/>
    <n v="0"/>
    <n v="0"/>
    <n v="0"/>
    <n v="0"/>
  </r>
  <r>
    <x v="11"/>
    <x v="11"/>
    <x v="1"/>
    <x v="1"/>
    <x v="0"/>
    <x v="0"/>
    <s v="00"/>
    <s v="Non Divisional"/>
    <s v="900"/>
    <s v="General"/>
    <s v="250.00.00.900-9000.34"/>
    <s v="Other Transfers Development Services Fund"/>
    <n v="0"/>
    <n v="0"/>
    <n v="0"/>
    <n v="0"/>
    <n v="0"/>
  </r>
  <r>
    <x v="11"/>
    <x v="11"/>
    <x v="1"/>
    <x v="1"/>
    <x v="0"/>
    <x v="0"/>
    <s v="00"/>
    <s v="Non Divisional"/>
    <s v="900"/>
    <s v="General"/>
    <s v="250.00.00.900-9000.54"/>
    <s v="Other Transfers Government Building Facilities"/>
    <n v="0"/>
    <n v="0"/>
    <n v="0"/>
    <n v="0"/>
    <n v="0"/>
  </r>
  <r>
    <x v="11"/>
    <x v="11"/>
    <x v="3"/>
    <x v="1"/>
    <x v="0"/>
    <x v="0"/>
    <s v="00"/>
    <s v="Non Divisional"/>
    <s v="955"/>
    <s v="Air Quaility Mitigation"/>
    <s v="250.00.00.955-6000.01"/>
    <s v="Professional Services General"/>
    <n v="0"/>
    <n v="0"/>
    <n v="0"/>
    <n v="0"/>
    <n v="0"/>
  </r>
  <r>
    <x v="11"/>
    <x v="11"/>
    <x v="3"/>
    <x v="1"/>
    <x v="0"/>
    <x v="0"/>
    <s v="00"/>
    <s v="Non Divisional"/>
    <s v="956"/>
    <s v="Affordable Housing"/>
    <s v="250.00.00.956-6000.01"/>
    <s v="Professional Services General"/>
    <n v="0"/>
    <n v="0"/>
    <n v="0"/>
    <n v="0"/>
    <n v="0"/>
  </r>
  <r>
    <x v="11"/>
    <x v="11"/>
    <x v="3"/>
    <x v="1"/>
    <x v="0"/>
    <x v="0"/>
    <s v="00"/>
    <s v="Non Divisional"/>
    <s v="959"/>
    <s v="Co Op Wastewater Development"/>
    <s v="250.00.00.959-6000.01"/>
    <s v="Professional Services General"/>
    <n v="0"/>
    <n v="0"/>
    <n v="0"/>
    <n v="0"/>
    <n v="0"/>
  </r>
  <r>
    <x v="11"/>
    <x v="11"/>
    <x v="3"/>
    <x v="1"/>
    <x v="0"/>
    <x v="0"/>
    <s v="00"/>
    <s v="Non Divisional"/>
    <s v="960"/>
    <s v="Development Agreement"/>
    <s v="250.00.00.960-6000.01"/>
    <s v="Professional Services General"/>
    <n v="0"/>
    <n v="0"/>
    <n v="0"/>
    <n v="0"/>
    <n v="0"/>
  </r>
  <r>
    <x v="11"/>
    <x v="11"/>
    <x v="4"/>
    <x v="1"/>
    <x v="0"/>
    <x v="0"/>
    <s v="00"/>
    <s v="Non Divisional"/>
    <s v="960"/>
    <s v="Development Agreement"/>
    <s v="250.00.00.960-8000.12"/>
    <s v="Capital Improvements-General Government Building Improvements"/>
    <n v="0"/>
    <n v="0"/>
    <n v="0"/>
    <n v="0"/>
    <n v="0"/>
  </r>
  <r>
    <x v="11"/>
    <x v="11"/>
    <x v="4"/>
    <x v="1"/>
    <x v="0"/>
    <x v="0"/>
    <s v="00"/>
    <s v="Non Divisional"/>
    <s v="960"/>
    <s v="Development Agreement"/>
    <s v="250.00.00.960-8000.18"/>
    <s v="Capital Improvements-General Government Building"/>
    <n v="0"/>
    <n v="0"/>
    <n v="0"/>
    <n v="0"/>
    <n v="0"/>
  </r>
  <r>
    <x v="11"/>
    <x v="11"/>
    <x v="4"/>
    <x v="1"/>
    <x v="0"/>
    <x v="0"/>
    <s v="00"/>
    <s v="Non Divisional"/>
    <s v="960"/>
    <s v="Development Agreement"/>
    <s v="250.00.00.960-8150.26"/>
    <s v="Capital Improvements-Transportation Austin Rd/99 PSR"/>
    <n v="0"/>
    <n v="0"/>
    <n v="0"/>
    <n v="0"/>
    <n v="0"/>
  </r>
  <r>
    <x v="11"/>
    <x v="11"/>
    <x v="4"/>
    <x v="1"/>
    <x v="0"/>
    <x v="0"/>
    <s v="00"/>
    <s v="Non Divisional"/>
    <s v="960"/>
    <s v="Development Agreement"/>
    <s v="250.00.00.960-8300.21"/>
    <s v="Capital Improvements-Parks Library Park"/>
    <n v="0"/>
    <n v="0"/>
    <n v="0"/>
    <n v="0"/>
    <n v="0"/>
  </r>
  <r>
    <x v="11"/>
    <x v="11"/>
    <x v="1"/>
    <x v="1"/>
    <x v="0"/>
    <x v="0"/>
    <s v="00"/>
    <s v="Non Divisional"/>
    <s v="960"/>
    <s v="Development Agreement"/>
    <s v="250.00.00.960-9000.54"/>
    <s v="Other Transfers Government Building Facilities"/>
    <n v="0"/>
    <n v="0"/>
    <n v="0"/>
    <n v="0"/>
    <n v="0"/>
  </r>
  <r>
    <x v="11"/>
    <x v="11"/>
    <x v="4"/>
    <x v="1"/>
    <x v="0"/>
    <x v="0"/>
    <s v="00"/>
    <s v="Non Divisional"/>
    <s v="961"/>
    <s v="Library Services/Facilities"/>
    <s v="250.00.00.961-8000.04"/>
    <s v="Capital Improvements-General Government Library"/>
    <n v="0"/>
    <n v="0"/>
    <n v="0"/>
    <n v="0"/>
    <n v="0"/>
  </r>
  <r>
    <x v="11"/>
    <x v="11"/>
    <x v="4"/>
    <x v="1"/>
    <x v="0"/>
    <x v="0"/>
    <s v="00"/>
    <s v="Non Divisional"/>
    <s v="962"/>
    <s v="Phase III WQCF"/>
    <s v="250.00.00.962-8000.18"/>
    <s v="Capital Improvements-General Government Building"/>
    <n v="0"/>
    <n v="0"/>
    <n v="0"/>
    <n v="0"/>
    <n v="0"/>
  </r>
  <r>
    <x v="11"/>
    <x v="11"/>
    <x v="3"/>
    <x v="1"/>
    <x v="0"/>
    <x v="0"/>
    <s v="00"/>
    <s v="Non Divisional"/>
    <s v="964"/>
    <s v="Public Facilities Fee"/>
    <s v="250.00.00.964-6200.02"/>
    <s v="Supplies Special Department"/>
    <n v="-2000"/>
    <n v="0"/>
    <n v="0"/>
    <n v="0"/>
    <n v="0"/>
  </r>
  <r>
    <x v="11"/>
    <x v="11"/>
    <x v="3"/>
    <x v="1"/>
    <x v="0"/>
    <x v="0"/>
    <s v="00"/>
    <s v="Non Divisional"/>
    <s v="964"/>
    <s v="Public Facilities Fee"/>
    <s v="250.00.00.964-6600.04"/>
    <s v="Administrative Expenses Training/Conferences"/>
    <n v="-21000"/>
    <n v="0"/>
    <n v="0"/>
    <n v="0"/>
    <n v="0"/>
  </r>
  <r>
    <x v="11"/>
    <x v="11"/>
    <x v="3"/>
    <x v="1"/>
    <x v="0"/>
    <x v="0"/>
    <s v="00"/>
    <s v="Non Divisional"/>
    <s v="964"/>
    <s v="Public Facilities Fee"/>
    <s v="250.00.00.964-6600.06"/>
    <s v="Administrative Expenses Property/Building Rental"/>
    <n v="-20000"/>
    <n v="-106000"/>
    <n v="0"/>
    <n v="0"/>
    <n v="0"/>
  </r>
  <r>
    <x v="11"/>
    <x v="11"/>
    <x v="4"/>
    <x v="1"/>
    <x v="0"/>
    <x v="0"/>
    <s v="00"/>
    <s v="Non Divisional"/>
    <s v="964"/>
    <s v="Public Facilities Fee"/>
    <s v="250.00.00.964-7000.02"/>
    <s v="Capital Outlay Vehicles-Major"/>
    <n v="0"/>
    <n v="0"/>
    <n v="0"/>
    <n v="0"/>
    <n v="0"/>
  </r>
  <r>
    <x v="11"/>
    <x v="11"/>
    <x v="4"/>
    <x v="1"/>
    <x v="0"/>
    <x v="0"/>
    <s v="00"/>
    <s v="Non Divisional"/>
    <s v="964"/>
    <s v="Public Facilities Fee"/>
    <s v="250.00.00.964-7000.03"/>
    <s v="Capital Outlay Equipment New"/>
    <n v="0"/>
    <n v="-8000"/>
    <n v="0"/>
    <n v="0"/>
    <n v="0"/>
  </r>
  <r>
    <x v="11"/>
    <x v="11"/>
    <x v="4"/>
    <x v="1"/>
    <x v="0"/>
    <x v="0"/>
    <s v="00"/>
    <s v="Non Divisional"/>
    <s v="964"/>
    <s v="Public Facilities Fee"/>
    <s v="250.00.00.964-7000.99"/>
    <s v="Capital Outlay General"/>
    <n v="0"/>
    <n v="0"/>
    <n v="0"/>
    <n v="0"/>
    <n v="0"/>
  </r>
  <r>
    <x v="11"/>
    <x v="11"/>
    <x v="4"/>
    <x v="1"/>
    <x v="0"/>
    <x v="0"/>
    <s v="00"/>
    <s v="Non Divisional"/>
    <s v="964"/>
    <s v="Public Facilities Fee"/>
    <s v="250.00.00.964-8000.12"/>
    <s v="Capital Improvements-General Government Building Improvements"/>
    <n v="-16000"/>
    <n v="-33000"/>
    <n v="0"/>
    <n v="-150000"/>
    <n v="-150000"/>
  </r>
  <r>
    <x v="11"/>
    <x v="11"/>
    <x v="4"/>
    <x v="1"/>
    <x v="0"/>
    <x v="0"/>
    <s v="00"/>
    <s v="Non Divisional"/>
    <s v="964"/>
    <s v="Public Facilities Fee"/>
    <s v="250.00.00.964-8000.15"/>
    <s v="Capital Improvements-General Government Council Chamber Upgrade"/>
    <n v="0"/>
    <n v="0"/>
    <n v="0"/>
    <n v="0"/>
    <n v="0"/>
  </r>
  <r>
    <x v="11"/>
    <x v="11"/>
    <x v="1"/>
    <x v="1"/>
    <x v="0"/>
    <x v="0"/>
    <s v="00"/>
    <s v="Non Divisional"/>
    <s v="964"/>
    <s v="Public Facilities Fee"/>
    <s v="250.00.00.964-9000.54"/>
    <s v="Other Transfers Government Building Facilities"/>
    <n v="0"/>
    <n v="0"/>
    <n v="0"/>
    <n v="0"/>
    <n v="0"/>
  </r>
  <r>
    <x v="11"/>
    <x v="11"/>
    <x v="3"/>
    <x v="1"/>
    <x v="0"/>
    <x v="0"/>
    <s v="00"/>
    <s v="Non Divisional"/>
    <s v="966"/>
    <s v="Parks"/>
    <s v="250.00.00.966-6000.01"/>
    <s v="Professional Services General"/>
    <n v="-69000"/>
    <n v="0"/>
    <n v="0"/>
    <n v="0"/>
    <n v="0"/>
  </r>
  <r>
    <x v="11"/>
    <x v="11"/>
    <x v="4"/>
    <x v="1"/>
    <x v="0"/>
    <x v="0"/>
    <s v="00"/>
    <s v="Non Divisional"/>
    <s v="966"/>
    <s v="Parks"/>
    <s v="250.00.00.966-7000.04"/>
    <s v="Capital Outlay Equipment Replacement"/>
    <n v="0"/>
    <n v="0"/>
    <n v="0"/>
    <n v="0"/>
    <n v="0"/>
  </r>
  <r>
    <x v="11"/>
    <x v="11"/>
    <x v="4"/>
    <x v="1"/>
    <x v="0"/>
    <x v="0"/>
    <s v="00"/>
    <s v="Non Divisional"/>
    <s v="966"/>
    <s v="Parks"/>
    <s v="250.00.00.966-7000.99"/>
    <s v="Capital Outlay General"/>
    <n v="0"/>
    <n v="0"/>
    <n v="0"/>
    <n v="0"/>
    <n v="0"/>
  </r>
  <r>
    <x v="11"/>
    <x v="11"/>
    <x v="4"/>
    <x v="1"/>
    <x v="0"/>
    <x v="0"/>
    <s v="00"/>
    <s v="Non Divisional"/>
    <s v="966"/>
    <s v="Parks"/>
    <s v="250.00.00.966-8300.06"/>
    <s v="Capital Improvements-Parks Playground Equipment"/>
    <n v="0"/>
    <n v="0"/>
    <n v="0"/>
    <n v="0"/>
    <n v="0"/>
  </r>
  <r>
    <x v="11"/>
    <x v="11"/>
    <x v="4"/>
    <x v="1"/>
    <x v="0"/>
    <x v="0"/>
    <s v="00"/>
    <s v="Non Divisional"/>
    <s v="966"/>
    <s v="Parks"/>
    <s v="250.00.00.966-8300.09"/>
    <s v="Capital Improvements-Parks BMX Park"/>
    <n v="0"/>
    <n v="-55000"/>
    <n v="0"/>
    <n v="0"/>
    <n v="0"/>
  </r>
  <r>
    <x v="11"/>
    <x v="11"/>
    <x v="4"/>
    <x v="1"/>
    <x v="0"/>
    <x v="0"/>
    <s v="00"/>
    <s v="Non Divisional"/>
    <s v="966"/>
    <s v="Parks"/>
    <s v="250.00.00.966-8300.23"/>
    <s v="Capital Improvements-Parks Improvements"/>
    <n v="0"/>
    <n v="0"/>
    <n v="0"/>
    <n v="0"/>
    <n v="0"/>
  </r>
  <r>
    <x v="11"/>
    <x v="11"/>
    <x v="4"/>
    <x v="1"/>
    <x v="0"/>
    <x v="0"/>
    <s v="00"/>
    <s v="Non Divisional"/>
    <s v="966"/>
    <s v="Parks"/>
    <s v="250.00.00.966-8350.06"/>
    <s v="Capital Improvements-Golf Building Improvements"/>
    <n v="-29000"/>
    <n v="-5000"/>
    <n v="0"/>
    <n v="0"/>
    <n v="0"/>
  </r>
  <r>
    <x v="11"/>
    <x v="11"/>
    <x v="3"/>
    <x v="1"/>
    <x v="2"/>
    <x v="2"/>
    <s v="00"/>
    <s v="Non Divisional"/>
    <s v="958"/>
    <s v="Police Enhancement"/>
    <s v="250.11.00.958-6000.01"/>
    <s v="Professional Services General"/>
    <n v="-30000"/>
    <n v="0"/>
    <n v="0"/>
    <n v="0"/>
    <n v="0"/>
  </r>
  <r>
    <x v="11"/>
    <x v="11"/>
    <x v="3"/>
    <x v="1"/>
    <x v="2"/>
    <x v="2"/>
    <s v="00"/>
    <s v="Non Divisional"/>
    <s v="960"/>
    <s v="Development Agreement"/>
    <s v="250.11.00.960-6000.01"/>
    <s v="Professional Services General"/>
    <n v="0"/>
    <n v="0"/>
    <n v="0"/>
    <n v="0"/>
    <n v="0"/>
  </r>
  <r>
    <x v="11"/>
    <x v="11"/>
    <x v="4"/>
    <x v="1"/>
    <x v="2"/>
    <x v="2"/>
    <s v="00"/>
    <s v="Non Divisional"/>
    <s v="960"/>
    <s v="Development Agreement"/>
    <s v="250.11.00.960-7000.03"/>
    <s v="Capital Outlay Equipment New"/>
    <n v="0"/>
    <n v="0"/>
    <n v="-25000"/>
    <n v="-25000"/>
    <n v="0"/>
  </r>
  <r>
    <x v="11"/>
    <x v="11"/>
    <x v="3"/>
    <x v="1"/>
    <x v="4"/>
    <x v="4"/>
    <s v="30"/>
    <s v="Community Services"/>
    <s v="961"/>
    <s v="Library Services/Facilities"/>
    <s v="250.20.30.961-6200.11"/>
    <s v="Supplies Library Books and Materials"/>
    <n v="0"/>
    <n v="0"/>
    <n v="0"/>
    <n v="0"/>
    <n v="0"/>
  </r>
  <r>
    <x v="12"/>
    <x v="12"/>
    <x v="0"/>
    <x v="0"/>
    <x v="0"/>
    <x v="0"/>
    <s v="00"/>
    <s v="Non Divisional"/>
    <s v="900"/>
    <s v="General"/>
    <s v="260.00.00.900-4600.12"/>
    <s v="Charges for Services-General Government Major Equipment Purchase"/>
    <n v="269000"/>
    <n v="380000"/>
    <n v="250000"/>
    <n v="250000"/>
    <n v="0"/>
  </r>
  <r>
    <x v="12"/>
    <x v="12"/>
    <x v="0"/>
    <x v="0"/>
    <x v="0"/>
    <x v="0"/>
    <s v="00"/>
    <s v="Non Divisional"/>
    <s v="900"/>
    <s v="General"/>
    <s v="260.00.00.900-4700.01"/>
    <s v="Investment Earnings Interest on Investments"/>
    <n v="1000"/>
    <n v="0"/>
    <n v="310"/>
    <n v="310"/>
    <n v="0"/>
  </r>
  <r>
    <x v="12"/>
    <x v="12"/>
    <x v="0"/>
    <x v="0"/>
    <x v="0"/>
    <x v="0"/>
    <s v="00"/>
    <s v="Non Divisional"/>
    <s v="900"/>
    <s v="General"/>
    <s v="260.00.00.900-4700.02"/>
    <s v="Investment Earnings Lease Trust Account"/>
    <n v="1000"/>
    <n v="0"/>
    <n v="0"/>
    <n v="0"/>
    <n v="0"/>
  </r>
  <r>
    <x v="12"/>
    <x v="12"/>
    <x v="0"/>
    <x v="0"/>
    <x v="0"/>
    <x v="0"/>
    <s v="00"/>
    <s v="Non Divisional"/>
    <s v="900"/>
    <s v="General"/>
    <s v="260.00.00.900-4700.21"/>
    <s v="Investment Earnings Unallocated Investment Expense"/>
    <n v="0"/>
    <n v="0"/>
    <n v="-30"/>
    <n v="-30"/>
    <n v="0"/>
  </r>
  <r>
    <x v="12"/>
    <x v="12"/>
    <x v="0"/>
    <x v="0"/>
    <x v="0"/>
    <x v="0"/>
    <s v="00"/>
    <s v="Non Divisional"/>
    <s v="900"/>
    <s v="General"/>
    <s v="260.00.00.900-4850.01"/>
    <s v="Other Revenue Sale of Property"/>
    <n v="0"/>
    <n v="0"/>
    <n v="0"/>
    <n v="0"/>
    <n v="0"/>
  </r>
  <r>
    <x v="12"/>
    <x v="12"/>
    <x v="0"/>
    <x v="0"/>
    <x v="0"/>
    <x v="0"/>
    <s v="00"/>
    <s v="Non Divisional"/>
    <s v="900"/>
    <s v="General"/>
    <s v="260.00.00.900-4850.07"/>
    <s v="Other Revenue Misc Reimbursement"/>
    <n v="0"/>
    <n v="0"/>
    <n v="0"/>
    <n v="0"/>
    <n v="0"/>
  </r>
  <r>
    <x v="12"/>
    <x v="12"/>
    <x v="1"/>
    <x v="1"/>
    <x v="0"/>
    <x v="0"/>
    <s v="00"/>
    <s v="Non Divisional"/>
    <s v="900"/>
    <s v="General"/>
    <s v="260.00.00.900-4900.04"/>
    <s v="Transfers In Long Term Debt Proceeds"/>
    <n v="0"/>
    <n v="0"/>
    <n v="0"/>
    <n v="0"/>
    <n v="0"/>
  </r>
  <r>
    <x v="12"/>
    <x v="12"/>
    <x v="3"/>
    <x v="1"/>
    <x v="13"/>
    <x v="13"/>
    <s v="00"/>
    <s v="Non Divisional"/>
    <s v="005"/>
    <s v="Debt Service"/>
    <s v="260.07.00.005-8900.08"/>
    <s v="Debt Service-Principal Westamerica Bank-New World"/>
    <n v="0"/>
    <n v="0"/>
    <n v="0"/>
    <n v="0"/>
    <n v="0"/>
  </r>
  <r>
    <x v="12"/>
    <x v="12"/>
    <x v="3"/>
    <x v="1"/>
    <x v="13"/>
    <x v="13"/>
    <s v="00"/>
    <s v="Non Divisional"/>
    <s v="005"/>
    <s v="Debt Service"/>
    <s v="260.07.00.005-8910.08"/>
    <s v="Debt Service-Interest Westamerica Bank-New World"/>
    <n v="0"/>
    <n v="0"/>
    <n v="0"/>
    <n v="0"/>
    <n v="0"/>
  </r>
  <r>
    <x v="12"/>
    <x v="12"/>
    <x v="4"/>
    <x v="1"/>
    <x v="3"/>
    <x v="3"/>
    <s v="00"/>
    <s v="Non Divisional"/>
    <s v="000"/>
    <s v="No Program"/>
    <s v="260.13.00.000-7000.04"/>
    <s v="Capital Outlay Equipment Replacement"/>
    <n v="0"/>
    <n v="0"/>
    <n v="0"/>
    <n v="0"/>
    <n v="0"/>
  </r>
  <r>
    <x v="12"/>
    <x v="12"/>
    <x v="3"/>
    <x v="1"/>
    <x v="3"/>
    <x v="3"/>
    <s v="00"/>
    <s v="Non Divisional"/>
    <s v="005"/>
    <s v="Debt Service"/>
    <s v="260.13.00.005-8900.06"/>
    <s v="Debt Service-Principal LaSalle-Fire"/>
    <n v="0"/>
    <n v="0"/>
    <n v="0"/>
    <n v="0"/>
    <n v="0"/>
  </r>
  <r>
    <x v="12"/>
    <x v="12"/>
    <x v="3"/>
    <x v="1"/>
    <x v="3"/>
    <x v="3"/>
    <s v="00"/>
    <s v="Non Divisional"/>
    <s v="005"/>
    <s v="Debt Service"/>
    <s v="260.13.00.005-8900.23"/>
    <s v="Debt Service-Principal HSE Leasing"/>
    <n v="-112000"/>
    <n v="-116000"/>
    <n v="-58500"/>
    <n v="-58500"/>
    <n v="0"/>
  </r>
  <r>
    <x v="12"/>
    <x v="12"/>
    <x v="3"/>
    <x v="1"/>
    <x v="3"/>
    <x v="3"/>
    <s v="00"/>
    <s v="Non Divisional"/>
    <s v="005"/>
    <s v="Debt Service"/>
    <s v="260.13.00.005-8910.06"/>
    <s v="Debt Service-Interest LaSalle-Fire"/>
    <n v="0"/>
    <n v="0"/>
    <n v="0"/>
    <n v="0"/>
    <n v="0"/>
  </r>
  <r>
    <x v="12"/>
    <x v="12"/>
    <x v="3"/>
    <x v="1"/>
    <x v="3"/>
    <x v="3"/>
    <s v="00"/>
    <s v="Non Divisional"/>
    <s v="005"/>
    <s v="Debt Service"/>
    <s v="260.13.00.005-8910.23"/>
    <s v="Debt Service-Interest HSE Leasing"/>
    <n v="-7000"/>
    <n v="-2000"/>
    <n v="-1040"/>
    <n v="-1040"/>
    <n v="0"/>
  </r>
  <r>
    <x v="12"/>
    <x v="12"/>
    <x v="4"/>
    <x v="1"/>
    <x v="4"/>
    <x v="4"/>
    <s v="25"/>
    <s v="Parks"/>
    <s v="000"/>
    <s v="No Program"/>
    <s v="260.20.25.000-7000.06"/>
    <s v="Capital Outlay Operations Appartus-Major"/>
    <n v="0"/>
    <n v="0"/>
    <n v="0"/>
    <n v="0"/>
    <n v="0"/>
  </r>
  <r>
    <x v="12"/>
    <x v="12"/>
    <x v="3"/>
    <x v="1"/>
    <x v="4"/>
    <x v="4"/>
    <s v="25"/>
    <s v="Parks"/>
    <s v="005"/>
    <s v="Debt Service"/>
    <s v="260.20.25.005-8900.07"/>
    <s v="Debt Service-Principal Westamerica Bank-Parks"/>
    <n v="0"/>
    <n v="0"/>
    <n v="0"/>
    <n v="0"/>
    <n v="0"/>
  </r>
  <r>
    <x v="12"/>
    <x v="12"/>
    <x v="3"/>
    <x v="1"/>
    <x v="4"/>
    <x v="4"/>
    <s v="25"/>
    <s v="Parks"/>
    <s v="005"/>
    <s v="Debt Service"/>
    <s v="260.20.25.005-8900.23"/>
    <s v="Debt Service-Principal HSE Leasing"/>
    <n v="-32000"/>
    <n v="0"/>
    <n v="0"/>
    <n v="0"/>
    <n v="0"/>
  </r>
  <r>
    <x v="12"/>
    <x v="12"/>
    <x v="3"/>
    <x v="1"/>
    <x v="4"/>
    <x v="4"/>
    <s v="25"/>
    <s v="Parks"/>
    <s v="005"/>
    <s v="Debt Service"/>
    <s v="260.20.25.005-8910.07"/>
    <s v="Debt Service-Interest Westamerica Bank-Parks"/>
    <n v="0"/>
    <n v="0"/>
    <n v="0"/>
    <n v="0"/>
    <n v="0"/>
  </r>
  <r>
    <x v="12"/>
    <x v="12"/>
    <x v="3"/>
    <x v="1"/>
    <x v="4"/>
    <x v="4"/>
    <s v="25"/>
    <s v="Parks"/>
    <s v="005"/>
    <s v="Debt Service"/>
    <s v="260.20.25.005-8910.23"/>
    <s v="Debt Service-Interest HSE Leasing"/>
    <n v="-1000"/>
    <n v="0"/>
    <n v="0"/>
    <n v="0"/>
    <n v="0"/>
  </r>
  <r>
    <x v="12"/>
    <x v="12"/>
    <x v="4"/>
    <x v="1"/>
    <x v="6"/>
    <x v="6"/>
    <s v="65"/>
    <s v="Storm Drainage"/>
    <s v="540"/>
    <s v="Operations &amp; Maintenance"/>
    <s v="260.40.65.540-7000.02"/>
    <s v="Capital Outlay Vehicles-Major"/>
    <n v="0"/>
    <n v="0"/>
    <n v="0"/>
    <n v="0"/>
    <n v="0"/>
  </r>
  <r>
    <x v="13"/>
    <x v="13"/>
    <x v="0"/>
    <x v="0"/>
    <x v="0"/>
    <x v="0"/>
    <s v="00"/>
    <s v="Non Divisional"/>
    <s v="900"/>
    <s v="General"/>
    <s v="280.00.00.900-4560.02"/>
    <s v="Charges for Services-Parks LMD"/>
    <n v="0"/>
    <n v="-1671000"/>
    <n v="0"/>
    <n v="0"/>
    <n v="0"/>
  </r>
  <r>
    <x v="13"/>
    <x v="13"/>
    <x v="0"/>
    <x v="0"/>
    <x v="0"/>
    <x v="0"/>
    <s v="00"/>
    <s v="Non Divisional"/>
    <s v="900"/>
    <s v="General"/>
    <s v="280.00.00.900-4700.01"/>
    <s v="Investment Earnings Interest on Investments"/>
    <n v="2000"/>
    <n v="-1000"/>
    <n v="700"/>
    <n v="700"/>
    <n v="0"/>
  </r>
  <r>
    <x v="13"/>
    <x v="13"/>
    <x v="0"/>
    <x v="0"/>
    <x v="0"/>
    <x v="0"/>
    <s v="00"/>
    <s v="Non Divisional"/>
    <s v="900"/>
    <s v="General"/>
    <s v="280.00.00.900-4700.21"/>
    <s v="Investment Earnings Unallocated Investment Expense"/>
    <n v="0"/>
    <n v="0"/>
    <n v="-70"/>
    <n v="0"/>
    <n v="70"/>
  </r>
  <r>
    <x v="13"/>
    <x v="13"/>
    <x v="1"/>
    <x v="1"/>
    <x v="0"/>
    <x v="0"/>
    <s v="00"/>
    <s v="Non Divisional"/>
    <s v="900"/>
    <s v="General"/>
    <s v="280.00.00.900-4900.86"/>
    <s v="Transfers In Self Insurance/Risk Management"/>
    <n v="0"/>
    <n v="0"/>
    <n v="22900"/>
    <n v="22900"/>
    <n v="0"/>
  </r>
  <r>
    <x v="13"/>
    <x v="13"/>
    <x v="2"/>
    <x v="1"/>
    <x v="0"/>
    <x v="0"/>
    <s v="00"/>
    <s v="Non Divisional"/>
    <s v="900"/>
    <s v="General"/>
    <s v="280.00.00.900-5000.01"/>
    <s v="Salaries Regular"/>
    <n v="0"/>
    <n v="-81000"/>
    <n v="-66807"/>
    <n v="-66807"/>
    <n v="0"/>
  </r>
  <r>
    <x v="13"/>
    <x v="13"/>
    <x v="2"/>
    <x v="1"/>
    <x v="0"/>
    <x v="0"/>
    <s v="00"/>
    <s v="Non Divisional"/>
    <s v="900"/>
    <s v="General"/>
    <s v="280.00.00.900-5000.02"/>
    <s v="Salaries Part Time"/>
    <n v="0"/>
    <n v="-19000"/>
    <n v="0"/>
    <n v="0"/>
    <n v="0"/>
  </r>
  <r>
    <x v="13"/>
    <x v="13"/>
    <x v="2"/>
    <x v="1"/>
    <x v="0"/>
    <x v="0"/>
    <s v="00"/>
    <s v="Non Divisional"/>
    <s v="900"/>
    <s v="General"/>
    <s v="280.00.00.900-5000.03"/>
    <s v="Salaries Overtime"/>
    <n v="0"/>
    <n v="0"/>
    <n v="0"/>
    <n v="0"/>
    <n v="0"/>
  </r>
  <r>
    <x v="13"/>
    <x v="13"/>
    <x v="2"/>
    <x v="1"/>
    <x v="0"/>
    <x v="0"/>
    <s v="00"/>
    <s v="Non Divisional"/>
    <s v="900"/>
    <s v="General"/>
    <s v="280.00.00.900-5000.07"/>
    <s v="Salaries Admin Leave Pay"/>
    <n v="0"/>
    <n v="0"/>
    <n v="-188"/>
    <n v="-188"/>
    <n v="0"/>
  </r>
  <r>
    <x v="13"/>
    <x v="13"/>
    <x v="2"/>
    <x v="1"/>
    <x v="0"/>
    <x v="0"/>
    <s v="00"/>
    <s v="Non Divisional"/>
    <s v="900"/>
    <s v="General"/>
    <s v="280.00.00.900-5000.08"/>
    <s v="Salaries Longevity Pay"/>
    <n v="0"/>
    <n v="-1000"/>
    <n v="-1275"/>
    <n v="-1275"/>
    <n v="0"/>
  </r>
  <r>
    <x v="13"/>
    <x v="13"/>
    <x v="2"/>
    <x v="1"/>
    <x v="0"/>
    <x v="0"/>
    <s v="00"/>
    <s v="Non Divisional"/>
    <s v="900"/>
    <s v="General"/>
    <s v="280.00.00.900-5100.00"/>
    <s v="Benefits PERS Pool Liability"/>
    <n v="0"/>
    <n v="-22000"/>
    <n v="-8712"/>
    <n v="-8000"/>
    <n v="712"/>
  </r>
  <r>
    <x v="13"/>
    <x v="13"/>
    <x v="2"/>
    <x v="1"/>
    <x v="0"/>
    <x v="0"/>
    <s v="00"/>
    <s v="Non Divisional"/>
    <s v="900"/>
    <s v="General"/>
    <s v="280.00.00.900-5100.01"/>
    <s v="Benefits Retirement"/>
    <n v="0"/>
    <n v="-12000"/>
    <n v="-7419"/>
    <n v="-7419"/>
    <n v="0"/>
  </r>
  <r>
    <x v="13"/>
    <x v="13"/>
    <x v="2"/>
    <x v="1"/>
    <x v="0"/>
    <x v="0"/>
    <s v="00"/>
    <s v="Non Divisional"/>
    <s v="900"/>
    <s v="General"/>
    <s v="280.00.00.900-5100.02"/>
    <s v="Benefits Health Insurance"/>
    <n v="0"/>
    <n v="-18000"/>
    <n v="-11165"/>
    <n v="-11165"/>
    <n v="0"/>
  </r>
  <r>
    <x v="13"/>
    <x v="13"/>
    <x v="2"/>
    <x v="1"/>
    <x v="0"/>
    <x v="0"/>
    <s v="00"/>
    <s v="Non Divisional"/>
    <s v="900"/>
    <s v="General"/>
    <s v="280.00.00.900-5100.03"/>
    <s v="Benefits Dental Insurance"/>
    <n v="0"/>
    <n v="-1000"/>
    <n v="-852"/>
    <n v="-852"/>
    <n v="0"/>
  </r>
  <r>
    <x v="13"/>
    <x v="13"/>
    <x v="2"/>
    <x v="1"/>
    <x v="0"/>
    <x v="0"/>
    <s v="00"/>
    <s v="Non Divisional"/>
    <s v="900"/>
    <s v="General"/>
    <s v="280.00.00.900-5100.04"/>
    <s v="Benefits Vision Insurance"/>
    <n v="0"/>
    <n v="0"/>
    <n v="-145"/>
    <n v="-145"/>
    <n v="0"/>
  </r>
  <r>
    <x v="13"/>
    <x v="13"/>
    <x v="2"/>
    <x v="1"/>
    <x v="0"/>
    <x v="0"/>
    <s v="00"/>
    <s v="Non Divisional"/>
    <s v="900"/>
    <s v="General"/>
    <s v="280.00.00.900-5100.05"/>
    <s v="Benefits Life Insurance"/>
    <n v="0"/>
    <n v="0"/>
    <n v="-77"/>
    <n v="-77"/>
    <n v="0"/>
  </r>
  <r>
    <x v="13"/>
    <x v="13"/>
    <x v="2"/>
    <x v="1"/>
    <x v="0"/>
    <x v="0"/>
    <s v="00"/>
    <s v="Non Divisional"/>
    <s v="900"/>
    <s v="General"/>
    <s v="280.00.00.900-5100.07"/>
    <s v="Benefits Long Term Disability"/>
    <n v="0"/>
    <n v="0"/>
    <n v="-312"/>
    <n v="-312"/>
    <n v="0"/>
  </r>
  <r>
    <x v="13"/>
    <x v="13"/>
    <x v="2"/>
    <x v="1"/>
    <x v="0"/>
    <x v="0"/>
    <s v="00"/>
    <s v="Non Divisional"/>
    <s v="900"/>
    <s v="General"/>
    <s v="280.00.00.900-5100.08"/>
    <s v="Benefits Deferred Compensation"/>
    <n v="0"/>
    <n v="-7000"/>
    <n v="-5967"/>
    <n v="-5967"/>
    <n v="0"/>
  </r>
  <r>
    <x v="13"/>
    <x v="13"/>
    <x v="2"/>
    <x v="1"/>
    <x v="0"/>
    <x v="0"/>
    <s v="00"/>
    <s v="Non Divisional"/>
    <s v="900"/>
    <s v="General"/>
    <s v="280.00.00.900-5100.09"/>
    <s v="Benefits Unemployment Insurance"/>
    <n v="0"/>
    <n v="-1000"/>
    <n v="0"/>
    <n v="0"/>
    <n v="0"/>
  </r>
  <r>
    <x v="13"/>
    <x v="13"/>
    <x v="2"/>
    <x v="1"/>
    <x v="0"/>
    <x v="0"/>
    <s v="00"/>
    <s v="Non Divisional"/>
    <s v="900"/>
    <s v="General"/>
    <s v="280.00.00.900-5100.10"/>
    <s v="Benefits Uniform Allowance"/>
    <n v="0"/>
    <n v="0"/>
    <n v="-315"/>
    <n v="-315"/>
    <n v="0"/>
  </r>
  <r>
    <x v="13"/>
    <x v="13"/>
    <x v="2"/>
    <x v="1"/>
    <x v="0"/>
    <x v="0"/>
    <s v="00"/>
    <s v="Non Divisional"/>
    <s v="900"/>
    <s v="General"/>
    <s v="280.00.00.900-5100.11"/>
    <s v="Benefits Medicare"/>
    <n v="0"/>
    <n v="-2000"/>
    <n v="-1064"/>
    <n v="-1064"/>
    <n v="0"/>
  </r>
  <r>
    <x v="13"/>
    <x v="13"/>
    <x v="2"/>
    <x v="1"/>
    <x v="0"/>
    <x v="0"/>
    <s v="00"/>
    <s v="Non Divisional"/>
    <s v="900"/>
    <s v="General"/>
    <s v="280.00.00.900-5100.15"/>
    <s v="Benefits Cell Phone Allowance"/>
    <n v="0"/>
    <n v="0"/>
    <n v="-54"/>
    <n v="-54"/>
    <n v="0"/>
  </r>
  <r>
    <x v="13"/>
    <x v="13"/>
    <x v="3"/>
    <x v="1"/>
    <x v="0"/>
    <x v="0"/>
    <s v="00"/>
    <s v="Non Divisional"/>
    <s v="900"/>
    <s v="General"/>
    <s v="280.00.00.900-6240.05"/>
    <s v="Supplies-Parks Landscape Maintenance"/>
    <n v="-2000"/>
    <n v="-17000"/>
    <n v="0"/>
    <n v="0"/>
    <n v="0"/>
  </r>
  <r>
    <x v="13"/>
    <x v="13"/>
    <x v="3"/>
    <x v="1"/>
    <x v="0"/>
    <x v="0"/>
    <s v="00"/>
    <s v="Non Divisional"/>
    <s v="900"/>
    <s v="General"/>
    <s v="280.00.00.900-6400.04"/>
    <s v="Repairs &amp; Maintenance Equipment Rental"/>
    <n v="0"/>
    <n v="0"/>
    <n v="-5000"/>
    <n v="-5000"/>
    <n v="0"/>
  </r>
  <r>
    <x v="13"/>
    <x v="13"/>
    <x v="3"/>
    <x v="1"/>
    <x v="0"/>
    <x v="0"/>
    <s v="00"/>
    <s v="Non Divisional"/>
    <s v="900"/>
    <s v="General"/>
    <s v="280.00.00.900-6600.15"/>
    <s v="Administrative Expenses Property Tax Admin Fee"/>
    <n v="0"/>
    <n v="461000"/>
    <n v="0"/>
    <n v="0"/>
    <n v="0"/>
  </r>
  <r>
    <x v="13"/>
    <x v="13"/>
    <x v="4"/>
    <x v="1"/>
    <x v="0"/>
    <x v="0"/>
    <s v="00"/>
    <s v="Non Divisional"/>
    <s v="900"/>
    <s v="General"/>
    <s v="280.00.00.900-7000.03"/>
    <s v="Capital Outlay Equipment New"/>
    <n v="-13000"/>
    <n v="0"/>
    <n v="-49900"/>
    <n v="-49900"/>
    <n v="0"/>
  </r>
  <r>
    <x v="13"/>
    <x v="13"/>
    <x v="4"/>
    <x v="1"/>
    <x v="0"/>
    <x v="0"/>
    <s v="00"/>
    <s v="Non Divisional"/>
    <s v="900"/>
    <s v="General"/>
    <s v="280.00.00.900-7000.04"/>
    <s v="Capital Outlay Equipment Replacement"/>
    <n v="-49000"/>
    <n v="-26000"/>
    <n v="0"/>
    <n v="0"/>
    <n v="0"/>
  </r>
  <r>
    <x v="13"/>
    <x v="13"/>
    <x v="2"/>
    <x v="1"/>
    <x v="0"/>
    <x v="0"/>
    <s v="00"/>
    <s v="Non Divisional"/>
    <s v="966"/>
    <s v="Parks"/>
    <s v="280.00.00.966-5000.01"/>
    <s v="Salaries Regular"/>
    <n v="0"/>
    <n v="-11000"/>
    <n v="0"/>
    <n v="0"/>
    <n v="0"/>
  </r>
  <r>
    <x v="13"/>
    <x v="13"/>
    <x v="2"/>
    <x v="1"/>
    <x v="0"/>
    <x v="0"/>
    <s v="00"/>
    <s v="Non Divisional"/>
    <s v="966"/>
    <s v="Parks"/>
    <s v="280.00.00.966-5100.00"/>
    <s v="Benefits PERS Pool Liability"/>
    <n v="0"/>
    <n v="-2000"/>
    <n v="0"/>
    <n v="0"/>
    <n v="0"/>
  </r>
  <r>
    <x v="13"/>
    <x v="13"/>
    <x v="2"/>
    <x v="1"/>
    <x v="0"/>
    <x v="0"/>
    <s v="00"/>
    <s v="Non Divisional"/>
    <s v="966"/>
    <s v="Parks"/>
    <s v="280.00.00.966-5100.01"/>
    <s v="Benefits Retirement"/>
    <n v="0"/>
    <n v="-1000"/>
    <n v="0"/>
    <n v="0"/>
    <n v="0"/>
  </r>
  <r>
    <x v="13"/>
    <x v="13"/>
    <x v="2"/>
    <x v="1"/>
    <x v="0"/>
    <x v="0"/>
    <s v="00"/>
    <s v="Non Divisional"/>
    <s v="966"/>
    <s v="Parks"/>
    <s v="280.00.00.966-5100.02"/>
    <s v="Benefits Health Insurance"/>
    <n v="0"/>
    <n v="-2000"/>
    <n v="0"/>
    <n v="0"/>
    <n v="0"/>
  </r>
  <r>
    <x v="13"/>
    <x v="13"/>
    <x v="2"/>
    <x v="1"/>
    <x v="0"/>
    <x v="0"/>
    <s v="00"/>
    <s v="Non Divisional"/>
    <s v="966"/>
    <s v="Parks"/>
    <s v="280.00.00.966-5100.03"/>
    <s v="Benefits Dental Insurance"/>
    <n v="0"/>
    <n v="0"/>
    <n v="0"/>
    <n v="0"/>
    <n v="0"/>
  </r>
  <r>
    <x v="13"/>
    <x v="13"/>
    <x v="2"/>
    <x v="1"/>
    <x v="0"/>
    <x v="0"/>
    <s v="00"/>
    <s v="Non Divisional"/>
    <s v="966"/>
    <s v="Parks"/>
    <s v="280.00.00.966-5100.04"/>
    <s v="Benefits Vision Insurance"/>
    <n v="0"/>
    <n v="0"/>
    <n v="0"/>
    <n v="0"/>
    <n v="0"/>
  </r>
  <r>
    <x v="13"/>
    <x v="13"/>
    <x v="2"/>
    <x v="1"/>
    <x v="0"/>
    <x v="0"/>
    <s v="00"/>
    <s v="Non Divisional"/>
    <s v="966"/>
    <s v="Parks"/>
    <s v="280.00.00.966-5100.05"/>
    <s v="Benefits Life Insurance"/>
    <n v="0"/>
    <n v="0"/>
    <n v="0"/>
    <n v="0"/>
    <n v="0"/>
  </r>
  <r>
    <x v="13"/>
    <x v="13"/>
    <x v="2"/>
    <x v="1"/>
    <x v="0"/>
    <x v="0"/>
    <s v="00"/>
    <s v="Non Divisional"/>
    <s v="966"/>
    <s v="Parks"/>
    <s v="280.00.00.966-5100.07"/>
    <s v="Benefits Long Term Disability"/>
    <n v="0"/>
    <n v="0"/>
    <n v="0"/>
    <n v="0"/>
    <n v="0"/>
  </r>
  <r>
    <x v="13"/>
    <x v="13"/>
    <x v="2"/>
    <x v="1"/>
    <x v="0"/>
    <x v="0"/>
    <s v="00"/>
    <s v="Non Divisional"/>
    <s v="966"/>
    <s v="Parks"/>
    <s v="280.00.00.966-5100.08"/>
    <s v="Benefits Deferred Compensation"/>
    <n v="0"/>
    <n v="-1000"/>
    <n v="0"/>
    <n v="0"/>
    <n v="0"/>
  </r>
  <r>
    <x v="13"/>
    <x v="13"/>
    <x v="2"/>
    <x v="1"/>
    <x v="0"/>
    <x v="0"/>
    <s v="00"/>
    <s v="Non Divisional"/>
    <s v="966"/>
    <s v="Parks"/>
    <s v="280.00.00.966-5100.11"/>
    <s v="Benefits Medicare"/>
    <n v="0"/>
    <n v="0"/>
    <n v="0"/>
    <n v="0"/>
    <n v="0"/>
  </r>
  <r>
    <x v="13"/>
    <x v="13"/>
    <x v="0"/>
    <x v="0"/>
    <x v="4"/>
    <x v="4"/>
    <s v="28"/>
    <s v="LMD/CFD"/>
    <s v="801"/>
    <s v="District Formations"/>
    <s v="280.20.28.801-4560.02"/>
    <s v="Charges for Services-Parks LMD"/>
    <n v="0"/>
    <n v="0"/>
    <n v="0"/>
    <n v="0"/>
    <n v="0"/>
  </r>
  <r>
    <x v="13"/>
    <x v="13"/>
    <x v="3"/>
    <x v="1"/>
    <x v="4"/>
    <x v="4"/>
    <s v="28"/>
    <s v="LMD/CFD"/>
    <s v="801"/>
    <s v="District Formations"/>
    <s v="280.20.28.801-6000.01"/>
    <s v="Professional Services General"/>
    <n v="0"/>
    <n v="0"/>
    <n v="0"/>
    <n v="0"/>
    <n v="0"/>
  </r>
  <r>
    <x v="13"/>
    <x v="13"/>
    <x v="0"/>
    <x v="0"/>
    <x v="4"/>
    <x v="4"/>
    <s v="28"/>
    <s v="LMD/CFD"/>
    <s v="802"/>
    <s v="Chadwick Square LMD 94-1"/>
    <s v="280.20.28.802-4560.02"/>
    <s v="Charges for Services-Parks LMD"/>
    <n v="27000"/>
    <n v="0"/>
    <n v="0"/>
    <n v="0"/>
    <n v="0"/>
  </r>
  <r>
    <x v="13"/>
    <x v="13"/>
    <x v="2"/>
    <x v="1"/>
    <x v="4"/>
    <x v="4"/>
    <s v="28"/>
    <s v="LMD/CFD"/>
    <s v="802"/>
    <s v="Chadwick Square LMD 94-1"/>
    <s v="280.20.28.802-5000.01"/>
    <s v="Salaries Regular"/>
    <n v="0"/>
    <n v="-1000"/>
    <n v="0"/>
    <n v="0"/>
    <n v="0"/>
  </r>
  <r>
    <x v="13"/>
    <x v="13"/>
    <x v="2"/>
    <x v="1"/>
    <x v="4"/>
    <x v="4"/>
    <s v="28"/>
    <s v="LMD/CFD"/>
    <s v="802"/>
    <s v="Chadwick Square LMD 94-1"/>
    <s v="280.20.28.802-5100.11"/>
    <s v="Benefits Medicare"/>
    <n v="0"/>
    <n v="0"/>
    <n v="0"/>
    <n v="0"/>
    <n v="0"/>
  </r>
  <r>
    <x v="13"/>
    <x v="13"/>
    <x v="3"/>
    <x v="1"/>
    <x v="4"/>
    <x v="4"/>
    <s v="28"/>
    <s v="LMD/CFD"/>
    <s v="802"/>
    <s v="Chadwick Square LMD 94-1"/>
    <s v="280.20.28.802-6000.10"/>
    <s v="Professional Services Consultant"/>
    <n v="-4000"/>
    <n v="-4000"/>
    <n v="0"/>
    <n v="0"/>
    <n v="0"/>
  </r>
  <r>
    <x v="13"/>
    <x v="13"/>
    <x v="3"/>
    <x v="1"/>
    <x v="4"/>
    <x v="4"/>
    <s v="28"/>
    <s v="LMD/CFD"/>
    <s v="802"/>
    <s v="Chadwick Square LMD 94-1"/>
    <s v="280.20.28.802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2"/>
    <s v="Chadwick Square LMD 94-1"/>
    <s v="280.20.28.802-6100.01"/>
    <s v="Utilities Electric"/>
    <n v="0"/>
    <n v="0"/>
    <n v="0"/>
    <n v="0"/>
    <n v="0"/>
  </r>
  <r>
    <x v="13"/>
    <x v="13"/>
    <x v="3"/>
    <x v="1"/>
    <x v="4"/>
    <x v="4"/>
    <s v="28"/>
    <s v="LMD/CFD"/>
    <s v="802"/>
    <s v="Chadwick Square LMD 94-1"/>
    <s v="280.20.28.802-6100.04"/>
    <s v="Utilities Water"/>
    <n v="-2000"/>
    <n v="-2000"/>
    <n v="0"/>
    <n v="0"/>
    <n v="0"/>
  </r>
  <r>
    <x v="13"/>
    <x v="13"/>
    <x v="3"/>
    <x v="1"/>
    <x v="4"/>
    <x v="4"/>
    <s v="28"/>
    <s v="LMD/CFD"/>
    <s v="802"/>
    <s v="Chadwick Square LMD 94-1"/>
    <s v="280.20.28.802-6240.05"/>
    <s v="Supplies-Parks Landscape Maintenance"/>
    <n v="-1000"/>
    <n v="-1000"/>
    <n v="0"/>
    <n v="0"/>
    <n v="0"/>
  </r>
  <r>
    <x v="13"/>
    <x v="13"/>
    <x v="3"/>
    <x v="1"/>
    <x v="4"/>
    <x v="4"/>
    <s v="28"/>
    <s v="LMD/CFD"/>
    <s v="802"/>
    <s v="Chadwick Square LMD 94-1"/>
    <s v="280.20.28.802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02"/>
    <s v="Chadwick Square LMD 94-1"/>
    <s v="280.20.28.802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2"/>
    <s v="Chadwick Square LMD 94-1"/>
    <s v="280.20.28.802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2"/>
    <s v="Chadwick Square LMD 94-1"/>
    <s v="280.20.28.802-6600.27"/>
    <s v="Administrative Expenses Support Services-Direct Labor"/>
    <n v="-5000"/>
    <n v="-5000"/>
    <n v="0"/>
    <n v="0"/>
    <n v="0"/>
  </r>
  <r>
    <x v="13"/>
    <x v="13"/>
    <x v="0"/>
    <x v="0"/>
    <x v="4"/>
    <x v="4"/>
    <s v="28"/>
    <s v="LMD/CFD"/>
    <s v="803"/>
    <s v="Gonsalves Estates LMD 94-2"/>
    <s v="280.20.28.803-4560.02"/>
    <s v="Charges for Services-Parks LMD"/>
    <n v="28000"/>
    <n v="0"/>
    <n v="0"/>
    <n v="0"/>
    <n v="0"/>
  </r>
  <r>
    <x v="13"/>
    <x v="13"/>
    <x v="2"/>
    <x v="1"/>
    <x v="4"/>
    <x v="4"/>
    <s v="28"/>
    <s v="LMD/CFD"/>
    <s v="803"/>
    <s v="Gonsalves Estates LMD 94-2"/>
    <s v="280.20.28.803-5000.01"/>
    <s v="Salaries Regular"/>
    <n v="0"/>
    <n v="-1000"/>
    <n v="0"/>
    <n v="0"/>
    <n v="0"/>
  </r>
  <r>
    <x v="13"/>
    <x v="13"/>
    <x v="2"/>
    <x v="1"/>
    <x v="4"/>
    <x v="4"/>
    <s v="28"/>
    <s v="LMD/CFD"/>
    <s v="803"/>
    <s v="Gonsalves Estates LMD 94-2"/>
    <s v="280.20.28.803-5100.11"/>
    <s v="Benefits Medicare"/>
    <n v="0"/>
    <n v="0"/>
    <n v="0"/>
    <n v="0"/>
    <n v="0"/>
  </r>
  <r>
    <x v="13"/>
    <x v="13"/>
    <x v="3"/>
    <x v="1"/>
    <x v="4"/>
    <x v="4"/>
    <s v="28"/>
    <s v="LMD/CFD"/>
    <s v="803"/>
    <s v="Gonsalves Estates LMD 94-2"/>
    <s v="280.20.28.803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03"/>
    <s v="Gonsalves Estates LMD 94-2"/>
    <s v="280.20.28.803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3"/>
    <s v="Gonsalves Estates LMD 94-2"/>
    <s v="280.20.28.803-6100.04"/>
    <s v="Utilities Water"/>
    <n v="-5000"/>
    <n v="-8000"/>
    <n v="0"/>
    <n v="0"/>
    <n v="0"/>
  </r>
  <r>
    <x v="13"/>
    <x v="13"/>
    <x v="3"/>
    <x v="1"/>
    <x v="4"/>
    <x v="4"/>
    <s v="28"/>
    <s v="LMD/CFD"/>
    <s v="803"/>
    <s v="Gonsalves Estates LMD 94-2"/>
    <s v="280.20.28.803-6240.05"/>
    <s v="Supplies-Parks Landscape Maintenance"/>
    <n v="0"/>
    <n v="-1000"/>
    <n v="0"/>
    <n v="0"/>
    <n v="0"/>
  </r>
  <r>
    <x v="13"/>
    <x v="13"/>
    <x v="3"/>
    <x v="1"/>
    <x v="4"/>
    <x v="4"/>
    <s v="28"/>
    <s v="LMD/CFD"/>
    <s v="803"/>
    <s v="Gonsalves Estates LMD 94-2"/>
    <s v="280.20.28.803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3"/>
    <s v="Gonsalves Estates LMD 94-2"/>
    <s v="280.20.28.803-6600.27"/>
    <s v="Administrative Expenses Support Services-Direct Labor"/>
    <n v="-12000"/>
    <n v="-15000"/>
    <n v="0"/>
    <n v="0"/>
    <n v="0"/>
  </r>
  <r>
    <x v="13"/>
    <x v="13"/>
    <x v="0"/>
    <x v="0"/>
    <x v="4"/>
    <x v="4"/>
    <s v="28"/>
    <s v="LMD/CFD"/>
    <s v="804"/>
    <s v="Diamond Oaks LMD 95-1"/>
    <s v="280.20.28.804-4560.02"/>
    <s v="Charges for Services-Parks LMD"/>
    <n v="17000"/>
    <n v="0"/>
    <n v="0"/>
    <n v="0"/>
    <n v="0"/>
  </r>
  <r>
    <x v="13"/>
    <x v="13"/>
    <x v="2"/>
    <x v="1"/>
    <x v="4"/>
    <x v="4"/>
    <s v="28"/>
    <s v="LMD/CFD"/>
    <s v="804"/>
    <s v="Diamond Oaks LMD 95-1"/>
    <s v="280.20.28.804-5000.01"/>
    <s v="Salaries Regular"/>
    <n v="0"/>
    <n v="0"/>
    <n v="0"/>
    <n v="0"/>
    <n v="0"/>
  </r>
  <r>
    <x v="13"/>
    <x v="13"/>
    <x v="2"/>
    <x v="1"/>
    <x v="4"/>
    <x v="4"/>
    <s v="28"/>
    <s v="LMD/CFD"/>
    <s v="804"/>
    <s v="Diamond Oaks LMD 95-1"/>
    <s v="280.20.28.804-5100.11"/>
    <s v="Benefits Medicare"/>
    <n v="0"/>
    <n v="0"/>
    <n v="0"/>
    <n v="0"/>
    <n v="0"/>
  </r>
  <r>
    <x v="13"/>
    <x v="13"/>
    <x v="3"/>
    <x v="1"/>
    <x v="4"/>
    <x v="4"/>
    <s v="28"/>
    <s v="LMD/CFD"/>
    <s v="804"/>
    <s v="Diamond Oaks LMD 95-1"/>
    <s v="280.20.28.804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04"/>
    <s v="Diamond Oaks LMD 95-1"/>
    <s v="280.20.28.804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4"/>
    <s v="Diamond Oaks LMD 95-1"/>
    <s v="280.20.28.804-6100.01"/>
    <s v="Utilities Electric"/>
    <n v="0"/>
    <n v="0"/>
    <n v="0"/>
    <n v="0"/>
    <n v="0"/>
  </r>
  <r>
    <x v="13"/>
    <x v="13"/>
    <x v="3"/>
    <x v="1"/>
    <x v="4"/>
    <x v="4"/>
    <s v="28"/>
    <s v="LMD/CFD"/>
    <s v="804"/>
    <s v="Diamond Oaks LMD 95-1"/>
    <s v="280.20.28.804-6100.04"/>
    <s v="Utilities Water"/>
    <n v="-1000"/>
    <n v="0"/>
    <n v="0"/>
    <n v="0"/>
    <n v="0"/>
  </r>
  <r>
    <x v="13"/>
    <x v="13"/>
    <x v="3"/>
    <x v="1"/>
    <x v="4"/>
    <x v="4"/>
    <s v="28"/>
    <s v="LMD/CFD"/>
    <s v="804"/>
    <s v="Diamond Oaks LMD 95-1"/>
    <s v="280.20.28.804-6240.05"/>
    <s v="Supplies-Parks Landscape Maintenance"/>
    <n v="-1000"/>
    <n v="0"/>
    <n v="0"/>
    <n v="0"/>
    <n v="0"/>
  </r>
  <r>
    <x v="13"/>
    <x v="13"/>
    <x v="3"/>
    <x v="1"/>
    <x v="4"/>
    <x v="4"/>
    <s v="28"/>
    <s v="LMD/CFD"/>
    <s v="804"/>
    <s v="Diamond Oaks LMD 95-1"/>
    <s v="280.20.28.804-6400.03"/>
    <s v="Repairs &amp; Maintenance Major Repair &amp; Contingency"/>
    <n v="-1000"/>
    <n v="-3000"/>
    <n v="0"/>
    <n v="0"/>
    <n v="0"/>
  </r>
  <r>
    <x v="13"/>
    <x v="13"/>
    <x v="3"/>
    <x v="1"/>
    <x v="4"/>
    <x v="4"/>
    <s v="28"/>
    <s v="LMD/CFD"/>
    <s v="804"/>
    <s v="Diamond Oaks LMD 95-1"/>
    <s v="280.20.28.804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4"/>
    <s v="Diamond Oaks LMD 95-1"/>
    <s v="280.20.28.804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4"/>
    <s v="Diamond Oaks LMD 95-1"/>
    <s v="280.20.28.804-6600.27"/>
    <s v="Administrative Expenses Support Services-Direct Labor"/>
    <n v="-17000"/>
    <n v="-5000"/>
    <n v="0"/>
    <n v="0"/>
    <n v="0"/>
  </r>
  <r>
    <x v="13"/>
    <x v="13"/>
    <x v="0"/>
    <x v="0"/>
    <x v="4"/>
    <x v="4"/>
    <s v="28"/>
    <s v="LMD/CFD"/>
    <s v="805"/>
    <s v="Villa Ticino LMD 00-1"/>
    <s v="280.20.28.805-4560.02"/>
    <s v="Charges for Services-Parks LMD"/>
    <n v="25000"/>
    <n v="0"/>
    <n v="0"/>
    <n v="0"/>
    <n v="0"/>
  </r>
  <r>
    <x v="13"/>
    <x v="13"/>
    <x v="2"/>
    <x v="1"/>
    <x v="4"/>
    <x v="4"/>
    <s v="28"/>
    <s v="LMD/CFD"/>
    <s v="805"/>
    <s v="Villa Ticino LMD 00-1"/>
    <s v="280.20.28.805-5000.01"/>
    <s v="Salaries Regular"/>
    <n v="0"/>
    <n v="0"/>
    <n v="0"/>
    <n v="0"/>
    <n v="0"/>
  </r>
  <r>
    <x v="13"/>
    <x v="13"/>
    <x v="2"/>
    <x v="1"/>
    <x v="4"/>
    <x v="4"/>
    <s v="28"/>
    <s v="LMD/CFD"/>
    <s v="805"/>
    <s v="Villa Ticino LMD 00-1"/>
    <s v="280.20.28.805-5100.11"/>
    <s v="Benefits Medicare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000.01"/>
    <s v="Professional Services General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000.10"/>
    <s v="Professional Services Consultant"/>
    <n v="-2000"/>
    <n v="-2000"/>
    <n v="0"/>
    <n v="0"/>
    <n v="0"/>
  </r>
  <r>
    <x v="13"/>
    <x v="13"/>
    <x v="3"/>
    <x v="1"/>
    <x v="4"/>
    <x v="4"/>
    <s v="28"/>
    <s v="LMD/CFD"/>
    <s v="805"/>
    <s v="Villa Ticino LMD 00-1"/>
    <s v="280.20.28.805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100.01"/>
    <s v="Utilities Electric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100.04"/>
    <s v="Utilities Water"/>
    <n v="-1000"/>
    <n v="-1000"/>
    <n v="0"/>
    <n v="0"/>
    <n v="0"/>
  </r>
  <r>
    <x v="13"/>
    <x v="13"/>
    <x v="3"/>
    <x v="1"/>
    <x v="4"/>
    <x v="4"/>
    <s v="28"/>
    <s v="LMD/CFD"/>
    <s v="805"/>
    <s v="Villa Ticino LMD 00-1"/>
    <s v="280.20.28.805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5"/>
    <s v="Villa Ticino LMD 00-1"/>
    <s v="280.20.28.805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5"/>
    <s v="Villa Ticino LMD 00-1"/>
    <s v="280.20.28.805-6600.27"/>
    <s v="Administrative Expenses Support Services-Direct Labor"/>
    <n v="-6000"/>
    <n v="-4000"/>
    <n v="0"/>
    <n v="0"/>
    <n v="0"/>
  </r>
  <r>
    <x v="13"/>
    <x v="13"/>
    <x v="0"/>
    <x v="0"/>
    <x v="4"/>
    <x v="4"/>
    <s v="28"/>
    <s v="LMD/CFD"/>
    <s v="806"/>
    <s v="Mission Gardens LMD 00-2"/>
    <s v="280.20.28.806-4560.02"/>
    <s v="Charges for Services-Parks LMD"/>
    <n v="15000"/>
    <n v="0"/>
    <n v="0"/>
    <n v="0"/>
    <n v="0"/>
  </r>
  <r>
    <x v="13"/>
    <x v="13"/>
    <x v="2"/>
    <x v="1"/>
    <x v="4"/>
    <x v="4"/>
    <s v="28"/>
    <s v="LMD/CFD"/>
    <s v="806"/>
    <s v="Mission Gardens LMD 00-2"/>
    <s v="280.20.28.806-5000.01"/>
    <s v="Salaries Regular"/>
    <n v="0"/>
    <n v="-1000"/>
    <n v="0"/>
    <n v="0"/>
    <n v="0"/>
  </r>
  <r>
    <x v="13"/>
    <x v="13"/>
    <x v="2"/>
    <x v="1"/>
    <x v="4"/>
    <x v="4"/>
    <s v="28"/>
    <s v="LMD/CFD"/>
    <s v="806"/>
    <s v="Mission Gardens LMD 00-2"/>
    <s v="280.20.28.806-5100.11"/>
    <s v="Benefits Medicare"/>
    <n v="0"/>
    <n v="0"/>
    <n v="0"/>
    <n v="0"/>
    <n v="0"/>
  </r>
  <r>
    <x v="13"/>
    <x v="13"/>
    <x v="3"/>
    <x v="1"/>
    <x v="4"/>
    <x v="4"/>
    <s v="28"/>
    <s v="LMD/CFD"/>
    <s v="806"/>
    <s v="Mission Gardens LMD 00-2"/>
    <s v="280.20.28.806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06"/>
    <s v="Mission Gardens LMD 00-2"/>
    <s v="280.20.28.806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6"/>
    <s v="Mission Gardens LMD 00-2"/>
    <s v="280.20.28.806-6100.01"/>
    <s v="Utilities Electric"/>
    <n v="0"/>
    <n v="0"/>
    <n v="0"/>
    <n v="0"/>
    <n v="0"/>
  </r>
  <r>
    <x v="13"/>
    <x v="13"/>
    <x v="3"/>
    <x v="1"/>
    <x v="4"/>
    <x v="4"/>
    <s v="28"/>
    <s v="LMD/CFD"/>
    <s v="806"/>
    <s v="Mission Gardens LMD 00-2"/>
    <s v="280.20.28.806-6100.04"/>
    <s v="Utilities Water"/>
    <n v="-1000"/>
    <n v="-1000"/>
    <n v="0"/>
    <n v="0"/>
    <n v="0"/>
  </r>
  <r>
    <x v="13"/>
    <x v="13"/>
    <x v="3"/>
    <x v="1"/>
    <x v="4"/>
    <x v="4"/>
    <s v="28"/>
    <s v="LMD/CFD"/>
    <s v="806"/>
    <s v="Mission Gardens LMD 00-2"/>
    <s v="280.20.28.806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06"/>
    <s v="Mission Gardens LMD 00-2"/>
    <s v="280.20.28.806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06"/>
    <s v="Mission Gardens LMD 00-2"/>
    <s v="280.20.28.806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6"/>
    <s v="Mission Gardens LMD 00-2"/>
    <s v="280.20.28.806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6"/>
    <s v="Mission Gardens LMD 00-2"/>
    <s v="280.20.28.806-6600.27"/>
    <s v="Administrative Expenses Support Services-Direct Labor"/>
    <n v="-2000"/>
    <n v="-2000"/>
    <n v="0"/>
    <n v="0"/>
    <n v="0"/>
  </r>
  <r>
    <x v="13"/>
    <x v="13"/>
    <x v="0"/>
    <x v="0"/>
    <x v="4"/>
    <x v="4"/>
    <s v="28"/>
    <s v="LMD/CFD"/>
    <s v="807"/>
    <s v="Woodward Park LMD 00-3"/>
    <s v="280.20.28.807-4560.02"/>
    <s v="Charges for Services-Parks LMD"/>
    <n v="9000"/>
    <n v="0"/>
    <n v="0"/>
    <n v="0"/>
    <n v="0"/>
  </r>
  <r>
    <x v="13"/>
    <x v="13"/>
    <x v="2"/>
    <x v="1"/>
    <x v="4"/>
    <x v="4"/>
    <s v="28"/>
    <s v="LMD/CFD"/>
    <s v="807"/>
    <s v="Woodward Park LMD 00-3"/>
    <s v="280.20.28.807-5000.01"/>
    <s v="Salaries Regular"/>
    <n v="0"/>
    <n v="0"/>
    <n v="0"/>
    <n v="0"/>
    <n v="0"/>
  </r>
  <r>
    <x v="13"/>
    <x v="13"/>
    <x v="2"/>
    <x v="1"/>
    <x v="4"/>
    <x v="4"/>
    <s v="28"/>
    <s v="LMD/CFD"/>
    <s v="807"/>
    <s v="Woodward Park LMD 00-3"/>
    <s v="280.20.28.807-5100.11"/>
    <s v="Benefits Medicare"/>
    <n v="0"/>
    <n v="0"/>
    <n v="0"/>
    <n v="0"/>
    <n v="0"/>
  </r>
  <r>
    <x v="13"/>
    <x v="13"/>
    <x v="3"/>
    <x v="1"/>
    <x v="4"/>
    <x v="4"/>
    <s v="28"/>
    <s v="LMD/CFD"/>
    <s v="807"/>
    <s v="Woodward Park LMD 00-3"/>
    <s v="280.20.28.807-6000.10"/>
    <s v="Professional Services Consultant"/>
    <n v="-2000"/>
    <n v="-2000"/>
    <n v="0"/>
    <n v="0"/>
    <n v="0"/>
  </r>
  <r>
    <x v="13"/>
    <x v="13"/>
    <x v="3"/>
    <x v="1"/>
    <x v="4"/>
    <x v="4"/>
    <s v="28"/>
    <s v="LMD/CFD"/>
    <s v="807"/>
    <s v="Woodward Park LMD 00-3"/>
    <s v="280.20.28.807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7"/>
    <s v="Woodward Park LMD 00-3"/>
    <s v="280.20.28.807-6100.01"/>
    <s v="Utilities Electric"/>
    <n v="0"/>
    <n v="0"/>
    <n v="0"/>
    <n v="0"/>
    <n v="0"/>
  </r>
  <r>
    <x v="13"/>
    <x v="13"/>
    <x v="3"/>
    <x v="1"/>
    <x v="4"/>
    <x v="4"/>
    <s v="28"/>
    <s v="LMD/CFD"/>
    <s v="807"/>
    <s v="Woodward Park LMD 00-3"/>
    <s v="280.20.28.807-6100.04"/>
    <s v="Utilities Water"/>
    <n v="-1000"/>
    <n v="-1000"/>
    <n v="0"/>
    <n v="0"/>
    <n v="0"/>
  </r>
  <r>
    <x v="13"/>
    <x v="13"/>
    <x v="3"/>
    <x v="1"/>
    <x v="4"/>
    <x v="4"/>
    <s v="28"/>
    <s v="LMD/CFD"/>
    <s v="807"/>
    <s v="Woodward Park LMD 00-3"/>
    <s v="280.20.28.807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07"/>
    <s v="Woodward Park LMD 00-3"/>
    <s v="280.20.28.807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07"/>
    <s v="Woodward Park LMD 00-3"/>
    <s v="280.20.28.807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7"/>
    <s v="Woodward Park LMD 00-3"/>
    <s v="280.20.28.807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7"/>
    <s v="Woodward Park LMD 00-3"/>
    <s v="280.20.28.807-6600.27"/>
    <s v="Administrative Expenses Support Services-Direct Labor"/>
    <n v="-1000"/>
    <n v="-1000"/>
    <n v="0"/>
    <n v="0"/>
    <n v="0"/>
  </r>
  <r>
    <x v="13"/>
    <x v="13"/>
    <x v="0"/>
    <x v="0"/>
    <x v="4"/>
    <x v="4"/>
    <s v="28"/>
    <s v="LMD/CFD"/>
    <s v="808"/>
    <s v="Bianchi Ranch 1 &amp; 2 LMD 00-4"/>
    <s v="280.20.28.808-4560.02"/>
    <s v="Charges for Services-Parks LMD"/>
    <n v="25000"/>
    <n v="0"/>
    <n v="0"/>
    <n v="0"/>
    <n v="0"/>
  </r>
  <r>
    <x v="13"/>
    <x v="13"/>
    <x v="2"/>
    <x v="1"/>
    <x v="4"/>
    <x v="4"/>
    <s v="28"/>
    <s v="LMD/CFD"/>
    <s v="808"/>
    <s v="Bianchi Ranch 1 &amp; 2 LMD 00-4"/>
    <s v="280.20.28.808-5100.11"/>
    <s v="Benefits Medicare"/>
    <n v="0"/>
    <n v="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100.01"/>
    <s v="Utilities Electric"/>
    <n v="0"/>
    <n v="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100.04"/>
    <s v="Utilities Water"/>
    <n v="-2000"/>
    <n v="-200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240.05"/>
    <s v="Supplies-Parks Landscape Maintenance"/>
    <n v="-2000"/>
    <n v="-200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400.03"/>
    <s v="Repairs &amp; Maintenance Major Repair &amp; Contingency"/>
    <n v="-1000"/>
    <n v="-100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8"/>
    <s v="Bianchi Ranch 1 &amp; 2 LMD 00-4"/>
    <s v="280.20.28.808-6600.27"/>
    <s v="Administrative Expenses Support Services-Direct Labor"/>
    <n v="-12000"/>
    <n v="-16000"/>
    <n v="0"/>
    <n v="0"/>
    <n v="0"/>
  </r>
  <r>
    <x v="13"/>
    <x v="13"/>
    <x v="0"/>
    <x v="0"/>
    <x v="4"/>
    <x v="4"/>
    <s v="28"/>
    <s v="LMD/CFD"/>
    <s v="809"/>
    <s v="Sierra Creek LMD 00-5"/>
    <s v="280.20.28.809-4560.02"/>
    <s v="Charges for Services-Parks LMD"/>
    <n v="56000"/>
    <n v="0"/>
    <n v="0"/>
    <n v="0"/>
    <n v="0"/>
  </r>
  <r>
    <x v="13"/>
    <x v="13"/>
    <x v="2"/>
    <x v="1"/>
    <x v="4"/>
    <x v="4"/>
    <s v="28"/>
    <s v="LMD/CFD"/>
    <s v="809"/>
    <s v="Sierra Creek LMD 00-5"/>
    <s v="280.20.28.809-5100.11"/>
    <s v="Benefits Medicare"/>
    <n v="0"/>
    <n v="0"/>
    <n v="0"/>
    <n v="0"/>
    <n v="0"/>
  </r>
  <r>
    <x v="13"/>
    <x v="13"/>
    <x v="3"/>
    <x v="1"/>
    <x v="4"/>
    <x v="4"/>
    <s v="28"/>
    <s v="LMD/CFD"/>
    <s v="809"/>
    <s v="Sierra Creek LMD 00-5"/>
    <s v="280.20.28.809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09"/>
    <s v="Sierra Creek LMD 00-5"/>
    <s v="280.20.28.809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09"/>
    <s v="Sierra Creek LMD 00-5"/>
    <s v="280.20.28.809-6100.01"/>
    <s v="Utilities Electric"/>
    <n v="-2000"/>
    <n v="-3000"/>
    <n v="0"/>
    <n v="0"/>
    <n v="0"/>
  </r>
  <r>
    <x v="13"/>
    <x v="13"/>
    <x v="3"/>
    <x v="1"/>
    <x v="4"/>
    <x v="4"/>
    <s v="28"/>
    <s v="LMD/CFD"/>
    <s v="809"/>
    <s v="Sierra Creek LMD 00-5"/>
    <s v="280.20.28.809-6100.04"/>
    <s v="Utilities Water"/>
    <n v="-18000"/>
    <n v="-17000"/>
    <n v="0"/>
    <n v="0"/>
    <n v="0"/>
  </r>
  <r>
    <x v="13"/>
    <x v="13"/>
    <x v="3"/>
    <x v="1"/>
    <x v="4"/>
    <x v="4"/>
    <s v="28"/>
    <s v="LMD/CFD"/>
    <s v="809"/>
    <s v="Sierra Creek LMD 00-5"/>
    <s v="280.20.28.809-6240.05"/>
    <s v="Supplies-Parks Landscape Maintenance"/>
    <n v="-3000"/>
    <n v="-3000"/>
    <n v="0"/>
    <n v="0"/>
    <n v="0"/>
  </r>
  <r>
    <x v="13"/>
    <x v="13"/>
    <x v="3"/>
    <x v="1"/>
    <x v="4"/>
    <x v="4"/>
    <s v="28"/>
    <s v="LMD/CFD"/>
    <s v="809"/>
    <s v="Sierra Creek LMD 00-5"/>
    <s v="280.20.28.809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09"/>
    <s v="Sierra Creek LMD 00-5"/>
    <s v="280.20.28.809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09"/>
    <s v="Sierra Creek LMD 00-5"/>
    <s v="280.20.28.809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09"/>
    <s v="Sierra Creek LMD 00-5"/>
    <s v="280.20.28.809-6600.27"/>
    <s v="Administrative Expenses Support Services-Direct Labor"/>
    <n v="-25000"/>
    <n v="-21000"/>
    <n v="0"/>
    <n v="0"/>
    <n v="0"/>
  </r>
  <r>
    <x v="13"/>
    <x v="13"/>
    <x v="0"/>
    <x v="0"/>
    <x v="4"/>
    <x v="4"/>
    <s v="28"/>
    <s v="LMD/CFD"/>
    <s v="810"/>
    <s v="Dutra Farms SW LMD 00-6"/>
    <s v="280.20.28.810-4560.02"/>
    <s v="Charges for Services-Parks LMD"/>
    <n v="24000"/>
    <n v="0"/>
    <n v="0"/>
    <n v="0"/>
    <n v="0"/>
  </r>
  <r>
    <x v="13"/>
    <x v="13"/>
    <x v="2"/>
    <x v="1"/>
    <x v="4"/>
    <x v="4"/>
    <s v="28"/>
    <s v="LMD/CFD"/>
    <s v="810"/>
    <s v="Dutra Farms SW LMD 00-6"/>
    <s v="280.20.28.810-5100.11"/>
    <s v="Benefits Medicare"/>
    <n v="0"/>
    <n v="0"/>
    <n v="0"/>
    <n v="0"/>
    <n v="0"/>
  </r>
  <r>
    <x v="13"/>
    <x v="13"/>
    <x v="3"/>
    <x v="1"/>
    <x v="4"/>
    <x v="4"/>
    <s v="28"/>
    <s v="LMD/CFD"/>
    <s v="810"/>
    <s v="Dutra Farms SW LMD 00-6"/>
    <s v="280.20.28.810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0"/>
    <s v="Dutra Farms SW LMD 00-6"/>
    <s v="280.20.28.810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0"/>
    <s v="Dutra Farms SW LMD 00-6"/>
    <s v="280.20.28.810-6100.01"/>
    <s v="Utilities Electric"/>
    <n v="0"/>
    <n v="-1000"/>
    <n v="0"/>
    <n v="0"/>
    <n v="0"/>
  </r>
  <r>
    <x v="13"/>
    <x v="13"/>
    <x v="3"/>
    <x v="1"/>
    <x v="4"/>
    <x v="4"/>
    <s v="28"/>
    <s v="LMD/CFD"/>
    <s v="810"/>
    <s v="Dutra Farms SW LMD 00-6"/>
    <s v="280.20.28.810-6100.04"/>
    <s v="Utilities Water"/>
    <n v="-2000"/>
    <n v="-3000"/>
    <n v="0"/>
    <n v="0"/>
    <n v="0"/>
  </r>
  <r>
    <x v="13"/>
    <x v="13"/>
    <x v="3"/>
    <x v="1"/>
    <x v="4"/>
    <x v="4"/>
    <s v="28"/>
    <s v="LMD/CFD"/>
    <s v="810"/>
    <s v="Dutra Farms SW LMD 00-6"/>
    <s v="280.20.28.810-6240.05"/>
    <s v="Supplies-Parks Landscape Maintenance"/>
    <n v="-1000"/>
    <n v="0"/>
    <n v="0"/>
    <n v="0"/>
    <n v="0"/>
  </r>
  <r>
    <x v="13"/>
    <x v="13"/>
    <x v="3"/>
    <x v="1"/>
    <x v="4"/>
    <x v="4"/>
    <s v="28"/>
    <s v="LMD/CFD"/>
    <s v="810"/>
    <s v="Dutra Farms SW LMD 00-6"/>
    <s v="280.20.28.810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10"/>
    <s v="Dutra Farms SW LMD 00-6"/>
    <s v="280.20.28.810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0"/>
    <s v="Dutra Farms SW LMD 00-6"/>
    <s v="280.20.28.810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0"/>
    <s v="Dutra Farms SW LMD 00-6"/>
    <s v="280.20.28.810-6600.27"/>
    <s v="Administrative Expenses Support Services-Direct Labor"/>
    <n v="-6000"/>
    <n v="-3000"/>
    <n v="0"/>
    <n v="0"/>
    <n v="0"/>
  </r>
  <r>
    <x v="13"/>
    <x v="13"/>
    <x v="0"/>
    <x v="0"/>
    <x v="4"/>
    <x v="4"/>
    <s v="28"/>
    <s v="LMD/CFD"/>
    <s v="811"/>
    <s v="Spring Meadows LMD 00-7"/>
    <s v="280.20.28.811-4560.02"/>
    <s v="Charges for Services-Parks LMD"/>
    <n v="20000"/>
    <n v="0"/>
    <n v="0"/>
    <n v="0"/>
    <n v="0"/>
  </r>
  <r>
    <x v="13"/>
    <x v="13"/>
    <x v="2"/>
    <x v="1"/>
    <x v="4"/>
    <x v="4"/>
    <s v="28"/>
    <s v="LMD/CFD"/>
    <s v="811"/>
    <s v="Spring Meadows LMD 00-7"/>
    <s v="280.20.28.811-5100.11"/>
    <s v="Benefits Medicare"/>
    <n v="0"/>
    <n v="0"/>
    <n v="0"/>
    <n v="0"/>
    <n v="0"/>
  </r>
  <r>
    <x v="13"/>
    <x v="13"/>
    <x v="3"/>
    <x v="1"/>
    <x v="4"/>
    <x v="4"/>
    <s v="28"/>
    <s v="LMD/CFD"/>
    <s v="811"/>
    <s v="Spring Meadows LMD 00-7"/>
    <s v="280.20.28.811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1"/>
    <s v="Spring Meadows LMD 00-7"/>
    <s v="280.20.28.811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1"/>
    <s v="Spring Meadows LMD 00-7"/>
    <s v="280.20.28.811-6100.01"/>
    <s v="Utilities Electric"/>
    <n v="0"/>
    <n v="0"/>
    <n v="0"/>
    <n v="0"/>
    <n v="0"/>
  </r>
  <r>
    <x v="13"/>
    <x v="13"/>
    <x v="3"/>
    <x v="1"/>
    <x v="4"/>
    <x v="4"/>
    <s v="28"/>
    <s v="LMD/CFD"/>
    <s v="811"/>
    <s v="Spring Meadows LMD 00-7"/>
    <s v="280.20.28.811-6100.04"/>
    <s v="Utilities Water"/>
    <n v="-1000"/>
    <n v="-1000"/>
    <n v="0"/>
    <n v="0"/>
    <n v="0"/>
  </r>
  <r>
    <x v="13"/>
    <x v="13"/>
    <x v="3"/>
    <x v="1"/>
    <x v="4"/>
    <x v="4"/>
    <s v="28"/>
    <s v="LMD/CFD"/>
    <s v="811"/>
    <s v="Spring Meadows LMD 00-7"/>
    <s v="280.20.28.811-6240.05"/>
    <s v="Supplies-Parks Landscape Maintenance"/>
    <n v="-1000"/>
    <n v="0"/>
    <n v="0"/>
    <n v="0"/>
    <n v="0"/>
  </r>
  <r>
    <x v="13"/>
    <x v="13"/>
    <x v="3"/>
    <x v="1"/>
    <x v="4"/>
    <x v="4"/>
    <s v="28"/>
    <s v="LMD/CFD"/>
    <s v="811"/>
    <s v="Spring Meadows LMD 00-7"/>
    <s v="280.20.28.811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11"/>
    <s v="Spring Meadows LMD 00-7"/>
    <s v="280.20.28.811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1"/>
    <s v="Spring Meadows LMD 00-7"/>
    <s v="280.20.28.811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1"/>
    <s v="Spring Meadows LMD 00-7"/>
    <s v="280.20.28.811-6600.27"/>
    <s v="Administrative Expenses Support Services-Direct Labor"/>
    <n v="-6000"/>
    <n v="-6000"/>
    <n v="0"/>
    <n v="0"/>
    <n v="0"/>
  </r>
  <r>
    <x v="13"/>
    <x v="13"/>
    <x v="0"/>
    <x v="0"/>
    <x v="4"/>
    <x v="4"/>
    <s v="28"/>
    <s v="LMD/CFD"/>
    <s v="812"/>
    <s v="Bella Vista/Dutra SW BAD 00-8"/>
    <s v="280.20.28.812-4560.02"/>
    <s v="Charges for Services-Parks LMD"/>
    <n v="16000"/>
    <n v="0"/>
    <n v="0"/>
    <n v="0"/>
    <n v="0"/>
  </r>
  <r>
    <x v="13"/>
    <x v="13"/>
    <x v="2"/>
    <x v="1"/>
    <x v="4"/>
    <x v="4"/>
    <s v="28"/>
    <s v="LMD/CFD"/>
    <s v="812"/>
    <s v="Bella Vista/Dutra SW BAD 00-8"/>
    <s v="280.20.28.812-5100.11"/>
    <s v="Benefits Medicare"/>
    <n v="0"/>
    <n v="0"/>
    <n v="0"/>
    <n v="0"/>
    <n v="0"/>
  </r>
  <r>
    <x v="13"/>
    <x v="13"/>
    <x v="3"/>
    <x v="1"/>
    <x v="4"/>
    <x v="4"/>
    <s v="28"/>
    <s v="LMD/CFD"/>
    <s v="812"/>
    <s v="Bella Vista/Dutra SW BAD 00-8"/>
    <s v="280.20.28.812-6000.10"/>
    <s v="Professional Services Consultant"/>
    <n v="-2000"/>
    <n v="-2000"/>
    <n v="0"/>
    <n v="0"/>
    <n v="0"/>
  </r>
  <r>
    <x v="13"/>
    <x v="13"/>
    <x v="3"/>
    <x v="1"/>
    <x v="4"/>
    <x v="4"/>
    <s v="28"/>
    <s v="LMD/CFD"/>
    <s v="812"/>
    <s v="Bella Vista/Dutra SW BAD 00-8"/>
    <s v="280.20.28.812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2"/>
    <s v="Bella Vista/Dutra SW BAD 00-8"/>
    <s v="280.20.28.812-6100.01"/>
    <s v="Utilities Electric"/>
    <n v="-4000"/>
    <n v="-2000"/>
    <n v="0"/>
    <n v="0"/>
    <n v="0"/>
  </r>
  <r>
    <x v="13"/>
    <x v="13"/>
    <x v="3"/>
    <x v="1"/>
    <x v="4"/>
    <x v="4"/>
    <s v="28"/>
    <s v="LMD/CFD"/>
    <s v="812"/>
    <s v="Bella Vista/Dutra SW BAD 00-8"/>
    <s v="280.20.28.812-6240.05"/>
    <s v="Supplies-Parks Landscape Maintenance"/>
    <n v="-1000"/>
    <n v="-1000"/>
    <n v="0"/>
    <n v="0"/>
    <n v="0"/>
  </r>
  <r>
    <x v="13"/>
    <x v="13"/>
    <x v="3"/>
    <x v="1"/>
    <x v="4"/>
    <x v="4"/>
    <s v="28"/>
    <s v="LMD/CFD"/>
    <s v="812"/>
    <s v="Bella Vista/Dutra SW BAD 00-8"/>
    <s v="280.20.28.812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12"/>
    <s v="Bella Vista/Dutra SW BAD 00-8"/>
    <s v="280.20.28.812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2"/>
    <s v="Bella Vista/Dutra SW BAD 00-8"/>
    <s v="280.20.28.812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2"/>
    <s v="Bella Vista/Dutra SW BAD 00-8"/>
    <s v="280.20.28.812-6600.27"/>
    <s v="Administrative Expenses Support Services-Direct Labor"/>
    <n v="0"/>
    <n v="0"/>
    <n v="0"/>
    <n v="0"/>
    <n v="0"/>
  </r>
  <r>
    <x v="13"/>
    <x v="13"/>
    <x v="0"/>
    <x v="0"/>
    <x v="4"/>
    <x v="4"/>
    <s v="28"/>
    <s v="LMD/CFD"/>
    <s v="813"/>
    <s v="Westbrook Estates LMD 00-9"/>
    <s v="280.20.28.813-4560.02"/>
    <s v="Charges for Services-Parks LMD"/>
    <n v="10000"/>
    <n v="0"/>
    <n v="0"/>
    <n v="0"/>
    <n v="0"/>
  </r>
  <r>
    <x v="13"/>
    <x v="13"/>
    <x v="2"/>
    <x v="1"/>
    <x v="4"/>
    <x v="4"/>
    <s v="28"/>
    <s v="LMD/CFD"/>
    <s v="813"/>
    <s v="Westbrook Estates LMD 00-9"/>
    <s v="280.20.28.813-5100.11"/>
    <s v="Benefits Medicare"/>
    <n v="0"/>
    <n v="0"/>
    <n v="0"/>
    <n v="0"/>
    <n v="0"/>
  </r>
  <r>
    <x v="13"/>
    <x v="13"/>
    <x v="3"/>
    <x v="1"/>
    <x v="4"/>
    <x v="4"/>
    <s v="28"/>
    <s v="LMD/CFD"/>
    <s v="813"/>
    <s v="Westbrook Estates LMD 00-9"/>
    <s v="280.20.28.813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13"/>
    <s v="Westbrook Estates LMD 00-9"/>
    <s v="280.20.28.813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3"/>
    <s v="Westbrook Estates LMD 00-9"/>
    <s v="280.20.28.813-6100.01"/>
    <s v="Utilities Electric"/>
    <n v="0"/>
    <n v="0"/>
    <n v="0"/>
    <n v="0"/>
    <n v="0"/>
  </r>
  <r>
    <x v="13"/>
    <x v="13"/>
    <x v="3"/>
    <x v="1"/>
    <x v="4"/>
    <x v="4"/>
    <s v="28"/>
    <s v="LMD/CFD"/>
    <s v="813"/>
    <s v="Westbrook Estates LMD 00-9"/>
    <s v="280.20.28.813-6100.04"/>
    <s v="Utilities Water"/>
    <n v="-1000"/>
    <n v="-1000"/>
    <n v="0"/>
    <n v="0"/>
    <n v="0"/>
  </r>
  <r>
    <x v="13"/>
    <x v="13"/>
    <x v="3"/>
    <x v="1"/>
    <x v="4"/>
    <x v="4"/>
    <s v="28"/>
    <s v="LMD/CFD"/>
    <s v="813"/>
    <s v="Westbrook Estates LMD 00-9"/>
    <s v="280.20.28.813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13"/>
    <s v="Westbrook Estates LMD 00-9"/>
    <s v="280.20.28.813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13"/>
    <s v="Westbrook Estates LMD 00-9"/>
    <s v="280.20.28.813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3"/>
    <s v="Westbrook Estates LMD 00-9"/>
    <s v="280.20.28.813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3"/>
    <s v="Westbrook Estates LMD 00-9"/>
    <s v="280.20.28.813-6600.27"/>
    <s v="Administrative Expenses Support Services-Direct Labor"/>
    <n v="-2000"/>
    <n v="-2000"/>
    <n v="0"/>
    <n v="0"/>
    <n v="0"/>
  </r>
  <r>
    <x v="13"/>
    <x v="13"/>
    <x v="0"/>
    <x v="0"/>
    <x v="4"/>
    <x v="4"/>
    <s v="28"/>
    <s v="LMD/CFD"/>
    <s v="814"/>
    <s v="Woodward West LMD 04-1"/>
    <s v="280.20.28.814-4560.02"/>
    <s v="Charges for Services-Parks LMD"/>
    <n v="52000"/>
    <n v="0"/>
    <n v="0"/>
    <n v="0"/>
    <n v="0"/>
  </r>
  <r>
    <x v="13"/>
    <x v="13"/>
    <x v="2"/>
    <x v="1"/>
    <x v="4"/>
    <x v="4"/>
    <s v="28"/>
    <s v="LMD/CFD"/>
    <s v="814"/>
    <s v="Woodward West LMD 04-1"/>
    <s v="280.20.28.814-5100.11"/>
    <s v="Benefits Medicare"/>
    <n v="0"/>
    <n v="0"/>
    <n v="0"/>
    <n v="0"/>
    <n v="0"/>
  </r>
  <r>
    <x v="13"/>
    <x v="13"/>
    <x v="3"/>
    <x v="1"/>
    <x v="4"/>
    <x v="4"/>
    <s v="28"/>
    <s v="LMD/CFD"/>
    <s v="814"/>
    <s v="Woodward West LMD 04-1"/>
    <s v="280.20.28.814-6000.01"/>
    <s v="Professional Services General"/>
    <n v="0"/>
    <n v="0"/>
    <n v="0"/>
    <n v="0"/>
    <n v="0"/>
  </r>
  <r>
    <x v="13"/>
    <x v="13"/>
    <x v="3"/>
    <x v="1"/>
    <x v="4"/>
    <x v="4"/>
    <s v="28"/>
    <s v="LMD/CFD"/>
    <s v="814"/>
    <s v="Woodward West LMD 04-1"/>
    <s v="280.20.28.814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4"/>
    <s v="Woodward West LMD 04-1"/>
    <s v="280.20.28.814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4"/>
    <s v="Woodward West LMD 04-1"/>
    <s v="280.20.28.814-6100.01"/>
    <s v="Utilities Electric"/>
    <n v="0"/>
    <n v="0"/>
    <n v="0"/>
    <n v="0"/>
    <n v="0"/>
  </r>
  <r>
    <x v="13"/>
    <x v="13"/>
    <x v="3"/>
    <x v="1"/>
    <x v="4"/>
    <x v="4"/>
    <s v="28"/>
    <s v="LMD/CFD"/>
    <s v="814"/>
    <s v="Woodward West LMD 04-1"/>
    <s v="280.20.28.814-6100.04"/>
    <s v="Utilities Water"/>
    <n v="-8000"/>
    <n v="-8000"/>
    <n v="0"/>
    <n v="0"/>
    <n v="0"/>
  </r>
  <r>
    <x v="13"/>
    <x v="13"/>
    <x v="3"/>
    <x v="1"/>
    <x v="4"/>
    <x v="4"/>
    <s v="28"/>
    <s v="LMD/CFD"/>
    <s v="814"/>
    <s v="Woodward West LMD 04-1"/>
    <s v="280.20.28.814-6240.05"/>
    <s v="Supplies-Parks Landscape Maintenance"/>
    <n v="-10000"/>
    <n v="-9000"/>
    <n v="0"/>
    <n v="0"/>
    <n v="0"/>
  </r>
  <r>
    <x v="13"/>
    <x v="13"/>
    <x v="3"/>
    <x v="1"/>
    <x v="4"/>
    <x v="4"/>
    <s v="28"/>
    <s v="LMD/CFD"/>
    <s v="814"/>
    <s v="Woodward West LMD 04-1"/>
    <s v="280.20.28.814-6400.03"/>
    <s v="Repairs &amp; Maintenance Major Repair &amp; Contingency"/>
    <n v="-10000"/>
    <n v="-1000"/>
    <n v="0"/>
    <n v="0"/>
    <n v="0"/>
  </r>
  <r>
    <x v="13"/>
    <x v="13"/>
    <x v="3"/>
    <x v="1"/>
    <x v="4"/>
    <x v="4"/>
    <s v="28"/>
    <s v="LMD/CFD"/>
    <s v="814"/>
    <s v="Woodward West LMD 04-1"/>
    <s v="280.20.28.814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4"/>
    <s v="Woodward West LMD 04-1"/>
    <s v="280.20.28.814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4"/>
    <s v="Woodward West LMD 04-1"/>
    <s v="280.20.28.814-6600.27"/>
    <s v="Administrative Expenses Support Services-Direct Labor"/>
    <n v="-20000"/>
    <n v="-22000"/>
    <n v="0"/>
    <n v="0"/>
    <n v="0"/>
  </r>
  <r>
    <x v="13"/>
    <x v="13"/>
    <x v="0"/>
    <x v="0"/>
    <x v="4"/>
    <x v="4"/>
    <s v="28"/>
    <s v="LMD/CFD"/>
    <s v="815"/>
    <s v="Jasmine Hollow LMD 04-2"/>
    <s v="280.20.28.815-4560.02"/>
    <s v="Charges for Services-Parks LMD"/>
    <n v="16000"/>
    <n v="0"/>
    <n v="0"/>
    <n v="0"/>
    <n v="0"/>
  </r>
  <r>
    <x v="13"/>
    <x v="13"/>
    <x v="2"/>
    <x v="1"/>
    <x v="4"/>
    <x v="4"/>
    <s v="28"/>
    <s v="LMD/CFD"/>
    <s v="815"/>
    <s v="Jasmine Hollow LMD 04-2"/>
    <s v="280.20.28.815-5100.11"/>
    <s v="Benefits Medicare"/>
    <n v="0"/>
    <n v="0"/>
    <n v="0"/>
    <n v="0"/>
    <n v="0"/>
  </r>
  <r>
    <x v="13"/>
    <x v="13"/>
    <x v="3"/>
    <x v="1"/>
    <x v="4"/>
    <x v="4"/>
    <s v="28"/>
    <s v="LMD/CFD"/>
    <s v="815"/>
    <s v="Jasmine Hollow LMD 04-2"/>
    <s v="280.20.28.815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5"/>
    <s v="Jasmine Hollow LMD 04-2"/>
    <s v="280.20.28.815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5"/>
    <s v="Jasmine Hollow LMD 04-2"/>
    <s v="280.20.28.815-6100.01"/>
    <s v="Utilities Electric"/>
    <n v="0"/>
    <n v="0"/>
    <n v="0"/>
    <n v="0"/>
    <n v="0"/>
  </r>
  <r>
    <x v="13"/>
    <x v="13"/>
    <x v="3"/>
    <x v="1"/>
    <x v="4"/>
    <x v="4"/>
    <s v="28"/>
    <s v="LMD/CFD"/>
    <s v="815"/>
    <s v="Jasmine Hollow LMD 04-2"/>
    <s v="280.20.28.815-6100.04"/>
    <s v="Utilities Water"/>
    <n v="-2000"/>
    <n v="-2000"/>
    <n v="0"/>
    <n v="0"/>
    <n v="0"/>
  </r>
  <r>
    <x v="13"/>
    <x v="13"/>
    <x v="3"/>
    <x v="1"/>
    <x v="4"/>
    <x v="4"/>
    <s v="28"/>
    <s v="LMD/CFD"/>
    <s v="815"/>
    <s v="Jasmine Hollow LMD 04-2"/>
    <s v="280.20.28.815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15"/>
    <s v="Jasmine Hollow LMD 04-2"/>
    <s v="280.20.28.815-6400.03"/>
    <s v="Repairs &amp; Maintenance Major Repair &amp; Contingency"/>
    <n v="-3000"/>
    <n v="-1000"/>
    <n v="0"/>
    <n v="0"/>
    <n v="0"/>
  </r>
  <r>
    <x v="13"/>
    <x v="13"/>
    <x v="3"/>
    <x v="1"/>
    <x v="4"/>
    <x v="4"/>
    <s v="28"/>
    <s v="LMD/CFD"/>
    <s v="815"/>
    <s v="Jasmine Hollow LMD 04-2"/>
    <s v="280.20.28.815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5"/>
    <s v="Jasmine Hollow LMD 04-2"/>
    <s v="280.20.28.815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5"/>
    <s v="Jasmine Hollow LMD 04-2"/>
    <s v="280.20.28.815-6600.27"/>
    <s v="Administrative Expenses Support Services-Direct Labor"/>
    <n v="-3000"/>
    <n v="-4000"/>
    <n v="0"/>
    <n v="0"/>
    <n v="0"/>
  </r>
  <r>
    <x v="13"/>
    <x v="13"/>
    <x v="0"/>
    <x v="0"/>
    <x v="4"/>
    <x v="4"/>
    <s v="28"/>
    <s v="LMD/CFD"/>
    <s v="816"/>
    <s v="Dutra Farms NE LMD 03-1"/>
    <s v="280.20.28.816-4560.02"/>
    <s v="Charges for Services-Parks LMD"/>
    <n v="30000"/>
    <n v="0"/>
    <n v="0"/>
    <n v="0"/>
    <n v="0"/>
  </r>
  <r>
    <x v="13"/>
    <x v="13"/>
    <x v="2"/>
    <x v="1"/>
    <x v="4"/>
    <x v="4"/>
    <s v="28"/>
    <s v="LMD/CFD"/>
    <s v="816"/>
    <s v="Dutra Farms NE LMD 03-1"/>
    <s v="280.20.28.816-5100.11"/>
    <s v="Benefits Medicare"/>
    <n v="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100.01"/>
    <s v="Utilities Electric"/>
    <n v="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100.04"/>
    <s v="Utilities Water"/>
    <n v="-10000"/>
    <n v="-10000"/>
    <n v="0"/>
    <n v="0"/>
    <n v="0"/>
  </r>
  <r>
    <x v="13"/>
    <x v="13"/>
    <x v="3"/>
    <x v="1"/>
    <x v="4"/>
    <x v="4"/>
    <s v="28"/>
    <s v="LMD/CFD"/>
    <s v="816"/>
    <s v="Dutra Farms NE LMD 03-1"/>
    <s v="280.20.28.816-6240.05"/>
    <s v="Supplies-Parks Landscape Maintenance"/>
    <n v="-2000"/>
    <n v="-1000"/>
    <n v="0"/>
    <n v="0"/>
    <n v="0"/>
  </r>
  <r>
    <x v="13"/>
    <x v="13"/>
    <x v="3"/>
    <x v="1"/>
    <x v="4"/>
    <x v="4"/>
    <s v="28"/>
    <s v="LMD/CFD"/>
    <s v="816"/>
    <s v="Dutra Farms NE LMD 03-1"/>
    <s v="280.20.28.816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600.25"/>
    <s v="Administrative Expenses Support Services-Indirect Labor"/>
    <n v="-5000"/>
    <n v="0"/>
    <n v="0"/>
    <n v="0"/>
    <n v="0"/>
  </r>
  <r>
    <x v="13"/>
    <x v="13"/>
    <x v="3"/>
    <x v="1"/>
    <x v="4"/>
    <x v="4"/>
    <s v="28"/>
    <s v="LMD/CFD"/>
    <s v="816"/>
    <s v="Dutra Farms NE LMD 03-1"/>
    <s v="280.20.28.816-6600.27"/>
    <s v="Administrative Expenses Support Services-Direct Labor"/>
    <n v="-8000"/>
    <n v="-5000"/>
    <n v="0"/>
    <n v="0"/>
    <n v="0"/>
  </r>
  <r>
    <x v="13"/>
    <x v="13"/>
    <x v="0"/>
    <x v="0"/>
    <x v="4"/>
    <x v="4"/>
    <s v="28"/>
    <s v="LMD/CFD"/>
    <s v="817"/>
    <s v="Antigua LMD 05-1"/>
    <s v="280.20.28.817-4560.02"/>
    <s v="Charges for Services-Parks LMD"/>
    <n v="55000"/>
    <n v="0"/>
    <n v="0"/>
    <n v="0"/>
    <n v="0"/>
  </r>
  <r>
    <x v="13"/>
    <x v="13"/>
    <x v="2"/>
    <x v="1"/>
    <x v="4"/>
    <x v="4"/>
    <s v="28"/>
    <s v="LMD/CFD"/>
    <s v="817"/>
    <s v="Antigua LMD 05-1"/>
    <s v="280.20.28.817-5100.11"/>
    <s v="Benefits Medicare"/>
    <n v="0"/>
    <n v="0"/>
    <n v="0"/>
    <n v="0"/>
    <n v="0"/>
  </r>
  <r>
    <x v="13"/>
    <x v="13"/>
    <x v="3"/>
    <x v="1"/>
    <x v="4"/>
    <x v="4"/>
    <s v="28"/>
    <s v="LMD/CFD"/>
    <s v="817"/>
    <s v="Antigua LMD 05-1"/>
    <s v="280.20.28.817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7"/>
    <s v="Antigua LMD 05-1"/>
    <s v="280.20.28.817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7"/>
    <s v="Antigua LMD 05-1"/>
    <s v="280.20.28.817-6100.01"/>
    <s v="Utilities Electric"/>
    <n v="0"/>
    <n v="0"/>
    <n v="0"/>
    <n v="0"/>
    <n v="0"/>
  </r>
  <r>
    <x v="13"/>
    <x v="13"/>
    <x v="3"/>
    <x v="1"/>
    <x v="4"/>
    <x v="4"/>
    <s v="28"/>
    <s v="LMD/CFD"/>
    <s v="817"/>
    <s v="Antigua LMD 05-1"/>
    <s v="280.20.28.817-6100.04"/>
    <s v="Utilities Water"/>
    <n v="-8000"/>
    <n v="-8000"/>
    <n v="0"/>
    <n v="0"/>
    <n v="0"/>
  </r>
  <r>
    <x v="13"/>
    <x v="13"/>
    <x v="3"/>
    <x v="1"/>
    <x v="4"/>
    <x v="4"/>
    <s v="28"/>
    <s v="LMD/CFD"/>
    <s v="817"/>
    <s v="Antigua LMD 05-1"/>
    <s v="280.20.28.817-6240.05"/>
    <s v="Supplies-Parks Landscape Maintenance"/>
    <n v="-3000"/>
    <n v="-3000"/>
    <n v="0"/>
    <n v="0"/>
    <n v="0"/>
  </r>
  <r>
    <x v="13"/>
    <x v="13"/>
    <x v="3"/>
    <x v="1"/>
    <x v="4"/>
    <x v="4"/>
    <s v="28"/>
    <s v="LMD/CFD"/>
    <s v="817"/>
    <s v="Antigua LMD 05-1"/>
    <s v="280.20.28.817-6400.03"/>
    <s v="Repairs &amp; Maintenance Major Repair &amp; Contingency"/>
    <n v="-1000"/>
    <n v="-1000"/>
    <n v="0"/>
    <n v="0"/>
    <n v="0"/>
  </r>
  <r>
    <x v="13"/>
    <x v="13"/>
    <x v="3"/>
    <x v="1"/>
    <x v="4"/>
    <x v="4"/>
    <s v="28"/>
    <s v="LMD/CFD"/>
    <s v="817"/>
    <s v="Antigua LMD 05-1"/>
    <s v="280.20.28.817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7"/>
    <s v="Antigua LMD 05-1"/>
    <s v="280.20.28.817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7"/>
    <s v="Antigua LMD 05-1"/>
    <s v="280.20.28.817-6600.27"/>
    <s v="Administrative Expenses Support Services-Direct Labor"/>
    <n v="-25000"/>
    <n v="-29000"/>
    <n v="0"/>
    <n v="0"/>
    <n v="0"/>
  </r>
  <r>
    <x v="13"/>
    <x v="13"/>
    <x v="0"/>
    <x v="0"/>
    <x v="4"/>
    <x v="4"/>
    <s v="28"/>
    <s v="LMD/CFD"/>
    <s v="818"/>
    <s v="Terra Bella LMD 05-2"/>
    <s v="280.20.28.818-4560.02"/>
    <s v="Charges for Services-Parks LMD"/>
    <n v="83000"/>
    <n v="0"/>
    <n v="0"/>
    <n v="0"/>
    <n v="0"/>
  </r>
  <r>
    <x v="13"/>
    <x v="13"/>
    <x v="0"/>
    <x v="0"/>
    <x v="4"/>
    <x v="4"/>
    <s v="28"/>
    <s v="LMD/CFD"/>
    <s v="818"/>
    <s v="Terra Bella LMD 05-2"/>
    <s v="280.20.28.818-4850.04"/>
    <s v="Other Revenue Rental of Property"/>
    <n v="0"/>
    <n v="0"/>
    <n v="0"/>
    <n v="0"/>
    <n v="0"/>
  </r>
  <r>
    <x v="13"/>
    <x v="13"/>
    <x v="2"/>
    <x v="1"/>
    <x v="4"/>
    <x v="4"/>
    <s v="28"/>
    <s v="LMD/CFD"/>
    <s v="818"/>
    <s v="Terra Bella LMD 05-2"/>
    <s v="280.20.28.818-5100.11"/>
    <s v="Benefits Medicare"/>
    <n v="0"/>
    <n v="0"/>
    <n v="0"/>
    <n v="0"/>
    <n v="0"/>
  </r>
  <r>
    <x v="13"/>
    <x v="13"/>
    <x v="3"/>
    <x v="1"/>
    <x v="4"/>
    <x v="4"/>
    <s v="28"/>
    <s v="LMD/CFD"/>
    <s v="818"/>
    <s v="Terra Bella LMD 05-2"/>
    <s v="280.20.28.818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8"/>
    <s v="Terra Bella LMD 05-2"/>
    <s v="280.20.28.818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18"/>
    <s v="Terra Bella LMD 05-2"/>
    <s v="280.20.28.818-6100.01"/>
    <s v="Utilities Electric"/>
    <n v="-3000"/>
    <n v="-4000"/>
    <n v="0"/>
    <n v="0"/>
    <n v="0"/>
  </r>
  <r>
    <x v="13"/>
    <x v="13"/>
    <x v="3"/>
    <x v="1"/>
    <x v="4"/>
    <x v="4"/>
    <s v="28"/>
    <s v="LMD/CFD"/>
    <s v="818"/>
    <s v="Terra Bella LMD 05-2"/>
    <s v="280.20.28.818-6100.04"/>
    <s v="Utilities Water"/>
    <n v="-5000"/>
    <n v="-5000"/>
    <n v="0"/>
    <n v="0"/>
    <n v="0"/>
  </r>
  <r>
    <x v="13"/>
    <x v="13"/>
    <x v="3"/>
    <x v="1"/>
    <x v="4"/>
    <x v="4"/>
    <s v="28"/>
    <s v="LMD/CFD"/>
    <s v="818"/>
    <s v="Terra Bella LMD 05-2"/>
    <s v="280.20.28.818-6240.05"/>
    <s v="Supplies-Parks Landscape Maintenance"/>
    <n v="-5000"/>
    <n v="-3000"/>
    <n v="0"/>
    <n v="0"/>
    <n v="0"/>
  </r>
  <r>
    <x v="13"/>
    <x v="13"/>
    <x v="3"/>
    <x v="1"/>
    <x v="4"/>
    <x v="4"/>
    <s v="28"/>
    <s v="LMD/CFD"/>
    <s v="818"/>
    <s v="Terra Bella LMD 05-2"/>
    <s v="280.20.28.818-6400.03"/>
    <s v="Repairs &amp; Maintenance Major Repair &amp; Contingency"/>
    <n v="-1000"/>
    <n v="-5000"/>
    <n v="0"/>
    <n v="0"/>
    <n v="0"/>
  </r>
  <r>
    <x v="13"/>
    <x v="13"/>
    <x v="3"/>
    <x v="1"/>
    <x v="4"/>
    <x v="4"/>
    <s v="28"/>
    <s v="LMD/CFD"/>
    <s v="818"/>
    <s v="Terra Bella LMD 05-2"/>
    <s v="280.20.28.818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8"/>
    <s v="Terra Bella LMD 05-2"/>
    <s v="280.20.28.818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8"/>
    <s v="Terra Bella LMD 05-2"/>
    <s v="280.20.28.818-6600.27"/>
    <s v="Administrative Expenses Support Services-Direct Labor"/>
    <n v="-28000"/>
    <n v="-26000"/>
    <n v="0"/>
    <n v="0"/>
    <n v="0"/>
  </r>
  <r>
    <x v="13"/>
    <x v="13"/>
    <x v="0"/>
    <x v="0"/>
    <x v="4"/>
    <x v="4"/>
    <s v="28"/>
    <s v="LMD/CFD"/>
    <s v="819"/>
    <s v="Paseo West LMD 05-3"/>
    <s v="280.20.28.819-4560.02"/>
    <s v="Charges for Services-Parks LMD"/>
    <n v="68000"/>
    <n v="0"/>
    <n v="0"/>
    <n v="0"/>
    <n v="0"/>
  </r>
  <r>
    <x v="13"/>
    <x v="13"/>
    <x v="2"/>
    <x v="1"/>
    <x v="4"/>
    <x v="4"/>
    <s v="28"/>
    <s v="LMD/CFD"/>
    <s v="819"/>
    <s v="Paseo West LMD 05-3"/>
    <s v="280.20.28.819-5100.11"/>
    <s v="Benefits Medicare"/>
    <n v="0"/>
    <n v="0"/>
    <n v="0"/>
    <n v="0"/>
    <n v="0"/>
  </r>
  <r>
    <x v="13"/>
    <x v="13"/>
    <x v="3"/>
    <x v="1"/>
    <x v="4"/>
    <x v="4"/>
    <s v="28"/>
    <s v="LMD/CFD"/>
    <s v="819"/>
    <s v="Paseo West LMD 05-3"/>
    <s v="280.20.28.819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19"/>
    <s v="Paseo West LMD 05-3"/>
    <s v="280.20.28.819-6000.11"/>
    <s v="Professional Services County Admin Fee"/>
    <n v="-1000"/>
    <n v="0"/>
    <n v="0"/>
    <n v="0"/>
    <n v="0"/>
  </r>
  <r>
    <x v="13"/>
    <x v="13"/>
    <x v="3"/>
    <x v="1"/>
    <x v="4"/>
    <x v="4"/>
    <s v="28"/>
    <s v="LMD/CFD"/>
    <s v="819"/>
    <s v="Paseo West LMD 05-3"/>
    <s v="280.20.28.819-6100.01"/>
    <s v="Utilities Electric"/>
    <n v="0"/>
    <n v="0"/>
    <n v="0"/>
    <n v="0"/>
    <n v="0"/>
  </r>
  <r>
    <x v="13"/>
    <x v="13"/>
    <x v="3"/>
    <x v="1"/>
    <x v="4"/>
    <x v="4"/>
    <s v="28"/>
    <s v="LMD/CFD"/>
    <s v="819"/>
    <s v="Paseo West LMD 05-3"/>
    <s v="280.20.28.819-6100.04"/>
    <s v="Utilities Water"/>
    <n v="-7000"/>
    <n v="-10000"/>
    <n v="0"/>
    <n v="0"/>
    <n v="0"/>
  </r>
  <r>
    <x v="13"/>
    <x v="13"/>
    <x v="3"/>
    <x v="1"/>
    <x v="4"/>
    <x v="4"/>
    <s v="28"/>
    <s v="LMD/CFD"/>
    <s v="819"/>
    <s v="Paseo West LMD 05-3"/>
    <s v="280.20.28.819-6240.05"/>
    <s v="Supplies-Parks Landscape Maintenance"/>
    <n v="-3000"/>
    <n v="-2000"/>
    <n v="0"/>
    <n v="0"/>
    <n v="0"/>
  </r>
  <r>
    <x v="13"/>
    <x v="13"/>
    <x v="3"/>
    <x v="1"/>
    <x v="4"/>
    <x v="4"/>
    <s v="28"/>
    <s v="LMD/CFD"/>
    <s v="819"/>
    <s v="Paseo West LMD 05-3"/>
    <s v="280.20.28.819-6400.03"/>
    <s v="Repairs &amp; Maintenance Major Repair &amp; Contingency"/>
    <n v="-3000"/>
    <n v="-1000"/>
    <n v="0"/>
    <n v="0"/>
    <n v="0"/>
  </r>
  <r>
    <x v="13"/>
    <x v="13"/>
    <x v="3"/>
    <x v="1"/>
    <x v="4"/>
    <x v="4"/>
    <s v="28"/>
    <s v="LMD/CFD"/>
    <s v="819"/>
    <s v="Paseo West LMD 05-3"/>
    <s v="280.20.28.819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19"/>
    <s v="Paseo West LMD 05-3"/>
    <s v="280.20.28.819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19"/>
    <s v="Paseo West LMD 05-3"/>
    <s v="280.20.28.819-6600.27"/>
    <s v="Administrative Expenses Support Services-Direct Labor"/>
    <n v="-24000"/>
    <n v="-26000"/>
    <n v="0"/>
    <n v="0"/>
    <n v="0"/>
  </r>
  <r>
    <x v="13"/>
    <x v="13"/>
    <x v="0"/>
    <x v="0"/>
    <x v="4"/>
    <x v="4"/>
    <s v="28"/>
    <s v="LMD/CFD"/>
    <s v="820"/>
    <s v="Rodoni Estates LMD 06-2"/>
    <s v="280.20.28.820-4560.02"/>
    <s v="Charges for Services-Parks LMD"/>
    <n v="66000"/>
    <n v="0"/>
    <n v="0"/>
    <n v="0"/>
    <n v="0"/>
  </r>
  <r>
    <x v="13"/>
    <x v="13"/>
    <x v="0"/>
    <x v="0"/>
    <x v="4"/>
    <x v="4"/>
    <s v="28"/>
    <s v="LMD/CFD"/>
    <s v="820"/>
    <s v="Rodoni Estates LMD 06-2"/>
    <s v="280.20.28.820-4850.04"/>
    <s v="Other Revenue Rental of Property"/>
    <n v="0"/>
    <n v="0"/>
    <n v="0"/>
    <n v="0"/>
    <n v="0"/>
  </r>
  <r>
    <x v="13"/>
    <x v="13"/>
    <x v="2"/>
    <x v="1"/>
    <x v="4"/>
    <x v="4"/>
    <s v="28"/>
    <s v="LMD/CFD"/>
    <s v="820"/>
    <s v="Rodoni Estates LMD 06-2"/>
    <s v="280.20.28.820-5100.11"/>
    <s v="Benefits Medicare"/>
    <n v="0"/>
    <n v="0"/>
    <n v="0"/>
    <n v="0"/>
    <n v="0"/>
  </r>
  <r>
    <x v="13"/>
    <x v="13"/>
    <x v="3"/>
    <x v="1"/>
    <x v="4"/>
    <x v="4"/>
    <s v="28"/>
    <s v="LMD/CFD"/>
    <s v="820"/>
    <s v="Rodoni Estates LMD 06-2"/>
    <s v="280.20.28.820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20"/>
    <s v="Rodoni Estates LMD 06-2"/>
    <s v="280.20.28.820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20"/>
    <s v="Rodoni Estates LMD 06-2"/>
    <s v="280.20.28.820-6100.01"/>
    <s v="Utilities Electric"/>
    <n v="-2000"/>
    <n v="-3000"/>
    <n v="0"/>
    <n v="0"/>
    <n v="0"/>
  </r>
  <r>
    <x v="13"/>
    <x v="13"/>
    <x v="3"/>
    <x v="1"/>
    <x v="4"/>
    <x v="4"/>
    <s v="28"/>
    <s v="LMD/CFD"/>
    <s v="820"/>
    <s v="Rodoni Estates LMD 06-2"/>
    <s v="280.20.28.820-6100.04"/>
    <s v="Utilities Water"/>
    <n v="-6000"/>
    <n v="-5000"/>
    <n v="0"/>
    <n v="0"/>
    <n v="0"/>
  </r>
  <r>
    <x v="13"/>
    <x v="13"/>
    <x v="3"/>
    <x v="1"/>
    <x v="4"/>
    <x v="4"/>
    <s v="28"/>
    <s v="LMD/CFD"/>
    <s v="820"/>
    <s v="Rodoni Estates LMD 06-2"/>
    <s v="280.20.28.820-6240.05"/>
    <s v="Supplies-Parks Landscape Maintenance"/>
    <n v="-4000"/>
    <n v="-2000"/>
    <n v="0"/>
    <n v="0"/>
    <n v="0"/>
  </r>
  <r>
    <x v="13"/>
    <x v="13"/>
    <x v="3"/>
    <x v="1"/>
    <x v="4"/>
    <x v="4"/>
    <s v="28"/>
    <s v="LMD/CFD"/>
    <s v="820"/>
    <s v="Rodoni Estates LMD 06-2"/>
    <s v="280.20.28.820-6400.03"/>
    <s v="Repairs &amp; Maintenance Major Repair &amp; Contingency"/>
    <n v="-4000"/>
    <n v="-5000"/>
    <n v="0"/>
    <n v="0"/>
    <n v="0"/>
  </r>
  <r>
    <x v="13"/>
    <x v="13"/>
    <x v="3"/>
    <x v="1"/>
    <x v="4"/>
    <x v="4"/>
    <s v="28"/>
    <s v="LMD/CFD"/>
    <s v="820"/>
    <s v="Rodoni Estates LMD 06-2"/>
    <s v="280.20.28.820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0"/>
    <s v="Rodoni Estates LMD 06-2"/>
    <s v="280.20.28.820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20"/>
    <s v="Rodoni Estates LMD 06-2"/>
    <s v="280.20.28.820-6600.27"/>
    <s v="Administrative Expenses Support Services-Direct Labor"/>
    <n v="-29000"/>
    <n v="-26000"/>
    <n v="0"/>
    <n v="0"/>
    <n v="0"/>
  </r>
  <r>
    <x v="13"/>
    <x v="13"/>
    <x v="0"/>
    <x v="0"/>
    <x v="4"/>
    <x v="4"/>
    <s v="28"/>
    <s v="LMD/CFD"/>
    <s v="821"/>
    <s v="Dutra Estates BAD 05-1"/>
    <s v="280.20.28.821-4560.02"/>
    <s v="Charges for Services-Parks LMD"/>
    <n v="16000"/>
    <n v="0"/>
    <n v="0"/>
    <n v="0"/>
    <n v="0"/>
  </r>
  <r>
    <x v="13"/>
    <x v="13"/>
    <x v="3"/>
    <x v="1"/>
    <x v="4"/>
    <x v="4"/>
    <s v="28"/>
    <s v="LMD/CFD"/>
    <s v="821"/>
    <s v="Dutra Estates BAD 05-1"/>
    <s v="280.20.28.821-6000.10"/>
    <s v="Professional Services Consultant"/>
    <n v="-2000"/>
    <n v="-2000"/>
    <n v="0"/>
    <n v="0"/>
    <n v="0"/>
  </r>
  <r>
    <x v="13"/>
    <x v="13"/>
    <x v="3"/>
    <x v="1"/>
    <x v="4"/>
    <x v="4"/>
    <s v="28"/>
    <s v="LMD/CFD"/>
    <s v="821"/>
    <s v="Dutra Estates BAD 05-1"/>
    <s v="280.20.28.821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21"/>
    <s v="Dutra Estates BAD 05-1"/>
    <s v="280.20.28.821-6375.03"/>
    <s v="Operating Fees SSJID Drainage"/>
    <n v="-18000"/>
    <n v="-20000"/>
    <n v="0"/>
    <n v="0"/>
    <n v="0"/>
  </r>
  <r>
    <x v="13"/>
    <x v="13"/>
    <x v="3"/>
    <x v="1"/>
    <x v="4"/>
    <x v="4"/>
    <s v="28"/>
    <s v="LMD/CFD"/>
    <s v="821"/>
    <s v="Dutra Estates BAD 05-1"/>
    <s v="280.20.28.821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21"/>
    <s v="Dutra Estates BAD 05-1"/>
    <s v="280.20.28.821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1"/>
    <s v="Dutra Estates BAD 05-1"/>
    <s v="280.20.28.821-6600.25"/>
    <s v="Administrative Expenses Support Services-Indirect Labor"/>
    <n v="-5000"/>
    <n v="-5000"/>
    <n v="0"/>
    <n v="0"/>
    <n v="0"/>
  </r>
  <r>
    <x v="13"/>
    <x v="13"/>
    <x v="0"/>
    <x v="0"/>
    <x v="4"/>
    <x v="4"/>
    <s v="28"/>
    <s v="LMD/CFD"/>
    <s v="822"/>
    <s v="Dutra Estates LMD 05-4"/>
    <s v="280.20.28.822-4560.02"/>
    <s v="Charges for Services-Parks LMD"/>
    <n v="80000"/>
    <n v="-1000"/>
    <n v="0"/>
    <n v="0"/>
    <n v="0"/>
  </r>
  <r>
    <x v="13"/>
    <x v="13"/>
    <x v="2"/>
    <x v="1"/>
    <x v="4"/>
    <x v="4"/>
    <s v="28"/>
    <s v="LMD/CFD"/>
    <s v="822"/>
    <s v="Dutra Estates LMD 05-4"/>
    <s v="280.20.28.822-5000.02"/>
    <s v="Salaries Part Time"/>
    <n v="0"/>
    <n v="0"/>
    <n v="0"/>
    <n v="0"/>
    <n v="0"/>
  </r>
  <r>
    <x v="13"/>
    <x v="13"/>
    <x v="2"/>
    <x v="1"/>
    <x v="4"/>
    <x v="4"/>
    <s v="28"/>
    <s v="LMD/CFD"/>
    <s v="822"/>
    <s v="Dutra Estates LMD 05-4"/>
    <s v="280.20.28.822-5100.11"/>
    <s v="Benefits Medicare"/>
    <n v="0"/>
    <n v="0"/>
    <n v="0"/>
    <n v="0"/>
    <n v="0"/>
  </r>
  <r>
    <x v="13"/>
    <x v="13"/>
    <x v="3"/>
    <x v="1"/>
    <x v="4"/>
    <x v="4"/>
    <s v="28"/>
    <s v="LMD/CFD"/>
    <s v="822"/>
    <s v="Dutra Estates LMD 05-4"/>
    <s v="280.20.28.822-6000.10"/>
    <s v="Professional Services Consultant"/>
    <n v="-2000"/>
    <n v="-2000"/>
    <n v="0"/>
    <n v="0"/>
    <n v="0"/>
  </r>
  <r>
    <x v="13"/>
    <x v="13"/>
    <x v="3"/>
    <x v="1"/>
    <x v="4"/>
    <x v="4"/>
    <s v="28"/>
    <s v="LMD/CFD"/>
    <s v="822"/>
    <s v="Dutra Estates LMD 05-4"/>
    <s v="280.20.28.822-6000.11"/>
    <s v="Professional Services County Admin Fee"/>
    <n v="-1000"/>
    <n v="0"/>
    <n v="0"/>
    <n v="0"/>
    <n v="0"/>
  </r>
  <r>
    <x v="13"/>
    <x v="13"/>
    <x v="3"/>
    <x v="1"/>
    <x v="4"/>
    <x v="4"/>
    <s v="28"/>
    <s v="LMD/CFD"/>
    <s v="822"/>
    <s v="Dutra Estates LMD 05-4"/>
    <s v="280.20.28.822-6100.01"/>
    <s v="Utilities Electric"/>
    <n v="0"/>
    <n v="0"/>
    <n v="0"/>
    <n v="0"/>
    <n v="0"/>
  </r>
  <r>
    <x v="13"/>
    <x v="13"/>
    <x v="3"/>
    <x v="1"/>
    <x v="4"/>
    <x v="4"/>
    <s v="28"/>
    <s v="LMD/CFD"/>
    <s v="822"/>
    <s v="Dutra Estates LMD 05-4"/>
    <s v="280.20.28.822-6100.04"/>
    <s v="Utilities Water"/>
    <n v="-6000"/>
    <n v="-6000"/>
    <n v="0"/>
    <n v="0"/>
    <n v="0"/>
  </r>
  <r>
    <x v="13"/>
    <x v="13"/>
    <x v="3"/>
    <x v="1"/>
    <x v="4"/>
    <x v="4"/>
    <s v="28"/>
    <s v="LMD/CFD"/>
    <s v="822"/>
    <s v="Dutra Estates LMD 05-4"/>
    <s v="280.20.28.822-6240.05"/>
    <s v="Supplies-Parks Landscape Maintenance"/>
    <n v="-2000"/>
    <n v="-2000"/>
    <n v="0"/>
    <n v="0"/>
    <n v="0"/>
  </r>
  <r>
    <x v="13"/>
    <x v="13"/>
    <x v="3"/>
    <x v="1"/>
    <x v="4"/>
    <x v="4"/>
    <s v="28"/>
    <s v="LMD/CFD"/>
    <s v="822"/>
    <s v="Dutra Estates LMD 05-4"/>
    <s v="280.20.28.822-6400.03"/>
    <s v="Repairs &amp; Maintenance Major Repair &amp; Contingency"/>
    <n v="-5000"/>
    <n v="-2000"/>
    <n v="0"/>
    <n v="0"/>
    <n v="0"/>
  </r>
  <r>
    <x v="13"/>
    <x v="13"/>
    <x v="3"/>
    <x v="1"/>
    <x v="4"/>
    <x v="4"/>
    <s v="28"/>
    <s v="LMD/CFD"/>
    <s v="822"/>
    <s v="Dutra Estates LMD 05-4"/>
    <s v="280.20.28.822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2"/>
    <s v="Dutra Estates LMD 05-4"/>
    <s v="280.20.28.822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22"/>
    <s v="Dutra Estates LMD 05-4"/>
    <s v="280.20.28.822-6600.27"/>
    <s v="Administrative Expenses Support Services-Direct Labor"/>
    <n v="-29000"/>
    <n v="-35000"/>
    <n v="0"/>
    <n v="0"/>
    <n v="0"/>
  </r>
  <r>
    <x v="13"/>
    <x v="13"/>
    <x v="0"/>
    <x v="0"/>
    <x v="4"/>
    <x v="4"/>
    <s v="28"/>
    <s v="LMD/CFD"/>
    <s v="823"/>
    <s v="Tesoro LMD 06-1"/>
    <s v="280.20.28.823-4560.02"/>
    <s v="Charges for Services-Parks LMD"/>
    <n v="153000"/>
    <n v="0"/>
    <n v="0"/>
    <n v="0"/>
    <n v="0"/>
  </r>
  <r>
    <x v="13"/>
    <x v="13"/>
    <x v="0"/>
    <x v="0"/>
    <x v="4"/>
    <x v="4"/>
    <s v="28"/>
    <s v="LMD/CFD"/>
    <s v="823"/>
    <s v="Tesoro LMD 06-1"/>
    <s v="280.20.28.823-4850.04"/>
    <s v="Other Revenue Rental of Property"/>
    <n v="0"/>
    <n v="0"/>
    <n v="0"/>
    <n v="0"/>
    <n v="0"/>
  </r>
  <r>
    <x v="13"/>
    <x v="13"/>
    <x v="2"/>
    <x v="1"/>
    <x v="4"/>
    <x v="4"/>
    <s v="28"/>
    <s v="LMD/CFD"/>
    <s v="823"/>
    <s v="Tesoro LMD 06-1"/>
    <s v="280.20.28.823-5100.11"/>
    <s v="Benefits Medicare"/>
    <n v="0"/>
    <n v="0"/>
    <n v="0"/>
    <n v="0"/>
    <n v="0"/>
  </r>
  <r>
    <x v="13"/>
    <x v="13"/>
    <x v="3"/>
    <x v="1"/>
    <x v="4"/>
    <x v="4"/>
    <s v="28"/>
    <s v="LMD/CFD"/>
    <s v="823"/>
    <s v="Tesoro LMD 06-1"/>
    <s v="280.20.28.823-6000.10"/>
    <s v="Professional Services Consultant"/>
    <n v="-3000"/>
    <n v="-3000"/>
    <n v="0"/>
    <n v="0"/>
    <n v="0"/>
  </r>
  <r>
    <x v="13"/>
    <x v="13"/>
    <x v="3"/>
    <x v="1"/>
    <x v="4"/>
    <x v="4"/>
    <s v="28"/>
    <s v="LMD/CFD"/>
    <s v="823"/>
    <s v="Tesoro LMD 06-1"/>
    <s v="280.20.28.823-6000.11"/>
    <s v="Professional Services County Admin Fee"/>
    <n v="-2000"/>
    <n v="0"/>
    <n v="0"/>
    <n v="0"/>
    <n v="0"/>
  </r>
  <r>
    <x v="13"/>
    <x v="13"/>
    <x v="3"/>
    <x v="1"/>
    <x v="4"/>
    <x v="4"/>
    <s v="28"/>
    <s v="LMD/CFD"/>
    <s v="823"/>
    <s v="Tesoro LMD 06-1"/>
    <s v="280.20.28.823-6100.01"/>
    <s v="Utilities Electric"/>
    <n v="-3000"/>
    <n v="-3000"/>
    <n v="0"/>
    <n v="0"/>
    <n v="0"/>
  </r>
  <r>
    <x v="13"/>
    <x v="13"/>
    <x v="3"/>
    <x v="1"/>
    <x v="4"/>
    <x v="4"/>
    <s v="28"/>
    <s v="LMD/CFD"/>
    <s v="823"/>
    <s v="Tesoro LMD 06-1"/>
    <s v="280.20.28.823-6100.04"/>
    <s v="Utilities Water"/>
    <n v="-30000"/>
    <n v="-32000"/>
    <n v="0"/>
    <n v="0"/>
    <n v="0"/>
  </r>
  <r>
    <x v="13"/>
    <x v="13"/>
    <x v="3"/>
    <x v="1"/>
    <x v="4"/>
    <x v="4"/>
    <s v="28"/>
    <s v="LMD/CFD"/>
    <s v="823"/>
    <s v="Tesoro LMD 06-1"/>
    <s v="280.20.28.823-6240.05"/>
    <s v="Supplies-Parks Landscape Maintenance"/>
    <n v="-16000"/>
    <n v="-12000"/>
    <n v="0"/>
    <n v="0"/>
    <n v="0"/>
  </r>
  <r>
    <x v="13"/>
    <x v="13"/>
    <x v="3"/>
    <x v="1"/>
    <x v="4"/>
    <x v="4"/>
    <s v="28"/>
    <s v="LMD/CFD"/>
    <s v="823"/>
    <s v="Tesoro LMD 06-1"/>
    <s v="280.20.28.823-6400.03"/>
    <s v="Repairs &amp; Maintenance Major Repair &amp; Contingency"/>
    <n v="-9000"/>
    <n v="-5000"/>
    <n v="0"/>
    <n v="0"/>
    <n v="0"/>
  </r>
  <r>
    <x v="13"/>
    <x v="13"/>
    <x v="3"/>
    <x v="1"/>
    <x v="4"/>
    <x v="4"/>
    <s v="28"/>
    <s v="LMD/CFD"/>
    <s v="823"/>
    <s v="Tesoro LMD 06-1"/>
    <s v="280.20.28.823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3"/>
    <s v="Tesoro LMD 06-1"/>
    <s v="280.20.28.823-6600.25"/>
    <s v="Administrative Expenses Support Services-Indirect Labor"/>
    <n v="-3000"/>
    <n v="-3000"/>
    <n v="0"/>
    <n v="0"/>
    <n v="0"/>
  </r>
  <r>
    <x v="13"/>
    <x v="13"/>
    <x v="3"/>
    <x v="1"/>
    <x v="4"/>
    <x v="4"/>
    <s v="28"/>
    <s v="LMD/CFD"/>
    <s v="823"/>
    <s v="Tesoro LMD 06-1"/>
    <s v="280.20.28.823-6600.27"/>
    <s v="Administrative Expenses Support Services-Direct Labor"/>
    <n v="-97000"/>
    <n v="-85000"/>
    <n v="0"/>
    <n v="0"/>
    <n v="0"/>
  </r>
  <r>
    <x v="13"/>
    <x v="13"/>
    <x v="0"/>
    <x v="0"/>
    <x v="4"/>
    <x v="4"/>
    <s v="28"/>
    <s v="LMD/CFD"/>
    <s v="824"/>
    <s v="Ken Hill Estates LMD 06-3"/>
    <s v="280.20.28.824-4560.02"/>
    <s v="Charges for Services-Parks LMD"/>
    <n v="11000"/>
    <n v="0"/>
    <n v="0"/>
    <n v="0"/>
    <n v="0"/>
  </r>
  <r>
    <x v="13"/>
    <x v="13"/>
    <x v="2"/>
    <x v="1"/>
    <x v="4"/>
    <x v="4"/>
    <s v="28"/>
    <s v="LMD/CFD"/>
    <s v="824"/>
    <s v="Ken Hill Estates LMD 06-3"/>
    <s v="280.20.28.824-5100.11"/>
    <s v="Benefits Medicare"/>
    <n v="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100.01"/>
    <s v="Utilities Electric"/>
    <n v="0"/>
    <n v="-1000"/>
    <n v="0"/>
    <n v="0"/>
    <n v="0"/>
  </r>
  <r>
    <x v="13"/>
    <x v="13"/>
    <x v="3"/>
    <x v="1"/>
    <x v="4"/>
    <x v="4"/>
    <s v="28"/>
    <s v="LMD/CFD"/>
    <s v="824"/>
    <s v="Ken Hill Estates LMD 06-3"/>
    <s v="280.20.28.824-6100.04"/>
    <s v="Utilities Water"/>
    <n v="-100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4"/>
    <s v="Ken Hill Estates LMD 06-3"/>
    <s v="280.20.28.824-6600.25"/>
    <s v="Administrative Expenses Support Services-Indirect Labor"/>
    <n v="-2000"/>
    <n v="-2000"/>
    <n v="0"/>
    <n v="0"/>
    <n v="0"/>
  </r>
  <r>
    <x v="13"/>
    <x v="13"/>
    <x v="3"/>
    <x v="1"/>
    <x v="4"/>
    <x v="4"/>
    <s v="28"/>
    <s v="LMD/CFD"/>
    <s v="824"/>
    <s v="Ken Hill Estates LMD 06-3"/>
    <s v="280.20.28.824-6600.27"/>
    <s v="Administrative Expenses Support Services-Direct Labor"/>
    <n v="-1000"/>
    <n v="-2000"/>
    <n v="0"/>
    <n v="0"/>
    <n v="0"/>
  </r>
  <r>
    <x v="13"/>
    <x v="13"/>
    <x v="0"/>
    <x v="0"/>
    <x v="4"/>
    <x v="4"/>
    <s v="28"/>
    <s v="LMD/CFD"/>
    <s v="825"/>
    <s v="Union Ranch LMD 06-5"/>
    <s v="280.20.28.825-4560.02"/>
    <s v="Charges for Services-Parks LMD"/>
    <n v="53000"/>
    <n v="0"/>
    <n v="0"/>
    <n v="0"/>
    <n v="0"/>
  </r>
  <r>
    <x v="13"/>
    <x v="13"/>
    <x v="2"/>
    <x v="1"/>
    <x v="4"/>
    <x v="4"/>
    <s v="28"/>
    <s v="LMD/CFD"/>
    <s v="825"/>
    <s v="Union Ranch LMD 06-5"/>
    <s v="280.20.28.825-5100.11"/>
    <s v="Benefits Medicare"/>
    <n v="0"/>
    <n v="0"/>
    <n v="0"/>
    <n v="0"/>
    <n v="0"/>
  </r>
  <r>
    <x v="13"/>
    <x v="13"/>
    <x v="3"/>
    <x v="1"/>
    <x v="4"/>
    <x v="4"/>
    <s v="28"/>
    <s v="LMD/CFD"/>
    <s v="825"/>
    <s v="Union Ranch LMD 06-5"/>
    <s v="280.20.28.825-6000.10"/>
    <s v="Professional Services Consultant"/>
    <n v="-5000"/>
    <n v="-5000"/>
    <n v="0"/>
    <n v="0"/>
    <n v="0"/>
  </r>
  <r>
    <x v="13"/>
    <x v="13"/>
    <x v="3"/>
    <x v="1"/>
    <x v="4"/>
    <x v="4"/>
    <s v="28"/>
    <s v="LMD/CFD"/>
    <s v="825"/>
    <s v="Union Ranch LMD 06-5"/>
    <s v="280.20.28.825-6000.11"/>
    <s v="Professional Services County Admin Fee"/>
    <n v="-1000"/>
    <n v="0"/>
    <n v="0"/>
    <n v="0"/>
    <n v="0"/>
  </r>
  <r>
    <x v="13"/>
    <x v="13"/>
    <x v="3"/>
    <x v="1"/>
    <x v="4"/>
    <x v="4"/>
    <s v="28"/>
    <s v="LMD/CFD"/>
    <s v="825"/>
    <s v="Union Ranch LMD 06-5"/>
    <s v="280.20.28.825-6100.01"/>
    <s v="Utilities Electric"/>
    <n v="0"/>
    <n v="0"/>
    <n v="0"/>
    <n v="0"/>
    <n v="0"/>
  </r>
  <r>
    <x v="13"/>
    <x v="13"/>
    <x v="3"/>
    <x v="1"/>
    <x v="4"/>
    <x v="4"/>
    <s v="28"/>
    <s v="LMD/CFD"/>
    <s v="825"/>
    <s v="Union Ranch LMD 06-5"/>
    <s v="280.20.28.825-6100.04"/>
    <s v="Utilities Water"/>
    <n v="-6000"/>
    <n v="-6000"/>
    <n v="0"/>
    <n v="0"/>
    <n v="0"/>
  </r>
  <r>
    <x v="13"/>
    <x v="13"/>
    <x v="3"/>
    <x v="1"/>
    <x v="4"/>
    <x v="4"/>
    <s v="28"/>
    <s v="LMD/CFD"/>
    <s v="825"/>
    <s v="Union Ranch LMD 06-5"/>
    <s v="280.20.28.825-6240.05"/>
    <s v="Supplies-Parks Landscape Maintenance"/>
    <n v="-1000"/>
    <n v="-1000"/>
    <n v="0"/>
    <n v="0"/>
    <n v="0"/>
  </r>
  <r>
    <x v="13"/>
    <x v="13"/>
    <x v="3"/>
    <x v="1"/>
    <x v="4"/>
    <x v="4"/>
    <s v="28"/>
    <s v="LMD/CFD"/>
    <s v="825"/>
    <s v="Union Ranch LMD 06-5"/>
    <s v="280.20.28.825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25"/>
    <s v="Union Ranch LMD 06-5"/>
    <s v="280.20.28.825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5"/>
    <s v="Union Ranch LMD 06-5"/>
    <s v="280.20.28.825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25"/>
    <s v="Union Ranch LMD 06-5"/>
    <s v="280.20.28.825-6600.27"/>
    <s v="Administrative Expenses Support Services-Direct Labor"/>
    <n v="-11000"/>
    <n v="-10000"/>
    <n v="0"/>
    <n v="0"/>
    <n v="0"/>
  </r>
  <r>
    <x v="13"/>
    <x v="13"/>
    <x v="0"/>
    <x v="0"/>
    <x v="4"/>
    <x v="4"/>
    <s v="28"/>
    <s v="LMD/CFD"/>
    <s v="826"/>
    <s v="Union Ranch East LMD 06-4"/>
    <s v="280.20.28.826-4560.02"/>
    <s v="Charges for Services-Parks LMD"/>
    <n v="139000"/>
    <n v="0"/>
    <n v="0"/>
    <n v="0"/>
    <n v="0"/>
  </r>
  <r>
    <x v="13"/>
    <x v="13"/>
    <x v="0"/>
    <x v="0"/>
    <x v="4"/>
    <x v="4"/>
    <s v="28"/>
    <s v="LMD/CFD"/>
    <s v="826"/>
    <s v="Union Ranch East LMD 06-4"/>
    <s v="280.20.28.826-4560.03"/>
    <s v="Charges for Services-Parks LMD Refunds"/>
    <n v="0"/>
    <n v="0"/>
    <n v="0"/>
    <n v="0"/>
    <n v="0"/>
  </r>
  <r>
    <x v="13"/>
    <x v="13"/>
    <x v="0"/>
    <x v="0"/>
    <x v="4"/>
    <x v="4"/>
    <s v="28"/>
    <s v="LMD/CFD"/>
    <s v="826"/>
    <s v="Union Ranch East LMD 06-4"/>
    <s v="280.20.28.826-4850.04"/>
    <s v="Other Revenue Rental of Property"/>
    <n v="0"/>
    <n v="0"/>
    <n v="0"/>
    <n v="0"/>
    <n v="0"/>
  </r>
  <r>
    <x v="13"/>
    <x v="13"/>
    <x v="2"/>
    <x v="1"/>
    <x v="4"/>
    <x v="4"/>
    <s v="28"/>
    <s v="LMD/CFD"/>
    <s v="826"/>
    <s v="Union Ranch East LMD 06-4"/>
    <s v="280.20.28.826-5100.11"/>
    <s v="Benefits Medicare"/>
    <n v="0"/>
    <n v="0"/>
    <n v="0"/>
    <n v="0"/>
    <n v="0"/>
  </r>
  <r>
    <x v="13"/>
    <x v="13"/>
    <x v="3"/>
    <x v="1"/>
    <x v="4"/>
    <x v="4"/>
    <s v="28"/>
    <s v="LMD/CFD"/>
    <s v="826"/>
    <s v="Union Ranch East LMD 06-4"/>
    <s v="280.20.28.826-6000.10"/>
    <s v="Professional Services Consultant"/>
    <n v="-3000"/>
    <n v="-7000"/>
    <n v="0"/>
    <n v="0"/>
    <n v="0"/>
  </r>
  <r>
    <x v="13"/>
    <x v="13"/>
    <x v="3"/>
    <x v="1"/>
    <x v="4"/>
    <x v="4"/>
    <s v="28"/>
    <s v="LMD/CFD"/>
    <s v="826"/>
    <s v="Union Ranch East LMD 06-4"/>
    <s v="280.20.28.826-6000.11"/>
    <s v="Professional Services County Admin Fee"/>
    <n v="-1000"/>
    <n v="0"/>
    <n v="0"/>
    <n v="0"/>
    <n v="0"/>
  </r>
  <r>
    <x v="13"/>
    <x v="13"/>
    <x v="3"/>
    <x v="1"/>
    <x v="4"/>
    <x v="4"/>
    <s v="28"/>
    <s v="LMD/CFD"/>
    <s v="826"/>
    <s v="Union Ranch East LMD 06-4"/>
    <s v="280.20.28.826-6100.01"/>
    <s v="Utilities Electric"/>
    <n v="-7000"/>
    <n v="-8000"/>
    <n v="0"/>
    <n v="0"/>
    <n v="0"/>
  </r>
  <r>
    <x v="13"/>
    <x v="13"/>
    <x v="3"/>
    <x v="1"/>
    <x v="4"/>
    <x v="4"/>
    <s v="28"/>
    <s v="LMD/CFD"/>
    <s v="826"/>
    <s v="Union Ranch East LMD 06-4"/>
    <s v="280.20.28.826-6100.04"/>
    <s v="Utilities Water"/>
    <n v="-8000"/>
    <n v="-8000"/>
    <n v="0"/>
    <n v="0"/>
    <n v="0"/>
  </r>
  <r>
    <x v="13"/>
    <x v="13"/>
    <x v="3"/>
    <x v="1"/>
    <x v="4"/>
    <x v="4"/>
    <s v="28"/>
    <s v="LMD/CFD"/>
    <s v="826"/>
    <s v="Union Ranch East LMD 06-4"/>
    <s v="280.20.28.826-6240.05"/>
    <s v="Supplies-Parks Landscape Maintenance"/>
    <n v="-13000"/>
    <n v="-9000"/>
    <n v="0"/>
    <n v="0"/>
    <n v="0"/>
  </r>
  <r>
    <x v="13"/>
    <x v="13"/>
    <x v="3"/>
    <x v="1"/>
    <x v="4"/>
    <x v="4"/>
    <s v="28"/>
    <s v="LMD/CFD"/>
    <s v="826"/>
    <s v="Union Ranch East LMD 06-4"/>
    <s v="280.20.28.826-6400.03"/>
    <s v="Repairs &amp; Maintenance Major Repair &amp; Contingency"/>
    <n v="-4000"/>
    <n v="-12000"/>
    <n v="0"/>
    <n v="0"/>
    <n v="0"/>
  </r>
  <r>
    <x v="13"/>
    <x v="13"/>
    <x v="3"/>
    <x v="1"/>
    <x v="4"/>
    <x v="4"/>
    <s v="28"/>
    <s v="LMD/CFD"/>
    <s v="826"/>
    <s v="Union Ranch East LMD 06-4"/>
    <s v="280.20.28.826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6"/>
    <s v="Union Ranch East LMD 06-4"/>
    <s v="280.20.28.826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26"/>
    <s v="Union Ranch East LMD 06-4"/>
    <s v="280.20.28.826-6600.27"/>
    <s v="Administrative Expenses Support Services-Direct Labor"/>
    <n v="-91000"/>
    <n v="-78000"/>
    <n v="0"/>
    <n v="0"/>
    <n v="0"/>
  </r>
  <r>
    <x v="13"/>
    <x v="13"/>
    <x v="4"/>
    <x v="1"/>
    <x v="4"/>
    <x v="4"/>
    <s v="28"/>
    <s v="LMD/CFD"/>
    <s v="826"/>
    <s v="Union Ranch East LMD 06-4"/>
    <s v="280.20.28.826-8300.22"/>
    <s v="Capital Improvements-Parks LMD Well"/>
    <n v="-7000"/>
    <n v="0"/>
    <n v="0"/>
    <n v="0"/>
    <n v="0"/>
  </r>
  <r>
    <x v="13"/>
    <x v="13"/>
    <x v="0"/>
    <x v="0"/>
    <x v="4"/>
    <x v="4"/>
    <s v="28"/>
    <s v="LMD/CFD"/>
    <s v="827"/>
    <s v="Passante LMD 94-1B"/>
    <s v="280.20.28.827-4560.02"/>
    <s v="Charges for Services-Parks LMD"/>
    <n v="14000"/>
    <n v="0"/>
    <n v="0"/>
    <n v="0"/>
    <n v="0"/>
  </r>
  <r>
    <x v="13"/>
    <x v="13"/>
    <x v="2"/>
    <x v="1"/>
    <x v="4"/>
    <x v="4"/>
    <s v="28"/>
    <s v="LMD/CFD"/>
    <s v="827"/>
    <s v="Passante LMD 94-1B"/>
    <s v="280.20.28.827-5100.11"/>
    <s v="Benefits Medicare"/>
    <n v="0"/>
    <n v="0"/>
    <n v="0"/>
    <n v="0"/>
    <n v="0"/>
  </r>
  <r>
    <x v="13"/>
    <x v="13"/>
    <x v="3"/>
    <x v="1"/>
    <x v="4"/>
    <x v="4"/>
    <s v="28"/>
    <s v="LMD/CFD"/>
    <s v="827"/>
    <s v="Passante LMD 94-1B"/>
    <s v="280.20.28.827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27"/>
    <s v="Passante LMD 94-1B"/>
    <s v="280.20.28.827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27"/>
    <s v="Passante LMD 94-1B"/>
    <s v="280.20.28.827-6100.01"/>
    <s v="Utilities Electric"/>
    <n v="0"/>
    <n v="0"/>
    <n v="0"/>
    <n v="0"/>
    <n v="0"/>
  </r>
  <r>
    <x v="13"/>
    <x v="13"/>
    <x v="3"/>
    <x v="1"/>
    <x v="4"/>
    <x v="4"/>
    <s v="28"/>
    <s v="LMD/CFD"/>
    <s v="827"/>
    <s v="Passante LMD 94-1B"/>
    <s v="280.20.28.827-6100.04"/>
    <s v="Utilities Water"/>
    <n v="-1000"/>
    <n v="-1000"/>
    <n v="0"/>
    <n v="0"/>
    <n v="0"/>
  </r>
  <r>
    <x v="13"/>
    <x v="13"/>
    <x v="3"/>
    <x v="1"/>
    <x v="4"/>
    <x v="4"/>
    <s v="28"/>
    <s v="LMD/CFD"/>
    <s v="827"/>
    <s v="Passante LMD 94-1B"/>
    <s v="280.20.28.827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27"/>
    <s v="Passante LMD 94-1B"/>
    <s v="280.20.28.827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27"/>
    <s v="Passante LMD 94-1B"/>
    <s v="280.20.28.827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7"/>
    <s v="Passante LMD 94-1B"/>
    <s v="280.20.28.827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27"/>
    <s v="Passante LMD 94-1B"/>
    <s v="280.20.28.827-6600.27"/>
    <s v="Administrative Expenses Support Services-Direct Labor"/>
    <n v="-4000"/>
    <n v="-2000"/>
    <n v="0"/>
    <n v="0"/>
    <n v="0"/>
  </r>
  <r>
    <x v="13"/>
    <x v="13"/>
    <x v="0"/>
    <x v="0"/>
    <x v="4"/>
    <x v="4"/>
    <s v="28"/>
    <s v="LMD/CFD"/>
    <s v="828"/>
    <s v="Portafina LMD 94-1C"/>
    <s v="280.20.28.828-4560.02"/>
    <s v="Charges for Services-Parks LMD"/>
    <n v="7000"/>
    <n v="0"/>
    <n v="0"/>
    <n v="0"/>
    <n v="0"/>
  </r>
  <r>
    <x v="13"/>
    <x v="13"/>
    <x v="2"/>
    <x v="1"/>
    <x v="4"/>
    <x v="4"/>
    <s v="28"/>
    <s v="LMD/CFD"/>
    <s v="828"/>
    <s v="Portafina LMD 94-1C"/>
    <s v="280.20.28.828-5100.11"/>
    <s v="Benefits Medicare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100.01"/>
    <s v="Utilities Electric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100.04"/>
    <s v="Utilities Water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400.03"/>
    <s v="Repairs &amp; Maintenance Major Repair &amp; Contingency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8"/>
    <s v="Portafina LMD 94-1C"/>
    <s v="280.20.28.828-6600.27"/>
    <s v="Administrative Expenses Support Services-Direct Labor"/>
    <n v="-2000"/>
    <n v="-2000"/>
    <n v="0"/>
    <n v="0"/>
    <n v="0"/>
  </r>
  <r>
    <x v="13"/>
    <x v="13"/>
    <x v="0"/>
    <x v="0"/>
    <x v="4"/>
    <x v="4"/>
    <s v="28"/>
    <s v="LMD/CFD"/>
    <s v="829"/>
    <s v="Villa Ticino 5 LMD 001-1"/>
    <s v="280.20.28.829-4560.02"/>
    <s v="Charges for Services-Parks LMD"/>
    <n v="15000"/>
    <n v="0"/>
    <n v="0"/>
    <n v="0"/>
    <n v="0"/>
  </r>
  <r>
    <x v="13"/>
    <x v="13"/>
    <x v="2"/>
    <x v="1"/>
    <x v="4"/>
    <x v="4"/>
    <s v="28"/>
    <s v="LMD/CFD"/>
    <s v="829"/>
    <s v="Villa Ticino 5 LMD 001-1"/>
    <s v="280.20.28.829-5100.11"/>
    <s v="Benefits Medicare"/>
    <n v="0"/>
    <n v="0"/>
    <n v="0"/>
    <n v="0"/>
    <n v="0"/>
  </r>
  <r>
    <x v="13"/>
    <x v="13"/>
    <x v="3"/>
    <x v="1"/>
    <x v="4"/>
    <x v="4"/>
    <s v="28"/>
    <s v="LMD/CFD"/>
    <s v="829"/>
    <s v="Villa Ticino 5 LMD 001-1"/>
    <s v="280.20.28.829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29"/>
    <s v="Villa Ticino 5 LMD 001-1"/>
    <s v="280.20.28.829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29"/>
    <s v="Villa Ticino 5 LMD 001-1"/>
    <s v="280.20.28.829-6100.04"/>
    <s v="Utilities Water"/>
    <n v="-1000"/>
    <n v="-1000"/>
    <n v="0"/>
    <n v="0"/>
    <n v="0"/>
  </r>
  <r>
    <x v="13"/>
    <x v="13"/>
    <x v="3"/>
    <x v="1"/>
    <x v="4"/>
    <x v="4"/>
    <s v="28"/>
    <s v="LMD/CFD"/>
    <s v="829"/>
    <s v="Villa Ticino 5 LMD 001-1"/>
    <s v="280.20.28.829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29"/>
    <s v="Villa Ticino 5 LMD 001-1"/>
    <s v="280.20.28.829-6400.03"/>
    <s v="Repairs &amp; Maintenance Major Repair &amp; Contingency"/>
    <n v="0"/>
    <n v="-7000"/>
    <n v="0"/>
    <n v="0"/>
    <n v="0"/>
  </r>
  <r>
    <x v="13"/>
    <x v="13"/>
    <x v="3"/>
    <x v="1"/>
    <x v="4"/>
    <x v="4"/>
    <s v="28"/>
    <s v="LMD/CFD"/>
    <s v="829"/>
    <s v="Villa Ticino 5 LMD 001-1"/>
    <s v="280.20.28.829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29"/>
    <s v="Villa Ticino 5 LMD 001-1"/>
    <s v="280.20.28.829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29"/>
    <s v="Villa Ticino 5 LMD 001-1"/>
    <s v="280.20.28.829-6600.27"/>
    <s v="Administrative Expenses Support Services-Direct Labor"/>
    <n v="-5000"/>
    <n v="-4000"/>
    <n v="0"/>
    <n v="0"/>
    <n v="0"/>
  </r>
  <r>
    <x v="13"/>
    <x v="13"/>
    <x v="0"/>
    <x v="0"/>
    <x v="4"/>
    <x v="4"/>
    <s v="28"/>
    <s v="LMD/CFD"/>
    <s v="831"/>
    <s v="Bianchi Ranch 3 LMD 00-4B"/>
    <s v="280.20.28.831-4560.02"/>
    <s v="Charges for Services-Parks LMD"/>
    <n v="15000"/>
    <n v="0"/>
    <n v="0"/>
    <n v="0"/>
    <n v="0"/>
  </r>
  <r>
    <x v="13"/>
    <x v="13"/>
    <x v="2"/>
    <x v="1"/>
    <x v="4"/>
    <x v="4"/>
    <s v="28"/>
    <s v="LMD/CFD"/>
    <s v="831"/>
    <s v="Bianchi Ranch 3 LMD 00-4B"/>
    <s v="280.20.28.831-5100.11"/>
    <s v="Benefits Medicare"/>
    <n v="0"/>
    <n v="0"/>
    <n v="0"/>
    <n v="0"/>
    <n v="0"/>
  </r>
  <r>
    <x v="13"/>
    <x v="13"/>
    <x v="3"/>
    <x v="1"/>
    <x v="4"/>
    <x v="4"/>
    <s v="28"/>
    <s v="LMD/CFD"/>
    <s v="831"/>
    <s v="Bianchi Ranch 3 LMD 00-4B"/>
    <s v="280.20.28.831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31"/>
    <s v="Bianchi Ranch 3 LMD 00-4B"/>
    <s v="280.20.28.831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1"/>
    <s v="Bianchi Ranch 3 LMD 00-4B"/>
    <s v="280.20.28.831-6100.01"/>
    <s v="Utilities Electric"/>
    <n v="0"/>
    <n v="0"/>
    <n v="0"/>
    <n v="0"/>
    <n v="0"/>
  </r>
  <r>
    <x v="13"/>
    <x v="13"/>
    <x v="3"/>
    <x v="1"/>
    <x v="4"/>
    <x v="4"/>
    <s v="28"/>
    <s v="LMD/CFD"/>
    <s v="831"/>
    <s v="Bianchi Ranch 3 LMD 00-4B"/>
    <s v="280.20.28.831-6100.04"/>
    <s v="Utilities Water"/>
    <n v="-1000"/>
    <n v="-1000"/>
    <n v="0"/>
    <n v="0"/>
    <n v="0"/>
  </r>
  <r>
    <x v="13"/>
    <x v="13"/>
    <x v="3"/>
    <x v="1"/>
    <x v="4"/>
    <x v="4"/>
    <s v="28"/>
    <s v="LMD/CFD"/>
    <s v="831"/>
    <s v="Bianchi Ranch 3 LMD 00-4B"/>
    <s v="280.20.28.831-6240.05"/>
    <s v="Supplies-Parks Landscape Maintenance"/>
    <n v="-2000"/>
    <n v="-1000"/>
    <n v="0"/>
    <n v="0"/>
    <n v="0"/>
  </r>
  <r>
    <x v="13"/>
    <x v="13"/>
    <x v="3"/>
    <x v="1"/>
    <x v="4"/>
    <x v="4"/>
    <s v="28"/>
    <s v="LMD/CFD"/>
    <s v="831"/>
    <s v="Bianchi Ranch 3 LMD 00-4B"/>
    <s v="280.20.28.831-6400.03"/>
    <s v="Repairs &amp; Maintenance Major Repair &amp; Contingency"/>
    <n v="0"/>
    <n v="-2000"/>
    <n v="-2112"/>
    <n v="-2112"/>
    <n v="0"/>
  </r>
  <r>
    <x v="13"/>
    <x v="13"/>
    <x v="3"/>
    <x v="1"/>
    <x v="4"/>
    <x v="4"/>
    <s v="28"/>
    <s v="LMD/CFD"/>
    <s v="831"/>
    <s v="Bianchi Ranch 3 LMD 00-4B"/>
    <s v="280.20.28.831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1"/>
    <s v="Bianchi Ranch 3 LMD 00-4B"/>
    <s v="280.20.28.831-6600.27"/>
    <s v="Administrative Expenses Support Services-Direct Labor"/>
    <n v="-8000"/>
    <n v="-7000"/>
    <n v="0"/>
    <n v="0"/>
    <n v="0"/>
  </r>
  <r>
    <x v="13"/>
    <x v="13"/>
    <x v="0"/>
    <x v="0"/>
    <x v="4"/>
    <x v="4"/>
    <s v="28"/>
    <s v="LMD/CFD"/>
    <s v="832"/>
    <s v="Passeo LMD 00-4C"/>
    <s v="280.20.28.832-4560.02"/>
    <s v="Charges for Services-Parks LMD"/>
    <n v="21000"/>
    <n v="0"/>
    <n v="0"/>
    <n v="0"/>
    <n v="0"/>
  </r>
  <r>
    <x v="13"/>
    <x v="13"/>
    <x v="2"/>
    <x v="1"/>
    <x v="4"/>
    <x v="4"/>
    <s v="28"/>
    <s v="LMD/CFD"/>
    <s v="832"/>
    <s v="Passeo LMD 00-4C"/>
    <s v="280.20.28.832-5100.11"/>
    <s v="Benefits Medicare"/>
    <n v="0"/>
    <n v="0"/>
    <n v="0"/>
    <n v="0"/>
    <n v="0"/>
  </r>
  <r>
    <x v="13"/>
    <x v="13"/>
    <x v="3"/>
    <x v="1"/>
    <x v="4"/>
    <x v="4"/>
    <s v="28"/>
    <s v="LMD/CFD"/>
    <s v="832"/>
    <s v="Passeo LMD 00-4C"/>
    <s v="280.20.28.832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32"/>
    <s v="Passeo LMD 00-4C"/>
    <s v="280.20.28.832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2"/>
    <s v="Passeo LMD 00-4C"/>
    <s v="280.20.28.832-6100.01"/>
    <s v="Utilities Electric"/>
    <n v="0"/>
    <n v="0"/>
    <n v="0"/>
    <n v="0"/>
    <n v="0"/>
  </r>
  <r>
    <x v="13"/>
    <x v="13"/>
    <x v="3"/>
    <x v="1"/>
    <x v="4"/>
    <x v="4"/>
    <s v="28"/>
    <s v="LMD/CFD"/>
    <s v="832"/>
    <s v="Passeo LMD 00-4C"/>
    <s v="280.20.28.832-6100.04"/>
    <s v="Utilities Water"/>
    <n v="-10000"/>
    <n v="-12000"/>
    <n v="0"/>
    <n v="0"/>
    <n v="0"/>
  </r>
  <r>
    <x v="13"/>
    <x v="13"/>
    <x v="3"/>
    <x v="1"/>
    <x v="4"/>
    <x v="4"/>
    <s v="28"/>
    <s v="LMD/CFD"/>
    <s v="832"/>
    <s v="Passeo LMD 00-4C"/>
    <s v="280.20.28.832-6240.05"/>
    <s v="Supplies-Parks Landscape Maintenance"/>
    <n v="-1000"/>
    <n v="-1000"/>
    <n v="0"/>
    <n v="0"/>
    <n v="0"/>
  </r>
  <r>
    <x v="13"/>
    <x v="13"/>
    <x v="3"/>
    <x v="1"/>
    <x v="4"/>
    <x v="4"/>
    <s v="28"/>
    <s v="LMD/CFD"/>
    <s v="832"/>
    <s v="Passeo LMD 00-4C"/>
    <s v="280.20.28.832-6400.03"/>
    <s v="Repairs &amp; Maintenance Major Repair &amp; Contingency"/>
    <n v="-1000"/>
    <n v="-2000"/>
    <n v="0"/>
    <n v="0"/>
    <n v="0"/>
  </r>
  <r>
    <x v="13"/>
    <x v="13"/>
    <x v="3"/>
    <x v="1"/>
    <x v="4"/>
    <x v="4"/>
    <s v="28"/>
    <s v="LMD/CFD"/>
    <s v="832"/>
    <s v="Passeo LMD 00-4C"/>
    <s v="280.20.28.832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2"/>
    <s v="Passeo LMD 00-4C"/>
    <s v="280.20.28.832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32"/>
    <s v="Passeo LMD 00-4C"/>
    <s v="280.20.28.832-6600.27"/>
    <s v="Administrative Expenses Support Services-Direct Labor"/>
    <n v="-12000"/>
    <n v="-11000"/>
    <n v="0"/>
    <n v="0"/>
    <n v="0"/>
  </r>
  <r>
    <x v="13"/>
    <x v="13"/>
    <x v="0"/>
    <x v="0"/>
    <x v="4"/>
    <x v="4"/>
    <s v="28"/>
    <s v="LMD/CFD"/>
    <s v="833"/>
    <s v="Dutra Farms SE 2 LMD 00-6"/>
    <s v="280.20.28.833-4560.02"/>
    <s v="Charges for Services-Parks LMD"/>
    <n v="23000"/>
    <n v="0"/>
    <n v="0"/>
    <n v="0"/>
    <n v="0"/>
  </r>
  <r>
    <x v="13"/>
    <x v="13"/>
    <x v="2"/>
    <x v="1"/>
    <x v="4"/>
    <x v="4"/>
    <s v="28"/>
    <s v="LMD/CFD"/>
    <s v="833"/>
    <s v="Dutra Farms SE 2 LMD 00-6"/>
    <s v="280.20.28.833-5100.11"/>
    <s v="Benefits Medicare"/>
    <n v="0"/>
    <n v="0"/>
    <n v="0"/>
    <n v="0"/>
    <n v="0"/>
  </r>
  <r>
    <x v="13"/>
    <x v="13"/>
    <x v="3"/>
    <x v="1"/>
    <x v="4"/>
    <x v="4"/>
    <s v="28"/>
    <s v="LMD/CFD"/>
    <s v="833"/>
    <s v="Dutra Farms SE 2 LMD 00-6"/>
    <s v="280.20.28.833-6000.10"/>
    <s v="Professional Services Consultant"/>
    <n v="-2000"/>
    <n v="-2000"/>
    <n v="0"/>
    <n v="0"/>
    <n v="0"/>
  </r>
  <r>
    <x v="13"/>
    <x v="13"/>
    <x v="3"/>
    <x v="1"/>
    <x v="4"/>
    <x v="4"/>
    <s v="28"/>
    <s v="LMD/CFD"/>
    <s v="833"/>
    <s v="Dutra Farms SE 2 LMD 00-6"/>
    <s v="280.20.28.833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3"/>
    <s v="Dutra Farms SE 2 LMD 00-6"/>
    <s v="280.20.28.833-6100.01"/>
    <s v="Utilities Electric"/>
    <n v="0"/>
    <n v="0"/>
    <n v="0"/>
    <n v="0"/>
    <n v="0"/>
  </r>
  <r>
    <x v="13"/>
    <x v="13"/>
    <x v="3"/>
    <x v="1"/>
    <x v="4"/>
    <x v="4"/>
    <s v="28"/>
    <s v="LMD/CFD"/>
    <s v="833"/>
    <s v="Dutra Farms SE 2 LMD 00-6"/>
    <s v="280.20.28.833-6100.04"/>
    <s v="Utilities Water"/>
    <n v="-2000"/>
    <n v="-8000"/>
    <n v="0"/>
    <n v="0"/>
    <n v="0"/>
  </r>
  <r>
    <x v="13"/>
    <x v="13"/>
    <x v="3"/>
    <x v="1"/>
    <x v="4"/>
    <x v="4"/>
    <s v="28"/>
    <s v="LMD/CFD"/>
    <s v="833"/>
    <s v="Dutra Farms SE 2 LMD 00-6"/>
    <s v="280.20.28.833-6240.05"/>
    <s v="Supplies-Parks Landscape Maintenance"/>
    <n v="0"/>
    <n v="-1000"/>
    <n v="0"/>
    <n v="0"/>
    <n v="0"/>
  </r>
  <r>
    <x v="13"/>
    <x v="13"/>
    <x v="3"/>
    <x v="1"/>
    <x v="4"/>
    <x v="4"/>
    <s v="28"/>
    <s v="LMD/CFD"/>
    <s v="833"/>
    <s v="Dutra Farms SE 2 LMD 00-6"/>
    <s v="280.20.28.833-6400.03"/>
    <s v="Repairs &amp; Maintenance Major Repair &amp; Contingency"/>
    <n v="-1000"/>
    <n v="-1000"/>
    <n v="0"/>
    <n v="0"/>
    <n v="0"/>
  </r>
  <r>
    <x v="13"/>
    <x v="13"/>
    <x v="3"/>
    <x v="1"/>
    <x v="4"/>
    <x v="4"/>
    <s v="28"/>
    <s v="LMD/CFD"/>
    <s v="833"/>
    <s v="Dutra Farms SE 2 LMD 00-6"/>
    <s v="280.20.28.833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3"/>
    <s v="Dutra Farms SE 2 LMD 00-6"/>
    <s v="280.20.28.833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33"/>
    <s v="Dutra Farms SE 2 LMD 00-6"/>
    <s v="280.20.28.833-6600.27"/>
    <s v="Administrative Expenses Support Services-Direct Labor"/>
    <n v="-7000"/>
    <n v="-21000"/>
    <n v="0"/>
    <n v="0"/>
    <n v="0"/>
  </r>
  <r>
    <x v="13"/>
    <x v="13"/>
    <x v="0"/>
    <x v="0"/>
    <x v="4"/>
    <x v="4"/>
    <s v="28"/>
    <s v="LMD/CFD"/>
    <s v="834"/>
    <s v="Westport Plaza LMD 00-9B"/>
    <s v="280.20.28.834-4560.02"/>
    <s v="Charges for Services-Parks LMD"/>
    <n v="2000"/>
    <n v="0"/>
    <n v="0"/>
    <n v="0"/>
    <n v="0"/>
  </r>
  <r>
    <x v="13"/>
    <x v="13"/>
    <x v="3"/>
    <x v="1"/>
    <x v="4"/>
    <x v="4"/>
    <s v="28"/>
    <s v="LMD/CFD"/>
    <s v="834"/>
    <s v="Westport Plaza LMD 00-9B"/>
    <s v="280.20.28.834-6000.10"/>
    <s v="Professional Services Consultant"/>
    <n v="0"/>
    <n v="0"/>
    <n v="0"/>
    <n v="0"/>
    <n v="0"/>
  </r>
  <r>
    <x v="13"/>
    <x v="13"/>
    <x v="3"/>
    <x v="1"/>
    <x v="4"/>
    <x v="4"/>
    <s v="28"/>
    <s v="LMD/CFD"/>
    <s v="834"/>
    <s v="Westport Plaza LMD 00-9B"/>
    <s v="280.20.28.834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4"/>
    <s v="Westport Plaza LMD 00-9B"/>
    <s v="280.20.28.834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34"/>
    <s v="Westport Plaza LMD 00-9B"/>
    <s v="280.20.28.834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34"/>
    <s v="Westport Plaza LMD 00-9B"/>
    <s v="280.20.28.834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4"/>
    <s v="Westport Plaza LMD 00-9B"/>
    <s v="280.20.28.834-6600.25"/>
    <s v="Administrative Expenses Support Services-Indirect Labor"/>
    <n v="0"/>
    <n v="0"/>
    <n v="0"/>
    <n v="0"/>
    <n v="0"/>
  </r>
  <r>
    <x v="13"/>
    <x v="13"/>
    <x v="3"/>
    <x v="1"/>
    <x v="4"/>
    <x v="4"/>
    <s v="28"/>
    <s v="LMD/CFD"/>
    <s v="834"/>
    <s v="Westport Plaza LMD 00-9B"/>
    <s v="280.20.28.834-6600.27"/>
    <s v="Administrative Expenses Support Services-Direct Labor"/>
    <n v="0"/>
    <n v="0"/>
    <n v="0"/>
    <n v="0"/>
    <n v="0"/>
  </r>
  <r>
    <x v="13"/>
    <x v="13"/>
    <x v="0"/>
    <x v="0"/>
    <x v="4"/>
    <x v="4"/>
    <s v="28"/>
    <s v="LMD/CFD"/>
    <s v="835"/>
    <s v="Almond Crest LMD 95-1B"/>
    <s v="280.20.28.835-4560.02"/>
    <s v="Charges for Services-Parks LMD"/>
    <n v="17000"/>
    <n v="0"/>
    <n v="0"/>
    <n v="0"/>
    <n v="0"/>
  </r>
  <r>
    <x v="13"/>
    <x v="13"/>
    <x v="2"/>
    <x v="1"/>
    <x v="4"/>
    <x v="4"/>
    <s v="28"/>
    <s v="LMD/CFD"/>
    <s v="835"/>
    <s v="Almond Crest LMD 95-1B"/>
    <s v="280.20.28.835-5100.11"/>
    <s v="Benefits Medicare"/>
    <n v="0"/>
    <n v="0"/>
    <n v="0"/>
    <n v="0"/>
    <n v="0"/>
  </r>
  <r>
    <x v="13"/>
    <x v="13"/>
    <x v="3"/>
    <x v="1"/>
    <x v="4"/>
    <x v="4"/>
    <s v="28"/>
    <s v="LMD/CFD"/>
    <s v="835"/>
    <s v="Almond Crest LMD 95-1B"/>
    <s v="280.20.28.835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35"/>
    <s v="Almond Crest LMD 95-1B"/>
    <s v="280.20.28.835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5"/>
    <s v="Almond Crest LMD 95-1B"/>
    <s v="280.20.28.835-6100.01"/>
    <s v="Utilities Electric"/>
    <n v="0"/>
    <n v="0"/>
    <n v="0"/>
    <n v="0"/>
    <n v="0"/>
  </r>
  <r>
    <x v="13"/>
    <x v="13"/>
    <x v="3"/>
    <x v="1"/>
    <x v="4"/>
    <x v="4"/>
    <s v="28"/>
    <s v="LMD/CFD"/>
    <s v="835"/>
    <s v="Almond Crest LMD 95-1B"/>
    <s v="280.20.28.835-6100.04"/>
    <s v="Utilities Water"/>
    <n v="-1000"/>
    <n v="0"/>
    <n v="0"/>
    <n v="0"/>
    <n v="0"/>
  </r>
  <r>
    <x v="13"/>
    <x v="13"/>
    <x v="3"/>
    <x v="1"/>
    <x v="4"/>
    <x v="4"/>
    <s v="28"/>
    <s v="LMD/CFD"/>
    <s v="835"/>
    <s v="Almond Crest LMD 95-1B"/>
    <s v="280.20.28.835-6240.05"/>
    <s v="Supplies-Parks Landscape Maintenance"/>
    <n v="0"/>
    <n v="0"/>
    <n v="0"/>
    <n v="0"/>
    <n v="0"/>
  </r>
  <r>
    <x v="13"/>
    <x v="13"/>
    <x v="3"/>
    <x v="1"/>
    <x v="4"/>
    <x v="4"/>
    <s v="28"/>
    <s v="LMD/CFD"/>
    <s v="835"/>
    <s v="Almond Crest LMD 95-1B"/>
    <s v="280.20.28.835-6400.03"/>
    <s v="Repairs &amp; Maintenance Major Repair &amp; Contingency"/>
    <n v="0"/>
    <n v="-1000"/>
    <n v="0"/>
    <n v="0"/>
    <n v="0"/>
  </r>
  <r>
    <x v="13"/>
    <x v="13"/>
    <x v="3"/>
    <x v="1"/>
    <x v="4"/>
    <x v="4"/>
    <s v="28"/>
    <s v="LMD/CFD"/>
    <s v="835"/>
    <s v="Almond Crest LMD 95-1B"/>
    <s v="280.20.28.835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5"/>
    <s v="Almond Crest LMD 95-1B"/>
    <s v="280.20.28.835-6600.25"/>
    <s v="Administrative Expenses Support Services-Indirect Labor"/>
    <n v="-5000"/>
    <n v="-5000"/>
    <n v="0"/>
    <n v="0"/>
    <n v="0"/>
  </r>
  <r>
    <x v="13"/>
    <x v="13"/>
    <x v="3"/>
    <x v="1"/>
    <x v="4"/>
    <x v="4"/>
    <s v="28"/>
    <s v="LMD/CFD"/>
    <s v="835"/>
    <s v="Almond Crest LMD 95-1B"/>
    <s v="280.20.28.835-6600.27"/>
    <s v="Administrative Expenses Support Services-Direct Labor"/>
    <n v="-2000"/>
    <n v="-4000"/>
    <n v="0"/>
    <n v="0"/>
    <n v="0"/>
  </r>
  <r>
    <x v="13"/>
    <x v="13"/>
    <x v="0"/>
    <x v="0"/>
    <x v="4"/>
    <x v="4"/>
    <s v="28"/>
    <s v="LMD/CFD"/>
    <s v="836"/>
    <s v="Bella Vista 1&amp;2/Dutra BAD 00-8B"/>
    <s v="280.20.28.836-4560.02"/>
    <s v="Charges for Services-Parks LMD"/>
    <n v="14000"/>
    <n v="0"/>
    <n v="0"/>
    <n v="0"/>
    <n v="0"/>
  </r>
  <r>
    <x v="13"/>
    <x v="13"/>
    <x v="3"/>
    <x v="1"/>
    <x v="4"/>
    <x v="4"/>
    <s v="28"/>
    <s v="LMD/CFD"/>
    <s v="836"/>
    <s v="Bella Vista 1&amp;2/Dutra BAD 00-8B"/>
    <s v="280.20.28.836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36"/>
    <s v="Bella Vista 1&amp;2/Dutra BAD 00-8B"/>
    <s v="280.20.28.836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6"/>
    <s v="Bella Vista 1&amp;2/Dutra BAD 00-8B"/>
    <s v="280.20.28.836-6100.01"/>
    <s v="Utilities Electric"/>
    <n v="-4000"/>
    <n v="-1000"/>
    <n v="0"/>
    <n v="0"/>
    <n v="0"/>
  </r>
  <r>
    <x v="13"/>
    <x v="13"/>
    <x v="3"/>
    <x v="1"/>
    <x v="4"/>
    <x v="4"/>
    <s v="28"/>
    <s v="LMD/CFD"/>
    <s v="836"/>
    <s v="Bella Vista 1&amp;2/Dutra BAD 00-8B"/>
    <s v="280.20.28.836-6240.05"/>
    <s v="Supplies-Parks Landscape Maintenance"/>
    <n v="-1000"/>
    <n v="-1000"/>
    <n v="0"/>
    <n v="0"/>
    <n v="0"/>
  </r>
  <r>
    <x v="13"/>
    <x v="13"/>
    <x v="3"/>
    <x v="1"/>
    <x v="4"/>
    <x v="4"/>
    <s v="28"/>
    <s v="LMD/CFD"/>
    <s v="836"/>
    <s v="Bella Vista 1&amp;2/Dutra BAD 00-8B"/>
    <s v="280.20.28.836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6"/>
    <s v="Bella Vista 1&amp;2/Dutra BAD 00-8B"/>
    <s v="280.20.28.836-6600.25"/>
    <s v="Administrative Expenses Support Services-Indirect Labor"/>
    <n v="-5000"/>
    <n v="-5000"/>
    <n v="0"/>
    <n v="0"/>
    <n v="0"/>
  </r>
  <r>
    <x v="13"/>
    <x v="13"/>
    <x v="0"/>
    <x v="0"/>
    <x v="4"/>
    <x v="4"/>
    <s v="28"/>
    <s v="LMD/CFD"/>
    <s v="837"/>
    <s v="Bella Vista 4&amp;5/Dutra BAD 00-8C"/>
    <s v="280.20.28.837-4560.02"/>
    <s v="Charges for Services-Parks LMD"/>
    <n v="3000"/>
    <n v="0"/>
    <n v="0"/>
    <n v="0"/>
    <n v="0"/>
  </r>
  <r>
    <x v="13"/>
    <x v="13"/>
    <x v="3"/>
    <x v="1"/>
    <x v="4"/>
    <x v="4"/>
    <s v="28"/>
    <s v="LMD/CFD"/>
    <s v="837"/>
    <s v="Bella Vista 4&amp;5/Dutra BAD 00-8C"/>
    <s v="280.20.28.837-6000.10"/>
    <s v="Professional Services Consultant"/>
    <n v="-1000"/>
    <n v="-1000"/>
    <n v="0"/>
    <n v="0"/>
    <n v="0"/>
  </r>
  <r>
    <x v="13"/>
    <x v="13"/>
    <x v="3"/>
    <x v="1"/>
    <x v="4"/>
    <x v="4"/>
    <s v="28"/>
    <s v="LMD/CFD"/>
    <s v="837"/>
    <s v="Bella Vista 4&amp;5/Dutra BAD 00-8C"/>
    <s v="280.20.28.837-6000.11"/>
    <s v="Professional Services County Admin Fee"/>
    <n v="0"/>
    <n v="0"/>
    <n v="0"/>
    <n v="0"/>
    <n v="0"/>
  </r>
  <r>
    <x v="13"/>
    <x v="13"/>
    <x v="3"/>
    <x v="1"/>
    <x v="4"/>
    <x v="4"/>
    <s v="28"/>
    <s v="LMD/CFD"/>
    <s v="837"/>
    <s v="Bella Vista 4&amp;5/Dutra BAD 00-8C"/>
    <s v="280.20.28.837-6240.05"/>
    <s v="Supplies-Parks Landscape Maintenance"/>
    <n v="-1000"/>
    <n v="-1000"/>
    <n v="0"/>
    <n v="0"/>
    <n v="0"/>
  </r>
  <r>
    <x v="13"/>
    <x v="13"/>
    <x v="3"/>
    <x v="1"/>
    <x v="4"/>
    <x v="4"/>
    <s v="28"/>
    <s v="LMD/CFD"/>
    <s v="837"/>
    <s v="Bella Vista 4&amp;5/Dutra BAD 00-8C"/>
    <s v="280.20.28.837-6600.05"/>
    <s v="Administrative Expenses Public/Legal Advertisement"/>
    <n v="0"/>
    <n v="0"/>
    <n v="0"/>
    <n v="0"/>
    <n v="0"/>
  </r>
  <r>
    <x v="13"/>
    <x v="13"/>
    <x v="3"/>
    <x v="1"/>
    <x v="4"/>
    <x v="4"/>
    <s v="28"/>
    <s v="LMD/CFD"/>
    <s v="837"/>
    <s v="Bella Vista 4&amp;5/Dutra BAD 00-8C"/>
    <s v="280.20.28.837-6600.25"/>
    <s v="Administrative Expenses Support Services-Indirect Labor"/>
    <n v="-2000"/>
    <n v="-2000"/>
    <n v="0"/>
    <n v="0"/>
    <n v="0"/>
  </r>
  <r>
    <x v="13"/>
    <x v="13"/>
    <x v="0"/>
    <x v="0"/>
    <x v="6"/>
    <x v="6"/>
    <s v="28"/>
    <s v="LMD/CFD"/>
    <s v="802"/>
    <s v="Chadwick Square LMD 94-1"/>
    <s v="280.40.28.802-4560.02"/>
    <s v="Charges for Services-Parks LMD"/>
    <n v="0"/>
    <n v="0"/>
    <n v="26296"/>
    <n v="26296"/>
    <n v="0"/>
  </r>
  <r>
    <x v="13"/>
    <x v="13"/>
    <x v="3"/>
    <x v="1"/>
    <x v="6"/>
    <x v="6"/>
    <s v="28"/>
    <s v="LMD/CFD"/>
    <s v="802"/>
    <s v="Chadwick Square LMD 94-1"/>
    <s v="280.40.28.802-6600.27"/>
    <s v="Administrative Expenses Support Services-Direct Labor"/>
    <n v="0"/>
    <n v="0"/>
    <n v="-11500"/>
    <n v="-11500"/>
    <n v="0"/>
  </r>
  <r>
    <x v="13"/>
    <x v="13"/>
    <x v="3"/>
    <x v="1"/>
    <x v="6"/>
    <x v="6"/>
    <s v="28"/>
    <s v="LMD/CFD"/>
    <s v="802"/>
    <s v="Chadwick Square LMD 94-1"/>
    <s v="280.40.28.802-6000.11"/>
    <s v="Professional Services County Admin Fee"/>
    <n v="0"/>
    <n v="0"/>
    <n v="-292"/>
    <n v="-292"/>
    <n v="0"/>
  </r>
  <r>
    <x v="13"/>
    <x v="13"/>
    <x v="3"/>
    <x v="1"/>
    <x v="6"/>
    <x v="6"/>
    <s v="28"/>
    <s v="LMD/CFD"/>
    <s v="802"/>
    <s v="Chadwick Square LMD 94-1"/>
    <s v="280.40.28.802-6100.01"/>
    <s v="Utilities Electric"/>
    <n v="0"/>
    <n v="0"/>
    <n v="-270"/>
    <n v="-270"/>
    <n v="0"/>
  </r>
  <r>
    <x v="13"/>
    <x v="13"/>
    <x v="3"/>
    <x v="1"/>
    <x v="6"/>
    <x v="6"/>
    <s v="28"/>
    <s v="LMD/CFD"/>
    <s v="802"/>
    <s v="Chadwick Square LMD 94-1"/>
    <s v="280.40.28.802-6100.04"/>
    <s v="Utilities Water"/>
    <n v="0"/>
    <n v="0"/>
    <n v="-2000"/>
    <n v="-2000"/>
    <n v="0"/>
  </r>
  <r>
    <x v="13"/>
    <x v="13"/>
    <x v="3"/>
    <x v="1"/>
    <x v="6"/>
    <x v="6"/>
    <s v="28"/>
    <s v="LMD/CFD"/>
    <s v="802"/>
    <s v="Chadwick Square LMD 94-1"/>
    <s v="280.40.28.802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2"/>
    <s v="Chadwick Square LMD 94-1"/>
    <s v="280.40.28.802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2"/>
    <s v="Chadwick Square LMD 94-1"/>
    <s v="280.40.28.802-6000.10"/>
    <s v="Professional Services Consultant"/>
    <n v="0"/>
    <n v="0"/>
    <n v="-3811"/>
    <n v="-3811"/>
    <n v="0"/>
  </r>
  <r>
    <x v="13"/>
    <x v="13"/>
    <x v="3"/>
    <x v="1"/>
    <x v="6"/>
    <x v="6"/>
    <s v="28"/>
    <s v="LMD/CFD"/>
    <s v="802"/>
    <s v="Chadwick Square LMD 94-1"/>
    <s v="280.40.28.802-6240.05"/>
    <s v="Supplies-Parks Landscape Maintenance"/>
    <n v="0"/>
    <n v="0"/>
    <n v="-1800"/>
    <n v="-1800"/>
    <n v="0"/>
  </r>
  <r>
    <x v="13"/>
    <x v="13"/>
    <x v="3"/>
    <x v="1"/>
    <x v="6"/>
    <x v="6"/>
    <s v="28"/>
    <s v="LMD/CFD"/>
    <s v="802"/>
    <s v="Chadwick Square LMD 94-1"/>
    <s v="280.40.28.802-6400.03"/>
    <s v="Repairs &amp; Maintenance Major Repair &amp; Contingency"/>
    <n v="0"/>
    <n v="0"/>
    <n v="-1850"/>
    <n v="-1850"/>
    <n v="0"/>
  </r>
  <r>
    <x v="13"/>
    <x v="13"/>
    <x v="0"/>
    <x v="0"/>
    <x v="6"/>
    <x v="6"/>
    <s v="28"/>
    <s v="LMD/CFD"/>
    <s v="803"/>
    <s v="Gonsalves Estates LMD 94-2"/>
    <s v="280.40.28.803-4560.02"/>
    <s v="Charges for Services-Parks LMD"/>
    <n v="0"/>
    <n v="0"/>
    <n v="26644"/>
    <n v="26644"/>
    <n v="0"/>
  </r>
  <r>
    <x v="13"/>
    <x v="13"/>
    <x v="3"/>
    <x v="1"/>
    <x v="6"/>
    <x v="6"/>
    <s v="28"/>
    <s v="LMD/CFD"/>
    <s v="803"/>
    <s v="Gonsalves Estates LMD 94-2"/>
    <s v="280.40.28.803-6600.27"/>
    <s v="Administrative Expenses Support Services-Direct Labor"/>
    <n v="0"/>
    <n v="0"/>
    <n v="-18500"/>
    <n v="-18500"/>
    <n v="0"/>
  </r>
  <r>
    <x v="13"/>
    <x v="13"/>
    <x v="3"/>
    <x v="1"/>
    <x v="6"/>
    <x v="6"/>
    <s v="28"/>
    <s v="LMD/CFD"/>
    <s v="803"/>
    <s v="Gonsalves Estates LMD 94-2"/>
    <s v="280.40.28.803-6000.11"/>
    <s v="Professional Services County Admin Fee"/>
    <n v="0"/>
    <n v="0"/>
    <n v="-261"/>
    <n v="-261"/>
    <n v="0"/>
  </r>
  <r>
    <x v="13"/>
    <x v="13"/>
    <x v="3"/>
    <x v="1"/>
    <x v="6"/>
    <x v="6"/>
    <s v="28"/>
    <s v="LMD/CFD"/>
    <s v="803"/>
    <s v="Gonsalves Estates LMD 94-2"/>
    <s v="280.40.28.803-6100.04"/>
    <s v="Utilities Water"/>
    <n v="0"/>
    <n v="0"/>
    <n v="-7300"/>
    <n v="-138000"/>
    <n v="-130700"/>
  </r>
  <r>
    <x v="13"/>
    <x v="13"/>
    <x v="3"/>
    <x v="1"/>
    <x v="6"/>
    <x v="6"/>
    <s v="28"/>
    <s v="LMD/CFD"/>
    <s v="803"/>
    <s v="Gonsalves Estates LMD 94-2"/>
    <s v="280.40.28.803-6240.05"/>
    <s v="Supplies-Parks Landscape Maintenance"/>
    <n v="0"/>
    <n v="0"/>
    <n v="-4050"/>
    <n v="-4050"/>
    <n v="0"/>
  </r>
  <r>
    <x v="13"/>
    <x v="13"/>
    <x v="3"/>
    <x v="1"/>
    <x v="6"/>
    <x v="6"/>
    <s v="28"/>
    <s v="LMD/CFD"/>
    <s v="803"/>
    <s v="Gonsalves Estates LMD 94-2"/>
    <s v="280.40.28.803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3"/>
    <s v="Gonsalves Estates LMD 94-2"/>
    <s v="280.40.28.803-6000.10"/>
    <s v="Professional Services Consultant"/>
    <n v="0"/>
    <n v="0"/>
    <n v="-530"/>
    <n v="-530"/>
    <n v="0"/>
  </r>
  <r>
    <x v="13"/>
    <x v="13"/>
    <x v="0"/>
    <x v="0"/>
    <x v="6"/>
    <x v="6"/>
    <s v="28"/>
    <s v="LMD/CFD"/>
    <s v="804"/>
    <s v="Diamond Oaks LMD 95-1"/>
    <s v="280.40.28.804-4560.02"/>
    <s v="Charges for Services-Parks LMD"/>
    <n v="0"/>
    <n v="0"/>
    <n v="16192"/>
    <n v="16192"/>
    <n v="0"/>
  </r>
  <r>
    <x v="13"/>
    <x v="13"/>
    <x v="3"/>
    <x v="1"/>
    <x v="6"/>
    <x v="6"/>
    <s v="28"/>
    <s v="LMD/CFD"/>
    <s v="804"/>
    <s v="Diamond Oaks LMD 95-1"/>
    <s v="280.40.28.804-6600.27"/>
    <s v="Administrative Expenses Support Services-Direct Labor"/>
    <n v="0"/>
    <n v="0"/>
    <n v="-6300"/>
    <n v="-6300"/>
    <n v="0"/>
  </r>
  <r>
    <x v="13"/>
    <x v="13"/>
    <x v="3"/>
    <x v="1"/>
    <x v="6"/>
    <x v="6"/>
    <s v="28"/>
    <s v="LMD/CFD"/>
    <s v="804"/>
    <s v="Diamond Oaks LMD 95-1"/>
    <s v="280.40.28.804-6000.11"/>
    <s v="Professional Services County Admin Fee"/>
    <n v="0"/>
    <n v="0"/>
    <n v="-188"/>
    <n v="-188"/>
    <n v="0"/>
  </r>
  <r>
    <x v="13"/>
    <x v="13"/>
    <x v="3"/>
    <x v="1"/>
    <x v="6"/>
    <x v="6"/>
    <s v="28"/>
    <s v="LMD/CFD"/>
    <s v="804"/>
    <s v="Diamond Oaks LMD 95-1"/>
    <s v="280.40.28.804-6100.01"/>
    <s v="Utilities Electric"/>
    <n v="0"/>
    <n v="0"/>
    <n v="-70"/>
    <n v="-70"/>
    <n v="0"/>
  </r>
  <r>
    <x v="13"/>
    <x v="13"/>
    <x v="3"/>
    <x v="1"/>
    <x v="6"/>
    <x v="6"/>
    <s v="28"/>
    <s v="LMD/CFD"/>
    <s v="804"/>
    <s v="Diamond Oaks LMD 95-1"/>
    <s v="280.40.28.804-6100.04"/>
    <s v="Utilities Water"/>
    <n v="0"/>
    <n v="0"/>
    <n v="-700"/>
    <n v="-700"/>
    <n v="0"/>
  </r>
  <r>
    <x v="13"/>
    <x v="13"/>
    <x v="3"/>
    <x v="1"/>
    <x v="6"/>
    <x v="6"/>
    <s v="28"/>
    <s v="LMD/CFD"/>
    <s v="804"/>
    <s v="Diamond Oaks LMD 95-1"/>
    <s v="280.40.28.804-6400.03"/>
    <s v="Repairs &amp; Maintenance Major Repair &amp; Contingency"/>
    <n v="0"/>
    <n v="0"/>
    <n v="-2000"/>
    <n v="-2000"/>
    <n v="0"/>
  </r>
  <r>
    <x v="13"/>
    <x v="13"/>
    <x v="3"/>
    <x v="1"/>
    <x v="6"/>
    <x v="6"/>
    <s v="28"/>
    <s v="LMD/CFD"/>
    <s v="804"/>
    <s v="Diamond Oaks LMD 95-1"/>
    <s v="280.40.28.804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4"/>
    <s v="Diamond Oaks LMD 95-1"/>
    <s v="280.40.28.804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4"/>
    <s v="Diamond Oaks LMD 95-1"/>
    <s v="280.40.28.804-6000.10"/>
    <s v="Professional Services Consultant"/>
    <n v="0"/>
    <n v="0"/>
    <n v="-1061"/>
    <n v="-1061"/>
    <n v="0"/>
  </r>
  <r>
    <x v="13"/>
    <x v="13"/>
    <x v="3"/>
    <x v="1"/>
    <x v="6"/>
    <x v="6"/>
    <s v="28"/>
    <s v="LMD/CFD"/>
    <s v="804"/>
    <s v="Diamond Oaks LMD 95-1"/>
    <s v="280.40.28.804-6240.05"/>
    <s v="Supplies-Parks Landscape Maintenance"/>
    <n v="0"/>
    <n v="0"/>
    <n v="-1100"/>
    <n v="-1100"/>
    <n v="0"/>
  </r>
  <r>
    <x v="13"/>
    <x v="13"/>
    <x v="0"/>
    <x v="0"/>
    <x v="6"/>
    <x v="6"/>
    <s v="28"/>
    <s v="LMD/CFD"/>
    <s v="805"/>
    <s v="Villa Ticino LMD 00-1"/>
    <s v="280.40.28.805-4560.02"/>
    <s v="Charges for Services-Parks LMD"/>
    <n v="0"/>
    <n v="0"/>
    <n v="18703"/>
    <n v="18703"/>
    <n v="0"/>
  </r>
  <r>
    <x v="13"/>
    <x v="13"/>
    <x v="3"/>
    <x v="1"/>
    <x v="6"/>
    <x v="6"/>
    <s v="28"/>
    <s v="LMD/CFD"/>
    <s v="805"/>
    <s v="Villa Ticino LMD 00-1"/>
    <s v="280.40.28.805-6600.27"/>
    <s v="Administrative Expenses Support Services-Direct Labor"/>
    <n v="0"/>
    <n v="0"/>
    <n v="-7500"/>
    <n v="-7500"/>
    <n v="0"/>
  </r>
  <r>
    <x v="13"/>
    <x v="13"/>
    <x v="3"/>
    <x v="1"/>
    <x v="6"/>
    <x v="6"/>
    <s v="28"/>
    <s v="LMD/CFD"/>
    <s v="805"/>
    <s v="Villa Ticino LMD 00-1"/>
    <s v="280.40.28.805-6000.11"/>
    <s v="Professional Services County Admin Fee"/>
    <n v="0"/>
    <n v="0"/>
    <n v="-182"/>
    <n v="-182"/>
    <n v="0"/>
  </r>
  <r>
    <x v="13"/>
    <x v="13"/>
    <x v="3"/>
    <x v="1"/>
    <x v="6"/>
    <x v="6"/>
    <s v="28"/>
    <s v="LMD/CFD"/>
    <s v="805"/>
    <s v="Villa Ticino LMD 00-1"/>
    <s v="280.40.28.805-6100.01"/>
    <s v="Utilities Electric"/>
    <n v="0"/>
    <n v="0"/>
    <n v="-125"/>
    <n v="-125"/>
    <n v="0"/>
  </r>
  <r>
    <x v="13"/>
    <x v="13"/>
    <x v="3"/>
    <x v="1"/>
    <x v="6"/>
    <x v="6"/>
    <s v="28"/>
    <s v="LMD/CFD"/>
    <s v="805"/>
    <s v="Villa Ticino LMD 00-1"/>
    <s v="280.40.28.805-6100.04"/>
    <s v="Utilities Water"/>
    <n v="0"/>
    <n v="0"/>
    <n v="-1500"/>
    <n v="-1500"/>
    <n v="0"/>
  </r>
  <r>
    <x v="13"/>
    <x v="13"/>
    <x v="3"/>
    <x v="1"/>
    <x v="6"/>
    <x v="6"/>
    <s v="28"/>
    <s v="LMD/CFD"/>
    <s v="805"/>
    <s v="Villa Ticino LMD 00-1"/>
    <s v="280.40.28.805-6400.03"/>
    <s v="Repairs &amp; Maintenance Major Repair &amp; Contingency"/>
    <n v="0"/>
    <n v="0"/>
    <n v="-1000"/>
    <n v="-1000"/>
    <n v="0"/>
  </r>
  <r>
    <x v="13"/>
    <x v="13"/>
    <x v="3"/>
    <x v="1"/>
    <x v="6"/>
    <x v="6"/>
    <s v="28"/>
    <s v="LMD/CFD"/>
    <s v="805"/>
    <s v="Villa Ticino LMD 00-1"/>
    <s v="280.40.28.805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5"/>
    <s v="Villa Ticino LMD 00-1"/>
    <s v="280.40.28.805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5"/>
    <s v="Villa Ticino LMD 00-1"/>
    <s v="280.40.28.805-6000.10"/>
    <s v="Professional Services Consultant"/>
    <n v="0"/>
    <n v="0"/>
    <n v="-1973"/>
    <n v="-1973"/>
    <n v="0"/>
  </r>
  <r>
    <x v="13"/>
    <x v="13"/>
    <x v="3"/>
    <x v="1"/>
    <x v="6"/>
    <x v="6"/>
    <s v="28"/>
    <s v="LMD/CFD"/>
    <s v="805"/>
    <s v="Villa Ticino LMD 00-1"/>
    <s v="280.40.28.805-6240.05"/>
    <s v="Supplies-Parks Landscape Maintenance"/>
    <n v="0"/>
    <n v="0"/>
    <n v="-1650"/>
    <n v="-1650"/>
    <n v="0"/>
  </r>
  <r>
    <x v="13"/>
    <x v="13"/>
    <x v="0"/>
    <x v="0"/>
    <x v="6"/>
    <x v="6"/>
    <s v="28"/>
    <s v="LMD/CFD"/>
    <s v="806"/>
    <s v="Mission Gardens LMD 00-2"/>
    <s v="280.40.28.806-4560.02"/>
    <s v="Charges for Services-Parks LMD"/>
    <n v="0"/>
    <n v="0"/>
    <n v="26073"/>
    <n v="26073"/>
    <n v="0"/>
  </r>
  <r>
    <x v="13"/>
    <x v="13"/>
    <x v="3"/>
    <x v="1"/>
    <x v="6"/>
    <x v="6"/>
    <s v="28"/>
    <s v="LMD/CFD"/>
    <s v="806"/>
    <s v="Mission Gardens LMD 00-2"/>
    <s v="280.40.28.806-6600.27"/>
    <s v="Administrative Expenses Support Services-Direct Labor"/>
    <n v="0"/>
    <n v="0"/>
    <n v="-15000"/>
    <n v="-15000"/>
    <n v="0"/>
  </r>
  <r>
    <x v="13"/>
    <x v="13"/>
    <x v="3"/>
    <x v="1"/>
    <x v="6"/>
    <x v="6"/>
    <s v="28"/>
    <s v="LMD/CFD"/>
    <s v="806"/>
    <s v="Mission Gardens LMD 00-2"/>
    <s v="280.40.28.806-6000.11"/>
    <s v="Professional Services County Admin Fee"/>
    <n v="0"/>
    <n v="0"/>
    <n v="-133"/>
    <n v="-133"/>
    <n v="0"/>
  </r>
  <r>
    <x v="13"/>
    <x v="13"/>
    <x v="3"/>
    <x v="1"/>
    <x v="6"/>
    <x v="6"/>
    <s v="28"/>
    <s v="LMD/CFD"/>
    <s v="806"/>
    <s v="Mission Gardens LMD 00-2"/>
    <s v="280.40.28.806-6100.01"/>
    <s v="Utilities Electric"/>
    <n v="0"/>
    <n v="0"/>
    <n v="-150"/>
    <n v="-150"/>
    <n v="0"/>
  </r>
  <r>
    <x v="13"/>
    <x v="13"/>
    <x v="3"/>
    <x v="1"/>
    <x v="6"/>
    <x v="6"/>
    <s v="28"/>
    <s v="LMD/CFD"/>
    <s v="806"/>
    <s v="Mission Gardens LMD 00-2"/>
    <s v="280.40.28.806-6100.04"/>
    <s v="Utilities Water"/>
    <n v="0"/>
    <n v="0"/>
    <n v="-1100"/>
    <n v="-1100"/>
    <n v="0"/>
  </r>
  <r>
    <x v="13"/>
    <x v="13"/>
    <x v="3"/>
    <x v="1"/>
    <x v="6"/>
    <x v="6"/>
    <s v="28"/>
    <s v="LMD/CFD"/>
    <s v="806"/>
    <s v="Mission Gardens LMD 00-2"/>
    <s v="280.40.28.806-6400.03"/>
    <s v="Repairs &amp; Maintenance Major Repair &amp; Contingency"/>
    <n v="0"/>
    <n v="0"/>
    <n v="-3000"/>
    <n v="-3000"/>
    <n v="0"/>
  </r>
  <r>
    <x v="13"/>
    <x v="13"/>
    <x v="3"/>
    <x v="1"/>
    <x v="6"/>
    <x v="6"/>
    <s v="28"/>
    <s v="LMD/CFD"/>
    <s v="806"/>
    <s v="Mission Gardens LMD 00-2"/>
    <s v="280.40.28.806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6"/>
    <s v="Mission Gardens LMD 00-2"/>
    <s v="280.40.28.806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6"/>
    <s v="Mission Gardens LMD 00-2"/>
    <s v="280.40.28.806-6000.10"/>
    <s v="Professional Services Consultant"/>
    <n v="0"/>
    <n v="0"/>
    <n v="-1167"/>
    <n v="-1167"/>
    <n v="0"/>
  </r>
  <r>
    <x v="13"/>
    <x v="13"/>
    <x v="3"/>
    <x v="1"/>
    <x v="6"/>
    <x v="6"/>
    <s v="28"/>
    <s v="LMD/CFD"/>
    <s v="806"/>
    <s v="Mission Gardens LMD 00-2"/>
    <s v="280.40.28.806-6240.05"/>
    <s v="Supplies-Parks Landscape Maintenance"/>
    <n v="0"/>
    <n v="0"/>
    <n v="-750"/>
    <n v="-750"/>
    <n v="0"/>
  </r>
  <r>
    <x v="13"/>
    <x v="13"/>
    <x v="0"/>
    <x v="0"/>
    <x v="6"/>
    <x v="6"/>
    <s v="28"/>
    <s v="LMD/CFD"/>
    <s v="807"/>
    <s v="Woodward Park LMD 00-3"/>
    <s v="280.40.28.807-4560.02"/>
    <s v="Charges for Services-Parks LMD"/>
    <n v="0"/>
    <n v="0"/>
    <n v="9782"/>
    <n v="9782"/>
    <n v="0"/>
  </r>
  <r>
    <x v="13"/>
    <x v="13"/>
    <x v="3"/>
    <x v="1"/>
    <x v="6"/>
    <x v="6"/>
    <s v="28"/>
    <s v="LMD/CFD"/>
    <s v="807"/>
    <s v="Woodward Park LMD 00-3"/>
    <s v="280.40.28.807-6600.27"/>
    <s v="Administrative Expenses Support Services-Direct Labor"/>
    <n v="0"/>
    <n v="0"/>
    <n v="-1200"/>
    <n v="-1200"/>
    <n v="0"/>
  </r>
  <r>
    <x v="13"/>
    <x v="13"/>
    <x v="3"/>
    <x v="1"/>
    <x v="6"/>
    <x v="6"/>
    <s v="28"/>
    <s v="LMD/CFD"/>
    <s v="807"/>
    <s v="Woodward Park LMD 00-3"/>
    <s v="280.40.28.807-6000.11"/>
    <s v="Professional Services County Admin Fee"/>
    <n v="0"/>
    <n v="0"/>
    <n v="-127"/>
    <n v="-127"/>
    <n v="0"/>
  </r>
  <r>
    <x v="13"/>
    <x v="13"/>
    <x v="3"/>
    <x v="1"/>
    <x v="6"/>
    <x v="6"/>
    <s v="28"/>
    <s v="LMD/CFD"/>
    <s v="807"/>
    <s v="Woodward Park LMD 00-3"/>
    <s v="280.40.28.807-6100.01"/>
    <s v="Utilities Electric"/>
    <n v="0"/>
    <n v="0"/>
    <n v="-135"/>
    <n v="-135"/>
    <n v="0"/>
  </r>
  <r>
    <x v="13"/>
    <x v="13"/>
    <x v="3"/>
    <x v="1"/>
    <x v="6"/>
    <x v="6"/>
    <s v="28"/>
    <s v="LMD/CFD"/>
    <s v="807"/>
    <s v="Woodward Park LMD 00-3"/>
    <s v="280.40.28.807-6100.04"/>
    <s v="Utilities Water"/>
    <n v="0"/>
    <n v="0"/>
    <n v="-900"/>
    <n v="-900"/>
    <n v="0"/>
  </r>
  <r>
    <x v="13"/>
    <x v="13"/>
    <x v="3"/>
    <x v="1"/>
    <x v="6"/>
    <x v="6"/>
    <s v="28"/>
    <s v="LMD/CFD"/>
    <s v="807"/>
    <s v="Woodward Park LMD 00-3"/>
    <s v="280.40.28.807-6400.03"/>
    <s v="Repairs &amp; Maintenance Major Repair &amp; Contingency"/>
    <n v="0"/>
    <n v="0"/>
    <n v="-500"/>
    <n v="-500"/>
    <n v="0"/>
  </r>
  <r>
    <x v="13"/>
    <x v="13"/>
    <x v="3"/>
    <x v="1"/>
    <x v="6"/>
    <x v="6"/>
    <s v="28"/>
    <s v="LMD/CFD"/>
    <s v="807"/>
    <s v="Woodward Park LMD 00-3"/>
    <s v="280.40.28.807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7"/>
    <s v="Woodward Park LMD 00-3"/>
    <s v="280.40.28.807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7"/>
    <s v="Woodward Park LMD 00-3"/>
    <s v="280.40.28.807-6000.10"/>
    <s v="Professional Services Consultant"/>
    <n v="0"/>
    <n v="0"/>
    <n v="-1697"/>
    <n v="-1697"/>
    <n v="0"/>
  </r>
  <r>
    <x v="13"/>
    <x v="13"/>
    <x v="3"/>
    <x v="1"/>
    <x v="6"/>
    <x v="6"/>
    <s v="28"/>
    <s v="LMD/CFD"/>
    <s v="807"/>
    <s v="Woodward Park LMD 00-3"/>
    <s v="280.40.28.807-6240.05"/>
    <s v="Supplies-Parks Landscape Maintenance"/>
    <n v="0"/>
    <n v="0"/>
    <n v="-450"/>
    <n v="-450"/>
    <n v="0"/>
  </r>
  <r>
    <x v="13"/>
    <x v="13"/>
    <x v="0"/>
    <x v="0"/>
    <x v="6"/>
    <x v="6"/>
    <s v="28"/>
    <s v="LMD/CFD"/>
    <s v="808"/>
    <s v="Bianchi Ranch 1 &amp; 2 LMD 00-4"/>
    <s v="280.40.28.808-4560.02"/>
    <s v="Charges for Services-Parks LMD"/>
    <n v="0"/>
    <n v="0"/>
    <n v="24689"/>
    <n v="24689"/>
    <n v="0"/>
  </r>
  <r>
    <x v="13"/>
    <x v="13"/>
    <x v="3"/>
    <x v="1"/>
    <x v="6"/>
    <x v="6"/>
    <s v="28"/>
    <s v="LMD/CFD"/>
    <s v="808"/>
    <s v="Bianchi Ranch 1 &amp; 2 LMD 00-4"/>
    <s v="280.40.28.808-6600.27"/>
    <s v="Administrative Expenses Support Services-Direct Labor"/>
    <n v="0"/>
    <n v="0"/>
    <n v="-19000"/>
    <n v="-19000"/>
    <n v="0"/>
  </r>
  <r>
    <x v="13"/>
    <x v="13"/>
    <x v="3"/>
    <x v="1"/>
    <x v="6"/>
    <x v="6"/>
    <s v="28"/>
    <s v="LMD/CFD"/>
    <s v="808"/>
    <s v="Bianchi Ranch 1 &amp; 2 LMD 00-4"/>
    <s v="280.40.28.808-6000.11"/>
    <s v="Professional Services County Admin Fee"/>
    <n v="0"/>
    <n v="0"/>
    <n v="-504"/>
    <n v="-504"/>
    <n v="0"/>
  </r>
  <r>
    <x v="13"/>
    <x v="13"/>
    <x v="3"/>
    <x v="1"/>
    <x v="6"/>
    <x v="6"/>
    <s v="28"/>
    <s v="LMD/CFD"/>
    <s v="808"/>
    <s v="Bianchi Ranch 1 &amp; 2 LMD 00-4"/>
    <s v="280.40.28.808-6100.01"/>
    <s v="Utilities Electric"/>
    <n v="0"/>
    <n v="0"/>
    <n v="-150"/>
    <n v="-150"/>
    <n v="0"/>
  </r>
  <r>
    <x v="13"/>
    <x v="13"/>
    <x v="3"/>
    <x v="1"/>
    <x v="6"/>
    <x v="6"/>
    <s v="28"/>
    <s v="LMD/CFD"/>
    <s v="808"/>
    <s v="Bianchi Ranch 1 &amp; 2 LMD 00-4"/>
    <s v="280.40.28.808-6100.04"/>
    <s v="Utilities Water"/>
    <n v="0"/>
    <n v="0"/>
    <n v="-3500"/>
    <n v="-3500"/>
    <n v="0"/>
  </r>
  <r>
    <x v="13"/>
    <x v="13"/>
    <x v="3"/>
    <x v="1"/>
    <x v="6"/>
    <x v="6"/>
    <s v="28"/>
    <s v="LMD/CFD"/>
    <s v="808"/>
    <s v="Bianchi Ranch 1 &amp; 2 LMD 00-4"/>
    <s v="280.40.28.808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08"/>
    <s v="Bianchi Ranch 1 &amp; 2 LMD 00-4"/>
    <s v="280.40.28.808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8"/>
    <s v="Bianchi Ranch 1 &amp; 2 LMD 00-4"/>
    <s v="280.40.28.808-6000.10"/>
    <s v="Professional Services Consultant"/>
    <n v="0"/>
    <n v="0"/>
    <n v="-1273"/>
    <n v="-1273"/>
    <n v="0"/>
  </r>
  <r>
    <x v="13"/>
    <x v="13"/>
    <x v="3"/>
    <x v="1"/>
    <x v="6"/>
    <x v="6"/>
    <s v="28"/>
    <s v="LMD/CFD"/>
    <s v="808"/>
    <s v="Bianchi Ranch 1 &amp; 2 LMD 00-4"/>
    <s v="280.40.28.808-6240.05"/>
    <s v="Supplies-Parks Landscape Maintenance"/>
    <n v="0"/>
    <n v="0"/>
    <n v="-3500"/>
    <n v="-3500"/>
    <n v="0"/>
  </r>
  <r>
    <x v="13"/>
    <x v="13"/>
    <x v="3"/>
    <x v="1"/>
    <x v="6"/>
    <x v="6"/>
    <s v="28"/>
    <s v="LMD/CFD"/>
    <s v="808"/>
    <s v="Bianchi Ranch 1 &amp; 2 LMD 00-4"/>
    <s v="280.40.28.808-6400.03"/>
    <s v="Repairs &amp; Maintenance Major Repair &amp; Contingency"/>
    <n v="0"/>
    <n v="0"/>
    <n v="-2000"/>
    <n v="-2000"/>
    <n v="0"/>
  </r>
  <r>
    <x v="13"/>
    <x v="13"/>
    <x v="0"/>
    <x v="0"/>
    <x v="6"/>
    <x v="6"/>
    <s v="28"/>
    <s v="LMD/CFD"/>
    <s v="809"/>
    <s v="Sierra Creek LMD 00-5"/>
    <s v="280.40.28.809-4560.02"/>
    <s v="Charges for Services-Parks LMD"/>
    <n v="0"/>
    <n v="0"/>
    <n v="57626"/>
    <n v="57626"/>
    <n v="0"/>
  </r>
  <r>
    <x v="13"/>
    <x v="13"/>
    <x v="3"/>
    <x v="1"/>
    <x v="6"/>
    <x v="6"/>
    <s v="28"/>
    <s v="LMD/CFD"/>
    <s v="809"/>
    <s v="Sierra Creek LMD 00-5"/>
    <s v="280.40.28.809-6600.27"/>
    <s v="Administrative Expenses Support Services-Direct Labor"/>
    <n v="0"/>
    <n v="0"/>
    <n v="-24000"/>
    <n v="-24000"/>
    <n v="0"/>
  </r>
  <r>
    <x v="13"/>
    <x v="13"/>
    <x v="3"/>
    <x v="1"/>
    <x v="6"/>
    <x v="6"/>
    <s v="28"/>
    <s v="LMD/CFD"/>
    <s v="809"/>
    <s v="Sierra Creek LMD 00-5"/>
    <s v="280.40.28.809-6000.11"/>
    <s v="Professional Services County Admin Fee"/>
    <n v="0"/>
    <n v="0"/>
    <n v="-271"/>
    <n v="-271"/>
    <n v="0"/>
  </r>
  <r>
    <x v="13"/>
    <x v="13"/>
    <x v="3"/>
    <x v="1"/>
    <x v="6"/>
    <x v="6"/>
    <s v="28"/>
    <s v="LMD/CFD"/>
    <s v="809"/>
    <s v="Sierra Creek LMD 00-5"/>
    <s v="280.40.28.809-6100.01"/>
    <s v="Utilities Electric"/>
    <n v="0"/>
    <n v="0"/>
    <n v="-1700"/>
    <n v="-2000"/>
    <n v="-300"/>
  </r>
  <r>
    <x v="13"/>
    <x v="13"/>
    <x v="3"/>
    <x v="1"/>
    <x v="6"/>
    <x v="6"/>
    <s v="28"/>
    <s v="LMD/CFD"/>
    <s v="809"/>
    <s v="Sierra Creek LMD 00-5"/>
    <s v="280.40.28.809-6100.04"/>
    <s v="Utilities Water"/>
    <n v="0"/>
    <n v="0"/>
    <n v="-18500"/>
    <n v="-18500"/>
    <n v="0"/>
  </r>
  <r>
    <x v="13"/>
    <x v="13"/>
    <x v="3"/>
    <x v="1"/>
    <x v="6"/>
    <x v="6"/>
    <s v="28"/>
    <s v="LMD/CFD"/>
    <s v="809"/>
    <s v="Sierra Creek LMD 00-5"/>
    <s v="280.40.28.809-6400.03"/>
    <s v="Repairs &amp; Maintenance Major Repair &amp; Contingency"/>
    <n v="0"/>
    <n v="0"/>
    <n v="-3500"/>
    <n v="-3500"/>
    <n v="0"/>
  </r>
  <r>
    <x v="13"/>
    <x v="13"/>
    <x v="3"/>
    <x v="1"/>
    <x v="6"/>
    <x v="6"/>
    <s v="28"/>
    <s v="LMD/CFD"/>
    <s v="809"/>
    <s v="Sierra Creek LMD 00-5"/>
    <s v="280.40.28.809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09"/>
    <s v="Sierra Creek LMD 00-5"/>
    <s v="280.40.28.809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09"/>
    <s v="Sierra Creek LMD 00-5"/>
    <s v="280.40.28.809-6000.10"/>
    <s v="Professional Services Consultant"/>
    <n v="0"/>
    <n v="0"/>
    <n v="-557"/>
    <n v="-557"/>
    <n v="0"/>
  </r>
  <r>
    <x v="13"/>
    <x v="13"/>
    <x v="3"/>
    <x v="1"/>
    <x v="6"/>
    <x v="6"/>
    <s v="28"/>
    <s v="LMD/CFD"/>
    <s v="809"/>
    <s v="Sierra Creek LMD 00-5"/>
    <s v="280.40.28.809-6240.05"/>
    <s v="Supplies-Parks Landscape Maintenance"/>
    <n v="0"/>
    <n v="0"/>
    <n v="-4325"/>
    <n v="-4325"/>
    <n v="0"/>
  </r>
  <r>
    <x v="13"/>
    <x v="13"/>
    <x v="0"/>
    <x v="0"/>
    <x v="6"/>
    <x v="6"/>
    <s v="28"/>
    <s v="LMD/CFD"/>
    <s v="810"/>
    <s v="Dutra Farms SW LMD 00-6"/>
    <s v="280.40.28.810-4560.02"/>
    <s v="Charges for Services-Parks LMD"/>
    <n v="0"/>
    <n v="0"/>
    <n v="21534"/>
    <n v="21534"/>
    <n v="0"/>
  </r>
  <r>
    <x v="13"/>
    <x v="13"/>
    <x v="3"/>
    <x v="1"/>
    <x v="6"/>
    <x v="6"/>
    <s v="28"/>
    <s v="LMD/CFD"/>
    <s v="810"/>
    <s v="Dutra Farms SW LMD 00-6"/>
    <s v="280.40.28.810-6600.27"/>
    <s v="Administrative Expenses Support Services-Direct Labor"/>
    <n v="0"/>
    <n v="0"/>
    <n v="-10000"/>
    <n v="-10000"/>
    <n v="0"/>
  </r>
  <r>
    <x v="13"/>
    <x v="13"/>
    <x v="3"/>
    <x v="1"/>
    <x v="6"/>
    <x v="6"/>
    <s v="28"/>
    <s v="LMD/CFD"/>
    <s v="810"/>
    <s v="Dutra Farms SW LMD 00-6"/>
    <s v="280.40.28.810-6000.11"/>
    <s v="Professional Services County Admin Fee"/>
    <n v="0"/>
    <n v="0"/>
    <n v="-187"/>
    <n v="-187"/>
    <n v="0"/>
  </r>
  <r>
    <x v="13"/>
    <x v="13"/>
    <x v="3"/>
    <x v="1"/>
    <x v="6"/>
    <x v="6"/>
    <s v="28"/>
    <s v="LMD/CFD"/>
    <s v="810"/>
    <s v="Dutra Farms SW LMD 00-6"/>
    <s v="280.40.28.810-6100.01"/>
    <s v="Utilities Electric"/>
    <n v="0"/>
    <n v="0"/>
    <n v="-300"/>
    <n v="-1000"/>
    <n v="-700"/>
  </r>
  <r>
    <x v="13"/>
    <x v="13"/>
    <x v="3"/>
    <x v="1"/>
    <x v="6"/>
    <x v="6"/>
    <s v="28"/>
    <s v="LMD/CFD"/>
    <s v="810"/>
    <s v="Dutra Farms SW LMD 00-6"/>
    <s v="280.40.28.810-6100.04"/>
    <s v="Utilities Water"/>
    <n v="0"/>
    <n v="0"/>
    <n v="-2600"/>
    <n v="-2600"/>
    <n v="0"/>
  </r>
  <r>
    <x v="13"/>
    <x v="13"/>
    <x v="3"/>
    <x v="1"/>
    <x v="6"/>
    <x v="6"/>
    <s v="28"/>
    <s v="LMD/CFD"/>
    <s v="810"/>
    <s v="Dutra Farms SW LMD 00-6"/>
    <s v="280.40.28.810-6400.03"/>
    <s v="Repairs &amp; Maintenance Major Repair &amp; Contingency"/>
    <n v="0"/>
    <n v="0"/>
    <n v="-2000"/>
    <n v="-2000"/>
    <n v="0"/>
  </r>
  <r>
    <x v="13"/>
    <x v="13"/>
    <x v="3"/>
    <x v="1"/>
    <x v="6"/>
    <x v="6"/>
    <s v="28"/>
    <s v="LMD/CFD"/>
    <s v="810"/>
    <s v="Dutra Farms SW LMD 00-6"/>
    <s v="280.40.28.810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10"/>
    <s v="Dutra Farms SW LMD 00-6"/>
    <s v="280.40.28.810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0"/>
    <s v="Dutra Farms SW LMD 00-6"/>
    <s v="280.40.28.810-6000.10"/>
    <s v="Professional Services Consultant"/>
    <n v="0"/>
    <n v="0"/>
    <n v="-674"/>
    <n v="-674"/>
    <n v="0"/>
  </r>
  <r>
    <x v="13"/>
    <x v="13"/>
    <x v="3"/>
    <x v="1"/>
    <x v="6"/>
    <x v="6"/>
    <s v="28"/>
    <s v="LMD/CFD"/>
    <s v="810"/>
    <s v="Dutra Farms SW LMD 00-6"/>
    <s v="280.40.28.810-6240.05"/>
    <s v="Supplies-Parks Landscape Maintenance"/>
    <n v="0"/>
    <n v="0"/>
    <n v="-1000"/>
    <n v="-1000"/>
    <n v="0"/>
  </r>
  <r>
    <x v="13"/>
    <x v="13"/>
    <x v="0"/>
    <x v="0"/>
    <x v="6"/>
    <x v="6"/>
    <s v="28"/>
    <s v="LMD/CFD"/>
    <s v="811"/>
    <s v="Spring Meadows LMD 00-7"/>
    <s v="280.40.28.811-4560.02"/>
    <s v="Charges for Services-Parks LMD"/>
    <n v="0"/>
    <n v="0"/>
    <n v="15828"/>
    <n v="15828"/>
    <n v="0"/>
  </r>
  <r>
    <x v="13"/>
    <x v="13"/>
    <x v="3"/>
    <x v="1"/>
    <x v="6"/>
    <x v="6"/>
    <s v="28"/>
    <s v="LMD/CFD"/>
    <s v="811"/>
    <s v="Spring Meadows LMD 00-7"/>
    <s v="280.40.28.811-6400.03"/>
    <s v="Repairs &amp; Maintenance Major Repair &amp; Contingency"/>
    <n v="0"/>
    <n v="0"/>
    <n v="0"/>
    <n v="0"/>
    <n v="0"/>
  </r>
  <r>
    <x v="13"/>
    <x v="13"/>
    <x v="3"/>
    <x v="1"/>
    <x v="6"/>
    <x v="6"/>
    <s v="28"/>
    <s v="LMD/CFD"/>
    <s v="811"/>
    <s v="Spring Meadows LMD 00-7"/>
    <s v="280.40.28.811-6600.27"/>
    <s v="Administrative Expenses Support Services-Direct Labor"/>
    <n v="0"/>
    <n v="0"/>
    <n v="-7000"/>
    <n v="-7000"/>
    <n v="0"/>
  </r>
  <r>
    <x v="13"/>
    <x v="13"/>
    <x v="3"/>
    <x v="1"/>
    <x v="6"/>
    <x v="6"/>
    <s v="28"/>
    <s v="LMD/CFD"/>
    <s v="811"/>
    <s v="Spring Meadows LMD 00-7"/>
    <s v="280.40.28.811-6000.11"/>
    <s v="Professional Services County Admin Fee"/>
    <n v="0"/>
    <n v="0"/>
    <n v="-179"/>
    <n v="-179"/>
    <n v="0"/>
  </r>
  <r>
    <x v="13"/>
    <x v="13"/>
    <x v="3"/>
    <x v="1"/>
    <x v="6"/>
    <x v="6"/>
    <s v="28"/>
    <s v="LMD/CFD"/>
    <s v="811"/>
    <s v="Spring Meadows LMD 00-7"/>
    <s v="280.40.28.811-6100.01"/>
    <s v="Utilities Electric"/>
    <n v="0"/>
    <n v="0"/>
    <n v="-130"/>
    <n v="-130"/>
    <n v="0"/>
  </r>
  <r>
    <x v="13"/>
    <x v="13"/>
    <x v="3"/>
    <x v="1"/>
    <x v="6"/>
    <x v="6"/>
    <s v="28"/>
    <s v="LMD/CFD"/>
    <s v="811"/>
    <s v="Spring Meadows LMD 00-7"/>
    <s v="280.40.28.811-6100.04"/>
    <s v="Utilities Water"/>
    <n v="0"/>
    <n v="0"/>
    <n v="-1650"/>
    <n v="-1650"/>
    <n v="0"/>
  </r>
  <r>
    <x v="13"/>
    <x v="13"/>
    <x v="3"/>
    <x v="1"/>
    <x v="6"/>
    <x v="6"/>
    <s v="28"/>
    <s v="LMD/CFD"/>
    <s v="811"/>
    <s v="Spring Meadows LMD 00-7"/>
    <s v="280.40.28.811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11"/>
    <s v="Spring Meadows LMD 00-7"/>
    <s v="280.40.28.811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1"/>
    <s v="Spring Meadows LMD 00-7"/>
    <s v="280.40.28.811-6000.10"/>
    <s v="Professional Services Consultant"/>
    <n v="0"/>
    <n v="0"/>
    <n v="-796"/>
    <n v="-796"/>
    <n v="0"/>
  </r>
  <r>
    <x v="13"/>
    <x v="13"/>
    <x v="3"/>
    <x v="1"/>
    <x v="6"/>
    <x v="6"/>
    <s v="28"/>
    <s v="LMD/CFD"/>
    <s v="811"/>
    <s v="Spring Meadows LMD 00-7"/>
    <s v="280.40.28.811-6240.05"/>
    <s v="Supplies-Parks Landscape Maintenance"/>
    <n v="0"/>
    <n v="0"/>
    <n v="-1300"/>
    <n v="-1300"/>
    <n v="0"/>
  </r>
  <r>
    <x v="13"/>
    <x v="13"/>
    <x v="0"/>
    <x v="0"/>
    <x v="6"/>
    <x v="6"/>
    <s v="28"/>
    <s v="LMD/CFD"/>
    <s v="812"/>
    <s v="Bella Vista/Dutra SW BAD 00-8"/>
    <s v="280.40.28.812-4560.02"/>
    <s v="Charges for Services-Parks LMD"/>
    <n v="0"/>
    <n v="0"/>
    <n v="16621"/>
    <n v="16621"/>
    <n v="0"/>
  </r>
  <r>
    <x v="13"/>
    <x v="13"/>
    <x v="3"/>
    <x v="1"/>
    <x v="6"/>
    <x v="6"/>
    <s v="28"/>
    <s v="LMD/CFD"/>
    <s v="812"/>
    <s v="Bella Vista/Dutra SW BAD 00-8"/>
    <s v="280.40.28.812-6000.11"/>
    <s v="Professional Services County Admin Fee"/>
    <n v="0"/>
    <n v="0"/>
    <n v="-114"/>
    <n v="-114"/>
    <n v="0"/>
  </r>
  <r>
    <x v="13"/>
    <x v="13"/>
    <x v="3"/>
    <x v="1"/>
    <x v="6"/>
    <x v="6"/>
    <s v="28"/>
    <s v="LMD/CFD"/>
    <s v="812"/>
    <s v="Bella Vista/Dutra SW BAD 00-8"/>
    <s v="280.40.28.812-6100.01"/>
    <s v="Utilities Electric"/>
    <n v="0"/>
    <n v="0"/>
    <n v="-4000"/>
    <n v="-4000"/>
    <n v="0"/>
  </r>
  <r>
    <x v="13"/>
    <x v="13"/>
    <x v="3"/>
    <x v="1"/>
    <x v="6"/>
    <x v="6"/>
    <s v="28"/>
    <s v="LMD/CFD"/>
    <s v="812"/>
    <s v="Bella Vista/Dutra SW BAD 00-8"/>
    <s v="280.40.28.812-6100.04"/>
    <s v="Utilities Water"/>
    <n v="0"/>
    <n v="0"/>
    <n v="-1325"/>
    <n v="-1325"/>
    <n v="0"/>
  </r>
  <r>
    <x v="13"/>
    <x v="13"/>
    <x v="3"/>
    <x v="1"/>
    <x v="6"/>
    <x v="6"/>
    <s v="28"/>
    <s v="LMD/CFD"/>
    <s v="812"/>
    <s v="Bella Vista/Dutra SW BAD 00-8"/>
    <s v="280.40.28.812-6400.03"/>
    <s v="Repairs &amp; Maintenance Major Repair &amp; Contingency"/>
    <n v="0"/>
    <n v="0"/>
    <n v="-200"/>
    <n v="-200"/>
    <n v="0"/>
  </r>
  <r>
    <x v="13"/>
    <x v="13"/>
    <x v="3"/>
    <x v="1"/>
    <x v="6"/>
    <x v="6"/>
    <s v="28"/>
    <s v="LMD/CFD"/>
    <s v="812"/>
    <s v="Bella Vista/Dutra SW BAD 00-8"/>
    <s v="280.40.28.812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12"/>
    <s v="Bella Vista/Dutra SW BAD 00-8"/>
    <s v="280.40.28.812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2"/>
    <s v="Bella Vista/Dutra SW BAD 00-8"/>
    <s v="280.40.28.812-6600.27"/>
    <s v="Administrative Expenses Support Services-Direct Labor"/>
    <n v="0"/>
    <n v="0"/>
    <n v="-4720"/>
    <n v="-4720"/>
    <n v="0"/>
  </r>
  <r>
    <x v="13"/>
    <x v="13"/>
    <x v="3"/>
    <x v="1"/>
    <x v="6"/>
    <x v="6"/>
    <s v="28"/>
    <s v="LMD/CFD"/>
    <s v="812"/>
    <s v="Bella Vista/Dutra SW BAD 00-8"/>
    <s v="280.40.28.812-6000.10"/>
    <s v="Professional Services Consultant"/>
    <n v="0"/>
    <n v="0"/>
    <n v="-1500"/>
    <n v="-1500"/>
    <n v="0"/>
  </r>
  <r>
    <x v="13"/>
    <x v="13"/>
    <x v="0"/>
    <x v="0"/>
    <x v="6"/>
    <x v="6"/>
    <s v="28"/>
    <s v="LMD/CFD"/>
    <s v="813"/>
    <s v="Westbrook Estates LMD 00-9"/>
    <s v="280.40.28.813-4560.02"/>
    <s v="Charges for Services-Parks LMD"/>
    <n v="0"/>
    <n v="0"/>
    <n v="10394"/>
    <n v="10394"/>
    <n v="0"/>
  </r>
  <r>
    <x v="13"/>
    <x v="13"/>
    <x v="3"/>
    <x v="1"/>
    <x v="6"/>
    <x v="6"/>
    <s v="28"/>
    <s v="LMD/CFD"/>
    <s v="813"/>
    <s v="Westbrook Estates LMD 00-9"/>
    <s v="280.40.28.813-6600.27"/>
    <s v="Administrative Expenses Support Services-Direct Labor"/>
    <n v="0"/>
    <n v="0"/>
    <n v="-2400"/>
    <n v="-2400"/>
    <n v="0"/>
  </r>
  <r>
    <x v="13"/>
    <x v="13"/>
    <x v="3"/>
    <x v="1"/>
    <x v="6"/>
    <x v="6"/>
    <s v="28"/>
    <s v="LMD/CFD"/>
    <s v="813"/>
    <s v="Westbrook Estates LMD 00-9"/>
    <s v="280.40.28.813-6000.11"/>
    <s v="Professional Services County Admin Fee"/>
    <n v="0"/>
    <n v="0"/>
    <n v="-106"/>
    <n v="-106"/>
    <n v="0"/>
  </r>
  <r>
    <x v="13"/>
    <x v="13"/>
    <x v="3"/>
    <x v="1"/>
    <x v="6"/>
    <x v="6"/>
    <s v="28"/>
    <s v="LMD/CFD"/>
    <s v="813"/>
    <s v="Westbrook Estates LMD 00-9"/>
    <s v="280.40.28.813-6100.01"/>
    <s v="Utilities Electric"/>
    <n v="0"/>
    <n v="0"/>
    <n v="-125"/>
    <n v="-125"/>
    <n v="0"/>
  </r>
  <r>
    <x v="13"/>
    <x v="13"/>
    <x v="3"/>
    <x v="1"/>
    <x v="6"/>
    <x v="6"/>
    <s v="28"/>
    <s v="LMD/CFD"/>
    <s v="813"/>
    <s v="Westbrook Estates LMD 00-9"/>
    <s v="280.40.28.813-6100.04"/>
    <s v="Utilities Water"/>
    <n v="0"/>
    <n v="0"/>
    <n v="-1100"/>
    <n v="-1100"/>
    <n v="0"/>
  </r>
  <r>
    <x v="13"/>
    <x v="13"/>
    <x v="3"/>
    <x v="1"/>
    <x v="6"/>
    <x v="6"/>
    <s v="28"/>
    <s v="LMD/CFD"/>
    <s v="813"/>
    <s v="Westbrook Estates LMD 00-9"/>
    <s v="280.40.28.813-6400.03"/>
    <s v="Repairs &amp; Maintenance Major Repair &amp; Contingency"/>
    <n v="0"/>
    <n v="0"/>
    <n v="-1000"/>
    <n v="-1000"/>
    <n v="0"/>
  </r>
  <r>
    <x v="13"/>
    <x v="13"/>
    <x v="3"/>
    <x v="1"/>
    <x v="6"/>
    <x v="6"/>
    <s v="28"/>
    <s v="LMD/CFD"/>
    <s v="813"/>
    <s v="Westbrook Estates LMD 00-9"/>
    <s v="280.40.28.813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13"/>
    <s v="Westbrook Estates LMD 00-9"/>
    <s v="280.40.28.813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3"/>
    <s v="Westbrook Estates LMD 00-9"/>
    <s v="280.40.28.813-6000.10"/>
    <s v="Professional Services Consultant"/>
    <n v="0"/>
    <n v="0"/>
    <n v="-451"/>
    <n v="-451"/>
    <n v="0"/>
  </r>
  <r>
    <x v="13"/>
    <x v="13"/>
    <x v="3"/>
    <x v="1"/>
    <x v="6"/>
    <x v="6"/>
    <s v="28"/>
    <s v="LMD/CFD"/>
    <s v="813"/>
    <s v="Westbrook Estates LMD 00-9"/>
    <s v="280.40.28.813-6240.05"/>
    <s v="Supplies-Parks Landscape Maintenance"/>
    <n v="0"/>
    <n v="0"/>
    <n v="-450"/>
    <n v="-450"/>
    <n v="0"/>
  </r>
  <r>
    <x v="13"/>
    <x v="13"/>
    <x v="0"/>
    <x v="0"/>
    <x v="6"/>
    <x v="6"/>
    <s v="28"/>
    <s v="LMD/CFD"/>
    <s v="814"/>
    <s v="Woodward West LMD 04-1"/>
    <s v="280.40.28.814-4560.02"/>
    <s v="Charges for Services-Parks LMD"/>
    <n v="0"/>
    <n v="0"/>
    <n v="51113"/>
    <n v="51113"/>
    <n v="0"/>
  </r>
  <r>
    <x v="13"/>
    <x v="13"/>
    <x v="3"/>
    <x v="1"/>
    <x v="6"/>
    <x v="6"/>
    <s v="28"/>
    <s v="LMD/CFD"/>
    <s v="814"/>
    <s v="Woodward West LMD 04-1"/>
    <s v="280.40.28.814-6600.27"/>
    <s v="Administrative Expenses Support Services-Direct Labor"/>
    <n v="0"/>
    <n v="0"/>
    <n v="-26000"/>
    <n v="-26000"/>
    <n v="0"/>
  </r>
  <r>
    <x v="13"/>
    <x v="13"/>
    <x v="3"/>
    <x v="1"/>
    <x v="6"/>
    <x v="6"/>
    <s v="28"/>
    <s v="LMD/CFD"/>
    <s v="814"/>
    <s v="Woodward West LMD 04-1"/>
    <s v="280.40.28.814-6000.11"/>
    <s v="Professional Services County Admin Fee"/>
    <n v="0"/>
    <n v="0"/>
    <n v="-366"/>
    <n v="-366"/>
    <n v="0"/>
  </r>
  <r>
    <x v="13"/>
    <x v="13"/>
    <x v="3"/>
    <x v="1"/>
    <x v="6"/>
    <x v="6"/>
    <s v="28"/>
    <s v="LMD/CFD"/>
    <s v="814"/>
    <s v="Woodward West LMD 04-1"/>
    <s v="280.40.28.814-6100.01"/>
    <s v="Utilities Electric"/>
    <n v="0"/>
    <n v="0"/>
    <n v="-125"/>
    <n v="-125"/>
    <n v="0"/>
  </r>
  <r>
    <x v="13"/>
    <x v="13"/>
    <x v="3"/>
    <x v="1"/>
    <x v="6"/>
    <x v="6"/>
    <s v="28"/>
    <s v="LMD/CFD"/>
    <s v="814"/>
    <s v="Woodward West LMD 04-1"/>
    <s v="280.40.28.814-6100.04"/>
    <s v="Utilities Water"/>
    <n v="0"/>
    <n v="0"/>
    <n v="-9500"/>
    <n v="-9500"/>
    <n v="0"/>
  </r>
  <r>
    <x v="13"/>
    <x v="13"/>
    <x v="3"/>
    <x v="1"/>
    <x v="6"/>
    <x v="6"/>
    <s v="28"/>
    <s v="LMD/CFD"/>
    <s v="814"/>
    <s v="Woodward West LMD 04-1"/>
    <s v="280.40.28.814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14"/>
    <s v="Woodward West LMD 04-1"/>
    <s v="280.40.28.814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4"/>
    <s v="Woodward West LMD 04-1"/>
    <s v="280.40.28.814-6000.10"/>
    <s v="Professional Services Consultant"/>
    <n v="0"/>
    <n v="0"/>
    <n v="-849"/>
    <n v="-849"/>
    <n v="0"/>
  </r>
  <r>
    <x v="13"/>
    <x v="13"/>
    <x v="3"/>
    <x v="1"/>
    <x v="6"/>
    <x v="6"/>
    <s v="28"/>
    <s v="LMD/CFD"/>
    <s v="814"/>
    <s v="Woodward West LMD 04-1"/>
    <s v="280.40.28.814-6240.05"/>
    <s v="Supplies-Parks Landscape Maintenance"/>
    <n v="0"/>
    <n v="0"/>
    <n v="-9500"/>
    <n v="-9500"/>
    <n v="0"/>
  </r>
  <r>
    <x v="13"/>
    <x v="13"/>
    <x v="3"/>
    <x v="1"/>
    <x v="6"/>
    <x v="6"/>
    <s v="28"/>
    <s v="LMD/CFD"/>
    <s v="814"/>
    <s v="Woodward West LMD 04-1"/>
    <s v="280.40.28.814-6400.03"/>
    <s v="Repairs &amp; Maintenance Major Repair &amp; Contingency"/>
    <n v="0"/>
    <n v="0"/>
    <n v="-6000"/>
    <n v="-6000"/>
    <n v="0"/>
  </r>
  <r>
    <x v="13"/>
    <x v="13"/>
    <x v="0"/>
    <x v="0"/>
    <x v="6"/>
    <x v="6"/>
    <s v="28"/>
    <s v="LMD/CFD"/>
    <s v="815"/>
    <s v="Jasmine Hollow LMD 04-2"/>
    <s v="280.40.28.815-4560.02"/>
    <s v="Charges for Services-Parks LMD"/>
    <n v="0"/>
    <n v="0"/>
    <n v="17572"/>
    <n v="17572"/>
    <n v="0"/>
  </r>
  <r>
    <x v="13"/>
    <x v="13"/>
    <x v="3"/>
    <x v="1"/>
    <x v="6"/>
    <x v="6"/>
    <s v="28"/>
    <s v="LMD/CFD"/>
    <s v="815"/>
    <s v="Jasmine Hollow LMD 04-2"/>
    <s v="280.40.28.815-6600.27"/>
    <s v="Administrative Expenses Support Services-Direct Labor"/>
    <n v="0"/>
    <n v="0"/>
    <n v="-6500"/>
    <n v="-6500"/>
    <n v="0"/>
  </r>
  <r>
    <x v="13"/>
    <x v="13"/>
    <x v="3"/>
    <x v="1"/>
    <x v="6"/>
    <x v="6"/>
    <s v="28"/>
    <s v="LMD/CFD"/>
    <s v="815"/>
    <s v="Jasmine Hollow LMD 04-2"/>
    <s v="280.40.28.815-6000.11"/>
    <s v="Professional Services County Admin Fee"/>
    <n v="0"/>
    <n v="0"/>
    <n v="-159"/>
    <n v="-159"/>
    <n v="0"/>
  </r>
  <r>
    <x v="13"/>
    <x v="13"/>
    <x v="3"/>
    <x v="1"/>
    <x v="6"/>
    <x v="6"/>
    <s v="28"/>
    <s v="LMD/CFD"/>
    <s v="815"/>
    <s v="Jasmine Hollow LMD 04-2"/>
    <s v="280.40.28.815-6100.01"/>
    <s v="Utilities Electric"/>
    <n v="0"/>
    <n v="0"/>
    <n v="-375"/>
    <n v="-375"/>
    <n v="0"/>
  </r>
  <r>
    <x v="13"/>
    <x v="13"/>
    <x v="3"/>
    <x v="1"/>
    <x v="6"/>
    <x v="6"/>
    <s v="28"/>
    <s v="LMD/CFD"/>
    <s v="815"/>
    <s v="Jasmine Hollow LMD 04-2"/>
    <s v="280.40.28.815-6100.04"/>
    <s v="Utilities Water"/>
    <n v="0"/>
    <n v="0"/>
    <n v="-2100"/>
    <n v="-2100"/>
    <n v="0"/>
  </r>
  <r>
    <x v="13"/>
    <x v="13"/>
    <x v="3"/>
    <x v="1"/>
    <x v="6"/>
    <x v="6"/>
    <s v="28"/>
    <s v="LMD/CFD"/>
    <s v="815"/>
    <s v="Jasmine Hollow LMD 04-2"/>
    <s v="280.40.28.815-6240.05"/>
    <s v="Supplies-Parks Landscape Maintenance"/>
    <n v="0"/>
    <n v="0"/>
    <n v="-680"/>
    <n v="-680"/>
    <n v="0"/>
  </r>
  <r>
    <x v="13"/>
    <x v="13"/>
    <x v="3"/>
    <x v="1"/>
    <x v="6"/>
    <x v="6"/>
    <s v="28"/>
    <s v="LMD/CFD"/>
    <s v="815"/>
    <s v="Jasmine Hollow LMD 04-2"/>
    <s v="280.40.28.815-6400.03"/>
    <s v="Repairs &amp; Maintenance Major Repair &amp; Contingency"/>
    <n v="0"/>
    <n v="0"/>
    <n v="-1500"/>
    <n v="-1500"/>
    <n v="0"/>
  </r>
  <r>
    <x v="13"/>
    <x v="13"/>
    <x v="3"/>
    <x v="1"/>
    <x v="6"/>
    <x v="6"/>
    <s v="28"/>
    <s v="LMD/CFD"/>
    <s v="815"/>
    <s v="Jasmine Hollow LMD 04-2"/>
    <s v="280.40.28.815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15"/>
    <s v="Jasmine Hollow LMD 04-2"/>
    <s v="280.40.28.815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5"/>
    <s v="Jasmine Hollow LMD 04-2"/>
    <s v="280.40.28.815-6000.10"/>
    <s v="Professional Services Consultant"/>
    <n v="0"/>
    <n v="0"/>
    <n v="-1485"/>
    <n v="-1485"/>
    <n v="0"/>
  </r>
  <r>
    <x v="13"/>
    <x v="13"/>
    <x v="0"/>
    <x v="0"/>
    <x v="6"/>
    <x v="6"/>
    <s v="28"/>
    <s v="LMD/CFD"/>
    <s v="816"/>
    <s v="Dutra Farms NE LMD 03-1"/>
    <s v="280.40.28.816-4560.02"/>
    <s v="Charges for Services-Parks LMD"/>
    <n v="0"/>
    <n v="0"/>
    <n v="29373"/>
    <n v="29373"/>
    <n v="0"/>
  </r>
  <r>
    <x v="13"/>
    <x v="13"/>
    <x v="3"/>
    <x v="1"/>
    <x v="6"/>
    <x v="6"/>
    <s v="28"/>
    <s v="LMD/CFD"/>
    <s v="816"/>
    <s v="Dutra Farms NE LMD 03-1"/>
    <s v="280.40.28.816-6600.27"/>
    <s v="Administrative Expenses Support Services-Direct Labor"/>
    <n v="0"/>
    <n v="0"/>
    <n v="-9250"/>
    <n v="-9250"/>
    <n v="0"/>
  </r>
  <r>
    <x v="13"/>
    <x v="13"/>
    <x v="3"/>
    <x v="1"/>
    <x v="6"/>
    <x v="6"/>
    <s v="28"/>
    <s v="LMD/CFD"/>
    <s v="816"/>
    <s v="Dutra Farms NE LMD 03-1"/>
    <s v="280.40.28.816-6000.11"/>
    <s v="Professional Services County Admin Fee"/>
    <n v="0"/>
    <n v="0"/>
    <n v="-134"/>
    <n v="-134"/>
    <n v="0"/>
  </r>
  <r>
    <x v="13"/>
    <x v="13"/>
    <x v="3"/>
    <x v="1"/>
    <x v="6"/>
    <x v="6"/>
    <s v="28"/>
    <s v="LMD/CFD"/>
    <s v="816"/>
    <s v="Dutra Farms NE LMD 03-1"/>
    <s v="280.40.28.816-6100.01"/>
    <s v="Utilities Electric"/>
    <n v="0"/>
    <n v="0"/>
    <n v="-420"/>
    <n v="-420"/>
    <n v="0"/>
  </r>
  <r>
    <x v="13"/>
    <x v="13"/>
    <x v="3"/>
    <x v="1"/>
    <x v="6"/>
    <x v="6"/>
    <s v="28"/>
    <s v="LMD/CFD"/>
    <s v="816"/>
    <s v="Dutra Farms NE LMD 03-1"/>
    <s v="280.40.28.816-6100.04"/>
    <s v="Utilities Water"/>
    <n v="0"/>
    <n v="0"/>
    <n v="-9250"/>
    <n v="-9250"/>
    <n v="0"/>
  </r>
  <r>
    <x v="13"/>
    <x v="13"/>
    <x v="3"/>
    <x v="1"/>
    <x v="6"/>
    <x v="6"/>
    <s v="28"/>
    <s v="LMD/CFD"/>
    <s v="816"/>
    <s v="Dutra Farms NE LMD 03-1"/>
    <s v="280.40.28.816-6400.03"/>
    <s v="Repairs &amp; Maintenance Major Repair &amp; Contingency"/>
    <n v="0"/>
    <n v="0"/>
    <n v="-3000"/>
    <n v="-3000"/>
    <n v="0"/>
  </r>
  <r>
    <x v="13"/>
    <x v="13"/>
    <x v="3"/>
    <x v="1"/>
    <x v="6"/>
    <x v="6"/>
    <s v="28"/>
    <s v="LMD/CFD"/>
    <s v="816"/>
    <s v="Dutra Farms NE LMD 03-1"/>
    <s v="280.40.28.816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16"/>
    <s v="Dutra Farms NE LMD 03-1"/>
    <s v="280.40.28.816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6"/>
    <s v="Dutra Farms NE LMD 03-1"/>
    <s v="280.40.28.816-6000.10"/>
    <s v="Professional Services Consultant"/>
    <n v="0"/>
    <n v="0"/>
    <n v="-446"/>
    <n v="-446"/>
    <n v="0"/>
  </r>
  <r>
    <x v="13"/>
    <x v="13"/>
    <x v="3"/>
    <x v="1"/>
    <x v="6"/>
    <x v="6"/>
    <s v="28"/>
    <s v="LMD/CFD"/>
    <s v="816"/>
    <s v="Dutra Farms NE LMD 03-1"/>
    <s v="280.40.28.816-6240.05"/>
    <s v="Supplies-Parks Landscape Maintenance"/>
    <n v="0"/>
    <n v="0"/>
    <n v="-2100"/>
    <n v="-2100"/>
    <n v="0"/>
  </r>
  <r>
    <x v="13"/>
    <x v="13"/>
    <x v="0"/>
    <x v="0"/>
    <x v="6"/>
    <x v="6"/>
    <s v="28"/>
    <s v="LMD/CFD"/>
    <s v="817"/>
    <s v="Antigua LMD 05-1"/>
    <s v="280.40.28.817-4560.02"/>
    <s v="Charges for Services-Parks LMD"/>
    <n v="0"/>
    <n v="0"/>
    <n v="59718"/>
    <n v="59718"/>
    <n v="0"/>
  </r>
  <r>
    <x v="13"/>
    <x v="13"/>
    <x v="3"/>
    <x v="1"/>
    <x v="6"/>
    <x v="6"/>
    <s v="28"/>
    <s v="LMD/CFD"/>
    <s v="817"/>
    <s v="Antigua LMD 05-1"/>
    <s v="280.40.28.817-6400.03"/>
    <s v="Repairs &amp; Maintenance Major Repair &amp; Contingency"/>
    <n v="0"/>
    <n v="0"/>
    <n v="-3000"/>
    <n v="-3000"/>
    <n v="0"/>
  </r>
  <r>
    <x v="13"/>
    <x v="13"/>
    <x v="3"/>
    <x v="1"/>
    <x v="6"/>
    <x v="6"/>
    <s v="28"/>
    <s v="LMD/CFD"/>
    <s v="817"/>
    <s v="Antigua LMD 05-1"/>
    <s v="280.40.28.817-6600.27"/>
    <s v="Administrative Expenses Support Services-Direct Labor"/>
    <n v="0"/>
    <n v="0"/>
    <n v="-36000"/>
    <n v="-36000"/>
    <n v="0"/>
  </r>
  <r>
    <x v="13"/>
    <x v="13"/>
    <x v="3"/>
    <x v="1"/>
    <x v="6"/>
    <x v="6"/>
    <s v="28"/>
    <s v="LMD/CFD"/>
    <s v="817"/>
    <s v="Antigua LMD 05-1"/>
    <s v="280.40.28.817-6000.11"/>
    <s v="Professional Services County Admin Fee"/>
    <n v="0"/>
    <n v="0"/>
    <n v="-382"/>
    <n v="-382"/>
    <n v="0"/>
  </r>
  <r>
    <x v="13"/>
    <x v="13"/>
    <x v="3"/>
    <x v="1"/>
    <x v="6"/>
    <x v="6"/>
    <s v="28"/>
    <s v="LMD/CFD"/>
    <s v="817"/>
    <s v="Antigua LMD 05-1"/>
    <s v="280.40.28.817-6100.01"/>
    <s v="Utilities Electric"/>
    <n v="0"/>
    <n v="0"/>
    <n v="-300"/>
    <n v="-300"/>
    <n v="0"/>
  </r>
  <r>
    <x v="13"/>
    <x v="13"/>
    <x v="3"/>
    <x v="1"/>
    <x v="6"/>
    <x v="6"/>
    <s v="28"/>
    <s v="LMD/CFD"/>
    <s v="817"/>
    <s v="Antigua LMD 05-1"/>
    <s v="280.40.28.817-6100.04"/>
    <s v="Utilities Water"/>
    <n v="0"/>
    <n v="0"/>
    <n v="-9000"/>
    <n v="-9000"/>
    <n v="0"/>
  </r>
  <r>
    <x v="13"/>
    <x v="13"/>
    <x v="3"/>
    <x v="1"/>
    <x v="6"/>
    <x v="6"/>
    <s v="28"/>
    <s v="LMD/CFD"/>
    <s v="817"/>
    <s v="Antigua LMD 05-1"/>
    <s v="280.40.28.817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17"/>
    <s v="Antigua LMD 05-1"/>
    <s v="280.40.28.817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7"/>
    <s v="Antigua LMD 05-1"/>
    <s v="280.40.28.817-6000.10"/>
    <s v="Professional Services Consultant"/>
    <n v="0"/>
    <n v="0"/>
    <n v="-774"/>
    <n v="-774"/>
    <n v="0"/>
  </r>
  <r>
    <x v="13"/>
    <x v="13"/>
    <x v="3"/>
    <x v="1"/>
    <x v="6"/>
    <x v="6"/>
    <s v="28"/>
    <s v="LMD/CFD"/>
    <s v="817"/>
    <s v="Antigua LMD 05-1"/>
    <s v="280.40.28.817-6240.05"/>
    <s v="Supplies-Parks Landscape Maintenance"/>
    <n v="0"/>
    <n v="0"/>
    <n v="-5500"/>
    <n v="-5500"/>
    <n v="0"/>
  </r>
  <r>
    <x v="13"/>
    <x v="13"/>
    <x v="0"/>
    <x v="0"/>
    <x v="6"/>
    <x v="6"/>
    <s v="28"/>
    <s v="LMD/CFD"/>
    <s v="818"/>
    <s v="Terra Bella LMD 05-2"/>
    <s v="280.40.28.818-4560.02"/>
    <s v="Charges for Services-Parks LMD"/>
    <n v="0"/>
    <n v="0"/>
    <n v="79201"/>
    <n v="79201"/>
    <n v="0"/>
  </r>
  <r>
    <x v="13"/>
    <x v="13"/>
    <x v="3"/>
    <x v="1"/>
    <x v="6"/>
    <x v="6"/>
    <s v="28"/>
    <s v="LMD/CFD"/>
    <s v="818"/>
    <s v="Terra Bella LMD 05-2"/>
    <s v="280.40.28.818-6400.03"/>
    <s v="Repairs &amp; Maintenance Major Repair &amp; Contingency"/>
    <n v="0"/>
    <n v="0"/>
    <n v="-3000"/>
    <n v="-3000"/>
    <n v="0"/>
  </r>
  <r>
    <x v="13"/>
    <x v="13"/>
    <x v="3"/>
    <x v="1"/>
    <x v="6"/>
    <x v="6"/>
    <s v="28"/>
    <s v="LMD/CFD"/>
    <s v="818"/>
    <s v="Terra Bella LMD 05-2"/>
    <s v="280.40.28.818-6600.27"/>
    <s v="Administrative Expenses Support Services-Direct Labor"/>
    <n v="0"/>
    <n v="0"/>
    <n v="-32000"/>
    <n v="-32000"/>
    <n v="0"/>
  </r>
  <r>
    <x v="13"/>
    <x v="13"/>
    <x v="3"/>
    <x v="1"/>
    <x v="6"/>
    <x v="6"/>
    <s v="28"/>
    <s v="LMD/CFD"/>
    <s v="818"/>
    <s v="Terra Bella LMD 05-2"/>
    <s v="280.40.28.818-6000.11"/>
    <s v="Professional Services County Admin Fee"/>
    <n v="0"/>
    <n v="0"/>
    <n v="-484"/>
    <n v="-484"/>
    <n v="0"/>
  </r>
  <r>
    <x v="13"/>
    <x v="13"/>
    <x v="3"/>
    <x v="1"/>
    <x v="6"/>
    <x v="6"/>
    <s v="28"/>
    <s v="LMD/CFD"/>
    <s v="818"/>
    <s v="Terra Bella LMD 05-2"/>
    <s v="280.40.28.818-6100.01"/>
    <s v="Utilities Electric"/>
    <n v="0"/>
    <n v="0"/>
    <n v="-3500"/>
    <n v="-5000"/>
    <n v="-1500"/>
  </r>
  <r>
    <x v="13"/>
    <x v="13"/>
    <x v="3"/>
    <x v="1"/>
    <x v="6"/>
    <x v="6"/>
    <s v="28"/>
    <s v="LMD/CFD"/>
    <s v="818"/>
    <s v="Terra Bella LMD 05-2"/>
    <s v="280.40.28.818-6100.04"/>
    <s v="Utilities Water"/>
    <n v="0"/>
    <n v="0"/>
    <n v="-6000"/>
    <n v="-6000"/>
    <n v="0"/>
  </r>
  <r>
    <x v="13"/>
    <x v="13"/>
    <x v="3"/>
    <x v="1"/>
    <x v="6"/>
    <x v="6"/>
    <s v="28"/>
    <s v="LMD/CFD"/>
    <s v="818"/>
    <s v="Terra Bella LMD 05-2"/>
    <s v="280.40.28.818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18"/>
    <s v="Terra Bella LMD 05-2"/>
    <s v="280.40.28.818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8"/>
    <s v="Terra Bella LMD 05-2"/>
    <s v="280.40.28.818-6000.10"/>
    <s v="Professional Services Consultant"/>
    <n v="0"/>
    <n v="0"/>
    <n v="-955"/>
    <n v="-955"/>
    <n v="0"/>
  </r>
  <r>
    <x v="13"/>
    <x v="13"/>
    <x v="3"/>
    <x v="1"/>
    <x v="6"/>
    <x v="6"/>
    <s v="28"/>
    <s v="LMD/CFD"/>
    <s v="818"/>
    <s v="Terra Bella LMD 05-2"/>
    <s v="280.40.28.818-6240.05"/>
    <s v="Supplies-Parks Landscape Maintenance"/>
    <n v="0"/>
    <n v="0"/>
    <n v="-8500"/>
    <n v="-8500"/>
    <n v="0"/>
  </r>
  <r>
    <x v="13"/>
    <x v="13"/>
    <x v="4"/>
    <x v="1"/>
    <x v="6"/>
    <x v="6"/>
    <s v="28"/>
    <s v="LMD/CFD"/>
    <s v="818"/>
    <s v="Terra Bella LMD 05-2"/>
    <s v="280.40.28.818-8300.22"/>
    <s v="Capital Improvements-Parks LMD Well"/>
    <n v="0"/>
    <n v="0"/>
    <n v="-10000"/>
    <n v="-10000"/>
    <n v="0"/>
  </r>
  <r>
    <x v="13"/>
    <x v="13"/>
    <x v="4"/>
    <x v="1"/>
    <x v="6"/>
    <x v="6"/>
    <s v="28"/>
    <s v="LMD/CFD"/>
    <s v="818"/>
    <s v="Terra Bella LMD 05-2"/>
    <s v="280.40.28.818-8300.97"/>
    <s v="Capital Improvements-Parks LMD Cap Reserve"/>
    <n v="0"/>
    <n v="0"/>
    <n v="-10000"/>
    <n v="-10000"/>
    <n v="0"/>
  </r>
  <r>
    <x v="13"/>
    <x v="13"/>
    <x v="0"/>
    <x v="0"/>
    <x v="6"/>
    <x v="6"/>
    <s v="28"/>
    <s v="LMD/CFD"/>
    <s v="819"/>
    <s v="Paseo West LMD 05-3"/>
    <s v="280.40.28.819-4560.02"/>
    <s v="Charges for Services-Parks LMD"/>
    <n v="0"/>
    <n v="0"/>
    <n v="61455"/>
    <n v="61455"/>
    <n v="0"/>
  </r>
  <r>
    <x v="13"/>
    <x v="13"/>
    <x v="3"/>
    <x v="1"/>
    <x v="6"/>
    <x v="6"/>
    <s v="28"/>
    <s v="LMD/CFD"/>
    <s v="819"/>
    <s v="Paseo West LMD 05-3"/>
    <s v="280.40.28.819-6400.03"/>
    <s v="Repairs &amp; Maintenance Major Repair &amp; Contingency"/>
    <n v="0"/>
    <n v="0"/>
    <n v="-3000"/>
    <n v="-3000"/>
    <n v="0"/>
  </r>
  <r>
    <x v="13"/>
    <x v="13"/>
    <x v="3"/>
    <x v="1"/>
    <x v="6"/>
    <x v="6"/>
    <s v="28"/>
    <s v="LMD/CFD"/>
    <s v="819"/>
    <s v="Paseo West LMD 05-3"/>
    <s v="280.40.28.819-6600.27"/>
    <s v="Administrative Expenses Support Services-Direct Labor"/>
    <n v="0"/>
    <n v="0"/>
    <n v="-36000"/>
    <n v="-36000"/>
    <n v="0"/>
  </r>
  <r>
    <x v="13"/>
    <x v="13"/>
    <x v="3"/>
    <x v="1"/>
    <x v="6"/>
    <x v="6"/>
    <s v="28"/>
    <s v="LMD/CFD"/>
    <s v="819"/>
    <s v="Paseo West LMD 05-3"/>
    <s v="280.40.28.819-6000.11"/>
    <s v="Professional Services County Admin Fee"/>
    <n v="0"/>
    <n v="0"/>
    <n v="-637"/>
    <n v="-637"/>
    <n v="0"/>
  </r>
  <r>
    <x v="13"/>
    <x v="13"/>
    <x v="3"/>
    <x v="1"/>
    <x v="6"/>
    <x v="6"/>
    <s v="28"/>
    <s v="LMD/CFD"/>
    <s v="819"/>
    <s v="Paseo West LMD 05-3"/>
    <s v="280.40.28.819-6100.01"/>
    <s v="Utilities Electric"/>
    <n v="0"/>
    <n v="0"/>
    <n v="-325"/>
    <n v="-325"/>
    <n v="0"/>
  </r>
  <r>
    <x v="13"/>
    <x v="13"/>
    <x v="3"/>
    <x v="1"/>
    <x v="6"/>
    <x v="6"/>
    <s v="28"/>
    <s v="LMD/CFD"/>
    <s v="819"/>
    <s v="Paseo West LMD 05-3"/>
    <s v="280.40.28.819-6100.04"/>
    <s v="Utilities Water"/>
    <n v="0"/>
    <n v="0"/>
    <n v="-10500"/>
    <n v="-10500"/>
    <n v="0"/>
  </r>
  <r>
    <x v="13"/>
    <x v="13"/>
    <x v="3"/>
    <x v="1"/>
    <x v="6"/>
    <x v="6"/>
    <s v="28"/>
    <s v="LMD/CFD"/>
    <s v="819"/>
    <s v="Paseo West LMD 05-3"/>
    <s v="280.40.28.819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19"/>
    <s v="Paseo West LMD 05-3"/>
    <s v="280.40.28.819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19"/>
    <s v="Paseo West LMD 05-3"/>
    <s v="280.40.28.819-6000.10"/>
    <s v="Professional Services Consultant"/>
    <n v="0"/>
    <n v="0"/>
    <n v="-1220"/>
    <n v="-1220"/>
    <n v="0"/>
  </r>
  <r>
    <x v="13"/>
    <x v="13"/>
    <x v="3"/>
    <x v="1"/>
    <x v="6"/>
    <x v="6"/>
    <s v="28"/>
    <s v="LMD/CFD"/>
    <s v="819"/>
    <s v="Paseo West LMD 05-3"/>
    <s v="280.40.28.819-6240.05"/>
    <s v="Supplies-Parks Landscape Maintenance"/>
    <n v="0"/>
    <n v="0"/>
    <n v="-5000"/>
    <n v="-5000"/>
    <n v="0"/>
  </r>
  <r>
    <x v="13"/>
    <x v="13"/>
    <x v="0"/>
    <x v="0"/>
    <x v="6"/>
    <x v="6"/>
    <s v="28"/>
    <s v="LMD/CFD"/>
    <s v="820"/>
    <s v="Rodoni Estates LMD 06-2"/>
    <s v="280.40.28.820-4560.02"/>
    <s v="Charges for Services-Parks LMD"/>
    <n v="0"/>
    <n v="0"/>
    <n v="69390"/>
    <n v="69390"/>
    <n v="0"/>
  </r>
  <r>
    <x v="13"/>
    <x v="13"/>
    <x v="3"/>
    <x v="1"/>
    <x v="6"/>
    <x v="6"/>
    <s v="28"/>
    <s v="LMD/CFD"/>
    <s v="820"/>
    <s v="Rodoni Estates LMD 06-2"/>
    <s v="280.40.28.820-6400.03"/>
    <s v="Repairs &amp; Maintenance Major Repair &amp; Contingency"/>
    <n v="0"/>
    <n v="0"/>
    <n v="-5000"/>
    <n v="-5000"/>
    <n v="0"/>
  </r>
  <r>
    <x v="13"/>
    <x v="13"/>
    <x v="3"/>
    <x v="1"/>
    <x v="6"/>
    <x v="6"/>
    <s v="28"/>
    <s v="LMD/CFD"/>
    <s v="820"/>
    <s v="Rodoni Estates LMD 06-2"/>
    <s v="280.40.28.820-6600.27"/>
    <s v="Administrative Expenses Support Services-Direct Labor"/>
    <n v="0"/>
    <n v="0"/>
    <n v="-35000"/>
    <n v="-35000"/>
    <n v="0"/>
  </r>
  <r>
    <x v="13"/>
    <x v="13"/>
    <x v="3"/>
    <x v="1"/>
    <x v="6"/>
    <x v="6"/>
    <s v="28"/>
    <s v="LMD/CFD"/>
    <s v="820"/>
    <s v="Rodoni Estates LMD 06-2"/>
    <s v="280.40.28.820-6000.11"/>
    <s v="Professional Services County Admin Fee"/>
    <n v="0"/>
    <n v="0"/>
    <n v="-318"/>
    <n v="-318"/>
    <n v="0"/>
  </r>
  <r>
    <x v="13"/>
    <x v="13"/>
    <x v="3"/>
    <x v="1"/>
    <x v="6"/>
    <x v="6"/>
    <s v="28"/>
    <s v="LMD/CFD"/>
    <s v="820"/>
    <s v="Rodoni Estates LMD 06-2"/>
    <s v="280.40.28.820-6100.01"/>
    <s v="Utilities Electric"/>
    <n v="0"/>
    <n v="0"/>
    <n v="-2000"/>
    <n v="-2000"/>
    <n v="0"/>
  </r>
  <r>
    <x v="13"/>
    <x v="13"/>
    <x v="3"/>
    <x v="1"/>
    <x v="6"/>
    <x v="6"/>
    <s v="28"/>
    <s v="LMD/CFD"/>
    <s v="820"/>
    <s v="Rodoni Estates LMD 06-2"/>
    <s v="280.40.28.820-6100.04"/>
    <s v="Utilities Water"/>
    <n v="0"/>
    <n v="0"/>
    <n v="-6500"/>
    <n v="-6500"/>
    <n v="0"/>
  </r>
  <r>
    <x v="13"/>
    <x v="13"/>
    <x v="3"/>
    <x v="1"/>
    <x v="6"/>
    <x v="6"/>
    <s v="28"/>
    <s v="LMD/CFD"/>
    <s v="820"/>
    <s v="Rodoni Estates LMD 06-2"/>
    <s v="280.40.28.820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20"/>
    <s v="Rodoni Estates LMD 06-2"/>
    <s v="280.40.28.820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0"/>
    <s v="Rodoni Estates LMD 06-2"/>
    <s v="280.40.28.820-6000.10"/>
    <s v="Professional Services Consultant"/>
    <n v="0"/>
    <n v="0"/>
    <n v="-610"/>
    <n v="-610"/>
    <n v="0"/>
  </r>
  <r>
    <x v="13"/>
    <x v="13"/>
    <x v="3"/>
    <x v="1"/>
    <x v="6"/>
    <x v="6"/>
    <s v="28"/>
    <s v="LMD/CFD"/>
    <s v="820"/>
    <s v="Rodoni Estates LMD 06-2"/>
    <s v="280.40.28.820-6240.05"/>
    <s v="Supplies-Parks Landscape Maintenance"/>
    <n v="0"/>
    <n v="0"/>
    <n v="-5200"/>
    <n v="-5200"/>
    <n v="0"/>
  </r>
  <r>
    <x v="13"/>
    <x v="13"/>
    <x v="4"/>
    <x v="1"/>
    <x v="6"/>
    <x v="6"/>
    <s v="28"/>
    <s v="LMD/CFD"/>
    <s v="820"/>
    <s v="Rodoni Estates LMD 06-2"/>
    <s v="280.40.28.820-8300.22"/>
    <s v="Capital Improvements-Parks LMD Well"/>
    <n v="0"/>
    <n v="0"/>
    <n v="-5000"/>
    <n v="-5000"/>
    <n v="0"/>
  </r>
  <r>
    <x v="13"/>
    <x v="13"/>
    <x v="4"/>
    <x v="1"/>
    <x v="6"/>
    <x v="6"/>
    <s v="28"/>
    <s v="LMD/CFD"/>
    <s v="820"/>
    <s v="Rodoni Estates LMD 06-2"/>
    <s v="280.40.28.820-8300.23"/>
    <s v="Capital Improvements-Parks Improvements"/>
    <n v="0"/>
    <n v="0"/>
    <n v="-5000"/>
    <n v="-5000"/>
    <n v="0"/>
  </r>
  <r>
    <x v="13"/>
    <x v="13"/>
    <x v="0"/>
    <x v="0"/>
    <x v="6"/>
    <x v="6"/>
    <s v="28"/>
    <s v="LMD/CFD"/>
    <s v="821"/>
    <s v="Dutra Estates BAD 05-1"/>
    <s v="280.40.28.821-4560.02"/>
    <s v="Charges for Services-Parks LMD"/>
    <n v="0"/>
    <n v="0"/>
    <n v="26364"/>
    <n v="26364"/>
    <n v="0"/>
  </r>
  <r>
    <x v="13"/>
    <x v="13"/>
    <x v="3"/>
    <x v="1"/>
    <x v="6"/>
    <x v="6"/>
    <s v="28"/>
    <s v="LMD/CFD"/>
    <s v="821"/>
    <s v="Dutra Estates BAD 05-1"/>
    <s v="280.40.28.821-6000.11"/>
    <s v="Professional Services County Admin Fee"/>
    <n v="0"/>
    <n v="0"/>
    <n v="-562"/>
    <n v="-562"/>
    <n v="0"/>
  </r>
  <r>
    <x v="13"/>
    <x v="13"/>
    <x v="3"/>
    <x v="1"/>
    <x v="6"/>
    <x v="6"/>
    <s v="28"/>
    <s v="LMD/CFD"/>
    <s v="821"/>
    <s v="Dutra Estates BAD 05-1"/>
    <s v="280.40.28.821-6240.05"/>
    <s v="Supplies-Parks Landscape Maintenance"/>
    <n v="0"/>
    <n v="0"/>
    <n v="-736"/>
    <n v="-736"/>
    <n v="0"/>
  </r>
  <r>
    <x v="13"/>
    <x v="13"/>
    <x v="3"/>
    <x v="1"/>
    <x v="6"/>
    <x v="6"/>
    <s v="28"/>
    <s v="LMD/CFD"/>
    <s v="821"/>
    <s v="Dutra Estates BAD 05-1"/>
    <s v="280.40.28.821-6375.03"/>
    <s v="Operating Fees SSJID Drainage"/>
    <n v="0"/>
    <n v="0"/>
    <n v="-17800"/>
    <n v="-17800"/>
    <n v="0"/>
  </r>
  <r>
    <x v="13"/>
    <x v="13"/>
    <x v="3"/>
    <x v="1"/>
    <x v="6"/>
    <x v="6"/>
    <s v="28"/>
    <s v="LMD/CFD"/>
    <s v="821"/>
    <s v="Dutra Estates BAD 05-1"/>
    <s v="280.40.28.821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21"/>
    <s v="Dutra Estates BAD 05-1"/>
    <s v="280.40.28.821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1"/>
    <s v="Dutra Estates BAD 05-1"/>
    <s v="280.40.28.821-6000.10"/>
    <s v="Professional Services Consultant"/>
    <n v="0"/>
    <n v="0"/>
    <n v="-2493"/>
    <n v="-2493"/>
    <n v="0"/>
  </r>
  <r>
    <x v="13"/>
    <x v="13"/>
    <x v="0"/>
    <x v="0"/>
    <x v="6"/>
    <x v="6"/>
    <s v="28"/>
    <s v="LMD/CFD"/>
    <s v="822"/>
    <s v="Dutra Estates LMD 05-4"/>
    <s v="280.40.28.822-4560.02"/>
    <s v="Charges for Services-Parks LMD"/>
    <n v="0"/>
    <n v="0"/>
    <n v="63625"/>
    <n v="63625"/>
    <n v="0"/>
  </r>
  <r>
    <x v="13"/>
    <x v="13"/>
    <x v="3"/>
    <x v="1"/>
    <x v="6"/>
    <x v="6"/>
    <s v="28"/>
    <s v="LMD/CFD"/>
    <s v="822"/>
    <s v="Dutra Estates LMD 05-4"/>
    <s v="280.40.28.822-6600.27"/>
    <s v="Administrative Expenses Support Services-Direct Labor"/>
    <n v="0"/>
    <n v="0"/>
    <n v="-37000"/>
    <n v="-37000"/>
    <n v="0"/>
  </r>
  <r>
    <x v="13"/>
    <x v="13"/>
    <x v="3"/>
    <x v="1"/>
    <x v="6"/>
    <x v="6"/>
    <s v="28"/>
    <s v="LMD/CFD"/>
    <s v="822"/>
    <s v="Dutra Estates LMD 05-4"/>
    <s v="280.40.28.822-6000.11"/>
    <s v="Professional Services County Admin Fee"/>
    <n v="0"/>
    <n v="0"/>
    <n v="-292"/>
    <n v="-292"/>
    <n v="0"/>
  </r>
  <r>
    <x v="13"/>
    <x v="13"/>
    <x v="3"/>
    <x v="1"/>
    <x v="6"/>
    <x v="6"/>
    <s v="28"/>
    <s v="LMD/CFD"/>
    <s v="822"/>
    <s v="Dutra Estates LMD 05-4"/>
    <s v="280.40.28.822-6100.01"/>
    <s v="Utilities Electric"/>
    <n v="0"/>
    <n v="0"/>
    <n v="-425"/>
    <n v="-425"/>
    <n v="0"/>
  </r>
  <r>
    <x v="13"/>
    <x v="13"/>
    <x v="3"/>
    <x v="1"/>
    <x v="6"/>
    <x v="6"/>
    <s v="28"/>
    <s v="LMD/CFD"/>
    <s v="822"/>
    <s v="Dutra Estates LMD 05-4"/>
    <s v="280.40.28.822-6100.04"/>
    <s v="Utilities Water"/>
    <n v="0"/>
    <n v="0"/>
    <n v="-6300"/>
    <n v="-6300"/>
    <n v="0"/>
  </r>
  <r>
    <x v="13"/>
    <x v="13"/>
    <x v="3"/>
    <x v="1"/>
    <x v="6"/>
    <x v="6"/>
    <s v="28"/>
    <s v="LMD/CFD"/>
    <s v="822"/>
    <s v="Dutra Estates LMD 05-4"/>
    <s v="280.40.28.822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22"/>
    <s v="Dutra Estates LMD 05-4"/>
    <s v="280.40.28.822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2"/>
    <s v="Dutra Estates LMD 05-4"/>
    <s v="280.40.28.822-6000.10"/>
    <s v="Professional Services Consultant"/>
    <n v="0"/>
    <n v="0"/>
    <n v="-2546"/>
    <n v="-2546"/>
    <n v="0"/>
  </r>
  <r>
    <x v="13"/>
    <x v="13"/>
    <x v="3"/>
    <x v="1"/>
    <x v="6"/>
    <x v="6"/>
    <s v="28"/>
    <s v="LMD/CFD"/>
    <s v="822"/>
    <s v="Dutra Estates LMD 05-4"/>
    <s v="280.40.28.822-6240.05"/>
    <s v="Supplies-Parks Landscape Maintenance"/>
    <n v="0"/>
    <n v="0"/>
    <n v="-4300"/>
    <n v="-4300"/>
    <n v="0"/>
  </r>
  <r>
    <x v="13"/>
    <x v="13"/>
    <x v="3"/>
    <x v="1"/>
    <x v="6"/>
    <x v="6"/>
    <s v="28"/>
    <s v="LMD/CFD"/>
    <s v="822"/>
    <s v="Dutra Estates LMD 05-4"/>
    <s v="280.40.28.822-6400.03"/>
    <s v="Repairs &amp; Maintenance Major Repair &amp; Contingency"/>
    <n v="0"/>
    <n v="0"/>
    <n v="-8000"/>
    <n v="-8000"/>
    <n v="0"/>
  </r>
  <r>
    <x v="13"/>
    <x v="13"/>
    <x v="0"/>
    <x v="0"/>
    <x v="6"/>
    <x v="6"/>
    <s v="28"/>
    <s v="LMD/CFD"/>
    <s v="823"/>
    <s v="Tesoro LMD 06-1"/>
    <s v="280.40.28.823-4560.02"/>
    <s v="Charges for Services-Parks LMD"/>
    <n v="0"/>
    <n v="0"/>
    <n v="125799"/>
    <n v="125799"/>
    <n v="0"/>
  </r>
  <r>
    <x v="13"/>
    <x v="13"/>
    <x v="3"/>
    <x v="1"/>
    <x v="6"/>
    <x v="6"/>
    <s v="28"/>
    <s v="LMD/CFD"/>
    <s v="823"/>
    <s v="Tesoro LMD 06-1"/>
    <s v="280.40.28.823-6600.27"/>
    <s v="Administrative Expenses Support Services-Direct Labor"/>
    <n v="0"/>
    <n v="0"/>
    <n v="-68200"/>
    <n v="-68200"/>
    <n v="0"/>
  </r>
  <r>
    <x v="13"/>
    <x v="13"/>
    <x v="3"/>
    <x v="1"/>
    <x v="6"/>
    <x v="6"/>
    <s v="28"/>
    <s v="LMD/CFD"/>
    <s v="823"/>
    <s v="Tesoro LMD 06-1"/>
    <s v="280.40.28.823-6000.11"/>
    <s v="Professional Services County Admin Fee"/>
    <n v="0"/>
    <n v="0"/>
    <n v="-1006"/>
    <n v="-1006"/>
    <n v="0"/>
  </r>
  <r>
    <x v="13"/>
    <x v="13"/>
    <x v="3"/>
    <x v="1"/>
    <x v="6"/>
    <x v="6"/>
    <s v="28"/>
    <s v="LMD/CFD"/>
    <s v="823"/>
    <s v="Tesoro LMD 06-1"/>
    <s v="280.40.28.823-6100.01"/>
    <s v="Utilities Electric"/>
    <n v="0"/>
    <n v="0"/>
    <n v="-2790"/>
    <n v="-5000"/>
    <n v="-2210"/>
  </r>
  <r>
    <x v="13"/>
    <x v="13"/>
    <x v="3"/>
    <x v="1"/>
    <x v="6"/>
    <x v="6"/>
    <s v="28"/>
    <s v="LMD/CFD"/>
    <s v="823"/>
    <s v="Tesoro LMD 06-1"/>
    <s v="280.40.28.823-6100.04"/>
    <s v="Utilities Water"/>
    <n v="0"/>
    <n v="0"/>
    <n v="-21700"/>
    <n v="-34000"/>
    <n v="-12300"/>
  </r>
  <r>
    <x v="13"/>
    <x v="13"/>
    <x v="3"/>
    <x v="1"/>
    <x v="6"/>
    <x v="6"/>
    <s v="28"/>
    <s v="LMD/CFD"/>
    <s v="823"/>
    <s v="Tesoro LMD 06-1"/>
    <s v="280.40.28.823-6600.05"/>
    <s v="Administrative Expenses Public/Legal Advertisement"/>
    <n v="0"/>
    <n v="0"/>
    <n v="-33"/>
    <n v="-33"/>
    <n v="0"/>
  </r>
  <r>
    <x v="13"/>
    <x v="13"/>
    <x v="3"/>
    <x v="1"/>
    <x v="6"/>
    <x v="6"/>
    <s v="28"/>
    <s v="LMD/CFD"/>
    <s v="823"/>
    <s v="Tesoro LMD 06-1"/>
    <s v="280.40.28.823-6600.25"/>
    <s v="Administrative Expenses Support Services-Indirect Labor"/>
    <n v="0"/>
    <n v="0"/>
    <n v="-2926"/>
    <n v="-2926"/>
    <n v="0"/>
  </r>
  <r>
    <x v="13"/>
    <x v="13"/>
    <x v="3"/>
    <x v="1"/>
    <x v="6"/>
    <x v="6"/>
    <s v="28"/>
    <s v="LMD/CFD"/>
    <s v="823"/>
    <s v="Tesoro LMD 06-1"/>
    <s v="280.40.28.823-6000.10"/>
    <s v="Professional Services Consultant"/>
    <n v="0"/>
    <n v="0"/>
    <n v="-3404"/>
    <n v="-3404"/>
    <n v="0"/>
  </r>
  <r>
    <x v="13"/>
    <x v="13"/>
    <x v="3"/>
    <x v="1"/>
    <x v="6"/>
    <x v="6"/>
    <s v="28"/>
    <s v="LMD/CFD"/>
    <s v="823"/>
    <s v="Tesoro LMD 06-1"/>
    <s v="280.40.28.823-6240.05"/>
    <s v="Supplies-Parks Landscape Maintenance"/>
    <n v="0"/>
    <n v="0"/>
    <n v="-10540"/>
    <n v="-10540"/>
    <n v="0"/>
  </r>
  <r>
    <x v="13"/>
    <x v="13"/>
    <x v="3"/>
    <x v="1"/>
    <x v="6"/>
    <x v="6"/>
    <s v="28"/>
    <s v="LMD/CFD"/>
    <s v="823"/>
    <s v="Tesoro LMD 06-1"/>
    <s v="280.40.28.823-6400.03"/>
    <s v="Repairs &amp; Maintenance Major Repair &amp; Contingency"/>
    <n v="0"/>
    <n v="0"/>
    <n v="-9000"/>
    <n v="-9000"/>
    <n v="0"/>
  </r>
  <r>
    <x v="13"/>
    <x v="13"/>
    <x v="4"/>
    <x v="1"/>
    <x v="6"/>
    <x v="6"/>
    <s v="28"/>
    <s v="LMD/CFD"/>
    <s v="823"/>
    <s v="Tesoro LMD 06-1"/>
    <s v="280.40.28.823-8300.97"/>
    <s v="Capital Improvements-Parks LMD Cap Reserve"/>
    <n v="0"/>
    <n v="0"/>
    <n v="-6200"/>
    <n v="-6200"/>
    <n v="0"/>
  </r>
  <r>
    <x v="13"/>
    <x v="13"/>
    <x v="0"/>
    <x v="0"/>
    <x v="6"/>
    <x v="6"/>
    <s v="28"/>
    <s v="LMD/CFD"/>
    <s v="824"/>
    <s v="Ken Hill Estates LMD 06-3"/>
    <s v="280.40.28.824-4560.02"/>
    <s v="Charges for Services-Parks LMD"/>
    <n v="0"/>
    <n v="0"/>
    <n v="8958"/>
    <n v="8958"/>
    <n v="0"/>
  </r>
  <r>
    <x v="13"/>
    <x v="13"/>
    <x v="3"/>
    <x v="1"/>
    <x v="6"/>
    <x v="6"/>
    <s v="28"/>
    <s v="LMD/CFD"/>
    <s v="824"/>
    <s v="Ken Hill Estates LMD 06-3"/>
    <s v="280.40.28.824-6600.27"/>
    <s v="Administrative Expenses Support Services-Direct Labor"/>
    <n v="0"/>
    <n v="0"/>
    <n v="-4000"/>
    <n v="-4000"/>
    <n v="0"/>
  </r>
  <r>
    <x v="13"/>
    <x v="13"/>
    <x v="3"/>
    <x v="1"/>
    <x v="6"/>
    <x v="6"/>
    <s v="28"/>
    <s v="LMD/CFD"/>
    <s v="824"/>
    <s v="Ken Hill Estates LMD 06-3"/>
    <s v="280.40.28.824-6000.11"/>
    <s v="Professional Services County Admin Fee"/>
    <n v="0"/>
    <n v="0"/>
    <n v="-45"/>
    <n v="-45"/>
    <n v="0"/>
  </r>
  <r>
    <x v="13"/>
    <x v="13"/>
    <x v="3"/>
    <x v="1"/>
    <x v="6"/>
    <x v="6"/>
    <s v="28"/>
    <s v="LMD/CFD"/>
    <s v="824"/>
    <s v="Ken Hill Estates LMD 06-3"/>
    <s v="280.40.28.824-6100.01"/>
    <s v="Utilities Electric"/>
    <n v="0"/>
    <n v="0"/>
    <n v="-125"/>
    <n v="-125"/>
    <n v="0"/>
  </r>
  <r>
    <x v="13"/>
    <x v="13"/>
    <x v="3"/>
    <x v="1"/>
    <x v="6"/>
    <x v="6"/>
    <s v="28"/>
    <s v="LMD/CFD"/>
    <s v="824"/>
    <s v="Ken Hill Estates LMD 06-3"/>
    <s v="280.40.28.824-6100.04"/>
    <s v="Utilities Water"/>
    <n v="0"/>
    <n v="0"/>
    <n v="-670"/>
    <n v="-670"/>
    <n v="0"/>
  </r>
  <r>
    <x v="13"/>
    <x v="13"/>
    <x v="3"/>
    <x v="1"/>
    <x v="6"/>
    <x v="6"/>
    <s v="28"/>
    <s v="LMD/CFD"/>
    <s v="824"/>
    <s v="Ken Hill Estates LMD 06-3"/>
    <s v="280.40.28.824-6400.03"/>
    <s v="Repairs &amp; Maintenance Major Repair &amp; Contingency"/>
    <n v="0"/>
    <n v="0"/>
    <n v="-800"/>
    <n v="-800"/>
    <n v="0"/>
  </r>
  <r>
    <x v="13"/>
    <x v="13"/>
    <x v="3"/>
    <x v="1"/>
    <x v="6"/>
    <x v="6"/>
    <s v="28"/>
    <s v="LMD/CFD"/>
    <s v="824"/>
    <s v="Ken Hill Estates LMD 06-3"/>
    <s v="280.40.28.824-6600.05"/>
    <s v="Administrative Expenses Public/Legal Advertisement"/>
    <n v="0"/>
    <n v="0"/>
    <n v="-32"/>
    <n v="-32"/>
    <n v="0"/>
  </r>
  <r>
    <x v="13"/>
    <x v="13"/>
    <x v="3"/>
    <x v="1"/>
    <x v="6"/>
    <x v="6"/>
    <s v="28"/>
    <s v="LMD/CFD"/>
    <s v="824"/>
    <s v="Ken Hill Estates LMD 06-3"/>
    <s v="280.40.28.824-6600.25"/>
    <s v="Administrative Expenses Support Services-Indirect Labor"/>
    <n v="0"/>
    <n v="0"/>
    <n v="-2360"/>
    <n v="-2360"/>
    <n v="0"/>
  </r>
  <r>
    <x v="13"/>
    <x v="13"/>
    <x v="3"/>
    <x v="1"/>
    <x v="6"/>
    <x v="6"/>
    <s v="28"/>
    <s v="LMD/CFD"/>
    <s v="824"/>
    <s v="Ken Hill Estates LMD 06-3"/>
    <s v="280.40.28.824-6000.10"/>
    <s v="Professional Services Consultant"/>
    <n v="0"/>
    <n v="0"/>
    <n v="-106"/>
    <n v="-106"/>
    <n v="0"/>
  </r>
  <r>
    <x v="13"/>
    <x v="13"/>
    <x v="3"/>
    <x v="1"/>
    <x v="6"/>
    <x v="6"/>
    <s v="28"/>
    <s v="LMD/CFD"/>
    <s v="824"/>
    <s v="Ken Hill Estates LMD 06-3"/>
    <s v="280.40.28.824-6240.05"/>
    <s v="Supplies-Parks Landscape Maintenance"/>
    <n v="0"/>
    <n v="0"/>
    <n v="-820"/>
    <n v="-820"/>
    <n v="0"/>
  </r>
  <r>
    <x v="13"/>
    <x v="13"/>
    <x v="0"/>
    <x v="0"/>
    <x v="6"/>
    <x v="6"/>
    <s v="28"/>
    <s v="LMD/CFD"/>
    <s v="825"/>
    <s v="Union Ranch LMD 06-5"/>
    <s v="280.40.28.825-4560.02"/>
    <s v="Charges for Services-Parks LMD"/>
    <n v="0"/>
    <n v="0"/>
    <n v="35707"/>
    <n v="35707"/>
    <n v="0"/>
  </r>
  <r>
    <x v="13"/>
    <x v="13"/>
    <x v="3"/>
    <x v="1"/>
    <x v="6"/>
    <x v="6"/>
    <s v="28"/>
    <s v="LMD/CFD"/>
    <s v="825"/>
    <s v="Union Ranch LMD 06-5"/>
    <s v="280.40.28.825-6400.03"/>
    <s v="Repairs &amp; Maintenance Major Repair &amp; Contingency"/>
    <n v="0"/>
    <n v="0"/>
    <n v="-5000"/>
    <n v="-5000"/>
    <n v="0"/>
  </r>
  <r>
    <x v="13"/>
    <x v="13"/>
    <x v="3"/>
    <x v="1"/>
    <x v="6"/>
    <x v="6"/>
    <s v="28"/>
    <s v="LMD/CFD"/>
    <s v="825"/>
    <s v="Union Ranch LMD 06-5"/>
    <s v="280.40.28.825-6600.27"/>
    <s v="Administrative Expenses Support Services-Direct Labor"/>
    <n v="0"/>
    <n v="0"/>
    <n v="-7200"/>
    <n v="-7200"/>
    <n v="0"/>
  </r>
  <r>
    <x v="13"/>
    <x v="13"/>
    <x v="3"/>
    <x v="1"/>
    <x v="6"/>
    <x v="6"/>
    <s v="28"/>
    <s v="LMD/CFD"/>
    <s v="825"/>
    <s v="Union Ranch LMD 06-5"/>
    <s v="280.40.28.825-6000.11"/>
    <s v="Professional Services County Admin Fee"/>
    <n v="0"/>
    <n v="0"/>
    <n v="-467"/>
    <n v="-467"/>
    <n v="0"/>
  </r>
  <r>
    <x v="13"/>
    <x v="13"/>
    <x v="3"/>
    <x v="1"/>
    <x v="6"/>
    <x v="6"/>
    <s v="28"/>
    <s v="LMD/CFD"/>
    <s v="825"/>
    <s v="Union Ranch LMD 06-5"/>
    <s v="280.40.28.825-6100.01"/>
    <s v="Utilities Electric"/>
    <n v="0"/>
    <n v="0"/>
    <n v="-450"/>
    <n v="-450"/>
    <n v="0"/>
  </r>
  <r>
    <x v="13"/>
    <x v="13"/>
    <x v="3"/>
    <x v="1"/>
    <x v="6"/>
    <x v="6"/>
    <s v="28"/>
    <s v="LMD/CFD"/>
    <s v="825"/>
    <s v="Union Ranch LMD 06-5"/>
    <s v="280.40.28.825-6100.04"/>
    <s v="Utilities Water"/>
    <n v="0"/>
    <n v="0"/>
    <n v="-5700"/>
    <n v="-5700"/>
    <n v="0"/>
  </r>
  <r>
    <x v="13"/>
    <x v="13"/>
    <x v="3"/>
    <x v="1"/>
    <x v="6"/>
    <x v="6"/>
    <s v="28"/>
    <s v="LMD/CFD"/>
    <s v="825"/>
    <s v="Union Ranch LMD 06-5"/>
    <s v="280.40.28.825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25"/>
    <s v="Union Ranch LMD 06-5"/>
    <s v="280.40.28.825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5"/>
    <s v="Union Ranch LMD 06-5"/>
    <s v="280.40.28.825-6000.10"/>
    <s v="Professional Services Consultant"/>
    <n v="0"/>
    <n v="0"/>
    <n v="-5517"/>
    <n v="-5517"/>
    <n v="0"/>
  </r>
  <r>
    <x v="13"/>
    <x v="13"/>
    <x v="3"/>
    <x v="1"/>
    <x v="6"/>
    <x v="6"/>
    <s v="28"/>
    <s v="LMD/CFD"/>
    <s v="825"/>
    <s v="Union Ranch LMD 06-5"/>
    <s v="280.40.28.825-6240.05"/>
    <s v="Supplies-Parks Landscape Maintenance"/>
    <n v="0"/>
    <n v="0"/>
    <n v="-1600"/>
    <n v="-1600"/>
    <n v="0"/>
  </r>
  <r>
    <x v="13"/>
    <x v="13"/>
    <x v="4"/>
    <x v="1"/>
    <x v="6"/>
    <x v="6"/>
    <s v="28"/>
    <s v="LMD/CFD"/>
    <s v="825"/>
    <s v="Union Ranch LMD 06-5"/>
    <s v="280.40.28.825-8300.97"/>
    <s v="Capital Improvements-Parks LMD Cap Reserve"/>
    <n v="0"/>
    <n v="0"/>
    <n v="-5000"/>
    <n v="-5000"/>
    <n v="0"/>
  </r>
  <r>
    <x v="13"/>
    <x v="13"/>
    <x v="0"/>
    <x v="0"/>
    <x v="6"/>
    <x v="6"/>
    <s v="28"/>
    <s v="LMD/CFD"/>
    <s v="826"/>
    <s v="Union Ranch East LMD 06-4"/>
    <s v="280.40.28.826-4560.02"/>
    <s v="Charges for Services-Parks LMD"/>
    <n v="0"/>
    <n v="0"/>
    <n v="169207"/>
    <n v="169207"/>
    <n v="0"/>
  </r>
  <r>
    <x v="13"/>
    <x v="13"/>
    <x v="3"/>
    <x v="1"/>
    <x v="6"/>
    <x v="6"/>
    <s v="28"/>
    <s v="LMD/CFD"/>
    <s v="826"/>
    <s v="Union Ranch East LMD 06-4"/>
    <s v="280.40.28.826-6600.27"/>
    <s v="Administrative Expenses Support Services-Direct Labor"/>
    <n v="0"/>
    <n v="0"/>
    <n v="-90000"/>
    <n v="-90000"/>
    <n v="0"/>
  </r>
  <r>
    <x v="13"/>
    <x v="13"/>
    <x v="3"/>
    <x v="1"/>
    <x v="6"/>
    <x v="6"/>
    <s v="28"/>
    <s v="LMD/CFD"/>
    <s v="826"/>
    <s v="Union Ranch East LMD 06-4"/>
    <s v="280.40.28.826-6000.11"/>
    <s v="Professional Services County Admin Fee"/>
    <n v="0"/>
    <n v="0"/>
    <n v="-1634"/>
    <n v="-1634"/>
    <n v="0"/>
  </r>
  <r>
    <x v="13"/>
    <x v="13"/>
    <x v="3"/>
    <x v="1"/>
    <x v="6"/>
    <x v="6"/>
    <s v="28"/>
    <s v="LMD/CFD"/>
    <s v="826"/>
    <s v="Union Ranch East LMD 06-4"/>
    <s v="280.40.28.826-6100.01"/>
    <s v="Utilities Electric"/>
    <n v="0"/>
    <n v="0"/>
    <n v="-8000"/>
    <n v="-8000"/>
    <n v="0"/>
  </r>
  <r>
    <x v="13"/>
    <x v="13"/>
    <x v="3"/>
    <x v="1"/>
    <x v="6"/>
    <x v="6"/>
    <s v="28"/>
    <s v="LMD/CFD"/>
    <s v="826"/>
    <s v="Union Ranch East LMD 06-4"/>
    <s v="280.40.28.826-6100.04"/>
    <s v="Utilities Water"/>
    <n v="0"/>
    <n v="0"/>
    <n v="-9000"/>
    <n v="-9000"/>
    <n v="0"/>
  </r>
  <r>
    <x v="13"/>
    <x v="13"/>
    <x v="3"/>
    <x v="1"/>
    <x v="6"/>
    <x v="6"/>
    <s v="28"/>
    <s v="LMD/CFD"/>
    <s v="826"/>
    <s v="Union Ranch East LMD 06-4"/>
    <s v="280.40.28.826-6600.05"/>
    <s v="Administrative Expenses Public/Legal Advertisement"/>
    <n v="0"/>
    <n v="0"/>
    <n v="-64"/>
    <n v="-64"/>
    <n v="0"/>
  </r>
  <r>
    <x v="13"/>
    <x v="13"/>
    <x v="3"/>
    <x v="1"/>
    <x v="6"/>
    <x v="6"/>
    <s v="28"/>
    <s v="LMD/CFD"/>
    <s v="826"/>
    <s v="Union Ranch East LMD 06-4"/>
    <s v="280.40.28.826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6"/>
    <s v="Union Ranch East LMD 06-4"/>
    <s v="280.40.28.826-6000.10"/>
    <s v="Professional Services Consultant"/>
    <n v="0"/>
    <n v="0"/>
    <n v="-3289"/>
    <n v="-3289"/>
    <n v="0"/>
  </r>
  <r>
    <x v="13"/>
    <x v="13"/>
    <x v="3"/>
    <x v="1"/>
    <x v="6"/>
    <x v="6"/>
    <s v="28"/>
    <s v="LMD/CFD"/>
    <s v="826"/>
    <s v="Union Ranch East LMD 06-4"/>
    <s v="280.40.28.826-6240.05"/>
    <s v="Supplies-Parks Landscape Maintenance"/>
    <n v="0"/>
    <n v="0"/>
    <n v="-18500"/>
    <n v="-18500"/>
    <n v="0"/>
  </r>
  <r>
    <x v="13"/>
    <x v="13"/>
    <x v="3"/>
    <x v="1"/>
    <x v="6"/>
    <x v="6"/>
    <s v="28"/>
    <s v="LMD/CFD"/>
    <s v="826"/>
    <s v="Union Ranch East LMD 06-4"/>
    <s v="280.40.28.826-6400.03"/>
    <s v="Repairs &amp; Maintenance Major Repair &amp; Contingency"/>
    <n v="0"/>
    <n v="0"/>
    <n v="-14000"/>
    <n v="-14000"/>
    <n v="0"/>
  </r>
  <r>
    <x v="13"/>
    <x v="13"/>
    <x v="4"/>
    <x v="1"/>
    <x v="6"/>
    <x v="6"/>
    <s v="28"/>
    <s v="LMD/CFD"/>
    <s v="826"/>
    <s v="Union Ranch East LMD 06-4"/>
    <s v="280.40.28.826-8300.22"/>
    <s v="Capital Improvements-Parks LMD Well"/>
    <n v="0"/>
    <n v="0"/>
    <n v="-10000"/>
    <n v="-10000"/>
    <n v="0"/>
  </r>
  <r>
    <x v="13"/>
    <x v="13"/>
    <x v="4"/>
    <x v="1"/>
    <x v="6"/>
    <x v="6"/>
    <s v="28"/>
    <s v="LMD/CFD"/>
    <s v="826"/>
    <s v="Union Ranch East LMD 06-4"/>
    <s v="280.40.28.826-8300.23"/>
    <s v="Capital Improvements-Parks Improvements"/>
    <n v="0"/>
    <n v="0"/>
    <n v="-10000"/>
    <n v="-10000"/>
    <n v="0"/>
  </r>
  <r>
    <x v="13"/>
    <x v="13"/>
    <x v="0"/>
    <x v="0"/>
    <x v="6"/>
    <x v="6"/>
    <s v="28"/>
    <s v="LMD/CFD"/>
    <s v="827"/>
    <s v="Passante LMD 94-1B"/>
    <s v="280.40.28.827-4560.02"/>
    <s v="Charges for Services-Parks LMD"/>
    <n v="0"/>
    <n v="0"/>
    <n v="14171"/>
    <n v="14171"/>
    <n v="0"/>
  </r>
  <r>
    <x v="13"/>
    <x v="13"/>
    <x v="3"/>
    <x v="1"/>
    <x v="6"/>
    <x v="6"/>
    <s v="28"/>
    <s v="LMD/CFD"/>
    <s v="827"/>
    <s v="Passante LMD 94-1B"/>
    <s v="280.40.28.827-6600.27"/>
    <s v="Administrative Expenses Support Services-Direct Labor"/>
    <n v="0"/>
    <n v="0"/>
    <n v="-4000"/>
    <n v="-4000"/>
    <n v="0"/>
  </r>
  <r>
    <x v="13"/>
    <x v="13"/>
    <x v="3"/>
    <x v="1"/>
    <x v="6"/>
    <x v="6"/>
    <s v="28"/>
    <s v="LMD/CFD"/>
    <s v="827"/>
    <s v="Passante LMD 94-1B"/>
    <s v="280.40.28.827-6000.11"/>
    <s v="Professional Services County Admin Fee"/>
    <n v="0"/>
    <n v="0"/>
    <n v="-149"/>
    <n v="-149"/>
    <n v="0"/>
  </r>
  <r>
    <x v="13"/>
    <x v="13"/>
    <x v="3"/>
    <x v="1"/>
    <x v="6"/>
    <x v="6"/>
    <s v="28"/>
    <s v="LMD/CFD"/>
    <s v="827"/>
    <s v="Passante LMD 94-1B"/>
    <s v="280.40.28.827-6100.01"/>
    <s v="Utilities Electric"/>
    <n v="0"/>
    <n v="0"/>
    <n v="-130"/>
    <n v="-130"/>
    <n v="0"/>
  </r>
  <r>
    <x v="13"/>
    <x v="13"/>
    <x v="3"/>
    <x v="1"/>
    <x v="6"/>
    <x v="6"/>
    <s v="28"/>
    <s v="LMD/CFD"/>
    <s v="827"/>
    <s v="Passante LMD 94-1B"/>
    <s v="280.40.28.827-6100.04"/>
    <s v="Utilities Water"/>
    <n v="0"/>
    <n v="0"/>
    <n v="-1100"/>
    <n v="-1100"/>
    <n v="0"/>
  </r>
  <r>
    <x v="13"/>
    <x v="13"/>
    <x v="3"/>
    <x v="1"/>
    <x v="6"/>
    <x v="6"/>
    <s v="28"/>
    <s v="LMD/CFD"/>
    <s v="827"/>
    <s v="Passante LMD 94-1B"/>
    <s v="280.40.28.827-6240.05"/>
    <s v="Supplies-Parks Landscape Maintenance"/>
    <n v="0"/>
    <n v="0"/>
    <n v="-500"/>
    <n v="-500"/>
    <n v="0"/>
  </r>
  <r>
    <x v="13"/>
    <x v="13"/>
    <x v="3"/>
    <x v="1"/>
    <x v="6"/>
    <x v="6"/>
    <s v="28"/>
    <s v="LMD/CFD"/>
    <s v="827"/>
    <s v="Passante LMD 94-1B"/>
    <s v="280.40.28.827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27"/>
    <s v="Passante LMD 94-1B"/>
    <s v="280.40.28.827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7"/>
    <s v="Passante LMD 94-1B"/>
    <s v="280.40.28.827-6000.10"/>
    <s v="Professional Services Consultant"/>
    <n v="0"/>
    <n v="0"/>
    <n v="-530"/>
    <n v="-530"/>
    <n v="0"/>
  </r>
  <r>
    <x v="13"/>
    <x v="13"/>
    <x v="3"/>
    <x v="1"/>
    <x v="6"/>
    <x v="6"/>
    <s v="28"/>
    <s v="LMD/CFD"/>
    <s v="827"/>
    <s v="Passante LMD 94-1B"/>
    <s v="280.40.28.827-6400.03"/>
    <s v="Repairs &amp; Maintenance Major Repair &amp; Contingency"/>
    <n v="0"/>
    <n v="0"/>
    <n v="-3000"/>
    <n v="-3000"/>
    <n v="0"/>
  </r>
  <r>
    <x v="13"/>
    <x v="13"/>
    <x v="0"/>
    <x v="0"/>
    <x v="6"/>
    <x v="6"/>
    <s v="28"/>
    <s v="LMD/CFD"/>
    <s v="828"/>
    <s v="Portafina LMD 94-1C"/>
    <s v="280.40.28.828-4560.02"/>
    <s v="Charges for Services-Parks LMD"/>
    <n v="0"/>
    <n v="0"/>
    <n v="9451"/>
    <n v="9451"/>
    <n v="0"/>
  </r>
  <r>
    <x v="13"/>
    <x v="13"/>
    <x v="3"/>
    <x v="1"/>
    <x v="6"/>
    <x v="6"/>
    <s v="28"/>
    <s v="LMD/CFD"/>
    <s v="828"/>
    <s v="Portafina LMD 94-1C"/>
    <s v="280.40.28.828-6600.27"/>
    <s v="Administrative Expenses Support Services-Direct Labor"/>
    <n v="0"/>
    <n v="0"/>
    <n v="-4500"/>
    <n v="-4500"/>
    <n v="0"/>
  </r>
  <r>
    <x v="13"/>
    <x v="13"/>
    <x v="3"/>
    <x v="1"/>
    <x v="6"/>
    <x v="6"/>
    <s v="28"/>
    <s v="LMD/CFD"/>
    <s v="828"/>
    <s v="Portafina LMD 94-1C"/>
    <s v="280.40.28.828-6000.11"/>
    <s v="Professional Services County Admin Fee"/>
    <n v="0"/>
    <n v="0"/>
    <n v="-69"/>
    <n v="-69"/>
    <n v="0"/>
  </r>
  <r>
    <x v="13"/>
    <x v="13"/>
    <x v="3"/>
    <x v="1"/>
    <x v="6"/>
    <x v="6"/>
    <s v="28"/>
    <s v="LMD/CFD"/>
    <s v="828"/>
    <s v="Portafina LMD 94-1C"/>
    <s v="280.40.28.828-6100.01"/>
    <s v="Utilities Electric"/>
    <n v="0"/>
    <n v="0"/>
    <n v="-135"/>
    <n v="-135"/>
    <n v="0"/>
  </r>
  <r>
    <x v="13"/>
    <x v="13"/>
    <x v="3"/>
    <x v="1"/>
    <x v="6"/>
    <x v="6"/>
    <s v="28"/>
    <s v="LMD/CFD"/>
    <s v="828"/>
    <s v="Portafina LMD 94-1C"/>
    <s v="280.40.28.828-6100.04"/>
    <s v="Utilities Water"/>
    <n v="0"/>
    <n v="0"/>
    <n v="-525"/>
    <n v="-525"/>
    <n v="0"/>
  </r>
  <r>
    <x v="13"/>
    <x v="13"/>
    <x v="3"/>
    <x v="1"/>
    <x v="6"/>
    <x v="6"/>
    <s v="28"/>
    <s v="LMD/CFD"/>
    <s v="828"/>
    <s v="Portafina LMD 94-1C"/>
    <s v="280.40.28.828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28"/>
    <s v="Portafina LMD 94-1C"/>
    <s v="280.40.28.828-6000.10"/>
    <s v="Professional Services Consultant"/>
    <n v="0"/>
    <n v="0"/>
    <n v="-265"/>
    <n v="-265"/>
    <n v="0"/>
  </r>
  <r>
    <x v="13"/>
    <x v="13"/>
    <x v="3"/>
    <x v="1"/>
    <x v="6"/>
    <x v="6"/>
    <s v="28"/>
    <s v="LMD/CFD"/>
    <s v="828"/>
    <s v="Portafina LMD 94-1C"/>
    <s v="280.40.28.828-6240.05"/>
    <s v="Supplies-Parks Landscape Maintenance"/>
    <n v="0"/>
    <n v="0"/>
    <n v="-415"/>
    <n v="-415"/>
    <n v="0"/>
  </r>
  <r>
    <x v="13"/>
    <x v="13"/>
    <x v="3"/>
    <x v="1"/>
    <x v="6"/>
    <x v="6"/>
    <s v="28"/>
    <s v="LMD/CFD"/>
    <s v="828"/>
    <s v="Portafina LMD 94-1C"/>
    <s v="280.40.28.828-6400.03"/>
    <s v="Repairs &amp; Maintenance Major Repair &amp; Contingency"/>
    <n v="0"/>
    <n v="0"/>
    <n v="-3500"/>
    <n v="-3500"/>
    <n v="0"/>
  </r>
  <r>
    <x v="13"/>
    <x v="13"/>
    <x v="0"/>
    <x v="0"/>
    <x v="6"/>
    <x v="6"/>
    <s v="28"/>
    <s v="LMD/CFD"/>
    <s v="829"/>
    <s v="Villa Ticino 5 LMD 001-1"/>
    <s v="280.40.28.829-4560.02"/>
    <s v="Charges for Services-Parks LMD"/>
    <n v="0"/>
    <n v="0"/>
    <n v="13510"/>
    <n v="13510"/>
    <n v="0"/>
  </r>
  <r>
    <x v="13"/>
    <x v="13"/>
    <x v="3"/>
    <x v="1"/>
    <x v="6"/>
    <x v="6"/>
    <s v="28"/>
    <s v="LMD/CFD"/>
    <s v="829"/>
    <s v="Villa Ticino 5 LMD 001-1"/>
    <s v="280.40.28.829-6600.27"/>
    <s v="Administrative Expenses Support Services-Direct Labor"/>
    <n v="0"/>
    <n v="0"/>
    <n v="-5000"/>
    <n v="-5000"/>
    <n v="0"/>
  </r>
  <r>
    <x v="13"/>
    <x v="13"/>
    <x v="3"/>
    <x v="1"/>
    <x v="6"/>
    <x v="6"/>
    <s v="28"/>
    <s v="LMD/CFD"/>
    <s v="829"/>
    <s v="Villa Ticino 5 LMD 001-1"/>
    <s v="280.40.28.829-6000.11"/>
    <s v="Professional Services County Admin Fee"/>
    <n v="0"/>
    <n v="0"/>
    <n v="-143"/>
    <n v="-143"/>
    <n v="0"/>
  </r>
  <r>
    <x v="13"/>
    <x v="13"/>
    <x v="3"/>
    <x v="1"/>
    <x v="6"/>
    <x v="6"/>
    <s v="28"/>
    <s v="LMD/CFD"/>
    <s v="829"/>
    <s v="Villa Ticino 5 LMD 001-1"/>
    <s v="280.40.28.829-6100.01"/>
    <s v="Utilities Electric"/>
    <n v="0"/>
    <n v="0"/>
    <n v="-135"/>
    <n v="-135"/>
    <n v="0"/>
  </r>
  <r>
    <x v="13"/>
    <x v="13"/>
    <x v="3"/>
    <x v="1"/>
    <x v="6"/>
    <x v="6"/>
    <s v="28"/>
    <s v="LMD/CFD"/>
    <s v="829"/>
    <s v="Villa Ticino 5 LMD 001-1"/>
    <s v="280.40.28.829-6100.04"/>
    <s v="Utilities Water"/>
    <n v="0"/>
    <n v="0"/>
    <n v="-1340"/>
    <n v="-1340"/>
    <n v="0"/>
  </r>
  <r>
    <x v="13"/>
    <x v="13"/>
    <x v="3"/>
    <x v="1"/>
    <x v="6"/>
    <x v="6"/>
    <s v="28"/>
    <s v="LMD/CFD"/>
    <s v="829"/>
    <s v="Villa Ticino 5 LMD 001-1"/>
    <s v="280.40.28.829-6240.05"/>
    <s v="Supplies-Parks Landscape Maintenance"/>
    <n v="0"/>
    <n v="0"/>
    <n v="-600"/>
    <n v="-600"/>
    <n v="0"/>
  </r>
  <r>
    <x v="13"/>
    <x v="13"/>
    <x v="3"/>
    <x v="1"/>
    <x v="6"/>
    <x v="6"/>
    <s v="28"/>
    <s v="LMD/CFD"/>
    <s v="829"/>
    <s v="Villa Ticino 5 LMD 001-1"/>
    <s v="280.40.28.829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29"/>
    <s v="Villa Ticino 5 LMD 001-1"/>
    <s v="280.40.28.829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29"/>
    <s v="Villa Ticino 5 LMD 001-1"/>
    <s v="280.40.28.829-6000.10"/>
    <s v="Professional Services Consultant"/>
    <n v="0"/>
    <n v="0"/>
    <n v="-530"/>
    <n v="-530"/>
    <n v="0"/>
  </r>
  <r>
    <x v="13"/>
    <x v="13"/>
    <x v="3"/>
    <x v="1"/>
    <x v="6"/>
    <x v="6"/>
    <s v="28"/>
    <s v="LMD/CFD"/>
    <s v="829"/>
    <s v="Villa Ticino 5 LMD 001-1"/>
    <s v="280.40.28.829-6400.03"/>
    <s v="Repairs &amp; Maintenance Major Repair &amp; Contingency"/>
    <n v="0"/>
    <n v="0"/>
    <n v="-1000"/>
    <n v="-1000"/>
    <n v="0"/>
  </r>
  <r>
    <x v="13"/>
    <x v="13"/>
    <x v="0"/>
    <x v="0"/>
    <x v="6"/>
    <x v="6"/>
    <s v="28"/>
    <s v="LMD/CFD"/>
    <s v="831"/>
    <s v="Bianchi Ranch 3 LMD 00-4B"/>
    <s v="280.40.28.831-4560.02"/>
    <s v="Charges for Services-Parks LMD"/>
    <n v="0"/>
    <n v="0"/>
    <n v="16034"/>
    <n v="16034"/>
    <n v="0"/>
  </r>
  <r>
    <x v="13"/>
    <x v="13"/>
    <x v="3"/>
    <x v="1"/>
    <x v="6"/>
    <x v="6"/>
    <s v="28"/>
    <s v="LMD/CFD"/>
    <s v="831"/>
    <s v="Bianchi Ranch 3 LMD 00-4B"/>
    <s v="280.40.28.831-6600.27"/>
    <s v="Administrative Expenses Support Services-Direct Labor"/>
    <n v="0"/>
    <n v="0"/>
    <n v="-11800"/>
    <n v="-11800"/>
    <n v="0"/>
  </r>
  <r>
    <x v="13"/>
    <x v="13"/>
    <x v="3"/>
    <x v="1"/>
    <x v="6"/>
    <x v="6"/>
    <s v="28"/>
    <s v="LMD/CFD"/>
    <s v="831"/>
    <s v="Bianchi Ranch 3 LMD 00-4B"/>
    <s v="280.40.28.831-6000.11"/>
    <s v="Professional Services County Admin Fee"/>
    <n v="0"/>
    <n v="0"/>
    <n v="-149"/>
    <n v="-149"/>
    <n v="0"/>
  </r>
  <r>
    <x v="13"/>
    <x v="13"/>
    <x v="3"/>
    <x v="1"/>
    <x v="6"/>
    <x v="6"/>
    <s v="28"/>
    <s v="LMD/CFD"/>
    <s v="831"/>
    <s v="Bianchi Ranch 3 LMD 00-4B"/>
    <s v="280.40.28.831-6100.01"/>
    <s v="Utilities Electric"/>
    <n v="0"/>
    <n v="0"/>
    <n v="-135"/>
    <n v="-135"/>
    <n v="0"/>
  </r>
  <r>
    <x v="13"/>
    <x v="13"/>
    <x v="3"/>
    <x v="1"/>
    <x v="6"/>
    <x v="6"/>
    <s v="28"/>
    <s v="LMD/CFD"/>
    <s v="831"/>
    <s v="Bianchi Ranch 3 LMD 00-4B"/>
    <s v="280.40.28.831-6100.04"/>
    <s v="Utilities Water"/>
    <n v="0"/>
    <n v="0"/>
    <n v="-1545"/>
    <n v="-1545"/>
    <n v="0"/>
  </r>
  <r>
    <x v="13"/>
    <x v="13"/>
    <x v="3"/>
    <x v="1"/>
    <x v="6"/>
    <x v="6"/>
    <s v="28"/>
    <s v="LMD/CFD"/>
    <s v="831"/>
    <s v="Bianchi Ranch 3 LMD 00-4B"/>
    <s v="280.40.28.831-6400.03"/>
    <s v="Repairs &amp; Maintenance Major Repair &amp; Contingency"/>
    <n v="0"/>
    <n v="0"/>
    <n v="-500"/>
    <n v="-500"/>
    <n v="0"/>
  </r>
  <r>
    <x v="13"/>
    <x v="13"/>
    <x v="3"/>
    <x v="1"/>
    <x v="6"/>
    <x v="6"/>
    <s v="28"/>
    <s v="LMD/CFD"/>
    <s v="831"/>
    <s v="Bianchi Ranch 3 LMD 00-4B"/>
    <s v="280.40.28.831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31"/>
    <s v="Bianchi Ranch 3 LMD 00-4B"/>
    <s v="280.40.28.831-6000.10"/>
    <s v="Professional Services Consultant"/>
    <n v="0"/>
    <n v="0"/>
    <n v="-318"/>
    <n v="-318"/>
    <n v="0"/>
  </r>
  <r>
    <x v="13"/>
    <x v="13"/>
    <x v="3"/>
    <x v="1"/>
    <x v="6"/>
    <x v="6"/>
    <s v="28"/>
    <s v="LMD/CFD"/>
    <s v="831"/>
    <s v="Bianchi Ranch 3 LMD 00-4B"/>
    <s v="280.40.28.831-6240.05"/>
    <s v="Supplies-Parks Landscape Maintenance"/>
    <n v="0"/>
    <n v="0"/>
    <n v="-1545"/>
    <n v="-1545"/>
    <n v="0"/>
  </r>
  <r>
    <x v="13"/>
    <x v="13"/>
    <x v="0"/>
    <x v="0"/>
    <x v="6"/>
    <x v="6"/>
    <s v="28"/>
    <s v="LMD/CFD"/>
    <s v="832"/>
    <s v="Passeo LMD 00-4C"/>
    <s v="280.40.28.832-4560.02"/>
    <s v="Charges for Services-Parks LMD"/>
    <n v="0"/>
    <n v="0"/>
    <n v="33921"/>
    <n v="33921"/>
    <n v="0"/>
  </r>
  <r>
    <x v="13"/>
    <x v="13"/>
    <x v="3"/>
    <x v="1"/>
    <x v="6"/>
    <x v="6"/>
    <s v="28"/>
    <s v="LMD/CFD"/>
    <s v="832"/>
    <s v="Passeo LMD 00-4C"/>
    <s v="280.40.28.832-6600.27"/>
    <s v="Administrative Expenses Support Services-Direct Labor"/>
    <n v="0"/>
    <n v="0"/>
    <n v="-12000"/>
    <n v="-12000"/>
    <n v="0"/>
  </r>
  <r>
    <x v="13"/>
    <x v="13"/>
    <x v="3"/>
    <x v="1"/>
    <x v="6"/>
    <x v="6"/>
    <s v="28"/>
    <s v="LMD/CFD"/>
    <s v="832"/>
    <s v="Passeo LMD 00-4C"/>
    <s v="280.40.28.832-6000.11"/>
    <s v="Professional Services County Admin Fee"/>
    <n v="0"/>
    <n v="0"/>
    <n v="-265"/>
    <n v="-265"/>
    <n v="0"/>
  </r>
  <r>
    <x v="13"/>
    <x v="13"/>
    <x v="3"/>
    <x v="1"/>
    <x v="6"/>
    <x v="6"/>
    <s v="28"/>
    <s v="LMD/CFD"/>
    <s v="832"/>
    <s v="Passeo LMD 00-4C"/>
    <s v="280.40.28.832-6100.01"/>
    <s v="Utilities Electric"/>
    <n v="0"/>
    <n v="0"/>
    <n v="-150"/>
    <n v="-150"/>
    <n v="0"/>
  </r>
  <r>
    <x v="13"/>
    <x v="13"/>
    <x v="3"/>
    <x v="1"/>
    <x v="6"/>
    <x v="6"/>
    <s v="28"/>
    <s v="LMD/CFD"/>
    <s v="832"/>
    <s v="Passeo LMD 00-4C"/>
    <s v="280.40.28.832-6100.04"/>
    <s v="Utilities Water"/>
    <n v="0"/>
    <n v="0"/>
    <n v="-12500"/>
    <n v="-12500"/>
    <n v="0"/>
  </r>
  <r>
    <x v="13"/>
    <x v="13"/>
    <x v="3"/>
    <x v="1"/>
    <x v="6"/>
    <x v="6"/>
    <s v="28"/>
    <s v="LMD/CFD"/>
    <s v="832"/>
    <s v="Passeo LMD 00-4C"/>
    <s v="280.40.28.832-6400.03"/>
    <s v="Repairs &amp; Maintenance Major Repair &amp; Contingency"/>
    <n v="0"/>
    <n v="0"/>
    <n v="-2000"/>
    <n v="-2000"/>
    <n v="0"/>
  </r>
  <r>
    <x v="13"/>
    <x v="13"/>
    <x v="3"/>
    <x v="1"/>
    <x v="6"/>
    <x v="6"/>
    <s v="28"/>
    <s v="LMD/CFD"/>
    <s v="832"/>
    <s v="Passeo LMD 00-4C"/>
    <s v="280.40.28.832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32"/>
    <s v="Passeo LMD 00-4C"/>
    <s v="280.40.28.832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32"/>
    <s v="Passeo LMD 00-4C"/>
    <s v="280.40.28.832-6000.10"/>
    <s v="Professional Services Consultant"/>
    <n v="0"/>
    <n v="0"/>
    <n v="-833"/>
    <n v="-833"/>
    <n v="0"/>
  </r>
  <r>
    <x v="13"/>
    <x v="13"/>
    <x v="3"/>
    <x v="1"/>
    <x v="6"/>
    <x v="6"/>
    <s v="28"/>
    <s v="LMD/CFD"/>
    <s v="832"/>
    <s v="Passeo LMD 00-4C"/>
    <s v="280.40.28.832-6240.05"/>
    <s v="Supplies-Parks Landscape Maintenance"/>
    <n v="0"/>
    <n v="0"/>
    <n v="-1400"/>
    <n v="-1400"/>
    <n v="0"/>
  </r>
  <r>
    <x v="13"/>
    <x v="13"/>
    <x v="0"/>
    <x v="0"/>
    <x v="6"/>
    <x v="6"/>
    <s v="28"/>
    <s v="LMD/CFD"/>
    <s v="833"/>
    <s v="Dutra Farms SE 2 LMD 00-6"/>
    <s v="280.40.28.833-4560.02"/>
    <s v="Charges for Services-Parks LMD"/>
    <n v="0"/>
    <n v="0"/>
    <n v="25306"/>
    <n v="25306"/>
    <n v="0"/>
  </r>
  <r>
    <x v="13"/>
    <x v="13"/>
    <x v="3"/>
    <x v="1"/>
    <x v="6"/>
    <x v="6"/>
    <s v="28"/>
    <s v="LMD/CFD"/>
    <s v="833"/>
    <s v="Dutra Farms SE 2 LMD 00-6"/>
    <s v="280.40.28.833-6600.27"/>
    <s v="Administrative Expenses Support Services-Direct Labor"/>
    <n v="0"/>
    <n v="0"/>
    <n v="-12000"/>
    <n v="-12000"/>
    <n v="0"/>
  </r>
  <r>
    <x v="13"/>
    <x v="13"/>
    <x v="3"/>
    <x v="1"/>
    <x v="6"/>
    <x v="6"/>
    <s v="28"/>
    <s v="LMD/CFD"/>
    <s v="833"/>
    <s v="Dutra Farms SE 2 LMD 00-6"/>
    <s v="280.40.28.833-6000.11"/>
    <s v="Professional Services County Admin Fee"/>
    <n v="0"/>
    <n v="0"/>
    <n v="-239"/>
    <n v="-239"/>
    <n v="0"/>
  </r>
  <r>
    <x v="13"/>
    <x v="13"/>
    <x v="3"/>
    <x v="1"/>
    <x v="6"/>
    <x v="6"/>
    <s v="28"/>
    <s v="LMD/CFD"/>
    <s v="833"/>
    <s v="Dutra Farms SE 2 LMD 00-6"/>
    <s v="280.40.28.833-6100.01"/>
    <s v="Utilities Electric"/>
    <n v="0"/>
    <n v="0"/>
    <n v="-150"/>
    <n v="-150"/>
    <n v="0"/>
  </r>
  <r>
    <x v="13"/>
    <x v="13"/>
    <x v="3"/>
    <x v="1"/>
    <x v="6"/>
    <x v="6"/>
    <s v="28"/>
    <s v="LMD/CFD"/>
    <s v="833"/>
    <s v="Dutra Farms SE 2 LMD 00-6"/>
    <s v="280.40.28.833-6100.04"/>
    <s v="Utilities Water"/>
    <n v="0"/>
    <n v="0"/>
    <n v="-2500"/>
    <n v="-2500"/>
    <n v="0"/>
  </r>
  <r>
    <x v="13"/>
    <x v="13"/>
    <x v="3"/>
    <x v="1"/>
    <x v="6"/>
    <x v="6"/>
    <s v="28"/>
    <s v="LMD/CFD"/>
    <s v="833"/>
    <s v="Dutra Farms SE 2 LMD 00-6"/>
    <s v="280.40.28.833-6400.03"/>
    <s v="Repairs &amp; Maintenance Major Repair &amp; Contingency"/>
    <n v="0"/>
    <n v="0"/>
    <n v="-3000"/>
    <n v="-3000"/>
    <n v="0"/>
  </r>
  <r>
    <x v="13"/>
    <x v="13"/>
    <x v="3"/>
    <x v="1"/>
    <x v="6"/>
    <x v="6"/>
    <s v="28"/>
    <s v="LMD/CFD"/>
    <s v="833"/>
    <s v="Dutra Farms SE 2 LMD 00-6"/>
    <s v="280.40.28.833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33"/>
    <s v="Dutra Farms SE 2 LMD 00-6"/>
    <s v="280.40.28.833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33"/>
    <s v="Dutra Farms SE 2 LMD 00-6"/>
    <s v="280.40.28.833-6000.10"/>
    <s v="Professional Services Consultant"/>
    <n v="0"/>
    <n v="0"/>
    <n v="-1644"/>
    <n v="-1644"/>
    <n v="0"/>
  </r>
  <r>
    <x v="13"/>
    <x v="13"/>
    <x v="3"/>
    <x v="1"/>
    <x v="6"/>
    <x v="6"/>
    <s v="28"/>
    <s v="LMD/CFD"/>
    <s v="833"/>
    <s v="Dutra Farms SE 2 LMD 00-6"/>
    <s v="280.40.28.833-6240.05"/>
    <s v="Supplies-Parks Landscape Maintenance"/>
    <n v="0"/>
    <n v="0"/>
    <n v="-1000"/>
    <n v="-1000"/>
    <n v="0"/>
  </r>
  <r>
    <x v="13"/>
    <x v="13"/>
    <x v="0"/>
    <x v="0"/>
    <x v="6"/>
    <x v="6"/>
    <s v="28"/>
    <s v="LMD/CFD"/>
    <s v="834"/>
    <s v="Westport Plaza LMD 00-9B"/>
    <s v="280.40.28.834-4560.02"/>
    <s v="Charges for Services-Parks LMD"/>
    <n v="0"/>
    <n v="0"/>
    <n v="1797"/>
    <n v="1797"/>
    <n v="0"/>
  </r>
  <r>
    <x v="13"/>
    <x v="13"/>
    <x v="3"/>
    <x v="1"/>
    <x v="6"/>
    <x v="6"/>
    <s v="28"/>
    <s v="LMD/CFD"/>
    <s v="834"/>
    <s v="Westport Plaza LMD 00-9B"/>
    <s v="280.40.28.834-6000.11"/>
    <s v="Professional Services County Admin Fee"/>
    <n v="0"/>
    <n v="0"/>
    <n v="-21"/>
    <n v="-21"/>
    <n v="0"/>
  </r>
  <r>
    <x v="13"/>
    <x v="13"/>
    <x v="3"/>
    <x v="1"/>
    <x v="6"/>
    <x v="6"/>
    <s v="28"/>
    <s v="LMD/CFD"/>
    <s v="834"/>
    <s v="Westport Plaza LMD 00-9B"/>
    <s v="280.40.28.834-6100.04"/>
    <s v="Utilities Water"/>
    <n v="0"/>
    <n v="0"/>
    <n v="-200"/>
    <n v="-200"/>
    <n v="0"/>
  </r>
  <r>
    <x v="13"/>
    <x v="13"/>
    <x v="3"/>
    <x v="1"/>
    <x v="6"/>
    <x v="6"/>
    <s v="28"/>
    <s v="LMD/CFD"/>
    <s v="834"/>
    <s v="Westport Plaza LMD 00-9B"/>
    <s v="280.40.28.834-6240.05"/>
    <s v="Supplies-Parks Landscape Maintenance"/>
    <n v="0"/>
    <n v="0"/>
    <n v="-100"/>
    <n v="-100"/>
    <n v="0"/>
  </r>
  <r>
    <x v="13"/>
    <x v="13"/>
    <x v="3"/>
    <x v="1"/>
    <x v="6"/>
    <x v="6"/>
    <s v="28"/>
    <s v="LMD/CFD"/>
    <s v="834"/>
    <s v="Westport Plaza LMD 00-9B"/>
    <s v="280.40.28.834-6600.05"/>
    <s v="Administrative Expenses Public/Legal Advertisement"/>
    <n v="0"/>
    <n v="0"/>
    <n v="-42"/>
    <n v="-42"/>
    <n v="0"/>
  </r>
  <r>
    <x v="13"/>
    <x v="13"/>
    <x v="3"/>
    <x v="1"/>
    <x v="6"/>
    <x v="6"/>
    <s v="28"/>
    <s v="LMD/CFD"/>
    <s v="834"/>
    <s v="Westport Plaza LMD 00-9B"/>
    <s v="280.40.28.834-6600.25"/>
    <s v="Administrative Expenses Support Services-Indirect Labor"/>
    <n v="0"/>
    <n v="0"/>
    <n v="-275"/>
    <n v="-275"/>
    <n v="0"/>
  </r>
  <r>
    <x v="13"/>
    <x v="13"/>
    <x v="3"/>
    <x v="1"/>
    <x v="6"/>
    <x v="6"/>
    <s v="28"/>
    <s v="LMD/CFD"/>
    <s v="834"/>
    <s v="Westport Plaza LMD 00-9B"/>
    <s v="280.40.28.834-6600.27"/>
    <s v="Administrative Expenses Support Services-Direct Labor"/>
    <n v="0"/>
    <n v="0"/>
    <n v="-1000"/>
    <n v="-1000"/>
    <n v="0"/>
  </r>
  <r>
    <x v="13"/>
    <x v="13"/>
    <x v="3"/>
    <x v="1"/>
    <x v="6"/>
    <x v="6"/>
    <s v="28"/>
    <s v="LMD/CFD"/>
    <s v="834"/>
    <s v="Westport Plaza LMD 00-9B"/>
    <s v="280.40.28.834-6000.10"/>
    <s v="Professional Services Consultant"/>
    <n v="0"/>
    <n v="0"/>
    <n v="-159"/>
    <n v="-159"/>
    <n v="0"/>
  </r>
  <r>
    <x v="13"/>
    <x v="13"/>
    <x v="0"/>
    <x v="0"/>
    <x v="6"/>
    <x v="6"/>
    <s v="28"/>
    <s v="LMD/CFD"/>
    <s v="835"/>
    <s v="Almond Crest LMD 95-1B"/>
    <s v="280.40.28.835-4560.02"/>
    <s v="Charges for Services-Parks LMD"/>
    <n v="0"/>
    <n v="0"/>
    <n v="14363"/>
    <n v="14363"/>
    <n v="0"/>
  </r>
  <r>
    <x v="13"/>
    <x v="13"/>
    <x v="3"/>
    <x v="1"/>
    <x v="6"/>
    <x v="6"/>
    <s v="28"/>
    <s v="LMD/CFD"/>
    <s v="835"/>
    <s v="Almond Crest LMD 95-1B"/>
    <s v="280.40.28.835-6600.27"/>
    <s v="Administrative Expenses Support Services-Direct Labor"/>
    <n v="0"/>
    <n v="0"/>
    <n v="-6000"/>
    <n v="-6000"/>
    <n v="0"/>
  </r>
  <r>
    <x v="13"/>
    <x v="13"/>
    <x v="3"/>
    <x v="1"/>
    <x v="6"/>
    <x v="6"/>
    <s v="28"/>
    <s v="LMD/CFD"/>
    <s v="835"/>
    <s v="Almond Crest LMD 95-1B"/>
    <s v="280.40.28.835-6000.11"/>
    <s v="Professional Services County Admin Fee"/>
    <n v="0"/>
    <n v="0"/>
    <n v="-159"/>
    <n v="-159"/>
    <n v="0"/>
  </r>
  <r>
    <x v="13"/>
    <x v="13"/>
    <x v="3"/>
    <x v="1"/>
    <x v="6"/>
    <x v="6"/>
    <s v="28"/>
    <s v="LMD/CFD"/>
    <s v="835"/>
    <s v="Almond Crest LMD 95-1B"/>
    <s v="280.40.28.835-6100.01"/>
    <s v="Utilities Electric"/>
    <n v="0"/>
    <n v="0"/>
    <n v="-70"/>
    <n v="-70"/>
    <n v="0"/>
  </r>
  <r>
    <x v="13"/>
    <x v="13"/>
    <x v="3"/>
    <x v="1"/>
    <x v="6"/>
    <x v="6"/>
    <s v="28"/>
    <s v="LMD/CFD"/>
    <s v="835"/>
    <s v="Almond Crest LMD 95-1B"/>
    <s v="280.40.28.835-6100.04"/>
    <s v="Utilities Water"/>
    <n v="0"/>
    <n v="0"/>
    <n v="-700"/>
    <n v="-700"/>
    <n v="0"/>
  </r>
  <r>
    <x v="13"/>
    <x v="13"/>
    <x v="3"/>
    <x v="1"/>
    <x v="6"/>
    <x v="6"/>
    <s v="28"/>
    <s v="LMD/CFD"/>
    <s v="835"/>
    <s v="Almond Crest LMD 95-1B"/>
    <s v="280.40.28.835-6240.05"/>
    <s v="Supplies-Parks Landscape Maintenance"/>
    <n v="0"/>
    <n v="0"/>
    <n v="-1100"/>
    <n v="-1100"/>
    <n v="0"/>
  </r>
  <r>
    <x v="13"/>
    <x v="13"/>
    <x v="3"/>
    <x v="1"/>
    <x v="6"/>
    <x v="6"/>
    <s v="28"/>
    <s v="LMD/CFD"/>
    <s v="835"/>
    <s v="Almond Crest LMD 95-1B"/>
    <s v="280.40.28.835-6400.03"/>
    <s v="Repairs &amp; Maintenance Major Repair &amp; Contingency"/>
    <n v="0"/>
    <n v="0"/>
    <n v="-500"/>
    <n v="-500"/>
    <n v="0"/>
  </r>
  <r>
    <x v="13"/>
    <x v="13"/>
    <x v="3"/>
    <x v="1"/>
    <x v="6"/>
    <x v="6"/>
    <s v="28"/>
    <s v="LMD/CFD"/>
    <s v="835"/>
    <s v="Almond Crest LMD 95-1B"/>
    <s v="280.40.28.835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35"/>
    <s v="Almond Crest LMD 95-1B"/>
    <s v="280.40.28.835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35"/>
    <s v="Almond Crest LMD 95-1B"/>
    <s v="280.40.28.835-6000.10"/>
    <s v="Professional Services Consultant"/>
    <n v="0"/>
    <n v="0"/>
    <n v="-1061"/>
    <n v="-1061"/>
    <n v="0"/>
  </r>
  <r>
    <x v="13"/>
    <x v="13"/>
    <x v="0"/>
    <x v="0"/>
    <x v="6"/>
    <x v="6"/>
    <s v="28"/>
    <s v="LMD/CFD"/>
    <s v="836"/>
    <s v="Bella Vista 1&amp;2/Dutra BAD 00-8B"/>
    <s v="280.40.28.836-4560.02"/>
    <s v="Charges for Services-Parks LMD"/>
    <n v="0"/>
    <n v="0"/>
    <n v="6104"/>
    <n v="6104"/>
    <n v="0"/>
  </r>
  <r>
    <x v="13"/>
    <x v="13"/>
    <x v="3"/>
    <x v="1"/>
    <x v="6"/>
    <x v="6"/>
    <s v="28"/>
    <s v="LMD/CFD"/>
    <s v="836"/>
    <s v="Bella Vista 1&amp;2/Dutra BAD 00-8B"/>
    <s v="280.40.28.836-6000.11"/>
    <s v="Professional Services County Admin Fee"/>
    <n v="0"/>
    <n v="0"/>
    <n v="-111"/>
    <n v="-111"/>
    <n v="0"/>
  </r>
  <r>
    <x v="13"/>
    <x v="13"/>
    <x v="3"/>
    <x v="1"/>
    <x v="6"/>
    <x v="6"/>
    <s v="28"/>
    <s v="LMD/CFD"/>
    <s v="836"/>
    <s v="Bella Vista 1&amp;2/Dutra BAD 00-8B"/>
    <s v="280.40.28.836-6600.05"/>
    <s v="Administrative Expenses Public/Legal Advertisement"/>
    <n v="0"/>
    <n v="0"/>
    <n v="-53"/>
    <n v="-53"/>
    <n v="0"/>
  </r>
  <r>
    <x v="13"/>
    <x v="13"/>
    <x v="3"/>
    <x v="1"/>
    <x v="6"/>
    <x v="6"/>
    <s v="28"/>
    <s v="LMD/CFD"/>
    <s v="836"/>
    <s v="Bella Vista 1&amp;2/Dutra BAD 00-8B"/>
    <s v="280.40.28.836-6600.25"/>
    <s v="Administrative Expenses Support Services-Indirect Labor"/>
    <n v="0"/>
    <n v="0"/>
    <n v="-4720"/>
    <n v="-4720"/>
    <n v="0"/>
  </r>
  <r>
    <x v="13"/>
    <x v="13"/>
    <x v="3"/>
    <x v="1"/>
    <x v="6"/>
    <x v="6"/>
    <s v="28"/>
    <s v="LMD/CFD"/>
    <s v="836"/>
    <s v="Bella Vista 1&amp;2/Dutra BAD 00-8B"/>
    <s v="280.40.28.836-6000.10"/>
    <s v="Professional Services Consultant"/>
    <n v="0"/>
    <n v="0"/>
    <n v="-1220"/>
    <n v="-1220"/>
    <n v="0"/>
  </r>
  <r>
    <x v="13"/>
    <x v="13"/>
    <x v="0"/>
    <x v="0"/>
    <x v="6"/>
    <x v="6"/>
    <s v="28"/>
    <s v="LMD/CFD"/>
    <s v="837"/>
    <s v="Bella Vista 4&amp;5/Dutra BAD 00-8C"/>
    <s v="280.40.28.837-4560.02"/>
    <s v="Charges for Services-Parks LMD"/>
    <n v="0"/>
    <n v="0"/>
    <n v="3134"/>
    <n v="3134"/>
    <n v="0"/>
  </r>
  <r>
    <x v="13"/>
    <x v="13"/>
    <x v="3"/>
    <x v="1"/>
    <x v="6"/>
    <x v="6"/>
    <s v="28"/>
    <s v="LMD/CFD"/>
    <s v="837"/>
    <s v="Bella Vista 4&amp;5/Dutra BAD 00-8C"/>
    <s v="280.40.28.837-6000.11"/>
    <s v="Professional Services County Admin Fee"/>
    <n v="0"/>
    <n v="0"/>
    <n v="-37"/>
    <n v="-37"/>
    <n v="0"/>
  </r>
  <r>
    <x v="13"/>
    <x v="13"/>
    <x v="3"/>
    <x v="1"/>
    <x v="6"/>
    <x v="6"/>
    <s v="28"/>
    <s v="LMD/CFD"/>
    <s v="837"/>
    <s v="Bella Vista 4&amp;5/Dutra BAD 00-8C"/>
    <s v="280.40.28.837-6600.05"/>
    <s v="Administrative Expenses Public/Legal Advertisement"/>
    <n v="0"/>
    <n v="0"/>
    <n v="-64"/>
    <n v="-64"/>
    <n v="0"/>
  </r>
  <r>
    <x v="13"/>
    <x v="13"/>
    <x v="3"/>
    <x v="1"/>
    <x v="6"/>
    <x v="6"/>
    <s v="28"/>
    <s v="LMD/CFD"/>
    <s v="837"/>
    <s v="Bella Vista 4&amp;5/Dutra BAD 00-8C"/>
    <s v="280.40.28.837-6600.25"/>
    <s v="Administrative Expenses Support Services-Indirect Labor"/>
    <n v="0"/>
    <n v="0"/>
    <n v="-2375"/>
    <n v="-2375"/>
    <n v="0"/>
  </r>
  <r>
    <x v="13"/>
    <x v="13"/>
    <x v="3"/>
    <x v="1"/>
    <x v="6"/>
    <x v="6"/>
    <s v="28"/>
    <s v="LMD/CFD"/>
    <s v="837"/>
    <s v="Bella Vista 4&amp;5/Dutra BAD 00-8C"/>
    <s v="280.40.28.837-6000.10"/>
    <s v="Professional Services Consultant"/>
    <n v="0"/>
    <n v="0"/>
    <n v="-658"/>
    <n v="-658"/>
    <n v="0"/>
  </r>
  <r>
    <x v="13"/>
    <x v="13"/>
    <x v="2"/>
    <x v="1"/>
    <x v="6"/>
    <x v="6"/>
    <s v="28"/>
    <s v="LMD/CFD"/>
    <s v="802"/>
    <s v="Chadwick Square LMD 94-1"/>
    <s v="280.40.28.802-5000.01"/>
    <s v="Salaries Regular"/>
    <n v="0"/>
    <n v="0"/>
    <n v="0"/>
    <n v="0"/>
    <n v="0"/>
  </r>
  <r>
    <x v="13"/>
    <x v="13"/>
    <x v="2"/>
    <x v="1"/>
    <x v="6"/>
    <x v="6"/>
    <s v="28"/>
    <s v="LMD/CFD"/>
    <s v="802"/>
    <s v="Chadwick Square LMD 94-1"/>
    <s v="280.40.28.802-5100.11"/>
    <s v="Benefits Medicare"/>
    <n v="0"/>
    <n v="0"/>
    <n v="0"/>
    <n v="0"/>
    <n v="0"/>
  </r>
  <r>
    <x v="13"/>
    <x v="13"/>
    <x v="2"/>
    <x v="1"/>
    <x v="6"/>
    <x v="6"/>
    <s v="28"/>
    <s v="LMD/CFD"/>
    <s v="803"/>
    <s v="Gonsalves Estates LMD 94-2"/>
    <s v="280.40.28.803-5000.01"/>
    <s v="Salaries Regular"/>
    <n v="0"/>
    <n v="0"/>
    <n v="0"/>
    <n v="0"/>
    <n v="0"/>
  </r>
  <r>
    <x v="13"/>
    <x v="13"/>
    <x v="2"/>
    <x v="1"/>
    <x v="6"/>
    <x v="6"/>
    <s v="28"/>
    <s v="LMD/CFD"/>
    <s v="803"/>
    <s v="Gonsalves Estates LMD 94-2"/>
    <s v="280.40.28.803-5100.11"/>
    <s v="Benefits Medicare"/>
    <n v="0"/>
    <n v="0"/>
    <n v="0"/>
    <n v="0"/>
    <n v="0"/>
  </r>
  <r>
    <x v="13"/>
    <x v="13"/>
    <x v="2"/>
    <x v="1"/>
    <x v="6"/>
    <x v="6"/>
    <s v="28"/>
    <s v="LMD/CFD"/>
    <s v="804"/>
    <s v="Diamond Oaks LMD 95-1"/>
    <s v="280.40.28.804-5000.01"/>
    <s v="Salaries Regular"/>
    <n v="0"/>
    <n v="0"/>
    <n v="0"/>
    <n v="0"/>
    <n v="0"/>
  </r>
  <r>
    <x v="13"/>
    <x v="13"/>
    <x v="2"/>
    <x v="1"/>
    <x v="6"/>
    <x v="6"/>
    <s v="28"/>
    <s v="LMD/CFD"/>
    <s v="804"/>
    <s v="Diamond Oaks LMD 95-1"/>
    <s v="280.40.28.804-5100.11"/>
    <s v="Benefits Medicare"/>
    <n v="0"/>
    <n v="0"/>
    <n v="0"/>
    <n v="0"/>
    <n v="0"/>
  </r>
  <r>
    <x v="13"/>
    <x v="13"/>
    <x v="2"/>
    <x v="1"/>
    <x v="6"/>
    <x v="6"/>
    <s v="28"/>
    <s v="LMD/CFD"/>
    <s v="805"/>
    <s v="Villa Ticino LMD 00-1"/>
    <s v="280.40.28.805-5000.01"/>
    <s v="Salaries Regular"/>
    <n v="0"/>
    <n v="0"/>
    <n v="0"/>
    <n v="0"/>
    <n v="0"/>
  </r>
  <r>
    <x v="13"/>
    <x v="13"/>
    <x v="2"/>
    <x v="1"/>
    <x v="6"/>
    <x v="6"/>
    <s v="28"/>
    <s v="LMD/CFD"/>
    <s v="805"/>
    <s v="Villa Ticino LMD 00-1"/>
    <s v="280.40.28.805-5100.11"/>
    <s v="Benefits Medicare"/>
    <n v="0"/>
    <n v="0"/>
    <n v="0"/>
    <n v="0"/>
    <n v="0"/>
  </r>
  <r>
    <x v="13"/>
    <x v="13"/>
    <x v="2"/>
    <x v="1"/>
    <x v="6"/>
    <x v="6"/>
    <s v="28"/>
    <s v="LMD/CFD"/>
    <s v="806"/>
    <s v="Mission Gardens LMD 00-2"/>
    <s v="280.40.28.806-5000.01"/>
    <s v="Salaries Regular"/>
    <n v="0"/>
    <n v="0"/>
    <n v="0"/>
    <n v="0"/>
    <n v="0"/>
  </r>
  <r>
    <x v="13"/>
    <x v="13"/>
    <x v="2"/>
    <x v="1"/>
    <x v="6"/>
    <x v="6"/>
    <s v="28"/>
    <s v="LMD/CFD"/>
    <s v="806"/>
    <s v="Mission Gardens LMD 00-2"/>
    <s v="280.40.28.806-5100.11"/>
    <s v="Benefits Medicare"/>
    <n v="0"/>
    <n v="0"/>
    <n v="0"/>
    <n v="0"/>
    <n v="0"/>
  </r>
  <r>
    <x v="13"/>
    <x v="13"/>
    <x v="2"/>
    <x v="1"/>
    <x v="6"/>
    <x v="6"/>
    <s v="28"/>
    <s v="LMD/CFD"/>
    <s v="807"/>
    <s v="Woodward Park LMD 00-3"/>
    <s v="280.40.28.807-5000.01"/>
    <s v="Salaries Regular"/>
    <n v="0"/>
    <n v="0"/>
    <n v="0"/>
    <n v="0"/>
    <n v="0"/>
  </r>
  <r>
    <x v="13"/>
    <x v="13"/>
    <x v="2"/>
    <x v="1"/>
    <x v="6"/>
    <x v="6"/>
    <s v="28"/>
    <s v="LMD/CFD"/>
    <s v="807"/>
    <s v="Woodward Park LMD 00-3"/>
    <s v="280.40.28.807-5100.11"/>
    <s v="Benefits Medicare"/>
    <n v="0"/>
    <n v="0"/>
    <n v="0"/>
    <n v="0"/>
    <n v="0"/>
  </r>
  <r>
    <x v="13"/>
    <x v="13"/>
    <x v="2"/>
    <x v="1"/>
    <x v="6"/>
    <x v="6"/>
    <s v="28"/>
    <s v="LMD/CFD"/>
    <s v="808"/>
    <s v="Bianchi Ranch 1 &amp; 2 LMD 00-4"/>
    <s v="280.40.28.808-5100.11"/>
    <s v="Benefits Medicare"/>
    <n v="0"/>
    <n v="0"/>
    <n v="0"/>
    <n v="0"/>
    <n v="0"/>
  </r>
  <r>
    <x v="13"/>
    <x v="13"/>
    <x v="2"/>
    <x v="1"/>
    <x v="6"/>
    <x v="6"/>
    <s v="28"/>
    <s v="LMD/CFD"/>
    <s v="809"/>
    <s v="Sierra Creek LMD 00-5"/>
    <s v="280.40.28.809-5100.11"/>
    <s v="Benefits Medicare"/>
    <n v="0"/>
    <n v="0"/>
    <n v="0"/>
    <n v="0"/>
    <n v="0"/>
  </r>
  <r>
    <x v="13"/>
    <x v="13"/>
    <x v="2"/>
    <x v="1"/>
    <x v="6"/>
    <x v="6"/>
    <s v="28"/>
    <s v="LMD/CFD"/>
    <s v="810"/>
    <s v="Dutra Farms SW LMD 00-6"/>
    <s v="280.40.28.810-5100.11"/>
    <s v="Benefits Medicare"/>
    <n v="0"/>
    <n v="0"/>
    <n v="0"/>
    <n v="0"/>
    <n v="0"/>
  </r>
  <r>
    <x v="13"/>
    <x v="13"/>
    <x v="2"/>
    <x v="1"/>
    <x v="6"/>
    <x v="6"/>
    <s v="28"/>
    <s v="LMD/CFD"/>
    <s v="811"/>
    <s v="Spring Meadows LMD 00-7"/>
    <s v="280.40.28.811-5100.11"/>
    <s v="Benefits Medicare"/>
    <n v="0"/>
    <n v="0"/>
    <n v="0"/>
    <n v="0"/>
    <n v="0"/>
  </r>
  <r>
    <x v="13"/>
    <x v="13"/>
    <x v="2"/>
    <x v="1"/>
    <x v="6"/>
    <x v="6"/>
    <s v="28"/>
    <s v="LMD/CFD"/>
    <s v="813"/>
    <s v="Westbrook Estates LMD 00-9"/>
    <s v="280.40.28.813-5100.11"/>
    <s v="Benefits Medicare"/>
    <n v="0"/>
    <n v="0"/>
    <n v="0"/>
    <n v="0"/>
    <n v="0"/>
  </r>
  <r>
    <x v="13"/>
    <x v="13"/>
    <x v="2"/>
    <x v="1"/>
    <x v="6"/>
    <x v="6"/>
    <s v="28"/>
    <s v="LMD/CFD"/>
    <s v="814"/>
    <s v="Woodward West LMD 04-1"/>
    <s v="280.40.28.814-5100.11"/>
    <s v="Benefits Medicare"/>
    <n v="0"/>
    <n v="0"/>
    <n v="0"/>
    <n v="0"/>
    <n v="0"/>
  </r>
  <r>
    <x v="13"/>
    <x v="13"/>
    <x v="2"/>
    <x v="1"/>
    <x v="6"/>
    <x v="6"/>
    <s v="28"/>
    <s v="LMD/CFD"/>
    <s v="815"/>
    <s v="Jasmine Hollow LMD 04-2"/>
    <s v="280.40.28.815-5100.11"/>
    <s v="Benefits Medicare"/>
    <n v="0"/>
    <n v="0"/>
    <n v="0"/>
    <n v="0"/>
    <n v="0"/>
  </r>
  <r>
    <x v="13"/>
    <x v="13"/>
    <x v="2"/>
    <x v="1"/>
    <x v="6"/>
    <x v="6"/>
    <s v="28"/>
    <s v="LMD/CFD"/>
    <s v="816"/>
    <s v="Dutra Farms NE LMD 03-1"/>
    <s v="280.40.28.816-5100.11"/>
    <s v="Benefits Medicare"/>
    <n v="0"/>
    <n v="0"/>
    <n v="0"/>
    <n v="0"/>
    <n v="0"/>
  </r>
  <r>
    <x v="13"/>
    <x v="13"/>
    <x v="2"/>
    <x v="1"/>
    <x v="6"/>
    <x v="6"/>
    <s v="28"/>
    <s v="LMD/CFD"/>
    <s v="817"/>
    <s v="Antigua LMD 05-1"/>
    <s v="280.40.28.817-5100.11"/>
    <s v="Benefits Medicare"/>
    <n v="0"/>
    <n v="0"/>
    <n v="0"/>
    <n v="0"/>
    <n v="0"/>
  </r>
  <r>
    <x v="13"/>
    <x v="13"/>
    <x v="2"/>
    <x v="1"/>
    <x v="6"/>
    <x v="6"/>
    <s v="28"/>
    <s v="LMD/CFD"/>
    <s v="818"/>
    <s v="Terra Bella LMD 05-2"/>
    <s v="280.40.28.818-5100.11"/>
    <s v="Benefits Medicare"/>
    <n v="0"/>
    <n v="0"/>
    <n v="0"/>
    <n v="0"/>
    <n v="0"/>
  </r>
  <r>
    <x v="13"/>
    <x v="13"/>
    <x v="2"/>
    <x v="1"/>
    <x v="6"/>
    <x v="6"/>
    <s v="28"/>
    <s v="LMD/CFD"/>
    <s v="819"/>
    <s v="Paseo West LMD 05-3"/>
    <s v="280.40.28.819-5100.11"/>
    <s v="Benefits Medicare"/>
    <n v="0"/>
    <n v="0"/>
    <n v="0"/>
    <n v="0"/>
    <n v="0"/>
  </r>
  <r>
    <x v="13"/>
    <x v="13"/>
    <x v="2"/>
    <x v="1"/>
    <x v="6"/>
    <x v="6"/>
    <s v="28"/>
    <s v="LMD/CFD"/>
    <s v="820"/>
    <s v="Rodoni Estates LMD 06-2"/>
    <s v="280.40.28.820-5100.11"/>
    <s v="Benefits Medicare"/>
    <n v="0"/>
    <n v="0"/>
    <n v="0"/>
    <n v="0"/>
    <n v="0"/>
  </r>
  <r>
    <x v="13"/>
    <x v="13"/>
    <x v="2"/>
    <x v="1"/>
    <x v="6"/>
    <x v="6"/>
    <s v="28"/>
    <s v="LMD/CFD"/>
    <s v="822"/>
    <s v="Dutra Estates LMD 05-4"/>
    <s v="280.40.28.822-5100.11"/>
    <s v="Benefits Medicare"/>
    <n v="0"/>
    <n v="0"/>
    <n v="0"/>
    <n v="0"/>
    <n v="0"/>
  </r>
  <r>
    <x v="13"/>
    <x v="13"/>
    <x v="2"/>
    <x v="1"/>
    <x v="6"/>
    <x v="6"/>
    <s v="28"/>
    <s v="LMD/CFD"/>
    <s v="823"/>
    <s v="Tesoro LMD 06-1"/>
    <s v="280.40.28.823-5100.11"/>
    <s v="Benefits Medicare"/>
    <n v="0"/>
    <n v="0"/>
    <n v="0"/>
    <n v="0"/>
    <n v="0"/>
  </r>
  <r>
    <x v="13"/>
    <x v="13"/>
    <x v="2"/>
    <x v="1"/>
    <x v="6"/>
    <x v="6"/>
    <s v="28"/>
    <s v="LMD/CFD"/>
    <s v="824"/>
    <s v="Ken Hill Estates LMD 06-3"/>
    <s v="280.40.28.824-5100.11"/>
    <s v="Benefits Medicare"/>
    <n v="0"/>
    <n v="0"/>
    <n v="0"/>
    <n v="0"/>
    <n v="0"/>
  </r>
  <r>
    <x v="13"/>
    <x v="13"/>
    <x v="2"/>
    <x v="1"/>
    <x v="6"/>
    <x v="6"/>
    <s v="28"/>
    <s v="LMD/CFD"/>
    <s v="825"/>
    <s v="Union Ranch LMD 06-5"/>
    <s v="280.40.28.825-5100.11"/>
    <s v="Benefits Medicare"/>
    <n v="0"/>
    <n v="0"/>
    <n v="0"/>
    <n v="0"/>
    <n v="0"/>
  </r>
  <r>
    <x v="13"/>
    <x v="13"/>
    <x v="2"/>
    <x v="1"/>
    <x v="6"/>
    <x v="6"/>
    <s v="28"/>
    <s v="LMD/CFD"/>
    <s v="826"/>
    <s v="Union Ranch East LMD 06-4"/>
    <s v="280.40.28.826-5100.11"/>
    <s v="Benefits Medicare"/>
    <n v="0"/>
    <n v="0"/>
    <n v="0"/>
    <n v="0"/>
    <n v="0"/>
  </r>
  <r>
    <x v="13"/>
    <x v="13"/>
    <x v="2"/>
    <x v="1"/>
    <x v="6"/>
    <x v="6"/>
    <s v="28"/>
    <s v="LMD/CFD"/>
    <s v="827"/>
    <s v="Passante LMD 94-1B"/>
    <s v="280.40.28.827-5100.11"/>
    <s v="Benefits Medicare"/>
    <n v="0"/>
    <n v="0"/>
    <n v="0"/>
    <n v="0"/>
    <n v="0"/>
  </r>
  <r>
    <x v="13"/>
    <x v="13"/>
    <x v="2"/>
    <x v="1"/>
    <x v="6"/>
    <x v="6"/>
    <s v="28"/>
    <s v="LMD/CFD"/>
    <s v="828"/>
    <s v="Portafina LMD 94-1C"/>
    <s v="280.40.28.828-5100.11"/>
    <s v="Benefits Medicare"/>
    <n v="0"/>
    <n v="0"/>
    <n v="0"/>
    <n v="0"/>
    <n v="0"/>
  </r>
  <r>
    <x v="13"/>
    <x v="13"/>
    <x v="2"/>
    <x v="1"/>
    <x v="6"/>
    <x v="6"/>
    <s v="28"/>
    <s v="LMD/CFD"/>
    <s v="829"/>
    <s v="Villa Ticino 5 LMD 001-1"/>
    <s v="280.40.28.829-5100.11"/>
    <s v="Benefits Medicare"/>
    <n v="0"/>
    <n v="0"/>
    <n v="0"/>
    <n v="0"/>
    <n v="0"/>
  </r>
  <r>
    <x v="13"/>
    <x v="13"/>
    <x v="2"/>
    <x v="1"/>
    <x v="6"/>
    <x v="6"/>
    <s v="28"/>
    <s v="LMD/CFD"/>
    <s v="831"/>
    <s v="Bianchi Ranch 3 LMD 00-4B"/>
    <s v="280.40.28.831-5100.11"/>
    <s v="Benefits Medicare"/>
    <n v="0"/>
    <n v="0"/>
    <n v="0"/>
    <n v="0"/>
    <n v="0"/>
  </r>
  <r>
    <x v="13"/>
    <x v="13"/>
    <x v="2"/>
    <x v="1"/>
    <x v="6"/>
    <x v="6"/>
    <s v="28"/>
    <s v="LMD/CFD"/>
    <s v="832"/>
    <s v="Passeo LMD 00-4C"/>
    <s v="280.40.28.832-5100.11"/>
    <s v="Benefits Medicare"/>
    <n v="0"/>
    <n v="0"/>
    <n v="0"/>
    <n v="0"/>
    <n v="0"/>
  </r>
  <r>
    <x v="13"/>
    <x v="13"/>
    <x v="2"/>
    <x v="1"/>
    <x v="6"/>
    <x v="6"/>
    <s v="28"/>
    <s v="LMD/CFD"/>
    <s v="833"/>
    <s v="Dutra Farms SE 2 LMD 00-6"/>
    <s v="280.40.28.833-5100.11"/>
    <s v="Benefits Medicare"/>
    <n v="0"/>
    <n v="0"/>
    <n v="0"/>
    <n v="0"/>
    <n v="0"/>
  </r>
  <r>
    <x v="13"/>
    <x v="13"/>
    <x v="2"/>
    <x v="1"/>
    <x v="6"/>
    <x v="6"/>
    <s v="28"/>
    <s v="LMD/CFD"/>
    <s v="835"/>
    <s v="Almond Crest LMD 95-1B"/>
    <s v="280.40.28.835-5100.11"/>
    <s v="Benefits Medicare"/>
    <n v="0"/>
    <n v="0"/>
    <n v="0"/>
    <n v="0"/>
    <n v="0"/>
  </r>
  <r>
    <x v="13"/>
    <x v="13"/>
    <x v="2"/>
    <x v="1"/>
    <x v="6"/>
    <x v="6"/>
    <s v="28"/>
    <s v="LMD/CFD"/>
    <s v="900"/>
    <s v="General"/>
    <s v="280.40.28.900-5000.01"/>
    <s v="Salaries Regular"/>
    <n v="0"/>
    <n v="-15000"/>
    <n v="-167939"/>
    <n v="-173000"/>
    <n v="-5061"/>
  </r>
  <r>
    <x v="13"/>
    <x v="13"/>
    <x v="2"/>
    <x v="1"/>
    <x v="6"/>
    <x v="6"/>
    <s v="28"/>
    <s v="LMD/CFD"/>
    <s v="900"/>
    <s v="General"/>
    <s v="280.40.28.900-5000.02"/>
    <s v="Salaries Part Time"/>
    <n v="0"/>
    <n v="-4000"/>
    <n v="0"/>
    <n v="0"/>
    <n v="0"/>
  </r>
  <r>
    <x v="13"/>
    <x v="13"/>
    <x v="2"/>
    <x v="1"/>
    <x v="6"/>
    <x v="6"/>
    <s v="28"/>
    <s v="LMD/CFD"/>
    <s v="900"/>
    <s v="General"/>
    <s v="280.40.28.900-5000.03"/>
    <s v="Salaries Overtime"/>
    <n v="0"/>
    <n v="0"/>
    <n v="0"/>
    <n v="0"/>
    <n v="0"/>
  </r>
  <r>
    <x v="13"/>
    <x v="13"/>
    <x v="2"/>
    <x v="1"/>
    <x v="6"/>
    <x v="6"/>
    <s v="28"/>
    <s v="LMD/CFD"/>
    <s v="900"/>
    <s v="General"/>
    <s v="280.40.28.900-5000.08"/>
    <s v="Salaries Longevity Pay"/>
    <n v="0"/>
    <n v="-1000"/>
    <n v="-3025"/>
    <n v="-3025"/>
    <n v="0"/>
  </r>
  <r>
    <x v="13"/>
    <x v="13"/>
    <x v="2"/>
    <x v="1"/>
    <x v="6"/>
    <x v="6"/>
    <s v="28"/>
    <s v="LMD/CFD"/>
    <s v="900"/>
    <s v="General"/>
    <s v="280.40.28.900-5100.00"/>
    <s v="Benefits PERS Pool Liability"/>
    <n v="0"/>
    <n v="-13000"/>
    <n v="-35645"/>
    <n v="-31000"/>
    <n v="4645"/>
  </r>
  <r>
    <x v="13"/>
    <x v="13"/>
    <x v="2"/>
    <x v="1"/>
    <x v="6"/>
    <x v="6"/>
    <s v="28"/>
    <s v="LMD/CFD"/>
    <s v="900"/>
    <s v="General"/>
    <s v="280.40.28.900-5100.01"/>
    <s v="Benefits Retirement"/>
    <n v="0"/>
    <n v="-7000"/>
    <n v="-20038"/>
    <n v="-20038"/>
    <n v="0"/>
  </r>
  <r>
    <x v="13"/>
    <x v="13"/>
    <x v="2"/>
    <x v="1"/>
    <x v="6"/>
    <x v="6"/>
    <s v="28"/>
    <s v="LMD/CFD"/>
    <s v="900"/>
    <s v="General"/>
    <s v="280.40.28.900-5100.02"/>
    <s v="Benefits Health Insurance"/>
    <n v="0"/>
    <n v="-13000"/>
    <n v="-42608"/>
    <n v="-42608"/>
    <n v="0"/>
  </r>
  <r>
    <x v="13"/>
    <x v="13"/>
    <x v="2"/>
    <x v="1"/>
    <x v="6"/>
    <x v="6"/>
    <s v="28"/>
    <s v="LMD/CFD"/>
    <s v="900"/>
    <s v="General"/>
    <s v="280.40.28.900-5100.03"/>
    <s v="Benefits Dental Insurance"/>
    <n v="0"/>
    <n v="-1000"/>
    <n v="-2705"/>
    <n v="-2705"/>
    <n v="0"/>
  </r>
  <r>
    <x v="13"/>
    <x v="13"/>
    <x v="2"/>
    <x v="1"/>
    <x v="6"/>
    <x v="6"/>
    <s v="28"/>
    <s v="LMD/CFD"/>
    <s v="900"/>
    <s v="General"/>
    <s v="280.40.28.900-5100.04"/>
    <s v="Benefits Vision Insurance"/>
    <n v="0"/>
    <n v="0"/>
    <n v="-458"/>
    <n v="-458"/>
    <n v="0"/>
  </r>
  <r>
    <x v="13"/>
    <x v="13"/>
    <x v="2"/>
    <x v="1"/>
    <x v="6"/>
    <x v="6"/>
    <s v="28"/>
    <s v="LMD/CFD"/>
    <s v="900"/>
    <s v="General"/>
    <s v="280.40.28.900-5100.05"/>
    <s v="Benefits Life Insurance"/>
    <n v="0"/>
    <n v="0"/>
    <n v="-161"/>
    <n v="-161"/>
    <n v="0"/>
  </r>
  <r>
    <x v="13"/>
    <x v="13"/>
    <x v="2"/>
    <x v="1"/>
    <x v="6"/>
    <x v="6"/>
    <s v="28"/>
    <s v="LMD/CFD"/>
    <s v="900"/>
    <s v="General"/>
    <s v="280.40.28.900-5100.07"/>
    <s v="Benefits Long Term Disability"/>
    <n v="0"/>
    <n v="0"/>
    <n v="-528"/>
    <n v="-528"/>
    <n v="0"/>
  </r>
  <r>
    <x v="13"/>
    <x v="13"/>
    <x v="2"/>
    <x v="1"/>
    <x v="6"/>
    <x v="6"/>
    <s v="28"/>
    <s v="LMD/CFD"/>
    <s v="900"/>
    <s v="General"/>
    <s v="280.40.28.900-5100.08"/>
    <s v="Benefits Deferred Compensation"/>
    <n v="0"/>
    <n v="-2000"/>
    <n v="-8335"/>
    <n v="-8335"/>
    <n v="0"/>
  </r>
  <r>
    <x v="13"/>
    <x v="13"/>
    <x v="2"/>
    <x v="1"/>
    <x v="6"/>
    <x v="6"/>
    <s v="28"/>
    <s v="LMD/CFD"/>
    <s v="900"/>
    <s v="General"/>
    <s v="280.40.28.900-5100.10"/>
    <s v="Benefits Uniform Allowance"/>
    <n v="0"/>
    <n v="-1000"/>
    <n v="-825"/>
    <n v="-825"/>
    <n v="0"/>
  </r>
  <r>
    <x v="13"/>
    <x v="13"/>
    <x v="2"/>
    <x v="1"/>
    <x v="6"/>
    <x v="6"/>
    <s v="28"/>
    <s v="LMD/CFD"/>
    <s v="900"/>
    <s v="General"/>
    <s v="280.40.28.900-5100.11"/>
    <s v="Benefits Medicare"/>
    <n v="0"/>
    <n v="0"/>
    <n v="-2612"/>
    <n v="-2612"/>
    <n v="0"/>
  </r>
  <r>
    <x v="13"/>
    <x v="13"/>
    <x v="2"/>
    <x v="1"/>
    <x v="6"/>
    <x v="6"/>
    <s v="28"/>
    <s v="LMD/CFD"/>
    <s v="900"/>
    <s v="General"/>
    <s v="280.40.28.900-5100.15"/>
    <s v="Benefits Cell Phone Allowance"/>
    <n v="0"/>
    <n v="0"/>
    <n v="0"/>
    <n v="0"/>
    <n v="0"/>
  </r>
  <r>
    <x v="14"/>
    <x v="14"/>
    <x v="0"/>
    <x v="0"/>
    <x v="0"/>
    <x v="0"/>
    <s v="00"/>
    <s v="Non Divisional"/>
    <s v="900"/>
    <s v="General"/>
    <s v="320.00.00.900-4100.01"/>
    <s v="Sales Tax Sales &amp; Use Tax"/>
    <n v="7159448"/>
    <n v="8700260"/>
    <n v="7715000"/>
    <n v="9362000"/>
    <n v="1647000"/>
  </r>
  <r>
    <x v="14"/>
    <x v="14"/>
    <x v="0"/>
    <x v="0"/>
    <x v="0"/>
    <x v="0"/>
    <s v="00"/>
    <s v="Non Divisional"/>
    <s v="900"/>
    <s v="General"/>
    <s v="320.00.00.900-4100.03"/>
    <s v="Sales Tax Sales Tax Audit &amp; Fees"/>
    <n v="-2000"/>
    <n v="-5000"/>
    <n v="-6000"/>
    <n v="-6000"/>
    <n v="0"/>
  </r>
  <r>
    <x v="14"/>
    <x v="14"/>
    <x v="0"/>
    <x v="0"/>
    <x v="0"/>
    <x v="0"/>
    <s v="00"/>
    <s v="Non Divisional"/>
    <s v="900"/>
    <s v="General"/>
    <s v="320.00.00.900-4700.01"/>
    <s v="Investment Earnings Interest on Investments"/>
    <n v="108000"/>
    <n v="-44000"/>
    <n v="32420"/>
    <n v="32420"/>
    <n v="0"/>
  </r>
  <r>
    <x v="14"/>
    <x v="14"/>
    <x v="0"/>
    <x v="0"/>
    <x v="0"/>
    <x v="0"/>
    <s v="00"/>
    <s v="Non Divisional"/>
    <s v="900"/>
    <s v="General"/>
    <s v="320.00.00.900-4700.19"/>
    <s v="Investment Earnings Market Value Change"/>
    <n v="0"/>
    <n v="0"/>
    <n v="0"/>
    <n v="0"/>
    <n v="0"/>
  </r>
  <r>
    <x v="14"/>
    <x v="14"/>
    <x v="0"/>
    <x v="0"/>
    <x v="0"/>
    <x v="0"/>
    <s v="00"/>
    <s v="Non Divisional"/>
    <s v="900"/>
    <s v="General"/>
    <s v="320.00.00.900-4700.21"/>
    <s v="Investment Earnings Unallocated Investment Expense"/>
    <n v="-4000"/>
    <n v="-1000"/>
    <n v="-3240"/>
    <n v="-3240"/>
    <n v="0"/>
  </r>
  <r>
    <x v="14"/>
    <x v="14"/>
    <x v="0"/>
    <x v="0"/>
    <x v="2"/>
    <x v="2"/>
    <s v="00"/>
    <s v="Non Divisional"/>
    <s v="200"/>
    <s v="Patrol"/>
    <s v="320.11.00.200-4550.11"/>
    <s v="Charges for Services-Police Mutual Aid Reimbursement"/>
    <n v="0"/>
    <n v="0"/>
    <n v="0"/>
    <n v="0"/>
    <n v="0"/>
  </r>
  <r>
    <x v="14"/>
    <x v="14"/>
    <x v="0"/>
    <x v="0"/>
    <x v="2"/>
    <x v="2"/>
    <s v="00"/>
    <s v="Non Divisional"/>
    <s v="200"/>
    <s v="Patrol"/>
    <s v="320.11.00.200-4850.07"/>
    <s v="Other Revenue Misc Reimbursement"/>
    <n v="0"/>
    <n v="0"/>
    <n v="0"/>
    <n v="0"/>
    <n v="0"/>
  </r>
  <r>
    <x v="14"/>
    <x v="14"/>
    <x v="4"/>
    <x v="1"/>
    <x v="0"/>
    <x v="0"/>
    <s v="00"/>
    <s v="Non Divisional"/>
    <s v="900"/>
    <s v="General"/>
    <s v="320.00.00.900-7000.99"/>
    <s v="Capital Outlay General"/>
    <n v="0"/>
    <n v="-331000"/>
    <n v="-17206"/>
    <n v="-17206"/>
    <n v="0"/>
  </r>
  <r>
    <x v="14"/>
    <x v="14"/>
    <x v="1"/>
    <x v="1"/>
    <x v="0"/>
    <x v="0"/>
    <s v="00"/>
    <s v="Non Divisional"/>
    <s v="900"/>
    <s v="General"/>
    <s v="320.00.00.900-9000.15"/>
    <s v="Other Transfers Police Grants Fund"/>
    <n v="0"/>
    <n v="0"/>
    <n v="0"/>
    <n v="0"/>
    <n v="0"/>
  </r>
  <r>
    <x v="14"/>
    <x v="14"/>
    <x v="2"/>
    <x v="1"/>
    <x v="2"/>
    <x v="2"/>
    <s v="00"/>
    <s v="Non Divisional"/>
    <s v="200"/>
    <s v="Patrol"/>
    <s v="320.11.00.200-5000.01"/>
    <s v="Salaries Regular"/>
    <n v="-1674000"/>
    <n v="-1813000"/>
    <n v="-2107279"/>
    <n v="-2107279"/>
    <n v="0"/>
  </r>
  <r>
    <x v="14"/>
    <x v="14"/>
    <x v="2"/>
    <x v="1"/>
    <x v="2"/>
    <x v="2"/>
    <s v="00"/>
    <s v="Non Divisional"/>
    <s v="200"/>
    <s v="Patrol"/>
    <s v="320.11.00.200-5000.03"/>
    <s v="Salaries Overtime"/>
    <n v="-201000"/>
    <n v="-245000"/>
    <n v="-201113"/>
    <n v="-201113"/>
    <n v="0"/>
  </r>
  <r>
    <x v="14"/>
    <x v="14"/>
    <x v="2"/>
    <x v="1"/>
    <x v="2"/>
    <x v="2"/>
    <s v="00"/>
    <s v="Non Divisional"/>
    <s v="200"/>
    <s v="Patrol"/>
    <s v="320.11.00.200-5000.06"/>
    <s v="Salaries Out of Class"/>
    <n v="-2000"/>
    <n v="-2000"/>
    <n v="0"/>
    <n v="-2000"/>
    <n v="-2000"/>
  </r>
  <r>
    <x v="14"/>
    <x v="14"/>
    <x v="2"/>
    <x v="1"/>
    <x v="2"/>
    <x v="2"/>
    <s v="00"/>
    <s v="Non Divisional"/>
    <s v="200"/>
    <s v="Patrol"/>
    <s v="320.11.00.200-5000.08"/>
    <s v="Salaries Longevity Pay"/>
    <n v="-19000"/>
    <n v="-33000"/>
    <n v="-16800"/>
    <n v="-16800"/>
    <n v="0"/>
  </r>
  <r>
    <x v="14"/>
    <x v="14"/>
    <x v="2"/>
    <x v="1"/>
    <x v="2"/>
    <x v="2"/>
    <s v="00"/>
    <s v="Non Divisional"/>
    <s v="200"/>
    <s v="Patrol"/>
    <s v="320.11.00.200-5000.11"/>
    <s v="Salaries Worker's Comp"/>
    <n v="0"/>
    <n v="-4000"/>
    <n v="0"/>
    <n v="0"/>
    <n v="0"/>
  </r>
  <r>
    <x v="14"/>
    <x v="14"/>
    <x v="2"/>
    <x v="1"/>
    <x v="2"/>
    <x v="2"/>
    <s v="00"/>
    <s v="Non Divisional"/>
    <s v="200"/>
    <s v="Patrol"/>
    <s v="320.11.00.200-5100.00"/>
    <s v="Benefits PERS Pool Liability"/>
    <n v="-227000"/>
    <n v="-287000"/>
    <n v="-398657"/>
    <n v="-423000"/>
    <n v="-24343"/>
  </r>
  <r>
    <x v="14"/>
    <x v="14"/>
    <x v="2"/>
    <x v="1"/>
    <x v="2"/>
    <x v="2"/>
    <s v="00"/>
    <s v="Non Divisional"/>
    <s v="200"/>
    <s v="Patrol"/>
    <s v="320.11.00.200-5100.01"/>
    <s v="Benefits Retirement"/>
    <n v="-218000"/>
    <n v="-264000"/>
    <n v="-309796"/>
    <n v="-309796"/>
    <n v="0"/>
  </r>
  <r>
    <x v="14"/>
    <x v="14"/>
    <x v="2"/>
    <x v="1"/>
    <x v="2"/>
    <x v="2"/>
    <s v="00"/>
    <s v="Non Divisional"/>
    <s v="200"/>
    <s v="Patrol"/>
    <s v="320.11.00.200-5100.02"/>
    <s v="Benefits Health Insurance"/>
    <n v="-137000"/>
    <n v="-160000"/>
    <n v="-205175"/>
    <n v="-205175"/>
    <n v="0"/>
  </r>
  <r>
    <x v="14"/>
    <x v="14"/>
    <x v="2"/>
    <x v="1"/>
    <x v="2"/>
    <x v="2"/>
    <s v="00"/>
    <s v="Non Divisional"/>
    <s v="200"/>
    <s v="Patrol"/>
    <s v="320.11.00.200-5100.03"/>
    <s v="Benefits Dental Insurance"/>
    <n v="-17000"/>
    <n v="-17000"/>
    <n v="-19680"/>
    <n v="-19680"/>
    <n v="0"/>
  </r>
  <r>
    <x v="14"/>
    <x v="14"/>
    <x v="2"/>
    <x v="1"/>
    <x v="2"/>
    <x v="2"/>
    <s v="00"/>
    <s v="Non Divisional"/>
    <s v="200"/>
    <s v="Patrol"/>
    <s v="320.11.00.200-5100.04"/>
    <s v="Benefits Vision Insurance"/>
    <n v="-3000"/>
    <n v="-3000"/>
    <n v="-3357"/>
    <n v="-3357"/>
    <n v="0"/>
  </r>
  <r>
    <x v="14"/>
    <x v="14"/>
    <x v="2"/>
    <x v="1"/>
    <x v="2"/>
    <x v="2"/>
    <s v="00"/>
    <s v="Non Divisional"/>
    <s v="200"/>
    <s v="Patrol"/>
    <s v="320.11.00.200-5100.05"/>
    <s v="Benefits Life Insurance"/>
    <n v="0"/>
    <n v="0"/>
    <n v="-288"/>
    <n v="-288"/>
    <n v="0"/>
  </r>
  <r>
    <x v="14"/>
    <x v="14"/>
    <x v="2"/>
    <x v="1"/>
    <x v="2"/>
    <x v="2"/>
    <s v="00"/>
    <s v="Non Divisional"/>
    <s v="200"/>
    <s v="Patrol"/>
    <s v="320.11.00.200-5100.06"/>
    <s v="Benefits Worker's Comp"/>
    <n v="-42000"/>
    <n v="-42000"/>
    <n v="-42600"/>
    <n v="-55000"/>
    <n v="-12400"/>
  </r>
  <r>
    <x v="14"/>
    <x v="14"/>
    <x v="2"/>
    <x v="1"/>
    <x v="2"/>
    <x v="2"/>
    <s v="00"/>
    <s v="Non Divisional"/>
    <s v="200"/>
    <s v="Patrol"/>
    <s v="320.11.00.200-5100.07"/>
    <s v="Benefits Long Term Disability"/>
    <n v="0"/>
    <n v="0"/>
    <n v="-80"/>
    <n v="-80"/>
    <n v="0"/>
  </r>
  <r>
    <x v="14"/>
    <x v="14"/>
    <x v="2"/>
    <x v="1"/>
    <x v="2"/>
    <x v="2"/>
    <s v="00"/>
    <s v="Non Divisional"/>
    <s v="200"/>
    <s v="Patrol"/>
    <s v="320.11.00.200-5100.08"/>
    <s v="Benefits Deferred Compensation"/>
    <n v="-3000"/>
    <n v="-13000"/>
    <n v="-13810"/>
    <n v="-13810"/>
    <n v="0"/>
  </r>
  <r>
    <x v="14"/>
    <x v="14"/>
    <x v="2"/>
    <x v="1"/>
    <x v="2"/>
    <x v="2"/>
    <s v="00"/>
    <s v="Non Divisional"/>
    <s v="200"/>
    <s v="Patrol"/>
    <s v="320.11.00.200-5100.10"/>
    <s v="Benefits Uniform Allowance"/>
    <n v="-30000"/>
    <n v="-17000"/>
    <n v="-14000"/>
    <n v="-14000"/>
    <n v="0"/>
  </r>
  <r>
    <x v="14"/>
    <x v="14"/>
    <x v="2"/>
    <x v="1"/>
    <x v="2"/>
    <x v="2"/>
    <s v="00"/>
    <s v="Non Divisional"/>
    <s v="200"/>
    <s v="Patrol"/>
    <s v="320.11.00.200-5100.11"/>
    <s v="Benefits Medicare"/>
    <n v="-28000"/>
    <n v="-31000"/>
    <n v="-31324"/>
    <n v="-31324"/>
    <n v="0"/>
  </r>
  <r>
    <x v="14"/>
    <x v="14"/>
    <x v="2"/>
    <x v="1"/>
    <x v="2"/>
    <x v="2"/>
    <s v="00"/>
    <s v="Non Divisional"/>
    <s v="200"/>
    <s v="Patrol"/>
    <s v="320.11.00.200-5100.12"/>
    <s v="Benefits Annual Physical Exam"/>
    <n v="0"/>
    <n v="0"/>
    <n v="0"/>
    <n v="0"/>
    <n v="0"/>
  </r>
  <r>
    <x v="14"/>
    <x v="14"/>
    <x v="2"/>
    <x v="1"/>
    <x v="2"/>
    <x v="2"/>
    <s v="00"/>
    <s v="Non Divisional"/>
    <s v="200"/>
    <s v="Patrol"/>
    <s v="320.11.00.200-5100.15"/>
    <s v="Benefits Cell Phone Allowance"/>
    <n v="-2000"/>
    <n v="-2000"/>
    <n v="-3228"/>
    <n v="-3228"/>
    <n v="0"/>
  </r>
  <r>
    <x v="14"/>
    <x v="14"/>
    <x v="3"/>
    <x v="1"/>
    <x v="2"/>
    <x v="2"/>
    <s v="00"/>
    <s v="Non Divisional"/>
    <s v="200"/>
    <s v="Patrol"/>
    <s v="320.11.00.200-6600.26"/>
    <s v="Administrative Expenses Support Services-IT"/>
    <n v="-1000"/>
    <n v="0"/>
    <n v="0"/>
    <n v="0"/>
    <n v="0"/>
  </r>
  <r>
    <x v="14"/>
    <x v="14"/>
    <x v="3"/>
    <x v="1"/>
    <x v="2"/>
    <x v="2"/>
    <s v="00"/>
    <s v="Non Divisional"/>
    <s v="200"/>
    <s v="Patrol"/>
    <s v="320.11.00.200-6600.36"/>
    <s v="Administrative Expenses IT Fund Contribution"/>
    <n v="-37000"/>
    <n v="-37000"/>
    <n v="-37010"/>
    <n v="-85000"/>
    <n v="-47990"/>
  </r>
  <r>
    <x v="14"/>
    <x v="14"/>
    <x v="2"/>
    <x v="1"/>
    <x v="2"/>
    <x v="2"/>
    <s v="00"/>
    <s v="Non Divisional"/>
    <s v="210"/>
    <s v="Investigation"/>
    <s v="320.11.00.210-5000.01"/>
    <s v="Salaries Regular"/>
    <n v="-716000"/>
    <n v="-625000"/>
    <n v="-532867"/>
    <n v="-532867"/>
    <n v="0"/>
  </r>
  <r>
    <x v="14"/>
    <x v="14"/>
    <x v="2"/>
    <x v="1"/>
    <x v="2"/>
    <x v="2"/>
    <s v="00"/>
    <s v="Non Divisional"/>
    <s v="210"/>
    <s v="Investigation"/>
    <s v="320.11.00.210-5000.03"/>
    <s v="Salaries Overtime"/>
    <n v="-108000"/>
    <n v="-102000"/>
    <n v="0"/>
    <n v="-125000"/>
    <n v="-125000"/>
  </r>
  <r>
    <x v="14"/>
    <x v="14"/>
    <x v="2"/>
    <x v="1"/>
    <x v="2"/>
    <x v="2"/>
    <s v="00"/>
    <s v="Non Divisional"/>
    <s v="210"/>
    <s v="Investigation"/>
    <s v="320.11.00.210-5000.06"/>
    <s v="Salaries Out of Class"/>
    <n v="0"/>
    <n v="0"/>
    <n v="0"/>
    <n v="0"/>
    <n v="0"/>
  </r>
  <r>
    <x v="14"/>
    <x v="14"/>
    <x v="2"/>
    <x v="1"/>
    <x v="2"/>
    <x v="2"/>
    <s v="00"/>
    <s v="Non Divisional"/>
    <s v="210"/>
    <s v="Investigation"/>
    <s v="320.11.00.210-5000.08"/>
    <s v="Salaries Longevity Pay"/>
    <n v="-11000"/>
    <n v="-14000"/>
    <n v="-4800"/>
    <n v="-4800"/>
    <n v="0"/>
  </r>
  <r>
    <x v="14"/>
    <x v="14"/>
    <x v="2"/>
    <x v="1"/>
    <x v="2"/>
    <x v="2"/>
    <s v="00"/>
    <s v="Non Divisional"/>
    <s v="210"/>
    <s v="Investigation"/>
    <s v="320.11.00.210-5000.11"/>
    <s v="Salaries Worker's Comp"/>
    <n v="0"/>
    <n v="-32000"/>
    <n v="0"/>
    <n v="0"/>
    <n v="0"/>
  </r>
  <r>
    <x v="14"/>
    <x v="14"/>
    <x v="2"/>
    <x v="1"/>
    <x v="2"/>
    <x v="2"/>
    <s v="00"/>
    <s v="Non Divisional"/>
    <s v="210"/>
    <s v="Investigation"/>
    <s v="320.11.00.210-5100.00"/>
    <s v="Benefits PERS Pool Liability"/>
    <n v="-195000"/>
    <n v="-200000"/>
    <n v="-234866"/>
    <n v="-207000"/>
    <n v="27866"/>
  </r>
  <r>
    <x v="14"/>
    <x v="14"/>
    <x v="2"/>
    <x v="1"/>
    <x v="2"/>
    <x v="2"/>
    <s v="00"/>
    <s v="Non Divisional"/>
    <s v="210"/>
    <s v="Investigation"/>
    <s v="320.11.00.210-5100.01"/>
    <s v="Benefits Retirement"/>
    <n v="-100000"/>
    <n v="-101000"/>
    <n v="-85873"/>
    <n v="-85873"/>
    <n v="0"/>
  </r>
  <r>
    <x v="14"/>
    <x v="14"/>
    <x v="2"/>
    <x v="1"/>
    <x v="2"/>
    <x v="2"/>
    <s v="00"/>
    <s v="Non Divisional"/>
    <s v="210"/>
    <s v="Investigation"/>
    <s v="320.11.00.210-5100.02"/>
    <s v="Benefits Health Insurance"/>
    <n v="-90000"/>
    <n v="-89000"/>
    <n v="-74962"/>
    <n v="-74962"/>
    <n v="0"/>
  </r>
  <r>
    <x v="14"/>
    <x v="14"/>
    <x v="2"/>
    <x v="1"/>
    <x v="2"/>
    <x v="2"/>
    <s v="00"/>
    <s v="Non Divisional"/>
    <s v="210"/>
    <s v="Investigation"/>
    <s v="320.11.00.210-5100.03"/>
    <s v="Benefits Dental Insurance"/>
    <n v="-8000"/>
    <n v="-6000"/>
    <n v="-4896"/>
    <n v="-4896"/>
    <n v="0"/>
  </r>
  <r>
    <x v="14"/>
    <x v="14"/>
    <x v="2"/>
    <x v="1"/>
    <x v="2"/>
    <x v="2"/>
    <s v="00"/>
    <s v="Non Divisional"/>
    <s v="210"/>
    <s v="Investigation"/>
    <s v="320.11.00.210-5100.04"/>
    <s v="Benefits Vision Insurance"/>
    <n v="-1000"/>
    <n v="-1000"/>
    <n v="-844"/>
    <n v="-844"/>
    <n v="0"/>
  </r>
  <r>
    <x v="14"/>
    <x v="14"/>
    <x v="2"/>
    <x v="1"/>
    <x v="2"/>
    <x v="2"/>
    <s v="00"/>
    <s v="Non Divisional"/>
    <s v="210"/>
    <s v="Investigation"/>
    <s v="320.11.00.210-5100.05"/>
    <s v="Benefits Life Insurance"/>
    <n v="0"/>
    <n v="0"/>
    <n v="-68"/>
    <n v="-68"/>
    <n v="0"/>
  </r>
  <r>
    <x v="14"/>
    <x v="14"/>
    <x v="2"/>
    <x v="1"/>
    <x v="2"/>
    <x v="2"/>
    <s v="00"/>
    <s v="Non Divisional"/>
    <s v="210"/>
    <s v="Investigation"/>
    <s v="320.11.00.210-5100.06"/>
    <s v="Benefits Worker's Comp"/>
    <n v="-23000"/>
    <n v="-24000"/>
    <n v="-24000"/>
    <n v="-31000"/>
    <n v="-7000"/>
  </r>
  <r>
    <x v="14"/>
    <x v="14"/>
    <x v="2"/>
    <x v="1"/>
    <x v="2"/>
    <x v="2"/>
    <s v="00"/>
    <s v="Non Divisional"/>
    <s v="210"/>
    <s v="Investigation"/>
    <s v="320.11.00.210-5100.07"/>
    <s v="Benefits Long Term Disability"/>
    <n v="0"/>
    <n v="0"/>
    <n v="-20"/>
    <n v="-20"/>
    <n v="0"/>
  </r>
  <r>
    <x v="14"/>
    <x v="14"/>
    <x v="2"/>
    <x v="1"/>
    <x v="2"/>
    <x v="2"/>
    <s v="00"/>
    <s v="Non Divisional"/>
    <s v="210"/>
    <s v="Investigation"/>
    <s v="320.11.00.210-5100.08"/>
    <s v="Benefits Deferred Compensation"/>
    <n v="0"/>
    <n v="-5000"/>
    <n v="-4900"/>
    <n v="-4900"/>
    <n v="0"/>
  </r>
  <r>
    <x v="14"/>
    <x v="14"/>
    <x v="2"/>
    <x v="1"/>
    <x v="2"/>
    <x v="2"/>
    <s v="00"/>
    <s v="Non Divisional"/>
    <s v="210"/>
    <s v="Investigation"/>
    <s v="320.11.00.210-5100.09"/>
    <s v="Benefits Unemployment Insurance"/>
    <n v="0"/>
    <n v="0"/>
    <n v="0"/>
    <n v="0"/>
    <n v="0"/>
  </r>
  <r>
    <x v="14"/>
    <x v="14"/>
    <x v="2"/>
    <x v="1"/>
    <x v="2"/>
    <x v="2"/>
    <s v="00"/>
    <s v="Non Divisional"/>
    <s v="210"/>
    <s v="Investigation"/>
    <s v="320.11.00.210-5100.10"/>
    <s v="Benefits Uniform Allowance"/>
    <n v="-17000"/>
    <n v="-7000"/>
    <n v="-4000"/>
    <n v="-4000"/>
    <n v="0"/>
  </r>
  <r>
    <x v="14"/>
    <x v="14"/>
    <x v="2"/>
    <x v="1"/>
    <x v="2"/>
    <x v="2"/>
    <s v="00"/>
    <s v="Non Divisional"/>
    <s v="210"/>
    <s v="Investigation"/>
    <s v="320.11.00.210-5100.11"/>
    <s v="Benefits Medicare"/>
    <n v="-12000"/>
    <n v="-11000"/>
    <n v="-7989"/>
    <n v="-7989"/>
    <n v="0"/>
  </r>
  <r>
    <x v="14"/>
    <x v="14"/>
    <x v="2"/>
    <x v="1"/>
    <x v="2"/>
    <x v="2"/>
    <s v="00"/>
    <s v="Non Divisional"/>
    <s v="210"/>
    <s v="Investigation"/>
    <s v="320.11.00.210-5100.12"/>
    <s v="Benefits Annual Physical Exam"/>
    <n v="0"/>
    <n v="0"/>
    <n v="0"/>
    <n v="0"/>
    <n v="0"/>
  </r>
  <r>
    <x v="14"/>
    <x v="14"/>
    <x v="2"/>
    <x v="1"/>
    <x v="2"/>
    <x v="2"/>
    <s v="00"/>
    <s v="Non Divisional"/>
    <s v="210"/>
    <s v="Investigation"/>
    <s v="320.11.00.210-5100.15"/>
    <s v="Benefits Cell Phone Allowance"/>
    <n v="-5000"/>
    <n v="-4000"/>
    <n v="-4272"/>
    <n v="-4272"/>
    <n v="0"/>
  </r>
  <r>
    <x v="14"/>
    <x v="14"/>
    <x v="2"/>
    <x v="1"/>
    <x v="3"/>
    <x v="3"/>
    <s v="00"/>
    <s v="Non Divisional"/>
    <s v="290"/>
    <s v="Operations"/>
    <s v="320.13.00.290-5000.01"/>
    <s v="Salaries Regular"/>
    <n v="-2222000"/>
    <n v="-2099000"/>
    <n v="-1951413"/>
    <n v="-2086000"/>
    <n v="-134587"/>
  </r>
  <r>
    <x v="14"/>
    <x v="14"/>
    <x v="2"/>
    <x v="1"/>
    <x v="3"/>
    <x v="3"/>
    <s v="00"/>
    <s v="Non Divisional"/>
    <s v="290"/>
    <s v="Operations"/>
    <s v="320.13.00.290-5000.03"/>
    <s v="Salaries Overtime"/>
    <n v="-389000"/>
    <n v="-500000"/>
    <n v="-384300"/>
    <n v="-495000"/>
    <n v="-110700"/>
  </r>
  <r>
    <x v="14"/>
    <x v="14"/>
    <x v="2"/>
    <x v="1"/>
    <x v="3"/>
    <x v="3"/>
    <s v="00"/>
    <s v="Non Divisional"/>
    <s v="290"/>
    <s v="Operations"/>
    <s v="320.13.00.290-5000.04"/>
    <s v="Salaries Holiday Pay"/>
    <n v="-195000"/>
    <n v="-192000"/>
    <n v="-192310"/>
    <n v="-192310"/>
    <n v="0"/>
  </r>
  <r>
    <x v="14"/>
    <x v="14"/>
    <x v="2"/>
    <x v="1"/>
    <x v="3"/>
    <x v="3"/>
    <s v="00"/>
    <s v="Non Divisional"/>
    <s v="290"/>
    <s v="Operations"/>
    <s v="320.13.00.290-5000.06"/>
    <s v="Salaries Out of Class"/>
    <n v="-5000"/>
    <n v="-3000"/>
    <n v="-9900"/>
    <n v="-9900"/>
    <n v="0"/>
  </r>
  <r>
    <x v="14"/>
    <x v="14"/>
    <x v="2"/>
    <x v="1"/>
    <x v="3"/>
    <x v="3"/>
    <s v="00"/>
    <s v="Non Divisional"/>
    <s v="290"/>
    <s v="Operations"/>
    <s v="320.13.00.290-5000.07"/>
    <s v="Salaries Admin Leave Pay"/>
    <n v="0"/>
    <n v="0"/>
    <n v="0"/>
    <n v="0"/>
    <n v="0"/>
  </r>
  <r>
    <x v="14"/>
    <x v="14"/>
    <x v="2"/>
    <x v="1"/>
    <x v="3"/>
    <x v="3"/>
    <s v="00"/>
    <s v="Non Divisional"/>
    <s v="290"/>
    <s v="Operations"/>
    <s v="320.13.00.290-5000.08"/>
    <s v="Salaries Longevity Pay"/>
    <n v="-17000"/>
    <n v="-24000"/>
    <n v="-22000"/>
    <n v="-22000"/>
    <n v="0"/>
  </r>
  <r>
    <x v="14"/>
    <x v="14"/>
    <x v="2"/>
    <x v="1"/>
    <x v="3"/>
    <x v="3"/>
    <s v="00"/>
    <s v="Non Divisional"/>
    <s v="290"/>
    <s v="Operations"/>
    <s v="320.13.00.290-5000.11"/>
    <s v="Salaries Worker's Comp"/>
    <n v="0"/>
    <n v="0"/>
    <n v="0"/>
    <n v="0"/>
    <n v="0"/>
  </r>
  <r>
    <x v="14"/>
    <x v="14"/>
    <x v="2"/>
    <x v="1"/>
    <x v="3"/>
    <x v="3"/>
    <s v="00"/>
    <s v="Non Divisional"/>
    <s v="290"/>
    <s v="Operations"/>
    <s v="320.13.00.290-5100.00"/>
    <s v="Benefits PERS Pool Liability"/>
    <n v="-503000"/>
    <n v="-503000"/>
    <n v="-582471"/>
    <n v="-514000"/>
    <n v="68471"/>
  </r>
  <r>
    <x v="14"/>
    <x v="14"/>
    <x v="2"/>
    <x v="1"/>
    <x v="3"/>
    <x v="3"/>
    <s v="00"/>
    <s v="Non Divisional"/>
    <s v="290"/>
    <s v="Operations"/>
    <s v="320.13.00.290-5100.01"/>
    <s v="Benefits Retirement"/>
    <n v="-287000"/>
    <n v="-320000"/>
    <n v="-321993"/>
    <n v="-321993"/>
    <n v="0"/>
  </r>
  <r>
    <x v="14"/>
    <x v="14"/>
    <x v="2"/>
    <x v="1"/>
    <x v="3"/>
    <x v="3"/>
    <s v="00"/>
    <s v="Non Divisional"/>
    <s v="290"/>
    <s v="Operations"/>
    <s v="320.13.00.290-5100.02"/>
    <s v="Benefits Health Insurance"/>
    <n v="-280000"/>
    <n v="-239000"/>
    <n v="-244961"/>
    <n v="-244961"/>
    <n v="0"/>
  </r>
  <r>
    <x v="14"/>
    <x v="14"/>
    <x v="2"/>
    <x v="1"/>
    <x v="3"/>
    <x v="3"/>
    <s v="00"/>
    <s v="Non Divisional"/>
    <s v="290"/>
    <s v="Operations"/>
    <s v="320.13.00.290-5100.03"/>
    <s v="Benefits Dental Insurance"/>
    <n v="-22000"/>
    <n v="-19000"/>
    <n v="-18662"/>
    <n v="-18662"/>
    <n v="0"/>
  </r>
  <r>
    <x v="14"/>
    <x v="14"/>
    <x v="2"/>
    <x v="1"/>
    <x v="3"/>
    <x v="3"/>
    <s v="00"/>
    <s v="Non Divisional"/>
    <s v="290"/>
    <s v="Operations"/>
    <s v="320.13.00.290-5100.04"/>
    <s v="Benefits Vision Insurance"/>
    <n v="-4000"/>
    <n v="-3000"/>
    <n v="-3254"/>
    <n v="-3254"/>
    <n v="0"/>
  </r>
  <r>
    <x v="14"/>
    <x v="14"/>
    <x v="2"/>
    <x v="1"/>
    <x v="3"/>
    <x v="3"/>
    <s v="00"/>
    <s v="Non Divisional"/>
    <s v="290"/>
    <s v="Operations"/>
    <s v="320.13.00.290-5100.05"/>
    <s v="Benefits Life Insurance"/>
    <n v="-1000"/>
    <n v="-1000"/>
    <n v="-789"/>
    <n v="-789"/>
    <n v="0"/>
  </r>
  <r>
    <x v="14"/>
    <x v="14"/>
    <x v="2"/>
    <x v="1"/>
    <x v="3"/>
    <x v="3"/>
    <s v="00"/>
    <s v="Non Divisional"/>
    <s v="290"/>
    <s v="Operations"/>
    <s v="320.13.00.290-5100.06"/>
    <s v="Benefits Worker's Comp"/>
    <n v="-68000"/>
    <n v="-75000"/>
    <n v="-75000"/>
    <n v="-97000"/>
    <n v="-22000"/>
  </r>
  <r>
    <x v="14"/>
    <x v="14"/>
    <x v="2"/>
    <x v="1"/>
    <x v="3"/>
    <x v="3"/>
    <s v="00"/>
    <s v="Non Divisional"/>
    <s v="290"/>
    <s v="Operations"/>
    <s v="320.13.00.290-5100.07"/>
    <s v="Benefits Long Term Disability"/>
    <n v="-1000"/>
    <n v="-1000"/>
    <n v="-936"/>
    <n v="-936"/>
    <n v="0"/>
  </r>
  <r>
    <x v="14"/>
    <x v="14"/>
    <x v="2"/>
    <x v="1"/>
    <x v="3"/>
    <x v="3"/>
    <s v="00"/>
    <s v="Non Divisional"/>
    <s v="290"/>
    <s v="Operations"/>
    <s v="320.13.00.290-5100.08"/>
    <s v="Benefits Deferred Compensation"/>
    <n v="-4000"/>
    <n v="-4000"/>
    <n v="-3840"/>
    <n v="-3840"/>
    <n v="0"/>
  </r>
  <r>
    <x v="14"/>
    <x v="14"/>
    <x v="2"/>
    <x v="1"/>
    <x v="3"/>
    <x v="3"/>
    <s v="00"/>
    <s v="Non Divisional"/>
    <s v="290"/>
    <s v="Operations"/>
    <s v="320.13.00.290-5100.10"/>
    <s v="Benefits Uniform Allowance"/>
    <n v="-36000"/>
    <n v="-17000"/>
    <n v="-17000"/>
    <n v="-17000"/>
    <n v="0"/>
  </r>
  <r>
    <x v="14"/>
    <x v="14"/>
    <x v="2"/>
    <x v="1"/>
    <x v="3"/>
    <x v="3"/>
    <s v="00"/>
    <s v="Non Divisional"/>
    <s v="290"/>
    <s v="Operations"/>
    <s v="320.13.00.290-5100.11"/>
    <s v="Benefits Medicare"/>
    <n v="-42000"/>
    <n v="-41000"/>
    <n v="-31648"/>
    <n v="-31648"/>
    <n v="0"/>
  </r>
  <r>
    <x v="14"/>
    <x v="14"/>
    <x v="2"/>
    <x v="1"/>
    <x v="3"/>
    <x v="3"/>
    <s v="00"/>
    <s v="Non Divisional"/>
    <s v="290"/>
    <s v="Operations"/>
    <s v="320.13.00.290-5100.12"/>
    <s v="Benefits Annual Physical Exam"/>
    <n v="-1000"/>
    <n v="0"/>
    <n v="-10640"/>
    <n v="-10640"/>
    <n v="0"/>
  </r>
  <r>
    <x v="14"/>
    <x v="14"/>
    <x v="2"/>
    <x v="1"/>
    <x v="3"/>
    <x v="3"/>
    <s v="00"/>
    <s v="Non Divisional"/>
    <s v="290"/>
    <s v="Operations"/>
    <s v="320.13.00.290-5100.15"/>
    <s v="Benefits Cell Phone Allowance"/>
    <n v="-4000"/>
    <n v="-4000"/>
    <n v="-4320"/>
    <n v="-4320"/>
    <n v="0"/>
  </r>
  <r>
    <x v="14"/>
    <x v="14"/>
    <x v="3"/>
    <x v="1"/>
    <x v="3"/>
    <x v="3"/>
    <s v="00"/>
    <s v="Non Divisional"/>
    <s v="290"/>
    <s v="Operations"/>
    <s v="320.13.00.290-6000.01"/>
    <s v="Professional Services General"/>
    <n v="0"/>
    <n v="0"/>
    <n v="0"/>
    <n v="0"/>
    <n v="0"/>
  </r>
  <r>
    <x v="14"/>
    <x v="14"/>
    <x v="3"/>
    <x v="1"/>
    <x v="3"/>
    <x v="3"/>
    <s v="00"/>
    <s v="Non Divisional"/>
    <s v="290"/>
    <s v="Operations"/>
    <s v="320.13.00.290-6000.09"/>
    <s v="Professional Services Uniform"/>
    <n v="0"/>
    <n v="0"/>
    <n v="0"/>
    <n v="0"/>
    <n v="0"/>
  </r>
  <r>
    <x v="14"/>
    <x v="14"/>
    <x v="3"/>
    <x v="1"/>
    <x v="3"/>
    <x v="3"/>
    <s v="00"/>
    <s v="Non Divisional"/>
    <s v="290"/>
    <s v="Operations"/>
    <s v="320.13.00.290-6230.02"/>
    <s v="Supplies-Fire Protective Clothing"/>
    <n v="-27000"/>
    <n v="-22000"/>
    <n v="-30593"/>
    <n v="-30593"/>
    <n v="0"/>
  </r>
  <r>
    <x v="14"/>
    <x v="14"/>
    <x v="3"/>
    <x v="1"/>
    <x v="3"/>
    <x v="3"/>
    <s v="00"/>
    <s v="Non Divisional"/>
    <s v="290"/>
    <s v="Operations"/>
    <s v="320.13.00.290-6600.07"/>
    <s v="Administrative Expenses Employee Recruitment"/>
    <n v="-8000"/>
    <n v="0"/>
    <n v="0"/>
    <n v="0"/>
    <n v="0"/>
  </r>
  <r>
    <x v="14"/>
    <x v="14"/>
    <x v="3"/>
    <x v="1"/>
    <x v="3"/>
    <x v="3"/>
    <s v="00"/>
    <s v="Non Divisional"/>
    <s v="290"/>
    <s v="Operations"/>
    <s v="320.13.00.290-6600.36"/>
    <s v="Administrative Expenses IT Fund Contribution"/>
    <n v="-37000"/>
    <n v="-37000"/>
    <n v="-37010"/>
    <n v="-85000"/>
    <n v="-47990"/>
  </r>
  <r>
    <x v="15"/>
    <x v="15"/>
    <x v="0"/>
    <x v="0"/>
    <x v="2"/>
    <x v="2"/>
    <s v="00"/>
    <s v="Non Divisional"/>
    <s v="001"/>
    <s v="Administration"/>
    <s v="330.11.00.001-4475.25"/>
    <s v="Intergovernmental Grants-State/County COMM COR PARTNERSHIP TASK FORCE"/>
    <n v="0"/>
    <n v="0"/>
    <n v="0"/>
    <n v="0"/>
    <n v="0"/>
  </r>
  <r>
    <x v="15"/>
    <x v="15"/>
    <x v="0"/>
    <x v="0"/>
    <x v="2"/>
    <x v="2"/>
    <s v="00"/>
    <s v="Non Divisional"/>
    <s v="001"/>
    <s v="Administration"/>
    <s v="330.11.00.001-4700.01"/>
    <s v="Investment Earnings Interest on Investments"/>
    <n v="0"/>
    <n v="0"/>
    <n v="0"/>
    <n v="0"/>
    <n v="0"/>
  </r>
  <r>
    <x v="15"/>
    <x v="15"/>
    <x v="0"/>
    <x v="0"/>
    <x v="2"/>
    <x v="2"/>
    <s v="00"/>
    <s v="Non Divisional"/>
    <s v="001"/>
    <s v="Administration"/>
    <s v="330.11.00.001-4700.19"/>
    <s v="Investment Earnings Market Value Change"/>
    <n v="0"/>
    <n v="0"/>
    <n v="0"/>
    <n v="0"/>
    <n v="0"/>
  </r>
  <r>
    <x v="15"/>
    <x v="15"/>
    <x v="0"/>
    <x v="0"/>
    <x v="2"/>
    <x v="2"/>
    <s v="00"/>
    <s v="Non Divisional"/>
    <s v="001"/>
    <s v="Administration"/>
    <s v="330.11.00.001-4700.21"/>
    <s v="Investment Earnings Unallocated Investment Expense"/>
    <n v="0"/>
    <n v="0"/>
    <n v="0"/>
    <n v="0"/>
    <n v="0"/>
  </r>
  <r>
    <x v="15"/>
    <x v="15"/>
    <x v="1"/>
    <x v="1"/>
    <x v="0"/>
    <x v="0"/>
    <s v="00"/>
    <s v="Non Divisional"/>
    <s v="900"/>
    <s v="General"/>
    <s v="330.00.00.900-9000.01"/>
    <s v="Other Transfers General Fund"/>
    <n v="0"/>
    <n v="0"/>
    <n v="0"/>
    <n v="0"/>
    <n v="0"/>
  </r>
  <r>
    <x v="15"/>
    <x v="15"/>
    <x v="1"/>
    <x v="1"/>
    <x v="0"/>
    <x v="0"/>
    <s v="00"/>
    <s v="Non Divisional"/>
    <s v="900"/>
    <s v="General"/>
    <s v="330.00.00.900-9000.54"/>
    <s v="Other Transfers Government Building Facilities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000.01"/>
    <s v="Salaries Regular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000.03"/>
    <s v="Salaries Overtim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000.08"/>
    <s v="Salaries Longevity Pay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000.10"/>
    <s v="Salaries Furloughs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000.12"/>
    <s v="Salaries Compensated Absences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1"/>
    <s v="Benefits Retirement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2"/>
    <s v="Benefits Health Insuranc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3"/>
    <s v="Benefits Dental Insuranc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4"/>
    <s v="Benefits Vision Insuranc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5"/>
    <s v="Benefits Life Insuranc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6"/>
    <s v="Benefits Worker's Comp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7"/>
    <s v="Benefits Long Term Disability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08"/>
    <s v="Benefits Deferred Compensation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10"/>
    <s v="Benefits Uniform Allowanc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11"/>
    <s v="Benefits Medicare"/>
    <n v="0"/>
    <n v="0"/>
    <n v="0"/>
    <n v="0"/>
    <n v="0"/>
  </r>
  <r>
    <x v="15"/>
    <x v="15"/>
    <x v="2"/>
    <x v="1"/>
    <x v="2"/>
    <x v="2"/>
    <s v="00"/>
    <s v="Non Divisional"/>
    <s v="001"/>
    <s v="Administration"/>
    <s v="330.11.00.001-5100.15"/>
    <s v="Benefits Cell Phone Allowance"/>
    <n v="0"/>
    <n v="0"/>
    <n v="0"/>
    <n v="0"/>
    <n v="0"/>
  </r>
  <r>
    <x v="15"/>
    <x v="15"/>
    <x v="3"/>
    <x v="1"/>
    <x v="2"/>
    <x v="2"/>
    <s v="00"/>
    <s v="Non Divisional"/>
    <s v="001"/>
    <s v="Administration"/>
    <s v="330.11.00.001-6600.26"/>
    <s v="Administrative Expenses Support Services-IT"/>
    <n v="0"/>
    <n v="0"/>
    <n v="0"/>
    <n v="0"/>
    <n v="0"/>
  </r>
  <r>
    <x v="15"/>
    <x v="15"/>
    <x v="3"/>
    <x v="1"/>
    <x v="2"/>
    <x v="2"/>
    <s v="00"/>
    <s v="Non Divisional"/>
    <s v="001"/>
    <s v="Administration"/>
    <s v="330.11.00.001-6600.30"/>
    <s v="Administrative Expenses Other Expenses"/>
    <n v="0"/>
    <n v="0"/>
    <n v="0"/>
    <n v="0"/>
    <n v="0"/>
  </r>
  <r>
    <x v="15"/>
    <x v="15"/>
    <x v="3"/>
    <x v="1"/>
    <x v="2"/>
    <x v="2"/>
    <s v="00"/>
    <s v="Non Divisional"/>
    <s v="001"/>
    <s v="Administration"/>
    <s v="330.11.00.001-6600.36"/>
    <s v="Administrative Expenses IT Fund Contribution"/>
    <n v="0"/>
    <n v="0"/>
    <n v="0"/>
    <n v="0"/>
    <n v="0"/>
  </r>
  <r>
    <x v="15"/>
    <x v="15"/>
    <x v="4"/>
    <x v="1"/>
    <x v="2"/>
    <x v="2"/>
    <s v="00"/>
    <s v="Non Divisional"/>
    <s v="001"/>
    <s v="Administration"/>
    <s v="330.11.00.001-7000.02"/>
    <s v="Capital Outlay Vehicles-Major"/>
    <n v="-44000"/>
    <n v="0"/>
    <n v="0"/>
    <n v="0"/>
    <n v="0"/>
  </r>
  <r>
    <x v="15"/>
    <x v="15"/>
    <x v="2"/>
    <x v="1"/>
    <x v="2"/>
    <x v="2"/>
    <s v="00"/>
    <s v="Non Divisional"/>
    <s v="200"/>
    <s v="Patrol"/>
    <s v="330.11.00.200-5000.01"/>
    <s v="Salaries Regular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000.03"/>
    <s v="Salaries Overtim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000.08"/>
    <s v="Salaries Longevity Pay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1"/>
    <s v="Benefits Retirement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2"/>
    <s v="Benefits Health Insuranc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3"/>
    <s v="Benefits Dental Insuranc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4"/>
    <s v="Benefits Vision Insuranc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5"/>
    <s v="Benefits Life Insuranc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6"/>
    <s v="Benefits Worker's Comp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07"/>
    <s v="Benefits Long Term Disability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10"/>
    <s v="Benefits Uniform Allowanc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11"/>
    <s v="Benefits Medicare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12"/>
    <s v="Benefits Annual Physical Exam"/>
    <n v="0"/>
    <n v="0"/>
    <n v="0"/>
    <n v="0"/>
    <n v="0"/>
  </r>
  <r>
    <x v="15"/>
    <x v="15"/>
    <x v="2"/>
    <x v="1"/>
    <x v="2"/>
    <x v="2"/>
    <s v="00"/>
    <s v="Non Divisional"/>
    <s v="200"/>
    <s v="Patrol"/>
    <s v="330.11.00.200-5100.15"/>
    <s v="Benefits Cell Phone Allowanc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000.01"/>
    <s v="Salaries Regular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000.02"/>
    <s v="Salaries Part Tim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000.03"/>
    <s v="Salaries Overtim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000.06"/>
    <s v="Salaries Out of Class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000.08"/>
    <s v="Salaries Longevity Pay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0"/>
    <s v="Benefits PERS Pool Liability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1"/>
    <s v="Benefits Retirement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2"/>
    <s v="Benefits Health Insuranc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3"/>
    <s v="Benefits Dental Insuranc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4"/>
    <s v="Benefits Vision Insuranc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5"/>
    <s v="Benefits Life Insuranc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6"/>
    <s v="Benefits Worker's Comp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7"/>
    <s v="Benefits Long Term Disability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08"/>
    <s v="Benefits Deferred Compensation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10"/>
    <s v="Benefits Uniform Allowanc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11"/>
    <s v="Benefits Medicare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12"/>
    <s v="Benefits Annual Physical Exam"/>
    <n v="0"/>
    <n v="0"/>
    <n v="0"/>
    <n v="0"/>
    <n v="0"/>
  </r>
  <r>
    <x v="15"/>
    <x v="15"/>
    <x v="2"/>
    <x v="1"/>
    <x v="2"/>
    <x v="2"/>
    <s v="00"/>
    <s v="Non Divisional"/>
    <s v="210"/>
    <s v="Investigation"/>
    <s v="330.11.00.210-5100.15"/>
    <s v="Benefits Cell Phone Allowance"/>
    <n v="0"/>
    <n v="0"/>
    <n v="0"/>
    <n v="0"/>
    <n v="0"/>
  </r>
  <r>
    <x v="15"/>
    <x v="15"/>
    <x v="3"/>
    <x v="1"/>
    <x v="2"/>
    <x v="2"/>
    <s v="00"/>
    <s v="Non Divisional"/>
    <s v="210"/>
    <s v="Investigation"/>
    <s v="330.11.00.210-6600.04"/>
    <s v="Administrative Expenses Training/Conferences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000.01"/>
    <s v="Salaries Regular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000.03"/>
    <s v="Salaries Overtim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000.04"/>
    <s v="Salaries Holiday Pay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000 - "/>
    <s v="aries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0"/>
    <s v="Benefits PERS Pool Liability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1"/>
    <s v="Benefits Retirement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2"/>
    <s v="Benefits Health Insuranc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3"/>
    <s v="Benefits Dental Insuranc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4"/>
    <s v="Benefits Vision Insuranc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5"/>
    <s v="Benefits Life Insuranc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6"/>
    <s v="Benefits Worker's Comp"/>
    <n v="-700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7"/>
    <s v="Benefits Long Term Disability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08"/>
    <s v="Benefits Deferred Compensation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10"/>
    <s v="Benefits Uniform Allowanc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11"/>
    <s v="Benefits Medicare"/>
    <n v="0"/>
    <n v="0"/>
    <n v="0"/>
    <n v="0"/>
    <n v="0"/>
  </r>
  <r>
    <x v="15"/>
    <x v="15"/>
    <x v="2"/>
    <x v="1"/>
    <x v="3"/>
    <x v="3"/>
    <s v="00"/>
    <s v="Non Divisional"/>
    <s v="290"/>
    <s v="Operations"/>
    <s v="330.13.00.290-5100.12"/>
    <s v="Benefits Annual Physical Exam"/>
    <n v="0"/>
    <n v="0"/>
    <n v="0"/>
    <n v="0"/>
    <n v="0"/>
  </r>
  <r>
    <x v="15"/>
    <x v="15"/>
    <x v="3"/>
    <x v="1"/>
    <x v="3"/>
    <x v="3"/>
    <s v="00"/>
    <s v="Non Divisional"/>
    <s v="290"/>
    <s v="Operations"/>
    <s v="330.13.00.290-6000.01"/>
    <s v="Professional Services General"/>
    <n v="-36000"/>
    <n v="-9000"/>
    <n v="0"/>
    <n v="0"/>
    <n v="0"/>
  </r>
  <r>
    <x v="15"/>
    <x v="15"/>
    <x v="4"/>
    <x v="1"/>
    <x v="3"/>
    <x v="3"/>
    <s v="00"/>
    <s v="Non Divisional"/>
    <s v="290"/>
    <s v="Operations"/>
    <s v="330.13.00.290-7000.02"/>
    <s v="Capital Outlay Vehicles-Major"/>
    <n v="-658000"/>
    <n v="0"/>
    <n v="0"/>
    <n v="0"/>
    <n v="0"/>
  </r>
  <r>
    <x v="15"/>
    <x v="15"/>
    <x v="4"/>
    <x v="1"/>
    <x v="3"/>
    <x v="3"/>
    <s v="00"/>
    <s v="Non Divisional"/>
    <s v="290"/>
    <s v="Operations"/>
    <s v="330.13.00.290-7000.04"/>
    <s v="Capital Outlay Equipment Replacement"/>
    <n v="-239000"/>
    <n v="0"/>
    <n v="0"/>
    <n v="0"/>
    <n v="0"/>
  </r>
  <r>
    <x v="16"/>
    <x v="16"/>
    <x v="0"/>
    <x v="0"/>
    <x v="0"/>
    <x v="0"/>
    <s v="00"/>
    <s v="Non Divisional"/>
    <s v="900"/>
    <s v="General"/>
    <s v="340.00.00.900-4300.12"/>
    <s v="Licenses and Permits Building Permits"/>
    <n v="0"/>
    <n v="0"/>
    <n v="0"/>
    <n v="0"/>
    <n v="0"/>
  </r>
  <r>
    <x v="16"/>
    <x v="16"/>
    <x v="0"/>
    <x v="0"/>
    <x v="0"/>
    <x v="0"/>
    <s v="00"/>
    <s v="Non Divisional"/>
    <s v="900"/>
    <s v="General"/>
    <s v="340.00.00.900-4450.35"/>
    <s v="Intergovernmental Grants-Federal Smart Valley"/>
    <n v="0"/>
    <n v="0"/>
    <n v="0"/>
    <n v="0"/>
    <n v="0"/>
  </r>
  <r>
    <x v="16"/>
    <x v="16"/>
    <x v="0"/>
    <x v="0"/>
    <x v="0"/>
    <x v="0"/>
    <s v="00"/>
    <s v="Non Divisional"/>
    <s v="900"/>
    <s v="General"/>
    <s v="340.00.00.900-4700.01"/>
    <s v="Investment Earnings Interest on Investments"/>
    <n v="30000"/>
    <n v="-12000"/>
    <n v="8880"/>
    <n v="8880"/>
    <n v="0"/>
  </r>
  <r>
    <x v="16"/>
    <x v="16"/>
    <x v="0"/>
    <x v="0"/>
    <x v="0"/>
    <x v="0"/>
    <s v="00"/>
    <s v="Non Divisional"/>
    <s v="900"/>
    <s v="General"/>
    <s v="340.00.00.900-4700.21"/>
    <s v="Investment Earnings Unallocated Investment Expense"/>
    <n v="-1000"/>
    <n v="0"/>
    <n v="-890"/>
    <n v="-890"/>
    <n v="0"/>
  </r>
  <r>
    <x v="16"/>
    <x v="16"/>
    <x v="0"/>
    <x v="0"/>
    <x v="0"/>
    <x v="0"/>
    <s v="00"/>
    <s v="Non Divisional"/>
    <s v="900"/>
    <s v="General"/>
    <s v="340.00.00.900-4850.07"/>
    <s v="Other Revenue Misc Reimbursement"/>
    <n v="1000"/>
    <n v="0"/>
    <n v="0"/>
    <n v="0"/>
    <n v="0"/>
  </r>
  <r>
    <x v="16"/>
    <x v="16"/>
    <x v="0"/>
    <x v="0"/>
    <x v="0"/>
    <x v="0"/>
    <s v="00"/>
    <s v="Non Divisional"/>
    <s v="900"/>
    <s v="General"/>
    <s v="340.00.00.900-4850.08"/>
    <s v="Other Revenue Misc Reimbursement-Developers"/>
    <n v="0"/>
    <n v="0"/>
    <n v="0"/>
    <n v="0"/>
    <n v="0"/>
  </r>
  <r>
    <x v="16"/>
    <x v="16"/>
    <x v="1"/>
    <x v="1"/>
    <x v="0"/>
    <x v="0"/>
    <s v="00"/>
    <s v="Non Divisional"/>
    <s v="900"/>
    <s v="General"/>
    <s v="340.00.00.900-4900.01"/>
    <s v="Transfers In General Fund"/>
    <n v="0"/>
    <n v="0"/>
    <n v="0"/>
    <n v="0"/>
    <n v="0"/>
  </r>
  <r>
    <x v="16"/>
    <x v="16"/>
    <x v="1"/>
    <x v="1"/>
    <x v="0"/>
    <x v="0"/>
    <s v="00"/>
    <s v="Non Divisional"/>
    <s v="900"/>
    <s v="General"/>
    <s v="340.00.00.900-4900.25"/>
    <s v="Transfers In Community Development"/>
    <n v="0"/>
    <n v="0"/>
    <n v="0"/>
    <n v="0"/>
    <n v="0"/>
  </r>
  <r>
    <x v="16"/>
    <x v="16"/>
    <x v="0"/>
    <x v="0"/>
    <x v="5"/>
    <x v="5"/>
    <s v="40"/>
    <s v="Development"/>
    <s v="015"/>
    <s v="Administration/Engineering"/>
    <s v="340.30.40.015-4400.31"/>
    <s v="Intergovernmental Revenues SJAFCA Admin Fee"/>
    <n v="8000"/>
    <n v="30000"/>
    <n v="0"/>
    <n v="0"/>
    <n v="0"/>
  </r>
  <r>
    <x v="16"/>
    <x v="16"/>
    <x v="0"/>
    <x v="0"/>
    <x v="5"/>
    <x v="5"/>
    <s v="40"/>
    <s v="Development"/>
    <s v="015"/>
    <s v="Administration/Engineering"/>
    <s v="340.30.40.015-4500.03"/>
    <s v="Charges for Services-Public Works Area of Benefit Admin Fee"/>
    <n v="0"/>
    <n v="0"/>
    <n v="0"/>
    <n v="0"/>
    <n v="0"/>
  </r>
  <r>
    <x v="16"/>
    <x v="16"/>
    <x v="0"/>
    <x v="0"/>
    <x v="5"/>
    <x v="5"/>
    <s v="40"/>
    <s v="Development"/>
    <s v="015"/>
    <s v="Administration/Engineering"/>
    <s v="340.30.40.015-4520.04"/>
    <s v="Charges for Services-CDD Special Service Fees"/>
    <n v="0"/>
    <n v="0"/>
    <n v="0"/>
    <n v="0"/>
    <n v="0"/>
  </r>
  <r>
    <x v="16"/>
    <x v="16"/>
    <x v="0"/>
    <x v="0"/>
    <x v="5"/>
    <x v="5"/>
    <s v="40"/>
    <s v="Development"/>
    <s v="015"/>
    <s v="Administration/Engineering"/>
    <s v="340.30.40.015-4520.11"/>
    <s v="Charges for Services-CDD Plan Check Review"/>
    <n v="433000"/>
    <n v="597000"/>
    <n v="0"/>
    <n v="0"/>
    <n v="0"/>
  </r>
  <r>
    <x v="16"/>
    <x v="16"/>
    <x v="0"/>
    <x v="0"/>
    <x v="5"/>
    <x v="5"/>
    <s v="40"/>
    <s v="Development"/>
    <s v="015"/>
    <s v="Administration/Engineering"/>
    <s v="340.30.40.015-4520.12"/>
    <s v="Charges for Services-CDD Construction Inspection"/>
    <n v="505000"/>
    <n v="691000"/>
    <n v="0"/>
    <n v="0"/>
    <n v="0"/>
  </r>
  <r>
    <x v="16"/>
    <x v="16"/>
    <x v="0"/>
    <x v="0"/>
    <x v="5"/>
    <x v="5"/>
    <s v="40"/>
    <s v="Development"/>
    <s v="015"/>
    <s v="Administration/Engineering"/>
    <s v="340.30.40.015-4520.13"/>
    <s v="Charges for Services-CDD Encroachment Permit"/>
    <n v="159000"/>
    <n v="189000"/>
    <n v="0"/>
    <n v="0"/>
    <n v="0"/>
  </r>
  <r>
    <x v="16"/>
    <x v="16"/>
    <x v="0"/>
    <x v="0"/>
    <x v="5"/>
    <x v="5"/>
    <s v="40"/>
    <s v="Development"/>
    <s v="015"/>
    <s v="Administration/Engineering"/>
    <s v="340.30.40.015-4520.14"/>
    <s v="Charges for Services-CDD Planning Review"/>
    <n v="54000"/>
    <n v="55000"/>
    <n v="0"/>
    <n v="0"/>
    <n v="0"/>
  </r>
  <r>
    <x v="16"/>
    <x v="16"/>
    <x v="0"/>
    <x v="0"/>
    <x v="5"/>
    <x v="5"/>
    <s v="40"/>
    <s v="Development"/>
    <s v="015"/>
    <s v="Administration/Engineering"/>
    <s v="340.30.40.015-4520.15"/>
    <s v="Charges for Services-CDD Stormwater Quality Control"/>
    <n v="231000"/>
    <n v="162000"/>
    <n v="0"/>
    <n v="0"/>
    <n v="0"/>
  </r>
  <r>
    <x v="16"/>
    <x v="16"/>
    <x v="0"/>
    <x v="0"/>
    <x v="5"/>
    <x v="5"/>
    <s v="40"/>
    <s v="Development"/>
    <s v="015"/>
    <s v="Administration/Engineering"/>
    <s v="340.30.40.015-4600.02"/>
    <s v="Charges for Services-General Government Support Services"/>
    <n v="0"/>
    <n v="0"/>
    <n v="0"/>
    <n v="0"/>
    <n v="0"/>
  </r>
  <r>
    <x v="16"/>
    <x v="16"/>
    <x v="0"/>
    <x v="0"/>
    <x v="5"/>
    <x v="5"/>
    <s v="40"/>
    <s v="Development"/>
    <s v="015"/>
    <s v="Administration/Engineering"/>
    <s v="340.30.40.015-4850.07"/>
    <s v="Other Revenue Misc Reimbursement"/>
    <n v="11000"/>
    <n v="0"/>
    <n v="0"/>
    <n v="0"/>
    <n v="0"/>
  </r>
  <r>
    <x v="16"/>
    <x v="16"/>
    <x v="0"/>
    <x v="0"/>
    <x v="5"/>
    <x v="5"/>
    <s v="40"/>
    <s v="Development"/>
    <s v="015"/>
    <s v="Administration/Engineering"/>
    <s v="340.30.40.015-4850.08"/>
    <s v="Other Revenue Misc Reimbursement-Developers"/>
    <n v="19000"/>
    <n v="37000"/>
    <n v="0"/>
    <n v="0"/>
    <n v="0"/>
  </r>
  <r>
    <x v="16"/>
    <x v="16"/>
    <x v="0"/>
    <x v="0"/>
    <x v="5"/>
    <x v="5"/>
    <s v="40"/>
    <s v="Development"/>
    <s v="400"/>
    <s v="Development Review"/>
    <s v="340.30.40.400-4520.01"/>
    <s v="Charges for Services-CDD Zoning &amp; Subdivision Fees"/>
    <n v="281000"/>
    <n v="301000"/>
    <n v="300000"/>
    <n v="300000"/>
    <n v="0"/>
  </r>
  <r>
    <x v="16"/>
    <x v="16"/>
    <x v="0"/>
    <x v="0"/>
    <x v="5"/>
    <x v="5"/>
    <s v="40"/>
    <s v="Development"/>
    <s v="400"/>
    <s v="Development Review"/>
    <s v="340.30.40.400-4520.02"/>
    <s v="Charges for Services-CDD Environmental Eval Fees"/>
    <n v="89000"/>
    <n v="144000"/>
    <n v="85000"/>
    <n v="85000"/>
    <n v="0"/>
  </r>
  <r>
    <x v="16"/>
    <x v="16"/>
    <x v="0"/>
    <x v="0"/>
    <x v="5"/>
    <x v="5"/>
    <s v="40"/>
    <s v="Development"/>
    <s v="400"/>
    <s v="Development Review"/>
    <s v="340.30.40.400-4520.03"/>
    <s v="Charges for Services-CDD Design/ Site Plan Review Fees"/>
    <n v="163000"/>
    <n v="128000"/>
    <n v="150000"/>
    <n v="150000"/>
    <n v="0"/>
  </r>
  <r>
    <x v="16"/>
    <x v="16"/>
    <x v="0"/>
    <x v="0"/>
    <x v="5"/>
    <x v="5"/>
    <s v="40"/>
    <s v="Development"/>
    <s v="400"/>
    <s v="Development Review"/>
    <s v="340.30.40.400-4520.04"/>
    <s v="Charges for Services-CDD Special Service Fees"/>
    <n v="321000"/>
    <n v="346000"/>
    <n v="350000"/>
    <n v="350000"/>
    <n v="0"/>
  </r>
  <r>
    <x v="16"/>
    <x v="16"/>
    <x v="0"/>
    <x v="0"/>
    <x v="5"/>
    <x v="5"/>
    <s v="40"/>
    <s v="Development"/>
    <s v="400"/>
    <s v="Development Review"/>
    <s v="340.30.40.400-4520.05"/>
    <s v="Charges for Services-CDD Annexation Fees"/>
    <n v="52000"/>
    <n v="102000"/>
    <n v="50000"/>
    <n v="50000"/>
    <n v="0"/>
  </r>
  <r>
    <x v="16"/>
    <x v="16"/>
    <x v="0"/>
    <x v="0"/>
    <x v="5"/>
    <x v="5"/>
    <s v="40"/>
    <s v="Development"/>
    <s v="400"/>
    <s v="Development Review"/>
    <s v="340.30.40.400-4520.09"/>
    <s v="Charges for Services-CDD Plan Retention"/>
    <n v="192000"/>
    <n v="150000"/>
    <n v="0"/>
    <n v="0"/>
    <n v="0"/>
  </r>
  <r>
    <x v="16"/>
    <x v="16"/>
    <x v="0"/>
    <x v="0"/>
    <x v="5"/>
    <x v="5"/>
    <s v="40"/>
    <s v="Development"/>
    <s v="400"/>
    <s v="Development Review"/>
    <s v="340.30.40.400-4520.16"/>
    <s v="Charges for Services-CDD Long Range Plan"/>
    <n v="489000"/>
    <n v="559000"/>
    <n v="600000"/>
    <n v="600000"/>
    <n v="0"/>
  </r>
  <r>
    <x v="16"/>
    <x v="16"/>
    <x v="0"/>
    <x v="0"/>
    <x v="5"/>
    <x v="5"/>
    <s v="45"/>
    <s v="Building Safety"/>
    <s v="000"/>
    <s v="No Program"/>
    <s v="340.30.45.000-4300.12"/>
    <s v="Licenses and Permits Building Permits"/>
    <n v="3566000"/>
    <n v="3685000"/>
    <n v="4296936"/>
    <n v="4296936"/>
    <n v="0"/>
  </r>
  <r>
    <x v="16"/>
    <x v="16"/>
    <x v="0"/>
    <x v="0"/>
    <x v="5"/>
    <x v="5"/>
    <s v="45"/>
    <s v="Building Safety"/>
    <s v="000"/>
    <s v="No Program"/>
    <s v="340.30.45.000-4300.13"/>
    <s v="Licenses and Permits Plumbing Permits"/>
    <n v="0"/>
    <n v="0"/>
    <n v="0"/>
    <n v="0"/>
    <n v="0"/>
  </r>
  <r>
    <x v="16"/>
    <x v="16"/>
    <x v="0"/>
    <x v="0"/>
    <x v="5"/>
    <x v="5"/>
    <s v="45"/>
    <s v="Building Safety"/>
    <s v="000"/>
    <s v="No Program"/>
    <s v="340.30.45.000-4300.14"/>
    <s v="Licenses and Permits Electric Permits"/>
    <n v="0"/>
    <n v="0"/>
    <n v="0"/>
    <n v="0"/>
    <n v="0"/>
  </r>
  <r>
    <x v="16"/>
    <x v="16"/>
    <x v="0"/>
    <x v="0"/>
    <x v="5"/>
    <x v="5"/>
    <s v="45"/>
    <s v="Building Safety"/>
    <s v="000"/>
    <s v="No Program"/>
    <s v="340.30.45.000-4520.09"/>
    <s v="Charges for Services-CDD Plan Retention"/>
    <n v="0"/>
    <n v="0"/>
    <n v="175000"/>
    <n v="175000"/>
    <n v="0"/>
  </r>
  <r>
    <x v="16"/>
    <x v="16"/>
    <x v="0"/>
    <x v="0"/>
    <x v="5"/>
    <x v="5"/>
    <s v="45"/>
    <s v="Building Safety"/>
    <s v="000"/>
    <s v="No Program"/>
    <s v="340.30.45.000-4600.13"/>
    <s v="Charges for Services-General Government CASP Admin Fee"/>
    <n v="11000"/>
    <n v="14000"/>
    <n v="15000"/>
    <n v="15000"/>
    <n v="0"/>
  </r>
  <r>
    <x v="16"/>
    <x v="16"/>
    <x v="0"/>
    <x v="0"/>
    <x v="5"/>
    <x v="5"/>
    <s v="45"/>
    <s v="Building Safety"/>
    <s v="000"/>
    <s v="No Program"/>
    <s v="340.30.45.000-4850.08"/>
    <s v="Other Revenue Misc Reimbursement-Developers"/>
    <n v="1000"/>
    <n v="0"/>
    <n v="0"/>
    <n v="0"/>
    <n v="0"/>
  </r>
  <r>
    <x v="16"/>
    <x v="16"/>
    <x v="0"/>
    <x v="0"/>
    <x v="11"/>
    <x v="11"/>
    <s v="40"/>
    <s v="Development"/>
    <s v="000"/>
    <s v="No Program"/>
    <s v="340.45.40.000-4400.31"/>
    <s v="Intergovernmental Revenues SJAFCA Admin Fee"/>
    <n v="0"/>
    <n v="0"/>
    <n v="10000"/>
    <n v="10000"/>
    <n v="0"/>
  </r>
  <r>
    <x v="16"/>
    <x v="16"/>
    <x v="0"/>
    <x v="0"/>
    <x v="11"/>
    <x v="11"/>
    <s v="40"/>
    <s v="Development"/>
    <s v="000"/>
    <s v="No Program"/>
    <s v="340.45.40.000-4520.11"/>
    <s v="Charges for Services-CDD Plan Check Review"/>
    <n v="0"/>
    <n v="0"/>
    <n v="550000"/>
    <n v="550000"/>
    <n v="0"/>
  </r>
  <r>
    <x v="16"/>
    <x v="16"/>
    <x v="0"/>
    <x v="0"/>
    <x v="11"/>
    <x v="11"/>
    <s v="40"/>
    <s v="Development"/>
    <s v="000"/>
    <s v="No Program"/>
    <s v="340.45.40.000-4520.12"/>
    <s v="Charges for Services-CDD Construction Inspection"/>
    <n v="0"/>
    <n v="0"/>
    <n v="480000"/>
    <n v="480000"/>
    <n v="0"/>
  </r>
  <r>
    <x v="16"/>
    <x v="16"/>
    <x v="0"/>
    <x v="0"/>
    <x v="11"/>
    <x v="11"/>
    <s v="40"/>
    <s v="Development"/>
    <s v="000"/>
    <s v="No Program"/>
    <s v="340.45.40.000-4520.13"/>
    <s v="Charges for Services-CDD Encroachment Permit"/>
    <n v="0"/>
    <n v="0"/>
    <n v="125000"/>
    <n v="125000"/>
    <n v="0"/>
  </r>
  <r>
    <x v="16"/>
    <x v="16"/>
    <x v="0"/>
    <x v="0"/>
    <x v="11"/>
    <x v="11"/>
    <s v="40"/>
    <s v="Development"/>
    <s v="000"/>
    <s v="No Program"/>
    <s v="340.45.40.000-4520.14"/>
    <s v="Charges for Services-CDD Planning Review"/>
    <n v="0"/>
    <n v="0"/>
    <n v="55000"/>
    <n v="55000"/>
    <n v="0"/>
  </r>
  <r>
    <x v="16"/>
    <x v="16"/>
    <x v="0"/>
    <x v="0"/>
    <x v="11"/>
    <x v="11"/>
    <s v="40"/>
    <s v="Development"/>
    <s v="000"/>
    <s v="No Program"/>
    <s v="340.45.40.000-4520.15"/>
    <s v="Charges for Services-CDD Stormwater Quality Control"/>
    <n v="0"/>
    <n v="0"/>
    <n v="225000"/>
    <n v="225000"/>
    <n v="0"/>
  </r>
  <r>
    <x v="16"/>
    <x v="16"/>
    <x v="0"/>
    <x v="0"/>
    <x v="11"/>
    <x v="11"/>
    <s v="40"/>
    <s v="Development"/>
    <s v="000"/>
    <s v="No Program"/>
    <s v="340.45.40.000-4850.07"/>
    <s v="Other Revenue Misc Reimbursement"/>
    <n v="0"/>
    <n v="0"/>
    <n v="5000"/>
    <n v="5000"/>
    <n v="0"/>
  </r>
  <r>
    <x v="16"/>
    <x v="16"/>
    <x v="1"/>
    <x v="1"/>
    <x v="0"/>
    <x v="0"/>
    <s v="00"/>
    <s v="Non Divisional"/>
    <s v="900"/>
    <s v="General"/>
    <s v="340.00.00.900-9000.82"/>
    <s v="Other Transfers Vehicle Fund"/>
    <n v="-128000"/>
    <n v="-128000"/>
    <n v="0"/>
    <n v="0"/>
    <n v="0"/>
  </r>
  <r>
    <x v="16"/>
    <x v="16"/>
    <x v="3"/>
    <x v="1"/>
    <x v="8"/>
    <x v="8"/>
    <s v="00"/>
    <s v="Non Divisional"/>
    <s v="002"/>
    <s v="Departmental Legal Services"/>
    <s v="340.02.00.002-6002.30"/>
    <s v="Legal Services Community Development"/>
    <n v="0"/>
    <n v="-45000"/>
    <n v="0"/>
    <n v="0"/>
    <n v="0"/>
  </r>
  <r>
    <x v="16"/>
    <x v="16"/>
    <x v="3"/>
    <x v="1"/>
    <x v="8"/>
    <x v="8"/>
    <s v="00"/>
    <s v="Non Divisional"/>
    <s v="002"/>
    <s v="Departmental Legal Services"/>
    <s v="340.02.00.002-6002.45"/>
    <s v="Legal Services Engineering"/>
    <n v="0"/>
    <n v="-11000"/>
    <n v="0"/>
    <n v="0"/>
    <n v="0"/>
  </r>
  <r>
    <x v="16"/>
    <x v="16"/>
    <x v="2"/>
    <x v="1"/>
    <x v="10"/>
    <x v="10"/>
    <s v="00"/>
    <s v="Non Divisional"/>
    <s v="150"/>
    <s v="Fiscal Management"/>
    <s v="340.05.00.150-5000.01"/>
    <s v="Salaries Regular"/>
    <n v="0"/>
    <n v="0"/>
    <n v="0"/>
    <n v="0"/>
    <n v="0"/>
  </r>
  <r>
    <x v="16"/>
    <x v="16"/>
    <x v="2"/>
    <x v="1"/>
    <x v="10"/>
    <x v="10"/>
    <s v="00"/>
    <s v="Non Divisional"/>
    <s v="150"/>
    <s v="Fiscal Management"/>
    <s v="340.05.00.150-5100.00"/>
    <s v="Benefits PERS Pool Liability"/>
    <n v="0"/>
    <n v="0"/>
    <n v="0"/>
    <n v="0"/>
    <n v="0"/>
  </r>
  <r>
    <x v="16"/>
    <x v="16"/>
    <x v="2"/>
    <x v="1"/>
    <x v="10"/>
    <x v="10"/>
    <s v="00"/>
    <s v="Non Divisional"/>
    <s v="150"/>
    <s v="Fiscal Management"/>
    <s v="340.05.00.150-5100.01"/>
    <s v="Benefits Retirement"/>
    <n v="0"/>
    <n v="0"/>
    <n v="0"/>
    <n v="0"/>
    <n v="0"/>
  </r>
  <r>
    <x v="16"/>
    <x v="16"/>
    <x v="2"/>
    <x v="1"/>
    <x v="10"/>
    <x v="10"/>
    <s v="00"/>
    <s v="Non Divisional"/>
    <s v="150"/>
    <s v="Fiscal Management"/>
    <s v="340.05.00.150-5100.08"/>
    <s v="Benefits Deferred Compensation"/>
    <n v="0"/>
    <n v="0"/>
    <n v="0"/>
    <n v="0"/>
    <n v="0"/>
  </r>
  <r>
    <x v="16"/>
    <x v="16"/>
    <x v="2"/>
    <x v="1"/>
    <x v="10"/>
    <x v="10"/>
    <s v="00"/>
    <s v="Non Divisional"/>
    <s v="150"/>
    <s v="Fiscal Management"/>
    <s v="340.05.00.150-5100.11"/>
    <s v="Benefits Medicare"/>
    <n v="0"/>
    <n v="0"/>
    <n v="0"/>
    <n v="0"/>
    <n v="0"/>
  </r>
  <r>
    <x v="16"/>
    <x v="16"/>
    <x v="3"/>
    <x v="1"/>
    <x v="10"/>
    <x v="10"/>
    <s v="00"/>
    <s v="Non Divisional"/>
    <s v="150"/>
    <s v="Fiscal Management"/>
    <s v="340.05.00.150-6000.01"/>
    <s v="Professional Services General"/>
    <n v="-28000"/>
    <n v="-94000"/>
    <n v="0"/>
    <n v="-100000"/>
    <n v="-100000"/>
  </r>
  <r>
    <x v="16"/>
    <x v="16"/>
    <x v="2"/>
    <x v="1"/>
    <x v="5"/>
    <x v="5"/>
    <s v="40"/>
    <s v="Development"/>
    <s v="015"/>
    <s v="Administration/Engineering"/>
    <s v="340.30.40.015-5000.01"/>
    <s v="Salaries Regular"/>
    <n v="-845000"/>
    <n v="-749000"/>
    <n v="-500021"/>
    <n v="-500021"/>
    <n v="0"/>
  </r>
  <r>
    <x v="16"/>
    <x v="16"/>
    <x v="2"/>
    <x v="1"/>
    <x v="5"/>
    <x v="5"/>
    <s v="40"/>
    <s v="Development"/>
    <s v="015"/>
    <s v="Administration/Engineering"/>
    <s v="340.30.40.015-5000.02"/>
    <s v="Salaries Part Time"/>
    <n v="0"/>
    <n v="0"/>
    <n v="0"/>
    <n v="0"/>
    <n v="0"/>
  </r>
  <r>
    <x v="16"/>
    <x v="16"/>
    <x v="2"/>
    <x v="1"/>
    <x v="5"/>
    <x v="5"/>
    <s v="40"/>
    <s v="Development"/>
    <s v="015"/>
    <s v="Administration/Engineering"/>
    <s v="340.30.40.015-5000.03"/>
    <s v="Salaries Overtime"/>
    <n v="-26000"/>
    <n v="-11000"/>
    <n v="0"/>
    <n v="0"/>
    <n v="0"/>
  </r>
  <r>
    <x v="16"/>
    <x v="16"/>
    <x v="2"/>
    <x v="1"/>
    <x v="5"/>
    <x v="5"/>
    <s v="40"/>
    <s v="Development"/>
    <s v="015"/>
    <s v="Administration/Engineering"/>
    <s v="340.30.40.015-5000.04"/>
    <s v="Salaries Holiday Pay"/>
    <n v="-2000"/>
    <n v="0"/>
    <n v="0"/>
    <n v="0"/>
    <n v="0"/>
  </r>
  <r>
    <x v="16"/>
    <x v="16"/>
    <x v="2"/>
    <x v="1"/>
    <x v="5"/>
    <x v="5"/>
    <s v="40"/>
    <s v="Development"/>
    <s v="015"/>
    <s v="Administration/Engineering"/>
    <s v="340.30.40.015-5000.06"/>
    <s v="Salaries Out of Class"/>
    <n v="0"/>
    <n v="-2000"/>
    <n v="0"/>
    <n v="0"/>
    <n v="0"/>
  </r>
  <r>
    <x v="16"/>
    <x v="16"/>
    <x v="2"/>
    <x v="1"/>
    <x v="5"/>
    <x v="5"/>
    <s v="40"/>
    <s v="Development"/>
    <s v="015"/>
    <s v="Administration/Engineering"/>
    <s v="340.30.40.015-5000.07"/>
    <s v="Salaries Admin Leave Pay"/>
    <n v="-11000"/>
    <n v="-13000"/>
    <n v="-6478"/>
    <n v="-6478"/>
    <n v="0"/>
  </r>
  <r>
    <x v="16"/>
    <x v="16"/>
    <x v="2"/>
    <x v="1"/>
    <x v="5"/>
    <x v="5"/>
    <s v="40"/>
    <s v="Development"/>
    <s v="015"/>
    <s v="Administration/Engineering"/>
    <s v="340.30.40.015-5000.08"/>
    <s v="Salaries Longevity Pay"/>
    <n v="-8000"/>
    <n v="-7000"/>
    <n v="-4700"/>
    <n v="-4700"/>
    <n v="0"/>
  </r>
  <r>
    <x v="16"/>
    <x v="16"/>
    <x v="2"/>
    <x v="1"/>
    <x v="5"/>
    <x v="5"/>
    <s v="40"/>
    <s v="Development"/>
    <s v="015"/>
    <s v="Administration/Engineering"/>
    <s v="340.30.40.015-5100.00"/>
    <s v="Benefits PERS Pool Liability"/>
    <n v="-157000"/>
    <n v="-148000"/>
    <n v="-103531"/>
    <n v="-118000"/>
    <n v="-14469"/>
  </r>
  <r>
    <x v="16"/>
    <x v="16"/>
    <x v="2"/>
    <x v="1"/>
    <x v="5"/>
    <x v="5"/>
    <s v="40"/>
    <s v="Development"/>
    <s v="015"/>
    <s v="Administration/Engineering"/>
    <s v="340.30.40.015-5100.01"/>
    <s v="Benefits Retirement"/>
    <n v="-53000"/>
    <n v="-51000"/>
    <n v="-32967"/>
    <n v="-32967"/>
    <n v="0"/>
  </r>
  <r>
    <x v="16"/>
    <x v="16"/>
    <x v="2"/>
    <x v="1"/>
    <x v="5"/>
    <x v="5"/>
    <s v="40"/>
    <s v="Development"/>
    <s v="015"/>
    <s v="Administration/Engineering"/>
    <s v="340.30.40.015-5100.02"/>
    <s v="Benefits Health Insurance"/>
    <n v="-131000"/>
    <n v="-131000"/>
    <n v="-93045"/>
    <n v="-93045"/>
    <n v="0"/>
  </r>
  <r>
    <x v="16"/>
    <x v="16"/>
    <x v="2"/>
    <x v="1"/>
    <x v="5"/>
    <x v="5"/>
    <s v="40"/>
    <s v="Development"/>
    <s v="015"/>
    <s v="Administration/Engineering"/>
    <s v="340.30.40.015-5100.03"/>
    <s v="Benefits Dental Insurance"/>
    <n v="-10000"/>
    <n v="-8000"/>
    <n v="-5914"/>
    <n v="-5914"/>
    <n v="0"/>
  </r>
  <r>
    <x v="16"/>
    <x v="16"/>
    <x v="2"/>
    <x v="1"/>
    <x v="5"/>
    <x v="5"/>
    <s v="40"/>
    <s v="Development"/>
    <s v="015"/>
    <s v="Administration/Engineering"/>
    <s v="340.30.40.015-5100.04"/>
    <s v="Benefits Vision Insurance"/>
    <n v="-2000"/>
    <n v="-1000"/>
    <n v="-949"/>
    <n v="-949"/>
    <n v="0"/>
  </r>
  <r>
    <x v="16"/>
    <x v="16"/>
    <x v="2"/>
    <x v="1"/>
    <x v="5"/>
    <x v="5"/>
    <s v="40"/>
    <s v="Development"/>
    <s v="015"/>
    <s v="Administration/Engineering"/>
    <s v="340.30.40.015-5100.05"/>
    <s v="Benefits Life Insurance"/>
    <n v="-2000"/>
    <n v="-1000"/>
    <n v="-734"/>
    <n v="-734"/>
    <n v="0"/>
  </r>
  <r>
    <x v="16"/>
    <x v="16"/>
    <x v="2"/>
    <x v="1"/>
    <x v="5"/>
    <x v="5"/>
    <s v="40"/>
    <s v="Development"/>
    <s v="015"/>
    <s v="Administration/Engineering"/>
    <s v="340.30.40.015-5100.06"/>
    <s v="Benefits Worker's Comp"/>
    <n v="-23000"/>
    <n v="-23000"/>
    <n v="-22800"/>
    <n v="-30000"/>
    <n v="-7200"/>
  </r>
  <r>
    <x v="16"/>
    <x v="16"/>
    <x v="2"/>
    <x v="1"/>
    <x v="5"/>
    <x v="5"/>
    <s v="40"/>
    <s v="Development"/>
    <s v="015"/>
    <s v="Administration/Engineering"/>
    <s v="340.30.40.015-5100.07"/>
    <s v="Benefits Long Term Disability"/>
    <n v="-4000"/>
    <n v="-3000"/>
    <n v="-4304"/>
    <n v="-4304"/>
    <n v="0"/>
  </r>
  <r>
    <x v="16"/>
    <x v="16"/>
    <x v="2"/>
    <x v="1"/>
    <x v="5"/>
    <x v="5"/>
    <s v="40"/>
    <s v="Development"/>
    <s v="015"/>
    <s v="Administration/Engineering"/>
    <s v="340.30.40.015-5100.08"/>
    <s v="Benefits Deferred Compensation"/>
    <n v="-1000"/>
    <n v="-5000"/>
    <n v="-4347"/>
    <n v="-4347"/>
    <n v="0"/>
  </r>
  <r>
    <x v="16"/>
    <x v="16"/>
    <x v="2"/>
    <x v="1"/>
    <x v="5"/>
    <x v="5"/>
    <s v="40"/>
    <s v="Development"/>
    <s v="015"/>
    <s v="Administration/Engineering"/>
    <s v="340.30.40.015-5100.10"/>
    <s v="Benefits Uniform Allowance"/>
    <n v="-1000"/>
    <n v="0"/>
    <n v="0"/>
    <n v="0"/>
    <n v="0"/>
  </r>
  <r>
    <x v="16"/>
    <x v="16"/>
    <x v="2"/>
    <x v="1"/>
    <x v="5"/>
    <x v="5"/>
    <s v="40"/>
    <s v="Development"/>
    <s v="015"/>
    <s v="Administration/Engineering"/>
    <s v="340.30.40.015-5100.11"/>
    <s v="Benefits Medicare"/>
    <n v="-13000"/>
    <n v="-11000"/>
    <n v="-7463"/>
    <n v="-7463"/>
    <n v="0"/>
  </r>
  <r>
    <x v="16"/>
    <x v="16"/>
    <x v="2"/>
    <x v="1"/>
    <x v="5"/>
    <x v="5"/>
    <s v="40"/>
    <s v="Development"/>
    <s v="015"/>
    <s v="Administration/Engineering"/>
    <s v="340.30.40.015-5100.15"/>
    <s v="Benefits Cell Phone Allowance"/>
    <n v="-5000"/>
    <n v="-4000"/>
    <n v="-1916"/>
    <n v="-1916"/>
    <n v="0"/>
  </r>
  <r>
    <x v="16"/>
    <x v="16"/>
    <x v="2"/>
    <x v="1"/>
    <x v="5"/>
    <x v="5"/>
    <s v="40"/>
    <s v="Development"/>
    <s v="015"/>
    <s v="Administration/Engineering"/>
    <s v="340.30.40.015-5100.17"/>
    <s v="Benefits Other Post Employment Benefits"/>
    <n v="-12000"/>
    <n v="-14000"/>
    <n v="-14000"/>
    <n v="-14000"/>
    <n v="0"/>
  </r>
  <r>
    <x v="16"/>
    <x v="16"/>
    <x v="3"/>
    <x v="1"/>
    <x v="5"/>
    <x v="5"/>
    <s v="40"/>
    <s v="Development"/>
    <s v="015"/>
    <s v="Administration/Engineering"/>
    <s v="340.30.40.015-6000.01"/>
    <s v="Professional Services General"/>
    <n v="-108000"/>
    <n v="-55000"/>
    <n v="0"/>
    <n v="-25000"/>
    <n v="-25000"/>
  </r>
  <r>
    <x v="16"/>
    <x v="16"/>
    <x v="3"/>
    <x v="1"/>
    <x v="5"/>
    <x v="5"/>
    <s v="40"/>
    <s v="Development"/>
    <s v="015"/>
    <s v="Administration/Engineering"/>
    <s v="340.30.40.015-6000.10"/>
    <s v="Professional Services Consultant"/>
    <n v="0"/>
    <n v="-16000"/>
    <n v="0"/>
    <n v="0"/>
    <n v="0"/>
  </r>
  <r>
    <x v="16"/>
    <x v="16"/>
    <x v="3"/>
    <x v="1"/>
    <x v="5"/>
    <x v="5"/>
    <s v="40"/>
    <s v="Development"/>
    <s v="015"/>
    <s v="Administration/Engineering"/>
    <s v="340.30.40.015-6000.18"/>
    <s v="Professional Services Legal"/>
    <n v="0"/>
    <n v="-12000"/>
    <n v="0"/>
    <n v="0"/>
    <n v="0"/>
  </r>
  <r>
    <x v="16"/>
    <x v="16"/>
    <x v="3"/>
    <x v="1"/>
    <x v="5"/>
    <x v="5"/>
    <s v="40"/>
    <s v="Development"/>
    <s v="015"/>
    <s v="Administration/Engineering"/>
    <s v="340.30.40.015-6100.01"/>
    <s v="Utilities Electric"/>
    <n v="-500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100.02"/>
    <s v="Utilities Telephone"/>
    <n v="0"/>
    <n v="0"/>
    <n v="-2200"/>
    <n v="-3000"/>
    <n v="-800"/>
  </r>
  <r>
    <x v="16"/>
    <x v="16"/>
    <x v="3"/>
    <x v="1"/>
    <x v="5"/>
    <x v="5"/>
    <s v="40"/>
    <s v="Development"/>
    <s v="015"/>
    <s v="Administration/Engineering"/>
    <s v="340.30.40.015-6100.03"/>
    <s v="Utilities Data Transmission / ISP"/>
    <n v="0"/>
    <n v="0"/>
    <n v="-400"/>
    <n v="-1000"/>
    <n v="-600"/>
  </r>
  <r>
    <x v="16"/>
    <x v="16"/>
    <x v="3"/>
    <x v="1"/>
    <x v="5"/>
    <x v="5"/>
    <s v="40"/>
    <s v="Development"/>
    <s v="015"/>
    <s v="Administration/Engineering"/>
    <s v="340.30.40.015-6200.01"/>
    <s v="Supplies Office"/>
    <n v="-100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200.02"/>
    <s v="Supplies Special Department"/>
    <n v="-4000"/>
    <n v="-5000"/>
    <n v="0"/>
    <n v="0"/>
    <n v="0"/>
  </r>
  <r>
    <x v="16"/>
    <x v="16"/>
    <x v="3"/>
    <x v="1"/>
    <x v="5"/>
    <x v="5"/>
    <s v="40"/>
    <s v="Development"/>
    <s v="015"/>
    <s v="Administration/Engineering"/>
    <s v="340.30.40.015-6200.03"/>
    <s v="Supplies Copier Maintenance &amp; Supplies"/>
    <n v="-4000"/>
    <n v="-4000"/>
    <n v="0"/>
    <n v="0"/>
    <n v="0"/>
  </r>
  <r>
    <x v="16"/>
    <x v="16"/>
    <x v="3"/>
    <x v="1"/>
    <x v="5"/>
    <x v="5"/>
    <s v="40"/>
    <s v="Development"/>
    <s v="015"/>
    <s v="Administration/Engineering"/>
    <s v="340.30.40.015-6200.05"/>
    <s v="Supplies Gasoline"/>
    <n v="-5000"/>
    <n v="-6000"/>
    <n v="0"/>
    <n v="0"/>
    <n v="0"/>
  </r>
  <r>
    <x v="16"/>
    <x v="16"/>
    <x v="3"/>
    <x v="1"/>
    <x v="5"/>
    <x v="5"/>
    <s v="40"/>
    <s v="Development"/>
    <s v="015"/>
    <s v="Administration/Engineering"/>
    <s v="340.30.40.015-6200.09"/>
    <s v="Supplies Data Processing"/>
    <n v="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300.01"/>
    <s v="Dues &amp; Subscriptions Memberships"/>
    <n v="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300.02"/>
    <s v="Dues &amp; Subscriptions Publications"/>
    <n v="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500.04"/>
    <s v="Claims &amp; Insurance Insurance Premiums"/>
    <n v="-29000"/>
    <n v="-29000"/>
    <n v="-29400"/>
    <n v="-29000"/>
    <n v="400"/>
  </r>
  <r>
    <x v="16"/>
    <x v="16"/>
    <x v="3"/>
    <x v="1"/>
    <x v="5"/>
    <x v="5"/>
    <s v="40"/>
    <s v="Development"/>
    <s v="015"/>
    <s v="Administration/Engineering"/>
    <s v="340.30.40.015-6600.01"/>
    <s v="Administrative Expenses Meetings"/>
    <n v="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600.03"/>
    <s v="Administrative Expenses Mileage Reimbursement"/>
    <n v="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600.04"/>
    <s v="Administrative Expenses Training/Conferences"/>
    <n v="-400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600.05"/>
    <s v="Administrative Expenses Public/Legal Advertisement"/>
    <n v="-100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600.06"/>
    <s v="Administrative Expenses Property/Building Rental"/>
    <n v="0"/>
    <n v="-178000"/>
    <n v="0"/>
    <n v="0"/>
    <n v="0"/>
  </r>
  <r>
    <x v="16"/>
    <x v="16"/>
    <x v="3"/>
    <x v="1"/>
    <x v="5"/>
    <x v="5"/>
    <s v="40"/>
    <s v="Development"/>
    <s v="015"/>
    <s v="Administration/Engineering"/>
    <s v="340.30.40.015-6600.07"/>
    <s v="Administrative Expenses Employee Recruitment"/>
    <n v="0"/>
    <n v="0"/>
    <n v="0"/>
    <n v="0"/>
    <n v="0"/>
  </r>
  <r>
    <x v="16"/>
    <x v="16"/>
    <x v="3"/>
    <x v="1"/>
    <x v="5"/>
    <x v="5"/>
    <s v="40"/>
    <s v="Development"/>
    <s v="015"/>
    <s v="Administration/Engineering"/>
    <s v="340.30.40.015-6600.26"/>
    <s v="Administrative Expenses Support Services-IT"/>
    <n v="-26000"/>
    <n v="-26000"/>
    <n v="-25930"/>
    <n v="-25930"/>
    <n v="0"/>
  </r>
  <r>
    <x v="16"/>
    <x v="16"/>
    <x v="3"/>
    <x v="1"/>
    <x v="5"/>
    <x v="5"/>
    <s v="40"/>
    <s v="Development"/>
    <s v="015"/>
    <s v="Administration/Engineering"/>
    <s v="340.30.40.015-6600.32"/>
    <s v="Administrative Expenses Vehicle Fund Contribution"/>
    <n v="-3000"/>
    <n v="-3000"/>
    <n v="-3600"/>
    <n v="-7000"/>
    <n v="-3400"/>
  </r>
  <r>
    <x v="16"/>
    <x v="16"/>
    <x v="3"/>
    <x v="1"/>
    <x v="5"/>
    <x v="5"/>
    <s v="40"/>
    <s v="Development"/>
    <s v="015"/>
    <s v="Administration/Engineering"/>
    <s v="340.30.40.015-6600.36"/>
    <s v="Administrative Expenses IT Fund Contribution"/>
    <n v="-31000"/>
    <n v="-31000"/>
    <n v="-31470"/>
    <n v="-72000"/>
    <n v="-40530"/>
  </r>
  <r>
    <x v="16"/>
    <x v="16"/>
    <x v="2"/>
    <x v="1"/>
    <x v="5"/>
    <x v="5"/>
    <s v="40"/>
    <s v="Development"/>
    <s v="400"/>
    <s v="Development Review"/>
    <s v="340.30.40.400-5000.01"/>
    <s v="Salaries Regular"/>
    <n v="-593000"/>
    <n v="-661000"/>
    <n v="-810683"/>
    <n v="-817000"/>
    <n v="-6317"/>
  </r>
  <r>
    <x v="16"/>
    <x v="16"/>
    <x v="2"/>
    <x v="1"/>
    <x v="5"/>
    <x v="5"/>
    <s v="40"/>
    <s v="Development"/>
    <s v="400"/>
    <s v="Development Review"/>
    <s v="340.30.40.400-5000.02"/>
    <s v="Salaries Part Time"/>
    <n v="0"/>
    <n v="0"/>
    <n v="0"/>
    <n v="0"/>
    <n v="0"/>
  </r>
  <r>
    <x v="16"/>
    <x v="16"/>
    <x v="2"/>
    <x v="1"/>
    <x v="5"/>
    <x v="5"/>
    <s v="40"/>
    <s v="Development"/>
    <s v="400"/>
    <s v="Development Review"/>
    <s v="340.30.40.400-5000.03"/>
    <s v="Salaries Overtime"/>
    <n v="-3000"/>
    <n v="-2000"/>
    <n v="-7284"/>
    <n v="-7284"/>
    <n v="0"/>
  </r>
  <r>
    <x v="16"/>
    <x v="16"/>
    <x v="2"/>
    <x v="1"/>
    <x v="5"/>
    <x v="5"/>
    <s v="40"/>
    <s v="Development"/>
    <s v="400"/>
    <s v="Development Review"/>
    <s v="340.30.40.400-5000.06"/>
    <s v="Salaries Out of Class"/>
    <n v="-5000"/>
    <n v="0"/>
    <n v="0"/>
    <n v="0"/>
    <n v="0"/>
  </r>
  <r>
    <x v="16"/>
    <x v="16"/>
    <x v="2"/>
    <x v="1"/>
    <x v="5"/>
    <x v="5"/>
    <s v="40"/>
    <s v="Development"/>
    <s v="400"/>
    <s v="Development Review"/>
    <s v="340.30.40.400-5000.07"/>
    <s v="Salaries Admin Leave Pay"/>
    <n v="-12000"/>
    <n v="-11000"/>
    <n v="-8561"/>
    <n v="-8561"/>
    <n v="0"/>
  </r>
  <r>
    <x v="16"/>
    <x v="16"/>
    <x v="2"/>
    <x v="1"/>
    <x v="5"/>
    <x v="5"/>
    <s v="40"/>
    <s v="Development"/>
    <s v="400"/>
    <s v="Development Review"/>
    <s v="340.30.40.400-5000.08"/>
    <s v="Salaries Longevity Pay"/>
    <n v="-2000"/>
    <n v="-1000"/>
    <n v="-7000"/>
    <n v="-7000"/>
    <n v="0"/>
  </r>
  <r>
    <x v="16"/>
    <x v="16"/>
    <x v="2"/>
    <x v="1"/>
    <x v="5"/>
    <x v="5"/>
    <s v="40"/>
    <s v="Development"/>
    <s v="400"/>
    <s v="Development Review"/>
    <s v="340.30.40.400-5000.10"/>
    <s v="Salaries Furloughs"/>
    <n v="0"/>
    <n v="0"/>
    <n v="0"/>
    <n v="0"/>
    <n v="0"/>
  </r>
  <r>
    <x v="16"/>
    <x v="16"/>
    <x v="2"/>
    <x v="1"/>
    <x v="5"/>
    <x v="5"/>
    <s v="40"/>
    <s v="Development"/>
    <s v="400"/>
    <s v="Development Review"/>
    <s v="340.30.40.400-5000.12"/>
    <s v="Salaries Compensated Absences"/>
    <n v="0"/>
    <n v="0"/>
    <n v="0"/>
    <n v="0"/>
    <n v="0"/>
  </r>
  <r>
    <x v="16"/>
    <x v="16"/>
    <x v="2"/>
    <x v="1"/>
    <x v="5"/>
    <x v="5"/>
    <s v="40"/>
    <s v="Development"/>
    <s v="400"/>
    <s v="Development Review"/>
    <s v="340.30.40.400-5100.00"/>
    <s v="Benefits PERS Pool Liability"/>
    <n v="-113000"/>
    <n v="-124000"/>
    <n v="-158088"/>
    <n v="-139000"/>
    <n v="19088"/>
  </r>
  <r>
    <x v="16"/>
    <x v="16"/>
    <x v="2"/>
    <x v="1"/>
    <x v="5"/>
    <x v="5"/>
    <s v="40"/>
    <s v="Development"/>
    <s v="400"/>
    <s v="Development Review"/>
    <s v="340.30.40.400-5100.01"/>
    <s v="Benefits Retirement"/>
    <n v="-36000"/>
    <n v="-44000"/>
    <n v="-54524"/>
    <n v="-54524"/>
    <n v="0"/>
  </r>
  <r>
    <x v="16"/>
    <x v="16"/>
    <x v="2"/>
    <x v="1"/>
    <x v="5"/>
    <x v="5"/>
    <s v="40"/>
    <s v="Development"/>
    <s v="400"/>
    <s v="Development Review"/>
    <s v="340.30.40.400-5100.02"/>
    <s v="Benefits Health Insurance"/>
    <n v="-67000"/>
    <n v="-63000"/>
    <n v="-104112"/>
    <n v="-80000"/>
    <n v="24112"/>
  </r>
  <r>
    <x v="16"/>
    <x v="16"/>
    <x v="2"/>
    <x v="1"/>
    <x v="5"/>
    <x v="5"/>
    <s v="40"/>
    <s v="Development"/>
    <s v="400"/>
    <s v="Development Review"/>
    <s v="340.30.40.400-5100.03"/>
    <s v="Benefits Dental Insurance"/>
    <n v="-7000"/>
    <n v="-6000"/>
    <n v="-9238"/>
    <n v="-9238"/>
    <n v="0"/>
  </r>
  <r>
    <x v="16"/>
    <x v="16"/>
    <x v="2"/>
    <x v="1"/>
    <x v="5"/>
    <x v="5"/>
    <s v="40"/>
    <s v="Development"/>
    <s v="400"/>
    <s v="Development Review"/>
    <s v="340.30.40.400-5100.04"/>
    <s v="Benefits Vision Insurance"/>
    <n v="-1000"/>
    <n v="-1000"/>
    <n v="-1506"/>
    <n v="-1506"/>
    <n v="0"/>
  </r>
  <r>
    <x v="16"/>
    <x v="16"/>
    <x v="2"/>
    <x v="1"/>
    <x v="5"/>
    <x v="5"/>
    <s v="40"/>
    <s v="Development"/>
    <s v="400"/>
    <s v="Development Review"/>
    <s v="340.30.40.400-5100.05"/>
    <s v="Benefits Life Insurance"/>
    <n v="-1000"/>
    <n v="-1000"/>
    <n v="-885"/>
    <n v="-885"/>
    <n v="0"/>
  </r>
  <r>
    <x v="16"/>
    <x v="16"/>
    <x v="2"/>
    <x v="1"/>
    <x v="5"/>
    <x v="5"/>
    <s v="40"/>
    <s v="Development"/>
    <s v="400"/>
    <s v="Development Review"/>
    <s v="340.30.40.400-5100.06"/>
    <s v="Benefits Worker's Comp"/>
    <n v="-20000"/>
    <n v="-20000"/>
    <n v="-19800"/>
    <n v="-26000"/>
    <n v="-6200"/>
  </r>
  <r>
    <x v="16"/>
    <x v="16"/>
    <x v="2"/>
    <x v="1"/>
    <x v="5"/>
    <x v="5"/>
    <s v="40"/>
    <s v="Development"/>
    <s v="400"/>
    <s v="Development Review"/>
    <s v="340.30.40.400-5100.07"/>
    <s v="Benefits Long Term Disability"/>
    <n v="-3000"/>
    <n v="-3000"/>
    <n v="-6108"/>
    <n v="-6108"/>
    <n v="0"/>
  </r>
  <r>
    <x v="16"/>
    <x v="16"/>
    <x v="2"/>
    <x v="1"/>
    <x v="5"/>
    <x v="5"/>
    <s v="40"/>
    <s v="Development"/>
    <s v="400"/>
    <s v="Development Review"/>
    <s v="340.30.40.400-5100.08"/>
    <s v="Benefits Deferred Compensation"/>
    <n v="-6000"/>
    <n v="-7000"/>
    <n v="-4605"/>
    <n v="-4605"/>
    <n v="0"/>
  </r>
  <r>
    <x v="16"/>
    <x v="16"/>
    <x v="2"/>
    <x v="1"/>
    <x v="5"/>
    <x v="5"/>
    <s v="40"/>
    <s v="Development"/>
    <s v="400"/>
    <s v="Development Review"/>
    <s v="340.30.40.400-5100.09"/>
    <s v="Benefits Unemployment Insurance"/>
    <n v="0"/>
    <n v="0"/>
    <n v="0"/>
    <n v="0"/>
    <n v="0"/>
  </r>
  <r>
    <x v="16"/>
    <x v="16"/>
    <x v="2"/>
    <x v="1"/>
    <x v="5"/>
    <x v="5"/>
    <s v="40"/>
    <s v="Development"/>
    <s v="400"/>
    <s v="Development Review"/>
    <s v="340.30.40.400-5100.11"/>
    <s v="Benefits Medicare"/>
    <n v="-9000"/>
    <n v="-10000"/>
    <n v="-11774"/>
    <n v="-11774"/>
    <n v="0"/>
  </r>
  <r>
    <x v="16"/>
    <x v="16"/>
    <x v="2"/>
    <x v="1"/>
    <x v="5"/>
    <x v="5"/>
    <s v="40"/>
    <s v="Development"/>
    <s v="400"/>
    <s v="Development Review"/>
    <s v="340.30.40.400-5100.15"/>
    <s v="Benefits Cell Phone Allowance"/>
    <n v="0"/>
    <n v="0"/>
    <n v="-476"/>
    <n v="-476"/>
    <n v="0"/>
  </r>
  <r>
    <x v="16"/>
    <x v="16"/>
    <x v="2"/>
    <x v="1"/>
    <x v="5"/>
    <x v="5"/>
    <s v="40"/>
    <s v="Development"/>
    <s v="400"/>
    <s v="Development Review"/>
    <s v="340.30.40.400-5100.17"/>
    <s v="Benefits Other Post Employment Benefits"/>
    <n v="-20000"/>
    <n v="-20000"/>
    <n v="-20000"/>
    <n v="-20000"/>
    <n v="0"/>
  </r>
  <r>
    <x v="16"/>
    <x v="16"/>
    <x v="3"/>
    <x v="1"/>
    <x v="5"/>
    <x v="5"/>
    <s v="40"/>
    <s v="Development"/>
    <s v="400"/>
    <s v="Development Review"/>
    <s v="340.30.40.400-6600.06"/>
    <s v="Administrative Expenses Property/Building Rental"/>
    <n v="0"/>
    <n v="0"/>
    <n v="-78000"/>
    <n v="-78000"/>
    <n v="0"/>
  </r>
  <r>
    <x v="16"/>
    <x v="16"/>
    <x v="3"/>
    <x v="1"/>
    <x v="5"/>
    <x v="5"/>
    <s v="40"/>
    <s v="Development"/>
    <s v="400"/>
    <s v="Development Review"/>
    <s v="340.30.40.400-6000.01"/>
    <s v="Professional Services General"/>
    <n v="-106000"/>
    <n v="-313000"/>
    <n v="-1304875"/>
    <n v="-1305000"/>
    <n v="-125"/>
  </r>
  <r>
    <x v="16"/>
    <x v="16"/>
    <x v="3"/>
    <x v="1"/>
    <x v="5"/>
    <x v="5"/>
    <s v="40"/>
    <s v="Development"/>
    <s v="400"/>
    <s v="Development Review"/>
    <s v="340.30.40.400-6000.12"/>
    <s v="Professional Services Contract Services"/>
    <n v="0"/>
    <n v="-65000"/>
    <n v="-175119"/>
    <n v="-175119"/>
    <n v="0"/>
  </r>
  <r>
    <x v="16"/>
    <x v="16"/>
    <x v="3"/>
    <x v="1"/>
    <x v="5"/>
    <x v="5"/>
    <s v="40"/>
    <s v="Development"/>
    <s v="400"/>
    <s v="Development Review"/>
    <s v="340.30.40.400-6000.18"/>
    <s v="Professional Services Legal"/>
    <n v="-17000"/>
    <n v="-2000"/>
    <n v="-240000"/>
    <n v="-240000"/>
    <n v="0"/>
  </r>
  <r>
    <x v="16"/>
    <x v="16"/>
    <x v="3"/>
    <x v="1"/>
    <x v="5"/>
    <x v="5"/>
    <s v="40"/>
    <s v="Development"/>
    <s v="400"/>
    <s v="Development Review"/>
    <s v="340.30.40.400-6000.19"/>
    <s v="Professional Services Labor Relations"/>
    <n v="0"/>
    <n v="0"/>
    <n v="0"/>
    <n v="0"/>
    <n v="0"/>
  </r>
  <r>
    <x v="16"/>
    <x v="16"/>
    <x v="3"/>
    <x v="1"/>
    <x v="5"/>
    <x v="5"/>
    <s v="40"/>
    <s v="Development"/>
    <s v="400"/>
    <s v="Development Review"/>
    <s v="340.30.40.400-6000.33"/>
    <s v="Professional Services Long Range Planning"/>
    <n v="-3000"/>
    <n v="0"/>
    <n v="0"/>
    <n v="0"/>
    <n v="0"/>
  </r>
  <r>
    <x v="16"/>
    <x v="16"/>
    <x v="3"/>
    <x v="1"/>
    <x v="5"/>
    <x v="5"/>
    <s v="40"/>
    <s v="Development"/>
    <s v="400"/>
    <s v="Development Review"/>
    <s v="340.30.40.400-6100.01"/>
    <s v="Utilities Electric"/>
    <n v="-5000"/>
    <n v="-3000"/>
    <n v="-18000"/>
    <n v="-5000"/>
    <n v="13000"/>
  </r>
  <r>
    <x v="16"/>
    <x v="16"/>
    <x v="3"/>
    <x v="1"/>
    <x v="5"/>
    <x v="5"/>
    <s v="40"/>
    <s v="Development"/>
    <s v="400"/>
    <s v="Development Review"/>
    <s v="340.30.40.400-6100.02"/>
    <s v="Utilities Telephone"/>
    <n v="-2000"/>
    <n v="-2000"/>
    <n v="-2500"/>
    <n v="-3000"/>
    <n v="-500"/>
  </r>
  <r>
    <x v="16"/>
    <x v="16"/>
    <x v="3"/>
    <x v="1"/>
    <x v="5"/>
    <x v="5"/>
    <s v="40"/>
    <s v="Development"/>
    <s v="400"/>
    <s v="Development Review"/>
    <s v="340.30.40.400-6100.03"/>
    <s v="Utilities Data Transmission / ISP"/>
    <n v="0"/>
    <n v="-1000"/>
    <n v="-1500"/>
    <n v="-3000"/>
    <n v="-1500"/>
  </r>
  <r>
    <x v="16"/>
    <x v="16"/>
    <x v="3"/>
    <x v="1"/>
    <x v="5"/>
    <x v="5"/>
    <s v="40"/>
    <s v="Development"/>
    <s v="400"/>
    <s v="Development Review"/>
    <s v="340.30.40.400-6200.01"/>
    <s v="Supplies Office"/>
    <n v="-4000"/>
    <n v="-3000"/>
    <n v="-4000"/>
    <n v="-4000"/>
    <n v="0"/>
  </r>
  <r>
    <x v="16"/>
    <x v="16"/>
    <x v="3"/>
    <x v="1"/>
    <x v="5"/>
    <x v="5"/>
    <s v="40"/>
    <s v="Development"/>
    <s v="400"/>
    <s v="Development Review"/>
    <s v="340.30.40.400-6200.02"/>
    <s v="Supplies Special Department"/>
    <n v="-3000"/>
    <n v="-7000"/>
    <n v="-7500"/>
    <n v="-7500"/>
    <n v="0"/>
  </r>
  <r>
    <x v="16"/>
    <x v="16"/>
    <x v="3"/>
    <x v="1"/>
    <x v="5"/>
    <x v="5"/>
    <s v="40"/>
    <s v="Development"/>
    <s v="400"/>
    <s v="Development Review"/>
    <s v="340.30.40.400-6200.03"/>
    <s v="Supplies Copier Maintenance &amp; Supplies"/>
    <n v="-4000"/>
    <n v="-2000"/>
    <n v="-5000"/>
    <n v="-5000"/>
    <n v="0"/>
  </r>
  <r>
    <x v="16"/>
    <x v="16"/>
    <x v="3"/>
    <x v="1"/>
    <x v="5"/>
    <x v="5"/>
    <s v="40"/>
    <s v="Development"/>
    <s v="400"/>
    <s v="Development Review"/>
    <s v="340.30.40.400-6200.04"/>
    <s v="Supplies Postage"/>
    <n v="0"/>
    <n v="0"/>
    <n v="0"/>
    <n v="0"/>
    <n v="0"/>
  </r>
  <r>
    <x v="16"/>
    <x v="16"/>
    <x v="3"/>
    <x v="1"/>
    <x v="5"/>
    <x v="5"/>
    <s v="40"/>
    <s v="Development"/>
    <s v="400"/>
    <s v="Development Review"/>
    <s v="340.30.40.400-6200.05"/>
    <s v="Supplies Gasoline"/>
    <n v="0"/>
    <n v="0"/>
    <n v="-315"/>
    <n v="-315"/>
    <n v="0"/>
  </r>
  <r>
    <x v="16"/>
    <x v="16"/>
    <x v="3"/>
    <x v="1"/>
    <x v="5"/>
    <x v="5"/>
    <s v="40"/>
    <s v="Development"/>
    <s v="400"/>
    <s v="Development Review"/>
    <s v="340.30.40.400-6200.09"/>
    <s v="Supplies Data Processing"/>
    <n v="0"/>
    <n v="0"/>
    <n v="0"/>
    <n v="0"/>
    <n v="0"/>
  </r>
  <r>
    <x v="16"/>
    <x v="16"/>
    <x v="3"/>
    <x v="1"/>
    <x v="5"/>
    <x v="5"/>
    <s v="40"/>
    <s v="Development"/>
    <s v="400"/>
    <s v="Development Review"/>
    <s v="340.30.40.400-6260.01"/>
    <s v="Supplies-Community Development General Plan Documents"/>
    <n v="0"/>
    <n v="0"/>
    <n v="-2000"/>
    <n v="-2000"/>
    <n v="0"/>
  </r>
  <r>
    <x v="16"/>
    <x v="16"/>
    <x v="3"/>
    <x v="1"/>
    <x v="5"/>
    <x v="5"/>
    <s v="40"/>
    <s v="Development"/>
    <s v="400"/>
    <s v="Development Review"/>
    <s v="340.30.40.400-6300.01"/>
    <s v="Dues &amp; Subscriptions Memberships"/>
    <n v="-3000"/>
    <n v="-4000"/>
    <n v="-3000"/>
    <n v="-3000"/>
    <n v="0"/>
  </r>
  <r>
    <x v="16"/>
    <x v="16"/>
    <x v="3"/>
    <x v="1"/>
    <x v="5"/>
    <x v="5"/>
    <s v="40"/>
    <s v="Development"/>
    <s v="400"/>
    <s v="Development Review"/>
    <s v="340.30.40.400-6300.02"/>
    <s v="Dues &amp; Subscriptions Publications"/>
    <n v="0"/>
    <n v="0"/>
    <n v="-1000"/>
    <n v="-1000"/>
    <n v="0"/>
  </r>
  <r>
    <x v="16"/>
    <x v="16"/>
    <x v="3"/>
    <x v="1"/>
    <x v="5"/>
    <x v="5"/>
    <s v="40"/>
    <s v="Development"/>
    <s v="400"/>
    <s v="Development Review"/>
    <s v="340.30.40.400-6350.01"/>
    <s v="Maintenance Agreements &amp; Licenses License/Software Maintenance"/>
    <n v="-23000"/>
    <n v="-23000"/>
    <n v="-25000"/>
    <n v="-25000"/>
    <n v="0"/>
  </r>
  <r>
    <x v="16"/>
    <x v="16"/>
    <x v="3"/>
    <x v="1"/>
    <x v="5"/>
    <x v="5"/>
    <s v="40"/>
    <s v="Development"/>
    <s v="400"/>
    <s v="Development Review"/>
    <s v="340.30.40.400-6500.04"/>
    <s v="Claims &amp; Insurance Insurance Premiums"/>
    <n v="-27000"/>
    <n v="-27000"/>
    <n v="-27000"/>
    <n v="-27000"/>
    <n v="0"/>
  </r>
  <r>
    <x v="16"/>
    <x v="16"/>
    <x v="3"/>
    <x v="1"/>
    <x v="5"/>
    <x v="5"/>
    <s v="40"/>
    <s v="Development"/>
    <s v="400"/>
    <s v="Development Review"/>
    <s v="340.30.40.400-6600.01"/>
    <s v="Administrative Expenses Meetings"/>
    <n v="0"/>
    <n v="0"/>
    <n v="-500"/>
    <n v="-500"/>
    <n v="0"/>
  </r>
  <r>
    <x v="16"/>
    <x v="16"/>
    <x v="3"/>
    <x v="1"/>
    <x v="5"/>
    <x v="5"/>
    <s v="40"/>
    <s v="Development"/>
    <s v="400"/>
    <s v="Development Review"/>
    <s v="340.30.40.400-6600.03"/>
    <s v="Administrative Expenses Mileage Reimbursement"/>
    <n v="0"/>
    <n v="0"/>
    <n v="-500"/>
    <n v="-500"/>
    <n v="0"/>
  </r>
  <r>
    <x v="16"/>
    <x v="16"/>
    <x v="3"/>
    <x v="1"/>
    <x v="5"/>
    <x v="5"/>
    <s v="40"/>
    <s v="Development"/>
    <s v="400"/>
    <s v="Development Review"/>
    <s v="340.30.40.400-6600.04"/>
    <s v="Administrative Expenses Training/Conferences"/>
    <n v="-10000"/>
    <n v="-5000"/>
    <n v="-21000"/>
    <n v="-21000"/>
    <n v="0"/>
  </r>
  <r>
    <x v="16"/>
    <x v="16"/>
    <x v="3"/>
    <x v="1"/>
    <x v="5"/>
    <x v="5"/>
    <s v="40"/>
    <s v="Development"/>
    <s v="400"/>
    <s v="Development Review"/>
    <s v="340.30.40.400-6600.05"/>
    <s v="Administrative Expenses Public/Legal Advertisement"/>
    <n v="-10000"/>
    <n v="-11000"/>
    <n v="-15000"/>
    <n v="-15000"/>
    <n v="0"/>
  </r>
  <r>
    <x v="16"/>
    <x v="16"/>
    <x v="3"/>
    <x v="1"/>
    <x v="5"/>
    <x v="5"/>
    <s v="40"/>
    <s v="Development"/>
    <s v="400"/>
    <s v="Development Review"/>
    <s v="340.30.40.400-6600.07"/>
    <s v="Administrative Expenses Employee Recruitment"/>
    <n v="0"/>
    <n v="0"/>
    <n v="-500"/>
    <n v="-500"/>
    <n v="0"/>
  </r>
  <r>
    <x v="16"/>
    <x v="16"/>
    <x v="3"/>
    <x v="1"/>
    <x v="5"/>
    <x v="5"/>
    <s v="40"/>
    <s v="Development"/>
    <s v="400"/>
    <s v="Development Review"/>
    <s v="340.30.40.400-6600.14"/>
    <s v="Administrative Expenses Filing/Recording Fee"/>
    <n v="-1000"/>
    <n v="0"/>
    <n v="-1000"/>
    <n v="-1000"/>
    <n v="0"/>
  </r>
  <r>
    <x v="16"/>
    <x v="16"/>
    <x v="3"/>
    <x v="1"/>
    <x v="5"/>
    <x v="5"/>
    <s v="40"/>
    <s v="Development"/>
    <s v="400"/>
    <s v="Development Review"/>
    <s v="340.30.40.400-6600.20"/>
    <s v="Administrative Expenses Training - Commissioners"/>
    <n v="-4000"/>
    <n v="-2000"/>
    <n v="-12000"/>
    <n v="-12000"/>
    <n v="0"/>
  </r>
  <r>
    <x v="16"/>
    <x v="16"/>
    <x v="3"/>
    <x v="1"/>
    <x v="5"/>
    <x v="5"/>
    <s v="40"/>
    <s v="Development"/>
    <s v="400"/>
    <s v="Development Review"/>
    <s v="340.30.40.400-6600.26"/>
    <s v="Administrative Expenses Support Services-IT"/>
    <n v="-18000"/>
    <n v="-18000"/>
    <n v="-17880"/>
    <n v="-17880"/>
    <n v="0"/>
  </r>
  <r>
    <x v="16"/>
    <x v="16"/>
    <x v="3"/>
    <x v="1"/>
    <x v="5"/>
    <x v="5"/>
    <s v="40"/>
    <s v="Development"/>
    <s v="400"/>
    <s v="Development Review"/>
    <s v="340.30.40.400-6600.28"/>
    <s v="Administrative Expenses Equipment Fund Contribution"/>
    <n v="0"/>
    <n v="0"/>
    <n v="0"/>
    <n v="0"/>
    <n v="0"/>
  </r>
  <r>
    <x v="16"/>
    <x v="16"/>
    <x v="3"/>
    <x v="1"/>
    <x v="5"/>
    <x v="5"/>
    <s v="40"/>
    <s v="Development"/>
    <s v="400"/>
    <s v="Development Review"/>
    <s v="340.30.40.400-6600.32"/>
    <s v="Administrative Expenses Vehicle Fund Contribution"/>
    <n v="-2000"/>
    <n v="-2000"/>
    <n v="-1800"/>
    <n v="-9000"/>
    <n v="-7200"/>
  </r>
  <r>
    <x v="16"/>
    <x v="16"/>
    <x v="3"/>
    <x v="1"/>
    <x v="5"/>
    <x v="5"/>
    <s v="40"/>
    <s v="Development"/>
    <s v="400"/>
    <s v="Development Review"/>
    <s v="340.30.40.400-6600.36"/>
    <s v="Administrative Expenses IT Fund Contribution"/>
    <n v="-61000"/>
    <n v="-61000"/>
    <n v="-61190"/>
    <n v="-140000"/>
    <n v="-78810"/>
  </r>
  <r>
    <x v="16"/>
    <x v="16"/>
    <x v="2"/>
    <x v="1"/>
    <x v="5"/>
    <x v="5"/>
    <s v="45"/>
    <s v="Building Safety"/>
    <s v="000"/>
    <s v="No Program"/>
    <s v="340.30.45.000-5000.01"/>
    <s v="Salaries Regular"/>
    <n v="-791000"/>
    <n v="-625000"/>
    <n v="-790327"/>
    <n v="-650000"/>
    <n v="140327"/>
  </r>
  <r>
    <x v="16"/>
    <x v="16"/>
    <x v="2"/>
    <x v="1"/>
    <x v="5"/>
    <x v="5"/>
    <s v="45"/>
    <s v="Building Safety"/>
    <s v="000"/>
    <s v="No Program"/>
    <s v="340.30.45.000-5000.02"/>
    <s v="Salaries Part Time"/>
    <n v="-11000"/>
    <n v="-24000"/>
    <n v="-30000"/>
    <n v="-25000"/>
    <n v="5000"/>
  </r>
  <r>
    <x v="16"/>
    <x v="16"/>
    <x v="2"/>
    <x v="1"/>
    <x v="5"/>
    <x v="5"/>
    <s v="45"/>
    <s v="Building Safety"/>
    <s v="000"/>
    <s v="No Program"/>
    <s v="340.30.45.000-5000.03"/>
    <s v="Salaries Overtime"/>
    <n v="-13000"/>
    <n v="-19000"/>
    <n v="-21498"/>
    <n v="-21498"/>
    <n v="0"/>
  </r>
  <r>
    <x v="16"/>
    <x v="16"/>
    <x v="2"/>
    <x v="1"/>
    <x v="5"/>
    <x v="5"/>
    <s v="45"/>
    <s v="Building Safety"/>
    <s v="000"/>
    <s v="No Program"/>
    <s v="340.30.45.000-5000.04"/>
    <s v="Salaries Holiday Pay"/>
    <n v="0"/>
    <n v="0"/>
    <n v="0"/>
    <n v="0"/>
    <n v="0"/>
  </r>
  <r>
    <x v="16"/>
    <x v="16"/>
    <x v="2"/>
    <x v="1"/>
    <x v="5"/>
    <x v="5"/>
    <s v="45"/>
    <s v="Building Safety"/>
    <s v="000"/>
    <s v="No Program"/>
    <s v="340.30.45.000-5000.06"/>
    <s v="Salaries Out of Class"/>
    <n v="-2000"/>
    <n v="-2000"/>
    <n v="-2500"/>
    <n v="-2500"/>
    <n v="0"/>
  </r>
  <r>
    <x v="16"/>
    <x v="16"/>
    <x v="2"/>
    <x v="1"/>
    <x v="5"/>
    <x v="5"/>
    <s v="45"/>
    <s v="Building Safety"/>
    <s v="000"/>
    <s v="No Program"/>
    <s v="340.30.45.000-5000.07"/>
    <s v="Salaries Admin Leave Pay"/>
    <n v="-7000"/>
    <n v="0"/>
    <n v="-1876"/>
    <n v="-1876"/>
    <n v="0"/>
  </r>
  <r>
    <x v="16"/>
    <x v="16"/>
    <x v="2"/>
    <x v="1"/>
    <x v="5"/>
    <x v="5"/>
    <s v="45"/>
    <s v="Building Safety"/>
    <s v="000"/>
    <s v="No Program"/>
    <s v="340.30.45.000-5000.08"/>
    <s v="Salaries Longevity Pay"/>
    <n v="-2000"/>
    <n v="-2000"/>
    <n v="-10000"/>
    <n v="-10000"/>
    <n v="0"/>
  </r>
  <r>
    <x v="16"/>
    <x v="16"/>
    <x v="2"/>
    <x v="1"/>
    <x v="5"/>
    <x v="5"/>
    <s v="45"/>
    <s v="Building Safety"/>
    <s v="000"/>
    <s v="No Program"/>
    <s v="340.30.45.000-5000.10"/>
    <s v="Salaries Furloughs"/>
    <n v="0"/>
    <n v="0"/>
    <n v="0"/>
    <n v="0"/>
    <n v="0"/>
  </r>
  <r>
    <x v="16"/>
    <x v="16"/>
    <x v="2"/>
    <x v="1"/>
    <x v="5"/>
    <x v="5"/>
    <s v="45"/>
    <s v="Building Safety"/>
    <s v="000"/>
    <s v="No Program"/>
    <s v="340.30.45.000-5000.12"/>
    <s v="Salaries Compensated Absences"/>
    <n v="0"/>
    <n v="0"/>
    <n v="0"/>
    <n v="0"/>
    <n v="0"/>
  </r>
  <r>
    <x v="16"/>
    <x v="16"/>
    <x v="2"/>
    <x v="1"/>
    <x v="5"/>
    <x v="5"/>
    <s v="45"/>
    <s v="Building Safety"/>
    <s v="000"/>
    <s v="No Program"/>
    <s v="340.30.45.000-5100.00"/>
    <s v="Benefits PERS Pool Liability"/>
    <n v="-156000"/>
    <n v="-119000"/>
    <n v="-137156"/>
    <n v="-159000"/>
    <n v="-21844"/>
  </r>
  <r>
    <x v="16"/>
    <x v="16"/>
    <x v="2"/>
    <x v="1"/>
    <x v="5"/>
    <x v="5"/>
    <s v="45"/>
    <s v="Building Safety"/>
    <s v="000"/>
    <s v="No Program"/>
    <s v="340.30.45.000-5100.01"/>
    <s v="Benefits Retirement"/>
    <n v="-74000"/>
    <n v="-61000"/>
    <n v="-83473"/>
    <n v="-83473"/>
    <n v="0"/>
  </r>
  <r>
    <x v="16"/>
    <x v="16"/>
    <x v="2"/>
    <x v="1"/>
    <x v="5"/>
    <x v="5"/>
    <s v="45"/>
    <s v="Building Safety"/>
    <s v="000"/>
    <s v="No Program"/>
    <s v="340.30.45.000-5100.02"/>
    <s v="Benefits Health Insurance"/>
    <n v="-82000"/>
    <n v="-74000"/>
    <n v="-140777"/>
    <n v="-110000"/>
    <n v="30777"/>
  </r>
  <r>
    <x v="16"/>
    <x v="16"/>
    <x v="2"/>
    <x v="1"/>
    <x v="5"/>
    <x v="5"/>
    <s v="45"/>
    <s v="Building Safety"/>
    <s v="000"/>
    <s v="No Program"/>
    <s v="340.30.45.000-5100.03"/>
    <s v="Benefits Dental Insurance"/>
    <n v="-10000"/>
    <n v="-7000"/>
    <n v="-11258"/>
    <n v="-11258"/>
    <n v="0"/>
  </r>
  <r>
    <x v="16"/>
    <x v="16"/>
    <x v="2"/>
    <x v="1"/>
    <x v="5"/>
    <x v="5"/>
    <s v="45"/>
    <s v="Building Safety"/>
    <s v="000"/>
    <s v="No Program"/>
    <s v="340.30.45.000-5100.04"/>
    <s v="Benefits Vision Insurance"/>
    <n v="-2000"/>
    <n v="-1000"/>
    <n v="-1854"/>
    <n v="-1854"/>
    <n v="0"/>
  </r>
  <r>
    <x v="16"/>
    <x v="16"/>
    <x v="2"/>
    <x v="1"/>
    <x v="5"/>
    <x v="5"/>
    <s v="45"/>
    <s v="Building Safety"/>
    <s v="000"/>
    <s v="No Program"/>
    <s v="340.30.45.000-5100.05"/>
    <s v="Benefits Life Insurance"/>
    <n v="-1000"/>
    <n v="0"/>
    <n v="-220"/>
    <n v="-220"/>
    <n v="0"/>
  </r>
  <r>
    <x v="16"/>
    <x v="16"/>
    <x v="2"/>
    <x v="1"/>
    <x v="5"/>
    <x v="5"/>
    <s v="45"/>
    <s v="Building Safety"/>
    <s v="000"/>
    <s v="No Program"/>
    <s v="340.30.45.000-5100.06"/>
    <s v="Benefits Worker's Comp"/>
    <n v="-28000"/>
    <n v="-28000"/>
    <n v="-28800"/>
    <n v="-37000"/>
    <n v="-8200"/>
  </r>
  <r>
    <x v="16"/>
    <x v="16"/>
    <x v="2"/>
    <x v="1"/>
    <x v="5"/>
    <x v="5"/>
    <s v="45"/>
    <s v="Building Safety"/>
    <s v="000"/>
    <s v="No Program"/>
    <s v="340.30.45.000-5100.07"/>
    <s v="Benefits Long Term Disability"/>
    <n v="-3000"/>
    <n v="-2000"/>
    <n v="-3554"/>
    <n v="-3554"/>
    <n v="0"/>
  </r>
  <r>
    <x v="16"/>
    <x v="16"/>
    <x v="2"/>
    <x v="1"/>
    <x v="5"/>
    <x v="5"/>
    <s v="45"/>
    <s v="Building Safety"/>
    <s v="000"/>
    <s v="No Program"/>
    <s v="340.30.45.000-5100.08"/>
    <s v="Benefits Deferred Compensation"/>
    <n v="-12000"/>
    <n v="-19000"/>
    <n v="-18002"/>
    <n v="-18002"/>
    <n v="0"/>
  </r>
  <r>
    <x v="16"/>
    <x v="16"/>
    <x v="2"/>
    <x v="1"/>
    <x v="5"/>
    <x v="5"/>
    <s v="45"/>
    <s v="Building Safety"/>
    <s v="000"/>
    <s v="No Program"/>
    <s v="340.30.45.000-5100.09"/>
    <s v="Benefits Unemployment Insurance"/>
    <n v="0"/>
    <n v="-2000"/>
    <n v="0"/>
    <n v="0"/>
    <n v="0"/>
  </r>
  <r>
    <x v="16"/>
    <x v="16"/>
    <x v="2"/>
    <x v="1"/>
    <x v="5"/>
    <x v="5"/>
    <s v="45"/>
    <s v="Building Safety"/>
    <s v="000"/>
    <s v="No Program"/>
    <s v="340.30.45.000-5100.10"/>
    <s v="Benefits Uniform Allowance"/>
    <n v="-2000"/>
    <n v="-1000"/>
    <n v="-750"/>
    <n v="-750"/>
    <n v="0"/>
  </r>
  <r>
    <x v="16"/>
    <x v="16"/>
    <x v="2"/>
    <x v="1"/>
    <x v="5"/>
    <x v="5"/>
    <s v="45"/>
    <s v="Building Safety"/>
    <s v="000"/>
    <s v="No Program"/>
    <s v="340.30.45.000-5100.11"/>
    <s v="Benefits Medicare"/>
    <n v="-12000"/>
    <n v="-10000"/>
    <n v="-11892"/>
    <n v="-11892"/>
    <n v="0"/>
  </r>
  <r>
    <x v="16"/>
    <x v="16"/>
    <x v="2"/>
    <x v="1"/>
    <x v="5"/>
    <x v="5"/>
    <s v="45"/>
    <s v="Building Safety"/>
    <s v="000"/>
    <s v="No Program"/>
    <s v="340.30.45.000-5100.12"/>
    <s v="Benefits Annual Physical Exam"/>
    <n v="0"/>
    <n v="0"/>
    <n v="0"/>
    <n v="0"/>
    <n v="0"/>
  </r>
  <r>
    <x v="16"/>
    <x v="16"/>
    <x v="2"/>
    <x v="1"/>
    <x v="5"/>
    <x v="5"/>
    <s v="45"/>
    <s v="Building Safety"/>
    <s v="000"/>
    <s v="No Program"/>
    <s v="340.30.45.000-5100.15"/>
    <s v="Benefits Cell Phone Allowance"/>
    <n v="-4000"/>
    <n v="-3000"/>
    <n v="-2626"/>
    <n v="-2626"/>
    <n v="0"/>
  </r>
  <r>
    <x v="16"/>
    <x v="16"/>
    <x v="2"/>
    <x v="1"/>
    <x v="5"/>
    <x v="5"/>
    <s v="45"/>
    <s v="Building Safety"/>
    <s v="000"/>
    <s v="No Program"/>
    <s v="340.30.45.000-5100.17"/>
    <s v="Benefits Other Post Employment Benefits"/>
    <n v="-39000"/>
    <n v="-41000"/>
    <n v="-41500"/>
    <n v="-41500"/>
    <n v="0"/>
  </r>
  <r>
    <x v="16"/>
    <x v="16"/>
    <x v="3"/>
    <x v="1"/>
    <x v="5"/>
    <x v="5"/>
    <s v="45"/>
    <s v="Building Safety"/>
    <s v="000"/>
    <s v="No Program"/>
    <s v="340.30.45.000-6600.06"/>
    <s v="Administrative Expenses Property/Building Rental"/>
    <n v="0"/>
    <n v="0"/>
    <n v="-78000"/>
    <n v="-78000"/>
    <n v="0"/>
  </r>
  <r>
    <x v="16"/>
    <x v="16"/>
    <x v="3"/>
    <x v="1"/>
    <x v="5"/>
    <x v="5"/>
    <s v="45"/>
    <s v="Building Safety"/>
    <s v="000"/>
    <s v="No Program"/>
    <s v="340.30.45.000-6000.01"/>
    <s v="Professional Services General"/>
    <n v="-158000"/>
    <n v="-128000"/>
    <n v="-235527"/>
    <n v="-235527"/>
    <n v="0"/>
  </r>
  <r>
    <x v="16"/>
    <x v="16"/>
    <x v="3"/>
    <x v="1"/>
    <x v="5"/>
    <x v="5"/>
    <s v="45"/>
    <s v="Building Safety"/>
    <s v="000"/>
    <s v="No Program"/>
    <s v="340.30.45.000-6000.10"/>
    <s v="Professional Services Consultant"/>
    <n v="-753000"/>
    <n v="-753000"/>
    <n v="-1190180"/>
    <n v="-1190180"/>
    <n v="0"/>
  </r>
  <r>
    <x v="16"/>
    <x v="16"/>
    <x v="3"/>
    <x v="1"/>
    <x v="5"/>
    <x v="5"/>
    <s v="45"/>
    <s v="Building Safety"/>
    <s v="000"/>
    <s v="No Program"/>
    <s v="340.30.45.000-6000.12"/>
    <s v="Professional Services Contract Services"/>
    <n v="0"/>
    <n v="0"/>
    <n v="-250000"/>
    <n v="-250000"/>
    <n v="0"/>
  </r>
  <r>
    <x v="16"/>
    <x v="16"/>
    <x v="3"/>
    <x v="1"/>
    <x v="5"/>
    <x v="5"/>
    <s v="45"/>
    <s v="Building Safety"/>
    <s v="000"/>
    <s v="No Program"/>
    <s v="340.30.45.000-6000.18"/>
    <s v="Professional Services Legal"/>
    <n v="-3000"/>
    <n v="0"/>
    <n v="0"/>
    <n v="0"/>
    <n v="0"/>
  </r>
  <r>
    <x v="16"/>
    <x v="16"/>
    <x v="3"/>
    <x v="1"/>
    <x v="5"/>
    <x v="5"/>
    <s v="45"/>
    <s v="Building Safety"/>
    <s v="000"/>
    <s v="No Program"/>
    <s v="340.30.45.000-6000.19"/>
    <s v="Professional Services Labor Relations"/>
    <n v="0"/>
    <n v="0"/>
    <n v="0"/>
    <n v="0"/>
    <n v="0"/>
  </r>
  <r>
    <x v="16"/>
    <x v="16"/>
    <x v="3"/>
    <x v="1"/>
    <x v="5"/>
    <x v="5"/>
    <s v="45"/>
    <s v="Building Safety"/>
    <s v="000"/>
    <s v="No Program"/>
    <s v="340.30.45.000-6100.01"/>
    <s v="Utilities Electric"/>
    <n v="-8000"/>
    <n v="-10000"/>
    <n v="-18000"/>
    <n v="0"/>
    <n v="18000"/>
  </r>
  <r>
    <x v="16"/>
    <x v="16"/>
    <x v="3"/>
    <x v="1"/>
    <x v="5"/>
    <x v="5"/>
    <s v="45"/>
    <s v="Building Safety"/>
    <s v="000"/>
    <s v="No Program"/>
    <s v="340.30.45.000-6100.02"/>
    <s v="Utilities Telephone"/>
    <n v="-3000"/>
    <n v="-3000"/>
    <n v="-2500"/>
    <n v="-2500"/>
    <n v="0"/>
  </r>
  <r>
    <x v="16"/>
    <x v="16"/>
    <x v="3"/>
    <x v="1"/>
    <x v="5"/>
    <x v="5"/>
    <s v="45"/>
    <s v="Building Safety"/>
    <s v="000"/>
    <s v="No Program"/>
    <s v="340.30.45.000-6200.01"/>
    <s v="Supplies Office"/>
    <n v="-2000"/>
    <n v="-2000"/>
    <n v="-4000"/>
    <n v="-4000"/>
    <n v="0"/>
  </r>
  <r>
    <x v="16"/>
    <x v="16"/>
    <x v="3"/>
    <x v="1"/>
    <x v="5"/>
    <x v="5"/>
    <s v="45"/>
    <s v="Building Safety"/>
    <s v="000"/>
    <s v="No Program"/>
    <s v="340.30.45.000-6200.02"/>
    <s v="Supplies Special Department"/>
    <n v="-27000"/>
    <n v="-16000"/>
    <n v="-20000"/>
    <n v="-20000"/>
    <n v="0"/>
  </r>
  <r>
    <x v="16"/>
    <x v="16"/>
    <x v="3"/>
    <x v="1"/>
    <x v="5"/>
    <x v="5"/>
    <s v="45"/>
    <s v="Building Safety"/>
    <s v="000"/>
    <s v="No Program"/>
    <s v="340.30.45.000-6200.03"/>
    <s v="Supplies Copier Maintenance &amp; Supplies"/>
    <n v="-4000"/>
    <n v="-2000"/>
    <n v="-5000"/>
    <n v="-5000"/>
    <n v="0"/>
  </r>
  <r>
    <x v="16"/>
    <x v="16"/>
    <x v="3"/>
    <x v="1"/>
    <x v="5"/>
    <x v="5"/>
    <s v="45"/>
    <s v="Building Safety"/>
    <s v="000"/>
    <s v="No Program"/>
    <s v="340.30.45.000-6200.04"/>
    <s v="Supplies Postage"/>
    <n v="0"/>
    <n v="0"/>
    <n v="0"/>
    <n v="0"/>
    <n v="0"/>
  </r>
  <r>
    <x v="16"/>
    <x v="16"/>
    <x v="3"/>
    <x v="1"/>
    <x v="5"/>
    <x v="5"/>
    <s v="45"/>
    <s v="Building Safety"/>
    <s v="000"/>
    <s v="No Program"/>
    <s v="340.30.45.000-6200.05"/>
    <s v="Supplies Gasoline"/>
    <n v="-4000"/>
    <n v="-1000"/>
    <n v="-4200"/>
    <n v="-4200"/>
    <n v="0"/>
  </r>
  <r>
    <x v="16"/>
    <x v="16"/>
    <x v="3"/>
    <x v="1"/>
    <x v="5"/>
    <x v="5"/>
    <s v="45"/>
    <s v="Building Safety"/>
    <s v="000"/>
    <s v="No Program"/>
    <s v="340.30.45.000-6200.09"/>
    <s v="Supplies Data Processing"/>
    <n v="0"/>
    <n v="0"/>
    <n v="0"/>
    <n v="0"/>
    <n v="0"/>
  </r>
  <r>
    <x v="16"/>
    <x v="16"/>
    <x v="3"/>
    <x v="1"/>
    <x v="5"/>
    <x v="5"/>
    <s v="45"/>
    <s v="Building Safety"/>
    <s v="000"/>
    <s v="No Program"/>
    <s v="340.30.45.000-6300.01"/>
    <s v="Dues &amp; Subscriptions Memberships"/>
    <n v="-2000"/>
    <n v="-2000"/>
    <n v="-2300"/>
    <n v="-2300"/>
    <n v="0"/>
  </r>
  <r>
    <x v="16"/>
    <x v="16"/>
    <x v="3"/>
    <x v="1"/>
    <x v="5"/>
    <x v="5"/>
    <s v="45"/>
    <s v="Building Safety"/>
    <s v="000"/>
    <s v="No Program"/>
    <s v="340.30.45.000-6300.02"/>
    <s v="Dues &amp; Subscriptions Publications"/>
    <n v="0"/>
    <n v="0"/>
    <n v="-250"/>
    <n v="-250"/>
    <n v="0"/>
  </r>
  <r>
    <x v="16"/>
    <x v="16"/>
    <x v="3"/>
    <x v="1"/>
    <x v="5"/>
    <x v="5"/>
    <s v="45"/>
    <s v="Building Safety"/>
    <s v="000"/>
    <s v="No Program"/>
    <s v="340.30.45.000-6500.04"/>
    <s v="Claims &amp; Insurance Insurance Premiums"/>
    <n v="-37000"/>
    <n v="-37000"/>
    <n v="-37800"/>
    <n v="-37000"/>
    <n v="800"/>
  </r>
  <r>
    <x v="16"/>
    <x v="16"/>
    <x v="3"/>
    <x v="1"/>
    <x v="5"/>
    <x v="5"/>
    <s v="45"/>
    <s v="Building Safety"/>
    <s v="000"/>
    <s v="No Program"/>
    <s v="340.30.45.000-6600.01"/>
    <s v="Administrative Expenses Meetings"/>
    <n v="0"/>
    <n v="0"/>
    <n v="-500"/>
    <n v="-500"/>
    <n v="0"/>
  </r>
  <r>
    <x v="16"/>
    <x v="16"/>
    <x v="3"/>
    <x v="1"/>
    <x v="5"/>
    <x v="5"/>
    <s v="45"/>
    <s v="Building Safety"/>
    <s v="000"/>
    <s v="No Program"/>
    <s v="340.30.45.000-6600.03"/>
    <s v="Administrative Expenses Mileage Reimbursement"/>
    <n v="0"/>
    <n v="0"/>
    <n v="-100"/>
    <n v="-100"/>
    <n v="0"/>
  </r>
  <r>
    <x v="16"/>
    <x v="16"/>
    <x v="3"/>
    <x v="1"/>
    <x v="5"/>
    <x v="5"/>
    <s v="45"/>
    <s v="Building Safety"/>
    <s v="000"/>
    <s v="No Program"/>
    <s v="340.30.45.000-6600.04"/>
    <s v="Administrative Expenses Training/Conferences"/>
    <n v="-21000"/>
    <n v="-13000"/>
    <n v="-50000"/>
    <n v="-50000"/>
    <n v="0"/>
  </r>
  <r>
    <x v="16"/>
    <x v="16"/>
    <x v="3"/>
    <x v="1"/>
    <x v="5"/>
    <x v="5"/>
    <s v="45"/>
    <s v="Building Safety"/>
    <s v="000"/>
    <s v="No Program"/>
    <s v="340.30.45.000-6600.05"/>
    <s v="Administrative Expenses Public/Legal Advertisement"/>
    <n v="0"/>
    <n v="0"/>
    <n v="-1000"/>
    <n v="-1000"/>
    <n v="0"/>
  </r>
  <r>
    <x v="16"/>
    <x v="16"/>
    <x v="3"/>
    <x v="1"/>
    <x v="5"/>
    <x v="5"/>
    <s v="45"/>
    <s v="Building Safety"/>
    <s v="000"/>
    <s v="No Program"/>
    <s v="340.30.45.000-6600.07"/>
    <s v="Administrative Expenses Employee Recruitment"/>
    <n v="0"/>
    <n v="0"/>
    <n v="-250"/>
    <n v="-250"/>
    <n v="0"/>
  </r>
  <r>
    <x v="16"/>
    <x v="16"/>
    <x v="3"/>
    <x v="1"/>
    <x v="5"/>
    <x v="5"/>
    <s v="45"/>
    <s v="Building Safety"/>
    <s v="000"/>
    <s v="No Program"/>
    <s v="340.30.45.000-6600.26"/>
    <s v="Administrative Expenses Support Services-IT"/>
    <n v="-27000"/>
    <n v="-27000"/>
    <n v="-26820"/>
    <n v="-26820"/>
    <n v="0"/>
  </r>
  <r>
    <x v="16"/>
    <x v="16"/>
    <x v="3"/>
    <x v="1"/>
    <x v="5"/>
    <x v="5"/>
    <s v="45"/>
    <s v="Building Safety"/>
    <s v="000"/>
    <s v="No Program"/>
    <s v="340.30.45.000-6600.28"/>
    <s v="Administrative Expenses Equipment Fund Contribution"/>
    <n v="0"/>
    <n v="0"/>
    <n v="0"/>
    <n v="0"/>
    <n v="0"/>
  </r>
  <r>
    <x v="16"/>
    <x v="16"/>
    <x v="3"/>
    <x v="1"/>
    <x v="5"/>
    <x v="5"/>
    <s v="45"/>
    <s v="Building Safety"/>
    <s v="000"/>
    <s v="No Program"/>
    <s v="340.30.45.000-6600.32"/>
    <s v="Administrative Expenses Vehicle Fund Contribution"/>
    <n v="-5000"/>
    <n v="-5000"/>
    <n v="-5400"/>
    <n v="-21000"/>
    <n v="-15600"/>
  </r>
  <r>
    <x v="16"/>
    <x v="16"/>
    <x v="3"/>
    <x v="1"/>
    <x v="5"/>
    <x v="5"/>
    <s v="45"/>
    <s v="Building Safety"/>
    <s v="000"/>
    <s v="No Program"/>
    <s v="340.30.45.000-6600.36"/>
    <s v="Administrative Expenses IT Fund Contribution"/>
    <n v="-33000"/>
    <n v="-33000"/>
    <n v="-32920"/>
    <n v="-76000"/>
    <n v="-43080"/>
  </r>
  <r>
    <x v="16"/>
    <x v="16"/>
    <x v="4"/>
    <x v="1"/>
    <x v="5"/>
    <x v="5"/>
    <s v="45"/>
    <s v="Building Safety"/>
    <s v="000"/>
    <s v="No Program"/>
    <s v="340.30.45.000-7000.08"/>
    <s v="Capital Outlay Computer Software"/>
    <n v="-60000"/>
    <n v="-79000"/>
    <n v="0"/>
    <n v="0"/>
    <n v="0"/>
  </r>
  <r>
    <x v="16"/>
    <x v="16"/>
    <x v="3"/>
    <x v="1"/>
    <x v="6"/>
    <x v="6"/>
    <s v="60"/>
    <s v="Fleet"/>
    <s v="520"/>
    <s v="Light Duty"/>
    <s v="340.40.60.520-6400.05"/>
    <s v="Repairs &amp; Maintenance Vehicle"/>
    <n v="-2000"/>
    <n v="-1000"/>
    <n v="-6000"/>
    <n v="-6000"/>
    <n v="0"/>
  </r>
  <r>
    <x v="16"/>
    <x v="16"/>
    <x v="4"/>
    <x v="1"/>
    <x v="6"/>
    <x v="6"/>
    <s v="60"/>
    <s v="Fleet"/>
    <s v="520"/>
    <s v="Light Duty"/>
    <s v="340.40.60.520-7000.03"/>
    <s v="Capital Outlay Equipment New"/>
    <n v="0"/>
    <n v="0"/>
    <n v="0"/>
    <n v="0"/>
    <n v="0"/>
  </r>
  <r>
    <x v="17"/>
    <x v="17"/>
    <x v="0"/>
    <x v="0"/>
    <x v="0"/>
    <x v="0"/>
    <s v="00"/>
    <s v="Non Divisional"/>
    <s v="900"/>
    <s v="General"/>
    <s v="350.00.00.900-4850.04"/>
    <s v="Other Revenue Rental of Property"/>
    <n v="0"/>
    <n v="68000"/>
    <n v="63000"/>
    <n v="63000"/>
    <n v="0"/>
  </r>
  <r>
    <x v="18"/>
    <x v="18"/>
    <x v="0"/>
    <x v="0"/>
    <x v="0"/>
    <x v="0"/>
    <s v="00"/>
    <s v="Non Divisional"/>
    <s v="900"/>
    <s v="General"/>
    <s v="420.00.00.900-4400.10"/>
    <s v="Intergovernmental Revenues Gas Tax-2105 Apportionment"/>
    <n v="427000"/>
    <n v="432000"/>
    <n v="452500"/>
    <n v="452500"/>
    <n v="0"/>
  </r>
  <r>
    <x v="18"/>
    <x v="18"/>
    <x v="0"/>
    <x v="0"/>
    <x v="0"/>
    <x v="0"/>
    <s v="00"/>
    <s v="Non Divisional"/>
    <s v="900"/>
    <s v="General"/>
    <s v="420.00.00.900-4400.11"/>
    <s v="Intergovernmental Revenues Gas Tax-2106 Apportionment"/>
    <n v="250000"/>
    <n v="255000"/>
    <n v="270000"/>
    <n v="270000"/>
    <n v="0"/>
  </r>
  <r>
    <x v="18"/>
    <x v="18"/>
    <x v="0"/>
    <x v="0"/>
    <x v="0"/>
    <x v="0"/>
    <s v="00"/>
    <s v="Non Divisional"/>
    <s v="900"/>
    <s v="General"/>
    <s v="420.00.00.900-4400.12"/>
    <s v="Intergovernmental Revenues Gas Tax-2107 Apportionment"/>
    <n v="540000"/>
    <n v="585000"/>
    <n v="550000"/>
    <n v="550000"/>
    <n v="0"/>
  </r>
  <r>
    <x v="18"/>
    <x v="18"/>
    <x v="0"/>
    <x v="0"/>
    <x v="0"/>
    <x v="0"/>
    <s v="00"/>
    <s v="Non Divisional"/>
    <s v="900"/>
    <s v="General"/>
    <s v="420.00.00.900-4400.13"/>
    <s v="Intergovernmental Revenues Gas Tax 2107.5 Apportionment"/>
    <n v="8000"/>
    <n v="8000"/>
    <n v="7500"/>
    <n v="7500"/>
    <n v="0"/>
  </r>
  <r>
    <x v="18"/>
    <x v="18"/>
    <x v="0"/>
    <x v="0"/>
    <x v="0"/>
    <x v="0"/>
    <s v="00"/>
    <s v="Non Divisional"/>
    <s v="900"/>
    <s v="General"/>
    <s v="420.00.00.900-4400.14"/>
    <s v="Intergovernmental Revenues Gas Tax-2103 Apportionment"/>
    <n v="578000"/>
    <n v="566000"/>
    <n v="577700"/>
    <n v="577700"/>
    <n v="0"/>
  </r>
  <r>
    <x v="18"/>
    <x v="18"/>
    <x v="0"/>
    <x v="0"/>
    <x v="0"/>
    <x v="0"/>
    <s v="00"/>
    <s v="Non Divisional"/>
    <s v="900"/>
    <s v="General"/>
    <s v="420.00.00.900-4400.29"/>
    <s v="Intergovernmental Revenues Gas Tax 2031 Apportionment"/>
    <n v="1577000"/>
    <n v="1286000"/>
    <n v="1340000"/>
    <n v="1340000"/>
    <n v="0"/>
  </r>
  <r>
    <x v="18"/>
    <x v="18"/>
    <x v="0"/>
    <x v="0"/>
    <x v="0"/>
    <x v="0"/>
    <s v="00"/>
    <s v="Non Divisional"/>
    <s v="900"/>
    <s v="General"/>
    <s v="420.00.00.900-4400.30"/>
    <s v="Intergovernmental Revenues Gas Tax Repayment"/>
    <n v="94000"/>
    <n v="0"/>
    <n v="92000"/>
    <n v="92000"/>
    <n v="0"/>
  </r>
  <r>
    <x v="18"/>
    <x v="18"/>
    <x v="0"/>
    <x v="0"/>
    <x v="0"/>
    <x v="0"/>
    <s v="00"/>
    <s v="Non Divisional"/>
    <s v="900"/>
    <s v="General"/>
    <s v="420.00.00.900-4700.01"/>
    <s v="Investment Earnings Interest on Investments"/>
    <n v="53000"/>
    <n v="-21000"/>
    <n v="15830"/>
    <n v="15830"/>
    <n v="0"/>
  </r>
  <r>
    <x v="18"/>
    <x v="18"/>
    <x v="0"/>
    <x v="0"/>
    <x v="0"/>
    <x v="0"/>
    <s v="00"/>
    <s v="Non Divisional"/>
    <s v="900"/>
    <s v="General"/>
    <s v="420.00.00.900-4700.21"/>
    <s v="Investment Earnings Unallocated Investment Expense"/>
    <n v="-2000"/>
    <n v="0"/>
    <n v="-1580"/>
    <n v="-1580"/>
    <n v="0"/>
  </r>
  <r>
    <x v="18"/>
    <x v="18"/>
    <x v="0"/>
    <x v="0"/>
    <x v="0"/>
    <x v="0"/>
    <s v="00"/>
    <s v="Non Divisional"/>
    <s v="900"/>
    <s v="General"/>
    <s v="420.00.00.900-4850.07"/>
    <s v="Other Revenue Misc Reimbursement"/>
    <n v="4000"/>
    <n v="0"/>
    <n v="0"/>
    <n v="0"/>
    <n v="0"/>
  </r>
  <r>
    <x v="18"/>
    <x v="18"/>
    <x v="1"/>
    <x v="1"/>
    <x v="0"/>
    <x v="0"/>
    <s v="00"/>
    <s v="Non Divisional"/>
    <s v="900"/>
    <s v="General"/>
    <s v="420.00.00.900-4900.01"/>
    <s v="Transfers In General Fund"/>
    <n v="0"/>
    <n v="0"/>
    <n v="0"/>
    <n v="0"/>
    <n v="0"/>
  </r>
  <r>
    <x v="18"/>
    <x v="18"/>
    <x v="2"/>
    <x v="1"/>
    <x v="0"/>
    <x v="0"/>
    <s v="00"/>
    <s v="Non Divisional"/>
    <s v="900"/>
    <s v="General"/>
    <s v="420.00.00.900-5000.01"/>
    <s v="Salaries Regular"/>
    <n v="0"/>
    <n v="0"/>
    <n v="0"/>
    <n v="0"/>
    <n v="0"/>
  </r>
  <r>
    <x v="18"/>
    <x v="18"/>
    <x v="2"/>
    <x v="1"/>
    <x v="0"/>
    <x v="0"/>
    <s v="00"/>
    <s v="Non Divisional"/>
    <s v="900"/>
    <s v="General"/>
    <s v="420.00.00.900-5100.00"/>
    <s v="Benefits PERS Pool Liability"/>
    <n v="0"/>
    <n v="0"/>
    <n v="0"/>
    <n v="0"/>
    <n v="0"/>
  </r>
  <r>
    <x v="18"/>
    <x v="18"/>
    <x v="2"/>
    <x v="1"/>
    <x v="0"/>
    <x v="0"/>
    <s v="00"/>
    <s v="Non Divisional"/>
    <s v="900"/>
    <s v="General"/>
    <s v="420.00.00.900-5100.01"/>
    <s v="Benefits Retirement"/>
    <n v="0"/>
    <n v="0"/>
    <n v="0"/>
    <n v="0"/>
    <n v="0"/>
  </r>
  <r>
    <x v="18"/>
    <x v="18"/>
    <x v="2"/>
    <x v="1"/>
    <x v="0"/>
    <x v="0"/>
    <s v="00"/>
    <s v="Non Divisional"/>
    <s v="900"/>
    <s v="General"/>
    <s v="420.00.00.900-5100.08"/>
    <s v="Benefits Deferred Compensation"/>
    <n v="0"/>
    <n v="0"/>
    <n v="0"/>
    <n v="0"/>
    <n v="0"/>
  </r>
  <r>
    <x v="18"/>
    <x v="18"/>
    <x v="2"/>
    <x v="1"/>
    <x v="0"/>
    <x v="0"/>
    <s v="00"/>
    <s v="Non Divisional"/>
    <s v="900"/>
    <s v="General"/>
    <s v="420.00.00.900-5100.11"/>
    <s v="Benefits Medicare"/>
    <n v="0"/>
    <n v="0"/>
    <n v="0"/>
    <n v="0"/>
    <n v="0"/>
  </r>
  <r>
    <x v="18"/>
    <x v="18"/>
    <x v="3"/>
    <x v="1"/>
    <x v="0"/>
    <x v="0"/>
    <s v="00"/>
    <s v="Non Divisional"/>
    <s v="900"/>
    <s v="General"/>
    <s v="420.00.00.900-6600.30"/>
    <s v="Administrative Expenses Other Expenses"/>
    <n v="0"/>
    <n v="0"/>
    <n v="0"/>
    <n v="0"/>
    <n v="0"/>
  </r>
  <r>
    <x v="18"/>
    <x v="18"/>
    <x v="4"/>
    <x v="1"/>
    <x v="0"/>
    <x v="0"/>
    <s v="00"/>
    <s v="Non Divisional"/>
    <s v="900"/>
    <s v="General"/>
    <s v="420.00.00.900-7000.03"/>
    <s v="Capital Outlay Equipment New"/>
    <n v="0"/>
    <n v="0"/>
    <n v="0"/>
    <n v="0"/>
    <n v="0"/>
  </r>
  <r>
    <x v="18"/>
    <x v="18"/>
    <x v="4"/>
    <x v="1"/>
    <x v="0"/>
    <x v="0"/>
    <s v="00"/>
    <s v="Non Divisional"/>
    <s v="900"/>
    <s v="General"/>
    <s v="420.00.00.900-7000.99"/>
    <s v="Capital Outlay General"/>
    <n v="0"/>
    <n v="0"/>
    <n v="-75000"/>
    <n v="-75000"/>
    <n v="0"/>
  </r>
  <r>
    <x v="18"/>
    <x v="18"/>
    <x v="4"/>
    <x v="1"/>
    <x v="0"/>
    <x v="0"/>
    <s v="00"/>
    <s v="Non Divisional"/>
    <s v="900"/>
    <s v="General"/>
    <s v="420.00.00.900-8150.46"/>
    <s v="Capital Improvements-Transportation SB1 Projects"/>
    <n v="-774000"/>
    <n v="-726000"/>
    <n v="-1749033"/>
    <n v="-1749033"/>
    <n v="0"/>
  </r>
  <r>
    <x v="18"/>
    <x v="18"/>
    <x v="2"/>
    <x v="1"/>
    <x v="4"/>
    <x v="4"/>
    <s v="25"/>
    <s v="Parks"/>
    <s v="330"/>
    <s v="Maintenance Services"/>
    <s v="420.20.25.330-5000.01"/>
    <s v="Salaries Regular"/>
    <n v="-114000"/>
    <n v="-35000"/>
    <n v="0"/>
    <n v="0"/>
    <n v="0"/>
  </r>
  <r>
    <x v="18"/>
    <x v="18"/>
    <x v="2"/>
    <x v="1"/>
    <x v="4"/>
    <x v="4"/>
    <s v="25"/>
    <s v="Parks"/>
    <s v="330"/>
    <s v="Maintenance Services"/>
    <s v="420.20.25.330-5000.02"/>
    <s v="Salaries Part Time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000.03"/>
    <s v="Salaries Overtime"/>
    <n v="-100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000.08"/>
    <s v="Salaries Longevity Pay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000.10"/>
    <s v="Salaries Furloughs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000.12"/>
    <s v="Salaries Compensated Absences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100.00"/>
    <s v="Benefits PERS Pool Liability"/>
    <n v="-22000"/>
    <n v="-6000"/>
    <n v="0"/>
    <n v="0"/>
    <n v="0"/>
  </r>
  <r>
    <x v="18"/>
    <x v="18"/>
    <x v="2"/>
    <x v="1"/>
    <x v="4"/>
    <x v="4"/>
    <s v="25"/>
    <s v="Parks"/>
    <s v="330"/>
    <s v="Maintenance Services"/>
    <s v="420.20.25.330-5100.01"/>
    <s v="Benefits Retirement"/>
    <n v="-12000"/>
    <n v="-4000"/>
    <n v="0"/>
    <n v="0"/>
    <n v="0"/>
  </r>
  <r>
    <x v="18"/>
    <x v="18"/>
    <x v="2"/>
    <x v="1"/>
    <x v="4"/>
    <x v="4"/>
    <s v="25"/>
    <s v="Parks"/>
    <s v="330"/>
    <s v="Maintenance Services"/>
    <s v="420.20.25.330-5100.02"/>
    <s v="Benefits Health Insurance"/>
    <n v="-18000"/>
    <n v="-3000"/>
    <n v="0"/>
    <n v="0"/>
    <n v="0"/>
  </r>
  <r>
    <x v="18"/>
    <x v="18"/>
    <x v="2"/>
    <x v="1"/>
    <x v="4"/>
    <x v="4"/>
    <s v="25"/>
    <s v="Parks"/>
    <s v="330"/>
    <s v="Maintenance Services"/>
    <s v="420.20.25.330-5100.03"/>
    <s v="Benefits Dental Insurance"/>
    <n v="-100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100.04"/>
    <s v="Benefits Vision Insurance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100.05"/>
    <s v="Benefits Life Insurance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100.06"/>
    <s v="Benefits Worker's Comp"/>
    <n v="-4000"/>
    <n v="-4000"/>
    <n v="0"/>
    <n v="0"/>
    <n v="0"/>
  </r>
  <r>
    <x v="18"/>
    <x v="18"/>
    <x v="2"/>
    <x v="1"/>
    <x v="4"/>
    <x v="4"/>
    <s v="25"/>
    <s v="Parks"/>
    <s v="330"/>
    <s v="Maintenance Services"/>
    <s v="420.20.25.330-5100.07"/>
    <s v="Benefits Long Term Disability"/>
    <n v="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100.08"/>
    <s v="Benefits Deferred Compensation"/>
    <n v="-5000"/>
    <n v="-2000"/>
    <n v="0"/>
    <n v="0"/>
    <n v="0"/>
  </r>
  <r>
    <x v="18"/>
    <x v="18"/>
    <x v="2"/>
    <x v="1"/>
    <x v="4"/>
    <x v="4"/>
    <s v="25"/>
    <s v="Parks"/>
    <s v="330"/>
    <s v="Maintenance Services"/>
    <s v="420.20.25.330-5100.10"/>
    <s v="Benefits Uniform Allowance"/>
    <n v="-1000"/>
    <n v="0"/>
    <n v="0"/>
    <n v="0"/>
    <n v="0"/>
  </r>
  <r>
    <x v="18"/>
    <x v="18"/>
    <x v="2"/>
    <x v="1"/>
    <x v="4"/>
    <x v="4"/>
    <s v="25"/>
    <s v="Parks"/>
    <s v="330"/>
    <s v="Maintenance Services"/>
    <s v="420.20.25.330-5100.11"/>
    <s v="Benefits Medicare"/>
    <n v="-2000"/>
    <n v="-1000"/>
    <n v="0"/>
    <n v="0"/>
    <n v="0"/>
  </r>
  <r>
    <x v="18"/>
    <x v="18"/>
    <x v="2"/>
    <x v="1"/>
    <x v="4"/>
    <x v="4"/>
    <s v="25"/>
    <s v="Parks"/>
    <s v="330"/>
    <s v="Maintenance Services"/>
    <s v="420.20.25.330-5100.17"/>
    <s v="Benefits Other Post Employment Benefits"/>
    <n v="-7000"/>
    <n v="-12000"/>
    <n v="0"/>
    <n v="0"/>
    <n v="0"/>
  </r>
  <r>
    <x v="18"/>
    <x v="18"/>
    <x v="2"/>
    <x v="1"/>
    <x v="6"/>
    <x v="6"/>
    <s v="55"/>
    <s v="Maintenance"/>
    <s v="966"/>
    <s v="Parks"/>
    <s v="420.40.55.966-5000.01"/>
    <s v="Salaries Regular"/>
    <n v="0"/>
    <n v="-26000"/>
    <n v="0"/>
    <n v="0"/>
    <n v="0"/>
  </r>
  <r>
    <x v="18"/>
    <x v="18"/>
    <x v="2"/>
    <x v="1"/>
    <x v="6"/>
    <x v="6"/>
    <s v="55"/>
    <s v="Maintenance"/>
    <s v="966"/>
    <s v="Parks"/>
    <s v="420.40.55.966-5100.00"/>
    <s v="Benefits PERS Pool Liability"/>
    <n v="0"/>
    <n v="-4000"/>
    <n v="0"/>
    <n v="0"/>
    <n v="0"/>
  </r>
  <r>
    <x v="18"/>
    <x v="18"/>
    <x v="2"/>
    <x v="1"/>
    <x v="6"/>
    <x v="6"/>
    <s v="55"/>
    <s v="Maintenance"/>
    <s v="966"/>
    <s v="Parks"/>
    <s v="420.40.55.966-5100.01"/>
    <s v="Benefits Retirement"/>
    <n v="0"/>
    <n v="-2000"/>
    <n v="0"/>
    <n v="0"/>
    <n v="0"/>
  </r>
  <r>
    <x v="18"/>
    <x v="18"/>
    <x v="2"/>
    <x v="1"/>
    <x v="6"/>
    <x v="6"/>
    <s v="55"/>
    <s v="Maintenance"/>
    <s v="966"/>
    <s v="Parks"/>
    <s v="420.40.55.966-5100.02"/>
    <s v="Benefits Health Insurance"/>
    <n v="0"/>
    <n v="-1000"/>
    <n v="0"/>
    <n v="0"/>
    <n v="0"/>
  </r>
  <r>
    <x v="18"/>
    <x v="18"/>
    <x v="2"/>
    <x v="1"/>
    <x v="6"/>
    <x v="6"/>
    <s v="55"/>
    <s v="Maintenance"/>
    <s v="966"/>
    <s v="Parks"/>
    <s v="420.40.55.966-5100.03"/>
    <s v="Benefits Dental Insurance"/>
    <n v="0"/>
    <n v="0"/>
    <n v="0"/>
    <n v="0"/>
    <n v="0"/>
  </r>
  <r>
    <x v="18"/>
    <x v="18"/>
    <x v="2"/>
    <x v="1"/>
    <x v="6"/>
    <x v="6"/>
    <s v="55"/>
    <s v="Maintenance"/>
    <s v="966"/>
    <s v="Parks"/>
    <s v="420.40.55.966-5100.04"/>
    <s v="Benefits Vision Insurance"/>
    <n v="0"/>
    <n v="0"/>
    <n v="0"/>
    <n v="0"/>
    <n v="0"/>
  </r>
  <r>
    <x v="18"/>
    <x v="18"/>
    <x v="2"/>
    <x v="1"/>
    <x v="6"/>
    <x v="6"/>
    <s v="55"/>
    <s v="Maintenance"/>
    <s v="966"/>
    <s v="Parks"/>
    <s v="420.40.55.966-5100.05"/>
    <s v="Benefits Life Insurance"/>
    <n v="0"/>
    <n v="0"/>
    <n v="0"/>
    <n v="0"/>
    <n v="0"/>
  </r>
  <r>
    <x v="18"/>
    <x v="18"/>
    <x v="2"/>
    <x v="1"/>
    <x v="6"/>
    <x v="6"/>
    <s v="55"/>
    <s v="Maintenance"/>
    <s v="966"/>
    <s v="Parks"/>
    <s v="420.40.55.966-5100.07"/>
    <s v="Benefits Long Term Disability"/>
    <n v="0"/>
    <n v="0"/>
    <n v="0"/>
    <n v="0"/>
    <n v="0"/>
  </r>
  <r>
    <x v="18"/>
    <x v="18"/>
    <x v="2"/>
    <x v="1"/>
    <x v="6"/>
    <x v="6"/>
    <s v="55"/>
    <s v="Maintenance"/>
    <s v="966"/>
    <s v="Parks"/>
    <s v="420.40.55.966-5100.08"/>
    <s v="Benefits Deferred Compensation"/>
    <n v="0"/>
    <n v="-1000"/>
    <n v="0"/>
    <n v="0"/>
    <n v="0"/>
  </r>
  <r>
    <x v="18"/>
    <x v="18"/>
    <x v="2"/>
    <x v="1"/>
    <x v="6"/>
    <x v="6"/>
    <s v="55"/>
    <s v="Maintenance"/>
    <s v="966"/>
    <s v="Parks"/>
    <s v="420.40.55.966-5100.11"/>
    <s v="Benefits Medicare"/>
    <n v="0"/>
    <n v="0"/>
    <n v="0"/>
    <n v="0"/>
    <n v="0"/>
  </r>
  <r>
    <x v="18"/>
    <x v="18"/>
    <x v="3"/>
    <x v="1"/>
    <x v="6"/>
    <x v="6"/>
    <s v="60"/>
    <s v="Fleet"/>
    <s v="520"/>
    <s v="Light Duty"/>
    <s v="420.40.60.520-6400.05"/>
    <s v="Repairs &amp; Maintenance Vehicle"/>
    <n v="-10000"/>
    <n v="-18000"/>
    <n v="-20000"/>
    <n v="-20000"/>
    <n v="0"/>
  </r>
  <r>
    <x v="18"/>
    <x v="18"/>
    <x v="4"/>
    <x v="1"/>
    <x v="6"/>
    <x v="6"/>
    <s v="60"/>
    <s v="Fleet"/>
    <s v="520"/>
    <s v="Light Duty"/>
    <s v="420.40.60.520-7000.03"/>
    <s v="Capital Outlay Equipment New"/>
    <n v="0"/>
    <n v="0"/>
    <n v="0"/>
    <n v="0"/>
    <n v="0"/>
  </r>
  <r>
    <x v="18"/>
    <x v="18"/>
    <x v="3"/>
    <x v="1"/>
    <x v="6"/>
    <x v="6"/>
    <s v="60"/>
    <s v="Fleet"/>
    <s v="530"/>
    <s v="Heavy Duty"/>
    <s v="420.40.60.530-6400.05"/>
    <s v="Repairs &amp; Maintenance Vehicle"/>
    <n v="-7000"/>
    <n v="-3000"/>
    <n v="-9000"/>
    <n v="-9000"/>
    <n v="0"/>
  </r>
  <r>
    <x v="18"/>
    <x v="18"/>
    <x v="2"/>
    <x v="1"/>
    <x v="6"/>
    <x v="6"/>
    <s v="70"/>
    <s v="Transportation"/>
    <s v="570"/>
    <s v="Streets"/>
    <s v="420.40.70.570-5000.01"/>
    <s v="Salaries Regular"/>
    <n v="-433000"/>
    <n v="-432000"/>
    <n v="-500887"/>
    <n v="-495000"/>
    <n v="5887"/>
  </r>
  <r>
    <x v="18"/>
    <x v="18"/>
    <x v="2"/>
    <x v="1"/>
    <x v="6"/>
    <x v="6"/>
    <s v="70"/>
    <s v="Transportation"/>
    <s v="570"/>
    <s v="Streets"/>
    <s v="420.40.70.570-5000.02"/>
    <s v="Salaries Part Time"/>
    <n v="0"/>
    <n v="0"/>
    <n v="-71970"/>
    <n v="-71970"/>
    <n v="0"/>
  </r>
  <r>
    <x v="18"/>
    <x v="18"/>
    <x v="2"/>
    <x v="1"/>
    <x v="6"/>
    <x v="6"/>
    <s v="70"/>
    <s v="Transportation"/>
    <s v="570"/>
    <s v="Streets"/>
    <s v="420.40.70.570-5000.03"/>
    <s v="Salaries Overtime"/>
    <n v="-29000"/>
    <n v="-22000"/>
    <n v="-8000"/>
    <n v="-14000"/>
    <n v="-6000"/>
  </r>
  <r>
    <x v="18"/>
    <x v="18"/>
    <x v="2"/>
    <x v="1"/>
    <x v="6"/>
    <x v="6"/>
    <s v="70"/>
    <s v="Transportation"/>
    <s v="570"/>
    <s v="Streets"/>
    <s v="420.40.70.570-5000.04"/>
    <s v="Salaries Holiday Pay"/>
    <n v="0"/>
    <n v="0"/>
    <n v="0"/>
    <n v="0"/>
    <n v="0"/>
  </r>
  <r>
    <x v="18"/>
    <x v="18"/>
    <x v="2"/>
    <x v="1"/>
    <x v="6"/>
    <x v="6"/>
    <s v="70"/>
    <s v="Transportation"/>
    <s v="570"/>
    <s v="Streets"/>
    <s v="420.40.70.570-5000.06"/>
    <s v="Salaries Out of Class"/>
    <n v="-5000"/>
    <n v="-1000"/>
    <n v="-230"/>
    <n v="-230"/>
    <n v="0"/>
  </r>
  <r>
    <x v="18"/>
    <x v="18"/>
    <x v="2"/>
    <x v="1"/>
    <x v="6"/>
    <x v="6"/>
    <s v="70"/>
    <s v="Transportation"/>
    <s v="570"/>
    <s v="Streets"/>
    <s v="420.40.70.570-5000.07"/>
    <s v="Salaries Admin Leave Pay"/>
    <n v="-2000"/>
    <n v="0"/>
    <n v="-1156"/>
    <n v="-1156"/>
    <n v="0"/>
  </r>
  <r>
    <x v="18"/>
    <x v="18"/>
    <x v="2"/>
    <x v="1"/>
    <x v="6"/>
    <x v="6"/>
    <s v="70"/>
    <s v="Transportation"/>
    <s v="570"/>
    <s v="Streets"/>
    <s v="420.40.70.570-5000.08"/>
    <s v="Salaries Longevity Pay"/>
    <n v="-5000"/>
    <n v="-4000"/>
    <n v="-8360"/>
    <n v="-8360"/>
    <n v="0"/>
  </r>
  <r>
    <x v="18"/>
    <x v="18"/>
    <x v="2"/>
    <x v="1"/>
    <x v="6"/>
    <x v="6"/>
    <s v="70"/>
    <s v="Transportation"/>
    <s v="570"/>
    <s v="Streets"/>
    <s v="420.40.70.570-5000.10"/>
    <s v="Salaries Furloughs"/>
    <n v="0"/>
    <n v="0"/>
    <n v="0"/>
    <n v="0"/>
    <n v="0"/>
  </r>
  <r>
    <x v="18"/>
    <x v="18"/>
    <x v="2"/>
    <x v="1"/>
    <x v="6"/>
    <x v="6"/>
    <s v="70"/>
    <s v="Transportation"/>
    <s v="570"/>
    <s v="Streets"/>
    <s v="420.40.70.570-5000.11"/>
    <s v="Salaries Worker's Comp"/>
    <n v="0"/>
    <n v="0"/>
    <n v="0"/>
    <n v="0"/>
    <n v="0"/>
  </r>
  <r>
    <x v="18"/>
    <x v="18"/>
    <x v="2"/>
    <x v="1"/>
    <x v="6"/>
    <x v="6"/>
    <s v="70"/>
    <s v="Transportation"/>
    <s v="570"/>
    <s v="Streets"/>
    <s v="420.40.70.570-5000.12"/>
    <s v="Salaries Compensated Absences"/>
    <n v="0"/>
    <n v="0"/>
    <n v="0"/>
    <n v="0"/>
    <n v="0"/>
  </r>
  <r>
    <x v="18"/>
    <x v="18"/>
    <x v="2"/>
    <x v="1"/>
    <x v="6"/>
    <x v="6"/>
    <s v="70"/>
    <s v="Transportation"/>
    <s v="570"/>
    <s v="Streets"/>
    <s v="420.40.70.570-5100.00"/>
    <s v="Benefits PERS Pool Liability"/>
    <n v="-80000"/>
    <n v="-84000"/>
    <n v="-98055"/>
    <n v="-119000"/>
    <n v="-20945"/>
  </r>
  <r>
    <x v="18"/>
    <x v="18"/>
    <x v="2"/>
    <x v="1"/>
    <x v="6"/>
    <x v="6"/>
    <s v="70"/>
    <s v="Transportation"/>
    <s v="570"/>
    <s v="Streets"/>
    <s v="420.40.70.570-5100.01"/>
    <s v="Benefits Retirement"/>
    <n v="-42000"/>
    <n v="-44000"/>
    <n v="-55162"/>
    <n v="-55162"/>
    <n v="0"/>
  </r>
  <r>
    <x v="18"/>
    <x v="18"/>
    <x v="2"/>
    <x v="1"/>
    <x v="6"/>
    <x v="6"/>
    <s v="70"/>
    <s v="Transportation"/>
    <s v="570"/>
    <s v="Streets"/>
    <s v="420.40.70.570-5100.02"/>
    <s v="Benefits Health Insurance"/>
    <n v="-64000"/>
    <n v="-74000"/>
    <n v="-105360"/>
    <n v="-105360"/>
    <n v="0"/>
  </r>
  <r>
    <x v="18"/>
    <x v="18"/>
    <x v="2"/>
    <x v="1"/>
    <x v="6"/>
    <x v="6"/>
    <s v="70"/>
    <s v="Transportation"/>
    <s v="570"/>
    <s v="Streets"/>
    <s v="420.40.70.570-5100.03"/>
    <s v="Benefits Dental Insurance"/>
    <n v="-7000"/>
    <n v="-7000"/>
    <n v="-9635"/>
    <n v="-9635"/>
    <n v="0"/>
  </r>
  <r>
    <x v="18"/>
    <x v="18"/>
    <x v="2"/>
    <x v="1"/>
    <x v="6"/>
    <x v="6"/>
    <s v="70"/>
    <s v="Transportation"/>
    <s v="570"/>
    <s v="Streets"/>
    <s v="420.40.70.570-5100.04"/>
    <s v="Benefits Vision Insurance"/>
    <n v="-1000"/>
    <n v="-1000"/>
    <n v="-1592"/>
    <n v="-1592"/>
    <n v="0"/>
  </r>
  <r>
    <x v="18"/>
    <x v="18"/>
    <x v="2"/>
    <x v="1"/>
    <x v="6"/>
    <x v="6"/>
    <s v="70"/>
    <s v="Transportation"/>
    <s v="570"/>
    <s v="Streets"/>
    <s v="420.40.70.570-5100.05"/>
    <s v="Benefits Life Insurance"/>
    <n v="-1000"/>
    <n v="-1000"/>
    <n v="-508"/>
    <n v="-508"/>
    <n v="0"/>
  </r>
  <r>
    <x v="18"/>
    <x v="18"/>
    <x v="2"/>
    <x v="1"/>
    <x v="6"/>
    <x v="6"/>
    <s v="70"/>
    <s v="Transportation"/>
    <s v="570"/>
    <s v="Streets"/>
    <s v="420.40.70.570-5100.06"/>
    <s v="Benefits Worker's Comp"/>
    <n v="-16000"/>
    <n v="-16000"/>
    <n v="-15600"/>
    <n v="-20000"/>
    <n v="-4400"/>
  </r>
  <r>
    <x v="18"/>
    <x v="18"/>
    <x v="2"/>
    <x v="1"/>
    <x v="6"/>
    <x v="6"/>
    <s v="70"/>
    <s v="Transportation"/>
    <s v="570"/>
    <s v="Streets"/>
    <s v="420.40.70.570-5100.07"/>
    <s v="Benefits Long Term Disability"/>
    <n v="-2000"/>
    <n v="-2000"/>
    <n v="-2019"/>
    <n v="-2019"/>
    <n v="0"/>
  </r>
  <r>
    <x v="18"/>
    <x v="18"/>
    <x v="2"/>
    <x v="1"/>
    <x v="6"/>
    <x v="6"/>
    <s v="70"/>
    <s v="Transportation"/>
    <s v="570"/>
    <s v="Streets"/>
    <s v="420.40.70.570-5100.08"/>
    <s v="Benefits Deferred Compensation"/>
    <n v="-22000"/>
    <n v="-19000"/>
    <n v="-21460"/>
    <n v="-21460"/>
    <n v="0"/>
  </r>
  <r>
    <x v="18"/>
    <x v="18"/>
    <x v="2"/>
    <x v="1"/>
    <x v="6"/>
    <x v="6"/>
    <s v="70"/>
    <s v="Transportation"/>
    <s v="570"/>
    <s v="Streets"/>
    <s v="420.40.70.570-5100.09"/>
    <s v="Benefits Unemployment Insurance"/>
    <n v="-1000"/>
    <n v="0"/>
    <n v="0"/>
    <n v="0"/>
    <n v="0"/>
  </r>
  <r>
    <x v="18"/>
    <x v="18"/>
    <x v="2"/>
    <x v="1"/>
    <x v="6"/>
    <x v="6"/>
    <s v="70"/>
    <s v="Transportation"/>
    <s v="570"/>
    <s v="Streets"/>
    <s v="420.40.70.570-5100.10"/>
    <s v="Benefits Uniform Allowance"/>
    <n v="-3000"/>
    <n v="-2000"/>
    <n v="-2100"/>
    <n v="-2100"/>
    <n v="0"/>
  </r>
  <r>
    <x v="18"/>
    <x v="18"/>
    <x v="2"/>
    <x v="1"/>
    <x v="6"/>
    <x v="6"/>
    <s v="70"/>
    <s v="Transportation"/>
    <s v="570"/>
    <s v="Streets"/>
    <s v="420.40.70.570-5100.11"/>
    <s v="Benefits Medicare"/>
    <n v="-7000"/>
    <n v="-6000"/>
    <n v="-7668"/>
    <n v="-7668"/>
    <n v="0"/>
  </r>
  <r>
    <x v="18"/>
    <x v="18"/>
    <x v="2"/>
    <x v="1"/>
    <x v="6"/>
    <x v="6"/>
    <s v="70"/>
    <s v="Transportation"/>
    <s v="570"/>
    <s v="Streets"/>
    <s v="420.40.70.570-5100.12"/>
    <s v="Benefits Annual Physical Exam"/>
    <n v="-1000"/>
    <n v="-1000"/>
    <n v="0"/>
    <n v="0"/>
    <n v="0"/>
  </r>
  <r>
    <x v="18"/>
    <x v="18"/>
    <x v="2"/>
    <x v="1"/>
    <x v="6"/>
    <x v="6"/>
    <s v="70"/>
    <s v="Transportation"/>
    <s v="570"/>
    <s v="Streets"/>
    <s v="420.40.70.570-5100.15"/>
    <s v="Benefits Cell Phone Allowance"/>
    <n v="-1000"/>
    <n v="-1000"/>
    <n v="-298"/>
    <n v="-298"/>
    <n v="0"/>
  </r>
  <r>
    <x v="18"/>
    <x v="18"/>
    <x v="2"/>
    <x v="1"/>
    <x v="6"/>
    <x v="6"/>
    <s v="70"/>
    <s v="Transportation"/>
    <s v="570"/>
    <s v="Streets"/>
    <s v="420.40.70.570-5100.17"/>
    <s v="Benefits Other Post Employment Benefits"/>
    <n v="-21000"/>
    <n v="-22000"/>
    <n v="-22000"/>
    <n v="-22000"/>
    <n v="0"/>
  </r>
  <r>
    <x v="18"/>
    <x v="18"/>
    <x v="3"/>
    <x v="1"/>
    <x v="6"/>
    <x v="6"/>
    <s v="70"/>
    <s v="Transportation"/>
    <s v="570"/>
    <s v="Streets"/>
    <s v="420.40.70.570-6000.01"/>
    <s v="Professional Services General"/>
    <n v="0"/>
    <n v="-5000"/>
    <n v="-4800"/>
    <n v="-4800"/>
    <n v="0"/>
  </r>
  <r>
    <x v="18"/>
    <x v="18"/>
    <x v="3"/>
    <x v="1"/>
    <x v="6"/>
    <x v="6"/>
    <s v="70"/>
    <s v="Transportation"/>
    <s v="570"/>
    <s v="Streets"/>
    <s v="420.40.70.570-6000.09"/>
    <s v="Professional Services Uniform"/>
    <n v="-4000"/>
    <n v="-2000"/>
    <n v="-3700"/>
    <n v="-5200"/>
    <n v="-1500"/>
  </r>
  <r>
    <x v="18"/>
    <x v="18"/>
    <x v="3"/>
    <x v="1"/>
    <x v="6"/>
    <x v="6"/>
    <s v="70"/>
    <s v="Transportation"/>
    <s v="570"/>
    <s v="Streets"/>
    <s v="420.40.70.570-6000.12"/>
    <s v="Professional Services Contract Services"/>
    <n v="-54000"/>
    <n v="-55000"/>
    <n v="-60000"/>
    <n v="-60000"/>
    <n v="0"/>
  </r>
  <r>
    <x v="18"/>
    <x v="18"/>
    <x v="3"/>
    <x v="1"/>
    <x v="6"/>
    <x v="6"/>
    <s v="70"/>
    <s v="Transportation"/>
    <s v="570"/>
    <s v="Streets"/>
    <s v="420.40.70.570-6100.01"/>
    <s v="Utilities Electric"/>
    <n v="0"/>
    <n v="0"/>
    <n v="-200"/>
    <n v="-200"/>
    <n v="0"/>
  </r>
  <r>
    <x v="18"/>
    <x v="18"/>
    <x v="3"/>
    <x v="1"/>
    <x v="6"/>
    <x v="6"/>
    <s v="70"/>
    <s v="Transportation"/>
    <s v="570"/>
    <s v="Streets"/>
    <s v="420.40.70.570-6200.02"/>
    <s v="Supplies Special Department"/>
    <n v="-8000"/>
    <n v="-16000"/>
    <n v="-26600"/>
    <n v="-26600"/>
    <n v="0"/>
  </r>
  <r>
    <x v="18"/>
    <x v="18"/>
    <x v="3"/>
    <x v="1"/>
    <x v="6"/>
    <x v="6"/>
    <s v="70"/>
    <s v="Transportation"/>
    <s v="570"/>
    <s v="Streets"/>
    <s v="420.40.70.570-6200.03"/>
    <s v="Supplies Copier Maintenance &amp; Supplies"/>
    <n v="0"/>
    <n v="0"/>
    <n v="-300"/>
    <n v="-300"/>
    <n v="0"/>
  </r>
  <r>
    <x v="18"/>
    <x v="18"/>
    <x v="3"/>
    <x v="1"/>
    <x v="6"/>
    <x v="6"/>
    <s v="70"/>
    <s v="Transportation"/>
    <s v="570"/>
    <s v="Streets"/>
    <s v="420.40.70.570-6200.05"/>
    <s v="Supplies Gasoline"/>
    <n v="-25000"/>
    <n v="-19000"/>
    <n v="-30500"/>
    <n v="-30500"/>
    <n v="0"/>
  </r>
  <r>
    <x v="18"/>
    <x v="18"/>
    <x v="3"/>
    <x v="1"/>
    <x v="6"/>
    <x v="6"/>
    <s v="70"/>
    <s v="Transportation"/>
    <s v="570"/>
    <s v="Streets"/>
    <s v="420.40.70.570-6200.06"/>
    <s v="Supplies Propane"/>
    <n v="-2000"/>
    <n v="-1000"/>
    <n v="-2000"/>
    <n v="-2000"/>
    <n v="0"/>
  </r>
  <r>
    <x v="18"/>
    <x v="18"/>
    <x v="3"/>
    <x v="1"/>
    <x v="6"/>
    <x v="6"/>
    <s v="70"/>
    <s v="Transportation"/>
    <s v="570"/>
    <s v="Streets"/>
    <s v="420.40.70.570-6200.08"/>
    <s v="Supplies Uniforms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280.01"/>
    <s v="Supplies-Public Works Street Maintenance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280.02"/>
    <s v="Supplies-Public Works Pavement Repair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280.05"/>
    <s v="Supplies-Public Works Traffic Signs"/>
    <n v="-36000"/>
    <n v="-38000"/>
    <n v="-56000"/>
    <n v="-56000"/>
    <n v="0"/>
  </r>
  <r>
    <x v="18"/>
    <x v="18"/>
    <x v="3"/>
    <x v="1"/>
    <x v="6"/>
    <x v="6"/>
    <s v="70"/>
    <s v="Transportation"/>
    <s v="570"/>
    <s v="Streets"/>
    <s v="420.40.70.570-6300.03"/>
    <s v="Dues &amp; Subscriptions Certifications"/>
    <n v="0"/>
    <n v="0"/>
    <n v="-300"/>
    <n v="-300"/>
    <n v="0"/>
  </r>
  <r>
    <x v="18"/>
    <x v="18"/>
    <x v="3"/>
    <x v="1"/>
    <x v="6"/>
    <x v="6"/>
    <s v="70"/>
    <s v="Transportation"/>
    <s v="570"/>
    <s v="Streets"/>
    <s v="420.40.70.570-6350.05"/>
    <s v="Maintenance Agreements &amp; Licenses Traffic Control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400.02"/>
    <s v="Repairs &amp; Maintenance Minor Equipment/Other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400.04"/>
    <s v="Repairs &amp; Maintenance Equipment Rental"/>
    <n v="-4000"/>
    <n v="0"/>
    <n v="-16000"/>
    <n v="-31000"/>
    <n v="-15000"/>
  </r>
  <r>
    <x v="18"/>
    <x v="18"/>
    <x v="3"/>
    <x v="1"/>
    <x v="6"/>
    <x v="6"/>
    <s v="70"/>
    <s v="Transportation"/>
    <s v="570"/>
    <s v="Streets"/>
    <s v="420.40.70.570-6400.05"/>
    <s v="Repairs &amp; Maintenance Vehicle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400.10"/>
    <s v="Repairs &amp; Maintenance Pavement"/>
    <n v="-25000"/>
    <n v="-61000"/>
    <n v="-90000"/>
    <n v="-90000"/>
    <n v="0"/>
  </r>
  <r>
    <x v="18"/>
    <x v="18"/>
    <x v="3"/>
    <x v="1"/>
    <x v="6"/>
    <x v="6"/>
    <s v="70"/>
    <s v="Transportation"/>
    <s v="570"/>
    <s v="Streets"/>
    <s v="420.40.70.570-6400.21"/>
    <s v="Repairs &amp; Maintenance Soundwall/Barriers"/>
    <n v="-10000"/>
    <n v="-51000"/>
    <n v="-275000"/>
    <n v="-375000"/>
    <n v="-100000"/>
  </r>
  <r>
    <x v="18"/>
    <x v="18"/>
    <x v="3"/>
    <x v="1"/>
    <x v="6"/>
    <x v="6"/>
    <s v="70"/>
    <s v="Transportation"/>
    <s v="570"/>
    <s v="Streets"/>
    <s v="420.40.70.570-6410.02"/>
    <s v="Repairs &amp; Maintenance-Transportation Slurry/Overlay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410.07"/>
    <s v="Repairs &amp; Maintenance-Transportation Soundwall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500.04"/>
    <s v="Claims &amp; Insurance Insurance Premiums"/>
    <n v="-34000"/>
    <n v="-34000"/>
    <n v="-34200"/>
    <n v="-34000"/>
    <n v="200"/>
  </r>
  <r>
    <x v="18"/>
    <x v="18"/>
    <x v="3"/>
    <x v="1"/>
    <x v="6"/>
    <x v="6"/>
    <s v="70"/>
    <s v="Transportation"/>
    <s v="570"/>
    <s v="Streets"/>
    <s v="420.40.70.570-6600.04"/>
    <s v="Administrative Expenses Training/Conferences"/>
    <n v="0"/>
    <n v="0"/>
    <n v="-5000"/>
    <n v="-5000"/>
    <n v="0"/>
  </r>
  <r>
    <x v="18"/>
    <x v="18"/>
    <x v="3"/>
    <x v="1"/>
    <x v="6"/>
    <x v="6"/>
    <s v="70"/>
    <s v="Transportation"/>
    <s v="570"/>
    <s v="Streets"/>
    <s v="420.40.70.570-6600.07"/>
    <s v="Administrative Expenses Employee Recruitment"/>
    <n v="0"/>
    <n v="0"/>
    <n v="-950"/>
    <n v="-950"/>
    <n v="0"/>
  </r>
  <r>
    <x v="18"/>
    <x v="18"/>
    <x v="3"/>
    <x v="1"/>
    <x v="6"/>
    <x v="6"/>
    <s v="70"/>
    <s v="Transportation"/>
    <s v="570"/>
    <s v="Streets"/>
    <s v="420.40.70.570-6600.26"/>
    <s v="Administrative Expenses Support Services-IT"/>
    <n v="-34000"/>
    <n v="-34000"/>
    <n v="-34270"/>
    <n v="-34270"/>
    <n v="0"/>
  </r>
  <r>
    <x v="18"/>
    <x v="18"/>
    <x v="3"/>
    <x v="1"/>
    <x v="6"/>
    <x v="6"/>
    <s v="70"/>
    <s v="Transportation"/>
    <s v="570"/>
    <s v="Streets"/>
    <s v="420.40.70.570-6600.28"/>
    <s v="Administrative Expenses Equipment Fund Contribution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600.32"/>
    <s v="Administrative Expenses Vehicle Fund Contribution"/>
    <n v="0"/>
    <n v="0"/>
    <n v="0"/>
    <n v="0"/>
    <n v="0"/>
  </r>
  <r>
    <x v="18"/>
    <x v="18"/>
    <x v="3"/>
    <x v="1"/>
    <x v="6"/>
    <x v="6"/>
    <s v="70"/>
    <s v="Transportation"/>
    <s v="570"/>
    <s v="Streets"/>
    <s v="420.40.70.570-6600.36"/>
    <s v="Administrative Expenses IT Fund Contribution"/>
    <n v="-29000"/>
    <n v="-29000"/>
    <n v="-29200"/>
    <n v="-67000"/>
    <n v="-37800"/>
  </r>
  <r>
    <x v="18"/>
    <x v="18"/>
    <x v="4"/>
    <x v="1"/>
    <x v="6"/>
    <x v="6"/>
    <s v="70"/>
    <s v="Transportation"/>
    <s v="570"/>
    <s v="Streets"/>
    <s v="420.40.70.570-7000.03"/>
    <s v="Capital Outlay Equipment New"/>
    <n v="0"/>
    <n v="0"/>
    <n v="0"/>
    <n v="0"/>
    <n v="0"/>
  </r>
  <r>
    <x v="18"/>
    <x v="18"/>
    <x v="2"/>
    <x v="1"/>
    <x v="6"/>
    <x v="6"/>
    <s v="70"/>
    <s v="Transportation"/>
    <s v="580"/>
    <s v="Curb Gutter Sidewalk"/>
    <s v="420.40.70.580-5000.01"/>
    <s v="Salaries Regular"/>
    <n v="-144000"/>
    <n v="-168000"/>
    <n v="-154042"/>
    <n v="-154042"/>
    <n v="0"/>
  </r>
  <r>
    <x v="18"/>
    <x v="18"/>
    <x v="2"/>
    <x v="1"/>
    <x v="6"/>
    <x v="6"/>
    <s v="70"/>
    <s v="Transportation"/>
    <s v="580"/>
    <s v="Curb Gutter Sidewalk"/>
    <s v="420.40.70.580-5000.03"/>
    <s v="Salaries Overtime"/>
    <n v="-10000"/>
    <n v="-4000"/>
    <n v="-2500"/>
    <n v="-2500"/>
    <n v="0"/>
  </r>
  <r>
    <x v="18"/>
    <x v="18"/>
    <x v="2"/>
    <x v="1"/>
    <x v="6"/>
    <x v="6"/>
    <s v="70"/>
    <s v="Transportation"/>
    <s v="580"/>
    <s v="Curb Gutter Sidewalk"/>
    <s v="420.40.70.580-5000.04"/>
    <s v="Salaries Holiday Pay"/>
    <n v="0"/>
    <n v="0"/>
    <n v="0"/>
    <n v="0"/>
    <n v="0"/>
  </r>
  <r>
    <x v="18"/>
    <x v="18"/>
    <x v="2"/>
    <x v="1"/>
    <x v="6"/>
    <x v="6"/>
    <s v="70"/>
    <s v="Transportation"/>
    <s v="580"/>
    <s v="Curb Gutter Sidewalk"/>
    <s v="420.40.70.580-5000.06"/>
    <s v="Salaries Out of Class"/>
    <n v="-2000"/>
    <n v="-1000"/>
    <n v="-150"/>
    <n v="-150"/>
    <n v="0"/>
  </r>
  <r>
    <x v="18"/>
    <x v="18"/>
    <x v="2"/>
    <x v="1"/>
    <x v="6"/>
    <x v="6"/>
    <s v="70"/>
    <s v="Transportation"/>
    <s v="580"/>
    <s v="Curb Gutter Sidewalk"/>
    <s v="420.40.70.580-5000.07"/>
    <s v="Salaries Admin Leave Pay"/>
    <n v="0"/>
    <n v="0"/>
    <n v="-526"/>
    <n v="-526"/>
    <n v="0"/>
  </r>
  <r>
    <x v="18"/>
    <x v="18"/>
    <x v="2"/>
    <x v="1"/>
    <x v="6"/>
    <x v="6"/>
    <s v="70"/>
    <s v="Transportation"/>
    <s v="580"/>
    <s v="Curb Gutter Sidewalk"/>
    <s v="420.40.70.580-5000.08"/>
    <s v="Salaries Longevity Pay"/>
    <n v="-1000"/>
    <n v="-1000"/>
    <n v="-2478"/>
    <n v="-2478"/>
    <n v="0"/>
  </r>
  <r>
    <x v="18"/>
    <x v="18"/>
    <x v="2"/>
    <x v="1"/>
    <x v="6"/>
    <x v="6"/>
    <s v="70"/>
    <s v="Transportation"/>
    <s v="580"/>
    <s v="Curb Gutter Sidewalk"/>
    <s v="420.40.70.580-5000.11"/>
    <s v="Salaries Worker's Comp"/>
    <n v="0"/>
    <n v="0"/>
    <n v="0"/>
    <n v="0"/>
    <n v="0"/>
  </r>
  <r>
    <x v="18"/>
    <x v="18"/>
    <x v="2"/>
    <x v="1"/>
    <x v="6"/>
    <x v="6"/>
    <s v="70"/>
    <s v="Transportation"/>
    <s v="580"/>
    <s v="Curb Gutter Sidewalk"/>
    <s v="420.40.70.580-5100.00"/>
    <s v="Benefits PERS Pool Liability"/>
    <n v="-29000"/>
    <n v="-34000"/>
    <n v="-39397"/>
    <n v="-35000"/>
    <n v="4397"/>
  </r>
  <r>
    <x v="18"/>
    <x v="18"/>
    <x v="2"/>
    <x v="1"/>
    <x v="6"/>
    <x v="6"/>
    <s v="70"/>
    <s v="Transportation"/>
    <s v="580"/>
    <s v="Curb Gutter Sidewalk"/>
    <s v="420.40.70.580-5100.01"/>
    <s v="Benefits Retirement"/>
    <n v="-16000"/>
    <n v="-18000"/>
    <n v="-16570"/>
    <n v="-16570"/>
    <n v="0"/>
  </r>
  <r>
    <x v="18"/>
    <x v="18"/>
    <x v="2"/>
    <x v="1"/>
    <x v="6"/>
    <x v="6"/>
    <s v="70"/>
    <s v="Transportation"/>
    <s v="580"/>
    <s v="Curb Gutter Sidewalk"/>
    <s v="420.40.70.580-5100.02"/>
    <s v="Benefits Health Insurance"/>
    <n v="-25000"/>
    <n v="-32000"/>
    <n v="-32915"/>
    <n v="-32915"/>
    <n v="0"/>
  </r>
  <r>
    <x v="18"/>
    <x v="18"/>
    <x v="2"/>
    <x v="1"/>
    <x v="6"/>
    <x v="6"/>
    <s v="70"/>
    <s v="Transportation"/>
    <s v="580"/>
    <s v="Curb Gutter Sidewalk"/>
    <s v="420.40.70.580-5100.03"/>
    <s v="Benefits Dental Insurance"/>
    <n v="-3000"/>
    <n v="-3000"/>
    <n v="-2664"/>
    <n v="-2664"/>
    <n v="0"/>
  </r>
  <r>
    <x v="18"/>
    <x v="18"/>
    <x v="2"/>
    <x v="1"/>
    <x v="6"/>
    <x v="6"/>
    <s v="70"/>
    <s v="Transportation"/>
    <s v="580"/>
    <s v="Curb Gutter Sidewalk"/>
    <s v="420.40.70.580-5100.04"/>
    <s v="Benefits Vision Insurance"/>
    <n v="0"/>
    <n v="0"/>
    <n v="-436"/>
    <n v="-436"/>
    <n v="0"/>
  </r>
  <r>
    <x v="18"/>
    <x v="18"/>
    <x v="2"/>
    <x v="1"/>
    <x v="6"/>
    <x v="6"/>
    <s v="70"/>
    <s v="Transportation"/>
    <s v="580"/>
    <s v="Curb Gutter Sidewalk"/>
    <s v="420.40.70.580-5100.05"/>
    <s v="Benefits Life Insurance"/>
    <n v="0"/>
    <n v="0"/>
    <n v="-190"/>
    <n v="-190"/>
    <n v="0"/>
  </r>
  <r>
    <x v="18"/>
    <x v="18"/>
    <x v="2"/>
    <x v="1"/>
    <x v="6"/>
    <x v="6"/>
    <s v="70"/>
    <s v="Transportation"/>
    <s v="580"/>
    <s v="Curb Gutter Sidewalk"/>
    <s v="420.40.70.580-5100.06"/>
    <s v="Benefits Worker's Comp"/>
    <n v="-5000"/>
    <n v="-5000"/>
    <n v="-5400"/>
    <n v="-7000"/>
    <n v="-1600"/>
  </r>
  <r>
    <x v="18"/>
    <x v="18"/>
    <x v="2"/>
    <x v="1"/>
    <x v="6"/>
    <x v="6"/>
    <s v="70"/>
    <s v="Transportation"/>
    <s v="580"/>
    <s v="Curb Gutter Sidewalk"/>
    <s v="420.40.70.580-5100.07"/>
    <s v="Benefits Long Term Disability"/>
    <n v="-1000"/>
    <n v="-1000"/>
    <n v="-634"/>
    <n v="-634"/>
    <n v="0"/>
  </r>
  <r>
    <x v="18"/>
    <x v="18"/>
    <x v="2"/>
    <x v="1"/>
    <x v="6"/>
    <x v="6"/>
    <s v="70"/>
    <s v="Transportation"/>
    <s v="580"/>
    <s v="Curb Gutter Sidewalk"/>
    <s v="420.40.70.580-5100.08"/>
    <s v="Benefits Deferred Compensation"/>
    <n v="-8000"/>
    <n v="-8000"/>
    <n v="-6221"/>
    <n v="-6221"/>
    <n v="0"/>
  </r>
  <r>
    <x v="18"/>
    <x v="18"/>
    <x v="2"/>
    <x v="1"/>
    <x v="6"/>
    <x v="6"/>
    <s v="70"/>
    <s v="Transportation"/>
    <s v="580"/>
    <s v="Curb Gutter Sidewalk"/>
    <s v="420.40.70.580-5100.09"/>
    <s v="Benefits Unemployment Insurance"/>
    <n v="-1000"/>
    <n v="0"/>
    <n v="0"/>
    <n v="0"/>
    <n v="0"/>
  </r>
  <r>
    <x v="18"/>
    <x v="18"/>
    <x v="2"/>
    <x v="1"/>
    <x v="6"/>
    <x v="6"/>
    <s v="70"/>
    <s v="Transportation"/>
    <s v="580"/>
    <s v="Curb Gutter Sidewalk"/>
    <s v="420.40.70.580-5100.10"/>
    <s v="Benefits Uniform Allowance"/>
    <n v="-1000"/>
    <n v="-1000"/>
    <n v="-594"/>
    <n v="-594"/>
    <n v="0"/>
  </r>
  <r>
    <x v="18"/>
    <x v="18"/>
    <x v="2"/>
    <x v="1"/>
    <x v="6"/>
    <x v="6"/>
    <s v="70"/>
    <s v="Transportation"/>
    <s v="580"/>
    <s v="Curb Gutter Sidewalk"/>
    <s v="420.40.70.580-5100.11"/>
    <s v="Benefits Medicare"/>
    <n v="-2000"/>
    <n v="-2000"/>
    <n v="-2382"/>
    <n v="-2382"/>
    <n v="0"/>
  </r>
  <r>
    <x v="18"/>
    <x v="18"/>
    <x v="2"/>
    <x v="1"/>
    <x v="6"/>
    <x v="6"/>
    <s v="70"/>
    <s v="Transportation"/>
    <s v="580"/>
    <s v="Curb Gutter Sidewalk"/>
    <s v="420.40.70.580-5100.12"/>
    <s v="Benefits Annual Physical Exam"/>
    <n v="0"/>
    <n v="0"/>
    <n v="0"/>
    <n v="0"/>
    <n v="0"/>
  </r>
  <r>
    <x v="18"/>
    <x v="18"/>
    <x v="2"/>
    <x v="1"/>
    <x v="6"/>
    <x v="6"/>
    <s v="70"/>
    <s v="Transportation"/>
    <s v="580"/>
    <s v="Curb Gutter Sidewalk"/>
    <s v="420.40.70.580-5100.15"/>
    <s v="Benefits Cell Phone Allowance"/>
    <n v="0"/>
    <n v="0"/>
    <n v="-136"/>
    <n v="-136"/>
    <n v="0"/>
  </r>
  <r>
    <x v="18"/>
    <x v="18"/>
    <x v="3"/>
    <x v="1"/>
    <x v="6"/>
    <x v="6"/>
    <s v="70"/>
    <s v="Transportation"/>
    <s v="580"/>
    <s v="Curb Gutter Sidewalk"/>
    <s v="420.40.70.580-6280.04"/>
    <s v="Supplies-Public Works Sidewalk Repair"/>
    <n v="-4000"/>
    <n v="-6000"/>
    <n v="-5000"/>
    <n v="-5000"/>
    <n v="0"/>
  </r>
  <r>
    <x v="18"/>
    <x v="18"/>
    <x v="3"/>
    <x v="1"/>
    <x v="6"/>
    <x v="6"/>
    <s v="70"/>
    <s v="Transportation"/>
    <s v="580"/>
    <s v="Curb Gutter Sidewalk"/>
    <s v="420.40.70.580-6400.22"/>
    <s v="Repairs &amp; Maintenance Curb Gutter Sidewalk"/>
    <n v="-19000"/>
    <n v="-17000"/>
    <n v="-25000"/>
    <n v="-25000"/>
    <n v="0"/>
  </r>
  <r>
    <x v="18"/>
    <x v="18"/>
    <x v="3"/>
    <x v="1"/>
    <x v="6"/>
    <x v="6"/>
    <s v="70"/>
    <s v="Transportation"/>
    <s v="580"/>
    <s v="Curb Gutter Sidewalk"/>
    <s v="420.40.70.580-6410.05"/>
    <s v="Repairs &amp; Maintenance-Transportation Curb Gutter Sidewalk"/>
    <n v="0"/>
    <n v="0"/>
    <n v="0"/>
    <n v="0"/>
    <n v="0"/>
  </r>
  <r>
    <x v="18"/>
    <x v="18"/>
    <x v="4"/>
    <x v="1"/>
    <x v="6"/>
    <x v="6"/>
    <s v="70"/>
    <s v="Transportation"/>
    <s v="580"/>
    <s v="Curb Gutter Sidewalk"/>
    <s v="420.40.70.580-7000.03"/>
    <s v="Capital Outlay Equipment New"/>
    <n v="0"/>
    <n v="0"/>
    <n v="0"/>
    <n v="0"/>
    <n v="0"/>
  </r>
  <r>
    <x v="18"/>
    <x v="18"/>
    <x v="2"/>
    <x v="1"/>
    <x v="6"/>
    <x v="6"/>
    <s v="70"/>
    <s v="Transportation"/>
    <s v="590"/>
    <s v="Street Lights"/>
    <s v="420.40.70.590-5000.01"/>
    <s v="Salaries Regular"/>
    <n v="-8000"/>
    <n v="-15000"/>
    <n v="-10746"/>
    <n v="-10746"/>
    <n v="0"/>
  </r>
  <r>
    <x v="18"/>
    <x v="18"/>
    <x v="2"/>
    <x v="1"/>
    <x v="6"/>
    <x v="6"/>
    <s v="70"/>
    <s v="Transportation"/>
    <s v="590"/>
    <s v="Street Lights"/>
    <s v="420.40.70.590-5000.03"/>
    <s v="Salaries Overtime"/>
    <n v="-2000"/>
    <n v="0"/>
    <n v="-750"/>
    <n v="-750"/>
    <n v="0"/>
  </r>
  <r>
    <x v="18"/>
    <x v="18"/>
    <x v="2"/>
    <x v="1"/>
    <x v="6"/>
    <x v="6"/>
    <s v="70"/>
    <s v="Transportation"/>
    <s v="590"/>
    <s v="Street Lights"/>
    <s v="420.40.70.590-5000.06"/>
    <s v="Salaries Out of Class"/>
    <n v="0"/>
    <n v="0"/>
    <n v="0"/>
    <n v="0"/>
    <n v="0"/>
  </r>
  <r>
    <x v="18"/>
    <x v="18"/>
    <x v="2"/>
    <x v="1"/>
    <x v="6"/>
    <x v="6"/>
    <s v="70"/>
    <s v="Transportation"/>
    <s v="590"/>
    <s v="Street Lights"/>
    <s v="420.40.70.590-5000.07"/>
    <s v="Salaries Admin Leave Pay"/>
    <n v="0"/>
    <n v="0"/>
    <n v="-211"/>
    <n v="-211"/>
    <n v="0"/>
  </r>
  <r>
    <x v="18"/>
    <x v="18"/>
    <x v="2"/>
    <x v="1"/>
    <x v="6"/>
    <x v="6"/>
    <s v="70"/>
    <s v="Transportation"/>
    <s v="590"/>
    <s v="Street Lights"/>
    <s v="420.40.70.590-5000.08"/>
    <s v="Salaries Longevity Pay"/>
    <n v="0"/>
    <n v="0"/>
    <n v="-120"/>
    <n v="-120"/>
    <n v="0"/>
  </r>
  <r>
    <x v="18"/>
    <x v="18"/>
    <x v="2"/>
    <x v="1"/>
    <x v="6"/>
    <x v="6"/>
    <s v="70"/>
    <s v="Transportation"/>
    <s v="590"/>
    <s v="Street Lights"/>
    <s v="420.40.70.590-5000.11"/>
    <s v="Salaries Worker's Comp"/>
    <n v="0"/>
    <n v="0"/>
    <n v="0"/>
    <n v="0"/>
    <n v="0"/>
  </r>
  <r>
    <x v="18"/>
    <x v="18"/>
    <x v="2"/>
    <x v="1"/>
    <x v="6"/>
    <x v="6"/>
    <s v="70"/>
    <s v="Transportation"/>
    <s v="590"/>
    <s v="Street Lights"/>
    <s v="420.40.70.590-5100.00"/>
    <s v="Benefits PERS Pool Liability"/>
    <n v="-2000"/>
    <n v="-3000"/>
    <n v="-2757"/>
    <n v="-2000"/>
    <n v="757"/>
  </r>
  <r>
    <x v="18"/>
    <x v="18"/>
    <x v="2"/>
    <x v="1"/>
    <x v="6"/>
    <x v="6"/>
    <s v="70"/>
    <s v="Transportation"/>
    <s v="590"/>
    <s v="Street Lights"/>
    <s v="420.40.70.590-5100.01"/>
    <s v="Benefits Retirement"/>
    <n v="-1000"/>
    <n v="-1000"/>
    <n v="-653"/>
    <n v="-653"/>
    <n v="0"/>
  </r>
  <r>
    <x v="18"/>
    <x v="18"/>
    <x v="2"/>
    <x v="1"/>
    <x v="6"/>
    <x v="6"/>
    <s v="70"/>
    <s v="Transportation"/>
    <s v="590"/>
    <s v="Street Lights"/>
    <s v="420.40.70.590-5100.02"/>
    <s v="Benefits Health Insurance"/>
    <n v="0"/>
    <n v="-2000"/>
    <n v="-2251"/>
    <n v="-2251"/>
    <n v="0"/>
  </r>
  <r>
    <x v="18"/>
    <x v="18"/>
    <x v="2"/>
    <x v="1"/>
    <x v="6"/>
    <x v="6"/>
    <s v="70"/>
    <s v="Transportation"/>
    <s v="590"/>
    <s v="Street Lights"/>
    <s v="420.40.70.590-5100.03"/>
    <s v="Benefits Dental Insurance"/>
    <n v="0"/>
    <n v="0"/>
    <n v="-132"/>
    <n v="-132"/>
    <n v="0"/>
  </r>
  <r>
    <x v="18"/>
    <x v="18"/>
    <x v="2"/>
    <x v="1"/>
    <x v="6"/>
    <x v="6"/>
    <s v="70"/>
    <s v="Transportation"/>
    <s v="590"/>
    <s v="Street Lights"/>
    <s v="420.40.70.590-5100.04"/>
    <s v="Benefits Vision Insurance"/>
    <n v="0"/>
    <n v="0"/>
    <n v="-22"/>
    <n v="-22"/>
    <n v="0"/>
  </r>
  <r>
    <x v="18"/>
    <x v="18"/>
    <x v="2"/>
    <x v="1"/>
    <x v="6"/>
    <x v="6"/>
    <s v="70"/>
    <s v="Transportation"/>
    <s v="590"/>
    <s v="Street Lights"/>
    <s v="420.40.70.590-5100.05"/>
    <s v="Benefits Life Insurance"/>
    <n v="0"/>
    <n v="0"/>
    <n v="-19"/>
    <n v="-19"/>
    <n v="0"/>
  </r>
  <r>
    <x v="18"/>
    <x v="18"/>
    <x v="2"/>
    <x v="1"/>
    <x v="6"/>
    <x v="6"/>
    <s v="70"/>
    <s v="Transportation"/>
    <s v="590"/>
    <s v="Street Lights"/>
    <s v="420.40.70.590-5100.06"/>
    <s v="Benefits Worker's Comp"/>
    <n v="0"/>
    <n v="0"/>
    <n v="-600"/>
    <n v="-1000"/>
    <n v="-400"/>
  </r>
  <r>
    <x v="18"/>
    <x v="18"/>
    <x v="2"/>
    <x v="1"/>
    <x v="6"/>
    <x v="6"/>
    <s v="70"/>
    <s v="Transportation"/>
    <s v="590"/>
    <s v="Street Lights"/>
    <s v="420.40.70.590-5100.07"/>
    <s v="Benefits Long Term Disability"/>
    <n v="0"/>
    <n v="0"/>
    <n v="-105"/>
    <n v="-105"/>
    <n v="0"/>
  </r>
  <r>
    <x v="18"/>
    <x v="18"/>
    <x v="2"/>
    <x v="1"/>
    <x v="6"/>
    <x v="6"/>
    <s v="70"/>
    <s v="Transportation"/>
    <s v="590"/>
    <s v="Street Lights"/>
    <s v="420.40.70.590-5100.08"/>
    <s v="Benefits Deferred Compensation"/>
    <n v="-1000"/>
    <n v="-1000"/>
    <n v="0"/>
    <n v="-1000"/>
    <n v="-1000"/>
  </r>
  <r>
    <x v="18"/>
    <x v="18"/>
    <x v="2"/>
    <x v="1"/>
    <x v="6"/>
    <x v="6"/>
    <s v="70"/>
    <s v="Transportation"/>
    <s v="590"/>
    <s v="Street Lights"/>
    <s v="420.40.70.590-5100.10"/>
    <s v="Benefits Uniform Allowance"/>
    <n v="0"/>
    <n v="0"/>
    <n v="0"/>
    <n v="0"/>
    <n v="0"/>
  </r>
  <r>
    <x v="18"/>
    <x v="18"/>
    <x v="2"/>
    <x v="1"/>
    <x v="6"/>
    <x v="6"/>
    <s v="70"/>
    <s v="Transportation"/>
    <s v="590"/>
    <s v="Street Lights"/>
    <s v="420.40.70.590-5100.11"/>
    <s v="Benefits Medicare"/>
    <n v="0"/>
    <n v="0"/>
    <n v="-162"/>
    <n v="-162"/>
    <n v="0"/>
  </r>
  <r>
    <x v="18"/>
    <x v="18"/>
    <x v="2"/>
    <x v="1"/>
    <x v="6"/>
    <x v="6"/>
    <s v="70"/>
    <s v="Transportation"/>
    <s v="590"/>
    <s v="Street Lights"/>
    <s v="420.40.70.590-5100.12"/>
    <s v="Benefits Annual Physical Exam"/>
    <n v="0"/>
    <n v="0"/>
    <n v="0"/>
    <n v="0"/>
    <n v="0"/>
  </r>
  <r>
    <x v="18"/>
    <x v="18"/>
    <x v="2"/>
    <x v="1"/>
    <x v="6"/>
    <x v="6"/>
    <s v="70"/>
    <s v="Transportation"/>
    <s v="590"/>
    <s v="Street Lights"/>
    <s v="420.40.70.590-5100.15"/>
    <s v="Benefits Cell Phone Allowance"/>
    <n v="0"/>
    <n v="0"/>
    <n v="-54"/>
    <n v="-54"/>
    <n v="0"/>
  </r>
  <r>
    <x v="18"/>
    <x v="18"/>
    <x v="3"/>
    <x v="1"/>
    <x v="6"/>
    <x v="6"/>
    <s v="70"/>
    <s v="Transportation"/>
    <s v="590"/>
    <s v="Street Lights"/>
    <s v="420.40.70.590-6280.07"/>
    <s v="Supplies-Public Works Street Lights"/>
    <n v="0"/>
    <n v="0"/>
    <n v="0"/>
    <n v="0"/>
    <n v="0"/>
  </r>
  <r>
    <x v="18"/>
    <x v="18"/>
    <x v="3"/>
    <x v="1"/>
    <x v="6"/>
    <x v="6"/>
    <s v="70"/>
    <s v="Transportation"/>
    <s v="590"/>
    <s v="Street Lights"/>
    <s v="420.40.70.590-6350.06"/>
    <s v="Maintenance Agreements &amp; Licenses Streetlights"/>
    <n v="-235000"/>
    <n v="-176000"/>
    <n v="-200000"/>
    <n v="-200000"/>
    <n v="0"/>
  </r>
  <r>
    <x v="18"/>
    <x v="18"/>
    <x v="2"/>
    <x v="1"/>
    <x v="6"/>
    <x v="6"/>
    <s v="70"/>
    <s v="Transportation"/>
    <s v="600"/>
    <s v="Traffic Controls"/>
    <s v="420.40.70.600-5000.01"/>
    <s v="Salaries Regular"/>
    <n v="-10000"/>
    <n v="-17000"/>
    <n v="-12175"/>
    <n v="-18000"/>
    <n v="-5825"/>
  </r>
  <r>
    <x v="18"/>
    <x v="18"/>
    <x v="2"/>
    <x v="1"/>
    <x v="6"/>
    <x v="6"/>
    <s v="70"/>
    <s v="Transportation"/>
    <s v="600"/>
    <s v="Traffic Controls"/>
    <s v="420.40.70.600-5000.03"/>
    <s v="Salaries Overtime"/>
    <n v="-2000"/>
    <n v="-1000"/>
    <n v="-750"/>
    <n v="-750"/>
    <n v="0"/>
  </r>
  <r>
    <x v="18"/>
    <x v="18"/>
    <x v="2"/>
    <x v="1"/>
    <x v="6"/>
    <x v="6"/>
    <s v="70"/>
    <s v="Transportation"/>
    <s v="600"/>
    <s v="Traffic Controls"/>
    <s v="420.40.70.600-5000.06"/>
    <s v="Salaries Out of Class"/>
    <n v="0"/>
    <n v="0"/>
    <n v="0"/>
    <n v="0"/>
    <n v="0"/>
  </r>
  <r>
    <x v="18"/>
    <x v="18"/>
    <x v="2"/>
    <x v="1"/>
    <x v="6"/>
    <x v="6"/>
    <s v="70"/>
    <s v="Transportation"/>
    <s v="600"/>
    <s v="Traffic Controls"/>
    <s v="420.40.70.600-5000.07"/>
    <s v="Salaries Admin Leave Pay"/>
    <n v="0"/>
    <n v="0"/>
    <n v="-211"/>
    <n v="-211"/>
    <n v="0"/>
  </r>
  <r>
    <x v="18"/>
    <x v="18"/>
    <x v="2"/>
    <x v="1"/>
    <x v="6"/>
    <x v="6"/>
    <s v="70"/>
    <s v="Transportation"/>
    <s v="600"/>
    <s v="Traffic Controls"/>
    <s v="420.40.70.600-5000.08"/>
    <s v="Salaries Longevity Pay"/>
    <n v="0"/>
    <n v="0"/>
    <n v="-142"/>
    <n v="-142"/>
    <n v="0"/>
  </r>
  <r>
    <x v="18"/>
    <x v="18"/>
    <x v="2"/>
    <x v="1"/>
    <x v="6"/>
    <x v="6"/>
    <s v="70"/>
    <s v="Transportation"/>
    <s v="600"/>
    <s v="Traffic Controls"/>
    <s v="420.40.70.600-5000.11"/>
    <s v="Salaries Worker's Comp"/>
    <n v="0"/>
    <n v="0"/>
    <n v="0"/>
    <n v="0"/>
    <n v="0"/>
  </r>
  <r>
    <x v="18"/>
    <x v="18"/>
    <x v="2"/>
    <x v="1"/>
    <x v="6"/>
    <x v="6"/>
    <s v="70"/>
    <s v="Transportation"/>
    <s v="600"/>
    <s v="Traffic Controls"/>
    <s v="420.40.70.600-5100.00"/>
    <s v="Benefits PERS Pool Liability"/>
    <n v="-2000"/>
    <n v="-3000"/>
    <n v="-3103"/>
    <n v="-3000"/>
    <n v="103"/>
  </r>
  <r>
    <x v="18"/>
    <x v="18"/>
    <x v="2"/>
    <x v="1"/>
    <x v="6"/>
    <x v="6"/>
    <s v="70"/>
    <s v="Transportation"/>
    <s v="600"/>
    <s v="Traffic Controls"/>
    <s v="420.40.70.600-5100.01"/>
    <s v="Benefits Retirement"/>
    <n v="-1000"/>
    <n v="-1000"/>
    <n v="-810"/>
    <n v="-810"/>
    <n v="0"/>
  </r>
  <r>
    <x v="18"/>
    <x v="18"/>
    <x v="2"/>
    <x v="1"/>
    <x v="6"/>
    <x v="6"/>
    <s v="70"/>
    <s v="Transportation"/>
    <s v="600"/>
    <s v="Traffic Controls"/>
    <s v="420.40.70.600-5100.02"/>
    <s v="Benefits Health Insurance"/>
    <n v="0"/>
    <n v="-2000"/>
    <n v="-2251"/>
    <n v="-2251"/>
    <n v="0"/>
  </r>
  <r>
    <x v="18"/>
    <x v="18"/>
    <x v="2"/>
    <x v="1"/>
    <x v="6"/>
    <x v="6"/>
    <s v="70"/>
    <s v="Transportation"/>
    <s v="600"/>
    <s v="Traffic Controls"/>
    <s v="420.40.70.600-5100.03"/>
    <s v="Benefits Dental Insurance"/>
    <n v="0"/>
    <n v="0"/>
    <n v="-159"/>
    <n v="-159"/>
    <n v="0"/>
  </r>
  <r>
    <x v="18"/>
    <x v="18"/>
    <x v="2"/>
    <x v="1"/>
    <x v="6"/>
    <x v="6"/>
    <s v="70"/>
    <s v="Transportation"/>
    <s v="600"/>
    <s v="Traffic Controls"/>
    <s v="420.40.70.600-5100.04"/>
    <s v="Benefits Vision Insurance"/>
    <n v="0"/>
    <n v="0"/>
    <n v="-27"/>
    <n v="-27"/>
    <n v="0"/>
  </r>
  <r>
    <x v="18"/>
    <x v="18"/>
    <x v="2"/>
    <x v="1"/>
    <x v="6"/>
    <x v="6"/>
    <s v="70"/>
    <s v="Transportation"/>
    <s v="600"/>
    <s v="Traffic Controls"/>
    <s v="420.40.70.600-5100.05"/>
    <s v="Benefits Life Insurance"/>
    <n v="0"/>
    <n v="0"/>
    <n v="-22"/>
    <n v="-22"/>
    <n v="0"/>
  </r>
  <r>
    <x v="18"/>
    <x v="18"/>
    <x v="2"/>
    <x v="1"/>
    <x v="6"/>
    <x v="6"/>
    <s v="70"/>
    <s v="Transportation"/>
    <s v="600"/>
    <s v="Traffic Controls"/>
    <s v="420.40.70.600-5100.06"/>
    <s v="Benefits Worker's Comp"/>
    <n v="0"/>
    <n v="0"/>
    <n v="-600"/>
    <n v="-1000"/>
    <n v="-400"/>
  </r>
  <r>
    <x v="18"/>
    <x v="18"/>
    <x v="2"/>
    <x v="1"/>
    <x v="6"/>
    <x v="6"/>
    <s v="70"/>
    <s v="Transportation"/>
    <s v="600"/>
    <s v="Traffic Controls"/>
    <s v="420.40.70.600-5100.07"/>
    <s v="Benefits Long Term Disability"/>
    <n v="0"/>
    <n v="0"/>
    <n v="-109"/>
    <n v="-109"/>
    <n v="0"/>
  </r>
  <r>
    <x v="18"/>
    <x v="18"/>
    <x v="2"/>
    <x v="1"/>
    <x v="6"/>
    <x v="6"/>
    <s v="70"/>
    <s v="Transportation"/>
    <s v="600"/>
    <s v="Traffic Controls"/>
    <s v="420.40.70.600-5100.08"/>
    <s v="Benefits Deferred Compensation"/>
    <n v="-1000"/>
    <n v="-1000"/>
    <n v="-66"/>
    <n v="-66"/>
    <n v="0"/>
  </r>
  <r>
    <x v="18"/>
    <x v="18"/>
    <x v="2"/>
    <x v="1"/>
    <x v="6"/>
    <x v="6"/>
    <s v="70"/>
    <s v="Transportation"/>
    <s v="600"/>
    <s v="Traffic Controls"/>
    <s v="420.40.70.600-5100.10"/>
    <s v="Benefits Uniform Allowance"/>
    <n v="0"/>
    <n v="0"/>
    <n v="-6"/>
    <n v="-6"/>
    <n v="0"/>
  </r>
  <r>
    <x v="18"/>
    <x v="18"/>
    <x v="2"/>
    <x v="1"/>
    <x v="6"/>
    <x v="6"/>
    <s v="70"/>
    <s v="Transportation"/>
    <s v="600"/>
    <s v="Traffic Controls"/>
    <s v="420.40.70.600-5100.11"/>
    <s v="Benefits Medicare"/>
    <n v="0"/>
    <n v="0"/>
    <n v="-185"/>
    <n v="-185"/>
    <n v="0"/>
  </r>
  <r>
    <x v="18"/>
    <x v="18"/>
    <x v="2"/>
    <x v="1"/>
    <x v="6"/>
    <x v="6"/>
    <s v="70"/>
    <s v="Transportation"/>
    <s v="600"/>
    <s v="Traffic Controls"/>
    <s v="420.40.70.600-5100.12"/>
    <s v="Benefits Annual Physical Exam"/>
    <n v="0"/>
    <n v="0"/>
    <n v="0"/>
    <n v="0"/>
    <n v="0"/>
  </r>
  <r>
    <x v="18"/>
    <x v="18"/>
    <x v="2"/>
    <x v="1"/>
    <x v="6"/>
    <x v="6"/>
    <s v="70"/>
    <s v="Transportation"/>
    <s v="600"/>
    <s v="Traffic Controls"/>
    <s v="420.40.70.600-5100.15"/>
    <s v="Benefits Cell Phone Allowance"/>
    <n v="0"/>
    <n v="0"/>
    <n v="-54"/>
    <n v="-54"/>
    <n v="0"/>
  </r>
  <r>
    <x v="18"/>
    <x v="18"/>
    <x v="2"/>
    <x v="1"/>
    <x v="6"/>
    <x v="6"/>
    <s v="70"/>
    <s v="Transportation"/>
    <s v="600"/>
    <s v="Traffic Controls"/>
    <s v="420.40.70.600-5100.17"/>
    <s v="Benefits Other Post Employment Benefits"/>
    <n v="0"/>
    <n v="0"/>
    <n v="-500"/>
    <n v="-500"/>
    <n v="0"/>
  </r>
  <r>
    <x v="18"/>
    <x v="18"/>
    <x v="3"/>
    <x v="1"/>
    <x v="6"/>
    <x v="6"/>
    <s v="70"/>
    <s v="Transportation"/>
    <s v="600"/>
    <s v="Traffic Controls"/>
    <s v="420.40.70.600-6350.05"/>
    <s v="Maintenance Agreements &amp; Licenses Traffic Control"/>
    <n v="-318000"/>
    <n v="-226000"/>
    <n v="-250000"/>
    <n v="-250000"/>
    <n v="0"/>
  </r>
  <r>
    <x v="18"/>
    <x v="18"/>
    <x v="3"/>
    <x v="1"/>
    <x v="6"/>
    <x v="6"/>
    <s v="70"/>
    <s v="Transportation"/>
    <s v="600"/>
    <s v="Traffic Controls"/>
    <s v="420.40.70.600-6375.19"/>
    <s v="Operating Fees Highway Signal"/>
    <n v="-13000"/>
    <n v="-18000"/>
    <n v="-25000"/>
    <n v="-25000"/>
    <n v="0"/>
  </r>
  <r>
    <x v="19"/>
    <x v="19"/>
    <x v="0"/>
    <x v="0"/>
    <x v="6"/>
    <x v="6"/>
    <s v="70"/>
    <s v="Transportation"/>
    <s v="015"/>
    <s v="Administration/Engineering"/>
    <s v="430.40.70.015-4510.06"/>
    <s v="Charges for Services-Transportation RTIF/SFD"/>
    <n v="1372000"/>
    <n v="2104000"/>
    <n v="1475000"/>
    <n v="1475000"/>
    <n v="0"/>
  </r>
  <r>
    <x v="19"/>
    <x v="19"/>
    <x v="0"/>
    <x v="0"/>
    <x v="6"/>
    <x v="6"/>
    <s v="70"/>
    <s v="Transportation"/>
    <s v="015"/>
    <s v="Administration/Engineering"/>
    <s v="430.40.70.015-4510.07"/>
    <s v="Charges for Services-Transportation RTIF/MFD"/>
    <n v="476000"/>
    <n v="194000"/>
    <n v="316000"/>
    <n v="316000"/>
    <n v="0"/>
  </r>
  <r>
    <x v="19"/>
    <x v="19"/>
    <x v="0"/>
    <x v="0"/>
    <x v="6"/>
    <x v="6"/>
    <s v="70"/>
    <s v="Transportation"/>
    <s v="015"/>
    <s v="Administration/Engineering"/>
    <s v="430.40.70.015-4510.08"/>
    <s v="Charges for Services-Transportation RTIF/Retail"/>
    <n v="28000"/>
    <n v="185000"/>
    <n v="175000"/>
    <n v="175000"/>
    <n v="0"/>
  </r>
  <r>
    <x v="19"/>
    <x v="19"/>
    <x v="0"/>
    <x v="0"/>
    <x v="6"/>
    <x v="6"/>
    <s v="70"/>
    <s v="Transportation"/>
    <s v="015"/>
    <s v="Administration/Engineering"/>
    <s v="430.40.70.015-4510.09"/>
    <s v="Charges for Services-Transportation RTIF/Office"/>
    <n v="15000"/>
    <n v="68000"/>
    <n v="15000"/>
    <n v="15000"/>
    <n v="0"/>
  </r>
  <r>
    <x v="19"/>
    <x v="19"/>
    <x v="0"/>
    <x v="0"/>
    <x v="6"/>
    <x v="6"/>
    <s v="70"/>
    <s v="Transportation"/>
    <s v="015"/>
    <s v="Administration/Engineering"/>
    <s v="430.40.70.015-4510.10"/>
    <s v="Charges for Services-Transportation RTIF/Commercial/Industrial"/>
    <n v="2000"/>
    <n v="10000"/>
    <n v="10000"/>
    <n v="10000"/>
    <n v="0"/>
  </r>
  <r>
    <x v="19"/>
    <x v="19"/>
    <x v="0"/>
    <x v="0"/>
    <x v="6"/>
    <x v="6"/>
    <s v="70"/>
    <s v="Transportation"/>
    <s v="015"/>
    <s v="Administration/Engineering"/>
    <s v="430.40.70.015-4510.12"/>
    <s v="Charges for Services-Transportation RTIF Warehouse"/>
    <n v="95000"/>
    <n v="1000"/>
    <n v="1000"/>
    <n v="1000"/>
    <n v="0"/>
  </r>
  <r>
    <x v="19"/>
    <x v="19"/>
    <x v="0"/>
    <x v="0"/>
    <x v="6"/>
    <x v="6"/>
    <s v="70"/>
    <s v="Transportation"/>
    <s v="015"/>
    <s v="Administration/Engineering"/>
    <s v="430.40.70.015-4700.01"/>
    <s v="Investment Earnings Interest on Investments"/>
    <n v="264000"/>
    <n v="-108000"/>
    <n v="79260"/>
    <n v="79260"/>
    <n v="0"/>
  </r>
  <r>
    <x v="19"/>
    <x v="19"/>
    <x v="0"/>
    <x v="0"/>
    <x v="6"/>
    <x v="6"/>
    <s v="70"/>
    <s v="Transportation"/>
    <s v="015"/>
    <s v="Administration/Engineering"/>
    <s v="430.40.70.015-4700.18"/>
    <s v="Investment Earnings RTIF"/>
    <n v="0"/>
    <n v="0"/>
    <n v="0"/>
    <n v="0"/>
    <n v="0"/>
  </r>
  <r>
    <x v="19"/>
    <x v="19"/>
    <x v="0"/>
    <x v="0"/>
    <x v="6"/>
    <x v="6"/>
    <s v="70"/>
    <s v="Transportation"/>
    <s v="015"/>
    <s v="Administration/Engineering"/>
    <s v="430.40.70.015-4700.19"/>
    <s v="Investment Earnings Market Value Change"/>
    <n v="0"/>
    <n v="0"/>
    <n v="0"/>
    <n v="0"/>
    <n v="0"/>
  </r>
  <r>
    <x v="19"/>
    <x v="19"/>
    <x v="0"/>
    <x v="0"/>
    <x v="6"/>
    <x v="6"/>
    <s v="70"/>
    <s v="Transportation"/>
    <s v="015"/>
    <s v="Administration/Engineering"/>
    <s v="430.40.70.015-4700.21"/>
    <s v="Investment Earnings Unallocated Investment Expense"/>
    <n v="-9000"/>
    <n v="-2000"/>
    <n v="-7930"/>
    <n v="-7930"/>
    <n v="0"/>
  </r>
  <r>
    <x v="19"/>
    <x v="19"/>
    <x v="0"/>
    <x v="0"/>
    <x v="6"/>
    <x v="6"/>
    <s v="70"/>
    <s v="Transportation"/>
    <s v="015"/>
    <s v="Administration/Engineering"/>
    <s v="430.40.70.015-4850.07"/>
    <s v="Other Revenue Misc Reimbursement"/>
    <n v="0"/>
    <n v="0"/>
    <n v="0"/>
    <n v="0"/>
    <n v="0"/>
  </r>
  <r>
    <x v="19"/>
    <x v="19"/>
    <x v="3"/>
    <x v="1"/>
    <x v="6"/>
    <x v="6"/>
    <s v="70"/>
    <s v="Transportation"/>
    <s v="015"/>
    <s v="Administration/Engineering"/>
    <s v="430.40.70.015-6000.01"/>
    <s v="Professional Services General"/>
    <n v="-3000"/>
    <n v="0"/>
    <n v="0"/>
    <n v="0"/>
    <n v="0"/>
  </r>
  <r>
    <x v="19"/>
    <x v="19"/>
    <x v="4"/>
    <x v="1"/>
    <x v="0"/>
    <x v="0"/>
    <s v="00"/>
    <s v="Non Divisional"/>
    <s v="900"/>
    <s v="General"/>
    <s v="430.00.00.900-8150.25"/>
    <s v="Capital Improvements-Transportation McKinley/120 Interchange"/>
    <n v="-38000"/>
    <n v="-1204000"/>
    <n v="-18098031"/>
    <n v="-18098031"/>
    <n v="0"/>
  </r>
  <r>
    <x v="19"/>
    <x v="19"/>
    <x v="4"/>
    <x v="1"/>
    <x v="0"/>
    <x v="0"/>
    <s v="00"/>
    <s v="Non Divisional"/>
    <s v="900"/>
    <s v="General"/>
    <s v="430.00.00.900-8150.35"/>
    <s v="Capital Improvements-Transportation Airport Way Widening"/>
    <n v="-44000"/>
    <n v="-10000"/>
    <n v="0"/>
    <n v="0"/>
    <n v="0"/>
  </r>
  <r>
    <x v="20"/>
    <x v="20"/>
    <x v="0"/>
    <x v="0"/>
    <x v="6"/>
    <x v="6"/>
    <s v="70"/>
    <s v="Transportation"/>
    <s v="015"/>
    <s v="Administration/Engineering"/>
    <s v="440.40.70.015-4400.17"/>
    <s v="Intergovernmental Revenues Measure K Flexible Congestion"/>
    <n v="0"/>
    <n v="0"/>
    <n v="0"/>
    <n v="0"/>
    <n v="0"/>
  </r>
  <r>
    <x v="20"/>
    <x v="20"/>
    <x v="0"/>
    <x v="0"/>
    <x v="6"/>
    <x v="6"/>
    <s v="70"/>
    <s v="Transportation"/>
    <s v="015"/>
    <s v="Administration/Engineering"/>
    <s v="440.40.70.015-4400.20"/>
    <s v="Intergovernmental Revenues Measure K South Union Rd"/>
    <n v="0"/>
    <n v="4113000"/>
    <n v="0"/>
    <n v="0"/>
    <n v="0"/>
  </r>
  <r>
    <x v="20"/>
    <x v="20"/>
    <x v="0"/>
    <x v="0"/>
    <x v="6"/>
    <x v="6"/>
    <s v="70"/>
    <s v="Transportation"/>
    <s v="015"/>
    <s v="Administration/Engineering"/>
    <s v="440.40.70.015-4400.21"/>
    <s v="Intergovernmental Revenues Measure K Bikeway Program"/>
    <n v="0"/>
    <n v="0"/>
    <n v="0"/>
    <n v="0"/>
    <n v="0"/>
  </r>
  <r>
    <x v="20"/>
    <x v="20"/>
    <x v="0"/>
    <x v="0"/>
    <x v="6"/>
    <x v="6"/>
    <s v="70"/>
    <s v="Transportation"/>
    <s v="015"/>
    <s v="Administration/Engineering"/>
    <s v="440.40.70.015-4400.23"/>
    <s v="Intergovernmental Revenues Measure K Local Street Repair"/>
    <n v="1250000"/>
    <n v="905000"/>
    <n v="1466650"/>
    <n v="1466650"/>
    <n v="0"/>
  </r>
  <r>
    <x v="20"/>
    <x v="20"/>
    <x v="0"/>
    <x v="0"/>
    <x v="6"/>
    <x v="6"/>
    <s v="70"/>
    <s v="Transportation"/>
    <s v="015"/>
    <s v="Administration/Engineering"/>
    <s v="440.40.70.015-4400.24"/>
    <s v="Intergovernmental Revenues Measure K Roadway Safety"/>
    <n v="204000"/>
    <n v="397000"/>
    <n v="0"/>
    <n v="0"/>
    <n v="0"/>
  </r>
  <r>
    <x v="20"/>
    <x v="20"/>
    <x v="0"/>
    <x v="0"/>
    <x v="6"/>
    <x v="6"/>
    <s v="70"/>
    <s v="Transportation"/>
    <s v="015"/>
    <s v="Administration/Engineering"/>
    <s v="440.40.70.015-4700.01"/>
    <s v="Investment Earnings Interest on Investments"/>
    <n v="125000"/>
    <n v="-51000"/>
    <n v="37670"/>
    <n v="37670"/>
    <n v="0"/>
  </r>
  <r>
    <x v="20"/>
    <x v="20"/>
    <x v="0"/>
    <x v="0"/>
    <x v="6"/>
    <x v="6"/>
    <s v="70"/>
    <s v="Transportation"/>
    <s v="015"/>
    <s v="Administration/Engineering"/>
    <s v="440.40.70.015-4700.19"/>
    <s v="Investment Earnings Market Value Change"/>
    <n v="0"/>
    <n v="0"/>
    <n v="0"/>
    <n v="0"/>
    <n v="0"/>
  </r>
  <r>
    <x v="20"/>
    <x v="20"/>
    <x v="0"/>
    <x v="0"/>
    <x v="6"/>
    <x v="6"/>
    <s v="70"/>
    <s v="Transportation"/>
    <s v="015"/>
    <s v="Administration/Engineering"/>
    <s v="440.40.70.015-4700.21"/>
    <s v="Investment Earnings Unallocated Investment Expense"/>
    <n v="-4000"/>
    <n v="-1000"/>
    <n v="-3770"/>
    <n v="-3770"/>
    <n v="0"/>
  </r>
  <r>
    <x v="20"/>
    <x v="20"/>
    <x v="0"/>
    <x v="0"/>
    <x v="6"/>
    <x v="6"/>
    <s v="70"/>
    <s v="Transportation"/>
    <s v="015"/>
    <s v="Administration/Engineering"/>
    <s v="440.40.70.015-4850.07"/>
    <s v="Other Revenue Misc Reimbursement"/>
    <n v="0"/>
    <n v="0"/>
    <n v="0"/>
    <n v="0"/>
    <n v="0"/>
  </r>
  <r>
    <x v="20"/>
    <x v="20"/>
    <x v="1"/>
    <x v="1"/>
    <x v="6"/>
    <x v="6"/>
    <s v="70"/>
    <s v="Transportation"/>
    <s v="015"/>
    <s v="Administration/Engineering"/>
    <s v="440.40.70.015-4900.48"/>
    <s v="Transfers In Subsidized Street Project"/>
    <n v="0"/>
    <n v="0"/>
    <n v="0"/>
    <n v="0"/>
    <n v="0"/>
  </r>
  <r>
    <x v="20"/>
    <x v="20"/>
    <x v="3"/>
    <x v="1"/>
    <x v="0"/>
    <x v="0"/>
    <s v="00"/>
    <s v="Non Divisional"/>
    <s v="900"/>
    <s v="General"/>
    <s v="440.00.00.900-6410.01"/>
    <s v="Repairs &amp; Maintenance-Transportation Pavement"/>
    <n v="0"/>
    <n v="0"/>
    <n v="0"/>
    <n v="0"/>
    <n v="0"/>
  </r>
  <r>
    <x v="20"/>
    <x v="20"/>
    <x v="3"/>
    <x v="1"/>
    <x v="0"/>
    <x v="0"/>
    <s v="00"/>
    <s v="Non Divisional"/>
    <s v="900"/>
    <s v="General"/>
    <s v="440.00.00.900-6410.02"/>
    <s v="Repairs &amp; Maintenance-Transportation Slurry/Overlay"/>
    <n v="0"/>
    <n v="0"/>
    <n v="0"/>
    <n v="0"/>
    <n v="0"/>
  </r>
  <r>
    <x v="20"/>
    <x v="20"/>
    <x v="4"/>
    <x v="1"/>
    <x v="0"/>
    <x v="0"/>
    <s v="00"/>
    <s v="Non Divisional"/>
    <s v="900"/>
    <s v="General"/>
    <s v="440.00.00.900-8150.22"/>
    <s v="Capital Improvements-Transportation Hwy 99/E Yosemite Interchange Im"/>
    <n v="0"/>
    <n v="0"/>
    <n v="0"/>
    <n v="0"/>
    <n v="0"/>
  </r>
  <r>
    <x v="20"/>
    <x v="20"/>
    <x v="4"/>
    <x v="1"/>
    <x v="0"/>
    <x v="0"/>
    <s v="00"/>
    <s v="Non Divisional"/>
    <s v="900"/>
    <s v="General"/>
    <s v="440.00.00.900-8150.35"/>
    <s v="Capital Improvements-Transportation Airport Way Pavement Imp."/>
    <n v="-6000"/>
    <n v="0"/>
    <n v="-7121918"/>
    <n v="-4138228.0000999998"/>
    <n v="2983689.9999000002"/>
  </r>
  <r>
    <x v="20"/>
    <x v="20"/>
    <x v="4"/>
    <x v="1"/>
    <x v="0"/>
    <x v="0"/>
    <s v="00"/>
    <s v="Non Divisional"/>
    <s v="900"/>
    <s v="General"/>
    <s v="440.00.00.900-8150.36"/>
    <s v="Capital Improvements-Transportation Louise Avenue Prop 1B"/>
    <n v="0"/>
    <n v="0"/>
    <n v="0"/>
    <n v="0"/>
    <n v="0"/>
  </r>
  <r>
    <x v="20"/>
    <x v="20"/>
    <x v="4"/>
    <x v="1"/>
    <x v="0"/>
    <x v="0"/>
    <s v="00"/>
    <s v="Non Divisional"/>
    <s v="900"/>
    <s v="General"/>
    <s v="440.00.00.900-8150.41"/>
    <s v="Capital Improvements-Transportation Interchanges"/>
    <n v="-1581000"/>
    <n v="-5290000"/>
    <n v="-7700000"/>
    <n v="-7700000"/>
    <n v="0"/>
  </r>
  <r>
    <x v="20"/>
    <x v="20"/>
    <x v="4"/>
    <x v="1"/>
    <x v="0"/>
    <x v="0"/>
    <s v="00"/>
    <s v="Non Divisional"/>
    <s v="900"/>
    <s v="General"/>
    <s v="440.00.00.900-8150.99"/>
    <s v="Capital Improvements-Transportation General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000.01"/>
    <s v="Salaries Regular"/>
    <n v="-38000"/>
    <n v="-13000"/>
    <n v="0"/>
    <n v="0"/>
    <n v="0"/>
  </r>
  <r>
    <x v="20"/>
    <x v="20"/>
    <x v="2"/>
    <x v="1"/>
    <x v="6"/>
    <x v="6"/>
    <s v="50"/>
    <s v="Administration"/>
    <s v="001"/>
    <s v="Administration"/>
    <s v="440.40.50.001-5000.02"/>
    <s v="Salaries Part Time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000.03"/>
    <s v="Salaries Overtime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000.06"/>
    <s v="Salaries Out of Class"/>
    <n v="-200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000.08"/>
    <s v="Salaries Longevity Pay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000.10"/>
    <s v="Salaries Furloughs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000.12"/>
    <s v="Salaries Compensated Absences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100.00"/>
    <s v="Benefits PERS Pool Liability"/>
    <n v="-8000"/>
    <n v="-2000"/>
    <n v="0"/>
    <n v="0"/>
    <n v="0"/>
  </r>
  <r>
    <x v="20"/>
    <x v="20"/>
    <x v="2"/>
    <x v="1"/>
    <x v="6"/>
    <x v="6"/>
    <s v="50"/>
    <s v="Administration"/>
    <s v="001"/>
    <s v="Administration"/>
    <s v="440.40.50.001-5100.01"/>
    <s v="Benefits Retirement"/>
    <n v="-2000"/>
    <n v="-1000"/>
    <n v="0"/>
    <n v="0"/>
    <n v="0"/>
  </r>
  <r>
    <x v="20"/>
    <x v="20"/>
    <x v="2"/>
    <x v="1"/>
    <x v="6"/>
    <x v="6"/>
    <s v="50"/>
    <s v="Administration"/>
    <s v="001"/>
    <s v="Administration"/>
    <s v="440.40.50.001-5100.02"/>
    <s v="Benefits Health Insurance"/>
    <n v="-5000"/>
    <n v="-2000"/>
    <n v="0"/>
    <n v="0"/>
    <n v="0"/>
  </r>
  <r>
    <x v="20"/>
    <x v="20"/>
    <x v="2"/>
    <x v="1"/>
    <x v="6"/>
    <x v="6"/>
    <s v="50"/>
    <s v="Administration"/>
    <s v="001"/>
    <s v="Administration"/>
    <s v="440.40.50.001-5100.03"/>
    <s v="Benefits Dental Insurance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100.04"/>
    <s v="Benefits Vision Insurance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100.05"/>
    <s v="Benefits Life Insurance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100.06"/>
    <s v="Benefits Worker's Comp"/>
    <n v="-1000"/>
    <n v="-1000"/>
    <n v="-1200"/>
    <n v="-2000"/>
    <n v="-800"/>
  </r>
  <r>
    <x v="20"/>
    <x v="20"/>
    <x v="2"/>
    <x v="1"/>
    <x v="6"/>
    <x v="6"/>
    <s v="50"/>
    <s v="Administration"/>
    <s v="001"/>
    <s v="Administration"/>
    <s v="440.40.50.001-5100.07"/>
    <s v="Benefits Long Term Disability"/>
    <n v="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100.11"/>
    <s v="Benefits Medicare"/>
    <n v="-1000"/>
    <n v="0"/>
    <n v="0"/>
    <n v="0"/>
    <n v="0"/>
  </r>
  <r>
    <x v="20"/>
    <x v="20"/>
    <x v="2"/>
    <x v="1"/>
    <x v="6"/>
    <x v="6"/>
    <s v="50"/>
    <s v="Administration"/>
    <s v="001"/>
    <s v="Administration"/>
    <s v="440.40.50.001-5100.15"/>
    <s v="Benefits Cell Phone Allowance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000.01"/>
    <s v="Salaries Regular"/>
    <n v="-45000"/>
    <n v="-26000"/>
    <n v="-17971"/>
    <n v="-17971"/>
    <n v="0"/>
  </r>
  <r>
    <x v="20"/>
    <x v="20"/>
    <x v="2"/>
    <x v="1"/>
    <x v="6"/>
    <x v="6"/>
    <s v="70"/>
    <s v="Transportation"/>
    <s v="015"/>
    <s v="Administration/Engineering"/>
    <s v="440.40.70.015-5000.03"/>
    <s v="Salaries Overtime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000.04"/>
    <s v="Salaries Holiday Pay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000.06"/>
    <s v="Salaries Out of Class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000.07"/>
    <s v="Salaries Admin Leave Pay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000.08"/>
    <s v="Salaries Longevity Pay"/>
    <n v="0"/>
    <n v="0"/>
    <n v="-220"/>
    <n v="-220"/>
    <n v="0"/>
  </r>
  <r>
    <x v="20"/>
    <x v="20"/>
    <x v="2"/>
    <x v="1"/>
    <x v="6"/>
    <x v="6"/>
    <s v="70"/>
    <s v="Transportation"/>
    <s v="015"/>
    <s v="Administration/Engineering"/>
    <s v="440.40.70.015-5000.10"/>
    <s v="Salaries Furloughs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000.12"/>
    <s v="Salaries Compensated Absences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100.00"/>
    <s v="Benefits PERS Pool Liability"/>
    <n v="-9000"/>
    <n v="-6000"/>
    <n v="-3803"/>
    <n v="-5000"/>
    <n v="-1197"/>
  </r>
  <r>
    <x v="20"/>
    <x v="20"/>
    <x v="2"/>
    <x v="1"/>
    <x v="6"/>
    <x v="6"/>
    <s v="70"/>
    <s v="Transportation"/>
    <s v="015"/>
    <s v="Administration/Engineering"/>
    <s v="440.40.70.015-5100.01"/>
    <s v="Benefits Retirement"/>
    <n v="-5000"/>
    <n v="-3000"/>
    <n v="-2138"/>
    <n v="-2138"/>
    <n v="0"/>
  </r>
  <r>
    <x v="20"/>
    <x v="20"/>
    <x v="2"/>
    <x v="1"/>
    <x v="6"/>
    <x v="6"/>
    <s v="70"/>
    <s v="Transportation"/>
    <s v="015"/>
    <s v="Administration/Engineering"/>
    <s v="440.40.70.015-5100.02"/>
    <s v="Benefits Health Insurance"/>
    <n v="-6000"/>
    <n v="-3000"/>
    <n v="-1861"/>
    <n v="-1861"/>
    <n v="0"/>
  </r>
  <r>
    <x v="20"/>
    <x v="20"/>
    <x v="2"/>
    <x v="1"/>
    <x v="6"/>
    <x v="6"/>
    <s v="70"/>
    <s v="Transportation"/>
    <s v="015"/>
    <s v="Administration/Engineering"/>
    <s v="440.40.70.015-5100.03"/>
    <s v="Benefits Dental Insurance"/>
    <n v="-1000"/>
    <n v="0"/>
    <n v="-264"/>
    <n v="-264"/>
    <n v="0"/>
  </r>
  <r>
    <x v="20"/>
    <x v="20"/>
    <x v="2"/>
    <x v="1"/>
    <x v="6"/>
    <x v="6"/>
    <s v="70"/>
    <s v="Transportation"/>
    <s v="015"/>
    <s v="Administration/Engineering"/>
    <s v="440.40.70.015-5100.04"/>
    <s v="Benefits Vision Insurance"/>
    <n v="0"/>
    <n v="0"/>
    <n v="-43"/>
    <n v="-43"/>
    <n v="0"/>
  </r>
  <r>
    <x v="20"/>
    <x v="20"/>
    <x v="2"/>
    <x v="1"/>
    <x v="6"/>
    <x v="6"/>
    <s v="70"/>
    <s v="Transportation"/>
    <s v="015"/>
    <s v="Administration/Engineering"/>
    <s v="440.40.70.015-5100.05"/>
    <s v="Benefits Life Insurance"/>
    <n v="0"/>
    <n v="0"/>
    <n v="-34"/>
    <n v="-34"/>
    <n v="0"/>
  </r>
  <r>
    <x v="20"/>
    <x v="20"/>
    <x v="2"/>
    <x v="1"/>
    <x v="6"/>
    <x v="6"/>
    <s v="70"/>
    <s v="Transportation"/>
    <s v="015"/>
    <s v="Administration/Engineering"/>
    <s v="440.40.70.015-5100.06"/>
    <s v="Benefits Worker's Comp"/>
    <n v="-4000"/>
    <n v="-4000"/>
    <n v="-4800"/>
    <n v="-6000"/>
    <n v="-1200"/>
  </r>
  <r>
    <x v="20"/>
    <x v="20"/>
    <x v="2"/>
    <x v="1"/>
    <x v="6"/>
    <x v="6"/>
    <s v="70"/>
    <s v="Transportation"/>
    <s v="015"/>
    <s v="Administration/Engineering"/>
    <s v="440.40.70.015-5100.07"/>
    <s v="Benefits Long Term Disability"/>
    <n v="0"/>
    <n v="0"/>
    <n v="-39"/>
    <n v="-39"/>
    <n v="0"/>
  </r>
  <r>
    <x v="20"/>
    <x v="20"/>
    <x v="2"/>
    <x v="1"/>
    <x v="6"/>
    <x v="6"/>
    <s v="70"/>
    <s v="Transportation"/>
    <s v="015"/>
    <s v="Administration/Engineering"/>
    <s v="440.40.70.015-5100.08"/>
    <s v="Benefits Deferred Compensation"/>
    <n v="0"/>
    <n v="-1000"/>
    <n v="-360"/>
    <n v="-360"/>
    <n v="0"/>
  </r>
  <r>
    <x v="20"/>
    <x v="20"/>
    <x v="2"/>
    <x v="1"/>
    <x v="6"/>
    <x v="6"/>
    <s v="70"/>
    <s v="Transportation"/>
    <s v="015"/>
    <s v="Administration/Engineering"/>
    <s v="440.40.70.015-5100.10"/>
    <s v="Benefits Uniform Allowance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100.11"/>
    <s v="Benefits Medicare"/>
    <n v="-1000"/>
    <n v="0"/>
    <n v="-271"/>
    <n v="-271"/>
    <n v="0"/>
  </r>
  <r>
    <x v="20"/>
    <x v="20"/>
    <x v="2"/>
    <x v="1"/>
    <x v="6"/>
    <x v="6"/>
    <s v="70"/>
    <s v="Transportation"/>
    <s v="015"/>
    <s v="Administration/Engineering"/>
    <s v="440.40.70.015-5100.12"/>
    <s v="Benefits Annual Physical Exam"/>
    <n v="0"/>
    <n v="0"/>
    <n v="0"/>
    <n v="0"/>
    <n v="0"/>
  </r>
  <r>
    <x v="20"/>
    <x v="20"/>
    <x v="2"/>
    <x v="1"/>
    <x v="6"/>
    <x v="6"/>
    <s v="70"/>
    <s v="Transportation"/>
    <s v="015"/>
    <s v="Administration/Engineering"/>
    <s v="440.40.70.015-5100.15"/>
    <s v="Benefits Cell Phone Allowance"/>
    <n v="0"/>
    <n v="0"/>
    <n v="-84"/>
    <n v="-84"/>
    <n v="0"/>
  </r>
  <r>
    <x v="20"/>
    <x v="20"/>
    <x v="2"/>
    <x v="1"/>
    <x v="6"/>
    <x v="6"/>
    <s v="70"/>
    <s v="Transportation"/>
    <s v="015"/>
    <s v="Administration/Engineering"/>
    <s v="440.40.70.015-5100.17"/>
    <s v="Benefits Other Post Employment Benefits"/>
    <n v="-1000"/>
    <n v="-1000"/>
    <n v="-1500"/>
    <n v="-1500"/>
    <n v="0"/>
  </r>
  <r>
    <x v="20"/>
    <x v="20"/>
    <x v="3"/>
    <x v="1"/>
    <x v="6"/>
    <x v="6"/>
    <s v="70"/>
    <s v="Transportation"/>
    <s v="015"/>
    <s v="Administration/Engineering"/>
    <s v="440.40.70.015-6000.01"/>
    <s v="Professional Services General"/>
    <n v="-155000"/>
    <n v="-83000"/>
    <n v="0"/>
    <n v="0"/>
    <n v="0"/>
  </r>
  <r>
    <x v="20"/>
    <x v="20"/>
    <x v="3"/>
    <x v="1"/>
    <x v="6"/>
    <x v="6"/>
    <s v="70"/>
    <s v="Transportation"/>
    <s v="015"/>
    <s v="Administration/Engineering"/>
    <s v="440.40.70.015-6500.04"/>
    <s v="Claims &amp; Insurance Insurance Premiums"/>
    <n v="-5000"/>
    <n v="-5000"/>
    <n v="-6000"/>
    <n v="-6000"/>
    <n v="0"/>
  </r>
  <r>
    <x v="20"/>
    <x v="20"/>
    <x v="3"/>
    <x v="1"/>
    <x v="6"/>
    <x v="6"/>
    <s v="70"/>
    <s v="Transportation"/>
    <s v="015"/>
    <s v="Administration/Engineering"/>
    <s v="440.40.70.015-6600.04"/>
    <s v="Administrative Expenses Training/Conferences"/>
    <n v="0"/>
    <n v="0"/>
    <n v="0"/>
    <n v="0"/>
    <n v="0"/>
  </r>
  <r>
    <x v="20"/>
    <x v="20"/>
    <x v="3"/>
    <x v="1"/>
    <x v="6"/>
    <x v="6"/>
    <s v="70"/>
    <s v="Transportation"/>
    <s v="015"/>
    <s v="Administration/Engineering"/>
    <s v="440.40.70.015-6600.07"/>
    <s v="Administrative Expenses Employee Recruitment"/>
    <n v="0"/>
    <n v="0"/>
    <n v="0"/>
    <n v="0"/>
    <n v="0"/>
  </r>
  <r>
    <x v="20"/>
    <x v="20"/>
    <x v="3"/>
    <x v="1"/>
    <x v="6"/>
    <x v="6"/>
    <s v="70"/>
    <s v="Transportation"/>
    <s v="015"/>
    <s v="Administration/Engineering"/>
    <s v="440.40.70.015-6600.26"/>
    <s v="Administrative Expenses Support Services-IT"/>
    <n v="-5000"/>
    <n v="-5000"/>
    <n v="-4740"/>
    <n v="-4740"/>
    <n v="0"/>
  </r>
  <r>
    <x v="20"/>
    <x v="20"/>
    <x v="3"/>
    <x v="1"/>
    <x v="6"/>
    <x v="6"/>
    <s v="70"/>
    <s v="Transportation"/>
    <s v="015"/>
    <s v="Administration/Engineering"/>
    <s v="440.40.70.015-6600.36"/>
    <s v="Administrative Expenses IT Fund Contribution"/>
    <n v="-5000"/>
    <n v="-5000"/>
    <n v="-4900"/>
    <n v="-11000"/>
    <n v="-6100"/>
  </r>
  <r>
    <x v="20"/>
    <x v="20"/>
    <x v="3"/>
    <x v="1"/>
    <x v="6"/>
    <x v="6"/>
    <s v="70"/>
    <s v="Transportation"/>
    <s v="570"/>
    <s v="Streets"/>
    <s v="440.40.70.570-6400.10"/>
    <s v="Repairs &amp; Maintenance Pavement"/>
    <n v="0"/>
    <n v="0"/>
    <n v="0"/>
    <n v="0"/>
    <n v="0"/>
  </r>
  <r>
    <x v="20"/>
    <x v="20"/>
    <x v="3"/>
    <x v="1"/>
    <x v="6"/>
    <x v="6"/>
    <s v="70"/>
    <s v="Transportation"/>
    <s v="570"/>
    <s v="Streets"/>
    <s v="440.40.70.570-6410.02"/>
    <s v="Repairs &amp; Maintenance-Transportation Slurry/Overlay"/>
    <n v="-283000"/>
    <n v="-162000"/>
    <n v="-466799"/>
    <n v="-466799"/>
    <n v="0"/>
  </r>
  <r>
    <x v="20"/>
    <x v="20"/>
    <x v="2"/>
    <x v="1"/>
    <x v="11"/>
    <x v="11"/>
    <s v="41"/>
    <s v="Capital Improvement"/>
    <s v="000"/>
    <s v="No Program"/>
    <s v="440.45.41.000-5000.01"/>
    <s v="Salaries Regular"/>
    <n v="0"/>
    <n v="-48000"/>
    <n v="0"/>
    <n v="0"/>
    <n v="0"/>
  </r>
  <r>
    <x v="20"/>
    <x v="20"/>
    <x v="2"/>
    <x v="1"/>
    <x v="11"/>
    <x v="11"/>
    <s v="41"/>
    <s v="Capital Improvement"/>
    <s v="000"/>
    <s v="No Program"/>
    <s v="440.45.41.000-5000.03"/>
    <s v="Salaries Overtime"/>
    <n v="0"/>
    <n v="0"/>
    <n v="0"/>
    <n v="0"/>
    <n v="0"/>
  </r>
  <r>
    <x v="20"/>
    <x v="20"/>
    <x v="2"/>
    <x v="1"/>
    <x v="11"/>
    <x v="11"/>
    <s v="41"/>
    <s v="Capital Improvement"/>
    <s v="000"/>
    <s v="No Program"/>
    <s v="440.45.41.000-5100.00"/>
    <s v="Benefits PERS Pool Liability"/>
    <n v="0"/>
    <n v="-10000"/>
    <n v="0"/>
    <n v="0"/>
    <n v="0"/>
  </r>
  <r>
    <x v="20"/>
    <x v="20"/>
    <x v="2"/>
    <x v="1"/>
    <x v="11"/>
    <x v="11"/>
    <s v="41"/>
    <s v="Capital Improvement"/>
    <s v="000"/>
    <s v="No Program"/>
    <s v="440.45.41.000-5100.01"/>
    <s v="Benefits Retirement"/>
    <n v="0"/>
    <n v="-4000"/>
    <n v="0"/>
    <n v="0"/>
    <n v="0"/>
  </r>
  <r>
    <x v="20"/>
    <x v="20"/>
    <x v="2"/>
    <x v="1"/>
    <x v="11"/>
    <x v="11"/>
    <s v="41"/>
    <s v="Capital Improvement"/>
    <s v="000"/>
    <s v="No Program"/>
    <s v="440.45.41.000-5100.02"/>
    <s v="Benefits Health Insurance"/>
    <n v="0"/>
    <n v="-7000"/>
    <n v="0"/>
    <n v="0"/>
    <n v="0"/>
  </r>
  <r>
    <x v="20"/>
    <x v="20"/>
    <x v="2"/>
    <x v="1"/>
    <x v="11"/>
    <x v="11"/>
    <s v="41"/>
    <s v="Capital Improvement"/>
    <s v="000"/>
    <s v="No Program"/>
    <s v="440.45.41.000-5100.03"/>
    <s v="Benefits Dental Insurance"/>
    <n v="0"/>
    <n v="0"/>
    <n v="0"/>
    <n v="0"/>
    <n v="0"/>
  </r>
  <r>
    <x v="20"/>
    <x v="20"/>
    <x v="2"/>
    <x v="1"/>
    <x v="11"/>
    <x v="11"/>
    <s v="41"/>
    <s v="Capital Improvement"/>
    <s v="000"/>
    <s v="No Program"/>
    <s v="440.45.41.000-5100.04"/>
    <s v="Benefits Vision Insurance"/>
    <n v="0"/>
    <n v="0"/>
    <n v="0"/>
    <n v="0"/>
    <n v="0"/>
  </r>
  <r>
    <x v="20"/>
    <x v="20"/>
    <x v="2"/>
    <x v="1"/>
    <x v="11"/>
    <x v="11"/>
    <s v="41"/>
    <s v="Capital Improvement"/>
    <s v="000"/>
    <s v="No Program"/>
    <s v="440.45.41.000-5100.05"/>
    <s v="Benefits Life Insurance"/>
    <n v="0"/>
    <n v="0"/>
    <n v="0"/>
    <n v="0"/>
    <n v="0"/>
  </r>
  <r>
    <x v="20"/>
    <x v="20"/>
    <x v="2"/>
    <x v="1"/>
    <x v="11"/>
    <x v="11"/>
    <s v="41"/>
    <s v="Capital Improvement"/>
    <s v="000"/>
    <s v="No Program"/>
    <s v="440.45.41.000-5100.07"/>
    <s v="Benefits Long Term Disability"/>
    <n v="0"/>
    <n v="0"/>
    <n v="0"/>
    <n v="0"/>
    <n v="0"/>
  </r>
  <r>
    <x v="20"/>
    <x v="20"/>
    <x v="2"/>
    <x v="1"/>
    <x v="11"/>
    <x v="11"/>
    <s v="41"/>
    <s v="Capital Improvement"/>
    <s v="000"/>
    <s v="No Program"/>
    <s v="440.45.41.000-5100.08"/>
    <s v="Benefits Deferred Compensation"/>
    <n v="0"/>
    <n v="0"/>
    <n v="0"/>
    <n v="0"/>
    <n v="0"/>
  </r>
  <r>
    <x v="20"/>
    <x v="20"/>
    <x v="2"/>
    <x v="1"/>
    <x v="11"/>
    <x v="11"/>
    <s v="41"/>
    <s v="Capital Improvement"/>
    <s v="000"/>
    <s v="No Program"/>
    <s v="440.45.41.000-5100.11"/>
    <s v="Benefits Medicare"/>
    <n v="0"/>
    <n v="-1000"/>
    <n v="0"/>
    <n v="0"/>
    <n v="0"/>
  </r>
  <r>
    <x v="20"/>
    <x v="20"/>
    <x v="2"/>
    <x v="1"/>
    <x v="11"/>
    <x v="11"/>
    <s v="41"/>
    <s v="Capital Improvement"/>
    <s v="000"/>
    <s v="No Program"/>
    <s v="440.45.41.000-5100.15"/>
    <s v="Benefits Cell Phone Allowance"/>
    <n v="0"/>
    <n v="0"/>
    <n v="0"/>
    <n v="0"/>
    <n v="0"/>
  </r>
  <r>
    <x v="20"/>
    <x v="20"/>
    <x v="4"/>
    <x v="1"/>
    <x v="11"/>
    <x v="11"/>
    <s v="41"/>
    <s v="Capital Improvement"/>
    <s v="000"/>
    <s v="No Program"/>
    <s v="440.45.41.000-7000.99"/>
    <s v="Capital Outlay General"/>
    <n v="0"/>
    <n v="0"/>
    <n v="-775000"/>
    <n v="-775000"/>
    <n v="0"/>
  </r>
  <r>
    <x v="21"/>
    <x v="21"/>
    <x v="0"/>
    <x v="0"/>
    <x v="6"/>
    <x v="6"/>
    <s v="50"/>
    <s v="Administration"/>
    <s v="001"/>
    <s v="Administration"/>
    <s v="460.40.50.001-4850.13"/>
    <s v="Other Revenue Rebates"/>
    <n v="0"/>
    <n v="0"/>
    <n v="0"/>
    <n v="0"/>
    <n v="0"/>
  </r>
  <r>
    <x v="21"/>
    <x v="21"/>
    <x v="0"/>
    <x v="0"/>
    <x v="6"/>
    <x v="6"/>
    <s v="70"/>
    <s v="Transportation"/>
    <s v="015"/>
    <s v="Administration/Engineering"/>
    <s v="460.40.70.015-4475.17"/>
    <s v="Intergovernmental Grants-State/County TDA-Ped &amp; Bike"/>
    <n v="0"/>
    <n v="0"/>
    <n v="0"/>
    <n v="0"/>
    <n v="0"/>
  </r>
  <r>
    <x v="21"/>
    <x v="21"/>
    <x v="0"/>
    <x v="0"/>
    <x v="6"/>
    <x v="6"/>
    <s v="70"/>
    <s v="Transportation"/>
    <s v="015"/>
    <s v="Administration/Engineering"/>
    <s v="460.40.70.015-4475.18"/>
    <s v="Intergovernmental Grants-State/County TDA-Streets &amp; Roads"/>
    <n v="0"/>
    <n v="2443000"/>
    <n v="2775000"/>
    <n v="2775000"/>
    <n v="0"/>
  </r>
  <r>
    <x v="21"/>
    <x v="21"/>
    <x v="0"/>
    <x v="0"/>
    <x v="6"/>
    <x v="6"/>
    <s v="70"/>
    <s v="Transportation"/>
    <s v="015"/>
    <s v="Administration/Engineering"/>
    <s v="460.40.70.015-4700.01"/>
    <s v="Investment Earnings Interest on Investments"/>
    <n v="181000"/>
    <n v="-70000"/>
    <n v="55310"/>
    <n v="55310"/>
    <n v="0"/>
  </r>
  <r>
    <x v="21"/>
    <x v="21"/>
    <x v="0"/>
    <x v="0"/>
    <x v="6"/>
    <x v="6"/>
    <s v="70"/>
    <s v="Transportation"/>
    <s v="015"/>
    <s v="Administration/Engineering"/>
    <s v="460.40.70.015-4700.19"/>
    <s v="Investment Earnings Market Value Change"/>
    <n v="0"/>
    <n v="0"/>
    <n v="0"/>
    <n v="0"/>
    <n v="0"/>
  </r>
  <r>
    <x v="21"/>
    <x v="21"/>
    <x v="0"/>
    <x v="0"/>
    <x v="6"/>
    <x v="6"/>
    <s v="70"/>
    <s v="Transportation"/>
    <s v="015"/>
    <s v="Administration/Engineering"/>
    <s v="460.40.70.015-4700.21"/>
    <s v="Investment Earnings Unallocated Investment Expense"/>
    <n v="-6000"/>
    <n v="-2000"/>
    <n v="-5530"/>
    <n v="-5530"/>
    <n v="0"/>
  </r>
  <r>
    <x v="21"/>
    <x v="21"/>
    <x v="0"/>
    <x v="0"/>
    <x v="6"/>
    <x v="6"/>
    <s v="70"/>
    <s v="Transportation"/>
    <s v="015"/>
    <s v="Administration/Engineering"/>
    <s v="460.40.70.015-4850.07"/>
    <s v="Other Revenue Misc Reimbursement"/>
    <n v="0"/>
    <n v="0"/>
    <n v="0"/>
    <n v="0"/>
    <n v="0"/>
  </r>
  <r>
    <x v="21"/>
    <x v="21"/>
    <x v="0"/>
    <x v="0"/>
    <x v="6"/>
    <x v="6"/>
    <s v="70"/>
    <s v="Transportation"/>
    <s v="015"/>
    <s v="Administration/Engineering"/>
    <s v="460.40.70.015-4850.12"/>
    <s v="Other Revenue Miscellaneous Receipts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000.01"/>
    <s v="Salaries Regular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000.07"/>
    <s v="Salaries Admin Leave Pay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000.10"/>
    <s v="Salaries Furloughs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000.12"/>
    <s v="Salaries Compensated Absences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1"/>
    <s v="Benefits Retirement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2"/>
    <s v="Benefits Health Insurance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3"/>
    <s v="Benefits Dental Insurance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4"/>
    <s v="Benefits Vision Insurance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5"/>
    <s v="Benefits Life Insurance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6"/>
    <s v="Benefits Worker's Comp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07"/>
    <s v="Benefits Long Term Disability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11"/>
    <s v="Benefits Medicare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15"/>
    <s v="Benefits Cell Phone Allowance"/>
    <n v="0"/>
    <n v="0"/>
    <n v="0"/>
    <n v="0"/>
    <n v="0"/>
  </r>
  <r>
    <x v="21"/>
    <x v="21"/>
    <x v="2"/>
    <x v="1"/>
    <x v="6"/>
    <x v="6"/>
    <s v="50"/>
    <s v="Administration"/>
    <s v="001"/>
    <s v="Administration"/>
    <s v="460.40.50.001-5100.17"/>
    <s v="Benefits Other Post Employment Benefits"/>
    <n v="-2000"/>
    <n v="-2000"/>
    <n v="-2000"/>
    <n v="-2000"/>
    <n v="0"/>
  </r>
  <r>
    <x v="21"/>
    <x v="21"/>
    <x v="2"/>
    <x v="1"/>
    <x v="6"/>
    <x v="6"/>
    <s v="70"/>
    <s v="Transportation"/>
    <s v="015"/>
    <s v="Administration/Engineering"/>
    <s v="460.40.70.015-5000.01"/>
    <s v="Salaries Regular"/>
    <n v="-29000"/>
    <n v="-700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000.02"/>
    <s v="Salaries Part Time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000.03"/>
    <s v="Salaries Overtime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000.10"/>
    <s v="Salaries Furloughs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0"/>
    <s v="Benefits PERS Pool Liability"/>
    <n v="-6000"/>
    <n v="-100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1"/>
    <s v="Benefits Retirement"/>
    <n v="-3000"/>
    <n v="-100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2"/>
    <s v="Benefits Health Insurance"/>
    <n v="-5000"/>
    <n v="-200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3"/>
    <s v="Benefits Dental Insurance"/>
    <n v="-100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4"/>
    <s v="Benefits Vision Insurance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5"/>
    <s v="Benefits Life Insurance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6"/>
    <s v="Benefits Worker's Comp"/>
    <n v="-1000"/>
    <n v="-1000"/>
    <n v="-1800"/>
    <n v="-2000"/>
    <n v="-200"/>
  </r>
  <r>
    <x v="21"/>
    <x v="21"/>
    <x v="2"/>
    <x v="1"/>
    <x v="6"/>
    <x v="6"/>
    <s v="70"/>
    <s v="Transportation"/>
    <s v="015"/>
    <s v="Administration/Engineering"/>
    <s v="460.40.70.015-5100.07"/>
    <s v="Benefits Long Term Disability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08"/>
    <s v="Benefits Deferred Compensation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11"/>
    <s v="Benefits Medicare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15"/>
    <s v="Benefits Cell Phone Allowance"/>
    <n v="0"/>
    <n v="0"/>
    <n v="0"/>
    <n v="0"/>
    <n v="0"/>
  </r>
  <r>
    <x v="21"/>
    <x v="21"/>
    <x v="2"/>
    <x v="1"/>
    <x v="6"/>
    <x v="6"/>
    <s v="70"/>
    <s v="Transportation"/>
    <s v="015"/>
    <s v="Administration/Engineering"/>
    <s v="460.40.70.015-5100.17"/>
    <s v="Benefits Other Post Employment Benefits"/>
    <n v="-8000"/>
    <n v="-7000"/>
    <n v="-7500"/>
    <n v="-7500"/>
    <n v="0"/>
  </r>
  <r>
    <x v="21"/>
    <x v="21"/>
    <x v="3"/>
    <x v="1"/>
    <x v="6"/>
    <x v="6"/>
    <s v="70"/>
    <s v="Transportation"/>
    <s v="015"/>
    <s v="Administration/Engineering"/>
    <s v="460.40.70.015-6000.01"/>
    <s v="Professional Services General"/>
    <n v="-53000"/>
    <n v="-4400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100.01"/>
    <s v="Utilities Electric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200.02"/>
    <s v="Supplies Special Department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200.09"/>
    <s v="Supplies Data Processing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280.05"/>
    <s v="Supplies-Public Works Traffic Signs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300.01"/>
    <s v="Dues &amp; Subscriptions Memberships"/>
    <n v="-3000"/>
    <n v="-3000"/>
    <n v="-2500"/>
    <n v="-2500"/>
    <n v="0"/>
  </r>
  <r>
    <x v="21"/>
    <x v="21"/>
    <x v="3"/>
    <x v="1"/>
    <x v="6"/>
    <x v="6"/>
    <s v="70"/>
    <s v="Transportation"/>
    <s v="015"/>
    <s v="Administration/Engineering"/>
    <s v="460.40.70.015-6350.01"/>
    <s v="Maintenance Agreements &amp; Licenses License/Software Maintenance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400.03"/>
    <s v="Repairs &amp; Maintenance Major Repair &amp; Contingency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400.18"/>
    <s v="Repairs &amp; Maintenance Streetlight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500.04"/>
    <s v="Claims &amp; Insurance Insurance Premiums"/>
    <n v="-3000"/>
    <n v="-3000"/>
    <n v="-3000"/>
    <n v="-3000"/>
    <n v="0"/>
  </r>
  <r>
    <x v="21"/>
    <x v="21"/>
    <x v="3"/>
    <x v="1"/>
    <x v="6"/>
    <x v="6"/>
    <s v="70"/>
    <s v="Transportation"/>
    <s v="015"/>
    <s v="Administration/Engineering"/>
    <s v="460.40.70.015-6600.01"/>
    <s v="Administrative Expenses Meetings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600.04"/>
    <s v="Administrative Expenses Training/Conferences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600.07"/>
    <s v="Administrative Expenses Employee Recruitment"/>
    <n v="0"/>
    <n v="0"/>
    <n v="0"/>
    <n v="0"/>
    <n v="0"/>
  </r>
  <r>
    <x v="21"/>
    <x v="21"/>
    <x v="3"/>
    <x v="1"/>
    <x v="6"/>
    <x v="6"/>
    <s v="70"/>
    <s v="Transportation"/>
    <s v="015"/>
    <s v="Administration/Engineering"/>
    <s v="460.40.70.015-6600.25"/>
    <s v="Administrative Expenses Support Services-Indirect Labor"/>
    <n v="-577000"/>
    <n v="-577000"/>
    <n v="-577200"/>
    <n v="-577200"/>
    <n v="0"/>
  </r>
  <r>
    <x v="21"/>
    <x v="21"/>
    <x v="3"/>
    <x v="1"/>
    <x v="6"/>
    <x v="6"/>
    <s v="70"/>
    <s v="Transportation"/>
    <s v="015"/>
    <s v="Administration/Engineering"/>
    <s v="460.40.70.015-6600.26"/>
    <s v="Administrative Expenses Support Services-IT"/>
    <n v="-2000"/>
    <n v="-2000"/>
    <n v="-1610"/>
    <n v="-1610"/>
    <n v="0"/>
  </r>
  <r>
    <x v="21"/>
    <x v="21"/>
    <x v="3"/>
    <x v="1"/>
    <x v="6"/>
    <x v="6"/>
    <s v="70"/>
    <s v="Transportation"/>
    <s v="015"/>
    <s v="Administration/Engineering"/>
    <s v="460.40.70.015-6600.36"/>
    <s v="Administrative Expenses IT Fund Contribution"/>
    <n v="-5000"/>
    <n v="-5000"/>
    <n v="-5110"/>
    <n v="-12000"/>
    <n v="-6890"/>
  </r>
  <r>
    <x v="21"/>
    <x v="21"/>
    <x v="3"/>
    <x v="1"/>
    <x v="6"/>
    <x v="6"/>
    <s v="70"/>
    <s v="Transportation"/>
    <s v="570"/>
    <s v="Streets"/>
    <s v="460.40.70.570-6280.03"/>
    <s v="Supplies-Public Works Soundwall Repair"/>
    <n v="0"/>
    <n v="0"/>
    <n v="-25000"/>
    <n v="-25000"/>
    <n v="0"/>
  </r>
  <r>
    <x v="21"/>
    <x v="21"/>
    <x v="3"/>
    <x v="1"/>
    <x v="6"/>
    <x v="6"/>
    <s v="70"/>
    <s v="Transportation"/>
    <s v="570"/>
    <s v="Streets"/>
    <s v="460.40.70.570-6280.05"/>
    <s v="Supplies-Public Works Traffic Signs"/>
    <n v="0"/>
    <n v="0"/>
    <n v="0"/>
    <n v="0"/>
    <n v="0"/>
  </r>
  <r>
    <x v="21"/>
    <x v="21"/>
    <x v="3"/>
    <x v="1"/>
    <x v="6"/>
    <x v="6"/>
    <s v="70"/>
    <s v="Transportation"/>
    <s v="570"/>
    <s v="Streets"/>
    <s v="460.40.70.570-6400.10"/>
    <s v="Repairs &amp; Maintenance Pavement"/>
    <n v="-35000"/>
    <n v="-422000"/>
    <n v="-2682643"/>
    <n v="-2682643"/>
    <n v="0"/>
  </r>
  <r>
    <x v="21"/>
    <x v="21"/>
    <x v="3"/>
    <x v="1"/>
    <x v="6"/>
    <x v="6"/>
    <s v="70"/>
    <s v="Transportation"/>
    <s v="570"/>
    <s v="Streets"/>
    <s v="460.40.70.570-6400.22"/>
    <s v="Repairs &amp; Maintenance Curb Gutter Sidewalk"/>
    <n v="0"/>
    <n v="0"/>
    <n v="-25000"/>
    <n v="-25000"/>
    <n v="0"/>
  </r>
  <r>
    <x v="21"/>
    <x v="21"/>
    <x v="3"/>
    <x v="1"/>
    <x v="6"/>
    <x v="6"/>
    <s v="70"/>
    <s v="Transportation"/>
    <s v="570"/>
    <s v="Streets"/>
    <s v="460.40.70.570-6410.02"/>
    <s v="Repairs &amp; Maintenance-Transportation Slurry/Overlay"/>
    <n v="-1185000"/>
    <n v="-47000"/>
    <n v="-117410"/>
    <n v="-117410"/>
    <n v="0"/>
  </r>
  <r>
    <x v="21"/>
    <x v="21"/>
    <x v="3"/>
    <x v="1"/>
    <x v="6"/>
    <x v="6"/>
    <s v="70"/>
    <s v="Transportation"/>
    <s v="590"/>
    <s v="Street Lights"/>
    <s v="460.40.70.590-6100.01"/>
    <s v="Utilities Electric"/>
    <n v="-149000"/>
    <n v="-116000"/>
    <n v="-100000"/>
    <n v="-100000"/>
    <n v="0"/>
  </r>
  <r>
    <x v="21"/>
    <x v="21"/>
    <x v="3"/>
    <x v="1"/>
    <x v="6"/>
    <x v="6"/>
    <s v="70"/>
    <s v="Transportation"/>
    <s v="590"/>
    <s v="Street Lights"/>
    <s v="460.40.70.590-6280.07"/>
    <s v="Supplies-Public Works Street Lights"/>
    <n v="0"/>
    <n v="0"/>
    <n v="0"/>
    <n v="0"/>
    <n v="0"/>
  </r>
  <r>
    <x v="21"/>
    <x v="21"/>
    <x v="3"/>
    <x v="1"/>
    <x v="6"/>
    <x v="6"/>
    <s v="70"/>
    <s v="Transportation"/>
    <s v="600"/>
    <s v="Traffic Controls"/>
    <s v="460.40.70.600-6100.01"/>
    <s v="Utilities Electric"/>
    <n v="-280000"/>
    <n v="-270000"/>
    <n v="-295000"/>
    <n v="-295000"/>
    <n v="0"/>
  </r>
  <r>
    <x v="21"/>
    <x v="21"/>
    <x v="3"/>
    <x v="1"/>
    <x v="6"/>
    <x v="6"/>
    <s v="70"/>
    <s v="Transportation"/>
    <s v="600"/>
    <s v="Traffic Controls"/>
    <s v="460.40.70.600-6280.36"/>
    <s v="Supplies-Public Works Traffic Calming"/>
    <n v="-25000"/>
    <n v="-39000"/>
    <n v="-25000"/>
    <n v="-25000"/>
    <n v="0"/>
  </r>
  <r>
    <x v="21"/>
    <x v="21"/>
    <x v="3"/>
    <x v="1"/>
    <x v="6"/>
    <x v="6"/>
    <s v="70"/>
    <s v="Transportation"/>
    <s v="600"/>
    <s v="Traffic Controls"/>
    <s v="460.40.70.600-6280.37"/>
    <s v="Supplies-Public Works Bike Route Signs"/>
    <n v="0"/>
    <n v="0"/>
    <n v="0"/>
    <n v="0"/>
    <n v="0"/>
  </r>
  <r>
    <x v="21"/>
    <x v="21"/>
    <x v="4"/>
    <x v="1"/>
    <x v="11"/>
    <x v="11"/>
    <s v="41"/>
    <s v="Capital Improvement"/>
    <s v="000"/>
    <s v="No Program"/>
    <s v="460.45.41.000-7000.99"/>
    <s v="Capital Outlay General"/>
    <n v="0"/>
    <n v="0"/>
    <n v="-75000"/>
    <n v="-75000"/>
    <n v="0"/>
  </r>
  <r>
    <x v="21"/>
    <x v="21"/>
    <x v="4"/>
    <x v="1"/>
    <x v="0"/>
    <x v="0"/>
    <s v="00"/>
    <s v="Non Divisional"/>
    <s v="900"/>
    <s v="General"/>
    <s v="460.00.00.900-8150.02"/>
    <s v="Capital Improvements-Transportation Pavement Replacement/Improvement"/>
    <n v="-6000"/>
    <n v="-16000"/>
    <n v="-3711070"/>
    <n v="-3711070"/>
    <n v="0"/>
  </r>
  <r>
    <x v="21"/>
    <x v="21"/>
    <x v="4"/>
    <x v="1"/>
    <x v="0"/>
    <x v="0"/>
    <s v="00"/>
    <s v="Non Divisional"/>
    <s v="900"/>
    <s v="General"/>
    <s v="460.00.00.900-8150.03"/>
    <s v="Capital Improvements-Transportation Traffic Signal Replacement/Impro"/>
    <n v="-3000"/>
    <n v="0"/>
    <n v="-426440"/>
    <n v="-426440"/>
    <n v="0"/>
  </r>
  <r>
    <x v="21"/>
    <x v="21"/>
    <x v="4"/>
    <x v="1"/>
    <x v="0"/>
    <x v="0"/>
    <s v="00"/>
    <s v="Non Divisional"/>
    <s v="900"/>
    <s v="General"/>
    <s v="460.00.00.900-8150.04"/>
    <s v="Capital Improvements-Transportation Traffic Control Replacement/Imp"/>
    <n v="-40000"/>
    <n v="0"/>
    <n v="-2366522"/>
    <n v="-2366522"/>
    <n v="0"/>
  </r>
  <r>
    <x v="21"/>
    <x v="21"/>
    <x v="4"/>
    <x v="1"/>
    <x v="0"/>
    <x v="0"/>
    <s v="00"/>
    <s v="Non Divisional"/>
    <s v="900"/>
    <s v="General"/>
    <s v="460.00.00.900-8150.05"/>
    <s v="Capital Improvements-Transportation Curb Gutter Sidewalk Rep/Imp"/>
    <n v="0"/>
    <n v="0"/>
    <n v="0"/>
    <n v="0"/>
    <n v="0"/>
  </r>
  <r>
    <x v="21"/>
    <x v="21"/>
    <x v="4"/>
    <x v="1"/>
    <x v="0"/>
    <x v="0"/>
    <s v="00"/>
    <s v="Non Divisional"/>
    <s v="900"/>
    <s v="General"/>
    <s v="460.00.00.900-8150.19"/>
    <s v="Capital Improvements-Transportation ARRA Streetlight Retro 2009"/>
    <n v="0"/>
    <n v="0"/>
    <n v="0"/>
    <n v="0"/>
    <n v="0"/>
  </r>
  <r>
    <x v="21"/>
    <x v="21"/>
    <x v="4"/>
    <x v="1"/>
    <x v="0"/>
    <x v="0"/>
    <s v="00"/>
    <s v="Non Divisional"/>
    <s v="900"/>
    <s v="General"/>
    <s v="460.00.00.900-8150.25"/>
    <s v="Capital Improvements-Transportation McKinley/120 Interchange"/>
    <n v="-155000"/>
    <n v="0"/>
    <n v="0"/>
    <n v="0"/>
    <n v="0"/>
  </r>
  <r>
    <x v="21"/>
    <x v="21"/>
    <x v="4"/>
    <x v="1"/>
    <x v="0"/>
    <x v="0"/>
    <s v="00"/>
    <s v="Non Divisional"/>
    <s v="900"/>
    <s v="General"/>
    <s v="460.00.00.900-8150.39"/>
    <s v="Capital Improvements-Transportation Roadway Improvements"/>
    <n v="0"/>
    <n v="0"/>
    <n v="0"/>
    <n v="0"/>
    <n v="0"/>
  </r>
  <r>
    <x v="21"/>
    <x v="21"/>
    <x v="4"/>
    <x v="1"/>
    <x v="0"/>
    <x v="0"/>
    <s v="00"/>
    <s v="Non Divisional"/>
    <s v="900"/>
    <s v="General"/>
    <s v="460.00.00.900-8150.40"/>
    <s v="Capital Improvements-Transportation Pedestrian Improvements"/>
    <n v="-103000"/>
    <n v="0"/>
    <n v="0"/>
    <n v="0"/>
    <n v="0"/>
  </r>
  <r>
    <x v="21"/>
    <x v="21"/>
    <x v="4"/>
    <x v="1"/>
    <x v="0"/>
    <x v="0"/>
    <s v="00"/>
    <s v="Non Divisional"/>
    <s v="900"/>
    <s v="General"/>
    <s v="460.00.00.900-8150.41"/>
    <s v="Capital Improvements-Transportation Interchanges"/>
    <n v="0"/>
    <n v="-117000"/>
    <n v="0"/>
    <n v="0"/>
    <n v="0"/>
  </r>
  <r>
    <x v="21"/>
    <x v="21"/>
    <x v="3"/>
    <x v="1"/>
    <x v="0"/>
    <x v="0"/>
    <s v="00"/>
    <s v="Non Divisional"/>
    <s v="900"/>
    <s v="General"/>
    <s v="460.00.00.900-8900.02"/>
    <s v="Debt Service-Principal LaSalle-Viron"/>
    <n v="0"/>
    <n v="0"/>
    <n v="0"/>
    <n v="0"/>
    <n v="0"/>
  </r>
  <r>
    <x v="21"/>
    <x v="21"/>
    <x v="3"/>
    <x v="1"/>
    <x v="0"/>
    <x v="0"/>
    <s v="00"/>
    <s v="Non Divisional"/>
    <s v="900"/>
    <s v="General"/>
    <s v="460.00.00.900-8910.02"/>
    <s v="Debt Service-Interest LaSalle-Viron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450.11"/>
    <s v="Intergovernmental Grants-Federal Streetlights Retrofits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450.17"/>
    <s v="Intergovernmental Grants-Federal ARRA TE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450.18"/>
    <s v="Intergovernmental Grants-Federal FAU-STPP/CRP/STP Alloc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450.20"/>
    <s v="Intergovernmental Grants-Federal Demo Funds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450.21"/>
    <s v="Intergovernmental Grants-Federal Atherton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450.37"/>
    <s v="Intergovernmental Grants-Federal Department of Transportation"/>
    <n v="1327000"/>
    <n v="36000"/>
    <n v="2610632"/>
    <n v="2610632"/>
    <n v="0"/>
  </r>
  <r>
    <x v="22"/>
    <x v="22"/>
    <x v="0"/>
    <x v="0"/>
    <x v="0"/>
    <x v="0"/>
    <s v="00"/>
    <s v="Non Divisional"/>
    <s v="900"/>
    <s v="General"/>
    <s v="480.00.00.900-4475.27"/>
    <s v="Intergovernmental Grants-State/County Section 130 (Division of Rail)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700.01"/>
    <s v="Investment Earnings Interest on Investments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700.06"/>
    <s v="Investment Earnings Primavera/Louise Improvement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700.17"/>
    <s v="Investment Earnings Prop 1B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700.19"/>
    <s v="Investment Earnings Market Value Change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700.21"/>
    <s v="Investment Earnings Unallocated Investment Expense"/>
    <n v="0"/>
    <n v="0"/>
    <n v="0"/>
    <n v="0"/>
    <n v="0"/>
  </r>
  <r>
    <x v="22"/>
    <x v="22"/>
    <x v="0"/>
    <x v="0"/>
    <x v="0"/>
    <x v="0"/>
    <s v="00"/>
    <s v="Non Divisional"/>
    <s v="900"/>
    <s v="General"/>
    <s v="480.00.00.900-4850.07"/>
    <s v="Other Revenue Misc Reimbursement"/>
    <n v="0"/>
    <n v="0"/>
    <n v="0"/>
    <n v="0"/>
    <n v="0"/>
  </r>
  <r>
    <x v="22"/>
    <x v="22"/>
    <x v="3"/>
    <x v="1"/>
    <x v="0"/>
    <x v="0"/>
    <s v="00"/>
    <s v="Non Divisional"/>
    <s v="900"/>
    <s v="General"/>
    <s v="480.00.00.900-6410.02"/>
    <s v="Repairs &amp; Maintenance-Transportation Slurry/Overlay"/>
    <n v="-2282000"/>
    <n v="-260000"/>
    <n v="-1158890"/>
    <n v="-1159000"/>
    <n v="-110"/>
  </r>
  <r>
    <x v="22"/>
    <x v="22"/>
    <x v="4"/>
    <x v="1"/>
    <x v="0"/>
    <x v="0"/>
    <s v="00"/>
    <s v="Non Divisional"/>
    <s v="900"/>
    <s v="General"/>
    <s v="480.00.00.900-8150.03"/>
    <s v="Capital Improvements-Transportation Traffic Signal Replacement/Impro"/>
    <n v="-29000"/>
    <n v="-1000"/>
    <n v="-3573562"/>
    <n v="-3573562"/>
    <n v="0"/>
  </r>
  <r>
    <x v="22"/>
    <x v="22"/>
    <x v="4"/>
    <x v="1"/>
    <x v="0"/>
    <x v="0"/>
    <s v="00"/>
    <s v="Non Divisional"/>
    <s v="900"/>
    <s v="General"/>
    <s v="480.00.00.900-8150.04"/>
    <s v="Capital Improvements-Transportation Traffic Control Replacement/Imp"/>
    <n v="-7000"/>
    <n v="-1000"/>
    <n v="0"/>
    <n v="0"/>
    <n v="0"/>
  </r>
  <r>
    <x v="22"/>
    <x v="22"/>
    <x v="4"/>
    <x v="1"/>
    <x v="0"/>
    <x v="0"/>
    <s v="00"/>
    <s v="Non Divisional"/>
    <s v="900"/>
    <s v="General"/>
    <s v="480.00.00.900-8150.10"/>
    <s v="Capital Improvements-Transportation Atherton Gap-Main/Paseo"/>
    <n v="0"/>
    <n v="0"/>
    <n v="0"/>
    <n v="0"/>
    <n v="0"/>
  </r>
  <r>
    <x v="22"/>
    <x v="22"/>
    <x v="4"/>
    <x v="1"/>
    <x v="0"/>
    <x v="0"/>
    <s v="00"/>
    <s v="Non Divisional"/>
    <s v="900"/>
    <s v="General"/>
    <s v="480.00.00.900-8150.17"/>
    <s v="Capital Improvements-Transportation ARRA-99/120 Landscaping"/>
    <n v="0"/>
    <n v="0"/>
    <n v="0"/>
    <n v="0"/>
    <n v="0"/>
  </r>
  <r>
    <x v="22"/>
    <x v="22"/>
    <x v="4"/>
    <x v="1"/>
    <x v="0"/>
    <x v="0"/>
    <s v="00"/>
    <s v="Non Divisional"/>
    <s v="900"/>
    <s v="General"/>
    <s v="480.00.00.900-8150.19"/>
    <s v="Capital Improvements-Transportation ARRA Streetlight Retro 2009"/>
    <n v="0"/>
    <n v="0"/>
    <n v="0"/>
    <n v="0"/>
    <n v="0"/>
  </r>
  <r>
    <x v="22"/>
    <x v="22"/>
    <x v="4"/>
    <x v="1"/>
    <x v="0"/>
    <x v="0"/>
    <s v="00"/>
    <s v="Non Divisional"/>
    <s v="900"/>
    <s v="General"/>
    <s v="480.00.00.900-8150.25"/>
    <s v="Capital Improvements-Transportation McKinley/120 Interchange"/>
    <n v="-638000"/>
    <n v="0"/>
    <n v="0"/>
    <n v="0"/>
    <n v="0"/>
  </r>
  <r>
    <x v="22"/>
    <x v="22"/>
    <x v="4"/>
    <x v="1"/>
    <x v="0"/>
    <x v="0"/>
    <s v="00"/>
    <s v="Non Divisional"/>
    <s v="900"/>
    <s v="General"/>
    <s v="480.00.00.900-8150.34"/>
    <s v="Capital Improvements-Transportation ARRA-99/120 Corridor Landscaping"/>
    <n v="0"/>
    <n v="0"/>
    <n v="0"/>
    <n v="0"/>
    <n v="0"/>
  </r>
  <r>
    <x v="22"/>
    <x v="22"/>
    <x v="4"/>
    <x v="1"/>
    <x v="0"/>
    <x v="0"/>
    <s v="00"/>
    <s v="Non Divisional"/>
    <s v="900"/>
    <s v="General"/>
    <s v="480.00.00.900-8150.36"/>
    <s v="Capital Improvements-Transportation Louise Avenue Prop 1B"/>
    <n v="0"/>
    <n v="0"/>
    <n v="0"/>
    <n v="0"/>
    <n v="0"/>
  </r>
  <r>
    <x v="22"/>
    <x v="22"/>
    <x v="4"/>
    <x v="1"/>
    <x v="0"/>
    <x v="0"/>
    <s v="00"/>
    <s v="Non Divisional"/>
    <s v="900"/>
    <s v="General"/>
    <s v="480.00.00.900-8150.39"/>
    <s v="Capital Improvements-Transportation Roadway Improvements"/>
    <n v="0"/>
    <n v="0"/>
    <n v="0"/>
    <n v="0"/>
    <n v="0"/>
  </r>
  <r>
    <x v="22"/>
    <x v="22"/>
    <x v="1"/>
    <x v="1"/>
    <x v="0"/>
    <x v="0"/>
    <s v="00"/>
    <s v="Non Divisional"/>
    <s v="900"/>
    <s v="General"/>
    <s v="480.00.00.900-9000.44"/>
    <s v="Other Transfers Measure K Fund"/>
    <n v="0"/>
    <n v="0"/>
    <n v="0"/>
    <n v="0"/>
    <n v="0"/>
  </r>
  <r>
    <x v="22"/>
    <x v="22"/>
    <x v="1"/>
    <x v="1"/>
    <x v="0"/>
    <x v="0"/>
    <s v="00"/>
    <s v="Non Divisional"/>
    <s v="900"/>
    <s v="General"/>
    <s v="480.00.00.900-9000.95"/>
    <s v="Other Transfers Successor Agency"/>
    <n v="0"/>
    <n v="0"/>
    <n v="0"/>
    <n v="0"/>
    <n v="0"/>
  </r>
  <r>
    <x v="23"/>
    <x v="23"/>
    <x v="0"/>
    <x v="0"/>
    <x v="4"/>
    <x v="4"/>
    <s v="25"/>
    <s v="Parks"/>
    <s v="320"/>
    <s v="Planning &amp; Development"/>
    <s v="500.20.25.320-4560.01"/>
    <s v="Charges for Services-Parks Acquisition Fee"/>
    <n v="0"/>
    <n v="0"/>
    <n v="0"/>
    <n v="0"/>
    <n v="0"/>
  </r>
  <r>
    <x v="23"/>
    <x v="23"/>
    <x v="0"/>
    <x v="0"/>
    <x v="4"/>
    <x v="4"/>
    <s v="25"/>
    <s v="Parks"/>
    <s v="320"/>
    <s v="Planning &amp; Development"/>
    <s v="500.20.25.320-4560.04"/>
    <s v="Charges for Services-Parks Developer Credits"/>
    <n v="0"/>
    <n v="0"/>
    <n v="0"/>
    <n v="0"/>
    <n v="0"/>
  </r>
  <r>
    <x v="23"/>
    <x v="23"/>
    <x v="0"/>
    <x v="0"/>
    <x v="4"/>
    <x v="4"/>
    <s v="25"/>
    <s v="Parks"/>
    <s v="320"/>
    <s v="Planning &amp; Development"/>
    <s v="500.20.25.320-4560.09"/>
    <s v="Charges for Services-Parks Acquisition Fee (NEW 2017)"/>
    <n v="2084000"/>
    <n v="3863000"/>
    <n v="2395559"/>
    <n v="2395559"/>
    <n v="0"/>
  </r>
  <r>
    <x v="23"/>
    <x v="23"/>
    <x v="0"/>
    <x v="0"/>
    <x v="4"/>
    <x v="4"/>
    <s v="25"/>
    <s v="Parks"/>
    <s v="320"/>
    <s v="Planning &amp; Development"/>
    <s v="500.20.25.320-4560.10"/>
    <s v="Charges for Services-Parks Neighborhood In Lieu"/>
    <n v="0"/>
    <n v="775000"/>
    <n v="0"/>
    <n v="0"/>
    <n v="0"/>
  </r>
  <r>
    <x v="23"/>
    <x v="23"/>
    <x v="0"/>
    <x v="0"/>
    <x v="4"/>
    <x v="4"/>
    <s v="25"/>
    <s v="Parks"/>
    <s v="320"/>
    <s v="Planning &amp; Development"/>
    <s v="500.20.25.320-4700.01"/>
    <s v="Investment Earnings Interest on Investments"/>
    <n v="150000"/>
    <n v="-61000"/>
    <n v="45140"/>
    <n v="45140"/>
    <n v="0"/>
  </r>
  <r>
    <x v="23"/>
    <x v="23"/>
    <x v="0"/>
    <x v="0"/>
    <x v="4"/>
    <x v="4"/>
    <s v="25"/>
    <s v="Parks"/>
    <s v="320"/>
    <s v="Planning &amp; Development"/>
    <s v="500.20.25.320-4700.19"/>
    <s v="Investment Earnings Market Value Change"/>
    <n v="0"/>
    <n v="0"/>
    <n v="0"/>
    <n v="0"/>
    <n v="0"/>
  </r>
  <r>
    <x v="23"/>
    <x v="23"/>
    <x v="0"/>
    <x v="0"/>
    <x v="4"/>
    <x v="4"/>
    <s v="25"/>
    <s v="Parks"/>
    <s v="320"/>
    <s v="Planning &amp; Development"/>
    <s v="500.20.25.320-4700.21"/>
    <s v="Investment Earnings Unallocated Investment Expense"/>
    <n v="-5000"/>
    <n v="-1000"/>
    <n v="-4510"/>
    <n v="-4510"/>
    <n v="0"/>
  </r>
  <r>
    <x v="23"/>
    <x v="23"/>
    <x v="3"/>
    <x v="1"/>
    <x v="0"/>
    <x v="0"/>
    <s v="00"/>
    <s v="Non Divisional"/>
    <s v="900"/>
    <s v="General"/>
    <s v="500.00.00.900-6240.05"/>
    <s v="Supplies-Parks Landscape Maintenance"/>
    <n v="-2000"/>
    <n v="0"/>
    <n v="0"/>
    <n v="0"/>
    <n v="0"/>
  </r>
  <r>
    <x v="23"/>
    <x v="23"/>
    <x v="3"/>
    <x v="1"/>
    <x v="0"/>
    <x v="0"/>
    <s v="00"/>
    <s v="Non Divisional"/>
    <s v="900"/>
    <s v="General"/>
    <s v="500.00.00.900-6650.01"/>
    <s v="PFIP Credit Reimbursement PFIP Credit Reimbursement"/>
    <n v="0"/>
    <n v="-6000"/>
    <n v="0"/>
    <n v="0"/>
    <n v="0"/>
  </r>
  <r>
    <x v="23"/>
    <x v="23"/>
    <x v="4"/>
    <x v="1"/>
    <x v="0"/>
    <x v="0"/>
    <s v="00"/>
    <s v="Non Divisional"/>
    <s v="900"/>
    <s v="General"/>
    <s v="500.00.00.900-7000.10"/>
    <s v="Capital Outlay Sprinkler Controller Upgrades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06"/>
    <s v="Capital Improvements-Parks Playground Equipment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09"/>
    <s v="Capital Improvements-Parks BMX Park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11"/>
    <s v="Capital Improvements-Parks Parks Yard Improvement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12"/>
    <s v="Capital Improvements-Parks Security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13"/>
    <s v="Capital Improvements-Parks Woodward Park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16"/>
    <s v="Capital Improvements-Parks Northgate Park"/>
    <n v="-305000"/>
    <n v="-1664000"/>
    <n v="-284415"/>
    <n v="-284415"/>
    <n v="0"/>
  </r>
  <r>
    <x v="23"/>
    <x v="23"/>
    <x v="4"/>
    <x v="1"/>
    <x v="0"/>
    <x v="0"/>
    <s v="00"/>
    <s v="Non Divisional"/>
    <s v="900"/>
    <s v="General"/>
    <s v="500.00.00.900-8300.17"/>
    <s v="Capital Improvements-Parks Tennis Courts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20"/>
    <s v="Capital Improvements-Parks Union Ranch East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23"/>
    <s v="Capital Improvements-Parks Improvements"/>
    <n v="0"/>
    <n v="0"/>
    <n v="0"/>
    <n v="0"/>
    <n v="0"/>
  </r>
  <r>
    <x v="23"/>
    <x v="23"/>
    <x v="4"/>
    <x v="1"/>
    <x v="0"/>
    <x v="0"/>
    <s v="00"/>
    <s v="Non Divisional"/>
    <s v="900"/>
    <s v="General"/>
    <s v="500.00.00.900-8300.98"/>
    <s v="Capital Improvements-Parks Developer Contr Infrastructure"/>
    <n v="-187000"/>
    <n v="0"/>
    <n v="0"/>
    <n v="0"/>
    <n v="0"/>
  </r>
  <r>
    <x v="23"/>
    <x v="23"/>
    <x v="3"/>
    <x v="1"/>
    <x v="0"/>
    <x v="0"/>
    <s v="00"/>
    <s v="Non Divisional"/>
    <s v="900"/>
    <s v="General"/>
    <s v="500.00.00.900-8920.05"/>
    <s v="Debt Service-Other Costs Rent/Lease Expense"/>
    <n v="0"/>
    <n v="0"/>
    <n v="0"/>
    <n v="0"/>
    <n v="0"/>
  </r>
  <r>
    <x v="23"/>
    <x v="23"/>
    <x v="3"/>
    <x v="1"/>
    <x v="10"/>
    <x v="10"/>
    <s v="00"/>
    <s v="Non Divisional"/>
    <s v="150"/>
    <s v="Fiscal Management"/>
    <s v="500.05.00.150-6000.01"/>
    <s v="Professional Services General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000.01"/>
    <s v="Professional Services General"/>
    <n v="-145000"/>
    <n v="-83000"/>
    <n v="0"/>
    <n v="0"/>
    <n v="0"/>
  </r>
  <r>
    <x v="23"/>
    <x v="23"/>
    <x v="3"/>
    <x v="1"/>
    <x v="4"/>
    <x v="4"/>
    <s v="25"/>
    <s v="Parks"/>
    <s v="320"/>
    <s v="Planning &amp; Development"/>
    <s v="500.20.25.320-6200.01"/>
    <s v="Supplies Office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200.02"/>
    <s v="Supplies Special Department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300.01"/>
    <s v="Dues &amp; Subscriptions Memberships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400.02"/>
    <s v="Repairs &amp; Maintenance Minor Equipment/Other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600.04"/>
    <s v="Administrative Expenses Training/Conferences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600.25"/>
    <s v="Administrative Expenses Support Services-Indirect Labor"/>
    <n v="-168000"/>
    <n v="-168000"/>
    <n v="-168325"/>
    <n v="-168325"/>
    <n v="0"/>
  </r>
  <r>
    <x v="23"/>
    <x v="23"/>
    <x v="3"/>
    <x v="1"/>
    <x v="4"/>
    <x v="4"/>
    <s v="25"/>
    <s v="Parks"/>
    <s v="320"/>
    <s v="Planning &amp; Development"/>
    <s v="500.20.25.320-6600.26"/>
    <s v="Administrative Expenses Support Services-IT"/>
    <n v="0"/>
    <n v="0"/>
    <n v="0"/>
    <n v="0"/>
    <n v="0"/>
  </r>
  <r>
    <x v="23"/>
    <x v="23"/>
    <x v="3"/>
    <x v="1"/>
    <x v="4"/>
    <x v="4"/>
    <s v="25"/>
    <s v="Parks"/>
    <s v="320"/>
    <s v="Planning &amp; Development"/>
    <s v="500.20.25.320-6600.36"/>
    <s v="Administrative Expenses IT Fund Contribution"/>
    <n v="0"/>
    <n v="0"/>
    <n v="0"/>
    <n v="0"/>
    <n v="0"/>
  </r>
  <r>
    <x v="23"/>
    <x v="23"/>
    <x v="3"/>
    <x v="1"/>
    <x v="4"/>
    <x v="4"/>
    <s v="25"/>
    <s v="Parks"/>
    <s v="330"/>
    <s v="Maintenance Services"/>
    <s v="500.20.25.330-6000.12"/>
    <s v="Professional Services Contract Services"/>
    <n v="-11000"/>
    <n v="0"/>
    <n v="0"/>
    <n v="0"/>
    <n v="0"/>
  </r>
  <r>
    <x v="23"/>
    <x v="23"/>
    <x v="4"/>
    <x v="1"/>
    <x v="6"/>
    <x v="6"/>
    <s v="55"/>
    <s v="Maintenance"/>
    <s v="966"/>
    <s v="Parks"/>
    <s v="500.40.55.966-8300.23"/>
    <s v="Capital Improvements-Parks Improvements"/>
    <n v="0"/>
    <n v="0"/>
    <n v="-82500"/>
    <n v="-92500"/>
    <n v="-10000"/>
  </r>
  <r>
    <x v="24"/>
    <x v="24"/>
    <x v="0"/>
    <x v="0"/>
    <x v="0"/>
    <x v="0"/>
    <s v="00"/>
    <s v="Non Divisional"/>
    <s v="900"/>
    <s v="General"/>
    <s v="520.00.00.900-4700.01"/>
    <s v="Investment Earnings Interest on Investments"/>
    <n v="134000"/>
    <n v="13000"/>
    <n v="15000"/>
    <n v="15000"/>
    <n v="0"/>
  </r>
  <r>
    <x v="24"/>
    <x v="24"/>
    <x v="0"/>
    <x v="0"/>
    <x v="0"/>
    <x v="0"/>
    <s v="00"/>
    <s v="Non Divisional"/>
    <s v="900"/>
    <s v="General"/>
    <s v="520.00.00.900-4700.07"/>
    <s v="Investment Earnings Trust Accounts"/>
    <n v="402000"/>
    <n v="0"/>
    <n v="0"/>
    <n v="0"/>
    <n v="0"/>
  </r>
  <r>
    <x v="24"/>
    <x v="24"/>
    <x v="0"/>
    <x v="0"/>
    <x v="0"/>
    <x v="0"/>
    <s v="00"/>
    <s v="Non Divisional"/>
    <s v="900"/>
    <s v="General"/>
    <s v="520.00.00.900-4850.01"/>
    <s v="Other Revenue Sale of Property"/>
    <n v="468000"/>
    <n v="0"/>
    <n v="0"/>
    <n v="0"/>
    <n v="0"/>
  </r>
  <r>
    <x v="24"/>
    <x v="24"/>
    <x v="1"/>
    <x v="1"/>
    <x v="0"/>
    <x v="0"/>
    <s v="00"/>
    <s v="Non Divisional"/>
    <s v="900"/>
    <s v="General"/>
    <s v="520.00.00.900-4900.04"/>
    <s v="Transfers In Long Term Debt Proceeds"/>
    <n v="0"/>
    <n v="0"/>
    <n v="0"/>
    <n v="0"/>
    <n v="0"/>
  </r>
  <r>
    <x v="24"/>
    <x v="24"/>
    <x v="1"/>
    <x v="1"/>
    <x v="0"/>
    <x v="0"/>
    <s v="00"/>
    <s v="Non Divisional"/>
    <s v="900"/>
    <s v="General"/>
    <s v="520.00.00.900-4900.94"/>
    <s v="Transfers In RDA Capital Projects"/>
    <n v="0"/>
    <n v="0"/>
    <n v="0"/>
    <n v="0"/>
    <n v="0"/>
  </r>
  <r>
    <x v="24"/>
    <x v="24"/>
    <x v="3"/>
    <x v="1"/>
    <x v="0"/>
    <x v="0"/>
    <s v="00"/>
    <s v="Non Divisional"/>
    <s v="900"/>
    <s v="General"/>
    <s v="520.00.00.900-6000.18"/>
    <s v="Professional Services Legal"/>
    <n v="0"/>
    <n v="0"/>
    <n v="0"/>
    <n v="0"/>
    <n v="0"/>
  </r>
  <r>
    <x v="24"/>
    <x v="24"/>
    <x v="4"/>
    <x v="1"/>
    <x v="0"/>
    <x v="0"/>
    <s v="00"/>
    <s v="Non Divisional"/>
    <s v="900"/>
    <s v="General"/>
    <s v="520.00.00.900-8000.18"/>
    <s v="Capital Improvements-General Government Building"/>
    <n v="0"/>
    <n v="0"/>
    <n v="0"/>
    <n v="0"/>
    <n v="0"/>
  </r>
  <r>
    <x v="24"/>
    <x v="24"/>
    <x v="4"/>
    <x v="1"/>
    <x v="0"/>
    <x v="0"/>
    <s v="00"/>
    <s v="Non Divisional"/>
    <s v="900"/>
    <s v="General"/>
    <s v="520.00.00.900-8150.25"/>
    <s v="Capital Improvements-Transportation McKinley/120 Interchange"/>
    <n v="0"/>
    <n v="0"/>
    <n v="0"/>
    <n v="0"/>
    <n v="0"/>
  </r>
  <r>
    <x v="24"/>
    <x v="24"/>
    <x v="4"/>
    <x v="1"/>
    <x v="0"/>
    <x v="0"/>
    <s v="00"/>
    <s v="Non Divisional"/>
    <s v="900"/>
    <s v="General"/>
    <s v="520.00.00.900-8150.41"/>
    <s v="Capital Improvements-Transportation Interchanges"/>
    <n v="-17520000"/>
    <n v="-2027000"/>
    <n v="-1216514"/>
    <n v="-1216514"/>
    <n v="0"/>
  </r>
  <r>
    <x v="24"/>
    <x v="24"/>
    <x v="4"/>
    <x v="1"/>
    <x v="0"/>
    <x v="0"/>
    <s v="00"/>
    <s v="Non Divisional"/>
    <s v="900"/>
    <s v="General"/>
    <s v="520.00.00.900-8150.42"/>
    <s v="Capital Improvements-Transportation Milo Candini Access Road"/>
    <n v="0"/>
    <n v="0"/>
    <n v="0"/>
    <n v="0"/>
    <n v="0"/>
  </r>
  <r>
    <x v="24"/>
    <x v="24"/>
    <x v="4"/>
    <x v="1"/>
    <x v="0"/>
    <x v="0"/>
    <s v="00"/>
    <s v="Non Divisional"/>
    <s v="900"/>
    <s v="General"/>
    <s v="520.00.00.900-8150.43"/>
    <s v="Capital Improvements-Transportation South Area Reg Infrastructure"/>
    <n v="-9906000"/>
    <n v="-591000"/>
    <n v="-3274000"/>
    <n v="-3274000"/>
    <n v="0"/>
  </r>
  <r>
    <x v="24"/>
    <x v="24"/>
    <x v="4"/>
    <x v="1"/>
    <x v="0"/>
    <x v="0"/>
    <s v="00"/>
    <s v="Non Divisional"/>
    <s v="900"/>
    <s v="General"/>
    <s v="520.00.00.900-8300.23"/>
    <s v="Capital Improvements-Parks Improvements"/>
    <n v="0"/>
    <n v="0"/>
    <n v="-1252975"/>
    <n v="-1252975"/>
    <n v="0"/>
  </r>
  <r>
    <x v="24"/>
    <x v="24"/>
    <x v="1"/>
    <x v="1"/>
    <x v="0"/>
    <x v="0"/>
    <s v="00"/>
    <s v="Non Divisional"/>
    <s v="900"/>
    <s v="General"/>
    <s v="520.00.00.900-9000.25"/>
    <s v="Other Transfers Development Fee Fund"/>
    <n v="0"/>
    <n v="0"/>
    <n v="0"/>
    <n v="0"/>
    <n v="0"/>
  </r>
  <r>
    <x v="25"/>
    <x v="25"/>
    <x v="0"/>
    <x v="0"/>
    <x v="0"/>
    <x v="0"/>
    <s v="00"/>
    <s v="Non Divisional"/>
    <s v="900"/>
    <s v="General"/>
    <s v="540.00.00.900-4500.05"/>
    <s v="Charges for Services-Public Works Gov't Building Facilities Fee"/>
    <n v="0"/>
    <n v="0"/>
    <n v="0"/>
    <n v="0"/>
    <n v="0"/>
  </r>
  <r>
    <x v="25"/>
    <x v="25"/>
    <x v="0"/>
    <x v="0"/>
    <x v="0"/>
    <x v="0"/>
    <s v="00"/>
    <s v="Non Divisional"/>
    <s v="900"/>
    <s v="General"/>
    <s v="540.00.00.900-4540.07"/>
    <s v="Charges for Services-Fire Sprinkler Residential"/>
    <n v="0"/>
    <n v="0"/>
    <n v="0"/>
    <n v="0"/>
    <n v="0"/>
  </r>
  <r>
    <x v="25"/>
    <x v="25"/>
    <x v="0"/>
    <x v="0"/>
    <x v="0"/>
    <x v="0"/>
    <s v="00"/>
    <s v="Non Divisional"/>
    <s v="900"/>
    <s v="General"/>
    <s v="540.00.00.900-4540.08"/>
    <s v="Charges for Services-Fire Sprinkler Commercial"/>
    <n v="0"/>
    <n v="0"/>
    <n v="0"/>
    <n v="0"/>
    <n v="0"/>
  </r>
  <r>
    <x v="25"/>
    <x v="25"/>
    <x v="0"/>
    <x v="0"/>
    <x v="0"/>
    <x v="0"/>
    <s v="00"/>
    <s v="Non Divisional"/>
    <s v="900"/>
    <s v="General"/>
    <s v="540.00.00.900-4600.11"/>
    <s v="Charges for Services-General Government Gov't Building Facilities"/>
    <n v="2856000"/>
    <n v="5125000"/>
    <n v="3500000"/>
    <n v="3500000"/>
    <n v="0"/>
  </r>
  <r>
    <x v="25"/>
    <x v="25"/>
    <x v="0"/>
    <x v="0"/>
    <x v="0"/>
    <x v="0"/>
    <s v="00"/>
    <s v="Non Divisional"/>
    <s v="900"/>
    <s v="General"/>
    <s v="540.00.00.900-4700.01"/>
    <s v="Investment Earnings Interest on Investments"/>
    <n v="537000"/>
    <n v="-220000"/>
    <n v="161300"/>
    <n v="161300"/>
    <n v="0"/>
  </r>
  <r>
    <x v="25"/>
    <x v="25"/>
    <x v="0"/>
    <x v="0"/>
    <x v="0"/>
    <x v="0"/>
    <s v="00"/>
    <s v="Non Divisional"/>
    <s v="900"/>
    <s v="General"/>
    <s v="540.00.00.900-4700.02"/>
    <s v="Investment Earnings Lease Trust Account"/>
    <n v="0"/>
    <n v="0"/>
    <n v="0"/>
    <n v="0"/>
    <n v="0"/>
  </r>
  <r>
    <x v="25"/>
    <x v="25"/>
    <x v="0"/>
    <x v="0"/>
    <x v="0"/>
    <x v="0"/>
    <s v="00"/>
    <s v="Non Divisional"/>
    <s v="900"/>
    <s v="General"/>
    <s v="540.00.00.900-4700.19"/>
    <s v="Investment Earnings Market Value Change"/>
    <n v="0"/>
    <n v="0"/>
    <n v="0"/>
    <n v="0"/>
    <n v="0"/>
  </r>
  <r>
    <x v="25"/>
    <x v="25"/>
    <x v="0"/>
    <x v="0"/>
    <x v="0"/>
    <x v="0"/>
    <s v="00"/>
    <s v="Non Divisional"/>
    <s v="900"/>
    <s v="General"/>
    <s v="540.00.00.900-4700.21"/>
    <s v="Investment Earnings Unallocated Investment Expense"/>
    <n v="-18000"/>
    <n v="-5000"/>
    <n v="-16130"/>
    <n v="-16130"/>
    <n v="0"/>
  </r>
  <r>
    <x v="25"/>
    <x v="25"/>
    <x v="0"/>
    <x v="0"/>
    <x v="0"/>
    <x v="0"/>
    <s v="00"/>
    <s v="Non Divisional"/>
    <s v="900"/>
    <s v="General"/>
    <s v="540.00.00.900-4850.07"/>
    <s v="Other Revenue Misc Reimbursement"/>
    <n v="0"/>
    <n v="0"/>
    <n v="0"/>
    <n v="0"/>
    <n v="0"/>
  </r>
  <r>
    <x v="25"/>
    <x v="25"/>
    <x v="1"/>
    <x v="1"/>
    <x v="0"/>
    <x v="0"/>
    <s v="00"/>
    <s v="Non Divisional"/>
    <s v="900"/>
    <s v="General"/>
    <s v="540.00.00.900-4900.25"/>
    <s v="Transfers In Community Development"/>
    <n v="0"/>
    <n v="0"/>
    <n v="0"/>
    <n v="0"/>
    <n v="0"/>
  </r>
  <r>
    <x v="25"/>
    <x v="25"/>
    <x v="1"/>
    <x v="1"/>
    <x v="0"/>
    <x v="0"/>
    <s v="00"/>
    <s v="Non Divisional"/>
    <s v="900"/>
    <s v="General"/>
    <s v="540.00.00.900-4900.33"/>
    <s v="Transfers In Public Safety Endowment"/>
    <n v="0"/>
    <n v="0"/>
    <n v="0"/>
    <n v="0"/>
    <n v="0"/>
  </r>
  <r>
    <x v="25"/>
    <x v="25"/>
    <x v="0"/>
    <x v="0"/>
    <x v="3"/>
    <x v="3"/>
    <s v="00"/>
    <s v="Non Divisional"/>
    <s v="900"/>
    <s v="General"/>
    <s v="540.13.00.900-4540.07"/>
    <s v="Charges for Services-Fire Sprinkler Residential"/>
    <n v="1083000"/>
    <n v="1397000"/>
    <n v="1000000"/>
    <n v="1000000"/>
    <n v="0"/>
  </r>
  <r>
    <x v="25"/>
    <x v="25"/>
    <x v="0"/>
    <x v="0"/>
    <x v="3"/>
    <x v="3"/>
    <s v="00"/>
    <s v="Non Divisional"/>
    <s v="900"/>
    <s v="General"/>
    <s v="540.13.00.900-4540.08"/>
    <s v="Charges for Services-Fire Sprinkler Commercial"/>
    <n v="50000"/>
    <n v="59000"/>
    <n v="50000"/>
    <n v="50000"/>
    <n v="0"/>
  </r>
  <r>
    <x v="25"/>
    <x v="25"/>
    <x v="0"/>
    <x v="0"/>
    <x v="3"/>
    <x v="3"/>
    <s v="00"/>
    <s v="Non Divisional"/>
    <s v="900"/>
    <s v="General"/>
    <s v="540.13.00.900-4540.09"/>
    <s v="Charges for Services-Fire Sprinkler Industrial"/>
    <n v="29000"/>
    <n v="1000"/>
    <n v="0"/>
    <n v="0"/>
    <n v="0"/>
  </r>
  <r>
    <x v="25"/>
    <x v="25"/>
    <x v="0"/>
    <x v="0"/>
    <x v="3"/>
    <x v="3"/>
    <s v="00"/>
    <s v="Non Divisional"/>
    <s v="900"/>
    <s v="General"/>
    <s v="540.13.00.900-4850.01"/>
    <s v="Other Revenue Sale of Property"/>
    <n v="0"/>
    <n v="0"/>
    <n v="0"/>
    <n v="0"/>
    <n v="0"/>
  </r>
  <r>
    <x v="25"/>
    <x v="25"/>
    <x v="1"/>
    <x v="1"/>
    <x v="3"/>
    <x v="3"/>
    <s v="00"/>
    <s v="Non Divisional"/>
    <s v="900"/>
    <s v="General"/>
    <s v="540.13.00.900-4900.25"/>
    <s v="Transfers In Community Development"/>
    <n v="0"/>
    <n v="0"/>
    <n v="0"/>
    <n v="0"/>
    <n v="0"/>
  </r>
  <r>
    <x v="25"/>
    <x v="25"/>
    <x v="3"/>
    <x v="1"/>
    <x v="0"/>
    <x v="0"/>
    <s v="00"/>
    <s v="Non Divisional"/>
    <s v="900"/>
    <s v="General"/>
    <s v="540.00.00.900-6000.01"/>
    <s v="Professional Services General"/>
    <n v="-65000"/>
    <n v="-7000"/>
    <n v="-70360"/>
    <n v="-70360"/>
    <n v="0"/>
  </r>
  <r>
    <x v="25"/>
    <x v="25"/>
    <x v="3"/>
    <x v="1"/>
    <x v="0"/>
    <x v="0"/>
    <s v="00"/>
    <s v="Non Divisional"/>
    <s v="900"/>
    <s v="General"/>
    <s v="540.00.00.900-6200.02"/>
    <s v="Supplies Special Department"/>
    <n v="0"/>
    <n v="-29000"/>
    <n v="0"/>
    <n v="0"/>
    <n v="0"/>
  </r>
  <r>
    <x v="25"/>
    <x v="25"/>
    <x v="4"/>
    <x v="1"/>
    <x v="0"/>
    <x v="0"/>
    <s v="00"/>
    <s v="Non Divisional"/>
    <s v="900"/>
    <s v="General"/>
    <s v="540.00.00.900-8000.01"/>
    <s v="Capital Improvements-General Government Land"/>
    <n v="0"/>
    <n v="0"/>
    <n v="0"/>
    <n v="0"/>
    <n v="0"/>
  </r>
  <r>
    <x v="25"/>
    <x v="25"/>
    <x v="4"/>
    <x v="1"/>
    <x v="0"/>
    <x v="0"/>
    <s v="00"/>
    <s v="Non Divisional"/>
    <s v="900"/>
    <s v="General"/>
    <s v="540.00.00.900-8000.03"/>
    <s v="Capital Improvements-General Government Fire Station"/>
    <n v="0"/>
    <n v="0"/>
    <n v="0"/>
    <n v="0"/>
    <n v="0"/>
  </r>
  <r>
    <x v="25"/>
    <x v="25"/>
    <x v="4"/>
    <x v="1"/>
    <x v="0"/>
    <x v="0"/>
    <s v="00"/>
    <s v="Non Divisional"/>
    <s v="900"/>
    <s v="General"/>
    <s v="540.00.00.900-8000.05"/>
    <s v="Capital Improvements-General Government Corp Yard/AC Consolidation"/>
    <n v="6000"/>
    <n v="0"/>
    <n v="0"/>
    <n v="0"/>
    <n v="0"/>
  </r>
  <r>
    <x v="25"/>
    <x v="25"/>
    <x v="4"/>
    <x v="1"/>
    <x v="0"/>
    <x v="0"/>
    <s v="00"/>
    <s v="Non Divisional"/>
    <s v="900"/>
    <s v="General"/>
    <s v="540.00.00.900-8000.18"/>
    <s v="Capital Improvements-General Government Building"/>
    <n v="0"/>
    <n v="0"/>
    <n v="0"/>
    <n v="0"/>
    <n v="0"/>
  </r>
  <r>
    <x v="25"/>
    <x v="25"/>
    <x v="1"/>
    <x v="1"/>
    <x v="0"/>
    <x v="0"/>
    <s v="00"/>
    <s v="Non Divisional"/>
    <s v="900"/>
    <s v="General"/>
    <s v="540.00.00.900-9000.25"/>
    <s v="Other Transfers Development Fee Fund"/>
    <n v="0"/>
    <n v="0"/>
    <n v="0"/>
    <n v="0"/>
    <n v="0"/>
  </r>
  <r>
    <x v="25"/>
    <x v="25"/>
    <x v="3"/>
    <x v="1"/>
    <x v="3"/>
    <x v="3"/>
    <s v="00"/>
    <s v="Non Divisional"/>
    <s v="900"/>
    <s v="General"/>
    <s v="540.13.00.900-6000.28"/>
    <s v="Professional Services Fire Service Fee"/>
    <n v="-17000"/>
    <n v="0"/>
    <n v="0"/>
    <n v="0"/>
    <n v="0"/>
  </r>
  <r>
    <x v="25"/>
    <x v="25"/>
    <x v="4"/>
    <x v="1"/>
    <x v="3"/>
    <x v="3"/>
    <s v="00"/>
    <s v="Non Divisional"/>
    <s v="900"/>
    <s v="General"/>
    <s v="540.13.00.900-7000.06"/>
    <s v="Capital Outlay Operations Apparatus-Major"/>
    <n v="0"/>
    <n v="-606000"/>
    <n v="-650939"/>
    <n v="-650939"/>
    <n v="0"/>
  </r>
  <r>
    <x v="25"/>
    <x v="25"/>
    <x v="3"/>
    <x v="1"/>
    <x v="3"/>
    <x v="3"/>
    <s v="00"/>
    <s v="Non Divisional"/>
    <s v="005"/>
    <s v="Debt Service"/>
    <s v="540.13.00.005-8900.01"/>
    <s v="Debt Service-Principal Principal"/>
    <n v="0"/>
    <n v="0"/>
    <n v="-300000"/>
    <n v="-300000"/>
    <n v="0"/>
  </r>
  <r>
    <x v="25"/>
    <x v="25"/>
    <x v="3"/>
    <x v="1"/>
    <x v="3"/>
    <x v="3"/>
    <s v="00"/>
    <s v="Non Divisional"/>
    <s v="005"/>
    <s v="Debt Service"/>
    <s v="540.13.00.005-8910.01"/>
    <s v="Debt Service-Interest Interest"/>
    <n v="0"/>
    <n v="0"/>
    <n v="-55000"/>
    <n v="-55000"/>
    <n v="0"/>
  </r>
  <r>
    <x v="25"/>
    <x v="25"/>
    <x v="4"/>
    <x v="1"/>
    <x v="3"/>
    <x v="3"/>
    <s v="00"/>
    <s v="Non Divisional"/>
    <s v="900"/>
    <s v="General"/>
    <s v="540.13.00.900-8000.03"/>
    <s v="Capital Improvements-General Government Fire Station"/>
    <n v="-3956000"/>
    <n v="-484000"/>
    <n v="0"/>
    <n v="0"/>
    <n v="0"/>
  </r>
  <r>
    <x v="25"/>
    <x v="25"/>
    <x v="3"/>
    <x v="1"/>
    <x v="3"/>
    <x v="3"/>
    <s v="00"/>
    <s v="Non Divisional"/>
    <s v="900"/>
    <s v="General"/>
    <s v="540.13.00.900-8900.06"/>
    <s v="Debt Service-Principal LaSalle-Fire"/>
    <n v="0"/>
    <n v="0"/>
    <n v="0"/>
    <n v="0"/>
    <n v="0"/>
  </r>
  <r>
    <x v="25"/>
    <x v="25"/>
    <x v="3"/>
    <x v="1"/>
    <x v="3"/>
    <x v="3"/>
    <s v="00"/>
    <s v="Non Divisional"/>
    <s v="900"/>
    <s v="General"/>
    <s v="540.13.00.900-8910.01"/>
    <s v="Debt Service-Interest Interest"/>
    <n v="-54000"/>
    <n v="0"/>
    <n v="0"/>
    <n v="0"/>
    <n v="0"/>
  </r>
  <r>
    <x v="25"/>
    <x v="25"/>
    <x v="3"/>
    <x v="1"/>
    <x v="3"/>
    <x v="3"/>
    <s v="00"/>
    <s v="Non Divisional"/>
    <s v="900"/>
    <s v="General"/>
    <s v="540.13.00.900-8910.06"/>
    <s v="Debt Service-Interest LaSalle-Fire"/>
    <n v="0"/>
    <n v="0"/>
    <n v="0"/>
    <n v="0"/>
    <n v="0"/>
  </r>
  <r>
    <x v="26"/>
    <x v="26"/>
    <x v="1"/>
    <x v="1"/>
    <x v="0"/>
    <x v="0"/>
    <s v="00"/>
    <s v="Non Divisional"/>
    <s v="900"/>
    <s v="General"/>
    <s v="550.00.00.900-4900.86"/>
    <s v="Transfers In Self Insurance/Risk Management"/>
    <n v="0"/>
    <n v="0"/>
    <n v="22900"/>
    <n v="22900"/>
    <n v="0"/>
  </r>
  <r>
    <x v="26"/>
    <x v="26"/>
    <x v="0"/>
    <x v="0"/>
    <x v="4"/>
    <x v="4"/>
    <s v="28"/>
    <s v="LMD/CFD"/>
    <s v="801"/>
    <s v="District Formations"/>
    <s v="550.20.28.801-4560.05"/>
    <s v="Charges for Services-Parks CFD"/>
    <n v="0"/>
    <n v="58000"/>
    <n v="0"/>
    <n v="0"/>
    <n v="0"/>
  </r>
  <r>
    <x v="26"/>
    <x v="26"/>
    <x v="0"/>
    <x v="0"/>
    <x v="6"/>
    <x v="6"/>
    <s v="28"/>
    <s v="LMD/CFD"/>
    <s v="801"/>
    <s v="District Formations"/>
    <s v="550.40.28.801-4560.05"/>
    <s v="Charges for Services-Parks CFD"/>
    <n v="0"/>
    <n v="0"/>
    <n v="19816"/>
    <n v="19816"/>
    <n v="0"/>
  </r>
  <r>
    <x v="26"/>
    <x v="26"/>
    <x v="0"/>
    <x v="0"/>
    <x v="5"/>
    <x v="5"/>
    <s v="40"/>
    <s v="Development"/>
    <s v="001"/>
    <s v="Administration"/>
    <s v="550.30.40.001-4000.13"/>
    <s v="Property Tax Assessment District Formations"/>
    <n v="0"/>
    <n v="0"/>
    <n v="0"/>
    <n v="0"/>
    <n v="0"/>
  </r>
  <r>
    <x v="26"/>
    <x v="26"/>
    <x v="3"/>
    <x v="1"/>
    <x v="5"/>
    <x v="5"/>
    <s v="40"/>
    <s v="Development"/>
    <s v="001"/>
    <s v="Administration"/>
    <s v="550.30.40.001-6000.01"/>
    <s v="Professional Services General"/>
    <n v="0"/>
    <n v="0"/>
    <n v="0"/>
    <n v="0"/>
    <n v="0"/>
  </r>
  <r>
    <x v="26"/>
    <x v="26"/>
    <x v="2"/>
    <x v="1"/>
    <x v="0"/>
    <x v="0"/>
    <s v="00"/>
    <s v="Non Divisional"/>
    <s v="900"/>
    <s v="General"/>
    <s v="550.00.00.900-5000.01"/>
    <s v="Salaries Regular"/>
    <n v="0"/>
    <n v="-72000"/>
    <n v="-80629"/>
    <n v="-80629"/>
    <n v="0"/>
  </r>
  <r>
    <x v="26"/>
    <x v="26"/>
    <x v="2"/>
    <x v="1"/>
    <x v="0"/>
    <x v="0"/>
    <s v="00"/>
    <s v="Non Divisional"/>
    <s v="900"/>
    <s v="General"/>
    <s v="550.00.00.900-5000.02"/>
    <s v="Salaries Part Time"/>
    <n v="0"/>
    <n v="-14000"/>
    <n v="0"/>
    <n v="0"/>
    <n v="0"/>
  </r>
  <r>
    <x v="26"/>
    <x v="26"/>
    <x v="2"/>
    <x v="1"/>
    <x v="0"/>
    <x v="0"/>
    <s v="00"/>
    <s v="Non Divisional"/>
    <s v="900"/>
    <s v="General"/>
    <s v="550.00.00.900-5000.03"/>
    <s v="Salaries Overtime"/>
    <n v="0"/>
    <n v="0"/>
    <n v="0"/>
    <n v="0"/>
    <n v="0"/>
  </r>
  <r>
    <x v="26"/>
    <x v="26"/>
    <x v="2"/>
    <x v="1"/>
    <x v="0"/>
    <x v="0"/>
    <s v="00"/>
    <s v="Non Divisional"/>
    <s v="900"/>
    <s v="General"/>
    <s v="550.00.00.900-5000.07"/>
    <s v="Salaries Admin Leave Pay"/>
    <n v="0"/>
    <n v="0"/>
    <n v="-563"/>
    <n v="-563"/>
    <n v="0"/>
  </r>
  <r>
    <x v="26"/>
    <x v="26"/>
    <x v="2"/>
    <x v="1"/>
    <x v="0"/>
    <x v="0"/>
    <s v="00"/>
    <s v="Non Divisional"/>
    <s v="900"/>
    <s v="General"/>
    <s v="550.00.00.900-5000.08"/>
    <s v="Salaries Longevity Pay"/>
    <n v="0"/>
    <n v="-1000"/>
    <n v="-1405"/>
    <n v="-1405"/>
    <n v="0"/>
  </r>
  <r>
    <x v="26"/>
    <x v="26"/>
    <x v="2"/>
    <x v="1"/>
    <x v="0"/>
    <x v="0"/>
    <s v="00"/>
    <s v="Non Divisional"/>
    <s v="900"/>
    <s v="General"/>
    <s v="550.00.00.900-5100.00"/>
    <s v="Benefits PERS Pool Liability"/>
    <n v="0"/>
    <n v="-19000"/>
    <n v="-11631"/>
    <n v="-19000"/>
    <n v="-7369"/>
  </r>
  <r>
    <x v="26"/>
    <x v="26"/>
    <x v="2"/>
    <x v="1"/>
    <x v="0"/>
    <x v="0"/>
    <s v="00"/>
    <s v="Non Divisional"/>
    <s v="900"/>
    <s v="General"/>
    <s v="550.00.00.900-5100.01"/>
    <s v="Benefits Retirement"/>
    <n v="0"/>
    <n v="-10000"/>
    <n v="-7925"/>
    <n v="-7925"/>
    <n v="0"/>
  </r>
  <r>
    <x v="26"/>
    <x v="26"/>
    <x v="2"/>
    <x v="1"/>
    <x v="0"/>
    <x v="0"/>
    <s v="00"/>
    <s v="Non Divisional"/>
    <s v="900"/>
    <s v="General"/>
    <s v="550.00.00.900-5100.02"/>
    <s v="Benefits Health Insurance"/>
    <n v="0"/>
    <n v="-16000"/>
    <n v="-14701"/>
    <n v="-14701"/>
    <n v="0"/>
  </r>
  <r>
    <x v="26"/>
    <x v="26"/>
    <x v="2"/>
    <x v="1"/>
    <x v="0"/>
    <x v="0"/>
    <s v="00"/>
    <s v="Non Divisional"/>
    <s v="900"/>
    <s v="General"/>
    <s v="550.00.00.900-5100.03"/>
    <s v="Benefits Dental Insurance"/>
    <n v="0"/>
    <n v="-1000"/>
    <n v="-1116"/>
    <n v="-1116"/>
    <n v="0"/>
  </r>
  <r>
    <x v="26"/>
    <x v="26"/>
    <x v="2"/>
    <x v="1"/>
    <x v="0"/>
    <x v="0"/>
    <s v="00"/>
    <s v="Non Divisional"/>
    <s v="900"/>
    <s v="General"/>
    <s v="550.00.00.900-5100.04"/>
    <s v="Benefits Vision Insurance"/>
    <n v="0"/>
    <n v="0"/>
    <n v="-188"/>
    <n v="-188"/>
    <n v="0"/>
  </r>
  <r>
    <x v="26"/>
    <x v="26"/>
    <x v="2"/>
    <x v="1"/>
    <x v="0"/>
    <x v="0"/>
    <s v="00"/>
    <s v="Non Divisional"/>
    <s v="900"/>
    <s v="General"/>
    <s v="550.00.00.900-5100.05"/>
    <s v="Benefits Life Insurance"/>
    <n v="0"/>
    <n v="0"/>
    <n v="-102"/>
    <n v="-102"/>
    <n v="0"/>
  </r>
  <r>
    <x v="26"/>
    <x v="26"/>
    <x v="2"/>
    <x v="1"/>
    <x v="0"/>
    <x v="0"/>
    <s v="00"/>
    <s v="Non Divisional"/>
    <s v="900"/>
    <s v="General"/>
    <s v="550.00.00.900-5100.07"/>
    <s v="Benefits Long Term Disability"/>
    <n v="0"/>
    <n v="0"/>
    <n v="-483"/>
    <n v="-483"/>
    <n v="0"/>
  </r>
  <r>
    <x v="26"/>
    <x v="26"/>
    <x v="2"/>
    <x v="1"/>
    <x v="0"/>
    <x v="0"/>
    <s v="00"/>
    <s v="Non Divisional"/>
    <s v="900"/>
    <s v="General"/>
    <s v="550.00.00.900-5100.08"/>
    <s v="Benefits Deferred Compensation"/>
    <n v="0"/>
    <n v="-5000"/>
    <n v="-5116"/>
    <n v="-5116"/>
    <n v="0"/>
  </r>
  <r>
    <x v="26"/>
    <x v="26"/>
    <x v="2"/>
    <x v="1"/>
    <x v="0"/>
    <x v="0"/>
    <s v="00"/>
    <s v="Non Divisional"/>
    <s v="900"/>
    <s v="General"/>
    <s v="550.00.00.900-5100.09"/>
    <s v="Benefits Unemployment Insurance"/>
    <n v="0"/>
    <n v="0"/>
    <n v="0"/>
    <n v="0"/>
    <n v="0"/>
  </r>
  <r>
    <x v="26"/>
    <x v="26"/>
    <x v="2"/>
    <x v="1"/>
    <x v="0"/>
    <x v="0"/>
    <s v="00"/>
    <s v="Non Divisional"/>
    <s v="900"/>
    <s v="General"/>
    <s v="550.00.00.900-5100.10"/>
    <s v="Benefits Uniform Allowance"/>
    <n v="0"/>
    <n v="0"/>
    <n v="-285"/>
    <n v="-285"/>
    <n v="0"/>
  </r>
  <r>
    <x v="26"/>
    <x v="26"/>
    <x v="2"/>
    <x v="1"/>
    <x v="0"/>
    <x v="0"/>
    <s v="00"/>
    <s v="Non Divisional"/>
    <s v="900"/>
    <s v="General"/>
    <s v="550.00.00.900-5100.11"/>
    <s v="Benefits Medicare"/>
    <n v="0"/>
    <n v="-1000"/>
    <n v="-1262"/>
    <n v="-1262"/>
    <n v="0"/>
  </r>
  <r>
    <x v="26"/>
    <x v="26"/>
    <x v="2"/>
    <x v="1"/>
    <x v="0"/>
    <x v="0"/>
    <s v="00"/>
    <s v="Non Divisional"/>
    <s v="900"/>
    <s v="General"/>
    <s v="550.00.00.900-5100.15"/>
    <s v="Benefits Cell Phone Allowance"/>
    <n v="0"/>
    <n v="0"/>
    <n v="-162"/>
    <n v="-162"/>
    <n v="0"/>
  </r>
  <r>
    <x v="26"/>
    <x v="26"/>
    <x v="4"/>
    <x v="1"/>
    <x v="0"/>
    <x v="0"/>
    <s v="00"/>
    <s v="Non Divisional"/>
    <s v="900"/>
    <s v="General"/>
    <s v="550.00.00.900-7000.03"/>
    <s v="Capital Outlay Equipment New"/>
    <n v="0"/>
    <n v="-7000"/>
    <n v="-49900"/>
    <n v="-49900"/>
    <n v="0"/>
  </r>
  <r>
    <x v="26"/>
    <x v="26"/>
    <x v="4"/>
    <x v="1"/>
    <x v="0"/>
    <x v="0"/>
    <s v="00"/>
    <s v="Non Divisional"/>
    <s v="900"/>
    <s v="General"/>
    <s v="550.00.00.900-7000.04"/>
    <s v="Capital Outlay Equipment Replacement"/>
    <n v="0"/>
    <n v="0"/>
    <n v="0"/>
    <n v="0"/>
    <n v="0"/>
  </r>
  <r>
    <x v="26"/>
    <x v="26"/>
    <x v="2"/>
    <x v="1"/>
    <x v="0"/>
    <x v="0"/>
    <s v="00"/>
    <s v="Non Divisional"/>
    <s v="966"/>
    <s v="Parks"/>
    <s v="550.00.00.966-5000.01"/>
    <s v="Salaries Regular"/>
    <n v="0"/>
    <n v="-9000"/>
    <n v="0"/>
    <n v="0"/>
    <n v="0"/>
  </r>
  <r>
    <x v="26"/>
    <x v="26"/>
    <x v="2"/>
    <x v="1"/>
    <x v="0"/>
    <x v="0"/>
    <s v="00"/>
    <s v="Non Divisional"/>
    <s v="966"/>
    <s v="Parks"/>
    <s v="550.00.00.966-5100.00"/>
    <s v="Benefits PERS Pool Liability"/>
    <n v="0"/>
    <n v="-2000"/>
    <n v="0"/>
    <n v="0"/>
    <n v="0"/>
  </r>
  <r>
    <x v="26"/>
    <x v="26"/>
    <x v="2"/>
    <x v="1"/>
    <x v="0"/>
    <x v="0"/>
    <s v="00"/>
    <s v="Non Divisional"/>
    <s v="966"/>
    <s v="Parks"/>
    <s v="550.00.00.966-5100.01"/>
    <s v="Benefits Retirement"/>
    <n v="0"/>
    <n v="-1000"/>
    <n v="0"/>
    <n v="0"/>
    <n v="0"/>
  </r>
  <r>
    <x v="26"/>
    <x v="26"/>
    <x v="2"/>
    <x v="1"/>
    <x v="0"/>
    <x v="0"/>
    <s v="00"/>
    <s v="Non Divisional"/>
    <s v="966"/>
    <s v="Parks"/>
    <s v="550.00.00.966-5100.02"/>
    <s v="Benefits Health Insurance"/>
    <n v="0"/>
    <n v="-2000"/>
    <n v="0"/>
    <n v="0"/>
    <n v="0"/>
  </r>
  <r>
    <x v="26"/>
    <x v="26"/>
    <x v="2"/>
    <x v="1"/>
    <x v="0"/>
    <x v="0"/>
    <s v="00"/>
    <s v="Non Divisional"/>
    <s v="966"/>
    <s v="Parks"/>
    <s v="550.00.00.966-5100.03"/>
    <s v="Benefits Dental Insurance"/>
    <n v="0"/>
    <n v="0"/>
    <n v="0"/>
    <n v="0"/>
    <n v="0"/>
  </r>
  <r>
    <x v="26"/>
    <x v="26"/>
    <x v="2"/>
    <x v="1"/>
    <x v="0"/>
    <x v="0"/>
    <s v="00"/>
    <s v="Non Divisional"/>
    <s v="966"/>
    <s v="Parks"/>
    <s v="550.00.00.966-5100.04"/>
    <s v="Benefits Vision Insurance"/>
    <n v="0"/>
    <n v="0"/>
    <n v="0"/>
    <n v="0"/>
    <n v="0"/>
  </r>
  <r>
    <x v="26"/>
    <x v="26"/>
    <x v="2"/>
    <x v="1"/>
    <x v="0"/>
    <x v="0"/>
    <s v="00"/>
    <s v="Non Divisional"/>
    <s v="966"/>
    <s v="Parks"/>
    <s v="550.00.00.966-5100.05"/>
    <s v="Benefits Life Insurance"/>
    <n v="0"/>
    <n v="0"/>
    <n v="0"/>
    <n v="0"/>
    <n v="0"/>
  </r>
  <r>
    <x v="26"/>
    <x v="26"/>
    <x v="2"/>
    <x v="1"/>
    <x v="0"/>
    <x v="0"/>
    <s v="00"/>
    <s v="Non Divisional"/>
    <s v="966"/>
    <s v="Parks"/>
    <s v="550.00.00.966-5100.07"/>
    <s v="Benefits Long Term Disability"/>
    <n v="0"/>
    <n v="0"/>
    <n v="0"/>
    <n v="0"/>
    <n v="0"/>
  </r>
  <r>
    <x v="26"/>
    <x v="26"/>
    <x v="2"/>
    <x v="1"/>
    <x v="0"/>
    <x v="0"/>
    <s v="00"/>
    <s v="Non Divisional"/>
    <s v="966"/>
    <s v="Parks"/>
    <s v="550.00.00.966-5100.08"/>
    <s v="Benefits Deferred Compensation"/>
    <n v="0"/>
    <n v="0"/>
    <n v="0"/>
    <n v="0"/>
    <n v="0"/>
  </r>
  <r>
    <x v="26"/>
    <x v="26"/>
    <x v="2"/>
    <x v="1"/>
    <x v="0"/>
    <x v="0"/>
    <s v="00"/>
    <s v="Non Divisional"/>
    <s v="966"/>
    <s v="Parks"/>
    <s v="550.00.00.966-5100.11"/>
    <s v="Benefits Medicare"/>
    <n v="0"/>
    <n v="0"/>
    <n v="0"/>
    <n v="0"/>
    <n v="0"/>
  </r>
  <r>
    <x v="26"/>
    <x v="26"/>
    <x v="3"/>
    <x v="1"/>
    <x v="8"/>
    <x v="8"/>
    <s v="00"/>
    <s v="Non Divisional"/>
    <s v="002"/>
    <s v="Departmental Legal Services"/>
    <s v="550.02.00.002-6002.40"/>
    <s v="Legal Services Public Works"/>
    <n v="0"/>
    <n v="0"/>
    <n v="0"/>
    <n v="0"/>
    <n v="0"/>
  </r>
  <r>
    <x v="26"/>
    <x v="26"/>
    <x v="3"/>
    <x v="1"/>
    <x v="4"/>
    <x v="4"/>
    <s v="28"/>
    <s v="LMD/CFD"/>
    <s v="801"/>
    <s v="District Formations"/>
    <s v="550.20.28.801-6000.01"/>
    <s v="Professional Services General"/>
    <n v="-18000"/>
    <n v="-28000"/>
    <n v="-14708"/>
    <n v="-14708"/>
    <n v="0"/>
  </r>
  <r>
    <x v="26"/>
    <x v="26"/>
    <x v="0"/>
    <x v="0"/>
    <x v="4"/>
    <x v="4"/>
    <s v="28"/>
    <s v="LMD/CFD"/>
    <s v="838"/>
    <s v="Juniper/Tesoro"/>
    <s v="550.20.28.838-4560.05"/>
    <s v="Charges for Services-Parks CFD"/>
    <n v="74000"/>
    <n v="0"/>
    <n v="0"/>
    <n v="0"/>
    <n v="0"/>
  </r>
  <r>
    <x v="26"/>
    <x v="26"/>
    <x v="3"/>
    <x v="1"/>
    <x v="4"/>
    <x v="4"/>
    <s v="28"/>
    <s v="LMD/CFD"/>
    <s v="838"/>
    <s v="Juniper/Tesoro"/>
    <s v="550.20.28.838-6000.10"/>
    <s v="Professional Services Consultant"/>
    <n v="-2000"/>
    <n v="-10000"/>
    <n v="0"/>
    <n v="0"/>
    <n v="0"/>
  </r>
  <r>
    <x v="26"/>
    <x v="26"/>
    <x v="3"/>
    <x v="1"/>
    <x v="4"/>
    <x v="4"/>
    <s v="28"/>
    <s v="LMD/CFD"/>
    <s v="838"/>
    <s v="Juniper/Tesoro"/>
    <s v="550.20.28.838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38"/>
    <s v="Juniper/Tesoro"/>
    <s v="550.20.28.838-6100.01"/>
    <s v="Utilities Electric"/>
    <n v="0"/>
    <n v="0"/>
    <n v="0"/>
    <n v="0"/>
    <n v="0"/>
  </r>
  <r>
    <x v="26"/>
    <x v="26"/>
    <x v="3"/>
    <x v="1"/>
    <x v="4"/>
    <x v="4"/>
    <s v="28"/>
    <s v="LMD/CFD"/>
    <s v="838"/>
    <s v="Juniper/Tesoro"/>
    <s v="550.20.28.838-6100.04"/>
    <s v="Utilities Water"/>
    <n v="0"/>
    <n v="0"/>
    <n v="0"/>
    <n v="0"/>
    <n v="0"/>
  </r>
  <r>
    <x v="26"/>
    <x v="26"/>
    <x v="3"/>
    <x v="1"/>
    <x v="4"/>
    <x v="4"/>
    <s v="28"/>
    <s v="LMD/CFD"/>
    <s v="838"/>
    <s v="Juniper/Tesoro"/>
    <s v="550.20.28.838-6240.05"/>
    <s v="Supplies-Parks Landscape Maintenance"/>
    <n v="-4000"/>
    <n v="-2000"/>
    <n v="0"/>
    <n v="0"/>
    <n v="0"/>
  </r>
  <r>
    <x v="26"/>
    <x v="26"/>
    <x v="3"/>
    <x v="1"/>
    <x v="4"/>
    <x v="4"/>
    <s v="28"/>
    <s v="LMD/CFD"/>
    <s v="838"/>
    <s v="Juniper/Tesoro"/>
    <s v="550.20.28.838-6400.03"/>
    <s v="Repairs &amp; Maintenance Major Repair &amp; Contingency"/>
    <n v="-6000"/>
    <n v="-1000"/>
    <n v="0"/>
    <n v="0"/>
    <n v="0"/>
  </r>
  <r>
    <x v="26"/>
    <x v="26"/>
    <x v="3"/>
    <x v="1"/>
    <x v="4"/>
    <x v="4"/>
    <s v="28"/>
    <s v="LMD/CFD"/>
    <s v="838"/>
    <s v="Juniper/Tesoro"/>
    <s v="550.20.28.838-6600.05"/>
    <s v="Administrative Expenses Public/Legal Advertisement"/>
    <n v="0"/>
    <n v="0"/>
    <n v="0"/>
    <n v="0"/>
    <n v="0"/>
  </r>
  <r>
    <x v="26"/>
    <x v="26"/>
    <x v="3"/>
    <x v="1"/>
    <x v="4"/>
    <x v="4"/>
    <s v="28"/>
    <s v="LMD/CFD"/>
    <s v="838"/>
    <s v="Juniper/Tesoro"/>
    <s v="550.20.28.838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38"/>
    <s v="Juniper/Tesoro"/>
    <s v="550.20.28.838-6600.27"/>
    <s v="Administrative Expenses Support Services-Direct Labor"/>
    <n v="-29000"/>
    <n v="-19000"/>
    <n v="0"/>
    <n v="0"/>
    <n v="0"/>
  </r>
  <r>
    <x v="26"/>
    <x v="26"/>
    <x v="4"/>
    <x v="1"/>
    <x v="4"/>
    <x v="4"/>
    <s v="28"/>
    <s v="LMD/CFD"/>
    <s v="838"/>
    <s v="Juniper/Tesoro"/>
    <s v="550.20.28.838-8300.22"/>
    <s v="Capital Improvements-Parks LMD Well"/>
    <n v="0"/>
    <n v="0"/>
    <n v="0"/>
    <n v="0"/>
    <n v="0"/>
  </r>
  <r>
    <x v="26"/>
    <x v="26"/>
    <x v="0"/>
    <x v="0"/>
    <x v="4"/>
    <x v="4"/>
    <s v="28"/>
    <s v="LMD/CFD"/>
    <s v="839"/>
    <s v="Pillsbury Estates CFD 2014-1"/>
    <s v="550.20.28.839-4560.02"/>
    <s v="Charges for Services-Parks LMD"/>
    <n v="0"/>
    <n v="0"/>
    <n v="0"/>
    <n v="0"/>
    <n v="0"/>
  </r>
  <r>
    <x v="26"/>
    <x v="26"/>
    <x v="0"/>
    <x v="0"/>
    <x v="4"/>
    <x v="4"/>
    <s v="28"/>
    <s v="LMD/CFD"/>
    <s v="839"/>
    <s v="Pillsbury Estates CFD 2014-1"/>
    <s v="550.20.28.839-4560.05"/>
    <s v="Charges for Services-Parks CFD"/>
    <n v="79000"/>
    <n v="0"/>
    <n v="0"/>
    <n v="0"/>
    <n v="0"/>
  </r>
  <r>
    <x v="26"/>
    <x v="26"/>
    <x v="0"/>
    <x v="0"/>
    <x v="4"/>
    <x v="4"/>
    <s v="28"/>
    <s v="LMD/CFD"/>
    <s v="839"/>
    <s v="Pillsbury Estates CFD 2014-1"/>
    <s v="550.20.28.839-4850.04"/>
    <s v="Other Revenue Rental of Property"/>
    <n v="0"/>
    <n v="0"/>
    <n v="0"/>
    <n v="0"/>
    <n v="0"/>
  </r>
  <r>
    <x v="26"/>
    <x v="26"/>
    <x v="2"/>
    <x v="1"/>
    <x v="4"/>
    <x v="4"/>
    <s v="28"/>
    <s v="LMD/CFD"/>
    <s v="839"/>
    <s v="Pillsbury Estates CFD 2014-1"/>
    <s v="550.20.28.839-5100.11"/>
    <s v="Benefits Medicare"/>
    <n v="0"/>
    <n v="0"/>
    <n v="0"/>
    <n v="0"/>
    <n v="0"/>
  </r>
  <r>
    <x v="26"/>
    <x v="26"/>
    <x v="3"/>
    <x v="1"/>
    <x v="4"/>
    <x v="4"/>
    <s v="28"/>
    <s v="LMD/CFD"/>
    <s v="839"/>
    <s v="Pillsbury Estates CFD 2014-1"/>
    <s v="550.20.28.839-6000.10"/>
    <s v="Professional Services Consultant"/>
    <n v="-3000"/>
    <n v="-2000"/>
    <n v="0"/>
    <n v="0"/>
    <n v="0"/>
  </r>
  <r>
    <x v="26"/>
    <x v="26"/>
    <x v="3"/>
    <x v="1"/>
    <x v="4"/>
    <x v="4"/>
    <s v="28"/>
    <s v="LMD/CFD"/>
    <s v="839"/>
    <s v="Pillsbury Estates CFD 2014-1"/>
    <s v="550.20.28.839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39"/>
    <s v="Pillsbury Estates CFD 2014-1"/>
    <s v="550.20.28.839-6100.01"/>
    <s v="Utilities Electric"/>
    <n v="-5000"/>
    <n v="-7000"/>
    <n v="0"/>
    <n v="0"/>
    <n v="0"/>
  </r>
  <r>
    <x v="26"/>
    <x v="26"/>
    <x v="3"/>
    <x v="1"/>
    <x v="4"/>
    <x v="4"/>
    <s v="28"/>
    <s v="LMD/CFD"/>
    <s v="839"/>
    <s v="Pillsbury Estates CFD 2014-1"/>
    <s v="550.20.28.839-6100.04"/>
    <s v="Utilities Water"/>
    <n v="-1000"/>
    <n v="-2000"/>
    <n v="0"/>
    <n v="0"/>
    <n v="0"/>
  </r>
  <r>
    <x v="26"/>
    <x v="26"/>
    <x v="3"/>
    <x v="1"/>
    <x v="4"/>
    <x v="4"/>
    <s v="28"/>
    <s v="LMD/CFD"/>
    <s v="839"/>
    <s v="Pillsbury Estates CFD 2014-1"/>
    <s v="550.20.28.839-6240.05"/>
    <s v="Supplies-Parks Landscape Maintenance"/>
    <n v="-4000"/>
    <n v="-3000"/>
    <n v="0"/>
    <n v="0"/>
    <n v="0"/>
  </r>
  <r>
    <x v="26"/>
    <x v="26"/>
    <x v="3"/>
    <x v="1"/>
    <x v="4"/>
    <x v="4"/>
    <s v="28"/>
    <s v="LMD/CFD"/>
    <s v="839"/>
    <s v="Pillsbury Estates CFD 2014-1"/>
    <s v="550.20.28.839-6400.03"/>
    <s v="Repairs &amp; Maintenance Major Repair &amp; Contingency"/>
    <n v="-1000"/>
    <n v="-3000"/>
    <n v="0"/>
    <n v="0"/>
    <n v="0"/>
  </r>
  <r>
    <x v="26"/>
    <x v="26"/>
    <x v="3"/>
    <x v="1"/>
    <x v="4"/>
    <x v="4"/>
    <s v="28"/>
    <s v="LMD/CFD"/>
    <s v="839"/>
    <s v="Pillsbury Estates CFD 2014-1"/>
    <s v="550.20.28.839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39"/>
    <s v="Pillsbury Estates CFD 2014-1"/>
    <s v="550.20.28.839-6600.27"/>
    <s v="Administrative Expenses Support Services-Direct Labor"/>
    <n v="-19000"/>
    <n v="-16000"/>
    <n v="0"/>
    <n v="0"/>
    <n v="0"/>
  </r>
  <r>
    <x v="26"/>
    <x v="26"/>
    <x v="0"/>
    <x v="0"/>
    <x v="4"/>
    <x v="4"/>
    <s v="28"/>
    <s v="LMD/CFD"/>
    <s v="840"/>
    <s v="Blossom Grove Estates CFD 2014-2"/>
    <s v="550.20.28.840-4560.02"/>
    <s v="Charges for Services-Parks LMD"/>
    <n v="0"/>
    <n v="0"/>
    <n v="0"/>
    <n v="0"/>
    <n v="0"/>
  </r>
  <r>
    <x v="26"/>
    <x v="26"/>
    <x v="0"/>
    <x v="0"/>
    <x v="4"/>
    <x v="4"/>
    <s v="28"/>
    <s v="LMD/CFD"/>
    <s v="840"/>
    <s v="Blossom Grove Estates CFD 2014-2"/>
    <s v="550.20.28.840-4560.05"/>
    <s v="Charges for Services-Parks CFD"/>
    <n v="83000"/>
    <n v="0"/>
    <n v="0"/>
    <n v="0"/>
    <n v="0"/>
  </r>
  <r>
    <x v="26"/>
    <x v="26"/>
    <x v="2"/>
    <x v="1"/>
    <x v="4"/>
    <x v="4"/>
    <s v="28"/>
    <s v="LMD/CFD"/>
    <s v="840"/>
    <s v="Blossom Grove Estates CFD 2014-2"/>
    <s v="550.20.28.840-5100.11"/>
    <s v="Benefits Medicare"/>
    <n v="0"/>
    <n v="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100.01"/>
    <s v="Utilities Electric"/>
    <n v="-4000"/>
    <n v="-500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100.04"/>
    <s v="Utilities Water"/>
    <n v="-2000"/>
    <n v="-200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240.05"/>
    <s v="Supplies-Parks Landscape Maintenance"/>
    <n v="-5000"/>
    <n v="-300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400.03"/>
    <s v="Repairs &amp; Maintenance Major Repair &amp; Contingency"/>
    <n v="-4000"/>
    <n v="-300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600.05"/>
    <s v="Administrative Expenses Public/Legal Advertisement"/>
    <n v="0"/>
    <n v="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0"/>
    <s v="Blossom Grove Estates CFD 2014-2"/>
    <s v="550.20.28.840-6600.27"/>
    <s v="Administrative Expenses Support Services-Direct Labor"/>
    <n v="-29000"/>
    <n v="-30000"/>
    <n v="0"/>
    <n v="0"/>
    <n v="0"/>
  </r>
  <r>
    <x v="26"/>
    <x v="26"/>
    <x v="0"/>
    <x v="0"/>
    <x v="4"/>
    <x v="4"/>
    <s v="28"/>
    <s v="LMD/CFD"/>
    <s v="841"/>
    <s v="Oleander Estates CFD 2014-3"/>
    <s v="550.20.28.841-4560.02"/>
    <s v="Charges for Services-Parks LMD"/>
    <n v="0"/>
    <n v="0"/>
    <n v="0"/>
    <n v="0"/>
    <n v="0"/>
  </r>
  <r>
    <x v="26"/>
    <x v="26"/>
    <x v="0"/>
    <x v="0"/>
    <x v="4"/>
    <x v="4"/>
    <s v="28"/>
    <s v="LMD/CFD"/>
    <s v="841"/>
    <s v="Oleander Estates CFD 2014-3"/>
    <s v="550.20.28.841-4560.05"/>
    <s v="Charges for Services-Parks CFD"/>
    <n v="94000"/>
    <n v="0"/>
    <n v="0"/>
    <n v="0"/>
    <n v="0"/>
  </r>
  <r>
    <x v="26"/>
    <x v="26"/>
    <x v="0"/>
    <x v="0"/>
    <x v="4"/>
    <x v="4"/>
    <s v="28"/>
    <s v="LMD/CFD"/>
    <s v="841"/>
    <s v="Oleander Estates CFD 2014-3"/>
    <s v="550.20.28.841-4850.04"/>
    <s v="Other Revenue Rental of Property"/>
    <n v="0"/>
    <n v="0"/>
    <n v="0"/>
    <n v="0"/>
    <n v="0"/>
  </r>
  <r>
    <x v="26"/>
    <x v="26"/>
    <x v="2"/>
    <x v="1"/>
    <x v="4"/>
    <x v="4"/>
    <s v="28"/>
    <s v="LMD/CFD"/>
    <s v="841"/>
    <s v="Oleander Estates CFD 2014-3"/>
    <s v="550.20.28.841-5100.11"/>
    <s v="Benefits Medicare"/>
    <n v="0"/>
    <n v="0"/>
    <n v="0"/>
    <n v="0"/>
    <n v="0"/>
  </r>
  <r>
    <x v="26"/>
    <x v="26"/>
    <x v="3"/>
    <x v="1"/>
    <x v="4"/>
    <x v="4"/>
    <s v="28"/>
    <s v="LMD/CFD"/>
    <s v="841"/>
    <s v="Oleander Estates CFD 2014-3"/>
    <s v="550.20.28.841-6000.10"/>
    <s v="Professional Services Consultant"/>
    <n v="-3000"/>
    <n v="-2000"/>
    <n v="0"/>
    <n v="0"/>
    <n v="0"/>
  </r>
  <r>
    <x v="26"/>
    <x v="26"/>
    <x v="3"/>
    <x v="1"/>
    <x v="4"/>
    <x v="4"/>
    <s v="28"/>
    <s v="LMD/CFD"/>
    <s v="841"/>
    <s v="Oleander Estates CFD 2014-3"/>
    <s v="550.20.28.841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41"/>
    <s v="Oleander Estates CFD 2014-3"/>
    <s v="550.20.28.841-6100.01"/>
    <s v="Utilities Electric"/>
    <n v="-5000"/>
    <n v="-7000"/>
    <n v="0"/>
    <n v="0"/>
    <n v="0"/>
  </r>
  <r>
    <x v="26"/>
    <x v="26"/>
    <x v="3"/>
    <x v="1"/>
    <x v="4"/>
    <x v="4"/>
    <s v="28"/>
    <s v="LMD/CFD"/>
    <s v="841"/>
    <s v="Oleander Estates CFD 2014-3"/>
    <s v="550.20.28.841-6100.04"/>
    <s v="Utilities Water"/>
    <n v="-7000"/>
    <n v="-7000"/>
    <n v="0"/>
    <n v="0"/>
    <n v="0"/>
  </r>
  <r>
    <x v="26"/>
    <x v="26"/>
    <x v="3"/>
    <x v="1"/>
    <x v="4"/>
    <x v="4"/>
    <s v="28"/>
    <s v="LMD/CFD"/>
    <s v="841"/>
    <s v="Oleander Estates CFD 2014-3"/>
    <s v="550.20.28.841-6240.05"/>
    <s v="Supplies-Parks Landscape Maintenance"/>
    <n v="-5000"/>
    <n v="-4000"/>
    <n v="0"/>
    <n v="0"/>
    <n v="0"/>
  </r>
  <r>
    <x v="26"/>
    <x v="26"/>
    <x v="3"/>
    <x v="1"/>
    <x v="4"/>
    <x v="4"/>
    <s v="28"/>
    <s v="LMD/CFD"/>
    <s v="841"/>
    <s v="Oleander Estates CFD 2014-3"/>
    <s v="550.20.28.841-6400.03"/>
    <s v="Repairs &amp; Maintenance Major Repair &amp; Contingency"/>
    <n v="-4000"/>
    <n v="-5000"/>
    <n v="0"/>
    <n v="0"/>
    <n v="0"/>
  </r>
  <r>
    <x v="26"/>
    <x v="26"/>
    <x v="3"/>
    <x v="1"/>
    <x v="4"/>
    <x v="4"/>
    <s v="28"/>
    <s v="LMD/CFD"/>
    <s v="841"/>
    <s v="Oleander Estates CFD 2014-3"/>
    <s v="550.20.28.841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1"/>
    <s v="Oleander Estates CFD 2014-3"/>
    <s v="550.20.28.841-6600.27"/>
    <s v="Administrative Expenses Support Services-Direct Labor"/>
    <n v="-38000"/>
    <n v="-34000"/>
    <n v="0"/>
    <n v="0"/>
    <n v="0"/>
  </r>
  <r>
    <x v="26"/>
    <x v="26"/>
    <x v="0"/>
    <x v="0"/>
    <x v="4"/>
    <x v="4"/>
    <s v="28"/>
    <s v="LMD/CFD"/>
    <s v="842"/>
    <s v="Evans Estates"/>
    <s v="550.20.28.842-4560.05"/>
    <s v="Charges for Services-Parks CFD"/>
    <n v="91000"/>
    <n v="0"/>
    <n v="0"/>
    <n v="0"/>
    <n v="0"/>
  </r>
  <r>
    <x v="26"/>
    <x v="26"/>
    <x v="0"/>
    <x v="0"/>
    <x v="4"/>
    <x v="4"/>
    <s v="28"/>
    <s v="LMD/CFD"/>
    <s v="842"/>
    <s v="Evans Estates"/>
    <s v="550.20.28.842-4850.04"/>
    <s v="Other Revenue Rental of Property"/>
    <n v="0"/>
    <n v="0"/>
    <n v="0"/>
    <n v="0"/>
    <n v="0"/>
  </r>
  <r>
    <x v="26"/>
    <x v="26"/>
    <x v="2"/>
    <x v="1"/>
    <x v="4"/>
    <x v="4"/>
    <s v="28"/>
    <s v="LMD/CFD"/>
    <s v="842"/>
    <s v="Evans Estates"/>
    <s v="550.20.28.842-5100.11"/>
    <s v="Benefits Medicare"/>
    <n v="0"/>
    <n v="0"/>
    <n v="0"/>
    <n v="0"/>
    <n v="0"/>
  </r>
  <r>
    <x v="26"/>
    <x v="26"/>
    <x v="3"/>
    <x v="1"/>
    <x v="4"/>
    <x v="4"/>
    <s v="28"/>
    <s v="LMD/CFD"/>
    <s v="842"/>
    <s v="Evans Estates"/>
    <s v="550.20.28.842-6000.10"/>
    <s v="Professional Services Consultant"/>
    <n v="-5000"/>
    <n v="-2000"/>
    <n v="0"/>
    <n v="0"/>
    <n v="0"/>
  </r>
  <r>
    <x v="26"/>
    <x v="26"/>
    <x v="3"/>
    <x v="1"/>
    <x v="4"/>
    <x v="4"/>
    <s v="28"/>
    <s v="LMD/CFD"/>
    <s v="842"/>
    <s v="Evans Estates"/>
    <s v="550.20.28.842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42"/>
    <s v="Evans Estates"/>
    <s v="550.20.28.842-6100.01"/>
    <s v="Utilities Electric"/>
    <n v="-10000"/>
    <n v="-15000"/>
    <n v="0"/>
    <n v="0"/>
    <n v="0"/>
  </r>
  <r>
    <x v="26"/>
    <x v="26"/>
    <x v="3"/>
    <x v="1"/>
    <x v="4"/>
    <x v="4"/>
    <s v="28"/>
    <s v="LMD/CFD"/>
    <s v="842"/>
    <s v="Evans Estates"/>
    <s v="550.20.28.842-6100.04"/>
    <s v="Utilities Water"/>
    <n v="-3000"/>
    <n v="-3000"/>
    <n v="0"/>
    <n v="0"/>
    <n v="0"/>
  </r>
  <r>
    <x v="26"/>
    <x v="26"/>
    <x v="3"/>
    <x v="1"/>
    <x v="4"/>
    <x v="4"/>
    <s v="28"/>
    <s v="LMD/CFD"/>
    <s v="842"/>
    <s v="Evans Estates"/>
    <s v="550.20.28.842-6240.05"/>
    <s v="Supplies-Parks Landscape Maintenance"/>
    <n v="-6000"/>
    <n v="-4000"/>
    <n v="0"/>
    <n v="0"/>
    <n v="0"/>
  </r>
  <r>
    <x v="26"/>
    <x v="26"/>
    <x v="3"/>
    <x v="1"/>
    <x v="4"/>
    <x v="4"/>
    <s v="28"/>
    <s v="LMD/CFD"/>
    <s v="842"/>
    <s v="Evans Estates"/>
    <s v="550.20.28.842-6400.03"/>
    <s v="Repairs &amp; Maintenance Major Repair &amp; Contingency"/>
    <n v="-2000"/>
    <n v="-4000"/>
    <n v="0"/>
    <n v="0"/>
    <n v="0"/>
  </r>
  <r>
    <x v="26"/>
    <x v="26"/>
    <x v="3"/>
    <x v="1"/>
    <x v="4"/>
    <x v="4"/>
    <s v="28"/>
    <s v="LMD/CFD"/>
    <s v="842"/>
    <s v="Evans Estates"/>
    <s v="550.20.28.842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2"/>
    <s v="Evans Estates"/>
    <s v="550.20.28.842-6600.27"/>
    <s v="Administrative Expenses Support Services-Direct Labor"/>
    <n v="-28000"/>
    <n v="-25000"/>
    <n v="0"/>
    <n v="0"/>
    <n v="0"/>
  </r>
  <r>
    <x v="26"/>
    <x v="26"/>
    <x v="0"/>
    <x v="0"/>
    <x v="4"/>
    <x v="4"/>
    <s v="28"/>
    <s v="LMD/CFD"/>
    <s v="843"/>
    <s v="Crivello Estates"/>
    <s v="550.20.28.843-4560.02"/>
    <s v="Charges for Services-Parks LMD"/>
    <n v="0"/>
    <n v="0"/>
    <n v="0"/>
    <n v="0"/>
    <n v="0"/>
  </r>
  <r>
    <x v="26"/>
    <x v="26"/>
    <x v="0"/>
    <x v="0"/>
    <x v="4"/>
    <x v="4"/>
    <s v="28"/>
    <s v="LMD/CFD"/>
    <s v="843"/>
    <s v="Crivello Estates"/>
    <s v="550.20.28.843-4560.05"/>
    <s v="Charges for Services-Parks CFD"/>
    <n v="21000"/>
    <n v="0"/>
    <n v="0"/>
    <n v="0"/>
    <n v="0"/>
  </r>
  <r>
    <x v="26"/>
    <x v="26"/>
    <x v="2"/>
    <x v="1"/>
    <x v="4"/>
    <x v="4"/>
    <s v="28"/>
    <s v="LMD/CFD"/>
    <s v="843"/>
    <s v="Crivello Estates"/>
    <s v="550.20.28.843-5100.11"/>
    <s v="Benefits Medicare"/>
    <n v="0"/>
    <n v="0"/>
    <n v="0"/>
    <n v="0"/>
    <n v="0"/>
  </r>
  <r>
    <x v="26"/>
    <x v="26"/>
    <x v="3"/>
    <x v="1"/>
    <x v="4"/>
    <x v="4"/>
    <s v="28"/>
    <s v="LMD/CFD"/>
    <s v="843"/>
    <s v="Crivello Estates"/>
    <s v="550.20.28.843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3"/>
    <s v="Crivello Estates"/>
    <s v="550.20.28.843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43"/>
    <s v="Crivello Estates"/>
    <s v="550.20.28.843-6100.01"/>
    <s v="Utilities Electric"/>
    <n v="-1000"/>
    <n v="-1000"/>
    <n v="0"/>
    <n v="0"/>
    <n v="0"/>
  </r>
  <r>
    <x v="26"/>
    <x v="26"/>
    <x v="3"/>
    <x v="1"/>
    <x v="4"/>
    <x v="4"/>
    <s v="28"/>
    <s v="LMD/CFD"/>
    <s v="843"/>
    <s v="Crivello Estates"/>
    <s v="550.20.28.843-6100.04"/>
    <s v="Utilities Water"/>
    <n v="-1000"/>
    <n v="-1000"/>
    <n v="0"/>
    <n v="0"/>
    <n v="0"/>
  </r>
  <r>
    <x v="26"/>
    <x v="26"/>
    <x v="3"/>
    <x v="1"/>
    <x v="4"/>
    <x v="4"/>
    <s v="28"/>
    <s v="LMD/CFD"/>
    <s v="843"/>
    <s v="Crivello Estates"/>
    <s v="550.20.28.843-6240.05"/>
    <s v="Supplies-Parks Landscape Maintenance"/>
    <n v="-1000"/>
    <n v="-1000"/>
    <n v="0"/>
    <n v="0"/>
    <n v="0"/>
  </r>
  <r>
    <x v="26"/>
    <x v="26"/>
    <x v="3"/>
    <x v="1"/>
    <x v="4"/>
    <x v="4"/>
    <s v="28"/>
    <s v="LMD/CFD"/>
    <s v="843"/>
    <s v="Crivello Estates"/>
    <s v="550.20.28.843-6400.03"/>
    <s v="Repairs &amp; Maintenance Major Repair &amp; Contingency"/>
    <n v="0"/>
    <n v="0"/>
    <n v="0"/>
    <n v="0"/>
    <n v="0"/>
  </r>
  <r>
    <x v="26"/>
    <x v="26"/>
    <x v="3"/>
    <x v="1"/>
    <x v="4"/>
    <x v="4"/>
    <s v="28"/>
    <s v="LMD/CFD"/>
    <s v="843"/>
    <s v="Crivello Estates"/>
    <s v="550.20.28.843-6600.25"/>
    <s v="Administrative Expenses Support Services-Indirect Labor"/>
    <n v="-4000"/>
    <n v="-4000"/>
    <n v="0"/>
    <n v="0"/>
    <n v="0"/>
  </r>
  <r>
    <x v="26"/>
    <x v="26"/>
    <x v="3"/>
    <x v="1"/>
    <x v="4"/>
    <x v="4"/>
    <s v="28"/>
    <s v="LMD/CFD"/>
    <s v="843"/>
    <s v="Crivello Estates"/>
    <s v="550.20.28.843-6600.27"/>
    <s v="Administrative Expenses Support Services-Direct Labor"/>
    <n v="-5000"/>
    <n v="-7000"/>
    <n v="0"/>
    <n v="0"/>
    <n v="0"/>
  </r>
  <r>
    <x v="26"/>
    <x v="26"/>
    <x v="0"/>
    <x v="0"/>
    <x v="4"/>
    <x v="4"/>
    <s v="28"/>
    <s v="LMD/CFD"/>
    <s v="844"/>
    <s v="Woodward Estates"/>
    <s v="550.20.28.844-4560.05"/>
    <s v="Charges for Services-Parks CFD"/>
    <n v="66000"/>
    <n v="0"/>
    <n v="0"/>
    <n v="0"/>
    <n v="0"/>
  </r>
  <r>
    <x v="26"/>
    <x v="26"/>
    <x v="2"/>
    <x v="1"/>
    <x v="4"/>
    <x v="4"/>
    <s v="28"/>
    <s v="LMD/CFD"/>
    <s v="844"/>
    <s v="Woodward Estates"/>
    <s v="550.20.28.844-5100.11"/>
    <s v="Benefits Medicare"/>
    <n v="0"/>
    <n v="0"/>
    <n v="0"/>
    <n v="0"/>
    <n v="0"/>
  </r>
  <r>
    <x v="26"/>
    <x v="26"/>
    <x v="3"/>
    <x v="1"/>
    <x v="4"/>
    <x v="4"/>
    <s v="28"/>
    <s v="LMD/CFD"/>
    <s v="844"/>
    <s v="Woodward Estates"/>
    <s v="550.20.28.844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4"/>
    <s v="Woodward Estates"/>
    <s v="550.20.28.844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44"/>
    <s v="Woodward Estates"/>
    <s v="550.20.28.844-6100.01"/>
    <s v="Utilities Electric"/>
    <n v="-2000"/>
    <n v="-3000"/>
    <n v="0"/>
    <n v="0"/>
    <n v="0"/>
  </r>
  <r>
    <x v="26"/>
    <x v="26"/>
    <x v="3"/>
    <x v="1"/>
    <x v="4"/>
    <x v="4"/>
    <s v="28"/>
    <s v="LMD/CFD"/>
    <s v="844"/>
    <s v="Woodward Estates"/>
    <s v="550.20.28.844-6100.04"/>
    <s v="Utilities Water"/>
    <n v="0"/>
    <n v="-1000"/>
    <n v="0"/>
    <n v="0"/>
    <n v="0"/>
  </r>
  <r>
    <x v="26"/>
    <x v="26"/>
    <x v="3"/>
    <x v="1"/>
    <x v="4"/>
    <x v="4"/>
    <s v="28"/>
    <s v="LMD/CFD"/>
    <s v="844"/>
    <s v="Woodward Estates"/>
    <s v="550.20.28.844-6240.05"/>
    <s v="Supplies-Parks Landscape Maintenance"/>
    <n v="-2000"/>
    <n v="-2000"/>
    <n v="0"/>
    <n v="0"/>
    <n v="0"/>
  </r>
  <r>
    <x v="26"/>
    <x v="26"/>
    <x v="3"/>
    <x v="1"/>
    <x v="4"/>
    <x v="4"/>
    <s v="28"/>
    <s v="LMD/CFD"/>
    <s v="844"/>
    <s v="Woodward Estates"/>
    <s v="550.20.28.844-6400.03"/>
    <s v="Repairs &amp; Maintenance Major Repair &amp; Contingency"/>
    <n v="-1000"/>
    <n v="-2000"/>
    <n v="0"/>
    <n v="0"/>
    <n v="0"/>
  </r>
  <r>
    <x v="26"/>
    <x v="26"/>
    <x v="3"/>
    <x v="1"/>
    <x v="4"/>
    <x v="4"/>
    <s v="28"/>
    <s v="LMD/CFD"/>
    <s v="844"/>
    <s v="Woodward Estates"/>
    <s v="550.20.28.844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4"/>
    <s v="Woodward Estates"/>
    <s v="550.20.28.844-6600.27"/>
    <s v="Administrative Expenses Support Services-Direct Labor"/>
    <n v="-14000"/>
    <n v="-15000"/>
    <n v="0"/>
    <n v="0"/>
    <n v="0"/>
  </r>
  <r>
    <x v="26"/>
    <x v="26"/>
    <x v="0"/>
    <x v="0"/>
    <x v="4"/>
    <x v="4"/>
    <s v="28"/>
    <s v="LMD/CFD"/>
    <s v="845"/>
    <s v="Monte Bello Estates"/>
    <s v="550.20.28.845-4560.05"/>
    <s v="Charges for Services-Parks CFD"/>
    <n v="77000"/>
    <n v="0"/>
    <n v="0"/>
    <n v="0"/>
    <n v="0"/>
  </r>
  <r>
    <x v="26"/>
    <x v="26"/>
    <x v="2"/>
    <x v="1"/>
    <x v="4"/>
    <x v="4"/>
    <s v="28"/>
    <s v="LMD/CFD"/>
    <s v="845"/>
    <s v="Monte Bello Estates"/>
    <s v="550.20.28.845-5100.11"/>
    <s v="Benefits Medicare"/>
    <n v="0"/>
    <n v="0"/>
    <n v="0"/>
    <n v="0"/>
    <n v="0"/>
  </r>
  <r>
    <x v="26"/>
    <x v="26"/>
    <x v="3"/>
    <x v="1"/>
    <x v="4"/>
    <x v="4"/>
    <s v="28"/>
    <s v="LMD/CFD"/>
    <s v="845"/>
    <s v="Monte Bello Estates"/>
    <s v="550.20.28.845-6000.01"/>
    <s v="Professional Services General"/>
    <n v="-1000"/>
    <n v="0"/>
    <n v="0"/>
    <n v="0"/>
    <n v="0"/>
  </r>
  <r>
    <x v="26"/>
    <x v="26"/>
    <x v="3"/>
    <x v="1"/>
    <x v="4"/>
    <x v="4"/>
    <s v="28"/>
    <s v="LMD/CFD"/>
    <s v="845"/>
    <s v="Monte Bello Estates"/>
    <s v="550.20.28.845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5"/>
    <s v="Monte Bello Estates"/>
    <s v="550.20.28.845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45"/>
    <s v="Monte Bello Estates"/>
    <s v="550.20.28.845-6100.01"/>
    <s v="Utilities Electric"/>
    <n v="-3000"/>
    <n v="-4000"/>
    <n v="0"/>
    <n v="0"/>
    <n v="0"/>
  </r>
  <r>
    <x v="26"/>
    <x v="26"/>
    <x v="3"/>
    <x v="1"/>
    <x v="4"/>
    <x v="4"/>
    <s v="28"/>
    <s v="LMD/CFD"/>
    <s v="845"/>
    <s v="Monte Bello Estates"/>
    <s v="550.20.28.845-6100.04"/>
    <s v="Utilities Water"/>
    <n v="0"/>
    <n v="0"/>
    <n v="0"/>
    <n v="0"/>
    <n v="0"/>
  </r>
  <r>
    <x v="26"/>
    <x v="26"/>
    <x v="3"/>
    <x v="1"/>
    <x v="4"/>
    <x v="4"/>
    <s v="28"/>
    <s v="LMD/CFD"/>
    <s v="845"/>
    <s v="Monte Bello Estates"/>
    <s v="550.20.28.845-6240.05"/>
    <s v="Supplies-Parks Landscape Maintenance"/>
    <n v="-3000"/>
    <n v="-2000"/>
    <n v="0"/>
    <n v="0"/>
    <n v="0"/>
  </r>
  <r>
    <x v="26"/>
    <x v="26"/>
    <x v="3"/>
    <x v="1"/>
    <x v="4"/>
    <x v="4"/>
    <s v="28"/>
    <s v="LMD/CFD"/>
    <s v="845"/>
    <s v="Monte Bello Estates"/>
    <s v="550.20.28.845-6400.03"/>
    <s v="Repairs &amp; Maintenance Major Repair &amp; Contingency"/>
    <n v="-3000"/>
    <n v="-4000"/>
    <n v="0"/>
    <n v="0"/>
    <n v="0"/>
  </r>
  <r>
    <x v="26"/>
    <x v="26"/>
    <x v="3"/>
    <x v="1"/>
    <x v="4"/>
    <x v="4"/>
    <s v="28"/>
    <s v="LMD/CFD"/>
    <s v="845"/>
    <s v="Monte Bello Estates"/>
    <s v="550.20.28.845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5"/>
    <s v="Monte Bello Estates"/>
    <s v="550.20.28.845-6600.27"/>
    <s v="Administrative Expenses Support Services-Direct Labor"/>
    <n v="-19000"/>
    <n v="-18000"/>
    <n v="0"/>
    <n v="0"/>
    <n v="0"/>
  </r>
  <r>
    <x v="26"/>
    <x v="26"/>
    <x v="4"/>
    <x v="1"/>
    <x v="4"/>
    <x v="4"/>
    <s v="28"/>
    <s v="LMD/CFD"/>
    <s v="845"/>
    <s v="Monte Bello Estates"/>
    <s v="550.20.28.845-8300.22"/>
    <s v="Capital Improvements-Parks LMD Well"/>
    <n v="-3000"/>
    <n v="0"/>
    <n v="0"/>
    <n v="0"/>
    <n v="0"/>
  </r>
  <r>
    <x v="26"/>
    <x v="26"/>
    <x v="0"/>
    <x v="0"/>
    <x v="4"/>
    <x v="4"/>
    <s v="28"/>
    <s v="LMD/CFD"/>
    <s v="846"/>
    <s v="Solera Estates"/>
    <s v="550.20.28.846-4560.05"/>
    <s v="Charges for Services-Parks CFD"/>
    <n v="82000"/>
    <n v="0"/>
    <n v="0"/>
    <n v="0"/>
    <n v="0"/>
  </r>
  <r>
    <x v="26"/>
    <x v="26"/>
    <x v="2"/>
    <x v="1"/>
    <x v="4"/>
    <x v="4"/>
    <s v="28"/>
    <s v="LMD/CFD"/>
    <s v="846"/>
    <s v="Solera Estates"/>
    <s v="550.20.28.846-5100.11"/>
    <s v="Benefits Medicare"/>
    <n v="0"/>
    <n v="0"/>
    <n v="0"/>
    <n v="0"/>
    <n v="0"/>
  </r>
  <r>
    <x v="26"/>
    <x v="26"/>
    <x v="3"/>
    <x v="1"/>
    <x v="4"/>
    <x v="4"/>
    <s v="28"/>
    <s v="LMD/CFD"/>
    <s v="846"/>
    <s v="Solera Estates"/>
    <s v="550.20.28.846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6"/>
    <s v="Solera Estates"/>
    <s v="550.20.28.846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46"/>
    <s v="Solera Estates"/>
    <s v="550.20.28.846-6100.01"/>
    <s v="Utilities Electric"/>
    <n v="-5000"/>
    <n v="-6000"/>
    <n v="0"/>
    <n v="0"/>
    <n v="0"/>
  </r>
  <r>
    <x v="26"/>
    <x v="26"/>
    <x v="3"/>
    <x v="1"/>
    <x v="4"/>
    <x v="4"/>
    <s v="28"/>
    <s v="LMD/CFD"/>
    <s v="846"/>
    <s v="Solera Estates"/>
    <s v="550.20.28.846-6100.04"/>
    <s v="Utilities Water"/>
    <n v="-1000"/>
    <n v="-2000"/>
    <n v="0"/>
    <n v="0"/>
    <n v="0"/>
  </r>
  <r>
    <x v="26"/>
    <x v="26"/>
    <x v="3"/>
    <x v="1"/>
    <x v="4"/>
    <x v="4"/>
    <s v="28"/>
    <s v="LMD/CFD"/>
    <s v="846"/>
    <s v="Solera Estates"/>
    <s v="550.20.28.846-6240.05"/>
    <s v="Supplies-Parks Landscape Maintenance"/>
    <n v="-4000"/>
    <n v="-3000"/>
    <n v="0"/>
    <n v="0"/>
    <n v="0"/>
  </r>
  <r>
    <x v="26"/>
    <x v="26"/>
    <x v="3"/>
    <x v="1"/>
    <x v="4"/>
    <x v="4"/>
    <s v="28"/>
    <s v="LMD/CFD"/>
    <s v="846"/>
    <s v="Solera Estates"/>
    <s v="550.20.28.846-6400.03"/>
    <s v="Repairs &amp; Maintenance Major Repair &amp; Contingency"/>
    <n v="-3000"/>
    <n v="-3000"/>
    <n v="0"/>
    <n v="0"/>
    <n v="0"/>
  </r>
  <r>
    <x v="26"/>
    <x v="26"/>
    <x v="3"/>
    <x v="1"/>
    <x v="4"/>
    <x v="4"/>
    <s v="28"/>
    <s v="LMD/CFD"/>
    <s v="846"/>
    <s v="Solera Estates"/>
    <s v="550.20.28.846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6"/>
    <s v="Solera Estates"/>
    <s v="550.20.28.846-6600.27"/>
    <s v="Administrative Expenses Support Services-Direct Labor"/>
    <n v="-20000"/>
    <n v="-16000"/>
    <n v="0"/>
    <n v="0"/>
    <n v="0"/>
  </r>
  <r>
    <x v="26"/>
    <x v="26"/>
    <x v="4"/>
    <x v="1"/>
    <x v="4"/>
    <x v="4"/>
    <s v="28"/>
    <s v="LMD/CFD"/>
    <s v="846"/>
    <s v="Solera Estates"/>
    <s v="550.20.28.846-8300.97"/>
    <s v="Capital Improvements-Parks LMD Cap Reserve"/>
    <n v="0"/>
    <n v="0"/>
    <n v="0"/>
    <n v="0"/>
    <n v="0"/>
  </r>
  <r>
    <x v="26"/>
    <x v="26"/>
    <x v="0"/>
    <x v="0"/>
    <x v="4"/>
    <x v="4"/>
    <s v="28"/>
    <s v="LMD/CFD"/>
    <s v="847"/>
    <s v="Sundance"/>
    <s v="550.20.28.847-4560.05"/>
    <s v="Charges for Services-Parks CFD"/>
    <n v="87000"/>
    <n v="0"/>
    <n v="0"/>
    <n v="0"/>
    <n v="0"/>
  </r>
  <r>
    <x v="26"/>
    <x v="26"/>
    <x v="0"/>
    <x v="0"/>
    <x v="4"/>
    <x v="4"/>
    <s v="28"/>
    <s v="LMD/CFD"/>
    <s v="847"/>
    <s v="Sundance"/>
    <s v="550.20.28.847-4850.04"/>
    <s v="Other Revenue Rental of Property"/>
    <n v="0"/>
    <n v="0"/>
    <n v="0"/>
    <n v="0"/>
    <n v="0"/>
  </r>
  <r>
    <x v="26"/>
    <x v="26"/>
    <x v="2"/>
    <x v="1"/>
    <x v="4"/>
    <x v="4"/>
    <s v="28"/>
    <s v="LMD/CFD"/>
    <s v="847"/>
    <s v="Sundance"/>
    <s v="550.20.28.847-5100.11"/>
    <s v="Benefits Medicare"/>
    <n v="0"/>
    <n v="0"/>
    <n v="0"/>
    <n v="0"/>
    <n v="0"/>
  </r>
  <r>
    <x v="26"/>
    <x v="26"/>
    <x v="3"/>
    <x v="1"/>
    <x v="4"/>
    <x v="4"/>
    <s v="28"/>
    <s v="LMD/CFD"/>
    <s v="847"/>
    <s v="Sundance"/>
    <s v="550.20.28.847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7"/>
    <s v="Sundance"/>
    <s v="550.20.28.847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47"/>
    <s v="Sundance"/>
    <s v="550.20.28.847-6100.01"/>
    <s v="Utilities Electric"/>
    <n v="-3000"/>
    <n v="-2000"/>
    <n v="0"/>
    <n v="0"/>
    <n v="0"/>
  </r>
  <r>
    <x v="26"/>
    <x v="26"/>
    <x v="3"/>
    <x v="1"/>
    <x v="4"/>
    <x v="4"/>
    <s v="28"/>
    <s v="LMD/CFD"/>
    <s v="847"/>
    <s v="Sundance"/>
    <s v="550.20.28.847-6100.04"/>
    <s v="Utilities Water"/>
    <n v="0"/>
    <n v="-3000"/>
    <n v="0"/>
    <n v="0"/>
    <n v="0"/>
  </r>
  <r>
    <x v="26"/>
    <x v="26"/>
    <x v="3"/>
    <x v="1"/>
    <x v="4"/>
    <x v="4"/>
    <s v="28"/>
    <s v="LMD/CFD"/>
    <s v="847"/>
    <s v="Sundance"/>
    <s v="550.20.28.847-6240.05"/>
    <s v="Supplies-Parks Landscape Maintenance"/>
    <n v="-5000"/>
    <n v="-3000"/>
    <n v="0"/>
    <n v="0"/>
    <n v="0"/>
  </r>
  <r>
    <x v="26"/>
    <x v="26"/>
    <x v="3"/>
    <x v="1"/>
    <x v="4"/>
    <x v="4"/>
    <s v="28"/>
    <s v="LMD/CFD"/>
    <s v="847"/>
    <s v="Sundance"/>
    <s v="550.20.28.847-6400.03"/>
    <s v="Repairs &amp; Maintenance Major Repair &amp; Contingency"/>
    <n v="-1000"/>
    <n v="-3000"/>
    <n v="0"/>
    <n v="0"/>
    <n v="0"/>
  </r>
  <r>
    <x v="26"/>
    <x v="26"/>
    <x v="3"/>
    <x v="1"/>
    <x v="4"/>
    <x v="4"/>
    <s v="28"/>
    <s v="LMD/CFD"/>
    <s v="847"/>
    <s v="Sundance"/>
    <s v="550.20.28.847-6600.05"/>
    <s v="Administrative Expenses Public/Legal Advertisement"/>
    <n v="0"/>
    <n v="0"/>
    <n v="0"/>
    <n v="0"/>
    <n v="0"/>
  </r>
  <r>
    <x v="26"/>
    <x v="26"/>
    <x v="3"/>
    <x v="1"/>
    <x v="4"/>
    <x v="4"/>
    <s v="28"/>
    <s v="LMD/CFD"/>
    <s v="847"/>
    <s v="Sundance"/>
    <s v="550.20.28.847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7"/>
    <s v="Sundance"/>
    <s v="550.20.28.847-6600.27"/>
    <s v="Administrative Expenses Support Services-Direct Labor"/>
    <n v="-15000"/>
    <n v="-18000"/>
    <n v="0"/>
    <n v="0"/>
    <n v="0"/>
  </r>
  <r>
    <x v="26"/>
    <x v="26"/>
    <x v="0"/>
    <x v="0"/>
    <x v="4"/>
    <x v="4"/>
    <s v="28"/>
    <s v="LMD/CFD"/>
    <s v="848"/>
    <s v="Terra Ranch"/>
    <s v="550.20.28.848-4560.05"/>
    <s v="Charges for Services-Parks CFD"/>
    <n v="83000"/>
    <n v="0"/>
    <n v="0"/>
    <n v="0"/>
    <n v="0"/>
  </r>
  <r>
    <x v="26"/>
    <x v="26"/>
    <x v="2"/>
    <x v="1"/>
    <x v="4"/>
    <x v="4"/>
    <s v="28"/>
    <s v="LMD/CFD"/>
    <s v="848"/>
    <s v="Terra Ranch"/>
    <s v="550.20.28.848-5100.11"/>
    <s v="Benefits Medicare"/>
    <n v="0"/>
    <n v="0"/>
    <n v="0"/>
    <n v="0"/>
    <n v="0"/>
  </r>
  <r>
    <x v="26"/>
    <x v="26"/>
    <x v="3"/>
    <x v="1"/>
    <x v="4"/>
    <x v="4"/>
    <s v="28"/>
    <s v="LMD/CFD"/>
    <s v="848"/>
    <s v="Terra Ranch"/>
    <s v="550.20.28.848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8"/>
    <s v="Terra Ranch"/>
    <s v="550.20.28.848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48"/>
    <s v="Terra Ranch"/>
    <s v="550.20.28.848-6100.01"/>
    <s v="Utilities Electric"/>
    <n v="0"/>
    <n v="0"/>
    <n v="0"/>
    <n v="0"/>
    <n v="0"/>
  </r>
  <r>
    <x v="26"/>
    <x v="26"/>
    <x v="3"/>
    <x v="1"/>
    <x v="4"/>
    <x v="4"/>
    <s v="28"/>
    <s v="LMD/CFD"/>
    <s v="848"/>
    <s v="Terra Ranch"/>
    <s v="550.20.28.848-6100.04"/>
    <s v="Utilities Water"/>
    <n v="0"/>
    <n v="-4000"/>
    <n v="0"/>
    <n v="0"/>
    <n v="0"/>
  </r>
  <r>
    <x v="26"/>
    <x v="26"/>
    <x v="3"/>
    <x v="1"/>
    <x v="4"/>
    <x v="4"/>
    <s v="28"/>
    <s v="LMD/CFD"/>
    <s v="848"/>
    <s v="Terra Ranch"/>
    <s v="550.20.28.848-6240.05"/>
    <s v="Supplies-Parks Landscape Maintenance"/>
    <n v="0"/>
    <n v="-3000"/>
    <n v="0"/>
    <n v="0"/>
    <n v="0"/>
  </r>
  <r>
    <x v="26"/>
    <x v="26"/>
    <x v="3"/>
    <x v="1"/>
    <x v="4"/>
    <x v="4"/>
    <s v="28"/>
    <s v="LMD/CFD"/>
    <s v="848"/>
    <s v="Terra Ranch"/>
    <s v="550.20.28.848-6400.03"/>
    <s v="Repairs &amp; Maintenance Major Repair &amp; Contingency"/>
    <n v="0"/>
    <n v="-2000"/>
    <n v="0"/>
    <n v="0"/>
    <n v="0"/>
  </r>
  <r>
    <x v="26"/>
    <x v="26"/>
    <x v="3"/>
    <x v="1"/>
    <x v="4"/>
    <x v="4"/>
    <s v="28"/>
    <s v="LMD/CFD"/>
    <s v="848"/>
    <s v="Terra Ranch"/>
    <s v="550.20.28.848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8"/>
    <s v="Terra Ranch"/>
    <s v="550.20.28.848-6600.27"/>
    <s v="Administrative Expenses Support Services-Direct Labor"/>
    <n v="0"/>
    <n v="-27000"/>
    <n v="0"/>
    <n v="0"/>
    <n v="0"/>
  </r>
  <r>
    <x v="26"/>
    <x v="26"/>
    <x v="0"/>
    <x v="0"/>
    <x v="4"/>
    <x v="4"/>
    <s v="28"/>
    <s v="LMD/CFD"/>
    <s v="849"/>
    <s v="Center Point"/>
    <s v="550.20.28.849-4560.05"/>
    <s v="Charges for Services-Parks CFD"/>
    <n v="69000"/>
    <n v="0"/>
    <n v="0"/>
    <n v="0"/>
    <n v="0"/>
  </r>
  <r>
    <x v="26"/>
    <x v="26"/>
    <x v="2"/>
    <x v="1"/>
    <x v="4"/>
    <x v="4"/>
    <s v="28"/>
    <s v="LMD/CFD"/>
    <s v="849"/>
    <s v="Center Point"/>
    <s v="550.20.28.849-5100.11"/>
    <s v="Benefits Medicare"/>
    <n v="0"/>
    <n v="0"/>
    <n v="0"/>
    <n v="0"/>
    <n v="0"/>
  </r>
  <r>
    <x v="26"/>
    <x v="26"/>
    <x v="3"/>
    <x v="1"/>
    <x v="4"/>
    <x v="4"/>
    <s v="28"/>
    <s v="LMD/CFD"/>
    <s v="849"/>
    <s v="Center Point"/>
    <s v="550.20.28.849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49"/>
    <s v="Center Point"/>
    <s v="550.20.28.849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49"/>
    <s v="Center Point"/>
    <s v="550.20.28.849-6100.01"/>
    <s v="Utilities Electric"/>
    <n v="-1000"/>
    <n v="-1000"/>
    <n v="0"/>
    <n v="0"/>
    <n v="0"/>
  </r>
  <r>
    <x v="26"/>
    <x v="26"/>
    <x v="3"/>
    <x v="1"/>
    <x v="4"/>
    <x v="4"/>
    <s v="28"/>
    <s v="LMD/CFD"/>
    <s v="849"/>
    <s v="Center Point"/>
    <s v="550.20.28.849-6100.04"/>
    <s v="Utilities Water"/>
    <n v="-1000"/>
    <n v="-1000"/>
    <n v="0"/>
    <n v="0"/>
    <n v="0"/>
  </r>
  <r>
    <x v="26"/>
    <x v="26"/>
    <x v="3"/>
    <x v="1"/>
    <x v="4"/>
    <x v="4"/>
    <s v="28"/>
    <s v="LMD/CFD"/>
    <s v="849"/>
    <s v="Center Point"/>
    <s v="550.20.28.849-6240.05"/>
    <s v="Supplies-Parks Landscape Maintenance"/>
    <n v="-1000"/>
    <n v="-1000"/>
    <n v="0"/>
    <n v="0"/>
    <n v="0"/>
  </r>
  <r>
    <x v="26"/>
    <x v="26"/>
    <x v="3"/>
    <x v="1"/>
    <x v="4"/>
    <x v="4"/>
    <s v="28"/>
    <s v="LMD/CFD"/>
    <s v="849"/>
    <s v="Center Point"/>
    <s v="550.20.28.849-6400.03"/>
    <s v="Repairs &amp; Maintenance Major Repair &amp; Contingency"/>
    <n v="-1000"/>
    <n v="-2000"/>
    <n v="0"/>
    <n v="0"/>
    <n v="0"/>
  </r>
  <r>
    <x v="26"/>
    <x v="26"/>
    <x v="3"/>
    <x v="1"/>
    <x v="4"/>
    <x v="4"/>
    <s v="28"/>
    <s v="LMD/CFD"/>
    <s v="849"/>
    <s v="Center Point"/>
    <s v="550.20.28.849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49"/>
    <s v="Center Point"/>
    <s v="550.20.28.849-6600.27"/>
    <s v="Administrative Expenses Support Services-Direct Labor"/>
    <n v="-14000"/>
    <n v="-17000"/>
    <n v="0"/>
    <n v="0"/>
    <n v="0"/>
  </r>
  <r>
    <x v="26"/>
    <x v="26"/>
    <x v="0"/>
    <x v="0"/>
    <x v="4"/>
    <x v="4"/>
    <s v="28"/>
    <s v="LMD/CFD"/>
    <s v="850"/>
    <s v="DeJong Estates"/>
    <s v="550.20.28.850-4560.05"/>
    <s v="Charges for Services-Parks CFD"/>
    <n v="127000"/>
    <n v="0"/>
    <n v="0"/>
    <n v="0"/>
    <n v="0"/>
  </r>
  <r>
    <x v="26"/>
    <x v="26"/>
    <x v="2"/>
    <x v="1"/>
    <x v="4"/>
    <x v="4"/>
    <s v="28"/>
    <s v="LMD/CFD"/>
    <s v="850"/>
    <s v="DeJong Estates"/>
    <s v="550.20.28.850-5100.11"/>
    <s v="Benefits Medicare"/>
    <n v="0"/>
    <n v="0"/>
    <n v="0"/>
    <n v="0"/>
    <n v="0"/>
  </r>
  <r>
    <x v="26"/>
    <x v="26"/>
    <x v="3"/>
    <x v="1"/>
    <x v="4"/>
    <x v="4"/>
    <s v="28"/>
    <s v="LMD/CFD"/>
    <s v="850"/>
    <s v="DeJong Estates"/>
    <s v="550.20.28.850-6000.10"/>
    <s v="Professional Services Consultant"/>
    <n v="-2000"/>
    <n v="-2000"/>
    <n v="0"/>
    <n v="0"/>
    <n v="0"/>
  </r>
  <r>
    <x v="26"/>
    <x v="26"/>
    <x v="3"/>
    <x v="1"/>
    <x v="4"/>
    <x v="4"/>
    <s v="28"/>
    <s v="LMD/CFD"/>
    <s v="850"/>
    <s v="DeJong Estates"/>
    <s v="550.20.28.850-6000.11"/>
    <s v="Professional Services County Admin Fee"/>
    <n v="-1000"/>
    <n v="0"/>
    <n v="0"/>
    <n v="0"/>
    <n v="0"/>
  </r>
  <r>
    <x v="26"/>
    <x v="26"/>
    <x v="3"/>
    <x v="1"/>
    <x v="4"/>
    <x v="4"/>
    <s v="28"/>
    <s v="LMD/CFD"/>
    <s v="850"/>
    <s v="DeJong Estates"/>
    <s v="550.20.28.850-6100.01"/>
    <s v="Utilities Electric"/>
    <n v="0"/>
    <n v="-2000"/>
    <n v="0"/>
    <n v="0"/>
    <n v="0"/>
  </r>
  <r>
    <x v="26"/>
    <x v="26"/>
    <x v="3"/>
    <x v="1"/>
    <x v="4"/>
    <x v="4"/>
    <s v="28"/>
    <s v="LMD/CFD"/>
    <s v="850"/>
    <s v="DeJong Estates"/>
    <s v="550.20.28.850-6100.04"/>
    <s v="Utilities Water"/>
    <n v="0"/>
    <n v="-1000"/>
    <n v="0"/>
    <n v="0"/>
    <n v="0"/>
  </r>
  <r>
    <x v="26"/>
    <x v="26"/>
    <x v="3"/>
    <x v="1"/>
    <x v="4"/>
    <x v="4"/>
    <s v="28"/>
    <s v="LMD/CFD"/>
    <s v="850"/>
    <s v="DeJong Estates"/>
    <s v="550.20.28.850-6240.05"/>
    <s v="Supplies-Parks Landscape Maintenance"/>
    <n v="-1000"/>
    <n v="-4000"/>
    <n v="0"/>
    <n v="0"/>
    <n v="0"/>
  </r>
  <r>
    <x v="26"/>
    <x v="26"/>
    <x v="3"/>
    <x v="1"/>
    <x v="4"/>
    <x v="4"/>
    <s v="28"/>
    <s v="LMD/CFD"/>
    <s v="850"/>
    <s v="DeJong Estates"/>
    <s v="550.20.28.850-6400.03"/>
    <s v="Repairs &amp; Maintenance Major Repair &amp; Contingency"/>
    <n v="-2000"/>
    <n v="-4000"/>
    <n v="0"/>
    <n v="0"/>
    <n v="0"/>
  </r>
  <r>
    <x v="26"/>
    <x v="26"/>
    <x v="3"/>
    <x v="1"/>
    <x v="4"/>
    <x v="4"/>
    <s v="28"/>
    <s v="LMD/CFD"/>
    <s v="850"/>
    <s v="DeJong Estates"/>
    <s v="550.20.28.850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50"/>
    <s v="DeJong Estates"/>
    <s v="550.20.28.850-6600.27"/>
    <s v="Administrative Expenses Support Services-Direct Labor"/>
    <n v="-2000"/>
    <n v="-16000"/>
    <n v="0"/>
    <n v="0"/>
    <n v="0"/>
  </r>
  <r>
    <x v="26"/>
    <x v="26"/>
    <x v="0"/>
    <x v="0"/>
    <x v="4"/>
    <x v="4"/>
    <s v="28"/>
    <s v="LMD/CFD"/>
    <s v="851"/>
    <s v="Shadowbrook"/>
    <s v="550.20.28.851-4560.05"/>
    <s v="Charges for Services-Parks CFD"/>
    <n v="44000"/>
    <n v="0"/>
    <n v="0"/>
    <n v="0"/>
    <n v="0"/>
  </r>
  <r>
    <x v="26"/>
    <x v="26"/>
    <x v="2"/>
    <x v="1"/>
    <x v="4"/>
    <x v="4"/>
    <s v="28"/>
    <s v="LMD/CFD"/>
    <s v="851"/>
    <s v="Shadowbrook"/>
    <s v="550.20.28.851-5100.11"/>
    <s v="Benefits Medicare"/>
    <n v="0"/>
    <n v="0"/>
    <n v="0"/>
    <n v="0"/>
    <n v="0"/>
  </r>
  <r>
    <x v="26"/>
    <x v="26"/>
    <x v="3"/>
    <x v="1"/>
    <x v="4"/>
    <x v="4"/>
    <s v="28"/>
    <s v="LMD/CFD"/>
    <s v="851"/>
    <s v="Shadowbrook"/>
    <s v="550.20.28.851-6000.10"/>
    <s v="Professional Services Consultant"/>
    <n v="-1000"/>
    <n v="-2000"/>
    <n v="0"/>
    <n v="0"/>
    <n v="0"/>
  </r>
  <r>
    <x v="26"/>
    <x v="26"/>
    <x v="3"/>
    <x v="1"/>
    <x v="4"/>
    <x v="4"/>
    <s v="28"/>
    <s v="LMD/CFD"/>
    <s v="851"/>
    <s v="Shadowbrook"/>
    <s v="550.20.28.851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51"/>
    <s v="Shadowbrook"/>
    <s v="550.20.28.851-6100.04"/>
    <s v="Utilities Water"/>
    <n v="0"/>
    <n v="-4000"/>
    <n v="0"/>
    <n v="0"/>
    <n v="0"/>
  </r>
  <r>
    <x v="26"/>
    <x v="26"/>
    <x v="3"/>
    <x v="1"/>
    <x v="4"/>
    <x v="4"/>
    <s v="28"/>
    <s v="LMD/CFD"/>
    <s v="851"/>
    <s v="Shadowbrook"/>
    <s v="550.20.28.851-6240.05"/>
    <s v="Supplies-Parks Landscape Maintenance"/>
    <n v="0"/>
    <n v="-1000"/>
    <n v="0"/>
    <n v="0"/>
    <n v="0"/>
  </r>
  <r>
    <x v="26"/>
    <x v="26"/>
    <x v="3"/>
    <x v="1"/>
    <x v="4"/>
    <x v="4"/>
    <s v="28"/>
    <s v="LMD/CFD"/>
    <s v="851"/>
    <s v="Shadowbrook"/>
    <s v="550.20.28.851-6400.03"/>
    <s v="Repairs &amp; Maintenance Major Repair &amp; Contingency"/>
    <n v="-1000"/>
    <n v="-2000"/>
    <n v="0"/>
    <n v="0"/>
    <n v="0"/>
  </r>
  <r>
    <x v="26"/>
    <x v="26"/>
    <x v="3"/>
    <x v="1"/>
    <x v="4"/>
    <x v="4"/>
    <s v="28"/>
    <s v="LMD/CFD"/>
    <s v="851"/>
    <s v="Shadowbrook"/>
    <s v="550.20.28.851-6600.05"/>
    <s v="Administrative Expenses Public/Legal Advertisement"/>
    <n v="0"/>
    <n v="0"/>
    <n v="0"/>
    <n v="0"/>
    <n v="0"/>
  </r>
  <r>
    <x v="26"/>
    <x v="26"/>
    <x v="3"/>
    <x v="1"/>
    <x v="4"/>
    <x v="4"/>
    <s v="28"/>
    <s v="LMD/CFD"/>
    <s v="851"/>
    <s v="Shadowbrook"/>
    <s v="550.20.28.851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51"/>
    <s v="Shadowbrook"/>
    <s v="550.20.28.851-6600.27"/>
    <s v="Administrative Expenses Support Services-Direct Labor"/>
    <n v="-2000"/>
    <n v="-9000"/>
    <n v="0"/>
    <n v="0"/>
    <n v="0"/>
  </r>
  <r>
    <x v="26"/>
    <x v="26"/>
    <x v="0"/>
    <x v="0"/>
    <x v="4"/>
    <x v="4"/>
    <s v="28"/>
    <s v="LMD/CFD"/>
    <s v="852"/>
    <s v="Dolcinea"/>
    <s v="550.20.28.852-4560.05"/>
    <s v="Charges for Services-Parks CFD"/>
    <n v="47000"/>
    <n v="0"/>
    <n v="0"/>
    <n v="0"/>
    <n v="0"/>
  </r>
  <r>
    <x v="26"/>
    <x v="26"/>
    <x v="2"/>
    <x v="1"/>
    <x v="4"/>
    <x v="4"/>
    <s v="28"/>
    <s v="LMD/CFD"/>
    <s v="852"/>
    <s v="Dolcinea"/>
    <s v="550.20.28.852-5100.11"/>
    <s v="Benefits Medicare"/>
    <n v="0"/>
    <n v="0"/>
    <n v="0"/>
    <n v="0"/>
    <n v="0"/>
  </r>
  <r>
    <x v="26"/>
    <x v="26"/>
    <x v="3"/>
    <x v="1"/>
    <x v="4"/>
    <x v="4"/>
    <s v="28"/>
    <s v="LMD/CFD"/>
    <s v="852"/>
    <s v="Dolcinea"/>
    <s v="550.20.28.852-6000.10"/>
    <s v="Professional Services Consultant"/>
    <n v="-2000"/>
    <n v="-1000"/>
    <n v="0"/>
    <n v="0"/>
    <n v="0"/>
  </r>
  <r>
    <x v="26"/>
    <x v="26"/>
    <x v="3"/>
    <x v="1"/>
    <x v="4"/>
    <x v="4"/>
    <s v="28"/>
    <s v="LMD/CFD"/>
    <s v="852"/>
    <s v="Dolcinea"/>
    <s v="550.20.28.852-6000.11"/>
    <s v="Professional Services County Admin Fee"/>
    <n v="0"/>
    <n v="0"/>
    <n v="0"/>
    <n v="0"/>
    <n v="0"/>
  </r>
  <r>
    <x v="26"/>
    <x v="26"/>
    <x v="3"/>
    <x v="1"/>
    <x v="4"/>
    <x v="4"/>
    <s v="28"/>
    <s v="LMD/CFD"/>
    <s v="852"/>
    <s v="Dolcinea"/>
    <s v="550.20.28.852-6100.01"/>
    <s v="Utilities Electric"/>
    <n v="0"/>
    <n v="-1000"/>
    <n v="0"/>
    <n v="0"/>
    <n v="0"/>
  </r>
  <r>
    <x v="26"/>
    <x v="26"/>
    <x v="3"/>
    <x v="1"/>
    <x v="4"/>
    <x v="4"/>
    <s v="28"/>
    <s v="LMD/CFD"/>
    <s v="852"/>
    <s v="Dolcinea"/>
    <s v="550.20.28.852-6100.04"/>
    <s v="Utilities Water"/>
    <n v="-3000"/>
    <n v="-3000"/>
    <n v="0"/>
    <n v="0"/>
    <n v="0"/>
  </r>
  <r>
    <x v="26"/>
    <x v="26"/>
    <x v="3"/>
    <x v="1"/>
    <x v="4"/>
    <x v="4"/>
    <s v="28"/>
    <s v="LMD/CFD"/>
    <s v="852"/>
    <s v="Dolcinea"/>
    <s v="550.20.28.852-6240.05"/>
    <s v="Supplies-Parks Landscape Maintenance"/>
    <n v="-1000"/>
    <n v="-1000"/>
    <n v="0"/>
    <n v="0"/>
    <n v="0"/>
  </r>
  <r>
    <x v="26"/>
    <x v="26"/>
    <x v="3"/>
    <x v="1"/>
    <x v="4"/>
    <x v="4"/>
    <s v="28"/>
    <s v="LMD/CFD"/>
    <s v="852"/>
    <s v="Dolcinea"/>
    <s v="550.20.28.852-6400.03"/>
    <s v="Repairs &amp; Maintenance Major Repair &amp; Contingency"/>
    <n v="-1000"/>
    <n v="-1000"/>
    <n v="0"/>
    <n v="0"/>
    <n v="0"/>
  </r>
  <r>
    <x v="26"/>
    <x v="26"/>
    <x v="3"/>
    <x v="1"/>
    <x v="4"/>
    <x v="4"/>
    <s v="28"/>
    <s v="LMD/CFD"/>
    <s v="852"/>
    <s v="Dolcinea"/>
    <s v="550.20.28.852-6600.25"/>
    <s v="Administrative Expenses Support Services-Indirect Labor"/>
    <n v="-5000"/>
    <n v="-5000"/>
    <n v="0"/>
    <n v="0"/>
    <n v="0"/>
  </r>
  <r>
    <x v="26"/>
    <x v="26"/>
    <x v="3"/>
    <x v="1"/>
    <x v="4"/>
    <x v="4"/>
    <s v="28"/>
    <s v="LMD/CFD"/>
    <s v="852"/>
    <s v="Dolcinea"/>
    <s v="550.20.28.852-6600.27"/>
    <s v="Administrative Expenses Support Services-Direct Labor"/>
    <n v="-11000"/>
    <n v="-10000"/>
    <n v="0"/>
    <n v="0"/>
    <n v="0"/>
  </r>
  <r>
    <x v="26"/>
    <x v="26"/>
    <x v="3"/>
    <x v="1"/>
    <x v="4"/>
    <x v="4"/>
    <s v="28"/>
    <s v="LMD/CFD"/>
    <s v="853"/>
    <s v="Tesoro Apartments"/>
    <s v="550.20.28.853-6000.10"/>
    <s v="Professional Services Consultant"/>
    <n v="0"/>
    <n v="-1000"/>
    <n v="0"/>
    <n v="0"/>
    <n v="0"/>
  </r>
  <r>
    <x v="26"/>
    <x v="26"/>
    <x v="3"/>
    <x v="1"/>
    <x v="6"/>
    <x v="6"/>
    <s v="28"/>
    <s v="LMD/CFD"/>
    <s v="801"/>
    <s v="District Formations"/>
    <s v="550.40.28.801-6000.01"/>
    <s v="Professional Services General"/>
    <n v="0"/>
    <n v="0"/>
    <n v="-25000"/>
    <n v="-25000"/>
    <n v="0"/>
  </r>
  <r>
    <x v="26"/>
    <x v="26"/>
    <x v="0"/>
    <x v="0"/>
    <x v="6"/>
    <x v="6"/>
    <s v="28"/>
    <s v="LMD/CFD"/>
    <s v="838"/>
    <s v="Juniper/Tesoro"/>
    <s v="550.40.28.838-4560.05"/>
    <s v="Charges for Services-Parks CFD"/>
    <n v="0"/>
    <n v="0"/>
    <n v="78040"/>
    <n v="78040"/>
    <n v="0"/>
  </r>
  <r>
    <x v="26"/>
    <x v="26"/>
    <x v="3"/>
    <x v="1"/>
    <x v="6"/>
    <x v="6"/>
    <s v="28"/>
    <s v="LMD/CFD"/>
    <s v="838"/>
    <s v="Juniper/Tesoro"/>
    <s v="550.40.28.838-6100.01"/>
    <s v="Utilities Electric"/>
    <n v="0"/>
    <n v="0"/>
    <n v="-1710"/>
    <n v="-1710"/>
    <n v="0"/>
  </r>
  <r>
    <x v="26"/>
    <x v="26"/>
    <x v="3"/>
    <x v="1"/>
    <x v="6"/>
    <x v="6"/>
    <s v="28"/>
    <s v="LMD/CFD"/>
    <s v="838"/>
    <s v="Juniper/Tesoro"/>
    <s v="550.40.28.838-6000.10"/>
    <s v="Professional Services Consultant"/>
    <n v="0"/>
    <n v="0"/>
    <n v="0"/>
    <n v="-2100"/>
    <n v="-2100"/>
  </r>
  <r>
    <x v="26"/>
    <x v="26"/>
    <x v="3"/>
    <x v="1"/>
    <x v="6"/>
    <x v="6"/>
    <s v="28"/>
    <s v="LMD/CFD"/>
    <s v="838"/>
    <s v="Juniper/Tesoro"/>
    <s v="550.40.28.838-6240.05"/>
    <s v="Supplies-Parks Landscape Maintenance"/>
    <n v="0"/>
    <n v="0"/>
    <n v="-6480"/>
    <n v="-6480"/>
    <n v="0"/>
  </r>
  <r>
    <x v="26"/>
    <x v="26"/>
    <x v="3"/>
    <x v="1"/>
    <x v="6"/>
    <x v="6"/>
    <s v="28"/>
    <s v="LMD/CFD"/>
    <s v="838"/>
    <s v="Juniper/Tesoro"/>
    <s v="550.40.28.838-6100.04"/>
    <s v="Utilities Water"/>
    <n v="0"/>
    <n v="0"/>
    <n v="-13300"/>
    <n v="-13300"/>
    <n v="0"/>
  </r>
  <r>
    <x v="26"/>
    <x v="26"/>
    <x v="3"/>
    <x v="1"/>
    <x v="6"/>
    <x v="6"/>
    <s v="28"/>
    <s v="LMD/CFD"/>
    <s v="838"/>
    <s v="Juniper/Tesoro"/>
    <s v="550.40.28.838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38"/>
    <s v="Juniper/Tesoro"/>
    <s v="550.40.28.838-6600.27"/>
    <s v="Administrative Expenses Support Services-Direct Labor"/>
    <n v="0"/>
    <n v="0"/>
    <n v="-41800"/>
    <n v="-41800"/>
    <n v="0"/>
  </r>
  <r>
    <x v="26"/>
    <x v="26"/>
    <x v="3"/>
    <x v="1"/>
    <x v="6"/>
    <x v="6"/>
    <s v="28"/>
    <s v="LMD/CFD"/>
    <s v="838"/>
    <s v="Juniper/Tesoro"/>
    <s v="550.40.28.838-6400.03"/>
    <s v="Repairs &amp; Maintenance Major Repair &amp; Contingency"/>
    <n v="0"/>
    <n v="0"/>
    <n v="-4000"/>
    <n v="-4000"/>
    <n v="0"/>
  </r>
  <r>
    <x v="26"/>
    <x v="26"/>
    <x v="4"/>
    <x v="1"/>
    <x v="6"/>
    <x v="6"/>
    <s v="28"/>
    <s v="LMD/CFD"/>
    <s v="838"/>
    <s v="Juniper/Tesoro"/>
    <s v="550.40.28.838-8300.97"/>
    <s v="Capital Improvements-Parks LMD Cap Reserve"/>
    <n v="0"/>
    <n v="0"/>
    <n v="-3800"/>
    <n v="-3800"/>
    <n v="0"/>
  </r>
  <r>
    <x v="26"/>
    <x v="26"/>
    <x v="0"/>
    <x v="0"/>
    <x v="6"/>
    <x v="6"/>
    <s v="28"/>
    <s v="LMD/CFD"/>
    <s v="839"/>
    <s v="Pillsbury Estates CFD 2014-1"/>
    <s v="550.40.28.839-4560.05"/>
    <s v="Charges for Services-Parks CFD"/>
    <n v="0"/>
    <n v="0"/>
    <n v="84354"/>
    <n v="84354"/>
    <n v="0"/>
  </r>
  <r>
    <x v="26"/>
    <x v="26"/>
    <x v="3"/>
    <x v="1"/>
    <x v="6"/>
    <x v="6"/>
    <s v="28"/>
    <s v="LMD/CFD"/>
    <s v="839"/>
    <s v="Pillsbury Estates CFD 2014-1"/>
    <s v="550.40.28.839-6100.01"/>
    <s v="Utilities Electric"/>
    <n v="0"/>
    <n v="0"/>
    <n v="-6500"/>
    <n v="-6500"/>
    <n v="0"/>
  </r>
  <r>
    <x v="26"/>
    <x v="26"/>
    <x v="3"/>
    <x v="1"/>
    <x v="6"/>
    <x v="6"/>
    <s v="28"/>
    <s v="LMD/CFD"/>
    <s v="839"/>
    <s v="Pillsbury Estates CFD 2014-1"/>
    <s v="550.40.28.839-6000.10"/>
    <s v="Professional Services Consultant"/>
    <n v="0"/>
    <n v="0"/>
    <n v="0"/>
    <n v="-2700"/>
    <n v="-2700"/>
  </r>
  <r>
    <x v="26"/>
    <x v="26"/>
    <x v="3"/>
    <x v="1"/>
    <x v="6"/>
    <x v="6"/>
    <s v="28"/>
    <s v="LMD/CFD"/>
    <s v="839"/>
    <s v="Pillsbury Estates CFD 2014-1"/>
    <s v="550.40.28.839-6240.05"/>
    <s v="Supplies-Parks Landscape Maintenance"/>
    <n v="0"/>
    <n v="0"/>
    <n v="-8500"/>
    <n v="-8500"/>
    <n v="0"/>
  </r>
  <r>
    <x v="26"/>
    <x v="26"/>
    <x v="3"/>
    <x v="1"/>
    <x v="6"/>
    <x v="6"/>
    <s v="28"/>
    <s v="LMD/CFD"/>
    <s v="839"/>
    <s v="Pillsbury Estates CFD 2014-1"/>
    <s v="550.40.28.839-6400.03"/>
    <s v="Repairs &amp; Maintenance Major Repair &amp; Contingency"/>
    <n v="0"/>
    <n v="0"/>
    <n v="-8500"/>
    <n v="-8500"/>
    <n v="0"/>
  </r>
  <r>
    <x v="26"/>
    <x v="26"/>
    <x v="3"/>
    <x v="1"/>
    <x v="6"/>
    <x v="6"/>
    <s v="28"/>
    <s v="LMD/CFD"/>
    <s v="839"/>
    <s v="Pillsbury Estates CFD 2014-1"/>
    <s v="550.40.28.839-6100.04"/>
    <s v="Utilities Water"/>
    <n v="0"/>
    <n v="0"/>
    <n v="-2100"/>
    <n v="-2100"/>
    <n v="0"/>
  </r>
  <r>
    <x v="26"/>
    <x v="26"/>
    <x v="3"/>
    <x v="1"/>
    <x v="6"/>
    <x v="6"/>
    <s v="28"/>
    <s v="LMD/CFD"/>
    <s v="839"/>
    <s v="Pillsbury Estates CFD 2014-1"/>
    <s v="550.40.28.839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39"/>
    <s v="Pillsbury Estates CFD 2014-1"/>
    <s v="550.40.28.839-6600.27"/>
    <s v="Administrative Expenses Support Services-Direct Labor"/>
    <n v="0"/>
    <n v="0"/>
    <n v="-28000"/>
    <n v="-28000"/>
    <n v="0"/>
  </r>
  <r>
    <x v="26"/>
    <x v="26"/>
    <x v="4"/>
    <x v="1"/>
    <x v="6"/>
    <x v="6"/>
    <s v="28"/>
    <s v="LMD/CFD"/>
    <s v="839"/>
    <s v="Pillsbury Estates CFD 2014-1"/>
    <s v="550.40.28.839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40"/>
    <s v="Blossom Grove Estates CFD 2014-2"/>
    <s v="550.40.28.840-4560.05"/>
    <s v="Charges for Services-Parks CFD"/>
    <n v="0"/>
    <n v="0"/>
    <n v="91232"/>
    <n v="91232"/>
    <n v="0"/>
  </r>
  <r>
    <x v="26"/>
    <x v="26"/>
    <x v="3"/>
    <x v="1"/>
    <x v="6"/>
    <x v="6"/>
    <s v="28"/>
    <s v="LMD/CFD"/>
    <s v="840"/>
    <s v="Blossom Grove Estates CFD 2014-2"/>
    <s v="550.40.28.840-6100.01"/>
    <s v="Utilities Electric"/>
    <n v="0"/>
    <n v="0"/>
    <n v="-5500"/>
    <n v="-5500"/>
    <n v="0"/>
  </r>
  <r>
    <x v="26"/>
    <x v="26"/>
    <x v="3"/>
    <x v="1"/>
    <x v="6"/>
    <x v="6"/>
    <s v="28"/>
    <s v="LMD/CFD"/>
    <s v="840"/>
    <s v="Blossom Grove Estates CFD 2014-2"/>
    <s v="550.40.28.840-6000.10"/>
    <s v="Professional Services Consultant"/>
    <n v="0"/>
    <n v="0"/>
    <n v="0"/>
    <n v="-2100"/>
    <n v="-2100"/>
  </r>
  <r>
    <x v="26"/>
    <x v="26"/>
    <x v="3"/>
    <x v="1"/>
    <x v="6"/>
    <x v="6"/>
    <s v="28"/>
    <s v="LMD/CFD"/>
    <s v="840"/>
    <s v="Blossom Grove Estates CFD 2014-2"/>
    <s v="550.40.28.840-6240.05"/>
    <s v="Supplies-Parks Landscape Maintenance"/>
    <n v="0"/>
    <n v="0"/>
    <n v="-8500"/>
    <n v="-8500"/>
    <n v="0"/>
  </r>
  <r>
    <x v="26"/>
    <x v="26"/>
    <x v="3"/>
    <x v="1"/>
    <x v="6"/>
    <x v="6"/>
    <s v="28"/>
    <s v="LMD/CFD"/>
    <s v="840"/>
    <s v="Blossom Grove Estates CFD 2014-2"/>
    <s v="550.40.28.840-6400.03"/>
    <s v="Repairs &amp; Maintenance Major Repair &amp; Contingency"/>
    <n v="0"/>
    <n v="0"/>
    <n v="-8500"/>
    <n v="-8500"/>
    <n v="0"/>
  </r>
  <r>
    <x v="26"/>
    <x v="26"/>
    <x v="3"/>
    <x v="1"/>
    <x v="6"/>
    <x v="6"/>
    <s v="28"/>
    <s v="LMD/CFD"/>
    <s v="840"/>
    <s v="Blossom Grove Estates CFD 2014-2"/>
    <s v="550.40.28.840-6100.04"/>
    <s v="Utilities Water"/>
    <n v="0"/>
    <n v="0"/>
    <n v="-2100"/>
    <n v="-2100"/>
    <n v="0"/>
  </r>
  <r>
    <x v="26"/>
    <x v="26"/>
    <x v="3"/>
    <x v="1"/>
    <x v="6"/>
    <x v="6"/>
    <s v="28"/>
    <s v="LMD/CFD"/>
    <s v="840"/>
    <s v="Blossom Grove Estates CFD 2014-2"/>
    <s v="550.40.28.840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0"/>
    <s v="Blossom Grove Estates CFD 2014-2"/>
    <s v="550.40.28.840-6600.27"/>
    <s v="Administrative Expenses Support Services-Direct Labor"/>
    <n v="0"/>
    <n v="0"/>
    <n v="-35000"/>
    <n v="-35000"/>
    <n v="0"/>
  </r>
  <r>
    <x v="26"/>
    <x v="26"/>
    <x v="4"/>
    <x v="1"/>
    <x v="6"/>
    <x v="6"/>
    <s v="28"/>
    <s v="LMD/CFD"/>
    <s v="840"/>
    <s v="Blossom Grove Estates CFD 2014-2"/>
    <s v="550.40.28.840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41"/>
    <s v="Oleander Estates CFD 2014-3"/>
    <s v="550.40.28.841-4560.05"/>
    <s v="Charges for Services-Parks CFD"/>
    <n v="0"/>
    <n v="0"/>
    <n v="97421"/>
    <n v="97421"/>
    <n v="0"/>
  </r>
  <r>
    <x v="26"/>
    <x v="26"/>
    <x v="3"/>
    <x v="1"/>
    <x v="6"/>
    <x v="6"/>
    <s v="28"/>
    <s v="LMD/CFD"/>
    <s v="841"/>
    <s v="Oleander Estates CFD 2014-3"/>
    <s v="550.40.28.841-6100.01"/>
    <s v="Utilities Electric"/>
    <n v="0"/>
    <n v="0"/>
    <n v="-7000"/>
    <n v="-7000"/>
    <n v="0"/>
  </r>
  <r>
    <x v="26"/>
    <x v="26"/>
    <x v="3"/>
    <x v="1"/>
    <x v="6"/>
    <x v="6"/>
    <s v="28"/>
    <s v="LMD/CFD"/>
    <s v="841"/>
    <s v="Oleander Estates CFD 2014-3"/>
    <s v="550.40.28.841-6400.03"/>
    <s v="Repairs &amp; Maintenance Major Repair &amp; Contingency"/>
    <n v="0"/>
    <n v="0"/>
    <n v="0"/>
    <n v="-7500"/>
    <n v="-7500"/>
  </r>
  <r>
    <x v="26"/>
    <x v="26"/>
    <x v="3"/>
    <x v="1"/>
    <x v="6"/>
    <x v="6"/>
    <s v="28"/>
    <s v="LMD/CFD"/>
    <s v="841"/>
    <s v="Oleander Estates CFD 2014-3"/>
    <s v="550.40.28.841-6600.27"/>
    <s v="Administrative Expenses Support Services-Direct Labor"/>
    <n v="0"/>
    <n v="0"/>
    <n v="-40000"/>
    <n v="-40000"/>
    <n v="0"/>
  </r>
  <r>
    <x v="26"/>
    <x v="26"/>
    <x v="3"/>
    <x v="1"/>
    <x v="6"/>
    <x v="6"/>
    <s v="28"/>
    <s v="LMD/CFD"/>
    <s v="841"/>
    <s v="Oleander Estates CFD 2014-3"/>
    <s v="550.40.28.841-6100.04"/>
    <s v="Utilities Water"/>
    <n v="0"/>
    <n v="0"/>
    <n v="-9000"/>
    <n v="-9000"/>
    <n v="0"/>
  </r>
  <r>
    <x v="26"/>
    <x v="26"/>
    <x v="3"/>
    <x v="1"/>
    <x v="6"/>
    <x v="6"/>
    <s v="28"/>
    <s v="LMD/CFD"/>
    <s v="841"/>
    <s v="Oleander Estates CFD 2014-3"/>
    <s v="550.40.28.841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1"/>
    <s v="Oleander Estates CFD 2014-3"/>
    <s v="550.40.28.841-6000.10"/>
    <s v="Professional Services Consultant"/>
    <n v="0"/>
    <n v="0"/>
    <n v="0"/>
    <n v="-2400"/>
    <n v="-2400"/>
  </r>
  <r>
    <x v="26"/>
    <x v="26"/>
    <x v="3"/>
    <x v="1"/>
    <x v="6"/>
    <x v="6"/>
    <s v="28"/>
    <s v="LMD/CFD"/>
    <s v="841"/>
    <s v="Oleander Estates CFD 2014-3"/>
    <s v="550.40.28.841-6240.05"/>
    <s v="Supplies-Parks Landscape Maintenance"/>
    <n v="0"/>
    <n v="0"/>
    <n v="-9000"/>
    <n v="-9000"/>
    <n v="0"/>
  </r>
  <r>
    <x v="26"/>
    <x v="26"/>
    <x v="0"/>
    <x v="0"/>
    <x v="6"/>
    <x v="6"/>
    <s v="28"/>
    <s v="LMD/CFD"/>
    <s v="842"/>
    <s v="Evans Estates"/>
    <s v="550.40.28.842-4560.05"/>
    <s v="Charges for Services-Parks CFD"/>
    <n v="0"/>
    <n v="0"/>
    <n v="100286"/>
    <n v="100286"/>
    <n v="0"/>
  </r>
  <r>
    <x v="26"/>
    <x v="26"/>
    <x v="3"/>
    <x v="1"/>
    <x v="6"/>
    <x v="6"/>
    <s v="28"/>
    <s v="LMD/CFD"/>
    <s v="842"/>
    <s v="Evans Estates"/>
    <s v="550.40.28.842-6100.01"/>
    <s v="Utilities Electric"/>
    <n v="0"/>
    <n v="0"/>
    <n v="-13000"/>
    <n v="-16000"/>
    <n v="-3000"/>
  </r>
  <r>
    <x v="26"/>
    <x v="26"/>
    <x v="3"/>
    <x v="1"/>
    <x v="6"/>
    <x v="6"/>
    <s v="28"/>
    <s v="LMD/CFD"/>
    <s v="842"/>
    <s v="Evans Estates"/>
    <s v="550.40.28.842-6400.03"/>
    <s v="Repairs &amp; Maintenance Major Repair &amp; Contingency"/>
    <n v="0"/>
    <n v="0"/>
    <n v="-7500"/>
    <n v="-7500"/>
    <n v="0"/>
  </r>
  <r>
    <x v="26"/>
    <x v="26"/>
    <x v="3"/>
    <x v="1"/>
    <x v="6"/>
    <x v="6"/>
    <s v="28"/>
    <s v="LMD/CFD"/>
    <s v="842"/>
    <s v="Evans Estates"/>
    <s v="550.40.28.842-6600.27"/>
    <s v="Administrative Expenses Support Services-Direct Labor"/>
    <n v="0"/>
    <n v="0"/>
    <n v="-31000"/>
    <n v="-31000"/>
    <n v="0"/>
  </r>
  <r>
    <x v="26"/>
    <x v="26"/>
    <x v="3"/>
    <x v="1"/>
    <x v="6"/>
    <x v="6"/>
    <s v="28"/>
    <s v="LMD/CFD"/>
    <s v="842"/>
    <s v="Evans Estates"/>
    <s v="550.40.28.842-6100.04"/>
    <s v="Utilities Water"/>
    <n v="0"/>
    <n v="0"/>
    <n v="-8000"/>
    <n v="-3000"/>
    <n v="5000"/>
  </r>
  <r>
    <x v="26"/>
    <x v="26"/>
    <x v="3"/>
    <x v="1"/>
    <x v="6"/>
    <x v="6"/>
    <s v="28"/>
    <s v="LMD/CFD"/>
    <s v="842"/>
    <s v="Evans Estates"/>
    <s v="550.40.28.842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2"/>
    <s v="Evans Estates"/>
    <s v="550.40.28.842-6000.10"/>
    <s v="Professional Services Consultant"/>
    <n v="0"/>
    <n v="0"/>
    <n v="0"/>
    <n v="-2300"/>
    <n v="-2300"/>
  </r>
  <r>
    <x v="26"/>
    <x v="26"/>
    <x v="3"/>
    <x v="1"/>
    <x v="6"/>
    <x v="6"/>
    <s v="28"/>
    <s v="LMD/CFD"/>
    <s v="842"/>
    <s v="Evans Estates"/>
    <s v="550.40.28.842-6240.05"/>
    <s v="Supplies-Parks Landscape Maintenance"/>
    <n v="0"/>
    <n v="0"/>
    <n v="-8000"/>
    <n v="-8000"/>
    <n v="0"/>
  </r>
  <r>
    <x v="26"/>
    <x v="26"/>
    <x v="4"/>
    <x v="1"/>
    <x v="6"/>
    <x v="6"/>
    <s v="28"/>
    <s v="LMD/CFD"/>
    <s v="842"/>
    <s v="Evans Estates"/>
    <s v="550.40.28.842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43"/>
    <s v="Crivello Estates"/>
    <s v="550.40.28.843-4560.05"/>
    <s v="Charges for Services-Parks CFD"/>
    <n v="0"/>
    <n v="0"/>
    <n v="33824"/>
    <n v="33824"/>
    <n v="0"/>
  </r>
  <r>
    <x v="26"/>
    <x v="26"/>
    <x v="3"/>
    <x v="1"/>
    <x v="6"/>
    <x v="6"/>
    <s v="28"/>
    <s v="LMD/CFD"/>
    <s v="843"/>
    <s v="Crivello Estates"/>
    <s v="550.40.28.843-6100.01"/>
    <s v="Utilities Electric"/>
    <n v="0"/>
    <n v="0"/>
    <n v="-1100"/>
    <n v="-1100"/>
    <n v="0"/>
  </r>
  <r>
    <x v="26"/>
    <x v="26"/>
    <x v="3"/>
    <x v="1"/>
    <x v="6"/>
    <x v="6"/>
    <s v="28"/>
    <s v="LMD/CFD"/>
    <s v="843"/>
    <s v="Crivello Estates"/>
    <s v="550.40.28.843-6600.27"/>
    <s v="Administrative Expenses Support Services-Direct Labor"/>
    <n v="0"/>
    <n v="0"/>
    <n v="-18799"/>
    <n v="-18799"/>
    <n v="0"/>
  </r>
  <r>
    <x v="26"/>
    <x v="26"/>
    <x v="3"/>
    <x v="1"/>
    <x v="6"/>
    <x v="6"/>
    <s v="28"/>
    <s v="LMD/CFD"/>
    <s v="843"/>
    <s v="Crivello Estates"/>
    <s v="550.40.28.843-6100.04"/>
    <s v="Utilities Water"/>
    <n v="0"/>
    <n v="0"/>
    <n v="-3000"/>
    <n v="-2000"/>
    <n v="1000"/>
  </r>
  <r>
    <x v="26"/>
    <x v="26"/>
    <x v="3"/>
    <x v="1"/>
    <x v="6"/>
    <x v="6"/>
    <s v="28"/>
    <s v="LMD/CFD"/>
    <s v="843"/>
    <s v="Crivello Estates"/>
    <s v="550.40.28.843-6600.25"/>
    <s v="Administrative Expenses Support Services-Indirect Labor"/>
    <n v="0"/>
    <n v="0"/>
    <n v="-4335"/>
    <n v="-4335"/>
    <n v="0"/>
  </r>
  <r>
    <x v="26"/>
    <x v="26"/>
    <x v="3"/>
    <x v="1"/>
    <x v="6"/>
    <x v="6"/>
    <s v="28"/>
    <s v="LMD/CFD"/>
    <s v="843"/>
    <s v="Crivello Estates"/>
    <s v="550.40.28.843-6000.10"/>
    <s v="Professional Services Consultant"/>
    <n v="0"/>
    <n v="0"/>
    <n v="0"/>
    <n v="-1900"/>
    <n v="-1900"/>
  </r>
  <r>
    <x v="26"/>
    <x v="26"/>
    <x v="3"/>
    <x v="1"/>
    <x v="6"/>
    <x v="6"/>
    <s v="28"/>
    <s v="LMD/CFD"/>
    <s v="843"/>
    <s v="Crivello Estates"/>
    <s v="550.40.28.843-6240.05"/>
    <s v="Supplies-Parks Landscape Maintenance"/>
    <n v="0"/>
    <n v="0"/>
    <n v="-3800"/>
    <n v="-3800"/>
    <n v="0"/>
  </r>
  <r>
    <x v="26"/>
    <x v="26"/>
    <x v="3"/>
    <x v="1"/>
    <x v="6"/>
    <x v="6"/>
    <s v="28"/>
    <s v="LMD/CFD"/>
    <s v="843"/>
    <s v="Crivello Estates"/>
    <s v="550.40.28.843-6400.03"/>
    <s v="Repairs &amp; Maintenance Major Repair &amp; Contingency"/>
    <n v="0"/>
    <n v="0"/>
    <n v="-1700"/>
    <n v="-1700"/>
    <n v="0"/>
  </r>
  <r>
    <x v="26"/>
    <x v="26"/>
    <x v="4"/>
    <x v="1"/>
    <x v="6"/>
    <x v="6"/>
    <s v="28"/>
    <s v="LMD/CFD"/>
    <s v="843"/>
    <s v="Crivello Estates"/>
    <s v="550.40.28.843-8300.97"/>
    <s v="Capital Improvements-Parks LMD Cap Reserve"/>
    <n v="0"/>
    <n v="0"/>
    <n v="-5000"/>
    <n v="-5000"/>
    <n v="0"/>
  </r>
  <r>
    <x v="26"/>
    <x v="26"/>
    <x v="0"/>
    <x v="0"/>
    <x v="6"/>
    <x v="6"/>
    <s v="28"/>
    <s v="LMD/CFD"/>
    <s v="844"/>
    <s v="Woodward Estates"/>
    <s v="550.40.28.844-4560.05"/>
    <s v="Charges for Services-Parks CFD"/>
    <n v="0"/>
    <n v="0"/>
    <n v="67048"/>
    <n v="67048"/>
    <n v="0"/>
  </r>
  <r>
    <x v="26"/>
    <x v="26"/>
    <x v="3"/>
    <x v="1"/>
    <x v="6"/>
    <x v="6"/>
    <s v="28"/>
    <s v="LMD/CFD"/>
    <s v="844"/>
    <s v="Woodward Estates"/>
    <s v="550.40.28.844-6100.01"/>
    <s v="Utilities Electric"/>
    <n v="0"/>
    <n v="0"/>
    <n v="-3500"/>
    <n v="-3500"/>
    <n v="0"/>
  </r>
  <r>
    <x v="26"/>
    <x v="26"/>
    <x v="3"/>
    <x v="1"/>
    <x v="6"/>
    <x v="6"/>
    <s v="28"/>
    <s v="LMD/CFD"/>
    <s v="844"/>
    <s v="Woodward Estates"/>
    <s v="550.40.28.844-6600.27"/>
    <s v="Administrative Expenses Support Services-Direct Labor"/>
    <n v="0"/>
    <n v="0"/>
    <n v="-21000"/>
    <n v="-21000"/>
    <n v="0"/>
  </r>
  <r>
    <x v="26"/>
    <x v="26"/>
    <x v="3"/>
    <x v="1"/>
    <x v="6"/>
    <x v="6"/>
    <s v="28"/>
    <s v="LMD/CFD"/>
    <s v="844"/>
    <s v="Woodward Estates"/>
    <s v="550.40.28.844-6100.04"/>
    <s v="Utilities Water"/>
    <n v="0"/>
    <n v="0"/>
    <n v="-2500"/>
    <n v="-2500"/>
    <n v="0"/>
  </r>
  <r>
    <x v="26"/>
    <x v="26"/>
    <x v="3"/>
    <x v="1"/>
    <x v="6"/>
    <x v="6"/>
    <s v="28"/>
    <s v="LMD/CFD"/>
    <s v="844"/>
    <s v="Woodward Estates"/>
    <s v="550.40.28.844-6240.05"/>
    <s v="Supplies-Parks Landscape Maintenance"/>
    <n v="0"/>
    <n v="0"/>
    <n v="-4500"/>
    <n v="-4500"/>
    <n v="0"/>
  </r>
  <r>
    <x v="26"/>
    <x v="26"/>
    <x v="3"/>
    <x v="1"/>
    <x v="6"/>
    <x v="6"/>
    <s v="28"/>
    <s v="LMD/CFD"/>
    <s v="844"/>
    <s v="Woodward Estates"/>
    <s v="550.40.28.844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4"/>
    <s v="Woodward Estates"/>
    <s v="550.40.28.844-6000.10"/>
    <s v="Professional Services Consultant"/>
    <n v="0"/>
    <n v="0"/>
    <n v="0"/>
    <n v="-2100"/>
    <n v="-2100"/>
  </r>
  <r>
    <x v="26"/>
    <x v="26"/>
    <x v="3"/>
    <x v="1"/>
    <x v="6"/>
    <x v="6"/>
    <s v="28"/>
    <s v="LMD/CFD"/>
    <s v="844"/>
    <s v="Woodward Estates"/>
    <s v="550.40.28.844-6400.03"/>
    <s v="Repairs &amp; Maintenance Major Repair &amp; Contingency"/>
    <n v="0"/>
    <n v="0"/>
    <n v="-7000"/>
    <n v="-7000"/>
    <n v="0"/>
  </r>
  <r>
    <x v="26"/>
    <x v="26"/>
    <x v="4"/>
    <x v="1"/>
    <x v="6"/>
    <x v="6"/>
    <s v="28"/>
    <s v="LMD/CFD"/>
    <s v="844"/>
    <s v="Woodward Estates"/>
    <s v="550.40.28.844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45"/>
    <s v="Monte Bello Estates"/>
    <s v="550.40.28.845-4560.05"/>
    <s v="Charges for Services-Parks CFD"/>
    <n v="0"/>
    <n v="0"/>
    <n v="77363"/>
    <n v="77363"/>
    <n v="0"/>
  </r>
  <r>
    <x v="26"/>
    <x v="26"/>
    <x v="3"/>
    <x v="1"/>
    <x v="6"/>
    <x v="6"/>
    <s v="28"/>
    <s v="LMD/CFD"/>
    <s v="845"/>
    <s v="Monte Bello Estates"/>
    <s v="550.40.28.845-6100.01"/>
    <s v="Utilities Electric"/>
    <n v="0"/>
    <n v="0"/>
    <n v="-4500"/>
    <n v="-4500"/>
    <n v="0"/>
  </r>
  <r>
    <x v="26"/>
    <x v="26"/>
    <x v="3"/>
    <x v="1"/>
    <x v="6"/>
    <x v="6"/>
    <s v="28"/>
    <s v="LMD/CFD"/>
    <s v="845"/>
    <s v="Monte Bello Estates"/>
    <s v="550.40.28.845-6600.27"/>
    <s v="Administrative Expenses Support Services-Direct Labor"/>
    <n v="0"/>
    <n v="0"/>
    <n v="-28000"/>
    <n v="-28000"/>
    <n v="0"/>
  </r>
  <r>
    <x v="26"/>
    <x v="26"/>
    <x v="3"/>
    <x v="1"/>
    <x v="6"/>
    <x v="6"/>
    <s v="28"/>
    <s v="LMD/CFD"/>
    <s v="845"/>
    <s v="Monte Bello Estates"/>
    <s v="550.40.28.845-6100.04"/>
    <s v="Utilities Water"/>
    <n v="0"/>
    <n v="0"/>
    <n v="-3000"/>
    <n v="-3000"/>
    <n v="0"/>
  </r>
  <r>
    <x v="26"/>
    <x v="26"/>
    <x v="3"/>
    <x v="1"/>
    <x v="6"/>
    <x v="6"/>
    <s v="28"/>
    <s v="LMD/CFD"/>
    <s v="845"/>
    <s v="Monte Bello Estates"/>
    <s v="550.40.28.845-6240.05"/>
    <s v="Supplies-Parks Landscape Maintenance"/>
    <n v="0"/>
    <n v="0"/>
    <n v="-5000"/>
    <n v="-5000"/>
    <n v="0"/>
  </r>
  <r>
    <x v="26"/>
    <x v="26"/>
    <x v="3"/>
    <x v="1"/>
    <x v="6"/>
    <x v="6"/>
    <s v="28"/>
    <s v="LMD/CFD"/>
    <s v="845"/>
    <s v="Monte Bello Estates"/>
    <s v="550.40.28.845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5"/>
    <s v="Monte Bello Estates"/>
    <s v="550.40.28.845-6000.10"/>
    <s v="Professional Services Consultant"/>
    <n v="0"/>
    <n v="0"/>
    <n v="0"/>
    <n v="0"/>
    <n v="0"/>
  </r>
  <r>
    <x v="26"/>
    <x v="26"/>
    <x v="3"/>
    <x v="1"/>
    <x v="6"/>
    <x v="6"/>
    <s v="28"/>
    <s v="LMD/CFD"/>
    <s v="845"/>
    <s v="Monte Bello Estates"/>
    <s v="550.40.28.845-6400.03"/>
    <s v="Repairs &amp; Maintenance Major Repair &amp; Contingency"/>
    <n v="0"/>
    <n v="0"/>
    <n v="-7000"/>
    <n v="-7000"/>
    <n v="0"/>
  </r>
  <r>
    <x v="26"/>
    <x v="26"/>
    <x v="4"/>
    <x v="1"/>
    <x v="6"/>
    <x v="6"/>
    <s v="28"/>
    <s v="LMD/CFD"/>
    <s v="845"/>
    <s v="Monte Bello Estates"/>
    <s v="550.40.28.845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46"/>
    <s v="Solera Estates"/>
    <s v="550.40.28.846-4560.05"/>
    <s v="Charges for Services-Parks CFD"/>
    <n v="0"/>
    <n v="0"/>
    <n v="85959"/>
    <n v="85959"/>
    <n v="0"/>
  </r>
  <r>
    <x v="26"/>
    <x v="26"/>
    <x v="3"/>
    <x v="1"/>
    <x v="6"/>
    <x v="6"/>
    <s v="28"/>
    <s v="LMD/CFD"/>
    <s v="846"/>
    <s v="Solera Estates"/>
    <s v="550.40.28.846-6100.01"/>
    <s v="Utilities Electric"/>
    <n v="0"/>
    <n v="0"/>
    <n v="-6000"/>
    <n v="-6000"/>
    <n v="0"/>
  </r>
  <r>
    <x v="26"/>
    <x v="26"/>
    <x v="3"/>
    <x v="1"/>
    <x v="6"/>
    <x v="6"/>
    <s v="28"/>
    <s v="LMD/CFD"/>
    <s v="846"/>
    <s v="Solera Estates"/>
    <s v="550.40.28.846-6600.27"/>
    <s v="Administrative Expenses Support Services-Direct Labor"/>
    <n v="0"/>
    <n v="0"/>
    <n v="-32000"/>
    <n v="-32000"/>
    <n v="0"/>
  </r>
  <r>
    <x v="26"/>
    <x v="26"/>
    <x v="3"/>
    <x v="1"/>
    <x v="6"/>
    <x v="6"/>
    <s v="28"/>
    <s v="LMD/CFD"/>
    <s v="846"/>
    <s v="Solera Estates"/>
    <s v="550.40.28.846-6100.04"/>
    <s v="Utilities Water"/>
    <n v="0"/>
    <n v="0"/>
    <n v="-3000"/>
    <n v="-3000"/>
    <n v="0"/>
  </r>
  <r>
    <x v="26"/>
    <x v="26"/>
    <x v="3"/>
    <x v="1"/>
    <x v="6"/>
    <x v="6"/>
    <s v="28"/>
    <s v="LMD/CFD"/>
    <s v="846"/>
    <s v="Solera Estates"/>
    <s v="550.40.28.846-6240.05"/>
    <s v="Supplies-Parks Landscape Maintenance"/>
    <n v="0"/>
    <n v="0"/>
    <n v="-7000"/>
    <n v="-7000"/>
    <n v="0"/>
  </r>
  <r>
    <x v="26"/>
    <x v="26"/>
    <x v="3"/>
    <x v="1"/>
    <x v="6"/>
    <x v="6"/>
    <s v="28"/>
    <s v="LMD/CFD"/>
    <s v="846"/>
    <s v="Solera Estates"/>
    <s v="550.40.28.846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6"/>
    <s v="Solera Estates"/>
    <s v="550.40.28.846-6000.10"/>
    <s v="Professional Services Consultant"/>
    <n v="0"/>
    <n v="0"/>
    <n v="0"/>
    <n v="-2200"/>
    <n v="-2200"/>
  </r>
  <r>
    <x v="26"/>
    <x v="26"/>
    <x v="3"/>
    <x v="1"/>
    <x v="6"/>
    <x v="6"/>
    <s v="28"/>
    <s v="LMD/CFD"/>
    <s v="846"/>
    <s v="Solera Estates"/>
    <s v="550.40.28.846-6400.03"/>
    <s v="Repairs &amp; Maintenance Major Repair &amp; Contingency"/>
    <n v="0"/>
    <n v="0"/>
    <n v="-7000"/>
    <n v="-7000"/>
    <n v="0"/>
  </r>
  <r>
    <x v="26"/>
    <x v="26"/>
    <x v="4"/>
    <x v="1"/>
    <x v="6"/>
    <x v="6"/>
    <s v="28"/>
    <s v="LMD/CFD"/>
    <s v="846"/>
    <s v="Solera Estates"/>
    <s v="550.40.28.846-8300.97"/>
    <s v="Capital Improvements-Parks LMD Cap Reserve"/>
    <n v="0"/>
    <n v="0"/>
    <n v="-53835"/>
    <n v="-53835"/>
    <n v="0"/>
  </r>
  <r>
    <x v="26"/>
    <x v="26"/>
    <x v="0"/>
    <x v="0"/>
    <x v="6"/>
    <x v="6"/>
    <s v="28"/>
    <s v="LMD/CFD"/>
    <s v="847"/>
    <s v="Sundance"/>
    <s v="550.40.28.847-4560.05"/>
    <s v="Charges for Services-Parks CFD"/>
    <n v="0"/>
    <n v="0"/>
    <n v="101432"/>
    <n v="101432"/>
    <n v="0"/>
  </r>
  <r>
    <x v="26"/>
    <x v="26"/>
    <x v="3"/>
    <x v="1"/>
    <x v="6"/>
    <x v="6"/>
    <s v="28"/>
    <s v="LMD/CFD"/>
    <s v="847"/>
    <s v="Sundance"/>
    <s v="550.40.28.847-6100.01"/>
    <s v="Utilities Electric"/>
    <n v="0"/>
    <n v="0"/>
    <n v="-8000"/>
    <n v="-8000"/>
    <n v="0"/>
  </r>
  <r>
    <x v="26"/>
    <x v="26"/>
    <x v="3"/>
    <x v="1"/>
    <x v="6"/>
    <x v="6"/>
    <s v="28"/>
    <s v="LMD/CFD"/>
    <s v="847"/>
    <s v="Sundance"/>
    <s v="550.40.28.847-6600.27"/>
    <s v="Administrative Expenses Support Services-Direct Labor"/>
    <n v="0"/>
    <n v="0"/>
    <n v="-40000"/>
    <n v="-40000"/>
    <n v="0"/>
  </r>
  <r>
    <x v="26"/>
    <x v="26"/>
    <x v="3"/>
    <x v="1"/>
    <x v="6"/>
    <x v="6"/>
    <s v="28"/>
    <s v="LMD/CFD"/>
    <s v="847"/>
    <s v="Sundance"/>
    <s v="550.40.28.847-6100.04"/>
    <s v="Utilities Water"/>
    <n v="0"/>
    <n v="0"/>
    <n v="-4500"/>
    <n v="-4500"/>
    <n v="0"/>
  </r>
  <r>
    <x v="26"/>
    <x v="26"/>
    <x v="3"/>
    <x v="1"/>
    <x v="6"/>
    <x v="6"/>
    <s v="28"/>
    <s v="LMD/CFD"/>
    <s v="847"/>
    <s v="Sundance"/>
    <s v="550.40.28.847-6240.05"/>
    <s v="Supplies-Parks Landscape Maintenance"/>
    <n v="0"/>
    <n v="0"/>
    <n v="-8000"/>
    <n v="-8000"/>
    <n v="0"/>
  </r>
  <r>
    <x v="26"/>
    <x v="26"/>
    <x v="3"/>
    <x v="1"/>
    <x v="6"/>
    <x v="6"/>
    <s v="28"/>
    <s v="LMD/CFD"/>
    <s v="847"/>
    <s v="Sundance"/>
    <s v="550.40.28.847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7"/>
    <s v="Sundance"/>
    <s v="550.40.28.847-6000.10"/>
    <s v="Professional Services Consultant"/>
    <n v="0"/>
    <n v="0"/>
    <n v="0"/>
    <n v="-1800"/>
    <n v="-1800"/>
  </r>
  <r>
    <x v="26"/>
    <x v="26"/>
    <x v="3"/>
    <x v="1"/>
    <x v="6"/>
    <x v="6"/>
    <s v="28"/>
    <s v="LMD/CFD"/>
    <s v="847"/>
    <s v="Sundance"/>
    <s v="550.40.28.847-6400.03"/>
    <s v="Repairs &amp; Maintenance Major Repair &amp; Contingency"/>
    <n v="0"/>
    <n v="0"/>
    <n v="-8000"/>
    <n v="-8000"/>
    <n v="0"/>
  </r>
  <r>
    <x v="26"/>
    <x v="26"/>
    <x v="4"/>
    <x v="1"/>
    <x v="6"/>
    <x v="6"/>
    <s v="28"/>
    <s v="LMD/CFD"/>
    <s v="847"/>
    <s v="Sundance"/>
    <s v="550.40.28.847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48"/>
    <s v="Terra Ranch"/>
    <s v="550.40.28.848-4560.05"/>
    <s v="Charges for Services-Parks CFD"/>
    <n v="0"/>
    <n v="0"/>
    <n v="70831"/>
    <n v="70831"/>
    <n v="0"/>
  </r>
  <r>
    <x v="26"/>
    <x v="26"/>
    <x v="3"/>
    <x v="1"/>
    <x v="6"/>
    <x v="6"/>
    <s v="28"/>
    <s v="LMD/CFD"/>
    <s v="848"/>
    <s v="Terra Ranch"/>
    <s v="550.40.28.848-6100.01"/>
    <s v="Utilities Electric"/>
    <n v="0"/>
    <n v="0"/>
    <n v="-6900"/>
    <n v="-10000"/>
    <n v="-3100"/>
  </r>
  <r>
    <x v="26"/>
    <x v="26"/>
    <x v="3"/>
    <x v="1"/>
    <x v="6"/>
    <x v="6"/>
    <s v="28"/>
    <s v="LMD/CFD"/>
    <s v="848"/>
    <s v="Terra Ranch"/>
    <s v="550.40.28.848-6600.27"/>
    <s v="Administrative Expenses Support Services-Direct Labor"/>
    <n v="0"/>
    <n v="0"/>
    <n v="-39000"/>
    <n v="-39000"/>
    <n v="0"/>
  </r>
  <r>
    <x v="26"/>
    <x v="26"/>
    <x v="3"/>
    <x v="1"/>
    <x v="6"/>
    <x v="6"/>
    <s v="28"/>
    <s v="LMD/CFD"/>
    <s v="848"/>
    <s v="Terra Ranch"/>
    <s v="550.40.28.848-6100.04"/>
    <s v="Utilities Water"/>
    <n v="0"/>
    <n v="0"/>
    <n v="-4200"/>
    <n v="-3000"/>
    <n v="1200"/>
  </r>
  <r>
    <x v="26"/>
    <x v="26"/>
    <x v="3"/>
    <x v="1"/>
    <x v="6"/>
    <x v="6"/>
    <s v="28"/>
    <s v="LMD/CFD"/>
    <s v="848"/>
    <s v="Terra Ranch"/>
    <s v="550.40.28.848-6240.05"/>
    <s v="Supplies-Parks Landscape Maintenance"/>
    <n v="0"/>
    <n v="0"/>
    <n v="-4700"/>
    <n v="-4700"/>
    <n v="0"/>
  </r>
  <r>
    <x v="26"/>
    <x v="26"/>
    <x v="3"/>
    <x v="1"/>
    <x v="6"/>
    <x v="6"/>
    <s v="28"/>
    <s v="LMD/CFD"/>
    <s v="848"/>
    <s v="Terra Ranch"/>
    <s v="550.40.28.848-6400.03"/>
    <s v="Repairs &amp; Maintenance Major Repair &amp; Contingency"/>
    <n v="0"/>
    <n v="0"/>
    <n v="-7000"/>
    <n v="-7000"/>
    <n v="0"/>
  </r>
  <r>
    <x v="26"/>
    <x v="26"/>
    <x v="3"/>
    <x v="1"/>
    <x v="6"/>
    <x v="6"/>
    <s v="28"/>
    <s v="LMD/CFD"/>
    <s v="848"/>
    <s v="Terra Ranch"/>
    <s v="550.40.28.848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8"/>
    <s v="Terra Ranch"/>
    <s v="550.40.28.848-6000.10"/>
    <s v="Professional Services Consultant"/>
    <n v="0"/>
    <n v="0"/>
    <n v="0"/>
    <n v="-2300"/>
    <n v="-2300"/>
  </r>
  <r>
    <x v="26"/>
    <x v="26"/>
    <x v="0"/>
    <x v="0"/>
    <x v="6"/>
    <x v="6"/>
    <s v="28"/>
    <s v="LMD/CFD"/>
    <s v="849"/>
    <s v="Center Point"/>
    <s v="550.40.28.849-4560.05"/>
    <s v="Charges for Services-Parks CFD"/>
    <n v="0"/>
    <n v="0"/>
    <n v="71289"/>
    <n v="71289"/>
    <n v="0"/>
  </r>
  <r>
    <x v="26"/>
    <x v="26"/>
    <x v="3"/>
    <x v="1"/>
    <x v="6"/>
    <x v="6"/>
    <s v="28"/>
    <s v="LMD/CFD"/>
    <s v="849"/>
    <s v="Center Point"/>
    <s v="550.40.28.849-6100.01"/>
    <s v="Utilities Electric"/>
    <n v="0"/>
    <n v="0"/>
    <n v="-2500"/>
    <n v="-2500"/>
    <n v="0"/>
  </r>
  <r>
    <x v="26"/>
    <x v="26"/>
    <x v="3"/>
    <x v="1"/>
    <x v="6"/>
    <x v="6"/>
    <s v="28"/>
    <s v="LMD/CFD"/>
    <s v="849"/>
    <s v="Center Point"/>
    <s v="550.40.28.849-6400.03"/>
    <s v="Repairs &amp; Maintenance Major Repair &amp; Contingency"/>
    <n v="0"/>
    <n v="0"/>
    <n v="-4700"/>
    <n v="-4700"/>
    <n v="0"/>
  </r>
  <r>
    <x v="26"/>
    <x v="26"/>
    <x v="3"/>
    <x v="1"/>
    <x v="6"/>
    <x v="6"/>
    <s v="28"/>
    <s v="LMD/CFD"/>
    <s v="849"/>
    <s v="Center Point"/>
    <s v="550.40.28.849-6600.27"/>
    <s v="Administrative Expenses Support Services-Direct Labor"/>
    <n v="0"/>
    <n v="0"/>
    <n v="-20000"/>
    <n v="-20000"/>
    <n v="0"/>
  </r>
  <r>
    <x v="26"/>
    <x v="26"/>
    <x v="3"/>
    <x v="1"/>
    <x v="6"/>
    <x v="6"/>
    <s v="28"/>
    <s v="LMD/CFD"/>
    <s v="849"/>
    <s v="Center Point"/>
    <s v="550.40.28.849-6100.04"/>
    <s v="Utilities Water"/>
    <n v="0"/>
    <n v="0"/>
    <n v="-1500"/>
    <n v="-1500"/>
    <n v="0"/>
  </r>
  <r>
    <x v="26"/>
    <x v="26"/>
    <x v="3"/>
    <x v="1"/>
    <x v="6"/>
    <x v="6"/>
    <s v="28"/>
    <s v="LMD/CFD"/>
    <s v="849"/>
    <s v="Center Point"/>
    <s v="550.40.28.849-6240.05"/>
    <s v="Supplies-Parks Landscape Maintenance"/>
    <n v="0"/>
    <n v="0"/>
    <n v="-3500"/>
    <n v="-3500"/>
    <n v="0"/>
  </r>
  <r>
    <x v="26"/>
    <x v="26"/>
    <x v="3"/>
    <x v="1"/>
    <x v="6"/>
    <x v="6"/>
    <s v="28"/>
    <s v="LMD/CFD"/>
    <s v="849"/>
    <s v="Center Point"/>
    <s v="550.40.28.849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49"/>
    <s v="Center Point"/>
    <s v="550.40.28.849-6000.10"/>
    <s v="Professional Services Consultant"/>
    <n v="0"/>
    <n v="0"/>
    <n v="0"/>
    <n v="-2300"/>
    <n v="-2300"/>
  </r>
  <r>
    <x v="26"/>
    <x v="26"/>
    <x v="4"/>
    <x v="1"/>
    <x v="6"/>
    <x v="6"/>
    <s v="28"/>
    <s v="LMD/CFD"/>
    <s v="849"/>
    <s v="Center Point"/>
    <s v="550.40.28.849-8300.97"/>
    <s v="Capital Improvements-Parks LMD Cap Reserve"/>
    <n v="0"/>
    <n v="0"/>
    <n v="-30000"/>
    <n v="-30000"/>
    <n v="0"/>
  </r>
  <r>
    <x v="26"/>
    <x v="26"/>
    <x v="0"/>
    <x v="0"/>
    <x v="6"/>
    <x v="6"/>
    <s v="28"/>
    <s v="LMD/CFD"/>
    <s v="850"/>
    <s v="DeJong Estates"/>
    <s v="550.40.28.850-4560.05"/>
    <s v="Charges for Services-Parks CFD"/>
    <n v="0"/>
    <n v="0"/>
    <n v="154727"/>
    <n v="154727"/>
    <n v="0"/>
  </r>
  <r>
    <x v="26"/>
    <x v="26"/>
    <x v="3"/>
    <x v="1"/>
    <x v="6"/>
    <x v="6"/>
    <s v="28"/>
    <s v="LMD/CFD"/>
    <s v="850"/>
    <s v="DeJong Estates"/>
    <s v="550.40.28.850-6100.01"/>
    <s v="Utilities Electric"/>
    <n v="0"/>
    <n v="0"/>
    <n v="-6000"/>
    <n v="-3000"/>
    <n v="3000"/>
  </r>
  <r>
    <x v="26"/>
    <x v="26"/>
    <x v="3"/>
    <x v="1"/>
    <x v="6"/>
    <x v="6"/>
    <s v="28"/>
    <s v="LMD/CFD"/>
    <s v="850"/>
    <s v="DeJong Estates"/>
    <s v="550.40.28.850-6600.27"/>
    <s v="Administrative Expenses Support Services-Direct Labor"/>
    <n v="0"/>
    <n v="0"/>
    <n v="-80000"/>
    <n v="-80000"/>
    <n v="0"/>
  </r>
  <r>
    <x v="26"/>
    <x v="26"/>
    <x v="3"/>
    <x v="1"/>
    <x v="6"/>
    <x v="6"/>
    <s v="28"/>
    <s v="LMD/CFD"/>
    <s v="850"/>
    <s v="DeJong Estates"/>
    <s v="550.40.28.850-6100.04"/>
    <s v="Utilities Water"/>
    <n v="0"/>
    <n v="0"/>
    <n v="-9000"/>
    <n v="-4000"/>
    <n v="5000"/>
  </r>
  <r>
    <x v="26"/>
    <x v="26"/>
    <x v="3"/>
    <x v="1"/>
    <x v="6"/>
    <x v="6"/>
    <s v="28"/>
    <s v="LMD/CFD"/>
    <s v="850"/>
    <s v="DeJong Estates"/>
    <s v="550.40.28.850-6240.05"/>
    <s v="Supplies-Parks Landscape Maintenance"/>
    <n v="0"/>
    <n v="0"/>
    <n v="-10000"/>
    <n v="-10000"/>
    <n v="0"/>
  </r>
  <r>
    <x v="26"/>
    <x v="26"/>
    <x v="3"/>
    <x v="1"/>
    <x v="6"/>
    <x v="6"/>
    <s v="28"/>
    <s v="LMD/CFD"/>
    <s v="850"/>
    <s v="DeJong Estates"/>
    <s v="550.40.28.850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50"/>
    <s v="DeJong Estates"/>
    <s v="550.40.28.850-6000.10"/>
    <s v="Professional Services Consultant"/>
    <n v="0"/>
    <n v="0"/>
    <n v="0"/>
    <n v="-2300"/>
    <n v="-2300"/>
  </r>
  <r>
    <x v="26"/>
    <x v="26"/>
    <x v="3"/>
    <x v="1"/>
    <x v="6"/>
    <x v="6"/>
    <s v="28"/>
    <s v="LMD/CFD"/>
    <s v="850"/>
    <s v="DeJong Estates"/>
    <s v="550.40.28.850-6400.03"/>
    <s v="Repairs &amp; Maintenance Major Repair &amp; Contingency"/>
    <n v="0"/>
    <n v="0"/>
    <n v="-10000"/>
    <n v="-10000"/>
    <n v="0"/>
  </r>
  <r>
    <x v="26"/>
    <x v="26"/>
    <x v="4"/>
    <x v="1"/>
    <x v="6"/>
    <x v="6"/>
    <s v="28"/>
    <s v="LMD/CFD"/>
    <s v="850"/>
    <s v="DeJong Estates"/>
    <s v="550.40.28.850-8300.97"/>
    <s v="Capital Improvements-Parks LMD Cap Reserve"/>
    <n v="0"/>
    <n v="0"/>
    <n v="-20000"/>
    <n v="-20000"/>
    <n v="0"/>
  </r>
  <r>
    <x v="26"/>
    <x v="26"/>
    <x v="0"/>
    <x v="0"/>
    <x v="6"/>
    <x v="6"/>
    <s v="28"/>
    <s v="LMD/CFD"/>
    <s v="851"/>
    <s v="Shadowbrook"/>
    <s v="550.40.28.851-4560.05"/>
    <s v="Charges for Services-Parks CFD"/>
    <n v="0"/>
    <n v="0"/>
    <n v="51690"/>
    <n v="51690"/>
    <n v="0"/>
  </r>
  <r>
    <x v="26"/>
    <x v="26"/>
    <x v="3"/>
    <x v="1"/>
    <x v="6"/>
    <x v="6"/>
    <s v="28"/>
    <s v="LMD/CFD"/>
    <s v="851"/>
    <s v="Shadowbrook"/>
    <s v="550.40.28.851-6600.27"/>
    <s v="Administrative Expenses Support Services-Direct Labor"/>
    <n v="0"/>
    <n v="0"/>
    <n v="-22000"/>
    <n v="-22000"/>
    <n v="0"/>
  </r>
  <r>
    <x v="26"/>
    <x v="26"/>
    <x v="3"/>
    <x v="1"/>
    <x v="6"/>
    <x v="6"/>
    <s v="28"/>
    <s v="LMD/CFD"/>
    <s v="851"/>
    <s v="Shadowbrook"/>
    <s v="550.40.28.851-6100.04"/>
    <s v="Utilities Water"/>
    <n v="0"/>
    <n v="0"/>
    <n v="-3500"/>
    <n v="-2000"/>
    <n v="1500"/>
  </r>
  <r>
    <x v="26"/>
    <x v="26"/>
    <x v="3"/>
    <x v="1"/>
    <x v="6"/>
    <x v="6"/>
    <s v="28"/>
    <s v="LMD/CFD"/>
    <s v="851"/>
    <s v="Shadowbrook"/>
    <s v="550.40.28.851-6240.05"/>
    <s v="Supplies-Parks Landscape Maintenance"/>
    <n v="0"/>
    <n v="0"/>
    <n v="-2100"/>
    <n v="-2100"/>
    <n v="0"/>
  </r>
  <r>
    <x v="26"/>
    <x v="26"/>
    <x v="3"/>
    <x v="1"/>
    <x v="6"/>
    <x v="6"/>
    <s v="28"/>
    <s v="LMD/CFD"/>
    <s v="851"/>
    <s v="Shadowbrook"/>
    <s v="550.40.28.851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51"/>
    <s v="Shadowbrook"/>
    <s v="550.40.28.851-6000.10"/>
    <s v="Professional Services Consultant"/>
    <n v="0"/>
    <n v="0"/>
    <n v="0"/>
    <n v="-2800"/>
    <n v="-2800"/>
  </r>
  <r>
    <x v="26"/>
    <x v="26"/>
    <x v="3"/>
    <x v="1"/>
    <x v="6"/>
    <x v="6"/>
    <s v="28"/>
    <s v="LMD/CFD"/>
    <s v="851"/>
    <s v="Shadowbrook"/>
    <s v="550.40.28.851-6100.01"/>
    <s v="Utilities Electric"/>
    <n v="0"/>
    <n v="0"/>
    <n v="-3500"/>
    <n v="-5000"/>
    <n v="-1500"/>
  </r>
  <r>
    <x v="26"/>
    <x v="26"/>
    <x v="3"/>
    <x v="1"/>
    <x v="6"/>
    <x v="6"/>
    <s v="28"/>
    <s v="LMD/CFD"/>
    <s v="851"/>
    <s v="Shadowbrook"/>
    <s v="550.40.28.851-6400.03"/>
    <s v="Repairs &amp; Maintenance Major Repair &amp; Contingency"/>
    <n v="0"/>
    <n v="0"/>
    <n v="-4000"/>
    <n v="-4000"/>
    <n v="0"/>
  </r>
  <r>
    <x v="26"/>
    <x v="26"/>
    <x v="4"/>
    <x v="1"/>
    <x v="6"/>
    <x v="6"/>
    <s v="28"/>
    <s v="LMD/CFD"/>
    <s v="851"/>
    <s v="Shadowbrook"/>
    <s v="550.40.28.851-8300.97"/>
    <s v="Capital Improvements-Parks LMD Cap Reserve"/>
    <n v="0"/>
    <n v="0"/>
    <n v="-10000"/>
    <n v="-10000"/>
    <n v="0"/>
  </r>
  <r>
    <x v="26"/>
    <x v="26"/>
    <x v="0"/>
    <x v="0"/>
    <x v="6"/>
    <x v="6"/>
    <s v="28"/>
    <s v="LMD/CFD"/>
    <s v="852"/>
    <s v="Dolcinea"/>
    <s v="550.40.28.852-4560.05"/>
    <s v="Charges for Services-Parks CFD"/>
    <n v="0"/>
    <n v="0"/>
    <n v="28195"/>
    <n v="28195"/>
    <n v="0"/>
  </r>
  <r>
    <x v="26"/>
    <x v="26"/>
    <x v="3"/>
    <x v="1"/>
    <x v="6"/>
    <x v="6"/>
    <s v="28"/>
    <s v="LMD/CFD"/>
    <s v="852"/>
    <s v="Dolcinea"/>
    <s v="550.40.28.852-6100.01"/>
    <s v="Utilities Electric"/>
    <n v="0"/>
    <n v="0"/>
    <n v="-4500"/>
    <n v="-2000"/>
    <n v="2500"/>
  </r>
  <r>
    <x v="26"/>
    <x v="26"/>
    <x v="3"/>
    <x v="1"/>
    <x v="6"/>
    <x v="6"/>
    <s v="28"/>
    <s v="LMD/CFD"/>
    <s v="852"/>
    <s v="Dolcinea"/>
    <s v="550.40.28.852-6400.03"/>
    <s v="Repairs &amp; Maintenance Major Repair &amp; Contingency"/>
    <n v="0"/>
    <n v="0"/>
    <n v="-4000"/>
    <n v="-4000"/>
    <n v="0"/>
  </r>
  <r>
    <x v="26"/>
    <x v="26"/>
    <x v="3"/>
    <x v="1"/>
    <x v="6"/>
    <x v="6"/>
    <s v="28"/>
    <s v="LMD/CFD"/>
    <s v="852"/>
    <s v="Dolcinea"/>
    <s v="550.40.28.852-6600.27"/>
    <s v="Administrative Expenses Support Services-Direct Labor"/>
    <n v="0"/>
    <n v="0"/>
    <n v="-15000"/>
    <n v="-15000"/>
    <n v="0"/>
  </r>
  <r>
    <x v="26"/>
    <x v="26"/>
    <x v="3"/>
    <x v="1"/>
    <x v="6"/>
    <x v="6"/>
    <s v="28"/>
    <s v="LMD/CFD"/>
    <s v="852"/>
    <s v="Dolcinea"/>
    <s v="550.40.28.852-6100.04"/>
    <s v="Utilities Water"/>
    <n v="0"/>
    <n v="0"/>
    <n v="-4000"/>
    <n v="-3000"/>
    <n v="1000"/>
  </r>
  <r>
    <x v="26"/>
    <x v="26"/>
    <x v="3"/>
    <x v="1"/>
    <x v="6"/>
    <x v="6"/>
    <s v="28"/>
    <s v="LMD/CFD"/>
    <s v="852"/>
    <s v="Dolcinea"/>
    <s v="550.40.28.852-6240.05"/>
    <s v="Supplies-Parks Landscape Maintenance"/>
    <n v="0"/>
    <n v="0"/>
    <n v="-2100"/>
    <n v="-2100"/>
    <n v="0"/>
  </r>
  <r>
    <x v="26"/>
    <x v="26"/>
    <x v="3"/>
    <x v="1"/>
    <x v="6"/>
    <x v="6"/>
    <s v="28"/>
    <s v="LMD/CFD"/>
    <s v="852"/>
    <s v="Dolcinea"/>
    <s v="550.40.28.852-6600.25"/>
    <s v="Administrative Expenses Support Services-Indirect Labor"/>
    <n v="0"/>
    <n v="0"/>
    <n v="-4720"/>
    <n v="-4720"/>
    <n v="0"/>
  </r>
  <r>
    <x v="26"/>
    <x v="26"/>
    <x v="3"/>
    <x v="1"/>
    <x v="6"/>
    <x v="6"/>
    <s v="28"/>
    <s v="LMD/CFD"/>
    <s v="852"/>
    <s v="Dolcinea"/>
    <s v="550.40.28.852-6000.10"/>
    <s v="Professional Services Consultant"/>
    <n v="0"/>
    <n v="0"/>
    <n v="0"/>
    <n v="-2800"/>
    <n v="-2800"/>
  </r>
  <r>
    <x v="26"/>
    <x v="26"/>
    <x v="4"/>
    <x v="1"/>
    <x v="6"/>
    <x v="6"/>
    <s v="28"/>
    <s v="LMD/CFD"/>
    <s v="852"/>
    <s v="Dolcinea"/>
    <s v="550.40.28.852-8300.97"/>
    <s v="Capital Improvements-Parks LMD Cap Reserve"/>
    <n v="0"/>
    <n v="0"/>
    <n v="-10000"/>
    <n v="-10000"/>
    <n v="0"/>
  </r>
  <r>
    <x v="26"/>
    <x v="26"/>
    <x v="2"/>
    <x v="1"/>
    <x v="6"/>
    <x v="6"/>
    <s v="28"/>
    <s v="LMD/CFD"/>
    <s v="839"/>
    <s v="Pillsbury Estates CFD 2014-1"/>
    <s v="550.40.28.839-5100.11"/>
    <s v="Benefits Medicare"/>
    <n v="0"/>
    <n v="0"/>
    <n v="0"/>
    <n v="0"/>
    <n v="0"/>
  </r>
  <r>
    <x v="26"/>
    <x v="26"/>
    <x v="2"/>
    <x v="1"/>
    <x v="6"/>
    <x v="6"/>
    <s v="28"/>
    <s v="LMD/CFD"/>
    <s v="840"/>
    <s v="Blossom Grove Estates CFD 2014-2"/>
    <s v="550.40.28.840-5100.11"/>
    <s v="Benefits Medicare"/>
    <n v="0"/>
    <n v="0"/>
    <n v="0"/>
    <n v="0"/>
    <n v="0"/>
  </r>
  <r>
    <x v="26"/>
    <x v="26"/>
    <x v="2"/>
    <x v="1"/>
    <x v="6"/>
    <x v="6"/>
    <s v="28"/>
    <s v="LMD/CFD"/>
    <s v="841"/>
    <s v="Oleander Estates CFD 2014-3"/>
    <s v="550.40.28.841-5100.11"/>
    <s v="Benefits Medicare"/>
    <n v="0"/>
    <n v="0"/>
    <n v="0"/>
    <n v="0"/>
    <n v="0"/>
  </r>
  <r>
    <x v="26"/>
    <x v="26"/>
    <x v="2"/>
    <x v="1"/>
    <x v="6"/>
    <x v="6"/>
    <s v="28"/>
    <s v="LMD/CFD"/>
    <s v="842"/>
    <s v="Evans Estates"/>
    <s v="550.40.28.842-5100.11"/>
    <s v="Benefits Medicare"/>
    <n v="0"/>
    <n v="0"/>
    <n v="0"/>
    <n v="0"/>
    <n v="0"/>
  </r>
  <r>
    <x v="26"/>
    <x v="26"/>
    <x v="2"/>
    <x v="1"/>
    <x v="6"/>
    <x v="6"/>
    <s v="28"/>
    <s v="LMD/CFD"/>
    <s v="843"/>
    <s v="Crivello Estates"/>
    <s v="550.40.28.843-5100.11"/>
    <s v="Benefits Medicare"/>
    <n v="0"/>
    <n v="0"/>
    <n v="0"/>
    <n v="0"/>
    <n v="0"/>
  </r>
  <r>
    <x v="26"/>
    <x v="26"/>
    <x v="2"/>
    <x v="1"/>
    <x v="6"/>
    <x v="6"/>
    <s v="28"/>
    <s v="LMD/CFD"/>
    <s v="844"/>
    <s v="Woodward Estates"/>
    <s v="550.40.28.844-5100.11"/>
    <s v="Benefits Medicare"/>
    <n v="0"/>
    <n v="0"/>
    <n v="0"/>
    <n v="0"/>
    <n v="0"/>
  </r>
  <r>
    <x v="26"/>
    <x v="26"/>
    <x v="2"/>
    <x v="1"/>
    <x v="6"/>
    <x v="6"/>
    <s v="28"/>
    <s v="LMD/CFD"/>
    <s v="845"/>
    <s v="Monte Bello Estates"/>
    <s v="550.40.28.845-5100.11"/>
    <s v="Benefits Medicare"/>
    <n v="0"/>
    <n v="0"/>
    <n v="0"/>
    <n v="0"/>
    <n v="0"/>
  </r>
  <r>
    <x v="26"/>
    <x v="26"/>
    <x v="2"/>
    <x v="1"/>
    <x v="6"/>
    <x v="6"/>
    <s v="28"/>
    <s v="LMD/CFD"/>
    <s v="846"/>
    <s v="Solera Estates"/>
    <s v="550.40.28.846-5100.11"/>
    <s v="Benefits Medicare"/>
    <n v="0"/>
    <n v="0"/>
    <n v="0"/>
    <n v="0"/>
    <n v="0"/>
  </r>
  <r>
    <x v="26"/>
    <x v="26"/>
    <x v="2"/>
    <x v="1"/>
    <x v="6"/>
    <x v="6"/>
    <s v="28"/>
    <s v="LMD/CFD"/>
    <s v="847"/>
    <s v="Sundance"/>
    <s v="550.40.28.847-5100.11"/>
    <s v="Benefits Medicare"/>
    <n v="0"/>
    <n v="0"/>
    <n v="0"/>
    <n v="0"/>
    <n v="0"/>
  </r>
  <r>
    <x v="26"/>
    <x v="26"/>
    <x v="2"/>
    <x v="1"/>
    <x v="6"/>
    <x v="6"/>
    <s v="28"/>
    <s v="LMD/CFD"/>
    <s v="848"/>
    <s v="Terra Ranch"/>
    <s v="550.40.28.848-5100.11"/>
    <s v="Benefits Medicare"/>
    <n v="0"/>
    <n v="0"/>
    <n v="0"/>
    <n v="0"/>
    <n v="0"/>
  </r>
  <r>
    <x v="26"/>
    <x v="26"/>
    <x v="2"/>
    <x v="1"/>
    <x v="6"/>
    <x v="6"/>
    <s v="28"/>
    <s v="LMD/CFD"/>
    <s v="849"/>
    <s v="Center Point"/>
    <s v="550.40.28.849-5100.11"/>
    <s v="Benefits Medicare"/>
    <n v="0"/>
    <n v="0"/>
    <n v="0"/>
    <n v="0"/>
    <n v="0"/>
  </r>
  <r>
    <x v="26"/>
    <x v="26"/>
    <x v="2"/>
    <x v="1"/>
    <x v="6"/>
    <x v="6"/>
    <s v="28"/>
    <s v="LMD/CFD"/>
    <s v="850"/>
    <s v="DeJong Estates"/>
    <s v="550.40.28.850-5100.11"/>
    <s v="Benefits Medicare"/>
    <n v="0"/>
    <n v="0"/>
    <n v="0"/>
    <n v="0"/>
    <n v="0"/>
  </r>
  <r>
    <x v="26"/>
    <x v="26"/>
    <x v="2"/>
    <x v="1"/>
    <x v="6"/>
    <x v="6"/>
    <s v="28"/>
    <s v="LMD/CFD"/>
    <s v="851"/>
    <s v="Shadowbrook"/>
    <s v="550.40.28.851-5100.11"/>
    <s v="Benefits Medicare"/>
    <n v="0"/>
    <n v="0"/>
    <n v="0"/>
    <n v="0"/>
    <n v="0"/>
  </r>
  <r>
    <x v="26"/>
    <x v="26"/>
    <x v="2"/>
    <x v="1"/>
    <x v="6"/>
    <x v="6"/>
    <s v="28"/>
    <s v="LMD/CFD"/>
    <s v="852"/>
    <s v="Dolcinea"/>
    <s v="550.40.28.852-5100.11"/>
    <s v="Benefits Medicare"/>
    <n v="0"/>
    <n v="0"/>
    <n v="0"/>
    <n v="0"/>
    <n v="0"/>
  </r>
  <r>
    <x v="26"/>
    <x v="26"/>
    <x v="2"/>
    <x v="1"/>
    <x v="6"/>
    <x v="6"/>
    <s v="28"/>
    <s v="LMD/CFD"/>
    <s v="900"/>
    <s v="General"/>
    <s v="550.40.28.900-5000.01"/>
    <s v="Salaries Regular"/>
    <n v="0"/>
    <n v="-18000"/>
    <n v="-137405"/>
    <n v="-143000"/>
    <n v="-5595"/>
  </r>
  <r>
    <x v="26"/>
    <x v="26"/>
    <x v="2"/>
    <x v="1"/>
    <x v="6"/>
    <x v="6"/>
    <s v="28"/>
    <s v="LMD/CFD"/>
    <s v="900"/>
    <s v="General"/>
    <s v="550.40.28.900-5000.02"/>
    <s v="Salaries Part Time"/>
    <n v="0"/>
    <n v="-4000"/>
    <n v="0"/>
    <n v="0"/>
    <n v="0"/>
  </r>
  <r>
    <x v="26"/>
    <x v="26"/>
    <x v="2"/>
    <x v="1"/>
    <x v="6"/>
    <x v="6"/>
    <s v="28"/>
    <s v="LMD/CFD"/>
    <s v="900"/>
    <s v="General"/>
    <s v="550.40.28.900-5000.03"/>
    <s v="Salaries Overtime"/>
    <n v="0"/>
    <n v="0"/>
    <n v="0"/>
    <n v="0"/>
    <n v="0"/>
  </r>
  <r>
    <x v="26"/>
    <x v="26"/>
    <x v="2"/>
    <x v="1"/>
    <x v="6"/>
    <x v="6"/>
    <s v="28"/>
    <s v="LMD/CFD"/>
    <s v="900"/>
    <s v="General"/>
    <s v="550.40.28.900-5000.08"/>
    <s v="Salaries Longevity Pay"/>
    <n v="0"/>
    <n v="-1000"/>
    <n v="-2475"/>
    <n v="-2475"/>
    <n v="0"/>
  </r>
  <r>
    <x v="26"/>
    <x v="26"/>
    <x v="2"/>
    <x v="1"/>
    <x v="6"/>
    <x v="6"/>
    <s v="28"/>
    <s v="LMD/CFD"/>
    <s v="900"/>
    <s v="General"/>
    <s v="550.40.28.900-5100.00"/>
    <s v="Benefits PERS Pool Liability"/>
    <n v="0"/>
    <n v="-12000"/>
    <n v="-29163"/>
    <n v="-42000"/>
    <n v="-12837"/>
  </r>
  <r>
    <x v="26"/>
    <x v="26"/>
    <x v="2"/>
    <x v="1"/>
    <x v="6"/>
    <x v="6"/>
    <s v="28"/>
    <s v="LMD/CFD"/>
    <s v="900"/>
    <s v="General"/>
    <s v="550.40.28.900-5100.01"/>
    <s v="Benefits Retirement"/>
    <n v="0"/>
    <n v="-6000"/>
    <n v="-16396"/>
    <n v="-16396"/>
    <n v="0"/>
  </r>
  <r>
    <x v="26"/>
    <x v="26"/>
    <x v="2"/>
    <x v="1"/>
    <x v="6"/>
    <x v="6"/>
    <s v="28"/>
    <s v="LMD/CFD"/>
    <s v="900"/>
    <s v="General"/>
    <s v="550.40.28.900-5100.02"/>
    <s v="Benefits Health Insurance"/>
    <n v="0"/>
    <n v="-12000"/>
    <n v="-34862"/>
    <n v="-34862"/>
    <n v="0"/>
  </r>
  <r>
    <x v="26"/>
    <x v="26"/>
    <x v="2"/>
    <x v="1"/>
    <x v="6"/>
    <x v="6"/>
    <s v="28"/>
    <s v="LMD/CFD"/>
    <s v="900"/>
    <s v="General"/>
    <s v="550.40.28.900-5100.03"/>
    <s v="Benefits Dental Insurance"/>
    <n v="0"/>
    <n v="-1000"/>
    <n v="-2213"/>
    <n v="-2213"/>
    <n v="0"/>
  </r>
  <r>
    <x v="26"/>
    <x v="26"/>
    <x v="2"/>
    <x v="1"/>
    <x v="6"/>
    <x v="6"/>
    <s v="28"/>
    <s v="LMD/CFD"/>
    <s v="900"/>
    <s v="General"/>
    <s v="550.40.28.900-5100.04"/>
    <s v="Benefits Vision Insurance"/>
    <n v="0"/>
    <n v="0"/>
    <n v="-378"/>
    <n v="-378"/>
    <n v="0"/>
  </r>
  <r>
    <x v="26"/>
    <x v="26"/>
    <x v="2"/>
    <x v="1"/>
    <x v="6"/>
    <x v="6"/>
    <s v="28"/>
    <s v="LMD/CFD"/>
    <s v="900"/>
    <s v="General"/>
    <s v="550.40.28.900-5100.05"/>
    <s v="Benefits Life Insurance"/>
    <n v="0"/>
    <n v="0"/>
    <n v="-132"/>
    <n v="-132"/>
    <n v="0"/>
  </r>
  <r>
    <x v="26"/>
    <x v="26"/>
    <x v="2"/>
    <x v="1"/>
    <x v="6"/>
    <x v="6"/>
    <s v="28"/>
    <s v="LMD/CFD"/>
    <s v="900"/>
    <s v="General"/>
    <s v="550.40.28.900-5100.07"/>
    <s v="Benefits Long Term Disability"/>
    <n v="0"/>
    <n v="0"/>
    <n v="-434"/>
    <n v="-434"/>
    <n v="0"/>
  </r>
  <r>
    <x v="26"/>
    <x v="26"/>
    <x v="2"/>
    <x v="1"/>
    <x v="6"/>
    <x v="6"/>
    <s v="28"/>
    <s v="LMD/CFD"/>
    <s v="900"/>
    <s v="General"/>
    <s v="550.40.28.900-5100.08"/>
    <s v="Benefits Deferred Compensation"/>
    <n v="0"/>
    <n v="-2000"/>
    <n v="-6821"/>
    <n v="-6821"/>
    <n v="0"/>
  </r>
  <r>
    <x v="26"/>
    <x v="26"/>
    <x v="2"/>
    <x v="1"/>
    <x v="6"/>
    <x v="6"/>
    <s v="28"/>
    <s v="LMD/CFD"/>
    <s v="900"/>
    <s v="General"/>
    <s v="550.40.28.900-5100.10"/>
    <s v="Benefits Uniform Allowance"/>
    <n v="0"/>
    <n v="-1000"/>
    <n v="-675"/>
    <n v="-675"/>
    <n v="0"/>
  </r>
  <r>
    <x v="26"/>
    <x v="26"/>
    <x v="2"/>
    <x v="1"/>
    <x v="6"/>
    <x v="6"/>
    <s v="28"/>
    <s v="LMD/CFD"/>
    <s v="900"/>
    <s v="General"/>
    <s v="550.40.28.900-5100.11"/>
    <s v="Benefits Medicare"/>
    <n v="0"/>
    <n v="0"/>
    <n v="-2139"/>
    <n v="-2139"/>
    <n v="0"/>
  </r>
  <r>
    <x v="26"/>
    <x v="26"/>
    <x v="2"/>
    <x v="1"/>
    <x v="6"/>
    <x v="6"/>
    <s v="28"/>
    <s v="LMD/CFD"/>
    <s v="900"/>
    <s v="General"/>
    <s v="550.40.28.900-5100.15"/>
    <s v="Benefits Cell Phone Allowance"/>
    <n v="0"/>
    <n v="0"/>
    <n v="0"/>
    <n v="0"/>
    <n v="0"/>
  </r>
  <r>
    <x v="27"/>
    <x v="27"/>
    <x v="0"/>
    <x v="0"/>
    <x v="0"/>
    <x v="0"/>
    <s v="95"/>
    <s v="Flood Protection"/>
    <s v="001"/>
    <s v="Administration"/>
    <s v="570.00.95.001-4500.47"/>
    <s v="Charges for Services-Public Works ULOP Impact Fee"/>
    <n v="0"/>
    <n v="0"/>
    <n v="230000"/>
    <n v="230000"/>
    <n v="0"/>
  </r>
  <r>
    <x v="27"/>
    <x v="27"/>
    <x v="0"/>
    <x v="0"/>
    <x v="0"/>
    <x v="0"/>
    <s v="95"/>
    <s v="Flood Protection"/>
    <s v="001"/>
    <s v="Administration"/>
    <s v="570.00.95.001-4700.01"/>
    <s v="Investment Earnings Interest on Investments"/>
    <n v="0"/>
    <n v="0"/>
    <n v="0"/>
    <n v="0"/>
    <n v="0"/>
  </r>
  <r>
    <x v="28"/>
    <x v="28"/>
    <x v="0"/>
    <x v="0"/>
    <x v="6"/>
    <x v="6"/>
    <s v="65"/>
    <s v="Storm Drainage"/>
    <s v="015"/>
    <s v="Administration/Engineering"/>
    <s v="580.40.65.015-4500.32"/>
    <s v="Charges for Services-Public Works Drainage PFIP Zone 31"/>
    <n v="0"/>
    <n v="0"/>
    <n v="0"/>
    <n v="0"/>
    <n v="0"/>
  </r>
  <r>
    <x v="28"/>
    <x v="28"/>
    <x v="0"/>
    <x v="0"/>
    <x v="6"/>
    <x v="6"/>
    <s v="65"/>
    <s v="Storm Drainage"/>
    <s v="015"/>
    <s v="Administration/Engineering"/>
    <s v="580.40.65.015-4500.33"/>
    <s v="Charges for Services-Public Works Drainage PFIP Zone 32"/>
    <n v="131000"/>
    <n v="250000"/>
    <n v="79968"/>
    <n v="79968"/>
    <n v="0"/>
  </r>
  <r>
    <x v="28"/>
    <x v="28"/>
    <x v="0"/>
    <x v="0"/>
    <x v="6"/>
    <x v="6"/>
    <s v="65"/>
    <s v="Storm Drainage"/>
    <s v="015"/>
    <s v="Administration/Engineering"/>
    <s v="580.40.65.015-4500.35"/>
    <s v="Charges for Services-Public Works Drainage PFIP Zone 34"/>
    <n v="43000"/>
    <n v="33000"/>
    <n v="0"/>
    <n v="0"/>
    <n v="0"/>
  </r>
  <r>
    <x v="28"/>
    <x v="28"/>
    <x v="0"/>
    <x v="0"/>
    <x v="6"/>
    <x v="6"/>
    <s v="65"/>
    <s v="Storm Drainage"/>
    <s v="015"/>
    <s v="Administration/Engineering"/>
    <s v="580.40.65.015-4500.36"/>
    <s v="Charges for Services-Public Works Drainage PFIP Zone 35"/>
    <n v="0"/>
    <n v="0"/>
    <n v="0"/>
    <n v="0"/>
    <n v="0"/>
  </r>
  <r>
    <x v="28"/>
    <x v="28"/>
    <x v="0"/>
    <x v="0"/>
    <x v="6"/>
    <x v="6"/>
    <s v="65"/>
    <s v="Storm Drainage"/>
    <s v="015"/>
    <s v="Administration/Engineering"/>
    <s v="580.40.65.015-4500.37"/>
    <s v="Charges for Services-Public Works Drainage PFIP Zone 36"/>
    <n v="573000"/>
    <n v="665000"/>
    <n v="801557"/>
    <n v="801557"/>
    <n v="0"/>
  </r>
  <r>
    <x v="28"/>
    <x v="28"/>
    <x v="0"/>
    <x v="0"/>
    <x v="6"/>
    <x v="6"/>
    <s v="65"/>
    <s v="Storm Drainage"/>
    <s v="015"/>
    <s v="Administration/Engineering"/>
    <s v="580.40.65.015-4500.44"/>
    <s v="Charges for Services-Public Works Drainage PFIP Zone 30"/>
    <n v="0"/>
    <n v="0"/>
    <n v="0"/>
    <n v="0"/>
    <n v="0"/>
  </r>
  <r>
    <x v="28"/>
    <x v="28"/>
    <x v="0"/>
    <x v="0"/>
    <x v="6"/>
    <x v="6"/>
    <s v="65"/>
    <s v="Storm Drainage"/>
    <s v="015"/>
    <s v="Administration/Engineering"/>
    <s v="580.40.65.015-4500.45"/>
    <s v="Charges for Services-Public Works Drainage PFIP Zone 39"/>
    <n v="22000"/>
    <n v="79000"/>
    <n v="14414"/>
    <n v="14414"/>
    <n v="0"/>
  </r>
  <r>
    <x v="28"/>
    <x v="28"/>
    <x v="0"/>
    <x v="0"/>
    <x v="6"/>
    <x v="6"/>
    <s v="65"/>
    <s v="Storm Drainage"/>
    <s v="015"/>
    <s v="Administration/Engineering"/>
    <s v="580.40.65.015-4700.01"/>
    <s v="Investment Earnings Interest on Investments"/>
    <n v="148000"/>
    <n v="-61000"/>
    <n v="44510"/>
    <n v="44510"/>
    <n v="0"/>
  </r>
  <r>
    <x v="28"/>
    <x v="28"/>
    <x v="0"/>
    <x v="0"/>
    <x v="6"/>
    <x v="6"/>
    <s v="65"/>
    <s v="Storm Drainage"/>
    <s v="015"/>
    <s v="Administration/Engineering"/>
    <s v="580.40.65.015-4700.19"/>
    <s v="Investment Earnings Market Value Change"/>
    <n v="0"/>
    <n v="0"/>
    <n v="0"/>
    <n v="0"/>
    <n v="0"/>
  </r>
  <r>
    <x v="28"/>
    <x v="28"/>
    <x v="0"/>
    <x v="0"/>
    <x v="6"/>
    <x v="6"/>
    <s v="65"/>
    <s v="Storm Drainage"/>
    <s v="015"/>
    <s v="Administration/Engineering"/>
    <s v="580.40.65.015-4700.21"/>
    <s v="Investment Earnings Unallocated Investment Expense"/>
    <n v="-5000"/>
    <n v="-1000"/>
    <n v="-4450"/>
    <n v="-4450"/>
    <n v="0"/>
  </r>
  <r>
    <x v="28"/>
    <x v="28"/>
    <x v="0"/>
    <x v="0"/>
    <x v="6"/>
    <x v="6"/>
    <s v="65"/>
    <s v="Storm Drainage"/>
    <s v="015"/>
    <s v="Administration/Engineering"/>
    <s v="580.40.65.015-4850.07"/>
    <s v="Other Revenue Misc Reimbursement"/>
    <n v="0"/>
    <n v="0"/>
    <n v="0"/>
    <n v="0"/>
    <n v="0"/>
  </r>
  <r>
    <x v="28"/>
    <x v="28"/>
    <x v="4"/>
    <x v="1"/>
    <x v="0"/>
    <x v="0"/>
    <s v="00"/>
    <s v="Non Divisional"/>
    <s v="900"/>
    <s v="General"/>
    <s v="580.00.00.900-8200.06"/>
    <s v="Capital Improvements-Storm Drain Zone 36"/>
    <n v="0"/>
    <n v="0"/>
    <n v="-195538"/>
    <n v="-195538"/>
    <n v="0"/>
  </r>
  <r>
    <x v="28"/>
    <x v="28"/>
    <x v="4"/>
    <x v="1"/>
    <x v="0"/>
    <x v="0"/>
    <s v="00"/>
    <s v="Non Divisional"/>
    <s v="900"/>
    <s v="General"/>
    <s v="580.00.00.900-8200.09"/>
    <s v="Capital Improvements-Storm Drain Woodward Av Uitllity &amp; Street Im"/>
    <n v="0"/>
    <n v="0"/>
    <n v="0"/>
    <n v="0"/>
    <n v="0"/>
  </r>
  <r>
    <x v="28"/>
    <x v="28"/>
    <x v="4"/>
    <x v="1"/>
    <x v="0"/>
    <x v="0"/>
    <s v="00"/>
    <s v="Non Divisional"/>
    <s v="900"/>
    <s v="General"/>
    <s v="580.00.00.900-8200.10"/>
    <s v="Capital Improvements-Storm Drain SB 5 200 Year Flood Protection"/>
    <n v="0"/>
    <n v="0"/>
    <n v="0"/>
    <n v="0"/>
    <n v="0"/>
  </r>
  <r>
    <x v="28"/>
    <x v="28"/>
    <x v="4"/>
    <x v="1"/>
    <x v="0"/>
    <x v="0"/>
    <s v="00"/>
    <s v="Non Divisional"/>
    <s v="900"/>
    <s v="General"/>
    <s v="580.00.00.900-8200.98"/>
    <s v="Capital Improvements-Storm Drain Developer Contr Infrastructure"/>
    <n v="0"/>
    <n v="0"/>
    <n v="0"/>
    <n v="0"/>
    <n v="0"/>
  </r>
  <r>
    <x v="28"/>
    <x v="28"/>
    <x v="3"/>
    <x v="1"/>
    <x v="10"/>
    <x v="10"/>
    <s v="00"/>
    <s v="Non Divisional"/>
    <s v="150"/>
    <s v="Fiscal Management"/>
    <s v="580.05.00.150-6000.01"/>
    <s v="Professional Services General"/>
    <n v="-4000"/>
    <n v="-3000"/>
    <n v="0"/>
    <n v="-3200"/>
    <n v="-3200"/>
  </r>
  <r>
    <x v="28"/>
    <x v="28"/>
    <x v="3"/>
    <x v="1"/>
    <x v="6"/>
    <x v="6"/>
    <s v="65"/>
    <s v="Storm Drainage"/>
    <s v="005"/>
    <s v="Debt Service"/>
    <s v="580.40.65.005-8910.21"/>
    <s v="Debt Service-Interest PFIP Loan Transportation"/>
    <n v="-67000"/>
    <n v="0"/>
    <n v="-67165"/>
    <n v="-67165"/>
    <n v="0"/>
  </r>
  <r>
    <x v="28"/>
    <x v="28"/>
    <x v="3"/>
    <x v="1"/>
    <x v="6"/>
    <x v="6"/>
    <s v="65"/>
    <s v="Storm Drainage"/>
    <s v="015"/>
    <s v="Administration/Engineering"/>
    <s v="580.40.65.015-6000.01"/>
    <s v="Professional Services General"/>
    <n v="-131000"/>
    <n v="-397000"/>
    <n v="-783904"/>
    <n v="-783904"/>
    <n v="0"/>
  </r>
  <r>
    <x v="28"/>
    <x v="28"/>
    <x v="3"/>
    <x v="1"/>
    <x v="6"/>
    <x v="6"/>
    <s v="65"/>
    <s v="Storm Drainage"/>
    <s v="015"/>
    <s v="Administration/Engineering"/>
    <s v="580.40.65.015-6000.12"/>
    <s v="Professional Services Contract Services"/>
    <n v="0"/>
    <n v="0"/>
    <n v="0"/>
    <n v="0"/>
    <n v="0"/>
  </r>
  <r>
    <x v="28"/>
    <x v="28"/>
    <x v="3"/>
    <x v="1"/>
    <x v="6"/>
    <x v="6"/>
    <s v="65"/>
    <s v="Storm Drainage"/>
    <s v="015"/>
    <s v="Administration/Engineering"/>
    <s v="580.40.65.015-6200.09"/>
    <s v="Supplies Data Processing"/>
    <n v="0"/>
    <n v="0"/>
    <n v="0"/>
    <n v="0"/>
    <n v="0"/>
  </r>
  <r>
    <x v="28"/>
    <x v="28"/>
    <x v="3"/>
    <x v="1"/>
    <x v="6"/>
    <x v="6"/>
    <s v="65"/>
    <s v="Storm Drainage"/>
    <s v="015"/>
    <s v="Administration/Engineering"/>
    <s v="580.40.65.015-6375.03"/>
    <s v="Operating Fees SSJID Drainage"/>
    <n v="-1000"/>
    <n v="-1000"/>
    <n v="0"/>
    <n v="0"/>
    <n v="0"/>
  </r>
  <r>
    <x v="28"/>
    <x v="28"/>
    <x v="3"/>
    <x v="1"/>
    <x v="6"/>
    <x v="6"/>
    <s v="65"/>
    <s v="Storm Drainage"/>
    <s v="015"/>
    <s v="Administration/Engineering"/>
    <s v="580.40.65.015-6600.04"/>
    <s v="Administrative Expenses Training/Conferences"/>
    <n v="0"/>
    <n v="0"/>
    <n v="0"/>
    <n v="0"/>
    <n v="0"/>
  </r>
  <r>
    <x v="28"/>
    <x v="28"/>
    <x v="3"/>
    <x v="1"/>
    <x v="6"/>
    <x v="6"/>
    <s v="65"/>
    <s v="Storm Drainage"/>
    <s v="015"/>
    <s v="Administration/Engineering"/>
    <s v="580.40.65.015-6600.25"/>
    <s v="Administrative Expenses Support Services-Indirect Labor"/>
    <n v="-64000"/>
    <n v="-64000"/>
    <n v="-63790"/>
    <n v="-63790"/>
    <n v="0"/>
  </r>
  <r>
    <x v="28"/>
    <x v="28"/>
    <x v="3"/>
    <x v="1"/>
    <x v="6"/>
    <x v="6"/>
    <s v="65"/>
    <s v="Storm Drainage"/>
    <s v="015"/>
    <s v="Administration/Engineering"/>
    <s v="580.40.65.015-6600.26"/>
    <s v="Administrative Expenses Support Services-IT"/>
    <n v="-1000"/>
    <n v="-1000"/>
    <n v="-1200"/>
    <n v="-1200"/>
    <n v="0"/>
  </r>
  <r>
    <x v="28"/>
    <x v="28"/>
    <x v="3"/>
    <x v="1"/>
    <x v="6"/>
    <x v="6"/>
    <s v="65"/>
    <s v="Storm Drainage"/>
    <s v="015"/>
    <s v="Administration/Engineering"/>
    <s v="580.40.65.015-6600.36"/>
    <s v="Administrative Expenses IT Fund Contribution"/>
    <n v="-3000"/>
    <n v="-3000"/>
    <n v="-2520"/>
    <n v="-6000"/>
    <n v="-3480"/>
  </r>
  <r>
    <x v="29"/>
    <x v="29"/>
    <x v="0"/>
    <x v="0"/>
    <x v="6"/>
    <x v="6"/>
    <s v="70"/>
    <s v="Transportation"/>
    <s v="015"/>
    <s v="Administration/Engineering"/>
    <s v="590.40.70.015-4510.01"/>
    <s v="Charges for Services-Transportation PFIP Zone 1"/>
    <n v="0"/>
    <n v="0"/>
    <n v="0"/>
    <n v="0"/>
    <n v="0"/>
  </r>
  <r>
    <x v="29"/>
    <x v="29"/>
    <x v="0"/>
    <x v="0"/>
    <x v="6"/>
    <x v="6"/>
    <s v="70"/>
    <s v="Transportation"/>
    <s v="015"/>
    <s v="Administration/Engineering"/>
    <s v="590.40.70.015-4510.02"/>
    <s v="Charges for Services-Transportation PFIP Zone 2"/>
    <n v="178000"/>
    <n v="0"/>
    <n v="0"/>
    <n v="0"/>
    <n v="0"/>
  </r>
  <r>
    <x v="29"/>
    <x v="29"/>
    <x v="0"/>
    <x v="0"/>
    <x v="6"/>
    <x v="6"/>
    <s v="70"/>
    <s v="Transportation"/>
    <s v="015"/>
    <s v="Administration/Engineering"/>
    <s v="590.40.70.015-4510.03"/>
    <s v="Charges for Services-Transportation PFIP Zone 3"/>
    <n v="0"/>
    <n v="0"/>
    <n v="0"/>
    <n v="0"/>
    <n v="0"/>
  </r>
  <r>
    <x v="29"/>
    <x v="29"/>
    <x v="0"/>
    <x v="0"/>
    <x v="6"/>
    <x v="6"/>
    <s v="70"/>
    <s v="Transportation"/>
    <s v="015"/>
    <s v="Administration/Engineering"/>
    <s v="590.40.70.015-4510.04"/>
    <s v="Charges for Services-Transportation PFIP Zone 4"/>
    <n v="0"/>
    <n v="0"/>
    <n v="0"/>
    <n v="0"/>
    <n v="0"/>
  </r>
  <r>
    <x v="29"/>
    <x v="29"/>
    <x v="0"/>
    <x v="0"/>
    <x v="6"/>
    <x v="6"/>
    <s v="70"/>
    <s v="Transportation"/>
    <s v="015"/>
    <s v="Administration/Engineering"/>
    <s v="590.40.70.015-4510.05"/>
    <s v="Charges for Services-Transportation PFIP Zone 5"/>
    <n v="0"/>
    <n v="0"/>
    <n v="0"/>
    <n v="0"/>
    <n v="0"/>
  </r>
  <r>
    <x v="29"/>
    <x v="29"/>
    <x v="0"/>
    <x v="0"/>
    <x v="6"/>
    <x v="6"/>
    <s v="70"/>
    <s v="Transportation"/>
    <s v="015"/>
    <s v="Administration/Engineering"/>
    <s v="590.40.70.015-4510.13"/>
    <s v="Charges for Services-Transportation PFIP Zone 7"/>
    <n v="4707000"/>
    <n v="9487000"/>
    <n v="5303903"/>
    <n v="5303903"/>
    <n v="0"/>
  </r>
  <r>
    <x v="29"/>
    <x v="29"/>
    <x v="0"/>
    <x v="0"/>
    <x v="6"/>
    <x v="6"/>
    <s v="70"/>
    <s v="Transportation"/>
    <s v="015"/>
    <s v="Administration/Engineering"/>
    <s v="590.40.70.015-4700.01"/>
    <s v="Investment Earnings Interest on Investments"/>
    <n v="621000"/>
    <n v="-254000"/>
    <n v="186500"/>
    <n v="186500"/>
    <n v="0"/>
  </r>
  <r>
    <x v="29"/>
    <x v="29"/>
    <x v="0"/>
    <x v="0"/>
    <x v="6"/>
    <x v="6"/>
    <s v="70"/>
    <s v="Transportation"/>
    <s v="015"/>
    <s v="Administration/Engineering"/>
    <s v="590.40.70.015-4700.19"/>
    <s v="Investment Earnings Market Value Change"/>
    <n v="0"/>
    <n v="0"/>
    <n v="0"/>
    <n v="0"/>
    <n v="0"/>
  </r>
  <r>
    <x v="29"/>
    <x v="29"/>
    <x v="0"/>
    <x v="0"/>
    <x v="6"/>
    <x v="6"/>
    <s v="70"/>
    <s v="Transportation"/>
    <s v="015"/>
    <s v="Administration/Engineering"/>
    <s v="590.40.70.015-4700.21"/>
    <s v="Investment Earnings Unallocated Investment Expense"/>
    <n v="-21000"/>
    <n v="-5000"/>
    <n v="-18650"/>
    <n v="-18650"/>
    <n v="0"/>
  </r>
  <r>
    <x v="29"/>
    <x v="29"/>
    <x v="0"/>
    <x v="0"/>
    <x v="6"/>
    <x v="6"/>
    <s v="70"/>
    <s v="Transportation"/>
    <s v="015"/>
    <s v="Administration/Engineering"/>
    <s v="590.40.70.015-4850.07"/>
    <s v="Other Revenue Misc Reimbursement"/>
    <n v="0"/>
    <n v="0"/>
    <n v="0"/>
    <n v="0"/>
    <n v="0"/>
  </r>
  <r>
    <x v="29"/>
    <x v="29"/>
    <x v="3"/>
    <x v="1"/>
    <x v="0"/>
    <x v="0"/>
    <s v="00"/>
    <s v="Non Divisional"/>
    <s v="900"/>
    <s v="General"/>
    <s v="590.00.00.900-6650.01"/>
    <s v="PFIP Credit Reimbursement PFIP Credit Reimbursement"/>
    <n v="0"/>
    <n v="28000"/>
    <n v="0"/>
    <n v="0"/>
    <n v="0"/>
  </r>
  <r>
    <x v="29"/>
    <x v="29"/>
    <x v="4"/>
    <x v="1"/>
    <x v="0"/>
    <x v="0"/>
    <s v="00"/>
    <s v="Non Divisional"/>
    <s v="900"/>
    <s v="General"/>
    <s v="590.00.00.900-8150.11"/>
    <s v="Capital Improvements-Transportation Zone 1"/>
    <n v="-400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12"/>
    <s v="Capital Improvements-Transportation Zone 2"/>
    <n v="-100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13"/>
    <s v="Capital Improvements-Transportation Zone 3"/>
    <n v="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14"/>
    <s v="Capital Improvements-Transportation Zone 4"/>
    <n v="-863000"/>
    <n v="-9000"/>
    <n v="0"/>
    <n v="0"/>
    <n v="0"/>
  </r>
  <r>
    <x v="29"/>
    <x v="29"/>
    <x v="4"/>
    <x v="1"/>
    <x v="0"/>
    <x v="0"/>
    <s v="00"/>
    <s v="Non Divisional"/>
    <s v="900"/>
    <s v="General"/>
    <s v="590.00.00.900-8150.15"/>
    <s v="Capital Improvements-Transportation Zone 5"/>
    <n v="-100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16"/>
    <s v="Capital Improvements-Transportation Zone 6"/>
    <n v="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38"/>
    <s v="Capital Improvements-Transportation Woodward Av Utility &amp; Street Imp"/>
    <n v="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45"/>
    <s v="Capital Improvements-Transportation Zone 7"/>
    <n v="-907000"/>
    <n v="-2201000"/>
    <n v="-5000000"/>
    <n v="-5000000"/>
    <n v="0"/>
  </r>
  <r>
    <x v="29"/>
    <x v="29"/>
    <x v="4"/>
    <x v="1"/>
    <x v="0"/>
    <x v="0"/>
    <s v="00"/>
    <s v="Non Divisional"/>
    <s v="900"/>
    <s v="General"/>
    <s v="590.00.00.900-8150.98"/>
    <s v="Capital Improvements-Transportation Developer Contrib Infrastructure"/>
    <n v="-431000"/>
    <n v="0"/>
    <n v="0"/>
    <n v="0"/>
    <n v="0"/>
  </r>
  <r>
    <x v="29"/>
    <x v="29"/>
    <x v="4"/>
    <x v="1"/>
    <x v="0"/>
    <x v="0"/>
    <s v="00"/>
    <s v="Non Divisional"/>
    <s v="900"/>
    <s v="General"/>
    <s v="590.00.00.900-8150.99"/>
    <s v="Capital Improvements-Transportation General"/>
    <n v="0"/>
    <n v="0"/>
    <n v="0"/>
    <n v="0"/>
    <n v="0"/>
  </r>
  <r>
    <x v="29"/>
    <x v="29"/>
    <x v="3"/>
    <x v="1"/>
    <x v="10"/>
    <x v="10"/>
    <s v="00"/>
    <s v="Non Divisional"/>
    <s v="150"/>
    <s v="Fiscal Management"/>
    <s v="590.05.00.150-6000.01"/>
    <s v="Professional Services General"/>
    <n v="-4000"/>
    <n v="-3000"/>
    <n v="0"/>
    <n v="-3200"/>
    <n v="-3200"/>
  </r>
  <r>
    <x v="29"/>
    <x v="29"/>
    <x v="3"/>
    <x v="1"/>
    <x v="6"/>
    <x v="6"/>
    <s v="70"/>
    <s v="Transportation"/>
    <s v="015"/>
    <s v="Administration/Engineering"/>
    <s v="590.40.70.015-6000.01"/>
    <s v="Professional Services General"/>
    <n v="-7000"/>
    <n v="-2000"/>
    <n v="-27486"/>
    <n v="-27486"/>
    <n v="0"/>
  </r>
  <r>
    <x v="29"/>
    <x v="29"/>
    <x v="3"/>
    <x v="1"/>
    <x v="6"/>
    <x v="6"/>
    <s v="70"/>
    <s v="Transportation"/>
    <s v="015"/>
    <s v="Administration/Engineering"/>
    <s v="590.40.70.015-6600.25"/>
    <s v="Administrative Expenses Support Services-Indirect Labor"/>
    <n v="-64000"/>
    <n v="-64000"/>
    <n v="-63790"/>
    <n v="-63790"/>
    <n v="0"/>
  </r>
  <r>
    <x v="29"/>
    <x v="29"/>
    <x v="3"/>
    <x v="1"/>
    <x v="6"/>
    <x v="6"/>
    <s v="70"/>
    <s v="Transportation"/>
    <s v="015"/>
    <s v="Administration/Engineering"/>
    <s v="590.40.70.015-6600.26"/>
    <s v="Administrative Expenses Support Services-IT"/>
    <n v="-1000"/>
    <n v="-1000"/>
    <n v="-1200"/>
    <n v="-1200"/>
    <n v="0"/>
  </r>
  <r>
    <x v="29"/>
    <x v="29"/>
    <x v="3"/>
    <x v="1"/>
    <x v="6"/>
    <x v="6"/>
    <s v="70"/>
    <s v="Transportation"/>
    <s v="015"/>
    <s v="Administration/Engineering"/>
    <s v="590.40.70.015-6600.36"/>
    <s v="Administrative Expenses IT Fund Contribution"/>
    <n v="-5000"/>
    <n v="-5000"/>
    <n v="-5340"/>
    <n v="-12000"/>
    <n v="-6660"/>
  </r>
  <r>
    <x v="29"/>
    <x v="29"/>
    <x v="4"/>
    <x v="1"/>
    <x v="11"/>
    <x v="11"/>
    <s v="41"/>
    <s v="Capital Improvement"/>
    <s v="000"/>
    <s v="No Program"/>
    <s v="590.45.41.000-7000.99"/>
    <s v="Capital Outlay General"/>
    <n v="0"/>
    <n v="0"/>
    <n v="-1575000"/>
    <n v="-1575000"/>
    <n v="0"/>
  </r>
  <r>
    <x v="30"/>
    <x v="30"/>
    <x v="0"/>
    <x v="0"/>
    <x v="0"/>
    <x v="0"/>
    <s v="00"/>
    <s v="Non Divisional"/>
    <s v="900"/>
    <s v="General"/>
    <s v="620.00.00.900-4800.01"/>
    <s v="Contributions Fixed Asset Contributions"/>
    <n v="0"/>
    <n v="0"/>
    <n v="0"/>
    <n v="0"/>
    <n v="0"/>
  </r>
  <r>
    <x v="30"/>
    <x v="30"/>
    <x v="1"/>
    <x v="1"/>
    <x v="0"/>
    <x v="0"/>
    <s v="00"/>
    <s v="Non Divisional"/>
    <s v="900"/>
    <s v="General"/>
    <s v="620.00.00.900-4900.01"/>
    <s v="Transfers In General Fund"/>
    <n v="-150000"/>
    <n v="-150000"/>
    <n v="143816"/>
    <n v="143816"/>
    <n v="0"/>
  </r>
  <r>
    <x v="30"/>
    <x v="30"/>
    <x v="0"/>
    <x v="0"/>
    <x v="4"/>
    <x v="4"/>
    <s v="35"/>
    <s v="Golf"/>
    <s v="001"/>
    <s v="Administration"/>
    <s v="620.20.35.001-4570.01"/>
    <s v="Charges for Services-Golf Green Fees"/>
    <n v="914000"/>
    <n v="1417000"/>
    <n v="850000"/>
    <n v="1400000"/>
    <n v="550000"/>
  </r>
  <r>
    <x v="30"/>
    <x v="30"/>
    <x v="0"/>
    <x v="0"/>
    <x v="4"/>
    <x v="4"/>
    <s v="35"/>
    <s v="Golf"/>
    <s v="001"/>
    <s v="Administration"/>
    <s v="620.20.35.001-4570.02"/>
    <s v="Charges for Services-Golf Driving Range"/>
    <n v="15000"/>
    <n v="35000"/>
    <n v="9000"/>
    <n v="38000"/>
    <n v="29000"/>
  </r>
  <r>
    <x v="30"/>
    <x v="30"/>
    <x v="0"/>
    <x v="0"/>
    <x v="4"/>
    <x v="4"/>
    <s v="35"/>
    <s v="Golf"/>
    <s v="001"/>
    <s v="Administration"/>
    <s v="620.20.35.001-4570.03"/>
    <s v="Charges for Services-Golf Carts"/>
    <n v="47000"/>
    <n v="85000"/>
    <n v="42000"/>
    <n v="80000"/>
    <n v="38000"/>
  </r>
  <r>
    <x v="30"/>
    <x v="30"/>
    <x v="0"/>
    <x v="0"/>
    <x v="4"/>
    <x v="4"/>
    <s v="35"/>
    <s v="Golf"/>
    <s v="001"/>
    <s v="Administration"/>
    <s v="620.20.35.001-4570.04"/>
    <s v="Charges for Services-Golf Snack Bar Operations"/>
    <n v="27000"/>
    <n v="25000"/>
    <n v="26800"/>
    <n v="45000"/>
    <n v="18200"/>
  </r>
  <r>
    <x v="30"/>
    <x v="30"/>
    <x v="0"/>
    <x v="0"/>
    <x v="4"/>
    <x v="4"/>
    <s v="35"/>
    <s v="Golf"/>
    <s v="001"/>
    <s v="Administration"/>
    <s v="620.20.35.001-4570.05"/>
    <s v="Charges for Services-Golf Restaurant Operations"/>
    <n v="32000"/>
    <n v="10000"/>
    <n v="15000"/>
    <n v="15000"/>
    <n v="0"/>
  </r>
  <r>
    <x v="30"/>
    <x v="30"/>
    <x v="0"/>
    <x v="0"/>
    <x v="4"/>
    <x v="4"/>
    <s v="35"/>
    <s v="Golf"/>
    <s v="001"/>
    <s v="Administration"/>
    <s v="620.20.35.001-4570.06"/>
    <s v="Charges for Services-Golf Common Area Maintenance"/>
    <n v="0"/>
    <n v="0"/>
    <n v="0"/>
    <n v="0"/>
    <n v="0"/>
  </r>
  <r>
    <x v="30"/>
    <x v="30"/>
    <x v="0"/>
    <x v="0"/>
    <x v="4"/>
    <x v="4"/>
    <s v="35"/>
    <s v="Golf"/>
    <s v="001"/>
    <s v="Administration"/>
    <s v="620.20.35.001-4570.07"/>
    <s v="Charges for Services-Golf Facility Use"/>
    <n v="0"/>
    <n v="0"/>
    <n v="0"/>
    <n v="0"/>
    <n v="0"/>
  </r>
  <r>
    <x v="30"/>
    <x v="30"/>
    <x v="0"/>
    <x v="0"/>
    <x v="4"/>
    <x v="4"/>
    <s v="35"/>
    <s v="Golf"/>
    <s v="001"/>
    <s v="Administration"/>
    <s v="620.20.35.001-4570.09"/>
    <s v="Charges for Services-Golf Merchandise Fees"/>
    <n v="9000"/>
    <n v="13000"/>
    <n v="4600"/>
    <n v="12000"/>
    <n v="7400"/>
  </r>
  <r>
    <x v="30"/>
    <x v="30"/>
    <x v="0"/>
    <x v="0"/>
    <x v="4"/>
    <x v="4"/>
    <s v="35"/>
    <s v="Golf"/>
    <s v="001"/>
    <s v="Administration"/>
    <s v="620.20.35.001-4570.10"/>
    <s v="Charges for Services-Golf Golf Lesson Fees"/>
    <n v="2000"/>
    <n v="4000"/>
    <n v="1300"/>
    <n v="4000"/>
    <n v="2700"/>
  </r>
  <r>
    <x v="30"/>
    <x v="30"/>
    <x v="0"/>
    <x v="0"/>
    <x v="4"/>
    <x v="4"/>
    <s v="35"/>
    <s v="Golf"/>
    <s v="001"/>
    <s v="Administration"/>
    <s v="620.20.35.001-4570.11"/>
    <s v="Charges for Services-Golf Other Golf Shop Fees"/>
    <n v="1000"/>
    <n v="1000"/>
    <n v="500"/>
    <n v="1000"/>
    <n v="500"/>
  </r>
  <r>
    <x v="30"/>
    <x v="30"/>
    <x v="0"/>
    <x v="0"/>
    <x v="4"/>
    <x v="4"/>
    <s v="35"/>
    <s v="Golf"/>
    <s v="001"/>
    <s v="Administration"/>
    <s v="620.20.35.001-4584.06"/>
    <s v="Charges for Services-Recreation/General Revenue Agency Revenue"/>
    <n v="0"/>
    <n v="0"/>
    <n v="0"/>
    <n v="0"/>
    <n v="0"/>
  </r>
  <r>
    <x v="30"/>
    <x v="30"/>
    <x v="0"/>
    <x v="0"/>
    <x v="4"/>
    <x v="4"/>
    <s v="35"/>
    <s v="Golf"/>
    <s v="001"/>
    <s v="Administration"/>
    <s v="620.20.35.001-4850.07"/>
    <s v="Other Revenue Misc Reimbursement"/>
    <n v="23000"/>
    <n v="30000"/>
    <n v="20000"/>
    <n v="30000"/>
    <n v="10000"/>
  </r>
  <r>
    <x v="30"/>
    <x v="30"/>
    <x v="0"/>
    <x v="0"/>
    <x v="4"/>
    <x v="4"/>
    <s v="35"/>
    <s v="Golf"/>
    <s v="001"/>
    <s v="Administration"/>
    <s v="620.20.35.001-4850.12"/>
    <s v="Other Revenue Miscellaneous Receipts"/>
    <n v="3000"/>
    <n v="0"/>
    <n v="0"/>
    <n v="0"/>
    <n v="0"/>
  </r>
  <r>
    <x v="30"/>
    <x v="30"/>
    <x v="3"/>
    <x v="1"/>
    <x v="0"/>
    <x v="0"/>
    <s v="00"/>
    <s v="Non Divisional"/>
    <s v="900"/>
    <s v="General"/>
    <s v="620.00.00.900-6700.01"/>
    <s v="Depreciation Buildings"/>
    <n v="-9000"/>
    <n v="0"/>
    <n v="0"/>
    <n v="0"/>
    <n v="0"/>
  </r>
  <r>
    <x v="30"/>
    <x v="30"/>
    <x v="3"/>
    <x v="1"/>
    <x v="0"/>
    <x v="0"/>
    <s v="00"/>
    <s v="Non Divisional"/>
    <s v="900"/>
    <s v="General"/>
    <s v="620.00.00.900-6700.02"/>
    <s v="Depreciation Building Improvements"/>
    <n v="-25000"/>
    <n v="0"/>
    <n v="0"/>
    <n v="0"/>
    <n v="0"/>
  </r>
  <r>
    <x v="30"/>
    <x v="30"/>
    <x v="3"/>
    <x v="1"/>
    <x v="0"/>
    <x v="0"/>
    <s v="00"/>
    <s v="Non Divisional"/>
    <s v="900"/>
    <s v="General"/>
    <s v="620.00.00.900-6700.05"/>
    <s v="Depreciation Machinery &amp; Equipment"/>
    <n v="-19000"/>
    <n v="0"/>
    <n v="0"/>
    <n v="0"/>
    <n v="0"/>
  </r>
  <r>
    <x v="30"/>
    <x v="30"/>
    <x v="3"/>
    <x v="1"/>
    <x v="0"/>
    <x v="0"/>
    <s v="00"/>
    <s v="Non Divisional"/>
    <s v="900"/>
    <s v="General"/>
    <s v="620.00.00.900-6700.06"/>
    <s v="Depreciation Vehicles"/>
    <n v="-2000"/>
    <n v="0"/>
    <n v="0"/>
    <n v="0"/>
    <n v="0"/>
  </r>
  <r>
    <x v="30"/>
    <x v="30"/>
    <x v="3"/>
    <x v="1"/>
    <x v="0"/>
    <x v="0"/>
    <s v="00"/>
    <s v="Non Divisional"/>
    <s v="900"/>
    <s v="General"/>
    <s v="620.00.00.900-6700.13"/>
    <s v="Depreciation Water Wells &amp; Lines"/>
    <n v="-5000"/>
    <n v="0"/>
    <n v="0"/>
    <n v="0"/>
    <n v="0"/>
  </r>
  <r>
    <x v="30"/>
    <x v="30"/>
    <x v="4"/>
    <x v="1"/>
    <x v="0"/>
    <x v="0"/>
    <s v="00"/>
    <s v="Non Divisional"/>
    <s v="900"/>
    <s v="General"/>
    <s v="620.00.00.900-7000.03"/>
    <s v="Capital Outlay Equipment New"/>
    <n v="0"/>
    <n v="0"/>
    <n v="-10000"/>
    <n v="-10000"/>
    <n v="0"/>
  </r>
  <r>
    <x v="30"/>
    <x v="30"/>
    <x v="4"/>
    <x v="1"/>
    <x v="0"/>
    <x v="0"/>
    <s v="00"/>
    <s v="Non Divisional"/>
    <s v="900"/>
    <s v="General"/>
    <s v="620.00.00.900-7000.04"/>
    <s v="Capital Outlay Equipment Replacement"/>
    <n v="0"/>
    <n v="0"/>
    <n v="-127000"/>
    <n v="-127000"/>
    <n v="0"/>
  </r>
  <r>
    <x v="30"/>
    <x v="30"/>
    <x v="4"/>
    <x v="1"/>
    <x v="0"/>
    <x v="0"/>
    <s v="00"/>
    <s v="Non Divisional"/>
    <s v="900"/>
    <s v="General"/>
    <s v="620.00.00.900-7000.99"/>
    <s v="Capital Outlay General"/>
    <n v="0"/>
    <n v="-14000"/>
    <n v="0"/>
    <n v="0"/>
    <n v="0"/>
  </r>
  <r>
    <x v="30"/>
    <x v="30"/>
    <x v="4"/>
    <x v="1"/>
    <x v="0"/>
    <x v="0"/>
    <s v="00"/>
    <s v="Non Divisional"/>
    <s v="900"/>
    <s v="General"/>
    <s v="620.00.00.900-8350.02"/>
    <s v="Capital Improvements-Golf Irrigation"/>
    <n v="0"/>
    <n v="0"/>
    <n v="0"/>
    <n v="0"/>
    <n v="0"/>
  </r>
  <r>
    <x v="30"/>
    <x v="30"/>
    <x v="4"/>
    <x v="1"/>
    <x v="0"/>
    <x v="0"/>
    <s v="00"/>
    <s v="Non Divisional"/>
    <s v="900"/>
    <s v="General"/>
    <s v="620.00.00.900-8350.06"/>
    <s v="Capital Improvements-Golf Building Improvements"/>
    <n v="0"/>
    <n v="0"/>
    <n v="0"/>
    <n v="0"/>
    <n v="0"/>
  </r>
  <r>
    <x v="30"/>
    <x v="30"/>
    <x v="4"/>
    <x v="1"/>
    <x v="0"/>
    <x v="0"/>
    <s v="00"/>
    <s v="Non Divisional"/>
    <s v="900"/>
    <s v="General"/>
    <s v="620.00.00.900-8350.07"/>
    <s v="Capital Improvements-Golf Course Improvements"/>
    <n v="0"/>
    <n v="0"/>
    <n v="0"/>
    <n v="0"/>
    <n v="0"/>
  </r>
  <r>
    <x v="30"/>
    <x v="30"/>
    <x v="1"/>
    <x v="1"/>
    <x v="0"/>
    <x v="0"/>
    <s v="00"/>
    <s v="Non Divisional"/>
    <s v="900"/>
    <s v="General"/>
    <s v="620.00.00.900-9888.01"/>
    <s v="Capital Asset Expenditure Adjustments  Current Year Additions"/>
    <n v="294000"/>
    <n v="0"/>
    <n v="0"/>
    <n v="0"/>
    <n v="0"/>
  </r>
  <r>
    <x v="30"/>
    <x v="30"/>
    <x v="1"/>
    <x v="1"/>
    <x v="0"/>
    <x v="0"/>
    <s v="00"/>
    <s v="Non Divisional"/>
    <s v="900"/>
    <s v="General"/>
    <s v="620.00.00.900-9888.03"/>
    <s v="Capital Asset Expenditure Adjustments  Disposals"/>
    <n v="0"/>
    <n v="0"/>
    <n v="0"/>
    <n v="0"/>
    <n v="0"/>
  </r>
  <r>
    <x v="30"/>
    <x v="30"/>
    <x v="1"/>
    <x v="1"/>
    <x v="0"/>
    <x v="0"/>
    <s v="00"/>
    <s v="Non Divisional"/>
    <s v="900"/>
    <s v="General"/>
    <s v="620.00.00.900-9888.04"/>
    <s v="Capital Asset Expenditure Adjustments  Asset Transfer In"/>
    <n v="0"/>
    <n v="0"/>
    <n v="0"/>
    <n v="0"/>
    <n v="0"/>
  </r>
  <r>
    <x v="30"/>
    <x v="30"/>
    <x v="1"/>
    <x v="1"/>
    <x v="0"/>
    <x v="0"/>
    <s v="00"/>
    <s v="Non Divisional"/>
    <s v="900"/>
    <s v="General"/>
    <s v="620.00.00.900-9888.05"/>
    <s v="Capital Asset Expenditure Adjustments  Asset Transfer Out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000.01"/>
    <s v="Salaries Regular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000.03"/>
    <s v="Salaries Overtim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000.07"/>
    <s v="Salaries Admin Leave Pay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000.08"/>
    <s v="Salaries Longevity Pay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000.10"/>
    <s v="Salaries Furloughs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000.12"/>
    <s v="Salaries Compensated Absences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1"/>
    <s v="Benefits Retirement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2"/>
    <s v="Benefits Health Insuranc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3"/>
    <s v="Benefits Dental Insuranc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4"/>
    <s v="Benefits Vision Insuranc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5"/>
    <s v="Benefits Life Insuranc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6"/>
    <s v="Benefits Worker's Comp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07"/>
    <s v="Benefits Long Term Disability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11"/>
    <s v="Benefits Medicar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15"/>
    <s v="Benefits Cell Phone Allowance"/>
    <n v="0"/>
    <n v="0"/>
    <n v="0"/>
    <n v="0"/>
    <n v="0"/>
  </r>
  <r>
    <x v="30"/>
    <x v="30"/>
    <x v="2"/>
    <x v="1"/>
    <x v="10"/>
    <x v="10"/>
    <s v="00"/>
    <s v="Non Divisional"/>
    <s v="150"/>
    <s v="Fiscal Management"/>
    <s v="620.05.00.150-5100.17"/>
    <s v="Benefits Other Post Employment Benefits"/>
    <n v="-1000"/>
    <n v="0"/>
    <n v="0"/>
    <n v="0"/>
    <n v="0"/>
  </r>
  <r>
    <x v="30"/>
    <x v="30"/>
    <x v="3"/>
    <x v="1"/>
    <x v="10"/>
    <x v="10"/>
    <s v="00"/>
    <s v="Non Divisional"/>
    <s v="150"/>
    <s v="Fiscal Management"/>
    <s v="620.05.00.150-6000.01"/>
    <s v="Professional Services General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000.01"/>
    <s v="Salaries Regular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000.03"/>
    <s v="Salaries Overtime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000.08"/>
    <s v="Salaries Longevity Pay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000.10"/>
    <s v="Salaries Furloughs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000.12"/>
    <s v="Salaries Compensated Absences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1"/>
    <s v="Benefits Retirement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2"/>
    <s v="Benefits Health Insurance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3"/>
    <s v="Benefits Dental Insurance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4"/>
    <s v="Benefits Vision Insurance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5"/>
    <s v="Benefits Life Insurance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6"/>
    <s v="Benefits Worker's Comp"/>
    <n v="0"/>
    <n v="0"/>
    <n v="0"/>
    <n v="0"/>
    <n v="0"/>
  </r>
  <r>
    <x v="30"/>
    <x v="30"/>
    <x v="2"/>
    <x v="1"/>
    <x v="10"/>
    <x v="10"/>
    <s v="00"/>
    <s v="Non Divisional"/>
    <s v="160"/>
    <s v="Revenue Management"/>
    <s v="620.05.00.160-5100.07"/>
    <s v="Benefits Long Term Disability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000.01"/>
    <s v="Salaries Regular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000.02"/>
    <s v="Salaries Part Tim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000.03"/>
    <s v="Salaries Overtim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000.04"/>
    <s v="Salaries Holiday Pay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000.10"/>
    <s v="Salaries Furloughs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1"/>
    <s v="Benefits Retirement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2"/>
    <s v="Benefits Health Insuranc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3"/>
    <s v="Benefits Dental Insuranc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4"/>
    <s v="Benefits Vision Insuranc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5"/>
    <s v="Benefits Life Insuranc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7"/>
    <s v="Benefits Long Term Disability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8"/>
    <s v="Benefits Deferred Compensation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09"/>
    <s v="Benefits Unemployment Insuranc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10"/>
    <s v="Benefits Uniform Allowanc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11"/>
    <s v="Benefits Medicare"/>
    <n v="0"/>
    <n v="0"/>
    <n v="0"/>
    <n v="0"/>
    <n v="0"/>
  </r>
  <r>
    <x v="30"/>
    <x v="30"/>
    <x v="2"/>
    <x v="1"/>
    <x v="4"/>
    <x v="4"/>
    <s v="35"/>
    <s v="Golf"/>
    <s v="001"/>
    <s v="Administration"/>
    <s v="620.20.35.001-5100.15"/>
    <s v="Benefits Cell Phone Allowance"/>
    <n v="0"/>
    <n v="0"/>
    <n v="0"/>
    <n v="0"/>
    <n v="0"/>
  </r>
  <r>
    <x v="30"/>
    <x v="30"/>
    <x v="3"/>
    <x v="1"/>
    <x v="4"/>
    <x v="4"/>
    <s v="35"/>
    <s v="Golf"/>
    <s v="001"/>
    <s v="Administration"/>
    <s v="620.20.35.001-6100.01"/>
    <s v="Utilities Electric"/>
    <n v="0"/>
    <n v="0"/>
    <n v="0"/>
    <n v="0"/>
    <n v="0"/>
  </r>
  <r>
    <x v="30"/>
    <x v="30"/>
    <x v="3"/>
    <x v="1"/>
    <x v="4"/>
    <x v="4"/>
    <s v="35"/>
    <s v="Golf"/>
    <s v="001"/>
    <s v="Administration"/>
    <s v="620.20.35.001-6100.02"/>
    <s v="Utilities Telephone"/>
    <n v="0"/>
    <n v="0"/>
    <n v="0"/>
    <n v="0"/>
    <n v="0"/>
  </r>
  <r>
    <x v="30"/>
    <x v="30"/>
    <x v="3"/>
    <x v="1"/>
    <x v="4"/>
    <x v="4"/>
    <s v="35"/>
    <s v="Golf"/>
    <s v="001"/>
    <s v="Administration"/>
    <s v="620.20.35.001-6200.02"/>
    <s v="Supplies Special Department"/>
    <n v="0"/>
    <n v="0"/>
    <n v="0"/>
    <n v="0"/>
    <n v="0"/>
  </r>
  <r>
    <x v="30"/>
    <x v="30"/>
    <x v="3"/>
    <x v="1"/>
    <x v="4"/>
    <x v="4"/>
    <s v="35"/>
    <s v="Golf"/>
    <s v="001"/>
    <s v="Administration"/>
    <s v="620.20.35.001-6200.05"/>
    <s v="Supplies Gasoline"/>
    <n v="0"/>
    <n v="0"/>
    <n v="0"/>
    <n v="0"/>
    <n v="0"/>
  </r>
  <r>
    <x v="30"/>
    <x v="30"/>
    <x v="3"/>
    <x v="1"/>
    <x v="4"/>
    <x v="4"/>
    <s v="35"/>
    <s v="Golf"/>
    <s v="001"/>
    <s v="Administration"/>
    <s v="620.20.35.001-6400.02"/>
    <s v="Repairs &amp; Maintenance Minor Equipment/Other"/>
    <n v="0"/>
    <n v="0"/>
    <n v="0"/>
    <n v="0"/>
    <n v="0"/>
  </r>
  <r>
    <x v="30"/>
    <x v="30"/>
    <x v="3"/>
    <x v="1"/>
    <x v="4"/>
    <x v="4"/>
    <s v="35"/>
    <s v="Golf"/>
    <s v="001"/>
    <s v="Administration"/>
    <s v="620.20.35.001-6600.07"/>
    <s v="Administrative Expenses Employee Recruitment"/>
    <n v="0"/>
    <n v="0"/>
    <n v="0"/>
    <n v="0"/>
    <n v="0"/>
  </r>
  <r>
    <x v="30"/>
    <x v="30"/>
    <x v="3"/>
    <x v="1"/>
    <x v="4"/>
    <x v="4"/>
    <s v="35"/>
    <s v="Golf"/>
    <s v="005"/>
    <s v="Debt Service"/>
    <s v="620.20.35.005-8920.01"/>
    <s v="Debt Service-Other Costs Admin/Audit Fees"/>
    <n v="0"/>
    <n v="0"/>
    <n v="0"/>
    <n v="0"/>
    <n v="0"/>
  </r>
  <r>
    <x v="30"/>
    <x v="30"/>
    <x v="3"/>
    <x v="1"/>
    <x v="4"/>
    <x v="4"/>
    <s v="35"/>
    <s v="Golf"/>
    <s v="005"/>
    <s v="Debt Service"/>
    <s v="620.20.35.005-8920.05"/>
    <s v="Debt Service-Other Costs Rent/Lease Expense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000.01"/>
    <s v="Salaries Regular"/>
    <n v="-102000"/>
    <n v="-48000"/>
    <n v="0"/>
    <n v="0"/>
    <n v="0"/>
  </r>
  <r>
    <x v="30"/>
    <x v="30"/>
    <x v="2"/>
    <x v="1"/>
    <x v="4"/>
    <x v="4"/>
    <s v="35"/>
    <s v="Golf"/>
    <s v="370"/>
    <s v="Course Management"/>
    <s v="620.20.35.370-5000.03"/>
    <s v="Salaries Overtime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000.06"/>
    <s v="Salaries Out of Class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000.07"/>
    <s v="Salaries Admin Leave Pay"/>
    <n v="-1000"/>
    <n v="-2000"/>
    <n v="0"/>
    <n v="0"/>
    <n v="0"/>
  </r>
  <r>
    <x v="30"/>
    <x v="30"/>
    <x v="2"/>
    <x v="1"/>
    <x v="4"/>
    <x v="4"/>
    <s v="35"/>
    <s v="Golf"/>
    <s v="370"/>
    <s v="Course Management"/>
    <s v="620.20.35.370-5000.08"/>
    <s v="Salaries Longevity Pay"/>
    <n v="-1000"/>
    <n v="0"/>
    <n v="0"/>
    <n v="0"/>
    <n v="0"/>
  </r>
  <r>
    <x v="30"/>
    <x v="30"/>
    <x v="2"/>
    <x v="1"/>
    <x v="4"/>
    <x v="4"/>
    <s v="35"/>
    <s v="Golf"/>
    <s v="370"/>
    <s v="Course Management"/>
    <s v="620.20.35.370-5000.10"/>
    <s v="Salaries Furloughs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000.12"/>
    <s v="Salaries Compensated Absences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00"/>
    <s v="Benefits PERS Pool Liability"/>
    <n v="-20000"/>
    <n v="-9000"/>
    <n v="0"/>
    <n v="0"/>
    <n v="0"/>
  </r>
  <r>
    <x v="30"/>
    <x v="30"/>
    <x v="2"/>
    <x v="1"/>
    <x v="4"/>
    <x v="4"/>
    <s v="35"/>
    <s v="Golf"/>
    <s v="370"/>
    <s v="Course Management"/>
    <s v="620.20.35.370-5100.01"/>
    <s v="Benefits Retirement"/>
    <n v="-4000"/>
    <n v="-3000"/>
    <n v="0"/>
    <n v="0"/>
    <n v="0"/>
  </r>
  <r>
    <x v="30"/>
    <x v="30"/>
    <x v="2"/>
    <x v="1"/>
    <x v="4"/>
    <x v="4"/>
    <s v="35"/>
    <s v="Golf"/>
    <s v="370"/>
    <s v="Course Management"/>
    <s v="620.20.35.370-5100.02"/>
    <s v="Benefits Health Insurance"/>
    <n v="-15000"/>
    <n v="-9000"/>
    <n v="0"/>
    <n v="0"/>
    <n v="0"/>
  </r>
  <r>
    <x v="30"/>
    <x v="30"/>
    <x v="2"/>
    <x v="1"/>
    <x v="4"/>
    <x v="4"/>
    <s v="35"/>
    <s v="Golf"/>
    <s v="370"/>
    <s v="Course Management"/>
    <s v="620.20.35.370-5100.03"/>
    <s v="Benefits Dental Insurance"/>
    <n v="-1000"/>
    <n v="-1000"/>
    <n v="0"/>
    <n v="0"/>
    <n v="0"/>
  </r>
  <r>
    <x v="30"/>
    <x v="30"/>
    <x v="2"/>
    <x v="1"/>
    <x v="4"/>
    <x v="4"/>
    <s v="35"/>
    <s v="Golf"/>
    <s v="370"/>
    <s v="Course Management"/>
    <s v="620.20.35.370-5100.04"/>
    <s v="Benefits Vision Insurance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05"/>
    <s v="Benefits Life Insurance"/>
    <n v="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06"/>
    <s v="Benefits Worker's Comp"/>
    <n v="-4000"/>
    <n v="-4000"/>
    <n v="-3600"/>
    <n v="-5000"/>
    <n v="-1400"/>
  </r>
  <r>
    <x v="30"/>
    <x v="30"/>
    <x v="2"/>
    <x v="1"/>
    <x v="4"/>
    <x v="4"/>
    <s v="35"/>
    <s v="Golf"/>
    <s v="370"/>
    <s v="Course Management"/>
    <s v="620.20.35.370-5100.07"/>
    <s v="Benefits Long Term Disability"/>
    <n v="-100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08"/>
    <s v="Benefits Deferred Compensation"/>
    <n v="-100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11"/>
    <s v="Benefits Medicare"/>
    <n v="-2000"/>
    <n v="-1000"/>
    <n v="0"/>
    <n v="0"/>
    <n v="0"/>
  </r>
  <r>
    <x v="30"/>
    <x v="30"/>
    <x v="2"/>
    <x v="1"/>
    <x v="4"/>
    <x v="4"/>
    <s v="35"/>
    <s v="Golf"/>
    <s v="370"/>
    <s v="Course Management"/>
    <s v="620.20.35.370-5100.12"/>
    <s v="Benefits Annual Physical Exam"/>
    <n v="0"/>
    <n v="0"/>
    <n v="-225"/>
    <n v="-225"/>
    <n v="0"/>
  </r>
  <r>
    <x v="30"/>
    <x v="30"/>
    <x v="2"/>
    <x v="1"/>
    <x v="4"/>
    <x v="4"/>
    <s v="35"/>
    <s v="Golf"/>
    <s v="370"/>
    <s v="Course Management"/>
    <s v="620.20.35.370-5100.15"/>
    <s v="Benefits Cell Phone Allowance"/>
    <n v="-100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17"/>
    <s v="Benefits Other Post Employment Benefits"/>
    <n v="-38000"/>
    <n v="-35000"/>
    <n v="-35000"/>
    <n v="-35000"/>
    <n v="0"/>
  </r>
  <r>
    <x v="30"/>
    <x v="30"/>
    <x v="2"/>
    <x v="1"/>
    <x v="4"/>
    <x v="4"/>
    <s v="35"/>
    <s v="Golf"/>
    <s v="370"/>
    <s v="Course Management"/>
    <s v="620.20.35.370-5100.98"/>
    <s v="Benefits GASB 75 Expense"/>
    <n v="-57000"/>
    <n v="0"/>
    <n v="0"/>
    <n v="0"/>
    <n v="0"/>
  </r>
  <r>
    <x v="30"/>
    <x v="30"/>
    <x v="2"/>
    <x v="1"/>
    <x v="4"/>
    <x v="4"/>
    <s v="35"/>
    <s v="Golf"/>
    <s v="370"/>
    <s v="Course Management"/>
    <s v="620.20.35.370-5100.99"/>
    <s v="Benefits Pension Expense"/>
    <n v="-55000"/>
    <n v="0"/>
    <n v="0"/>
    <n v="0"/>
    <n v="0"/>
  </r>
  <r>
    <x v="30"/>
    <x v="30"/>
    <x v="3"/>
    <x v="1"/>
    <x v="4"/>
    <x v="4"/>
    <s v="35"/>
    <s v="Golf"/>
    <s v="370"/>
    <s v="Course Management"/>
    <s v="620.20.35.370-6000.01"/>
    <s v="Professional Services General"/>
    <n v="-5000"/>
    <n v="0"/>
    <n v="0"/>
    <n v="0"/>
    <n v="0"/>
  </r>
  <r>
    <x v="30"/>
    <x v="30"/>
    <x v="3"/>
    <x v="1"/>
    <x v="4"/>
    <x v="4"/>
    <s v="35"/>
    <s v="Golf"/>
    <s v="370"/>
    <s v="Course Management"/>
    <s v="620.20.35.370-6000.09"/>
    <s v="Professional Services Uniform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000.12"/>
    <s v="Professional Services Contract Services"/>
    <n v="-103000"/>
    <n v="-205000"/>
    <n v="0"/>
    <n v="0"/>
    <n v="0"/>
  </r>
  <r>
    <x v="30"/>
    <x v="30"/>
    <x v="3"/>
    <x v="1"/>
    <x v="4"/>
    <x v="4"/>
    <s v="35"/>
    <s v="Golf"/>
    <s v="370"/>
    <s v="Course Management"/>
    <s v="620.20.35.370-6000.19"/>
    <s v="Professional Services Labor Relations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000.30"/>
    <s v="Professional Services Credit Card Fee Reimbursement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100.01"/>
    <s v="Utilities Electric"/>
    <n v="-88000"/>
    <n v="-156000"/>
    <n v="0"/>
    <n v="0"/>
    <n v="0"/>
  </r>
  <r>
    <x v="30"/>
    <x v="30"/>
    <x v="3"/>
    <x v="1"/>
    <x v="4"/>
    <x v="4"/>
    <s v="35"/>
    <s v="Golf"/>
    <s v="370"/>
    <s v="Course Management"/>
    <s v="620.20.35.370-6100.02"/>
    <s v="Utilities Telephone"/>
    <n v="-3000"/>
    <n v="-4000"/>
    <n v="0"/>
    <n v="0"/>
    <n v="0"/>
  </r>
  <r>
    <x v="30"/>
    <x v="30"/>
    <x v="3"/>
    <x v="1"/>
    <x v="4"/>
    <x v="4"/>
    <s v="35"/>
    <s v="Golf"/>
    <s v="370"/>
    <s v="Course Management"/>
    <s v="620.20.35.370-6200.01"/>
    <s v="Supplies Office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200.05"/>
    <s v="Supplies Gasoline"/>
    <n v="-17000"/>
    <n v="-11000"/>
    <n v="0"/>
    <n v="0"/>
    <n v="0"/>
  </r>
  <r>
    <x v="30"/>
    <x v="30"/>
    <x v="3"/>
    <x v="1"/>
    <x v="4"/>
    <x v="4"/>
    <s v="35"/>
    <s v="Golf"/>
    <s v="370"/>
    <s v="Course Management"/>
    <s v="620.20.35.370-6200.08"/>
    <s v="Supplies Uniforms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300.01"/>
    <s v="Dues &amp; Subscriptions Memberships"/>
    <n v="0"/>
    <n v="-1000"/>
    <n v="0"/>
    <n v="0"/>
    <n v="0"/>
  </r>
  <r>
    <x v="30"/>
    <x v="30"/>
    <x v="3"/>
    <x v="1"/>
    <x v="4"/>
    <x v="4"/>
    <s v="35"/>
    <s v="Golf"/>
    <s v="370"/>
    <s v="Course Management"/>
    <s v="620.20.35.370-6300.03"/>
    <s v="Dues &amp; Subscriptions Certifications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350.03"/>
    <s v="Maintenance Agreements &amp; Licenses Maintenance Agreements"/>
    <n v="-3000"/>
    <n v="-7000"/>
    <n v="0"/>
    <n v="0"/>
    <n v="0"/>
  </r>
  <r>
    <x v="30"/>
    <x v="30"/>
    <x v="3"/>
    <x v="1"/>
    <x v="4"/>
    <x v="4"/>
    <s v="35"/>
    <s v="Golf"/>
    <s v="370"/>
    <s v="Course Management"/>
    <s v="620.20.35.370-6400.01"/>
    <s v="Repairs &amp; Maintenance Building"/>
    <n v="-2000"/>
    <n v="-2000"/>
    <n v="0"/>
    <n v="0"/>
    <n v="0"/>
  </r>
  <r>
    <x v="30"/>
    <x v="30"/>
    <x v="3"/>
    <x v="1"/>
    <x v="4"/>
    <x v="4"/>
    <s v="35"/>
    <s v="Golf"/>
    <s v="370"/>
    <s v="Course Management"/>
    <s v="620.20.35.370-6400.02"/>
    <s v="Repairs &amp; Maintenance Minor Equipment/Other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400.03"/>
    <s v="Repairs &amp; Maintenance Major Repair &amp; Contingency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400.11"/>
    <s v="Repairs &amp; Maintenance Irrigation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400.19"/>
    <s v="Repairs &amp; Maintenance Testing/Certifications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400.20"/>
    <s v="Repairs &amp; Maintenance Property Maintenance"/>
    <n v="-5000"/>
    <n v="-6000"/>
    <n v="0"/>
    <n v="0"/>
    <n v="0"/>
  </r>
  <r>
    <x v="30"/>
    <x v="30"/>
    <x v="3"/>
    <x v="1"/>
    <x v="4"/>
    <x v="4"/>
    <s v="35"/>
    <s v="Golf"/>
    <s v="370"/>
    <s v="Course Management"/>
    <s v="620.20.35.370-6500.04"/>
    <s v="Claims &amp; Insurance Insurance Premiums"/>
    <n v="-25000"/>
    <n v="-25000"/>
    <n v="0"/>
    <n v="0"/>
    <n v="0"/>
  </r>
  <r>
    <x v="30"/>
    <x v="30"/>
    <x v="3"/>
    <x v="1"/>
    <x v="4"/>
    <x v="4"/>
    <s v="35"/>
    <s v="Golf"/>
    <s v="370"/>
    <s v="Course Management"/>
    <s v="620.20.35.370-6600.01"/>
    <s v="Administrative Expenses Meetings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600.04"/>
    <s v="Administrative Expenses Training/Conferences"/>
    <n v="-1000"/>
    <n v="-1000"/>
    <n v="0"/>
    <n v="0"/>
    <n v="0"/>
  </r>
  <r>
    <x v="30"/>
    <x v="30"/>
    <x v="3"/>
    <x v="1"/>
    <x v="4"/>
    <x v="4"/>
    <s v="35"/>
    <s v="Golf"/>
    <s v="370"/>
    <s v="Course Management"/>
    <s v="620.20.35.370-6600.05"/>
    <s v="Administrative Expenses Public/Legal Advertisement"/>
    <n v="-1000"/>
    <n v="0"/>
    <n v="0"/>
    <n v="0"/>
    <n v="0"/>
  </r>
  <r>
    <x v="30"/>
    <x v="30"/>
    <x v="3"/>
    <x v="1"/>
    <x v="4"/>
    <x v="4"/>
    <s v="35"/>
    <s v="Golf"/>
    <s v="370"/>
    <s v="Course Management"/>
    <s v="620.20.35.370-6600.07"/>
    <s v="Administrative Expenses Employee Recruitment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600.26"/>
    <s v="Administrative Expenses Support Services-IT"/>
    <n v="-13000"/>
    <n v="-13000"/>
    <n v="-12970"/>
    <n v="-12970"/>
    <n v="0"/>
  </r>
  <r>
    <x v="30"/>
    <x v="30"/>
    <x v="3"/>
    <x v="1"/>
    <x v="4"/>
    <x v="4"/>
    <s v="35"/>
    <s v="Golf"/>
    <s v="370"/>
    <s v="Course Management"/>
    <s v="620.20.35.370-6600.28"/>
    <s v="Administrative Expenses Equipment Fund Contribution"/>
    <n v="0"/>
    <n v="0"/>
    <n v="0"/>
    <n v="0"/>
    <n v="0"/>
  </r>
  <r>
    <x v="30"/>
    <x v="30"/>
    <x v="3"/>
    <x v="1"/>
    <x v="4"/>
    <x v="4"/>
    <s v="35"/>
    <s v="Golf"/>
    <s v="370"/>
    <s v="Course Management"/>
    <s v="620.20.35.370-6600.32"/>
    <s v="Administrative Expenses Vehicle Fund Contribution"/>
    <n v="-100000"/>
    <n v="-100000"/>
    <n v="0"/>
    <n v="-192000"/>
    <n v="-192000"/>
  </r>
  <r>
    <x v="30"/>
    <x v="30"/>
    <x v="3"/>
    <x v="1"/>
    <x v="4"/>
    <x v="4"/>
    <s v="35"/>
    <s v="Golf"/>
    <s v="370"/>
    <s v="Course Management"/>
    <s v="620.20.35.370-6600.36"/>
    <s v="Administrative Expenses IT Fund Contribution"/>
    <n v="-15000"/>
    <n v="-15000"/>
    <n v="0"/>
    <n v="0"/>
    <n v="0"/>
  </r>
  <r>
    <x v="30"/>
    <x v="30"/>
    <x v="2"/>
    <x v="1"/>
    <x v="4"/>
    <x v="4"/>
    <s v="35"/>
    <s v="Golf"/>
    <s v="380"/>
    <s v="Course Maintenance"/>
    <s v="620.20.35.380-5000.01"/>
    <s v="Salaries Regular"/>
    <n v="-205000"/>
    <n v="-87000"/>
    <n v="-26366"/>
    <n v="-26366"/>
    <n v="0"/>
  </r>
  <r>
    <x v="30"/>
    <x v="30"/>
    <x v="2"/>
    <x v="1"/>
    <x v="4"/>
    <x v="4"/>
    <s v="35"/>
    <s v="Golf"/>
    <s v="380"/>
    <s v="Course Maintenance"/>
    <s v="620.20.35.380-5000.02"/>
    <s v="Salaries Part Time"/>
    <n v="-129000"/>
    <n v="-115000"/>
    <n v="-129518"/>
    <n v="-120000"/>
    <n v="9518"/>
  </r>
  <r>
    <x v="30"/>
    <x v="30"/>
    <x v="2"/>
    <x v="1"/>
    <x v="4"/>
    <x v="4"/>
    <s v="35"/>
    <s v="Golf"/>
    <s v="380"/>
    <s v="Course Maintenance"/>
    <s v="620.20.35.380-5000.03"/>
    <s v="Salaries Overtime"/>
    <n v="-43000"/>
    <n v="-19000"/>
    <n v="-39400"/>
    <n v="-39400"/>
    <n v="0"/>
  </r>
  <r>
    <x v="30"/>
    <x v="30"/>
    <x v="2"/>
    <x v="1"/>
    <x v="4"/>
    <x v="4"/>
    <s v="35"/>
    <s v="Golf"/>
    <s v="380"/>
    <s v="Course Maintenance"/>
    <s v="620.20.35.380-5000.04"/>
    <s v="Salaries Holiday Pay"/>
    <n v="0"/>
    <n v="0"/>
    <n v="-1000"/>
    <n v="-1000"/>
    <n v="0"/>
  </r>
  <r>
    <x v="30"/>
    <x v="30"/>
    <x v="2"/>
    <x v="1"/>
    <x v="4"/>
    <x v="4"/>
    <s v="35"/>
    <s v="Golf"/>
    <s v="380"/>
    <s v="Course Maintenance"/>
    <s v="620.20.35.380-5000.06"/>
    <s v="Salaries Out of Class"/>
    <n v="-2000"/>
    <n v="-1000"/>
    <n v="-1248"/>
    <n v="-1248"/>
    <n v="0"/>
  </r>
  <r>
    <x v="30"/>
    <x v="30"/>
    <x v="2"/>
    <x v="1"/>
    <x v="4"/>
    <x v="4"/>
    <s v="35"/>
    <s v="Golf"/>
    <s v="380"/>
    <s v="Course Maintenance"/>
    <s v="620.20.35.380-5000.07"/>
    <s v="Salaries Admin Leave Pay"/>
    <n v="-1000"/>
    <n v="-1000"/>
    <n v="0"/>
    <n v="0"/>
    <n v="0"/>
  </r>
  <r>
    <x v="30"/>
    <x v="30"/>
    <x v="2"/>
    <x v="1"/>
    <x v="4"/>
    <x v="4"/>
    <s v="35"/>
    <s v="Golf"/>
    <s v="380"/>
    <s v="Course Maintenance"/>
    <s v="620.20.35.380-5000.08"/>
    <s v="Salaries Longevity Pay"/>
    <n v="-2000"/>
    <n v="0"/>
    <n v="-550"/>
    <n v="-550"/>
    <n v="0"/>
  </r>
  <r>
    <x v="30"/>
    <x v="30"/>
    <x v="2"/>
    <x v="1"/>
    <x v="4"/>
    <x v="4"/>
    <s v="35"/>
    <s v="Golf"/>
    <s v="380"/>
    <s v="Course Maintenance"/>
    <s v="620.20.35.380-5000.10"/>
    <s v="Salaries Furloughs"/>
    <n v="0"/>
    <n v="0"/>
    <n v="0"/>
    <n v="0"/>
    <n v="0"/>
  </r>
  <r>
    <x v="30"/>
    <x v="30"/>
    <x v="2"/>
    <x v="1"/>
    <x v="4"/>
    <x v="4"/>
    <s v="35"/>
    <s v="Golf"/>
    <s v="380"/>
    <s v="Course Maintenance"/>
    <s v="620.20.35.380-5000.12"/>
    <s v="Salaries Compensated Absences"/>
    <n v="0"/>
    <n v="0"/>
    <n v="0"/>
    <n v="0"/>
    <n v="0"/>
  </r>
  <r>
    <x v="30"/>
    <x v="30"/>
    <x v="2"/>
    <x v="1"/>
    <x v="4"/>
    <x v="4"/>
    <s v="35"/>
    <s v="Golf"/>
    <s v="380"/>
    <s v="Course Maintenance"/>
    <s v="620.20.35.380-5100.00"/>
    <s v="Benefits PERS Pool Liability"/>
    <n v="-51000"/>
    <n v="-28000"/>
    <n v="-9713"/>
    <n v="-14000"/>
    <n v="-4287"/>
  </r>
  <r>
    <x v="30"/>
    <x v="30"/>
    <x v="2"/>
    <x v="1"/>
    <x v="4"/>
    <x v="4"/>
    <s v="35"/>
    <s v="Golf"/>
    <s v="380"/>
    <s v="Course Maintenance"/>
    <s v="620.20.35.380-5100.01"/>
    <s v="Benefits Retirement"/>
    <n v="-26000"/>
    <n v="-14000"/>
    <n v="-3157"/>
    <n v="-8000"/>
    <n v="-4843"/>
  </r>
  <r>
    <x v="30"/>
    <x v="30"/>
    <x v="2"/>
    <x v="1"/>
    <x v="4"/>
    <x v="4"/>
    <s v="35"/>
    <s v="Golf"/>
    <s v="380"/>
    <s v="Course Maintenance"/>
    <s v="620.20.35.380-5100.02"/>
    <s v="Benefits Health Insurance"/>
    <n v="-46000"/>
    <n v="-20000"/>
    <n v="0"/>
    <n v="0"/>
    <n v="0"/>
  </r>
  <r>
    <x v="30"/>
    <x v="30"/>
    <x v="2"/>
    <x v="1"/>
    <x v="4"/>
    <x v="4"/>
    <s v="35"/>
    <s v="Golf"/>
    <s v="380"/>
    <s v="Course Maintenance"/>
    <s v="620.20.35.380-5100.03"/>
    <s v="Benefits Dental Insurance"/>
    <n v="-4000"/>
    <n v="-1000"/>
    <n v="0"/>
    <n v="0"/>
    <n v="0"/>
  </r>
  <r>
    <x v="30"/>
    <x v="30"/>
    <x v="2"/>
    <x v="1"/>
    <x v="4"/>
    <x v="4"/>
    <s v="35"/>
    <s v="Golf"/>
    <s v="380"/>
    <s v="Course Maintenance"/>
    <s v="620.20.35.380-5100.04"/>
    <s v="Benefits Vision Insurance"/>
    <n v="-1000"/>
    <n v="0"/>
    <n v="0"/>
    <n v="0"/>
    <n v="0"/>
  </r>
  <r>
    <x v="30"/>
    <x v="30"/>
    <x v="2"/>
    <x v="1"/>
    <x v="4"/>
    <x v="4"/>
    <s v="35"/>
    <s v="Golf"/>
    <s v="380"/>
    <s v="Course Maintenance"/>
    <s v="620.20.35.380-5100.05"/>
    <s v="Benefits Life Insurance"/>
    <n v="0"/>
    <n v="0"/>
    <n v="0"/>
    <n v="0"/>
    <n v="0"/>
  </r>
  <r>
    <x v="30"/>
    <x v="30"/>
    <x v="2"/>
    <x v="1"/>
    <x v="4"/>
    <x v="4"/>
    <s v="35"/>
    <s v="Golf"/>
    <s v="380"/>
    <s v="Course Maintenance"/>
    <s v="620.20.35.380-5100.06"/>
    <s v="Benefits Worker's Comp"/>
    <n v="-12000"/>
    <n v="-12000"/>
    <n v="-12000"/>
    <n v="-16000"/>
    <n v="-4000"/>
  </r>
  <r>
    <x v="30"/>
    <x v="30"/>
    <x v="2"/>
    <x v="1"/>
    <x v="4"/>
    <x v="4"/>
    <s v="35"/>
    <s v="Golf"/>
    <s v="380"/>
    <s v="Course Maintenance"/>
    <s v="620.20.35.380-5100.07"/>
    <s v="Benefits Long Term Disability"/>
    <n v="-1000"/>
    <n v="0"/>
    <n v="0"/>
    <n v="0"/>
    <n v="0"/>
  </r>
  <r>
    <x v="30"/>
    <x v="30"/>
    <x v="2"/>
    <x v="1"/>
    <x v="4"/>
    <x v="4"/>
    <s v="35"/>
    <s v="Golf"/>
    <s v="380"/>
    <s v="Course Maintenance"/>
    <s v="620.20.35.380-5100.08"/>
    <s v="Benefits Deferred Compensation"/>
    <n v="-8000"/>
    <n v="-2000"/>
    <n v="0"/>
    <n v="0"/>
    <n v="0"/>
  </r>
  <r>
    <x v="30"/>
    <x v="30"/>
    <x v="2"/>
    <x v="1"/>
    <x v="4"/>
    <x v="4"/>
    <s v="35"/>
    <s v="Golf"/>
    <s v="380"/>
    <s v="Course Maintenance"/>
    <s v="620.20.35.380-5100.09"/>
    <s v="Benefits Unemployment Insurance"/>
    <n v="-1000"/>
    <n v="-24000"/>
    <n v="0"/>
    <n v="0"/>
    <n v="0"/>
  </r>
  <r>
    <x v="30"/>
    <x v="30"/>
    <x v="2"/>
    <x v="1"/>
    <x v="4"/>
    <x v="4"/>
    <s v="35"/>
    <s v="Golf"/>
    <s v="380"/>
    <s v="Course Maintenance"/>
    <s v="620.20.35.380-5100.10"/>
    <s v="Benefits Uniform Allowance"/>
    <n v="-1000"/>
    <n v="0"/>
    <n v="-150"/>
    <n v="-150"/>
    <n v="0"/>
  </r>
  <r>
    <x v="30"/>
    <x v="30"/>
    <x v="2"/>
    <x v="1"/>
    <x v="4"/>
    <x v="4"/>
    <s v="35"/>
    <s v="Golf"/>
    <s v="380"/>
    <s v="Course Maintenance"/>
    <s v="620.20.35.380-5100.11"/>
    <s v="Benefits Medicare"/>
    <n v="-6000"/>
    <n v="-3000"/>
    <n v="-393"/>
    <n v="-393"/>
    <n v="0"/>
  </r>
  <r>
    <x v="30"/>
    <x v="30"/>
    <x v="2"/>
    <x v="1"/>
    <x v="4"/>
    <x v="4"/>
    <s v="35"/>
    <s v="Golf"/>
    <s v="380"/>
    <s v="Course Maintenance"/>
    <s v="620.20.35.380-5100.12"/>
    <s v="Benefits Annual Physical Exam"/>
    <n v="0"/>
    <n v="0"/>
    <n v="0"/>
    <n v="0"/>
    <n v="0"/>
  </r>
  <r>
    <x v="30"/>
    <x v="30"/>
    <x v="2"/>
    <x v="1"/>
    <x v="4"/>
    <x v="4"/>
    <s v="35"/>
    <s v="Golf"/>
    <s v="380"/>
    <s v="Course Maintenance"/>
    <s v="620.20.35.380-5100.15"/>
    <s v="Benefits Cell Phone Allowance"/>
    <n v="0"/>
    <n v="0"/>
    <n v="0"/>
    <n v="0"/>
    <n v="0"/>
  </r>
  <r>
    <x v="30"/>
    <x v="30"/>
    <x v="3"/>
    <x v="1"/>
    <x v="4"/>
    <x v="4"/>
    <s v="35"/>
    <s v="Golf"/>
    <s v="380"/>
    <s v="Course Maintenance"/>
    <s v="620.20.35.380-6000.09"/>
    <s v="Professional Services Uniform"/>
    <n v="-2000"/>
    <n v="-1000"/>
    <n v="0"/>
    <n v="0"/>
    <n v="0"/>
  </r>
  <r>
    <x v="30"/>
    <x v="30"/>
    <x v="3"/>
    <x v="1"/>
    <x v="4"/>
    <x v="4"/>
    <s v="35"/>
    <s v="Golf"/>
    <s v="380"/>
    <s v="Course Maintenance"/>
    <s v="620.20.35.380-6200.02"/>
    <s v="Supplies Special Department"/>
    <n v="-9000"/>
    <n v="-28000"/>
    <n v="0"/>
    <n v="0"/>
    <n v="0"/>
  </r>
  <r>
    <x v="30"/>
    <x v="30"/>
    <x v="3"/>
    <x v="1"/>
    <x v="4"/>
    <x v="4"/>
    <s v="35"/>
    <s v="Golf"/>
    <s v="380"/>
    <s v="Course Maintenance"/>
    <s v="620.20.35.380-6250.01"/>
    <s v="Supplies-Golf Fertilizer"/>
    <n v="-33000"/>
    <n v="-24000"/>
    <n v="0"/>
    <n v="0"/>
    <n v="0"/>
  </r>
  <r>
    <x v="30"/>
    <x v="30"/>
    <x v="3"/>
    <x v="1"/>
    <x v="4"/>
    <x v="4"/>
    <s v="35"/>
    <s v="Golf"/>
    <s v="380"/>
    <s v="Course Maintenance"/>
    <s v="620.20.35.380-6250.02"/>
    <s v="Supplies-Golf Pesticides"/>
    <n v="-27000"/>
    <n v="-31000"/>
    <n v="0"/>
    <n v="0"/>
    <n v="0"/>
  </r>
  <r>
    <x v="30"/>
    <x v="30"/>
    <x v="3"/>
    <x v="1"/>
    <x v="4"/>
    <x v="4"/>
    <s v="35"/>
    <s v="Golf"/>
    <s v="380"/>
    <s v="Course Maintenance"/>
    <s v="620.20.35.380-6250.03"/>
    <s v="Supplies-Golf Horticulture"/>
    <n v="-3000"/>
    <n v="-5000"/>
    <n v="0"/>
    <n v="0"/>
    <n v="0"/>
  </r>
  <r>
    <x v="30"/>
    <x v="30"/>
    <x v="3"/>
    <x v="1"/>
    <x v="4"/>
    <x v="4"/>
    <s v="35"/>
    <s v="Golf"/>
    <s v="380"/>
    <s v="Course Maintenance"/>
    <s v="620.20.35.380-6250.04"/>
    <s v="Supplies-Golf Aggregates"/>
    <n v="-7000"/>
    <n v="-8000"/>
    <n v="0"/>
    <n v="0"/>
    <n v="0"/>
  </r>
  <r>
    <x v="30"/>
    <x v="30"/>
    <x v="3"/>
    <x v="1"/>
    <x v="4"/>
    <x v="4"/>
    <s v="35"/>
    <s v="Golf"/>
    <s v="380"/>
    <s v="Course Maintenance"/>
    <s v="620.20.35.380-6250.05"/>
    <s v="Supplies-Golf Clubhouse"/>
    <n v="-2000"/>
    <n v="-2000"/>
    <n v="0"/>
    <n v="0"/>
    <n v="0"/>
  </r>
  <r>
    <x v="30"/>
    <x v="30"/>
    <x v="3"/>
    <x v="1"/>
    <x v="4"/>
    <x v="4"/>
    <s v="35"/>
    <s v="Golf"/>
    <s v="380"/>
    <s v="Course Maintenance"/>
    <s v="620.20.35.380-6400.01"/>
    <s v="Repairs &amp; Maintenance Building"/>
    <n v="-4000"/>
    <n v="-41000"/>
    <n v="0"/>
    <n v="0"/>
    <n v="0"/>
  </r>
  <r>
    <x v="30"/>
    <x v="30"/>
    <x v="3"/>
    <x v="1"/>
    <x v="4"/>
    <x v="4"/>
    <s v="35"/>
    <s v="Golf"/>
    <s v="380"/>
    <s v="Course Maintenance"/>
    <s v="620.20.35.380-6400.02"/>
    <s v="Repairs &amp; Maintenance Minor Equipment/Other"/>
    <n v="-29000"/>
    <n v="-33000"/>
    <n v="0"/>
    <n v="0"/>
    <n v="0"/>
  </r>
  <r>
    <x v="30"/>
    <x v="30"/>
    <x v="3"/>
    <x v="1"/>
    <x v="4"/>
    <x v="4"/>
    <s v="35"/>
    <s v="Golf"/>
    <s v="380"/>
    <s v="Course Maintenance"/>
    <s v="620.20.35.380-6400.04"/>
    <s v="Repairs &amp; Maintenance Equipment Rental"/>
    <n v="0"/>
    <n v="0"/>
    <n v="0"/>
    <n v="0"/>
    <n v="0"/>
  </r>
  <r>
    <x v="30"/>
    <x v="30"/>
    <x v="3"/>
    <x v="1"/>
    <x v="4"/>
    <x v="4"/>
    <s v="35"/>
    <s v="Golf"/>
    <s v="380"/>
    <s v="Course Maintenance"/>
    <s v="620.20.35.380-6400.11"/>
    <s v="Repairs &amp; Maintenance Irrigation"/>
    <n v="-18000"/>
    <n v="-14000"/>
    <n v="0"/>
    <n v="0"/>
    <n v="0"/>
  </r>
  <r>
    <x v="30"/>
    <x v="30"/>
    <x v="3"/>
    <x v="1"/>
    <x v="4"/>
    <x v="4"/>
    <s v="35"/>
    <s v="Golf"/>
    <s v="380"/>
    <s v="Course Maintenance"/>
    <s v="620.20.35.380-6600.04"/>
    <s v="Administrative Expenses Training/Conferences"/>
    <n v="0"/>
    <n v="0"/>
    <n v="0"/>
    <n v="0"/>
    <n v="0"/>
  </r>
  <r>
    <x v="30"/>
    <x v="30"/>
    <x v="3"/>
    <x v="1"/>
    <x v="4"/>
    <x v="4"/>
    <s v="35"/>
    <s v="Golf"/>
    <s v="380"/>
    <s v="Course Maintenance"/>
    <s v="620.20.35.380-6600.07"/>
    <s v="Administrative Expenses Employee Recruitment"/>
    <n v="0"/>
    <n v="0"/>
    <n v="0"/>
    <n v="0"/>
    <n v="0"/>
  </r>
  <r>
    <x v="30"/>
    <x v="30"/>
    <x v="3"/>
    <x v="1"/>
    <x v="6"/>
    <x v="6"/>
    <s v="55"/>
    <s v="Maintenance"/>
    <s v="500"/>
    <s v="Facilities"/>
    <s v="620.40.55.500-6400.01"/>
    <s v="Repairs &amp; Maintenance Building"/>
    <n v="-5000"/>
    <n v="-2000"/>
    <n v="-9500"/>
    <n v="-9500"/>
    <n v="0"/>
  </r>
  <r>
    <x v="30"/>
    <x v="30"/>
    <x v="3"/>
    <x v="1"/>
    <x v="6"/>
    <x v="6"/>
    <s v="55"/>
    <s v="Maintenance"/>
    <s v="510"/>
    <s v="Custodial"/>
    <s v="620.40.55.510-6250.06"/>
    <s v="Supplies-Golf Custodial Supplies"/>
    <n v="0"/>
    <n v="0"/>
    <n v="0"/>
    <n v="0"/>
    <n v="0"/>
  </r>
  <r>
    <x v="30"/>
    <x v="30"/>
    <x v="2"/>
    <x v="1"/>
    <x v="6"/>
    <x v="6"/>
    <s v="55"/>
    <s v="Maintenance"/>
    <s v="966"/>
    <s v="Parks"/>
    <s v="620.40.55.966-5000.01"/>
    <s v="Salaries Regular"/>
    <n v="0"/>
    <n v="-238000"/>
    <n v="-424680"/>
    <n v="-462000"/>
    <n v="-37320"/>
  </r>
  <r>
    <x v="30"/>
    <x v="30"/>
    <x v="2"/>
    <x v="1"/>
    <x v="6"/>
    <x v="6"/>
    <s v="55"/>
    <s v="Maintenance"/>
    <s v="966"/>
    <s v="Parks"/>
    <s v="620.40.55.966-5000.02"/>
    <s v="Salaries Part Time"/>
    <n v="0"/>
    <n v="-7000"/>
    <n v="-129518"/>
    <n v="-110000"/>
    <n v="19518"/>
  </r>
  <r>
    <x v="30"/>
    <x v="30"/>
    <x v="2"/>
    <x v="1"/>
    <x v="6"/>
    <x v="6"/>
    <s v="55"/>
    <s v="Maintenance"/>
    <s v="966"/>
    <s v="Parks"/>
    <s v="620.40.55.966-5000.03"/>
    <s v="Salaries Overtime"/>
    <n v="0"/>
    <n v="-31000"/>
    <n v="-39400"/>
    <n v="-43000"/>
    <n v="-3600"/>
  </r>
  <r>
    <x v="30"/>
    <x v="30"/>
    <x v="2"/>
    <x v="1"/>
    <x v="6"/>
    <x v="6"/>
    <s v="55"/>
    <s v="Maintenance"/>
    <s v="966"/>
    <s v="Parks"/>
    <s v="620.40.55.966-5000.04"/>
    <s v="Salaries Holiday Pay"/>
    <n v="0"/>
    <n v="0"/>
    <n v="-1000"/>
    <n v="-1000"/>
    <n v="0"/>
  </r>
  <r>
    <x v="30"/>
    <x v="30"/>
    <x v="2"/>
    <x v="1"/>
    <x v="6"/>
    <x v="6"/>
    <s v="55"/>
    <s v="Maintenance"/>
    <s v="966"/>
    <s v="Parks"/>
    <s v="620.40.55.966-5000.06"/>
    <s v="Salaries Out of Class"/>
    <n v="0"/>
    <n v="0"/>
    <n v="0"/>
    <n v="0"/>
    <n v="0"/>
  </r>
  <r>
    <x v="30"/>
    <x v="30"/>
    <x v="2"/>
    <x v="1"/>
    <x v="6"/>
    <x v="6"/>
    <s v="55"/>
    <s v="Maintenance"/>
    <s v="966"/>
    <s v="Parks"/>
    <s v="620.40.55.966-5000.07"/>
    <s v="Salaries Admin Leave Pay"/>
    <n v="0"/>
    <n v="0"/>
    <n v="-3367"/>
    <n v="-3367"/>
    <n v="0"/>
  </r>
  <r>
    <x v="30"/>
    <x v="30"/>
    <x v="2"/>
    <x v="1"/>
    <x v="6"/>
    <x v="6"/>
    <s v="55"/>
    <s v="Maintenance"/>
    <s v="966"/>
    <s v="Parks"/>
    <s v="620.40.55.966-5000.08"/>
    <s v="Salaries Longevity Pay"/>
    <n v="0"/>
    <n v="-4000"/>
    <n v="-6660"/>
    <n v="-6660"/>
    <n v="0"/>
  </r>
  <r>
    <x v="30"/>
    <x v="30"/>
    <x v="2"/>
    <x v="1"/>
    <x v="6"/>
    <x v="6"/>
    <s v="55"/>
    <s v="Maintenance"/>
    <s v="966"/>
    <s v="Parks"/>
    <s v="620.40.55.966-5100.00"/>
    <s v="Benefits PERS Pool Liability"/>
    <n v="0"/>
    <n v="-50000"/>
    <n v="-108771"/>
    <n v="-119000"/>
    <n v="-10229"/>
  </r>
  <r>
    <x v="30"/>
    <x v="30"/>
    <x v="2"/>
    <x v="1"/>
    <x v="6"/>
    <x v="6"/>
    <s v="55"/>
    <s v="Maintenance"/>
    <s v="966"/>
    <s v="Parks"/>
    <s v="620.40.55.966-5100.01"/>
    <s v="Benefits Retirement"/>
    <n v="0"/>
    <n v="-24000"/>
    <n v="-43821"/>
    <n v="-42000"/>
    <n v="1821"/>
  </r>
  <r>
    <x v="30"/>
    <x v="30"/>
    <x v="2"/>
    <x v="1"/>
    <x v="6"/>
    <x v="6"/>
    <s v="55"/>
    <s v="Maintenance"/>
    <s v="966"/>
    <s v="Parks"/>
    <s v="620.40.55.966-5100.02"/>
    <s v="Benefits Health Insurance"/>
    <n v="0"/>
    <n v="-49000"/>
    <n v="-92870"/>
    <n v="-85000"/>
    <n v="7870"/>
  </r>
  <r>
    <x v="30"/>
    <x v="30"/>
    <x v="2"/>
    <x v="1"/>
    <x v="6"/>
    <x v="6"/>
    <s v="55"/>
    <s v="Maintenance"/>
    <s v="966"/>
    <s v="Parks"/>
    <s v="620.40.55.966-5100.03"/>
    <s v="Benefits Dental Insurance"/>
    <n v="0"/>
    <n v="-3000"/>
    <n v="-6169"/>
    <n v="-6169"/>
    <n v="0"/>
  </r>
  <r>
    <x v="30"/>
    <x v="30"/>
    <x v="2"/>
    <x v="1"/>
    <x v="6"/>
    <x v="6"/>
    <s v="55"/>
    <s v="Maintenance"/>
    <s v="966"/>
    <s v="Parks"/>
    <s v="620.40.55.966-5100.04"/>
    <s v="Benefits Vision Insurance"/>
    <n v="0"/>
    <n v="-1000"/>
    <n v="-1034"/>
    <n v="-1034"/>
    <n v="0"/>
  </r>
  <r>
    <x v="30"/>
    <x v="30"/>
    <x v="2"/>
    <x v="1"/>
    <x v="6"/>
    <x v="6"/>
    <s v="55"/>
    <s v="Maintenance"/>
    <s v="966"/>
    <s v="Parks"/>
    <s v="620.40.55.966-5100.05"/>
    <s v="Benefits Life Insurance"/>
    <n v="0"/>
    <n v="0"/>
    <n v="-707"/>
    <n v="-707"/>
    <n v="0"/>
  </r>
  <r>
    <x v="30"/>
    <x v="30"/>
    <x v="2"/>
    <x v="1"/>
    <x v="6"/>
    <x v="6"/>
    <s v="55"/>
    <s v="Maintenance"/>
    <s v="966"/>
    <s v="Parks"/>
    <s v="620.40.55.966-5100.07"/>
    <s v="Benefits Long Term Disability"/>
    <n v="0"/>
    <n v="-1000"/>
    <n v="-1703"/>
    <n v="-1703"/>
    <n v="0"/>
  </r>
  <r>
    <x v="30"/>
    <x v="30"/>
    <x v="2"/>
    <x v="1"/>
    <x v="6"/>
    <x v="6"/>
    <s v="55"/>
    <s v="Maintenance"/>
    <s v="966"/>
    <s v="Parks"/>
    <s v="620.40.55.966-5100.08"/>
    <s v="Benefits Deferred Compensation"/>
    <n v="0"/>
    <n v="-7000"/>
    <n v="-13146"/>
    <n v="-12000"/>
    <n v="1146"/>
  </r>
  <r>
    <x v="30"/>
    <x v="30"/>
    <x v="2"/>
    <x v="1"/>
    <x v="6"/>
    <x v="6"/>
    <s v="55"/>
    <s v="Maintenance"/>
    <s v="966"/>
    <s v="Parks"/>
    <s v="620.40.55.966-5100.10"/>
    <s v="Benefits Uniform Allowance"/>
    <n v="0"/>
    <n v="-1000"/>
    <n v="-1200"/>
    <n v="-1200"/>
    <n v="0"/>
  </r>
  <r>
    <x v="30"/>
    <x v="30"/>
    <x v="2"/>
    <x v="1"/>
    <x v="6"/>
    <x v="6"/>
    <s v="55"/>
    <s v="Maintenance"/>
    <s v="966"/>
    <s v="Parks"/>
    <s v="620.40.55.966-5100.11"/>
    <s v="Benefits Medicare"/>
    <n v="0"/>
    <n v="-4000"/>
    <n v="-6512"/>
    <n v="-6512"/>
    <n v="0"/>
  </r>
  <r>
    <x v="30"/>
    <x v="30"/>
    <x v="2"/>
    <x v="1"/>
    <x v="6"/>
    <x v="6"/>
    <s v="55"/>
    <s v="Maintenance"/>
    <s v="966"/>
    <s v="Parks"/>
    <s v="620.40.55.966-5100.12"/>
    <s v="Benefits Annual Physical Exam"/>
    <n v="0"/>
    <n v="0"/>
    <n v="-575"/>
    <n v="-575"/>
    <n v="0"/>
  </r>
  <r>
    <x v="30"/>
    <x v="30"/>
    <x v="2"/>
    <x v="1"/>
    <x v="6"/>
    <x v="6"/>
    <s v="55"/>
    <s v="Maintenance"/>
    <s v="966"/>
    <s v="Parks"/>
    <s v="620.40.55.966-5100.15"/>
    <s v="Benefits Cell Phone Allowance"/>
    <n v="0"/>
    <n v="0"/>
    <n v="-1092"/>
    <n v="-1092"/>
    <n v="0"/>
  </r>
  <r>
    <x v="30"/>
    <x v="30"/>
    <x v="3"/>
    <x v="1"/>
    <x v="6"/>
    <x v="6"/>
    <s v="55"/>
    <s v="Maintenance"/>
    <s v="966"/>
    <s v="Parks"/>
    <s v="620.40.55.966-6000.09"/>
    <s v="Professional Services Uniform"/>
    <n v="0"/>
    <n v="0"/>
    <n v="-1800"/>
    <n v="-1800"/>
    <n v="0"/>
  </r>
  <r>
    <x v="30"/>
    <x v="30"/>
    <x v="3"/>
    <x v="1"/>
    <x v="6"/>
    <x v="6"/>
    <s v="55"/>
    <s v="Maintenance"/>
    <s v="966"/>
    <s v="Parks"/>
    <s v="620.40.55.966-6200.01"/>
    <s v="Supplies Office"/>
    <n v="0"/>
    <n v="0"/>
    <n v="-230"/>
    <n v="-230"/>
    <n v="0"/>
  </r>
  <r>
    <x v="30"/>
    <x v="30"/>
    <x v="3"/>
    <x v="1"/>
    <x v="6"/>
    <x v="6"/>
    <s v="55"/>
    <s v="Maintenance"/>
    <s v="966"/>
    <s v="Parks"/>
    <s v="620.40.55.966-6200.05"/>
    <s v="Supplies Gasoline"/>
    <n v="0"/>
    <n v="0"/>
    <n v="-17500"/>
    <n v="-17500"/>
    <n v="0"/>
  </r>
  <r>
    <x v="30"/>
    <x v="30"/>
    <x v="3"/>
    <x v="1"/>
    <x v="6"/>
    <x v="6"/>
    <s v="55"/>
    <s v="Maintenance"/>
    <s v="966"/>
    <s v="Parks"/>
    <s v="620.40.55.966-6300.03"/>
    <s v="Dues &amp; Subscriptions Certifications"/>
    <n v="0"/>
    <n v="0"/>
    <n v="-320"/>
    <n v="-320"/>
    <n v="0"/>
  </r>
  <r>
    <x v="30"/>
    <x v="30"/>
    <x v="3"/>
    <x v="1"/>
    <x v="6"/>
    <x v="6"/>
    <s v="55"/>
    <s v="Maintenance"/>
    <s v="966"/>
    <s v="Parks"/>
    <s v="620.40.55.966-6400.04"/>
    <s v="Repairs &amp; Maintenance Equipment Rental"/>
    <n v="0"/>
    <n v="0"/>
    <n v="-100"/>
    <n v="-100"/>
    <n v="0"/>
  </r>
  <r>
    <x v="30"/>
    <x v="30"/>
    <x v="3"/>
    <x v="1"/>
    <x v="6"/>
    <x v="6"/>
    <s v="55"/>
    <s v="Maintenance"/>
    <s v="966"/>
    <s v="Parks"/>
    <s v="620.40.55.966-6400.19"/>
    <s v="Repairs &amp; Maintenance Testing/Certifications"/>
    <n v="0"/>
    <n v="0"/>
    <n v="-230"/>
    <n v="-230"/>
    <n v="0"/>
  </r>
  <r>
    <x v="30"/>
    <x v="30"/>
    <x v="3"/>
    <x v="1"/>
    <x v="6"/>
    <x v="6"/>
    <s v="55"/>
    <s v="Maintenance"/>
    <s v="966"/>
    <s v="Parks"/>
    <s v="620.40.55.966-6500.04"/>
    <s v="Claims &amp; Insurance Insurance Premiums"/>
    <n v="0"/>
    <n v="0"/>
    <n v="-25200"/>
    <n v="-25000"/>
    <n v="200"/>
  </r>
  <r>
    <x v="30"/>
    <x v="30"/>
    <x v="3"/>
    <x v="1"/>
    <x v="6"/>
    <x v="6"/>
    <s v="55"/>
    <s v="Maintenance"/>
    <s v="966"/>
    <s v="Parks"/>
    <s v="620.40.55.966-6600.01"/>
    <s v="Administrative Expenses Meetings"/>
    <n v="0"/>
    <n v="0"/>
    <n v="-200"/>
    <n v="-200"/>
    <n v="0"/>
  </r>
  <r>
    <x v="30"/>
    <x v="30"/>
    <x v="3"/>
    <x v="1"/>
    <x v="6"/>
    <x v="6"/>
    <s v="55"/>
    <s v="Maintenance"/>
    <s v="966"/>
    <s v="Parks"/>
    <s v="620.40.55.966-6600.04"/>
    <s v="Administrative Expenses Training/Conferences"/>
    <n v="0"/>
    <n v="0"/>
    <n v="-1000"/>
    <n v="-1000"/>
    <n v="0"/>
  </r>
  <r>
    <x v="30"/>
    <x v="30"/>
    <x v="3"/>
    <x v="1"/>
    <x v="6"/>
    <x v="6"/>
    <s v="55"/>
    <s v="Maintenance"/>
    <s v="966"/>
    <s v="Parks"/>
    <s v="620.40.55.966-6600.05"/>
    <s v="Administrative Expenses Public/Legal Advertisement"/>
    <n v="0"/>
    <n v="0"/>
    <n v="-1600"/>
    <n v="-1600"/>
    <n v="0"/>
  </r>
  <r>
    <x v="30"/>
    <x v="30"/>
    <x v="3"/>
    <x v="1"/>
    <x v="6"/>
    <x v="6"/>
    <s v="55"/>
    <s v="Maintenance"/>
    <s v="966"/>
    <s v="Parks"/>
    <s v="620.40.55.966-6600.07"/>
    <s v="Administrative Expenses Employee Recruitment"/>
    <n v="0"/>
    <n v="0"/>
    <n v="-225"/>
    <n v="-225"/>
    <n v="0"/>
  </r>
  <r>
    <x v="30"/>
    <x v="30"/>
    <x v="3"/>
    <x v="1"/>
    <x v="6"/>
    <x v="6"/>
    <s v="55"/>
    <s v="Maintenance"/>
    <s v="966"/>
    <s v="Parks"/>
    <s v="620.40.55.966-6000.12"/>
    <s v="Professional Services Contract Services"/>
    <n v="0"/>
    <n v="0"/>
    <n v="-125000"/>
    <n v="-125000"/>
    <n v="0"/>
  </r>
  <r>
    <x v="30"/>
    <x v="30"/>
    <x v="3"/>
    <x v="1"/>
    <x v="6"/>
    <x v="6"/>
    <s v="55"/>
    <s v="Maintenance"/>
    <s v="966"/>
    <s v="Parks"/>
    <s v="620.40.55.966-6100.01"/>
    <s v="Utilities Electric"/>
    <n v="0"/>
    <n v="0"/>
    <n v="-85000"/>
    <n v="-99000"/>
    <n v="-14000"/>
  </r>
  <r>
    <x v="30"/>
    <x v="30"/>
    <x v="3"/>
    <x v="1"/>
    <x v="6"/>
    <x v="6"/>
    <s v="55"/>
    <s v="Maintenance"/>
    <s v="966"/>
    <s v="Parks"/>
    <s v="620.40.55.966-6100.02"/>
    <s v="Utilities Telephone"/>
    <n v="0"/>
    <n v="0"/>
    <n v="-3000"/>
    <n v="-3000"/>
    <n v="0"/>
  </r>
  <r>
    <x v="30"/>
    <x v="30"/>
    <x v="3"/>
    <x v="1"/>
    <x v="6"/>
    <x v="6"/>
    <s v="55"/>
    <s v="Maintenance"/>
    <s v="966"/>
    <s v="Parks"/>
    <s v="620.40.55.966-6200.02"/>
    <s v="Supplies Special Department"/>
    <n v="0"/>
    <n v="0"/>
    <n v="-11900"/>
    <n v="-11900"/>
    <n v="0"/>
  </r>
  <r>
    <x v="30"/>
    <x v="30"/>
    <x v="3"/>
    <x v="1"/>
    <x v="6"/>
    <x v="6"/>
    <s v="55"/>
    <s v="Maintenance"/>
    <s v="966"/>
    <s v="Parks"/>
    <s v="620.40.55.966-6250.01"/>
    <s v="Supplies-Golf Fertilizer"/>
    <n v="0"/>
    <n v="0"/>
    <n v="-36000"/>
    <n v="-36000"/>
    <n v="0"/>
  </r>
  <r>
    <x v="30"/>
    <x v="30"/>
    <x v="3"/>
    <x v="1"/>
    <x v="6"/>
    <x v="6"/>
    <s v="55"/>
    <s v="Maintenance"/>
    <s v="966"/>
    <s v="Parks"/>
    <s v="620.40.55.966-6250.02"/>
    <s v="Supplies-Golf Pesticides"/>
    <n v="0"/>
    <n v="0"/>
    <n v="-35000"/>
    <n v="-35000"/>
    <n v="0"/>
  </r>
  <r>
    <x v="30"/>
    <x v="30"/>
    <x v="3"/>
    <x v="1"/>
    <x v="6"/>
    <x v="6"/>
    <s v="55"/>
    <s v="Maintenance"/>
    <s v="966"/>
    <s v="Parks"/>
    <s v="620.40.55.966-6250.03"/>
    <s v="Supplies-Golf Horticulture"/>
    <n v="0"/>
    <n v="0"/>
    <n v="-5900"/>
    <n v="-5900"/>
    <n v="0"/>
  </r>
  <r>
    <x v="30"/>
    <x v="30"/>
    <x v="3"/>
    <x v="1"/>
    <x v="6"/>
    <x v="6"/>
    <s v="55"/>
    <s v="Maintenance"/>
    <s v="966"/>
    <s v="Parks"/>
    <s v="620.40.55.966-6250.04"/>
    <s v="Supplies-Golf Aggregates"/>
    <n v="0"/>
    <n v="0"/>
    <n v="-8000"/>
    <n v="-8000"/>
    <n v="0"/>
  </r>
  <r>
    <x v="30"/>
    <x v="30"/>
    <x v="3"/>
    <x v="1"/>
    <x v="6"/>
    <x v="6"/>
    <s v="55"/>
    <s v="Maintenance"/>
    <s v="966"/>
    <s v="Parks"/>
    <s v="620.40.55.966-6250.05"/>
    <s v="Supplies-Golf Clubhouse"/>
    <n v="0"/>
    <n v="0"/>
    <n v="0"/>
    <n v="0"/>
    <n v="0"/>
  </r>
  <r>
    <x v="30"/>
    <x v="30"/>
    <x v="3"/>
    <x v="1"/>
    <x v="6"/>
    <x v="6"/>
    <s v="55"/>
    <s v="Maintenance"/>
    <s v="966"/>
    <s v="Parks"/>
    <s v="620.40.55.966-6300.01"/>
    <s v="Dues &amp; Subscriptions Memberships"/>
    <n v="0"/>
    <n v="0"/>
    <n v="-1000"/>
    <n v="-1000"/>
    <n v="0"/>
  </r>
  <r>
    <x v="30"/>
    <x v="30"/>
    <x v="3"/>
    <x v="1"/>
    <x v="6"/>
    <x v="6"/>
    <s v="55"/>
    <s v="Maintenance"/>
    <s v="966"/>
    <s v="Parks"/>
    <s v="620.40.55.966-6350.03"/>
    <s v="Maintenance Agreements &amp; Licenses Maintenance Agreements"/>
    <n v="0"/>
    <n v="0"/>
    <n v="-2900"/>
    <n v="-2900"/>
    <n v="0"/>
  </r>
  <r>
    <x v="30"/>
    <x v="30"/>
    <x v="3"/>
    <x v="1"/>
    <x v="6"/>
    <x v="6"/>
    <s v="55"/>
    <s v="Maintenance"/>
    <s v="966"/>
    <s v="Parks"/>
    <s v="620.40.55.966-6400.01"/>
    <s v="Repairs &amp; Maintenance Building"/>
    <n v="0"/>
    <n v="0"/>
    <n v="-4700"/>
    <n v="-4700"/>
    <n v="0"/>
  </r>
  <r>
    <x v="30"/>
    <x v="30"/>
    <x v="3"/>
    <x v="1"/>
    <x v="6"/>
    <x v="6"/>
    <s v="55"/>
    <s v="Maintenance"/>
    <s v="966"/>
    <s v="Parks"/>
    <s v="620.40.55.966-6400.02"/>
    <s v="Repairs &amp; Maintenance Minor Equipment/Other"/>
    <n v="0"/>
    <n v="0"/>
    <n v="-33000"/>
    <n v="-33000"/>
    <n v="0"/>
  </r>
  <r>
    <x v="30"/>
    <x v="30"/>
    <x v="3"/>
    <x v="1"/>
    <x v="6"/>
    <x v="6"/>
    <s v="55"/>
    <s v="Maintenance"/>
    <s v="966"/>
    <s v="Parks"/>
    <s v="620.40.55.966-6400.11"/>
    <s v="Repairs &amp; Maintenance Irrigation"/>
    <n v="0"/>
    <n v="-8000"/>
    <n v="-15000"/>
    <n v="-15000"/>
    <n v="0"/>
  </r>
  <r>
    <x v="30"/>
    <x v="30"/>
    <x v="3"/>
    <x v="1"/>
    <x v="6"/>
    <x v="6"/>
    <s v="55"/>
    <s v="Maintenance"/>
    <s v="966"/>
    <s v="Parks"/>
    <s v="620.40.55.966-6400.20"/>
    <s v="Repairs &amp; Maintenance Property Maintenance"/>
    <n v="0"/>
    <n v="0"/>
    <n v="-6500"/>
    <n v="-6500"/>
    <n v="0"/>
  </r>
  <r>
    <x v="30"/>
    <x v="30"/>
    <x v="3"/>
    <x v="1"/>
    <x v="6"/>
    <x v="6"/>
    <s v="60"/>
    <s v="Fleet"/>
    <s v="520"/>
    <s v="Light Duty"/>
    <s v="620.40.60.520-6400.05"/>
    <s v="Repairs &amp; Maintenance Vehicle"/>
    <n v="0"/>
    <n v="-1000"/>
    <n v="-2000"/>
    <n v="-2000"/>
    <n v="0"/>
  </r>
  <r>
    <x v="31"/>
    <x v="31"/>
    <x v="0"/>
    <x v="0"/>
    <x v="6"/>
    <x v="6"/>
    <s v="80"/>
    <s v="Wastewater"/>
    <s v="015"/>
    <s v="Administration/Engineering"/>
    <s v="630.40.80.015-4500.14"/>
    <s v="Charges for Services-Public Works Sewer PFIP Zone 22"/>
    <n v="22000"/>
    <n v="0"/>
    <n v="17161"/>
    <n v="17161"/>
    <n v="0"/>
  </r>
  <r>
    <x v="31"/>
    <x v="31"/>
    <x v="0"/>
    <x v="0"/>
    <x v="6"/>
    <x v="6"/>
    <s v="80"/>
    <s v="Wastewater"/>
    <s v="015"/>
    <s v="Administration/Engineering"/>
    <s v="630.40.80.015-4500.16"/>
    <s v="Charges for Services-Public Works Sewer PFIP Zone 24"/>
    <n v="641000"/>
    <n v="1048000"/>
    <n v="654360"/>
    <n v="654360"/>
    <n v="0"/>
  </r>
  <r>
    <x v="31"/>
    <x v="31"/>
    <x v="0"/>
    <x v="0"/>
    <x v="6"/>
    <x v="6"/>
    <s v="80"/>
    <s v="Wastewater"/>
    <s v="015"/>
    <s v="Administration/Engineering"/>
    <s v="630.40.80.015-4500.38"/>
    <s v="Charges for Services-Public Works Sewer PFIP Zone 21"/>
    <n v="29000"/>
    <n v="104000"/>
    <n v="49896"/>
    <n v="49896"/>
    <n v="0"/>
  </r>
  <r>
    <x v="31"/>
    <x v="31"/>
    <x v="0"/>
    <x v="0"/>
    <x v="6"/>
    <x v="6"/>
    <s v="80"/>
    <s v="Wastewater"/>
    <s v="015"/>
    <s v="Administration/Engineering"/>
    <s v="630.40.80.015-4500.42"/>
    <s v="Charges for Services-Public Works Sewer PFIP Zone 25"/>
    <n v="19000"/>
    <n v="69000"/>
    <n v="0"/>
    <n v="0"/>
    <n v="0"/>
  </r>
  <r>
    <x v="31"/>
    <x v="31"/>
    <x v="0"/>
    <x v="0"/>
    <x v="6"/>
    <x v="6"/>
    <s v="80"/>
    <s v="Wastewater"/>
    <s v="015"/>
    <s v="Administration/Engineering"/>
    <s v="630.40.80.015-4700.01"/>
    <s v="Investment Earnings Interest on Investments"/>
    <n v="371000"/>
    <n v="-152000"/>
    <n v="111400"/>
    <n v="111400"/>
    <n v="0"/>
  </r>
  <r>
    <x v="31"/>
    <x v="31"/>
    <x v="0"/>
    <x v="0"/>
    <x v="6"/>
    <x v="6"/>
    <s v="80"/>
    <s v="Wastewater"/>
    <s v="015"/>
    <s v="Administration/Engineering"/>
    <s v="630.40.80.015-4700.19"/>
    <s v="Investment Earnings Market Value Change"/>
    <n v="0"/>
    <n v="0"/>
    <n v="0"/>
    <n v="0"/>
    <n v="0"/>
  </r>
  <r>
    <x v="31"/>
    <x v="31"/>
    <x v="0"/>
    <x v="0"/>
    <x v="6"/>
    <x v="6"/>
    <s v="80"/>
    <s v="Wastewater"/>
    <s v="015"/>
    <s v="Administration/Engineering"/>
    <s v="630.40.80.015-4700.21"/>
    <s v="Investment Earnings Unallocated Investment Expense"/>
    <n v="-13000"/>
    <n v="-3000"/>
    <n v="-11140"/>
    <n v="-11140"/>
    <n v="0"/>
  </r>
  <r>
    <x v="31"/>
    <x v="31"/>
    <x v="0"/>
    <x v="0"/>
    <x v="6"/>
    <x v="6"/>
    <s v="80"/>
    <s v="Wastewater"/>
    <s v="015"/>
    <s v="Administration/Engineering"/>
    <s v="630.40.80.015-4850.08"/>
    <s v="Other Revenue Misc Reimbursement-Developers"/>
    <n v="0"/>
    <n v="0"/>
    <n v="0"/>
    <n v="0"/>
    <n v="0"/>
  </r>
  <r>
    <x v="31"/>
    <x v="31"/>
    <x v="1"/>
    <x v="1"/>
    <x v="0"/>
    <x v="0"/>
    <s v="00"/>
    <s v="Non Divisional"/>
    <s v="900"/>
    <s v="General"/>
    <s v="630.00.00.900-4900.01"/>
    <s v="Transfers In General Fund"/>
    <n v="-225000"/>
    <n v="-250000"/>
    <n v="0"/>
    <n v="0"/>
    <n v="0"/>
  </r>
  <r>
    <x v="31"/>
    <x v="31"/>
    <x v="3"/>
    <x v="1"/>
    <x v="0"/>
    <x v="0"/>
    <s v="00"/>
    <s v="Non Divisional"/>
    <s v="900"/>
    <s v="General"/>
    <s v="630.00.00.900-6650.01"/>
    <s v="PFIP Credit Reimbursement PFIP Credit Reimbursement"/>
    <n v="0"/>
    <n v="-147000"/>
    <n v="0"/>
    <n v="0"/>
    <n v="0"/>
  </r>
  <r>
    <x v="31"/>
    <x v="31"/>
    <x v="4"/>
    <x v="1"/>
    <x v="0"/>
    <x v="0"/>
    <s v="00"/>
    <s v="Non Divisional"/>
    <s v="900"/>
    <s v="General"/>
    <s v="630.00.00.900-8050.22"/>
    <s v="Capital Improvements-Wastewater Zone 22"/>
    <n v="-162000"/>
    <n v="-6564000"/>
    <n v="-2900375"/>
    <n v="-2900375"/>
    <n v="0"/>
  </r>
  <r>
    <x v="31"/>
    <x v="31"/>
    <x v="4"/>
    <x v="1"/>
    <x v="0"/>
    <x v="0"/>
    <s v="00"/>
    <s v="Non Divisional"/>
    <s v="900"/>
    <s v="General"/>
    <s v="630.00.00.900-8050.24"/>
    <s v="Capital Improvements-Wastewater Zone 24"/>
    <n v="0"/>
    <n v="0"/>
    <n v="0"/>
    <n v="0"/>
    <n v="0"/>
  </r>
  <r>
    <x v="31"/>
    <x v="31"/>
    <x v="4"/>
    <x v="1"/>
    <x v="0"/>
    <x v="0"/>
    <s v="00"/>
    <s v="Non Divisional"/>
    <s v="900"/>
    <s v="General"/>
    <s v="630.00.00.900-8050.30"/>
    <s v="Capital Improvements-Wastewater Woodward Av Utility &amp; Street Imp"/>
    <n v="0"/>
    <n v="0"/>
    <n v="0"/>
    <n v="0"/>
    <n v="0"/>
  </r>
  <r>
    <x v="31"/>
    <x v="31"/>
    <x v="3"/>
    <x v="1"/>
    <x v="10"/>
    <x v="10"/>
    <s v="00"/>
    <s v="Non Divisional"/>
    <s v="150"/>
    <s v="Fiscal Management"/>
    <s v="630.05.00.150-6000.01"/>
    <s v="Professional Services General"/>
    <n v="-4000"/>
    <n v="-3000"/>
    <n v="0"/>
    <n v="-3200"/>
    <n v="-3200"/>
  </r>
  <r>
    <x v="31"/>
    <x v="31"/>
    <x v="3"/>
    <x v="1"/>
    <x v="6"/>
    <x v="6"/>
    <s v="80"/>
    <s v="Wastewater"/>
    <s v="005"/>
    <s v="Debt Service"/>
    <s v="630.40.80.005-8910.21"/>
    <s v="Debt Service-Interest PFIP Loan Transportation"/>
    <n v="-85000"/>
    <n v="0"/>
    <n v="-85415"/>
    <n v="-85415"/>
    <n v="0"/>
  </r>
  <r>
    <x v="31"/>
    <x v="31"/>
    <x v="3"/>
    <x v="1"/>
    <x v="6"/>
    <x v="6"/>
    <s v="80"/>
    <s v="Wastewater"/>
    <s v="015"/>
    <s v="Administration/Engineering"/>
    <s v="630.40.80.015-6000.01"/>
    <s v="Professional Services General"/>
    <n v="-19000"/>
    <n v="-4000"/>
    <n v="-90838"/>
    <n v="-90838"/>
    <n v="0"/>
  </r>
  <r>
    <x v="31"/>
    <x v="31"/>
    <x v="3"/>
    <x v="1"/>
    <x v="6"/>
    <x v="6"/>
    <s v="80"/>
    <s v="Wastewater"/>
    <s v="015"/>
    <s v="Administration/Engineering"/>
    <s v="630.40.80.015-6000.12"/>
    <s v="Professional Services Contract Services"/>
    <n v="0"/>
    <n v="0"/>
    <n v="0"/>
    <n v="0"/>
    <n v="0"/>
  </r>
  <r>
    <x v="31"/>
    <x v="31"/>
    <x v="3"/>
    <x v="1"/>
    <x v="6"/>
    <x v="6"/>
    <s v="80"/>
    <s v="Wastewater"/>
    <s v="015"/>
    <s v="Administration/Engineering"/>
    <s v="630.40.80.015-6600.25"/>
    <s v="Administrative Expenses Support Services-Indirect Labor"/>
    <n v="-64000"/>
    <n v="-64000"/>
    <n v="-63790"/>
    <n v="-63790"/>
    <n v="0"/>
  </r>
  <r>
    <x v="31"/>
    <x v="31"/>
    <x v="3"/>
    <x v="1"/>
    <x v="6"/>
    <x v="6"/>
    <s v="80"/>
    <s v="Wastewater"/>
    <s v="015"/>
    <s v="Administration/Engineering"/>
    <s v="630.40.80.015-6600.26"/>
    <s v="Administrative Expenses Support Services-IT"/>
    <n v="-1000"/>
    <n v="-1000"/>
    <n v="-1200"/>
    <n v="-1200"/>
    <n v="0"/>
  </r>
  <r>
    <x v="31"/>
    <x v="31"/>
    <x v="3"/>
    <x v="1"/>
    <x v="6"/>
    <x v="6"/>
    <s v="80"/>
    <s v="Wastewater"/>
    <s v="015"/>
    <s v="Administration/Engineering"/>
    <s v="630.40.80.015-6600.36"/>
    <s v="Administrative Expenses IT Fund Contribution"/>
    <n v="-3000"/>
    <n v="-3000"/>
    <n v="-2520"/>
    <n v="-6000"/>
    <n v="-3480"/>
  </r>
  <r>
    <x v="31"/>
    <x v="31"/>
    <x v="4"/>
    <x v="1"/>
    <x v="11"/>
    <x v="11"/>
    <s v="41"/>
    <s v="Capital Improvement"/>
    <s v="000"/>
    <s v="No Program"/>
    <s v="630.45.41.000-7000.99"/>
    <s v="Capital Outlay General"/>
    <n v="0"/>
    <n v="0"/>
    <n v="-2969250"/>
    <n v="-2969250"/>
    <n v="0"/>
  </r>
  <r>
    <x v="32"/>
    <x v="32"/>
    <x v="1"/>
    <x v="1"/>
    <x v="0"/>
    <x v="0"/>
    <s v="00"/>
    <s v="Non Divisional"/>
    <s v="900"/>
    <s v="General"/>
    <s v="640-4900.65 - Transfe"/>
    <s v="In Sewer Improvement"/>
    <n v="0"/>
    <n v="0"/>
    <n v="0"/>
    <n v="0"/>
    <n v="0"/>
  </r>
  <r>
    <x v="32"/>
    <x v="32"/>
    <x v="0"/>
    <x v="0"/>
    <x v="0"/>
    <x v="0"/>
    <s v="00"/>
    <s v="Non Divisional"/>
    <s v="900"/>
    <s v="General"/>
    <s v="640.00.00.900-4500.08"/>
    <s v="Charges for Services-Public Works Sewer Farm Rental"/>
    <n v="0"/>
    <n v="0"/>
    <n v="0"/>
    <n v="0"/>
    <n v="0"/>
  </r>
  <r>
    <x v="32"/>
    <x v="32"/>
    <x v="1"/>
    <x v="1"/>
    <x v="0"/>
    <x v="0"/>
    <s v="00"/>
    <s v="Non Divisional"/>
    <s v="900"/>
    <s v="General"/>
    <s v="640.00.00.900-4900.65"/>
    <s v="Transfers In Sewer Improvement"/>
    <n v="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475.26"/>
    <s v="Intergovernmental Grants-State/County SJV Air Pollution Grant"/>
    <n v="189300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475.30"/>
    <s v="Intergovernmental Grants-State/County CA Energy Commission"/>
    <n v="144700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500.06"/>
    <s v="Charges for Services-Public Works Sewer Service Fee"/>
    <n v="15797000"/>
    <n v="16370000"/>
    <n v="15921570"/>
    <n v="15921570"/>
    <n v="0"/>
  </r>
  <r>
    <x v="32"/>
    <x v="32"/>
    <x v="0"/>
    <x v="0"/>
    <x v="6"/>
    <x v="6"/>
    <s v="80"/>
    <s v="Wastewater"/>
    <s v="015"/>
    <s v="Administration/Engineering"/>
    <s v="640.40.80.015-4500.07"/>
    <s v="Charges for Services-Public Works Sewer Fee-City of Lathrop"/>
    <n v="1171000"/>
    <n v="1639000"/>
    <n v="1538450"/>
    <n v="1538450"/>
    <n v="0"/>
  </r>
  <r>
    <x v="32"/>
    <x v="32"/>
    <x v="0"/>
    <x v="0"/>
    <x v="6"/>
    <x v="6"/>
    <s v="80"/>
    <s v="Wastewater"/>
    <s v="015"/>
    <s v="Administration/Engineering"/>
    <s v="640.40.80.015-4500.08"/>
    <s v="Charges for Services-Public Works Sewer Farm Rental"/>
    <n v="124000"/>
    <n v="110000"/>
    <n v="100000"/>
    <n v="100000"/>
    <n v="0"/>
  </r>
  <r>
    <x v="32"/>
    <x v="32"/>
    <x v="0"/>
    <x v="0"/>
    <x v="6"/>
    <x v="6"/>
    <s v="80"/>
    <s v="Wastewater"/>
    <s v="015"/>
    <s v="Administration/Engineering"/>
    <s v="640.40.80.015-4500.09"/>
    <s v="Charges for Services-Public Works Sewer Fee-Outside District Fee"/>
    <n v="13100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500.24"/>
    <s v="Charges for Services-Public Works Penalties"/>
    <n v="22000"/>
    <n v="0"/>
    <n v="20000"/>
    <n v="20000"/>
    <n v="0"/>
  </r>
  <r>
    <x v="32"/>
    <x v="32"/>
    <x v="0"/>
    <x v="0"/>
    <x v="6"/>
    <x v="6"/>
    <s v="80"/>
    <s v="Wastewater"/>
    <s v="015"/>
    <s v="Administration/Engineering"/>
    <s v="640.40.80.015-4700.01"/>
    <s v="Investment Earnings Interest on Investments"/>
    <n v="743000"/>
    <n v="-295000"/>
    <n v="255620"/>
    <n v="255620"/>
    <n v="0"/>
  </r>
  <r>
    <x v="32"/>
    <x v="32"/>
    <x v="0"/>
    <x v="0"/>
    <x v="6"/>
    <x v="6"/>
    <s v="80"/>
    <s v="Wastewater"/>
    <s v="015"/>
    <s v="Administration/Engineering"/>
    <s v="640.40.80.015-4700.07"/>
    <s v="Investment Earnings Trust Accounts"/>
    <n v="12700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700.09"/>
    <s v="Investment Earnings 2003 Issue"/>
    <n v="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700.19"/>
    <s v="Investment Earnings Market Value Change"/>
    <n v="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700.21"/>
    <s v="Investment Earnings Unallocated Investment Expense"/>
    <n v="-25000"/>
    <n v="-7000"/>
    <n v="-25560"/>
    <n v="-25560"/>
    <n v="0"/>
  </r>
  <r>
    <x v="32"/>
    <x v="32"/>
    <x v="0"/>
    <x v="0"/>
    <x v="6"/>
    <x v="6"/>
    <s v="80"/>
    <s v="Wastewater"/>
    <s v="015"/>
    <s v="Administration/Engineering"/>
    <s v="640.40.80.015-4850.01"/>
    <s v="Other Revenue Sale of Property"/>
    <n v="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850.07"/>
    <s v="Other Revenue Misc Reimbursement"/>
    <n v="126000"/>
    <n v="111000"/>
    <n v="85000"/>
    <n v="85000"/>
    <n v="0"/>
  </r>
  <r>
    <x v="32"/>
    <x v="32"/>
    <x v="0"/>
    <x v="0"/>
    <x v="6"/>
    <x v="6"/>
    <s v="80"/>
    <s v="Wastewater"/>
    <s v="015"/>
    <s v="Administration/Engineering"/>
    <s v="640.40.80.015-4850.10"/>
    <s v="Other Revenue Settlements"/>
    <n v="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850.12"/>
    <s v="Other Revenue Miscellaneous Receipts"/>
    <n v="0"/>
    <n v="0"/>
    <n v="0"/>
    <n v="0"/>
    <n v="0"/>
  </r>
  <r>
    <x v="32"/>
    <x v="32"/>
    <x v="0"/>
    <x v="0"/>
    <x v="6"/>
    <x v="6"/>
    <s v="80"/>
    <s v="Wastewater"/>
    <s v="015"/>
    <s v="Administration/Engineering"/>
    <s v="640.40.80.015-4850.13"/>
    <s v="Other Revenue Rebates"/>
    <n v="0"/>
    <n v="0"/>
    <n v="0"/>
    <n v="0"/>
    <n v="0"/>
  </r>
  <r>
    <x v="32"/>
    <x v="32"/>
    <x v="1"/>
    <x v="1"/>
    <x v="6"/>
    <x v="6"/>
    <s v="80"/>
    <s v="Wastewater"/>
    <s v="015"/>
    <s v="Administration/Engineering"/>
    <s v="640.40.80.015-4900.01"/>
    <s v="Transfers In General Fund"/>
    <n v="0"/>
    <n v="0"/>
    <n v="0"/>
    <n v="0"/>
    <n v="0"/>
  </r>
  <r>
    <x v="32"/>
    <x v="32"/>
    <x v="1"/>
    <x v="1"/>
    <x v="6"/>
    <x v="6"/>
    <s v="80"/>
    <s v="Wastewater"/>
    <s v="015"/>
    <s v="Administration/Engineering"/>
    <s v="640.40.80.015-4900.03"/>
    <s v="Transfers In Donated Infrastructure"/>
    <n v="0"/>
    <n v="0"/>
    <n v="0"/>
    <n v="0"/>
    <n v="0"/>
  </r>
  <r>
    <x v="32"/>
    <x v="32"/>
    <x v="0"/>
    <x v="0"/>
    <x v="6"/>
    <x v="6"/>
    <s v="80"/>
    <s v="Wastewater"/>
    <s v="675"/>
    <s v="CNG"/>
    <s v="640.40.80.675-4500.48"/>
    <s v="Charges for Services-Public Works CNG Fuel Pump"/>
    <n v="0"/>
    <n v="1000"/>
    <n v="25000"/>
    <n v="25000"/>
    <n v="0"/>
  </r>
  <r>
    <x v="32"/>
    <x v="32"/>
    <x v="3"/>
    <x v="1"/>
    <x v="0"/>
    <x v="0"/>
    <s v="00"/>
    <s v="Non Divisional"/>
    <s v="900"/>
    <s v="General"/>
    <s v="640.00.00.900-6000.01"/>
    <s v="Professional Services General"/>
    <n v="0"/>
    <n v="-211000"/>
    <n v="0"/>
    <n v="0"/>
    <n v="0"/>
  </r>
  <r>
    <x v="32"/>
    <x v="32"/>
    <x v="3"/>
    <x v="1"/>
    <x v="0"/>
    <x v="0"/>
    <s v="00"/>
    <s v="Non Divisional"/>
    <s v="900"/>
    <s v="General"/>
    <s v="640.00.00.900-6700.01"/>
    <s v="Depreciation Buildings"/>
    <n v="-32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2"/>
    <s v="Depreciation Building Improvements"/>
    <n v="-116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3"/>
    <s v="Depreciation Computer Hardware"/>
    <n v="-5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4"/>
    <s v="Depreciation Software"/>
    <n v="-1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5"/>
    <s v="Depreciation Machinery &amp; Equipment"/>
    <n v="-325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6"/>
    <s v="Depreciation Vehicles"/>
    <n v="-169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8"/>
    <s v="Depreciation Streets"/>
    <n v="-5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09"/>
    <s v="Depreciation Sewer Lines"/>
    <n v="-1374000"/>
    <n v="0"/>
    <n v="0"/>
    <n v="0"/>
    <n v="0"/>
  </r>
  <r>
    <x v="32"/>
    <x v="32"/>
    <x v="3"/>
    <x v="1"/>
    <x v="0"/>
    <x v="0"/>
    <s v="00"/>
    <s v="Non Divisional"/>
    <s v="900"/>
    <s v="General"/>
    <s v="640.00.00.900-6700.10"/>
    <s v="Depreciation Sewer Plant"/>
    <n v="-174500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99"/>
    <s v="Capital Outlay General"/>
    <n v="0"/>
    <n v="0"/>
    <n v="-380000"/>
    <n v="-380000"/>
    <n v="0"/>
  </r>
  <r>
    <x v="32"/>
    <x v="32"/>
    <x v="4"/>
    <x v="1"/>
    <x v="0"/>
    <x v="0"/>
    <s v="00"/>
    <s v="Non Divisional"/>
    <s v="900"/>
    <s v="General"/>
    <s v="640.00.00.900-7000.01"/>
    <s v="Capital Outlay Vehicles-Minor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02"/>
    <s v="Capital Outlay Vehicles-Major"/>
    <n v="-200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03"/>
    <s v="Capital Outlay Equipment New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04"/>
    <s v="Capital Outlay Equipment Replacement"/>
    <n v="-128000"/>
    <n v="0"/>
    <n v="-719194"/>
    <n v="-719194"/>
    <n v="0"/>
  </r>
  <r>
    <x v="32"/>
    <x v="32"/>
    <x v="4"/>
    <x v="1"/>
    <x v="0"/>
    <x v="0"/>
    <s v="00"/>
    <s v="Non Divisional"/>
    <s v="900"/>
    <s v="General"/>
    <s v="640.00.00.900-7000.05"/>
    <s v="Capital Outlay Operations Apparatus-Minor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06"/>
    <s v="Capital Outlay Operations Apparatus-Major"/>
    <n v="0"/>
    <n v="-1000"/>
    <n v="-267411"/>
    <n v="-267411"/>
    <n v="0"/>
  </r>
  <r>
    <x v="32"/>
    <x v="32"/>
    <x v="4"/>
    <x v="1"/>
    <x v="0"/>
    <x v="0"/>
    <s v="00"/>
    <s v="Non Divisional"/>
    <s v="900"/>
    <s v="General"/>
    <s v="640.00.00.900-7000.08"/>
    <s v="Capital Outlay Computer Software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09"/>
    <s v="Capital Outlay Computer Conversion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17"/>
    <s v="Capital Outlay Storage Tank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19"/>
    <s v="Capital Outlay Pumps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20"/>
    <s v="Capital Outlay Laboratory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7000.25"/>
    <s v="Capital Outlay Aeration Basin"/>
    <n v="0"/>
    <n v="-103000"/>
    <n v="0"/>
    <n v="0"/>
    <n v="0"/>
  </r>
  <r>
    <x v="32"/>
    <x v="32"/>
    <x v="4"/>
    <x v="1"/>
    <x v="0"/>
    <x v="0"/>
    <s v="00"/>
    <s v="Non Divisional"/>
    <s v="900"/>
    <s v="General"/>
    <s v="640.00.00.900-8050.02"/>
    <s v="Capital Improvements-Wastewater Collection Line Maint/Rehab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03"/>
    <s v="Capital Improvements-Wastewater Collection Line Repairs-Major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04"/>
    <s v="Capital Improvements-Wastewater Collection Line Replacement/Impr"/>
    <n v="-11000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05"/>
    <s v="Capital Improvements-Wastewater Collection Trunk Maint/Rehab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07"/>
    <s v="Capital Improvements-Wastewater Collection Trunk Replacement/Imp"/>
    <n v="-99000"/>
    <n v="-2559000"/>
    <n v="-14221723"/>
    <n v="-14221723"/>
    <n v="0"/>
  </r>
  <r>
    <x v="32"/>
    <x v="32"/>
    <x v="4"/>
    <x v="1"/>
    <x v="0"/>
    <x v="0"/>
    <s v="00"/>
    <s v="Non Divisional"/>
    <s v="900"/>
    <s v="General"/>
    <s v="640.00.00.900-8050.08"/>
    <s v="Capital Improvements-Wastewater Collection Pump Stn Maint/Rehab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10"/>
    <s v="Capital Improvements-Wastewater Collection Pump Stn Replace/Imp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11"/>
    <s v="Capital Improvements-Wastewater Plant Liquid Maint/Rehab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13"/>
    <s v="Capital Improvements-Wastewater Plant Liquid Replacement/Imp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16"/>
    <s v="Capital Improvements-Wastewater Plant Solid Replacement/Imp"/>
    <n v="-10500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17"/>
    <s v="Capital Improvements-Wastewater Other Misc Improvements"/>
    <n v="-19600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18"/>
    <s v="Capital Improvements-Wastewater Security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20"/>
    <s v="Capital Improvements-Wastewater Plant Expansion/Improvements"/>
    <n v="-15000"/>
    <n v="0"/>
    <n v="-2827194"/>
    <n v="-2827194"/>
    <n v="0"/>
  </r>
  <r>
    <x v="32"/>
    <x v="32"/>
    <x v="4"/>
    <x v="1"/>
    <x v="0"/>
    <x v="0"/>
    <s v="00"/>
    <s v="Non Divisional"/>
    <s v="900"/>
    <s v="General"/>
    <s v="640.00.00.900-8050.31"/>
    <s v="Capital Improvements-Wastewater Digester Dome Repair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050.33"/>
    <s v="Capital Improvements-Wastewater Survey Monument Restoration"/>
    <n v="0"/>
    <n v="0"/>
    <n v="0"/>
    <n v="0"/>
    <n v="0"/>
  </r>
  <r>
    <x v="32"/>
    <x v="32"/>
    <x v="4"/>
    <x v="1"/>
    <x v="0"/>
    <x v="0"/>
    <s v="00"/>
    <s v="Non Divisional"/>
    <s v="900"/>
    <s v="General"/>
    <s v="640.00.00.900-8450.01"/>
    <s v="Alternative Energy Food To Fuel"/>
    <n v="-12000"/>
    <n v="0"/>
    <n v="0"/>
    <n v="0"/>
    <n v="0"/>
  </r>
  <r>
    <x v="32"/>
    <x v="32"/>
    <x v="4"/>
    <x v="1"/>
    <x v="0"/>
    <x v="0"/>
    <s v="00"/>
    <s v="Non Divisional"/>
    <s v="900"/>
    <s v="General"/>
    <s v="640.00.00.900-8450.02"/>
    <s v="Alternative Energy Biogas/CNG"/>
    <n v="-775000"/>
    <n v="-2000"/>
    <n v="0"/>
    <n v="0"/>
    <n v="0"/>
  </r>
  <r>
    <x v="32"/>
    <x v="32"/>
    <x v="4"/>
    <x v="1"/>
    <x v="0"/>
    <x v="0"/>
    <s v="00"/>
    <s v="Non Divisional"/>
    <s v="900"/>
    <s v="General"/>
    <s v="640.00.00.900-8450.03"/>
    <s v="Alternative Energy Solar"/>
    <n v="-186000"/>
    <n v="-920000"/>
    <n v="0"/>
    <n v="0"/>
    <n v="0"/>
  </r>
  <r>
    <x v="32"/>
    <x v="32"/>
    <x v="1"/>
    <x v="1"/>
    <x v="0"/>
    <x v="0"/>
    <s v="00"/>
    <s v="Non Divisional"/>
    <s v="900"/>
    <s v="General"/>
    <s v="640.00.00.900-9000.65"/>
    <s v="Other Transfers Sewer Fee"/>
    <n v="0"/>
    <n v="0"/>
    <n v="0"/>
    <n v="0"/>
    <n v="0"/>
  </r>
  <r>
    <x v="32"/>
    <x v="32"/>
    <x v="1"/>
    <x v="1"/>
    <x v="0"/>
    <x v="0"/>
    <s v="00"/>
    <s v="Non Divisional"/>
    <s v="900"/>
    <s v="General"/>
    <s v="640.00.00.900-9888.01"/>
    <s v="Capital Asset Expenditure Adjustments  Current Year Additions"/>
    <n v="3241000"/>
    <n v="0"/>
    <n v="0"/>
    <n v="0"/>
    <n v="0"/>
  </r>
  <r>
    <x v="32"/>
    <x v="32"/>
    <x v="1"/>
    <x v="1"/>
    <x v="0"/>
    <x v="0"/>
    <s v="00"/>
    <s v="Non Divisional"/>
    <s v="900"/>
    <s v="General"/>
    <s v="640.00.00.900-9888.03"/>
    <s v="Capital Asset Expenditure Adjustments  Disposals"/>
    <n v="0"/>
    <n v="0"/>
    <n v="0"/>
    <n v="0"/>
    <n v="0"/>
  </r>
  <r>
    <x v="32"/>
    <x v="32"/>
    <x v="1"/>
    <x v="1"/>
    <x v="0"/>
    <x v="0"/>
    <s v="00"/>
    <s v="Non Divisional"/>
    <s v="900"/>
    <s v="General"/>
    <s v="640.00.00.900-9888.04"/>
    <s v="Capital Asset Expenditure Adjustments  Asset Transfer In"/>
    <n v="0"/>
    <n v="0"/>
    <n v="0"/>
    <n v="0"/>
    <n v="0"/>
  </r>
  <r>
    <x v="32"/>
    <x v="32"/>
    <x v="1"/>
    <x v="1"/>
    <x v="0"/>
    <x v="0"/>
    <s v="00"/>
    <s v="Non Divisional"/>
    <s v="900"/>
    <s v="General"/>
    <s v="640.00.00.900-9888.05"/>
    <s v="Capital Asset Expenditure Adjustments  Asset Transfer Out"/>
    <n v="0"/>
    <n v="0"/>
    <n v="0"/>
    <n v="0"/>
    <n v="0"/>
  </r>
  <r>
    <x v="32"/>
    <x v="32"/>
    <x v="3"/>
    <x v="1"/>
    <x v="8"/>
    <x v="8"/>
    <s v="00"/>
    <s v="Non Divisional"/>
    <s v="002"/>
    <s v="Departmental Legal Services"/>
    <s v="640.02.00.002-6002.40"/>
    <s v="Legal Services Public Works"/>
    <n v="0"/>
    <n v="-27000"/>
    <n v="0"/>
    <n v="0"/>
    <n v="0"/>
  </r>
  <r>
    <x v="32"/>
    <x v="32"/>
    <x v="2"/>
    <x v="1"/>
    <x v="10"/>
    <x v="10"/>
    <s v="00"/>
    <s v="Non Divisional"/>
    <s v="150"/>
    <s v="Fiscal Management"/>
    <s v="640.05.00.150-5000.01"/>
    <s v="Salaries Regular"/>
    <n v="-43000"/>
    <n v="-26000"/>
    <n v="0"/>
    <n v="0"/>
    <n v="0"/>
  </r>
  <r>
    <x v="32"/>
    <x v="32"/>
    <x v="2"/>
    <x v="1"/>
    <x v="10"/>
    <x v="10"/>
    <s v="00"/>
    <s v="Non Divisional"/>
    <s v="150"/>
    <s v="Fiscal Management"/>
    <s v="640.05.00.150-5000.03"/>
    <s v="Salaries Overtime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000.04"/>
    <s v="Salaries Holiday Pay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000.06"/>
    <s v="Salaries Out of Class"/>
    <n v="-100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000.07"/>
    <s v="Salaries Admin Leave Pay"/>
    <n v="-6000"/>
    <n v="-1000"/>
    <n v="0"/>
    <n v="0"/>
    <n v="0"/>
  </r>
  <r>
    <x v="32"/>
    <x v="32"/>
    <x v="2"/>
    <x v="1"/>
    <x v="10"/>
    <x v="10"/>
    <s v="00"/>
    <s v="Non Divisional"/>
    <s v="150"/>
    <s v="Fiscal Management"/>
    <s v="640.05.00.150-5000.08"/>
    <s v="Salaries Longevity Pay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000.10"/>
    <s v="Salaries Furloughs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000.12"/>
    <s v="Salaries Compensated Absences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00"/>
    <s v="Benefits PERS Pool Liability"/>
    <n v="-7000"/>
    <n v="-5000"/>
    <n v="0"/>
    <n v="0"/>
    <n v="0"/>
  </r>
  <r>
    <x v="32"/>
    <x v="32"/>
    <x v="2"/>
    <x v="1"/>
    <x v="10"/>
    <x v="10"/>
    <s v="00"/>
    <s v="Non Divisional"/>
    <s v="150"/>
    <s v="Fiscal Management"/>
    <s v="640.05.00.150-5100.01"/>
    <s v="Benefits Retirement"/>
    <n v="-2000"/>
    <n v="-1000"/>
    <n v="0"/>
    <n v="0"/>
    <n v="0"/>
  </r>
  <r>
    <x v="32"/>
    <x v="32"/>
    <x v="2"/>
    <x v="1"/>
    <x v="10"/>
    <x v="10"/>
    <s v="00"/>
    <s v="Non Divisional"/>
    <s v="150"/>
    <s v="Fiscal Management"/>
    <s v="640.05.00.150-5100.02"/>
    <s v="Benefits Health Insurance"/>
    <n v="-7000"/>
    <n v="-3000"/>
    <n v="0"/>
    <n v="0"/>
    <n v="0"/>
  </r>
  <r>
    <x v="32"/>
    <x v="32"/>
    <x v="2"/>
    <x v="1"/>
    <x v="10"/>
    <x v="10"/>
    <s v="00"/>
    <s v="Non Divisional"/>
    <s v="150"/>
    <s v="Fiscal Management"/>
    <s v="640.05.00.150-5100.03"/>
    <s v="Benefits Dental Insurance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04"/>
    <s v="Benefits Vision Insurance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05"/>
    <s v="Benefits Life Insurance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06"/>
    <s v="Benefits Worker's Comp"/>
    <n v="-2000"/>
    <n v="-2000"/>
    <n v="-2400"/>
    <n v="-3000"/>
    <n v="-600"/>
  </r>
  <r>
    <x v="32"/>
    <x v="32"/>
    <x v="2"/>
    <x v="1"/>
    <x v="10"/>
    <x v="10"/>
    <s v="00"/>
    <s v="Non Divisional"/>
    <s v="150"/>
    <s v="Fiscal Management"/>
    <s v="640.05.00.150-5100.07"/>
    <s v="Benefits Long Term Disability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08"/>
    <s v="Benefits Deferred Compensation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11"/>
    <s v="Benefits Medicare"/>
    <n v="-100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15"/>
    <s v="Benefits Cell Phone Allowance"/>
    <n v="0"/>
    <n v="0"/>
    <n v="0"/>
    <n v="0"/>
    <n v="0"/>
  </r>
  <r>
    <x v="32"/>
    <x v="32"/>
    <x v="2"/>
    <x v="1"/>
    <x v="10"/>
    <x v="10"/>
    <s v="00"/>
    <s v="Non Divisional"/>
    <s v="150"/>
    <s v="Fiscal Management"/>
    <s v="640.05.00.150-5100.17"/>
    <s v="Benefits Other Post Employment Benefits"/>
    <n v="-3000"/>
    <n v="-3000"/>
    <n v="-3000"/>
    <n v="-3000"/>
    <n v="0"/>
  </r>
  <r>
    <x v="32"/>
    <x v="32"/>
    <x v="3"/>
    <x v="1"/>
    <x v="10"/>
    <x v="10"/>
    <s v="00"/>
    <s v="Non Divisional"/>
    <s v="150"/>
    <s v="Fiscal Management"/>
    <s v="640.05.00.150-6000.01"/>
    <s v="Professional Services General"/>
    <n v="-88000"/>
    <n v="-81000"/>
    <n v="0"/>
    <n v="-60000"/>
    <n v="-60000"/>
  </r>
  <r>
    <x v="32"/>
    <x v="32"/>
    <x v="3"/>
    <x v="1"/>
    <x v="10"/>
    <x v="10"/>
    <s v="00"/>
    <s v="Non Divisional"/>
    <s v="150"/>
    <s v="Fiscal Management"/>
    <s v="640.05.00.150-6000.35"/>
    <s v="Professional Services Accounting and Auditing"/>
    <n v="0"/>
    <n v="-1000"/>
    <n v="-1500"/>
    <n v="-4500"/>
    <n v="-3000"/>
  </r>
  <r>
    <x v="32"/>
    <x v="32"/>
    <x v="3"/>
    <x v="1"/>
    <x v="10"/>
    <x v="10"/>
    <s v="00"/>
    <s v="Non Divisional"/>
    <s v="150"/>
    <s v="Fiscal Management"/>
    <s v="640.05.00.150-6200.02"/>
    <s v="Supplies Special Department"/>
    <n v="0"/>
    <n v="0"/>
    <n v="0"/>
    <n v="0"/>
    <n v="0"/>
  </r>
  <r>
    <x v="32"/>
    <x v="32"/>
    <x v="2"/>
    <x v="1"/>
    <x v="10"/>
    <x v="10"/>
    <s v="00"/>
    <s v="Non Divisional"/>
    <s v="160"/>
    <s v="Revenue Management"/>
    <s v="640.05.00.160-5000.01"/>
    <s v="Salaries Regular"/>
    <n v="-192000"/>
    <n v="-180000"/>
    <n v="-31566"/>
    <n v="-31566"/>
    <n v="0"/>
  </r>
  <r>
    <x v="32"/>
    <x v="32"/>
    <x v="2"/>
    <x v="1"/>
    <x v="10"/>
    <x v="10"/>
    <s v="00"/>
    <s v="Non Divisional"/>
    <s v="160"/>
    <s v="Revenue Management"/>
    <s v="640.05.00.160-5000.02"/>
    <s v="Salaries Part Time"/>
    <n v="-6000"/>
    <n v="-7000"/>
    <n v="0"/>
    <n v="0"/>
    <n v="0"/>
  </r>
  <r>
    <x v="32"/>
    <x v="32"/>
    <x v="2"/>
    <x v="1"/>
    <x v="10"/>
    <x v="10"/>
    <s v="00"/>
    <s v="Non Divisional"/>
    <s v="160"/>
    <s v="Revenue Management"/>
    <s v="640.05.00.160-5000.03"/>
    <s v="Salaries Overtime"/>
    <n v="0"/>
    <n v="0"/>
    <n v="0"/>
    <n v="0"/>
    <n v="0"/>
  </r>
  <r>
    <x v="32"/>
    <x v="32"/>
    <x v="2"/>
    <x v="1"/>
    <x v="10"/>
    <x v="10"/>
    <s v="00"/>
    <s v="Non Divisional"/>
    <s v="160"/>
    <s v="Revenue Management"/>
    <s v="640.05.00.160-5000.06"/>
    <s v="Salaries Out of Class"/>
    <n v="-1000"/>
    <n v="0"/>
    <n v="-3157"/>
    <n v="-3157"/>
    <n v="0"/>
  </r>
  <r>
    <x v="32"/>
    <x v="32"/>
    <x v="2"/>
    <x v="1"/>
    <x v="10"/>
    <x v="10"/>
    <s v="00"/>
    <s v="Non Divisional"/>
    <s v="160"/>
    <s v="Revenue Management"/>
    <s v="640.05.00.160-5000.07"/>
    <s v="Salaries Admin Leave Pay"/>
    <n v="-1000"/>
    <n v="-3000"/>
    <n v="-501"/>
    <n v="-501"/>
    <n v="0"/>
  </r>
  <r>
    <x v="32"/>
    <x v="32"/>
    <x v="2"/>
    <x v="1"/>
    <x v="10"/>
    <x v="10"/>
    <s v="00"/>
    <s v="Non Divisional"/>
    <s v="160"/>
    <s v="Revenue Management"/>
    <s v="640.05.00.160-5000.08"/>
    <s v="Salaries Longevity Pay"/>
    <n v="-1000"/>
    <n v="0"/>
    <n v="-312"/>
    <n v="-312"/>
    <n v="0"/>
  </r>
  <r>
    <x v="32"/>
    <x v="32"/>
    <x v="2"/>
    <x v="1"/>
    <x v="10"/>
    <x v="10"/>
    <s v="00"/>
    <s v="Non Divisional"/>
    <s v="160"/>
    <s v="Revenue Management"/>
    <s v="640.05.00.160-5000.10"/>
    <s v="Salaries Furloughs"/>
    <n v="0"/>
    <n v="0"/>
    <n v="0"/>
    <n v="0"/>
    <n v="0"/>
  </r>
  <r>
    <x v="32"/>
    <x v="32"/>
    <x v="2"/>
    <x v="1"/>
    <x v="10"/>
    <x v="10"/>
    <s v="00"/>
    <s v="Non Divisional"/>
    <s v="160"/>
    <s v="Revenue Management"/>
    <s v="640.05.00.160-5000.12"/>
    <s v="Salaries Compensated Absences"/>
    <n v="0"/>
    <n v="0"/>
    <n v="0"/>
    <n v="0"/>
    <n v="0"/>
  </r>
  <r>
    <x v="32"/>
    <x v="32"/>
    <x v="2"/>
    <x v="1"/>
    <x v="10"/>
    <x v="10"/>
    <s v="00"/>
    <s v="Non Divisional"/>
    <s v="160"/>
    <s v="Revenue Management"/>
    <s v="640.05.00.160-5100.00"/>
    <s v="Benefits PERS Pool Liability"/>
    <n v="-35000"/>
    <n v="-33000"/>
    <n v="-6664"/>
    <n v="-6000"/>
    <n v="664"/>
  </r>
  <r>
    <x v="32"/>
    <x v="32"/>
    <x v="2"/>
    <x v="1"/>
    <x v="10"/>
    <x v="10"/>
    <s v="00"/>
    <s v="Non Divisional"/>
    <s v="160"/>
    <s v="Revenue Management"/>
    <s v="640.05.00.160-5100.01"/>
    <s v="Benefits Retirement"/>
    <n v="-17000"/>
    <n v="-16000"/>
    <n v="-1914"/>
    <n v="-1914"/>
    <n v="0"/>
  </r>
  <r>
    <x v="32"/>
    <x v="32"/>
    <x v="2"/>
    <x v="1"/>
    <x v="10"/>
    <x v="10"/>
    <s v="00"/>
    <s v="Non Divisional"/>
    <s v="160"/>
    <s v="Revenue Management"/>
    <s v="640.05.00.160-5100.02"/>
    <s v="Benefits Health Insurance"/>
    <n v="-36000"/>
    <n v="-32000"/>
    <n v="-5805"/>
    <n v="-5805"/>
    <n v="0"/>
  </r>
  <r>
    <x v="32"/>
    <x v="32"/>
    <x v="2"/>
    <x v="1"/>
    <x v="10"/>
    <x v="10"/>
    <s v="00"/>
    <s v="Non Divisional"/>
    <s v="160"/>
    <s v="Revenue Management"/>
    <s v="640.05.00.160-5100.03"/>
    <s v="Benefits Dental Insurance"/>
    <n v="-4000"/>
    <n v="-3000"/>
    <n v="-343"/>
    <n v="-343"/>
    <n v="0"/>
  </r>
  <r>
    <x v="32"/>
    <x v="32"/>
    <x v="2"/>
    <x v="1"/>
    <x v="10"/>
    <x v="10"/>
    <s v="00"/>
    <s v="Non Divisional"/>
    <s v="160"/>
    <s v="Revenue Management"/>
    <s v="640.05.00.160-5100.04"/>
    <s v="Benefits Vision Insurance"/>
    <n v="-1000"/>
    <n v="0"/>
    <n v="-55"/>
    <n v="-55"/>
    <n v="0"/>
  </r>
  <r>
    <x v="32"/>
    <x v="32"/>
    <x v="2"/>
    <x v="1"/>
    <x v="10"/>
    <x v="10"/>
    <s v="00"/>
    <s v="Non Divisional"/>
    <s v="160"/>
    <s v="Revenue Management"/>
    <s v="640.05.00.160-5100.05"/>
    <s v="Benefits Life Insurance"/>
    <n v="0"/>
    <n v="0"/>
    <n v="-56"/>
    <n v="-56"/>
    <n v="0"/>
  </r>
  <r>
    <x v="32"/>
    <x v="32"/>
    <x v="2"/>
    <x v="1"/>
    <x v="10"/>
    <x v="10"/>
    <s v="00"/>
    <s v="Non Divisional"/>
    <s v="160"/>
    <s v="Revenue Management"/>
    <s v="640.05.00.160-5100.06"/>
    <s v="Benefits Worker's Comp"/>
    <n v="-6000"/>
    <n v="-6000"/>
    <n v="-6000"/>
    <n v="-8000"/>
    <n v="-2000"/>
  </r>
  <r>
    <x v="32"/>
    <x v="32"/>
    <x v="2"/>
    <x v="1"/>
    <x v="10"/>
    <x v="10"/>
    <s v="00"/>
    <s v="Non Divisional"/>
    <s v="160"/>
    <s v="Revenue Management"/>
    <s v="640.05.00.160-5100.07"/>
    <s v="Benefits Long Term Disability"/>
    <n v="-1000"/>
    <n v="-1000"/>
    <n v="-308"/>
    <n v="-308"/>
    <n v="0"/>
  </r>
  <r>
    <x v="32"/>
    <x v="32"/>
    <x v="2"/>
    <x v="1"/>
    <x v="10"/>
    <x v="10"/>
    <s v="00"/>
    <s v="Non Divisional"/>
    <s v="160"/>
    <s v="Revenue Management"/>
    <s v="640.05.00.160-5100.08"/>
    <s v="Benefits Deferred Compensation"/>
    <n v="0"/>
    <n v="-2000"/>
    <n v="0"/>
    <n v="0"/>
    <n v="0"/>
  </r>
  <r>
    <x v="32"/>
    <x v="32"/>
    <x v="2"/>
    <x v="1"/>
    <x v="10"/>
    <x v="10"/>
    <s v="00"/>
    <s v="Non Divisional"/>
    <s v="160"/>
    <s v="Revenue Management"/>
    <s v="640.05.00.160-5100.09"/>
    <s v="Benefits Unemployment Insurance"/>
    <n v="0"/>
    <n v="0"/>
    <n v="0"/>
    <n v="0"/>
    <n v="0"/>
  </r>
  <r>
    <x v="32"/>
    <x v="32"/>
    <x v="2"/>
    <x v="1"/>
    <x v="10"/>
    <x v="10"/>
    <s v="00"/>
    <s v="Non Divisional"/>
    <s v="160"/>
    <s v="Revenue Management"/>
    <s v="640.05.00.160-5100.11"/>
    <s v="Benefits Medicare"/>
    <n v="-3000"/>
    <n v="-3000"/>
    <n v="-521"/>
    <n v="-521"/>
    <n v="0"/>
  </r>
  <r>
    <x v="32"/>
    <x v="32"/>
    <x v="2"/>
    <x v="1"/>
    <x v="10"/>
    <x v="10"/>
    <s v="00"/>
    <s v="Non Divisional"/>
    <s v="160"/>
    <s v="Revenue Management"/>
    <s v="640.05.00.160-5100.15"/>
    <s v="Benefits Cell Phone Allowance"/>
    <n v="0"/>
    <n v="0"/>
    <n v="-375"/>
    <n v="-375"/>
    <n v="0"/>
  </r>
  <r>
    <x v="32"/>
    <x v="32"/>
    <x v="2"/>
    <x v="1"/>
    <x v="10"/>
    <x v="10"/>
    <s v="00"/>
    <s v="Non Divisional"/>
    <s v="160"/>
    <s v="Revenue Management"/>
    <s v="640.05.00.160-5100.17"/>
    <s v="Benefits Other Post Employment Benefits"/>
    <n v="-8000"/>
    <n v="-7000"/>
    <n v="-7000"/>
    <n v="-7000"/>
    <n v="0"/>
  </r>
  <r>
    <x v="32"/>
    <x v="32"/>
    <x v="3"/>
    <x v="1"/>
    <x v="10"/>
    <x v="10"/>
    <s v="00"/>
    <s v="Non Divisional"/>
    <s v="160"/>
    <s v="Revenue Management"/>
    <s v="640.05.00.160-6000.15"/>
    <s v="Professional Services Utility Statement Processing"/>
    <n v="-81000"/>
    <n v="-75000"/>
    <n v="0"/>
    <n v="0"/>
    <n v="0"/>
  </r>
  <r>
    <x v="32"/>
    <x v="32"/>
    <x v="3"/>
    <x v="1"/>
    <x v="10"/>
    <x v="10"/>
    <s v="00"/>
    <s v="Non Divisional"/>
    <s v="160"/>
    <s v="Revenue Management"/>
    <s v="640.05.00.160-6200.02"/>
    <s v="Supplies Special Department"/>
    <n v="0"/>
    <n v="0"/>
    <n v="0"/>
    <n v="0"/>
    <n v="0"/>
  </r>
  <r>
    <x v="32"/>
    <x v="32"/>
    <x v="3"/>
    <x v="1"/>
    <x v="10"/>
    <x v="10"/>
    <s v="00"/>
    <s v="Non Divisional"/>
    <s v="160"/>
    <s v="Revenue Management"/>
    <s v="640.05.00.160-6200.09"/>
    <s v="Supplies Data Processing"/>
    <n v="0"/>
    <n v="0"/>
    <n v="0"/>
    <n v="0"/>
    <n v="0"/>
  </r>
  <r>
    <x v="32"/>
    <x v="32"/>
    <x v="3"/>
    <x v="1"/>
    <x v="10"/>
    <x v="10"/>
    <s v="00"/>
    <s v="Non Divisional"/>
    <s v="160"/>
    <s v="Revenue Management"/>
    <s v="640.05.00.160-6280.40"/>
    <s v="Supplies-Public Works Support Department"/>
    <n v="-1000"/>
    <n v="0"/>
    <n v="0"/>
    <n v="0"/>
    <n v="0"/>
  </r>
  <r>
    <x v="32"/>
    <x v="32"/>
    <x v="3"/>
    <x v="1"/>
    <x v="10"/>
    <x v="10"/>
    <s v="00"/>
    <s v="Non Divisional"/>
    <s v="160"/>
    <s v="Revenue Management"/>
    <s v="640.05.00.160-6600.04"/>
    <s v="Administrative Expenses Training/Conferences"/>
    <n v="0"/>
    <n v="0"/>
    <n v="0"/>
    <n v="0"/>
    <n v="0"/>
  </r>
  <r>
    <x v="32"/>
    <x v="32"/>
    <x v="3"/>
    <x v="1"/>
    <x v="10"/>
    <x v="10"/>
    <s v="00"/>
    <s v="Non Divisional"/>
    <s v="160"/>
    <s v="Revenue Management"/>
    <s v="640.05.00.160-6600.07"/>
    <s v="Administrative Expenses Employee Recruitment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000.01"/>
    <s v="Salaries Regular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000.03"/>
    <s v="Salaries Overtime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000.10"/>
    <s v="Salaries Furloughs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000.12"/>
    <s v="Salaries Compensated Absences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01"/>
    <s v="Benefits Retirement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02"/>
    <s v="Benefits Health Insurance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03"/>
    <s v="Benefits Dental Insurance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04"/>
    <s v="Benefits Vision Insurance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05"/>
    <s v="Benefits Life Insurance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07"/>
    <s v="Benefits Long Term Disability"/>
    <n v="0"/>
    <n v="0"/>
    <n v="0"/>
    <n v="0"/>
    <n v="0"/>
  </r>
  <r>
    <x v="32"/>
    <x v="32"/>
    <x v="2"/>
    <x v="1"/>
    <x v="13"/>
    <x v="13"/>
    <s v="00"/>
    <s v="Non Divisional"/>
    <s v="170"/>
    <s v="Information Technology"/>
    <s v="640.07.00.170-5100.11"/>
    <s v="Benefits Medicare"/>
    <n v="0"/>
    <n v="0"/>
    <n v="0"/>
    <n v="0"/>
    <n v="0"/>
  </r>
  <r>
    <x v="32"/>
    <x v="32"/>
    <x v="2"/>
    <x v="1"/>
    <x v="2"/>
    <x v="2"/>
    <s v="00"/>
    <s v="Non Divisional"/>
    <s v="250"/>
    <s v="Code Compliance"/>
    <s v="640.11.00.250-5000.01"/>
    <s v="Salaries Regular"/>
    <n v="-9000"/>
    <n v="-9000"/>
    <n v="-7703"/>
    <n v="-7703"/>
    <n v="0"/>
  </r>
  <r>
    <x v="32"/>
    <x v="32"/>
    <x v="2"/>
    <x v="1"/>
    <x v="2"/>
    <x v="2"/>
    <s v="00"/>
    <s v="Non Divisional"/>
    <s v="250"/>
    <s v="Code Compliance"/>
    <s v="640.11.00.250-5000.07"/>
    <s v="Salaries Admin Leave Pay"/>
    <n v="0"/>
    <n v="0"/>
    <n v="0"/>
    <n v="0"/>
    <n v="0"/>
  </r>
  <r>
    <x v="32"/>
    <x v="32"/>
    <x v="2"/>
    <x v="1"/>
    <x v="2"/>
    <x v="2"/>
    <s v="00"/>
    <s v="Non Divisional"/>
    <s v="250"/>
    <s v="Code Compliance"/>
    <s v="640.11.00.250-5000.08"/>
    <s v="Salaries Longevity Pay"/>
    <n v="0"/>
    <n v="0"/>
    <n v="-140"/>
    <n v="-140"/>
    <n v="0"/>
  </r>
  <r>
    <x v="32"/>
    <x v="32"/>
    <x v="2"/>
    <x v="1"/>
    <x v="2"/>
    <x v="2"/>
    <s v="00"/>
    <s v="Non Divisional"/>
    <s v="250"/>
    <s v="Code Compliance"/>
    <s v="640.11.00.250-5000.10"/>
    <s v="Salaries Furloughs"/>
    <n v="0"/>
    <n v="0"/>
    <n v="0"/>
    <n v="0"/>
    <n v="0"/>
  </r>
  <r>
    <x v="32"/>
    <x v="32"/>
    <x v="2"/>
    <x v="1"/>
    <x v="2"/>
    <x v="2"/>
    <s v="00"/>
    <s v="Non Divisional"/>
    <s v="250"/>
    <s v="Code Compliance"/>
    <s v="640.11.00.250-5000.12"/>
    <s v="Salaries Compensated Absences"/>
    <n v="0"/>
    <n v="0"/>
    <n v="0"/>
    <n v="0"/>
    <n v="0"/>
  </r>
  <r>
    <x v="32"/>
    <x v="32"/>
    <x v="2"/>
    <x v="1"/>
    <x v="2"/>
    <x v="2"/>
    <s v="00"/>
    <s v="Non Divisional"/>
    <s v="250"/>
    <s v="Code Compliance"/>
    <s v="640.11.00.250-5100.00"/>
    <s v="Benefits PERS Pool Liability"/>
    <n v="-2000"/>
    <n v="-2000"/>
    <n v="-1640"/>
    <n v="-1000"/>
    <n v="640"/>
  </r>
  <r>
    <x v="32"/>
    <x v="32"/>
    <x v="2"/>
    <x v="1"/>
    <x v="2"/>
    <x v="2"/>
    <s v="00"/>
    <s v="Non Divisional"/>
    <s v="250"/>
    <s v="Code Compliance"/>
    <s v="640.11.00.250-5100.01"/>
    <s v="Benefits Retirement"/>
    <n v="0"/>
    <n v="-1000"/>
    <n v="-471"/>
    <n v="-471"/>
    <n v="0"/>
  </r>
  <r>
    <x v="32"/>
    <x v="32"/>
    <x v="2"/>
    <x v="1"/>
    <x v="2"/>
    <x v="2"/>
    <s v="00"/>
    <s v="Non Divisional"/>
    <s v="250"/>
    <s v="Code Compliance"/>
    <s v="640.11.00.250-5100.02"/>
    <s v="Benefits Health Insurance"/>
    <n v="0"/>
    <n v="0"/>
    <n v="0"/>
    <n v="0"/>
    <n v="0"/>
  </r>
  <r>
    <x v="32"/>
    <x v="32"/>
    <x v="2"/>
    <x v="1"/>
    <x v="2"/>
    <x v="2"/>
    <s v="00"/>
    <s v="Non Divisional"/>
    <s v="250"/>
    <s v="Code Compliance"/>
    <s v="640.11.00.250-5100.03"/>
    <s v="Benefits Dental Insurance"/>
    <n v="0"/>
    <n v="0"/>
    <n v="-93"/>
    <n v="-93"/>
    <n v="0"/>
  </r>
  <r>
    <x v="32"/>
    <x v="32"/>
    <x v="2"/>
    <x v="1"/>
    <x v="2"/>
    <x v="2"/>
    <s v="00"/>
    <s v="Non Divisional"/>
    <s v="250"/>
    <s v="Code Compliance"/>
    <s v="640.11.00.250-5100.04"/>
    <s v="Benefits Vision Insurance"/>
    <n v="0"/>
    <n v="0"/>
    <n v="-15"/>
    <n v="-15"/>
    <n v="0"/>
  </r>
  <r>
    <x v="32"/>
    <x v="32"/>
    <x v="2"/>
    <x v="1"/>
    <x v="2"/>
    <x v="2"/>
    <s v="00"/>
    <s v="Non Divisional"/>
    <s v="250"/>
    <s v="Code Compliance"/>
    <s v="640.11.00.250-5100.05"/>
    <s v="Benefits Life Insurance"/>
    <n v="0"/>
    <n v="0"/>
    <n v="-14"/>
    <n v="-14"/>
    <n v="0"/>
  </r>
  <r>
    <x v="32"/>
    <x v="32"/>
    <x v="2"/>
    <x v="1"/>
    <x v="2"/>
    <x v="2"/>
    <s v="00"/>
    <s v="Non Divisional"/>
    <s v="250"/>
    <s v="Code Compliance"/>
    <s v="640.11.00.250-5100.06"/>
    <s v="Benefits Worker's Comp"/>
    <n v="0"/>
    <n v="0"/>
    <n v="-600"/>
    <n v="-1000"/>
    <n v="-400"/>
  </r>
  <r>
    <x v="32"/>
    <x v="32"/>
    <x v="2"/>
    <x v="1"/>
    <x v="2"/>
    <x v="2"/>
    <s v="00"/>
    <s v="Non Divisional"/>
    <s v="250"/>
    <s v="Code Compliance"/>
    <s v="640.11.00.250-5100.07"/>
    <s v="Benefits Long Term Disability"/>
    <n v="0"/>
    <n v="0"/>
    <n v="-76"/>
    <n v="-76"/>
    <n v="0"/>
  </r>
  <r>
    <x v="32"/>
    <x v="32"/>
    <x v="2"/>
    <x v="1"/>
    <x v="2"/>
    <x v="2"/>
    <s v="00"/>
    <s v="Non Divisional"/>
    <s v="250"/>
    <s v="Code Compliance"/>
    <s v="640.11.00.250-5100.08"/>
    <s v="Benefits Deferred Compensation"/>
    <n v="0"/>
    <n v="0"/>
    <n v="-378"/>
    <n v="-378"/>
    <n v="0"/>
  </r>
  <r>
    <x v="32"/>
    <x v="32"/>
    <x v="2"/>
    <x v="1"/>
    <x v="2"/>
    <x v="2"/>
    <s v="00"/>
    <s v="Non Divisional"/>
    <s v="250"/>
    <s v="Code Compliance"/>
    <s v="640.11.00.250-5100.10"/>
    <s v="Benefits Uniform Allowance"/>
    <n v="0"/>
    <n v="0"/>
    <n v="0"/>
    <n v="0"/>
    <n v="0"/>
  </r>
  <r>
    <x v="32"/>
    <x v="32"/>
    <x v="2"/>
    <x v="1"/>
    <x v="2"/>
    <x v="2"/>
    <s v="00"/>
    <s v="Non Divisional"/>
    <s v="250"/>
    <s v="Code Compliance"/>
    <s v="640.11.00.250-5100.11"/>
    <s v="Benefits Medicare"/>
    <n v="0"/>
    <n v="0"/>
    <n v="-121"/>
    <n v="-121"/>
    <n v="0"/>
  </r>
  <r>
    <x v="32"/>
    <x v="32"/>
    <x v="2"/>
    <x v="1"/>
    <x v="2"/>
    <x v="2"/>
    <s v="00"/>
    <s v="Non Divisional"/>
    <s v="250"/>
    <s v="Code Compliance"/>
    <s v="640.11.00.250-5100.15"/>
    <s v="Benefits Cell Phone Allowance"/>
    <n v="0"/>
    <n v="0"/>
    <n v="-101"/>
    <n v="-101"/>
    <n v="0"/>
  </r>
  <r>
    <x v="32"/>
    <x v="32"/>
    <x v="2"/>
    <x v="1"/>
    <x v="6"/>
    <x v="6"/>
    <s v="50"/>
    <s v="Administration"/>
    <s v="001"/>
    <s v="Administration"/>
    <s v="640.40.50.001-5000.01"/>
    <s v="Salaries Regular"/>
    <n v="-132000"/>
    <n v="-64000"/>
    <n v="0"/>
    <n v="0"/>
    <n v="0"/>
  </r>
  <r>
    <x v="32"/>
    <x v="32"/>
    <x v="2"/>
    <x v="1"/>
    <x v="6"/>
    <x v="6"/>
    <s v="50"/>
    <s v="Administration"/>
    <s v="001"/>
    <s v="Administration"/>
    <s v="640.40.50.001-5000.03"/>
    <s v="Salaries Overtime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000.06"/>
    <s v="Salaries Out of Class"/>
    <n v="-100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000.07"/>
    <s v="Salaries Admin Leave Pay"/>
    <n v="-700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000.08"/>
    <s v="Salaries Longevity Pay"/>
    <n v="-100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000.10"/>
    <s v="Salaries Furloughs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000.12"/>
    <s v="Salaries Compensated Absences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00"/>
    <s v="Benefits PERS Pool Liability"/>
    <n v="-19000"/>
    <n v="-12000"/>
    <n v="0"/>
    <n v="0"/>
    <n v="0"/>
  </r>
  <r>
    <x v="32"/>
    <x v="32"/>
    <x v="2"/>
    <x v="1"/>
    <x v="6"/>
    <x v="6"/>
    <s v="50"/>
    <s v="Administration"/>
    <s v="001"/>
    <s v="Administration"/>
    <s v="640.40.50.001-5100.01"/>
    <s v="Benefits Retirement"/>
    <n v="-6000"/>
    <n v="-5000"/>
    <n v="0"/>
    <n v="0"/>
    <n v="0"/>
  </r>
  <r>
    <x v="32"/>
    <x v="32"/>
    <x v="2"/>
    <x v="1"/>
    <x v="6"/>
    <x v="6"/>
    <s v="50"/>
    <s v="Administration"/>
    <s v="001"/>
    <s v="Administration"/>
    <s v="640.40.50.001-5100.02"/>
    <s v="Benefits Health Insurance"/>
    <n v="-11000"/>
    <n v="-6000"/>
    <n v="0"/>
    <n v="0"/>
    <n v="0"/>
  </r>
  <r>
    <x v="32"/>
    <x v="32"/>
    <x v="2"/>
    <x v="1"/>
    <x v="6"/>
    <x v="6"/>
    <s v="50"/>
    <s v="Administration"/>
    <s v="001"/>
    <s v="Administration"/>
    <s v="640.40.50.001-5100.03"/>
    <s v="Benefits Dental Insurance"/>
    <n v="-100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04"/>
    <s v="Benefits Vision Insurance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05"/>
    <s v="Benefits Life Insurance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06"/>
    <s v="Benefits Worker's Comp"/>
    <n v="-3000"/>
    <n v="-3000"/>
    <n v="-3600"/>
    <n v="-5000"/>
    <n v="-1400"/>
  </r>
  <r>
    <x v="32"/>
    <x v="32"/>
    <x v="2"/>
    <x v="1"/>
    <x v="6"/>
    <x v="6"/>
    <s v="50"/>
    <s v="Administration"/>
    <s v="001"/>
    <s v="Administration"/>
    <s v="640.40.50.001-5100.07"/>
    <s v="Benefits Long Term Disability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08"/>
    <s v="Benefits Deferred Compensation"/>
    <n v="-1000"/>
    <n v="-2000"/>
    <n v="0"/>
    <n v="0"/>
    <n v="0"/>
  </r>
  <r>
    <x v="32"/>
    <x v="32"/>
    <x v="2"/>
    <x v="1"/>
    <x v="6"/>
    <x v="6"/>
    <s v="50"/>
    <s v="Administration"/>
    <s v="001"/>
    <s v="Administration"/>
    <s v="640.40.50.001-5100.09"/>
    <s v="Benefits Unemployment Insurance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11"/>
    <s v="Benefits Medicare"/>
    <n v="-2000"/>
    <n v="-1000"/>
    <n v="0"/>
    <n v="0"/>
    <n v="0"/>
  </r>
  <r>
    <x v="32"/>
    <x v="32"/>
    <x v="2"/>
    <x v="1"/>
    <x v="6"/>
    <x v="6"/>
    <s v="50"/>
    <s v="Administration"/>
    <s v="001"/>
    <s v="Administration"/>
    <s v="640.40.50.001-5100.15"/>
    <s v="Benefits Cell Phone Allowance"/>
    <n v="0"/>
    <n v="0"/>
    <n v="0"/>
    <n v="0"/>
    <n v="0"/>
  </r>
  <r>
    <x v="32"/>
    <x v="32"/>
    <x v="2"/>
    <x v="1"/>
    <x v="6"/>
    <x v="6"/>
    <s v="50"/>
    <s v="Administration"/>
    <s v="001"/>
    <s v="Administration"/>
    <s v="640.40.50.001-5100.17"/>
    <s v="Benefits Other Post Employment Benefits"/>
    <n v="-5000"/>
    <n v="-6000"/>
    <n v="-6000"/>
    <n v="-6000"/>
    <n v="0"/>
  </r>
  <r>
    <x v="32"/>
    <x v="32"/>
    <x v="3"/>
    <x v="1"/>
    <x v="6"/>
    <x v="6"/>
    <s v="50"/>
    <s v="Administration"/>
    <s v="001"/>
    <s v="Administration"/>
    <s v="640.40.50.001-6000.19"/>
    <s v="Professional Services Labor Relations"/>
    <n v="0"/>
    <n v="0"/>
    <n v="0"/>
    <n v="0"/>
    <n v="0"/>
  </r>
  <r>
    <x v="32"/>
    <x v="32"/>
    <x v="3"/>
    <x v="1"/>
    <x v="6"/>
    <x v="6"/>
    <s v="50"/>
    <s v="Administration"/>
    <s v="001"/>
    <s v="Administration"/>
    <s v="640.40.50.001-6600.04"/>
    <s v="Administrative Expenses Training/Conferences"/>
    <n v="-8000"/>
    <n v="0"/>
    <n v="0"/>
    <n v="0"/>
    <n v="0"/>
  </r>
  <r>
    <x v="32"/>
    <x v="32"/>
    <x v="3"/>
    <x v="1"/>
    <x v="6"/>
    <x v="6"/>
    <s v="50"/>
    <s v="Administration"/>
    <s v="001"/>
    <s v="Administration"/>
    <s v="640.40.50.001-6600.07"/>
    <s v="Administrative Expenses Employee Recruitment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000.01"/>
    <s v="Salaries Regular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000.03"/>
    <s v="Salaries Overtim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000.06"/>
    <s v="Salaries Out of Class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000.10"/>
    <s v="Salaries Furloughs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1"/>
    <s v="Benefits Retirement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2"/>
    <s v="Benefits Health Insuranc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3"/>
    <s v="Benefits Dental Insuranc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4"/>
    <s v="Benefits Vision Insuranc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5"/>
    <s v="Benefits Life Insuranc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6"/>
    <s v="Benefits Worker's Comp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7"/>
    <s v="Benefits Long Term Disability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08"/>
    <s v="Benefits Deferred Compensation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10"/>
    <s v="Benefits Uniform Allowanc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11"/>
    <s v="Benefits Medicare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12"/>
    <s v="Benefits Annual Physical Exam"/>
    <n v="0"/>
    <n v="0"/>
    <n v="0"/>
    <n v="0"/>
    <n v="0"/>
  </r>
  <r>
    <x v="32"/>
    <x v="32"/>
    <x v="2"/>
    <x v="1"/>
    <x v="6"/>
    <x v="6"/>
    <s v="55"/>
    <s v="Maintenance"/>
    <s v="500"/>
    <s v="Facilities"/>
    <s v="640.40.55.500-5100.17"/>
    <s v="Benefits Other Post Employment Benefits"/>
    <n v="0"/>
    <n v="0"/>
    <n v="0"/>
    <n v="0"/>
    <n v="0"/>
  </r>
  <r>
    <x v="32"/>
    <x v="32"/>
    <x v="3"/>
    <x v="1"/>
    <x v="6"/>
    <x v="6"/>
    <s v="55"/>
    <s v="Maintenance"/>
    <s v="500"/>
    <s v="Facilities"/>
    <s v="640.40.55.500-6000.01"/>
    <s v="Professional Services General"/>
    <n v="0"/>
    <n v="-5000"/>
    <n v="0"/>
    <n v="0"/>
    <n v="0"/>
  </r>
  <r>
    <x v="32"/>
    <x v="32"/>
    <x v="3"/>
    <x v="1"/>
    <x v="6"/>
    <x v="6"/>
    <s v="55"/>
    <s v="Maintenance"/>
    <s v="500"/>
    <s v="Facilities"/>
    <s v="640.40.55.500-6400.01"/>
    <s v="Repairs &amp; Maintenance Building"/>
    <n v="-5000"/>
    <n v="-76000"/>
    <n v="-57000"/>
    <n v="-57000"/>
    <n v="0"/>
  </r>
  <r>
    <x v="32"/>
    <x v="32"/>
    <x v="3"/>
    <x v="1"/>
    <x v="6"/>
    <x v="6"/>
    <s v="55"/>
    <s v="Maintenance"/>
    <s v="500"/>
    <s v="Facilities"/>
    <s v="640.40.55.500-6600.07"/>
    <s v="Administrative Expenses Employee Recruitment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000.01"/>
    <s v="Salaries Regular"/>
    <n v="-10000"/>
    <n v="-12000"/>
    <n v="0"/>
    <n v="0"/>
    <n v="0"/>
  </r>
  <r>
    <x v="32"/>
    <x v="32"/>
    <x v="2"/>
    <x v="1"/>
    <x v="6"/>
    <x v="6"/>
    <s v="55"/>
    <s v="Maintenance"/>
    <s v="510"/>
    <s v="Custodial"/>
    <s v="640.40.55.510-5000.03"/>
    <s v="Salaries Overtime"/>
    <n v="-1000"/>
    <n v="0"/>
    <n v="0"/>
    <n v="0"/>
    <n v="0"/>
  </r>
  <r>
    <x v="32"/>
    <x v="32"/>
    <x v="2"/>
    <x v="1"/>
    <x v="6"/>
    <x v="6"/>
    <s v="55"/>
    <s v="Maintenance"/>
    <s v="510"/>
    <s v="Custodial"/>
    <s v="640.40.55.510-5000.04"/>
    <s v="Salaries Holiday Pay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000.08"/>
    <s v="Salaries Longevity Pay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000.10"/>
    <s v="Salaries Furloughs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000.12"/>
    <s v="Salaries Compensated Absences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00"/>
    <s v="Benefits PERS Pool Liability"/>
    <n v="-2000"/>
    <n v="-2000"/>
    <n v="0"/>
    <n v="0"/>
    <n v="0"/>
  </r>
  <r>
    <x v="32"/>
    <x v="32"/>
    <x v="2"/>
    <x v="1"/>
    <x v="6"/>
    <x v="6"/>
    <s v="55"/>
    <s v="Maintenance"/>
    <s v="510"/>
    <s v="Custodial"/>
    <s v="640.40.55.510-5100.01"/>
    <s v="Benefits Retirement"/>
    <n v="-1000"/>
    <n v="-1000"/>
    <n v="0"/>
    <n v="0"/>
    <n v="0"/>
  </r>
  <r>
    <x v="32"/>
    <x v="32"/>
    <x v="2"/>
    <x v="1"/>
    <x v="6"/>
    <x v="6"/>
    <s v="55"/>
    <s v="Maintenance"/>
    <s v="510"/>
    <s v="Custodial"/>
    <s v="640.40.55.510-5100.02"/>
    <s v="Benefits Health Insurance"/>
    <n v="-2000"/>
    <n v="-2000"/>
    <n v="0"/>
    <n v="0"/>
    <n v="0"/>
  </r>
  <r>
    <x v="32"/>
    <x v="32"/>
    <x v="2"/>
    <x v="1"/>
    <x v="6"/>
    <x v="6"/>
    <s v="55"/>
    <s v="Maintenance"/>
    <s v="510"/>
    <s v="Custodial"/>
    <s v="640.40.55.510-5100.03"/>
    <s v="Benefits Dental Insurance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04"/>
    <s v="Benefits Vision Insurance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05"/>
    <s v="Benefits Life Insurance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06"/>
    <s v="Benefits Worker's Comp"/>
    <n v="-1000"/>
    <n v="-1000"/>
    <n v="-600"/>
    <n v="-1000"/>
    <n v="-400"/>
  </r>
  <r>
    <x v="32"/>
    <x v="32"/>
    <x v="2"/>
    <x v="1"/>
    <x v="6"/>
    <x v="6"/>
    <s v="55"/>
    <s v="Maintenance"/>
    <s v="510"/>
    <s v="Custodial"/>
    <s v="640.40.55.510-5100.07"/>
    <s v="Benefits Long Term Disability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08"/>
    <s v="Benefits Deferred Compensation"/>
    <n v="0"/>
    <n v="-1000"/>
    <n v="0"/>
    <n v="0"/>
    <n v="0"/>
  </r>
  <r>
    <x v="32"/>
    <x v="32"/>
    <x v="2"/>
    <x v="1"/>
    <x v="6"/>
    <x v="6"/>
    <s v="55"/>
    <s v="Maintenance"/>
    <s v="510"/>
    <s v="Custodial"/>
    <s v="640.40.55.510-5100.10"/>
    <s v="Benefits Uniform Allowance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11"/>
    <s v="Benefits Medicare"/>
    <n v="0"/>
    <n v="0"/>
    <n v="0"/>
    <n v="0"/>
    <n v="0"/>
  </r>
  <r>
    <x v="32"/>
    <x v="32"/>
    <x v="2"/>
    <x v="1"/>
    <x v="6"/>
    <x v="6"/>
    <s v="55"/>
    <s v="Maintenance"/>
    <s v="510"/>
    <s v="Custodial"/>
    <s v="640.40.55.510-5100.17"/>
    <s v="Benefits Other Post Employment Benefits"/>
    <n v="-2000"/>
    <n v="-2000"/>
    <n v="-2500"/>
    <n v="-2500"/>
    <n v="0"/>
  </r>
  <r>
    <x v="32"/>
    <x v="32"/>
    <x v="2"/>
    <x v="1"/>
    <x v="6"/>
    <x v="6"/>
    <s v="60"/>
    <s v="Fleet"/>
    <s v="520"/>
    <s v="Light Duty"/>
    <s v="640.40.60.520-5000.01"/>
    <s v="Salaries Regular"/>
    <n v="-19000"/>
    <n v="-6000"/>
    <n v="0"/>
    <n v="0"/>
    <n v="0"/>
  </r>
  <r>
    <x v="32"/>
    <x v="32"/>
    <x v="2"/>
    <x v="1"/>
    <x v="6"/>
    <x v="6"/>
    <s v="60"/>
    <s v="Fleet"/>
    <s v="520"/>
    <s v="Light Duty"/>
    <s v="640.40.60.520-5000.03"/>
    <s v="Salaries Overtime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000.06"/>
    <s v="Salaries Out of Class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000.08"/>
    <s v="Salaries Longevity Pay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000.11"/>
    <s v="Salaries Worker's Comp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00"/>
    <s v="Benefits PERS Pool Liability"/>
    <n v="-4000"/>
    <n v="-1000"/>
    <n v="0"/>
    <n v="0"/>
    <n v="0"/>
  </r>
  <r>
    <x v="32"/>
    <x v="32"/>
    <x v="2"/>
    <x v="1"/>
    <x v="6"/>
    <x v="6"/>
    <s v="60"/>
    <s v="Fleet"/>
    <s v="520"/>
    <s v="Light Duty"/>
    <s v="640.40.60.520-5100.01"/>
    <s v="Benefits Retirement"/>
    <n v="-2000"/>
    <n v="-1000"/>
    <n v="0"/>
    <n v="0"/>
    <n v="0"/>
  </r>
  <r>
    <x v="32"/>
    <x v="32"/>
    <x v="2"/>
    <x v="1"/>
    <x v="6"/>
    <x v="6"/>
    <s v="60"/>
    <s v="Fleet"/>
    <s v="520"/>
    <s v="Light Duty"/>
    <s v="640.40.60.520-5100.02"/>
    <s v="Benefits Health Insurance"/>
    <n v="-4000"/>
    <n v="-1000"/>
    <n v="0"/>
    <n v="0"/>
    <n v="0"/>
  </r>
  <r>
    <x v="32"/>
    <x v="32"/>
    <x v="2"/>
    <x v="1"/>
    <x v="6"/>
    <x v="6"/>
    <s v="60"/>
    <s v="Fleet"/>
    <s v="520"/>
    <s v="Light Duty"/>
    <s v="640.40.60.520-5100.03"/>
    <s v="Benefits Dental Insurance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04"/>
    <s v="Benefits Vision Insurance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05"/>
    <s v="Benefits Life Insurance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06"/>
    <s v="Benefits Worker's Comp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07"/>
    <s v="Benefits Long Term Disability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08"/>
    <s v="Benefits Deferred Compensation"/>
    <n v="-1000"/>
    <n v="-1000"/>
    <n v="0"/>
    <n v="0"/>
    <n v="0"/>
  </r>
  <r>
    <x v="32"/>
    <x v="32"/>
    <x v="2"/>
    <x v="1"/>
    <x v="6"/>
    <x v="6"/>
    <s v="60"/>
    <s v="Fleet"/>
    <s v="520"/>
    <s v="Light Duty"/>
    <s v="640.40.60.520-5100.10"/>
    <s v="Benefits Uniform Allowance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11"/>
    <s v="Benefits Medicare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12"/>
    <s v="Benefits Annual Physical Exam"/>
    <n v="0"/>
    <n v="0"/>
    <n v="0"/>
    <n v="0"/>
    <n v="0"/>
  </r>
  <r>
    <x v="32"/>
    <x v="32"/>
    <x v="2"/>
    <x v="1"/>
    <x v="6"/>
    <x v="6"/>
    <s v="60"/>
    <s v="Fleet"/>
    <s v="520"/>
    <s v="Light Duty"/>
    <s v="640.40.60.520-5100.17"/>
    <s v="Benefits Other Post Employment Benefits"/>
    <n v="-1000"/>
    <n v="-1000"/>
    <n v="-1500"/>
    <n v="-1500"/>
    <n v="0"/>
  </r>
  <r>
    <x v="32"/>
    <x v="32"/>
    <x v="3"/>
    <x v="1"/>
    <x v="6"/>
    <x v="6"/>
    <s v="60"/>
    <s v="Fleet"/>
    <s v="520"/>
    <s v="Light Duty"/>
    <s v="640.40.60.520-6200.02"/>
    <s v="Supplies Special Department"/>
    <n v="-1000"/>
    <n v="0"/>
    <n v="0"/>
    <n v="0"/>
    <n v="0"/>
  </r>
  <r>
    <x v="32"/>
    <x v="32"/>
    <x v="3"/>
    <x v="1"/>
    <x v="6"/>
    <x v="6"/>
    <s v="60"/>
    <s v="Fleet"/>
    <s v="520"/>
    <s v="Light Duty"/>
    <s v="640.40.60.520-6400.05"/>
    <s v="Repairs &amp; Maintenance Vehicle"/>
    <n v="-5000"/>
    <n v="-18000"/>
    <n v="-21000"/>
    <n v="-21000"/>
    <n v="0"/>
  </r>
  <r>
    <x v="32"/>
    <x v="32"/>
    <x v="4"/>
    <x v="1"/>
    <x v="6"/>
    <x v="6"/>
    <s v="60"/>
    <s v="Fleet"/>
    <s v="520"/>
    <s v="Light Duty"/>
    <s v="640.40.60.520-7000.03"/>
    <s v="Capital Outlay Equipment New"/>
    <n v="0"/>
    <n v="0"/>
    <n v="0"/>
    <n v="0"/>
    <n v="0"/>
  </r>
  <r>
    <x v="32"/>
    <x v="32"/>
    <x v="3"/>
    <x v="1"/>
    <x v="6"/>
    <x v="6"/>
    <s v="60"/>
    <s v="Fleet"/>
    <s v="530"/>
    <s v="Heavy Duty"/>
    <s v="640.40.60.530-6400.05"/>
    <s v="Repairs &amp; Maintenance Vehicle"/>
    <n v="-20000"/>
    <n v="-30000"/>
    <n v="-25000"/>
    <n v="-25000"/>
    <n v="0"/>
  </r>
  <r>
    <x v="32"/>
    <x v="32"/>
    <x v="3"/>
    <x v="1"/>
    <x v="6"/>
    <x v="6"/>
    <s v="60"/>
    <s v="Fleet"/>
    <s v="530"/>
    <s v="Heavy Duty"/>
    <s v="640.40.60.530-6600.04"/>
    <s v="Administrative Expenses Training/Conferences"/>
    <n v="0"/>
    <n v="0"/>
    <n v="-5500"/>
    <n v="-5500"/>
    <n v="0"/>
  </r>
  <r>
    <x v="32"/>
    <x v="32"/>
    <x v="3"/>
    <x v="1"/>
    <x v="6"/>
    <x v="6"/>
    <s v="80"/>
    <s v="Wastewater"/>
    <s v="005"/>
    <s v="Debt Service"/>
    <s v="640.40.80.005-6000.18"/>
    <s v="Professional Services Legal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00.02"/>
    <s v="Debt Service-Principal LaSalle-Viron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00.09"/>
    <s v="Debt Service-Principal 2003 A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00.22"/>
    <s v="Debt Service-Principal 2012 Issue"/>
    <n v="0"/>
    <n v="-740000"/>
    <n v="-802680"/>
    <n v="-802680"/>
    <n v="0"/>
  </r>
  <r>
    <x v="32"/>
    <x v="32"/>
    <x v="3"/>
    <x v="1"/>
    <x v="6"/>
    <x v="6"/>
    <s v="80"/>
    <s v="Wastewater"/>
    <s v="005"/>
    <s v="Debt Service"/>
    <s v="640.40.80.005-8910.02"/>
    <s v="Debt Service-Interest LaSalle-Viron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10.03"/>
    <s v="Debt Service-Interest State Energy Commission #1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10.09"/>
    <s v="Debt Service-Interest 2003 Issue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10.20"/>
    <s v="Debt Service-Interest 2009 Issue"/>
    <n v="-513000"/>
    <n v="-513000"/>
    <n v="-513500"/>
    <n v="-513500"/>
    <n v="0"/>
  </r>
  <r>
    <x v="32"/>
    <x v="32"/>
    <x v="3"/>
    <x v="1"/>
    <x v="6"/>
    <x v="6"/>
    <s v="80"/>
    <s v="Wastewater"/>
    <s v="005"/>
    <s v="Debt Service"/>
    <s v="640.40.80.005-8910.22"/>
    <s v="Debt Service-Interest 2012 Issue"/>
    <n v="-311000"/>
    <n v="-266000"/>
    <n v="-238720"/>
    <n v="-238720"/>
    <n v="0"/>
  </r>
  <r>
    <x v="32"/>
    <x v="32"/>
    <x v="3"/>
    <x v="1"/>
    <x v="6"/>
    <x v="6"/>
    <s v="80"/>
    <s v="Wastewater"/>
    <s v="005"/>
    <s v="Debt Service"/>
    <s v="640.40.80.005-8920.01"/>
    <s v="Debt Service-Other Costs Admin/Audit Fees"/>
    <n v="-1000"/>
    <n v="0"/>
    <n v="-1520"/>
    <n v="-1520"/>
    <n v="0"/>
  </r>
  <r>
    <x v="32"/>
    <x v="32"/>
    <x v="3"/>
    <x v="1"/>
    <x v="6"/>
    <x v="6"/>
    <s v="80"/>
    <s v="Wastewater"/>
    <s v="005"/>
    <s v="Debt Service"/>
    <s v="640.40.80.005-8920.02"/>
    <s v="Debt Service-Other Costs Bond Issuance Costs"/>
    <n v="0"/>
    <n v="0"/>
    <n v="0"/>
    <n v="0"/>
    <n v="0"/>
  </r>
  <r>
    <x v="32"/>
    <x v="32"/>
    <x v="3"/>
    <x v="1"/>
    <x v="6"/>
    <x v="6"/>
    <s v="80"/>
    <s v="Wastewater"/>
    <s v="005"/>
    <s v="Debt Service"/>
    <s v="640.40.80.005-8920.04"/>
    <s v="Debt Service-Other Costs Amortization of Discount"/>
    <n v="84000"/>
    <n v="84000"/>
    <n v="0"/>
    <n v="0"/>
    <n v="0"/>
  </r>
  <r>
    <x v="32"/>
    <x v="32"/>
    <x v="2"/>
    <x v="1"/>
    <x v="6"/>
    <x v="6"/>
    <s v="80"/>
    <s v="Wastewater"/>
    <s v="015"/>
    <s v="Administration/Engineering"/>
    <s v="640.40.80.015-5000.01"/>
    <s v="Salaries Regular"/>
    <n v="-767000"/>
    <n v="-549000"/>
    <n v="-394817"/>
    <n v="-493000"/>
    <n v="-98183"/>
  </r>
  <r>
    <x v="32"/>
    <x v="32"/>
    <x v="2"/>
    <x v="1"/>
    <x v="6"/>
    <x v="6"/>
    <s v="80"/>
    <s v="Wastewater"/>
    <s v="015"/>
    <s v="Administration/Engineering"/>
    <s v="640.40.80.015-5000.02"/>
    <s v="Salaries Part Time"/>
    <n v="-15000"/>
    <n v="0"/>
    <n v="-27000"/>
    <n v="-27000"/>
    <n v="0"/>
  </r>
  <r>
    <x v="32"/>
    <x v="32"/>
    <x v="2"/>
    <x v="1"/>
    <x v="6"/>
    <x v="6"/>
    <s v="80"/>
    <s v="Wastewater"/>
    <s v="015"/>
    <s v="Administration/Engineering"/>
    <s v="640.40.80.015-5000.03"/>
    <s v="Salaries Overtime"/>
    <n v="0"/>
    <n v="0"/>
    <n v="-1500"/>
    <n v="-1500"/>
    <n v="0"/>
  </r>
  <r>
    <x v="32"/>
    <x v="32"/>
    <x v="2"/>
    <x v="1"/>
    <x v="6"/>
    <x v="6"/>
    <s v="80"/>
    <s v="Wastewater"/>
    <s v="015"/>
    <s v="Administration/Engineering"/>
    <s v="640.40.80.015-5000.04"/>
    <s v="Salaries Holiday Pay"/>
    <n v="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000.06"/>
    <s v="Salaries Out of Class"/>
    <n v="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000.07"/>
    <s v="Salaries Admin Leave Pay"/>
    <n v="-6000"/>
    <n v="-4000"/>
    <n v="-6084"/>
    <n v="-6084"/>
    <n v="0"/>
  </r>
  <r>
    <x v="32"/>
    <x v="32"/>
    <x v="2"/>
    <x v="1"/>
    <x v="6"/>
    <x v="6"/>
    <s v="80"/>
    <s v="Wastewater"/>
    <s v="015"/>
    <s v="Administration/Engineering"/>
    <s v="640.40.80.015-5000.08"/>
    <s v="Salaries Longevity Pay"/>
    <n v="-4000"/>
    <n v="-3000"/>
    <n v="-4100"/>
    <n v="-4100"/>
    <n v="0"/>
  </r>
  <r>
    <x v="32"/>
    <x v="32"/>
    <x v="2"/>
    <x v="1"/>
    <x v="6"/>
    <x v="6"/>
    <s v="80"/>
    <s v="Wastewater"/>
    <s v="015"/>
    <s v="Administration/Engineering"/>
    <s v="640.40.80.015-5000.10"/>
    <s v="Salaries Furloughs"/>
    <n v="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000.11"/>
    <s v="Salaries Worker's Comp"/>
    <n v="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000.12"/>
    <s v="Salaries Compensated Absences"/>
    <n v="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100.00"/>
    <s v="Benefits PERS Pool Liability"/>
    <n v="-146000"/>
    <n v="-110000"/>
    <n v="-109143"/>
    <n v="-123000"/>
    <n v="-13857"/>
  </r>
  <r>
    <x v="32"/>
    <x v="32"/>
    <x v="2"/>
    <x v="1"/>
    <x v="6"/>
    <x v="6"/>
    <s v="80"/>
    <s v="Wastewater"/>
    <s v="015"/>
    <s v="Administration/Engineering"/>
    <s v="640.40.80.015-5100.01"/>
    <s v="Benefits Retirement"/>
    <n v="-47000"/>
    <n v="-36000"/>
    <n v="-27587"/>
    <n v="-27587"/>
    <n v="0"/>
  </r>
  <r>
    <x v="32"/>
    <x v="32"/>
    <x v="2"/>
    <x v="1"/>
    <x v="6"/>
    <x v="6"/>
    <s v="80"/>
    <s v="Wastewater"/>
    <s v="015"/>
    <s v="Administration/Engineering"/>
    <s v="640.40.80.015-5100.02"/>
    <s v="Benefits Health Insurance"/>
    <n v="-127000"/>
    <n v="-92000"/>
    <n v="-73440"/>
    <n v="-73440"/>
    <n v="0"/>
  </r>
  <r>
    <x v="32"/>
    <x v="32"/>
    <x v="2"/>
    <x v="1"/>
    <x v="6"/>
    <x v="6"/>
    <s v="80"/>
    <s v="Wastewater"/>
    <s v="015"/>
    <s v="Administration/Engineering"/>
    <s v="640.40.80.015-5100.03"/>
    <s v="Benefits Dental Insurance"/>
    <n v="-9000"/>
    <n v="-6000"/>
    <n v="-4613"/>
    <n v="-4613"/>
    <n v="0"/>
  </r>
  <r>
    <x v="32"/>
    <x v="32"/>
    <x v="2"/>
    <x v="1"/>
    <x v="6"/>
    <x v="6"/>
    <s v="80"/>
    <s v="Wastewater"/>
    <s v="015"/>
    <s v="Administration/Engineering"/>
    <s v="640.40.80.015-5100.04"/>
    <s v="Benefits Vision Insurance"/>
    <n v="-1000"/>
    <n v="-1000"/>
    <n v="-739"/>
    <n v="-739"/>
    <n v="0"/>
  </r>
  <r>
    <x v="32"/>
    <x v="32"/>
    <x v="2"/>
    <x v="1"/>
    <x v="6"/>
    <x v="6"/>
    <s v="80"/>
    <s v="Wastewater"/>
    <s v="015"/>
    <s v="Administration/Engineering"/>
    <s v="640.40.80.015-5100.05"/>
    <s v="Benefits Life Insurance"/>
    <n v="-1000"/>
    <n v="-1000"/>
    <n v="-627"/>
    <n v="-627"/>
    <n v="0"/>
  </r>
  <r>
    <x v="32"/>
    <x v="32"/>
    <x v="2"/>
    <x v="1"/>
    <x v="6"/>
    <x v="6"/>
    <s v="80"/>
    <s v="Wastewater"/>
    <s v="015"/>
    <s v="Administration/Engineering"/>
    <s v="640.40.80.015-5100.06"/>
    <s v="Benefits Worker's Comp"/>
    <n v="-25000"/>
    <n v="-25000"/>
    <n v="-24600"/>
    <n v="-32000"/>
    <n v="-7400"/>
  </r>
  <r>
    <x v="32"/>
    <x v="32"/>
    <x v="2"/>
    <x v="1"/>
    <x v="6"/>
    <x v="6"/>
    <s v="80"/>
    <s v="Wastewater"/>
    <s v="015"/>
    <s v="Administration/Engineering"/>
    <s v="640.40.80.015-5100.07"/>
    <s v="Benefits Long Term Disability"/>
    <n v="-4000"/>
    <n v="-2000"/>
    <n v="-3419"/>
    <n v="-3419"/>
    <n v="0"/>
  </r>
  <r>
    <x v="32"/>
    <x v="32"/>
    <x v="2"/>
    <x v="1"/>
    <x v="6"/>
    <x v="6"/>
    <s v="80"/>
    <s v="Wastewater"/>
    <s v="015"/>
    <s v="Administration/Engineering"/>
    <s v="640.40.80.015-5100.08"/>
    <s v="Benefits Deferred Compensation"/>
    <n v="0"/>
    <n v="-2000"/>
    <n v="-1247"/>
    <n v="-1247"/>
    <n v="0"/>
  </r>
  <r>
    <x v="32"/>
    <x v="32"/>
    <x v="2"/>
    <x v="1"/>
    <x v="6"/>
    <x v="6"/>
    <s v="80"/>
    <s v="Wastewater"/>
    <s v="015"/>
    <s v="Administration/Engineering"/>
    <s v="640.40.80.015-5100.09"/>
    <s v="Benefits Unemployment Insurance"/>
    <n v="-2000"/>
    <n v="-11000"/>
    <n v="0"/>
    <n v="0"/>
    <n v="0"/>
  </r>
  <r>
    <x v="32"/>
    <x v="32"/>
    <x v="2"/>
    <x v="1"/>
    <x v="6"/>
    <x v="6"/>
    <s v="80"/>
    <s v="Wastewater"/>
    <s v="015"/>
    <s v="Administration/Engineering"/>
    <s v="640.40.80.015-5100.10"/>
    <s v="Benefits Uniform Allowance"/>
    <n v="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100.11"/>
    <s v="Benefits Medicare"/>
    <n v="-12000"/>
    <n v="-8000"/>
    <n v="-5919"/>
    <n v="-5919"/>
    <n v="0"/>
  </r>
  <r>
    <x v="32"/>
    <x v="32"/>
    <x v="2"/>
    <x v="1"/>
    <x v="6"/>
    <x v="6"/>
    <s v="80"/>
    <s v="Wastewater"/>
    <s v="015"/>
    <s v="Administration/Engineering"/>
    <s v="640.40.80.015-5100.12"/>
    <s v="Benefits Annual Physical Exam"/>
    <n v="-1000"/>
    <n v="-1000"/>
    <n v="-1950"/>
    <n v="-1950"/>
    <n v="0"/>
  </r>
  <r>
    <x v="32"/>
    <x v="32"/>
    <x v="2"/>
    <x v="1"/>
    <x v="6"/>
    <x v="6"/>
    <s v="80"/>
    <s v="Wastewater"/>
    <s v="015"/>
    <s v="Administration/Engineering"/>
    <s v="640.40.80.015-5100.15"/>
    <s v="Benefits Cell Phone Allowance"/>
    <n v="-3000"/>
    <n v="-3000"/>
    <n v="-1800"/>
    <n v="-1800"/>
    <n v="0"/>
  </r>
  <r>
    <x v="32"/>
    <x v="32"/>
    <x v="2"/>
    <x v="1"/>
    <x v="6"/>
    <x v="6"/>
    <s v="80"/>
    <s v="Wastewater"/>
    <s v="015"/>
    <s v="Administration/Engineering"/>
    <s v="640.40.80.015-5100.17"/>
    <s v="Benefits Other Post Employment Benefits"/>
    <n v="-71000"/>
    <n v="-70000"/>
    <n v="-70500"/>
    <n v="-70500"/>
    <n v="0"/>
  </r>
  <r>
    <x v="32"/>
    <x v="32"/>
    <x v="2"/>
    <x v="1"/>
    <x v="6"/>
    <x v="6"/>
    <s v="80"/>
    <s v="Wastewater"/>
    <s v="015"/>
    <s v="Administration/Engineering"/>
    <s v="640.40.80.015-5100.98"/>
    <s v="Benefits GASB 75 Expense"/>
    <n v="-199000"/>
    <n v="0"/>
    <n v="0"/>
    <n v="0"/>
    <n v="0"/>
  </r>
  <r>
    <x v="32"/>
    <x v="32"/>
    <x v="2"/>
    <x v="1"/>
    <x v="6"/>
    <x v="6"/>
    <s v="80"/>
    <s v="Wastewater"/>
    <s v="015"/>
    <s v="Administration/Engineering"/>
    <s v="640.40.80.015-5100.99"/>
    <s v="Benefits Pension Expense"/>
    <n v="-63800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000.01"/>
    <s v="Professional Services General"/>
    <n v="-69000"/>
    <n v="-141000"/>
    <n v="-1992670"/>
    <n v="-1992670"/>
    <n v="0"/>
  </r>
  <r>
    <x v="32"/>
    <x v="32"/>
    <x v="3"/>
    <x v="1"/>
    <x v="6"/>
    <x v="6"/>
    <s v="80"/>
    <s v="Wastewater"/>
    <s v="015"/>
    <s v="Administration/Engineering"/>
    <s v="640.40.80.015-6000.09"/>
    <s v="Professional Services Uniform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000.10"/>
    <s v="Professional Services Consultant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000.12"/>
    <s v="Professional Services Contract Services"/>
    <n v="-27000"/>
    <n v="-27000"/>
    <n v="-32000"/>
    <n v="-32000"/>
    <n v="0"/>
  </r>
  <r>
    <x v="32"/>
    <x v="32"/>
    <x v="3"/>
    <x v="1"/>
    <x v="6"/>
    <x v="6"/>
    <s v="80"/>
    <s v="Wastewater"/>
    <s v="015"/>
    <s v="Administration/Engineering"/>
    <s v="640.40.80.015-6000.13"/>
    <s v="Professional Services Compliance Monitoring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000.14"/>
    <s v="Professional Services IW Pre Analysis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000.15"/>
    <s v="Professional Services Utility Statement Processing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000.18"/>
    <s v="Professional Services Legal"/>
    <n v="-2000"/>
    <n v="-2000"/>
    <n v="-50000"/>
    <n v="-50000"/>
    <n v="0"/>
  </r>
  <r>
    <x v="32"/>
    <x v="32"/>
    <x v="3"/>
    <x v="1"/>
    <x v="6"/>
    <x v="6"/>
    <s v="80"/>
    <s v="Wastewater"/>
    <s v="015"/>
    <s v="Administration/Engineering"/>
    <s v="640.40.80.015-6100.01"/>
    <s v="Utilities Electric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100.02"/>
    <s v="Utilities Telephone"/>
    <n v="-5000"/>
    <n v="-6000"/>
    <n v="-7500"/>
    <n v="-7500"/>
    <n v="0"/>
  </r>
  <r>
    <x v="32"/>
    <x v="32"/>
    <x v="3"/>
    <x v="1"/>
    <x v="6"/>
    <x v="6"/>
    <s v="80"/>
    <s v="Wastewater"/>
    <s v="015"/>
    <s v="Administration/Engineering"/>
    <s v="640.40.80.015-6100.03"/>
    <s v="Utilities Data Transmission / ISP"/>
    <n v="-16000"/>
    <n v="-19000"/>
    <n v="-20000"/>
    <n v="-20000"/>
    <n v="0"/>
  </r>
  <r>
    <x v="32"/>
    <x v="32"/>
    <x v="3"/>
    <x v="1"/>
    <x v="6"/>
    <x v="6"/>
    <s v="80"/>
    <s v="Wastewater"/>
    <s v="015"/>
    <s v="Administration/Engineering"/>
    <s v="640.40.80.015-6200.01"/>
    <s v="Supplies Office"/>
    <n v="-6000"/>
    <n v="-10000"/>
    <n v="-10000"/>
    <n v="-10000"/>
    <n v="0"/>
  </r>
  <r>
    <x v="32"/>
    <x v="32"/>
    <x v="3"/>
    <x v="1"/>
    <x v="6"/>
    <x v="6"/>
    <s v="80"/>
    <s v="Wastewater"/>
    <s v="015"/>
    <s v="Administration/Engineering"/>
    <s v="640.40.80.015-6200.02"/>
    <s v="Supplies Special Department"/>
    <n v="-5000"/>
    <n v="-3000"/>
    <n v="-6811"/>
    <n v="-6811"/>
    <n v="0"/>
  </r>
  <r>
    <x v="32"/>
    <x v="32"/>
    <x v="3"/>
    <x v="1"/>
    <x v="6"/>
    <x v="6"/>
    <s v="80"/>
    <s v="Wastewater"/>
    <s v="015"/>
    <s v="Administration/Engineering"/>
    <s v="640.40.80.015-6200.03"/>
    <s v="Supplies Copier Maintenance &amp; Supplies"/>
    <n v="-5000"/>
    <n v="-3000"/>
    <n v="-6000"/>
    <n v="-6000"/>
    <n v="0"/>
  </r>
  <r>
    <x v="32"/>
    <x v="32"/>
    <x v="3"/>
    <x v="1"/>
    <x v="6"/>
    <x v="6"/>
    <s v="80"/>
    <s v="Wastewater"/>
    <s v="015"/>
    <s v="Administration/Engineering"/>
    <s v="640.40.80.015-6200.04"/>
    <s v="Supplies Postage"/>
    <n v="-10000"/>
    <n v="-10000"/>
    <n v="-8500"/>
    <n v="-8500"/>
    <n v="0"/>
  </r>
  <r>
    <x v="32"/>
    <x v="32"/>
    <x v="3"/>
    <x v="1"/>
    <x v="6"/>
    <x v="6"/>
    <s v="80"/>
    <s v="Wastewater"/>
    <s v="015"/>
    <s v="Administration/Engineering"/>
    <s v="640.40.80.015-6200.09"/>
    <s v="Supplies Data Processing"/>
    <n v="-4000"/>
    <n v="-5000"/>
    <n v="-5200"/>
    <n v="-5200"/>
    <n v="0"/>
  </r>
  <r>
    <x v="32"/>
    <x v="32"/>
    <x v="3"/>
    <x v="1"/>
    <x v="6"/>
    <x v="6"/>
    <s v="80"/>
    <s v="Wastewater"/>
    <s v="015"/>
    <s v="Administration/Engineering"/>
    <s v="640.40.80.015-6280.11"/>
    <s v="Supplies-Public Works Custodial"/>
    <n v="-2000"/>
    <n v="-6000"/>
    <n v="-4000"/>
    <n v="-4000"/>
    <n v="0"/>
  </r>
  <r>
    <x v="32"/>
    <x v="32"/>
    <x v="3"/>
    <x v="1"/>
    <x v="6"/>
    <x v="6"/>
    <s v="80"/>
    <s v="Wastewater"/>
    <s v="015"/>
    <s v="Administration/Engineering"/>
    <s v="640.40.80.015-6280.13"/>
    <s v="Supplies-Public Works Laboratory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280.14"/>
    <s v="Supplies-Public Works Protective Clothing"/>
    <n v="0"/>
    <n v="0"/>
    <n v="-300"/>
    <n v="-300"/>
    <n v="0"/>
  </r>
  <r>
    <x v="32"/>
    <x v="32"/>
    <x v="3"/>
    <x v="1"/>
    <x v="6"/>
    <x v="6"/>
    <s v="80"/>
    <s v="Wastewater"/>
    <s v="015"/>
    <s v="Administration/Engineering"/>
    <s v="640.40.80.015-6280.40"/>
    <s v="Supplies-Public Works Support Department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300.01"/>
    <s v="Dues &amp; Subscriptions Memberships"/>
    <n v="-2000"/>
    <n v="-1000"/>
    <n v="-3500"/>
    <n v="-3500"/>
    <n v="0"/>
  </r>
  <r>
    <x v="32"/>
    <x v="32"/>
    <x v="3"/>
    <x v="1"/>
    <x v="6"/>
    <x v="6"/>
    <s v="80"/>
    <s v="Wastewater"/>
    <s v="015"/>
    <s v="Administration/Engineering"/>
    <s v="640.40.80.015-6300.02"/>
    <s v="Dues &amp; Subscriptions Publications"/>
    <n v="0"/>
    <n v="0"/>
    <n v="-200"/>
    <n v="-200"/>
    <n v="0"/>
  </r>
  <r>
    <x v="32"/>
    <x v="32"/>
    <x v="3"/>
    <x v="1"/>
    <x v="6"/>
    <x v="6"/>
    <s v="80"/>
    <s v="Wastewater"/>
    <s v="015"/>
    <s v="Administration/Engineering"/>
    <s v="640.40.80.015-6350.01"/>
    <s v="Maintenance Agreements &amp; Licenses License/Software Maintenance"/>
    <n v="-5000"/>
    <n v="-5000"/>
    <n v="-8000"/>
    <n v="-8000"/>
    <n v="0"/>
  </r>
  <r>
    <x v="32"/>
    <x v="32"/>
    <x v="3"/>
    <x v="1"/>
    <x v="6"/>
    <x v="6"/>
    <s v="80"/>
    <s v="Wastewater"/>
    <s v="015"/>
    <s v="Administration/Engineering"/>
    <s v="640.40.80.015-6350.02"/>
    <s v="Maintenance Agreements &amp; Licenses Hardware Maintenance"/>
    <n v="-1000"/>
    <n v="-1000"/>
    <n v="-1200"/>
    <n v="-1200"/>
    <n v="0"/>
  </r>
  <r>
    <x v="32"/>
    <x v="32"/>
    <x v="3"/>
    <x v="1"/>
    <x v="6"/>
    <x v="6"/>
    <s v="80"/>
    <s v="Wastewater"/>
    <s v="015"/>
    <s v="Administration/Engineering"/>
    <s v="640.40.80.015-6350.03"/>
    <s v="Maintenance Agreements &amp; Licenses Maintenance Agreements"/>
    <n v="0"/>
    <n v="0"/>
    <n v="-500"/>
    <n v="-500"/>
    <n v="0"/>
  </r>
  <r>
    <x v="32"/>
    <x v="32"/>
    <x v="3"/>
    <x v="1"/>
    <x v="6"/>
    <x v="6"/>
    <s v="80"/>
    <s v="Wastewater"/>
    <s v="015"/>
    <s v="Administration/Engineering"/>
    <s v="640.40.80.015-6375.07"/>
    <s v="Operating Fees Permit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375.10"/>
    <s v="Operating Fees Sludge Disposal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400.01"/>
    <s v="Repairs &amp; Maintenance Building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400.02"/>
    <s v="Repairs &amp; Maintenance Minor Equipment/Other"/>
    <n v="0"/>
    <n v="0"/>
    <n v="-2000"/>
    <n v="-2000"/>
    <n v="0"/>
  </r>
  <r>
    <x v="32"/>
    <x v="32"/>
    <x v="3"/>
    <x v="1"/>
    <x v="6"/>
    <x v="6"/>
    <s v="80"/>
    <s v="Wastewater"/>
    <s v="015"/>
    <s v="Administration/Engineering"/>
    <s v="640.40.80.015-6400.03"/>
    <s v="Repairs &amp; Maintenance Major Repair &amp; Contingency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400.05"/>
    <s v="Repairs &amp; Maintenance Vehicle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400.20"/>
    <s v="Repairs &amp; Maintenance Property Maintenance"/>
    <n v="-7000"/>
    <n v="-7000"/>
    <n v="-29000"/>
    <n v="-29000"/>
    <n v="0"/>
  </r>
  <r>
    <x v="32"/>
    <x v="32"/>
    <x v="3"/>
    <x v="1"/>
    <x v="6"/>
    <x v="6"/>
    <s v="80"/>
    <s v="Wastewater"/>
    <s v="015"/>
    <s v="Administration/Engineering"/>
    <s v="640.40.80.015-6500.01"/>
    <s v="Claims &amp; Insurance SIR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500.02"/>
    <s v="Claims &amp; Insurance Claim Settlement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500.04"/>
    <s v="Claims &amp; Insurance Insurance Premiums"/>
    <n v="-304000"/>
    <n v="-304000"/>
    <n v="-304200"/>
    <n v="-299000"/>
    <n v="5200"/>
  </r>
  <r>
    <x v="32"/>
    <x v="32"/>
    <x v="3"/>
    <x v="1"/>
    <x v="6"/>
    <x v="6"/>
    <s v="80"/>
    <s v="Wastewater"/>
    <s v="015"/>
    <s v="Administration/Engineering"/>
    <s v="640.40.80.015-6600.01"/>
    <s v="Administrative Expenses Meetings"/>
    <n v="0"/>
    <n v="0"/>
    <n v="-2000"/>
    <n v="-2000"/>
    <n v="0"/>
  </r>
  <r>
    <x v="32"/>
    <x v="32"/>
    <x v="3"/>
    <x v="1"/>
    <x v="6"/>
    <x v="6"/>
    <s v="80"/>
    <s v="Wastewater"/>
    <s v="015"/>
    <s v="Administration/Engineering"/>
    <s v="640.40.80.015-6600.03"/>
    <s v="Administrative Expenses Mileage Reimbursement"/>
    <n v="0"/>
    <n v="0"/>
    <n v="-500"/>
    <n v="-500"/>
    <n v="0"/>
  </r>
  <r>
    <x v="32"/>
    <x v="32"/>
    <x v="3"/>
    <x v="1"/>
    <x v="6"/>
    <x v="6"/>
    <s v="80"/>
    <s v="Wastewater"/>
    <s v="015"/>
    <s v="Administration/Engineering"/>
    <s v="640.40.80.015-6600.04"/>
    <s v="Administrative Expenses Training/Conferences"/>
    <n v="0"/>
    <n v="-1000"/>
    <n v="-3500"/>
    <n v="-3500"/>
    <n v="0"/>
  </r>
  <r>
    <x v="32"/>
    <x v="32"/>
    <x v="3"/>
    <x v="1"/>
    <x v="6"/>
    <x v="6"/>
    <s v="80"/>
    <s v="Wastewater"/>
    <s v="015"/>
    <s v="Administration/Engineering"/>
    <s v="640.40.80.015-6600.05"/>
    <s v="Administrative Expenses Public/Legal Advertisement"/>
    <n v="0"/>
    <n v="0"/>
    <n v="-150"/>
    <n v="-150"/>
    <n v="0"/>
  </r>
  <r>
    <x v="32"/>
    <x v="32"/>
    <x v="3"/>
    <x v="1"/>
    <x v="6"/>
    <x v="6"/>
    <s v="80"/>
    <s v="Wastewater"/>
    <s v="015"/>
    <s v="Administration/Engineering"/>
    <s v="640.40.80.015-6600.06"/>
    <s v="Administrative Expenses Property/Building Rental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600.07"/>
    <s v="Administrative Expenses Employee Recruitment"/>
    <n v="-1000"/>
    <n v="0"/>
    <n v="-2000"/>
    <n v="-2000"/>
    <n v="0"/>
  </r>
  <r>
    <x v="32"/>
    <x v="32"/>
    <x v="3"/>
    <x v="1"/>
    <x v="6"/>
    <x v="6"/>
    <s v="80"/>
    <s v="Wastewater"/>
    <s v="015"/>
    <s v="Administration/Engineering"/>
    <s v="640.40.80.015-6600.16"/>
    <s v="Administrative Expenses Property Tax Assessments"/>
    <n v="-75000"/>
    <n v="-89000"/>
    <n v="-90000"/>
    <n v="-90000"/>
    <n v="0"/>
  </r>
  <r>
    <x v="32"/>
    <x v="32"/>
    <x v="3"/>
    <x v="1"/>
    <x v="6"/>
    <x v="6"/>
    <s v="80"/>
    <s v="Wastewater"/>
    <s v="015"/>
    <s v="Administration/Engineering"/>
    <s v="640.40.80.015-6600.25"/>
    <s v="Administrative Expenses Support Services-Indirect Labor"/>
    <n v="-1358000"/>
    <n v="-1358000"/>
    <n v="-1357980"/>
    <n v="-1357980"/>
    <n v="0"/>
  </r>
  <r>
    <x v="32"/>
    <x v="32"/>
    <x v="3"/>
    <x v="1"/>
    <x v="6"/>
    <x v="6"/>
    <s v="80"/>
    <s v="Wastewater"/>
    <s v="015"/>
    <s v="Administration/Engineering"/>
    <s v="640.40.80.015-6600.26"/>
    <s v="Administrative Expenses Support Services-IT"/>
    <n v="-135000"/>
    <n v="-135000"/>
    <n v="-135050"/>
    <n v="-135050"/>
    <n v="0"/>
  </r>
  <r>
    <x v="32"/>
    <x v="32"/>
    <x v="3"/>
    <x v="1"/>
    <x v="6"/>
    <x v="6"/>
    <s v="80"/>
    <s v="Wastewater"/>
    <s v="015"/>
    <s v="Administration/Engineering"/>
    <s v="640.40.80.015-6600.28"/>
    <s v="Administrative Expenses Equipment Fund Contribution"/>
    <n v="0"/>
    <n v="0"/>
    <n v="0"/>
    <n v="0"/>
    <n v="0"/>
  </r>
  <r>
    <x v="32"/>
    <x v="32"/>
    <x v="3"/>
    <x v="1"/>
    <x v="6"/>
    <x v="6"/>
    <s v="80"/>
    <s v="Wastewater"/>
    <s v="015"/>
    <s v="Administration/Engineering"/>
    <s v="640.40.80.015-6600.32"/>
    <s v="Administrative Expenses Vehicle Fund Contribution"/>
    <n v="-49000"/>
    <n v="-49000"/>
    <n v="-49800"/>
    <n v="-96000"/>
    <n v="-46200"/>
  </r>
  <r>
    <x v="32"/>
    <x v="32"/>
    <x v="3"/>
    <x v="1"/>
    <x v="6"/>
    <x v="6"/>
    <s v="80"/>
    <s v="Wastewater"/>
    <s v="015"/>
    <s v="Administration/Engineering"/>
    <s v="640.40.80.015-6600.36"/>
    <s v="Administrative Expenses IT Fund Contribution"/>
    <n v="-138000"/>
    <n v="-138000"/>
    <n v="-137940"/>
    <n v="-317000"/>
    <n v="-179060"/>
  </r>
  <r>
    <x v="32"/>
    <x v="32"/>
    <x v="1"/>
    <x v="1"/>
    <x v="6"/>
    <x v="6"/>
    <s v="80"/>
    <s v="Wastewater"/>
    <s v="015"/>
    <s v="Administration/Engineering"/>
    <s v="640.40.80.015-9887.01"/>
    <s v="Bad Debt Expense Service Fees"/>
    <n v="-198000"/>
    <n v="0"/>
    <n v="0"/>
    <n v="0"/>
    <n v="0"/>
  </r>
  <r>
    <x v="32"/>
    <x v="32"/>
    <x v="1"/>
    <x v="1"/>
    <x v="6"/>
    <x v="6"/>
    <s v="80"/>
    <s v="Wastewater"/>
    <s v="015"/>
    <s v="Administration/Engineering"/>
    <s v="640.40.80.015-9887.02"/>
    <s v="Bad Debt Expense Penalties"/>
    <n v="-3000"/>
    <n v="0"/>
    <n v="0"/>
    <n v="0"/>
    <n v="0"/>
  </r>
  <r>
    <x v="32"/>
    <x v="32"/>
    <x v="2"/>
    <x v="1"/>
    <x v="6"/>
    <x v="6"/>
    <s v="80"/>
    <s v="Wastewater"/>
    <s v="560"/>
    <s v="Regulatory"/>
    <s v="640.40.80.560-5000.01"/>
    <s v="Salaries Regular"/>
    <n v="-208000"/>
    <n v="-178000"/>
    <n v="-438720"/>
    <n v="-438720"/>
    <n v="0"/>
  </r>
  <r>
    <x v="32"/>
    <x v="32"/>
    <x v="2"/>
    <x v="1"/>
    <x v="6"/>
    <x v="6"/>
    <s v="80"/>
    <s v="Wastewater"/>
    <s v="560"/>
    <s v="Regulatory"/>
    <s v="640.40.80.560-5000.02"/>
    <s v="Salaries Part Time"/>
    <n v="0"/>
    <n v="0"/>
    <n v="-15000"/>
    <n v="-15000"/>
    <n v="0"/>
  </r>
  <r>
    <x v="32"/>
    <x v="32"/>
    <x v="2"/>
    <x v="1"/>
    <x v="6"/>
    <x v="6"/>
    <s v="80"/>
    <s v="Wastewater"/>
    <s v="560"/>
    <s v="Regulatory"/>
    <s v="640.40.80.560-5000.03"/>
    <s v="Salaries Overtime"/>
    <n v="-5000"/>
    <n v="-8000"/>
    <n v="-7500"/>
    <n v="-7500"/>
    <n v="0"/>
  </r>
  <r>
    <x v="32"/>
    <x v="32"/>
    <x v="2"/>
    <x v="1"/>
    <x v="6"/>
    <x v="6"/>
    <s v="80"/>
    <s v="Wastewater"/>
    <s v="560"/>
    <s v="Regulatory"/>
    <s v="640.40.80.560-5000.04"/>
    <s v="Salaries Holiday Pay"/>
    <n v="-1000"/>
    <n v="-2000"/>
    <n v="-4000"/>
    <n v="-4000"/>
    <n v="0"/>
  </r>
  <r>
    <x v="32"/>
    <x v="32"/>
    <x v="2"/>
    <x v="1"/>
    <x v="6"/>
    <x v="6"/>
    <s v="80"/>
    <s v="Wastewater"/>
    <s v="560"/>
    <s v="Regulatory"/>
    <s v="640.40.80.560-5000.06"/>
    <s v="Salaries Out of Class"/>
    <n v="0"/>
    <n v="0"/>
    <n v="0"/>
    <n v="0"/>
    <n v="0"/>
  </r>
  <r>
    <x v="32"/>
    <x v="32"/>
    <x v="2"/>
    <x v="1"/>
    <x v="6"/>
    <x v="6"/>
    <s v="80"/>
    <s v="Wastewater"/>
    <s v="560"/>
    <s v="Regulatory"/>
    <s v="640.40.80.560-5000.07"/>
    <s v="Salaries Admin Leave Pay"/>
    <n v="-2000"/>
    <n v="0"/>
    <n v="-3087"/>
    <n v="-3087"/>
    <n v="0"/>
  </r>
  <r>
    <x v="32"/>
    <x v="32"/>
    <x v="2"/>
    <x v="1"/>
    <x v="6"/>
    <x v="6"/>
    <s v="80"/>
    <s v="Wastewater"/>
    <s v="560"/>
    <s v="Regulatory"/>
    <s v="640.40.80.560-5000.08"/>
    <s v="Salaries Longevity Pay"/>
    <n v="-2000"/>
    <n v="-2000"/>
    <n v="-3990"/>
    <n v="-3990"/>
    <n v="0"/>
  </r>
  <r>
    <x v="32"/>
    <x v="32"/>
    <x v="2"/>
    <x v="1"/>
    <x v="6"/>
    <x v="6"/>
    <s v="80"/>
    <s v="Wastewater"/>
    <s v="560"/>
    <s v="Regulatory"/>
    <s v="640.40.80.560-5000.10"/>
    <s v="Salaries Furloughs"/>
    <n v="0"/>
    <n v="0"/>
    <n v="0"/>
    <n v="0"/>
    <n v="0"/>
  </r>
  <r>
    <x v="32"/>
    <x v="32"/>
    <x v="2"/>
    <x v="1"/>
    <x v="6"/>
    <x v="6"/>
    <s v="80"/>
    <s v="Wastewater"/>
    <s v="560"/>
    <s v="Regulatory"/>
    <s v="640.40.80.560-5000.11"/>
    <s v="Salaries Worker's Comp"/>
    <n v="0"/>
    <n v="0"/>
    <n v="0"/>
    <n v="0"/>
    <n v="0"/>
  </r>
  <r>
    <x v="32"/>
    <x v="32"/>
    <x v="2"/>
    <x v="1"/>
    <x v="6"/>
    <x v="6"/>
    <s v="80"/>
    <s v="Wastewater"/>
    <s v="560"/>
    <s v="Regulatory"/>
    <s v="640.40.80.560-5000.12"/>
    <s v="Salaries Compensated Absences"/>
    <n v="0"/>
    <n v="0"/>
    <n v="0"/>
    <n v="0"/>
    <n v="0"/>
  </r>
  <r>
    <x v="32"/>
    <x v="32"/>
    <x v="2"/>
    <x v="1"/>
    <x v="6"/>
    <x v="6"/>
    <s v="80"/>
    <s v="Wastewater"/>
    <s v="560"/>
    <s v="Regulatory"/>
    <s v="640.40.80.560-5100.00"/>
    <s v="Benefits PERS Pool Liability"/>
    <n v="-34000"/>
    <n v="-36000"/>
    <n v="-44611"/>
    <n v="-44000"/>
    <n v="611"/>
  </r>
  <r>
    <x v="32"/>
    <x v="32"/>
    <x v="2"/>
    <x v="1"/>
    <x v="6"/>
    <x v="6"/>
    <s v="80"/>
    <s v="Wastewater"/>
    <s v="560"/>
    <s v="Regulatory"/>
    <s v="640.40.80.560-5100.01"/>
    <s v="Benefits Retirement"/>
    <n v="-18000"/>
    <n v="-20000"/>
    <n v="-42014"/>
    <n v="-22000"/>
    <n v="20014"/>
  </r>
  <r>
    <x v="32"/>
    <x v="32"/>
    <x v="2"/>
    <x v="1"/>
    <x v="6"/>
    <x v="6"/>
    <s v="80"/>
    <s v="Wastewater"/>
    <s v="560"/>
    <s v="Regulatory"/>
    <s v="640.40.80.560-5100.02"/>
    <s v="Benefits Health Insurance"/>
    <n v="-20000"/>
    <n v="-17000"/>
    <n v="-74126"/>
    <n v="-30000"/>
    <n v="44126"/>
  </r>
  <r>
    <x v="32"/>
    <x v="32"/>
    <x v="2"/>
    <x v="1"/>
    <x v="6"/>
    <x v="6"/>
    <s v="80"/>
    <s v="Wastewater"/>
    <s v="560"/>
    <s v="Regulatory"/>
    <s v="640.40.80.560-5100.03"/>
    <s v="Benefits Dental Insurance"/>
    <n v="-3000"/>
    <n v="-3000"/>
    <n v="-6511"/>
    <n v="-6511"/>
    <n v="0"/>
  </r>
  <r>
    <x v="32"/>
    <x v="32"/>
    <x v="2"/>
    <x v="1"/>
    <x v="6"/>
    <x v="6"/>
    <s v="80"/>
    <s v="Wastewater"/>
    <s v="560"/>
    <s v="Regulatory"/>
    <s v="640.40.80.560-5100.04"/>
    <s v="Benefits Vision Insurance"/>
    <n v="0"/>
    <n v="0"/>
    <n v="-1061"/>
    <n v="-1061"/>
    <n v="0"/>
  </r>
  <r>
    <x v="32"/>
    <x v="32"/>
    <x v="2"/>
    <x v="1"/>
    <x v="6"/>
    <x v="6"/>
    <s v="80"/>
    <s v="Wastewater"/>
    <s v="560"/>
    <s v="Regulatory"/>
    <s v="640.40.80.560-5100.05"/>
    <s v="Benefits Life Insurance"/>
    <n v="0"/>
    <n v="0"/>
    <n v="-104"/>
    <n v="-104"/>
    <n v="0"/>
  </r>
  <r>
    <x v="32"/>
    <x v="32"/>
    <x v="2"/>
    <x v="1"/>
    <x v="6"/>
    <x v="6"/>
    <s v="80"/>
    <s v="Wastewater"/>
    <s v="560"/>
    <s v="Regulatory"/>
    <s v="640.40.80.560-5100.06"/>
    <s v="Benefits Worker's Comp"/>
    <n v="-7000"/>
    <n v="-7000"/>
    <n v="-7200"/>
    <n v="-9000"/>
    <n v="-1800"/>
  </r>
  <r>
    <x v="32"/>
    <x v="32"/>
    <x v="2"/>
    <x v="1"/>
    <x v="6"/>
    <x v="6"/>
    <s v="80"/>
    <s v="Wastewater"/>
    <s v="560"/>
    <s v="Regulatory"/>
    <s v="640.40.80.560-5100.07"/>
    <s v="Benefits Long Term Disability"/>
    <n v="-1000"/>
    <n v="-1000"/>
    <n v="-2324"/>
    <n v="-2324"/>
    <n v="0"/>
  </r>
  <r>
    <x v="32"/>
    <x v="32"/>
    <x v="2"/>
    <x v="1"/>
    <x v="6"/>
    <x v="6"/>
    <s v="80"/>
    <s v="Wastewater"/>
    <s v="560"/>
    <s v="Regulatory"/>
    <s v="640.40.80.560-5100.08"/>
    <s v="Benefits Deferred Compensation"/>
    <n v="-9000"/>
    <n v="-8000"/>
    <n v="-5795"/>
    <n v="-5795"/>
    <n v="0"/>
  </r>
  <r>
    <x v="32"/>
    <x v="32"/>
    <x v="2"/>
    <x v="1"/>
    <x v="6"/>
    <x v="6"/>
    <s v="80"/>
    <s v="Wastewater"/>
    <s v="560"/>
    <s v="Regulatory"/>
    <s v="640.40.80.560-5100.09"/>
    <s v="Benefits Unemployment Insurance"/>
    <n v="0"/>
    <n v="-1000"/>
    <n v="0"/>
    <n v="0"/>
    <n v="0"/>
  </r>
  <r>
    <x v="32"/>
    <x v="32"/>
    <x v="2"/>
    <x v="1"/>
    <x v="6"/>
    <x v="6"/>
    <s v="80"/>
    <s v="Wastewater"/>
    <s v="560"/>
    <s v="Regulatory"/>
    <s v="640.40.80.560-5100.10"/>
    <s v="Benefits Uniform Allowance"/>
    <n v="-1000"/>
    <n v="-1000"/>
    <n v="-270"/>
    <n v="-270"/>
    <n v="0"/>
  </r>
  <r>
    <x v="32"/>
    <x v="32"/>
    <x v="2"/>
    <x v="1"/>
    <x v="6"/>
    <x v="6"/>
    <s v="80"/>
    <s v="Wastewater"/>
    <s v="560"/>
    <s v="Regulatory"/>
    <s v="640.40.80.560-5100.11"/>
    <s v="Benefits Medicare"/>
    <n v="-3000"/>
    <n v="-3000"/>
    <n v="-6555"/>
    <n v="-6555"/>
    <n v="0"/>
  </r>
  <r>
    <x v="32"/>
    <x v="32"/>
    <x v="2"/>
    <x v="1"/>
    <x v="6"/>
    <x v="6"/>
    <s v="80"/>
    <s v="Wastewater"/>
    <s v="560"/>
    <s v="Regulatory"/>
    <s v="640.40.80.560-5100.12"/>
    <s v="Benefits Annual Physical Exam"/>
    <n v="0"/>
    <n v="0"/>
    <n v="0"/>
    <n v="0"/>
    <n v="0"/>
  </r>
  <r>
    <x v="32"/>
    <x v="32"/>
    <x v="2"/>
    <x v="1"/>
    <x v="6"/>
    <x v="6"/>
    <s v="80"/>
    <s v="Wastewater"/>
    <s v="560"/>
    <s v="Regulatory"/>
    <s v="640.40.80.560-5100.15"/>
    <s v="Benefits Cell Phone Allowance"/>
    <n v="0"/>
    <n v="0"/>
    <n v="0"/>
    <n v="0"/>
    <n v="0"/>
  </r>
  <r>
    <x v="32"/>
    <x v="32"/>
    <x v="3"/>
    <x v="1"/>
    <x v="6"/>
    <x v="6"/>
    <s v="80"/>
    <s v="Wastewater"/>
    <s v="560"/>
    <s v="Regulatory"/>
    <s v="640.40.80.560-6000.01"/>
    <s v="Professional Services General"/>
    <n v="-10000"/>
    <n v="-6000"/>
    <n v="-50000"/>
    <n v="-50000"/>
    <n v="0"/>
  </r>
  <r>
    <x v="32"/>
    <x v="32"/>
    <x v="3"/>
    <x v="1"/>
    <x v="6"/>
    <x v="6"/>
    <s v="80"/>
    <s v="Wastewater"/>
    <s v="560"/>
    <s v="Regulatory"/>
    <s v="640.40.80.560-6000.13"/>
    <s v="Professional Services Compliance Monitoring"/>
    <n v="-67000"/>
    <n v="-63000"/>
    <n v="-199820"/>
    <n v="-199820"/>
    <n v="0"/>
  </r>
  <r>
    <x v="32"/>
    <x v="32"/>
    <x v="3"/>
    <x v="1"/>
    <x v="6"/>
    <x v="6"/>
    <s v="80"/>
    <s v="Wastewater"/>
    <s v="560"/>
    <s v="Regulatory"/>
    <s v="640.40.80.560-6000.14"/>
    <s v="Professional Services IW Pre Analysis"/>
    <n v="0"/>
    <n v="-1000"/>
    <n v="-13695"/>
    <n v="-13695"/>
    <n v="0"/>
  </r>
  <r>
    <x v="32"/>
    <x v="32"/>
    <x v="3"/>
    <x v="1"/>
    <x v="6"/>
    <x v="6"/>
    <s v="80"/>
    <s v="Wastewater"/>
    <s v="560"/>
    <s v="Regulatory"/>
    <s v="640.40.80.560-6000.18"/>
    <s v="Professional Services Legal"/>
    <n v="0"/>
    <n v="0"/>
    <n v="-50000"/>
    <n v="-50000"/>
    <n v="0"/>
  </r>
  <r>
    <x v="32"/>
    <x v="32"/>
    <x v="3"/>
    <x v="1"/>
    <x v="6"/>
    <x v="6"/>
    <s v="80"/>
    <s v="Wastewater"/>
    <s v="560"/>
    <s v="Regulatory"/>
    <s v="640.40.80.560-6200.02"/>
    <s v="Supplies Special Department"/>
    <n v="0"/>
    <n v="0"/>
    <n v="-1500"/>
    <n v="-1500"/>
    <n v="0"/>
  </r>
  <r>
    <x v="32"/>
    <x v="32"/>
    <x v="3"/>
    <x v="1"/>
    <x v="6"/>
    <x v="6"/>
    <s v="80"/>
    <s v="Wastewater"/>
    <s v="560"/>
    <s v="Regulatory"/>
    <s v="640.40.80.560-6280.39"/>
    <s v="Supplies-Public Works Industrial Waste Pretreatment"/>
    <n v="4000"/>
    <n v="0"/>
    <n v="-6794"/>
    <n v="-6794"/>
    <n v="0"/>
  </r>
  <r>
    <x v="32"/>
    <x v="32"/>
    <x v="3"/>
    <x v="1"/>
    <x v="6"/>
    <x v="6"/>
    <s v="80"/>
    <s v="Wastewater"/>
    <s v="560"/>
    <s v="Regulatory"/>
    <s v="640.40.80.560-6300.01"/>
    <s v="Dues &amp; Subscriptions Memberships"/>
    <n v="-28000"/>
    <n v="-47000"/>
    <n v="-70900"/>
    <n v="-75000"/>
    <n v="-4100"/>
  </r>
  <r>
    <x v="32"/>
    <x v="32"/>
    <x v="3"/>
    <x v="1"/>
    <x v="6"/>
    <x v="6"/>
    <s v="80"/>
    <s v="Wastewater"/>
    <s v="560"/>
    <s v="Regulatory"/>
    <s v="640.40.80.560-6300.02"/>
    <s v="Dues &amp; Subscriptions Publications"/>
    <n v="0"/>
    <n v="0"/>
    <n v="-3000"/>
    <n v="-3000"/>
    <n v="0"/>
  </r>
  <r>
    <x v="32"/>
    <x v="32"/>
    <x v="3"/>
    <x v="1"/>
    <x v="6"/>
    <x v="6"/>
    <s v="80"/>
    <s v="Wastewater"/>
    <s v="560"/>
    <s v="Regulatory"/>
    <s v="640.40.80.560-6375.02"/>
    <s v="Operating Fees NPDES Permit Compliance"/>
    <n v="-31000"/>
    <n v="-9000"/>
    <n v="0"/>
    <n v="0"/>
    <n v="0"/>
  </r>
  <r>
    <x v="32"/>
    <x v="32"/>
    <x v="3"/>
    <x v="1"/>
    <x v="6"/>
    <x v="6"/>
    <s v="80"/>
    <s v="Wastewater"/>
    <s v="560"/>
    <s v="Regulatory"/>
    <s v="640.40.80.560-6375.04"/>
    <s v="Operating Fees Operating Permits"/>
    <n v="-14000"/>
    <n v="-13000"/>
    <n v="-20000"/>
    <n v="-20000"/>
    <n v="0"/>
  </r>
  <r>
    <x v="32"/>
    <x v="32"/>
    <x v="3"/>
    <x v="1"/>
    <x v="6"/>
    <x v="6"/>
    <s v="80"/>
    <s v="Wastewater"/>
    <s v="560"/>
    <s v="Regulatory"/>
    <s v="640.40.80.560-6375.05"/>
    <s v="Operating Fees Annual Waste Discharger"/>
    <n v="-73000"/>
    <n v="-78000"/>
    <n v="-100000"/>
    <n v="-100000"/>
    <n v="0"/>
  </r>
  <r>
    <x v="32"/>
    <x v="32"/>
    <x v="3"/>
    <x v="1"/>
    <x v="6"/>
    <x v="6"/>
    <s v="80"/>
    <s v="Wastewater"/>
    <s v="560"/>
    <s v="Regulatory"/>
    <s v="640.40.80.560-6375.10"/>
    <s v="Operating Fees Sludge Disposal"/>
    <n v="0"/>
    <n v="0"/>
    <n v="0"/>
    <n v="0"/>
    <n v="0"/>
  </r>
  <r>
    <x v="32"/>
    <x v="32"/>
    <x v="3"/>
    <x v="1"/>
    <x v="6"/>
    <x v="6"/>
    <s v="80"/>
    <s v="Wastewater"/>
    <s v="560"/>
    <s v="Regulatory"/>
    <s v="640.40.80.560-6375.20"/>
    <s v="Operating Fees Fines and Penalties"/>
    <n v="-15000"/>
    <n v="-4000"/>
    <n v="-100000"/>
    <n v="-100000"/>
    <n v="0"/>
  </r>
  <r>
    <x v="32"/>
    <x v="32"/>
    <x v="3"/>
    <x v="1"/>
    <x v="6"/>
    <x v="6"/>
    <s v="80"/>
    <s v="Wastewater"/>
    <s v="560"/>
    <s v="Regulatory"/>
    <s v="640.40.80.560-6600.05"/>
    <s v="Administrative Expenses Public/Legal Advertisement"/>
    <n v="0"/>
    <n v="0"/>
    <n v="-100"/>
    <n v="-100"/>
    <n v="0"/>
  </r>
  <r>
    <x v="32"/>
    <x v="32"/>
    <x v="3"/>
    <x v="1"/>
    <x v="6"/>
    <x v="6"/>
    <s v="80"/>
    <s v="Wastewater"/>
    <s v="560"/>
    <s v="Regulatory"/>
    <s v="640.40.80.560-6600.04"/>
    <s v="Administrative Expenses Training/Conferences"/>
    <n v="0"/>
    <n v="0"/>
    <n v="-6000"/>
    <n v="-6000"/>
    <n v="0"/>
  </r>
  <r>
    <x v="32"/>
    <x v="32"/>
    <x v="2"/>
    <x v="1"/>
    <x v="6"/>
    <x v="6"/>
    <s v="80"/>
    <s v="Wastewater"/>
    <s v="640"/>
    <s v="Treatment"/>
    <s v="640.40.80.640-5000.01"/>
    <s v="Salaries Regular"/>
    <n v="-678000"/>
    <n v="-658000"/>
    <n v="-702246"/>
    <n v="-702246"/>
    <n v="0"/>
  </r>
  <r>
    <x v="32"/>
    <x v="32"/>
    <x v="2"/>
    <x v="1"/>
    <x v="6"/>
    <x v="6"/>
    <s v="80"/>
    <s v="Wastewater"/>
    <s v="640"/>
    <s v="Treatment"/>
    <s v="640.40.80.640-5000.02"/>
    <s v="Salaries Part Time"/>
    <n v="-4000"/>
    <n v="0"/>
    <n v="-18628"/>
    <n v="-18628"/>
    <n v="0"/>
  </r>
  <r>
    <x v="32"/>
    <x v="32"/>
    <x v="2"/>
    <x v="1"/>
    <x v="6"/>
    <x v="6"/>
    <s v="80"/>
    <s v="Wastewater"/>
    <s v="640"/>
    <s v="Treatment"/>
    <s v="640.40.80.640-5000.03"/>
    <s v="Salaries Overtime"/>
    <n v="-45000"/>
    <n v="-55000"/>
    <n v="-50000"/>
    <n v="-50000"/>
    <n v="0"/>
  </r>
  <r>
    <x v="32"/>
    <x v="32"/>
    <x v="2"/>
    <x v="1"/>
    <x v="6"/>
    <x v="6"/>
    <s v="80"/>
    <s v="Wastewater"/>
    <s v="640"/>
    <s v="Treatment"/>
    <s v="640.40.80.640-5000.04"/>
    <s v="Salaries Holiday Pay"/>
    <n v="-6000"/>
    <n v="-6000"/>
    <n v="-10000"/>
    <n v="-10000"/>
    <n v="0"/>
  </r>
  <r>
    <x v="32"/>
    <x v="32"/>
    <x v="2"/>
    <x v="1"/>
    <x v="6"/>
    <x v="6"/>
    <s v="80"/>
    <s v="Wastewater"/>
    <s v="640"/>
    <s v="Treatment"/>
    <s v="640.40.80.640-5000.06"/>
    <s v="Salaries Out of Class"/>
    <n v="0"/>
    <n v="0"/>
    <n v="-5000"/>
    <n v="-5000"/>
    <n v="0"/>
  </r>
  <r>
    <x v="32"/>
    <x v="32"/>
    <x v="2"/>
    <x v="1"/>
    <x v="6"/>
    <x v="6"/>
    <s v="80"/>
    <s v="Wastewater"/>
    <s v="640"/>
    <s v="Treatment"/>
    <s v="640.40.80.640-5000.07"/>
    <s v="Salaries Admin Leave Pay"/>
    <n v="0"/>
    <n v="0"/>
    <n v="-113"/>
    <n v="-113"/>
    <n v="0"/>
  </r>
  <r>
    <x v="32"/>
    <x v="32"/>
    <x v="2"/>
    <x v="1"/>
    <x v="6"/>
    <x v="6"/>
    <s v="80"/>
    <s v="Wastewater"/>
    <s v="640"/>
    <s v="Treatment"/>
    <s v="640.40.80.640-5000.08"/>
    <s v="Salaries Longevity Pay"/>
    <n v="-7000"/>
    <n v="-7000"/>
    <n v="-8970"/>
    <n v="-8970"/>
    <n v="0"/>
  </r>
  <r>
    <x v="32"/>
    <x v="32"/>
    <x v="2"/>
    <x v="1"/>
    <x v="6"/>
    <x v="6"/>
    <s v="80"/>
    <s v="Wastewater"/>
    <s v="640"/>
    <s v="Treatment"/>
    <s v="640.40.80.640-5000.10"/>
    <s v="Salaries Furloughs"/>
    <n v="0"/>
    <n v="0"/>
    <n v="0"/>
    <n v="0"/>
    <n v="0"/>
  </r>
  <r>
    <x v="32"/>
    <x v="32"/>
    <x v="2"/>
    <x v="1"/>
    <x v="6"/>
    <x v="6"/>
    <s v="80"/>
    <s v="Wastewater"/>
    <s v="640"/>
    <s v="Treatment"/>
    <s v="640.40.80.640-5000.11"/>
    <s v="Salaries Worker's Comp"/>
    <n v="0"/>
    <n v="0"/>
    <n v="0"/>
    <n v="0"/>
    <n v="0"/>
  </r>
  <r>
    <x v="32"/>
    <x v="32"/>
    <x v="2"/>
    <x v="1"/>
    <x v="6"/>
    <x v="6"/>
    <s v="80"/>
    <s v="Wastewater"/>
    <s v="640"/>
    <s v="Treatment"/>
    <s v="640.40.80.640-5000.12"/>
    <s v="Salaries Compensated Absences"/>
    <n v="0"/>
    <n v="0"/>
    <n v="0"/>
    <n v="0"/>
    <n v="0"/>
  </r>
  <r>
    <x v="32"/>
    <x v="32"/>
    <x v="2"/>
    <x v="1"/>
    <x v="6"/>
    <x v="6"/>
    <s v="80"/>
    <s v="Wastewater"/>
    <s v="640"/>
    <s v="Treatment"/>
    <s v="640.40.80.640-5100.00"/>
    <s v="Benefits PERS Pool Liability"/>
    <n v="-139000"/>
    <n v="-137000"/>
    <n v="-166703"/>
    <n v="-176000"/>
    <n v="-9297"/>
  </r>
  <r>
    <x v="32"/>
    <x v="32"/>
    <x v="2"/>
    <x v="1"/>
    <x v="6"/>
    <x v="6"/>
    <s v="80"/>
    <s v="Wastewater"/>
    <s v="640"/>
    <s v="Treatment"/>
    <s v="640.40.80.640-5100.01"/>
    <s v="Benefits Retirement"/>
    <n v="-76000"/>
    <n v="-76000"/>
    <n v="-82920"/>
    <n v="-82920"/>
    <n v="0"/>
  </r>
  <r>
    <x v="32"/>
    <x v="32"/>
    <x v="2"/>
    <x v="1"/>
    <x v="6"/>
    <x v="6"/>
    <s v="80"/>
    <s v="Wastewater"/>
    <s v="640"/>
    <s v="Treatment"/>
    <s v="640.40.80.640-5100.02"/>
    <s v="Benefits Health Insurance"/>
    <n v="-156000"/>
    <n v="-135000"/>
    <n v="-157401"/>
    <n v="-157401"/>
    <n v="0"/>
  </r>
  <r>
    <x v="32"/>
    <x v="32"/>
    <x v="2"/>
    <x v="1"/>
    <x v="6"/>
    <x v="6"/>
    <s v="80"/>
    <s v="Wastewater"/>
    <s v="640"/>
    <s v="Treatment"/>
    <s v="640.40.80.640-5100.03"/>
    <s v="Benefits Dental Insurance"/>
    <n v="-12000"/>
    <n v="-10000"/>
    <n v="-10850"/>
    <n v="-10850"/>
    <n v="0"/>
  </r>
  <r>
    <x v="32"/>
    <x v="32"/>
    <x v="2"/>
    <x v="1"/>
    <x v="6"/>
    <x v="6"/>
    <s v="80"/>
    <s v="Wastewater"/>
    <s v="640"/>
    <s v="Treatment"/>
    <s v="640.40.80.640-5100.04"/>
    <s v="Benefits Vision Insurance"/>
    <n v="-2000"/>
    <n v="-2000"/>
    <n v="-1753"/>
    <n v="-1753"/>
    <n v="0"/>
  </r>
  <r>
    <x v="32"/>
    <x v="32"/>
    <x v="2"/>
    <x v="1"/>
    <x v="6"/>
    <x v="6"/>
    <s v="80"/>
    <s v="Wastewater"/>
    <s v="640"/>
    <s v="Treatment"/>
    <s v="640.40.80.640-5100.05"/>
    <s v="Benefits Life Insurance"/>
    <n v="-1000"/>
    <n v="-1000"/>
    <n v="-668"/>
    <n v="-668"/>
    <n v="0"/>
  </r>
  <r>
    <x v="32"/>
    <x v="32"/>
    <x v="2"/>
    <x v="1"/>
    <x v="6"/>
    <x v="6"/>
    <s v="80"/>
    <s v="Wastewater"/>
    <s v="640"/>
    <s v="Treatment"/>
    <s v="640.40.80.640-5100.06"/>
    <s v="Benefits Worker's Comp"/>
    <n v="-24000"/>
    <n v="-24000"/>
    <n v="-24600"/>
    <n v="-32000"/>
    <n v="-7400"/>
  </r>
  <r>
    <x v="32"/>
    <x v="32"/>
    <x v="2"/>
    <x v="1"/>
    <x v="6"/>
    <x v="6"/>
    <s v="80"/>
    <s v="Wastewater"/>
    <s v="640"/>
    <s v="Treatment"/>
    <s v="640.40.80.640-5100.07"/>
    <s v="Benefits Long Term Disability"/>
    <n v="-3000"/>
    <n v="-2000"/>
    <n v="-1818"/>
    <n v="-1818"/>
    <n v="0"/>
  </r>
  <r>
    <x v="32"/>
    <x v="32"/>
    <x v="2"/>
    <x v="1"/>
    <x v="6"/>
    <x v="6"/>
    <s v="80"/>
    <s v="Wastewater"/>
    <s v="640"/>
    <s v="Treatment"/>
    <s v="640.40.80.640-5100.08"/>
    <s v="Benefits Deferred Compensation"/>
    <n v="-32000"/>
    <n v="-31000"/>
    <n v="-33778"/>
    <n v="-33778"/>
    <n v="0"/>
  </r>
  <r>
    <x v="32"/>
    <x v="32"/>
    <x v="2"/>
    <x v="1"/>
    <x v="6"/>
    <x v="6"/>
    <s v="80"/>
    <s v="Wastewater"/>
    <s v="640"/>
    <s v="Treatment"/>
    <s v="640.40.80.640-5100.09"/>
    <s v="Benefits Unemployment Insurance"/>
    <n v="0"/>
    <n v="-13000"/>
    <n v="0"/>
    <n v="0"/>
    <n v="0"/>
  </r>
  <r>
    <x v="32"/>
    <x v="32"/>
    <x v="2"/>
    <x v="1"/>
    <x v="6"/>
    <x v="6"/>
    <s v="80"/>
    <s v="Wastewater"/>
    <s v="640"/>
    <s v="Treatment"/>
    <s v="640.40.80.640-5100.10"/>
    <s v="Benefits Uniform Allowance"/>
    <n v="-4000"/>
    <n v="-1000"/>
    <n v="-2430"/>
    <n v="-2430"/>
    <n v="0"/>
  </r>
  <r>
    <x v="32"/>
    <x v="32"/>
    <x v="2"/>
    <x v="1"/>
    <x v="6"/>
    <x v="6"/>
    <s v="80"/>
    <s v="Wastewater"/>
    <s v="640"/>
    <s v="Treatment"/>
    <s v="640.40.80.640-5100.11"/>
    <s v="Benefits Medicare"/>
    <n v="-11000"/>
    <n v="-11000"/>
    <n v="-10792"/>
    <n v="-10792"/>
    <n v="0"/>
  </r>
  <r>
    <x v="32"/>
    <x v="32"/>
    <x v="2"/>
    <x v="1"/>
    <x v="6"/>
    <x v="6"/>
    <s v="80"/>
    <s v="Wastewater"/>
    <s v="640"/>
    <s v="Treatment"/>
    <s v="640.40.80.640-5100.12"/>
    <s v="Benefits Annual Physical Exam"/>
    <n v="0"/>
    <n v="0"/>
    <n v="0"/>
    <n v="0"/>
    <n v="0"/>
  </r>
  <r>
    <x v="32"/>
    <x v="32"/>
    <x v="2"/>
    <x v="1"/>
    <x v="6"/>
    <x v="6"/>
    <s v="80"/>
    <s v="Wastewater"/>
    <s v="640"/>
    <s v="Treatment"/>
    <s v="640.40.80.640-5100.15"/>
    <s v="Benefits Cell Phone Allowance"/>
    <n v="0"/>
    <n v="0"/>
    <n v="-28"/>
    <n v="-28"/>
    <n v="0"/>
  </r>
  <r>
    <x v="32"/>
    <x v="32"/>
    <x v="3"/>
    <x v="1"/>
    <x v="6"/>
    <x v="6"/>
    <s v="80"/>
    <s v="Wastewater"/>
    <s v="640"/>
    <s v="Treatment"/>
    <s v="640.40.80.640-6000.01"/>
    <s v="Professional Services General"/>
    <n v="-1000"/>
    <n v="-1000"/>
    <n v="0"/>
    <n v="0"/>
    <n v="0"/>
  </r>
  <r>
    <x v="32"/>
    <x v="32"/>
    <x v="3"/>
    <x v="1"/>
    <x v="6"/>
    <x v="6"/>
    <s v="80"/>
    <s v="Wastewater"/>
    <s v="640"/>
    <s v="Treatment"/>
    <s v="640.40.80.640-6000.09"/>
    <s v="Professional Services Uniform"/>
    <n v="-7000"/>
    <n v="-8000"/>
    <n v="-7500"/>
    <n v="-7500"/>
    <n v="0"/>
  </r>
  <r>
    <x v="32"/>
    <x v="32"/>
    <x v="3"/>
    <x v="1"/>
    <x v="6"/>
    <x v="6"/>
    <s v="80"/>
    <s v="Wastewater"/>
    <s v="640"/>
    <s v="Treatment"/>
    <s v="640.40.80.640-6100.01"/>
    <s v="Utilities Electric"/>
    <n v="-1551000"/>
    <n v="-1505000"/>
    <n v="-1800000"/>
    <n v="-1800000"/>
    <n v="0"/>
  </r>
  <r>
    <x v="32"/>
    <x v="32"/>
    <x v="3"/>
    <x v="1"/>
    <x v="6"/>
    <x v="6"/>
    <s v="80"/>
    <s v="Wastewater"/>
    <s v="640"/>
    <s v="Treatment"/>
    <s v="640.40.80.640-6200.02"/>
    <s v="Supplies Special Department"/>
    <n v="-16000"/>
    <n v="-11000"/>
    <n v="-20000"/>
    <n v="-20000"/>
    <n v="0"/>
  </r>
  <r>
    <x v="32"/>
    <x v="32"/>
    <x v="3"/>
    <x v="1"/>
    <x v="6"/>
    <x v="6"/>
    <s v="80"/>
    <s v="Wastewater"/>
    <s v="640"/>
    <s v="Treatment"/>
    <s v="640.40.80.640-6200.05"/>
    <s v="Supplies Gasoline"/>
    <n v="-14000"/>
    <n v="-13000"/>
    <n v="-13000"/>
    <n v="-13000"/>
    <n v="0"/>
  </r>
  <r>
    <x v="32"/>
    <x v="32"/>
    <x v="3"/>
    <x v="1"/>
    <x v="6"/>
    <x v="6"/>
    <s v="80"/>
    <s v="Wastewater"/>
    <s v="640"/>
    <s v="Treatment"/>
    <s v="640.40.80.640-6280.12"/>
    <s v="Supplies-Public Works Chemicals"/>
    <n v="-516000"/>
    <n v="-788000"/>
    <n v="-738437"/>
    <n v="-738437"/>
    <n v="0"/>
  </r>
  <r>
    <x v="32"/>
    <x v="32"/>
    <x v="3"/>
    <x v="1"/>
    <x v="6"/>
    <x v="6"/>
    <s v="80"/>
    <s v="Wastewater"/>
    <s v="640"/>
    <s v="Treatment"/>
    <s v="640.40.80.640-6300.01"/>
    <s v="Dues &amp; Subscriptions Memberships"/>
    <n v="-2000"/>
    <n v="-2000"/>
    <n v="-2150"/>
    <n v="-2150"/>
    <n v="0"/>
  </r>
  <r>
    <x v="32"/>
    <x v="32"/>
    <x v="3"/>
    <x v="1"/>
    <x v="6"/>
    <x v="6"/>
    <s v="80"/>
    <s v="Wastewater"/>
    <s v="640"/>
    <s v="Treatment"/>
    <s v="640.40.80.640-6300.03"/>
    <s v="Dues &amp; Subscriptions Certifications"/>
    <n v="0"/>
    <n v="-1000"/>
    <n v="-396"/>
    <n v="-5000"/>
    <n v="-4604"/>
  </r>
  <r>
    <x v="32"/>
    <x v="32"/>
    <x v="3"/>
    <x v="1"/>
    <x v="6"/>
    <x v="6"/>
    <s v="80"/>
    <s v="Wastewater"/>
    <s v="640"/>
    <s v="Treatment"/>
    <s v="640.40.80.640-6375.10"/>
    <s v="Operating Fees Sludge Disposal"/>
    <n v="-313000"/>
    <n v="-365000"/>
    <n v="-325000"/>
    <n v="-325000"/>
    <n v="0"/>
  </r>
  <r>
    <x v="32"/>
    <x v="32"/>
    <x v="3"/>
    <x v="1"/>
    <x v="6"/>
    <x v="6"/>
    <s v="80"/>
    <s v="Wastewater"/>
    <s v="640"/>
    <s v="Treatment"/>
    <s v="640.40.80.640-6400.04"/>
    <s v="Repairs &amp; Maintenance Equipment Rental"/>
    <n v="-7000"/>
    <n v="-7000"/>
    <n v="-20000"/>
    <n v="-20000"/>
    <n v="0"/>
  </r>
  <r>
    <x v="32"/>
    <x v="32"/>
    <x v="3"/>
    <x v="1"/>
    <x v="6"/>
    <x v="6"/>
    <s v="80"/>
    <s v="Wastewater"/>
    <s v="640"/>
    <s v="Treatment"/>
    <s v="640.40.80.640-6600.04"/>
    <s v="Administrative Expenses Training/Conferences"/>
    <n v="-5000"/>
    <n v="-1000"/>
    <n v="-12998"/>
    <n v="-12998"/>
    <n v="0"/>
  </r>
  <r>
    <x v="32"/>
    <x v="32"/>
    <x v="2"/>
    <x v="1"/>
    <x v="6"/>
    <x v="6"/>
    <s v="80"/>
    <s v="Wastewater"/>
    <s v="650"/>
    <s v="Laboratory"/>
    <s v="640.40.80.650-5000.01"/>
    <s v="Salaries Regular"/>
    <n v="-215000"/>
    <n v="-227000"/>
    <n v="-337900"/>
    <n v="-266000"/>
    <n v="71900"/>
  </r>
  <r>
    <x v="32"/>
    <x v="32"/>
    <x v="2"/>
    <x v="1"/>
    <x v="6"/>
    <x v="6"/>
    <s v="80"/>
    <s v="Wastewater"/>
    <s v="650"/>
    <s v="Laboratory"/>
    <s v="640.40.80.650-5000.02"/>
    <s v="Salaries Part Time"/>
    <n v="0"/>
    <n v="0"/>
    <n v="-15000"/>
    <n v="-15000"/>
    <n v="0"/>
  </r>
  <r>
    <x v="32"/>
    <x v="32"/>
    <x v="2"/>
    <x v="1"/>
    <x v="6"/>
    <x v="6"/>
    <s v="80"/>
    <s v="Wastewater"/>
    <s v="650"/>
    <s v="Laboratory"/>
    <s v="640.40.80.650-5000.03"/>
    <s v="Salaries Overtime"/>
    <n v="-1000"/>
    <n v="-3000"/>
    <n v="-14000"/>
    <n v="-14000"/>
    <n v="0"/>
  </r>
  <r>
    <x v="32"/>
    <x v="32"/>
    <x v="2"/>
    <x v="1"/>
    <x v="6"/>
    <x v="6"/>
    <s v="80"/>
    <s v="Wastewater"/>
    <s v="650"/>
    <s v="Laboratory"/>
    <s v="640.40.80.650-5000.04"/>
    <s v="Salaries Holiday Pay"/>
    <n v="-2000"/>
    <n v="-2000"/>
    <n v="-2500"/>
    <n v="-2500"/>
    <n v="0"/>
  </r>
  <r>
    <x v="32"/>
    <x v="32"/>
    <x v="2"/>
    <x v="1"/>
    <x v="6"/>
    <x v="6"/>
    <s v="80"/>
    <s v="Wastewater"/>
    <s v="650"/>
    <s v="Laboratory"/>
    <s v="640.40.80.650-5000.06"/>
    <s v="Salaries Out of Class"/>
    <n v="0"/>
    <n v="0"/>
    <n v="-1500"/>
    <n v="-1500"/>
    <n v="0"/>
  </r>
  <r>
    <x v="32"/>
    <x v="32"/>
    <x v="2"/>
    <x v="1"/>
    <x v="6"/>
    <x v="6"/>
    <s v="80"/>
    <s v="Wastewater"/>
    <s v="650"/>
    <s v="Laboratory"/>
    <s v="640.40.80.650-5000.07"/>
    <s v="Salaries Admin Leave Pay"/>
    <n v="0"/>
    <n v="0"/>
    <n v="-1210"/>
    <n v="-1210"/>
    <n v="0"/>
  </r>
  <r>
    <x v="32"/>
    <x v="32"/>
    <x v="2"/>
    <x v="1"/>
    <x v="6"/>
    <x v="6"/>
    <s v="80"/>
    <s v="Wastewater"/>
    <s v="650"/>
    <s v="Laboratory"/>
    <s v="640.40.80.650-5000.08"/>
    <s v="Salaries Longevity Pay"/>
    <n v="-1000"/>
    <n v="-2000"/>
    <n v="-3800"/>
    <n v="-3800"/>
    <n v="0"/>
  </r>
  <r>
    <x v="32"/>
    <x v="32"/>
    <x v="2"/>
    <x v="1"/>
    <x v="6"/>
    <x v="6"/>
    <s v="80"/>
    <s v="Wastewater"/>
    <s v="650"/>
    <s v="Laboratory"/>
    <s v="640.40.80.650-5000.10"/>
    <s v="Salaries Furloughs"/>
    <n v="0"/>
    <n v="0"/>
    <n v="0"/>
    <n v="0"/>
    <n v="0"/>
  </r>
  <r>
    <x v="32"/>
    <x v="32"/>
    <x v="2"/>
    <x v="1"/>
    <x v="6"/>
    <x v="6"/>
    <s v="80"/>
    <s v="Wastewater"/>
    <s v="650"/>
    <s v="Laboratory"/>
    <s v="640.40.80.650-5000.12"/>
    <s v="Salaries Compensated Absences"/>
    <n v="0"/>
    <n v="0"/>
    <n v="0"/>
    <n v="0"/>
    <n v="0"/>
  </r>
  <r>
    <x v="32"/>
    <x v="32"/>
    <x v="2"/>
    <x v="1"/>
    <x v="6"/>
    <x v="6"/>
    <s v="80"/>
    <s v="Wastewater"/>
    <s v="650"/>
    <s v="Laboratory"/>
    <s v="640.40.80.650-5100.00"/>
    <s v="Benefits PERS Pool Liability"/>
    <n v="-43000"/>
    <n v="-47000"/>
    <n v="-57047"/>
    <n v="-60000"/>
    <n v="-2953"/>
  </r>
  <r>
    <x v="32"/>
    <x v="32"/>
    <x v="2"/>
    <x v="1"/>
    <x v="6"/>
    <x v="6"/>
    <s v="80"/>
    <s v="Wastewater"/>
    <s v="650"/>
    <s v="Laboratory"/>
    <s v="640.40.80.650-5100.01"/>
    <s v="Benefits Retirement"/>
    <n v="-24000"/>
    <n v="-26000"/>
    <n v="-36515"/>
    <n v="-32000"/>
    <n v="4515"/>
  </r>
  <r>
    <x v="32"/>
    <x v="32"/>
    <x v="2"/>
    <x v="1"/>
    <x v="6"/>
    <x v="6"/>
    <s v="80"/>
    <s v="Wastewater"/>
    <s v="650"/>
    <s v="Laboratory"/>
    <s v="640.40.80.650-5100.02"/>
    <s v="Benefits Health Insurance"/>
    <n v="-44000"/>
    <n v="-46000"/>
    <n v="-77483"/>
    <n v="-48000"/>
    <n v="29483"/>
  </r>
  <r>
    <x v="32"/>
    <x v="32"/>
    <x v="2"/>
    <x v="1"/>
    <x v="6"/>
    <x v="6"/>
    <s v="80"/>
    <s v="Wastewater"/>
    <s v="650"/>
    <s v="Laboratory"/>
    <s v="640.40.80.650-5100.03"/>
    <s v="Benefits Dental Insurance"/>
    <n v="-3000"/>
    <n v="-3000"/>
    <n v="-5225"/>
    <n v="-5225"/>
    <n v="0"/>
  </r>
  <r>
    <x v="32"/>
    <x v="32"/>
    <x v="2"/>
    <x v="1"/>
    <x v="6"/>
    <x v="6"/>
    <s v="80"/>
    <s v="Wastewater"/>
    <s v="650"/>
    <s v="Laboratory"/>
    <s v="640.40.80.650-5100.04"/>
    <s v="Benefits Vision Insurance"/>
    <n v="-1000"/>
    <n v="-1000"/>
    <n v="-861"/>
    <n v="-861"/>
    <n v="0"/>
  </r>
  <r>
    <x v="32"/>
    <x v="32"/>
    <x v="2"/>
    <x v="1"/>
    <x v="6"/>
    <x v="6"/>
    <s v="80"/>
    <s v="Wastewater"/>
    <s v="650"/>
    <s v="Laboratory"/>
    <s v="640.40.80.650-5100.05"/>
    <s v="Benefits Life Insurance"/>
    <n v="0"/>
    <n v="0"/>
    <n v="-203"/>
    <n v="-203"/>
    <n v="0"/>
  </r>
  <r>
    <x v="32"/>
    <x v="32"/>
    <x v="2"/>
    <x v="1"/>
    <x v="6"/>
    <x v="6"/>
    <s v="80"/>
    <s v="Wastewater"/>
    <s v="650"/>
    <s v="Laboratory"/>
    <s v="640.40.80.650-5100.06"/>
    <s v="Benefits Worker's Comp"/>
    <n v="-9000"/>
    <n v="-9000"/>
    <n v="-9000"/>
    <n v="-12000"/>
    <n v="-3000"/>
  </r>
  <r>
    <x v="32"/>
    <x v="32"/>
    <x v="2"/>
    <x v="1"/>
    <x v="6"/>
    <x v="6"/>
    <s v="80"/>
    <s v="Wastewater"/>
    <s v="650"/>
    <s v="Laboratory"/>
    <s v="640.40.80.650-5100.07"/>
    <s v="Benefits Long Term Disability"/>
    <n v="-1000"/>
    <n v="-1000"/>
    <n v="-1372"/>
    <n v="-1372"/>
    <n v="0"/>
  </r>
  <r>
    <x v="32"/>
    <x v="32"/>
    <x v="2"/>
    <x v="1"/>
    <x v="6"/>
    <x v="6"/>
    <s v="80"/>
    <s v="Wastewater"/>
    <s v="650"/>
    <s v="Laboratory"/>
    <s v="640.40.80.650-5100.08"/>
    <s v="Benefits Deferred Compensation"/>
    <n v="0"/>
    <n v="-4000"/>
    <n v="-4384"/>
    <n v="-4384"/>
    <n v="0"/>
  </r>
  <r>
    <x v="32"/>
    <x v="32"/>
    <x v="2"/>
    <x v="1"/>
    <x v="6"/>
    <x v="6"/>
    <s v="80"/>
    <s v="Wastewater"/>
    <s v="650"/>
    <s v="Laboratory"/>
    <s v="640.40.80.650-5100.10"/>
    <s v="Benefits Uniform Allowance"/>
    <n v="-1000"/>
    <n v="-1000"/>
    <n v="-1300"/>
    <n v="-1300"/>
    <n v="0"/>
  </r>
  <r>
    <x v="32"/>
    <x v="32"/>
    <x v="2"/>
    <x v="1"/>
    <x v="6"/>
    <x v="6"/>
    <s v="80"/>
    <s v="Wastewater"/>
    <s v="650"/>
    <s v="Laboratory"/>
    <s v="640.40.80.650-5100.11"/>
    <s v="Benefits Medicare"/>
    <n v="-3000"/>
    <n v="-3000"/>
    <n v="-5041"/>
    <n v="-5041"/>
    <n v="0"/>
  </r>
  <r>
    <x v="32"/>
    <x v="32"/>
    <x v="2"/>
    <x v="1"/>
    <x v="6"/>
    <x v="6"/>
    <s v="80"/>
    <s v="Wastewater"/>
    <s v="650"/>
    <s v="Laboratory"/>
    <s v="640.40.80.650-5100.12"/>
    <s v="Benefits Annual Physical Exam"/>
    <n v="0"/>
    <n v="0"/>
    <n v="0"/>
    <n v="0"/>
    <n v="0"/>
  </r>
  <r>
    <x v="32"/>
    <x v="32"/>
    <x v="2"/>
    <x v="1"/>
    <x v="6"/>
    <x v="6"/>
    <s v="80"/>
    <s v="Wastewater"/>
    <s v="650"/>
    <s v="Laboratory"/>
    <s v="640.40.80.650-5100.15"/>
    <s v="Benefits Cell Phone Allowance"/>
    <n v="0"/>
    <n v="0"/>
    <n v="0"/>
    <n v="0"/>
    <n v="0"/>
  </r>
  <r>
    <x v="32"/>
    <x v="32"/>
    <x v="3"/>
    <x v="1"/>
    <x v="6"/>
    <x v="6"/>
    <s v="80"/>
    <s v="Wastewater"/>
    <s v="650"/>
    <s v="Laboratory"/>
    <s v="640.40.80.650-6000.01"/>
    <s v="Professional Services General"/>
    <n v="-5000"/>
    <n v="-1000"/>
    <n v="-20000"/>
    <n v="-20000"/>
    <n v="0"/>
  </r>
  <r>
    <x v="32"/>
    <x v="32"/>
    <x v="3"/>
    <x v="1"/>
    <x v="6"/>
    <x v="6"/>
    <s v="80"/>
    <s v="Wastewater"/>
    <s v="650"/>
    <s v="Laboratory"/>
    <s v="640.40.80.650-6000.09"/>
    <s v="Professional Services Uniform"/>
    <n v="-5000"/>
    <n v="-6000"/>
    <n v="-6000"/>
    <n v="-6000"/>
    <n v="0"/>
  </r>
  <r>
    <x v="32"/>
    <x v="32"/>
    <x v="3"/>
    <x v="1"/>
    <x v="6"/>
    <x v="6"/>
    <s v="80"/>
    <s v="Wastewater"/>
    <s v="650"/>
    <s v="Laboratory"/>
    <s v="640.40.80.650-6280.13"/>
    <s v="Supplies-Public Works Laboratory"/>
    <n v="-69000"/>
    <n v="-82000"/>
    <n v="-92000"/>
    <n v="-92000"/>
    <n v="0"/>
  </r>
  <r>
    <x v="32"/>
    <x v="32"/>
    <x v="3"/>
    <x v="1"/>
    <x v="6"/>
    <x v="6"/>
    <s v="80"/>
    <s v="Wastewater"/>
    <s v="650"/>
    <s v="Laboratory"/>
    <s v="640.40.80.650-6300.01"/>
    <s v="Dues &amp; Subscriptions Memberships"/>
    <n v="-1000"/>
    <n v="-1000"/>
    <n v="-1000"/>
    <n v="-1000"/>
    <n v="0"/>
  </r>
  <r>
    <x v="32"/>
    <x v="32"/>
    <x v="3"/>
    <x v="1"/>
    <x v="6"/>
    <x v="6"/>
    <s v="80"/>
    <s v="Wastewater"/>
    <s v="650"/>
    <s v="Laboratory"/>
    <s v="640.40.80.650-6300.03"/>
    <s v="Dues &amp; Subscriptions Certifications"/>
    <n v="0"/>
    <n v="0"/>
    <n v="-1000"/>
    <n v="-1000"/>
    <n v="0"/>
  </r>
  <r>
    <x v="32"/>
    <x v="32"/>
    <x v="3"/>
    <x v="1"/>
    <x v="6"/>
    <x v="6"/>
    <s v="80"/>
    <s v="Wastewater"/>
    <s v="650"/>
    <s v="Laboratory"/>
    <s v="640.40.80.650-6400.02"/>
    <s v="Repairs &amp; Maintenance Minor Equipment/Other"/>
    <n v="-2000"/>
    <n v="-11000"/>
    <n v="-12000"/>
    <n v="-12000"/>
    <n v="0"/>
  </r>
  <r>
    <x v="32"/>
    <x v="32"/>
    <x v="3"/>
    <x v="1"/>
    <x v="6"/>
    <x v="6"/>
    <s v="80"/>
    <s v="Wastewater"/>
    <s v="650"/>
    <s v="Laboratory"/>
    <s v="640.40.80.650-6400.19"/>
    <s v="Repairs &amp; Maintenance Testing/Certifications"/>
    <n v="-46000"/>
    <n v="-47000"/>
    <n v="-55138"/>
    <n v="-55138"/>
    <n v="0"/>
  </r>
  <r>
    <x v="32"/>
    <x v="32"/>
    <x v="3"/>
    <x v="1"/>
    <x v="6"/>
    <x v="6"/>
    <s v="80"/>
    <s v="Wastewater"/>
    <s v="650"/>
    <s v="Laboratory"/>
    <s v="640.40.80.650-6600.04"/>
    <s v="Administrative Expenses Training/Conferences"/>
    <n v="-1000"/>
    <n v="0"/>
    <n v="-4000"/>
    <n v="-4000"/>
    <n v="0"/>
  </r>
  <r>
    <x v="32"/>
    <x v="32"/>
    <x v="4"/>
    <x v="1"/>
    <x v="6"/>
    <x v="6"/>
    <s v="80"/>
    <s v="Wastewater"/>
    <s v="650"/>
    <s v="Laboratory"/>
    <s v="640.40.80.650-7000.03"/>
    <s v="Capital Outlay Equipment New"/>
    <n v="0"/>
    <n v="0"/>
    <n v="0"/>
    <n v="0"/>
    <n v="0"/>
  </r>
  <r>
    <x v="32"/>
    <x v="32"/>
    <x v="2"/>
    <x v="1"/>
    <x v="6"/>
    <x v="6"/>
    <s v="80"/>
    <s v="Wastewater"/>
    <s v="660"/>
    <s v="Plant Maintenance"/>
    <s v="640.40.80.660-5000.01"/>
    <s v="Salaries Regular"/>
    <n v="-585000"/>
    <n v="-668000"/>
    <n v="-780975"/>
    <n v="-780975"/>
    <n v="0"/>
  </r>
  <r>
    <x v="32"/>
    <x v="32"/>
    <x v="2"/>
    <x v="1"/>
    <x v="6"/>
    <x v="6"/>
    <s v="80"/>
    <s v="Wastewater"/>
    <s v="660"/>
    <s v="Plant Maintenance"/>
    <s v="640.40.80.660-5000.03"/>
    <s v="Salaries Overtime"/>
    <n v="-1000"/>
    <n v="-25000"/>
    <n v="-40000"/>
    <n v="-40000"/>
    <n v="0"/>
  </r>
  <r>
    <x v="32"/>
    <x v="32"/>
    <x v="2"/>
    <x v="1"/>
    <x v="6"/>
    <x v="6"/>
    <s v="80"/>
    <s v="Wastewater"/>
    <s v="660"/>
    <s v="Plant Maintenance"/>
    <s v="640.40.80.660-5000.06"/>
    <s v="Salaries Out of Class"/>
    <n v="0"/>
    <n v="0"/>
    <n v="-500"/>
    <n v="-500"/>
    <n v="0"/>
  </r>
  <r>
    <x v="32"/>
    <x v="32"/>
    <x v="2"/>
    <x v="1"/>
    <x v="6"/>
    <x v="6"/>
    <s v="80"/>
    <s v="Wastewater"/>
    <s v="660"/>
    <s v="Plant Maintenance"/>
    <s v="640.40.80.660-5000.07"/>
    <s v="Salaries Admin Leave Pay"/>
    <n v="-1000"/>
    <n v="-2000"/>
    <n v="-1356"/>
    <n v="-1356"/>
    <n v="0"/>
  </r>
  <r>
    <x v="32"/>
    <x v="32"/>
    <x v="2"/>
    <x v="1"/>
    <x v="6"/>
    <x v="6"/>
    <s v="80"/>
    <s v="Wastewater"/>
    <s v="660"/>
    <s v="Plant Maintenance"/>
    <s v="640.40.80.660-5000.08"/>
    <s v="Salaries Longevity Pay"/>
    <n v="-4000"/>
    <n v="-5000"/>
    <n v="-11665"/>
    <n v="-11665"/>
    <n v="0"/>
  </r>
  <r>
    <x v="32"/>
    <x v="32"/>
    <x v="2"/>
    <x v="1"/>
    <x v="6"/>
    <x v="6"/>
    <s v="80"/>
    <s v="Wastewater"/>
    <s v="660"/>
    <s v="Plant Maintenance"/>
    <s v="640.40.80.660-5000.10"/>
    <s v="Salaries Furloughs"/>
    <n v="0"/>
    <n v="0"/>
    <n v="0"/>
    <n v="0"/>
    <n v="0"/>
  </r>
  <r>
    <x v="32"/>
    <x v="32"/>
    <x v="2"/>
    <x v="1"/>
    <x v="6"/>
    <x v="6"/>
    <s v="80"/>
    <s v="Wastewater"/>
    <s v="660"/>
    <s v="Plant Maintenance"/>
    <s v="640.40.80.660-5000.11"/>
    <s v="Salaries Worker's Comp"/>
    <n v="0"/>
    <n v="0"/>
    <n v="0"/>
    <n v="0"/>
    <n v="0"/>
  </r>
  <r>
    <x v="32"/>
    <x v="32"/>
    <x v="2"/>
    <x v="1"/>
    <x v="6"/>
    <x v="6"/>
    <s v="80"/>
    <s v="Wastewater"/>
    <s v="660"/>
    <s v="Plant Maintenance"/>
    <s v="640.40.80.660-5000.12"/>
    <s v="Salaries Compensated Absences"/>
    <n v="0"/>
    <n v="0"/>
    <n v="0"/>
    <n v="0"/>
    <n v="0"/>
  </r>
  <r>
    <x v="32"/>
    <x v="32"/>
    <x v="2"/>
    <x v="1"/>
    <x v="6"/>
    <x v="6"/>
    <s v="80"/>
    <s v="Wastewater"/>
    <s v="660"/>
    <s v="Plant Maintenance"/>
    <s v="640.40.80.660-5100.00"/>
    <s v="Benefits PERS Pool Liability"/>
    <n v="-114000"/>
    <n v="-136000"/>
    <n v="-172259"/>
    <n v="-163000"/>
    <n v="9259"/>
  </r>
  <r>
    <x v="32"/>
    <x v="32"/>
    <x v="2"/>
    <x v="1"/>
    <x v="6"/>
    <x v="6"/>
    <s v="80"/>
    <s v="Wastewater"/>
    <s v="660"/>
    <s v="Plant Maintenance"/>
    <s v="640.40.80.660-5100.01"/>
    <s v="Benefits Retirement"/>
    <n v="-59000"/>
    <n v="-72000"/>
    <n v="-87602"/>
    <n v="-87602"/>
    <n v="0"/>
  </r>
  <r>
    <x v="32"/>
    <x v="32"/>
    <x v="2"/>
    <x v="1"/>
    <x v="6"/>
    <x v="6"/>
    <s v="80"/>
    <s v="Wastewater"/>
    <s v="660"/>
    <s v="Plant Maintenance"/>
    <s v="640.40.80.660-5100.02"/>
    <s v="Benefits Health Insurance"/>
    <n v="-98000"/>
    <n v="-131000"/>
    <n v="-164892"/>
    <n v="-145000"/>
    <n v="19892"/>
  </r>
  <r>
    <x v="32"/>
    <x v="32"/>
    <x v="2"/>
    <x v="1"/>
    <x v="6"/>
    <x v="6"/>
    <s v="80"/>
    <s v="Wastewater"/>
    <s v="660"/>
    <s v="Plant Maintenance"/>
    <s v="640.40.80.660-5100.03"/>
    <s v="Benefits Dental Insurance"/>
    <n v="-10000"/>
    <n v="-11000"/>
    <n v="-13432"/>
    <n v="-13432"/>
    <n v="0"/>
  </r>
  <r>
    <x v="32"/>
    <x v="32"/>
    <x v="2"/>
    <x v="1"/>
    <x v="6"/>
    <x v="6"/>
    <s v="80"/>
    <s v="Wastewater"/>
    <s v="660"/>
    <s v="Plant Maintenance"/>
    <s v="640.40.80.660-5100.04"/>
    <s v="Benefits Vision Insurance"/>
    <n v="-2000"/>
    <n v="-2000"/>
    <n v="-2196"/>
    <n v="-2196"/>
    <n v="0"/>
  </r>
  <r>
    <x v="32"/>
    <x v="32"/>
    <x v="2"/>
    <x v="1"/>
    <x v="6"/>
    <x v="6"/>
    <s v="80"/>
    <s v="Wastewater"/>
    <s v="660"/>
    <s v="Plant Maintenance"/>
    <s v="640.40.80.660-5100.05"/>
    <s v="Benefits Life Insurance"/>
    <n v="-1000"/>
    <n v="-1000"/>
    <n v="-639"/>
    <n v="-639"/>
    <n v="0"/>
  </r>
  <r>
    <x v="32"/>
    <x v="32"/>
    <x v="2"/>
    <x v="1"/>
    <x v="6"/>
    <x v="6"/>
    <s v="80"/>
    <s v="Wastewater"/>
    <s v="660"/>
    <s v="Plant Maintenance"/>
    <s v="640.40.80.660-5100.06"/>
    <s v="Benefits Worker's Comp"/>
    <n v="-24000"/>
    <n v="-24000"/>
    <n v="-24600"/>
    <n v="-32000"/>
    <n v="-7400"/>
  </r>
  <r>
    <x v="32"/>
    <x v="32"/>
    <x v="2"/>
    <x v="1"/>
    <x v="6"/>
    <x v="6"/>
    <s v="80"/>
    <s v="Wastewater"/>
    <s v="660"/>
    <s v="Plant Maintenance"/>
    <s v="640.40.80.660-5100.07"/>
    <s v="Benefits Long Term Disability"/>
    <n v="-3000"/>
    <n v="-3000"/>
    <n v="-2838"/>
    <n v="-2838"/>
    <n v="0"/>
  </r>
  <r>
    <x v="32"/>
    <x v="32"/>
    <x v="2"/>
    <x v="1"/>
    <x v="6"/>
    <x v="6"/>
    <s v="80"/>
    <s v="Wastewater"/>
    <s v="660"/>
    <s v="Plant Maintenance"/>
    <s v="640.40.80.660-5100.08"/>
    <s v="Benefits Deferred Compensation"/>
    <n v="-24000"/>
    <n v="-29000"/>
    <n v="-34790"/>
    <n v="-34790"/>
    <n v="0"/>
  </r>
  <r>
    <x v="32"/>
    <x v="32"/>
    <x v="2"/>
    <x v="1"/>
    <x v="6"/>
    <x v="6"/>
    <s v="80"/>
    <s v="Wastewater"/>
    <s v="660"/>
    <s v="Plant Maintenance"/>
    <s v="640.40.80.660-5100.09"/>
    <s v="Benefits Unemployment Insurance"/>
    <n v="0"/>
    <n v="0"/>
    <n v="0"/>
    <n v="0"/>
    <n v="0"/>
  </r>
  <r>
    <x v="32"/>
    <x v="32"/>
    <x v="2"/>
    <x v="1"/>
    <x v="6"/>
    <x v="6"/>
    <s v="80"/>
    <s v="Wastewater"/>
    <s v="660"/>
    <s v="Plant Maintenance"/>
    <s v="640.40.80.660-5100.10"/>
    <s v="Benefits Uniform Allowance"/>
    <n v="-4000"/>
    <n v="-2000"/>
    <n v="-2985"/>
    <n v="-2985"/>
    <n v="0"/>
  </r>
  <r>
    <x v="32"/>
    <x v="32"/>
    <x v="2"/>
    <x v="1"/>
    <x v="6"/>
    <x v="6"/>
    <s v="80"/>
    <s v="Wastewater"/>
    <s v="660"/>
    <s v="Plant Maintenance"/>
    <s v="640.40.80.660-5100.11"/>
    <s v="Benefits Medicare"/>
    <n v="-9000"/>
    <n v="-11000"/>
    <n v="-11997"/>
    <n v="-11997"/>
    <n v="0"/>
  </r>
  <r>
    <x v="32"/>
    <x v="32"/>
    <x v="2"/>
    <x v="1"/>
    <x v="6"/>
    <x v="6"/>
    <s v="80"/>
    <s v="Wastewater"/>
    <s v="660"/>
    <s v="Plant Maintenance"/>
    <s v="640.40.80.660-5100.12"/>
    <s v="Benefits Annual Physical Exam"/>
    <n v="0"/>
    <n v="0"/>
    <n v="0"/>
    <n v="0"/>
    <n v="0"/>
  </r>
  <r>
    <x v="32"/>
    <x v="32"/>
    <x v="2"/>
    <x v="1"/>
    <x v="6"/>
    <x v="6"/>
    <s v="80"/>
    <s v="Wastewater"/>
    <s v="660"/>
    <s v="Plant Maintenance"/>
    <s v="640.40.80.660-5100.15"/>
    <s v="Benefits Cell Phone Allowance"/>
    <n v="0"/>
    <n v="0"/>
    <n v="-324"/>
    <n v="-324"/>
    <n v="0"/>
  </r>
  <r>
    <x v="32"/>
    <x v="32"/>
    <x v="3"/>
    <x v="1"/>
    <x v="6"/>
    <x v="6"/>
    <s v="80"/>
    <s v="Wastewater"/>
    <s v="660"/>
    <s v="Plant Maintenance"/>
    <s v="640.40.80.660-6000.01"/>
    <s v="Professional Services General"/>
    <n v="-49000"/>
    <n v="-43000"/>
    <n v="-77607"/>
    <n v="-77607"/>
    <n v="0"/>
  </r>
  <r>
    <x v="32"/>
    <x v="32"/>
    <x v="3"/>
    <x v="1"/>
    <x v="6"/>
    <x v="6"/>
    <s v="80"/>
    <s v="Wastewater"/>
    <s v="660"/>
    <s v="Plant Maintenance"/>
    <s v="640.40.80.660-6000.07"/>
    <s v="Professional Services Weed Abatement"/>
    <n v="0"/>
    <n v="0"/>
    <n v="-10000"/>
    <n v="-10000"/>
    <n v="0"/>
  </r>
  <r>
    <x v="32"/>
    <x v="32"/>
    <x v="3"/>
    <x v="1"/>
    <x v="6"/>
    <x v="6"/>
    <s v="80"/>
    <s v="Wastewater"/>
    <s v="660"/>
    <s v="Plant Maintenance"/>
    <s v="640.40.80.660-6000.09"/>
    <s v="Professional Services Uniform"/>
    <n v="-7000"/>
    <n v="-8000"/>
    <n v="-7500"/>
    <n v="-7500"/>
    <n v="0"/>
  </r>
  <r>
    <x v="32"/>
    <x v="32"/>
    <x v="3"/>
    <x v="1"/>
    <x v="6"/>
    <x v="6"/>
    <s v="80"/>
    <s v="Wastewater"/>
    <s v="660"/>
    <s v="Plant Maintenance"/>
    <s v="640.40.80.660-6200.02"/>
    <s v="Supplies Special Department"/>
    <n v="-323000"/>
    <n v="-286000"/>
    <n v="-457370"/>
    <n v="-470000"/>
    <n v="-12630"/>
  </r>
  <r>
    <x v="32"/>
    <x v="32"/>
    <x v="3"/>
    <x v="1"/>
    <x v="6"/>
    <x v="6"/>
    <s v="80"/>
    <s v="Wastewater"/>
    <s v="660"/>
    <s v="Plant Maintenance"/>
    <s v="640.40.80.660-6200.05"/>
    <s v="Supplies Gasoline"/>
    <n v="-15000"/>
    <n v="-21000"/>
    <n v="-20000"/>
    <n v="-20000"/>
    <n v="0"/>
  </r>
  <r>
    <x v="32"/>
    <x v="32"/>
    <x v="3"/>
    <x v="1"/>
    <x v="6"/>
    <x v="6"/>
    <s v="80"/>
    <s v="Wastewater"/>
    <s v="660"/>
    <s v="Plant Maintenance"/>
    <s v="640.40.80.660-6200.07"/>
    <s v="Supplies Radio Communication &amp; Maint"/>
    <n v="0"/>
    <n v="0"/>
    <n v="-1000"/>
    <n v="-1000"/>
    <n v="0"/>
  </r>
  <r>
    <x v="32"/>
    <x v="32"/>
    <x v="3"/>
    <x v="1"/>
    <x v="6"/>
    <x v="6"/>
    <s v="80"/>
    <s v="Wastewater"/>
    <s v="660"/>
    <s v="Plant Maintenance"/>
    <s v="640.40.80.660-6200.12"/>
    <s v="Supplies CNG"/>
    <n v="0"/>
    <n v="-2000"/>
    <n v="0"/>
    <n v="0"/>
    <n v="0"/>
  </r>
  <r>
    <x v="32"/>
    <x v="32"/>
    <x v="3"/>
    <x v="1"/>
    <x v="6"/>
    <x v="6"/>
    <s v="80"/>
    <s v="Wastewater"/>
    <s v="660"/>
    <s v="Plant Maintenance"/>
    <s v="640.40.80.660-6280.14"/>
    <s v="Supplies-Public Works Protective Clothing"/>
    <n v="-11000"/>
    <n v="-9000"/>
    <n v="-12000"/>
    <n v="-12000"/>
    <n v="0"/>
  </r>
  <r>
    <x v="32"/>
    <x v="32"/>
    <x v="3"/>
    <x v="1"/>
    <x v="6"/>
    <x v="6"/>
    <s v="80"/>
    <s v="Wastewater"/>
    <s v="660"/>
    <s v="Plant Maintenance"/>
    <s v="640.40.80.660-6280.15"/>
    <s v="Supplies-Public Works Mechanics Tools"/>
    <n v="-9000"/>
    <n v="-9000"/>
    <n v="-7000"/>
    <n v="-7000"/>
    <n v="0"/>
  </r>
  <r>
    <x v="32"/>
    <x v="32"/>
    <x v="3"/>
    <x v="1"/>
    <x v="6"/>
    <x v="6"/>
    <s v="80"/>
    <s v="Wastewater"/>
    <s v="660"/>
    <s v="Plant Maintenance"/>
    <s v="640.40.80.660-6280.16"/>
    <s v="Supplies-Public Works UV System Supplies"/>
    <n v="-250000"/>
    <n v="-304000"/>
    <n v="-500000"/>
    <n v="-500000"/>
    <n v="0"/>
  </r>
  <r>
    <x v="32"/>
    <x v="32"/>
    <x v="3"/>
    <x v="1"/>
    <x v="6"/>
    <x v="6"/>
    <s v="80"/>
    <s v="Wastewater"/>
    <s v="660"/>
    <s v="Plant Maintenance"/>
    <s v="640.40.80.660-6280.42"/>
    <s v="Supplies-Public Works Industrial Wastewater"/>
    <n v="-6000"/>
    <n v="-20000"/>
    <n v="-25000"/>
    <n v="-25000"/>
    <n v="0"/>
  </r>
  <r>
    <x v="32"/>
    <x v="32"/>
    <x v="3"/>
    <x v="1"/>
    <x v="6"/>
    <x v="6"/>
    <s v="80"/>
    <s v="Wastewater"/>
    <s v="660"/>
    <s v="Plant Maintenance"/>
    <s v="640.40.80.660-6300.01"/>
    <s v="Dues &amp; Subscriptions Memberships"/>
    <n v="-2000"/>
    <n v="-2000"/>
    <n v="-1600"/>
    <n v="-1600"/>
    <n v="0"/>
  </r>
  <r>
    <x v="32"/>
    <x v="32"/>
    <x v="3"/>
    <x v="1"/>
    <x v="6"/>
    <x v="6"/>
    <s v="80"/>
    <s v="Wastewater"/>
    <s v="660"/>
    <s v="Plant Maintenance"/>
    <s v="640.40.80.660-6300.03"/>
    <s v="Dues &amp; Subscriptions Certifications"/>
    <n v="-1000"/>
    <n v="-1000"/>
    <n v="-1000"/>
    <n v="-1000"/>
    <n v="0"/>
  </r>
  <r>
    <x v="32"/>
    <x v="32"/>
    <x v="3"/>
    <x v="1"/>
    <x v="6"/>
    <x v="6"/>
    <s v="80"/>
    <s v="Wastewater"/>
    <s v="660"/>
    <s v="Plant Maintenance"/>
    <s v="640.40.80.660-6350.03"/>
    <s v="Maintenance Agreements &amp; Licenses Maintenance Agreements"/>
    <n v="-71000"/>
    <n v="-114000"/>
    <n v="-179928"/>
    <n v="-179928"/>
    <n v="0"/>
  </r>
  <r>
    <x v="32"/>
    <x v="32"/>
    <x v="3"/>
    <x v="1"/>
    <x v="6"/>
    <x v="6"/>
    <s v="80"/>
    <s v="Wastewater"/>
    <s v="660"/>
    <s v="Plant Maintenance"/>
    <s v="640.40.80.660-6350.04"/>
    <s v="Maintenance Agreements &amp; Licenses SCADA"/>
    <n v="-87000"/>
    <n v="-108000"/>
    <n v="-189655"/>
    <n v="-185000"/>
    <n v="4655"/>
  </r>
  <r>
    <x v="32"/>
    <x v="32"/>
    <x v="3"/>
    <x v="1"/>
    <x v="6"/>
    <x v="6"/>
    <s v="80"/>
    <s v="Wastewater"/>
    <s v="660"/>
    <s v="Plant Maintenance"/>
    <s v="640.40.80.660-6400.01"/>
    <s v="Repairs &amp; Maintenance Building"/>
    <n v="-13000"/>
    <n v="-55000"/>
    <n v="-65362"/>
    <n v="-65362"/>
    <n v="0"/>
  </r>
  <r>
    <x v="32"/>
    <x v="32"/>
    <x v="3"/>
    <x v="1"/>
    <x v="6"/>
    <x v="6"/>
    <s v="80"/>
    <s v="Wastewater"/>
    <s v="660"/>
    <s v="Plant Maintenance"/>
    <s v="640.40.80.660-6400.02"/>
    <s v="Repairs &amp; Maintenance Minor Equipment/Other"/>
    <n v="-133000"/>
    <n v="-80000"/>
    <n v="-202381"/>
    <n v="-202381"/>
    <n v="0"/>
  </r>
  <r>
    <x v="32"/>
    <x v="32"/>
    <x v="3"/>
    <x v="1"/>
    <x v="6"/>
    <x v="6"/>
    <s v="80"/>
    <s v="Wastewater"/>
    <s v="660"/>
    <s v="Plant Maintenance"/>
    <s v="640.40.80.660-6400.03"/>
    <s v="Repairs &amp; Maintenance Major Repair &amp; Contingency"/>
    <n v="-58000"/>
    <n v="-94000"/>
    <n v="-112556"/>
    <n v="-112556"/>
    <n v="0"/>
  </r>
  <r>
    <x v="32"/>
    <x v="32"/>
    <x v="3"/>
    <x v="1"/>
    <x v="6"/>
    <x v="6"/>
    <s v="80"/>
    <s v="Wastewater"/>
    <s v="660"/>
    <s v="Plant Maintenance"/>
    <s v="640.40.80.660-6400.04"/>
    <s v="Repairs &amp; Maintenance Equipment Rental"/>
    <n v="-12000"/>
    <n v="-7000"/>
    <n v="-20000"/>
    <n v="-20000"/>
    <n v="0"/>
  </r>
  <r>
    <x v="32"/>
    <x v="32"/>
    <x v="3"/>
    <x v="1"/>
    <x v="6"/>
    <x v="6"/>
    <s v="80"/>
    <s v="Wastewater"/>
    <s v="660"/>
    <s v="Plant Maintenance"/>
    <s v="640.40.80.660-6400.19"/>
    <s v="Repairs &amp; Maintenance Testing/Certifications"/>
    <n v="0"/>
    <n v="0"/>
    <n v="-5000"/>
    <n v="-5000"/>
    <n v="0"/>
  </r>
  <r>
    <x v="32"/>
    <x v="32"/>
    <x v="3"/>
    <x v="1"/>
    <x v="6"/>
    <x v="6"/>
    <s v="80"/>
    <s v="Wastewater"/>
    <s v="660"/>
    <s v="Plant Maintenance"/>
    <s v="640.40.80.660-6400.20"/>
    <s v="Repairs &amp; Maintenance Property Maintenance"/>
    <n v="-1000"/>
    <n v="-2000"/>
    <n v="-5000"/>
    <n v="-7500"/>
    <n v="-2500"/>
  </r>
  <r>
    <x v="32"/>
    <x v="32"/>
    <x v="3"/>
    <x v="1"/>
    <x v="6"/>
    <x v="6"/>
    <s v="80"/>
    <s v="Wastewater"/>
    <s v="660"/>
    <s v="Plant Maintenance"/>
    <s v="640.40.80.660-6600.03"/>
    <s v="Administrative Expenses Mileage Reimbursement"/>
    <n v="0"/>
    <n v="0"/>
    <n v="-400"/>
    <n v="-400"/>
    <n v="0"/>
  </r>
  <r>
    <x v="32"/>
    <x v="32"/>
    <x v="3"/>
    <x v="1"/>
    <x v="6"/>
    <x v="6"/>
    <s v="80"/>
    <s v="Wastewater"/>
    <s v="660"/>
    <s v="Plant Maintenance"/>
    <s v="640.40.80.660-6600.04"/>
    <s v="Administrative Expenses Training/Conferences"/>
    <n v="-2000"/>
    <n v="-2000"/>
    <n v="-15855"/>
    <n v="-15855"/>
    <n v="0"/>
  </r>
  <r>
    <x v="32"/>
    <x v="32"/>
    <x v="4"/>
    <x v="1"/>
    <x v="6"/>
    <x v="6"/>
    <s v="80"/>
    <s v="Wastewater"/>
    <s v="660"/>
    <s v="Plant Maintenance"/>
    <s v="640.40.80.660-7000.99"/>
    <s v="Capital Outlay General"/>
    <n v="0"/>
    <n v="0"/>
    <n v="-1217000"/>
    <n v="-1217000"/>
    <n v="0"/>
  </r>
  <r>
    <x v="32"/>
    <x v="32"/>
    <x v="4"/>
    <x v="1"/>
    <x v="6"/>
    <x v="6"/>
    <s v="80"/>
    <s v="Wastewater"/>
    <s v="660"/>
    <s v="Plant Maintenance"/>
    <s v="640.40.80.660-7000.03"/>
    <s v="Capital Outlay Equipment New"/>
    <n v="-24000"/>
    <n v="-123000"/>
    <n v="-82110"/>
    <n v="-82110"/>
    <n v="0"/>
  </r>
  <r>
    <x v="32"/>
    <x v="32"/>
    <x v="2"/>
    <x v="1"/>
    <x v="6"/>
    <x v="6"/>
    <s v="80"/>
    <s v="Wastewater"/>
    <s v="670"/>
    <s v="Collection Systems Maintenance"/>
    <s v="640.40.80.670-5000.01"/>
    <s v="Salaries Regular"/>
    <n v="-670000"/>
    <n v="-647000"/>
    <n v="-631206"/>
    <n v="-665000"/>
    <n v="-33794"/>
  </r>
  <r>
    <x v="32"/>
    <x v="32"/>
    <x v="2"/>
    <x v="1"/>
    <x v="6"/>
    <x v="6"/>
    <s v="80"/>
    <s v="Wastewater"/>
    <s v="670"/>
    <s v="Collection Systems Maintenance"/>
    <s v="640.40.80.670-5000.03"/>
    <s v="Salaries Overtime"/>
    <n v="-28000"/>
    <n v="-46000"/>
    <n v="-40000"/>
    <n v="-50000"/>
    <n v="-10000"/>
  </r>
  <r>
    <x v="32"/>
    <x v="32"/>
    <x v="2"/>
    <x v="1"/>
    <x v="6"/>
    <x v="6"/>
    <s v="80"/>
    <s v="Wastewater"/>
    <s v="670"/>
    <s v="Collection Systems Maintenance"/>
    <s v="640.40.80.670-5000.04"/>
    <s v="Salaries Holiday Pay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000.06"/>
    <s v="Salaries Out of Class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000.07"/>
    <s v="Salaries Admin Leave Pay"/>
    <n v="-3000"/>
    <n v="-3000"/>
    <n v="-2942"/>
    <n v="-2942"/>
    <n v="0"/>
  </r>
  <r>
    <x v="32"/>
    <x v="32"/>
    <x v="2"/>
    <x v="1"/>
    <x v="6"/>
    <x v="6"/>
    <s v="80"/>
    <s v="Wastewater"/>
    <s v="670"/>
    <s v="Collection Systems Maintenance"/>
    <s v="640.40.80.670-5000.08"/>
    <s v="Salaries Longevity Pay"/>
    <n v="-5000"/>
    <n v="-5000"/>
    <n v="-10805"/>
    <n v="-10805"/>
    <n v="0"/>
  </r>
  <r>
    <x v="32"/>
    <x v="32"/>
    <x v="2"/>
    <x v="1"/>
    <x v="6"/>
    <x v="6"/>
    <s v="80"/>
    <s v="Wastewater"/>
    <s v="670"/>
    <s v="Collection Systems Maintenance"/>
    <s v="640.40.80.670-5000.10"/>
    <s v="Salaries Furloughs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000.11"/>
    <s v="Salaries Worker's Comp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000.12"/>
    <s v="Salaries Compensated Absences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100.00"/>
    <s v="Benefits PERS Pool Liability"/>
    <n v="-134000"/>
    <n v="-132000"/>
    <n v="-150217"/>
    <n v="-156000"/>
    <n v="-5783"/>
  </r>
  <r>
    <x v="32"/>
    <x v="32"/>
    <x v="2"/>
    <x v="1"/>
    <x v="6"/>
    <x v="6"/>
    <s v="80"/>
    <s v="Wastewater"/>
    <s v="670"/>
    <s v="Collection Systems Maintenance"/>
    <s v="640.40.80.670-5100.01"/>
    <s v="Benefits Retirement"/>
    <n v="-65000"/>
    <n v="-66000"/>
    <n v="-66537"/>
    <n v="-66537"/>
    <n v="0"/>
  </r>
  <r>
    <x v="32"/>
    <x v="32"/>
    <x v="2"/>
    <x v="1"/>
    <x v="6"/>
    <x v="6"/>
    <s v="80"/>
    <s v="Wastewater"/>
    <s v="670"/>
    <s v="Collection Systems Maintenance"/>
    <s v="640.40.80.670-5100.02"/>
    <s v="Benefits Health Insurance"/>
    <n v="-140000"/>
    <n v="-130000"/>
    <n v="-149557"/>
    <n v="-138000"/>
    <n v="11557"/>
  </r>
  <r>
    <x v="32"/>
    <x v="32"/>
    <x v="2"/>
    <x v="1"/>
    <x v="6"/>
    <x v="6"/>
    <s v="80"/>
    <s v="Wastewater"/>
    <s v="670"/>
    <s v="Collection Systems Maintenance"/>
    <s v="640.40.80.670-5100.03"/>
    <s v="Benefits Dental Insurance"/>
    <n v="-12000"/>
    <n v="-10000"/>
    <n v="-9942"/>
    <n v="-9942"/>
    <n v="0"/>
  </r>
  <r>
    <x v="32"/>
    <x v="32"/>
    <x v="2"/>
    <x v="1"/>
    <x v="6"/>
    <x v="6"/>
    <s v="80"/>
    <s v="Wastewater"/>
    <s v="670"/>
    <s v="Collection Systems Maintenance"/>
    <s v="640.40.80.670-5100.04"/>
    <s v="Benefits Vision Insurance"/>
    <n v="-2000"/>
    <n v="-2000"/>
    <n v="-1660"/>
    <n v="-1660"/>
    <n v="0"/>
  </r>
  <r>
    <x v="32"/>
    <x v="32"/>
    <x v="2"/>
    <x v="1"/>
    <x v="6"/>
    <x v="6"/>
    <s v="80"/>
    <s v="Wastewater"/>
    <s v="670"/>
    <s v="Collection Systems Maintenance"/>
    <s v="640.40.80.670-5100.05"/>
    <s v="Benefits Life Insurance"/>
    <n v="-1000"/>
    <n v="-1000"/>
    <n v="-519"/>
    <n v="-519"/>
    <n v="0"/>
  </r>
  <r>
    <x v="32"/>
    <x v="32"/>
    <x v="2"/>
    <x v="1"/>
    <x v="6"/>
    <x v="6"/>
    <s v="80"/>
    <s v="Wastewater"/>
    <s v="670"/>
    <s v="Collection Systems Maintenance"/>
    <s v="640.40.80.670-5100.06"/>
    <s v="Benefits Worker's Comp"/>
    <n v="-18000"/>
    <n v="-18000"/>
    <n v="-18000"/>
    <n v="-23000"/>
    <n v="-5000"/>
  </r>
  <r>
    <x v="32"/>
    <x v="32"/>
    <x v="2"/>
    <x v="1"/>
    <x v="6"/>
    <x v="6"/>
    <s v="80"/>
    <s v="Wastewater"/>
    <s v="670"/>
    <s v="Collection Systems Maintenance"/>
    <s v="640.40.80.670-5100.07"/>
    <s v="Benefits Long Term Disability"/>
    <n v="-4000"/>
    <n v="-3000"/>
    <n v="-3038"/>
    <n v="-3038"/>
    <n v="0"/>
  </r>
  <r>
    <x v="32"/>
    <x v="32"/>
    <x v="2"/>
    <x v="1"/>
    <x v="6"/>
    <x v="6"/>
    <s v="80"/>
    <s v="Wastewater"/>
    <s v="670"/>
    <s v="Collection Systems Maintenance"/>
    <s v="640.40.80.670-5100.08"/>
    <s v="Benefits Deferred Compensation"/>
    <n v="-30000"/>
    <n v="-30000"/>
    <n v="-29549"/>
    <n v="-29549"/>
    <n v="0"/>
  </r>
  <r>
    <x v="32"/>
    <x v="32"/>
    <x v="2"/>
    <x v="1"/>
    <x v="6"/>
    <x v="6"/>
    <s v="80"/>
    <s v="Wastewater"/>
    <s v="670"/>
    <s v="Collection Systems Maintenance"/>
    <s v="640.40.80.670-5100.09"/>
    <s v="Benefits Unemployment Insurance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100.10"/>
    <s v="Benefits Uniform Allowance"/>
    <n v="-4000"/>
    <n v="-2000"/>
    <n v="-2505"/>
    <n v="-2505"/>
    <n v="0"/>
  </r>
  <r>
    <x v="32"/>
    <x v="32"/>
    <x v="2"/>
    <x v="1"/>
    <x v="6"/>
    <x v="6"/>
    <s v="80"/>
    <s v="Wastewater"/>
    <s v="670"/>
    <s v="Collection Systems Maintenance"/>
    <s v="640.40.80.670-5100.11"/>
    <s v="Benefits Medicare"/>
    <n v="-11000"/>
    <n v="-11000"/>
    <n v="-9789"/>
    <n v="-9789"/>
    <n v="0"/>
  </r>
  <r>
    <x v="32"/>
    <x v="32"/>
    <x v="2"/>
    <x v="1"/>
    <x v="6"/>
    <x v="6"/>
    <s v="80"/>
    <s v="Wastewater"/>
    <s v="670"/>
    <s v="Collection Systems Maintenance"/>
    <s v="640.40.80.670-5100.12"/>
    <s v="Benefits Annual Physical Exam"/>
    <n v="0"/>
    <n v="0"/>
    <n v="0"/>
    <n v="0"/>
    <n v="0"/>
  </r>
  <r>
    <x v="32"/>
    <x v="32"/>
    <x v="2"/>
    <x v="1"/>
    <x v="6"/>
    <x v="6"/>
    <s v="80"/>
    <s v="Wastewater"/>
    <s v="670"/>
    <s v="Collection Systems Maintenance"/>
    <s v="640.40.80.670-5100.15"/>
    <s v="Benefits Cell Phone Allowance"/>
    <n v="-1000"/>
    <n v="-1000"/>
    <n v="-729"/>
    <n v="-729"/>
    <n v="0"/>
  </r>
  <r>
    <x v="32"/>
    <x v="32"/>
    <x v="3"/>
    <x v="1"/>
    <x v="6"/>
    <x v="6"/>
    <s v="80"/>
    <s v="Wastewater"/>
    <s v="670"/>
    <s v="Collection Systems Maintenance"/>
    <s v="640.40.80.670-6000.01"/>
    <s v="Professional Services General"/>
    <n v="-24000"/>
    <n v="-1000"/>
    <n v="-50000"/>
    <n v="-50000"/>
    <n v="0"/>
  </r>
  <r>
    <x v="32"/>
    <x v="32"/>
    <x v="3"/>
    <x v="1"/>
    <x v="6"/>
    <x v="6"/>
    <s v="80"/>
    <s v="Wastewater"/>
    <s v="670"/>
    <s v="Collection Systems Maintenance"/>
    <s v="640.40.80.670-6200.02"/>
    <s v="Supplies Special Department"/>
    <n v="-30000"/>
    <n v="-23000"/>
    <n v="-41316"/>
    <n v="-41316"/>
    <n v="0"/>
  </r>
  <r>
    <x v="32"/>
    <x v="32"/>
    <x v="3"/>
    <x v="1"/>
    <x v="6"/>
    <x v="6"/>
    <s v="80"/>
    <s v="Wastewater"/>
    <s v="670"/>
    <s v="Collection Systems Maintenance"/>
    <s v="640.40.80.670-6200.05"/>
    <s v="Supplies Gasoline"/>
    <n v="-13000"/>
    <n v="-12000"/>
    <n v="-15000"/>
    <n v="-15000"/>
    <n v="0"/>
  </r>
  <r>
    <x v="32"/>
    <x v="32"/>
    <x v="3"/>
    <x v="1"/>
    <x v="6"/>
    <x v="6"/>
    <s v="80"/>
    <s v="Wastewater"/>
    <s v="670"/>
    <s v="Collection Systems Maintenance"/>
    <s v="640.40.80.670-6200.12"/>
    <s v="Supplies CNG"/>
    <n v="-1000"/>
    <n v="0"/>
    <n v="0"/>
    <n v="0"/>
    <n v="0"/>
  </r>
  <r>
    <x v="32"/>
    <x v="32"/>
    <x v="3"/>
    <x v="1"/>
    <x v="6"/>
    <x v="6"/>
    <s v="80"/>
    <s v="Wastewater"/>
    <s v="670"/>
    <s v="Collection Systems Maintenance"/>
    <s v="640.40.80.670-6280.15"/>
    <s v="Supplies-Public Works Mechanics Tools"/>
    <n v="-2000"/>
    <n v="-4000"/>
    <n v="-7000"/>
    <n v="-7000"/>
    <n v="0"/>
  </r>
  <r>
    <x v="32"/>
    <x v="32"/>
    <x v="3"/>
    <x v="1"/>
    <x v="6"/>
    <x v="6"/>
    <s v="80"/>
    <s v="Wastewater"/>
    <s v="670"/>
    <s v="Collection Systems Maintenance"/>
    <s v="640.40.80.670-6280.42"/>
    <s v="Supplies-Public Works Industrial Wastewater"/>
    <n v="-1000"/>
    <n v="-4000"/>
    <n v="-16930"/>
    <n v="-30000"/>
    <n v="-13070"/>
  </r>
  <r>
    <x v="32"/>
    <x v="32"/>
    <x v="3"/>
    <x v="1"/>
    <x v="6"/>
    <x v="6"/>
    <s v="80"/>
    <s v="Wastewater"/>
    <s v="670"/>
    <s v="Collection Systems Maintenance"/>
    <s v="640.40.80.670-6300.01"/>
    <s v="Dues &amp; Subscriptions Memberships"/>
    <n v="-2000"/>
    <n v="-2000"/>
    <n v="-2000"/>
    <n v="-2000"/>
    <n v="0"/>
  </r>
  <r>
    <x v="32"/>
    <x v="32"/>
    <x v="3"/>
    <x v="1"/>
    <x v="6"/>
    <x v="6"/>
    <s v="80"/>
    <s v="Wastewater"/>
    <s v="670"/>
    <s v="Collection Systems Maintenance"/>
    <s v="640.40.80.670-6300.03"/>
    <s v="Dues &amp; Subscriptions Certifications"/>
    <n v="-1000"/>
    <n v="-1000"/>
    <n v="-3500"/>
    <n v="-3500"/>
    <n v="0"/>
  </r>
  <r>
    <x v="32"/>
    <x v="32"/>
    <x v="3"/>
    <x v="1"/>
    <x v="6"/>
    <x v="6"/>
    <s v="80"/>
    <s v="Wastewater"/>
    <s v="670"/>
    <s v="Collection Systems Maintenance"/>
    <s v="640.40.80.670-6350.03"/>
    <s v="Maintenance Agreements &amp; Licenses Maintenance Agreements"/>
    <n v="-6000"/>
    <n v="-7000"/>
    <n v="-8580"/>
    <n v="-8580"/>
    <n v="0"/>
  </r>
  <r>
    <x v="32"/>
    <x v="32"/>
    <x v="3"/>
    <x v="1"/>
    <x v="6"/>
    <x v="6"/>
    <s v="80"/>
    <s v="Wastewater"/>
    <s v="670"/>
    <s v="Collection Systems Maintenance"/>
    <s v="640.40.80.670-6350.04"/>
    <s v="Maintenance Agreements &amp; Licenses SCADA"/>
    <n v="-60000"/>
    <n v="-60000"/>
    <n v="-87146"/>
    <n v="-87146"/>
    <n v="0"/>
  </r>
  <r>
    <x v="32"/>
    <x v="32"/>
    <x v="3"/>
    <x v="1"/>
    <x v="6"/>
    <x v="6"/>
    <s v="80"/>
    <s v="Wastewater"/>
    <s v="670"/>
    <s v="Collection Systems Maintenance"/>
    <s v="640.40.80.670-6400.02"/>
    <s v="Repairs &amp; Maintenance Minor Equipment/Other"/>
    <n v="-91000"/>
    <n v="-52000"/>
    <n v="-223267"/>
    <n v="-223267"/>
    <n v="0"/>
  </r>
  <r>
    <x v="32"/>
    <x v="32"/>
    <x v="3"/>
    <x v="1"/>
    <x v="6"/>
    <x v="6"/>
    <s v="80"/>
    <s v="Wastewater"/>
    <s v="670"/>
    <s v="Collection Systems Maintenance"/>
    <s v="640.40.80.670-6400.04"/>
    <s v="Repairs &amp; Maintenance Equipment Rental"/>
    <n v="0"/>
    <n v="0"/>
    <n v="-10000"/>
    <n v="-10000"/>
    <n v="0"/>
  </r>
  <r>
    <x v="32"/>
    <x v="32"/>
    <x v="3"/>
    <x v="1"/>
    <x v="6"/>
    <x v="6"/>
    <s v="80"/>
    <s v="Wastewater"/>
    <s v="670"/>
    <s v="Collection Systems Maintenance"/>
    <s v="640.40.80.670-6400.15"/>
    <s v="Repairs &amp; Maintenance Emergency"/>
    <n v="0"/>
    <n v="0"/>
    <n v="0"/>
    <n v="-75000"/>
    <n v="-75000"/>
  </r>
  <r>
    <x v="32"/>
    <x v="32"/>
    <x v="3"/>
    <x v="1"/>
    <x v="6"/>
    <x v="6"/>
    <s v="80"/>
    <s v="Wastewater"/>
    <s v="670"/>
    <s v="Collection Systems Maintenance"/>
    <s v="640.40.80.670-6600.04"/>
    <s v="Administrative Expenses Training/Conferences"/>
    <n v="-2000"/>
    <n v="-7000"/>
    <n v="-16140"/>
    <n v="-16140"/>
    <n v="0"/>
  </r>
  <r>
    <x v="32"/>
    <x v="32"/>
    <x v="3"/>
    <x v="1"/>
    <x v="6"/>
    <x v="6"/>
    <s v="80"/>
    <s v="Wastewater"/>
    <s v="670"/>
    <s v="Collection Systems Maintenance"/>
    <s v="640.40.80.670-6600.07"/>
    <s v="Administrative Expenses Employee Recruitment"/>
    <n v="0"/>
    <n v="0"/>
    <n v="0"/>
    <n v="0"/>
    <n v="0"/>
  </r>
  <r>
    <x v="32"/>
    <x v="32"/>
    <x v="4"/>
    <x v="1"/>
    <x v="6"/>
    <x v="6"/>
    <s v="80"/>
    <s v="Wastewater"/>
    <s v="670"/>
    <s v="Collection Systems Maintenance"/>
    <s v="640.40.80.670-7000.03"/>
    <s v="Capital Outlay Equipment New"/>
    <n v="0"/>
    <n v="0"/>
    <n v="0"/>
    <n v="0"/>
    <n v="0"/>
  </r>
  <r>
    <x v="32"/>
    <x v="32"/>
    <x v="3"/>
    <x v="1"/>
    <x v="6"/>
    <x v="6"/>
    <s v="80"/>
    <s v="Wastewater"/>
    <s v="675"/>
    <s v="CNG"/>
    <s v="640.40.80.675-6000.01"/>
    <s v="Professional Services General"/>
    <n v="0"/>
    <n v="-2000"/>
    <n v="0"/>
    <n v="0"/>
    <n v="0"/>
  </r>
  <r>
    <x v="32"/>
    <x v="32"/>
    <x v="3"/>
    <x v="1"/>
    <x v="6"/>
    <x v="6"/>
    <s v="80"/>
    <s v="Wastewater"/>
    <s v="675"/>
    <s v="CNG"/>
    <s v="640.40.80.675-6100.01"/>
    <s v="Utilities Electric"/>
    <n v="0"/>
    <n v="-13000"/>
    <n v="-25000"/>
    <n v="-52000"/>
    <n v="-27000"/>
  </r>
  <r>
    <x v="32"/>
    <x v="32"/>
    <x v="3"/>
    <x v="1"/>
    <x v="6"/>
    <x v="6"/>
    <s v="80"/>
    <s v="Wastewater"/>
    <s v="675"/>
    <s v="CNG"/>
    <s v="640.40.80.675-6200.02"/>
    <s v="Supplies Special Department"/>
    <n v="0"/>
    <n v="-10000"/>
    <n v="-138282"/>
    <n v="-138282"/>
    <n v="0"/>
  </r>
  <r>
    <x v="32"/>
    <x v="32"/>
    <x v="3"/>
    <x v="1"/>
    <x v="6"/>
    <x v="6"/>
    <s v="80"/>
    <s v="Wastewater"/>
    <s v="675"/>
    <s v="CNG"/>
    <s v="640.40.80.675-6400.01"/>
    <s v="Repairs &amp; Maintenance Building"/>
    <n v="0"/>
    <n v="0"/>
    <n v="-15000"/>
    <n v="-15000"/>
    <n v="0"/>
  </r>
  <r>
    <x v="32"/>
    <x v="32"/>
    <x v="3"/>
    <x v="1"/>
    <x v="6"/>
    <x v="6"/>
    <s v="80"/>
    <s v="Wastewater"/>
    <s v="675"/>
    <s v="CNG"/>
    <s v="640.40.80.675-6400.04"/>
    <s v="Repairs &amp; Maintenance Equipment Rental"/>
    <n v="0"/>
    <n v="0"/>
    <n v="-12000"/>
    <n v="-12000"/>
    <n v="0"/>
  </r>
  <r>
    <x v="32"/>
    <x v="32"/>
    <x v="3"/>
    <x v="1"/>
    <x v="6"/>
    <x v="6"/>
    <s v="80"/>
    <s v="Wastewater"/>
    <s v="675"/>
    <s v="CNG"/>
    <s v="640.40.80.675-6400.20"/>
    <s v="Repairs &amp; Maintenance Property Maintenance"/>
    <n v="0"/>
    <n v="0"/>
    <n v="-5000"/>
    <n v="-5000"/>
    <n v="0"/>
  </r>
  <r>
    <x v="32"/>
    <x v="32"/>
    <x v="3"/>
    <x v="1"/>
    <x v="6"/>
    <x v="6"/>
    <s v="80"/>
    <s v="Wastewater"/>
    <s v="675"/>
    <s v="CNG"/>
    <s v="640.40.80.675-6350.03"/>
    <s v="Maintenance Agreements &amp; Licenses Maintenance Agreements"/>
    <n v="0"/>
    <n v="-14000"/>
    <n v="-60000"/>
    <n v="-60000"/>
    <n v="0"/>
  </r>
  <r>
    <x v="32"/>
    <x v="32"/>
    <x v="2"/>
    <x v="1"/>
    <x v="11"/>
    <x v="11"/>
    <s v="41"/>
    <s v="Capital Improvement"/>
    <s v="000"/>
    <s v="No Program"/>
    <s v="640.45.41.000-5000.01"/>
    <s v="Salaries Regular"/>
    <n v="0"/>
    <n v="-129000"/>
    <n v="0"/>
    <n v="0"/>
    <n v="0"/>
  </r>
  <r>
    <x v="32"/>
    <x v="32"/>
    <x v="2"/>
    <x v="1"/>
    <x v="11"/>
    <x v="11"/>
    <s v="41"/>
    <s v="Capital Improvement"/>
    <s v="000"/>
    <s v="No Program"/>
    <s v="640.45.41.000-5000.03"/>
    <s v="Salaries Overtime"/>
    <n v="0"/>
    <n v="0"/>
    <n v="0"/>
    <n v="0"/>
    <n v="0"/>
  </r>
  <r>
    <x v="32"/>
    <x v="32"/>
    <x v="2"/>
    <x v="1"/>
    <x v="11"/>
    <x v="11"/>
    <s v="41"/>
    <s v="Capital Improvement"/>
    <s v="000"/>
    <s v="No Program"/>
    <s v="640.45.41.000-5000.08"/>
    <s v="Salaries Longevity Pay"/>
    <n v="0"/>
    <n v="-2000"/>
    <n v="0"/>
    <n v="0"/>
    <n v="0"/>
  </r>
  <r>
    <x v="32"/>
    <x v="32"/>
    <x v="2"/>
    <x v="1"/>
    <x v="11"/>
    <x v="11"/>
    <s v="41"/>
    <s v="Capital Improvement"/>
    <s v="000"/>
    <s v="No Program"/>
    <s v="640.45.41.000-5100.00"/>
    <s v="Benefits PERS Pool Liability"/>
    <n v="0"/>
    <n v="-26000"/>
    <n v="0"/>
    <n v="0"/>
    <n v="0"/>
  </r>
  <r>
    <x v="32"/>
    <x v="32"/>
    <x v="2"/>
    <x v="1"/>
    <x v="11"/>
    <x v="11"/>
    <s v="41"/>
    <s v="Capital Improvement"/>
    <s v="000"/>
    <s v="No Program"/>
    <s v="640.45.41.000-5100.01"/>
    <s v="Benefits Retirement"/>
    <n v="0"/>
    <n v="-10000"/>
    <n v="0"/>
    <n v="0"/>
    <n v="0"/>
  </r>
  <r>
    <x v="32"/>
    <x v="32"/>
    <x v="2"/>
    <x v="1"/>
    <x v="11"/>
    <x v="11"/>
    <s v="41"/>
    <s v="Capital Improvement"/>
    <s v="000"/>
    <s v="No Program"/>
    <s v="640.45.41.000-5100.02"/>
    <s v="Benefits Health Insurance"/>
    <n v="0"/>
    <n v="-14000"/>
    <n v="0"/>
    <n v="0"/>
    <n v="0"/>
  </r>
  <r>
    <x v="32"/>
    <x v="32"/>
    <x v="2"/>
    <x v="1"/>
    <x v="11"/>
    <x v="11"/>
    <s v="41"/>
    <s v="Capital Improvement"/>
    <s v="000"/>
    <s v="No Program"/>
    <s v="640.45.41.000-5100.03"/>
    <s v="Benefits Dental Insurance"/>
    <n v="0"/>
    <n v="-1000"/>
    <n v="0"/>
    <n v="0"/>
    <n v="0"/>
  </r>
  <r>
    <x v="32"/>
    <x v="32"/>
    <x v="2"/>
    <x v="1"/>
    <x v="11"/>
    <x v="11"/>
    <s v="41"/>
    <s v="Capital Improvement"/>
    <s v="000"/>
    <s v="No Program"/>
    <s v="640.45.41.000-5100.04"/>
    <s v="Benefits Vision Insurance"/>
    <n v="0"/>
    <n v="0"/>
    <n v="0"/>
    <n v="0"/>
    <n v="0"/>
  </r>
  <r>
    <x v="32"/>
    <x v="32"/>
    <x v="2"/>
    <x v="1"/>
    <x v="11"/>
    <x v="11"/>
    <s v="41"/>
    <s v="Capital Improvement"/>
    <s v="000"/>
    <s v="No Program"/>
    <s v="640.45.41.000-5100.05"/>
    <s v="Benefits Life Insurance"/>
    <n v="0"/>
    <n v="0"/>
    <n v="0"/>
    <n v="0"/>
    <n v="0"/>
  </r>
  <r>
    <x v="32"/>
    <x v="32"/>
    <x v="2"/>
    <x v="1"/>
    <x v="11"/>
    <x v="11"/>
    <s v="41"/>
    <s v="Capital Improvement"/>
    <s v="000"/>
    <s v="No Program"/>
    <s v="640.45.41.000-5100.07"/>
    <s v="Benefits Long Term Disability"/>
    <n v="0"/>
    <n v="-1000"/>
    <n v="0"/>
    <n v="0"/>
    <n v="0"/>
  </r>
  <r>
    <x v="32"/>
    <x v="32"/>
    <x v="2"/>
    <x v="1"/>
    <x v="11"/>
    <x v="11"/>
    <s v="41"/>
    <s v="Capital Improvement"/>
    <s v="000"/>
    <s v="No Program"/>
    <s v="640.45.41.000-5100.08"/>
    <s v="Benefits Deferred Compensation"/>
    <n v="0"/>
    <n v="-1000"/>
    <n v="0"/>
    <n v="0"/>
    <n v="0"/>
  </r>
  <r>
    <x v="32"/>
    <x v="32"/>
    <x v="2"/>
    <x v="1"/>
    <x v="11"/>
    <x v="11"/>
    <s v="41"/>
    <s v="Capital Improvement"/>
    <s v="000"/>
    <s v="No Program"/>
    <s v="640.45.41.000-5100.11"/>
    <s v="Benefits Medicare"/>
    <n v="0"/>
    <n v="-2000"/>
    <n v="0"/>
    <n v="0"/>
    <n v="0"/>
  </r>
  <r>
    <x v="32"/>
    <x v="32"/>
    <x v="2"/>
    <x v="1"/>
    <x v="11"/>
    <x v="11"/>
    <s v="41"/>
    <s v="Capital Improvement"/>
    <s v="000"/>
    <s v="No Program"/>
    <s v="640.45.41.000-5100.15"/>
    <s v="Benefits Cell Phone Allowance"/>
    <n v="0"/>
    <n v="0"/>
    <n v="0"/>
    <n v="0"/>
    <n v="0"/>
  </r>
  <r>
    <x v="32"/>
    <x v="32"/>
    <x v="4"/>
    <x v="1"/>
    <x v="11"/>
    <x v="11"/>
    <s v="41"/>
    <s v="Capital Improvement"/>
    <s v="000"/>
    <s v="No Program"/>
    <s v="640.45.41.000-7000.99"/>
    <s v="Capital Outlay General"/>
    <n v="0"/>
    <n v="0"/>
    <n v="-468750"/>
    <n v="-468750"/>
    <n v="0"/>
  </r>
  <r>
    <x v="33"/>
    <x v="33"/>
    <x v="1"/>
    <x v="1"/>
    <x v="6"/>
    <x v="6"/>
    <s v="80"/>
    <s v="Wastewater"/>
    <s v="015"/>
    <s v="Administration/Engineering"/>
    <s v="650-4900.64 - Transfe"/>
    <s v="In Sewer M&amp;O"/>
    <n v="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400.08"/>
    <s v="Intergovernmental Revenues Lathrop 14.7% WQCF"/>
    <n v="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500.10"/>
    <s v="Charges for Services-Public Works Sewer Connection Fee"/>
    <n v="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500.11"/>
    <s v="Charges for Services-Public Works Sewer Connection Fee-WQCF Exp"/>
    <n v="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500.12"/>
    <s v="Charges for Services-Public Works WQCF Phase III"/>
    <n v="3126000"/>
    <n v="3782000"/>
    <n v="2880000"/>
    <n v="2880000"/>
    <n v="0"/>
  </r>
  <r>
    <x v="33"/>
    <x v="33"/>
    <x v="0"/>
    <x v="0"/>
    <x v="6"/>
    <x v="6"/>
    <s v="80"/>
    <s v="Wastewater"/>
    <s v="015"/>
    <s v="Administration/Engineering"/>
    <s v="650.40.80.015-4500.13"/>
    <s v="Charges for Services-Public Works WQCF Phase III-Completion"/>
    <n v="1624000"/>
    <n v="1940000"/>
    <n v="1480000"/>
    <n v="1480000"/>
    <n v="0"/>
  </r>
  <r>
    <x v="33"/>
    <x v="33"/>
    <x v="0"/>
    <x v="0"/>
    <x v="6"/>
    <x v="6"/>
    <s v="80"/>
    <s v="Wastewater"/>
    <s v="015"/>
    <s v="Administration/Engineering"/>
    <s v="650.40.80.015-4500.39"/>
    <s v="Charges for Services-Public Works Pestana Sewer Assessment"/>
    <n v="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700.01"/>
    <s v="Investment Earnings Interest on Investments"/>
    <n v="319000"/>
    <n v="-132000"/>
    <n v="111990"/>
    <n v="111990"/>
    <n v="0"/>
  </r>
  <r>
    <x v="33"/>
    <x v="33"/>
    <x v="0"/>
    <x v="0"/>
    <x v="6"/>
    <x v="6"/>
    <s v="80"/>
    <s v="Wastewater"/>
    <s v="015"/>
    <s v="Administration/Engineering"/>
    <s v="650.40.80.015-4700.07"/>
    <s v="Investment Earnings Trust Accounts"/>
    <n v="1700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700.19"/>
    <s v="Investment Earnings Market Value Change"/>
    <n v="0"/>
    <n v="0"/>
    <n v="0"/>
    <n v="0"/>
    <n v="0"/>
  </r>
  <r>
    <x v="33"/>
    <x v="33"/>
    <x v="0"/>
    <x v="0"/>
    <x v="6"/>
    <x v="6"/>
    <s v="80"/>
    <s v="Wastewater"/>
    <s v="015"/>
    <s v="Administration/Engineering"/>
    <s v="650.40.80.015-4700.21"/>
    <s v="Investment Earnings Unallocated Investment Expense"/>
    <n v="-11000"/>
    <n v="-3000"/>
    <n v="-11200"/>
    <n v="-11200"/>
    <n v="0"/>
  </r>
  <r>
    <x v="33"/>
    <x v="33"/>
    <x v="1"/>
    <x v="1"/>
    <x v="0"/>
    <x v="0"/>
    <s v="00"/>
    <s v="Non Divisional"/>
    <s v="900"/>
    <s v="General"/>
    <s v="650.00.00.900-4900.64"/>
    <s v="Transfers In Sewer M&amp;O"/>
    <n v="0"/>
    <n v="0"/>
    <n v="0"/>
    <n v="0"/>
    <n v="0"/>
  </r>
  <r>
    <x v="33"/>
    <x v="33"/>
    <x v="0"/>
    <x v="0"/>
    <x v="6"/>
    <x v="6"/>
    <s v="80"/>
    <s v="Wastewater"/>
    <s v="005"/>
    <s v="Debt Service"/>
    <s v="650.40.80.005-4700.07"/>
    <s v="Investment Earnings Trust Accounts"/>
    <n v="14000"/>
    <n v="0"/>
    <n v="0"/>
    <n v="0"/>
    <n v="0"/>
  </r>
  <r>
    <x v="33"/>
    <x v="33"/>
    <x v="4"/>
    <x v="1"/>
    <x v="0"/>
    <x v="0"/>
    <s v="00"/>
    <s v="Non Divisional"/>
    <s v="900"/>
    <s v="General"/>
    <s v="650.00.00.900-8050.07"/>
    <s v="Capital Improvements-Wastewater Collection Trunk Replacement/Imp"/>
    <n v="0"/>
    <n v="0"/>
    <n v="0"/>
    <n v="0"/>
    <n v="0"/>
  </r>
  <r>
    <x v="33"/>
    <x v="33"/>
    <x v="4"/>
    <x v="1"/>
    <x v="0"/>
    <x v="0"/>
    <s v="00"/>
    <s v="Non Divisional"/>
    <s v="900"/>
    <s v="General"/>
    <s v="650.00.00.900-8050.16"/>
    <s v="Capital Improvements-Wastewater Plant Solid Replacement/Imp"/>
    <n v="-114000"/>
    <n v="0"/>
    <n v="0"/>
    <n v="0"/>
    <n v="0"/>
  </r>
  <r>
    <x v="33"/>
    <x v="33"/>
    <x v="4"/>
    <x v="1"/>
    <x v="0"/>
    <x v="0"/>
    <s v="00"/>
    <s v="Non Divisional"/>
    <s v="900"/>
    <s v="General"/>
    <s v="650.00.00.900-8050.20"/>
    <s v="Capital Improvements-Wastewater Plant Expansion/Improvements"/>
    <n v="0"/>
    <n v="0"/>
    <n v="0"/>
    <n v="0"/>
    <n v="0"/>
  </r>
  <r>
    <x v="33"/>
    <x v="33"/>
    <x v="4"/>
    <x v="1"/>
    <x v="0"/>
    <x v="0"/>
    <s v="00"/>
    <s v="Non Divisional"/>
    <s v="900"/>
    <s v="General"/>
    <s v="650.00.00.900-8450.03"/>
    <s v="Alternative Energy Solar"/>
    <n v="-1254000"/>
    <n v="-803000"/>
    <n v="0"/>
    <n v="0"/>
    <n v="0"/>
  </r>
  <r>
    <x v="33"/>
    <x v="33"/>
    <x v="1"/>
    <x v="1"/>
    <x v="0"/>
    <x v="0"/>
    <s v="00"/>
    <s v="Non Divisional"/>
    <s v="900"/>
    <s v="General"/>
    <s v="650.00.00.900-9000.64"/>
    <s v="Other Transfers Sewer M&amp;O Fund"/>
    <n v="0"/>
    <n v="0"/>
    <n v="0"/>
    <n v="0"/>
    <n v="0"/>
  </r>
  <r>
    <x v="33"/>
    <x v="33"/>
    <x v="3"/>
    <x v="1"/>
    <x v="6"/>
    <x v="6"/>
    <s v="80"/>
    <s v="Wastewater"/>
    <s v="005"/>
    <s v="Debt Service"/>
    <s v="650.40.80.005-8900.22"/>
    <s v="Debt Service-Principal 2012 Issue"/>
    <n v="0"/>
    <n v="-785000"/>
    <n v="-852325"/>
    <n v="-852325"/>
    <n v="0"/>
  </r>
  <r>
    <x v="33"/>
    <x v="33"/>
    <x v="3"/>
    <x v="1"/>
    <x v="6"/>
    <x v="6"/>
    <s v="80"/>
    <s v="Wastewater"/>
    <s v="005"/>
    <s v="Debt Service"/>
    <s v="650.40.80.005-8900.99"/>
    <s v="Debt Service-Principal Extraordinary Mandatory Payments"/>
    <n v="0"/>
    <n v="0"/>
    <n v="0"/>
    <n v="0"/>
    <n v="0"/>
  </r>
  <r>
    <x v="33"/>
    <x v="33"/>
    <x v="3"/>
    <x v="1"/>
    <x v="6"/>
    <x v="6"/>
    <s v="80"/>
    <s v="Wastewater"/>
    <s v="005"/>
    <s v="Debt Service"/>
    <s v="650.40.80.005-8910.20"/>
    <s v="Debt Service-Interest 2009 Issue"/>
    <n v="-545000"/>
    <n v="-545000"/>
    <n v="-545265"/>
    <n v="-545265"/>
    <n v="0"/>
  </r>
  <r>
    <x v="33"/>
    <x v="33"/>
    <x v="3"/>
    <x v="1"/>
    <x v="6"/>
    <x v="6"/>
    <s v="80"/>
    <s v="Wastewater"/>
    <s v="005"/>
    <s v="Debt Service"/>
    <s v="650.40.80.005-8910.22"/>
    <s v="Debt Service-Interest 2012 Issue"/>
    <n v="-312000"/>
    <n v="-283000"/>
    <n v="-253484"/>
    <n v="-253484"/>
    <n v="0"/>
  </r>
  <r>
    <x v="33"/>
    <x v="33"/>
    <x v="3"/>
    <x v="1"/>
    <x v="6"/>
    <x v="6"/>
    <s v="80"/>
    <s v="Wastewater"/>
    <s v="005"/>
    <s v="Debt Service"/>
    <s v="650.40.80.005-8920.01"/>
    <s v="Debt Service-Other Costs Admin/Audit Fees"/>
    <n v="-2000"/>
    <n v="-3000"/>
    <n v="-1610"/>
    <n v="-1610"/>
    <n v="0"/>
  </r>
  <r>
    <x v="33"/>
    <x v="33"/>
    <x v="3"/>
    <x v="1"/>
    <x v="6"/>
    <x v="6"/>
    <s v="80"/>
    <s v="Wastewater"/>
    <s v="005"/>
    <s v="Debt Service"/>
    <s v="650.40.80.005-8920.04"/>
    <s v="Debt Service-Other Costs Amortization of Discount"/>
    <n v="0"/>
    <n v="0"/>
    <n v="0"/>
    <n v="0"/>
    <n v="0"/>
  </r>
  <r>
    <x v="33"/>
    <x v="33"/>
    <x v="3"/>
    <x v="1"/>
    <x v="6"/>
    <x v="6"/>
    <s v="80"/>
    <s v="Wastewater"/>
    <s v="015"/>
    <s v="Administration/Engineering"/>
    <s v="650.40.80.015-6000.01"/>
    <s v="Professional Services General"/>
    <n v="0"/>
    <n v="0"/>
    <n v="0"/>
    <n v="0"/>
    <n v="0"/>
  </r>
  <r>
    <x v="33"/>
    <x v="33"/>
    <x v="3"/>
    <x v="1"/>
    <x v="6"/>
    <x v="6"/>
    <s v="80"/>
    <s v="Wastewater"/>
    <s v="015"/>
    <s v="Administration/Engineering"/>
    <s v="650.40.80.015-6600.25"/>
    <s v="Administrative Expenses Support Services-Indirect Labor"/>
    <n v="0"/>
    <n v="0"/>
    <n v="0"/>
    <n v="0"/>
    <n v="0"/>
  </r>
  <r>
    <x v="33"/>
    <x v="33"/>
    <x v="3"/>
    <x v="1"/>
    <x v="6"/>
    <x v="6"/>
    <s v="80"/>
    <s v="Wastewater"/>
    <s v="015"/>
    <s v="Administration/Engineering"/>
    <s v="650.40.80.015-6600.36"/>
    <s v="Administrative Expenses IT Fund Contribution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475.10"/>
    <s v="Intergovernmental Grants-State/County Used Oil Recycling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475.11"/>
    <s v="Intergovernmental Grants-State/County Beverage Container"/>
    <n v="0"/>
    <n v="0"/>
    <n v="8163"/>
    <n v="8163"/>
    <n v="0"/>
  </r>
  <r>
    <x v="34"/>
    <x v="34"/>
    <x v="0"/>
    <x v="0"/>
    <x v="6"/>
    <x v="6"/>
    <s v="75"/>
    <s v="Waste Management"/>
    <s v="001"/>
    <s v="Administration"/>
    <s v="660.40.75.001-4475.32"/>
    <s v="Intergovernmental Grants-State/County CalRecycle"/>
    <n v="0"/>
    <n v="0"/>
    <n v="800000"/>
    <n v="800000"/>
    <n v="0"/>
  </r>
  <r>
    <x v="34"/>
    <x v="34"/>
    <x v="0"/>
    <x v="0"/>
    <x v="6"/>
    <x v="6"/>
    <s v="75"/>
    <s v="Waste Management"/>
    <s v="001"/>
    <s v="Administration"/>
    <s v="660.40.75.001-4475.26"/>
    <s v="Intergovernmental Grants-State/County SJV Air Pollution Grant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500.19"/>
    <s v="Charges for Services-Public Works Solid Waste-Residential"/>
    <n v="8817000"/>
    <n v="9160000"/>
    <n v="8670590"/>
    <n v="8670590"/>
    <n v="0"/>
  </r>
  <r>
    <x v="34"/>
    <x v="34"/>
    <x v="0"/>
    <x v="0"/>
    <x v="6"/>
    <x v="6"/>
    <s v="75"/>
    <s v="Waste Management"/>
    <s v="001"/>
    <s v="Administration"/>
    <s v="660.40.75.001-4500.20"/>
    <s v="Charges for Services-Public Works Solid Waste-Commercial"/>
    <n v="3917000"/>
    <n v="3685000"/>
    <n v="3995000"/>
    <n v="3995000"/>
    <n v="0"/>
  </r>
  <r>
    <x v="34"/>
    <x v="34"/>
    <x v="0"/>
    <x v="0"/>
    <x v="6"/>
    <x v="6"/>
    <s v="75"/>
    <s v="Waste Management"/>
    <s v="001"/>
    <s v="Administration"/>
    <s v="660.40.75.001-4500.21"/>
    <s v="Charges for Services-Public Works Solid Waste-Drop Box"/>
    <n v="1095000"/>
    <n v="1587000"/>
    <n v="893440"/>
    <n v="893440"/>
    <n v="0"/>
  </r>
  <r>
    <x v="34"/>
    <x v="34"/>
    <x v="0"/>
    <x v="0"/>
    <x v="6"/>
    <x v="6"/>
    <s v="75"/>
    <s v="Waste Management"/>
    <s v="001"/>
    <s v="Administration"/>
    <s v="660.40.75.001-4500.24"/>
    <s v="Charges for Services-Public Works Penalties"/>
    <n v="20000"/>
    <n v="3000"/>
    <n v="20000"/>
    <n v="20000"/>
    <n v="0"/>
  </r>
  <r>
    <x v="34"/>
    <x v="34"/>
    <x v="0"/>
    <x v="0"/>
    <x v="6"/>
    <x v="6"/>
    <s v="75"/>
    <s v="Waste Management"/>
    <s v="001"/>
    <s v="Administration"/>
    <s v="660.40.75.001-4500.46"/>
    <s v="Charges for Services-Public Works Solid Waste - Service Initiation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500.51"/>
    <s v="Charges for Services-Public Works Rcycling Program"/>
    <n v="0"/>
    <n v="0"/>
    <n v="0"/>
    <n v="10000"/>
    <n v="10000"/>
  </r>
  <r>
    <x v="34"/>
    <x v="34"/>
    <x v="0"/>
    <x v="0"/>
    <x v="6"/>
    <x v="6"/>
    <s v="75"/>
    <s v="Waste Management"/>
    <s v="001"/>
    <s v="Administration"/>
    <s v="660.40.75.001-4700.01"/>
    <s v="Investment Earnings Interest on Investments"/>
    <n v="60000"/>
    <n v="-21000"/>
    <n v="28840"/>
    <n v="28840"/>
    <n v="0"/>
  </r>
  <r>
    <x v="34"/>
    <x v="34"/>
    <x v="0"/>
    <x v="0"/>
    <x v="6"/>
    <x v="6"/>
    <s v="75"/>
    <s v="Waste Management"/>
    <s v="001"/>
    <s v="Administration"/>
    <s v="660.40.75.001-4700.19"/>
    <s v="Investment Earnings Market Value Change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700.21"/>
    <s v="Investment Earnings Unallocated Investment Expense"/>
    <n v="-2000"/>
    <n v="-1000"/>
    <n v="-2880"/>
    <n v="-2880"/>
    <n v="0"/>
  </r>
  <r>
    <x v="34"/>
    <x v="34"/>
    <x v="0"/>
    <x v="0"/>
    <x v="6"/>
    <x v="6"/>
    <s v="75"/>
    <s v="Waste Management"/>
    <s v="001"/>
    <s v="Administration"/>
    <s v="660.40.75.001-4850.01"/>
    <s v="Other Revenue Sale of Property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850.07"/>
    <s v="Other Revenue Misc Reimbursement"/>
    <n v="19000"/>
    <n v="2000"/>
    <n v="0"/>
    <n v="0"/>
    <n v="0"/>
  </r>
  <r>
    <x v="34"/>
    <x v="34"/>
    <x v="0"/>
    <x v="0"/>
    <x v="6"/>
    <x v="6"/>
    <s v="75"/>
    <s v="Waste Management"/>
    <s v="001"/>
    <s v="Administration"/>
    <s v="660.40.75.001-4850.12"/>
    <s v="Other Revenue Miscellaneous Receipts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850.14"/>
    <s v="Other Revenue Curbside Recyclables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850.15"/>
    <s v="Other Revenue Beverage Container"/>
    <n v="0"/>
    <n v="0"/>
    <n v="0"/>
    <n v="0"/>
    <n v="0"/>
  </r>
  <r>
    <x v="34"/>
    <x v="34"/>
    <x v="0"/>
    <x v="0"/>
    <x v="6"/>
    <x v="6"/>
    <s v="75"/>
    <s v="Waste Management"/>
    <s v="001"/>
    <s v="Administration"/>
    <s v="660.40.75.001-4850.37"/>
    <s v="Other Revenue Solid Waste Citations"/>
    <n v="0"/>
    <n v="0"/>
    <n v="0"/>
    <n v="0"/>
    <n v="0"/>
  </r>
  <r>
    <x v="34"/>
    <x v="34"/>
    <x v="0"/>
    <x v="0"/>
    <x v="6"/>
    <x v="6"/>
    <s v="75"/>
    <s v="Waste Management"/>
    <s v="610"/>
    <s v="Commercial Collection"/>
    <s v="660.40.75.610-4500.20"/>
    <s v="Charges for Services-Public Works Solid Waste-Commercial"/>
    <n v="0"/>
    <n v="0"/>
    <n v="0"/>
    <n v="0"/>
    <n v="0"/>
  </r>
  <r>
    <x v="34"/>
    <x v="34"/>
    <x v="0"/>
    <x v="0"/>
    <x v="6"/>
    <x v="6"/>
    <s v="75"/>
    <s v="Waste Management"/>
    <s v="610"/>
    <s v="Commercial Collection"/>
    <s v="660.40.75.610-4500.21"/>
    <s v="Charges for Services-Public Works Solid Waste-Drop Box"/>
    <n v="0"/>
    <n v="0"/>
    <n v="0"/>
    <n v="0"/>
    <n v="0"/>
  </r>
  <r>
    <x v="34"/>
    <x v="34"/>
    <x v="0"/>
    <x v="0"/>
    <x v="6"/>
    <x v="6"/>
    <s v="75"/>
    <s v="Waste Management"/>
    <s v="620"/>
    <s v="Residential Collection"/>
    <s v="660.40.75.620-4500.19"/>
    <s v="Charges for Services-Public Works Solid Waste-Residential"/>
    <n v="0"/>
    <n v="0"/>
    <n v="0"/>
    <n v="0"/>
    <n v="0"/>
  </r>
  <r>
    <x v="34"/>
    <x v="34"/>
    <x v="3"/>
    <x v="1"/>
    <x v="0"/>
    <x v="0"/>
    <s v="00"/>
    <s v="Non Divisional"/>
    <s v="900"/>
    <s v="General"/>
    <s v="660.00.00.900-6700.02"/>
    <s v="Depreciation Building Improvements"/>
    <n v="-3000"/>
    <n v="0"/>
    <n v="0"/>
    <n v="0"/>
    <n v="0"/>
  </r>
  <r>
    <x v="34"/>
    <x v="34"/>
    <x v="3"/>
    <x v="1"/>
    <x v="0"/>
    <x v="0"/>
    <s v="00"/>
    <s v="Non Divisional"/>
    <s v="900"/>
    <s v="General"/>
    <s v="660.00.00.900-6700.03"/>
    <s v="Depreciation Computer Hardware"/>
    <n v="0"/>
    <n v="0"/>
    <n v="0"/>
    <n v="0"/>
    <n v="0"/>
  </r>
  <r>
    <x v="34"/>
    <x v="34"/>
    <x v="3"/>
    <x v="1"/>
    <x v="0"/>
    <x v="0"/>
    <s v="00"/>
    <s v="Non Divisional"/>
    <s v="900"/>
    <s v="General"/>
    <s v="660.00.00.900-6700.04"/>
    <s v="Depreciation Software"/>
    <n v="-1000"/>
    <n v="0"/>
    <n v="0"/>
    <n v="0"/>
    <n v="0"/>
  </r>
  <r>
    <x v="34"/>
    <x v="34"/>
    <x v="3"/>
    <x v="1"/>
    <x v="0"/>
    <x v="0"/>
    <s v="00"/>
    <s v="Non Divisional"/>
    <s v="900"/>
    <s v="General"/>
    <s v="660.00.00.900-6700.05"/>
    <s v="Depreciation Machinery &amp; Equipment"/>
    <n v="-15000"/>
    <n v="0"/>
    <n v="0"/>
    <n v="0"/>
    <n v="0"/>
  </r>
  <r>
    <x v="34"/>
    <x v="34"/>
    <x v="3"/>
    <x v="1"/>
    <x v="0"/>
    <x v="0"/>
    <s v="00"/>
    <s v="Non Divisional"/>
    <s v="900"/>
    <s v="General"/>
    <s v="660.00.00.900-6700.06"/>
    <s v="Depreciation Vehicles"/>
    <n v="-542000"/>
    <n v="0"/>
    <n v="0"/>
    <n v="0"/>
    <n v="0"/>
  </r>
  <r>
    <x v="34"/>
    <x v="34"/>
    <x v="4"/>
    <x v="1"/>
    <x v="0"/>
    <x v="0"/>
    <s v="00"/>
    <s v="Non Divisional"/>
    <s v="900"/>
    <s v="General"/>
    <s v="660.00.00.900-7000.02"/>
    <s v="Capital Outlay Vehicles-Major"/>
    <n v="0"/>
    <n v="-45000"/>
    <n v="0"/>
    <n v="0"/>
    <n v="0"/>
  </r>
  <r>
    <x v="34"/>
    <x v="34"/>
    <x v="4"/>
    <x v="1"/>
    <x v="0"/>
    <x v="0"/>
    <s v="00"/>
    <s v="Non Divisional"/>
    <s v="900"/>
    <s v="General"/>
    <s v="660.00.00.900-7000.03"/>
    <s v="Capital Outlay Equipment New"/>
    <n v="0"/>
    <n v="0"/>
    <n v="-1590000"/>
    <n v="-1590000"/>
    <n v="0"/>
  </r>
  <r>
    <x v="34"/>
    <x v="34"/>
    <x v="4"/>
    <x v="1"/>
    <x v="0"/>
    <x v="0"/>
    <s v="00"/>
    <s v="Non Divisional"/>
    <s v="900"/>
    <s v="General"/>
    <s v="660.00.00.900-7000.04"/>
    <s v="Capital Outlay Equipment Replacement"/>
    <n v="-39000"/>
    <n v="0"/>
    <n v="0"/>
    <n v="-99000"/>
    <n v="-99000"/>
  </r>
  <r>
    <x v="34"/>
    <x v="34"/>
    <x v="4"/>
    <x v="1"/>
    <x v="0"/>
    <x v="0"/>
    <s v="00"/>
    <s v="Non Divisional"/>
    <s v="900"/>
    <s v="General"/>
    <s v="660.00.00.900-7000.06"/>
    <s v="Capital Outlay Operations Apparatus-Major"/>
    <n v="-816000"/>
    <n v="-3527000"/>
    <n v="-1734513"/>
    <n v="-1734513"/>
    <n v="0"/>
  </r>
  <r>
    <x v="34"/>
    <x v="34"/>
    <x v="4"/>
    <x v="1"/>
    <x v="0"/>
    <x v="0"/>
    <s v="00"/>
    <s v="Non Divisional"/>
    <s v="900"/>
    <s v="General"/>
    <s v="660.00.00.900-7000.09"/>
    <s v="Capital Outlay Computer Conversion"/>
    <n v="0"/>
    <n v="0"/>
    <n v="0"/>
    <n v="0"/>
    <n v="0"/>
  </r>
  <r>
    <x v="34"/>
    <x v="34"/>
    <x v="4"/>
    <x v="1"/>
    <x v="0"/>
    <x v="0"/>
    <s v="00"/>
    <s v="Non Divisional"/>
    <s v="900"/>
    <s v="General"/>
    <s v="660.00.00.900-8450.01"/>
    <s v="Alternative Energy Food To Fuel"/>
    <n v="0"/>
    <n v="0"/>
    <n v="0"/>
    <n v="0"/>
    <n v="0"/>
  </r>
  <r>
    <x v="34"/>
    <x v="34"/>
    <x v="1"/>
    <x v="1"/>
    <x v="0"/>
    <x v="0"/>
    <s v="00"/>
    <s v="Non Divisional"/>
    <s v="900"/>
    <s v="General"/>
    <s v="660.00.00.900-9888.01"/>
    <s v="Capital Asset Expenditure Adjustments  Current Year Additions"/>
    <n v="964000"/>
    <n v="0"/>
    <n v="0"/>
    <n v="0"/>
    <n v="0"/>
  </r>
  <r>
    <x v="34"/>
    <x v="34"/>
    <x v="1"/>
    <x v="1"/>
    <x v="0"/>
    <x v="0"/>
    <s v="00"/>
    <s v="Non Divisional"/>
    <s v="900"/>
    <s v="General"/>
    <s v="660.00.00.900-9888.03"/>
    <s v="Capital Asset Expenditure Adjustments  Disposals"/>
    <n v="0"/>
    <n v="0"/>
    <n v="0"/>
    <n v="0"/>
    <n v="0"/>
  </r>
  <r>
    <x v="34"/>
    <x v="34"/>
    <x v="1"/>
    <x v="1"/>
    <x v="0"/>
    <x v="0"/>
    <s v="00"/>
    <s v="Non Divisional"/>
    <s v="900"/>
    <s v="General"/>
    <s v="660.00.00.900-9888.04"/>
    <s v="Capital Asset Expenditure Adjustments  Asset Transfer In"/>
    <n v="0"/>
    <n v="0"/>
    <n v="0"/>
    <n v="0"/>
    <n v="0"/>
  </r>
  <r>
    <x v="34"/>
    <x v="34"/>
    <x v="1"/>
    <x v="1"/>
    <x v="0"/>
    <x v="0"/>
    <s v="00"/>
    <s v="Non Divisional"/>
    <s v="900"/>
    <s v="General"/>
    <s v="660.00.00.900-9888.05"/>
    <s v="Capital Asset Expenditure Adjustments  Asset Transfer Out"/>
    <n v="0"/>
    <n v="0"/>
    <n v="0"/>
    <n v="0"/>
    <n v="0"/>
  </r>
  <r>
    <x v="34"/>
    <x v="34"/>
    <x v="3"/>
    <x v="1"/>
    <x v="8"/>
    <x v="8"/>
    <s v="00"/>
    <s v="Non Divisional"/>
    <s v="002"/>
    <s v="Departmental Legal Services"/>
    <s v="660.02.00.002-6002.40"/>
    <s v="Legal Services Public Works"/>
    <n v="0"/>
    <n v="-1000"/>
    <n v="0"/>
    <n v="0"/>
    <n v="0"/>
  </r>
  <r>
    <x v="34"/>
    <x v="34"/>
    <x v="2"/>
    <x v="1"/>
    <x v="10"/>
    <x v="10"/>
    <s v="00"/>
    <s v="Non Divisional"/>
    <s v="150"/>
    <s v="Fiscal Management"/>
    <s v="660.05.00.150-5000.01"/>
    <s v="Salaries Regular"/>
    <n v="-27000"/>
    <n v="-16000"/>
    <n v="0"/>
    <n v="0"/>
    <n v="0"/>
  </r>
  <r>
    <x v="34"/>
    <x v="34"/>
    <x v="2"/>
    <x v="1"/>
    <x v="10"/>
    <x v="10"/>
    <s v="00"/>
    <s v="Non Divisional"/>
    <s v="150"/>
    <s v="Fiscal Management"/>
    <s v="660.05.00.150-5000.03"/>
    <s v="Salaries Overtime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000.04"/>
    <s v="Salaries Holiday Pay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000.06"/>
    <s v="Salaries Out of Class"/>
    <n v="-100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000.07"/>
    <s v="Salaries Admin Leave Pay"/>
    <n v="-4000"/>
    <n v="-1000"/>
    <n v="0"/>
    <n v="0"/>
    <n v="0"/>
  </r>
  <r>
    <x v="34"/>
    <x v="34"/>
    <x v="2"/>
    <x v="1"/>
    <x v="10"/>
    <x v="10"/>
    <s v="00"/>
    <s v="Non Divisional"/>
    <s v="150"/>
    <s v="Fiscal Management"/>
    <s v="660.05.00.150-5000.08"/>
    <s v="Salaries Longevity Pay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000.10"/>
    <s v="Salaries Furloughs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000.12"/>
    <s v="Salaries Compensated Absences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00"/>
    <s v="Benefits PERS Pool Liability"/>
    <n v="-4000"/>
    <n v="-3000"/>
    <n v="0"/>
    <n v="0"/>
    <n v="0"/>
  </r>
  <r>
    <x v="34"/>
    <x v="34"/>
    <x v="2"/>
    <x v="1"/>
    <x v="10"/>
    <x v="10"/>
    <s v="00"/>
    <s v="Non Divisional"/>
    <s v="150"/>
    <s v="Fiscal Management"/>
    <s v="660.05.00.150-5100.01"/>
    <s v="Benefits Retirement"/>
    <n v="-1000"/>
    <n v="-1000"/>
    <n v="0"/>
    <n v="0"/>
    <n v="0"/>
  </r>
  <r>
    <x v="34"/>
    <x v="34"/>
    <x v="2"/>
    <x v="1"/>
    <x v="10"/>
    <x v="10"/>
    <s v="00"/>
    <s v="Non Divisional"/>
    <s v="150"/>
    <s v="Fiscal Management"/>
    <s v="660.05.00.150-5100.02"/>
    <s v="Benefits Health Insurance"/>
    <n v="-4000"/>
    <n v="-2000"/>
    <n v="0"/>
    <n v="0"/>
    <n v="0"/>
  </r>
  <r>
    <x v="34"/>
    <x v="34"/>
    <x v="2"/>
    <x v="1"/>
    <x v="10"/>
    <x v="10"/>
    <s v="00"/>
    <s v="Non Divisional"/>
    <s v="150"/>
    <s v="Fiscal Management"/>
    <s v="660.05.00.150-5100.03"/>
    <s v="Benefits Dental Insurance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04"/>
    <s v="Benefits Vision Insurance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05"/>
    <s v="Benefits Life Insurance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06"/>
    <s v="Benefits Worker's Comp"/>
    <n v="-1000"/>
    <n v="-1000"/>
    <n v="-1800"/>
    <n v="-2000"/>
    <n v="-200"/>
  </r>
  <r>
    <x v="34"/>
    <x v="34"/>
    <x v="2"/>
    <x v="1"/>
    <x v="10"/>
    <x v="10"/>
    <s v="00"/>
    <s v="Non Divisional"/>
    <s v="150"/>
    <s v="Fiscal Management"/>
    <s v="660.05.00.150-5100.07"/>
    <s v="Benefits Long Term Disability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08"/>
    <s v="Benefits Deferred Compensation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11"/>
    <s v="Benefits Medicare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15"/>
    <s v="Benefits Cell Phone Allowance"/>
    <n v="0"/>
    <n v="0"/>
    <n v="0"/>
    <n v="0"/>
    <n v="0"/>
  </r>
  <r>
    <x v="34"/>
    <x v="34"/>
    <x v="2"/>
    <x v="1"/>
    <x v="10"/>
    <x v="10"/>
    <s v="00"/>
    <s v="Non Divisional"/>
    <s v="150"/>
    <s v="Fiscal Management"/>
    <s v="660.05.00.150-5100.17"/>
    <s v="Benefits Other Post Employment Benefits"/>
    <n v="-2000"/>
    <n v="-2000"/>
    <n v="-2500"/>
    <n v="-2500"/>
    <n v="0"/>
  </r>
  <r>
    <x v="34"/>
    <x v="34"/>
    <x v="3"/>
    <x v="1"/>
    <x v="10"/>
    <x v="10"/>
    <s v="00"/>
    <s v="Non Divisional"/>
    <s v="150"/>
    <s v="Fiscal Management"/>
    <s v="660.05.00.150-6000.01"/>
    <s v="Professional Services General"/>
    <n v="-81000"/>
    <n v="-74000"/>
    <n v="0"/>
    <n v="-59000"/>
    <n v="-59000"/>
  </r>
  <r>
    <x v="34"/>
    <x v="34"/>
    <x v="3"/>
    <x v="1"/>
    <x v="10"/>
    <x v="10"/>
    <s v="00"/>
    <s v="Non Divisional"/>
    <s v="150"/>
    <s v="Fiscal Management"/>
    <s v="660.05.00.150-6200.02"/>
    <s v="Supplies Special Department"/>
    <n v="0"/>
    <n v="0"/>
    <n v="0"/>
    <n v="0"/>
    <n v="0"/>
  </r>
  <r>
    <x v="34"/>
    <x v="34"/>
    <x v="2"/>
    <x v="1"/>
    <x v="10"/>
    <x v="10"/>
    <s v="00"/>
    <s v="Non Divisional"/>
    <s v="160"/>
    <s v="Revenue Management"/>
    <s v="660.05.00.160-5000.01"/>
    <s v="Salaries Regular"/>
    <n v="-193000"/>
    <n v="-181000"/>
    <n v="-32780"/>
    <n v="-52000"/>
    <n v="-19220"/>
  </r>
  <r>
    <x v="34"/>
    <x v="34"/>
    <x v="2"/>
    <x v="1"/>
    <x v="10"/>
    <x v="10"/>
    <s v="00"/>
    <s v="Non Divisional"/>
    <s v="160"/>
    <s v="Revenue Management"/>
    <s v="660.05.00.160-5000.02"/>
    <s v="Salaries Part Time"/>
    <n v="-6000"/>
    <n v="-8000"/>
    <n v="0"/>
    <n v="-2000"/>
    <n v="-2000"/>
  </r>
  <r>
    <x v="34"/>
    <x v="34"/>
    <x v="2"/>
    <x v="1"/>
    <x v="10"/>
    <x v="10"/>
    <s v="00"/>
    <s v="Non Divisional"/>
    <s v="160"/>
    <s v="Revenue Management"/>
    <s v="660.05.00.160-5000.03"/>
    <s v="Salaries Overtime"/>
    <n v="0"/>
    <n v="0"/>
    <n v="0"/>
    <n v="0"/>
    <n v="0"/>
  </r>
  <r>
    <x v="34"/>
    <x v="34"/>
    <x v="2"/>
    <x v="1"/>
    <x v="10"/>
    <x v="10"/>
    <s v="00"/>
    <s v="Non Divisional"/>
    <s v="160"/>
    <s v="Revenue Management"/>
    <s v="660.05.00.160-5000.06"/>
    <s v="Salaries Out of Class"/>
    <n v="-1000"/>
    <n v="0"/>
    <n v="-3278"/>
    <n v="-3278"/>
    <n v="0"/>
  </r>
  <r>
    <x v="34"/>
    <x v="34"/>
    <x v="2"/>
    <x v="1"/>
    <x v="10"/>
    <x v="10"/>
    <s v="00"/>
    <s v="Non Divisional"/>
    <s v="160"/>
    <s v="Revenue Management"/>
    <s v="660.05.00.160-5000.07"/>
    <s v="Salaries Admin Leave Pay"/>
    <n v="-1000"/>
    <n v="-3000"/>
    <n v="-521"/>
    <n v="-521"/>
    <n v="0"/>
  </r>
  <r>
    <x v="34"/>
    <x v="34"/>
    <x v="2"/>
    <x v="1"/>
    <x v="10"/>
    <x v="10"/>
    <s v="00"/>
    <s v="Non Divisional"/>
    <s v="160"/>
    <s v="Revenue Management"/>
    <s v="660.05.00.160-5000.08"/>
    <s v="Salaries Longevity Pay"/>
    <n v="-1000"/>
    <n v="0"/>
    <n v="-324"/>
    <n v="-324"/>
    <n v="0"/>
  </r>
  <r>
    <x v="34"/>
    <x v="34"/>
    <x v="2"/>
    <x v="1"/>
    <x v="10"/>
    <x v="10"/>
    <s v="00"/>
    <s v="Non Divisional"/>
    <s v="160"/>
    <s v="Revenue Management"/>
    <s v="660.05.00.160-5000.10"/>
    <s v="Salaries Furloughs"/>
    <n v="0"/>
    <n v="0"/>
    <n v="0"/>
    <n v="0"/>
    <n v="0"/>
  </r>
  <r>
    <x v="34"/>
    <x v="34"/>
    <x v="2"/>
    <x v="1"/>
    <x v="10"/>
    <x v="10"/>
    <s v="00"/>
    <s v="Non Divisional"/>
    <s v="160"/>
    <s v="Revenue Management"/>
    <s v="660.05.00.160-5000.12"/>
    <s v="Salaries Compensated Absences"/>
    <n v="0"/>
    <n v="0"/>
    <n v="0"/>
    <n v="0"/>
    <n v="0"/>
  </r>
  <r>
    <x v="34"/>
    <x v="34"/>
    <x v="2"/>
    <x v="1"/>
    <x v="10"/>
    <x v="10"/>
    <s v="00"/>
    <s v="Non Divisional"/>
    <s v="160"/>
    <s v="Revenue Management"/>
    <s v="660.05.00.160-5100.00"/>
    <s v="Benefits PERS Pool Liability"/>
    <n v="-35000"/>
    <n v="-34000"/>
    <n v="-6920"/>
    <n v="-12000"/>
    <n v="-5080"/>
  </r>
  <r>
    <x v="34"/>
    <x v="34"/>
    <x v="2"/>
    <x v="1"/>
    <x v="10"/>
    <x v="10"/>
    <s v="00"/>
    <s v="Non Divisional"/>
    <s v="160"/>
    <s v="Revenue Management"/>
    <s v="660.05.00.160-5100.01"/>
    <s v="Benefits Retirement"/>
    <n v="-17000"/>
    <n v="-17000"/>
    <n v="-1987"/>
    <n v="-5000"/>
    <n v="-3013"/>
  </r>
  <r>
    <x v="34"/>
    <x v="34"/>
    <x v="2"/>
    <x v="1"/>
    <x v="10"/>
    <x v="10"/>
    <s v="00"/>
    <s v="Non Divisional"/>
    <s v="160"/>
    <s v="Revenue Management"/>
    <s v="660.05.00.160-5100.02"/>
    <s v="Benefits Health Insurance"/>
    <n v="-36000"/>
    <n v="-32000"/>
    <n v="-6028"/>
    <n v="-10000"/>
    <n v="-3972"/>
  </r>
  <r>
    <x v="34"/>
    <x v="34"/>
    <x v="2"/>
    <x v="1"/>
    <x v="10"/>
    <x v="10"/>
    <s v="00"/>
    <s v="Non Divisional"/>
    <s v="160"/>
    <s v="Revenue Management"/>
    <s v="660.05.00.160-5100.03"/>
    <s v="Benefits Dental Insurance"/>
    <n v="-4000"/>
    <n v="-3000"/>
    <n v="-356"/>
    <n v="-356"/>
    <n v="0"/>
  </r>
  <r>
    <x v="34"/>
    <x v="34"/>
    <x v="2"/>
    <x v="1"/>
    <x v="10"/>
    <x v="10"/>
    <s v="00"/>
    <s v="Non Divisional"/>
    <s v="160"/>
    <s v="Revenue Management"/>
    <s v="660.05.00.160-5100.04"/>
    <s v="Benefits Vision Insurance"/>
    <n v="-1000"/>
    <n v="0"/>
    <n v="-57"/>
    <n v="-57"/>
    <n v="0"/>
  </r>
  <r>
    <x v="34"/>
    <x v="34"/>
    <x v="2"/>
    <x v="1"/>
    <x v="10"/>
    <x v="10"/>
    <s v="00"/>
    <s v="Non Divisional"/>
    <s v="160"/>
    <s v="Revenue Management"/>
    <s v="660.05.00.160-5100.05"/>
    <s v="Benefits Life Insurance"/>
    <n v="0"/>
    <n v="0"/>
    <n v="-58"/>
    <n v="-58"/>
    <n v="0"/>
  </r>
  <r>
    <x v="34"/>
    <x v="34"/>
    <x v="2"/>
    <x v="1"/>
    <x v="10"/>
    <x v="10"/>
    <s v="00"/>
    <s v="Non Divisional"/>
    <s v="160"/>
    <s v="Revenue Management"/>
    <s v="660.05.00.160-5100.06"/>
    <s v="Benefits Worker's Comp"/>
    <n v="-6000"/>
    <n v="-6000"/>
    <n v="-6000"/>
    <n v="-8000"/>
    <n v="-2000"/>
  </r>
  <r>
    <x v="34"/>
    <x v="34"/>
    <x v="2"/>
    <x v="1"/>
    <x v="10"/>
    <x v="10"/>
    <s v="00"/>
    <s v="Non Divisional"/>
    <s v="160"/>
    <s v="Revenue Management"/>
    <s v="660.05.00.160-5100.07"/>
    <s v="Benefits Long Term Disability"/>
    <n v="-1000"/>
    <n v="-1000"/>
    <n v="-320"/>
    <n v="-320"/>
    <n v="0"/>
  </r>
  <r>
    <x v="34"/>
    <x v="34"/>
    <x v="2"/>
    <x v="1"/>
    <x v="10"/>
    <x v="10"/>
    <s v="00"/>
    <s v="Non Divisional"/>
    <s v="160"/>
    <s v="Revenue Management"/>
    <s v="660.05.00.160-5100.08"/>
    <s v="Benefits Deferred Compensation"/>
    <n v="0"/>
    <n v="-2000"/>
    <n v="0"/>
    <n v="0"/>
    <n v="0"/>
  </r>
  <r>
    <x v="34"/>
    <x v="34"/>
    <x v="2"/>
    <x v="1"/>
    <x v="10"/>
    <x v="10"/>
    <s v="00"/>
    <s v="Non Divisional"/>
    <s v="160"/>
    <s v="Revenue Management"/>
    <s v="660.05.00.160-5100.09"/>
    <s v="Benefits Unemployment Insurance"/>
    <n v="0"/>
    <n v="0"/>
    <n v="0"/>
    <n v="0"/>
    <n v="0"/>
  </r>
  <r>
    <x v="34"/>
    <x v="34"/>
    <x v="2"/>
    <x v="1"/>
    <x v="10"/>
    <x v="10"/>
    <s v="00"/>
    <s v="Non Divisional"/>
    <s v="160"/>
    <s v="Revenue Management"/>
    <s v="660.05.00.160-5100.11"/>
    <s v="Benefits Medicare"/>
    <n v="-3000"/>
    <n v="-3000"/>
    <n v="-541"/>
    <n v="-541"/>
    <n v="0"/>
  </r>
  <r>
    <x v="34"/>
    <x v="34"/>
    <x v="2"/>
    <x v="1"/>
    <x v="10"/>
    <x v="10"/>
    <s v="00"/>
    <s v="Non Divisional"/>
    <s v="160"/>
    <s v="Revenue Management"/>
    <s v="660.05.00.160-5100.15"/>
    <s v="Benefits Cell Phone Allowance"/>
    <n v="0"/>
    <n v="0"/>
    <n v="-389"/>
    <n v="-389"/>
    <n v="0"/>
  </r>
  <r>
    <x v="34"/>
    <x v="34"/>
    <x v="2"/>
    <x v="1"/>
    <x v="10"/>
    <x v="10"/>
    <s v="00"/>
    <s v="Non Divisional"/>
    <s v="160"/>
    <s v="Revenue Management"/>
    <s v="660.05.00.160-5100.17"/>
    <s v="Benefits Other Post Employment Benefits"/>
    <n v="-8000"/>
    <n v="-7000"/>
    <n v="-7000"/>
    <n v="-7000"/>
    <n v="0"/>
  </r>
  <r>
    <x v="34"/>
    <x v="34"/>
    <x v="3"/>
    <x v="1"/>
    <x v="10"/>
    <x v="10"/>
    <s v="00"/>
    <s v="Non Divisional"/>
    <s v="160"/>
    <s v="Revenue Management"/>
    <s v="660.05.00.160-6000.15"/>
    <s v="Professional Services Utility Statement Processing"/>
    <n v="-81000"/>
    <n v="-75000"/>
    <n v="0"/>
    <n v="-775000"/>
    <n v="-775000"/>
  </r>
  <r>
    <x v="34"/>
    <x v="34"/>
    <x v="3"/>
    <x v="1"/>
    <x v="10"/>
    <x v="10"/>
    <s v="00"/>
    <s v="Non Divisional"/>
    <s v="160"/>
    <s v="Revenue Management"/>
    <s v="660.05.00.160-6200.02"/>
    <s v="Supplies Special Department"/>
    <n v="0"/>
    <n v="0"/>
    <n v="0"/>
    <n v="0"/>
    <n v="0"/>
  </r>
  <r>
    <x v="34"/>
    <x v="34"/>
    <x v="3"/>
    <x v="1"/>
    <x v="10"/>
    <x v="10"/>
    <s v="00"/>
    <s v="Non Divisional"/>
    <s v="160"/>
    <s v="Revenue Management"/>
    <s v="660.05.00.160-6200.09"/>
    <s v="Supplies Data Processing"/>
    <n v="0"/>
    <n v="0"/>
    <n v="0"/>
    <n v="0"/>
    <n v="0"/>
  </r>
  <r>
    <x v="34"/>
    <x v="34"/>
    <x v="3"/>
    <x v="1"/>
    <x v="10"/>
    <x v="10"/>
    <s v="00"/>
    <s v="Non Divisional"/>
    <s v="160"/>
    <s v="Revenue Management"/>
    <s v="660.05.00.160-6280.40"/>
    <s v="Supplies-Public Works Support Department"/>
    <n v="-2000"/>
    <n v="0"/>
    <n v="0"/>
    <n v="0"/>
    <n v="0"/>
  </r>
  <r>
    <x v="34"/>
    <x v="34"/>
    <x v="3"/>
    <x v="1"/>
    <x v="10"/>
    <x v="10"/>
    <s v="00"/>
    <s v="Non Divisional"/>
    <s v="160"/>
    <s v="Revenue Management"/>
    <s v="660.05.00.160-6600.04"/>
    <s v="Administrative Expenses Training/Conferences"/>
    <n v="0"/>
    <n v="0"/>
    <n v="0"/>
    <n v="0"/>
    <n v="0"/>
  </r>
  <r>
    <x v="34"/>
    <x v="34"/>
    <x v="3"/>
    <x v="1"/>
    <x v="10"/>
    <x v="10"/>
    <s v="00"/>
    <s v="Non Divisional"/>
    <s v="160"/>
    <s v="Revenue Management"/>
    <s v="660.05.00.160-6600.07"/>
    <s v="Administrative Expenses Employee Recruitment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000.01"/>
    <s v="Salaries Regular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000.03"/>
    <s v="Salaries Overtime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000.10"/>
    <s v="Salaries Furloughs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000.12"/>
    <s v="Salaries Compensated Absences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01"/>
    <s v="Benefits Retirement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02"/>
    <s v="Benefits Health Insurance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03"/>
    <s v="Benefits Dental Insurance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04"/>
    <s v="Benefits Vision Insurance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05"/>
    <s v="Benefits Life Insurance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07"/>
    <s v="Benefits Long Term Disability"/>
    <n v="0"/>
    <n v="0"/>
    <n v="0"/>
    <n v="0"/>
    <n v="0"/>
  </r>
  <r>
    <x v="34"/>
    <x v="34"/>
    <x v="2"/>
    <x v="1"/>
    <x v="13"/>
    <x v="13"/>
    <s v="00"/>
    <s v="Non Divisional"/>
    <s v="170"/>
    <s v="Information Technology"/>
    <s v="660.07.00.170-5100.11"/>
    <s v="Benefits Medicare"/>
    <n v="0"/>
    <n v="0"/>
    <n v="0"/>
    <n v="0"/>
    <n v="0"/>
  </r>
  <r>
    <x v="34"/>
    <x v="34"/>
    <x v="2"/>
    <x v="1"/>
    <x v="2"/>
    <x v="2"/>
    <s v="00"/>
    <s v="Non Divisional"/>
    <s v="250"/>
    <s v="Code Compliance"/>
    <s v="660.11.00.250-5000.01"/>
    <s v="Salaries Regular"/>
    <n v="-9000"/>
    <n v="-9000"/>
    <n v="-7703"/>
    <n v="-7703"/>
    <n v="0"/>
  </r>
  <r>
    <x v="34"/>
    <x v="34"/>
    <x v="2"/>
    <x v="1"/>
    <x v="2"/>
    <x v="2"/>
    <s v="00"/>
    <s v="Non Divisional"/>
    <s v="250"/>
    <s v="Code Compliance"/>
    <s v="660.11.00.250-5000.07"/>
    <s v="Salaries Admin Leave Pay"/>
    <n v="0"/>
    <n v="0"/>
    <n v="0"/>
    <n v="0"/>
    <n v="0"/>
  </r>
  <r>
    <x v="34"/>
    <x v="34"/>
    <x v="2"/>
    <x v="1"/>
    <x v="2"/>
    <x v="2"/>
    <s v="00"/>
    <s v="Non Divisional"/>
    <s v="250"/>
    <s v="Code Compliance"/>
    <s v="660.11.00.250-5000.08"/>
    <s v="Salaries Longevity Pay"/>
    <n v="0"/>
    <n v="0"/>
    <n v="-140"/>
    <n v="-140"/>
    <n v="0"/>
  </r>
  <r>
    <x v="34"/>
    <x v="34"/>
    <x v="2"/>
    <x v="1"/>
    <x v="2"/>
    <x v="2"/>
    <s v="00"/>
    <s v="Non Divisional"/>
    <s v="250"/>
    <s v="Code Compliance"/>
    <s v="660.11.00.250-5000.10"/>
    <s v="Salaries Furloughs"/>
    <n v="0"/>
    <n v="0"/>
    <n v="0"/>
    <n v="0"/>
    <n v="0"/>
  </r>
  <r>
    <x v="34"/>
    <x v="34"/>
    <x v="2"/>
    <x v="1"/>
    <x v="2"/>
    <x v="2"/>
    <s v="00"/>
    <s v="Non Divisional"/>
    <s v="250"/>
    <s v="Code Compliance"/>
    <s v="660.11.00.250-5000.12"/>
    <s v="Salaries Compensated Absences"/>
    <n v="0"/>
    <n v="0"/>
    <n v="0"/>
    <n v="0"/>
    <n v="0"/>
  </r>
  <r>
    <x v="34"/>
    <x v="34"/>
    <x v="2"/>
    <x v="1"/>
    <x v="2"/>
    <x v="2"/>
    <s v="00"/>
    <s v="Non Divisional"/>
    <s v="250"/>
    <s v="Code Compliance"/>
    <s v="660.11.00.250-5100.00"/>
    <s v="Benefits PERS Pool Liability"/>
    <n v="-2000"/>
    <n v="-2000"/>
    <n v="-1640"/>
    <n v="-1000"/>
    <n v="640"/>
  </r>
  <r>
    <x v="34"/>
    <x v="34"/>
    <x v="2"/>
    <x v="1"/>
    <x v="2"/>
    <x v="2"/>
    <s v="00"/>
    <s v="Non Divisional"/>
    <s v="250"/>
    <s v="Code Compliance"/>
    <s v="660.11.00.250-5100.01"/>
    <s v="Benefits Retirement"/>
    <n v="0"/>
    <n v="-1000"/>
    <n v="-471"/>
    <n v="-471"/>
    <n v="0"/>
  </r>
  <r>
    <x v="34"/>
    <x v="34"/>
    <x v="2"/>
    <x v="1"/>
    <x v="2"/>
    <x v="2"/>
    <s v="00"/>
    <s v="Non Divisional"/>
    <s v="250"/>
    <s v="Code Compliance"/>
    <s v="660.11.00.250-5100.02"/>
    <s v="Benefits Health Insurance"/>
    <n v="0"/>
    <n v="0"/>
    <n v="0"/>
    <n v="0"/>
    <n v="0"/>
  </r>
  <r>
    <x v="34"/>
    <x v="34"/>
    <x v="2"/>
    <x v="1"/>
    <x v="2"/>
    <x v="2"/>
    <s v="00"/>
    <s v="Non Divisional"/>
    <s v="250"/>
    <s v="Code Compliance"/>
    <s v="660.11.00.250-5100.03"/>
    <s v="Benefits Dental Insurance"/>
    <n v="0"/>
    <n v="0"/>
    <n v="-93"/>
    <n v="-93"/>
    <n v="0"/>
  </r>
  <r>
    <x v="34"/>
    <x v="34"/>
    <x v="2"/>
    <x v="1"/>
    <x v="2"/>
    <x v="2"/>
    <s v="00"/>
    <s v="Non Divisional"/>
    <s v="250"/>
    <s v="Code Compliance"/>
    <s v="660.11.00.250-5100.04"/>
    <s v="Benefits Vision Insurance"/>
    <n v="0"/>
    <n v="0"/>
    <n v="-15"/>
    <n v="-15"/>
    <n v="0"/>
  </r>
  <r>
    <x v="34"/>
    <x v="34"/>
    <x v="2"/>
    <x v="1"/>
    <x v="2"/>
    <x v="2"/>
    <s v="00"/>
    <s v="Non Divisional"/>
    <s v="250"/>
    <s v="Code Compliance"/>
    <s v="660.11.00.250-5100.05"/>
    <s v="Benefits Life Insurance"/>
    <n v="0"/>
    <n v="0"/>
    <n v="-14"/>
    <n v="-14"/>
    <n v="0"/>
  </r>
  <r>
    <x v="34"/>
    <x v="34"/>
    <x v="2"/>
    <x v="1"/>
    <x v="2"/>
    <x v="2"/>
    <s v="00"/>
    <s v="Non Divisional"/>
    <s v="250"/>
    <s v="Code Compliance"/>
    <s v="660.11.00.250-5100.06"/>
    <s v="Benefits Worker's Comp"/>
    <n v="0"/>
    <n v="0"/>
    <n v="-600"/>
    <n v="-1000"/>
    <n v="-400"/>
  </r>
  <r>
    <x v="34"/>
    <x v="34"/>
    <x v="2"/>
    <x v="1"/>
    <x v="2"/>
    <x v="2"/>
    <s v="00"/>
    <s v="Non Divisional"/>
    <s v="250"/>
    <s v="Code Compliance"/>
    <s v="660.11.00.250-5100.07"/>
    <s v="Benefits Long Term Disability"/>
    <n v="0"/>
    <n v="0"/>
    <n v="-76"/>
    <n v="-76"/>
    <n v="0"/>
  </r>
  <r>
    <x v="34"/>
    <x v="34"/>
    <x v="2"/>
    <x v="1"/>
    <x v="2"/>
    <x v="2"/>
    <s v="00"/>
    <s v="Non Divisional"/>
    <s v="250"/>
    <s v="Code Compliance"/>
    <s v="660.11.00.250-5100.08"/>
    <s v="Benefits Deferred Compensation"/>
    <n v="0"/>
    <n v="0"/>
    <n v="-378"/>
    <n v="-378"/>
    <n v="0"/>
  </r>
  <r>
    <x v="34"/>
    <x v="34"/>
    <x v="2"/>
    <x v="1"/>
    <x v="2"/>
    <x v="2"/>
    <s v="00"/>
    <s v="Non Divisional"/>
    <s v="250"/>
    <s v="Code Compliance"/>
    <s v="660.11.00.250-5100.10"/>
    <s v="Benefits Uniform Allowance"/>
    <n v="0"/>
    <n v="0"/>
    <n v="0"/>
    <n v="0"/>
    <n v="0"/>
  </r>
  <r>
    <x v="34"/>
    <x v="34"/>
    <x v="2"/>
    <x v="1"/>
    <x v="2"/>
    <x v="2"/>
    <s v="00"/>
    <s v="Non Divisional"/>
    <s v="250"/>
    <s v="Code Compliance"/>
    <s v="660.11.00.250-5100.11"/>
    <s v="Benefits Medicare"/>
    <n v="0"/>
    <n v="0"/>
    <n v="-121"/>
    <n v="-121"/>
    <n v="0"/>
  </r>
  <r>
    <x v="34"/>
    <x v="34"/>
    <x v="2"/>
    <x v="1"/>
    <x v="2"/>
    <x v="2"/>
    <s v="00"/>
    <s v="Non Divisional"/>
    <s v="250"/>
    <s v="Code Compliance"/>
    <s v="660.11.00.250-5100.15"/>
    <s v="Benefits Cell Phone Allowance"/>
    <n v="0"/>
    <n v="0"/>
    <n v="-101"/>
    <n v="-101"/>
    <n v="0"/>
  </r>
  <r>
    <x v="34"/>
    <x v="34"/>
    <x v="2"/>
    <x v="1"/>
    <x v="6"/>
    <x v="6"/>
    <s v="50"/>
    <s v="Administration"/>
    <s v="001"/>
    <s v="Administration"/>
    <s v="660.40.50.001-5000.01"/>
    <s v="Salaries Regular"/>
    <n v="-109000"/>
    <n v="-56000"/>
    <n v="0"/>
    <n v="0"/>
    <n v="0"/>
  </r>
  <r>
    <x v="34"/>
    <x v="34"/>
    <x v="2"/>
    <x v="1"/>
    <x v="6"/>
    <x v="6"/>
    <s v="50"/>
    <s v="Administration"/>
    <s v="001"/>
    <s v="Administration"/>
    <s v="660.40.50.001-5000.03"/>
    <s v="Salaries Overtime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000.07"/>
    <s v="Salaries Admin Leave Pay"/>
    <n v="-700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000.08"/>
    <s v="Salaries Longevity Pay"/>
    <n v="-100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000.10"/>
    <s v="Salaries Furloughs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000.12"/>
    <s v="Salaries Compensated Absences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00"/>
    <s v="Benefits PERS Pool Liability"/>
    <n v="-14000"/>
    <n v="-11000"/>
    <n v="0"/>
    <n v="0"/>
    <n v="0"/>
  </r>
  <r>
    <x v="34"/>
    <x v="34"/>
    <x v="2"/>
    <x v="1"/>
    <x v="6"/>
    <x v="6"/>
    <s v="50"/>
    <s v="Administration"/>
    <s v="001"/>
    <s v="Administration"/>
    <s v="660.40.50.001-5100.01"/>
    <s v="Benefits Retirement"/>
    <n v="-5000"/>
    <n v="-4000"/>
    <n v="0"/>
    <n v="0"/>
    <n v="0"/>
  </r>
  <r>
    <x v="34"/>
    <x v="34"/>
    <x v="2"/>
    <x v="1"/>
    <x v="6"/>
    <x v="6"/>
    <s v="50"/>
    <s v="Administration"/>
    <s v="001"/>
    <s v="Administration"/>
    <s v="660.40.50.001-5100.02"/>
    <s v="Benefits Health Insurance"/>
    <n v="-7000"/>
    <n v="-6000"/>
    <n v="0"/>
    <n v="0"/>
    <n v="0"/>
  </r>
  <r>
    <x v="34"/>
    <x v="34"/>
    <x v="2"/>
    <x v="1"/>
    <x v="6"/>
    <x v="6"/>
    <s v="50"/>
    <s v="Administration"/>
    <s v="001"/>
    <s v="Administration"/>
    <s v="660.40.50.001-5100.03"/>
    <s v="Benefits Dental Insurance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04"/>
    <s v="Benefits Vision Insurance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05"/>
    <s v="Benefits Life Insurance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06"/>
    <s v="Benefits Worker's Comp"/>
    <n v="-3000"/>
    <n v="-3000"/>
    <n v="-3000"/>
    <n v="-4000"/>
    <n v="-1000"/>
  </r>
  <r>
    <x v="34"/>
    <x v="34"/>
    <x v="2"/>
    <x v="1"/>
    <x v="6"/>
    <x v="6"/>
    <s v="50"/>
    <s v="Administration"/>
    <s v="001"/>
    <s v="Administration"/>
    <s v="660.40.50.001-5100.07"/>
    <s v="Benefits Long Term Disability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08"/>
    <s v="Benefits Deferred Compensation"/>
    <n v="-1000"/>
    <n v="-2000"/>
    <n v="0"/>
    <n v="0"/>
    <n v="0"/>
  </r>
  <r>
    <x v="34"/>
    <x v="34"/>
    <x v="2"/>
    <x v="1"/>
    <x v="6"/>
    <x v="6"/>
    <s v="50"/>
    <s v="Administration"/>
    <s v="001"/>
    <s v="Administration"/>
    <s v="660.40.50.001-5100.09"/>
    <s v="Benefits Unemployment Insurance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11"/>
    <s v="Benefits Medicare"/>
    <n v="-1000"/>
    <n v="-1000"/>
    <n v="0"/>
    <n v="0"/>
    <n v="0"/>
  </r>
  <r>
    <x v="34"/>
    <x v="34"/>
    <x v="2"/>
    <x v="1"/>
    <x v="6"/>
    <x v="6"/>
    <s v="50"/>
    <s v="Administration"/>
    <s v="001"/>
    <s v="Administration"/>
    <s v="660.40.50.001-5100.15"/>
    <s v="Benefits Cell Phone Allowance"/>
    <n v="0"/>
    <n v="0"/>
    <n v="0"/>
    <n v="0"/>
    <n v="0"/>
  </r>
  <r>
    <x v="34"/>
    <x v="34"/>
    <x v="2"/>
    <x v="1"/>
    <x v="6"/>
    <x v="6"/>
    <s v="50"/>
    <s v="Administration"/>
    <s v="001"/>
    <s v="Administration"/>
    <s v="660.40.50.001-5100.17"/>
    <s v="Benefits Other Post Employment Benefits"/>
    <n v="-6000"/>
    <n v="-7000"/>
    <n v="-7000"/>
    <n v="-7000"/>
    <n v="0"/>
  </r>
  <r>
    <x v="34"/>
    <x v="34"/>
    <x v="3"/>
    <x v="1"/>
    <x v="6"/>
    <x v="6"/>
    <s v="50"/>
    <s v="Administration"/>
    <s v="001"/>
    <s v="Administration"/>
    <s v="660.40.50.001-6000.19"/>
    <s v="Professional Services Labor Relations"/>
    <n v="0"/>
    <n v="0"/>
    <n v="0"/>
    <n v="0"/>
    <n v="0"/>
  </r>
  <r>
    <x v="34"/>
    <x v="34"/>
    <x v="3"/>
    <x v="1"/>
    <x v="6"/>
    <x v="6"/>
    <s v="50"/>
    <s v="Administration"/>
    <s v="001"/>
    <s v="Administration"/>
    <s v="660.40.50.001-6600.04"/>
    <s v="Administrative Expenses Training/Conferences"/>
    <n v="-1000"/>
    <n v="0"/>
    <n v="0"/>
    <n v="0"/>
    <n v="0"/>
  </r>
  <r>
    <x v="34"/>
    <x v="34"/>
    <x v="3"/>
    <x v="1"/>
    <x v="6"/>
    <x v="6"/>
    <s v="50"/>
    <s v="Administration"/>
    <s v="001"/>
    <s v="Administration"/>
    <s v="660.40.50.001-6600.07"/>
    <s v="Administrative Expenses Employee Recruitment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000.01"/>
    <s v="Salaries Regular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000.03"/>
    <s v="Salaries Overtim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000.06"/>
    <s v="Salaries Out of Class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000.10"/>
    <s v="Salaries Furloughs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1"/>
    <s v="Benefits Retirement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2"/>
    <s v="Benefits Health Insuranc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3"/>
    <s v="Benefits Dental Insuranc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4"/>
    <s v="Benefits Vision Insuranc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5"/>
    <s v="Benefits Life Insuranc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6"/>
    <s v="Benefits Worker's Comp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7"/>
    <s v="Benefits Long Term Disability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08"/>
    <s v="Benefits Deferred Compensation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10"/>
    <s v="Benefits Uniform Allowanc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11"/>
    <s v="Benefits Medicare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12"/>
    <s v="Benefits Annual Physical Exam"/>
    <n v="0"/>
    <n v="0"/>
    <n v="0"/>
    <n v="0"/>
    <n v="0"/>
  </r>
  <r>
    <x v="34"/>
    <x v="34"/>
    <x v="2"/>
    <x v="1"/>
    <x v="6"/>
    <x v="6"/>
    <s v="55"/>
    <s v="Maintenance"/>
    <s v="500"/>
    <s v="Facilities"/>
    <s v="660.40.55.500-5100.17"/>
    <s v="Benefits Other Post Employment Benefits"/>
    <n v="0"/>
    <n v="0"/>
    <n v="0"/>
    <n v="0"/>
    <n v="0"/>
  </r>
  <r>
    <x v="34"/>
    <x v="34"/>
    <x v="3"/>
    <x v="1"/>
    <x v="6"/>
    <x v="6"/>
    <s v="55"/>
    <s v="Maintenance"/>
    <s v="500"/>
    <s v="Facilities"/>
    <s v="660.40.55.500-6400.01"/>
    <s v="Repairs &amp; Maintenance Building"/>
    <n v="-2000"/>
    <n v="-1000"/>
    <n v="-1800"/>
    <n v="-1800"/>
    <n v="0"/>
  </r>
  <r>
    <x v="34"/>
    <x v="34"/>
    <x v="3"/>
    <x v="1"/>
    <x v="6"/>
    <x v="6"/>
    <s v="55"/>
    <s v="Maintenance"/>
    <s v="500"/>
    <s v="Facilities"/>
    <s v="660.40.55.500-6600.07"/>
    <s v="Administrative Expenses Employee Recruitment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000.01"/>
    <s v="Salaries Regular"/>
    <n v="-10000"/>
    <n v="-12000"/>
    <n v="0"/>
    <n v="0"/>
    <n v="0"/>
  </r>
  <r>
    <x v="34"/>
    <x v="34"/>
    <x v="2"/>
    <x v="1"/>
    <x v="6"/>
    <x v="6"/>
    <s v="55"/>
    <s v="Maintenance"/>
    <s v="510"/>
    <s v="Custodial"/>
    <s v="660.40.55.510-5000.03"/>
    <s v="Salaries Overtime"/>
    <n v="-1000"/>
    <n v="0"/>
    <n v="0"/>
    <n v="0"/>
    <n v="0"/>
  </r>
  <r>
    <x v="34"/>
    <x v="34"/>
    <x v="2"/>
    <x v="1"/>
    <x v="6"/>
    <x v="6"/>
    <s v="55"/>
    <s v="Maintenance"/>
    <s v="510"/>
    <s v="Custodial"/>
    <s v="660.40.55.510-5000.04"/>
    <s v="Salaries Holiday Pay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000.08"/>
    <s v="Salaries Longevity Pay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000.10"/>
    <s v="Salaries Furloughs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000.12"/>
    <s v="Salaries Compensated Absences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00"/>
    <s v="Benefits PERS Pool Liability"/>
    <n v="-2000"/>
    <n v="-2000"/>
    <n v="0"/>
    <n v="0"/>
    <n v="0"/>
  </r>
  <r>
    <x v="34"/>
    <x v="34"/>
    <x v="2"/>
    <x v="1"/>
    <x v="6"/>
    <x v="6"/>
    <s v="55"/>
    <s v="Maintenance"/>
    <s v="510"/>
    <s v="Custodial"/>
    <s v="660.40.55.510-5100.01"/>
    <s v="Benefits Retirement"/>
    <n v="-1000"/>
    <n v="-1000"/>
    <n v="0"/>
    <n v="0"/>
    <n v="0"/>
  </r>
  <r>
    <x v="34"/>
    <x v="34"/>
    <x v="2"/>
    <x v="1"/>
    <x v="6"/>
    <x v="6"/>
    <s v="55"/>
    <s v="Maintenance"/>
    <s v="510"/>
    <s v="Custodial"/>
    <s v="660.40.55.510-5100.02"/>
    <s v="Benefits Health Insurance"/>
    <n v="-2000"/>
    <n v="-2000"/>
    <n v="0"/>
    <n v="0"/>
    <n v="0"/>
  </r>
  <r>
    <x v="34"/>
    <x v="34"/>
    <x v="2"/>
    <x v="1"/>
    <x v="6"/>
    <x v="6"/>
    <s v="55"/>
    <s v="Maintenance"/>
    <s v="510"/>
    <s v="Custodial"/>
    <s v="660.40.55.510-5100.03"/>
    <s v="Benefits Dental Insurance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04"/>
    <s v="Benefits Vision Insurance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05"/>
    <s v="Benefits Life Insurance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06"/>
    <s v="Benefits Worker's Comp"/>
    <n v="-1000"/>
    <n v="-1000"/>
    <n v="-600"/>
    <n v="-1000"/>
    <n v="-400"/>
  </r>
  <r>
    <x v="34"/>
    <x v="34"/>
    <x v="2"/>
    <x v="1"/>
    <x v="6"/>
    <x v="6"/>
    <s v="55"/>
    <s v="Maintenance"/>
    <s v="510"/>
    <s v="Custodial"/>
    <s v="660.40.55.510-5100.07"/>
    <s v="Benefits Long Term Disability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08"/>
    <s v="Benefits Deferred Compensation"/>
    <n v="0"/>
    <n v="-1000"/>
    <n v="0"/>
    <n v="0"/>
    <n v="0"/>
  </r>
  <r>
    <x v="34"/>
    <x v="34"/>
    <x v="2"/>
    <x v="1"/>
    <x v="6"/>
    <x v="6"/>
    <s v="55"/>
    <s v="Maintenance"/>
    <s v="510"/>
    <s v="Custodial"/>
    <s v="660.40.55.510-5100.10"/>
    <s v="Benefits Uniform Allowance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11"/>
    <s v="Benefits Medicare"/>
    <n v="0"/>
    <n v="0"/>
    <n v="0"/>
    <n v="0"/>
    <n v="0"/>
  </r>
  <r>
    <x v="34"/>
    <x v="34"/>
    <x v="2"/>
    <x v="1"/>
    <x v="6"/>
    <x v="6"/>
    <s v="55"/>
    <s v="Maintenance"/>
    <s v="510"/>
    <s v="Custodial"/>
    <s v="660.40.55.510-5100.17"/>
    <s v="Benefits Other Post Employment Benefits"/>
    <n v="-2000"/>
    <n v="-2000"/>
    <n v="-2000"/>
    <n v="-2000"/>
    <n v="0"/>
  </r>
  <r>
    <x v="34"/>
    <x v="34"/>
    <x v="2"/>
    <x v="1"/>
    <x v="6"/>
    <x v="6"/>
    <s v="60"/>
    <s v="Fleet"/>
    <s v="520"/>
    <s v="Light Duty"/>
    <s v="660.40.60.520-5000.01"/>
    <s v="Salaries Regular"/>
    <n v="-3000"/>
    <n v="-1000"/>
    <n v="0"/>
    <n v="0"/>
    <n v="0"/>
  </r>
  <r>
    <x v="34"/>
    <x v="34"/>
    <x v="2"/>
    <x v="1"/>
    <x v="6"/>
    <x v="6"/>
    <s v="60"/>
    <s v="Fleet"/>
    <s v="520"/>
    <s v="Light Duty"/>
    <s v="660.40.60.520-5000.03"/>
    <s v="Salaries Overtime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000.08"/>
    <s v="Salaries Longevity Pay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000.10"/>
    <s v="Salaries Furloughs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000.11"/>
    <s v="Salaries Worker's Comp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0"/>
    <s v="Benefits PERS Pool Liability"/>
    <n v="-1000"/>
    <n v="0"/>
    <n v="0"/>
    <n v="0"/>
    <n v="0"/>
  </r>
  <r>
    <x v="34"/>
    <x v="34"/>
    <x v="2"/>
    <x v="1"/>
    <x v="6"/>
    <x v="6"/>
    <s v="60"/>
    <s v="Fleet"/>
    <s v="520"/>
    <s v="Light Duty"/>
    <s v="660.40.60.520-5100.01"/>
    <s v="Benefits Retirement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2"/>
    <s v="Benefits Health Insurance"/>
    <n v="-1000"/>
    <n v="0"/>
    <n v="0"/>
    <n v="0"/>
    <n v="0"/>
  </r>
  <r>
    <x v="34"/>
    <x v="34"/>
    <x v="2"/>
    <x v="1"/>
    <x v="6"/>
    <x v="6"/>
    <s v="60"/>
    <s v="Fleet"/>
    <s v="520"/>
    <s v="Light Duty"/>
    <s v="660.40.60.520-5100.03"/>
    <s v="Benefits Dental Insurance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4"/>
    <s v="Benefits Vision Insurance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5"/>
    <s v="Benefits Life Insurance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6"/>
    <s v="Benefits Worker's Comp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7"/>
    <s v="Benefits Long Term Disability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08"/>
    <s v="Benefits Deferred Compensation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10"/>
    <s v="Benefits Uniform Allowance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11"/>
    <s v="Benefits Medicare"/>
    <n v="0"/>
    <n v="0"/>
    <n v="0"/>
    <n v="0"/>
    <n v="0"/>
  </r>
  <r>
    <x v="34"/>
    <x v="34"/>
    <x v="2"/>
    <x v="1"/>
    <x v="6"/>
    <x v="6"/>
    <s v="60"/>
    <s v="Fleet"/>
    <s v="520"/>
    <s v="Light Duty"/>
    <s v="660.40.60.520-5100.12"/>
    <s v="Benefits Annual Physical Exam"/>
    <n v="0"/>
    <n v="0"/>
    <n v="0"/>
    <n v="0"/>
    <n v="0"/>
  </r>
  <r>
    <x v="34"/>
    <x v="34"/>
    <x v="3"/>
    <x v="1"/>
    <x v="6"/>
    <x v="6"/>
    <s v="60"/>
    <s v="Fleet"/>
    <s v="520"/>
    <s v="Light Duty"/>
    <s v="660.40.60.520-6200.02"/>
    <s v="Supplies Special Department"/>
    <n v="-6000"/>
    <n v="0"/>
    <n v="0"/>
    <n v="0"/>
    <n v="0"/>
  </r>
  <r>
    <x v="34"/>
    <x v="34"/>
    <x v="3"/>
    <x v="1"/>
    <x v="6"/>
    <x v="6"/>
    <s v="60"/>
    <s v="Fleet"/>
    <s v="520"/>
    <s v="Light Duty"/>
    <s v="660.40.60.520-6400.05"/>
    <s v="Repairs &amp; Maintenance Vehicle"/>
    <n v="-4000"/>
    <n v="-20000"/>
    <n v="-25000"/>
    <n v="-25000"/>
    <n v="0"/>
  </r>
  <r>
    <x v="34"/>
    <x v="34"/>
    <x v="4"/>
    <x v="1"/>
    <x v="6"/>
    <x v="6"/>
    <s v="60"/>
    <s v="Fleet"/>
    <s v="520"/>
    <s v="Light Duty"/>
    <s v="660.40.60.520-7000.03"/>
    <s v="Capital Outlay Equipment New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000.01"/>
    <s v="Salaries Regular"/>
    <n v="-268000"/>
    <n v="-98000"/>
    <n v="0"/>
    <n v="0"/>
    <n v="0"/>
  </r>
  <r>
    <x v="34"/>
    <x v="34"/>
    <x v="2"/>
    <x v="1"/>
    <x v="6"/>
    <x v="6"/>
    <s v="60"/>
    <s v="Fleet"/>
    <s v="530"/>
    <s v="Heavy Duty"/>
    <s v="660.40.60.530-5000.03"/>
    <s v="Salaries Overtime"/>
    <n v="-2000"/>
    <n v="0"/>
    <n v="0"/>
    <n v="0"/>
    <n v="0"/>
  </r>
  <r>
    <x v="34"/>
    <x v="34"/>
    <x v="2"/>
    <x v="1"/>
    <x v="6"/>
    <x v="6"/>
    <s v="60"/>
    <s v="Fleet"/>
    <s v="530"/>
    <s v="Heavy Duty"/>
    <s v="660.40.60.530-5000.06"/>
    <s v="Salaries Out of Class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000.08"/>
    <s v="Salaries Longevity Pay"/>
    <n v="-2000"/>
    <n v="0"/>
    <n v="0"/>
    <n v="0"/>
    <n v="0"/>
  </r>
  <r>
    <x v="34"/>
    <x v="34"/>
    <x v="2"/>
    <x v="1"/>
    <x v="6"/>
    <x v="6"/>
    <s v="60"/>
    <s v="Fleet"/>
    <s v="530"/>
    <s v="Heavy Duty"/>
    <s v="660.40.60.530-5000.11"/>
    <s v="Salaries Worker's Comp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100.00"/>
    <s v="Benefits PERS Pool Liability"/>
    <n v="-52000"/>
    <n v="-20000"/>
    <n v="0"/>
    <n v="0"/>
    <n v="0"/>
  </r>
  <r>
    <x v="34"/>
    <x v="34"/>
    <x v="2"/>
    <x v="1"/>
    <x v="6"/>
    <x v="6"/>
    <s v="60"/>
    <s v="Fleet"/>
    <s v="530"/>
    <s v="Heavy Duty"/>
    <s v="660.40.60.530-5100.01"/>
    <s v="Benefits Retirement"/>
    <n v="-25000"/>
    <n v="-10000"/>
    <n v="0"/>
    <n v="0"/>
    <n v="0"/>
  </r>
  <r>
    <x v="34"/>
    <x v="34"/>
    <x v="2"/>
    <x v="1"/>
    <x v="6"/>
    <x v="6"/>
    <s v="60"/>
    <s v="Fleet"/>
    <s v="530"/>
    <s v="Heavy Duty"/>
    <s v="660.40.60.530-5100.02"/>
    <s v="Benefits Health Insurance"/>
    <n v="-80000"/>
    <n v="-27000"/>
    <n v="0"/>
    <n v="0"/>
    <n v="0"/>
  </r>
  <r>
    <x v="34"/>
    <x v="34"/>
    <x v="2"/>
    <x v="1"/>
    <x v="6"/>
    <x v="6"/>
    <s v="60"/>
    <s v="Fleet"/>
    <s v="530"/>
    <s v="Heavy Duty"/>
    <s v="660.40.60.530-5100.03"/>
    <s v="Benefits Dental Insurance"/>
    <n v="-5000"/>
    <n v="-2000"/>
    <n v="0"/>
    <n v="0"/>
    <n v="0"/>
  </r>
  <r>
    <x v="34"/>
    <x v="34"/>
    <x v="2"/>
    <x v="1"/>
    <x v="6"/>
    <x v="6"/>
    <s v="60"/>
    <s v="Fleet"/>
    <s v="530"/>
    <s v="Heavy Duty"/>
    <s v="660.40.60.530-5100.04"/>
    <s v="Benefits Vision Insurance"/>
    <n v="-1000"/>
    <n v="0"/>
    <n v="0"/>
    <n v="0"/>
    <n v="0"/>
  </r>
  <r>
    <x v="34"/>
    <x v="34"/>
    <x v="2"/>
    <x v="1"/>
    <x v="6"/>
    <x v="6"/>
    <s v="60"/>
    <s v="Fleet"/>
    <s v="530"/>
    <s v="Heavy Duty"/>
    <s v="660.40.60.530-5100.05"/>
    <s v="Benefits Life Insurance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100.06"/>
    <s v="Benefits Worker's Comp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100.07"/>
    <s v="Benefits Long Term Disability"/>
    <n v="-1000"/>
    <n v="0"/>
    <n v="0"/>
    <n v="0"/>
    <n v="0"/>
  </r>
  <r>
    <x v="34"/>
    <x v="34"/>
    <x v="2"/>
    <x v="1"/>
    <x v="6"/>
    <x v="6"/>
    <s v="60"/>
    <s v="Fleet"/>
    <s v="530"/>
    <s v="Heavy Duty"/>
    <s v="660.40.60.530-5100.08"/>
    <s v="Benefits Deferred Compensation"/>
    <n v="-6000"/>
    <n v="-10000"/>
    <n v="0"/>
    <n v="0"/>
    <n v="0"/>
  </r>
  <r>
    <x v="34"/>
    <x v="34"/>
    <x v="2"/>
    <x v="1"/>
    <x v="6"/>
    <x v="6"/>
    <s v="60"/>
    <s v="Fleet"/>
    <s v="530"/>
    <s v="Heavy Duty"/>
    <s v="660.40.60.530-5100.10"/>
    <s v="Benefits Uniform Allowance"/>
    <n v="-2000"/>
    <n v="0"/>
    <n v="0"/>
    <n v="0"/>
    <n v="0"/>
  </r>
  <r>
    <x v="34"/>
    <x v="34"/>
    <x v="2"/>
    <x v="1"/>
    <x v="6"/>
    <x v="6"/>
    <s v="60"/>
    <s v="Fleet"/>
    <s v="530"/>
    <s v="Heavy Duty"/>
    <s v="660.40.60.530-5100.11"/>
    <s v="Benefits Medicare"/>
    <n v="-4000"/>
    <n v="-2000"/>
    <n v="0"/>
    <n v="0"/>
    <n v="0"/>
  </r>
  <r>
    <x v="34"/>
    <x v="34"/>
    <x v="2"/>
    <x v="1"/>
    <x v="6"/>
    <x v="6"/>
    <s v="60"/>
    <s v="Fleet"/>
    <s v="530"/>
    <s v="Heavy Duty"/>
    <s v="660.40.60.530-5100.12"/>
    <s v="Benefits Annual Physical Exam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100.15"/>
    <s v="Benefits Cell Phone Allowance"/>
    <n v="0"/>
    <n v="0"/>
    <n v="0"/>
    <n v="0"/>
    <n v="0"/>
  </r>
  <r>
    <x v="34"/>
    <x v="34"/>
    <x v="2"/>
    <x v="1"/>
    <x v="6"/>
    <x v="6"/>
    <s v="60"/>
    <s v="Fleet"/>
    <s v="530"/>
    <s v="Heavy Duty"/>
    <s v="660.40.60.530-5100.17"/>
    <s v="Benefits Other Post Employment Benefits"/>
    <n v="-14000"/>
    <n v="-15000"/>
    <n v="-15500"/>
    <n v="-15500"/>
    <n v="0"/>
  </r>
  <r>
    <x v="34"/>
    <x v="34"/>
    <x v="3"/>
    <x v="1"/>
    <x v="6"/>
    <x v="6"/>
    <s v="60"/>
    <s v="Fleet"/>
    <s v="530"/>
    <s v="Heavy Duty"/>
    <s v="660.40.60.530-6400.05"/>
    <s v="Repairs &amp; Maintenance Vehicle"/>
    <n v="-416000"/>
    <n v="-374000"/>
    <n v="-402811"/>
    <n v="-402811"/>
    <n v="0"/>
  </r>
  <r>
    <x v="34"/>
    <x v="34"/>
    <x v="3"/>
    <x v="1"/>
    <x v="6"/>
    <x v="6"/>
    <s v="60"/>
    <s v="Fleet"/>
    <s v="530"/>
    <s v="Heavy Duty"/>
    <s v="660.40.60.530-6600.04"/>
    <s v="Administrative Expenses Training/Conferences"/>
    <n v="0"/>
    <n v="0"/>
    <n v="-5500"/>
    <n v="-5500"/>
    <n v="0"/>
  </r>
  <r>
    <x v="34"/>
    <x v="34"/>
    <x v="2"/>
    <x v="1"/>
    <x v="6"/>
    <x v="6"/>
    <s v="75"/>
    <s v="Waste Management"/>
    <s v="001"/>
    <s v="Administration"/>
    <s v="660.40.75.001-5000.01"/>
    <s v="Salaries Regular"/>
    <n v="-338000"/>
    <n v="-353000"/>
    <n v="-622612"/>
    <n v="-444000"/>
    <n v="178612"/>
  </r>
  <r>
    <x v="34"/>
    <x v="34"/>
    <x v="2"/>
    <x v="1"/>
    <x v="6"/>
    <x v="6"/>
    <s v="75"/>
    <s v="Waste Management"/>
    <s v="001"/>
    <s v="Administration"/>
    <s v="660.40.75.001-5000.02"/>
    <s v="Salaries Part Time"/>
    <n v="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000.03"/>
    <s v="Salaries Overtime"/>
    <n v="-11000"/>
    <n v="-14000"/>
    <n v="-9000"/>
    <n v="-15000"/>
    <n v="-6000"/>
  </r>
  <r>
    <x v="34"/>
    <x v="34"/>
    <x v="2"/>
    <x v="1"/>
    <x v="6"/>
    <x v="6"/>
    <s v="75"/>
    <s v="Waste Management"/>
    <s v="001"/>
    <s v="Administration"/>
    <s v="660.40.75.001-5000.04"/>
    <s v="Salaries Holiday Pay"/>
    <n v="-1000"/>
    <n v="-1000"/>
    <n v="-2300"/>
    <n v="-2300"/>
    <n v="0"/>
  </r>
  <r>
    <x v="34"/>
    <x v="34"/>
    <x v="2"/>
    <x v="1"/>
    <x v="6"/>
    <x v="6"/>
    <s v="75"/>
    <s v="Waste Management"/>
    <s v="001"/>
    <s v="Administration"/>
    <s v="660.40.75.001-5000.06"/>
    <s v="Salaries Out of Class"/>
    <n v="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000.07"/>
    <s v="Salaries Admin Leave Pay"/>
    <n v="0"/>
    <n v="-2000"/>
    <n v="-4194"/>
    <n v="-4194"/>
    <n v="0"/>
  </r>
  <r>
    <x v="34"/>
    <x v="34"/>
    <x v="2"/>
    <x v="1"/>
    <x v="6"/>
    <x v="6"/>
    <s v="75"/>
    <s v="Waste Management"/>
    <s v="001"/>
    <s v="Administration"/>
    <s v="660.40.75.001-5000.08"/>
    <s v="Salaries Longevity Pay"/>
    <n v="-4000"/>
    <n v="-3000"/>
    <n v="-8725"/>
    <n v="-8725"/>
    <n v="0"/>
  </r>
  <r>
    <x v="34"/>
    <x v="34"/>
    <x v="2"/>
    <x v="1"/>
    <x v="6"/>
    <x v="6"/>
    <s v="75"/>
    <s v="Waste Management"/>
    <s v="001"/>
    <s v="Administration"/>
    <s v="660.40.75.001-5000.10"/>
    <s v="Salaries Furloughs"/>
    <n v="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000.11"/>
    <s v="Salaries Worker's Comp"/>
    <n v="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000.12"/>
    <s v="Salaries Compensated Absences"/>
    <n v="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100.00"/>
    <s v="Benefits PERS Pool Liability"/>
    <n v="-66000"/>
    <n v="-68000"/>
    <n v="-115811"/>
    <n v="-116000"/>
    <n v="-189"/>
  </r>
  <r>
    <x v="34"/>
    <x v="34"/>
    <x v="2"/>
    <x v="1"/>
    <x v="6"/>
    <x v="6"/>
    <s v="75"/>
    <s v="Waste Management"/>
    <s v="001"/>
    <s v="Administration"/>
    <s v="660.40.75.001-5100.01"/>
    <s v="Benefits Retirement"/>
    <n v="-31000"/>
    <n v="-32000"/>
    <n v="-58683"/>
    <n v="-58683"/>
    <n v="0"/>
  </r>
  <r>
    <x v="34"/>
    <x v="34"/>
    <x v="2"/>
    <x v="1"/>
    <x v="6"/>
    <x v="6"/>
    <s v="75"/>
    <s v="Waste Management"/>
    <s v="001"/>
    <s v="Administration"/>
    <s v="660.40.75.001-5100.02"/>
    <s v="Benefits Health Insurance"/>
    <n v="-68000"/>
    <n v="-61000"/>
    <n v="-121973"/>
    <n v="-90000"/>
    <n v="31973"/>
  </r>
  <r>
    <x v="34"/>
    <x v="34"/>
    <x v="2"/>
    <x v="1"/>
    <x v="6"/>
    <x v="6"/>
    <s v="75"/>
    <s v="Waste Management"/>
    <s v="001"/>
    <s v="Administration"/>
    <s v="660.40.75.001-5100.03"/>
    <s v="Benefits Dental Insurance"/>
    <n v="-7000"/>
    <n v="-5000"/>
    <n v="-9499"/>
    <n v="-9499"/>
    <n v="0"/>
  </r>
  <r>
    <x v="34"/>
    <x v="34"/>
    <x v="2"/>
    <x v="1"/>
    <x v="6"/>
    <x v="6"/>
    <s v="75"/>
    <s v="Waste Management"/>
    <s v="001"/>
    <s v="Administration"/>
    <s v="660.40.75.001-5100.04"/>
    <s v="Benefits Vision Insurance"/>
    <n v="-1000"/>
    <n v="-1000"/>
    <n v="-1567"/>
    <n v="-1567"/>
    <n v="0"/>
  </r>
  <r>
    <x v="34"/>
    <x v="34"/>
    <x v="2"/>
    <x v="1"/>
    <x v="6"/>
    <x v="6"/>
    <s v="75"/>
    <s v="Waste Management"/>
    <s v="001"/>
    <s v="Administration"/>
    <s v="660.40.75.001-5100.05"/>
    <s v="Benefits Life Insurance"/>
    <n v="-1000"/>
    <n v="-1000"/>
    <n v="-809"/>
    <n v="-809"/>
    <n v="0"/>
  </r>
  <r>
    <x v="34"/>
    <x v="34"/>
    <x v="2"/>
    <x v="1"/>
    <x v="6"/>
    <x v="6"/>
    <s v="75"/>
    <s v="Waste Management"/>
    <s v="001"/>
    <s v="Administration"/>
    <s v="660.40.75.001-5100.06"/>
    <s v="Benefits Worker's Comp"/>
    <n v="-19000"/>
    <n v="-19000"/>
    <n v="-19200"/>
    <n v="-25000"/>
    <n v="-5800"/>
  </r>
  <r>
    <x v="34"/>
    <x v="34"/>
    <x v="2"/>
    <x v="1"/>
    <x v="6"/>
    <x v="6"/>
    <s v="75"/>
    <s v="Waste Management"/>
    <s v="001"/>
    <s v="Administration"/>
    <s v="660.40.75.001-5100.07"/>
    <s v="Benefits Long Term Disability"/>
    <n v="-2000"/>
    <n v="-1000"/>
    <n v="-3769"/>
    <n v="-3769"/>
    <n v="0"/>
  </r>
  <r>
    <x v="34"/>
    <x v="34"/>
    <x v="2"/>
    <x v="1"/>
    <x v="6"/>
    <x v="6"/>
    <s v="75"/>
    <s v="Waste Management"/>
    <s v="001"/>
    <s v="Administration"/>
    <s v="660.40.75.001-5100.08"/>
    <s v="Benefits Deferred Compensation"/>
    <n v="-3000"/>
    <n v="-6000"/>
    <n v="-10181"/>
    <n v="-10181"/>
    <n v="0"/>
  </r>
  <r>
    <x v="34"/>
    <x v="34"/>
    <x v="2"/>
    <x v="1"/>
    <x v="6"/>
    <x v="6"/>
    <s v="75"/>
    <s v="Waste Management"/>
    <s v="001"/>
    <s v="Administration"/>
    <s v="660.40.75.001-5100.09"/>
    <s v="Benefits Unemployment Insurance"/>
    <n v="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100.10"/>
    <s v="Benefits Uniform Allowance"/>
    <n v="0"/>
    <n v="0"/>
    <n v="-525"/>
    <n v="-525"/>
    <n v="0"/>
  </r>
  <r>
    <x v="34"/>
    <x v="34"/>
    <x v="2"/>
    <x v="1"/>
    <x v="6"/>
    <x v="6"/>
    <s v="75"/>
    <s v="Waste Management"/>
    <s v="001"/>
    <s v="Administration"/>
    <s v="660.40.75.001-5100.11"/>
    <s v="Benefits Medicare"/>
    <n v="-5000"/>
    <n v="-6000"/>
    <n v="-9347"/>
    <n v="-9347"/>
    <n v="0"/>
  </r>
  <r>
    <x v="34"/>
    <x v="34"/>
    <x v="2"/>
    <x v="1"/>
    <x v="6"/>
    <x v="6"/>
    <s v="75"/>
    <s v="Waste Management"/>
    <s v="001"/>
    <s v="Administration"/>
    <s v="660.40.75.001-5100.12"/>
    <s v="Benefits Annual Physical Exam"/>
    <n v="-3000"/>
    <n v="-5000"/>
    <n v="-4000"/>
    <n v="-4000"/>
    <n v="0"/>
  </r>
  <r>
    <x v="34"/>
    <x v="34"/>
    <x v="2"/>
    <x v="1"/>
    <x v="6"/>
    <x v="6"/>
    <s v="75"/>
    <s v="Waste Management"/>
    <s v="001"/>
    <s v="Administration"/>
    <s v="660.40.75.001-5100.15"/>
    <s v="Benefits Cell Phone Allowance"/>
    <n v="-1000"/>
    <n v="-1000"/>
    <n v="-1980"/>
    <n v="-1980"/>
    <n v="0"/>
  </r>
  <r>
    <x v="34"/>
    <x v="34"/>
    <x v="2"/>
    <x v="1"/>
    <x v="6"/>
    <x v="6"/>
    <s v="75"/>
    <s v="Waste Management"/>
    <s v="001"/>
    <s v="Administration"/>
    <s v="660.40.75.001-5100.17"/>
    <s v="Benefits Other Post Employment Benefits"/>
    <n v="-88000"/>
    <n v="-98000"/>
    <n v="-98000"/>
    <n v="-98000"/>
    <n v="0"/>
  </r>
  <r>
    <x v="34"/>
    <x v="34"/>
    <x v="2"/>
    <x v="1"/>
    <x v="6"/>
    <x v="6"/>
    <s v="75"/>
    <s v="Waste Management"/>
    <s v="001"/>
    <s v="Administration"/>
    <s v="660.40.75.001-5100.98"/>
    <s v="Benefits GASB 75 Expense"/>
    <n v="-190000"/>
    <n v="0"/>
    <n v="0"/>
    <n v="0"/>
    <n v="0"/>
  </r>
  <r>
    <x v="34"/>
    <x v="34"/>
    <x v="2"/>
    <x v="1"/>
    <x v="6"/>
    <x v="6"/>
    <s v="75"/>
    <s v="Waste Management"/>
    <s v="001"/>
    <s v="Administration"/>
    <s v="660.40.75.001-5100.99"/>
    <s v="Benefits Pension Expense"/>
    <n v="-51500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000.01"/>
    <s v="Professional Services General"/>
    <n v="-24000"/>
    <n v="-45000"/>
    <n v="-85070"/>
    <n v="-85070"/>
    <n v="0"/>
  </r>
  <r>
    <x v="34"/>
    <x v="34"/>
    <x v="3"/>
    <x v="1"/>
    <x v="6"/>
    <x v="6"/>
    <s v="75"/>
    <s v="Waste Management"/>
    <s v="001"/>
    <s v="Administration"/>
    <s v="660.40.75.001-6000.09"/>
    <s v="Professional Services Uniform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000.15"/>
    <s v="Professional Services Utility Statement Processing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000.18"/>
    <s v="Professional Services Legal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100.01"/>
    <s v="Utilities Electric"/>
    <n v="-9000"/>
    <n v="-11000"/>
    <n v="-10000"/>
    <n v="-13000"/>
    <n v="-3000"/>
  </r>
  <r>
    <x v="34"/>
    <x v="34"/>
    <x v="3"/>
    <x v="1"/>
    <x v="6"/>
    <x v="6"/>
    <s v="75"/>
    <s v="Waste Management"/>
    <s v="001"/>
    <s v="Administration"/>
    <s v="660.40.75.001-6100.02"/>
    <s v="Utilities Telephone"/>
    <n v="-3000"/>
    <n v="-3000"/>
    <n v="-4200"/>
    <n v="-4200"/>
    <n v="0"/>
  </r>
  <r>
    <x v="34"/>
    <x v="34"/>
    <x v="3"/>
    <x v="1"/>
    <x v="6"/>
    <x v="6"/>
    <s v="75"/>
    <s v="Waste Management"/>
    <s v="001"/>
    <s v="Administration"/>
    <s v="660.40.75.001-6200.01"/>
    <s v="Supplies Office"/>
    <n v="-7000"/>
    <n v="-2000"/>
    <n v="-5000"/>
    <n v="-5000"/>
    <n v="0"/>
  </r>
  <r>
    <x v="34"/>
    <x v="34"/>
    <x v="3"/>
    <x v="1"/>
    <x v="6"/>
    <x v="6"/>
    <s v="75"/>
    <s v="Waste Management"/>
    <s v="001"/>
    <s v="Administration"/>
    <s v="660.40.75.001-6200.02"/>
    <s v="Supplies Special Department"/>
    <n v="-3000"/>
    <n v="-5000"/>
    <n v="-7000"/>
    <n v="-7000"/>
    <n v="0"/>
  </r>
  <r>
    <x v="34"/>
    <x v="34"/>
    <x v="3"/>
    <x v="1"/>
    <x v="6"/>
    <x v="6"/>
    <s v="75"/>
    <s v="Waste Management"/>
    <s v="001"/>
    <s v="Administration"/>
    <s v="660.40.75.001-6200.03"/>
    <s v="Supplies Copier Maintenance &amp; Supplies"/>
    <n v="-4000"/>
    <n v="-2000"/>
    <n v="-4500"/>
    <n v="-4500"/>
    <n v="0"/>
  </r>
  <r>
    <x v="34"/>
    <x v="34"/>
    <x v="3"/>
    <x v="1"/>
    <x v="6"/>
    <x v="6"/>
    <s v="75"/>
    <s v="Waste Management"/>
    <s v="001"/>
    <s v="Administration"/>
    <s v="660.40.75.001-6200.04"/>
    <s v="Supplies Postage"/>
    <n v="-5000"/>
    <n v="-4000"/>
    <n v="-7500"/>
    <n v="-7500"/>
    <n v="0"/>
  </r>
  <r>
    <x v="34"/>
    <x v="34"/>
    <x v="3"/>
    <x v="1"/>
    <x v="6"/>
    <x v="6"/>
    <s v="75"/>
    <s v="Waste Management"/>
    <s v="001"/>
    <s v="Administration"/>
    <s v="660.40.75.001-6200.05"/>
    <s v="Supplies Gasoline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00.06"/>
    <s v="Supplies Propane"/>
    <n v="0"/>
    <n v="-2000"/>
    <n v="-3020"/>
    <n v="-3020"/>
    <n v="0"/>
  </r>
  <r>
    <x v="34"/>
    <x v="34"/>
    <x v="3"/>
    <x v="1"/>
    <x v="6"/>
    <x v="6"/>
    <s v="75"/>
    <s v="Waste Management"/>
    <s v="001"/>
    <s v="Administration"/>
    <s v="660.40.75.001-6280.11"/>
    <s v="Supplies-Public Works Custodial"/>
    <n v="0"/>
    <n v="0"/>
    <n v="-1000"/>
    <n v="-1000"/>
    <n v="0"/>
  </r>
  <r>
    <x v="34"/>
    <x v="34"/>
    <x v="3"/>
    <x v="1"/>
    <x v="6"/>
    <x v="6"/>
    <s v="75"/>
    <s v="Waste Management"/>
    <s v="001"/>
    <s v="Administration"/>
    <s v="660.40.75.001-6280.19"/>
    <s v="Supplies-Public Works Specialty Maintenance Tools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80.20"/>
    <s v="Supplies-Public Works Bin Repair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80.21"/>
    <s v="Supplies-Public Works Used Oil Grant"/>
    <n v="0"/>
    <n v="0"/>
    <n v="-20000"/>
    <n v="-20000"/>
    <n v="0"/>
  </r>
  <r>
    <x v="34"/>
    <x v="34"/>
    <x v="3"/>
    <x v="1"/>
    <x v="6"/>
    <x v="6"/>
    <s v="75"/>
    <s v="Waste Management"/>
    <s v="001"/>
    <s v="Administration"/>
    <s v="660.40.75.001-6280.22"/>
    <s v="Supplies-Public Works Recycled Products"/>
    <n v="0"/>
    <n v="-1000"/>
    <n v="-3000"/>
    <n v="-3000"/>
    <n v="0"/>
  </r>
  <r>
    <x v="34"/>
    <x v="34"/>
    <x v="3"/>
    <x v="1"/>
    <x v="6"/>
    <x v="6"/>
    <s v="75"/>
    <s v="Waste Management"/>
    <s v="001"/>
    <s v="Administration"/>
    <s v="660.40.75.001-6280.23"/>
    <s v="Supplies-Public Works Recycling Education Program"/>
    <n v="-33000"/>
    <n v="1000"/>
    <n v="-41795"/>
    <n v="-50000"/>
    <n v="-8205"/>
  </r>
  <r>
    <x v="34"/>
    <x v="34"/>
    <x v="3"/>
    <x v="1"/>
    <x v="6"/>
    <x v="6"/>
    <s v="75"/>
    <s v="Waste Management"/>
    <s v="001"/>
    <s v="Administration"/>
    <s v="660.40.75.001-6280.24"/>
    <s v="Supplies-Public Works Beverage Container - CRV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80.25"/>
    <s v="Supplies-Public Works Collection Containers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80.26"/>
    <s v="Supplies-Public Works 3 Cart System Containers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80.40"/>
    <s v="Supplies-Public Works Support Department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280.41"/>
    <s v="Supplies-Public Works Bevarage Container Grant"/>
    <n v="0"/>
    <n v="0"/>
    <n v="-18000"/>
    <n v="-18000"/>
    <n v="0"/>
  </r>
  <r>
    <x v="34"/>
    <x v="34"/>
    <x v="3"/>
    <x v="1"/>
    <x v="6"/>
    <x v="6"/>
    <s v="75"/>
    <s v="Waste Management"/>
    <s v="001"/>
    <s v="Administration"/>
    <s v="660.40.75.001-6300.01"/>
    <s v="Dues &amp; Subscriptions Memberships"/>
    <n v="-1000"/>
    <n v="-1000"/>
    <n v="-4000"/>
    <n v="-4000"/>
    <n v="0"/>
  </r>
  <r>
    <x v="34"/>
    <x v="34"/>
    <x v="3"/>
    <x v="1"/>
    <x v="6"/>
    <x v="6"/>
    <s v="75"/>
    <s v="Waste Management"/>
    <s v="001"/>
    <s v="Administration"/>
    <s v="660.40.75.001-6350.01"/>
    <s v="Maintenance Agreements &amp; Licenses License/Software Maintenance"/>
    <n v="-18000"/>
    <n v="-19000"/>
    <n v="-40000"/>
    <n v="-40000"/>
    <n v="0"/>
  </r>
  <r>
    <x v="34"/>
    <x v="34"/>
    <x v="3"/>
    <x v="1"/>
    <x v="6"/>
    <x v="6"/>
    <s v="75"/>
    <s v="Waste Management"/>
    <s v="001"/>
    <s v="Administration"/>
    <s v="660.40.75.001-6350.03"/>
    <s v="Maintenance Agreements &amp; Licenses Maintenance Agreements"/>
    <n v="-1000"/>
    <n v="-1000"/>
    <n v="-2000"/>
    <n v="-2000"/>
    <n v="0"/>
  </r>
  <r>
    <x v="34"/>
    <x v="34"/>
    <x v="3"/>
    <x v="1"/>
    <x v="6"/>
    <x v="6"/>
    <s v="75"/>
    <s v="Waste Management"/>
    <s v="001"/>
    <s v="Administration"/>
    <s v="660.40.75.001-6375.04"/>
    <s v="Operating Fees Operating Permits"/>
    <n v="-4000"/>
    <n v="-3000"/>
    <n v="0"/>
    <n v="-4000"/>
    <n v="-4000"/>
  </r>
  <r>
    <x v="34"/>
    <x v="34"/>
    <x v="3"/>
    <x v="1"/>
    <x v="6"/>
    <x v="6"/>
    <s v="75"/>
    <s v="Waste Management"/>
    <s v="001"/>
    <s v="Administration"/>
    <s v="660.40.75.001-6375.07"/>
    <s v="Operating Fees Permit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375.09"/>
    <s v="Operating Fees Dumping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375.11"/>
    <s v="Operating Fees Compost Tipping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375.12"/>
    <s v="Operating Fees Curbside Recycling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375.13"/>
    <s v="Operating Fees Street Sweeper Tipping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375.14"/>
    <s v="Operating Fees Wood Waste Tipping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375.16"/>
    <s v="Operating Fees Universal Waste Recycling"/>
    <n v="0"/>
    <n v="-1000"/>
    <n v="0"/>
    <n v="0"/>
    <n v="0"/>
  </r>
  <r>
    <x v="34"/>
    <x v="34"/>
    <x v="3"/>
    <x v="1"/>
    <x v="6"/>
    <x v="6"/>
    <s v="75"/>
    <s v="Waste Management"/>
    <s v="001"/>
    <s v="Administration"/>
    <s v="660.40.75.001-6400.02"/>
    <s v="Repairs &amp; Maintenance Minor Equipment/Other"/>
    <n v="0"/>
    <n v="0"/>
    <n v="-1500"/>
    <n v="-1500"/>
    <n v="0"/>
  </r>
  <r>
    <x v="34"/>
    <x v="34"/>
    <x v="3"/>
    <x v="1"/>
    <x v="6"/>
    <x v="6"/>
    <s v="75"/>
    <s v="Waste Management"/>
    <s v="001"/>
    <s v="Administration"/>
    <s v="660.40.75.001-6400.03"/>
    <s v="Repairs &amp; Maintenance Major Repair &amp; Contingency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400.04"/>
    <s v="Repairs &amp; Maintenance Equipment Rental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400.05"/>
    <s v="Repairs &amp; Maintenance Vehicle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400.20"/>
    <s v="Repairs &amp; Maintenance Property Maintenance"/>
    <n v="-1000"/>
    <n v="-2000"/>
    <n v="-2000"/>
    <n v="-2000"/>
    <n v="0"/>
  </r>
  <r>
    <x v="34"/>
    <x v="34"/>
    <x v="3"/>
    <x v="1"/>
    <x v="6"/>
    <x v="6"/>
    <s v="75"/>
    <s v="Waste Management"/>
    <s v="001"/>
    <s v="Administration"/>
    <s v="660.40.75.001-6500.01"/>
    <s v="Claims &amp; Insurance SIR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500.04"/>
    <s v="Claims &amp; Insurance Insurance Premiums"/>
    <n v="-186000"/>
    <n v="-186000"/>
    <n v="-186600"/>
    <n v="-183000"/>
    <n v="3600"/>
  </r>
  <r>
    <x v="34"/>
    <x v="34"/>
    <x v="3"/>
    <x v="1"/>
    <x v="6"/>
    <x v="6"/>
    <s v="75"/>
    <s v="Waste Management"/>
    <s v="001"/>
    <s v="Administration"/>
    <s v="660.40.75.001-6600.01"/>
    <s v="Administrative Expenses Meetings"/>
    <n v="-1000"/>
    <n v="-1000"/>
    <n v="-1500"/>
    <n v="-1500"/>
    <n v="0"/>
  </r>
  <r>
    <x v="34"/>
    <x v="34"/>
    <x v="3"/>
    <x v="1"/>
    <x v="6"/>
    <x v="6"/>
    <s v="75"/>
    <s v="Waste Management"/>
    <s v="001"/>
    <s v="Administration"/>
    <s v="660.40.75.001-6600.03"/>
    <s v="Administrative Expenses Mileage Reimbursement"/>
    <n v="0"/>
    <n v="0"/>
    <n v="-500"/>
    <n v="-500"/>
    <n v="0"/>
  </r>
  <r>
    <x v="34"/>
    <x v="34"/>
    <x v="3"/>
    <x v="1"/>
    <x v="6"/>
    <x v="6"/>
    <s v="75"/>
    <s v="Waste Management"/>
    <s v="001"/>
    <s v="Administration"/>
    <s v="660.40.75.001-6600.04"/>
    <s v="Administrative Expenses Training/Conferences"/>
    <n v="-3000"/>
    <n v="0"/>
    <n v="-10000"/>
    <n v="-10000"/>
    <n v="0"/>
  </r>
  <r>
    <x v="34"/>
    <x v="34"/>
    <x v="3"/>
    <x v="1"/>
    <x v="6"/>
    <x v="6"/>
    <s v="75"/>
    <s v="Waste Management"/>
    <s v="001"/>
    <s v="Administration"/>
    <s v="660.40.75.001-6600.07"/>
    <s v="Administrative Expenses Employee Recruitment"/>
    <n v="0"/>
    <n v="0"/>
    <n v="-2000"/>
    <n v="-2000"/>
    <n v="0"/>
  </r>
  <r>
    <x v="34"/>
    <x v="34"/>
    <x v="3"/>
    <x v="1"/>
    <x v="6"/>
    <x v="6"/>
    <s v="75"/>
    <s v="Waste Management"/>
    <s v="001"/>
    <s v="Administration"/>
    <s v="660.40.75.001-6600.25"/>
    <s v="Administrative Expenses Support Services-Indirect Labor"/>
    <n v="-1308000"/>
    <n v="-1308000"/>
    <n v="-1308285"/>
    <n v="-1308285"/>
    <n v="0"/>
  </r>
  <r>
    <x v="34"/>
    <x v="34"/>
    <x v="3"/>
    <x v="1"/>
    <x v="6"/>
    <x v="6"/>
    <s v="75"/>
    <s v="Waste Management"/>
    <s v="001"/>
    <s v="Administration"/>
    <s v="660.40.75.001-6600.26"/>
    <s v="Administrative Expenses Support Services-IT"/>
    <n v="-124000"/>
    <n v="-124000"/>
    <n v="-123820"/>
    <n v="-123820"/>
    <n v="0"/>
  </r>
  <r>
    <x v="34"/>
    <x v="34"/>
    <x v="3"/>
    <x v="1"/>
    <x v="6"/>
    <x v="6"/>
    <s v="75"/>
    <s v="Waste Management"/>
    <s v="001"/>
    <s v="Administration"/>
    <s v="660.40.75.001-6600.28"/>
    <s v="Administrative Expenses Equipment Fund Contribution"/>
    <n v="0"/>
    <n v="0"/>
    <n v="0"/>
    <n v="0"/>
    <n v="0"/>
  </r>
  <r>
    <x v="34"/>
    <x v="34"/>
    <x v="3"/>
    <x v="1"/>
    <x v="6"/>
    <x v="6"/>
    <s v="75"/>
    <s v="Waste Management"/>
    <s v="001"/>
    <s v="Administration"/>
    <s v="660.40.75.001-6600.32"/>
    <s v="Administrative Expenses Vehicle Fund Contribution"/>
    <n v="-175000"/>
    <n v="-175000"/>
    <n v="-175800"/>
    <n v="-358000"/>
    <n v="-182200"/>
  </r>
  <r>
    <x v="34"/>
    <x v="34"/>
    <x v="3"/>
    <x v="1"/>
    <x v="6"/>
    <x v="6"/>
    <s v="75"/>
    <s v="Waste Management"/>
    <s v="001"/>
    <s v="Administration"/>
    <s v="660.40.75.001-6600.36"/>
    <s v="Administrative Expenses IT Fund Contribution"/>
    <n v="-112000"/>
    <n v="-112000"/>
    <n v="-112330"/>
    <n v="-258000"/>
    <n v="-145670"/>
  </r>
  <r>
    <x v="34"/>
    <x v="34"/>
    <x v="3"/>
    <x v="1"/>
    <x v="6"/>
    <x v="6"/>
    <s v="75"/>
    <s v="Waste Management"/>
    <s v="001"/>
    <s v="Administration"/>
    <s v="660.40.75.001-6600.41"/>
    <s v="Administrative Expenses Community Clean-up"/>
    <n v="0"/>
    <n v="0"/>
    <n v="-50000"/>
    <n v="-50000"/>
    <n v="0"/>
  </r>
  <r>
    <x v="34"/>
    <x v="34"/>
    <x v="4"/>
    <x v="1"/>
    <x v="6"/>
    <x v="6"/>
    <s v="75"/>
    <s v="Waste Management"/>
    <s v="001"/>
    <s v="Administration"/>
    <s v="660.40.75.001-7000.03"/>
    <s v="Capital Outlay Equipment New"/>
    <n v="0"/>
    <n v="0"/>
    <n v="0"/>
    <n v="0"/>
    <n v="0"/>
  </r>
  <r>
    <x v="34"/>
    <x v="34"/>
    <x v="1"/>
    <x v="1"/>
    <x v="6"/>
    <x v="6"/>
    <s v="75"/>
    <s v="Waste Management"/>
    <s v="001"/>
    <s v="Administration"/>
    <s v="660.40.75.001-9887.01"/>
    <s v="Bad Debt Expense Service Fees"/>
    <n v="-194000"/>
    <n v="0"/>
    <n v="0"/>
    <n v="0"/>
    <n v="0"/>
  </r>
  <r>
    <x v="34"/>
    <x v="34"/>
    <x v="1"/>
    <x v="1"/>
    <x v="6"/>
    <x v="6"/>
    <s v="75"/>
    <s v="Waste Management"/>
    <s v="001"/>
    <s v="Administration"/>
    <s v="660.40.75.001-9887.02"/>
    <s v="Bad Debt Expense Penalties"/>
    <n v="-11000"/>
    <n v="0"/>
    <n v="0"/>
    <n v="0"/>
    <n v="0"/>
  </r>
  <r>
    <x v="34"/>
    <x v="34"/>
    <x v="3"/>
    <x v="1"/>
    <x v="6"/>
    <x v="6"/>
    <s v="75"/>
    <s v="Waste Management"/>
    <s v="075"/>
    <s v="Solid Waste"/>
    <s v="660.40.75.075-6300.02"/>
    <s v="Dues &amp; Subscriptions Publications"/>
    <n v="0"/>
    <n v="0"/>
    <n v="0"/>
    <n v="0"/>
    <n v="0"/>
  </r>
  <r>
    <x v="34"/>
    <x v="34"/>
    <x v="4"/>
    <x v="1"/>
    <x v="6"/>
    <x v="6"/>
    <s v="75"/>
    <s v="Waste Management"/>
    <s v="075"/>
    <s v="Solid Waste"/>
    <s v="660.40.75.075-7000.99"/>
    <s v="Capital Outlay General"/>
    <n v="0"/>
    <n v="0"/>
    <n v="-150000"/>
    <n v="-150000"/>
    <n v="0"/>
  </r>
  <r>
    <x v="34"/>
    <x v="34"/>
    <x v="2"/>
    <x v="1"/>
    <x v="6"/>
    <x v="6"/>
    <s v="75"/>
    <s v="Waste Management"/>
    <s v="610"/>
    <s v="Commercial Collection"/>
    <s v="660.40.75.610-5100.17"/>
    <s v="Benefits Other Post Employment Benefits"/>
    <n v="0"/>
    <n v="0"/>
    <n v="0"/>
    <n v="0"/>
    <n v="0"/>
  </r>
  <r>
    <x v="34"/>
    <x v="34"/>
    <x v="2"/>
    <x v="1"/>
    <x v="6"/>
    <x v="6"/>
    <s v="75"/>
    <s v="Waste Management"/>
    <s v="610"/>
    <s v="Commercial Collection"/>
    <s v="660.40.75.610-5000.01"/>
    <s v="Salaries Regular"/>
    <n v="-708000"/>
    <n v="-778000"/>
    <n v="-823582"/>
    <n v="-823582"/>
    <n v="0"/>
  </r>
  <r>
    <x v="34"/>
    <x v="34"/>
    <x v="2"/>
    <x v="1"/>
    <x v="6"/>
    <x v="6"/>
    <s v="75"/>
    <s v="Waste Management"/>
    <s v="610"/>
    <s v="Commercial Collection"/>
    <s v="660.40.75.610-5000.02"/>
    <s v="Salaries Part Time"/>
    <n v="-3000"/>
    <n v="0"/>
    <n v="0"/>
    <n v="-5000"/>
    <n v="-5000"/>
  </r>
  <r>
    <x v="34"/>
    <x v="34"/>
    <x v="2"/>
    <x v="1"/>
    <x v="6"/>
    <x v="6"/>
    <s v="75"/>
    <s v="Waste Management"/>
    <s v="610"/>
    <s v="Commercial Collection"/>
    <s v="660.40.75.610-5000.03"/>
    <s v="Salaries Overtime"/>
    <n v="-36000"/>
    <n v="-36000"/>
    <n v="-30000"/>
    <n v="-30000"/>
    <n v="0"/>
  </r>
  <r>
    <x v="34"/>
    <x v="34"/>
    <x v="2"/>
    <x v="1"/>
    <x v="6"/>
    <x v="6"/>
    <s v="75"/>
    <s v="Waste Management"/>
    <s v="610"/>
    <s v="Commercial Collection"/>
    <s v="660.40.75.610-5000.04"/>
    <s v="Salaries Holiday Pay"/>
    <n v="-10000"/>
    <n v="-8000"/>
    <n v="-25000"/>
    <n v="-25000"/>
    <n v="0"/>
  </r>
  <r>
    <x v="34"/>
    <x v="34"/>
    <x v="2"/>
    <x v="1"/>
    <x v="6"/>
    <x v="6"/>
    <s v="75"/>
    <s v="Waste Management"/>
    <s v="610"/>
    <s v="Commercial Collection"/>
    <s v="660.40.75.610-5000.06"/>
    <s v="Salaries Out of Class"/>
    <n v="0"/>
    <n v="0"/>
    <n v="-500"/>
    <n v="-500"/>
    <n v="0"/>
  </r>
  <r>
    <x v="34"/>
    <x v="34"/>
    <x v="2"/>
    <x v="1"/>
    <x v="6"/>
    <x v="6"/>
    <s v="75"/>
    <s v="Waste Management"/>
    <s v="610"/>
    <s v="Commercial Collection"/>
    <s v="660.40.75.610-5000.08"/>
    <s v="Salaries Longevity Pay"/>
    <n v="-9000"/>
    <n v="-9000"/>
    <n v="-14355"/>
    <n v="-14355"/>
    <n v="0"/>
  </r>
  <r>
    <x v="34"/>
    <x v="34"/>
    <x v="2"/>
    <x v="1"/>
    <x v="6"/>
    <x v="6"/>
    <s v="75"/>
    <s v="Waste Management"/>
    <s v="610"/>
    <s v="Commercial Collection"/>
    <s v="660.40.75.610-5000.11"/>
    <s v="Salaries Worker's Comp"/>
    <n v="0"/>
    <n v="0"/>
    <n v="0"/>
    <n v="0"/>
    <n v="0"/>
  </r>
  <r>
    <x v="34"/>
    <x v="34"/>
    <x v="2"/>
    <x v="1"/>
    <x v="6"/>
    <x v="6"/>
    <s v="75"/>
    <s v="Waste Management"/>
    <s v="610"/>
    <s v="Commercial Collection"/>
    <s v="660.40.75.610-5100.00"/>
    <s v="Benefits PERS Pool Liability"/>
    <n v="-145000"/>
    <n v="-159000"/>
    <n v="-201959"/>
    <n v="-208000"/>
    <n v="-6041"/>
  </r>
  <r>
    <x v="34"/>
    <x v="34"/>
    <x v="2"/>
    <x v="1"/>
    <x v="6"/>
    <x v="6"/>
    <s v="75"/>
    <s v="Waste Management"/>
    <s v="610"/>
    <s v="Commercial Collection"/>
    <s v="660.40.75.610-5100.01"/>
    <s v="Benefits Retirement"/>
    <n v="-79000"/>
    <n v="-89000"/>
    <n v="-96864"/>
    <n v="-96864"/>
    <n v="0"/>
  </r>
  <r>
    <x v="34"/>
    <x v="34"/>
    <x v="2"/>
    <x v="1"/>
    <x v="6"/>
    <x v="6"/>
    <s v="75"/>
    <s v="Waste Management"/>
    <s v="610"/>
    <s v="Commercial Collection"/>
    <s v="660.40.75.610-5100.02"/>
    <s v="Benefits Health Insurance"/>
    <n v="-164000"/>
    <n v="-164000"/>
    <n v="-180834"/>
    <n v="-180834"/>
    <n v="0"/>
  </r>
  <r>
    <x v="34"/>
    <x v="34"/>
    <x v="2"/>
    <x v="1"/>
    <x v="6"/>
    <x v="6"/>
    <s v="75"/>
    <s v="Waste Management"/>
    <s v="610"/>
    <s v="Commercial Collection"/>
    <s v="660.40.75.610-5100.03"/>
    <s v="Benefits Dental Insurance"/>
    <n v="-15000"/>
    <n v="-13000"/>
    <n v="-14070"/>
    <n v="-14070"/>
    <n v="0"/>
  </r>
  <r>
    <x v="34"/>
    <x v="34"/>
    <x v="2"/>
    <x v="1"/>
    <x v="6"/>
    <x v="6"/>
    <s v="75"/>
    <s v="Waste Management"/>
    <s v="610"/>
    <s v="Commercial Collection"/>
    <s v="660.40.75.610-5100.04"/>
    <s v="Benefits Vision Insurance"/>
    <n v="-2000"/>
    <n v="-2000"/>
    <n v="-2460"/>
    <n v="-2460"/>
    <n v="0"/>
  </r>
  <r>
    <x v="34"/>
    <x v="34"/>
    <x v="2"/>
    <x v="1"/>
    <x v="6"/>
    <x v="6"/>
    <s v="75"/>
    <s v="Waste Management"/>
    <s v="610"/>
    <s v="Commercial Collection"/>
    <s v="660.40.75.610-5100.05"/>
    <s v="Benefits Life Insurance"/>
    <n v="-1000"/>
    <n v="-1000"/>
    <n v="-1076"/>
    <n v="-1076"/>
    <n v="0"/>
  </r>
  <r>
    <x v="34"/>
    <x v="34"/>
    <x v="2"/>
    <x v="1"/>
    <x v="6"/>
    <x v="6"/>
    <s v="75"/>
    <s v="Waste Management"/>
    <s v="610"/>
    <s v="Commercial Collection"/>
    <s v="660.40.75.610-5100.06"/>
    <s v="Benefits Worker's Comp"/>
    <n v="-27000"/>
    <n v="-27000"/>
    <n v="-27600"/>
    <n v="-36000"/>
    <n v="-8400"/>
  </r>
  <r>
    <x v="34"/>
    <x v="34"/>
    <x v="2"/>
    <x v="1"/>
    <x v="6"/>
    <x v="6"/>
    <s v="75"/>
    <s v="Waste Management"/>
    <s v="610"/>
    <s v="Commercial Collection"/>
    <s v="660.40.75.610-5100.07"/>
    <s v="Benefits Long Term Disability"/>
    <n v="-4000"/>
    <n v="-3000"/>
    <n v="-2375"/>
    <n v="-2375"/>
    <n v="0"/>
  </r>
  <r>
    <x v="34"/>
    <x v="34"/>
    <x v="2"/>
    <x v="1"/>
    <x v="6"/>
    <x v="6"/>
    <s v="75"/>
    <s v="Waste Management"/>
    <s v="610"/>
    <s v="Commercial Collection"/>
    <s v="660.40.75.610-5100.08"/>
    <s v="Benefits Deferred Compensation"/>
    <n v="-40000"/>
    <n v="-42000"/>
    <n v="-44849"/>
    <n v="-44849"/>
    <n v="0"/>
  </r>
  <r>
    <x v="34"/>
    <x v="34"/>
    <x v="2"/>
    <x v="1"/>
    <x v="6"/>
    <x v="6"/>
    <s v="75"/>
    <s v="Waste Management"/>
    <s v="610"/>
    <s v="Commercial Collection"/>
    <s v="660.40.75.610-5100.09"/>
    <s v="Benefits Unemployment Insurance"/>
    <n v="0"/>
    <n v="-2000"/>
    <n v="0"/>
    <n v="0"/>
    <n v="0"/>
  </r>
  <r>
    <x v="34"/>
    <x v="34"/>
    <x v="2"/>
    <x v="1"/>
    <x v="6"/>
    <x v="6"/>
    <s v="75"/>
    <s v="Waste Management"/>
    <s v="610"/>
    <s v="Commercial Collection"/>
    <s v="660.40.75.610-5100.10"/>
    <s v="Benefits Uniform Allowance"/>
    <n v="-6000"/>
    <n v="-4000"/>
    <n v="-3915"/>
    <n v="-3915"/>
    <n v="0"/>
  </r>
  <r>
    <x v="34"/>
    <x v="34"/>
    <x v="2"/>
    <x v="1"/>
    <x v="6"/>
    <x v="6"/>
    <s v="75"/>
    <s v="Waste Management"/>
    <s v="610"/>
    <s v="Commercial Collection"/>
    <s v="660.40.75.610-5100.11"/>
    <s v="Benefits Medicare"/>
    <n v="-12000"/>
    <n v="-13000"/>
    <n v="-12862"/>
    <n v="-12862"/>
    <n v="0"/>
  </r>
  <r>
    <x v="34"/>
    <x v="34"/>
    <x v="2"/>
    <x v="1"/>
    <x v="6"/>
    <x v="6"/>
    <s v="75"/>
    <s v="Waste Management"/>
    <s v="610"/>
    <s v="Commercial Collection"/>
    <s v="660.40.75.610-5100.12"/>
    <s v="Benefits Annual Physical Exam"/>
    <n v="0"/>
    <n v="0"/>
    <n v="0"/>
    <n v="0"/>
    <n v="0"/>
  </r>
  <r>
    <x v="34"/>
    <x v="34"/>
    <x v="3"/>
    <x v="1"/>
    <x v="6"/>
    <x v="6"/>
    <s v="75"/>
    <s v="Waste Management"/>
    <s v="610"/>
    <s v="Commercial Collection"/>
    <s v="660.40.75.610-6000.09"/>
    <s v="Professional Services Uniform"/>
    <n v="-3000"/>
    <n v="-2000"/>
    <n v="-3000"/>
    <n v="-3000"/>
    <n v="0"/>
  </r>
  <r>
    <x v="34"/>
    <x v="34"/>
    <x v="3"/>
    <x v="1"/>
    <x v="6"/>
    <x v="6"/>
    <s v="75"/>
    <s v="Waste Management"/>
    <s v="610"/>
    <s v="Commercial Collection"/>
    <s v="660.40.75.610-6000.12"/>
    <s v="Professional Services Contract Services"/>
    <n v="0"/>
    <n v="0"/>
    <n v="0"/>
    <n v="0"/>
    <n v="0"/>
  </r>
  <r>
    <x v="34"/>
    <x v="34"/>
    <x v="3"/>
    <x v="1"/>
    <x v="6"/>
    <x v="6"/>
    <s v="75"/>
    <s v="Waste Management"/>
    <s v="610"/>
    <s v="Commercial Collection"/>
    <s v="660.40.75.610-6200.02"/>
    <s v="Supplies Special Department"/>
    <n v="-17000"/>
    <n v="-13000"/>
    <n v="-20000"/>
    <n v="-20000"/>
    <n v="0"/>
  </r>
  <r>
    <x v="34"/>
    <x v="34"/>
    <x v="3"/>
    <x v="1"/>
    <x v="6"/>
    <x v="6"/>
    <s v="75"/>
    <s v="Waste Management"/>
    <s v="610"/>
    <s v="Commercial Collection"/>
    <s v="660.40.75.610-6200.05"/>
    <s v="Supplies Gasoline"/>
    <n v="-114000"/>
    <n v="-61000"/>
    <n v="-115000"/>
    <n v="-115000"/>
    <n v="0"/>
  </r>
  <r>
    <x v="34"/>
    <x v="34"/>
    <x v="3"/>
    <x v="1"/>
    <x v="6"/>
    <x v="6"/>
    <s v="75"/>
    <s v="Waste Management"/>
    <s v="610"/>
    <s v="Commercial Collection"/>
    <s v="660.40.75.610-6200.12"/>
    <s v="Supplies CNG"/>
    <n v="-19000"/>
    <n v="-2000"/>
    <n v="-80000"/>
    <n v="-80000"/>
    <n v="0"/>
  </r>
  <r>
    <x v="34"/>
    <x v="34"/>
    <x v="3"/>
    <x v="1"/>
    <x v="6"/>
    <x v="6"/>
    <s v="75"/>
    <s v="Waste Management"/>
    <s v="610"/>
    <s v="Commercial Collection"/>
    <s v="660.40.75.610-6280.14"/>
    <s v="Supplies-Public Works Protective Clothing"/>
    <n v="-2000"/>
    <n v="-3000"/>
    <n v="-5000"/>
    <n v="-5000"/>
    <n v="0"/>
  </r>
  <r>
    <x v="34"/>
    <x v="34"/>
    <x v="3"/>
    <x v="1"/>
    <x v="6"/>
    <x v="6"/>
    <s v="75"/>
    <s v="Waste Management"/>
    <s v="610"/>
    <s v="Commercial Collection"/>
    <s v="660.40.75.610-6280.19"/>
    <s v="Supplies-Public Works Specialty Maintenance Tools"/>
    <n v="0"/>
    <n v="-1000"/>
    <n v="-2100"/>
    <n v="-2100"/>
    <n v="0"/>
  </r>
  <r>
    <x v="34"/>
    <x v="34"/>
    <x v="3"/>
    <x v="1"/>
    <x v="6"/>
    <x v="6"/>
    <s v="75"/>
    <s v="Waste Management"/>
    <s v="610"/>
    <s v="Commercial Collection"/>
    <s v="660.40.75.610-6280.20"/>
    <s v="Supplies-Public Works Bin Repair"/>
    <n v="14000"/>
    <n v="-5000"/>
    <n v="-30000"/>
    <n v="-30000"/>
    <n v="0"/>
  </r>
  <r>
    <x v="34"/>
    <x v="34"/>
    <x v="3"/>
    <x v="1"/>
    <x v="6"/>
    <x v="6"/>
    <s v="75"/>
    <s v="Waste Management"/>
    <s v="610"/>
    <s v="Commercial Collection"/>
    <s v="660.40.75.610-6280.25"/>
    <s v="Supplies-Public Works Collection Containers"/>
    <n v="-96000"/>
    <n v="-104000"/>
    <n v="-278947"/>
    <n v="-214000"/>
    <n v="64947"/>
  </r>
  <r>
    <x v="34"/>
    <x v="34"/>
    <x v="3"/>
    <x v="1"/>
    <x v="6"/>
    <x v="6"/>
    <s v="75"/>
    <s v="Waste Management"/>
    <s v="610"/>
    <s v="Commercial Collection"/>
    <s v="660.40.75.610-6280.26"/>
    <s v="Supplies-Public Works 3 Cart System Containers"/>
    <n v="0"/>
    <n v="0"/>
    <n v="-30000"/>
    <n v="-30000"/>
    <n v="0"/>
  </r>
  <r>
    <x v="34"/>
    <x v="34"/>
    <x v="3"/>
    <x v="1"/>
    <x v="6"/>
    <x v="6"/>
    <s v="75"/>
    <s v="Waste Management"/>
    <s v="610"/>
    <s v="Commercial Collection"/>
    <s v="660.40.75.610-6375.09"/>
    <s v="Operating Fees Dumping"/>
    <n v="-1409000"/>
    <n v="-1345000"/>
    <n v="-1900000"/>
    <n v="-1900000"/>
    <n v="0"/>
  </r>
  <r>
    <x v="34"/>
    <x v="34"/>
    <x v="3"/>
    <x v="1"/>
    <x v="6"/>
    <x v="6"/>
    <s v="75"/>
    <s v="Waste Management"/>
    <s v="610"/>
    <s v="Commercial Collection"/>
    <s v="660.40.75.610-6375.10"/>
    <s v="Operating Fees Sludge Disposal"/>
    <n v="0"/>
    <n v="0"/>
    <n v="0"/>
    <n v="0"/>
    <n v="0"/>
  </r>
  <r>
    <x v="34"/>
    <x v="34"/>
    <x v="3"/>
    <x v="1"/>
    <x v="6"/>
    <x v="6"/>
    <s v="75"/>
    <s v="Waste Management"/>
    <s v="610"/>
    <s v="Commercial Collection"/>
    <s v="660.40.75.610-6375.11"/>
    <s v="Operating Fees Compost Tipping"/>
    <n v="-275000"/>
    <n v="-150000"/>
    <n v="-150000"/>
    <n v="-150000"/>
    <n v="0"/>
  </r>
  <r>
    <x v="34"/>
    <x v="34"/>
    <x v="3"/>
    <x v="1"/>
    <x v="6"/>
    <x v="6"/>
    <s v="75"/>
    <s v="Waste Management"/>
    <s v="610"/>
    <s v="Commercial Collection"/>
    <s v="660.40.75.610-6375.12"/>
    <s v="Operating Fees Curbside Recycling"/>
    <n v="0"/>
    <n v="-168000"/>
    <n v="-170000"/>
    <n v="-225000"/>
    <n v="-55000"/>
  </r>
  <r>
    <x v="34"/>
    <x v="34"/>
    <x v="3"/>
    <x v="1"/>
    <x v="6"/>
    <x v="6"/>
    <s v="75"/>
    <s v="Waste Management"/>
    <s v="610"/>
    <s v="Commercial Collection"/>
    <s v="660.40.75.610-6375.14"/>
    <s v="Operating Fees Wood Waste Tipping"/>
    <n v="0"/>
    <n v="0"/>
    <n v="0"/>
    <n v="0"/>
    <n v="0"/>
  </r>
  <r>
    <x v="34"/>
    <x v="34"/>
    <x v="3"/>
    <x v="1"/>
    <x v="6"/>
    <x v="6"/>
    <s v="75"/>
    <s v="Waste Management"/>
    <s v="610"/>
    <s v="Commercial Collection"/>
    <s v="660.40.75.610-6375.15"/>
    <s v="Operating Fees Concrete/Asphalt Tipping"/>
    <n v="0"/>
    <n v="0"/>
    <n v="-500"/>
    <n v="-500"/>
    <n v="0"/>
  </r>
  <r>
    <x v="34"/>
    <x v="34"/>
    <x v="3"/>
    <x v="1"/>
    <x v="6"/>
    <x v="6"/>
    <s v="75"/>
    <s v="Waste Management"/>
    <s v="610"/>
    <s v="Commercial Collection"/>
    <s v="660.40.75.610-6375.16"/>
    <s v="Operating Fees Universal Waste Recycling"/>
    <n v="0"/>
    <n v="0"/>
    <n v="0"/>
    <n v="0"/>
    <n v="0"/>
  </r>
  <r>
    <x v="34"/>
    <x v="34"/>
    <x v="3"/>
    <x v="1"/>
    <x v="6"/>
    <x v="6"/>
    <s v="75"/>
    <s v="Waste Management"/>
    <s v="610"/>
    <s v="Commercial Collection"/>
    <s v="660.40.75.610-6400.02"/>
    <s v="Repairs &amp; Maintenance Minor Equipment/Other"/>
    <n v="-7000"/>
    <n v="-6000"/>
    <n v="-10200"/>
    <n v="-10200"/>
    <n v="0"/>
  </r>
  <r>
    <x v="34"/>
    <x v="34"/>
    <x v="3"/>
    <x v="1"/>
    <x v="6"/>
    <x v="6"/>
    <s v="75"/>
    <s v="Waste Management"/>
    <s v="610"/>
    <s v="Commercial Collection"/>
    <s v="660.40.75.610-6400.05"/>
    <s v="Repairs &amp; Maintenance Vehicle"/>
    <n v="0"/>
    <n v="0"/>
    <n v="0"/>
    <n v="0"/>
    <n v="0"/>
  </r>
  <r>
    <x v="34"/>
    <x v="34"/>
    <x v="3"/>
    <x v="1"/>
    <x v="6"/>
    <x v="6"/>
    <s v="75"/>
    <s v="Waste Management"/>
    <s v="610"/>
    <s v="Commercial Collection"/>
    <s v="660.40.75.610-6400.07"/>
    <s v="Repairs &amp; Maintenance Radio Communication"/>
    <n v="0"/>
    <n v="-5000"/>
    <n v="-5000"/>
    <n v="-5000"/>
    <n v="0"/>
  </r>
  <r>
    <x v="34"/>
    <x v="34"/>
    <x v="3"/>
    <x v="1"/>
    <x v="6"/>
    <x v="6"/>
    <s v="75"/>
    <s v="Waste Management"/>
    <s v="610"/>
    <s v="Commercial Collection"/>
    <s v="660.40.75.610-6400.23"/>
    <s v="Repairs &amp; Maintenance Bin Repair"/>
    <n v="-85000"/>
    <n v="-70000"/>
    <n v="-100000"/>
    <n v="-100000"/>
    <n v="0"/>
  </r>
  <r>
    <x v="34"/>
    <x v="34"/>
    <x v="3"/>
    <x v="1"/>
    <x v="6"/>
    <x v="6"/>
    <s v="75"/>
    <s v="Waste Management"/>
    <s v="610"/>
    <s v="Commercial Collection"/>
    <s v="660.40.75.610-6600.04"/>
    <s v="Administrative Expenses Training/Conferences"/>
    <n v="0"/>
    <n v="-1000"/>
    <n v="-1000"/>
    <n v="-1000"/>
    <n v="0"/>
  </r>
  <r>
    <x v="34"/>
    <x v="34"/>
    <x v="3"/>
    <x v="1"/>
    <x v="6"/>
    <x v="6"/>
    <s v="75"/>
    <s v="Waste Management"/>
    <s v="610"/>
    <s v="Commercial Collection"/>
    <s v="660.40.75.610-6600.07"/>
    <s v="Administrative Expenses Employee Recruitment"/>
    <n v="0"/>
    <n v="0"/>
    <n v="-1100"/>
    <n v="-1100"/>
    <n v="0"/>
  </r>
  <r>
    <x v="34"/>
    <x v="34"/>
    <x v="2"/>
    <x v="1"/>
    <x v="6"/>
    <x v="6"/>
    <s v="75"/>
    <s v="Waste Management"/>
    <s v="620"/>
    <s v="Residential Collection"/>
    <s v="660.40.75.620-5000.01"/>
    <s v="Salaries Regular"/>
    <n v="-1062000"/>
    <n v="-1128000"/>
    <n v="-1116741"/>
    <n v="-1190000"/>
    <n v="-73259"/>
  </r>
  <r>
    <x v="34"/>
    <x v="34"/>
    <x v="2"/>
    <x v="1"/>
    <x v="6"/>
    <x v="6"/>
    <s v="75"/>
    <s v="Waste Management"/>
    <s v="620"/>
    <s v="Residential Collection"/>
    <s v="660.40.75.620-5000.02"/>
    <s v="Salaries Part Time"/>
    <n v="-4000"/>
    <n v="-5000"/>
    <n v="-5000"/>
    <n v="-5000"/>
    <n v="0"/>
  </r>
  <r>
    <x v="34"/>
    <x v="34"/>
    <x v="2"/>
    <x v="1"/>
    <x v="6"/>
    <x v="6"/>
    <s v="75"/>
    <s v="Waste Management"/>
    <s v="620"/>
    <s v="Residential Collection"/>
    <s v="660.40.75.620-5000.03"/>
    <s v="Salaries Overtime"/>
    <n v="-57000"/>
    <n v="-50000"/>
    <n v="-50000"/>
    <n v="-50000"/>
    <n v="0"/>
  </r>
  <r>
    <x v="34"/>
    <x v="34"/>
    <x v="2"/>
    <x v="1"/>
    <x v="6"/>
    <x v="6"/>
    <s v="75"/>
    <s v="Waste Management"/>
    <s v="620"/>
    <s v="Residential Collection"/>
    <s v="660.40.75.620-5000.04"/>
    <s v="Salaries Holiday Pay"/>
    <n v="-16000"/>
    <n v="-9000"/>
    <n v="-34000"/>
    <n v="-34000"/>
    <n v="0"/>
  </r>
  <r>
    <x v="34"/>
    <x v="34"/>
    <x v="2"/>
    <x v="1"/>
    <x v="6"/>
    <x v="6"/>
    <s v="75"/>
    <s v="Waste Management"/>
    <s v="620"/>
    <s v="Residential Collection"/>
    <s v="660.40.75.620-5000.06"/>
    <s v="Salaries Out of Class"/>
    <n v="-2000"/>
    <n v="0"/>
    <n v="-500"/>
    <n v="-500"/>
    <n v="0"/>
  </r>
  <r>
    <x v="34"/>
    <x v="34"/>
    <x v="2"/>
    <x v="1"/>
    <x v="6"/>
    <x v="6"/>
    <s v="75"/>
    <s v="Waste Management"/>
    <s v="620"/>
    <s v="Residential Collection"/>
    <s v="660.40.75.620-5000.08"/>
    <s v="Salaries Longevity Pay"/>
    <n v="-13000"/>
    <n v="-12000"/>
    <n v="-19470"/>
    <n v="-19470"/>
    <n v="0"/>
  </r>
  <r>
    <x v="34"/>
    <x v="34"/>
    <x v="2"/>
    <x v="1"/>
    <x v="6"/>
    <x v="6"/>
    <s v="75"/>
    <s v="Waste Management"/>
    <s v="620"/>
    <s v="Residential Collection"/>
    <s v="660.40.75.620-5000.11"/>
    <s v="Salaries Worker's Comp"/>
    <n v="-8000"/>
    <n v="-2000"/>
    <n v="0"/>
    <n v="0"/>
    <n v="0"/>
  </r>
  <r>
    <x v="34"/>
    <x v="34"/>
    <x v="2"/>
    <x v="1"/>
    <x v="6"/>
    <x v="6"/>
    <s v="75"/>
    <s v="Waste Management"/>
    <s v="620"/>
    <s v="Residential Collection"/>
    <s v="660.40.75.620-5100.00"/>
    <s v="Benefits PERS Pool Liability"/>
    <n v="-220000"/>
    <n v="-228000"/>
    <n v="-286956"/>
    <n v="-291000"/>
    <n v="-4044"/>
  </r>
  <r>
    <x v="34"/>
    <x v="34"/>
    <x v="2"/>
    <x v="1"/>
    <x v="6"/>
    <x v="6"/>
    <s v="75"/>
    <s v="Waste Management"/>
    <s v="620"/>
    <s v="Residential Collection"/>
    <s v="660.40.75.620-5100.01"/>
    <s v="Benefits Retirement"/>
    <n v="-121000"/>
    <n v="-128000"/>
    <n v="-132481"/>
    <n v="-132481"/>
    <n v="0"/>
  </r>
  <r>
    <x v="34"/>
    <x v="34"/>
    <x v="2"/>
    <x v="1"/>
    <x v="6"/>
    <x v="6"/>
    <s v="75"/>
    <s v="Waste Management"/>
    <s v="620"/>
    <s v="Residential Collection"/>
    <s v="660.40.75.620-5100.02"/>
    <s v="Benefits Health Insurance"/>
    <n v="-261000"/>
    <n v="-260000"/>
    <n v="-261080"/>
    <n v="-261080"/>
    <n v="0"/>
  </r>
  <r>
    <x v="34"/>
    <x v="34"/>
    <x v="2"/>
    <x v="1"/>
    <x v="6"/>
    <x v="6"/>
    <s v="75"/>
    <s v="Waste Management"/>
    <s v="620"/>
    <s v="Residential Collection"/>
    <s v="660.40.75.620-5100.03"/>
    <s v="Benefits Dental Insurance"/>
    <n v="-20000"/>
    <n v="-19000"/>
    <n v="-19091"/>
    <n v="-19091"/>
    <n v="0"/>
  </r>
  <r>
    <x v="34"/>
    <x v="34"/>
    <x v="2"/>
    <x v="1"/>
    <x v="6"/>
    <x v="6"/>
    <s v="75"/>
    <s v="Waste Management"/>
    <s v="620"/>
    <s v="Residential Collection"/>
    <s v="660.40.75.620-5100.04"/>
    <s v="Benefits Vision Insurance"/>
    <n v="-3000"/>
    <n v="-3000"/>
    <n v="-3286"/>
    <n v="-3286"/>
    <n v="0"/>
  </r>
  <r>
    <x v="34"/>
    <x v="34"/>
    <x v="2"/>
    <x v="1"/>
    <x v="6"/>
    <x v="6"/>
    <s v="75"/>
    <s v="Waste Management"/>
    <s v="620"/>
    <s v="Residential Collection"/>
    <s v="660.40.75.620-5100.05"/>
    <s v="Benefits Life Insurance"/>
    <n v="-2000"/>
    <n v="-2000"/>
    <n v="-1419"/>
    <n v="-1419"/>
    <n v="0"/>
  </r>
  <r>
    <x v="34"/>
    <x v="34"/>
    <x v="2"/>
    <x v="1"/>
    <x v="6"/>
    <x v="6"/>
    <s v="75"/>
    <s v="Waste Management"/>
    <s v="620"/>
    <s v="Residential Collection"/>
    <s v="660.40.75.620-5100.06"/>
    <s v="Benefits Worker's Comp"/>
    <n v="-37000"/>
    <n v="-38000"/>
    <n v="-39000"/>
    <n v="-50000"/>
    <n v="-11000"/>
  </r>
  <r>
    <x v="34"/>
    <x v="34"/>
    <x v="2"/>
    <x v="1"/>
    <x v="6"/>
    <x v="6"/>
    <s v="75"/>
    <s v="Waste Management"/>
    <s v="620"/>
    <s v="Residential Collection"/>
    <s v="660.40.75.620-5100.07"/>
    <s v="Benefits Long Term Disability"/>
    <n v="-6000"/>
    <n v="-5000"/>
    <n v="-3340"/>
    <n v="-3340"/>
    <n v="0"/>
  </r>
  <r>
    <x v="34"/>
    <x v="34"/>
    <x v="2"/>
    <x v="1"/>
    <x v="6"/>
    <x v="6"/>
    <s v="75"/>
    <s v="Waste Management"/>
    <s v="620"/>
    <s v="Residential Collection"/>
    <s v="660.40.75.620-5100.08"/>
    <s v="Benefits Deferred Compensation"/>
    <n v="-58000"/>
    <n v="-59000"/>
    <n v="-59681"/>
    <n v="-59681"/>
    <n v="0"/>
  </r>
  <r>
    <x v="34"/>
    <x v="34"/>
    <x v="2"/>
    <x v="1"/>
    <x v="6"/>
    <x v="6"/>
    <s v="75"/>
    <s v="Waste Management"/>
    <s v="620"/>
    <s v="Residential Collection"/>
    <s v="660.40.75.620-5100.09"/>
    <s v="Benefits Unemployment Insurance"/>
    <n v="0"/>
    <n v="-3000"/>
    <n v="0"/>
    <n v="0"/>
    <n v="0"/>
  </r>
  <r>
    <x v="34"/>
    <x v="34"/>
    <x v="2"/>
    <x v="1"/>
    <x v="6"/>
    <x v="6"/>
    <s v="75"/>
    <s v="Waste Management"/>
    <s v="620"/>
    <s v="Residential Collection"/>
    <s v="660.40.75.620-5100.10"/>
    <s v="Benefits Uniform Allowance"/>
    <n v="-8000"/>
    <n v="-5000"/>
    <n v="-5310"/>
    <n v="-5310"/>
    <n v="0"/>
  </r>
  <r>
    <x v="34"/>
    <x v="34"/>
    <x v="2"/>
    <x v="1"/>
    <x v="6"/>
    <x v="6"/>
    <s v="75"/>
    <s v="Waste Management"/>
    <s v="620"/>
    <s v="Residential Collection"/>
    <s v="660.40.75.620-5100.11"/>
    <s v="Benefits Medicare"/>
    <n v="-18000"/>
    <n v="-18000"/>
    <n v="-17443"/>
    <n v="-17443"/>
    <n v="0"/>
  </r>
  <r>
    <x v="34"/>
    <x v="34"/>
    <x v="2"/>
    <x v="1"/>
    <x v="6"/>
    <x v="6"/>
    <s v="75"/>
    <s v="Waste Management"/>
    <s v="620"/>
    <s v="Residential Collection"/>
    <s v="660.40.75.620-5100.12"/>
    <s v="Benefits Annual Physical Exam"/>
    <n v="0"/>
    <n v="0"/>
    <n v="0"/>
    <n v="0"/>
    <n v="0"/>
  </r>
  <r>
    <x v="34"/>
    <x v="34"/>
    <x v="2"/>
    <x v="1"/>
    <x v="6"/>
    <x v="6"/>
    <s v="75"/>
    <s v="Waste Management"/>
    <s v="620"/>
    <s v="Residential Collection"/>
    <s v="660.40.75.620-5100.17"/>
    <s v="Benefits Other Post Employment Benefits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000.09"/>
    <s v="Professional Services Uniform"/>
    <n v="-5000"/>
    <n v="-3000"/>
    <n v="-4000"/>
    <n v="-4000"/>
    <n v="0"/>
  </r>
  <r>
    <x v="34"/>
    <x v="34"/>
    <x v="3"/>
    <x v="1"/>
    <x v="6"/>
    <x v="6"/>
    <s v="75"/>
    <s v="Waste Management"/>
    <s v="620"/>
    <s v="Residential Collection"/>
    <s v="660.40.75.620-6000.12"/>
    <s v="Professional Services Contract Services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200.02"/>
    <s v="Supplies Special Department"/>
    <n v="-10000"/>
    <n v="-8000"/>
    <n v="-10000"/>
    <n v="-10000"/>
    <n v="0"/>
  </r>
  <r>
    <x v="34"/>
    <x v="34"/>
    <x v="3"/>
    <x v="1"/>
    <x v="6"/>
    <x v="6"/>
    <s v="75"/>
    <s v="Waste Management"/>
    <s v="620"/>
    <s v="Residential Collection"/>
    <s v="660.40.75.620-6200.05"/>
    <s v="Supplies Gasoline"/>
    <n v="-126000"/>
    <n v="-68000"/>
    <n v="-125100"/>
    <n v="-125100"/>
    <n v="0"/>
  </r>
  <r>
    <x v="34"/>
    <x v="34"/>
    <x v="3"/>
    <x v="1"/>
    <x v="6"/>
    <x v="6"/>
    <s v="75"/>
    <s v="Waste Management"/>
    <s v="620"/>
    <s v="Residential Collection"/>
    <s v="660.40.75.620-6200.12"/>
    <s v="Supplies CNG"/>
    <n v="-19000"/>
    <n v="-2000"/>
    <n v="-80000"/>
    <n v="-80000"/>
    <n v="0"/>
  </r>
  <r>
    <x v="34"/>
    <x v="34"/>
    <x v="3"/>
    <x v="1"/>
    <x v="6"/>
    <x v="6"/>
    <s v="75"/>
    <s v="Waste Management"/>
    <s v="620"/>
    <s v="Residential Collection"/>
    <s v="660.40.75.620-6280.02"/>
    <s v="Supplies-Public Works Pavement Repair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280.14"/>
    <s v="Supplies-Public Works Protective Clothing"/>
    <n v="-2000"/>
    <n v="-2000"/>
    <n v="-4500"/>
    <n v="-4500"/>
    <n v="0"/>
  </r>
  <r>
    <x v="34"/>
    <x v="34"/>
    <x v="3"/>
    <x v="1"/>
    <x v="6"/>
    <x v="6"/>
    <s v="75"/>
    <s v="Waste Management"/>
    <s v="620"/>
    <s v="Residential Collection"/>
    <s v="660.40.75.620-6280.19"/>
    <s v="Supplies-Public Works Specialty Maintenance Tools"/>
    <n v="0"/>
    <n v="0"/>
    <n v="-1500"/>
    <n v="-1500"/>
    <n v="0"/>
  </r>
  <r>
    <x v="34"/>
    <x v="34"/>
    <x v="3"/>
    <x v="1"/>
    <x v="6"/>
    <x v="6"/>
    <s v="75"/>
    <s v="Waste Management"/>
    <s v="620"/>
    <s v="Residential Collection"/>
    <s v="660.40.75.620-6280.20"/>
    <s v="Supplies-Public Works Bin Repair"/>
    <n v="0"/>
    <n v="0"/>
    <n v="-5000"/>
    <n v="-5000"/>
    <n v="0"/>
  </r>
  <r>
    <x v="34"/>
    <x v="34"/>
    <x v="3"/>
    <x v="1"/>
    <x v="6"/>
    <x v="6"/>
    <s v="75"/>
    <s v="Waste Management"/>
    <s v="620"/>
    <s v="Residential Collection"/>
    <s v="660.40.75.620-6280.25"/>
    <s v="Supplies-Public Works Collection Containers"/>
    <n v="0"/>
    <n v="0"/>
    <n v="-15000"/>
    <n v="-15000"/>
    <n v="0"/>
  </r>
  <r>
    <x v="34"/>
    <x v="34"/>
    <x v="3"/>
    <x v="1"/>
    <x v="6"/>
    <x v="6"/>
    <s v="75"/>
    <s v="Waste Management"/>
    <s v="620"/>
    <s v="Residential Collection"/>
    <s v="660.40.75.620-6280.26"/>
    <s v="Supplies-Public Works 3 Cart System Containers"/>
    <n v="-215000"/>
    <n v="-222000"/>
    <n v="-450000"/>
    <n v="-450000"/>
    <n v="0"/>
  </r>
  <r>
    <x v="34"/>
    <x v="34"/>
    <x v="3"/>
    <x v="1"/>
    <x v="6"/>
    <x v="6"/>
    <s v="75"/>
    <s v="Waste Management"/>
    <s v="620"/>
    <s v="Residential Collection"/>
    <s v="660.40.75.620-6375.09"/>
    <s v="Operating Fees Dumping"/>
    <n v="-1407000"/>
    <n v="-1545000"/>
    <n v="-2100000"/>
    <n v="-2100000"/>
    <n v="0"/>
  </r>
  <r>
    <x v="34"/>
    <x v="34"/>
    <x v="3"/>
    <x v="1"/>
    <x v="6"/>
    <x v="6"/>
    <s v="75"/>
    <s v="Waste Management"/>
    <s v="620"/>
    <s v="Residential Collection"/>
    <s v="660.40.75.620-6375.10"/>
    <s v="Operating Fees Sludge Disposal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375.11"/>
    <s v="Operating Fees Compost Tipping"/>
    <n v="-275000"/>
    <n v="-350000"/>
    <n v="-350000"/>
    <n v="-575000"/>
    <n v="-225000"/>
  </r>
  <r>
    <x v="34"/>
    <x v="34"/>
    <x v="3"/>
    <x v="1"/>
    <x v="6"/>
    <x v="6"/>
    <s v="75"/>
    <s v="Waste Management"/>
    <s v="620"/>
    <s v="Residential Collection"/>
    <s v="660.40.75.620-6375.12"/>
    <s v="Operating Fees Curbside Recycling"/>
    <n v="0"/>
    <n v="-200000"/>
    <n v="-140000"/>
    <n v="-310000"/>
    <n v="-170000"/>
  </r>
  <r>
    <x v="34"/>
    <x v="34"/>
    <x v="3"/>
    <x v="1"/>
    <x v="6"/>
    <x v="6"/>
    <s v="75"/>
    <s v="Waste Management"/>
    <s v="620"/>
    <s v="Residential Collection"/>
    <s v="660.40.75.620-6375.14"/>
    <s v="Operating Fees Wood Waste Tipping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375.15"/>
    <s v="Operating Fees Concrete/Asphalt Tipping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375.16"/>
    <s v="Operating Fees Universal Waste Recycling"/>
    <n v="-13000"/>
    <n v="-39000"/>
    <n v="-40000"/>
    <n v="-40000"/>
    <n v="0"/>
  </r>
  <r>
    <x v="34"/>
    <x v="34"/>
    <x v="3"/>
    <x v="1"/>
    <x v="6"/>
    <x v="6"/>
    <s v="75"/>
    <s v="Waste Management"/>
    <s v="620"/>
    <s v="Residential Collection"/>
    <s v="660.40.75.620-6375.18"/>
    <s v="Operating Fees Used Oil Recycling"/>
    <n v="-1000"/>
    <n v="-3000"/>
    <n v="-4680"/>
    <n v="-4680"/>
    <n v="0"/>
  </r>
  <r>
    <x v="34"/>
    <x v="34"/>
    <x v="3"/>
    <x v="1"/>
    <x v="6"/>
    <x v="6"/>
    <s v="75"/>
    <s v="Waste Management"/>
    <s v="620"/>
    <s v="Residential Collection"/>
    <s v="660.40.75.620-6400.02"/>
    <s v="Repairs &amp; Maintenance Minor Equipment/Other"/>
    <n v="-6000"/>
    <n v="-14000"/>
    <n v="-20000"/>
    <n v="-20000"/>
    <n v="0"/>
  </r>
  <r>
    <x v="34"/>
    <x v="34"/>
    <x v="3"/>
    <x v="1"/>
    <x v="6"/>
    <x v="6"/>
    <s v="75"/>
    <s v="Waste Management"/>
    <s v="620"/>
    <s v="Residential Collection"/>
    <s v="660.40.75.620-6400.07"/>
    <s v="Repairs &amp; Maintenance Radio Communication"/>
    <n v="0"/>
    <n v="-1000"/>
    <n v="-1000"/>
    <n v="-1000"/>
    <n v="0"/>
  </r>
  <r>
    <x v="34"/>
    <x v="34"/>
    <x v="3"/>
    <x v="1"/>
    <x v="6"/>
    <x v="6"/>
    <s v="75"/>
    <s v="Waste Management"/>
    <s v="620"/>
    <s v="Residential Collection"/>
    <s v="660.40.75.620-6400.23"/>
    <s v="Repairs &amp; Maintenance Bin Repair"/>
    <n v="0"/>
    <n v="0"/>
    <n v="0"/>
    <n v="0"/>
    <n v="0"/>
  </r>
  <r>
    <x v="34"/>
    <x v="34"/>
    <x v="3"/>
    <x v="1"/>
    <x v="6"/>
    <x v="6"/>
    <s v="75"/>
    <s v="Waste Management"/>
    <s v="620"/>
    <s v="Residential Collection"/>
    <s v="660.40.75.620-6600.04"/>
    <s v="Administrative Expenses Training/Conferences"/>
    <n v="0"/>
    <n v="0"/>
    <n v="-5000"/>
    <n v="-5000"/>
    <n v="0"/>
  </r>
  <r>
    <x v="34"/>
    <x v="34"/>
    <x v="3"/>
    <x v="1"/>
    <x v="6"/>
    <x v="6"/>
    <s v="75"/>
    <s v="Waste Management"/>
    <s v="620"/>
    <s v="Residential Collection"/>
    <s v="660.40.75.620-6600.07"/>
    <s v="Administrative Expenses Employee Recruitment"/>
    <n v="0"/>
    <n v="-1000"/>
    <n v="-2000"/>
    <n v="-2000"/>
    <n v="0"/>
  </r>
  <r>
    <x v="34"/>
    <x v="34"/>
    <x v="2"/>
    <x v="1"/>
    <x v="6"/>
    <x v="6"/>
    <s v="75"/>
    <s v="Waste Management"/>
    <s v="630"/>
    <s v="Street Sweeping"/>
    <s v="660.40.75.630-5000.01"/>
    <s v="Salaries Regular"/>
    <n v="-121000"/>
    <n v="-127000"/>
    <n v="-123180"/>
    <n v="-178000"/>
    <n v="-54820"/>
  </r>
  <r>
    <x v="34"/>
    <x v="34"/>
    <x v="2"/>
    <x v="1"/>
    <x v="6"/>
    <x v="6"/>
    <s v="75"/>
    <s v="Waste Management"/>
    <s v="630"/>
    <s v="Street Sweeping"/>
    <s v="660.40.75.630-5000.02"/>
    <s v="Salaries Part Time"/>
    <n v="0"/>
    <n v="0"/>
    <n v="0"/>
    <n v="0"/>
    <n v="0"/>
  </r>
  <r>
    <x v="34"/>
    <x v="34"/>
    <x v="2"/>
    <x v="1"/>
    <x v="6"/>
    <x v="6"/>
    <s v="75"/>
    <s v="Waste Management"/>
    <s v="630"/>
    <s v="Street Sweeping"/>
    <s v="660.40.75.630-5000.03"/>
    <s v="Salaries Overtime"/>
    <n v="-3000"/>
    <n v="-3000"/>
    <n v="-6000"/>
    <n v="-3000"/>
    <n v="3000"/>
  </r>
  <r>
    <x v="34"/>
    <x v="34"/>
    <x v="2"/>
    <x v="1"/>
    <x v="6"/>
    <x v="6"/>
    <s v="75"/>
    <s v="Waste Management"/>
    <s v="630"/>
    <s v="Street Sweeping"/>
    <s v="660.40.75.630-5000.04"/>
    <s v="Salaries Holiday Pay"/>
    <n v="-2000"/>
    <n v="-1000"/>
    <n v="0"/>
    <n v="-1000"/>
    <n v="-1000"/>
  </r>
  <r>
    <x v="34"/>
    <x v="34"/>
    <x v="2"/>
    <x v="1"/>
    <x v="6"/>
    <x v="6"/>
    <s v="75"/>
    <s v="Waste Management"/>
    <s v="630"/>
    <s v="Street Sweeping"/>
    <s v="660.40.75.630-5000.08"/>
    <s v="Salaries Longevity Pay"/>
    <n v="-1000"/>
    <n v="-1000"/>
    <n v="-2200"/>
    <n v="-2200"/>
    <n v="0"/>
  </r>
  <r>
    <x v="34"/>
    <x v="34"/>
    <x v="2"/>
    <x v="1"/>
    <x v="6"/>
    <x v="6"/>
    <s v="75"/>
    <s v="Waste Management"/>
    <s v="630"/>
    <s v="Street Sweeping"/>
    <s v="660.40.75.630-5000.11"/>
    <s v="Salaries Worker's Comp"/>
    <n v="0"/>
    <n v="0"/>
    <n v="0"/>
    <n v="0"/>
    <n v="0"/>
  </r>
  <r>
    <x v="34"/>
    <x v="34"/>
    <x v="2"/>
    <x v="1"/>
    <x v="6"/>
    <x v="6"/>
    <s v="75"/>
    <s v="Waste Management"/>
    <s v="630"/>
    <s v="Street Sweeping"/>
    <s v="660.40.75.630-5100.00"/>
    <s v="Benefits PERS Pool Liability"/>
    <n v="-25000"/>
    <n v="-26000"/>
    <n v="-32072"/>
    <n v="-28000"/>
    <n v="4072"/>
  </r>
  <r>
    <x v="34"/>
    <x v="34"/>
    <x v="2"/>
    <x v="1"/>
    <x v="6"/>
    <x v="6"/>
    <s v="75"/>
    <s v="Waste Management"/>
    <s v="630"/>
    <s v="Street Sweeping"/>
    <s v="660.40.75.630-5100.01"/>
    <s v="Benefits Retirement"/>
    <n v="-14000"/>
    <n v="-15000"/>
    <n v="-14694"/>
    <n v="-14694"/>
    <n v="0"/>
  </r>
  <r>
    <x v="34"/>
    <x v="34"/>
    <x v="2"/>
    <x v="1"/>
    <x v="6"/>
    <x v="6"/>
    <s v="75"/>
    <s v="Waste Management"/>
    <s v="630"/>
    <s v="Street Sweeping"/>
    <s v="660.40.75.630-5100.02"/>
    <s v="Benefits Health Insurance"/>
    <n v="-9000"/>
    <n v="-9000"/>
    <n v="-9300"/>
    <n v="-9300"/>
    <n v="0"/>
  </r>
  <r>
    <x v="34"/>
    <x v="34"/>
    <x v="2"/>
    <x v="1"/>
    <x v="6"/>
    <x v="6"/>
    <s v="75"/>
    <s v="Waste Management"/>
    <s v="630"/>
    <s v="Street Sweeping"/>
    <s v="660.40.75.630-5100.03"/>
    <s v="Benefits Dental Insurance"/>
    <n v="-2000"/>
    <n v="-2000"/>
    <n v="-1799"/>
    <n v="-1799"/>
    <n v="0"/>
  </r>
  <r>
    <x v="34"/>
    <x v="34"/>
    <x v="2"/>
    <x v="1"/>
    <x v="6"/>
    <x v="6"/>
    <s v="75"/>
    <s v="Waste Management"/>
    <s v="630"/>
    <s v="Street Sweeping"/>
    <s v="660.40.75.630-5100.04"/>
    <s v="Benefits Vision Insurance"/>
    <n v="0"/>
    <n v="0"/>
    <n v="-311"/>
    <n v="-311"/>
    <n v="0"/>
  </r>
  <r>
    <x v="34"/>
    <x v="34"/>
    <x v="2"/>
    <x v="1"/>
    <x v="6"/>
    <x v="6"/>
    <s v="75"/>
    <s v="Waste Management"/>
    <s v="630"/>
    <s v="Street Sweeping"/>
    <s v="660.40.75.630-5100.05"/>
    <s v="Benefits Life Insurance"/>
    <n v="0"/>
    <n v="0"/>
    <n v="-146"/>
    <n v="-146"/>
    <n v="0"/>
  </r>
  <r>
    <x v="34"/>
    <x v="34"/>
    <x v="2"/>
    <x v="1"/>
    <x v="6"/>
    <x v="6"/>
    <s v="75"/>
    <s v="Waste Management"/>
    <s v="630"/>
    <s v="Street Sweeping"/>
    <s v="660.40.75.630-5100.06"/>
    <s v="Benefits Worker's Comp"/>
    <n v="-4000"/>
    <n v="-4000"/>
    <n v="-4200"/>
    <n v="-5000"/>
    <n v="-800"/>
  </r>
  <r>
    <x v="34"/>
    <x v="34"/>
    <x v="2"/>
    <x v="1"/>
    <x v="6"/>
    <x v="6"/>
    <s v="75"/>
    <s v="Waste Management"/>
    <s v="630"/>
    <s v="Street Sweeping"/>
    <s v="660.40.75.630-5100.07"/>
    <s v="Benefits Long Term Disability"/>
    <n v="-1000"/>
    <n v="-1000"/>
    <n v="-367"/>
    <n v="-367"/>
    <n v="0"/>
  </r>
  <r>
    <x v="34"/>
    <x v="34"/>
    <x v="2"/>
    <x v="1"/>
    <x v="6"/>
    <x v="6"/>
    <s v="75"/>
    <s v="Waste Management"/>
    <s v="630"/>
    <s v="Street Sweeping"/>
    <s v="660.40.75.630-5100.08"/>
    <s v="Benefits Deferred Compensation"/>
    <n v="-11000"/>
    <n v="-12000"/>
    <n v="-11813"/>
    <n v="-11813"/>
    <n v="0"/>
  </r>
  <r>
    <x v="34"/>
    <x v="34"/>
    <x v="2"/>
    <x v="1"/>
    <x v="6"/>
    <x v="6"/>
    <s v="75"/>
    <s v="Waste Management"/>
    <s v="630"/>
    <s v="Street Sweeping"/>
    <s v="660.40.75.630-5100.10"/>
    <s v="Benefits Uniform Allowance"/>
    <n v="-1000"/>
    <n v="-1000"/>
    <n v="-600"/>
    <n v="-600"/>
    <n v="0"/>
  </r>
  <r>
    <x v="34"/>
    <x v="34"/>
    <x v="2"/>
    <x v="1"/>
    <x v="6"/>
    <x v="6"/>
    <s v="75"/>
    <s v="Waste Management"/>
    <s v="630"/>
    <s v="Street Sweeping"/>
    <s v="660.40.75.630-5100.11"/>
    <s v="Benefits Medicare"/>
    <n v="-2000"/>
    <n v="-2000"/>
    <n v="-1999"/>
    <n v="-1999"/>
    <n v="0"/>
  </r>
  <r>
    <x v="34"/>
    <x v="34"/>
    <x v="2"/>
    <x v="1"/>
    <x v="6"/>
    <x v="6"/>
    <s v="75"/>
    <s v="Waste Management"/>
    <s v="630"/>
    <s v="Street Sweeping"/>
    <s v="660.40.75.630-5100.12"/>
    <s v="Benefits Annual Physical Exam"/>
    <n v="0"/>
    <n v="0"/>
    <n v="0"/>
    <n v="0"/>
    <n v="0"/>
  </r>
  <r>
    <x v="34"/>
    <x v="34"/>
    <x v="3"/>
    <x v="1"/>
    <x v="6"/>
    <x v="6"/>
    <s v="75"/>
    <s v="Waste Management"/>
    <s v="630"/>
    <s v="Street Sweeping"/>
    <s v="660.40.75.630-6000.09"/>
    <s v="Professional Services Uniform"/>
    <n v="-1000"/>
    <n v="-1000"/>
    <n v="-650"/>
    <n v="-650"/>
    <n v="0"/>
  </r>
  <r>
    <x v="34"/>
    <x v="34"/>
    <x v="3"/>
    <x v="1"/>
    <x v="6"/>
    <x v="6"/>
    <s v="75"/>
    <s v="Waste Management"/>
    <s v="630"/>
    <s v="Street Sweeping"/>
    <s v="660.40.75.630-6200.02"/>
    <s v="Supplies Special Department"/>
    <n v="-16000"/>
    <n v="-13000"/>
    <n v="-20000"/>
    <n v="-20000"/>
    <n v="0"/>
  </r>
  <r>
    <x v="34"/>
    <x v="34"/>
    <x v="3"/>
    <x v="1"/>
    <x v="6"/>
    <x v="6"/>
    <s v="75"/>
    <s v="Waste Management"/>
    <s v="630"/>
    <s v="Street Sweeping"/>
    <s v="660.40.75.630-6200.05"/>
    <s v="Supplies Gasoline"/>
    <n v="-11000"/>
    <n v="-7000"/>
    <n v="-17000"/>
    <n v="-17000"/>
    <n v="0"/>
  </r>
  <r>
    <x v="34"/>
    <x v="34"/>
    <x v="3"/>
    <x v="1"/>
    <x v="6"/>
    <x v="6"/>
    <s v="75"/>
    <s v="Waste Management"/>
    <s v="630"/>
    <s v="Street Sweeping"/>
    <s v="660.40.75.630-6280.14"/>
    <s v="Supplies-Public Works Protective Clothing"/>
    <n v="0"/>
    <n v="0"/>
    <n v="-200"/>
    <n v="-200"/>
    <n v="0"/>
  </r>
  <r>
    <x v="34"/>
    <x v="34"/>
    <x v="3"/>
    <x v="1"/>
    <x v="6"/>
    <x v="6"/>
    <s v="75"/>
    <s v="Waste Management"/>
    <s v="630"/>
    <s v="Street Sweeping"/>
    <s v="660.40.75.630-6280.19"/>
    <s v="Supplies-Public Works Specialty Maintenance Tools"/>
    <n v="0"/>
    <n v="0"/>
    <n v="-500"/>
    <n v="-500"/>
    <n v="0"/>
  </r>
  <r>
    <x v="34"/>
    <x v="34"/>
    <x v="3"/>
    <x v="1"/>
    <x v="6"/>
    <x v="6"/>
    <s v="75"/>
    <s v="Waste Management"/>
    <s v="630"/>
    <s v="Street Sweeping"/>
    <s v="660.40.75.630-6375.09"/>
    <s v="Operating Fees Dumping"/>
    <n v="0"/>
    <n v="0"/>
    <n v="0"/>
    <n v="0"/>
    <n v="0"/>
  </r>
  <r>
    <x v="34"/>
    <x v="34"/>
    <x v="3"/>
    <x v="1"/>
    <x v="6"/>
    <x v="6"/>
    <s v="75"/>
    <s v="Waste Management"/>
    <s v="630"/>
    <s v="Street Sweeping"/>
    <s v="660.40.75.630-6375.13"/>
    <s v="Operating Fees Street Sweeper Tipping"/>
    <n v="0"/>
    <n v="0"/>
    <n v="0"/>
    <n v="0"/>
    <n v="0"/>
  </r>
  <r>
    <x v="34"/>
    <x v="34"/>
    <x v="3"/>
    <x v="1"/>
    <x v="6"/>
    <x v="6"/>
    <s v="75"/>
    <s v="Waste Management"/>
    <s v="630"/>
    <s v="Street Sweeping"/>
    <s v="660.40.75.630-6400.02"/>
    <s v="Repairs &amp; Maintenance Minor Equipment/Other"/>
    <n v="0"/>
    <n v="0"/>
    <n v="-1000"/>
    <n v="-1000"/>
    <n v="0"/>
  </r>
  <r>
    <x v="34"/>
    <x v="34"/>
    <x v="3"/>
    <x v="1"/>
    <x v="6"/>
    <x v="6"/>
    <s v="75"/>
    <s v="Waste Management"/>
    <s v="630"/>
    <s v="Street Sweeping"/>
    <s v="660.40.75.630-6400.04"/>
    <s v="Repairs &amp; Maintenance Equipment Rental"/>
    <n v="0"/>
    <n v="0"/>
    <n v="0"/>
    <n v="0"/>
    <n v="0"/>
  </r>
  <r>
    <x v="34"/>
    <x v="34"/>
    <x v="3"/>
    <x v="1"/>
    <x v="6"/>
    <x v="6"/>
    <s v="75"/>
    <s v="Waste Management"/>
    <s v="630"/>
    <s v="Street Sweeping"/>
    <s v="660.40.75.630-6400.05"/>
    <s v="Repairs &amp; Maintenance Vehicle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000.01"/>
    <s v="Salaries Regular"/>
    <n v="0"/>
    <n v="-15000"/>
    <n v="0"/>
    <n v="0"/>
    <n v="0"/>
  </r>
  <r>
    <x v="34"/>
    <x v="34"/>
    <x v="2"/>
    <x v="1"/>
    <x v="11"/>
    <x v="11"/>
    <s v="41"/>
    <s v="Capital Improvement"/>
    <s v="000"/>
    <s v="No Program"/>
    <s v="660.45.41.000-5000.03"/>
    <s v="Salaries Overtime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000.08"/>
    <s v="Salaries Longevity Pay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100.00"/>
    <s v="Benefits PERS Pool Liability"/>
    <n v="0"/>
    <n v="-3000"/>
    <n v="0"/>
    <n v="0"/>
    <n v="0"/>
  </r>
  <r>
    <x v="34"/>
    <x v="34"/>
    <x v="2"/>
    <x v="1"/>
    <x v="11"/>
    <x v="11"/>
    <s v="41"/>
    <s v="Capital Improvement"/>
    <s v="000"/>
    <s v="No Program"/>
    <s v="660.45.41.000-5100.01"/>
    <s v="Benefits Retirement"/>
    <n v="0"/>
    <n v="-2000"/>
    <n v="0"/>
    <n v="0"/>
    <n v="0"/>
  </r>
  <r>
    <x v="34"/>
    <x v="34"/>
    <x v="2"/>
    <x v="1"/>
    <x v="11"/>
    <x v="11"/>
    <s v="41"/>
    <s v="Capital Improvement"/>
    <s v="000"/>
    <s v="No Program"/>
    <s v="660.45.41.000-5100.02"/>
    <s v="Benefits Health Insurance"/>
    <n v="0"/>
    <n v="-2000"/>
    <n v="0"/>
    <n v="0"/>
    <n v="0"/>
  </r>
  <r>
    <x v="34"/>
    <x v="34"/>
    <x v="2"/>
    <x v="1"/>
    <x v="11"/>
    <x v="11"/>
    <s v="41"/>
    <s v="Capital Improvement"/>
    <s v="000"/>
    <s v="No Program"/>
    <s v="660.45.41.000-5100.03"/>
    <s v="Benefits Dental Insurance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100.04"/>
    <s v="Benefits Vision Insurance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100.05"/>
    <s v="Benefits Life Insurance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100.07"/>
    <s v="Benefits Long Term Disability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100.08"/>
    <s v="Benefits Deferred Compensation"/>
    <n v="0"/>
    <n v="0"/>
    <n v="0"/>
    <n v="0"/>
    <n v="0"/>
  </r>
  <r>
    <x v="34"/>
    <x v="34"/>
    <x v="2"/>
    <x v="1"/>
    <x v="11"/>
    <x v="11"/>
    <s v="41"/>
    <s v="Capital Improvement"/>
    <s v="000"/>
    <s v="No Program"/>
    <s v="660.45.41.000-5100.11"/>
    <s v="Benefits Medicare"/>
    <n v="0"/>
    <n v="0"/>
    <n v="0"/>
    <n v="0"/>
    <n v="0"/>
  </r>
  <r>
    <x v="35"/>
    <x v="35"/>
    <x v="0"/>
    <x v="0"/>
    <x v="6"/>
    <x v="6"/>
    <s v="75"/>
    <s v="Waste Management"/>
    <s v="001"/>
    <s v="Administration"/>
    <s v="670.40.75.001-4500.46"/>
    <s v="Charges for Services-Public Works Solid Waste - Service Initiation"/>
    <n v="224000"/>
    <n v="344000"/>
    <n v="275200"/>
    <n v="275200"/>
    <n v="0"/>
  </r>
  <r>
    <x v="35"/>
    <x v="35"/>
    <x v="4"/>
    <x v="1"/>
    <x v="0"/>
    <x v="0"/>
    <s v="00"/>
    <s v="Non Divisional"/>
    <s v="900"/>
    <s v="General"/>
    <s v="670.00.00.900-7000.06"/>
    <s v="Capital Outlay Operations Appartus-Major"/>
    <n v="0"/>
    <n v="-428000"/>
    <n v="0"/>
    <n v="0"/>
    <n v="0"/>
  </r>
  <r>
    <x v="35"/>
    <x v="35"/>
    <x v="2"/>
    <x v="1"/>
    <x v="6"/>
    <x v="6"/>
    <s v="75"/>
    <s v="Waste Management"/>
    <s v="620"/>
    <s v="Residential Collection"/>
    <s v="670.40.75.620-5000.01"/>
    <s v="Salaries Regular"/>
    <n v="0"/>
    <n v="0"/>
    <n v="-28427"/>
    <n v="-28427"/>
    <n v="0"/>
  </r>
  <r>
    <x v="35"/>
    <x v="35"/>
    <x v="2"/>
    <x v="1"/>
    <x v="6"/>
    <x v="6"/>
    <s v="75"/>
    <s v="Waste Management"/>
    <s v="620"/>
    <s v="Residential Collection"/>
    <s v="670.40.75.620-5000.03"/>
    <s v="Salaries Overtime"/>
    <n v="0"/>
    <n v="0"/>
    <n v="0"/>
    <n v="0"/>
    <n v="0"/>
  </r>
  <r>
    <x v="35"/>
    <x v="35"/>
    <x v="2"/>
    <x v="1"/>
    <x v="6"/>
    <x v="6"/>
    <s v="75"/>
    <s v="Waste Management"/>
    <s v="620"/>
    <s v="Residential Collection"/>
    <s v="670.40.75.620-5000.04"/>
    <s v="Salaries Holiday Pay"/>
    <n v="0"/>
    <n v="0"/>
    <n v="0"/>
    <n v="0"/>
    <n v="0"/>
  </r>
  <r>
    <x v="35"/>
    <x v="35"/>
    <x v="2"/>
    <x v="1"/>
    <x v="6"/>
    <x v="6"/>
    <s v="75"/>
    <s v="Waste Management"/>
    <s v="620"/>
    <s v="Residential Collection"/>
    <s v="670.40.75.620-5000.08"/>
    <s v="Salaries Longevity Pay"/>
    <n v="0"/>
    <n v="0"/>
    <n v="-550"/>
    <n v="-550"/>
    <n v="0"/>
  </r>
  <r>
    <x v="35"/>
    <x v="35"/>
    <x v="2"/>
    <x v="1"/>
    <x v="6"/>
    <x v="6"/>
    <s v="75"/>
    <s v="Waste Management"/>
    <s v="620"/>
    <s v="Residential Collection"/>
    <s v="670.40.75.620-5100.00"/>
    <s v="Benefits PERS Pool Liability"/>
    <n v="0"/>
    <n v="0"/>
    <n v="0"/>
    <n v="0"/>
    <n v="0"/>
  </r>
  <r>
    <x v="35"/>
    <x v="35"/>
    <x v="2"/>
    <x v="1"/>
    <x v="6"/>
    <x v="6"/>
    <s v="75"/>
    <s v="Waste Management"/>
    <s v="620"/>
    <s v="Residential Collection"/>
    <s v="670.40.75.620-5100.01"/>
    <s v="Benefits Retirement"/>
    <n v="0"/>
    <n v="0"/>
    <n v="-3398"/>
    <n v="-3398"/>
    <n v="0"/>
  </r>
  <r>
    <x v="35"/>
    <x v="35"/>
    <x v="2"/>
    <x v="1"/>
    <x v="6"/>
    <x v="6"/>
    <s v="75"/>
    <s v="Waste Management"/>
    <s v="620"/>
    <s v="Residential Collection"/>
    <s v="670.40.75.620-5100.02"/>
    <s v="Benefits Health Insurance"/>
    <n v="0"/>
    <n v="0"/>
    <n v="-9396"/>
    <n v="-9396"/>
    <n v="0"/>
  </r>
  <r>
    <x v="35"/>
    <x v="35"/>
    <x v="2"/>
    <x v="1"/>
    <x v="6"/>
    <x v="6"/>
    <s v="75"/>
    <s v="Waste Management"/>
    <s v="620"/>
    <s v="Residential Collection"/>
    <s v="670.40.75.620-5100.03"/>
    <s v="Benefits Dental Insurance"/>
    <n v="0"/>
    <n v="0"/>
    <n v="-720"/>
    <n v="-720"/>
    <n v="0"/>
  </r>
  <r>
    <x v="35"/>
    <x v="35"/>
    <x v="2"/>
    <x v="1"/>
    <x v="6"/>
    <x v="6"/>
    <s v="75"/>
    <s v="Waste Management"/>
    <s v="620"/>
    <s v="Residential Collection"/>
    <s v="670.40.75.620-5100.04"/>
    <s v="Benefits Vision Insurance"/>
    <n v="0"/>
    <n v="0"/>
    <n v="-123"/>
    <n v="-123"/>
    <n v="0"/>
  </r>
  <r>
    <x v="35"/>
    <x v="35"/>
    <x v="2"/>
    <x v="1"/>
    <x v="6"/>
    <x v="6"/>
    <s v="75"/>
    <s v="Waste Management"/>
    <s v="620"/>
    <s v="Residential Collection"/>
    <s v="670.40.75.620-5100.05"/>
    <s v="Benefits Life Insurance"/>
    <n v="0"/>
    <n v="0"/>
    <n v="0"/>
    <n v="0"/>
    <n v="0"/>
  </r>
  <r>
    <x v="35"/>
    <x v="35"/>
    <x v="2"/>
    <x v="1"/>
    <x v="6"/>
    <x v="6"/>
    <s v="75"/>
    <s v="Waste Management"/>
    <s v="620"/>
    <s v="Residential Collection"/>
    <s v="670.40.75.620-5100.07"/>
    <s v="Benefits Long Term Disability"/>
    <n v="0"/>
    <n v="0"/>
    <n v="-131"/>
    <n v="-131"/>
    <n v="0"/>
  </r>
  <r>
    <x v="35"/>
    <x v="35"/>
    <x v="2"/>
    <x v="1"/>
    <x v="6"/>
    <x v="6"/>
    <s v="75"/>
    <s v="Waste Management"/>
    <s v="620"/>
    <s v="Residential Collection"/>
    <s v="670.40.75.620-5100.08"/>
    <s v="Benefits Deferred Compensation"/>
    <n v="0"/>
    <n v="0"/>
    <n v="-1411"/>
    <n v="-1411"/>
    <n v="0"/>
  </r>
  <r>
    <x v="35"/>
    <x v="35"/>
    <x v="2"/>
    <x v="1"/>
    <x v="6"/>
    <x v="6"/>
    <s v="75"/>
    <s v="Waste Management"/>
    <s v="620"/>
    <s v="Residential Collection"/>
    <s v="670.40.75.620-5100.10"/>
    <s v="Benefits Uniform Allowance"/>
    <n v="0"/>
    <n v="0"/>
    <n v="-150"/>
    <n v="-150"/>
    <n v="0"/>
  </r>
  <r>
    <x v="35"/>
    <x v="35"/>
    <x v="2"/>
    <x v="1"/>
    <x v="6"/>
    <x v="6"/>
    <s v="75"/>
    <s v="Waste Management"/>
    <s v="620"/>
    <s v="Residential Collection"/>
    <s v="670.40.75.620-5100.11"/>
    <s v="Benefits Medicare"/>
    <n v="0"/>
    <n v="0"/>
    <n v="-423"/>
    <n v="-423"/>
    <n v="0"/>
  </r>
  <r>
    <x v="35"/>
    <x v="35"/>
    <x v="3"/>
    <x v="1"/>
    <x v="6"/>
    <x v="6"/>
    <s v="75"/>
    <s v="Waste Management"/>
    <s v="620"/>
    <s v="Residential Collection"/>
    <s v="670.40.75.620-6280.26"/>
    <s v="Supplies-Public Works 3 Cart System Containers"/>
    <n v="0"/>
    <n v="0"/>
    <n v="0"/>
    <n v="0"/>
    <n v="0"/>
  </r>
  <r>
    <x v="36"/>
    <x v="36"/>
    <x v="1"/>
    <x v="1"/>
    <x v="0"/>
    <x v="0"/>
    <s v="00"/>
    <s v="Non Divisional"/>
    <s v="900"/>
    <s v="General"/>
    <s v="680.00.00.900-4900.69"/>
    <s v="Transfers In Water Improvement"/>
    <n v="-788000"/>
    <n v="-788000"/>
    <n v="787920"/>
    <n v="787920"/>
    <n v="0"/>
  </r>
  <r>
    <x v="36"/>
    <x v="36"/>
    <x v="0"/>
    <x v="0"/>
    <x v="6"/>
    <x v="6"/>
    <s v="85"/>
    <s v="Water Resources"/>
    <s v="005"/>
    <s v="Debt Service"/>
    <s v="680.40.85.005-4700.07"/>
    <s v="Investment Earnings Trust Accounts"/>
    <n v="18000"/>
    <n v="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500.22"/>
    <s v="Charges for Services-Public Works Water Service Fee"/>
    <n v="12326000"/>
    <n v="12975000"/>
    <n v="12979836"/>
    <n v="13300000"/>
    <n v="320164"/>
  </r>
  <r>
    <x v="36"/>
    <x v="36"/>
    <x v="0"/>
    <x v="0"/>
    <x v="6"/>
    <x v="6"/>
    <s v="85"/>
    <s v="Water Resources"/>
    <s v="015"/>
    <s v="Administration/Engineering"/>
    <s v="680.40.85.015-4500.23"/>
    <s v="Charges for Services-Public Works Water-Billed Deposits"/>
    <n v="0"/>
    <n v="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500.24"/>
    <s v="Charges for Services-Public Works Penalties"/>
    <n v="128000"/>
    <n v="0"/>
    <n v="133000"/>
    <n v="133000"/>
    <n v="0"/>
  </r>
  <r>
    <x v="36"/>
    <x v="36"/>
    <x v="0"/>
    <x v="0"/>
    <x v="6"/>
    <x v="6"/>
    <s v="85"/>
    <s v="Water Resources"/>
    <s v="015"/>
    <s v="Administration/Engineering"/>
    <s v="680.40.85.015-4500.41"/>
    <s v="Charges for Services-Public Works Construction Water Services"/>
    <n v="9000"/>
    <n v="4000"/>
    <n v="4578"/>
    <n v="4578"/>
    <n v="0"/>
  </r>
  <r>
    <x v="36"/>
    <x v="36"/>
    <x v="0"/>
    <x v="0"/>
    <x v="6"/>
    <x v="6"/>
    <s v="85"/>
    <s v="Water Resources"/>
    <s v="015"/>
    <s v="Administration/Engineering"/>
    <s v="680.40.85.015-4700.01"/>
    <s v="Investment Earnings Interest on Investments"/>
    <n v="648000"/>
    <n v="-276000"/>
    <n v="135360"/>
    <n v="135360"/>
    <n v="0"/>
  </r>
  <r>
    <x v="36"/>
    <x v="36"/>
    <x v="0"/>
    <x v="0"/>
    <x v="6"/>
    <x v="6"/>
    <s v="85"/>
    <s v="Water Resources"/>
    <s v="015"/>
    <s v="Administration/Engineering"/>
    <s v="680.40.85.015-4700.07"/>
    <s v="Investment Earnings Trust Accounts"/>
    <n v="0"/>
    <n v="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700.09"/>
    <s v="Investment Earnings 2003 Issue"/>
    <n v="0"/>
    <n v="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700.19"/>
    <s v="Investment Earnings Market Value Change"/>
    <n v="0"/>
    <n v="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700.21"/>
    <s v="Investment Earnings Unallocated Investment Expense"/>
    <n v="-22000"/>
    <n v="-4000"/>
    <n v="-13540"/>
    <n v="-13540"/>
    <n v="0"/>
  </r>
  <r>
    <x v="36"/>
    <x v="36"/>
    <x v="0"/>
    <x v="0"/>
    <x v="6"/>
    <x v="6"/>
    <s v="85"/>
    <s v="Water Resources"/>
    <s v="015"/>
    <s v="Administration/Engineering"/>
    <s v="680.40.85.015-4850.01"/>
    <s v="Other Revenue Sale of Property"/>
    <n v="0"/>
    <n v="300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850.07"/>
    <s v="Other Revenue Misc Reimbursement"/>
    <n v="14000"/>
    <n v="0"/>
    <n v="53"/>
    <n v="53"/>
    <n v="0"/>
  </r>
  <r>
    <x v="36"/>
    <x v="36"/>
    <x v="0"/>
    <x v="0"/>
    <x v="6"/>
    <x v="6"/>
    <s v="85"/>
    <s v="Water Resources"/>
    <s v="015"/>
    <s v="Administration/Engineering"/>
    <s v="680.40.85.015-4850.10"/>
    <s v="Other Revenue Settlements"/>
    <n v="0"/>
    <n v="23000000"/>
    <n v="0"/>
    <n v="0"/>
    <n v="0"/>
  </r>
  <r>
    <x v="36"/>
    <x v="36"/>
    <x v="0"/>
    <x v="0"/>
    <x v="6"/>
    <x v="6"/>
    <s v="85"/>
    <s v="Water Resources"/>
    <s v="015"/>
    <s v="Administration/Engineering"/>
    <s v="680.40.85.015-4850.12"/>
    <s v="Other Revenue Miscellaneous Receipts"/>
    <n v="18000"/>
    <n v="22000"/>
    <n v="20533"/>
    <n v="20533"/>
    <n v="0"/>
  </r>
  <r>
    <x v="36"/>
    <x v="36"/>
    <x v="0"/>
    <x v="0"/>
    <x v="6"/>
    <x v="6"/>
    <s v="85"/>
    <s v="Water Resources"/>
    <s v="015"/>
    <s v="Administration/Engineering"/>
    <s v="680.40.85.015-4850.35"/>
    <s v="Other Revenue Water Conservation"/>
    <n v="1000"/>
    <n v="0"/>
    <n v="133"/>
    <n v="133"/>
    <n v="0"/>
  </r>
  <r>
    <x v="36"/>
    <x v="36"/>
    <x v="1"/>
    <x v="1"/>
    <x v="6"/>
    <x v="6"/>
    <s v="85"/>
    <s v="Water Resources"/>
    <s v="015"/>
    <s v="Administration/Engineering"/>
    <s v="680.40.85.015-4900.03"/>
    <s v="Transfers In Donated Infrastructure"/>
    <n v="0"/>
    <n v="0"/>
    <n v="0"/>
    <n v="0"/>
    <n v="0"/>
  </r>
  <r>
    <x v="36"/>
    <x v="36"/>
    <x v="3"/>
    <x v="1"/>
    <x v="0"/>
    <x v="0"/>
    <s v="00"/>
    <s v="Non Divisional"/>
    <s v="000"/>
    <s v="No Program"/>
    <s v="680.00.00.000-6999.02"/>
    <s v="Cost Recovery Expense Engineering"/>
    <n v="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1"/>
    <s v="Depreciation Buildings"/>
    <n v="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2"/>
    <s v="Depreciation Building Improvements"/>
    <n v="-25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3"/>
    <s v="Depreciation Computer Hardware"/>
    <n v="-12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4"/>
    <s v="Depreciation Software"/>
    <n v="-1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5"/>
    <s v="Depreciation Machinery &amp; Equipment"/>
    <n v="-178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6"/>
    <s v="Depreciation Vehicles"/>
    <n v="-183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08"/>
    <s v="Depreciation Streets"/>
    <n v="-2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12"/>
    <s v="Depreciation Water Rights"/>
    <n v="-1898000"/>
    <n v="0"/>
    <n v="0"/>
    <n v="0"/>
    <n v="0"/>
  </r>
  <r>
    <x v="36"/>
    <x v="36"/>
    <x v="3"/>
    <x v="1"/>
    <x v="0"/>
    <x v="0"/>
    <s v="00"/>
    <s v="Non Divisional"/>
    <s v="900"/>
    <s v="General"/>
    <s v="680.00.00.900-6700.13"/>
    <s v="Depreciation Water Wells &amp; Lines"/>
    <n v="-154100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02"/>
    <s v="Capital Outlay Vehicles-Major"/>
    <n v="-9700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03"/>
    <s v="Capital Outlay Equipment New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04"/>
    <s v="Capital Outlay Equipment Replacement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09"/>
    <s v="Capital Outlay Computer Conversion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15"/>
    <s v="Capital Outlay Wells-Minor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20"/>
    <s v="Capital Outlay Laboratory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7000.99"/>
    <s v="Capital Outlay General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04"/>
    <s v="Capital Improvements-Water Line Replacement/Imp"/>
    <n v="-403000"/>
    <n v="-145000"/>
    <n v="0"/>
    <n v="0"/>
    <n v="0"/>
  </r>
  <r>
    <x v="36"/>
    <x v="36"/>
    <x v="4"/>
    <x v="1"/>
    <x v="0"/>
    <x v="0"/>
    <s v="00"/>
    <s v="Non Divisional"/>
    <s v="900"/>
    <s v="General"/>
    <s v="680.00.00.900-8100.06"/>
    <s v="Capital Improvements-Water Well Repairs-Major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07"/>
    <s v="Capital Improvements-Water Well Replacement/Imp"/>
    <n v="-68800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10"/>
    <s v="Capital Improvements-Water Tank Replacement/Imp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15"/>
    <s v="Capital Improvements-Water Surface Water System Replmt/Impr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16"/>
    <s v="Capital Improvements-Water Arsenic Treatment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17"/>
    <s v="Capital Improvements-Water Other Misc Improvements"/>
    <n v="-94000"/>
    <n v="-5000"/>
    <n v="0"/>
    <n v="0"/>
    <n v="0"/>
  </r>
  <r>
    <x v="36"/>
    <x v="36"/>
    <x v="4"/>
    <x v="1"/>
    <x v="0"/>
    <x v="0"/>
    <s v="00"/>
    <s v="Non Divisional"/>
    <s v="900"/>
    <s v="General"/>
    <s v="680.00.00.900-8100.20"/>
    <s v="Capital Improvements-Water Austin Water Main Improvement"/>
    <n v="-23300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22"/>
    <s v="Capital Improvements-Water Louise Ave Surface Pipeline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23"/>
    <s v="Capital Improvements-Water Survey Monument Restoration"/>
    <n v="0"/>
    <n v="-8000"/>
    <n v="0"/>
    <n v="0"/>
    <n v="0"/>
  </r>
  <r>
    <x v="36"/>
    <x v="36"/>
    <x v="4"/>
    <x v="1"/>
    <x v="0"/>
    <x v="0"/>
    <s v="00"/>
    <s v="Non Divisional"/>
    <s v="900"/>
    <s v="General"/>
    <s v="680.00.00.900-8100.24"/>
    <s v="Capital Improvements-Water Water Tank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25"/>
    <s v="Capital Improvements-Water Reclaimed Water Line New"/>
    <n v="0"/>
    <n v="0"/>
    <n v="0"/>
    <n v="0"/>
    <n v="0"/>
  </r>
  <r>
    <x v="36"/>
    <x v="36"/>
    <x v="4"/>
    <x v="1"/>
    <x v="0"/>
    <x v="0"/>
    <s v="00"/>
    <s v="Non Divisional"/>
    <s v="900"/>
    <s v="General"/>
    <s v="680.00.00.900-8100.29"/>
    <s v="Capital Improvements-Water Well Treatment"/>
    <n v="-9384000"/>
    <n v="-5558000"/>
    <n v="0"/>
    <n v="0"/>
    <n v="0"/>
  </r>
  <r>
    <x v="36"/>
    <x v="36"/>
    <x v="4"/>
    <x v="1"/>
    <x v="0"/>
    <x v="0"/>
    <s v="00"/>
    <s v="Non Divisional"/>
    <s v="900"/>
    <s v="General"/>
    <s v="680.00.00.900-8100.99"/>
    <s v="Capital Improvements-Water General"/>
    <n v="0"/>
    <n v="0"/>
    <n v="0"/>
    <n v="0"/>
    <n v="0"/>
  </r>
  <r>
    <x v="36"/>
    <x v="36"/>
    <x v="1"/>
    <x v="1"/>
    <x v="0"/>
    <x v="0"/>
    <s v="00"/>
    <s v="Non Divisional"/>
    <s v="900"/>
    <s v="General"/>
    <s v="680.00.00.900-9888.01"/>
    <s v="Capital Asset Expenditure Adjustments  Current Year Additions"/>
    <n v="10827000"/>
    <n v="0"/>
    <n v="0"/>
    <n v="0"/>
    <n v="0"/>
  </r>
  <r>
    <x v="36"/>
    <x v="36"/>
    <x v="1"/>
    <x v="1"/>
    <x v="0"/>
    <x v="0"/>
    <s v="00"/>
    <s v="Non Divisional"/>
    <s v="900"/>
    <s v="General"/>
    <s v="680.00.00.900-9888.03"/>
    <s v="Capital Asset Expenditure Adjustments  Disposals"/>
    <n v="0"/>
    <n v="0"/>
    <n v="0"/>
    <n v="0"/>
    <n v="0"/>
  </r>
  <r>
    <x v="36"/>
    <x v="36"/>
    <x v="1"/>
    <x v="1"/>
    <x v="0"/>
    <x v="0"/>
    <s v="00"/>
    <s v="Non Divisional"/>
    <s v="900"/>
    <s v="General"/>
    <s v="680.00.00.900-9888.04"/>
    <s v="Capital Asset Expenditure Adjustments  Asset Transfer In"/>
    <n v="0"/>
    <n v="0"/>
    <n v="0"/>
    <n v="0"/>
    <n v="0"/>
  </r>
  <r>
    <x v="36"/>
    <x v="36"/>
    <x v="1"/>
    <x v="1"/>
    <x v="0"/>
    <x v="0"/>
    <s v="00"/>
    <s v="Non Divisional"/>
    <s v="900"/>
    <s v="General"/>
    <s v="680.00.00.900-9888.05"/>
    <s v="Capital Asset Expenditure Adjustments  Asset Transfer Out"/>
    <n v="0"/>
    <n v="0"/>
    <n v="0"/>
    <n v="0"/>
    <n v="0"/>
  </r>
  <r>
    <x v="36"/>
    <x v="36"/>
    <x v="3"/>
    <x v="1"/>
    <x v="8"/>
    <x v="8"/>
    <s v="00"/>
    <s v="Non Divisional"/>
    <s v="002"/>
    <s v="Departmental Legal Services"/>
    <s v="680.02.00.002-6002.40"/>
    <s v="Legal Services Public Works"/>
    <n v="0"/>
    <n v="-1000"/>
    <n v="0"/>
    <n v="0"/>
    <n v="0"/>
  </r>
  <r>
    <x v="36"/>
    <x v="36"/>
    <x v="2"/>
    <x v="1"/>
    <x v="10"/>
    <x v="10"/>
    <s v="00"/>
    <s v="Non Divisional"/>
    <s v="150"/>
    <s v="Fiscal Management"/>
    <s v="680.05.00.150-5000.01"/>
    <s v="Salaries Regular"/>
    <n v="-43000"/>
    <n v="-26000"/>
    <n v="0"/>
    <n v="0"/>
    <n v="0"/>
  </r>
  <r>
    <x v="36"/>
    <x v="36"/>
    <x v="2"/>
    <x v="1"/>
    <x v="10"/>
    <x v="10"/>
    <s v="00"/>
    <s v="Non Divisional"/>
    <s v="150"/>
    <s v="Fiscal Management"/>
    <s v="680.05.00.150-5000.03"/>
    <s v="Salaries Overtime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000.04"/>
    <s v="Salaries Holiday Pay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000.06"/>
    <s v="Salaries Out of Class"/>
    <n v="-100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000.07"/>
    <s v="Salaries Admin Leave Pay"/>
    <n v="-6000"/>
    <n v="-1000"/>
    <n v="0"/>
    <n v="0"/>
    <n v="0"/>
  </r>
  <r>
    <x v="36"/>
    <x v="36"/>
    <x v="2"/>
    <x v="1"/>
    <x v="10"/>
    <x v="10"/>
    <s v="00"/>
    <s v="Non Divisional"/>
    <s v="150"/>
    <s v="Fiscal Management"/>
    <s v="680.05.00.150-5000.08"/>
    <s v="Salaries Longevity Pay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000.10"/>
    <s v="Salaries Furloughs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000.12"/>
    <s v="Salaries Compensated Absences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00"/>
    <s v="Benefits PERS Pool Liability"/>
    <n v="-7000"/>
    <n v="-5000"/>
    <n v="0"/>
    <n v="0"/>
    <n v="0"/>
  </r>
  <r>
    <x v="36"/>
    <x v="36"/>
    <x v="2"/>
    <x v="1"/>
    <x v="10"/>
    <x v="10"/>
    <s v="00"/>
    <s v="Non Divisional"/>
    <s v="150"/>
    <s v="Fiscal Management"/>
    <s v="680.05.00.150-5100.01"/>
    <s v="Benefits Retirement"/>
    <n v="-2000"/>
    <n v="-1000"/>
    <n v="0"/>
    <n v="0"/>
    <n v="0"/>
  </r>
  <r>
    <x v="36"/>
    <x v="36"/>
    <x v="2"/>
    <x v="1"/>
    <x v="10"/>
    <x v="10"/>
    <s v="00"/>
    <s v="Non Divisional"/>
    <s v="150"/>
    <s v="Fiscal Management"/>
    <s v="680.05.00.150-5100.02"/>
    <s v="Benefits Health Insurance"/>
    <n v="-7000"/>
    <n v="-3000"/>
    <n v="0"/>
    <n v="0"/>
    <n v="0"/>
  </r>
  <r>
    <x v="36"/>
    <x v="36"/>
    <x v="2"/>
    <x v="1"/>
    <x v="10"/>
    <x v="10"/>
    <s v="00"/>
    <s v="Non Divisional"/>
    <s v="150"/>
    <s v="Fiscal Management"/>
    <s v="680.05.00.150-5100.03"/>
    <s v="Benefits Dental Insurance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04"/>
    <s v="Benefits Vision Insurance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05"/>
    <s v="Benefits Life Insurance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06"/>
    <s v="Benefits Worker's Comp"/>
    <n v="-2000"/>
    <n v="-2000"/>
    <n v="-2400"/>
    <n v="0"/>
    <n v="2400"/>
  </r>
  <r>
    <x v="36"/>
    <x v="36"/>
    <x v="2"/>
    <x v="1"/>
    <x v="10"/>
    <x v="10"/>
    <s v="00"/>
    <s v="Non Divisional"/>
    <s v="150"/>
    <s v="Fiscal Management"/>
    <s v="680.05.00.150-5100.07"/>
    <s v="Benefits Long Term Disability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08"/>
    <s v="Benefits Deferred Compensation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11"/>
    <s v="Benefits Medicare"/>
    <n v="-100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15"/>
    <s v="Benefits Cell Phone Allowance"/>
    <n v="0"/>
    <n v="0"/>
    <n v="0"/>
    <n v="0"/>
    <n v="0"/>
  </r>
  <r>
    <x v="36"/>
    <x v="36"/>
    <x v="2"/>
    <x v="1"/>
    <x v="10"/>
    <x v="10"/>
    <s v="00"/>
    <s v="Non Divisional"/>
    <s v="150"/>
    <s v="Fiscal Management"/>
    <s v="680.05.00.150-5100.17"/>
    <s v="Benefits Other Post Employment Benefits"/>
    <n v="-3000"/>
    <n v="-3000"/>
    <n v="-2900"/>
    <n v="0"/>
    <n v="2900"/>
  </r>
  <r>
    <x v="36"/>
    <x v="36"/>
    <x v="3"/>
    <x v="1"/>
    <x v="10"/>
    <x v="10"/>
    <s v="00"/>
    <s v="Non Divisional"/>
    <s v="150"/>
    <s v="Fiscal Management"/>
    <s v="680.05.00.150-6000.01"/>
    <s v="Professional Services General"/>
    <n v="-75000"/>
    <n v="-68000"/>
    <n v="0"/>
    <n v="-58000"/>
    <n v="-58000"/>
  </r>
  <r>
    <x v="36"/>
    <x v="36"/>
    <x v="3"/>
    <x v="1"/>
    <x v="10"/>
    <x v="10"/>
    <s v="00"/>
    <s v="Non Divisional"/>
    <s v="150"/>
    <s v="Fiscal Management"/>
    <s v="680.05.00.150-6000.35"/>
    <s v="Professional Services Accounting and Auditing"/>
    <n v="0"/>
    <n v="-1000"/>
    <n v="-1500"/>
    <n v="-4500"/>
    <n v="-3000"/>
  </r>
  <r>
    <x v="36"/>
    <x v="36"/>
    <x v="3"/>
    <x v="1"/>
    <x v="10"/>
    <x v="10"/>
    <s v="00"/>
    <s v="Non Divisional"/>
    <s v="150"/>
    <s v="Fiscal Management"/>
    <s v="680.05.00.150-6200.02"/>
    <s v="Supplies Special Department"/>
    <n v="0"/>
    <n v="0"/>
    <n v="0"/>
    <n v="0"/>
    <n v="0"/>
  </r>
  <r>
    <x v="36"/>
    <x v="36"/>
    <x v="2"/>
    <x v="1"/>
    <x v="10"/>
    <x v="10"/>
    <s v="00"/>
    <s v="Non Divisional"/>
    <s v="160"/>
    <s v="Revenue Management"/>
    <s v="680.05.00.160-5000.01"/>
    <s v="Salaries Regular"/>
    <n v="-197000"/>
    <n v="-185000"/>
    <n v="-32779"/>
    <n v="-32779"/>
    <n v="0"/>
  </r>
  <r>
    <x v="36"/>
    <x v="36"/>
    <x v="2"/>
    <x v="1"/>
    <x v="10"/>
    <x v="10"/>
    <s v="00"/>
    <s v="Non Divisional"/>
    <s v="160"/>
    <s v="Revenue Management"/>
    <s v="680.05.00.160-5000.02"/>
    <s v="Salaries Part Time"/>
    <n v="-6000"/>
    <n v="-8000"/>
    <n v="0"/>
    <n v="0"/>
    <n v="0"/>
  </r>
  <r>
    <x v="36"/>
    <x v="36"/>
    <x v="2"/>
    <x v="1"/>
    <x v="10"/>
    <x v="10"/>
    <s v="00"/>
    <s v="Non Divisional"/>
    <s v="160"/>
    <s v="Revenue Management"/>
    <s v="680.05.00.160-5000.03"/>
    <s v="Salaries Overtime"/>
    <n v="0"/>
    <n v="0"/>
    <n v="0"/>
    <n v="0"/>
    <n v="0"/>
  </r>
  <r>
    <x v="36"/>
    <x v="36"/>
    <x v="2"/>
    <x v="1"/>
    <x v="10"/>
    <x v="10"/>
    <s v="00"/>
    <s v="Non Divisional"/>
    <s v="160"/>
    <s v="Revenue Management"/>
    <s v="680.05.00.160-5000.06"/>
    <s v="Salaries Out of Class"/>
    <n v="-1000"/>
    <n v="0"/>
    <n v="-3278"/>
    <n v="-3278"/>
    <n v="0"/>
  </r>
  <r>
    <x v="36"/>
    <x v="36"/>
    <x v="2"/>
    <x v="1"/>
    <x v="10"/>
    <x v="10"/>
    <s v="00"/>
    <s v="Non Divisional"/>
    <s v="160"/>
    <s v="Revenue Management"/>
    <s v="680.05.00.160-5000.07"/>
    <s v="Salaries Admin Leave Pay"/>
    <n v="-1000"/>
    <n v="-3000"/>
    <n v="-521"/>
    <n v="-521"/>
    <n v="0"/>
  </r>
  <r>
    <x v="36"/>
    <x v="36"/>
    <x v="2"/>
    <x v="1"/>
    <x v="10"/>
    <x v="10"/>
    <s v="00"/>
    <s v="Non Divisional"/>
    <s v="160"/>
    <s v="Revenue Management"/>
    <s v="680.05.00.160-5000.08"/>
    <s v="Salaries Longevity Pay"/>
    <n v="-1000"/>
    <n v="0"/>
    <n v="-324"/>
    <n v="-324"/>
    <n v="0"/>
  </r>
  <r>
    <x v="36"/>
    <x v="36"/>
    <x v="2"/>
    <x v="1"/>
    <x v="10"/>
    <x v="10"/>
    <s v="00"/>
    <s v="Non Divisional"/>
    <s v="160"/>
    <s v="Revenue Management"/>
    <s v="680.05.00.160-5000.10"/>
    <s v="Salaries Furloughs"/>
    <n v="0"/>
    <n v="0"/>
    <n v="0"/>
    <n v="0"/>
    <n v="0"/>
  </r>
  <r>
    <x v="36"/>
    <x v="36"/>
    <x v="2"/>
    <x v="1"/>
    <x v="10"/>
    <x v="10"/>
    <s v="00"/>
    <s v="Non Divisional"/>
    <s v="160"/>
    <s v="Revenue Management"/>
    <s v="680.05.00.160-5000.12"/>
    <s v="Salaries Compensated Absences"/>
    <n v="0"/>
    <n v="0"/>
    <n v="0"/>
    <n v="0"/>
    <n v="0"/>
  </r>
  <r>
    <x v="36"/>
    <x v="36"/>
    <x v="2"/>
    <x v="1"/>
    <x v="10"/>
    <x v="10"/>
    <s v="00"/>
    <s v="Non Divisional"/>
    <s v="160"/>
    <s v="Revenue Management"/>
    <s v="680.05.00.160-5100.00"/>
    <s v="Benefits PERS Pool Liability"/>
    <n v="-36000"/>
    <n v="-34000"/>
    <n v="-6920"/>
    <n v="-11000"/>
    <n v="-4080"/>
  </r>
  <r>
    <x v="36"/>
    <x v="36"/>
    <x v="2"/>
    <x v="1"/>
    <x v="10"/>
    <x v="10"/>
    <s v="00"/>
    <s v="Non Divisional"/>
    <s v="160"/>
    <s v="Revenue Management"/>
    <s v="680.05.00.160-5100.01"/>
    <s v="Benefits Retirement"/>
    <n v="-18000"/>
    <n v="-17000"/>
    <n v="-1987"/>
    <n v="-1987"/>
    <n v="0"/>
  </r>
  <r>
    <x v="36"/>
    <x v="36"/>
    <x v="2"/>
    <x v="1"/>
    <x v="10"/>
    <x v="10"/>
    <s v="00"/>
    <s v="Non Divisional"/>
    <s v="160"/>
    <s v="Revenue Management"/>
    <s v="680.05.00.160-5100.02"/>
    <s v="Benefits Health Insurance"/>
    <n v="-37000"/>
    <n v="-33000"/>
    <n v="-6027"/>
    <n v="-12000"/>
    <n v="-5973"/>
  </r>
  <r>
    <x v="36"/>
    <x v="36"/>
    <x v="2"/>
    <x v="1"/>
    <x v="10"/>
    <x v="10"/>
    <s v="00"/>
    <s v="Non Divisional"/>
    <s v="160"/>
    <s v="Revenue Management"/>
    <s v="680.05.00.160-5100.03"/>
    <s v="Benefits Dental Insurance"/>
    <n v="-4000"/>
    <n v="-3000"/>
    <n v="-356"/>
    <n v="-356"/>
    <n v="0"/>
  </r>
  <r>
    <x v="36"/>
    <x v="36"/>
    <x v="2"/>
    <x v="1"/>
    <x v="10"/>
    <x v="10"/>
    <s v="00"/>
    <s v="Non Divisional"/>
    <s v="160"/>
    <s v="Revenue Management"/>
    <s v="680.05.00.160-5100.04"/>
    <s v="Benefits Vision Insurance"/>
    <n v="-1000"/>
    <n v="0"/>
    <n v="-57"/>
    <n v="-57"/>
    <n v="0"/>
  </r>
  <r>
    <x v="36"/>
    <x v="36"/>
    <x v="2"/>
    <x v="1"/>
    <x v="10"/>
    <x v="10"/>
    <s v="00"/>
    <s v="Non Divisional"/>
    <s v="160"/>
    <s v="Revenue Management"/>
    <s v="680.05.00.160-5100.05"/>
    <s v="Benefits Life Insurance"/>
    <n v="0"/>
    <n v="0"/>
    <n v="-58"/>
    <n v="-58"/>
    <n v="0"/>
  </r>
  <r>
    <x v="36"/>
    <x v="36"/>
    <x v="2"/>
    <x v="1"/>
    <x v="10"/>
    <x v="10"/>
    <s v="00"/>
    <s v="Non Divisional"/>
    <s v="160"/>
    <s v="Revenue Management"/>
    <s v="680.05.00.160-5100.06"/>
    <s v="Benefits Worker's Comp"/>
    <n v="-6000"/>
    <n v="-6000"/>
    <n v="-6600"/>
    <n v="-9000"/>
    <n v="-2400"/>
  </r>
  <r>
    <x v="36"/>
    <x v="36"/>
    <x v="2"/>
    <x v="1"/>
    <x v="10"/>
    <x v="10"/>
    <s v="00"/>
    <s v="Non Divisional"/>
    <s v="160"/>
    <s v="Revenue Management"/>
    <s v="680.05.00.160-5100.07"/>
    <s v="Benefits Long Term Disability"/>
    <n v="-1000"/>
    <n v="-1000"/>
    <n v="-320"/>
    <n v="-320"/>
    <n v="0"/>
  </r>
  <r>
    <x v="36"/>
    <x v="36"/>
    <x v="2"/>
    <x v="1"/>
    <x v="10"/>
    <x v="10"/>
    <s v="00"/>
    <s v="Non Divisional"/>
    <s v="160"/>
    <s v="Revenue Management"/>
    <s v="680.05.00.160-5100.08"/>
    <s v="Benefits Deferred Compensation"/>
    <n v="0"/>
    <n v="-2000"/>
    <n v="0"/>
    <n v="0"/>
    <n v="0"/>
  </r>
  <r>
    <x v="36"/>
    <x v="36"/>
    <x v="2"/>
    <x v="1"/>
    <x v="10"/>
    <x v="10"/>
    <s v="00"/>
    <s v="Non Divisional"/>
    <s v="160"/>
    <s v="Revenue Management"/>
    <s v="680.05.00.160-5100.09"/>
    <s v="Benefits Unemployment Insurance"/>
    <n v="0"/>
    <n v="0"/>
    <n v="0"/>
    <n v="0"/>
    <n v="0"/>
  </r>
  <r>
    <x v="36"/>
    <x v="36"/>
    <x v="2"/>
    <x v="1"/>
    <x v="10"/>
    <x v="10"/>
    <s v="00"/>
    <s v="Non Divisional"/>
    <s v="160"/>
    <s v="Revenue Management"/>
    <s v="680.05.00.160-5100.11"/>
    <s v="Benefits Medicare"/>
    <n v="-3000"/>
    <n v="-3000"/>
    <n v="-541"/>
    <n v="-541"/>
    <n v="0"/>
  </r>
  <r>
    <x v="36"/>
    <x v="36"/>
    <x v="2"/>
    <x v="1"/>
    <x v="10"/>
    <x v="10"/>
    <s v="00"/>
    <s v="Non Divisional"/>
    <s v="160"/>
    <s v="Revenue Management"/>
    <s v="680.05.00.160-5100.15"/>
    <s v="Benefits Cell Phone Allowance"/>
    <n v="0"/>
    <n v="0"/>
    <n v="-389"/>
    <n v="-389"/>
    <n v="0"/>
  </r>
  <r>
    <x v="36"/>
    <x v="36"/>
    <x v="2"/>
    <x v="1"/>
    <x v="10"/>
    <x v="10"/>
    <s v="00"/>
    <s v="Non Divisional"/>
    <s v="160"/>
    <s v="Revenue Management"/>
    <s v="680.05.00.160-5100.17"/>
    <s v="Benefits Other Post Employment Benefits"/>
    <n v="-8000"/>
    <n v="-7000"/>
    <n v="-7000"/>
    <n v="-7000"/>
    <n v="0"/>
  </r>
  <r>
    <x v="36"/>
    <x v="36"/>
    <x v="3"/>
    <x v="1"/>
    <x v="10"/>
    <x v="10"/>
    <s v="00"/>
    <s v="Non Divisional"/>
    <s v="160"/>
    <s v="Revenue Management"/>
    <s v="680.05.00.160-6000.15"/>
    <s v="Professional Services Utility Statement Processing"/>
    <n v="-84000"/>
    <n v="-78000"/>
    <n v="0"/>
    <n v="-80000"/>
    <n v="-80000"/>
  </r>
  <r>
    <x v="36"/>
    <x v="36"/>
    <x v="3"/>
    <x v="1"/>
    <x v="10"/>
    <x v="10"/>
    <s v="00"/>
    <s v="Non Divisional"/>
    <s v="160"/>
    <s v="Revenue Management"/>
    <s v="680.05.00.160-6200.02"/>
    <s v="Supplies Special Department"/>
    <n v="0"/>
    <n v="0"/>
    <n v="0"/>
    <n v="0"/>
    <n v="0"/>
  </r>
  <r>
    <x v="36"/>
    <x v="36"/>
    <x v="3"/>
    <x v="1"/>
    <x v="10"/>
    <x v="10"/>
    <s v="00"/>
    <s v="Non Divisional"/>
    <s v="160"/>
    <s v="Revenue Management"/>
    <s v="680.05.00.160-6200.09"/>
    <s v="Supplies Data Processing"/>
    <n v="0"/>
    <n v="0"/>
    <n v="0"/>
    <n v="0"/>
    <n v="0"/>
  </r>
  <r>
    <x v="36"/>
    <x v="36"/>
    <x v="3"/>
    <x v="1"/>
    <x v="10"/>
    <x v="10"/>
    <s v="00"/>
    <s v="Non Divisional"/>
    <s v="160"/>
    <s v="Revenue Management"/>
    <s v="680.05.00.160-6280.40"/>
    <s v="Supplies-Public Works Support Department"/>
    <n v="-1000"/>
    <n v="0"/>
    <n v="0"/>
    <n v="0"/>
    <n v="0"/>
  </r>
  <r>
    <x v="36"/>
    <x v="36"/>
    <x v="3"/>
    <x v="1"/>
    <x v="10"/>
    <x v="10"/>
    <s v="00"/>
    <s v="Non Divisional"/>
    <s v="160"/>
    <s v="Revenue Management"/>
    <s v="680.05.00.160-6600.04"/>
    <s v="Administrative Expenses Training/Conferences"/>
    <n v="0"/>
    <n v="0"/>
    <n v="0"/>
    <n v="0"/>
    <n v="0"/>
  </r>
  <r>
    <x v="36"/>
    <x v="36"/>
    <x v="3"/>
    <x v="1"/>
    <x v="10"/>
    <x v="10"/>
    <s v="00"/>
    <s v="Non Divisional"/>
    <s v="160"/>
    <s v="Revenue Management"/>
    <s v="680.05.00.160-6600.07"/>
    <s v="Administrative Expenses Employee Recruitment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000.01"/>
    <s v="Salaries Regular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000.03"/>
    <s v="Salaries Overtime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000.10"/>
    <s v="Salaries Furloughs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000.12"/>
    <s v="Salaries Compensated Absences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01"/>
    <s v="Benefits Retirement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02"/>
    <s v="Benefits Health Insurance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03"/>
    <s v="Benefits Dental Insurance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04"/>
    <s v="Benefits Vision Insurance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05"/>
    <s v="Benefits Life Insurance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07"/>
    <s v="Benefits Long Term Disability"/>
    <n v="0"/>
    <n v="0"/>
    <n v="0"/>
    <n v="0"/>
    <n v="0"/>
  </r>
  <r>
    <x v="36"/>
    <x v="36"/>
    <x v="2"/>
    <x v="1"/>
    <x v="13"/>
    <x v="13"/>
    <s v="00"/>
    <s v="Non Divisional"/>
    <s v="170"/>
    <s v="Information Technology"/>
    <s v="680.07.00.170-5100.11"/>
    <s v="Benefits Medicare"/>
    <n v="0"/>
    <n v="0"/>
    <n v="0"/>
    <n v="0"/>
    <n v="0"/>
  </r>
  <r>
    <x v="36"/>
    <x v="36"/>
    <x v="2"/>
    <x v="1"/>
    <x v="2"/>
    <x v="2"/>
    <s v="00"/>
    <s v="Non Divisional"/>
    <s v="250"/>
    <s v="Code Compliance"/>
    <s v="680.11.00.250-5000.01"/>
    <s v="Salaries Regular"/>
    <n v="-9000"/>
    <n v="-9000"/>
    <n v="-7703"/>
    <n v="-7703"/>
    <n v="0"/>
  </r>
  <r>
    <x v="36"/>
    <x v="36"/>
    <x v="2"/>
    <x v="1"/>
    <x v="2"/>
    <x v="2"/>
    <s v="00"/>
    <s v="Non Divisional"/>
    <s v="250"/>
    <s v="Code Compliance"/>
    <s v="680.11.00.250-5000.07"/>
    <s v="Salaries Admin Leave Pay"/>
    <n v="0"/>
    <n v="0"/>
    <n v="0"/>
    <n v="0"/>
    <n v="0"/>
  </r>
  <r>
    <x v="36"/>
    <x v="36"/>
    <x v="2"/>
    <x v="1"/>
    <x v="2"/>
    <x v="2"/>
    <s v="00"/>
    <s v="Non Divisional"/>
    <s v="250"/>
    <s v="Code Compliance"/>
    <s v="680.11.00.250-5000.08"/>
    <s v="Salaries Longevity Pay"/>
    <n v="0"/>
    <n v="0"/>
    <n v="-140"/>
    <n v="-140"/>
    <n v="0"/>
  </r>
  <r>
    <x v="36"/>
    <x v="36"/>
    <x v="2"/>
    <x v="1"/>
    <x v="2"/>
    <x v="2"/>
    <s v="00"/>
    <s v="Non Divisional"/>
    <s v="250"/>
    <s v="Code Compliance"/>
    <s v="680.11.00.250-5000.10"/>
    <s v="Salaries Furloughs"/>
    <n v="0"/>
    <n v="0"/>
    <n v="0"/>
    <n v="0"/>
    <n v="0"/>
  </r>
  <r>
    <x v="36"/>
    <x v="36"/>
    <x v="2"/>
    <x v="1"/>
    <x v="2"/>
    <x v="2"/>
    <s v="00"/>
    <s v="Non Divisional"/>
    <s v="250"/>
    <s v="Code Compliance"/>
    <s v="680.11.00.250-5000.12"/>
    <s v="Salaries Compensated Absences"/>
    <n v="0"/>
    <n v="0"/>
    <n v="0"/>
    <n v="0"/>
    <n v="0"/>
  </r>
  <r>
    <x v="36"/>
    <x v="36"/>
    <x v="2"/>
    <x v="1"/>
    <x v="2"/>
    <x v="2"/>
    <s v="00"/>
    <s v="Non Divisional"/>
    <s v="250"/>
    <s v="Code Compliance"/>
    <s v="680.11.00.250-5100.00"/>
    <s v="Benefits PERS Pool Liability"/>
    <n v="-2000"/>
    <n v="-2000"/>
    <n v="-1640"/>
    <n v="-1000"/>
    <n v="640"/>
  </r>
  <r>
    <x v="36"/>
    <x v="36"/>
    <x v="2"/>
    <x v="1"/>
    <x v="2"/>
    <x v="2"/>
    <s v="00"/>
    <s v="Non Divisional"/>
    <s v="250"/>
    <s v="Code Compliance"/>
    <s v="680.11.00.250-5100.01"/>
    <s v="Benefits Retirement"/>
    <n v="0"/>
    <n v="-1000"/>
    <n v="-471"/>
    <n v="-471"/>
    <n v="0"/>
  </r>
  <r>
    <x v="36"/>
    <x v="36"/>
    <x v="2"/>
    <x v="1"/>
    <x v="2"/>
    <x v="2"/>
    <s v="00"/>
    <s v="Non Divisional"/>
    <s v="250"/>
    <s v="Code Compliance"/>
    <s v="680.11.00.250-5100.02"/>
    <s v="Benefits Health Insurance"/>
    <n v="0"/>
    <n v="0"/>
    <n v="0"/>
    <n v="0"/>
    <n v="0"/>
  </r>
  <r>
    <x v="36"/>
    <x v="36"/>
    <x v="2"/>
    <x v="1"/>
    <x v="2"/>
    <x v="2"/>
    <s v="00"/>
    <s v="Non Divisional"/>
    <s v="250"/>
    <s v="Code Compliance"/>
    <s v="680.11.00.250-5100.03"/>
    <s v="Benefits Dental Insurance"/>
    <n v="0"/>
    <n v="0"/>
    <n v="-93"/>
    <n v="-93"/>
    <n v="0"/>
  </r>
  <r>
    <x v="36"/>
    <x v="36"/>
    <x v="2"/>
    <x v="1"/>
    <x v="2"/>
    <x v="2"/>
    <s v="00"/>
    <s v="Non Divisional"/>
    <s v="250"/>
    <s v="Code Compliance"/>
    <s v="680.11.00.250-5100.04"/>
    <s v="Benefits Vision Insurance"/>
    <n v="0"/>
    <n v="0"/>
    <n v="-15"/>
    <n v="-15"/>
    <n v="0"/>
  </r>
  <r>
    <x v="36"/>
    <x v="36"/>
    <x v="2"/>
    <x v="1"/>
    <x v="2"/>
    <x v="2"/>
    <s v="00"/>
    <s v="Non Divisional"/>
    <s v="250"/>
    <s v="Code Compliance"/>
    <s v="680.11.00.250-5100.05"/>
    <s v="Benefits Life Insurance"/>
    <n v="0"/>
    <n v="0"/>
    <n v="-14"/>
    <n v="-14"/>
    <n v="0"/>
  </r>
  <r>
    <x v="36"/>
    <x v="36"/>
    <x v="2"/>
    <x v="1"/>
    <x v="2"/>
    <x v="2"/>
    <s v="00"/>
    <s v="Non Divisional"/>
    <s v="250"/>
    <s v="Code Compliance"/>
    <s v="680.11.00.250-5100.06"/>
    <s v="Benefits Worker's Comp"/>
    <n v="0"/>
    <n v="0"/>
    <n v="-600"/>
    <n v="-1000"/>
    <n v="-400"/>
  </r>
  <r>
    <x v="36"/>
    <x v="36"/>
    <x v="2"/>
    <x v="1"/>
    <x v="2"/>
    <x v="2"/>
    <s v="00"/>
    <s v="Non Divisional"/>
    <s v="250"/>
    <s v="Code Compliance"/>
    <s v="680.11.00.250-5100.07"/>
    <s v="Benefits Long Term Disability"/>
    <n v="0"/>
    <n v="0"/>
    <n v="-76"/>
    <n v="-76"/>
    <n v="0"/>
  </r>
  <r>
    <x v="36"/>
    <x v="36"/>
    <x v="2"/>
    <x v="1"/>
    <x v="2"/>
    <x v="2"/>
    <s v="00"/>
    <s v="Non Divisional"/>
    <s v="250"/>
    <s v="Code Compliance"/>
    <s v="680.11.00.250-5100.08"/>
    <s v="Benefits Deferred Compensation"/>
    <n v="0"/>
    <n v="0"/>
    <n v="-378"/>
    <n v="-378"/>
    <n v="0"/>
  </r>
  <r>
    <x v="36"/>
    <x v="36"/>
    <x v="2"/>
    <x v="1"/>
    <x v="2"/>
    <x v="2"/>
    <s v="00"/>
    <s v="Non Divisional"/>
    <s v="250"/>
    <s v="Code Compliance"/>
    <s v="680.11.00.250-5100.10"/>
    <s v="Benefits Uniform Allowance"/>
    <n v="0"/>
    <n v="0"/>
    <n v="0"/>
    <n v="0"/>
    <n v="0"/>
  </r>
  <r>
    <x v="36"/>
    <x v="36"/>
    <x v="2"/>
    <x v="1"/>
    <x v="2"/>
    <x v="2"/>
    <s v="00"/>
    <s v="Non Divisional"/>
    <s v="250"/>
    <s v="Code Compliance"/>
    <s v="680.11.00.250-5100.11"/>
    <s v="Benefits Medicare"/>
    <n v="0"/>
    <n v="0"/>
    <n v="-121"/>
    <n v="-121"/>
    <n v="0"/>
  </r>
  <r>
    <x v="36"/>
    <x v="36"/>
    <x v="2"/>
    <x v="1"/>
    <x v="2"/>
    <x v="2"/>
    <s v="00"/>
    <s v="Non Divisional"/>
    <s v="250"/>
    <s v="Code Compliance"/>
    <s v="680.11.00.250-5100.15"/>
    <s v="Benefits Cell Phone Allowance"/>
    <n v="0"/>
    <n v="0"/>
    <n v="-101"/>
    <n v="-101"/>
    <n v="0"/>
  </r>
  <r>
    <x v="36"/>
    <x v="36"/>
    <x v="2"/>
    <x v="1"/>
    <x v="6"/>
    <x v="6"/>
    <s v="50"/>
    <s v="Administration"/>
    <s v="001"/>
    <s v="Administration"/>
    <s v="680.40.50.001-5000.01"/>
    <s v="Salaries Regular"/>
    <n v="-132000"/>
    <n v="-64000"/>
    <n v="0"/>
    <n v="0"/>
    <n v="0"/>
  </r>
  <r>
    <x v="36"/>
    <x v="36"/>
    <x v="2"/>
    <x v="1"/>
    <x v="6"/>
    <x v="6"/>
    <s v="50"/>
    <s v="Administration"/>
    <s v="001"/>
    <s v="Administration"/>
    <s v="680.40.50.001-5000.02"/>
    <s v="Salaries Part Time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000.03"/>
    <s v="Salaries Overtime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000.06"/>
    <s v="Salaries Out of Class"/>
    <n v="-100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000.07"/>
    <s v="Salaries Admin Leave Pay"/>
    <n v="-700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000.08"/>
    <s v="Salaries Longevity Pay"/>
    <n v="-100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000.10"/>
    <s v="Salaries Furloughs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000.12"/>
    <s v="Salaries Compensated Absences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00"/>
    <s v="Benefits PERS Pool Liability"/>
    <n v="-19000"/>
    <n v="-12000"/>
    <n v="0"/>
    <n v="0"/>
    <n v="0"/>
  </r>
  <r>
    <x v="36"/>
    <x v="36"/>
    <x v="2"/>
    <x v="1"/>
    <x v="6"/>
    <x v="6"/>
    <s v="50"/>
    <s v="Administration"/>
    <s v="001"/>
    <s v="Administration"/>
    <s v="680.40.50.001-5100.01"/>
    <s v="Benefits Retirement"/>
    <n v="-6000"/>
    <n v="-5000"/>
    <n v="0"/>
    <n v="0"/>
    <n v="0"/>
  </r>
  <r>
    <x v="36"/>
    <x v="36"/>
    <x v="2"/>
    <x v="1"/>
    <x v="6"/>
    <x v="6"/>
    <s v="50"/>
    <s v="Administration"/>
    <s v="001"/>
    <s v="Administration"/>
    <s v="680.40.50.001-5100.02"/>
    <s v="Benefits Health Insurance"/>
    <n v="-11000"/>
    <n v="-6000"/>
    <n v="0"/>
    <n v="0"/>
    <n v="0"/>
  </r>
  <r>
    <x v="36"/>
    <x v="36"/>
    <x v="2"/>
    <x v="1"/>
    <x v="6"/>
    <x v="6"/>
    <s v="50"/>
    <s v="Administration"/>
    <s v="001"/>
    <s v="Administration"/>
    <s v="680.40.50.001-5100.03"/>
    <s v="Benefits Dental Insurance"/>
    <n v="-100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04"/>
    <s v="Benefits Vision Insurance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05"/>
    <s v="Benefits Life Insurance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06"/>
    <s v="Benefits Worker's Comp"/>
    <n v="-3000"/>
    <n v="-3000"/>
    <n v="-3600"/>
    <n v="0"/>
    <n v="3600"/>
  </r>
  <r>
    <x v="36"/>
    <x v="36"/>
    <x v="2"/>
    <x v="1"/>
    <x v="6"/>
    <x v="6"/>
    <s v="50"/>
    <s v="Administration"/>
    <s v="001"/>
    <s v="Administration"/>
    <s v="680.40.50.001-5100.07"/>
    <s v="Benefits Long Term Disability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08"/>
    <s v="Benefits Deferred Compensation"/>
    <n v="-1000"/>
    <n v="-2000"/>
    <n v="0"/>
    <n v="0"/>
    <n v="0"/>
  </r>
  <r>
    <x v="36"/>
    <x v="36"/>
    <x v="2"/>
    <x v="1"/>
    <x v="6"/>
    <x v="6"/>
    <s v="50"/>
    <s v="Administration"/>
    <s v="001"/>
    <s v="Administration"/>
    <s v="680.40.50.001-5100.09"/>
    <s v="Benefits Unemployment Insurance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11"/>
    <s v="Benefits Medicare"/>
    <n v="-2000"/>
    <n v="-1000"/>
    <n v="0"/>
    <n v="0"/>
    <n v="0"/>
  </r>
  <r>
    <x v="36"/>
    <x v="36"/>
    <x v="2"/>
    <x v="1"/>
    <x v="6"/>
    <x v="6"/>
    <s v="50"/>
    <s v="Administration"/>
    <s v="001"/>
    <s v="Administration"/>
    <s v="680.40.50.001-5100.15"/>
    <s v="Benefits Cell Phone Allowance"/>
    <n v="0"/>
    <n v="0"/>
    <n v="0"/>
    <n v="0"/>
    <n v="0"/>
  </r>
  <r>
    <x v="36"/>
    <x v="36"/>
    <x v="2"/>
    <x v="1"/>
    <x v="6"/>
    <x v="6"/>
    <s v="50"/>
    <s v="Administration"/>
    <s v="001"/>
    <s v="Administration"/>
    <s v="680.40.50.001-5100.17"/>
    <s v="Benefits Other Post Employment Benefits"/>
    <n v="-5000"/>
    <n v="-6000"/>
    <n v="-6500"/>
    <n v="0"/>
    <n v="6500"/>
  </r>
  <r>
    <x v="36"/>
    <x v="36"/>
    <x v="3"/>
    <x v="1"/>
    <x v="6"/>
    <x v="6"/>
    <s v="50"/>
    <s v="Administration"/>
    <s v="001"/>
    <s v="Administration"/>
    <s v="680.40.50.001-6000.19"/>
    <s v="Professional Services Labor Relations"/>
    <n v="0"/>
    <n v="0"/>
    <n v="0"/>
    <n v="0"/>
    <n v="0"/>
  </r>
  <r>
    <x v="36"/>
    <x v="36"/>
    <x v="3"/>
    <x v="1"/>
    <x v="6"/>
    <x v="6"/>
    <s v="50"/>
    <s v="Administration"/>
    <s v="001"/>
    <s v="Administration"/>
    <s v="680.40.50.001-6600.04"/>
    <s v="Administrative Expenses Training/Conferences"/>
    <n v="-3000"/>
    <n v="0"/>
    <n v="0"/>
    <n v="0"/>
    <n v="0"/>
  </r>
  <r>
    <x v="36"/>
    <x v="36"/>
    <x v="3"/>
    <x v="1"/>
    <x v="6"/>
    <x v="6"/>
    <s v="50"/>
    <s v="Administration"/>
    <s v="001"/>
    <s v="Administration"/>
    <s v="680.40.50.001-6600.07"/>
    <s v="Administrative Expenses Employee Recruitment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000.01"/>
    <s v="Salaries Regular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000.03"/>
    <s v="Salaries Overtim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000.06"/>
    <s v="Salaries Out of Class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000.10"/>
    <s v="Salaries Furloughs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1"/>
    <s v="Benefits Retirement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2"/>
    <s v="Benefits Health Insuranc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3"/>
    <s v="Benefits Dental Insuranc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4"/>
    <s v="Benefits Vision Insuranc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5"/>
    <s v="Benefits Life Insuranc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6"/>
    <s v="Benefits Worker's Comp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7"/>
    <s v="Benefits Long Term Disability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08"/>
    <s v="Benefits Deferred Compensation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10"/>
    <s v="Benefits Uniform Allowanc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11"/>
    <s v="Benefits Medicare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12"/>
    <s v="Benefits Annual Physical Exam"/>
    <n v="0"/>
    <n v="0"/>
    <n v="0"/>
    <n v="0"/>
    <n v="0"/>
  </r>
  <r>
    <x v="36"/>
    <x v="36"/>
    <x v="2"/>
    <x v="1"/>
    <x v="6"/>
    <x v="6"/>
    <s v="55"/>
    <s v="Maintenance"/>
    <s v="500"/>
    <s v="Facilities"/>
    <s v="680.40.55.500-5100.17"/>
    <s v="Benefits Other Post Employment Benefits"/>
    <n v="0"/>
    <n v="0"/>
    <n v="0"/>
    <n v="0"/>
    <n v="0"/>
  </r>
  <r>
    <x v="36"/>
    <x v="36"/>
    <x v="3"/>
    <x v="1"/>
    <x v="6"/>
    <x v="6"/>
    <s v="55"/>
    <s v="Maintenance"/>
    <s v="500"/>
    <s v="Facilities"/>
    <s v="680.40.55.500-6400.01"/>
    <s v="Repairs &amp; Maintenance Building"/>
    <n v="-2000"/>
    <n v="-2000"/>
    <n v="-3000"/>
    <n v="-3000"/>
    <n v="0"/>
  </r>
  <r>
    <x v="36"/>
    <x v="36"/>
    <x v="3"/>
    <x v="1"/>
    <x v="6"/>
    <x v="6"/>
    <s v="55"/>
    <s v="Maintenance"/>
    <s v="500"/>
    <s v="Facilities"/>
    <s v="680.40.55.500-6600.07"/>
    <s v="Administrative Expenses Employee Recruitment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000.01"/>
    <s v="Salaries Regular"/>
    <n v="-10000"/>
    <n v="-12000"/>
    <n v="0"/>
    <n v="0"/>
    <n v="0"/>
  </r>
  <r>
    <x v="36"/>
    <x v="36"/>
    <x v="2"/>
    <x v="1"/>
    <x v="6"/>
    <x v="6"/>
    <s v="55"/>
    <s v="Maintenance"/>
    <s v="510"/>
    <s v="Custodial"/>
    <s v="680.40.55.510-5000.03"/>
    <s v="Salaries Overtime"/>
    <n v="-1000"/>
    <n v="0"/>
    <n v="0"/>
    <n v="0"/>
    <n v="0"/>
  </r>
  <r>
    <x v="36"/>
    <x v="36"/>
    <x v="2"/>
    <x v="1"/>
    <x v="6"/>
    <x v="6"/>
    <s v="55"/>
    <s v="Maintenance"/>
    <s v="510"/>
    <s v="Custodial"/>
    <s v="680.40.55.510-5000.04"/>
    <s v="Salaries Holiday Pay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000.08"/>
    <s v="Salaries Longevity Pay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000.10"/>
    <s v="Salaries Furloughs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000.12"/>
    <s v="Salaries Compensated Absences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00"/>
    <s v="Benefits PERS Pool Liability"/>
    <n v="-2000"/>
    <n v="-2000"/>
    <n v="0"/>
    <n v="0"/>
    <n v="0"/>
  </r>
  <r>
    <x v="36"/>
    <x v="36"/>
    <x v="2"/>
    <x v="1"/>
    <x v="6"/>
    <x v="6"/>
    <s v="55"/>
    <s v="Maintenance"/>
    <s v="510"/>
    <s v="Custodial"/>
    <s v="680.40.55.510-5100.01"/>
    <s v="Benefits Retirement"/>
    <n v="-1000"/>
    <n v="-1000"/>
    <n v="0"/>
    <n v="0"/>
    <n v="0"/>
  </r>
  <r>
    <x v="36"/>
    <x v="36"/>
    <x v="2"/>
    <x v="1"/>
    <x v="6"/>
    <x v="6"/>
    <s v="55"/>
    <s v="Maintenance"/>
    <s v="510"/>
    <s v="Custodial"/>
    <s v="680.40.55.510-5100.02"/>
    <s v="Benefits Health Insurance"/>
    <n v="-2000"/>
    <n v="-2000"/>
    <n v="0"/>
    <n v="0"/>
    <n v="0"/>
  </r>
  <r>
    <x v="36"/>
    <x v="36"/>
    <x v="2"/>
    <x v="1"/>
    <x v="6"/>
    <x v="6"/>
    <s v="55"/>
    <s v="Maintenance"/>
    <s v="510"/>
    <s v="Custodial"/>
    <s v="680.40.55.510-5100.03"/>
    <s v="Benefits Dental Insurance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04"/>
    <s v="Benefits Vision Insurance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05"/>
    <s v="Benefits Life Insurance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06"/>
    <s v="Benefits Worker's Comp"/>
    <n v="-1000"/>
    <n v="-1000"/>
    <n v="-600"/>
    <n v="0"/>
    <n v="600"/>
  </r>
  <r>
    <x v="36"/>
    <x v="36"/>
    <x v="2"/>
    <x v="1"/>
    <x v="6"/>
    <x v="6"/>
    <s v="55"/>
    <s v="Maintenance"/>
    <s v="510"/>
    <s v="Custodial"/>
    <s v="680.40.55.510-5100.07"/>
    <s v="Benefits Long Term Disability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08"/>
    <s v="Benefits Deferred Compensation"/>
    <n v="0"/>
    <n v="-1000"/>
    <n v="0"/>
    <n v="0"/>
    <n v="0"/>
  </r>
  <r>
    <x v="36"/>
    <x v="36"/>
    <x v="2"/>
    <x v="1"/>
    <x v="6"/>
    <x v="6"/>
    <s v="55"/>
    <s v="Maintenance"/>
    <s v="510"/>
    <s v="Custodial"/>
    <s v="680.40.55.510-5100.10"/>
    <s v="Benefits Uniform Allowance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11"/>
    <s v="Benefits Medicare"/>
    <n v="0"/>
    <n v="0"/>
    <n v="0"/>
    <n v="0"/>
    <n v="0"/>
  </r>
  <r>
    <x v="36"/>
    <x v="36"/>
    <x v="2"/>
    <x v="1"/>
    <x v="6"/>
    <x v="6"/>
    <s v="55"/>
    <s v="Maintenance"/>
    <s v="510"/>
    <s v="Custodial"/>
    <s v="680.40.55.510-5100.17"/>
    <s v="Benefits Other Post Employment Benefits"/>
    <n v="-2000"/>
    <n v="-2000"/>
    <n v="-2500"/>
    <n v="0"/>
    <n v="2500"/>
  </r>
  <r>
    <x v="36"/>
    <x v="36"/>
    <x v="2"/>
    <x v="1"/>
    <x v="6"/>
    <x v="6"/>
    <s v="60"/>
    <s v="Fleet"/>
    <s v="520"/>
    <s v="Light Duty"/>
    <s v="680.40.60.520-5000.01"/>
    <s v="Salaries Regular"/>
    <n v="-19000"/>
    <n v="-6000"/>
    <n v="0"/>
    <n v="0"/>
    <n v="0"/>
  </r>
  <r>
    <x v="36"/>
    <x v="36"/>
    <x v="2"/>
    <x v="1"/>
    <x v="6"/>
    <x v="6"/>
    <s v="60"/>
    <s v="Fleet"/>
    <s v="520"/>
    <s v="Light Duty"/>
    <s v="680.40.60.520-5000.03"/>
    <s v="Salaries Overtime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000.06"/>
    <s v="Salaries Out of Class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000.08"/>
    <s v="Salaries Longevity Pay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000.11"/>
    <s v="Salaries Worker's Comp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00"/>
    <s v="Benefits PERS Pool Liability"/>
    <n v="-4000"/>
    <n v="-1000"/>
    <n v="0"/>
    <n v="0"/>
    <n v="0"/>
  </r>
  <r>
    <x v="36"/>
    <x v="36"/>
    <x v="2"/>
    <x v="1"/>
    <x v="6"/>
    <x v="6"/>
    <s v="60"/>
    <s v="Fleet"/>
    <s v="520"/>
    <s v="Light Duty"/>
    <s v="680.40.60.520-5100.01"/>
    <s v="Benefits Retirement"/>
    <n v="-2000"/>
    <n v="-1000"/>
    <n v="0"/>
    <n v="0"/>
    <n v="0"/>
  </r>
  <r>
    <x v="36"/>
    <x v="36"/>
    <x v="2"/>
    <x v="1"/>
    <x v="6"/>
    <x v="6"/>
    <s v="60"/>
    <s v="Fleet"/>
    <s v="520"/>
    <s v="Light Duty"/>
    <s v="680.40.60.520-5100.02"/>
    <s v="Benefits Health Insurance"/>
    <n v="-4000"/>
    <n v="-1000"/>
    <n v="0"/>
    <n v="0"/>
    <n v="0"/>
  </r>
  <r>
    <x v="36"/>
    <x v="36"/>
    <x v="2"/>
    <x v="1"/>
    <x v="6"/>
    <x v="6"/>
    <s v="60"/>
    <s v="Fleet"/>
    <s v="520"/>
    <s v="Light Duty"/>
    <s v="680.40.60.520-5100.03"/>
    <s v="Benefits Dental Insurance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04"/>
    <s v="Benefits Vision Insurance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05"/>
    <s v="Benefits Life Insurance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06"/>
    <s v="Benefits Worker's Comp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07"/>
    <s v="Benefits Long Term Disability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08"/>
    <s v="Benefits Deferred Compensation"/>
    <n v="-1000"/>
    <n v="-1000"/>
    <n v="0"/>
    <n v="0"/>
    <n v="0"/>
  </r>
  <r>
    <x v="36"/>
    <x v="36"/>
    <x v="2"/>
    <x v="1"/>
    <x v="6"/>
    <x v="6"/>
    <s v="60"/>
    <s v="Fleet"/>
    <s v="520"/>
    <s v="Light Duty"/>
    <s v="680.40.60.520-5100.10"/>
    <s v="Benefits Uniform Allowance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11"/>
    <s v="Benefits Medicare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12"/>
    <s v="Benefits Annual Physical Exam"/>
    <n v="0"/>
    <n v="0"/>
    <n v="0"/>
    <n v="0"/>
    <n v="0"/>
  </r>
  <r>
    <x v="36"/>
    <x v="36"/>
    <x v="2"/>
    <x v="1"/>
    <x v="6"/>
    <x v="6"/>
    <s v="60"/>
    <s v="Fleet"/>
    <s v="520"/>
    <s v="Light Duty"/>
    <s v="680.40.60.520-5100.17"/>
    <s v="Benefits Other Post Employment Benefits"/>
    <n v="-1000"/>
    <n v="-1000"/>
    <n v="-1500"/>
    <n v="-1500"/>
    <n v="0"/>
  </r>
  <r>
    <x v="36"/>
    <x v="36"/>
    <x v="3"/>
    <x v="1"/>
    <x v="6"/>
    <x v="6"/>
    <s v="60"/>
    <s v="Fleet"/>
    <s v="520"/>
    <s v="Light Duty"/>
    <s v="680.40.60.520-6200.02"/>
    <s v="Supplies Special Department"/>
    <n v="-1000"/>
    <n v="0"/>
    <n v="0"/>
    <n v="0"/>
    <n v="0"/>
  </r>
  <r>
    <x v="36"/>
    <x v="36"/>
    <x v="3"/>
    <x v="1"/>
    <x v="6"/>
    <x v="6"/>
    <s v="60"/>
    <s v="Fleet"/>
    <s v="520"/>
    <s v="Light Duty"/>
    <s v="680.40.60.520-6400.05"/>
    <s v="Repairs &amp; Maintenance Vehicle"/>
    <n v="-10000"/>
    <n v="-9000"/>
    <n v="-15000"/>
    <n v="-15000"/>
    <n v="0"/>
  </r>
  <r>
    <x v="36"/>
    <x v="36"/>
    <x v="4"/>
    <x v="1"/>
    <x v="6"/>
    <x v="6"/>
    <s v="60"/>
    <s v="Fleet"/>
    <s v="520"/>
    <s v="Light Duty"/>
    <s v="680.40.60.520-7000.03"/>
    <s v="Capital Outlay Equipment New"/>
    <n v="0"/>
    <n v="0"/>
    <n v="0"/>
    <n v="0"/>
    <n v="0"/>
  </r>
  <r>
    <x v="36"/>
    <x v="36"/>
    <x v="2"/>
    <x v="1"/>
    <x v="6"/>
    <x v="6"/>
    <s v="60"/>
    <s v="Fleet"/>
    <s v="530"/>
    <s v="Heavy Duty"/>
    <s v="680.40.60.530-5100.06"/>
    <s v="Benefits Worker's Comp"/>
    <n v="0"/>
    <n v="0"/>
    <n v="0"/>
    <n v="0"/>
    <n v="0"/>
  </r>
  <r>
    <x v="36"/>
    <x v="36"/>
    <x v="2"/>
    <x v="1"/>
    <x v="6"/>
    <x v="6"/>
    <s v="60"/>
    <s v="Fleet"/>
    <s v="530"/>
    <s v="Heavy Duty"/>
    <s v="680.40.60.530-5100.12"/>
    <s v="Benefits Annual Physical Exam"/>
    <n v="0"/>
    <n v="0"/>
    <n v="0"/>
    <n v="0"/>
    <n v="0"/>
  </r>
  <r>
    <x v="36"/>
    <x v="36"/>
    <x v="3"/>
    <x v="1"/>
    <x v="6"/>
    <x v="6"/>
    <s v="60"/>
    <s v="Fleet"/>
    <s v="530"/>
    <s v="Heavy Duty"/>
    <s v="680.40.60.530-6400.05"/>
    <s v="Repairs &amp; Maintenance Vehicle"/>
    <n v="-8000"/>
    <n v="-3000"/>
    <n v="-8000"/>
    <n v="-8000"/>
    <n v="0"/>
  </r>
  <r>
    <x v="36"/>
    <x v="36"/>
    <x v="3"/>
    <x v="1"/>
    <x v="6"/>
    <x v="6"/>
    <s v="85"/>
    <s v="Water Resources"/>
    <s v="005"/>
    <s v="Debt Service"/>
    <s v="680.40.85.005-8900.02"/>
    <s v="Debt Service-Principal LaSalle-Viron"/>
    <n v="0"/>
    <n v="0"/>
    <n v="0"/>
    <n v="0"/>
    <n v="0"/>
  </r>
  <r>
    <x v="36"/>
    <x v="36"/>
    <x v="3"/>
    <x v="1"/>
    <x v="6"/>
    <x v="6"/>
    <s v="85"/>
    <s v="Water Resources"/>
    <s v="005"/>
    <s v="Debt Service"/>
    <s v="680.40.85.005-8900.22"/>
    <s v="Debt Service-Principal 2012 Issue"/>
    <n v="-552000"/>
    <n v="-610000"/>
    <n v="-609760"/>
    <n v="-609760"/>
    <n v="0"/>
  </r>
  <r>
    <x v="36"/>
    <x v="36"/>
    <x v="3"/>
    <x v="1"/>
    <x v="6"/>
    <x v="6"/>
    <s v="85"/>
    <s v="Water Resources"/>
    <s v="005"/>
    <s v="Debt Service"/>
    <s v="680.40.85.005-8910.02"/>
    <s v="Debt Service-Interest LaSalle-Viron"/>
    <n v="0"/>
    <n v="0"/>
    <n v="0"/>
    <n v="0"/>
    <n v="0"/>
  </r>
  <r>
    <x v="36"/>
    <x v="36"/>
    <x v="3"/>
    <x v="1"/>
    <x v="6"/>
    <x v="6"/>
    <s v="85"/>
    <s v="Water Resources"/>
    <s v="005"/>
    <s v="Debt Service"/>
    <s v="680.40.85.005-8910.09"/>
    <s v="Debt Service-Interest 2003 Issue"/>
    <n v="0"/>
    <n v="0"/>
    <n v="0"/>
    <n v="0"/>
    <n v="0"/>
  </r>
  <r>
    <x v="36"/>
    <x v="36"/>
    <x v="3"/>
    <x v="1"/>
    <x v="6"/>
    <x v="6"/>
    <s v="85"/>
    <s v="Water Resources"/>
    <s v="005"/>
    <s v="Debt Service"/>
    <s v="680.40.85.005-8910.22"/>
    <s v="Debt Service-Interest 2012 Issue"/>
    <n v="-569000"/>
    <n v="-525000"/>
    <n v="-520655"/>
    <n v="-520655"/>
    <n v="0"/>
  </r>
  <r>
    <x v="36"/>
    <x v="36"/>
    <x v="3"/>
    <x v="1"/>
    <x v="6"/>
    <x v="6"/>
    <s v="85"/>
    <s v="Water Resources"/>
    <s v="005"/>
    <s v="Debt Service"/>
    <s v="680.40.85.005-8920.01"/>
    <s v="Debt Service-Other Costs Admin/Audit Fees"/>
    <n v="-1000"/>
    <n v="-1000"/>
    <n v="-580"/>
    <n v="-580"/>
    <n v="0"/>
  </r>
  <r>
    <x v="36"/>
    <x v="36"/>
    <x v="3"/>
    <x v="1"/>
    <x v="6"/>
    <x v="6"/>
    <s v="85"/>
    <s v="Water Resources"/>
    <s v="005"/>
    <s v="Debt Service"/>
    <s v="680.40.85.005-8920.02"/>
    <s v="Debt Service-Other Costs Bond Issuance Costs"/>
    <n v="0"/>
    <n v="0"/>
    <n v="0"/>
    <n v="0"/>
    <n v="0"/>
  </r>
  <r>
    <x v="36"/>
    <x v="36"/>
    <x v="3"/>
    <x v="1"/>
    <x v="6"/>
    <x v="6"/>
    <s v="85"/>
    <s v="Water Resources"/>
    <s v="005"/>
    <s v="Debt Service"/>
    <s v="680.40.85.005-8920.04"/>
    <s v="Debt Service-Other Costs Amortization of Discount"/>
    <n v="193000"/>
    <n v="19300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01"/>
    <s v="Salaries Regular"/>
    <n v="-516000"/>
    <n v="-302000"/>
    <n v="-176631"/>
    <n v="-188000"/>
    <n v="-11369"/>
  </r>
  <r>
    <x v="36"/>
    <x v="36"/>
    <x v="2"/>
    <x v="1"/>
    <x v="6"/>
    <x v="6"/>
    <s v="85"/>
    <s v="Water Resources"/>
    <s v="015"/>
    <s v="Administration/Engineering"/>
    <s v="680.40.85.015-5000.02"/>
    <s v="Salaries Part Time"/>
    <n v="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03"/>
    <s v="Salaries Overtime"/>
    <n v="-200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04"/>
    <s v="Salaries Holiday Pay"/>
    <n v="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06"/>
    <s v="Salaries Out of Class"/>
    <n v="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07"/>
    <s v="Salaries Admin Leave Pay"/>
    <n v="-4000"/>
    <n v="-5000"/>
    <n v="-1588"/>
    <n v="-1588"/>
    <n v="0"/>
  </r>
  <r>
    <x v="36"/>
    <x v="36"/>
    <x v="2"/>
    <x v="1"/>
    <x v="6"/>
    <x v="6"/>
    <s v="85"/>
    <s v="Water Resources"/>
    <s v="015"/>
    <s v="Administration/Engineering"/>
    <s v="680.40.85.015-5000.08"/>
    <s v="Salaries Longevity Pay"/>
    <n v="-4000"/>
    <n v="-3000"/>
    <n v="-2160"/>
    <n v="-2160"/>
    <n v="0"/>
  </r>
  <r>
    <x v="36"/>
    <x v="36"/>
    <x v="2"/>
    <x v="1"/>
    <x v="6"/>
    <x v="6"/>
    <s v="85"/>
    <s v="Water Resources"/>
    <s v="015"/>
    <s v="Administration/Engineering"/>
    <s v="680.40.85.015-5000.10"/>
    <s v="Salaries Furloughs"/>
    <n v="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11"/>
    <s v="Salaries Worker's Comp"/>
    <n v="0"/>
    <n v="-100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000.12"/>
    <s v="Salaries Compensated Absences"/>
    <n v="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100.00"/>
    <s v="Benefits PERS Pool Liability"/>
    <n v="-100000"/>
    <n v="-60000"/>
    <n v="-45820"/>
    <n v="-49000"/>
    <n v="-3180"/>
  </r>
  <r>
    <x v="36"/>
    <x v="36"/>
    <x v="2"/>
    <x v="1"/>
    <x v="6"/>
    <x v="6"/>
    <s v="85"/>
    <s v="Water Resources"/>
    <s v="015"/>
    <s v="Administration/Engineering"/>
    <s v="680.40.85.015-5100.01"/>
    <s v="Benefits Retirement"/>
    <n v="-35000"/>
    <n v="-23000"/>
    <n v="-15178"/>
    <n v="-15178"/>
    <n v="0"/>
  </r>
  <r>
    <x v="36"/>
    <x v="36"/>
    <x v="2"/>
    <x v="1"/>
    <x v="6"/>
    <x v="6"/>
    <s v="85"/>
    <s v="Water Resources"/>
    <s v="015"/>
    <s v="Administration/Engineering"/>
    <s v="680.40.85.015-5100.02"/>
    <s v="Benefits Health Insurance"/>
    <n v="-46000"/>
    <n v="-35000"/>
    <n v="-34802"/>
    <n v="-34802"/>
    <n v="0"/>
  </r>
  <r>
    <x v="36"/>
    <x v="36"/>
    <x v="2"/>
    <x v="1"/>
    <x v="6"/>
    <x v="6"/>
    <s v="85"/>
    <s v="Water Resources"/>
    <s v="015"/>
    <s v="Administration/Engineering"/>
    <s v="680.40.85.015-5100.03"/>
    <s v="Benefits Dental Insurance"/>
    <n v="-6000"/>
    <n v="-4000"/>
    <n v="-2505"/>
    <n v="-2505"/>
    <n v="0"/>
  </r>
  <r>
    <x v="36"/>
    <x v="36"/>
    <x v="2"/>
    <x v="1"/>
    <x v="6"/>
    <x v="6"/>
    <s v="85"/>
    <s v="Water Resources"/>
    <s v="015"/>
    <s v="Administration/Engineering"/>
    <s v="680.40.85.015-5100.04"/>
    <s v="Benefits Vision Insurance"/>
    <n v="-1000"/>
    <n v="-1000"/>
    <n v="-403"/>
    <n v="-403"/>
    <n v="0"/>
  </r>
  <r>
    <x v="36"/>
    <x v="36"/>
    <x v="2"/>
    <x v="1"/>
    <x v="6"/>
    <x v="6"/>
    <s v="85"/>
    <s v="Water Resources"/>
    <s v="015"/>
    <s v="Administration/Engineering"/>
    <s v="680.40.85.015-5100.05"/>
    <s v="Benefits Life Insurance"/>
    <n v="-1000"/>
    <n v="0"/>
    <n v="-232"/>
    <n v="-232"/>
    <n v="0"/>
  </r>
  <r>
    <x v="36"/>
    <x v="36"/>
    <x v="2"/>
    <x v="1"/>
    <x v="6"/>
    <x v="6"/>
    <s v="85"/>
    <s v="Water Resources"/>
    <s v="015"/>
    <s v="Administration/Engineering"/>
    <s v="680.40.85.015-5100.06"/>
    <s v="Benefits Worker's Comp"/>
    <n v="-18000"/>
    <n v="-18000"/>
    <n v="-18600"/>
    <n v="-24000"/>
    <n v="-5400"/>
  </r>
  <r>
    <x v="36"/>
    <x v="36"/>
    <x v="2"/>
    <x v="1"/>
    <x v="6"/>
    <x v="6"/>
    <s v="85"/>
    <s v="Water Resources"/>
    <s v="015"/>
    <s v="Administration/Engineering"/>
    <s v="680.40.85.015-5100.07"/>
    <s v="Benefits Long Term Disability"/>
    <n v="-3000"/>
    <n v="-1000"/>
    <n v="-1210"/>
    <n v="-1210"/>
    <n v="0"/>
  </r>
  <r>
    <x v="36"/>
    <x v="36"/>
    <x v="2"/>
    <x v="1"/>
    <x v="6"/>
    <x v="6"/>
    <s v="85"/>
    <s v="Water Resources"/>
    <s v="015"/>
    <s v="Administration/Engineering"/>
    <s v="680.40.85.015-5100.08"/>
    <s v="Benefits Deferred Compensation"/>
    <n v="-1000"/>
    <n v="-2000"/>
    <n v="-1933"/>
    <n v="-1933"/>
    <n v="0"/>
  </r>
  <r>
    <x v="36"/>
    <x v="36"/>
    <x v="2"/>
    <x v="1"/>
    <x v="6"/>
    <x v="6"/>
    <s v="85"/>
    <s v="Water Resources"/>
    <s v="015"/>
    <s v="Administration/Engineering"/>
    <s v="680.40.85.015-5100.09"/>
    <s v="Benefits Unemployment Insurance"/>
    <n v="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100.10"/>
    <s v="Benefits Uniform Allowance"/>
    <n v="0"/>
    <n v="0"/>
    <n v="-60"/>
    <n v="-60"/>
    <n v="0"/>
  </r>
  <r>
    <x v="36"/>
    <x v="36"/>
    <x v="2"/>
    <x v="1"/>
    <x v="6"/>
    <x v="6"/>
    <s v="85"/>
    <s v="Water Resources"/>
    <s v="015"/>
    <s v="Administration/Engineering"/>
    <s v="680.40.85.015-5100.11"/>
    <s v="Benefits Medicare"/>
    <n v="-8000"/>
    <n v="-5000"/>
    <n v="-2658"/>
    <n v="-2658"/>
    <n v="0"/>
  </r>
  <r>
    <x v="36"/>
    <x v="36"/>
    <x v="2"/>
    <x v="1"/>
    <x v="6"/>
    <x v="6"/>
    <s v="85"/>
    <s v="Water Resources"/>
    <s v="015"/>
    <s v="Administration/Engineering"/>
    <s v="680.40.85.015-5100.12"/>
    <s v="Benefits Annual Physical Exam"/>
    <n v="-1000"/>
    <n v="-200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100.15"/>
    <s v="Benefits Cell Phone Allowance"/>
    <n v="-2000"/>
    <n v="-1000"/>
    <n v="-828"/>
    <n v="-828"/>
    <n v="0"/>
  </r>
  <r>
    <x v="36"/>
    <x v="36"/>
    <x v="2"/>
    <x v="1"/>
    <x v="6"/>
    <x v="6"/>
    <s v="85"/>
    <s v="Water Resources"/>
    <s v="015"/>
    <s v="Administration/Engineering"/>
    <s v="680.40.85.015-5100.17"/>
    <s v="Benefits Other Post Employment Benefits"/>
    <n v="-68000"/>
    <n v="-66000"/>
    <n v="-66000"/>
    <n v="-66000"/>
    <n v="0"/>
  </r>
  <r>
    <x v="36"/>
    <x v="36"/>
    <x v="2"/>
    <x v="1"/>
    <x v="6"/>
    <x v="6"/>
    <s v="85"/>
    <s v="Water Resources"/>
    <s v="015"/>
    <s v="Administration/Engineering"/>
    <s v="680.40.85.015-5100.98"/>
    <s v="Benefits GASB 75 Expense"/>
    <n v="-171000"/>
    <n v="0"/>
    <n v="0"/>
    <n v="0"/>
    <n v="0"/>
  </r>
  <r>
    <x v="36"/>
    <x v="36"/>
    <x v="2"/>
    <x v="1"/>
    <x v="6"/>
    <x v="6"/>
    <s v="85"/>
    <s v="Water Resources"/>
    <s v="015"/>
    <s v="Administration/Engineering"/>
    <s v="680.40.85.015-5100.99"/>
    <s v="Benefits Pension Expense"/>
    <n v="-52700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000.01"/>
    <s v="Professional Services General"/>
    <n v="-1000"/>
    <n v="-8000"/>
    <n v="-35000"/>
    <n v="-35000"/>
    <n v="0"/>
  </r>
  <r>
    <x v="36"/>
    <x v="36"/>
    <x v="3"/>
    <x v="1"/>
    <x v="6"/>
    <x v="6"/>
    <s v="85"/>
    <s v="Water Resources"/>
    <s v="015"/>
    <s v="Administration/Engineering"/>
    <s v="680.40.85.015-6000.09"/>
    <s v="Professional Services Uniform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000.10"/>
    <s v="Professional Services Consultant"/>
    <n v="-1000"/>
    <n v="-1000"/>
    <n v="-5500"/>
    <n v="-5500"/>
    <n v="0"/>
  </r>
  <r>
    <x v="36"/>
    <x v="36"/>
    <x v="3"/>
    <x v="1"/>
    <x v="6"/>
    <x v="6"/>
    <s v="85"/>
    <s v="Water Resources"/>
    <s v="015"/>
    <s v="Administration/Engineering"/>
    <s v="680.40.85.015-6000.12"/>
    <s v="Professional Services Contract Services"/>
    <n v="-2000"/>
    <n v="-2000"/>
    <n v="-2500"/>
    <n v="-2500"/>
    <n v="0"/>
  </r>
  <r>
    <x v="36"/>
    <x v="36"/>
    <x v="3"/>
    <x v="1"/>
    <x v="6"/>
    <x v="6"/>
    <s v="85"/>
    <s v="Water Resources"/>
    <s v="015"/>
    <s v="Administration/Engineering"/>
    <s v="680.40.85.015-6000.15"/>
    <s v="Professional Services Utility Statement Processing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000.18"/>
    <s v="Professional Services Legal"/>
    <n v="-1000"/>
    <n v="-100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100.01"/>
    <s v="Utilities Electric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100.02"/>
    <s v="Utilities Telephone"/>
    <n v="-8000"/>
    <n v="-8000"/>
    <n v="-9500"/>
    <n v="-9500"/>
    <n v="0"/>
  </r>
  <r>
    <x v="36"/>
    <x v="36"/>
    <x v="3"/>
    <x v="1"/>
    <x v="6"/>
    <x v="6"/>
    <s v="85"/>
    <s v="Water Resources"/>
    <s v="015"/>
    <s v="Administration/Engineering"/>
    <s v="680.40.85.015-6100.03"/>
    <s v="Utilities Data Transmission / ISP"/>
    <n v="-6000"/>
    <n v="-10000"/>
    <n v="-7200"/>
    <n v="-10000"/>
    <n v="-2800"/>
  </r>
  <r>
    <x v="36"/>
    <x v="36"/>
    <x v="3"/>
    <x v="1"/>
    <x v="6"/>
    <x v="6"/>
    <s v="85"/>
    <s v="Water Resources"/>
    <s v="015"/>
    <s v="Administration/Engineering"/>
    <s v="680.40.85.015-6200.01"/>
    <s v="Supplies Office"/>
    <n v="-4000"/>
    <n v="-2000"/>
    <n v="-5000"/>
    <n v="-5000"/>
    <n v="0"/>
  </r>
  <r>
    <x v="36"/>
    <x v="36"/>
    <x v="3"/>
    <x v="1"/>
    <x v="6"/>
    <x v="6"/>
    <s v="85"/>
    <s v="Water Resources"/>
    <s v="015"/>
    <s v="Administration/Engineering"/>
    <s v="680.40.85.015-6200.02"/>
    <s v="Supplies Special Department"/>
    <n v="-4000"/>
    <n v="-5000"/>
    <n v="-6250"/>
    <n v="-6250"/>
    <n v="0"/>
  </r>
  <r>
    <x v="36"/>
    <x v="36"/>
    <x v="3"/>
    <x v="1"/>
    <x v="6"/>
    <x v="6"/>
    <s v="85"/>
    <s v="Water Resources"/>
    <s v="015"/>
    <s v="Administration/Engineering"/>
    <s v="680.40.85.015-6200.03"/>
    <s v="Supplies Copier Maintenance &amp; Supplies"/>
    <n v="-1000"/>
    <n v="-1000"/>
    <n v="-2500"/>
    <n v="-2500"/>
    <n v="0"/>
  </r>
  <r>
    <x v="36"/>
    <x v="36"/>
    <x v="3"/>
    <x v="1"/>
    <x v="6"/>
    <x v="6"/>
    <s v="85"/>
    <s v="Water Resources"/>
    <s v="015"/>
    <s v="Administration/Engineering"/>
    <s v="680.40.85.015-6200.04"/>
    <s v="Supplies Postage"/>
    <n v="-3000"/>
    <n v="-4000"/>
    <n v="-4100"/>
    <n v="-4100"/>
    <n v="0"/>
  </r>
  <r>
    <x v="36"/>
    <x v="36"/>
    <x v="3"/>
    <x v="1"/>
    <x v="6"/>
    <x v="6"/>
    <s v="85"/>
    <s v="Water Resources"/>
    <s v="015"/>
    <s v="Administration/Engineering"/>
    <s v="680.40.85.015-6200.09"/>
    <s v="Supplies Data Processing"/>
    <n v="0"/>
    <n v="0"/>
    <n v="-1855"/>
    <n v="-1855"/>
    <n v="0"/>
  </r>
  <r>
    <x v="36"/>
    <x v="36"/>
    <x v="3"/>
    <x v="1"/>
    <x v="6"/>
    <x v="6"/>
    <s v="85"/>
    <s v="Water Resources"/>
    <s v="015"/>
    <s v="Administration/Engineering"/>
    <s v="680.40.85.015-6200.10"/>
    <s v="Supplies Protective Clothing"/>
    <n v="0"/>
    <n v="0"/>
    <n v="-3000"/>
    <n v="-3000"/>
    <n v="0"/>
  </r>
  <r>
    <x v="36"/>
    <x v="36"/>
    <x v="3"/>
    <x v="1"/>
    <x v="6"/>
    <x v="6"/>
    <s v="85"/>
    <s v="Water Resources"/>
    <s v="015"/>
    <s v="Administration/Engineering"/>
    <s v="680.40.85.015-6280.13"/>
    <s v="Supplies-Public Works Laboratory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27"/>
    <s v="Supplies-Public Works SSJID Surface Water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28"/>
    <s v="Supplies-Public Works Water Treatment Chemicals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29"/>
    <s v="Supplies-Public Works Water Treatment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30"/>
    <s v="Supplies-Public Works Automated &amp; Hand Tools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31"/>
    <s v="Supplies-Public Works Water Conservation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32"/>
    <s v="Supplies-Public Works Water Distribution System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33"/>
    <s v="Supplies-Public Works Fire Hydrants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34"/>
    <s v="Supplies-Public Works Wells &amp; Pumps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35"/>
    <s v="Supplies-Public Works Water Meters &amp; Boxes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280.40"/>
    <s v="Supplies-Public Works Support Department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300.01"/>
    <s v="Dues &amp; Subscriptions Memberships"/>
    <n v="-6000"/>
    <n v="-6000"/>
    <n v="-6375"/>
    <n v="-11375"/>
    <n v="-5000"/>
  </r>
  <r>
    <x v="36"/>
    <x v="36"/>
    <x v="3"/>
    <x v="1"/>
    <x v="6"/>
    <x v="6"/>
    <s v="85"/>
    <s v="Water Resources"/>
    <s v="015"/>
    <s v="Administration/Engineering"/>
    <s v="680.40.85.015-6350.01"/>
    <s v="Maintenance Agreements &amp; Licenses License/Software Maintenance"/>
    <n v="0"/>
    <n v="0"/>
    <n v="-600"/>
    <n v="-600"/>
    <n v="0"/>
  </r>
  <r>
    <x v="36"/>
    <x v="36"/>
    <x v="3"/>
    <x v="1"/>
    <x v="6"/>
    <x v="6"/>
    <s v="85"/>
    <s v="Water Resources"/>
    <s v="015"/>
    <s v="Administration/Engineering"/>
    <s v="680.40.85.015-6350.02"/>
    <s v="Maintenance Agreements &amp; Licenses Hardware Maintenance"/>
    <n v="-1000"/>
    <n v="-1000"/>
    <n v="-1200"/>
    <n v="-2400"/>
    <n v="-1200"/>
  </r>
  <r>
    <x v="36"/>
    <x v="36"/>
    <x v="3"/>
    <x v="1"/>
    <x v="6"/>
    <x v="6"/>
    <s v="85"/>
    <s v="Water Resources"/>
    <s v="015"/>
    <s v="Administration/Engineering"/>
    <s v="680.40.85.015-6375.08"/>
    <s v="Operating Fees Operating Permits Reg"/>
    <n v="-1000"/>
    <n v="-1000"/>
    <n v="-2500"/>
    <n v="-2500"/>
    <n v="0"/>
  </r>
  <r>
    <x v="36"/>
    <x v="36"/>
    <x v="3"/>
    <x v="1"/>
    <x v="6"/>
    <x v="6"/>
    <s v="85"/>
    <s v="Water Resources"/>
    <s v="015"/>
    <s v="Administration/Engineering"/>
    <s v="680.40.85.015-6400.01"/>
    <s v="Repairs &amp; Maintenance Building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400.02"/>
    <s v="Repairs &amp; Maintenance Minor Equipment/Other"/>
    <n v="0"/>
    <n v="0"/>
    <n v="-5000"/>
    <n v="-5000"/>
    <n v="0"/>
  </r>
  <r>
    <x v="36"/>
    <x v="36"/>
    <x v="3"/>
    <x v="1"/>
    <x v="6"/>
    <x v="6"/>
    <s v="85"/>
    <s v="Water Resources"/>
    <s v="015"/>
    <s v="Administration/Engineering"/>
    <s v="680.40.85.015-6400.05"/>
    <s v="Repairs &amp; Maintenance Vehicle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400.07"/>
    <s v="Repairs &amp; Maintenance Radio Communication"/>
    <n v="0"/>
    <n v="0"/>
    <n v="-500"/>
    <n v="-500"/>
    <n v="0"/>
  </r>
  <r>
    <x v="36"/>
    <x v="36"/>
    <x v="3"/>
    <x v="1"/>
    <x v="6"/>
    <x v="6"/>
    <s v="85"/>
    <s v="Water Resources"/>
    <s v="015"/>
    <s v="Administration/Engineering"/>
    <s v="680.40.85.015-6280.11"/>
    <s v="Supplies-Public Works Custodial"/>
    <n v="0"/>
    <n v="0"/>
    <n v="-1000"/>
    <n v="-1000"/>
    <n v="0"/>
  </r>
  <r>
    <x v="36"/>
    <x v="36"/>
    <x v="3"/>
    <x v="1"/>
    <x v="6"/>
    <x v="6"/>
    <s v="85"/>
    <s v="Water Resources"/>
    <s v="015"/>
    <s v="Administration/Engineering"/>
    <s v="680.40.85.015-6350.03"/>
    <s v="Maintenance Agreements &amp; Licenses Maintenance Agreements"/>
    <n v="0"/>
    <n v="0"/>
    <n v="-1000"/>
    <n v="-1000"/>
    <n v="0"/>
  </r>
  <r>
    <x v="36"/>
    <x v="36"/>
    <x v="3"/>
    <x v="1"/>
    <x v="6"/>
    <x v="6"/>
    <s v="85"/>
    <s v="Water Resources"/>
    <s v="015"/>
    <s v="Administration/Engineering"/>
    <s v="680.40.85.015-6400.20"/>
    <s v="Repairs &amp; Maintenance Property Maintenance"/>
    <n v="-1000"/>
    <n v="-1000"/>
    <n v="-5000"/>
    <n v="-5000"/>
    <n v="0"/>
  </r>
  <r>
    <x v="36"/>
    <x v="36"/>
    <x v="3"/>
    <x v="1"/>
    <x v="6"/>
    <x v="6"/>
    <s v="85"/>
    <s v="Water Resources"/>
    <s v="015"/>
    <s v="Administration/Engineering"/>
    <s v="680.40.85.015-6500.01"/>
    <s v="Claims &amp; Insurance SIR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500.02"/>
    <s v="Claims &amp; Insurance Claim Settlement"/>
    <n v="0"/>
    <n v="-812200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500.04"/>
    <s v="Claims &amp; Insurance Insurance Premiums"/>
    <n v="-165000"/>
    <n v="-165000"/>
    <n v="-165000"/>
    <n v="-162000"/>
    <n v="3000"/>
  </r>
  <r>
    <x v="36"/>
    <x v="36"/>
    <x v="3"/>
    <x v="1"/>
    <x v="6"/>
    <x v="6"/>
    <s v="85"/>
    <s v="Water Resources"/>
    <s v="015"/>
    <s v="Administration/Engineering"/>
    <s v="680.40.85.015-6600.01"/>
    <s v="Administrative Expenses Meetings"/>
    <n v="0"/>
    <n v="0"/>
    <n v="-1500"/>
    <n v="-1500"/>
    <n v="0"/>
  </r>
  <r>
    <x v="36"/>
    <x v="36"/>
    <x v="3"/>
    <x v="1"/>
    <x v="6"/>
    <x v="6"/>
    <s v="85"/>
    <s v="Water Resources"/>
    <s v="015"/>
    <s v="Administration/Engineering"/>
    <s v="680.40.85.015-6600.03"/>
    <s v="Administrative Expenses Mileage Reimbursement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600.04"/>
    <s v="Administrative Expenses Training/Conferences"/>
    <n v="-1000"/>
    <n v="-1000"/>
    <n v="-5000"/>
    <n v="-5000"/>
    <n v="0"/>
  </r>
  <r>
    <x v="36"/>
    <x v="36"/>
    <x v="3"/>
    <x v="1"/>
    <x v="6"/>
    <x v="6"/>
    <s v="85"/>
    <s v="Water Resources"/>
    <s v="015"/>
    <s v="Administration/Engineering"/>
    <s v="680.40.85.015-6600.06"/>
    <s v="Administrative Expenses Property/Building Rental"/>
    <n v="-42000"/>
    <n v="-39000"/>
    <n v="-50000"/>
    <n v="-50000"/>
    <n v="0"/>
  </r>
  <r>
    <x v="36"/>
    <x v="36"/>
    <x v="3"/>
    <x v="1"/>
    <x v="6"/>
    <x v="6"/>
    <s v="85"/>
    <s v="Water Resources"/>
    <s v="015"/>
    <s v="Administration/Engineering"/>
    <s v="680.40.85.015-6600.07"/>
    <s v="Administrative Expenses Employee Recruitment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600.16"/>
    <s v="Administrative Expenses Property Tax Assessments"/>
    <n v="-18000"/>
    <n v="-6000"/>
    <n v="-14080"/>
    <n v="-14080"/>
    <n v="0"/>
  </r>
  <r>
    <x v="36"/>
    <x v="36"/>
    <x v="3"/>
    <x v="1"/>
    <x v="6"/>
    <x v="6"/>
    <s v="85"/>
    <s v="Water Resources"/>
    <s v="015"/>
    <s v="Administration/Engineering"/>
    <s v="680.40.85.015-6600.25"/>
    <s v="Administrative Expenses Support Services-Indirect Labor"/>
    <n v="-1202000"/>
    <n v="-1202000"/>
    <n v="-1201680"/>
    <n v="-1201680"/>
    <n v="0"/>
  </r>
  <r>
    <x v="36"/>
    <x v="36"/>
    <x v="3"/>
    <x v="1"/>
    <x v="6"/>
    <x v="6"/>
    <s v="85"/>
    <s v="Water Resources"/>
    <s v="015"/>
    <s v="Administration/Engineering"/>
    <s v="680.40.85.015-6600.26"/>
    <s v="Administrative Expenses Support Services-IT"/>
    <n v="-107000"/>
    <n v="-107000"/>
    <n v="-107280"/>
    <n v="-107280"/>
    <n v="0"/>
  </r>
  <r>
    <x v="36"/>
    <x v="36"/>
    <x v="3"/>
    <x v="1"/>
    <x v="6"/>
    <x v="6"/>
    <s v="85"/>
    <s v="Water Resources"/>
    <s v="015"/>
    <s v="Administration/Engineering"/>
    <s v="680.40.85.015-6600.28"/>
    <s v="Administrative Expenses Equipment Fund Contribution"/>
    <n v="0"/>
    <n v="0"/>
    <n v="0"/>
    <n v="0"/>
    <n v="0"/>
  </r>
  <r>
    <x v="36"/>
    <x v="36"/>
    <x v="3"/>
    <x v="1"/>
    <x v="6"/>
    <x v="6"/>
    <s v="85"/>
    <s v="Water Resources"/>
    <s v="015"/>
    <s v="Administration/Engineering"/>
    <s v="680.40.85.015-6600.32"/>
    <s v="Administrative Expenses Vehicle Fund Contribution"/>
    <n v="-128000"/>
    <n v="-128000"/>
    <n v="-127800"/>
    <n v="-265000"/>
    <n v="-137200"/>
  </r>
  <r>
    <x v="36"/>
    <x v="36"/>
    <x v="3"/>
    <x v="1"/>
    <x v="6"/>
    <x v="6"/>
    <s v="85"/>
    <s v="Water Resources"/>
    <s v="015"/>
    <s v="Administration/Engineering"/>
    <s v="680.40.85.015-6600.36"/>
    <s v="Administrative Expenses IT Fund Contribution"/>
    <n v="-106000"/>
    <n v="-106000"/>
    <n v="-106080"/>
    <n v="-244000"/>
    <n v="-137920"/>
  </r>
  <r>
    <x v="36"/>
    <x v="36"/>
    <x v="4"/>
    <x v="1"/>
    <x v="6"/>
    <x v="6"/>
    <s v="85"/>
    <s v="Water Resources"/>
    <s v="015"/>
    <s v="Administration/Engineering"/>
    <s v="680.40.85.015-7000.99"/>
    <s v="Capital Outlay General"/>
    <n v="0"/>
    <n v="30000"/>
    <n v="-7724845"/>
    <n v="-7724845"/>
    <n v="0"/>
  </r>
  <r>
    <x v="36"/>
    <x v="36"/>
    <x v="1"/>
    <x v="1"/>
    <x v="6"/>
    <x v="6"/>
    <s v="85"/>
    <s v="Water Resources"/>
    <s v="015"/>
    <s v="Administration/Engineering"/>
    <s v="680.40.85.015-9887.01"/>
    <s v="Bad Debt Expense Service Fees"/>
    <n v="-179000"/>
    <n v="0"/>
    <n v="0"/>
    <n v="0"/>
    <n v="0"/>
  </r>
  <r>
    <x v="36"/>
    <x v="36"/>
    <x v="1"/>
    <x v="1"/>
    <x v="6"/>
    <x v="6"/>
    <s v="85"/>
    <s v="Water Resources"/>
    <s v="015"/>
    <s v="Administration/Engineering"/>
    <s v="680.40.85.015-9887.02"/>
    <s v="Bad Debt Expense Penalties"/>
    <n v="-6000"/>
    <n v="0"/>
    <n v="0"/>
    <n v="0"/>
    <n v="0"/>
  </r>
  <r>
    <x v="36"/>
    <x v="36"/>
    <x v="3"/>
    <x v="1"/>
    <x v="6"/>
    <x v="6"/>
    <s v="85"/>
    <s v="Water Resources"/>
    <s v="085"/>
    <s v="Water Operations"/>
    <s v="680.40.85.085-6400.01"/>
    <s v="Repairs &amp; Maintenance Building"/>
    <n v="0"/>
    <n v="0"/>
    <n v="-14000"/>
    <n v="-14000"/>
    <n v="0"/>
  </r>
  <r>
    <x v="36"/>
    <x v="36"/>
    <x v="2"/>
    <x v="1"/>
    <x v="6"/>
    <x v="6"/>
    <s v="85"/>
    <s v="Water Resources"/>
    <s v="560"/>
    <s v="Regulatory"/>
    <s v="680.40.85.560-5000.01"/>
    <s v="Salaries Regular"/>
    <n v="-300000"/>
    <n v="-286000"/>
    <n v="-333555"/>
    <n v="-333555"/>
    <n v="0"/>
  </r>
  <r>
    <x v="36"/>
    <x v="36"/>
    <x v="2"/>
    <x v="1"/>
    <x v="6"/>
    <x v="6"/>
    <s v="85"/>
    <s v="Water Resources"/>
    <s v="560"/>
    <s v="Regulatory"/>
    <s v="680.40.85.560-5000.02"/>
    <s v="Salaries Part Time"/>
    <n v="0"/>
    <n v="0"/>
    <n v="0"/>
    <n v="0"/>
    <n v="0"/>
  </r>
  <r>
    <x v="36"/>
    <x v="36"/>
    <x v="2"/>
    <x v="1"/>
    <x v="6"/>
    <x v="6"/>
    <s v="85"/>
    <s v="Water Resources"/>
    <s v="560"/>
    <s v="Regulatory"/>
    <s v="680.40.85.560-5000.03"/>
    <s v="Salaries Overtime"/>
    <n v="-8000"/>
    <n v="-9000"/>
    <n v="-9000"/>
    <n v="-9000"/>
    <n v="0"/>
  </r>
  <r>
    <x v="36"/>
    <x v="36"/>
    <x v="2"/>
    <x v="1"/>
    <x v="6"/>
    <x v="6"/>
    <s v="85"/>
    <s v="Water Resources"/>
    <s v="560"/>
    <s v="Regulatory"/>
    <s v="680.40.85.560-5000.04"/>
    <s v="Salaries Holiday Pay"/>
    <n v="0"/>
    <n v="-2000"/>
    <n v="-250"/>
    <n v="-250"/>
    <n v="0"/>
  </r>
  <r>
    <x v="36"/>
    <x v="36"/>
    <x v="2"/>
    <x v="1"/>
    <x v="6"/>
    <x v="6"/>
    <s v="85"/>
    <s v="Water Resources"/>
    <s v="560"/>
    <s v="Regulatory"/>
    <s v="680.40.85.560-5000.06"/>
    <s v="Salaries Out of Class"/>
    <n v="0"/>
    <n v="0"/>
    <n v="0"/>
    <n v="0"/>
    <n v="0"/>
  </r>
  <r>
    <x v="36"/>
    <x v="36"/>
    <x v="2"/>
    <x v="1"/>
    <x v="6"/>
    <x v="6"/>
    <s v="85"/>
    <s v="Water Resources"/>
    <s v="560"/>
    <s v="Regulatory"/>
    <s v="680.40.85.560-5000.07"/>
    <s v="Salaries Admin Leave Pay"/>
    <n v="0"/>
    <n v="-1000"/>
    <n v="-678"/>
    <n v="-678"/>
    <n v="0"/>
  </r>
  <r>
    <x v="36"/>
    <x v="36"/>
    <x v="2"/>
    <x v="1"/>
    <x v="6"/>
    <x v="6"/>
    <s v="85"/>
    <s v="Water Resources"/>
    <s v="560"/>
    <s v="Regulatory"/>
    <s v="680.40.85.560-5000.08"/>
    <s v="Salaries Longevity Pay"/>
    <n v="-4000"/>
    <n v="-4000"/>
    <n v="-4540"/>
    <n v="-4540"/>
    <n v="0"/>
  </r>
  <r>
    <x v="36"/>
    <x v="36"/>
    <x v="2"/>
    <x v="1"/>
    <x v="6"/>
    <x v="6"/>
    <s v="85"/>
    <s v="Water Resources"/>
    <s v="560"/>
    <s v="Regulatory"/>
    <s v="680.40.85.560-5000.10"/>
    <s v="Salaries Furloughs"/>
    <n v="0"/>
    <n v="0"/>
    <n v="0"/>
    <n v="0"/>
    <n v="0"/>
  </r>
  <r>
    <x v="36"/>
    <x v="36"/>
    <x v="2"/>
    <x v="1"/>
    <x v="6"/>
    <x v="6"/>
    <s v="85"/>
    <s v="Water Resources"/>
    <s v="560"/>
    <s v="Regulatory"/>
    <s v="680.40.85.560-5000.11"/>
    <s v="Salaries Worker's Comp"/>
    <n v="0"/>
    <n v="-5000"/>
    <n v="0"/>
    <n v="0"/>
    <n v="0"/>
  </r>
  <r>
    <x v="36"/>
    <x v="36"/>
    <x v="2"/>
    <x v="1"/>
    <x v="6"/>
    <x v="6"/>
    <s v="85"/>
    <s v="Water Resources"/>
    <s v="560"/>
    <s v="Regulatory"/>
    <s v="680.40.85.560-5000.12"/>
    <s v="Salaries Compensated Absences"/>
    <n v="0"/>
    <n v="0"/>
    <n v="0"/>
    <n v="0"/>
    <n v="0"/>
  </r>
  <r>
    <x v="36"/>
    <x v="36"/>
    <x v="2"/>
    <x v="1"/>
    <x v="6"/>
    <x v="6"/>
    <s v="85"/>
    <s v="Water Resources"/>
    <s v="560"/>
    <s v="Regulatory"/>
    <s v="680.40.85.560-5100.00"/>
    <s v="Benefits PERS Pool Liability"/>
    <n v="-59000"/>
    <n v="-57000"/>
    <n v="-68854"/>
    <n v="-71000"/>
    <n v="-2146"/>
  </r>
  <r>
    <x v="36"/>
    <x v="36"/>
    <x v="2"/>
    <x v="1"/>
    <x v="6"/>
    <x v="6"/>
    <s v="85"/>
    <s v="Water Resources"/>
    <s v="560"/>
    <s v="Regulatory"/>
    <s v="680.40.85.560-5100.01"/>
    <s v="Benefits Retirement"/>
    <n v="-30000"/>
    <n v="-30000"/>
    <n v="-37281"/>
    <n v="-37281"/>
    <n v="0"/>
  </r>
  <r>
    <x v="36"/>
    <x v="36"/>
    <x v="2"/>
    <x v="1"/>
    <x v="6"/>
    <x v="6"/>
    <s v="85"/>
    <s v="Water Resources"/>
    <s v="560"/>
    <s v="Regulatory"/>
    <s v="680.40.85.560-5100.02"/>
    <s v="Benefits Health Insurance"/>
    <n v="-54000"/>
    <n v="-43000"/>
    <n v="-62904"/>
    <n v="-53000"/>
    <n v="9904"/>
  </r>
  <r>
    <x v="36"/>
    <x v="36"/>
    <x v="2"/>
    <x v="1"/>
    <x v="6"/>
    <x v="6"/>
    <s v="85"/>
    <s v="Water Resources"/>
    <s v="560"/>
    <s v="Regulatory"/>
    <s v="680.40.85.560-5100.03"/>
    <s v="Benefits Dental Insurance"/>
    <n v="-5000"/>
    <n v="-4000"/>
    <n v="-5566"/>
    <n v="-5566"/>
    <n v="0"/>
  </r>
  <r>
    <x v="36"/>
    <x v="36"/>
    <x v="2"/>
    <x v="1"/>
    <x v="6"/>
    <x v="6"/>
    <s v="85"/>
    <s v="Water Resources"/>
    <s v="560"/>
    <s v="Regulatory"/>
    <s v="680.40.85.560-5100.04"/>
    <s v="Benefits Vision Insurance"/>
    <n v="-1000"/>
    <n v="-1000"/>
    <n v="-900"/>
    <n v="-900"/>
    <n v="0"/>
  </r>
  <r>
    <x v="36"/>
    <x v="36"/>
    <x v="2"/>
    <x v="1"/>
    <x v="6"/>
    <x v="6"/>
    <s v="85"/>
    <s v="Water Resources"/>
    <s v="560"/>
    <s v="Regulatory"/>
    <s v="680.40.85.560-5100.05"/>
    <s v="Benefits Life Insurance"/>
    <n v="0"/>
    <n v="0"/>
    <n v="-465"/>
    <n v="-465"/>
    <n v="0"/>
  </r>
  <r>
    <x v="36"/>
    <x v="36"/>
    <x v="2"/>
    <x v="1"/>
    <x v="6"/>
    <x v="6"/>
    <s v="85"/>
    <s v="Water Resources"/>
    <s v="560"/>
    <s v="Regulatory"/>
    <s v="680.40.85.560-5100.06"/>
    <s v="Benefits Worker's Comp"/>
    <n v="-10000"/>
    <n v="-9000"/>
    <n v="-10800"/>
    <n v="-14000"/>
    <n v="-3200"/>
  </r>
  <r>
    <x v="36"/>
    <x v="36"/>
    <x v="2"/>
    <x v="1"/>
    <x v="6"/>
    <x v="6"/>
    <s v="85"/>
    <s v="Water Resources"/>
    <s v="560"/>
    <s v="Regulatory"/>
    <s v="680.40.85.560-5100.07"/>
    <s v="Benefits Long Term Disability"/>
    <n v="-1000"/>
    <n v="-1000"/>
    <n v="-1170"/>
    <n v="-1170"/>
    <n v="0"/>
  </r>
  <r>
    <x v="36"/>
    <x v="36"/>
    <x v="2"/>
    <x v="1"/>
    <x v="6"/>
    <x v="6"/>
    <s v="85"/>
    <s v="Water Resources"/>
    <s v="560"/>
    <s v="Regulatory"/>
    <s v="680.40.85.560-5100.08"/>
    <s v="Benefits Deferred Compensation"/>
    <n v="-9000"/>
    <n v="-11000"/>
    <n v="-11193"/>
    <n v="-11193"/>
    <n v="0"/>
  </r>
  <r>
    <x v="36"/>
    <x v="36"/>
    <x v="2"/>
    <x v="1"/>
    <x v="6"/>
    <x v="6"/>
    <s v="85"/>
    <s v="Water Resources"/>
    <s v="560"/>
    <s v="Regulatory"/>
    <s v="680.40.85.560-5100.09"/>
    <s v="Benefits Unemployment Insurance"/>
    <n v="0"/>
    <n v="-8000"/>
    <n v="0"/>
    <n v="0"/>
    <n v="0"/>
  </r>
  <r>
    <x v="36"/>
    <x v="36"/>
    <x v="2"/>
    <x v="1"/>
    <x v="6"/>
    <x v="6"/>
    <s v="85"/>
    <s v="Water Resources"/>
    <s v="560"/>
    <s v="Regulatory"/>
    <s v="680.40.85.560-5100.10"/>
    <s v="Benefits Uniform Allowance"/>
    <n v="-1000"/>
    <n v="-1000"/>
    <n v="-840"/>
    <n v="-840"/>
    <n v="0"/>
  </r>
  <r>
    <x v="36"/>
    <x v="36"/>
    <x v="2"/>
    <x v="1"/>
    <x v="6"/>
    <x v="6"/>
    <s v="85"/>
    <s v="Water Resources"/>
    <s v="560"/>
    <s v="Regulatory"/>
    <s v="680.40.85.560-5100.11"/>
    <s v="Benefits Medicare"/>
    <n v="-5000"/>
    <n v="-5000"/>
    <n v="-5095"/>
    <n v="-5095"/>
    <n v="0"/>
  </r>
  <r>
    <x v="36"/>
    <x v="36"/>
    <x v="2"/>
    <x v="1"/>
    <x v="6"/>
    <x v="6"/>
    <s v="85"/>
    <s v="Water Resources"/>
    <s v="560"/>
    <s v="Regulatory"/>
    <s v="680.40.85.560-5100.12"/>
    <s v="Benefits Annual Physical Exam"/>
    <n v="0"/>
    <n v="0"/>
    <n v="0"/>
    <n v="0"/>
    <n v="0"/>
  </r>
  <r>
    <x v="36"/>
    <x v="36"/>
    <x v="2"/>
    <x v="1"/>
    <x v="6"/>
    <x v="6"/>
    <s v="85"/>
    <s v="Water Resources"/>
    <s v="560"/>
    <s v="Regulatory"/>
    <s v="680.40.85.560-5100.15"/>
    <s v="Benefits Cell Phone Allowance"/>
    <n v="0"/>
    <n v="0"/>
    <n v="-162"/>
    <n v="-162"/>
    <n v="0"/>
  </r>
  <r>
    <x v="36"/>
    <x v="36"/>
    <x v="3"/>
    <x v="1"/>
    <x v="6"/>
    <x v="6"/>
    <s v="85"/>
    <s v="Water Resources"/>
    <s v="560"/>
    <s v="Regulatory"/>
    <s v="680.40.85.560-6000.01"/>
    <s v="Professional Services General"/>
    <n v="-33000"/>
    <n v="-51000"/>
    <n v="-137064"/>
    <n v="-137064"/>
    <n v="0"/>
  </r>
  <r>
    <x v="36"/>
    <x v="36"/>
    <x v="3"/>
    <x v="1"/>
    <x v="6"/>
    <x v="6"/>
    <s v="85"/>
    <s v="Water Resources"/>
    <s v="560"/>
    <s v="Regulatory"/>
    <s v="680.40.85.560-6200.09"/>
    <s v="Supplies Data Processing"/>
    <n v="0"/>
    <n v="0"/>
    <n v="-800"/>
    <n v="-800"/>
    <n v="0"/>
  </r>
  <r>
    <x v="36"/>
    <x v="36"/>
    <x v="3"/>
    <x v="1"/>
    <x v="6"/>
    <x v="6"/>
    <s v="85"/>
    <s v="Water Resources"/>
    <s v="560"/>
    <s v="Regulatory"/>
    <s v="680.40.85.560-6400.07"/>
    <s v="Repairs &amp; Maintenance Radio Communication"/>
    <n v="0"/>
    <n v="0"/>
    <n v="-500"/>
    <n v="-500"/>
    <n v="0"/>
  </r>
  <r>
    <x v="36"/>
    <x v="36"/>
    <x v="3"/>
    <x v="1"/>
    <x v="6"/>
    <x v="6"/>
    <s v="85"/>
    <s v="Water Resources"/>
    <s v="560"/>
    <s v="Regulatory"/>
    <s v="680.40.85.560-6000.09"/>
    <s v="Professional Services Uniform"/>
    <n v="0"/>
    <n v="0"/>
    <n v="-500"/>
    <n v="-500"/>
    <n v="0"/>
  </r>
  <r>
    <x v="36"/>
    <x v="36"/>
    <x v="3"/>
    <x v="1"/>
    <x v="6"/>
    <x v="6"/>
    <s v="85"/>
    <s v="Water Resources"/>
    <s v="560"/>
    <s v="Regulatory"/>
    <s v="680.40.85.560-6000.18"/>
    <s v="Professional Services Legal"/>
    <n v="0"/>
    <n v="-3000"/>
    <n v="-25000"/>
    <n v="-25000"/>
    <n v="0"/>
  </r>
  <r>
    <x v="36"/>
    <x v="36"/>
    <x v="3"/>
    <x v="1"/>
    <x v="6"/>
    <x v="6"/>
    <s v="85"/>
    <s v="Water Resources"/>
    <s v="560"/>
    <s v="Regulatory"/>
    <s v="680.40.85.560-6200.02"/>
    <s v="Supplies Special Department"/>
    <n v="-5000"/>
    <n v="-3000"/>
    <n v="-5000"/>
    <n v="-5000"/>
    <n v="0"/>
  </r>
  <r>
    <x v="36"/>
    <x v="36"/>
    <x v="3"/>
    <x v="1"/>
    <x v="6"/>
    <x v="6"/>
    <s v="85"/>
    <s v="Water Resources"/>
    <s v="560"/>
    <s v="Regulatory"/>
    <s v="680.40.85.560-6200.04"/>
    <s v="Supplies Postage"/>
    <n v="0"/>
    <n v="0"/>
    <n v="0"/>
    <n v="0"/>
    <n v="0"/>
  </r>
  <r>
    <x v="36"/>
    <x v="36"/>
    <x v="3"/>
    <x v="1"/>
    <x v="6"/>
    <x v="6"/>
    <s v="85"/>
    <s v="Water Resources"/>
    <s v="560"/>
    <s v="Regulatory"/>
    <s v="680.40.85.560-6200.05"/>
    <s v="Supplies Gasoline"/>
    <n v="-2000"/>
    <n v="-1000"/>
    <n v="-1500"/>
    <n v="-1500"/>
    <n v="0"/>
  </r>
  <r>
    <x v="36"/>
    <x v="36"/>
    <x v="3"/>
    <x v="1"/>
    <x v="6"/>
    <x v="6"/>
    <s v="85"/>
    <s v="Water Resources"/>
    <s v="560"/>
    <s v="Regulatory"/>
    <s v="680.40.85.560-6280.13"/>
    <s v="Supplies-Public Works Laboratory"/>
    <n v="-28000"/>
    <n v="-26000"/>
    <n v="-40000"/>
    <n v="-40000"/>
    <n v="0"/>
  </r>
  <r>
    <x v="36"/>
    <x v="36"/>
    <x v="3"/>
    <x v="1"/>
    <x v="6"/>
    <x v="6"/>
    <s v="85"/>
    <s v="Water Resources"/>
    <s v="560"/>
    <s v="Regulatory"/>
    <s v="680.40.85.560-6280.14"/>
    <s v="Supplies-Public Works Protective Clothing"/>
    <n v="0"/>
    <n v="0"/>
    <n v="-1000"/>
    <n v="-1000"/>
    <n v="0"/>
  </r>
  <r>
    <x v="36"/>
    <x v="36"/>
    <x v="3"/>
    <x v="1"/>
    <x v="6"/>
    <x v="6"/>
    <s v="85"/>
    <s v="Water Resources"/>
    <s v="560"/>
    <s v="Regulatory"/>
    <s v="680.40.85.560-6280.27"/>
    <s v="Supplies-Public Works SSJID Surface Water"/>
    <n v="0"/>
    <n v="0"/>
    <n v="0"/>
    <n v="0"/>
    <n v="0"/>
  </r>
  <r>
    <x v="36"/>
    <x v="36"/>
    <x v="3"/>
    <x v="1"/>
    <x v="6"/>
    <x v="6"/>
    <s v="85"/>
    <s v="Water Resources"/>
    <s v="560"/>
    <s v="Regulatory"/>
    <s v="680.40.85.560-6280.28"/>
    <s v="Supplies-Public Works Water Treatment Chemicals"/>
    <n v="-14000"/>
    <n v="-36000"/>
    <n v="-109500"/>
    <n v="-109500"/>
    <n v="0"/>
  </r>
  <r>
    <x v="36"/>
    <x v="36"/>
    <x v="3"/>
    <x v="1"/>
    <x v="6"/>
    <x v="6"/>
    <s v="85"/>
    <s v="Water Resources"/>
    <s v="560"/>
    <s v="Regulatory"/>
    <s v="680.40.85.560-6280.29"/>
    <s v="Supplies-Public Works Water Treatment"/>
    <n v="-337000"/>
    <n v="-644000"/>
    <n v="-1400000"/>
    <n v="-1600000"/>
    <n v="-200000"/>
  </r>
  <r>
    <x v="36"/>
    <x v="36"/>
    <x v="3"/>
    <x v="1"/>
    <x v="6"/>
    <x v="6"/>
    <s v="85"/>
    <s v="Water Resources"/>
    <s v="560"/>
    <s v="Regulatory"/>
    <s v="680.40.85.560-6280.30"/>
    <s v="Supplies-Public Works Automated &amp; Hand Tools"/>
    <n v="0"/>
    <n v="0"/>
    <n v="-3000"/>
    <n v="-3000"/>
    <n v="0"/>
  </r>
  <r>
    <x v="36"/>
    <x v="36"/>
    <x v="3"/>
    <x v="1"/>
    <x v="6"/>
    <x v="6"/>
    <s v="85"/>
    <s v="Water Resources"/>
    <s v="560"/>
    <s v="Regulatory"/>
    <s v="680.40.85.560-6280.31"/>
    <s v="Supplies-Public Works Water Conservation"/>
    <n v="-46000"/>
    <n v="-31000"/>
    <n v="-50000"/>
    <n v="-50000"/>
    <n v="0"/>
  </r>
  <r>
    <x v="36"/>
    <x v="36"/>
    <x v="3"/>
    <x v="1"/>
    <x v="6"/>
    <x v="6"/>
    <s v="85"/>
    <s v="Water Resources"/>
    <s v="560"/>
    <s v="Regulatory"/>
    <s v="680.40.85.560-6280.32"/>
    <s v="Supplies-Public Works Water Distribution System"/>
    <n v="0"/>
    <n v="-17000"/>
    <n v="-25000"/>
    <n v="-25000"/>
    <n v="0"/>
  </r>
  <r>
    <x v="36"/>
    <x v="36"/>
    <x v="3"/>
    <x v="1"/>
    <x v="6"/>
    <x v="6"/>
    <s v="85"/>
    <s v="Water Resources"/>
    <s v="560"/>
    <s v="Regulatory"/>
    <s v="680.40.85.560-6280.34"/>
    <s v="Supplies-Public Works Wells &amp; Pumps"/>
    <n v="-11000"/>
    <n v="-12000"/>
    <n v="-29990"/>
    <n v="-29990"/>
    <n v="0"/>
  </r>
  <r>
    <x v="36"/>
    <x v="36"/>
    <x v="3"/>
    <x v="1"/>
    <x v="6"/>
    <x v="6"/>
    <s v="85"/>
    <s v="Water Resources"/>
    <s v="560"/>
    <s v="Regulatory"/>
    <s v="680.40.85.560-6300.01"/>
    <s v="Dues &amp; Subscriptions Memberships"/>
    <n v="-4000"/>
    <n v="-4000"/>
    <n v="-7000"/>
    <n v="-7000"/>
    <n v="0"/>
  </r>
  <r>
    <x v="36"/>
    <x v="36"/>
    <x v="3"/>
    <x v="1"/>
    <x v="6"/>
    <x v="6"/>
    <s v="85"/>
    <s v="Water Resources"/>
    <s v="560"/>
    <s v="Regulatory"/>
    <s v="680.40.85.560-6350.01"/>
    <s v="Maintenance Agreements &amp; Licenses License/Software Maintenance"/>
    <n v="-2000"/>
    <n v="-2000"/>
    <n v="-10000"/>
    <n v="-10000"/>
    <n v="0"/>
  </r>
  <r>
    <x v="36"/>
    <x v="36"/>
    <x v="3"/>
    <x v="1"/>
    <x v="6"/>
    <x v="6"/>
    <s v="85"/>
    <s v="Water Resources"/>
    <s v="560"/>
    <s v="Regulatory"/>
    <s v="680.40.85.560-6350.03"/>
    <s v="Maintenance Agreements &amp; Licenses Maintenance Agreements"/>
    <n v="0"/>
    <n v="0"/>
    <n v="0"/>
    <n v="0"/>
    <n v="0"/>
  </r>
  <r>
    <x v="36"/>
    <x v="36"/>
    <x v="3"/>
    <x v="1"/>
    <x v="6"/>
    <x v="6"/>
    <s v="85"/>
    <s v="Water Resources"/>
    <s v="560"/>
    <s v="Regulatory"/>
    <s v="680.40.85.560-6350.04"/>
    <s v="Maintenance Agreements &amp; Licenses SCADA"/>
    <n v="-11000"/>
    <n v="-15000"/>
    <n v="-23432"/>
    <n v="-23432"/>
    <n v="0"/>
  </r>
  <r>
    <x v="36"/>
    <x v="36"/>
    <x v="3"/>
    <x v="1"/>
    <x v="6"/>
    <x v="6"/>
    <s v="85"/>
    <s v="Water Resources"/>
    <s v="560"/>
    <s v="Regulatory"/>
    <s v="680.40.85.560-6375.02"/>
    <s v="Operating Fees NPDES Permit Compliance"/>
    <n v="-3000"/>
    <n v="-3000"/>
    <n v="-5000"/>
    <n v="-5000"/>
    <n v="0"/>
  </r>
  <r>
    <x v="36"/>
    <x v="36"/>
    <x v="3"/>
    <x v="1"/>
    <x v="6"/>
    <x v="6"/>
    <s v="85"/>
    <s v="Water Resources"/>
    <s v="560"/>
    <s v="Regulatory"/>
    <s v="680.40.85.560-6375.08"/>
    <s v="Operating Fees Operating Permits Reg"/>
    <n v="-89000"/>
    <n v="-78000"/>
    <n v="-100000"/>
    <n v="-100000"/>
    <n v="0"/>
  </r>
  <r>
    <x v="36"/>
    <x v="36"/>
    <x v="3"/>
    <x v="1"/>
    <x v="6"/>
    <x v="6"/>
    <s v="85"/>
    <s v="Water Resources"/>
    <s v="560"/>
    <s v="Regulatory"/>
    <s v="680.40.85.560-6400.02"/>
    <s v="Repairs &amp; Maintenance Minor Equipment/Other"/>
    <n v="0"/>
    <n v="0"/>
    <n v="0"/>
    <n v="0"/>
    <n v="0"/>
  </r>
  <r>
    <x v="36"/>
    <x v="36"/>
    <x v="3"/>
    <x v="1"/>
    <x v="6"/>
    <x v="6"/>
    <s v="85"/>
    <s v="Water Resources"/>
    <s v="560"/>
    <s v="Regulatory"/>
    <s v="680.40.85.560-6400.19"/>
    <s v="Repairs &amp; Maintenance Testing/Certifications"/>
    <n v="-20000"/>
    <n v="-22000"/>
    <n v="-25000"/>
    <n v="-25000"/>
    <n v="0"/>
  </r>
  <r>
    <x v="36"/>
    <x v="36"/>
    <x v="3"/>
    <x v="1"/>
    <x v="6"/>
    <x v="6"/>
    <s v="85"/>
    <s v="Water Resources"/>
    <s v="560"/>
    <s v="Regulatory"/>
    <s v="680.40.85.560-6600.01"/>
    <s v="Administrative Expenses Meetings"/>
    <n v="0"/>
    <n v="0"/>
    <n v="0"/>
    <n v="0"/>
    <n v="0"/>
  </r>
  <r>
    <x v="36"/>
    <x v="36"/>
    <x v="3"/>
    <x v="1"/>
    <x v="6"/>
    <x v="6"/>
    <s v="85"/>
    <s v="Water Resources"/>
    <s v="560"/>
    <s v="Regulatory"/>
    <s v="680.40.85.560-6600.04"/>
    <s v="Administrative Expenses Training/Conferences"/>
    <n v="-1000"/>
    <n v="-1000"/>
    <n v="-5000"/>
    <n v="-5000"/>
    <n v="0"/>
  </r>
  <r>
    <x v="36"/>
    <x v="36"/>
    <x v="3"/>
    <x v="1"/>
    <x v="6"/>
    <x v="6"/>
    <s v="85"/>
    <s v="Water Resources"/>
    <s v="560"/>
    <s v="Regulatory"/>
    <s v="680.40.85.560-6600.05"/>
    <s v="Administrative Expenses Public/Legal Advertisement"/>
    <n v="-3000"/>
    <n v="-5000"/>
    <n v="-4000"/>
    <n v="-4000"/>
    <n v="0"/>
  </r>
  <r>
    <x v="36"/>
    <x v="36"/>
    <x v="2"/>
    <x v="1"/>
    <x v="6"/>
    <x v="6"/>
    <s v="85"/>
    <s v="Water Resources"/>
    <s v="680"/>
    <s v="Production"/>
    <s v="680.40.85.680-5000.01"/>
    <s v="Salaries Regular"/>
    <n v="-417000"/>
    <n v="-467000"/>
    <n v="-447333"/>
    <n v="-471000"/>
    <n v="-23667"/>
  </r>
  <r>
    <x v="36"/>
    <x v="36"/>
    <x v="2"/>
    <x v="1"/>
    <x v="6"/>
    <x v="6"/>
    <s v="85"/>
    <s v="Water Resources"/>
    <s v="680"/>
    <s v="Production"/>
    <s v="680.40.85.680-5000.03"/>
    <s v="Salaries Overtime"/>
    <n v="-56000"/>
    <n v="-71000"/>
    <n v="-40000"/>
    <n v="-65000"/>
    <n v="-25000"/>
  </r>
  <r>
    <x v="36"/>
    <x v="36"/>
    <x v="2"/>
    <x v="1"/>
    <x v="6"/>
    <x v="6"/>
    <s v="85"/>
    <s v="Water Resources"/>
    <s v="680"/>
    <s v="Production"/>
    <s v="680.40.85.680-5000.04"/>
    <s v="Salaries Holiday Pay"/>
    <n v="0"/>
    <n v="-4000"/>
    <n v="-1200"/>
    <n v="-1200"/>
    <n v="0"/>
  </r>
  <r>
    <x v="36"/>
    <x v="36"/>
    <x v="2"/>
    <x v="1"/>
    <x v="6"/>
    <x v="6"/>
    <s v="85"/>
    <s v="Water Resources"/>
    <s v="680"/>
    <s v="Production"/>
    <s v="680.40.85.680-5000.06"/>
    <s v="Salaries Out of Class"/>
    <n v="0"/>
    <n v="0"/>
    <n v="0"/>
    <n v="0"/>
    <n v="0"/>
  </r>
  <r>
    <x v="36"/>
    <x v="36"/>
    <x v="2"/>
    <x v="1"/>
    <x v="6"/>
    <x v="6"/>
    <s v="85"/>
    <s v="Water Resources"/>
    <s v="680"/>
    <s v="Production"/>
    <s v="680.40.85.680-5000.07"/>
    <s v="Salaries Admin Leave Pay"/>
    <n v="0"/>
    <n v="-1000"/>
    <n v="-1130"/>
    <n v="-1130"/>
    <n v="0"/>
  </r>
  <r>
    <x v="36"/>
    <x v="36"/>
    <x v="2"/>
    <x v="1"/>
    <x v="6"/>
    <x v="6"/>
    <s v="85"/>
    <s v="Water Resources"/>
    <s v="680"/>
    <s v="Production"/>
    <s v="680.40.85.680-5000.08"/>
    <s v="Salaries Longevity Pay"/>
    <n v="-6000"/>
    <n v="-6000"/>
    <n v="-5440"/>
    <n v="-5440"/>
    <n v="0"/>
  </r>
  <r>
    <x v="36"/>
    <x v="36"/>
    <x v="2"/>
    <x v="1"/>
    <x v="6"/>
    <x v="6"/>
    <s v="85"/>
    <s v="Water Resources"/>
    <s v="680"/>
    <s v="Production"/>
    <s v="680.40.85.680-5000.10"/>
    <s v="Salaries Furloughs"/>
    <n v="0"/>
    <n v="0"/>
    <n v="0"/>
    <n v="0"/>
    <n v="0"/>
  </r>
  <r>
    <x v="36"/>
    <x v="36"/>
    <x v="2"/>
    <x v="1"/>
    <x v="6"/>
    <x v="6"/>
    <s v="85"/>
    <s v="Water Resources"/>
    <s v="680"/>
    <s v="Production"/>
    <s v="680.40.85.680-5000.11"/>
    <s v="Salaries Worker's Comp"/>
    <n v="0"/>
    <n v="0"/>
    <n v="0"/>
    <n v="0"/>
    <n v="0"/>
  </r>
  <r>
    <x v="36"/>
    <x v="36"/>
    <x v="2"/>
    <x v="1"/>
    <x v="6"/>
    <x v="6"/>
    <s v="85"/>
    <s v="Water Resources"/>
    <s v="680"/>
    <s v="Production"/>
    <s v="680.40.85.680-5000.12"/>
    <s v="Salaries Compensated Absences"/>
    <n v="0"/>
    <n v="0"/>
    <n v="0"/>
    <n v="0"/>
    <n v="0"/>
  </r>
  <r>
    <x v="36"/>
    <x v="36"/>
    <x v="2"/>
    <x v="1"/>
    <x v="6"/>
    <x v="6"/>
    <s v="85"/>
    <s v="Water Resources"/>
    <s v="680"/>
    <s v="Production"/>
    <s v="680.40.85.680-5100.00"/>
    <s v="Benefits PERS Pool Liability"/>
    <n v="-82000"/>
    <n v="-94000"/>
    <n v="-114662"/>
    <n v="-120000"/>
    <n v="-5338"/>
  </r>
  <r>
    <x v="36"/>
    <x v="36"/>
    <x v="2"/>
    <x v="1"/>
    <x v="6"/>
    <x v="6"/>
    <s v="85"/>
    <s v="Water Resources"/>
    <s v="680"/>
    <s v="Production"/>
    <s v="680.40.85.680-5100.01"/>
    <s v="Benefits Retirement"/>
    <n v="-42000"/>
    <n v="-50000"/>
    <n v="-49336"/>
    <n v="-49336"/>
    <n v="0"/>
  </r>
  <r>
    <x v="36"/>
    <x v="36"/>
    <x v="2"/>
    <x v="1"/>
    <x v="6"/>
    <x v="6"/>
    <s v="85"/>
    <s v="Water Resources"/>
    <s v="680"/>
    <s v="Production"/>
    <s v="680.40.85.680-5100.02"/>
    <s v="Benefits Health Insurance"/>
    <n v="-74000"/>
    <n v="-74000"/>
    <n v="-72860"/>
    <n v="-72860"/>
    <n v="0"/>
  </r>
  <r>
    <x v="36"/>
    <x v="36"/>
    <x v="2"/>
    <x v="1"/>
    <x v="6"/>
    <x v="6"/>
    <s v="85"/>
    <s v="Water Resources"/>
    <s v="680"/>
    <s v="Production"/>
    <s v="680.40.85.680-5100.03"/>
    <s v="Benefits Dental Insurance"/>
    <n v="-7000"/>
    <n v="-7000"/>
    <n v="-6411"/>
    <n v="-6411"/>
    <n v="0"/>
  </r>
  <r>
    <x v="36"/>
    <x v="36"/>
    <x v="2"/>
    <x v="1"/>
    <x v="6"/>
    <x v="6"/>
    <s v="85"/>
    <s v="Water Resources"/>
    <s v="680"/>
    <s v="Production"/>
    <s v="680.40.85.680-5100.04"/>
    <s v="Benefits Vision Insurance"/>
    <n v="-1000"/>
    <n v="-1000"/>
    <n v="-1032"/>
    <n v="-1032"/>
    <n v="0"/>
  </r>
  <r>
    <x v="36"/>
    <x v="36"/>
    <x v="2"/>
    <x v="1"/>
    <x v="6"/>
    <x v="6"/>
    <s v="85"/>
    <s v="Water Resources"/>
    <s v="680"/>
    <s v="Production"/>
    <s v="680.40.85.680-5100.05"/>
    <s v="Benefits Life Insurance"/>
    <n v="-1000"/>
    <n v="-1000"/>
    <n v="-661"/>
    <n v="-661"/>
    <n v="0"/>
  </r>
  <r>
    <x v="36"/>
    <x v="36"/>
    <x v="2"/>
    <x v="1"/>
    <x v="6"/>
    <x v="6"/>
    <s v="85"/>
    <s v="Water Resources"/>
    <s v="680"/>
    <s v="Production"/>
    <s v="680.40.85.680-5100.06"/>
    <s v="Benefits Worker's Comp"/>
    <n v="-15000"/>
    <n v="-15000"/>
    <n v="-15000"/>
    <n v="-19000"/>
    <n v="-4000"/>
  </r>
  <r>
    <x v="36"/>
    <x v="36"/>
    <x v="2"/>
    <x v="1"/>
    <x v="6"/>
    <x v="6"/>
    <s v="85"/>
    <s v="Water Resources"/>
    <s v="680"/>
    <s v="Production"/>
    <s v="680.40.85.680-5100.07"/>
    <s v="Benefits Long Term Disability"/>
    <n v="-2000"/>
    <n v="-2000"/>
    <n v="-1438"/>
    <n v="-1438"/>
    <n v="0"/>
  </r>
  <r>
    <x v="36"/>
    <x v="36"/>
    <x v="2"/>
    <x v="1"/>
    <x v="6"/>
    <x v="6"/>
    <s v="85"/>
    <s v="Water Resources"/>
    <s v="680"/>
    <s v="Production"/>
    <s v="680.40.85.680-5100.08"/>
    <s v="Benefits Deferred Compensation"/>
    <n v="-16000"/>
    <n v="-22000"/>
    <n v="-24344"/>
    <n v="-24344"/>
    <n v="0"/>
  </r>
  <r>
    <x v="36"/>
    <x v="36"/>
    <x v="2"/>
    <x v="1"/>
    <x v="6"/>
    <x v="6"/>
    <s v="85"/>
    <s v="Water Resources"/>
    <s v="680"/>
    <s v="Production"/>
    <s v="680.40.85.680-5100.10"/>
    <s v="Benefits Uniform Allowance"/>
    <n v="-2000"/>
    <n v="-1000"/>
    <n v="-1320"/>
    <n v="-1320"/>
    <n v="0"/>
  </r>
  <r>
    <x v="36"/>
    <x v="36"/>
    <x v="2"/>
    <x v="1"/>
    <x v="6"/>
    <x v="6"/>
    <s v="85"/>
    <s v="Water Resources"/>
    <s v="680"/>
    <s v="Production"/>
    <s v="680.40.85.680-5100.11"/>
    <s v="Benefits Medicare"/>
    <n v="-7000"/>
    <n v="-8000"/>
    <n v="-6962"/>
    <n v="-6962"/>
    <n v="0"/>
  </r>
  <r>
    <x v="36"/>
    <x v="36"/>
    <x v="2"/>
    <x v="1"/>
    <x v="6"/>
    <x v="6"/>
    <s v="85"/>
    <s v="Water Resources"/>
    <s v="680"/>
    <s v="Production"/>
    <s v="680.40.85.680-5100.12"/>
    <s v="Benefits Annual Physical Exam"/>
    <n v="0"/>
    <n v="0"/>
    <n v="0"/>
    <n v="0"/>
    <n v="0"/>
  </r>
  <r>
    <x v="36"/>
    <x v="36"/>
    <x v="2"/>
    <x v="1"/>
    <x v="6"/>
    <x v="6"/>
    <s v="85"/>
    <s v="Water Resources"/>
    <s v="680"/>
    <s v="Production"/>
    <s v="680.40.85.680-5100.15"/>
    <s v="Benefits Cell Phone Allowance"/>
    <n v="0"/>
    <n v="0"/>
    <n v="-270"/>
    <n v="-270"/>
    <n v="0"/>
  </r>
  <r>
    <x v="36"/>
    <x v="36"/>
    <x v="3"/>
    <x v="1"/>
    <x v="6"/>
    <x v="6"/>
    <s v="85"/>
    <s v="Water Resources"/>
    <s v="680"/>
    <s v="Production"/>
    <s v="680.40.85.680-6000.01"/>
    <s v="Professional Services General"/>
    <n v="-3000"/>
    <n v="0"/>
    <n v="-25000"/>
    <n v="-25000"/>
    <n v="0"/>
  </r>
  <r>
    <x v="36"/>
    <x v="36"/>
    <x v="3"/>
    <x v="1"/>
    <x v="6"/>
    <x v="6"/>
    <s v="85"/>
    <s v="Water Resources"/>
    <s v="680"/>
    <s v="Production"/>
    <s v="680.40.85.680-6400.07"/>
    <s v="Repairs &amp; Maintenance Radio Communication"/>
    <n v="0"/>
    <n v="0"/>
    <n v="-500"/>
    <n v="-500"/>
    <n v="0"/>
  </r>
  <r>
    <x v="36"/>
    <x v="36"/>
    <x v="3"/>
    <x v="1"/>
    <x v="6"/>
    <x v="6"/>
    <s v="85"/>
    <s v="Water Resources"/>
    <s v="680"/>
    <s v="Production"/>
    <s v="680.40.85.680-6400.15"/>
    <s v="Repairs &amp; Maintenance Emergency"/>
    <n v="0"/>
    <n v="0"/>
    <n v="0"/>
    <n v="-75000"/>
    <n v="-75000"/>
  </r>
  <r>
    <x v="36"/>
    <x v="36"/>
    <x v="3"/>
    <x v="1"/>
    <x v="6"/>
    <x v="6"/>
    <s v="85"/>
    <s v="Water Resources"/>
    <s v="680"/>
    <s v="Production"/>
    <s v="680.40.85.680-6600.07"/>
    <s v="Administrative Expenses Employee Recruitment"/>
    <n v="0"/>
    <n v="0"/>
    <n v="-325"/>
    <n v="-325"/>
    <n v="0"/>
  </r>
  <r>
    <x v="36"/>
    <x v="36"/>
    <x v="3"/>
    <x v="1"/>
    <x v="6"/>
    <x v="6"/>
    <s v="85"/>
    <s v="Water Resources"/>
    <s v="680"/>
    <s v="Production"/>
    <s v="680.40.85.680-6000.09"/>
    <s v="Professional Services Uniform"/>
    <n v="-1000"/>
    <n v="-1000"/>
    <n v="-1300"/>
    <n v="-1300"/>
    <n v="0"/>
  </r>
  <r>
    <x v="36"/>
    <x v="36"/>
    <x v="3"/>
    <x v="1"/>
    <x v="6"/>
    <x v="6"/>
    <s v="85"/>
    <s v="Water Resources"/>
    <s v="680"/>
    <s v="Production"/>
    <s v="680.40.85.680-6100.01"/>
    <s v="Utilities Electric"/>
    <n v="-558000"/>
    <n v="-770000"/>
    <n v="-602000"/>
    <n v="-850000"/>
    <n v="-248000"/>
  </r>
  <r>
    <x v="36"/>
    <x v="36"/>
    <x v="3"/>
    <x v="1"/>
    <x v="6"/>
    <x v="6"/>
    <s v="85"/>
    <s v="Water Resources"/>
    <s v="680"/>
    <s v="Production"/>
    <s v="680.40.85.680-6200.02"/>
    <s v="Supplies Special Department"/>
    <n v="-3000"/>
    <n v="-1000"/>
    <n v="-3750"/>
    <n v="-3750"/>
    <n v="0"/>
  </r>
  <r>
    <x v="36"/>
    <x v="36"/>
    <x v="3"/>
    <x v="1"/>
    <x v="6"/>
    <x v="6"/>
    <s v="85"/>
    <s v="Water Resources"/>
    <s v="680"/>
    <s v="Production"/>
    <s v="680.40.85.680-6200.05"/>
    <s v="Supplies Gasoline"/>
    <n v="-7000"/>
    <n v="-5000"/>
    <n v="-9000"/>
    <n v="-9000"/>
    <n v="0"/>
  </r>
  <r>
    <x v="36"/>
    <x v="36"/>
    <x v="3"/>
    <x v="1"/>
    <x v="6"/>
    <x v="6"/>
    <s v="85"/>
    <s v="Water Resources"/>
    <s v="680"/>
    <s v="Production"/>
    <s v="680.40.85.680-6280.14"/>
    <s v="Supplies-Public Works Protective Clothing"/>
    <n v="0"/>
    <n v="0"/>
    <n v="-1200"/>
    <n v="-1200"/>
    <n v="0"/>
  </r>
  <r>
    <x v="36"/>
    <x v="36"/>
    <x v="3"/>
    <x v="1"/>
    <x v="6"/>
    <x v="6"/>
    <s v="85"/>
    <s v="Water Resources"/>
    <s v="680"/>
    <s v="Production"/>
    <s v="680.40.85.680-6280.27"/>
    <s v="Supplies-Public Works SSJID Surface Water"/>
    <n v="-3746000"/>
    <n v="-3472000"/>
    <n v="-3500000"/>
    <n v="-3900000"/>
    <n v="-400000"/>
  </r>
  <r>
    <x v="36"/>
    <x v="36"/>
    <x v="3"/>
    <x v="1"/>
    <x v="6"/>
    <x v="6"/>
    <s v="85"/>
    <s v="Water Resources"/>
    <s v="680"/>
    <s v="Production"/>
    <s v="680.40.85.680-6280.30"/>
    <s v="Supplies-Public Works Automated &amp; Hand Tools"/>
    <n v="0"/>
    <n v="-2000"/>
    <n v="-2000"/>
    <n v="-2000"/>
    <n v="0"/>
  </r>
  <r>
    <x v="36"/>
    <x v="36"/>
    <x v="3"/>
    <x v="1"/>
    <x v="6"/>
    <x v="6"/>
    <s v="85"/>
    <s v="Water Resources"/>
    <s v="680"/>
    <s v="Production"/>
    <s v="680.40.85.680-6280.34"/>
    <s v="Supplies-Public Works Wells &amp; Pumps"/>
    <n v="-47000"/>
    <n v="-35000"/>
    <n v="-58255"/>
    <n v="-58255"/>
    <n v="0"/>
  </r>
  <r>
    <x v="36"/>
    <x v="36"/>
    <x v="3"/>
    <x v="1"/>
    <x v="6"/>
    <x v="6"/>
    <s v="85"/>
    <s v="Water Resources"/>
    <s v="680"/>
    <s v="Production"/>
    <s v="680.40.85.680-6300.01"/>
    <s v="Dues &amp; Subscriptions Memberships"/>
    <n v="0"/>
    <n v="0"/>
    <n v="-1500"/>
    <n v="-1500"/>
    <n v="0"/>
  </r>
  <r>
    <x v="36"/>
    <x v="36"/>
    <x v="3"/>
    <x v="1"/>
    <x v="6"/>
    <x v="6"/>
    <s v="85"/>
    <s v="Water Resources"/>
    <s v="680"/>
    <s v="Production"/>
    <s v="680.40.85.680-6350.03"/>
    <s v="Maintenance Agreements &amp; Licenses Maintenance Agreements"/>
    <n v="0"/>
    <n v="0"/>
    <n v="-3000"/>
    <n v="-3000"/>
    <n v="0"/>
  </r>
  <r>
    <x v="36"/>
    <x v="36"/>
    <x v="3"/>
    <x v="1"/>
    <x v="6"/>
    <x v="6"/>
    <s v="85"/>
    <s v="Water Resources"/>
    <s v="680"/>
    <s v="Production"/>
    <s v="680.40.85.680-6350.04"/>
    <s v="Maintenance Agreements &amp; Licenses SCADA"/>
    <n v="-15000"/>
    <n v="-16000"/>
    <n v="-31648"/>
    <n v="-31648"/>
    <n v="0"/>
  </r>
  <r>
    <x v="36"/>
    <x v="36"/>
    <x v="3"/>
    <x v="1"/>
    <x v="6"/>
    <x v="6"/>
    <s v="85"/>
    <s v="Water Resources"/>
    <s v="680"/>
    <s v="Production"/>
    <s v="680.40.85.680-6400.02"/>
    <s v="Repairs &amp; Maintenance Minor Equipment/Other"/>
    <n v="-9000"/>
    <n v="-12000"/>
    <n v="-15000"/>
    <n v="-15000"/>
    <n v="0"/>
  </r>
  <r>
    <x v="36"/>
    <x v="36"/>
    <x v="3"/>
    <x v="1"/>
    <x v="6"/>
    <x v="6"/>
    <s v="85"/>
    <s v="Water Resources"/>
    <s v="680"/>
    <s v="Production"/>
    <s v="680.40.85.680-6400.04"/>
    <s v="Repairs &amp; Maintenance Equipment Rental"/>
    <n v="-1000"/>
    <n v="-1000"/>
    <n v="-5000"/>
    <n v="-5000"/>
    <n v="0"/>
  </r>
  <r>
    <x v="36"/>
    <x v="36"/>
    <x v="3"/>
    <x v="1"/>
    <x v="6"/>
    <x v="6"/>
    <s v="85"/>
    <s v="Water Resources"/>
    <s v="680"/>
    <s v="Production"/>
    <s v="680.40.85.680-6400.09"/>
    <s v="Repairs &amp; Maintenance Well"/>
    <n v="-40000"/>
    <n v="-70000"/>
    <n v="-100000"/>
    <n v="-100000"/>
    <n v="0"/>
  </r>
  <r>
    <x v="36"/>
    <x v="36"/>
    <x v="3"/>
    <x v="1"/>
    <x v="6"/>
    <x v="6"/>
    <s v="85"/>
    <s v="Water Resources"/>
    <s v="680"/>
    <s v="Production"/>
    <s v="680.40.85.680-6400.19"/>
    <s v="Repairs &amp; Maintenance Testing/Certifications"/>
    <n v="-8000"/>
    <n v="0"/>
    <n v="-20000"/>
    <n v="-20000"/>
    <n v="0"/>
  </r>
  <r>
    <x v="36"/>
    <x v="36"/>
    <x v="3"/>
    <x v="1"/>
    <x v="6"/>
    <x v="6"/>
    <s v="85"/>
    <s v="Water Resources"/>
    <s v="680"/>
    <s v="Production"/>
    <s v="680.40.85.680-6600.01"/>
    <s v="Administrative Expenses Meetings"/>
    <n v="0"/>
    <n v="0"/>
    <n v="-250"/>
    <n v="-250"/>
    <n v="0"/>
  </r>
  <r>
    <x v="36"/>
    <x v="36"/>
    <x v="3"/>
    <x v="1"/>
    <x v="6"/>
    <x v="6"/>
    <s v="85"/>
    <s v="Water Resources"/>
    <s v="680"/>
    <s v="Production"/>
    <s v="680.40.85.680-6600.04"/>
    <s v="Administrative Expenses Training/Conferences"/>
    <n v="-2000"/>
    <n v="-2000"/>
    <n v="-4000"/>
    <n v="-4000"/>
    <n v="0"/>
  </r>
  <r>
    <x v="36"/>
    <x v="36"/>
    <x v="4"/>
    <x v="1"/>
    <x v="6"/>
    <x v="6"/>
    <s v="85"/>
    <s v="Water Resources"/>
    <s v="680"/>
    <s v="Production"/>
    <s v="680.40.85.680-7000.03"/>
    <s v="Capital Outlay Equipment New"/>
    <n v="0"/>
    <n v="0"/>
    <n v="-125000"/>
    <n v="-125000"/>
    <n v="0"/>
  </r>
  <r>
    <x v="36"/>
    <x v="36"/>
    <x v="4"/>
    <x v="1"/>
    <x v="6"/>
    <x v="6"/>
    <s v="85"/>
    <s v="Water Resources"/>
    <s v="680"/>
    <s v="Production"/>
    <s v="680.40.85.680-7000.99"/>
    <s v="Capital Outlay General"/>
    <n v="0"/>
    <n v="-101000"/>
    <n v="-233057"/>
    <n v="-233057"/>
    <n v="0"/>
  </r>
  <r>
    <x v="36"/>
    <x v="36"/>
    <x v="2"/>
    <x v="1"/>
    <x v="6"/>
    <x v="6"/>
    <s v="85"/>
    <s v="Water Resources"/>
    <s v="690"/>
    <s v="Distribution"/>
    <s v="680.40.85.690-5000.01"/>
    <s v="Salaries Regular"/>
    <n v="-822000"/>
    <n v="-729000"/>
    <n v="-977003"/>
    <n v="-783000"/>
    <n v="194003"/>
  </r>
  <r>
    <x v="36"/>
    <x v="36"/>
    <x v="2"/>
    <x v="1"/>
    <x v="6"/>
    <x v="6"/>
    <s v="85"/>
    <s v="Water Resources"/>
    <s v="690"/>
    <s v="Distribution"/>
    <s v="680.40.85.690-5000.03"/>
    <s v="Salaries Overtime"/>
    <n v="-36000"/>
    <n v="-34000"/>
    <n v="-40000"/>
    <n v="-40000"/>
    <n v="0"/>
  </r>
  <r>
    <x v="36"/>
    <x v="36"/>
    <x v="2"/>
    <x v="1"/>
    <x v="6"/>
    <x v="6"/>
    <s v="85"/>
    <s v="Water Resources"/>
    <s v="690"/>
    <s v="Distribution"/>
    <s v="680.40.85.690-5000.04"/>
    <s v="Salaries Holiday Pay"/>
    <n v="0"/>
    <n v="0"/>
    <n v="-1200"/>
    <n v="-1200"/>
    <n v="0"/>
  </r>
  <r>
    <x v="36"/>
    <x v="36"/>
    <x v="2"/>
    <x v="1"/>
    <x v="6"/>
    <x v="6"/>
    <s v="85"/>
    <s v="Water Resources"/>
    <s v="690"/>
    <s v="Distribution"/>
    <s v="680.40.85.690-5000.06"/>
    <s v="Salaries Out of Class"/>
    <n v="0"/>
    <n v="0"/>
    <n v="0"/>
    <n v="0"/>
    <n v="0"/>
  </r>
  <r>
    <x v="36"/>
    <x v="36"/>
    <x v="2"/>
    <x v="1"/>
    <x v="6"/>
    <x v="6"/>
    <s v="85"/>
    <s v="Water Resources"/>
    <s v="690"/>
    <s v="Distribution"/>
    <s v="680.40.85.690-5000.07"/>
    <s v="Salaries Admin Leave Pay"/>
    <n v="0"/>
    <n v="0"/>
    <n v="-4173"/>
    <n v="-4173"/>
    <n v="0"/>
  </r>
  <r>
    <x v="36"/>
    <x v="36"/>
    <x v="2"/>
    <x v="1"/>
    <x v="6"/>
    <x v="6"/>
    <s v="85"/>
    <s v="Water Resources"/>
    <s v="690"/>
    <s v="Distribution"/>
    <s v="680.40.85.690-5000.08"/>
    <s v="Salaries Longevity Pay"/>
    <n v="-9000"/>
    <n v="-8000"/>
    <n v="-13730"/>
    <n v="-13730"/>
    <n v="0"/>
  </r>
  <r>
    <x v="36"/>
    <x v="36"/>
    <x v="2"/>
    <x v="1"/>
    <x v="6"/>
    <x v="6"/>
    <s v="85"/>
    <s v="Water Resources"/>
    <s v="690"/>
    <s v="Distribution"/>
    <s v="680.40.85.690-5000.10"/>
    <s v="Salaries Furloughs"/>
    <n v="0"/>
    <n v="0"/>
    <n v="0"/>
    <n v="0"/>
    <n v="0"/>
  </r>
  <r>
    <x v="36"/>
    <x v="36"/>
    <x v="2"/>
    <x v="1"/>
    <x v="6"/>
    <x v="6"/>
    <s v="85"/>
    <s v="Water Resources"/>
    <s v="690"/>
    <s v="Distribution"/>
    <s v="680.40.85.690-5000.11"/>
    <s v="Salaries Worker's Comp"/>
    <n v="0"/>
    <n v="0"/>
    <n v="0"/>
    <n v="0"/>
    <n v="0"/>
  </r>
  <r>
    <x v="36"/>
    <x v="36"/>
    <x v="2"/>
    <x v="1"/>
    <x v="6"/>
    <x v="6"/>
    <s v="85"/>
    <s v="Water Resources"/>
    <s v="690"/>
    <s v="Distribution"/>
    <s v="680.40.85.690-5000.12"/>
    <s v="Salaries Compensated Absences"/>
    <n v="0"/>
    <n v="0"/>
    <n v="0"/>
    <n v="0"/>
    <n v="0"/>
  </r>
  <r>
    <x v="36"/>
    <x v="36"/>
    <x v="2"/>
    <x v="1"/>
    <x v="6"/>
    <x v="6"/>
    <s v="85"/>
    <s v="Water Resources"/>
    <s v="690"/>
    <s v="Distribution"/>
    <s v="680.40.85.690-5100.00"/>
    <s v="Benefits PERS Pool Liability"/>
    <n v="-167000"/>
    <n v="-147000"/>
    <n v="-187495"/>
    <n v="-194000"/>
    <n v="-6505"/>
  </r>
  <r>
    <x v="36"/>
    <x v="36"/>
    <x v="2"/>
    <x v="1"/>
    <x v="6"/>
    <x v="6"/>
    <s v="85"/>
    <s v="Water Resources"/>
    <s v="690"/>
    <s v="Distribution"/>
    <s v="680.40.85.690-5100.01"/>
    <s v="Benefits Retirement"/>
    <n v="-86000"/>
    <n v="-76000"/>
    <n v="-102976"/>
    <n v="-78000"/>
    <n v="24976"/>
  </r>
  <r>
    <x v="36"/>
    <x v="36"/>
    <x v="2"/>
    <x v="1"/>
    <x v="6"/>
    <x v="6"/>
    <s v="85"/>
    <s v="Water Resources"/>
    <s v="690"/>
    <s v="Distribution"/>
    <s v="680.40.85.690-5100.02"/>
    <s v="Benefits Health Insurance"/>
    <n v="-180000"/>
    <n v="-161000"/>
    <n v="-235895"/>
    <n v="-182000"/>
    <n v="53895"/>
  </r>
  <r>
    <x v="36"/>
    <x v="36"/>
    <x v="2"/>
    <x v="1"/>
    <x v="6"/>
    <x v="6"/>
    <s v="85"/>
    <s v="Water Resources"/>
    <s v="690"/>
    <s v="Distribution"/>
    <s v="680.40.85.690-5100.03"/>
    <s v="Benefits Dental Insurance"/>
    <n v="-15000"/>
    <n v="-11000"/>
    <n v="-15749"/>
    <n v="-15749"/>
    <n v="0"/>
  </r>
  <r>
    <x v="36"/>
    <x v="36"/>
    <x v="2"/>
    <x v="1"/>
    <x v="6"/>
    <x v="6"/>
    <s v="85"/>
    <s v="Water Resources"/>
    <s v="690"/>
    <s v="Distribution"/>
    <s v="680.40.85.690-5100.04"/>
    <s v="Benefits Vision Insurance"/>
    <n v="-2000"/>
    <n v="-2000"/>
    <n v="-2621"/>
    <n v="-2621"/>
    <n v="0"/>
  </r>
  <r>
    <x v="36"/>
    <x v="36"/>
    <x v="2"/>
    <x v="1"/>
    <x v="6"/>
    <x v="6"/>
    <s v="85"/>
    <s v="Water Resources"/>
    <s v="690"/>
    <s v="Distribution"/>
    <s v="680.40.85.690-5100.05"/>
    <s v="Benefits Life Insurance"/>
    <n v="-1000"/>
    <n v="-1000"/>
    <n v="-828"/>
    <n v="-828"/>
    <n v="0"/>
  </r>
  <r>
    <x v="36"/>
    <x v="36"/>
    <x v="2"/>
    <x v="1"/>
    <x v="6"/>
    <x v="6"/>
    <s v="85"/>
    <s v="Water Resources"/>
    <s v="690"/>
    <s v="Distribution"/>
    <s v="680.40.85.690-5100.06"/>
    <s v="Benefits Worker's Comp"/>
    <n v="-28000"/>
    <n v="-28000"/>
    <n v="-28200"/>
    <n v="-37000"/>
    <n v="-8800"/>
  </r>
  <r>
    <x v="36"/>
    <x v="36"/>
    <x v="2"/>
    <x v="1"/>
    <x v="6"/>
    <x v="6"/>
    <s v="85"/>
    <s v="Water Resources"/>
    <s v="690"/>
    <s v="Distribution"/>
    <s v="680.40.85.690-5100.07"/>
    <s v="Benefits Long Term Disability"/>
    <n v="-4000"/>
    <n v="-3000"/>
    <n v="-4326"/>
    <n v="-4326"/>
    <n v="0"/>
  </r>
  <r>
    <x v="36"/>
    <x v="36"/>
    <x v="2"/>
    <x v="1"/>
    <x v="6"/>
    <x v="6"/>
    <s v="85"/>
    <s v="Water Resources"/>
    <s v="690"/>
    <s v="Distribution"/>
    <s v="680.40.85.690-5100.08"/>
    <s v="Benefits Deferred Compensation"/>
    <n v="-39000"/>
    <n v="-34000"/>
    <n v="-42626"/>
    <n v="-42626"/>
    <n v="0"/>
  </r>
  <r>
    <x v="36"/>
    <x v="36"/>
    <x v="2"/>
    <x v="1"/>
    <x v="6"/>
    <x v="6"/>
    <s v="85"/>
    <s v="Water Resources"/>
    <s v="690"/>
    <s v="Distribution"/>
    <s v="680.40.85.690-5100.09"/>
    <s v="Benefits Unemployment Insurance"/>
    <n v="-2000"/>
    <n v="-2000"/>
    <n v="0"/>
    <n v="0"/>
    <n v="0"/>
  </r>
  <r>
    <x v="36"/>
    <x v="36"/>
    <x v="2"/>
    <x v="1"/>
    <x v="6"/>
    <x v="6"/>
    <s v="85"/>
    <s v="Water Resources"/>
    <s v="690"/>
    <s v="Distribution"/>
    <s v="680.40.85.690-5100.10"/>
    <s v="Benefits Uniform Allowance"/>
    <n v="-5000"/>
    <n v="-2000"/>
    <n v="-3090"/>
    <n v="-3090"/>
    <n v="0"/>
  </r>
  <r>
    <x v="36"/>
    <x v="36"/>
    <x v="2"/>
    <x v="1"/>
    <x v="6"/>
    <x v="6"/>
    <s v="85"/>
    <s v="Water Resources"/>
    <s v="690"/>
    <s v="Distribution"/>
    <s v="680.40.85.690-5100.11"/>
    <s v="Benefits Medicare"/>
    <n v="-12000"/>
    <n v="-11000"/>
    <n v="-14932"/>
    <n v="-14932"/>
    <n v="0"/>
  </r>
  <r>
    <x v="36"/>
    <x v="36"/>
    <x v="2"/>
    <x v="1"/>
    <x v="6"/>
    <x v="6"/>
    <s v="85"/>
    <s v="Water Resources"/>
    <s v="690"/>
    <s v="Distribution"/>
    <s v="680.40.85.690-5100.12"/>
    <s v="Benefits Annual Physical Exam"/>
    <n v="0"/>
    <n v="0"/>
    <n v="-1200"/>
    <n v="-1200"/>
    <n v="0"/>
  </r>
  <r>
    <x v="36"/>
    <x v="36"/>
    <x v="2"/>
    <x v="1"/>
    <x v="6"/>
    <x v="6"/>
    <s v="85"/>
    <s v="Water Resources"/>
    <s v="690"/>
    <s v="Distribution"/>
    <s v="680.40.85.690-5100.15"/>
    <s v="Benefits Cell Phone Allowance"/>
    <n v="-1000"/>
    <n v="-1000"/>
    <n v="-540"/>
    <n v="-540"/>
    <n v="0"/>
  </r>
  <r>
    <x v="36"/>
    <x v="36"/>
    <x v="3"/>
    <x v="1"/>
    <x v="6"/>
    <x v="6"/>
    <s v="85"/>
    <s v="Water Resources"/>
    <s v="690"/>
    <s v="Distribution"/>
    <s v="680.40.85.690-6000.09"/>
    <s v="Professional Services Uniform"/>
    <n v="-3000"/>
    <n v="-2000"/>
    <n v="-3000"/>
    <n v="-3000"/>
    <n v="0"/>
  </r>
  <r>
    <x v="36"/>
    <x v="36"/>
    <x v="3"/>
    <x v="1"/>
    <x v="6"/>
    <x v="6"/>
    <s v="85"/>
    <s v="Water Resources"/>
    <s v="690"/>
    <s v="Distribution"/>
    <s v="680.40.85.690-6400.07"/>
    <s v="Repairs &amp; Maintenance Radio Communication"/>
    <n v="0"/>
    <n v="0"/>
    <n v="-500"/>
    <n v="-500"/>
    <n v="0"/>
  </r>
  <r>
    <x v="36"/>
    <x v="36"/>
    <x v="3"/>
    <x v="1"/>
    <x v="6"/>
    <x v="6"/>
    <s v="85"/>
    <s v="Water Resources"/>
    <s v="690"/>
    <s v="Distribution"/>
    <s v="680.40.85.690-6200.02"/>
    <s v="Supplies Special Department"/>
    <n v="-15000"/>
    <n v="-7000"/>
    <n v="-10000"/>
    <n v="-10000"/>
    <n v="0"/>
  </r>
  <r>
    <x v="36"/>
    <x v="36"/>
    <x v="3"/>
    <x v="1"/>
    <x v="6"/>
    <x v="6"/>
    <s v="85"/>
    <s v="Water Resources"/>
    <s v="690"/>
    <s v="Distribution"/>
    <s v="680.40.85.690-6200.05"/>
    <s v="Supplies Gasoline"/>
    <n v="-20000"/>
    <n v="-15000"/>
    <n v="-27000"/>
    <n v="-27000"/>
    <n v="0"/>
  </r>
  <r>
    <x v="36"/>
    <x v="36"/>
    <x v="3"/>
    <x v="1"/>
    <x v="6"/>
    <x v="6"/>
    <s v="85"/>
    <s v="Water Resources"/>
    <s v="690"/>
    <s v="Distribution"/>
    <s v="680.40.85.690-6200.12"/>
    <s v="Supplies CNG"/>
    <n v="-1000"/>
    <n v="0"/>
    <n v="-5000"/>
    <n v="-5000"/>
    <n v="0"/>
  </r>
  <r>
    <x v="36"/>
    <x v="36"/>
    <x v="3"/>
    <x v="1"/>
    <x v="6"/>
    <x v="6"/>
    <s v="85"/>
    <s v="Water Resources"/>
    <s v="690"/>
    <s v="Distribution"/>
    <s v="680.40.85.690-6280.14"/>
    <s v="Supplies-Public Works Protective Clothing"/>
    <n v="-3000"/>
    <n v="-3000"/>
    <n v="-3000"/>
    <n v="-3000"/>
    <n v="0"/>
  </r>
  <r>
    <x v="36"/>
    <x v="36"/>
    <x v="3"/>
    <x v="1"/>
    <x v="6"/>
    <x v="6"/>
    <s v="85"/>
    <s v="Water Resources"/>
    <s v="690"/>
    <s v="Distribution"/>
    <s v="680.40.85.690-6280.30"/>
    <s v="Supplies-Public Works Automated &amp; Hand Tools"/>
    <n v="-20000"/>
    <n v="-8000"/>
    <n v="-20000"/>
    <n v="-20000"/>
    <n v="0"/>
  </r>
  <r>
    <x v="36"/>
    <x v="36"/>
    <x v="3"/>
    <x v="1"/>
    <x v="6"/>
    <x v="6"/>
    <s v="85"/>
    <s v="Water Resources"/>
    <s v="690"/>
    <s v="Distribution"/>
    <s v="680.40.85.690-6280.32"/>
    <s v="Supplies-Public Works Water Distribution System"/>
    <n v="-72000"/>
    <n v="-74000"/>
    <n v="-100000"/>
    <n v="-140000"/>
    <n v="-40000"/>
  </r>
  <r>
    <x v="36"/>
    <x v="36"/>
    <x v="3"/>
    <x v="1"/>
    <x v="6"/>
    <x v="6"/>
    <s v="85"/>
    <s v="Water Resources"/>
    <s v="690"/>
    <s v="Distribution"/>
    <s v="680.40.85.690-6280.33"/>
    <s v="Supplies-Public Works Fire Hydrants"/>
    <n v="-55000"/>
    <n v="-6000"/>
    <n v="-41000"/>
    <n v="-55000"/>
    <n v="-14000"/>
  </r>
  <r>
    <x v="36"/>
    <x v="36"/>
    <x v="3"/>
    <x v="1"/>
    <x v="6"/>
    <x v="6"/>
    <s v="85"/>
    <s v="Water Resources"/>
    <s v="690"/>
    <s v="Distribution"/>
    <s v="680.40.85.690-6300.01"/>
    <s v="Dues &amp; Subscriptions Memberships"/>
    <n v="-4000"/>
    <n v="-2000"/>
    <n v="-2000"/>
    <n v="-2000"/>
    <n v="0"/>
  </r>
  <r>
    <x v="36"/>
    <x v="36"/>
    <x v="3"/>
    <x v="1"/>
    <x v="6"/>
    <x v="6"/>
    <s v="85"/>
    <s v="Water Resources"/>
    <s v="690"/>
    <s v="Distribution"/>
    <s v="680.40.85.690-6350.03"/>
    <s v="Maintenance Agreements &amp; Licenses Maintenance Agreements"/>
    <n v="0"/>
    <n v="-9000"/>
    <n v="-15000"/>
    <n v="-15000"/>
    <n v="0"/>
  </r>
  <r>
    <x v="36"/>
    <x v="36"/>
    <x v="3"/>
    <x v="1"/>
    <x v="6"/>
    <x v="6"/>
    <s v="85"/>
    <s v="Water Resources"/>
    <s v="690"/>
    <s v="Distribution"/>
    <s v="680.40.85.690-6400.02"/>
    <s v="Repairs &amp; Maintenance Minor Equipment/Other"/>
    <n v="-24000"/>
    <n v="-11000"/>
    <n v="-15000"/>
    <n v="-15000"/>
    <n v="0"/>
  </r>
  <r>
    <x v="36"/>
    <x v="36"/>
    <x v="3"/>
    <x v="1"/>
    <x v="6"/>
    <x v="6"/>
    <s v="85"/>
    <s v="Water Resources"/>
    <s v="690"/>
    <s v="Distribution"/>
    <s v="680.40.85.690-6400.04"/>
    <s v="Repairs &amp; Maintenance Equipment Rental"/>
    <n v="-13000"/>
    <n v="-1000"/>
    <n v="-3000"/>
    <n v="-3000"/>
    <n v="0"/>
  </r>
  <r>
    <x v="36"/>
    <x v="36"/>
    <x v="3"/>
    <x v="1"/>
    <x v="6"/>
    <x v="6"/>
    <s v="85"/>
    <s v="Water Resources"/>
    <s v="690"/>
    <s v="Distribution"/>
    <s v="680.40.85.690-6600.01"/>
    <s v="Administrative Expenses Meetings"/>
    <n v="0"/>
    <n v="0"/>
    <n v="-500"/>
    <n v="-500"/>
    <n v="0"/>
  </r>
  <r>
    <x v="36"/>
    <x v="36"/>
    <x v="3"/>
    <x v="1"/>
    <x v="6"/>
    <x v="6"/>
    <s v="85"/>
    <s v="Water Resources"/>
    <s v="690"/>
    <s v="Distribution"/>
    <s v="680.40.85.690-6600.04"/>
    <s v="Administrative Expenses Training/Conferences"/>
    <n v="-4000"/>
    <n v="-2000"/>
    <n v="-5500"/>
    <n v="-5500"/>
    <n v="0"/>
  </r>
  <r>
    <x v="36"/>
    <x v="36"/>
    <x v="3"/>
    <x v="1"/>
    <x v="6"/>
    <x v="6"/>
    <s v="85"/>
    <s v="Water Resources"/>
    <s v="690"/>
    <s v="Distribution"/>
    <s v="680.40.85.690-6600.07"/>
    <s v="Administrative Expenses Employee Recruitment"/>
    <n v="0"/>
    <n v="0"/>
    <n v="0"/>
    <n v="0"/>
    <n v="0"/>
  </r>
  <r>
    <x v="36"/>
    <x v="36"/>
    <x v="4"/>
    <x v="1"/>
    <x v="6"/>
    <x v="6"/>
    <s v="85"/>
    <s v="Water Resources"/>
    <s v="690"/>
    <s v="Distribution"/>
    <s v="680.40.85.690-7000.03"/>
    <s v="Capital Outlay Equipment New"/>
    <n v="0"/>
    <n v="-100000"/>
    <n v="0"/>
    <n v="0"/>
    <n v="0"/>
  </r>
  <r>
    <x v="36"/>
    <x v="36"/>
    <x v="4"/>
    <x v="1"/>
    <x v="6"/>
    <x v="6"/>
    <s v="85"/>
    <s v="Water Resources"/>
    <s v="690"/>
    <s v="Distribution"/>
    <s v="680.40.85.690-7000.99"/>
    <s v="Capital Outlay General"/>
    <n v="0"/>
    <n v="0"/>
    <n v="-10000"/>
    <n v="-10000"/>
    <n v="0"/>
  </r>
  <r>
    <x v="36"/>
    <x v="36"/>
    <x v="2"/>
    <x v="1"/>
    <x v="6"/>
    <x v="6"/>
    <s v="85"/>
    <s v="Water Resources"/>
    <s v="700"/>
    <s v="Customer Services"/>
    <s v="680.40.85.700-5000.01"/>
    <s v="Salaries Regular"/>
    <n v="-453000"/>
    <n v="-390000"/>
    <n v="-478155"/>
    <n v="-478155"/>
    <n v="0"/>
  </r>
  <r>
    <x v="36"/>
    <x v="36"/>
    <x v="2"/>
    <x v="1"/>
    <x v="6"/>
    <x v="6"/>
    <s v="85"/>
    <s v="Water Resources"/>
    <s v="700"/>
    <s v="Customer Services"/>
    <s v="680.40.85.700-5000.02"/>
    <s v="Salaries Part Time"/>
    <n v="0"/>
    <n v="0"/>
    <n v="0"/>
    <n v="0"/>
    <n v="0"/>
  </r>
  <r>
    <x v="36"/>
    <x v="36"/>
    <x v="2"/>
    <x v="1"/>
    <x v="6"/>
    <x v="6"/>
    <s v="85"/>
    <s v="Water Resources"/>
    <s v="700"/>
    <s v="Customer Services"/>
    <s v="680.40.85.700-5000.03"/>
    <s v="Salaries Overtime"/>
    <n v="-16000"/>
    <n v="-15000"/>
    <n v="-25000"/>
    <n v="-25000"/>
    <n v="0"/>
  </r>
  <r>
    <x v="36"/>
    <x v="36"/>
    <x v="2"/>
    <x v="1"/>
    <x v="6"/>
    <x v="6"/>
    <s v="85"/>
    <s v="Water Resources"/>
    <s v="700"/>
    <s v="Customer Services"/>
    <s v="680.40.85.700-5000.04"/>
    <s v="Salaries Holiday Pay"/>
    <n v="0"/>
    <n v="0"/>
    <n v="-1200"/>
    <n v="-1200"/>
    <n v="0"/>
  </r>
  <r>
    <x v="36"/>
    <x v="36"/>
    <x v="2"/>
    <x v="1"/>
    <x v="6"/>
    <x v="6"/>
    <s v="85"/>
    <s v="Water Resources"/>
    <s v="700"/>
    <s v="Customer Services"/>
    <s v="680.40.85.700-5000.07"/>
    <s v="Salaries Admin Leave Pay"/>
    <n v="0"/>
    <n v="-1000"/>
    <n v="0"/>
    <n v="0"/>
    <n v="0"/>
  </r>
  <r>
    <x v="36"/>
    <x v="36"/>
    <x v="2"/>
    <x v="1"/>
    <x v="6"/>
    <x v="6"/>
    <s v="85"/>
    <s v="Water Resources"/>
    <s v="700"/>
    <s v="Customer Services"/>
    <s v="680.40.85.700-5000.08"/>
    <s v="Salaries Longevity Pay"/>
    <n v="-4000"/>
    <n v="-4000"/>
    <n v="-6105"/>
    <n v="-6105"/>
    <n v="0"/>
  </r>
  <r>
    <x v="36"/>
    <x v="36"/>
    <x v="2"/>
    <x v="1"/>
    <x v="6"/>
    <x v="6"/>
    <s v="85"/>
    <s v="Water Resources"/>
    <s v="700"/>
    <s v="Customer Services"/>
    <s v="680.40.85.700-5000.10"/>
    <s v="Salaries Furloughs"/>
    <n v="0"/>
    <n v="0"/>
    <n v="0"/>
    <n v="0"/>
    <n v="0"/>
  </r>
  <r>
    <x v="36"/>
    <x v="36"/>
    <x v="2"/>
    <x v="1"/>
    <x v="6"/>
    <x v="6"/>
    <s v="85"/>
    <s v="Water Resources"/>
    <s v="700"/>
    <s v="Customer Services"/>
    <s v="680.40.85.700-5000.11"/>
    <s v="Salaries Worker's Comp"/>
    <n v="0"/>
    <n v="-1000"/>
    <n v="0"/>
    <n v="0"/>
    <n v="0"/>
  </r>
  <r>
    <x v="36"/>
    <x v="36"/>
    <x v="2"/>
    <x v="1"/>
    <x v="6"/>
    <x v="6"/>
    <s v="85"/>
    <s v="Water Resources"/>
    <s v="700"/>
    <s v="Customer Services"/>
    <s v="680.40.85.700-5000.12"/>
    <s v="Salaries Compensated Absences"/>
    <n v="0"/>
    <n v="0"/>
    <n v="0"/>
    <n v="0"/>
    <n v="0"/>
  </r>
  <r>
    <x v="36"/>
    <x v="36"/>
    <x v="2"/>
    <x v="1"/>
    <x v="6"/>
    <x v="6"/>
    <s v="85"/>
    <s v="Water Resources"/>
    <s v="700"/>
    <s v="Customer Services"/>
    <s v="680.40.85.700-5100.00"/>
    <s v="Benefits PERS Pool Liability"/>
    <n v="-92000"/>
    <n v="-80000"/>
    <n v="-94287"/>
    <n v="-108000"/>
    <n v="-13713"/>
  </r>
  <r>
    <x v="36"/>
    <x v="36"/>
    <x v="2"/>
    <x v="1"/>
    <x v="6"/>
    <x v="6"/>
    <s v="85"/>
    <s v="Water Resources"/>
    <s v="700"/>
    <s v="Customer Services"/>
    <s v="680.40.85.700-5100.01"/>
    <s v="Benefits Retirement"/>
    <n v="-44000"/>
    <n v="-39000"/>
    <n v="-50885"/>
    <n v="-40000"/>
    <n v="10885"/>
  </r>
  <r>
    <x v="36"/>
    <x v="36"/>
    <x v="2"/>
    <x v="1"/>
    <x v="6"/>
    <x v="6"/>
    <s v="85"/>
    <s v="Water Resources"/>
    <s v="700"/>
    <s v="Customer Services"/>
    <s v="680.40.85.700-5100.02"/>
    <s v="Benefits Health Insurance"/>
    <n v="-94000"/>
    <n v="-87000"/>
    <n v="-129668"/>
    <n v="-95000"/>
    <n v="34668"/>
  </r>
  <r>
    <x v="36"/>
    <x v="36"/>
    <x v="2"/>
    <x v="1"/>
    <x v="6"/>
    <x v="6"/>
    <s v="85"/>
    <s v="Water Resources"/>
    <s v="700"/>
    <s v="Customer Services"/>
    <s v="680.40.85.700-5100.03"/>
    <s v="Benefits Dental Insurance"/>
    <n v="-7000"/>
    <n v="-6000"/>
    <n v="-8614"/>
    <n v="-8614"/>
    <n v="0"/>
  </r>
  <r>
    <x v="36"/>
    <x v="36"/>
    <x v="2"/>
    <x v="1"/>
    <x v="6"/>
    <x v="6"/>
    <s v="85"/>
    <s v="Water Resources"/>
    <s v="700"/>
    <s v="Customer Services"/>
    <s v="680.40.85.700-5100.04"/>
    <s v="Benefits Vision Insurance"/>
    <n v="-1000"/>
    <n v="-1000"/>
    <n v="-1423"/>
    <n v="-1423"/>
    <n v="0"/>
  </r>
  <r>
    <x v="36"/>
    <x v="36"/>
    <x v="2"/>
    <x v="1"/>
    <x v="6"/>
    <x v="6"/>
    <s v="85"/>
    <s v="Water Resources"/>
    <s v="700"/>
    <s v="Customer Services"/>
    <s v="680.40.85.700-5100.05"/>
    <s v="Benefits Life Insurance"/>
    <n v="-1000"/>
    <n v="-1000"/>
    <n v="-484"/>
    <n v="-484"/>
    <n v="0"/>
  </r>
  <r>
    <x v="36"/>
    <x v="36"/>
    <x v="2"/>
    <x v="1"/>
    <x v="6"/>
    <x v="6"/>
    <s v="85"/>
    <s v="Water Resources"/>
    <s v="700"/>
    <s v="Customer Services"/>
    <s v="680.40.85.700-5100.06"/>
    <s v="Benefits Worker's Comp"/>
    <n v="-19000"/>
    <n v="-19000"/>
    <n v="-19200"/>
    <n v="-25000"/>
    <n v="-5800"/>
  </r>
  <r>
    <x v="36"/>
    <x v="36"/>
    <x v="2"/>
    <x v="1"/>
    <x v="6"/>
    <x v="6"/>
    <s v="85"/>
    <s v="Water Resources"/>
    <s v="700"/>
    <s v="Customer Services"/>
    <s v="680.40.85.700-5100.07"/>
    <s v="Benefits Long Term Disability"/>
    <n v="-2000"/>
    <n v="-2000"/>
    <n v="-2147"/>
    <n v="-2147"/>
    <n v="0"/>
  </r>
  <r>
    <x v="36"/>
    <x v="36"/>
    <x v="2"/>
    <x v="1"/>
    <x v="6"/>
    <x v="6"/>
    <s v="85"/>
    <s v="Water Resources"/>
    <s v="700"/>
    <s v="Customer Services"/>
    <s v="680.40.85.700-5100.08"/>
    <s v="Benefits Deferred Compensation"/>
    <n v="-17000"/>
    <n v="-14000"/>
    <n v="-18553"/>
    <n v="-18553"/>
    <n v="0"/>
  </r>
  <r>
    <x v="36"/>
    <x v="36"/>
    <x v="2"/>
    <x v="1"/>
    <x v="6"/>
    <x v="6"/>
    <s v="85"/>
    <s v="Water Resources"/>
    <s v="700"/>
    <s v="Customer Services"/>
    <s v="680.40.85.700-5100.10"/>
    <s v="Benefits Uniform Allowance"/>
    <n v="-3000"/>
    <n v="-1000"/>
    <n v="-1665"/>
    <n v="-1665"/>
    <n v="0"/>
  </r>
  <r>
    <x v="36"/>
    <x v="36"/>
    <x v="2"/>
    <x v="1"/>
    <x v="6"/>
    <x v="6"/>
    <s v="85"/>
    <s v="Water Resources"/>
    <s v="700"/>
    <s v="Customer Services"/>
    <s v="680.40.85.700-5100.11"/>
    <s v="Benefits Medicare"/>
    <n v="-7000"/>
    <n v="-6000"/>
    <n v="-7250"/>
    <n v="-7250"/>
    <n v="0"/>
  </r>
  <r>
    <x v="36"/>
    <x v="36"/>
    <x v="2"/>
    <x v="1"/>
    <x v="6"/>
    <x v="6"/>
    <s v="85"/>
    <s v="Water Resources"/>
    <s v="700"/>
    <s v="Customer Services"/>
    <s v="680.40.85.700-5100.12"/>
    <s v="Benefits Annual Physical Exam"/>
    <n v="0"/>
    <n v="0"/>
    <n v="0"/>
    <n v="0"/>
    <n v="0"/>
  </r>
  <r>
    <x v="36"/>
    <x v="36"/>
    <x v="2"/>
    <x v="1"/>
    <x v="6"/>
    <x v="6"/>
    <s v="85"/>
    <s v="Water Resources"/>
    <s v="700"/>
    <s v="Customer Services"/>
    <s v="680.40.85.700-5100.15"/>
    <s v="Benefits Cell Phone Allowance"/>
    <n v="-1000"/>
    <n v="-1000"/>
    <n v="-540"/>
    <n v="-540"/>
    <n v="0"/>
  </r>
  <r>
    <x v="36"/>
    <x v="36"/>
    <x v="3"/>
    <x v="1"/>
    <x v="6"/>
    <x v="6"/>
    <s v="85"/>
    <s v="Water Resources"/>
    <s v="700"/>
    <s v="Customer Services"/>
    <s v="680.40.85.700-6000.09"/>
    <s v="Professional Services Uniform"/>
    <n v="-1000"/>
    <n v="-1000"/>
    <n v="-1700"/>
    <n v="-1700"/>
    <n v="0"/>
  </r>
  <r>
    <x v="36"/>
    <x v="36"/>
    <x v="3"/>
    <x v="1"/>
    <x v="6"/>
    <x v="6"/>
    <s v="85"/>
    <s v="Water Resources"/>
    <s v="700"/>
    <s v="Customer Services"/>
    <s v="680.40.85.700-6400.07"/>
    <s v="Repairs &amp; Maintenance Radio Communication"/>
    <n v="0"/>
    <n v="0"/>
    <n v="-500"/>
    <n v="-500"/>
    <n v="0"/>
  </r>
  <r>
    <x v="36"/>
    <x v="36"/>
    <x v="3"/>
    <x v="1"/>
    <x v="6"/>
    <x v="6"/>
    <s v="85"/>
    <s v="Water Resources"/>
    <s v="700"/>
    <s v="Customer Services"/>
    <s v="680.40.85.700-6200.02"/>
    <s v="Supplies Special Department"/>
    <n v="-6000"/>
    <n v="-5000"/>
    <n v="-7000"/>
    <n v="-7000"/>
    <n v="0"/>
  </r>
  <r>
    <x v="36"/>
    <x v="36"/>
    <x v="3"/>
    <x v="1"/>
    <x v="6"/>
    <x v="6"/>
    <s v="85"/>
    <s v="Water Resources"/>
    <s v="700"/>
    <s v="Customer Services"/>
    <s v="680.40.85.700-6200.05"/>
    <s v="Supplies Gasoline"/>
    <n v="-7000"/>
    <n v="-5000"/>
    <n v="-9000"/>
    <n v="-9000"/>
    <n v="0"/>
  </r>
  <r>
    <x v="36"/>
    <x v="36"/>
    <x v="3"/>
    <x v="1"/>
    <x v="6"/>
    <x v="6"/>
    <s v="85"/>
    <s v="Water Resources"/>
    <s v="700"/>
    <s v="Customer Services"/>
    <s v="680.40.85.700-6280.14"/>
    <s v="Supplies-Public Works Protective Clothing"/>
    <n v="-1000"/>
    <n v="-1000"/>
    <n v="-2500"/>
    <n v="-2500"/>
    <n v="0"/>
  </r>
  <r>
    <x v="36"/>
    <x v="36"/>
    <x v="3"/>
    <x v="1"/>
    <x v="6"/>
    <x v="6"/>
    <s v="85"/>
    <s v="Water Resources"/>
    <s v="700"/>
    <s v="Customer Services"/>
    <s v="680.40.85.700-6280.30"/>
    <s v="Supplies-Public Works Automated &amp; Hand Tools"/>
    <n v="-3000"/>
    <n v="-2000"/>
    <n v="-6000"/>
    <n v="-6000"/>
    <n v="0"/>
  </r>
  <r>
    <x v="36"/>
    <x v="36"/>
    <x v="3"/>
    <x v="1"/>
    <x v="6"/>
    <x v="6"/>
    <s v="85"/>
    <s v="Water Resources"/>
    <s v="700"/>
    <s v="Customer Services"/>
    <s v="680.40.85.700-6280.32"/>
    <s v="Supplies-Public Works Water Distribution System"/>
    <n v="-2000"/>
    <n v="-2000"/>
    <n v="-4000"/>
    <n v="-4000"/>
    <n v="0"/>
  </r>
  <r>
    <x v="36"/>
    <x v="36"/>
    <x v="3"/>
    <x v="1"/>
    <x v="6"/>
    <x v="6"/>
    <s v="85"/>
    <s v="Water Resources"/>
    <s v="700"/>
    <s v="Customer Services"/>
    <s v="680.40.85.700-6280.35"/>
    <s v="Supplies-Public Works Water Meters &amp; Boxes"/>
    <n v="-287000"/>
    <n v="-208000"/>
    <n v="-312639"/>
    <n v="-375000"/>
    <n v="-62361"/>
  </r>
  <r>
    <x v="36"/>
    <x v="36"/>
    <x v="3"/>
    <x v="1"/>
    <x v="6"/>
    <x v="6"/>
    <s v="85"/>
    <s v="Water Resources"/>
    <s v="700"/>
    <s v="Customer Services"/>
    <s v="680.40.85.700-6350.01"/>
    <s v="Maintenance Agreements &amp; Licenses License/Software Maintenance"/>
    <n v="0"/>
    <n v="0"/>
    <n v="-2000"/>
    <n v="-2000"/>
    <n v="0"/>
  </r>
  <r>
    <x v="36"/>
    <x v="36"/>
    <x v="3"/>
    <x v="1"/>
    <x v="6"/>
    <x v="6"/>
    <s v="85"/>
    <s v="Water Resources"/>
    <s v="700"/>
    <s v="Customer Services"/>
    <s v="680.40.85.700-6350.03"/>
    <s v="Maintenance Agreements &amp; Licenses Maintenance Agreements"/>
    <n v="-8000"/>
    <n v="0"/>
    <n v="-10000"/>
    <n v="-10000"/>
    <n v="0"/>
  </r>
  <r>
    <x v="36"/>
    <x v="36"/>
    <x v="3"/>
    <x v="1"/>
    <x v="6"/>
    <x v="6"/>
    <s v="85"/>
    <s v="Water Resources"/>
    <s v="700"/>
    <s v="Customer Services"/>
    <s v="680.40.85.700-6600.01"/>
    <s v="Administrative Expenses Meetings"/>
    <n v="0"/>
    <n v="0"/>
    <n v="-500"/>
    <n v="-500"/>
    <n v="0"/>
  </r>
  <r>
    <x v="36"/>
    <x v="36"/>
    <x v="3"/>
    <x v="1"/>
    <x v="6"/>
    <x v="6"/>
    <s v="85"/>
    <s v="Water Resources"/>
    <s v="700"/>
    <s v="Customer Services"/>
    <s v="680.40.85.700-6600.04"/>
    <s v="Administrative Expenses Training/Conferences"/>
    <n v="-5000"/>
    <n v="-2000"/>
    <n v="-5500"/>
    <n v="-5500"/>
    <n v="0"/>
  </r>
  <r>
    <x v="36"/>
    <x v="36"/>
    <x v="4"/>
    <x v="1"/>
    <x v="6"/>
    <x v="6"/>
    <s v="85"/>
    <s v="Water Resources"/>
    <s v="700"/>
    <s v="Customer Services"/>
    <s v="680.40.85.700-7000.03"/>
    <s v="Capital Outlay Equipment New"/>
    <n v="0"/>
    <n v="0"/>
    <n v="0"/>
    <n v="0"/>
    <n v="0"/>
  </r>
  <r>
    <x v="36"/>
    <x v="36"/>
    <x v="2"/>
    <x v="1"/>
    <x v="11"/>
    <x v="11"/>
    <s v="41"/>
    <s v="Capital Improvement"/>
    <s v="000"/>
    <s v="No Program"/>
    <s v="680.45.41.000-5000.01"/>
    <s v="Salaries Regular"/>
    <n v="0"/>
    <n v="-162000"/>
    <n v="0"/>
    <n v="0"/>
    <n v="0"/>
  </r>
  <r>
    <x v="36"/>
    <x v="36"/>
    <x v="2"/>
    <x v="1"/>
    <x v="11"/>
    <x v="11"/>
    <s v="41"/>
    <s v="Capital Improvement"/>
    <s v="000"/>
    <s v="No Program"/>
    <s v="680.45.41.000-5000.03"/>
    <s v="Salaries Overtime"/>
    <n v="0"/>
    <n v="0"/>
    <n v="0"/>
    <n v="0"/>
    <n v="0"/>
  </r>
  <r>
    <x v="36"/>
    <x v="36"/>
    <x v="2"/>
    <x v="1"/>
    <x v="11"/>
    <x v="11"/>
    <s v="41"/>
    <s v="Capital Improvement"/>
    <s v="000"/>
    <s v="No Program"/>
    <s v="680.45.41.000-5000.08"/>
    <s v="Salaries Longevity Pay"/>
    <n v="0"/>
    <n v="-2000"/>
    <n v="0"/>
    <n v="0"/>
    <n v="0"/>
  </r>
  <r>
    <x v="36"/>
    <x v="36"/>
    <x v="2"/>
    <x v="1"/>
    <x v="11"/>
    <x v="11"/>
    <s v="41"/>
    <s v="Capital Improvement"/>
    <s v="000"/>
    <s v="No Program"/>
    <s v="680.45.41.000-5100.00"/>
    <s v="Benefits PERS Pool Liability"/>
    <n v="0"/>
    <n v="-33000"/>
    <n v="0"/>
    <n v="0"/>
    <n v="0"/>
  </r>
  <r>
    <x v="36"/>
    <x v="36"/>
    <x v="2"/>
    <x v="1"/>
    <x v="11"/>
    <x v="11"/>
    <s v="41"/>
    <s v="Capital Improvement"/>
    <s v="000"/>
    <s v="No Program"/>
    <s v="680.45.41.000-5100.01"/>
    <s v="Benefits Retirement"/>
    <n v="0"/>
    <n v="-12000"/>
    <n v="0"/>
    <n v="0"/>
    <n v="0"/>
  </r>
  <r>
    <x v="36"/>
    <x v="36"/>
    <x v="2"/>
    <x v="1"/>
    <x v="11"/>
    <x v="11"/>
    <s v="41"/>
    <s v="Capital Improvement"/>
    <s v="000"/>
    <s v="No Program"/>
    <s v="680.45.41.000-5100.02"/>
    <s v="Benefits Health Insurance"/>
    <n v="0"/>
    <n v="-14000"/>
    <n v="0"/>
    <n v="0"/>
    <n v="0"/>
  </r>
  <r>
    <x v="36"/>
    <x v="36"/>
    <x v="2"/>
    <x v="1"/>
    <x v="11"/>
    <x v="11"/>
    <s v="41"/>
    <s v="Capital Improvement"/>
    <s v="000"/>
    <s v="No Program"/>
    <s v="680.45.41.000-5100.03"/>
    <s v="Benefits Dental Insurance"/>
    <n v="0"/>
    <n v="-1000"/>
    <n v="0"/>
    <n v="0"/>
    <n v="0"/>
  </r>
  <r>
    <x v="36"/>
    <x v="36"/>
    <x v="2"/>
    <x v="1"/>
    <x v="11"/>
    <x v="11"/>
    <s v="41"/>
    <s v="Capital Improvement"/>
    <s v="000"/>
    <s v="No Program"/>
    <s v="680.45.41.000-5100.04"/>
    <s v="Benefits Vision Insurance"/>
    <n v="0"/>
    <n v="0"/>
    <n v="0"/>
    <n v="0"/>
    <n v="0"/>
  </r>
  <r>
    <x v="36"/>
    <x v="36"/>
    <x v="2"/>
    <x v="1"/>
    <x v="11"/>
    <x v="11"/>
    <s v="41"/>
    <s v="Capital Improvement"/>
    <s v="000"/>
    <s v="No Program"/>
    <s v="680.45.41.000-5100.05"/>
    <s v="Benefits Life Insurance"/>
    <n v="0"/>
    <n v="0"/>
    <n v="0"/>
    <n v="0"/>
    <n v="0"/>
  </r>
  <r>
    <x v="36"/>
    <x v="36"/>
    <x v="2"/>
    <x v="1"/>
    <x v="11"/>
    <x v="11"/>
    <s v="41"/>
    <s v="Capital Improvement"/>
    <s v="000"/>
    <s v="No Program"/>
    <s v="680.45.41.000-5100.07"/>
    <s v="Benefits Long Term Disability"/>
    <n v="0"/>
    <n v="-1000"/>
    <n v="0"/>
    <n v="0"/>
    <n v="0"/>
  </r>
  <r>
    <x v="36"/>
    <x v="36"/>
    <x v="2"/>
    <x v="1"/>
    <x v="11"/>
    <x v="11"/>
    <s v="41"/>
    <s v="Capital Improvement"/>
    <s v="000"/>
    <s v="No Program"/>
    <s v="680.45.41.000-5100.08"/>
    <s v="Benefits Deferred Compensation"/>
    <n v="0"/>
    <n v="-1000"/>
    <n v="0"/>
    <n v="0"/>
    <n v="0"/>
  </r>
  <r>
    <x v="36"/>
    <x v="36"/>
    <x v="2"/>
    <x v="1"/>
    <x v="11"/>
    <x v="11"/>
    <s v="41"/>
    <s v="Capital Improvement"/>
    <s v="000"/>
    <s v="No Program"/>
    <s v="680.45.41.000-5100.11"/>
    <s v="Benefits Medicare"/>
    <n v="0"/>
    <n v="-2000"/>
    <n v="0"/>
    <n v="0"/>
    <n v="0"/>
  </r>
  <r>
    <x v="36"/>
    <x v="36"/>
    <x v="2"/>
    <x v="1"/>
    <x v="11"/>
    <x v="11"/>
    <s v="41"/>
    <s v="Capital Improvement"/>
    <s v="000"/>
    <s v="No Program"/>
    <s v="680.45.41.000-5100.15"/>
    <s v="Benefits Cell Phone Allowance"/>
    <n v="0"/>
    <n v="0"/>
    <n v="0"/>
    <n v="0"/>
    <n v="0"/>
  </r>
  <r>
    <x v="36"/>
    <x v="36"/>
    <x v="4"/>
    <x v="1"/>
    <x v="6"/>
    <x v="6"/>
    <s v="41"/>
    <s v="Capital Improvement"/>
    <s v="000"/>
    <s v="No Program"/>
    <s v="680.45.41.000-7000.99"/>
    <s v="Capital Outlay Equipment New"/>
    <n v="0"/>
    <n v="0"/>
    <n v="0"/>
    <n v="-500000"/>
    <n v="-500000"/>
  </r>
  <r>
    <x v="37"/>
    <x v="37"/>
    <x v="0"/>
    <x v="0"/>
    <x v="6"/>
    <x v="6"/>
    <s v="85"/>
    <s v="Water Resources"/>
    <s v="005"/>
    <s v="Debt Service"/>
    <s v="690.40.85.005-4700.07"/>
    <s v="Investment Earnings Trust Accounts"/>
    <n v="1000"/>
    <n v="0"/>
    <n v="0"/>
    <n v="0"/>
    <n v="0"/>
  </r>
  <r>
    <x v="37"/>
    <x v="37"/>
    <x v="0"/>
    <x v="0"/>
    <x v="6"/>
    <x v="6"/>
    <s v="85"/>
    <s v="Water Resources"/>
    <s v="015"/>
    <s v="Administration/Engineering"/>
    <s v="690.40.85.015-4500.25"/>
    <s v="Charges for Services-Public Works Connection Fee"/>
    <n v="0"/>
    <n v="0"/>
    <n v="0"/>
    <n v="0"/>
    <n v="0"/>
  </r>
  <r>
    <x v="37"/>
    <x v="37"/>
    <x v="0"/>
    <x v="0"/>
    <x v="6"/>
    <x v="6"/>
    <s v="85"/>
    <s v="Water Resources"/>
    <s v="015"/>
    <s v="Administration/Engineering"/>
    <s v="690.40.85.015-4500.26"/>
    <s v="Charges for Services-Public Works Connection Capital Imp(CI)Fee"/>
    <n v="0"/>
    <n v="0"/>
    <n v="0"/>
    <n v="0"/>
    <n v="0"/>
  </r>
  <r>
    <x v="37"/>
    <x v="37"/>
    <x v="0"/>
    <x v="0"/>
    <x v="6"/>
    <x v="6"/>
    <s v="85"/>
    <s v="Water Resources"/>
    <s v="015"/>
    <s v="Administration/Engineering"/>
    <s v="690.40.85.015-4500.27"/>
    <s v="Charges for Services-Public Works Meter Installation Fee"/>
    <n v="203000"/>
    <n v="288000"/>
    <n v="276162"/>
    <n v="276162"/>
    <n v="0"/>
  </r>
  <r>
    <x v="37"/>
    <x v="37"/>
    <x v="0"/>
    <x v="0"/>
    <x v="6"/>
    <x v="6"/>
    <s v="85"/>
    <s v="Water Resources"/>
    <s v="015"/>
    <s v="Administration/Engineering"/>
    <s v="690.40.85.015-4500.28"/>
    <s v="Charges for Services-Public Works Surface Water Fee"/>
    <n v="0"/>
    <n v="0"/>
    <n v="0"/>
    <n v="0"/>
    <n v="0"/>
  </r>
  <r>
    <x v="37"/>
    <x v="37"/>
    <x v="0"/>
    <x v="0"/>
    <x v="6"/>
    <x v="6"/>
    <s v="85"/>
    <s v="Water Resources"/>
    <s v="015"/>
    <s v="Administration/Engineering"/>
    <s v="690.40.85.015-4500.29"/>
    <s v="Charges for Services-Public Works Water Debt Service Fee"/>
    <n v="2684000"/>
    <n v="3813000"/>
    <n v="3669306"/>
    <n v="3669306"/>
    <n v="0"/>
  </r>
  <r>
    <x v="37"/>
    <x v="37"/>
    <x v="0"/>
    <x v="0"/>
    <x v="6"/>
    <x v="6"/>
    <s v="85"/>
    <s v="Water Resources"/>
    <s v="015"/>
    <s v="Administration/Engineering"/>
    <s v="690.40.85.015-4500.30"/>
    <s v="Charges for Services-Public Works Water Capital Fee"/>
    <n v="79000"/>
    <n v="123000"/>
    <n v="109894"/>
    <n v="109894"/>
    <n v="0"/>
  </r>
  <r>
    <x v="37"/>
    <x v="37"/>
    <x v="0"/>
    <x v="0"/>
    <x v="6"/>
    <x v="6"/>
    <s v="85"/>
    <s v="Water Resources"/>
    <s v="015"/>
    <s v="Administration/Engineering"/>
    <s v="690.40.85.015-4700.01"/>
    <s v="Investment Earnings Interest on Investments"/>
    <n v="242000"/>
    <n v="-99000"/>
    <n v="72740"/>
    <n v="72740"/>
    <n v="0"/>
  </r>
  <r>
    <x v="37"/>
    <x v="37"/>
    <x v="0"/>
    <x v="0"/>
    <x v="6"/>
    <x v="6"/>
    <s v="85"/>
    <s v="Water Resources"/>
    <s v="015"/>
    <s v="Administration/Engineering"/>
    <s v="690.40.85.015-4700.09"/>
    <s v="Investment Earnings 2003 Issue"/>
    <n v="0"/>
    <n v="0"/>
    <n v="0"/>
    <n v="0"/>
    <n v="0"/>
  </r>
  <r>
    <x v="37"/>
    <x v="37"/>
    <x v="0"/>
    <x v="0"/>
    <x v="6"/>
    <x v="6"/>
    <s v="85"/>
    <s v="Water Resources"/>
    <s v="015"/>
    <s v="Administration/Engineering"/>
    <s v="690.40.85.015-4700.19"/>
    <s v="Investment Earnings Market Value Change"/>
    <n v="0"/>
    <n v="0"/>
    <n v="0"/>
    <n v="0"/>
    <n v="0"/>
  </r>
  <r>
    <x v="37"/>
    <x v="37"/>
    <x v="0"/>
    <x v="0"/>
    <x v="6"/>
    <x v="6"/>
    <s v="85"/>
    <s v="Water Resources"/>
    <s v="015"/>
    <s v="Administration/Engineering"/>
    <s v="690.40.85.015-4700.21"/>
    <s v="Investment Earnings Unallocated Investment Expense"/>
    <n v="-8000"/>
    <n v="-2000"/>
    <n v="-7270"/>
    <n v="-7270"/>
    <n v="0"/>
  </r>
  <r>
    <x v="37"/>
    <x v="37"/>
    <x v="0"/>
    <x v="0"/>
    <x v="6"/>
    <x v="6"/>
    <s v="85"/>
    <s v="Water Resources"/>
    <s v="015"/>
    <s v="Administration/Engineering"/>
    <s v="690.40.85.015-4850.12"/>
    <s v="Other Revenue Miscellaneous Receipts"/>
    <n v="1000"/>
    <n v="0"/>
    <n v="0"/>
    <n v="0"/>
    <n v="0"/>
  </r>
  <r>
    <x v="37"/>
    <x v="37"/>
    <x v="4"/>
    <x v="1"/>
    <x v="0"/>
    <x v="0"/>
    <s v="00"/>
    <s v="Non Divisional"/>
    <s v="900"/>
    <s v="General"/>
    <s v="690.00.00.900-7000.03"/>
    <s v="Capital Outlay Equipment New"/>
    <n v="0"/>
    <n v="0"/>
    <n v="0"/>
    <n v="0"/>
    <n v="0"/>
  </r>
  <r>
    <x v="37"/>
    <x v="37"/>
    <x v="4"/>
    <x v="1"/>
    <x v="0"/>
    <x v="0"/>
    <s v="00"/>
    <s v="Non Divisional"/>
    <s v="900"/>
    <s v="General"/>
    <s v="690.00.00.900-8100.15"/>
    <s v="Capital Improvements-Water Surface Water System Replmt/Impr"/>
    <n v="0"/>
    <n v="0"/>
    <n v="0"/>
    <n v="0"/>
    <n v="0"/>
  </r>
  <r>
    <x v="37"/>
    <x v="37"/>
    <x v="4"/>
    <x v="1"/>
    <x v="0"/>
    <x v="0"/>
    <s v="00"/>
    <s v="Non Divisional"/>
    <s v="900"/>
    <s v="General"/>
    <s v="690.00.00.900-8100.20"/>
    <s v="Capital Improvements-Water Austin Water Main Improvement"/>
    <n v="0"/>
    <n v="0"/>
    <n v="0"/>
    <n v="0"/>
    <n v="0"/>
  </r>
  <r>
    <x v="37"/>
    <x v="37"/>
    <x v="4"/>
    <x v="1"/>
    <x v="0"/>
    <x v="0"/>
    <s v="00"/>
    <s v="Non Divisional"/>
    <s v="900"/>
    <s v="General"/>
    <s v="690.00.00.900-8100.21"/>
    <s v="Capital Improvements-Water London &amp; Austin Metering Fac"/>
    <n v="0"/>
    <n v="0"/>
    <n v="0"/>
    <n v="0"/>
    <n v="0"/>
  </r>
  <r>
    <x v="37"/>
    <x v="37"/>
    <x v="1"/>
    <x v="1"/>
    <x v="0"/>
    <x v="0"/>
    <s v="00"/>
    <s v="Non Divisional"/>
    <s v="900"/>
    <s v="General"/>
    <s v="690.00.00.900-9000.68"/>
    <s v="Other Transfers Water M&amp;O Fund"/>
    <n v="-788000"/>
    <n v="-788000"/>
    <n v="-787920"/>
    <n v="-787920"/>
    <n v="0"/>
  </r>
  <r>
    <x v="37"/>
    <x v="37"/>
    <x v="3"/>
    <x v="1"/>
    <x v="6"/>
    <x v="6"/>
    <s v="85"/>
    <s v="Water Resources"/>
    <s v="005"/>
    <s v="Debt Service"/>
    <s v="690.40.85.005-8900.22"/>
    <s v="Debt Service-Principal 2012 Issue"/>
    <n v="-788000"/>
    <n v="-870000"/>
    <n v="-870240"/>
    <n v="-870240"/>
    <n v="0"/>
  </r>
  <r>
    <x v="37"/>
    <x v="37"/>
    <x v="3"/>
    <x v="1"/>
    <x v="6"/>
    <x v="6"/>
    <s v="85"/>
    <s v="Water Resources"/>
    <s v="005"/>
    <s v="Debt Service"/>
    <s v="690.40.85.005-8910.09"/>
    <s v="Debt Service-Interest 2003 Issue"/>
    <n v="0"/>
    <n v="0"/>
    <n v="0"/>
    <n v="0"/>
    <n v="0"/>
  </r>
  <r>
    <x v="37"/>
    <x v="37"/>
    <x v="3"/>
    <x v="1"/>
    <x v="6"/>
    <x v="6"/>
    <s v="85"/>
    <s v="Water Resources"/>
    <s v="005"/>
    <s v="Debt Service"/>
    <s v="690.40.85.005-8910.22"/>
    <s v="Debt Service-Interest 2012 Issue"/>
    <n v="-787000"/>
    <n v="-749000"/>
    <n v="-743085"/>
    <n v="-743085"/>
    <n v="0"/>
  </r>
  <r>
    <x v="37"/>
    <x v="37"/>
    <x v="3"/>
    <x v="1"/>
    <x v="6"/>
    <x v="6"/>
    <s v="85"/>
    <s v="Water Resources"/>
    <s v="005"/>
    <s v="Debt Service"/>
    <s v="690.40.85.005-8920.01"/>
    <s v="Debt Service-Other Costs Admin/Audit Fees"/>
    <n v="-1000"/>
    <n v="0"/>
    <n v="-825"/>
    <n v="-825"/>
    <n v="0"/>
  </r>
  <r>
    <x v="37"/>
    <x v="37"/>
    <x v="3"/>
    <x v="1"/>
    <x v="6"/>
    <x v="6"/>
    <s v="85"/>
    <s v="Water Resources"/>
    <s v="015"/>
    <s v="Administration/Engineering"/>
    <s v="690.40.85.015-6000.01"/>
    <s v="Professional Services General"/>
    <n v="0"/>
    <n v="0"/>
    <n v="-497000"/>
    <n v="-497000"/>
    <n v="0"/>
  </r>
  <r>
    <x v="37"/>
    <x v="37"/>
    <x v="3"/>
    <x v="1"/>
    <x v="6"/>
    <x v="6"/>
    <s v="85"/>
    <s v="Water Resources"/>
    <s v="015"/>
    <s v="Administration/Engineering"/>
    <s v="690.40.85.015-6280.35"/>
    <s v="Supplies-Public Works Water Meters &amp; Boxes"/>
    <n v="0"/>
    <n v="0"/>
    <n v="0"/>
    <n v="0"/>
    <n v="0"/>
  </r>
  <r>
    <x v="37"/>
    <x v="37"/>
    <x v="3"/>
    <x v="1"/>
    <x v="6"/>
    <x v="6"/>
    <s v="85"/>
    <s v="Water Resources"/>
    <s v="015"/>
    <s v="Administration/Engineering"/>
    <s v="690.40.85.015-6600.25"/>
    <s v="Administrative Expenses Support Services-Indirect Labor"/>
    <n v="-59000"/>
    <n v="-59000"/>
    <n v="-59180"/>
    <n v="-59180"/>
    <n v="0"/>
  </r>
  <r>
    <x v="37"/>
    <x v="37"/>
    <x v="3"/>
    <x v="1"/>
    <x v="6"/>
    <x v="6"/>
    <s v="85"/>
    <s v="Water Resources"/>
    <s v="015"/>
    <s v="Administration/Engineering"/>
    <s v="690.40.85.015-6600.36"/>
    <s v="Administrative Expenses IT Fund Contribution"/>
    <n v="0"/>
    <n v="0"/>
    <n v="0"/>
    <n v="0"/>
    <n v="0"/>
  </r>
  <r>
    <x v="37"/>
    <x v="37"/>
    <x v="3"/>
    <x v="1"/>
    <x v="6"/>
    <x v="6"/>
    <s v="85"/>
    <s v="Water Resources"/>
    <s v="700"/>
    <s v="Customer Services"/>
    <s v="690.40.85.700-6280.35"/>
    <s v="Supplies-Public Works Water Meters &amp; Boxes"/>
    <n v="-149000"/>
    <n v="-196000"/>
    <n v="-350000"/>
    <n v="-350000"/>
    <n v="0"/>
  </r>
  <r>
    <x v="38"/>
    <x v="38"/>
    <x v="0"/>
    <x v="0"/>
    <x v="6"/>
    <x v="6"/>
    <s v="85"/>
    <s v="Water Resources"/>
    <s v="015"/>
    <s v="Administration/Engineering"/>
    <s v="700.40.85.015-4500.31"/>
    <s v="Charges for Services-Public Works Water PFIP Zone 12"/>
    <n v="2183000"/>
    <n v="3383000"/>
    <n v="2007235"/>
    <n v="2007235"/>
    <n v="0"/>
  </r>
  <r>
    <x v="38"/>
    <x v="38"/>
    <x v="0"/>
    <x v="0"/>
    <x v="6"/>
    <x v="6"/>
    <s v="85"/>
    <s v="Water Resources"/>
    <s v="015"/>
    <s v="Administration/Engineering"/>
    <s v="700.40.85.015-4700.01"/>
    <s v="Investment Earnings Interest on Investments"/>
    <n v="207000"/>
    <n v="-85000"/>
    <n v="62170"/>
    <n v="62170"/>
    <n v="0"/>
  </r>
  <r>
    <x v="38"/>
    <x v="38"/>
    <x v="0"/>
    <x v="0"/>
    <x v="6"/>
    <x v="6"/>
    <s v="85"/>
    <s v="Water Resources"/>
    <s v="015"/>
    <s v="Administration/Engineering"/>
    <s v="700.40.85.015-4700.19"/>
    <s v="Investment Earnings Market Value Change"/>
    <n v="0"/>
    <n v="0"/>
    <n v="0"/>
    <n v="0"/>
    <n v="0"/>
  </r>
  <r>
    <x v="38"/>
    <x v="38"/>
    <x v="0"/>
    <x v="0"/>
    <x v="6"/>
    <x v="6"/>
    <s v="85"/>
    <s v="Water Resources"/>
    <s v="015"/>
    <s v="Administration/Engineering"/>
    <s v="700.40.85.015-4700.21"/>
    <s v="Investment Earnings Unallocated Investment Expense"/>
    <n v="-7000"/>
    <n v="-2000"/>
    <n v="-6220"/>
    <n v="-6220"/>
    <n v="0"/>
  </r>
  <r>
    <x v="38"/>
    <x v="38"/>
    <x v="0"/>
    <x v="0"/>
    <x v="6"/>
    <x v="6"/>
    <s v="85"/>
    <s v="Water Resources"/>
    <s v="015"/>
    <s v="Administration/Engineering"/>
    <s v="700.40.85.015-4700.23"/>
    <s v="Investment Earnings Zone 12/Well #27"/>
    <n v="0"/>
    <n v="0"/>
    <n v="0"/>
    <n v="0"/>
    <n v="0"/>
  </r>
  <r>
    <x v="38"/>
    <x v="38"/>
    <x v="3"/>
    <x v="1"/>
    <x v="0"/>
    <x v="0"/>
    <s v="00"/>
    <s v="Non Divisional"/>
    <s v="900"/>
    <s v="General"/>
    <s v="700.00.00.900-6650.01"/>
    <s v="PFIP Credit Reimbursement PFIP Credit Reimbursement"/>
    <n v="0"/>
    <n v="18000"/>
    <n v="0"/>
    <n v="0"/>
    <n v="0"/>
  </r>
  <r>
    <x v="38"/>
    <x v="38"/>
    <x v="4"/>
    <x v="1"/>
    <x v="0"/>
    <x v="0"/>
    <s v="00"/>
    <s v="Non Divisional"/>
    <s v="900"/>
    <s v="General"/>
    <s v="700.00.00.900-8100.12"/>
    <s v="Capital Improvements-Water Zone 12"/>
    <n v="-96000"/>
    <n v="-147000"/>
    <n v="-1500000"/>
    <n v="-1500000"/>
    <n v="0"/>
  </r>
  <r>
    <x v="38"/>
    <x v="38"/>
    <x v="4"/>
    <x v="1"/>
    <x v="0"/>
    <x v="0"/>
    <s v="00"/>
    <s v="Non Divisional"/>
    <s v="900"/>
    <s v="General"/>
    <s v="700.00.00.900-8100.17"/>
    <s v="Capital Improvements-Water Other Misc Improvements"/>
    <n v="0"/>
    <n v="0"/>
    <n v="0"/>
    <n v="0"/>
    <n v="0"/>
  </r>
  <r>
    <x v="38"/>
    <x v="38"/>
    <x v="3"/>
    <x v="1"/>
    <x v="10"/>
    <x v="10"/>
    <s v="00"/>
    <s v="Non Divisional"/>
    <s v="150"/>
    <s v="Fiscal Management"/>
    <s v="700.05.00.150-6000.01"/>
    <s v="Professional Services General"/>
    <n v="-4000"/>
    <n v="-3000"/>
    <n v="0"/>
    <n v="-3200"/>
    <n v="-3200"/>
  </r>
  <r>
    <x v="38"/>
    <x v="38"/>
    <x v="3"/>
    <x v="1"/>
    <x v="6"/>
    <x v="6"/>
    <s v="85"/>
    <s v="Water Resources"/>
    <s v="005"/>
    <s v="Debt Service"/>
    <s v="700.40.85.005-8910.21"/>
    <s v="Debt Service-Interest PFIP Loan Transportation"/>
    <n v="0"/>
    <n v="0"/>
    <n v="-22910"/>
    <n v="-22910"/>
    <n v="0"/>
  </r>
  <r>
    <x v="38"/>
    <x v="38"/>
    <x v="3"/>
    <x v="1"/>
    <x v="6"/>
    <x v="6"/>
    <s v="85"/>
    <s v="Water Resources"/>
    <s v="015"/>
    <s v="Administration/Engineering"/>
    <s v="700.40.85.015-6000.01"/>
    <s v="Professional Services General"/>
    <n v="-19000"/>
    <n v="-5000"/>
    <n v="-90838"/>
    <n v="-90838"/>
    <n v="0"/>
  </r>
  <r>
    <x v="38"/>
    <x v="38"/>
    <x v="3"/>
    <x v="1"/>
    <x v="6"/>
    <x v="6"/>
    <s v="85"/>
    <s v="Water Resources"/>
    <s v="015"/>
    <s v="Administration/Engineering"/>
    <s v="700.40.85.015-6600.25"/>
    <s v="Administrative Expenses Support Services-Indirect Labor"/>
    <n v="-64000"/>
    <n v="-64000"/>
    <n v="-63790"/>
    <n v="-63790"/>
    <n v="0"/>
  </r>
  <r>
    <x v="38"/>
    <x v="38"/>
    <x v="3"/>
    <x v="1"/>
    <x v="6"/>
    <x v="6"/>
    <s v="85"/>
    <s v="Water Resources"/>
    <s v="015"/>
    <s v="Administration/Engineering"/>
    <s v="700.40.85.015-6600.26"/>
    <s v="Administrative Expenses Support Services-IT"/>
    <n v="-1000"/>
    <n v="-1000"/>
    <n v="-1200"/>
    <n v="-1200"/>
    <n v="0"/>
  </r>
  <r>
    <x v="38"/>
    <x v="38"/>
    <x v="3"/>
    <x v="1"/>
    <x v="6"/>
    <x v="6"/>
    <s v="85"/>
    <s v="Water Resources"/>
    <s v="015"/>
    <s v="Administration/Engineering"/>
    <s v="700.40.85.015-6600.36"/>
    <s v="Administrative Expenses IT Fund Contribution"/>
    <n v="-3000"/>
    <n v="-3000"/>
    <n v="-2520"/>
    <n v="-6000"/>
    <n v="-3480"/>
  </r>
  <r>
    <x v="38"/>
    <x v="38"/>
    <x v="3"/>
    <x v="1"/>
    <x v="6"/>
    <x v="6"/>
    <s v="85"/>
    <s v="Water Resources"/>
    <s v="015"/>
    <s v="Administration/Engineering"/>
    <s v="700.40.85.015-8910.21"/>
    <s v="Debt Service-Interest PFIP Loan Transportation"/>
    <n v="-23000"/>
    <n v="0"/>
    <n v="0"/>
    <n v="0"/>
    <n v="0"/>
  </r>
  <r>
    <x v="39"/>
    <x v="39"/>
    <x v="2"/>
    <x v="1"/>
    <x v="7"/>
    <x v="7"/>
    <s v="00"/>
    <s v="Non Divisional"/>
    <s v="100"/>
    <s v="City Clerk"/>
    <s v="800.01.00.100-5000.01"/>
    <s v="Salaries Regular"/>
    <n v="0"/>
    <n v="-41000"/>
    <n v="0"/>
    <n v="0"/>
    <n v="0"/>
  </r>
  <r>
    <x v="39"/>
    <x v="39"/>
    <x v="2"/>
    <x v="1"/>
    <x v="7"/>
    <x v="7"/>
    <s v="00"/>
    <s v="Non Divisional"/>
    <s v="100"/>
    <s v="City Clerk"/>
    <s v="800.01.00.100-5000.03"/>
    <s v="Salaries Overtime"/>
    <n v="0"/>
    <n v="0"/>
    <n v="0"/>
    <n v="0"/>
    <n v="0"/>
  </r>
  <r>
    <x v="39"/>
    <x v="39"/>
    <x v="2"/>
    <x v="1"/>
    <x v="7"/>
    <x v="7"/>
    <s v="00"/>
    <s v="Non Divisional"/>
    <s v="100"/>
    <s v="City Clerk"/>
    <s v="800.01.00.100-5100.00"/>
    <s v="Benefits PERS Pool Liability"/>
    <n v="0"/>
    <n v="-8000"/>
    <n v="0"/>
    <n v="0"/>
    <n v="0"/>
  </r>
  <r>
    <x v="39"/>
    <x v="39"/>
    <x v="2"/>
    <x v="1"/>
    <x v="7"/>
    <x v="7"/>
    <s v="00"/>
    <s v="Non Divisional"/>
    <s v="100"/>
    <s v="City Clerk"/>
    <s v="800.01.00.100-5100.01"/>
    <s v="Benefits Retirement"/>
    <n v="0"/>
    <n v="-2000"/>
    <n v="0"/>
    <n v="0"/>
    <n v="0"/>
  </r>
  <r>
    <x v="39"/>
    <x v="39"/>
    <x v="2"/>
    <x v="1"/>
    <x v="7"/>
    <x v="7"/>
    <s v="00"/>
    <s v="Non Divisional"/>
    <s v="100"/>
    <s v="City Clerk"/>
    <s v="800.01.00.100-5100.02"/>
    <s v="Benefits Health Insurance"/>
    <n v="0"/>
    <n v="-5000"/>
    <n v="0"/>
    <n v="0"/>
    <n v="0"/>
  </r>
  <r>
    <x v="39"/>
    <x v="39"/>
    <x v="2"/>
    <x v="1"/>
    <x v="7"/>
    <x v="7"/>
    <s v="00"/>
    <s v="Non Divisional"/>
    <s v="100"/>
    <s v="City Clerk"/>
    <s v="800.01.00.100-5100.03"/>
    <s v="Benefits Dental Insurance"/>
    <n v="0"/>
    <n v="0"/>
    <n v="0"/>
    <n v="0"/>
    <n v="0"/>
  </r>
  <r>
    <x v="39"/>
    <x v="39"/>
    <x v="2"/>
    <x v="1"/>
    <x v="7"/>
    <x v="7"/>
    <s v="00"/>
    <s v="Non Divisional"/>
    <s v="100"/>
    <s v="City Clerk"/>
    <s v="800.01.00.100-5100.04"/>
    <s v="Benefits Vision Insurance"/>
    <n v="0"/>
    <n v="0"/>
    <n v="0"/>
    <n v="0"/>
    <n v="0"/>
  </r>
  <r>
    <x v="39"/>
    <x v="39"/>
    <x v="2"/>
    <x v="1"/>
    <x v="7"/>
    <x v="7"/>
    <s v="00"/>
    <s v="Non Divisional"/>
    <s v="100"/>
    <s v="City Clerk"/>
    <s v="800.01.00.100-5100.05"/>
    <s v="Benefits Life Insurance"/>
    <n v="0"/>
    <n v="0"/>
    <n v="0"/>
    <n v="0"/>
    <n v="0"/>
  </r>
  <r>
    <x v="39"/>
    <x v="39"/>
    <x v="2"/>
    <x v="1"/>
    <x v="7"/>
    <x v="7"/>
    <s v="00"/>
    <s v="Non Divisional"/>
    <s v="100"/>
    <s v="City Clerk"/>
    <s v="800.01.00.100-5100.07"/>
    <s v="Benefits Long Term Disability"/>
    <n v="0"/>
    <n v="0"/>
    <n v="0"/>
    <n v="0"/>
    <n v="0"/>
  </r>
  <r>
    <x v="39"/>
    <x v="39"/>
    <x v="2"/>
    <x v="1"/>
    <x v="7"/>
    <x v="7"/>
    <s v="00"/>
    <s v="Non Divisional"/>
    <s v="100"/>
    <s v="City Clerk"/>
    <s v="800.01.00.100-5100.08"/>
    <s v="Benefits Deferred Compensation"/>
    <n v="0"/>
    <n v="-2000"/>
    <n v="0"/>
    <n v="0"/>
    <n v="0"/>
  </r>
  <r>
    <x v="39"/>
    <x v="39"/>
    <x v="2"/>
    <x v="1"/>
    <x v="7"/>
    <x v="7"/>
    <s v="00"/>
    <s v="Non Divisional"/>
    <s v="100"/>
    <s v="City Clerk"/>
    <s v="800.01.00.100-5100.11"/>
    <s v="Benefits Medicare"/>
    <n v="0"/>
    <n v="-1000"/>
    <n v="0"/>
    <n v="0"/>
    <n v="0"/>
  </r>
  <r>
    <x v="39"/>
    <x v="39"/>
    <x v="2"/>
    <x v="1"/>
    <x v="7"/>
    <x v="7"/>
    <s v="00"/>
    <s v="Non Divisional"/>
    <s v="100"/>
    <s v="City Clerk"/>
    <s v="800.01.00.100-5100.15"/>
    <s v="Benefits Cell Phone Allowance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000.01"/>
    <s v="Salaries Regular"/>
    <n v="0"/>
    <n v="-9000"/>
    <n v="0"/>
    <n v="0"/>
    <n v="0"/>
  </r>
  <r>
    <x v="39"/>
    <x v="39"/>
    <x v="2"/>
    <x v="1"/>
    <x v="7"/>
    <x v="7"/>
    <s v="00"/>
    <s v="Non Divisional"/>
    <s v="120"/>
    <s v="City Council"/>
    <s v="800.01.00.120-5100.00"/>
    <s v="Benefits PERS Pool Liability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100.01"/>
    <s v="Benefits Retirement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100.02"/>
    <s v="Benefits Health Insurance"/>
    <n v="0"/>
    <n v="-5000"/>
    <n v="0"/>
    <n v="0"/>
    <n v="0"/>
  </r>
  <r>
    <x v="39"/>
    <x v="39"/>
    <x v="2"/>
    <x v="1"/>
    <x v="7"/>
    <x v="7"/>
    <s v="00"/>
    <s v="Non Divisional"/>
    <s v="120"/>
    <s v="City Council"/>
    <s v="800.01.00.120-5100.03"/>
    <s v="Benefits Dental Insurance"/>
    <n v="0"/>
    <n v="-1000"/>
    <n v="0"/>
    <n v="0"/>
    <n v="0"/>
  </r>
  <r>
    <x v="39"/>
    <x v="39"/>
    <x v="2"/>
    <x v="1"/>
    <x v="7"/>
    <x v="7"/>
    <s v="00"/>
    <s v="Non Divisional"/>
    <s v="120"/>
    <s v="City Council"/>
    <s v="800.01.00.120-5100.04"/>
    <s v="Benefits Vision Insurance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100.05"/>
    <s v="Benefits Life Insurance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100.07"/>
    <s v="Benefits Long Term Disability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100.08"/>
    <s v="Benefits Deferred Compensation"/>
    <n v="0"/>
    <n v="0"/>
    <n v="0"/>
    <n v="0"/>
    <n v="0"/>
  </r>
  <r>
    <x v="39"/>
    <x v="39"/>
    <x v="2"/>
    <x v="1"/>
    <x v="7"/>
    <x v="7"/>
    <s v="00"/>
    <s v="Non Divisional"/>
    <s v="120"/>
    <s v="City Council"/>
    <s v="800.01.00.120-5100.11"/>
    <s v="Benefits Medicare"/>
    <n v="0"/>
    <n v="0"/>
    <n v="0"/>
    <n v="0"/>
    <n v="0"/>
  </r>
  <r>
    <x v="39"/>
    <x v="39"/>
    <x v="2"/>
    <x v="1"/>
    <x v="8"/>
    <x v="8"/>
    <s v="00"/>
    <s v="Non Divisional"/>
    <s v="000"/>
    <s v="No Program"/>
    <s v="800.02.00.000-5000.01"/>
    <s v="Salaries Regular"/>
    <n v="0"/>
    <n v="-30000"/>
    <n v="0"/>
    <n v="0"/>
    <n v="0"/>
  </r>
  <r>
    <x v="39"/>
    <x v="39"/>
    <x v="2"/>
    <x v="1"/>
    <x v="8"/>
    <x v="8"/>
    <s v="00"/>
    <s v="Non Divisional"/>
    <s v="000"/>
    <s v="No Program"/>
    <s v="800.02.00.000-5100.00"/>
    <s v="Benefits PERS Pool Liability"/>
    <n v="0"/>
    <n v="-6000"/>
    <n v="0"/>
    <n v="0"/>
    <n v="0"/>
  </r>
  <r>
    <x v="39"/>
    <x v="39"/>
    <x v="2"/>
    <x v="1"/>
    <x v="8"/>
    <x v="8"/>
    <s v="00"/>
    <s v="Non Divisional"/>
    <s v="000"/>
    <s v="No Program"/>
    <s v="800.02.00.000-5100.01"/>
    <s v="Benefits Retirement"/>
    <n v="0"/>
    <n v="-1000"/>
    <n v="0"/>
    <n v="0"/>
    <n v="0"/>
  </r>
  <r>
    <x v="39"/>
    <x v="39"/>
    <x v="2"/>
    <x v="1"/>
    <x v="8"/>
    <x v="8"/>
    <s v="00"/>
    <s v="Non Divisional"/>
    <s v="000"/>
    <s v="No Program"/>
    <s v="800.02.00.000-5100.02"/>
    <s v="Benefits Health Insurance"/>
    <n v="0"/>
    <n v="-3000"/>
    <n v="0"/>
    <n v="0"/>
    <n v="0"/>
  </r>
  <r>
    <x v="39"/>
    <x v="39"/>
    <x v="2"/>
    <x v="1"/>
    <x v="8"/>
    <x v="8"/>
    <s v="00"/>
    <s v="Non Divisional"/>
    <s v="000"/>
    <s v="No Program"/>
    <s v="800.02.00.000-5100.03"/>
    <s v="Benefits Dental Insurance"/>
    <n v="0"/>
    <n v="0"/>
    <n v="0"/>
    <n v="0"/>
    <n v="0"/>
  </r>
  <r>
    <x v="39"/>
    <x v="39"/>
    <x v="2"/>
    <x v="1"/>
    <x v="8"/>
    <x v="8"/>
    <s v="00"/>
    <s v="Non Divisional"/>
    <s v="000"/>
    <s v="No Program"/>
    <s v="800.02.00.000-5100.04"/>
    <s v="Benefits Vision Insurance"/>
    <n v="0"/>
    <n v="0"/>
    <n v="0"/>
    <n v="0"/>
    <n v="0"/>
  </r>
  <r>
    <x v="39"/>
    <x v="39"/>
    <x v="2"/>
    <x v="1"/>
    <x v="8"/>
    <x v="8"/>
    <s v="00"/>
    <s v="Non Divisional"/>
    <s v="000"/>
    <s v="No Program"/>
    <s v="800.02.00.000-5100.05"/>
    <s v="Benefits Life Insurance"/>
    <n v="0"/>
    <n v="0"/>
    <n v="0"/>
    <n v="0"/>
    <n v="0"/>
  </r>
  <r>
    <x v="39"/>
    <x v="39"/>
    <x v="2"/>
    <x v="1"/>
    <x v="8"/>
    <x v="8"/>
    <s v="00"/>
    <s v="Non Divisional"/>
    <s v="000"/>
    <s v="No Program"/>
    <s v="800.02.00.000-5100.07"/>
    <s v="Benefits Long Term Disability"/>
    <n v="0"/>
    <n v="0"/>
    <n v="0"/>
    <n v="0"/>
    <n v="0"/>
  </r>
  <r>
    <x v="39"/>
    <x v="39"/>
    <x v="2"/>
    <x v="1"/>
    <x v="8"/>
    <x v="8"/>
    <s v="00"/>
    <s v="Non Divisional"/>
    <s v="000"/>
    <s v="No Program"/>
    <s v="800.02.00.000-5100.08"/>
    <s v="Benefits Deferred Compensation"/>
    <n v="0"/>
    <n v="-1000"/>
    <n v="0"/>
    <n v="0"/>
    <n v="0"/>
  </r>
  <r>
    <x v="39"/>
    <x v="39"/>
    <x v="2"/>
    <x v="1"/>
    <x v="8"/>
    <x v="8"/>
    <s v="00"/>
    <s v="Non Divisional"/>
    <s v="000"/>
    <s v="No Program"/>
    <s v="800.02.00.000-5100.11"/>
    <s v="Benefits Medicare"/>
    <n v="0"/>
    <n v="0"/>
    <n v="0"/>
    <n v="0"/>
    <n v="0"/>
  </r>
  <r>
    <x v="39"/>
    <x v="39"/>
    <x v="2"/>
    <x v="1"/>
    <x v="1"/>
    <x v="1"/>
    <s v="00"/>
    <s v="Non Divisional"/>
    <s v="000"/>
    <s v="No Program"/>
    <s v="800.03.00.000-5000.01"/>
    <s v="Salaries Regular"/>
    <n v="0"/>
    <n v="-109000"/>
    <n v="0"/>
    <n v="0"/>
    <n v="0"/>
  </r>
  <r>
    <x v="39"/>
    <x v="39"/>
    <x v="2"/>
    <x v="1"/>
    <x v="1"/>
    <x v="1"/>
    <s v="00"/>
    <s v="Non Divisional"/>
    <s v="000"/>
    <s v="No Program"/>
    <s v="800.03.00.000-5000.06"/>
    <s v="Salaries Out of Class"/>
    <n v="0"/>
    <n v="-2000"/>
    <n v="0"/>
    <n v="0"/>
    <n v="0"/>
  </r>
  <r>
    <x v="39"/>
    <x v="39"/>
    <x v="2"/>
    <x v="1"/>
    <x v="1"/>
    <x v="1"/>
    <s v="00"/>
    <s v="Non Divisional"/>
    <s v="000"/>
    <s v="No Program"/>
    <s v="800.03.00.000-5000.07"/>
    <s v="Salaries Admin Leave Pay"/>
    <n v="0"/>
    <n v="-9000"/>
    <n v="0"/>
    <n v="0"/>
    <n v="0"/>
  </r>
  <r>
    <x v="39"/>
    <x v="39"/>
    <x v="2"/>
    <x v="1"/>
    <x v="1"/>
    <x v="1"/>
    <s v="00"/>
    <s v="Non Divisional"/>
    <s v="000"/>
    <s v="No Program"/>
    <s v="800.03.00.000-5000.08"/>
    <s v="Salaries Longevity Pay"/>
    <n v="0"/>
    <n v="-4000"/>
    <n v="0"/>
    <n v="0"/>
    <n v="0"/>
  </r>
  <r>
    <x v="39"/>
    <x v="39"/>
    <x v="2"/>
    <x v="1"/>
    <x v="1"/>
    <x v="1"/>
    <s v="00"/>
    <s v="Non Divisional"/>
    <s v="000"/>
    <s v="No Program"/>
    <s v="800.03.00.000-5100.00"/>
    <s v="Benefits PERS Pool Liability"/>
    <n v="0"/>
    <n v="-20000"/>
    <n v="0"/>
    <n v="0"/>
    <n v="0"/>
  </r>
  <r>
    <x v="39"/>
    <x v="39"/>
    <x v="2"/>
    <x v="1"/>
    <x v="1"/>
    <x v="1"/>
    <s v="00"/>
    <s v="Non Divisional"/>
    <s v="000"/>
    <s v="No Program"/>
    <s v="800.03.00.000-5100.01"/>
    <s v="Benefits Retirement"/>
    <n v="0"/>
    <n v="-6000"/>
    <n v="0"/>
    <n v="0"/>
    <n v="0"/>
  </r>
  <r>
    <x v="39"/>
    <x v="39"/>
    <x v="2"/>
    <x v="1"/>
    <x v="1"/>
    <x v="1"/>
    <s v="00"/>
    <s v="Non Divisional"/>
    <s v="000"/>
    <s v="No Program"/>
    <s v="800.03.00.000-5100.02"/>
    <s v="Benefits Health Insurance"/>
    <n v="0"/>
    <n v="-13000"/>
    <n v="0"/>
    <n v="0"/>
    <n v="0"/>
  </r>
  <r>
    <x v="39"/>
    <x v="39"/>
    <x v="2"/>
    <x v="1"/>
    <x v="1"/>
    <x v="1"/>
    <s v="00"/>
    <s v="Non Divisional"/>
    <s v="000"/>
    <s v="No Program"/>
    <s v="800.03.00.000-5100.03"/>
    <s v="Benefits Dental Insurance"/>
    <n v="0"/>
    <n v="-1000"/>
    <n v="0"/>
    <n v="0"/>
    <n v="0"/>
  </r>
  <r>
    <x v="39"/>
    <x v="39"/>
    <x v="2"/>
    <x v="1"/>
    <x v="1"/>
    <x v="1"/>
    <s v="00"/>
    <s v="Non Divisional"/>
    <s v="000"/>
    <s v="No Program"/>
    <s v="800.03.00.000-5100.04"/>
    <s v="Benefits Vision Insurance"/>
    <n v="0"/>
    <n v="0"/>
    <n v="0"/>
    <n v="0"/>
    <n v="0"/>
  </r>
  <r>
    <x v="39"/>
    <x v="39"/>
    <x v="2"/>
    <x v="1"/>
    <x v="1"/>
    <x v="1"/>
    <s v="00"/>
    <s v="Non Divisional"/>
    <s v="000"/>
    <s v="No Program"/>
    <s v="800.03.00.000-5100.05"/>
    <s v="Benefits Life Insurance"/>
    <n v="0"/>
    <n v="0"/>
    <n v="0"/>
    <n v="0"/>
    <n v="0"/>
  </r>
  <r>
    <x v="39"/>
    <x v="39"/>
    <x v="2"/>
    <x v="1"/>
    <x v="1"/>
    <x v="1"/>
    <s v="00"/>
    <s v="Non Divisional"/>
    <s v="000"/>
    <s v="No Program"/>
    <s v="800.03.00.000-5100.07"/>
    <s v="Benefits Long Term Disability"/>
    <n v="0"/>
    <n v="0"/>
    <n v="0"/>
    <n v="0"/>
    <n v="0"/>
  </r>
  <r>
    <x v="39"/>
    <x v="39"/>
    <x v="2"/>
    <x v="1"/>
    <x v="1"/>
    <x v="1"/>
    <s v="00"/>
    <s v="Non Divisional"/>
    <s v="000"/>
    <s v="No Program"/>
    <s v="800.03.00.000-5100.08"/>
    <s v="Benefits Deferred Compensation"/>
    <n v="0"/>
    <n v="-2000"/>
    <n v="0"/>
    <n v="0"/>
    <n v="0"/>
  </r>
  <r>
    <x v="39"/>
    <x v="39"/>
    <x v="2"/>
    <x v="1"/>
    <x v="1"/>
    <x v="1"/>
    <s v="00"/>
    <s v="Non Divisional"/>
    <s v="000"/>
    <s v="No Program"/>
    <s v="800.03.00.000-5100.11"/>
    <s v="Benefits Medicare"/>
    <n v="0"/>
    <n v="-2000"/>
    <n v="0"/>
    <n v="0"/>
    <n v="0"/>
  </r>
  <r>
    <x v="39"/>
    <x v="39"/>
    <x v="2"/>
    <x v="1"/>
    <x v="1"/>
    <x v="1"/>
    <s v="00"/>
    <s v="Non Divisional"/>
    <s v="000"/>
    <s v="No Program"/>
    <s v="800.03.00.000-5100.15"/>
    <s v="Benefits Cell Phone Allowance"/>
    <n v="0"/>
    <n v="0"/>
    <n v="0"/>
    <n v="0"/>
    <n v="0"/>
  </r>
  <r>
    <x v="39"/>
    <x v="39"/>
    <x v="2"/>
    <x v="1"/>
    <x v="9"/>
    <x v="9"/>
    <s v="00"/>
    <s v="Non Divisional"/>
    <s v="130"/>
    <s v="Human Resources"/>
    <s v="800.04.00.130-5000.01"/>
    <s v="Salaries Regular"/>
    <n v="0"/>
    <n v="-96000"/>
    <n v="0"/>
    <n v="0"/>
    <n v="0"/>
  </r>
  <r>
    <x v="39"/>
    <x v="39"/>
    <x v="2"/>
    <x v="1"/>
    <x v="9"/>
    <x v="9"/>
    <s v="00"/>
    <s v="Non Divisional"/>
    <s v="130"/>
    <s v="Human Resources"/>
    <s v="800.04.00.130-5100.00"/>
    <s v="Benefits PERS Pool Liability"/>
    <n v="0"/>
    <n v="-20000"/>
    <n v="0"/>
    <n v="0"/>
    <n v="0"/>
  </r>
  <r>
    <x v="39"/>
    <x v="39"/>
    <x v="2"/>
    <x v="1"/>
    <x v="9"/>
    <x v="9"/>
    <s v="00"/>
    <s v="Non Divisional"/>
    <s v="130"/>
    <s v="Human Resources"/>
    <s v="800.04.00.130-5100.01"/>
    <s v="Benefits Retirement"/>
    <n v="0"/>
    <n v="-7000"/>
    <n v="0"/>
    <n v="0"/>
    <n v="0"/>
  </r>
  <r>
    <x v="39"/>
    <x v="39"/>
    <x v="2"/>
    <x v="1"/>
    <x v="9"/>
    <x v="9"/>
    <s v="00"/>
    <s v="Non Divisional"/>
    <s v="130"/>
    <s v="Human Resources"/>
    <s v="800.04.00.130-5100.02"/>
    <s v="Benefits Health Insurance"/>
    <n v="0"/>
    <n v="-8000"/>
    <n v="0"/>
    <n v="0"/>
    <n v="0"/>
  </r>
  <r>
    <x v="39"/>
    <x v="39"/>
    <x v="2"/>
    <x v="1"/>
    <x v="9"/>
    <x v="9"/>
    <s v="00"/>
    <s v="Non Divisional"/>
    <s v="130"/>
    <s v="Human Resources"/>
    <s v="800.04.00.130-5100.03"/>
    <s v="Benefits Dental Insurance"/>
    <n v="0"/>
    <n v="-1000"/>
    <n v="0"/>
    <n v="0"/>
    <n v="0"/>
  </r>
  <r>
    <x v="39"/>
    <x v="39"/>
    <x v="2"/>
    <x v="1"/>
    <x v="9"/>
    <x v="9"/>
    <s v="00"/>
    <s v="Non Divisional"/>
    <s v="130"/>
    <s v="Human Resources"/>
    <s v="800.04.00.130-5100.04"/>
    <s v="Benefits Vision Insurance"/>
    <n v="0"/>
    <n v="0"/>
    <n v="0"/>
    <n v="0"/>
    <n v="0"/>
  </r>
  <r>
    <x v="39"/>
    <x v="39"/>
    <x v="2"/>
    <x v="1"/>
    <x v="9"/>
    <x v="9"/>
    <s v="00"/>
    <s v="Non Divisional"/>
    <s v="130"/>
    <s v="Human Resources"/>
    <s v="800.04.00.130-5100.05"/>
    <s v="Benefits Life Insurance"/>
    <n v="0"/>
    <n v="0"/>
    <n v="0"/>
    <n v="0"/>
    <n v="0"/>
  </r>
  <r>
    <x v="39"/>
    <x v="39"/>
    <x v="2"/>
    <x v="1"/>
    <x v="9"/>
    <x v="9"/>
    <s v="00"/>
    <s v="Non Divisional"/>
    <s v="130"/>
    <s v="Human Resources"/>
    <s v="800.04.00.130-5100.07"/>
    <s v="Benefits Long Term Disability"/>
    <n v="0"/>
    <n v="0"/>
    <n v="0"/>
    <n v="0"/>
    <n v="0"/>
  </r>
  <r>
    <x v="39"/>
    <x v="39"/>
    <x v="2"/>
    <x v="1"/>
    <x v="9"/>
    <x v="9"/>
    <s v="00"/>
    <s v="Non Divisional"/>
    <s v="130"/>
    <s v="Human Resources"/>
    <s v="800.04.00.130-5100.08"/>
    <s v="Benefits Deferred Compensation"/>
    <n v="0"/>
    <n v="-2000"/>
    <n v="0"/>
    <n v="0"/>
    <n v="0"/>
  </r>
  <r>
    <x v="39"/>
    <x v="39"/>
    <x v="2"/>
    <x v="1"/>
    <x v="9"/>
    <x v="9"/>
    <s v="00"/>
    <s v="Non Divisional"/>
    <s v="130"/>
    <s v="Human Resources"/>
    <s v="800.04.00.130-5100.11"/>
    <s v="Benefits Medicare"/>
    <n v="0"/>
    <n v="-1000"/>
    <n v="0"/>
    <n v="0"/>
    <n v="0"/>
  </r>
  <r>
    <x v="39"/>
    <x v="39"/>
    <x v="2"/>
    <x v="1"/>
    <x v="9"/>
    <x v="9"/>
    <s v="00"/>
    <s v="Non Divisional"/>
    <s v="130"/>
    <s v="Human Resources"/>
    <s v="800.04.00.130-5100.15"/>
    <s v="Benefits Cell Phone Allowance"/>
    <n v="0"/>
    <n v="0"/>
    <n v="0"/>
    <n v="0"/>
    <n v="0"/>
  </r>
  <r>
    <x v="39"/>
    <x v="39"/>
    <x v="3"/>
    <x v="1"/>
    <x v="9"/>
    <x v="9"/>
    <s v="00"/>
    <s v="Non Divisional"/>
    <s v="130"/>
    <s v="Human Resources"/>
    <s v="800.04.00.130-6300.01"/>
    <s v="Dues &amp; Subscriptions Memberships"/>
    <n v="0"/>
    <n v="0"/>
    <n v="0"/>
    <n v="0"/>
    <n v="0"/>
  </r>
  <r>
    <x v="39"/>
    <x v="39"/>
    <x v="2"/>
    <x v="1"/>
    <x v="9"/>
    <x v="9"/>
    <s v="00"/>
    <s v="Non Divisional"/>
    <s v="140"/>
    <s v="Risk Management"/>
    <s v="800.04.00.140-5000.01"/>
    <s v="Salaries Regular"/>
    <n v="0"/>
    <n v="-62000"/>
    <n v="0"/>
    <n v="0"/>
    <n v="0"/>
  </r>
  <r>
    <x v="39"/>
    <x v="39"/>
    <x v="2"/>
    <x v="1"/>
    <x v="9"/>
    <x v="9"/>
    <s v="00"/>
    <s v="Non Divisional"/>
    <s v="140"/>
    <s v="Risk Management"/>
    <s v="800.04.00.140-5100.00"/>
    <s v="Benefits PERS Pool Liability"/>
    <n v="0"/>
    <n v="-12000"/>
    <n v="0"/>
    <n v="0"/>
    <n v="0"/>
  </r>
  <r>
    <x v="39"/>
    <x v="39"/>
    <x v="2"/>
    <x v="1"/>
    <x v="9"/>
    <x v="9"/>
    <s v="00"/>
    <s v="Non Divisional"/>
    <s v="140"/>
    <s v="Risk Management"/>
    <s v="800.04.00.140-5100.01"/>
    <s v="Benefits Retirement"/>
    <n v="0"/>
    <n v="-4000"/>
    <n v="0"/>
    <n v="0"/>
    <n v="0"/>
  </r>
  <r>
    <x v="39"/>
    <x v="39"/>
    <x v="2"/>
    <x v="1"/>
    <x v="9"/>
    <x v="9"/>
    <s v="00"/>
    <s v="Non Divisional"/>
    <s v="140"/>
    <s v="Risk Management"/>
    <s v="800.04.00.140-5100.02"/>
    <s v="Benefits Health Insurance"/>
    <n v="0"/>
    <n v="-4000"/>
    <n v="0"/>
    <n v="0"/>
    <n v="0"/>
  </r>
  <r>
    <x v="39"/>
    <x v="39"/>
    <x v="2"/>
    <x v="1"/>
    <x v="9"/>
    <x v="9"/>
    <s v="00"/>
    <s v="Non Divisional"/>
    <s v="140"/>
    <s v="Risk Management"/>
    <s v="800.04.00.140-5100.03"/>
    <s v="Benefits Dental Insurance"/>
    <n v="0"/>
    <n v="0"/>
    <n v="0"/>
    <n v="0"/>
    <n v="0"/>
  </r>
  <r>
    <x v="39"/>
    <x v="39"/>
    <x v="2"/>
    <x v="1"/>
    <x v="9"/>
    <x v="9"/>
    <s v="00"/>
    <s v="Non Divisional"/>
    <s v="140"/>
    <s v="Risk Management"/>
    <s v="800.04.00.140-5100.04"/>
    <s v="Benefits Vision Insurance"/>
    <n v="0"/>
    <n v="0"/>
    <n v="0"/>
    <n v="0"/>
    <n v="0"/>
  </r>
  <r>
    <x v="39"/>
    <x v="39"/>
    <x v="2"/>
    <x v="1"/>
    <x v="9"/>
    <x v="9"/>
    <s v="00"/>
    <s v="Non Divisional"/>
    <s v="140"/>
    <s v="Risk Management"/>
    <s v="800.04.00.140-5100.05"/>
    <s v="Benefits Life Insurance"/>
    <n v="0"/>
    <n v="0"/>
    <n v="0"/>
    <n v="0"/>
    <n v="0"/>
  </r>
  <r>
    <x v="39"/>
    <x v="39"/>
    <x v="2"/>
    <x v="1"/>
    <x v="9"/>
    <x v="9"/>
    <s v="00"/>
    <s v="Non Divisional"/>
    <s v="140"/>
    <s v="Risk Management"/>
    <s v="800.04.00.140-5100.07"/>
    <s v="Benefits Long Term Disability"/>
    <n v="0"/>
    <n v="0"/>
    <n v="0"/>
    <n v="0"/>
    <n v="0"/>
  </r>
  <r>
    <x v="39"/>
    <x v="39"/>
    <x v="2"/>
    <x v="1"/>
    <x v="9"/>
    <x v="9"/>
    <s v="00"/>
    <s v="Non Divisional"/>
    <s v="140"/>
    <s v="Risk Management"/>
    <s v="800.04.00.140-5100.08"/>
    <s v="Benefits Deferred Compensation"/>
    <n v="0"/>
    <n v="-3000"/>
    <n v="0"/>
    <n v="0"/>
    <n v="0"/>
  </r>
  <r>
    <x v="39"/>
    <x v="39"/>
    <x v="2"/>
    <x v="1"/>
    <x v="9"/>
    <x v="9"/>
    <s v="00"/>
    <s v="Non Divisional"/>
    <s v="140"/>
    <s v="Risk Management"/>
    <s v="800.04.00.140-5100.11"/>
    <s v="Benefits Medicare"/>
    <n v="0"/>
    <n v="-1000"/>
    <n v="0"/>
    <n v="0"/>
    <n v="0"/>
  </r>
  <r>
    <x v="39"/>
    <x v="39"/>
    <x v="2"/>
    <x v="1"/>
    <x v="10"/>
    <x v="10"/>
    <s v="00"/>
    <s v="Non Divisional"/>
    <s v="150"/>
    <s v="Fiscal Management"/>
    <s v="800.05.00.150-5000.01"/>
    <s v="Salaries Regular"/>
    <n v="0"/>
    <n v="-143000"/>
    <n v="0"/>
    <n v="0"/>
    <n v="0"/>
  </r>
  <r>
    <x v="39"/>
    <x v="39"/>
    <x v="2"/>
    <x v="1"/>
    <x v="10"/>
    <x v="10"/>
    <s v="00"/>
    <s v="Non Divisional"/>
    <s v="150"/>
    <s v="Fiscal Management"/>
    <s v="800.05.00.150-5000.03"/>
    <s v="Salaries Overtime"/>
    <n v="0"/>
    <n v="-3000"/>
    <n v="0"/>
    <n v="0"/>
    <n v="0"/>
  </r>
  <r>
    <x v="39"/>
    <x v="39"/>
    <x v="2"/>
    <x v="1"/>
    <x v="10"/>
    <x v="10"/>
    <s v="00"/>
    <s v="Non Divisional"/>
    <s v="150"/>
    <s v="Fiscal Management"/>
    <s v="800.05.00.150-5000.07"/>
    <s v="Salaries Admin Leave Pay"/>
    <n v="0"/>
    <n v="-2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00"/>
    <s v="Benefits PERS Pool Liability"/>
    <n v="0"/>
    <n v="-28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01"/>
    <s v="Benefits Retirement"/>
    <n v="0"/>
    <n v="-13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02"/>
    <s v="Benefits Health Insurance"/>
    <n v="0"/>
    <n v="-20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03"/>
    <s v="Benefits Dental Insurance"/>
    <n v="0"/>
    <n v="-2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04"/>
    <s v="Benefits Vision Insurance"/>
    <n v="0"/>
    <n v="0"/>
    <n v="0"/>
    <n v="0"/>
    <n v="0"/>
  </r>
  <r>
    <x v="39"/>
    <x v="39"/>
    <x v="2"/>
    <x v="1"/>
    <x v="10"/>
    <x v="10"/>
    <s v="00"/>
    <s v="Non Divisional"/>
    <s v="150"/>
    <s v="Fiscal Management"/>
    <s v="800.05.00.150-5100.05"/>
    <s v="Benefits Life Insurance"/>
    <n v="0"/>
    <n v="0"/>
    <n v="0"/>
    <n v="0"/>
    <n v="0"/>
  </r>
  <r>
    <x v="39"/>
    <x v="39"/>
    <x v="2"/>
    <x v="1"/>
    <x v="10"/>
    <x v="10"/>
    <s v="00"/>
    <s v="Non Divisional"/>
    <s v="150"/>
    <s v="Fiscal Management"/>
    <s v="800.05.00.150-5100.07"/>
    <s v="Benefits Long Term Disability"/>
    <n v="0"/>
    <n v="0"/>
    <n v="0"/>
    <n v="0"/>
    <n v="0"/>
  </r>
  <r>
    <x v="39"/>
    <x v="39"/>
    <x v="2"/>
    <x v="1"/>
    <x v="10"/>
    <x v="10"/>
    <s v="00"/>
    <s v="Non Divisional"/>
    <s v="150"/>
    <s v="Fiscal Management"/>
    <s v="800.05.00.150-5100.08"/>
    <s v="Benefits Deferred Compensation"/>
    <n v="0"/>
    <n v="-2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11"/>
    <s v="Benefits Medicare"/>
    <n v="0"/>
    <n v="-2000"/>
    <n v="0"/>
    <n v="0"/>
    <n v="0"/>
  </r>
  <r>
    <x v="39"/>
    <x v="39"/>
    <x v="2"/>
    <x v="1"/>
    <x v="10"/>
    <x v="10"/>
    <s v="00"/>
    <s v="Non Divisional"/>
    <s v="150"/>
    <s v="Fiscal Management"/>
    <s v="800.05.00.150-5100.15"/>
    <s v="Benefits Cell Phone Allowance"/>
    <n v="0"/>
    <n v="0"/>
    <n v="0"/>
    <n v="0"/>
    <n v="0"/>
  </r>
  <r>
    <x v="39"/>
    <x v="39"/>
    <x v="3"/>
    <x v="1"/>
    <x v="10"/>
    <x v="10"/>
    <s v="00"/>
    <s v="Non Divisional"/>
    <s v="150"/>
    <s v="Fiscal Management"/>
    <s v="800.05.00.150-6350.01"/>
    <s v="Maintenance Agreements &amp; Licenses License/Software Maintenance"/>
    <n v="0"/>
    <n v="-1000"/>
    <n v="0"/>
    <n v="0"/>
    <n v="0"/>
  </r>
  <r>
    <x v="39"/>
    <x v="39"/>
    <x v="2"/>
    <x v="1"/>
    <x v="10"/>
    <x v="10"/>
    <s v="00"/>
    <s v="Non Divisional"/>
    <s v="160"/>
    <s v="Revenue Management"/>
    <s v="800.05.00.160-5000.01"/>
    <s v="Salaries Regular"/>
    <n v="0"/>
    <n v="-211000"/>
    <n v="0"/>
    <n v="0"/>
    <n v="0"/>
  </r>
  <r>
    <x v="39"/>
    <x v="39"/>
    <x v="2"/>
    <x v="1"/>
    <x v="10"/>
    <x v="10"/>
    <s v="00"/>
    <s v="Non Divisional"/>
    <s v="160"/>
    <s v="Revenue Management"/>
    <s v="800.05.00.160-5000.02"/>
    <s v="Salaries Part Time"/>
    <n v="0"/>
    <n v="-9000"/>
    <n v="0"/>
    <n v="0"/>
    <n v="0"/>
  </r>
  <r>
    <x v="39"/>
    <x v="39"/>
    <x v="2"/>
    <x v="1"/>
    <x v="10"/>
    <x v="10"/>
    <s v="00"/>
    <s v="Non Divisional"/>
    <s v="160"/>
    <s v="Revenue Management"/>
    <s v="800.05.00.160-5000.03"/>
    <s v="Salaries Overtime"/>
    <n v="0"/>
    <n v="-1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0"/>
    <s v="Benefits PERS Pool Liability"/>
    <n v="0"/>
    <n v="-43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1"/>
    <s v="Benefits Retirement"/>
    <n v="0"/>
    <n v="-24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2"/>
    <s v="Benefits Health Insurance"/>
    <n v="0"/>
    <n v="-49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3"/>
    <s v="Benefits Dental Insurance"/>
    <n v="0"/>
    <n v="-4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4"/>
    <s v="Benefits Vision Insurance"/>
    <n v="0"/>
    <n v="-1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5"/>
    <s v="Benefits Life Insurance"/>
    <n v="0"/>
    <n v="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7"/>
    <s v="Benefits Long Term Disability"/>
    <n v="0"/>
    <n v="-1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08"/>
    <s v="Benefits Deferred Compensation"/>
    <n v="0"/>
    <n v="-4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11"/>
    <s v="Benefits Medicare"/>
    <n v="0"/>
    <n v="-3000"/>
    <n v="0"/>
    <n v="0"/>
    <n v="0"/>
  </r>
  <r>
    <x v="39"/>
    <x v="39"/>
    <x v="2"/>
    <x v="1"/>
    <x v="10"/>
    <x v="10"/>
    <s v="00"/>
    <s v="Non Divisional"/>
    <s v="160"/>
    <s v="Revenue Management"/>
    <s v="800.05.00.160-5100.15"/>
    <s v="Benefits Cell Phone Allowance"/>
    <n v="0"/>
    <n v="0"/>
    <n v="0"/>
    <n v="0"/>
    <n v="0"/>
  </r>
  <r>
    <x v="39"/>
    <x v="39"/>
    <x v="2"/>
    <x v="1"/>
    <x v="13"/>
    <x v="13"/>
    <s v="00"/>
    <s v="Non Divisional"/>
    <s v="170"/>
    <s v="Information Technology"/>
    <s v="800.07.00.170-5000.01"/>
    <s v="Salaries Regular"/>
    <n v="0"/>
    <n v="-170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000.03"/>
    <s v="Salaries Overtime"/>
    <n v="0"/>
    <n v="-4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000.08"/>
    <s v="Salaries Longevity Pay"/>
    <n v="0"/>
    <n v="-6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000.11"/>
    <s v="Salaries Worker's Comp"/>
    <n v="0"/>
    <n v="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0"/>
    <s v="Benefits PERS Pool Liability"/>
    <n v="0"/>
    <n v="-36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1"/>
    <s v="Benefits Retirement"/>
    <n v="0"/>
    <n v="-14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2"/>
    <s v="Benefits Health Insurance"/>
    <n v="0"/>
    <n v="-23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3"/>
    <s v="Benefits Dental Insurance"/>
    <n v="0"/>
    <n v="-2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4"/>
    <s v="Benefits Vision Insurance"/>
    <n v="0"/>
    <n v="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5"/>
    <s v="Benefits Life Insurance"/>
    <n v="0"/>
    <n v="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7"/>
    <s v="Benefits Long Term Disability"/>
    <n v="0"/>
    <n v="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08"/>
    <s v="Benefits Deferred Compensation"/>
    <n v="0"/>
    <n v="-4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11"/>
    <s v="Benefits Medicare"/>
    <n v="0"/>
    <n v="-3000"/>
    <n v="0"/>
    <n v="0"/>
    <n v="0"/>
  </r>
  <r>
    <x v="39"/>
    <x v="39"/>
    <x v="2"/>
    <x v="1"/>
    <x v="13"/>
    <x v="13"/>
    <s v="00"/>
    <s v="Non Divisional"/>
    <s v="170"/>
    <s v="Information Technology"/>
    <s v="800.07.00.170-5100.15"/>
    <s v="Benefits Cell Phone Allowance"/>
    <n v="0"/>
    <n v="-2000"/>
    <n v="0"/>
    <n v="0"/>
    <n v="0"/>
  </r>
  <r>
    <x v="39"/>
    <x v="39"/>
    <x v="3"/>
    <x v="1"/>
    <x v="13"/>
    <x v="13"/>
    <s v="00"/>
    <s v="Non Divisional"/>
    <s v="170"/>
    <s v="Information Technology"/>
    <s v="800.07.00.170-6200.09"/>
    <s v="Supplies Data Processing"/>
    <n v="0"/>
    <n v="0"/>
    <n v="0"/>
    <n v="0"/>
    <n v="0"/>
  </r>
  <r>
    <x v="39"/>
    <x v="39"/>
    <x v="2"/>
    <x v="1"/>
    <x v="13"/>
    <x v="13"/>
    <s v="00"/>
    <s v="Non Divisional"/>
    <s v="180"/>
    <s v="GIS"/>
    <s v="800.07.00.180-5000.01"/>
    <s v="Salaries Regular"/>
    <n v="0"/>
    <n v="-36000"/>
    <n v="0"/>
    <n v="0"/>
    <n v="0"/>
  </r>
  <r>
    <x v="39"/>
    <x v="39"/>
    <x v="2"/>
    <x v="1"/>
    <x v="13"/>
    <x v="13"/>
    <s v="00"/>
    <s v="Non Divisional"/>
    <s v="180"/>
    <s v="GIS"/>
    <s v="800.07.00.180-5100.00"/>
    <s v="Benefits PERS Pool Liability"/>
    <n v="0"/>
    <n v="-6000"/>
    <n v="0"/>
    <n v="0"/>
    <n v="0"/>
  </r>
  <r>
    <x v="39"/>
    <x v="39"/>
    <x v="2"/>
    <x v="1"/>
    <x v="13"/>
    <x v="13"/>
    <s v="00"/>
    <s v="Non Divisional"/>
    <s v="180"/>
    <s v="GIS"/>
    <s v="800.07.00.180-5100.01"/>
    <s v="Benefits Retirement"/>
    <n v="0"/>
    <n v="-3000"/>
    <n v="0"/>
    <n v="0"/>
    <n v="0"/>
  </r>
  <r>
    <x v="39"/>
    <x v="39"/>
    <x v="2"/>
    <x v="1"/>
    <x v="13"/>
    <x v="13"/>
    <s v="00"/>
    <s v="Non Divisional"/>
    <s v="180"/>
    <s v="GIS"/>
    <s v="800.07.00.180-5100.02"/>
    <s v="Benefits Health Insurance"/>
    <n v="0"/>
    <n v="-2000"/>
    <n v="0"/>
    <n v="0"/>
    <n v="0"/>
  </r>
  <r>
    <x v="39"/>
    <x v="39"/>
    <x v="2"/>
    <x v="1"/>
    <x v="13"/>
    <x v="13"/>
    <s v="00"/>
    <s v="Non Divisional"/>
    <s v="180"/>
    <s v="GIS"/>
    <s v="800.07.00.180-5100.03"/>
    <s v="Benefits Dental Insurance"/>
    <n v="0"/>
    <n v="0"/>
    <n v="0"/>
    <n v="0"/>
    <n v="0"/>
  </r>
  <r>
    <x v="39"/>
    <x v="39"/>
    <x v="2"/>
    <x v="1"/>
    <x v="13"/>
    <x v="13"/>
    <s v="00"/>
    <s v="Non Divisional"/>
    <s v="180"/>
    <s v="GIS"/>
    <s v="800.07.00.180-5100.04"/>
    <s v="Benefits Vision Insurance"/>
    <n v="0"/>
    <n v="0"/>
    <n v="0"/>
    <n v="0"/>
    <n v="0"/>
  </r>
  <r>
    <x v="39"/>
    <x v="39"/>
    <x v="2"/>
    <x v="1"/>
    <x v="13"/>
    <x v="13"/>
    <s v="00"/>
    <s v="Non Divisional"/>
    <s v="180"/>
    <s v="GIS"/>
    <s v="800.07.00.180-5100.05"/>
    <s v="Benefits Life Insurance"/>
    <n v="0"/>
    <n v="0"/>
    <n v="0"/>
    <n v="0"/>
    <n v="0"/>
  </r>
  <r>
    <x v="39"/>
    <x v="39"/>
    <x v="2"/>
    <x v="1"/>
    <x v="13"/>
    <x v="13"/>
    <s v="00"/>
    <s v="Non Divisional"/>
    <s v="180"/>
    <s v="GIS"/>
    <s v="800.07.00.180-5100.07"/>
    <s v="Benefits Long Term Disability"/>
    <n v="0"/>
    <n v="0"/>
    <n v="0"/>
    <n v="0"/>
    <n v="0"/>
  </r>
  <r>
    <x v="39"/>
    <x v="39"/>
    <x v="2"/>
    <x v="1"/>
    <x v="13"/>
    <x v="13"/>
    <s v="00"/>
    <s v="Non Divisional"/>
    <s v="180"/>
    <s v="GIS"/>
    <s v="800.07.00.180-5100.08"/>
    <s v="Benefits Deferred Compensation"/>
    <n v="0"/>
    <n v="-1000"/>
    <n v="0"/>
    <n v="0"/>
    <n v="0"/>
  </r>
  <r>
    <x v="39"/>
    <x v="39"/>
    <x v="2"/>
    <x v="1"/>
    <x v="13"/>
    <x v="13"/>
    <s v="00"/>
    <s v="Non Divisional"/>
    <s v="180"/>
    <s v="GIS"/>
    <s v="800.07.00.180-5100.11"/>
    <s v="Benefits Medicare"/>
    <n v="0"/>
    <n v="-1000"/>
    <n v="0"/>
    <n v="0"/>
    <n v="0"/>
  </r>
  <r>
    <x v="39"/>
    <x v="39"/>
    <x v="2"/>
    <x v="1"/>
    <x v="6"/>
    <x v="6"/>
    <s v="50"/>
    <s v="Administration"/>
    <s v="001"/>
    <s v="Administration"/>
    <s v="800.40.50.001-5000.01"/>
    <s v="Salaries Regular"/>
    <n v="0"/>
    <n v="-73000"/>
    <n v="0"/>
    <n v="0"/>
    <n v="0"/>
  </r>
  <r>
    <x v="39"/>
    <x v="39"/>
    <x v="2"/>
    <x v="1"/>
    <x v="6"/>
    <x v="6"/>
    <s v="50"/>
    <s v="Administration"/>
    <s v="001"/>
    <s v="Administration"/>
    <s v="800.40.50.001-5000.03"/>
    <s v="Salaries Overtime"/>
    <n v="0"/>
    <n v="0"/>
    <n v="0"/>
    <n v="0"/>
    <n v="0"/>
  </r>
  <r>
    <x v="39"/>
    <x v="39"/>
    <x v="2"/>
    <x v="1"/>
    <x v="6"/>
    <x v="6"/>
    <s v="50"/>
    <s v="Administration"/>
    <s v="001"/>
    <s v="Administration"/>
    <s v="800.40.50.001-5000.07"/>
    <s v="Salaries Admin Leave Pay"/>
    <n v="0"/>
    <n v="-7000"/>
    <n v="0"/>
    <n v="0"/>
    <n v="0"/>
  </r>
  <r>
    <x v="39"/>
    <x v="39"/>
    <x v="2"/>
    <x v="1"/>
    <x v="6"/>
    <x v="6"/>
    <s v="50"/>
    <s v="Administration"/>
    <s v="001"/>
    <s v="Administration"/>
    <s v="800.40.50.001-5100.00"/>
    <s v="Benefits PERS Pool Liability"/>
    <n v="0"/>
    <n v="-15000"/>
    <n v="0"/>
    <n v="0"/>
    <n v="0"/>
  </r>
  <r>
    <x v="39"/>
    <x v="39"/>
    <x v="2"/>
    <x v="1"/>
    <x v="6"/>
    <x v="6"/>
    <s v="50"/>
    <s v="Administration"/>
    <s v="001"/>
    <s v="Administration"/>
    <s v="800.40.50.001-5100.01"/>
    <s v="Benefits Retirement"/>
    <n v="0"/>
    <n v="-5000"/>
    <n v="0"/>
    <n v="0"/>
    <n v="0"/>
  </r>
  <r>
    <x v="39"/>
    <x v="39"/>
    <x v="2"/>
    <x v="1"/>
    <x v="6"/>
    <x v="6"/>
    <s v="50"/>
    <s v="Administration"/>
    <s v="001"/>
    <s v="Administration"/>
    <s v="800.40.50.001-5100.02"/>
    <s v="Benefits Health Insurance"/>
    <n v="0"/>
    <n v="-8000"/>
    <n v="0"/>
    <n v="0"/>
    <n v="0"/>
  </r>
  <r>
    <x v="39"/>
    <x v="39"/>
    <x v="2"/>
    <x v="1"/>
    <x v="6"/>
    <x v="6"/>
    <s v="50"/>
    <s v="Administration"/>
    <s v="001"/>
    <s v="Administration"/>
    <s v="800.40.50.001-5100.03"/>
    <s v="Benefits Dental Insurance"/>
    <n v="0"/>
    <n v="-1000"/>
    <n v="0"/>
    <n v="0"/>
    <n v="0"/>
  </r>
  <r>
    <x v="39"/>
    <x v="39"/>
    <x v="2"/>
    <x v="1"/>
    <x v="6"/>
    <x v="6"/>
    <s v="50"/>
    <s v="Administration"/>
    <s v="001"/>
    <s v="Administration"/>
    <s v="800.40.50.001-5100.04"/>
    <s v="Benefits Vision Insurance"/>
    <n v="0"/>
    <n v="0"/>
    <n v="0"/>
    <n v="0"/>
    <n v="0"/>
  </r>
  <r>
    <x v="39"/>
    <x v="39"/>
    <x v="2"/>
    <x v="1"/>
    <x v="6"/>
    <x v="6"/>
    <s v="50"/>
    <s v="Administration"/>
    <s v="001"/>
    <s v="Administration"/>
    <s v="800.40.50.001-5100.05"/>
    <s v="Benefits Life Insurance"/>
    <n v="0"/>
    <n v="0"/>
    <n v="0"/>
    <n v="0"/>
    <n v="0"/>
  </r>
  <r>
    <x v="39"/>
    <x v="39"/>
    <x v="2"/>
    <x v="1"/>
    <x v="6"/>
    <x v="6"/>
    <s v="50"/>
    <s v="Administration"/>
    <s v="001"/>
    <s v="Administration"/>
    <s v="800.40.50.001-5100.07"/>
    <s v="Benefits Long Term Disability"/>
    <n v="0"/>
    <n v="0"/>
    <n v="0"/>
    <n v="0"/>
    <n v="0"/>
  </r>
  <r>
    <x v="39"/>
    <x v="39"/>
    <x v="2"/>
    <x v="1"/>
    <x v="6"/>
    <x v="6"/>
    <s v="50"/>
    <s v="Administration"/>
    <s v="001"/>
    <s v="Administration"/>
    <s v="800.40.50.001-5100.08"/>
    <s v="Benefits Deferred Compensation"/>
    <n v="0"/>
    <n v="-3000"/>
    <n v="0"/>
    <n v="0"/>
    <n v="0"/>
  </r>
  <r>
    <x v="39"/>
    <x v="39"/>
    <x v="2"/>
    <x v="1"/>
    <x v="6"/>
    <x v="6"/>
    <s v="50"/>
    <s v="Administration"/>
    <s v="001"/>
    <s v="Administration"/>
    <s v="800.40.50.001-5100.11"/>
    <s v="Benefits Medicare"/>
    <n v="0"/>
    <n v="-1000"/>
    <n v="0"/>
    <n v="0"/>
    <n v="0"/>
  </r>
  <r>
    <x v="39"/>
    <x v="39"/>
    <x v="2"/>
    <x v="1"/>
    <x v="6"/>
    <x v="6"/>
    <s v="55"/>
    <s v="Maintenance"/>
    <s v="500"/>
    <s v="Facilities"/>
    <s v="800.40.55.500-5000.01"/>
    <s v="Salaries Regular"/>
    <n v="0"/>
    <n v="-50000"/>
    <n v="0"/>
    <n v="0"/>
    <n v="0"/>
  </r>
  <r>
    <x v="39"/>
    <x v="39"/>
    <x v="2"/>
    <x v="1"/>
    <x v="6"/>
    <x v="6"/>
    <s v="55"/>
    <s v="Maintenance"/>
    <s v="500"/>
    <s v="Facilities"/>
    <s v="800.40.55.500-5000.03"/>
    <s v="Salaries Overtime"/>
    <n v="0"/>
    <n v="-3000"/>
    <n v="0"/>
    <n v="0"/>
    <n v="0"/>
  </r>
  <r>
    <x v="39"/>
    <x v="39"/>
    <x v="2"/>
    <x v="1"/>
    <x v="6"/>
    <x v="6"/>
    <s v="55"/>
    <s v="Maintenance"/>
    <s v="500"/>
    <s v="Facilities"/>
    <s v="800.40.55.500-5000.06"/>
    <s v="Salaries Out of Class"/>
    <n v="0"/>
    <n v="0"/>
    <n v="0"/>
    <n v="0"/>
    <n v="0"/>
  </r>
  <r>
    <x v="39"/>
    <x v="39"/>
    <x v="2"/>
    <x v="1"/>
    <x v="6"/>
    <x v="6"/>
    <s v="55"/>
    <s v="Maintenance"/>
    <s v="500"/>
    <s v="Facilities"/>
    <s v="800.40.55.500-5000.08"/>
    <s v="Salaries Longevity Pay"/>
    <n v="0"/>
    <n v="-2000"/>
    <n v="0"/>
    <n v="0"/>
    <n v="0"/>
  </r>
  <r>
    <x v="39"/>
    <x v="39"/>
    <x v="2"/>
    <x v="1"/>
    <x v="6"/>
    <x v="6"/>
    <s v="55"/>
    <s v="Maintenance"/>
    <s v="500"/>
    <s v="Facilities"/>
    <s v="800.40.55.500-5100.00"/>
    <s v="Benefits PERS Pool Liability"/>
    <n v="0"/>
    <n v="-11000"/>
    <n v="0"/>
    <n v="0"/>
    <n v="0"/>
  </r>
  <r>
    <x v="39"/>
    <x v="39"/>
    <x v="2"/>
    <x v="1"/>
    <x v="6"/>
    <x v="6"/>
    <s v="55"/>
    <s v="Maintenance"/>
    <s v="500"/>
    <s v="Facilities"/>
    <s v="800.40.55.500-5100.01"/>
    <s v="Benefits Retirement"/>
    <n v="0"/>
    <n v="-5000"/>
    <n v="0"/>
    <n v="0"/>
    <n v="0"/>
  </r>
  <r>
    <x v="39"/>
    <x v="39"/>
    <x v="2"/>
    <x v="1"/>
    <x v="6"/>
    <x v="6"/>
    <s v="55"/>
    <s v="Maintenance"/>
    <s v="500"/>
    <s v="Facilities"/>
    <s v="800.40.55.500-5100.02"/>
    <s v="Benefits Health Insurance"/>
    <n v="0"/>
    <n v="-13000"/>
    <n v="0"/>
    <n v="0"/>
    <n v="0"/>
  </r>
  <r>
    <x v="39"/>
    <x v="39"/>
    <x v="2"/>
    <x v="1"/>
    <x v="6"/>
    <x v="6"/>
    <s v="55"/>
    <s v="Maintenance"/>
    <s v="500"/>
    <s v="Facilities"/>
    <s v="800.40.55.500-5100.03"/>
    <s v="Benefits Dental Insurance"/>
    <n v="0"/>
    <n v="-1000"/>
    <n v="0"/>
    <n v="0"/>
    <n v="0"/>
  </r>
  <r>
    <x v="39"/>
    <x v="39"/>
    <x v="2"/>
    <x v="1"/>
    <x v="6"/>
    <x v="6"/>
    <s v="55"/>
    <s v="Maintenance"/>
    <s v="500"/>
    <s v="Facilities"/>
    <s v="800.40.55.500-5100.04"/>
    <s v="Benefits Vision Insurance"/>
    <n v="0"/>
    <n v="0"/>
    <n v="0"/>
    <n v="0"/>
    <n v="0"/>
  </r>
  <r>
    <x v="39"/>
    <x v="39"/>
    <x v="2"/>
    <x v="1"/>
    <x v="6"/>
    <x v="6"/>
    <s v="55"/>
    <s v="Maintenance"/>
    <s v="500"/>
    <s v="Facilities"/>
    <s v="800.40.55.500-5100.05"/>
    <s v="Benefits Life Insurance"/>
    <n v="0"/>
    <n v="0"/>
    <n v="0"/>
    <n v="0"/>
    <n v="0"/>
  </r>
  <r>
    <x v="39"/>
    <x v="39"/>
    <x v="2"/>
    <x v="1"/>
    <x v="6"/>
    <x v="6"/>
    <s v="55"/>
    <s v="Maintenance"/>
    <s v="500"/>
    <s v="Facilities"/>
    <s v="800.40.55.500-5100.07"/>
    <s v="Benefits Long Term Disability"/>
    <n v="0"/>
    <n v="0"/>
    <n v="0"/>
    <n v="0"/>
    <n v="0"/>
  </r>
  <r>
    <x v="39"/>
    <x v="39"/>
    <x v="2"/>
    <x v="1"/>
    <x v="6"/>
    <x v="6"/>
    <s v="55"/>
    <s v="Maintenance"/>
    <s v="500"/>
    <s v="Facilities"/>
    <s v="800.40.55.500-5100.08"/>
    <s v="Benefits Deferred Compensation"/>
    <n v="0"/>
    <n v="-3000"/>
    <n v="0"/>
    <n v="0"/>
    <n v="0"/>
  </r>
  <r>
    <x v="39"/>
    <x v="39"/>
    <x v="2"/>
    <x v="1"/>
    <x v="6"/>
    <x v="6"/>
    <s v="55"/>
    <s v="Maintenance"/>
    <s v="500"/>
    <s v="Facilities"/>
    <s v="800.40.55.500-5100.10"/>
    <s v="Benefits Uniform Allowance"/>
    <n v="0"/>
    <n v="-1000"/>
    <n v="0"/>
    <n v="0"/>
    <n v="0"/>
  </r>
  <r>
    <x v="39"/>
    <x v="39"/>
    <x v="2"/>
    <x v="1"/>
    <x v="6"/>
    <x v="6"/>
    <s v="55"/>
    <s v="Maintenance"/>
    <s v="500"/>
    <s v="Facilities"/>
    <s v="800.40.55.500-5100.11"/>
    <s v="Benefits Medicare"/>
    <n v="0"/>
    <n v="-1000"/>
    <n v="0"/>
    <n v="0"/>
    <n v="0"/>
  </r>
  <r>
    <x v="39"/>
    <x v="39"/>
    <x v="2"/>
    <x v="1"/>
    <x v="6"/>
    <x v="6"/>
    <s v="55"/>
    <s v="Maintenance"/>
    <s v="500"/>
    <s v="Facilities"/>
    <s v="800.40.55.500-5100.15"/>
    <s v="Benefits Cell Phone Allowance"/>
    <n v="0"/>
    <n v="0"/>
    <n v="0"/>
    <n v="0"/>
    <n v="0"/>
  </r>
  <r>
    <x v="39"/>
    <x v="39"/>
    <x v="2"/>
    <x v="1"/>
    <x v="6"/>
    <x v="6"/>
    <s v="55"/>
    <s v="Maintenance"/>
    <s v="510"/>
    <s v="Custodial"/>
    <s v="800.40.55.510-5000.01"/>
    <s v="Salaries Regular"/>
    <n v="0"/>
    <n v="-84000"/>
    <n v="0"/>
    <n v="0"/>
    <n v="0"/>
  </r>
  <r>
    <x v="39"/>
    <x v="39"/>
    <x v="2"/>
    <x v="1"/>
    <x v="6"/>
    <x v="6"/>
    <s v="55"/>
    <s v="Maintenance"/>
    <s v="510"/>
    <s v="Custodial"/>
    <s v="800.40.55.510-5000.03"/>
    <s v="Salaries Overtime"/>
    <n v="0"/>
    <n v="-2000"/>
    <n v="0"/>
    <n v="0"/>
    <n v="0"/>
  </r>
  <r>
    <x v="39"/>
    <x v="39"/>
    <x v="2"/>
    <x v="1"/>
    <x v="6"/>
    <x v="6"/>
    <s v="55"/>
    <s v="Maintenance"/>
    <s v="510"/>
    <s v="Custodial"/>
    <s v="800.40.55.510-5000.06"/>
    <s v="Salaries Out of Class"/>
    <n v="0"/>
    <n v="0"/>
    <n v="0"/>
    <n v="0"/>
    <n v="0"/>
  </r>
  <r>
    <x v="39"/>
    <x v="39"/>
    <x v="2"/>
    <x v="1"/>
    <x v="6"/>
    <x v="6"/>
    <s v="55"/>
    <s v="Maintenance"/>
    <s v="510"/>
    <s v="Custodial"/>
    <s v="800.40.55.510-5100.00"/>
    <s v="Benefits PERS Pool Liability"/>
    <n v="0"/>
    <n v="-17000"/>
    <n v="0"/>
    <n v="0"/>
    <n v="0"/>
  </r>
  <r>
    <x v="39"/>
    <x v="39"/>
    <x v="2"/>
    <x v="1"/>
    <x v="6"/>
    <x v="6"/>
    <s v="55"/>
    <s v="Maintenance"/>
    <s v="510"/>
    <s v="Custodial"/>
    <s v="800.40.55.510-5100.01"/>
    <s v="Benefits Retirement"/>
    <n v="0"/>
    <n v="-9000"/>
    <n v="0"/>
    <n v="0"/>
    <n v="0"/>
  </r>
  <r>
    <x v="39"/>
    <x v="39"/>
    <x v="2"/>
    <x v="1"/>
    <x v="6"/>
    <x v="6"/>
    <s v="55"/>
    <s v="Maintenance"/>
    <s v="510"/>
    <s v="Custodial"/>
    <s v="800.40.55.510-5100.02"/>
    <s v="Benefits Health Insurance"/>
    <n v="0"/>
    <n v="-15000"/>
    <n v="0"/>
    <n v="0"/>
    <n v="0"/>
  </r>
  <r>
    <x v="39"/>
    <x v="39"/>
    <x v="2"/>
    <x v="1"/>
    <x v="6"/>
    <x v="6"/>
    <s v="55"/>
    <s v="Maintenance"/>
    <s v="510"/>
    <s v="Custodial"/>
    <s v="800.40.55.510-5100.03"/>
    <s v="Benefits Dental Insurance"/>
    <n v="0"/>
    <n v="-2000"/>
    <n v="0"/>
    <n v="0"/>
    <n v="0"/>
  </r>
  <r>
    <x v="39"/>
    <x v="39"/>
    <x v="2"/>
    <x v="1"/>
    <x v="6"/>
    <x v="6"/>
    <s v="55"/>
    <s v="Maintenance"/>
    <s v="510"/>
    <s v="Custodial"/>
    <s v="800.40.55.510-5100.04"/>
    <s v="Benefits Vision Insurance"/>
    <n v="0"/>
    <n v="0"/>
    <n v="0"/>
    <n v="0"/>
    <n v="0"/>
  </r>
  <r>
    <x v="39"/>
    <x v="39"/>
    <x v="2"/>
    <x v="1"/>
    <x v="6"/>
    <x v="6"/>
    <s v="55"/>
    <s v="Maintenance"/>
    <s v="510"/>
    <s v="Custodial"/>
    <s v="800.40.55.510-5100.05"/>
    <s v="Benefits Life Insurance"/>
    <n v="0"/>
    <n v="0"/>
    <n v="0"/>
    <n v="0"/>
    <n v="0"/>
  </r>
  <r>
    <x v="39"/>
    <x v="39"/>
    <x v="2"/>
    <x v="1"/>
    <x v="6"/>
    <x v="6"/>
    <s v="55"/>
    <s v="Maintenance"/>
    <s v="510"/>
    <s v="Custodial"/>
    <s v="800.40.55.510-5100.07"/>
    <s v="Benefits Long Term Disability"/>
    <n v="0"/>
    <n v="0"/>
    <n v="0"/>
    <n v="0"/>
    <n v="0"/>
  </r>
  <r>
    <x v="39"/>
    <x v="39"/>
    <x v="2"/>
    <x v="1"/>
    <x v="6"/>
    <x v="6"/>
    <s v="55"/>
    <s v="Maintenance"/>
    <s v="510"/>
    <s v="Custodial"/>
    <s v="800.40.55.510-5100.08"/>
    <s v="Benefits Deferred Compensation"/>
    <n v="0"/>
    <n v="-6000"/>
    <n v="0"/>
    <n v="0"/>
    <n v="0"/>
  </r>
  <r>
    <x v="39"/>
    <x v="39"/>
    <x v="2"/>
    <x v="1"/>
    <x v="6"/>
    <x v="6"/>
    <s v="55"/>
    <s v="Maintenance"/>
    <s v="510"/>
    <s v="Custodial"/>
    <s v="800.40.55.510-5100.10"/>
    <s v="Benefits Uniform Allowance"/>
    <n v="0"/>
    <n v="-1000"/>
    <n v="0"/>
    <n v="0"/>
    <n v="0"/>
  </r>
  <r>
    <x v="39"/>
    <x v="39"/>
    <x v="2"/>
    <x v="1"/>
    <x v="6"/>
    <x v="6"/>
    <s v="55"/>
    <s v="Maintenance"/>
    <s v="510"/>
    <s v="Custodial"/>
    <s v="800.40.55.510-5100.11"/>
    <s v="Benefits Medicare"/>
    <n v="0"/>
    <n v="-1000"/>
    <n v="0"/>
    <n v="0"/>
    <n v="0"/>
  </r>
  <r>
    <x v="40"/>
    <x v="40"/>
    <x v="2"/>
    <x v="1"/>
    <x v="11"/>
    <x v="11"/>
    <s v="40"/>
    <s v="Development"/>
    <s v="000"/>
    <s v="No Program"/>
    <s v="810.45.40.000-5000.01"/>
    <s v="Salaries Regular"/>
    <n v="0"/>
    <n v="0"/>
    <n v="-155076"/>
    <n v="-25000"/>
    <n v="130076"/>
  </r>
  <r>
    <x v="40"/>
    <x v="40"/>
    <x v="2"/>
    <x v="1"/>
    <x v="11"/>
    <x v="11"/>
    <s v="40"/>
    <s v="Development"/>
    <s v="000"/>
    <s v="No Program"/>
    <s v="810.45.40.000-5000.08"/>
    <s v="Salaries Longevity Pay"/>
    <n v="0"/>
    <n v="0"/>
    <n v="-1100"/>
    <n v="-1100"/>
    <n v="0"/>
  </r>
  <r>
    <x v="40"/>
    <x v="40"/>
    <x v="2"/>
    <x v="1"/>
    <x v="11"/>
    <x v="11"/>
    <s v="40"/>
    <s v="Development"/>
    <s v="000"/>
    <s v="No Program"/>
    <s v="810.45.40.000-5100.05"/>
    <s v="Benefits Life Insurance"/>
    <n v="0"/>
    <n v="0"/>
    <n v="-205"/>
    <n v="-205"/>
    <n v="0"/>
  </r>
  <r>
    <x v="40"/>
    <x v="40"/>
    <x v="2"/>
    <x v="1"/>
    <x v="11"/>
    <x v="11"/>
    <s v="40"/>
    <s v="Development"/>
    <s v="000"/>
    <s v="No Program"/>
    <s v="810.45.40.000-5100.08"/>
    <s v="Benefits Deferred Compensation"/>
    <n v="0"/>
    <n v="0"/>
    <n v="-1106"/>
    <n v="-1106"/>
    <n v="0"/>
  </r>
  <r>
    <x v="40"/>
    <x v="40"/>
    <x v="2"/>
    <x v="1"/>
    <x v="11"/>
    <x v="11"/>
    <s v="40"/>
    <s v="Development"/>
    <s v="000"/>
    <s v="No Program"/>
    <s v="810.45.40.000-5100.00"/>
    <s v="Benefits PERS Pool Liability"/>
    <n v="0"/>
    <n v="0"/>
    <n v="-32648"/>
    <n v="-7000"/>
    <n v="25648"/>
  </r>
  <r>
    <x v="40"/>
    <x v="40"/>
    <x v="2"/>
    <x v="1"/>
    <x v="11"/>
    <x v="11"/>
    <s v="40"/>
    <s v="Development"/>
    <s v="000"/>
    <s v="No Program"/>
    <s v="810.45.40.000-5100.01"/>
    <s v="Benefits Retirement"/>
    <n v="0"/>
    <n v="0"/>
    <n v="-12610"/>
    <n v="-2000"/>
    <n v="10610"/>
  </r>
  <r>
    <x v="40"/>
    <x v="40"/>
    <x v="2"/>
    <x v="1"/>
    <x v="11"/>
    <x v="11"/>
    <s v="40"/>
    <s v="Development"/>
    <s v="000"/>
    <s v="No Program"/>
    <s v="810.45.40.000-5100.02"/>
    <s v="Benefits Health Insurance"/>
    <n v="0"/>
    <n v="0"/>
    <n v="-31803"/>
    <n v="-3000"/>
    <n v="28803"/>
  </r>
  <r>
    <x v="40"/>
    <x v="40"/>
    <x v="2"/>
    <x v="1"/>
    <x v="11"/>
    <x v="11"/>
    <s v="40"/>
    <s v="Development"/>
    <s v="000"/>
    <s v="No Program"/>
    <s v="810.45.40.000-5100.03"/>
    <s v="Benefits Dental Insurance"/>
    <n v="0"/>
    <n v="0"/>
    <n v="-1800"/>
    <n v="-1800"/>
    <n v="0"/>
  </r>
  <r>
    <x v="40"/>
    <x v="40"/>
    <x v="2"/>
    <x v="1"/>
    <x v="11"/>
    <x v="11"/>
    <s v="40"/>
    <s v="Development"/>
    <s v="000"/>
    <s v="No Program"/>
    <s v="810.45.40.000-5100.04"/>
    <s v="Benefits Vision Insurance"/>
    <n v="0"/>
    <n v="0"/>
    <n v="-311"/>
    <n v="-311"/>
    <n v="0"/>
  </r>
  <r>
    <x v="40"/>
    <x v="40"/>
    <x v="2"/>
    <x v="1"/>
    <x v="11"/>
    <x v="11"/>
    <s v="40"/>
    <s v="Development"/>
    <s v="000"/>
    <s v="No Program"/>
    <s v="810.45.40.000-5100.07"/>
    <s v="Benefits Long Term Disability"/>
    <n v="0"/>
    <n v="0"/>
    <n v="-1216"/>
    <n v="-1216"/>
    <n v="0"/>
  </r>
  <r>
    <x v="40"/>
    <x v="40"/>
    <x v="2"/>
    <x v="1"/>
    <x v="11"/>
    <x v="11"/>
    <s v="40"/>
    <s v="Development"/>
    <s v="000"/>
    <s v="No Program"/>
    <s v="810.45.40.000-5100.11"/>
    <s v="Benefits Medicare"/>
    <n v="0"/>
    <n v="0"/>
    <n v="-2282"/>
    <n v="-2282"/>
    <n v="0"/>
  </r>
  <r>
    <x v="40"/>
    <x v="40"/>
    <x v="3"/>
    <x v="1"/>
    <x v="11"/>
    <x v="11"/>
    <s v="40"/>
    <s v="Development"/>
    <s v="000"/>
    <s v="No Program"/>
    <s v="810.45.40.000-6000.01"/>
    <s v="Professional Services General"/>
    <n v="0"/>
    <n v="0"/>
    <n v="-200000"/>
    <n v="-200000"/>
    <n v="0"/>
  </r>
  <r>
    <x v="40"/>
    <x v="40"/>
    <x v="3"/>
    <x v="1"/>
    <x v="11"/>
    <x v="11"/>
    <s v="40"/>
    <s v="Development"/>
    <s v="000"/>
    <s v="No Program"/>
    <s v="810.45.40.000-6000.12"/>
    <s v="Professional Services Contract Services"/>
    <n v="0"/>
    <n v="0"/>
    <n v="-75000"/>
    <n v="-75000"/>
    <n v="0"/>
  </r>
  <r>
    <x v="40"/>
    <x v="40"/>
    <x v="3"/>
    <x v="1"/>
    <x v="11"/>
    <x v="11"/>
    <s v="40"/>
    <s v="Development"/>
    <s v="000"/>
    <s v="No Program"/>
    <s v="810.45.40.000-6000.24"/>
    <s v="Professional Services Internet Services"/>
    <n v="0"/>
    <n v="0"/>
    <n v="-5000"/>
    <n v="-5000"/>
    <n v="0"/>
  </r>
  <r>
    <x v="40"/>
    <x v="40"/>
    <x v="3"/>
    <x v="1"/>
    <x v="11"/>
    <x v="11"/>
    <s v="40"/>
    <s v="Development"/>
    <s v="000"/>
    <s v="No Program"/>
    <s v="810.45.40.000-6000.29"/>
    <s v="Professional Services Recording Fees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000.37"/>
    <s v="Professional Services Printing and Publication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000.38"/>
    <s v="Professional Services Building Alarms and Security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000.39"/>
    <s v="Professional Services Pest Control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100.01"/>
    <s v="Utilities Electric"/>
    <n v="0"/>
    <n v="0"/>
    <n v="-20000"/>
    <n v="-38000"/>
    <n v="-18000"/>
  </r>
  <r>
    <x v="40"/>
    <x v="40"/>
    <x v="3"/>
    <x v="1"/>
    <x v="11"/>
    <x v="11"/>
    <s v="40"/>
    <s v="Development"/>
    <s v="000"/>
    <s v="No Program"/>
    <s v="810.45.40.000-6100.02"/>
    <s v="Utilities Telephone"/>
    <n v="0"/>
    <n v="0"/>
    <n v="-2500"/>
    <n v="-2500"/>
    <n v="0"/>
  </r>
  <r>
    <x v="40"/>
    <x v="40"/>
    <x v="3"/>
    <x v="1"/>
    <x v="11"/>
    <x v="11"/>
    <s v="40"/>
    <s v="Development"/>
    <s v="000"/>
    <s v="No Program"/>
    <s v="810.45.40.000-6200.04"/>
    <s v="Supplies Postage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260.01"/>
    <s v="Supplies-Community Development General Plan Documents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300.03"/>
    <s v="Dues &amp; Subscriptions Certifications"/>
    <n v="0"/>
    <n v="0"/>
    <n v="-400"/>
    <n v="-400"/>
    <n v="0"/>
  </r>
  <r>
    <x v="40"/>
    <x v="40"/>
    <x v="3"/>
    <x v="1"/>
    <x v="11"/>
    <x v="11"/>
    <s v="40"/>
    <s v="Development"/>
    <s v="000"/>
    <s v="No Program"/>
    <s v="810.45.40.000-6350.01"/>
    <s v="Maintenance Agreements &amp; Licenses License/Software Maintenance"/>
    <n v="0"/>
    <n v="0"/>
    <n v="-10000"/>
    <n v="-10000"/>
    <n v="0"/>
  </r>
  <r>
    <x v="40"/>
    <x v="40"/>
    <x v="3"/>
    <x v="1"/>
    <x v="11"/>
    <x v="11"/>
    <s v="40"/>
    <s v="Development"/>
    <s v="000"/>
    <s v="No Program"/>
    <s v="810.45.40.000-6400.05"/>
    <s v="Repairs &amp; Maintenance Vehicle"/>
    <n v="0"/>
    <n v="0"/>
    <n v="-5000"/>
    <n v="-5000"/>
    <n v="0"/>
  </r>
  <r>
    <x v="40"/>
    <x v="40"/>
    <x v="3"/>
    <x v="1"/>
    <x v="11"/>
    <x v="11"/>
    <s v="40"/>
    <s v="Development"/>
    <s v="000"/>
    <s v="No Program"/>
    <s v="810.45.40.000-6600.03"/>
    <s v="Administrative Expenses Mileage Reimbursement"/>
    <n v="0"/>
    <n v="0"/>
    <n v="-4000"/>
    <n v="-4000"/>
    <n v="0"/>
  </r>
  <r>
    <x v="40"/>
    <x v="40"/>
    <x v="3"/>
    <x v="1"/>
    <x v="11"/>
    <x v="11"/>
    <s v="40"/>
    <s v="Development"/>
    <s v="000"/>
    <s v="No Program"/>
    <s v="810.45.40.000-6600.04"/>
    <s v="Administrative Expenses Training/Conferences"/>
    <n v="0"/>
    <n v="0"/>
    <n v="-10000"/>
    <n v="-10000"/>
    <n v="0"/>
  </r>
  <r>
    <x v="40"/>
    <x v="40"/>
    <x v="3"/>
    <x v="1"/>
    <x v="11"/>
    <x v="11"/>
    <s v="40"/>
    <s v="Development"/>
    <s v="000"/>
    <s v="No Program"/>
    <s v="810.45.40.000-6600.05"/>
    <s v="Administrative Expenses Public/Legal Advertisement"/>
    <n v="0"/>
    <n v="0"/>
    <n v="-11000"/>
    <n v="-11000"/>
    <n v="0"/>
  </r>
  <r>
    <x v="40"/>
    <x v="40"/>
    <x v="3"/>
    <x v="1"/>
    <x v="11"/>
    <x v="11"/>
    <s v="40"/>
    <s v="Development"/>
    <s v="000"/>
    <s v="No Program"/>
    <s v="810.45.40.000-6600.14"/>
    <s v="Administrative Expenses Filing/Recording Fee"/>
    <n v="0"/>
    <n v="0"/>
    <n v="-500"/>
    <n v="-500"/>
    <n v="0"/>
  </r>
  <r>
    <x v="40"/>
    <x v="40"/>
    <x v="3"/>
    <x v="1"/>
    <x v="11"/>
    <x v="11"/>
    <s v="40"/>
    <s v="Development"/>
    <s v="000"/>
    <s v="No Program"/>
    <s v="810.45.40.000-6000.08"/>
    <s v="Professional Services Plan Check"/>
    <n v="0"/>
    <n v="0"/>
    <n v="-200000"/>
    <n v="-200000"/>
    <n v="0"/>
  </r>
  <r>
    <x v="40"/>
    <x v="40"/>
    <x v="3"/>
    <x v="1"/>
    <x v="11"/>
    <x v="11"/>
    <s v="40"/>
    <s v="Development"/>
    <s v="000"/>
    <s v="No Program"/>
    <s v="810.45.40.000-6000.10"/>
    <s v="Professional Services Consultant"/>
    <n v="0"/>
    <n v="0"/>
    <n v="-200000"/>
    <n v="-200000"/>
    <n v="0"/>
  </r>
  <r>
    <x v="40"/>
    <x v="40"/>
    <x v="3"/>
    <x v="1"/>
    <x v="11"/>
    <x v="11"/>
    <s v="40"/>
    <s v="Development"/>
    <s v="000"/>
    <s v="No Program"/>
    <s v="810.45.40.000-6000.13"/>
    <s v="Professional Services Compliance Monitoring"/>
    <n v="0"/>
    <n v="0"/>
    <n v="-75000"/>
    <n v="-75000"/>
    <n v="0"/>
  </r>
  <r>
    <x v="40"/>
    <x v="40"/>
    <x v="3"/>
    <x v="1"/>
    <x v="11"/>
    <x v="11"/>
    <s v="40"/>
    <s v="Development"/>
    <s v="000"/>
    <s v="No Program"/>
    <s v="810.45.40.000-6000.18"/>
    <s v="Professional Services Legal"/>
    <n v="0"/>
    <n v="0"/>
    <n v="-25000"/>
    <n v="-25000"/>
    <n v="0"/>
  </r>
  <r>
    <x v="40"/>
    <x v="40"/>
    <x v="3"/>
    <x v="1"/>
    <x v="11"/>
    <x v="11"/>
    <s v="40"/>
    <s v="Development"/>
    <s v="000"/>
    <s v="No Program"/>
    <s v="810.45.40.000-6200.01"/>
    <s v="Supplies Office"/>
    <n v="0"/>
    <n v="0"/>
    <n v="-1500"/>
    <n v="-1500"/>
    <n v="0"/>
  </r>
  <r>
    <x v="40"/>
    <x v="40"/>
    <x v="3"/>
    <x v="1"/>
    <x v="11"/>
    <x v="11"/>
    <s v="40"/>
    <s v="Development"/>
    <s v="000"/>
    <s v="No Program"/>
    <s v="810.45.40.000-6200.02"/>
    <s v="Supplies Special Department"/>
    <n v="0"/>
    <n v="0"/>
    <n v="-5000"/>
    <n v="-5000"/>
    <n v="0"/>
  </r>
  <r>
    <x v="40"/>
    <x v="40"/>
    <x v="3"/>
    <x v="1"/>
    <x v="11"/>
    <x v="11"/>
    <s v="40"/>
    <s v="Development"/>
    <s v="000"/>
    <s v="No Program"/>
    <s v="810.45.40.000-6200.03"/>
    <s v="Supplies Copier Maintenance &amp; Supplies"/>
    <n v="0"/>
    <n v="0"/>
    <n v="-5000"/>
    <n v="-5000"/>
    <n v="0"/>
  </r>
  <r>
    <x v="40"/>
    <x v="40"/>
    <x v="3"/>
    <x v="1"/>
    <x v="11"/>
    <x v="11"/>
    <s v="40"/>
    <s v="Development"/>
    <s v="000"/>
    <s v="No Program"/>
    <s v="810.45.40.000-6300.01"/>
    <s v="Dues &amp; Subscriptions Memberships"/>
    <n v="0"/>
    <n v="0"/>
    <n v="-3000"/>
    <n v="-3000"/>
    <n v="0"/>
  </r>
  <r>
    <x v="40"/>
    <x v="40"/>
    <x v="3"/>
    <x v="1"/>
    <x v="11"/>
    <x v="11"/>
    <s v="40"/>
    <s v="Development"/>
    <s v="000"/>
    <s v="No Program"/>
    <s v="810.45.40.000-6300.02"/>
    <s v="Dues &amp; Subscriptions Publications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400.01"/>
    <s v="Repairs &amp; Maintenance Building"/>
    <n v="0"/>
    <n v="0"/>
    <n v="-12500"/>
    <n v="-12500"/>
    <n v="0"/>
  </r>
  <r>
    <x v="40"/>
    <x v="40"/>
    <x v="3"/>
    <x v="1"/>
    <x v="11"/>
    <x v="11"/>
    <s v="40"/>
    <s v="Development"/>
    <s v="000"/>
    <s v="No Program"/>
    <s v="810.45.40.000-6400.02"/>
    <s v="Repairs &amp; Maintenance Minor Equipment/Other"/>
    <n v="0"/>
    <n v="0"/>
    <n v="-1000"/>
    <n v="-1000"/>
    <n v="0"/>
  </r>
  <r>
    <x v="40"/>
    <x v="40"/>
    <x v="3"/>
    <x v="1"/>
    <x v="11"/>
    <x v="11"/>
    <s v="40"/>
    <s v="Development"/>
    <s v="000"/>
    <s v="No Program"/>
    <s v="810.45.40.000-6600.01"/>
    <s v="Administrative Expenses Meetings"/>
    <n v="0"/>
    <n v="0"/>
    <n v="-1000"/>
    <n v="-1000"/>
    <n v="0"/>
  </r>
  <r>
    <x v="40"/>
    <x v="40"/>
    <x v="2"/>
    <x v="1"/>
    <x v="11"/>
    <x v="11"/>
    <s v="41"/>
    <s v="Capital Improvement"/>
    <s v="000"/>
    <s v="No Program"/>
    <s v="810.45.41.000-5000.01"/>
    <s v="Salaries Regular"/>
    <n v="0"/>
    <n v="-71000"/>
    <n v="-1327036"/>
    <n v="-835000"/>
    <n v="492036"/>
  </r>
  <r>
    <x v="40"/>
    <x v="40"/>
    <x v="2"/>
    <x v="1"/>
    <x v="11"/>
    <x v="11"/>
    <s v="41"/>
    <s v="Capital Improvement"/>
    <s v="000"/>
    <s v="No Program"/>
    <s v="810.45.41.000-5000.02"/>
    <s v="Salaries Part Time"/>
    <n v="0"/>
    <n v="-3000"/>
    <n v="0"/>
    <n v="-18000"/>
    <n v="-18000"/>
  </r>
  <r>
    <x v="40"/>
    <x v="40"/>
    <x v="2"/>
    <x v="1"/>
    <x v="11"/>
    <x v="11"/>
    <s v="41"/>
    <s v="Capital Improvement"/>
    <s v="000"/>
    <s v="No Program"/>
    <s v="810.45.41.000-5000.03"/>
    <s v="Salaries Overtime"/>
    <n v="0"/>
    <n v="-4000"/>
    <n v="0"/>
    <n v="-8000"/>
    <n v="-8000"/>
  </r>
  <r>
    <x v="40"/>
    <x v="40"/>
    <x v="2"/>
    <x v="1"/>
    <x v="11"/>
    <x v="11"/>
    <s v="41"/>
    <s v="Capital Improvement"/>
    <s v="000"/>
    <s v="No Program"/>
    <s v="810.45.41.000-5000.07"/>
    <s v="Salaries Admin Leave Pay"/>
    <n v="0"/>
    <n v="0"/>
    <n v="-19148"/>
    <n v="-19148"/>
    <n v="0"/>
  </r>
  <r>
    <x v="40"/>
    <x v="40"/>
    <x v="2"/>
    <x v="1"/>
    <x v="11"/>
    <x v="11"/>
    <s v="41"/>
    <s v="Capital Improvement"/>
    <s v="000"/>
    <s v="No Program"/>
    <s v="810.45.41.000-5000.08"/>
    <s v="Salaries Longevity Pay"/>
    <n v="0"/>
    <n v="0"/>
    <n v="-15200"/>
    <n v="-15200"/>
    <n v="0"/>
  </r>
  <r>
    <x v="40"/>
    <x v="40"/>
    <x v="2"/>
    <x v="1"/>
    <x v="11"/>
    <x v="11"/>
    <s v="41"/>
    <s v="Capital Improvement"/>
    <s v="000"/>
    <s v="No Program"/>
    <s v="810.45.41.000-5100.00"/>
    <s v="Benefits PERS Pool Liability"/>
    <n v="0"/>
    <n v="-3000"/>
    <n v="-118362"/>
    <n v="-119000"/>
    <n v="-638"/>
  </r>
  <r>
    <x v="40"/>
    <x v="40"/>
    <x v="2"/>
    <x v="1"/>
    <x v="11"/>
    <x v="11"/>
    <s v="41"/>
    <s v="Capital Improvement"/>
    <s v="000"/>
    <s v="No Program"/>
    <s v="810.45.41.000-5100.01"/>
    <s v="Benefits Retirement"/>
    <n v="0"/>
    <n v="-2000"/>
    <n v="-97107"/>
    <n v="-60000"/>
    <n v="37107"/>
  </r>
  <r>
    <x v="40"/>
    <x v="40"/>
    <x v="2"/>
    <x v="1"/>
    <x v="11"/>
    <x v="11"/>
    <s v="41"/>
    <s v="Capital Improvement"/>
    <s v="000"/>
    <s v="No Program"/>
    <s v="810.45.41.000-5100.02"/>
    <s v="Benefits Health Insurance"/>
    <n v="0"/>
    <n v="0"/>
    <n v="-224551"/>
    <n v="-88000"/>
    <n v="136551"/>
  </r>
  <r>
    <x v="40"/>
    <x v="40"/>
    <x v="2"/>
    <x v="1"/>
    <x v="11"/>
    <x v="11"/>
    <s v="41"/>
    <s v="Capital Improvement"/>
    <s v="000"/>
    <s v="No Program"/>
    <s v="810.45.41.000-5100.03"/>
    <s v="Benefits Dental Insurance"/>
    <n v="0"/>
    <n v="0"/>
    <n v="-15235"/>
    <n v="-7000"/>
    <n v="8235"/>
  </r>
  <r>
    <x v="40"/>
    <x v="40"/>
    <x v="2"/>
    <x v="1"/>
    <x v="11"/>
    <x v="11"/>
    <s v="41"/>
    <s v="Capital Improvement"/>
    <s v="000"/>
    <s v="No Program"/>
    <s v="810.45.41.000-5100.04"/>
    <s v="Benefits Vision Insurance"/>
    <n v="0"/>
    <n v="0"/>
    <n v="-2544"/>
    <n v="-2544"/>
    <n v="0"/>
  </r>
  <r>
    <x v="40"/>
    <x v="40"/>
    <x v="2"/>
    <x v="1"/>
    <x v="11"/>
    <x v="11"/>
    <s v="41"/>
    <s v="Capital Improvement"/>
    <s v="000"/>
    <s v="No Program"/>
    <s v="810.45.41.000-5100.05"/>
    <s v="Benefits Life Insurance"/>
    <n v="0"/>
    <n v="0"/>
    <n v="-799"/>
    <n v="-799"/>
    <n v="0"/>
  </r>
  <r>
    <x v="40"/>
    <x v="40"/>
    <x v="2"/>
    <x v="1"/>
    <x v="11"/>
    <x v="11"/>
    <s v="41"/>
    <s v="Capital Improvement"/>
    <s v="000"/>
    <s v="No Program"/>
    <s v="810.45.41.000-5100.07"/>
    <s v="Benefits Long Term Disability"/>
    <n v="0"/>
    <n v="0"/>
    <n v="-10596"/>
    <n v="-5000"/>
    <n v="5596"/>
  </r>
  <r>
    <x v="40"/>
    <x v="40"/>
    <x v="2"/>
    <x v="1"/>
    <x v="11"/>
    <x v="11"/>
    <s v="41"/>
    <s v="Capital Improvement"/>
    <s v="000"/>
    <s v="No Program"/>
    <s v="810.45.41.000-5100.08"/>
    <s v="Benefits Deferred Compensation"/>
    <n v="0"/>
    <n v="-1000"/>
    <n v="-4190"/>
    <n v="-4190"/>
    <n v="0"/>
  </r>
  <r>
    <x v="40"/>
    <x v="40"/>
    <x v="2"/>
    <x v="1"/>
    <x v="11"/>
    <x v="11"/>
    <s v="41"/>
    <s v="Capital Improvement"/>
    <s v="000"/>
    <s v="No Program"/>
    <s v="810.45.41.000-5100.11"/>
    <s v="Benefits Medicare"/>
    <n v="0"/>
    <n v="-1000"/>
    <n v="-19828"/>
    <n v="-12000"/>
    <n v="7828"/>
  </r>
  <r>
    <x v="40"/>
    <x v="40"/>
    <x v="2"/>
    <x v="1"/>
    <x v="11"/>
    <x v="11"/>
    <s v="41"/>
    <s v="Capital Improvement"/>
    <s v="000"/>
    <s v="No Program"/>
    <s v="810.45.41.000-5100.15"/>
    <s v="Benefits Cell Phone Allowance"/>
    <n v="0"/>
    <n v="0"/>
    <n v="-1440"/>
    <n v="-1440"/>
    <n v="0"/>
  </r>
  <r>
    <x v="40"/>
    <x v="40"/>
    <x v="2"/>
    <x v="1"/>
    <x v="11"/>
    <x v="11"/>
    <s v="41"/>
    <s v="Capital Improvement"/>
    <s v="000"/>
    <s v="No Program"/>
    <s v="810.45.41.000-5100.17"/>
    <s v="Benefits Other Post Employment Benefits"/>
    <n v="0"/>
    <n v="0"/>
    <n v="0"/>
    <n v="0"/>
    <n v="0"/>
  </r>
  <r>
    <x v="40"/>
    <x v="40"/>
    <x v="3"/>
    <x v="1"/>
    <x v="11"/>
    <x v="11"/>
    <s v="41"/>
    <s v="Capital Improvement"/>
    <s v="000"/>
    <s v="No Program"/>
    <s v="810.45.41.000-6000.12"/>
    <s v="Professional Services Contract Services"/>
    <n v="0"/>
    <n v="0"/>
    <n v="-200000"/>
    <n v="-200000"/>
    <n v="0"/>
  </r>
  <r>
    <x v="40"/>
    <x v="40"/>
    <x v="3"/>
    <x v="1"/>
    <x v="11"/>
    <x v="11"/>
    <s v="41"/>
    <s v="Capital Improvement"/>
    <s v="000"/>
    <s v="No Program"/>
    <s v="810.45.41.000-6000.08"/>
    <s v="Professional Services Plan Check"/>
    <n v="0"/>
    <n v="0"/>
    <n v="-200000"/>
    <n v="-200000"/>
    <n v="0"/>
  </r>
  <r>
    <x v="40"/>
    <x v="40"/>
    <x v="3"/>
    <x v="1"/>
    <x v="11"/>
    <x v="11"/>
    <s v="41"/>
    <s v="Capital Improvement"/>
    <s v="000"/>
    <s v="No Program"/>
    <s v="810.45.41.000-6000.13"/>
    <s v="Professional Services Compliance Monitoring"/>
    <n v="0"/>
    <n v="0"/>
    <n v="-5000"/>
    <n v="-5000"/>
    <n v="0"/>
  </r>
  <r>
    <x v="40"/>
    <x v="40"/>
    <x v="3"/>
    <x v="1"/>
    <x v="11"/>
    <x v="11"/>
    <s v="41"/>
    <s v="Capital Improvement"/>
    <s v="000"/>
    <s v="No Program"/>
    <s v="810.45.41.000-6000.18"/>
    <s v="Professional Services Legal"/>
    <n v="0"/>
    <n v="0"/>
    <n v="-25000"/>
    <n v="-25000"/>
    <n v="0"/>
  </r>
  <r>
    <x v="40"/>
    <x v="40"/>
    <x v="3"/>
    <x v="1"/>
    <x v="11"/>
    <x v="11"/>
    <s v="41"/>
    <s v="Capital Improvement"/>
    <s v="000"/>
    <s v="No Program"/>
    <s v="810.45.41.000-6000.24"/>
    <s v="Professional Services Internet Services"/>
    <n v="0"/>
    <n v="0"/>
    <n v="-5000"/>
    <n v="-5000"/>
    <n v="0"/>
  </r>
  <r>
    <x v="40"/>
    <x v="40"/>
    <x v="3"/>
    <x v="1"/>
    <x v="11"/>
    <x v="11"/>
    <s v="41"/>
    <s v="Capital Improvement"/>
    <s v="000"/>
    <s v="No Program"/>
    <s v="810.45.41.000-6000.29"/>
    <s v="Professional Services Recording Fees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000.37"/>
    <s v="Professional Services Printing and Publication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000.38"/>
    <s v="Professional Services Building Alarms and Security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000.39"/>
    <s v="Professional Services Pest Control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100.01"/>
    <s v="Utilities Electric"/>
    <n v="0"/>
    <n v="0"/>
    <n v="-20000"/>
    <n v="-20000"/>
    <n v="0"/>
  </r>
  <r>
    <x v="40"/>
    <x v="40"/>
    <x v="3"/>
    <x v="1"/>
    <x v="11"/>
    <x v="11"/>
    <s v="41"/>
    <s v="Capital Improvement"/>
    <s v="000"/>
    <s v="No Program"/>
    <s v="810.45.41.000-6100.02"/>
    <s v="Utilities Telephone"/>
    <n v="0"/>
    <n v="0"/>
    <n v="-2500"/>
    <n v="-2500"/>
    <n v="0"/>
  </r>
  <r>
    <x v="40"/>
    <x v="40"/>
    <x v="3"/>
    <x v="1"/>
    <x v="11"/>
    <x v="11"/>
    <s v="41"/>
    <s v="Capital Improvement"/>
    <s v="000"/>
    <s v="No Program"/>
    <s v="810.45.41.000-6200.03"/>
    <s v="Supplies Copier Maintenance &amp; Supplies"/>
    <n v="0"/>
    <n v="0"/>
    <n v="-5000"/>
    <n v="-5000"/>
    <n v="0"/>
  </r>
  <r>
    <x v="40"/>
    <x v="40"/>
    <x v="3"/>
    <x v="1"/>
    <x v="11"/>
    <x v="11"/>
    <s v="41"/>
    <s v="Capital Improvement"/>
    <s v="000"/>
    <s v="No Program"/>
    <s v="810.45.41.000-6200.04"/>
    <s v="Supplies Postage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200.05"/>
    <s v="Supplies Gasoline"/>
    <n v="0"/>
    <n v="0"/>
    <n v="-10000"/>
    <n v="-10000"/>
    <n v="0"/>
  </r>
  <r>
    <x v="40"/>
    <x v="40"/>
    <x v="3"/>
    <x v="1"/>
    <x v="11"/>
    <x v="11"/>
    <s v="41"/>
    <s v="Capital Improvement"/>
    <s v="000"/>
    <s v="No Program"/>
    <s v="810.45.41.000-6260.01"/>
    <s v="Supplies-Community Development General Plan Documents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300.01"/>
    <s v="Dues &amp; Subscriptions Memberships"/>
    <n v="0"/>
    <n v="0"/>
    <n v="-3000"/>
    <n v="-3000"/>
    <n v="0"/>
  </r>
  <r>
    <x v="40"/>
    <x v="40"/>
    <x v="3"/>
    <x v="1"/>
    <x v="11"/>
    <x v="11"/>
    <s v="41"/>
    <s v="Capital Improvement"/>
    <s v="000"/>
    <s v="No Program"/>
    <s v="810.45.41.000-6300.03"/>
    <s v="Dues &amp; Subscriptions Certifications"/>
    <n v="0"/>
    <n v="0"/>
    <n v="-400"/>
    <n v="-400"/>
    <n v="0"/>
  </r>
  <r>
    <x v="40"/>
    <x v="40"/>
    <x v="3"/>
    <x v="1"/>
    <x v="11"/>
    <x v="11"/>
    <s v="41"/>
    <s v="Capital Improvement"/>
    <s v="000"/>
    <s v="No Program"/>
    <s v="810.45.41.000-6350.01"/>
    <s v="Maintenance Agreements &amp; Licenses License/Software Maintenance"/>
    <n v="0"/>
    <n v="0"/>
    <n v="-10000"/>
    <n v="-10000"/>
    <n v="0"/>
  </r>
  <r>
    <x v="40"/>
    <x v="40"/>
    <x v="3"/>
    <x v="1"/>
    <x v="11"/>
    <x v="11"/>
    <s v="41"/>
    <s v="Capital Improvement"/>
    <s v="000"/>
    <s v="No Program"/>
    <s v="810.45.41.000-6400.05"/>
    <s v="Repairs &amp; Maintenance Vehicle"/>
    <n v="0"/>
    <n v="0"/>
    <n v="-5000"/>
    <n v="-5000"/>
    <n v="0"/>
  </r>
  <r>
    <x v="40"/>
    <x v="40"/>
    <x v="3"/>
    <x v="1"/>
    <x v="11"/>
    <x v="11"/>
    <s v="41"/>
    <s v="Capital Improvement"/>
    <s v="000"/>
    <s v="No Program"/>
    <s v="810.45.41.000-6600.03"/>
    <s v="Administrative Expenses Mileage Reimbursement"/>
    <n v="0"/>
    <n v="0"/>
    <n v="-4000"/>
    <n v="-4000"/>
    <n v="0"/>
  </r>
  <r>
    <x v="40"/>
    <x v="40"/>
    <x v="3"/>
    <x v="1"/>
    <x v="11"/>
    <x v="11"/>
    <s v="41"/>
    <s v="Capital Improvement"/>
    <s v="000"/>
    <s v="No Program"/>
    <s v="810.45.41.000-6600.05"/>
    <s v="Administrative Expenses Public/Legal Advertisement"/>
    <n v="0"/>
    <n v="0"/>
    <n v="-20000"/>
    <n v="-20000"/>
    <n v="0"/>
  </r>
  <r>
    <x v="40"/>
    <x v="40"/>
    <x v="3"/>
    <x v="1"/>
    <x v="11"/>
    <x v="11"/>
    <s v="41"/>
    <s v="Capital Improvement"/>
    <s v="000"/>
    <s v="No Program"/>
    <s v="810.45.41.000-6600.14"/>
    <s v="Administrative Expenses Filing/Recording Fee"/>
    <n v="0"/>
    <n v="0"/>
    <n v="-500"/>
    <n v="-500"/>
    <n v="0"/>
  </r>
  <r>
    <x v="40"/>
    <x v="40"/>
    <x v="3"/>
    <x v="1"/>
    <x v="11"/>
    <x v="11"/>
    <s v="41"/>
    <s v="Capital Improvement"/>
    <s v="000"/>
    <s v="No Program"/>
    <s v="810.45.41.000-6600.29"/>
    <s v="Administrative Expenses Administration &amp; Planning"/>
    <n v="0"/>
    <n v="0"/>
    <n v="-20000"/>
    <n v="-20000"/>
    <n v="0"/>
  </r>
  <r>
    <x v="40"/>
    <x v="40"/>
    <x v="3"/>
    <x v="1"/>
    <x v="11"/>
    <x v="11"/>
    <s v="41"/>
    <s v="Capital Improvement"/>
    <s v="000"/>
    <s v="No Program"/>
    <s v="810.45.41.000-6000.01"/>
    <s v="Professional Services General"/>
    <n v="0"/>
    <n v="0"/>
    <n v="-200000"/>
    <n v="-275000"/>
    <n v="-75000"/>
  </r>
  <r>
    <x v="40"/>
    <x v="40"/>
    <x v="3"/>
    <x v="1"/>
    <x v="11"/>
    <x v="11"/>
    <s v="41"/>
    <s v="Capital Improvement"/>
    <s v="000"/>
    <s v="No Program"/>
    <s v="810.45.41.000-6000.10"/>
    <s v="Professional Services Consultant"/>
    <n v="0"/>
    <n v="0"/>
    <n v="-200000"/>
    <n v="-275000"/>
    <n v="-75000"/>
  </r>
  <r>
    <x v="40"/>
    <x v="40"/>
    <x v="3"/>
    <x v="1"/>
    <x v="11"/>
    <x v="11"/>
    <s v="41"/>
    <s v="Capital Improvement"/>
    <s v="000"/>
    <s v="No Program"/>
    <s v="810.45.41.000-6200.01"/>
    <s v="Supplies Office"/>
    <n v="0"/>
    <n v="0"/>
    <n v="-1500"/>
    <n v="-1500"/>
    <n v="0"/>
  </r>
  <r>
    <x v="40"/>
    <x v="40"/>
    <x v="3"/>
    <x v="1"/>
    <x v="11"/>
    <x v="11"/>
    <s v="41"/>
    <s v="Capital Improvement"/>
    <s v="000"/>
    <s v="No Program"/>
    <s v="810.45.41.000-6200.02"/>
    <s v="Supplies Special Department"/>
    <n v="0"/>
    <n v="0"/>
    <n v="-5000"/>
    <n v="-5000"/>
    <n v="0"/>
  </r>
  <r>
    <x v="40"/>
    <x v="40"/>
    <x v="3"/>
    <x v="1"/>
    <x v="11"/>
    <x v="11"/>
    <s v="41"/>
    <s v="Capital Improvement"/>
    <s v="000"/>
    <s v="No Program"/>
    <s v="810.45.41.000-6300.02"/>
    <s v="Dues &amp; Subscriptions Publications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400.01"/>
    <s v="Repairs &amp; Maintenance Building"/>
    <n v="0"/>
    <n v="0"/>
    <n v="-12500"/>
    <n v="-12500"/>
    <n v="0"/>
  </r>
  <r>
    <x v="40"/>
    <x v="40"/>
    <x v="3"/>
    <x v="1"/>
    <x v="11"/>
    <x v="11"/>
    <s v="41"/>
    <s v="Capital Improvement"/>
    <s v="000"/>
    <s v="No Program"/>
    <s v="810.45.41.000-6400.02"/>
    <s v="Repairs &amp; Maintenance Minor Equipment/Other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600.01"/>
    <s v="Administrative Expenses Meetings"/>
    <n v="0"/>
    <n v="0"/>
    <n v="-1000"/>
    <n v="-1000"/>
    <n v="0"/>
  </r>
  <r>
    <x v="40"/>
    <x v="40"/>
    <x v="3"/>
    <x v="1"/>
    <x v="11"/>
    <x v="11"/>
    <s v="41"/>
    <s v="Capital Improvement"/>
    <s v="000"/>
    <s v="No Program"/>
    <s v="810.45.41.000-6600.04"/>
    <s v="Administrative Expenses Training/Conferences"/>
    <n v="0"/>
    <n v="0"/>
    <n v="-10000"/>
    <n v="-10000"/>
    <n v="0"/>
  </r>
  <r>
    <x v="40"/>
    <x v="40"/>
    <x v="2"/>
    <x v="1"/>
    <x v="11"/>
    <x v="11"/>
    <s v="50"/>
    <s v="Administration"/>
    <s v="000"/>
    <s v="No Program"/>
    <s v="810.45.50.000-5000.01"/>
    <s v="Salaries Regular"/>
    <n v="0"/>
    <n v="-132000"/>
    <n v="-949201"/>
    <n v="-700000"/>
    <n v="249201"/>
  </r>
  <r>
    <x v="40"/>
    <x v="40"/>
    <x v="2"/>
    <x v="1"/>
    <x v="11"/>
    <x v="11"/>
    <s v="50"/>
    <s v="Administration"/>
    <s v="000"/>
    <s v="No Program"/>
    <s v="810.45.50.000-5000.03"/>
    <s v="Salaries Overtime"/>
    <n v="0"/>
    <n v="-6000"/>
    <n v="0"/>
    <n v="-30000"/>
    <n v="-30000"/>
  </r>
  <r>
    <x v="40"/>
    <x v="40"/>
    <x v="2"/>
    <x v="1"/>
    <x v="11"/>
    <x v="11"/>
    <s v="50"/>
    <s v="Administration"/>
    <s v="000"/>
    <s v="No Program"/>
    <s v="810.45.50.000-5000.06"/>
    <s v="Salaries Out of Class"/>
    <n v="0"/>
    <n v="0"/>
    <n v="-15482"/>
    <n v="-15482"/>
    <n v="0"/>
  </r>
  <r>
    <x v="40"/>
    <x v="40"/>
    <x v="2"/>
    <x v="1"/>
    <x v="11"/>
    <x v="11"/>
    <s v="50"/>
    <s v="Administration"/>
    <s v="000"/>
    <s v="No Program"/>
    <s v="810.45.50.000-5000.07"/>
    <s v="Salaries Admin Leave Pay"/>
    <n v="0"/>
    <n v="0"/>
    <n v="-10034"/>
    <n v="-16000"/>
    <n v="-5966"/>
  </r>
  <r>
    <x v="40"/>
    <x v="40"/>
    <x v="2"/>
    <x v="1"/>
    <x v="11"/>
    <x v="11"/>
    <s v="50"/>
    <s v="Administration"/>
    <s v="000"/>
    <s v="No Program"/>
    <s v="810.45.50.000-5000.08"/>
    <s v="Salaries Longevity Pay"/>
    <n v="0"/>
    <n v="-1000"/>
    <n v="-9000"/>
    <n v="-9000"/>
    <n v="0"/>
  </r>
  <r>
    <x v="40"/>
    <x v="40"/>
    <x v="2"/>
    <x v="1"/>
    <x v="11"/>
    <x v="11"/>
    <s v="50"/>
    <s v="Administration"/>
    <s v="000"/>
    <s v="No Program"/>
    <s v="810.45.50.000-5100.00"/>
    <s v="Benefits PERS Pool Liability"/>
    <n v="0"/>
    <n v="-26000"/>
    <n v="-161811"/>
    <n v="-143000"/>
    <n v="18811"/>
  </r>
  <r>
    <x v="40"/>
    <x v="40"/>
    <x v="2"/>
    <x v="1"/>
    <x v="11"/>
    <x v="11"/>
    <s v="50"/>
    <s v="Administration"/>
    <s v="000"/>
    <s v="No Program"/>
    <s v="810.45.50.000-5100.01"/>
    <s v="Benefits Retirement"/>
    <n v="0"/>
    <n v="-10000"/>
    <n v="-68323"/>
    <n v="-68323"/>
    <n v="0"/>
  </r>
  <r>
    <x v="40"/>
    <x v="40"/>
    <x v="2"/>
    <x v="1"/>
    <x v="11"/>
    <x v="11"/>
    <s v="50"/>
    <s v="Administration"/>
    <s v="000"/>
    <s v="No Program"/>
    <s v="810.45.50.000-5100.02"/>
    <s v="Benefits Health Insurance"/>
    <n v="0"/>
    <n v="-25000"/>
    <n v="-186638"/>
    <n v="-102000"/>
    <n v="84638"/>
  </r>
  <r>
    <x v="40"/>
    <x v="40"/>
    <x v="2"/>
    <x v="1"/>
    <x v="11"/>
    <x v="11"/>
    <s v="50"/>
    <s v="Administration"/>
    <s v="000"/>
    <s v="No Program"/>
    <s v="810.45.50.000-5100.03"/>
    <s v="Benefits Dental Insurance"/>
    <n v="0"/>
    <n v="-2000"/>
    <n v="-12897"/>
    <n v="-12897"/>
    <n v="0"/>
  </r>
  <r>
    <x v="40"/>
    <x v="40"/>
    <x v="2"/>
    <x v="1"/>
    <x v="11"/>
    <x v="11"/>
    <s v="50"/>
    <s v="Administration"/>
    <s v="000"/>
    <s v="No Program"/>
    <s v="810.45.50.000-5100.04"/>
    <s v="Benefits Vision Insurance"/>
    <n v="0"/>
    <n v="0"/>
    <n v="-2074"/>
    <n v="-2074"/>
    <n v="0"/>
  </r>
  <r>
    <x v="40"/>
    <x v="40"/>
    <x v="2"/>
    <x v="1"/>
    <x v="11"/>
    <x v="11"/>
    <s v="50"/>
    <s v="Administration"/>
    <s v="000"/>
    <s v="No Program"/>
    <s v="810.45.50.000-5100.05"/>
    <s v="Benefits Life Insurance"/>
    <n v="0"/>
    <n v="0"/>
    <n v="-636"/>
    <n v="-636"/>
    <n v="0"/>
  </r>
  <r>
    <x v="40"/>
    <x v="40"/>
    <x v="2"/>
    <x v="1"/>
    <x v="11"/>
    <x v="11"/>
    <s v="50"/>
    <s v="Administration"/>
    <s v="000"/>
    <s v="No Program"/>
    <s v="810.45.50.000-5100.07"/>
    <s v="Benefits Long Term Disability"/>
    <n v="0"/>
    <n v="0"/>
    <n v="-6727"/>
    <n v="-3000"/>
    <n v="3727"/>
  </r>
  <r>
    <x v="40"/>
    <x v="40"/>
    <x v="2"/>
    <x v="1"/>
    <x v="11"/>
    <x v="11"/>
    <s v="50"/>
    <s v="Administration"/>
    <s v="000"/>
    <s v="No Program"/>
    <s v="810.45.50.000-5100.08"/>
    <s v="Benefits Deferred Compensation"/>
    <n v="0"/>
    <n v="-1000"/>
    <n v="-13285"/>
    <n v="-11000"/>
    <n v="2285"/>
  </r>
  <r>
    <x v="40"/>
    <x v="40"/>
    <x v="2"/>
    <x v="1"/>
    <x v="11"/>
    <x v="11"/>
    <s v="50"/>
    <s v="Administration"/>
    <s v="000"/>
    <s v="No Program"/>
    <s v="810.45.50.000-5100.10"/>
    <s v="Benefits Uniform Allowance"/>
    <n v="0"/>
    <n v="-1000"/>
    <n v="0"/>
    <n v="0"/>
    <n v="0"/>
  </r>
  <r>
    <x v="40"/>
    <x v="40"/>
    <x v="2"/>
    <x v="1"/>
    <x v="11"/>
    <x v="11"/>
    <s v="50"/>
    <s v="Administration"/>
    <s v="000"/>
    <s v="No Program"/>
    <s v="810.45.50.000-5100.11"/>
    <s v="Benefits Medicare"/>
    <n v="0"/>
    <n v="-2000"/>
    <n v="-14363"/>
    <n v="-14363"/>
    <n v="0"/>
  </r>
  <r>
    <x v="40"/>
    <x v="40"/>
    <x v="2"/>
    <x v="1"/>
    <x v="11"/>
    <x v="11"/>
    <s v="50"/>
    <s v="Administration"/>
    <s v="000"/>
    <s v="No Program"/>
    <s v="810.45.50.000-5100.15"/>
    <s v="Benefits Cell Phone Allowance"/>
    <n v="0"/>
    <n v="-1000"/>
    <n v="-3216"/>
    <n v="-3216"/>
    <n v="0"/>
  </r>
  <r>
    <x v="40"/>
    <x v="40"/>
    <x v="3"/>
    <x v="1"/>
    <x v="11"/>
    <x v="11"/>
    <s v="50"/>
    <s v="Administration"/>
    <s v="000"/>
    <s v="No Program"/>
    <s v="810.45.50.000-6200.03"/>
    <s v="Supplies Copier Maintenance &amp; Supplies"/>
    <n v="0"/>
    <n v="0"/>
    <n v="-5000"/>
    <n v="-5000"/>
    <n v="0"/>
  </r>
  <r>
    <x v="40"/>
    <x v="40"/>
    <x v="3"/>
    <x v="1"/>
    <x v="11"/>
    <x v="11"/>
    <s v="50"/>
    <s v="Administration"/>
    <s v="000"/>
    <s v="No Program"/>
    <s v="810.45.50.000-6000.10"/>
    <s v="Professional Services Consultant"/>
    <n v="0"/>
    <n v="0"/>
    <n v="-100000"/>
    <n v="-100000"/>
    <n v="0"/>
  </r>
  <r>
    <x v="40"/>
    <x v="40"/>
    <x v="3"/>
    <x v="1"/>
    <x v="11"/>
    <x v="11"/>
    <s v="50"/>
    <s v="Administration"/>
    <s v="000"/>
    <s v="No Program"/>
    <s v="810.45.50.000-6000.12"/>
    <s v="Professional Services Contract Services"/>
    <n v="0"/>
    <n v="0"/>
    <n v="-100000"/>
    <n v="-100000"/>
    <n v="0"/>
  </r>
  <r>
    <x v="40"/>
    <x v="40"/>
    <x v="3"/>
    <x v="1"/>
    <x v="11"/>
    <x v="11"/>
    <s v="50"/>
    <s v="Administration"/>
    <s v="000"/>
    <s v="No Program"/>
    <s v="810.45.50.000-6000.24"/>
    <s v="Professional Services Internet Services"/>
    <n v="0"/>
    <n v="0"/>
    <n v="-1000"/>
    <n v="-1000"/>
    <n v="0"/>
  </r>
  <r>
    <x v="40"/>
    <x v="40"/>
    <x v="3"/>
    <x v="1"/>
    <x v="11"/>
    <x v="11"/>
    <s v="50"/>
    <s v="Administration"/>
    <s v="000"/>
    <s v="No Program"/>
    <s v="810.45.50.000-6000.38"/>
    <s v="Professional Services Building Alarms and Security"/>
    <n v="0"/>
    <n v="0"/>
    <n v="-200"/>
    <n v="-200"/>
    <n v="0"/>
  </r>
  <r>
    <x v="40"/>
    <x v="40"/>
    <x v="3"/>
    <x v="1"/>
    <x v="11"/>
    <x v="11"/>
    <s v="50"/>
    <s v="Administration"/>
    <s v="000"/>
    <s v="No Program"/>
    <s v="810.45.50.000-6300.01"/>
    <s v="Dues &amp; Subscriptions Memberships"/>
    <n v="0"/>
    <n v="0"/>
    <n v="-300"/>
    <n v="-300"/>
    <n v="0"/>
  </r>
  <r>
    <x v="40"/>
    <x v="40"/>
    <x v="3"/>
    <x v="1"/>
    <x v="11"/>
    <x v="11"/>
    <s v="50"/>
    <s v="Administration"/>
    <s v="000"/>
    <s v="No Program"/>
    <s v="810.45.50.000-6300.02"/>
    <s v="Dues &amp; Subscriptions Publications"/>
    <n v="0"/>
    <n v="0"/>
    <n v="-200"/>
    <n v="-200"/>
    <n v="0"/>
  </r>
  <r>
    <x v="40"/>
    <x v="40"/>
    <x v="3"/>
    <x v="1"/>
    <x v="11"/>
    <x v="11"/>
    <s v="50"/>
    <s v="Administration"/>
    <s v="000"/>
    <s v="No Program"/>
    <s v="810.45.50.000-6300.03"/>
    <s v="Dues &amp; Subscriptions Certifications"/>
    <n v="0"/>
    <n v="0"/>
    <n v="-100"/>
    <n v="-100"/>
    <n v="0"/>
  </r>
  <r>
    <x v="40"/>
    <x v="40"/>
    <x v="3"/>
    <x v="1"/>
    <x v="11"/>
    <x v="11"/>
    <s v="50"/>
    <s v="Administration"/>
    <s v="000"/>
    <s v="No Program"/>
    <s v="810.45.50.000-6600.03"/>
    <s v="Administrative Expenses Mileage Reimbursement"/>
    <n v="0"/>
    <n v="0"/>
    <n v="-500"/>
    <n v="-500"/>
    <n v="0"/>
  </r>
  <r>
    <x v="40"/>
    <x v="40"/>
    <x v="3"/>
    <x v="1"/>
    <x v="11"/>
    <x v="11"/>
    <s v="50"/>
    <s v="Administration"/>
    <s v="000"/>
    <s v="No Program"/>
    <s v="810.45.50.000-6600.32"/>
    <s v="Administrative Expenses Vehicle Fund Contribution"/>
    <n v="0"/>
    <n v="0"/>
    <n v="-600"/>
    <n v="-1000"/>
    <n v="-400"/>
  </r>
  <r>
    <x v="40"/>
    <x v="40"/>
    <x v="3"/>
    <x v="1"/>
    <x v="11"/>
    <x v="11"/>
    <s v="50"/>
    <s v="Administration"/>
    <s v="000"/>
    <s v="No Program"/>
    <s v="810.45.50.000-6000.01"/>
    <s v="Professional Services General"/>
    <n v="0"/>
    <n v="0"/>
    <n v="-100000"/>
    <n v="-100000"/>
    <n v="0"/>
  </r>
  <r>
    <x v="40"/>
    <x v="40"/>
    <x v="3"/>
    <x v="1"/>
    <x v="11"/>
    <x v="11"/>
    <s v="50"/>
    <s v="Administration"/>
    <s v="000"/>
    <s v="No Program"/>
    <s v="810.45.50.000-6200.01"/>
    <s v="Supplies Office"/>
    <n v="0"/>
    <n v="0"/>
    <n v="-500"/>
    <n v="-500"/>
    <n v="0"/>
  </r>
  <r>
    <x v="40"/>
    <x v="40"/>
    <x v="3"/>
    <x v="1"/>
    <x v="11"/>
    <x v="11"/>
    <s v="50"/>
    <s v="Administration"/>
    <s v="000"/>
    <s v="No Program"/>
    <s v="810.45.50.000-6200.02"/>
    <s v="Supplies Special Department"/>
    <n v="0"/>
    <n v="0"/>
    <n v="-2000"/>
    <n v="-2000"/>
    <n v="0"/>
  </r>
  <r>
    <x v="40"/>
    <x v="40"/>
    <x v="3"/>
    <x v="1"/>
    <x v="11"/>
    <x v="11"/>
    <s v="50"/>
    <s v="Administration"/>
    <s v="000"/>
    <s v="No Program"/>
    <s v="810.45.50.000-6600.01"/>
    <s v="Administrative Expenses Meetings"/>
    <n v="0"/>
    <n v="0"/>
    <n v="-500"/>
    <n v="-500"/>
    <n v="0"/>
  </r>
  <r>
    <x v="40"/>
    <x v="40"/>
    <x v="3"/>
    <x v="1"/>
    <x v="11"/>
    <x v="11"/>
    <s v="50"/>
    <s v="Administration"/>
    <s v="000"/>
    <s v="No Program"/>
    <s v="810.45.50.000-6600.04"/>
    <s v="Administrative Expenses Training/Conferences"/>
    <n v="0"/>
    <n v="0"/>
    <n v="-1500"/>
    <n v="-1500"/>
    <n v="0"/>
  </r>
  <r>
    <x v="41"/>
    <x v="41"/>
    <x v="0"/>
    <x v="0"/>
    <x v="0"/>
    <x v="0"/>
    <s v="00"/>
    <s v="Non Divisional"/>
    <s v="900"/>
    <s v="General"/>
    <s v="820.00.00.900-4700.01"/>
    <s v="Investment Earnings Interest on Investments"/>
    <n v="16000"/>
    <n v="-6000"/>
    <n v="4680"/>
    <n v="4680"/>
    <n v="0"/>
  </r>
  <r>
    <x v="41"/>
    <x v="41"/>
    <x v="0"/>
    <x v="0"/>
    <x v="0"/>
    <x v="0"/>
    <s v="00"/>
    <s v="Non Divisional"/>
    <s v="900"/>
    <s v="General"/>
    <s v="820.00.00.900-4700.21"/>
    <s v="Investment Earnings Unallocated Investment Expense"/>
    <n v="-1000"/>
    <n v="0"/>
    <n v="-470"/>
    <n v="-470"/>
    <n v="0"/>
  </r>
  <r>
    <x v="41"/>
    <x v="41"/>
    <x v="0"/>
    <x v="0"/>
    <x v="0"/>
    <x v="0"/>
    <s v="00"/>
    <s v="Non Divisional"/>
    <s v="900"/>
    <s v="General"/>
    <s v="820.00.00.900-4800.01"/>
    <s v="Contributions Fixed Asset Contributions"/>
    <n v="0"/>
    <n v="0"/>
    <n v="0"/>
    <n v="0"/>
    <n v="0"/>
  </r>
  <r>
    <x v="41"/>
    <x v="41"/>
    <x v="0"/>
    <x v="0"/>
    <x v="0"/>
    <x v="0"/>
    <s v="00"/>
    <s v="Non Divisional"/>
    <s v="900"/>
    <s v="General"/>
    <s v="820.00.00.900-4850.01"/>
    <s v="Other Revenue Sale of Property"/>
    <n v="0"/>
    <n v="0"/>
    <n v="0"/>
    <n v="0"/>
    <n v="0"/>
  </r>
  <r>
    <x v="41"/>
    <x v="41"/>
    <x v="0"/>
    <x v="0"/>
    <x v="0"/>
    <x v="0"/>
    <s v="00"/>
    <s v="Non Divisional"/>
    <s v="900"/>
    <s v="General"/>
    <s v="820.00.00.900-4850.07"/>
    <s v="Other Revenue Misc Reimbursement"/>
    <n v="0"/>
    <n v="240000"/>
    <n v="0"/>
    <n v="0"/>
    <n v="0"/>
  </r>
  <r>
    <x v="41"/>
    <x v="41"/>
    <x v="0"/>
    <x v="0"/>
    <x v="0"/>
    <x v="0"/>
    <s v="00"/>
    <s v="Non Divisional"/>
    <s v="900"/>
    <s v="General"/>
    <s v="820.00.00.900-4850.20"/>
    <s v="Other Revenue Vehicle Service Fee"/>
    <n v="1050000"/>
    <n v="1050000"/>
    <n v="1053000"/>
    <n v="2126790"/>
    <n v="1073790"/>
  </r>
  <r>
    <x v="41"/>
    <x v="41"/>
    <x v="1"/>
    <x v="1"/>
    <x v="0"/>
    <x v="0"/>
    <s v="00"/>
    <s v="Non Divisional"/>
    <s v="900"/>
    <s v="General"/>
    <s v="820.00.00.900-4900.01"/>
    <s v="Transfers In General Fund"/>
    <n v="-186000"/>
    <n v="-186000"/>
    <n v="0"/>
    <n v="0"/>
    <n v="0"/>
  </r>
  <r>
    <x v="41"/>
    <x v="41"/>
    <x v="1"/>
    <x v="1"/>
    <x v="0"/>
    <x v="0"/>
    <s v="00"/>
    <s v="Non Divisional"/>
    <s v="900"/>
    <s v="General"/>
    <s v="820.00.00.900-4900.34"/>
    <s v="Transfers In Development Services"/>
    <n v="-128000"/>
    <n v="-128000"/>
    <n v="0"/>
    <n v="0"/>
    <n v="0"/>
  </r>
  <r>
    <x v="41"/>
    <x v="41"/>
    <x v="0"/>
    <x v="0"/>
    <x v="6"/>
    <x v="6"/>
    <s v="60"/>
    <s v="Fleet"/>
    <s v="000"/>
    <s v="No Program"/>
    <s v="820.40.60.000-4475.26"/>
    <s v="Intergovernmental Grants-State/County SJV Air Pollution Grant"/>
    <n v="0"/>
    <n v="80000"/>
    <n v="0"/>
    <n v="0"/>
    <n v="0"/>
  </r>
  <r>
    <x v="41"/>
    <x v="41"/>
    <x v="0"/>
    <x v="0"/>
    <x v="6"/>
    <x v="6"/>
    <s v="60"/>
    <s v="Fleet"/>
    <s v="000"/>
    <s v="No Program"/>
    <s v="820.40.60.000-7000.01"/>
    <s v="Fleet Fueling System"/>
    <n v="0"/>
    <n v="0"/>
    <n v="0"/>
    <n v="260000"/>
    <n v="260000"/>
  </r>
  <r>
    <x v="41"/>
    <x v="41"/>
    <x v="2"/>
    <x v="1"/>
    <x v="0"/>
    <x v="0"/>
    <s v="00"/>
    <s v="Non Divisional"/>
    <s v="900"/>
    <s v="General"/>
    <s v="820.00.00.900-5000.01"/>
    <s v="Salaries Regular"/>
    <n v="0"/>
    <n v="-2000"/>
    <n v="0"/>
    <n v="0"/>
    <n v="0"/>
  </r>
  <r>
    <x v="41"/>
    <x v="41"/>
    <x v="2"/>
    <x v="1"/>
    <x v="0"/>
    <x v="0"/>
    <s v="00"/>
    <s v="Non Divisional"/>
    <s v="900"/>
    <s v="General"/>
    <s v="820.00.00.900-5100.00"/>
    <s v="Benefits PERS Pool Liability"/>
    <n v="0"/>
    <n v="0"/>
    <n v="0"/>
    <n v="0"/>
    <n v="0"/>
  </r>
  <r>
    <x v="41"/>
    <x v="41"/>
    <x v="2"/>
    <x v="1"/>
    <x v="0"/>
    <x v="0"/>
    <s v="00"/>
    <s v="Non Divisional"/>
    <s v="900"/>
    <s v="General"/>
    <s v="820.00.00.900-5100.01"/>
    <s v="Benefits Retirement"/>
    <n v="0"/>
    <n v="0"/>
    <n v="0"/>
    <n v="0"/>
    <n v="0"/>
  </r>
  <r>
    <x v="41"/>
    <x v="41"/>
    <x v="2"/>
    <x v="1"/>
    <x v="0"/>
    <x v="0"/>
    <s v="00"/>
    <s v="Non Divisional"/>
    <s v="900"/>
    <s v="General"/>
    <s v="820.00.00.900-5100.11"/>
    <s v="Benefits Medicare"/>
    <n v="0"/>
    <n v="0"/>
    <n v="0"/>
    <n v="0"/>
    <n v="0"/>
  </r>
  <r>
    <x v="41"/>
    <x v="41"/>
    <x v="3"/>
    <x v="1"/>
    <x v="0"/>
    <x v="0"/>
    <s v="00"/>
    <s v="Non Divisional"/>
    <s v="900"/>
    <s v="General"/>
    <s v="820.00.00.900-6700.05"/>
    <s v="Depreciation Machinery &amp; Equipment"/>
    <n v="-1000"/>
    <n v="0"/>
    <n v="0"/>
    <n v="0"/>
    <n v="0"/>
  </r>
  <r>
    <x v="41"/>
    <x v="41"/>
    <x v="3"/>
    <x v="1"/>
    <x v="0"/>
    <x v="0"/>
    <s v="00"/>
    <s v="Non Divisional"/>
    <s v="900"/>
    <s v="General"/>
    <s v="820.00.00.900-6700.06"/>
    <s v="Depreciation Vehicles"/>
    <n v="-197000"/>
    <n v="0"/>
    <n v="0"/>
    <n v="0"/>
    <n v="0"/>
  </r>
  <r>
    <x v="41"/>
    <x v="41"/>
    <x v="1"/>
    <x v="1"/>
    <x v="0"/>
    <x v="0"/>
    <s v="00"/>
    <s v="Non Divisional"/>
    <s v="900"/>
    <s v="General"/>
    <s v="820.00.00.900-9000.84"/>
    <s v="Other Transfers Equipment Fund"/>
    <n v="0"/>
    <n v="0"/>
    <n v="0"/>
    <n v="0"/>
    <n v="0"/>
  </r>
  <r>
    <x v="41"/>
    <x v="41"/>
    <x v="1"/>
    <x v="1"/>
    <x v="0"/>
    <x v="0"/>
    <s v="00"/>
    <s v="Non Divisional"/>
    <s v="900"/>
    <s v="General"/>
    <s v="820.00.00.900-9888.01"/>
    <s v="Capital Asset Expenditure Adjustments  Current Year Additions"/>
    <n v="240000"/>
    <n v="0"/>
    <n v="0"/>
    <n v="0"/>
    <n v="0"/>
  </r>
  <r>
    <x v="41"/>
    <x v="41"/>
    <x v="1"/>
    <x v="1"/>
    <x v="0"/>
    <x v="0"/>
    <s v="00"/>
    <s v="Non Divisional"/>
    <s v="900"/>
    <s v="General"/>
    <s v="820.00.00.900-9888.03"/>
    <s v="Capital Asset Expenditure Adjustments  Disposals"/>
    <n v="0"/>
    <n v="0"/>
    <n v="0"/>
    <n v="0"/>
    <n v="0"/>
  </r>
  <r>
    <x v="41"/>
    <x v="41"/>
    <x v="1"/>
    <x v="1"/>
    <x v="0"/>
    <x v="0"/>
    <s v="00"/>
    <s v="Non Divisional"/>
    <s v="900"/>
    <s v="General"/>
    <s v="820.00.00.900-9888.04"/>
    <s v="Capital Asset Expenditure Adjustments  Asset Transfer In"/>
    <n v="0"/>
    <n v="0"/>
    <n v="0"/>
    <n v="0"/>
    <n v="0"/>
  </r>
  <r>
    <x v="41"/>
    <x v="41"/>
    <x v="4"/>
    <x v="1"/>
    <x v="2"/>
    <x v="2"/>
    <s v="00"/>
    <s v="Non Divisional"/>
    <s v="000"/>
    <s v="No Program"/>
    <s v="820.11.00.000-7000.01"/>
    <s v="Capital Outlay Vehicles-Minor"/>
    <n v="0"/>
    <n v="0"/>
    <n v="0"/>
    <n v="0"/>
    <n v="0"/>
  </r>
  <r>
    <x v="41"/>
    <x v="41"/>
    <x v="4"/>
    <x v="1"/>
    <x v="2"/>
    <x v="2"/>
    <s v="00"/>
    <s v="Non Divisional"/>
    <s v="000"/>
    <s v="No Program"/>
    <s v="820.11.00.000-7000.02"/>
    <s v="Capital Outlay Vehicles-Major"/>
    <n v="-171000"/>
    <n v="-258000"/>
    <n v="-142165"/>
    <n v="-142165"/>
    <n v="0"/>
  </r>
  <r>
    <x v="41"/>
    <x v="41"/>
    <x v="4"/>
    <x v="1"/>
    <x v="3"/>
    <x v="3"/>
    <s v="00"/>
    <s v="Non Divisional"/>
    <s v="000"/>
    <s v="No Program"/>
    <s v="820.13.00.000-7000.02"/>
    <s v="Capital Outlay Vehicles-Major"/>
    <n v="0"/>
    <n v="0"/>
    <n v="0"/>
    <n v="0"/>
    <n v="0"/>
  </r>
  <r>
    <x v="41"/>
    <x v="41"/>
    <x v="4"/>
    <x v="1"/>
    <x v="4"/>
    <x v="4"/>
    <s v="25"/>
    <s v="Parks"/>
    <s v="000"/>
    <s v="No Program"/>
    <s v="820.20.25.000-7000.01"/>
    <s v="Capital Outlay Vehicles-Minor"/>
    <n v="0"/>
    <n v="0"/>
    <n v="0"/>
    <n v="0"/>
    <n v="0"/>
  </r>
  <r>
    <x v="41"/>
    <x v="41"/>
    <x v="4"/>
    <x v="1"/>
    <x v="4"/>
    <x v="4"/>
    <s v="25"/>
    <s v="Parks"/>
    <s v="000"/>
    <s v="No Program"/>
    <s v="820.20.25.000-7000.02"/>
    <s v="Capital Outlay Vehicles-Major"/>
    <n v="0"/>
    <n v="0"/>
    <n v="0"/>
    <n v="0"/>
    <n v="0"/>
  </r>
  <r>
    <x v="41"/>
    <x v="41"/>
    <x v="4"/>
    <x v="1"/>
    <x v="4"/>
    <x v="4"/>
    <s v="25"/>
    <s v="Parks"/>
    <s v="000"/>
    <s v="No Program"/>
    <s v="820.20.25.001-7000.02"/>
    <s v="Capital Outlay Vehicles-Major"/>
    <n v="0"/>
    <n v="0"/>
    <n v="0"/>
    <n v="-93000"/>
    <n v="-93000"/>
  </r>
  <r>
    <x v="41"/>
    <x v="41"/>
    <x v="4"/>
    <x v="1"/>
    <x v="5"/>
    <x v="5"/>
    <s v="45"/>
    <s v="Building Safety"/>
    <s v="000"/>
    <s v="No Program"/>
    <s v="820.30.45.000-7000.02"/>
    <s v="Capital Outlay Vehicles-Major"/>
    <n v="-34000"/>
    <n v="-34000"/>
    <n v="-78862"/>
    <n v="-78862"/>
    <n v="0"/>
  </r>
  <r>
    <x v="41"/>
    <x v="41"/>
    <x v="2"/>
    <x v="1"/>
    <x v="6"/>
    <x v="6"/>
    <s v="60"/>
    <s v="Fleet"/>
    <s v="000"/>
    <s v="No Program"/>
    <s v="820.40.60.000-5000.01"/>
    <s v="Salaries Regular"/>
    <n v="0"/>
    <n v="-367000"/>
    <n v="-635051"/>
    <n v="-635051"/>
    <n v="0"/>
  </r>
  <r>
    <x v="41"/>
    <x v="41"/>
    <x v="2"/>
    <x v="1"/>
    <x v="6"/>
    <x v="6"/>
    <s v="60"/>
    <s v="Fleet"/>
    <s v="000"/>
    <s v="No Program"/>
    <s v="820.40.60.000-5000.03"/>
    <s v="Salaries Overtime"/>
    <n v="0"/>
    <n v="-1000"/>
    <n v="0"/>
    <n v="0"/>
    <n v="0"/>
  </r>
  <r>
    <x v="41"/>
    <x v="41"/>
    <x v="2"/>
    <x v="1"/>
    <x v="6"/>
    <x v="6"/>
    <s v="60"/>
    <s v="Fleet"/>
    <s v="000"/>
    <s v="No Program"/>
    <s v="820.40.60.000-5000.04"/>
    <s v="Salaries Holiday Pay"/>
    <n v="0"/>
    <n v="0"/>
    <n v="0"/>
    <n v="0"/>
    <n v="0"/>
  </r>
  <r>
    <x v="41"/>
    <x v="41"/>
    <x v="2"/>
    <x v="1"/>
    <x v="6"/>
    <x v="6"/>
    <s v="60"/>
    <s v="Fleet"/>
    <s v="000"/>
    <s v="No Program"/>
    <s v="820.40.60.000-5000.07"/>
    <s v="Salaries Admin Leave Pay"/>
    <n v="0"/>
    <n v="-4000"/>
    <n v="-1969"/>
    <n v="-1969"/>
    <n v="0"/>
  </r>
  <r>
    <x v="41"/>
    <x v="41"/>
    <x v="2"/>
    <x v="1"/>
    <x v="6"/>
    <x v="6"/>
    <s v="60"/>
    <s v="Fleet"/>
    <s v="000"/>
    <s v="No Program"/>
    <s v="820.40.60.000-5000.08"/>
    <s v="Salaries Longevity Pay"/>
    <n v="0"/>
    <n v="-2000"/>
    <n v="-10000"/>
    <n v="-10000"/>
    <n v="0"/>
  </r>
  <r>
    <x v="41"/>
    <x v="41"/>
    <x v="2"/>
    <x v="1"/>
    <x v="6"/>
    <x v="6"/>
    <s v="60"/>
    <s v="Fleet"/>
    <s v="000"/>
    <s v="No Program"/>
    <s v="820.40.60.000-5100.00"/>
    <s v="Benefits PERS Pool Liability"/>
    <n v="0"/>
    <n v="-65000"/>
    <n v="-105201"/>
    <n v="-144000"/>
    <n v="-38799"/>
  </r>
  <r>
    <x v="41"/>
    <x v="41"/>
    <x v="2"/>
    <x v="1"/>
    <x v="6"/>
    <x v="6"/>
    <s v="60"/>
    <s v="Fleet"/>
    <s v="000"/>
    <s v="No Program"/>
    <s v="820.40.60.000-5100.01"/>
    <s v="Benefits Retirement"/>
    <n v="0"/>
    <n v="-36000"/>
    <n v="-69673"/>
    <n v="-69673"/>
    <n v="0"/>
  </r>
  <r>
    <x v="41"/>
    <x v="41"/>
    <x v="2"/>
    <x v="1"/>
    <x v="6"/>
    <x v="6"/>
    <s v="60"/>
    <s v="Fleet"/>
    <s v="000"/>
    <s v="No Program"/>
    <s v="820.40.60.000-5100.02"/>
    <s v="Benefits Health Insurance"/>
    <n v="0"/>
    <n v="-85000"/>
    <n v="-179978"/>
    <n v="-151000"/>
    <n v="28978"/>
  </r>
  <r>
    <x v="41"/>
    <x v="41"/>
    <x v="2"/>
    <x v="1"/>
    <x v="6"/>
    <x v="6"/>
    <s v="60"/>
    <s v="Fleet"/>
    <s v="000"/>
    <s v="No Program"/>
    <s v="820.40.60.000-5100.03"/>
    <s v="Benefits Dental Insurance"/>
    <n v="0"/>
    <n v="-6000"/>
    <n v="-12191"/>
    <n v="-12191"/>
    <n v="0"/>
  </r>
  <r>
    <x v="41"/>
    <x v="41"/>
    <x v="2"/>
    <x v="1"/>
    <x v="6"/>
    <x v="6"/>
    <s v="60"/>
    <s v="Fleet"/>
    <s v="000"/>
    <s v="No Program"/>
    <s v="820.40.60.000-5100.04"/>
    <s v="Benefits Vision Insurance"/>
    <n v="0"/>
    <n v="-1000"/>
    <n v="-1969"/>
    <n v="-1969"/>
    <n v="0"/>
  </r>
  <r>
    <x v="41"/>
    <x v="41"/>
    <x v="2"/>
    <x v="1"/>
    <x v="6"/>
    <x v="6"/>
    <s v="60"/>
    <s v="Fleet"/>
    <s v="000"/>
    <s v="No Program"/>
    <s v="820.40.60.000-5100.05"/>
    <s v="Benefits Life Insurance"/>
    <n v="0"/>
    <n v="0"/>
    <n v="-528"/>
    <n v="-528"/>
    <n v="0"/>
  </r>
  <r>
    <x v="41"/>
    <x v="41"/>
    <x v="2"/>
    <x v="1"/>
    <x v="6"/>
    <x v="6"/>
    <s v="60"/>
    <s v="Fleet"/>
    <s v="000"/>
    <s v="No Program"/>
    <s v="820.40.60.000-5100.07"/>
    <s v="Benefits Long Term Disability"/>
    <n v="0"/>
    <n v="-1000"/>
    <n v="-2783"/>
    <n v="-2783"/>
    <n v="0"/>
  </r>
  <r>
    <x v="41"/>
    <x v="41"/>
    <x v="2"/>
    <x v="1"/>
    <x v="6"/>
    <x v="6"/>
    <s v="60"/>
    <s v="Fleet"/>
    <s v="000"/>
    <s v="No Program"/>
    <s v="820.40.60.000-5100.08"/>
    <s v="Benefits Deferred Compensation"/>
    <n v="0"/>
    <n v="-14000"/>
    <n v="-23342"/>
    <n v="-23342"/>
    <n v="0"/>
  </r>
  <r>
    <x v="41"/>
    <x v="41"/>
    <x v="2"/>
    <x v="1"/>
    <x v="6"/>
    <x v="6"/>
    <s v="60"/>
    <s v="Fleet"/>
    <s v="000"/>
    <s v="No Program"/>
    <s v="820.40.60.000-5100.10"/>
    <s v="Benefits Uniform Allowance"/>
    <n v="0"/>
    <n v="-2000"/>
    <n v="-2100"/>
    <n v="-2100"/>
    <n v="0"/>
  </r>
  <r>
    <x v="41"/>
    <x v="41"/>
    <x v="2"/>
    <x v="1"/>
    <x v="6"/>
    <x v="6"/>
    <s v="60"/>
    <s v="Fleet"/>
    <s v="000"/>
    <s v="No Program"/>
    <s v="820.40.60.000-5100.11"/>
    <s v="Benefits Medicare"/>
    <n v="0"/>
    <n v="-6000"/>
    <n v="-9698"/>
    <n v="-9698"/>
    <n v="0"/>
  </r>
  <r>
    <x v="41"/>
    <x v="41"/>
    <x v="2"/>
    <x v="1"/>
    <x v="6"/>
    <x v="6"/>
    <s v="60"/>
    <s v="Fleet"/>
    <s v="000"/>
    <s v="No Program"/>
    <s v="820.40.60.000-5100.15"/>
    <s v="Benefits Cell Phone Allowance"/>
    <n v="0"/>
    <n v="0"/>
    <n v="0"/>
    <n v="0"/>
    <n v="0"/>
  </r>
  <r>
    <x v="41"/>
    <x v="41"/>
    <x v="3"/>
    <x v="1"/>
    <x v="6"/>
    <x v="6"/>
    <s v="60"/>
    <s v="Fleet"/>
    <s v="000"/>
    <s v="No Program"/>
    <s v="820.40.60.000-6200.05"/>
    <s v="Supplies Gasoline"/>
    <n v="-81000"/>
    <n v="-722000"/>
    <n v="-722007"/>
    <n v="-722007"/>
    <n v="0"/>
  </r>
  <r>
    <x v="41"/>
    <x v="41"/>
    <x v="4"/>
    <x v="1"/>
    <x v="6"/>
    <x v="6"/>
    <s v="60"/>
    <s v="Fleet"/>
    <s v="000"/>
    <s v="No Program"/>
    <s v="820.40.60.000-7000.02"/>
    <s v="Capital Outlay Vehicles-Major"/>
    <n v="0"/>
    <n v="-138000"/>
    <n v="-48000"/>
    <n v="-48000"/>
    <n v="0"/>
  </r>
  <r>
    <x v="41"/>
    <x v="41"/>
    <x v="2"/>
    <x v="1"/>
    <x v="6"/>
    <x v="6"/>
    <s v="60"/>
    <s v="Fleet"/>
    <s v="520"/>
    <s v="Light Duty"/>
    <s v="820.40.60.520-5000.01"/>
    <s v="Salaries Regular"/>
    <n v="0"/>
    <n v="-76000"/>
    <n v="0"/>
    <n v="0"/>
    <n v="0"/>
  </r>
  <r>
    <x v="41"/>
    <x v="41"/>
    <x v="2"/>
    <x v="1"/>
    <x v="6"/>
    <x v="6"/>
    <s v="60"/>
    <s v="Fleet"/>
    <s v="520"/>
    <s v="Light Duty"/>
    <s v="820.40.60.520-5000.03"/>
    <s v="Salaries Overtime"/>
    <n v="0"/>
    <n v="0"/>
    <n v="0"/>
    <n v="0"/>
    <n v="0"/>
  </r>
  <r>
    <x v="41"/>
    <x v="41"/>
    <x v="2"/>
    <x v="1"/>
    <x v="6"/>
    <x v="6"/>
    <s v="60"/>
    <s v="Fleet"/>
    <s v="520"/>
    <s v="Light Duty"/>
    <s v="820.40.60.520-5100.00"/>
    <s v="Benefits PERS Pool Liability"/>
    <n v="0"/>
    <n v="-16000"/>
    <n v="0"/>
    <n v="0"/>
    <n v="0"/>
  </r>
  <r>
    <x v="41"/>
    <x v="41"/>
    <x v="2"/>
    <x v="1"/>
    <x v="6"/>
    <x v="6"/>
    <s v="60"/>
    <s v="Fleet"/>
    <s v="520"/>
    <s v="Light Duty"/>
    <s v="820.40.60.520-5100.01"/>
    <s v="Benefits Retirement"/>
    <n v="0"/>
    <n v="-8000"/>
    <n v="0"/>
    <n v="0"/>
    <n v="0"/>
  </r>
  <r>
    <x v="41"/>
    <x v="41"/>
    <x v="2"/>
    <x v="1"/>
    <x v="6"/>
    <x v="6"/>
    <s v="60"/>
    <s v="Fleet"/>
    <s v="520"/>
    <s v="Light Duty"/>
    <s v="820.40.60.520-5100.02"/>
    <s v="Benefits Health Insurance"/>
    <n v="0"/>
    <n v="-19000"/>
    <n v="0"/>
    <n v="0"/>
    <n v="0"/>
  </r>
  <r>
    <x v="41"/>
    <x v="41"/>
    <x v="2"/>
    <x v="1"/>
    <x v="6"/>
    <x v="6"/>
    <s v="60"/>
    <s v="Fleet"/>
    <s v="520"/>
    <s v="Light Duty"/>
    <s v="820.40.60.520-5100.03"/>
    <s v="Benefits Dental Insurance"/>
    <n v="0"/>
    <n v="-1000"/>
    <n v="0"/>
    <n v="0"/>
    <n v="0"/>
  </r>
  <r>
    <x v="41"/>
    <x v="41"/>
    <x v="2"/>
    <x v="1"/>
    <x v="6"/>
    <x v="6"/>
    <s v="60"/>
    <s v="Fleet"/>
    <s v="520"/>
    <s v="Light Duty"/>
    <s v="820.40.60.520-5100.04"/>
    <s v="Benefits Vision Insurance"/>
    <n v="0"/>
    <n v="0"/>
    <n v="0"/>
    <n v="0"/>
    <n v="0"/>
  </r>
  <r>
    <x v="41"/>
    <x v="41"/>
    <x v="2"/>
    <x v="1"/>
    <x v="6"/>
    <x v="6"/>
    <s v="60"/>
    <s v="Fleet"/>
    <s v="520"/>
    <s v="Light Duty"/>
    <s v="820.40.60.520-5100.05"/>
    <s v="Benefits Life Insurance"/>
    <n v="0"/>
    <n v="0"/>
    <n v="0"/>
    <n v="0"/>
    <n v="0"/>
  </r>
  <r>
    <x v="41"/>
    <x v="41"/>
    <x v="2"/>
    <x v="1"/>
    <x v="6"/>
    <x v="6"/>
    <s v="60"/>
    <s v="Fleet"/>
    <s v="520"/>
    <s v="Light Duty"/>
    <s v="820.40.60.520-5100.06"/>
    <s v="Benefits Worker's Comp"/>
    <n v="-8000"/>
    <n v="-8000"/>
    <n v="-7800"/>
    <n v="-10000"/>
    <n v="-2200"/>
  </r>
  <r>
    <x v="41"/>
    <x v="41"/>
    <x v="2"/>
    <x v="1"/>
    <x v="6"/>
    <x v="6"/>
    <s v="60"/>
    <s v="Fleet"/>
    <s v="520"/>
    <s v="Light Duty"/>
    <s v="820.40.60.520-5100.07"/>
    <s v="Benefits Long Term Disability"/>
    <n v="0"/>
    <n v="0"/>
    <n v="0"/>
    <n v="0"/>
    <n v="0"/>
  </r>
  <r>
    <x v="41"/>
    <x v="41"/>
    <x v="2"/>
    <x v="1"/>
    <x v="6"/>
    <x v="6"/>
    <s v="60"/>
    <s v="Fleet"/>
    <s v="520"/>
    <s v="Light Duty"/>
    <s v="820.40.60.520-5100.08"/>
    <s v="Benefits Deferred Compensation"/>
    <n v="0"/>
    <n v="-8000"/>
    <n v="0"/>
    <n v="0"/>
    <n v="0"/>
  </r>
  <r>
    <x v="41"/>
    <x v="41"/>
    <x v="2"/>
    <x v="1"/>
    <x v="6"/>
    <x v="6"/>
    <s v="60"/>
    <s v="Fleet"/>
    <s v="520"/>
    <s v="Light Duty"/>
    <s v="820.40.60.520-5100.11"/>
    <s v="Benefits Medicare"/>
    <n v="0"/>
    <n v="-1000"/>
    <n v="0"/>
    <n v="0"/>
    <n v="0"/>
  </r>
  <r>
    <x v="41"/>
    <x v="41"/>
    <x v="2"/>
    <x v="1"/>
    <x v="6"/>
    <x v="6"/>
    <s v="60"/>
    <s v="Fleet"/>
    <s v="520"/>
    <s v="Light Duty"/>
    <s v="820.40.60.520-5100.12"/>
    <s v="Benefits Annual Physical Exam"/>
    <n v="-1000"/>
    <n v="-1000"/>
    <n v="0"/>
    <n v="0"/>
    <n v="0"/>
  </r>
  <r>
    <x v="41"/>
    <x v="41"/>
    <x v="2"/>
    <x v="1"/>
    <x v="6"/>
    <x v="6"/>
    <s v="60"/>
    <s v="Fleet"/>
    <s v="520"/>
    <s v="Light Duty"/>
    <s v="820.40.60.520-5100.15"/>
    <s v="Benefits Cell Phone Allowance"/>
    <n v="0"/>
    <n v="0"/>
    <n v="0"/>
    <n v="0"/>
    <n v="0"/>
  </r>
  <r>
    <x v="41"/>
    <x v="41"/>
    <x v="2"/>
    <x v="1"/>
    <x v="6"/>
    <x v="6"/>
    <s v="60"/>
    <s v="Fleet"/>
    <s v="520"/>
    <s v="Light Duty"/>
    <s v="820.40.60.520-5100.17"/>
    <s v="Benefits Other Post Employment Benefits"/>
    <n v="0"/>
    <n v="-29000"/>
    <n v="-29000"/>
    <n v="-36000"/>
    <n v="-7000"/>
  </r>
  <r>
    <x v="41"/>
    <x v="41"/>
    <x v="3"/>
    <x v="1"/>
    <x v="6"/>
    <x v="6"/>
    <s v="60"/>
    <s v="Fleet"/>
    <s v="520"/>
    <s v="Light Duty"/>
    <s v="820.40.60.520-6100.02"/>
    <s v="Utilities Telephone"/>
    <n v="-2000"/>
    <n v="-2000"/>
    <n v="0"/>
    <n v="-3000"/>
    <n v="-3000"/>
  </r>
  <r>
    <x v="41"/>
    <x v="41"/>
    <x v="3"/>
    <x v="1"/>
    <x v="6"/>
    <x v="6"/>
    <s v="60"/>
    <s v="Fleet"/>
    <s v="520"/>
    <s v="Light Duty"/>
    <s v="820.40.60.520-6375.07"/>
    <s v="Operating Fees Permit"/>
    <n v="0"/>
    <n v="0"/>
    <n v="0"/>
    <n v="0"/>
    <n v="0"/>
  </r>
  <r>
    <x v="41"/>
    <x v="41"/>
    <x v="3"/>
    <x v="1"/>
    <x v="6"/>
    <x v="6"/>
    <s v="60"/>
    <s v="Fleet"/>
    <s v="520"/>
    <s v="Light Duty"/>
    <s v="820.40.60.520-6500.04"/>
    <s v="Claims &amp; Insurance Insurance Premiums"/>
    <n v="-11000"/>
    <n v="-11000"/>
    <n v="-11400"/>
    <n v="-11000"/>
    <n v="400"/>
  </r>
  <r>
    <x v="41"/>
    <x v="41"/>
    <x v="3"/>
    <x v="1"/>
    <x v="6"/>
    <x v="6"/>
    <s v="60"/>
    <s v="Fleet"/>
    <s v="520"/>
    <s v="Light Duty"/>
    <s v="820.40.60.520-6600.25"/>
    <s v="Administrative Expenses Support Services-Indirect Labor"/>
    <n v="-23000"/>
    <n v="-23000"/>
    <n v="-22980"/>
    <n v="-22980"/>
    <n v="0"/>
  </r>
  <r>
    <x v="41"/>
    <x v="41"/>
    <x v="3"/>
    <x v="1"/>
    <x v="6"/>
    <x v="6"/>
    <s v="60"/>
    <s v="Fleet"/>
    <s v="520"/>
    <s v="Light Duty"/>
    <s v="820.40.60.520-6600.26"/>
    <s v="Administrative Expenses Support Services-IT"/>
    <n v="-11000"/>
    <n v="-11000"/>
    <n v="-10925"/>
    <n v="-10925"/>
    <n v="0"/>
  </r>
  <r>
    <x v="41"/>
    <x v="41"/>
    <x v="3"/>
    <x v="1"/>
    <x v="6"/>
    <x v="6"/>
    <s v="60"/>
    <s v="Fleet"/>
    <s v="520"/>
    <s v="Light Duty"/>
    <s v="820.40.60.520-6600.36"/>
    <s v="Administrative Expenses IT Fund Contribution"/>
    <n v="-13000"/>
    <n v="-13000"/>
    <n v="-12849"/>
    <n v="-29000"/>
    <n v="-16151"/>
  </r>
  <r>
    <x v="41"/>
    <x v="41"/>
    <x v="2"/>
    <x v="1"/>
    <x v="6"/>
    <x v="6"/>
    <s v="60"/>
    <s v="Fleet"/>
    <s v="530"/>
    <s v="Heavy Duty"/>
    <s v="820.40.60.530-5000.01"/>
    <s v="Salaries Regular"/>
    <n v="0"/>
    <n v="-11000"/>
    <n v="0"/>
    <n v="0"/>
    <n v="0"/>
  </r>
  <r>
    <x v="41"/>
    <x v="41"/>
    <x v="2"/>
    <x v="1"/>
    <x v="6"/>
    <x v="6"/>
    <s v="60"/>
    <s v="Fleet"/>
    <s v="530"/>
    <s v="Heavy Duty"/>
    <s v="820.40.60.530-5100.00"/>
    <s v="Benefits PERS Pool Liability"/>
    <n v="0"/>
    <n v="-2000"/>
    <n v="0"/>
    <n v="0"/>
    <n v="0"/>
  </r>
  <r>
    <x v="41"/>
    <x v="41"/>
    <x v="2"/>
    <x v="1"/>
    <x v="6"/>
    <x v="6"/>
    <s v="60"/>
    <s v="Fleet"/>
    <s v="530"/>
    <s v="Heavy Duty"/>
    <s v="820.40.60.530-5100.01"/>
    <s v="Benefits Retirement"/>
    <n v="0"/>
    <n v="-1000"/>
    <n v="0"/>
    <n v="0"/>
    <n v="0"/>
  </r>
  <r>
    <x v="41"/>
    <x v="41"/>
    <x v="2"/>
    <x v="1"/>
    <x v="6"/>
    <x v="6"/>
    <s v="60"/>
    <s v="Fleet"/>
    <s v="530"/>
    <s v="Heavy Duty"/>
    <s v="820.40.60.530-5100.02"/>
    <s v="Benefits Health Insurance"/>
    <n v="0"/>
    <n v="-2000"/>
    <n v="0"/>
    <n v="0"/>
    <n v="0"/>
  </r>
  <r>
    <x v="41"/>
    <x v="41"/>
    <x v="2"/>
    <x v="1"/>
    <x v="6"/>
    <x v="6"/>
    <s v="60"/>
    <s v="Fleet"/>
    <s v="530"/>
    <s v="Heavy Duty"/>
    <s v="820.40.60.530-5100.03"/>
    <s v="Benefits Dental Insurance"/>
    <n v="0"/>
    <n v="0"/>
    <n v="0"/>
    <n v="0"/>
    <n v="0"/>
  </r>
  <r>
    <x v="41"/>
    <x v="41"/>
    <x v="2"/>
    <x v="1"/>
    <x v="6"/>
    <x v="6"/>
    <s v="60"/>
    <s v="Fleet"/>
    <s v="530"/>
    <s v="Heavy Duty"/>
    <s v="820.40.60.530-5100.04"/>
    <s v="Benefits Vision Insurance"/>
    <n v="0"/>
    <n v="0"/>
    <n v="0"/>
    <n v="0"/>
    <n v="0"/>
  </r>
  <r>
    <x v="41"/>
    <x v="41"/>
    <x v="2"/>
    <x v="1"/>
    <x v="6"/>
    <x v="6"/>
    <s v="60"/>
    <s v="Fleet"/>
    <s v="530"/>
    <s v="Heavy Duty"/>
    <s v="820.40.60.530-5100.05"/>
    <s v="Benefits Life Insurance"/>
    <n v="0"/>
    <n v="0"/>
    <n v="0"/>
    <n v="0"/>
    <n v="0"/>
  </r>
  <r>
    <x v="41"/>
    <x v="41"/>
    <x v="2"/>
    <x v="1"/>
    <x v="6"/>
    <x v="6"/>
    <s v="60"/>
    <s v="Fleet"/>
    <s v="530"/>
    <s v="Heavy Duty"/>
    <s v="820.40.60.530-5100.06"/>
    <s v="Benefits Worker's Comp"/>
    <n v="-13000"/>
    <n v="-13000"/>
    <n v="-13200"/>
    <n v="-10000"/>
    <n v="3200"/>
  </r>
  <r>
    <x v="41"/>
    <x v="41"/>
    <x v="2"/>
    <x v="1"/>
    <x v="6"/>
    <x v="6"/>
    <s v="60"/>
    <s v="Fleet"/>
    <s v="530"/>
    <s v="Heavy Duty"/>
    <s v="820.40.60.530-5100.07"/>
    <s v="Benefits Long Term Disability"/>
    <n v="0"/>
    <n v="0"/>
    <n v="0"/>
    <n v="0"/>
    <n v="0"/>
  </r>
  <r>
    <x v="41"/>
    <x v="41"/>
    <x v="2"/>
    <x v="1"/>
    <x v="6"/>
    <x v="6"/>
    <s v="60"/>
    <s v="Fleet"/>
    <s v="530"/>
    <s v="Heavy Duty"/>
    <s v="820.40.60.530-5100.11"/>
    <s v="Benefits Medicare"/>
    <n v="0"/>
    <n v="0"/>
    <n v="0"/>
    <n v="0"/>
    <n v="0"/>
  </r>
  <r>
    <x v="41"/>
    <x v="41"/>
    <x v="2"/>
    <x v="1"/>
    <x v="6"/>
    <x v="6"/>
    <s v="60"/>
    <s v="Fleet"/>
    <s v="530"/>
    <s v="Heavy Duty"/>
    <s v="820.40.60.530-5100.12"/>
    <s v="Benefits Annual Physical Exam"/>
    <n v="0"/>
    <n v="0"/>
    <n v="0"/>
    <n v="0"/>
    <n v="0"/>
  </r>
  <r>
    <x v="41"/>
    <x v="41"/>
    <x v="2"/>
    <x v="1"/>
    <x v="6"/>
    <x v="6"/>
    <s v="60"/>
    <s v="Fleet"/>
    <s v="530"/>
    <s v="Heavy Duty"/>
    <s v="820.40.60.530-5100.15"/>
    <s v="Benefits Cell Phone Allowance"/>
    <n v="0"/>
    <n v="0"/>
    <n v="0"/>
    <n v="0"/>
    <n v="0"/>
  </r>
  <r>
    <x v="41"/>
    <x v="41"/>
    <x v="3"/>
    <x v="1"/>
    <x v="6"/>
    <x v="6"/>
    <s v="60"/>
    <s v="Fleet"/>
    <s v="530"/>
    <s v="Heavy Duty"/>
    <s v="820.40.60.530-6100.02"/>
    <s v="Utilities Telephone"/>
    <n v="-2000"/>
    <n v="-2000"/>
    <n v="0"/>
    <n v="-3000"/>
    <n v="-3000"/>
  </r>
  <r>
    <x v="41"/>
    <x v="41"/>
    <x v="3"/>
    <x v="1"/>
    <x v="6"/>
    <x v="6"/>
    <s v="60"/>
    <s v="Fleet"/>
    <s v="530"/>
    <s v="Heavy Duty"/>
    <s v="820.40.60.530-6500.04"/>
    <s v="Claims &amp; Insurance Insurance Premiums"/>
    <n v="-4000"/>
    <n v="-4000"/>
    <n v="-4800"/>
    <n v="-5000"/>
    <n v="-200"/>
  </r>
  <r>
    <x v="41"/>
    <x v="41"/>
    <x v="3"/>
    <x v="1"/>
    <x v="6"/>
    <x v="6"/>
    <s v="60"/>
    <s v="Fleet"/>
    <s v="530"/>
    <s v="Heavy Duty"/>
    <s v="820.40.60.530-6600.25"/>
    <s v="Administrative Expenses Support Services-Indirect Labor"/>
    <n v="-23000"/>
    <n v="-23000"/>
    <n v="-22980"/>
    <n v="-22980"/>
    <n v="0"/>
  </r>
  <r>
    <x v="41"/>
    <x v="41"/>
    <x v="3"/>
    <x v="1"/>
    <x v="6"/>
    <x v="6"/>
    <s v="60"/>
    <s v="Fleet"/>
    <s v="530"/>
    <s v="Heavy Duty"/>
    <s v="820.40.60.530-6600.26"/>
    <s v="Administrative Expenses Support Services-IT"/>
    <n v="-11000"/>
    <n v="-11000"/>
    <n v="-10925"/>
    <n v="-10925"/>
    <n v="0"/>
  </r>
  <r>
    <x v="41"/>
    <x v="41"/>
    <x v="3"/>
    <x v="1"/>
    <x v="6"/>
    <x v="6"/>
    <s v="60"/>
    <s v="Fleet"/>
    <s v="530"/>
    <s v="Heavy Duty"/>
    <s v="820.40.60.530-6600.36"/>
    <s v="Administrative Expenses IT Fund Contribution"/>
    <n v="-13000"/>
    <n v="-13000"/>
    <n v="-12849"/>
    <n v="-29000"/>
    <n v="-16151"/>
  </r>
  <r>
    <x v="42"/>
    <x v="42"/>
    <x v="0"/>
    <x v="0"/>
    <x v="0"/>
    <x v="0"/>
    <s v="00"/>
    <s v="Non Divisional"/>
    <s v="900"/>
    <s v="General"/>
    <s v="830.00.00.900-4700.01"/>
    <s v="Investment Earnings Interest on Investments"/>
    <n v="0"/>
    <n v="0"/>
    <n v="0"/>
    <n v="0"/>
    <n v="0"/>
  </r>
  <r>
    <x v="42"/>
    <x v="42"/>
    <x v="0"/>
    <x v="0"/>
    <x v="0"/>
    <x v="0"/>
    <s v="00"/>
    <s v="Non Divisional"/>
    <s v="900"/>
    <s v="General"/>
    <s v="830.00.00.900-4700.02"/>
    <s v="Investment Earnings Lease Trust Account"/>
    <n v="1000"/>
    <n v="0"/>
    <n v="0"/>
    <n v="0"/>
    <n v="0"/>
  </r>
  <r>
    <x v="42"/>
    <x v="42"/>
    <x v="0"/>
    <x v="0"/>
    <x v="0"/>
    <x v="0"/>
    <s v="00"/>
    <s v="Non Divisional"/>
    <s v="900"/>
    <s v="General"/>
    <s v="830.00.00.900-4700.21"/>
    <s v="Investment Earnings Unallocated Investment Expense"/>
    <n v="0"/>
    <n v="0"/>
    <n v="0"/>
    <n v="0"/>
    <n v="0"/>
  </r>
  <r>
    <x v="42"/>
    <x v="42"/>
    <x v="0"/>
    <x v="0"/>
    <x v="0"/>
    <x v="0"/>
    <s v="00"/>
    <s v="Non Divisional"/>
    <s v="900"/>
    <s v="General"/>
    <s v="830.00.00.900-4800.01"/>
    <s v="Contributions Fixed Asset Contributions"/>
    <n v="0"/>
    <n v="0"/>
    <n v="0"/>
    <n v="0"/>
    <n v="0"/>
  </r>
  <r>
    <x v="42"/>
    <x v="42"/>
    <x v="0"/>
    <x v="0"/>
    <x v="0"/>
    <x v="0"/>
    <s v="00"/>
    <s v="Non Divisional"/>
    <s v="900"/>
    <s v="General"/>
    <s v="830.00.00.900-4850.07"/>
    <s v="Other Revenue Misc Reimbursement"/>
    <n v="0"/>
    <n v="0"/>
    <n v="0"/>
    <n v="0"/>
    <n v="0"/>
  </r>
  <r>
    <x v="42"/>
    <x v="42"/>
    <x v="0"/>
    <x v="0"/>
    <x v="0"/>
    <x v="0"/>
    <s v="00"/>
    <s v="Non Divisional"/>
    <s v="900"/>
    <s v="General"/>
    <s v="830.00.00.900-4850.13"/>
    <s v="Other Revenue Rebates"/>
    <n v="0"/>
    <n v="0"/>
    <n v="0"/>
    <n v="0"/>
    <n v="0"/>
  </r>
  <r>
    <x v="42"/>
    <x v="42"/>
    <x v="0"/>
    <x v="0"/>
    <x v="0"/>
    <x v="0"/>
    <s v="00"/>
    <s v="Non Divisional"/>
    <s v="900"/>
    <s v="General"/>
    <s v="830.00.00.900-4850.31"/>
    <s v="Other Revenue Information Systems Support Fee"/>
    <n v="0"/>
    <n v="0"/>
    <n v="538930"/>
    <n v="538930"/>
    <n v="0"/>
  </r>
  <r>
    <x v="42"/>
    <x v="42"/>
    <x v="0"/>
    <x v="0"/>
    <x v="0"/>
    <x v="0"/>
    <s v="00"/>
    <s v="Non Divisional"/>
    <s v="900"/>
    <s v="General"/>
    <s v="830.00.00.900-4850.21"/>
    <s v="Other Revenue Information Systems Equip Fee"/>
    <n v="2800000"/>
    <n v="2800000"/>
    <n v="2260798"/>
    <n v="4650530"/>
    <n v="2389732"/>
  </r>
  <r>
    <x v="42"/>
    <x v="42"/>
    <x v="1"/>
    <x v="1"/>
    <x v="0"/>
    <x v="0"/>
    <s v="00"/>
    <s v="Non Divisional"/>
    <s v="900"/>
    <s v="General"/>
    <s v="830.00.00.900-4900.01"/>
    <s v="Transfers In General Fund"/>
    <n v="0"/>
    <n v="0"/>
    <n v="0"/>
    <n v="0"/>
    <n v="0"/>
  </r>
  <r>
    <x v="42"/>
    <x v="42"/>
    <x v="3"/>
    <x v="1"/>
    <x v="0"/>
    <x v="0"/>
    <s v="00"/>
    <s v="Non Divisional"/>
    <s v="900"/>
    <s v="General"/>
    <s v="830.00.00.900-6700.03"/>
    <s v="Depreciation Computer Hardware"/>
    <n v="-855000"/>
    <n v="0"/>
    <n v="0"/>
    <n v="0"/>
    <n v="0"/>
  </r>
  <r>
    <x v="42"/>
    <x v="42"/>
    <x v="3"/>
    <x v="1"/>
    <x v="0"/>
    <x v="0"/>
    <s v="00"/>
    <s v="Non Divisional"/>
    <s v="900"/>
    <s v="General"/>
    <s v="830.00.00.900-6700.04"/>
    <s v="Depreciation Software"/>
    <n v="-343000"/>
    <n v="0"/>
    <n v="0"/>
    <n v="0"/>
    <n v="0"/>
  </r>
  <r>
    <x v="42"/>
    <x v="42"/>
    <x v="3"/>
    <x v="1"/>
    <x v="0"/>
    <x v="0"/>
    <s v="00"/>
    <s v="Non Divisional"/>
    <s v="900"/>
    <s v="General"/>
    <s v="830.00.00.900-6700.06"/>
    <s v="Depreciation Vehicles"/>
    <n v="-6000"/>
    <n v="0"/>
    <n v="0"/>
    <n v="0"/>
    <n v="0"/>
  </r>
  <r>
    <x v="42"/>
    <x v="42"/>
    <x v="4"/>
    <x v="1"/>
    <x v="0"/>
    <x v="0"/>
    <s v="00"/>
    <s v="Non Divisional"/>
    <s v="900"/>
    <s v="General"/>
    <s v="830.00.00.900-7000.27"/>
    <s v="Capital Outlay Information Technology"/>
    <n v="0"/>
    <n v="-55000"/>
    <n v="-233930"/>
    <n v="-233930"/>
    <n v="0"/>
  </r>
  <r>
    <x v="42"/>
    <x v="42"/>
    <x v="1"/>
    <x v="1"/>
    <x v="0"/>
    <x v="0"/>
    <s v="00"/>
    <s v="Non Divisional"/>
    <s v="900"/>
    <s v="General"/>
    <s v="830.00.00.900-9888.01"/>
    <s v="Capital Asset Expenditure Adjustments  Current Year Additions"/>
    <n v="124000"/>
    <n v="0"/>
    <n v="0"/>
    <n v="0"/>
    <n v="0"/>
  </r>
  <r>
    <x v="42"/>
    <x v="42"/>
    <x v="1"/>
    <x v="1"/>
    <x v="0"/>
    <x v="0"/>
    <s v="00"/>
    <s v="Non Divisional"/>
    <s v="900"/>
    <s v="General"/>
    <s v="830.00.00.900-9888.04"/>
    <s v="Capital Asset Expenditure Adjustments  Asset Transfer In"/>
    <n v="0"/>
    <n v="0"/>
    <n v="0"/>
    <n v="0"/>
    <n v="0"/>
  </r>
  <r>
    <x v="42"/>
    <x v="42"/>
    <x v="1"/>
    <x v="1"/>
    <x v="0"/>
    <x v="0"/>
    <s v="00"/>
    <s v="Non Divisional"/>
    <s v="900"/>
    <s v="General"/>
    <s v="830.00.00.900-9888.05"/>
    <s v="Capital Asset Expenditure Adjustments  Asset Transfer Out"/>
    <n v="0"/>
    <n v="0"/>
    <n v="0"/>
    <n v="0"/>
    <n v="0"/>
  </r>
  <r>
    <x v="42"/>
    <x v="42"/>
    <x v="3"/>
    <x v="1"/>
    <x v="8"/>
    <x v="8"/>
    <s v="00"/>
    <s v="Non Divisional"/>
    <s v="002"/>
    <s v="Departmental Legal Services"/>
    <s v="830.02.00.002-6002.07"/>
    <s v="Legal Services Information Technology"/>
    <n v="0"/>
    <n v="-3000"/>
    <n v="0"/>
    <n v="0"/>
    <n v="0"/>
  </r>
  <r>
    <x v="42"/>
    <x v="42"/>
    <x v="2"/>
    <x v="1"/>
    <x v="1"/>
    <x v="1"/>
    <s v="00"/>
    <s v="Non Divisional"/>
    <s v="000"/>
    <s v="No Program"/>
    <s v="830.03.00.000-5000.01"/>
    <s v="Salaries Regular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000.02"/>
    <s v="Salaries Part Time"/>
    <n v="0"/>
    <n v="-1000"/>
    <n v="0"/>
    <n v="0"/>
    <n v="0"/>
  </r>
  <r>
    <x v="42"/>
    <x v="42"/>
    <x v="2"/>
    <x v="1"/>
    <x v="1"/>
    <x v="1"/>
    <s v="00"/>
    <s v="Non Divisional"/>
    <s v="000"/>
    <s v="No Program"/>
    <s v="830.03.00.000-5000.07"/>
    <s v="Salaries Admin Leave Pay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000.08"/>
    <s v="Salaries Longevity Pay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000.10"/>
    <s v="Salaries Furloughs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000.12"/>
    <s v="Salaries Compensated Absences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1"/>
    <s v="Benefits Retirement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2"/>
    <s v="Benefits Health Insurance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3"/>
    <s v="Benefits Dental Insurance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4"/>
    <s v="Benefits Vision Insurance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5"/>
    <s v="Benefits Life Insurance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6"/>
    <s v="Benefits Worker's Comp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07"/>
    <s v="Benefits Long Term Disability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11"/>
    <s v="Benefits Medicare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15"/>
    <s v="Benefits Cell Phone Allowance"/>
    <n v="0"/>
    <n v="0"/>
    <n v="0"/>
    <n v="0"/>
    <n v="0"/>
  </r>
  <r>
    <x v="42"/>
    <x v="42"/>
    <x v="2"/>
    <x v="1"/>
    <x v="1"/>
    <x v="1"/>
    <s v="00"/>
    <s v="Non Divisional"/>
    <s v="000"/>
    <s v="No Program"/>
    <s v="830.03.00.000-5100.17"/>
    <s v="Benefits Other Post Employment Benefits"/>
    <n v="0"/>
    <n v="0"/>
    <n v="0"/>
    <n v="0"/>
    <n v="0"/>
  </r>
  <r>
    <x v="42"/>
    <x v="42"/>
    <x v="3"/>
    <x v="1"/>
    <x v="13"/>
    <x v="13"/>
    <s v="00"/>
    <s v="Non Divisional"/>
    <s v="005"/>
    <s v="Debt Service"/>
    <s v="830.07.00.005-8900.23"/>
    <s v="Debt Service-Principal HSE Leasing"/>
    <n v="-128000"/>
    <n v="0"/>
    <n v="0"/>
    <n v="0"/>
    <n v="0"/>
  </r>
  <r>
    <x v="42"/>
    <x v="42"/>
    <x v="3"/>
    <x v="1"/>
    <x v="13"/>
    <x v="13"/>
    <s v="00"/>
    <s v="Non Divisional"/>
    <s v="005"/>
    <s v="Debt Service"/>
    <s v="830.07.00.005-8910.23"/>
    <s v="Debt Service-Interest HSE Leasing"/>
    <n v="-300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000.01"/>
    <s v="Salaries Regular"/>
    <n v="-497000"/>
    <n v="-427000"/>
    <n v="-1089538"/>
    <n v="-790000"/>
    <n v="299538"/>
  </r>
  <r>
    <x v="42"/>
    <x v="42"/>
    <x v="2"/>
    <x v="1"/>
    <x v="13"/>
    <x v="13"/>
    <s v="00"/>
    <s v="Non Divisional"/>
    <s v="170"/>
    <s v="Information Technology"/>
    <s v="830.07.00.170-5000.02"/>
    <s v="Salaries Part Time"/>
    <n v="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000.03"/>
    <s v="Salaries Overtime"/>
    <n v="-19000"/>
    <n v="-27000"/>
    <n v="0"/>
    <n v="-30000"/>
    <n v="-30000"/>
  </r>
  <r>
    <x v="42"/>
    <x v="42"/>
    <x v="2"/>
    <x v="1"/>
    <x v="13"/>
    <x v="13"/>
    <s v="00"/>
    <s v="Non Divisional"/>
    <s v="170"/>
    <s v="Information Technology"/>
    <s v="830.07.00.170-5000.04"/>
    <s v="Salaries Holiday Pay"/>
    <n v="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000.06"/>
    <s v="Salaries Out of Class"/>
    <n v="0"/>
    <n v="-3000"/>
    <n v="0"/>
    <n v="0"/>
    <n v="0"/>
  </r>
  <r>
    <x v="42"/>
    <x v="42"/>
    <x v="2"/>
    <x v="1"/>
    <x v="13"/>
    <x v="13"/>
    <s v="00"/>
    <s v="Non Divisional"/>
    <s v="170"/>
    <s v="Information Technology"/>
    <s v="830.07.00.170-5000.07"/>
    <s v="Salaries Admin Leave Pay"/>
    <n v="-5000"/>
    <n v="-6000"/>
    <n v="-10072"/>
    <n v="-10072"/>
    <n v="0"/>
  </r>
  <r>
    <x v="42"/>
    <x v="42"/>
    <x v="2"/>
    <x v="1"/>
    <x v="13"/>
    <x v="13"/>
    <s v="00"/>
    <s v="Non Divisional"/>
    <s v="170"/>
    <s v="Information Technology"/>
    <s v="830.07.00.170-5000.08"/>
    <s v="Salaries Longevity Pay"/>
    <n v="-3000"/>
    <n v="-1000"/>
    <n v="-11850"/>
    <n v="-11850"/>
    <n v="0"/>
  </r>
  <r>
    <x v="42"/>
    <x v="42"/>
    <x v="2"/>
    <x v="1"/>
    <x v="13"/>
    <x v="13"/>
    <s v="00"/>
    <s v="Non Divisional"/>
    <s v="170"/>
    <s v="Information Technology"/>
    <s v="830.07.00.170-5000.10"/>
    <s v="Salaries Furloughs"/>
    <n v="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000.12"/>
    <s v="Salaries Compensated Absences"/>
    <n v="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100.00"/>
    <s v="Benefits PERS Pool Liability"/>
    <n v="-96000"/>
    <n v="-85000"/>
    <n v="-126623"/>
    <n v="-132000"/>
    <n v="-5377"/>
  </r>
  <r>
    <x v="42"/>
    <x v="42"/>
    <x v="2"/>
    <x v="1"/>
    <x v="13"/>
    <x v="13"/>
    <s v="00"/>
    <s v="Non Divisional"/>
    <s v="170"/>
    <s v="Information Technology"/>
    <s v="830.07.00.170-5100.01"/>
    <s v="Benefits Retirement"/>
    <n v="-48000"/>
    <n v="-39000"/>
    <n v="-80936"/>
    <n v="-62000"/>
    <n v="18936"/>
  </r>
  <r>
    <x v="42"/>
    <x v="42"/>
    <x v="2"/>
    <x v="1"/>
    <x v="13"/>
    <x v="13"/>
    <s v="00"/>
    <s v="Non Divisional"/>
    <s v="170"/>
    <s v="Information Technology"/>
    <s v="830.07.00.170-5100.02"/>
    <s v="Benefits Health Insurance"/>
    <n v="-87000"/>
    <n v="-54000"/>
    <n v="-153595"/>
    <n v="-80000"/>
    <n v="73595"/>
  </r>
  <r>
    <x v="42"/>
    <x v="42"/>
    <x v="2"/>
    <x v="1"/>
    <x v="13"/>
    <x v="13"/>
    <s v="00"/>
    <s v="Non Divisional"/>
    <s v="170"/>
    <s v="Information Technology"/>
    <s v="830.07.00.170-5100.03"/>
    <s v="Benefits Dental Insurance"/>
    <n v="-7000"/>
    <n v="-5000"/>
    <n v="-11779"/>
    <n v="-11779"/>
    <n v="0"/>
  </r>
  <r>
    <x v="42"/>
    <x v="42"/>
    <x v="2"/>
    <x v="1"/>
    <x v="13"/>
    <x v="13"/>
    <s v="00"/>
    <s v="Non Divisional"/>
    <s v="170"/>
    <s v="Information Technology"/>
    <s v="830.07.00.170-5100.04"/>
    <s v="Benefits Vision Insurance"/>
    <n v="-1000"/>
    <n v="-1000"/>
    <n v="-1941"/>
    <n v="-1941"/>
    <n v="0"/>
  </r>
  <r>
    <x v="42"/>
    <x v="42"/>
    <x v="2"/>
    <x v="1"/>
    <x v="13"/>
    <x v="13"/>
    <s v="00"/>
    <s v="Non Divisional"/>
    <s v="170"/>
    <s v="Information Technology"/>
    <s v="830.07.00.170-5100.05"/>
    <s v="Benefits Life Insurance"/>
    <n v="-1000"/>
    <n v="0"/>
    <n v="-781"/>
    <n v="-781"/>
    <n v="0"/>
  </r>
  <r>
    <x v="42"/>
    <x v="42"/>
    <x v="2"/>
    <x v="1"/>
    <x v="13"/>
    <x v="13"/>
    <s v="00"/>
    <s v="Non Divisional"/>
    <s v="170"/>
    <s v="Information Technology"/>
    <s v="830.07.00.170-5100.06"/>
    <s v="Benefits Worker's Comp"/>
    <n v="-17000"/>
    <n v="-19000"/>
    <n v="-19200"/>
    <n v="-25000"/>
    <n v="-5800"/>
  </r>
  <r>
    <x v="42"/>
    <x v="42"/>
    <x v="2"/>
    <x v="1"/>
    <x v="13"/>
    <x v="13"/>
    <s v="00"/>
    <s v="Non Divisional"/>
    <s v="170"/>
    <s v="Information Technology"/>
    <s v="830.07.00.170-5100.07"/>
    <s v="Benefits Long Term Disability"/>
    <n v="-2000"/>
    <n v="-1000"/>
    <n v="-5426"/>
    <n v="-5426"/>
    <n v="0"/>
  </r>
  <r>
    <x v="42"/>
    <x v="42"/>
    <x v="2"/>
    <x v="1"/>
    <x v="13"/>
    <x v="13"/>
    <s v="00"/>
    <s v="Non Divisional"/>
    <s v="170"/>
    <s v="Information Technology"/>
    <s v="830.07.00.170-5100.08"/>
    <s v="Benefits Deferred Compensation"/>
    <n v="0"/>
    <n v="-10000"/>
    <n v="-14286"/>
    <n v="-14286"/>
    <n v="0"/>
  </r>
  <r>
    <x v="42"/>
    <x v="42"/>
    <x v="2"/>
    <x v="1"/>
    <x v="13"/>
    <x v="13"/>
    <s v="00"/>
    <s v="Non Divisional"/>
    <s v="170"/>
    <s v="Information Technology"/>
    <s v="830.07.00.170-5100.09"/>
    <s v="Benefits Unemployment Insurance"/>
    <n v="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100.11"/>
    <s v="Benefits Medicare"/>
    <n v="-8000"/>
    <n v="-7000"/>
    <n v="-14403"/>
    <n v="-14403"/>
    <n v="0"/>
  </r>
  <r>
    <x v="42"/>
    <x v="42"/>
    <x v="2"/>
    <x v="1"/>
    <x v="13"/>
    <x v="13"/>
    <s v="00"/>
    <s v="Non Divisional"/>
    <s v="170"/>
    <s v="Information Technology"/>
    <s v="830.07.00.170-5100.12"/>
    <s v="Benefits Annual Physical Exam"/>
    <n v="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100.15"/>
    <s v="Benefits Cell Phone Allowance"/>
    <n v="-7000"/>
    <n v="-5000"/>
    <n v="-7200"/>
    <n v="-7200"/>
    <n v="0"/>
  </r>
  <r>
    <x v="42"/>
    <x v="42"/>
    <x v="2"/>
    <x v="1"/>
    <x v="13"/>
    <x v="13"/>
    <s v="00"/>
    <s v="Non Divisional"/>
    <s v="170"/>
    <s v="Information Technology"/>
    <s v="830.07.00.170-5100.17"/>
    <s v="Benefits Other Post Employment Benefits"/>
    <n v="-16000"/>
    <n v="-16000"/>
    <n v="-16500"/>
    <n v="-16500"/>
    <n v="0"/>
  </r>
  <r>
    <x v="42"/>
    <x v="42"/>
    <x v="2"/>
    <x v="1"/>
    <x v="13"/>
    <x v="13"/>
    <s v="00"/>
    <s v="Non Divisional"/>
    <s v="170"/>
    <s v="Information Technology"/>
    <s v="830.07.00.170-5100.98"/>
    <s v="Benefits GASB 75 Expense"/>
    <n v="-13000"/>
    <n v="0"/>
    <n v="0"/>
    <n v="0"/>
    <n v="0"/>
  </r>
  <r>
    <x v="42"/>
    <x v="42"/>
    <x v="2"/>
    <x v="1"/>
    <x v="13"/>
    <x v="13"/>
    <s v="00"/>
    <s v="Non Divisional"/>
    <s v="170"/>
    <s v="Information Technology"/>
    <s v="830.07.00.170-5100.99"/>
    <s v="Benefits Pension Expense"/>
    <n v="-13700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000.01"/>
    <s v="Professional Services General"/>
    <n v="-7000"/>
    <n v="-2000"/>
    <n v="-150000"/>
    <n v="-150000"/>
    <n v="0"/>
  </r>
  <r>
    <x v="42"/>
    <x v="42"/>
    <x v="3"/>
    <x v="1"/>
    <x v="13"/>
    <x v="13"/>
    <s v="00"/>
    <s v="Non Divisional"/>
    <s v="170"/>
    <s v="Information Technology"/>
    <s v="830.07.00.170-6000.24"/>
    <s v="Professional Services Internet Services"/>
    <n v="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100.01"/>
    <s v="Utilities Electric"/>
    <n v="-7000"/>
    <n v="-10000"/>
    <n v="0"/>
    <n v="-12000"/>
    <n v="-12000"/>
  </r>
  <r>
    <x v="42"/>
    <x v="42"/>
    <x v="3"/>
    <x v="1"/>
    <x v="13"/>
    <x v="13"/>
    <s v="00"/>
    <s v="Non Divisional"/>
    <s v="170"/>
    <s v="Information Technology"/>
    <s v="830.07.00.170-6100.02"/>
    <s v="Utilities Telephone"/>
    <n v="-22000"/>
    <n v="-25000"/>
    <n v="0"/>
    <n v="-18000"/>
    <n v="-18000"/>
  </r>
  <r>
    <x v="42"/>
    <x v="42"/>
    <x v="3"/>
    <x v="1"/>
    <x v="13"/>
    <x v="13"/>
    <s v="00"/>
    <s v="Non Divisional"/>
    <s v="170"/>
    <s v="Information Technology"/>
    <s v="830.07.00.170-6100.03"/>
    <s v="Utilities Data Transmission / ISP"/>
    <n v="-48000"/>
    <n v="-114000"/>
    <n v="-171496"/>
    <n v="-145000"/>
    <n v="26496"/>
  </r>
  <r>
    <x v="42"/>
    <x v="42"/>
    <x v="3"/>
    <x v="1"/>
    <x v="13"/>
    <x v="13"/>
    <s v="00"/>
    <s v="Non Divisional"/>
    <s v="170"/>
    <s v="Information Technology"/>
    <s v="830.07.00.170-6200.01"/>
    <s v="Supplies Office"/>
    <n v="-2000"/>
    <n v="-2000"/>
    <n v="-2000"/>
    <n v="-3000"/>
    <n v="-1000"/>
  </r>
  <r>
    <x v="42"/>
    <x v="42"/>
    <x v="3"/>
    <x v="1"/>
    <x v="13"/>
    <x v="13"/>
    <s v="00"/>
    <s v="Non Divisional"/>
    <s v="170"/>
    <s v="Information Technology"/>
    <s v="830.07.00.170-6200.02"/>
    <s v="Supplies Special Department"/>
    <n v="-35000"/>
    <n v="-31000"/>
    <n v="-35000"/>
    <n v="-95000"/>
    <n v="-60000"/>
  </r>
  <r>
    <x v="42"/>
    <x v="42"/>
    <x v="3"/>
    <x v="1"/>
    <x v="13"/>
    <x v="13"/>
    <s v="00"/>
    <s v="Non Divisional"/>
    <s v="170"/>
    <s v="Information Technology"/>
    <s v="830.07.00.170-6200.03"/>
    <s v="Supplies Copier Maintenance &amp; Supplies"/>
    <n v="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200.04"/>
    <s v="Supplies Postage"/>
    <n v="0"/>
    <n v="0"/>
    <n v="-400"/>
    <n v="-400"/>
    <n v="0"/>
  </r>
  <r>
    <x v="42"/>
    <x v="42"/>
    <x v="3"/>
    <x v="1"/>
    <x v="13"/>
    <x v="13"/>
    <s v="00"/>
    <s v="Non Divisional"/>
    <s v="170"/>
    <s v="Information Technology"/>
    <s v="830.07.00.170-6200.05"/>
    <s v="Supplies Gasoline"/>
    <n v="0"/>
    <n v="0"/>
    <n v="-300"/>
    <n v="-300"/>
    <n v="0"/>
  </r>
  <r>
    <x v="42"/>
    <x v="42"/>
    <x v="3"/>
    <x v="1"/>
    <x v="13"/>
    <x v="13"/>
    <s v="00"/>
    <s v="Non Divisional"/>
    <s v="170"/>
    <s v="Information Technology"/>
    <s v="830.07.00.170-6200.09"/>
    <s v="Supplies Data Processing"/>
    <n v="-159000"/>
    <n v="-250000"/>
    <n v="-414100"/>
    <n v="-494100"/>
    <n v="-80000"/>
  </r>
  <r>
    <x v="42"/>
    <x v="42"/>
    <x v="3"/>
    <x v="1"/>
    <x v="13"/>
    <x v="13"/>
    <s v="00"/>
    <s v="Non Divisional"/>
    <s v="170"/>
    <s v="Information Technology"/>
    <s v="830.07.00.170-6300.01"/>
    <s v="Dues &amp; Subscriptions Memberships"/>
    <n v="-10000"/>
    <n v="0"/>
    <n v="-600"/>
    <n v="-5250"/>
    <n v="-4650"/>
  </r>
  <r>
    <x v="42"/>
    <x v="42"/>
    <x v="3"/>
    <x v="1"/>
    <x v="13"/>
    <x v="13"/>
    <s v="00"/>
    <s v="Non Divisional"/>
    <s v="170"/>
    <s v="Information Technology"/>
    <s v="830.07.00.170-6350.01"/>
    <s v="Maintenance Agreements &amp; Licenses License/Software Maintenance"/>
    <n v="-755000"/>
    <n v="-1417000"/>
    <n v="-1191376"/>
    <n v="-1550085"/>
    <n v="-358709"/>
  </r>
  <r>
    <x v="42"/>
    <x v="42"/>
    <x v="3"/>
    <x v="1"/>
    <x v="13"/>
    <x v="13"/>
    <s v="00"/>
    <s v="Non Divisional"/>
    <s v="170"/>
    <s v="Information Technology"/>
    <s v="830.07.00.170-6350.02"/>
    <s v="Maintenance Agreements &amp; Licenses Hardware Maintenance"/>
    <n v="-18000"/>
    <n v="-51000"/>
    <n v="-215000"/>
    <n v="-225000"/>
    <n v="-10000"/>
  </r>
  <r>
    <x v="42"/>
    <x v="42"/>
    <x v="3"/>
    <x v="1"/>
    <x v="13"/>
    <x v="13"/>
    <s v="00"/>
    <s v="Non Divisional"/>
    <s v="170"/>
    <s v="Information Technology"/>
    <s v="830.07.00.170-6350.03"/>
    <s v="Maintenance Agreements &amp; Licenses Maintenance Agreements"/>
    <n v="0"/>
    <n v="-5000"/>
    <n v="0"/>
    <n v="0"/>
    <n v="0"/>
  </r>
  <r>
    <x v="42"/>
    <x v="42"/>
    <x v="3"/>
    <x v="1"/>
    <x v="13"/>
    <x v="13"/>
    <s v="00"/>
    <s v="Non Divisional"/>
    <s v="170"/>
    <s v="Information Technology"/>
    <s v="830.07.00.170-6400.02"/>
    <s v="Repairs &amp; Maintenance Minor Equipment/Other"/>
    <n v="-8000"/>
    <n v="-3000"/>
    <n v="0"/>
    <n v="0"/>
    <n v="0"/>
  </r>
  <r>
    <x v="42"/>
    <x v="42"/>
    <x v="3"/>
    <x v="1"/>
    <x v="13"/>
    <x v="13"/>
    <s v="00"/>
    <s v="Non Divisional"/>
    <s v="170"/>
    <s v="Information Technology"/>
    <s v="830.07.00.170-6400.05"/>
    <s v="Repairs &amp; Maintenance Vehicle"/>
    <n v="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400.20"/>
    <s v="Repairs &amp; Maintenance Property Maintenance"/>
    <n v="-100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500.04"/>
    <s v="Claims &amp; Insurance Insurance Premiums"/>
    <n v="-33000"/>
    <n v="-33000"/>
    <n v="-33000"/>
    <n v="-32000"/>
    <n v="1000"/>
  </r>
  <r>
    <x v="42"/>
    <x v="42"/>
    <x v="3"/>
    <x v="1"/>
    <x v="13"/>
    <x v="13"/>
    <s v="00"/>
    <s v="Non Divisional"/>
    <s v="170"/>
    <s v="Information Technology"/>
    <s v="830.07.00.170-6600.01"/>
    <s v="Administrative Expenses Meetings"/>
    <n v="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600.03"/>
    <s v="Administrative Expenses Mileage Reimbursement"/>
    <n v="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600.04"/>
    <s v="Administrative Expenses Training/Conferences"/>
    <n v="-2000"/>
    <n v="-1000"/>
    <n v="-14600"/>
    <n v="-14600"/>
    <n v="0"/>
  </r>
  <r>
    <x v="42"/>
    <x v="42"/>
    <x v="3"/>
    <x v="1"/>
    <x v="13"/>
    <x v="13"/>
    <s v="00"/>
    <s v="Non Divisional"/>
    <s v="170"/>
    <s v="Information Technology"/>
    <s v="830.07.00.170-6600.06"/>
    <s v="Administrative Expenses Property/Building Rental"/>
    <n v="-4700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600.07"/>
    <s v="Administrative Expenses Employee Recruitment"/>
    <n v="-100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600.25"/>
    <s v="Administrative Expenses Support Services-Indirect Labor"/>
    <n v="-273000"/>
    <n v="-273000"/>
    <n v="-273440"/>
    <n v="-273440"/>
    <n v="0"/>
  </r>
  <r>
    <x v="42"/>
    <x v="42"/>
    <x v="3"/>
    <x v="1"/>
    <x v="13"/>
    <x v="13"/>
    <s v="00"/>
    <s v="Non Divisional"/>
    <s v="170"/>
    <s v="Information Technology"/>
    <s v="830.07.00.170-6600.28"/>
    <s v="Administrative Expenses Equipment Fund Contribution"/>
    <n v="0"/>
    <n v="0"/>
    <n v="0"/>
    <n v="0"/>
    <n v="0"/>
  </r>
  <r>
    <x v="42"/>
    <x v="42"/>
    <x v="3"/>
    <x v="1"/>
    <x v="13"/>
    <x v="13"/>
    <s v="00"/>
    <s v="Non Divisional"/>
    <s v="170"/>
    <s v="Information Technology"/>
    <s v="830.07.00.170-6600.32"/>
    <s v="Administrative Expenses Vehicle Fund Contribution"/>
    <n v="-2000"/>
    <n v="-2000"/>
    <n v="-1800"/>
    <n v="-4000"/>
    <n v="-2200"/>
  </r>
  <r>
    <x v="42"/>
    <x v="42"/>
    <x v="2"/>
    <x v="1"/>
    <x v="13"/>
    <x v="13"/>
    <s v="00"/>
    <s v="Non Divisional"/>
    <s v="180"/>
    <s v="GIS"/>
    <s v="830.07.00.180-5000.01"/>
    <s v="Salaries Regular"/>
    <n v="-262000"/>
    <n v="-109000"/>
    <n v="-293888"/>
    <n v="-209000"/>
    <n v="84888"/>
  </r>
  <r>
    <x v="42"/>
    <x v="42"/>
    <x v="2"/>
    <x v="1"/>
    <x v="13"/>
    <x v="13"/>
    <s v="00"/>
    <s v="Non Divisional"/>
    <s v="180"/>
    <s v="GIS"/>
    <s v="830.07.00.180-5000.02"/>
    <s v="Salaries Part Time"/>
    <n v="0"/>
    <n v="0"/>
    <n v="0"/>
    <n v="0"/>
    <n v="0"/>
  </r>
  <r>
    <x v="42"/>
    <x v="42"/>
    <x v="2"/>
    <x v="1"/>
    <x v="13"/>
    <x v="13"/>
    <s v="00"/>
    <s v="Non Divisional"/>
    <s v="180"/>
    <s v="GIS"/>
    <s v="830.07.00.180-5000.03"/>
    <s v="Salaries Overtime"/>
    <n v="-4000"/>
    <n v="0"/>
    <n v="0"/>
    <n v="0"/>
    <n v="0"/>
  </r>
  <r>
    <x v="42"/>
    <x v="42"/>
    <x v="2"/>
    <x v="1"/>
    <x v="13"/>
    <x v="13"/>
    <s v="00"/>
    <s v="Non Divisional"/>
    <s v="180"/>
    <s v="GIS"/>
    <s v="830.07.00.180-5000.06"/>
    <s v="Salaries Out of Class"/>
    <n v="-3000"/>
    <n v="0"/>
    <n v="0"/>
    <n v="0"/>
    <n v="0"/>
  </r>
  <r>
    <x v="42"/>
    <x v="42"/>
    <x v="2"/>
    <x v="1"/>
    <x v="13"/>
    <x v="13"/>
    <s v="00"/>
    <s v="Non Divisional"/>
    <s v="180"/>
    <s v="GIS"/>
    <s v="830.07.00.180-5000.07"/>
    <s v="Salaries Admin Leave Pay"/>
    <n v="-2000"/>
    <n v="0"/>
    <n v="-1930"/>
    <n v="-1930"/>
    <n v="0"/>
  </r>
  <r>
    <x v="42"/>
    <x v="42"/>
    <x v="2"/>
    <x v="1"/>
    <x v="13"/>
    <x v="13"/>
    <s v="00"/>
    <s v="Non Divisional"/>
    <s v="180"/>
    <s v="GIS"/>
    <s v="830.07.00.180-5000.08"/>
    <s v="Salaries Longevity Pay"/>
    <n v="-2000"/>
    <n v="0"/>
    <n v="-3950"/>
    <n v="-3950"/>
    <n v="0"/>
  </r>
  <r>
    <x v="42"/>
    <x v="42"/>
    <x v="2"/>
    <x v="1"/>
    <x v="13"/>
    <x v="13"/>
    <s v="00"/>
    <s v="Non Divisional"/>
    <s v="180"/>
    <s v="GIS"/>
    <s v="830.07.00.180-5000.10"/>
    <s v="Salaries Furloughs"/>
    <n v="0"/>
    <n v="0"/>
    <n v="0"/>
    <n v="0"/>
    <n v="0"/>
  </r>
  <r>
    <x v="42"/>
    <x v="42"/>
    <x v="2"/>
    <x v="1"/>
    <x v="13"/>
    <x v="13"/>
    <s v="00"/>
    <s v="Non Divisional"/>
    <s v="180"/>
    <s v="GIS"/>
    <s v="830.07.00.180-5000.12"/>
    <s v="Salaries Compensated Absences"/>
    <n v="0"/>
    <n v="0"/>
    <n v="0"/>
    <n v="0"/>
    <n v="0"/>
  </r>
  <r>
    <x v="42"/>
    <x v="42"/>
    <x v="2"/>
    <x v="1"/>
    <x v="13"/>
    <x v="13"/>
    <s v="00"/>
    <s v="Non Divisional"/>
    <s v="180"/>
    <s v="GIS"/>
    <s v="830.07.00.180-5100.00"/>
    <s v="Benefits PERS Pool Liability"/>
    <n v="-50000"/>
    <n v="-21000"/>
    <n v="-16456"/>
    <n v="-27000"/>
    <n v="-10544"/>
  </r>
  <r>
    <x v="42"/>
    <x v="42"/>
    <x v="2"/>
    <x v="1"/>
    <x v="13"/>
    <x v="13"/>
    <s v="00"/>
    <s v="Non Divisional"/>
    <s v="180"/>
    <s v="GIS"/>
    <s v="830.07.00.180-5100.01"/>
    <s v="Benefits Retirement"/>
    <n v="-21000"/>
    <n v="-12000"/>
    <n v="-29162"/>
    <n v="-14000"/>
    <n v="15162"/>
  </r>
  <r>
    <x v="42"/>
    <x v="42"/>
    <x v="2"/>
    <x v="1"/>
    <x v="13"/>
    <x v="13"/>
    <s v="00"/>
    <s v="Non Divisional"/>
    <s v="180"/>
    <s v="GIS"/>
    <s v="830.07.00.180-5100.02"/>
    <s v="Benefits Health Insurance"/>
    <n v="-8000"/>
    <n v="-7000"/>
    <n v="-61563"/>
    <n v="-12000"/>
    <n v="49563"/>
  </r>
  <r>
    <x v="42"/>
    <x v="42"/>
    <x v="2"/>
    <x v="1"/>
    <x v="13"/>
    <x v="13"/>
    <s v="00"/>
    <s v="Non Divisional"/>
    <s v="180"/>
    <s v="GIS"/>
    <s v="830.07.00.180-5100.03"/>
    <s v="Benefits Dental Insurance"/>
    <n v="-3000"/>
    <n v="-1000"/>
    <n v="-4294"/>
    <n v="-4294"/>
    <n v="0"/>
  </r>
  <r>
    <x v="42"/>
    <x v="42"/>
    <x v="2"/>
    <x v="1"/>
    <x v="13"/>
    <x v="13"/>
    <s v="00"/>
    <s v="Non Divisional"/>
    <s v="180"/>
    <s v="GIS"/>
    <s v="830.07.00.180-5100.04"/>
    <s v="Benefits Vision Insurance"/>
    <n v="0"/>
    <n v="0"/>
    <n v="-715"/>
    <n v="-715"/>
    <n v="0"/>
  </r>
  <r>
    <x v="42"/>
    <x v="42"/>
    <x v="2"/>
    <x v="1"/>
    <x v="13"/>
    <x v="13"/>
    <s v="00"/>
    <s v="Non Divisional"/>
    <s v="180"/>
    <s v="GIS"/>
    <s v="830.07.00.180-5100.05"/>
    <s v="Benefits Life Insurance"/>
    <n v="0"/>
    <n v="0"/>
    <n v="-18"/>
    <n v="-18"/>
    <n v="0"/>
  </r>
  <r>
    <x v="42"/>
    <x v="42"/>
    <x v="2"/>
    <x v="1"/>
    <x v="13"/>
    <x v="13"/>
    <s v="00"/>
    <s v="Non Divisional"/>
    <s v="180"/>
    <s v="GIS"/>
    <s v="830.07.00.180-5100.06"/>
    <s v="Benefits Worker's Comp"/>
    <n v="-8000"/>
    <n v="-6000"/>
    <n v="-6600"/>
    <n v="-9000"/>
    <n v="-2400"/>
  </r>
  <r>
    <x v="42"/>
    <x v="42"/>
    <x v="2"/>
    <x v="1"/>
    <x v="13"/>
    <x v="13"/>
    <s v="00"/>
    <s v="Non Divisional"/>
    <s v="180"/>
    <s v="GIS"/>
    <s v="830.07.00.180-5100.07"/>
    <s v="Benefits Long Term Disability"/>
    <n v="-1000"/>
    <n v="0"/>
    <n v="-1677"/>
    <n v="-1677"/>
    <n v="0"/>
  </r>
  <r>
    <x v="42"/>
    <x v="42"/>
    <x v="2"/>
    <x v="1"/>
    <x v="13"/>
    <x v="13"/>
    <s v="00"/>
    <s v="Non Divisional"/>
    <s v="180"/>
    <s v="GIS"/>
    <s v="830.07.00.180-5100.08"/>
    <s v="Benefits Deferred Compensation"/>
    <n v="0"/>
    <n v="-2000"/>
    <n v="-1553"/>
    <n v="-1553"/>
    <n v="0"/>
  </r>
  <r>
    <x v="42"/>
    <x v="42"/>
    <x v="2"/>
    <x v="1"/>
    <x v="13"/>
    <x v="13"/>
    <s v="00"/>
    <s v="Non Divisional"/>
    <s v="180"/>
    <s v="GIS"/>
    <s v="830.07.00.180-5100.09"/>
    <s v="Benefits Unemployment Insurance"/>
    <n v="0"/>
    <n v="-2000"/>
    <n v="0"/>
    <n v="0"/>
    <n v="0"/>
  </r>
  <r>
    <x v="42"/>
    <x v="42"/>
    <x v="2"/>
    <x v="1"/>
    <x v="13"/>
    <x v="13"/>
    <s v="00"/>
    <s v="Non Divisional"/>
    <s v="180"/>
    <s v="GIS"/>
    <s v="830.07.00.180-5100.11"/>
    <s v="Benefits Medicare"/>
    <n v="-4000"/>
    <n v="-2000"/>
    <n v="-4370"/>
    <n v="-4370"/>
    <n v="0"/>
  </r>
  <r>
    <x v="42"/>
    <x v="42"/>
    <x v="2"/>
    <x v="1"/>
    <x v="13"/>
    <x v="13"/>
    <s v="00"/>
    <s v="Non Divisional"/>
    <s v="180"/>
    <s v="GIS"/>
    <s v="830.07.00.180-5100.15"/>
    <s v="Benefits Cell Phone Allowance"/>
    <n v="-1000"/>
    <n v="0"/>
    <n v="0"/>
    <n v="0"/>
    <n v="0"/>
  </r>
  <r>
    <x v="42"/>
    <x v="42"/>
    <x v="3"/>
    <x v="1"/>
    <x v="13"/>
    <x v="13"/>
    <s v="00"/>
    <s v="Non Divisional"/>
    <s v="180"/>
    <s v="GIS"/>
    <s v="830.07.00.180-6000.01"/>
    <s v="Professional Services General"/>
    <n v="-16000"/>
    <n v="-16000"/>
    <n v="-62500"/>
    <n v="-62500"/>
    <n v="0"/>
  </r>
  <r>
    <x v="42"/>
    <x v="42"/>
    <x v="3"/>
    <x v="1"/>
    <x v="13"/>
    <x v="13"/>
    <s v="00"/>
    <s v="Non Divisional"/>
    <s v="180"/>
    <s v="GIS"/>
    <s v="830.07.00.180-6200.02"/>
    <s v="Supplies Special Department"/>
    <n v="-2000"/>
    <n v="-3000"/>
    <n v="-1300"/>
    <n v="-1500"/>
    <n v="-200"/>
  </r>
  <r>
    <x v="42"/>
    <x v="42"/>
    <x v="3"/>
    <x v="1"/>
    <x v="13"/>
    <x v="13"/>
    <s v="00"/>
    <s v="Non Divisional"/>
    <s v="180"/>
    <s v="GIS"/>
    <s v="830.07.00.180-6200.09"/>
    <s v="Supplies Data Processing"/>
    <n v="0"/>
    <n v="0"/>
    <n v="0"/>
    <n v="0"/>
    <n v="0"/>
  </r>
  <r>
    <x v="42"/>
    <x v="42"/>
    <x v="3"/>
    <x v="1"/>
    <x v="13"/>
    <x v="13"/>
    <s v="00"/>
    <s v="Non Divisional"/>
    <s v="180"/>
    <s v="GIS"/>
    <s v="830.07.00.180-6300.01"/>
    <s v="Dues &amp; Subscriptions Memberships"/>
    <n v="-2000"/>
    <n v="-2000"/>
    <n v="-3540"/>
    <n v="-3540"/>
    <n v="0"/>
  </r>
  <r>
    <x v="42"/>
    <x v="42"/>
    <x v="3"/>
    <x v="1"/>
    <x v="13"/>
    <x v="13"/>
    <s v="00"/>
    <s v="Non Divisional"/>
    <s v="180"/>
    <s v="GIS"/>
    <s v="830.07.00.180-6350.01"/>
    <s v="Maintenance Agreements &amp; Licenses License/Software Maintenance"/>
    <n v="-61000"/>
    <n v="-11000"/>
    <n v="-65000"/>
    <n v="-66000"/>
    <n v="-1000"/>
  </r>
  <r>
    <x v="42"/>
    <x v="42"/>
    <x v="3"/>
    <x v="1"/>
    <x v="13"/>
    <x v="13"/>
    <s v="00"/>
    <s v="Non Divisional"/>
    <s v="180"/>
    <s v="GIS"/>
    <s v="830.07.00.180-6350.02"/>
    <s v="Maintenance Agreements &amp; Licenses Hardware Maintenance"/>
    <n v="0"/>
    <n v="0"/>
    <n v="0"/>
    <n v="0"/>
    <n v="0"/>
  </r>
  <r>
    <x v="42"/>
    <x v="42"/>
    <x v="3"/>
    <x v="1"/>
    <x v="13"/>
    <x v="13"/>
    <s v="00"/>
    <s v="Non Divisional"/>
    <s v="180"/>
    <s v="GIS"/>
    <s v="830.07.00.180-6400.04"/>
    <s v="Repairs &amp; Maintenance Equipment Rental"/>
    <n v="0"/>
    <n v="-8000"/>
    <n v="0"/>
    <n v="0"/>
    <n v="0"/>
  </r>
  <r>
    <x v="42"/>
    <x v="42"/>
    <x v="3"/>
    <x v="1"/>
    <x v="13"/>
    <x v="13"/>
    <s v="00"/>
    <s v="Non Divisional"/>
    <s v="180"/>
    <s v="GIS"/>
    <s v="830.07.00.180-6600.04"/>
    <s v="Administrative Expenses Training/Conferences"/>
    <n v="-11000"/>
    <n v="-1000"/>
    <n v="-10000"/>
    <n v="-10000"/>
    <n v="0"/>
  </r>
  <r>
    <x v="42"/>
    <x v="42"/>
    <x v="3"/>
    <x v="1"/>
    <x v="13"/>
    <x v="13"/>
    <s v="00"/>
    <s v="Non Divisional"/>
    <s v="180"/>
    <s v="GIS"/>
    <s v="830.07.00.180-6600.07"/>
    <s v="Administrative Expenses Employee Recruitment"/>
    <n v="0"/>
    <n v="0"/>
    <n v="0"/>
    <n v="0"/>
    <n v="0"/>
  </r>
  <r>
    <x v="42"/>
    <x v="42"/>
    <x v="4"/>
    <x v="1"/>
    <x v="13"/>
    <x v="13"/>
    <s v="00"/>
    <s v="Non Divisional"/>
    <s v="900"/>
    <s v="General"/>
    <s v="830.07.00.900-7000.02"/>
    <s v="Capital Outlay Vehicles-Major"/>
    <n v="0"/>
    <n v="0"/>
    <n v="0"/>
    <n v="0"/>
    <n v="0"/>
  </r>
  <r>
    <x v="42"/>
    <x v="42"/>
    <x v="4"/>
    <x v="1"/>
    <x v="13"/>
    <x v="13"/>
    <s v="00"/>
    <s v="Non Divisional"/>
    <s v="900"/>
    <s v="General"/>
    <s v="830.07.00.900-7000.03"/>
    <s v="Capital Outlay Equipment New"/>
    <n v="0"/>
    <n v="0"/>
    <n v="0"/>
    <n v="0"/>
    <n v="0"/>
  </r>
  <r>
    <x v="42"/>
    <x v="42"/>
    <x v="4"/>
    <x v="1"/>
    <x v="13"/>
    <x v="13"/>
    <s v="00"/>
    <s v="Non Divisional"/>
    <s v="900"/>
    <s v="General"/>
    <s v="830.07.00.900-7000.08"/>
    <s v="Capital Outlay Computer Software"/>
    <n v="0"/>
    <n v="0"/>
    <n v="0"/>
    <n v="0"/>
    <n v="0"/>
  </r>
  <r>
    <x v="42"/>
    <x v="42"/>
    <x v="4"/>
    <x v="1"/>
    <x v="13"/>
    <x v="13"/>
    <s v="00"/>
    <s v="Non Divisional"/>
    <s v="900"/>
    <s v="General"/>
    <s v="830.07.00.900-7000.27"/>
    <s v="Capital Outlay Information Technology"/>
    <n v="-18000"/>
    <n v="0"/>
    <n v="-270000"/>
    <n v="-270000"/>
    <n v="0"/>
  </r>
  <r>
    <x v="42"/>
    <x v="42"/>
    <x v="4"/>
    <x v="1"/>
    <x v="13"/>
    <x v="13"/>
    <s v="00"/>
    <s v="Non Divisional"/>
    <s v="900"/>
    <s v="General"/>
    <s v="830.07.00.900-7000.99"/>
    <s v="Capital Outlay General"/>
    <n v="0"/>
    <n v="0"/>
    <n v="0"/>
    <n v="0"/>
    <n v="0"/>
  </r>
  <r>
    <x v="42"/>
    <x v="42"/>
    <x v="4"/>
    <x v="1"/>
    <x v="13"/>
    <x v="13"/>
    <s v="00"/>
    <s v="Non Divisional"/>
    <s v="900"/>
    <s v="General"/>
    <s v="830.07.00.900-8000.99"/>
    <s v="New Server Room"/>
    <n v="0"/>
    <n v="0"/>
    <n v="0"/>
    <n v="-250000"/>
    <n v="-250000"/>
  </r>
  <r>
    <x v="42"/>
    <x v="42"/>
    <x v="3"/>
    <x v="1"/>
    <x v="2"/>
    <x v="2"/>
    <s v="00"/>
    <s v="Non Divisional"/>
    <s v="900"/>
    <s v="General"/>
    <s v="830.11.00.900-6400.04"/>
    <s v="Repairs &amp; Maintenance Equipment Rental"/>
    <n v="0"/>
    <n v="0"/>
    <n v="0"/>
    <n v="0"/>
    <n v="0"/>
  </r>
  <r>
    <x v="42"/>
    <x v="42"/>
    <x v="3"/>
    <x v="1"/>
    <x v="6"/>
    <x v="6"/>
    <s v="50"/>
    <s v="Administration"/>
    <s v="900"/>
    <s v="General"/>
    <s v="830.40.50.900-6400.04"/>
    <s v="Repairs &amp; Maintenance Equipment Rental"/>
    <n v="0"/>
    <n v="0"/>
    <n v="0"/>
    <n v="0"/>
    <n v="0"/>
  </r>
  <r>
    <x v="42"/>
    <x v="42"/>
    <x v="3"/>
    <x v="1"/>
    <x v="6"/>
    <x v="6"/>
    <s v="60"/>
    <s v="Fleet"/>
    <s v="520"/>
    <s v="Light Duty"/>
    <s v="830.40.60.520-6400.05"/>
    <s v="Repairs &amp; Maintenance Vehicle"/>
    <n v="0"/>
    <n v="0"/>
    <n v="0"/>
    <n v="0"/>
    <n v="0"/>
  </r>
  <r>
    <x v="43"/>
    <x v="43"/>
    <x v="0"/>
    <x v="0"/>
    <x v="0"/>
    <x v="0"/>
    <s v="00"/>
    <s v="Non Divisional"/>
    <s v="900"/>
    <s v="General"/>
    <s v="840.00.00.900-4450.36"/>
    <s v="Intergovernmental Grants-Federal FEMA"/>
    <n v="0"/>
    <n v="0"/>
    <n v="0"/>
    <n v="0"/>
    <n v="0"/>
  </r>
  <r>
    <x v="43"/>
    <x v="43"/>
    <x v="0"/>
    <x v="0"/>
    <x v="0"/>
    <x v="0"/>
    <s v="00"/>
    <s v="Non Divisional"/>
    <s v="900"/>
    <s v="General"/>
    <s v="840.00.00.900-4475.26"/>
    <s v="Intergovernmental Grants-State/County SJV Air Pollution Grant"/>
    <n v="0"/>
    <n v="0"/>
    <n v="0"/>
    <n v="0"/>
    <n v="0"/>
  </r>
  <r>
    <x v="43"/>
    <x v="43"/>
    <x v="0"/>
    <x v="0"/>
    <x v="0"/>
    <x v="0"/>
    <s v="00"/>
    <s v="Non Divisional"/>
    <s v="900"/>
    <s v="General"/>
    <s v="840.00.00.900-4700.01"/>
    <s v="Investment Earnings Interest on Investments"/>
    <n v="0"/>
    <n v="0"/>
    <n v="0"/>
    <n v="0"/>
    <n v="0"/>
  </r>
  <r>
    <x v="43"/>
    <x v="43"/>
    <x v="0"/>
    <x v="0"/>
    <x v="0"/>
    <x v="0"/>
    <s v="00"/>
    <s v="Non Divisional"/>
    <s v="900"/>
    <s v="General"/>
    <s v="840.00.00.900-4700.21"/>
    <s v="Investment Earnings Unallocated Investment Expense"/>
    <n v="0"/>
    <n v="0"/>
    <n v="0"/>
    <n v="0"/>
    <n v="0"/>
  </r>
  <r>
    <x v="43"/>
    <x v="43"/>
    <x v="0"/>
    <x v="0"/>
    <x v="0"/>
    <x v="0"/>
    <s v="00"/>
    <s v="Non Divisional"/>
    <s v="900"/>
    <s v="General"/>
    <s v="840.00.00.900-4850.01"/>
    <s v="Other Revenue Sale of Property"/>
    <n v="0"/>
    <n v="0"/>
    <n v="0"/>
    <n v="0"/>
    <n v="0"/>
  </r>
  <r>
    <x v="43"/>
    <x v="43"/>
    <x v="0"/>
    <x v="0"/>
    <x v="0"/>
    <x v="0"/>
    <s v="00"/>
    <s v="Non Divisional"/>
    <s v="900"/>
    <s v="General"/>
    <s v="840.00.00.900-4850.22"/>
    <s v="Other Revenue Equipment Service Fee"/>
    <n v="0"/>
    <n v="0"/>
    <n v="0"/>
    <n v="6400"/>
    <n v="6400"/>
  </r>
  <r>
    <x v="43"/>
    <x v="43"/>
    <x v="1"/>
    <x v="1"/>
    <x v="0"/>
    <x v="0"/>
    <s v="00"/>
    <s v="Non Divisional"/>
    <s v="900"/>
    <s v="General"/>
    <s v="840.00.00.900-4900.01"/>
    <s v="Transfers In General Fund"/>
    <n v="-120000"/>
    <n v="-120000"/>
    <n v="0"/>
    <n v="0"/>
    <n v="0"/>
  </r>
  <r>
    <x v="43"/>
    <x v="43"/>
    <x v="1"/>
    <x v="1"/>
    <x v="0"/>
    <x v="0"/>
    <s v="00"/>
    <s v="Non Divisional"/>
    <s v="900"/>
    <s v="General"/>
    <s v="840.00.00.900-4900.82"/>
    <s v="Transfers In Vehicles"/>
    <n v="0"/>
    <n v="0"/>
    <n v="0"/>
    <n v="0"/>
    <n v="0"/>
  </r>
  <r>
    <x v="43"/>
    <x v="43"/>
    <x v="3"/>
    <x v="1"/>
    <x v="0"/>
    <x v="0"/>
    <s v="00"/>
    <s v="Non Divisional"/>
    <s v="900"/>
    <s v="General"/>
    <s v="840.00.00.900-6400.04"/>
    <s v="Repairs &amp; Maintenance Equipment Rental"/>
    <n v="0"/>
    <n v="0"/>
    <n v="0"/>
    <n v="0"/>
    <n v="0"/>
  </r>
  <r>
    <x v="43"/>
    <x v="43"/>
    <x v="3"/>
    <x v="1"/>
    <x v="0"/>
    <x v="0"/>
    <s v="00"/>
    <s v="Non Divisional"/>
    <s v="900"/>
    <s v="General"/>
    <s v="840.00.00.900-6700.05"/>
    <s v="Depreciation Machinery &amp; Equipment"/>
    <n v="-145000"/>
    <n v="0"/>
    <n v="0"/>
    <n v="0"/>
    <n v="0"/>
  </r>
  <r>
    <x v="43"/>
    <x v="43"/>
    <x v="3"/>
    <x v="1"/>
    <x v="0"/>
    <x v="0"/>
    <s v="00"/>
    <s v="Non Divisional"/>
    <s v="900"/>
    <s v="General"/>
    <s v="840.00.00.900-6700.06"/>
    <s v="Depreciation Vehicles"/>
    <n v="0"/>
    <n v="0"/>
    <n v="0"/>
    <n v="0"/>
    <n v="0"/>
  </r>
  <r>
    <x v="43"/>
    <x v="43"/>
    <x v="1"/>
    <x v="1"/>
    <x v="0"/>
    <x v="0"/>
    <s v="00"/>
    <s v="Non Divisional"/>
    <s v="900"/>
    <s v="General"/>
    <s v="840.00.00.900-9888.01"/>
    <s v="Capital Asset Expenditure Adjustments  Current Year Additions"/>
    <n v="130000"/>
    <n v="0"/>
    <n v="0"/>
    <n v="0"/>
    <n v="0"/>
  </r>
  <r>
    <x v="43"/>
    <x v="43"/>
    <x v="1"/>
    <x v="1"/>
    <x v="0"/>
    <x v="0"/>
    <s v="00"/>
    <s v="Non Divisional"/>
    <s v="900"/>
    <s v="General"/>
    <s v="840.00.00.900-9888.03"/>
    <s v="Capital Asset Expenditure Adjustments  Disposals"/>
    <n v="0"/>
    <n v="0"/>
    <n v="0"/>
    <n v="0"/>
    <n v="0"/>
  </r>
  <r>
    <x v="43"/>
    <x v="43"/>
    <x v="3"/>
    <x v="1"/>
    <x v="7"/>
    <x v="7"/>
    <s v="00"/>
    <s v="Non Divisional"/>
    <s v="900"/>
    <s v="General"/>
    <s v="840.01.00.900-6400.04"/>
    <s v="Repairs &amp; Maintenance Equipment Rental"/>
    <n v="-17000"/>
    <n v="-13000"/>
    <n v="0"/>
    <n v="0"/>
    <n v="0"/>
  </r>
  <r>
    <x v="43"/>
    <x v="43"/>
    <x v="4"/>
    <x v="1"/>
    <x v="9"/>
    <x v="9"/>
    <s v="00"/>
    <s v="Non Divisional"/>
    <s v="140"/>
    <s v="Risk Management"/>
    <s v="840.04.00.140-7000.03"/>
    <s v="Capital Outlay Equipment New"/>
    <n v="0"/>
    <n v="0"/>
    <n v="0"/>
    <n v="0"/>
    <n v="0"/>
  </r>
  <r>
    <x v="43"/>
    <x v="43"/>
    <x v="3"/>
    <x v="1"/>
    <x v="10"/>
    <x v="10"/>
    <s v="00"/>
    <s v="Non Divisional"/>
    <s v="900"/>
    <s v="General"/>
    <s v="840.05.00.900-6200.02"/>
    <s v="Supplies Special Department"/>
    <n v="0"/>
    <n v="0"/>
    <n v="0"/>
    <n v="0"/>
    <n v="0"/>
  </r>
  <r>
    <x v="43"/>
    <x v="43"/>
    <x v="3"/>
    <x v="1"/>
    <x v="10"/>
    <x v="10"/>
    <s v="00"/>
    <s v="Non Divisional"/>
    <s v="900"/>
    <s v="General"/>
    <s v="840.05.00.900-6400.04"/>
    <s v="Repairs &amp; Maintenance Equipment Rental"/>
    <n v="-1000"/>
    <n v="-1000"/>
    <n v="0"/>
    <n v="-6400"/>
    <n v="-6400"/>
  </r>
  <r>
    <x v="43"/>
    <x v="43"/>
    <x v="3"/>
    <x v="1"/>
    <x v="13"/>
    <x v="13"/>
    <s v="00"/>
    <s v="Non Divisional"/>
    <s v="900"/>
    <s v="General"/>
    <s v="840.07.00.900-6200.03"/>
    <s v="Supplies Copier Maintenance &amp; Supplies"/>
    <n v="0"/>
    <n v="-2000"/>
    <n v="0"/>
    <n v="0"/>
    <n v="0"/>
  </r>
  <r>
    <x v="43"/>
    <x v="43"/>
    <x v="4"/>
    <x v="1"/>
    <x v="2"/>
    <x v="2"/>
    <s v="00"/>
    <s v="Non Divisional"/>
    <s v="900"/>
    <s v="General"/>
    <s v="840.11.00.900-7000.99"/>
    <s v="Capital Outlay General"/>
    <n v="0"/>
    <n v="0"/>
    <n v="0"/>
    <n v="0"/>
    <n v="0"/>
  </r>
  <r>
    <x v="43"/>
    <x v="43"/>
    <x v="3"/>
    <x v="1"/>
    <x v="3"/>
    <x v="3"/>
    <s v="00"/>
    <s v="Non Divisional"/>
    <s v="900"/>
    <s v="General"/>
    <s v="840.13.00.900-6200.02"/>
    <s v="Supplies Special Department"/>
    <n v="0"/>
    <n v="0"/>
    <n v="0"/>
    <n v="0"/>
    <n v="0"/>
  </r>
  <r>
    <x v="43"/>
    <x v="43"/>
    <x v="4"/>
    <x v="1"/>
    <x v="3"/>
    <x v="3"/>
    <s v="00"/>
    <s v="Non Divisional"/>
    <s v="900"/>
    <s v="General"/>
    <s v="840.13.00.900-7000.03"/>
    <s v="Capital Outlay Equipment New"/>
    <n v="-7000"/>
    <n v="0"/>
    <n v="0"/>
    <n v="0"/>
    <n v="0"/>
  </r>
  <r>
    <x v="43"/>
    <x v="43"/>
    <x v="4"/>
    <x v="1"/>
    <x v="3"/>
    <x v="3"/>
    <s v="00"/>
    <s v="Non Divisional"/>
    <s v="900"/>
    <s v="General"/>
    <s v="840.13.00.900-7000.99"/>
    <s v="Capital Outlay General"/>
    <n v="0"/>
    <n v="0"/>
    <n v="0"/>
    <n v="0"/>
    <n v="0"/>
  </r>
  <r>
    <x v="43"/>
    <x v="43"/>
    <x v="4"/>
    <x v="1"/>
    <x v="4"/>
    <x v="4"/>
    <s v="20"/>
    <s v="Recreation"/>
    <s v="900"/>
    <s v="General"/>
    <s v="840.20.20.900-7000.03"/>
    <s v="Capital Outlay Equipment New"/>
    <n v="0"/>
    <n v="0"/>
    <n v="0"/>
    <n v="0"/>
    <n v="0"/>
  </r>
  <r>
    <x v="43"/>
    <x v="43"/>
    <x v="4"/>
    <x v="1"/>
    <x v="4"/>
    <x v="4"/>
    <s v="25"/>
    <s v="Parks"/>
    <s v="900"/>
    <s v="General"/>
    <s v="840.20.25.900-7000.03"/>
    <s v="Capital Outlay Equipment New"/>
    <n v="0"/>
    <n v="0"/>
    <n v="0"/>
    <n v="0"/>
    <n v="0"/>
  </r>
  <r>
    <x v="43"/>
    <x v="43"/>
    <x v="4"/>
    <x v="1"/>
    <x v="4"/>
    <x v="4"/>
    <s v="25"/>
    <s v="Parks"/>
    <s v="900"/>
    <s v="General"/>
    <s v="840.20.25.900-7000.04"/>
    <s v="Capital Outlay Equipment Replacement"/>
    <n v="-120000"/>
    <n v="0"/>
    <n v="0"/>
    <n v="0"/>
    <n v="0"/>
  </r>
  <r>
    <x v="43"/>
    <x v="43"/>
    <x v="4"/>
    <x v="1"/>
    <x v="4"/>
    <x v="4"/>
    <s v="25"/>
    <s v="Parks"/>
    <s v="900"/>
    <s v="General"/>
    <s v="840.20.25.900-7000.99"/>
    <s v="Capital Outlay General"/>
    <n v="0"/>
    <n v="0"/>
    <n v="0"/>
    <n v="0"/>
    <n v="0"/>
  </r>
  <r>
    <x v="43"/>
    <x v="43"/>
    <x v="4"/>
    <x v="1"/>
    <x v="4"/>
    <x v="4"/>
    <s v="35"/>
    <s v="Golf"/>
    <s v="900"/>
    <s v="General"/>
    <s v="840.20.35.900-7000.04"/>
    <s v="Capital Outlay Equipment Replacement"/>
    <n v="-35000"/>
    <n v="0"/>
    <n v="0"/>
    <n v="0"/>
    <n v="0"/>
  </r>
  <r>
    <x v="43"/>
    <x v="43"/>
    <x v="4"/>
    <x v="1"/>
    <x v="6"/>
    <x v="6"/>
    <s v="55"/>
    <s v="Maintenance"/>
    <s v="900"/>
    <s v="General"/>
    <s v="840.40.55.900-7000.03"/>
    <s v="Capital Outlay Equipment New"/>
    <n v="0"/>
    <n v="0"/>
    <n v="0"/>
    <n v="0"/>
    <n v="0"/>
  </r>
  <r>
    <x v="43"/>
    <x v="43"/>
    <x v="4"/>
    <x v="1"/>
    <x v="6"/>
    <x v="6"/>
    <s v="60"/>
    <s v="Fleet"/>
    <s v="900"/>
    <s v="General"/>
    <s v="840.40.60.900-7000.03"/>
    <s v="Capital Outlay Equipment New"/>
    <n v="0"/>
    <n v="0"/>
    <n v="0"/>
    <n v="0"/>
    <n v="0"/>
  </r>
  <r>
    <x v="43"/>
    <x v="43"/>
    <x v="4"/>
    <x v="1"/>
    <x v="6"/>
    <x v="6"/>
    <s v="70"/>
    <s v="Transportation"/>
    <s v="570"/>
    <s v="Streets"/>
    <s v="840.40.70.570-7000.04"/>
    <s v="Capital Outlay Equipment Replacement"/>
    <n v="0"/>
    <n v="0"/>
    <n v="0"/>
    <n v="0"/>
    <n v="0"/>
  </r>
  <r>
    <x v="43"/>
    <x v="43"/>
    <x v="4"/>
    <x v="1"/>
    <x v="6"/>
    <x v="6"/>
    <s v="70"/>
    <s v="Transportation"/>
    <s v="570"/>
    <s v="Streets"/>
    <s v="840.40.70.570-7000.99"/>
    <s v="Capital Outlay General"/>
    <n v="0"/>
    <n v="0"/>
    <n v="0"/>
    <n v="0"/>
    <n v="0"/>
  </r>
  <r>
    <x v="43"/>
    <x v="43"/>
    <x v="4"/>
    <x v="1"/>
    <x v="6"/>
    <x v="6"/>
    <s v="80"/>
    <s v="Wastewater"/>
    <s v="900"/>
    <s v="General"/>
    <s v="840.40.80.900-7000.04"/>
    <s v="Capital Outlay Equipment Replacement"/>
    <n v="0"/>
    <n v="0"/>
    <n v="0"/>
    <n v="0"/>
    <n v="0"/>
  </r>
  <r>
    <x v="43"/>
    <x v="43"/>
    <x v="3"/>
    <x v="1"/>
    <x v="0"/>
    <x v="0"/>
    <s v="00"/>
    <s v="Non Divisional"/>
    <s v="005"/>
    <s v="Debt Service"/>
    <s v="840.00.00.005-8900.05"/>
    <s v="Debt Service-Principal Westamerica Bank-Phone"/>
    <n v="0"/>
    <n v="0"/>
    <n v="0"/>
    <n v="0"/>
    <n v="0"/>
  </r>
  <r>
    <x v="43"/>
    <x v="43"/>
    <x v="3"/>
    <x v="1"/>
    <x v="0"/>
    <x v="0"/>
    <s v="00"/>
    <s v="Non Divisional"/>
    <s v="005"/>
    <s v="Debt Service"/>
    <s v="840.00.00.005-8910.05"/>
    <s v="Debt Service-Interest Westamerica Bank-Phone"/>
    <n v="0"/>
    <n v="0"/>
    <n v="0"/>
    <n v="0"/>
    <n v="0"/>
  </r>
  <r>
    <x v="44"/>
    <x v="44"/>
    <x v="0"/>
    <x v="0"/>
    <x v="0"/>
    <x v="0"/>
    <s v="00"/>
    <s v="Non Divisional"/>
    <s v="900"/>
    <s v="General"/>
    <s v="860.00.00.900-4850.23"/>
    <s v="Other Revenue SIR Premium Refund"/>
    <n v="194000"/>
    <n v="0"/>
    <n v="0"/>
    <n v="0"/>
    <n v="0"/>
  </r>
  <r>
    <x v="44"/>
    <x v="44"/>
    <x v="1"/>
    <x v="1"/>
    <x v="0"/>
    <x v="0"/>
    <s v="00"/>
    <s v="Non Divisional"/>
    <s v="900"/>
    <s v="General"/>
    <s v="860.00.00.900-4900.87"/>
    <s v="Transfers In Self Insurance Reserve"/>
    <n v="0"/>
    <n v="0"/>
    <n v="0"/>
    <n v="0"/>
    <n v="0"/>
  </r>
  <r>
    <x v="44"/>
    <x v="44"/>
    <x v="0"/>
    <x v="0"/>
    <x v="9"/>
    <x v="9"/>
    <s v="00"/>
    <s v="Non Divisional"/>
    <s v="140"/>
    <s v="Risk Management"/>
    <s v="860.04.00.140-4700.01"/>
    <s v="Investment Earnings Interest on Investments"/>
    <n v="169000"/>
    <n v="-69000"/>
    <n v="50810"/>
    <n v="50810"/>
    <n v="0"/>
  </r>
  <r>
    <x v="44"/>
    <x v="44"/>
    <x v="0"/>
    <x v="0"/>
    <x v="9"/>
    <x v="9"/>
    <s v="00"/>
    <s v="Non Divisional"/>
    <s v="140"/>
    <s v="Risk Management"/>
    <s v="860.04.00.140-4700.21"/>
    <s v="Investment Earnings Unallocated Investment Expense"/>
    <n v="-6000"/>
    <n v="-1000"/>
    <n v="-5080"/>
    <n v="-5080"/>
    <n v="0"/>
  </r>
  <r>
    <x v="44"/>
    <x v="44"/>
    <x v="0"/>
    <x v="0"/>
    <x v="9"/>
    <x v="9"/>
    <s v="00"/>
    <s v="Non Divisional"/>
    <s v="140"/>
    <s v="Risk Management"/>
    <s v="860.04.00.140-4850.07"/>
    <s v="Other Revenue Misc Reimbursement"/>
    <n v="12000"/>
    <n v="86000"/>
    <n v="0"/>
    <n v="0"/>
    <n v="0"/>
  </r>
  <r>
    <x v="44"/>
    <x v="44"/>
    <x v="0"/>
    <x v="0"/>
    <x v="9"/>
    <x v="9"/>
    <s v="00"/>
    <s v="Non Divisional"/>
    <s v="140"/>
    <s v="Risk Management"/>
    <s v="860.04.00.140-4850.10"/>
    <s v="Other Revenue Settlements"/>
    <n v="0"/>
    <n v="0"/>
    <n v="0"/>
    <n v="0"/>
    <n v="0"/>
  </r>
  <r>
    <x v="44"/>
    <x v="44"/>
    <x v="0"/>
    <x v="0"/>
    <x v="9"/>
    <x v="9"/>
    <s v="00"/>
    <s v="Non Divisional"/>
    <s v="140"/>
    <s v="Risk Management"/>
    <s v="860.04.00.140-4850.23"/>
    <s v="Other Revenue SIR Premium Refund"/>
    <n v="0"/>
    <n v="0"/>
    <n v="0"/>
    <n v="0"/>
    <n v="0"/>
  </r>
  <r>
    <x v="44"/>
    <x v="44"/>
    <x v="0"/>
    <x v="0"/>
    <x v="9"/>
    <x v="9"/>
    <s v="00"/>
    <s v="Non Divisional"/>
    <s v="140"/>
    <s v="Risk Management"/>
    <s v="860.04.00.140-4850.24"/>
    <s v="Other Revenue Insurance  SIR"/>
    <n v="0"/>
    <n v="43000"/>
    <n v="0"/>
    <n v="0"/>
    <n v="0"/>
  </r>
  <r>
    <x v="44"/>
    <x v="44"/>
    <x v="0"/>
    <x v="0"/>
    <x v="9"/>
    <x v="9"/>
    <s v="00"/>
    <s v="Non Divisional"/>
    <s v="140"/>
    <s v="Risk Management"/>
    <s v="860.04.00.140-4850.25"/>
    <s v="Other Revenue Insurance Premium"/>
    <n v="3294000"/>
    <n v="3294000"/>
    <n v="3336600"/>
    <n v="4126270"/>
    <n v="789670"/>
  </r>
  <r>
    <x v="44"/>
    <x v="44"/>
    <x v="0"/>
    <x v="0"/>
    <x v="9"/>
    <x v="9"/>
    <s v="00"/>
    <s v="Non Divisional"/>
    <s v="140"/>
    <s v="Risk Management"/>
    <s v="860.04.00.140-4850.30"/>
    <s v="Other Revenue Excess Worker's Comp Premium"/>
    <n v="0"/>
    <n v="0"/>
    <n v="0"/>
    <n v="0"/>
    <n v="0"/>
  </r>
  <r>
    <x v="44"/>
    <x v="44"/>
    <x v="1"/>
    <x v="1"/>
    <x v="0"/>
    <x v="0"/>
    <s v="00"/>
    <s v="Non Divisional"/>
    <s v="900"/>
    <s v="General"/>
    <s v="860.00.00.900-9000.28"/>
    <s v="Transfers Out LMD"/>
    <n v="0"/>
    <n v="0"/>
    <n v="-22900"/>
    <n v="-22900"/>
    <n v="0"/>
  </r>
  <r>
    <x v="44"/>
    <x v="44"/>
    <x v="1"/>
    <x v="1"/>
    <x v="0"/>
    <x v="0"/>
    <s v="00"/>
    <s v="Non Divisional"/>
    <s v="900"/>
    <s v="General"/>
    <s v="860.00.00.900-9000.55"/>
    <s v="Transfers Out CFD"/>
    <n v="0"/>
    <n v="0"/>
    <n v="-22900"/>
    <n v="-22900"/>
    <n v="0"/>
  </r>
  <r>
    <x v="44"/>
    <x v="44"/>
    <x v="4"/>
    <x v="1"/>
    <x v="0"/>
    <x v="0"/>
    <s v="00"/>
    <s v="Non Divisional"/>
    <s v="900"/>
    <s v="General"/>
    <s v="860.00.00.900-7000.99"/>
    <s v="Capital Outlay General"/>
    <n v="0"/>
    <n v="0"/>
    <n v="-80000"/>
    <n v="-80000"/>
    <n v="0"/>
  </r>
  <r>
    <x v="44"/>
    <x v="44"/>
    <x v="2"/>
    <x v="1"/>
    <x v="1"/>
    <x v="1"/>
    <s v="00"/>
    <s v="Non Divisional"/>
    <s v="000"/>
    <s v="No Program"/>
    <s v="860.03.00.000-5000.01"/>
    <s v="Salaries Regular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000.02"/>
    <s v="Salaries Part Time"/>
    <n v="0"/>
    <n v="-2000"/>
    <n v="0"/>
    <n v="0"/>
    <n v="0"/>
  </r>
  <r>
    <x v="44"/>
    <x v="44"/>
    <x v="2"/>
    <x v="1"/>
    <x v="1"/>
    <x v="1"/>
    <s v="00"/>
    <s v="Non Divisional"/>
    <s v="000"/>
    <s v="No Program"/>
    <s v="860.03.00.000-5000.07"/>
    <s v="Salaries Admin Leave Pay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000.08"/>
    <s v="Salaries Longevity Pay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000.10"/>
    <s v="Salaries Furloughs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000.12"/>
    <s v="Salaries Compensated Absences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01"/>
    <s v="Benefits Retirement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02"/>
    <s v="Benefits Health Insurance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03"/>
    <s v="Benefits Dental Insurance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04"/>
    <s v="Benefits Vision Insurance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05"/>
    <s v="Benefits Life Insurance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07"/>
    <s v="Benefits Long Term Disability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11"/>
    <s v="Benefits Medicare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15"/>
    <s v="Benefits Cell Phone Allowance"/>
    <n v="0"/>
    <n v="0"/>
    <n v="0"/>
    <n v="0"/>
    <n v="0"/>
  </r>
  <r>
    <x v="44"/>
    <x v="44"/>
    <x v="2"/>
    <x v="1"/>
    <x v="1"/>
    <x v="1"/>
    <s v="00"/>
    <s v="Non Divisional"/>
    <s v="000"/>
    <s v="No Program"/>
    <s v="860.03.00.000-5100.17"/>
    <s v="Benefits Other Post Employment Benefits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000.01"/>
    <s v="Salaries Regular"/>
    <n v="-111000"/>
    <n v="-136000"/>
    <n v="-205816"/>
    <n v="-168000"/>
    <n v="37816"/>
  </r>
  <r>
    <x v="44"/>
    <x v="44"/>
    <x v="2"/>
    <x v="1"/>
    <x v="9"/>
    <x v="9"/>
    <s v="00"/>
    <s v="Non Divisional"/>
    <s v="140"/>
    <s v="Risk Management"/>
    <s v="860.04.00.140-5000.02"/>
    <s v="Salaries Part Time"/>
    <n v="-11000"/>
    <n v="0"/>
    <n v="-18000"/>
    <n v="-13000"/>
    <n v="5000"/>
  </r>
  <r>
    <x v="44"/>
    <x v="44"/>
    <x v="2"/>
    <x v="1"/>
    <x v="9"/>
    <x v="9"/>
    <s v="00"/>
    <s v="Non Divisional"/>
    <s v="140"/>
    <s v="Risk Management"/>
    <s v="860.04.00.140-5000.03"/>
    <s v="Salaries Overtime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000.06"/>
    <s v="Salaries Out of Class"/>
    <n v="100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000.07"/>
    <s v="Salaries Admin Leave Pay"/>
    <n v="0"/>
    <n v="0"/>
    <n v="-7595"/>
    <n v="-7595"/>
    <n v="0"/>
  </r>
  <r>
    <x v="44"/>
    <x v="44"/>
    <x v="2"/>
    <x v="1"/>
    <x v="9"/>
    <x v="9"/>
    <s v="00"/>
    <s v="Non Divisional"/>
    <s v="140"/>
    <s v="Risk Management"/>
    <s v="860.04.00.140-5000.08"/>
    <s v="Salaries Longevity Pay"/>
    <n v="0"/>
    <n v="0"/>
    <n v="-2880"/>
    <n v="-2880"/>
    <n v="0"/>
  </r>
  <r>
    <x v="44"/>
    <x v="44"/>
    <x v="2"/>
    <x v="1"/>
    <x v="9"/>
    <x v="9"/>
    <s v="00"/>
    <s v="Non Divisional"/>
    <s v="140"/>
    <s v="Risk Management"/>
    <s v="860.04.00.140-5000.10"/>
    <s v="Salaries Furloughs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000.12"/>
    <s v="Salaries Compensated Absences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100.00"/>
    <s v="Benefits PERS Pool Liability"/>
    <n v="-22000"/>
    <n v="-26000"/>
    <n v="-44618"/>
    <n v="-39000"/>
    <n v="5618"/>
  </r>
  <r>
    <x v="44"/>
    <x v="44"/>
    <x v="2"/>
    <x v="1"/>
    <x v="9"/>
    <x v="9"/>
    <s v="00"/>
    <s v="Non Divisional"/>
    <s v="140"/>
    <s v="Risk Management"/>
    <s v="860.04.00.140-5100.01"/>
    <s v="Benefits Retirement"/>
    <n v="-6000"/>
    <n v="-9000"/>
    <n v="-11149"/>
    <n v="-11149"/>
    <n v="0"/>
  </r>
  <r>
    <x v="44"/>
    <x v="44"/>
    <x v="2"/>
    <x v="1"/>
    <x v="9"/>
    <x v="9"/>
    <s v="00"/>
    <s v="Non Divisional"/>
    <s v="140"/>
    <s v="Risk Management"/>
    <s v="860.04.00.140-5100.02"/>
    <s v="Benefits Health Insurance"/>
    <n v="-11000"/>
    <n v="-10000"/>
    <n v="-14151"/>
    <n v="-14151"/>
    <n v="0"/>
  </r>
  <r>
    <x v="44"/>
    <x v="44"/>
    <x v="2"/>
    <x v="1"/>
    <x v="9"/>
    <x v="9"/>
    <s v="00"/>
    <s v="Non Divisional"/>
    <s v="140"/>
    <s v="Risk Management"/>
    <s v="860.04.00.140-5100.03"/>
    <s v="Benefits Dental Insurance"/>
    <n v="-2000"/>
    <n v="-1000"/>
    <n v="-1646"/>
    <n v="-1646"/>
    <n v="0"/>
  </r>
  <r>
    <x v="44"/>
    <x v="44"/>
    <x v="2"/>
    <x v="1"/>
    <x v="9"/>
    <x v="9"/>
    <s v="00"/>
    <s v="Non Divisional"/>
    <s v="140"/>
    <s v="Risk Management"/>
    <s v="860.04.00.140-5100.04"/>
    <s v="Benefits Vision Insurance"/>
    <n v="0"/>
    <n v="0"/>
    <n v="-269"/>
    <n v="-269"/>
    <n v="0"/>
  </r>
  <r>
    <x v="44"/>
    <x v="44"/>
    <x v="2"/>
    <x v="1"/>
    <x v="9"/>
    <x v="9"/>
    <s v="00"/>
    <s v="Non Divisional"/>
    <s v="140"/>
    <s v="Risk Management"/>
    <s v="860.04.00.140-5100.05"/>
    <s v="Benefits Life Insurance"/>
    <n v="0"/>
    <n v="0"/>
    <n v="-714"/>
    <n v="-714"/>
    <n v="0"/>
  </r>
  <r>
    <x v="44"/>
    <x v="44"/>
    <x v="2"/>
    <x v="1"/>
    <x v="9"/>
    <x v="9"/>
    <s v="00"/>
    <s v="Non Divisional"/>
    <s v="140"/>
    <s v="Risk Management"/>
    <s v="860.04.00.140-5100.06"/>
    <s v="Benefits Worker's Comp"/>
    <n v="-7000"/>
    <n v="-7000"/>
    <n v="-7200"/>
    <n v="-9000"/>
    <n v="-1800"/>
  </r>
  <r>
    <x v="44"/>
    <x v="44"/>
    <x v="2"/>
    <x v="1"/>
    <x v="9"/>
    <x v="9"/>
    <s v="00"/>
    <s v="Non Divisional"/>
    <s v="140"/>
    <s v="Risk Management"/>
    <s v="860.04.00.140-5100.07"/>
    <s v="Benefits Long Term Disability"/>
    <n v="0"/>
    <n v="0"/>
    <n v="-1639"/>
    <n v="-1639"/>
    <n v="0"/>
  </r>
  <r>
    <x v="44"/>
    <x v="44"/>
    <x v="2"/>
    <x v="1"/>
    <x v="9"/>
    <x v="9"/>
    <s v="00"/>
    <s v="Non Divisional"/>
    <s v="140"/>
    <s v="Risk Management"/>
    <s v="860.04.00.140-5100.08"/>
    <s v="Benefits Deferred Compensation"/>
    <n v="-2000"/>
    <n v="-5000"/>
    <n v="-10107"/>
    <n v="-10107"/>
    <n v="0"/>
  </r>
  <r>
    <x v="44"/>
    <x v="44"/>
    <x v="2"/>
    <x v="1"/>
    <x v="9"/>
    <x v="9"/>
    <s v="00"/>
    <s v="Non Divisional"/>
    <s v="140"/>
    <s v="Risk Management"/>
    <s v="860.04.00.140-5100.09"/>
    <s v="Benefits Unemployment Insurance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100.11"/>
    <s v="Benefits Medicare"/>
    <n v="-2000"/>
    <n v="-2000"/>
    <n v="-4358"/>
    <n v="-4358"/>
    <n v="0"/>
  </r>
  <r>
    <x v="44"/>
    <x v="44"/>
    <x v="2"/>
    <x v="1"/>
    <x v="9"/>
    <x v="9"/>
    <s v="00"/>
    <s v="Non Divisional"/>
    <s v="140"/>
    <s v="Risk Management"/>
    <s v="860.04.00.140-5100.12"/>
    <s v="Benefits Annual Physical Exam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100.15"/>
    <s v="Benefits Cell Phone Allowance"/>
    <n v="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100.17"/>
    <s v="Benefits Other Post Employment Benefits"/>
    <n v="-6000"/>
    <n v="-6000"/>
    <n v="-6500"/>
    <n v="-6500"/>
    <n v="0"/>
  </r>
  <r>
    <x v="44"/>
    <x v="44"/>
    <x v="2"/>
    <x v="1"/>
    <x v="9"/>
    <x v="9"/>
    <s v="00"/>
    <s v="Non Divisional"/>
    <s v="140"/>
    <s v="Risk Management"/>
    <s v="860.04.00.140-5100.98"/>
    <s v="Benefits GASB 75 Expense"/>
    <n v="-5000"/>
    <n v="0"/>
    <n v="0"/>
    <n v="0"/>
    <n v="0"/>
  </r>
  <r>
    <x v="44"/>
    <x v="44"/>
    <x v="2"/>
    <x v="1"/>
    <x v="9"/>
    <x v="9"/>
    <s v="00"/>
    <s v="Non Divisional"/>
    <s v="140"/>
    <s v="Risk Management"/>
    <s v="860.04.00.140-5100.99"/>
    <s v="Benefits Pension Expense"/>
    <n v="-2000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000.01"/>
    <s v="Professional Services General"/>
    <n v="-31000"/>
    <n v="-1000"/>
    <n v="0"/>
    <n v="0"/>
    <n v="0"/>
  </r>
  <r>
    <x v="44"/>
    <x v="44"/>
    <x v="3"/>
    <x v="1"/>
    <x v="9"/>
    <x v="9"/>
    <s v="00"/>
    <s v="Non Divisional"/>
    <s v="140"/>
    <s v="Risk Management"/>
    <s v="860.04.00.140-6000.10"/>
    <s v="Professional Services Consultant"/>
    <n v="-104000"/>
    <n v="-7000"/>
    <n v="0"/>
    <n v="-20000"/>
    <n v="-20000"/>
  </r>
  <r>
    <x v="44"/>
    <x v="44"/>
    <x v="3"/>
    <x v="1"/>
    <x v="9"/>
    <x v="9"/>
    <s v="00"/>
    <s v="Non Divisional"/>
    <s v="140"/>
    <s v="Risk Management"/>
    <s v="860.04.00.140-6000.16"/>
    <s v="Professional Services Defense Fees &amp; Cost"/>
    <n v="0"/>
    <n v="0"/>
    <n v="-300"/>
    <n v="-300"/>
    <n v="0"/>
  </r>
  <r>
    <x v="44"/>
    <x v="44"/>
    <x v="3"/>
    <x v="1"/>
    <x v="9"/>
    <x v="9"/>
    <s v="00"/>
    <s v="Non Divisional"/>
    <s v="140"/>
    <s v="Risk Management"/>
    <s v="860.04.00.140-6000.17"/>
    <s v="Professional Services Workers Comp Admin Fees"/>
    <n v="-3000"/>
    <n v="-3000"/>
    <n v="-3300"/>
    <n v="-3300"/>
    <n v="0"/>
  </r>
  <r>
    <x v="44"/>
    <x v="44"/>
    <x v="3"/>
    <x v="1"/>
    <x v="9"/>
    <x v="9"/>
    <s v="00"/>
    <s v="Non Divisional"/>
    <s v="140"/>
    <s v="Risk Management"/>
    <s v="860.04.00.140-6000.18"/>
    <s v="Professional Services Legal"/>
    <n v="-32000"/>
    <n v="-49000"/>
    <n v="-50000"/>
    <n v="-50000"/>
    <n v="0"/>
  </r>
  <r>
    <x v="44"/>
    <x v="44"/>
    <x v="3"/>
    <x v="1"/>
    <x v="9"/>
    <x v="9"/>
    <s v="00"/>
    <s v="Non Divisional"/>
    <s v="140"/>
    <s v="Risk Management"/>
    <s v="860.04.00.140-6000.19"/>
    <s v="Professional Services Labor Relations"/>
    <n v="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100.01"/>
    <s v="Utilities Electric"/>
    <n v="-7000"/>
    <n v="-4000"/>
    <n v="-8000"/>
    <n v="-8000"/>
    <n v="0"/>
  </r>
  <r>
    <x v="44"/>
    <x v="44"/>
    <x v="3"/>
    <x v="1"/>
    <x v="9"/>
    <x v="9"/>
    <s v="00"/>
    <s v="Non Divisional"/>
    <s v="140"/>
    <s v="Risk Management"/>
    <s v="860.04.00.140-6100.02"/>
    <s v="Utilities Telephone"/>
    <n v="-1000"/>
    <n v="-1000"/>
    <n v="-1000"/>
    <n v="-1000"/>
    <n v="0"/>
  </r>
  <r>
    <x v="44"/>
    <x v="44"/>
    <x v="3"/>
    <x v="1"/>
    <x v="9"/>
    <x v="9"/>
    <s v="00"/>
    <s v="Non Divisional"/>
    <s v="140"/>
    <s v="Risk Management"/>
    <s v="860.04.00.140-6100.03"/>
    <s v="Utilities Data Transmission / ISP"/>
    <n v="-1000"/>
    <n v="0"/>
    <n v="-1400"/>
    <n v="-1400"/>
    <n v="0"/>
  </r>
  <r>
    <x v="44"/>
    <x v="44"/>
    <x v="3"/>
    <x v="1"/>
    <x v="9"/>
    <x v="9"/>
    <s v="00"/>
    <s v="Non Divisional"/>
    <s v="140"/>
    <s v="Risk Management"/>
    <s v="860.04.00.140-6200.01"/>
    <s v="Supplies Office"/>
    <n v="-1000"/>
    <n v="0"/>
    <n v="-500"/>
    <n v="-500"/>
    <n v="0"/>
  </r>
  <r>
    <x v="44"/>
    <x v="44"/>
    <x v="3"/>
    <x v="1"/>
    <x v="9"/>
    <x v="9"/>
    <s v="00"/>
    <s v="Non Divisional"/>
    <s v="140"/>
    <s v="Risk Management"/>
    <s v="860.04.00.140-6200.02"/>
    <s v="Supplies Special Department"/>
    <n v="-8000"/>
    <n v="-1000"/>
    <n v="-3000"/>
    <n v="-3000"/>
    <n v="0"/>
  </r>
  <r>
    <x v="44"/>
    <x v="44"/>
    <x v="3"/>
    <x v="1"/>
    <x v="9"/>
    <x v="9"/>
    <s v="00"/>
    <s v="Non Divisional"/>
    <s v="140"/>
    <s v="Risk Management"/>
    <s v="860.04.00.140-6200.09"/>
    <s v="Supplies Data Processing"/>
    <n v="-2000"/>
    <n v="-4000"/>
    <n v="-1800"/>
    <n v="-1800"/>
    <n v="0"/>
  </r>
  <r>
    <x v="44"/>
    <x v="44"/>
    <x v="3"/>
    <x v="1"/>
    <x v="9"/>
    <x v="9"/>
    <s v="00"/>
    <s v="Non Divisional"/>
    <s v="140"/>
    <s v="Risk Management"/>
    <s v="860.04.00.140-6270.01"/>
    <s v="Supplies-SIR Safety Program"/>
    <n v="-5000"/>
    <n v="-4000"/>
    <n v="-10000"/>
    <n v="-10000"/>
    <n v="0"/>
  </r>
  <r>
    <x v="44"/>
    <x v="44"/>
    <x v="3"/>
    <x v="1"/>
    <x v="9"/>
    <x v="9"/>
    <s v="00"/>
    <s v="Non Divisional"/>
    <s v="140"/>
    <s v="Risk Management"/>
    <s v="860.04.00.140-6270.02"/>
    <s v="Supplies-SIR Ergonomic Improvements"/>
    <n v="-1000"/>
    <n v="-3000"/>
    <n v="-4000"/>
    <n v="-4000"/>
    <n v="0"/>
  </r>
  <r>
    <x v="44"/>
    <x v="44"/>
    <x v="3"/>
    <x v="1"/>
    <x v="9"/>
    <x v="9"/>
    <s v="00"/>
    <s v="Non Divisional"/>
    <s v="140"/>
    <s v="Risk Management"/>
    <s v="860.04.00.140-6300.01"/>
    <s v="Dues &amp; Subscriptions Memberships"/>
    <n v="-29000"/>
    <n v="-39000"/>
    <n v="-40000"/>
    <n v="-40000"/>
    <n v="0"/>
  </r>
  <r>
    <x v="44"/>
    <x v="44"/>
    <x v="3"/>
    <x v="1"/>
    <x v="9"/>
    <x v="9"/>
    <s v="00"/>
    <s v="Non Divisional"/>
    <s v="140"/>
    <s v="Risk Management"/>
    <s v="860.04.00.140-6300.02"/>
    <s v="Dues &amp; Subscriptions Publications"/>
    <n v="0"/>
    <n v="0"/>
    <n v="-600"/>
    <n v="-600"/>
    <n v="0"/>
  </r>
  <r>
    <x v="44"/>
    <x v="44"/>
    <x v="3"/>
    <x v="1"/>
    <x v="9"/>
    <x v="9"/>
    <s v="00"/>
    <s v="Non Divisional"/>
    <s v="140"/>
    <s v="Risk Management"/>
    <s v="860.04.00.140-6400.01"/>
    <s v="Repairs &amp; Maintenance Building"/>
    <n v="-500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400.20"/>
    <s v="Repairs &amp; Maintenance Property Maintenance"/>
    <n v="-100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400.24"/>
    <s v="Repairs &amp; Maintenance Property Remediation"/>
    <n v="-19000"/>
    <n v="-8000"/>
    <n v="-10000"/>
    <n v="-10000"/>
    <n v="0"/>
  </r>
  <r>
    <x v="44"/>
    <x v="44"/>
    <x v="3"/>
    <x v="1"/>
    <x v="9"/>
    <x v="9"/>
    <s v="00"/>
    <s v="Non Divisional"/>
    <s v="140"/>
    <s v="Risk Management"/>
    <s v="860.04.00.140-6500.02"/>
    <s v="Claims &amp; Insurance Claim Settlement"/>
    <n v="-310000"/>
    <n v="-101000"/>
    <n v="0"/>
    <n v="0"/>
    <n v="0"/>
  </r>
  <r>
    <x v="44"/>
    <x v="44"/>
    <x v="3"/>
    <x v="1"/>
    <x v="9"/>
    <x v="9"/>
    <s v="00"/>
    <s v="Non Divisional"/>
    <s v="140"/>
    <s v="Risk Management"/>
    <s v="860.04.00.140-6500.03"/>
    <s v="Claims &amp; Insurance Damage to City Property"/>
    <n v="-62000"/>
    <n v="-185000"/>
    <n v="-100000"/>
    <n v="-100000"/>
    <n v="0"/>
  </r>
  <r>
    <x v="44"/>
    <x v="44"/>
    <x v="3"/>
    <x v="1"/>
    <x v="9"/>
    <x v="9"/>
    <s v="00"/>
    <s v="Non Divisional"/>
    <s v="140"/>
    <s v="Risk Management"/>
    <s v="860.04.00.140-6500.04"/>
    <s v="Claims &amp; Insurance Insurance Premiums"/>
    <n v="-2709000"/>
    <n v="-2596000"/>
    <n v="-3500000"/>
    <n v="-3500000"/>
    <n v="0"/>
  </r>
  <r>
    <x v="44"/>
    <x v="44"/>
    <x v="3"/>
    <x v="1"/>
    <x v="9"/>
    <x v="9"/>
    <s v="00"/>
    <s v="Non Divisional"/>
    <s v="140"/>
    <s v="Risk Management"/>
    <s v="860.04.00.140-6500.06"/>
    <s v="Claims &amp; Insurance Unanticipated Property Claims"/>
    <n v="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600.01"/>
    <s v="Administrative Expenses Meetings"/>
    <n v="0"/>
    <n v="0"/>
    <n v="-250"/>
    <n v="-250"/>
    <n v="0"/>
  </r>
  <r>
    <x v="44"/>
    <x v="44"/>
    <x v="3"/>
    <x v="1"/>
    <x v="9"/>
    <x v="9"/>
    <s v="00"/>
    <s v="Non Divisional"/>
    <s v="140"/>
    <s v="Risk Management"/>
    <s v="860.04.00.140-6600.03"/>
    <s v="Administrative Expenses Mileage Reimbursement"/>
    <n v="0"/>
    <n v="0"/>
    <n v="-100"/>
    <n v="-100"/>
    <n v="0"/>
  </r>
  <r>
    <x v="44"/>
    <x v="44"/>
    <x v="3"/>
    <x v="1"/>
    <x v="9"/>
    <x v="9"/>
    <s v="00"/>
    <s v="Non Divisional"/>
    <s v="140"/>
    <s v="Risk Management"/>
    <s v="860.04.00.140-6600.04"/>
    <s v="Administrative Expenses Training/Conferences"/>
    <n v="-1000"/>
    <n v="0"/>
    <n v="-12759"/>
    <n v="-12759"/>
    <n v="0"/>
  </r>
  <r>
    <x v="44"/>
    <x v="44"/>
    <x v="3"/>
    <x v="1"/>
    <x v="9"/>
    <x v="9"/>
    <s v="00"/>
    <s v="Non Divisional"/>
    <s v="140"/>
    <s v="Risk Management"/>
    <s v="860.04.00.140-6600.06"/>
    <s v="Administrative Expenses Property/Building Rental"/>
    <n v="-1600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600.07"/>
    <s v="Administrative Expenses Employee Recruitment"/>
    <n v="-100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600.26"/>
    <s v="Administrative Expenses Support Services-IT"/>
    <n v="-6000"/>
    <n v="-6000"/>
    <n v="-6260"/>
    <n v="-6260"/>
    <n v="0"/>
  </r>
  <r>
    <x v="44"/>
    <x v="44"/>
    <x v="3"/>
    <x v="1"/>
    <x v="9"/>
    <x v="9"/>
    <s v="00"/>
    <s v="Non Divisional"/>
    <s v="140"/>
    <s v="Risk Management"/>
    <s v="860.04.00.140-6600.30"/>
    <s v="Administrative Expenses Other Expenses"/>
    <n v="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600.35"/>
    <s v="Administrative Expenses Safety Training"/>
    <n v="0"/>
    <n v="0"/>
    <n v="0"/>
    <n v="0"/>
    <n v="0"/>
  </r>
  <r>
    <x v="44"/>
    <x v="44"/>
    <x v="3"/>
    <x v="1"/>
    <x v="9"/>
    <x v="9"/>
    <s v="00"/>
    <s v="Non Divisional"/>
    <s v="140"/>
    <s v="Risk Management"/>
    <s v="860.04.00.140-6600.36"/>
    <s v="Administrative Expenses IT Fund Contribution"/>
    <n v="-13000"/>
    <n v="-13000"/>
    <n v="-12640"/>
    <n v="-29000"/>
    <n v="-16360"/>
  </r>
  <r>
    <x v="44"/>
    <x v="44"/>
    <x v="3"/>
    <x v="1"/>
    <x v="9"/>
    <x v="9"/>
    <s v="00"/>
    <s v="Non Divisional"/>
    <s v="140"/>
    <s v="Risk Management"/>
    <s v="860.04.00.140-6600.37"/>
    <s v="Administrative Expenses Prior Worker's Comp Claims"/>
    <n v="0"/>
    <n v="0"/>
    <n v="0"/>
    <n v="0"/>
    <n v="0"/>
  </r>
  <r>
    <x v="44"/>
    <x v="44"/>
    <x v="4"/>
    <x v="1"/>
    <x v="9"/>
    <x v="9"/>
    <s v="00"/>
    <s v="Non Divisional"/>
    <s v="140"/>
    <s v="Risk Management"/>
    <s v="860.04.00.140-7000.12"/>
    <s v="Capital Outlay Furniture"/>
    <n v="-19000"/>
    <n v="0"/>
    <n v="0"/>
    <n v="0"/>
    <n v="0"/>
  </r>
  <r>
    <x v="44"/>
    <x v="44"/>
    <x v="4"/>
    <x v="1"/>
    <x v="9"/>
    <x v="9"/>
    <s v="00"/>
    <s v="Non Divisional"/>
    <s v="140"/>
    <s v="Risk Management"/>
    <s v="860.04.00.140-7000.03"/>
    <s v="Capital Outlay Equipment New"/>
    <n v="0"/>
    <n v="0"/>
    <n v="0"/>
    <n v="0"/>
    <n v="0"/>
  </r>
  <r>
    <x v="45"/>
    <x v="45"/>
    <x v="0"/>
    <x v="0"/>
    <x v="0"/>
    <x v="0"/>
    <s v="00"/>
    <s v="Non Divisional"/>
    <s v="930"/>
    <s v="Self Insurance Reserves"/>
    <s v="870.00.00.930-4700.01"/>
    <s v="Investment Earnings Interest on Investments"/>
    <n v="0"/>
    <n v="0"/>
    <n v="0"/>
    <n v="0"/>
    <n v="0"/>
  </r>
  <r>
    <x v="45"/>
    <x v="45"/>
    <x v="0"/>
    <x v="0"/>
    <x v="0"/>
    <x v="0"/>
    <s v="00"/>
    <s v="Non Divisional"/>
    <s v="930"/>
    <s v="Self Insurance Reserves"/>
    <s v="870.00.00.930-4700.19"/>
    <s v="Investment Earnings Market Value Change"/>
    <n v="0"/>
    <n v="0"/>
    <n v="0"/>
    <n v="0"/>
    <n v="0"/>
  </r>
  <r>
    <x v="45"/>
    <x v="45"/>
    <x v="0"/>
    <x v="0"/>
    <x v="0"/>
    <x v="0"/>
    <s v="00"/>
    <s v="Non Divisional"/>
    <s v="930"/>
    <s v="Self Insurance Reserves"/>
    <s v="870.00.00.930-4700.21"/>
    <s v="Investment Earnings Unallocated Investment Expense"/>
    <n v="0"/>
    <n v="0"/>
    <n v="0"/>
    <n v="0"/>
    <n v="0"/>
  </r>
  <r>
    <x v="45"/>
    <x v="45"/>
    <x v="0"/>
    <x v="0"/>
    <x v="0"/>
    <x v="0"/>
    <s v="00"/>
    <s v="Non Divisional"/>
    <s v="930"/>
    <s v="Self Insurance Reserves"/>
    <s v="870.00.00.930-4850.23"/>
    <s v="Other Revenue SIR Premium Refund"/>
    <n v="0"/>
    <n v="0"/>
    <n v="0"/>
    <n v="0"/>
    <n v="0"/>
  </r>
  <r>
    <x v="45"/>
    <x v="45"/>
    <x v="3"/>
    <x v="1"/>
    <x v="0"/>
    <x v="0"/>
    <s v="00"/>
    <s v="Non Divisional"/>
    <s v="930"/>
    <s v="Self Insurance Reserves"/>
    <s v="870.00.00.930-6500.06"/>
    <s v="Claims &amp; Insurance Unanticipated Property Claims"/>
    <n v="0"/>
    <n v="0"/>
    <n v="0"/>
    <n v="0"/>
    <n v="0"/>
  </r>
  <r>
    <x v="45"/>
    <x v="45"/>
    <x v="1"/>
    <x v="1"/>
    <x v="0"/>
    <x v="0"/>
    <s v="00"/>
    <s v="Non Divisional"/>
    <s v="900"/>
    <s v="General"/>
    <s v="870.00.00.900-9000.86"/>
    <s v="Other Transfers Self Insurance"/>
    <n v="0"/>
    <n v="0"/>
    <n v="0"/>
    <n v="0"/>
    <n v="0"/>
  </r>
  <r>
    <x v="46"/>
    <x v="46"/>
    <x v="0"/>
    <x v="0"/>
    <x v="0"/>
    <x v="0"/>
    <s v="00"/>
    <s v="Non Divisional"/>
    <s v="940"/>
    <s v="Payroll Tax Reserves"/>
    <s v="880.00.00.940-4700.01"/>
    <s v="Investment Earnings Interest on Investments"/>
    <n v="0"/>
    <n v="2000"/>
    <n v="2320"/>
    <n v="2320"/>
    <n v="0"/>
  </r>
  <r>
    <x v="46"/>
    <x v="46"/>
    <x v="0"/>
    <x v="0"/>
    <x v="0"/>
    <x v="0"/>
    <s v="00"/>
    <s v="Non Divisional"/>
    <s v="940"/>
    <s v="Payroll Tax Reserves"/>
    <s v="880.00.00.940-4700.19"/>
    <s v="Investment Earnings Market Value Change"/>
    <n v="0"/>
    <n v="0"/>
    <n v="0"/>
    <n v="0"/>
    <n v="0"/>
  </r>
  <r>
    <x v="46"/>
    <x v="46"/>
    <x v="0"/>
    <x v="0"/>
    <x v="0"/>
    <x v="0"/>
    <s v="00"/>
    <s v="Non Divisional"/>
    <s v="940"/>
    <s v="Payroll Tax Reserves"/>
    <s v="880.00.00.940-4700.21"/>
    <s v="Investment Earnings Unallocated Investment Expense"/>
    <n v="0"/>
    <n v="0"/>
    <n v="-230"/>
    <n v="-230"/>
    <n v="0"/>
  </r>
  <r>
    <x v="46"/>
    <x v="46"/>
    <x v="0"/>
    <x v="0"/>
    <x v="0"/>
    <x v="0"/>
    <s v="00"/>
    <s v="Non Divisional"/>
    <s v="940"/>
    <s v="Payroll Tax Reserves"/>
    <s v="880.00.00.940-4850.12"/>
    <s v="Other Revenue Miscellaneous Receipts"/>
    <n v="0"/>
    <n v="0"/>
    <n v="0"/>
    <n v="0"/>
    <n v="0"/>
  </r>
  <r>
    <x v="46"/>
    <x v="46"/>
    <x v="2"/>
    <x v="1"/>
    <x v="0"/>
    <x v="0"/>
    <s v="00"/>
    <s v="Non Divisional"/>
    <s v="940"/>
    <s v="Payroll Tax Reserves"/>
    <s v="880.00.00.940-5000.12"/>
    <s v="Salaries Compensated Absences"/>
    <n v="-1361000"/>
    <n v="0"/>
    <n v="0"/>
    <n v="0"/>
    <n v="0"/>
  </r>
  <r>
    <x v="46"/>
    <x v="46"/>
    <x v="2"/>
    <x v="1"/>
    <x v="0"/>
    <x v="0"/>
    <s v="00"/>
    <s v="Non Divisional"/>
    <s v="940"/>
    <s v="Payroll Tax Reserves"/>
    <s v="880.00.00.940-5100.16"/>
    <s v="Benefits 1959 Survivor Retirement"/>
    <n v="-23000"/>
    <n v="-23000"/>
    <n v="0"/>
    <n v="0"/>
    <n v="0"/>
  </r>
  <r>
    <x v="46"/>
    <x v="46"/>
    <x v="2"/>
    <x v="1"/>
    <x v="0"/>
    <x v="0"/>
    <s v="00"/>
    <s v="Non Divisional"/>
    <s v="940"/>
    <s v="Payroll Tax Reserves"/>
    <s v="880.00.00.940-5100.17"/>
    <s v="Benefits Other Post Employment Benefits"/>
    <n v="-38000"/>
    <n v="-45000"/>
    <n v="-45000"/>
    <n v="-45000"/>
    <n v="0"/>
  </r>
  <r>
    <x v="46"/>
    <x v="46"/>
    <x v="3"/>
    <x v="1"/>
    <x v="0"/>
    <x v="0"/>
    <s v="00"/>
    <s v="Non Divisional"/>
    <s v="940"/>
    <s v="Payroll Tax Reserves"/>
    <s v="880.00.00.940-6000.01"/>
    <s v="Professional Services General"/>
    <n v="-4000"/>
    <n v="-4000"/>
    <n v="0"/>
    <n v="0"/>
    <n v="0"/>
  </r>
  <r>
    <x v="46"/>
    <x v="46"/>
    <x v="3"/>
    <x v="1"/>
    <x v="0"/>
    <x v="0"/>
    <s v="00"/>
    <s v="Non Divisional"/>
    <s v="940"/>
    <s v="Payroll Tax Reserves"/>
    <s v="880.00.00.940-6600.30"/>
    <s v="Administrative Expenses Other Expenses"/>
    <n v="-25000"/>
    <n v="-58000"/>
    <n v="0"/>
    <n v="0"/>
    <n v="0"/>
  </r>
  <r>
    <x v="47"/>
    <x v="47"/>
    <x v="0"/>
    <x v="0"/>
    <x v="0"/>
    <x v="0"/>
    <s v="00"/>
    <s v="Non Divisional"/>
    <s v="950"/>
    <s v="Fiduciary"/>
    <s v="920.00.00.950-4700.01"/>
    <s v="Investment Earnings Interest on Investments"/>
    <n v="-29000"/>
    <n v="0"/>
    <n v="0"/>
    <n v="0"/>
    <n v="0"/>
  </r>
  <r>
    <x v="47"/>
    <x v="47"/>
    <x v="0"/>
    <x v="0"/>
    <x v="0"/>
    <x v="0"/>
    <s v="00"/>
    <s v="Non Divisional"/>
    <s v="950"/>
    <s v="Fiduciary"/>
    <s v="920.00.00.950-4850.25"/>
    <s v="Other Revenue Insurance Premium"/>
    <n v="1019000"/>
    <n v="1022000"/>
    <n v="0"/>
    <n v="0"/>
    <n v="0"/>
  </r>
  <r>
    <x v="47"/>
    <x v="47"/>
    <x v="3"/>
    <x v="1"/>
    <x v="0"/>
    <x v="0"/>
    <s v="00"/>
    <s v="Non Divisional"/>
    <s v="950"/>
    <s v="Fiduciary"/>
    <s v="920.00.00.950-6000.32"/>
    <s v="Professional Services Retiree Health  Plan Admin"/>
    <n v="0"/>
    <n v="0"/>
    <n v="0"/>
    <n v="0"/>
    <n v="0"/>
  </r>
  <r>
    <x v="47"/>
    <x v="47"/>
    <x v="3"/>
    <x v="1"/>
    <x v="0"/>
    <x v="0"/>
    <s v="00"/>
    <s v="Non Divisional"/>
    <s v="950"/>
    <s v="Fiduciary"/>
    <s v="920.00.00.950-6500.04"/>
    <s v="Claims &amp; Insurance Insurance Premiums"/>
    <n v="-1019000"/>
    <n v="-1022000"/>
    <n v="0"/>
    <n v="0"/>
    <n v="0"/>
  </r>
  <r>
    <x v="48"/>
    <x v="48"/>
    <x v="0"/>
    <x v="0"/>
    <x v="0"/>
    <x v="0"/>
    <s v="00"/>
    <s v="Non Divisional"/>
    <s v="900"/>
    <s v="General"/>
    <s v="9310.00.00.900-4700.0"/>
    <s v=" Investment Earnings Interest on Investments"/>
    <n v="0"/>
    <n v="0"/>
    <n v="0"/>
    <n v="0"/>
    <n v="0"/>
  </r>
  <r>
    <x v="48"/>
    <x v="48"/>
    <x v="0"/>
    <x v="0"/>
    <x v="0"/>
    <x v="0"/>
    <s v="00"/>
    <s v="Non Divisional"/>
    <s v="900"/>
    <s v="General"/>
    <s v="9310.00.00.900-4850.0"/>
    <s v=" Other Revenue Loan Repayments"/>
    <n v="0"/>
    <n v="0"/>
    <n v="0"/>
    <n v="0"/>
    <n v="0"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50"/>
    <x v="50"/>
    <x v="3"/>
    <x v="1"/>
    <x v="0"/>
    <x v="0"/>
    <s v="00"/>
    <s v="Non Divisional"/>
    <s v="900"/>
    <s v="General"/>
    <s v="9335.00.00.900-8910.15"/>
    <s v=" Debt Service-Interest 2004 Issue"/>
    <n v="-703000"/>
    <n v="0"/>
    <n v="0"/>
    <n v="0"/>
    <n v="0"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49"/>
    <x v="49"/>
    <x v="5"/>
    <x v="2"/>
    <x v="14"/>
    <x v="14"/>
    <m/>
    <m/>
    <m/>
    <m/>
    <m/>
    <m/>
    <m/>
    <m/>
    <m/>
    <m/>
    <m/>
  </r>
  <r>
    <x v="51"/>
    <x v="51"/>
    <x v="1"/>
    <x v="1"/>
    <x v="0"/>
    <x v="0"/>
    <s v="00"/>
    <s v="Non Divisional"/>
    <s v="000"/>
    <s v="No Program"/>
    <s v="998.00.00.000-4900.03"/>
    <s v="Transfers In Donated Infrastructure"/>
    <n v="0"/>
    <n v="0"/>
    <n v="0"/>
    <n v="0"/>
    <n v="0"/>
  </r>
  <r>
    <x v="51"/>
    <x v="51"/>
    <x v="2"/>
    <x v="1"/>
    <x v="0"/>
    <x v="0"/>
    <s v="00"/>
    <s v="Non Divisional"/>
    <s v="000"/>
    <s v="No Program"/>
    <s v="998.00.00.000-5100.17"/>
    <s v="Benefits Other Post Employment Benefits"/>
    <n v="0"/>
    <n v="0"/>
    <n v="0"/>
    <n v="0"/>
    <n v="0"/>
  </r>
  <r>
    <x v="51"/>
    <x v="51"/>
    <x v="2"/>
    <x v="1"/>
    <x v="0"/>
    <x v="0"/>
    <s v="00"/>
    <s v="Non Divisional"/>
    <s v="000"/>
    <s v="No Program"/>
    <s v="998.00.00.000-5100.98"/>
    <s v="Benefits GASB 75 Expense"/>
    <n v="-1836000"/>
    <n v="0"/>
    <n v="0"/>
    <n v="0"/>
    <n v="0"/>
  </r>
  <r>
    <x v="51"/>
    <x v="51"/>
    <x v="2"/>
    <x v="1"/>
    <x v="0"/>
    <x v="0"/>
    <s v="00"/>
    <s v="Non Divisional"/>
    <s v="000"/>
    <s v="No Program"/>
    <s v="998.00.00.000-5100.99"/>
    <s v="Benefits Pension Expense"/>
    <n v="-5246000"/>
    <n v="0"/>
    <n v="0"/>
    <n v="0"/>
    <n v="0"/>
  </r>
  <r>
    <x v="51"/>
    <x v="51"/>
    <x v="3"/>
    <x v="1"/>
    <x v="0"/>
    <x v="0"/>
    <s v="00"/>
    <s v="Non Divisional"/>
    <s v="000"/>
    <s v="No Program"/>
    <s v="998.00.00.000-6700.99"/>
    <s v="Depreciation Conversion"/>
    <n v="0"/>
    <n v="0"/>
    <n v="0"/>
    <n v="0"/>
    <n v="0"/>
  </r>
  <r>
    <x v="51"/>
    <x v="51"/>
    <x v="4"/>
    <x v="1"/>
    <x v="0"/>
    <x v="0"/>
    <s v="00"/>
    <s v="Non Divisional"/>
    <s v="000"/>
    <s v="No Program"/>
    <s v="998.00.00.000-8000.17"/>
    <s v="Capital Improvements-General Government General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02"/>
    <s v="Debt Service-Interest LaSalle-Viron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06"/>
    <s v="Debt Service-Interest LaSalle-Fire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08"/>
    <s v="Debt Service-Interest Westamerica Bank-New World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14"/>
    <s v="Debt Service-Interest 2002 Issue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15"/>
    <s v="Debt Service-Interest 2004 Issue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16"/>
    <s v="Debt Service-Interest 2004-Housing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17"/>
    <s v="Debt Service-Interest 2005 Issue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18"/>
    <s v="Debt Service-Interest 2006 Issue"/>
    <n v="0"/>
    <n v="0"/>
    <n v="0"/>
    <n v="0"/>
    <n v="0"/>
  </r>
  <r>
    <x v="51"/>
    <x v="51"/>
    <x v="3"/>
    <x v="1"/>
    <x v="0"/>
    <x v="0"/>
    <s v="00"/>
    <s v="Non Divisional"/>
    <s v="000"/>
    <s v="No Program"/>
    <s v="998.00.00.000-8910.23"/>
    <s v="Debt Service-Interest HSE Leasing"/>
    <n v="0"/>
    <n v="0"/>
    <n v="0"/>
    <n v="0"/>
    <n v="0"/>
  </r>
  <r>
    <x v="51"/>
    <x v="51"/>
    <x v="1"/>
    <x v="1"/>
    <x v="0"/>
    <x v="0"/>
    <s v="00"/>
    <s v="Non Divisional"/>
    <s v="000"/>
    <s v="No Program"/>
    <s v="998.00.00.000-9888.01"/>
    <s v="Capital Asset Expenditure Adjustments  Current Year Additions"/>
    <n v="43697000"/>
    <n v="0"/>
    <n v="0"/>
    <n v="0"/>
    <n v="0"/>
  </r>
  <r>
    <x v="51"/>
    <x v="51"/>
    <x v="1"/>
    <x v="1"/>
    <x v="0"/>
    <x v="0"/>
    <s v="00"/>
    <s v="Non Divisional"/>
    <s v="000"/>
    <s v="No Program"/>
    <s v="998.00.00.000-9888.02"/>
    <s v="Capital Asset Expenditure Adjustments  Infrastructure Donations/Add"/>
    <n v="0"/>
    <n v="0"/>
    <n v="0"/>
    <n v="0"/>
    <n v="0"/>
  </r>
  <r>
    <x v="51"/>
    <x v="51"/>
    <x v="1"/>
    <x v="1"/>
    <x v="0"/>
    <x v="0"/>
    <s v="00"/>
    <s v="Non Divisional"/>
    <s v="000"/>
    <s v="No Program"/>
    <s v="998.00.00.000-9888.03"/>
    <s v="Capital Asset Expenditure Adjustments  Disposals"/>
    <n v="0"/>
    <n v="0"/>
    <n v="0"/>
    <n v="0"/>
    <n v="0"/>
  </r>
  <r>
    <x v="51"/>
    <x v="51"/>
    <x v="1"/>
    <x v="1"/>
    <x v="0"/>
    <x v="0"/>
    <s v="00"/>
    <s v="Non Divisional"/>
    <s v="000"/>
    <s v="No Program"/>
    <s v="998.00.00.000-9888.04"/>
    <s v="Capital Asset Expenditure Adjustments  Asset Transfer In"/>
    <n v="0"/>
    <n v="0"/>
    <n v="0"/>
    <n v="0"/>
    <n v="0"/>
  </r>
  <r>
    <x v="51"/>
    <x v="51"/>
    <x v="1"/>
    <x v="1"/>
    <x v="0"/>
    <x v="0"/>
    <s v="00"/>
    <s v="Non Divisional"/>
    <s v="000"/>
    <s v="No Program"/>
    <s v="998.00.00.000-9888.05"/>
    <s v="Capital Asset Expenditure Adjustments  Asset Transfer Out"/>
    <n v="0"/>
    <n v="0"/>
    <n v="0"/>
    <n v="0"/>
    <n v="0"/>
  </r>
  <r>
    <x v="51"/>
    <x v="51"/>
    <x v="3"/>
    <x v="1"/>
    <x v="7"/>
    <x v="7"/>
    <s v="00"/>
    <s v="Non Divisional"/>
    <s v="900"/>
    <s v="General"/>
    <s v="998.01.00.900-6700.01"/>
    <s v="Depreciation Buildings"/>
    <n v="-7000"/>
    <n v="0"/>
    <n v="0"/>
    <n v="0"/>
    <n v="0"/>
  </r>
  <r>
    <x v="51"/>
    <x v="51"/>
    <x v="3"/>
    <x v="1"/>
    <x v="7"/>
    <x v="7"/>
    <s v="00"/>
    <s v="Non Divisional"/>
    <s v="900"/>
    <s v="General"/>
    <s v="998.01.00.900-6700.02"/>
    <s v="Depreciation Building Improvements"/>
    <n v="-29000"/>
    <n v="0"/>
    <n v="0"/>
    <n v="0"/>
    <n v="0"/>
  </r>
  <r>
    <x v="51"/>
    <x v="51"/>
    <x v="3"/>
    <x v="1"/>
    <x v="7"/>
    <x v="7"/>
    <s v="00"/>
    <s v="Non Divisional"/>
    <s v="900"/>
    <s v="General"/>
    <s v="998.01.00.900-6700.03"/>
    <s v="Depreciation Computer Hardware"/>
    <n v="-4000"/>
    <n v="0"/>
    <n v="0"/>
    <n v="0"/>
    <n v="0"/>
  </r>
  <r>
    <x v="51"/>
    <x v="51"/>
    <x v="3"/>
    <x v="1"/>
    <x v="7"/>
    <x v="7"/>
    <s v="00"/>
    <s v="Non Divisional"/>
    <s v="900"/>
    <s v="General"/>
    <s v="998.01.00.900-6700.99"/>
    <s v="Depreciation Conversion"/>
    <n v="0"/>
    <n v="0"/>
    <n v="0"/>
    <n v="0"/>
    <n v="0"/>
  </r>
  <r>
    <x v="51"/>
    <x v="51"/>
    <x v="3"/>
    <x v="1"/>
    <x v="1"/>
    <x v="1"/>
    <s v="00"/>
    <s v="Non Divisional"/>
    <s v="900"/>
    <s v="General"/>
    <s v="998.03.00.900-6700.01"/>
    <s v="Depreciation Buildings"/>
    <n v="-49000"/>
    <n v="0"/>
    <n v="0"/>
    <n v="0"/>
    <n v="0"/>
  </r>
  <r>
    <x v="51"/>
    <x v="51"/>
    <x v="3"/>
    <x v="1"/>
    <x v="1"/>
    <x v="1"/>
    <s v="00"/>
    <s v="Non Divisional"/>
    <s v="900"/>
    <s v="General"/>
    <s v="998.03.00.900-6700.04"/>
    <s v="Depreciation Software"/>
    <n v="-67000"/>
    <n v="0"/>
    <n v="0"/>
    <n v="0"/>
    <n v="0"/>
  </r>
  <r>
    <x v="51"/>
    <x v="51"/>
    <x v="3"/>
    <x v="1"/>
    <x v="10"/>
    <x v="10"/>
    <s v="00"/>
    <s v="Non Divisional"/>
    <s v="900"/>
    <s v="General"/>
    <s v="998.05.00.900-6700.02"/>
    <s v="Depreciation Building Improvements"/>
    <n v="-1000"/>
    <n v="0"/>
    <n v="0"/>
    <n v="0"/>
    <n v="0"/>
  </r>
  <r>
    <x v="51"/>
    <x v="51"/>
    <x v="3"/>
    <x v="1"/>
    <x v="10"/>
    <x v="10"/>
    <s v="00"/>
    <s v="Non Divisional"/>
    <s v="900"/>
    <s v="General"/>
    <s v="998.05.00.900-6700.99"/>
    <s v="Depreciation Conversion"/>
    <n v="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1"/>
    <s v="Depreciation Buildings"/>
    <n v="7200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2"/>
    <s v="Depreciation Building Improvements"/>
    <n v="-700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3"/>
    <s v="Depreciation Computer Hardware"/>
    <n v="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4"/>
    <s v="Depreciation Software"/>
    <n v="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5"/>
    <s v="Depreciation Machinery &amp; Equipment"/>
    <n v="-18200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6"/>
    <s v="Depreciation Vehicles"/>
    <n v="-15300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08"/>
    <s v="Depreciation Streets"/>
    <n v="-15000"/>
    <n v="0"/>
    <n v="0"/>
    <n v="0"/>
    <n v="0"/>
  </r>
  <r>
    <x v="51"/>
    <x v="51"/>
    <x v="3"/>
    <x v="1"/>
    <x v="2"/>
    <x v="2"/>
    <s v="00"/>
    <s v="Non Divisional"/>
    <s v="900"/>
    <s v="General"/>
    <s v="998.11.00.900-6700.99"/>
    <s v="Depreciation Conversion"/>
    <n v="0"/>
    <n v="0"/>
    <n v="0"/>
    <n v="0"/>
    <n v="0"/>
  </r>
  <r>
    <x v="51"/>
    <x v="51"/>
    <x v="3"/>
    <x v="1"/>
    <x v="2"/>
    <x v="2"/>
    <s v="10"/>
    <s v="Animal Services"/>
    <s v="900"/>
    <s v="General"/>
    <s v="998.11.10.900-6700.01"/>
    <s v="Depreciation Buildings"/>
    <n v="-10000"/>
    <n v="0"/>
    <n v="0"/>
    <n v="0"/>
    <n v="0"/>
  </r>
  <r>
    <x v="51"/>
    <x v="51"/>
    <x v="3"/>
    <x v="1"/>
    <x v="2"/>
    <x v="2"/>
    <s v="10"/>
    <s v="Animal Services"/>
    <s v="900"/>
    <s v="General"/>
    <s v="998.11.10.900-6700.02"/>
    <s v="Depreciation Building Improvements"/>
    <n v="-51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01"/>
    <s v="Depreciation Buildings"/>
    <n v="-182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02"/>
    <s v="Depreciation Building Improvements"/>
    <n v="-17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03"/>
    <s v="Depreciation Computer Hardware"/>
    <n v="-30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05"/>
    <s v="Depreciation Machinery &amp; Equipment"/>
    <n v="-1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06"/>
    <s v="Depreciation Vehicles"/>
    <n v="-205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08"/>
    <s v="Depreciation Streets"/>
    <n v="-3000"/>
    <n v="0"/>
    <n v="0"/>
    <n v="0"/>
    <n v="0"/>
  </r>
  <r>
    <x v="51"/>
    <x v="51"/>
    <x v="3"/>
    <x v="1"/>
    <x v="3"/>
    <x v="3"/>
    <s v="00"/>
    <s v="Non Divisional"/>
    <s v="900"/>
    <s v="General"/>
    <s v="998.13.00.900-6700.99"/>
    <s v="Depreciation Conversion"/>
    <n v="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01"/>
    <s v="Depreciation Buildings"/>
    <n v="-2300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02"/>
    <s v="Depreciation Building Improvements"/>
    <n v="-3500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05"/>
    <s v="Depreciation Machinery &amp; Equipment"/>
    <n v="-7300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06"/>
    <s v="Depreciation Vehicles"/>
    <n v="-8000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07"/>
    <s v="Depreciation Parks"/>
    <n v="-271300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08"/>
    <s v="Depreciation Streets"/>
    <n v="-92000"/>
    <n v="0"/>
    <n v="0"/>
    <n v="0"/>
    <n v="0"/>
  </r>
  <r>
    <x v="51"/>
    <x v="51"/>
    <x v="3"/>
    <x v="1"/>
    <x v="4"/>
    <x v="4"/>
    <s v="00"/>
    <s v="Non Divisional"/>
    <s v="900"/>
    <s v="General"/>
    <s v="998.20.00.900-6700.99"/>
    <s v="Depreciation Conversion"/>
    <n v="0"/>
    <n v="0"/>
    <n v="0"/>
    <n v="0"/>
    <n v="0"/>
  </r>
  <r>
    <x v="51"/>
    <x v="51"/>
    <x v="3"/>
    <x v="1"/>
    <x v="5"/>
    <x v="5"/>
    <s v="00"/>
    <s v="Non Divisional"/>
    <s v="900"/>
    <s v="General"/>
    <s v="998.30.00.900-6700.02"/>
    <s v="Depreciation Building Improvements"/>
    <n v="-46000"/>
    <n v="0"/>
    <n v="0"/>
    <n v="0"/>
    <n v="0"/>
  </r>
  <r>
    <x v="51"/>
    <x v="51"/>
    <x v="3"/>
    <x v="1"/>
    <x v="5"/>
    <x v="5"/>
    <s v="00"/>
    <s v="Non Divisional"/>
    <s v="900"/>
    <s v="General"/>
    <s v="998.30.00.900-6700.06"/>
    <s v="Depreciation Vehicles"/>
    <n v="0"/>
    <n v="0"/>
    <n v="0"/>
    <n v="0"/>
    <n v="0"/>
  </r>
  <r>
    <x v="51"/>
    <x v="51"/>
    <x v="3"/>
    <x v="1"/>
    <x v="5"/>
    <x v="5"/>
    <s v="00"/>
    <s v="Non Divisional"/>
    <s v="900"/>
    <s v="General"/>
    <s v="998.30.00.900-6700.99"/>
    <s v="Depreciation Conversion"/>
    <n v="0"/>
    <n v="0"/>
    <n v="0"/>
    <n v="0"/>
    <n v="0"/>
  </r>
  <r>
    <x v="51"/>
    <x v="51"/>
    <x v="3"/>
    <x v="1"/>
    <x v="6"/>
    <x v="6"/>
    <s v="50"/>
    <s v="Administration"/>
    <s v="900"/>
    <s v="General"/>
    <s v="998.40.50.900-6700.05"/>
    <s v="Depreciation Machinery &amp; Equipment"/>
    <n v="-5000"/>
    <n v="0"/>
    <n v="0"/>
    <n v="0"/>
    <n v="0"/>
  </r>
  <r>
    <x v="51"/>
    <x v="51"/>
    <x v="3"/>
    <x v="1"/>
    <x v="6"/>
    <x v="6"/>
    <s v="50"/>
    <s v="Administration"/>
    <s v="900"/>
    <s v="General"/>
    <s v="998.40.50.900-6700.07"/>
    <s v="Depreciation Parks"/>
    <n v="-1000"/>
    <n v="0"/>
    <n v="0"/>
    <n v="0"/>
    <n v="0"/>
  </r>
  <r>
    <x v="51"/>
    <x v="51"/>
    <x v="3"/>
    <x v="1"/>
    <x v="6"/>
    <x v="6"/>
    <s v="50"/>
    <s v="Administration"/>
    <s v="900"/>
    <s v="General"/>
    <s v="998.40.50.900-6700.99"/>
    <s v="Depreciation Conversion"/>
    <n v="0"/>
    <n v="0"/>
    <n v="0"/>
    <n v="0"/>
    <n v="0"/>
  </r>
  <r>
    <x v="51"/>
    <x v="51"/>
    <x v="3"/>
    <x v="1"/>
    <x v="6"/>
    <x v="6"/>
    <s v="55"/>
    <s v="Maintenance"/>
    <s v="900"/>
    <s v="General"/>
    <s v="998.40.55.900-6700.02"/>
    <s v="Depreciation Building Improvements"/>
    <n v="-12000"/>
    <n v="0"/>
    <n v="0"/>
    <n v="0"/>
    <n v="0"/>
  </r>
  <r>
    <x v="51"/>
    <x v="51"/>
    <x v="3"/>
    <x v="1"/>
    <x v="6"/>
    <x v="6"/>
    <s v="55"/>
    <s v="Maintenance"/>
    <s v="900"/>
    <s v="General"/>
    <s v="998.40.55.900-6700.03"/>
    <s v="Depreciation Computer Hardware"/>
    <n v="-21000"/>
    <n v="0"/>
    <n v="0"/>
    <n v="0"/>
    <n v="0"/>
  </r>
  <r>
    <x v="51"/>
    <x v="51"/>
    <x v="3"/>
    <x v="1"/>
    <x v="6"/>
    <x v="6"/>
    <s v="55"/>
    <s v="Maintenance"/>
    <s v="900"/>
    <s v="General"/>
    <s v="998.40.55.900-6700.05"/>
    <s v="Depreciation Machinery &amp; Equipment"/>
    <n v="-1000"/>
    <n v="0"/>
    <n v="0"/>
    <n v="0"/>
    <n v="0"/>
  </r>
  <r>
    <x v="51"/>
    <x v="51"/>
    <x v="3"/>
    <x v="1"/>
    <x v="6"/>
    <x v="6"/>
    <s v="55"/>
    <s v="Maintenance"/>
    <s v="900"/>
    <s v="General"/>
    <s v="998.40.55.900-6700.99"/>
    <s v="Depreciation Conversion"/>
    <n v="0"/>
    <n v="0"/>
    <n v="0"/>
    <n v="0"/>
    <n v="0"/>
  </r>
  <r>
    <x v="51"/>
    <x v="51"/>
    <x v="3"/>
    <x v="1"/>
    <x v="6"/>
    <x v="6"/>
    <s v="60"/>
    <s v="Fleet"/>
    <s v="900"/>
    <s v="General"/>
    <s v="998.40.60.900-6700.01"/>
    <s v="Depreciation Buildings"/>
    <n v="-311000"/>
    <n v="0"/>
    <n v="0"/>
    <n v="0"/>
    <n v="0"/>
  </r>
  <r>
    <x v="51"/>
    <x v="51"/>
    <x v="3"/>
    <x v="1"/>
    <x v="6"/>
    <x v="6"/>
    <s v="60"/>
    <s v="Fleet"/>
    <s v="900"/>
    <s v="General"/>
    <s v="998.40.60.900-6700.05"/>
    <s v="Depreciation Machinery &amp; Equipment"/>
    <n v="0"/>
    <n v="0"/>
    <n v="0"/>
    <n v="0"/>
    <n v="0"/>
  </r>
  <r>
    <x v="51"/>
    <x v="51"/>
    <x v="3"/>
    <x v="1"/>
    <x v="6"/>
    <x v="6"/>
    <s v="60"/>
    <s v="Fleet"/>
    <s v="900"/>
    <s v="General"/>
    <s v="998.40.60.900-6700.99"/>
    <s v="Depreciation Conversion"/>
    <n v="0"/>
    <n v="0"/>
    <n v="0"/>
    <n v="0"/>
    <n v="0"/>
  </r>
  <r>
    <x v="51"/>
    <x v="51"/>
    <x v="3"/>
    <x v="1"/>
    <x v="6"/>
    <x v="6"/>
    <s v="65"/>
    <s v="Storm Drainage"/>
    <s v="900"/>
    <s v="General"/>
    <s v="998.40.65.900-6700.08"/>
    <s v="Depreciation Streets"/>
    <n v="-61000"/>
    <n v="0"/>
    <n v="0"/>
    <n v="0"/>
    <n v="0"/>
  </r>
  <r>
    <x v="51"/>
    <x v="51"/>
    <x v="3"/>
    <x v="1"/>
    <x v="6"/>
    <x v="6"/>
    <s v="65"/>
    <s v="Storm Drainage"/>
    <s v="900"/>
    <s v="General"/>
    <s v="998.40.65.900-6700.11"/>
    <s v="Depreciation Storm Drain"/>
    <n v="-1159000"/>
    <n v="0"/>
    <n v="0"/>
    <n v="0"/>
    <n v="0"/>
  </r>
  <r>
    <x v="51"/>
    <x v="51"/>
    <x v="3"/>
    <x v="1"/>
    <x v="6"/>
    <x v="6"/>
    <s v="65"/>
    <s v="Storm Drainage"/>
    <s v="900"/>
    <s v="General"/>
    <s v="998.40.65.900-6700.99"/>
    <s v="Depreciation Conversion"/>
    <n v="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01"/>
    <s v="Depreciation Buildings"/>
    <n v="100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02"/>
    <s v="Depreciation Building Improvements"/>
    <n v="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05"/>
    <s v="Depreciation Machinery &amp; Equipment"/>
    <n v="-2900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06"/>
    <s v="Depreciation Vehicles"/>
    <n v="-400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07"/>
    <s v="Depreciation Parks"/>
    <n v="-600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08"/>
    <s v="Depreciation Streets"/>
    <n v="-733000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11"/>
    <s v="Depreciation Storm Drain"/>
    <n v="-5000"/>
    <n v="0"/>
    <n v="0"/>
    <n v="0"/>
    <n v="0"/>
  </r>
  <r>
    <x v="51"/>
    <x v="51"/>
    <x v="3"/>
    <x v="1"/>
    <x v="6"/>
    <x v="6"/>
    <s v="70"/>
    <s v="Transportation"/>
    <s v="900"/>
    <s v="General"/>
    <s v="998.40.70.900-6700.99"/>
    <s v="Depreciation Conversion"/>
    <n v="0"/>
    <n v="0"/>
    <n v="0"/>
    <n v="0"/>
    <n v="0"/>
  </r>
  <r>
    <x v="51"/>
    <x v="51"/>
    <x v="3"/>
    <x v="1"/>
    <x v="12"/>
    <x v="12"/>
    <s v="00"/>
    <s v="Non Divisional"/>
    <s v="000"/>
    <s v="No Program"/>
    <s v="998.50.00.000-6700.01"/>
    <s v="Depreciation Buildings"/>
    <n v="-299000"/>
    <n v="0"/>
    <n v="0"/>
    <n v="0"/>
    <n v="0"/>
  </r>
  <r>
    <x v="51"/>
    <x v="51"/>
    <x v="3"/>
    <x v="1"/>
    <x v="12"/>
    <x v="12"/>
    <s v="00"/>
    <s v="Non Divisional"/>
    <s v="000"/>
    <s v="No Program"/>
    <s v="998.50.00.000-6700.02"/>
    <s v="Depreciation Building Improvements"/>
    <n v="-14000"/>
    <n v="0"/>
    <n v="0"/>
    <n v="0"/>
    <n v="0"/>
  </r>
  <r>
    <x v="51"/>
    <x v="51"/>
    <x v="3"/>
    <x v="1"/>
    <x v="12"/>
    <x v="12"/>
    <s v="00"/>
    <s v="Non Divisional"/>
    <s v="000"/>
    <s v="No Program"/>
    <s v="998.50.00.000-6700.05"/>
    <s v="Depreciation Machinery &amp; Equipment"/>
    <n v="-36000"/>
    <n v="0"/>
    <n v="0"/>
    <n v="0"/>
    <n v="0"/>
  </r>
  <r>
    <x v="51"/>
    <x v="51"/>
    <x v="3"/>
    <x v="1"/>
    <x v="12"/>
    <x v="12"/>
    <s v="00"/>
    <s v="Non Divisional"/>
    <s v="000"/>
    <s v="No Program"/>
    <s v="998.50.00.000-6700.06"/>
    <s v="Depreciation Vehicles"/>
    <n v="-30800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5:D11" firstHeaderRow="0" firstDataRow="1" firstDataCol="1" rowPageCount="1" colPageCount="1"/>
  <pivotFields count="17">
    <pivotField showAll="0"/>
    <pivotField axis="axisPage" multipleItemSelectionAllowed="1" showAll="0">
      <items count="57">
        <item h="1" m="1" x="54"/>
        <item h="1" m="1" x="53"/>
        <item h="1" x="50"/>
        <item h="1" m="1" x="52"/>
        <item h="1" x="48"/>
        <item h="1" m="1" x="55"/>
        <item h="1" x="39"/>
        <item h="1" x="4"/>
        <item h="1" x="26"/>
        <item h="1" x="1"/>
        <item h="1" x="11"/>
        <item h="1" x="16"/>
        <item h="1" x="40"/>
        <item h="1" x="43"/>
        <item h="1" x="7"/>
        <item h="1" x="2"/>
        <item h="1" x="27"/>
        <item h="1" x="18"/>
        <item h="1" x="51"/>
        <item x="0"/>
        <item h="1" x="30"/>
        <item h="1" x="25"/>
        <item h="1" x="10"/>
        <item h="1" x="3"/>
        <item h="1" x="42"/>
        <item h="1" x="17"/>
        <item h="1" x="13"/>
        <item h="1" x="9"/>
        <item h="1" x="12"/>
        <item h="1" x="20"/>
        <item h="1" x="23"/>
        <item h="1" x="46"/>
        <item h="1" x="28"/>
        <item h="1" x="29"/>
        <item h="1" x="31"/>
        <item h="1" x="38"/>
        <item h="1" x="5"/>
        <item h="1" x="15"/>
        <item h="1" x="14"/>
        <item h="1" x="8"/>
        <item h="1" x="47"/>
        <item h="1" x="19"/>
        <item h="1" x="45"/>
        <item h="1" x="44"/>
        <item h="1" x="34"/>
        <item h="1" x="35"/>
        <item h="1" x="22"/>
        <item h="1" x="24"/>
        <item h="1" x="6"/>
        <item h="1" x="21"/>
        <item h="1" x="41"/>
        <item h="1" x="33"/>
        <item h="1" x="32"/>
        <item h="1" x="37"/>
        <item h="1" x="36"/>
        <item h="1" x="49"/>
        <item t="default"/>
      </items>
    </pivotField>
    <pivotField axis="axisRow" showAll="0">
      <items count="7">
        <item x="0"/>
        <item x="2"/>
        <item x="3"/>
        <item x="4"/>
        <item x="1"/>
        <item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16">
    <format dxfId="85">
      <pivotArea outline="0" collapsedLevelsAreSubtotals="1" fieldPosition="0"/>
    </format>
    <format dxfId="86">
      <pivotArea field="2" type="button" dataOnly="0" labelOnly="1" outline="0" axis="axisRow" fieldPosition="0"/>
    </format>
    <format dxfId="8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8">
      <pivotArea outline="0" collapsedLevelsAreSubtotals="1" fieldPosition="0"/>
    </format>
    <format dxfId="89">
      <pivotArea dataOnly="0" labelOnly="1" outline="0" fieldPosition="0">
        <references count="1">
          <reference field="1" count="0"/>
        </references>
      </pivotArea>
    </format>
    <format dxfId="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1">
      <pivotArea outline="0" collapsedLevelsAreSubtotals="1" fieldPosition="0"/>
    </format>
    <format dxfId="92">
      <pivotArea dataOnly="0" labelOnly="1" outline="0" fieldPosition="0">
        <references count="1">
          <reference field="1" count="0"/>
        </references>
      </pivotArea>
    </format>
    <format dxfId="9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4">
      <pivotArea dataOnly="0" labelOnly="1" outline="0" fieldPosition="0">
        <references count="1">
          <reference field="1" count="0"/>
        </references>
      </pivotArea>
    </format>
    <format dxfId="95">
      <pivotArea outline="0" collapsedLevelsAreSubtotals="1" fieldPosition="0"/>
    </format>
    <format dxfId="96">
      <pivotArea dataOnly="0" labelOnly="1" outline="0" fieldPosition="0">
        <references count="1">
          <reference field="1" count="0"/>
        </references>
      </pivotArea>
    </format>
    <format dxfId="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8">
      <pivotArea outline="0" collapsedLevelsAreSubtotals="1" fieldPosition="0"/>
    </format>
    <format dxfId="99">
      <pivotArea dataOnly="0" labelOnly="1" outline="0" fieldPosition="0">
        <references count="1">
          <reference field="1" count="0"/>
        </references>
      </pivotArea>
    </format>
    <format dxfId="1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8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20:E35" firstHeaderRow="0" firstDataRow="1" firstDataCol="2" rowPageCount="1" colPageCount="1"/>
  <pivotFields count="17">
    <pivotField outline="0" showAll="0" sortType="ascending" defaultSubtotal="0"/>
    <pivotField name="Fund Name" outline="0" multipleItemSelectionAllowed="1" showAll="0" defaultSubtotal="0"/>
    <pivotField axis="axisPage" multipleItemSelectionAllowed="1" showAll="0">
      <items count="7">
        <item h="1" x="0"/>
        <item x="2"/>
        <item h="1" x="3"/>
        <item h="1" x="4"/>
        <item h="1" x="1"/>
        <item h="1" x="5"/>
        <item t="default"/>
      </items>
    </pivotField>
    <pivotField showAll="0" defaultSubtotal="0"/>
    <pivotField axis="axisRow" outline="0" showAll="0" defaultSubtotal="0">
      <items count="15">
        <item x="0"/>
        <item x="7"/>
        <item x="8"/>
        <item x="1"/>
        <item x="9"/>
        <item x="10"/>
        <item x="13"/>
        <item x="2"/>
        <item x="3"/>
        <item x="4"/>
        <item x="5"/>
        <item x="6"/>
        <item x="11"/>
        <item x="12"/>
        <item x="14"/>
      </items>
    </pivotField>
    <pivotField name="Dept Name" axis="axisRow" outline="0" showAll="0" defaultSubtotal="0">
      <items count="16">
        <item x="8"/>
        <item x="7"/>
        <item x="1"/>
        <item x="5"/>
        <item m="1" x="15"/>
        <item x="11"/>
        <item x="10"/>
        <item x="3"/>
        <item x="9"/>
        <item x="13"/>
        <item x="0"/>
        <item x="2"/>
        <item x="6"/>
        <item x="4"/>
        <item x="12"/>
        <item x="14"/>
      </items>
    </pivotField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4"/>
    <field x="5"/>
  </rowFields>
  <rowItems count="15">
    <i>
      <x/>
      <x v="10"/>
    </i>
    <i>
      <x v="1"/>
      <x v="1"/>
    </i>
    <i>
      <x v="2"/>
      <x/>
    </i>
    <i>
      <x v="3"/>
      <x v="2"/>
    </i>
    <i>
      <x v="4"/>
      <x v="8"/>
    </i>
    <i>
      <x v="5"/>
      <x v="6"/>
    </i>
    <i>
      <x v="6"/>
      <x v="9"/>
    </i>
    <i>
      <x v="7"/>
      <x v="11"/>
    </i>
    <i>
      <x v="8"/>
      <x v="7"/>
    </i>
    <i>
      <x v="9"/>
      <x v="13"/>
    </i>
    <i>
      <x v="10"/>
      <x v="3"/>
    </i>
    <i>
      <x v="11"/>
      <x v="12"/>
    </i>
    <i>
      <x v="12"/>
      <x v="5"/>
    </i>
    <i>
      <x v="13"/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22">
      <pivotArea outline="0" collapsedLevelsAreSubtotals="1" fieldPosition="0"/>
    </format>
    <format dxfId="23">
      <pivotArea field="2" type="button" dataOnly="0" labelOnly="1" outline="0" axis="axisPage" fieldPosition="0"/>
    </format>
    <format dxfId="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">
      <pivotArea outline="0" collapsedLevelsAreSubtotals="1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">
      <pivotArea outline="0" collapsedLevelsAreSubtotals="1" fieldPosition="0"/>
    </format>
    <format dxfId="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40:E55" firstHeaderRow="0" firstDataRow="1" firstDataCol="2" rowPageCount="1" colPageCount="1"/>
  <pivotFields count="17">
    <pivotField outline="0" showAll="0" sortType="ascending" defaultSubtotal="0"/>
    <pivotField name="Fund Name" outline="0" multipleItemSelectionAllowed="1" showAll="0" defaultSubtotal="0"/>
    <pivotField axis="axisPage" multipleItemSelectionAllowed="1" showAll="0">
      <items count="7">
        <item h="1" x="0"/>
        <item h="1" x="2"/>
        <item x="3"/>
        <item h="1" x="4"/>
        <item h="1" x="1"/>
        <item h="1" x="5"/>
        <item t="default"/>
      </items>
    </pivotField>
    <pivotField showAll="0" defaultSubtotal="0"/>
    <pivotField axis="axisRow" outline="0" showAll="0" defaultSubtotal="0">
      <items count="15">
        <item x="0"/>
        <item x="7"/>
        <item x="8"/>
        <item x="1"/>
        <item x="9"/>
        <item x="10"/>
        <item x="13"/>
        <item x="2"/>
        <item x="3"/>
        <item x="4"/>
        <item x="5"/>
        <item x="6"/>
        <item x="11"/>
        <item x="12"/>
        <item x="14"/>
      </items>
    </pivotField>
    <pivotField name="Dept Name" axis="axisRow" outline="0" showAll="0" defaultSubtotal="0">
      <items count="16">
        <item x="8"/>
        <item x="7"/>
        <item x="1"/>
        <item x="5"/>
        <item m="1" x="15"/>
        <item x="11"/>
        <item x="10"/>
        <item x="3"/>
        <item x="9"/>
        <item x="13"/>
        <item x="0"/>
        <item x="2"/>
        <item x="6"/>
        <item x="4"/>
        <item x="12"/>
        <item x="14"/>
      </items>
    </pivotField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4"/>
    <field x="5"/>
  </rowFields>
  <rowItems count="15">
    <i>
      <x/>
      <x v="10"/>
    </i>
    <i>
      <x v="1"/>
      <x v="1"/>
    </i>
    <i>
      <x v="2"/>
      <x/>
    </i>
    <i>
      <x v="3"/>
      <x v="2"/>
    </i>
    <i>
      <x v="4"/>
      <x v="8"/>
    </i>
    <i>
      <x v="5"/>
      <x v="6"/>
    </i>
    <i>
      <x v="6"/>
      <x v="9"/>
    </i>
    <i>
      <x v="7"/>
      <x v="11"/>
    </i>
    <i>
      <x v="8"/>
      <x v="7"/>
    </i>
    <i>
      <x v="9"/>
      <x v="13"/>
    </i>
    <i>
      <x v="10"/>
      <x v="3"/>
    </i>
    <i>
      <x v="11"/>
      <x v="12"/>
    </i>
    <i>
      <x v="12"/>
      <x v="5"/>
    </i>
    <i>
      <x v="13"/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29">
      <pivotArea outline="0" collapsedLevelsAreSubtotals="1" fieldPosition="0"/>
    </format>
    <format dxfId="30">
      <pivotArea field="2" type="button" dataOnly="0" labelOnly="1" outline="0" axis="axisPage" fieldPosition="0"/>
    </format>
    <format dxfId="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">
      <pivotArea outline="0" collapsedLevelsAreSubtotals="1" fieldPosition="0"/>
    </format>
    <format dxfId="3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4">
      <pivotArea outline="0" collapsedLevelsAreSubtotals="1" fieldPosition="0"/>
    </format>
    <format dxfId="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10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59:E70" firstHeaderRow="0" firstDataRow="1" firstDataCol="2" rowPageCount="1" colPageCount="1"/>
  <pivotFields count="17">
    <pivotField outline="0" showAll="0" sortType="ascending" defaultSubtotal="0"/>
    <pivotField name="Fund Name" outline="0" multipleItemSelectionAllowed="1" showAll="0" defaultSubtotal="0"/>
    <pivotField axis="axisPage" multipleItemSelectionAllowed="1" showAll="0">
      <items count="7">
        <item h="1" x="0"/>
        <item h="1" x="2"/>
        <item h="1" x="3"/>
        <item x="4"/>
        <item h="1" x="1"/>
        <item h="1" x="5"/>
        <item t="default"/>
      </items>
    </pivotField>
    <pivotField showAll="0" defaultSubtotal="0"/>
    <pivotField axis="axisRow" outline="0" showAll="0" defaultSubtotal="0">
      <items count="15">
        <item x="0"/>
        <item x="7"/>
        <item x="8"/>
        <item x="1"/>
        <item x="9"/>
        <item x="10"/>
        <item x="13"/>
        <item x="2"/>
        <item x="3"/>
        <item x="4"/>
        <item x="5"/>
        <item x="6"/>
        <item x="11"/>
        <item x="12"/>
        <item x="14"/>
      </items>
    </pivotField>
    <pivotField name="Dept Name" axis="axisRow" outline="0" showAll="0" defaultSubtotal="0">
      <items count="16">
        <item x="8"/>
        <item x="7"/>
        <item x="1"/>
        <item x="5"/>
        <item m="1" x="15"/>
        <item x="11"/>
        <item x="10"/>
        <item x="3"/>
        <item x="9"/>
        <item x="13"/>
        <item x="0"/>
        <item x="2"/>
        <item x="6"/>
        <item x="4"/>
        <item x="12"/>
        <item x="14"/>
      </items>
    </pivotField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4"/>
    <field x="5"/>
  </rowFields>
  <rowItems count="11">
    <i>
      <x/>
      <x v="10"/>
    </i>
    <i>
      <x v="3"/>
      <x v="2"/>
    </i>
    <i>
      <x v="4"/>
      <x v="8"/>
    </i>
    <i>
      <x v="6"/>
      <x v="9"/>
    </i>
    <i>
      <x v="7"/>
      <x v="11"/>
    </i>
    <i>
      <x v="8"/>
      <x v="7"/>
    </i>
    <i>
      <x v="9"/>
      <x v="13"/>
    </i>
    <i>
      <x v="10"/>
      <x v="3"/>
    </i>
    <i>
      <x v="11"/>
      <x v="12"/>
    </i>
    <i>
      <x v="12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36">
      <pivotArea outline="0" collapsedLevelsAreSubtotals="1" fieldPosition="0"/>
    </format>
    <format dxfId="37">
      <pivotArea field="2" type="button" dataOnly="0" labelOnly="1" outline="0" axis="axisPage" fieldPosition="0"/>
    </format>
    <format dxfId="3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9">
      <pivotArea outline="0" collapsedLevelsAreSubtotals="1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1">
      <pivotArea outline="0" collapsedLevelsAreSubtotals="1" fieldPosition="0"/>
    </format>
    <format dxfId="4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1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75:E80" firstHeaderRow="0" firstDataRow="1" firstDataCol="2" rowPageCount="1" colPageCount="1"/>
  <pivotFields count="17">
    <pivotField outline="0" showAll="0" sortType="ascending" defaultSubtotal="0"/>
    <pivotField name="Fund Name" outline="0" multipleItemSelectionAllowed="1" showAll="0" defaultSubtotal="0"/>
    <pivotField axis="axisPage" multipleItemSelectionAllowed="1" showAll="0">
      <items count="7">
        <item h="1" x="0"/>
        <item h="1" x="2"/>
        <item h="1" x="3"/>
        <item h="1" x="4"/>
        <item x="1"/>
        <item h="1" x="5"/>
        <item t="default"/>
      </items>
    </pivotField>
    <pivotField showAll="0" defaultSubtotal="0"/>
    <pivotField axis="axisRow" outline="0" showAll="0" defaultSubtotal="0">
      <items count="15">
        <item x="0"/>
        <item x="7"/>
        <item x="8"/>
        <item x="1"/>
        <item x="9"/>
        <item x="10"/>
        <item x="13"/>
        <item x="2"/>
        <item x="3"/>
        <item x="4"/>
        <item x="5"/>
        <item x="6"/>
        <item x="11"/>
        <item x="12"/>
        <item x="14"/>
      </items>
    </pivotField>
    <pivotField name="Dept Name" axis="axisRow" outline="0" showAll="0" defaultSubtotal="0">
      <items count="16">
        <item x="8"/>
        <item x="7"/>
        <item x="1"/>
        <item x="5"/>
        <item m="1" x="15"/>
        <item x="11"/>
        <item x="10"/>
        <item x="3"/>
        <item x="9"/>
        <item x="13"/>
        <item x="0"/>
        <item x="2"/>
        <item x="6"/>
        <item x="4"/>
        <item x="12"/>
        <item x="14"/>
      </items>
    </pivotField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4"/>
    <field x="5"/>
  </rowFields>
  <rowItems count="5">
    <i>
      <x/>
      <x v="10"/>
    </i>
    <i>
      <x v="8"/>
      <x v="7"/>
    </i>
    <i>
      <x v="9"/>
      <x v="13"/>
    </i>
    <i>
      <x v="11"/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43">
      <pivotArea outline="0" collapsedLevelsAreSubtotals="1" fieldPosition="0"/>
    </format>
    <format dxfId="44">
      <pivotArea field="2" type="button" dataOnly="0" labelOnly="1" outline="0" axis="axisPage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6">
      <pivotArea outline="0" collapsedLevelsAreSubtotals="1" fieldPosition="0"/>
    </format>
    <format dxfId="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8">
      <pivotArea outline="0" collapsedLevelsAreSubtotals="1" fieldPosition="0"/>
    </format>
    <format dxfId="4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3:D140" firstHeaderRow="0" firstDataRow="1" firstDataCol="1"/>
  <pivotFields count="17">
    <pivotField subtotalTop="0" showAll="0" insertBlankRow="1" sortType="ascending"/>
    <pivotField name="Fund Name" subtotalTop="0" multipleItemSelectionAllowed="1" showAll="0" insertBlankRow="1"/>
    <pivotField axis="axisRow" subtotalTop="0" multipleItemSelectionAllowed="1" showAll="0" insertBlankRow="1">
      <items count="7">
        <item x="0"/>
        <item x="2"/>
        <item x="3"/>
        <item x="4"/>
        <item x="1"/>
        <item x="5"/>
        <item t="default"/>
      </items>
    </pivotField>
    <pivotField showAll="0" defaultSubtotal="0"/>
    <pivotField axis="axisRow" subtotalTop="0" showAll="0" insertBlankRow="1">
      <items count="16">
        <item x="0"/>
        <item x="7"/>
        <item x="8"/>
        <item x="1"/>
        <item x="9"/>
        <item x="10"/>
        <item x="13"/>
        <item x="2"/>
        <item x="3"/>
        <item x="4"/>
        <item x="5"/>
        <item x="6"/>
        <item x="11"/>
        <item x="12"/>
        <item x="14"/>
        <item t="default"/>
      </items>
    </pivotField>
    <pivotField name="Dept Name" axis="axisRow" subtotalTop="0" showAll="0" insertBlankRow="1">
      <items count="17">
        <item x="8"/>
        <item x="7"/>
        <item x="1"/>
        <item x="5"/>
        <item m="1" x="15"/>
        <item x="11"/>
        <item x="10"/>
        <item x="3"/>
        <item x="9"/>
        <item x="13"/>
        <item x="0"/>
        <item x="2"/>
        <item x="6"/>
        <item x="4"/>
        <item x="12"/>
        <item h="1" x="14"/>
        <item t="default"/>
      </items>
    </pivotField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3">
    <field x="4"/>
    <field x="5"/>
    <field x="2"/>
  </rowFields>
  <rowItems count="137">
    <i>
      <x/>
    </i>
    <i r="1">
      <x v="10"/>
    </i>
    <i r="2">
      <x/>
    </i>
    <i r="2">
      <x v="1"/>
    </i>
    <i r="2">
      <x v="2"/>
    </i>
    <i r="2">
      <x v="3"/>
    </i>
    <i r="2">
      <x v="4"/>
    </i>
    <i t="default" r="1">
      <x v="10"/>
    </i>
    <i t="blank" r="1">
      <x v="10"/>
    </i>
    <i t="default">
      <x/>
    </i>
    <i t="blank">
      <x/>
    </i>
    <i>
      <x v="1"/>
    </i>
    <i r="1">
      <x v="1"/>
    </i>
    <i r="2">
      <x v="1"/>
    </i>
    <i r="2">
      <x v="2"/>
    </i>
    <i t="default" r="1">
      <x v="1"/>
    </i>
    <i t="blank" r="1">
      <x v="1"/>
    </i>
    <i t="default">
      <x v="1"/>
    </i>
    <i t="blank">
      <x v="1"/>
    </i>
    <i>
      <x v="2"/>
    </i>
    <i r="1">
      <x/>
    </i>
    <i r="2">
      <x v="1"/>
    </i>
    <i r="2">
      <x v="2"/>
    </i>
    <i t="default" r="1">
      <x/>
    </i>
    <i t="blank" r="1">
      <x/>
    </i>
    <i t="default">
      <x v="2"/>
    </i>
    <i t="blank">
      <x v="2"/>
    </i>
    <i>
      <x v="3"/>
    </i>
    <i r="1">
      <x v="2"/>
    </i>
    <i r="2">
      <x/>
    </i>
    <i r="2">
      <x v="1"/>
    </i>
    <i r="2">
      <x v="2"/>
    </i>
    <i r="2">
      <x v="3"/>
    </i>
    <i t="default" r="1">
      <x v="2"/>
    </i>
    <i t="blank" r="1">
      <x v="2"/>
    </i>
    <i t="default">
      <x v="3"/>
    </i>
    <i t="blank">
      <x v="3"/>
    </i>
    <i>
      <x v="4"/>
    </i>
    <i r="1">
      <x v="8"/>
    </i>
    <i r="2">
      <x/>
    </i>
    <i r="2">
      <x v="1"/>
    </i>
    <i r="2">
      <x v="2"/>
    </i>
    <i r="2">
      <x v="3"/>
    </i>
    <i t="default" r="1">
      <x v="8"/>
    </i>
    <i t="blank" r="1">
      <x v="8"/>
    </i>
    <i t="default">
      <x v="4"/>
    </i>
    <i t="blank">
      <x v="4"/>
    </i>
    <i>
      <x v="5"/>
    </i>
    <i r="1">
      <x v="6"/>
    </i>
    <i r="2">
      <x v="1"/>
    </i>
    <i r="2">
      <x v="2"/>
    </i>
    <i t="default" r="1">
      <x v="6"/>
    </i>
    <i t="blank" r="1">
      <x v="6"/>
    </i>
    <i t="default">
      <x v="5"/>
    </i>
    <i t="blank">
      <x v="5"/>
    </i>
    <i>
      <x v="6"/>
    </i>
    <i r="1">
      <x v="9"/>
    </i>
    <i r="2">
      <x v="1"/>
    </i>
    <i r="2">
      <x v="2"/>
    </i>
    <i r="2">
      <x v="3"/>
    </i>
    <i t="default" r="1">
      <x v="9"/>
    </i>
    <i t="blank" r="1">
      <x v="9"/>
    </i>
    <i t="default">
      <x v="6"/>
    </i>
    <i t="blank">
      <x v="6"/>
    </i>
    <i>
      <x v="7"/>
    </i>
    <i r="1">
      <x v="11"/>
    </i>
    <i r="2">
      <x/>
    </i>
    <i r="2">
      <x v="1"/>
    </i>
    <i r="2">
      <x v="2"/>
    </i>
    <i r="2">
      <x v="3"/>
    </i>
    <i t="default" r="1">
      <x v="11"/>
    </i>
    <i t="blank" r="1">
      <x v="11"/>
    </i>
    <i t="default">
      <x v="7"/>
    </i>
    <i t="blank">
      <x v="7"/>
    </i>
    <i>
      <x v="8"/>
    </i>
    <i r="1">
      <x v="7"/>
    </i>
    <i r="2">
      <x/>
    </i>
    <i r="2">
      <x v="1"/>
    </i>
    <i r="2">
      <x v="2"/>
    </i>
    <i r="2">
      <x v="3"/>
    </i>
    <i r="2">
      <x v="4"/>
    </i>
    <i t="default" r="1">
      <x v="7"/>
    </i>
    <i t="blank" r="1">
      <x v="7"/>
    </i>
    <i t="default">
      <x v="8"/>
    </i>
    <i t="blank">
      <x v="8"/>
    </i>
    <i>
      <x v="9"/>
    </i>
    <i r="1">
      <x v="13"/>
    </i>
    <i r="2">
      <x/>
    </i>
    <i r="2">
      <x v="1"/>
    </i>
    <i r="2">
      <x v="2"/>
    </i>
    <i r="2">
      <x v="3"/>
    </i>
    <i r="2">
      <x v="4"/>
    </i>
    <i t="default" r="1">
      <x v="13"/>
    </i>
    <i t="blank" r="1">
      <x v="13"/>
    </i>
    <i t="default">
      <x v="9"/>
    </i>
    <i t="blank">
      <x v="9"/>
    </i>
    <i>
      <x v="10"/>
    </i>
    <i r="1">
      <x v="3"/>
    </i>
    <i r="2">
      <x/>
    </i>
    <i r="2">
      <x v="1"/>
    </i>
    <i r="2">
      <x v="2"/>
    </i>
    <i r="2">
      <x v="3"/>
    </i>
    <i t="default" r="1">
      <x v="3"/>
    </i>
    <i t="blank" r="1">
      <x v="3"/>
    </i>
    <i t="default">
      <x v="10"/>
    </i>
    <i t="blank">
      <x v="10"/>
    </i>
    <i>
      <x v="11"/>
    </i>
    <i r="1">
      <x v="12"/>
    </i>
    <i r="2">
      <x/>
    </i>
    <i r="2">
      <x v="1"/>
    </i>
    <i r="2">
      <x v="2"/>
    </i>
    <i r="2">
      <x v="3"/>
    </i>
    <i r="2">
      <x v="4"/>
    </i>
    <i t="default" r="1">
      <x v="12"/>
    </i>
    <i t="blank" r="1">
      <x v="12"/>
    </i>
    <i t="default">
      <x v="11"/>
    </i>
    <i t="blank">
      <x v="11"/>
    </i>
    <i>
      <x v="12"/>
    </i>
    <i r="1">
      <x v="5"/>
    </i>
    <i r="2">
      <x/>
    </i>
    <i r="2">
      <x v="1"/>
    </i>
    <i r="2">
      <x v="2"/>
    </i>
    <i r="2">
      <x v="3"/>
    </i>
    <i t="default" r="1">
      <x v="5"/>
    </i>
    <i t="blank" r="1">
      <x v="5"/>
    </i>
    <i t="default">
      <x v="12"/>
    </i>
    <i t="blank">
      <x v="12"/>
    </i>
    <i>
      <x v="13"/>
    </i>
    <i r="1">
      <x v="14"/>
    </i>
    <i r="2">
      <x/>
    </i>
    <i r="2">
      <x v="1"/>
    </i>
    <i r="2">
      <x v="2"/>
    </i>
    <i t="default" r="1">
      <x v="14"/>
    </i>
    <i t="blank" r="1">
      <x v="14"/>
    </i>
    <i t="default">
      <x v="13"/>
    </i>
    <i t="blank">
      <x v="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8">
      <pivotArea outline="0" collapsedLevelsAreSubtotals="1" fieldPosition="0"/>
    </format>
    <format dxfId="9">
      <pivotArea field="2" type="button" dataOnly="0" labelOnly="1" outline="0" axis="axisRow" fieldPosition="2"/>
    </format>
    <format dxfId="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">
      <pivotArea outline="0" collapsedLevelsAreSubtotals="1" fieldPosition="0"/>
    </format>
    <format dxfId="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">
      <pivotArea outline="0" collapsedLevelsAreSubtotals="1" fieldPosition="0"/>
    </format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3:D345" firstHeaderRow="0" firstDataRow="1" firstDataCol="1"/>
  <pivotFields count="17">
    <pivotField axis="axisRow" subtotalTop="0" showAll="0" insertBlankRow="1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h="1" x="10"/>
        <item x="11"/>
        <item x="12"/>
        <item x="13"/>
        <item x="14"/>
        <item h="1"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  <item x="40"/>
        <item x="41"/>
        <item x="42"/>
        <item x="43"/>
        <item x="44"/>
        <item h="1" x="45"/>
        <item x="46"/>
        <item h="1" x="47"/>
        <item h="1" x="48"/>
        <item h="1" m="1" x="55"/>
        <item h="1" m="1" x="53"/>
        <item h="1" x="50"/>
        <item h="1" m="1" x="54"/>
        <item h="1" m="1" x="52"/>
        <item h="1" x="51"/>
        <item h="1" x="49"/>
      </items>
    </pivotField>
    <pivotField name="Fund Name" axis="axisRow" subtotalTop="0" multipleItemSelectionAllowed="1" showAll="0" insertBlankRow="1">
      <items count="57">
        <item m="1" x="54"/>
        <item m="1" x="53"/>
        <item x="50"/>
        <item m="1" x="52"/>
        <item x="48"/>
        <item m="1" x="55"/>
        <item x="39"/>
        <item x="4"/>
        <item x="26"/>
        <item x="1"/>
        <item x="11"/>
        <item x="16"/>
        <item x="40"/>
        <item x="43"/>
        <item x="7"/>
        <item x="2"/>
        <item x="27"/>
        <item x="18"/>
        <item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x="47"/>
        <item x="19"/>
        <item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x="49"/>
        <item t="default"/>
      </items>
    </pivotField>
    <pivotField axis="axisRow" subtotalTop="0" multipleItemSelectionAllowed="1" showAll="0" insertBlankRow="1">
      <items count="7">
        <item x="0"/>
        <item x="2"/>
        <item x="3"/>
        <item x="4"/>
        <item x="1"/>
        <item x="5"/>
        <item t="default"/>
      </items>
    </pivotField>
    <pivotField showAll="0" defaultSubtotal="0"/>
    <pivotField outline="0" showAll="0" defaultSubtotal="0"/>
    <pivotField name="Dept Name" outline="0" showAll="0" defaultSubtota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3">
    <field x="0"/>
    <field x="1"/>
    <field x="2"/>
  </rowFields>
  <rowItems count="342">
    <i>
      <x/>
    </i>
    <i r="1">
      <x v="19"/>
    </i>
    <i r="2">
      <x/>
    </i>
    <i r="2">
      <x v="1"/>
    </i>
    <i r="2">
      <x v="2"/>
    </i>
    <i r="2">
      <x v="3"/>
    </i>
    <i r="2">
      <x v="4"/>
    </i>
    <i t="default" r="1">
      <x v="19"/>
    </i>
    <i t="blank" r="1">
      <x v="19"/>
    </i>
    <i>
      <x v="1"/>
    </i>
    <i r="1">
      <x v="9"/>
    </i>
    <i r="2">
      <x/>
    </i>
    <i r="2">
      <x v="1"/>
    </i>
    <i r="2">
      <x v="2"/>
    </i>
    <i r="2">
      <x v="3"/>
    </i>
    <i t="default" r="1">
      <x v="9"/>
    </i>
    <i t="blank" r="1">
      <x v="9"/>
    </i>
    <i>
      <x v="2"/>
    </i>
    <i r="1">
      <x v="15"/>
    </i>
    <i r="2">
      <x/>
    </i>
    <i r="2">
      <x v="1"/>
    </i>
    <i r="2">
      <x v="2"/>
    </i>
    <i r="2">
      <x v="4"/>
    </i>
    <i t="default" r="1">
      <x v="15"/>
    </i>
    <i t="blank" r="1">
      <x v="15"/>
    </i>
    <i>
      <x v="3"/>
    </i>
    <i r="1">
      <x v="23"/>
    </i>
    <i r="2">
      <x/>
    </i>
    <i r="2">
      <x v="2"/>
    </i>
    <i t="default" r="1">
      <x v="23"/>
    </i>
    <i t="blank" r="1">
      <x v="23"/>
    </i>
    <i>
      <x v="4"/>
    </i>
    <i r="1">
      <x v="7"/>
    </i>
    <i r="2">
      <x/>
    </i>
    <i r="2">
      <x v="2"/>
    </i>
    <i r="2">
      <x v="3"/>
    </i>
    <i r="2">
      <x v="4"/>
    </i>
    <i t="default" r="1">
      <x v="7"/>
    </i>
    <i t="blank" r="1">
      <x v="7"/>
    </i>
    <i>
      <x v="5"/>
    </i>
    <i r="1">
      <x v="36"/>
    </i>
    <i r="2">
      <x/>
    </i>
    <i r="2">
      <x v="1"/>
    </i>
    <i r="2">
      <x v="2"/>
    </i>
    <i r="2">
      <x v="3"/>
    </i>
    <i r="2">
      <x v="4"/>
    </i>
    <i t="default" r="1">
      <x v="36"/>
    </i>
    <i t="blank" r="1">
      <x v="36"/>
    </i>
    <i>
      <x v="6"/>
    </i>
    <i r="1">
      <x v="48"/>
    </i>
    <i r="2">
      <x/>
    </i>
    <i r="2">
      <x v="2"/>
    </i>
    <i r="2">
      <x v="3"/>
    </i>
    <i t="default" r="1">
      <x v="48"/>
    </i>
    <i t="blank" r="1">
      <x v="48"/>
    </i>
    <i>
      <x v="7"/>
    </i>
    <i r="1">
      <x v="14"/>
    </i>
    <i r="2">
      <x/>
    </i>
    <i r="2">
      <x v="1"/>
    </i>
    <i r="2">
      <x v="2"/>
    </i>
    <i r="2">
      <x v="3"/>
    </i>
    <i t="default" r="1">
      <x v="14"/>
    </i>
    <i t="blank" r="1">
      <x v="14"/>
    </i>
    <i>
      <x v="8"/>
    </i>
    <i r="1">
      <x v="39"/>
    </i>
    <i r="2">
      <x/>
    </i>
    <i r="2">
      <x v="1"/>
    </i>
    <i r="2">
      <x v="2"/>
    </i>
    <i r="2">
      <x v="3"/>
    </i>
    <i r="2">
      <x v="4"/>
    </i>
    <i t="default" r="1">
      <x v="39"/>
    </i>
    <i t="blank" r="1">
      <x v="39"/>
    </i>
    <i>
      <x v="9"/>
    </i>
    <i r="1">
      <x v="27"/>
    </i>
    <i r="2">
      <x/>
    </i>
    <i r="2">
      <x v="2"/>
    </i>
    <i t="default" r="1">
      <x v="27"/>
    </i>
    <i t="blank" r="1">
      <x v="27"/>
    </i>
    <i>
      <x v="11"/>
    </i>
    <i r="1">
      <x v="10"/>
    </i>
    <i r="2">
      <x/>
    </i>
    <i r="2">
      <x v="2"/>
    </i>
    <i r="2">
      <x v="3"/>
    </i>
    <i r="2">
      <x v="4"/>
    </i>
    <i t="default" r="1">
      <x v="10"/>
    </i>
    <i t="blank" r="1">
      <x v="10"/>
    </i>
    <i>
      <x v="12"/>
    </i>
    <i r="1">
      <x v="28"/>
    </i>
    <i r="2">
      <x/>
    </i>
    <i r="2">
      <x v="2"/>
    </i>
    <i r="2">
      <x v="3"/>
    </i>
    <i r="2">
      <x v="4"/>
    </i>
    <i t="default" r="1">
      <x v="28"/>
    </i>
    <i t="blank" r="1">
      <x v="28"/>
    </i>
    <i>
      <x v="13"/>
    </i>
    <i r="1">
      <x v="26"/>
    </i>
    <i r="2">
      <x/>
    </i>
    <i r="2">
      <x v="1"/>
    </i>
    <i r="2">
      <x v="2"/>
    </i>
    <i r="2">
      <x v="3"/>
    </i>
    <i r="2">
      <x v="4"/>
    </i>
    <i t="default" r="1">
      <x v="26"/>
    </i>
    <i t="blank" r="1">
      <x v="26"/>
    </i>
    <i>
      <x v="14"/>
    </i>
    <i r="1">
      <x v="38"/>
    </i>
    <i r="2">
      <x/>
    </i>
    <i r="2">
      <x v="1"/>
    </i>
    <i r="2">
      <x v="2"/>
    </i>
    <i r="2">
      <x v="3"/>
    </i>
    <i r="2">
      <x v="4"/>
    </i>
    <i t="default" r="1">
      <x v="38"/>
    </i>
    <i t="blank" r="1">
      <x v="38"/>
    </i>
    <i>
      <x v="16"/>
    </i>
    <i r="1">
      <x v="11"/>
    </i>
    <i r="2">
      <x/>
    </i>
    <i r="2">
      <x v="1"/>
    </i>
    <i r="2">
      <x v="2"/>
    </i>
    <i r="2">
      <x v="3"/>
    </i>
    <i r="2">
      <x v="4"/>
    </i>
    <i t="default" r="1">
      <x v="11"/>
    </i>
    <i t="blank" r="1">
      <x v="11"/>
    </i>
    <i>
      <x v="17"/>
    </i>
    <i r="1">
      <x v="25"/>
    </i>
    <i r="2">
      <x/>
    </i>
    <i t="default" r="1">
      <x v="25"/>
    </i>
    <i t="blank" r="1">
      <x v="25"/>
    </i>
    <i>
      <x v="18"/>
    </i>
    <i r="1">
      <x v="17"/>
    </i>
    <i r="2">
      <x/>
    </i>
    <i r="2">
      <x v="1"/>
    </i>
    <i r="2">
      <x v="2"/>
    </i>
    <i r="2">
      <x v="3"/>
    </i>
    <i r="2">
      <x v="4"/>
    </i>
    <i t="default" r="1">
      <x v="17"/>
    </i>
    <i t="blank" r="1">
      <x v="17"/>
    </i>
    <i>
      <x v="19"/>
    </i>
    <i r="1">
      <x v="41"/>
    </i>
    <i r="2">
      <x/>
    </i>
    <i r="2">
      <x v="2"/>
    </i>
    <i r="2">
      <x v="3"/>
    </i>
    <i t="default" r="1">
      <x v="41"/>
    </i>
    <i t="blank" r="1">
      <x v="41"/>
    </i>
    <i>
      <x v="20"/>
    </i>
    <i r="1">
      <x v="29"/>
    </i>
    <i r="2">
      <x/>
    </i>
    <i r="2">
      <x v="1"/>
    </i>
    <i r="2">
      <x v="2"/>
    </i>
    <i r="2">
      <x v="3"/>
    </i>
    <i r="2">
      <x v="4"/>
    </i>
    <i t="default" r="1">
      <x v="29"/>
    </i>
    <i t="blank" r="1">
      <x v="29"/>
    </i>
    <i>
      <x v="21"/>
    </i>
    <i r="1">
      <x v="49"/>
    </i>
    <i r="2">
      <x/>
    </i>
    <i r="2">
      <x v="1"/>
    </i>
    <i r="2">
      <x v="2"/>
    </i>
    <i r="2">
      <x v="3"/>
    </i>
    <i t="default" r="1">
      <x v="49"/>
    </i>
    <i t="blank" r="1">
      <x v="49"/>
    </i>
    <i>
      <x v="22"/>
    </i>
    <i r="1">
      <x v="46"/>
    </i>
    <i r="2">
      <x/>
    </i>
    <i r="2">
      <x v="2"/>
    </i>
    <i r="2">
      <x v="3"/>
    </i>
    <i r="2">
      <x v="4"/>
    </i>
    <i t="default" r="1">
      <x v="46"/>
    </i>
    <i t="blank" r="1">
      <x v="46"/>
    </i>
    <i>
      <x v="23"/>
    </i>
    <i r="1">
      <x v="30"/>
    </i>
    <i r="2">
      <x/>
    </i>
    <i r="2">
      <x v="2"/>
    </i>
    <i r="2">
      <x v="3"/>
    </i>
    <i t="default" r="1">
      <x v="30"/>
    </i>
    <i t="blank" r="1">
      <x v="30"/>
    </i>
    <i>
      <x v="24"/>
    </i>
    <i r="1">
      <x v="47"/>
    </i>
    <i r="2">
      <x/>
    </i>
    <i r="2">
      <x v="2"/>
    </i>
    <i r="2">
      <x v="3"/>
    </i>
    <i r="2">
      <x v="4"/>
    </i>
    <i t="default" r="1">
      <x v="47"/>
    </i>
    <i t="blank" r="1">
      <x v="47"/>
    </i>
    <i>
      <x v="25"/>
    </i>
    <i r="1">
      <x v="21"/>
    </i>
    <i r="2">
      <x/>
    </i>
    <i r="2">
      <x v="2"/>
    </i>
    <i r="2">
      <x v="3"/>
    </i>
    <i r="2">
      <x v="4"/>
    </i>
    <i t="default" r="1">
      <x v="21"/>
    </i>
    <i t="blank" r="1">
      <x v="21"/>
    </i>
    <i>
      <x v="26"/>
    </i>
    <i r="1">
      <x v="8"/>
    </i>
    <i r="2">
      <x/>
    </i>
    <i r="2">
      <x v="1"/>
    </i>
    <i r="2">
      <x v="2"/>
    </i>
    <i r="2">
      <x v="3"/>
    </i>
    <i r="2">
      <x v="4"/>
    </i>
    <i t="default" r="1">
      <x v="8"/>
    </i>
    <i t="blank" r="1">
      <x v="8"/>
    </i>
    <i>
      <x v="27"/>
    </i>
    <i r="1">
      <x v="16"/>
    </i>
    <i r="2">
      <x/>
    </i>
    <i t="default" r="1">
      <x v="16"/>
    </i>
    <i t="blank" r="1">
      <x v="16"/>
    </i>
    <i>
      <x v="28"/>
    </i>
    <i r="1">
      <x v="32"/>
    </i>
    <i r="2">
      <x/>
    </i>
    <i r="2">
      <x v="2"/>
    </i>
    <i r="2">
      <x v="3"/>
    </i>
    <i t="default" r="1">
      <x v="32"/>
    </i>
    <i t="blank" r="1">
      <x v="32"/>
    </i>
    <i>
      <x v="29"/>
    </i>
    <i r="1">
      <x v="33"/>
    </i>
    <i r="2">
      <x/>
    </i>
    <i r="2">
      <x v="2"/>
    </i>
    <i r="2">
      <x v="3"/>
    </i>
    <i t="default" r="1">
      <x v="33"/>
    </i>
    <i t="blank" r="1">
      <x v="33"/>
    </i>
    <i>
      <x v="30"/>
    </i>
    <i r="1">
      <x v="20"/>
    </i>
    <i r="2">
      <x/>
    </i>
    <i r="2">
      <x v="1"/>
    </i>
    <i r="2">
      <x v="2"/>
    </i>
    <i r="2">
      <x v="3"/>
    </i>
    <i r="2">
      <x v="4"/>
    </i>
    <i t="default" r="1">
      <x v="20"/>
    </i>
    <i t="blank" r="1">
      <x v="20"/>
    </i>
    <i>
      <x v="31"/>
    </i>
    <i r="1">
      <x v="34"/>
    </i>
    <i r="2">
      <x/>
    </i>
    <i r="2">
      <x v="2"/>
    </i>
    <i r="2">
      <x v="3"/>
    </i>
    <i r="2">
      <x v="4"/>
    </i>
    <i t="default" r="1">
      <x v="34"/>
    </i>
    <i t="blank" r="1">
      <x v="34"/>
    </i>
    <i>
      <x v="32"/>
    </i>
    <i r="1">
      <x v="52"/>
    </i>
    <i r="2">
      <x/>
    </i>
    <i r="2">
      <x v="1"/>
    </i>
    <i r="2">
      <x v="2"/>
    </i>
    <i r="2">
      <x v="3"/>
    </i>
    <i r="2">
      <x v="4"/>
    </i>
    <i t="default" r="1">
      <x v="52"/>
    </i>
    <i t="blank" r="1">
      <x v="52"/>
    </i>
    <i>
      <x v="33"/>
    </i>
    <i r="1">
      <x v="51"/>
    </i>
    <i r="2">
      <x/>
    </i>
    <i r="2">
      <x v="2"/>
    </i>
    <i r="2">
      <x v="3"/>
    </i>
    <i r="2">
      <x v="4"/>
    </i>
    <i t="default" r="1">
      <x v="51"/>
    </i>
    <i t="blank" r="1">
      <x v="51"/>
    </i>
    <i>
      <x v="34"/>
    </i>
    <i r="1">
      <x v="44"/>
    </i>
    <i r="2">
      <x/>
    </i>
    <i r="2">
      <x v="1"/>
    </i>
    <i r="2">
      <x v="2"/>
    </i>
    <i r="2">
      <x v="3"/>
    </i>
    <i r="2">
      <x v="4"/>
    </i>
    <i t="default" r="1">
      <x v="44"/>
    </i>
    <i t="blank" r="1">
      <x v="44"/>
    </i>
    <i>
      <x v="35"/>
    </i>
    <i r="1">
      <x v="45"/>
    </i>
    <i r="2">
      <x/>
    </i>
    <i r="2">
      <x v="1"/>
    </i>
    <i r="2">
      <x v="2"/>
    </i>
    <i r="2">
      <x v="3"/>
    </i>
    <i t="default" r="1">
      <x v="45"/>
    </i>
    <i t="blank" r="1">
      <x v="45"/>
    </i>
    <i>
      <x v="36"/>
    </i>
    <i r="1">
      <x v="54"/>
    </i>
    <i r="2">
      <x/>
    </i>
    <i r="2">
      <x v="1"/>
    </i>
    <i r="2">
      <x v="2"/>
    </i>
    <i r="2">
      <x v="3"/>
    </i>
    <i r="2">
      <x v="4"/>
    </i>
    <i t="default" r="1">
      <x v="54"/>
    </i>
    <i t="blank" r="1">
      <x v="54"/>
    </i>
    <i>
      <x v="37"/>
    </i>
    <i r="1">
      <x v="53"/>
    </i>
    <i r="2">
      <x/>
    </i>
    <i r="2">
      <x v="2"/>
    </i>
    <i r="2">
      <x v="3"/>
    </i>
    <i r="2">
      <x v="4"/>
    </i>
    <i t="default" r="1">
      <x v="53"/>
    </i>
    <i t="blank" r="1">
      <x v="53"/>
    </i>
    <i>
      <x v="38"/>
    </i>
    <i r="1">
      <x v="35"/>
    </i>
    <i r="2">
      <x/>
    </i>
    <i r="2">
      <x v="2"/>
    </i>
    <i r="2">
      <x v="3"/>
    </i>
    <i t="default" r="1">
      <x v="35"/>
    </i>
    <i t="blank" r="1">
      <x v="35"/>
    </i>
    <i>
      <x v="40"/>
    </i>
    <i r="1">
      <x v="12"/>
    </i>
    <i r="2">
      <x v="1"/>
    </i>
    <i r="2">
      <x v="2"/>
    </i>
    <i t="default" r="1">
      <x v="12"/>
    </i>
    <i t="blank" r="1">
      <x v="12"/>
    </i>
    <i>
      <x v="41"/>
    </i>
    <i r="1">
      <x v="50"/>
    </i>
    <i r="2">
      <x/>
    </i>
    <i r="2">
      <x v="1"/>
    </i>
    <i r="2">
      <x v="2"/>
    </i>
    <i r="2">
      <x v="3"/>
    </i>
    <i r="2">
      <x v="4"/>
    </i>
    <i t="default" r="1">
      <x v="50"/>
    </i>
    <i t="blank" r="1">
      <x v="50"/>
    </i>
    <i>
      <x v="42"/>
    </i>
    <i r="1">
      <x v="24"/>
    </i>
    <i r="2">
      <x/>
    </i>
    <i r="2">
      <x v="1"/>
    </i>
    <i r="2">
      <x v="2"/>
    </i>
    <i r="2">
      <x v="3"/>
    </i>
    <i r="2">
      <x v="4"/>
    </i>
    <i t="default" r="1">
      <x v="24"/>
    </i>
    <i t="blank" r="1">
      <x v="24"/>
    </i>
    <i>
      <x v="43"/>
    </i>
    <i r="1">
      <x v="13"/>
    </i>
    <i r="2">
      <x/>
    </i>
    <i r="2">
      <x v="2"/>
    </i>
    <i r="2">
      <x v="3"/>
    </i>
    <i r="2">
      <x v="4"/>
    </i>
    <i t="default" r="1">
      <x v="13"/>
    </i>
    <i t="blank" r="1">
      <x v="13"/>
    </i>
    <i>
      <x v="44"/>
    </i>
    <i r="1">
      <x v="43"/>
    </i>
    <i r="2">
      <x/>
    </i>
    <i r="2">
      <x v="1"/>
    </i>
    <i r="2">
      <x v="2"/>
    </i>
    <i r="2">
      <x v="3"/>
    </i>
    <i r="2">
      <x v="4"/>
    </i>
    <i t="default" r="1">
      <x v="43"/>
    </i>
    <i t="blank" r="1">
      <x v="43"/>
    </i>
    <i>
      <x v="46"/>
    </i>
    <i r="1">
      <x v="31"/>
    </i>
    <i r="2">
      <x/>
    </i>
    <i r="2">
      <x v="1"/>
    </i>
    <i r="2">
      <x v="2"/>
    </i>
    <i t="default" r="1">
      <x v="31"/>
    </i>
    <i t="blank"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1">
      <pivotArea outline="0" collapsedLevelsAreSubtotals="1" fieldPosition="0"/>
    </format>
    <format dxfId="2">
      <pivotArea field="2" type="button" dataOnly="0" labelOnly="1" outline="0" axis="axisRow" fieldPosition="2"/>
    </format>
    <format dxfId="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">
      <pivotArea outline="0" collapsedLevelsAreSubtotals="1" fieldPosition="0"/>
    </format>
    <format dxfId="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">
      <pivotArea outline="0" collapsedLevelsAreSubtotals="1" fieldPosition="0"/>
    </format>
    <format dxfId="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15:D21" firstHeaderRow="0" firstDataRow="1" firstDataCol="1" rowPageCount="1" colPageCount="1"/>
  <pivotFields count="17">
    <pivotField showAll="0"/>
    <pivotField axis="axisPage" multipleItemSelectionAllowed="1" showAll="0">
      <items count="57">
        <item m="1" x="54"/>
        <item m="1" x="53"/>
        <item h="1" x="50"/>
        <item m="1" x="52"/>
        <item h="1" x="48"/>
        <item m="1" x="55"/>
        <item h="1" x="39"/>
        <item x="4"/>
        <item x="26"/>
        <item x="1"/>
        <item x="11"/>
        <item x="16"/>
        <item x="40"/>
        <item x="43"/>
        <item x="7"/>
        <item x="2"/>
        <item x="27"/>
        <item x="18"/>
        <item h="1" x="51"/>
        <item h="1"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h="1" x="47"/>
        <item x="19"/>
        <item h="1" x="45"/>
        <item x="44"/>
        <item x="34"/>
        <item x="35"/>
        <item x="22"/>
        <item h="1" x="24"/>
        <item x="6"/>
        <item x="21"/>
        <item x="41"/>
        <item x="33"/>
        <item x="32"/>
        <item x="37"/>
        <item x="36"/>
        <item h="1" x="49"/>
        <item t="default"/>
      </items>
    </pivotField>
    <pivotField axis="axisRow" showAll="0">
      <items count="7">
        <item x="0"/>
        <item x="2"/>
        <item x="3"/>
        <item x="4"/>
        <item x="1"/>
        <item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16">
    <format dxfId="101">
      <pivotArea outline="0" collapsedLevelsAreSubtotals="1" fieldPosition="0"/>
    </format>
    <format dxfId="102">
      <pivotArea field="2" type="button" dataOnly="0" labelOnly="1" outline="0" axis="axisRow" fieldPosition="0"/>
    </format>
    <format dxfId="1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4">
      <pivotArea outline="0" collapsedLevelsAreSubtotals="1" fieldPosition="0"/>
    </format>
    <format dxfId="105">
      <pivotArea dataOnly="0" labelOnly="1" outline="0" fieldPosition="0">
        <references count="1">
          <reference field="1" count="0"/>
        </references>
      </pivotArea>
    </format>
    <format dxfId="1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7">
      <pivotArea outline="0" collapsedLevelsAreSubtotals="1" fieldPosition="0"/>
    </format>
    <format dxfId="108">
      <pivotArea dataOnly="0" labelOnly="1" outline="0" fieldPosition="0">
        <references count="1">
          <reference field="1" count="0"/>
        </references>
      </pivotArea>
    </format>
    <format dxfId="10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0">
      <pivotArea dataOnly="0" labelOnly="1" outline="0" fieldPosition="0">
        <references count="1">
          <reference field="1" count="0"/>
        </references>
      </pivotArea>
    </format>
    <format dxfId="111">
      <pivotArea outline="0" collapsedLevelsAreSubtotals="1" fieldPosition="0"/>
    </format>
    <format dxfId="112">
      <pivotArea dataOnly="0" labelOnly="1" outline="0" fieldPosition="0">
        <references count="1">
          <reference field="1" count="0"/>
        </references>
      </pivotArea>
    </format>
    <format dxfId="1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4">
      <pivotArea outline="0" collapsedLevelsAreSubtotals="1" fieldPosition="0"/>
    </format>
    <format dxfId="115">
      <pivotArea dataOnly="0" labelOnly="1" outline="0" fieldPosition="0">
        <references count="1">
          <reference field="1" count="0"/>
        </references>
      </pivotArea>
    </format>
    <format dxfId="1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25:D31" firstHeaderRow="0" firstDataRow="1" firstDataCol="1" rowPageCount="1" colPageCount="1"/>
  <pivotFields count="17">
    <pivotField showAll="0"/>
    <pivotField axis="axisPage" multipleItemSelectionAllowed="1" showAll="0">
      <items count="53">
        <item h="1" x="50"/>
        <item h="1" x="48"/>
        <item h="1" x="39"/>
        <item x="4"/>
        <item x="26"/>
        <item x="1"/>
        <item x="11"/>
        <item x="16"/>
        <item x="40"/>
        <item x="43"/>
        <item x="7"/>
        <item x="2"/>
        <item x="27"/>
        <item x="18"/>
        <item h="1"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h="1" x="47"/>
        <item x="19"/>
        <item h="1"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h="1" x="49"/>
        <item t="default"/>
      </items>
    </pivotField>
    <pivotField axis="axisRow" showAll="0">
      <items count="7">
        <item x="0"/>
        <item x="2"/>
        <item x="3"/>
        <item x="4"/>
        <item x="1"/>
        <item h="1"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16">
    <format dxfId="117">
      <pivotArea outline="0" collapsedLevelsAreSubtotals="1" fieldPosition="0"/>
    </format>
    <format dxfId="118">
      <pivotArea field="2" type="button" dataOnly="0" labelOnly="1" outline="0" axis="axisRow" fieldPosition="0"/>
    </format>
    <format dxfId="1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0">
      <pivotArea outline="0" collapsedLevelsAreSubtotals="1" fieldPosition="0"/>
    </format>
    <format dxfId="121">
      <pivotArea dataOnly="0" labelOnly="1" outline="0" fieldPosition="0">
        <references count="1">
          <reference field="1" count="0"/>
        </references>
      </pivotArea>
    </format>
    <format dxfId="12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3">
      <pivotArea outline="0" collapsedLevelsAreSubtotals="1" fieldPosition="0"/>
    </format>
    <format dxfId="124">
      <pivotArea dataOnly="0" labelOnly="1" outline="0" fieldPosition="0">
        <references count="1">
          <reference field="1" count="0"/>
        </references>
      </pivotArea>
    </format>
    <format dxfId="1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6">
      <pivotArea dataOnly="0" labelOnly="1" outline="0" fieldPosition="0">
        <references count="1">
          <reference field="1" count="0"/>
        </references>
      </pivotArea>
    </format>
    <format dxfId="127">
      <pivotArea outline="0" collapsedLevelsAreSubtotals="1" fieldPosition="0"/>
    </format>
    <format dxfId="128">
      <pivotArea dataOnly="0" labelOnly="1" outline="0" fieldPosition="0">
        <references count="1">
          <reference field="1" count="0"/>
        </references>
      </pivotArea>
    </format>
    <format dxfId="1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0">
      <pivotArea outline="0" collapsedLevelsAreSubtotals="1" fieldPosition="0"/>
    </format>
    <format dxfId="131">
      <pivotArea dataOnly="0" labelOnly="1" outline="0" fieldPosition="0">
        <references count="1">
          <reference field="1" count="0"/>
        </references>
      </pivotArea>
    </format>
    <format dxfId="1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61:E85" firstHeaderRow="0" firstDataRow="1" firstDataCol="2" rowPageCount="1" colPageCount="1"/>
  <pivotFields count="17">
    <pivotField axis="axisRow" outline="0" showAll="0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h="1" x="10"/>
        <item x="11"/>
        <item x="12"/>
        <item x="13"/>
        <item x="14"/>
        <item h="1"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  <item x="40"/>
        <item x="41"/>
        <item x="42"/>
        <item x="43"/>
        <item x="44"/>
        <item h="1" x="45"/>
        <item x="46"/>
        <item h="1" x="47"/>
        <item h="1" x="48"/>
        <item h="1" m="1" x="55"/>
        <item h="1" m="1" x="53"/>
        <item h="1" x="50"/>
        <item h="1" m="1" x="54"/>
        <item h="1" m="1" x="52"/>
        <item h="1" x="51"/>
        <item h="1" x="49"/>
      </items>
    </pivotField>
    <pivotField name="Fund Name" axis="axisRow" outline="0" multipleItemSelectionAllowed="1" showAll="0" defaultSubtotal="0">
      <items count="56">
        <item m="1" x="54"/>
        <item m="1" x="53"/>
        <item x="50"/>
        <item m="1" x="52"/>
        <item x="48"/>
        <item m="1" x="55"/>
        <item x="39"/>
        <item x="4"/>
        <item x="26"/>
        <item x="1"/>
        <item x="11"/>
        <item x="16"/>
        <item x="40"/>
        <item x="43"/>
        <item x="7"/>
        <item x="2"/>
        <item x="27"/>
        <item x="18"/>
        <item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x="47"/>
        <item x="19"/>
        <item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x="49"/>
      </items>
    </pivotField>
    <pivotField axis="axisPage" multipleItemSelectionAllowed="1" showAll="0">
      <items count="7">
        <item h="1" x="0"/>
        <item x="2"/>
        <item h="1" x="3"/>
        <item h="1" x="4"/>
        <item h="1" x="1"/>
        <item h="1"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0"/>
    <field x="1"/>
  </rowFields>
  <rowItems count="24">
    <i>
      <x/>
      <x v="19"/>
    </i>
    <i>
      <x v="1"/>
      <x v="9"/>
    </i>
    <i>
      <x v="2"/>
      <x v="15"/>
    </i>
    <i>
      <x v="5"/>
      <x v="36"/>
    </i>
    <i>
      <x v="7"/>
      <x v="14"/>
    </i>
    <i>
      <x v="8"/>
      <x v="39"/>
    </i>
    <i>
      <x v="13"/>
      <x v="26"/>
    </i>
    <i>
      <x v="14"/>
      <x v="38"/>
    </i>
    <i>
      <x v="16"/>
      <x v="11"/>
    </i>
    <i>
      <x v="18"/>
      <x v="17"/>
    </i>
    <i>
      <x v="20"/>
      <x v="29"/>
    </i>
    <i>
      <x v="21"/>
      <x v="49"/>
    </i>
    <i>
      <x v="26"/>
      <x v="8"/>
    </i>
    <i>
      <x v="30"/>
      <x v="20"/>
    </i>
    <i>
      <x v="32"/>
      <x v="52"/>
    </i>
    <i>
      <x v="34"/>
      <x v="44"/>
    </i>
    <i>
      <x v="35"/>
      <x v="45"/>
    </i>
    <i>
      <x v="36"/>
      <x v="54"/>
    </i>
    <i>
      <x v="40"/>
      <x v="12"/>
    </i>
    <i>
      <x v="41"/>
      <x v="50"/>
    </i>
    <i>
      <x v="42"/>
      <x v="24"/>
    </i>
    <i>
      <x v="44"/>
      <x v="43"/>
    </i>
    <i>
      <x v="46"/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50">
      <pivotArea outline="0" collapsedLevelsAreSubtotals="1" fieldPosition="0"/>
    </format>
    <format dxfId="51">
      <pivotArea field="2" type="button" dataOnly="0" labelOnly="1" outline="0" axis="axisPage" fieldPosition="0"/>
    </format>
    <format dxfId="5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3">
      <pivotArea outline="0" collapsedLevelsAreSubtotals="1" fieldPosition="0"/>
    </format>
    <format dxfId="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5">
      <pivotArea outline="0" collapsedLevelsAreSubtotals="1" fieldPosition="0"/>
    </format>
    <format dxfId="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93:E135" firstHeaderRow="0" firstDataRow="1" firstDataCol="2" rowPageCount="1" colPageCount="1"/>
  <pivotFields count="17">
    <pivotField axis="axisRow" outline="0" showAll="0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h="1" x="10"/>
        <item x="11"/>
        <item x="12"/>
        <item x="13"/>
        <item x="14"/>
        <item h="1"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  <item x="40"/>
        <item x="41"/>
        <item x="42"/>
        <item x="43"/>
        <item x="44"/>
        <item h="1" x="45"/>
        <item x="46"/>
        <item h="1" x="47"/>
        <item h="1" x="48"/>
        <item h="1" m="1" x="55"/>
        <item h="1" m="1" x="53"/>
        <item h="1" x="50"/>
        <item h="1" m="1" x="54"/>
        <item h="1" m="1" x="52"/>
        <item h="1" x="51"/>
        <item h="1" x="49"/>
      </items>
    </pivotField>
    <pivotField name="Fund Name" axis="axisRow" outline="0" multipleItemSelectionAllowed="1" showAll="0" defaultSubtotal="0">
      <items count="56">
        <item m="1" x="54"/>
        <item m="1" x="53"/>
        <item x="50"/>
        <item m="1" x="52"/>
        <item x="48"/>
        <item m="1" x="55"/>
        <item x="39"/>
        <item x="4"/>
        <item x="26"/>
        <item x="1"/>
        <item x="11"/>
        <item x="16"/>
        <item x="40"/>
        <item x="43"/>
        <item x="7"/>
        <item x="2"/>
        <item x="27"/>
        <item x="18"/>
        <item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x="47"/>
        <item x="19"/>
        <item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x="49"/>
      </items>
    </pivotField>
    <pivotField axis="axisPage" multipleItemSelectionAllowed="1" showAll="0">
      <items count="7">
        <item h="1" x="0"/>
        <item h="1" x="2"/>
        <item x="3"/>
        <item h="1" x="4"/>
        <item h="1" x="1"/>
        <item h="1"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0"/>
    <field x="1"/>
  </rowFields>
  <rowItems count="42">
    <i>
      <x/>
      <x v="19"/>
    </i>
    <i>
      <x v="1"/>
      <x v="9"/>
    </i>
    <i>
      <x v="2"/>
      <x v="15"/>
    </i>
    <i>
      <x v="3"/>
      <x v="23"/>
    </i>
    <i>
      <x v="4"/>
      <x v="7"/>
    </i>
    <i>
      <x v="5"/>
      <x v="36"/>
    </i>
    <i>
      <x v="6"/>
      <x v="48"/>
    </i>
    <i>
      <x v="7"/>
      <x v="14"/>
    </i>
    <i>
      <x v="8"/>
      <x v="39"/>
    </i>
    <i>
      <x v="9"/>
      <x v="27"/>
    </i>
    <i>
      <x v="11"/>
      <x v="10"/>
    </i>
    <i>
      <x v="12"/>
      <x v="28"/>
    </i>
    <i>
      <x v="13"/>
      <x v="26"/>
    </i>
    <i>
      <x v="14"/>
      <x v="38"/>
    </i>
    <i>
      <x v="16"/>
      <x v="11"/>
    </i>
    <i>
      <x v="18"/>
      <x v="17"/>
    </i>
    <i>
      <x v="19"/>
      <x v="41"/>
    </i>
    <i>
      <x v="20"/>
      <x v="29"/>
    </i>
    <i>
      <x v="21"/>
      <x v="49"/>
    </i>
    <i>
      <x v="22"/>
      <x v="46"/>
    </i>
    <i>
      <x v="23"/>
      <x v="30"/>
    </i>
    <i>
      <x v="24"/>
      <x v="47"/>
    </i>
    <i>
      <x v="25"/>
      <x v="21"/>
    </i>
    <i>
      <x v="26"/>
      <x v="8"/>
    </i>
    <i>
      <x v="28"/>
      <x v="32"/>
    </i>
    <i>
      <x v="29"/>
      <x v="33"/>
    </i>
    <i>
      <x v="30"/>
      <x v="20"/>
    </i>
    <i>
      <x v="31"/>
      <x v="34"/>
    </i>
    <i>
      <x v="32"/>
      <x v="52"/>
    </i>
    <i>
      <x v="33"/>
      <x v="51"/>
    </i>
    <i>
      <x v="34"/>
      <x v="44"/>
    </i>
    <i>
      <x v="35"/>
      <x v="45"/>
    </i>
    <i>
      <x v="36"/>
      <x v="54"/>
    </i>
    <i>
      <x v="37"/>
      <x v="53"/>
    </i>
    <i>
      <x v="38"/>
      <x v="35"/>
    </i>
    <i>
      <x v="40"/>
      <x v="12"/>
    </i>
    <i>
      <x v="41"/>
      <x v="50"/>
    </i>
    <i>
      <x v="42"/>
      <x v="24"/>
    </i>
    <i>
      <x v="43"/>
      <x v="13"/>
    </i>
    <i>
      <x v="44"/>
      <x v="43"/>
    </i>
    <i>
      <x v="46"/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57">
      <pivotArea outline="0" collapsedLevelsAreSubtotals="1" fieldPosition="0"/>
    </format>
    <format dxfId="58">
      <pivotArea field="2" type="button" dataOnly="0" labelOnly="1" outline="0" axis="axisPage" fieldPosition="0"/>
    </format>
    <format dxfId="5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0">
      <pivotArea outline="0" collapsedLevelsAreSubtotals="1" fieldPosition="0"/>
    </format>
    <format dxfId="6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2">
      <pivotArea outline="0" collapsedLevelsAreSubtotals="1" fieldPosition="0"/>
    </format>
    <format dxfId="6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149:E186" firstHeaderRow="0" firstDataRow="1" firstDataCol="2" rowPageCount="1" colPageCount="1"/>
  <pivotFields count="17">
    <pivotField axis="axisRow" outline="0" showAll="0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h="1" x="10"/>
        <item x="11"/>
        <item x="12"/>
        <item x="13"/>
        <item x="14"/>
        <item h="1"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  <item x="40"/>
        <item x="41"/>
        <item x="42"/>
        <item x="43"/>
        <item x="44"/>
        <item h="1" x="45"/>
        <item x="46"/>
        <item h="1" x="47"/>
        <item h="1" x="48"/>
        <item h="1" m="1" x="55"/>
        <item h="1" m="1" x="53"/>
        <item h="1" x="50"/>
        <item h="1" m="1" x="54"/>
        <item h="1" m="1" x="52"/>
        <item h="1" x="51"/>
        <item h="1" x="49"/>
      </items>
    </pivotField>
    <pivotField name="Fund Name" axis="axisRow" outline="0" multipleItemSelectionAllowed="1" showAll="0" defaultSubtotal="0">
      <items count="56">
        <item m="1" x="54"/>
        <item m="1" x="53"/>
        <item x="50"/>
        <item m="1" x="52"/>
        <item x="48"/>
        <item m="1" x="55"/>
        <item x="39"/>
        <item x="4"/>
        <item x="26"/>
        <item x="1"/>
        <item x="11"/>
        <item x="16"/>
        <item x="40"/>
        <item x="43"/>
        <item x="7"/>
        <item x="2"/>
        <item x="27"/>
        <item x="18"/>
        <item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x="47"/>
        <item x="19"/>
        <item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x="49"/>
      </items>
    </pivotField>
    <pivotField axis="axisPage" multipleItemSelectionAllowed="1" showAll="0">
      <items count="7">
        <item h="1" x="0"/>
        <item h="1" x="2"/>
        <item h="1" x="3"/>
        <item x="4"/>
        <item h="1" x="1"/>
        <item h="1"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0"/>
    <field x="1"/>
  </rowFields>
  <rowItems count="37">
    <i>
      <x/>
      <x v="19"/>
    </i>
    <i>
      <x v="1"/>
      <x v="9"/>
    </i>
    <i>
      <x v="4"/>
      <x v="7"/>
    </i>
    <i>
      <x v="5"/>
      <x v="36"/>
    </i>
    <i>
      <x v="6"/>
      <x v="48"/>
    </i>
    <i>
      <x v="7"/>
      <x v="14"/>
    </i>
    <i>
      <x v="8"/>
      <x v="39"/>
    </i>
    <i>
      <x v="11"/>
      <x v="10"/>
    </i>
    <i>
      <x v="12"/>
      <x v="28"/>
    </i>
    <i>
      <x v="13"/>
      <x v="26"/>
    </i>
    <i>
      <x v="14"/>
      <x v="38"/>
    </i>
    <i>
      <x v="16"/>
      <x v="11"/>
    </i>
    <i>
      <x v="18"/>
      <x v="17"/>
    </i>
    <i>
      <x v="19"/>
      <x v="41"/>
    </i>
    <i>
      <x v="20"/>
      <x v="29"/>
    </i>
    <i>
      <x v="21"/>
      <x v="49"/>
    </i>
    <i>
      <x v="22"/>
      <x v="46"/>
    </i>
    <i>
      <x v="23"/>
      <x v="30"/>
    </i>
    <i>
      <x v="24"/>
      <x v="47"/>
    </i>
    <i>
      <x v="25"/>
      <x v="21"/>
    </i>
    <i>
      <x v="26"/>
      <x v="8"/>
    </i>
    <i>
      <x v="28"/>
      <x v="32"/>
    </i>
    <i>
      <x v="29"/>
      <x v="33"/>
    </i>
    <i>
      <x v="30"/>
      <x v="20"/>
    </i>
    <i>
      <x v="31"/>
      <x v="34"/>
    </i>
    <i>
      <x v="32"/>
      <x v="52"/>
    </i>
    <i>
      <x v="33"/>
      <x v="51"/>
    </i>
    <i>
      <x v="34"/>
      <x v="44"/>
    </i>
    <i>
      <x v="35"/>
      <x v="45"/>
    </i>
    <i>
      <x v="36"/>
      <x v="54"/>
    </i>
    <i>
      <x v="37"/>
      <x v="53"/>
    </i>
    <i>
      <x v="38"/>
      <x v="35"/>
    </i>
    <i>
      <x v="41"/>
      <x v="50"/>
    </i>
    <i>
      <x v="42"/>
      <x v="24"/>
    </i>
    <i>
      <x v="43"/>
      <x v="13"/>
    </i>
    <i>
      <x v="44"/>
      <x v="4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64">
      <pivotArea outline="0" collapsedLevelsAreSubtotals="1" fieldPosition="0"/>
    </format>
    <format dxfId="65">
      <pivotArea field="2" type="button" dataOnly="0" labelOnly="1" outline="0" axis="axisPage" fieldPosition="0"/>
    </format>
    <format dxfId="6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7">
      <pivotArea outline="0" collapsedLevelsAreSubtotals="1" fieldPosition="0"/>
    </format>
    <format dxfId="6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9">
      <pivotArea outline="0" collapsedLevelsAreSubtotals="1" fieldPosition="0"/>
    </format>
    <format dxfId="7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193:E221" firstHeaderRow="0" firstDataRow="1" firstDataCol="2" rowPageCount="1" colPageCount="1"/>
  <pivotFields count="17">
    <pivotField axis="axisRow" outline="0" showAll="0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h="1" x="10"/>
        <item x="11"/>
        <item x="12"/>
        <item x="13"/>
        <item x="14"/>
        <item h="1"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  <item x="40"/>
        <item x="41"/>
        <item x="42"/>
        <item x="43"/>
        <item x="44"/>
        <item h="1" x="45"/>
        <item x="46"/>
        <item h="1" x="47"/>
        <item h="1" x="48"/>
        <item h="1" m="1" x="55"/>
        <item h="1" m="1" x="53"/>
        <item h="1" x="50"/>
        <item h="1" m="1" x="54"/>
        <item h="1" m="1" x="52"/>
        <item h="1" x="51"/>
        <item h="1" x="49"/>
      </items>
    </pivotField>
    <pivotField name="Fund Name" axis="axisRow" outline="0" multipleItemSelectionAllowed="1" showAll="0" defaultSubtotal="0">
      <items count="56">
        <item m="1" x="54"/>
        <item m="1" x="53"/>
        <item x="50"/>
        <item m="1" x="52"/>
        <item x="48"/>
        <item m="1" x="55"/>
        <item x="39"/>
        <item x="4"/>
        <item x="26"/>
        <item x="1"/>
        <item x="11"/>
        <item x="16"/>
        <item x="40"/>
        <item x="43"/>
        <item x="7"/>
        <item x="2"/>
        <item x="27"/>
        <item x="18"/>
        <item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x="47"/>
        <item x="19"/>
        <item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x="49"/>
      </items>
    </pivotField>
    <pivotField axis="axisPage" multipleItemSelectionAllowed="1" showAll="0">
      <items count="7">
        <item h="1" x="0"/>
        <item h="1" x="2"/>
        <item h="1" x="3"/>
        <item h="1" x="4"/>
        <item x="1"/>
        <item h="1"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0"/>
    <field x="1"/>
  </rowFields>
  <rowItems count="28">
    <i>
      <x/>
      <x v="19"/>
    </i>
    <i>
      <x v="2"/>
      <x v="15"/>
    </i>
    <i>
      <x v="4"/>
      <x v="7"/>
    </i>
    <i>
      <x v="5"/>
      <x v="36"/>
    </i>
    <i>
      <x v="8"/>
      <x v="39"/>
    </i>
    <i>
      <x v="11"/>
      <x v="10"/>
    </i>
    <i>
      <x v="12"/>
      <x v="28"/>
    </i>
    <i>
      <x v="13"/>
      <x v="26"/>
    </i>
    <i>
      <x v="14"/>
      <x v="38"/>
    </i>
    <i>
      <x v="16"/>
      <x v="11"/>
    </i>
    <i>
      <x v="18"/>
      <x v="17"/>
    </i>
    <i>
      <x v="20"/>
      <x v="29"/>
    </i>
    <i>
      <x v="22"/>
      <x v="46"/>
    </i>
    <i>
      <x v="24"/>
      <x v="47"/>
    </i>
    <i>
      <x v="25"/>
      <x v="21"/>
    </i>
    <i>
      <x v="26"/>
      <x v="8"/>
    </i>
    <i>
      <x v="30"/>
      <x v="20"/>
    </i>
    <i>
      <x v="31"/>
      <x v="34"/>
    </i>
    <i>
      <x v="32"/>
      <x v="52"/>
    </i>
    <i>
      <x v="33"/>
      <x v="51"/>
    </i>
    <i>
      <x v="34"/>
      <x v="44"/>
    </i>
    <i>
      <x v="36"/>
      <x v="54"/>
    </i>
    <i>
      <x v="37"/>
      <x v="53"/>
    </i>
    <i>
      <x v="41"/>
      <x v="50"/>
    </i>
    <i>
      <x v="42"/>
      <x v="24"/>
    </i>
    <i>
      <x v="43"/>
      <x v="13"/>
    </i>
    <i>
      <x v="44"/>
      <x v="4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71">
      <pivotArea outline="0" collapsedLevelsAreSubtotals="1" fieldPosition="0"/>
    </format>
    <format dxfId="72">
      <pivotArea field="2" type="button" dataOnly="0" labelOnly="1" outline="0" axis="axisPage" fieldPosition="0"/>
    </format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4">
      <pivotArea outline="0" collapsedLevelsAreSubtotals="1" fieldPosition="0"/>
    </format>
    <format dxfId="7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6">
      <pivotArea outline="0" collapsedLevelsAreSubtotals="1" fieldPosition="0"/>
    </format>
    <format dxfId="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5:E48" firstHeaderRow="0" firstDataRow="1" firstDataCol="2" rowPageCount="1" colPageCount="1"/>
  <pivotFields count="17">
    <pivotField axis="axisRow" outline="0" showAll="0" sortType="ascending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h="1" x="10"/>
        <item x="11"/>
        <item x="12"/>
        <item x="13"/>
        <item x="14"/>
        <item h="1"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  <item x="40"/>
        <item x="41"/>
        <item x="42"/>
        <item x="43"/>
        <item x="44"/>
        <item h="1" x="45"/>
        <item x="46"/>
        <item h="1" x="47"/>
        <item h="1" x="48"/>
        <item h="1" m="1" x="55"/>
        <item h="1" m="1" x="53"/>
        <item h="1" x="50"/>
        <item h="1" m="1" x="54"/>
        <item h="1" m="1" x="52"/>
        <item h="1" x="51"/>
        <item h="1" x="49"/>
      </items>
    </pivotField>
    <pivotField name="Fund Name" axis="axisRow" outline="0" multipleItemSelectionAllowed="1" showAll="0" defaultSubtotal="0">
      <items count="56">
        <item m="1" x="54"/>
        <item m="1" x="53"/>
        <item x="50"/>
        <item m="1" x="52"/>
        <item x="48"/>
        <item m="1" x="55"/>
        <item x="39"/>
        <item x="4"/>
        <item x="26"/>
        <item x="1"/>
        <item x="11"/>
        <item x="16"/>
        <item x="40"/>
        <item x="43"/>
        <item x="7"/>
        <item x="2"/>
        <item x="27"/>
        <item x="18"/>
        <item x="51"/>
        <item x="0"/>
        <item x="30"/>
        <item x="25"/>
        <item x="10"/>
        <item x="3"/>
        <item x="42"/>
        <item x="17"/>
        <item x="13"/>
        <item x="9"/>
        <item x="12"/>
        <item x="20"/>
        <item x="23"/>
        <item x="46"/>
        <item x="28"/>
        <item x="29"/>
        <item x="31"/>
        <item x="38"/>
        <item x="5"/>
        <item x="15"/>
        <item x="14"/>
        <item x="8"/>
        <item x="47"/>
        <item x="19"/>
        <item x="45"/>
        <item x="44"/>
        <item x="34"/>
        <item x="35"/>
        <item x="22"/>
        <item x="24"/>
        <item x="6"/>
        <item x="21"/>
        <item x="41"/>
        <item x="33"/>
        <item x="32"/>
        <item x="37"/>
        <item x="36"/>
        <item x="49"/>
      </items>
    </pivotField>
    <pivotField axis="axisPage" multipleItemSelectionAllowed="1" showAll="0">
      <items count="7">
        <item x="0"/>
        <item h="1" x="2"/>
        <item h="1" x="3"/>
        <item h="1" x="4"/>
        <item h="1" x="1"/>
        <item h="1" x="5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0"/>
    <field x="1"/>
  </rowFields>
  <rowItems count="43">
    <i>
      <x/>
      <x v="19"/>
    </i>
    <i>
      <x v="1"/>
      <x v="9"/>
    </i>
    <i>
      <x v="2"/>
      <x v="15"/>
    </i>
    <i>
      <x v="3"/>
      <x v="23"/>
    </i>
    <i>
      <x v="4"/>
      <x v="7"/>
    </i>
    <i>
      <x v="5"/>
      <x v="36"/>
    </i>
    <i>
      <x v="6"/>
      <x v="48"/>
    </i>
    <i>
      <x v="7"/>
      <x v="14"/>
    </i>
    <i>
      <x v="8"/>
      <x v="39"/>
    </i>
    <i>
      <x v="9"/>
      <x v="27"/>
    </i>
    <i>
      <x v="11"/>
      <x v="10"/>
    </i>
    <i>
      <x v="12"/>
      <x v="28"/>
    </i>
    <i>
      <x v="13"/>
      <x v="26"/>
    </i>
    <i>
      <x v="14"/>
      <x v="38"/>
    </i>
    <i>
      <x v="16"/>
      <x v="11"/>
    </i>
    <i>
      <x v="17"/>
      <x v="25"/>
    </i>
    <i>
      <x v="18"/>
      <x v="17"/>
    </i>
    <i>
      <x v="19"/>
      <x v="41"/>
    </i>
    <i>
      <x v="20"/>
      <x v="29"/>
    </i>
    <i>
      <x v="21"/>
      <x v="49"/>
    </i>
    <i>
      <x v="22"/>
      <x v="46"/>
    </i>
    <i>
      <x v="23"/>
      <x v="30"/>
    </i>
    <i>
      <x v="24"/>
      <x v="47"/>
    </i>
    <i>
      <x v="25"/>
      <x v="21"/>
    </i>
    <i>
      <x v="26"/>
      <x v="8"/>
    </i>
    <i>
      <x v="27"/>
      <x v="16"/>
    </i>
    <i>
      <x v="28"/>
      <x v="32"/>
    </i>
    <i>
      <x v="29"/>
      <x v="33"/>
    </i>
    <i>
      <x v="30"/>
      <x v="20"/>
    </i>
    <i>
      <x v="31"/>
      <x v="34"/>
    </i>
    <i>
      <x v="32"/>
      <x v="52"/>
    </i>
    <i>
      <x v="33"/>
      <x v="51"/>
    </i>
    <i>
      <x v="34"/>
      <x v="44"/>
    </i>
    <i>
      <x v="35"/>
      <x v="45"/>
    </i>
    <i>
      <x v="36"/>
      <x v="54"/>
    </i>
    <i>
      <x v="37"/>
      <x v="53"/>
    </i>
    <i>
      <x v="38"/>
      <x v="35"/>
    </i>
    <i>
      <x v="41"/>
      <x v="50"/>
    </i>
    <i>
      <x v="42"/>
      <x v="24"/>
    </i>
    <i>
      <x v="43"/>
      <x v="13"/>
    </i>
    <i>
      <x v="44"/>
      <x v="43"/>
    </i>
    <i>
      <x v="46"/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78">
      <pivotArea outline="0" collapsedLevelsAreSubtotals="1" fieldPosition="0"/>
    </format>
    <format dxfId="79">
      <pivotArea field="2" type="button" dataOnly="0" labelOnly="1" outline="0" axis="axisPage" fieldPosition="0"/>
    </format>
    <format dxfId="8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1">
      <pivotArea outline="0" collapsedLevelsAreSubtotals="1" fieldPosition="0"/>
    </format>
    <format dxfId="8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3">
      <pivotArea outline="0" collapsedLevelsAreSubtotals="1" fieldPosition="0"/>
    </format>
    <format dxfId="8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Type ">
  <location ref="A5:E16" firstHeaderRow="0" firstDataRow="1" firstDataCol="2" rowPageCount="1" colPageCount="1"/>
  <pivotFields count="17">
    <pivotField outline="0" showAll="0" sortType="ascending" defaultSubtotal="0"/>
    <pivotField name="Fund Name" outline="0" multipleItemSelectionAllowed="1" showAll="0" defaultSubtotal="0"/>
    <pivotField axis="axisPage" multipleItemSelectionAllowed="1" showAll="0">
      <items count="7">
        <item x="0"/>
        <item h="1" x="2"/>
        <item h="1" x="3"/>
        <item h="1" x="4"/>
        <item h="1" x="1"/>
        <item h="1" x="5"/>
        <item t="default"/>
      </items>
    </pivotField>
    <pivotField showAll="0" defaultSubtotal="0"/>
    <pivotField axis="axisRow" outline="0" showAll="0" defaultSubtotal="0">
      <items count="15">
        <item x="0"/>
        <item x="7"/>
        <item x="8"/>
        <item x="1"/>
        <item x="9"/>
        <item x="10"/>
        <item x="13"/>
        <item x="2"/>
        <item x="3"/>
        <item x="4"/>
        <item x="5"/>
        <item x="6"/>
        <item x="11"/>
        <item x="12"/>
        <item x="14"/>
      </items>
    </pivotField>
    <pivotField name="Dept Name" axis="axisRow" outline="0" showAll="0" defaultSubtotal="0">
      <items count="16">
        <item x="8"/>
        <item x="7"/>
        <item x="1"/>
        <item x="5"/>
        <item m="1" x="15"/>
        <item x="11"/>
        <item x="10"/>
        <item x="3"/>
        <item x="9"/>
        <item x="13"/>
        <item x="0"/>
        <item x="2"/>
        <item x="6"/>
        <item x="4"/>
        <item x="12"/>
        <item x="14"/>
      </items>
    </pivotField>
    <pivotField showAll="0"/>
    <pivotField showAll="0"/>
    <pivotField showAll="0"/>
    <pivotField showAll="0"/>
    <pivotField showAll="0"/>
    <pivotField showAll="0"/>
    <pivotField numFmtId="43" showAll="0" defaultSubtotal="0"/>
    <pivotField numFmtId="43" showAll="0" defaultSubtotal="0"/>
    <pivotField dataField="1" numFmtId="43" showAll="0"/>
    <pivotField dataField="1" numFmtId="43" showAll="0"/>
    <pivotField dataField="1" numFmtId="43" showAll="0"/>
  </pivotFields>
  <rowFields count="2">
    <field x="4"/>
    <field x="5"/>
  </rowFields>
  <rowItems count="11">
    <i>
      <x/>
      <x v="10"/>
    </i>
    <i>
      <x v="3"/>
      <x v="2"/>
    </i>
    <i>
      <x v="4"/>
      <x v="8"/>
    </i>
    <i>
      <x v="7"/>
      <x v="11"/>
    </i>
    <i>
      <x v="8"/>
      <x v="7"/>
    </i>
    <i>
      <x v="9"/>
      <x v="13"/>
    </i>
    <i>
      <x v="10"/>
      <x v="3"/>
    </i>
    <i>
      <x v="11"/>
      <x v="12"/>
    </i>
    <i>
      <x v="12"/>
      <x v="5"/>
    </i>
    <i>
      <x v="13"/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Adopted Budget" fld="14" baseField="2" baseItem="0"/>
    <dataField name="Proposed Mid Year" fld="15" baseField="0" baseItem="0"/>
    <dataField name="Total Change " fld="16" baseField="0" baseItem="0"/>
  </dataFields>
  <formats count="7">
    <format dxfId="15">
      <pivotArea outline="0" collapsedLevelsAreSubtotals="1" fieldPosition="0"/>
    </format>
    <format dxfId="16">
      <pivotArea field="2" type="button" dataOnly="0" labelOnly="1" outline="0" axis="axisPage" fieldPosition="0"/>
    </format>
    <format dxfId="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">
      <pivotArea outline="0" collapsedLevelsAreSubtotals="1" fieldPosition="0"/>
    </format>
    <format dxfId="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">
      <pivotArea outline="0" collapsedLevelsAreSubtotals="1" fieldPosition="0"/>
    </format>
    <format dxfId="2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openxmlformats.org/officeDocument/2006/relationships/printerSettings" Target="../printerSettings/printerSettings2.bin"/><Relationship Id="rId5" Type="http://schemas.openxmlformats.org/officeDocument/2006/relationships/pivotTable" Target="../pivotTables/pivotTable8.xml"/><Relationship Id="rId4" Type="http://schemas.openxmlformats.org/officeDocument/2006/relationships/pivotTable" Target="../pivotTables/pivot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6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13.xml"/><Relationship Id="rId4" Type="http://schemas.openxmlformats.org/officeDocument/2006/relationships/pivotTable" Target="../pivotTables/pivotTable1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/>
  </sheetViews>
  <sheetFormatPr defaultRowHeight="15" x14ac:dyDescent="0.25"/>
  <cols>
    <col min="1" max="1" width="12.5703125" customWidth="1"/>
    <col min="2" max="2" width="17" style="2" customWidth="1"/>
    <col min="3" max="3" width="19.28515625" style="2" customWidth="1"/>
    <col min="4" max="4" width="14.42578125" style="2" customWidth="1"/>
  </cols>
  <sheetData>
    <row r="1" spans="1:4" x14ac:dyDescent="0.25">
      <c r="A1" s="1" t="s">
        <v>0</v>
      </c>
    </row>
    <row r="3" spans="1:4" x14ac:dyDescent="0.25">
      <c r="A3" t="s">
        <v>1</v>
      </c>
      <c r="B3" s="4" t="s">
        <v>2</v>
      </c>
    </row>
    <row r="5" spans="1:4" x14ac:dyDescent="0.25">
      <c r="A5" s="5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6" t="s">
        <v>7</v>
      </c>
      <c r="B6" s="4">
        <v>50322675</v>
      </c>
      <c r="C6" s="4">
        <v>60650530</v>
      </c>
      <c r="D6" s="4">
        <v>10327855</v>
      </c>
    </row>
    <row r="7" spans="1:4" x14ac:dyDescent="0.25">
      <c r="A7" s="6" t="s">
        <v>8</v>
      </c>
      <c r="B7" s="4">
        <v>-38216166</v>
      </c>
      <c r="C7" s="4">
        <v>-40047016</v>
      </c>
      <c r="D7" s="4">
        <v>-1830850</v>
      </c>
    </row>
    <row r="8" spans="1:4" x14ac:dyDescent="0.25">
      <c r="A8" s="6" t="s">
        <v>9</v>
      </c>
      <c r="B8" s="4">
        <v>-14621813</v>
      </c>
      <c r="C8" s="4">
        <v>-20776283</v>
      </c>
      <c r="D8" s="4">
        <v>-6154470</v>
      </c>
    </row>
    <row r="9" spans="1:4" x14ac:dyDescent="0.25">
      <c r="A9" s="6" t="s">
        <v>10</v>
      </c>
      <c r="B9" s="4">
        <v>-2422605</v>
      </c>
      <c r="C9" s="4">
        <v>-1991200</v>
      </c>
      <c r="D9" s="4">
        <v>431405</v>
      </c>
    </row>
    <row r="10" spans="1:4" x14ac:dyDescent="0.25">
      <c r="A10" s="6" t="s">
        <v>11</v>
      </c>
      <c r="B10" s="4">
        <v>-1541353</v>
      </c>
      <c r="C10" s="4">
        <v>-943530</v>
      </c>
      <c r="D10" s="4">
        <v>597823</v>
      </c>
    </row>
    <row r="11" spans="1:4" x14ac:dyDescent="0.25">
      <c r="A11" s="6" t="s">
        <v>12</v>
      </c>
      <c r="B11" s="4">
        <v>-6479262</v>
      </c>
      <c r="C11" s="4">
        <v>-3107499</v>
      </c>
      <c r="D11" s="4">
        <v>3371763</v>
      </c>
    </row>
    <row r="13" spans="1:4" x14ac:dyDescent="0.25">
      <c r="A13" t="s">
        <v>1</v>
      </c>
      <c r="B13" s="4" t="s">
        <v>13</v>
      </c>
    </row>
    <row r="15" spans="1:4" x14ac:dyDescent="0.25">
      <c r="A15" s="5" t="s">
        <v>3</v>
      </c>
      <c r="B15" s="4" t="s">
        <v>4</v>
      </c>
      <c r="C15" s="4" t="s">
        <v>5</v>
      </c>
      <c r="D15" s="4" t="s">
        <v>6</v>
      </c>
    </row>
    <row r="16" spans="1:4" x14ac:dyDescent="0.25">
      <c r="A16" s="6" t="s">
        <v>7</v>
      </c>
      <c r="B16" s="4">
        <v>117269841</v>
      </c>
      <c r="C16" s="4">
        <v>131537655.5</v>
      </c>
      <c r="D16" s="4">
        <v>14267814.5</v>
      </c>
    </row>
    <row r="17" spans="1:4" x14ac:dyDescent="0.25">
      <c r="A17" s="6" t="s">
        <v>8</v>
      </c>
      <c r="B17" s="4">
        <v>-38856486</v>
      </c>
      <c r="C17" s="4">
        <v>-39071661</v>
      </c>
      <c r="D17" s="4">
        <v>-215175</v>
      </c>
    </row>
    <row r="18" spans="1:4" x14ac:dyDescent="0.25">
      <c r="A18" s="6" t="s">
        <v>9</v>
      </c>
      <c r="B18" s="4">
        <v>-64275427</v>
      </c>
      <c r="C18" s="4">
        <v>-70040400</v>
      </c>
      <c r="D18" s="4">
        <v>-5764973</v>
      </c>
    </row>
    <row r="19" spans="1:4" x14ac:dyDescent="0.25">
      <c r="A19" s="6" t="s">
        <v>10</v>
      </c>
      <c r="B19" s="4">
        <v>-101851239</v>
      </c>
      <c r="C19" s="4">
        <v>-104236393.0001</v>
      </c>
      <c r="D19" s="4">
        <v>-2385154.0000999998</v>
      </c>
    </row>
    <row r="20" spans="1:4" x14ac:dyDescent="0.25">
      <c r="A20" s="6" t="s">
        <v>11</v>
      </c>
      <c r="B20" s="4">
        <v>1541353</v>
      </c>
      <c r="C20" s="4">
        <v>943530</v>
      </c>
      <c r="D20" s="4">
        <v>-597823</v>
      </c>
    </row>
    <row r="21" spans="1:4" x14ac:dyDescent="0.25">
      <c r="A21" s="6" t="s">
        <v>12</v>
      </c>
      <c r="B21" s="4">
        <v>-86171958</v>
      </c>
      <c r="C21" s="4">
        <v>-80867268.500100002</v>
      </c>
      <c r="D21" s="4">
        <v>5304689.4999000002</v>
      </c>
    </row>
    <row r="23" spans="1:4" x14ac:dyDescent="0.25">
      <c r="A23" t="s">
        <v>1</v>
      </c>
      <c r="B23" s="4" t="s">
        <v>13</v>
      </c>
    </row>
    <row r="25" spans="1:4" x14ac:dyDescent="0.25">
      <c r="A25" s="5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6" t="s">
        <v>7</v>
      </c>
      <c r="B26" s="4">
        <v>167607516</v>
      </c>
      <c r="C26" s="4">
        <v>192203185.5</v>
      </c>
      <c r="D26" s="4">
        <v>24595669.5</v>
      </c>
    </row>
    <row r="27" spans="1:4" x14ac:dyDescent="0.25">
      <c r="A27" s="6" t="s">
        <v>8</v>
      </c>
      <c r="B27" s="4">
        <v>-77072652</v>
      </c>
      <c r="C27" s="4">
        <v>-79118677</v>
      </c>
      <c r="D27" s="4">
        <v>-2046025</v>
      </c>
    </row>
    <row r="28" spans="1:4" x14ac:dyDescent="0.25">
      <c r="A28" s="6" t="s">
        <v>9</v>
      </c>
      <c r="B28" s="4">
        <v>-78897240</v>
      </c>
      <c r="C28" s="4">
        <v>-90816683</v>
      </c>
      <c r="D28" s="4">
        <v>-11919443</v>
      </c>
    </row>
    <row r="29" spans="1:4" x14ac:dyDescent="0.25">
      <c r="A29" s="6" t="s">
        <v>10</v>
      </c>
      <c r="B29" s="4">
        <v>-110017333</v>
      </c>
      <c r="C29" s="4">
        <v>-111971082.0001</v>
      </c>
      <c r="D29" s="4">
        <v>-1953749.0000999998</v>
      </c>
    </row>
    <row r="30" spans="1:4" x14ac:dyDescent="0.25">
      <c r="A30" s="6" t="s">
        <v>11</v>
      </c>
      <c r="B30" s="4">
        <v>0</v>
      </c>
      <c r="C30" s="4">
        <v>0</v>
      </c>
      <c r="D30" s="4">
        <v>0</v>
      </c>
    </row>
    <row r="31" spans="1:4" x14ac:dyDescent="0.25">
      <c r="A31" s="6" t="s">
        <v>12</v>
      </c>
      <c r="B31" s="4">
        <v>-98379709</v>
      </c>
      <c r="C31" s="4">
        <v>-89703256.500100002</v>
      </c>
      <c r="D31" s="4">
        <v>8676452.4999000002</v>
      </c>
    </row>
    <row r="32" spans="1:4" x14ac:dyDescent="0.25">
      <c r="B32" s="3"/>
      <c r="C32" s="3"/>
      <c r="D32" s="3"/>
    </row>
  </sheetData>
  <printOptions horizontalCentered="1"/>
  <pageMargins left="0.25" right="0.25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zoomScaleNormal="100" workbookViewId="0"/>
  </sheetViews>
  <sheetFormatPr defaultRowHeight="15" x14ac:dyDescent="0.25"/>
  <cols>
    <col min="1" max="1" width="11.28515625" customWidth="1"/>
    <col min="2" max="2" width="30.7109375" customWidth="1"/>
    <col min="3" max="3" width="17" style="7" customWidth="1"/>
    <col min="4" max="4" width="19.5703125" style="7" customWidth="1"/>
    <col min="5" max="5" width="14.42578125" style="7" customWidth="1"/>
  </cols>
  <sheetData>
    <row r="1" spans="1:5" x14ac:dyDescent="0.25">
      <c r="A1" s="1" t="s">
        <v>0</v>
      </c>
    </row>
    <row r="3" spans="1:5" x14ac:dyDescent="0.25">
      <c r="A3" s="5" t="s">
        <v>14</v>
      </c>
      <c r="B3" t="s">
        <v>7</v>
      </c>
    </row>
    <row r="5" spans="1:5" x14ac:dyDescent="0.25">
      <c r="A5" t="s">
        <v>3</v>
      </c>
      <c r="B5" t="s">
        <v>15</v>
      </c>
      <c r="C5" s="8" t="s">
        <v>4</v>
      </c>
      <c r="D5" s="8" t="s">
        <v>5</v>
      </c>
      <c r="E5" s="8" t="s">
        <v>6</v>
      </c>
    </row>
    <row r="6" spans="1:5" x14ac:dyDescent="0.25">
      <c r="A6" t="s">
        <v>16</v>
      </c>
      <c r="B6" t="s">
        <v>2</v>
      </c>
      <c r="C6" s="7">
        <v>50322675</v>
      </c>
      <c r="D6" s="7">
        <v>60650530</v>
      </c>
      <c r="E6" s="7">
        <v>10327855</v>
      </c>
    </row>
    <row r="7" spans="1:5" x14ac:dyDescent="0.25">
      <c r="A7" t="s">
        <v>17</v>
      </c>
      <c r="B7" t="s">
        <v>18</v>
      </c>
      <c r="C7" s="7">
        <v>0</v>
      </c>
      <c r="D7" s="7">
        <v>7314188.5</v>
      </c>
      <c r="E7" s="7">
        <v>7314188.5</v>
      </c>
    </row>
    <row r="8" spans="1:5" x14ac:dyDescent="0.25">
      <c r="A8" t="s">
        <v>19</v>
      </c>
      <c r="B8" t="s">
        <v>20</v>
      </c>
      <c r="C8" s="7">
        <v>219811</v>
      </c>
      <c r="D8" s="7">
        <v>219811</v>
      </c>
      <c r="E8" s="7">
        <v>0</v>
      </c>
    </row>
    <row r="9" spans="1:5" x14ac:dyDescent="0.25">
      <c r="A9" t="s">
        <v>21</v>
      </c>
      <c r="B9" t="s">
        <v>22</v>
      </c>
      <c r="C9" s="7">
        <v>131886</v>
      </c>
      <c r="D9" s="7">
        <v>131886</v>
      </c>
      <c r="E9" s="7">
        <v>0</v>
      </c>
    </row>
    <row r="10" spans="1:5" x14ac:dyDescent="0.25">
      <c r="A10" t="s">
        <v>23</v>
      </c>
      <c r="B10" t="s">
        <v>24</v>
      </c>
      <c r="C10" s="7">
        <v>401865</v>
      </c>
      <c r="D10" s="7">
        <v>401865</v>
      </c>
      <c r="E10" s="7">
        <v>0</v>
      </c>
    </row>
    <row r="11" spans="1:5" x14ac:dyDescent="0.25">
      <c r="A11" t="s">
        <v>25</v>
      </c>
      <c r="B11" t="s">
        <v>26</v>
      </c>
      <c r="C11" s="7">
        <v>237370</v>
      </c>
      <c r="D11" s="7">
        <v>237370</v>
      </c>
      <c r="E11" s="7">
        <v>0</v>
      </c>
    </row>
    <row r="12" spans="1:5" x14ac:dyDescent="0.25">
      <c r="A12" t="s">
        <v>27</v>
      </c>
      <c r="B12" t="s">
        <v>28</v>
      </c>
      <c r="C12" s="7">
        <v>150100</v>
      </c>
      <c r="D12" s="7">
        <v>150100</v>
      </c>
      <c r="E12" s="7">
        <v>0</v>
      </c>
    </row>
    <row r="13" spans="1:5" x14ac:dyDescent="0.25">
      <c r="A13" t="s">
        <v>29</v>
      </c>
      <c r="B13" t="s">
        <v>30</v>
      </c>
      <c r="C13" s="7">
        <v>4497600</v>
      </c>
      <c r="D13" s="7">
        <v>4723600</v>
      </c>
      <c r="E13" s="7">
        <v>226000</v>
      </c>
    </row>
    <row r="14" spans="1:5" x14ac:dyDescent="0.25">
      <c r="A14" t="s">
        <v>31</v>
      </c>
      <c r="B14" t="s">
        <v>32</v>
      </c>
      <c r="C14" s="7">
        <v>848450</v>
      </c>
      <c r="D14" s="7">
        <v>848450</v>
      </c>
      <c r="E14" s="7">
        <v>0</v>
      </c>
    </row>
    <row r="15" spans="1:5" x14ac:dyDescent="0.25">
      <c r="A15" t="s">
        <v>33</v>
      </c>
      <c r="B15" t="s">
        <v>34</v>
      </c>
      <c r="C15" s="7">
        <v>0</v>
      </c>
      <c r="D15" s="7">
        <v>0</v>
      </c>
      <c r="E15" s="7">
        <v>0</v>
      </c>
    </row>
    <row r="16" spans="1:5" x14ac:dyDescent="0.25">
      <c r="A16" t="s">
        <v>35</v>
      </c>
      <c r="B16" t="s">
        <v>36</v>
      </c>
      <c r="C16" s="7">
        <v>1213800</v>
      </c>
      <c r="D16" s="7">
        <v>788800</v>
      </c>
      <c r="E16" s="7">
        <v>-425000</v>
      </c>
    </row>
    <row r="17" spans="1:5" x14ac:dyDescent="0.25">
      <c r="A17" t="s">
        <v>37</v>
      </c>
      <c r="B17" t="s">
        <v>38</v>
      </c>
      <c r="C17" s="7">
        <v>250280</v>
      </c>
      <c r="D17" s="7">
        <v>250280</v>
      </c>
      <c r="E17" s="7">
        <v>0</v>
      </c>
    </row>
    <row r="18" spans="1:5" x14ac:dyDescent="0.25">
      <c r="A18" t="s">
        <v>39</v>
      </c>
      <c r="B18" t="s">
        <v>40</v>
      </c>
      <c r="C18" s="7">
        <v>1206285</v>
      </c>
      <c r="D18" s="7">
        <v>1206355</v>
      </c>
      <c r="E18" s="7">
        <v>70</v>
      </c>
    </row>
    <row r="19" spans="1:5" x14ac:dyDescent="0.25">
      <c r="A19" t="s">
        <v>41</v>
      </c>
      <c r="B19" t="s">
        <v>42</v>
      </c>
      <c r="C19" s="7">
        <v>7738180</v>
      </c>
      <c r="D19" s="7">
        <v>9385180</v>
      </c>
      <c r="E19" s="7">
        <v>1647000</v>
      </c>
    </row>
    <row r="20" spans="1:5" x14ac:dyDescent="0.25">
      <c r="A20" t="s">
        <v>43</v>
      </c>
      <c r="B20" t="s">
        <v>44</v>
      </c>
      <c r="C20" s="7">
        <v>7479926</v>
      </c>
      <c r="D20" s="7">
        <v>7479926</v>
      </c>
      <c r="E20" s="7">
        <v>0</v>
      </c>
    </row>
    <row r="21" spans="1:5" x14ac:dyDescent="0.25">
      <c r="A21" t="s">
        <v>45</v>
      </c>
      <c r="B21" t="s">
        <v>46</v>
      </c>
      <c r="C21" s="7">
        <v>63000</v>
      </c>
      <c r="D21" s="7">
        <v>63000</v>
      </c>
      <c r="E21" s="7">
        <v>0</v>
      </c>
    </row>
    <row r="22" spans="1:5" x14ac:dyDescent="0.25">
      <c r="A22" t="s">
        <v>47</v>
      </c>
      <c r="B22" t="s">
        <v>48</v>
      </c>
      <c r="C22" s="7">
        <v>3303950</v>
      </c>
      <c r="D22" s="7">
        <v>3303950</v>
      </c>
      <c r="E22" s="7">
        <v>0</v>
      </c>
    </row>
    <row r="23" spans="1:5" x14ac:dyDescent="0.25">
      <c r="A23" t="s">
        <v>49</v>
      </c>
      <c r="B23" t="s">
        <v>50</v>
      </c>
      <c r="C23" s="7">
        <v>2063330</v>
      </c>
      <c r="D23" s="7">
        <v>2063330</v>
      </c>
      <c r="E23" s="7">
        <v>0</v>
      </c>
    </row>
    <row r="24" spans="1:5" x14ac:dyDescent="0.25">
      <c r="A24" t="s">
        <v>51</v>
      </c>
      <c r="B24" t="s">
        <v>52</v>
      </c>
      <c r="C24" s="7">
        <v>1500550</v>
      </c>
      <c r="D24" s="7">
        <v>1500550</v>
      </c>
      <c r="E24" s="7">
        <v>0</v>
      </c>
    </row>
    <row r="25" spans="1:5" x14ac:dyDescent="0.25">
      <c r="A25" t="s">
        <v>53</v>
      </c>
      <c r="B25" t="s">
        <v>54</v>
      </c>
      <c r="C25" s="7">
        <v>2824780</v>
      </c>
      <c r="D25" s="7">
        <v>2824780</v>
      </c>
      <c r="E25" s="7">
        <v>0</v>
      </c>
    </row>
    <row r="26" spans="1:5" x14ac:dyDescent="0.25">
      <c r="A26" t="s">
        <v>55</v>
      </c>
      <c r="B26" t="s">
        <v>56</v>
      </c>
      <c r="C26" s="7">
        <v>2610632</v>
      </c>
      <c r="D26" s="7">
        <v>2610632</v>
      </c>
      <c r="E26" s="7">
        <v>0</v>
      </c>
    </row>
    <row r="27" spans="1:5" x14ac:dyDescent="0.25">
      <c r="A27" t="s">
        <v>57</v>
      </c>
      <c r="B27" t="s">
        <v>58</v>
      </c>
      <c r="C27" s="7">
        <v>2436189</v>
      </c>
      <c r="D27" s="7">
        <v>2436189</v>
      </c>
      <c r="E27" s="7">
        <v>0</v>
      </c>
    </row>
    <row r="28" spans="1:5" x14ac:dyDescent="0.25">
      <c r="A28" t="s">
        <v>59</v>
      </c>
      <c r="B28" t="s">
        <v>60</v>
      </c>
      <c r="C28" s="7">
        <v>15000</v>
      </c>
      <c r="D28" s="7">
        <v>15000</v>
      </c>
      <c r="E28" s="7">
        <v>0</v>
      </c>
    </row>
    <row r="29" spans="1:5" x14ac:dyDescent="0.25">
      <c r="A29" t="s">
        <v>61</v>
      </c>
      <c r="B29" t="s">
        <v>62</v>
      </c>
      <c r="C29" s="7">
        <v>4695170</v>
      </c>
      <c r="D29" s="7">
        <v>4695170</v>
      </c>
      <c r="E29" s="7">
        <v>0</v>
      </c>
    </row>
    <row r="30" spans="1:5" x14ac:dyDescent="0.25">
      <c r="A30" t="s">
        <v>63</v>
      </c>
      <c r="B30" t="s">
        <v>64</v>
      </c>
      <c r="C30" s="7">
        <v>1213507</v>
      </c>
      <c r="D30" s="7">
        <v>1213507</v>
      </c>
      <c r="E30" s="7">
        <v>0</v>
      </c>
    </row>
    <row r="31" spans="1:5" x14ac:dyDescent="0.25">
      <c r="A31" t="s">
        <v>65</v>
      </c>
      <c r="B31" t="s">
        <v>66</v>
      </c>
      <c r="C31" s="7">
        <v>230000</v>
      </c>
      <c r="D31" s="7">
        <v>230000</v>
      </c>
      <c r="E31" s="7">
        <v>0</v>
      </c>
    </row>
    <row r="32" spans="1:5" x14ac:dyDescent="0.25">
      <c r="A32" t="s">
        <v>67</v>
      </c>
      <c r="B32" t="s">
        <v>68</v>
      </c>
      <c r="C32" s="7">
        <v>935999</v>
      </c>
      <c r="D32" s="7">
        <v>935999</v>
      </c>
      <c r="E32" s="7">
        <v>0</v>
      </c>
    </row>
    <row r="33" spans="1:5" x14ac:dyDescent="0.25">
      <c r="A33" t="s">
        <v>69</v>
      </c>
      <c r="B33" t="s">
        <v>70</v>
      </c>
      <c r="C33" s="7">
        <v>5471753</v>
      </c>
      <c r="D33" s="7">
        <v>5471753</v>
      </c>
      <c r="E33" s="7">
        <v>0</v>
      </c>
    </row>
    <row r="34" spans="1:5" x14ac:dyDescent="0.25">
      <c r="A34" t="s">
        <v>71</v>
      </c>
      <c r="B34" t="s">
        <v>72</v>
      </c>
      <c r="C34" s="7">
        <v>969200</v>
      </c>
      <c r="D34" s="7">
        <v>1625000</v>
      </c>
      <c r="E34" s="7">
        <v>655800</v>
      </c>
    </row>
    <row r="35" spans="1:5" x14ac:dyDescent="0.25">
      <c r="A35" t="s">
        <v>73</v>
      </c>
      <c r="B35" t="s">
        <v>74</v>
      </c>
      <c r="C35" s="7">
        <v>821677</v>
      </c>
      <c r="D35" s="7">
        <v>821677</v>
      </c>
      <c r="E35" s="7">
        <v>0</v>
      </c>
    </row>
    <row r="36" spans="1:5" x14ac:dyDescent="0.25">
      <c r="A36" t="s">
        <v>75</v>
      </c>
      <c r="B36" t="s">
        <v>76</v>
      </c>
      <c r="C36" s="7">
        <v>17920080</v>
      </c>
      <c r="D36" s="7">
        <v>17920080</v>
      </c>
      <c r="E36" s="7">
        <v>0</v>
      </c>
    </row>
    <row r="37" spans="1:5" x14ac:dyDescent="0.25">
      <c r="A37" t="s">
        <v>77</v>
      </c>
      <c r="B37" t="s">
        <v>78</v>
      </c>
      <c r="C37" s="7">
        <v>4460790</v>
      </c>
      <c r="D37" s="7">
        <v>4460790</v>
      </c>
      <c r="E37" s="7">
        <v>0</v>
      </c>
    </row>
    <row r="38" spans="1:5" x14ac:dyDescent="0.25">
      <c r="A38" t="s">
        <v>79</v>
      </c>
      <c r="B38" t="s">
        <v>80</v>
      </c>
      <c r="C38" s="7">
        <v>14413153</v>
      </c>
      <c r="D38" s="7">
        <v>14423153</v>
      </c>
      <c r="E38" s="7">
        <v>10000</v>
      </c>
    </row>
    <row r="39" spans="1:5" x14ac:dyDescent="0.25">
      <c r="A39" t="s">
        <v>81</v>
      </c>
      <c r="B39" t="s">
        <v>82</v>
      </c>
      <c r="C39" s="7">
        <v>275200</v>
      </c>
      <c r="D39" s="7">
        <v>275200</v>
      </c>
      <c r="E39" s="7">
        <v>0</v>
      </c>
    </row>
    <row r="40" spans="1:5" x14ac:dyDescent="0.25">
      <c r="A40" t="s">
        <v>83</v>
      </c>
      <c r="B40" t="s">
        <v>84</v>
      </c>
      <c r="C40" s="7">
        <v>13259953</v>
      </c>
      <c r="D40" s="7">
        <v>13580117</v>
      </c>
      <c r="E40" s="7">
        <v>320164</v>
      </c>
    </row>
    <row r="41" spans="1:5" x14ac:dyDescent="0.25">
      <c r="A41" t="s">
        <v>85</v>
      </c>
      <c r="B41" t="s">
        <v>86</v>
      </c>
      <c r="C41" s="7">
        <v>4120832</v>
      </c>
      <c r="D41" s="7">
        <v>4120832</v>
      </c>
      <c r="E41" s="7">
        <v>0</v>
      </c>
    </row>
    <row r="42" spans="1:5" x14ac:dyDescent="0.25">
      <c r="A42" t="s">
        <v>87</v>
      </c>
      <c r="B42" t="s">
        <v>88</v>
      </c>
      <c r="C42" s="7">
        <v>2063185</v>
      </c>
      <c r="D42" s="7">
        <v>2063185</v>
      </c>
      <c r="E42" s="7">
        <v>0</v>
      </c>
    </row>
    <row r="43" spans="1:5" x14ac:dyDescent="0.25">
      <c r="A43" t="s">
        <v>89</v>
      </c>
      <c r="B43" t="s">
        <v>90</v>
      </c>
      <c r="C43" s="7">
        <v>1057210</v>
      </c>
      <c r="D43" s="7">
        <v>2391000</v>
      </c>
      <c r="E43" s="7">
        <v>1333790</v>
      </c>
    </row>
    <row r="44" spans="1:5" x14ac:dyDescent="0.25">
      <c r="A44" t="s">
        <v>91</v>
      </c>
      <c r="B44" t="s">
        <v>92</v>
      </c>
      <c r="C44" s="7">
        <v>2799728</v>
      </c>
      <c r="D44" s="7">
        <v>5189460</v>
      </c>
      <c r="E44" s="7">
        <v>2389732</v>
      </c>
    </row>
    <row r="45" spans="1:5" x14ac:dyDescent="0.25">
      <c r="A45" t="s">
        <v>93</v>
      </c>
      <c r="B45" t="s">
        <v>94</v>
      </c>
      <c r="C45" s="7">
        <v>0</v>
      </c>
      <c r="D45" s="7">
        <v>6400</v>
      </c>
      <c r="E45" s="7">
        <v>6400</v>
      </c>
    </row>
    <row r="46" spans="1:5" x14ac:dyDescent="0.25">
      <c r="A46" t="s">
        <v>95</v>
      </c>
      <c r="B46" t="s">
        <v>96</v>
      </c>
      <c r="C46" s="7">
        <v>3382330</v>
      </c>
      <c r="D46" s="7">
        <v>4172000</v>
      </c>
      <c r="E46" s="7">
        <v>789670</v>
      </c>
    </row>
    <row r="47" spans="1:5" x14ac:dyDescent="0.25">
      <c r="A47" t="s">
        <v>97</v>
      </c>
      <c r="B47" t="s">
        <v>98</v>
      </c>
      <c r="C47" s="7">
        <v>2090</v>
      </c>
      <c r="D47" s="7">
        <v>2090</v>
      </c>
      <c r="E47" s="7">
        <v>0</v>
      </c>
    </row>
    <row r="48" spans="1:5" x14ac:dyDescent="0.25">
      <c r="A48" t="s">
        <v>12</v>
      </c>
      <c r="C48" s="7">
        <v>167607516</v>
      </c>
      <c r="D48" s="7">
        <v>192203185.5</v>
      </c>
      <c r="E48" s="7">
        <v>24595669.5</v>
      </c>
    </row>
    <row r="49" spans="1:5" x14ac:dyDescent="0.25">
      <c r="C49"/>
      <c r="D49"/>
      <c r="E49"/>
    </row>
    <row r="50" spans="1:5" x14ac:dyDescent="0.25">
      <c r="C50"/>
      <c r="D50"/>
      <c r="E50"/>
    </row>
    <row r="51" spans="1:5" x14ac:dyDescent="0.25">
      <c r="C51"/>
      <c r="D51"/>
      <c r="E51"/>
    </row>
    <row r="52" spans="1:5" x14ac:dyDescent="0.25">
      <c r="C52"/>
      <c r="D52"/>
      <c r="E52"/>
    </row>
    <row r="53" spans="1:5" x14ac:dyDescent="0.25">
      <c r="C53"/>
      <c r="D53"/>
      <c r="E53"/>
    </row>
    <row r="55" spans="1:5" hidden="1" x14ac:dyDescent="0.25"/>
    <row r="56" spans="1:5" hidden="1" x14ac:dyDescent="0.25"/>
    <row r="57" spans="1:5" hidden="1" x14ac:dyDescent="0.25"/>
    <row r="59" spans="1:5" x14ac:dyDescent="0.25">
      <c r="A59" s="5" t="s">
        <v>14</v>
      </c>
      <c r="B59" t="s">
        <v>8</v>
      </c>
    </row>
    <row r="61" spans="1:5" x14ac:dyDescent="0.25">
      <c r="A61" t="s">
        <v>3</v>
      </c>
      <c r="B61" t="s">
        <v>15</v>
      </c>
      <c r="C61" s="8" t="s">
        <v>4</v>
      </c>
      <c r="D61" s="8" t="s">
        <v>5</v>
      </c>
      <c r="E61" s="8" t="s">
        <v>6</v>
      </c>
    </row>
    <row r="62" spans="1:5" x14ac:dyDescent="0.25">
      <c r="A62" t="s">
        <v>16</v>
      </c>
      <c r="B62" t="s">
        <v>2</v>
      </c>
      <c r="C62" s="7">
        <v>-38216166</v>
      </c>
      <c r="D62" s="7">
        <v>-40047016</v>
      </c>
      <c r="E62" s="7">
        <v>-1830850</v>
      </c>
    </row>
    <row r="63" spans="1:5" x14ac:dyDescent="0.25">
      <c r="A63" t="s">
        <v>17</v>
      </c>
      <c r="B63" t="s">
        <v>18</v>
      </c>
      <c r="C63" s="7">
        <v>0</v>
      </c>
      <c r="D63" s="7">
        <v>-1897500</v>
      </c>
      <c r="E63" s="7">
        <v>-1897500</v>
      </c>
    </row>
    <row r="64" spans="1:5" x14ac:dyDescent="0.25">
      <c r="A64" t="s">
        <v>19</v>
      </c>
      <c r="B64" t="s">
        <v>20</v>
      </c>
      <c r="C64" s="7">
        <v>-260262</v>
      </c>
      <c r="D64" s="7">
        <v>-259710</v>
      </c>
      <c r="E64" s="7">
        <v>552</v>
      </c>
    </row>
    <row r="65" spans="1:5" x14ac:dyDescent="0.25">
      <c r="A65" t="s">
        <v>25</v>
      </c>
      <c r="B65" t="s">
        <v>26</v>
      </c>
      <c r="C65" s="7">
        <v>-112537</v>
      </c>
      <c r="D65" s="7">
        <v>-112537</v>
      </c>
      <c r="E65" s="7">
        <v>0</v>
      </c>
    </row>
    <row r="66" spans="1:5" x14ac:dyDescent="0.25">
      <c r="A66" t="s">
        <v>29</v>
      </c>
      <c r="B66" t="s">
        <v>30</v>
      </c>
      <c r="C66" s="7">
        <v>-294743</v>
      </c>
      <c r="D66" s="7">
        <v>-293529</v>
      </c>
      <c r="E66" s="7">
        <v>1214</v>
      </c>
    </row>
    <row r="67" spans="1:5" x14ac:dyDescent="0.25">
      <c r="A67" t="s">
        <v>31</v>
      </c>
      <c r="B67" t="s">
        <v>32</v>
      </c>
      <c r="C67" s="7">
        <v>-1195314</v>
      </c>
      <c r="D67" s="7">
        <v>-1164077</v>
      </c>
      <c r="E67" s="7">
        <v>31237</v>
      </c>
    </row>
    <row r="68" spans="1:5" x14ac:dyDescent="0.25">
      <c r="A68" t="s">
        <v>39</v>
      </c>
      <c r="B68" t="s">
        <v>40</v>
      </c>
      <c r="C68" s="7">
        <v>-389231</v>
      </c>
      <c r="D68" s="7">
        <v>-388935</v>
      </c>
      <c r="E68" s="7">
        <v>296</v>
      </c>
    </row>
    <row r="69" spans="1:5" x14ac:dyDescent="0.25">
      <c r="A69" t="s">
        <v>41</v>
      </c>
      <c r="B69" t="s">
        <v>42</v>
      </c>
      <c r="C69" s="7">
        <v>-8226981</v>
      </c>
      <c r="D69" s="7">
        <v>-8568674</v>
      </c>
      <c r="E69" s="7">
        <v>-341693</v>
      </c>
    </row>
    <row r="70" spans="1:5" x14ac:dyDescent="0.25">
      <c r="A70" t="s">
        <v>43</v>
      </c>
      <c r="B70" t="s">
        <v>44</v>
      </c>
      <c r="C70" s="7">
        <v>-3365876</v>
      </c>
      <c r="D70" s="7">
        <v>-3210802</v>
      </c>
      <c r="E70" s="7">
        <v>155074</v>
      </c>
    </row>
    <row r="71" spans="1:5" x14ac:dyDescent="0.25">
      <c r="A71" t="s">
        <v>47</v>
      </c>
      <c r="B71" t="s">
        <v>48</v>
      </c>
      <c r="C71" s="7">
        <v>-1239047</v>
      </c>
      <c r="D71" s="7">
        <v>-1268473</v>
      </c>
      <c r="E71" s="7">
        <v>-29426</v>
      </c>
    </row>
    <row r="72" spans="1:5" x14ac:dyDescent="0.25">
      <c r="A72" t="s">
        <v>51</v>
      </c>
      <c r="B72" t="s">
        <v>52</v>
      </c>
      <c r="C72" s="7">
        <v>-34588</v>
      </c>
      <c r="D72" s="7">
        <v>-37785</v>
      </c>
      <c r="E72" s="7">
        <v>-3197</v>
      </c>
    </row>
    <row r="73" spans="1:5" x14ac:dyDescent="0.25">
      <c r="A73" t="s">
        <v>53</v>
      </c>
      <c r="B73" t="s">
        <v>54</v>
      </c>
      <c r="C73" s="7">
        <v>-11300</v>
      </c>
      <c r="D73" s="7">
        <v>-11500</v>
      </c>
      <c r="E73" s="7">
        <v>-200</v>
      </c>
    </row>
    <row r="74" spans="1:5" x14ac:dyDescent="0.25">
      <c r="A74" t="s">
        <v>63</v>
      </c>
      <c r="B74" t="s">
        <v>64</v>
      </c>
      <c r="C74" s="7">
        <v>-358661</v>
      </c>
      <c r="D74" s="7">
        <v>-384462</v>
      </c>
      <c r="E74" s="7">
        <v>-25801</v>
      </c>
    </row>
    <row r="75" spans="1:5" x14ac:dyDescent="0.25">
      <c r="A75" t="s">
        <v>71</v>
      </c>
      <c r="B75" t="s">
        <v>72</v>
      </c>
      <c r="C75" s="7">
        <v>-1144545</v>
      </c>
      <c r="D75" s="7">
        <v>-1170351</v>
      </c>
      <c r="E75" s="7">
        <v>-25806</v>
      </c>
    </row>
    <row r="76" spans="1:5" x14ac:dyDescent="0.25">
      <c r="A76" t="s">
        <v>75</v>
      </c>
      <c r="B76" t="s">
        <v>76</v>
      </c>
      <c r="C76" s="7">
        <v>-5860566</v>
      </c>
      <c r="D76" s="7">
        <v>-5858572</v>
      </c>
      <c r="E76" s="7">
        <v>1994</v>
      </c>
    </row>
    <row r="77" spans="1:5" x14ac:dyDescent="0.25">
      <c r="A77" t="s">
        <v>79</v>
      </c>
      <c r="B77" t="s">
        <v>80</v>
      </c>
      <c r="C77" s="7">
        <v>-4958266</v>
      </c>
      <c r="D77" s="7">
        <v>-4953607</v>
      </c>
      <c r="E77" s="7">
        <v>4659</v>
      </c>
    </row>
    <row r="78" spans="1:5" x14ac:dyDescent="0.25">
      <c r="A78" t="s">
        <v>81</v>
      </c>
      <c r="B78" t="s">
        <v>82</v>
      </c>
      <c r="C78" s="7">
        <v>-44729</v>
      </c>
      <c r="D78" s="7">
        <v>-44729</v>
      </c>
      <c r="E78" s="7">
        <v>0</v>
      </c>
    </row>
    <row r="79" spans="1:5" x14ac:dyDescent="0.25">
      <c r="A79" t="s">
        <v>83</v>
      </c>
      <c r="B79" t="s">
        <v>84</v>
      </c>
      <c r="C79" s="7">
        <v>-4333529</v>
      </c>
      <c r="D79" s="7">
        <v>-4117029</v>
      </c>
      <c r="E79" s="7">
        <v>216500</v>
      </c>
    </row>
    <row r="80" spans="1:5" x14ac:dyDescent="0.25">
      <c r="A80" t="s">
        <v>99</v>
      </c>
      <c r="B80" t="s">
        <v>100</v>
      </c>
      <c r="C80" s="7">
        <v>-3549880</v>
      </c>
      <c r="D80" s="7">
        <v>-2371332</v>
      </c>
      <c r="E80" s="7">
        <v>1178548</v>
      </c>
    </row>
    <row r="81" spans="1:5" x14ac:dyDescent="0.25">
      <c r="A81" t="s">
        <v>89</v>
      </c>
      <c r="B81" t="s">
        <v>90</v>
      </c>
      <c r="C81" s="7">
        <v>-1104483</v>
      </c>
      <c r="D81" s="7">
        <v>-1120304</v>
      </c>
      <c r="E81" s="7">
        <v>-15821</v>
      </c>
    </row>
    <row r="82" spans="1:5" x14ac:dyDescent="0.25">
      <c r="A82" t="s">
        <v>91</v>
      </c>
      <c r="B82" t="s">
        <v>92</v>
      </c>
      <c r="C82" s="7">
        <v>-1990306</v>
      </c>
      <c r="D82" s="7">
        <v>-1502745</v>
      </c>
      <c r="E82" s="7">
        <v>487561</v>
      </c>
    </row>
    <row r="83" spans="1:5" x14ac:dyDescent="0.25">
      <c r="A83" t="s">
        <v>95</v>
      </c>
      <c r="B83" t="s">
        <v>96</v>
      </c>
      <c r="C83" s="7">
        <v>-336642</v>
      </c>
      <c r="D83" s="7">
        <v>-290008</v>
      </c>
      <c r="E83" s="7">
        <v>46634</v>
      </c>
    </row>
    <row r="84" spans="1:5" x14ac:dyDescent="0.25">
      <c r="A84" t="s">
        <v>97</v>
      </c>
      <c r="B84" t="s">
        <v>98</v>
      </c>
      <c r="C84" s="7">
        <v>-45000</v>
      </c>
      <c r="D84" s="7">
        <v>-45000</v>
      </c>
      <c r="E84" s="7">
        <v>0</v>
      </c>
    </row>
    <row r="85" spans="1:5" x14ac:dyDescent="0.25">
      <c r="A85" t="s">
        <v>12</v>
      </c>
      <c r="C85" s="7">
        <v>-77072652</v>
      </c>
      <c r="D85" s="7">
        <v>-79118677</v>
      </c>
      <c r="E85" s="7">
        <v>-2046025</v>
      </c>
    </row>
    <row r="86" spans="1:5" x14ac:dyDescent="0.25">
      <c r="C86"/>
      <c r="D86"/>
      <c r="E86"/>
    </row>
    <row r="87" spans="1:5" x14ac:dyDescent="0.25">
      <c r="C87"/>
      <c r="D87"/>
      <c r="E87"/>
    </row>
    <row r="88" spans="1:5" x14ac:dyDescent="0.25">
      <c r="C88"/>
      <c r="D88"/>
      <c r="E88"/>
    </row>
    <row r="91" spans="1:5" x14ac:dyDescent="0.25">
      <c r="A91" s="5" t="s">
        <v>14</v>
      </c>
      <c r="B91" t="s">
        <v>9</v>
      </c>
    </row>
    <row r="93" spans="1:5" x14ac:dyDescent="0.25">
      <c r="A93" t="s">
        <v>3</v>
      </c>
      <c r="B93" t="s">
        <v>15</v>
      </c>
      <c r="C93" s="8" t="s">
        <v>4</v>
      </c>
      <c r="D93" s="8" t="s">
        <v>5</v>
      </c>
      <c r="E93" s="8" t="s">
        <v>6</v>
      </c>
    </row>
    <row r="94" spans="1:5" x14ac:dyDescent="0.25">
      <c r="A94" t="s">
        <v>16</v>
      </c>
      <c r="B94" t="s">
        <v>2</v>
      </c>
      <c r="C94" s="7">
        <v>-14621813</v>
      </c>
      <c r="D94" s="7">
        <v>-20776283</v>
      </c>
      <c r="E94" s="7">
        <v>-6154470</v>
      </c>
    </row>
    <row r="95" spans="1:5" x14ac:dyDescent="0.25">
      <c r="A95" t="s">
        <v>17</v>
      </c>
      <c r="B95" t="s">
        <v>18</v>
      </c>
      <c r="C95" s="7">
        <v>0</v>
      </c>
      <c r="D95" s="7">
        <v>-525000</v>
      </c>
      <c r="E95" s="7">
        <v>-525000</v>
      </c>
    </row>
    <row r="96" spans="1:5" x14ac:dyDescent="0.25">
      <c r="A96" t="s">
        <v>19</v>
      </c>
      <c r="B96" t="s">
        <v>20</v>
      </c>
      <c r="C96" s="7">
        <v>0</v>
      </c>
      <c r="D96" s="7">
        <v>0</v>
      </c>
      <c r="E96" s="7">
        <v>0</v>
      </c>
    </row>
    <row r="97" spans="1:5" x14ac:dyDescent="0.25">
      <c r="A97" t="s">
        <v>21</v>
      </c>
      <c r="B97" t="s">
        <v>22</v>
      </c>
      <c r="C97" s="7">
        <v>-131886</v>
      </c>
      <c r="D97" s="7">
        <v>-131886</v>
      </c>
      <c r="E97" s="7">
        <v>0</v>
      </c>
    </row>
    <row r="98" spans="1:5" x14ac:dyDescent="0.25">
      <c r="A98" t="s">
        <v>23</v>
      </c>
      <c r="B98" t="s">
        <v>24</v>
      </c>
      <c r="C98" s="7">
        <v>-755263</v>
      </c>
      <c r="D98" s="7">
        <v>-755263</v>
      </c>
      <c r="E98" s="7">
        <v>0</v>
      </c>
    </row>
    <row r="99" spans="1:5" x14ac:dyDescent="0.25">
      <c r="A99" t="s">
        <v>25</v>
      </c>
      <c r="B99" t="s">
        <v>26</v>
      </c>
      <c r="C99" s="7">
        <v>-331354</v>
      </c>
      <c r="D99" s="7">
        <v>-332299</v>
      </c>
      <c r="E99" s="7">
        <v>-945</v>
      </c>
    </row>
    <row r="100" spans="1:5" x14ac:dyDescent="0.25">
      <c r="A100" t="s">
        <v>27</v>
      </c>
      <c r="B100" t="s">
        <v>28</v>
      </c>
      <c r="C100" s="7">
        <v>-15922</v>
      </c>
      <c r="D100" s="7">
        <v>-15922</v>
      </c>
      <c r="E100" s="7">
        <v>0</v>
      </c>
    </row>
    <row r="101" spans="1:5" x14ac:dyDescent="0.25">
      <c r="A101" t="s">
        <v>29</v>
      </c>
      <c r="B101" t="s">
        <v>30</v>
      </c>
      <c r="C101" s="7">
        <v>-2134217</v>
      </c>
      <c r="D101" s="7">
        <v>-2127097</v>
      </c>
      <c r="E101" s="7">
        <v>7120</v>
      </c>
    </row>
    <row r="102" spans="1:5" x14ac:dyDescent="0.25">
      <c r="A102" t="s">
        <v>31</v>
      </c>
      <c r="B102" t="s">
        <v>32</v>
      </c>
      <c r="C102" s="7">
        <v>-313809</v>
      </c>
      <c r="D102" s="7">
        <v>-394579</v>
      </c>
      <c r="E102" s="7">
        <v>-80770</v>
      </c>
    </row>
    <row r="103" spans="1:5" x14ac:dyDescent="0.25">
      <c r="A103" t="s">
        <v>33</v>
      </c>
      <c r="B103" t="s">
        <v>34</v>
      </c>
      <c r="C103" s="7">
        <v>-100000</v>
      </c>
      <c r="D103" s="7">
        <v>-100000</v>
      </c>
      <c r="E103" s="7">
        <v>0</v>
      </c>
    </row>
    <row r="104" spans="1:5" x14ac:dyDescent="0.25">
      <c r="A104" t="s">
        <v>35</v>
      </c>
      <c r="B104" t="s">
        <v>36</v>
      </c>
      <c r="C104" s="7">
        <v>0</v>
      </c>
      <c r="D104" s="7">
        <v>0</v>
      </c>
      <c r="E104" s="7">
        <v>0</v>
      </c>
    </row>
    <row r="105" spans="1:5" x14ac:dyDescent="0.25">
      <c r="A105" t="s">
        <v>37</v>
      </c>
      <c r="B105" t="s">
        <v>38</v>
      </c>
      <c r="C105" s="7">
        <v>-59540</v>
      </c>
      <c r="D105" s="7">
        <v>-59540</v>
      </c>
      <c r="E105" s="7">
        <v>0</v>
      </c>
    </row>
    <row r="106" spans="1:5" x14ac:dyDescent="0.25">
      <c r="A106" t="s">
        <v>39</v>
      </c>
      <c r="B106" t="s">
        <v>40</v>
      </c>
      <c r="C106" s="7">
        <v>-1171617</v>
      </c>
      <c r="D106" s="7">
        <v>-1319327</v>
      </c>
      <c r="E106" s="7">
        <v>-147710</v>
      </c>
    </row>
    <row r="107" spans="1:5" x14ac:dyDescent="0.25">
      <c r="A107" t="s">
        <v>41</v>
      </c>
      <c r="B107" t="s">
        <v>42</v>
      </c>
      <c r="C107" s="7">
        <v>-104613</v>
      </c>
      <c r="D107" s="7">
        <v>-200593</v>
      </c>
      <c r="E107" s="7">
        <v>-95980</v>
      </c>
    </row>
    <row r="108" spans="1:5" x14ac:dyDescent="0.25">
      <c r="A108" t="s">
        <v>43</v>
      </c>
      <c r="B108" t="s">
        <v>44</v>
      </c>
      <c r="C108" s="7">
        <v>-4089926</v>
      </c>
      <c r="D108" s="7">
        <v>-4374871</v>
      </c>
      <c r="E108" s="7">
        <v>-284945</v>
      </c>
    </row>
    <row r="109" spans="1:5" x14ac:dyDescent="0.25">
      <c r="A109" t="s">
        <v>47</v>
      </c>
      <c r="B109" t="s">
        <v>48</v>
      </c>
      <c r="C109" s="7">
        <v>-1203020</v>
      </c>
      <c r="D109" s="7">
        <v>-1357120</v>
      </c>
      <c r="E109" s="7">
        <v>-154100</v>
      </c>
    </row>
    <row r="110" spans="1:5" x14ac:dyDescent="0.25">
      <c r="A110" t="s">
        <v>49</v>
      </c>
      <c r="B110" t="s">
        <v>50</v>
      </c>
      <c r="C110" s="7">
        <v>0</v>
      </c>
      <c r="D110" s="7">
        <v>0</v>
      </c>
      <c r="E110" s="7">
        <v>0</v>
      </c>
    </row>
    <row r="111" spans="1:5" x14ac:dyDescent="0.25">
      <c r="A111" t="s">
        <v>51</v>
      </c>
      <c r="B111" t="s">
        <v>52</v>
      </c>
      <c r="C111" s="7">
        <v>-482439</v>
      </c>
      <c r="D111" s="7">
        <v>-488539</v>
      </c>
      <c r="E111" s="7">
        <v>-6100</v>
      </c>
    </row>
    <row r="112" spans="1:5" x14ac:dyDescent="0.25">
      <c r="A112" t="s">
        <v>53</v>
      </c>
      <c r="B112" t="s">
        <v>54</v>
      </c>
      <c r="C112" s="7">
        <v>-3859473</v>
      </c>
      <c r="D112" s="7">
        <v>-3866363</v>
      </c>
      <c r="E112" s="7">
        <v>-6890</v>
      </c>
    </row>
    <row r="113" spans="1:5" x14ac:dyDescent="0.25">
      <c r="A113" t="s">
        <v>55</v>
      </c>
      <c r="B113" t="s">
        <v>56</v>
      </c>
      <c r="C113" s="7">
        <v>-1158890</v>
      </c>
      <c r="D113" s="7">
        <v>-1159000</v>
      </c>
      <c r="E113" s="7">
        <v>-110</v>
      </c>
    </row>
    <row r="114" spans="1:5" x14ac:dyDescent="0.25">
      <c r="A114" t="s">
        <v>57</v>
      </c>
      <c r="B114" t="s">
        <v>58</v>
      </c>
      <c r="C114" s="7">
        <v>-168325</v>
      </c>
      <c r="D114" s="7">
        <v>-168325</v>
      </c>
      <c r="E114" s="7">
        <v>0</v>
      </c>
    </row>
    <row r="115" spans="1:5" x14ac:dyDescent="0.25">
      <c r="A115" t="s">
        <v>59</v>
      </c>
      <c r="B115" t="s">
        <v>60</v>
      </c>
      <c r="C115" s="7">
        <v>0</v>
      </c>
      <c r="D115" s="7">
        <v>0</v>
      </c>
      <c r="E115" s="7">
        <v>0</v>
      </c>
    </row>
    <row r="116" spans="1:5" x14ac:dyDescent="0.25">
      <c r="A116" t="s">
        <v>61</v>
      </c>
      <c r="B116" t="s">
        <v>62</v>
      </c>
      <c r="C116" s="7">
        <v>-425360</v>
      </c>
      <c r="D116" s="7">
        <v>-425360</v>
      </c>
      <c r="E116" s="7">
        <v>0</v>
      </c>
    </row>
    <row r="117" spans="1:5" x14ac:dyDescent="0.25">
      <c r="A117" t="s">
        <v>63</v>
      </c>
      <c r="B117" t="s">
        <v>64</v>
      </c>
      <c r="C117" s="7">
        <v>-934712</v>
      </c>
      <c r="D117" s="7">
        <v>-961712</v>
      </c>
      <c r="E117" s="7">
        <v>-27000</v>
      </c>
    </row>
    <row r="118" spans="1:5" x14ac:dyDescent="0.25">
      <c r="A118" t="s">
        <v>67</v>
      </c>
      <c r="B118" t="s">
        <v>68</v>
      </c>
      <c r="C118" s="7">
        <v>-918579</v>
      </c>
      <c r="D118" s="7">
        <v>-925259</v>
      </c>
      <c r="E118" s="7">
        <v>-6680</v>
      </c>
    </row>
    <row r="119" spans="1:5" x14ac:dyDescent="0.25">
      <c r="A119" t="s">
        <v>69</v>
      </c>
      <c r="B119" t="s">
        <v>70</v>
      </c>
      <c r="C119" s="7">
        <v>-97816</v>
      </c>
      <c r="D119" s="7">
        <v>-107676</v>
      </c>
      <c r="E119" s="7">
        <v>-9860</v>
      </c>
    </row>
    <row r="120" spans="1:5" x14ac:dyDescent="0.25">
      <c r="A120" t="s">
        <v>71</v>
      </c>
      <c r="B120" t="s">
        <v>72</v>
      </c>
      <c r="C120" s="7">
        <v>-445775</v>
      </c>
      <c r="D120" s="7">
        <v>-651575</v>
      </c>
      <c r="E120" s="7">
        <v>-205800</v>
      </c>
    </row>
    <row r="121" spans="1:5" x14ac:dyDescent="0.25">
      <c r="A121" t="s">
        <v>73</v>
      </c>
      <c r="B121" t="s">
        <v>74</v>
      </c>
      <c r="C121" s="7">
        <v>-243763</v>
      </c>
      <c r="D121" s="7">
        <v>-250443</v>
      </c>
      <c r="E121" s="7">
        <v>-6680</v>
      </c>
    </row>
    <row r="122" spans="1:5" x14ac:dyDescent="0.25">
      <c r="A122" t="s">
        <v>75</v>
      </c>
      <c r="B122" t="s">
        <v>76</v>
      </c>
      <c r="C122" s="7">
        <v>-12341724</v>
      </c>
      <c r="D122" s="7">
        <v>-12759033</v>
      </c>
      <c r="E122" s="7">
        <v>-417309</v>
      </c>
    </row>
    <row r="123" spans="1:5" x14ac:dyDescent="0.25">
      <c r="A123" t="s">
        <v>77</v>
      </c>
      <c r="B123" t="s">
        <v>78</v>
      </c>
      <c r="C123" s="7">
        <v>-1652684</v>
      </c>
      <c r="D123" s="7">
        <v>-1652684</v>
      </c>
      <c r="E123" s="7">
        <v>0</v>
      </c>
    </row>
    <row r="124" spans="1:5" x14ac:dyDescent="0.25">
      <c r="A124" t="s">
        <v>79</v>
      </c>
      <c r="B124" t="s">
        <v>80</v>
      </c>
      <c r="C124" s="7">
        <v>-8964508</v>
      </c>
      <c r="D124" s="7">
        <v>-10523036</v>
      </c>
      <c r="E124" s="7">
        <v>-1558528</v>
      </c>
    </row>
    <row r="125" spans="1:5" x14ac:dyDescent="0.25">
      <c r="A125" t="s">
        <v>81</v>
      </c>
      <c r="B125" t="s">
        <v>82</v>
      </c>
      <c r="C125" s="7">
        <v>0</v>
      </c>
      <c r="D125" s="7">
        <v>0</v>
      </c>
      <c r="E125" s="7">
        <v>0</v>
      </c>
    </row>
    <row r="126" spans="1:5" x14ac:dyDescent="0.25">
      <c r="A126" t="s">
        <v>83</v>
      </c>
      <c r="B126" t="s">
        <v>84</v>
      </c>
      <c r="C126" s="7">
        <v>-10060348</v>
      </c>
      <c r="D126" s="7">
        <v>-11521829</v>
      </c>
      <c r="E126" s="7">
        <v>-1461481</v>
      </c>
    </row>
    <row r="127" spans="1:5" x14ac:dyDescent="0.25">
      <c r="A127" t="s">
        <v>85</v>
      </c>
      <c r="B127" t="s">
        <v>86</v>
      </c>
      <c r="C127" s="7">
        <v>-2520330</v>
      </c>
      <c r="D127" s="7">
        <v>-2520330</v>
      </c>
      <c r="E127" s="7">
        <v>0</v>
      </c>
    </row>
    <row r="128" spans="1:5" x14ac:dyDescent="0.25">
      <c r="A128" t="s">
        <v>87</v>
      </c>
      <c r="B128" t="s">
        <v>88</v>
      </c>
      <c r="C128" s="7">
        <v>-181258</v>
      </c>
      <c r="D128" s="7">
        <v>-187938</v>
      </c>
      <c r="E128" s="7">
        <v>-6680</v>
      </c>
    </row>
    <row r="129" spans="1:5" x14ac:dyDescent="0.25">
      <c r="A129" t="s">
        <v>99</v>
      </c>
      <c r="B129" t="s">
        <v>100</v>
      </c>
      <c r="C129" s="7">
        <v>-2165200</v>
      </c>
      <c r="D129" s="7">
        <v>-2333600</v>
      </c>
      <c r="E129" s="7">
        <v>-168400</v>
      </c>
    </row>
    <row r="130" spans="1:5" x14ac:dyDescent="0.25">
      <c r="A130" t="s">
        <v>89</v>
      </c>
      <c r="B130" t="s">
        <v>90</v>
      </c>
      <c r="C130" s="7">
        <v>-831715</v>
      </c>
      <c r="D130" s="7">
        <v>-869817</v>
      </c>
      <c r="E130" s="7">
        <v>-38102</v>
      </c>
    </row>
    <row r="131" spans="1:5" x14ac:dyDescent="0.25">
      <c r="A131" t="s">
        <v>91</v>
      </c>
      <c r="B131" t="s">
        <v>92</v>
      </c>
      <c r="C131" s="7">
        <v>-2645452</v>
      </c>
      <c r="D131" s="7">
        <v>-3165715</v>
      </c>
      <c r="E131" s="7">
        <v>-520263</v>
      </c>
    </row>
    <row r="132" spans="1:5" x14ac:dyDescent="0.25">
      <c r="A132" t="s">
        <v>93</v>
      </c>
      <c r="B132" t="s">
        <v>94</v>
      </c>
      <c r="C132" s="7">
        <v>0</v>
      </c>
      <c r="D132" s="7">
        <v>-6400</v>
      </c>
      <c r="E132" s="7">
        <v>-6400</v>
      </c>
    </row>
    <row r="133" spans="1:5" x14ac:dyDescent="0.25">
      <c r="A133" t="s">
        <v>95</v>
      </c>
      <c r="B133" t="s">
        <v>96</v>
      </c>
      <c r="C133" s="7">
        <v>-3765909</v>
      </c>
      <c r="D133" s="7">
        <v>-3802269</v>
      </c>
      <c r="E133" s="7">
        <v>-36360</v>
      </c>
    </row>
    <row r="134" spans="1:5" x14ac:dyDescent="0.25">
      <c r="A134" t="s">
        <v>97</v>
      </c>
      <c r="B134" t="s">
        <v>98</v>
      </c>
      <c r="C134" s="7">
        <v>0</v>
      </c>
      <c r="D134" s="7">
        <v>0</v>
      </c>
      <c r="E134" s="7">
        <v>0</v>
      </c>
    </row>
    <row r="135" spans="1:5" x14ac:dyDescent="0.25">
      <c r="A135" t="s">
        <v>12</v>
      </c>
      <c r="C135" s="7">
        <v>-78897240</v>
      </c>
      <c r="D135" s="7">
        <v>-90816683</v>
      </c>
      <c r="E135" s="7">
        <v>-11919443</v>
      </c>
    </row>
    <row r="136" spans="1:5" x14ac:dyDescent="0.25">
      <c r="C136"/>
      <c r="D136"/>
      <c r="E136"/>
    </row>
    <row r="137" spans="1:5" x14ac:dyDescent="0.25">
      <c r="C137"/>
      <c r="D137"/>
      <c r="E137"/>
    </row>
    <row r="138" spans="1:5" x14ac:dyDescent="0.25">
      <c r="C138"/>
      <c r="D138"/>
      <c r="E138"/>
    </row>
    <row r="139" spans="1:5" x14ac:dyDescent="0.25">
      <c r="C139"/>
      <c r="D139"/>
      <c r="E139"/>
    </row>
    <row r="140" spans="1:5" x14ac:dyDescent="0.25">
      <c r="C140"/>
      <c r="D140"/>
      <c r="E140"/>
    </row>
    <row r="141" spans="1:5" x14ac:dyDescent="0.25">
      <c r="C141"/>
      <c r="D141"/>
      <c r="E141"/>
    </row>
    <row r="142" spans="1:5" x14ac:dyDescent="0.25">
      <c r="C142"/>
      <c r="D142"/>
      <c r="E142"/>
    </row>
    <row r="144" spans="1:5" hidden="1" x14ac:dyDescent="0.25"/>
    <row r="145" spans="1:5" hidden="1" x14ac:dyDescent="0.25"/>
    <row r="147" spans="1:5" x14ac:dyDescent="0.25">
      <c r="A147" s="5" t="s">
        <v>14</v>
      </c>
      <c r="B147" t="s">
        <v>10</v>
      </c>
    </row>
    <row r="149" spans="1:5" x14ac:dyDescent="0.25">
      <c r="A149" t="s">
        <v>3</v>
      </c>
      <c r="B149" t="s">
        <v>15</v>
      </c>
      <c r="C149" s="8" t="s">
        <v>4</v>
      </c>
      <c r="D149" s="8" t="s">
        <v>5</v>
      </c>
      <c r="E149" s="8" t="s">
        <v>6</v>
      </c>
    </row>
    <row r="150" spans="1:5" x14ac:dyDescent="0.25">
      <c r="A150" t="s">
        <v>16</v>
      </c>
      <c r="B150" t="s">
        <v>2</v>
      </c>
      <c r="C150" s="7">
        <v>-2422605</v>
      </c>
      <c r="D150" s="7">
        <v>-1991200</v>
      </c>
      <c r="E150" s="7">
        <v>431405</v>
      </c>
    </row>
    <row r="151" spans="1:5" x14ac:dyDescent="0.25">
      <c r="A151" t="s">
        <v>17</v>
      </c>
      <c r="B151" t="s">
        <v>18</v>
      </c>
      <c r="C151" s="7">
        <v>0</v>
      </c>
      <c r="D151" s="7">
        <v>-4301000</v>
      </c>
      <c r="E151" s="7">
        <v>-4301000</v>
      </c>
    </row>
    <row r="152" spans="1:5" x14ac:dyDescent="0.25">
      <c r="A152" t="s">
        <v>23</v>
      </c>
      <c r="B152" t="s">
        <v>24</v>
      </c>
      <c r="C152" s="7">
        <v>-81161</v>
      </c>
      <c r="D152" s="7">
        <v>-81161</v>
      </c>
      <c r="E152" s="7">
        <v>0</v>
      </c>
    </row>
    <row r="153" spans="1:5" x14ac:dyDescent="0.25">
      <c r="A153" t="s">
        <v>25</v>
      </c>
      <c r="B153" t="s">
        <v>26</v>
      </c>
      <c r="C153" s="7">
        <v>0</v>
      </c>
      <c r="D153" s="7">
        <v>0</v>
      </c>
      <c r="E153" s="7">
        <v>0</v>
      </c>
    </row>
    <row r="154" spans="1:5" x14ac:dyDescent="0.25">
      <c r="A154" t="s">
        <v>27</v>
      </c>
      <c r="B154" t="s">
        <v>28</v>
      </c>
      <c r="C154" s="7">
        <v>-316397</v>
      </c>
      <c r="D154" s="7">
        <v>-316397</v>
      </c>
      <c r="E154" s="7">
        <v>0</v>
      </c>
    </row>
    <row r="155" spans="1:5" x14ac:dyDescent="0.25">
      <c r="A155" t="s">
        <v>29</v>
      </c>
      <c r="B155" t="s">
        <v>30</v>
      </c>
      <c r="C155" s="7">
        <v>-7427493</v>
      </c>
      <c r="D155" s="7">
        <v>-7393337</v>
      </c>
      <c r="E155" s="7">
        <v>34156</v>
      </c>
    </row>
    <row r="156" spans="1:5" x14ac:dyDescent="0.25">
      <c r="A156" t="s">
        <v>31</v>
      </c>
      <c r="B156" t="s">
        <v>32</v>
      </c>
      <c r="C156" s="7">
        <v>0</v>
      </c>
      <c r="D156" s="7">
        <v>0</v>
      </c>
      <c r="E156" s="7">
        <v>0</v>
      </c>
    </row>
    <row r="157" spans="1:5" x14ac:dyDescent="0.25">
      <c r="A157" t="s">
        <v>35</v>
      </c>
      <c r="B157" t="s">
        <v>36</v>
      </c>
      <c r="C157" s="7">
        <v>-25000</v>
      </c>
      <c r="D157" s="7">
        <v>-175000</v>
      </c>
      <c r="E157" s="7">
        <v>-150000</v>
      </c>
    </row>
    <row r="158" spans="1:5" x14ac:dyDescent="0.25">
      <c r="A158" t="s">
        <v>37</v>
      </c>
      <c r="B158" t="s">
        <v>38</v>
      </c>
      <c r="C158" s="7">
        <v>0</v>
      </c>
      <c r="D158" s="7">
        <v>0</v>
      </c>
      <c r="E158" s="7">
        <v>0</v>
      </c>
    </row>
    <row r="159" spans="1:5" x14ac:dyDescent="0.25">
      <c r="A159" t="s">
        <v>39</v>
      </c>
      <c r="B159" t="s">
        <v>40</v>
      </c>
      <c r="C159" s="7">
        <v>-111100</v>
      </c>
      <c r="D159" s="7">
        <v>-111100</v>
      </c>
      <c r="E159" s="7">
        <v>0</v>
      </c>
    </row>
    <row r="160" spans="1:5" x14ac:dyDescent="0.25">
      <c r="A160" t="s">
        <v>41</v>
      </c>
      <c r="B160" t="s">
        <v>42</v>
      </c>
      <c r="C160" s="7">
        <v>-17206</v>
      </c>
      <c r="D160" s="7">
        <v>-17206</v>
      </c>
      <c r="E160" s="7">
        <v>0</v>
      </c>
    </row>
    <row r="161" spans="1:5" x14ac:dyDescent="0.25">
      <c r="A161" t="s">
        <v>43</v>
      </c>
      <c r="B161" t="s">
        <v>44</v>
      </c>
      <c r="C161" s="7">
        <v>0</v>
      </c>
      <c r="D161" s="7">
        <v>0</v>
      </c>
      <c r="E161" s="7">
        <v>0</v>
      </c>
    </row>
    <row r="162" spans="1:5" x14ac:dyDescent="0.25">
      <c r="A162" t="s">
        <v>47</v>
      </c>
      <c r="B162" t="s">
        <v>48</v>
      </c>
      <c r="C162" s="7">
        <v>-1824033</v>
      </c>
      <c r="D162" s="7">
        <v>-1824033</v>
      </c>
      <c r="E162" s="7">
        <v>0</v>
      </c>
    </row>
    <row r="163" spans="1:5" x14ac:dyDescent="0.25">
      <c r="A163" t="s">
        <v>49</v>
      </c>
      <c r="B163" t="s">
        <v>50</v>
      </c>
      <c r="C163" s="7">
        <v>-18098031</v>
      </c>
      <c r="D163" s="7">
        <v>-18098031</v>
      </c>
      <c r="E163" s="7">
        <v>0</v>
      </c>
    </row>
    <row r="164" spans="1:5" x14ac:dyDescent="0.25">
      <c r="A164" t="s">
        <v>51</v>
      </c>
      <c r="B164" t="s">
        <v>52</v>
      </c>
      <c r="C164" s="7">
        <v>-15596918</v>
      </c>
      <c r="D164" s="7">
        <v>-12613228.0001</v>
      </c>
      <c r="E164" s="7">
        <v>2983689.9999000002</v>
      </c>
    </row>
    <row r="165" spans="1:5" x14ac:dyDescent="0.25">
      <c r="A165" t="s">
        <v>53</v>
      </c>
      <c r="B165" t="s">
        <v>54</v>
      </c>
      <c r="C165" s="7">
        <v>-6579032</v>
      </c>
      <c r="D165" s="7">
        <v>-6579032</v>
      </c>
      <c r="E165" s="7">
        <v>0</v>
      </c>
    </row>
    <row r="166" spans="1:5" x14ac:dyDescent="0.25">
      <c r="A166" t="s">
        <v>55</v>
      </c>
      <c r="B166" t="s">
        <v>56</v>
      </c>
      <c r="C166" s="7">
        <v>-3573562</v>
      </c>
      <c r="D166" s="7">
        <v>-3573562</v>
      </c>
      <c r="E166" s="7">
        <v>0</v>
      </c>
    </row>
    <row r="167" spans="1:5" x14ac:dyDescent="0.25">
      <c r="A167" t="s">
        <v>57</v>
      </c>
      <c r="B167" t="s">
        <v>58</v>
      </c>
      <c r="C167" s="7">
        <v>-366915</v>
      </c>
      <c r="D167" s="7">
        <v>-376915</v>
      </c>
      <c r="E167" s="7">
        <v>-10000</v>
      </c>
    </row>
    <row r="168" spans="1:5" x14ac:dyDescent="0.25">
      <c r="A168" t="s">
        <v>59</v>
      </c>
      <c r="B168" t="s">
        <v>60</v>
      </c>
      <c r="C168" s="7">
        <v>-5743489</v>
      </c>
      <c r="D168" s="7">
        <v>-5743489</v>
      </c>
      <c r="E168" s="7">
        <v>0</v>
      </c>
    </row>
    <row r="169" spans="1:5" x14ac:dyDescent="0.25">
      <c r="A169" t="s">
        <v>61</v>
      </c>
      <c r="B169" t="s">
        <v>62</v>
      </c>
      <c r="C169" s="7">
        <v>-650939</v>
      </c>
      <c r="D169" s="7">
        <v>-650939</v>
      </c>
      <c r="E169" s="7">
        <v>0</v>
      </c>
    </row>
    <row r="170" spans="1:5" x14ac:dyDescent="0.25">
      <c r="A170" t="s">
        <v>63</v>
      </c>
      <c r="B170" t="s">
        <v>64</v>
      </c>
      <c r="C170" s="7">
        <v>-302535</v>
      </c>
      <c r="D170" s="7">
        <v>-302535</v>
      </c>
      <c r="E170" s="7">
        <v>0</v>
      </c>
    </row>
    <row r="171" spans="1:5" x14ac:dyDescent="0.25">
      <c r="A171" t="s">
        <v>67</v>
      </c>
      <c r="B171" t="s">
        <v>68</v>
      </c>
      <c r="C171" s="7">
        <v>-195538</v>
      </c>
      <c r="D171" s="7">
        <v>-195538</v>
      </c>
      <c r="E171" s="7">
        <v>0</v>
      </c>
    </row>
    <row r="172" spans="1:5" x14ac:dyDescent="0.25">
      <c r="A172" t="s">
        <v>69</v>
      </c>
      <c r="B172" t="s">
        <v>70</v>
      </c>
      <c r="C172" s="7">
        <v>-6575000</v>
      </c>
      <c r="D172" s="7">
        <v>-6575000</v>
      </c>
      <c r="E172" s="7">
        <v>0</v>
      </c>
    </row>
    <row r="173" spans="1:5" x14ac:dyDescent="0.25">
      <c r="A173" t="s">
        <v>71</v>
      </c>
      <c r="B173" t="s">
        <v>72</v>
      </c>
      <c r="C173" s="7">
        <v>-137000</v>
      </c>
      <c r="D173" s="7">
        <v>-137000</v>
      </c>
      <c r="E173" s="7">
        <v>0</v>
      </c>
    </row>
    <row r="174" spans="1:5" x14ac:dyDescent="0.25">
      <c r="A174" t="s">
        <v>73</v>
      </c>
      <c r="B174" t="s">
        <v>74</v>
      </c>
      <c r="C174" s="7">
        <v>-5869625</v>
      </c>
      <c r="D174" s="7">
        <v>-5869625</v>
      </c>
      <c r="E174" s="7">
        <v>0</v>
      </c>
    </row>
    <row r="175" spans="1:5" x14ac:dyDescent="0.25">
      <c r="A175" t="s">
        <v>75</v>
      </c>
      <c r="B175" t="s">
        <v>76</v>
      </c>
      <c r="C175" s="7">
        <v>-20183382</v>
      </c>
      <c r="D175" s="7">
        <v>-20183382</v>
      </c>
      <c r="E175" s="7">
        <v>0</v>
      </c>
    </row>
    <row r="176" spans="1:5" x14ac:dyDescent="0.25">
      <c r="A176" t="s">
        <v>77</v>
      </c>
      <c r="B176" t="s">
        <v>78</v>
      </c>
      <c r="C176" s="7">
        <v>0</v>
      </c>
      <c r="D176" s="7">
        <v>0</v>
      </c>
      <c r="E176" s="7">
        <v>0</v>
      </c>
    </row>
    <row r="177" spans="1:5" x14ac:dyDescent="0.25">
      <c r="A177" t="s">
        <v>79</v>
      </c>
      <c r="B177" t="s">
        <v>80</v>
      </c>
      <c r="C177" s="7">
        <v>-3474513</v>
      </c>
      <c r="D177" s="7">
        <v>-3573513</v>
      </c>
      <c r="E177" s="7">
        <v>-99000</v>
      </c>
    </row>
    <row r="178" spans="1:5" x14ac:dyDescent="0.25">
      <c r="A178" t="s">
        <v>81</v>
      </c>
      <c r="B178" t="s">
        <v>82</v>
      </c>
      <c r="C178" s="7">
        <v>0</v>
      </c>
      <c r="D178" s="7">
        <v>0</v>
      </c>
      <c r="E178" s="7">
        <v>0</v>
      </c>
    </row>
    <row r="179" spans="1:5" x14ac:dyDescent="0.25">
      <c r="A179" t="s">
        <v>83</v>
      </c>
      <c r="B179" t="s">
        <v>84</v>
      </c>
      <c r="C179" s="7">
        <v>-8092902</v>
      </c>
      <c r="D179" s="7">
        <v>-8592902</v>
      </c>
      <c r="E179" s="7">
        <v>-500000</v>
      </c>
    </row>
    <row r="180" spans="1:5" x14ac:dyDescent="0.25">
      <c r="A180" t="s">
        <v>85</v>
      </c>
      <c r="B180" t="s">
        <v>86</v>
      </c>
      <c r="C180" s="7">
        <v>0</v>
      </c>
      <c r="D180" s="7">
        <v>0</v>
      </c>
      <c r="E180" s="7">
        <v>0</v>
      </c>
    </row>
    <row r="181" spans="1:5" x14ac:dyDescent="0.25">
      <c r="A181" t="s">
        <v>87</v>
      </c>
      <c r="B181" t="s">
        <v>88</v>
      </c>
      <c r="C181" s="7">
        <v>-1500000</v>
      </c>
      <c r="D181" s="7">
        <v>-1500000</v>
      </c>
      <c r="E181" s="7">
        <v>0</v>
      </c>
    </row>
    <row r="182" spans="1:5" x14ac:dyDescent="0.25">
      <c r="A182" t="s">
        <v>89</v>
      </c>
      <c r="B182" t="s">
        <v>90</v>
      </c>
      <c r="C182" s="7">
        <v>-269027</v>
      </c>
      <c r="D182" s="7">
        <v>-362027</v>
      </c>
      <c r="E182" s="7">
        <v>-93000</v>
      </c>
    </row>
    <row r="183" spans="1:5" x14ac:dyDescent="0.25">
      <c r="A183" t="s">
        <v>91</v>
      </c>
      <c r="B183" t="s">
        <v>92</v>
      </c>
      <c r="C183" s="7">
        <v>-503930</v>
      </c>
      <c r="D183" s="7">
        <v>-753930</v>
      </c>
      <c r="E183" s="7">
        <v>-250000</v>
      </c>
    </row>
    <row r="184" spans="1:5" x14ac:dyDescent="0.25">
      <c r="A184" t="s">
        <v>93</v>
      </c>
      <c r="B184" t="s">
        <v>94</v>
      </c>
      <c r="C184" s="7">
        <v>0</v>
      </c>
      <c r="D184" s="7">
        <v>0</v>
      </c>
      <c r="E184" s="7">
        <v>0</v>
      </c>
    </row>
    <row r="185" spans="1:5" x14ac:dyDescent="0.25">
      <c r="A185" t="s">
        <v>95</v>
      </c>
      <c r="B185" t="s">
        <v>96</v>
      </c>
      <c r="C185" s="7">
        <v>-80000</v>
      </c>
      <c r="D185" s="7">
        <v>-80000</v>
      </c>
      <c r="E185" s="7">
        <v>0</v>
      </c>
    </row>
    <row r="186" spans="1:5" x14ac:dyDescent="0.25">
      <c r="A186" t="s">
        <v>12</v>
      </c>
      <c r="C186" s="7">
        <v>-110017333</v>
      </c>
      <c r="D186" s="7">
        <v>-111971082.0001</v>
      </c>
      <c r="E186" s="7">
        <v>-1953749.0000999998</v>
      </c>
    </row>
    <row r="187" spans="1:5" x14ac:dyDescent="0.25">
      <c r="C187"/>
      <c r="D187"/>
      <c r="E187"/>
    </row>
    <row r="188" spans="1:5" x14ac:dyDescent="0.25">
      <c r="C188"/>
      <c r="D188"/>
      <c r="E188"/>
    </row>
    <row r="191" spans="1:5" x14ac:dyDescent="0.25">
      <c r="A191" s="5" t="s">
        <v>14</v>
      </c>
      <c r="B191" t="s">
        <v>11</v>
      </c>
    </row>
    <row r="193" spans="1:5" x14ac:dyDescent="0.25">
      <c r="A193" t="s">
        <v>3</v>
      </c>
      <c r="B193" t="s">
        <v>15</v>
      </c>
      <c r="C193" s="8" t="s">
        <v>4</v>
      </c>
      <c r="D193" s="8" t="s">
        <v>5</v>
      </c>
      <c r="E193" s="8" t="s">
        <v>6</v>
      </c>
    </row>
    <row r="194" spans="1:5" x14ac:dyDescent="0.25">
      <c r="A194" t="s">
        <v>16</v>
      </c>
      <c r="B194" t="s">
        <v>2</v>
      </c>
      <c r="C194" s="7">
        <v>-1541353</v>
      </c>
      <c r="D194" s="7">
        <v>-943530</v>
      </c>
      <c r="E194" s="7">
        <v>597823</v>
      </c>
    </row>
    <row r="195" spans="1:5" x14ac:dyDescent="0.25">
      <c r="A195" t="s">
        <v>19</v>
      </c>
      <c r="B195" t="s">
        <v>20</v>
      </c>
      <c r="C195" s="7">
        <v>73271</v>
      </c>
      <c r="D195" s="7">
        <v>73271</v>
      </c>
      <c r="E195" s="7">
        <v>0</v>
      </c>
    </row>
    <row r="196" spans="1:5" x14ac:dyDescent="0.25">
      <c r="A196" t="s">
        <v>23</v>
      </c>
      <c r="B196" t="s">
        <v>24</v>
      </c>
      <c r="C196" s="7">
        <v>8965</v>
      </c>
      <c r="D196" s="7">
        <v>8965</v>
      </c>
      <c r="E196" s="7">
        <v>0</v>
      </c>
    </row>
    <row r="197" spans="1:5" x14ac:dyDescent="0.25">
      <c r="A197" t="s">
        <v>25</v>
      </c>
      <c r="B197" t="s">
        <v>26</v>
      </c>
      <c r="C197" s="7">
        <v>7478</v>
      </c>
      <c r="D197" s="7">
        <v>7478</v>
      </c>
      <c r="E197" s="7">
        <v>0</v>
      </c>
    </row>
    <row r="198" spans="1:5" x14ac:dyDescent="0.25">
      <c r="A198" t="s">
        <v>31</v>
      </c>
      <c r="B198" t="s">
        <v>32</v>
      </c>
      <c r="C198" s="7">
        <v>1307823</v>
      </c>
      <c r="D198" s="7">
        <v>710000</v>
      </c>
      <c r="E198" s="7">
        <v>-597823</v>
      </c>
    </row>
    <row r="199" spans="1:5" x14ac:dyDescent="0.25">
      <c r="A199" t="s">
        <v>35</v>
      </c>
      <c r="B199" t="s">
        <v>36</v>
      </c>
      <c r="C199" s="7">
        <v>0</v>
      </c>
      <c r="D199" s="7">
        <v>0</v>
      </c>
      <c r="E199" s="7">
        <v>0</v>
      </c>
    </row>
    <row r="200" spans="1:5" x14ac:dyDescent="0.25">
      <c r="A200" t="s">
        <v>37</v>
      </c>
      <c r="B200" t="s">
        <v>38</v>
      </c>
      <c r="C200" s="7">
        <v>0</v>
      </c>
      <c r="D200" s="7">
        <v>0</v>
      </c>
      <c r="E200" s="7">
        <v>0</v>
      </c>
    </row>
    <row r="201" spans="1:5" x14ac:dyDescent="0.25">
      <c r="A201" t="s">
        <v>39</v>
      </c>
      <c r="B201" t="s">
        <v>40</v>
      </c>
      <c r="C201" s="7">
        <v>22900</v>
      </c>
      <c r="D201" s="7">
        <v>22900</v>
      </c>
      <c r="E201" s="7">
        <v>0</v>
      </c>
    </row>
    <row r="202" spans="1:5" x14ac:dyDescent="0.25">
      <c r="A202" t="s">
        <v>41</v>
      </c>
      <c r="B202" t="s">
        <v>42</v>
      </c>
      <c r="C202" s="7">
        <v>0</v>
      </c>
      <c r="D202" s="7">
        <v>0</v>
      </c>
      <c r="E202" s="7">
        <v>0</v>
      </c>
    </row>
    <row r="203" spans="1:5" x14ac:dyDescent="0.25">
      <c r="A203" t="s">
        <v>43</v>
      </c>
      <c r="B203" t="s">
        <v>44</v>
      </c>
      <c r="C203" s="7">
        <v>0</v>
      </c>
      <c r="D203" s="7">
        <v>0</v>
      </c>
      <c r="E203" s="7">
        <v>0</v>
      </c>
    </row>
    <row r="204" spans="1:5" x14ac:dyDescent="0.25">
      <c r="A204" t="s">
        <v>47</v>
      </c>
      <c r="B204" t="s">
        <v>48</v>
      </c>
      <c r="C204" s="7">
        <v>0</v>
      </c>
      <c r="D204" s="7">
        <v>0</v>
      </c>
      <c r="E204" s="7">
        <v>0</v>
      </c>
    </row>
    <row r="205" spans="1:5" x14ac:dyDescent="0.25">
      <c r="A205" t="s">
        <v>51</v>
      </c>
      <c r="B205" t="s">
        <v>52</v>
      </c>
      <c r="C205" s="7">
        <v>0</v>
      </c>
      <c r="D205" s="7">
        <v>0</v>
      </c>
      <c r="E205" s="7">
        <v>0</v>
      </c>
    </row>
    <row r="206" spans="1:5" x14ac:dyDescent="0.25">
      <c r="A206" t="s">
        <v>55</v>
      </c>
      <c r="B206" t="s">
        <v>56</v>
      </c>
      <c r="C206" s="7">
        <v>0</v>
      </c>
      <c r="D206" s="7">
        <v>0</v>
      </c>
      <c r="E206" s="7">
        <v>0</v>
      </c>
    </row>
    <row r="207" spans="1:5" x14ac:dyDescent="0.25">
      <c r="A207" t="s">
        <v>59</v>
      </c>
      <c r="B207" t="s">
        <v>60</v>
      </c>
      <c r="C207" s="7">
        <v>0</v>
      </c>
      <c r="D207" s="7">
        <v>0</v>
      </c>
      <c r="E207" s="7">
        <v>0</v>
      </c>
    </row>
    <row r="208" spans="1:5" x14ac:dyDescent="0.25">
      <c r="A208" t="s">
        <v>61</v>
      </c>
      <c r="B208" t="s">
        <v>62</v>
      </c>
      <c r="C208" s="7">
        <v>0</v>
      </c>
      <c r="D208" s="7">
        <v>0</v>
      </c>
      <c r="E208" s="7">
        <v>0</v>
      </c>
    </row>
    <row r="209" spans="1:5" x14ac:dyDescent="0.25">
      <c r="A209" t="s">
        <v>63</v>
      </c>
      <c r="B209" t="s">
        <v>64</v>
      </c>
      <c r="C209" s="7">
        <v>22900</v>
      </c>
      <c r="D209" s="7">
        <v>22900</v>
      </c>
      <c r="E209" s="7">
        <v>0</v>
      </c>
    </row>
    <row r="210" spans="1:5" x14ac:dyDescent="0.25">
      <c r="A210" t="s">
        <v>71</v>
      </c>
      <c r="B210" t="s">
        <v>72</v>
      </c>
      <c r="C210" s="7">
        <v>143816</v>
      </c>
      <c r="D210" s="7">
        <v>143816</v>
      </c>
      <c r="E210" s="7">
        <v>0</v>
      </c>
    </row>
    <row r="211" spans="1:5" x14ac:dyDescent="0.25">
      <c r="A211" t="s">
        <v>73</v>
      </c>
      <c r="B211" t="s">
        <v>74</v>
      </c>
      <c r="C211" s="7">
        <v>0</v>
      </c>
      <c r="D211" s="7">
        <v>0</v>
      </c>
      <c r="E211" s="7">
        <v>0</v>
      </c>
    </row>
    <row r="212" spans="1:5" x14ac:dyDescent="0.25">
      <c r="A212" t="s">
        <v>75</v>
      </c>
      <c r="B212" t="s">
        <v>76</v>
      </c>
      <c r="C212" s="7">
        <v>0</v>
      </c>
      <c r="D212" s="7">
        <v>0</v>
      </c>
      <c r="E212" s="7">
        <v>0</v>
      </c>
    </row>
    <row r="213" spans="1:5" x14ac:dyDescent="0.25">
      <c r="A213" t="s">
        <v>77</v>
      </c>
      <c r="B213" t="s">
        <v>78</v>
      </c>
      <c r="C213" s="7">
        <v>0</v>
      </c>
      <c r="D213" s="7">
        <v>0</v>
      </c>
      <c r="E213" s="7">
        <v>0</v>
      </c>
    </row>
    <row r="214" spans="1:5" x14ac:dyDescent="0.25">
      <c r="A214" t="s">
        <v>79</v>
      </c>
      <c r="B214" t="s">
        <v>80</v>
      </c>
      <c r="C214" s="7">
        <v>0</v>
      </c>
      <c r="D214" s="7">
        <v>0</v>
      </c>
      <c r="E214" s="7">
        <v>0</v>
      </c>
    </row>
    <row r="215" spans="1:5" x14ac:dyDescent="0.25">
      <c r="A215" t="s">
        <v>83</v>
      </c>
      <c r="B215" t="s">
        <v>84</v>
      </c>
      <c r="C215" s="7">
        <v>787920</v>
      </c>
      <c r="D215" s="7">
        <v>787920</v>
      </c>
      <c r="E215" s="7">
        <v>0</v>
      </c>
    </row>
    <row r="216" spans="1:5" x14ac:dyDescent="0.25">
      <c r="A216" t="s">
        <v>85</v>
      </c>
      <c r="B216" t="s">
        <v>86</v>
      </c>
      <c r="C216" s="7">
        <v>-787920</v>
      </c>
      <c r="D216" s="7">
        <v>-787920</v>
      </c>
      <c r="E216" s="7">
        <v>0</v>
      </c>
    </row>
    <row r="217" spans="1:5" x14ac:dyDescent="0.25">
      <c r="A217" t="s">
        <v>89</v>
      </c>
      <c r="B217" t="s">
        <v>90</v>
      </c>
      <c r="C217" s="7">
        <v>0</v>
      </c>
      <c r="D217" s="7">
        <v>0</v>
      </c>
      <c r="E217" s="7">
        <v>0</v>
      </c>
    </row>
    <row r="218" spans="1:5" x14ac:dyDescent="0.25">
      <c r="A218" t="s">
        <v>91</v>
      </c>
      <c r="B218" t="s">
        <v>92</v>
      </c>
      <c r="C218" s="7">
        <v>0</v>
      </c>
      <c r="D218" s="7">
        <v>0</v>
      </c>
      <c r="E218" s="7">
        <v>0</v>
      </c>
    </row>
    <row r="219" spans="1:5" x14ac:dyDescent="0.25">
      <c r="A219" t="s">
        <v>93</v>
      </c>
      <c r="B219" t="s">
        <v>94</v>
      </c>
      <c r="C219" s="7">
        <v>0</v>
      </c>
      <c r="D219" s="7">
        <v>0</v>
      </c>
      <c r="E219" s="7">
        <v>0</v>
      </c>
    </row>
    <row r="220" spans="1:5" x14ac:dyDescent="0.25">
      <c r="A220" t="s">
        <v>95</v>
      </c>
      <c r="B220" t="s">
        <v>96</v>
      </c>
      <c r="C220" s="7">
        <v>-45800</v>
      </c>
      <c r="D220" s="7">
        <v>-45800</v>
      </c>
      <c r="E220" s="7">
        <v>0</v>
      </c>
    </row>
    <row r="221" spans="1:5" x14ac:dyDescent="0.25">
      <c r="A221" t="s">
        <v>12</v>
      </c>
      <c r="C221" s="7">
        <v>0</v>
      </c>
      <c r="D221" s="7">
        <v>0</v>
      </c>
      <c r="E221" s="7">
        <v>0</v>
      </c>
    </row>
    <row r="222" spans="1:5" x14ac:dyDescent="0.25">
      <c r="C222"/>
      <c r="D222"/>
      <c r="E222"/>
    </row>
    <row r="223" spans="1:5" x14ac:dyDescent="0.25">
      <c r="C223"/>
      <c r="D223"/>
      <c r="E223"/>
    </row>
    <row r="224" spans="1:5" x14ac:dyDescent="0.25">
      <c r="C224"/>
      <c r="D224"/>
      <c r="E224"/>
    </row>
  </sheetData>
  <printOptions horizontalCentered="1"/>
  <pageMargins left="0.25" right="0.25" top="0.75" bottom="0.75" header="0.3" footer="0.3"/>
  <pageSetup scale="81" orientation="portrait" horizontalDpi="300" verticalDpi="300" r:id="rId6"/>
  <rowBreaks count="4" manualBreakCount="4">
    <brk id="57" max="16383" man="1"/>
    <brk id="89" max="16383" man="1"/>
    <brk id="145" max="16383" man="1"/>
    <brk id="1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zoomScaleNormal="100" workbookViewId="0"/>
  </sheetViews>
  <sheetFormatPr defaultRowHeight="15" x14ac:dyDescent="0.25"/>
  <cols>
    <col min="1" max="1" width="11.28515625" customWidth="1"/>
    <col min="2" max="2" width="31.5703125" customWidth="1"/>
    <col min="3" max="3" width="17" style="9" customWidth="1"/>
    <col min="4" max="4" width="19.5703125" style="9" customWidth="1"/>
    <col min="5" max="5" width="14.42578125" style="9" customWidth="1"/>
  </cols>
  <sheetData>
    <row r="1" spans="1:5" x14ac:dyDescent="0.25">
      <c r="A1" s="1" t="s">
        <v>0</v>
      </c>
    </row>
    <row r="3" spans="1:5" x14ac:dyDescent="0.25">
      <c r="A3" s="5" t="s">
        <v>14</v>
      </c>
      <c r="B3" t="s">
        <v>7</v>
      </c>
    </row>
    <row r="5" spans="1:5" x14ac:dyDescent="0.25">
      <c r="A5" t="s">
        <v>3</v>
      </c>
      <c r="B5" t="s">
        <v>101</v>
      </c>
      <c r="C5" s="8" t="s">
        <v>4</v>
      </c>
      <c r="D5" s="8" t="s">
        <v>5</v>
      </c>
      <c r="E5" s="8" t="s">
        <v>6</v>
      </c>
    </row>
    <row r="6" spans="1:5" x14ac:dyDescent="0.25">
      <c r="A6" t="s">
        <v>102</v>
      </c>
      <c r="B6" t="s">
        <v>103</v>
      </c>
      <c r="C6" s="7">
        <v>72048706</v>
      </c>
      <c r="D6" s="7">
        <v>93048865.5</v>
      </c>
      <c r="E6" s="7">
        <v>21000159.5</v>
      </c>
    </row>
    <row r="7" spans="1:5" x14ac:dyDescent="0.25">
      <c r="A7" t="s">
        <v>104</v>
      </c>
      <c r="B7" t="s">
        <v>105</v>
      </c>
      <c r="C7" s="7">
        <v>575751</v>
      </c>
      <c r="D7" s="7">
        <v>575751</v>
      </c>
      <c r="E7" s="7">
        <v>0</v>
      </c>
    </row>
    <row r="8" spans="1:5" x14ac:dyDescent="0.25">
      <c r="A8" t="s">
        <v>106</v>
      </c>
      <c r="B8" t="s">
        <v>107</v>
      </c>
      <c r="C8" s="7">
        <v>3382330</v>
      </c>
      <c r="D8" s="7">
        <v>4172000</v>
      </c>
      <c r="E8" s="7">
        <v>789670</v>
      </c>
    </row>
    <row r="9" spans="1:5" x14ac:dyDescent="0.25">
      <c r="A9" t="s">
        <v>108</v>
      </c>
      <c r="B9" t="s">
        <v>109</v>
      </c>
      <c r="C9" s="7">
        <v>1084575</v>
      </c>
      <c r="D9" s="7">
        <v>1084575</v>
      </c>
      <c r="E9" s="7">
        <v>0</v>
      </c>
    </row>
    <row r="10" spans="1:5" x14ac:dyDescent="0.25">
      <c r="A10" t="s">
        <v>110</v>
      </c>
      <c r="B10" t="s">
        <v>111</v>
      </c>
      <c r="C10" s="7">
        <v>1675035</v>
      </c>
      <c r="D10" s="7">
        <v>3008911</v>
      </c>
      <c r="E10" s="7">
        <v>1333876</v>
      </c>
    </row>
    <row r="11" spans="1:5" x14ac:dyDescent="0.25">
      <c r="A11" t="s">
        <v>112</v>
      </c>
      <c r="B11" t="s">
        <v>113</v>
      </c>
      <c r="C11" s="7">
        <v>4268839</v>
      </c>
      <c r="D11" s="7">
        <v>4924639</v>
      </c>
      <c r="E11" s="7">
        <v>655800</v>
      </c>
    </row>
    <row r="12" spans="1:5" x14ac:dyDescent="0.25">
      <c r="A12" t="s">
        <v>114</v>
      </c>
      <c r="B12" t="s">
        <v>115</v>
      </c>
      <c r="C12" s="7">
        <v>6021936</v>
      </c>
      <c r="D12" s="7">
        <v>6021936</v>
      </c>
      <c r="E12" s="7">
        <v>0</v>
      </c>
    </row>
    <row r="13" spans="1:5" x14ac:dyDescent="0.25">
      <c r="A13" t="s">
        <v>116</v>
      </c>
      <c r="B13" t="s">
        <v>117</v>
      </c>
      <c r="C13" s="7">
        <v>72602744</v>
      </c>
      <c r="D13" s="7">
        <v>73192908</v>
      </c>
      <c r="E13" s="7">
        <v>590164</v>
      </c>
    </row>
    <row r="14" spans="1:5" x14ac:dyDescent="0.25">
      <c r="A14" t="s">
        <v>118</v>
      </c>
      <c r="B14" t="s">
        <v>100</v>
      </c>
      <c r="C14" s="7">
        <v>1450000</v>
      </c>
      <c r="D14" s="7">
        <v>1450000</v>
      </c>
      <c r="E14" s="7">
        <v>0</v>
      </c>
    </row>
    <row r="15" spans="1:5" x14ac:dyDescent="0.25">
      <c r="A15" t="s">
        <v>119</v>
      </c>
      <c r="B15" t="s">
        <v>120</v>
      </c>
      <c r="C15" s="7">
        <v>4497600</v>
      </c>
      <c r="D15" s="7">
        <v>4723600</v>
      </c>
      <c r="E15" s="7">
        <v>226000</v>
      </c>
    </row>
    <row r="16" spans="1:5" x14ac:dyDescent="0.25">
      <c r="A16" t="s">
        <v>12</v>
      </c>
      <c r="C16" s="7">
        <v>167607516</v>
      </c>
      <c r="D16" s="7">
        <v>192203185.5</v>
      </c>
      <c r="E16" s="7">
        <v>24595669.5</v>
      </c>
    </row>
    <row r="18" spans="1:5" x14ac:dyDescent="0.25">
      <c r="A18" s="5" t="s">
        <v>14</v>
      </c>
      <c r="B18" t="s">
        <v>8</v>
      </c>
    </row>
    <row r="20" spans="1:5" x14ac:dyDescent="0.25">
      <c r="A20" t="s">
        <v>3</v>
      </c>
      <c r="B20" t="s">
        <v>101</v>
      </c>
      <c r="C20" s="8" t="s">
        <v>4</v>
      </c>
      <c r="D20" s="8" t="s">
        <v>5</v>
      </c>
      <c r="E20" s="8" t="s">
        <v>6</v>
      </c>
    </row>
    <row r="21" spans="1:5" x14ac:dyDescent="0.25">
      <c r="A21" t="s">
        <v>102</v>
      </c>
      <c r="B21" t="s">
        <v>103</v>
      </c>
      <c r="C21" s="7">
        <v>-530456</v>
      </c>
      <c r="D21" s="7">
        <v>-2433077</v>
      </c>
      <c r="E21" s="7">
        <v>-1902621</v>
      </c>
    </row>
    <row r="22" spans="1:5" x14ac:dyDescent="0.25">
      <c r="A22" t="s">
        <v>121</v>
      </c>
      <c r="B22" t="s">
        <v>122</v>
      </c>
      <c r="C22" s="7">
        <v>-856688</v>
      </c>
      <c r="D22" s="7">
        <v>-856934</v>
      </c>
      <c r="E22" s="7">
        <v>-246</v>
      </c>
    </row>
    <row r="23" spans="1:5" x14ac:dyDescent="0.25">
      <c r="A23" t="s">
        <v>123</v>
      </c>
      <c r="B23" t="s">
        <v>124</v>
      </c>
      <c r="C23" s="7">
        <v>-611820</v>
      </c>
      <c r="D23" s="7">
        <v>-650815</v>
      </c>
      <c r="E23" s="7">
        <v>-38995</v>
      </c>
    </row>
    <row r="24" spans="1:5" x14ac:dyDescent="0.25">
      <c r="A24" t="s">
        <v>104</v>
      </c>
      <c r="B24" t="s">
        <v>105</v>
      </c>
      <c r="C24" s="7">
        <v>-1602473</v>
      </c>
      <c r="D24" s="7">
        <v>-1471268</v>
      </c>
      <c r="E24" s="7">
        <v>131205</v>
      </c>
    </row>
    <row r="25" spans="1:5" x14ac:dyDescent="0.25">
      <c r="A25" t="s">
        <v>106</v>
      </c>
      <c r="B25" t="s">
        <v>107</v>
      </c>
      <c r="C25" s="7">
        <v>-930900</v>
      </c>
      <c r="D25" s="7">
        <v>-864721</v>
      </c>
      <c r="E25" s="7">
        <v>66179</v>
      </c>
    </row>
    <row r="26" spans="1:5" x14ac:dyDescent="0.25">
      <c r="A26" t="s">
        <v>125</v>
      </c>
      <c r="B26" t="s">
        <v>126</v>
      </c>
      <c r="C26" s="7">
        <v>-3077474</v>
      </c>
      <c r="D26" s="7">
        <v>-3182332</v>
      </c>
      <c r="E26" s="7">
        <v>-104858</v>
      </c>
    </row>
    <row r="27" spans="1:5" x14ac:dyDescent="0.25">
      <c r="A27" t="s">
        <v>127</v>
      </c>
      <c r="B27" t="s">
        <v>92</v>
      </c>
      <c r="C27" s="7">
        <v>-1990306</v>
      </c>
      <c r="D27" s="7">
        <v>-1502745</v>
      </c>
      <c r="E27" s="7">
        <v>487561</v>
      </c>
    </row>
    <row r="28" spans="1:5" x14ac:dyDescent="0.25">
      <c r="A28" t="s">
        <v>108</v>
      </c>
      <c r="B28" t="s">
        <v>109</v>
      </c>
      <c r="C28" s="7">
        <v>-21734040</v>
      </c>
      <c r="D28" s="7">
        <v>-22976493</v>
      </c>
      <c r="E28" s="7">
        <v>-1242453</v>
      </c>
    </row>
    <row r="29" spans="1:5" x14ac:dyDescent="0.25">
      <c r="A29" t="s">
        <v>110</v>
      </c>
      <c r="B29" t="s">
        <v>111</v>
      </c>
      <c r="C29" s="7">
        <v>-13088794</v>
      </c>
      <c r="D29" s="7">
        <v>-14366160</v>
      </c>
      <c r="E29" s="7">
        <v>-1277366</v>
      </c>
    </row>
    <row r="30" spans="1:5" x14ac:dyDescent="0.25">
      <c r="A30" t="s">
        <v>112</v>
      </c>
      <c r="B30" t="s">
        <v>113</v>
      </c>
      <c r="C30" s="7">
        <v>-2486837</v>
      </c>
      <c r="D30" s="7">
        <v>-2369317</v>
      </c>
      <c r="E30" s="7">
        <v>117520</v>
      </c>
    </row>
    <row r="31" spans="1:5" x14ac:dyDescent="0.25">
      <c r="A31" t="s">
        <v>114</v>
      </c>
      <c r="B31" t="s">
        <v>115</v>
      </c>
      <c r="C31" s="7">
        <v>-3365876</v>
      </c>
      <c r="D31" s="7">
        <v>-3210802</v>
      </c>
      <c r="E31" s="7">
        <v>155074</v>
      </c>
    </row>
    <row r="32" spans="1:5" x14ac:dyDescent="0.25">
      <c r="A32" t="s">
        <v>116</v>
      </c>
      <c r="B32" t="s">
        <v>117</v>
      </c>
      <c r="C32" s="7">
        <v>-22952365</v>
      </c>
      <c r="D32" s="7">
        <v>-22569152</v>
      </c>
      <c r="E32" s="7">
        <v>383213</v>
      </c>
    </row>
    <row r="33" spans="1:5" x14ac:dyDescent="0.25">
      <c r="A33" t="s">
        <v>118</v>
      </c>
      <c r="B33" t="s">
        <v>100</v>
      </c>
      <c r="C33" s="7">
        <v>-3549880</v>
      </c>
      <c r="D33" s="7">
        <v>-2371332</v>
      </c>
      <c r="E33" s="7">
        <v>1178548</v>
      </c>
    </row>
    <row r="34" spans="1:5" x14ac:dyDescent="0.25">
      <c r="A34" t="s">
        <v>119</v>
      </c>
      <c r="B34" t="s">
        <v>120</v>
      </c>
      <c r="C34" s="7">
        <v>-294743</v>
      </c>
      <c r="D34" s="7">
        <v>-293529</v>
      </c>
      <c r="E34" s="7">
        <v>1214</v>
      </c>
    </row>
    <row r="35" spans="1:5" x14ac:dyDescent="0.25">
      <c r="A35" t="s">
        <v>12</v>
      </c>
      <c r="C35" s="7">
        <v>-77072652</v>
      </c>
      <c r="D35" s="7">
        <v>-79118677</v>
      </c>
      <c r="E35" s="7">
        <v>-2046025</v>
      </c>
    </row>
    <row r="36" spans="1:5" x14ac:dyDescent="0.25">
      <c r="C36" s="7"/>
      <c r="D36" s="7"/>
      <c r="E36" s="7"/>
    </row>
    <row r="38" spans="1:5" x14ac:dyDescent="0.25">
      <c r="A38" s="5" t="s">
        <v>14</v>
      </c>
      <c r="B38" t="s">
        <v>9</v>
      </c>
    </row>
    <row r="40" spans="1:5" x14ac:dyDescent="0.25">
      <c r="A40" t="s">
        <v>3</v>
      </c>
      <c r="B40" t="s">
        <v>101</v>
      </c>
      <c r="C40" s="8" t="s">
        <v>4</v>
      </c>
      <c r="D40" s="8" t="s">
        <v>5</v>
      </c>
      <c r="E40" s="8" t="s">
        <v>6</v>
      </c>
    </row>
    <row r="41" spans="1:5" x14ac:dyDescent="0.25">
      <c r="A41" t="s">
        <v>102</v>
      </c>
      <c r="B41" t="s">
        <v>103</v>
      </c>
      <c r="C41" s="7">
        <v>-4995832</v>
      </c>
      <c r="D41" s="7">
        <v>-11232692</v>
      </c>
      <c r="E41" s="7">
        <v>-6236860</v>
      </c>
    </row>
    <row r="42" spans="1:5" x14ac:dyDescent="0.25">
      <c r="A42" t="s">
        <v>121</v>
      </c>
      <c r="B42" t="s">
        <v>122</v>
      </c>
      <c r="C42" s="7">
        <v>-589877</v>
      </c>
      <c r="D42" s="7">
        <v>-623807</v>
      </c>
      <c r="E42" s="7">
        <v>-33930</v>
      </c>
    </row>
    <row r="43" spans="1:5" x14ac:dyDescent="0.25">
      <c r="A43" t="s">
        <v>123</v>
      </c>
      <c r="B43" t="s">
        <v>124</v>
      </c>
      <c r="C43" s="7">
        <v>-594000</v>
      </c>
      <c r="D43" s="7">
        <v>-644000</v>
      </c>
      <c r="E43" s="7">
        <v>-50000</v>
      </c>
    </row>
    <row r="44" spans="1:5" x14ac:dyDescent="0.25">
      <c r="A44" t="s">
        <v>104</v>
      </c>
      <c r="B44" t="s">
        <v>105</v>
      </c>
      <c r="C44" s="7">
        <v>-2253499</v>
      </c>
      <c r="D44" s="7">
        <v>-2250149</v>
      </c>
      <c r="E44" s="7">
        <v>3350</v>
      </c>
    </row>
    <row r="45" spans="1:5" x14ac:dyDescent="0.25">
      <c r="A45" t="s">
        <v>106</v>
      </c>
      <c r="B45" t="s">
        <v>107</v>
      </c>
      <c r="C45" s="7">
        <v>-4256227</v>
      </c>
      <c r="D45" s="7">
        <v>-4286987</v>
      </c>
      <c r="E45" s="7">
        <v>-30760</v>
      </c>
    </row>
    <row r="46" spans="1:5" x14ac:dyDescent="0.25">
      <c r="A46" t="s">
        <v>125</v>
      </c>
      <c r="B46" t="s">
        <v>126</v>
      </c>
      <c r="C46" s="7">
        <v>-1149097</v>
      </c>
      <c r="D46" s="7">
        <v>-2390538</v>
      </c>
      <c r="E46" s="7">
        <v>-1241441</v>
      </c>
    </row>
    <row r="47" spans="1:5" x14ac:dyDescent="0.25">
      <c r="A47" t="s">
        <v>127</v>
      </c>
      <c r="B47" t="s">
        <v>92</v>
      </c>
      <c r="C47" s="7">
        <v>-2645452</v>
      </c>
      <c r="D47" s="7">
        <v>-3165715</v>
      </c>
      <c r="E47" s="7">
        <v>-520263</v>
      </c>
    </row>
    <row r="48" spans="1:5" x14ac:dyDescent="0.25">
      <c r="A48" t="s">
        <v>108</v>
      </c>
      <c r="B48" t="s">
        <v>109</v>
      </c>
      <c r="C48" s="7">
        <v>-2219503</v>
      </c>
      <c r="D48" s="7">
        <v>-2316534</v>
      </c>
      <c r="E48" s="7">
        <v>-97031</v>
      </c>
    </row>
    <row r="49" spans="1:5" x14ac:dyDescent="0.25">
      <c r="A49" t="s">
        <v>110</v>
      </c>
      <c r="B49" t="s">
        <v>111</v>
      </c>
      <c r="C49" s="7">
        <v>-1929340</v>
      </c>
      <c r="D49" s="7">
        <v>-1983080</v>
      </c>
      <c r="E49" s="7">
        <v>-53740</v>
      </c>
    </row>
    <row r="50" spans="1:5" x14ac:dyDescent="0.25">
      <c r="A50" t="s">
        <v>112</v>
      </c>
      <c r="B50" t="s">
        <v>113</v>
      </c>
      <c r="C50" s="7">
        <v>-770432</v>
      </c>
      <c r="D50" s="7">
        <v>-1171630</v>
      </c>
      <c r="E50" s="7">
        <v>-401198</v>
      </c>
    </row>
    <row r="51" spans="1:5" x14ac:dyDescent="0.25">
      <c r="A51" t="s">
        <v>114</v>
      </c>
      <c r="B51" t="s">
        <v>115</v>
      </c>
      <c r="C51" s="7">
        <v>-4083926</v>
      </c>
      <c r="D51" s="7">
        <v>-4268871</v>
      </c>
      <c r="E51" s="7">
        <v>-184945</v>
      </c>
    </row>
    <row r="52" spans="1:5" x14ac:dyDescent="0.25">
      <c r="A52" t="s">
        <v>116</v>
      </c>
      <c r="B52" t="s">
        <v>117</v>
      </c>
      <c r="C52" s="7">
        <v>-49110638</v>
      </c>
      <c r="D52" s="7">
        <v>-52021983</v>
      </c>
      <c r="E52" s="7">
        <v>-2911345</v>
      </c>
    </row>
    <row r="53" spans="1:5" x14ac:dyDescent="0.25">
      <c r="A53" t="s">
        <v>118</v>
      </c>
      <c r="B53" t="s">
        <v>100</v>
      </c>
      <c r="C53" s="7">
        <v>-2165200</v>
      </c>
      <c r="D53" s="7">
        <v>-2333600</v>
      </c>
      <c r="E53" s="7">
        <v>-168400</v>
      </c>
    </row>
    <row r="54" spans="1:5" x14ac:dyDescent="0.25">
      <c r="A54" t="s">
        <v>119</v>
      </c>
      <c r="B54" t="s">
        <v>120</v>
      </c>
      <c r="C54" s="7">
        <v>-2134217</v>
      </c>
      <c r="D54" s="7">
        <v>-2127097</v>
      </c>
      <c r="E54" s="7">
        <v>7120</v>
      </c>
    </row>
    <row r="55" spans="1:5" x14ac:dyDescent="0.25">
      <c r="A55" t="s">
        <v>12</v>
      </c>
      <c r="C55" s="7">
        <v>-78897240</v>
      </c>
      <c r="D55" s="7">
        <v>-90816683</v>
      </c>
      <c r="E55" s="7">
        <v>-11919443</v>
      </c>
    </row>
    <row r="57" spans="1:5" x14ac:dyDescent="0.25">
      <c r="A57" s="5" t="s">
        <v>14</v>
      </c>
      <c r="B57" t="s">
        <v>10</v>
      </c>
    </row>
    <row r="59" spans="1:5" x14ac:dyDescent="0.25">
      <c r="A59" t="s">
        <v>3</v>
      </c>
      <c r="B59" t="s">
        <v>101</v>
      </c>
      <c r="C59" s="8" t="s">
        <v>4</v>
      </c>
      <c r="D59" s="8" t="s">
        <v>5</v>
      </c>
      <c r="E59" s="8" t="s">
        <v>6</v>
      </c>
    </row>
    <row r="60" spans="1:5" x14ac:dyDescent="0.25">
      <c r="A60" t="s">
        <v>102</v>
      </c>
      <c r="B60" t="s">
        <v>103</v>
      </c>
      <c r="C60" s="7">
        <v>-90495323</v>
      </c>
      <c r="D60" s="7">
        <v>-91997508.000100002</v>
      </c>
      <c r="E60" s="7">
        <v>-1502185.0000999998</v>
      </c>
    </row>
    <row r="61" spans="1:5" x14ac:dyDescent="0.25">
      <c r="A61" t="s">
        <v>104</v>
      </c>
      <c r="B61" t="s">
        <v>105</v>
      </c>
      <c r="C61" s="7">
        <v>-81161</v>
      </c>
      <c r="D61" s="7">
        <v>-81161</v>
      </c>
      <c r="E61" s="7">
        <v>0</v>
      </c>
    </row>
    <row r="62" spans="1:5" x14ac:dyDescent="0.25">
      <c r="A62" t="s">
        <v>106</v>
      </c>
      <c r="B62" t="s">
        <v>107</v>
      </c>
      <c r="C62" s="7">
        <v>0</v>
      </c>
      <c r="D62" s="7">
        <v>0</v>
      </c>
      <c r="E62" s="7">
        <v>0</v>
      </c>
    </row>
    <row r="63" spans="1:5" x14ac:dyDescent="0.25">
      <c r="A63" t="s">
        <v>127</v>
      </c>
      <c r="B63" t="s">
        <v>92</v>
      </c>
      <c r="C63" s="7">
        <v>-270000</v>
      </c>
      <c r="D63" s="7">
        <v>-520000</v>
      </c>
      <c r="E63" s="7">
        <v>-250000</v>
      </c>
    </row>
    <row r="64" spans="1:5" x14ac:dyDescent="0.25">
      <c r="A64" t="s">
        <v>108</v>
      </c>
      <c r="B64" t="s">
        <v>109</v>
      </c>
      <c r="C64" s="7">
        <v>-914506</v>
      </c>
      <c r="D64" s="7">
        <v>-961506</v>
      </c>
      <c r="E64" s="7">
        <v>-47000</v>
      </c>
    </row>
    <row r="65" spans="1:5" x14ac:dyDescent="0.25">
      <c r="A65" t="s">
        <v>110</v>
      </c>
      <c r="B65" t="s">
        <v>111</v>
      </c>
      <c r="C65" s="7">
        <v>-1317375</v>
      </c>
      <c r="D65" s="7">
        <v>-1153939</v>
      </c>
      <c r="E65" s="7">
        <v>163436</v>
      </c>
    </row>
    <row r="66" spans="1:5" x14ac:dyDescent="0.25">
      <c r="A66" t="s">
        <v>112</v>
      </c>
      <c r="B66" t="s">
        <v>113</v>
      </c>
      <c r="C66" s="7">
        <v>-512759</v>
      </c>
      <c r="D66" s="7">
        <v>-320759</v>
      </c>
      <c r="E66" s="7">
        <v>192000</v>
      </c>
    </row>
    <row r="67" spans="1:5" x14ac:dyDescent="0.25">
      <c r="A67" t="s">
        <v>114</v>
      </c>
      <c r="B67" t="s">
        <v>115</v>
      </c>
      <c r="C67" s="7">
        <v>-78862</v>
      </c>
      <c r="D67" s="7">
        <v>-78862</v>
      </c>
      <c r="E67" s="7">
        <v>0</v>
      </c>
    </row>
    <row r="68" spans="1:5" x14ac:dyDescent="0.25">
      <c r="A68" t="s">
        <v>116</v>
      </c>
      <c r="B68" t="s">
        <v>117</v>
      </c>
      <c r="C68" s="7">
        <v>-10484347</v>
      </c>
      <c r="D68" s="7">
        <v>-10994347</v>
      </c>
      <c r="E68" s="7">
        <v>-510000</v>
      </c>
    </row>
    <row r="69" spans="1:5" x14ac:dyDescent="0.25">
      <c r="A69" t="s">
        <v>118</v>
      </c>
      <c r="B69" t="s">
        <v>100</v>
      </c>
      <c r="C69" s="7">
        <v>-5863000</v>
      </c>
      <c r="D69" s="7">
        <v>-5863000</v>
      </c>
      <c r="E69" s="7">
        <v>0</v>
      </c>
    </row>
    <row r="70" spans="1:5" x14ac:dyDescent="0.25">
      <c r="A70" t="s">
        <v>12</v>
      </c>
      <c r="C70" s="7">
        <v>-110017333</v>
      </c>
      <c r="D70" s="7">
        <v>-111971082.0001</v>
      </c>
      <c r="E70" s="7">
        <v>-1953749.0000999998</v>
      </c>
    </row>
    <row r="71" spans="1:5" x14ac:dyDescent="0.25">
      <c r="C71"/>
      <c r="D71"/>
      <c r="E71"/>
    </row>
    <row r="73" spans="1:5" x14ac:dyDescent="0.25">
      <c r="A73" s="5" t="s">
        <v>14</v>
      </c>
      <c r="B73" t="s">
        <v>11</v>
      </c>
    </row>
    <row r="75" spans="1:5" x14ac:dyDescent="0.25">
      <c r="A75" t="s">
        <v>3</v>
      </c>
      <c r="B75" t="s">
        <v>101</v>
      </c>
      <c r="C75" s="8" t="s">
        <v>4</v>
      </c>
      <c r="D75" s="8" t="s">
        <v>5</v>
      </c>
      <c r="E75" s="8" t="s">
        <v>6</v>
      </c>
    </row>
    <row r="76" spans="1:5" x14ac:dyDescent="0.25">
      <c r="A76" t="s">
        <v>102</v>
      </c>
      <c r="B76" t="s">
        <v>103</v>
      </c>
      <c r="C76" s="7">
        <v>-73271</v>
      </c>
      <c r="D76" s="7">
        <v>-73271</v>
      </c>
      <c r="E76" s="7">
        <v>0</v>
      </c>
    </row>
    <row r="77" spans="1:5" x14ac:dyDescent="0.25">
      <c r="A77" t="s">
        <v>110</v>
      </c>
      <c r="B77" t="s">
        <v>111</v>
      </c>
      <c r="C77" s="7">
        <v>73271</v>
      </c>
      <c r="D77" s="7">
        <v>73271</v>
      </c>
      <c r="E77" s="7">
        <v>0</v>
      </c>
    </row>
    <row r="78" spans="1:5" x14ac:dyDescent="0.25">
      <c r="A78" t="s">
        <v>112</v>
      </c>
      <c r="B78" t="s">
        <v>113</v>
      </c>
      <c r="C78" s="7">
        <v>0</v>
      </c>
      <c r="D78" s="7">
        <v>0</v>
      </c>
      <c r="E78" s="7">
        <v>0</v>
      </c>
    </row>
    <row r="79" spans="1:5" x14ac:dyDescent="0.25">
      <c r="A79" t="s">
        <v>116</v>
      </c>
      <c r="B79" t="s">
        <v>117</v>
      </c>
      <c r="C79" s="7">
        <v>0</v>
      </c>
      <c r="D79" s="7">
        <v>0</v>
      </c>
      <c r="E79" s="7">
        <v>0</v>
      </c>
    </row>
    <row r="80" spans="1:5" x14ac:dyDescent="0.25">
      <c r="A80" t="s">
        <v>12</v>
      </c>
      <c r="C80" s="7">
        <v>0</v>
      </c>
      <c r="D80" s="7">
        <v>0</v>
      </c>
      <c r="E80" s="7">
        <v>0</v>
      </c>
    </row>
    <row r="92" spans="1:5" x14ac:dyDescent="0.25">
      <c r="A92" s="5"/>
    </row>
    <row r="94" spans="1:5" x14ac:dyDescent="0.25">
      <c r="C94" s="10"/>
      <c r="D94" s="10"/>
      <c r="E94" s="10"/>
    </row>
    <row r="148" spans="1:5" x14ac:dyDescent="0.25">
      <c r="A148" s="5"/>
    </row>
    <row r="150" spans="1:5" x14ac:dyDescent="0.25">
      <c r="C150" s="10"/>
      <c r="D150" s="10"/>
      <c r="E150" s="10"/>
    </row>
    <row r="191" spans="1:1" x14ac:dyDescent="0.25">
      <c r="A191" s="5"/>
    </row>
    <row r="193" spans="3:5" x14ac:dyDescent="0.25">
      <c r="C193" s="10"/>
      <c r="D193" s="10"/>
      <c r="E193" s="10"/>
    </row>
  </sheetData>
  <printOptions horizontalCentered="1"/>
  <pageMargins left="0.25" right="0.25" top="0.75" bottom="0.75" header="0.3" footer="0.3"/>
  <pageSetup scale="82" orientation="portrait" horizontalDpi="300" verticalDpi="300" r:id="rId6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zoomScaleNormal="100" workbookViewId="0"/>
  </sheetViews>
  <sheetFormatPr defaultRowHeight="15" x14ac:dyDescent="0.25"/>
  <cols>
    <col min="1" max="1" width="38.140625" customWidth="1"/>
    <col min="2" max="2" width="17" style="9" customWidth="1"/>
    <col min="3" max="3" width="19.5703125" style="9" customWidth="1"/>
    <col min="4" max="4" width="14.42578125" style="9" customWidth="1"/>
  </cols>
  <sheetData>
    <row r="1" spans="1:4" x14ac:dyDescent="0.25">
      <c r="A1" s="1" t="s">
        <v>0</v>
      </c>
    </row>
    <row r="3" spans="1:4" x14ac:dyDescent="0.25">
      <c r="A3" s="5" t="s">
        <v>3</v>
      </c>
      <c r="B3" s="8" t="s">
        <v>4</v>
      </c>
      <c r="C3" s="8" t="s">
        <v>5</v>
      </c>
      <c r="D3" s="8" t="s">
        <v>6</v>
      </c>
    </row>
    <row r="4" spans="1:4" x14ac:dyDescent="0.25">
      <c r="A4" s="6" t="s">
        <v>102</v>
      </c>
      <c r="B4" s="7"/>
      <c r="C4" s="7"/>
      <c r="D4" s="7"/>
    </row>
    <row r="5" spans="1:4" x14ac:dyDescent="0.25">
      <c r="A5" s="11" t="s">
        <v>103</v>
      </c>
      <c r="B5" s="7"/>
      <c r="C5" s="7"/>
      <c r="D5" s="7"/>
    </row>
    <row r="6" spans="1:4" x14ac:dyDescent="0.25">
      <c r="A6" s="12" t="s">
        <v>7</v>
      </c>
      <c r="B6" s="7">
        <v>72048706</v>
      </c>
      <c r="C6" s="7">
        <v>93048865.5</v>
      </c>
      <c r="D6" s="7">
        <v>21000159.5</v>
      </c>
    </row>
    <row r="7" spans="1:4" x14ac:dyDescent="0.25">
      <c r="A7" s="12" t="s">
        <v>8</v>
      </c>
      <c r="B7" s="7">
        <v>-530456</v>
      </c>
      <c r="C7" s="7">
        <v>-2433077</v>
      </c>
      <c r="D7" s="7">
        <v>-1902621</v>
      </c>
    </row>
    <row r="8" spans="1:4" x14ac:dyDescent="0.25">
      <c r="A8" s="12" t="s">
        <v>9</v>
      </c>
      <c r="B8" s="7">
        <v>-4995832</v>
      </c>
      <c r="C8" s="7">
        <v>-11232692</v>
      </c>
      <c r="D8" s="7">
        <v>-6236860</v>
      </c>
    </row>
    <row r="9" spans="1:4" x14ac:dyDescent="0.25">
      <c r="A9" s="12" t="s">
        <v>10</v>
      </c>
      <c r="B9" s="7">
        <v>-90495323</v>
      </c>
      <c r="C9" s="7">
        <v>-91997508.000100002</v>
      </c>
      <c r="D9" s="7">
        <v>-1502185.0000999998</v>
      </c>
    </row>
    <row r="10" spans="1:4" x14ac:dyDescent="0.25">
      <c r="A10" s="12" t="s">
        <v>11</v>
      </c>
      <c r="B10" s="7">
        <v>-73271</v>
      </c>
      <c r="C10" s="7">
        <v>-73271</v>
      </c>
      <c r="D10" s="7">
        <v>0</v>
      </c>
    </row>
    <row r="11" spans="1:4" x14ac:dyDescent="0.25">
      <c r="A11" s="11" t="s">
        <v>128</v>
      </c>
      <c r="B11" s="7">
        <v>-24046176</v>
      </c>
      <c r="C11" s="7">
        <v>-12687682.500100002</v>
      </c>
      <c r="D11" s="7">
        <v>11358493.4999</v>
      </c>
    </row>
    <row r="12" spans="1:4" x14ac:dyDescent="0.25">
      <c r="A12" s="11"/>
      <c r="B12" s="7"/>
      <c r="C12" s="7"/>
      <c r="D12" s="7"/>
    </row>
    <row r="13" spans="1:4" x14ac:dyDescent="0.25">
      <c r="A13" s="6" t="s">
        <v>129</v>
      </c>
      <c r="B13" s="7">
        <v>-24046176</v>
      </c>
      <c r="C13" s="7">
        <v>-12687682.500100002</v>
      </c>
      <c r="D13" s="7">
        <v>11358493.4999</v>
      </c>
    </row>
    <row r="14" spans="1:4" x14ac:dyDescent="0.25">
      <c r="A14" s="6"/>
      <c r="B14" s="7"/>
      <c r="C14" s="7"/>
      <c r="D14" s="7"/>
    </row>
    <row r="15" spans="1:4" x14ac:dyDescent="0.25">
      <c r="A15" s="6" t="s">
        <v>121</v>
      </c>
      <c r="B15" s="7"/>
      <c r="C15" s="7"/>
      <c r="D15" s="7"/>
    </row>
    <row r="16" spans="1:4" x14ac:dyDescent="0.25">
      <c r="A16" s="11" t="s">
        <v>122</v>
      </c>
      <c r="B16" s="7"/>
      <c r="C16" s="7"/>
      <c r="D16" s="7"/>
    </row>
    <row r="17" spans="1:4" x14ac:dyDescent="0.25">
      <c r="A17" s="12" t="s">
        <v>8</v>
      </c>
      <c r="B17" s="7">
        <v>-856688</v>
      </c>
      <c r="C17" s="7">
        <v>-856934</v>
      </c>
      <c r="D17" s="7">
        <v>-246</v>
      </c>
    </row>
    <row r="18" spans="1:4" x14ac:dyDescent="0.25">
      <c r="A18" s="12" t="s">
        <v>9</v>
      </c>
      <c r="B18" s="7">
        <v>-589877</v>
      </c>
      <c r="C18" s="7">
        <v>-623807</v>
      </c>
      <c r="D18" s="7">
        <v>-33930</v>
      </c>
    </row>
    <row r="19" spans="1:4" x14ac:dyDescent="0.25">
      <c r="A19" s="11" t="s">
        <v>130</v>
      </c>
      <c r="B19" s="7">
        <v>-1446565</v>
      </c>
      <c r="C19" s="7">
        <v>-1480741</v>
      </c>
      <c r="D19" s="7">
        <v>-34176</v>
      </c>
    </row>
    <row r="20" spans="1:4" x14ac:dyDescent="0.25">
      <c r="A20" s="11"/>
      <c r="B20" s="7"/>
      <c r="C20" s="7"/>
      <c r="D20" s="7"/>
    </row>
    <row r="21" spans="1:4" x14ac:dyDescent="0.25">
      <c r="A21" s="6" t="s">
        <v>131</v>
      </c>
      <c r="B21" s="7">
        <v>-1446565</v>
      </c>
      <c r="C21" s="7">
        <v>-1480741</v>
      </c>
      <c r="D21" s="7">
        <v>-34176</v>
      </c>
    </row>
    <row r="22" spans="1:4" x14ac:dyDescent="0.25">
      <c r="A22" s="6"/>
      <c r="B22" s="7"/>
      <c r="C22" s="7"/>
      <c r="D22" s="7"/>
    </row>
    <row r="23" spans="1:4" x14ac:dyDescent="0.25">
      <c r="A23" s="6" t="s">
        <v>123</v>
      </c>
      <c r="B23" s="7"/>
      <c r="C23" s="7"/>
      <c r="D23" s="7"/>
    </row>
    <row r="24" spans="1:4" x14ac:dyDescent="0.25">
      <c r="A24" s="11" t="s">
        <v>124</v>
      </c>
      <c r="B24" s="7"/>
      <c r="C24" s="7"/>
      <c r="D24" s="7"/>
    </row>
    <row r="25" spans="1:4" x14ac:dyDescent="0.25">
      <c r="A25" s="12" t="s">
        <v>8</v>
      </c>
      <c r="B25" s="7">
        <v>-611820</v>
      </c>
      <c r="C25" s="7">
        <v>-650815</v>
      </c>
      <c r="D25" s="7">
        <v>-38995</v>
      </c>
    </row>
    <row r="26" spans="1:4" x14ac:dyDescent="0.25">
      <c r="A26" s="12" t="s">
        <v>9</v>
      </c>
      <c r="B26" s="7">
        <v>-594000</v>
      </c>
      <c r="C26" s="7">
        <v>-644000</v>
      </c>
      <c r="D26" s="7">
        <v>-50000</v>
      </c>
    </row>
    <row r="27" spans="1:4" x14ac:dyDescent="0.25">
      <c r="A27" s="11" t="s">
        <v>132</v>
      </c>
      <c r="B27" s="7">
        <v>-1205820</v>
      </c>
      <c r="C27" s="7">
        <v>-1294815</v>
      </c>
      <c r="D27" s="7">
        <v>-88995</v>
      </c>
    </row>
    <row r="28" spans="1:4" x14ac:dyDescent="0.25">
      <c r="A28" s="11"/>
      <c r="B28" s="7"/>
      <c r="C28" s="7"/>
      <c r="D28" s="7"/>
    </row>
    <row r="29" spans="1:4" x14ac:dyDescent="0.25">
      <c r="A29" s="6" t="s">
        <v>133</v>
      </c>
      <c r="B29" s="7">
        <v>-1205820</v>
      </c>
      <c r="C29" s="7">
        <v>-1294815</v>
      </c>
      <c r="D29" s="7">
        <v>-88995</v>
      </c>
    </row>
    <row r="30" spans="1:4" x14ac:dyDescent="0.25">
      <c r="A30" s="6"/>
      <c r="B30" s="7"/>
      <c r="C30" s="7"/>
      <c r="D30" s="7"/>
    </row>
    <row r="31" spans="1:4" x14ac:dyDescent="0.25">
      <c r="A31" s="6" t="s">
        <v>104</v>
      </c>
      <c r="B31" s="7"/>
      <c r="C31" s="7"/>
      <c r="D31" s="7"/>
    </row>
    <row r="32" spans="1:4" x14ac:dyDescent="0.25">
      <c r="A32" s="11" t="s">
        <v>105</v>
      </c>
      <c r="B32" s="7"/>
      <c r="C32" s="7"/>
      <c r="D32" s="7"/>
    </row>
    <row r="33" spans="1:4" x14ac:dyDescent="0.25">
      <c r="A33" s="12" t="s">
        <v>7</v>
      </c>
      <c r="B33" s="7">
        <v>575751</v>
      </c>
      <c r="C33" s="7">
        <v>575751</v>
      </c>
      <c r="D33" s="7">
        <v>0</v>
      </c>
    </row>
    <row r="34" spans="1:4" x14ac:dyDescent="0.25">
      <c r="A34" s="12" t="s">
        <v>8</v>
      </c>
      <c r="B34" s="7">
        <v>-1602473</v>
      </c>
      <c r="C34" s="7">
        <v>-1471268</v>
      </c>
      <c r="D34" s="7">
        <v>131205</v>
      </c>
    </row>
    <row r="35" spans="1:4" x14ac:dyDescent="0.25">
      <c r="A35" s="12" t="s">
        <v>9</v>
      </c>
      <c r="B35" s="7">
        <v>-2253499</v>
      </c>
      <c r="C35" s="7">
        <v>-2250149</v>
      </c>
      <c r="D35" s="7">
        <v>3350</v>
      </c>
    </row>
    <row r="36" spans="1:4" x14ac:dyDescent="0.25">
      <c r="A36" s="12" t="s">
        <v>10</v>
      </c>
      <c r="B36" s="7">
        <v>-81161</v>
      </c>
      <c r="C36" s="7">
        <v>-81161</v>
      </c>
      <c r="D36" s="7">
        <v>0</v>
      </c>
    </row>
    <row r="37" spans="1:4" x14ac:dyDescent="0.25">
      <c r="A37" s="11" t="s">
        <v>134</v>
      </c>
      <c r="B37" s="7">
        <v>-3361382</v>
      </c>
      <c r="C37" s="7">
        <v>-3226827</v>
      </c>
      <c r="D37" s="7">
        <v>134555</v>
      </c>
    </row>
    <row r="38" spans="1:4" x14ac:dyDescent="0.25">
      <c r="A38" s="11"/>
      <c r="B38" s="7"/>
      <c r="C38" s="7"/>
      <c r="D38" s="7"/>
    </row>
    <row r="39" spans="1:4" x14ac:dyDescent="0.25">
      <c r="A39" s="6" t="s">
        <v>135</v>
      </c>
      <c r="B39" s="7">
        <v>-3361382</v>
      </c>
      <c r="C39" s="7">
        <v>-3226827</v>
      </c>
      <c r="D39" s="7">
        <v>134555</v>
      </c>
    </row>
    <row r="40" spans="1:4" x14ac:dyDescent="0.25">
      <c r="A40" s="6"/>
      <c r="B40" s="7"/>
      <c r="C40" s="7"/>
      <c r="D40" s="7"/>
    </row>
    <row r="41" spans="1:4" x14ac:dyDescent="0.25">
      <c r="A41" s="6" t="s">
        <v>106</v>
      </c>
      <c r="B41" s="7"/>
      <c r="C41" s="7"/>
      <c r="D41" s="7"/>
    </row>
    <row r="42" spans="1:4" x14ac:dyDescent="0.25">
      <c r="A42" s="11" t="s">
        <v>107</v>
      </c>
      <c r="B42" s="7"/>
      <c r="C42" s="7"/>
      <c r="D42" s="7"/>
    </row>
    <row r="43" spans="1:4" x14ac:dyDescent="0.25">
      <c r="A43" s="12" t="s">
        <v>7</v>
      </c>
      <c r="B43" s="7">
        <v>3382330</v>
      </c>
      <c r="C43" s="7">
        <v>4172000</v>
      </c>
      <c r="D43" s="7">
        <v>789670</v>
      </c>
    </row>
    <row r="44" spans="1:4" x14ac:dyDescent="0.25">
      <c r="A44" s="12" t="s">
        <v>8</v>
      </c>
      <c r="B44" s="7">
        <v>-930900</v>
      </c>
      <c r="C44" s="7">
        <v>-864721</v>
      </c>
      <c r="D44" s="7">
        <v>66179</v>
      </c>
    </row>
    <row r="45" spans="1:4" x14ac:dyDescent="0.25">
      <c r="A45" s="12" t="s">
        <v>9</v>
      </c>
      <c r="B45" s="7">
        <v>-4256227</v>
      </c>
      <c r="C45" s="7">
        <v>-4286987</v>
      </c>
      <c r="D45" s="7">
        <v>-30760</v>
      </c>
    </row>
    <row r="46" spans="1:4" x14ac:dyDescent="0.25">
      <c r="A46" s="12" t="s">
        <v>10</v>
      </c>
      <c r="B46" s="7">
        <v>0</v>
      </c>
      <c r="C46" s="7">
        <v>0</v>
      </c>
      <c r="D46" s="7">
        <v>0</v>
      </c>
    </row>
    <row r="47" spans="1:4" x14ac:dyDescent="0.25">
      <c r="A47" s="11" t="s">
        <v>136</v>
      </c>
      <c r="B47" s="7">
        <v>-1804797</v>
      </c>
      <c r="C47" s="7">
        <v>-979708</v>
      </c>
      <c r="D47" s="7">
        <v>825089</v>
      </c>
    </row>
    <row r="48" spans="1:4" x14ac:dyDescent="0.25">
      <c r="A48" s="11"/>
      <c r="B48" s="7"/>
      <c r="C48" s="7"/>
      <c r="D48" s="7"/>
    </row>
    <row r="49" spans="1:4" x14ac:dyDescent="0.25">
      <c r="A49" s="6" t="s">
        <v>137</v>
      </c>
      <c r="B49" s="7">
        <v>-1804797</v>
      </c>
      <c r="C49" s="7">
        <v>-979708</v>
      </c>
      <c r="D49" s="7">
        <v>825089</v>
      </c>
    </row>
    <row r="50" spans="1:4" x14ac:dyDescent="0.25">
      <c r="A50" s="6"/>
      <c r="B50" s="7"/>
      <c r="C50" s="7"/>
      <c r="D50" s="7"/>
    </row>
    <row r="51" spans="1:4" x14ac:dyDescent="0.25">
      <c r="A51" s="6" t="s">
        <v>125</v>
      </c>
      <c r="B51" s="7"/>
      <c r="C51" s="7"/>
      <c r="D51" s="7"/>
    </row>
    <row r="52" spans="1:4" x14ac:dyDescent="0.25">
      <c r="A52" s="11" t="s">
        <v>126</v>
      </c>
      <c r="B52" s="7"/>
      <c r="C52" s="7"/>
      <c r="D52" s="7"/>
    </row>
    <row r="53" spans="1:4" x14ac:dyDescent="0.25">
      <c r="A53" s="12" t="s">
        <v>8</v>
      </c>
      <c r="B53" s="7">
        <v>-3077474</v>
      </c>
      <c r="C53" s="7">
        <v>-3182332</v>
      </c>
      <c r="D53" s="7">
        <v>-104858</v>
      </c>
    </row>
    <row r="54" spans="1:4" x14ac:dyDescent="0.25">
      <c r="A54" s="12" t="s">
        <v>9</v>
      </c>
      <c r="B54" s="7">
        <v>-1149097</v>
      </c>
      <c r="C54" s="7">
        <v>-2390538</v>
      </c>
      <c r="D54" s="7">
        <v>-1241441</v>
      </c>
    </row>
    <row r="55" spans="1:4" x14ac:dyDescent="0.25">
      <c r="A55" s="11" t="s">
        <v>138</v>
      </c>
      <c r="B55" s="7">
        <v>-4226571</v>
      </c>
      <c r="C55" s="7">
        <v>-5572870</v>
      </c>
      <c r="D55" s="7">
        <v>-1346299</v>
      </c>
    </row>
    <row r="56" spans="1:4" x14ac:dyDescent="0.25">
      <c r="A56" s="11"/>
      <c r="B56" s="7"/>
      <c r="C56" s="7"/>
      <c r="D56" s="7"/>
    </row>
    <row r="57" spans="1:4" x14ac:dyDescent="0.25">
      <c r="A57" s="6" t="s">
        <v>139</v>
      </c>
      <c r="B57" s="7">
        <v>-4226571</v>
      </c>
      <c r="C57" s="7">
        <v>-5572870</v>
      </c>
      <c r="D57" s="7">
        <v>-1346299</v>
      </c>
    </row>
    <row r="58" spans="1:4" x14ac:dyDescent="0.25">
      <c r="A58" s="6"/>
      <c r="B58" s="7"/>
      <c r="C58" s="7"/>
      <c r="D58" s="7"/>
    </row>
    <row r="59" spans="1:4" x14ac:dyDescent="0.25">
      <c r="A59" s="6" t="s">
        <v>127</v>
      </c>
      <c r="B59" s="7"/>
      <c r="C59" s="7"/>
      <c r="D59" s="7"/>
    </row>
    <row r="60" spans="1:4" x14ac:dyDescent="0.25">
      <c r="A60" s="11" t="s">
        <v>92</v>
      </c>
      <c r="B60" s="7"/>
      <c r="C60" s="7"/>
      <c r="D60" s="7"/>
    </row>
    <row r="61" spans="1:4" x14ac:dyDescent="0.25">
      <c r="A61" s="12" t="s">
        <v>8</v>
      </c>
      <c r="B61" s="7">
        <v>-1990306</v>
      </c>
      <c r="C61" s="7">
        <v>-1502745</v>
      </c>
      <c r="D61" s="7">
        <v>487561</v>
      </c>
    </row>
    <row r="62" spans="1:4" x14ac:dyDescent="0.25">
      <c r="A62" s="12" t="s">
        <v>9</v>
      </c>
      <c r="B62" s="7">
        <v>-2645452</v>
      </c>
      <c r="C62" s="7">
        <v>-3165715</v>
      </c>
      <c r="D62" s="7">
        <v>-520263</v>
      </c>
    </row>
    <row r="63" spans="1:4" x14ac:dyDescent="0.25">
      <c r="A63" s="12" t="s">
        <v>10</v>
      </c>
      <c r="B63" s="7">
        <v>-270000</v>
      </c>
      <c r="C63" s="7">
        <v>-520000</v>
      </c>
      <c r="D63" s="7">
        <v>-250000</v>
      </c>
    </row>
    <row r="64" spans="1:4" x14ac:dyDescent="0.25">
      <c r="A64" s="11" t="s">
        <v>140</v>
      </c>
      <c r="B64" s="7">
        <v>-4905758</v>
      </c>
      <c r="C64" s="7">
        <v>-5188460</v>
      </c>
      <c r="D64" s="7">
        <v>-282702</v>
      </c>
    </row>
    <row r="65" spans="1:4" x14ac:dyDescent="0.25">
      <c r="A65" s="11"/>
      <c r="B65" s="7"/>
      <c r="C65" s="7"/>
      <c r="D65" s="7"/>
    </row>
    <row r="66" spans="1:4" x14ac:dyDescent="0.25">
      <c r="A66" s="6" t="s">
        <v>141</v>
      </c>
      <c r="B66" s="7">
        <v>-4905758</v>
      </c>
      <c r="C66" s="7">
        <v>-5188460</v>
      </c>
      <c r="D66" s="7">
        <v>-282702</v>
      </c>
    </row>
    <row r="67" spans="1:4" x14ac:dyDescent="0.25">
      <c r="A67" s="6"/>
      <c r="B67" s="7"/>
      <c r="C67" s="7"/>
      <c r="D67" s="7"/>
    </row>
    <row r="68" spans="1:4" x14ac:dyDescent="0.25">
      <c r="A68" s="6" t="s">
        <v>108</v>
      </c>
      <c r="B68" s="7"/>
      <c r="C68" s="7"/>
      <c r="D68" s="7"/>
    </row>
    <row r="69" spans="1:4" x14ac:dyDescent="0.25">
      <c r="A69" s="11" t="s">
        <v>109</v>
      </c>
      <c r="B69" s="7"/>
      <c r="C69" s="7"/>
      <c r="D69" s="7"/>
    </row>
    <row r="70" spans="1:4" x14ac:dyDescent="0.25">
      <c r="A70" s="12" t="s">
        <v>7</v>
      </c>
      <c r="B70" s="7">
        <v>1084575</v>
      </c>
      <c r="C70" s="7">
        <v>1084575</v>
      </c>
      <c r="D70" s="7">
        <v>0</v>
      </c>
    </row>
    <row r="71" spans="1:4" x14ac:dyDescent="0.25">
      <c r="A71" s="12" t="s">
        <v>8</v>
      </c>
      <c r="B71" s="7">
        <v>-21734040</v>
      </c>
      <c r="C71" s="7">
        <v>-22976493</v>
      </c>
      <c r="D71" s="7">
        <v>-1242453</v>
      </c>
    </row>
    <row r="72" spans="1:4" x14ac:dyDescent="0.25">
      <c r="A72" s="12" t="s">
        <v>9</v>
      </c>
      <c r="B72" s="7">
        <v>-2219503</v>
      </c>
      <c r="C72" s="7">
        <v>-2316534</v>
      </c>
      <c r="D72" s="7">
        <v>-97031</v>
      </c>
    </row>
    <row r="73" spans="1:4" x14ac:dyDescent="0.25">
      <c r="A73" s="12" t="s">
        <v>10</v>
      </c>
      <c r="B73" s="7">
        <v>-914506</v>
      </c>
      <c r="C73" s="7">
        <v>-961506</v>
      </c>
      <c r="D73" s="7">
        <v>-47000</v>
      </c>
    </row>
    <row r="74" spans="1:4" x14ac:dyDescent="0.25">
      <c r="A74" s="11" t="s">
        <v>142</v>
      </c>
      <c r="B74" s="7">
        <v>-23783474</v>
      </c>
      <c r="C74" s="7">
        <v>-25169958</v>
      </c>
      <c r="D74" s="7">
        <v>-1386484</v>
      </c>
    </row>
    <row r="75" spans="1:4" x14ac:dyDescent="0.25">
      <c r="A75" s="11"/>
      <c r="B75" s="7"/>
      <c r="C75" s="7"/>
      <c r="D75" s="7"/>
    </row>
    <row r="76" spans="1:4" x14ac:dyDescent="0.25">
      <c r="A76" s="6" t="s">
        <v>143</v>
      </c>
      <c r="B76" s="7">
        <v>-23783474</v>
      </c>
      <c r="C76" s="7">
        <v>-25169958</v>
      </c>
      <c r="D76" s="7">
        <v>-1386484</v>
      </c>
    </row>
    <row r="77" spans="1:4" x14ac:dyDescent="0.25">
      <c r="A77" s="6"/>
      <c r="B77" s="7"/>
      <c r="C77" s="7"/>
      <c r="D77" s="7"/>
    </row>
    <row r="78" spans="1:4" x14ac:dyDescent="0.25">
      <c r="A78" s="6" t="s">
        <v>110</v>
      </c>
      <c r="B78" s="7"/>
      <c r="C78" s="7"/>
      <c r="D78" s="7"/>
    </row>
    <row r="79" spans="1:4" x14ac:dyDescent="0.25">
      <c r="A79" s="11" t="s">
        <v>111</v>
      </c>
      <c r="B79" s="7"/>
      <c r="C79" s="7"/>
      <c r="D79" s="7"/>
    </row>
    <row r="80" spans="1:4" x14ac:dyDescent="0.25">
      <c r="A80" s="12" t="s">
        <v>7</v>
      </c>
      <c r="B80" s="7">
        <v>1675035</v>
      </c>
      <c r="C80" s="7">
        <v>3008911</v>
      </c>
      <c r="D80" s="7">
        <v>1333876</v>
      </c>
    </row>
    <row r="81" spans="1:4" x14ac:dyDescent="0.25">
      <c r="A81" s="12" t="s">
        <v>8</v>
      </c>
      <c r="B81" s="7">
        <v>-13088794</v>
      </c>
      <c r="C81" s="7">
        <v>-14366160</v>
      </c>
      <c r="D81" s="7">
        <v>-1277366</v>
      </c>
    </row>
    <row r="82" spans="1:4" x14ac:dyDescent="0.25">
      <c r="A82" s="12" t="s">
        <v>9</v>
      </c>
      <c r="B82" s="7">
        <v>-1929340</v>
      </c>
      <c r="C82" s="7">
        <v>-1983080</v>
      </c>
      <c r="D82" s="7">
        <v>-53740</v>
      </c>
    </row>
    <row r="83" spans="1:4" x14ac:dyDescent="0.25">
      <c r="A83" s="12" t="s">
        <v>10</v>
      </c>
      <c r="B83" s="7">
        <v>-1317375</v>
      </c>
      <c r="C83" s="7">
        <v>-1153939</v>
      </c>
      <c r="D83" s="7">
        <v>163436</v>
      </c>
    </row>
    <row r="84" spans="1:4" x14ac:dyDescent="0.25">
      <c r="A84" s="12" t="s">
        <v>11</v>
      </c>
      <c r="B84" s="7">
        <v>73271</v>
      </c>
      <c r="C84" s="7">
        <v>73271</v>
      </c>
      <c r="D84" s="7">
        <v>0</v>
      </c>
    </row>
    <row r="85" spans="1:4" x14ac:dyDescent="0.25">
      <c r="A85" s="11" t="s">
        <v>144</v>
      </c>
      <c r="B85" s="7">
        <v>-14587203</v>
      </c>
      <c r="C85" s="7">
        <v>-14420997</v>
      </c>
      <c r="D85" s="7">
        <v>166206</v>
      </c>
    </row>
    <row r="86" spans="1:4" x14ac:dyDescent="0.25">
      <c r="A86" s="11"/>
      <c r="B86" s="7"/>
      <c r="C86" s="7"/>
      <c r="D86" s="7"/>
    </row>
    <row r="87" spans="1:4" x14ac:dyDescent="0.25">
      <c r="A87" s="6" t="s">
        <v>145</v>
      </c>
      <c r="B87" s="7">
        <v>-14587203</v>
      </c>
      <c r="C87" s="7">
        <v>-14420997</v>
      </c>
      <c r="D87" s="7">
        <v>166206</v>
      </c>
    </row>
    <row r="88" spans="1:4" x14ac:dyDescent="0.25">
      <c r="A88" s="6"/>
      <c r="B88" s="7"/>
      <c r="C88" s="7"/>
      <c r="D88" s="7"/>
    </row>
    <row r="89" spans="1:4" x14ac:dyDescent="0.25">
      <c r="A89" s="6" t="s">
        <v>112</v>
      </c>
      <c r="B89" s="7"/>
      <c r="C89" s="7"/>
      <c r="D89" s="7"/>
    </row>
    <row r="90" spans="1:4" x14ac:dyDescent="0.25">
      <c r="A90" s="11" t="s">
        <v>113</v>
      </c>
      <c r="B90" s="7"/>
      <c r="C90" s="7"/>
      <c r="D90" s="7"/>
    </row>
    <row r="91" spans="1:4" x14ac:dyDescent="0.25">
      <c r="A91" s="12" t="s">
        <v>7</v>
      </c>
      <c r="B91" s="7">
        <v>4268839</v>
      </c>
      <c r="C91" s="7">
        <v>4924639</v>
      </c>
      <c r="D91" s="7">
        <v>655800</v>
      </c>
    </row>
    <row r="92" spans="1:4" x14ac:dyDescent="0.25">
      <c r="A92" s="12" t="s">
        <v>8</v>
      </c>
      <c r="B92" s="7">
        <v>-2486837</v>
      </c>
      <c r="C92" s="7">
        <v>-2369317</v>
      </c>
      <c r="D92" s="7">
        <v>117520</v>
      </c>
    </row>
    <row r="93" spans="1:4" x14ac:dyDescent="0.25">
      <c r="A93" s="12" t="s">
        <v>9</v>
      </c>
      <c r="B93" s="7">
        <v>-770432</v>
      </c>
      <c r="C93" s="7">
        <v>-1171630</v>
      </c>
      <c r="D93" s="7">
        <v>-401198</v>
      </c>
    </row>
    <row r="94" spans="1:4" x14ac:dyDescent="0.25">
      <c r="A94" s="12" t="s">
        <v>10</v>
      </c>
      <c r="B94" s="7">
        <v>-512759</v>
      </c>
      <c r="C94" s="7">
        <v>-320759</v>
      </c>
      <c r="D94" s="7">
        <v>192000</v>
      </c>
    </row>
    <row r="95" spans="1:4" x14ac:dyDescent="0.25">
      <c r="A95" s="12" t="s">
        <v>11</v>
      </c>
      <c r="B95" s="7">
        <v>0</v>
      </c>
      <c r="C95" s="7">
        <v>0</v>
      </c>
      <c r="D95" s="7">
        <v>0</v>
      </c>
    </row>
    <row r="96" spans="1:4" x14ac:dyDescent="0.25">
      <c r="A96" s="11" t="s">
        <v>146</v>
      </c>
      <c r="B96" s="7">
        <v>498811</v>
      </c>
      <c r="C96" s="7">
        <v>1062933</v>
      </c>
      <c r="D96" s="7">
        <v>564122</v>
      </c>
    </row>
    <row r="97" spans="1:4" x14ac:dyDescent="0.25">
      <c r="A97" s="11"/>
      <c r="B97" s="7"/>
      <c r="C97" s="7"/>
      <c r="D97" s="7"/>
    </row>
    <row r="98" spans="1:4" x14ac:dyDescent="0.25">
      <c r="A98" s="6" t="s">
        <v>147</v>
      </c>
      <c r="B98" s="7">
        <v>498811</v>
      </c>
      <c r="C98" s="7">
        <v>1062933</v>
      </c>
      <c r="D98" s="7">
        <v>564122</v>
      </c>
    </row>
    <row r="99" spans="1:4" x14ac:dyDescent="0.25">
      <c r="A99" s="6"/>
      <c r="B99" s="7"/>
      <c r="C99" s="7"/>
      <c r="D99" s="7"/>
    </row>
    <row r="100" spans="1:4" x14ac:dyDescent="0.25">
      <c r="A100" s="6" t="s">
        <v>114</v>
      </c>
      <c r="B100" s="7"/>
      <c r="C100" s="7"/>
      <c r="D100" s="7"/>
    </row>
    <row r="101" spans="1:4" x14ac:dyDescent="0.25">
      <c r="A101" s="11" t="s">
        <v>115</v>
      </c>
      <c r="B101" s="7"/>
      <c r="C101" s="7"/>
      <c r="D101" s="7"/>
    </row>
    <row r="102" spans="1:4" x14ac:dyDescent="0.25">
      <c r="A102" s="12" t="s">
        <v>7</v>
      </c>
      <c r="B102" s="7">
        <v>6021936</v>
      </c>
      <c r="C102" s="7">
        <v>6021936</v>
      </c>
      <c r="D102" s="7">
        <v>0</v>
      </c>
    </row>
    <row r="103" spans="1:4" x14ac:dyDescent="0.25">
      <c r="A103" s="12" t="s">
        <v>8</v>
      </c>
      <c r="B103" s="7">
        <v>-3365876</v>
      </c>
      <c r="C103" s="7">
        <v>-3210802</v>
      </c>
      <c r="D103" s="7">
        <v>155074</v>
      </c>
    </row>
    <row r="104" spans="1:4" x14ac:dyDescent="0.25">
      <c r="A104" s="12" t="s">
        <v>9</v>
      </c>
      <c r="B104" s="7">
        <v>-4083926</v>
      </c>
      <c r="C104" s="7">
        <v>-4268871</v>
      </c>
      <c r="D104" s="7">
        <v>-184945</v>
      </c>
    </row>
    <row r="105" spans="1:4" x14ac:dyDescent="0.25">
      <c r="A105" s="12" t="s">
        <v>10</v>
      </c>
      <c r="B105" s="7">
        <v>-78862</v>
      </c>
      <c r="C105" s="7">
        <v>-78862</v>
      </c>
      <c r="D105" s="7">
        <v>0</v>
      </c>
    </row>
    <row r="106" spans="1:4" x14ac:dyDescent="0.25">
      <c r="A106" s="11" t="s">
        <v>148</v>
      </c>
      <c r="B106" s="7">
        <v>-1506728</v>
      </c>
      <c r="C106" s="7">
        <v>-1536599</v>
      </c>
      <c r="D106" s="7">
        <v>-29871</v>
      </c>
    </row>
    <row r="107" spans="1:4" x14ac:dyDescent="0.25">
      <c r="A107" s="11"/>
      <c r="B107" s="7"/>
      <c r="C107" s="7"/>
      <c r="D107" s="7"/>
    </row>
    <row r="108" spans="1:4" x14ac:dyDescent="0.25">
      <c r="A108" s="6" t="s">
        <v>149</v>
      </c>
      <c r="B108" s="7">
        <v>-1506728</v>
      </c>
      <c r="C108" s="7">
        <v>-1536599</v>
      </c>
      <c r="D108" s="7">
        <v>-29871</v>
      </c>
    </row>
    <row r="109" spans="1:4" x14ac:dyDescent="0.25">
      <c r="A109" s="6"/>
      <c r="B109" s="7"/>
      <c r="C109" s="7"/>
      <c r="D109" s="7"/>
    </row>
    <row r="110" spans="1:4" x14ac:dyDescent="0.25">
      <c r="A110" s="6" t="s">
        <v>116</v>
      </c>
      <c r="B110" s="7"/>
      <c r="C110" s="7"/>
      <c r="D110" s="7"/>
    </row>
    <row r="111" spans="1:4" x14ac:dyDescent="0.25">
      <c r="A111" s="11" t="s">
        <v>117</v>
      </c>
      <c r="B111" s="7"/>
      <c r="C111" s="7"/>
      <c r="D111" s="7"/>
    </row>
    <row r="112" spans="1:4" x14ac:dyDescent="0.25">
      <c r="A112" s="12" t="s">
        <v>7</v>
      </c>
      <c r="B112" s="7">
        <v>72602744</v>
      </c>
      <c r="C112" s="7">
        <v>73192908</v>
      </c>
      <c r="D112" s="7">
        <v>590164</v>
      </c>
    </row>
    <row r="113" spans="1:4" x14ac:dyDescent="0.25">
      <c r="A113" s="12" t="s">
        <v>8</v>
      </c>
      <c r="B113" s="7">
        <v>-22952365</v>
      </c>
      <c r="C113" s="7">
        <v>-22569152</v>
      </c>
      <c r="D113" s="7">
        <v>383213</v>
      </c>
    </row>
    <row r="114" spans="1:4" x14ac:dyDescent="0.25">
      <c r="A114" s="12" t="s">
        <v>9</v>
      </c>
      <c r="B114" s="7">
        <v>-49110638</v>
      </c>
      <c r="C114" s="7">
        <v>-52021983</v>
      </c>
      <c r="D114" s="7">
        <v>-2911345</v>
      </c>
    </row>
    <row r="115" spans="1:4" x14ac:dyDescent="0.25">
      <c r="A115" s="12" t="s">
        <v>10</v>
      </c>
      <c r="B115" s="7">
        <v>-10484347</v>
      </c>
      <c r="C115" s="7">
        <v>-10994347</v>
      </c>
      <c r="D115" s="7">
        <v>-510000</v>
      </c>
    </row>
    <row r="116" spans="1:4" x14ac:dyDescent="0.25">
      <c r="A116" s="12" t="s">
        <v>11</v>
      </c>
      <c r="B116" s="7">
        <v>0</v>
      </c>
      <c r="C116" s="7">
        <v>0</v>
      </c>
      <c r="D116" s="7">
        <v>0</v>
      </c>
    </row>
    <row r="117" spans="1:4" x14ac:dyDescent="0.25">
      <c r="A117" s="11" t="s">
        <v>150</v>
      </c>
      <c r="B117" s="7">
        <v>-9944606</v>
      </c>
      <c r="C117" s="7">
        <v>-12392574</v>
      </c>
      <c r="D117" s="7">
        <v>-2447968</v>
      </c>
    </row>
    <row r="118" spans="1:4" x14ac:dyDescent="0.25">
      <c r="A118" s="11"/>
      <c r="B118" s="7"/>
      <c r="C118" s="7"/>
      <c r="D118" s="7"/>
    </row>
    <row r="119" spans="1:4" x14ac:dyDescent="0.25">
      <c r="A119" s="6" t="s">
        <v>151</v>
      </c>
      <c r="B119" s="7">
        <v>-9944606</v>
      </c>
      <c r="C119" s="7">
        <v>-12392574</v>
      </c>
      <c r="D119" s="7">
        <v>-2447968</v>
      </c>
    </row>
    <row r="120" spans="1:4" x14ac:dyDescent="0.25">
      <c r="A120" s="6"/>
      <c r="B120" s="7"/>
      <c r="C120" s="7"/>
      <c r="D120" s="7"/>
    </row>
    <row r="121" spans="1:4" x14ac:dyDescent="0.25">
      <c r="A121" s="6" t="s">
        <v>118</v>
      </c>
      <c r="B121" s="7"/>
      <c r="C121" s="7"/>
      <c r="D121" s="7"/>
    </row>
    <row r="122" spans="1:4" x14ac:dyDescent="0.25">
      <c r="A122" s="11" t="s">
        <v>100</v>
      </c>
      <c r="B122" s="7"/>
      <c r="C122" s="7"/>
      <c r="D122" s="7"/>
    </row>
    <row r="123" spans="1:4" x14ac:dyDescent="0.25">
      <c r="A123" s="12" t="s">
        <v>7</v>
      </c>
      <c r="B123" s="7">
        <v>1450000</v>
      </c>
      <c r="C123" s="7">
        <v>1450000</v>
      </c>
      <c r="D123" s="7">
        <v>0</v>
      </c>
    </row>
    <row r="124" spans="1:4" x14ac:dyDescent="0.25">
      <c r="A124" s="12" t="s">
        <v>8</v>
      </c>
      <c r="B124" s="7">
        <v>-3549880</v>
      </c>
      <c r="C124" s="7">
        <v>-2371332</v>
      </c>
      <c r="D124" s="7">
        <v>1178548</v>
      </c>
    </row>
    <row r="125" spans="1:4" x14ac:dyDescent="0.25">
      <c r="A125" s="12" t="s">
        <v>9</v>
      </c>
      <c r="B125" s="7">
        <v>-2165200</v>
      </c>
      <c r="C125" s="7">
        <v>-2333600</v>
      </c>
      <c r="D125" s="7">
        <v>-168400</v>
      </c>
    </row>
    <row r="126" spans="1:4" x14ac:dyDescent="0.25">
      <c r="A126" s="12" t="s">
        <v>10</v>
      </c>
      <c r="B126" s="7">
        <v>-5863000</v>
      </c>
      <c r="C126" s="7">
        <v>-5863000</v>
      </c>
      <c r="D126" s="7">
        <v>0</v>
      </c>
    </row>
    <row r="127" spans="1:4" x14ac:dyDescent="0.25">
      <c r="A127" s="11" t="s">
        <v>152</v>
      </c>
      <c r="B127" s="7">
        <v>-10128080</v>
      </c>
      <c r="C127" s="7">
        <v>-9117932</v>
      </c>
      <c r="D127" s="7">
        <v>1010148</v>
      </c>
    </row>
    <row r="128" spans="1:4" x14ac:dyDescent="0.25">
      <c r="A128" s="11"/>
      <c r="B128" s="7"/>
      <c r="C128" s="7"/>
      <c r="D128" s="7"/>
    </row>
    <row r="129" spans="1:4" x14ac:dyDescent="0.25">
      <c r="A129" s="6" t="s">
        <v>153</v>
      </c>
      <c r="B129" s="7">
        <v>-10128080</v>
      </c>
      <c r="C129" s="7">
        <v>-9117932</v>
      </c>
      <c r="D129" s="7">
        <v>1010148</v>
      </c>
    </row>
    <row r="130" spans="1:4" x14ac:dyDescent="0.25">
      <c r="A130" s="6"/>
      <c r="B130" s="7"/>
      <c r="C130" s="7"/>
      <c r="D130" s="7"/>
    </row>
    <row r="131" spans="1:4" x14ac:dyDescent="0.25">
      <c r="A131" s="6" t="s">
        <v>119</v>
      </c>
      <c r="B131" s="7"/>
      <c r="C131" s="7"/>
      <c r="D131" s="7"/>
    </row>
    <row r="132" spans="1:4" x14ac:dyDescent="0.25">
      <c r="A132" s="11" t="s">
        <v>120</v>
      </c>
      <c r="B132" s="7"/>
      <c r="C132" s="7"/>
      <c r="D132" s="7"/>
    </row>
    <row r="133" spans="1:4" x14ac:dyDescent="0.25">
      <c r="A133" s="12" t="s">
        <v>7</v>
      </c>
      <c r="B133" s="7">
        <v>4497600</v>
      </c>
      <c r="C133" s="7">
        <v>4723600</v>
      </c>
      <c r="D133" s="7">
        <v>226000</v>
      </c>
    </row>
    <row r="134" spans="1:4" x14ac:dyDescent="0.25">
      <c r="A134" s="12" t="s">
        <v>8</v>
      </c>
      <c r="B134" s="7">
        <v>-294743</v>
      </c>
      <c r="C134" s="7">
        <v>-293529</v>
      </c>
      <c r="D134" s="7">
        <v>1214</v>
      </c>
    </row>
    <row r="135" spans="1:4" x14ac:dyDescent="0.25">
      <c r="A135" s="12" t="s">
        <v>9</v>
      </c>
      <c r="B135" s="7">
        <v>-2134217</v>
      </c>
      <c r="C135" s="7">
        <v>-2127097</v>
      </c>
      <c r="D135" s="7">
        <v>7120</v>
      </c>
    </row>
    <row r="136" spans="1:4" x14ac:dyDescent="0.25">
      <c r="A136" s="11" t="s">
        <v>154</v>
      </c>
      <c r="B136" s="7">
        <v>2068640</v>
      </c>
      <c r="C136" s="7">
        <v>2302974</v>
      </c>
      <c r="D136" s="7">
        <v>234334</v>
      </c>
    </row>
    <row r="137" spans="1:4" x14ac:dyDescent="0.25">
      <c r="A137" s="11"/>
      <c r="B137" s="7"/>
      <c r="C137" s="7"/>
      <c r="D137" s="7"/>
    </row>
    <row r="138" spans="1:4" x14ac:dyDescent="0.25">
      <c r="A138" s="6" t="s">
        <v>155</v>
      </c>
      <c r="B138" s="7">
        <v>2068640</v>
      </c>
      <c r="C138" s="7">
        <v>2302974</v>
      </c>
      <c r="D138" s="7">
        <v>234334</v>
      </c>
    </row>
    <row r="139" spans="1:4" x14ac:dyDescent="0.25">
      <c r="A139" s="6"/>
      <c r="B139" s="7"/>
      <c r="C139" s="7"/>
      <c r="D139" s="7"/>
    </row>
    <row r="140" spans="1:4" x14ac:dyDescent="0.25">
      <c r="A140" s="6" t="s">
        <v>12</v>
      </c>
      <c r="B140" s="7">
        <v>-98379709</v>
      </c>
      <c r="C140" s="7">
        <v>-89703256.500100002</v>
      </c>
      <c r="D140" s="7">
        <v>8676452.4999000002</v>
      </c>
    </row>
    <row r="141" spans="1:4" x14ac:dyDescent="0.25">
      <c r="B141"/>
      <c r="C141"/>
      <c r="D141"/>
    </row>
    <row r="142" spans="1:4" x14ac:dyDescent="0.25">
      <c r="B142"/>
      <c r="C142"/>
      <c r="D142"/>
    </row>
    <row r="143" spans="1:4" x14ac:dyDescent="0.25">
      <c r="B143"/>
      <c r="C143"/>
      <c r="D143"/>
    </row>
    <row r="144" spans="1:4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</sheetData>
  <printOptions horizontalCentered="1"/>
  <pageMargins left="0.25" right="0.25" top="0.75" bottom="0.75" header="0.3" footer="0.3"/>
  <pageSetup scale="79" orientation="portrait" horizontalDpi="300" verticalDpi="300" r:id="rId2"/>
  <rowBreaks count="2" manualBreakCount="2">
    <brk id="49" max="16383" man="1"/>
    <brk id="10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2"/>
  <sheetViews>
    <sheetView zoomScaleNormal="100" workbookViewId="0"/>
  </sheetViews>
  <sheetFormatPr defaultRowHeight="15" x14ac:dyDescent="0.25"/>
  <cols>
    <col min="1" max="1" width="38.42578125" customWidth="1"/>
    <col min="2" max="2" width="17" style="9" customWidth="1"/>
    <col min="3" max="3" width="19.5703125" style="9" customWidth="1"/>
    <col min="4" max="4" width="14.42578125" style="9" customWidth="1"/>
  </cols>
  <sheetData>
    <row r="1" spans="1:4" x14ac:dyDescent="0.25">
      <c r="A1" s="1" t="s">
        <v>0</v>
      </c>
    </row>
    <row r="3" spans="1:4" x14ac:dyDescent="0.25">
      <c r="A3" s="5" t="s">
        <v>3</v>
      </c>
      <c r="B3" s="8" t="s">
        <v>4</v>
      </c>
      <c r="C3" s="8" t="s">
        <v>5</v>
      </c>
      <c r="D3" s="8" t="s">
        <v>6</v>
      </c>
    </row>
    <row r="4" spans="1:4" x14ac:dyDescent="0.25">
      <c r="A4" s="6" t="s">
        <v>16</v>
      </c>
      <c r="B4" s="7"/>
      <c r="C4" s="7"/>
      <c r="D4" s="7"/>
    </row>
    <row r="5" spans="1:4" x14ac:dyDescent="0.25">
      <c r="A5" s="11" t="s">
        <v>2</v>
      </c>
      <c r="B5" s="7"/>
      <c r="C5" s="7"/>
      <c r="D5" s="7"/>
    </row>
    <row r="6" spans="1:4" x14ac:dyDescent="0.25">
      <c r="A6" s="12" t="s">
        <v>7</v>
      </c>
      <c r="B6" s="7">
        <v>50322675</v>
      </c>
      <c r="C6" s="7">
        <v>60650530</v>
      </c>
      <c r="D6" s="7">
        <v>10327855</v>
      </c>
    </row>
    <row r="7" spans="1:4" x14ac:dyDescent="0.25">
      <c r="A7" s="12" t="s">
        <v>8</v>
      </c>
      <c r="B7" s="7">
        <v>-38216166</v>
      </c>
      <c r="C7" s="7">
        <v>-40047016</v>
      </c>
      <c r="D7" s="7">
        <v>-1830850</v>
      </c>
    </row>
    <row r="8" spans="1:4" x14ac:dyDescent="0.25">
      <c r="A8" s="12" t="s">
        <v>9</v>
      </c>
      <c r="B8" s="7">
        <v>-14621813</v>
      </c>
      <c r="C8" s="7">
        <v>-20776283</v>
      </c>
      <c r="D8" s="7">
        <v>-6154470</v>
      </c>
    </row>
    <row r="9" spans="1:4" x14ac:dyDescent="0.25">
      <c r="A9" s="12" t="s">
        <v>10</v>
      </c>
      <c r="B9" s="7">
        <v>-2422605</v>
      </c>
      <c r="C9" s="7">
        <v>-1991200</v>
      </c>
      <c r="D9" s="7">
        <v>431405</v>
      </c>
    </row>
    <row r="10" spans="1:4" x14ac:dyDescent="0.25">
      <c r="A10" s="12" t="s">
        <v>11</v>
      </c>
      <c r="B10" s="7">
        <v>-1541353</v>
      </c>
      <c r="C10" s="7">
        <v>-943530</v>
      </c>
      <c r="D10" s="7">
        <v>597823</v>
      </c>
    </row>
    <row r="11" spans="1:4" x14ac:dyDescent="0.25">
      <c r="A11" s="11" t="s">
        <v>156</v>
      </c>
      <c r="B11" s="7">
        <v>-6479262</v>
      </c>
      <c r="C11" s="7">
        <v>-3107499</v>
      </c>
      <c r="D11" s="7">
        <v>3371763</v>
      </c>
    </row>
    <row r="12" spans="1:4" x14ac:dyDescent="0.25">
      <c r="A12" s="11"/>
      <c r="B12" s="7"/>
      <c r="C12" s="7"/>
      <c r="D12" s="7"/>
    </row>
    <row r="13" spans="1:4" x14ac:dyDescent="0.25">
      <c r="A13" s="6" t="s">
        <v>17</v>
      </c>
      <c r="B13" s="7"/>
      <c r="C13" s="7"/>
      <c r="D13" s="7"/>
    </row>
    <row r="14" spans="1:4" x14ac:dyDescent="0.25">
      <c r="A14" s="11" t="s">
        <v>18</v>
      </c>
      <c r="B14" s="7"/>
      <c r="C14" s="7"/>
      <c r="D14" s="7"/>
    </row>
    <row r="15" spans="1:4" x14ac:dyDescent="0.25">
      <c r="A15" s="12" t="s">
        <v>7</v>
      </c>
      <c r="B15" s="7">
        <v>0</v>
      </c>
      <c r="C15" s="7">
        <v>7314188.5</v>
      </c>
      <c r="D15" s="7">
        <v>7314188.5</v>
      </c>
    </row>
    <row r="16" spans="1:4" x14ac:dyDescent="0.25">
      <c r="A16" s="12" t="s">
        <v>8</v>
      </c>
      <c r="B16" s="7">
        <v>0</v>
      </c>
      <c r="C16" s="7">
        <v>-1897500</v>
      </c>
      <c r="D16" s="7">
        <v>-1897500</v>
      </c>
    </row>
    <row r="17" spans="1:4" x14ac:dyDescent="0.25">
      <c r="A17" s="12" t="s">
        <v>9</v>
      </c>
      <c r="B17" s="7">
        <v>0</v>
      </c>
      <c r="C17" s="7">
        <v>-525000</v>
      </c>
      <c r="D17" s="7">
        <v>-525000</v>
      </c>
    </row>
    <row r="18" spans="1:4" x14ac:dyDescent="0.25">
      <c r="A18" s="12" t="s">
        <v>10</v>
      </c>
      <c r="B18" s="7">
        <v>0</v>
      </c>
      <c r="C18" s="7">
        <v>-4301000</v>
      </c>
      <c r="D18" s="7">
        <v>-4301000</v>
      </c>
    </row>
    <row r="19" spans="1:4" x14ac:dyDescent="0.25">
      <c r="A19" s="11" t="s">
        <v>157</v>
      </c>
      <c r="B19" s="7">
        <v>0</v>
      </c>
      <c r="C19" s="7">
        <v>590688.5</v>
      </c>
      <c r="D19" s="7">
        <v>590688.5</v>
      </c>
    </row>
    <row r="20" spans="1:4" x14ac:dyDescent="0.25">
      <c r="A20" s="11"/>
      <c r="B20" s="7"/>
      <c r="C20" s="7"/>
      <c r="D20" s="7"/>
    </row>
    <row r="21" spans="1:4" x14ac:dyDescent="0.25">
      <c r="A21" s="6" t="s">
        <v>19</v>
      </c>
      <c r="B21" s="7"/>
      <c r="C21" s="7"/>
      <c r="D21" s="7"/>
    </row>
    <row r="22" spans="1:4" x14ac:dyDescent="0.25">
      <c r="A22" s="11" t="s">
        <v>20</v>
      </c>
      <c r="B22" s="7"/>
      <c r="C22" s="7"/>
      <c r="D22" s="7"/>
    </row>
    <row r="23" spans="1:4" x14ac:dyDescent="0.25">
      <c r="A23" s="12" t="s">
        <v>7</v>
      </c>
      <c r="B23" s="7">
        <v>219811</v>
      </c>
      <c r="C23" s="7">
        <v>219811</v>
      </c>
      <c r="D23" s="7">
        <v>0</v>
      </c>
    </row>
    <row r="24" spans="1:4" x14ac:dyDescent="0.25">
      <c r="A24" s="12" t="s">
        <v>8</v>
      </c>
      <c r="B24" s="7">
        <v>-260262</v>
      </c>
      <c r="C24" s="7">
        <v>-259710</v>
      </c>
      <c r="D24" s="7">
        <v>552</v>
      </c>
    </row>
    <row r="25" spans="1:4" x14ac:dyDescent="0.25">
      <c r="A25" s="12" t="s">
        <v>9</v>
      </c>
      <c r="B25" s="7">
        <v>0</v>
      </c>
      <c r="C25" s="7">
        <v>0</v>
      </c>
      <c r="D25" s="7">
        <v>0</v>
      </c>
    </row>
    <row r="26" spans="1:4" x14ac:dyDescent="0.25">
      <c r="A26" s="12" t="s">
        <v>11</v>
      </c>
      <c r="B26" s="7">
        <v>73271</v>
      </c>
      <c r="C26" s="7">
        <v>73271</v>
      </c>
      <c r="D26" s="7">
        <v>0</v>
      </c>
    </row>
    <row r="27" spans="1:4" x14ac:dyDescent="0.25">
      <c r="A27" s="11" t="s">
        <v>158</v>
      </c>
      <c r="B27" s="7">
        <v>32820</v>
      </c>
      <c r="C27" s="7">
        <v>33372</v>
      </c>
      <c r="D27" s="7">
        <v>552</v>
      </c>
    </row>
    <row r="28" spans="1:4" x14ac:dyDescent="0.25">
      <c r="A28" s="11"/>
      <c r="B28" s="7"/>
      <c r="C28" s="7"/>
      <c r="D28" s="7"/>
    </row>
    <row r="29" spans="1:4" x14ac:dyDescent="0.25">
      <c r="A29" s="6" t="s">
        <v>21</v>
      </c>
      <c r="B29" s="7"/>
      <c r="C29" s="7"/>
      <c r="D29" s="7"/>
    </row>
    <row r="30" spans="1:4" x14ac:dyDescent="0.25">
      <c r="A30" s="11" t="s">
        <v>22</v>
      </c>
      <c r="B30" s="7"/>
      <c r="C30" s="7"/>
      <c r="D30" s="7"/>
    </row>
    <row r="31" spans="1:4" x14ac:dyDescent="0.25">
      <c r="A31" s="12" t="s">
        <v>7</v>
      </c>
      <c r="B31" s="7">
        <v>131886</v>
      </c>
      <c r="C31" s="7">
        <v>131886</v>
      </c>
      <c r="D31" s="7">
        <v>0</v>
      </c>
    </row>
    <row r="32" spans="1:4" x14ac:dyDescent="0.25">
      <c r="A32" s="12" t="s">
        <v>9</v>
      </c>
      <c r="B32" s="7">
        <v>-131886</v>
      </c>
      <c r="C32" s="7">
        <v>-131886</v>
      </c>
      <c r="D32" s="7">
        <v>0</v>
      </c>
    </row>
    <row r="33" spans="1:4" x14ac:dyDescent="0.25">
      <c r="A33" s="11" t="s">
        <v>159</v>
      </c>
      <c r="B33" s="7">
        <v>0</v>
      </c>
      <c r="C33" s="7">
        <v>0</v>
      </c>
      <c r="D33" s="7">
        <v>0</v>
      </c>
    </row>
    <row r="34" spans="1:4" x14ac:dyDescent="0.25">
      <c r="A34" s="11"/>
      <c r="B34" s="7"/>
      <c r="C34" s="7"/>
      <c r="D34" s="7"/>
    </row>
    <row r="35" spans="1:4" x14ac:dyDescent="0.25">
      <c r="A35" s="6" t="s">
        <v>23</v>
      </c>
      <c r="B35" s="7"/>
      <c r="C35" s="7"/>
      <c r="D35" s="7"/>
    </row>
    <row r="36" spans="1:4" x14ac:dyDescent="0.25">
      <c r="A36" s="11" t="s">
        <v>24</v>
      </c>
      <c r="B36" s="7"/>
      <c r="C36" s="7"/>
      <c r="D36" s="7"/>
    </row>
    <row r="37" spans="1:4" x14ac:dyDescent="0.25">
      <c r="A37" s="12" t="s">
        <v>7</v>
      </c>
      <c r="B37" s="7">
        <v>401865</v>
      </c>
      <c r="C37" s="7">
        <v>401865</v>
      </c>
      <c r="D37" s="7">
        <v>0</v>
      </c>
    </row>
    <row r="38" spans="1:4" x14ac:dyDescent="0.25">
      <c r="A38" s="12" t="s">
        <v>9</v>
      </c>
      <c r="B38" s="7">
        <v>-755263</v>
      </c>
      <c r="C38" s="7">
        <v>-755263</v>
      </c>
      <c r="D38" s="7">
        <v>0</v>
      </c>
    </row>
    <row r="39" spans="1:4" x14ac:dyDescent="0.25">
      <c r="A39" s="12" t="s">
        <v>10</v>
      </c>
      <c r="B39" s="7">
        <v>-81161</v>
      </c>
      <c r="C39" s="7">
        <v>-81161</v>
      </c>
      <c r="D39" s="7">
        <v>0</v>
      </c>
    </row>
    <row r="40" spans="1:4" x14ac:dyDescent="0.25">
      <c r="A40" s="12" t="s">
        <v>11</v>
      </c>
      <c r="B40" s="7">
        <v>8965</v>
      </c>
      <c r="C40" s="7">
        <v>8965</v>
      </c>
      <c r="D40" s="7">
        <v>0</v>
      </c>
    </row>
    <row r="41" spans="1:4" x14ac:dyDescent="0.25">
      <c r="A41" s="11" t="s">
        <v>160</v>
      </c>
      <c r="B41" s="7">
        <v>-425594</v>
      </c>
      <c r="C41" s="7">
        <v>-425594</v>
      </c>
      <c r="D41" s="7">
        <v>0</v>
      </c>
    </row>
    <row r="42" spans="1:4" x14ac:dyDescent="0.25">
      <c r="A42" s="11"/>
      <c r="B42" s="7"/>
      <c r="C42" s="7"/>
      <c r="D42" s="7"/>
    </row>
    <row r="43" spans="1:4" x14ac:dyDescent="0.25">
      <c r="A43" s="6" t="s">
        <v>25</v>
      </c>
      <c r="B43" s="7"/>
      <c r="C43" s="7"/>
      <c r="D43" s="7"/>
    </row>
    <row r="44" spans="1:4" x14ac:dyDescent="0.25">
      <c r="A44" s="11" t="s">
        <v>26</v>
      </c>
      <c r="B44" s="7"/>
      <c r="C44" s="7"/>
      <c r="D44" s="7"/>
    </row>
    <row r="45" spans="1:4" x14ac:dyDescent="0.25">
      <c r="A45" s="12" t="s">
        <v>7</v>
      </c>
      <c r="B45" s="7">
        <v>237370</v>
      </c>
      <c r="C45" s="7">
        <v>237370</v>
      </c>
      <c r="D45" s="7">
        <v>0</v>
      </c>
    </row>
    <row r="46" spans="1:4" x14ac:dyDescent="0.25">
      <c r="A46" s="12" t="s">
        <v>8</v>
      </c>
      <c r="B46" s="7">
        <v>-112537</v>
      </c>
      <c r="C46" s="7">
        <v>-112537</v>
      </c>
      <c r="D46" s="7">
        <v>0</v>
      </c>
    </row>
    <row r="47" spans="1:4" x14ac:dyDescent="0.25">
      <c r="A47" s="12" t="s">
        <v>9</v>
      </c>
      <c r="B47" s="7">
        <v>-331354</v>
      </c>
      <c r="C47" s="7">
        <v>-332299</v>
      </c>
      <c r="D47" s="7">
        <v>-945</v>
      </c>
    </row>
    <row r="48" spans="1:4" x14ac:dyDescent="0.25">
      <c r="A48" s="12" t="s">
        <v>10</v>
      </c>
      <c r="B48" s="7">
        <v>0</v>
      </c>
      <c r="C48" s="7">
        <v>0</v>
      </c>
      <c r="D48" s="7">
        <v>0</v>
      </c>
    </row>
    <row r="49" spans="1:4" x14ac:dyDescent="0.25">
      <c r="A49" s="12" t="s">
        <v>11</v>
      </c>
      <c r="B49" s="7">
        <v>7478</v>
      </c>
      <c r="C49" s="7">
        <v>7478</v>
      </c>
      <c r="D49" s="7">
        <v>0</v>
      </c>
    </row>
    <row r="50" spans="1:4" x14ac:dyDescent="0.25">
      <c r="A50" s="11" t="s">
        <v>161</v>
      </c>
      <c r="B50" s="7">
        <v>-199043</v>
      </c>
      <c r="C50" s="7">
        <v>-199988</v>
      </c>
      <c r="D50" s="7">
        <v>-945</v>
      </c>
    </row>
    <row r="51" spans="1:4" x14ac:dyDescent="0.25">
      <c r="A51" s="11"/>
      <c r="B51" s="7"/>
      <c r="C51" s="7"/>
      <c r="D51" s="7"/>
    </row>
    <row r="52" spans="1:4" x14ac:dyDescent="0.25">
      <c r="A52" s="6" t="s">
        <v>27</v>
      </c>
      <c r="B52" s="7"/>
      <c r="C52" s="7"/>
      <c r="D52" s="7"/>
    </row>
    <row r="53" spans="1:4" x14ac:dyDescent="0.25">
      <c r="A53" s="11" t="s">
        <v>28</v>
      </c>
      <c r="B53" s="7"/>
      <c r="C53" s="7"/>
      <c r="D53" s="7"/>
    </row>
    <row r="54" spans="1:4" x14ac:dyDescent="0.25">
      <c r="A54" s="12" t="s">
        <v>7</v>
      </c>
      <c r="B54" s="7">
        <v>150100</v>
      </c>
      <c r="C54" s="7">
        <v>150100</v>
      </c>
      <c r="D54" s="7">
        <v>0</v>
      </c>
    </row>
    <row r="55" spans="1:4" x14ac:dyDescent="0.25">
      <c r="A55" s="12" t="s">
        <v>9</v>
      </c>
      <c r="B55" s="7">
        <v>-15922</v>
      </c>
      <c r="C55" s="7">
        <v>-15922</v>
      </c>
      <c r="D55" s="7">
        <v>0</v>
      </c>
    </row>
    <row r="56" spans="1:4" x14ac:dyDescent="0.25">
      <c r="A56" s="12" t="s">
        <v>10</v>
      </c>
      <c r="B56" s="7">
        <v>-316397</v>
      </c>
      <c r="C56" s="7">
        <v>-316397</v>
      </c>
      <c r="D56" s="7">
        <v>0</v>
      </c>
    </row>
    <row r="57" spans="1:4" x14ac:dyDescent="0.25">
      <c r="A57" s="11" t="s">
        <v>162</v>
      </c>
      <c r="B57" s="7">
        <v>-182219</v>
      </c>
      <c r="C57" s="7">
        <v>-182219</v>
      </c>
      <c r="D57" s="7">
        <v>0</v>
      </c>
    </row>
    <row r="58" spans="1:4" x14ac:dyDescent="0.25">
      <c r="A58" s="11"/>
      <c r="B58" s="7"/>
      <c r="C58" s="7"/>
      <c r="D58" s="7"/>
    </row>
    <row r="59" spans="1:4" x14ac:dyDescent="0.25">
      <c r="A59" s="6" t="s">
        <v>29</v>
      </c>
      <c r="B59" s="7"/>
      <c r="C59" s="7"/>
      <c r="D59" s="7"/>
    </row>
    <row r="60" spans="1:4" x14ac:dyDescent="0.25">
      <c r="A60" s="11" t="s">
        <v>30</v>
      </c>
      <c r="B60" s="7"/>
      <c r="C60" s="7"/>
      <c r="D60" s="7"/>
    </row>
    <row r="61" spans="1:4" x14ac:dyDescent="0.25">
      <c r="A61" s="12" t="s">
        <v>7</v>
      </c>
      <c r="B61" s="7">
        <v>4497600</v>
      </c>
      <c r="C61" s="7">
        <v>4723600</v>
      </c>
      <c r="D61" s="7">
        <v>226000</v>
      </c>
    </row>
    <row r="62" spans="1:4" x14ac:dyDescent="0.25">
      <c r="A62" s="12" t="s">
        <v>8</v>
      </c>
      <c r="B62" s="7">
        <v>-294743</v>
      </c>
      <c r="C62" s="7">
        <v>-293529</v>
      </c>
      <c r="D62" s="7">
        <v>1214</v>
      </c>
    </row>
    <row r="63" spans="1:4" x14ac:dyDescent="0.25">
      <c r="A63" s="12" t="s">
        <v>9</v>
      </c>
      <c r="B63" s="7">
        <v>-2134217</v>
      </c>
      <c r="C63" s="7">
        <v>-2127097</v>
      </c>
      <c r="D63" s="7">
        <v>7120</v>
      </c>
    </row>
    <row r="64" spans="1:4" x14ac:dyDescent="0.25">
      <c r="A64" s="12" t="s">
        <v>10</v>
      </c>
      <c r="B64" s="7">
        <v>-7427493</v>
      </c>
      <c r="C64" s="7">
        <v>-7393337</v>
      </c>
      <c r="D64" s="7">
        <v>34156</v>
      </c>
    </row>
    <row r="65" spans="1:4" x14ac:dyDescent="0.25">
      <c r="A65" s="11" t="s">
        <v>163</v>
      </c>
      <c r="B65" s="7">
        <v>-5358853</v>
      </c>
      <c r="C65" s="7">
        <v>-5090363</v>
      </c>
      <c r="D65" s="7">
        <v>268490</v>
      </c>
    </row>
    <row r="66" spans="1:4" x14ac:dyDescent="0.25">
      <c r="A66" s="11"/>
      <c r="B66" s="7"/>
      <c r="C66" s="7"/>
      <c r="D66" s="7"/>
    </row>
    <row r="67" spans="1:4" x14ac:dyDescent="0.25">
      <c r="A67" s="6" t="s">
        <v>31</v>
      </c>
      <c r="B67" s="7"/>
      <c r="C67" s="7"/>
      <c r="D67" s="7"/>
    </row>
    <row r="68" spans="1:4" x14ac:dyDescent="0.25">
      <c r="A68" s="11" t="s">
        <v>32</v>
      </c>
      <c r="B68" s="7"/>
      <c r="C68" s="7"/>
      <c r="D68" s="7"/>
    </row>
    <row r="69" spans="1:4" x14ac:dyDescent="0.25">
      <c r="A69" s="12" t="s">
        <v>7</v>
      </c>
      <c r="B69" s="7">
        <v>848450</v>
      </c>
      <c r="C69" s="7">
        <v>848450</v>
      </c>
      <c r="D69" s="7">
        <v>0</v>
      </c>
    </row>
    <row r="70" spans="1:4" x14ac:dyDescent="0.25">
      <c r="A70" s="12" t="s">
        <v>8</v>
      </c>
      <c r="B70" s="7">
        <v>-1195314</v>
      </c>
      <c r="C70" s="7">
        <v>-1164077</v>
      </c>
      <c r="D70" s="7">
        <v>31237</v>
      </c>
    </row>
    <row r="71" spans="1:4" x14ac:dyDescent="0.25">
      <c r="A71" s="12" t="s">
        <v>9</v>
      </c>
      <c r="B71" s="7">
        <v>-313809</v>
      </c>
      <c r="C71" s="7">
        <v>-394579</v>
      </c>
      <c r="D71" s="7">
        <v>-80770</v>
      </c>
    </row>
    <row r="72" spans="1:4" x14ac:dyDescent="0.25">
      <c r="A72" s="12" t="s">
        <v>10</v>
      </c>
      <c r="B72" s="7">
        <v>0</v>
      </c>
      <c r="C72" s="7">
        <v>0</v>
      </c>
      <c r="D72" s="7">
        <v>0</v>
      </c>
    </row>
    <row r="73" spans="1:4" x14ac:dyDescent="0.25">
      <c r="A73" s="12" t="s">
        <v>11</v>
      </c>
      <c r="B73" s="7">
        <v>1307823</v>
      </c>
      <c r="C73" s="7">
        <v>710000</v>
      </c>
      <c r="D73" s="7">
        <v>-597823</v>
      </c>
    </row>
    <row r="74" spans="1:4" x14ac:dyDescent="0.25">
      <c r="A74" s="11" t="s">
        <v>164</v>
      </c>
      <c r="B74" s="7">
        <v>647150</v>
      </c>
      <c r="C74" s="7">
        <v>-206</v>
      </c>
      <c r="D74" s="7">
        <v>-647356</v>
      </c>
    </row>
    <row r="75" spans="1:4" x14ac:dyDescent="0.25">
      <c r="A75" s="11"/>
      <c r="B75" s="7"/>
      <c r="C75" s="7"/>
      <c r="D75" s="7"/>
    </row>
    <row r="76" spans="1:4" x14ac:dyDescent="0.25">
      <c r="A76" s="6" t="s">
        <v>33</v>
      </c>
      <c r="B76" s="7"/>
      <c r="C76" s="7"/>
      <c r="D76" s="7"/>
    </row>
    <row r="77" spans="1:4" x14ac:dyDescent="0.25">
      <c r="A77" s="11" t="s">
        <v>34</v>
      </c>
      <c r="B77" s="7"/>
      <c r="C77" s="7"/>
      <c r="D77" s="7"/>
    </row>
    <row r="78" spans="1:4" x14ac:dyDescent="0.25">
      <c r="A78" s="12" t="s">
        <v>7</v>
      </c>
      <c r="B78" s="7">
        <v>0</v>
      </c>
      <c r="C78" s="7">
        <v>0</v>
      </c>
      <c r="D78" s="7">
        <v>0</v>
      </c>
    </row>
    <row r="79" spans="1:4" x14ac:dyDescent="0.25">
      <c r="A79" s="12" t="s">
        <v>9</v>
      </c>
      <c r="B79" s="7">
        <v>-100000</v>
      </c>
      <c r="C79" s="7">
        <v>-100000</v>
      </c>
      <c r="D79" s="7">
        <v>0</v>
      </c>
    </row>
    <row r="80" spans="1:4" x14ac:dyDescent="0.25">
      <c r="A80" s="11" t="s">
        <v>165</v>
      </c>
      <c r="B80" s="7">
        <v>-100000</v>
      </c>
      <c r="C80" s="7">
        <v>-100000</v>
      </c>
      <c r="D80" s="7">
        <v>0</v>
      </c>
    </row>
    <row r="81" spans="1:4" x14ac:dyDescent="0.25">
      <c r="A81" s="11"/>
      <c r="B81" s="7"/>
      <c r="C81" s="7"/>
      <c r="D81" s="7"/>
    </row>
    <row r="82" spans="1:4" x14ac:dyDescent="0.25">
      <c r="A82" s="6" t="s">
        <v>35</v>
      </c>
      <c r="B82" s="7"/>
      <c r="C82" s="7"/>
      <c r="D82" s="7"/>
    </row>
    <row r="83" spans="1:4" x14ac:dyDescent="0.25">
      <c r="A83" s="11" t="s">
        <v>36</v>
      </c>
      <c r="B83" s="7"/>
      <c r="C83" s="7"/>
      <c r="D83" s="7"/>
    </row>
    <row r="84" spans="1:4" x14ac:dyDescent="0.25">
      <c r="A84" s="12" t="s">
        <v>7</v>
      </c>
      <c r="B84" s="7">
        <v>1213800</v>
      </c>
      <c r="C84" s="7">
        <v>788800</v>
      </c>
      <c r="D84" s="7">
        <v>-425000</v>
      </c>
    </row>
    <row r="85" spans="1:4" x14ac:dyDescent="0.25">
      <c r="A85" s="12" t="s">
        <v>9</v>
      </c>
      <c r="B85" s="7">
        <v>0</v>
      </c>
      <c r="C85" s="7">
        <v>0</v>
      </c>
      <c r="D85" s="7">
        <v>0</v>
      </c>
    </row>
    <row r="86" spans="1:4" x14ac:dyDescent="0.25">
      <c r="A86" s="12" t="s">
        <v>10</v>
      </c>
      <c r="B86" s="7">
        <v>-25000</v>
      </c>
      <c r="C86" s="7">
        <v>-175000</v>
      </c>
      <c r="D86" s="7">
        <v>-150000</v>
      </c>
    </row>
    <row r="87" spans="1:4" x14ac:dyDescent="0.25">
      <c r="A87" s="12" t="s">
        <v>11</v>
      </c>
      <c r="B87" s="7">
        <v>0</v>
      </c>
      <c r="C87" s="7">
        <v>0</v>
      </c>
      <c r="D87" s="7">
        <v>0</v>
      </c>
    </row>
    <row r="88" spans="1:4" x14ac:dyDescent="0.25">
      <c r="A88" s="11" t="s">
        <v>166</v>
      </c>
      <c r="B88" s="7">
        <v>1188800</v>
      </c>
      <c r="C88" s="7">
        <v>613800</v>
      </c>
      <c r="D88" s="7">
        <v>-575000</v>
      </c>
    </row>
    <row r="89" spans="1:4" x14ac:dyDescent="0.25">
      <c r="A89" s="11"/>
      <c r="B89" s="7"/>
      <c r="C89" s="7"/>
      <c r="D89" s="7"/>
    </row>
    <row r="90" spans="1:4" x14ac:dyDescent="0.25">
      <c r="A90" s="6" t="s">
        <v>37</v>
      </c>
      <c r="B90" s="7"/>
      <c r="C90" s="7"/>
      <c r="D90" s="7"/>
    </row>
    <row r="91" spans="1:4" x14ac:dyDescent="0.25">
      <c r="A91" s="11" t="s">
        <v>38</v>
      </c>
      <c r="B91" s="7"/>
      <c r="C91" s="7"/>
      <c r="D91" s="7"/>
    </row>
    <row r="92" spans="1:4" x14ac:dyDescent="0.25">
      <c r="A92" s="12" t="s">
        <v>7</v>
      </c>
      <c r="B92" s="7">
        <v>250280</v>
      </c>
      <c r="C92" s="7">
        <v>250280</v>
      </c>
      <c r="D92" s="7">
        <v>0</v>
      </c>
    </row>
    <row r="93" spans="1:4" x14ac:dyDescent="0.25">
      <c r="A93" s="12" t="s">
        <v>9</v>
      </c>
      <c r="B93" s="7">
        <v>-59540</v>
      </c>
      <c r="C93" s="7">
        <v>-59540</v>
      </c>
      <c r="D93" s="7">
        <v>0</v>
      </c>
    </row>
    <row r="94" spans="1:4" x14ac:dyDescent="0.25">
      <c r="A94" s="12" t="s">
        <v>10</v>
      </c>
      <c r="B94" s="7">
        <v>0</v>
      </c>
      <c r="C94" s="7">
        <v>0</v>
      </c>
      <c r="D94" s="7">
        <v>0</v>
      </c>
    </row>
    <row r="95" spans="1:4" x14ac:dyDescent="0.25">
      <c r="A95" s="12" t="s">
        <v>11</v>
      </c>
      <c r="B95" s="7">
        <v>0</v>
      </c>
      <c r="C95" s="7">
        <v>0</v>
      </c>
      <c r="D95" s="7">
        <v>0</v>
      </c>
    </row>
    <row r="96" spans="1:4" x14ac:dyDescent="0.25">
      <c r="A96" s="11" t="s">
        <v>167</v>
      </c>
      <c r="B96" s="7">
        <v>190740</v>
      </c>
      <c r="C96" s="7">
        <v>190740</v>
      </c>
      <c r="D96" s="7">
        <v>0</v>
      </c>
    </row>
    <row r="97" spans="1:4" x14ac:dyDescent="0.25">
      <c r="A97" s="11"/>
      <c r="B97" s="7"/>
      <c r="C97" s="7"/>
      <c r="D97" s="7"/>
    </row>
    <row r="98" spans="1:4" x14ac:dyDescent="0.25">
      <c r="A98" s="6" t="s">
        <v>39</v>
      </c>
      <c r="B98" s="7"/>
      <c r="C98" s="7"/>
      <c r="D98" s="7"/>
    </row>
    <row r="99" spans="1:4" x14ac:dyDescent="0.25">
      <c r="A99" s="11" t="s">
        <v>40</v>
      </c>
      <c r="B99" s="7"/>
      <c r="C99" s="7"/>
      <c r="D99" s="7"/>
    </row>
    <row r="100" spans="1:4" x14ac:dyDescent="0.25">
      <c r="A100" s="12" t="s">
        <v>7</v>
      </c>
      <c r="B100" s="7">
        <v>1206285</v>
      </c>
      <c r="C100" s="7">
        <v>1206355</v>
      </c>
      <c r="D100" s="7">
        <v>70</v>
      </c>
    </row>
    <row r="101" spans="1:4" x14ac:dyDescent="0.25">
      <c r="A101" s="12" t="s">
        <v>8</v>
      </c>
      <c r="B101" s="7">
        <v>-389231</v>
      </c>
      <c r="C101" s="7">
        <v>-388935</v>
      </c>
      <c r="D101" s="7">
        <v>296</v>
      </c>
    </row>
    <row r="102" spans="1:4" x14ac:dyDescent="0.25">
      <c r="A102" s="12" t="s">
        <v>9</v>
      </c>
      <c r="B102" s="7">
        <v>-1171617</v>
      </c>
      <c r="C102" s="7">
        <v>-1319327</v>
      </c>
      <c r="D102" s="7">
        <v>-147710</v>
      </c>
    </row>
    <row r="103" spans="1:4" x14ac:dyDescent="0.25">
      <c r="A103" s="12" t="s">
        <v>10</v>
      </c>
      <c r="B103" s="7">
        <v>-111100</v>
      </c>
      <c r="C103" s="7">
        <v>-111100</v>
      </c>
      <c r="D103" s="7">
        <v>0</v>
      </c>
    </row>
    <row r="104" spans="1:4" x14ac:dyDescent="0.25">
      <c r="A104" s="12" t="s">
        <v>11</v>
      </c>
      <c r="B104" s="7">
        <v>22900</v>
      </c>
      <c r="C104" s="7">
        <v>22900</v>
      </c>
      <c r="D104" s="7">
        <v>0</v>
      </c>
    </row>
    <row r="105" spans="1:4" x14ac:dyDescent="0.25">
      <c r="A105" s="11" t="s">
        <v>168</v>
      </c>
      <c r="B105" s="7">
        <v>-442763</v>
      </c>
      <c r="C105" s="7">
        <v>-590107</v>
      </c>
      <c r="D105" s="7">
        <v>-147344</v>
      </c>
    </row>
    <row r="106" spans="1:4" x14ac:dyDescent="0.25">
      <c r="A106" s="11"/>
      <c r="B106" s="7"/>
      <c r="C106" s="7"/>
      <c r="D106" s="7"/>
    </row>
    <row r="107" spans="1:4" x14ac:dyDescent="0.25">
      <c r="A107" s="6" t="s">
        <v>41</v>
      </c>
      <c r="B107" s="7"/>
      <c r="C107" s="7"/>
      <c r="D107" s="7"/>
    </row>
    <row r="108" spans="1:4" x14ac:dyDescent="0.25">
      <c r="A108" s="11" t="s">
        <v>42</v>
      </c>
      <c r="B108" s="7"/>
      <c r="C108" s="7"/>
      <c r="D108" s="7"/>
    </row>
    <row r="109" spans="1:4" x14ac:dyDescent="0.25">
      <c r="A109" s="12" t="s">
        <v>7</v>
      </c>
      <c r="B109" s="7">
        <v>7738180</v>
      </c>
      <c r="C109" s="7">
        <v>9385180</v>
      </c>
      <c r="D109" s="7">
        <v>1647000</v>
      </c>
    </row>
    <row r="110" spans="1:4" x14ac:dyDescent="0.25">
      <c r="A110" s="12" t="s">
        <v>8</v>
      </c>
      <c r="B110" s="7">
        <v>-8226981</v>
      </c>
      <c r="C110" s="7">
        <v>-8568674</v>
      </c>
      <c r="D110" s="7">
        <v>-341693</v>
      </c>
    </row>
    <row r="111" spans="1:4" x14ac:dyDescent="0.25">
      <c r="A111" s="12" t="s">
        <v>9</v>
      </c>
      <c r="B111" s="7">
        <v>-104613</v>
      </c>
      <c r="C111" s="7">
        <v>-200593</v>
      </c>
      <c r="D111" s="7">
        <v>-95980</v>
      </c>
    </row>
    <row r="112" spans="1:4" x14ac:dyDescent="0.25">
      <c r="A112" s="12" t="s">
        <v>10</v>
      </c>
      <c r="B112" s="7">
        <v>-17206</v>
      </c>
      <c r="C112" s="7">
        <v>-17206</v>
      </c>
      <c r="D112" s="7">
        <v>0</v>
      </c>
    </row>
    <row r="113" spans="1:4" x14ac:dyDescent="0.25">
      <c r="A113" s="12" t="s">
        <v>11</v>
      </c>
      <c r="B113" s="7">
        <v>0</v>
      </c>
      <c r="C113" s="7">
        <v>0</v>
      </c>
      <c r="D113" s="7">
        <v>0</v>
      </c>
    </row>
    <row r="114" spans="1:4" x14ac:dyDescent="0.25">
      <c r="A114" s="11" t="s">
        <v>169</v>
      </c>
      <c r="B114" s="7">
        <v>-610620</v>
      </c>
      <c r="C114" s="7">
        <v>598707</v>
      </c>
      <c r="D114" s="7">
        <v>1209327</v>
      </c>
    </row>
    <row r="115" spans="1:4" x14ac:dyDescent="0.25">
      <c r="A115" s="11"/>
      <c r="B115" s="7"/>
      <c r="C115" s="7"/>
      <c r="D115" s="7"/>
    </row>
    <row r="116" spans="1:4" x14ac:dyDescent="0.25">
      <c r="A116" s="6" t="s">
        <v>43</v>
      </c>
      <c r="B116" s="7"/>
      <c r="C116" s="7"/>
      <c r="D116" s="7"/>
    </row>
    <row r="117" spans="1:4" x14ac:dyDescent="0.25">
      <c r="A117" s="11" t="s">
        <v>44</v>
      </c>
      <c r="B117" s="7"/>
      <c r="C117" s="7"/>
      <c r="D117" s="7"/>
    </row>
    <row r="118" spans="1:4" x14ac:dyDescent="0.25">
      <c r="A118" s="12" t="s">
        <v>7</v>
      </c>
      <c r="B118" s="7">
        <v>7479926</v>
      </c>
      <c r="C118" s="7">
        <v>7479926</v>
      </c>
      <c r="D118" s="7">
        <v>0</v>
      </c>
    </row>
    <row r="119" spans="1:4" x14ac:dyDescent="0.25">
      <c r="A119" s="12" t="s">
        <v>8</v>
      </c>
      <c r="B119" s="7">
        <v>-3365876</v>
      </c>
      <c r="C119" s="7">
        <v>-3210802</v>
      </c>
      <c r="D119" s="7">
        <v>155074</v>
      </c>
    </row>
    <row r="120" spans="1:4" x14ac:dyDescent="0.25">
      <c r="A120" s="12" t="s">
        <v>9</v>
      </c>
      <c r="B120" s="7">
        <v>-4089926</v>
      </c>
      <c r="C120" s="7">
        <v>-4374871</v>
      </c>
      <c r="D120" s="7">
        <v>-284945</v>
      </c>
    </row>
    <row r="121" spans="1:4" x14ac:dyDescent="0.25">
      <c r="A121" s="12" t="s">
        <v>10</v>
      </c>
      <c r="B121" s="7">
        <v>0</v>
      </c>
      <c r="C121" s="7">
        <v>0</v>
      </c>
      <c r="D121" s="7">
        <v>0</v>
      </c>
    </row>
    <row r="122" spans="1:4" hidden="1" x14ac:dyDescent="0.25">
      <c r="A122" s="12" t="s">
        <v>11</v>
      </c>
      <c r="B122" s="7">
        <v>0</v>
      </c>
      <c r="C122" s="7">
        <v>0</v>
      </c>
      <c r="D122" s="7">
        <v>0</v>
      </c>
    </row>
    <row r="123" spans="1:4" hidden="1" x14ac:dyDescent="0.25">
      <c r="A123" s="11" t="s">
        <v>170</v>
      </c>
      <c r="B123" s="7">
        <v>24124</v>
      </c>
      <c r="C123" s="7">
        <v>-105747</v>
      </c>
      <c r="D123" s="7">
        <v>-129871</v>
      </c>
    </row>
    <row r="124" spans="1:4" hidden="1" x14ac:dyDescent="0.25">
      <c r="A124" s="11"/>
      <c r="B124" s="7"/>
      <c r="C124" s="7"/>
      <c r="D124" s="7"/>
    </row>
    <row r="125" spans="1:4" hidden="1" x14ac:dyDescent="0.25">
      <c r="A125" s="6" t="s">
        <v>45</v>
      </c>
      <c r="B125" s="7"/>
      <c r="C125" s="7"/>
      <c r="D125" s="7"/>
    </row>
    <row r="126" spans="1:4" hidden="1" x14ac:dyDescent="0.25">
      <c r="A126" s="11" t="s">
        <v>46</v>
      </c>
      <c r="B126" s="7"/>
      <c r="C126" s="7"/>
      <c r="D126" s="7"/>
    </row>
    <row r="127" spans="1:4" hidden="1" x14ac:dyDescent="0.25">
      <c r="A127" s="12" t="s">
        <v>7</v>
      </c>
      <c r="B127" s="7">
        <v>63000</v>
      </c>
      <c r="C127" s="7">
        <v>63000</v>
      </c>
      <c r="D127" s="7">
        <v>0</v>
      </c>
    </row>
    <row r="128" spans="1:4" hidden="1" x14ac:dyDescent="0.25">
      <c r="A128" s="11" t="s">
        <v>171</v>
      </c>
      <c r="B128" s="7">
        <v>63000</v>
      </c>
      <c r="C128" s="7">
        <v>63000</v>
      </c>
      <c r="D128" s="7">
        <v>0</v>
      </c>
    </row>
    <row r="129" spans="1:4" hidden="1" x14ac:dyDescent="0.25">
      <c r="A129" s="11"/>
      <c r="B129" s="7"/>
      <c r="C129" s="7"/>
      <c r="D129" s="7"/>
    </row>
    <row r="130" spans="1:4" hidden="1" x14ac:dyDescent="0.25">
      <c r="A130" s="6" t="s">
        <v>47</v>
      </c>
      <c r="B130" s="7"/>
      <c r="C130" s="7"/>
      <c r="D130" s="7"/>
    </row>
    <row r="131" spans="1:4" x14ac:dyDescent="0.25">
      <c r="A131" s="11" t="s">
        <v>48</v>
      </c>
      <c r="B131" s="7"/>
      <c r="C131" s="7"/>
      <c r="D131" s="7"/>
    </row>
    <row r="132" spans="1:4" x14ac:dyDescent="0.25">
      <c r="A132" s="12" t="s">
        <v>7</v>
      </c>
      <c r="B132" s="7">
        <v>3303950</v>
      </c>
      <c r="C132" s="7">
        <v>3303950</v>
      </c>
      <c r="D132" s="7">
        <v>0</v>
      </c>
    </row>
    <row r="133" spans="1:4" x14ac:dyDescent="0.25">
      <c r="A133" s="12" t="s">
        <v>8</v>
      </c>
      <c r="B133" s="7">
        <v>-1239047</v>
      </c>
      <c r="C133" s="7">
        <v>-1268473</v>
      </c>
      <c r="D133" s="7">
        <v>-29426</v>
      </c>
    </row>
    <row r="134" spans="1:4" x14ac:dyDescent="0.25">
      <c r="A134" s="12" t="s">
        <v>9</v>
      </c>
      <c r="B134" s="7">
        <v>-1203020</v>
      </c>
      <c r="C134" s="7">
        <v>-1357120</v>
      </c>
      <c r="D134" s="7">
        <v>-154100</v>
      </c>
    </row>
    <row r="135" spans="1:4" x14ac:dyDescent="0.25">
      <c r="A135" s="12" t="s">
        <v>10</v>
      </c>
      <c r="B135" s="7">
        <v>-1824033</v>
      </c>
      <c r="C135" s="7">
        <v>-1824033</v>
      </c>
      <c r="D135" s="7">
        <v>0</v>
      </c>
    </row>
    <row r="136" spans="1:4" x14ac:dyDescent="0.25">
      <c r="A136" s="12" t="s">
        <v>11</v>
      </c>
      <c r="B136" s="7">
        <v>0</v>
      </c>
      <c r="C136" s="7">
        <v>0</v>
      </c>
      <c r="D136" s="7">
        <v>0</v>
      </c>
    </row>
    <row r="137" spans="1:4" x14ac:dyDescent="0.25">
      <c r="A137" s="11" t="s">
        <v>172</v>
      </c>
      <c r="B137" s="7">
        <v>-962150</v>
      </c>
      <c r="C137" s="7">
        <v>-1145676</v>
      </c>
      <c r="D137" s="7">
        <v>-183526</v>
      </c>
    </row>
    <row r="138" spans="1:4" x14ac:dyDescent="0.25">
      <c r="A138" s="11"/>
      <c r="B138" s="7"/>
      <c r="C138" s="7"/>
      <c r="D138" s="7"/>
    </row>
    <row r="139" spans="1:4" x14ac:dyDescent="0.25">
      <c r="A139" s="6" t="s">
        <v>49</v>
      </c>
      <c r="B139" s="7"/>
      <c r="C139" s="7"/>
      <c r="D139" s="7"/>
    </row>
    <row r="140" spans="1:4" x14ac:dyDescent="0.25">
      <c r="A140" s="11" t="s">
        <v>50</v>
      </c>
      <c r="B140" s="7"/>
      <c r="C140" s="7"/>
      <c r="D140" s="7"/>
    </row>
    <row r="141" spans="1:4" x14ac:dyDescent="0.25">
      <c r="A141" s="12" t="s">
        <v>7</v>
      </c>
      <c r="B141" s="7">
        <v>2063330</v>
      </c>
      <c r="C141" s="7">
        <v>2063330</v>
      </c>
      <c r="D141" s="7">
        <v>0</v>
      </c>
    </row>
    <row r="142" spans="1:4" x14ac:dyDescent="0.25">
      <c r="A142" s="12" t="s">
        <v>9</v>
      </c>
      <c r="B142" s="7">
        <v>0</v>
      </c>
      <c r="C142" s="7">
        <v>0</v>
      </c>
      <c r="D142" s="7">
        <v>0</v>
      </c>
    </row>
    <row r="143" spans="1:4" x14ac:dyDescent="0.25">
      <c r="A143" s="12" t="s">
        <v>10</v>
      </c>
      <c r="B143" s="7">
        <v>-18098031</v>
      </c>
      <c r="C143" s="7">
        <v>-18098031</v>
      </c>
      <c r="D143" s="7">
        <v>0</v>
      </c>
    </row>
    <row r="144" spans="1:4" x14ac:dyDescent="0.25">
      <c r="A144" s="11" t="s">
        <v>173</v>
      </c>
      <c r="B144" s="7">
        <v>-16034701</v>
      </c>
      <c r="C144" s="7">
        <v>-16034701</v>
      </c>
      <c r="D144" s="7">
        <v>0</v>
      </c>
    </row>
    <row r="145" spans="1:4" x14ac:dyDescent="0.25">
      <c r="A145" s="11"/>
      <c r="B145" s="7"/>
      <c r="C145" s="7"/>
      <c r="D145" s="7"/>
    </row>
    <row r="146" spans="1:4" x14ac:dyDescent="0.25">
      <c r="A146" s="6" t="s">
        <v>51</v>
      </c>
      <c r="B146" s="7"/>
      <c r="C146" s="7"/>
      <c r="D146" s="7"/>
    </row>
    <row r="147" spans="1:4" x14ac:dyDescent="0.25">
      <c r="A147" s="11" t="s">
        <v>52</v>
      </c>
      <c r="B147" s="7"/>
      <c r="C147" s="7"/>
      <c r="D147" s="7"/>
    </row>
    <row r="148" spans="1:4" x14ac:dyDescent="0.25">
      <c r="A148" s="12" t="s">
        <v>7</v>
      </c>
      <c r="B148" s="7">
        <v>1500550</v>
      </c>
      <c r="C148" s="7">
        <v>1500550</v>
      </c>
      <c r="D148" s="7">
        <v>0</v>
      </c>
    </row>
    <row r="149" spans="1:4" x14ac:dyDescent="0.25">
      <c r="A149" s="12" t="s">
        <v>8</v>
      </c>
      <c r="B149" s="7">
        <v>-34588</v>
      </c>
      <c r="C149" s="7">
        <v>-37785</v>
      </c>
      <c r="D149" s="7">
        <v>-3197</v>
      </c>
    </row>
    <row r="150" spans="1:4" x14ac:dyDescent="0.25">
      <c r="A150" s="12" t="s">
        <v>9</v>
      </c>
      <c r="B150" s="7">
        <v>-482439</v>
      </c>
      <c r="C150" s="7">
        <v>-488539</v>
      </c>
      <c r="D150" s="7">
        <v>-6100</v>
      </c>
    </row>
    <row r="151" spans="1:4" x14ac:dyDescent="0.25">
      <c r="A151" s="12" t="s">
        <v>10</v>
      </c>
      <c r="B151" s="7">
        <v>-15596918</v>
      </c>
      <c r="C151" s="7">
        <v>-12613228.0001</v>
      </c>
      <c r="D151" s="7">
        <v>2983689.9999000002</v>
      </c>
    </row>
    <row r="152" spans="1:4" x14ac:dyDescent="0.25">
      <c r="A152" s="12" t="s">
        <v>11</v>
      </c>
      <c r="B152" s="7">
        <v>0</v>
      </c>
      <c r="C152" s="7">
        <v>0</v>
      </c>
      <c r="D152" s="7">
        <v>0</v>
      </c>
    </row>
    <row r="153" spans="1:4" x14ac:dyDescent="0.25">
      <c r="A153" s="11" t="s">
        <v>174</v>
      </c>
      <c r="B153" s="7">
        <v>-14613395</v>
      </c>
      <c r="C153" s="7">
        <v>-11639002.0001</v>
      </c>
      <c r="D153" s="7">
        <v>2974392.9999000002</v>
      </c>
    </row>
    <row r="154" spans="1:4" x14ac:dyDescent="0.25">
      <c r="A154" s="11"/>
      <c r="B154" s="7"/>
      <c r="C154" s="7"/>
      <c r="D154" s="7"/>
    </row>
    <row r="155" spans="1:4" x14ac:dyDescent="0.25">
      <c r="A155" s="6" t="s">
        <v>53</v>
      </c>
      <c r="B155" s="7"/>
      <c r="C155" s="7"/>
      <c r="D155" s="7"/>
    </row>
    <row r="156" spans="1:4" x14ac:dyDescent="0.25">
      <c r="A156" s="11" t="s">
        <v>54</v>
      </c>
      <c r="B156" s="7"/>
      <c r="C156" s="7"/>
      <c r="D156" s="7"/>
    </row>
    <row r="157" spans="1:4" x14ac:dyDescent="0.25">
      <c r="A157" s="12" t="s">
        <v>7</v>
      </c>
      <c r="B157" s="7">
        <v>2824780</v>
      </c>
      <c r="C157" s="7">
        <v>2824780</v>
      </c>
      <c r="D157" s="7">
        <v>0</v>
      </c>
    </row>
    <row r="158" spans="1:4" x14ac:dyDescent="0.25">
      <c r="A158" s="12" t="s">
        <v>8</v>
      </c>
      <c r="B158" s="7">
        <v>-11300</v>
      </c>
      <c r="C158" s="7">
        <v>-11500</v>
      </c>
      <c r="D158" s="7">
        <v>-200</v>
      </c>
    </row>
    <row r="159" spans="1:4" x14ac:dyDescent="0.25">
      <c r="A159" s="12" t="s">
        <v>9</v>
      </c>
      <c r="B159" s="7">
        <v>-3859473</v>
      </c>
      <c r="C159" s="7">
        <v>-3866363</v>
      </c>
      <c r="D159" s="7">
        <v>-6890</v>
      </c>
    </row>
    <row r="160" spans="1:4" x14ac:dyDescent="0.25">
      <c r="A160" s="12" t="s">
        <v>10</v>
      </c>
      <c r="B160" s="7">
        <v>-6579032</v>
      </c>
      <c r="C160" s="7">
        <v>-6579032</v>
      </c>
      <c r="D160" s="7">
        <v>0</v>
      </c>
    </row>
    <row r="161" spans="1:4" x14ac:dyDescent="0.25">
      <c r="A161" s="11" t="s">
        <v>175</v>
      </c>
      <c r="B161" s="7">
        <v>-7625025</v>
      </c>
      <c r="C161" s="7">
        <v>-7632115</v>
      </c>
      <c r="D161" s="7">
        <v>-7090</v>
      </c>
    </row>
    <row r="162" spans="1:4" x14ac:dyDescent="0.25">
      <c r="A162" s="11"/>
      <c r="B162" s="7"/>
      <c r="C162" s="7"/>
      <c r="D162" s="7"/>
    </row>
    <row r="163" spans="1:4" x14ac:dyDescent="0.25">
      <c r="A163" s="6" t="s">
        <v>55</v>
      </c>
      <c r="B163" s="7"/>
      <c r="C163" s="7"/>
      <c r="D163" s="7"/>
    </row>
    <row r="164" spans="1:4" x14ac:dyDescent="0.25">
      <c r="A164" s="11" t="s">
        <v>56</v>
      </c>
      <c r="B164" s="7"/>
      <c r="C164" s="7"/>
      <c r="D164" s="7"/>
    </row>
    <row r="165" spans="1:4" x14ac:dyDescent="0.25">
      <c r="A165" s="12" t="s">
        <v>7</v>
      </c>
      <c r="B165" s="7">
        <v>2610632</v>
      </c>
      <c r="C165" s="7">
        <v>2610632</v>
      </c>
      <c r="D165" s="7">
        <v>0</v>
      </c>
    </row>
    <row r="166" spans="1:4" x14ac:dyDescent="0.25">
      <c r="A166" s="12" t="s">
        <v>9</v>
      </c>
      <c r="B166" s="7">
        <v>-1158890</v>
      </c>
      <c r="C166" s="7">
        <v>-1159000</v>
      </c>
      <c r="D166" s="7">
        <v>-110</v>
      </c>
    </row>
    <row r="167" spans="1:4" x14ac:dyDescent="0.25">
      <c r="A167" s="12" t="s">
        <v>10</v>
      </c>
      <c r="B167" s="7">
        <v>-3573562</v>
      </c>
      <c r="C167" s="7">
        <v>-3573562</v>
      </c>
      <c r="D167" s="7">
        <v>0</v>
      </c>
    </row>
    <row r="168" spans="1:4" x14ac:dyDescent="0.25">
      <c r="A168" s="12" t="s">
        <v>11</v>
      </c>
      <c r="B168" s="7">
        <v>0</v>
      </c>
      <c r="C168" s="7">
        <v>0</v>
      </c>
      <c r="D168" s="7">
        <v>0</v>
      </c>
    </row>
    <row r="169" spans="1:4" x14ac:dyDescent="0.25">
      <c r="A169" s="11" t="s">
        <v>176</v>
      </c>
      <c r="B169" s="7">
        <v>-2121820</v>
      </c>
      <c r="C169" s="7">
        <v>-2121930</v>
      </c>
      <c r="D169" s="7">
        <v>-110</v>
      </c>
    </row>
    <row r="170" spans="1:4" x14ac:dyDescent="0.25">
      <c r="A170" s="11"/>
      <c r="B170" s="7"/>
      <c r="C170" s="7"/>
      <c r="D170" s="7"/>
    </row>
    <row r="171" spans="1:4" x14ac:dyDescent="0.25">
      <c r="A171" s="6" t="s">
        <v>57</v>
      </c>
      <c r="B171" s="7"/>
      <c r="C171" s="7"/>
      <c r="D171" s="7"/>
    </row>
    <row r="172" spans="1:4" x14ac:dyDescent="0.25">
      <c r="A172" s="11" t="s">
        <v>58</v>
      </c>
      <c r="B172" s="7"/>
      <c r="C172" s="7"/>
      <c r="D172" s="7"/>
    </row>
    <row r="173" spans="1:4" x14ac:dyDescent="0.25">
      <c r="A173" s="12" t="s">
        <v>7</v>
      </c>
      <c r="B173" s="7">
        <v>2436189</v>
      </c>
      <c r="C173" s="7">
        <v>2436189</v>
      </c>
      <c r="D173" s="7">
        <v>0</v>
      </c>
    </row>
    <row r="174" spans="1:4" x14ac:dyDescent="0.25">
      <c r="A174" s="12" t="s">
        <v>9</v>
      </c>
      <c r="B174" s="7">
        <v>-168325</v>
      </c>
      <c r="C174" s="7">
        <v>-168325</v>
      </c>
      <c r="D174" s="7">
        <v>0</v>
      </c>
    </row>
    <row r="175" spans="1:4" x14ac:dyDescent="0.25">
      <c r="A175" s="12" t="s">
        <v>10</v>
      </c>
      <c r="B175" s="7">
        <v>-366915</v>
      </c>
      <c r="C175" s="7">
        <v>-376915</v>
      </c>
      <c r="D175" s="7">
        <v>-10000</v>
      </c>
    </row>
    <row r="176" spans="1:4" x14ac:dyDescent="0.25">
      <c r="A176" s="11" t="s">
        <v>177</v>
      </c>
      <c r="B176" s="7">
        <v>1900949</v>
      </c>
      <c r="C176" s="7">
        <v>1890949</v>
      </c>
      <c r="D176" s="7">
        <v>-10000</v>
      </c>
    </row>
    <row r="177" spans="1:4" x14ac:dyDescent="0.25">
      <c r="A177" s="11"/>
      <c r="B177" s="7"/>
      <c r="C177" s="7"/>
      <c r="D177" s="7"/>
    </row>
    <row r="178" spans="1:4" x14ac:dyDescent="0.25">
      <c r="A178" s="6" t="s">
        <v>59</v>
      </c>
      <c r="B178" s="7"/>
      <c r="C178" s="7"/>
      <c r="D178" s="7"/>
    </row>
    <row r="179" spans="1:4" x14ac:dyDescent="0.25">
      <c r="A179" s="11" t="s">
        <v>60</v>
      </c>
      <c r="B179" s="7"/>
      <c r="C179" s="7"/>
      <c r="D179" s="7"/>
    </row>
    <row r="180" spans="1:4" x14ac:dyDescent="0.25">
      <c r="A180" s="12" t="s">
        <v>7</v>
      </c>
      <c r="B180" s="7">
        <v>15000</v>
      </c>
      <c r="C180" s="7">
        <v>15000</v>
      </c>
      <c r="D180" s="7">
        <v>0</v>
      </c>
    </row>
    <row r="181" spans="1:4" x14ac:dyDescent="0.25">
      <c r="A181" s="12" t="s">
        <v>9</v>
      </c>
      <c r="B181" s="7">
        <v>0</v>
      </c>
      <c r="C181" s="7">
        <v>0</v>
      </c>
      <c r="D181" s="7">
        <v>0</v>
      </c>
    </row>
    <row r="182" spans="1:4" x14ac:dyDescent="0.25">
      <c r="A182" s="12" t="s">
        <v>10</v>
      </c>
      <c r="B182" s="7">
        <v>-5743489</v>
      </c>
      <c r="C182" s="7">
        <v>-5743489</v>
      </c>
      <c r="D182" s="7">
        <v>0</v>
      </c>
    </row>
    <row r="183" spans="1:4" x14ac:dyDescent="0.25">
      <c r="A183" s="12" t="s">
        <v>11</v>
      </c>
      <c r="B183" s="7">
        <v>0</v>
      </c>
      <c r="C183" s="7">
        <v>0</v>
      </c>
      <c r="D183" s="7">
        <v>0</v>
      </c>
    </row>
    <row r="184" spans="1:4" x14ac:dyDescent="0.25">
      <c r="A184" s="11" t="s">
        <v>178</v>
      </c>
      <c r="B184" s="7">
        <v>-5728489</v>
      </c>
      <c r="C184" s="7">
        <v>-5728489</v>
      </c>
      <c r="D184" s="7">
        <v>0</v>
      </c>
    </row>
    <row r="185" spans="1:4" x14ac:dyDescent="0.25">
      <c r="A185" s="11"/>
      <c r="B185" s="7"/>
      <c r="C185" s="7"/>
      <c r="D185" s="7"/>
    </row>
    <row r="186" spans="1:4" x14ac:dyDescent="0.25">
      <c r="A186" s="6" t="s">
        <v>61</v>
      </c>
      <c r="B186" s="7"/>
      <c r="C186" s="7"/>
      <c r="D186" s="7"/>
    </row>
    <row r="187" spans="1:4" x14ac:dyDescent="0.25">
      <c r="A187" s="11" t="s">
        <v>62</v>
      </c>
      <c r="B187" s="7"/>
      <c r="C187" s="7"/>
      <c r="D187" s="7"/>
    </row>
    <row r="188" spans="1:4" x14ac:dyDescent="0.25">
      <c r="A188" s="12" t="s">
        <v>7</v>
      </c>
      <c r="B188" s="7">
        <v>4695170</v>
      </c>
      <c r="C188" s="7">
        <v>4695170</v>
      </c>
      <c r="D188" s="7">
        <v>0</v>
      </c>
    </row>
    <row r="189" spans="1:4" x14ac:dyDescent="0.25">
      <c r="A189" s="12" t="s">
        <v>9</v>
      </c>
      <c r="B189" s="7">
        <v>-425360</v>
      </c>
      <c r="C189" s="7">
        <v>-425360</v>
      </c>
      <c r="D189" s="7">
        <v>0</v>
      </c>
    </row>
    <row r="190" spans="1:4" x14ac:dyDescent="0.25">
      <c r="A190" s="12" t="s">
        <v>10</v>
      </c>
      <c r="B190" s="7">
        <v>-650939</v>
      </c>
      <c r="C190" s="7">
        <v>-650939</v>
      </c>
      <c r="D190" s="7">
        <v>0</v>
      </c>
    </row>
    <row r="191" spans="1:4" x14ac:dyDescent="0.25">
      <c r="A191" s="12" t="s">
        <v>11</v>
      </c>
      <c r="B191" s="7">
        <v>0</v>
      </c>
      <c r="C191" s="7">
        <v>0</v>
      </c>
      <c r="D191" s="7">
        <v>0</v>
      </c>
    </row>
    <row r="192" spans="1:4" x14ac:dyDescent="0.25">
      <c r="A192" s="11" t="s">
        <v>179</v>
      </c>
      <c r="B192" s="7">
        <v>3618871</v>
      </c>
      <c r="C192" s="7">
        <v>3618871</v>
      </c>
      <c r="D192" s="7">
        <v>0</v>
      </c>
    </row>
    <row r="193" spans="1:4" x14ac:dyDescent="0.25">
      <c r="A193" s="11"/>
      <c r="B193" s="7"/>
      <c r="C193" s="7"/>
      <c r="D193" s="7"/>
    </row>
    <row r="194" spans="1:4" x14ac:dyDescent="0.25">
      <c r="A194" s="6" t="s">
        <v>63</v>
      </c>
      <c r="B194" s="7"/>
      <c r="C194" s="7"/>
      <c r="D194" s="7"/>
    </row>
    <row r="195" spans="1:4" x14ac:dyDescent="0.25">
      <c r="A195" s="11" t="s">
        <v>64</v>
      </c>
      <c r="B195" s="7"/>
      <c r="C195" s="7"/>
      <c r="D195" s="7"/>
    </row>
    <row r="196" spans="1:4" x14ac:dyDescent="0.25">
      <c r="A196" s="12" t="s">
        <v>7</v>
      </c>
      <c r="B196" s="7">
        <v>1213507</v>
      </c>
      <c r="C196" s="7">
        <v>1213507</v>
      </c>
      <c r="D196" s="7">
        <v>0</v>
      </c>
    </row>
    <row r="197" spans="1:4" x14ac:dyDescent="0.25">
      <c r="A197" s="12" t="s">
        <v>8</v>
      </c>
      <c r="B197" s="7">
        <v>-358661</v>
      </c>
      <c r="C197" s="7">
        <v>-384462</v>
      </c>
      <c r="D197" s="7">
        <v>-25801</v>
      </c>
    </row>
    <row r="198" spans="1:4" x14ac:dyDescent="0.25">
      <c r="A198" s="12" t="s">
        <v>9</v>
      </c>
      <c r="B198" s="7">
        <v>-934712</v>
      </c>
      <c r="C198" s="7">
        <v>-961712</v>
      </c>
      <c r="D198" s="7">
        <v>-27000</v>
      </c>
    </row>
    <row r="199" spans="1:4" x14ac:dyDescent="0.25">
      <c r="A199" s="12" t="s">
        <v>10</v>
      </c>
      <c r="B199" s="7">
        <v>-302535</v>
      </c>
      <c r="C199" s="7">
        <v>-302535</v>
      </c>
      <c r="D199" s="7">
        <v>0</v>
      </c>
    </row>
    <row r="200" spans="1:4" x14ac:dyDescent="0.25">
      <c r="A200" s="12" t="s">
        <v>11</v>
      </c>
      <c r="B200" s="7">
        <v>22900</v>
      </c>
      <c r="C200" s="7">
        <v>22900</v>
      </c>
      <c r="D200" s="7">
        <v>0</v>
      </c>
    </row>
    <row r="201" spans="1:4" x14ac:dyDescent="0.25">
      <c r="A201" s="11" t="s">
        <v>180</v>
      </c>
      <c r="B201" s="7">
        <v>-359501</v>
      </c>
      <c r="C201" s="7">
        <v>-412302</v>
      </c>
      <c r="D201" s="7">
        <v>-52801</v>
      </c>
    </row>
    <row r="202" spans="1:4" x14ac:dyDescent="0.25">
      <c r="A202" s="11"/>
      <c r="B202" s="7"/>
      <c r="C202" s="7"/>
      <c r="D202" s="7"/>
    </row>
    <row r="203" spans="1:4" x14ac:dyDescent="0.25">
      <c r="A203" s="6" t="s">
        <v>65</v>
      </c>
      <c r="B203" s="7"/>
      <c r="C203" s="7"/>
      <c r="D203" s="7"/>
    </row>
    <row r="204" spans="1:4" x14ac:dyDescent="0.25">
      <c r="A204" s="11" t="s">
        <v>66</v>
      </c>
      <c r="B204" s="7"/>
      <c r="C204" s="7"/>
      <c r="D204" s="7"/>
    </row>
    <row r="205" spans="1:4" x14ac:dyDescent="0.25">
      <c r="A205" s="12" t="s">
        <v>7</v>
      </c>
      <c r="B205" s="7">
        <v>230000</v>
      </c>
      <c r="C205" s="7">
        <v>230000</v>
      </c>
      <c r="D205" s="7">
        <v>0</v>
      </c>
    </row>
    <row r="206" spans="1:4" x14ac:dyDescent="0.25">
      <c r="A206" s="11" t="s">
        <v>181</v>
      </c>
      <c r="B206" s="7">
        <v>230000</v>
      </c>
      <c r="C206" s="7">
        <v>230000</v>
      </c>
      <c r="D206" s="7">
        <v>0</v>
      </c>
    </row>
    <row r="207" spans="1:4" x14ac:dyDescent="0.25">
      <c r="A207" s="11"/>
      <c r="B207" s="7"/>
      <c r="C207" s="7"/>
      <c r="D207" s="7"/>
    </row>
    <row r="208" spans="1:4" x14ac:dyDescent="0.25">
      <c r="A208" s="6" t="s">
        <v>67</v>
      </c>
      <c r="B208" s="7"/>
      <c r="C208" s="7"/>
      <c r="D208" s="7"/>
    </row>
    <row r="209" spans="1:4" x14ac:dyDescent="0.25">
      <c r="A209" s="11" t="s">
        <v>68</v>
      </c>
      <c r="B209" s="7"/>
      <c r="C209" s="7"/>
      <c r="D209" s="7"/>
    </row>
    <row r="210" spans="1:4" x14ac:dyDescent="0.25">
      <c r="A210" s="12" t="s">
        <v>7</v>
      </c>
      <c r="B210" s="7">
        <v>935999</v>
      </c>
      <c r="C210" s="7">
        <v>935999</v>
      </c>
      <c r="D210" s="7">
        <v>0</v>
      </c>
    </row>
    <row r="211" spans="1:4" x14ac:dyDescent="0.25">
      <c r="A211" s="12" t="s">
        <v>9</v>
      </c>
      <c r="B211" s="7">
        <v>-918579</v>
      </c>
      <c r="C211" s="7">
        <v>-925259</v>
      </c>
      <c r="D211" s="7">
        <v>-6680</v>
      </c>
    </row>
    <row r="212" spans="1:4" x14ac:dyDescent="0.25">
      <c r="A212" s="12" t="s">
        <v>10</v>
      </c>
      <c r="B212" s="7">
        <v>-195538</v>
      </c>
      <c r="C212" s="7">
        <v>-195538</v>
      </c>
      <c r="D212" s="7">
        <v>0</v>
      </c>
    </row>
    <row r="213" spans="1:4" x14ac:dyDescent="0.25">
      <c r="A213" s="11" t="s">
        <v>182</v>
      </c>
      <c r="B213" s="7">
        <v>-178118</v>
      </c>
      <c r="C213" s="7">
        <v>-184798</v>
      </c>
      <c r="D213" s="7">
        <v>-6680</v>
      </c>
    </row>
    <row r="214" spans="1:4" x14ac:dyDescent="0.25">
      <c r="A214" s="11"/>
      <c r="B214" s="7"/>
      <c r="C214" s="7"/>
      <c r="D214" s="7"/>
    </row>
    <row r="215" spans="1:4" x14ac:dyDescent="0.25">
      <c r="A215" s="6" t="s">
        <v>69</v>
      </c>
      <c r="B215" s="7"/>
      <c r="C215" s="7"/>
      <c r="D215" s="7"/>
    </row>
    <row r="216" spans="1:4" x14ac:dyDescent="0.25">
      <c r="A216" s="11" t="s">
        <v>70</v>
      </c>
      <c r="B216" s="7"/>
      <c r="C216" s="7"/>
      <c r="D216" s="7"/>
    </row>
    <row r="217" spans="1:4" x14ac:dyDescent="0.25">
      <c r="A217" s="12" t="s">
        <v>7</v>
      </c>
      <c r="B217" s="7">
        <v>5471753</v>
      </c>
      <c r="C217" s="7">
        <v>5471753</v>
      </c>
      <c r="D217" s="7">
        <v>0</v>
      </c>
    </row>
    <row r="218" spans="1:4" x14ac:dyDescent="0.25">
      <c r="A218" s="12" t="s">
        <v>9</v>
      </c>
      <c r="B218" s="7">
        <v>-97816</v>
      </c>
      <c r="C218" s="7">
        <v>-107676</v>
      </c>
      <c r="D218" s="7">
        <v>-9860</v>
      </c>
    </row>
    <row r="219" spans="1:4" x14ac:dyDescent="0.25">
      <c r="A219" s="12" t="s">
        <v>10</v>
      </c>
      <c r="B219" s="7">
        <v>-6575000</v>
      </c>
      <c r="C219" s="7">
        <v>-6575000</v>
      </c>
      <c r="D219" s="7">
        <v>0</v>
      </c>
    </row>
    <row r="220" spans="1:4" x14ac:dyDescent="0.25">
      <c r="A220" s="11" t="s">
        <v>183</v>
      </c>
      <c r="B220" s="7">
        <v>-1201063</v>
      </c>
      <c r="C220" s="7">
        <v>-1210923</v>
      </c>
      <c r="D220" s="7">
        <v>-9860</v>
      </c>
    </row>
    <row r="221" spans="1:4" x14ac:dyDescent="0.25">
      <c r="A221" s="11"/>
      <c r="B221" s="7"/>
      <c r="C221" s="7"/>
      <c r="D221" s="7"/>
    </row>
    <row r="222" spans="1:4" x14ac:dyDescent="0.25">
      <c r="A222" s="6" t="s">
        <v>71</v>
      </c>
      <c r="B222" s="7"/>
      <c r="C222" s="7"/>
      <c r="D222" s="7"/>
    </row>
    <row r="223" spans="1:4" x14ac:dyDescent="0.25">
      <c r="A223" s="11" t="s">
        <v>72</v>
      </c>
      <c r="B223" s="7"/>
      <c r="C223" s="7"/>
      <c r="D223" s="7"/>
    </row>
    <row r="224" spans="1:4" x14ac:dyDescent="0.25">
      <c r="A224" s="12" t="s">
        <v>7</v>
      </c>
      <c r="B224" s="7">
        <v>969200</v>
      </c>
      <c r="C224" s="7">
        <v>1625000</v>
      </c>
      <c r="D224" s="7">
        <v>655800</v>
      </c>
    </row>
    <row r="225" spans="1:4" x14ac:dyDescent="0.25">
      <c r="A225" s="12" t="s">
        <v>8</v>
      </c>
      <c r="B225" s="7">
        <v>-1144545</v>
      </c>
      <c r="C225" s="7">
        <v>-1170351</v>
      </c>
      <c r="D225" s="7">
        <v>-25806</v>
      </c>
    </row>
    <row r="226" spans="1:4" x14ac:dyDescent="0.25">
      <c r="A226" s="12" t="s">
        <v>9</v>
      </c>
      <c r="B226" s="7">
        <v>-445775</v>
      </c>
      <c r="C226" s="7">
        <v>-651575</v>
      </c>
      <c r="D226" s="7">
        <v>-205800</v>
      </c>
    </row>
    <row r="227" spans="1:4" x14ac:dyDescent="0.25">
      <c r="A227" s="12" t="s">
        <v>10</v>
      </c>
      <c r="B227" s="7">
        <v>-137000</v>
      </c>
      <c r="C227" s="7">
        <v>-137000</v>
      </c>
      <c r="D227" s="7">
        <v>0</v>
      </c>
    </row>
    <row r="228" spans="1:4" x14ac:dyDescent="0.25">
      <c r="A228" s="12" t="s">
        <v>11</v>
      </c>
      <c r="B228" s="7">
        <v>143816</v>
      </c>
      <c r="C228" s="7">
        <v>143816</v>
      </c>
      <c r="D228" s="7">
        <v>0</v>
      </c>
    </row>
    <row r="229" spans="1:4" x14ac:dyDescent="0.25">
      <c r="A229" s="11" t="s">
        <v>184</v>
      </c>
      <c r="B229" s="7">
        <v>-614304</v>
      </c>
      <c r="C229" s="7">
        <v>-190110</v>
      </c>
      <c r="D229" s="7">
        <v>424194</v>
      </c>
    </row>
    <row r="230" spans="1:4" x14ac:dyDescent="0.25">
      <c r="A230" s="11"/>
      <c r="B230" s="7"/>
      <c r="C230" s="7"/>
      <c r="D230" s="7"/>
    </row>
    <row r="231" spans="1:4" x14ac:dyDescent="0.25">
      <c r="A231" s="6" t="s">
        <v>73</v>
      </c>
      <c r="B231" s="7"/>
      <c r="C231" s="7"/>
      <c r="D231" s="7"/>
    </row>
    <row r="232" spans="1:4" x14ac:dyDescent="0.25">
      <c r="A232" s="11" t="s">
        <v>74</v>
      </c>
      <c r="B232" s="7"/>
      <c r="C232" s="7"/>
      <c r="D232" s="7"/>
    </row>
    <row r="233" spans="1:4" x14ac:dyDescent="0.25">
      <c r="A233" s="12" t="s">
        <v>7</v>
      </c>
      <c r="B233" s="7">
        <v>821677</v>
      </c>
      <c r="C233" s="7">
        <v>821677</v>
      </c>
      <c r="D233" s="7">
        <v>0</v>
      </c>
    </row>
    <row r="234" spans="1:4" x14ac:dyDescent="0.25">
      <c r="A234" s="12" t="s">
        <v>9</v>
      </c>
      <c r="B234" s="7">
        <v>-243763</v>
      </c>
      <c r="C234" s="7">
        <v>-250443</v>
      </c>
      <c r="D234" s="7">
        <v>-6680</v>
      </c>
    </row>
    <row r="235" spans="1:4" x14ac:dyDescent="0.25">
      <c r="A235" s="12" t="s">
        <v>10</v>
      </c>
      <c r="B235" s="7">
        <v>-5869625</v>
      </c>
      <c r="C235" s="7">
        <v>-5869625</v>
      </c>
      <c r="D235" s="7">
        <v>0</v>
      </c>
    </row>
    <row r="236" spans="1:4" x14ac:dyDescent="0.25">
      <c r="A236" s="12" t="s">
        <v>11</v>
      </c>
      <c r="B236" s="7">
        <v>0</v>
      </c>
      <c r="C236" s="7">
        <v>0</v>
      </c>
      <c r="D236" s="7">
        <v>0</v>
      </c>
    </row>
    <row r="237" spans="1:4" x14ac:dyDescent="0.25">
      <c r="A237" s="11" t="s">
        <v>185</v>
      </c>
      <c r="B237" s="7">
        <v>-5291711</v>
      </c>
      <c r="C237" s="7">
        <v>-5298391</v>
      </c>
      <c r="D237" s="7">
        <v>-6680</v>
      </c>
    </row>
    <row r="238" spans="1:4" x14ac:dyDescent="0.25">
      <c r="A238" s="11"/>
      <c r="B238" s="7"/>
      <c r="C238" s="7"/>
      <c r="D238" s="7"/>
    </row>
    <row r="239" spans="1:4" x14ac:dyDescent="0.25">
      <c r="A239" s="6" t="s">
        <v>75</v>
      </c>
      <c r="B239" s="7"/>
      <c r="C239" s="7"/>
      <c r="D239" s="7"/>
    </row>
    <row r="240" spans="1:4" x14ac:dyDescent="0.25">
      <c r="A240" s="11" t="s">
        <v>76</v>
      </c>
      <c r="B240" s="7"/>
      <c r="C240" s="7"/>
      <c r="D240" s="7"/>
    </row>
    <row r="241" spans="1:4" x14ac:dyDescent="0.25">
      <c r="A241" s="12" t="s">
        <v>7</v>
      </c>
      <c r="B241" s="7">
        <v>17920080</v>
      </c>
      <c r="C241" s="7">
        <v>17920080</v>
      </c>
      <c r="D241" s="7">
        <v>0</v>
      </c>
    </row>
    <row r="242" spans="1:4" x14ac:dyDescent="0.25">
      <c r="A242" s="12" t="s">
        <v>8</v>
      </c>
      <c r="B242" s="7">
        <v>-5860566</v>
      </c>
      <c r="C242" s="7">
        <v>-5858572</v>
      </c>
      <c r="D242" s="7">
        <v>1994</v>
      </c>
    </row>
    <row r="243" spans="1:4" x14ac:dyDescent="0.25">
      <c r="A243" s="12" t="s">
        <v>9</v>
      </c>
      <c r="B243" s="7">
        <v>-12341724</v>
      </c>
      <c r="C243" s="7">
        <v>-12759033</v>
      </c>
      <c r="D243" s="7">
        <v>-417309</v>
      </c>
    </row>
    <row r="244" spans="1:4" x14ac:dyDescent="0.25">
      <c r="A244" s="12" t="s">
        <v>10</v>
      </c>
      <c r="B244" s="7">
        <v>-20183382</v>
      </c>
      <c r="C244" s="7">
        <v>-20183382</v>
      </c>
      <c r="D244" s="7">
        <v>0</v>
      </c>
    </row>
    <row r="245" spans="1:4" x14ac:dyDescent="0.25">
      <c r="A245" s="12" t="s">
        <v>11</v>
      </c>
      <c r="B245" s="7">
        <v>0</v>
      </c>
      <c r="C245" s="7">
        <v>0</v>
      </c>
      <c r="D245" s="7">
        <v>0</v>
      </c>
    </row>
    <row r="246" spans="1:4" x14ac:dyDescent="0.25">
      <c r="A246" s="11" t="s">
        <v>186</v>
      </c>
      <c r="B246" s="7">
        <v>-20465592</v>
      </c>
      <c r="C246" s="7">
        <v>-20880907</v>
      </c>
      <c r="D246" s="7">
        <v>-415315</v>
      </c>
    </row>
    <row r="247" spans="1:4" x14ac:dyDescent="0.25">
      <c r="A247" s="11"/>
      <c r="B247" s="7"/>
      <c r="C247" s="7"/>
      <c r="D247" s="7"/>
    </row>
    <row r="248" spans="1:4" x14ac:dyDescent="0.25">
      <c r="A248" s="6" t="s">
        <v>77</v>
      </c>
      <c r="B248" s="7"/>
      <c r="C248" s="7"/>
      <c r="D248" s="7"/>
    </row>
    <row r="249" spans="1:4" x14ac:dyDescent="0.25">
      <c r="A249" s="11" t="s">
        <v>78</v>
      </c>
      <c r="B249" s="7"/>
      <c r="C249" s="7"/>
      <c r="D249" s="7"/>
    </row>
    <row r="250" spans="1:4" x14ac:dyDescent="0.25">
      <c r="A250" s="12" t="s">
        <v>7</v>
      </c>
      <c r="B250" s="7">
        <v>4460790</v>
      </c>
      <c r="C250" s="7">
        <v>4460790</v>
      </c>
      <c r="D250" s="7">
        <v>0</v>
      </c>
    </row>
    <row r="251" spans="1:4" x14ac:dyDescent="0.25">
      <c r="A251" s="12" t="s">
        <v>9</v>
      </c>
      <c r="B251" s="7">
        <v>-1652684</v>
      </c>
      <c r="C251" s="7">
        <v>-1652684</v>
      </c>
      <c r="D251" s="7">
        <v>0</v>
      </c>
    </row>
    <row r="252" spans="1:4" x14ac:dyDescent="0.25">
      <c r="A252" s="12" t="s">
        <v>10</v>
      </c>
      <c r="B252" s="7">
        <v>0</v>
      </c>
      <c r="C252" s="7">
        <v>0</v>
      </c>
      <c r="D252" s="7">
        <v>0</v>
      </c>
    </row>
    <row r="253" spans="1:4" x14ac:dyDescent="0.25">
      <c r="A253" s="12" t="s">
        <v>11</v>
      </c>
      <c r="B253" s="7">
        <v>0</v>
      </c>
      <c r="C253" s="7">
        <v>0</v>
      </c>
      <c r="D253" s="7">
        <v>0</v>
      </c>
    </row>
    <row r="254" spans="1:4" x14ac:dyDescent="0.25">
      <c r="A254" s="11" t="s">
        <v>187</v>
      </c>
      <c r="B254" s="7">
        <v>2808106</v>
      </c>
      <c r="C254" s="7">
        <v>2808106</v>
      </c>
      <c r="D254" s="7">
        <v>0</v>
      </c>
    </row>
    <row r="255" spans="1:4" x14ac:dyDescent="0.25">
      <c r="A255" s="11"/>
      <c r="B255" s="7"/>
      <c r="C255" s="7"/>
      <c r="D255" s="7"/>
    </row>
    <row r="256" spans="1:4" x14ac:dyDescent="0.25">
      <c r="A256" s="6" t="s">
        <v>79</v>
      </c>
      <c r="B256" s="7"/>
      <c r="C256" s="7"/>
      <c r="D256" s="7"/>
    </row>
    <row r="257" spans="1:4" x14ac:dyDescent="0.25">
      <c r="A257" s="11" t="s">
        <v>80</v>
      </c>
      <c r="B257" s="7"/>
      <c r="C257" s="7"/>
      <c r="D257" s="7"/>
    </row>
    <row r="258" spans="1:4" x14ac:dyDescent="0.25">
      <c r="A258" s="12" t="s">
        <v>7</v>
      </c>
      <c r="B258" s="7">
        <v>14413153</v>
      </c>
      <c r="C258" s="7">
        <v>14423153</v>
      </c>
      <c r="D258" s="7">
        <v>10000</v>
      </c>
    </row>
    <row r="259" spans="1:4" x14ac:dyDescent="0.25">
      <c r="A259" s="12" t="s">
        <v>8</v>
      </c>
      <c r="B259" s="7">
        <v>-4958266</v>
      </c>
      <c r="C259" s="7">
        <v>-4953607</v>
      </c>
      <c r="D259" s="7">
        <v>4659</v>
      </c>
    </row>
    <row r="260" spans="1:4" x14ac:dyDescent="0.25">
      <c r="A260" s="12" t="s">
        <v>9</v>
      </c>
      <c r="B260" s="7">
        <v>-8964508</v>
      </c>
      <c r="C260" s="7">
        <v>-10523036</v>
      </c>
      <c r="D260" s="7">
        <v>-1558528</v>
      </c>
    </row>
    <row r="261" spans="1:4" x14ac:dyDescent="0.25">
      <c r="A261" s="12" t="s">
        <v>10</v>
      </c>
      <c r="B261" s="7">
        <v>-3474513</v>
      </c>
      <c r="C261" s="7">
        <v>-3573513</v>
      </c>
      <c r="D261" s="7">
        <v>-99000</v>
      </c>
    </row>
    <row r="262" spans="1:4" x14ac:dyDescent="0.25">
      <c r="A262" s="12" t="s">
        <v>11</v>
      </c>
      <c r="B262" s="7">
        <v>0</v>
      </c>
      <c r="C262" s="7">
        <v>0</v>
      </c>
      <c r="D262" s="7">
        <v>0</v>
      </c>
    </row>
    <row r="263" spans="1:4" x14ac:dyDescent="0.25">
      <c r="A263" s="11" t="s">
        <v>188</v>
      </c>
      <c r="B263" s="7">
        <v>-2984134</v>
      </c>
      <c r="C263" s="7">
        <v>-4627003</v>
      </c>
      <c r="D263" s="7">
        <v>-1642869</v>
      </c>
    </row>
    <row r="264" spans="1:4" x14ac:dyDescent="0.25">
      <c r="A264" s="11"/>
      <c r="B264" s="7"/>
      <c r="C264" s="7"/>
      <c r="D264" s="7"/>
    </row>
    <row r="265" spans="1:4" x14ac:dyDescent="0.25">
      <c r="A265" s="6" t="s">
        <v>81</v>
      </c>
      <c r="B265" s="7"/>
      <c r="C265" s="7"/>
      <c r="D265" s="7"/>
    </row>
    <row r="266" spans="1:4" x14ac:dyDescent="0.25">
      <c r="A266" s="11" t="s">
        <v>82</v>
      </c>
      <c r="B266" s="7"/>
      <c r="C266" s="7"/>
      <c r="D266" s="7"/>
    </row>
    <row r="267" spans="1:4" x14ac:dyDescent="0.25">
      <c r="A267" s="12" t="s">
        <v>7</v>
      </c>
      <c r="B267" s="7">
        <v>275200</v>
      </c>
      <c r="C267" s="7">
        <v>275200</v>
      </c>
      <c r="D267" s="7">
        <v>0</v>
      </c>
    </row>
    <row r="268" spans="1:4" x14ac:dyDescent="0.25">
      <c r="A268" s="12" t="s">
        <v>8</v>
      </c>
      <c r="B268" s="7">
        <v>-44729</v>
      </c>
      <c r="C268" s="7">
        <v>-44729</v>
      </c>
      <c r="D268" s="7">
        <v>0</v>
      </c>
    </row>
    <row r="269" spans="1:4" x14ac:dyDescent="0.25">
      <c r="A269" s="12" t="s">
        <v>9</v>
      </c>
      <c r="B269" s="7">
        <v>0</v>
      </c>
      <c r="C269" s="7">
        <v>0</v>
      </c>
      <c r="D269" s="7">
        <v>0</v>
      </c>
    </row>
    <row r="270" spans="1:4" x14ac:dyDescent="0.25">
      <c r="A270" s="12" t="s">
        <v>10</v>
      </c>
      <c r="B270" s="7">
        <v>0</v>
      </c>
      <c r="C270" s="7">
        <v>0</v>
      </c>
      <c r="D270" s="7">
        <v>0</v>
      </c>
    </row>
    <row r="271" spans="1:4" x14ac:dyDescent="0.25">
      <c r="A271" s="11" t="s">
        <v>189</v>
      </c>
      <c r="B271" s="7">
        <v>230471</v>
      </c>
      <c r="C271" s="7">
        <v>230471</v>
      </c>
      <c r="D271" s="7">
        <v>0</v>
      </c>
    </row>
    <row r="272" spans="1:4" x14ac:dyDescent="0.25">
      <c r="A272" s="11"/>
      <c r="B272" s="7"/>
      <c r="C272" s="7"/>
      <c r="D272" s="7"/>
    </row>
    <row r="273" spans="1:4" x14ac:dyDescent="0.25">
      <c r="A273" s="6" t="s">
        <v>83</v>
      </c>
      <c r="B273" s="7"/>
      <c r="C273" s="7"/>
      <c r="D273" s="7"/>
    </row>
    <row r="274" spans="1:4" x14ac:dyDescent="0.25">
      <c r="A274" s="11" t="s">
        <v>84</v>
      </c>
      <c r="B274" s="7"/>
      <c r="C274" s="7"/>
      <c r="D274" s="7"/>
    </row>
    <row r="275" spans="1:4" x14ac:dyDescent="0.25">
      <c r="A275" s="12" t="s">
        <v>7</v>
      </c>
      <c r="B275" s="7">
        <v>13259953</v>
      </c>
      <c r="C275" s="7">
        <v>13580117</v>
      </c>
      <c r="D275" s="7">
        <v>320164</v>
      </c>
    </row>
    <row r="276" spans="1:4" x14ac:dyDescent="0.25">
      <c r="A276" s="12" t="s">
        <v>8</v>
      </c>
      <c r="B276" s="7">
        <v>-4333529</v>
      </c>
      <c r="C276" s="7">
        <v>-4117029</v>
      </c>
      <c r="D276" s="7">
        <v>216500</v>
      </c>
    </row>
    <row r="277" spans="1:4" x14ac:dyDescent="0.25">
      <c r="A277" s="12" t="s">
        <v>9</v>
      </c>
      <c r="B277" s="7">
        <v>-10060348</v>
      </c>
      <c r="C277" s="7">
        <v>-11521829</v>
      </c>
      <c r="D277" s="7">
        <v>-1461481</v>
      </c>
    </row>
    <row r="278" spans="1:4" x14ac:dyDescent="0.25">
      <c r="A278" s="12" t="s">
        <v>10</v>
      </c>
      <c r="B278" s="7">
        <v>-8092902</v>
      </c>
      <c r="C278" s="7">
        <v>-8592902</v>
      </c>
      <c r="D278" s="7">
        <v>-500000</v>
      </c>
    </row>
    <row r="279" spans="1:4" x14ac:dyDescent="0.25">
      <c r="A279" s="12" t="s">
        <v>11</v>
      </c>
      <c r="B279" s="7">
        <v>787920</v>
      </c>
      <c r="C279" s="7">
        <v>787920</v>
      </c>
      <c r="D279" s="7">
        <v>0</v>
      </c>
    </row>
    <row r="280" spans="1:4" x14ac:dyDescent="0.25">
      <c r="A280" s="11" t="s">
        <v>190</v>
      </c>
      <c r="B280" s="7">
        <v>-8438906</v>
      </c>
      <c r="C280" s="7">
        <v>-9863723</v>
      </c>
      <c r="D280" s="7">
        <v>-1424817</v>
      </c>
    </row>
    <row r="281" spans="1:4" x14ac:dyDescent="0.25">
      <c r="A281" s="11"/>
      <c r="B281" s="7"/>
      <c r="C281" s="7"/>
      <c r="D281" s="7"/>
    </row>
    <row r="282" spans="1:4" x14ac:dyDescent="0.25">
      <c r="A282" s="6" t="s">
        <v>85</v>
      </c>
      <c r="B282" s="7"/>
      <c r="C282" s="7"/>
      <c r="D282" s="7"/>
    </row>
    <row r="283" spans="1:4" x14ac:dyDescent="0.25">
      <c r="A283" s="11" t="s">
        <v>86</v>
      </c>
      <c r="B283" s="7"/>
      <c r="C283" s="7"/>
      <c r="D283" s="7"/>
    </row>
    <row r="284" spans="1:4" x14ac:dyDescent="0.25">
      <c r="A284" s="12" t="s">
        <v>7</v>
      </c>
      <c r="B284" s="7">
        <v>4120832</v>
      </c>
      <c r="C284" s="7">
        <v>4120832</v>
      </c>
      <c r="D284" s="7">
        <v>0</v>
      </c>
    </row>
    <row r="285" spans="1:4" x14ac:dyDescent="0.25">
      <c r="A285" s="12" t="s">
        <v>9</v>
      </c>
      <c r="B285" s="7">
        <v>-2520330</v>
      </c>
      <c r="C285" s="7">
        <v>-2520330</v>
      </c>
      <c r="D285" s="7">
        <v>0</v>
      </c>
    </row>
    <row r="286" spans="1:4" x14ac:dyDescent="0.25">
      <c r="A286" s="12" t="s">
        <v>10</v>
      </c>
      <c r="B286" s="7">
        <v>0</v>
      </c>
      <c r="C286" s="7">
        <v>0</v>
      </c>
      <c r="D286" s="7">
        <v>0</v>
      </c>
    </row>
    <row r="287" spans="1:4" x14ac:dyDescent="0.25">
      <c r="A287" s="12" t="s">
        <v>11</v>
      </c>
      <c r="B287" s="7">
        <v>-787920</v>
      </c>
      <c r="C287" s="7">
        <v>-787920</v>
      </c>
      <c r="D287" s="7">
        <v>0</v>
      </c>
    </row>
    <row r="288" spans="1:4" x14ac:dyDescent="0.25">
      <c r="A288" s="11" t="s">
        <v>191</v>
      </c>
      <c r="B288" s="7">
        <v>812582</v>
      </c>
      <c r="C288" s="7">
        <v>812582</v>
      </c>
      <c r="D288" s="7">
        <v>0</v>
      </c>
    </row>
    <row r="289" spans="1:4" x14ac:dyDescent="0.25">
      <c r="A289" s="11"/>
      <c r="B289" s="7"/>
      <c r="C289" s="7"/>
      <c r="D289" s="7"/>
    </row>
    <row r="290" spans="1:4" x14ac:dyDescent="0.25">
      <c r="A290" s="6" t="s">
        <v>87</v>
      </c>
      <c r="B290" s="7"/>
      <c r="C290" s="7"/>
      <c r="D290" s="7"/>
    </row>
    <row r="291" spans="1:4" x14ac:dyDescent="0.25">
      <c r="A291" s="11" t="s">
        <v>88</v>
      </c>
      <c r="B291" s="7"/>
      <c r="C291" s="7"/>
      <c r="D291" s="7"/>
    </row>
    <row r="292" spans="1:4" x14ac:dyDescent="0.25">
      <c r="A292" s="12" t="s">
        <v>7</v>
      </c>
      <c r="B292" s="7">
        <v>2063185</v>
      </c>
      <c r="C292" s="7">
        <v>2063185</v>
      </c>
      <c r="D292" s="7">
        <v>0</v>
      </c>
    </row>
    <row r="293" spans="1:4" x14ac:dyDescent="0.25">
      <c r="A293" s="12" t="s">
        <v>9</v>
      </c>
      <c r="B293" s="7">
        <v>-181258</v>
      </c>
      <c r="C293" s="7">
        <v>-187938</v>
      </c>
      <c r="D293" s="7">
        <v>-6680</v>
      </c>
    </row>
    <row r="294" spans="1:4" x14ac:dyDescent="0.25">
      <c r="A294" s="12" t="s">
        <v>10</v>
      </c>
      <c r="B294" s="7">
        <v>-1500000</v>
      </c>
      <c r="C294" s="7">
        <v>-1500000</v>
      </c>
      <c r="D294" s="7">
        <v>0</v>
      </c>
    </row>
    <row r="295" spans="1:4" x14ac:dyDescent="0.25">
      <c r="A295" s="11" t="s">
        <v>192</v>
      </c>
      <c r="B295" s="7">
        <v>381927</v>
      </c>
      <c r="C295" s="7">
        <v>375247</v>
      </c>
      <c r="D295" s="7">
        <v>-6680</v>
      </c>
    </row>
    <row r="296" spans="1:4" x14ac:dyDescent="0.25">
      <c r="A296" s="11"/>
      <c r="B296" s="7"/>
      <c r="C296" s="7"/>
      <c r="D296" s="7"/>
    </row>
    <row r="297" spans="1:4" x14ac:dyDescent="0.25">
      <c r="A297" s="6" t="s">
        <v>99</v>
      </c>
      <c r="B297" s="7"/>
      <c r="C297" s="7"/>
      <c r="D297" s="7"/>
    </row>
    <row r="298" spans="1:4" x14ac:dyDescent="0.25">
      <c r="A298" s="11" t="s">
        <v>100</v>
      </c>
      <c r="B298" s="7"/>
      <c r="C298" s="7"/>
      <c r="D298" s="7"/>
    </row>
    <row r="299" spans="1:4" x14ac:dyDescent="0.25">
      <c r="A299" s="12" t="s">
        <v>8</v>
      </c>
      <c r="B299" s="7">
        <v>-3549880</v>
      </c>
      <c r="C299" s="7">
        <v>-2371332</v>
      </c>
      <c r="D299" s="7">
        <v>1178548</v>
      </c>
    </row>
    <row r="300" spans="1:4" x14ac:dyDescent="0.25">
      <c r="A300" s="12" t="s">
        <v>9</v>
      </c>
      <c r="B300" s="7">
        <v>-2165200</v>
      </c>
      <c r="C300" s="7">
        <v>-2333600</v>
      </c>
      <c r="D300" s="7">
        <v>-168400</v>
      </c>
    </row>
    <row r="301" spans="1:4" x14ac:dyDescent="0.25">
      <c r="A301" s="11" t="s">
        <v>152</v>
      </c>
      <c r="B301" s="7">
        <v>-5715080</v>
      </c>
      <c r="C301" s="7">
        <v>-4704932</v>
      </c>
      <c r="D301" s="7">
        <v>1010148</v>
      </c>
    </row>
    <row r="302" spans="1:4" x14ac:dyDescent="0.25">
      <c r="A302" s="11"/>
      <c r="B302" s="7"/>
      <c r="C302" s="7"/>
      <c r="D302" s="7"/>
    </row>
    <row r="303" spans="1:4" x14ac:dyDescent="0.25">
      <c r="A303" s="6" t="s">
        <v>89</v>
      </c>
      <c r="B303" s="7"/>
      <c r="C303" s="7"/>
      <c r="D303" s="7"/>
    </row>
    <row r="304" spans="1:4" x14ac:dyDescent="0.25">
      <c r="A304" s="11" t="s">
        <v>90</v>
      </c>
      <c r="B304" s="7"/>
      <c r="C304" s="7"/>
      <c r="D304" s="7"/>
    </row>
    <row r="305" spans="1:4" x14ac:dyDescent="0.25">
      <c r="A305" s="12" t="s">
        <v>7</v>
      </c>
      <c r="B305" s="7">
        <v>1057210</v>
      </c>
      <c r="C305" s="7">
        <v>2391000</v>
      </c>
      <c r="D305" s="7">
        <v>1333790</v>
      </c>
    </row>
    <row r="306" spans="1:4" x14ac:dyDescent="0.25">
      <c r="A306" s="12" t="s">
        <v>8</v>
      </c>
      <c r="B306" s="7">
        <v>-1104483</v>
      </c>
      <c r="C306" s="7">
        <v>-1120304</v>
      </c>
      <c r="D306" s="7">
        <v>-15821</v>
      </c>
    </row>
    <row r="307" spans="1:4" x14ac:dyDescent="0.25">
      <c r="A307" s="12" t="s">
        <v>9</v>
      </c>
      <c r="B307" s="7">
        <v>-831715</v>
      </c>
      <c r="C307" s="7">
        <v>-869817</v>
      </c>
      <c r="D307" s="7">
        <v>-38102</v>
      </c>
    </row>
    <row r="308" spans="1:4" x14ac:dyDescent="0.25">
      <c r="A308" s="12" t="s">
        <v>10</v>
      </c>
      <c r="B308" s="7">
        <v>-269027</v>
      </c>
      <c r="C308" s="7">
        <v>-362027</v>
      </c>
      <c r="D308" s="7">
        <v>-93000</v>
      </c>
    </row>
    <row r="309" spans="1:4" x14ac:dyDescent="0.25">
      <c r="A309" s="12" t="s">
        <v>11</v>
      </c>
      <c r="B309" s="7">
        <v>0</v>
      </c>
      <c r="C309" s="7">
        <v>0</v>
      </c>
      <c r="D309" s="7">
        <v>0</v>
      </c>
    </row>
    <row r="310" spans="1:4" x14ac:dyDescent="0.25">
      <c r="A310" s="11" t="s">
        <v>193</v>
      </c>
      <c r="B310" s="7">
        <v>-1148015</v>
      </c>
      <c r="C310" s="7">
        <v>38852</v>
      </c>
      <c r="D310" s="7">
        <v>1186867</v>
      </c>
    </row>
    <row r="311" spans="1:4" x14ac:dyDescent="0.25">
      <c r="A311" s="11"/>
      <c r="B311" s="7"/>
      <c r="C311" s="7"/>
      <c r="D311" s="7"/>
    </row>
    <row r="312" spans="1:4" x14ac:dyDescent="0.25">
      <c r="A312" s="6" t="s">
        <v>91</v>
      </c>
      <c r="B312" s="7"/>
      <c r="C312" s="7"/>
      <c r="D312" s="7"/>
    </row>
    <row r="313" spans="1:4" x14ac:dyDescent="0.25">
      <c r="A313" s="11" t="s">
        <v>92</v>
      </c>
      <c r="B313" s="7"/>
      <c r="C313" s="7"/>
      <c r="D313" s="7"/>
    </row>
    <row r="314" spans="1:4" x14ac:dyDescent="0.25">
      <c r="A314" s="12" t="s">
        <v>7</v>
      </c>
      <c r="B314" s="7">
        <v>2799728</v>
      </c>
      <c r="C314" s="7">
        <v>5189460</v>
      </c>
      <c r="D314" s="7">
        <v>2389732</v>
      </c>
    </row>
    <row r="315" spans="1:4" x14ac:dyDescent="0.25">
      <c r="A315" s="12" t="s">
        <v>8</v>
      </c>
      <c r="B315" s="7">
        <v>-1990306</v>
      </c>
      <c r="C315" s="7">
        <v>-1502745</v>
      </c>
      <c r="D315" s="7">
        <v>487561</v>
      </c>
    </row>
    <row r="316" spans="1:4" x14ac:dyDescent="0.25">
      <c r="A316" s="12" t="s">
        <v>9</v>
      </c>
      <c r="B316" s="7">
        <v>-2645452</v>
      </c>
      <c r="C316" s="7">
        <v>-3165715</v>
      </c>
      <c r="D316" s="7">
        <v>-520263</v>
      </c>
    </row>
    <row r="317" spans="1:4" x14ac:dyDescent="0.25">
      <c r="A317" s="12" t="s">
        <v>10</v>
      </c>
      <c r="B317" s="7">
        <v>-503930</v>
      </c>
      <c r="C317" s="7">
        <v>-753930</v>
      </c>
      <c r="D317" s="7">
        <v>-250000</v>
      </c>
    </row>
    <row r="318" spans="1:4" x14ac:dyDescent="0.25">
      <c r="A318" s="12" t="s">
        <v>11</v>
      </c>
      <c r="B318" s="7">
        <v>0</v>
      </c>
      <c r="C318" s="7">
        <v>0</v>
      </c>
      <c r="D318" s="7">
        <v>0</v>
      </c>
    </row>
    <row r="319" spans="1:4" x14ac:dyDescent="0.25">
      <c r="A319" s="11" t="s">
        <v>140</v>
      </c>
      <c r="B319" s="7">
        <v>-2339960</v>
      </c>
      <c r="C319" s="7">
        <v>-232930</v>
      </c>
      <c r="D319" s="7">
        <v>2107030</v>
      </c>
    </row>
    <row r="320" spans="1:4" x14ac:dyDescent="0.25">
      <c r="A320" s="11"/>
      <c r="B320" s="7"/>
      <c r="C320" s="7"/>
      <c r="D320" s="7"/>
    </row>
    <row r="321" spans="1:4" x14ac:dyDescent="0.25">
      <c r="A321" s="6" t="s">
        <v>93</v>
      </c>
      <c r="B321" s="7"/>
      <c r="C321" s="7"/>
      <c r="D321" s="7"/>
    </row>
    <row r="322" spans="1:4" x14ac:dyDescent="0.25">
      <c r="A322" s="11" t="s">
        <v>94</v>
      </c>
      <c r="B322" s="7"/>
      <c r="C322" s="7"/>
      <c r="D322" s="7"/>
    </row>
    <row r="323" spans="1:4" x14ac:dyDescent="0.25">
      <c r="A323" s="12" t="s">
        <v>7</v>
      </c>
      <c r="B323" s="7">
        <v>0</v>
      </c>
      <c r="C323" s="7">
        <v>6400</v>
      </c>
      <c r="D323" s="7">
        <v>6400</v>
      </c>
    </row>
    <row r="324" spans="1:4" x14ac:dyDescent="0.25">
      <c r="A324" s="12" t="s">
        <v>9</v>
      </c>
      <c r="B324" s="7">
        <v>0</v>
      </c>
      <c r="C324" s="7">
        <v>-6400</v>
      </c>
      <c r="D324" s="7">
        <v>-6400</v>
      </c>
    </row>
    <row r="325" spans="1:4" x14ac:dyDescent="0.25">
      <c r="A325" s="12" t="s">
        <v>10</v>
      </c>
      <c r="B325" s="7">
        <v>0</v>
      </c>
      <c r="C325" s="7">
        <v>0</v>
      </c>
      <c r="D325" s="7">
        <v>0</v>
      </c>
    </row>
    <row r="326" spans="1:4" x14ac:dyDescent="0.25">
      <c r="A326" s="12" t="s">
        <v>11</v>
      </c>
      <c r="B326" s="7">
        <v>0</v>
      </c>
      <c r="C326" s="7">
        <v>0</v>
      </c>
      <c r="D326" s="7">
        <v>0</v>
      </c>
    </row>
    <row r="327" spans="1:4" x14ac:dyDescent="0.25">
      <c r="A327" s="11" t="s">
        <v>194</v>
      </c>
      <c r="B327" s="7">
        <v>0</v>
      </c>
      <c r="C327" s="7">
        <v>0</v>
      </c>
      <c r="D327" s="7">
        <v>0</v>
      </c>
    </row>
    <row r="328" spans="1:4" x14ac:dyDescent="0.25">
      <c r="A328" s="11"/>
      <c r="B328" s="7"/>
      <c r="C328" s="7"/>
      <c r="D328" s="7"/>
    </row>
    <row r="329" spans="1:4" x14ac:dyDescent="0.25">
      <c r="A329" s="6" t="s">
        <v>95</v>
      </c>
      <c r="B329" s="7"/>
      <c r="C329" s="7"/>
      <c r="D329" s="7"/>
    </row>
    <row r="330" spans="1:4" x14ac:dyDescent="0.25">
      <c r="A330" s="11" t="s">
        <v>96</v>
      </c>
      <c r="B330" s="7"/>
      <c r="C330" s="7"/>
      <c r="D330" s="7"/>
    </row>
    <row r="331" spans="1:4" x14ac:dyDescent="0.25">
      <c r="A331" s="12" t="s">
        <v>7</v>
      </c>
      <c r="B331" s="7">
        <v>3382330</v>
      </c>
      <c r="C331" s="7">
        <v>4172000</v>
      </c>
      <c r="D331" s="7">
        <v>789670</v>
      </c>
    </row>
    <row r="332" spans="1:4" x14ac:dyDescent="0.25">
      <c r="A332" s="12" t="s">
        <v>8</v>
      </c>
      <c r="B332" s="7">
        <v>-336642</v>
      </c>
      <c r="C332" s="7">
        <v>-290008</v>
      </c>
      <c r="D332" s="7">
        <v>46634</v>
      </c>
    </row>
    <row r="333" spans="1:4" x14ac:dyDescent="0.25">
      <c r="A333" s="12" t="s">
        <v>9</v>
      </c>
      <c r="B333" s="7">
        <v>-3765909</v>
      </c>
      <c r="C333" s="7">
        <v>-3802269</v>
      </c>
      <c r="D333" s="7">
        <v>-36360</v>
      </c>
    </row>
    <row r="334" spans="1:4" x14ac:dyDescent="0.25">
      <c r="A334" s="12" t="s">
        <v>10</v>
      </c>
      <c r="B334" s="7">
        <v>-80000</v>
      </c>
      <c r="C334" s="7">
        <v>-80000</v>
      </c>
      <c r="D334" s="7">
        <v>0</v>
      </c>
    </row>
    <row r="335" spans="1:4" x14ac:dyDescent="0.25">
      <c r="A335" s="12" t="s">
        <v>11</v>
      </c>
      <c r="B335" s="7">
        <v>-45800</v>
      </c>
      <c r="C335" s="7">
        <v>-45800</v>
      </c>
      <c r="D335" s="7">
        <v>0</v>
      </c>
    </row>
    <row r="336" spans="1:4" x14ac:dyDescent="0.25">
      <c r="A336" s="11" t="s">
        <v>195</v>
      </c>
      <c r="B336" s="7">
        <v>-846021</v>
      </c>
      <c r="C336" s="7">
        <v>-46077</v>
      </c>
      <c r="D336" s="7">
        <v>799944</v>
      </c>
    </row>
    <row r="337" spans="1:4" x14ac:dyDescent="0.25">
      <c r="A337" s="11"/>
      <c r="B337" s="7"/>
      <c r="C337" s="7"/>
      <c r="D337" s="7"/>
    </row>
    <row r="338" spans="1:4" x14ac:dyDescent="0.25">
      <c r="A338" s="6" t="s">
        <v>97</v>
      </c>
      <c r="B338" s="7"/>
      <c r="C338" s="7"/>
      <c r="D338" s="7"/>
    </row>
    <row r="339" spans="1:4" x14ac:dyDescent="0.25">
      <c r="A339" s="11" t="s">
        <v>98</v>
      </c>
      <c r="B339" s="7"/>
      <c r="C339" s="7"/>
      <c r="D339" s="7"/>
    </row>
    <row r="340" spans="1:4" x14ac:dyDescent="0.25">
      <c r="A340" s="12" t="s">
        <v>7</v>
      </c>
      <c r="B340" s="7">
        <v>2090</v>
      </c>
      <c r="C340" s="7">
        <v>2090</v>
      </c>
      <c r="D340" s="7">
        <v>0</v>
      </c>
    </row>
    <row r="341" spans="1:4" x14ac:dyDescent="0.25">
      <c r="A341" s="12" t="s">
        <v>8</v>
      </c>
      <c r="B341" s="7">
        <v>-45000</v>
      </c>
      <c r="C341" s="7">
        <v>-45000</v>
      </c>
      <c r="D341" s="7">
        <v>0</v>
      </c>
    </row>
    <row r="342" spans="1:4" x14ac:dyDescent="0.25">
      <c r="A342" s="12" t="s">
        <v>9</v>
      </c>
      <c r="B342" s="7">
        <v>0</v>
      </c>
      <c r="C342" s="7">
        <v>0</v>
      </c>
      <c r="D342" s="7">
        <v>0</v>
      </c>
    </row>
    <row r="343" spans="1:4" x14ac:dyDescent="0.25">
      <c r="A343" s="11" t="s">
        <v>196</v>
      </c>
      <c r="B343" s="7">
        <v>-42910</v>
      </c>
      <c r="C343" s="7">
        <v>-42910</v>
      </c>
      <c r="D343" s="7">
        <v>0</v>
      </c>
    </row>
    <row r="344" spans="1:4" x14ac:dyDescent="0.25">
      <c r="A344" s="11"/>
      <c r="B344" s="7"/>
      <c r="C344" s="7"/>
      <c r="D344" s="7"/>
    </row>
    <row r="345" spans="1:4" x14ac:dyDescent="0.25">
      <c r="A345" s="6" t="s">
        <v>12</v>
      </c>
      <c r="B345" s="7">
        <v>-98379709</v>
      </c>
      <c r="C345" s="7">
        <v>-89703256.500100002</v>
      </c>
      <c r="D345" s="7">
        <v>8676452.4999000002</v>
      </c>
    </row>
    <row r="346" spans="1:4" x14ac:dyDescent="0.25">
      <c r="B346"/>
      <c r="C346"/>
      <c r="D346"/>
    </row>
    <row r="347" spans="1:4" x14ac:dyDescent="0.25">
      <c r="B347"/>
      <c r="C347"/>
      <c r="D347"/>
    </row>
    <row r="348" spans="1:4" x14ac:dyDescent="0.25">
      <c r="B348"/>
      <c r="C348"/>
      <c r="D348"/>
    </row>
    <row r="349" spans="1:4" x14ac:dyDescent="0.25">
      <c r="B349"/>
      <c r="C349"/>
      <c r="D349"/>
    </row>
    <row r="350" spans="1:4" x14ac:dyDescent="0.25">
      <c r="B350"/>
      <c r="C350"/>
      <c r="D350"/>
    </row>
    <row r="351" spans="1:4" x14ac:dyDescent="0.25">
      <c r="B351"/>
      <c r="C351"/>
      <c r="D351"/>
    </row>
    <row r="352" spans="1:4" x14ac:dyDescent="0.25">
      <c r="B352"/>
      <c r="C352"/>
      <c r="D352"/>
    </row>
    <row r="353" spans="2:4" x14ac:dyDescent="0.25">
      <c r="B353"/>
      <c r="C353"/>
      <c r="D353"/>
    </row>
    <row r="354" spans="2:4" x14ac:dyDescent="0.25">
      <c r="B354"/>
      <c r="C354"/>
      <c r="D354"/>
    </row>
    <row r="355" spans="2:4" x14ac:dyDescent="0.25">
      <c r="B355"/>
      <c r="C355"/>
      <c r="D355"/>
    </row>
    <row r="356" spans="2:4" x14ac:dyDescent="0.25">
      <c r="B356"/>
      <c r="C356"/>
      <c r="D356"/>
    </row>
    <row r="357" spans="2:4" x14ac:dyDescent="0.25">
      <c r="B357"/>
      <c r="C357"/>
      <c r="D357"/>
    </row>
    <row r="358" spans="2:4" x14ac:dyDescent="0.25">
      <c r="B358"/>
      <c r="C358"/>
      <c r="D358"/>
    </row>
    <row r="359" spans="2:4" hidden="1" x14ac:dyDescent="0.25">
      <c r="B359"/>
      <c r="C359"/>
      <c r="D359"/>
    </row>
    <row r="360" spans="2:4" hidden="1" x14ac:dyDescent="0.25">
      <c r="B360"/>
      <c r="C360"/>
      <c r="D360"/>
    </row>
    <row r="361" spans="2:4" hidden="1" x14ac:dyDescent="0.25">
      <c r="B361"/>
      <c r="C361"/>
      <c r="D361"/>
    </row>
    <row r="362" spans="2:4" hidden="1" x14ac:dyDescent="0.25">
      <c r="B362"/>
      <c r="C362"/>
      <c r="D362"/>
    </row>
    <row r="363" spans="2:4" hidden="1" x14ac:dyDescent="0.25">
      <c r="B363"/>
      <c r="C363"/>
      <c r="D363"/>
    </row>
    <row r="364" spans="2:4" hidden="1" x14ac:dyDescent="0.25">
      <c r="B364"/>
      <c r="C364"/>
      <c r="D364"/>
    </row>
    <row r="365" spans="2:4" hidden="1" x14ac:dyDescent="0.25">
      <c r="B365"/>
      <c r="C365"/>
      <c r="D365"/>
    </row>
    <row r="366" spans="2:4" x14ac:dyDescent="0.25">
      <c r="B366"/>
      <c r="C366"/>
      <c r="D366"/>
    </row>
    <row r="367" spans="2:4" x14ac:dyDescent="0.25">
      <c r="B367"/>
      <c r="C367"/>
      <c r="D367"/>
    </row>
    <row r="368" spans="2:4" x14ac:dyDescent="0.25">
      <c r="B368"/>
      <c r="C368"/>
      <c r="D368"/>
    </row>
    <row r="369" spans="2:4" x14ac:dyDescent="0.25">
      <c r="B369"/>
      <c r="C369"/>
      <c r="D369"/>
    </row>
    <row r="370" spans="2:4" x14ac:dyDescent="0.25">
      <c r="B370"/>
      <c r="C370"/>
      <c r="D370"/>
    </row>
    <row r="371" spans="2:4" x14ac:dyDescent="0.25">
      <c r="B371"/>
      <c r="C371"/>
      <c r="D371"/>
    </row>
    <row r="372" spans="2:4" x14ac:dyDescent="0.25">
      <c r="B372"/>
      <c r="C372"/>
      <c r="D372"/>
    </row>
    <row r="373" spans="2:4" hidden="1" x14ac:dyDescent="0.25">
      <c r="B373"/>
      <c r="C373"/>
      <c r="D373"/>
    </row>
    <row r="374" spans="2:4" hidden="1" x14ac:dyDescent="0.25">
      <c r="B374"/>
      <c r="C374"/>
      <c r="D374"/>
    </row>
    <row r="375" spans="2:4" hidden="1" x14ac:dyDescent="0.25">
      <c r="B375"/>
      <c r="C375"/>
      <c r="D375"/>
    </row>
    <row r="376" spans="2:4" hidden="1" x14ac:dyDescent="0.25">
      <c r="B376"/>
      <c r="C376"/>
      <c r="D376"/>
    </row>
    <row r="377" spans="2:4" hidden="1" x14ac:dyDescent="0.25">
      <c r="B377"/>
      <c r="C377"/>
      <c r="D377"/>
    </row>
    <row r="378" spans="2:4" hidden="1" x14ac:dyDescent="0.25">
      <c r="B378"/>
      <c r="C378"/>
      <c r="D378"/>
    </row>
    <row r="379" spans="2:4" hidden="1" x14ac:dyDescent="0.25">
      <c r="B379"/>
      <c r="C379"/>
      <c r="D379"/>
    </row>
    <row r="380" spans="2:4" hidden="1" x14ac:dyDescent="0.25">
      <c r="B380"/>
      <c r="C380"/>
      <c r="D380"/>
    </row>
    <row r="381" spans="2:4" hidden="1" x14ac:dyDescent="0.25">
      <c r="B381"/>
      <c r="C381"/>
      <c r="D381"/>
    </row>
    <row r="382" spans="2:4" hidden="1" x14ac:dyDescent="0.25">
      <c r="B382"/>
      <c r="C382"/>
      <c r="D382"/>
    </row>
    <row r="383" spans="2:4" hidden="1" x14ac:dyDescent="0.25">
      <c r="B383"/>
      <c r="C383"/>
      <c r="D383"/>
    </row>
    <row r="384" spans="2:4" hidden="1" x14ac:dyDescent="0.25">
      <c r="B384"/>
      <c r="C384"/>
      <c r="D384"/>
    </row>
    <row r="385" spans="2:4" hidden="1" x14ac:dyDescent="0.25">
      <c r="B385"/>
      <c r="C385"/>
      <c r="D385"/>
    </row>
    <row r="386" spans="2:4" hidden="1" x14ac:dyDescent="0.25">
      <c r="B386"/>
      <c r="C386"/>
      <c r="D386"/>
    </row>
    <row r="387" spans="2:4" hidden="1" x14ac:dyDescent="0.25">
      <c r="B387"/>
      <c r="C387"/>
      <c r="D387"/>
    </row>
    <row r="388" spans="2:4" hidden="1" x14ac:dyDescent="0.25">
      <c r="B388"/>
      <c r="C388"/>
      <c r="D388"/>
    </row>
    <row r="389" spans="2:4" hidden="1" x14ac:dyDescent="0.25">
      <c r="B389"/>
      <c r="C389"/>
      <c r="D389"/>
    </row>
    <row r="390" spans="2:4" hidden="1" x14ac:dyDescent="0.25">
      <c r="B390"/>
      <c r="C390"/>
      <c r="D390"/>
    </row>
    <row r="391" spans="2:4" hidden="1" x14ac:dyDescent="0.25">
      <c r="B391"/>
      <c r="C391"/>
      <c r="D391"/>
    </row>
    <row r="392" spans="2:4" hidden="1" x14ac:dyDescent="0.25">
      <c r="B392"/>
      <c r="C392"/>
      <c r="D392"/>
    </row>
    <row r="393" spans="2:4" hidden="1" x14ac:dyDescent="0.25">
      <c r="B393"/>
      <c r="C393"/>
      <c r="D393"/>
    </row>
    <row r="394" spans="2:4" hidden="1" x14ac:dyDescent="0.25">
      <c r="B394"/>
      <c r="C394"/>
      <c r="D394"/>
    </row>
    <row r="395" spans="2:4" hidden="1" x14ac:dyDescent="0.25">
      <c r="B395"/>
      <c r="C395"/>
      <c r="D395"/>
    </row>
    <row r="396" spans="2:4" hidden="1" x14ac:dyDescent="0.25">
      <c r="B396"/>
      <c r="C396"/>
      <c r="D396"/>
    </row>
    <row r="397" spans="2:4" hidden="1" x14ac:dyDescent="0.25">
      <c r="B397"/>
      <c r="C397"/>
      <c r="D397"/>
    </row>
    <row r="398" spans="2:4" hidden="1" x14ac:dyDescent="0.25">
      <c r="B398"/>
      <c r="C398"/>
      <c r="D398"/>
    </row>
    <row r="399" spans="2:4" hidden="1" x14ac:dyDescent="0.25">
      <c r="B399"/>
      <c r="C399"/>
      <c r="D399"/>
    </row>
    <row r="400" spans="2:4" hidden="1" x14ac:dyDescent="0.25">
      <c r="B400"/>
      <c r="C400"/>
      <c r="D400"/>
    </row>
    <row r="401" spans="2:4" hidden="1" x14ac:dyDescent="0.25">
      <c r="B401"/>
      <c r="C401"/>
      <c r="D401"/>
    </row>
    <row r="402" spans="2:4" hidden="1" x14ac:dyDescent="0.25">
      <c r="B402"/>
      <c r="C402"/>
      <c r="D402"/>
    </row>
    <row r="403" spans="2:4" hidden="1" x14ac:dyDescent="0.25"/>
    <row r="404" spans="2:4" hidden="1" x14ac:dyDescent="0.25"/>
    <row r="405" spans="2:4" hidden="1" x14ac:dyDescent="0.25"/>
    <row r="406" spans="2:4" hidden="1" x14ac:dyDescent="0.25"/>
    <row r="407" spans="2:4" hidden="1" x14ac:dyDescent="0.25"/>
    <row r="408" spans="2:4" hidden="1" x14ac:dyDescent="0.25"/>
    <row r="409" spans="2:4" hidden="1" x14ac:dyDescent="0.25"/>
    <row r="410" spans="2:4" hidden="1" x14ac:dyDescent="0.25"/>
    <row r="411" spans="2:4" hidden="1" x14ac:dyDescent="0.25"/>
    <row r="412" spans="2:4" hidden="1" x14ac:dyDescent="0.25"/>
    <row r="413" spans="2:4" hidden="1" x14ac:dyDescent="0.25"/>
    <row r="414" spans="2:4" hidden="1" x14ac:dyDescent="0.25"/>
    <row r="415" spans="2:4" hidden="1" x14ac:dyDescent="0.25"/>
    <row r="416" spans="2:4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</sheetData>
  <printOptions horizontalCentered="1"/>
  <pageMargins left="0.25" right="0.25" top="0.75" bottom="0.75" header="0.3" footer="0.3"/>
  <pageSetup scale="80" orientation="portrait" horizontalDpi="300" verticalDpi="300" r:id="rId2"/>
  <rowBreaks count="6" manualBreakCount="6">
    <brk id="105" max="3" man="1"/>
    <brk id="169" max="3" man="1"/>
    <brk id="220" max="3" man="1"/>
    <brk id="271" max="3" man="1"/>
    <brk id="345" max="16383" man="1"/>
    <brk id="34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14"/>
  <sheetViews>
    <sheetView workbookViewId="0"/>
  </sheetViews>
  <sheetFormatPr defaultRowHeight="15" x14ac:dyDescent="0.25"/>
  <cols>
    <col min="1" max="1" width="5.42578125" bestFit="1" customWidth="1"/>
    <col min="2" max="2" width="32.85546875" bestFit="1" customWidth="1"/>
    <col min="3" max="3" width="12.5703125" bestFit="1" customWidth="1"/>
    <col min="4" max="4" width="16.42578125" customWidth="1"/>
    <col min="5" max="5" width="5.28515625" customWidth="1"/>
    <col min="6" max="6" width="31.5703125" customWidth="1"/>
    <col min="7" max="7" width="3.85546875" customWidth="1"/>
    <col min="8" max="8" width="20" customWidth="1"/>
    <col min="9" max="9" width="5" bestFit="1" customWidth="1"/>
    <col min="10" max="10" width="32.42578125" bestFit="1" customWidth="1"/>
    <col min="11" max="11" width="21.42578125" bestFit="1" customWidth="1"/>
    <col min="12" max="12" width="77.7109375" bestFit="1" customWidth="1"/>
    <col min="13" max="14" width="21.7109375" customWidth="1"/>
    <col min="15" max="15" width="21.7109375" bestFit="1" customWidth="1"/>
    <col min="16" max="16" width="24.140625" bestFit="1" customWidth="1"/>
    <col min="17" max="17" width="14.28515625" bestFit="1" customWidth="1"/>
    <col min="19" max="19" width="15" bestFit="1" customWidth="1"/>
  </cols>
  <sheetData>
    <row r="1" spans="1:19" x14ac:dyDescent="0.25">
      <c r="A1" s="13" t="s">
        <v>197</v>
      </c>
      <c r="B1" s="14" t="s">
        <v>1</v>
      </c>
      <c r="C1" s="14" t="s">
        <v>14</v>
      </c>
      <c r="D1" s="14" t="s">
        <v>198</v>
      </c>
      <c r="E1" s="14" t="s">
        <v>199</v>
      </c>
      <c r="F1" s="14" t="s">
        <v>200</v>
      </c>
      <c r="G1" s="14" t="s">
        <v>201</v>
      </c>
      <c r="H1" s="14" t="s">
        <v>202</v>
      </c>
      <c r="I1" s="14" t="s">
        <v>203</v>
      </c>
      <c r="J1" s="14" t="s">
        <v>204</v>
      </c>
      <c r="K1" s="14" t="s">
        <v>205</v>
      </c>
      <c r="L1" s="14" t="s">
        <v>206</v>
      </c>
      <c r="M1" s="15" t="s">
        <v>207</v>
      </c>
      <c r="N1" s="15" t="s">
        <v>208</v>
      </c>
      <c r="O1" s="16" t="s">
        <v>209</v>
      </c>
      <c r="P1" s="16" t="s">
        <v>210</v>
      </c>
      <c r="Q1" s="16" t="s">
        <v>211</v>
      </c>
    </row>
    <row r="2" spans="1:19" x14ac:dyDescent="0.25">
      <c r="A2" t="s">
        <v>16</v>
      </c>
      <c r="B2" t="s">
        <v>2</v>
      </c>
      <c r="C2" t="s">
        <v>7</v>
      </c>
      <c r="D2" t="str">
        <f>IF(C2="1 - Revenues","INFLOWS","OUTFLOWS")</f>
        <v>INFLOWS</v>
      </c>
      <c r="E2" t="s">
        <v>102</v>
      </c>
      <c r="F2" t="s">
        <v>103</v>
      </c>
      <c r="G2" t="s">
        <v>102</v>
      </c>
      <c r="H2" t="s">
        <v>212</v>
      </c>
      <c r="I2" t="s">
        <v>213</v>
      </c>
      <c r="J2" t="s">
        <v>214</v>
      </c>
      <c r="K2" t="s">
        <v>215</v>
      </c>
      <c r="L2" t="s">
        <v>216</v>
      </c>
      <c r="M2" s="17">
        <f>VLOOKUP($K2,[1]Budget!$V:$AE,5,0)*IF($C2="1 - Revenues",1,IF(AND($C2="5 - Transfers",MID(I2,15,1)="4"),1,-1))</f>
        <v>8868000</v>
      </c>
      <c r="N2" s="17">
        <f>VLOOKUP($K2,[1]Budget!$V:$AE,6,0)*IF($C2="1 - Revenues",1,IF(AND($C2="5 - Transfers",MID(J2,15,1)="4"),1,-1))</f>
        <v>13427000</v>
      </c>
      <c r="O2" s="17">
        <f>IFERROR(IF(RIGHT(LEFT(K2,15),1)="4",VLOOKUP(K2,'[1]Budget Worksheet'!A:B,2,0),-1*VLOOKUP(K2,'[1]Budget Worksheet'!A:B,2,0)),0)</f>
        <v>10134211</v>
      </c>
      <c r="P2" s="17">
        <f>VLOOKUP($K2,[1]Budget!$V:$AE,8,0)*IF($C2="1 - Revenues",1,IF(AND($C2="5 - Transfers",MID($K2,15,1)="4"),1,-1))</f>
        <v>12995000</v>
      </c>
      <c r="Q2" s="17">
        <f>VLOOKUP($K2,[1]Budget!$V:$AE,10,0)*IF($C2="1 - Revenues",1,IF(AND($C2="5 - Transfers",MID(K2,15,1)="4"),1,-1))</f>
        <v>2860789</v>
      </c>
      <c r="S2" s="18" t="b">
        <f>IF(LEFT(C2,1)="1",1,-1)*SUMIF([1]Budget!V:V,'Budget Worksheet for Pivot Tabl'!K2,[1]Budget!AC:AC)=P2</f>
        <v>1</v>
      </c>
    </row>
    <row r="3" spans="1:19" x14ac:dyDescent="0.25">
      <c r="A3" t="s">
        <v>16</v>
      </c>
      <c r="B3" t="s">
        <v>2</v>
      </c>
      <c r="C3" t="s">
        <v>7</v>
      </c>
      <c r="D3" t="str">
        <f t="shared" ref="D3:D66" si="0">IF(C3="1 - Revenues","INFLOWS","OUTFLOWS")</f>
        <v>INFLOWS</v>
      </c>
      <c r="E3" t="s">
        <v>102</v>
      </c>
      <c r="F3" t="s">
        <v>103</v>
      </c>
      <c r="G3" t="s">
        <v>102</v>
      </c>
      <c r="H3" t="s">
        <v>212</v>
      </c>
      <c r="I3" t="s">
        <v>213</v>
      </c>
      <c r="J3" t="s">
        <v>214</v>
      </c>
      <c r="K3" t="s">
        <v>217</v>
      </c>
      <c r="L3" t="s">
        <v>218</v>
      </c>
      <c r="M3" s="17">
        <f>VLOOKUP($K3,[1]Budget!$V:$AE,5,0)*IF($C3="1 - Revenues",1,IF(AND($C3="5 - Transfers",MID(I3,15,1)="4"),1,-1))</f>
        <v>0</v>
      </c>
      <c r="N3" s="17">
        <f>VLOOKUP($K3,[1]Budget!$V:$AE,6,0)*IF($C3="1 - Revenues",1,IF(AND($C3="5 - Transfers",MID(J3,15,1)="4"),1,-1))</f>
        <v>0</v>
      </c>
      <c r="O3" s="17">
        <f>IFERROR(IF(RIGHT(LEFT(K3,15),1)="4",VLOOKUP(K3,'[1]Budget Worksheet'!A:B,2,0),-1*VLOOKUP(K3,'[1]Budget Worksheet'!A:B,2,0)),0)</f>
        <v>0</v>
      </c>
      <c r="P3" s="17">
        <f>VLOOKUP($K3,[1]Budget!$V:$AE,8,0)*IF($C3="1 - Revenues",1,IF(AND($C3="5 - Transfers",MID($K3,15,1)="4"),1,-1))</f>
        <v>0</v>
      </c>
      <c r="Q3" s="17">
        <f>VLOOKUP($K3,[1]Budget!$V:$AE,10,0)*IF($C3="1 - Revenues",1,IF(AND($C3="5 - Transfers",MID(K3,15,1)="4"),1,-1))</f>
        <v>0</v>
      </c>
      <c r="S3" s="18" t="b">
        <f>IF(LEFT(C3,1)="1",1,-1)*SUMIF([1]Budget!V:V,'Budget Worksheet for Pivot Tabl'!K3,[1]Budget!AC:AC)=P3</f>
        <v>1</v>
      </c>
    </row>
    <row r="4" spans="1:19" x14ac:dyDescent="0.25">
      <c r="A4" t="s">
        <v>16</v>
      </c>
      <c r="B4" t="s">
        <v>2</v>
      </c>
      <c r="C4" t="s">
        <v>7</v>
      </c>
      <c r="D4" t="str">
        <f t="shared" si="0"/>
        <v>INFLOWS</v>
      </c>
      <c r="E4" t="s">
        <v>102</v>
      </c>
      <c r="F4" t="s">
        <v>103</v>
      </c>
      <c r="G4" t="s">
        <v>102</v>
      </c>
      <c r="H4" t="s">
        <v>212</v>
      </c>
      <c r="I4" t="s">
        <v>213</v>
      </c>
      <c r="J4" t="s">
        <v>214</v>
      </c>
      <c r="K4" t="s">
        <v>219</v>
      </c>
      <c r="L4" t="s">
        <v>220</v>
      </c>
      <c r="M4" s="17">
        <f>VLOOKUP($K4,[1]Budget!$V:$AE,5,0)*IF($C4="1 - Revenues",1,IF(AND($C4="5 - Transfers",MID(I4,15,1)="4"),1,-1))</f>
        <v>450000</v>
      </c>
      <c r="N4" s="17">
        <f>VLOOKUP($K4,[1]Budget!$V:$AE,6,0)*IF($C4="1 - Revenues",1,IF(AND($C4="5 - Transfers",MID(J4,15,1)="4"),1,-1))</f>
        <v>958000</v>
      </c>
      <c r="O4" s="17">
        <f>IFERROR(IF(RIGHT(LEFT(K4,15),1)="4",VLOOKUP(K4,'[1]Budget Worksheet'!A:B,2,0),-1*VLOOKUP(K4,'[1]Budget Worksheet'!A:B,2,0)),0)</f>
        <v>463600</v>
      </c>
      <c r="P4" s="17">
        <f>VLOOKUP($K4,[1]Budget!$V:$AE,8,0)*IF($C4="1 - Revenues",1,IF(AND($C4="5 - Transfers",MID($K4,15,1)="4"),1,-1))</f>
        <v>502000</v>
      </c>
      <c r="Q4" s="17">
        <f>VLOOKUP($K4,[1]Budget!$V:$AE,10,0)*IF($C4="1 - Revenues",1,IF(AND($C4="5 - Transfers",MID(K4,15,1)="4"),1,-1))</f>
        <v>38400</v>
      </c>
      <c r="S4" s="18" t="b">
        <f>IF(LEFT(C4,1)="1",1,-1)*SUMIF([1]Budget!V:V,'Budget Worksheet for Pivot Tabl'!K4,[1]Budget!AC:AC)=P4</f>
        <v>1</v>
      </c>
    </row>
    <row r="5" spans="1:19" x14ac:dyDescent="0.25">
      <c r="A5" t="s">
        <v>16</v>
      </c>
      <c r="B5" t="s">
        <v>2</v>
      </c>
      <c r="C5" t="s">
        <v>7</v>
      </c>
      <c r="D5" t="str">
        <f t="shared" si="0"/>
        <v>INFLOWS</v>
      </c>
      <c r="E5" t="s">
        <v>102</v>
      </c>
      <c r="F5" t="s">
        <v>103</v>
      </c>
      <c r="G5" t="s">
        <v>102</v>
      </c>
      <c r="H5" t="s">
        <v>212</v>
      </c>
      <c r="I5" t="s">
        <v>213</v>
      </c>
      <c r="J5" t="s">
        <v>214</v>
      </c>
      <c r="K5" t="s">
        <v>221</v>
      </c>
      <c r="L5" t="s">
        <v>222</v>
      </c>
      <c r="M5" s="17">
        <f>VLOOKUP($K5,[1]Budget!$V:$AE,5,0)*IF($C5="1 - Revenues",1,IF(AND($C5="5 - Transfers",MID(I5,15,1)="4"),1,-1))</f>
        <v>5000</v>
      </c>
      <c r="N5" s="17">
        <f>VLOOKUP($K5,[1]Budget!$V:$AE,6,0)*IF($C5="1 - Revenues",1,IF(AND($C5="5 - Transfers",MID(J5,15,1)="4"),1,-1))</f>
        <v>3000</v>
      </c>
      <c r="O5" s="17">
        <f>IFERROR(IF(RIGHT(LEFT(K5,15),1)="4",VLOOKUP(K5,'[1]Budget Worksheet'!A:B,2,0),-1*VLOOKUP(K5,'[1]Budget Worksheet'!A:B,2,0)),0)</f>
        <v>5030</v>
      </c>
      <c r="P5" s="17">
        <f>VLOOKUP($K5,[1]Budget!$V:$AE,8,0)*IF($C5="1 - Revenues",1,IF(AND($C5="5 - Transfers",MID($K5,15,1)="4"),1,-1))</f>
        <v>5030</v>
      </c>
      <c r="Q5" s="17">
        <f>VLOOKUP($K5,[1]Budget!$V:$AE,10,0)*IF($C5="1 - Revenues",1,IF(AND($C5="5 - Transfers",MID(K5,15,1)="4"),1,-1))</f>
        <v>0</v>
      </c>
      <c r="S5" s="18" t="b">
        <f>IF(LEFT(C5,1)="1",1,-1)*SUMIF([1]Budget!V:V,'Budget Worksheet for Pivot Tabl'!K5,[1]Budget!AC:AC)=P5</f>
        <v>1</v>
      </c>
    </row>
    <row r="6" spans="1:19" x14ac:dyDescent="0.25">
      <c r="A6" t="s">
        <v>16</v>
      </c>
      <c r="B6" t="s">
        <v>2</v>
      </c>
      <c r="C6" t="s">
        <v>7</v>
      </c>
      <c r="D6" t="str">
        <f t="shared" si="0"/>
        <v>INFLOWS</v>
      </c>
      <c r="E6" t="s">
        <v>102</v>
      </c>
      <c r="F6" t="s">
        <v>103</v>
      </c>
      <c r="G6" t="s">
        <v>102</v>
      </c>
      <c r="H6" t="s">
        <v>212</v>
      </c>
      <c r="I6" t="s">
        <v>213</v>
      </c>
      <c r="J6" t="s">
        <v>214</v>
      </c>
      <c r="K6" t="s">
        <v>223</v>
      </c>
      <c r="L6" t="s">
        <v>224</v>
      </c>
      <c r="M6" s="17">
        <f>VLOOKUP($K6,[1]Budget!$V:$AE,5,0)*IF($C6="1 - Revenues",1,IF(AND($C6="5 - Transfers",MID(I6,15,1)="4"),1,-1))</f>
        <v>70000</v>
      </c>
      <c r="N6" s="17">
        <f>VLOOKUP($K6,[1]Budget!$V:$AE,6,0)*IF($C6="1 - Revenues",1,IF(AND($C6="5 - Transfers",MID(J6,15,1)="4"),1,-1))</f>
        <v>21000</v>
      </c>
      <c r="O6" s="17">
        <f>IFERROR(IF(RIGHT(LEFT(K6,15),1)="4",VLOOKUP(K6,'[1]Budget Worksheet'!A:B,2,0),-1*VLOOKUP(K6,'[1]Budget Worksheet'!A:B,2,0)),0)</f>
        <v>72600</v>
      </c>
      <c r="P6" s="17">
        <f>VLOOKUP($K6,[1]Budget!$V:$AE,8,0)*IF($C6="1 - Revenues",1,IF(AND($C6="5 - Transfers",MID($K6,15,1)="4"),1,-1))</f>
        <v>72600</v>
      </c>
      <c r="Q6" s="17">
        <f>VLOOKUP($K6,[1]Budget!$V:$AE,10,0)*IF($C6="1 - Revenues",1,IF(AND($C6="5 - Transfers",MID(K6,15,1)="4"),1,-1))</f>
        <v>0</v>
      </c>
      <c r="S6" s="18" t="b">
        <f>IF(LEFT(C6,1)="1",1,-1)*SUMIF([1]Budget!V:V,'Budget Worksheet for Pivot Tabl'!K6,[1]Budget!AC:AC)=P6</f>
        <v>1</v>
      </c>
    </row>
    <row r="7" spans="1:19" x14ac:dyDescent="0.25">
      <c r="A7" t="s">
        <v>16</v>
      </c>
      <c r="B7" t="s">
        <v>2</v>
      </c>
      <c r="C7" t="s">
        <v>7</v>
      </c>
      <c r="D7" t="str">
        <f t="shared" si="0"/>
        <v>INFLOWS</v>
      </c>
      <c r="E7" t="s">
        <v>102</v>
      </c>
      <c r="F7" t="s">
        <v>103</v>
      </c>
      <c r="G7" t="s">
        <v>102</v>
      </c>
      <c r="H7" t="s">
        <v>212</v>
      </c>
      <c r="I7" t="s">
        <v>213</v>
      </c>
      <c r="J7" t="s">
        <v>214</v>
      </c>
      <c r="K7" t="s">
        <v>225</v>
      </c>
      <c r="L7" t="s">
        <v>226</v>
      </c>
      <c r="M7" s="17">
        <f>VLOOKUP($K7,[1]Budget!$V:$AE,5,0)*IF($C7="1 - Revenues",1,IF(AND($C7="5 - Transfers",MID(I7,15,1)="4"),1,-1))</f>
        <v>0</v>
      </c>
      <c r="N7" s="17">
        <f>VLOOKUP($K7,[1]Budget!$V:$AE,6,0)*IF($C7="1 - Revenues",1,IF(AND($C7="5 - Transfers",MID(J7,15,1)="4"),1,-1))</f>
        <v>0</v>
      </c>
      <c r="O7" s="17">
        <f>IFERROR(IF(RIGHT(LEFT(K7,15),1)="4",VLOOKUP(K7,'[1]Budget Worksheet'!A:B,2,0),-1*VLOOKUP(K7,'[1]Budget Worksheet'!A:B,2,0)),0)</f>
        <v>0</v>
      </c>
      <c r="P7" s="17">
        <f>VLOOKUP($K7,[1]Budget!$V:$AE,8,0)*IF($C7="1 - Revenues",1,IF(AND($C7="5 - Transfers",MID($K7,15,1)="4"),1,-1))</f>
        <v>0</v>
      </c>
      <c r="Q7" s="17">
        <f>VLOOKUP($K7,[1]Budget!$V:$AE,10,0)*IF($C7="1 - Revenues",1,IF(AND($C7="5 - Transfers",MID(K7,15,1)="4"),1,-1))</f>
        <v>0</v>
      </c>
      <c r="S7" s="18" t="b">
        <f>IF(LEFT(C7,1)="1",1,-1)*SUMIF([1]Budget!V:V,'Budget Worksheet for Pivot Tabl'!K7,[1]Budget!AC:AC)=P7</f>
        <v>1</v>
      </c>
    </row>
    <row r="8" spans="1:19" x14ac:dyDescent="0.25">
      <c r="A8" t="s">
        <v>16</v>
      </c>
      <c r="B8" t="s">
        <v>2</v>
      </c>
      <c r="C8" t="s">
        <v>7</v>
      </c>
      <c r="D8" t="str">
        <f t="shared" si="0"/>
        <v>INFLOWS</v>
      </c>
      <c r="E8" t="s">
        <v>102</v>
      </c>
      <c r="F8" t="s">
        <v>103</v>
      </c>
      <c r="G8" t="s">
        <v>102</v>
      </c>
      <c r="H8" t="s">
        <v>212</v>
      </c>
      <c r="I8" t="s">
        <v>213</v>
      </c>
      <c r="J8" t="s">
        <v>214</v>
      </c>
      <c r="K8" t="s">
        <v>227</v>
      </c>
      <c r="L8" t="s">
        <v>228</v>
      </c>
      <c r="M8" s="17">
        <f>VLOOKUP($K8,[1]Budget!$V:$AE,5,0)*IF($C8="1 - Revenues",1,IF(AND($C8="5 - Transfers",MID(I8,15,1)="4"),1,-1))</f>
        <v>51000</v>
      </c>
      <c r="N8" s="17">
        <f>VLOOKUP($K8,[1]Budget!$V:$AE,6,0)*IF($C8="1 - Revenues",1,IF(AND($C8="5 - Transfers",MID(J8,15,1)="4"),1,-1))</f>
        <v>17000</v>
      </c>
      <c r="O8" s="17">
        <f>IFERROR(IF(RIGHT(LEFT(K8,15),1)="4",VLOOKUP(K8,'[1]Budget Worksheet'!A:B,2,0),-1*VLOOKUP(K8,'[1]Budget Worksheet'!A:B,2,0)),0)</f>
        <v>52800</v>
      </c>
      <c r="P8" s="17">
        <f>VLOOKUP($K8,[1]Budget!$V:$AE,8,0)*IF($C8="1 - Revenues",1,IF(AND($C8="5 - Transfers",MID($K8,15,1)="4"),1,-1))</f>
        <v>52800</v>
      </c>
      <c r="Q8" s="17">
        <f>VLOOKUP($K8,[1]Budget!$V:$AE,10,0)*IF($C8="1 - Revenues",1,IF(AND($C8="5 - Transfers",MID(K8,15,1)="4"),1,-1))</f>
        <v>0</v>
      </c>
      <c r="S8" s="18" t="b">
        <f>IF(LEFT(C8,1)="1",1,-1)*SUMIF([1]Budget!V:V,'Budget Worksheet for Pivot Tabl'!K8,[1]Budget!AC:AC)=P8</f>
        <v>1</v>
      </c>
    </row>
    <row r="9" spans="1:19" x14ac:dyDescent="0.25">
      <c r="A9" t="s">
        <v>16</v>
      </c>
      <c r="B9" t="s">
        <v>2</v>
      </c>
      <c r="C9" t="s">
        <v>7</v>
      </c>
      <c r="D9" t="str">
        <f t="shared" si="0"/>
        <v>INFLOWS</v>
      </c>
      <c r="E9" t="s">
        <v>102</v>
      </c>
      <c r="F9" t="s">
        <v>103</v>
      </c>
      <c r="G9" t="s">
        <v>102</v>
      </c>
      <c r="H9" t="s">
        <v>212</v>
      </c>
      <c r="I9" t="s">
        <v>213</v>
      </c>
      <c r="J9" t="s">
        <v>214</v>
      </c>
      <c r="K9" t="s">
        <v>229</v>
      </c>
      <c r="L9" t="s">
        <v>230</v>
      </c>
      <c r="M9" s="17">
        <f>VLOOKUP($K9,[1]Budget!$V:$AE,5,0)*IF($C9="1 - Revenues",1,IF(AND($C9="5 - Transfers",MID(I9,15,1)="4"),1,-1))</f>
        <v>7402000</v>
      </c>
      <c r="N9" s="17">
        <f>VLOOKUP($K9,[1]Budget!$V:$AE,6,0)*IF($C9="1 - Revenues",1,IF(AND($C9="5 - Transfers",MID(J9,15,1)="4"),1,-1))</f>
        <v>8074000</v>
      </c>
      <c r="O9" s="17">
        <f>IFERROR(IF(RIGHT(LEFT(K9,15),1)="4",VLOOKUP(K9,'[1]Budget Worksheet'!A:B,2,0),-1*VLOOKUP(K9,'[1]Budget Worksheet'!A:B,2,0)),0)</f>
        <v>8625000</v>
      </c>
      <c r="P9" s="17">
        <f>VLOOKUP($K9,[1]Budget!$V:$AE,8,0)*IF($C9="1 - Revenues",1,IF(AND($C9="5 - Transfers",MID($K9,15,1)="4"),1,-1))</f>
        <v>8315000</v>
      </c>
      <c r="Q9" s="17">
        <f>VLOOKUP($K9,[1]Budget!$V:$AE,10,0)*IF($C9="1 - Revenues",1,IF(AND($C9="5 - Transfers",MID(K9,15,1)="4"),1,-1))</f>
        <v>-310000</v>
      </c>
      <c r="S9" s="18" t="b">
        <f>IF(LEFT(C9,1)="1",1,-1)*SUMIF([1]Budget!V:V,'Budget Worksheet for Pivot Tabl'!K9,[1]Budget!AC:AC)=P9</f>
        <v>1</v>
      </c>
    </row>
    <row r="10" spans="1:19" x14ac:dyDescent="0.25">
      <c r="A10" t="s">
        <v>16</v>
      </c>
      <c r="B10" t="s">
        <v>2</v>
      </c>
      <c r="C10" t="s">
        <v>7</v>
      </c>
      <c r="D10" t="str">
        <f t="shared" si="0"/>
        <v>INFLOWS</v>
      </c>
      <c r="E10" t="s">
        <v>102</v>
      </c>
      <c r="F10" t="s">
        <v>103</v>
      </c>
      <c r="G10" t="s">
        <v>102</v>
      </c>
      <c r="H10" t="s">
        <v>212</v>
      </c>
      <c r="I10" t="s">
        <v>213</v>
      </c>
      <c r="J10" t="s">
        <v>214</v>
      </c>
      <c r="K10" t="s">
        <v>231</v>
      </c>
      <c r="L10" t="s">
        <v>232</v>
      </c>
      <c r="M10" s="17">
        <f>VLOOKUP($K10,[1]Budget!$V:$AE,5,0)*IF($C10="1 - Revenues",1,IF(AND($C10="5 - Transfers",MID(I10,15,1)="4"),1,-1))</f>
        <v>0</v>
      </c>
      <c r="N10" s="17">
        <f>VLOOKUP($K10,[1]Budget!$V:$AE,6,0)*IF($C10="1 - Revenues",1,IF(AND($C10="5 - Transfers",MID(J10,15,1)="4"),1,-1))</f>
        <v>0</v>
      </c>
      <c r="O10" s="17">
        <f>IFERROR(IF(RIGHT(LEFT(K10,15),1)="4",VLOOKUP(K10,'[1]Budget Worksheet'!A:B,2,0),-1*VLOOKUP(K10,'[1]Budget Worksheet'!A:B,2,0)),0)</f>
        <v>0</v>
      </c>
      <c r="P10" s="17">
        <f>VLOOKUP($K10,[1]Budget!$V:$AE,8,0)*IF($C10="1 - Revenues",1,IF(AND($C10="5 - Transfers",MID($K10,15,1)="4"),1,-1))</f>
        <v>0</v>
      </c>
      <c r="Q10" s="17">
        <f>VLOOKUP($K10,[1]Budget!$V:$AE,10,0)*IF($C10="1 - Revenues",1,IF(AND($C10="5 - Transfers",MID(K10,15,1)="4"),1,-1))</f>
        <v>0</v>
      </c>
      <c r="S10" s="18" t="b">
        <f>IF(LEFT(C10,1)="1",1,-1)*SUMIF([1]Budget!V:V,'Budget Worksheet for Pivot Tabl'!K10,[1]Budget!AC:AC)=P10</f>
        <v>1</v>
      </c>
    </row>
    <row r="11" spans="1:19" x14ac:dyDescent="0.25">
      <c r="A11" t="s">
        <v>16</v>
      </c>
      <c r="B11" t="s">
        <v>2</v>
      </c>
      <c r="C11" t="s">
        <v>7</v>
      </c>
      <c r="D11" t="str">
        <f t="shared" si="0"/>
        <v>INFLOWS</v>
      </c>
      <c r="E11" t="s">
        <v>102</v>
      </c>
      <c r="F11" t="s">
        <v>103</v>
      </c>
      <c r="G11" t="s">
        <v>102</v>
      </c>
      <c r="H11" t="s">
        <v>212</v>
      </c>
      <c r="I11" t="s">
        <v>213</v>
      </c>
      <c r="J11" t="s">
        <v>214</v>
      </c>
      <c r="K11" t="s">
        <v>233</v>
      </c>
      <c r="L11" t="s">
        <v>234</v>
      </c>
      <c r="M11" s="17">
        <f>VLOOKUP($K11,[1]Budget!$V:$AE,5,0)*IF($C11="1 - Revenues",1,IF(AND($C11="5 - Transfers",MID(I11,15,1)="4"),1,-1))</f>
        <v>2538000</v>
      </c>
      <c r="N11" s="17">
        <f>VLOOKUP($K11,[1]Budget!$V:$AE,6,0)*IF($C11="1 - Revenues",1,IF(AND($C11="5 - Transfers",MID(J11,15,1)="4"),1,-1))</f>
        <v>1519000</v>
      </c>
      <c r="O11" s="17">
        <f>IFERROR(IF(RIGHT(LEFT(K11,15),1)="4",VLOOKUP(K11,'[1]Budget Worksheet'!A:B,2,0),-1*VLOOKUP(K11,'[1]Budget Worksheet'!A:B,2,0)),0)</f>
        <v>2614000</v>
      </c>
      <c r="P11" s="17">
        <f>VLOOKUP($K11,[1]Budget!$V:$AE,8,0)*IF($C11="1 - Revenues",1,IF(AND($C11="5 - Transfers",MID($K11,15,1)="4"),1,-1))</f>
        <v>2614000</v>
      </c>
      <c r="Q11" s="17">
        <f>VLOOKUP($K11,[1]Budget!$V:$AE,10,0)*IF($C11="1 - Revenues",1,IF(AND($C11="5 - Transfers",MID(K11,15,1)="4"),1,-1))</f>
        <v>0</v>
      </c>
      <c r="S11" s="18" t="b">
        <f>IF(LEFT(C11,1)="1",1,-1)*SUMIF([1]Budget!V:V,'Budget Worksheet for Pivot Tabl'!K11,[1]Budget!AC:AC)=P11</f>
        <v>1</v>
      </c>
    </row>
    <row r="12" spans="1:19" x14ac:dyDescent="0.25">
      <c r="A12" t="s">
        <v>16</v>
      </c>
      <c r="B12" t="s">
        <v>2</v>
      </c>
      <c r="C12" t="s">
        <v>7</v>
      </c>
      <c r="D12" t="str">
        <f t="shared" si="0"/>
        <v>INFLOWS</v>
      </c>
      <c r="E12" t="s">
        <v>102</v>
      </c>
      <c r="F12" t="s">
        <v>103</v>
      </c>
      <c r="G12" t="s">
        <v>102</v>
      </c>
      <c r="H12" t="s">
        <v>212</v>
      </c>
      <c r="I12" t="s">
        <v>213</v>
      </c>
      <c r="J12" t="s">
        <v>214</v>
      </c>
      <c r="K12" t="s">
        <v>235</v>
      </c>
      <c r="L12" t="s">
        <v>236</v>
      </c>
      <c r="M12" s="17">
        <f>VLOOKUP($K12,[1]Budget!$V:$AE,5,0)*IF($C12="1 - Revenues",1,IF(AND($C12="5 - Transfers",MID(I12,15,1)="4"),1,-1))</f>
        <v>12642377</v>
      </c>
      <c r="N12" s="17">
        <f>VLOOKUP($K12,[1]Budget!$V:$AE,6,0)*IF($C12="1 - Revenues",1,IF(AND($C12="5 - Transfers",MID(J12,15,1)="4"),1,-1))</f>
        <v>14834553</v>
      </c>
      <c r="O12" s="17">
        <f>IFERROR(IF(RIGHT(LEFT(K12,15),1)="4",VLOOKUP(K12,'[1]Budget Worksheet'!A:B,2,0),-1*VLOOKUP(K12,'[1]Budget Worksheet'!A:B,2,0)),0)</f>
        <v>14128000</v>
      </c>
      <c r="P12" s="17">
        <f>VLOOKUP($K12,[1]Budget!$V:$AE,8,0)*IF($C12="1 - Revenues",1,IF(AND($C12="5 - Transfers",MID($K12,15,1)="4"),1,-1))</f>
        <v>16187000</v>
      </c>
      <c r="Q12" s="17">
        <f>VLOOKUP($K12,[1]Budget!$V:$AE,10,0)*IF($C12="1 - Revenues",1,IF(AND($C12="5 - Transfers",MID(K12,15,1)="4"),1,-1))</f>
        <v>2059000</v>
      </c>
      <c r="S12" s="18" t="b">
        <f>IF(LEFT(C12,1)="1",1,-1)*SUMIF([1]Budget!V:V,'Budget Worksheet for Pivot Tabl'!K12,[1]Budget!AC:AC)=P12</f>
        <v>1</v>
      </c>
    </row>
    <row r="13" spans="1:19" x14ac:dyDescent="0.25">
      <c r="A13" t="s">
        <v>16</v>
      </c>
      <c r="B13" t="s">
        <v>2</v>
      </c>
      <c r="C13" t="s">
        <v>7</v>
      </c>
      <c r="D13" t="str">
        <f t="shared" si="0"/>
        <v>INFLOWS</v>
      </c>
      <c r="E13" t="s">
        <v>102</v>
      </c>
      <c r="F13" t="s">
        <v>103</v>
      </c>
      <c r="G13" t="s">
        <v>102</v>
      </c>
      <c r="H13" t="s">
        <v>212</v>
      </c>
      <c r="I13" t="s">
        <v>213</v>
      </c>
      <c r="J13" t="s">
        <v>214</v>
      </c>
      <c r="K13" t="s">
        <v>237</v>
      </c>
      <c r="L13" t="s">
        <v>238</v>
      </c>
      <c r="M13" s="17">
        <f>VLOOKUP($K13,[1]Budget!$V:$AE,5,0)*IF($C13="1 - Revenues",1,IF(AND($C13="5 - Transfers",MID(I13,15,1)="4"),1,-1))</f>
        <v>0</v>
      </c>
      <c r="N13" s="17">
        <f>VLOOKUP($K13,[1]Budget!$V:$AE,6,0)*IF($C13="1 - Revenues",1,IF(AND($C13="5 - Transfers",MID(J13,15,1)="4"),1,-1))</f>
        <v>0</v>
      </c>
      <c r="O13" s="17">
        <f>IFERROR(IF(RIGHT(LEFT(K13,15),1)="4",VLOOKUP(K13,'[1]Budget Worksheet'!A:B,2,0),-1*VLOOKUP(K13,'[1]Budget Worksheet'!A:B,2,0)),0)</f>
        <v>0</v>
      </c>
      <c r="P13" s="17">
        <f>VLOOKUP($K13,[1]Budget!$V:$AE,8,0)*IF($C13="1 - Revenues",1,IF(AND($C13="5 - Transfers",MID($K13,15,1)="4"),1,-1))</f>
        <v>0</v>
      </c>
      <c r="Q13" s="17">
        <f>VLOOKUP($K13,[1]Budget!$V:$AE,10,0)*IF($C13="1 - Revenues",1,IF(AND($C13="5 - Transfers",MID(K13,15,1)="4"),1,-1))</f>
        <v>0</v>
      </c>
      <c r="S13" s="18" t="b">
        <f>IF(LEFT(C13,1)="1",1,-1)*SUMIF([1]Budget!V:V,'Budget Worksheet for Pivot Tabl'!K13,[1]Budget!AC:AC)=P13</f>
        <v>1</v>
      </c>
    </row>
    <row r="14" spans="1:19" x14ac:dyDescent="0.25">
      <c r="A14" t="s">
        <v>16</v>
      </c>
      <c r="B14" t="s">
        <v>2</v>
      </c>
      <c r="C14" t="s">
        <v>7</v>
      </c>
      <c r="D14" t="str">
        <f t="shared" si="0"/>
        <v>INFLOWS</v>
      </c>
      <c r="E14" t="s">
        <v>102</v>
      </c>
      <c r="F14" t="s">
        <v>103</v>
      </c>
      <c r="G14" t="s">
        <v>102</v>
      </c>
      <c r="H14" t="s">
        <v>212</v>
      </c>
      <c r="I14" t="s">
        <v>213</v>
      </c>
      <c r="J14" t="s">
        <v>214</v>
      </c>
      <c r="K14" t="s">
        <v>239</v>
      </c>
      <c r="L14" t="s">
        <v>240</v>
      </c>
      <c r="M14" s="17">
        <f>VLOOKUP($K14,[1]Budget!$V:$AE,5,0)*IF($C14="1 - Revenues",1,IF(AND($C14="5 - Transfers",MID(I14,15,1)="4"),1,-1))</f>
        <v>-28000</v>
      </c>
      <c r="N14" s="17">
        <f>VLOOKUP($K14,[1]Budget!$V:$AE,6,0)*IF($C14="1 - Revenues",1,IF(AND($C14="5 - Transfers",MID(J14,15,1)="4"),1,-1))</f>
        <v>-23000</v>
      </c>
      <c r="O14" s="17">
        <f>IFERROR(IF(RIGHT(LEFT(K14,15),1)="4",VLOOKUP(K14,'[1]Budget Worksheet'!A:B,2,0),-1*VLOOKUP(K14,'[1]Budget Worksheet'!A:B,2,0)),0)</f>
        <v>-28000</v>
      </c>
      <c r="P14" s="17">
        <f>VLOOKUP($K14,[1]Budget!$V:$AE,8,0)*IF($C14="1 - Revenues",1,IF(AND($C14="5 - Transfers",MID($K14,15,1)="4"),1,-1))</f>
        <v>-28000</v>
      </c>
      <c r="Q14" s="17">
        <f>VLOOKUP($K14,[1]Budget!$V:$AE,10,0)*IF($C14="1 - Revenues",1,IF(AND($C14="5 - Transfers",MID(K14,15,1)="4"),1,-1))</f>
        <v>0</v>
      </c>
      <c r="S14" s="18" t="b">
        <f>IF(LEFT(C14,1)="1",1,-1)*SUMIF([1]Budget!V:V,'Budget Worksheet for Pivot Tabl'!K14,[1]Budget!AC:AC)=P14</f>
        <v>1</v>
      </c>
    </row>
    <row r="15" spans="1:19" x14ac:dyDescent="0.25">
      <c r="A15" t="s">
        <v>16</v>
      </c>
      <c r="B15" t="s">
        <v>2</v>
      </c>
      <c r="C15" t="s">
        <v>7</v>
      </c>
      <c r="D15" t="str">
        <f t="shared" si="0"/>
        <v>INFLOWS</v>
      </c>
      <c r="E15" t="s">
        <v>102</v>
      </c>
      <c r="F15" t="s">
        <v>103</v>
      </c>
      <c r="G15" t="s">
        <v>102</v>
      </c>
      <c r="H15" t="s">
        <v>212</v>
      </c>
      <c r="I15" t="s">
        <v>213</v>
      </c>
      <c r="J15" t="s">
        <v>214</v>
      </c>
      <c r="K15" t="s">
        <v>241</v>
      </c>
      <c r="L15" t="s">
        <v>242</v>
      </c>
      <c r="M15" s="17">
        <f>VLOOKUP($K15,[1]Budget!$V:$AE,5,0)*IF($C15="1 - Revenues",1,IF(AND($C15="5 - Transfers",MID(I15,15,1)="4"),1,-1))</f>
        <v>163000</v>
      </c>
      <c r="N15" s="17">
        <f>VLOOKUP($K15,[1]Budget!$V:$AE,6,0)*IF($C15="1 - Revenues",1,IF(AND($C15="5 - Transfers",MID(J15,15,1)="4"),1,-1))</f>
        <v>173000</v>
      </c>
      <c r="O15" s="17">
        <f>IFERROR(IF(RIGHT(LEFT(K15,15),1)="4",VLOOKUP(K15,'[1]Budget Worksheet'!A:B,2,0),-1*VLOOKUP(K15,'[1]Budget Worksheet'!A:B,2,0)),0)</f>
        <v>175000</v>
      </c>
      <c r="P15" s="17">
        <f>VLOOKUP($K15,[1]Budget!$V:$AE,8,0)*IF($C15="1 - Revenues",1,IF(AND($C15="5 - Transfers",MID($K15,15,1)="4"),1,-1))</f>
        <v>175000</v>
      </c>
      <c r="Q15" s="17">
        <f>VLOOKUP($K15,[1]Budget!$V:$AE,10,0)*IF($C15="1 - Revenues",1,IF(AND($C15="5 - Transfers",MID(K15,15,1)="4"),1,-1))</f>
        <v>0</v>
      </c>
      <c r="S15" s="18" t="b">
        <f>IF(LEFT(C15,1)="1",1,-1)*SUMIF([1]Budget!V:V,'Budget Worksheet for Pivot Tabl'!K15,[1]Budget!AC:AC)=P15</f>
        <v>1</v>
      </c>
    </row>
    <row r="16" spans="1:19" x14ac:dyDescent="0.25">
      <c r="A16" t="s">
        <v>16</v>
      </c>
      <c r="B16" t="s">
        <v>2</v>
      </c>
      <c r="C16" t="s">
        <v>7</v>
      </c>
      <c r="D16" t="str">
        <f t="shared" si="0"/>
        <v>INFLOWS</v>
      </c>
      <c r="E16" t="s">
        <v>102</v>
      </c>
      <c r="F16" t="s">
        <v>103</v>
      </c>
      <c r="G16" t="s">
        <v>102</v>
      </c>
      <c r="H16" t="s">
        <v>212</v>
      </c>
      <c r="I16" t="s">
        <v>213</v>
      </c>
      <c r="J16" t="s">
        <v>214</v>
      </c>
      <c r="K16" t="s">
        <v>243</v>
      </c>
      <c r="L16" t="s">
        <v>244</v>
      </c>
      <c r="M16" s="17">
        <f>VLOOKUP($K16,[1]Budget!$V:$AE,5,0)*IF($C16="1 - Revenues",1,IF(AND($C16="5 - Transfers",MID(I16,15,1)="4"),1,-1))</f>
        <v>723000</v>
      </c>
      <c r="N16" s="17">
        <f>VLOOKUP($K16,[1]Budget!$V:$AE,6,0)*IF($C16="1 - Revenues",1,IF(AND($C16="5 - Transfers",MID(J16,15,1)="4"),1,-1))</f>
        <v>814000</v>
      </c>
      <c r="O16" s="17">
        <f>IFERROR(IF(RIGHT(LEFT(K16,15),1)="4",VLOOKUP(K16,'[1]Budget Worksheet'!A:B,2,0),-1*VLOOKUP(K16,'[1]Budget Worksheet'!A:B,2,0)),0)</f>
        <v>820000</v>
      </c>
      <c r="P16" s="17">
        <f>VLOOKUP($K16,[1]Budget!$V:$AE,8,0)*IF($C16="1 - Revenues",1,IF(AND($C16="5 - Transfers",MID($K16,15,1)="4"),1,-1))</f>
        <v>820000</v>
      </c>
      <c r="Q16" s="17">
        <f>VLOOKUP($K16,[1]Budget!$V:$AE,10,0)*IF($C16="1 - Revenues",1,IF(AND($C16="5 - Transfers",MID(K16,15,1)="4"),1,-1))</f>
        <v>0</v>
      </c>
      <c r="S16" s="18" t="b">
        <f>IF(LEFT(C16,1)="1",1,-1)*SUMIF([1]Budget!V:V,'Budget Worksheet for Pivot Tabl'!K16,[1]Budget!AC:AC)=P16</f>
        <v>1</v>
      </c>
    </row>
    <row r="17" spans="1:19" x14ac:dyDescent="0.25">
      <c r="A17" t="s">
        <v>16</v>
      </c>
      <c r="B17" t="s">
        <v>2</v>
      </c>
      <c r="C17" t="s">
        <v>7</v>
      </c>
      <c r="D17" t="str">
        <f t="shared" si="0"/>
        <v>INFLOWS</v>
      </c>
      <c r="E17" t="s">
        <v>102</v>
      </c>
      <c r="F17" t="s">
        <v>103</v>
      </c>
      <c r="G17" t="s">
        <v>102</v>
      </c>
      <c r="H17" t="s">
        <v>212</v>
      </c>
      <c r="I17" t="s">
        <v>213</v>
      </c>
      <c r="J17" t="s">
        <v>214</v>
      </c>
      <c r="K17" t="s">
        <v>245</v>
      </c>
      <c r="L17" t="s">
        <v>246</v>
      </c>
      <c r="M17" s="17">
        <f>VLOOKUP($K17,[1]Budget!$V:$AE,5,0)*IF($C17="1 - Revenues",1,IF(AND($C17="5 - Transfers",MID(I17,15,1)="4"),1,-1))</f>
        <v>1080000</v>
      </c>
      <c r="N17" s="17">
        <f>VLOOKUP($K17,[1]Budget!$V:$AE,6,0)*IF($C17="1 - Revenues",1,IF(AND($C17="5 - Transfers",MID(J17,15,1)="4"),1,-1))</f>
        <v>666000</v>
      </c>
      <c r="O17" s="17">
        <f>IFERROR(IF(RIGHT(LEFT(K17,15),1)="4",VLOOKUP(K17,'[1]Budget Worksheet'!A:B,2,0),-1*VLOOKUP(K17,'[1]Budget Worksheet'!A:B,2,0)),0)</f>
        <v>1080000</v>
      </c>
      <c r="P17" s="17">
        <f>VLOOKUP($K17,[1]Budget!$V:$AE,8,0)*IF($C17="1 - Revenues",1,IF(AND($C17="5 - Transfers",MID($K17,15,1)="4"),1,-1))</f>
        <v>921000</v>
      </c>
      <c r="Q17" s="17">
        <f>VLOOKUP($K17,[1]Budget!$V:$AE,10,0)*IF($C17="1 - Revenues",1,IF(AND($C17="5 - Transfers",MID(K17,15,1)="4"),1,-1))</f>
        <v>-159000</v>
      </c>
      <c r="S17" s="18" t="b">
        <f>IF(LEFT(C17,1)="1",1,-1)*SUMIF([1]Budget!V:V,'Budget Worksheet for Pivot Tabl'!K17,[1]Budget!AC:AC)=P17</f>
        <v>1</v>
      </c>
    </row>
    <row r="18" spans="1:19" x14ac:dyDescent="0.25">
      <c r="A18" t="s">
        <v>16</v>
      </c>
      <c r="B18" t="s">
        <v>2</v>
      </c>
      <c r="C18" t="s">
        <v>7</v>
      </c>
      <c r="D18" t="str">
        <f t="shared" si="0"/>
        <v>INFLOWS</v>
      </c>
      <c r="E18" t="s">
        <v>102</v>
      </c>
      <c r="F18" t="s">
        <v>103</v>
      </c>
      <c r="G18" t="s">
        <v>102</v>
      </c>
      <c r="H18" t="s">
        <v>212</v>
      </c>
      <c r="I18" t="s">
        <v>213</v>
      </c>
      <c r="J18" t="s">
        <v>214</v>
      </c>
      <c r="K18" t="s">
        <v>247</v>
      </c>
      <c r="L18" t="s">
        <v>248</v>
      </c>
      <c r="M18" s="17">
        <f>VLOOKUP($K18,[1]Budget!$V:$AE,5,0)*IF($C18="1 - Revenues",1,IF(AND($C18="5 - Transfers",MID(I18,15,1)="4"),1,-1))</f>
        <v>1054000</v>
      </c>
      <c r="N18" s="17">
        <f>VLOOKUP($K18,[1]Budget!$V:$AE,6,0)*IF($C18="1 - Revenues",1,IF(AND($C18="5 - Transfers",MID(J18,15,1)="4"),1,-1))</f>
        <v>1077000</v>
      </c>
      <c r="O18" s="17">
        <f>IFERROR(IF(RIGHT(LEFT(K18,15),1)="4",VLOOKUP(K18,'[1]Budget Worksheet'!A:B,2,0),-1*VLOOKUP(K18,'[1]Budget Worksheet'!A:B,2,0)),0)</f>
        <v>1054000</v>
      </c>
      <c r="P18" s="17">
        <f>VLOOKUP($K18,[1]Budget!$V:$AE,8,0)*IF($C18="1 - Revenues",1,IF(AND($C18="5 - Transfers",MID($K18,15,1)="4"),1,-1))</f>
        <v>5000000</v>
      </c>
      <c r="Q18" s="17">
        <f>VLOOKUP($K18,[1]Budget!$V:$AE,10,0)*IF($C18="1 - Revenues",1,IF(AND($C18="5 - Transfers",MID(K18,15,1)="4"),1,-1))</f>
        <v>3946000</v>
      </c>
      <c r="S18" s="18" t="b">
        <f>IF(LEFT(C18,1)="1",1,-1)*SUMIF([1]Budget!V:V,'Budget Worksheet for Pivot Tabl'!K18,[1]Budget!AC:AC)=P18</f>
        <v>1</v>
      </c>
    </row>
    <row r="19" spans="1:19" x14ac:dyDescent="0.25">
      <c r="A19" t="s">
        <v>16</v>
      </c>
      <c r="B19" t="s">
        <v>2</v>
      </c>
      <c r="C19" t="s">
        <v>7</v>
      </c>
      <c r="D19" t="str">
        <f t="shared" si="0"/>
        <v>INFLOWS</v>
      </c>
      <c r="E19" t="s">
        <v>102</v>
      </c>
      <c r="F19" t="s">
        <v>103</v>
      </c>
      <c r="G19" t="s">
        <v>102</v>
      </c>
      <c r="H19" t="s">
        <v>212</v>
      </c>
      <c r="I19" t="s">
        <v>213</v>
      </c>
      <c r="J19" t="s">
        <v>214</v>
      </c>
      <c r="K19" t="s">
        <v>249</v>
      </c>
      <c r="L19" t="s">
        <v>250</v>
      </c>
      <c r="M19" s="17">
        <f>VLOOKUP($K19,[1]Budget!$V:$AE,5,0)*IF($C19="1 - Revenues",1,IF(AND($C19="5 - Transfers",MID(I19,15,1)="4"),1,-1))</f>
        <v>416000</v>
      </c>
      <c r="N19" s="17">
        <f>VLOOKUP($K19,[1]Budget!$V:$AE,6,0)*IF($C19="1 - Revenues",1,IF(AND($C19="5 - Transfers",MID(J19,15,1)="4"),1,-1))</f>
        <v>428000</v>
      </c>
      <c r="O19" s="17">
        <f>IFERROR(IF(RIGHT(LEFT(K19,15),1)="4",VLOOKUP(K19,'[1]Budget Worksheet'!A:B,2,0),-1*VLOOKUP(K19,'[1]Budget Worksheet'!A:B,2,0)),0)</f>
        <v>417000</v>
      </c>
      <c r="P19" s="17">
        <f>VLOOKUP($K19,[1]Budget!$V:$AE,8,0)*IF($C19="1 - Revenues",1,IF(AND($C19="5 - Transfers",MID($K19,15,1)="4"),1,-1))</f>
        <v>417000</v>
      </c>
      <c r="Q19" s="17">
        <f>VLOOKUP($K19,[1]Budget!$V:$AE,10,0)*IF($C19="1 - Revenues",1,IF(AND($C19="5 - Transfers",MID(K19,15,1)="4"),1,-1))</f>
        <v>0</v>
      </c>
      <c r="S19" s="18" t="b">
        <f>IF(LEFT(C19,1)="1",1,-1)*SUMIF([1]Budget!V:V,'Budget Worksheet for Pivot Tabl'!K19,[1]Budget!AC:AC)=P19</f>
        <v>1</v>
      </c>
    </row>
    <row r="20" spans="1:19" x14ac:dyDescent="0.25">
      <c r="A20" t="s">
        <v>16</v>
      </c>
      <c r="B20" t="s">
        <v>2</v>
      </c>
      <c r="C20" t="s">
        <v>7</v>
      </c>
      <c r="D20" t="str">
        <f t="shared" si="0"/>
        <v>INFLOWS</v>
      </c>
      <c r="E20" t="s">
        <v>102</v>
      </c>
      <c r="F20" t="s">
        <v>103</v>
      </c>
      <c r="G20" t="s">
        <v>102</v>
      </c>
      <c r="H20" t="s">
        <v>212</v>
      </c>
      <c r="I20" t="s">
        <v>213</v>
      </c>
      <c r="J20" t="s">
        <v>214</v>
      </c>
      <c r="K20" t="s">
        <v>251</v>
      </c>
      <c r="L20" t="s">
        <v>252</v>
      </c>
      <c r="M20" s="17">
        <f>VLOOKUP($K20,[1]Budget!$V:$AE,5,0)*IF($C20="1 - Revenues",1,IF(AND($C20="5 - Transfers",MID(I20,15,1)="4"),1,-1))</f>
        <v>657000</v>
      </c>
      <c r="N20" s="17">
        <f>VLOOKUP($K20,[1]Budget!$V:$AE,6,0)*IF($C20="1 - Revenues",1,IF(AND($C20="5 - Transfers",MID(J20,15,1)="4"),1,-1))</f>
        <v>776000</v>
      </c>
      <c r="O20" s="17">
        <f>IFERROR(IF(RIGHT(LEFT(K20,15),1)="4",VLOOKUP(K20,'[1]Budget Worksheet'!A:B,2,0),-1*VLOOKUP(K20,'[1]Budget Worksheet'!A:B,2,0)),0)</f>
        <v>657000</v>
      </c>
      <c r="P20" s="17">
        <f>VLOOKUP($K20,[1]Budget!$V:$AE,8,0)*IF($C20="1 - Revenues",1,IF(AND($C20="5 - Transfers",MID($K20,15,1)="4"),1,-1))</f>
        <v>657000</v>
      </c>
      <c r="Q20" s="17">
        <f>VLOOKUP($K20,[1]Budget!$V:$AE,10,0)*IF($C20="1 - Revenues",1,IF(AND($C20="5 - Transfers",MID(K20,15,1)="4"),1,-1))</f>
        <v>0</v>
      </c>
      <c r="S20" s="18" t="b">
        <f>IF(LEFT(C20,1)="1",1,-1)*SUMIF([1]Budget!V:V,'Budget Worksheet for Pivot Tabl'!K20,[1]Budget!AC:AC)=P20</f>
        <v>1</v>
      </c>
    </row>
    <row r="21" spans="1:19" x14ac:dyDescent="0.25">
      <c r="A21" t="s">
        <v>16</v>
      </c>
      <c r="B21" t="s">
        <v>2</v>
      </c>
      <c r="C21" t="s">
        <v>7</v>
      </c>
      <c r="D21" t="str">
        <f t="shared" si="0"/>
        <v>INFLOWS</v>
      </c>
      <c r="E21" t="s">
        <v>102</v>
      </c>
      <c r="F21" t="s">
        <v>103</v>
      </c>
      <c r="G21" t="s">
        <v>102</v>
      </c>
      <c r="H21" t="s">
        <v>212</v>
      </c>
      <c r="I21" t="s">
        <v>213</v>
      </c>
      <c r="J21" t="s">
        <v>214</v>
      </c>
      <c r="K21" t="s">
        <v>253</v>
      </c>
      <c r="L21" t="s">
        <v>254</v>
      </c>
      <c r="M21" s="17">
        <f>VLOOKUP($K21,[1]Budget!$V:$AE,5,0)*IF($C21="1 - Revenues",1,IF(AND($C21="5 - Transfers",MID(I21,15,1)="4"),1,-1))</f>
        <v>347121</v>
      </c>
      <c r="N21" s="17">
        <f>VLOOKUP($K21,[1]Budget!$V:$AE,6,0)*IF($C21="1 - Revenues",1,IF(AND($C21="5 - Transfers",MID(J21,15,1)="4"),1,-1))</f>
        <v>425144</v>
      </c>
      <c r="O21" s="17">
        <f>IFERROR(IF(RIGHT(LEFT(K21,15),1)="4",VLOOKUP(K21,'[1]Budget Worksheet'!A:B,2,0),-1*VLOOKUP(K21,'[1]Budget Worksheet'!A:B,2,0)),0)</f>
        <v>325500</v>
      </c>
      <c r="P21" s="17">
        <f>VLOOKUP($K21,[1]Budget!$V:$AE,8,0)*IF($C21="1 - Revenues",1,IF(AND($C21="5 - Transfers",MID($K21,15,1)="4"),1,-1))</f>
        <v>521779</v>
      </c>
      <c r="Q21" s="17">
        <f>VLOOKUP($K21,[1]Budget!$V:$AE,10,0)*IF($C21="1 - Revenues",1,IF(AND($C21="5 - Transfers",MID(K21,15,1)="4"),1,-1))</f>
        <v>196279</v>
      </c>
      <c r="S21" s="18" t="b">
        <f>IF(LEFT(C21,1)="1",1,-1)*SUMIF([1]Budget!V:V,'Budget Worksheet for Pivot Tabl'!K21,[1]Budget!AC:AC)=P21</f>
        <v>1</v>
      </c>
    </row>
    <row r="22" spans="1:19" x14ac:dyDescent="0.25">
      <c r="A22" t="s">
        <v>16</v>
      </c>
      <c r="B22" t="s">
        <v>2</v>
      </c>
      <c r="C22" t="s">
        <v>7</v>
      </c>
      <c r="D22" t="str">
        <f t="shared" si="0"/>
        <v>INFLOWS</v>
      </c>
      <c r="E22" t="s">
        <v>102</v>
      </c>
      <c r="F22" t="s">
        <v>103</v>
      </c>
      <c r="G22" t="s">
        <v>102</v>
      </c>
      <c r="H22" t="s">
        <v>212</v>
      </c>
      <c r="I22" t="s">
        <v>213</v>
      </c>
      <c r="J22" t="s">
        <v>214</v>
      </c>
      <c r="K22" t="s">
        <v>255</v>
      </c>
      <c r="L22" t="s">
        <v>256</v>
      </c>
      <c r="M22" s="17">
        <f>VLOOKUP($K22,[1]Budget!$V:$AE,5,0)*IF($C22="1 - Revenues",1,IF(AND($C22="5 - Transfers",MID(I22,15,1)="4"),1,-1))</f>
        <v>0</v>
      </c>
      <c r="N22" s="17">
        <f>VLOOKUP($K22,[1]Budget!$V:$AE,6,0)*IF($C22="1 - Revenues",1,IF(AND($C22="5 - Transfers",MID(J22,15,1)="4"),1,-1))</f>
        <v>0</v>
      </c>
      <c r="O22" s="17">
        <f>IFERROR(IF(RIGHT(LEFT(K22,15),1)="4",VLOOKUP(K22,'[1]Budget Worksheet'!A:B,2,0),-1*VLOOKUP(K22,'[1]Budget Worksheet'!A:B,2,0)),0)</f>
        <v>0</v>
      </c>
      <c r="P22" s="17">
        <f>VLOOKUP($K22,[1]Budget!$V:$AE,8,0)*IF($C22="1 - Revenues",1,IF(AND($C22="5 - Transfers",MID($K22,15,1)="4"),1,-1))</f>
        <v>0</v>
      </c>
      <c r="Q22" s="17">
        <f>VLOOKUP($K22,[1]Budget!$V:$AE,10,0)*IF($C22="1 - Revenues",1,IF(AND($C22="5 - Transfers",MID(K22,15,1)="4"),1,-1))</f>
        <v>0</v>
      </c>
      <c r="S22" s="18" t="b">
        <f>IF(LEFT(C22,1)="1",1,-1)*SUMIF([1]Budget!V:V,'Budget Worksheet for Pivot Tabl'!K22,[1]Budget!AC:AC)=P22</f>
        <v>1</v>
      </c>
    </row>
    <row r="23" spans="1:19" x14ac:dyDescent="0.25">
      <c r="A23" t="s">
        <v>16</v>
      </c>
      <c r="B23" t="s">
        <v>2</v>
      </c>
      <c r="C23" t="s">
        <v>7</v>
      </c>
      <c r="D23" t="str">
        <f t="shared" si="0"/>
        <v>INFLOWS</v>
      </c>
      <c r="E23" t="s">
        <v>102</v>
      </c>
      <c r="F23" t="s">
        <v>103</v>
      </c>
      <c r="G23" t="s">
        <v>102</v>
      </c>
      <c r="H23" t="s">
        <v>212</v>
      </c>
      <c r="I23" t="s">
        <v>213</v>
      </c>
      <c r="J23" t="s">
        <v>214</v>
      </c>
      <c r="K23" t="s">
        <v>257</v>
      </c>
      <c r="L23" t="s">
        <v>258</v>
      </c>
      <c r="M23" s="17">
        <f>VLOOKUP($K23,[1]Budget!$V:$AE,5,0)*IF($C23="1 - Revenues",1,IF(AND($C23="5 - Transfers",MID(I23,15,1)="4"),1,-1))</f>
        <v>625000</v>
      </c>
      <c r="N23" s="17">
        <f>VLOOKUP($K23,[1]Budget!$V:$AE,6,0)*IF($C23="1 - Revenues",1,IF(AND($C23="5 - Transfers",MID(J23,15,1)="4"),1,-1))</f>
        <v>840000</v>
      </c>
      <c r="O23" s="17">
        <f>IFERROR(IF(RIGHT(LEFT(K23,15),1)="4",VLOOKUP(K23,'[1]Budget Worksheet'!A:B,2,0),-1*VLOOKUP(K23,'[1]Budget Worksheet'!A:B,2,0)),0)</f>
        <v>652000</v>
      </c>
      <c r="P23" s="17">
        <f>VLOOKUP($K23,[1]Budget!$V:$AE,8,0)*IF($C23="1 - Revenues",1,IF(AND($C23="5 - Transfers",MID($K23,15,1)="4"),1,-1))</f>
        <v>795000</v>
      </c>
      <c r="Q23" s="17">
        <f>VLOOKUP($K23,[1]Budget!$V:$AE,10,0)*IF($C23="1 - Revenues",1,IF(AND($C23="5 - Transfers",MID(K23,15,1)="4"),1,-1))</f>
        <v>143000</v>
      </c>
      <c r="S23" s="18" t="b">
        <f>IF(LEFT(C23,1)="1",1,-1)*SUMIF([1]Budget!V:V,'Budget Worksheet for Pivot Tabl'!K23,[1]Budget!AC:AC)=P23</f>
        <v>1</v>
      </c>
    </row>
    <row r="24" spans="1:19" x14ac:dyDescent="0.25">
      <c r="A24" t="s">
        <v>16</v>
      </c>
      <c r="B24" t="s">
        <v>2</v>
      </c>
      <c r="C24" t="s">
        <v>7</v>
      </c>
      <c r="D24" t="str">
        <f t="shared" si="0"/>
        <v>INFLOWS</v>
      </c>
      <c r="E24" t="s">
        <v>102</v>
      </c>
      <c r="F24" t="s">
        <v>103</v>
      </c>
      <c r="G24" t="s">
        <v>102</v>
      </c>
      <c r="H24" t="s">
        <v>212</v>
      </c>
      <c r="I24" t="s">
        <v>213</v>
      </c>
      <c r="J24" t="s">
        <v>214</v>
      </c>
      <c r="K24" t="s">
        <v>259</v>
      </c>
      <c r="L24" t="s">
        <v>260</v>
      </c>
      <c r="M24" s="17">
        <f>VLOOKUP($K24,[1]Budget!$V:$AE,5,0)*IF($C24="1 - Revenues",1,IF(AND($C24="5 - Transfers",MID(I24,15,1)="4"),1,-1))</f>
        <v>17000</v>
      </c>
      <c r="N24" s="17">
        <f>VLOOKUP($K24,[1]Budget!$V:$AE,6,0)*IF($C24="1 - Revenues",1,IF(AND($C24="5 - Transfers",MID(J24,15,1)="4"),1,-1))</f>
        <v>11000</v>
      </c>
      <c r="O24" s="17">
        <f>IFERROR(IF(RIGHT(LEFT(K24,15),1)="4",VLOOKUP(K24,'[1]Budget Worksheet'!A:B,2,0),-1*VLOOKUP(K24,'[1]Budget Worksheet'!A:B,2,0)),0)</f>
        <v>3000</v>
      </c>
      <c r="P24" s="17">
        <f>VLOOKUP($K24,[1]Budget!$V:$AE,8,0)*IF($C24="1 - Revenues",1,IF(AND($C24="5 - Transfers",MID($K24,15,1)="4"),1,-1))</f>
        <v>12000</v>
      </c>
      <c r="Q24" s="17">
        <f>VLOOKUP($K24,[1]Budget!$V:$AE,10,0)*IF($C24="1 - Revenues",1,IF(AND($C24="5 - Transfers",MID(K24,15,1)="4"),1,-1))</f>
        <v>9000</v>
      </c>
      <c r="S24" s="18" t="b">
        <f>IF(LEFT(C24,1)="1",1,-1)*SUMIF([1]Budget!V:V,'Budget Worksheet for Pivot Tabl'!K24,[1]Budget!AC:AC)=P24</f>
        <v>1</v>
      </c>
    </row>
    <row r="25" spans="1:19" x14ac:dyDescent="0.25">
      <c r="A25" t="s">
        <v>16</v>
      </c>
      <c r="B25" t="s">
        <v>2</v>
      </c>
      <c r="C25" t="s">
        <v>7</v>
      </c>
      <c r="D25" t="str">
        <f t="shared" si="0"/>
        <v>INFLOWS</v>
      </c>
      <c r="E25" t="s">
        <v>102</v>
      </c>
      <c r="F25" t="s">
        <v>103</v>
      </c>
      <c r="G25" t="s">
        <v>102</v>
      </c>
      <c r="H25" t="s">
        <v>212</v>
      </c>
      <c r="I25" t="s">
        <v>213</v>
      </c>
      <c r="J25" t="s">
        <v>214</v>
      </c>
      <c r="K25" t="s">
        <v>261</v>
      </c>
      <c r="L25" t="s">
        <v>262</v>
      </c>
      <c r="M25" s="17">
        <f>VLOOKUP($K25,[1]Budget!$V:$AE,5,0)*IF($C25="1 - Revenues",1,IF(AND($C25="5 - Transfers",MID(I25,15,1)="4"),1,-1))</f>
        <v>0</v>
      </c>
      <c r="N25" s="17">
        <f>VLOOKUP($K25,[1]Budget!$V:$AE,6,0)*IF($C25="1 - Revenues",1,IF(AND($C25="5 - Transfers",MID(J25,15,1)="4"),1,-1))</f>
        <v>0</v>
      </c>
      <c r="O25" s="17">
        <f>IFERROR(IF(RIGHT(LEFT(K25,15),1)="4",VLOOKUP(K25,'[1]Budget Worksheet'!A:B,2,0),-1*VLOOKUP(K25,'[1]Budget Worksheet'!A:B,2,0)),0)</f>
        <v>0</v>
      </c>
      <c r="P25" s="17">
        <f>VLOOKUP($K25,[1]Budget!$V:$AE,8,0)*IF($C25="1 - Revenues",1,IF(AND($C25="5 - Transfers",MID($K25,15,1)="4"),1,-1))</f>
        <v>0</v>
      </c>
      <c r="Q25" s="17">
        <f>VLOOKUP($K25,[1]Budget!$V:$AE,10,0)*IF($C25="1 - Revenues",1,IF(AND($C25="5 - Transfers",MID(K25,15,1)="4"),1,-1))</f>
        <v>0</v>
      </c>
      <c r="S25" s="18" t="b">
        <f>IF(LEFT(C25,1)="1",1,-1)*SUMIF([1]Budget!V:V,'Budget Worksheet for Pivot Tabl'!K25,[1]Budget!AC:AC)=P25</f>
        <v>1</v>
      </c>
    </row>
    <row r="26" spans="1:19" x14ac:dyDescent="0.25">
      <c r="A26" t="s">
        <v>16</v>
      </c>
      <c r="B26" t="s">
        <v>2</v>
      </c>
      <c r="C26" t="s">
        <v>7</v>
      </c>
      <c r="D26" t="str">
        <f t="shared" si="0"/>
        <v>INFLOWS</v>
      </c>
      <c r="E26" t="s">
        <v>102</v>
      </c>
      <c r="F26" t="s">
        <v>103</v>
      </c>
      <c r="G26" t="s">
        <v>102</v>
      </c>
      <c r="H26" t="s">
        <v>212</v>
      </c>
      <c r="I26" t="s">
        <v>213</v>
      </c>
      <c r="J26" t="s">
        <v>214</v>
      </c>
      <c r="K26" t="s">
        <v>263</v>
      </c>
      <c r="L26" t="s">
        <v>264</v>
      </c>
      <c r="M26" s="17">
        <f>VLOOKUP($K26,[1]Budget!$V:$AE,5,0)*IF($C26="1 - Revenues",1,IF(AND($C26="5 - Transfers",MID(I26,15,1)="4"),1,-1))</f>
        <v>0</v>
      </c>
      <c r="N26" s="17">
        <f>VLOOKUP($K26,[1]Budget!$V:$AE,6,0)*IF($C26="1 - Revenues",1,IF(AND($C26="5 - Transfers",MID(J26,15,1)="4"),1,-1))</f>
        <v>0</v>
      </c>
      <c r="O26" s="17">
        <f>IFERROR(IF(RIGHT(LEFT(K26,15),1)="4",VLOOKUP(K26,'[1]Budget Worksheet'!A:B,2,0),-1*VLOOKUP(K26,'[1]Budget Worksheet'!A:B,2,0)),0)</f>
        <v>0</v>
      </c>
      <c r="P26" s="17">
        <f>VLOOKUP($K26,[1]Budget!$V:$AE,8,0)*IF($C26="1 - Revenues",1,IF(AND($C26="5 - Transfers",MID($K26,15,1)="4"),1,-1))</f>
        <v>0</v>
      </c>
      <c r="Q26" s="17">
        <f>VLOOKUP($K26,[1]Budget!$V:$AE,10,0)*IF($C26="1 - Revenues",1,IF(AND($C26="5 - Transfers",MID(K26,15,1)="4"),1,-1))</f>
        <v>0</v>
      </c>
      <c r="S26" s="18" t="b">
        <f>IF(LEFT(C26,1)="1",1,-1)*SUMIF([1]Budget!V:V,'Budget Worksheet for Pivot Tabl'!K26,[1]Budget!AC:AC)=P26</f>
        <v>1</v>
      </c>
    </row>
    <row r="27" spans="1:19" x14ac:dyDescent="0.25">
      <c r="A27" t="s">
        <v>16</v>
      </c>
      <c r="B27" t="s">
        <v>2</v>
      </c>
      <c r="C27" t="s">
        <v>7</v>
      </c>
      <c r="D27" t="str">
        <f t="shared" si="0"/>
        <v>INFLOWS</v>
      </c>
      <c r="E27" t="s">
        <v>102</v>
      </c>
      <c r="F27" t="s">
        <v>103</v>
      </c>
      <c r="G27" t="s">
        <v>102</v>
      </c>
      <c r="H27" t="s">
        <v>212</v>
      </c>
      <c r="I27" t="s">
        <v>213</v>
      </c>
      <c r="J27" t="s">
        <v>214</v>
      </c>
      <c r="K27" t="s">
        <v>265</v>
      </c>
      <c r="L27" t="s">
        <v>266</v>
      </c>
      <c r="M27" s="17">
        <f>VLOOKUP($K27,[1]Budget!$V:$AE,5,0)*IF($C27="1 - Revenues",1,IF(AND($C27="5 - Transfers",MID(I27,15,1)="4"),1,-1))</f>
        <v>66000</v>
      </c>
      <c r="N27" s="17">
        <f>VLOOKUP($K27,[1]Budget!$V:$AE,6,0)*IF($C27="1 - Revenues",1,IF(AND($C27="5 - Transfers",MID(J27,15,1)="4"),1,-1))</f>
        <v>62000</v>
      </c>
      <c r="O27" s="17">
        <f>IFERROR(IF(RIGHT(LEFT(K27,15),1)="4",VLOOKUP(K27,'[1]Budget Worksheet'!A:B,2,0),-1*VLOOKUP(K27,'[1]Budget Worksheet'!A:B,2,0)),0)</f>
        <v>82850</v>
      </c>
      <c r="P27" s="17">
        <f>VLOOKUP($K27,[1]Budget!$V:$AE,8,0)*IF($C27="1 - Revenues",1,IF(AND($C27="5 - Transfers",MID($K27,15,1)="4"),1,-1))</f>
        <v>82850</v>
      </c>
      <c r="Q27" s="17">
        <f>VLOOKUP($K27,[1]Budget!$V:$AE,10,0)*IF($C27="1 - Revenues",1,IF(AND($C27="5 - Transfers",MID(K27,15,1)="4"),1,-1))</f>
        <v>0</v>
      </c>
      <c r="S27" s="18" t="b">
        <f>IF(LEFT(C27,1)="1",1,-1)*SUMIF([1]Budget!V:V,'Budget Worksheet for Pivot Tabl'!K27,[1]Budget!AC:AC)=P27</f>
        <v>1</v>
      </c>
    </row>
    <row r="28" spans="1:19" x14ac:dyDescent="0.25">
      <c r="A28" t="s">
        <v>16</v>
      </c>
      <c r="B28" t="s">
        <v>2</v>
      </c>
      <c r="C28" t="s">
        <v>7</v>
      </c>
      <c r="D28" t="str">
        <f t="shared" si="0"/>
        <v>INFLOWS</v>
      </c>
      <c r="E28" t="s">
        <v>102</v>
      </c>
      <c r="F28" t="s">
        <v>103</v>
      </c>
      <c r="G28" t="s">
        <v>102</v>
      </c>
      <c r="H28" t="s">
        <v>212</v>
      </c>
      <c r="I28" t="s">
        <v>213</v>
      </c>
      <c r="J28" t="s">
        <v>214</v>
      </c>
      <c r="K28" t="s">
        <v>267</v>
      </c>
      <c r="L28" t="s">
        <v>268</v>
      </c>
      <c r="M28" s="17">
        <f>VLOOKUP($K28,[1]Budget!$V:$AE,5,0)*IF($C28="1 - Revenues",1,IF(AND($C28="5 - Transfers",MID(I28,15,1)="4"),1,-1))</f>
        <v>0</v>
      </c>
      <c r="N28" s="17">
        <f>VLOOKUP($K28,[1]Budget!$V:$AE,6,0)*IF($C28="1 - Revenues",1,IF(AND($C28="5 - Transfers",MID(J28,15,1)="4"),1,-1))</f>
        <v>0</v>
      </c>
      <c r="O28" s="17">
        <f>IFERROR(IF(RIGHT(LEFT(K28,15),1)="4",VLOOKUP(K28,'[1]Budget Worksheet'!A:B,2,0),-1*VLOOKUP(K28,'[1]Budget Worksheet'!A:B,2,0)),0)</f>
        <v>0</v>
      </c>
      <c r="P28" s="17">
        <f>VLOOKUP($K28,[1]Budget!$V:$AE,8,0)*IF($C28="1 - Revenues",1,IF(AND($C28="5 - Transfers",MID($K28,15,1)="4"),1,-1))</f>
        <v>0</v>
      </c>
      <c r="Q28" s="17">
        <f>VLOOKUP($K28,[1]Budget!$V:$AE,10,0)*IF($C28="1 - Revenues",1,IF(AND($C28="5 - Transfers",MID(K28,15,1)="4"),1,-1))</f>
        <v>0</v>
      </c>
      <c r="S28" s="18" t="b">
        <f>IF(LEFT(C28,1)="1",1,-1)*SUMIF([1]Budget!V:V,'Budget Worksheet for Pivot Tabl'!K28,[1]Budget!AC:AC)=P28</f>
        <v>1</v>
      </c>
    </row>
    <row r="29" spans="1:19" x14ac:dyDescent="0.25">
      <c r="A29" t="s">
        <v>16</v>
      </c>
      <c r="B29" t="s">
        <v>2</v>
      </c>
      <c r="C29" t="s">
        <v>7</v>
      </c>
      <c r="D29" t="str">
        <f t="shared" si="0"/>
        <v>INFLOWS</v>
      </c>
      <c r="E29" t="s">
        <v>102</v>
      </c>
      <c r="F29" t="s">
        <v>103</v>
      </c>
      <c r="G29" t="s">
        <v>102</v>
      </c>
      <c r="H29" t="s">
        <v>212</v>
      </c>
      <c r="I29" t="s">
        <v>213</v>
      </c>
      <c r="J29" t="s">
        <v>214</v>
      </c>
      <c r="K29" t="s">
        <v>269</v>
      </c>
      <c r="L29" t="s">
        <v>270</v>
      </c>
      <c r="M29" s="17">
        <f>VLOOKUP($K29,[1]Budget!$V:$AE,5,0)*IF($C29="1 - Revenues",1,IF(AND($C29="5 - Transfers",MID(I29,15,1)="4"),1,-1))</f>
        <v>58000</v>
      </c>
      <c r="N29" s="17">
        <f>VLOOKUP($K29,[1]Budget!$V:$AE,6,0)*IF($C29="1 - Revenues",1,IF(AND($C29="5 - Transfers",MID(J29,15,1)="4"),1,-1))</f>
        <v>-3000</v>
      </c>
      <c r="O29" s="17">
        <f>IFERROR(IF(RIGHT(LEFT(K29,15),1)="4",VLOOKUP(K29,'[1]Budget Worksheet'!A:B,2,0),-1*VLOOKUP(K29,'[1]Budget Worksheet'!A:B,2,0)),0)</f>
        <v>5000</v>
      </c>
      <c r="P29" s="17">
        <f>VLOOKUP($K29,[1]Budget!$V:$AE,8,0)*IF($C29="1 - Revenues",1,IF(AND($C29="5 - Transfers",MID($K29,15,1)="4"),1,-1))</f>
        <v>5000</v>
      </c>
      <c r="Q29" s="17">
        <f>VLOOKUP($K29,[1]Budget!$V:$AE,10,0)*IF($C29="1 - Revenues",1,IF(AND($C29="5 - Transfers",MID(K29,15,1)="4"),1,-1))</f>
        <v>0</v>
      </c>
      <c r="S29" s="18" t="b">
        <f>IF(LEFT(C29,1)="1",1,-1)*SUMIF([1]Budget!V:V,'Budget Worksheet for Pivot Tabl'!K29,[1]Budget!AC:AC)=P29</f>
        <v>1</v>
      </c>
    </row>
    <row r="30" spans="1:19" x14ac:dyDescent="0.25">
      <c r="A30" t="s">
        <v>16</v>
      </c>
      <c r="B30" t="s">
        <v>2</v>
      </c>
      <c r="C30" t="s">
        <v>7</v>
      </c>
      <c r="D30" t="str">
        <f t="shared" si="0"/>
        <v>INFLOWS</v>
      </c>
      <c r="E30" t="s">
        <v>102</v>
      </c>
      <c r="F30" t="s">
        <v>103</v>
      </c>
      <c r="G30" t="s">
        <v>102</v>
      </c>
      <c r="H30" t="s">
        <v>212</v>
      </c>
      <c r="I30" t="s">
        <v>213</v>
      </c>
      <c r="J30" t="s">
        <v>214</v>
      </c>
      <c r="K30" t="s">
        <v>271</v>
      </c>
      <c r="L30" t="s">
        <v>272</v>
      </c>
      <c r="M30" s="17">
        <f>VLOOKUP($K30,[1]Budget!$V:$AE,5,0)*IF($C30="1 - Revenues",1,IF(AND($C30="5 - Transfers",MID(I30,15,1)="4"),1,-1))</f>
        <v>0</v>
      </c>
      <c r="N30" s="17">
        <f>VLOOKUP($K30,[1]Budget!$V:$AE,6,0)*IF($C30="1 - Revenues",1,IF(AND($C30="5 - Transfers",MID(J30,15,1)="4"),1,-1))</f>
        <v>0</v>
      </c>
      <c r="O30" s="17">
        <f>IFERROR(IF(RIGHT(LEFT(K30,15),1)="4",VLOOKUP(K30,'[1]Budget Worksheet'!A:B,2,0),-1*VLOOKUP(K30,'[1]Budget Worksheet'!A:B,2,0)),0)</f>
        <v>0</v>
      </c>
      <c r="P30" s="17">
        <f>VLOOKUP($K30,[1]Budget!$V:$AE,8,0)*IF($C30="1 - Revenues",1,IF(AND($C30="5 - Transfers",MID($K30,15,1)="4"),1,-1))</f>
        <v>0</v>
      </c>
      <c r="Q30" s="17">
        <f>VLOOKUP($K30,[1]Budget!$V:$AE,10,0)*IF($C30="1 - Revenues",1,IF(AND($C30="5 - Transfers",MID(K30,15,1)="4"),1,-1))</f>
        <v>0</v>
      </c>
      <c r="S30" s="18" t="b">
        <f>IF(LEFT(C30,1)="1",1,-1)*SUMIF([1]Budget!V:V,'Budget Worksheet for Pivot Tabl'!K30,[1]Budget!AC:AC)=P30</f>
        <v>1</v>
      </c>
    </row>
    <row r="31" spans="1:19" x14ac:dyDescent="0.25">
      <c r="A31" t="s">
        <v>16</v>
      </c>
      <c r="B31" t="s">
        <v>2</v>
      </c>
      <c r="C31" t="s">
        <v>7</v>
      </c>
      <c r="D31" t="str">
        <f t="shared" si="0"/>
        <v>INFLOWS</v>
      </c>
      <c r="E31" t="s">
        <v>102</v>
      </c>
      <c r="F31" t="s">
        <v>103</v>
      </c>
      <c r="G31" t="s">
        <v>102</v>
      </c>
      <c r="H31" t="s">
        <v>212</v>
      </c>
      <c r="I31" t="s">
        <v>213</v>
      </c>
      <c r="J31" t="s">
        <v>214</v>
      </c>
      <c r="K31" t="s">
        <v>273</v>
      </c>
      <c r="L31" t="s">
        <v>274</v>
      </c>
      <c r="M31" s="17">
        <f>VLOOKUP($K31,[1]Budget!$V:$AE,5,0)*IF($C31="1 - Revenues",1,IF(AND($C31="5 - Transfers",MID(I31,15,1)="4"),1,-1))</f>
        <v>0</v>
      </c>
      <c r="N31" s="17">
        <f>VLOOKUP($K31,[1]Budget!$V:$AE,6,0)*IF($C31="1 - Revenues",1,IF(AND($C31="5 - Transfers",MID(J31,15,1)="4"),1,-1))</f>
        <v>0</v>
      </c>
      <c r="O31" s="17">
        <f>IFERROR(IF(RIGHT(LEFT(K31,15),1)="4",VLOOKUP(K31,'[1]Budget Worksheet'!A:B,2,0),-1*VLOOKUP(K31,'[1]Budget Worksheet'!A:B,2,0)),0)</f>
        <v>0</v>
      </c>
      <c r="P31" s="17">
        <f>VLOOKUP($K31,[1]Budget!$V:$AE,8,0)*IF($C31="1 - Revenues",1,IF(AND($C31="5 - Transfers",MID($K31,15,1)="4"),1,-1))</f>
        <v>0</v>
      </c>
      <c r="Q31" s="17">
        <f>VLOOKUP($K31,[1]Budget!$V:$AE,10,0)*IF($C31="1 - Revenues",1,IF(AND($C31="5 - Transfers",MID(K31,15,1)="4"),1,-1))</f>
        <v>0</v>
      </c>
      <c r="S31" s="18" t="b">
        <f>IF(LEFT(C31,1)="1",1,-1)*SUMIF([1]Budget!V:V,'Budget Worksheet for Pivot Tabl'!K31,[1]Budget!AC:AC)=P31</f>
        <v>1</v>
      </c>
    </row>
    <row r="32" spans="1:19" x14ac:dyDescent="0.25">
      <c r="A32" t="s">
        <v>16</v>
      </c>
      <c r="B32" t="s">
        <v>2</v>
      </c>
      <c r="C32" t="s">
        <v>7</v>
      </c>
      <c r="D32" t="str">
        <f t="shared" si="0"/>
        <v>INFLOWS</v>
      </c>
      <c r="E32" t="s">
        <v>102</v>
      </c>
      <c r="F32" t="s">
        <v>103</v>
      </c>
      <c r="G32" t="s">
        <v>102</v>
      </c>
      <c r="H32" t="s">
        <v>212</v>
      </c>
      <c r="I32" t="s">
        <v>213</v>
      </c>
      <c r="J32" t="s">
        <v>214</v>
      </c>
      <c r="K32" t="s">
        <v>275</v>
      </c>
      <c r="L32" t="s">
        <v>276</v>
      </c>
      <c r="M32" s="17">
        <f>VLOOKUP($K32,[1]Budget!$V:$AE,5,0)*IF($C32="1 - Revenues",1,IF(AND($C32="5 - Transfers",MID(I32,15,1)="4"),1,-1))</f>
        <v>0</v>
      </c>
      <c r="N32" s="17">
        <f>VLOOKUP($K32,[1]Budget!$V:$AE,6,0)*IF($C32="1 - Revenues",1,IF(AND($C32="5 - Transfers",MID(J32,15,1)="4"),1,-1))</f>
        <v>3000</v>
      </c>
      <c r="O32" s="17">
        <f>IFERROR(IF(RIGHT(LEFT(K32,15),1)="4",VLOOKUP(K32,'[1]Budget Worksheet'!A:B,2,0),-1*VLOOKUP(K32,'[1]Budget Worksheet'!A:B,2,0)),0)</f>
        <v>0</v>
      </c>
      <c r="P32" s="17">
        <f>VLOOKUP($K32,[1]Budget!$V:$AE,8,0)*IF($C32="1 - Revenues",1,IF(AND($C32="5 - Transfers",MID($K32,15,1)="4"),1,-1))</f>
        <v>0</v>
      </c>
      <c r="Q32" s="17">
        <f>VLOOKUP($K32,[1]Budget!$V:$AE,10,0)*IF($C32="1 - Revenues",1,IF(AND($C32="5 - Transfers",MID(K32,15,1)="4"),1,-1))</f>
        <v>0</v>
      </c>
      <c r="S32" s="18" t="b">
        <f>IF(LEFT(C32,1)="1",1,-1)*SUMIF([1]Budget!V:V,'Budget Worksheet for Pivot Tabl'!K32,[1]Budget!AC:AC)=P32</f>
        <v>1</v>
      </c>
    </row>
    <row r="33" spans="1:19" x14ac:dyDescent="0.25">
      <c r="A33" t="s">
        <v>16</v>
      </c>
      <c r="B33" t="s">
        <v>2</v>
      </c>
      <c r="C33" t="s">
        <v>7</v>
      </c>
      <c r="D33" t="str">
        <f t="shared" si="0"/>
        <v>INFLOWS</v>
      </c>
      <c r="E33" t="s">
        <v>102</v>
      </c>
      <c r="F33" t="s">
        <v>103</v>
      </c>
      <c r="G33" t="s">
        <v>102</v>
      </c>
      <c r="H33" t="s">
        <v>212</v>
      </c>
      <c r="I33" t="s">
        <v>213</v>
      </c>
      <c r="J33" t="s">
        <v>214</v>
      </c>
      <c r="K33" t="s">
        <v>277</v>
      </c>
      <c r="L33" t="s">
        <v>278</v>
      </c>
      <c r="M33" s="17">
        <f>VLOOKUP($K33,[1]Budget!$V:$AE,5,0)*IF($C33="1 - Revenues",1,IF(AND($C33="5 - Transfers",MID(I33,15,1)="4"),1,-1))</f>
        <v>5933000</v>
      </c>
      <c r="N33" s="17">
        <f>VLOOKUP($K33,[1]Budget!$V:$AE,6,0)*IF($C33="1 - Revenues",1,IF(AND($C33="5 - Transfers",MID(J33,15,1)="4"),1,-1))</f>
        <v>5928000</v>
      </c>
      <c r="O33" s="17">
        <f>IFERROR(IF(RIGHT(LEFT(K33,15),1)="4",VLOOKUP(K33,'[1]Budget Worksheet'!A:B,2,0),-1*VLOOKUP(K33,'[1]Budget Worksheet'!A:B,2,0)),0)</f>
        <v>5722175</v>
      </c>
      <c r="P33" s="17">
        <f>VLOOKUP($K33,[1]Budget!$V:$AE,8,0)*IF($C33="1 - Revenues",1,IF(AND($C33="5 - Transfers",MID($K33,15,1)="4"),1,-1))</f>
        <v>5932686</v>
      </c>
      <c r="Q33" s="17">
        <f>VLOOKUP($K33,[1]Budget!$V:$AE,10,0)*IF($C33="1 - Revenues",1,IF(AND($C33="5 - Transfers",MID(K33,15,1)="4"),1,-1))</f>
        <v>210511</v>
      </c>
      <c r="S33" s="18" t="b">
        <f>IF(LEFT(C33,1)="1",1,-1)*SUMIF([1]Budget!V:V,'Budget Worksheet for Pivot Tabl'!K33,[1]Budget!AC:AC)=P33</f>
        <v>1</v>
      </c>
    </row>
    <row r="34" spans="1:19" x14ac:dyDescent="0.25">
      <c r="A34" t="s">
        <v>16</v>
      </c>
      <c r="B34" t="s">
        <v>2</v>
      </c>
      <c r="C34" t="s">
        <v>7</v>
      </c>
      <c r="D34" t="str">
        <f t="shared" si="0"/>
        <v>INFLOWS</v>
      </c>
      <c r="E34" t="s">
        <v>102</v>
      </c>
      <c r="F34" t="s">
        <v>103</v>
      </c>
      <c r="G34" t="s">
        <v>102</v>
      </c>
      <c r="H34" t="s">
        <v>212</v>
      </c>
      <c r="I34" t="s">
        <v>213</v>
      </c>
      <c r="J34" t="s">
        <v>214</v>
      </c>
      <c r="K34" t="s">
        <v>279</v>
      </c>
      <c r="L34" t="s">
        <v>280</v>
      </c>
      <c r="M34" s="17">
        <f>VLOOKUP($K34,[1]Budget!$V:$AE,5,0)*IF($C34="1 - Revenues",1,IF(AND($C34="5 - Transfers",MID(I34,15,1)="4"),1,-1))</f>
        <v>1000</v>
      </c>
      <c r="N34" s="17">
        <f>VLOOKUP($K34,[1]Budget!$V:$AE,6,0)*IF($C34="1 - Revenues",1,IF(AND($C34="5 - Transfers",MID(J34,15,1)="4"),1,-1))</f>
        <v>0</v>
      </c>
      <c r="O34" s="17">
        <f>IFERROR(IF(RIGHT(LEFT(K34,15),1)="4",VLOOKUP(K34,'[1]Budget Worksheet'!A:B,2,0),-1*VLOOKUP(K34,'[1]Budget Worksheet'!A:B,2,0)),0)</f>
        <v>0</v>
      </c>
      <c r="P34" s="17">
        <f>VLOOKUP($K34,[1]Budget!$V:$AE,8,0)*IF($C34="1 - Revenues",1,IF(AND($C34="5 - Transfers",MID($K34,15,1)="4"),1,-1))</f>
        <v>0</v>
      </c>
      <c r="Q34" s="17">
        <f>VLOOKUP($K34,[1]Budget!$V:$AE,10,0)*IF($C34="1 - Revenues",1,IF(AND($C34="5 - Transfers",MID(K34,15,1)="4"),1,-1))</f>
        <v>0</v>
      </c>
      <c r="S34" s="18" t="b">
        <f>IF(LEFT(C34,1)="1",1,-1)*SUMIF([1]Budget!V:V,'Budget Worksheet for Pivot Tabl'!K34,[1]Budget!AC:AC)=P34</f>
        <v>1</v>
      </c>
    </row>
    <row r="35" spans="1:19" x14ac:dyDescent="0.25">
      <c r="A35" t="s">
        <v>16</v>
      </c>
      <c r="B35" t="s">
        <v>2</v>
      </c>
      <c r="C35" t="s">
        <v>7</v>
      </c>
      <c r="D35" t="str">
        <f t="shared" si="0"/>
        <v>INFLOWS</v>
      </c>
      <c r="E35" t="s">
        <v>102</v>
      </c>
      <c r="F35" t="s">
        <v>103</v>
      </c>
      <c r="G35" t="s">
        <v>102</v>
      </c>
      <c r="H35" t="s">
        <v>212</v>
      </c>
      <c r="I35" t="s">
        <v>213</v>
      </c>
      <c r="J35" t="s">
        <v>214</v>
      </c>
      <c r="K35" t="s">
        <v>281</v>
      </c>
      <c r="L35" t="s">
        <v>282</v>
      </c>
      <c r="M35" s="17">
        <f>VLOOKUP($K35,[1]Budget!$V:$AE,5,0)*IF($C35="1 - Revenues",1,IF(AND($C35="5 - Transfers",MID(I35,15,1)="4"),1,-1))</f>
        <v>772000</v>
      </c>
      <c r="N35" s="17">
        <f>VLOOKUP($K35,[1]Budget!$V:$AE,6,0)*IF($C35="1 - Revenues",1,IF(AND($C35="5 - Transfers",MID(J35,15,1)="4"),1,-1))</f>
        <v>654000</v>
      </c>
      <c r="O35" s="17">
        <f>IFERROR(IF(RIGHT(LEFT(K35,15),1)="4",VLOOKUP(K35,'[1]Budget Worksheet'!A:B,2,0),-1*VLOOKUP(K35,'[1]Budget Worksheet'!A:B,2,0)),0)</f>
        <v>550000</v>
      </c>
      <c r="P35" s="17">
        <f>VLOOKUP($K35,[1]Budget!$V:$AE,8,0)*IF($C35="1 - Revenues",1,IF(AND($C35="5 - Transfers",MID($K35,15,1)="4"),1,-1))</f>
        <v>550000</v>
      </c>
      <c r="Q35" s="17">
        <f>VLOOKUP($K35,[1]Budget!$V:$AE,10,0)*IF($C35="1 - Revenues",1,IF(AND($C35="5 - Transfers",MID(K35,15,1)="4"),1,-1))</f>
        <v>0</v>
      </c>
      <c r="S35" s="18" t="b">
        <f>IF(LEFT(C35,1)="1",1,-1)*SUMIF([1]Budget!V:V,'Budget Worksheet for Pivot Tabl'!K35,[1]Budget!AC:AC)=P35</f>
        <v>1</v>
      </c>
    </row>
    <row r="36" spans="1:19" x14ac:dyDescent="0.25">
      <c r="A36" t="s">
        <v>16</v>
      </c>
      <c r="B36" t="s">
        <v>2</v>
      </c>
      <c r="C36" t="s">
        <v>7</v>
      </c>
      <c r="D36" t="str">
        <f t="shared" si="0"/>
        <v>INFLOWS</v>
      </c>
      <c r="E36" t="s">
        <v>102</v>
      </c>
      <c r="F36" t="s">
        <v>103</v>
      </c>
      <c r="G36" t="s">
        <v>102</v>
      </c>
      <c r="H36" t="s">
        <v>212</v>
      </c>
      <c r="I36" t="s">
        <v>213</v>
      </c>
      <c r="J36" t="s">
        <v>214</v>
      </c>
      <c r="K36" t="s">
        <v>283</v>
      </c>
      <c r="L36" t="s">
        <v>284</v>
      </c>
      <c r="M36" s="17">
        <f>VLOOKUP($K36,[1]Budget!$V:$AE,5,0)*IF($C36="1 - Revenues",1,IF(AND($C36="5 - Transfers",MID(I36,15,1)="4"),1,-1))</f>
        <v>6000</v>
      </c>
      <c r="N36" s="17">
        <f>VLOOKUP($K36,[1]Budget!$V:$AE,6,0)*IF($C36="1 - Revenues",1,IF(AND($C36="5 - Transfers",MID(J36,15,1)="4"),1,-1))</f>
        <v>2000</v>
      </c>
      <c r="O36" s="17">
        <f>IFERROR(IF(RIGHT(LEFT(K36,15),1)="4",VLOOKUP(K36,'[1]Budget Worksheet'!A:B,2,0),-1*VLOOKUP(K36,'[1]Budget Worksheet'!A:B,2,0)),0)</f>
        <v>6000</v>
      </c>
      <c r="P36" s="17">
        <f>VLOOKUP($K36,[1]Budget!$V:$AE,8,0)*IF($C36="1 - Revenues",1,IF(AND($C36="5 - Transfers",MID($K36,15,1)="4"),1,-1))</f>
        <v>6000</v>
      </c>
      <c r="Q36" s="17">
        <f>VLOOKUP($K36,[1]Budget!$V:$AE,10,0)*IF($C36="1 - Revenues",1,IF(AND($C36="5 - Transfers",MID(K36,15,1)="4"),1,-1))</f>
        <v>0</v>
      </c>
      <c r="S36" s="18" t="b">
        <f>IF(LEFT(C36,1)="1",1,-1)*SUMIF([1]Budget!V:V,'Budget Worksheet for Pivot Tabl'!K36,[1]Budget!AC:AC)=P36</f>
        <v>1</v>
      </c>
    </row>
    <row r="37" spans="1:19" x14ac:dyDescent="0.25">
      <c r="A37" t="s">
        <v>16</v>
      </c>
      <c r="B37" t="s">
        <v>2</v>
      </c>
      <c r="C37" t="s">
        <v>7</v>
      </c>
      <c r="D37" t="str">
        <f t="shared" si="0"/>
        <v>INFLOWS</v>
      </c>
      <c r="E37" t="s">
        <v>102</v>
      </c>
      <c r="F37" t="s">
        <v>103</v>
      </c>
      <c r="G37" t="s">
        <v>102</v>
      </c>
      <c r="H37" t="s">
        <v>212</v>
      </c>
      <c r="I37" t="s">
        <v>213</v>
      </c>
      <c r="J37" t="s">
        <v>214</v>
      </c>
      <c r="K37" t="s">
        <v>285</v>
      </c>
      <c r="L37" t="s">
        <v>286</v>
      </c>
      <c r="M37" s="17">
        <f>VLOOKUP($K37,[1]Budget!$V:$AE,5,0)*IF($C37="1 - Revenues",1,IF(AND($C37="5 - Transfers",MID(I37,15,1)="4"),1,-1))</f>
        <v>1000</v>
      </c>
      <c r="N37" s="17">
        <f>VLOOKUP($K37,[1]Budget!$V:$AE,6,0)*IF($C37="1 - Revenues",1,IF(AND($C37="5 - Transfers",MID(J37,15,1)="4"),1,-1))</f>
        <v>9000</v>
      </c>
      <c r="O37" s="17">
        <f>IFERROR(IF(RIGHT(LEFT(K37,15),1)="4",VLOOKUP(K37,'[1]Budget Worksheet'!A:B,2,0),-1*VLOOKUP(K37,'[1]Budget Worksheet'!A:B,2,0)),0)</f>
        <v>1000</v>
      </c>
      <c r="P37" s="17">
        <f>VLOOKUP($K37,[1]Budget!$V:$AE,8,0)*IF($C37="1 - Revenues",1,IF(AND($C37="5 - Transfers",MID($K37,15,1)="4"),1,-1))</f>
        <v>1000</v>
      </c>
      <c r="Q37" s="17">
        <f>VLOOKUP($K37,[1]Budget!$V:$AE,10,0)*IF($C37="1 - Revenues",1,IF(AND($C37="5 - Transfers",MID(K37,15,1)="4"),1,-1))</f>
        <v>0</v>
      </c>
      <c r="S37" s="18" t="b">
        <f>IF(LEFT(C37,1)="1",1,-1)*SUMIF([1]Budget!V:V,'Budget Worksheet for Pivot Tabl'!K37,[1]Budget!AC:AC)=P37</f>
        <v>1</v>
      </c>
    </row>
    <row r="38" spans="1:19" x14ac:dyDescent="0.25">
      <c r="A38" t="s">
        <v>16</v>
      </c>
      <c r="B38" t="s">
        <v>2</v>
      </c>
      <c r="C38" t="s">
        <v>7</v>
      </c>
      <c r="D38" t="str">
        <f t="shared" si="0"/>
        <v>INFLOWS</v>
      </c>
      <c r="E38" t="s">
        <v>102</v>
      </c>
      <c r="F38" t="s">
        <v>103</v>
      </c>
      <c r="G38" t="s">
        <v>102</v>
      </c>
      <c r="H38" t="s">
        <v>212</v>
      </c>
      <c r="I38" t="s">
        <v>213</v>
      </c>
      <c r="J38" t="s">
        <v>214</v>
      </c>
      <c r="K38" t="s">
        <v>287</v>
      </c>
      <c r="L38" t="s">
        <v>288</v>
      </c>
      <c r="M38" s="17">
        <f>VLOOKUP($K38,[1]Budget!$V:$AE,5,0)*IF($C38="1 - Revenues",1,IF(AND($C38="5 - Transfers",MID(I38,15,1)="4"),1,-1))</f>
        <v>1000</v>
      </c>
      <c r="N38" s="17">
        <f>VLOOKUP($K38,[1]Budget!$V:$AE,6,0)*IF($C38="1 - Revenues",1,IF(AND($C38="5 - Transfers",MID(J38,15,1)="4"),1,-1))</f>
        <v>1000</v>
      </c>
      <c r="O38" s="17">
        <f>IFERROR(IF(RIGHT(LEFT(K38,15),1)="4",VLOOKUP(K38,'[1]Budget Worksheet'!A:B,2,0),-1*VLOOKUP(K38,'[1]Budget Worksheet'!A:B,2,0)),0)</f>
        <v>500</v>
      </c>
      <c r="P38" s="17">
        <f>VLOOKUP($K38,[1]Budget!$V:$AE,8,0)*IF($C38="1 - Revenues",1,IF(AND($C38="5 - Transfers",MID($K38,15,1)="4"),1,-1))</f>
        <v>500</v>
      </c>
      <c r="Q38" s="17">
        <f>VLOOKUP($K38,[1]Budget!$V:$AE,10,0)*IF($C38="1 - Revenues",1,IF(AND($C38="5 - Transfers",MID(K38,15,1)="4"),1,-1))</f>
        <v>0</v>
      </c>
      <c r="S38" s="18" t="b">
        <f>IF(LEFT(C38,1)="1",1,-1)*SUMIF([1]Budget!V:V,'Budget Worksheet for Pivot Tabl'!K38,[1]Budget!AC:AC)=P38</f>
        <v>1</v>
      </c>
    </row>
    <row r="39" spans="1:19" x14ac:dyDescent="0.25">
      <c r="A39" t="s">
        <v>16</v>
      </c>
      <c r="B39" t="s">
        <v>2</v>
      </c>
      <c r="C39" t="s">
        <v>7</v>
      </c>
      <c r="D39" t="str">
        <f t="shared" si="0"/>
        <v>INFLOWS</v>
      </c>
      <c r="E39" t="s">
        <v>102</v>
      </c>
      <c r="F39" t="s">
        <v>103</v>
      </c>
      <c r="G39" t="s">
        <v>102</v>
      </c>
      <c r="H39" t="s">
        <v>212</v>
      </c>
      <c r="I39" t="s">
        <v>213</v>
      </c>
      <c r="J39" t="s">
        <v>214</v>
      </c>
      <c r="K39" t="s">
        <v>289</v>
      </c>
      <c r="L39" t="s">
        <v>290</v>
      </c>
      <c r="M39" s="17">
        <f>VLOOKUP($K39,[1]Budget!$V:$AE,5,0)*IF($C39="1 - Revenues",1,IF(AND($C39="5 - Transfers",MID(I39,15,1)="4"),1,-1))</f>
        <v>250000</v>
      </c>
      <c r="N39" s="17">
        <f>VLOOKUP($K39,[1]Budget!$V:$AE,6,0)*IF($C39="1 - Revenues",1,IF(AND($C39="5 - Transfers",MID(J39,15,1)="4"),1,-1))</f>
        <v>250000</v>
      </c>
      <c r="O39" s="17">
        <f>IFERROR(IF(RIGHT(LEFT(K39,15),1)="4",VLOOKUP(K39,'[1]Budget Worksheet'!A:B,2,0),-1*VLOOKUP(K39,'[1]Budget Worksheet'!A:B,2,0)),0)</f>
        <v>250000</v>
      </c>
      <c r="P39" s="17">
        <f>VLOOKUP($K39,[1]Budget!$V:$AE,8,0)*IF($C39="1 - Revenues",1,IF(AND($C39="5 - Transfers",MID($K39,15,1)="4"),1,-1))</f>
        <v>250000</v>
      </c>
      <c r="Q39" s="17">
        <f>VLOOKUP($K39,[1]Budget!$V:$AE,10,0)*IF($C39="1 - Revenues",1,IF(AND($C39="5 - Transfers",MID(K39,15,1)="4"),1,-1))</f>
        <v>0</v>
      </c>
      <c r="S39" s="18" t="b">
        <f>IF(LEFT(C39,1)="1",1,-1)*SUMIF([1]Budget!V:V,'Budget Worksheet for Pivot Tabl'!K39,[1]Budget!AC:AC)=P39</f>
        <v>1</v>
      </c>
    </row>
    <row r="40" spans="1:19" x14ac:dyDescent="0.25">
      <c r="A40" t="s">
        <v>16</v>
      </c>
      <c r="B40" t="s">
        <v>2</v>
      </c>
      <c r="C40" t="s">
        <v>7</v>
      </c>
      <c r="D40" t="str">
        <f t="shared" si="0"/>
        <v>INFLOWS</v>
      </c>
      <c r="E40" t="s">
        <v>102</v>
      </c>
      <c r="F40" t="s">
        <v>103</v>
      </c>
      <c r="G40" t="s">
        <v>102</v>
      </c>
      <c r="H40" t="s">
        <v>212</v>
      </c>
      <c r="I40" t="s">
        <v>213</v>
      </c>
      <c r="J40" t="s">
        <v>214</v>
      </c>
      <c r="K40" t="s">
        <v>291</v>
      </c>
      <c r="L40" t="s">
        <v>292</v>
      </c>
      <c r="M40" s="17">
        <f>VLOOKUP($K40,[1]Budget!$V:$AE,5,0)*IF($C40="1 - Revenues",1,IF(AND($C40="5 - Transfers",MID(I40,15,1)="4"),1,-1))</f>
        <v>0</v>
      </c>
      <c r="N40" s="17">
        <f>VLOOKUP($K40,[1]Budget!$V:$AE,6,0)*IF($C40="1 - Revenues",1,IF(AND($C40="5 - Transfers",MID(J40,15,1)="4"),1,-1))</f>
        <v>0</v>
      </c>
      <c r="O40" s="17">
        <f>IFERROR(IF(RIGHT(LEFT(K40,15),1)="4",VLOOKUP(K40,'[1]Budget Worksheet'!A:B,2,0),-1*VLOOKUP(K40,'[1]Budget Worksheet'!A:B,2,0)),0)</f>
        <v>0</v>
      </c>
      <c r="P40" s="17">
        <f>VLOOKUP($K40,[1]Budget!$V:$AE,8,0)*IF($C40="1 - Revenues",1,IF(AND($C40="5 - Transfers",MID($K40,15,1)="4"),1,-1))</f>
        <v>0</v>
      </c>
      <c r="Q40" s="17">
        <f>VLOOKUP($K40,[1]Budget!$V:$AE,10,0)*IF($C40="1 - Revenues",1,IF(AND($C40="5 - Transfers",MID(K40,15,1)="4"),1,-1))</f>
        <v>0</v>
      </c>
      <c r="S40" s="18" t="b">
        <f>IF(LEFT(C40,1)="1",1,-1)*SUMIF([1]Budget!V:V,'Budget Worksheet for Pivot Tabl'!K40,[1]Budget!AC:AC)=P40</f>
        <v>1</v>
      </c>
    </row>
    <row r="41" spans="1:19" x14ac:dyDescent="0.25">
      <c r="A41" t="s">
        <v>16</v>
      </c>
      <c r="B41" t="s">
        <v>2</v>
      </c>
      <c r="C41" t="s">
        <v>7</v>
      </c>
      <c r="D41" t="str">
        <f t="shared" si="0"/>
        <v>INFLOWS</v>
      </c>
      <c r="E41" t="s">
        <v>102</v>
      </c>
      <c r="F41" t="s">
        <v>103</v>
      </c>
      <c r="G41" t="s">
        <v>102</v>
      </c>
      <c r="H41" t="s">
        <v>212</v>
      </c>
      <c r="I41" t="s">
        <v>213</v>
      </c>
      <c r="J41" t="s">
        <v>214</v>
      </c>
      <c r="K41" t="s">
        <v>293</v>
      </c>
      <c r="L41" t="s">
        <v>294</v>
      </c>
      <c r="M41" s="17">
        <f>VLOOKUP($K41,[1]Budget!$V:$AE,5,0)*IF($C41="1 - Revenues",1,IF(AND($C41="5 - Transfers",MID(I41,15,1)="4"),1,-1))</f>
        <v>1567000</v>
      </c>
      <c r="N41" s="17">
        <f>VLOOKUP($K41,[1]Budget!$V:$AE,6,0)*IF($C41="1 - Revenues",1,IF(AND($C41="5 - Transfers",MID(J41,15,1)="4"),1,-1))</f>
        <v>2268000</v>
      </c>
      <c r="O41" s="17">
        <f>IFERROR(IF(RIGHT(LEFT(K41,15),1)="4",VLOOKUP(K41,'[1]Budget Worksheet'!A:B,2,0),-1*VLOOKUP(K41,'[1]Budget Worksheet'!A:B,2,0)),0)</f>
        <v>477410</v>
      </c>
      <c r="P41" s="17">
        <f>VLOOKUP($K41,[1]Budget!$V:$AE,8,0)*IF($C41="1 - Revenues",1,IF(AND($C41="5 - Transfers",MID($K41,15,1)="4"),1,-1))</f>
        <v>477410</v>
      </c>
      <c r="Q41" s="17">
        <f>VLOOKUP($K41,[1]Budget!$V:$AE,10,0)*IF($C41="1 - Revenues",1,IF(AND($C41="5 - Transfers",MID(K41,15,1)="4"),1,-1))</f>
        <v>0</v>
      </c>
      <c r="S41" s="18" t="b">
        <f>IF(LEFT(C41,1)="1",1,-1)*SUMIF([1]Budget!V:V,'Budget Worksheet for Pivot Tabl'!K41,[1]Budget!AC:AC)=P41</f>
        <v>1</v>
      </c>
    </row>
    <row r="42" spans="1:19" x14ac:dyDescent="0.25">
      <c r="A42" t="s">
        <v>16</v>
      </c>
      <c r="B42" t="s">
        <v>2</v>
      </c>
      <c r="C42" t="s">
        <v>7</v>
      </c>
      <c r="D42" t="str">
        <f t="shared" si="0"/>
        <v>INFLOWS</v>
      </c>
      <c r="E42" t="s">
        <v>102</v>
      </c>
      <c r="F42" t="s">
        <v>103</v>
      </c>
      <c r="G42" t="s">
        <v>102</v>
      </c>
      <c r="H42" t="s">
        <v>212</v>
      </c>
      <c r="I42" t="s">
        <v>213</v>
      </c>
      <c r="J42" t="s">
        <v>214</v>
      </c>
      <c r="K42" t="s">
        <v>295</v>
      </c>
      <c r="L42" t="s">
        <v>296</v>
      </c>
      <c r="M42" s="17">
        <f>VLOOKUP($K42,[1]Budget!$V:$AE,5,0)*IF($C42="1 - Revenues",1,IF(AND($C42="5 - Transfers",MID(I42,15,1)="4"),1,-1))</f>
        <v>0</v>
      </c>
      <c r="N42" s="17">
        <f>VLOOKUP($K42,[1]Budget!$V:$AE,6,0)*IF($C42="1 - Revenues",1,IF(AND($C42="5 - Transfers",MID(J42,15,1)="4"),1,-1))</f>
        <v>0</v>
      </c>
      <c r="O42" s="17">
        <f>IFERROR(IF(RIGHT(LEFT(K42,15),1)="4",VLOOKUP(K42,'[1]Budget Worksheet'!A:B,2,0),-1*VLOOKUP(K42,'[1]Budget Worksheet'!A:B,2,0)),0)</f>
        <v>0</v>
      </c>
      <c r="P42" s="17">
        <f>VLOOKUP($K42,[1]Budget!$V:$AE,8,0)*IF($C42="1 - Revenues",1,IF(AND($C42="5 - Transfers",MID($K42,15,1)="4"),1,-1))</f>
        <v>0</v>
      </c>
      <c r="Q42" s="17">
        <f>VLOOKUP($K42,[1]Budget!$V:$AE,10,0)*IF($C42="1 - Revenues",1,IF(AND($C42="5 - Transfers",MID(K42,15,1)="4"),1,-1))</f>
        <v>0</v>
      </c>
      <c r="S42" s="18" t="b">
        <f>IF(LEFT(C42,1)="1",1,-1)*SUMIF([1]Budget!V:V,'Budget Worksheet for Pivot Tabl'!K42,[1]Budget!AC:AC)=P42</f>
        <v>1</v>
      </c>
    </row>
    <row r="43" spans="1:19" x14ac:dyDescent="0.25">
      <c r="A43" t="s">
        <v>16</v>
      </c>
      <c r="B43" t="s">
        <v>2</v>
      </c>
      <c r="C43" t="s">
        <v>7</v>
      </c>
      <c r="D43" t="str">
        <f t="shared" si="0"/>
        <v>INFLOWS</v>
      </c>
      <c r="E43" t="s">
        <v>102</v>
      </c>
      <c r="F43" t="s">
        <v>103</v>
      </c>
      <c r="G43" t="s">
        <v>102</v>
      </c>
      <c r="H43" t="s">
        <v>212</v>
      </c>
      <c r="I43" t="s">
        <v>213</v>
      </c>
      <c r="J43" t="s">
        <v>214</v>
      </c>
      <c r="K43" t="s">
        <v>297</v>
      </c>
      <c r="L43" t="s">
        <v>298</v>
      </c>
      <c r="M43" s="17">
        <f>VLOOKUP($K43,[1]Budget!$V:$AE,5,0)*IF($C43="1 - Revenues",1,IF(AND($C43="5 - Transfers",MID(I43,15,1)="4"),1,-1))</f>
        <v>0</v>
      </c>
      <c r="N43" s="17">
        <f>VLOOKUP($K43,[1]Budget!$V:$AE,6,0)*IF($C43="1 - Revenues",1,IF(AND($C43="5 - Transfers",MID(J43,15,1)="4"),1,-1))</f>
        <v>0</v>
      </c>
      <c r="O43" s="17">
        <f>IFERROR(IF(RIGHT(LEFT(K43,15),1)="4",VLOOKUP(K43,'[1]Budget Worksheet'!A:B,2,0),-1*VLOOKUP(K43,'[1]Budget Worksheet'!A:B,2,0)),0)</f>
        <v>0</v>
      </c>
      <c r="P43" s="17">
        <f>VLOOKUP($K43,[1]Budget!$V:$AE,8,0)*IF($C43="1 - Revenues",1,IF(AND($C43="5 - Transfers",MID($K43,15,1)="4"),1,-1))</f>
        <v>0</v>
      </c>
      <c r="Q43" s="17">
        <f>VLOOKUP($K43,[1]Budget!$V:$AE,10,0)*IF($C43="1 - Revenues",1,IF(AND($C43="5 - Transfers",MID(K43,15,1)="4"),1,-1))</f>
        <v>0</v>
      </c>
      <c r="S43" s="18" t="b">
        <f>IF(LEFT(C43,1)="1",1,-1)*SUMIF([1]Budget!V:V,'Budget Worksheet for Pivot Tabl'!K43,[1]Budget!AC:AC)=P43</f>
        <v>1</v>
      </c>
    </row>
    <row r="44" spans="1:19" x14ac:dyDescent="0.25">
      <c r="A44" t="s">
        <v>16</v>
      </c>
      <c r="B44" t="s">
        <v>2</v>
      </c>
      <c r="C44" t="s">
        <v>7</v>
      </c>
      <c r="D44" t="str">
        <f t="shared" si="0"/>
        <v>INFLOWS</v>
      </c>
      <c r="E44" t="s">
        <v>102</v>
      </c>
      <c r="F44" t="s">
        <v>103</v>
      </c>
      <c r="G44" t="s">
        <v>102</v>
      </c>
      <c r="H44" t="s">
        <v>212</v>
      </c>
      <c r="I44" t="s">
        <v>213</v>
      </c>
      <c r="J44" t="s">
        <v>214</v>
      </c>
      <c r="K44" t="s">
        <v>299</v>
      </c>
      <c r="L44" t="s">
        <v>300</v>
      </c>
      <c r="M44" s="17">
        <f>VLOOKUP($K44,[1]Budget!$V:$AE,5,0)*IF($C44="1 - Revenues",1,IF(AND($C44="5 - Transfers",MID(I44,15,1)="4"),1,-1))</f>
        <v>-19000</v>
      </c>
      <c r="N44" s="17">
        <f>VLOOKUP($K44,[1]Budget!$V:$AE,6,0)*IF($C44="1 - Revenues",1,IF(AND($C44="5 - Transfers",MID(J44,15,1)="4"),1,-1))</f>
        <v>-145000</v>
      </c>
      <c r="O44" s="17">
        <f>IFERROR(IF(RIGHT(LEFT(K44,15),1)="4",VLOOKUP(K44,'[1]Budget Worksheet'!A:B,2,0),-1*VLOOKUP(K44,'[1]Budget Worksheet'!A:B,2,0)),0)</f>
        <v>-47750</v>
      </c>
      <c r="P44" s="17">
        <f>VLOOKUP($K44,[1]Budget!$V:$AE,8,0)*IF($C44="1 - Revenues",1,IF(AND($C44="5 - Transfers",MID($K44,15,1)="4"),1,-1))</f>
        <v>-47750</v>
      </c>
      <c r="Q44" s="17">
        <f>VLOOKUP($K44,[1]Budget!$V:$AE,10,0)*IF($C44="1 - Revenues",1,IF(AND($C44="5 - Transfers",MID(K44,15,1)="4"),1,-1))</f>
        <v>0</v>
      </c>
      <c r="S44" s="18" t="b">
        <f>IF(LEFT(C44,1)="1",1,-1)*SUMIF([1]Budget!V:V,'Budget Worksheet for Pivot Tabl'!K44,[1]Budget!AC:AC)=P44</f>
        <v>1</v>
      </c>
    </row>
    <row r="45" spans="1:19" x14ac:dyDescent="0.25">
      <c r="A45" t="s">
        <v>16</v>
      </c>
      <c r="B45" t="s">
        <v>2</v>
      </c>
      <c r="C45" t="s">
        <v>7</v>
      </c>
      <c r="D45" t="str">
        <f t="shared" si="0"/>
        <v>INFLOWS</v>
      </c>
      <c r="E45" t="s">
        <v>102</v>
      </c>
      <c r="F45" t="s">
        <v>103</v>
      </c>
      <c r="G45" t="s">
        <v>102</v>
      </c>
      <c r="H45" t="s">
        <v>212</v>
      </c>
      <c r="I45" t="s">
        <v>213</v>
      </c>
      <c r="J45" t="s">
        <v>214</v>
      </c>
      <c r="K45" t="s">
        <v>301</v>
      </c>
      <c r="L45" t="s">
        <v>302</v>
      </c>
      <c r="M45" s="17">
        <f>VLOOKUP($K45,[1]Budget!$V:$AE,5,0)*IF($C45="1 - Revenues",1,IF(AND($C45="5 - Transfers",MID(I45,15,1)="4"),1,-1))</f>
        <v>73000</v>
      </c>
      <c r="N45" s="17">
        <f>VLOOKUP($K45,[1]Budget!$V:$AE,6,0)*IF($C45="1 - Revenues",1,IF(AND($C45="5 - Transfers",MID(J45,15,1)="4"),1,-1))</f>
        <v>0</v>
      </c>
      <c r="O45" s="17">
        <f>IFERROR(IF(RIGHT(LEFT(K45,15),1)="4",VLOOKUP(K45,'[1]Budget Worksheet'!A:B,2,0),-1*VLOOKUP(K45,'[1]Budget Worksheet'!A:B,2,0)),0)</f>
        <v>0</v>
      </c>
      <c r="P45" s="17">
        <f>VLOOKUP($K45,[1]Budget!$V:$AE,8,0)*IF($C45="1 - Revenues",1,IF(AND($C45="5 - Transfers",MID($K45,15,1)="4"),1,-1))</f>
        <v>0</v>
      </c>
      <c r="Q45" s="17">
        <f>VLOOKUP($K45,[1]Budget!$V:$AE,10,0)*IF($C45="1 - Revenues",1,IF(AND($C45="5 - Transfers",MID(K45,15,1)="4"),1,-1))</f>
        <v>0</v>
      </c>
      <c r="S45" s="18" t="b">
        <f>IF(LEFT(C45,1)="1",1,-1)*SUMIF([1]Budget!V:V,'Budget Worksheet for Pivot Tabl'!K45,[1]Budget!AC:AC)=P45</f>
        <v>1</v>
      </c>
    </row>
    <row r="46" spans="1:19" x14ac:dyDescent="0.25">
      <c r="A46" t="s">
        <v>16</v>
      </c>
      <c r="B46" t="s">
        <v>2</v>
      </c>
      <c r="C46" t="s">
        <v>7</v>
      </c>
      <c r="D46" t="str">
        <f t="shared" si="0"/>
        <v>INFLOWS</v>
      </c>
      <c r="E46" t="s">
        <v>102</v>
      </c>
      <c r="F46" t="s">
        <v>103</v>
      </c>
      <c r="G46" t="s">
        <v>102</v>
      </c>
      <c r="H46" t="s">
        <v>212</v>
      </c>
      <c r="I46" t="s">
        <v>213</v>
      </c>
      <c r="J46" t="s">
        <v>214</v>
      </c>
      <c r="K46" t="s">
        <v>303</v>
      </c>
      <c r="L46" t="s">
        <v>304</v>
      </c>
      <c r="M46" s="17">
        <f>VLOOKUP($K46,[1]Budget!$V:$AE,5,0)*IF($C46="1 - Revenues",1,IF(AND($C46="5 - Transfers",MID(I46,15,1)="4"),1,-1))</f>
        <v>263000</v>
      </c>
      <c r="N46" s="17">
        <f>VLOOKUP($K46,[1]Budget!$V:$AE,6,0)*IF($C46="1 - Revenues",1,IF(AND($C46="5 - Transfers",MID(J46,15,1)="4"),1,-1))</f>
        <v>278000</v>
      </c>
      <c r="O46" s="17">
        <f>IFERROR(IF(RIGHT(LEFT(K46,15),1)="4",VLOOKUP(K46,'[1]Budget Worksheet'!A:B,2,0),-1*VLOOKUP(K46,'[1]Budget Worksheet'!A:B,2,0)),0)</f>
        <v>400000</v>
      </c>
      <c r="P46" s="17">
        <f>VLOOKUP($K46,[1]Budget!$V:$AE,8,0)*IF($C46="1 - Revenues",1,IF(AND($C46="5 - Transfers",MID($K46,15,1)="4"),1,-1))</f>
        <v>400000</v>
      </c>
      <c r="Q46" s="17">
        <f>VLOOKUP($K46,[1]Budget!$V:$AE,10,0)*IF($C46="1 - Revenues",1,IF(AND($C46="5 - Transfers",MID(K46,15,1)="4"),1,-1))</f>
        <v>0</v>
      </c>
      <c r="S46" s="18" t="b">
        <f>IF(LEFT(C46,1)="1",1,-1)*SUMIF([1]Budget!V:V,'Budget Worksheet for Pivot Tabl'!K46,[1]Budget!AC:AC)=P46</f>
        <v>1</v>
      </c>
    </row>
    <row r="47" spans="1:19" x14ac:dyDescent="0.25">
      <c r="A47" t="s">
        <v>16</v>
      </c>
      <c r="B47" t="s">
        <v>2</v>
      </c>
      <c r="C47" t="s">
        <v>7</v>
      </c>
      <c r="D47" t="str">
        <f t="shared" si="0"/>
        <v>INFLOWS</v>
      </c>
      <c r="E47" t="s">
        <v>102</v>
      </c>
      <c r="F47" t="s">
        <v>103</v>
      </c>
      <c r="G47" t="s">
        <v>102</v>
      </c>
      <c r="H47" t="s">
        <v>212</v>
      </c>
      <c r="I47" t="s">
        <v>213</v>
      </c>
      <c r="J47" t="s">
        <v>214</v>
      </c>
      <c r="K47" t="s">
        <v>305</v>
      </c>
      <c r="L47" t="s">
        <v>306</v>
      </c>
      <c r="M47" s="17">
        <f>VLOOKUP($K47,[1]Budget!$V:$AE,5,0)*IF($C47="1 - Revenues",1,IF(AND($C47="5 - Transfers",MID(I47,15,1)="4"),1,-1))</f>
        <v>70000</v>
      </c>
      <c r="N47" s="17">
        <f>VLOOKUP($K47,[1]Budget!$V:$AE,6,0)*IF($C47="1 - Revenues",1,IF(AND($C47="5 - Transfers",MID(J47,15,1)="4"),1,-1))</f>
        <v>8000</v>
      </c>
      <c r="O47" s="17">
        <f>IFERROR(IF(RIGHT(LEFT(K47,15),1)="4",VLOOKUP(K47,'[1]Budget Worksheet'!A:B,2,0),-1*VLOOKUP(K47,'[1]Budget Worksheet'!A:B,2,0)),0)</f>
        <v>0</v>
      </c>
      <c r="P47" s="17">
        <f>VLOOKUP($K47,[1]Budget!$V:$AE,8,0)*IF($C47="1 - Revenues",1,IF(AND($C47="5 - Transfers",MID($K47,15,1)="4"),1,-1))</f>
        <v>0</v>
      </c>
      <c r="Q47" s="17">
        <f>VLOOKUP($K47,[1]Budget!$V:$AE,10,0)*IF($C47="1 - Revenues",1,IF(AND($C47="5 - Transfers",MID(K47,15,1)="4"),1,-1))</f>
        <v>0</v>
      </c>
      <c r="S47" s="18" t="b">
        <f>IF(LEFT(C47,1)="1",1,-1)*SUMIF([1]Budget!V:V,'Budget Worksheet for Pivot Tabl'!K47,[1]Budget!AC:AC)=P47</f>
        <v>1</v>
      </c>
    </row>
    <row r="48" spans="1:19" x14ac:dyDescent="0.25">
      <c r="A48" t="s">
        <v>16</v>
      </c>
      <c r="B48" t="s">
        <v>2</v>
      </c>
      <c r="C48" t="s">
        <v>7</v>
      </c>
      <c r="D48" t="str">
        <f t="shared" si="0"/>
        <v>INFLOWS</v>
      </c>
      <c r="E48" t="s">
        <v>102</v>
      </c>
      <c r="F48" t="s">
        <v>103</v>
      </c>
      <c r="G48" t="s">
        <v>102</v>
      </c>
      <c r="H48" t="s">
        <v>212</v>
      </c>
      <c r="I48" t="s">
        <v>213</v>
      </c>
      <c r="J48" t="s">
        <v>214</v>
      </c>
      <c r="K48" t="s">
        <v>307</v>
      </c>
      <c r="L48" t="s">
        <v>308</v>
      </c>
      <c r="M48" s="17">
        <f>VLOOKUP($K48,[1]Budget!$V:$AE,5,0)*IF($C48="1 - Revenues",1,IF(AND($C48="5 - Transfers",MID(I48,15,1)="4"),1,-1))</f>
        <v>0</v>
      </c>
      <c r="N48" s="17">
        <f>VLOOKUP($K48,[1]Budget!$V:$AE,6,0)*IF($C48="1 - Revenues",1,IF(AND($C48="5 - Transfers",MID(J48,15,1)="4"),1,-1))</f>
        <v>0</v>
      </c>
      <c r="O48" s="17">
        <f>IFERROR(IF(RIGHT(LEFT(K48,15),1)="4",VLOOKUP(K48,'[1]Budget Worksheet'!A:B,2,0),-1*VLOOKUP(K48,'[1]Budget Worksheet'!A:B,2,0)),0)</f>
        <v>0</v>
      </c>
      <c r="P48" s="17">
        <f>VLOOKUP($K48,[1]Budget!$V:$AE,8,0)*IF($C48="1 - Revenues",1,IF(AND($C48="5 - Transfers",MID($K48,15,1)="4"),1,-1))</f>
        <v>0</v>
      </c>
      <c r="Q48" s="17">
        <f>VLOOKUP($K48,[1]Budget!$V:$AE,10,0)*IF($C48="1 - Revenues",1,IF(AND($C48="5 - Transfers",MID(K48,15,1)="4"),1,-1))</f>
        <v>0</v>
      </c>
      <c r="S48" s="18" t="b">
        <f>IF(LEFT(C48,1)="1",1,-1)*SUMIF([1]Budget!V:V,'Budget Worksheet for Pivot Tabl'!K48,[1]Budget!AC:AC)=P48</f>
        <v>1</v>
      </c>
    </row>
    <row r="49" spans="1:19" x14ac:dyDescent="0.25">
      <c r="A49" t="s">
        <v>16</v>
      </c>
      <c r="B49" t="s">
        <v>2</v>
      </c>
      <c r="C49" t="s">
        <v>7</v>
      </c>
      <c r="D49" t="str">
        <f t="shared" si="0"/>
        <v>INFLOWS</v>
      </c>
      <c r="E49" t="s">
        <v>102</v>
      </c>
      <c r="F49" t="s">
        <v>103</v>
      </c>
      <c r="G49" t="s">
        <v>102</v>
      </c>
      <c r="H49" t="s">
        <v>212</v>
      </c>
      <c r="I49" t="s">
        <v>213</v>
      </c>
      <c r="J49" t="s">
        <v>214</v>
      </c>
      <c r="K49" t="s">
        <v>309</v>
      </c>
      <c r="L49" t="s">
        <v>310</v>
      </c>
      <c r="M49" s="17">
        <f>VLOOKUP($K49,[1]Budget!$V:$AE,5,0)*IF($C49="1 - Revenues",1,IF(AND($C49="5 - Transfers",MID(I49,15,1)="4"),1,-1))</f>
        <v>0</v>
      </c>
      <c r="N49" s="17">
        <f>VLOOKUP($K49,[1]Budget!$V:$AE,6,0)*IF($C49="1 - Revenues",1,IF(AND($C49="5 - Transfers",MID(J49,15,1)="4"),1,-1))</f>
        <v>0</v>
      </c>
      <c r="O49" s="17">
        <f>IFERROR(IF(RIGHT(LEFT(K49,15),1)="4",VLOOKUP(K49,'[1]Budget Worksheet'!A:B,2,0),-1*VLOOKUP(K49,'[1]Budget Worksheet'!A:B,2,0)),0)</f>
        <v>0</v>
      </c>
      <c r="P49" s="17">
        <f>VLOOKUP($K49,[1]Budget!$V:$AE,8,0)*IF($C49="1 - Revenues",1,IF(AND($C49="5 - Transfers",MID($K49,15,1)="4"),1,-1))</f>
        <v>0</v>
      </c>
      <c r="Q49" s="17">
        <f>VLOOKUP($K49,[1]Budget!$V:$AE,10,0)*IF($C49="1 - Revenues",1,IF(AND($C49="5 - Transfers",MID(K49,15,1)="4"),1,-1))</f>
        <v>0</v>
      </c>
      <c r="S49" s="18" t="b">
        <f>IF(LEFT(C49,1)="1",1,-1)*SUMIF([1]Budget!V:V,'Budget Worksheet for Pivot Tabl'!K49,[1]Budget!AC:AC)=P49</f>
        <v>1</v>
      </c>
    </row>
    <row r="50" spans="1:19" x14ac:dyDescent="0.25">
      <c r="A50" t="s">
        <v>16</v>
      </c>
      <c r="B50" t="s">
        <v>2</v>
      </c>
      <c r="C50" t="s">
        <v>7</v>
      </c>
      <c r="D50" t="str">
        <f t="shared" si="0"/>
        <v>INFLOWS</v>
      </c>
      <c r="E50" t="s">
        <v>102</v>
      </c>
      <c r="F50" t="s">
        <v>103</v>
      </c>
      <c r="G50" t="s">
        <v>102</v>
      </c>
      <c r="H50" t="s">
        <v>212</v>
      </c>
      <c r="I50" t="s">
        <v>213</v>
      </c>
      <c r="J50" t="s">
        <v>214</v>
      </c>
      <c r="K50" t="s">
        <v>311</v>
      </c>
      <c r="L50" t="s">
        <v>312</v>
      </c>
      <c r="M50" s="17">
        <f>VLOOKUP($K50,[1]Budget!$V:$AE,5,0)*IF($C50="1 - Revenues",1,IF(AND($C50="5 - Transfers",MID(I50,15,1)="4"),1,-1))</f>
        <v>0</v>
      </c>
      <c r="N50" s="17">
        <f>VLOOKUP($K50,[1]Budget!$V:$AE,6,0)*IF($C50="1 - Revenues",1,IF(AND($C50="5 - Transfers",MID(J50,15,1)="4"),1,-1))</f>
        <v>0</v>
      </c>
      <c r="O50" s="17">
        <f>IFERROR(IF(RIGHT(LEFT(K50,15),1)="4",VLOOKUP(K50,'[1]Budget Worksheet'!A:B,2,0),-1*VLOOKUP(K50,'[1]Budget Worksheet'!A:B,2,0)),0)</f>
        <v>0</v>
      </c>
      <c r="P50" s="17">
        <f>VLOOKUP($K50,[1]Budget!$V:$AE,8,0)*IF($C50="1 - Revenues",1,IF(AND($C50="5 - Transfers",MID($K50,15,1)="4"),1,-1))</f>
        <v>0</v>
      </c>
      <c r="Q50" s="17">
        <f>VLOOKUP($K50,[1]Budget!$V:$AE,10,0)*IF($C50="1 - Revenues",1,IF(AND($C50="5 - Transfers",MID(K50,15,1)="4"),1,-1))</f>
        <v>0</v>
      </c>
      <c r="S50" s="18" t="b">
        <f>IF(LEFT(C50,1)="1",1,-1)*SUMIF([1]Budget!V:V,'Budget Worksheet for Pivot Tabl'!K50,[1]Budget!AC:AC)=P50</f>
        <v>1</v>
      </c>
    </row>
    <row r="51" spans="1:19" x14ac:dyDescent="0.25">
      <c r="A51" t="s">
        <v>16</v>
      </c>
      <c r="B51" t="s">
        <v>2</v>
      </c>
      <c r="C51" t="s">
        <v>7</v>
      </c>
      <c r="D51" t="str">
        <f t="shared" si="0"/>
        <v>INFLOWS</v>
      </c>
      <c r="E51" t="s">
        <v>102</v>
      </c>
      <c r="F51" t="s">
        <v>103</v>
      </c>
      <c r="G51" t="s">
        <v>102</v>
      </c>
      <c r="H51" t="s">
        <v>212</v>
      </c>
      <c r="I51" t="s">
        <v>213</v>
      </c>
      <c r="J51" t="s">
        <v>214</v>
      </c>
      <c r="K51" t="s">
        <v>313</v>
      </c>
      <c r="L51" t="s">
        <v>314</v>
      </c>
      <c r="M51" s="17">
        <f>VLOOKUP($K51,[1]Budget!$V:$AE,5,0)*IF($C51="1 - Revenues",1,IF(AND($C51="5 - Transfers",MID(I51,15,1)="4"),1,-1))</f>
        <v>17000</v>
      </c>
      <c r="N51" s="17">
        <f>VLOOKUP($K51,[1]Budget!$V:$AE,6,0)*IF($C51="1 - Revenues",1,IF(AND($C51="5 - Transfers",MID(J51,15,1)="4"),1,-1))</f>
        <v>24000</v>
      </c>
      <c r="O51" s="17">
        <f>IFERROR(IF(RIGHT(LEFT(K51,15),1)="4",VLOOKUP(K51,'[1]Budget Worksheet'!A:B,2,0),-1*VLOOKUP(K51,'[1]Budget Worksheet'!A:B,2,0)),0)</f>
        <v>25000</v>
      </c>
      <c r="P51" s="17">
        <f>VLOOKUP($K51,[1]Budget!$V:$AE,8,0)*IF($C51="1 - Revenues",1,IF(AND($C51="5 - Transfers",MID($K51,15,1)="4"),1,-1))</f>
        <v>25000</v>
      </c>
      <c r="Q51" s="17">
        <f>VLOOKUP($K51,[1]Budget!$V:$AE,10,0)*IF($C51="1 - Revenues",1,IF(AND($C51="5 - Transfers",MID(K51,15,1)="4"),1,-1))</f>
        <v>0</v>
      </c>
      <c r="S51" s="18" t="b">
        <f>IF(LEFT(C51,1)="1",1,-1)*SUMIF([1]Budget!V:V,'Budget Worksheet for Pivot Tabl'!K51,[1]Budget!AC:AC)=P51</f>
        <v>1</v>
      </c>
    </row>
    <row r="52" spans="1:19" x14ac:dyDescent="0.25">
      <c r="A52" t="s">
        <v>16</v>
      </c>
      <c r="B52" t="s">
        <v>2</v>
      </c>
      <c r="C52" t="s">
        <v>7</v>
      </c>
      <c r="D52" t="str">
        <f t="shared" si="0"/>
        <v>INFLOWS</v>
      </c>
      <c r="E52" t="s">
        <v>102</v>
      </c>
      <c r="F52" t="s">
        <v>103</v>
      </c>
      <c r="G52" t="s">
        <v>102</v>
      </c>
      <c r="H52" t="s">
        <v>212</v>
      </c>
      <c r="I52" t="s">
        <v>213</v>
      </c>
      <c r="J52" t="s">
        <v>214</v>
      </c>
      <c r="K52" t="s">
        <v>315</v>
      </c>
      <c r="L52" t="s">
        <v>316</v>
      </c>
      <c r="M52" s="17">
        <f>VLOOKUP($K52,[1]Budget!$V:$AE,5,0)*IF($C52="1 - Revenues",1,IF(AND($C52="5 - Transfers",MID(I52,15,1)="4"),1,-1))</f>
        <v>1000</v>
      </c>
      <c r="N52" s="17">
        <f>VLOOKUP($K52,[1]Budget!$V:$AE,6,0)*IF($C52="1 - Revenues",1,IF(AND($C52="5 - Transfers",MID(J52,15,1)="4"),1,-1))</f>
        <v>1000</v>
      </c>
      <c r="O52" s="17">
        <f>IFERROR(IF(RIGHT(LEFT(K52,15),1)="4",VLOOKUP(K52,'[1]Budget Worksheet'!A:B,2,0),-1*VLOOKUP(K52,'[1]Budget Worksheet'!A:B,2,0)),0)</f>
        <v>650</v>
      </c>
      <c r="P52" s="17">
        <f>VLOOKUP($K52,[1]Budget!$V:$AE,8,0)*IF($C52="1 - Revenues",1,IF(AND($C52="5 - Transfers",MID($K52,15,1)="4"),1,-1))</f>
        <v>650</v>
      </c>
      <c r="Q52" s="17">
        <f>VLOOKUP($K52,[1]Budget!$V:$AE,10,0)*IF($C52="1 - Revenues",1,IF(AND($C52="5 - Transfers",MID(K52,15,1)="4"),1,-1))</f>
        <v>0</v>
      </c>
      <c r="S52" s="18" t="b">
        <f>IF(LEFT(C52,1)="1",1,-1)*SUMIF([1]Budget!V:V,'Budget Worksheet for Pivot Tabl'!K52,[1]Budget!AC:AC)=P52</f>
        <v>1</v>
      </c>
    </row>
    <row r="53" spans="1:19" x14ac:dyDescent="0.25">
      <c r="A53" t="s">
        <v>16</v>
      </c>
      <c r="B53" t="s">
        <v>2</v>
      </c>
      <c r="C53" t="s">
        <v>11</v>
      </c>
      <c r="D53" t="str">
        <f t="shared" si="0"/>
        <v>OUTFLOWS</v>
      </c>
      <c r="E53" t="s">
        <v>102</v>
      </c>
      <c r="F53" t="s">
        <v>103</v>
      </c>
      <c r="G53" t="s">
        <v>102</v>
      </c>
      <c r="H53" t="s">
        <v>212</v>
      </c>
      <c r="I53" t="s">
        <v>213</v>
      </c>
      <c r="J53" t="s">
        <v>214</v>
      </c>
      <c r="K53" t="s">
        <v>317</v>
      </c>
      <c r="L53" t="s">
        <v>318</v>
      </c>
      <c r="M53" s="17">
        <f>VLOOKUP($K53,[1]Budget!$V:$AE,5,0)*IF($C53="1 - Revenues",1,IF(AND($C53="5 - Transfers",MID(I53,15,1)="4"),1,-1))</f>
        <v>0</v>
      </c>
      <c r="N53" s="17">
        <f>VLOOKUP($K53,[1]Budget!$V:$AE,6,0)*IF($C53="1 - Revenues",1,IF(AND($C53="5 - Transfers",MID(J53,15,1)="4"),1,-1))</f>
        <v>0</v>
      </c>
      <c r="O53" s="17">
        <f>IFERROR(IF(RIGHT(LEFT(K53,15),1)="4",VLOOKUP(K53,'[1]Budget Worksheet'!A:B,2,0),-1*VLOOKUP(K53,'[1]Budget Worksheet'!A:B,2,0)),0)</f>
        <v>0</v>
      </c>
      <c r="P53" s="17">
        <f>VLOOKUP($K53,[1]Budget!$V:$AE,8,0)*IF($C53="1 - Revenues",1,IF(AND($C53="5 - Transfers",MID($K53,15,1)="4"),1,-1))</f>
        <v>0</v>
      </c>
      <c r="Q53" s="17">
        <f>VLOOKUP($K53,[1]Budget!$V:$AE,10,0)*IF($C53="1 - Revenues",1,IF(AND($C53="5 - Transfers",MID(K53,15,1)="4"),1,-1))</f>
        <v>0</v>
      </c>
      <c r="S53" s="18" t="b">
        <f>IF(LEFT(C53,1)="1",1,-1)*SUMIF([1]Budget!V:V,'Budget Worksheet for Pivot Tabl'!K53,[1]Budget!AC:AC)=P53</f>
        <v>1</v>
      </c>
    </row>
    <row r="54" spans="1:19" x14ac:dyDescent="0.25">
      <c r="A54" t="s">
        <v>16</v>
      </c>
      <c r="B54" t="s">
        <v>2</v>
      </c>
      <c r="C54" t="s">
        <v>11</v>
      </c>
      <c r="D54" t="str">
        <f t="shared" si="0"/>
        <v>OUTFLOWS</v>
      </c>
      <c r="E54" t="s">
        <v>102</v>
      </c>
      <c r="F54" t="s">
        <v>103</v>
      </c>
      <c r="G54" t="s">
        <v>102</v>
      </c>
      <c r="H54" t="s">
        <v>212</v>
      </c>
      <c r="I54" t="s">
        <v>213</v>
      </c>
      <c r="J54" t="s">
        <v>214</v>
      </c>
      <c r="K54" t="s">
        <v>319</v>
      </c>
      <c r="L54" t="s">
        <v>320</v>
      </c>
      <c r="M54" s="17">
        <f>VLOOKUP($K54,[1]Budget!$V:$AE,5,0)*IF($C54="1 - Revenues",1,IF(AND($C54="5 - Transfers",MID(I54,15,1)="4"),1,-1))</f>
        <v>0</v>
      </c>
      <c r="N54" s="17">
        <f>VLOOKUP($K54,[1]Budget!$V:$AE,6,0)*IF($C54="1 - Revenues",1,IF(AND($C54="5 - Transfers",MID(J54,15,1)="4"),1,-1))</f>
        <v>0</v>
      </c>
      <c r="O54" s="17">
        <f>IFERROR(IF(RIGHT(LEFT(K54,15),1)="4",VLOOKUP(K54,'[1]Budget Worksheet'!A:B,2,0),-1*VLOOKUP(K54,'[1]Budget Worksheet'!A:B,2,0)),0)</f>
        <v>0</v>
      </c>
      <c r="P54" s="17">
        <f>VLOOKUP($K54,[1]Budget!$V:$AE,8,0)*IF($C54="1 - Revenues",1,IF(AND($C54="5 - Transfers",MID($K54,15,1)="4"),1,-1))</f>
        <v>0</v>
      </c>
      <c r="Q54" s="17">
        <f>VLOOKUP($K54,[1]Budget!$V:$AE,10,0)*IF($C54="1 - Revenues",1,IF(AND($C54="5 - Transfers",MID(K54,15,1)="4"),1,-1))</f>
        <v>0</v>
      </c>
      <c r="S54" s="18" t="b">
        <f>IF(LEFT(C54,1)="1",1,-1)*SUMIF([1]Budget!V:V,'Budget Worksheet for Pivot Tabl'!K54,[1]Budget!AC:AC)=P54</f>
        <v>1</v>
      </c>
    </row>
    <row r="55" spans="1:19" x14ac:dyDescent="0.25">
      <c r="A55" t="s">
        <v>16</v>
      </c>
      <c r="B55" t="s">
        <v>2</v>
      </c>
      <c r="C55" t="s">
        <v>7</v>
      </c>
      <c r="D55" t="str">
        <f t="shared" si="0"/>
        <v>INFLOWS</v>
      </c>
      <c r="E55" t="s">
        <v>104</v>
      </c>
      <c r="F55" t="s">
        <v>105</v>
      </c>
      <c r="G55" t="s">
        <v>102</v>
      </c>
      <c r="H55" t="s">
        <v>212</v>
      </c>
      <c r="I55" t="s">
        <v>321</v>
      </c>
      <c r="J55" t="s">
        <v>322</v>
      </c>
      <c r="K55" t="s">
        <v>323</v>
      </c>
      <c r="L55" t="s">
        <v>304</v>
      </c>
      <c r="M55" s="17">
        <f>VLOOKUP($K55,[1]Budget!$V:$AE,5,0)*IF($C55="1 - Revenues",1,IF(AND($C55="5 - Transfers",MID(I55,15,1)="4"),1,-1))</f>
        <v>0</v>
      </c>
      <c r="N55" s="17">
        <f>VLOOKUP($K55,[1]Budget!$V:$AE,6,0)*IF($C55="1 - Revenues",1,IF(AND($C55="5 - Transfers",MID(J55,15,1)="4"),1,-1))</f>
        <v>0</v>
      </c>
      <c r="O55" s="17">
        <f>IFERROR(IF(RIGHT(LEFT(K55,15),1)="4",VLOOKUP(K55,'[1]Budget Worksheet'!A:B,2,0),-1*VLOOKUP(K55,'[1]Budget Worksheet'!A:B,2,0)),0)</f>
        <v>42000</v>
      </c>
      <c r="P55" s="17">
        <f>VLOOKUP($K55,[1]Budget!$V:$AE,8,0)*IF($C55="1 - Revenues",1,IF(AND($C55="5 - Transfers",MID($K55,15,1)="4"),1,-1))</f>
        <v>42000</v>
      </c>
      <c r="Q55" s="17">
        <f>VLOOKUP($K55,[1]Budget!$V:$AE,10,0)*IF($C55="1 - Revenues",1,IF(AND($C55="5 - Transfers",MID(K55,15,1)="4"),1,-1))</f>
        <v>0</v>
      </c>
      <c r="S55" s="18" t="b">
        <f>IF(LEFT(C55,1)="1",1,-1)*SUMIF([1]Budget!V:V,'Budget Worksheet for Pivot Tabl'!K55,[1]Budget!AC:AC)=P55</f>
        <v>1</v>
      </c>
    </row>
    <row r="56" spans="1:19" x14ac:dyDescent="0.25">
      <c r="A56" t="s">
        <v>16</v>
      </c>
      <c r="B56" t="s">
        <v>2</v>
      </c>
      <c r="C56" t="s">
        <v>7</v>
      </c>
      <c r="D56" t="str">
        <f t="shared" si="0"/>
        <v>INFLOWS</v>
      </c>
      <c r="E56" t="s">
        <v>104</v>
      </c>
      <c r="F56" t="s">
        <v>105</v>
      </c>
      <c r="G56" t="s">
        <v>102</v>
      </c>
      <c r="H56" t="s">
        <v>212</v>
      </c>
      <c r="I56" t="s">
        <v>321</v>
      </c>
      <c r="J56" t="s">
        <v>322</v>
      </c>
      <c r="K56" t="s">
        <v>324</v>
      </c>
      <c r="L56" t="s">
        <v>302</v>
      </c>
      <c r="M56" s="17">
        <f>VLOOKUP($K56,[1]Budget!$V:$AE,5,0)*IF($C56="1 - Revenues",1,IF(AND($C56="5 - Transfers",MID(I56,15,1)="4"),1,-1))</f>
        <v>0</v>
      </c>
      <c r="N56" s="17">
        <f>VLOOKUP($K56,[1]Budget!$V:$AE,6,0)*IF($C56="1 - Revenues",1,IF(AND($C56="5 - Transfers",MID(J56,15,1)="4"),1,-1))</f>
        <v>0</v>
      </c>
      <c r="O56" s="17">
        <f>IFERROR(IF(RIGHT(LEFT(K56,15),1)="4",VLOOKUP(K56,'[1]Budget Worksheet'!A:B,2,0),-1*VLOOKUP(K56,'[1]Budget Worksheet'!A:B,2,0)),0)</f>
        <v>0</v>
      </c>
      <c r="P56" s="17">
        <f>VLOOKUP($K56,[1]Budget!$V:$AE,8,0)*IF($C56="1 - Revenues",1,IF(AND($C56="5 - Transfers",MID($K56,15,1)="4"),1,-1))</f>
        <v>0</v>
      </c>
      <c r="Q56" s="17">
        <f>VLOOKUP($K56,[1]Budget!$V:$AE,10,0)*IF($C56="1 - Revenues",1,IF(AND($C56="5 - Transfers",MID(K56,15,1)="4"),1,-1))</f>
        <v>0</v>
      </c>
      <c r="S56" s="18" t="b">
        <f>IF(LEFT(C56,1)="1",1,-1)*SUMIF([1]Budget!V:V,'Budget Worksheet for Pivot Tabl'!K56,[1]Budget!AC:AC)=P56</f>
        <v>1</v>
      </c>
    </row>
    <row r="57" spans="1:19" x14ac:dyDescent="0.25">
      <c r="A57" t="s">
        <v>16</v>
      </c>
      <c r="B57" t="s">
        <v>2</v>
      </c>
      <c r="C57" t="s">
        <v>7</v>
      </c>
      <c r="D57" t="str">
        <f t="shared" si="0"/>
        <v>INFLOWS</v>
      </c>
      <c r="E57" t="s">
        <v>108</v>
      </c>
      <c r="F57" t="s">
        <v>109</v>
      </c>
      <c r="G57" t="s">
        <v>102</v>
      </c>
      <c r="H57" t="s">
        <v>212</v>
      </c>
      <c r="I57" t="s">
        <v>325</v>
      </c>
      <c r="J57" t="s">
        <v>326</v>
      </c>
      <c r="K57" t="s">
        <v>327</v>
      </c>
      <c r="L57" t="s">
        <v>328</v>
      </c>
      <c r="M57" s="17">
        <f>VLOOKUP($K57,[1]Budget!$V:$AE,5,0)*IF($C57="1 - Revenues",1,IF(AND($C57="5 - Transfers",MID(I57,15,1)="4"),1,-1))</f>
        <v>47000</v>
      </c>
      <c r="N57" s="17">
        <f>VLOOKUP($K57,[1]Budget!$V:$AE,6,0)*IF($C57="1 - Revenues",1,IF(AND($C57="5 - Transfers",MID(J57,15,1)="4"),1,-1))</f>
        <v>31000</v>
      </c>
      <c r="O57" s="17">
        <f>IFERROR(IF(RIGHT(LEFT(K57,15),1)="4",VLOOKUP(K57,'[1]Budget Worksheet'!A:B,2,0),-1*VLOOKUP(K57,'[1]Budget Worksheet'!A:B,2,0)),0)</f>
        <v>15000</v>
      </c>
      <c r="P57" s="17">
        <f>VLOOKUP($K57,[1]Budget!$V:$AE,8,0)*IF($C57="1 - Revenues",1,IF(AND($C57="5 - Transfers",MID($K57,15,1)="4"),1,-1))</f>
        <v>15000</v>
      </c>
      <c r="Q57" s="17">
        <f>VLOOKUP($K57,[1]Budget!$V:$AE,10,0)*IF($C57="1 - Revenues",1,IF(AND($C57="5 - Transfers",MID(K57,15,1)="4"),1,-1))</f>
        <v>0</v>
      </c>
      <c r="S57" s="18" t="b">
        <f>IF(LEFT(C57,1)="1",1,-1)*SUMIF([1]Budget!V:V,'Budget Worksheet for Pivot Tabl'!K57,[1]Budget!AC:AC)=P57</f>
        <v>1</v>
      </c>
    </row>
    <row r="58" spans="1:19" x14ac:dyDescent="0.25">
      <c r="A58" t="s">
        <v>16</v>
      </c>
      <c r="B58" t="s">
        <v>2</v>
      </c>
      <c r="C58" t="s">
        <v>7</v>
      </c>
      <c r="D58" t="str">
        <f t="shared" si="0"/>
        <v>INFLOWS</v>
      </c>
      <c r="E58" t="s">
        <v>108</v>
      </c>
      <c r="F58" t="s">
        <v>109</v>
      </c>
      <c r="G58" t="s">
        <v>102</v>
      </c>
      <c r="H58" t="s">
        <v>212</v>
      </c>
      <c r="I58" t="s">
        <v>325</v>
      </c>
      <c r="J58" t="s">
        <v>326</v>
      </c>
      <c r="K58" t="s">
        <v>329</v>
      </c>
      <c r="L58" t="s">
        <v>330</v>
      </c>
      <c r="M58" s="17">
        <f>VLOOKUP($K58,[1]Budget!$V:$AE,5,0)*IF($C58="1 - Revenues",1,IF(AND($C58="5 - Transfers",MID(I58,15,1)="4"),1,-1))</f>
        <v>90000</v>
      </c>
      <c r="N58" s="17">
        <f>VLOOKUP($K58,[1]Budget!$V:$AE,6,0)*IF($C58="1 - Revenues",1,IF(AND($C58="5 - Transfers",MID(J58,15,1)="4"),1,-1))</f>
        <v>90000</v>
      </c>
      <c r="O58" s="17">
        <f>IFERROR(IF(RIGHT(LEFT(K58,15),1)="4",VLOOKUP(K58,'[1]Budget Worksheet'!A:B,2,0),-1*VLOOKUP(K58,'[1]Budget Worksheet'!A:B,2,0)),0)</f>
        <v>80000</v>
      </c>
      <c r="P58" s="17">
        <f>VLOOKUP($K58,[1]Budget!$V:$AE,8,0)*IF($C58="1 - Revenues",1,IF(AND($C58="5 - Transfers",MID($K58,15,1)="4"),1,-1))</f>
        <v>80000</v>
      </c>
      <c r="Q58" s="17">
        <f>VLOOKUP($K58,[1]Budget!$V:$AE,10,0)*IF($C58="1 - Revenues",1,IF(AND($C58="5 - Transfers",MID(K58,15,1)="4"),1,-1))</f>
        <v>0</v>
      </c>
      <c r="S58" s="18" t="b">
        <f>IF(LEFT(C58,1)="1",1,-1)*SUMIF([1]Budget!V:V,'Budget Worksheet for Pivot Tabl'!K58,[1]Budget!AC:AC)=P58</f>
        <v>1</v>
      </c>
    </row>
    <row r="59" spans="1:19" x14ac:dyDescent="0.25">
      <c r="A59" t="s">
        <v>16</v>
      </c>
      <c r="B59" t="s">
        <v>2</v>
      </c>
      <c r="C59" t="s">
        <v>7</v>
      </c>
      <c r="D59" t="str">
        <f t="shared" si="0"/>
        <v>INFLOWS</v>
      </c>
      <c r="E59" t="s">
        <v>108</v>
      </c>
      <c r="F59" t="s">
        <v>109</v>
      </c>
      <c r="G59" t="s">
        <v>102</v>
      </c>
      <c r="H59" t="s">
        <v>212</v>
      </c>
      <c r="I59" t="s">
        <v>325</v>
      </c>
      <c r="J59" t="s">
        <v>326</v>
      </c>
      <c r="K59" t="s">
        <v>331</v>
      </c>
      <c r="L59" t="s">
        <v>332</v>
      </c>
      <c r="M59" s="17">
        <f>VLOOKUP($K59,[1]Budget!$V:$AE,5,0)*IF($C59="1 - Revenues",1,IF(AND($C59="5 - Transfers",MID(I59,15,1)="4"),1,-1))</f>
        <v>0</v>
      </c>
      <c r="N59" s="17">
        <f>VLOOKUP($K59,[1]Budget!$V:$AE,6,0)*IF($C59="1 - Revenues",1,IF(AND($C59="5 - Transfers",MID(J59,15,1)="4"),1,-1))</f>
        <v>0</v>
      </c>
      <c r="O59" s="17">
        <f>IFERROR(IF(RIGHT(LEFT(K59,15),1)="4",VLOOKUP(K59,'[1]Budget Worksheet'!A:B,2,0),-1*VLOOKUP(K59,'[1]Budget Worksheet'!A:B,2,0)),0)</f>
        <v>0</v>
      </c>
      <c r="P59" s="17">
        <f>VLOOKUP($K59,[1]Budget!$V:$AE,8,0)*IF($C59="1 - Revenues",1,IF(AND($C59="5 - Transfers",MID($K59,15,1)="4"),1,-1))</f>
        <v>0</v>
      </c>
      <c r="Q59" s="17">
        <f>VLOOKUP($K59,[1]Budget!$V:$AE,10,0)*IF($C59="1 - Revenues",1,IF(AND($C59="5 - Transfers",MID(K59,15,1)="4"),1,-1))</f>
        <v>0</v>
      </c>
      <c r="S59" s="18" t="b">
        <f>IF(LEFT(C59,1)="1",1,-1)*SUMIF([1]Budget!V:V,'Budget Worksheet for Pivot Tabl'!K59,[1]Budget!AC:AC)=P59</f>
        <v>1</v>
      </c>
    </row>
    <row r="60" spans="1:19" x14ac:dyDescent="0.25">
      <c r="A60" t="s">
        <v>16</v>
      </c>
      <c r="B60" t="s">
        <v>2</v>
      </c>
      <c r="C60" t="s">
        <v>7</v>
      </c>
      <c r="D60" t="str">
        <f t="shared" si="0"/>
        <v>INFLOWS</v>
      </c>
      <c r="E60" t="s">
        <v>108</v>
      </c>
      <c r="F60" t="s">
        <v>109</v>
      </c>
      <c r="G60" t="s">
        <v>102</v>
      </c>
      <c r="H60" t="s">
        <v>212</v>
      </c>
      <c r="I60" t="s">
        <v>325</v>
      </c>
      <c r="J60" t="s">
        <v>326</v>
      </c>
      <c r="K60" t="s">
        <v>333</v>
      </c>
      <c r="L60" t="s">
        <v>334</v>
      </c>
      <c r="M60" s="17">
        <f>VLOOKUP($K60,[1]Budget!$V:$AE,5,0)*IF($C60="1 - Revenues",1,IF(AND($C60="5 - Transfers",MID(I60,15,1)="4"),1,-1))</f>
        <v>0</v>
      </c>
      <c r="N60" s="17">
        <f>VLOOKUP($K60,[1]Budget!$V:$AE,6,0)*IF($C60="1 - Revenues",1,IF(AND($C60="5 - Transfers",MID(J60,15,1)="4"),1,-1))</f>
        <v>0</v>
      </c>
      <c r="O60" s="17">
        <f>IFERROR(IF(RIGHT(LEFT(K60,15),1)="4",VLOOKUP(K60,'[1]Budget Worksheet'!A:B,2,0),-1*VLOOKUP(K60,'[1]Budget Worksheet'!A:B,2,0)),0)</f>
        <v>0</v>
      </c>
      <c r="P60" s="17">
        <f>VLOOKUP($K60,[1]Budget!$V:$AE,8,0)*IF($C60="1 - Revenues",1,IF(AND($C60="5 - Transfers",MID($K60,15,1)="4"),1,-1))</f>
        <v>0</v>
      </c>
      <c r="Q60" s="17">
        <f>VLOOKUP($K60,[1]Budget!$V:$AE,10,0)*IF($C60="1 - Revenues",1,IF(AND($C60="5 - Transfers",MID(K60,15,1)="4"),1,-1))</f>
        <v>0</v>
      </c>
      <c r="S60" s="18" t="b">
        <f>IF(LEFT(C60,1)="1",1,-1)*SUMIF([1]Budget!V:V,'Budget Worksheet for Pivot Tabl'!K60,[1]Budget!AC:AC)=P60</f>
        <v>1</v>
      </c>
    </row>
    <row r="61" spans="1:19" x14ac:dyDescent="0.25">
      <c r="A61" t="s">
        <v>16</v>
      </c>
      <c r="B61" t="s">
        <v>2</v>
      </c>
      <c r="C61" t="s">
        <v>7</v>
      </c>
      <c r="D61" t="str">
        <f t="shared" si="0"/>
        <v>INFLOWS</v>
      </c>
      <c r="E61" t="s">
        <v>108</v>
      </c>
      <c r="F61" t="s">
        <v>109</v>
      </c>
      <c r="G61" t="s">
        <v>102</v>
      </c>
      <c r="H61" t="s">
        <v>212</v>
      </c>
      <c r="I61" t="s">
        <v>325</v>
      </c>
      <c r="J61" t="s">
        <v>326</v>
      </c>
      <c r="K61" t="s">
        <v>335</v>
      </c>
      <c r="L61" t="s">
        <v>336</v>
      </c>
      <c r="M61" s="17">
        <f>VLOOKUP($K61,[1]Budget!$V:$AE,5,0)*IF($C61="1 - Revenues",1,IF(AND($C61="5 - Transfers",MID(I61,15,1)="4"),1,-1))</f>
        <v>0</v>
      </c>
      <c r="N61" s="17">
        <f>VLOOKUP($K61,[1]Budget!$V:$AE,6,0)*IF($C61="1 - Revenues",1,IF(AND($C61="5 - Transfers",MID(J61,15,1)="4"),1,-1))</f>
        <v>0</v>
      </c>
      <c r="O61" s="17">
        <f>IFERROR(IF(RIGHT(LEFT(K61,15),1)="4",VLOOKUP(K61,'[1]Budget Worksheet'!A:B,2,0),-1*VLOOKUP(K61,'[1]Budget Worksheet'!A:B,2,0)),0)</f>
        <v>0</v>
      </c>
      <c r="P61" s="17">
        <f>VLOOKUP($K61,[1]Budget!$V:$AE,8,0)*IF($C61="1 - Revenues",1,IF(AND($C61="5 - Transfers",MID($K61,15,1)="4"),1,-1))</f>
        <v>0</v>
      </c>
      <c r="Q61" s="17">
        <f>VLOOKUP($K61,[1]Budget!$V:$AE,10,0)*IF($C61="1 - Revenues",1,IF(AND($C61="5 - Transfers",MID(K61,15,1)="4"),1,-1))</f>
        <v>0</v>
      </c>
      <c r="S61" s="18" t="b">
        <f>IF(LEFT(C61,1)="1",1,-1)*SUMIF([1]Budget!V:V,'Budget Worksheet for Pivot Tabl'!K61,[1]Budget!AC:AC)=P61</f>
        <v>1</v>
      </c>
    </row>
    <row r="62" spans="1:19" x14ac:dyDescent="0.25">
      <c r="A62" t="s">
        <v>16</v>
      </c>
      <c r="B62" t="s">
        <v>2</v>
      </c>
      <c r="C62" t="s">
        <v>7</v>
      </c>
      <c r="D62" t="str">
        <f t="shared" si="0"/>
        <v>INFLOWS</v>
      </c>
      <c r="E62" t="s">
        <v>108</v>
      </c>
      <c r="F62" t="s">
        <v>109</v>
      </c>
      <c r="G62" t="s">
        <v>102</v>
      </c>
      <c r="H62" t="s">
        <v>212</v>
      </c>
      <c r="I62" t="s">
        <v>325</v>
      </c>
      <c r="J62" t="s">
        <v>326</v>
      </c>
      <c r="K62" t="s">
        <v>337</v>
      </c>
      <c r="L62" t="s">
        <v>338</v>
      </c>
      <c r="M62" s="17">
        <f>VLOOKUP($K62,[1]Budget!$V:$AE,5,0)*IF($C62="1 - Revenues",1,IF(AND($C62="5 - Transfers",MID(I62,15,1)="4"),1,-1))</f>
        <v>236000</v>
      </c>
      <c r="N62" s="17">
        <f>VLOOKUP($K62,[1]Budget!$V:$AE,6,0)*IF($C62="1 - Revenues",1,IF(AND($C62="5 - Transfers",MID(J62,15,1)="4"),1,-1))</f>
        <v>261000</v>
      </c>
      <c r="O62" s="17">
        <f>IFERROR(IF(RIGHT(LEFT(K62,15),1)="4",VLOOKUP(K62,'[1]Budget Worksheet'!A:B,2,0),-1*VLOOKUP(K62,'[1]Budget Worksheet'!A:B,2,0)),0)</f>
        <v>200000</v>
      </c>
      <c r="P62" s="17">
        <f>VLOOKUP($K62,[1]Budget!$V:$AE,8,0)*IF($C62="1 - Revenues",1,IF(AND($C62="5 - Transfers",MID($K62,15,1)="4"),1,-1))</f>
        <v>200000</v>
      </c>
      <c r="Q62" s="17">
        <f>VLOOKUP($K62,[1]Budget!$V:$AE,10,0)*IF($C62="1 - Revenues",1,IF(AND($C62="5 - Transfers",MID(K62,15,1)="4"),1,-1))</f>
        <v>0</v>
      </c>
      <c r="S62" s="18" t="b">
        <f>IF(LEFT(C62,1)="1",1,-1)*SUMIF([1]Budget!V:V,'Budget Worksheet for Pivot Tabl'!K62,[1]Budget!AC:AC)=P62</f>
        <v>1</v>
      </c>
    </row>
    <row r="63" spans="1:19" x14ac:dyDescent="0.25">
      <c r="A63" t="s">
        <v>16</v>
      </c>
      <c r="B63" t="s">
        <v>2</v>
      </c>
      <c r="C63" t="s">
        <v>7</v>
      </c>
      <c r="D63" t="str">
        <f t="shared" si="0"/>
        <v>INFLOWS</v>
      </c>
      <c r="E63" t="s">
        <v>108</v>
      </c>
      <c r="F63" t="s">
        <v>109</v>
      </c>
      <c r="G63" t="s">
        <v>102</v>
      </c>
      <c r="H63" t="s">
        <v>212</v>
      </c>
      <c r="I63" t="s">
        <v>325</v>
      </c>
      <c r="J63" t="s">
        <v>326</v>
      </c>
      <c r="K63" t="s">
        <v>339</v>
      </c>
      <c r="L63" t="s">
        <v>340</v>
      </c>
      <c r="M63" s="17">
        <f>VLOOKUP($K63,[1]Budget!$V:$AE,5,0)*IF($C63="1 - Revenues",1,IF(AND($C63="5 - Transfers",MID(I63,15,1)="4"),1,-1))</f>
        <v>164000</v>
      </c>
      <c r="N63" s="17">
        <f>VLOOKUP($K63,[1]Budget!$V:$AE,6,0)*IF($C63="1 - Revenues",1,IF(AND($C63="5 - Transfers",MID(J63,15,1)="4"),1,-1))</f>
        <v>262000</v>
      </c>
      <c r="O63" s="17">
        <f>IFERROR(IF(RIGHT(LEFT(K63,15),1)="4",VLOOKUP(K63,'[1]Budget Worksheet'!A:B,2,0),-1*VLOOKUP(K63,'[1]Budget Worksheet'!A:B,2,0)),0)</f>
        <v>150000</v>
      </c>
      <c r="P63" s="17">
        <f>VLOOKUP($K63,[1]Budget!$V:$AE,8,0)*IF($C63="1 - Revenues",1,IF(AND($C63="5 - Transfers",MID($K63,15,1)="4"),1,-1))</f>
        <v>150000</v>
      </c>
      <c r="Q63" s="17">
        <f>VLOOKUP($K63,[1]Budget!$V:$AE,10,0)*IF($C63="1 - Revenues",1,IF(AND($C63="5 - Transfers",MID(K63,15,1)="4"),1,-1))</f>
        <v>0</v>
      </c>
      <c r="S63" s="18" t="b">
        <f>IF(LEFT(C63,1)="1",1,-1)*SUMIF([1]Budget!V:V,'Budget Worksheet for Pivot Tabl'!K63,[1]Budget!AC:AC)=P63</f>
        <v>1</v>
      </c>
    </row>
    <row r="64" spans="1:19" x14ac:dyDescent="0.25">
      <c r="A64" t="s">
        <v>16</v>
      </c>
      <c r="B64" t="s">
        <v>2</v>
      </c>
      <c r="C64" t="s">
        <v>7</v>
      </c>
      <c r="D64" t="str">
        <f t="shared" si="0"/>
        <v>INFLOWS</v>
      </c>
      <c r="E64" t="s">
        <v>108</v>
      </c>
      <c r="F64" t="s">
        <v>109</v>
      </c>
      <c r="G64" t="s">
        <v>102</v>
      </c>
      <c r="H64" t="s">
        <v>212</v>
      </c>
      <c r="I64" t="s">
        <v>325</v>
      </c>
      <c r="J64" t="s">
        <v>326</v>
      </c>
      <c r="K64" t="s">
        <v>341</v>
      </c>
      <c r="L64" t="s">
        <v>342</v>
      </c>
      <c r="M64" s="17">
        <f>VLOOKUP($K64,[1]Budget!$V:$AE,5,0)*IF($C64="1 - Revenues",1,IF(AND($C64="5 - Transfers",MID(I64,15,1)="4"),1,-1))</f>
        <v>12000</v>
      </c>
      <c r="N64" s="17">
        <f>VLOOKUP($K64,[1]Budget!$V:$AE,6,0)*IF($C64="1 - Revenues",1,IF(AND($C64="5 - Transfers",MID(J64,15,1)="4"),1,-1))</f>
        <v>2000</v>
      </c>
      <c r="O64" s="17">
        <f>IFERROR(IF(RIGHT(LEFT(K64,15),1)="4",VLOOKUP(K64,'[1]Budget Worksheet'!A:B,2,0),-1*VLOOKUP(K64,'[1]Budget Worksheet'!A:B,2,0)),0)</f>
        <v>18000</v>
      </c>
      <c r="P64" s="17">
        <f>VLOOKUP($K64,[1]Budget!$V:$AE,8,0)*IF($C64="1 - Revenues",1,IF(AND($C64="5 - Transfers",MID($K64,15,1)="4"),1,-1))</f>
        <v>18000</v>
      </c>
      <c r="Q64" s="17">
        <f>VLOOKUP($K64,[1]Budget!$V:$AE,10,0)*IF($C64="1 - Revenues",1,IF(AND($C64="5 - Transfers",MID(K64,15,1)="4"),1,-1))</f>
        <v>0</v>
      </c>
      <c r="S64" s="18" t="b">
        <f>IF(LEFT(C64,1)="1",1,-1)*SUMIF([1]Budget!V:V,'Budget Worksheet for Pivot Tabl'!K64,[1]Budget!AC:AC)=P64</f>
        <v>1</v>
      </c>
    </row>
    <row r="65" spans="1:19" x14ac:dyDescent="0.25">
      <c r="A65" t="s">
        <v>16</v>
      </c>
      <c r="B65" t="s">
        <v>2</v>
      </c>
      <c r="C65" t="s">
        <v>7</v>
      </c>
      <c r="D65" t="str">
        <f t="shared" si="0"/>
        <v>INFLOWS</v>
      </c>
      <c r="E65" t="s">
        <v>108</v>
      </c>
      <c r="F65" t="s">
        <v>109</v>
      </c>
      <c r="G65" t="s">
        <v>102</v>
      </c>
      <c r="H65" t="s">
        <v>212</v>
      </c>
      <c r="I65" t="s">
        <v>325</v>
      </c>
      <c r="J65" t="s">
        <v>326</v>
      </c>
      <c r="K65" t="s">
        <v>343</v>
      </c>
      <c r="L65" t="s">
        <v>344</v>
      </c>
      <c r="M65" s="17">
        <f>VLOOKUP($K65,[1]Budget!$V:$AE,5,0)*IF($C65="1 - Revenues",1,IF(AND($C65="5 - Transfers",MID(I65,15,1)="4"),1,-1))</f>
        <v>10000</v>
      </c>
      <c r="N65" s="17">
        <f>VLOOKUP($K65,[1]Budget!$V:$AE,6,0)*IF($C65="1 - Revenues",1,IF(AND($C65="5 - Transfers",MID(J65,15,1)="4"),1,-1))</f>
        <v>2000</v>
      </c>
      <c r="O65" s="17">
        <f>IFERROR(IF(RIGHT(LEFT(K65,15),1)="4",VLOOKUP(K65,'[1]Budget Worksheet'!A:B,2,0),-1*VLOOKUP(K65,'[1]Budget Worksheet'!A:B,2,0)),0)</f>
        <v>16500</v>
      </c>
      <c r="P65" s="17">
        <f>VLOOKUP($K65,[1]Budget!$V:$AE,8,0)*IF($C65="1 - Revenues",1,IF(AND($C65="5 - Transfers",MID($K65,15,1)="4"),1,-1))</f>
        <v>16500</v>
      </c>
      <c r="Q65" s="17">
        <f>VLOOKUP($K65,[1]Budget!$V:$AE,10,0)*IF($C65="1 - Revenues",1,IF(AND($C65="5 - Transfers",MID(K65,15,1)="4"),1,-1))</f>
        <v>0</v>
      </c>
      <c r="S65" s="18" t="b">
        <f>IF(LEFT(C65,1)="1",1,-1)*SUMIF([1]Budget!V:V,'Budget Worksheet for Pivot Tabl'!K65,[1]Budget!AC:AC)=P65</f>
        <v>1</v>
      </c>
    </row>
    <row r="66" spans="1:19" x14ac:dyDescent="0.25">
      <c r="A66" t="s">
        <v>16</v>
      </c>
      <c r="B66" t="s">
        <v>2</v>
      </c>
      <c r="C66" t="s">
        <v>7</v>
      </c>
      <c r="D66" t="str">
        <f t="shared" si="0"/>
        <v>INFLOWS</v>
      </c>
      <c r="E66" t="s">
        <v>108</v>
      </c>
      <c r="F66" t="s">
        <v>109</v>
      </c>
      <c r="G66" t="s">
        <v>102</v>
      </c>
      <c r="H66" t="s">
        <v>212</v>
      </c>
      <c r="I66" t="s">
        <v>325</v>
      </c>
      <c r="J66" t="s">
        <v>326</v>
      </c>
      <c r="K66" t="s">
        <v>345</v>
      </c>
      <c r="L66" t="s">
        <v>346</v>
      </c>
      <c r="M66" s="17">
        <f>VLOOKUP($K66,[1]Budget!$V:$AE,5,0)*IF($C66="1 - Revenues",1,IF(AND($C66="5 - Transfers",MID(I66,15,1)="4"),1,-1))</f>
        <v>3000</v>
      </c>
      <c r="N66" s="17">
        <f>VLOOKUP($K66,[1]Budget!$V:$AE,6,0)*IF($C66="1 - Revenues",1,IF(AND($C66="5 - Transfers",MID(J66,15,1)="4"),1,-1))</f>
        <v>2000</v>
      </c>
      <c r="O66" s="17">
        <f>IFERROR(IF(RIGHT(LEFT(K66,15),1)="4",VLOOKUP(K66,'[1]Budget Worksheet'!A:B,2,0),-1*VLOOKUP(K66,'[1]Budget Worksheet'!A:B,2,0)),0)</f>
        <v>2700</v>
      </c>
      <c r="P66" s="17">
        <f>VLOOKUP($K66,[1]Budget!$V:$AE,8,0)*IF($C66="1 - Revenues",1,IF(AND($C66="5 - Transfers",MID($K66,15,1)="4"),1,-1))</f>
        <v>2700</v>
      </c>
      <c r="Q66" s="17">
        <f>VLOOKUP($K66,[1]Budget!$V:$AE,10,0)*IF($C66="1 - Revenues",1,IF(AND($C66="5 - Transfers",MID(K66,15,1)="4"),1,-1))</f>
        <v>0</v>
      </c>
      <c r="S66" s="18" t="b">
        <f>IF(LEFT(C66,1)="1",1,-1)*SUMIF([1]Budget!V:V,'Budget Worksheet for Pivot Tabl'!K66,[1]Budget!AC:AC)=P66</f>
        <v>1</v>
      </c>
    </row>
    <row r="67" spans="1:19" x14ac:dyDescent="0.25">
      <c r="A67" t="s">
        <v>16</v>
      </c>
      <c r="B67" t="s">
        <v>2</v>
      </c>
      <c r="C67" t="s">
        <v>7</v>
      </c>
      <c r="D67" t="str">
        <f t="shared" ref="D67:D130" si="1">IF(C67="1 - Revenues","INFLOWS","OUTFLOWS")</f>
        <v>INFLOWS</v>
      </c>
      <c r="E67" t="s">
        <v>108</v>
      </c>
      <c r="F67" t="s">
        <v>109</v>
      </c>
      <c r="G67" t="s">
        <v>102</v>
      </c>
      <c r="H67" t="s">
        <v>212</v>
      </c>
      <c r="I67" t="s">
        <v>325</v>
      </c>
      <c r="J67" t="s">
        <v>326</v>
      </c>
      <c r="K67" t="s">
        <v>347</v>
      </c>
      <c r="L67" t="s">
        <v>348</v>
      </c>
      <c r="M67" s="17">
        <f>VLOOKUP($K67,[1]Budget!$V:$AE,5,0)*IF($C67="1 - Revenues",1,IF(AND($C67="5 - Transfers",MID(I67,15,1)="4"),1,-1))</f>
        <v>0</v>
      </c>
      <c r="N67" s="17">
        <f>VLOOKUP($K67,[1]Budget!$V:$AE,6,0)*IF($C67="1 - Revenues",1,IF(AND($C67="5 - Transfers",MID(J67,15,1)="4"),1,-1))</f>
        <v>0</v>
      </c>
      <c r="O67" s="17">
        <f>IFERROR(IF(RIGHT(LEFT(K67,15),1)="4",VLOOKUP(K67,'[1]Budget Worksheet'!A:B,2,0),-1*VLOOKUP(K67,'[1]Budget Worksheet'!A:B,2,0)),0)</f>
        <v>0</v>
      </c>
      <c r="P67" s="17">
        <f>VLOOKUP($K67,[1]Budget!$V:$AE,8,0)*IF($C67="1 - Revenues",1,IF(AND($C67="5 - Transfers",MID($K67,15,1)="4"),1,-1))</f>
        <v>0</v>
      </c>
      <c r="Q67" s="17">
        <f>VLOOKUP($K67,[1]Budget!$V:$AE,10,0)*IF($C67="1 - Revenues",1,IF(AND($C67="5 - Transfers",MID(K67,15,1)="4"),1,-1))</f>
        <v>0</v>
      </c>
      <c r="S67" s="18" t="b">
        <f>IF(LEFT(C67,1)="1",1,-1)*SUMIF([1]Budget!V:V,'Budget Worksheet for Pivot Tabl'!K67,[1]Budget!AC:AC)=P67</f>
        <v>1</v>
      </c>
    </row>
    <row r="68" spans="1:19" x14ac:dyDescent="0.25">
      <c r="A68" t="s">
        <v>16</v>
      </c>
      <c r="B68" t="s">
        <v>2</v>
      </c>
      <c r="C68" t="s">
        <v>7</v>
      </c>
      <c r="D68" t="str">
        <f t="shared" si="1"/>
        <v>INFLOWS</v>
      </c>
      <c r="E68" t="s">
        <v>108</v>
      </c>
      <c r="F68" t="s">
        <v>109</v>
      </c>
      <c r="G68" t="s">
        <v>102</v>
      </c>
      <c r="H68" t="s">
        <v>212</v>
      </c>
      <c r="I68" t="s">
        <v>325</v>
      </c>
      <c r="J68" t="s">
        <v>326</v>
      </c>
      <c r="K68" t="s">
        <v>349</v>
      </c>
      <c r="L68" t="s">
        <v>350</v>
      </c>
      <c r="M68" s="17">
        <f>VLOOKUP($K68,[1]Budget!$V:$AE,5,0)*IF($C68="1 - Revenues",1,IF(AND($C68="5 - Transfers",MID(I68,15,1)="4"),1,-1))</f>
        <v>38000</v>
      </c>
      <c r="N68" s="17">
        <f>VLOOKUP($K68,[1]Budget!$V:$AE,6,0)*IF($C68="1 - Revenues",1,IF(AND($C68="5 - Transfers",MID(J68,15,1)="4"),1,-1))</f>
        <v>41000</v>
      </c>
      <c r="O68" s="17">
        <f>IFERROR(IF(RIGHT(LEFT(K68,15),1)="4",VLOOKUP(K68,'[1]Budget Worksheet'!A:B,2,0),-1*VLOOKUP(K68,'[1]Budget Worksheet'!A:B,2,0)),0)</f>
        <v>35000</v>
      </c>
      <c r="P68" s="17">
        <f>VLOOKUP($K68,[1]Budget!$V:$AE,8,0)*IF($C68="1 - Revenues",1,IF(AND($C68="5 - Transfers",MID($K68,15,1)="4"),1,-1))</f>
        <v>35000</v>
      </c>
      <c r="Q68" s="17">
        <f>VLOOKUP($K68,[1]Budget!$V:$AE,10,0)*IF($C68="1 - Revenues",1,IF(AND($C68="5 - Transfers",MID(K68,15,1)="4"),1,-1))</f>
        <v>0</v>
      </c>
      <c r="S68" s="18" t="b">
        <f>IF(LEFT(C68,1)="1",1,-1)*SUMIF([1]Budget!V:V,'Budget Worksheet for Pivot Tabl'!K68,[1]Budget!AC:AC)=P68</f>
        <v>1</v>
      </c>
    </row>
    <row r="69" spans="1:19" x14ac:dyDescent="0.25">
      <c r="A69" t="s">
        <v>16</v>
      </c>
      <c r="B69" t="s">
        <v>2</v>
      </c>
      <c r="C69" t="s">
        <v>7</v>
      </c>
      <c r="D69" t="str">
        <f t="shared" si="1"/>
        <v>INFLOWS</v>
      </c>
      <c r="E69" t="s">
        <v>108</v>
      </c>
      <c r="F69" t="s">
        <v>109</v>
      </c>
      <c r="G69" t="s">
        <v>102</v>
      </c>
      <c r="H69" t="s">
        <v>212</v>
      </c>
      <c r="I69" t="s">
        <v>325</v>
      </c>
      <c r="J69" t="s">
        <v>326</v>
      </c>
      <c r="K69" t="s">
        <v>351</v>
      </c>
      <c r="L69" t="s">
        <v>352</v>
      </c>
      <c r="M69" s="17">
        <f>VLOOKUP($K69,[1]Budget!$V:$AE,5,0)*IF($C69="1 - Revenues",1,IF(AND($C69="5 - Transfers",MID(I69,15,1)="4"),1,-1))</f>
        <v>5000</v>
      </c>
      <c r="N69" s="17">
        <f>VLOOKUP($K69,[1]Budget!$V:$AE,6,0)*IF($C69="1 - Revenues",1,IF(AND($C69="5 - Transfers",MID(J69,15,1)="4"),1,-1))</f>
        <v>5000</v>
      </c>
      <c r="O69" s="17">
        <f>IFERROR(IF(RIGHT(LEFT(K69,15),1)="4",VLOOKUP(K69,'[1]Budget Worksheet'!A:B,2,0),-1*VLOOKUP(K69,'[1]Budget Worksheet'!A:B,2,0)),0)</f>
        <v>3800</v>
      </c>
      <c r="P69" s="17">
        <f>VLOOKUP($K69,[1]Budget!$V:$AE,8,0)*IF($C69="1 - Revenues",1,IF(AND($C69="5 - Transfers",MID($K69,15,1)="4"),1,-1))</f>
        <v>3800</v>
      </c>
      <c r="Q69" s="17">
        <f>VLOOKUP($K69,[1]Budget!$V:$AE,10,0)*IF($C69="1 - Revenues",1,IF(AND($C69="5 - Transfers",MID(K69,15,1)="4"),1,-1))</f>
        <v>0</v>
      </c>
      <c r="S69" s="18" t="b">
        <f>IF(LEFT(C69,1)="1",1,-1)*SUMIF([1]Budget!V:V,'Budget Worksheet for Pivot Tabl'!K69,[1]Budget!AC:AC)=P69</f>
        <v>1</v>
      </c>
    </row>
    <row r="70" spans="1:19" x14ac:dyDescent="0.25">
      <c r="A70" t="s">
        <v>16</v>
      </c>
      <c r="B70" t="s">
        <v>2</v>
      </c>
      <c r="C70" t="s">
        <v>7</v>
      </c>
      <c r="D70" t="str">
        <f t="shared" si="1"/>
        <v>INFLOWS</v>
      </c>
      <c r="E70" t="s">
        <v>108</v>
      </c>
      <c r="F70" t="s">
        <v>109</v>
      </c>
      <c r="G70" t="s">
        <v>102</v>
      </c>
      <c r="H70" t="s">
        <v>212</v>
      </c>
      <c r="I70" t="s">
        <v>325</v>
      </c>
      <c r="J70" t="s">
        <v>326</v>
      </c>
      <c r="K70" t="s">
        <v>353</v>
      </c>
      <c r="L70" t="s">
        <v>354</v>
      </c>
      <c r="M70" s="17">
        <f>VLOOKUP($K70,[1]Budget!$V:$AE,5,0)*IF($C70="1 - Revenues",1,IF(AND($C70="5 - Transfers",MID(I70,15,1)="4"),1,-1))</f>
        <v>0</v>
      </c>
      <c r="N70" s="17">
        <f>VLOOKUP($K70,[1]Budget!$V:$AE,6,0)*IF($C70="1 - Revenues",1,IF(AND($C70="5 - Transfers",MID(J70,15,1)="4"),1,-1))</f>
        <v>0</v>
      </c>
      <c r="O70" s="17">
        <f>IFERROR(IF(RIGHT(LEFT(K70,15),1)="4",VLOOKUP(K70,'[1]Budget Worksheet'!A:B,2,0),-1*VLOOKUP(K70,'[1]Budget Worksheet'!A:B,2,0)),0)</f>
        <v>10000</v>
      </c>
      <c r="P70" s="17">
        <f>VLOOKUP($K70,[1]Budget!$V:$AE,8,0)*IF($C70="1 - Revenues",1,IF(AND($C70="5 - Transfers",MID($K70,15,1)="4"),1,-1))</f>
        <v>10000</v>
      </c>
      <c r="Q70" s="17">
        <f>VLOOKUP($K70,[1]Budget!$V:$AE,10,0)*IF($C70="1 - Revenues",1,IF(AND($C70="5 - Transfers",MID(K70,15,1)="4"),1,-1))</f>
        <v>0</v>
      </c>
      <c r="S70" s="18" t="b">
        <f>IF(LEFT(C70,1)="1",1,-1)*SUMIF([1]Budget!V:V,'Budget Worksheet for Pivot Tabl'!K70,[1]Budget!AC:AC)=P70</f>
        <v>1</v>
      </c>
    </row>
    <row r="71" spans="1:19" x14ac:dyDescent="0.25">
      <c r="A71" t="s">
        <v>16</v>
      </c>
      <c r="B71" t="s">
        <v>2</v>
      </c>
      <c r="C71" t="s">
        <v>7</v>
      </c>
      <c r="D71" t="str">
        <f t="shared" si="1"/>
        <v>INFLOWS</v>
      </c>
      <c r="E71" t="s">
        <v>108</v>
      </c>
      <c r="F71" t="s">
        <v>109</v>
      </c>
      <c r="G71" t="s">
        <v>102</v>
      </c>
      <c r="H71" t="s">
        <v>212</v>
      </c>
      <c r="I71" t="s">
        <v>325</v>
      </c>
      <c r="J71" t="s">
        <v>326</v>
      </c>
      <c r="K71" t="s">
        <v>355</v>
      </c>
      <c r="L71" t="s">
        <v>280</v>
      </c>
      <c r="M71" s="17">
        <f>VLOOKUP($K71,[1]Budget!$V:$AE,5,0)*IF($C71="1 - Revenues",1,IF(AND($C71="5 - Transfers",MID(I71,15,1)="4"),1,-1))</f>
        <v>0</v>
      </c>
      <c r="N71" s="17">
        <f>VLOOKUP($K71,[1]Budget!$V:$AE,6,0)*IF($C71="1 - Revenues",1,IF(AND($C71="5 - Transfers",MID(J71,15,1)="4"),1,-1))</f>
        <v>0</v>
      </c>
      <c r="O71" s="17">
        <f>IFERROR(IF(RIGHT(LEFT(K71,15),1)="4",VLOOKUP(K71,'[1]Budget Worksheet'!A:B,2,0),-1*VLOOKUP(K71,'[1]Budget Worksheet'!A:B,2,0)),0)</f>
        <v>0</v>
      </c>
      <c r="P71" s="17">
        <f>VLOOKUP($K71,[1]Budget!$V:$AE,8,0)*IF($C71="1 - Revenues",1,IF(AND($C71="5 - Transfers",MID($K71,15,1)="4"),1,-1))</f>
        <v>0</v>
      </c>
      <c r="Q71" s="17">
        <f>VLOOKUP($K71,[1]Budget!$V:$AE,10,0)*IF($C71="1 - Revenues",1,IF(AND($C71="5 - Transfers",MID(K71,15,1)="4"),1,-1))</f>
        <v>0</v>
      </c>
      <c r="S71" s="18" t="b">
        <f>IF(LEFT(C71,1)="1",1,-1)*SUMIF([1]Budget!V:V,'Budget Worksheet for Pivot Tabl'!K71,[1]Budget!AC:AC)=P71</f>
        <v>1</v>
      </c>
    </row>
    <row r="72" spans="1:19" x14ac:dyDescent="0.25">
      <c r="A72" t="s">
        <v>16</v>
      </c>
      <c r="B72" t="s">
        <v>2</v>
      </c>
      <c r="C72" t="s">
        <v>7</v>
      </c>
      <c r="D72" t="str">
        <f t="shared" si="1"/>
        <v>INFLOWS</v>
      </c>
      <c r="E72" t="s">
        <v>108</v>
      </c>
      <c r="F72" t="s">
        <v>109</v>
      </c>
      <c r="G72" t="s">
        <v>102</v>
      </c>
      <c r="H72" t="s">
        <v>212</v>
      </c>
      <c r="I72" t="s">
        <v>325</v>
      </c>
      <c r="J72" t="s">
        <v>326</v>
      </c>
      <c r="K72" t="s">
        <v>356</v>
      </c>
      <c r="L72" t="s">
        <v>292</v>
      </c>
      <c r="M72" s="17">
        <f>VLOOKUP($K72,[1]Budget!$V:$AE,5,0)*IF($C72="1 - Revenues",1,IF(AND($C72="5 - Transfers",MID(I72,15,1)="4"),1,-1))</f>
        <v>14000</v>
      </c>
      <c r="N72" s="17">
        <f>VLOOKUP($K72,[1]Budget!$V:$AE,6,0)*IF($C72="1 - Revenues",1,IF(AND($C72="5 - Transfers",MID(J72,15,1)="4"),1,-1))</f>
        <v>27000</v>
      </c>
      <c r="O72" s="17">
        <f>IFERROR(IF(RIGHT(LEFT(K72,15),1)="4",VLOOKUP(K72,'[1]Budget Worksheet'!A:B,2,0),-1*VLOOKUP(K72,'[1]Budget Worksheet'!A:B,2,0)),0)</f>
        <v>45000</v>
      </c>
      <c r="P72" s="17">
        <f>VLOOKUP($K72,[1]Budget!$V:$AE,8,0)*IF($C72="1 - Revenues",1,IF(AND($C72="5 - Transfers",MID($K72,15,1)="4"),1,-1))</f>
        <v>45000</v>
      </c>
      <c r="Q72" s="17">
        <f>VLOOKUP($K72,[1]Budget!$V:$AE,10,0)*IF($C72="1 - Revenues",1,IF(AND($C72="5 - Transfers",MID(K72,15,1)="4"),1,-1))</f>
        <v>0</v>
      </c>
      <c r="S72" s="18" t="b">
        <f>IF(LEFT(C72,1)="1",1,-1)*SUMIF([1]Budget!V:V,'Budget Worksheet for Pivot Tabl'!K72,[1]Budget!AC:AC)=P72</f>
        <v>1</v>
      </c>
    </row>
    <row r="73" spans="1:19" x14ac:dyDescent="0.25">
      <c r="A73" t="s">
        <v>16</v>
      </c>
      <c r="B73" t="s">
        <v>2</v>
      </c>
      <c r="C73" t="s">
        <v>7</v>
      </c>
      <c r="D73" t="str">
        <f t="shared" si="1"/>
        <v>INFLOWS</v>
      </c>
      <c r="E73" t="s">
        <v>108</v>
      </c>
      <c r="F73" t="s">
        <v>109</v>
      </c>
      <c r="G73" t="s">
        <v>102</v>
      </c>
      <c r="H73" t="s">
        <v>212</v>
      </c>
      <c r="I73" t="s">
        <v>325</v>
      </c>
      <c r="J73" t="s">
        <v>326</v>
      </c>
      <c r="K73" t="s">
        <v>357</v>
      </c>
      <c r="L73" t="s">
        <v>358</v>
      </c>
      <c r="M73" s="17">
        <f>VLOOKUP($K73,[1]Budget!$V:$AE,5,0)*IF($C73="1 - Revenues",1,IF(AND($C73="5 - Transfers",MID(I73,15,1)="4"),1,-1))</f>
        <v>58000</v>
      </c>
      <c r="N73" s="17">
        <f>VLOOKUP($K73,[1]Budget!$V:$AE,6,0)*IF($C73="1 - Revenues",1,IF(AND($C73="5 - Transfers",MID(J73,15,1)="4"),1,-1))</f>
        <v>52000</v>
      </c>
      <c r="O73" s="17">
        <f>IFERROR(IF(RIGHT(LEFT(K73,15),1)="4",VLOOKUP(K73,'[1]Budget Worksheet'!A:B,2,0),-1*VLOOKUP(K73,'[1]Budget Worksheet'!A:B,2,0)),0)</f>
        <v>55000</v>
      </c>
      <c r="P73" s="17">
        <f>VLOOKUP($K73,[1]Budget!$V:$AE,8,0)*IF($C73="1 - Revenues",1,IF(AND($C73="5 - Transfers",MID($K73,15,1)="4"),1,-1))</f>
        <v>55000</v>
      </c>
      <c r="Q73" s="17">
        <f>VLOOKUP($K73,[1]Budget!$V:$AE,10,0)*IF($C73="1 - Revenues",1,IF(AND($C73="5 - Transfers",MID(K73,15,1)="4"),1,-1))</f>
        <v>0</v>
      </c>
      <c r="S73" s="18" t="b">
        <f>IF(LEFT(C73,1)="1",1,-1)*SUMIF([1]Budget!V:V,'Budget Worksheet for Pivot Tabl'!K73,[1]Budget!AC:AC)=P73</f>
        <v>1</v>
      </c>
    </row>
    <row r="74" spans="1:19" x14ac:dyDescent="0.25">
      <c r="A74" t="s">
        <v>16</v>
      </c>
      <c r="B74" t="s">
        <v>2</v>
      </c>
      <c r="C74" t="s">
        <v>7</v>
      </c>
      <c r="D74" t="str">
        <f t="shared" si="1"/>
        <v>INFLOWS</v>
      </c>
      <c r="E74" t="s">
        <v>108</v>
      </c>
      <c r="F74" t="s">
        <v>109</v>
      </c>
      <c r="G74" t="s">
        <v>102</v>
      </c>
      <c r="H74" t="s">
        <v>212</v>
      </c>
      <c r="I74" t="s">
        <v>325</v>
      </c>
      <c r="J74" t="s">
        <v>326</v>
      </c>
      <c r="K74" t="s">
        <v>359</v>
      </c>
      <c r="L74" t="s">
        <v>360</v>
      </c>
      <c r="M74" s="17">
        <f>VLOOKUP($K74,[1]Budget!$V:$AE,5,0)*IF($C74="1 - Revenues",1,IF(AND($C74="5 - Transfers",MID(I74,15,1)="4"),1,-1))</f>
        <v>0</v>
      </c>
      <c r="N74" s="17">
        <f>VLOOKUP($K74,[1]Budget!$V:$AE,6,0)*IF($C74="1 - Revenues",1,IF(AND($C74="5 - Transfers",MID(J74,15,1)="4"),1,-1))</f>
        <v>4000</v>
      </c>
      <c r="O74" s="17">
        <f>IFERROR(IF(RIGHT(LEFT(K74,15),1)="4",VLOOKUP(K74,'[1]Budget Worksheet'!A:B,2,0),-1*VLOOKUP(K74,'[1]Budget Worksheet'!A:B,2,0)),0)</f>
        <v>500</v>
      </c>
      <c r="P74" s="17">
        <f>VLOOKUP($K74,[1]Budget!$V:$AE,8,0)*IF($C74="1 - Revenues",1,IF(AND($C74="5 - Transfers",MID($K74,15,1)="4"),1,-1))</f>
        <v>500</v>
      </c>
      <c r="Q74" s="17">
        <f>VLOOKUP($K74,[1]Budget!$V:$AE,10,0)*IF($C74="1 - Revenues",1,IF(AND($C74="5 - Transfers",MID(K74,15,1)="4"),1,-1))</f>
        <v>0</v>
      </c>
      <c r="S74" s="18" t="b">
        <f>IF(LEFT(C74,1)="1",1,-1)*SUMIF([1]Budget!V:V,'Budget Worksheet for Pivot Tabl'!K74,[1]Budget!AC:AC)=P74</f>
        <v>1</v>
      </c>
    </row>
    <row r="75" spans="1:19" x14ac:dyDescent="0.25">
      <c r="A75" t="s">
        <v>16</v>
      </c>
      <c r="B75" t="s">
        <v>2</v>
      </c>
      <c r="C75" t="s">
        <v>7</v>
      </c>
      <c r="D75" t="str">
        <f t="shared" si="1"/>
        <v>INFLOWS</v>
      </c>
      <c r="E75" t="s">
        <v>108</v>
      </c>
      <c r="F75" t="s">
        <v>109</v>
      </c>
      <c r="G75" t="s">
        <v>102</v>
      </c>
      <c r="H75" t="s">
        <v>212</v>
      </c>
      <c r="I75" t="s">
        <v>325</v>
      </c>
      <c r="J75" t="s">
        <v>326</v>
      </c>
      <c r="K75" t="s">
        <v>361</v>
      </c>
      <c r="L75" t="s">
        <v>362</v>
      </c>
      <c r="M75" s="17">
        <f>VLOOKUP($K75,[1]Budget!$V:$AE,5,0)*IF($C75="1 - Revenues",1,IF(AND($C75="5 - Transfers",MID(I75,15,1)="4"),1,-1))</f>
        <v>-5000</v>
      </c>
      <c r="N75" s="17">
        <f>VLOOKUP($K75,[1]Budget!$V:$AE,6,0)*IF($C75="1 - Revenues",1,IF(AND($C75="5 - Transfers",MID(J75,15,1)="4"),1,-1))</f>
        <v>0</v>
      </c>
      <c r="O75" s="17">
        <f>IFERROR(IF(RIGHT(LEFT(K75,15),1)="4",VLOOKUP(K75,'[1]Budget Worksheet'!A:B,2,0),-1*VLOOKUP(K75,'[1]Budget Worksheet'!A:B,2,0)),0)</f>
        <v>0</v>
      </c>
      <c r="P75" s="17">
        <f>VLOOKUP($K75,[1]Budget!$V:$AE,8,0)*IF($C75="1 - Revenues",1,IF(AND($C75="5 - Transfers",MID($K75,15,1)="4"),1,-1))</f>
        <v>0</v>
      </c>
      <c r="Q75" s="17">
        <f>VLOOKUP($K75,[1]Budget!$V:$AE,10,0)*IF($C75="1 - Revenues",1,IF(AND($C75="5 - Transfers",MID(K75,15,1)="4"),1,-1))</f>
        <v>0</v>
      </c>
      <c r="S75" s="18" t="b">
        <f>IF(LEFT(C75,1)="1",1,-1)*SUMIF([1]Budget!V:V,'Budget Worksheet for Pivot Tabl'!K75,[1]Budget!AC:AC)=P75</f>
        <v>1</v>
      </c>
    </row>
    <row r="76" spans="1:19" x14ac:dyDescent="0.25">
      <c r="A76" t="s">
        <v>16</v>
      </c>
      <c r="B76" t="s">
        <v>2</v>
      </c>
      <c r="C76" t="s">
        <v>7</v>
      </c>
      <c r="D76" t="str">
        <f t="shared" si="1"/>
        <v>INFLOWS</v>
      </c>
      <c r="E76" t="s">
        <v>108</v>
      </c>
      <c r="F76" t="s">
        <v>109</v>
      </c>
      <c r="G76" t="s">
        <v>102</v>
      </c>
      <c r="H76" t="s">
        <v>212</v>
      </c>
      <c r="I76" t="s">
        <v>325</v>
      </c>
      <c r="J76" t="s">
        <v>326</v>
      </c>
      <c r="K76" t="s">
        <v>363</v>
      </c>
      <c r="L76" t="s">
        <v>364</v>
      </c>
      <c r="M76" s="17">
        <f>VLOOKUP($K76,[1]Budget!$V:$AE,5,0)*IF($C76="1 - Revenues",1,IF(AND($C76="5 - Transfers",MID(I76,15,1)="4"),1,-1))</f>
        <v>0</v>
      </c>
      <c r="N76" s="17">
        <f>VLOOKUP($K76,[1]Budget!$V:$AE,6,0)*IF($C76="1 - Revenues",1,IF(AND($C76="5 - Transfers",MID(J76,15,1)="4"),1,-1))</f>
        <v>0</v>
      </c>
      <c r="O76" s="17">
        <f>IFERROR(IF(RIGHT(LEFT(K76,15),1)="4",VLOOKUP(K76,'[1]Budget Worksheet'!A:B,2,0),-1*VLOOKUP(K76,'[1]Budget Worksheet'!A:B,2,0)),0)</f>
        <v>500</v>
      </c>
      <c r="P76" s="17">
        <f>VLOOKUP($K76,[1]Budget!$V:$AE,8,0)*IF($C76="1 - Revenues",1,IF(AND($C76="5 - Transfers",MID($K76,15,1)="4"),1,-1))</f>
        <v>500</v>
      </c>
      <c r="Q76" s="17">
        <f>VLOOKUP($K76,[1]Budget!$V:$AE,10,0)*IF($C76="1 - Revenues",1,IF(AND($C76="5 - Transfers",MID(K76,15,1)="4"),1,-1))</f>
        <v>0</v>
      </c>
      <c r="S76" s="18" t="b">
        <f>IF(LEFT(C76,1)="1",1,-1)*SUMIF([1]Budget!V:V,'Budget Worksheet for Pivot Tabl'!K76,[1]Budget!AC:AC)=P76</f>
        <v>1</v>
      </c>
    </row>
    <row r="77" spans="1:19" x14ac:dyDescent="0.25">
      <c r="A77" t="s">
        <v>16</v>
      </c>
      <c r="B77" t="s">
        <v>2</v>
      </c>
      <c r="C77" t="s">
        <v>7</v>
      </c>
      <c r="D77" t="str">
        <f t="shared" si="1"/>
        <v>INFLOWS</v>
      </c>
      <c r="E77" t="s">
        <v>108</v>
      </c>
      <c r="F77" t="s">
        <v>109</v>
      </c>
      <c r="G77" t="s">
        <v>102</v>
      </c>
      <c r="H77" t="s">
        <v>212</v>
      </c>
      <c r="I77" t="s">
        <v>325</v>
      </c>
      <c r="J77" t="s">
        <v>326</v>
      </c>
      <c r="K77" t="s">
        <v>365</v>
      </c>
      <c r="L77" t="s">
        <v>314</v>
      </c>
      <c r="M77" s="17">
        <f>VLOOKUP($K77,[1]Budget!$V:$AE,5,0)*IF($C77="1 - Revenues",1,IF(AND($C77="5 - Transfers",MID(I77,15,1)="4"),1,-1))</f>
        <v>0</v>
      </c>
      <c r="N77" s="17">
        <f>VLOOKUP($K77,[1]Budget!$V:$AE,6,0)*IF($C77="1 - Revenues",1,IF(AND($C77="5 - Transfers",MID(J77,15,1)="4"),1,-1))</f>
        <v>0</v>
      </c>
      <c r="O77" s="17">
        <f>IFERROR(IF(RIGHT(LEFT(K77,15),1)="4",VLOOKUP(K77,'[1]Budget Worksheet'!A:B,2,0),-1*VLOOKUP(K77,'[1]Budget Worksheet'!A:B,2,0)),0)</f>
        <v>0</v>
      </c>
      <c r="P77" s="17">
        <f>VLOOKUP($K77,[1]Budget!$V:$AE,8,0)*IF($C77="1 - Revenues",1,IF(AND($C77="5 - Transfers",MID($K77,15,1)="4"),1,-1))</f>
        <v>0</v>
      </c>
      <c r="Q77" s="17">
        <f>VLOOKUP($K77,[1]Budget!$V:$AE,10,0)*IF($C77="1 - Revenues",1,IF(AND($C77="5 - Transfers",MID(K77,15,1)="4"),1,-1))</f>
        <v>0</v>
      </c>
      <c r="S77" s="18" t="b">
        <f>IF(LEFT(C77,1)="1",1,-1)*SUMIF([1]Budget!V:V,'Budget Worksheet for Pivot Tabl'!K77,[1]Budget!AC:AC)=P77</f>
        <v>1</v>
      </c>
    </row>
    <row r="78" spans="1:19" x14ac:dyDescent="0.25">
      <c r="A78" t="s">
        <v>16</v>
      </c>
      <c r="B78" t="s">
        <v>2</v>
      </c>
      <c r="C78" t="s">
        <v>7</v>
      </c>
      <c r="D78" t="str">
        <f t="shared" si="1"/>
        <v>INFLOWS</v>
      </c>
      <c r="E78" t="s">
        <v>108</v>
      </c>
      <c r="F78" t="s">
        <v>109</v>
      </c>
      <c r="G78" t="s">
        <v>102</v>
      </c>
      <c r="H78" t="s">
        <v>212</v>
      </c>
      <c r="I78" t="s">
        <v>31</v>
      </c>
      <c r="J78" t="s">
        <v>366</v>
      </c>
      <c r="K78" t="s">
        <v>367</v>
      </c>
      <c r="L78" t="s">
        <v>368</v>
      </c>
      <c r="M78" s="17">
        <f>VLOOKUP($K78,[1]Budget!$V:$AE,5,0)*IF($C78="1 - Revenues",1,IF(AND($C78="5 - Transfers",MID(I78,15,1)="4"),1,-1))</f>
        <v>10000</v>
      </c>
      <c r="N78" s="17">
        <f>VLOOKUP($K78,[1]Budget!$V:$AE,6,0)*IF($C78="1 - Revenues",1,IF(AND($C78="5 - Transfers",MID(J78,15,1)="4"),1,-1))</f>
        <v>0</v>
      </c>
      <c r="O78" s="17">
        <f>IFERROR(IF(RIGHT(LEFT(K78,15),1)="4",VLOOKUP(K78,'[1]Budget Worksheet'!A:B,2,0),-1*VLOOKUP(K78,'[1]Budget Worksheet'!A:B,2,0)),0)</f>
        <v>0</v>
      </c>
      <c r="P78" s="17">
        <f>VLOOKUP($K78,[1]Budget!$V:$AE,8,0)*IF($C78="1 - Revenues",1,IF(AND($C78="5 - Transfers",MID($K78,15,1)="4"),1,-1))</f>
        <v>0</v>
      </c>
      <c r="Q78" s="17">
        <f>VLOOKUP($K78,[1]Budget!$V:$AE,10,0)*IF($C78="1 - Revenues",1,IF(AND($C78="5 - Transfers",MID(K78,15,1)="4"),1,-1))</f>
        <v>0</v>
      </c>
      <c r="S78" s="18" t="b">
        <f>IF(LEFT(C78,1)="1",1,-1)*SUMIF([1]Budget!V:V,'Budget Worksheet for Pivot Tabl'!K78,[1]Budget!AC:AC)=P78</f>
        <v>1</v>
      </c>
    </row>
    <row r="79" spans="1:19" x14ac:dyDescent="0.25">
      <c r="A79" t="s">
        <v>16</v>
      </c>
      <c r="B79" t="s">
        <v>2</v>
      </c>
      <c r="C79" t="s">
        <v>7</v>
      </c>
      <c r="D79" t="str">
        <f t="shared" si="1"/>
        <v>INFLOWS</v>
      </c>
      <c r="E79" t="s">
        <v>108</v>
      </c>
      <c r="F79" t="s">
        <v>109</v>
      </c>
      <c r="G79" t="s">
        <v>102</v>
      </c>
      <c r="H79" t="s">
        <v>212</v>
      </c>
      <c r="I79" t="s">
        <v>33</v>
      </c>
      <c r="J79" t="s">
        <v>369</v>
      </c>
      <c r="K79" t="s">
        <v>370</v>
      </c>
      <c r="L79" t="s">
        <v>368</v>
      </c>
      <c r="M79" s="17">
        <f>VLOOKUP($K79,[1]Budget!$V:$AE,5,0)*IF($C79="1 - Revenues",1,IF(AND($C79="5 - Transfers",MID(I79,15,1)="4"),1,-1))</f>
        <v>2000</v>
      </c>
      <c r="N79" s="17">
        <f>VLOOKUP($K79,[1]Budget!$V:$AE,6,0)*IF($C79="1 - Revenues",1,IF(AND($C79="5 - Transfers",MID(J79,15,1)="4"),1,-1))</f>
        <v>0</v>
      </c>
      <c r="O79" s="17">
        <f>IFERROR(IF(RIGHT(LEFT(K79,15),1)="4",VLOOKUP(K79,'[1]Budget Worksheet'!A:B,2,0),-1*VLOOKUP(K79,'[1]Budget Worksheet'!A:B,2,0)),0)</f>
        <v>0</v>
      </c>
      <c r="P79" s="17">
        <f>VLOOKUP($K79,[1]Budget!$V:$AE,8,0)*IF($C79="1 - Revenues",1,IF(AND($C79="5 - Transfers",MID($K79,15,1)="4"),1,-1))</f>
        <v>0</v>
      </c>
      <c r="Q79" s="17">
        <f>VLOOKUP($K79,[1]Budget!$V:$AE,10,0)*IF($C79="1 - Revenues",1,IF(AND($C79="5 - Transfers",MID(K79,15,1)="4"),1,-1))</f>
        <v>0</v>
      </c>
      <c r="S79" s="18" t="b">
        <f>IF(LEFT(C79,1)="1",1,-1)*SUMIF([1]Budget!V:V,'Budget Worksheet for Pivot Tabl'!K79,[1]Budget!AC:AC)=P79</f>
        <v>1</v>
      </c>
    </row>
    <row r="80" spans="1:19" x14ac:dyDescent="0.25">
      <c r="A80" t="s">
        <v>16</v>
      </c>
      <c r="B80" t="s">
        <v>2</v>
      </c>
      <c r="C80" t="s">
        <v>7</v>
      </c>
      <c r="D80" t="str">
        <f t="shared" si="1"/>
        <v>INFLOWS</v>
      </c>
      <c r="E80" t="s">
        <v>108</v>
      </c>
      <c r="F80" t="s">
        <v>109</v>
      </c>
      <c r="G80" t="s">
        <v>102</v>
      </c>
      <c r="H80" t="s">
        <v>212</v>
      </c>
      <c r="I80" t="s">
        <v>371</v>
      </c>
      <c r="J80" t="s">
        <v>372</v>
      </c>
      <c r="K80" t="s">
        <v>373</v>
      </c>
      <c r="L80" t="s">
        <v>374</v>
      </c>
      <c r="M80" s="17">
        <f>VLOOKUP($K80,[1]Budget!$V:$AE,5,0)*IF($C80="1 - Revenues",1,IF(AND($C80="5 - Transfers",MID(I80,15,1)="4"),1,-1))</f>
        <v>0</v>
      </c>
      <c r="N80" s="17">
        <f>VLOOKUP($K80,[1]Budget!$V:$AE,6,0)*IF($C80="1 - Revenues",1,IF(AND($C80="5 - Transfers",MID(J80,15,1)="4"),1,-1))</f>
        <v>0</v>
      </c>
      <c r="O80" s="17">
        <f>IFERROR(IF(RIGHT(LEFT(K80,15),1)="4",VLOOKUP(K80,'[1]Budget Worksheet'!A:B,2,0),-1*VLOOKUP(K80,'[1]Budget Worksheet'!A:B,2,0)),0)</f>
        <v>0</v>
      </c>
      <c r="P80" s="17">
        <f>VLOOKUP($K80,[1]Budget!$V:$AE,8,0)*IF($C80="1 - Revenues",1,IF(AND($C80="5 - Transfers",MID($K80,15,1)="4"),1,-1))</f>
        <v>0</v>
      </c>
      <c r="Q80" s="17">
        <f>VLOOKUP($K80,[1]Budget!$V:$AE,10,0)*IF($C80="1 - Revenues",1,IF(AND($C80="5 - Transfers",MID(K80,15,1)="4"),1,-1))</f>
        <v>0</v>
      </c>
      <c r="S80" s="18" t="b">
        <f>IF(LEFT(C80,1)="1",1,-1)*SUMIF([1]Budget!V:V,'Budget Worksheet for Pivot Tabl'!K80,[1]Budget!AC:AC)=P80</f>
        <v>1</v>
      </c>
    </row>
    <row r="81" spans="1:19" x14ac:dyDescent="0.25">
      <c r="A81" t="s">
        <v>16</v>
      </c>
      <c r="B81" t="s">
        <v>2</v>
      </c>
      <c r="C81" t="s">
        <v>7</v>
      </c>
      <c r="D81" t="str">
        <f t="shared" si="1"/>
        <v>INFLOWS</v>
      </c>
      <c r="E81" t="s">
        <v>108</v>
      </c>
      <c r="F81" t="s">
        <v>109</v>
      </c>
      <c r="G81" t="s">
        <v>102</v>
      </c>
      <c r="H81" t="s">
        <v>212</v>
      </c>
      <c r="I81" t="s">
        <v>35</v>
      </c>
      <c r="J81" t="s">
        <v>375</v>
      </c>
      <c r="K81" t="s">
        <v>376</v>
      </c>
      <c r="L81" t="s">
        <v>362</v>
      </c>
      <c r="M81" s="17">
        <f>VLOOKUP($K81,[1]Budget!$V:$AE,5,0)*IF($C81="1 - Revenues",1,IF(AND($C81="5 - Transfers",MID(I81,15,1)="4"),1,-1))</f>
        <v>246000</v>
      </c>
      <c r="N81" s="17">
        <f>VLOOKUP($K81,[1]Budget!$V:$AE,6,0)*IF($C81="1 - Revenues",1,IF(AND($C81="5 - Transfers",MID(J81,15,1)="4"),1,-1))</f>
        <v>162000</v>
      </c>
      <c r="O81" s="17">
        <f>IFERROR(IF(RIGHT(LEFT(K81,15),1)="4",VLOOKUP(K81,'[1]Budget Worksheet'!A:B,2,0),-1*VLOOKUP(K81,'[1]Budget Worksheet'!A:B,2,0)),0)</f>
        <v>148780</v>
      </c>
      <c r="P81" s="17">
        <f>VLOOKUP($K81,[1]Budget!$V:$AE,8,0)*IF($C81="1 - Revenues",1,IF(AND($C81="5 - Transfers",MID($K81,15,1)="4"),1,-1))</f>
        <v>148780</v>
      </c>
      <c r="Q81" s="17">
        <f>VLOOKUP($K81,[1]Budget!$V:$AE,10,0)*IF($C81="1 - Revenues",1,IF(AND($C81="5 - Transfers",MID(K81,15,1)="4"),1,-1))</f>
        <v>0</v>
      </c>
      <c r="S81" s="18" t="b">
        <f>IF(LEFT(C81,1)="1",1,-1)*SUMIF([1]Budget!V:V,'Budget Worksheet for Pivot Tabl'!K81,[1]Budget!AC:AC)=P81</f>
        <v>1</v>
      </c>
    </row>
    <row r="82" spans="1:19" x14ac:dyDescent="0.25">
      <c r="A82" t="s">
        <v>16</v>
      </c>
      <c r="B82" t="s">
        <v>2</v>
      </c>
      <c r="C82" t="s">
        <v>7</v>
      </c>
      <c r="D82" t="str">
        <f t="shared" si="1"/>
        <v>INFLOWS</v>
      </c>
      <c r="E82" t="s">
        <v>108</v>
      </c>
      <c r="F82" t="s">
        <v>109</v>
      </c>
      <c r="G82" t="s">
        <v>102</v>
      </c>
      <c r="H82" t="s">
        <v>212</v>
      </c>
      <c r="I82" t="s">
        <v>35</v>
      </c>
      <c r="J82" t="s">
        <v>375</v>
      </c>
      <c r="K82" t="s">
        <v>377</v>
      </c>
      <c r="L82" t="s">
        <v>378</v>
      </c>
      <c r="M82" s="17">
        <f>VLOOKUP($K82,[1]Budget!$V:$AE,5,0)*IF($C82="1 - Revenues",1,IF(AND($C82="5 - Transfers",MID(I82,15,1)="4"),1,-1))</f>
        <v>250000</v>
      </c>
      <c r="N82" s="17">
        <f>VLOOKUP($K82,[1]Budget!$V:$AE,6,0)*IF($C82="1 - Revenues",1,IF(AND($C82="5 - Transfers",MID(J82,15,1)="4"),1,-1))</f>
        <v>24000</v>
      </c>
      <c r="O82" s="17">
        <f>IFERROR(IF(RIGHT(LEFT(K82,15),1)="4",VLOOKUP(K82,'[1]Budget Worksheet'!A:B,2,0),-1*VLOOKUP(K82,'[1]Budget Worksheet'!A:B,2,0)),0)</f>
        <v>0</v>
      </c>
      <c r="P82" s="17">
        <f>VLOOKUP($K82,[1]Budget!$V:$AE,8,0)*IF($C82="1 - Revenues",1,IF(AND($C82="5 - Transfers",MID($K82,15,1)="4"),1,-1))</f>
        <v>0</v>
      </c>
      <c r="Q82" s="17">
        <f>VLOOKUP($K82,[1]Budget!$V:$AE,10,0)*IF($C82="1 - Revenues",1,IF(AND($C82="5 - Transfers",MID(K82,15,1)="4"),1,-1))</f>
        <v>0</v>
      </c>
      <c r="S82" s="18" t="b">
        <f>IF(LEFT(C82,1)="1",1,-1)*SUMIF([1]Budget!V:V,'Budget Worksheet for Pivot Tabl'!K82,[1]Budget!AC:AC)=P82</f>
        <v>1</v>
      </c>
    </row>
    <row r="83" spans="1:19" x14ac:dyDescent="0.25">
      <c r="A83" t="s">
        <v>16</v>
      </c>
      <c r="B83" t="s">
        <v>2</v>
      </c>
      <c r="C83" t="s">
        <v>7</v>
      </c>
      <c r="D83" t="str">
        <f t="shared" si="1"/>
        <v>INFLOWS</v>
      </c>
      <c r="E83" t="s">
        <v>108</v>
      </c>
      <c r="F83" t="s">
        <v>109</v>
      </c>
      <c r="G83" t="s">
        <v>102</v>
      </c>
      <c r="H83" t="s">
        <v>212</v>
      </c>
      <c r="I83" t="s">
        <v>35</v>
      </c>
      <c r="J83" t="s">
        <v>375</v>
      </c>
      <c r="K83" t="s">
        <v>379</v>
      </c>
      <c r="L83" t="s">
        <v>306</v>
      </c>
      <c r="M83" s="17">
        <f>VLOOKUP($K83,[1]Budget!$V:$AE,5,0)*IF($C83="1 - Revenues",1,IF(AND($C83="5 - Transfers",MID(I83,15,1)="4"),1,-1))</f>
        <v>0</v>
      </c>
      <c r="N83" s="17">
        <f>VLOOKUP($K83,[1]Budget!$V:$AE,6,0)*IF($C83="1 - Revenues",1,IF(AND($C83="5 - Transfers",MID(J83,15,1)="4"),1,-1))</f>
        <v>0</v>
      </c>
      <c r="O83" s="17">
        <f>IFERROR(IF(RIGHT(LEFT(K83,15),1)="4",VLOOKUP(K83,'[1]Budget Worksheet'!A:B,2,0),-1*VLOOKUP(K83,'[1]Budget Worksheet'!A:B,2,0)),0)</f>
        <v>0</v>
      </c>
      <c r="P83" s="17">
        <f>VLOOKUP($K83,[1]Budget!$V:$AE,8,0)*IF($C83="1 - Revenues",1,IF(AND($C83="5 - Transfers",MID($K83,15,1)="4"),1,-1))</f>
        <v>0</v>
      </c>
      <c r="Q83" s="17">
        <f>VLOOKUP($K83,[1]Budget!$V:$AE,10,0)*IF($C83="1 - Revenues",1,IF(AND($C83="5 - Transfers",MID(K83,15,1)="4"),1,-1))</f>
        <v>0</v>
      </c>
      <c r="S83" s="18" t="b">
        <f>IF(LEFT(C83,1)="1",1,-1)*SUMIF([1]Budget!V:V,'Budget Worksheet for Pivot Tabl'!K83,[1]Budget!AC:AC)=P83</f>
        <v>1</v>
      </c>
    </row>
    <row r="84" spans="1:19" x14ac:dyDescent="0.25">
      <c r="A84" t="s">
        <v>16</v>
      </c>
      <c r="B84" t="s">
        <v>2</v>
      </c>
      <c r="C84" t="s">
        <v>7</v>
      </c>
      <c r="D84" t="str">
        <f t="shared" si="1"/>
        <v>INFLOWS</v>
      </c>
      <c r="E84" t="s">
        <v>108</v>
      </c>
      <c r="F84" t="s">
        <v>109</v>
      </c>
      <c r="G84" t="s">
        <v>102</v>
      </c>
      <c r="H84" t="s">
        <v>212</v>
      </c>
      <c r="I84" t="s">
        <v>37</v>
      </c>
      <c r="J84" t="s">
        <v>380</v>
      </c>
      <c r="K84" t="s">
        <v>381</v>
      </c>
      <c r="L84" t="s">
        <v>348</v>
      </c>
      <c r="M84" s="17">
        <f>VLOOKUP($K84,[1]Budget!$V:$AE,5,0)*IF($C84="1 - Revenues",1,IF(AND($C84="5 - Transfers",MID(I84,15,1)="4"),1,-1))</f>
        <v>-91000</v>
      </c>
      <c r="N84" s="17">
        <f>VLOOKUP($K84,[1]Budget!$V:$AE,6,0)*IF($C84="1 - Revenues",1,IF(AND($C84="5 - Transfers",MID(J84,15,1)="4"),1,-1))</f>
        <v>187000</v>
      </c>
      <c r="O84" s="17">
        <f>IFERROR(IF(RIGHT(LEFT(K84,15),1)="4",VLOOKUP(K84,'[1]Budget Worksheet'!A:B,2,0),-1*VLOOKUP(K84,'[1]Budget Worksheet'!A:B,2,0)),0)</f>
        <v>50000</v>
      </c>
      <c r="P84" s="17">
        <f>VLOOKUP($K84,[1]Budget!$V:$AE,8,0)*IF($C84="1 - Revenues",1,IF(AND($C84="5 - Transfers",MID($K84,15,1)="4"),1,-1))</f>
        <v>50000</v>
      </c>
      <c r="Q84" s="17">
        <f>VLOOKUP($K84,[1]Budget!$V:$AE,10,0)*IF($C84="1 - Revenues",1,IF(AND($C84="5 - Transfers",MID(K84,15,1)="4"),1,-1))</f>
        <v>0</v>
      </c>
      <c r="S84" s="18" t="b">
        <f>IF(LEFT(C84,1)="1",1,-1)*SUMIF([1]Budget!V:V,'Budget Worksheet for Pivot Tabl'!K84,[1]Budget!AC:AC)=P84</f>
        <v>1</v>
      </c>
    </row>
    <row r="85" spans="1:19" x14ac:dyDescent="0.25">
      <c r="A85" t="s">
        <v>16</v>
      </c>
      <c r="B85" t="s">
        <v>2</v>
      </c>
      <c r="C85" t="s">
        <v>7</v>
      </c>
      <c r="D85" t="str">
        <f t="shared" si="1"/>
        <v>INFLOWS</v>
      </c>
      <c r="E85" t="s">
        <v>108</v>
      </c>
      <c r="F85" t="s">
        <v>109</v>
      </c>
      <c r="G85" t="s">
        <v>382</v>
      </c>
      <c r="H85" t="s">
        <v>383</v>
      </c>
      <c r="I85" t="s">
        <v>384</v>
      </c>
      <c r="J85" t="s">
        <v>385</v>
      </c>
      <c r="K85" t="s">
        <v>386</v>
      </c>
      <c r="L85" t="s">
        <v>387</v>
      </c>
      <c r="M85" s="17">
        <f>VLOOKUP($K85,[1]Budget!$V:$AE,5,0)*IF($C85="1 - Revenues",1,IF(AND($C85="5 - Transfers",MID(I85,15,1)="4"),1,-1))</f>
        <v>70000</v>
      </c>
      <c r="N85" s="17">
        <f>VLOOKUP($K85,[1]Budget!$V:$AE,6,0)*IF($C85="1 - Revenues",1,IF(AND($C85="5 - Transfers",MID(J85,15,1)="4"),1,-1))</f>
        <v>71000</v>
      </c>
      <c r="O85" s="17">
        <f>IFERROR(IF(RIGHT(LEFT(K85,15),1)="4",VLOOKUP(K85,'[1]Budget Worksheet'!A:B,2,0),-1*VLOOKUP(K85,'[1]Budget Worksheet'!A:B,2,0)),0)</f>
        <v>90000</v>
      </c>
      <c r="P85" s="17">
        <f>VLOOKUP($K85,[1]Budget!$V:$AE,8,0)*IF($C85="1 - Revenues",1,IF(AND($C85="5 - Transfers",MID($K85,15,1)="4"),1,-1))</f>
        <v>90000</v>
      </c>
      <c r="Q85" s="17">
        <f>VLOOKUP($K85,[1]Budget!$V:$AE,10,0)*IF($C85="1 - Revenues",1,IF(AND($C85="5 - Transfers",MID(K85,15,1)="4"),1,-1))</f>
        <v>0</v>
      </c>
      <c r="S85" s="18" t="b">
        <f>IF(LEFT(C85,1)="1",1,-1)*SUMIF([1]Budget!V:V,'Budget Worksheet for Pivot Tabl'!K85,[1]Budget!AC:AC)=P85</f>
        <v>1</v>
      </c>
    </row>
    <row r="86" spans="1:19" x14ac:dyDescent="0.25">
      <c r="A86" t="s">
        <v>16</v>
      </c>
      <c r="B86" t="s">
        <v>2</v>
      </c>
      <c r="C86" t="s">
        <v>7</v>
      </c>
      <c r="D86" t="str">
        <f t="shared" si="1"/>
        <v>INFLOWS</v>
      </c>
      <c r="E86" t="s">
        <v>108</v>
      </c>
      <c r="F86" t="s">
        <v>109</v>
      </c>
      <c r="G86" t="s">
        <v>382</v>
      </c>
      <c r="H86" t="s">
        <v>383</v>
      </c>
      <c r="I86" t="s">
        <v>384</v>
      </c>
      <c r="J86" t="s">
        <v>385</v>
      </c>
      <c r="K86" t="s">
        <v>388</v>
      </c>
      <c r="L86" t="s">
        <v>389</v>
      </c>
      <c r="M86" s="17">
        <f>VLOOKUP($K86,[1]Budget!$V:$AE,5,0)*IF($C86="1 - Revenues",1,IF(AND($C86="5 - Transfers",MID(I86,15,1)="4"),1,-1))</f>
        <v>10000</v>
      </c>
      <c r="N86" s="17">
        <f>VLOOKUP($K86,[1]Budget!$V:$AE,6,0)*IF($C86="1 - Revenues",1,IF(AND($C86="5 - Transfers",MID(J86,15,1)="4"),1,-1))</f>
        <v>5000</v>
      </c>
      <c r="O86" s="17">
        <f>IFERROR(IF(RIGHT(LEFT(K86,15),1)="4",VLOOKUP(K86,'[1]Budget Worksheet'!A:B,2,0),-1*VLOOKUP(K86,'[1]Budget Worksheet'!A:B,2,0)),0)</f>
        <v>17000</v>
      </c>
      <c r="P86" s="17">
        <f>VLOOKUP($K86,[1]Budget!$V:$AE,8,0)*IF($C86="1 - Revenues",1,IF(AND($C86="5 - Transfers",MID($K86,15,1)="4"),1,-1))</f>
        <v>17000</v>
      </c>
      <c r="Q86" s="17">
        <f>VLOOKUP($K86,[1]Budget!$V:$AE,10,0)*IF($C86="1 - Revenues",1,IF(AND($C86="5 - Transfers",MID(K86,15,1)="4"),1,-1))</f>
        <v>0</v>
      </c>
      <c r="S86" s="18" t="b">
        <f>IF(LEFT(C86,1)="1",1,-1)*SUMIF([1]Budget!V:V,'Budget Worksheet for Pivot Tabl'!K86,[1]Budget!AC:AC)=P86</f>
        <v>1</v>
      </c>
    </row>
    <row r="87" spans="1:19" x14ac:dyDescent="0.25">
      <c r="A87" t="s">
        <v>16</v>
      </c>
      <c r="B87" t="s">
        <v>2</v>
      </c>
      <c r="C87" t="s">
        <v>7</v>
      </c>
      <c r="D87" t="str">
        <f t="shared" si="1"/>
        <v>INFLOWS</v>
      </c>
      <c r="E87" t="s">
        <v>108</v>
      </c>
      <c r="F87" t="s">
        <v>109</v>
      </c>
      <c r="G87" t="s">
        <v>382</v>
      </c>
      <c r="H87" t="s">
        <v>383</v>
      </c>
      <c r="I87" t="s">
        <v>384</v>
      </c>
      <c r="J87" t="s">
        <v>385</v>
      </c>
      <c r="K87" t="s">
        <v>390</v>
      </c>
      <c r="L87" t="s">
        <v>391</v>
      </c>
      <c r="M87" s="17">
        <f>VLOOKUP($K87,[1]Budget!$V:$AE,5,0)*IF($C87="1 - Revenues",1,IF(AND($C87="5 - Transfers",MID(I87,15,1)="4"),1,-1))</f>
        <v>29000</v>
      </c>
      <c r="N87" s="17">
        <f>VLOOKUP($K87,[1]Budget!$V:$AE,6,0)*IF($C87="1 - Revenues",1,IF(AND($C87="5 - Transfers",MID(J87,15,1)="4"),1,-1))</f>
        <v>34000</v>
      </c>
      <c r="O87" s="17">
        <f>IFERROR(IF(RIGHT(LEFT(K87,15),1)="4",VLOOKUP(K87,'[1]Budget Worksheet'!A:B,2,0),-1*VLOOKUP(K87,'[1]Budget Worksheet'!A:B,2,0)),0)</f>
        <v>40000</v>
      </c>
      <c r="P87" s="17">
        <f>VLOOKUP($K87,[1]Budget!$V:$AE,8,0)*IF($C87="1 - Revenues",1,IF(AND($C87="5 - Transfers",MID($K87,15,1)="4"),1,-1))</f>
        <v>40000</v>
      </c>
      <c r="Q87" s="17">
        <f>VLOOKUP($K87,[1]Budget!$V:$AE,10,0)*IF($C87="1 - Revenues",1,IF(AND($C87="5 - Transfers",MID(K87,15,1)="4"),1,-1))</f>
        <v>0</v>
      </c>
      <c r="S87" s="18" t="b">
        <f>IF(LEFT(C87,1)="1",1,-1)*SUMIF([1]Budget!V:V,'Budget Worksheet for Pivot Tabl'!K87,[1]Budget!AC:AC)=P87</f>
        <v>1</v>
      </c>
    </row>
    <row r="88" spans="1:19" x14ac:dyDescent="0.25">
      <c r="A88" t="s">
        <v>16</v>
      </c>
      <c r="B88" t="s">
        <v>2</v>
      </c>
      <c r="C88" t="s">
        <v>7</v>
      </c>
      <c r="D88" t="str">
        <f t="shared" si="1"/>
        <v>INFLOWS</v>
      </c>
      <c r="E88" t="s">
        <v>108</v>
      </c>
      <c r="F88" t="s">
        <v>109</v>
      </c>
      <c r="G88" t="s">
        <v>382</v>
      </c>
      <c r="H88" t="s">
        <v>383</v>
      </c>
      <c r="I88" t="s">
        <v>384</v>
      </c>
      <c r="J88" t="s">
        <v>385</v>
      </c>
      <c r="K88" t="s">
        <v>392</v>
      </c>
      <c r="L88" t="s">
        <v>393</v>
      </c>
      <c r="M88" s="17">
        <f>VLOOKUP($K88,[1]Budget!$V:$AE,5,0)*IF($C88="1 - Revenues",1,IF(AND($C88="5 - Transfers",MID(I88,15,1)="4"),1,-1))</f>
        <v>17000</v>
      </c>
      <c r="N88" s="17">
        <f>VLOOKUP($K88,[1]Budget!$V:$AE,6,0)*IF($C88="1 - Revenues",1,IF(AND($C88="5 - Transfers",MID(J88,15,1)="4"),1,-1))</f>
        <v>18000</v>
      </c>
      <c r="O88" s="17">
        <f>IFERROR(IF(RIGHT(LEFT(K88,15),1)="4",VLOOKUP(K88,'[1]Budget Worksheet'!A:B,2,0),-1*VLOOKUP(K88,'[1]Budget Worksheet'!A:B,2,0)),0)</f>
        <v>20000</v>
      </c>
      <c r="P88" s="17">
        <f>VLOOKUP($K88,[1]Budget!$V:$AE,8,0)*IF($C88="1 - Revenues",1,IF(AND($C88="5 - Transfers",MID($K88,15,1)="4"),1,-1))</f>
        <v>20000</v>
      </c>
      <c r="Q88" s="17">
        <f>VLOOKUP($K88,[1]Budget!$V:$AE,10,0)*IF($C88="1 - Revenues",1,IF(AND($C88="5 - Transfers",MID(K88,15,1)="4"),1,-1))</f>
        <v>0</v>
      </c>
      <c r="S88" s="18" t="b">
        <f>IF(LEFT(C88,1)="1",1,-1)*SUMIF([1]Budget!V:V,'Budget Worksheet for Pivot Tabl'!K88,[1]Budget!AC:AC)=P88</f>
        <v>1</v>
      </c>
    </row>
    <row r="89" spans="1:19" x14ac:dyDescent="0.25">
      <c r="A89" t="s">
        <v>16</v>
      </c>
      <c r="B89" t="s">
        <v>2</v>
      </c>
      <c r="C89" t="s">
        <v>7</v>
      </c>
      <c r="D89" t="str">
        <f t="shared" si="1"/>
        <v>INFLOWS</v>
      </c>
      <c r="E89" t="s">
        <v>108</v>
      </c>
      <c r="F89" t="s">
        <v>109</v>
      </c>
      <c r="G89" t="s">
        <v>382</v>
      </c>
      <c r="H89" t="s">
        <v>383</v>
      </c>
      <c r="I89" t="s">
        <v>384</v>
      </c>
      <c r="J89" t="s">
        <v>385</v>
      </c>
      <c r="K89" t="s">
        <v>394</v>
      </c>
      <c r="L89" t="s">
        <v>395</v>
      </c>
      <c r="M89" s="17">
        <f>VLOOKUP($K89,[1]Budget!$V:$AE,5,0)*IF($C89="1 - Revenues",1,IF(AND($C89="5 - Transfers",MID(I89,15,1)="4"),1,-1))</f>
        <v>5000</v>
      </c>
      <c r="N89" s="17">
        <f>VLOOKUP($K89,[1]Budget!$V:$AE,6,0)*IF($C89="1 - Revenues",1,IF(AND($C89="5 - Transfers",MID(J89,15,1)="4"),1,-1))</f>
        <v>4000</v>
      </c>
      <c r="O89" s="17">
        <f>IFERROR(IF(RIGHT(LEFT(K89,15),1)="4",VLOOKUP(K89,'[1]Budget Worksheet'!A:B,2,0),-1*VLOOKUP(K89,'[1]Budget Worksheet'!A:B,2,0)),0)</f>
        <v>6000</v>
      </c>
      <c r="P89" s="17">
        <f>VLOOKUP($K89,[1]Budget!$V:$AE,8,0)*IF($C89="1 - Revenues",1,IF(AND($C89="5 - Transfers",MID($K89,15,1)="4"),1,-1))</f>
        <v>6000</v>
      </c>
      <c r="Q89" s="17">
        <f>VLOOKUP($K89,[1]Budget!$V:$AE,10,0)*IF($C89="1 - Revenues",1,IF(AND($C89="5 - Transfers",MID(K89,15,1)="4"),1,-1))</f>
        <v>0</v>
      </c>
      <c r="S89" s="18" t="b">
        <f>IF(LEFT(C89,1)="1",1,-1)*SUMIF([1]Budget!V:V,'Budget Worksheet for Pivot Tabl'!K89,[1]Budget!AC:AC)=P89</f>
        <v>1</v>
      </c>
    </row>
    <row r="90" spans="1:19" x14ac:dyDescent="0.25">
      <c r="A90" t="s">
        <v>16</v>
      </c>
      <c r="B90" t="s">
        <v>2</v>
      </c>
      <c r="C90" t="s">
        <v>7</v>
      </c>
      <c r="D90" t="str">
        <f t="shared" si="1"/>
        <v>INFLOWS</v>
      </c>
      <c r="E90" t="s">
        <v>108</v>
      </c>
      <c r="F90" t="s">
        <v>109</v>
      </c>
      <c r="G90" t="s">
        <v>382</v>
      </c>
      <c r="H90" t="s">
        <v>383</v>
      </c>
      <c r="I90" t="s">
        <v>384</v>
      </c>
      <c r="J90" t="s">
        <v>385</v>
      </c>
      <c r="K90" t="s">
        <v>396</v>
      </c>
      <c r="L90" t="s">
        <v>397</v>
      </c>
      <c r="M90" s="17">
        <f>VLOOKUP($K90,[1]Budget!$V:$AE,5,0)*IF($C90="1 - Revenues",1,IF(AND($C90="5 - Transfers",MID(I90,15,1)="4"),1,-1))</f>
        <v>0</v>
      </c>
      <c r="N90" s="17">
        <f>VLOOKUP($K90,[1]Budget!$V:$AE,6,0)*IF($C90="1 - Revenues",1,IF(AND($C90="5 - Transfers",MID(J90,15,1)="4"),1,-1))</f>
        <v>0</v>
      </c>
      <c r="O90" s="17">
        <f>IFERROR(IF(RIGHT(LEFT(K90,15),1)="4",VLOOKUP(K90,'[1]Budget Worksheet'!A:B,2,0),-1*VLOOKUP(K90,'[1]Budget Worksheet'!A:B,2,0)),0)</f>
        <v>0</v>
      </c>
      <c r="P90" s="17">
        <f>VLOOKUP($K90,[1]Budget!$V:$AE,8,0)*IF($C90="1 - Revenues",1,IF(AND($C90="5 - Transfers",MID($K90,15,1)="4"),1,-1))</f>
        <v>0</v>
      </c>
      <c r="Q90" s="17">
        <f>VLOOKUP($K90,[1]Budget!$V:$AE,10,0)*IF($C90="1 - Revenues",1,IF(AND($C90="5 - Transfers",MID(K90,15,1)="4"),1,-1))</f>
        <v>0</v>
      </c>
      <c r="S90" s="18" t="b">
        <f>IF(LEFT(C90,1)="1",1,-1)*SUMIF([1]Budget!V:V,'Budget Worksheet for Pivot Tabl'!K90,[1]Budget!AC:AC)=P90</f>
        <v>1</v>
      </c>
    </row>
    <row r="91" spans="1:19" x14ac:dyDescent="0.25">
      <c r="A91" t="s">
        <v>16</v>
      </c>
      <c r="B91" t="s">
        <v>2</v>
      </c>
      <c r="C91" t="s">
        <v>7</v>
      </c>
      <c r="D91" t="str">
        <f t="shared" si="1"/>
        <v>INFLOWS</v>
      </c>
      <c r="E91" t="s">
        <v>108</v>
      </c>
      <c r="F91" t="s">
        <v>109</v>
      </c>
      <c r="G91" t="s">
        <v>382</v>
      </c>
      <c r="H91" t="s">
        <v>383</v>
      </c>
      <c r="I91" t="s">
        <v>384</v>
      </c>
      <c r="J91" t="s">
        <v>385</v>
      </c>
      <c r="K91" t="s">
        <v>398</v>
      </c>
      <c r="L91" t="s">
        <v>399</v>
      </c>
      <c r="M91" s="17">
        <f>VLOOKUP($K91,[1]Budget!$V:$AE,5,0)*IF($C91="1 - Revenues",1,IF(AND($C91="5 - Transfers",MID(I91,15,1)="4"),1,-1))</f>
        <v>4000</v>
      </c>
      <c r="N91" s="17">
        <f>VLOOKUP($K91,[1]Budget!$V:$AE,6,0)*IF($C91="1 - Revenues",1,IF(AND($C91="5 - Transfers",MID(J91,15,1)="4"),1,-1))</f>
        <v>3000</v>
      </c>
      <c r="O91" s="17">
        <f>IFERROR(IF(RIGHT(LEFT(K91,15),1)="4",VLOOKUP(K91,'[1]Budget Worksheet'!A:B,2,0),-1*VLOOKUP(K91,'[1]Budget Worksheet'!A:B,2,0)),0)</f>
        <v>5000</v>
      </c>
      <c r="P91" s="17">
        <f>VLOOKUP($K91,[1]Budget!$V:$AE,8,0)*IF($C91="1 - Revenues",1,IF(AND($C91="5 - Transfers",MID($K91,15,1)="4"),1,-1))</f>
        <v>5000</v>
      </c>
      <c r="Q91" s="17">
        <f>VLOOKUP($K91,[1]Budget!$V:$AE,10,0)*IF($C91="1 - Revenues",1,IF(AND($C91="5 - Transfers",MID(K91,15,1)="4"),1,-1))</f>
        <v>0</v>
      </c>
      <c r="S91" s="18" t="b">
        <f>IF(LEFT(C91,1)="1",1,-1)*SUMIF([1]Budget!V:V,'Budget Worksheet for Pivot Tabl'!K91,[1]Budget!AC:AC)=P91</f>
        <v>1</v>
      </c>
    </row>
    <row r="92" spans="1:19" x14ac:dyDescent="0.25">
      <c r="A92" t="s">
        <v>16</v>
      </c>
      <c r="B92" t="s">
        <v>2</v>
      </c>
      <c r="C92" t="s">
        <v>7</v>
      </c>
      <c r="D92" t="str">
        <f t="shared" si="1"/>
        <v>INFLOWS</v>
      </c>
      <c r="E92" t="s">
        <v>108</v>
      </c>
      <c r="F92" t="s">
        <v>109</v>
      </c>
      <c r="G92" t="s">
        <v>382</v>
      </c>
      <c r="H92" t="s">
        <v>383</v>
      </c>
      <c r="I92" t="s">
        <v>384</v>
      </c>
      <c r="J92" t="s">
        <v>385</v>
      </c>
      <c r="K92" t="s">
        <v>400</v>
      </c>
      <c r="L92" t="s">
        <v>401</v>
      </c>
      <c r="M92" s="17">
        <f>VLOOKUP($K92,[1]Budget!$V:$AE,5,0)*IF($C92="1 - Revenues",1,IF(AND($C92="5 - Transfers",MID(I92,15,1)="4"),1,-1))</f>
        <v>74000</v>
      </c>
      <c r="N92" s="17">
        <f>VLOOKUP($K92,[1]Budget!$V:$AE,6,0)*IF($C92="1 - Revenues",1,IF(AND($C92="5 - Transfers",MID(J92,15,1)="4"),1,-1))</f>
        <v>76000</v>
      </c>
      <c r="O92" s="17">
        <f>IFERROR(IF(RIGHT(LEFT(K92,15),1)="4",VLOOKUP(K92,'[1]Budget Worksheet'!A:B,2,0),-1*VLOOKUP(K92,'[1]Budget Worksheet'!A:B,2,0)),0)</f>
        <v>73795</v>
      </c>
      <c r="P92" s="17">
        <f>VLOOKUP($K92,[1]Budget!$V:$AE,8,0)*IF($C92="1 - Revenues",1,IF(AND($C92="5 - Transfers",MID($K92,15,1)="4"),1,-1))</f>
        <v>73795</v>
      </c>
      <c r="Q92" s="17">
        <f>VLOOKUP($K92,[1]Budget!$V:$AE,10,0)*IF($C92="1 - Revenues",1,IF(AND($C92="5 - Transfers",MID(K92,15,1)="4"),1,-1))</f>
        <v>0</v>
      </c>
      <c r="S92" s="18" t="b">
        <f>IF(LEFT(C92,1)="1",1,-1)*SUMIF([1]Budget!V:V,'Budget Worksheet for Pivot Tabl'!K92,[1]Budget!AC:AC)=P92</f>
        <v>1</v>
      </c>
    </row>
    <row r="93" spans="1:19" x14ac:dyDescent="0.25">
      <c r="A93" t="s">
        <v>16</v>
      </c>
      <c r="B93" t="s">
        <v>2</v>
      </c>
      <c r="C93" t="s">
        <v>7</v>
      </c>
      <c r="D93" t="str">
        <f t="shared" si="1"/>
        <v>INFLOWS</v>
      </c>
      <c r="E93" t="s">
        <v>108</v>
      </c>
      <c r="F93" t="s">
        <v>109</v>
      </c>
      <c r="G93" t="s">
        <v>382</v>
      </c>
      <c r="H93" t="s">
        <v>383</v>
      </c>
      <c r="I93" t="s">
        <v>384</v>
      </c>
      <c r="J93" t="s">
        <v>385</v>
      </c>
      <c r="K93" t="s">
        <v>402</v>
      </c>
      <c r="L93" t="s">
        <v>403</v>
      </c>
      <c r="M93" s="17">
        <f>VLOOKUP($K93,[1]Budget!$V:$AE,5,0)*IF($C93="1 - Revenues",1,IF(AND($C93="5 - Transfers",MID(I93,15,1)="4"),1,-1))</f>
        <v>1000</v>
      </c>
      <c r="N93" s="17">
        <f>VLOOKUP($K93,[1]Budget!$V:$AE,6,0)*IF($C93="1 - Revenues",1,IF(AND($C93="5 - Transfers",MID(J93,15,1)="4"),1,-1))</f>
        <v>0</v>
      </c>
      <c r="O93" s="17">
        <f>IFERROR(IF(RIGHT(LEFT(K93,15),1)="4",VLOOKUP(K93,'[1]Budget Worksheet'!A:B,2,0),-1*VLOOKUP(K93,'[1]Budget Worksheet'!A:B,2,0)),0)</f>
        <v>0</v>
      </c>
      <c r="P93" s="17">
        <f>VLOOKUP($K93,[1]Budget!$V:$AE,8,0)*IF($C93="1 - Revenues",1,IF(AND($C93="5 - Transfers",MID($K93,15,1)="4"),1,-1))</f>
        <v>0</v>
      </c>
      <c r="Q93" s="17">
        <f>VLOOKUP($K93,[1]Budget!$V:$AE,10,0)*IF($C93="1 - Revenues",1,IF(AND($C93="5 - Transfers",MID(K93,15,1)="4"),1,-1))</f>
        <v>0</v>
      </c>
      <c r="S93" s="18" t="b">
        <f>IF(LEFT(C93,1)="1",1,-1)*SUMIF([1]Budget!V:V,'Budget Worksheet for Pivot Tabl'!K93,[1]Budget!AC:AC)=P93</f>
        <v>1</v>
      </c>
    </row>
    <row r="94" spans="1:19" x14ac:dyDescent="0.25">
      <c r="A94" t="s">
        <v>16</v>
      </c>
      <c r="B94" t="s">
        <v>2</v>
      </c>
      <c r="C94" t="s">
        <v>7</v>
      </c>
      <c r="D94" t="str">
        <f t="shared" si="1"/>
        <v>INFLOWS</v>
      </c>
      <c r="E94" t="s">
        <v>108</v>
      </c>
      <c r="F94" t="s">
        <v>109</v>
      </c>
      <c r="G94" t="s">
        <v>382</v>
      </c>
      <c r="H94" t="s">
        <v>383</v>
      </c>
      <c r="I94" t="s">
        <v>384</v>
      </c>
      <c r="J94" t="s">
        <v>385</v>
      </c>
      <c r="K94" t="s">
        <v>404</v>
      </c>
      <c r="L94" t="s">
        <v>405</v>
      </c>
      <c r="M94" s="17">
        <f>VLOOKUP($K94,[1]Budget!$V:$AE,5,0)*IF($C94="1 - Revenues",1,IF(AND($C94="5 - Transfers",MID(I94,15,1)="4"),1,-1))</f>
        <v>0</v>
      </c>
      <c r="N94" s="17">
        <f>VLOOKUP($K94,[1]Budget!$V:$AE,6,0)*IF($C94="1 - Revenues",1,IF(AND($C94="5 - Transfers",MID(J94,15,1)="4"),1,-1))</f>
        <v>0</v>
      </c>
      <c r="O94" s="17">
        <f>IFERROR(IF(RIGHT(LEFT(K94,15),1)="4",VLOOKUP(K94,'[1]Budget Worksheet'!A:B,2,0),-1*VLOOKUP(K94,'[1]Budget Worksheet'!A:B,2,0)),0)</f>
        <v>0</v>
      </c>
      <c r="P94" s="17">
        <f>VLOOKUP($K94,[1]Budget!$V:$AE,8,0)*IF($C94="1 - Revenues",1,IF(AND($C94="5 - Transfers",MID($K94,15,1)="4"),1,-1))</f>
        <v>0</v>
      </c>
      <c r="Q94" s="17">
        <f>VLOOKUP($K94,[1]Budget!$V:$AE,10,0)*IF($C94="1 - Revenues",1,IF(AND($C94="5 - Transfers",MID(K94,15,1)="4"),1,-1))</f>
        <v>0</v>
      </c>
      <c r="S94" s="18" t="b">
        <f>IF(LEFT(C94,1)="1",1,-1)*SUMIF([1]Budget!V:V,'Budget Worksheet for Pivot Tabl'!K94,[1]Budget!AC:AC)=P94</f>
        <v>1</v>
      </c>
    </row>
    <row r="95" spans="1:19" x14ac:dyDescent="0.25">
      <c r="A95" t="s">
        <v>16</v>
      </c>
      <c r="B95" t="s">
        <v>2</v>
      </c>
      <c r="C95" t="s">
        <v>7</v>
      </c>
      <c r="D95" t="str">
        <f t="shared" si="1"/>
        <v>INFLOWS</v>
      </c>
      <c r="E95" t="s">
        <v>108</v>
      </c>
      <c r="F95" t="s">
        <v>109</v>
      </c>
      <c r="G95" t="s">
        <v>382</v>
      </c>
      <c r="H95" t="s">
        <v>383</v>
      </c>
      <c r="I95" t="s">
        <v>384</v>
      </c>
      <c r="J95" t="s">
        <v>385</v>
      </c>
      <c r="K95" t="s">
        <v>406</v>
      </c>
      <c r="L95" t="s">
        <v>407</v>
      </c>
      <c r="M95" s="17">
        <f>VLOOKUP($K95,[1]Budget!$V:$AE,5,0)*IF($C95="1 - Revenues",1,IF(AND($C95="5 - Transfers",MID(I95,15,1)="4"),1,-1))</f>
        <v>0</v>
      </c>
      <c r="N95" s="17">
        <f>VLOOKUP($K95,[1]Budget!$V:$AE,6,0)*IF($C95="1 - Revenues",1,IF(AND($C95="5 - Transfers",MID(J95,15,1)="4"),1,-1))</f>
        <v>4000</v>
      </c>
      <c r="O95" s="17">
        <f>IFERROR(IF(RIGHT(LEFT(K95,15),1)="4",VLOOKUP(K95,'[1]Budget Worksheet'!A:B,2,0),-1*VLOOKUP(K95,'[1]Budget Worksheet'!A:B,2,0)),0)</f>
        <v>2000</v>
      </c>
      <c r="P95" s="17">
        <f>VLOOKUP($K95,[1]Budget!$V:$AE,8,0)*IF($C95="1 - Revenues",1,IF(AND($C95="5 - Transfers",MID($K95,15,1)="4"),1,-1))</f>
        <v>2000</v>
      </c>
      <c r="Q95" s="17">
        <f>VLOOKUP($K95,[1]Budget!$V:$AE,10,0)*IF($C95="1 - Revenues",1,IF(AND($C95="5 - Transfers",MID(K95,15,1)="4"),1,-1))</f>
        <v>0</v>
      </c>
      <c r="S95" s="18" t="b">
        <f>IF(LEFT(C95,1)="1",1,-1)*SUMIF([1]Budget!V:V,'Budget Worksheet for Pivot Tabl'!K95,[1]Budget!AC:AC)=P95</f>
        <v>1</v>
      </c>
    </row>
    <row r="96" spans="1:19" x14ac:dyDescent="0.25">
      <c r="A96" t="s">
        <v>16</v>
      </c>
      <c r="B96" t="s">
        <v>2</v>
      </c>
      <c r="C96" t="s">
        <v>7</v>
      </c>
      <c r="D96" t="str">
        <f t="shared" si="1"/>
        <v>INFLOWS</v>
      </c>
      <c r="E96" t="s">
        <v>110</v>
      </c>
      <c r="F96" t="s">
        <v>111</v>
      </c>
      <c r="G96" t="s">
        <v>102</v>
      </c>
      <c r="H96" t="s">
        <v>212</v>
      </c>
      <c r="I96" t="s">
        <v>325</v>
      </c>
      <c r="J96" t="s">
        <v>326</v>
      </c>
      <c r="K96" t="s">
        <v>408</v>
      </c>
      <c r="L96" t="s">
        <v>409</v>
      </c>
      <c r="M96" s="17">
        <f>VLOOKUP($K96,[1]Budget!$V:$AE,5,0)*IF($C96="1 - Revenues",1,IF(AND($C96="5 - Transfers",MID(I96,15,1)="4"),1,-1))</f>
        <v>3000</v>
      </c>
      <c r="N96" s="17">
        <f>VLOOKUP($K96,[1]Budget!$V:$AE,6,0)*IF($C96="1 - Revenues",1,IF(AND($C96="5 - Transfers",MID(J96,15,1)="4"),1,-1))</f>
        <v>2000</v>
      </c>
      <c r="O96" s="17">
        <f>IFERROR(IF(RIGHT(LEFT(K96,15),1)="4",VLOOKUP(K96,'[1]Budget Worksheet'!A:B,2,0),-1*VLOOKUP(K96,'[1]Budget Worksheet'!A:B,2,0)),0)</f>
        <v>2000</v>
      </c>
      <c r="P96" s="17">
        <f>VLOOKUP($K96,[1]Budget!$V:$AE,8,0)*IF($C96="1 - Revenues",1,IF(AND($C96="5 - Transfers",MID($K96,15,1)="4"),1,-1))</f>
        <v>2000</v>
      </c>
      <c r="Q96" s="17">
        <f>VLOOKUP($K96,[1]Budget!$V:$AE,10,0)*IF($C96="1 - Revenues",1,IF(AND($C96="5 - Transfers",MID(K96,15,1)="4"),1,-1))</f>
        <v>0</v>
      </c>
      <c r="S96" s="18" t="b">
        <f>IF(LEFT(C96,1)="1",1,-1)*SUMIF([1]Budget!V:V,'Budget Worksheet for Pivot Tabl'!K96,[1]Budget!AC:AC)=P96</f>
        <v>1</v>
      </c>
    </row>
    <row r="97" spans="1:19" x14ac:dyDescent="0.25">
      <c r="A97" t="s">
        <v>16</v>
      </c>
      <c r="B97" t="s">
        <v>2</v>
      </c>
      <c r="C97" t="s">
        <v>7</v>
      </c>
      <c r="D97" t="str">
        <f t="shared" si="1"/>
        <v>INFLOWS</v>
      </c>
      <c r="E97" t="s">
        <v>110</v>
      </c>
      <c r="F97" t="s">
        <v>111</v>
      </c>
      <c r="G97" t="s">
        <v>102</v>
      </c>
      <c r="H97" t="s">
        <v>212</v>
      </c>
      <c r="I97" t="s">
        <v>325</v>
      </c>
      <c r="J97" t="s">
        <v>326</v>
      </c>
      <c r="K97" t="s">
        <v>410</v>
      </c>
      <c r="L97" t="s">
        <v>411</v>
      </c>
      <c r="M97" s="17">
        <f>VLOOKUP($K97,[1]Budget!$V:$AE,5,0)*IF($C97="1 - Revenues",1,IF(AND($C97="5 - Transfers",MID(I97,15,1)="4"),1,-1))</f>
        <v>0</v>
      </c>
      <c r="N97" s="17">
        <f>VLOOKUP($K97,[1]Budget!$V:$AE,6,0)*IF($C97="1 - Revenues",1,IF(AND($C97="5 - Transfers",MID(J97,15,1)="4"),1,-1))</f>
        <v>0</v>
      </c>
      <c r="O97" s="17">
        <f>IFERROR(IF(RIGHT(LEFT(K97,15),1)="4",VLOOKUP(K97,'[1]Budget Worksheet'!A:B,2,0),-1*VLOOKUP(K97,'[1]Budget Worksheet'!A:B,2,0)),0)</f>
        <v>0</v>
      </c>
      <c r="P97" s="17">
        <f>VLOOKUP($K97,[1]Budget!$V:$AE,8,0)*IF($C97="1 - Revenues",1,IF(AND($C97="5 - Transfers",MID($K97,15,1)="4"),1,-1))</f>
        <v>0</v>
      </c>
      <c r="Q97" s="17">
        <f>VLOOKUP($K97,[1]Budget!$V:$AE,10,0)*IF($C97="1 - Revenues",1,IF(AND($C97="5 - Transfers",MID(K97,15,1)="4"),1,-1))</f>
        <v>0</v>
      </c>
      <c r="S97" s="18" t="b">
        <f>IF(LEFT(C97,1)="1",1,-1)*SUMIF([1]Budget!V:V,'Budget Worksheet for Pivot Tabl'!K97,[1]Budget!AC:AC)=P97</f>
        <v>1</v>
      </c>
    </row>
    <row r="98" spans="1:19" x14ac:dyDescent="0.25">
      <c r="A98" t="s">
        <v>16</v>
      </c>
      <c r="B98" t="s">
        <v>2</v>
      </c>
      <c r="C98" t="s">
        <v>7</v>
      </c>
      <c r="D98" t="str">
        <f t="shared" si="1"/>
        <v>INFLOWS</v>
      </c>
      <c r="E98" t="s">
        <v>110</v>
      </c>
      <c r="F98" t="s">
        <v>111</v>
      </c>
      <c r="G98" t="s">
        <v>102</v>
      </c>
      <c r="H98" t="s">
        <v>212</v>
      </c>
      <c r="I98" t="s">
        <v>325</v>
      </c>
      <c r="J98" t="s">
        <v>326</v>
      </c>
      <c r="K98" t="s">
        <v>412</v>
      </c>
      <c r="L98" t="s">
        <v>413</v>
      </c>
      <c r="M98" s="17">
        <f>VLOOKUP($K98,[1]Budget!$V:$AE,5,0)*IF($C98="1 - Revenues",1,IF(AND($C98="5 - Transfers",MID(I98,15,1)="4"),1,-1))</f>
        <v>0</v>
      </c>
      <c r="N98" s="17">
        <f>VLOOKUP($K98,[1]Budget!$V:$AE,6,0)*IF($C98="1 - Revenues",1,IF(AND($C98="5 - Transfers",MID(J98,15,1)="4"),1,-1))</f>
        <v>0</v>
      </c>
      <c r="O98" s="17">
        <f>IFERROR(IF(RIGHT(LEFT(K98,15),1)="4",VLOOKUP(K98,'[1]Budget Worksheet'!A:B,2,0),-1*VLOOKUP(K98,'[1]Budget Worksheet'!A:B,2,0)),0)</f>
        <v>100</v>
      </c>
      <c r="P98" s="17">
        <f>VLOOKUP($K98,[1]Budget!$V:$AE,8,0)*IF($C98="1 - Revenues",1,IF(AND($C98="5 - Transfers",MID($K98,15,1)="4"),1,-1))</f>
        <v>100</v>
      </c>
      <c r="Q98" s="17">
        <f>VLOOKUP($K98,[1]Budget!$V:$AE,10,0)*IF($C98="1 - Revenues",1,IF(AND($C98="5 - Transfers",MID(K98,15,1)="4"),1,-1))</f>
        <v>0</v>
      </c>
      <c r="S98" s="18" t="b">
        <f>IF(LEFT(C98,1)="1",1,-1)*SUMIF([1]Budget!V:V,'Budget Worksheet for Pivot Tabl'!K98,[1]Budget!AC:AC)=P98</f>
        <v>1</v>
      </c>
    </row>
    <row r="99" spans="1:19" x14ac:dyDescent="0.25">
      <c r="A99" t="s">
        <v>16</v>
      </c>
      <c r="B99" t="s">
        <v>2</v>
      </c>
      <c r="C99" t="s">
        <v>7</v>
      </c>
      <c r="D99" t="str">
        <f t="shared" si="1"/>
        <v>INFLOWS</v>
      </c>
      <c r="E99" t="s">
        <v>110</v>
      </c>
      <c r="F99" t="s">
        <v>111</v>
      </c>
      <c r="G99" t="s">
        <v>102</v>
      </c>
      <c r="H99" t="s">
        <v>212</v>
      </c>
      <c r="I99" t="s">
        <v>325</v>
      </c>
      <c r="J99" t="s">
        <v>326</v>
      </c>
      <c r="K99" t="s">
        <v>414</v>
      </c>
      <c r="L99" t="s">
        <v>415</v>
      </c>
      <c r="M99" s="17">
        <f>VLOOKUP($K99,[1]Budget!$V:$AE,5,0)*IF($C99="1 - Revenues",1,IF(AND($C99="5 - Transfers",MID(I99,15,1)="4"),1,-1))</f>
        <v>15000</v>
      </c>
      <c r="N99" s="17">
        <f>VLOOKUP($K99,[1]Budget!$V:$AE,6,0)*IF($C99="1 - Revenues",1,IF(AND($C99="5 - Transfers",MID(J99,15,1)="4"),1,-1))</f>
        <v>2000</v>
      </c>
      <c r="O99" s="17">
        <f>IFERROR(IF(RIGHT(LEFT(K99,15),1)="4",VLOOKUP(K99,'[1]Budget Worksheet'!A:B,2,0),-1*VLOOKUP(K99,'[1]Budget Worksheet'!A:B,2,0)),0)</f>
        <v>2000</v>
      </c>
      <c r="P99" s="17">
        <f>VLOOKUP($K99,[1]Budget!$V:$AE,8,0)*IF($C99="1 - Revenues",1,IF(AND($C99="5 - Transfers",MID($K99,15,1)="4"),1,-1))</f>
        <v>2000</v>
      </c>
      <c r="Q99" s="17">
        <f>VLOOKUP($K99,[1]Budget!$V:$AE,10,0)*IF($C99="1 - Revenues",1,IF(AND($C99="5 - Transfers",MID(K99,15,1)="4"),1,-1))</f>
        <v>0</v>
      </c>
      <c r="S99" s="18" t="b">
        <f>IF(LEFT(C99,1)="1",1,-1)*SUMIF([1]Budget!V:V,'Budget Worksheet for Pivot Tabl'!K99,[1]Budget!AC:AC)=P99</f>
        <v>1</v>
      </c>
    </row>
    <row r="100" spans="1:19" x14ac:dyDescent="0.25">
      <c r="A100" t="s">
        <v>16</v>
      </c>
      <c r="B100" t="s">
        <v>2</v>
      </c>
      <c r="C100" t="s">
        <v>7</v>
      </c>
      <c r="D100" t="str">
        <f t="shared" si="1"/>
        <v>INFLOWS</v>
      </c>
      <c r="E100" t="s">
        <v>110</v>
      </c>
      <c r="F100" t="s">
        <v>111</v>
      </c>
      <c r="G100" t="s">
        <v>102</v>
      </c>
      <c r="H100" t="s">
        <v>212</v>
      </c>
      <c r="I100" t="s">
        <v>39</v>
      </c>
      <c r="J100" t="s">
        <v>416</v>
      </c>
      <c r="K100" t="s">
        <v>417</v>
      </c>
      <c r="L100" t="s">
        <v>418</v>
      </c>
      <c r="M100" s="17">
        <f>VLOOKUP($K100,[1]Budget!$V:$AE,5,0)*IF($C100="1 - Revenues",1,IF(AND($C100="5 - Transfers",MID(I100,15,1)="4"),1,-1))</f>
        <v>0</v>
      </c>
      <c r="N100" s="17">
        <f>VLOOKUP($K100,[1]Budget!$V:$AE,6,0)*IF($C100="1 - Revenues",1,IF(AND($C100="5 - Transfers",MID(J100,15,1)="4"),1,-1))</f>
        <v>0</v>
      </c>
      <c r="O100" s="17">
        <f>IFERROR(IF(RIGHT(LEFT(K100,15),1)="4",VLOOKUP(K100,'[1]Budget Worksheet'!A:B,2,0),-1*VLOOKUP(K100,'[1]Budget Worksheet'!A:B,2,0)),0)</f>
        <v>0</v>
      </c>
      <c r="P100" s="17">
        <f>VLOOKUP($K100,[1]Budget!$V:$AE,8,0)*IF($C100="1 - Revenues",1,IF(AND($C100="5 - Transfers",MID($K100,15,1)="4"),1,-1))</f>
        <v>0</v>
      </c>
      <c r="Q100" s="17">
        <f>VLOOKUP($K100,[1]Budget!$V:$AE,10,0)*IF($C100="1 - Revenues",1,IF(AND($C100="5 - Transfers",MID(K100,15,1)="4"),1,-1))</f>
        <v>0</v>
      </c>
      <c r="S100" s="18" t="b">
        <f>IF(LEFT(C100,1)="1",1,-1)*SUMIF([1]Budget!V:V,'Budget Worksheet for Pivot Tabl'!K100,[1]Budget!AC:AC)=P100</f>
        <v>1</v>
      </c>
    </row>
    <row r="101" spans="1:19" x14ac:dyDescent="0.25">
      <c r="A101" t="s">
        <v>16</v>
      </c>
      <c r="B101" t="s">
        <v>2</v>
      </c>
      <c r="C101" t="s">
        <v>7</v>
      </c>
      <c r="D101" t="str">
        <f t="shared" si="1"/>
        <v>INFLOWS</v>
      </c>
      <c r="E101" t="s">
        <v>110</v>
      </c>
      <c r="F101" t="s">
        <v>111</v>
      </c>
      <c r="G101" t="s">
        <v>102</v>
      </c>
      <c r="H101" t="s">
        <v>212</v>
      </c>
      <c r="I101" t="s">
        <v>39</v>
      </c>
      <c r="J101" t="s">
        <v>416</v>
      </c>
      <c r="K101" t="s">
        <v>419</v>
      </c>
      <c r="L101" t="s">
        <v>420</v>
      </c>
      <c r="M101" s="17">
        <f>VLOOKUP($K101,[1]Budget!$V:$AE,5,0)*IF($C101="1 - Revenues",1,IF(AND($C101="5 - Transfers",MID(I101,15,1)="4"),1,-1))</f>
        <v>252000</v>
      </c>
      <c r="N101" s="17">
        <f>VLOOKUP($K101,[1]Budget!$V:$AE,6,0)*IF($C101="1 - Revenues",1,IF(AND($C101="5 - Transfers",MID(J101,15,1)="4"),1,-1))</f>
        <v>136000</v>
      </c>
      <c r="O101" s="17">
        <f>IFERROR(IF(RIGHT(LEFT(K101,15),1)="4",VLOOKUP(K101,'[1]Budget Worksheet'!A:B,2,0),-1*VLOOKUP(K101,'[1]Budget Worksheet'!A:B,2,0)),0)</f>
        <v>75000</v>
      </c>
      <c r="P101" s="17">
        <f>VLOOKUP($K101,[1]Budget!$V:$AE,8,0)*IF($C101="1 - Revenues",1,IF(AND($C101="5 - Transfers",MID($K101,15,1)="4"),1,-1))</f>
        <v>75000</v>
      </c>
      <c r="Q101" s="17">
        <f>VLOOKUP($K101,[1]Budget!$V:$AE,10,0)*IF($C101="1 - Revenues",1,IF(AND($C101="5 - Transfers",MID(K101,15,1)="4"),1,-1))</f>
        <v>0</v>
      </c>
      <c r="S101" s="18" t="b">
        <f>IF(LEFT(C101,1)="1",1,-1)*SUMIF([1]Budget!V:V,'Budget Worksheet for Pivot Tabl'!K101,[1]Budget!AC:AC)=P101</f>
        <v>1</v>
      </c>
    </row>
    <row r="102" spans="1:19" x14ac:dyDescent="0.25">
      <c r="A102" t="s">
        <v>16</v>
      </c>
      <c r="B102" t="s">
        <v>2</v>
      </c>
      <c r="C102" t="s">
        <v>7</v>
      </c>
      <c r="D102" t="str">
        <f t="shared" si="1"/>
        <v>INFLOWS</v>
      </c>
      <c r="E102" t="s">
        <v>110</v>
      </c>
      <c r="F102" t="s">
        <v>111</v>
      </c>
      <c r="G102" t="s">
        <v>102</v>
      </c>
      <c r="H102" t="s">
        <v>212</v>
      </c>
      <c r="I102" t="s">
        <v>39</v>
      </c>
      <c r="J102" t="s">
        <v>416</v>
      </c>
      <c r="K102" t="s">
        <v>421</v>
      </c>
      <c r="L102" t="s">
        <v>422</v>
      </c>
      <c r="M102" s="17">
        <f>VLOOKUP($K102,[1]Budget!$V:$AE,5,0)*IF($C102="1 - Revenues",1,IF(AND($C102="5 - Transfers",MID(I102,15,1)="4"),1,-1))</f>
        <v>30000</v>
      </c>
      <c r="N102" s="17">
        <f>VLOOKUP($K102,[1]Budget!$V:$AE,6,0)*IF($C102="1 - Revenues",1,IF(AND($C102="5 - Transfers",MID(J102,15,1)="4"),1,-1))</f>
        <v>19000</v>
      </c>
      <c r="O102" s="17">
        <f>IFERROR(IF(RIGHT(LEFT(K102,15),1)="4",VLOOKUP(K102,'[1]Budget Worksheet'!A:B,2,0),-1*VLOOKUP(K102,'[1]Budget Worksheet'!A:B,2,0)),0)</f>
        <v>10000</v>
      </c>
      <c r="P102" s="17">
        <f>VLOOKUP($K102,[1]Budget!$V:$AE,8,0)*IF($C102="1 - Revenues",1,IF(AND($C102="5 - Transfers",MID($K102,15,1)="4"),1,-1))</f>
        <v>10000</v>
      </c>
      <c r="Q102" s="17">
        <f>VLOOKUP($K102,[1]Budget!$V:$AE,10,0)*IF($C102="1 - Revenues",1,IF(AND($C102="5 - Transfers",MID(K102,15,1)="4"),1,-1))</f>
        <v>0</v>
      </c>
      <c r="S102" s="18" t="b">
        <f>IF(LEFT(C102,1)="1",1,-1)*SUMIF([1]Budget!V:V,'Budget Worksheet for Pivot Tabl'!K102,[1]Budget!AC:AC)=P102</f>
        <v>1</v>
      </c>
    </row>
    <row r="103" spans="1:19" x14ac:dyDescent="0.25">
      <c r="A103" t="s">
        <v>16</v>
      </c>
      <c r="B103" t="s">
        <v>2</v>
      </c>
      <c r="C103" t="s">
        <v>7</v>
      </c>
      <c r="D103" t="str">
        <f t="shared" si="1"/>
        <v>INFLOWS</v>
      </c>
      <c r="E103" t="s">
        <v>110</v>
      </c>
      <c r="F103" t="s">
        <v>111</v>
      </c>
      <c r="G103" t="s">
        <v>102</v>
      </c>
      <c r="H103" t="s">
        <v>212</v>
      </c>
      <c r="I103" t="s">
        <v>39</v>
      </c>
      <c r="J103" t="s">
        <v>416</v>
      </c>
      <c r="K103" t="s">
        <v>423</v>
      </c>
      <c r="L103" t="s">
        <v>424</v>
      </c>
      <c r="M103" s="17">
        <f>VLOOKUP($K103,[1]Budget!$V:$AE,5,0)*IF($C103="1 - Revenues",1,IF(AND($C103="5 - Transfers",MID(I103,15,1)="4"),1,-1))</f>
        <v>0</v>
      </c>
      <c r="N103" s="17">
        <f>VLOOKUP($K103,[1]Budget!$V:$AE,6,0)*IF($C103="1 - Revenues",1,IF(AND($C103="5 - Transfers",MID(J103,15,1)="4"),1,-1))</f>
        <v>0</v>
      </c>
      <c r="O103" s="17">
        <f>IFERROR(IF(RIGHT(LEFT(K103,15),1)="4",VLOOKUP(K103,'[1]Budget Worksheet'!A:B,2,0),-1*VLOOKUP(K103,'[1]Budget Worksheet'!A:B,2,0)),0)</f>
        <v>0</v>
      </c>
      <c r="P103" s="17">
        <f>VLOOKUP($K103,[1]Budget!$V:$AE,8,0)*IF($C103="1 - Revenues",1,IF(AND($C103="5 - Transfers",MID($K103,15,1)="4"),1,-1))</f>
        <v>0</v>
      </c>
      <c r="Q103" s="17">
        <f>VLOOKUP($K103,[1]Budget!$V:$AE,10,0)*IF($C103="1 - Revenues",1,IF(AND($C103="5 - Transfers",MID(K103,15,1)="4"),1,-1))</f>
        <v>0</v>
      </c>
      <c r="S103" s="18" t="b">
        <f>IF(LEFT(C103,1)="1",1,-1)*SUMIF([1]Budget!V:V,'Budget Worksheet for Pivot Tabl'!K103,[1]Budget!AC:AC)=P103</f>
        <v>1</v>
      </c>
    </row>
    <row r="104" spans="1:19" x14ac:dyDescent="0.25">
      <c r="A104" t="s">
        <v>16</v>
      </c>
      <c r="B104" t="s">
        <v>2</v>
      </c>
      <c r="C104" t="s">
        <v>7</v>
      </c>
      <c r="D104" t="str">
        <f t="shared" si="1"/>
        <v>INFLOWS</v>
      </c>
      <c r="E104" t="s">
        <v>110</v>
      </c>
      <c r="F104" t="s">
        <v>111</v>
      </c>
      <c r="G104" t="s">
        <v>102</v>
      </c>
      <c r="H104" t="s">
        <v>212</v>
      </c>
      <c r="I104" t="s">
        <v>39</v>
      </c>
      <c r="J104" t="s">
        <v>416</v>
      </c>
      <c r="K104" t="s">
        <v>425</v>
      </c>
      <c r="L104" t="s">
        <v>426</v>
      </c>
      <c r="M104" s="17">
        <f>VLOOKUP($K104,[1]Budget!$V:$AE,5,0)*IF($C104="1 - Revenues",1,IF(AND($C104="5 - Transfers",MID(I104,15,1)="4"),1,-1))</f>
        <v>14000</v>
      </c>
      <c r="N104" s="17">
        <f>VLOOKUP($K104,[1]Budget!$V:$AE,6,0)*IF($C104="1 - Revenues",1,IF(AND($C104="5 - Transfers",MID(J104,15,1)="4"),1,-1))</f>
        <v>1000</v>
      </c>
      <c r="O104" s="17">
        <f>IFERROR(IF(RIGHT(LEFT(K104,15),1)="4",VLOOKUP(K104,'[1]Budget Worksheet'!A:B,2,0),-1*VLOOKUP(K104,'[1]Budget Worksheet'!A:B,2,0)),0)</f>
        <v>12000</v>
      </c>
      <c r="P104" s="17">
        <f>VLOOKUP($K104,[1]Budget!$V:$AE,8,0)*IF($C104="1 - Revenues",1,IF(AND($C104="5 - Transfers",MID($K104,15,1)="4"),1,-1))</f>
        <v>12000</v>
      </c>
      <c r="Q104" s="17">
        <f>VLOOKUP($K104,[1]Budget!$V:$AE,10,0)*IF($C104="1 - Revenues",1,IF(AND($C104="5 - Transfers",MID(K104,15,1)="4"),1,-1))</f>
        <v>0</v>
      </c>
      <c r="S104" s="18" t="b">
        <f>IF(LEFT(C104,1)="1",1,-1)*SUMIF([1]Budget!V:V,'Budget Worksheet for Pivot Tabl'!K104,[1]Budget!AC:AC)=P104</f>
        <v>1</v>
      </c>
    </row>
    <row r="105" spans="1:19" x14ac:dyDescent="0.25">
      <c r="A105" t="s">
        <v>16</v>
      </c>
      <c r="B105" t="s">
        <v>2</v>
      </c>
      <c r="C105" t="s">
        <v>7</v>
      </c>
      <c r="D105" t="str">
        <f t="shared" si="1"/>
        <v>INFLOWS</v>
      </c>
      <c r="E105" t="s">
        <v>110</v>
      </c>
      <c r="F105" t="s">
        <v>111</v>
      </c>
      <c r="G105" t="s">
        <v>102</v>
      </c>
      <c r="H105" t="s">
        <v>212</v>
      </c>
      <c r="I105" t="s">
        <v>427</v>
      </c>
      <c r="J105" t="s">
        <v>428</v>
      </c>
      <c r="K105" t="s">
        <v>429</v>
      </c>
      <c r="L105" t="s">
        <v>411</v>
      </c>
      <c r="M105" s="17">
        <f>VLOOKUP($K105,[1]Budget!$V:$AE,5,0)*IF($C105="1 - Revenues",1,IF(AND($C105="5 - Transfers",MID(I105,15,1)="4"),1,-1))</f>
        <v>255000</v>
      </c>
      <c r="N105" s="17">
        <f>VLOOKUP($K105,[1]Budget!$V:$AE,6,0)*IF($C105="1 - Revenues",1,IF(AND($C105="5 - Transfers",MID(J105,15,1)="4"),1,-1))</f>
        <v>1564000</v>
      </c>
      <c r="O105" s="17">
        <f>IFERROR(IF(RIGHT(LEFT(K105,15),1)="4",VLOOKUP(K105,'[1]Budget Worksheet'!A:B,2,0),-1*VLOOKUP(K105,'[1]Budget Worksheet'!A:B,2,0)),0)</f>
        <v>304124</v>
      </c>
      <c r="P105" s="17">
        <f>VLOOKUP($K105,[1]Budget!$V:$AE,8,0)*IF($C105="1 - Revenues",1,IF(AND($C105="5 - Transfers",MID($K105,15,1)="4"),1,-1))</f>
        <v>1638000</v>
      </c>
      <c r="Q105" s="17">
        <f>VLOOKUP($K105,[1]Budget!$V:$AE,10,0)*IF($C105="1 - Revenues",1,IF(AND($C105="5 - Transfers",MID(K105,15,1)="4"),1,-1))</f>
        <v>1333876</v>
      </c>
      <c r="S105" s="18" t="b">
        <f>IF(LEFT(C105,1)="1",1,-1)*SUMIF([1]Budget!V:V,'Budget Worksheet for Pivot Tabl'!K105,[1]Budget!AC:AC)=P105</f>
        <v>1</v>
      </c>
    </row>
    <row r="106" spans="1:19" x14ac:dyDescent="0.25">
      <c r="A106" t="s">
        <v>16</v>
      </c>
      <c r="B106" t="s">
        <v>2</v>
      </c>
      <c r="C106" t="s">
        <v>7</v>
      </c>
      <c r="D106" t="str">
        <f t="shared" si="1"/>
        <v>INFLOWS</v>
      </c>
      <c r="E106" t="s">
        <v>112</v>
      </c>
      <c r="F106" t="s">
        <v>113</v>
      </c>
      <c r="G106" t="s">
        <v>112</v>
      </c>
      <c r="H106" t="s">
        <v>32</v>
      </c>
      <c r="I106" t="s">
        <v>430</v>
      </c>
      <c r="J106" t="s">
        <v>431</v>
      </c>
      <c r="K106" t="s">
        <v>432</v>
      </c>
      <c r="L106" t="s">
        <v>433</v>
      </c>
      <c r="M106" s="17">
        <f>VLOOKUP($K106,[1]Budget!$V:$AE,5,0)*IF($C106="1 - Revenues",1,IF(AND($C106="5 - Transfers",MID(I106,15,1)="4"),1,-1))</f>
        <v>27000</v>
      </c>
      <c r="N106" s="17">
        <f>VLOOKUP($K106,[1]Budget!$V:$AE,6,0)*IF($C106="1 - Revenues",1,IF(AND($C106="5 - Transfers",MID(J106,15,1)="4"),1,-1))</f>
        <v>7000</v>
      </c>
      <c r="O106" s="17">
        <f>IFERROR(IF(RIGHT(LEFT(K106,15),1)="4",VLOOKUP(K106,'[1]Budget Worksheet'!A:B,2,0),-1*VLOOKUP(K106,'[1]Budget Worksheet'!A:B,2,0)),0)</f>
        <v>15000</v>
      </c>
      <c r="P106" s="17">
        <f>VLOOKUP($K106,[1]Budget!$V:$AE,8,0)*IF($C106="1 - Revenues",1,IF(AND($C106="5 - Transfers",MID($K106,15,1)="4"),1,-1))</f>
        <v>15000</v>
      </c>
      <c r="Q106" s="17">
        <f>VLOOKUP($K106,[1]Budget!$V:$AE,10,0)*IF($C106="1 - Revenues",1,IF(AND($C106="5 - Transfers",MID(K106,15,1)="4"),1,-1))</f>
        <v>0</v>
      </c>
      <c r="S106" s="18" t="b">
        <f>IF(LEFT(C106,1)="1",1,-1)*SUMIF([1]Budget!V:V,'Budget Worksheet for Pivot Tabl'!K106,[1]Budget!AC:AC)=P106</f>
        <v>1</v>
      </c>
    </row>
    <row r="107" spans="1:19" x14ac:dyDescent="0.25">
      <c r="A107" t="s">
        <v>16</v>
      </c>
      <c r="B107" t="s">
        <v>2</v>
      </c>
      <c r="C107" t="s">
        <v>7</v>
      </c>
      <c r="D107" t="str">
        <f t="shared" si="1"/>
        <v>INFLOWS</v>
      </c>
      <c r="E107" t="s">
        <v>112</v>
      </c>
      <c r="F107" t="s">
        <v>113</v>
      </c>
      <c r="G107" t="s">
        <v>434</v>
      </c>
      <c r="H107" t="s">
        <v>435</v>
      </c>
      <c r="I107" t="s">
        <v>325</v>
      </c>
      <c r="J107" t="s">
        <v>326</v>
      </c>
      <c r="K107" t="s">
        <v>436</v>
      </c>
      <c r="L107" t="s">
        <v>437</v>
      </c>
      <c r="M107" s="17">
        <f>VLOOKUP($K107,[1]Budget!$V:$AE,5,0)*IF($C107="1 - Revenues",1,IF(AND($C107="5 - Transfers",MID(I107,15,1)="4"),1,-1))</f>
        <v>13000</v>
      </c>
      <c r="N107" s="17">
        <f>VLOOKUP($K107,[1]Budget!$V:$AE,6,0)*IF($C107="1 - Revenues",1,IF(AND($C107="5 - Transfers",MID(J107,15,1)="4"),1,-1))</f>
        <v>23000</v>
      </c>
      <c r="O107" s="17">
        <f>IFERROR(IF(RIGHT(LEFT(K107,15),1)="4",VLOOKUP(K107,'[1]Budget Worksheet'!A:B,2,0),-1*VLOOKUP(K107,'[1]Budget Worksheet'!A:B,2,0)),0)</f>
        <v>0</v>
      </c>
      <c r="P107" s="17">
        <f>VLOOKUP($K107,[1]Budget!$V:$AE,8,0)*IF($C107="1 - Revenues",1,IF(AND($C107="5 - Transfers",MID($K107,15,1)="4"),1,-1))</f>
        <v>0</v>
      </c>
      <c r="Q107" s="17">
        <f>VLOOKUP($K107,[1]Budget!$V:$AE,10,0)*IF($C107="1 - Revenues",1,IF(AND($C107="5 - Transfers",MID(K107,15,1)="4"),1,-1))</f>
        <v>0</v>
      </c>
      <c r="S107" s="18" t="b">
        <f>IF(LEFT(C107,1)="1",1,-1)*SUMIF([1]Budget!V:V,'Budget Worksheet for Pivot Tabl'!K107,[1]Budget!AC:AC)=P107</f>
        <v>1</v>
      </c>
    </row>
    <row r="108" spans="1:19" x14ac:dyDescent="0.25">
      <c r="A108" t="s">
        <v>16</v>
      </c>
      <c r="B108" t="s">
        <v>2</v>
      </c>
      <c r="C108" t="s">
        <v>7</v>
      </c>
      <c r="D108" t="str">
        <f t="shared" si="1"/>
        <v>INFLOWS</v>
      </c>
      <c r="E108" t="s">
        <v>112</v>
      </c>
      <c r="F108" t="s">
        <v>113</v>
      </c>
      <c r="G108" t="s">
        <v>434</v>
      </c>
      <c r="H108" t="s">
        <v>435</v>
      </c>
      <c r="I108" t="s">
        <v>325</v>
      </c>
      <c r="J108" t="s">
        <v>326</v>
      </c>
      <c r="K108" t="s">
        <v>438</v>
      </c>
      <c r="L108" t="s">
        <v>439</v>
      </c>
      <c r="M108" s="17">
        <f>VLOOKUP($K108,[1]Budget!$V:$AE,5,0)*IF($C108="1 - Revenues",1,IF(AND($C108="5 - Transfers",MID(I108,15,1)="4"),1,-1))</f>
        <v>7000</v>
      </c>
      <c r="N108" s="17">
        <f>VLOOKUP($K108,[1]Budget!$V:$AE,6,0)*IF($C108="1 - Revenues",1,IF(AND($C108="5 - Transfers",MID(J108,15,1)="4"),1,-1))</f>
        <v>2000</v>
      </c>
      <c r="O108" s="17">
        <f>IFERROR(IF(RIGHT(LEFT(K108,15),1)="4",VLOOKUP(K108,'[1]Budget Worksheet'!A:B,2,0),-1*VLOOKUP(K108,'[1]Budget Worksheet'!A:B,2,0)),0)</f>
        <v>0</v>
      </c>
      <c r="P108" s="17">
        <f>VLOOKUP($K108,[1]Budget!$V:$AE,8,0)*IF($C108="1 - Revenues",1,IF(AND($C108="5 - Transfers",MID($K108,15,1)="4"),1,-1))</f>
        <v>0</v>
      </c>
      <c r="Q108" s="17">
        <f>VLOOKUP($K108,[1]Budget!$V:$AE,10,0)*IF($C108="1 - Revenues",1,IF(AND($C108="5 - Transfers",MID(K108,15,1)="4"),1,-1))</f>
        <v>0</v>
      </c>
      <c r="S108" s="18" t="b">
        <f>IF(LEFT(C108,1)="1",1,-1)*SUMIF([1]Budget!V:V,'Budget Worksheet for Pivot Tabl'!K108,[1]Budget!AC:AC)=P108</f>
        <v>1</v>
      </c>
    </row>
    <row r="109" spans="1:19" x14ac:dyDescent="0.25">
      <c r="A109" t="s">
        <v>16</v>
      </c>
      <c r="B109" t="s">
        <v>2</v>
      </c>
      <c r="C109" t="s">
        <v>7</v>
      </c>
      <c r="D109" t="str">
        <f t="shared" si="1"/>
        <v>INFLOWS</v>
      </c>
      <c r="E109" t="s">
        <v>112</v>
      </c>
      <c r="F109" t="s">
        <v>113</v>
      </c>
      <c r="G109" t="s">
        <v>434</v>
      </c>
      <c r="H109" t="s">
        <v>435</v>
      </c>
      <c r="I109" t="s">
        <v>325</v>
      </c>
      <c r="J109" t="s">
        <v>326</v>
      </c>
      <c r="K109" t="s">
        <v>440</v>
      </c>
      <c r="L109" t="s">
        <v>441</v>
      </c>
      <c r="M109" s="17">
        <f>VLOOKUP($K109,[1]Budget!$V:$AE,5,0)*IF($C109="1 - Revenues",1,IF(AND($C109="5 - Transfers",MID(I109,15,1)="4"),1,-1))</f>
        <v>13000</v>
      </c>
      <c r="N109" s="17">
        <f>VLOOKUP($K109,[1]Budget!$V:$AE,6,0)*IF($C109="1 - Revenues",1,IF(AND($C109="5 - Transfers",MID(J109,15,1)="4"),1,-1))</f>
        <v>13000</v>
      </c>
      <c r="O109" s="17">
        <f>IFERROR(IF(RIGHT(LEFT(K109,15),1)="4",VLOOKUP(K109,'[1]Budget Worksheet'!A:B,2,0),-1*VLOOKUP(K109,'[1]Budget Worksheet'!A:B,2,0)),0)</f>
        <v>0</v>
      </c>
      <c r="P109" s="17">
        <f>VLOOKUP($K109,[1]Budget!$V:$AE,8,0)*IF($C109="1 - Revenues",1,IF(AND($C109="5 - Transfers",MID($K109,15,1)="4"),1,-1))</f>
        <v>0</v>
      </c>
      <c r="Q109" s="17">
        <f>VLOOKUP($K109,[1]Budget!$V:$AE,10,0)*IF($C109="1 - Revenues",1,IF(AND($C109="5 - Transfers",MID(K109,15,1)="4"),1,-1))</f>
        <v>0</v>
      </c>
      <c r="S109" s="18" t="b">
        <f>IF(LEFT(C109,1)="1",1,-1)*SUMIF([1]Budget!V:V,'Budget Worksheet for Pivot Tabl'!K109,[1]Budget!AC:AC)=P109</f>
        <v>1</v>
      </c>
    </row>
    <row r="110" spans="1:19" x14ac:dyDescent="0.25">
      <c r="A110" t="s">
        <v>16</v>
      </c>
      <c r="B110" t="s">
        <v>2</v>
      </c>
      <c r="C110" t="s">
        <v>7</v>
      </c>
      <c r="D110" t="str">
        <f t="shared" si="1"/>
        <v>INFLOWS</v>
      </c>
      <c r="E110" t="s">
        <v>112</v>
      </c>
      <c r="F110" t="s">
        <v>113</v>
      </c>
      <c r="G110" t="s">
        <v>434</v>
      </c>
      <c r="H110" t="s">
        <v>435</v>
      </c>
      <c r="I110" t="s">
        <v>325</v>
      </c>
      <c r="J110" t="s">
        <v>326</v>
      </c>
      <c r="K110" t="s">
        <v>442</v>
      </c>
      <c r="L110" t="s">
        <v>286</v>
      </c>
      <c r="M110" s="17">
        <f>VLOOKUP($K110,[1]Budget!$V:$AE,5,0)*IF($C110="1 - Revenues",1,IF(AND($C110="5 - Transfers",MID(I110,15,1)="4"),1,-1))</f>
        <v>0</v>
      </c>
      <c r="N110" s="17">
        <f>VLOOKUP($K110,[1]Budget!$V:$AE,6,0)*IF($C110="1 - Revenues",1,IF(AND($C110="5 - Transfers",MID(J110,15,1)="4"),1,-1))</f>
        <v>0</v>
      </c>
      <c r="O110" s="17">
        <f>IFERROR(IF(RIGHT(LEFT(K110,15),1)="4",VLOOKUP(K110,'[1]Budget Worksheet'!A:B,2,0),-1*VLOOKUP(K110,'[1]Budget Worksheet'!A:B,2,0)),0)</f>
        <v>0</v>
      </c>
      <c r="P110" s="17">
        <f>VLOOKUP($K110,[1]Budget!$V:$AE,8,0)*IF($C110="1 - Revenues",1,IF(AND($C110="5 - Transfers",MID($K110,15,1)="4"),1,-1))</f>
        <v>0</v>
      </c>
      <c r="Q110" s="17">
        <f>VLOOKUP($K110,[1]Budget!$V:$AE,10,0)*IF($C110="1 - Revenues",1,IF(AND($C110="5 - Transfers",MID(K110,15,1)="4"),1,-1))</f>
        <v>0</v>
      </c>
      <c r="S110" s="18" t="b">
        <f>IF(LEFT(C110,1)="1",1,-1)*SUMIF([1]Budget!V:V,'Budget Worksheet for Pivot Tabl'!K110,[1]Budget!AC:AC)=P110</f>
        <v>1</v>
      </c>
    </row>
    <row r="111" spans="1:19" x14ac:dyDescent="0.25">
      <c r="A111" t="s">
        <v>16</v>
      </c>
      <c r="B111" t="s">
        <v>2</v>
      </c>
      <c r="C111" t="s">
        <v>7</v>
      </c>
      <c r="D111" t="str">
        <f t="shared" si="1"/>
        <v>INFLOWS</v>
      </c>
      <c r="E111" t="s">
        <v>112</v>
      </c>
      <c r="F111" t="s">
        <v>113</v>
      </c>
      <c r="G111" t="s">
        <v>434</v>
      </c>
      <c r="H111" t="s">
        <v>435</v>
      </c>
      <c r="I111" t="s">
        <v>443</v>
      </c>
      <c r="J111" t="s">
        <v>444</v>
      </c>
      <c r="K111" t="s">
        <v>445</v>
      </c>
      <c r="L111" t="s">
        <v>446</v>
      </c>
      <c r="M111" s="17">
        <f>VLOOKUP($K111,[1]Budget!$V:$AE,5,0)*IF($C111="1 - Revenues",1,IF(AND($C111="5 - Transfers",MID(I111,15,1)="4"),1,-1))</f>
        <v>1000</v>
      </c>
      <c r="N111" s="17">
        <f>VLOOKUP($K111,[1]Budget!$V:$AE,6,0)*IF($C111="1 - Revenues",1,IF(AND($C111="5 - Transfers",MID(J111,15,1)="4"),1,-1))</f>
        <v>0</v>
      </c>
      <c r="O111" s="17">
        <f>IFERROR(IF(RIGHT(LEFT(K111,15),1)="4",VLOOKUP(K111,'[1]Budget Worksheet'!A:B,2,0),-1*VLOOKUP(K111,'[1]Budget Worksheet'!A:B,2,0)),0)</f>
        <v>0</v>
      </c>
      <c r="P111" s="17">
        <f>VLOOKUP($K111,[1]Budget!$V:$AE,8,0)*IF($C111="1 - Revenues",1,IF(AND($C111="5 - Transfers",MID($K111,15,1)="4"),1,-1))</f>
        <v>0</v>
      </c>
      <c r="Q111" s="17">
        <f>VLOOKUP($K111,[1]Budget!$V:$AE,10,0)*IF($C111="1 - Revenues",1,IF(AND($C111="5 - Transfers",MID(K111,15,1)="4"),1,-1))</f>
        <v>0</v>
      </c>
      <c r="S111" s="18" t="b">
        <f>IF(LEFT(C111,1)="1",1,-1)*SUMIF([1]Budget!V:V,'Budget Worksheet for Pivot Tabl'!K111,[1]Budget!AC:AC)=P111</f>
        <v>1</v>
      </c>
    </row>
    <row r="112" spans="1:19" x14ac:dyDescent="0.25">
      <c r="A112" t="s">
        <v>16</v>
      </c>
      <c r="B112" t="s">
        <v>2</v>
      </c>
      <c r="C112" t="s">
        <v>7</v>
      </c>
      <c r="D112" t="str">
        <f t="shared" si="1"/>
        <v>INFLOWS</v>
      </c>
      <c r="E112" t="s">
        <v>114</v>
      </c>
      <c r="F112" t="s">
        <v>115</v>
      </c>
      <c r="G112" t="s">
        <v>116</v>
      </c>
      <c r="H112" t="s">
        <v>447</v>
      </c>
      <c r="I112" t="s">
        <v>448</v>
      </c>
      <c r="J112" t="s">
        <v>449</v>
      </c>
      <c r="K112" t="s">
        <v>450</v>
      </c>
      <c r="L112" t="s">
        <v>451</v>
      </c>
      <c r="M112" s="17">
        <f>VLOOKUP($K112,[1]Budget!$V:$AE,5,0)*IF($C112="1 - Revenues",1,IF(AND($C112="5 - Transfers",MID(I112,15,1)="4"),1,-1))</f>
        <v>0</v>
      </c>
      <c r="N112" s="17">
        <f>VLOOKUP($K112,[1]Budget!$V:$AE,6,0)*IF($C112="1 - Revenues",1,IF(AND($C112="5 - Transfers",MID(J112,15,1)="4"),1,-1))</f>
        <v>0</v>
      </c>
      <c r="O112" s="17">
        <f>IFERROR(IF(RIGHT(LEFT(K112,15),1)="4",VLOOKUP(K112,'[1]Budget Worksheet'!A:B,2,0),-1*VLOOKUP(K112,'[1]Budget Worksheet'!A:B,2,0)),0)</f>
        <v>0</v>
      </c>
      <c r="P112" s="17">
        <f>VLOOKUP($K112,[1]Budget!$V:$AE,8,0)*IF($C112="1 - Revenues",1,IF(AND($C112="5 - Transfers",MID($K112,15,1)="4"),1,-1))</f>
        <v>0</v>
      </c>
      <c r="Q112" s="17">
        <f>VLOOKUP($K112,[1]Budget!$V:$AE,10,0)*IF($C112="1 - Revenues",1,IF(AND($C112="5 - Transfers",MID(K112,15,1)="4"),1,-1))</f>
        <v>0</v>
      </c>
      <c r="S112" s="18" t="b">
        <f>IF(LEFT(C112,1)="1",1,-1)*SUMIF([1]Budget!V:V,'Budget Worksheet for Pivot Tabl'!K112,[1]Budget!AC:AC)=P112</f>
        <v>1</v>
      </c>
    </row>
    <row r="113" spans="1:19" x14ac:dyDescent="0.25">
      <c r="A113" t="s">
        <v>16</v>
      </c>
      <c r="B113" t="s">
        <v>2</v>
      </c>
      <c r="C113" t="s">
        <v>7</v>
      </c>
      <c r="D113" t="str">
        <f t="shared" si="1"/>
        <v>INFLOWS</v>
      </c>
      <c r="E113" t="s">
        <v>116</v>
      </c>
      <c r="F113" t="s">
        <v>117</v>
      </c>
      <c r="G113" t="s">
        <v>119</v>
      </c>
      <c r="H113" t="s">
        <v>326</v>
      </c>
      <c r="I113" t="s">
        <v>325</v>
      </c>
      <c r="J113" t="s">
        <v>326</v>
      </c>
      <c r="K113" t="s">
        <v>452</v>
      </c>
      <c r="L113" t="s">
        <v>451</v>
      </c>
      <c r="M113" s="17">
        <f>VLOOKUP($K113,[1]Budget!$V:$AE,5,0)*IF($C113="1 - Revenues",1,IF(AND($C113="5 - Transfers",MID(I113,15,1)="4"),1,-1))</f>
        <v>0</v>
      </c>
      <c r="N113" s="17">
        <f>VLOOKUP($K113,[1]Budget!$V:$AE,6,0)*IF($C113="1 - Revenues",1,IF(AND($C113="5 - Transfers",MID(J113,15,1)="4"),1,-1))</f>
        <v>0</v>
      </c>
      <c r="O113" s="17">
        <f>IFERROR(IF(RIGHT(LEFT(K113,15),1)="4",VLOOKUP(K113,'[1]Budget Worksheet'!A:B,2,0),-1*VLOOKUP(K113,'[1]Budget Worksheet'!A:B,2,0)),0)</f>
        <v>0</v>
      </c>
      <c r="P113" s="17">
        <f>VLOOKUP($K113,[1]Budget!$V:$AE,8,0)*IF($C113="1 - Revenues",1,IF(AND($C113="5 - Transfers",MID($K113,15,1)="4"),1,-1))</f>
        <v>0</v>
      </c>
      <c r="Q113" s="17">
        <f>VLOOKUP($K113,[1]Budget!$V:$AE,10,0)*IF($C113="1 - Revenues",1,IF(AND($C113="5 - Transfers",MID(K113,15,1)="4"),1,-1))</f>
        <v>0</v>
      </c>
      <c r="S113" s="18" t="b">
        <f>IF(LEFT(C113,1)="1",1,-1)*SUMIF([1]Budget!V:V,'Budget Worksheet for Pivot Tabl'!K113,[1]Budget!AC:AC)=P113</f>
        <v>1</v>
      </c>
    </row>
    <row r="114" spans="1:19" x14ac:dyDescent="0.25">
      <c r="A114" t="s">
        <v>16</v>
      </c>
      <c r="B114" t="s">
        <v>2</v>
      </c>
      <c r="C114" t="s">
        <v>7</v>
      </c>
      <c r="D114" t="str">
        <f t="shared" si="1"/>
        <v>INFLOWS</v>
      </c>
      <c r="E114" t="s">
        <v>116</v>
      </c>
      <c r="F114" t="s">
        <v>117</v>
      </c>
      <c r="G114" t="s">
        <v>119</v>
      </c>
      <c r="H114" t="s">
        <v>326</v>
      </c>
      <c r="I114" t="s">
        <v>325</v>
      </c>
      <c r="J114" t="s">
        <v>326</v>
      </c>
      <c r="K114" t="s">
        <v>453</v>
      </c>
      <c r="L114" t="s">
        <v>454</v>
      </c>
      <c r="M114" s="17">
        <f>VLOOKUP($K114,[1]Budget!$V:$AE,5,0)*IF($C114="1 - Revenues",1,IF(AND($C114="5 - Transfers",MID(I114,15,1)="4"),1,-1))</f>
        <v>0</v>
      </c>
      <c r="N114" s="17">
        <f>VLOOKUP($K114,[1]Budget!$V:$AE,6,0)*IF($C114="1 - Revenues",1,IF(AND($C114="5 - Transfers",MID(J114,15,1)="4"),1,-1))</f>
        <v>0</v>
      </c>
      <c r="O114" s="17">
        <f>IFERROR(IF(RIGHT(LEFT(K114,15),1)="4",VLOOKUP(K114,'[1]Budget Worksheet'!A:B,2,0),-1*VLOOKUP(K114,'[1]Budget Worksheet'!A:B,2,0)),0)</f>
        <v>0</v>
      </c>
      <c r="P114" s="17">
        <f>VLOOKUP($K114,[1]Budget!$V:$AE,8,0)*IF($C114="1 - Revenues",1,IF(AND($C114="5 - Transfers",MID($K114,15,1)="4"),1,-1))</f>
        <v>0</v>
      </c>
      <c r="Q114" s="17">
        <f>VLOOKUP($K114,[1]Budget!$V:$AE,10,0)*IF($C114="1 - Revenues",1,IF(AND($C114="5 - Transfers",MID(K114,15,1)="4"),1,-1))</f>
        <v>0</v>
      </c>
      <c r="S114" s="18" t="b">
        <f>IF(LEFT(C114,1)="1",1,-1)*SUMIF([1]Budget!V:V,'Budget Worksheet for Pivot Tabl'!K114,[1]Budget!AC:AC)=P114</f>
        <v>1</v>
      </c>
    </row>
    <row r="115" spans="1:19" x14ac:dyDescent="0.25">
      <c r="A115" t="s">
        <v>16</v>
      </c>
      <c r="B115" t="s">
        <v>2</v>
      </c>
      <c r="C115" t="s">
        <v>7</v>
      </c>
      <c r="D115" t="str">
        <f t="shared" si="1"/>
        <v>INFLOWS</v>
      </c>
      <c r="E115" t="s">
        <v>116</v>
      </c>
      <c r="F115" t="s">
        <v>117</v>
      </c>
      <c r="G115" t="s">
        <v>119</v>
      </c>
      <c r="H115" t="s">
        <v>326</v>
      </c>
      <c r="I115" t="s">
        <v>325</v>
      </c>
      <c r="J115" t="s">
        <v>326</v>
      </c>
      <c r="K115" t="s">
        <v>455</v>
      </c>
      <c r="L115" t="s">
        <v>456</v>
      </c>
      <c r="M115" s="17">
        <f>VLOOKUP($K115,[1]Budget!$V:$AE,5,0)*IF($C115="1 - Revenues",1,IF(AND($C115="5 - Transfers",MID(I115,15,1)="4"),1,-1))</f>
        <v>0</v>
      </c>
      <c r="N115" s="17">
        <f>VLOOKUP($K115,[1]Budget!$V:$AE,6,0)*IF($C115="1 - Revenues",1,IF(AND($C115="5 - Transfers",MID(J115,15,1)="4"),1,-1))</f>
        <v>0</v>
      </c>
      <c r="O115" s="17">
        <f>IFERROR(IF(RIGHT(LEFT(K115,15),1)="4",VLOOKUP(K115,'[1]Budget Worksheet'!A:B,2,0),-1*VLOOKUP(K115,'[1]Budget Worksheet'!A:B,2,0)),0)</f>
        <v>0</v>
      </c>
      <c r="P115" s="17">
        <f>VLOOKUP($K115,[1]Budget!$V:$AE,8,0)*IF($C115="1 - Revenues",1,IF(AND($C115="5 - Transfers",MID($K115,15,1)="4"),1,-1))</f>
        <v>0</v>
      </c>
      <c r="Q115" s="17">
        <f>VLOOKUP($K115,[1]Budget!$V:$AE,10,0)*IF($C115="1 - Revenues",1,IF(AND($C115="5 - Transfers",MID(K115,15,1)="4"),1,-1))</f>
        <v>0</v>
      </c>
      <c r="S115" s="18" t="b">
        <f>IF(LEFT(C115,1)="1",1,-1)*SUMIF([1]Budget!V:V,'Budget Worksheet for Pivot Tabl'!K115,[1]Budget!AC:AC)=P115</f>
        <v>1</v>
      </c>
    </row>
    <row r="116" spans="1:19" x14ac:dyDescent="0.25">
      <c r="A116" t="s">
        <v>16</v>
      </c>
      <c r="B116" t="s">
        <v>2</v>
      </c>
      <c r="C116" t="s">
        <v>7</v>
      </c>
      <c r="D116" t="str">
        <f t="shared" si="1"/>
        <v>INFLOWS</v>
      </c>
      <c r="E116" t="s">
        <v>116</v>
      </c>
      <c r="F116" t="s">
        <v>117</v>
      </c>
      <c r="G116" t="s">
        <v>119</v>
      </c>
      <c r="H116" t="s">
        <v>326</v>
      </c>
      <c r="I116" t="s">
        <v>325</v>
      </c>
      <c r="J116" t="s">
        <v>326</v>
      </c>
      <c r="K116" t="s">
        <v>457</v>
      </c>
      <c r="L116" t="s">
        <v>458</v>
      </c>
      <c r="M116" s="17">
        <f>VLOOKUP($K116,[1]Budget!$V:$AE,5,0)*IF($C116="1 - Revenues",1,IF(AND($C116="5 - Transfers",MID(I116,15,1)="4"),1,-1))</f>
        <v>0</v>
      </c>
      <c r="N116" s="17">
        <f>VLOOKUP($K116,[1]Budget!$V:$AE,6,0)*IF($C116="1 - Revenues",1,IF(AND($C116="5 - Transfers",MID(J116,15,1)="4"),1,-1))</f>
        <v>0</v>
      </c>
      <c r="O116" s="17">
        <f>IFERROR(IF(RIGHT(LEFT(K116,15),1)="4",VLOOKUP(K116,'[1]Budget Worksheet'!A:B,2,0),-1*VLOOKUP(K116,'[1]Budget Worksheet'!A:B,2,0)),0)</f>
        <v>0</v>
      </c>
      <c r="P116" s="17">
        <f>VLOOKUP($K116,[1]Budget!$V:$AE,8,0)*IF($C116="1 - Revenues",1,IF(AND($C116="5 - Transfers",MID($K116,15,1)="4"),1,-1))</f>
        <v>0</v>
      </c>
      <c r="Q116" s="17">
        <f>VLOOKUP($K116,[1]Budget!$V:$AE,10,0)*IF($C116="1 - Revenues",1,IF(AND($C116="5 - Transfers",MID(K116,15,1)="4"),1,-1))</f>
        <v>0</v>
      </c>
      <c r="S116" s="18" t="b">
        <f>IF(LEFT(C116,1)="1",1,-1)*SUMIF([1]Budget!V:V,'Budget Worksheet for Pivot Tabl'!K116,[1]Budget!AC:AC)=P116</f>
        <v>1</v>
      </c>
    </row>
    <row r="117" spans="1:19" x14ac:dyDescent="0.25">
      <c r="A117" t="s">
        <v>16</v>
      </c>
      <c r="B117" t="s">
        <v>2</v>
      </c>
      <c r="C117" t="s">
        <v>7</v>
      </c>
      <c r="D117" t="str">
        <f t="shared" si="1"/>
        <v>INFLOWS</v>
      </c>
      <c r="E117" t="s">
        <v>116</v>
      </c>
      <c r="F117" t="s">
        <v>117</v>
      </c>
      <c r="G117" t="s">
        <v>119</v>
      </c>
      <c r="H117" t="s">
        <v>326</v>
      </c>
      <c r="I117" t="s">
        <v>448</v>
      </c>
      <c r="J117" t="s">
        <v>449</v>
      </c>
      <c r="K117" t="s">
        <v>459</v>
      </c>
      <c r="L117" t="s">
        <v>451</v>
      </c>
      <c r="M117" s="17">
        <f>VLOOKUP($K117,[1]Budget!$V:$AE,5,0)*IF($C117="1 - Revenues",1,IF(AND($C117="5 - Transfers",MID(I117,15,1)="4"),1,-1))</f>
        <v>0</v>
      </c>
      <c r="N117" s="17">
        <f>VLOOKUP($K117,[1]Budget!$V:$AE,6,0)*IF($C117="1 - Revenues",1,IF(AND($C117="5 - Transfers",MID(J117,15,1)="4"),1,-1))</f>
        <v>0</v>
      </c>
      <c r="O117" s="17">
        <f>IFERROR(IF(RIGHT(LEFT(K117,15),1)="4",VLOOKUP(K117,'[1]Budget Worksheet'!A:B,2,0),-1*VLOOKUP(K117,'[1]Budget Worksheet'!A:B,2,0)),0)</f>
        <v>0</v>
      </c>
      <c r="P117" s="17">
        <f>VLOOKUP($K117,[1]Budget!$V:$AE,8,0)*IF($C117="1 - Revenues",1,IF(AND($C117="5 - Transfers",MID($K117,15,1)="4"),1,-1))</f>
        <v>0</v>
      </c>
      <c r="Q117" s="17">
        <f>VLOOKUP($K117,[1]Budget!$V:$AE,10,0)*IF($C117="1 - Revenues",1,IF(AND($C117="5 - Transfers",MID(K117,15,1)="4"),1,-1))</f>
        <v>0</v>
      </c>
      <c r="S117" s="18" t="b">
        <f>IF(LEFT(C117,1)="1",1,-1)*SUMIF([1]Budget!V:V,'Budget Worksheet for Pivot Tabl'!K117,[1]Budget!AC:AC)=P117</f>
        <v>1</v>
      </c>
    </row>
    <row r="118" spans="1:19" x14ac:dyDescent="0.25">
      <c r="A118" t="s">
        <v>16</v>
      </c>
      <c r="B118" t="s">
        <v>2</v>
      </c>
      <c r="C118" t="s">
        <v>7</v>
      </c>
      <c r="D118" t="str">
        <f t="shared" si="1"/>
        <v>INFLOWS</v>
      </c>
      <c r="E118" t="s">
        <v>116</v>
      </c>
      <c r="F118" t="s">
        <v>117</v>
      </c>
      <c r="G118" t="s">
        <v>119</v>
      </c>
      <c r="H118" t="s">
        <v>326</v>
      </c>
      <c r="I118" t="s">
        <v>448</v>
      </c>
      <c r="J118" t="s">
        <v>449</v>
      </c>
      <c r="K118" t="s">
        <v>460</v>
      </c>
      <c r="L118" t="s">
        <v>454</v>
      </c>
      <c r="M118" s="17">
        <f>VLOOKUP($K118,[1]Budget!$V:$AE,5,0)*IF($C118="1 - Revenues",1,IF(AND($C118="5 - Transfers",MID(I118,15,1)="4"),1,-1))</f>
        <v>0</v>
      </c>
      <c r="N118" s="17">
        <f>VLOOKUP($K118,[1]Budget!$V:$AE,6,0)*IF($C118="1 - Revenues",1,IF(AND($C118="5 - Transfers",MID(J118,15,1)="4"),1,-1))</f>
        <v>0</v>
      </c>
      <c r="O118" s="17">
        <f>IFERROR(IF(RIGHT(LEFT(K118,15),1)="4",VLOOKUP(K118,'[1]Budget Worksheet'!A:B,2,0),-1*VLOOKUP(K118,'[1]Budget Worksheet'!A:B,2,0)),0)</f>
        <v>0</v>
      </c>
      <c r="P118" s="17">
        <f>VLOOKUP($K118,[1]Budget!$V:$AE,8,0)*IF($C118="1 - Revenues",1,IF(AND($C118="5 - Transfers",MID($K118,15,1)="4"),1,-1))</f>
        <v>0</v>
      </c>
      <c r="Q118" s="17">
        <f>VLOOKUP($K118,[1]Budget!$V:$AE,10,0)*IF($C118="1 - Revenues",1,IF(AND($C118="5 - Transfers",MID(K118,15,1)="4"),1,-1))</f>
        <v>0</v>
      </c>
      <c r="S118" s="18" t="b">
        <f>IF(LEFT(C118,1)="1",1,-1)*SUMIF([1]Budget!V:V,'Budget Worksheet for Pivot Tabl'!K118,[1]Budget!AC:AC)=P118</f>
        <v>1</v>
      </c>
    </row>
    <row r="119" spans="1:19" x14ac:dyDescent="0.25">
      <c r="A119" t="s">
        <v>16</v>
      </c>
      <c r="B119" t="s">
        <v>2</v>
      </c>
      <c r="C119" t="s">
        <v>7</v>
      </c>
      <c r="D119" t="str">
        <f t="shared" si="1"/>
        <v>INFLOWS</v>
      </c>
      <c r="E119" t="s">
        <v>116</v>
      </c>
      <c r="F119" t="s">
        <v>117</v>
      </c>
      <c r="G119" t="s">
        <v>461</v>
      </c>
      <c r="H119" t="s">
        <v>462</v>
      </c>
      <c r="I119" t="s">
        <v>463</v>
      </c>
      <c r="J119" t="s">
        <v>464</v>
      </c>
      <c r="K119" t="s">
        <v>465</v>
      </c>
      <c r="L119" t="s">
        <v>466</v>
      </c>
      <c r="M119" s="17">
        <f>VLOOKUP($K119,[1]Budget!$V:$AE,5,0)*IF($C119="1 - Revenues",1,IF(AND($C119="5 - Transfers",MID(I119,15,1)="4"),1,-1))</f>
        <v>0</v>
      </c>
      <c r="N119" s="17">
        <f>VLOOKUP($K119,[1]Budget!$V:$AE,6,0)*IF($C119="1 - Revenues",1,IF(AND($C119="5 - Transfers",MID(J119,15,1)="4"),1,-1))</f>
        <v>0</v>
      </c>
      <c r="O119" s="17">
        <f>IFERROR(IF(RIGHT(LEFT(K119,15),1)="4",VLOOKUP(K119,'[1]Budget Worksheet'!A:B,2,0),-1*VLOOKUP(K119,'[1]Budget Worksheet'!A:B,2,0)),0)</f>
        <v>300</v>
      </c>
      <c r="P119" s="17">
        <f>VLOOKUP($K119,[1]Budget!$V:$AE,8,0)*IF($C119="1 - Revenues",1,IF(AND($C119="5 - Transfers",MID($K119,15,1)="4"),1,-1))</f>
        <v>300</v>
      </c>
      <c r="Q119" s="17">
        <f>VLOOKUP($K119,[1]Budget!$V:$AE,10,0)*IF($C119="1 - Revenues",1,IF(AND($C119="5 - Transfers",MID(K119,15,1)="4"),1,-1))</f>
        <v>0</v>
      </c>
      <c r="S119" s="18" t="b">
        <f>IF(LEFT(C119,1)="1",1,-1)*SUMIF([1]Budget!V:V,'Budget Worksheet for Pivot Tabl'!K119,[1]Budget!AC:AC)=P119</f>
        <v>1</v>
      </c>
    </row>
    <row r="120" spans="1:19" x14ac:dyDescent="0.25">
      <c r="A120" t="s">
        <v>16</v>
      </c>
      <c r="B120" t="s">
        <v>2</v>
      </c>
      <c r="C120" t="s">
        <v>7</v>
      </c>
      <c r="D120" t="str">
        <f t="shared" si="1"/>
        <v>INFLOWS</v>
      </c>
      <c r="E120" t="s">
        <v>116</v>
      </c>
      <c r="F120" t="s">
        <v>117</v>
      </c>
      <c r="G120" t="s">
        <v>461</v>
      </c>
      <c r="H120" t="s">
        <v>462</v>
      </c>
      <c r="I120" t="s">
        <v>463</v>
      </c>
      <c r="J120" t="s">
        <v>464</v>
      </c>
      <c r="K120" t="s">
        <v>467</v>
      </c>
      <c r="L120" t="s">
        <v>468</v>
      </c>
      <c r="M120" s="17">
        <f>VLOOKUP($K120,[1]Budget!$V:$AE,5,0)*IF($C120="1 - Revenues",1,IF(AND($C120="5 - Transfers",MID(I120,15,1)="4"),1,-1))</f>
        <v>0</v>
      </c>
      <c r="N120" s="17">
        <f>VLOOKUP($K120,[1]Budget!$V:$AE,6,0)*IF($C120="1 - Revenues",1,IF(AND($C120="5 - Transfers",MID(J120,15,1)="4"),1,-1))</f>
        <v>0</v>
      </c>
      <c r="O120" s="17">
        <f>IFERROR(IF(RIGHT(LEFT(K120,15),1)="4",VLOOKUP(K120,'[1]Budget Worksheet'!A:B,2,0),-1*VLOOKUP(K120,'[1]Budget Worksheet'!A:B,2,0)),0)</f>
        <v>0</v>
      </c>
      <c r="P120" s="17">
        <f>VLOOKUP($K120,[1]Budget!$V:$AE,8,0)*IF($C120="1 - Revenues",1,IF(AND($C120="5 - Transfers",MID($K120,15,1)="4"),1,-1))</f>
        <v>0</v>
      </c>
      <c r="Q120" s="17">
        <f>VLOOKUP($K120,[1]Budget!$V:$AE,10,0)*IF($C120="1 - Revenues",1,IF(AND($C120="5 - Transfers",MID(K120,15,1)="4"),1,-1))</f>
        <v>0</v>
      </c>
      <c r="S120" s="18" t="b">
        <f>IF(LEFT(C120,1)="1",1,-1)*SUMIF([1]Budget!V:V,'Budget Worksheet for Pivot Tabl'!K120,[1]Budget!AC:AC)=P120</f>
        <v>1</v>
      </c>
    </row>
    <row r="121" spans="1:19" x14ac:dyDescent="0.25">
      <c r="A121" t="s">
        <v>16</v>
      </c>
      <c r="B121" t="s">
        <v>2</v>
      </c>
      <c r="C121" t="s">
        <v>8</v>
      </c>
      <c r="D121" t="str">
        <f t="shared" si="1"/>
        <v>OUTFLOWS</v>
      </c>
      <c r="E121" t="s">
        <v>102</v>
      </c>
      <c r="F121" t="s">
        <v>103</v>
      </c>
      <c r="G121" t="s">
        <v>102</v>
      </c>
      <c r="H121" t="s">
        <v>212</v>
      </c>
      <c r="I121" t="s">
        <v>213</v>
      </c>
      <c r="J121" t="s">
        <v>214</v>
      </c>
      <c r="K121" t="s">
        <v>469</v>
      </c>
      <c r="L121" t="s">
        <v>470</v>
      </c>
      <c r="M121" s="17">
        <f>VLOOKUP($K121,[1]Budget!$V:$AE,5,0)*IF($C121="1 - Revenues",1,IF(AND($C121="5 - Transfers",MID(I121,15,1)="4"),1,-1))</f>
        <v>0</v>
      </c>
      <c r="N121" s="17">
        <f>VLOOKUP($K121,[1]Budget!$V:$AE,6,0)*IF($C121="1 - Revenues",1,IF(AND($C121="5 - Transfers",MID(J121,15,1)="4"),1,-1))</f>
        <v>0</v>
      </c>
      <c r="O121" s="17">
        <f>IFERROR(IF(RIGHT(LEFT(K121,15),1)="4",VLOOKUP(K121,'[1]Budget Worksheet'!A:B,2,0),-1*VLOOKUP(K121,'[1]Budget Worksheet'!A:B,2,0)),0)</f>
        <v>-182536</v>
      </c>
      <c r="P121" s="17">
        <f>VLOOKUP($K121,[1]Budget!$V:$AE,8,0)*IF($C121="1 - Revenues",1,IF(AND($C121="5 - Transfers",MID($K121,15,1)="4"),1,-1))</f>
        <v>-163000</v>
      </c>
      <c r="Q121" s="17">
        <f>VLOOKUP($K121,[1]Budget!$V:$AE,10,0)*IF($C121="1 - Revenues",1,IF(AND($C121="5 - Transfers",MID(K121,15,1)="4"),1,-1))</f>
        <v>19536</v>
      </c>
      <c r="S121" s="18" t="b">
        <f>IF(LEFT(C121,1)="1",1,-1)*SUMIF([1]Budget!V:V,'Budget Worksheet for Pivot Tabl'!K121,[1]Budget!AC:AC)=P121</f>
        <v>1</v>
      </c>
    </row>
    <row r="122" spans="1:19" x14ac:dyDescent="0.25">
      <c r="A122" t="s">
        <v>16</v>
      </c>
      <c r="B122" t="s">
        <v>2</v>
      </c>
      <c r="C122" t="s">
        <v>8</v>
      </c>
      <c r="D122" t="str">
        <f t="shared" si="1"/>
        <v>OUTFLOWS</v>
      </c>
      <c r="E122" t="s">
        <v>102</v>
      </c>
      <c r="F122" t="s">
        <v>103</v>
      </c>
      <c r="G122" t="s">
        <v>102</v>
      </c>
      <c r="H122" t="s">
        <v>212</v>
      </c>
      <c r="I122" t="s">
        <v>213</v>
      </c>
      <c r="J122" t="s">
        <v>214</v>
      </c>
      <c r="K122" t="s">
        <v>471</v>
      </c>
      <c r="L122" t="s">
        <v>472</v>
      </c>
      <c r="M122" s="17">
        <f>VLOOKUP($K122,[1]Budget!$V:$AE,5,0)*IF($C122="1 - Revenues",1,IF(AND($C122="5 - Transfers",MID(I122,15,1)="4"),1,-1))</f>
        <v>0</v>
      </c>
      <c r="N122" s="17">
        <f>VLOOKUP($K122,[1]Budget!$V:$AE,6,0)*IF($C122="1 - Revenues",1,IF(AND($C122="5 - Transfers",MID(J122,15,1)="4"),1,-1))</f>
        <v>0</v>
      </c>
      <c r="O122" s="17">
        <f>IFERROR(IF(RIGHT(LEFT(K122,15),1)="4",VLOOKUP(K122,'[1]Budget Worksheet'!A:B,2,0),-1*VLOOKUP(K122,'[1]Budget Worksheet'!A:B,2,0)),0)</f>
        <v>-55000</v>
      </c>
      <c r="P122" s="17">
        <f>VLOOKUP($K122,[1]Budget!$V:$AE,8,0)*IF($C122="1 - Revenues",1,IF(AND($C122="5 - Transfers",MID($K122,15,1)="4"),1,-1))</f>
        <v>-55000</v>
      </c>
      <c r="Q122" s="17">
        <f>VLOOKUP($K122,[1]Budget!$V:$AE,10,0)*IF($C122="1 - Revenues",1,IF(AND($C122="5 - Transfers",MID(K122,15,1)="4"),1,-1))</f>
        <v>0</v>
      </c>
      <c r="S122" s="18" t="b">
        <f>IF(LEFT(C122,1)="1",1,-1)*SUMIF([1]Budget!V:V,'Budget Worksheet for Pivot Tabl'!K122,[1]Budget!AC:AC)=P122</f>
        <v>1</v>
      </c>
    </row>
    <row r="123" spans="1:19" x14ac:dyDescent="0.25">
      <c r="A123" t="s">
        <v>16</v>
      </c>
      <c r="B123" t="s">
        <v>2</v>
      </c>
      <c r="C123" t="s">
        <v>8</v>
      </c>
      <c r="D123" t="str">
        <f t="shared" si="1"/>
        <v>OUTFLOWS</v>
      </c>
      <c r="E123" t="s">
        <v>102</v>
      </c>
      <c r="F123" t="s">
        <v>103</v>
      </c>
      <c r="G123" t="s">
        <v>102</v>
      </c>
      <c r="H123" t="s">
        <v>212</v>
      </c>
      <c r="I123" t="s">
        <v>213</v>
      </c>
      <c r="J123" t="s">
        <v>214</v>
      </c>
      <c r="K123" t="s">
        <v>473</v>
      </c>
      <c r="L123" t="s">
        <v>474</v>
      </c>
      <c r="M123" s="17">
        <f>VLOOKUP($K123,[1]Budget!$V:$AE,5,0)*IF($C123="1 - Revenues",1,IF(AND($C123="5 - Transfers",MID(I123,15,1)="4"),1,-1))</f>
        <v>-17000</v>
      </c>
      <c r="N123" s="17">
        <f>VLOOKUP($K123,[1]Budget!$V:$AE,6,0)*IF($C123="1 - Revenues",1,IF(AND($C123="5 - Transfers",MID(J123,15,1)="4"),1,-1))</f>
        <v>-18000</v>
      </c>
      <c r="O123" s="17">
        <f>IFERROR(IF(RIGHT(LEFT(K123,15),1)="4",VLOOKUP(K123,'[1]Budget Worksheet'!A:B,2,0),-1*VLOOKUP(K123,'[1]Budget Worksheet'!A:B,2,0)),0)</f>
        <v>-18000</v>
      </c>
      <c r="P123" s="17">
        <f>VLOOKUP($K123,[1]Budget!$V:$AE,8,0)*IF($C123="1 - Revenues",1,IF(AND($C123="5 - Transfers",MID($K123,15,1)="4"),1,-1))</f>
        <v>-18000</v>
      </c>
      <c r="Q123" s="17">
        <f>VLOOKUP($K123,[1]Budget!$V:$AE,10,0)*IF($C123="1 - Revenues",1,IF(AND($C123="5 - Transfers",MID(K123,15,1)="4"),1,-1))</f>
        <v>0</v>
      </c>
      <c r="S123" s="18" t="b">
        <f>IF(LEFT(C123,1)="1",1,-1)*SUMIF([1]Budget!V:V,'Budget Worksheet for Pivot Tabl'!K123,[1]Budget!AC:AC)=P123</f>
        <v>1</v>
      </c>
    </row>
    <row r="124" spans="1:19" x14ac:dyDescent="0.25">
      <c r="A124" t="s">
        <v>16</v>
      </c>
      <c r="B124" t="s">
        <v>2</v>
      </c>
      <c r="C124" t="s">
        <v>9</v>
      </c>
      <c r="D124" t="str">
        <f t="shared" si="1"/>
        <v>OUTFLOWS</v>
      </c>
      <c r="E124" t="s">
        <v>102</v>
      </c>
      <c r="F124" t="s">
        <v>103</v>
      </c>
      <c r="G124" t="s">
        <v>102</v>
      </c>
      <c r="H124" t="s">
        <v>212</v>
      </c>
      <c r="I124" t="s">
        <v>213</v>
      </c>
      <c r="J124" t="s">
        <v>214</v>
      </c>
      <c r="K124" t="s">
        <v>475</v>
      </c>
      <c r="L124" t="s">
        <v>476</v>
      </c>
      <c r="M124" s="17">
        <f>VLOOKUP($K124,[1]Budget!$V:$AE,5,0)*IF($C124="1 - Revenues",1,IF(AND($C124="5 - Transfers",MID(I124,15,1)="4"),1,-1))</f>
        <v>-106000</v>
      </c>
      <c r="N124" s="17">
        <f>VLOOKUP($K124,[1]Budget!$V:$AE,6,0)*IF($C124="1 - Revenues",1,IF(AND($C124="5 - Transfers",MID(J124,15,1)="4"),1,-1))</f>
        <v>-152000</v>
      </c>
      <c r="O124" s="17">
        <f>IFERROR(IF(RIGHT(LEFT(K124,15),1)="4",VLOOKUP(K124,'[1]Budget Worksheet'!A:B,2,0),-1*VLOOKUP(K124,'[1]Budget Worksheet'!A:B,2,0)),0)</f>
        <v>-75200</v>
      </c>
      <c r="P124" s="17">
        <f>VLOOKUP($K124,[1]Budget!$V:$AE,8,0)*IF($C124="1 - Revenues",1,IF(AND($C124="5 - Transfers",MID($K124,15,1)="4"),1,-1))</f>
        <v>-75200</v>
      </c>
      <c r="Q124" s="17">
        <f>VLOOKUP($K124,[1]Budget!$V:$AE,10,0)*IF($C124="1 - Revenues",1,IF(AND($C124="5 - Transfers",MID(K124,15,1)="4"),1,-1))</f>
        <v>0</v>
      </c>
      <c r="S124" s="18" t="b">
        <f>IF(LEFT(C124,1)="1",1,-1)*SUMIF([1]Budget!V:V,'Budget Worksheet for Pivot Tabl'!K124,[1]Budget!AC:AC)=P124</f>
        <v>1</v>
      </c>
    </row>
    <row r="125" spans="1:19" x14ac:dyDescent="0.25">
      <c r="A125" t="s">
        <v>16</v>
      </c>
      <c r="B125" t="s">
        <v>2</v>
      </c>
      <c r="C125" t="s">
        <v>9</v>
      </c>
      <c r="D125" t="str">
        <f t="shared" si="1"/>
        <v>OUTFLOWS</v>
      </c>
      <c r="E125" t="s">
        <v>102</v>
      </c>
      <c r="F125" t="s">
        <v>103</v>
      </c>
      <c r="G125" t="s">
        <v>102</v>
      </c>
      <c r="H125" t="s">
        <v>212</v>
      </c>
      <c r="I125" t="s">
        <v>213</v>
      </c>
      <c r="J125" t="s">
        <v>214</v>
      </c>
      <c r="K125" t="s">
        <v>477</v>
      </c>
      <c r="L125" t="s">
        <v>478</v>
      </c>
      <c r="M125" s="17">
        <f>VLOOKUP($K125,[1]Budget!$V:$AE,5,0)*IF($C125="1 - Revenues",1,IF(AND($C125="5 - Transfers",MID(I125,15,1)="4"),1,-1))</f>
        <v>-84000</v>
      </c>
      <c r="N125" s="17">
        <f>VLOOKUP($K125,[1]Budget!$V:$AE,6,0)*IF($C125="1 - Revenues",1,IF(AND($C125="5 - Transfers",MID(J125,15,1)="4"),1,-1))</f>
        <v>-20000</v>
      </c>
      <c r="O125" s="17">
        <f>IFERROR(IF(RIGHT(LEFT(K125,15),1)="4",VLOOKUP(K125,'[1]Budget Worksheet'!A:B,2,0),-1*VLOOKUP(K125,'[1]Budget Worksheet'!A:B,2,0)),0)</f>
        <v>0</v>
      </c>
      <c r="P125" s="17">
        <f>VLOOKUP($K125,[1]Budget!$V:$AE,8,0)*IF($C125="1 - Revenues",1,IF(AND($C125="5 - Transfers",MID($K125,15,1)="4"),1,-1))</f>
        <v>0</v>
      </c>
      <c r="Q125" s="17">
        <f>VLOOKUP($K125,[1]Budget!$V:$AE,10,0)*IF($C125="1 - Revenues",1,IF(AND($C125="5 - Transfers",MID(K125,15,1)="4"),1,-1))</f>
        <v>0</v>
      </c>
      <c r="S125" s="18" t="b">
        <f>IF(LEFT(C125,1)="1",1,-1)*SUMIF([1]Budget!V:V,'Budget Worksheet for Pivot Tabl'!K125,[1]Budget!AC:AC)=P125</f>
        <v>1</v>
      </c>
    </row>
    <row r="126" spans="1:19" x14ac:dyDescent="0.25">
      <c r="A126" t="s">
        <v>16</v>
      </c>
      <c r="B126" t="s">
        <v>2</v>
      </c>
      <c r="C126" t="s">
        <v>9</v>
      </c>
      <c r="D126" t="str">
        <f t="shared" si="1"/>
        <v>OUTFLOWS</v>
      </c>
      <c r="E126" t="s">
        <v>102</v>
      </c>
      <c r="F126" t="s">
        <v>103</v>
      </c>
      <c r="G126" t="s">
        <v>102</v>
      </c>
      <c r="H126" t="s">
        <v>212</v>
      </c>
      <c r="I126" t="s">
        <v>213</v>
      </c>
      <c r="J126" t="s">
        <v>214</v>
      </c>
      <c r="K126" t="s">
        <v>479</v>
      </c>
      <c r="L126" t="s">
        <v>480</v>
      </c>
      <c r="M126" s="17">
        <f>VLOOKUP($K126,[1]Budget!$V:$AE,5,0)*IF($C126="1 - Revenues",1,IF(AND($C126="5 - Transfers",MID(I126,15,1)="4"),1,-1))</f>
        <v>0</v>
      </c>
      <c r="N126" s="17">
        <f>VLOOKUP($K126,[1]Budget!$V:$AE,6,0)*IF($C126="1 - Revenues",1,IF(AND($C126="5 - Transfers",MID(J126,15,1)="4"),1,-1))</f>
        <v>0</v>
      </c>
      <c r="O126" s="17">
        <f>IFERROR(IF(RIGHT(LEFT(K126,15),1)="4",VLOOKUP(K126,'[1]Budget Worksheet'!A:B,2,0),-1*VLOOKUP(K126,'[1]Budget Worksheet'!A:B,2,0)),0)</f>
        <v>0</v>
      </c>
      <c r="P126" s="17">
        <f>VLOOKUP($K126,[1]Budget!$V:$AE,8,0)*IF($C126="1 - Revenues",1,IF(AND($C126="5 - Transfers",MID($K126,15,1)="4"),1,-1))</f>
        <v>0</v>
      </c>
      <c r="Q126" s="17">
        <f>VLOOKUP($K126,[1]Budget!$V:$AE,10,0)*IF($C126="1 - Revenues",1,IF(AND($C126="5 - Transfers",MID(K126,15,1)="4"),1,-1))</f>
        <v>0</v>
      </c>
      <c r="S126" s="18" t="b">
        <f>IF(LEFT(C126,1)="1",1,-1)*SUMIF([1]Budget!V:V,'Budget Worksheet for Pivot Tabl'!K126,[1]Budget!AC:AC)=P126</f>
        <v>1</v>
      </c>
    </row>
    <row r="127" spans="1:19" x14ac:dyDescent="0.25">
      <c r="A127" t="s">
        <v>16</v>
      </c>
      <c r="B127" t="s">
        <v>2</v>
      </c>
      <c r="C127" t="s">
        <v>9</v>
      </c>
      <c r="D127" t="str">
        <f t="shared" si="1"/>
        <v>OUTFLOWS</v>
      </c>
      <c r="E127" t="s">
        <v>102</v>
      </c>
      <c r="F127" t="s">
        <v>103</v>
      </c>
      <c r="G127" t="s">
        <v>102</v>
      </c>
      <c r="H127" t="s">
        <v>212</v>
      </c>
      <c r="I127" t="s">
        <v>213</v>
      </c>
      <c r="J127" t="s">
        <v>214</v>
      </c>
      <c r="K127" t="s">
        <v>481</v>
      </c>
      <c r="L127" t="s">
        <v>482</v>
      </c>
      <c r="M127" s="17">
        <f>VLOOKUP($K127,[1]Budget!$V:$AE,5,0)*IF($C127="1 - Revenues",1,IF(AND($C127="5 - Transfers",MID(I127,15,1)="4"),1,-1))</f>
        <v>-4000</v>
      </c>
      <c r="N127" s="17">
        <f>VLOOKUP($K127,[1]Budget!$V:$AE,6,0)*IF($C127="1 - Revenues",1,IF(AND($C127="5 - Transfers",MID(J127,15,1)="4"),1,-1))</f>
        <v>0</v>
      </c>
      <c r="O127" s="17">
        <f>IFERROR(IF(RIGHT(LEFT(K127,15),1)="4",VLOOKUP(K127,'[1]Budget Worksheet'!A:B,2,0),-1*VLOOKUP(K127,'[1]Budget Worksheet'!A:B,2,0)),0)</f>
        <v>0</v>
      </c>
      <c r="P127" s="17">
        <f>VLOOKUP($K127,[1]Budget!$V:$AE,8,0)*IF($C127="1 - Revenues",1,IF(AND($C127="5 - Transfers",MID($K127,15,1)="4"),1,-1))</f>
        <v>0</v>
      </c>
      <c r="Q127" s="17">
        <f>VLOOKUP($K127,[1]Budget!$V:$AE,10,0)*IF($C127="1 - Revenues",1,IF(AND($C127="5 - Transfers",MID(K127,15,1)="4"),1,-1))</f>
        <v>0</v>
      </c>
      <c r="S127" s="18" t="b">
        <f>IF(LEFT(C127,1)="1",1,-1)*SUMIF([1]Budget!V:V,'Budget Worksheet for Pivot Tabl'!K127,[1]Budget!AC:AC)=P127</f>
        <v>1</v>
      </c>
    </row>
    <row r="128" spans="1:19" x14ac:dyDescent="0.25">
      <c r="A128" t="s">
        <v>16</v>
      </c>
      <c r="B128" t="s">
        <v>2</v>
      </c>
      <c r="C128" t="s">
        <v>9</v>
      </c>
      <c r="D128" t="str">
        <f t="shared" si="1"/>
        <v>OUTFLOWS</v>
      </c>
      <c r="E128" t="s">
        <v>102</v>
      </c>
      <c r="F128" t="s">
        <v>103</v>
      </c>
      <c r="G128" t="s">
        <v>102</v>
      </c>
      <c r="H128" t="s">
        <v>212</v>
      </c>
      <c r="I128" t="s">
        <v>213</v>
      </c>
      <c r="J128" t="s">
        <v>214</v>
      </c>
      <c r="K128" t="s">
        <v>483</v>
      </c>
      <c r="L128" t="s">
        <v>484</v>
      </c>
      <c r="M128" s="17">
        <f>VLOOKUP($K128,[1]Budget!$V:$AE,5,0)*IF($C128="1 - Revenues",1,IF(AND($C128="5 - Transfers",MID(I128,15,1)="4"),1,-1))</f>
        <v>-10000</v>
      </c>
      <c r="N128" s="17">
        <f>VLOOKUP($K128,[1]Budget!$V:$AE,6,0)*IF($C128="1 - Revenues",1,IF(AND($C128="5 - Transfers",MID(J128,15,1)="4"),1,-1))</f>
        <v>-7000</v>
      </c>
      <c r="O128" s="17">
        <f>IFERROR(IF(RIGHT(LEFT(K128,15),1)="4",VLOOKUP(K128,'[1]Budget Worksheet'!A:B,2,0),-1*VLOOKUP(K128,'[1]Budget Worksheet'!A:B,2,0)),0)</f>
        <v>-5000</v>
      </c>
      <c r="P128" s="17">
        <f>VLOOKUP($K128,[1]Budget!$V:$AE,8,0)*IF($C128="1 - Revenues",1,IF(AND($C128="5 - Transfers",MID($K128,15,1)="4"),1,-1))</f>
        <v>-5000</v>
      </c>
      <c r="Q128" s="17">
        <f>VLOOKUP($K128,[1]Budget!$V:$AE,10,0)*IF($C128="1 - Revenues",1,IF(AND($C128="5 - Transfers",MID(K128,15,1)="4"),1,-1))</f>
        <v>0</v>
      </c>
      <c r="S128" s="18" t="b">
        <f>IF(LEFT(C128,1)="1",1,-1)*SUMIF([1]Budget!V:V,'Budget Worksheet for Pivot Tabl'!K128,[1]Budget!AC:AC)=P128</f>
        <v>1</v>
      </c>
    </row>
    <row r="129" spans="1:19" x14ac:dyDescent="0.25">
      <c r="A129" t="s">
        <v>16</v>
      </c>
      <c r="B129" t="s">
        <v>2</v>
      </c>
      <c r="C129" t="s">
        <v>9</v>
      </c>
      <c r="D129" t="str">
        <f t="shared" si="1"/>
        <v>OUTFLOWS</v>
      </c>
      <c r="E129" t="s">
        <v>102</v>
      </c>
      <c r="F129" t="s">
        <v>103</v>
      </c>
      <c r="G129" t="s">
        <v>102</v>
      </c>
      <c r="H129" t="s">
        <v>212</v>
      </c>
      <c r="I129" t="s">
        <v>213</v>
      </c>
      <c r="J129" t="s">
        <v>214</v>
      </c>
      <c r="K129" t="s">
        <v>485</v>
      </c>
      <c r="L129" t="s">
        <v>486</v>
      </c>
      <c r="M129" s="17">
        <f>VLOOKUP($K129,[1]Budget!$V:$AE,5,0)*IF($C129="1 - Revenues",1,IF(AND($C129="5 - Transfers",MID(I129,15,1)="4"),1,-1))</f>
        <v>-16000</v>
      </c>
      <c r="N129" s="17">
        <f>VLOOKUP($K129,[1]Budget!$V:$AE,6,0)*IF($C129="1 - Revenues",1,IF(AND($C129="5 - Transfers",MID(J129,15,1)="4"),1,-1))</f>
        <v>-17000</v>
      </c>
      <c r="O129" s="17">
        <f>IFERROR(IF(RIGHT(LEFT(K129,15),1)="4",VLOOKUP(K129,'[1]Budget Worksheet'!A:B,2,0),-1*VLOOKUP(K129,'[1]Budget Worksheet'!A:B,2,0)),0)</f>
        <v>-16000</v>
      </c>
      <c r="P129" s="17">
        <f>VLOOKUP($K129,[1]Budget!$V:$AE,8,0)*IF($C129="1 - Revenues",1,IF(AND($C129="5 - Transfers",MID($K129,15,1)="4"),1,-1))</f>
        <v>-16000</v>
      </c>
      <c r="Q129" s="17">
        <f>VLOOKUP($K129,[1]Budget!$V:$AE,10,0)*IF($C129="1 - Revenues",1,IF(AND($C129="5 - Transfers",MID(K129,15,1)="4"),1,-1))</f>
        <v>0</v>
      </c>
      <c r="S129" s="18" t="b">
        <f>IF(LEFT(C129,1)="1",1,-1)*SUMIF([1]Budget!V:V,'Budget Worksheet for Pivot Tabl'!K129,[1]Budget!AC:AC)=P129</f>
        <v>1</v>
      </c>
    </row>
    <row r="130" spans="1:19" x14ac:dyDescent="0.25">
      <c r="A130" t="s">
        <v>16</v>
      </c>
      <c r="B130" t="s">
        <v>2</v>
      </c>
      <c r="C130" t="s">
        <v>9</v>
      </c>
      <c r="D130" t="str">
        <f t="shared" si="1"/>
        <v>OUTFLOWS</v>
      </c>
      <c r="E130" t="s">
        <v>102</v>
      </c>
      <c r="F130" t="s">
        <v>103</v>
      </c>
      <c r="G130" t="s">
        <v>102</v>
      </c>
      <c r="H130" t="s">
        <v>212</v>
      </c>
      <c r="I130" t="s">
        <v>213</v>
      </c>
      <c r="J130" t="s">
        <v>214</v>
      </c>
      <c r="K130" t="s">
        <v>487</v>
      </c>
      <c r="L130" t="s">
        <v>488</v>
      </c>
      <c r="M130" s="17">
        <f>VLOOKUP($K130,[1]Budget!$V:$AE,5,0)*IF($C130="1 - Revenues",1,IF(AND($C130="5 - Transfers",MID(I130,15,1)="4"),1,-1))</f>
        <v>0</v>
      </c>
      <c r="N130" s="17">
        <f>VLOOKUP($K130,[1]Budget!$V:$AE,6,0)*IF($C130="1 - Revenues",1,IF(AND($C130="5 - Transfers",MID(J130,15,1)="4"),1,-1))</f>
        <v>-1000</v>
      </c>
      <c r="O130" s="17">
        <f>IFERROR(IF(RIGHT(LEFT(K130,15),1)="4",VLOOKUP(K130,'[1]Budget Worksheet'!A:B,2,0),-1*VLOOKUP(K130,'[1]Budget Worksheet'!A:B,2,0)),0)</f>
        <v>0</v>
      </c>
      <c r="P130" s="17">
        <f>VLOOKUP($K130,[1]Budget!$V:$AE,8,0)*IF($C130="1 - Revenues",1,IF(AND($C130="5 - Transfers",MID($K130,15,1)="4"),1,-1))</f>
        <v>0</v>
      </c>
      <c r="Q130" s="17">
        <f>VLOOKUP($K130,[1]Budget!$V:$AE,10,0)*IF($C130="1 - Revenues",1,IF(AND($C130="5 - Transfers",MID(K130,15,1)="4"),1,-1))</f>
        <v>0</v>
      </c>
      <c r="S130" s="18" t="b">
        <f>IF(LEFT(C130,1)="1",1,-1)*SUMIF([1]Budget!V:V,'Budget Worksheet for Pivot Tabl'!K130,[1]Budget!AC:AC)=P130</f>
        <v>1</v>
      </c>
    </row>
    <row r="131" spans="1:19" x14ac:dyDescent="0.25">
      <c r="A131" t="s">
        <v>16</v>
      </c>
      <c r="B131" t="s">
        <v>2</v>
      </c>
      <c r="C131" t="s">
        <v>9</v>
      </c>
      <c r="D131" t="str">
        <f t="shared" ref="D131:D194" si="2">IF(C131="1 - Revenues","INFLOWS","OUTFLOWS")</f>
        <v>OUTFLOWS</v>
      </c>
      <c r="E131" t="s">
        <v>102</v>
      </c>
      <c r="F131" t="s">
        <v>103</v>
      </c>
      <c r="G131" t="s">
        <v>102</v>
      </c>
      <c r="H131" t="s">
        <v>212</v>
      </c>
      <c r="I131" t="s">
        <v>213</v>
      </c>
      <c r="J131" t="s">
        <v>214</v>
      </c>
      <c r="K131" t="s">
        <v>489</v>
      </c>
      <c r="L131" t="s">
        <v>490</v>
      </c>
      <c r="M131" s="17">
        <f>VLOOKUP($K131,[1]Budget!$V:$AE,5,0)*IF($C131="1 - Revenues",1,IF(AND($C131="5 - Transfers",MID(I131,15,1)="4"),1,-1))</f>
        <v>-26000</v>
      </c>
      <c r="N131" s="17">
        <f>VLOOKUP($K131,[1]Budget!$V:$AE,6,0)*IF($C131="1 - Revenues",1,IF(AND($C131="5 - Transfers",MID(J131,15,1)="4"),1,-1))</f>
        <v>-27000</v>
      </c>
      <c r="O131" s="17">
        <f>IFERROR(IF(RIGHT(LEFT(K131,15),1)="4",VLOOKUP(K131,'[1]Budget Worksheet'!A:B,2,0),-1*VLOOKUP(K131,'[1]Budget Worksheet'!A:B,2,0)),0)</f>
        <v>-35000</v>
      </c>
      <c r="P131" s="17">
        <f>VLOOKUP($K131,[1]Budget!$V:$AE,8,0)*IF($C131="1 - Revenues",1,IF(AND($C131="5 - Transfers",MID($K131,15,1)="4"),1,-1))</f>
        <v>-35000</v>
      </c>
      <c r="Q131" s="17">
        <f>VLOOKUP($K131,[1]Budget!$V:$AE,10,0)*IF($C131="1 - Revenues",1,IF(AND($C131="5 - Transfers",MID(K131,15,1)="4"),1,-1))</f>
        <v>0</v>
      </c>
      <c r="S131" s="18" t="b">
        <f>IF(LEFT(C131,1)="1",1,-1)*SUMIF([1]Budget!V:V,'Budget Worksheet for Pivot Tabl'!K131,[1]Budget!AC:AC)=P131</f>
        <v>1</v>
      </c>
    </row>
    <row r="132" spans="1:19" x14ac:dyDescent="0.25">
      <c r="A132" t="s">
        <v>16</v>
      </c>
      <c r="B132" t="s">
        <v>2</v>
      </c>
      <c r="C132" t="s">
        <v>9</v>
      </c>
      <c r="D132" t="str">
        <f t="shared" si="2"/>
        <v>OUTFLOWS</v>
      </c>
      <c r="E132" t="s">
        <v>102</v>
      </c>
      <c r="F132" t="s">
        <v>103</v>
      </c>
      <c r="G132" t="s">
        <v>102</v>
      </c>
      <c r="H132" t="s">
        <v>212</v>
      </c>
      <c r="I132" t="s">
        <v>213</v>
      </c>
      <c r="J132" t="s">
        <v>214</v>
      </c>
      <c r="K132" t="s">
        <v>491</v>
      </c>
      <c r="L132" t="s">
        <v>492</v>
      </c>
      <c r="M132" s="17">
        <f>VLOOKUP($K132,[1]Budget!$V:$AE,5,0)*IF($C132="1 - Revenues",1,IF(AND($C132="5 - Transfers",MID(I132,15,1)="4"),1,-1))</f>
        <v>0</v>
      </c>
      <c r="N132" s="17">
        <f>VLOOKUP($K132,[1]Budget!$V:$AE,6,0)*IF($C132="1 - Revenues",1,IF(AND($C132="5 - Transfers",MID(J132,15,1)="4"),1,-1))</f>
        <v>0</v>
      </c>
      <c r="O132" s="17">
        <f>IFERROR(IF(RIGHT(LEFT(K132,15),1)="4",VLOOKUP(K132,'[1]Budget Worksheet'!A:B,2,0),-1*VLOOKUP(K132,'[1]Budget Worksheet'!A:B,2,0)),0)</f>
        <v>0</v>
      </c>
      <c r="P132" s="17">
        <f>VLOOKUP($K132,[1]Budget!$V:$AE,8,0)*IF($C132="1 - Revenues",1,IF(AND($C132="5 - Transfers",MID($K132,15,1)="4"),1,-1))</f>
        <v>0</v>
      </c>
      <c r="Q132" s="17">
        <f>VLOOKUP($K132,[1]Budget!$V:$AE,10,0)*IF($C132="1 - Revenues",1,IF(AND($C132="5 - Transfers",MID(K132,15,1)="4"),1,-1))</f>
        <v>0</v>
      </c>
      <c r="S132" s="18" t="b">
        <f>IF(LEFT(C132,1)="1",1,-1)*SUMIF([1]Budget!V:V,'Budget Worksheet for Pivot Tabl'!K132,[1]Budget!AC:AC)=P132</f>
        <v>1</v>
      </c>
    </row>
    <row r="133" spans="1:19" x14ac:dyDescent="0.25">
      <c r="A133" t="s">
        <v>16</v>
      </c>
      <c r="B133" t="s">
        <v>2</v>
      </c>
      <c r="C133" t="s">
        <v>9</v>
      </c>
      <c r="D133" t="str">
        <f t="shared" si="2"/>
        <v>OUTFLOWS</v>
      </c>
      <c r="E133" t="s">
        <v>102</v>
      </c>
      <c r="F133" t="s">
        <v>103</v>
      </c>
      <c r="G133" t="s">
        <v>102</v>
      </c>
      <c r="H133" t="s">
        <v>212</v>
      </c>
      <c r="I133" t="s">
        <v>213</v>
      </c>
      <c r="J133" t="s">
        <v>214</v>
      </c>
      <c r="K133" t="s">
        <v>493</v>
      </c>
      <c r="L133" t="s">
        <v>494</v>
      </c>
      <c r="M133" s="17">
        <f>VLOOKUP($K133,[1]Budget!$V:$AE,5,0)*IF($C133="1 - Revenues",1,IF(AND($C133="5 - Transfers",MID(I133,15,1)="4"),1,-1))</f>
        <v>0</v>
      </c>
      <c r="N133" s="17">
        <f>VLOOKUP($K133,[1]Budget!$V:$AE,6,0)*IF($C133="1 - Revenues",1,IF(AND($C133="5 - Transfers",MID(J133,15,1)="4"),1,-1))</f>
        <v>0</v>
      </c>
      <c r="O133" s="17">
        <f>IFERROR(IF(RIGHT(LEFT(K133,15),1)="4",VLOOKUP(K133,'[1]Budget Worksheet'!A:B,2,0),-1*VLOOKUP(K133,'[1]Budget Worksheet'!A:B,2,0)),0)</f>
        <v>0</v>
      </c>
      <c r="P133" s="17">
        <f>VLOOKUP($K133,[1]Budget!$V:$AE,8,0)*IF($C133="1 - Revenues",1,IF(AND($C133="5 - Transfers",MID($K133,15,1)="4"),1,-1))</f>
        <v>0</v>
      </c>
      <c r="Q133" s="17">
        <f>VLOOKUP($K133,[1]Budget!$V:$AE,10,0)*IF($C133="1 - Revenues",1,IF(AND($C133="5 - Transfers",MID(K133,15,1)="4"),1,-1))</f>
        <v>0</v>
      </c>
      <c r="S133" s="18" t="b">
        <f>IF(LEFT(C133,1)="1",1,-1)*SUMIF([1]Budget!V:V,'Budget Worksheet for Pivot Tabl'!K133,[1]Budget!AC:AC)=P133</f>
        <v>1</v>
      </c>
    </row>
    <row r="134" spans="1:19" x14ac:dyDescent="0.25">
      <c r="A134" t="s">
        <v>16</v>
      </c>
      <c r="B134" t="s">
        <v>2</v>
      </c>
      <c r="C134" t="s">
        <v>9</v>
      </c>
      <c r="D134" t="str">
        <f t="shared" si="2"/>
        <v>OUTFLOWS</v>
      </c>
      <c r="E134" t="s">
        <v>102</v>
      </c>
      <c r="F134" t="s">
        <v>103</v>
      </c>
      <c r="G134" t="s">
        <v>102</v>
      </c>
      <c r="H134" t="s">
        <v>212</v>
      </c>
      <c r="I134" t="s">
        <v>213</v>
      </c>
      <c r="J134" t="s">
        <v>214</v>
      </c>
      <c r="K134" t="s">
        <v>495</v>
      </c>
      <c r="L134" t="s">
        <v>496</v>
      </c>
      <c r="M134" s="17">
        <f>VLOOKUP($K134,[1]Budget!$V:$AE,5,0)*IF($C134="1 - Revenues",1,IF(AND($C134="5 - Transfers",MID(I134,15,1)="4"),1,-1))</f>
        <v>0</v>
      </c>
      <c r="N134" s="17">
        <f>VLOOKUP($K134,[1]Budget!$V:$AE,6,0)*IF($C134="1 - Revenues",1,IF(AND($C134="5 - Transfers",MID(J134,15,1)="4"),1,-1))</f>
        <v>-9000</v>
      </c>
      <c r="O134" s="17">
        <f>IFERROR(IF(RIGHT(LEFT(K134,15),1)="4",VLOOKUP(K134,'[1]Budget Worksheet'!A:B,2,0),-1*VLOOKUP(K134,'[1]Budget Worksheet'!A:B,2,0)),0)</f>
        <v>0</v>
      </c>
      <c r="P134" s="17">
        <f>VLOOKUP($K134,[1]Budget!$V:$AE,8,0)*IF($C134="1 - Revenues",1,IF(AND($C134="5 - Transfers",MID($K134,15,1)="4"),1,-1))</f>
        <v>0</v>
      </c>
      <c r="Q134" s="17">
        <f>VLOOKUP($K134,[1]Budget!$V:$AE,10,0)*IF($C134="1 - Revenues",1,IF(AND($C134="5 - Transfers",MID(K134,15,1)="4"),1,-1))</f>
        <v>0</v>
      </c>
      <c r="S134" s="18" t="b">
        <f>IF(LEFT(C134,1)="1",1,-1)*SUMIF([1]Budget!V:V,'Budget Worksheet for Pivot Tabl'!K134,[1]Budget!AC:AC)=P134</f>
        <v>1</v>
      </c>
    </row>
    <row r="135" spans="1:19" x14ac:dyDescent="0.25">
      <c r="A135" t="s">
        <v>16</v>
      </c>
      <c r="B135" t="s">
        <v>2</v>
      </c>
      <c r="C135" t="s">
        <v>9</v>
      </c>
      <c r="D135" t="str">
        <f t="shared" si="2"/>
        <v>OUTFLOWS</v>
      </c>
      <c r="E135" t="s">
        <v>102</v>
      </c>
      <c r="F135" t="s">
        <v>103</v>
      </c>
      <c r="G135" t="s">
        <v>102</v>
      </c>
      <c r="H135" t="s">
        <v>212</v>
      </c>
      <c r="I135" t="s">
        <v>213</v>
      </c>
      <c r="J135" t="s">
        <v>214</v>
      </c>
      <c r="K135" t="s">
        <v>497</v>
      </c>
      <c r="L135" t="s">
        <v>498</v>
      </c>
      <c r="M135" s="17">
        <f>VLOOKUP($K135,[1]Budget!$V:$AE,5,0)*IF($C135="1 - Revenues",1,IF(AND($C135="5 - Transfers",MID(I135,15,1)="4"),1,-1))</f>
        <v>-7000</v>
      </c>
      <c r="N135" s="17">
        <f>VLOOKUP($K135,[1]Budget!$V:$AE,6,0)*IF($C135="1 - Revenues",1,IF(AND($C135="5 - Transfers",MID(J135,15,1)="4"),1,-1))</f>
        <v>-9000</v>
      </c>
      <c r="O135" s="17">
        <f>IFERROR(IF(RIGHT(LEFT(K135,15),1)="4",VLOOKUP(K135,'[1]Budget Worksheet'!A:B,2,0),-1*VLOOKUP(K135,'[1]Budget Worksheet'!A:B,2,0)),0)</f>
        <v>-7000</v>
      </c>
      <c r="P135" s="17">
        <f>VLOOKUP($K135,[1]Budget!$V:$AE,8,0)*IF($C135="1 - Revenues",1,IF(AND($C135="5 - Transfers",MID($K135,15,1)="4"),1,-1))</f>
        <v>-7000</v>
      </c>
      <c r="Q135" s="17">
        <f>VLOOKUP($K135,[1]Budget!$V:$AE,10,0)*IF($C135="1 - Revenues",1,IF(AND($C135="5 - Transfers",MID(K135,15,1)="4"),1,-1))</f>
        <v>0</v>
      </c>
      <c r="S135" s="18" t="b">
        <f>IF(LEFT(C135,1)="1",1,-1)*SUMIF([1]Budget!V:V,'Budget Worksheet for Pivot Tabl'!K135,[1]Budget!AC:AC)=P135</f>
        <v>1</v>
      </c>
    </row>
    <row r="136" spans="1:19" x14ac:dyDescent="0.25">
      <c r="A136" t="s">
        <v>16</v>
      </c>
      <c r="B136" t="s">
        <v>2</v>
      </c>
      <c r="C136" t="s">
        <v>9</v>
      </c>
      <c r="D136" t="str">
        <f t="shared" si="2"/>
        <v>OUTFLOWS</v>
      </c>
      <c r="E136" t="s">
        <v>102</v>
      </c>
      <c r="F136" t="s">
        <v>103</v>
      </c>
      <c r="G136" t="s">
        <v>102</v>
      </c>
      <c r="H136" t="s">
        <v>212</v>
      </c>
      <c r="I136" t="s">
        <v>213</v>
      </c>
      <c r="J136" t="s">
        <v>214</v>
      </c>
      <c r="K136" t="s">
        <v>499</v>
      </c>
      <c r="L136" t="s">
        <v>500</v>
      </c>
      <c r="M136" s="17">
        <f>VLOOKUP($K136,[1]Budget!$V:$AE,5,0)*IF($C136="1 - Revenues",1,IF(AND($C136="5 - Transfers",MID(I136,15,1)="4"),1,-1))</f>
        <v>-8000</v>
      </c>
      <c r="N136" s="17">
        <f>VLOOKUP($K136,[1]Budget!$V:$AE,6,0)*IF($C136="1 - Revenues",1,IF(AND($C136="5 - Transfers",MID(J136,15,1)="4"),1,-1))</f>
        <v>-1000</v>
      </c>
      <c r="O136" s="17">
        <f>IFERROR(IF(RIGHT(LEFT(K136,15),1)="4",VLOOKUP(K136,'[1]Budget Worksheet'!A:B,2,0),-1*VLOOKUP(K136,'[1]Budget Worksheet'!A:B,2,0)),0)</f>
        <v>0</v>
      </c>
      <c r="P136" s="17">
        <f>VLOOKUP($K136,[1]Budget!$V:$AE,8,0)*IF($C136="1 - Revenues",1,IF(AND($C136="5 - Transfers",MID($K136,15,1)="4"),1,-1))</f>
        <v>0</v>
      </c>
      <c r="Q136" s="17">
        <f>VLOOKUP($K136,[1]Budget!$V:$AE,10,0)*IF($C136="1 - Revenues",1,IF(AND($C136="5 - Transfers",MID(K136,15,1)="4"),1,-1))</f>
        <v>0</v>
      </c>
      <c r="S136" s="18" t="b">
        <f>IF(LEFT(C136,1)="1",1,-1)*SUMIF([1]Budget!V:V,'Budget Worksheet for Pivot Tabl'!K136,[1]Budget!AC:AC)=P136</f>
        <v>1</v>
      </c>
    </row>
    <row r="137" spans="1:19" x14ac:dyDescent="0.25">
      <c r="A137" t="s">
        <v>16</v>
      </c>
      <c r="B137" t="s">
        <v>2</v>
      </c>
      <c r="C137" t="s">
        <v>9</v>
      </c>
      <c r="D137" t="str">
        <f t="shared" si="2"/>
        <v>OUTFLOWS</v>
      </c>
      <c r="E137" t="s">
        <v>102</v>
      </c>
      <c r="F137" t="s">
        <v>103</v>
      </c>
      <c r="G137" t="s">
        <v>102</v>
      </c>
      <c r="H137" t="s">
        <v>212</v>
      </c>
      <c r="I137" t="s">
        <v>213</v>
      </c>
      <c r="J137" t="s">
        <v>214</v>
      </c>
      <c r="K137" t="s">
        <v>501</v>
      </c>
      <c r="L137" t="s">
        <v>502</v>
      </c>
      <c r="M137" s="17">
        <f>VLOOKUP($K137,[1]Budget!$V:$AE,5,0)*IF($C137="1 - Revenues",1,IF(AND($C137="5 - Transfers",MID(I137,15,1)="4"),1,-1))</f>
        <v>-10000</v>
      </c>
      <c r="N137" s="17">
        <f>VLOOKUP($K137,[1]Budget!$V:$AE,6,0)*IF($C137="1 - Revenues",1,IF(AND($C137="5 - Transfers",MID(J137,15,1)="4"),1,-1))</f>
        <v>-2000</v>
      </c>
      <c r="O137" s="17">
        <f>IFERROR(IF(RIGHT(LEFT(K137,15),1)="4",VLOOKUP(K137,'[1]Budget Worksheet'!A:B,2,0),-1*VLOOKUP(K137,'[1]Budget Worksheet'!A:B,2,0)),0)</f>
        <v>-10000</v>
      </c>
      <c r="P137" s="17">
        <f>VLOOKUP($K137,[1]Budget!$V:$AE,8,0)*IF($C137="1 - Revenues",1,IF(AND($C137="5 - Transfers",MID($K137,15,1)="4"),1,-1))</f>
        <v>-10000</v>
      </c>
      <c r="Q137" s="17">
        <f>VLOOKUP($K137,[1]Budget!$V:$AE,10,0)*IF($C137="1 - Revenues",1,IF(AND($C137="5 - Transfers",MID(K137,15,1)="4"),1,-1))</f>
        <v>0</v>
      </c>
      <c r="S137" s="18" t="b">
        <f>IF(LEFT(C137,1)="1",1,-1)*SUMIF([1]Budget!V:V,'Budget Worksheet for Pivot Tabl'!K137,[1]Budget!AC:AC)=P137</f>
        <v>1</v>
      </c>
    </row>
    <row r="138" spans="1:19" x14ac:dyDescent="0.25">
      <c r="A138" t="s">
        <v>16</v>
      </c>
      <c r="B138" t="s">
        <v>2</v>
      </c>
      <c r="C138" t="s">
        <v>9</v>
      </c>
      <c r="D138" t="str">
        <f t="shared" si="2"/>
        <v>OUTFLOWS</v>
      </c>
      <c r="E138" t="s">
        <v>102</v>
      </c>
      <c r="F138" t="s">
        <v>103</v>
      </c>
      <c r="G138" t="s">
        <v>102</v>
      </c>
      <c r="H138" t="s">
        <v>212</v>
      </c>
      <c r="I138" t="s">
        <v>213</v>
      </c>
      <c r="J138" t="s">
        <v>214</v>
      </c>
      <c r="K138" t="s">
        <v>503</v>
      </c>
      <c r="L138" t="s">
        <v>504</v>
      </c>
      <c r="M138" s="17">
        <f>VLOOKUP($K138,[1]Budget!$V:$AE,5,0)*IF($C138="1 - Revenues",1,IF(AND($C138="5 - Transfers",MID(I138,15,1)="4"),1,-1))</f>
        <v>-15000</v>
      </c>
      <c r="N138" s="17">
        <f>VLOOKUP($K138,[1]Budget!$V:$AE,6,0)*IF($C138="1 - Revenues",1,IF(AND($C138="5 - Transfers",MID(J138,15,1)="4"),1,-1))</f>
        <v>-11000</v>
      </c>
      <c r="O138" s="17">
        <f>IFERROR(IF(RIGHT(LEFT(K138,15),1)="4",VLOOKUP(K138,'[1]Budget Worksheet'!A:B,2,0),-1*VLOOKUP(K138,'[1]Budget Worksheet'!A:B,2,0)),0)</f>
        <v>-50000</v>
      </c>
      <c r="P138" s="17">
        <f>VLOOKUP($K138,[1]Budget!$V:$AE,8,0)*IF($C138="1 - Revenues",1,IF(AND($C138="5 - Transfers",MID($K138,15,1)="4"),1,-1))</f>
        <v>-50000</v>
      </c>
      <c r="Q138" s="17">
        <f>VLOOKUP($K138,[1]Budget!$V:$AE,10,0)*IF($C138="1 - Revenues",1,IF(AND($C138="5 - Transfers",MID(K138,15,1)="4"),1,-1))</f>
        <v>0</v>
      </c>
      <c r="S138" s="18" t="b">
        <f>IF(LEFT(C138,1)="1",1,-1)*SUMIF([1]Budget!V:V,'Budget Worksheet for Pivot Tabl'!K138,[1]Budget!AC:AC)=P138</f>
        <v>1</v>
      </c>
    </row>
    <row r="139" spans="1:19" x14ac:dyDescent="0.25">
      <c r="A139" t="s">
        <v>16</v>
      </c>
      <c r="B139" t="s">
        <v>2</v>
      </c>
      <c r="C139" t="s">
        <v>9</v>
      </c>
      <c r="D139" t="str">
        <f t="shared" si="2"/>
        <v>OUTFLOWS</v>
      </c>
      <c r="E139" t="s">
        <v>102</v>
      </c>
      <c r="F139" t="s">
        <v>103</v>
      </c>
      <c r="G139" t="s">
        <v>102</v>
      </c>
      <c r="H139" t="s">
        <v>212</v>
      </c>
      <c r="I139" t="s">
        <v>213</v>
      </c>
      <c r="J139" t="s">
        <v>214</v>
      </c>
      <c r="K139" t="s">
        <v>505</v>
      </c>
      <c r="L139" t="s">
        <v>506</v>
      </c>
      <c r="M139" s="17">
        <f>VLOOKUP($K139,[1]Budget!$V:$AE,5,0)*IF($C139="1 - Revenues",1,IF(AND($C139="5 - Transfers",MID(I139,15,1)="4"),1,-1))</f>
        <v>-1000</v>
      </c>
      <c r="N139" s="17">
        <f>VLOOKUP($K139,[1]Budget!$V:$AE,6,0)*IF($C139="1 - Revenues",1,IF(AND($C139="5 - Transfers",MID(J139,15,1)="4"),1,-1))</f>
        <v>-1000</v>
      </c>
      <c r="O139" s="17">
        <f>IFERROR(IF(RIGHT(LEFT(K139,15),1)="4",VLOOKUP(K139,'[1]Budget Worksheet'!A:B,2,0),-1*VLOOKUP(K139,'[1]Budget Worksheet'!A:B,2,0)),0)</f>
        <v>-1500</v>
      </c>
      <c r="P139" s="17">
        <f>VLOOKUP($K139,[1]Budget!$V:$AE,8,0)*IF($C139="1 - Revenues",1,IF(AND($C139="5 - Transfers",MID($K139,15,1)="4"),1,-1))</f>
        <v>-1500</v>
      </c>
      <c r="Q139" s="17">
        <f>VLOOKUP($K139,[1]Budget!$V:$AE,10,0)*IF($C139="1 - Revenues",1,IF(AND($C139="5 - Transfers",MID(K139,15,1)="4"),1,-1))</f>
        <v>0</v>
      </c>
      <c r="S139" s="18" t="b">
        <f>IF(LEFT(C139,1)="1",1,-1)*SUMIF([1]Budget!V:V,'Budget Worksheet for Pivot Tabl'!K139,[1]Budget!AC:AC)=P139</f>
        <v>1</v>
      </c>
    </row>
    <row r="140" spans="1:19" x14ac:dyDescent="0.25">
      <c r="A140" t="s">
        <v>16</v>
      </c>
      <c r="B140" t="s">
        <v>2</v>
      </c>
      <c r="C140" t="s">
        <v>9</v>
      </c>
      <c r="D140" t="str">
        <f t="shared" si="2"/>
        <v>OUTFLOWS</v>
      </c>
      <c r="E140" t="s">
        <v>102</v>
      </c>
      <c r="F140" t="s">
        <v>103</v>
      </c>
      <c r="G140" t="s">
        <v>102</v>
      </c>
      <c r="H140" t="s">
        <v>212</v>
      </c>
      <c r="I140" t="s">
        <v>213</v>
      </c>
      <c r="J140" t="s">
        <v>214</v>
      </c>
      <c r="K140" t="s">
        <v>507</v>
      </c>
      <c r="L140" t="s">
        <v>508</v>
      </c>
      <c r="M140" s="17">
        <f>VLOOKUP($K140,[1]Budget!$V:$AE,5,0)*IF($C140="1 - Revenues",1,IF(AND($C140="5 - Transfers",MID(I140,15,1)="4"),1,-1))</f>
        <v>-1000</v>
      </c>
      <c r="N140" s="17">
        <f>VLOOKUP($K140,[1]Budget!$V:$AE,6,0)*IF($C140="1 - Revenues",1,IF(AND($C140="5 - Transfers",MID(J140,15,1)="4"),1,-1))</f>
        <v>0</v>
      </c>
      <c r="O140" s="17">
        <f>IFERROR(IF(RIGHT(LEFT(K140,15),1)="4",VLOOKUP(K140,'[1]Budget Worksheet'!A:B,2,0),-1*VLOOKUP(K140,'[1]Budget Worksheet'!A:B,2,0)),0)</f>
        <v>0</v>
      </c>
      <c r="P140" s="17">
        <f>VLOOKUP($K140,[1]Budget!$V:$AE,8,0)*IF($C140="1 - Revenues",1,IF(AND($C140="5 - Transfers",MID($K140,15,1)="4"),1,-1))</f>
        <v>0</v>
      </c>
      <c r="Q140" s="17">
        <f>VLOOKUP($K140,[1]Budget!$V:$AE,10,0)*IF($C140="1 - Revenues",1,IF(AND($C140="5 - Transfers",MID(K140,15,1)="4"),1,-1))</f>
        <v>0</v>
      </c>
      <c r="S140" s="18" t="b">
        <f>IF(LEFT(C140,1)="1",1,-1)*SUMIF([1]Budget!V:V,'Budget Worksheet for Pivot Tabl'!K140,[1]Budget!AC:AC)=P140</f>
        <v>1</v>
      </c>
    </row>
    <row r="141" spans="1:19" x14ac:dyDescent="0.25">
      <c r="A141" t="s">
        <v>16</v>
      </c>
      <c r="B141" t="s">
        <v>2</v>
      </c>
      <c r="C141" t="s">
        <v>9</v>
      </c>
      <c r="D141" t="str">
        <f t="shared" si="2"/>
        <v>OUTFLOWS</v>
      </c>
      <c r="E141" t="s">
        <v>102</v>
      </c>
      <c r="F141" t="s">
        <v>103</v>
      </c>
      <c r="G141" t="s">
        <v>102</v>
      </c>
      <c r="H141" t="s">
        <v>212</v>
      </c>
      <c r="I141" t="s">
        <v>213</v>
      </c>
      <c r="J141" t="s">
        <v>214</v>
      </c>
      <c r="K141" t="s">
        <v>509</v>
      </c>
      <c r="L141" t="s">
        <v>510</v>
      </c>
      <c r="M141" s="17">
        <f>VLOOKUP($K141,[1]Budget!$V:$AE,5,0)*IF($C141="1 - Revenues",1,IF(AND($C141="5 - Transfers",MID(I141,15,1)="4"),1,-1))</f>
        <v>0</v>
      </c>
      <c r="N141" s="17">
        <f>VLOOKUP($K141,[1]Budget!$V:$AE,6,0)*IF($C141="1 - Revenues",1,IF(AND($C141="5 - Transfers",MID(J141,15,1)="4"),1,-1))</f>
        <v>0</v>
      </c>
      <c r="O141" s="17">
        <f>IFERROR(IF(RIGHT(LEFT(K141,15),1)="4",VLOOKUP(K141,'[1]Budget Worksheet'!A:B,2,0),-1*VLOOKUP(K141,'[1]Budget Worksheet'!A:B,2,0)),0)</f>
        <v>0</v>
      </c>
      <c r="P141" s="17">
        <f>VLOOKUP($K141,[1]Budget!$V:$AE,8,0)*IF($C141="1 - Revenues",1,IF(AND($C141="5 - Transfers",MID($K141,15,1)="4"),1,-1))</f>
        <v>0</v>
      </c>
      <c r="Q141" s="17">
        <f>VLOOKUP($K141,[1]Budget!$V:$AE,10,0)*IF($C141="1 - Revenues",1,IF(AND($C141="5 - Transfers",MID(K141,15,1)="4"),1,-1))</f>
        <v>0</v>
      </c>
      <c r="S141" s="18" t="b">
        <f>IF(LEFT(C141,1)="1",1,-1)*SUMIF([1]Budget!V:V,'Budget Worksheet for Pivot Tabl'!K141,[1]Budget!AC:AC)=P141</f>
        <v>1</v>
      </c>
    </row>
    <row r="142" spans="1:19" x14ac:dyDescent="0.25">
      <c r="A142" t="s">
        <v>16</v>
      </c>
      <c r="B142" t="s">
        <v>2</v>
      </c>
      <c r="C142" t="s">
        <v>9</v>
      </c>
      <c r="D142" t="str">
        <f t="shared" si="2"/>
        <v>OUTFLOWS</v>
      </c>
      <c r="E142" t="s">
        <v>102</v>
      </c>
      <c r="F142" t="s">
        <v>103</v>
      </c>
      <c r="G142" t="s">
        <v>102</v>
      </c>
      <c r="H142" t="s">
        <v>212</v>
      </c>
      <c r="I142" t="s">
        <v>213</v>
      </c>
      <c r="J142" t="s">
        <v>214</v>
      </c>
      <c r="K142" t="s">
        <v>511</v>
      </c>
      <c r="L142" t="s">
        <v>512</v>
      </c>
      <c r="M142" s="17">
        <f>VLOOKUP($K142,[1]Budget!$V:$AE,5,0)*IF($C142="1 - Revenues",1,IF(AND($C142="5 - Transfers",MID(I142,15,1)="4"),1,-1))</f>
        <v>0</v>
      </c>
      <c r="N142" s="17">
        <f>VLOOKUP($K142,[1]Budget!$V:$AE,6,0)*IF($C142="1 - Revenues",1,IF(AND($C142="5 - Transfers",MID(J142,15,1)="4"),1,-1))</f>
        <v>0</v>
      </c>
      <c r="O142" s="17">
        <f>IFERROR(IF(RIGHT(LEFT(K142,15),1)="4",VLOOKUP(K142,'[1]Budget Worksheet'!A:B,2,0),-1*VLOOKUP(K142,'[1]Budget Worksheet'!A:B,2,0)),0)</f>
        <v>0</v>
      </c>
      <c r="P142" s="17">
        <f>VLOOKUP($K142,[1]Budget!$V:$AE,8,0)*IF($C142="1 - Revenues",1,IF(AND($C142="5 - Transfers",MID($K142,15,1)="4"),1,-1))</f>
        <v>0</v>
      </c>
      <c r="Q142" s="17">
        <f>VLOOKUP($K142,[1]Budget!$V:$AE,10,0)*IF($C142="1 - Revenues",1,IF(AND($C142="5 - Transfers",MID(K142,15,1)="4"),1,-1))</f>
        <v>0</v>
      </c>
      <c r="S142" s="18" t="b">
        <f>IF(LEFT(C142,1)="1",1,-1)*SUMIF([1]Budget!V:V,'Budget Worksheet for Pivot Tabl'!K142,[1]Budget!AC:AC)=P142</f>
        <v>1</v>
      </c>
    </row>
    <row r="143" spans="1:19" x14ac:dyDescent="0.25">
      <c r="A143" t="s">
        <v>16</v>
      </c>
      <c r="B143" t="s">
        <v>2</v>
      </c>
      <c r="C143" t="s">
        <v>9</v>
      </c>
      <c r="D143" t="str">
        <f t="shared" si="2"/>
        <v>OUTFLOWS</v>
      </c>
      <c r="E143" t="s">
        <v>102</v>
      </c>
      <c r="F143" t="s">
        <v>103</v>
      </c>
      <c r="G143" t="s">
        <v>102</v>
      </c>
      <c r="H143" t="s">
        <v>212</v>
      </c>
      <c r="I143" t="s">
        <v>213</v>
      </c>
      <c r="J143" t="s">
        <v>214</v>
      </c>
      <c r="K143" t="s">
        <v>513</v>
      </c>
      <c r="L143" t="s">
        <v>514</v>
      </c>
      <c r="M143" s="17">
        <f>VLOOKUP($K143,[1]Budget!$V:$AE,5,0)*IF($C143="1 - Revenues",1,IF(AND($C143="5 - Transfers",MID(I143,15,1)="4"),1,-1))</f>
        <v>-142000</v>
      </c>
      <c r="N143" s="17">
        <f>VLOOKUP($K143,[1]Budget!$V:$AE,6,0)*IF($C143="1 - Revenues",1,IF(AND($C143="5 - Transfers",MID(J143,15,1)="4"),1,-1))</f>
        <v>-153000</v>
      </c>
      <c r="O143" s="17">
        <f>IFERROR(IF(RIGHT(LEFT(K143,15),1)="4",VLOOKUP(K143,'[1]Budget Worksheet'!A:B,2,0),-1*VLOOKUP(K143,'[1]Budget Worksheet'!A:B,2,0)),0)</f>
        <v>-150000</v>
      </c>
      <c r="P143" s="17">
        <f>VLOOKUP($K143,[1]Budget!$V:$AE,8,0)*IF($C143="1 - Revenues",1,IF(AND($C143="5 - Transfers",MID($K143,15,1)="4"),1,-1))</f>
        <v>-150000</v>
      </c>
      <c r="Q143" s="17">
        <f>VLOOKUP($K143,[1]Budget!$V:$AE,10,0)*IF($C143="1 - Revenues",1,IF(AND($C143="5 - Transfers",MID(K143,15,1)="4"),1,-1))</f>
        <v>0</v>
      </c>
      <c r="S143" s="18" t="b">
        <f>IF(LEFT(C143,1)="1",1,-1)*SUMIF([1]Budget!V:V,'Budget Worksheet for Pivot Tabl'!K143,[1]Budget!AC:AC)=P143</f>
        <v>1</v>
      </c>
    </row>
    <row r="144" spans="1:19" x14ac:dyDescent="0.25">
      <c r="A144" t="s">
        <v>16</v>
      </c>
      <c r="B144" t="s">
        <v>2</v>
      </c>
      <c r="C144" t="s">
        <v>9</v>
      </c>
      <c r="D144" t="str">
        <f t="shared" si="2"/>
        <v>OUTFLOWS</v>
      </c>
      <c r="E144" t="s">
        <v>102</v>
      </c>
      <c r="F144" t="s">
        <v>103</v>
      </c>
      <c r="G144" t="s">
        <v>102</v>
      </c>
      <c r="H144" t="s">
        <v>212</v>
      </c>
      <c r="I144" t="s">
        <v>213</v>
      </c>
      <c r="J144" t="s">
        <v>214</v>
      </c>
      <c r="K144" t="s">
        <v>515</v>
      </c>
      <c r="L144" t="s">
        <v>516</v>
      </c>
      <c r="M144" s="17">
        <f>VLOOKUP($K144,[1]Budget!$V:$AE,5,0)*IF($C144="1 - Revenues",1,IF(AND($C144="5 - Transfers",MID(I144,15,1)="4"),1,-1))</f>
        <v>-2000</v>
      </c>
      <c r="N144" s="17">
        <f>VLOOKUP($K144,[1]Budget!$V:$AE,6,0)*IF($C144="1 - Revenues",1,IF(AND($C144="5 - Transfers",MID(J144,15,1)="4"),1,-1))</f>
        <v>-77000</v>
      </c>
      <c r="O144" s="17">
        <f>IFERROR(IF(RIGHT(LEFT(K144,15),1)="4",VLOOKUP(K144,'[1]Budget Worksheet'!A:B,2,0),-1*VLOOKUP(K144,'[1]Budget Worksheet'!A:B,2,0)),0)</f>
        <v>-2500</v>
      </c>
      <c r="P144" s="17">
        <f>VLOOKUP($K144,[1]Budget!$V:$AE,8,0)*IF($C144="1 - Revenues",1,IF(AND($C144="5 - Transfers",MID($K144,15,1)="4"),1,-1))</f>
        <v>-2500</v>
      </c>
      <c r="Q144" s="17">
        <f>VLOOKUP($K144,[1]Budget!$V:$AE,10,0)*IF($C144="1 - Revenues",1,IF(AND($C144="5 - Transfers",MID(K144,15,1)="4"),1,-1))</f>
        <v>0</v>
      </c>
      <c r="S144" s="18" t="b">
        <f>IF(LEFT(C144,1)="1",1,-1)*SUMIF([1]Budget!V:V,'Budget Worksheet for Pivot Tabl'!K144,[1]Budget!AC:AC)=P144</f>
        <v>1</v>
      </c>
    </row>
    <row r="145" spans="1:19" x14ac:dyDescent="0.25">
      <c r="A145" t="s">
        <v>16</v>
      </c>
      <c r="B145" t="s">
        <v>2</v>
      </c>
      <c r="C145" t="s">
        <v>9</v>
      </c>
      <c r="D145" t="str">
        <f t="shared" si="2"/>
        <v>OUTFLOWS</v>
      </c>
      <c r="E145" t="s">
        <v>102</v>
      </c>
      <c r="F145" t="s">
        <v>103</v>
      </c>
      <c r="G145" t="s">
        <v>102</v>
      </c>
      <c r="H145" t="s">
        <v>212</v>
      </c>
      <c r="I145" t="s">
        <v>213</v>
      </c>
      <c r="J145" t="s">
        <v>214</v>
      </c>
      <c r="K145" t="s">
        <v>517</v>
      </c>
      <c r="L145" t="s">
        <v>518</v>
      </c>
      <c r="M145" s="17">
        <f>VLOOKUP($K145,[1]Budget!$V:$AE,5,0)*IF($C145="1 - Revenues",1,IF(AND($C145="5 - Transfers",MID(I145,15,1)="4"),1,-1))</f>
        <v>-31000</v>
      </c>
      <c r="N145" s="17">
        <f>VLOOKUP($K145,[1]Budget!$V:$AE,6,0)*IF($C145="1 - Revenues",1,IF(AND($C145="5 - Transfers",MID(J145,15,1)="4"),1,-1))</f>
        <v>-32000</v>
      </c>
      <c r="O145" s="17">
        <f>IFERROR(IF(RIGHT(LEFT(K145,15),1)="4",VLOOKUP(K145,'[1]Budget Worksheet'!A:B,2,0),-1*VLOOKUP(K145,'[1]Budget Worksheet'!A:B,2,0)),0)</f>
        <v>-32000</v>
      </c>
      <c r="P145" s="17">
        <f>VLOOKUP($K145,[1]Budget!$V:$AE,8,0)*IF($C145="1 - Revenues",1,IF(AND($C145="5 - Transfers",MID($K145,15,1)="4"),1,-1))</f>
        <v>-32000</v>
      </c>
      <c r="Q145" s="17">
        <f>VLOOKUP($K145,[1]Budget!$V:$AE,10,0)*IF($C145="1 - Revenues",1,IF(AND($C145="5 - Transfers",MID(K145,15,1)="4"),1,-1))</f>
        <v>0</v>
      </c>
      <c r="S145" s="18" t="b">
        <f>IF(LEFT(C145,1)="1",1,-1)*SUMIF([1]Budget!V:V,'Budget Worksheet for Pivot Tabl'!K145,[1]Budget!AC:AC)=P145</f>
        <v>1</v>
      </c>
    </row>
    <row r="146" spans="1:19" x14ac:dyDescent="0.25">
      <c r="A146" t="s">
        <v>16</v>
      </c>
      <c r="B146" t="s">
        <v>2</v>
      </c>
      <c r="C146" t="s">
        <v>9</v>
      </c>
      <c r="D146" t="str">
        <f t="shared" si="2"/>
        <v>OUTFLOWS</v>
      </c>
      <c r="E146" t="s">
        <v>102</v>
      </c>
      <c r="F146" t="s">
        <v>103</v>
      </c>
      <c r="G146" t="s">
        <v>102</v>
      </c>
      <c r="H146" t="s">
        <v>212</v>
      </c>
      <c r="I146" t="s">
        <v>213</v>
      </c>
      <c r="J146" t="s">
        <v>214</v>
      </c>
      <c r="K146" t="s">
        <v>519</v>
      </c>
      <c r="L146" t="s">
        <v>520</v>
      </c>
      <c r="M146" s="17">
        <f>VLOOKUP($K146,[1]Budget!$V:$AE,5,0)*IF($C146="1 - Revenues",1,IF(AND($C146="5 - Transfers",MID(I146,15,1)="4"),1,-1))</f>
        <v>-347000</v>
      </c>
      <c r="N146" s="17">
        <f>VLOOKUP($K146,[1]Budget!$V:$AE,6,0)*IF($C146="1 - Revenues",1,IF(AND($C146="5 - Transfers",MID(J146,15,1)="4"),1,-1))</f>
        <v>-343000</v>
      </c>
      <c r="O146" s="17">
        <f>IFERROR(IF(RIGHT(LEFT(K146,15),1)="4",VLOOKUP(K146,'[1]Budget Worksheet'!A:B,2,0),-1*VLOOKUP(K146,'[1]Budget Worksheet'!A:B,2,0)),0)</f>
        <v>-350000</v>
      </c>
      <c r="P146" s="17">
        <f>VLOOKUP($K146,[1]Budget!$V:$AE,8,0)*IF($C146="1 - Revenues",1,IF(AND($C146="5 - Transfers",MID($K146,15,1)="4"),1,-1))</f>
        <v>-350000</v>
      </c>
      <c r="Q146" s="17">
        <f>VLOOKUP($K146,[1]Budget!$V:$AE,10,0)*IF($C146="1 - Revenues",1,IF(AND($C146="5 - Transfers",MID(K146,15,1)="4"),1,-1))</f>
        <v>0</v>
      </c>
      <c r="S146" s="18" t="b">
        <f>IF(LEFT(C146,1)="1",1,-1)*SUMIF([1]Budget!V:V,'Budget Worksheet for Pivot Tabl'!K146,[1]Budget!AC:AC)=P146</f>
        <v>1</v>
      </c>
    </row>
    <row r="147" spans="1:19" x14ac:dyDescent="0.25">
      <c r="A147" t="s">
        <v>16</v>
      </c>
      <c r="B147" t="s">
        <v>2</v>
      </c>
      <c r="C147" t="s">
        <v>9</v>
      </c>
      <c r="D147" t="str">
        <f t="shared" si="2"/>
        <v>OUTFLOWS</v>
      </c>
      <c r="E147" t="s">
        <v>102</v>
      </c>
      <c r="F147" t="s">
        <v>103</v>
      </c>
      <c r="G147" t="s">
        <v>102</v>
      </c>
      <c r="H147" t="s">
        <v>212</v>
      </c>
      <c r="I147" t="s">
        <v>213</v>
      </c>
      <c r="J147" t="s">
        <v>214</v>
      </c>
      <c r="K147" t="s">
        <v>521</v>
      </c>
      <c r="L147" t="s">
        <v>522</v>
      </c>
      <c r="M147" s="17">
        <f>VLOOKUP($K147,[1]Budget!$V:$AE,5,0)*IF($C147="1 - Revenues",1,IF(AND($C147="5 - Transfers",MID(I147,15,1)="4"),1,-1))</f>
        <v>-56000</v>
      </c>
      <c r="N147" s="17">
        <f>VLOOKUP($K147,[1]Budget!$V:$AE,6,0)*IF($C147="1 - Revenues",1,IF(AND($C147="5 - Transfers",MID(J147,15,1)="4"),1,-1))</f>
        <v>0</v>
      </c>
      <c r="O147" s="17">
        <f>IFERROR(IF(RIGHT(LEFT(K147,15),1)="4",VLOOKUP(K147,'[1]Budget Worksheet'!A:B,2,0),-1*VLOOKUP(K147,'[1]Budget Worksheet'!A:B,2,0)),0)</f>
        <v>0</v>
      </c>
      <c r="P147" s="17">
        <f>VLOOKUP($K147,[1]Budget!$V:$AE,8,0)*IF($C147="1 - Revenues",1,IF(AND($C147="5 - Transfers",MID($K147,15,1)="4"),1,-1))</f>
        <v>0</v>
      </c>
      <c r="Q147" s="17">
        <f>VLOOKUP($K147,[1]Budget!$V:$AE,10,0)*IF($C147="1 - Revenues",1,IF(AND($C147="5 - Transfers",MID(K147,15,1)="4"),1,-1))</f>
        <v>0</v>
      </c>
      <c r="S147" s="18" t="b">
        <f>IF(LEFT(C147,1)="1",1,-1)*SUMIF([1]Budget!V:V,'Budget Worksheet for Pivot Tabl'!K147,[1]Budget!AC:AC)=P147</f>
        <v>1</v>
      </c>
    </row>
    <row r="148" spans="1:19" x14ac:dyDescent="0.25">
      <c r="A148" t="s">
        <v>16</v>
      </c>
      <c r="B148" t="s">
        <v>2</v>
      </c>
      <c r="C148" t="s">
        <v>9</v>
      </c>
      <c r="D148" t="str">
        <f t="shared" si="2"/>
        <v>OUTFLOWS</v>
      </c>
      <c r="E148" t="s">
        <v>102</v>
      </c>
      <c r="F148" t="s">
        <v>103</v>
      </c>
      <c r="G148" t="s">
        <v>102</v>
      </c>
      <c r="H148" t="s">
        <v>212</v>
      </c>
      <c r="I148" t="s">
        <v>213</v>
      </c>
      <c r="J148" t="s">
        <v>214</v>
      </c>
      <c r="K148" t="s">
        <v>523</v>
      </c>
      <c r="L148" t="s">
        <v>524</v>
      </c>
      <c r="M148" s="17">
        <f>VLOOKUP($K148,[1]Budget!$V:$AE,5,0)*IF($C148="1 - Revenues",1,IF(AND($C148="5 - Transfers",MID(I148,15,1)="4"),1,-1))</f>
        <v>0</v>
      </c>
      <c r="N148" s="17">
        <f>VLOOKUP($K148,[1]Budget!$V:$AE,6,0)*IF($C148="1 - Revenues",1,IF(AND($C148="5 - Transfers",MID(J148,15,1)="4"),1,-1))</f>
        <v>-378000</v>
      </c>
      <c r="O148" s="17">
        <f>IFERROR(IF(RIGHT(LEFT(K148,15),1)="4",VLOOKUP(K148,'[1]Budget Worksheet'!A:B,2,0),-1*VLOOKUP(K148,'[1]Budget Worksheet'!A:B,2,0)),0)</f>
        <v>-697210</v>
      </c>
      <c r="P148" s="17">
        <f>VLOOKUP($K148,[1]Budget!$V:$AE,8,0)*IF($C148="1 - Revenues",1,IF(AND($C148="5 - Transfers",MID($K148,15,1)="4"),1,-1))</f>
        <v>-697210</v>
      </c>
      <c r="Q148" s="17">
        <f>VLOOKUP($K148,[1]Budget!$V:$AE,10,0)*IF($C148="1 - Revenues",1,IF(AND($C148="5 - Transfers",MID(K148,15,1)="4"),1,-1))</f>
        <v>0</v>
      </c>
      <c r="S148" s="18" t="b">
        <f>IF(LEFT(C148,1)="1",1,-1)*SUMIF([1]Budget!V:V,'Budget Worksheet for Pivot Tabl'!K148,[1]Budget!AC:AC)=P148</f>
        <v>1</v>
      </c>
    </row>
    <row r="149" spans="1:19" x14ac:dyDescent="0.25">
      <c r="A149" t="s">
        <v>16</v>
      </c>
      <c r="B149" t="s">
        <v>2</v>
      </c>
      <c r="C149" t="s">
        <v>9</v>
      </c>
      <c r="D149" t="str">
        <f t="shared" si="2"/>
        <v>OUTFLOWS</v>
      </c>
      <c r="E149" t="s">
        <v>102</v>
      </c>
      <c r="F149" t="s">
        <v>103</v>
      </c>
      <c r="G149" t="s">
        <v>102</v>
      </c>
      <c r="H149" t="s">
        <v>212</v>
      </c>
      <c r="I149" t="s">
        <v>213</v>
      </c>
      <c r="J149" t="s">
        <v>214</v>
      </c>
      <c r="K149" t="s">
        <v>525</v>
      </c>
      <c r="L149" t="s">
        <v>526</v>
      </c>
      <c r="M149" s="17">
        <f>VLOOKUP($K149,[1]Budget!$V:$AE,5,0)*IF($C149="1 - Revenues",1,IF(AND($C149="5 - Transfers",MID(I149,15,1)="4"),1,-1))</f>
        <v>0</v>
      </c>
      <c r="N149" s="17">
        <f>VLOOKUP($K149,[1]Budget!$V:$AE,6,0)*IF($C149="1 - Revenues",1,IF(AND($C149="5 - Transfers",MID(J149,15,1)="4"),1,-1))</f>
        <v>0</v>
      </c>
      <c r="O149" s="17">
        <f>IFERROR(IF(RIGHT(LEFT(K149,15),1)="4",VLOOKUP(K149,'[1]Budget Worksheet'!A:B,2,0),-1*VLOOKUP(K149,'[1]Budget Worksheet'!A:B,2,0)),0)</f>
        <v>0</v>
      </c>
      <c r="P149" s="17">
        <f>VLOOKUP($K149,[1]Budget!$V:$AE,8,0)*IF($C149="1 - Revenues",1,IF(AND($C149="5 - Transfers",MID($K149,15,1)="4"),1,-1))</f>
        <v>-3000000</v>
      </c>
      <c r="Q149" s="17">
        <f>VLOOKUP($K149,[1]Budget!$V:$AE,10,0)*IF($C149="1 - Revenues",1,IF(AND($C149="5 - Transfers",MID(K149,15,1)="4"),1,-1))</f>
        <v>-3000000</v>
      </c>
      <c r="S149" s="18" t="b">
        <f>IF(LEFT(C149,1)="1",1,-1)*SUMIF([1]Budget!V:V,'Budget Worksheet for Pivot Tabl'!K149,[1]Budget!AC:AC)=P149</f>
        <v>1</v>
      </c>
    </row>
    <row r="150" spans="1:19" x14ac:dyDescent="0.25">
      <c r="A150" t="s">
        <v>16</v>
      </c>
      <c r="B150" t="s">
        <v>2</v>
      </c>
      <c r="C150" t="s">
        <v>9</v>
      </c>
      <c r="D150" t="str">
        <f t="shared" si="2"/>
        <v>OUTFLOWS</v>
      </c>
      <c r="E150" t="s">
        <v>102</v>
      </c>
      <c r="F150" t="s">
        <v>103</v>
      </c>
      <c r="G150" t="s">
        <v>102</v>
      </c>
      <c r="H150" t="s">
        <v>212</v>
      </c>
      <c r="I150" t="s">
        <v>213</v>
      </c>
      <c r="J150" t="s">
        <v>214</v>
      </c>
      <c r="K150" t="s">
        <v>527</v>
      </c>
      <c r="L150" t="s">
        <v>528</v>
      </c>
      <c r="M150" s="17">
        <f>VLOOKUP($K150,[1]Budget!$V:$AE,5,0)*IF($C150="1 - Revenues",1,IF(AND($C150="5 - Transfers",MID(I150,15,1)="4"),1,-1))</f>
        <v>0</v>
      </c>
      <c r="N150" s="17">
        <f>VLOOKUP($K150,[1]Budget!$V:$AE,6,0)*IF($C150="1 - Revenues",1,IF(AND($C150="5 - Transfers",MID(J150,15,1)="4"),1,-1))</f>
        <v>-11000</v>
      </c>
      <c r="O150" s="17">
        <f>IFERROR(IF(RIGHT(LEFT(K150,15),1)="4",VLOOKUP(K150,'[1]Budget Worksheet'!A:B,2,0),-1*VLOOKUP(K150,'[1]Budget Worksheet'!A:B,2,0)),0)</f>
        <v>0</v>
      </c>
      <c r="P150" s="17">
        <f>VLOOKUP($K150,[1]Budget!$V:$AE,8,0)*IF($C150="1 - Revenues",1,IF(AND($C150="5 - Transfers",MID($K150,15,1)="4"),1,-1))</f>
        <v>0</v>
      </c>
      <c r="Q150" s="17">
        <f>VLOOKUP($K150,[1]Budget!$V:$AE,10,0)*IF($C150="1 - Revenues",1,IF(AND($C150="5 - Transfers",MID(K150,15,1)="4"),1,-1))</f>
        <v>0</v>
      </c>
      <c r="S150" s="18" t="b">
        <f>IF(LEFT(C150,1)="1",1,-1)*SUMIF([1]Budget!V:V,'Budget Worksheet for Pivot Tabl'!K150,[1]Budget!AC:AC)=P150</f>
        <v>1</v>
      </c>
    </row>
    <row r="151" spans="1:19" x14ac:dyDescent="0.25">
      <c r="A151" t="s">
        <v>16</v>
      </c>
      <c r="B151" t="s">
        <v>2</v>
      </c>
      <c r="C151" t="s">
        <v>9</v>
      </c>
      <c r="D151" t="str">
        <f t="shared" si="2"/>
        <v>OUTFLOWS</v>
      </c>
      <c r="E151" t="s">
        <v>102</v>
      </c>
      <c r="F151" t="s">
        <v>103</v>
      </c>
      <c r="G151" t="s">
        <v>102</v>
      </c>
      <c r="H151" t="s">
        <v>212</v>
      </c>
      <c r="I151" t="s">
        <v>213</v>
      </c>
      <c r="J151" t="s">
        <v>214</v>
      </c>
      <c r="K151" t="s">
        <v>529</v>
      </c>
      <c r="L151" t="s">
        <v>530</v>
      </c>
      <c r="M151" s="17">
        <f>VLOOKUP($K151,[1]Budget!$V:$AE,5,0)*IF($C151="1 - Revenues",1,IF(AND($C151="5 - Transfers",MID(I151,15,1)="4"),1,-1))</f>
        <v>-584000</v>
      </c>
      <c r="N151" s="17">
        <f>VLOOKUP($K151,[1]Budget!$V:$AE,6,0)*IF($C151="1 - Revenues",1,IF(AND($C151="5 - Transfers",MID(J151,15,1)="4"),1,-1))</f>
        <v>-584000</v>
      </c>
      <c r="O151" s="17">
        <f>IFERROR(IF(RIGHT(LEFT(K151,15),1)="4",VLOOKUP(K151,'[1]Budget Worksheet'!A:B,2,0),-1*VLOOKUP(K151,'[1]Budget Worksheet'!A:B,2,0)),0)</f>
        <v>-584400</v>
      </c>
      <c r="P151" s="17">
        <f>VLOOKUP($K151,[1]Budget!$V:$AE,8,0)*IF($C151="1 - Revenues",1,IF(AND($C151="5 - Transfers",MID($K151,15,1)="4"),1,-1))</f>
        <v>-1229000</v>
      </c>
      <c r="Q151" s="17">
        <f>VLOOKUP($K151,[1]Budget!$V:$AE,10,0)*IF($C151="1 - Revenues",1,IF(AND($C151="5 - Transfers",MID(K151,15,1)="4"),1,-1))</f>
        <v>-644600</v>
      </c>
      <c r="S151" s="18" t="b">
        <f>IF(LEFT(C151,1)="1",1,-1)*SUMIF([1]Budget!V:V,'Budget Worksheet for Pivot Tabl'!K151,[1]Budget!AC:AC)=P151</f>
        <v>1</v>
      </c>
    </row>
    <row r="152" spans="1:19" x14ac:dyDescent="0.25">
      <c r="A152" t="s">
        <v>16</v>
      </c>
      <c r="B152" t="s">
        <v>2</v>
      </c>
      <c r="C152" t="s">
        <v>9</v>
      </c>
      <c r="D152" t="str">
        <f t="shared" si="2"/>
        <v>OUTFLOWS</v>
      </c>
      <c r="E152" t="s">
        <v>102</v>
      </c>
      <c r="F152" t="s">
        <v>103</v>
      </c>
      <c r="G152" t="s">
        <v>102</v>
      </c>
      <c r="H152" t="s">
        <v>212</v>
      </c>
      <c r="I152" t="s">
        <v>213</v>
      </c>
      <c r="J152" t="s">
        <v>214</v>
      </c>
      <c r="K152" t="s">
        <v>531</v>
      </c>
      <c r="L152" t="s">
        <v>532</v>
      </c>
      <c r="M152" s="17">
        <f>VLOOKUP($K152,[1]Budget!$V:$AE,5,0)*IF($C152="1 - Revenues",1,IF(AND($C152="5 - Transfers",MID(I152,15,1)="4"),1,-1))</f>
        <v>-1570000</v>
      </c>
      <c r="N152" s="17">
        <f>VLOOKUP($K152,[1]Budget!$V:$AE,6,0)*IF($C152="1 - Revenues",1,IF(AND($C152="5 - Transfers",MID(J152,15,1)="4"),1,-1))</f>
        <v>-1570000</v>
      </c>
      <c r="O152" s="17">
        <f>IFERROR(IF(RIGHT(LEFT(K152,15),1)="4",VLOOKUP(K152,'[1]Budget Worksheet'!A:B,2,0),-1*VLOOKUP(K152,'[1]Budget Worksheet'!A:B,2,0)),0)</f>
        <v>-1569850</v>
      </c>
      <c r="P152" s="17">
        <f>VLOOKUP($K152,[1]Budget!$V:$AE,8,0)*IF($C152="1 - Revenues",1,IF(AND($C152="5 - Transfers",MID($K152,15,1)="4"),1,-1))</f>
        <v>-3637000</v>
      </c>
      <c r="Q152" s="17">
        <f>VLOOKUP($K152,[1]Budget!$V:$AE,10,0)*IF($C152="1 - Revenues",1,IF(AND($C152="5 - Transfers",MID(K152,15,1)="4"),1,-1))</f>
        <v>-2067150</v>
      </c>
      <c r="S152" s="18" t="b">
        <f>IF(LEFT(C152,1)="1",1,-1)*SUMIF([1]Budget!V:V,'Budget Worksheet for Pivot Tabl'!K152,[1]Budget!AC:AC)=P152</f>
        <v>1</v>
      </c>
    </row>
    <row r="153" spans="1:19" x14ac:dyDescent="0.25">
      <c r="A153" t="s">
        <v>16</v>
      </c>
      <c r="B153" t="s">
        <v>2</v>
      </c>
      <c r="C153" t="s">
        <v>9</v>
      </c>
      <c r="D153" t="str">
        <f t="shared" si="2"/>
        <v>OUTFLOWS</v>
      </c>
      <c r="E153" t="s">
        <v>102</v>
      </c>
      <c r="F153" t="s">
        <v>103</v>
      </c>
      <c r="G153" t="s">
        <v>102</v>
      </c>
      <c r="H153" t="s">
        <v>212</v>
      </c>
      <c r="I153" t="s">
        <v>213</v>
      </c>
      <c r="J153" t="s">
        <v>214</v>
      </c>
      <c r="K153" t="s">
        <v>533</v>
      </c>
      <c r="L153" t="s">
        <v>534</v>
      </c>
      <c r="M153" s="17">
        <f>VLOOKUP($K153,[1]Budget!$V:$AE,5,0)*IF($C153="1 - Revenues",1,IF(AND($C153="5 - Transfers",MID(I153,15,1)="4"),1,-1))</f>
        <v>0</v>
      </c>
      <c r="N153" s="17">
        <f>VLOOKUP($K153,[1]Budget!$V:$AE,6,0)*IF($C153="1 - Revenues",1,IF(AND($C153="5 - Transfers",MID(J153,15,1)="4"),1,-1))</f>
        <v>0</v>
      </c>
      <c r="O153" s="17">
        <f>IFERROR(IF(RIGHT(LEFT(K153,15),1)="4",VLOOKUP(K153,'[1]Budget Worksheet'!A:B,2,0),-1*VLOOKUP(K153,'[1]Budget Worksheet'!A:B,2,0)),0)</f>
        <v>0</v>
      </c>
      <c r="P153" s="17">
        <f>VLOOKUP($K153,[1]Budget!$V:$AE,8,0)*IF($C153="1 - Revenues",1,IF(AND($C153="5 - Transfers",MID($K153,15,1)="4"),1,-1))</f>
        <v>0</v>
      </c>
      <c r="Q153" s="17">
        <f>VLOOKUP($K153,[1]Budget!$V:$AE,10,0)*IF($C153="1 - Revenues",1,IF(AND($C153="5 - Transfers",MID(K153,15,1)="4"),1,-1))</f>
        <v>0</v>
      </c>
      <c r="S153" s="18" t="b">
        <f>IF(LEFT(C153,1)="1",1,-1)*SUMIF([1]Budget!V:V,'Budget Worksheet for Pivot Tabl'!K153,[1]Budget!AC:AC)=P153</f>
        <v>1</v>
      </c>
    </row>
    <row r="154" spans="1:19" x14ac:dyDescent="0.25">
      <c r="A154" t="s">
        <v>16</v>
      </c>
      <c r="B154" t="s">
        <v>2</v>
      </c>
      <c r="C154" t="s">
        <v>9</v>
      </c>
      <c r="D154" t="str">
        <f t="shared" si="2"/>
        <v>OUTFLOWS</v>
      </c>
      <c r="E154" t="s">
        <v>102</v>
      </c>
      <c r="F154" t="s">
        <v>103</v>
      </c>
      <c r="G154" t="s">
        <v>102</v>
      </c>
      <c r="H154" t="s">
        <v>212</v>
      </c>
      <c r="I154" t="s">
        <v>213</v>
      </c>
      <c r="J154" t="s">
        <v>214</v>
      </c>
      <c r="K154" t="s">
        <v>535</v>
      </c>
      <c r="L154" t="s">
        <v>536</v>
      </c>
      <c r="M154" s="17">
        <f>VLOOKUP($K154,[1]Budget!$V:$AE,5,0)*IF($C154="1 - Revenues",1,IF(AND($C154="5 - Transfers",MID(I154,15,1)="4"),1,-1))</f>
        <v>-37000</v>
      </c>
      <c r="N154" s="17">
        <f>VLOOKUP($K154,[1]Budget!$V:$AE,6,0)*IF($C154="1 - Revenues",1,IF(AND($C154="5 - Transfers",MID(J154,15,1)="4"),1,-1))</f>
        <v>-25000</v>
      </c>
      <c r="O154" s="17">
        <f>IFERROR(IF(RIGHT(LEFT(K154,15),1)="4",VLOOKUP(K154,'[1]Budget Worksheet'!A:B,2,0),-1*VLOOKUP(K154,'[1]Budget Worksheet'!A:B,2,0)),0)</f>
        <v>-60000</v>
      </c>
      <c r="P154" s="17">
        <f>VLOOKUP($K154,[1]Budget!$V:$AE,8,0)*IF($C154="1 - Revenues",1,IF(AND($C154="5 - Transfers",MID($K154,15,1)="4"),1,-1))</f>
        <v>-60000</v>
      </c>
      <c r="Q154" s="17">
        <f>VLOOKUP($K154,[1]Budget!$V:$AE,10,0)*IF($C154="1 - Revenues",1,IF(AND($C154="5 - Transfers",MID(K154,15,1)="4"),1,-1))</f>
        <v>0</v>
      </c>
      <c r="S154" s="18" t="b">
        <f>IF(LEFT(C154,1)="1",1,-1)*SUMIF([1]Budget!V:V,'Budget Worksheet for Pivot Tabl'!K154,[1]Budget!AC:AC)=P154</f>
        <v>1</v>
      </c>
    </row>
    <row r="155" spans="1:19" x14ac:dyDescent="0.25">
      <c r="A155" t="s">
        <v>16</v>
      </c>
      <c r="B155" t="s">
        <v>2</v>
      </c>
      <c r="C155" t="s">
        <v>10</v>
      </c>
      <c r="D155" t="str">
        <f t="shared" si="2"/>
        <v>OUTFLOWS</v>
      </c>
      <c r="E155" t="s">
        <v>102</v>
      </c>
      <c r="F155" t="s">
        <v>103</v>
      </c>
      <c r="G155" t="s">
        <v>102</v>
      </c>
      <c r="H155" t="s">
        <v>212</v>
      </c>
      <c r="I155" t="s">
        <v>213</v>
      </c>
      <c r="J155" t="s">
        <v>214</v>
      </c>
      <c r="K155" t="s">
        <v>537</v>
      </c>
      <c r="L155" t="s">
        <v>538</v>
      </c>
      <c r="M155" s="17">
        <f>VLOOKUP($K155,[1]Budget!$V:$AE,5,0)*IF($C155="1 - Revenues",1,IF(AND($C155="5 - Transfers",MID(I155,15,1)="4"),1,-1))</f>
        <v>0</v>
      </c>
      <c r="N155" s="17">
        <f>VLOOKUP($K155,[1]Budget!$V:$AE,6,0)*IF($C155="1 - Revenues",1,IF(AND($C155="5 - Transfers",MID(J155,15,1)="4"),1,-1))</f>
        <v>-37000</v>
      </c>
      <c r="O155" s="17">
        <f>IFERROR(IF(RIGHT(LEFT(K155,15),1)="4",VLOOKUP(K155,'[1]Budget Worksheet'!A:B,2,0),-1*VLOOKUP(K155,'[1]Budget Worksheet'!A:B,2,0)),0)</f>
        <v>0</v>
      </c>
      <c r="P155" s="17">
        <f>VLOOKUP($K155,[1]Budget!$V:$AE,8,0)*IF($C155="1 - Revenues",1,IF(AND($C155="5 - Transfers",MID($K155,15,1)="4"),1,-1))</f>
        <v>0</v>
      </c>
      <c r="Q155" s="17">
        <f>VLOOKUP($K155,[1]Budget!$V:$AE,10,0)*IF($C155="1 - Revenues",1,IF(AND($C155="5 - Transfers",MID(K155,15,1)="4"),1,-1))</f>
        <v>0</v>
      </c>
      <c r="S155" s="18" t="b">
        <f>IF(LEFT(C155,1)="1",1,-1)*SUMIF([1]Budget!V:V,'Budget Worksheet for Pivot Tabl'!K155,[1]Budget!AC:AC)=P155</f>
        <v>1</v>
      </c>
    </row>
    <row r="156" spans="1:19" x14ac:dyDescent="0.25">
      <c r="A156" t="s">
        <v>16</v>
      </c>
      <c r="B156" t="s">
        <v>2</v>
      </c>
      <c r="C156" t="s">
        <v>10</v>
      </c>
      <c r="D156" t="str">
        <f t="shared" si="2"/>
        <v>OUTFLOWS</v>
      </c>
      <c r="E156" t="s">
        <v>102</v>
      </c>
      <c r="F156" t="s">
        <v>103</v>
      </c>
      <c r="G156" t="s">
        <v>102</v>
      </c>
      <c r="H156" t="s">
        <v>212</v>
      </c>
      <c r="I156" t="s">
        <v>213</v>
      </c>
      <c r="J156" t="s">
        <v>214</v>
      </c>
      <c r="K156" t="s">
        <v>539</v>
      </c>
      <c r="L156" t="s">
        <v>540</v>
      </c>
      <c r="M156" s="17">
        <f>VLOOKUP($K156,[1]Budget!$V:$AE,5,0)*IF($C156="1 - Revenues",1,IF(AND($C156="5 - Transfers",MID(I156,15,1)="4"),1,-1))</f>
        <v>0</v>
      </c>
      <c r="N156" s="17">
        <f>VLOOKUP($K156,[1]Budget!$V:$AE,6,0)*IF($C156="1 - Revenues",1,IF(AND($C156="5 - Transfers",MID(J156,15,1)="4"),1,-1))</f>
        <v>0</v>
      </c>
      <c r="O156" s="17">
        <f>IFERROR(IF(RIGHT(LEFT(K156,15),1)="4",VLOOKUP(K156,'[1]Budget Worksheet'!A:B,2,0),-1*VLOOKUP(K156,'[1]Budget Worksheet'!A:B,2,0)),0)</f>
        <v>-40969</v>
      </c>
      <c r="P156" s="17">
        <f>VLOOKUP($K156,[1]Budget!$V:$AE,8,0)*IF($C156="1 - Revenues",1,IF(AND($C156="5 - Transfers",MID($K156,15,1)="4"),1,-1))</f>
        <v>-11000</v>
      </c>
      <c r="Q156" s="17">
        <f>VLOOKUP($K156,[1]Budget!$V:$AE,10,0)*IF($C156="1 - Revenues",1,IF(AND($C156="5 - Transfers",MID(K156,15,1)="4"),1,-1))</f>
        <v>29969</v>
      </c>
      <c r="S156" s="18" t="b">
        <f>IF(LEFT(C156,1)="1",1,-1)*SUMIF([1]Budget!V:V,'Budget Worksheet for Pivot Tabl'!K156,[1]Budget!AC:AC)=P156</f>
        <v>1</v>
      </c>
    </row>
    <row r="157" spans="1:19" x14ac:dyDescent="0.25">
      <c r="A157" t="s">
        <v>16</v>
      </c>
      <c r="B157" t="s">
        <v>2</v>
      </c>
      <c r="C157" t="s">
        <v>10</v>
      </c>
      <c r="D157" t="str">
        <f t="shared" si="2"/>
        <v>OUTFLOWS</v>
      </c>
      <c r="E157" t="s">
        <v>102</v>
      </c>
      <c r="F157" t="s">
        <v>103</v>
      </c>
      <c r="G157" t="s">
        <v>102</v>
      </c>
      <c r="H157" t="s">
        <v>212</v>
      </c>
      <c r="I157" t="s">
        <v>213</v>
      </c>
      <c r="J157" t="s">
        <v>214</v>
      </c>
      <c r="K157" t="s">
        <v>541</v>
      </c>
      <c r="L157" t="s">
        <v>542</v>
      </c>
      <c r="M157" s="17">
        <f>VLOOKUP($K157,[1]Budget!$V:$AE,5,0)*IF($C157="1 - Revenues",1,IF(AND($C157="5 - Transfers",MID(I157,15,1)="4"),1,-1))</f>
        <v>-93000</v>
      </c>
      <c r="N157" s="17">
        <f>VLOOKUP($K157,[1]Budget!$V:$AE,6,0)*IF($C157="1 - Revenues",1,IF(AND($C157="5 - Transfers",MID(J157,15,1)="4"),1,-1))</f>
        <v>0</v>
      </c>
      <c r="O157" s="17">
        <f>IFERROR(IF(RIGHT(LEFT(K157,15),1)="4",VLOOKUP(K157,'[1]Budget Worksheet'!A:B,2,0),-1*VLOOKUP(K157,'[1]Budget Worksheet'!A:B,2,0)),0)</f>
        <v>0</v>
      </c>
      <c r="P157" s="17">
        <f>VLOOKUP($K157,[1]Budget!$V:$AE,8,0)*IF($C157="1 - Revenues",1,IF(AND($C157="5 - Transfers",MID($K157,15,1)="4"),1,-1))</f>
        <v>0</v>
      </c>
      <c r="Q157" s="17">
        <f>VLOOKUP($K157,[1]Budget!$V:$AE,10,0)*IF($C157="1 - Revenues",1,IF(AND($C157="5 - Transfers",MID(K157,15,1)="4"),1,-1))</f>
        <v>0</v>
      </c>
      <c r="S157" s="18" t="b">
        <f>IF(LEFT(C157,1)="1",1,-1)*SUMIF([1]Budget!V:V,'Budget Worksheet for Pivot Tabl'!K157,[1]Budget!AC:AC)=P157</f>
        <v>1</v>
      </c>
    </row>
    <row r="158" spans="1:19" x14ac:dyDescent="0.25">
      <c r="A158" t="s">
        <v>16</v>
      </c>
      <c r="B158" t="s">
        <v>2</v>
      </c>
      <c r="C158" t="s">
        <v>10</v>
      </c>
      <c r="D158" t="str">
        <f t="shared" si="2"/>
        <v>OUTFLOWS</v>
      </c>
      <c r="E158" t="s">
        <v>102</v>
      </c>
      <c r="F158" t="s">
        <v>103</v>
      </c>
      <c r="G158" t="s">
        <v>102</v>
      </c>
      <c r="H158" t="s">
        <v>212</v>
      </c>
      <c r="I158" t="s">
        <v>213</v>
      </c>
      <c r="J158" t="s">
        <v>214</v>
      </c>
      <c r="K158" t="s">
        <v>543</v>
      </c>
      <c r="L158" t="s">
        <v>544</v>
      </c>
      <c r="M158" s="17">
        <f>VLOOKUP($K158,[1]Budget!$V:$AE,5,0)*IF($C158="1 - Revenues",1,IF(AND($C158="5 - Transfers",MID(I158,15,1)="4"),1,-1))</f>
        <v>0</v>
      </c>
      <c r="N158" s="17">
        <f>VLOOKUP($K158,[1]Budget!$V:$AE,6,0)*IF($C158="1 - Revenues",1,IF(AND($C158="5 - Transfers",MID(J158,15,1)="4"),1,-1))</f>
        <v>0</v>
      </c>
      <c r="O158" s="17">
        <f>IFERROR(IF(RIGHT(LEFT(K158,15),1)="4",VLOOKUP(K158,'[1]Budget Worksheet'!A:B,2,0),-1*VLOOKUP(K158,'[1]Budget Worksheet'!A:B,2,0)),0)</f>
        <v>0</v>
      </c>
      <c r="P158" s="17">
        <f>VLOOKUP($K158,[1]Budget!$V:$AE,8,0)*IF($C158="1 - Revenues",1,IF(AND($C158="5 - Transfers",MID($K158,15,1)="4"),1,-1))</f>
        <v>0</v>
      </c>
      <c r="Q158" s="17">
        <f>VLOOKUP($K158,[1]Budget!$V:$AE,10,0)*IF($C158="1 - Revenues",1,IF(AND($C158="5 - Transfers",MID(K158,15,1)="4"),1,-1))</f>
        <v>0</v>
      </c>
      <c r="S158" s="18" t="b">
        <f>IF(LEFT(C158,1)="1",1,-1)*SUMIF([1]Budget!V:V,'Budget Worksheet for Pivot Tabl'!K158,[1]Budget!AC:AC)=P158</f>
        <v>1</v>
      </c>
    </row>
    <row r="159" spans="1:19" x14ac:dyDescent="0.25">
      <c r="A159" t="s">
        <v>16</v>
      </c>
      <c r="B159" t="s">
        <v>2</v>
      </c>
      <c r="C159" t="s">
        <v>10</v>
      </c>
      <c r="D159" t="str">
        <f t="shared" si="2"/>
        <v>OUTFLOWS</v>
      </c>
      <c r="E159" t="s">
        <v>102</v>
      </c>
      <c r="F159" t="s">
        <v>103</v>
      </c>
      <c r="G159" t="s">
        <v>102</v>
      </c>
      <c r="H159" t="s">
        <v>212</v>
      </c>
      <c r="I159" t="s">
        <v>213</v>
      </c>
      <c r="J159" t="s">
        <v>214</v>
      </c>
      <c r="K159" t="s">
        <v>545</v>
      </c>
      <c r="L159" s="19" t="s">
        <v>546</v>
      </c>
      <c r="M159" s="17">
        <f>VLOOKUP($K159,[1]Budget!$V:$AE,5,0)*IF($C159="1 - Revenues",1,IF(AND($C159="5 - Transfers",MID(I159,15,1)="4"),1,-1))</f>
        <v>0</v>
      </c>
      <c r="N159" s="17">
        <f>VLOOKUP($K159,[1]Budget!$V:$AE,6,0)*IF($C159="1 - Revenues",1,IF(AND($C159="5 - Transfers",MID(J159,15,1)="4"),1,-1))</f>
        <v>0</v>
      </c>
      <c r="O159" s="17">
        <f>IFERROR(IF(RIGHT(LEFT(K159,15),1)="4",VLOOKUP(K159,'[1]Budget Worksheet'!A:B,2,0),-1*VLOOKUP(K159,'[1]Budget Worksheet'!A:B,2,0)),0)</f>
        <v>-273497</v>
      </c>
      <c r="P159" s="17">
        <f>VLOOKUP($K159,[1]Budget!$V:$AE,8,0)*IF($C159="1 - Revenues",1,IF(AND($C159="5 - Transfers",MID($K159,15,1)="4"),1,-1))</f>
        <v>-273497</v>
      </c>
      <c r="Q159" s="17">
        <f>VLOOKUP($K159,[1]Budget!$V:$AE,10,0)*IF($C159="1 - Revenues",1,IF(AND($C159="5 - Transfers",MID(K159,15,1)="4"),1,-1))</f>
        <v>0</v>
      </c>
      <c r="S159" s="18" t="b">
        <f>IF(LEFT(C159,1)="1",1,-1)*SUMIF([1]Budget!V:V,'Budget Worksheet for Pivot Tabl'!K159,[1]Budget!AC:AC)=P159</f>
        <v>1</v>
      </c>
    </row>
    <row r="160" spans="1:19" x14ac:dyDescent="0.25">
      <c r="A160" t="s">
        <v>16</v>
      </c>
      <c r="B160" t="s">
        <v>2</v>
      </c>
      <c r="C160" t="s">
        <v>9</v>
      </c>
      <c r="D160" t="str">
        <f t="shared" si="2"/>
        <v>OUTFLOWS</v>
      </c>
      <c r="E160" t="s">
        <v>102</v>
      </c>
      <c r="F160" t="s">
        <v>103</v>
      </c>
      <c r="G160" t="s">
        <v>102</v>
      </c>
      <c r="H160" t="s">
        <v>212</v>
      </c>
      <c r="I160" t="s">
        <v>213</v>
      </c>
      <c r="J160" t="s">
        <v>214</v>
      </c>
      <c r="K160" t="s">
        <v>547</v>
      </c>
      <c r="L160" t="s">
        <v>548</v>
      </c>
      <c r="M160" s="17">
        <f>VLOOKUP($K160,[1]Budget!$V:$AE,5,0)*IF($C160="1 - Revenues",1,IF(AND($C160="5 - Transfers",MID(I160,15,1)="4"),1,-1))</f>
        <v>0</v>
      </c>
      <c r="N160" s="17">
        <f>VLOOKUP($K160,[1]Budget!$V:$AE,6,0)*IF($C160="1 - Revenues",1,IF(AND($C160="5 - Transfers",MID(J160,15,1)="4"),1,-1))</f>
        <v>0</v>
      </c>
      <c r="O160" s="17">
        <f>IFERROR(IF(RIGHT(LEFT(K160,15),1)="4",VLOOKUP(K160,'[1]Budget Worksheet'!A:B,2,0),-1*VLOOKUP(K160,'[1]Budget Worksheet'!A:B,2,0)),0)</f>
        <v>0</v>
      </c>
      <c r="P160" s="17">
        <f>VLOOKUP($K160,[1]Budget!$V:$AE,8,0)*IF($C160="1 - Revenues",1,IF(AND($C160="5 - Transfers",MID($K160,15,1)="4"),1,-1))</f>
        <v>0</v>
      </c>
      <c r="Q160" s="17">
        <f>VLOOKUP($K160,[1]Budget!$V:$AE,10,0)*IF($C160="1 - Revenues",1,IF(AND($C160="5 - Transfers",MID(K160,15,1)="4"),1,-1))</f>
        <v>0</v>
      </c>
      <c r="S160" s="18" t="b">
        <f>IF(LEFT(C160,1)="1",1,-1)*SUMIF([1]Budget!V:V,'Budget Worksheet for Pivot Tabl'!K160,[1]Budget!AC:AC)=P160</f>
        <v>1</v>
      </c>
    </row>
    <row r="161" spans="1:19" x14ac:dyDescent="0.25">
      <c r="A161" t="s">
        <v>16</v>
      </c>
      <c r="B161" t="s">
        <v>2</v>
      </c>
      <c r="C161" t="s">
        <v>9</v>
      </c>
      <c r="D161" t="str">
        <f t="shared" si="2"/>
        <v>OUTFLOWS</v>
      </c>
      <c r="E161" t="s">
        <v>102</v>
      </c>
      <c r="F161" t="s">
        <v>103</v>
      </c>
      <c r="G161" t="s">
        <v>102</v>
      </c>
      <c r="H161" t="s">
        <v>212</v>
      </c>
      <c r="I161" t="s">
        <v>213</v>
      </c>
      <c r="J161" t="s">
        <v>214</v>
      </c>
      <c r="K161" t="s">
        <v>549</v>
      </c>
      <c r="L161" t="s">
        <v>550</v>
      </c>
      <c r="M161" s="17">
        <f>VLOOKUP($K161,[1]Budget!$V:$AE,5,0)*IF($C161="1 - Revenues",1,IF(AND($C161="5 - Transfers",MID(I161,15,1)="4"),1,-1))</f>
        <v>0</v>
      </c>
      <c r="N161" s="17">
        <f>VLOOKUP($K161,[1]Budget!$V:$AE,6,0)*IF($C161="1 - Revenues",1,IF(AND($C161="5 - Transfers",MID(J161,15,1)="4"),1,-1))</f>
        <v>0</v>
      </c>
      <c r="O161" s="17">
        <f>IFERROR(IF(RIGHT(LEFT(K161,15),1)="4",VLOOKUP(K161,'[1]Budget Worksheet'!A:B,2,0),-1*VLOOKUP(K161,'[1]Budget Worksheet'!A:B,2,0)),0)</f>
        <v>0</v>
      </c>
      <c r="P161" s="17">
        <f>VLOOKUP($K161,[1]Budget!$V:$AE,8,0)*IF($C161="1 - Revenues",1,IF(AND($C161="5 - Transfers",MID($K161,15,1)="4"),1,-1))</f>
        <v>0</v>
      </c>
      <c r="Q161" s="17">
        <f>VLOOKUP($K161,[1]Budget!$V:$AE,10,0)*IF($C161="1 - Revenues",1,IF(AND($C161="5 - Transfers",MID(K161,15,1)="4"),1,-1))</f>
        <v>0</v>
      </c>
      <c r="S161" s="18" t="b">
        <f>IF(LEFT(C161,1)="1",1,-1)*SUMIF([1]Budget!V:V,'Budget Worksheet for Pivot Tabl'!K161,[1]Budget!AC:AC)=P161</f>
        <v>1</v>
      </c>
    </row>
    <row r="162" spans="1:19" x14ac:dyDescent="0.25">
      <c r="A162" t="s">
        <v>16</v>
      </c>
      <c r="B162" t="s">
        <v>2</v>
      </c>
      <c r="C162" t="s">
        <v>11</v>
      </c>
      <c r="D162" t="str">
        <f t="shared" si="2"/>
        <v>OUTFLOWS</v>
      </c>
      <c r="E162" t="s">
        <v>102</v>
      </c>
      <c r="F162" t="s">
        <v>103</v>
      </c>
      <c r="G162" t="s">
        <v>102</v>
      </c>
      <c r="H162" t="s">
        <v>212</v>
      </c>
      <c r="I162" t="s">
        <v>213</v>
      </c>
      <c r="J162" t="s">
        <v>214</v>
      </c>
      <c r="K162" t="s">
        <v>551</v>
      </c>
      <c r="L162" t="s">
        <v>552</v>
      </c>
      <c r="M162" s="17">
        <f>VLOOKUP($K162,[1]Budget!$V:$AE,5,0)*IF($C162="1 - Revenues",1,IF(AND($C162="5 - Transfers",MID(I162,15,1)="4"),1,-1))</f>
        <v>0</v>
      </c>
      <c r="N162" s="17">
        <f>VLOOKUP($K162,[1]Budget!$V:$AE,6,0)*IF($C162="1 - Revenues",1,IF(AND($C162="5 - Transfers",MID(J162,15,1)="4"),1,-1))</f>
        <v>0</v>
      </c>
      <c r="O162" s="17">
        <f>IFERROR(IF(RIGHT(LEFT(K162,15),1)="4",VLOOKUP(K162,'[1]Budget Worksheet'!A:B,2,0),-1*VLOOKUP(K162,'[1]Budget Worksheet'!A:B,2,0)),0)</f>
        <v>-8965</v>
      </c>
      <c r="P162" s="17">
        <f>VLOOKUP($K162,[1]Budget!$V:$AE,8,0)*IF($C162="1 - Revenues",1,IF(AND($C162="5 - Transfers",MID($K162,15,1)="4"),1,-1))</f>
        <v>-8965</v>
      </c>
      <c r="Q162" s="17">
        <f>VLOOKUP($K162,[1]Budget!$V:$AE,10,0)*IF($C162="1 - Revenues",1,IF(AND($C162="5 - Transfers",MID(K162,15,1)="4"),1,-1))</f>
        <v>0</v>
      </c>
      <c r="S162" s="18" t="b">
        <f>IF(LEFT(C162,1)="1",1,-1)*SUMIF([1]Budget!V:V,'Budget Worksheet for Pivot Tabl'!K162,[1]Budget!AC:AC)=P162</f>
        <v>1</v>
      </c>
    </row>
    <row r="163" spans="1:19" x14ac:dyDescent="0.25">
      <c r="A163" t="s">
        <v>16</v>
      </c>
      <c r="B163" t="s">
        <v>2</v>
      </c>
      <c r="C163" t="s">
        <v>11</v>
      </c>
      <c r="D163" t="str">
        <f t="shared" si="2"/>
        <v>OUTFLOWS</v>
      </c>
      <c r="E163" t="s">
        <v>102</v>
      </c>
      <c r="F163" t="s">
        <v>103</v>
      </c>
      <c r="G163" t="s">
        <v>102</v>
      </c>
      <c r="H163" t="s">
        <v>212</v>
      </c>
      <c r="I163" t="s">
        <v>213</v>
      </c>
      <c r="J163" t="s">
        <v>214</v>
      </c>
      <c r="K163" t="s">
        <v>553</v>
      </c>
      <c r="L163" t="s">
        <v>554</v>
      </c>
      <c r="M163" s="17">
        <f>VLOOKUP($K163,[1]Budget!$V:$AE,5,0)*IF($C163="1 - Revenues",1,IF(AND($C163="5 - Transfers",MID(I163,15,1)="4"),1,-1))</f>
        <v>0</v>
      </c>
      <c r="N163" s="17">
        <f>VLOOKUP($K163,[1]Budget!$V:$AE,6,0)*IF($C163="1 - Revenues",1,IF(AND($C163="5 - Transfers",MID(J163,15,1)="4"),1,-1))</f>
        <v>0</v>
      </c>
      <c r="O163" s="17">
        <f>IFERROR(IF(RIGHT(LEFT(K163,15),1)="4",VLOOKUP(K163,'[1]Budget Worksheet'!A:B,2,0),-1*VLOOKUP(K163,'[1]Budget Worksheet'!A:B,2,0)),0)</f>
        <v>-7478</v>
      </c>
      <c r="P163" s="17">
        <f>VLOOKUP($K163,[1]Budget!$V:$AE,8,0)*IF($C163="1 - Revenues",1,IF(AND($C163="5 - Transfers",MID($K163,15,1)="4"),1,-1))</f>
        <v>-7478</v>
      </c>
      <c r="Q163" s="17">
        <f>VLOOKUP($K163,[1]Budget!$V:$AE,10,0)*IF($C163="1 - Revenues",1,IF(AND($C163="5 - Transfers",MID(K163,15,1)="4"),1,-1))</f>
        <v>0</v>
      </c>
      <c r="S163" s="18" t="b">
        <f>IF(LEFT(C163,1)="1",1,-1)*SUMIF([1]Budget!V:V,'Budget Worksheet for Pivot Tabl'!K163,[1]Budget!AC:AC)=P163</f>
        <v>1</v>
      </c>
    </row>
    <row r="164" spans="1:19" x14ac:dyDescent="0.25">
      <c r="A164" t="s">
        <v>16</v>
      </c>
      <c r="B164" t="s">
        <v>2</v>
      </c>
      <c r="C164" t="s">
        <v>11</v>
      </c>
      <c r="D164" t="str">
        <f t="shared" si="2"/>
        <v>OUTFLOWS</v>
      </c>
      <c r="E164" t="s">
        <v>102</v>
      </c>
      <c r="F164" t="s">
        <v>103</v>
      </c>
      <c r="G164" t="s">
        <v>102</v>
      </c>
      <c r="H164" t="s">
        <v>212</v>
      </c>
      <c r="I164" t="s">
        <v>213</v>
      </c>
      <c r="J164" t="s">
        <v>214</v>
      </c>
      <c r="K164" t="s">
        <v>555</v>
      </c>
      <c r="L164" t="s">
        <v>556</v>
      </c>
      <c r="M164" s="17">
        <f>VLOOKUP($K164,[1]Budget!$V:$AE,5,0)*IF($C164="1 - Revenues",1,IF(AND($C164="5 - Transfers",MID(I164,15,1)="4"),1,-1))</f>
        <v>0</v>
      </c>
      <c r="N164" s="17">
        <f>VLOOKUP($K164,[1]Budget!$V:$AE,6,0)*IF($C164="1 - Revenues",1,IF(AND($C164="5 - Transfers",MID(J164,15,1)="4"),1,-1))</f>
        <v>0</v>
      </c>
      <c r="O164" s="17">
        <f>IFERROR(IF(RIGHT(LEFT(K164,15),1)="4",VLOOKUP(K164,'[1]Budget Worksheet'!A:B,2,0),-1*VLOOKUP(K164,'[1]Budget Worksheet'!A:B,2,0)),0)</f>
        <v>-73271</v>
      </c>
      <c r="P164" s="17">
        <f>VLOOKUP($K164,[1]Budget!$V:$AE,8,0)*IF($C164="1 - Revenues",1,IF(AND($C164="5 - Transfers",MID($K164,15,1)="4"),1,-1))</f>
        <v>-73271</v>
      </c>
      <c r="Q164" s="17">
        <f>VLOOKUP($K164,[1]Budget!$V:$AE,10,0)*IF($C164="1 - Revenues",1,IF(AND($C164="5 - Transfers",MID(K164,15,1)="4"),1,-1))</f>
        <v>0</v>
      </c>
      <c r="S164" s="18" t="b">
        <f>IF(LEFT(C164,1)="1",1,-1)*SUMIF([1]Budget!V:V,'Budget Worksheet for Pivot Tabl'!K164,[1]Budget!AC:AC)=P164</f>
        <v>1</v>
      </c>
    </row>
    <row r="165" spans="1:19" x14ac:dyDescent="0.25">
      <c r="A165" t="s">
        <v>16</v>
      </c>
      <c r="B165" t="s">
        <v>2</v>
      </c>
      <c r="C165" t="s">
        <v>11</v>
      </c>
      <c r="D165" t="str">
        <f t="shared" si="2"/>
        <v>OUTFLOWS</v>
      </c>
      <c r="E165" t="s">
        <v>102</v>
      </c>
      <c r="F165" t="s">
        <v>103</v>
      </c>
      <c r="G165" t="s">
        <v>102</v>
      </c>
      <c r="H165" t="s">
        <v>212</v>
      </c>
      <c r="I165" t="s">
        <v>213</v>
      </c>
      <c r="J165" t="s">
        <v>214</v>
      </c>
      <c r="K165" t="s">
        <v>557</v>
      </c>
      <c r="L165" t="s">
        <v>558</v>
      </c>
      <c r="M165" s="17">
        <f>VLOOKUP($K165,[1]Budget!$V:$AE,5,0)*IF($C165="1 - Revenues",1,IF(AND($C165="5 - Transfers",MID(I165,15,1)="4"),1,-1))</f>
        <v>-425000</v>
      </c>
      <c r="N165" s="17">
        <f>VLOOKUP($K165,[1]Budget!$V:$AE,6,0)*IF($C165="1 - Revenues",1,IF(AND($C165="5 - Transfers",MID(J165,15,1)="4"),1,-1))</f>
        <v>0</v>
      </c>
      <c r="O165" s="17">
        <f>IFERROR(IF(RIGHT(LEFT(K165,15),1)="4",VLOOKUP(K165,'[1]Budget Worksheet'!A:B,2,0),-1*VLOOKUP(K165,'[1]Budget Worksheet'!A:B,2,0)),0)</f>
        <v>-1307823</v>
      </c>
      <c r="P165" s="17">
        <f>VLOOKUP($K165,[1]Budget!$V:$AE,8,0)*IF($C165="1 - Revenues",1,IF(AND($C165="5 - Transfers",MID($K165,15,1)="4"),1,-1))</f>
        <v>-710000</v>
      </c>
      <c r="Q165" s="17">
        <f>VLOOKUP($K165,[1]Budget!$V:$AE,10,0)*IF($C165="1 - Revenues",1,IF(AND($C165="5 - Transfers",MID(K165,15,1)="4"),1,-1))</f>
        <v>597823</v>
      </c>
      <c r="S165" s="18" t="b">
        <f>IF(LEFT(C165,1)="1",1,-1)*SUMIF([1]Budget!V:V,'Budget Worksheet for Pivot Tabl'!K165,[1]Budget!AC:AC)=P165</f>
        <v>1</v>
      </c>
    </row>
    <row r="166" spans="1:19" x14ac:dyDescent="0.25">
      <c r="A166" t="s">
        <v>16</v>
      </c>
      <c r="B166" t="s">
        <v>2</v>
      </c>
      <c r="C166" t="s">
        <v>11</v>
      </c>
      <c r="D166" t="str">
        <f t="shared" si="2"/>
        <v>OUTFLOWS</v>
      </c>
      <c r="E166" t="s">
        <v>102</v>
      </c>
      <c r="F166" t="s">
        <v>103</v>
      </c>
      <c r="G166" t="s">
        <v>102</v>
      </c>
      <c r="H166" t="s">
        <v>212</v>
      </c>
      <c r="I166" t="s">
        <v>213</v>
      </c>
      <c r="J166" t="s">
        <v>214</v>
      </c>
      <c r="K166" t="s">
        <v>559</v>
      </c>
      <c r="L166" t="s">
        <v>560</v>
      </c>
      <c r="M166" s="17">
        <f>VLOOKUP($K166,[1]Budget!$V:$AE,5,0)*IF($C166="1 - Revenues",1,IF(AND($C166="5 - Transfers",MID(I166,15,1)="4"),1,-1))</f>
        <v>-115000</v>
      </c>
      <c r="N166" s="17">
        <f>VLOOKUP($K166,[1]Budget!$V:$AE,6,0)*IF($C166="1 - Revenues",1,IF(AND($C166="5 - Transfers",MID(J166,15,1)="4"),1,-1))</f>
        <v>0</v>
      </c>
      <c r="O166" s="17">
        <f>IFERROR(IF(RIGHT(LEFT(K166,15),1)="4",VLOOKUP(K166,'[1]Budget Worksheet'!A:B,2,0),-1*VLOOKUP(K166,'[1]Budget Worksheet'!A:B,2,0)),0)</f>
        <v>0</v>
      </c>
      <c r="P166" s="17">
        <f>VLOOKUP($K166,[1]Budget!$V:$AE,8,0)*IF($C166="1 - Revenues",1,IF(AND($C166="5 - Transfers",MID($K166,15,1)="4"),1,-1))</f>
        <v>0</v>
      </c>
      <c r="Q166" s="17">
        <f>VLOOKUP($K166,[1]Budget!$V:$AE,10,0)*IF($C166="1 - Revenues",1,IF(AND($C166="5 - Transfers",MID(K166,15,1)="4"),1,-1))</f>
        <v>0</v>
      </c>
      <c r="S166" s="18" t="b">
        <f>IF(LEFT(C166,1)="1",1,-1)*SUMIF([1]Budget!V:V,'Budget Worksheet for Pivot Tabl'!K166,[1]Budget!AC:AC)=P166</f>
        <v>1</v>
      </c>
    </row>
    <row r="167" spans="1:19" x14ac:dyDescent="0.25">
      <c r="A167" t="s">
        <v>16</v>
      </c>
      <c r="B167" t="s">
        <v>2</v>
      </c>
      <c r="C167" t="s">
        <v>11</v>
      </c>
      <c r="D167" t="str">
        <f t="shared" si="2"/>
        <v>OUTFLOWS</v>
      </c>
      <c r="E167" t="s">
        <v>102</v>
      </c>
      <c r="F167" t="s">
        <v>103</v>
      </c>
      <c r="G167" t="s">
        <v>102</v>
      </c>
      <c r="H167" t="s">
        <v>212</v>
      </c>
      <c r="I167" t="s">
        <v>213</v>
      </c>
      <c r="J167" t="s">
        <v>214</v>
      </c>
      <c r="K167" t="s">
        <v>561</v>
      </c>
      <c r="L167" t="s">
        <v>562</v>
      </c>
      <c r="M167" s="17">
        <f>VLOOKUP($K167,[1]Budget!$V:$AE,5,0)*IF($C167="1 - Revenues",1,IF(AND($C167="5 - Transfers",MID(I167,15,1)="4"),1,-1))</f>
        <v>0</v>
      </c>
      <c r="N167" s="17">
        <f>VLOOKUP($K167,[1]Budget!$V:$AE,6,0)*IF($C167="1 - Revenues",1,IF(AND($C167="5 - Transfers",MID(J167,15,1)="4"),1,-1))</f>
        <v>0</v>
      </c>
      <c r="O167" s="17">
        <f>IFERROR(IF(RIGHT(LEFT(K167,15),1)="4",VLOOKUP(K167,'[1]Budget Worksheet'!A:B,2,0),-1*VLOOKUP(K167,'[1]Budget Worksheet'!A:B,2,0)),0)</f>
        <v>0</v>
      </c>
      <c r="P167" s="17">
        <f>VLOOKUP($K167,[1]Budget!$V:$AE,8,0)*IF($C167="1 - Revenues",1,IF(AND($C167="5 - Transfers",MID($K167,15,1)="4"),1,-1))</f>
        <v>0</v>
      </c>
      <c r="Q167" s="17">
        <f>VLOOKUP($K167,[1]Budget!$V:$AE,10,0)*IF($C167="1 - Revenues",1,IF(AND($C167="5 - Transfers",MID(K167,15,1)="4"),1,-1))</f>
        <v>0</v>
      </c>
      <c r="S167" s="18" t="b">
        <f>IF(LEFT(C167,1)="1",1,-1)*SUMIF([1]Budget!V:V,'Budget Worksheet for Pivot Tabl'!K167,[1]Budget!AC:AC)=P167</f>
        <v>1</v>
      </c>
    </row>
    <row r="168" spans="1:19" x14ac:dyDescent="0.25">
      <c r="A168" t="s">
        <v>16</v>
      </c>
      <c r="B168" t="s">
        <v>2</v>
      </c>
      <c r="C168" t="s">
        <v>11</v>
      </c>
      <c r="D168" t="str">
        <f t="shared" si="2"/>
        <v>OUTFLOWS</v>
      </c>
      <c r="E168" t="s">
        <v>102</v>
      </c>
      <c r="F168" t="s">
        <v>103</v>
      </c>
      <c r="G168" t="s">
        <v>102</v>
      </c>
      <c r="H168" t="s">
        <v>212</v>
      </c>
      <c r="I168" t="s">
        <v>213</v>
      </c>
      <c r="J168" t="s">
        <v>214</v>
      </c>
      <c r="K168" t="s">
        <v>563</v>
      </c>
      <c r="L168" t="s">
        <v>564</v>
      </c>
      <c r="M168" s="17">
        <f>VLOOKUP($K168,[1]Budget!$V:$AE,5,0)*IF($C168="1 - Revenues",1,IF(AND($C168="5 - Transfers",MID(I168,15,1)="4"),1,-1))</f>
        <v>0</v>
      </c>
      <c r="N168" s="17">
        <f>VLOOKUP($K168,[1]Budget!$V:$AE,6,0)*IF($C168="1 - Revenues",1,IF(AND($C168="5 - Transfers",MID(J168,15,1)="4"),1,-1))</f>
        <v>0</v>
      </c>
      <c r="O168" s="17">
        <f>IFERROR(IF(RIGHT(LEFT(K168,15),1)="4",VLOOKUP(K168,'[1]Budget Worksheet'!A:B,2,0),-1*VLOOKUP(K168,'[1]Budget Worksheet'!A:B,2,0)),0)</f>
        <v>0</v>
      </c>
      <c r="P168" s="17">
        <f>VLOOKUP($K168,[1]Budget!$V:$AE,8,0)*IF($C168="1 - Revenues",1,IF(AND($C168="5 - Transfers",MID($K168,15,1)="4"),1,-1))</f>
        <v>0</v>
      </c>
      <c r="Q168" s="17">
        <f>VLOOKUP($K168,[1]Budget!$V:$AE,10,0)*IF($C168="1 - Revenues",1,IF(AND($C168="5 - Transfers",MID(K168,15,1)="4"),1,-1))</f>
        <v>0</v>
      </c>
      <c r="S168" s="18" t="b">
        <f>IF(LEFT(C168,1)="1",1,-1)*SUMIF([1]Budget!V:V,'Budget Worksheet for Pivot Tabl'!K168,[1]Budget!AC:AC)=P168</f>
        <v>1</v>
      </c>
    </row>
    <row r="169" spans="1:19" x14ac:dyDescent="0.25">
      <c r="A169" t="s">
        <v>16</v>
      </c>
      <c r="B169" t="s">
        <v>2</v>
      </c>
      <c r="C169" t="s">
        <v>11</v>
      </c>
      <c r="D169" t="str">
        <f t="shared" si="2"/>
        <v>OUTFLOWS</v>
      </c>
      <c r="E169" t="s">
        <v>102</v>
      </c>
      <c r="F169" t="s">
        <v>103</v>
      </c>
      <c r="G169" t="s">
        <v>102</v>
      </c>
      <c r="H169" t="s">
        <v>212</v>
      </c>
      <c r="I169" t="s">
        <v>213</v>
      </c>
      <c r="J169" t="s">
        <v>214</v>
      </c>
      <c r="K169" t="s">
        <v>565</v>
      </c>
      <c r="L169" t="s">
        <v>566</v>
      </c>
      <c r="M169" s="17">
        <f>VLOOKUP($K169,[1]Budget!$V:$AE,5,0)*IF($C169="1 - Revenues",1,IF(AND($C169="5 - Transfers",MID(I169,15,1)="4"),1,-1))</f>
        <v>-150000</v>
      </c>
      <c r="N169" s="17">
        <f>VLOOKUP($K169,[1]Budget!$V:$AE,6,0)*IF($C169="1 - Revenues",1,IF(AND($C169="5 - Transfers",MID(J169,15,1)="4"),1,-1))</f>
        <v>-150000</v>
      </c>
      <c r="O169" s="17">
        <f>IFERROR(IF(RIGHT(LEFT(K169,15),1)="4",VLOOKUP(K169,'[1]Budget Worksheet'!A:B,2,0),-1*VLOOKUP(K169,'[1]Budget Worksheet'!A:B,2,0)),0)</f>
        <v>-143816</v>
      </c>
      <c r="P169" s="17">
        <f>VLOOKUP($K169,[1]Budget!$V:$AE,8,0)*IF($C169="1 - Revenues",1,IF(AND($C169="5 - Transfers",MID($K169,15,1)="4"),1,-1))</f>
        <v>-143816</v>
      </c>
      <c r="Q169" s="17">
        <f>VLOOKUP($K169,[1]Budget!$V:$AE,10,0)*IF($C169="1 - Revenues",1,IF(AND($C169="5 - Transfers",MID(K169,15,1)="4"),1,-1))</f>
        <v>0</v>
      </c>
      <c r="S169" s="18" t="b">
        <f>IF(LEFT(C169,1)="1",1,-1)*SUMIF([1]Budget!V:V,'Budget Worksheet for Pivot Tabl'!K169,[1]Budget!AC:AC)=P169</f>
        <v>1</v>
      </c>
    </row>
    <row r="170" spans="1:19" x14ac:dyDescent="0.25">
      <c r="A170" t="s">
        <v>16</v>
      </c>
      <c r="B170" t="s">
        <v>2</v>
      </c>
      <c r="C170" t="s">
        <v>11</v>
      </c>
      <c r="D170" t="str">
        <f t="shared" si="2"/>
        <v>OUTFLOWS</v>
      </c>
      <c r="E170" t="s">
        <v>102</v>
      </c>
      <c r="F170" t="s">
        <v>103</v>
      </c>
      <c r="G170" t="s">
        <v>102</v>
      </c>
      <c r="H170" t="s">
        <v>212</v>
      </c>
      <c r="I170" t="s">
        <v>213</v>
      </c>
      <c r="J170" t="s">
        <v>214</v>
      </c>
      <c r="K170" t="s">
        <v>567</v>
      </c>
      <c r="L170" t="s">
        <v>568</v>
      </c>
      <c r="M170" s="17">
        <f>VLOOKUP($K170,[1]Budget!$V:$AE,5,0)*IF($C170="1 - Revenues",1,IF(AND($C170="5 - Transfers",MID(I170,15,1)="4"),1,-1))</f>
        <v>-225000</v>
      </c>
      <c r="N170" s="17">
        <f>VLOOKUP($K170,[1]Budget!$V:$AE,6,0)*IF($C170="1 - Revenues",1,IF(AND($C170="5 - Transfers",MID(J170,15,1)="4"),1,-1))</f>
        <v>-250000</v>
      </c>
      <c r="O170" s="17">
        <f>IFERROR(IF(RIGHT(LEFT(K170,15),1)="4",VLOOKUP(K170,'[1]Budget Worksheet'!A:B,2,0),-1*VLOOKUP(K170,'[1]Budget Worksheet'!A:B,2,0)),0)</f>
        <v>0</v>
      </c>
      <c r="P170" s="17">
        <f>VLOOKUP($K170,[1]Budget!$V:$AE,8,0)*IF($C170="1 - Revenues",1,IF(AND($C170="5 - Transfers",MID($K170,15,1)="4"),1,-1))</f>
        <v>0</v>
      </c>
      <c r="Q170" s="17">
        <f>VLOOKUP($K170,[1]Budget!$V:$AE,10,0)*IF($C170="1 - Revenues",1,IF(AND($C170="5 - Transfers",MID(K170,15,1)="4"),1,-1))</f>
        <v>0</v>
      </c>
      <c r="S170" s="18" t="b">
        <f>IF(LEFT(C170,1)="1",1,-1)*SUMIF([1]Budget!V:V,'Budget Worksheet for Pivot Tabl'!K170,[1]Budget!AC:AC)=P170</f>
        <v>1</v>
      </c>
    </row>
    <row r="171" spans="1:19" x14ac:dyDescent="0.25">
      <c r="A171" t="s">
        <v>16</v>
      </c>
      <c r="B171" t="s">
        <v>2</v>
      </c>
      <c r="C171" t="s">
        <v>11</v>
      </c>
      <c r="D171" t="str">
        <f t="shared" si="2"/>
        <v>OUTFLOWS</v>
      </c>
      <c r="E171" t="s">
        <v>102</v>
      </c>
      <c r="F171" t="s">
        <v>103</v>
      </c>
      <c r="G171" t="s">
        <v>102</v>
      </c>
      <c r="H171" t="s">
        <v>212</v>
      </c>
      <c r="I171" t="s">
        <v>213</v>
      </c>
      <c r="J171" t="s">
        <v>214</v>
      </c>
      <c r="K171" t="s">
        <v>569</v>
      </c>
      <c r="L171" t="s">
        <v>570</v>
      </c>
      <c r="M171" s="17">
        <f>VLOOKUP($K171,[1]Budget!$V:$AE,5,0)*IF($C171="1 - Revenues",1,IF(AND($C171="5 - Transfers",MID(I171,15,1)="4"),1,-1))</f>
        <v>0</v>
      </c>
      <c r="N171" s="17">
        <f>VLOOKUP($K171,[1]Budget!$V:$AE,6,0)*IF($C171="1 - Revenues",1,IF(AND($C171="5 - Transfers",MID(J171,15,1)="4"),1,-1))</f>
        <v>0</v>
      </c>
      <c r="O171" s="17">
        <f>IFERROR(IF(RIGHT(LEFT(K171,15),1)="4",VLOOKUP(K171,'[1]Budget Worksheet'!A:B,2,0),-1*VLOOKUP(K171,'[1]Budget Worksheet'!A:B,2,0)),0)</f>
        <v>0</v>
      </c>
      <c r="P171" s="17">
        <f>VLOOKUP($K171,[1]Budget!$V:$AE,8,0)*IF($C171="1 - Revenues",1,IF(AND($C171="5 - Transfers",MID($K171,15,1)="4"),1,-1))</f>
        <v>0</v>
      </c>
      <c r="Q171" s="17">
        <f>VLOOKUP($K171,[1]Budget!$V:$AE,10,0)*IF($C171="1 - Revenues",1,IF(AND($C171="5 - Transfers",MID(K171,15,1)="4"),1,-1))</f>
        <v>0</v>
      </c>
      <c r="S171" s="18" t="b">
        <f>IF(LEFT(C171,1)="1",1,-1)*SUMIF([1]Budget!V:V,'Budget Worksheet for Pivot Tabl'!K171,[1]Budget!AC:AC)=P171</f>
        <v>1</v>
      </c>
    </row>
    <row r="172" spans="1:19" x14ac:dyDescent="0.25">
      <c r="A172" t="s">
        <v>16</v>
      </c>
      <c r="B172" t="s">
        <v>2</v>
      </c>
      <c r="C172" t="s">
        <v>11</v>
      </c>
      <c r="D172" t="str">
        <f t="shared" si="2"/>
        <v>OUTFLOWS</v>
      </c>
      <c r="E172" t="s">
        <v>102</v>
      </c>
      <c r="F172" t="s">
        <v>103</v>
      </c>
      <c r="G172" t="s">
        <v>102</v>
      </c>
      <c r="H172" t="s">
        <v>212</v>
      </c>
      <c r="I172" t="s">
        <v>213</v>
      </c>
      <c r="J172" t="s">
        <v>214</v>
      </c>
      <c r="K172" t="s">
        <v>571</v>
      </c>
      <c r="L172" t="s">
        <v>572</v>
      </c>
      <c r="M172" s="17">
        <f>VLOOKUP($K172,[1]Budget!$V:$AE,5,0)*IF($C172="1 - Revenues",1,IF(AND($C172="5 - Transfers",MID(I172,15,1)="4"),1,-1))</f>
        <v>-186000</v>
      </c>
      <c r="N172" s="17">
        <f>VLOOKUP($K172,[1]Budget!$V:$AE,6,0)*IF($C172="1 - Revenues",1,IF(AND($C172="5 - Transfers",MID(J172,15,1)="4"),1,-1))</f>
        <v>-186000</v>
      </c>
      <c r="O172" s="17">
        <f>IFERROR(IF(RIGHT(LEFT(K172,15),1)="4",VLOOKUP(K172,'[1]Budget Worksheet'!A:B,2,0),-1*VLOOKUP(K172,'[1]Budget Worksheet'!A:B,2,0)),0)</f>
        <v>0</v>
      </c>
      <c r="P172" s="17">
        <f>VLOOKUP($K172,[1]Budget!$V:$AE,8,0)*IF($C172="1 - Revenues",1,IF(AND($C172="5 - Transfers",MID($K172,15,1)="4"),1,-1))</f>
        <v>0</v>
      </c>
      <c r="Q172" s="17">
        <f>VLOOKUP($K172,[1]Budget!$V:$AE,10,0)*IF($C172="1 - Revenues",1,IF(AND($C172="5 - Transfers",MID(K172,15,1)="4"),1,-1))</f>
        <v>0</v>
      </c>
      <c r="S172" s="18" t="b">
        <f>IF(LEFT(C172,1)="1",1,-1)*SUMIF([1]Budget!V:V,'Budget Worksheet for Pivot Tabl'!K172,[1]Budget!AC:AC)=P172</f>
        <v>1</v>
      </c>
    </row>
    <row r="173" spans="1:19" x14ac:dyDescent="0.25">
      <c r="A173" t="s">
        <v>16</v>
      </c>
      <c r="B173" t="s">
        <v>2</v>
      </c>
      <c r="C173" t="s">
        <v>11</v>
      </c>
      <c r="D173" t="str">
        <f t="shared" si="2"/>
        <v>OUTFLOWS</v>
      </c>
      <c r="E173" t="s">
        <v>102</v>
      </c>
      <c r="F173" t="s">
        <v>103</v>
      </c>
      <c r="G173" t="s">
        <v>102</v>
      </c>
      <c r="H173" t="s">
        <v>212</v>
      </c>
      <c r="I173" t="s">
        <v>213</v>
      </c>
      <c r="J173" t="s">
        <v>214</v>
      </c>
      <c r="K173" t="s">
        <v>573</v>
      </c>
      <c r="L173" t="s">
        <v>574</v>
      </c>
      <c r="M173" s="17">
        <f>VLOOKUP($K173,[1]Budget!$V:$AE,5,0)*IF($C173="1 - Revenues",1,IF(AND($C173="5 - Transfers",MID(I173,15,1)="4"),1,-1))</f>
        <v>0</v>
      </c>
      <c r="N173" s="17">
        <f>VLOOKUP($K173,[1]Budget!$V:$AE,6,0)*IF($C173="1 - Revenues",1,IF(AND($C173="5 - Transfers",MID(J173,15,1)="4"),1,-1))</f>
        <v>0</v>
      </c>
      <c r="O173" s="17">
        <f>IFERROR(IF(RIGHT(LEFT(K173,15),1)="4",VLOOKUP(K173,'[1]Budget Worksheet'!A:B,2,0),-1*VLOOKUP(K173,'[1]Budget Worksheet'!A:B,2,0)),0)</f>
        <v>0</v>
      </c>
      <c r="P173" s="17">
        <f>VLOOKUP($K173,[1]Budget!$V:$AE,8,0)*IF($C173="1 - Revenues",1,IF(AND($C173="5 - Transfers",MID($K173,15,1)="4"),1,-1))</f>
        <v>0</v>
      </c>
      <c r="Q173" s="17">
        <f>VLOOKUP($K173,[1]Budget!$V:$AE,10,0)*IF($C173="1 - Revenues",1,IF(AND($C173="5 - Transfers",MID(K173,15,1)="4"),1,-1))</f>
        <v>0</v>
      </c>
      <c r="S173" s="18" t="b">
        <f>IF(LEFT(C173,1)="1",1,-1)*SUMIF([1]Budget!V:V,'Budget Worksheet for Pivot Tabl'!K173,[1]Budget!AC:AC)=P173</f>
        <v>1</v>
      </c>
    </row>
    <row r="174" spans="1:19" x14ac:dyDescent="0.25">
      <c r="A174" t="s">
        <v>16</v>
      </c>
      <c r="B174" t="s">
        <v>2</v>
      </c>
      <c r="C174" t="s">
        <v>11</v>
      </c>
      <c r="D174" t="str">
        <f t="shared" si="2"/>
        <v>OUTFLOWS</v>
      </c>
      <c r="E174" t="s">
        <v>102</v>
      </c>
      <c r="F174" t="s">
        <v>103</v>
      </c>
      <c r="G174" t="s">
        <v>102</v>
      </c>
      <c r="H174" t="s">
        <v>212</v>
      </c>
      <c r="I174" t="s">
        <v>213</v>
      </c>
      <c r="J174" t="s">
        <v>214</v>
      </c>
      <c r="K174" t="s">
        <v>575</v>
      </c>
      <c r="L174" t="s">
        <v>576</v>
      </c>
      <c r="M174" s="17">
        <f>VLOOKUP($K174,[1]Budget!$V:$AE,5,0)*IF($C174="1 - Revenues",1,IF(AND($C174="5 - Transfers",MID(I174,15,1)="4"),1,-1))</f>
        <v>-120000</v>
      </c>
      <c r="N174" s="17">
        <f>VLOOKUP($K174,[1]Budget!$V:$AE,6,0)*IF($C174="1 - Revenues",1,IF(AND($C174="5 - Transfers",MID(J174,15,1)="4"),1,-1))</f>
        <v>-120000</v>
      </c>
      <c r="O174" s="17">
        <f>IFERROR(IF(RIGHT(LEFT(K174,15),1)="4",VLOOKUP(K174,'[1]Budget Worksheet'!A:B,2,0),-1*VLOOKUP(K174,'[1]Budget Worksheet'!A:B,2,0)),0)</f>
        <v>0</v>
      </c>
      <c r="P174" s="17">
        <f>VLOOKUP($K174,[1]Budget!$V:$AE,8,0)*IF($C174="1 - Revenues",1,IF(AND($C174="5 - Transfers",MID($K174,15,1)="4"),1,-1))</f>
        <v>0</v>
      </c>
      <c r="Q174" s="17">
        <f>VLOOKUP($K174,[1]Budget!$V:$AE,10,0)*IF($C174="1 - Revenues",1,IF(AND($C174="5 - Transfers",MID(K174,15,1)="4"),1,-1))</f>
        <v>0</v>
      </c>
      <c r="S174" s="18" t="b">
        <f>IF(LEFT(C174,1)="1",1,-1)*SUMIF([1]Budget!V:V,'Budget Worksheet for Pivot Tabl'!K174,[1]Budget!AC:AC)=P174</f>
        <v>1</v>
      </c>
    </row>
    <row r="175" spans="1:19" x14ac:dyDescent="0.25">
      <c r="A175" t="s">
        <v>16</v>
      </c>
      <c r="B175" t="s">
        <v>2</v>
      </c>
      <c r="C175" t="s">
        <v>11</v>
      </c>
      <c r="D175" t="str">
        <f t="shared" si="2"/>
        <v>OUTFLOWS</v>
      </c>
      <c r="E175" t="s">
        <v>102</v>
      </c>
      <c r="F175" t="s">
        <v>103</v>
      </c>
      <c r="G175" t="s">
        <v>102</v>
      </c>
      <c r="H175" t="s">
        <v>212</v>
      </c>
      <c r="I175" t="s">
        <v>213</v>
      </c>
      <c r="J175" t="s">
        <v>214</v>
      </c>
      <c r="K175" t="s">
        <v>577</v>
      </c>
      <c r="L175" t="s">
        <v>578</v>
      </c>
      <c r="M175" s="17">
        <f>VLOOKUP($K175,[1]Budget!$V:$AE,5,0)*IF($C175="1 - Revenues",1,IF(AND($C175="5 - Transfers",MID(I175,15,1)="4"),1,-1))</f>
        <v>0</v>
      </c>
      <c r="N175" s="17">
        <f>VLOOKUP($K175,[1]Budget!$V:$AE,6,0)*IF($C175="1 - Revenues",1,IF(AND($C175="5 - Transfers",MID(J175,15,1)="4"),1,-1))</f>
        <v>0</v>
      </c>
      <c r="O175" s="17">
        <f>IFERROR(IF(RIGHT(LEFT(K175,15),1)="4",VLOOKUP(K175,'[1]Budget Worksheet'!A:B,2,0),-1*VLOOKUP(K175,'[1]Budget Worksheet'!A:B,2,0)),0)</f>
        <v>0</v>
      </c>
      <c r="P175" s="17">
        <f>VLOOKUP($K175,[1]Budget!$V:$AE,8,0)*IF($C175="1 - Revenues",1,IF(AND($C175="5 - Transfers",MID($K175,15,1)="4"),1,-1))</f>
        <v>0</v>
      </c>
      <c r="Q175" s="17">
        <f>VLOOKUP($K175,[1]Budget!$V:$AE,10,0)*IF($C175="1 - Revenues",1,IF(AND($C175="5 - Transfers",MID(K175,15,1)="4"),1,-1))</f>
        <v>0</v>
      </c>
      <c r="S175" s="18" t="b">
        <f>IF(LEFT(C175,1)="1",1,-1)*SUMIF([1]Budget!V:V,'Budget Worksheet for Pivot Tabl'!K175,[1]Budget!AC:AC)=P175</f>
        <v>1</v>
      </c>
    </row>
    <row r="176" spans="1:19" x14ac:dyDescent="0.25">
      <c r="A176" t="s">
        <v>16</v>
      </c>
      <c r="B176" t="s">
        <v>2</v>
      </c>
      <c r="C176" t="s">
        <v>8</v>
      </c>
      <c r="D176" t="str">
        <f t="shared" si="2"/>
        <v>OUTFLOWS</v>
      </c>
      <c r="E176" t="s">
        <v>102</v>
      </c>
      <c r="F176" t="s">
        <v>103</v>
      </c>
      <c r="G176" t="s">
        <v>102</v>
      </c>
      <c r="H176" t="s">
        <v>212</v>
      </c>
      <c r="I176" t="s">
        <v>579</v>
      </c>
      <c r="J176" t="s">
        <v>580</v>
      </c>
      <c r="K176" t="s">
        <v>581</v>
      </c>
      <c r="L176" t="s">
        <v>582</v>
      </c>
      <c r="M176" s="17">
        <f>VLOOKUP($K176,[1]Budget!$V:$AE,5,0)*IF($C176="1 - Revenues",1,IF(AND($C176="5 - Transfers",MID(I176,15,1)="4"),1,-1))</f>
        <v>0</v>
      </c>
      <c r="N176" s="17">
        <f>VLOOKUP($K176,[1]Budget!$V:$AE,6,0)*IF($C176="1 - Revenues",1,IF(AND($C176="5 - Transfers",MID(J176,15,1)="4"),1,-1))</f>
        <v>-55000</v>
      </c>
      <c r="O176" s="17">
        <f>IFERROR(IF(RIGHT(LEFT(K176,15),1)="4",VLOOKUP(K176,'[1]Budget Worksheet'!A:B,2,0),-1*VLOOKUP(K176,'[1]Budget Worksheet'!A:B,2,0)),0)</f>
        <v>0</v>
      </c>
      <c r="P176" s="17">
        <f>VLOOKUP($K176,[1]Budget!$V:$AE,8,0)*IF($C176="1 - Revenues",1,IF(AND($C176="5 - Transfers",MID($K176,15,1)="4"),1,-1))</f>
        <v>-18000</v>
      </c>
      <c r="Q176" s="17">
        <f>VLOOKUP($K176,[1]Budget!$V:$AE,10,0)*IF($C176="1 - Revenues",1,IF(AND($C176="5 - Transfers",MID(K176,15,1)="4"),1,-1))</f>
        <v>-18000</v>
      </c>
      <c r="S176" s="18" t="b">
        <f>IF(LEFT(C176,1)="1",1,-1)*SUMIF([1]Budget!V:V,'Budget Worksheet for Pivot Tabl'!K176,[1]Budget!AC:AC)=P176</f>
        <v>1</v>
      </c>
    </row>
    <row r="177" spans="1:19" x14ac:dyDescent="0.25">
      <c r="A177" t="s">
        <v>16</v>
      </c>
      <c r="B177" t="s">
        <v>2</v>
      </c>
      <c r="C177" t="s">
        <v>8</v>
      </c>
      <c r="D177" t="str">
        <f t="shared" si="2"/>
        <v>OUTFLOWS</v>
      </c>
      <c r="E177" t="s">
        <v>102</v>
      </c>
      <c r="F177" t="s">
        <v>103</v>
      </c>
      <c r="G177" t="s">
        <v>102</v>
      </c>
      <c r="H177" t="s">
        <v>212</v>
      </c>
      <c r="I177" t="s">
        <v>579</v>
      </c>
      <c r="J177" t="s">
        <v>580</v>
      </c>
      <c r="K177" t="s">
        <v>583</v>
      </c>
      <c r="L177" t="s">
        <v>584</v>
      </c>
      <c r="M177" s="17">
        <f>VLOOKUP($K177,[1]Budget!$V:$AE,5,0)*IF($C177="1 - Revenues",1,IF(AND($C177="5 - Transfers",MID(I177,15,1)="4"),1,-1))</f>
        <v>-4000</v>
      </c>
      <c r="N177" s="17">
        <f>VLOOKUP($K177,[1]Budget!$V:$AE,6,0)*IF($C177="1 - Revenues",1,IF(AND($C177="5 - Transfers",MID(J177,15,1)="4"),1,-1))</f>
        <v>0</v>
      </c>
      <c r="O177" s="17">
        <f>IFERROR(IF(RIGHT(LEFT(K177,15),1)="4",VLOOKUP(K177,'[1]Budget Worksheet'!A:B,2,0),-1*VLOOKUP(K177,'[1]Budget Worksheet'!A:B,2,0)),0)</f>
        <v>0</v>
      </c>
      <c r="P177" s="17">
        <f>VLOOKUP($K177,[1]Budget!$V:$AE,8,0)*IF($C177="1 - Revenues",1,IF(AND($C177="5 - Transfers",MID($K177,15,1)="4"),1,-1))</f>
        <v>0</v>
      </c>
      <c r="Q177" s="17">
        <f>VLOOKUP($K177,[1]Budget!$V:$AE,10,0)*IF($C177="1 - Revenues",1,IF(AND($C177="5 - Transfers",MID(K177,15,1)="4"),1,-1))</f>
        <v>0</v>
      </c>
      <c r="S177" s="18" t="b">
        <f>IF(LEFT(C177,1)="1",1,-1)*SUMIF([1]Budget!V:V,'Budget Worksheet for Pivot Tabl'!K177,[1]Budget!AC:AC)=P177</f>
        <v>1</v>
      </c>
    </row>
    <row r="178" spans="1:19" x14ac:dyDescent="0.25">
      <c r="A178" t="s">
        <v>16</v>
      </c>
      <c r="B178" t="s">
        <v>2</v>
      </c>
      <c r="C178" t="s">
        <v>8</v>
      </c>
      <c r="D178" t="str">
        <f t="shared" si="2"/>
        <v>OUTFLOWS</v>
      </c>
      <c r="E178" t="s">
        <v>102</v>
      </c>
      <c r="F178" t="s">
        <v>103</v>
      </c>
      <c r="G178" t="s">
        <v>102</v>
      </c>
      <c r="H178" t="s">
        <v>212</v>
      </c>
      <c r="I178" t="s">
        <v>579</v>
      </c>
      <c r="J178" t="s">
        <v>580</v>
      </c>
      <c r="K178" t="s">
        <v>585</v>
      </c>
      <c r="L178" t="s">
        <v>472</v>
      </c>
      <c r="M178" s="17">
        <f>VLOOKUP($K178,[1]Budget!$V:$AE,5,0)*IF($C178="1 - Revenues",1,IF(AND($C178="5 - Transfers",MID(I178,15,1)="4"),1,-1))</f>
        <v>0</v>
      </c>
      <c r="N178" s="17">
        <f>VLOOKUP($K178,[1]Budget!$V:$AE,6,0)*IF($C178="1 - Revenues",1,IF(AND($C178="5 - Transfers",MID(J178,15,1)="4"),1,-1))</f>
        <v>-1000</v>
      </c>
      <c r="O178" s="17">
        <f>IFERROR(IF(RIGHT(LEFT(K178,15),1)="4",VLOOKUP(K178,'[1]Budget Worksheet'!A:B,2,0),-1*VLOOKUP(K178,'[1]Budget Worksheet'!A:B,2,0)),0)</f>
        <v>0</v>
      </c>
      <c r="P178" s="17">
        <f>VLOOKUP($K178,[1]Budget!$V:$AE,8,0)*IF($C178="1 - Revenues",1,IF(AND($C178="5 - Transfers",MID($K178,15,1)="4"),1,-1))</f>
        <v>0</v>
      </c>
      <c r="Q178" s="17">
        <f>VLOOKUP($K178,[1]Budget!$V:$AE,10,0)*IF($C178="1 - Revenues",1,IF(AND($C178="5 - Transfers",MID(K178,15,1)="4"),1,-1))</f>
        <v>0</v>
      </c>
      <c r="S178" s="18" t="b">
        <f>IF(LEFT(C178,1)="1",1,-1)*SUMIF([1]Budget!V:V,'Budget Worksheet for Pivot Tabl'!K178,[1]Budget!AC:AC)=P178</f>
        <v>1</v>
      </c>
    </row>
    <row r="179" spans="1:19" x14ac:dyDescent="0.25">
      <c r="A179" t="s">
        <v>16</v>
      </c>
      <c r="B179" t="s">
        <v>2</v>
      </c>
      <c r="C179" t="s">
        <v>9</v>
      </c>
      <c r="D179" t="str">
        <f t="shared" si="2"/>
        <v>OUTFLOWS</v>
      </c>
      <c r="E179" t="s">
        <v>102</v>
      </c>
      <c r="F179" t="s">
        <v>103</v>
      </c>
      <c r="G179" t="s">
        <v>102</v>
      </c>
      <c r="H179" t="s">
        <v>212</v>
      </c>
      <c r="I179" t="s">
        <v>579</v>
      </c>
      <c r="J179" t="s">
        <v>580</v>
      </c>
      <c r="K179" t="s">
        <v>586</v>
      </c>
      <c r="L179" t="s">
        <v>587</v>
      </c>
      <c r="M179" s="17">
        <f>VLOOKUP($K179,[1]Budget!$V:$AE,5,0)*IF($C179="1 - Revenues",1,IF(AND($C179="5 - Transfers",MID(I179,15,1)="4"),1,-1))</f>
        <v>-3000</v>
      </c>
      <c r="N179" s="17">
        <f>VLOOKUP($K179,[1]Budget!$V:$AE,6,0)*IF($C179="1 - Revenues",1,IF(AND($C179="5 - Transfers",MID(J179,15,1)="4"),1,-1))</f>
        <v>-4000</v>
      </c>
      <c r="O179" s="17">
        <f>IFERROR(IF(RIGHT(LEFT(K179,15),1)="4",VLOOKUP(K179,'[1]Budget Worksheet'!A:B,2,0),-1*VLOOKUP(K179,'[1]Budget Worksheet'!A:B,2,0)),0)</f>
        <v>0</v>
      </c>
      <c r="P179" s="17">
        <f>VLOOKUP($K179,[1]Budget!$V:$AE,8,0)*IF($C179="1 - Revenues",1,IF(AND($C179="5 - Transfers",MID($K179,15,1)="4"),1,-1))</f>
        <v>0</v>
      </c>
      <c r="Q179" s="17">
        <f>VLOOKUP($K179,[1]Budget!$V:$AE,10,0)*IF($C179="1 - Revenues",1,IF(AND($C179="5 - Transfers",MID(K179,15,1)="4"),1,-1))</f>
        <v>0</v>
      </c>
      <c r="S179" s="18" t="b">
        <f>IF(LEFT(C179,1)="1",1,-1)*SUMIF([1]Budget!V:V,'Budget Worksheet for Pivot Tabl'!K179,[1]Budget!AC:AC)=P179</f>
        <v>1</v>
      </c>
    </row>
    <row r="180" spans="1:19" x14ac:dyDescent="0.25">
      <c r="A180" t="s">
        <v>16</v>
      </c>
      <c r="B180" t="s">
        <v>2</v>
      </c>
      <c r="C180" t="s">
        <v>9</v>
      </c>
      <c r="D180" t="str">
        <f t="shared" si="2"/>
        <v>OUTFLOWS</v>
      </c>
      <c r="E180" t="s">
        <v>102</v>
      </c>
      <c r="F180" t="s">
        <v>103</v>
      </c>
      <c r="G180" t="s">
        <v>102</v>
      </c>
      <c r="H180" t="s">
        <v>212</v>
      </c>
      <c r="I180" t="s">
        <v>579</v>
      </c>
      <c r="J180" t="s">
        <v>580</v>
      </c>
      <c r="K180" t="s">
        <v>588</v>
      </c>
      <c r="L180" t="s">
        <v>488</v>
      </c>
      <c r="M180" s="17">
        <f>VLOOKUP($K180,[1]Budget!$V:$AE,5,0)*IF($C180="1 - Revenues",1,IF(AND($C180="5 - Transfers",MID(I180,15,1)="4"),1,-1))</f>
        <v>-129000</v>
      </c>
      <c r="N180" s="17">
        <f>VLOOKUP($K180,[1]Budget!$V:$AE,6,0)*IF($C180="1 - Revenues",1,IF(AND($C180="5 - Transfers",MID(J180,15,1)="4"),1,-1))</f>
        <v>-468000</v>
      </c>
      <c r="O180" s="17">
        <f>IFERROR(IF(RIGHT(LEFT(K180,15),1)="4",VLOOKUP(K180,'[1]Budget Worksheet'!A:B,2,0),-1*VLOOKUP(K180,'[1]Budget Worksheet'!A:B,2,0)),0)</f>
        <v>0</v>
      </c>
      <c r="P180" s="17">
        <f>VLOOKUP($K180,[1]Budget!$V:$AE,8,0)*IF($C180="1 - Revenues",1,IF(AND($C180="5 - Transfers",MID($K180,15,1)="4"),1,-1))</f>
        <v>0</v>
      </c>
      <c r="Q180" s="17">
        <f>VLOOKUP($K180,[1]Budget!$V:$AE,10,0)*IF($C180="1 - Revenues",1,IF(AND($C180="5 - Transfers",MID(K180,15,1)="4"),1,-1))</f>
        <v>0</v>
      </c>
      <c r="S180" s="18" t="b">
        <f>IF(LEFT(C180,1)="1",1,-1)*SUMIF([1]Budget!V:V,'Budget Worksheet for Pivot Tabl'!K180,[1]Budget!AC:AC)=P180</f>
        <v>1</v>
      </c>
    </row>
    <row r="181" spans="1:19" x14ac:dyDescent="0.25">
      <c r="A181" t="s">
        <v>16</v>
      </c>
      <c r="B181" t="s">
        <v>2</v>
      </c>
      <c r="C181" t="s">
        <v>8</v>
      </c>
      <c r="D181" t="str">
        <f t="shared" si="2"/>
        <v>OUTFLOWS</v>
      </c>
      <c r="E181" t="s">
        <v>121</v>
      </c>
      <c r="F181" t="s">
        <v>122</v>
      </c>
      <c r="G181" t="s">
        <v>102</v>
      </c>
      <c r="H181" t="s">
        <v>212</v>
      </c>
      <c r="I181" t="s">
        <v>16</v>
      </c>
      <c r="J181" t="s">
        <v>122</v>
      </c>
      <c r="K181" t="s">
        <v>589</v>
      </c>
      <c r="L181" t="s">
        <v>590</v>
      </c>
      <c r="M181" s="17">
        <f>VLOOKUP($K181,[1]Budget!$V:$AE,5,0)*IF($C181="1 - Revenues",1,IF(AND($C181="5 - Transfers",MID(I181,15,1)="4"),1,-1))</f>
        <v>-346000</v>
      </c>
      <c r="N181" s="17">
        <f>VLOOKUP($K181,[1]Budget!$V:$AE,6,0)*IF($C181="1 - Revenues",1,IF(AND($C181="5 - Transfers",MID(J181,15,1)="4"),1,-1))</f>
        <v>-328000</v>
      </c>
      <c r="O181" s="17">
        <f>IFERROR(IF(RIGHT(LEFT(K181,15),1)="4",VLOOKUP(K181,'[1]Budget Worksheet'!A:B,2,0),-1*VLOOKUP(K181,'[1]Budget Worksheet'!A:B,2,0)),0)</f>
        <v>-391212</v>
      </c>
      <c r="P181" s="17">
        <f>VLOOKUP($K181,[1]Budget!$V:$AE,8,0)*IF($C181="1 - Revenues",1,IF(AND($C181="5 - Transfers",MID($K181,15,1)="4"),1,-1))</f>
        <v>-391212</v>
      </c>
      <c r="Q181" s="17">
        <f>VLOOKUP($K181,[1]Budget!$V:$AE,10,0)*IF($C181="1 - Revenues",1,IF(AND($C181="5 - Transfers",MID(K181,15,1)="4"),1,-1))</f>
        <v>0</v>
      </c>
      <c r="S181" s="18" t="b">
        <f>IF(LEFT(C181,1)="1",1,-1)*SUMIF([1]Budget!V:V,'Budget Worksheet for Pivot Tabl'!K181,[1]Budget!AC:AC)=P181</f>
        <v>1</v>
      </c>
    </row>
    <row r="182" spans="1:19" x14ac:dyDescent="0.25">
      <c r="A182" t="s">
        <v>16</v>
      </c>
      <c r="B182" t="s">
        <v>2</v>
      </c>
      <c r="C182" t="s">
        <v>8</v>
      </c>
      <c r="D182" t="str">
        <f t="shared" si="2"/>
        <v>OUTFLOWS</v>
      </c>
      <c r="E182" t="s">
        <v>121</v>
      </c>
      <c r="F182" t="s">
        <v>122</v>
      </c>
      <c r="G182" t="s">
        <v>102</v>
      </c>
      <c r="H182" t="s">
        <v>212</v>
      </c>
      <c r="I182" t="s">
        <v>16</v>
      </c>
      <c r="J182" t="s">
        <v>122</v>
      </c>
      <c r="K182" t="s">
        <v>591</v>
      </c>
      <c r="L182" t="s">
        <v>582</v>
      </c>
      <c r="M182" s="17">
        <f>VLOOKUP($K182,[1]Budget!$V:$AE,5,0)*IF($C182="1 - Revenues",1,IF(AND($C182="5 - Transfers",MID(I182,15,1)="4"),1,-1))</f>
        <v>0</v>
      </c>
      <c r="N182" s="17">
        <f>VLOOKUP($K182,[1]Budget!$V:$AE,6,0)*IF($C182="1 - Revenues",1,IF(AND($C182="5 - Transfers",MID(J182,15,1)="4"),1,-1))</f>
        <v>0</v>
      </c>
      <c r="O182" s="17">
        <f>IFERROR(IF(RIGHT(LEFT(K182,15),1)="4",VLOOKUP(K182,'[1]Budget Worksheet'!A:B,2,0),-1*VLOOKUP(K182,'[1]Budget Worksheet'!A:B,2,0)),0)</f>
        <v>0</v>
      </c>
      <c r="P182" s="17">
        <f>VLOOKUP($K182,[1]Budget!$V:$AE,8,0)*IF($C182="1 - Revenues",1,IF(AND($C182="5 - Transfers",MID($K182,15,1)="4"),1,-1))</f>
        <v>0</v>
      </c>
      <c r="Q182" s="17">
        <f>VLOOKUP($K182,[1]Budget!$V:$AE,10,0)*IF($C182="1 - Revenues",1,IF(AND($C182="5 - Transfers",MID(K182,15,1)="4"),1,-1))</f>
        <v>0</v>
      </c>
      <c r="S182" s="18" t="b">
        <f>IF(LEFT(C182,1)="1",1,-1)*SUMIF([1]Budget!V:V,'Budget Worksheet for Pivot Tabl'!K182,[1]Budget!AC:AC)=P182</f>
        <v>1</v>
      </c>
    </row>
    <row r="183" spans="1:19" x14ac:dyDescent="0.25">
      <c r="A183" t="s">
        <v>16</v>
      </c>
      <c r="B183" t="s">
        <v>2</v>
      </c>
      <c r="C183" t="s">
        <v>8</v>
      </c>
      <c r="D183" t="str">
        <f t="shared" si="2"/>
        <v>OUTFLOWS</v>
      </c>
      <c r="E183" t="s">
        <v>121</v>
      </c>
      <c r="F183" t="s">
        <v>122</v>
      </c>
      <c r="G183" t="s">
        <v>102</v>
      </c>
      <c r="H183" t="s">
        <v>212</v>
      </c>
      <c r="I183" t="s">
        <v>16</v>
      </c>
      <c r="J183" t="s">
        <v>122</v>
      </c>
      <c r="K183" t="s">
        <v>592</v>
      </c>
      <c r="L183" t="s">
        <v>593</v>
      </c>
      <c r="M183" s="17">
        <f>VLOOKUP($K183,[1]Budget!$V:$AE,5,0)*IF($C183="1 - Revenues",1,IF(AND($C183="5 - Transfers",MID(I183,15,1)="4"),1,-1))</f>
        <v>-5000</v>
      </c>
      <c r="N183" s="17">
        <f>VLOOKUP($K183,[1]Budget!$V:$AE,6,0)*IF($C183="1 - Revenues",1,IF(AND($C183="5 - Transfers",MID(J183,15,1)="4"),1,-1))</f>
        <v>-3000</v>
      </c>
      <c r="O183" s="17">
        <f>IFERROR(IF(RIGHT(LEFT(K183,15),1)="4",VLOOKUP(K183,'[1]Budget Worksheet'!A:B,2,0),-1*VLOOKUP(K183,'[1]Budget Worksheet'!A:B,2,0)),0)</f>
        <v>0</v>
      </c>
      <c r="P183" s="17">
        <f>VLOOKUP($K183,[1]Budget!$V:$AE,8,0)*IF($C183="1 - Revenues",1,IF(AND($C183="5 - Transfers",MID($K183,15,1)="4"),1,-1))</f>
        <v>-4000</v>
      </c>
      <c r="Q183" s="17">
        <f>VLOOKUP($K183,[1]Budget!$V:$AE,10,0)*IF($C183="1 - Revenues",1,IF(AND($C183="5 - Transfers",MID(K183,15,1)="4"),1,-1))</f>
        <v>-4000</v>
      </c>
      <c r="S183" s="18" t="b">
        <f>IF(LEFT(C183,1)="1",1,-1)*SUMIF([1]Budget!V:V,'Budget Worksheet for Pivot Tabl'!K183,[1]Budget!AC:AC)=P183</f>
        <v>1</v>
      </c>
    </row>
    <row r="184" spans="1:19" x14ac:dyDescent="0.25">
      <c r="A184" t="s">
        <v>16</v>
      </c>
      <c r="B184" t="s">
        <v>2</v>
      </c>
      <c r="C184" t="s">
        <v>8</v>
      </c>
      <c r="D184" t="str">
        <f t="shared" si="2"/>
        <v>OUTFLOWS</v>
      </c>
      <c r="E184" t="s">
        <v>121</v>
      </c>
      <c r="F184" t="s">
        <v>122</v>
      </c>
      <c r="G184" t="s">
        <v>102</v>
      </c>
      <c r="H184" t="s">
        <v>212</v>
      </c>
      <c r="I184" t="s">
        <v>16</v>
      </c>
      <c r="J184" t="s">
        <v>122</v>
      </c>
      <c r="K184" t="s">
        <v>594</v>
      </c>
      <c r="L184" t="s">
        <v>595</v>
      </c>
      <c r="M184" s="17">
        <f>VLOOKUP($K184,[1]Budget!$V:$AE,5,0)*IF($C184="1 - Revenues",1,IF(AND($C184="5 - Transfers",MID(I184,15,1)="4"),1,-1))</f>
        <v>-10000</v>
      </c>
      <c r="N184" s="17">
        <f>VLOOKUP($K184,[1]Budget!$V:$AE,6,0)*IF($C184="1 - Revenues",1,IF(AND($C184="5 - Transfers",MID(J184,15,1)="4"),1,-1))</f>
        <v>-4000</v>
      </c>
      <c r="O184" s="17">
        <f>IFERROR(IF(RIGHT(LEFT(K184,15),1)="4",VLOOKUP(K184,'[1]Budget Worksheet'!A:B,2,0),-1*VLOOKUP(K184,'[1]Budget Worksheet'!A:B,2,0)),0)</f>
        <v>0</v>
      </c>
      <c r="P184" s="17">
        <f>VLOOKUP($K184,[1]Budget!$V:$AE,8,0)*IF($C184="1 - Revenues",1,IF(AND($C184="5 - Transfers",MID($K184,15,1)="4"),1,-1))</f>
        <v>0</v>
      </c>
      <c r="Q184" s="17">
        <f>VLOOKUP($K184,[1]Budget!$V:$AE,10,0)*IF($C184="1 - Revenues",1,IF(AND($C184="5 - Transfers",MID(K184,15,1)="4"),1,-1))</f>
        <v>0</v>
      </c>
      <c r="S184" s="18" t="b">
        <f>IF(LEFT(C184,1)="1",1,-1)*SUMIF([1]Budget!V:V,'Budget Worksheet for Pivot Tabl'!K184,[1]Budget!AC:AC)=P184</f>
        <v>1</v>
      </c>
    </row>
    <row r="185" spans="1:19" x14ac:dyDescent="0.25">
      <c r="A185" t="s">
        <v>16</v>
      </c>
      <c r="B185" t="s">
        <v>2</v>
      </c>
      <c r="C185" t="s">
        <v>8</v>
      </c>
      <c r="D185" t="str">
        <f t="shared" si="2"/>
        <v>OUTFLOWS</v>
      </c>
      <c r="E185" t="s">
        <v>121</v>
      </c>
      <c r="F185" t="s">
        <v>122</v>
      </c>
      <c r="G185" t="s">
        <v>102</v>
      </c>
      <c r="H185" t="s">
        <v>212</v>
      </c>
      <c r="I185" t="s">
        <v>16</v>
      </c>
      <c r="J185" t="s">
        <v>122</v>
      </c>
      <c r="K185" t="s">
        <v>596</v>
      </c>
      <c r="L185" t="s">
        <v>597</v>
      </c>
      <c r="M185" s="17">
        <f>VLOOKUP($K185,[1]Budget!$V:$AE,5,0)*IF($C185="1 - Revenues",1,IF(AND($C185="5 - Transfers",MID(I185,15,1)="4"),1,-1))</f>
        <v>-2000</v>
      </c>
      <c r="N185" s="17">
        <f>VLOOKUP($K185,[1]Budget!$V:$AE,6,0)*IF($C185="1 - Revenues",1,IF(AND($C185="5 - Transfers",MID(J185,15,1)="4"),1,-1))</f>
        <v>-9000</v>
      </c>
      <c r="O185" s="17">
        <f>IFERROR(IF(RIGHT(LEFT(K185,15),1)="4",VLOOKUP(K185,'[1]Budget Worksheet'!A:B,2,0),-1*VLOOKUP(K185,'[1]Budget Worksheet'!A:B,2,0)),0)</f>
        <v>-7374</v>
      </c>
      <c r="P185" s="17">
        <f>VLOOKUP($K185,[1]Budget!$V:$AE,8,0)*IF($C185="1 - Revenues",1,IF(AND($C185="5 - Transfers",MID($K185,15,1)="4"),1,-1))</f>
        <v>-7374</v>
      </c>
      <c r="Q185" s="17">
        <f>VLOOKUP($K185,[1]Budget!$V:$AE,10,0)*IF($C185="1 - Revenues",1,IF(AND($C185="5 - Transfers",MID(K185,15,1)="4"),1,-1))</f>
        <v>0</v>
      </c>
      <c r="S185" s="18" t="b">
        <f>IF(LEFT(C185,1)="1",1,-1)*SUMIF([1]Budget!V:V,'Budget Worksheet for Pivot Tabl'!K185,[1]Budget!AC:AC)=P185</f>
        <v>1</v>
      </c>
    </row>
    <row r="186" spans="1:19" x14ac:dyDescent="0.25">
      <c r="A186" t="s">
        <v>16</v>
      </c>
      <c r="B186" t="s">
        <v>2</v>
      </c>
      <c r="C186" t="s">
        <v>8</v>
      </c>
      <c r="D186" t="str">
        <f t="shared" si="2"/>
        <v>OUTFLOWS</v>
      </c>
      <c r="E186" t="s">
        <v>121</v>
      </c>
      <c r="F186" t="s">
        <v>122</v>
      </c>
      <c r="G186" t="s">
        <v>102</v>
      </c>
      <c r="H186" t="s">
        <v>212</v>
      </c>
      <c r="I186" t="s">
        <v>16</v>
      </c>
      <c r="J186" t="s">
        <v>122</v>
      </c>
      <c r="K186" t="s">
        <v>598</v>
      </c>
      <c r="L186" t="s">
        <v>599</v>
      </c>
      <c r="M186" s="17">
        <f>VLOOKUP($K186,[1]Budget!$V:$AE,5,0)*IF($C186="1 - Revenues",1,IF(AND($C186="5 - Transfers",MID(I186,15,1)="4"),1,-1))</f>
        <v>-1000</v>
      </c>
      <c r="N186" s="17">
        <f>VLOOKUP($K186,[1]Budget!$V:$AE,6,0)*IF($C186="1 - Revenues",1,IF(AND($C186="5 - Transfers",MID(J186,15,1)="4"),1,-1))</f>
        <v>-1000</v>
      </c>
      <c r="O186" s="17">
        <f>IFERROR(IF(RIGHT(LEFT(K186,15),1)="4",VLOOKUP(K186,'[1]Budget Worksheet'!A:B,2,0),-1*VLOOKUP(K186,'[1]Budget Worksheet'!A:B,2,0)),0)</f>
        <v>-5700</v>
      </c>
      <c r="P186" s="17">
        <f>VLOOKUP($K186,[1]Budget!$V:$AE,8,0)*IF($C186="1 - Revenues",1,IF(AND($C186="5 - Transfers",MID($K186,15,1)="4"),1,-1))</f>
        <v>-5700</v>
      </c>
      <c r="Q186" s="17">
        <f>VLOOKUP($K186,[1]Budget!$V:$AE,10,0)*IF($C186="1 - Revenues",1,IF(AND($C186="5 - Transfers",MID(K186,15,1)="4"),1,-1))</f>
        <v>0</v>
      </c>
      <c r="S186" s="18" t="b">
        <f>IF(LEFT(C186,1)="1",1,-1)*SUMIF([1]Budget!V:V,'Budget Worksheet for Pivot Tabl'!K186,[1]Budget!AC:AC)=P186</f>
        <v>1</v>
      </c>
    </row>
    <row r="187" spans="1:19" x14ac:dyDescent="0.25">
      <c r="A187" t="s">
        <v>16</v>
      </c>
      <c r="B187" t="s">
        <v>2</v>
      </c>
      <c r="C187" t="s">
        <v>8</v>
      </c>
      <c r="D187" t="str">
        <f t="shared" si="2"/>
        <v>OUTFLOWS</v>
      </c>
      <c r="E187" t="s">
        <v>121</v>
      </c>
      <c r="F187" t="s">
        <v>122</v>
      </c>
      <c r="G187" t="s">
        <v>102</v>
      </c>
      <c r="H187" t="s">
        <v>212</v>
      </c>
      <c r="I187" t="s">
        <v>16</v>
      </c>
      <c r="J187" t="s">
        <v>122</v>
      </c>
      <c r="K187" t="s">
        <v>600</v>
      </c>
      <c r="L187" t="s">
        <v>601</v>
      </c>
      <c r="M187" s="17">
        <f>VLOOKUP($K187,[1]Budget!$V:$AE,5,0)*IF($C187="1 - Revenues",1,IF(AND($C187="5 - Transfers",MID(I187,15,1)="4"),1,-1))</f>
        <v>0</v>
      </c>
      <c r="N187" s="17">
        <f>VLOOKUP($K187,[1]Budget!$V:$AE,6,0)*IF($C187="1 - Revenues",1,IF(AND($C187="5 - Transfers",MID(J187,15,1)="4"),1,-1))</f>
        <v>0</v>
      </c>
      <c r="O187" s="17">
        <f>IFERROR(IF(RIGHT(LEFT(K187,15),1)="4",VLOOKUP(K187,'[1]Budget Worksheet'!A:B,2,0),-1*VLOOKUP(K187,'[1]Budget Worksheet'!A:B,2,0)),0)</f>
        <v>0</v>
      </c>
      <c r="P187" s="17">
        <f>VLOOKUP($K187,[1]Budget!$V:$AE,8,0)*IF($C187="1 - Revenues",1,IF(AND($C187="5 - Transfers",MID($K187,15,1)="4"),1,-1))</f>
        <v>0</v>
      </c>
      <c r="Q187" s="17">
        <f>VLOOKUP($K187,[1]Budget!$V:$AE,10,0)*IF($C187="1 - Revenues",1,IF(AND($C187="5 - Transfers",MID(K187,15,1)="4"),1,-1))</f>
        <v>0</v>
      </c>
      <c r="S187" s="18" t="b">
        <f>IF(LEFT(C187,1)="1",1,-1)*SUMIF([1]Budget!V:V,'Budget Worksheet for Pivot Tabl'!K187,[1]Budget!AC:AC)=P187</f>
        <v>1</v>
      </c>
    </row>
    <row r="188" spans="1:19" x14ac:dyDescent="0.25">
      <c r="A188" t="s">
        <v>16</v>
      </c>
      <c r="B188" t="s">
        <v>2</v>
      </c>
      <c r="C188" t="s">
        <v>8</v>
      </c>
      <c r="D188" t="str">
        <f t="shared" si="2"/>
        <v>OUTFLOWS</v>
      </c>
      <c r="E188" t="s">
        <v>121</v>
      </c>
      <c r="F188" t="s">
        <v>122</v>
      </c>
      <c r="G188" t="s">
        <v>102</v>
      </c>
      <c r="H188" t="s">
        <v>212</v>
      </c>
      <c r="I188" t="s">
        <v>16</v>
      </c>
      <c r="J188" t="s">
        <v>122</v>
      </c>
      <c r="K188" t="s">
        <v>602</v>
      </c>
      <c r="L188" t="s">
        <v>603</v>
      </c>
      <c r="M188" s="17">
        <f>VLOOKUP($K188,[1]Budget!$V:$AE,5,0)*IF($C188="1 - Revenues",1,IF(AND($C188="5 - Transfers",MID(I188,15,1)="4"),1,-1))</f>
        <v>0</v>
      </c>
      <c r="N188" s="17">
        <f>VLOOKUP($K188,[1]Budget!$V:$AE,6,0)*IF($C188="1 - Revenues",1,IF(AND($C188="5 - Transfers",MID(J188,15,1)="4"),1,-1))</f>
        <v>0</v>
      </c>
      <c r="O188" s="17">
        <f>IFERROR(IF(RIGHT(LEFT(K188,15),1)="4",VLOOKUP(K188,'[1]Budget Worksheet'!A:B,2,0),-1*VLOOKUP(K188,'[1]Budget Worksheet'!A:B,2,0)),0)</f>
        <v>0</v>
      </c>
      <c r="P188" s="17">
        <f>VLOOKUP($K188,[1]Budget!$V:$AE,8,0)*IF($C188="1 - Revenues",1,IF(AND($C188="5 - Transfers",MID($K188,15,1)="4"),1,-1))</f>
        <v>0</v>
      </c>
      <c r="Q188" s="17">
        <f>VLOOKUP($K188,[1]Budget!$V:$AE,10,0)*IF($C188="1 - Revenues",1,IF(AND($C188="5 - Transfers",MID(K188,15,1)="4"),1,-1))</f>
        <v>0</v>
      </c>
      <c r="S188" s="18" t="b">
        <f>IF(LEFT(C188,1)="1",1,-1)*SUMIF([1]Budget!V:V,'Budget Worksheet for Pivot Tabl'!K188,[1]Budget!AC:AC)=P188</f>
        <v>1</v>
      </c>
    </row>
    <row r="189" spans="1:19" x14ac:dyDescent="0.25">
      <c r="A189" t="s">
        <v>16</v>
      </c>
      <c r="B189" t="s">
        <v>2</v>
      </c>
      <c r="C189" t="s">
        <v>8</v>
      </c>
      <c r="D189" t="str">
        <f t="shared" si="2"/>
        <v>OUTFLOWS</v>
      </c>
      <c r="E189" t="s">
        <v>121</v>
      </c>
      <c r="F189" t="s">
        <v>122</v>
      </c>
      <c r="G189" t="s">
        <v>102</v>
      </c>
      <c r="H189" t="s">
        <v>212</v>
      </c>
      <c r="I189" t="s">
        <v>16</v>
      </c>
      <c r="J189" t="s">
        <v>122</v>
      </c>
      <c r="K189" t="s">
        <v>604</v>
      </c>
      <c r="L189" t="s">
        <v>470</v>
      </c>
      <c r="M189" s="17">
        <f>VLOOKUP($K189,[1]Budget!$V:$AE,5,0)*IF($C189="1 - Revenues",1,IF(AND($C189="5 - Transfers",MID(I189,15,1)="4"),1,-1))</f>
        <v>-68000</v>
      </c>
      <c r="N189" s="17">
        <f>VLOOKUP($K189,[1]Budget!$V:$AE,6,0)*IF($C189="1 - Revenues",1,IF(AND($C189="5 - Transfers",MID(J189,15,1)="4"),1,-1))</f>
        <v>-53000</v>
      </c>
      <c r="O189" s="17">
        <f>IFERROR(IF(RIGHT(LEFT(K189,15),1)="4",VLOOKUP(K189,'[1]Budget Worksheet'!A:B,2,0),-1*VLOOKUP(K189,'[1]Budget Worksheet'!A:B,2,0)),0)</f>
        <v>-68549</v>
      </c>
      <c r="P189" s="17">
        <f>VLOOKUP($K189,[1]Budget!$V:$AE,8,0)*IF($C189="1 - Revenues",1,IF(AND($C189="5 - Transfers",MID($K189,15,1)="4"),1,-1))</f>
        <v>-61000</v>
      </c>
      <c r="Q189" s="17">
        <f>VLOOKUP($K189,[1]Budget!$V:$AE,10,0)*IF($C189="1 - Revenues",1,IF(AND($C189="5 - Transfers",MID(K189,15,1)="4"),1,-1))</f>
        <v>7549</v>
      </c>
      <c r="S189" s="18" t="b">
        <f>IF(LEFT(C189,1)="1",1,-1)*SUMIF([1]Budget!V:V,'Budget Worksheet for Pivot Tabl'!K189,[1]Budget!AC:AC)=P189</f>
        <v>1</v>
      </c>
    </row>
    <row r="190" spans="1:19" x14ac:dyDescent="0.25">
      <c r="A190" t="s">
        <v>16</v>
      </c>
      <c r="B190" t="s">
        <v>2</v>
      </c>
      <c r="C190" t="s">
        <v>8</v>
      </c>
      <c r="D190" t="str">
        <f t="shared" si="2"/>
        <v>OUTFLOWS</v>
      </c>
      <c r="E190" t="s">
        <v>121</v>
      </c>
      <c r="F190" t="s">
        <v>122</v>
      </c>
      <c r="G190" t="s">
        <v>102</v>
      </c>
      <c r="H190" t="s">
        <v>212</v>
      </c>
      <c r="I190" t="s">
        <v>16</v>
      </c>
      <c r="J190" t="s">
        <v>122</v>
      </c>
      <c r="K190" t="s">
        <v>605</v>
      </c>
      <c r="L190" t="s">
        <v>606</v>
      </c>
      <c r="M190" s="17">
        <f>VLOOKUP($K190,[1]Budget!$V:$AE,5,0)*IF($C190="1 - Revenues",1,IF(AND($C190="5 - Transfers",MID(I190,15,1)="4"),1,-1))</f>
        <v>-17000</v>
      </c>
      <c r="N190" s="17">
        <f>VLOOKUP($K190,[1]Budget!$V:$AE,6,0)*IF($C190="1 - Revenues",1,IF(AND($C190="5 - Transfers",MID(J190,15,1)="4"),1,-1))</f>
        <v>-19000</v>
      </c>
      <c r="O190" s="17">
        <f>IFERROR(IF(RIGHT(LEFT(K190,15),1)="4",VLOOKUP(K190,'[1]Budget Worksheet'!A:B,2,0),-1*VLOOKUP(K190,'[1]Budget Worksheet'!A:B,2,0)),0)</f>
        <v>-29417</v>
      </c>
      <c r="P190" s="17">
        <f>VLOOKUP($K190,[1]Budget!$V:$AE,8,0)*IF($C190="1 - Revenues",1,IF(AND($C190="5 - Transfers",MID($K190,15,1)="4"),1,-1))</f>
        <v>-29417</v>
      </c>
      <c r="Q190" s="17">
        <f>VLOOKUP($K190,[1]Budget!$V:$AE,10,0)*IF($C190="1 - Revenues",1,IF(AND($C190="5 - Transfers",MID(K190,15,1)="4"),1,-1))</f>
        <v>0</v>
      </c>
      <c r="S190" s="18" t="b">
        <f>IF(LEFT(C190,1)="1",1,-1)*SUMIF([1]Budget!V:V,'Budget Worksheet for Pivot Tabl'!K190,[1]Budget!AC:AC)=P190</f>
        <v>1</v>
      </c>
    </row>
    <row r="191" spans="1:19" x14ac:dyDescent="0.25">
      <c r="A191" t="s">
        <v>16</v>
      </c>
      <c r="B191" t="s">
        <v>2</v>
      </c>
      <c r="C191" t="s">
        <v>8</v>
      </c>
      <c r="D191" t="str">
        <f t="shared" si="2"/>
        <v>OUTFLOWS</v>
      </c>
      <c r="E191" t="s">
        <v>121</v>
      </c>
      <c r="F191" t="s">
        <v>122</v>
      </c>
      <c r="G191" t="s">
        <v>102</v>
      </c>
      <c r="H191" t="s">
        <v>212</v>
      </c>
      <c r="I191" t="s">
        <v>16</v>
      </c>
      <c r="J191" t="s">
        <v>122</v>
      </c>
      <c r="K191" t="s">
        <v>607</v>
      </c>
      <c r="L191" t="s">
        <v>608</v>
      </c>
      <c r="M191" s="17">
        <f>VLOOKUP($K191,[1]Budget!$V:$AE,5,0)*IF($C191="1 - Revenues",1,IF(AND($C191="5 - Transfers",MID(I191,15,1)="4"),1,-1))</f>
        <v>-54000</v>
      </c>
      <c r="N191" s="17">
        <f>VLOOKUP($K191,[1]Budget!$V:$AE,6,0)*IF($C191="1 - Revenues",1,IF(AND($C191="5 - Transfers",MID(J191,15,1)="4"),1,-1))</f>
        <v>-34000</v>
      </c>
      <c r="O191" s="17">
        <f>IFERROR(IF(RIGHT(LEFT(K191,15),1)="4",VLOOKUP(K191,'[1]Budget Worksheet'!A:B,2,0),-1*VLOOKUP(K191,'[1]Budget Worksheet'!A:B,2,0)),0)</f>
        <v>-51782</v>
      </c>
      <c r="P191" s="17">
        <f>VLOOKUP($K191,[1]Budget!$V:$AE,8,0)*IF($C191="1 - Revenues",1,IF(AND($C191="5 - Transfers",MID($K191,15,1)="4"),1,-1))</f>
        <v>-51782</v>
      </c>
      <c r="Q191" s="17">
        <f>VLOOKUP($K191,[1]Budget!$V:$AE,10,0)*IF($C191="1 - Revenues",1,IF(AND($C191="5 - Transfers",MID(K191,15,1)="4"),1,-1))</f>
        <v>0</v>
      </c>
      <c r="S191" s="18" t="b">
        <f>IF(LEFT(C191,1)="1",1,-1)*SUMIF([1]Budget!V:V,'Budget Worksheet for Pivot Tabl'!K191,[1]Budget!AC:AC)=P191</f>
        <v>1</v>
      </c>
    </row>
    <row r="192" spans="1:19" x14ac:dyDescent="0.25">
      <c r="A192" t="s">
        <v>16</v>
      </c>
      <c r="B192" t="s">
        <v>2</v>
      </c>
      <c r="C192" t="s">
        <v>8</v>
      </c>
      <c r="D192" t="str">
        <f t="shared" si="2"/>
        <v>OUTFLOWS</v>
      </c>
      <c r="E192" t="s">
        <v>121</v>
      </c>
      <c r="F192" t="s">
        <v>122</v>
      </c>
      <c r="G192" t="s">
        <v>102</v>
      </c>
      <c r="H192" t="s">
        <v>212</v>
      </c>
      <c r="I192" t="s">
        <v>16</v>
      </c>
      <c r="J192" t="s">
        <v>122</v>
      </c>
      <c r="K192" t="s">
        <v>609</v>
      </c>
      <c r="L192" t="s">
        <v>610</v>
      </c>
      <c r="M192" s="17">
        <f>VLOOKUP($K192,[1]Budget!$V:$AE,5,0)*IF($C192="1 - Revenues",1,IF(AND($C192="5 - Transfers",MID(I192,15,1)="4"),1,-1))</f>
        <v>-4000</v>
      </c>
      <c r="N192" s="17">
        <f>VLOOKUP($K192,[1]Budget!$V:$AE,6,0)*IF($C192="1 - Revenues",1,IF(AND($C192="5 - Transfers",MID(J192,15,1)="4"),1,-1))</f>
        <v>-3000</v>
      </c>
      <c r="O192" s="17">
        <f>IFERROR(IF(RIGHT(LEFT(K192,15),1)="4",VLOOKUP(K192,'[1]Budget Worksheet'!A:B,2,0),-1*VLOOKUP(K192,'[1]Budget Worksheet'!A:B,2,0)),0)</f>
        <v>-4642</v>
      </c>
      <c r="P192" s="17">
        <f>VLOOKUP($K192,[1]Budget!$V:$AE,8,0)*IF($C192="1 - Revenues",1,IF(AND($C192="5 - Transfers",MID($K192,15,1)="4"),1,-1))</f>
        <v>-4642</v>
      </c>
      <c r="Q192" s="17">
        <f>VLOOKUP($K192,[1]Budget!$V:$AE,10,0)*IF($C192="1 - Revenues",1,IF(AND($C192="5 - Transfers",MID(K192,15,1)="4"),1,-1))</f>
        <v>0</v>
      </c>
      <c r="S192" s="18" t="b">
        <f>IF(LEFT(C192,1)="1",1,-1)*SUMIF([1]Budget!V:V,'Budget Worksheet for Pivot Tabl'!K192,[1]Budget!AC:AC)=P192</f>
        <v>1</v>
      </c>
    </row>
    <row r="193" spans="1:19" x14ac:dyDescent="0.25">
      <c r="A193" t="s">
        <v>16</v>
      </c>
      <c r="B193" t="s">
        <v>2</v>
      </c>
      <c r="C193" t="s">
        <v>8</v>
      </c>
      <c r="D193" t="str">
        <f t="shared" si="2"/>
        <v>OUTFLOWS</v>
      </c>
      <c r="E193" t="s">
        <v>121</v>
      </c>
      <c r="F193" t="s">
        <v>122</v>
      </c>
      <c r="G193" t="s">
        <v>102</v>
      </c>
      <c r="H193" t="s">
        <v>212</v>
      </c>
      <c r="I193" t="s">
        <v>16</v>
      </c>
      <c r="J193" t="s">
        <v>122</v>
      </c>
      <c r="K193" t="s">
        <v>611</v>
      </c>
      <c r="L193" t="s">
        <v>612</v>
      </c>
      <c r="M193" s="17">
        <f>VLOOKUP($K193,[1]Budget!$V:$AE,5,0)*IF($C193="1 - Revenues",1,IF(AND($C193="5 - Transfers",MID(I193,15,1)="4"),1,-1))</f>
        <v>-1000</v>
      </c>
      <c r="N193" s="17">
        <f>VLOOKUP($K193,[1]Budget!$V:$AE,6,0)*IF($C193="1 - Revenues",1,IF(AND($C193="5 - Transfers",MID(J193,15,1)="4"),1,-1))</f>
        <v>-1000</v>
      </c>
      <c r="O193" s="17">
        <f>IFERROR(IF(RIGHT(LEFT(K193,15),1)="4",VLOOKUP(K193,'[1]Budget Worksheet'!A:B,2,0),-1*VLOOKUP(K193,'[1]Budget Worksheet'!A:B,2,0)),0)</f>
        <v>-768</v>
      </c>
      <c r="P193" s="17">
        <f>VLOOKUP($K193,[1]Budget!$V:$AE,8,0)*IF($C193="1 - Revenues",1,IF(AND($C193="5 - Transfers",MID($K193,15,1)="4"),1,-1))</f>
        <v>-768</v>
      </c>
      <c r="Q193" s="17">
        <f>VLOOKUP($K193,[1]Budget!$V:$AE,10,0)*IF($C193="1 - Revenues",1,IF(AND($C193="5 - Transfers",MID(K193,15,1)="4"),1,-1))</f>
        <v>0</v>
      </c>
      <c r="S193" s="18" t="b">
        <f>IF(LEFT(C193,1)="1",1,-1)*SUMIF([1]Budget!V:V,'Budget Worksheet for Pivot Tabl'!K193,[1]Budget!AC:AC)=P193</f>
        <v>1</v>
      </c>
    </row>
    <row r="194" spans="1:19" x14ac:dyDescent="0.25">
      <c r="A194" t="s">
        <v>16</v>
      </c>
      <c r="B194" t="s">
        <v>2</v>
      </c>
      <c r="C194" t="s">
        <v>8</v>
      </c>
      <c r="D194" t="str">
        <f t="shared" si="2"/>
        <v>OUTFLOWS</v>
      </c>
      <c r="E194" t="s">
        <v>121</v>
      </c>
      <c r="F194" t="s">
        <v>122</v>
      </c>
      <c r="G194" t="s">
        <v>102</v>
      </c>
      <c r="H194" t="s">
        <v>212</v>
      </c>
      <c r="I194" t="s">
        <v>16</v>
      </c>
      <c r="J194" t="s">
        <v>122</v>
      </c>
      <c r="K194" t="s">
        <v>613</v>
      </c>
      <c r="L194" t="s">
        <v>614</v>
      </c>
      <c r="M194" s="17">
        <f>VLOOKUP($K194,[1]Budget!$V:$AE,5,0)*IF($C194="1 - Revenues",1,IF(AND($C194="5 - Transfers",MID(I194,15,1)="4"),1,-1))</f>
        <v>0</v>
      </c>
      <c r="N194" s="17">
        <f>VLOOKUP($K194,[1]Budget!$V:$AE,6,0)*IF($C194="1 - Revenues",1,IF(AND($C194="5 - Transfers",MID(J194,15,1)="4"),1,-1))</f>
        <v>0</v>
      </c>
      <c r="O194" s="17">
        <f>IFERROR(IF(RIGHT(LEFT(K194,15),1)="4",VLOOKUP(K194,'[1]Budget Worksheet'!A:B,2,0),-1*VLOOKUP(K194,'[1]Budget Worksheet'!A:B,2,0)),0)</f>
        <v>-260</v>
      </c>
      <c r="P194" s="17">
        <f>VLOOKUP($K194,[1]Budget!$V:$AE,8,0)*IF($C194="1 - Revenues",1,IF(AND($C194="5 - Transfers",MID($K194,15,1)="4"),1,-1))</f>
        <v>-260</v>
      </c>
      <c r="Q194" s="17">
        <f>VLOOKUP($K194,[1]Budget!$V:$AE,10,0)*IF($C194="1 - Revenues",1,IF(AND($C194="5 - Transfers",MID(K194,15,1)="4"),1,-1))</f>
        <v>0</v>
      </c>
      <c r="S194" s="18" t="b">
        <f>IF(LEFT(C194,1)="1",1,-1)*SUMIF([1]Budget!V:V,'Budget Worksheet for Pivot Tabl'!K194,[1]Budget!AC:AC)=P194</f>
        <v>1</v>
      </c>
    </row>
    <row r="195" spans="1:19" x14ac:dyDescent="0.25">
      <c r="A195" t="s">
        <v>16</v>
      </c>
      <c r="B195" t="s">
        <v>2</v>
      </c>
      <c r="C195" t="s">
        <v>8</v>
      </c>
      <c r="D195" t="str">
        <f t="shared" ref="D195:D258" si="3">IF(C195="1 - Revenues","INFLOWS","OUTFLOWS")</f>
        <v>OUTFLOWS</v>
      </c>
      <c r="E195" t="s">
        <v>121</v>
      </c>
      <c r="F195" t="s">
        <v>122</v>
      </c>
      <c r="G195" t="s">
        <v>102</v>
      </c>
      <c r="H195" t="s">
        <v>212</v>
      </c>
      <c r="I195" t="s">
        <v>16</v>
      </c>
      <c r="J195" t="s">
        <v>122</v>
      </c>
      <c r="K195" t="s">
        <v>615</v>
      </c>
      <c r="L195" t="s">
        <v>616</v>
      </c>
      <c r="M195" s="17">
        <f>VLOOKUP($K195,[1]Budget!$V:$AE,5,0)*IF($C195="1 - Revenues",1,IF(AND($C195="5 - Transfers",MID(I195,15,1)="4"),1,-1))</f>
        <v>-13000</v>
      </c>
      <c r="N195" s="17">
        <f>VLOOKUP($K195,[1]Budget!$V:$AE,6,0)*IF($C195="1 - Revenues",1,IF(AND($C195="5 - Transfers",MID(J195,15,1)="4"),1,-1))</f>
        <v>-13000</v>
      </c>
      <c r="O195" s="17">
        <f>IFERROR(IF(RIGHT(LEFT(K195,15),1)="4",VLOOKUP(K195,'[1]Budget Worksheet'!A:B,2,0),-1*VLOOKUP(K195,'[1]Budget Worksheet'!A:B,2,0)),0)</f>
        <v>-12600</v>
      </c>
      <c r="P195" s="17">
        <f>VLOOKUP($K195,[1]Budget!$V:$AE,8,0)*IF($C195="1 - Revenues",1,IF(AND($C195="5 - Transfers",MID($K195,15,1)="4"),1,-1))</f>
        <v>-16000</v>
      </c>
      <c r="Q195" s="17">
        <f>VLOOKUP($K195,[1]Budget!$V:$AE,10,0)*IF($C195="1 - Revenues",1,IF(AND($C195="5 - Transfers",MID(K195,15,1)="4"),1,-1))</f>
        <v>-3400</v>
      </c>
      <c r="S195" s="18" t="b">
        <f>IF(LEFT(C195,1)="1",1,-1)*SUMIF([1]Budget!V:V,'Budget Worksheet for Pivot Tabl'!K195,[1]Budget!AC:AC)=P195</f>
        <v>1</v>
      </c>
    </row>
    <row r="196" spans="1:19" x14ac:dyDescent="0.25">
      <c r="A196" t="s">
        <v>16</v>
      </c>
      <c r="B196" t="s">
        <v>2</v>
      </c>
      <c r="C196" t="s">
        <v>8</v>
      </c>
      <c r="D196" t="str">
        <f t="shared" si="3"/>
        <v>OUTFLOWS</v>
      </c>
      <c r="E196" t="s">
        <v>121</v>
      </c>
      <c r="F196" t="s">
        <v>122</v>
      </c>
      <c r="G196" t="s">
        <v>102</v>
      </c>
      <c r="H196" t="s">
        <v>212</v>
      </c>
      <c r="I196" t="s">
        <v>16</v>
      </c>
      <c r="J196" t="s">
        <v>122</v>
      </c>
      <c r="K196" t="s">
        <v>617</v>
      </c>
      <c r="L196" t="s">
        <v>618</v>
      </c>
      <c r="M196" s="17">
        <f>VLOOKUP($K196,[1]Budget!$V:$AE,5,0)*IF($C196="1 - Revenues",1,IF(AND($C196="5 - Transfers",MID(I196,15,1)="4"),1,-1))</f>
        <v>-2000</v>
      </c>
      <c r="N196" s="17">
        <f>VLOOKUP($K196,[1]Budget!$V:$AE,6,0)*IF($C196="1 - Revenues",1,IF(AND($C196="5 - Transfers",MID(J196,15,1)="4"),1,-1))</f>
        <v>-1000</v>
      </c>
      <c r="O196" s="17">
        <f>IFERROR(IF(RIGHT(LEFT(K196,15),1)="4",VLOOKUP(K196,'[1]Budget Worksheet'!A:B,2,0),-1*VLOOKUP(K196,'[1]Budget Worksheet'!A:B,2,0)),0)</f>
        <v>-767</v>
      </c>
      <c r="P196" s="17">
        <f>VLOOKUP($K196,[1]Budget!$V:$AE,8,0)*IF($C196="1 - Revenues",1,IF(AND($C196="5 - Transfers",MID($K196,15,1)="4"),1,-1))</f>
        <v>-767</v>
      </c>
      <c r="Q196" s="17">
        <f>VLOOKUP($K196,[1]Budget!$V:$AE,10,0)*IF($C196="1 - Revenues",1,IF(AND($C196="5 - Transfers",MID(K196,15,1)="4"),1,-1))</f>
        <v>0</v>
      </c>
      <c r="S196" s="18" t="b">
        <f>IF(LEFT(C196,1)="1",1,-1)*SUMIF([1]Budget!V:V,'Budget Worksheet for Pivot Tabl'!K196,[1]Budget!AC:AC)=P196</f>
        <v>1</v>
      </c>
    </row>
    <row r="197" spans="1:19" x14ac:dyDescent="0.25">
      <c r="A197" t="s">
        <v>16</v>
      </c>
      <c r="B197" t="s">
        <v>2</v>
      </c>
      <c r="C197" t="s">
        <v>8</v>
      </c>
      <c r="D197" t="str">
        <f t="shared" si="3"/>
        <v>OUTFLOWS</v>
      </c>
      <c r="E197" t="s">
        <v>121</v>
      </c>
      <c r="F197" t="s">
        <v>122</v>
      </c>
      <c r="G197" t="s">
        <v>102</v>
      </c>
      <c r="H197" t="s">
        <v>212</v>
      </c>
      <c r="I197" t="s">
        <v>16</v>
      </c>
      <c r="J197" t="s">
        <v>122</v>
      </c>
      <c r="K197" t="s">
        <v>619</v>
      </c>
      <c r="L197" t="s">
        <v>620</v>
      </c>
      <c r="M197" s="17">
        <f>VLOOKUP($K197,[1]Budget!$V:$AE,5,0)*IF($C197="1 - Revenues",1,IF(AND($C197="5 - Transfers",MID(I197,15,1)="4"),1,-1))</f>
        <v>-7000</v>
      </c>
      <c r="N197" s="17">
        <f>VLOOKUP($K197,[1]Budget!$V:$AE,6,0)*IF($C197="1 - Revenues",1,IF(AND($C197="5 - Transfers",MID(J197,15,1)="4"),1,-1))</f>
        <v>-6000</v>
      </c>
      <c r="O197" s="17">
        <f>IFERROR(IF(RIGHT(LEFT(K197,15),1)="4",VLOOKUP(K197,'[1]Budget Worksheet'!A:B,2,0),-1*VLOOKUP(K197,'[1]Budget Worksheet'!A:B,2,0)),0)</f>
        <v>-8606</v>
      </c>
      <c r="P197" s="17">
        <f>VLOOKUP($K197,[1]Budget!$V:$AE,8,0)*IF($C197="1 - Revenues",1,IF(AND($C197="5 - Transfers",MID($K197,15,1)="4"),1,-1))</f>
        <v>-8606</v>
      </c>
      <c r="Q197" s="17">
        <f>VLOOKUP($K197,[1]Budget!$V:$AE,10,0)*IF($C197="1 - Revenues",1,IF(AND($C197="5 - Transfers",MID(K197,15,1)="4"),1,-1))</f>
        <v>0</v>
      </c>
      <c r="S197" s="18" t="b">
        <f>IF(LEFT(C197,1)="1",1,-1)*SUMIF([1]Budget!V:V,'Budget Worksheet for Pivot Tabl'!K197,[1]Budget!AC:AC)=P197</f>
        <v>1</v>
      </c>
    </row>
    <row r="198" spans="1:19" x14ac:dyDescent="0.25">
      <c r="A198" t="s">
        <v>16</v>
      </c>
      <c r="B198" t="s">
        <v>2</v>
      </c>
      <c r="C198" t="s">
        <v>8</v>
      </c>
      <c r="D198" t="str">
        <f t="shared" si="3"/>
        <v>OUTFLOWS</v>
      </c>
      <c r="E198" t="s">
        <v>121</v>
      </c>
      <c r="F198" t="s">
        <v>122</v>
      </c>
      <c r="G198" t="s">
        <v>102</v>
      </c>
      <c r="H198" t="s">
        <v>212</v>
      </c>
      <c r="I198" t="s">
        <v>16</v>
      </c>
      <c r="J198" t="s">
        <v>122</v>
      </c>
      <c r="K198" t="s">
        <v>621</v>
      </c>
      <c r="L198" t="s">
        <v>622</v>
      </c>
      <c r="M198" s="17">
        <f>VLOOKUP($K198,[1]Budget!$V:$AE,5,0)*IF($C198="1 - Revenues",1,IF(AND($C198="5 - Transfers",MID(I198,15,1)="4"),1,-1))</f>
        <v>0</v>
      </c>
      <c r="N198" s="17">
        <f>VLOOKUP($K198,[1]Budget!$V:$AE,6,0)*IF($C198="1 - Revenues",1,IF(AND($C198="5 - Transfers",MID(J198,15,1)="4"),1,-1))</f>
        <v>-6000</v>
      </c>
      <c r="O198" s="17">
        <f>IFERROR(IF(RIGHT(LEFT(K198,15),1)="4",VLOOKUP(K198,'[1]Budget Worksheet'!A:B,2,0),-1*VLOOKUP(K198,'[1]Budget Worksheet'!A:B,2,0)),0)</f>
        <v>0</v>
      </c>
      <c r="P198" s="17">
        <f>VLOOKUP($K198,[1]Budget!$V:$AE,8,0)*IF($C198="1 - Revenues",1,IF(AND($C198="5 - Transfers",MID($K198,15,1)="4"),1,-1))</f>
        <v>0</v>
      </c>
      <c r="Q198" s="17">
        <f>VLOOKUP($K198,[1]Budget!$V:$AE,10,0)*IF($C198="1 - Revenues",1,IF(AND($C198="5 - Transfers",MID(K198,15,1)="4"),1,-1))</f>
        <v>0</v>
      </c>
      <c r="S198" s="18" t="b">
        <f>IF(LEFT(C198,1)="1",1,-1)*SUMIF([1]Budget!V:V,'Budget Worksheet for Pivot Tabl'!K198,[1]Budget!AC:AC)=P198</f>
        <v>1</v>
      </c>
    </row>
    <row r="199" spans="1:19" x14ac:dyDescent="0.25">
      <c r="A199" t="s">
        <v>16</v>
      </c>
      <c r="B199" t="s">
        <v>2</v>
      </c>
      <c r="C199" t="s">
        <v>8</v>
      </c>
      <c r="D199" t="str">
        <f t="shared" si="3"/>
        <v>OUTFLOWS</v>
      </c>
      <c r="E199" t="s">
        <v>121</v>
      </c>
      <c r="F199" t="s">
        <v>122</v>
      </c>
      <c r="G199" t="s">
        <v>102</v>
      </c>
      <c r="H199" t="s">
        <v>212</v>
      </c>
      <c r="I199" t="s">
        <v>16</v>
      </c>
      <c r="J199" t="s">
        <v>122</v>
      </c>
      <c r="K199" t="s">
        <v>623</v>
      </c>
      <c r="L199" t="s">
        <v>472</v>
      </c>
      <c r="M199" s="17">
        <f>VLOOKUP($K199,[1]Budget!$V:$AE,5,0)*IF($C199="1 - Revenues",1,IF(AND($C199="5 - Transfers",MID(I199,15,1)="4"),1,-1))</f>
        <v>-5000</v>
      </c>
      <c r="N199" s="17">
        <f>VLOOKUP($K199,[1]Budget!$V:$AE,6,0)*IF($C199="1 - Revenues",1,IF(AND($C199="5 - Transfers",MID(J199,15,1)="4"),1,-1))</f>
        <v>-5000</v>
      </c>
      <c r="O199" s="17">
        <f>IFERROR(IF(RIGHT(LEFT(K199,15),1)="4",VLOOKUP(K199,'[1]Budget Worksheet'!A:B,2,0),-1*VLOOKUP(K199,'[1]Budget Worksheet'!A:B,2,0)),0)</f>
        <v>-5935</v>
      </c>
      <c r="P199" s="17">
        <f>VLOOKUP($K199,[1]Budget!$V:$AE,8,0)*IF($C199="1 - Revenues",1,IF(AND($C199="5 - Transfers",MID($K199,15,1)="4"),1,-1))</f>
        <v>-5935</v>
      </c>
      <c r="Q199" s="17">
        <f>VLOOKUP($K199,[1]Budget!$V:$AE,10,0)*IF($C199="1 - Revenues",1,IF(AND($C199="5 - Transfers",MID(K199,15,1)="4"),1,-1))</f>
        <v>0</v>
      </c>
      <c r="S199" s="18" t="b">
        <f>IF(LEFT(C199,1)="1",1,-1)*SUMIF([1]Budget!V:V,'Budget Worksheet for Pivot Tabl'!K199,[1]Budget!AC:AC)=P199</f>
        <v>1</v>
      </c>
    </row>
    <row r="200" spans="1:19" x14ac:dyDescent="0.25">
      <c r="A200" t="s">
        <v>16</v>
      </c>
      <c r="B200" t="s">
        <v>2</v>
      </c>
      <c r="C200" t="s">
        <v>8</v>
      </c>
      <c r="D200" t="str">
        <f t="shared" si="3"/>
        <v>OUTFLOWS</v>
      </c>
      <c r="E200" t="s">
        <v>121</v>
      </c>
      <c r="F200" t="s">
        <v>122</v>
      </c>
      <c r="G200" t="s">
        <v>102</v>
      </c>
      <c r="H200" t="s">
        <v>212</v>
      </c>
      <c r="I200" t="s">
        <v>16</v>
      </c>
      <c r="J200" t="s">
        <v>122</v>
      </c>
      <c r="K200" t="s">
        <v>624</v>
      </c>
      <c r="L200" t="s">
        <v>625</v>
      </c>
      <c r="M200" s="17">
        <f>VLOOKUP($K200,[1]Budget!$V:$AE,5,0)*IF($C200="1 - Revenues",1,IF(AND($C200="5 - Transfers",MID(I200,15,1)="4"),1,-1))</f>
        <v>0</v>
      </c>
      <c r="N200" s="17">
        <f>VLOOKUP($K200,[1]Budget!$V:$AE,6,0)*IF($C200="1 - Revenues",1,IF(AND($C200="5 - Transfers",MID(J200,15,1)="4"),1,-1))</f>
        <v>0</v>
      </c>
      <c r="O200" s="17">
        <f>IFERROR(IF(RIGHT(LEFT(K200,15),1)="4",VLOOKUP(K200,'[1]Budget Worksheet'!A:B,2,0),-1*VLOOKUP(K200,'[1]Budget Worksheet'!A:B,2,0)),0)</f>
        <v>0</v>
      </c>
      <c r="P200" s="17">
        <f>VLOOKUP($K200,[1]Budget!$V:$AE,8,0)*IF($C200="1 - Revenues",1,IF(AND($C200="5 - Transfers",MID($K200,15,1)="4"),1,-1))</f>
        <v>0</v>
      </c>
      <c r="Q200" s="17">
        <f>VLOOKUP($K200,[1]Budget!$V:$AE,10,0)*IF($C200="1 - Revenues",1,IF(AND($C200="5 - Transfers",MID(K200,15,1)="4"),1,-1))</f>
        <v>0</v>
      </c>
      <c r="S200" s="18" t="b">
        <f>IF(LEFT(C200,1)="1",1,-1)*SUMIF([1]Budget!V:V,'Budget Worksheet for Pivot Tabl'!K200,[1]Budget!AC:AC)=P200</f>
        <v>1</v>
      </c>
    </row>
    <row r="201" spans="1:19" x14ac:dyDescent="0.25">
      <c r="A201" t="s">
        <v>16</v>
      </c>
      <c r="B201" t="s">
        <v>2</v>
      </c>
      <c r="C201" t="s">
        <v>8</v>
      </c>
      <c r="D201" t="str">
        <f t="shared" si="3"/>
        <v>OUTFLOWS</v>
      </c>
      <c r="E201" t="s">
        <v>121</v>
      </c>
      <c r="F201" t="s">
        <v>122</v>
      </c>
      <c r="G201" t="s">
        <v>102</v>
      </c>
      <c r="H201" t="s">
        <v>212</v>
      </c>
      <c r="I201" t="s">
        <v>16</v>
      </c>
      <c r="J201" t="s">
        <v>122</v>
      </c>
      <c r="K201" t="s">
        <v>626</v>
      </c>
      <c r="L201" t="s">
        <v>627</v>
      </c>
      <c r="M201" s="17">
        <f>VLOOKUP($K201,[1]Budget!$V:$AE,5,0)*IF($C201="1 - Revenues",1,IF(AND($C201="5 - Transfers",MID(I201,15,1)="4"),1,-1))</f>
        <v>-2000</v>
      </c>
      <c r="N201" s="17">
        <f>VLOOKUP($K201,[1]Budget!$V:$AE,6,0)*IF($C201="1 - Revenues",1,IF(AND($C201="5 - Transfers",MID(J201,15,1)="4"),1,-1))</f>
        <v>-2000</v>
      </c>
      <c r="O201" s="17">
        <f>IFERROR(IF(RIGHT(LEFT(K201,15),1)="4",VLOOKUP(K201,'[1]Budget Worksheet'!A:B,2,0),-1*VLOOKUP(K201,'[1]Budget Worksheet'!A:B,2,0)),0)</f>
        <v>-1440</v>
      </c>
      <c r="P201" s="17">
        <f>VLOOKUP($K201,[1]Budget!$V:$AE,8,0)*IF($C201="1 - Revenues",1,IF(AND($C201="5 - Transfers",MID($K201,15,1)="4"),1,-1))</f>
        <v>-2200</v>
      </c>
      <c r="Q201" s="17">
        <f>VLOOKUP($K201,[1]Budget!$V:$AE,10,0)*IF($C201="1 - Revenues",1,IF(AND($C201="5 - Transfers",MID(K201,15,1)="4"),1,-1))</f>
        <v>-760</v>
      </c>
      <c r="S201" s="18" t="b">
        <f>IF(LEFT(C201,1)="1",1,-1)*SUMIF([1]Budget!V:V,'Budget Worksheet for Pivot Tabl'!K201,[1]Budget!AC:AC)=P201</f>
        <v>1</v>
      </c>
    </row>
    <row r="202" spans="1:19" x14ac:dyDescent="0.25">
      <c r="A202" t="s">
        <v>16</v>
      </c>
      <c r="B202" t="s">
        <v>2</v>
      </c>
      <c r="C202" t="s">
        <v>8</v>
      </c>
      <c r="D202" t="str">
        <f t="shared" si="3"/>
        <v>OUTFLOWS</v>
      </c>
      <c r="E202" t="s">
        <v>121</v>
      </c>
      <c r="F202" t="s">
        <v>122</v>
      </c>
      <c r="G202" t="s">
        <v>102</v>
      </c>
      <c r="H202" t="s">
        <v>212</v>
      </c>
      <c r="I202" t="s">
        <v>16</v>
      </c>
      <c r="J202" t="s">
        <v>122</v>
      </c>
      <c r="K202" t="s">
        <v>628</v>
      </c>
      <c r="L202" t="s">
        <v>629</v>
      </c>
      <c r="M202" s="17">
        <f>VLOOKUP($K202,[1]Budget!$V:$AE,5,0)*IF($C202="1 - Revenues",1,IF(AND($C202="5 - Transfers",MID(I202,15,1)="4"),1,-1))</f>
        <v>-24000</v>
      </c>
      <c r="N202" s="17">
        <f>VLOOKUP($K202,[1]Budget!$V:$AE,6,0)*IF($C202="1 - Revenues",1,IF(AND($C202="5 - Transfers",MID(J202,15,1)="4"),1,-1))</f>
        <v>-24000</v>
      </c>
      <c r="O202" s="17">
        <f>IFERROR(IF(RIGHT(LEFT(K202,15),1)="4",VLOOKUP(K202,'[1]Budget Worksheet'!A:B,2,0),-1*VLOOKUP(K202,'[1]Budget Worksheet'!A:B,2,0)),0)</f>
        <v>-24500</v>
      </c>
      <c r="P202" s="17">
        <f>VLOOKUP($K202,[1]Budget!$V:$AE,8,0)*IF($C202="1 - Revenues",1,IF(AND($C202="5 - Transfers",MID($K202,15,1)="4"),1,-1))</f>
        <v>-24500</v>
      </c>
      <c r="Q202" s="17">
        <f>VLOOKUP($K202,[1]Budget!$V:$AE,10,0)*IF($C202="1 - Revenues",1,IF(AND($C202="5 - Transfers",MID(K202,15,1)="4"),1,-1))</f>
        <v>0</v>
      </c>
      <c r="S202" s="18" t="b">
        <f>IF(LEFT(C202,1)="1",1,-1)*SUMIF([1]Budget!V:V,'Budget Worksheet for Pivot Tabl'!K202,[1]Budget!AC:AC)=P202</f>
        <v>1</v>
      </c>
    </row>
    <row r="203" spans="1:19" x14ac:dyDescent="0.25">
      <c r="A203" t="s">
        <v>16</v>
      </c>
      <c r="B203" t="s">
        <v>2</v>
      </c>
      <c r="C203" t="s">
        <v>9</v>
      </c>
      <c r="D203" t="str">
        <f t="shared" si="3"/>
        <v>OUTFLOWS</v>
      </c>
      <c r="E203" t="s">
        <v>121</v>
      </c>
      <c r="F203" t="s">
        <v>122</v>
      </c>
      <c r="G203" t="s">
        <v>102</v>
      </c>
      <c r="H203" t="s">
        <v>212</v>
      </c>
      <c r="I203" t="s">
        <v>16</v>
      </c>
      <c r="J203" t="s">
        <v>122</v>
      </c>
      <c r="K203" t="s">
        <v>630</v>
      </c>
      <c r="L203" t="s">
        <v>476</v>
      </c>
      <c r="M203" s="17">
        <f>VLOOKUP($K203,[1]Budget!$V:$AE,5,0)*IF($C203="1 - Revenues",1,IF(AND($C203="5 - Transfers",MID(I203,15,1)="4"),1,-1))</f>
        <v>-9000</v>
      </c>
      <c r="N203" s="17">
        <f>VLOOKUP($K203,[1]Budget!$V:$AE,6,0)*IF($C203="1 - Revenues",1,IF(AND($C203="5 - Transfers",MID(J203,15,1)="4"),1,-1))</f>
        <v>-34000</v>
      </c>
      <c r="O203" s="17">
        <f>IFERROR(IF(RIGHT(LEFT(K203,15),1)="4",VLOOKUP(K203,'[1]Budget Worksheet'!A:B,2,0),-1*VLOOKUP(K203,'[1]Budget Worksheet'!A:B,2,0)),0)</f>
        <v>-24000</v>
      </c>
      <c r="P203" s="17">
        <f>VLOOKUP($K203,[1]Budget!$V:$AE,8,0)*IF($C203="1 - Revenues",1,IF(AND($C203="5 - Transfers",MID($K203,15,1)="4"),1,-1))</f>
        <v>-24000</v>
      </c>
      <c r="Q203" s="17">
        <f>VLOOKUP($K203,[1]Budget!$V:$AE,10,0)*IF($C203="1 - Revenues",1,IF(AND($C203="5 - Transfers",MID(K203,15,1)="4"),1,-1))</f>
        <v>0</v>
      </c>
      <c r="S203" s="18" t="b">
        <f>IF(LEFT(C203,1)="1",1,-1)*SUMIF([1]Budget!V:V,'Budget Worksheet for Pivot Tabl'!K203,[1]Budget!AC:AC)=P203</f>
        <v>1</v>
      </c>
    </row>
    <row r="204" spans="1:19" x14ac:dyDescent="0.25">
      <c r="A204" t="s">
        <v>16</v>
      </c>
      <c r="B204" t="s">
        <v>2</v>
      </c>
      <c r="C204" t="s">
        <v>9</v>
      </c>
      <c r="D204" t="str">
        <f t="shared" si="3"/>
        <v>OUTFLOWS</v>
      </c>
      <c r="E204" t="s">
        <v>121</v>
      </c>
      <c r="F204" t="s">
        <v>122</v>
      </c>
      <c r="G204" t="s">
        <v>102</v>
      </c>
      <c r="H204" t="s">
        <v>212</v>
      </c>
      <c r="I204" t="s">
        <v>16</v>
      </c>
      <c r="J204" t="s">
        <v>122</v>
      </c>
      <c r="K204" t="s">
        <v>631</v>
      </c>
      <c r="L204" t="s">
        <v>482</v>
      </c>
      <c r="M204" s="17">
        <f>VLOOKUP($K204,[1]Budget!$V:$AE,5,0)*IF($C204="1 - Revenues",1,IF(AND($C204="5 - Transfers",MID(I204,15,1)="4"),1,-1))</f>
        <v>-19000</v>
      </c>
      <c r="N204" s="17">
        <f>VLOOKUP($K204,[1]Budget!$V:$AE,6,0)*IF($C204="1 - Revenues",1,IF(AND($C204="5 - Transfers",MID(J204,15,1)="4"),1,-1))</f>
        <v>-18000</v>
      </c>
      <c r="O204" s="17">
        <f>IFERROR(IF(RIGHT(LEFT(K204,15),1)="4",VLOOKUP(K204,'[1]Budget Worksheet'!A:B,2,0),-1*VLOOKUP(K204,'[1]Budget Worksheet'!A:B,2,0)),0)</f>
        <v>-20000</v>
      </c>
      <c r="P204" s="17">
        <f>VLOOKUP($K204,[1]Budget!$V:$AE,8,0)*IF($C204="1 - Revenues",1,IF(AND($C204="5 - Transfers",MID($K204,15,1)="4"),1,-1))</f>
        <v>-47000</v>
      </c>
      <c r="Q204" s="17">
        <f>VLOOKUP($K204,[1]Budget!$V:$AE,10,0)*IF($C204="1 - Revenues",1,IF(AND($C204="5 - Transfers",MID(K204,15,1)="4"),1,-1))</f>
        <v>-27000</v>
      </c>
      <c r="S204" s="18" t="b">
        <f>IF(LEFT(C204,1)="1",1,-1)*SUMIF([1]Budget!V:V,'Budget Worksheet for Pivot Tabl'!K204,[1]Budget!AC:AC)=P204</f>
        <v>1</v>
      </c>
    </row>
    <row r="205" spans="1:19" x14ac:dyDescent="0.25">
      <c r="A205" t="s">
        <v>16</v>
      </c>
      <c r="B205" t="s">
        <v>2</v>
      </c>
      <c r="C205" t="s">
        <v>9</v>
      </c>
      <c r="D205" t="str">
        <f t="shared" si="3"/>
        <v>OUTFLOWS</v>
      </c>
      <c r="E205" t="s">
        <v>121</v>
      </c>
      <c r="F205" t="s">
        <v>122</v>
      </c>
      <c r="G205" t="s">
        <v>102</v>
      </c>
      <c r="H205" t="s">
        <v>212</v>
      </c>
      <c r="I205" t="s">
        <v>16</v>
      </c>
      <c r="J205" t="s">
        <v>122</v>
      </c>
      <c r="K205" t="s">
        <v>632</v>
      </c>
      <c r="L205" t="s">
        <v>633</v>
      </c>
      <c r="M205" s="17">
        <f>VLOOKUP($K205,[1]Budget!$V:$AE,5,0)*IF($C205="1 - Revenues",1,IF(AND($C205="5 - Transfers",MID(I205,15,1)="4"),1,-1))</f>
        <v>-1000</v>
      </c>
      <c r="N205" s="17">
        <f>VLOOKUP($K205,[1]Budget!$V:$AE,6,0)*IF($C205="1 - Revenues",1,IF(AND($C205="5 - Transfers",MID(J205,15,1)="4"),1,-1))</f>
        <v>-1000</v>
      </c>
      <c r="O205" s="17">
        <f>IFERROR(IF(RIGHT(LEFT(K205,15),1)="4",VLOOKUP(K205,'[1]Budget Worksheet'!A:B,2,0),-1*VLOOKUP(K205,'[1]Budget Worksheet'!A:B,2,0)),0)</f>
        <v>-1100</v>
      </c>
      <c r="P205" s="17">
        <f>VLOOKUP($K205,[1]Budget!$V:$AE,8,0)*IF($C205="1 - Revenues",1,IF(AND($C205="5 - Transfers",MID($K205,15,1)="4"),1,-1))</f>
        <v>-1100</v>
      </c>
      <c r="Q205" s="17">
        <f>VLOOKUP($K205,[1]Budget!$V:$AE,10,0)*IF($C205="1 - Revenues",1,IF(AND($C205="5 - Transfers",MID(K205,15,1)="4"),1,-1))</f>
        <v>0</v>
      </c>
      <c r="S205" s="18" t="b">
        <f>IF(LEFT(C205,1)="1",1,-1)*SUMIF([1]Budget!V:V,'Budget Worksheet for Pivot Tabl'!K205,[1]Budget!AC:AC)=P205</f>
        <v>1</v>
      </c>
    </row>
    <row r="206" spans="1:19" x14ac:dyDescent="0.25">
      <c r="A206" t="s">
        <v>16</v>
      </c>
      <c r="B206" t="s">
        <v>2</v>
      </c>
      <c r="C206" t="s">
        <v>9</v>
      </c>
      <c r="D206" t="str">
        <f t="shared" si="3"/>
        <v>OUTFLOWS</v>
      </c>
      <c r="E206" t="s">
        <v>121</v>
      </c>
      <c r="F206" t="s">
        <v>122</v>
      </c>
      <c r="G206" t="s">
        <v>102</v>
      </c>
      <c r="H206" t="s">
        <v>212</v>
      </c>
      <c r="I206" t="s">
        <v>16</v>
      </c>
      <c r="J206" t="s">
        <v>122</v>
      </c>
      <c r="K206" t="s">
        <v>634</v>
      </c>
      <c r="L206" t="s">
        <v>635</v>
      </c>
      <c r="M206" s="17">
        <f>VLOOKUP($K206,[1]Budget!$V:$AE,5,0)*IF($C206="1 - Revenues",1,IF(AND($C206="5 - Transfers",MID(I206,15,1)="4"),1,-1))</f>
        <v>-1000</v>
      </c>
      <c r="N206" s="17">
        <f>VLOOKUP($K206,[1]Budget!$V:$AE,6,0)*IF($C206="1 - Revenues",1,IF(AND($C206="5 - Transfers",MID(J206,15,1)="4"),1,-1))</f>
        <v>-4000</v>
      </c>
      <c r="O206" s="17">
        <f>IFERROR(IF(RIGHT(LEFT(K206,15),1)="4",VLOOKUP(K206,'[1]Budget Worksheet'!A:B,2,0),-1*VLOOKUP(K206,'[1]Budget Worksheet'!A:B,2,0)),0)</f>
        <v>-1500</v>
      </c>
      <c r="P206" s="17">
        <f>VLOOKUP($K206,[1]Budget!$V:$AE,8,0)*IF($C206="1 - Revenues",1,IF(AND($C206="5 - Transfers",MID($K206,15,1)="4"),1,-1))</f>
        <v>-4100</v>
      </c>
      <c r="Q206" s="17">
        <f>VLOOKUP($K206,[1]Budget!$V:$AE,10,0)*IF($C206="1 - Revenues",1,IF(AND($C206="5 - Transfers",MID(K206,15,1)="4"),1,-1))</f>
        <v>-2600</v>
      </c>
      <c r="S206" s="18" t="b">
        <f>IF(LEFT(C206,1)="1",1,-1)*SUMIF([1]Budget!V:V,'Budget Worksheet for Pivot Tabl'!K206,[1]Budget!AC:AC)=P206</f>
        <v>1</v>
      </c>
    </row>
    <row r="207" spans="1:19" x14ac:dyDescent="0.25">
      <c r="A207" t="s">
        <v>16</v>
      </c>
      <c r="B207" t="s">
        <v>2</v>
      </c>
      <c r="C207" t="s">
        <v>9</v>
      </c>
      <c r="D207" t="str">
        <f t="shared" si="3"/>
        <v>OUTFLOWS</v>
      </c>
      <c r="E207" t="s">
        <v>121</v>
      </c>
      <c r="F207" t="s">
        <v>122</v>
      </c>
      <c r="G207" t="s">
        <v>102</v>
      </c>
      <c r="H207" t="s">
        <v>212</v>
      </c>
      <c r="I207" t="s">
        <v>16</v>
      </c>
      <c r="J207" t="s">
        <v>122</v>
      </c>
      <c r="K207" t="s">
        <v>636</v>
      </c>
      <c r="L207" t="s">
        <v>637</v>
      </c>
      <c r="M207" s="17">
        <f>VLOOKUP($K207,[1]Budget!$V:$AE,5,0)*IF($C207="1 - Revenues",1,IF(AND($C207="5 - Transfers",MID(I207,15,1)="4"),1,-1))</f>
        <v>-1000</v>
      </c>
      <c r="N207" s="17">
        <f>VLOOKUP($K207,[1]Budget!$V:$AE,6,0)*IF($C207="1 - Revenues",1,IF(AND($C207="5 - Transfers",MID(J207,15,1)="4"),1,-1))</f>
        <v>-1000</v>
      </c>
      <c r="O207" s="17">
        <f>IFERROR(IF(RIGHT(LEFT(K207,15),1)="4",VLOOKUP(K207,'[1]Budget Worksheet'!A:B,2,0),-1*VLOOKUP(K207,'[1]Budget Worksheet'!A:B,2,0)),0)</f>
        <v>-660</v>
      </c>
      <c r="P207" s="17">
        <f>VLOOKUP($K207,[1]Budget!$V:$AE,8,0)*IF($C207="1 - Revenues",1,IF(AND($C207="5 - Transfers",MID($K207,15,1)="4"),1,-1))</f>
        <v>-660</v>
      </c>
      <c r="Q207" s="17">
        <f>VLOOKUP($K207,[1]Budget!$V:$AE,10,0)*IF($C207="1 - Revenues",1,IF(AND($C207="5 - Transfers",MID(K207,15,1)="4"),1,-1))</f>
        <v>0</v>
      </c>
      <c r="S207" s="18" t="b">
        <f>IF(LEFT(C207,1)="1",1,-1)*SUMIF([1]Budget!V:V,'Budget Worksheet for Pivot Tabl'!K207,[1]Budget!AC:AC)=P207</f>
        <v>1</v>
      </c>
    </row>
    <row r="208" spans="1:19" x14ac:dyDescent="0.25">
      <c r="A208" t="s">
        <v>16</v>
      </c>
      <c r="B208" t="s">
        <v>2</v>
      </c>
      <c r="C208" t="s">
        <v>9</v>
      </c>
      <c r="D208" t="str">
        <f t="shared" si="3"/>
        <v>OUTFLOWS</v>
      </c>
      <c r="E208" t="s">
        <v>121</v>
      </c>
      <c r="F208" t="s">
        <v>122</v>
      </c>
      <c r="G208" t="s">
        <v>102</v>
      </c>
      <c r="H208" t="s">
        <v>212</v>
      </c>
      <c r="I208" t="s">
        <v>16</v>
      </c>
      <c r="J208" t="s">
        <v>122</v>
      </c>
      <c r="K208" t="s">
        <v>638</v>
      </c>
      <c r="L208" t="s">
        <v>484</v>
      </c>
      <c r="M208" s="17">
        <f>VLOOKUP($K208,[1]Budget!$V:$AE,5,0)*IF($C208="1 - Revenues",1,IF(AND($C208="5 - Transfers",MID(I208,15,1)="4"),1,-1))</f>
        <v>-7000</v>
      </c>
      <c r="N208" s="17">
        <f>VLOOKUP($K208,[1]Budget!$V:$AE,6,0)*IF($C208="1 - Revenues",1,IF(AND($C208="5 - Transfers",MID(J208,15,1)="4"),1,-1))</f>
        <v>0</v>
      </c>
      <c r="O208" s="17">
        <f>IFERROR(IF(RIGHT(LEFT(K208,15),1)="4",VLOOKUP(K208,'[1]Budget Worksheet'!A:B,2,0),-1*VLOOKUP(K208,'[1]Budget Worksheet'!A:B,2,0)),0)</f>
        <v>-4000</v>
      </c>
      <c r="P208" s="17">
        <f>VLOOKUP($K208,[1]Budget!$V:$AE,8,0)*IF($C208="1 - Revenues",1,IF(AND($C208="5 - Transfers",MID($K208,15,1)="4"),1,-1))</f>
        <v>-4000</v>
      </c>
      <c r="Q208" s="17">
        <f>VLOOKUP($K208,[1]Budget!$V:$AE,10,0)*IF($C208="1 - Revenues",1,IF(AND($C208="5 - Transfers",MID(K208,15,1)="4"),1,-1))</f>
        <v>0</v>
      </c>
      <c r="S208" s="18" t="b">
        <f>IF(LEFT(C208,1)="1",1,-1)*SUMIF([1]Budget!V:V,'Budget Worksheet for Pivot Tabl'!K208,[1]Budget!AC:AC)=P208</f>
        <v>1</v>
      </c>
    </row>
    <row r="209" spans="1:19" x14ac:dyDescent="0.25">
      <c r="A209" t="s">
        <v>16</v>
      </c>
      <c r="B209" t="s">
        <v>2</v>
      </c>
      <c r="C209" t="s">
        <v>9</v>
      </c>
      <c r="D209" t="str">
        <f t="shared" si="3"/>
        <v>OUTFLOWS</v>
      </c>
      <c r="E209" t="s">
        <v>121</v>
      </c>
      <c r="F209" t="s">
        <v>122</v>
      </c>
      <c r="G209" t="s">
        <v>102</v>
      </c>
      <c r="H209" t="s">
        <v>212</v>
      </c>
      <c r="I209" t="s">
        <v>16</v>
      </c>
      <c r="J209" t="s">
        <v>122</v>
      </c>
      <c r="K209" t="s">
        <v>639</v>
      </c>
      <c r="L209" t="s">
        <v>640</v>
      </c>
      <c r="M209" s="17">
        <f>VLOOKUP($K209,[1]Budget!$V:$AE,5,0)*IF($C209="1 - Revenues",1,IF(AND($C209="5 - Transfers",MID(I209,15,1)="4"),1,-1))</f>
        <v>-11000</v>
      </c>
      <c r="N209" s="17">
        <f>VLOOKUP($K209,[1]Budget!$V:$AE,6,0)*IF($C209="1 - Revenues",1,IF(AND($C209="5 - Transfers",MID(J209,15,1)="4"),1,-1))</f>
        <v>-3000</v>
      </c>
      <c r="O209" s="17">
        <f>IFERROR(IF(RIGHT(LEFT(K209,15),1)="4",VLOOKUP(K209,'[1]Budget Worksheet'!A:B,2,0),-1*VLOOKUP(K209,'[1]Budget Worksheet'!A:B,2,0)),0)</f>
        <v>-3000</v>
      </c>
      <c r="P209" s="17">
        <f>VLOOKUP($K209,[1]Budget!$V:$AE,8,0)*IF($C209="1 - Revenues",1,IF(AND($C209="5 - Transfers",MID($K209,15,1)="4"),1,-1))</f>
        <v>-3000</v>
      </c>
      <c r="Q209" s="17">
        <f>VLOOKUP($K209,[1]Budget!$V:$AE,10,0)*IF($C209="1 - Revenues",1,IF(AND($C209="5 - Transfers",MID(K209,15,1)="4"),1,-1))</f>
        <v>0</v>
      </c>
      <c r="S209" s="18" t="b">
        <f>IF(LEFT(C209,1)="1",1,-1)*SUMIF([1]Budget!V:V,'Budget Worksheet for Pivot Tabl'!K209,[1]Budget!AC:AC)=P209</f>
        <v>1</v>
      </c>
    </row>
    <row r="210" spans="1:19" x14ac:dyDescent="0.25">
      <c r="A210" t="s">
        <v>16</v>
      </c>
      <c r="B210" t="s">
        <v>2</v>
      </c>
      <c r="C210" t="s">
        <v>9</v>
      </c>
      <c r="D210" t="str">
        <f t="shared" si="3"/>
        <v>OUTFLOWS</v>
      </c>
      <c r="E210" t="s">
        <v>121</v>
      </c>
      <c r="F210" t="s">
        <v>122</v>
      </c>
      <c r="G210" t="s">
        <v>102</v>
      </c>
      <c r="H210" t="s">
        <v>212</v>
      </c>
      <c r="I210" t="s">
        <v>16</v>
      </c>
      <c r="J210" t="s">
        <v>122</v>
      </c>
      <c r="K210" t="s">
        <v>641</v>
      </c>
      <c r="L210" t="s">
        <v>642</v>
      </c>
      <c r="M210" s="17">
        <f>VLOOKUP($K210,[1]Budget!$V:$AE,5,0)*IF($C210="1 - Revenues",1,IF(AND($C210="5 - Transfers",MID(I210,15,1)="4"),1,-1))</f>
        <v>-1000</v>
      </c>
      <c r="N210" s="17">
        <f>VLOOKUP($K210,[1]Budget!$V:$AE,6,0)*IF($C210="1 - Revenues",1,IF(AND($C210="5 - Transfers",MID(J210,15,1)="4"),1,-1))</f>
        <v>0</v>
      </c>
      <c r="O210" s="17">
        <f>IFERROR(IF(RIGHT(LEFT(K210,15),1)="4",VLOOKUP(K210,'[1]Budget Worksheet'!A:B,2,0),-1*VLOOKUP(K210,'[1]Budget Worksheet'!A:B,2,0)),0)</f>
        <v>-1000</v>
      </c>
      <c r="P210" s="17">
        <f>VLOOKUP($K210,[1]Budget!$V:$AE,8,0)*IF($C210="1 - Revenues",1,IF(AND($C210="5 - Transfers",MID($K210,15,1)="4"),1,-1))</f>
        <v>-1000</v>
      </c>
      <c r="Q210" s="17">
        <f>VLOOKUP($K210,[1]Budget!$V:$AE,10,0)*IF($C210="1 - Revenues",1,IF(AND($C210="5 - Transfers",MID(K210,15,1)="4"),1,-1))</f>
        <v>0</v>
      </c>
      <c r="S210" s="18" t="b">
        <f>IF(LEFT(C210,1)="1",1,-1)*SUMIF([1]Budget!V:V,'Budget Worksheet for Pivot Tabl'!K210,[1]Budget!AC:AC)=P210</f>
        <v>1</v>
      </c>
    </row>
    <row r="211" spans="1:19" x14ac:dyDescent="0.25">
      <c r="A211" t="s">
        <v>16</v>
      </c>
      <c r="B211" t="s">
        <v>2</v>
      </c>
      <c r="C211" t="s">
        <v>9</v>
      </c>
      <c r="D211" t="str">
        <f t="shared" si="3"/>
        <v>OUTFLOWS</v>
      </c>
      <c r="E211" t="s">
        <v>121</v>
      </c>
      <c r="F211" t="s">
        <v>122</v>
      </c>
      <c r="G211" t="s">
        <v>102</v>
      </c>
      <c r="H211" t="s">
        <v>212</v>
      </c>
      <c r="I211" t="s">
        <v>16</v>
      </c>
      <c r="J211" t="s">
        <v>122</v>
      </c>
      <c r="K211" t="s">
        <v>643</v>
      </c>
      <c r="L211" t="s">
        <v>490</v>
      </c>
      <c r="M211" s="17">
        <f>VLOOKUP($K211,[1]Budget!$V:$AE,5,0)*IF($C211="1 - Revenues",1,IF(AND($C211="5 - Transfers",MID(I211,15,1)="4"),1,-1))</f>
        <v>-1000</v>
      </c>
      <c r="N211" s="17">
        <f>VLOOKUP($K211,[1]Budget!$V:$AE,6,0)*IF($C211="1 - Revenues",1,IF(AND($C211="5 - Transfers",MID(J211,15,1)="4"),1,-1))</f>
        <v>0</v>
      </c>
      <c r="O211" s="17">
        <f>IFERROR(IF(RIGHT(LEFT(K211,15),1)="4",VLOOKUP(K211,'[1]Budget Worksheet'!A:B,2,0),-1*VLOOKUP(K211,'[1]Budget Worksheet'!A:B,2,0)),0)</f>
        <v>-1270</v>
      </c>
      <c r="P211" s="17">
        <f>VLOOKUP($K211,[1]Budget!$V:$AE,8,0)*IF($C211="1 - Revenues",1,IF(AND($C211="5 - Transfers",MID($K211,15,1)="4"),1,-1))</f>
        <v>-1800</v>
      </c>
      <c r="Q211" s="17">
        <f>VLOOKUP($K211,[1]Budget!$V:$AE,10,0)*IF($C211="1 - Revenues",1,IF(AND($C211="5 - Transfers",MID(K211,15,1)="4"),1,-1))</f>
        <v>-530</v>
      </c>
      <c r="S211" s="18" t="b">
        <f>IF(LEFT(C211,1)="1",1,-1)*SUMIF([1]Budget!V:V,'Budget Worksheet for Pivot Tabl'!K211,[1]Budget!AC:AC)=P211</f>
        <v>1</v>
      </c>
    </row>
    <row r="212" spans="1:19" x14ac:dyDescent="0.25">
      <c r="A212" t="s">
        <v>16</v>
      </c>
      <c r="B212" t="s">
        <v>2</v>
      </c>
      <c r="C212" t="s">
        <v>9</v>
      </c>
      <c r="D212" t="str">
        <f t="shared" si="3"/>
        <v>OUTFLOWS</v>
      </c>
      <c r="E212" t="s">
        <v>121</v>
      </c>
      <c r="F212" t="s">
        <v>122</v>
      </c>
      <c r="G212" t="s">
        <v>102</v>
      </c>
      <c r="H212" t="s">
        <v>212</v>
      </c>
      <c r="I212" t="s">
        <v>16</v>
      </c>
      <c r="J212" t="s">
        <v>122</v>
      </c>
      <c r="K212" t="s">
        <v>644</v>
      </c>
      <c r="L212" t="s">
        <v>645</v>
      </c>
      <c r="M212" s="17">
        <f>VLOOKUP($K212,[1]Budget!$V:$AE,5,0)*IF($C212="1 - Revenues",1,IF(AND($C212="5 - Transfers",MID(I212,15,1)="4"),1,-1))</f>
        <v>-22000</v>
      </c>
      <c r="N212" s="17">
        <f>VLOOKUP($K212,[1]Budget!$V:$AE,6,0)*IF($C212="1 - Revenues",1,IF(AND($C212="5 - Transfers",MID(J212,15,1)="4"),1,-1))</f>
        <v>-22000</v>
      </c>
      <c r="O212" s="17">
        <f>IFERROR(IF(RIGHT(LEFT(K212,15),1)="4",VLOOKUP(K212,'[1]Budget Worksheet'!A:B,2,0),-1*VLOOKUP(K212,'[1]Budget Worksheet'!A:B,2,0)),0)</f>
        <v>-22200</v>
      </c>
      <c r="P212" s="17">
        <f>VLOOKUP($K212,[1]Budget!$V:$AE,8,0)*IF($C212="1 - Revenues",1,IF(AND($C212="5 - Transfers",MID($K212,15,1)="4"),1,-1))</f>
        <v>-22000</v>
      </c>
      <c r="Q212" s="17">
        <f>VLOOKUP($K212,[1]Budget!$V:$AE,10,0)*IF($C212="1 - Revenues",1,IF(AND($C212="5 - Transfers",MID(K212,15,1)="4"),1,-1))</f>
        <v>200</v>
      </c>
      <c r="S212" s="18" t="b">
        <f>IF(LEFT(C212,1)="1",1,-1)*SUMIF([1]Budget!V:V,'Budget Worksheet for Pivot Tabl'!K212,[1]Budget!AC:AC)=P212</f>
        <v>1</v>
      </c>
    </row>
    <row r="213" spans="1:19" x14ac:dyDescent="0.25">
      <c r="A213" t="s">
        <v>16</v>
      </c>
      <c r="B213" t="s">
        <v>2</v>
      </c>
      <c r="C213" t="s">
        <v>9</v>
      </c>
      <c r="D213" t="str">
        <f t="shared" si="3"/>
        <v>OUTFLOWS</v>
      </c>
      <c r="E213" t="s">
        <v>121</v>
      </c>
      <c r="F213" t="s">
        <v>122</v>
      </c>
      <c r="G213" t="s">
        <v>102</v>
      </c>
      <c r="H213" t="s">
        <v>212</v>
      </c>
      <c r="I213" t="s">
        <v>16</v>
      </c>
      <c r="J213" t="s">
        <v>122</v>
      </c>
      <c r="K213" t="s">
        <v>646</v>
      </c>
      <c r="L213" t="s">
        <v>647</v>
      </c>
      <c r="M213" s="17">
        <f>VLOOKUP($K213,[1]Budget!$V:$AE,5,0)*IF($C213="1 - Revenues",1,IF(AND($C213="5 - Transfers",MID(I213,15,1)="4"),1,-1))</f>
        <v>-1000</v>
      </c>
      <c r="N213" s="17">
        <f>VLOOKUP($K213,[1]Budget!$V:$AE,6,0)*IF($C213="1 - Revenues",1,IF(AND($C213="5 - Transfers",MID(J213,15,1)="4"),1,-1))</f>
        <v>0</v>
      </c>
      <c r="O213" s="17">
        <f>IFERROR(IF(RIGHT(LEFT(K213,15),1)="4",VLOOKUP(K213,'[1]Budget Worksheet'!A:B,2,0),-1*VLOOKUP(K213,'[1]Budget Worksheet'!A:B,2,0)),0)</f>
        <v>-500</v>
      </c>
      <c r="P213" s="17">
        <f>VLOOKUP($K213,[1]Budget!$V:$AE,8,0)*IF($C213="1 - Revenues",1,IF(AND($C213="5 - Transfers",MID($K213,15,1)="4"),1,-1))</f>
        <v>-500</v>
      </c>
      <c r="Q213" s="17">
        <f>VLOOKUP($K213,[1]Budget!$V:$AE,10,0)*IF($C213="1 - Revenues",1,IF(AND($C213="5 - Transfers",MID(K213,15,1)="4"),1,-1))</f>
        <v>0</v>
      </c>
      <c r="S213" s="18" t="b">
        <f>IF(LEFT(C213,1)="1",1,-1)*SUMIF([1]Budget!V:V,'Budget Worksheet for Pivot Tabl'!K213,[1]Budget!AC:AC)=P213</f>
        <v>1</v>
      </c>
    </row>
    <row r="214" spans="1:19" x14ac:dyDescent="0.25">
      <c r="A214" t="s">
        <v>16</v>
      </c>
      <c r="B214" t="s">
        <v>2</v>
      </c>
      <c r="C214" t="s">
        <v>9</v>
      </c>
      <c r="D214" t="str">
        <f t="shared" si="3"/>
        <v>OUTFLOWS</v>
      </c>
      <c r="E214" t="s">
        <v>121</v>
      </c>
      <c r="F214" t="s">
        <v>122</v>
      </c>
      <c r="G214" t="s">
        <v>102</v>
      </c>
      <c r="H214" t="s">
        <v>212</v>
      </c>
      <c r="I214" t="s">
        <v>16</v>
      </c>
      <c r="J214" t="s">
        <v>122</v>
      </c>
      <c r="K214" t="s">
        <v>648</v>
      </c>
      <c r="L214" t="s">
        <v>649</v>
      </c>
      <c r="M214" s="17">
        <f>VLOOKUP($K214,[1]Budget!$V:$AE,5,0)*IF($C214="1 - Revenues",1,IF(AND($C214="5 - Transfers",MID(I214,15,1)="4"),1,-1))</f>
        <v>0</v>
      </c>
      <c r="N214" s="17">
        <f>VLOOKUP($K214,[1]Budget!$V:$AE,6,0)*IF($C214="1 - Revenues",1,IF(AND($C214="5 - Transfers",MID(J214,15,1)="4"),1,-1))</f>
        <v>0</v>
      </c>
      <c r="O214" s="17">
        <f>IFERROR(IF(RIGHT(LEFT(K214,15),1)="4",VLOOKUP(K214,'[1]Budget Worksheet'!A:B,2,0),-1*VLOOKUP(K214,'[1]Budget Worksheet'!A:B,2,0)),0)</f>
        <v>-500</v>
      </c>
      <c r="P214" s="17">
        <f>VLOOKUP($K214,[1]Budget!$V:$AE,8,0)*IF($C214="1 - Revenues",1,IF(AND($C214="5 - Transfers",MID($K214,15,1)="4"),1,-1))</f>
        <v>-500</v>
      </c>
      <c r="Q214" s="17">
        <f>VLOOKUP($K214,[1]Budget!$V:$AE,10,0)*IF($C214="1 - Revenues",1,IF(AND($C214="5 - Transfers",MID(K214,15,1)="4"),1,-1))</f>
        <v>0</v>
      </c>
      <c r="S214" s="18" t="b">
        <f>IF(LEFT(C214,1)="1",1,-1)*SUMIF([1]Budget!V:V,'Budget Worksheet for Pivot Tabl'!K214,[1]Budget!AC:AC)=P214</f>
        <v>1</v>
      </c>
    </row>
    <row r="215" spans="1:19" x14ac:dyDescent="0.25">
      <c r="A215" t="s">
        <v>16</v>
      </c>
      <c r="B215" t="s">
        <v>2</v>
      </c>
      <c r="C215" t="s">
        <v>9</v>
      </c>
      <c r="D215" t="str">
        <f t="shared" si="3"/>
        <v>OUTFLOWS</v>
      </c>
      <c r="E215" t="s">
        <v>121</v>
      </c>
      <c r="F215" t="s">
        <v>122</v>
      </c>
      <c r="G215" t="s">
        <v>102</v>
      </c>
      <c r="H215" t="s">
        <v>212</v>
      </c>
      <c r="I215" t="s">
        <v>16</v>
      </c>
      <c r="J215" t="s">
        <v>122</v>
      </c>
      <c r="K215" t="s">
        <v>650</v>
      </c>
      <c r="L215" t="s">
        <v>651</v>
      </c>
      <c r="M215" s="17">
        <f>VLOOKUP($K215,[1]Budget!$V:$AE,5,0)*IF($C215="1 - Revenues",1,IF(AND($C215="5 - Transfers",MID(I215,15,1)="4"),1,-1))</f>
        <v>-6000</v>
      </c>
      <c r="N215" s="17">
        <f>VLOOKUP($K215,[1]Budget!$V:$AE,6,0)*IF($C215="1 - Revenues",1,IF(AND($C215="5 - Transfers",MID(J215,15,1)="4"),1,-1))</f>
        <v>-6000</v>
      </c>
      <c r="O215" s="17">
        <f>IFERROR(IF(RIGHT(LEFT(K215,15),1)="4",VLOOKUP(K215,'[1]Budget Worksheet'!A:B,2,0),-1*VLOOKUP(K215,'[1]Budget Worksheet'!A:B,2,0)),0)</f>
        <v>-12000</v>
      </c>
      <c r="P215" s="17">
        <f>VLOOKUP($K215,[1]Budget!$V:$AE,8,0)*IF($C215="1 - Revenues",1,IF(AND($C215="5 - Transfers",MID($K215,15,1)="4"),1,-1))</f>
        <v>-12000</v>
      </c>
      <c r="Q215" s="17">
        <f>VLOOKUP($K215,[1]Budget!$V:$AE,10,0)*IF($C215="1 - Revenues",1,IF(AND($C215="5 - Transfers",MID(K215,15,1)="4"),1,-1))</f>
        <v>0</v>
      </c>
      <c r="S215" s="18" t="b">
        <f>IF(LEFT(C215,1)="1",1,-1)*SUMIF([1]Budget!V:V,'Budget Worksheet for Pivot Tabl'!K215,[1]Budget!AC:AC)=P215</f>
        <v>1</v>
      </c>
    </row>
    <row r="216" spans="1:19" x14ac:dyDescent="0.25">
      <c r="A216" t="s">
        <v>16</v>
      </c>
      <c r="B216" t="s">
        <v>2</v>
      </c>
      <c r="C216" t="s">
        <v>9</v>
      </c>
      <c r="D216" t="str">
        <f t="shared" si="3"/>
        <v>OUTFLOWS</v>
      </c>
      <c r="E216" t="s">
        <v>121</v>
      </c>
      <c r="F216" t="s">
        <v>122</v>
      </c>
      <c r="G216" t="s">
        <v>102</v>
      </c>
      <c r="H216" t="s">
        <v>212</v>
      </c>
      <c r="I216" t="s">
        <v>16</v>
      </c>
      <c r="J216" t="s">
        <v>122</v>
      </c>
      <c r="K216" t="s">
        <v>652</v>
      </c>
      <c r="L216" t="s">
        <v>653</v>
      </c>
      <c r="M216" s="17">
        <f>VLOOKUP($K216,[1]Budget!$V:$AE,5,0)*IF($C216="1 - Revenues",1,IF(AND($C216="5 - Transfers",MID(I216,15,1)="4"),1,-1))</f>
        <v>0</v>
      </c>
      <c r="N216" s="17">
        <f>VLOOKUP($K216,[1]Budget!$V:$AE,6,0)*IF($C216="1 - Revenues",1,IF(AND($C216="5 - Transfers",MID(J216,15,1)="4"),1,-1))</f>
        <v>0</v>
      </c>
      <c r="O216" s="17">
        <f>IFERROR(IF(RIGHT(LEFT(K216,15),1)="4",VLOOKUP(K216,'[1]Budget Worksheet'!A:B,2,0),-1*VLOOKUP(K216,'[1]Budget Worksheet'!A:B,2,0)),0)</f>
        <v>0</v>
      </c>
      <c r="P216" s="17">
        <f>VLOOKUP($K216,[1]Budget!$V:$AE,8,0)*IF($C216="1 - Revenues",1,IF(AND($C216="5 - Transfers",MID($K216,15,1)="4"),1,-1))</f>
        <v>0</v>
      </c>
      <c r="Q216" s="17">
        <f>VLOOKUP($K216,[1]Budget!$V:$AE,10,0)*IF($C216="1 - Revenues",1,IF(AND($C216="5 - Transfers",MID(K216,15,1)="4"),1,-1))</f>
        <v>0</v>
      </c>
      <c r="S216" s="18" t="b">
        <f>IF(LEFT(C216,1)="1",1,-1)*SUMIF([1]Budget!V:V,'Budget Worksheet for Pivot Tabl'!K216,[1]Budget!AC:AC)=P216</f>
        <v>1</v>
      </c>
    </row>
    <row r="217" spans="1:19" x14ac:dyDescent="0.25">
      <c r="A217" t="s">
        <v>16</v>
      </c>
      <c r="B217" t="s">
        <v>2</v>
      </c>
      <c r="C217" t="s">
        <v>9</v>
      </c>
      <c r="D217" t="str">
        <f t="shared" si="3"/>
        <v>OUTFLOWS</v>
      </c>
      <c r="E217" t="s">
        <v>121</v>
      </c>
      <c r="F217" t="s">
        <v>122</v>
      </c>
      <c r="G217" t="s">
        <v>102</v>
      </c>
      <c r="H217" t="s">
        <v>212</v>
      </c>
      <c r="I217" t="s">
        <v>16</v>
      </c>
      <c r="J217" t="s">
        <v>122</v>
      </c>
      <c r="K217" t="s">
        <v>654</v>
      </c>
      <c r="L217" t="s">
        <v>512</v>
      </c>
      <c r="M217" s="17">
        <f>VLOOKUP($K217,[1]Budget!$V:$AE,5,0)*IF($C217="1 - Revenues",1,IF(AND($C217="5 - Transfers",MID(I217,15,1)="4"),1,-1))</f>
        <v>0</v>
      </c>
      <c r="N217" s="17">
        <f>VLOOKUP($K217,[1]Budget!$V:$AE,6,0)*IF($C217="1 - Revenues",1,IF(AND($C217="5 - Transfers",MID(J217,15,1)="4"),1,-1))</f>
        <v>-1000</v>
      </c>
      <c r="O217" s="17">
        <f>IFERROR(IF(RIGHT(LEFT(K217,15),1)="4",VLOOKUP(K217,'[1]Budget Worksheet'!A:B,2,0),-1*VLOOKUP(K217,'[1]Budget Worksheet'!A:B,2,0)),0)</f>
        <v>-400</v>
      </c>
      <c r="P217" s="17">
        <f>VLOOKUP($K217,[1]Budget!$V:$AE,8,0)*IF($C217="1 - Revenues",1,IF(AND($C217="5 - Transfers",MID($K217,15,1)="4"),1,-1))</f>
        <v>-400</v>
      </c>
      <c r="Q217" s="17">
        <f>VLOOKUP($K217,[1]Budget!$V:$AE,10,0)*IF($C217="1 - Revenues",1,IF(AND($C217="5 - Transfers",MID(K217,15,1)="4"),1,-1))</f>
        <v>0</v>
      </c>
      <c r="S217" s="18" t="b">
        <f>IF(LEFT(C217,1)="1",1,-1)*SUMIF([1]Budget!V:V,'Budget Worksheet for Pivot Tabl'!K217,[1]Budget!AC:AC)=P217</f>
        <v>1</v>
      </c>
    </row>
    <row r="218" spans="1:19" x14ac:dyDescent="0.25">
      <c r="A218" t="s">
        <v>16</v>
      </c>
      <c r="B218" t="s">
        <v>2</v>
      </c>
      <c r="C218" t="s">
        <v>9</v>
      </c>
      <c r="D218" t="str">
        <f t="shared" si="3"/>
        <v>OUTFLOWS</v>
      </c>
      <c r="E218" t="s">
        <v>121</v>
      </c>
      <c r="F218" t="s">
        <v>122</v>
      </c>
      <c r="G218" t="s">
        <v>102</v>
      </c>
      <c r="H218" t="s">
        <v>212</v>
      </c>
      <c r="I218" t="s">
        <v>16</v>
      </c>
      <c r="J218" t="s">
        <v>122</v>
      </c>
      <c r="K218" t="s">
        <v>655</v>
      </c>
      <c r="L218" t="s">
        <v>656</v>
      </c>
      <c r="M218" s="17">
        <f>VLOOKUP($K218,[1]Budget!$V:$AE,5,0)*IF($C218="1 - Revenues",1,IF(AND($C218="5 - Transfers",MID(I218,15,1)="4"),1,-1))</f>
        <v>8000</v>
      </c>
      <c r="N218" s="17">
        <f>VLOOKUP($K218,[1]Budget!$V:$AE,6,0)*IF($C218="1 - Revenues",1,IF(AND($C218="5 - Transfers",MID(J218,15,1)="4"),1,-1))</f>
        <v>-161000</v>
      </c>
      <c r="O218" s="17">
        <f>IFERROR(IF(RIGHT(LEFT(K218,15),1)="4",VLOOKUP(K218,'[1]Budget Worksheet'!A:B,2,0),-1*VLOOKUP(K218,'[1]Budget Worksheet'!A:B,2,0)),0)</f>
        <v>0</v>
      </c>
      <c r="P218" s="17">
        <f>VLOOKUP($K218,[1]Budget!$V:$AE,8,0)*IF($C218="1 - Revenues",1,IF(AND($C218="5 - Transfers",MID($K218,15,1)="4"),1,-1))</f>
        <v>0</v>
      </c>
      <c r="Q218" s="17">
        <f>VLOOKUP($K218,[1]Budget!$V:$AE,10,0)*IF($C218="1 - Revenues",1,IF(AND($C218="5 - Transfers",MID(K218,15,1)="4"),1,-1))</f>
        <v>0</v>
      </c>
      <c r="S218" s="18" t="b">
        <f>IF(LEFT(C218,1)="1",1,-1)*SUMIF([1]Budget!V:V,'Budget Worksheet for Pivot Tabl'!K218,[1]Budget!AC:AC)=P218</f>
        <v>1</v>
      </c>
    </row>
    <row r="219" spans="1:19" x14ac:dyDescent="0.25">
      <c r="A219" t="s">
        <v>16</v>
      </c>
      <c r="B219" t="s">
        <v>2</v>
      </c>
      <c r="C219" t="s">
        <v>9</v>
      </c>
      <c r="D219" t="str">
        <f t="shared" si="3"/>
        <v>OUTFLOWS</v>
      </c>
      <c r="E219" t="s">
        <v>121</v>
      </c>
      <c r="F219" t="s">
        <v>122</v>
      </c>
      <c r="G219" t="s">
        <v>102</v>
      </c>
      <c r="H219" t="s">
        <v>212</v>
      </c>
      <c r="I219" t="s">
        <v>16</v>
      </c>
      <c r="J219" t="s">
        <v>122</v>
      </c>
      <c r="K219" t="s">
        <v>657</v>
      </c>
      <c r="L219" t="s">
        <v>658</v>
      </c>
      <c r="M219" s="17">
        <f>VLOOKUP($K219,[1]Budget!$V:$AE,5,0)*IF($C219="1 - Revenues",1,IF(AND($C219="5 - Transfers",MID(I219,15,1)="4"),1,-1))</f>
        <v>-3000</v>
      </c>
      <c r="N219" s="17">
        <f>VLOOKUP($K219,[1]Budget!$V:$AE,6,0)*IF($C219="1 - Revenues",1,IF(AND($C219="5 - Transfers",MID(J219,15,1)="4"),1,-1))</f>
        <v>0</v>
      </c>
      <c r="O219" s="17">
        <f>IFERROR(IF(RIGHT(LEFT(K219,15),1)="4",VLOOKUP(K219,'[1]Budget Worksheet'!A:B,2,0),-1*VLOOKUP(K219,'[1]Budget Worksheet'!A:B,2,0)),0)</f>
        <v>-5000</v>
      </c>
      <c r="P219" s="17">
        <f>VLOOKUP($K219,[1]Budget!$V:$AE,8,0)*IF($C219="1 - Revenues",1,IF(AND($C219="5 - Transfers",MID($K219,15,1)="4"),1,-1))</f>
        <v>-5000</v>
      </c>
      <c r="Q219" s="17">
        <f>VLOOKUP($K219,[1]Budget!$V:$AE,10,0)*IF($C219="1 - Revenues",1,IF(AND($C219="5 - Transfers",MID(K219,15,1)="4"),1,-1))</f>
        <v>0</v>
      </c>
      <c r="S219" s="18" t="b">
        <f>IF(LEFT(C219,1)="1",1,-1)*SUMIF([1]Budget!V:V,'Budget Worksheet for Pivot Tabl'!K219,[1]Budget!AC:AC)=P219</f>
        <v>1</v>
      </c>
    </row>
    <row r="220" spans="1:19" x14ac:dyDescent="0.25">
      <c r="A220" t="s">
        <v>16</v>
      </c>
      <c r="B220" t="s">
        <v>2</v>
      </c>
      <c r="C220" t="s">
        <v>8</v>
      </c>
      <c r="D220" t="str">
        <f t="shared" si="3"/>
        <v>OUTFLOWS</v>
      </c>
      <c r="E220" t="s">
        <v>121</v>
      </c>
      <c r="F220" t="s">
        <v>122</v>
      </c>
      <c r="G220" t="s">
        <v>102</v>
      </c>
      <c r="H220" t="s">
        <v>212</v>
      </c>
      <c r="I220" t="s">
        <v>17</v>
      </c>
      <c r="J220" t="s">
        <v>659</v>
      </c>
      <c r="K220" t="s">
        <v>660</v>
      </c>
      <c r="L220" t="s">
        <v>590</v>
      </c>
      <c r="M220" s="17">
        <f>VLOOKUP($K220,[1]Budget!$V:$AE,5,0)*IF($C220="1 - Revenues",1,IF(AND($C220="5 - Transfers",MID(I220,15,1)="4"),1,-1))</f>
        <v>0</v>
      </c>
      <c r="N220" s="17">
        <f>VLOOKUP($K220,[1]Budget!$V:$AE,6,0)*IF($C220="1 - Revenues",1,IF(AND($C220="5 - Transfers",MID(J220,15,1)="4"),1,-1))</f>
        <v>-6000</v>
      </c>
      <c r="O220" s="17">
        <f>IFERROR(IF(RIGHT(LEFT(K220,15),1)="4",VLOOKUP(K220,'[1]Budget Worksheet'!A:B,2,0),-1*VLOOKUP(K220,'[1]Budget Worksheet'!A:B,2,0)),0)</f>
        <v>-116124</v>
      </c>
      <c r="P220" s="17">
        <f>VLOOKUP($K220,[1]Budget!$V:$AE,8,0)*IF($C220="1 - Revenues",1,IF(AND($C220="5 - Transfers",MID($K220,15,1)="4"),1,-1))</f>
        <v>-116124</v>
      </c>
      <c r="Q220" s="17">
        <f>VLOOKUP($K220,[1]Budget!$V:$AE,10,0)*IF($C220="1 - Revenues",1,IF(AND($C220="5 - Transfers",MID(K220,15,1)="4"),1,-1))</f>
        <v>0</v>
      </c>
      <c r="S220" s="18" t="b">
        <f>IF(LEFT(C220,1)="1",1,-1)*SUMIF([1]Budget!V:V,'Budget Worksheet for Pivot Tabl'!K220,[1]Budget!AC:AC)=P220</f>
        <v>1</v>
      </c>
    </row>
    <row r="221" spans="1:19" x14ac:dyDescent="0.25">
      <c r="A221" t="s">
        <v>16</v>
      </c>
      <c r="B221" t="s">
        <v>2</v>
      </c>
      <c r="C221" t="s">
        <v>8</v>
      </c>
      <c r="D221" t="str">
        <f t="shared" si="3"/>
        <v>OUTFLOWS</v>
      </c>
      <c r="E221" t="s">
        <v>121</v>
      </c>
      <c r="F221" t="s">
        <v>122</v>
      </c>
      <c r="G221" t="s">
        <v>102</v>
      </c>
      <c r="H221" t="s">
        <v>212</v>
      </c>
      <c r="I221" t="s">
        <v>17</v>
      </c>
      <c r="J221" t="s">
        <v>659</v>
      </c>
      <c r="K221" t="s">
        <v>661</v>
      </c>
      <c r="L221" t="s">
        <v>597</v>
      </c>
      <c r="M221" s="17">
        <f>VLOOKUP($K221,[1]Budget!$V:$AE,5,0)*IF($C221="1 - Revenues",1,IF(AND($C221="5 - Transfers",MID(I221,15,1)="4"),1,-1))</f>
        <v>0</v>
      </c>
      <c r="N221" s="17">
        <f>VLOOKUP($K221,[1]Budget!$V:$AE,6,0)*IF($C221="1 - Revenues",1,IF(AND($C221="5 - Transfers",MID(J221,15,1)="4"),1,-1))</f>
        <v>0</v>
      </c>
      <c r="O221" s="17">
        <f>IFERROR(IF(RIGHT(LEFT(K221,15),1)="4",VLOOKUP(K221,'[1]Budget Worksheet'!A:B,2,0),-1*VLOOKUP(K221,'[1]Budget Worksheet'!A:B,2,0)),0)</f>
        <v>-2234</v>
      </c>
      <c r="P221" s="17">
        <f>VLOOKUP($K221,[1]Budget!$V:$AE,8,0)*IF($C221="1 - Revenues",1,IF(AND($C221="5 - Transfers",MID($K221,15,1)="4"),1,-1))</f>
        <v>-2234</v>
      </c>
      <c r="Q221" s="17">
        <f>VLOOKUP($K221,[1]Budget!$V:$AE,10,0)*IF($C221="1 - Revenues",1,IF(AND($C221="5 - Transfers",MID(K221,15,1)="4"),1,-1))</f>
        <v>0</v>
      </c>
      <c r="S221" s="18" t="b">
        <f>IF(LEFT(C221,1)="1",1,-1)*SUMIF([1]Budget!V:V,'Budget Worksheet for Pivot Tabl'!K221,[1]Budget!AC:AC)=P221</f>
        <v>1</v>
      </c>
    </row>
    <row r="222" spans="1:19" x14ac:dyDescent="0.25">
      <c r="A222" t="s">
        <v>16</v>
      </c>
      <c r="B222" t="s">
        <v>2</v>
      </c>
      <c r="C222" t="s">
        <v>8</v>
      </c>
      <c r="D222" t="str">
        <f t="shared" si="3"/>
        <v>OUTFLOWS</v>
      </c>
      <c r="E222" t="s">
        <v>121</v>
      </c>
      <c r="F222" t="s">
        <v>122</v>
      </c>
      <c r="G222" t="s">
        <v>102</v>
      </c>
      <c r="H222" t="s">
        <v>212</v>
      </c>
      <c r="I222" t="s">
        <v>17</v>
      </c>
      <c r="J222" t="s">
        <v>659</v>
      </c>
      <c r="K222" t="s">
        <v>662</v>
      </c>
      <c r="L222" t="s">
        <v>599</v>
      </c>
      <c r="M222" s="17">
        <f>VLOOKUP($K222,[1]Budget!$V:$AE,5,0)*IF($C222="1 - Revenues",1,IF(AND($C222="5 - Transfers",MID(I222,15,1)="4"),1,-1))</f>
        <v>0</v>
      </c>
      <c r="N222" s="17">
        <f>VLOOKUP($K222,[1]Budget!$V:$AE,6,0)*IF($C222="1 - Revenues",1,IF(AND($C222="5 - Transfers",MID(J222,15,1)="4"),1,-1))</f>
        <v>0</v>
      </c>
      <c r="O222" s="17">
        <f>IFERROR(IF(RIGHT(LEFT(K222,15),1)="4",VLOOKUP(K222,'[1]Budget Worksheet'!A:B,2,0),-1*VLOOKUP(K222,'[1]Budget Worksheet'!A:B,2,0)),0)</f>
        <v>-1200</v>
      </c>
      <c r="P222" s="17">
        <f>VLOOKUP($K222,[1]Budget!$V:$AE,8,0)*IF($C222="1 - Revenues",1,IF(AND($C222="5 - Transfers",MID($K222,15,1)="4"),1,-1))</f>
        <v>-1200</v>
      </c>
      <c r="Q222" s="17">
        <f>VLOOKUP($K222,[1]Budget!$V:$AE,10,0)*IF($C222="1 - Revenues",1,IF(AND($C222="5 - Transfers",MID(K222,15,1)="4"),1,-1))</f>
        <v>0</v>
      </c>
      <c r="S222" s="18" t="b">
        <f>IF(LEFT(C222,1)="1",1,-1)*SUMIF([1]Budget!V:V,'Budget Worksheet for Pivot Tabl'!K222,[1]Budget!AC:AC)=P222</f>
        <v>1</v>
      </c>
    </row>
    <row r="223" spans="1:19" x14ac:dyDescent="0.25">
      <c r="A223" t="s">
        <v>16</v>
      </c>
      <c r="B223" t="s">
        <v>2</v>
      </c>
      <c r="C223" t="s">
        <v>8</v>
      </c>
      <c r="D223" t="str">
        <f t="shared" si="3"/>
        <v>OUTFLOWS</v>
      </c>
      <c r="E223" t="s">
        <v>121</v>
      </c>
      <c r="F223" t="s">
        <v>122</v>
      </c>
      <c r="G223" t="s">
        <v>102</v>
      </c>
      <c r="H223" t="s">
        <v>212</v>
      </c>
      <c r="I223" t="s">
        <v>17</v>
      </c>
      <c r="J223" t="s">
        <v>659</v>
      </c>
      <c r="K223" t="s">
        <v>663</v>
      </c>
      <c r="L223" t="s">
        <v>470</v>
      </c>
      <c r="M223" s="17">
        <f>VLOOKUP($K223,[1]Budget!$V:$AE,5,0)*IF($C223="1 - Revenues",1,IF(AND($C223="5 - Transfers",MID(I223,15,1)="4"),1,-1))</f>
        <v>0</v>
      </c>
      <c r="N223" s="17">
        <f>VLOOKUP($K223,[1]Budget!$V:$AE,6,0)*IF($C223="1 - Revenues",1,IF(AND($C223="5 - Transfers",MID(J223,15,1)="4"),1,-1))</f>
        <v>-1000</v>
      </c>
      <c r="O223" s="17">
        <f>IFERROR(IF(RIGHT(LEFT(K223,15),1)="4",VLOOKUP(K223,'[1]Budget Worksheet'!A:B,2,0),-1*VLOOKUP(K223,'[1]Budget Worksheet'!A:B,2,0)),0)</f>
        <v>0</v>
      </c>
      <c r="P223" s="17">
        <f>VLOOKUP($K223,[1]Budget!$V:$AE,8,0)*IF($C223="1 - Revenues",1,IF(AND($C223="5 - Transfers",MID($K223,15,1)="4"),1,-1))</f>
        <v>0</v>
      </c>
      <c r="Q223" s="17">
        <f>VLOOKUP($K223,[1]Budget!$V:$AE,10,0)*IF($C223="1 - Revenues",1,IF(AND($C223="5 - Transfers",MID(K223,15,1)="4"),1,-1))</f>
        <v>0</v>
      </c>
      <c r="S223" s="18" t="b">
        <f>IF(LEFT(C223,1)="1",1,-1)*SUMIF([1]Budget!V:V,'Budget Worksheet for Pivot Tabl'!K223,[1]Budget!AC:AC)=P223</f>
        <v>1</v>
      </c>
    </row>
    <row r="224" spans="1:19" x14ac:dyDescent="0.25">
      <c r="A224" t="s">
        <v>16</v>
      </c>
      <c r="B224" t="s">
        <v>2</v>
      </c>
      <c r="C224" t="s">
        <v>8</v>
      </c>
      <c r="D224" t="str">
        <f t="shared" si="3"/>
        <v>OUTFLOWS</v>
      </c>
      <c r="E224" t="s">
        <v>121</v>
      </c>
      <c r="F224" t="s">
        <v>122</v>
      </c>
      <c r="G224" t="s">
        <v>102</v>
      </c>
      <c r="H224" t="s">
        <v>212</v>
      </c>
      <c r="I224" t="s">
        <v>17</v>
      </c>
      <c r="J224" t="s">
        <v>659</v>
      </c>
      <c r="K224" t="s">
        <v>664</v>
      </c>
      <c r="L224" t="s">
        <v>606</v>
      </c>
      <c r="M224" s="17">
        <f>VLOOKUP($K224,[1]Budget!$V:$AE,5,0)*IF($C224="1 - Revenues",1,IF(AND($C224="5 - Transfers",MID(I224,15,1)="4"),1,-1))</f>
        <v>0</v>
      </c>
      <c r="N224" s="17">
        <f>VLOOKUP($K224,[1]Budget!$V:$AE,6,0)*IF($C224="1 - Revenues",1,IF(AND($C224="5 - Transfers",MID(J224,15,1)="4"),1,-1))</f>
        <v>-1000</v>
      </c>
      <c r="O224" s="17">
        <f>IFERROR(IF(RIGHT(LEFT(K224,15),1)="4",VLOOKUP(K224,'[1]Budget Worksheet'!A:B,2,0),-1*VLOOKUP(K224,'[1]Budget Worksheet'!A:B,2,0)),0)</f>
        <v>-7041</v>
      </c>
      <c r="P224" s="17">
        <f>VLOOKUP($K224,[1]Budget!$V:$AE,8,0)*IF($C224="1 - Revenues",1,IF(AND($C224="5 - Transfers",MID($K224,15,1)="4"),1,-1))</f>
        <v>-7041</v>
      </c>
      <c r="Q224" s="17">
        <f>VLOOKUP($K224,[1]Budget!$V:$AE,10,0)*IF($C224="1 - Revenues",1,IF(AND($C224="5 - Transfers",MID(K224,15,1)="4"),1,-1))</f>
        <v>0</v>
      </c>
      <c r="S224" s="18" t="b">
        <f>IF(LEFT(C224,1)="1",1,-1)*SUMIF([1]Budget!V:V,'Budget Worksheet for Pivot Tabl'!K224,[1]Budget!AC:AC)=P224</f>
        <v>1</v>
      </c>
    </row>
    <row r="225" spans="1:19" x14ac:dyDescent="0.25">
      <c r="A225" t="s">
        <v>16</v>
      </c>
      <c r="B225" t="s">
        <v>2</v>
      </c>
      <c r="C225" t="s">
        <v>8</v>
      </c>
      <c r="D225" t="str">
        <f t="shared" si="3"/>
        <v>OUTFLOWS</v>
      </c>
      <c r="E225" t="s">
        <v>121</v>
      </c>
      <c r="F225" t="s">
        <v>122</v>
      </c>
      <c r="G225" t="s">
        <v>102</v>
      </c>
      <c r="H225" t="s">
        <v>212</v>
      </c>
      <c r="I225" t="s">
        <v>17</v>
      </c>
      <c r="J225" t="s">
        <v>659</v>
      </c>
      <c r="K225" t="s">
        <v>665</v>
      </c>
      <c r="L225" t="s">
        <v>608</v>
      </c>
      <c r="M225" s="17">
        <f>VLOOKUP($K225,[1]Budget!$V:$AE,5,0)*IF($C225="1 - Revenues",1,IF(AND($C225="5 - Transfers",MID(I225,15,1)="4"),1,-1))</f>
        <v>0</v>
      </c>
      <c r="N225" s="17">
        <f>VLOOKUP($K225,[1]Budget!$V:$AE,6,0)*IF($C225="1 - Revenues",1,IF(AND($C225="5 - Transfers",MID(J225,15,1)="4"),1,-1))</f>
        <v>0</v>
      </c>
      <c r="O225" s="17">
        <f>IFERROR(IF(RIGHT(LEFT(K225,15),1)="4",VLOOKUP(K225,'[1]Budget Worksheet'!A:B,2,0),-1*VLOOKUP(K225,'[1]Budget Worksheet'!A:B,2,0)),0)</f>
        <v>-23604</v>
      </c>
      <c r="P225" s="17">
        <f>VLOOKUP($K225,[1]Budget!$V:$AE,8,0)*IF($C225="1 - Revenues",1,IF(AND($C225="5 - Transfers",MID($K225,15,1)="4"),1,-1))</f>
        <v>-23604</v>
      </c>
      <c r="Q225" s="17">
        <f>VLOOKUP($K225,[1]Budget!$V:$AE,10,0)*IF($C225="1 - Revenues",1,IF(AND($C225="5 - Transfers",MID(K225,15,1)="4"),1,-1))</f>
        <v>0</v>
      </c>
      <c r="S225" s="18" t="b">
        <f>IF(LEFT(C225,1)="1",1,-1)*SUMIF([1]Budget!V:V,'Budget Worksheet for Pivot Tabl'!K225,[1]Budget!AC:AC)=P225</f>
        <v>1</v>
      </c>
    </row>
    <row r="226" spans="1:19" x14ac:dyDescent="0.25">
      <c r="A226" t="s">
        <v>16</v>
      </c>
      <c r="B226" t="s">
        <v>2</v>
      </c>
      <c r="C226" t="s">
        <v>8</v>
      </c>
      <c r="D226" t="str">
        <f t="shared" si="3"/>
        <v>OUTFLOWS</v>
      </c>
      <c r="E226" t="s">
        <v>121</v>
      </c>
      <c r="F226" t="s">
        <v>122</v>
      </c>
      <c r="G226" t="s">
        <v>102</v>
      </c>
      <c r="H226" t="s">
        <v>212</v>
      </c>
      <c r="I226" t="s">
        <v>17</v>
      </c>
      <c r="J226" t="s">
        <v>659</v>
      </c>
      <c r="K226" t="s">
        <v>666</v>
      </c>
      <c r="L226" t="s">
        <v>610</v>
      </c>
      <c r="M226" s="17">
        <f>VLOOKUP($K226,[1]Budget!$V:$AE,5,0)*IF($C226="1 - Revenues",1,IF(AND($C226="5 - Transfers",MID(I226,15,1)="4"),1,-1))</f>
        <v>0</v>
      </c>
      <c r="N226" s="17">
        <f>VLOOKUP($K226,[1]Budget!$V:$AE,6,0)*IF($C226="1 - Revenues",1,IF(AND($C226="5 - Transfers",MID(J226,15,1)="4"),1,-1))</f>
        <v>0</v>
      </c>
      <c r="O226" s="17">
        <f>IFERROR(IF(RIGHT(LEFT(K226,15),1)="4",VLOOKUP(K226,'[1]Budget Worksheet'!A:B,2,0),-1*VLOOKUP(K226,'[1]Budget Worksheet'!A:B,2,0)),0)</f>
        <v>-1525</v>
      </c>
      <c r="P226" s="17">
        <f>VLOOKUP($K226,[1]Budget!$V:$AE,8,0)*IF($C226="1 - Revenues",1,IF(AND($C226="5 - Transfers",MID($K226,15,1)="4"),1,-1))</f>
        <v>-1525</v>
      </c>
      <c r="Q226" s="17">
        <f>VLOOKUP($K226,[1]Budget!$V:$AE,10,0)*IF($C226="1 - Revenues",1,IF(AND($C226="5 - Transfers",MID(K226,15,1)="4"),1,-1))</f>
        <v>0</v>
      </c>
      <c r="S226" s="18" t="b">
        <f>IF(LEFT(C226,1)="1",1,-1)*SUMIF([1]Budget!V:V,'Budget Worksheet for Pivot Tabl'!K226,[1]Budget!AC:AC)=P226</f>
        <v>1</v>
      </c>
    </row>
    <row r="227" spans="1:19" x14ac:dyDescent="0.25">
      <c r="A227" t="s">
        <v>16</v>
      </c>
      <c r="B227" t="s">
        <v>2</v>
      </c>
      <c r="C227" t="s">
        <v>8</v>
      </c>
      <c r="D227" t="str">
        <f t="shared" si="3"/>
        <v>OUTFLOWS</v>
      </c>
      <c r="E227" t="s">
        <v>121</v>
      </c>
      <c r="F227" t="s">
        <v>122</v>
      </c>
      <c r="G227" t="s">
        <v>102</v>
      </c>
      <c r="H227" t="s">
        <v>212</v>
      </c>
      <c r="I227" t="s">
        <v>17</v>
      </c>
      <c r="J227" t="s">
        <v>659</v>
      </c>
      <c r="K227" t="s">
        <v>667</v>
      </c>
      <c r="L227" t="s">
        <v>612</v>
      </c>
      <c r="M227" s="17">
        <f>VLOOKUP($K227,[1]Budget!$V:$AE,5,0)*IF($C227="1 - Revenues",1,IF(AND($C227="5 - Transfers",MID(I227,15,1)="4"),1,-1))</f>
        <v>0</v>
      </c>
      <c r="N227" s="17">
        <f>VLOOKUP($K227,[1]Budget!$V:$AE,6,0)*IF($C227="1 - Revenues",1,IF(AND($C227="5 - Transfers",MID(J227,15,1)="4"),1,-1))</f>
        <v>0</v>
      </c>
      <c r="O227" s="17">
        <f>IFERROR(IF(RIGHT(LEFT(K227,15),1)="4",VLOOKUP(K227,'[1]Budget Worksheet'!A:B,2,0),-1*VLOOKUP(K227,'[1]Budget Worksheet'!A:B,2,0)),0)</f>
        <v>-246</v>
      </c>
      <c r="P227" s="17">
        <f>VLOOKUP($K227,[1]Budget!$V:$AE,8,0)*IF($C227="1 - Revenues",1,IF(AND($C227="5 - Transfers",MID($K227,15,1)="4"),1,-1))</f>
        <v>-246</v>
      </c>
      <c r="Q227" s="17">
        <f>VLOOKUP($K227,[1]Budget!$V:$AE,10,0)*IF($C227="1 - Revenues",1,IF(AND($C227="5 - Transfers",MID(K227,15,1)="4"),1,-1))</f>
        <v>0</v>
      </c>
      <c r="S227" s="18" t="b">
        <f>IF(LEFT(C227,1)="1",1,-1)*SUMIF([1]Budget!V:V,'Budget Worksheet for Pivot Tabl'!K227,[1]Budget!AC:AC)=P227</f>
        <v>1</v>
      </c>
    </row>
    <row r="228" spans="1:19" x14ac:dyDescent="0.25">
      <c r="A228" t="s">
        <v>16</v>
      </c>
      <c r="B228" t="s">
        <v>2</v>
      </c>
      <c r="C228" t="s">
        <v>8</v>
      </c>
      <c r="D228" t="str">
        <f t="shared" si="3"/>
        <v>OUTFLOWS</v>
      </c>
      <c r="E228" t="s">
        <v>121</v>
      </c>
      <c r="F228" t="s">
        <v>122</v>
      </c>
      <c r="G228" t="s">
        <v>102</v>
      </c>
      <c r="H228" t="s">
        <v>212</v>
      </c>
      <c r="I228" t="s">
        <v>17</v>
      </c>
      <c r="J228" t="s">
        <v>659</v>
      </c>
      <c r="K228" t="s">
        <v>668</v>
      </c>
      <c r="L228" t="s">
        <v>614</v>
      </c>
      <c r="M228" s="17">
        <f>VLOOKUP($K228,[1]Budget!$V:$AE,5,0)*IF($C228="1 - Revenues",1,IF(AND($C228="5 - Transfers",MID(I228,15,1)="4"),1,-1))</f>
        <v>0</v>
      </c>
      <c r="N228" s="17">
        <f>VLOOKUP($K228,[1]Budget!$V:$AE,6,0)*IF($C228="1 - Revenues",1,IF(AND($C228="5 - Transfers",MID(J228,15,1)="4"),1,-1))</f>
        <v>0</v>
      </c>
      <c r="O228" s="17">
        <f>IFERROR(IF(RIGHT(LEFT(K228,15),1)="4",VLOOKUP(K228,'[1]Budget Worksheet'!A:B,2,0),-1*VLOOKUP(K228,'[1]Budget Worksheet'!A:B,2,0)),0)</f>
        <v>0</v>
      </c>
      <c r="P228" s="17">
        <f>VLOOKUP($K228,[1]Budget!$V:$AE,8,0)*IF($C228="1 - Revenues",1,IF(AND($C228="5 - Transfers",MID($K228,15,1)="4"),1,-1))</f>
        <v>0</v>
      </c>
      <c r="Q228" s="17">
        <f>VLOOKUP($K228,[1]Budget!$V:$AE,10,0)*IF($C228="1 - Revenues",1,IF(AND($C228="5 - Transfers",MID(K228,15,1)="4"),1,-1))</f>
        <v>0</v>
      </c>
      <c r="S228" s="18" t="b">
        <f>IF(LEFT(C228,1)="1",1,-1)*SUMIF([1]Budget!V:V,'Budget Worksheet for Pivot Tabl'!K228,[1]Budget!AC:AC)=P228</f>
        <v>1</v>
      </c>
    </row>
    <row r="229" spans="1:19" x14ac:dyDescent="0.25">
      <c r="A229" t="s">
        <v>16</v>
      </c>
      <c r="B229" t="s">
        <v>2</v>
      </c>
      <c r="C229" t="s">
        <v>8</v>
      </c>
      <c r="D229" t="str">
        <f t="shared" si="3"/>
        <v>OUTFLOWS</v>
      </c>
      <c r="E229" t="s">
        <v>121</v>
      </c>
      <c r="F229" t="s">
        <v>122</v>
      </c>
      <c r="G229" t="s">
        <v>102</v>
      </c>
      <c r="H229" t="s">
        <v>212</v>
      </c>
      <c r="I229" t="s">
        <v>17</v>
      </c>
      <c r="J229" t="s">
        <v>659</v>
      </c>
      <c r="K229" t="s">
        <v>669</v>
      </c>
      <c r="L229" t="s">
        <v>618</v>
      </c>
      <c r="M229" s="17">
        <f>VLOOKUP($K229,[1]Budget!$V:$AE,5,0)*IF($C229="1 - Revenues",1,IF(AND($C229="5 - Transfers",MID(I229,15,1)="4"),1,-1))</f>
        <v>0</v>
      </c>
      <c r="N229" s="17">
        <f>VLOOKUP($K229,[1]Budget!$V:$AE,6,0)*IF($C229="1 - Revenues",1,IF(AND($C229="5 - Transfers",MID(J229,15,1)="4"),1,-1))</f>
        <v>0</v>
      </c>
      <c r="O229" s="17">
        <f>IFERROR(IF(RIGHT(LEFT(K229,15),1)="4",VLOOKUP(K229,'[1]Budget Worksheet'!A:B,2,0),-1*VLOOKUP(K229,'[1]Budget Worksheet'!A:B,2,0)),0)</f>
        <v>-1059</v>
      </c>
      <c r="P229" s="17">
        <f>VLOOKUP($K229,[1]Budget!$V:$AE,8,0)*IF($C229="1 - Revenues",1,IF(AND($C229="5 - Transfers",MID($K229,15,1)="4"),1,-1))</f>
        <v>-1059</v>
      </c>
      <c r="Q229" s="17">
        <f>VLOOKUP($K229,[1]Budget!$V:$AE,10,0)*IF($C229="1 - Revenues",1,IF(AND($C229="5 - Transfers",MID(K229,15,1)="4"),1,-1))</f>
        <v>0</v>
      </c>
      <c r="S229" s="18" t="b">
        <f>IF(LEFT(C229,1)="1",1,-1)*SUMIF([1]Budget!V:V,'Budget Worksheet for Pivot Tabl'!K229,[1]Budget!AC:AC)=P229</f>
        <v>1</v>
      </c>
    </row>
    <row r="230" spans="1:19" x14ac:dyDescent="0.25">
      <c r="A230" t="s">
        <v>16</v>
      </c>
      <c r="B230" t="s">
        <v>2</v>
      </c>
      <c r="C230" t="s">
        <v>8</v>
      </c>
      <c r="D230" t="str">
        <f t="shared" si="3"/>
        <v>OUTFLOWS</v>
      </c>
      <c r="E230" t="s">
        <v>121</v>
      </c>
      <c r="F230" t="s">
        <v>122</v>
      </c>
      <c r="G230" t="s">
        <v>102</v>
      </c>
      <c r="H230" t="s">
        <v>212</v>
      </c>
      <c r="I230" t="s">
        <v>17</v>
      </c>
      <c r="J230" t="s">
        <v>659</v>
      </c>
      <c r="K230" t="s">
        <v>670</v>
      </c>
      <c r="L230" t="s">
        <v>620</v>
      </c>
      <c r="M230" s="17">
        <f>VLOOKUP($K230,[1]Budget!$V:$AE,5,0)*IF($C230="1 - Revenues",1,IF(AND($C230="5 - Transfers",MID(I230,15,1)="4"),1,-1))</f>
        <v>0</v>
      </c>
      <c r="N230" s="17">
        <f>VLOOKUP($K230,[1]Budget!$V:$AE,6,0)*IF($C230="1 - Revenues",1,IF(AND($C230="5 - Transfers",MID(J230,15,1)="4"),1,-1))</f>
        <v>0</v>
      </c>
      <c r="O230" s="17">
        <f>IFERROR(IF(RIGHT(LEFT(K230,15),1)="4",VLOOKUP(K230,'[1]Budget Worksheet'!A:B,2,0),-1*VLOOKUP(K230,'[1]Budget Worksheet'!A:B,2,0)),0)</f>
        <v>0</v>
      </c>
      <c r="P230" s="17">
        <f>VLOOKUP($K230,[1]Budget!$V:$AE,8,0)*IF($C230="1 - Revenues",1,IF(AND($C230="5 - Transfers",MID($K230,15,1)="4"),1,-1))</f>
        <v>0</v>
      </c>
      <c r="Q230" s="17">
        <f>VLOOKUP($K230,[1]Budget!$V:$AE,10,0)*IF($C230="1 - Revenues",1,IF(AND($C230="5 - Transfers",MID(K230,15,1)="4"),1,-1))</f>
        <v>0</v>
      </c>
      <c r="S230" s="18" t="b">
        <f>IF(LEFT(C230,1)="1",1,-1)*SUMIF([1]Budget!V:V,'Budget Worksheet for Pivot Tabl'!K230,[1]Budget!AC:AC)=P230</f>
        <v>1</v>
      </c>
    </row>
    <row r="231" spans="1:19" x14ac:dyDescent="0.25">
      <c r="A231" t="s">
        <v>16</v>
      </c>
      <c r="B231" t="s">
        <v>2</v>
      </c>
      <c r="C231" t="s">
        <v>8</v>
      </c>
      <c r="D231" t="str">
        <f t="shared" si="3"/>
        <v>OUTFLOWS</v>
      </c>
      <c r="E231" t="s">
        <v>121</v>
      </c>
      <c r="F231" t="s">
        <v>122</v>
      </c>
      <c r="G231" t="s">
        <v>102</v>
      </c>
      <c r="H231" t="s">
        <v>212</v>
      </c>
      <c r="I231" t="s">
        <v>17</v>
      </c>
      <c r="J231" t="s">
        <v>659</v>
      </c>
      <c r="K231" t="s">
        <v>671</v>
      </c>
      <c r="L231" t="s">
        <v>472</v>
      </c>
      <c r="M231" s="17">
        <f>VLOOKUP($K231,[1]Budget!$V:$AE,5,0)*IF($C231="1 - Revenues",1,IF(AND($C231="5 - Transfers",MID(I231,15,1)="4"),1,-1))</f>
        <v>0</v>
      </c>
      <c r="N231" s="17">
        <f>VLOOKUP($K231,[1]Budget!$V:$AE,6,0)*IF($C231="1 - Revenues",1,IF(AND($C231="5 - Transfers",MID(J231,15,1)="4"),1,-1))</f>
        <v>0</v>
      </c>
      <c r="O231" s="17">
        <f>IFERROR(IF(RIGHT(LEFT(K231,15),1)="4",VLOOKUP(K231,'[1]Budget Worksheet'!A:B,2,0),-1*VLOOKUP(K231,'[1]Budget Worksheet'!A:B,2,0)),0)</f>
        <v>-1734</v>
      </c>
      <c r="P231" s="17">
        <f>VLOOKUP($K231,[1]Budget!$V:$AE,8,0)*IF($C231="1 - Revenues",1,IF(AND($C231="5 - Transfers",MID($K231,15,1)="4"),1,-1))</f>
        <v>-1734</v>
      </c>
      <c r="Q231" s="17">
        <f>VLOOKUP($K231,[1]Budget!$V:$AE,10,0)*IF($C231="1 - Revenues",1,IF(AND($C231="5 - Transfers",MID(K231,15,1)="4"),1,-1))</f>
        <v>0</v>
      </c>
      <c r="S231" s="18" t="b">
        <f>IF(LEFT(C231,1)="1",1,-1)*SUMIF([1]Budget!V:V,'Budget Worksheet for Pivot Tabl'!K231,[1]Budget!AC:AC)=P231</f>
        <v>1</v>
      </c>
    </row>
    <row r="232" spans="1:19" x14ac:dyDescent="0.25">
      <c r="A232" t="s">
        <v>16</v>
      </c>
      <c r="B232" t="s">
        <v>2</v>
      </c>
      <c r="C232" t="s">
        <v>9</v>
      </c>
      <c r="D232" t="str">
        <f t="shared" si="3"/>
        <v>OUTFLOWS</v>
      </c>
      <c r="E232" t="s">
        <v>121</v>
      </c>
      <c r="F232" t="s">
        <v>122</v>
      </c>
      <c r="G232" t="s">
        <v>102</v>
      </c>
      <c r="H232" t="s">
        <v>212</v>
      </c>
      <c r="I232" t="s">
        <v>17</v>
      </c>
      <c r="J232" t="s">
        <v>659</v>
      </c>
      <c r="K232" t="s">
        <v>672</v>
      </c>
      <c r="L232" t="s">
        <v>476</v>
      </c>
      <c r="M232" s="17">
        <f>VLOOKUP($K232,[1]Budget!$V:$AE,5,0)*IF($C232="1 - Revenues",1,IF(AND($C232="5 - Transfers",MID(I232,15,1)="4"),1,-1))</f>
        <v>-111000</v>
      </c>
      <c r="N232" s="17">
        <f>VLOOKUP($K232,[1]Budget!$V:$AE,6,0)*IF($C232="1 - Revenues",1,IF(AND($C232="5 - Transfers",MID(J232,15,1)="4"),1,-1))</f>
        <v>-142000</v>
      </c>
      <c r="O232" s="17">
        <f>IFERROR(IF(RIGHT(LEFT(K232,15),1)="4",VLOOKUP(K232,'[1]Budget Worksheet'!A:B,2,0),-1*VLOOKUP(K232,'[1]Budget Worksheet'!A:B,2,0)),0)</f>
        <v>-399597</v>
      </c>
      <c r="P232" s="17">
        <f>VLOOKUP($K232,[1]Budget!$V:$AE,8,0)*IF($C232="1 - Revenues",1,IF(AND($C232="5 - Transfers",MID($K232,15,1)="4"),1,-1))</f>
        <v>-399597</v>
      </c>
      <c r="Q232" s="17">
        <f>VLOOKUP($K232,[1]Budget!$V:$AE,10,0)*IF($C232="1 - Revenues",1,IF(AND($C232="5 - Transfers",MID(K232,15,1)="4"),1,-1))</f>
        <v>0</v>
      </c>
      <c r="S232" s="18" t="b">
        <f>IF(LEFT(C232,1)="1",1,-1)*SUMIF([1]Budget!V:V,'Budget Worksheet for Pivot Tabl'!K232,[1]Budget!AC:AC)=P232</f>
        <v>1</v>
      </c>
    </row>
    <row r="233" spans="1:19" x14ac:dyDescent="0.25">
      <c r="A233" t="s">
        <v>16</v>
      </c>
      <c r="B233" t="s">
        <v>2</v>
      </c>
      <c r="C233" t="s">
        <v>9</v>
      </c>
      <c r="D233" t="str">
        <f t="shared" si="3"/>
        <v>OUTFLOWS</v>
      </c>
      <c r="E233" t="s">
        <v>121</v>
      </c>
      <c r="F233" t="s">
        <v>122</v>
      </c>
      <c r="G233" t="s">
        <v>102</v>
      </c>
      <c r="H233" t="s">
        <v>212</v>
      </c>
      <c r="I233" t="s">
        <v>17</v>
      </c>
      <c r="J233" t="s">
        <v>659</v>
      </c>
      <c r="K233" t="s">
        <v>673</v>
      </c>
      <c r="L233" t="s">
        <v>674</v>
      </c>
      <c r="M233" s="17">
        <f>VLOOKUP($K233,[1]Budget!$V:$AE,5,0)*IF($C233="1 - Revenues",1,IF(AND($C233="5 - Transfers",MID(I233,15,1)="4"),1,-1))</f>
        <v>-5000</v>
      </c>
      <c r="N233" s="17">
        <f>VLOOKUP($K233,[1]Budget!$V:$AE,6,0)*IF($C233="1 - Revenues",1,IF(AND($C233="5 - Transfers",MID(J233,15,1)="4"),1,-1))</f>
        <v>-2000</v>
      </c>
      <c r="O233" s="17">
        <f>IFERROR(IF(RIGHT(LEFT(K233,15),1)="4",VLOOKUP(K233,'[1]Budget Worksheet'!A:B,2,0),-1*VLOOKUP(K233,'[1]Budget Worksheet'!A:B,2,0)),0)</f>
        <v>-20500</v>
      </c>
      <c r="P233" s="17">
        <f>VLOOKUP($K233,[1]Budget!$V:$AE,8,0)*IF($C233="1 - Revenues",1,IF(AND($C233="5 - Transfers",MID($K233,15,1)="4"),1,-1))</f>
        <v>-20500</v>
      </c>
      <c r="Q233" s="17">
        <f>VLOOKUP($K233,[1]Budget!$V:$AE,10,0)*IF($C233="1 - Revenues",1,IF(AND($C233="5 - Transfers",MID(K233,15,1)="4"),1,-1))</f>
        <v>0</v>
      </c>
      <c r="S233" s="18" t="b">
        <f>IF(LEFT(C233,1)="1",1,-1)*SUMIF([1]Budget!V:V,'Budget Worksheet for Pivot Tabl'!K233,[1]Budget!AC:AC)=P233</f>
        <v>1</v>
      </c>
    </row>
    <row r="234" spans="1:19" x14ac:dyDescent="0.25">
      <c r="A234" t="s">
        <v>16</v>
      </c>
      <c r="B234" t="s">
        <v>2</v>
      </c>
      <c r="C234" t="s">
        <v>9</v>
      </c>
      <c r="D234" t="str">
        <f t="shared" si="3"/>
        <v>OUTFLOWS</v>
      </c>
      <c r="E234" t="s">
        <v>121</v>
      </c>
      <c r="F234" t="s">
        <v>122</v>
      </c>
      <c r="G234" t="s">
        <v>102</v>
      </c>
      <c r="H234" t="s">
        <v>212</v>
      </c>
      <c r="I234" t="s">
        <v>17</v>
      </c>
      <c r="J234" t="s">
        <v>659</v>
      </c>
      <c r="K234" t="s">
        <v>675</v>
      </c>
      <c r="L234" t="s">
        <v>640</v>
      </c>
      <c r="M234" s="17">
        <f>VLOOKUP($K234,[1]Budget!$V:$AE,5,0)*IF($C234="1 - Revenues",1,IF(AND($C234="5 - Transfers",MID(I234,15,1)="4"),1,-1))</f>
        <v>0</v>
      </c>
      <c r="N234" s="17">
        <f>VLOOKUP($K234,[1]Budget!$V:$AE,6,0)*IF($C234="1 - Revenues",1,IF(AND($C234="5 - Transfers",MID(J234,15,1)="4"),1,-1))</f>
        <v>-1000</v>
      </c>
      <c r="O234" s="17">
        <f>IFERROR(IF(RIGHT(LEFT(K234,15),1)="4",VLOOKUP(K234,'[1]Budget Worksheet'!A:B,2,0),-1*VLOOKUP(K234,'[1]Budget Worksheet'!A:B,2,0)),0)</f>
        <v>-2000</v>
      </c>
      <c r="P234" s="17">
        <f>VLOOKUP($K234,[1]Budget!$V:$AE,8,0)*IF($C234="1 - Revenues",1,IF(AND($C234="5 - Transfers",MID($K234,15,1)="4"),1,-1))</f>
        <v>-2000</v>
      </c>
      <c r="Q234" s="17">
        <f>VLOOKUP($K234,[1]Budget!$V:$AE,10,0)*IF($C234="1 - Revenues",1,IF(AND($C234="5 - Transfers",MID(K234,15,1)="4"),1,-1))</f>
        <v>0</v>
      </c>
      <c r="S234" s="18" t="b">
        <f>IF(LEFT(C234,1)="1",1,-1)*SUMIF([1]Budget!V:V,'Budget Worksheet for Pivot Tabl'!K234,[1]Budget!AC:AC)=P234</f>
        <v>1</v>
      </c>
    </row>
    <row r="235" spans="1:19" x14ac:dyDescent="0.25">
      <c r="A235" t="s">
        <v>16</v>
      </c>
      <c r="B235" t="s">
        <v>2</v>
      </c>
      <c r="C235" t="s">
        <v>9</v>
      </c>
      <c r="D235" t="str">
        <f t="shared" si="3"/>
        <v>OUTFLOWS</v>
      </c>
      <c r="E235" t="s">
        <v>121</v>
      </c>
      <c r="F235" t="s">
        <v>122</v>
      </c>
      <c r="G235" t="s">
        <v>102</v>
      </c>
      <c r="H235" t="s">
        <v>212</v>
      </c>
      <c r="I235" t="s">
        <v>17</v>
      </c>
      <c r="J235" t="s">
        <v>659</v>
      </c>
      <c r="K235" t="s">
        <v>676</v>
      </c>
      <c r="L235" t="s">
        <v>490</v>
      </c>
      <c r="M235" s="17">
        <f>VLOOKUP($K235,[1]Budget!$V:$AE,5,0)*IF($C235="1 - Revenues",1,IF(AND($C235="5 - Transfers",MID(I235,15,1)="4"),1,-1))</f>
        <v>0</v>
      </c>
      <c r="N235" s="17">
        <f>VLOOKUP($K235,[1]Budget!$V:$AE,6,0)*IF($C235="1 - Revenues",1,IF(AND($C235="5 - Transfers",MID(J235,15,1)="4"),1,-1))</f>
        <v>0</v>
      </c>
      <c r="O235" s="17">
        <f>IFERROR(IF(RIGHT(LEFT(K235,15),1)="4",VLOOKUP(K235,'[1]Budget Worksheet'!A:B,2,0),-1*VLOOKUP(K235,'[1]Budget Worksheet'!A:B,2,0)),0)</f>
        <v>-400</v>
      </c>
      <c r="P235" s="17">
        <f>VLOOKUP($K235,[1]Budget!$V:$AE,8,0)*IF($C235="1 - Revenues",1,IF(AND($C235="5 - Transfers",MID($K235,15,1)="4"),1,-1))</f>
        <v>-400</v>
      </c>
      <c r="Q235" s="17">
        <f>VLOOKUP($K235,[1]Budget!$V:$AE,10,0)*IF($C235="1 - Revenues",1,IF(AND($C235="5 - Transfers",MID(K235,15,1)="4"),1,-1))</f>
        <v>0</v>
      </c>
      <c r="S235" s="18" t="b">
        <f>IF(LEFT(C235,1)="1",1,-1)*SUMIF([1]Budget!V:V,'Budget Worksheet for Pivot Tabl'!K235,[1]Budget!AC:AC)=P235</f>
        <v>1</v>
      </c>
    </row>
    <row r="236" spans="1:19" x14ac:dyDescent="0.25">
      <c r="A236" t="s">
        <v>16</v>
      </c>
      <c r="B236" t="s">
        <v>2</v>
      </c>
      <c r="C236" t="s">
        <v>9</v>
      </c>
      <c r="D236" t="str">
        <f t="shared" si="3"/>
        <v>OUTFLOWS</v>
      </c>
      <c r="E236" t="s">
        <v>121</v>
      </c>
      <c r="F236" t="s">
        <v>122</v>
      </c>
      <c r="G236" t="s">
        <v>102</v>
      </c>
      <c r="H236" t="s">
        <v>212</v>
      </c>
      <c r="I236" t="s">
        <v>17</v>
      </c>
      <c r="J236" t="s">
        <v>659</v>
      </c>
      <c r="K236" t="s">
        <v>677</v>
      </c>
      <c r="L236" t="s">
        <v>647</v>
      </c>
      <c r="M236" s="17">
        <f>VLOOKUP($K236,[1]Budget!$V:$AE,5,0)*IF($C236="1 - Revenues",1,IF(AND($C236="5 - Transfers",MID(I236,15,1)="4"),1,-1))</f>
        <v>0</v>
      </c>
      <c r="N236" s="17">
        <f>VLOOKUP($K236,[1]Budget!$V:$AE,6,0)*IF($C236="1 - Revenues",1,IF(AND($C236="5 - Transfers",MID(J236,15,1)="4"),1,-1))</f>
        <v>0</v>
      </c>
      <c r="O236" s="17">
        <f>IFERROR(IF(RIGHT(LEFT(K236,15),1)="4",VLOOKUP(K236,'[1]Budget Worksheet'!A:B,2,0),-1*VLOOKUP(K236,'[1]Budget Worksheet'!A:B,2,0)),0)</f>
        <v>-500</v>
      </c>
      <c r="P236" s="17">
        <f>VLOOKUP($K236,[1]Budget!$V:$AE,8,0)*IF($C236="1 - Revenues",1,IF(AND($C236="5 - Transfers",MID($K236,15,1)="4"),1,-1))</f>
        <v>-500</v>
      </c>
      <c r="Q236" s="17">
        <f>VLOOKUP($K236,[1]Budget!$V:$AE,10,0)*IF($C236="1 - Revenues",1,IF(AND($C236="5 - Transfers",MID(K236,15,1)="4"),1,-1))</f>
        <v>0</v>
      </c>
      <c r="S236" s="18" t="b">
        <f>IF(LEFT(C236,1)="1",1,-1)*SUMIF([1]Budget!V:V,'Budget Worksheet for Pivot Tabl'!K236,[1]Budget!AC:AC)=P236</f>
        <v>1</v>
      </c>
    </row>
    <row r="237" spans="1:19" x14ac:dyDescent="0.25">
      <c r="A237" t="s">
        <v>16</v>
      </c>
      <c r="B237" t="s">
        <v>2</v>
      </c>
      <c r="C237" t="s">
        <v>9</v>
      </c>
      <c r="D237" t="str">
        <f t="shared" si="3"/>
        <v>OUTFLOWS</v>
      </c>
      <c r="E237" t="s">
        <v>121</v>
      </c>
      <c r="F237" t="s">
        <v>122</v>
      </c>
      <c r="G237" t="s">
        <v>102</v>
      </c>
      <c r="H237" t="s">
        <v>212</v>
      </c>
      <c r="I237" t="s">
        <v>17</v>
      </c>
      <c r="J237" t="s">
        <v>659</v>
      </c>
      <c r="K237" t="s">
        <v>678</v>
      </c>
      <c r="L237" t="s">
        <v>651</v>
      </c>
      <c r="M237" s="17">
        <f>VLOOKUP($K237,[1]Budget!$V:$AE,5,0)*IF($C237="1 - Revenues",1,IF(AND($C237="5 - Transfers",MID(I237,15,1)="4"),1,-1))</f>
        <v>-1000</v>
      </c>
      <c r="N237" s="17">
        <f>VLOOKUP($K237,[1]Budget!$V:$AE,6,0)*IF($C237="1 - Revenues",1,IF(AND($C237="5 - Transfers",MID(J237,15,1)="4"),1,-1))</f>
        <v>0</v>
      </c>
      <c r="O237" s="17">
        <f>IFERROR(IF(RIGHT(LEFT(K237,15),1)="4",VLOOKUP(K237,'[1]Budget Worksheet'!A:B,2,0),-1*VLOOKUP(K237,'[1]Budget Worksheet'!A:B,2,0)),0)</f>
        <v>-2000</v>
      </c>
      <c r="P237" s="17">
        <f>VLOOKUP($K237,[1]Budget!$V:$AE,8,0)*IF($C237="1 - Revenues",1,IF(AND($C237="5 - Transfers",MID($K237,15,1)="4"),1,-1))</f>
        <v>-2000</v>
      </c>
      <c r="Q237" s="17">
        <f>VLOOKUP($K237,[1]Budget!$V:$AE,10,0)*IF($C237="1 - Revenues",1,IF(AND($C237="5 - Transfers",MID(K237,15,1)="4"),1,-1))</f>
        <v>0</v>
      </c>
      <c r="S237" s="18" t="b">
        <f>IF(LEFT(C237,1)="1",1,-1)*SUMIF([1]Budget!V:V,'Budget Worksheet for Pivot Tabl'!K237,[1]Budget!AC:AC)=P237</f>
        <v>1</v>
      </c>
    </row>
    <row r="238" spans="1:19" x14ac:dyDescent="0.25">
      <c r="A238" t="s">
        <v>16</v>
      </c>
      <c r="B238" t="s">
        <v>2</v>
      </c>
      <c r="C238" t="s">
        <v>8</v>
      </c>
      <c r="D238" t="str">
        <f t="shared" si="3"/>
        <v>OUTFLOWS</v>
      </c>
      <c r="E238" t="s">
        <v>121</v>
      </c>
      <c r="F238" t="s">
        <v>122</v>
      </c>
      <c r="G238" t="s">
        <v>102</v>
      </c>
      <c r="H238" t="s">
        <v>212</v>
      </c>
      <c r="I238" t="s">
        <v>19</v>
      </c>
      <c r="J238" t="s">
        <v>679</v>
      </c>
      <c r="K238" t="s">
        <v>680</v>
      </c>
      <c r="L238" t="s">
        <v>590</v>
      </c>
      <c r="M238" s="17">
        <f>VLOOKUP($K238,[1]Budget!$V:$AE,5,0)*IF($C238="1 - Revenues",1,IF(AND($C238="5 - Transfers",MID(I238,15,1)="4"),1,-1))</f>
        <v>-47000</v>
      </c>
      <c r="N238" s="17">
        <f>VLOOKUP($K238,[1]Budget!$V:$AE,6,0)*IF($C238="1 - Revenues",1,IF(AND($C238="5 - Transfers",MID(J238,15,1)="4"),1,-1))</f>
        <v>-36000</v>
      </c>
      <c r="O238" s="17">
        <f>IFERROR(IF(RIGHT(LEFT(K238,15),1)="4",VLOOKUP(K238,'[1]Budget Worksheet'!A:B,2,0),-1*VLOOKUP(K238,'[1]Budget Worksheet'!A:B,2,0)),0)</f>
        <v>-43200</v>
      </c>
      <c r="P238" s="17">
        <f>VLOOKUP($K238,[1]Budget!$V:$AE,8,0)*IF($C238="1 - Revenues",1,IF(AND($C238="5 - Transfers",MID($K238,15,1)="4"),1,-1))</f>
        <v>-43200</v>
      </c>
      <c r="Q238" s="17">
        <f>VLOOKUP($K238,[1]Budget!$V:$AE,10,0)*IF($C238="1 - Revenues",1,IF(AND($C238="5 - Transfers",MID(K238,15,1)="4"),1,-1))</f>
        <v>0</v>
      </c>
      <c r="S238" s="18" t="b">
        <f>IF(LEFT(C238,1)="1",1,-1)*SUMIF([1]Budget!V:V,'Budget Worksheet for Pivot Tabl'!K238,[1]Budget!AC:AC)=P238</f>
        <v>1</v>
      </c>
    </row>
    <row r="239" spans="1:19" x14ac:dyDescent="0.25">
      <c r="A239" t="s">
        <v>16</v>
      </c>
      <c r="B239" t="s">
        <v>2</v>
      </c>
      <c r="C239" t="s">
        <v>8</v>
      </c>
      <c r="D239" t="str">
        <f t="shared" si="3"/>
        <v>OUTFLOWS</v>
      </c>
      <c r="E239" t="s">
        <v>121</v>
      </c>
      <c r="F239" t="s">
        <v>122</v>
      </c>
      <c r="G239" t="s">
        <v>102</v>
      </c>
      <c r="H239" t="s">
        <v>212</v>
      </c>
      <c r="I239" t="s">
        <v>19</v>
      </c>
      <c r="J239" t="s">
        <v>679</v>
      </c>
      <c r="K239" t="s">
        <v>681</v>
      </c>
      <c r="L239" t="s">
        <v>470</v>
      </c>
      <c r="M239" s="17">
        <f>VLOOKUP($K239,[1]Budget!$V:$AE,5,0)*IF($C239="1 - Revenues",1,IF(AND($C239="5 - Transfers",MID(I239,15,1)="4"),1,-1))</f>
        <v>-1000</v>
      </c>
      <c r="N239" s="17">
        <f>VLOOKUP($K239,[1]Budget!$V:$AE,6,0)*IF($C239="1 - Revenues",1,IF(AND($C239="5 - Transfers",MID(J239,15,1)="4"),1,-1))</f>
        <v>-1000</v>
      </c>
      <c r="O239" s="17">
        <f>IFERROR(IF(RIGHT(LEFT(K239,15),1)="4",VLOOKUP(K239,'[1]Budget Worksheet'!A:B,2,0),-1*VLOOKUP(K239,'[1]Budget Worksheet'!A:B,2,0)),0)</f>
        <v>-1365</v>
      </c>
      <c r="P239" s="17">
        <f>VLOOKUP($K239,[1]Budget!$V:$AE,8,0)*IF($C239="1 - Revenues",1,IF(AND($C239="5 - Transfers",MID($K239,15,1)="4"),1,-1))</f>
        <v>-2000</v>
      </c>
      <c r="Q239" s="17">
        <f>VLOOKUP($K239,[1]Budget!$V:$AE,10,0)*IF($C239="1 - Revenues",1,IF(AND($C239="5 - Transfers",MID(K239,15,1)="4"),1,-1))</f>
        <v>-635</v>
      </c>
      <c r="S239" s="18" t="b">
        <f>IF(LEFT(C239,1)="1",1,-1)*SUMIF([1]Budget!V:V,'Budget Worksheet for Pivot Tabl'!K239,[1]Budget!AC:AC)=P239</f>
        <v>1</v>
      </c>
    </row>
    <row r="240" spans="1:19" x14ac:dyDescent="0.25">
      <c r="A240" t="s">
        <v>16</v>
      </c>
      <c r="B240" t="s">
        <v>2</v>
      </c>
      <c r="C240" t="s">
        <v>8</v>
      </c>
      <c r="D240" t="str">
        <f t="shared" si="3"/>
        <v>OUTFLOWS</v>
      </c>
      <c r="E240" t="s">
        <v>121</v>
      </c>
      <c r="F240" t="s">
        <v>122</v>
      </c>
      <c r="G240" t="s">
        <v>102</v>
      </c>
      <c r="H240" t="s">
        <v>212</v>
      </c>
      <c r="I240" t="s">
        <v>19</v>
      </c>
      <c r="J240" t="s">
        <v>679</v>
      </c>
      <c r="K240" t="s">
        <v>682</v>
      </c>
      <c r="L240" t="s">
        <v>606</v>
      </c>
      <c r="M240" s="17">
        <f>VLOOKUP($K240,[1]Budget!$V:$AE,5,0)*IF($C240="1 - Revenues",1,IF(AND($C240="5 - Transfers",MID(I240,15,1)="4"),1,-1))</f>
        <v>-1000</v>
      </c>
      <c r="N240" s="17">
        <f>VLOOKUP($K240,[1]Budget!$V:$AE,6,0)*IF($C240="1 - Revenues",1,IF(AND($C240="5 - Transfers",MID(J240,15,1)="4"),1,-1))</f>
        <v>-1000</v>
      </c>
      <c r="O240" s="17">
        <f>IFERROR(IF(RIGHT(LEFT(K240,15),1)="4",VLOOKUP(K240,'[1]Budget Worksheet'!A:B,2,0),-1*VLOOKUP(K240,'[1]Budget Worksheet'!A:B,2,0)),0)</f>
        <v>-846</v>
      </c>
      <c r="P240" s="17">
        <f>VLOOKUP($K240,[1]Budget!$V:$AE,8,0)*IF($C240="1 - Revenues",1,IF(AND($C240="5 - Transfers",MID($K240,15,1)="4"),1,-1))</f>
        <v>-846</v>
      </c>
      <c r="Q240" s="17">
        <f>VLOOKUP($K240,[1]Budget!$V:$AE,10,0)*IF($C240="1 - Revenues",1,IF(AND($C240="5 - Transfers",MID(K240,15,1)="4"),1,-1))</f>
        <v>0</v>
      </c>
      <c r="S240" s="18" t="b">
        <f>IF(LEFT(C240,1)="1",1,-1)*SUMIF([1]Budget!V:V,'Budget Worksheet for Pivot Tabl'!K240,[1]Budget!AC:AC)=P240</f>
        <v>1</v>
      </c>
    </row>
    <row r="241" spans="1:19" x14ac:dyDescent="0.25">
      <c r="A241" t="s">
        <v>16</v>
      </c>
      <c r="B241" t="s">
        <v>2</v>
      </c>
      <c r="C241" t="s">
        <v>8</v>
      </c>
      <c r="D241" t="str">
        <f t="shared" si="3"/>
        <v>OUTFLOWS</v>
      </c>
      <c r="E241" t="s">
        <v>121</v>
      </c>
      <c r="F241" t="s">
        <v>122</v>
      </c>
      <c r="G241" t="s">
        <v>102</v>
      </c>
      <c r="H241" t="s">
        <v>212</v>
      </c>
      <c r="I241" t="s">
        <v>19</v>
      </c>
      <c r="J241" t="s">
        <v>679</v>
      </c>
      <c r="K241" t="s">
        <v>683</v>
      </c>
      <c r="L241" t="s">
        <v>608</v>
      </c>
      <c r="M241" s="17">
        <f>VLOOKUP($K241,[1]Budget!$V:$AE,5,0)*IF($C241="1 - Revenues",1,IF(AND($C241="5 - Transfers",MID(I241,15,1)="4"),1,-1))</f>
        <v>-32000</v>
      </c>
      <c r="N241" s="17">
        <f>VLOOKUP($K241,[1]Budget!$V:$AE,6,0)*IF($C241="1 - Revenues",1,IF(AND($C241="5 - Transfers",MID(J241,15,1)="4"),1,-1))</f>
        <v>-24000</v>
      </c>
      <c r="O241" s="17">
        <f>IFERROR(IF(RIGHT(LEFT(K241,15),1)="4",VLOOKUP(K241,'[1]Budget Worksheet'!A:B,2,0),-1*VLOOKUP(K241,'[1]Budget Worksheet'!A:B,2,0)),0)</f>
        <v>-23880</v>
      </c>
      <c r="P241" s="17">
        <f>VLOOKUP($K241,[1]Budget!$V:$AE,8,0)*IF($C241="1 - Revenues",1,IF(AND($C241="5 - Transfers",MID($K241,15,1)="4"),1,-1))</f>
        <v>-23880</v>
      </c>
      <c r="Q241" s="17">
        <f>VLOOKUP($K241,[1]Budget!$V:$AE,10,0)*IF($C241="1 - Revenues",1,IF(AND($C241="5 - Transfers",MID(K241,15,1)="4"),1,-1))</f>
        <v>0</v>
      </c>
      <c r="S241" s="18" t="b">
        <f>IF(LEFT(C241,1)="1",1,-1)*SUMIF([1]Budget!V:V,'Budget Worksheet for Pivot Tabl'!K241,[1]Budget!AC:AC)=P241</f>
        <v>1</v>
      </c>
    </row>
    <row r="242" spans="1:19" x14ac:dyDescent="0.25">
      <c r="A242" t="s">
        <v>16</v>
      </c>
      <c r="B242" t="s">
        <v>2</v>
      </c>
      <c r="C242" t="s">
        <v>8</v>
      </c>
      <c r="D242" t="str">
        <f t="shared" si="3"/>
        <v>OUTFLOWS</v>
      </c>
      <c r="E242" t="s">
        <v>121</v>
      </c>
      <c r="F242" t="s">
        <v>122</v>
      </c>
      <c r="G242" t="s">
        <v>102</v>
      </c>
      <c r="H242" t="s">
        <v>212</v>
      </c>
      <c r="I242" t="s">
        <v>19</v>
      </c>
      <c r="J242" t="s">
        <v>679</v>
      </c>
      <c r="K242" t="s">
        <v>684</v>
      </c>
      <c r="L242" t="s">
        <v>610</v>
      </c>
      <c r="M242" s="17">
        <f>VLOOKUP($K242,[1]Budget!$V:$AE,5,0)*IF($C242="1 - Revenues",1,IF(AND($C242="5 - Transfers",MID(I242,15,1)="4"),1,-1))</f>
        <v>-7000</v>
      </c>
      <c r="N242" s="17">
        <f>VLOOKUP($K242,[1]Budget!$V:$AE,6,0)*IF($C242="1 - Revenues",1,IF(AND($C242="5 - Transfers",MID(J242,15,1)="4"),1,-1))</f>
        <v>-5000</v>
      </c>
      <c r="O242" s="17">
        <f>IFERROR(IF(RIGHT(LEFT(K242,15),1)="4",VLOOKUP(K242,'[1]Budget Worksheet'!A:B,2,0),-1*VLOOKUP(K242,'[1]Budget Worksheet'!A:B,2,0)),0)</f>
        <v>-6590</v>
      </c>
      <c r="P242" s="17">
        <f>VLOOKUP($K242,[1]Budget!$V:$AE,8,0)*IF($C242="1 - Revenues",1,IF(AND($C242="5 - Transfers",MID($K242,15,1)="4"),1,-1))</f>
        <v>-6590</v>
      </c>
      <c r="Q242" s="17">
        <f>VLOOKUP($K242,[1]Budget!$V:$AE,10,0)*IF($C242="1 - Revenues",1,IF(AND($C242="5 - Transfers",MID(K242,15,1)="4"),1,-1))</f>
        <v>0</v>
      </c>
      <c r="S242" s="18" t="b">
        <f>IF(LEFT(C242,1)="1",1,-1)*SUMIF([1]Budget!V:V,'Budget Worksheet for Pivot Tabl'!K242,[1]Budget!AC:AC)=P242</f>
        <v>1</v>
      </c>
    </row>
    <row r="243" spans="1:19" x14ac:dyDescent="0.25">
      <c r="A243" t="s">
        <v>16</v>
      </c>
      <c r="B243" t="s">
        <v>2</v>
      </c>
      <c r="C243" t="s">
        <v>8</v>
      </c>
      <c r="D243" t="str">
        <f t="shared" si="3"/>
        <v>OUTFLOWS</v>
      </c>
      <c r="E243" t="s">
        <v>121</v>
      </c>
      <c r="F243" t="s">
        <v>122</v>
      </c>
      <c r="G243" t="s">
        <v>102</v>
      </c>
      <c r="H243" t="s">
        <v>212</v>
      </c>
      <c r="I243" t="s">
        <v>19</v>
      </c>
      <c r="J243" t="s">
        <v>679</v>
      </c>
      <c r="K243" t="s">
        <v>685</v>
      </c>
      <c r="L243" t="s">
        <v>612</v>
      </c>
      <c r="M243" s="17">
        <f>VLOOKUP($K243,[1]Budget!$V:$AE,5,0)*IF($C243="1 - Revenues",1,IF(AND($C243="5 - Transfers",MID(I243,15,1)="4"),1,-1))</f>
        <v>-1000</v>
      </c>
      <c r="N243" s="17">
        <f>VLOOKUP($K243,[1]Budget!$V:$AE,6,0)*IF($C243="1 - Revenues",1,IF(AND($C243="5 - Transfers",MID(J243,15,1)="4"),1,-1))</f>
        <v>-1000</v>
      </c>
      <c r="O243" s="17">
        <f>IFERROR(IF(RIGHT(LEFT(K243,15),1)="4",VLOOKUP(K243,'[1]Budget Worksheet'!A:B,2,0),-1*VLOOKUP(K243,'[1]Budget Worksheet'!A:B,2,0)),0)</f>
        <v>-1055</v>
      </c>
      <c r="P243" s="17">
        <f>VLOOKUP($K243,[1]Budget!$V:$AE,8,0)*IF($C243="1 - Revenues",1,IF(AND($C243="5 - Transfers",MID($K243,15,1)="4"),1,-1))</f>
        <v>-1055</v>
      </c>
      <c r="Q243" s="17">
        <f>VLOOKUP($K243,[1]Budget!$V:$AE,10,0)*IF($C243="1 - Revenues",1,IF(AND($C243="5 - Transfers",MID(K243,15,1)="4"),1,-1))</f>
        <v>0</v>
      </c>
      <c r="S243" s="18" t="b">
        <f>IF(LEFT(C243,1)="1",1,-1)*SUMIF([1]Budget!V:V,'Budget Worksheet for Pivot Tabl'!K243,[1]Budget!AC:AC)=P243</f>
        <v>1</v>
      </c>
    </row>
    <row r="244" spans="1:19" x14ac:dyDescent="0.25">
      <c r="A244" t="s">
        <v>16</v>
      </c>
      <c r="B244" t="s">
        <v>2</v>
      </c>
      <c r="C244" t="s">
        <v>8</v>
      </c>
      <c r="D244" t="str">
        <f t="shared" si="3"/>
        <v>OUTFLOWS</v>
      </c>
      <c r="E244" t="s">
        <v>121</v>
      </c>
      <c r="F244" t="s">
        <v>122</v>
      </c>
      <c r="G244" t="s">
        <v>102</v>
      </c>
      <c r="H244" t="s">
        <v>212</v>
      </c>
      <c r="I244" t="s">
        <v>19</v>
      </c>
      <c r="J244" t="s">
        <v>679</v>
      </c>
      <c r="K244" t="s">
        <v>686</v>
      </c>
      <c r="L244" t="s">
        <v>614</v>
      </c>
      <c r="M244" s="17">
        <f>VLOOKUP($K244,[1]Budget!$V:$AE,5,0)*IF($C244="1 - Revenues",1,IF(AND($C244="5 - Transfers",MID(I244,15,1)="4"),1,-1))</f>
        <v>0</v>
      </c>
      <c r="N244" s="17">
        <f>VLOOKUP($K244,[1]Budget!$V:$AE,6,0)*IF($C244="1 - Revenues",1,IF(AND($C244="5 - Transfers",MID(J244,15,1)="4"),1,-1))</f>
        <v>0</v>
      </c>
      <c r="O244" s="17">
        <f>IFERROR(IF(RIGHT(LEFT(K244,15),1)="4",VLOOKUP(K244,'[1]Budget Worksheet'!A:B,2,0),-1*VLOOKUP(K244,'[1]Budget Worksheet'!A:B,2,0)),0)</f>
        <v>-88</v>
      </c>
      <c r="P244" s="17">
        <f>VLOOKUP($K244,[1]Budget!$V:$AE,8,0)*IF($C244="1 - Revenues",1,IF(AND($C244="5 - Transfers",MID($K244,15,1)="4"),1,-1))</f>
        <v>-88</v>
      </c>
      <c r="Q244" s="17">
        <f>VLOOKUP($K244,[1]Budget!$V:$AE,10,0)*IF($C244="1 - Revenues",1,IF(AND($C244="5 - Transfers",MID(K244,15,1)="4"),1,-1))</f>
        <v>0</v>
      </c>
      <c r="S244" s="18" t="b">
        <f>IF(LEFT(C244,1)="1",1,-1)*SUMIF([1]Budget!V:V,'Budget Worksheet for Pivot Tabl'!K244,[1]Budget!AC:AC)=P244</f>
        <v>1</v>
      </c>
    </row>
    <row r="245" spans="1:19" x14ac:dyDescent="0.25">
      <c r="A245" t="s">
        <v>16</v>
      </c>
      <c r="B245" t="s">
        <v>2</v>
      </c>
      <c r="C245" t="s">
        <v>8</v>
      </c>
      <c r="D245" t="str">
        <f t="shared" si="3"/>
        <v>OUTFLOWS</v>
      </c>
      <c r="E245" t="s">
        <v>121</v>
      </c>
      <c r="F245" t="s">
        <v>122</v>
      </c>
      <c r="G245" t="s">
        <v>102</v>
      </c>
      <c r="H245" t="s">
        <v>212</v>
      </c>
      <c r="I245" t="s">
        <v>19</v>
      </c>
      <c r="J245" t="s">
        <v>679</v>
      </c>
      <c r="K245" t="s">
        <v>687</v>
      </c>
      <c r="L245" t="s">
        <v>616</v>
      </c>
      <c r="M245" s="17">
        <f>VLOOKUP($K245,[1]Budget!$V:$AE,5,0)*IF($C245="1 - Revenues",1,IF(AND($C245="5 - Transfers",MID(I245,15,1)="4"),1,-1))</f>
        <v>-3000</v>
      </c>
      <c r="N245" s="17">
        <f>VLOOKUP($K245,[1]Budget!$V:$AE,6,0)*IF($C245="1 - Revenues",1,IF(AND($C245="5 - Transfers",MID(J245,15,1)="4"),1,-1))</f>
        <v>-3000</v>
      </c>
      <c r="O245" s="17">
        <f>IFERROR(IF(RIGHT(LEFT(K245,15),1)="4",VLOOKUP(K245,'[1]Budget Worksheet'!A:B,2,0),-1*VLOOKUP(K245,'[1]Budget Worksheet'!A:B,2,0)),0)</f>
        <v>-3000</v>
      </c>
      <c r="P245" s="17">
        <f>VLOOKUP($K245,[1]Budget!$V:$AE,8,0)*IF($C245="1 - Revenues",1,IF(AND($C245="5 - Transfers",MID($K245,15,1)="4"),1,-1))</f>
        <v>-2000</v>
      </c>
      <c r="Q245" s="17">
        <f>VLOOKUP($K245,[1]Budget!$V:$AE,10,0)*IF($C245="1 - Revenues",1,IF(AND($C245="5 - Transfers",MID(K245,15,1)="4"),1,-1))</f>
        <v>1000</v>
      </c>
      <c r="S245" s="18" t="b">
        <f>IF(LEFT(C245,1)="1",1,-1)*SUMIF([1]Budget!V:V,'Budget Worksheet for Pivot Tabl'!K245,[1]Budget!AC:AC)=P245</f>
        <v>1</v>
      </c>
    </row>
    <row r="246" spans="1:19" x14ac:dyDescent="0.25">
      <c r="A246" t="s">
        <v>16</v>
      </c>
      <c r="B246" t="s">
        <v>2</v>
      </c>
      <c r="C246" t="s">
        <v>8</v>
      </c>
      <c r="D246" t="str">
        <f t="shared" si="3"/>
        <v>OUTFLOWS</v>
      </c>
      <c r="E246" t="s">
        <v>121</v>
      </c>
      <c r="F246" t="s">
        <v>122</v>
      </c>
      <c r="G246" t="s">
        <v>102</v>
      </c>
      <c r="H246" t="s">
        <v>212</v>
      </c>
      <c r="I246" t="s">
        <v>19</v>
      </c>
      <c r="J246" t="s">
        <v>679</v>
      </c>
      <c r="K246" t="s">
        <v>688</v>
      </c>
      <c r="L246" t="s">
        <v>618</v>
      </c>
      <c r="M246" s="17">
        <f>VLOOKUP($K246,[1]Budget!$V:$AE,5,0)*IF($C246="1 - Revenues",1,IF(AND($C246="5 - Transfers",MID(I246,15,1)="4"),1,-1))</f>
        <v>0</v>
      </c>
      <c r="N246" s="17">
        <f>VLOOKUP($K246,[1]Budget!$V:$AE,6,0)*IF($C246="1 - Revenues",1,IF(AND($C246="5 - Transfers",MID(J246,15,1)="4"),1,-1))</f>
        <v>0</v>
      </c>
      <c r="O246" s="17">
        <f>IFERROR(IF(RIGHT(LEFT(K246,15),1)="4",VLOOKUP(K246,'[1]Budget Worksheet'!A:B,2,0),-1*VLOOKUP(K246,'[1]Budget Worksheet'!A:B,2,0)),0)</f>
        <v>-24</v>
      </c>
      <c r="P246" s="17">
        <f>VLOOKUP($K246,[1]Budget!$V:$AE,8,0)*IF($C246="1 - Revenues",1,IF(AND($C246="5 - Transfers",MID($K246,15,1)="4"),1,-1))</f>
        <v>-24</v>
      </c>
      <c r="Q246" s="17">
        <f>VLOOKUP($K246,[1]Budget!$V:$AE,10,0)*IF($C246="1 - Revenues",1,IF(AND($C246="5 - Transfers",MID(K246,15,1)="4"),1,-1))</f>
        <v>0</v>
      </c>
      <c r="S246" s="18" t="b">
        <f>IF(LEFT(C246,1)="1",1,-1)*SUMIF([1]Budget!V:V,'Budget Worksheet for Pivot Tabl'!K246,[1]Budget!AC:AC)=P246</f>
        <v>1</v>
      </c>
    </row>
    <row r="247" spans="1:19" x14ac:dyDescent="0.25">
      <c r="A247" t="s">
        <v>16</v>
      </c>
      <c r="B247" t="s">
        <v>2</v>
      </c>
      <c r="C247" t="s">
        <v>8</v>
      </c>
      <c r="D247" t="str">
        <f t="shared" si="3"/>
        <v>OUTFLOWS</v>
      </c>
      <c r="E247" t="s">
        <v>121</v>
      </c>
      <c r="F247" t="s">
        <v>122</v>
      </c>
      <c r="G247" t="s">
        <v>102</v>
      </c>
      <c r="H247" t="s">
        <v>212</v>
      </c>
      <c r="I247" t="s">
        <v>19</v>
      </c>
      <c r="J247" t="s">
        <v>679</v>
      </c>
      <c r="K247" t="s">
        <v>689</v>
      </c>
      <c r="L247" t="s">
        <v>620</v>
      </c>
      <c r="M247" s="17">
        <f>VLOOKUP($K247,[1]Budget!$V:$AE,5,0)*IF($C247="1 - Revenues",1,IF(AND($C247="5 - Transfers",MID(I247,15,1)="4"),1,-1))</f>
        <v>-2000</v>
      </c>
      <c r="N247" s="17">
        <f>VLOOKUP($K247,[1]Budget!$V:$AE,6,0)*IF($C247="1 - Revenues",1,IF(AND($C247="5 - Transfers",MID(J247,15,1)="4"),1,-1))</f>
        <v>-2000</v>
      </c>
      <c r="O247" s="17">
        <f>IFERROR(IF(RIGHT(LEFT(K247,15),1)="4",VLOOKUP(K247,'[1]Budget Worksheet'!A:B,2,0),-1*VLOOKUP(K247,'[1]Budget Worksheet'!A:B,2,0)),0)</f>
        <v>-2160</v>
      </c>
      <c r="P247" s="17">
        <f>VLOOKUP($K247,[1]Budget!$V:$AE,8,0)*IF($C247="1 - Revenues",1,IF(AND($C247="5 - Transfers",MID($K247,15,1)="4"),1,-1))</f>
        <v>-2160</v>
      </c>
      <c r="Q247" s="17">
        <f>VLOOKUP($K247,[1]Budget!$V:$AE,10,0)*IF($C247="1 - Revenues",1,IF(AND($C247="5 - Transfers",MID(K247,15,1)="4"),1,-1))</f>
        <v>0</v>
      </c>
      <c r="S247" s="18" t="b">
        <f>IF(LEFT(C247,1)="1",1,-1)*SUMIF([1]Budget!V:V,'Budget Worksheet for Pivot Tabl'!K247,[1]Budget!AC:AC)=P247</f>
        <v>1</v>
      </c>
    </row>
    <row r="248" spans="1:19" x14ac:dyDescent="0.25">
      <c r="A248" t="s">
        <v>16</v>
      </c>
      <c r="B248" t="s">
        <v>2</v>
      </c>
      <c r="C248" t="s">
        <v>8</v>
      </c>
      <c r="D248" t="str">
        <f t="shared" si="3"/>
        <v>OUTFLOWS</v>
      </c>
      <c r="E248" t="s">
        <v>121</v>
      </c>
      <c r="F248" t="s">
        <v>122</v>
      </c>
      <c r="G248" t="s">
        <v>102</v>
      </c>
      <c r="H248" t="s">
        <v>212</v>
      </c>
      <c r="I248" t="s">
        <v>19</v>
      </c>
      <c r="J248" t="s">
        <v>679</v>
      </c>
      <c r="K248" t="s">
        <v>690</v>
      </c>
      <c r="L248" t="s">
        <v>472</v>
      </c>
      <c r="M248" s="17">
        <f>VLOOKUP($K248,[1]Budget!$V:$AE,5,0)*IF($C248="1 - Revenues",1,IF(AND($C248="5 - Transfers",MID(I248,15,1)="4"),1,-1))</f>
        <v>-1000</v>
      </c>
      <c r="N248" s="17">
        <f>VLOOKUP($K248,[1]Budget!$V:$AE,6,0)*IF($C248="1 - Revenues",1,IF(AND($C248="5 - Transfers",MID(J248,15,1)="4"),1,-1))</f>
        <v>-1000</v>
      </c>
      <c r="O248" s="17">
        <f>IFERROR(IF(RIGHT(LEFT(K248,15),1)="4",VLOOKUP(K248,'[1]Budget Worksheet'!A:B,2,0),-1*VLOOKUP(K248,'[1]Budget Worksheet'!A:B,2,0)),0)</f>
        <v>-661</v>
      </c>
      <c r="P248" s="17">
        <f>VLOOKUP($K248,[1]Budget!$V:$AE,8,0)*IF($C248="1 - Revenues",1,IF(AND($C248="5 - Transfers",MID($K248,15,1)="4"),1,-1))</f>
        <v>-661</v>
      </c>
      <c r="Q248" s="17">
        <f>VLOOKUP($K248,[1]Budget!$V:$AE,10,0)*IF($C248="1 - Revenues",1,IF(AND($C248="5 - Transfers",MID(K248,15,1)="4"),1,-1))</f>
        <v>0</v>
      </c>
      <c r="S248" s="18" t="b">
        <f>IF(LEFT(C248,1)="1",1,-1)*SUMIF([1]Budget!V:V,'Budget Worksheet for Pivot Tabl'!K248,[1]Budget!AC:AC)=P248</f>
        <v>1</v>
      </c>
    </row>
    <row r="249" spans="1:19" x14ac:dyDescent="0.25">
      <c r="A249" t="s">
        <v>16</v>
      </c>
      <c r="B249" t="s">
        <v>2</v>
      </c>
      <c r="C249" t="s">
        <v>8</v>
      </c>
      <c r="D249" t="str">
        <f t="shared" si="3"/>
        <v>OUTFLOWS</v>
      </c>
      <c r="E249" t="s">
        <v>121</v>
      </c>
      <c r="F249" t="s">
        <v>122</v>
      </c>
      <c r="G249" t="s">
        <v>102</v>
      </c>
      <c r="H249" t="s">
        <v>212</v>
      </c>
      <c r="I249" t="s">
        <v>19</v>
      </c>
      <c r="J249" t="s">
        <v>679</v>
      </c>
      <c r="K249" t="s">
        <v>691</v>
      </c>
      <c r="L249" t="s">
        <v>629</v>
      </c>
      <c r="M249" s="17">
        <f>VLOOKUP($K249,[1]Budget!$V:$AE,5,0)*IF($C249="1 - Revenues",1,IF(AND($C249="5 - Transfers",MID(I249,15,1)="4"),1,-1))</f>
        <v>-6000</v>
      </c>
      <c r="N249" s="17">
        <f>VLOOKUP($K249,[1]Budget!$V:$AE,6,0)*IF($C249="1 - Revenues",1,IF(AND($C249="5 - Transfers",MID(J249,15,1)="4"),1,-1))</f>
        <v>-5000</v>
      </c>
      <c r="O249" s="17">
        <f>IFERROR(IF(RIGHT(LEFT(K249,15),1)="4",VLOOKUP(K249,'[1]Budget Worksheet'!A:B,2,0),-1*VLOOKUP(K249,'[1]Budget Worksheet'!A:B,2,0)),0)</f>
        <v>-5500</v>
      </c>
      <c r="P249" s="17">
        <f>VLOOKUP($K249,[1]Budget!$V:$AE,8,0)*IF($C249="1 - Revenues",1,IF(AND($C249="5 - Transfers",MID($K249,15,1)="4"),1,-1))</f>
        <v>-5500</v>
      </c>
      <c r="Q249" s="17">
        <f>VLOOKUP($K249,[1]Budget!$V:$AE,10,0)*IF($C249="1 - Revenues",1,IF(AND($C249="5 - Transfers",MID(K249,15,1)="4"),1,-1))</f>
        <v>0</v>
      </c>
      <c r="S249" s="18" t="b">
        <f>IF(LEFT(C249,1)="1",1,-1)*SUMIF([1]Budget!V:V,'Budget Worksheet for Pivot Tabl'!K249,[1]Budget!AC:AC)=P249</f>
        <v>1</v>
      </c>
    </row>
    <row r="250" spans="1:19" x14ac:dyDescent="0.25">
      <c r="A250" t="s">
        <v>16</v>
      </c>
      <c r="B250" t="s">
        <v>2</v>
      </c>
      <c r="C250" t="s">
        <v>9</v>
      </c>
      <c r="D250" t="str">
        <f t="shared" si="3"/>
        <v>OUTFLOWS</v>
      </c>
      <c r="E250" t="s">
        <v>121</v>
      </c>
      <c r="F250" t="s">
        <v>122</v>
      </c>
      <c r="G250" t="s">
        <v>102</v>
      </c>
      <c r="H250" t="s">
        <v>212</v>
      </c>
      <c r="I250" t="s">
        <v>19</v>
      </c>
      <c r="J250" t="s">
        <v>679</v>
      </c>
      <c r="K250" t="s">
        <v>692</v>
      </c>
      <c r="L250" t="s">
        <v>633</v>
      </c>
      <c r="M250" s="17">
        <f>VLOOKUP($K250,[1]Budget!$V:$AE,5,0)*IF($C250="1 - Revenues",1,IF(AND($C250="5 - Transfers",MID(I250,15,1)="4"),1,-1))</f>
        <v>-2000</v>
      </c>
      <c r="N250" s="17">
        <f>VLOOKUP($K250,[1]Budget!$V:$AE,6,0)*IF($C250="1 - Revenues",1,IF(AND($C250="5 - Transfers",MID(J250,15,1)="4"),1,-1))</f>
        <v>-2000</v>
      </c>
      <c r="O250" s="17">
        <f>IFERROR(IF(RIGHT(LEFT(K250,15),1)="4",VLOOKUP(K250,'[1]Budget Worksheet'!A:B,2,0),-1*VLOOKUP(K250,'[1]Budget Worksheet'!A:B,2,0)),0)</f>
        <v>0</v>
      </c>
      <c r="P250" s="17">
        <f>VLOOKUP($K250,[1]Budget!$V:$AE,8,0)*IF($C250="1 - Revenues",1,IF(AND($C250="5 - Transfers",MID($K250,15,1)="4"),1,-1))</f>
        <v>-2000</v>
      </c>
      <c r="Q250" s="17">
        <f>VLOOKUP($K250,[1]Budget!$V:$AE,10,0)*IF($C250="1 - Revenues",1,IF(AND($C250="5 - Transfers",MID(K250,15,1)="4"),1,-1))</f>
        <v>-2000</v>
      </c>
      <c r="S250" s="18" t="b">
        <f>IF(LEFT(C250,1)="1",1,-1)*SUMIF([1]Budget!V:V,'Budget Worksheet for Pivot Tabl'!K250,[1]Budget!AC:AC)=P250</f>
        <v>1</v>
      </c>
    </row>
    <row r="251" spans="1:19" x14ac:dyDescent="0.25">
      <c r="A251" t="s">
        <v>16</v>
      </c>
      <c r="B251" t="s">
        <v>2</v>
      </c>
      <c r="C251" t="s">
        <v>9</v>
      </c>
      <c r="D251" t="str">
        <f t="shared" si="3"/>
        <v>OUTFLOWS</v>
      </c>
      <c r="E251" t="s">
        <v>121</v>
      </c>
      <c r="F251" t="s">
        <v>122</v>
      </c>
      <c r="G251" t="s">
        <v>102</v>
      </c>
      <c r="H251" t="s">
        <v>212</v>
      </c>
      <c r="I251" t="s">
        <v>19</v>
      </c>
      <c r="J251" t="s">
        <v>679</v>
      </c>
      <c r="K251" t="s">
        <v>693</v>
      </c>
      <c r="L251" t="s">
        <v>635</v>
      </c>
      <c r="M251" s="17">
        <f>VLOOKUP($K251,[1]Budget!$V:$AE,5,0)*IF($C251="1 - Revenues",1,IF(AND($C251="5 - Transfers",MID(I251,15,1)="4"),1,-1))</f>
        <v>-2000</v>
      </c>
      <c r="N251" s="17">
        <f>VLOOKUP($K251,[1]Budget!$V:$AE,6,0)*IF($C251="1 - Revenues",1,IF(AND($C251="5 - Transfers",MID(J251,15,1)="4"),1,-1))</f>
        <v>-2000</v>
      </c>
      <c r="O251" s="17">
        <f>IFERROR(IF(RIGHT(LEFT(K251,15),1)="4",VLOOKUP(K251,'[1]Budget Worksheet'!A:B,2,0),-1*VLOOKUP(K251,'[1]Budget Worksheet'!A:B,2,0)),0)</f>
        <v>0</v>
      </c>
      <c r="P251" s="17">
        <f>VLOOKUP($K251,[1]Budget!$V:$AE,8,0)*IF($C251="1 - Revenues",1,IF(AND($C251="5 - Transfers",MID($K251,15,1)="4"),1,-1))</f>
        <v>-2000</v>
      </c>
      <c r="Q251" s="17">
        <f>VLOOKUP($K251,[1]Budget!$V:$AE,10,0)*IF($C251="1 - Revenues",1,IF(AND($C251="5 - Transfers",MID(K251,15,1)="4"),1,-1))</f>
        <v>-2000</v>
      </c>
      <c r="S251" s="18" t="b">
        <f>IF(LEFT(C251,1)="1",1,-1)*SUMIF([1]Budget!V:V,'Budget Worksheet for Pivot Tabl'!K251,[1]Budget!AC:AC)=P251</f>
        <v>1</v>
      </c>
    </row>
    <row r="252" spans="1:19" x14ac:dyDescent="0.25">
      <c r="A252" t="s">
        <v>16</v>
      </c>
      <c r="B252" t="s">
        <v>2</v>
      </c>
      <c r="C252" t="s">
        <v>9</v>
      </c>
      <c r="D252" t="str">
        <f t="shared" si="3"/>
        <v>OUTFLOWS</v>
      </c>
      <c r="E252" t="s">
        <v>121</v>
      </c>
      <c r="F252" t="s">
        <v>122</v>
      </c>
      <c r="G252" t="s">
        <v>102</v>
      </c>
      <c r="H252" t="s">
        <v>212</v>
      </c>
      <c r="I252" t="s">
        <v>19</v>
      </c>
      <c r="J252" t="s">
        <v>679</v>
      </c>
      <c r="K252" t="s">
        <v>694</v>
      </c>
      <c r="L252" t="s">
        <v>484</v>
      </c>
      <c r="M252" s="17">
        <f>VLOOKUP($K252,[1]Budget!$V:$AE,5,0)*IF($C252="1 - Revenues",1,IF(AND($C252="5 - Transfers",MID(I252,15,1)="4"),1,-1))</f>
        <v>0</v>
      </c>
      <c r="N252" s="17">
        <f>VLOOKUP($K252,[1]Budget!$V:$AE,6,0)*IF($C252="1 - Revenues",1,IF(AND($C252="5 - Transfers",MID(J252,15,1)="4"),1,-1))</f>
        <v>0</v>
      </c>
      <c r="O252" s="17">
        <f>IFERROR(IF(RIGHT(LEFT(K252,15),1)="4",VLOOKUP(K252,'[1]Budget Worksheet'!A:B,2,0),-1*VLOOKUP(K252,'[1]Budget Worksheet'!A:B,2,0)),0)</f>
        <v>0</v>
      </c>
      <c r="P252" s="17">
        <f>VLOOKUP($K252,[1]Budget!$V:$AE,8,0)*IF($C252="1 - Revenues",1,IF(AND($C252="5 - Transfers",MID($K252,15,1)="4"),1,-1))</f>
        <v>0</v>
      </c>
      <c r="Q252" s="17">
        <f>VLOOKUP($K252,[1]Budget!$V:$AE,10,0)*IF($C252="1 - Revenues",1,IF(AND($C252="5 - Transfers",MID(K252,15,1)="4"),1,-1))</f>
        <v>0</v>
      </c>
      <c r="S252" s="18" t="b">
        <f>IF(LEFT(C252,1)="1",1,-1)*SUMIF([1]Budget!V:V,'Budget Worksheet for Pivot Tabl'!K252,[1]Budget!AC:AC)=P252</f>
        <v>1</v>
      </c>
    </row>
    <row r="253" spans="1:19" x14ac:dyDescent="0.25">
      <c r="A253" t="s">
        <v>16</v>
      </c>
      <c r="B253" t="s">
        <v>2</v>
      </c>
      <c r="C253" t="s">
        <v>9</v>
      </c>
      <c r="D253" t="str">
        <f t="shared" si="3"/>
        <v>OUTFLOWS</v>
      </c>
      <c r="E253" t="s">
        <v>121</v>
      </c>
      <c r="F253" t="s">
        <v>122</v>
      </c>
      <c r="G253" t="s">
        <v>102</v>
      </c>
      <c r="H253" t="s">
        <v>212</v>
      </c>
      <c r="I253" t="s">
        <v>19</v>
      </c>
      <c r="J253" t="s">
        <v>679</v>
      </c>
      <c r="K253" t="s">
        <v>695</v>
      </c>
      <c r="L253" t="s">
        <v>640</v>
      </c>
      <c r="M253" s="17">
        <f>VLOOKUP($K253,[1]Budget!$V:$AE,5,0)*IF($C253="1 - Revenues",1,IF(AND($C253="5 - Transfers",MID(I253,15,1)="4"),1,-1))</f>
        <v>-7000</v>
      </c>
      <c r="N253" s="17">
        <f>VLOOKUP($K253,[1]Budget!$V:$AE,6,0)*IF($C253="1 - Revenues",1,IF(AND($C253="5 - Transfers",MID(J253,15,1)="4"),1,-1))</f>
        <v>-3000</v>
      </c>
      <c r="O253" s="17">
        <f>IFERROR(IF(RIGHT(LEFT(K253,15),1)="4",VLOOKUP(K253,'[1]Budget Worksheet'!A:B,2,0),-1*VLOOKUP(K253,'[1]Budget Worksheet'!A:B,2,0)),0)</f>
        <v>-6000</v>
      </c>
      <c r="P253" s="17">
        <f>VLOOKUP($K253,[1]Budget!$V:$AE,8,0)*IF($C253="1 - Revenues",1,IF(AND($C253="5 - Transfers",MID($K253,15,1)="4"),1,-1))</f>
        <v>-6000</v>
      </c>
      <c r="Q253" s="17">
        <f>VLOOKUP($K253,[1]Budget!$V:$AE,10,0)*IF($C253="1 - Revenues",1,IF(AND($C253="5 - Transfers",MID(K253,15,1)="4"),1,-1))</f>
        <v>0</v>
      </c>
      <c r="S253" s="18" t="b">
        <f>IF(LEFT(C253,1)="1",1,-1)*SUMIF([1]Budget!V:V,'Budget Worksheet for Pivot Tabl'!K253,[1]Budget!AC:AC)=P253</f>
        <v>1</v>
      </c>
    </row>
    <row r="254" spans="1:19" x14ac:dyDescent="0.25">
      <c r="A254" t="s">
        <v>16</v>
      </c>
      <c r="B254" t="s">
        <v>2</v>
      </c>
      <c r="C254" t="s">
        <v>9</v>
      </c>
      <c r="D254" t="str">
        <f t="shared" si="3"/>
        <v>OUTFLOWS</v>
      </c>
      <c r="E254" t="s">
        <v>121</v>
      </c>
      <c r="F254" t="s">
        <v>122</v>
      </c>
      <c r="G254" t="s">
        <v>102</v>
      </c>
      <c r="H254" t="s">
        <v>212</v>
      </c>
      <c r="I254" t="s">
        <v>19</v>
      </c>
      <c r="J254" t="s">
        <v>679</v>
      </c>
      <c r="K254" t="s">
        <v>696</v>
      </c>
      <c r="L254" t="s">
        <v>490</v>
      </c>
      <c r="M254" s="17">
        <f>VLOOKUP($K254,[1]Budget!$V:$AE,5,0)*IF($C254="1 - Revenues",1,IF(AND($C254="5 - Transfers",MID(I254,15,1)="4"),1,-1))</f>
        <v>0</v>
      </c>
      <c r="N254" s="17">
        <f>VLOOKUP($K254,[1]Budget!$V:$AE,6,0)*IF($C254="1 - Revenues",1,IF(AND($C254="5 - Transfers",MID(J254,15,1)="4"),1,-1))</f>
        <v>0</v>
      </c>
      <c r="O254" s="17">
        <f>IFERROR(IF(RIGHT(LEFT(K254,15),1)="4",VLOOKUP(K254,'[1]Budget Worksheet'!A:B,2,0),-1*VLOOKUP(K254,'[1]Budget Worksheet'!A:B,2,0)),0)</f>
        <v>-250</v>
      </c>
      <c r="P254" s="17">
        <f>VLOOKUP($K254,[1]Budget!$V:$AE,8,0)*IF($C254="1 - Revenues",1,IF(AND($C254="5 - Transfers",MID($K254,15,1)="4"),1,-1))</f>
        <v>-250</v>
      </c>
      <c r="Q254" s="17">
        <f>VLOOKUP($K254,[1]Budget!$V:$AE,10,0)*IF($C254="1 - Revenues",1,IF(AND($C254="5 - Transfers",MID(K254,15,1)="4"),1,-1))</f>
        <v>0</v>
      </c>
      <c r="S254" s="18" t="b">
        <f>IF(LEFT(C254,1)="1",1,-1)*SUMIF([1]Budget!V:V,'Budget Worksheet for Pivot Tabl'!K254,[1]Budget!AC:AC)=P254</f>
        <v>1</v>
      </c>
    </row>
    <row r="255" spans="1:19" x14ac:dyDescent="0.25">
      <c r="A255" t="s">
        <v>16</v>
      </c>
      <c r="B255" t="s">
        <v>2</v>
      </c>
      <c r="C255" t="s">
        <v>9</v>
      </c>
      <c r="D255" t="str">
        <f t="shared" si="3"/>
        <v>OUTFLOWS</v>
      </c>
      <c r="E255" t="s">
        <v>121</v>
      </c>
      <c r="F255" t="s">
        <v>122</v>
      </c>
      <c r="G255" t="s">
        <v>102</v>
      </c>
      <c r="H255" t="s">
        <v>212</v>
      </c>
      <c r="I255" t="s">
        <v>19</v>
      </c>
      <c r="J255" t="s">
        <v>679</v>
      </c>
      <c r="K255" t="s">
        <v>697</v>
      </c>
      <c r="L255" t="s">
        <v>647</v>
      </c>
      <c r="M255" s="17">
        <f>VLOOKUP($K255,[1]Budget!$V:$AE,5,0)*IF($C255="1 - Revenues",1,IF(AND($C255="5 - Transfers",MID(I255,15,1)="4"),1,-1))</f>
        <v>-5000</v>
      </c>
      <c r="N255" s="17">
        <f>VLOOKUP($K255,[1]Budget!$V:$AE,6,0)*IF($C255="1 - Revenues",1,IF(AND($C255="5 - Transfers",MID(J255,15,1)="4"),1,-1))</f>
        <v>-2000</v>
      </c>
      <c r="O255" s="17">
        <f>IFERROR(IF(RIGHT(LEFT(K255,15),1)="4",VLOOKUP(K255,'[1]Budget Worksheet'!A:B,2,0),-1*VLOOKUP(K255,'[1]Budget Worksheet'!A:B,2,0)),0)</f>
        <v>-6000</v>
      </c>
      <c r="P255" s="17">
        <f>VLOOKUP($K255,[1]Budget!$V:$AE,8,0)*IF($C255="1 - Revenues",1,IF(AND($C255="5 - Transfers",MID($K255,15,1)="4"),1,-1))</f>
        <v>-6000</v>
      </c>
      <c r="Q255" s="17">
        <f>VLOOKUP($K255,[1]Budget!$V:$AE,10,0)*IF($C255="1 - Revenues",1,IF(AND($C255="5 - Transfers",MID(K255,15,1)="4"),1,-1))</f>
        <v>0</v>
      </c>
      <c r="S255" s="18" t="b">
        <f>IF(LEFT(C255,1)="1",1,-1)*SUMIF([1]Budget!V:V,'Budget Worksheet for Pivot Tabl'!K255,[1]Budget!AC:AC)=P255</f>
        <v>1</v>
      </c>
    </row>
    <row r="256" spans="1:19" x14ac:dyDescent="0.25">
      <c r="A256" t="s">
        <v>16</v>
      </c>
      <c r="B256" t="s">
        <v>2</v>
      </c>
      <c r="C256" t="s">
        <v>9</v>
      </c>
      <c r="D256" t="str">
        <f t="shared" si="3"/>
        <v>OUTFLOWS</v>
      </c>
      <c r="E256" t="s">
        <v>121</v>
      </c>
      <c r="F256" t="s">
        <v>122</v>
      </c>
      <c r="G256" t="s">
        <v>102</v>
      </c>
      <c r="H256" t="s">
        <v>212</v>
      </c>
      <c r="I256" t="s">
        <v>19</v>
      </c>
      <c r="J256" t="s">
        <v>679</v>
      </c>
      <c r="K256" t="s">
        <v>698</v>
      </c>
      <c r="L256" t="s">
        <v>649</v>
      </c>
      <c r="M256" s="17">
        <f>VLOOKUP($K256,[1]Budget!$V:$AE,5,0)*IF($C256="1 - Revenues",1,IF(AND($C256="5 - Transfers",MID(I256,15,1)="4"),1,-1))</f>
        <v>0</v>
      </c>
      <c r="N256" s="17">
        <f>VLOOKUP($K256,[1]Budget!$V:$AE,6,0)*IF($C256="1 - Revenues",1,IF(AND($C256="5 - Transfers",MID(J256,15,1)="4"),1,-1))</f>
        <v>0</v>
      </c>
      <c r="O256" s="17">
        <f>IFERROR(IF(RIGHT(LEFT(K256,15),1)="4",VLOOKUP(K256,'[1]Budget Worksheet'!A:B,2,0),-1*VLOOKUP(K256,'[1]Budget Worksheet'!A:B,2,0)),0)</f>
        <v>-500</v>
      </c>
      <c r="P256" s="17">
        <f>VLOOKUP($K256,[1]Budget!$V:$AE,8,0)*IF($C256="1 - Revenues",1,IF(AND($C256="5 - Transfers",MID($K256,15,1)="4"),1,-1))</f>
        <v>-500</v>
      </c>
      <c r="Q256" s="17">
        <f>VLOOKUP($K256,[1]Budget!$V:$AE,10,0)*IF($C256="1 - Revenues",1,IF(AND($C256="5 - Transfers",MID(K256,15,1)="4"),1,-1))</f>
        <v>0</v>
      </c>
      <c r="S256" s="18" t="b">
        <f>IF(LEFT(C256,1)="1",1,-1)*SUMIF([1]Budget!V:V,'Budget Worksheet for Pivot Tabl'!K256,[1]Budget!AC:AC)=P256</f>
        <v>1</v>
      </c>
    </row>
    <row r="257" spans="1:19" x14ac:dyDescent="0.25">
      <c r="A257" t="s">
        <v>16</v>
      </c>
      <c r="B257" t="s">
        <v>2</v>
      </c>
      <c r="C257" t="s">
        <v>9</v>
      </c>
      <c r="D257" t="str">
        <f t="shared" si="3"/>
        <v>OUTFLOWS</v>
      </c>
      <c r="E257" t="s">
        <v>121</v>
      </c>
      <c r="F257" t="s">
        <v>122</v>
      </c>
      <c r="G257" t="s">
        <v>102</v>
      </c>
      <c r="H257" t="s">
        <v>212</v>
      </c>
      <c r="I257" t="s">
        <v>19</v>
      </c>
      <c r="J257" t="s">
        <v>679</v>
      </c>
      <c r="K257" t="s">
        <v>699</v>
      </c>
      <c r="L257" t="s">
        <v>651</v>
      </c>
      <c r="M257" s="17">
        <f>VLOOKUP($K257,[1]Budget!$V:$AE,5,0)*IF($C257="1 - Revenues",1,IF(AND($C257="5 - Transfers",MID(I257,15,1)="4"),1,-1))</f>
        <v>-18000</v>
      </c>
      <c r="N257" s="17">
        <f>VLOOKUP($K257,[1]Budget!$V:$AE,6,0)*IF($C257="1 - Revenues",1,IF(AND($C257="5 - Transfers",MID(J257,15,1)="4"),1,-1))</f>
        <v>-4000</v>
      </c>
      <c r="O257" s="17">
        <f>IFERROR(IF(RIGHT(LEFT(K257,15),1)="4",VLOOKUP(K257,'[1]Budget Worksheet'!A:B,2,0),-1*VLOOKUP(K257,'[1]Budget Worksheet'!A:B,2,0)),0)</f>
        <v>-40000</v>
      </c>
      <c r="P257" s="17">
        <f>VLOOKUP($K257,[1]Budget!$V:$AE,8,0)*IF($C257="1 - Revenues",1,IF(AND($C257="5 - Transfers",MID($K257,15,1)="4"),1,-1))</f>
        <v>-40000</v>
      </c>
      <c r="Q257" s="17">
        <f>VLOOKUP($K257,[1]Budget!$V:$AE,10,0)*IF($C257="1 - Revenues",1,IF(AND($C257="5 - Transfers",MID(K257,15,1)="4"),1,-1))</f>
        <v>0</v>
      </c>
      <c r="S257" s="18" t="b">
        <f>IF(LEFT(C257,1)="1",1,-1)*SUMIF([1]Budget!V:V,'Budget Worksheet for Pivot Tabl'!K257,[1]Budget!AC:AC)=P257</f>
        <v>1</v>
      </c>
    </row>
    <row r="258" spans="1:19" x14ac:dyDescent="0.25">
      <c r="A258" t="s">
        <v>16</v>
      </c>
      <c r="B258" t="s">
        <v>2</v>
      </c>
      <c r="C258" t="s">
        <v>9</v>
      </c>
      <c r="D258" t="str">
        <f t="shared" si="3"/>
        <v>OUTFLOWS</v>
      </c>
      <c r="E258" t="s">
        <v>121</v>
      </c>
      <c r="F258" t="s">
        <v>122</v>
      </c>
      <c r="G258" t="s">
        <v>102</v>
      </c>
      <c r="H258" t="s">
        <v>212</v>
      </c>
      <c r="I258" t="s">
        <v>19</v>
      </c>
      <c r="J258" t="s">
        <v>679</v>
      </c>
      <c r="K258" t="s">
        <v>700</v>
      </c>
      <c r="L258" t="s">
        <v>534</v>
      </c>
      <c r="M258" s="17">
        <f>VLOOKUP($K258,[1]Budget!$V:$AE,5,0)*IF($C258="1 - Revenues",1,IF(AND($C258="5 - Transfers",MID(I258,15,1)="4"),1,-1))</f>
        <v>-7000</v>
      </c>
      <c r="N258" s="17">
        <f>VLOOKUP($K258,[1]Budget!$V:$AE,6,0)*IF($C258="1 - Revenues",1,IF(AND($C258="5 - Transfers",MID(J258,15,1)="4"),1,-1))</f>
        <v>-12000</v>
      </c>
      <c r="O258" s="17">
        <f>IFERROR(IF(RIGHT(LEFT(K258,15),1)="4",VLOOKUP(K258,'[1]Budget Worksheet'!A:B,2,0),-1*VLOOKUP(K258,'[1]Budget Worksheet'!A:B,2,0)),0)</f>
        <v>-15000</v>
      </c>
      <c r="P258" s="17">
        <f>VLOOKUP($K258,[1]Budget!$V:$AE,8,0)*IF($C258="1 - Revenues",1,IF(AND($C258="5 - Transfers",MID($K258,15,1)="4"),1,-1))</f>
        <v>-15000</v>
      </c>
      <c r="Q258" s="17">
        <f>VLOOKUP($K258,[1]Budget!$V:$AE,10,0)*IF($C258="1 - Revenues",1,IF(AND($C258="5 - Transfers",MID(K258,15,1)="4"),1,-1))</f>
        <v>0</v>
      </c>
      <c r="S258" s="18" t="b">
        <f>IF(LEFT(C258,1)="1",1,-1)*SUMIF([1]Budget!V:V,'Budget Worksheet for Pivot Tabl'!K258,[1]Budget!AC:AC)=P258</f>
        <v>1</v>
      </c>
    </row>
    <row r="259" spans="1:19" x14ac:dyDescent="0.25">
      <c r="A259" t="s">
        <v>16</v>
      </c>
      <c r="B259" t="s">
        <v>2</v>
      </c>
      <c r="C259" t="s">
        <v>8</v>
      </c>
      <c r="D259" t="str">
        <f t="shared" ref="D259:D322" si="4">IF(C259="1 - Revenues","INFLOWS","OUTFLOWS")</f>
        <v>OUTFLOWS</v>
      </c>
      <c r="E259" t="s">
        <v>123</v>
      </c>
      <c r="F259" t="s">
        <v>124</v>
      </c>
      <c r="G259" t="s">
        <v>102</v>
      </c>
      <c r="H259" t="s">
        <v>212</v>
      </c>
      <c r="I259" t="s">
        <v>701</v>
      </c>
      <c r="J259" t="s">
        <v>702</v>
      </c>
      <c r="K259" t="s">
        <v>703</v>
      </c>
      <c r="L259" t="s">
        <v>590</v>
      </c>
      <c r="M259" s="17">
        <f>VLOOKUP($K259,[1]Budget!$V:$AE,5,0)*IF($C259="1 - Revenues",1,IF(AND($C259="5 - Transfers",MID(I259,15,1)="4"),1,-1))</f>
        <v>0</v>
      </c>
      <c r="N259" s="17">
        <f>VLOOKUP($K259,[1]Budget!$V:$AE,6,0)*IF($C259="1 - Revenues",1,IF(AND($C259="5 - Transfers",MID(J259,15,1)="4"),1,-1))</f>
        <v>-59000</v>
      </c>
      <c r="O259" s="17">
        <f>IFERROR(IF(RIGHT(LEFT(K259,15),1)="4",VLOOKUP(K259,'[1]Budget Worksheet'!A:B,2,0),-1*VLOOKUP(K259,'[1]Budget Worksheet'!A:B,2,0)),0)</f>
        <v>-450119</v>
      </c>
      <c r="P259" s="17">
        <f>VLOOKUP($K259,[1]Budget!$V:$AE,8,0)*IF($C259="1 - Revenues",1,IF(AND($C259="5 - Transfers",MID($K259,15,1)="4"),1,-1))</f>
        <v>-450119</v>
      </c>
      <c r="Q259" s="17">
        <f>VLOOKUP($K259,[1]Budget!$V:$AE,10,0)*IF($C259="1 - Revenues",1,IF(AND($C259="5 - Transfers",MID(K259,15,1)="4"),1,-1))</f>
        <v>0</v>
      </c>
      <c r="S259" s="18" t="b">
        <f>IF(LEFT(C259,1)="1",1,-1)*SUMIF([1]Budget!V:V,'Budget Worksheet for Pivot Tabl'!K259,[1]Budget!AC:AC)=P259</f>
        <v>1</v>
      </c>
    </row>
    <row r="260" spans="1:19" x14ac:dyDescent="0.25">
      <c r="A260" t="s">
        <v>16</v>
      </c>
      <c r="B260" t="s">
        <v>2</v>
      </c>
      <c r="C260" t="s">
        <v>8</v>
      </c>
      <c r="D260" t="str">
        <f t="shared" si="4"/>
        <v>OUTFLOWS</v>
      </c>
      <c r="E260" t="s">
        <v>123</v>
      </c>
      <c r="F260" t="s">
        <v>124</v>
      </c>
      <c r="G260" t="s">
        <v>102</v>
      </c>
      <c r="H260" t="s">
        <v>212</v>
      </c>
      <c r="I260" t="s">
        <v>701</v>
      </c>
      <c r="J260" t="s">
        <v>702</v>
      </c>
      <c r="K260" t="s">
        <v>704</v>
      </c>
      <c r="L260" t="s">
        <v>582</v>
      </c>
      <c r="M260" s="17">
        <f>VLOOKUP($K260,[1]Budget!$V:$AE,5,0)*IF($C260="1 - Revenues",1,IF(AND($C260="5 - Transfers",MID(I260,15,1)="4"),1,-1))</f>
        <v>0</v>
      </c>
      <c r="N260" s="17">
        <f>VLOOKUP($K260,[1]Budget!$V:$AE,6,0)*IF($C260="1 - Revenues",1,IF(AND($C260="5 - Transfers",MID(J260,15,1)="4"),1,-1))</f>
        <v>-8000</v>
      </c>
      <c r="O260" s="17">
        <f>IFERROR(IF(RIGHT(LEFT(K260,15),1)="4",VLOOKUP(K260,'[1]Budget Worksheet'!A:B,2,0),-1*VLOOKUP(K260,'[1]Budget Worksheet'!A:B,2,0)),0)</f>
        <v>0</v>
      </c>
      <c r="P260" s="17">
        <f>VLOOKUP($K260,[1]Budget!$V:$AE,8,0)*IF($C260="1 - Revenues",1,IF(AND($C260="5 - Transfers",MID($K260,15,1)="4"),1,-1))</f>
        <v>-25000</v>
      </c>
      <c r="Q260" s="17">
        <f>VLOOKUP($K260,[1]Budget!$V:$AE,10,0)*IF($C260="1 - Revenues",1,IF(AND($C260="5 - Transfers",MID(K260,15,1)="4"),1,-1))</f>
        <v>-25000</v>
      </c>
      <c r="S260" s="18" t="b">
        <f>IF(LEFT(C260,1)="1",1,-1)*SUMIF([1]Budget!V:V,'Budget Worksheet for Pivot Tabl'!K260,[1]Budget!AC:AC)=P260</f>
        <v>1</v>
      </c>
    </row>
    <row r="261" spans="1:19" x14ac:dyDescent="0.25">
      <c r="A261" t="s">
        <v>16</v>
      </c>
      <c r="B261" t="s">
        <v>2</v>
      </c>
      <c r="C261" t="s">
        <v>8</v>
      </c>
      <c r="D261" t="str">
        <f t="shared" si="4"/>
        <v>OUTFLOWS</v>
      </c>
      <c r="E261" t="s">
        <v>123</v>
      </c>
      <c r="F261" t="s">
        <v>124</v>
      </c>
      <c r="G261" t="s">
        <v>102</v>
      </c>
      <c r="H261" t="s">
        <v>212</v>
      </c>
      <c r="I261" t="s">
        <v>701</v>
      </c>
      <c r="J261" t="s">
        <v>702</v>
      </c>
      <c r="K261" t="s">
        <v>705</v>
      </c>
      <c r="L261" t="s">
        <v>597</v>
      </c>
      <c r="M261" s="17">
        <f>VLOOKUP($K261,[1]Budget!$V:$AE,5,0)*IF($C261="1 - Revenues",1,IF(AND($C261="5 - Transfers",MID(I261,15,1)="4"),1,-1))</f>
        <v>0</v>
      </c>
      <c r="N261" s="17">
        <f>VLOOKUP($K261,[1]Budget!$V:$AE,6,0)*IF($C261="1 - Revenues",1,IF(AND($C261="5 - Transfers",MID(J261,15,1)="4"),1,-1))</f>
        <v>-5000</v>
      </c>
      <c r="O261" s="17">
        <f>IFERROR(IF(RIGHT(LEFT(K261,15),1)="4",VLOOKUP(K261,'[1]Budget Worksheet'!A:B,2,0),-1*VLOOKUP(K261,'[1]Budget Worksheet'!A:B,2,0)),0)</f>
        <v>-2129</v>
      </c>
      <c r="P261" s="17">
        <f>VLOOKUP($K261,[1]Budget!$V:$AE,8,0)*IF($C261="1 - Revenues",1,IF(AND($C261="5 - Transfers",MID($K261,15,1)="4"),1,-1))</f>
        <v>-5000</v>
      </c>
      <c r="Q261" s="17">
        <f>VLOOKUP($K261,[1]Budget!$V:$AE,10,0)*IF($C261="1 - Revenues",1,IF(AND($C261="5 - Transfers",MID(K261,15,1)="4"),1,-1))</f>
        <v>-2871</v>
      </c>
      <c r="S261" s="18" t="b">
        <f>IF(LEFT(C261,1)="1",1,-1)*SUMIF([1]Budget!V:V,'Budget Worksheet for Pivot Tabl'!K261,[1]Budget!AC:AC)=P261</f>
        <v>1</v>
      </c>
    </row>
    <row r="262" spans="1:19" x14ac:dyDescent="0.25">
      <c r="A262" t="s">
        <v>16</v>
      </c>
      <c r="B262" t="s">
        <v>2</v>
      </c>
      <c r="C262" t="s">
        <v>8</v>
      </c>
      <c r="D262" t="str">
        <f t="shared" si="4"/>
        <v>OUTFLOWS</v>
      </c>
      <c r="E262" t="s">
        <v>123</v>
      </c>
      <c r="F262" t="s">
        <v>124</v>
      </c>
      <c r="G262" t="s">
        <v>102</v>
      </c>
      <c r="H262" t="s">
        <v>212</v>
      </c>
      <c r="I262" t="s">
        <v>701</v>
      </c>
      <c r="J262" t="s">
        <v>702</v>
      </c>
      <c r="K262" t="s">
        <v>706</v>
      </c>
      <c r="L262" t="s">
        <v>599</v>
      </c>
      <c r="M262" s="17">
        <f>VLOOKUP($K262,[1]Budget!$V:$AE,5,0)*IF($C262="1 - Revenues",1,IF(AND($C262="5 - Transfers",MID(I262,15,1)="4"),1,-1))</f>
        <v>0</v>
      </c>
      <c r="N262" s="17">
        <f>VLOOKUP($K262,[1]Budget!$V:$AE,6,0)*IF($C262="1 - Revenues",1,IF(AND($C262="5 - Transfers",MID(J262,15,1)="4"),1,-1))</f>
        <v>0</v>
      </c>
      <c r="O262" s="17">
        <f>IFERROR(IF(RIGHT(LEFT(K262,15),1)="4",VLOOKUP(K262,'[1]Budget Worksheet'!A:B,2,0),-1*VLOOKUP(K262,'[1]Budget Worksheet'!A:B,2,0)),0)</f>
        <v>-2300</v>
      </c>
      <c r="P262" s="17">
        <f>VLOOKUP($K262,[1]Budget!$V:$AE,8,0)*IF($C262="1 - Revenues",1,IF(AND($C262="5 - Transfers",MID($K262,15,1)="4"),1,-1))</f>
        <v>-2300</v>
      </c>
      <c r="Q262" s="17">
        <f>VLOOKUP($K262,[1]Budget!$V:$AE,10,0)*IF($C262="1 - Revenues",1,IF(AND($C262="5 - Transfers",MID(K262,15,1)="4"),1,-1))</f>
        <v>0</v>
      </c>
      <c r="S262" s="18" t="b">
        <f>IF(LEFT(C262,1)="1",1,-1)*SUMIF([1]Budget!V:V,'Budget Worksheet for Pivot Tabl'!K262,[1]Budget!AC:AC)=P262</f>
        <v>1</v>
      </c>
    </row>
    <row r="263" spans="1:19" x14ac:dyDescent="0.25">
      <c r="A263" t="s">
        <v>16</v>
      </c>
      <c r="B263" t="s">
        <v>2</v>
      </c>
      <c r="C263" t="s">
        <v>8</v>
      </c>
      <c r="D263" t="str">
        <f t="shared" si="4"/>
        <v>OUTFLOWS</v>
      </c>
      <c r="E263" t="s">
        <v>123</v>
      </c>
      <c r="F263" t="s">
        <v>124</v>
      </c>
      <c r="G263" t="s">
        <v>102</v>
      </c>
      <c r="H263" t="s">
        <v>212</v>
      </c>
      <c r="I263" t="s">
        <v>701</v>
      </c>
      <c r="J263" t="s">
        <v>702</v>
      </c>
      <c r="K263" t="s">
        <v>707</v>
      </c>
      <c r="L263" t="s">
        <v>470</v>
      </c>
      <c r="M263" s="17">
        <f>VLOOKUP($K263,[1]Budget!$V:$AE,5,0)*IF($C263="1 - Revenues",1,IF(AND($C263="5 - Transfers",MID(I263,15,1)="4"),1,-1))</f>
        <v>0</v>
      </c>
      <c r="N263" s="17">
        <f>VLOOKUP($K263,[1]Budget!$V:$AE,6,0)*IF($C263="1 - Revenues",1,IF(AND($C263="5 - Transfers",MID(J263,15,1)="4"),1,-1))</f>
        <v>-10000</v>
      </c>
      <c r="O263" s="17">
        <f>IFERROR(IF(RIGHT(LEFT(K263,15),1)="4",VLOOKUP(K263,'[1]Budget Worksheet'!A:B,2,0),-1*VLOOKUP(K263,'[1]Budget Worksheet'!A:B,2,0)),0)</f>
        <v>-45876</v>
      </c>
      <c r="P263" s="17">
        <f>VLOOKUP($K263,[1]Budget!$V:$AE,8,0)*IF($C263="1 - Revenues",1,IF(AND($C263="5 - Transfers",MID($K263,15,1)="4"),1,-1))</f>
        <v>-57000</v>
      </c>
      <c r="Q263" s="17">
        <f>VLOOKUP($K263,[1]Budget!$V:$AE,10,0)*IF($C263="1 - Revenues",1,IF(AND($C263="5 - Transfers",MID(K263,15,1)="4"),1,-1))</f>
        <v>-11124</v>
      </c>
      <c r="S263" s="18" t="b">
        <f>IF(LEFT(C263,1)="1",1,-1)*SUMIF([1]Budget!V:V,'Budget Worksheet for Pivot Tabl'!K263,[1]Budget!AC:AC)=P263</f>
        <v>1</v>
      </c>
    </row>
    <row r="264" spans="1:19" x14ac:dyDescent="0.25">
      <c r="A264" t="s">
        <v>16</v>
      </c>
      <c r="B264" t="s">
        <v>2</v>
      </c>
      <c r="C264" t="s">
        <v>8</v>
      </c>
      <c r="D264" t="str">
        <f t="shared" si="4"/>
        <v>OUTFLOWS</v>
      </c>
      <c r="E264" t="s">
        <v>123</v>
      </c>
      <c r="F264" t="s">
        <v>124</v>
      </c>
      <c r="G264" t="s">
        <v>102</v>
      </c>
      <c r="H264" t="s">
        <v>212</v>
      </c>
      <c r="I264" t="s">
        <v>701</v>
      </c>
      <c r="J264" t="s">
        <v>702</v>
      </c>
      <c r="K264" t="s">
        <v>708</v>
      </c>
      <c r="L264" t="s">
        <v>606</v>
      </c>
      <c r="M264" s="17">
        <f>VLOOKUP($K264,[1]Budget!$V:$AE,5,0)*IF($C264="1 - Revenues",1,IF(AND($C264="5 - Transfers",MID(I264,15,1)="4"),1,-1))</f>
        <v>0</v>
      </c>
      <c r="N264" s="17">
        <f>VLOOKUP($K264,[1]Budget!$V:$AE,6,0)*IF($C264="1 - Revenues",1,IF(AND($C264="5 - Transfers",MID(J264,15,1)="4"),1,-1))</f>
        <v>-2000</v>
      </c>
      <c r="O264" s="17">
        <f>IFERROR(IF(RIGHT(LEFT(K264,15),1)="4",VLOOKUP(K264,'[1]Budget Worksheet'!A:B,2,0),-1*VLOOKUP(K264,'[1]Budget Worksheet'!A:B,2,0)),0)</f>
        <v>-20049</v>
      </c>
      <c r="P264" s="17">
        <f>VLOOKUP($K264,[1]Budget!$V:$AE,8,0)*IF($C264="1 - Revenues",1,IF(AND($C264="5 - Transfers",MID($K264,15,1)="4"),1,-1))</f>
        <v>-20049</v>
      </c>
      <c r="Q264" s="17">
        <f>VLOOKUP($K264,[1]Budget!$V:$AE,10,0)*IF($C264="1 - Revenues",1,IF(AND($C264="5 - Transfers",MID(K264,15,1)="4"),1,-1))</f>
        <v>0</v>
      </c>
      <c r="S264" s="18" t="b">
        <f>IF(LEFT(C264,1)="1",1,-1)*SUMIF([1]Budget!V:V,'Budget Worksheet for Pivot Tabl'!K264,[1]Budget!AC:AC)=P264</f>
        <v>1</v>
      </c>
    </row>
    <row r="265" spans="1:19" x14ac:dyDescent="0.25">
      <c r="A265" t="s">
        <v>16</v>
      </c>
      <c r="B265" t="s">
        <v>2</v>
      </c>
      <c r="C265" t="s">
        <v>8</v>
      </c>
      <c r="D265" t="str">
        <f t="shared" si="4"/>
        <v>OUTFLOWS</v>
      </c>
      <c r="E265" t="s">
        <v>123</v>
      </c>
      <c r="F265" t="s">
        <v>124</v>
      </c>
      <c r="G265" t="s">
        <v>102</v>
      </c>
      <c r="H265" t="s">
        <v>212</v>
      </c>
      <c r="I265" t="s">
        <v>701</v>
      </c>
      <c r="J265" t="s">
        <v>702</v>
      </c>
      <c r="K265" t="s">
        <v>709</v>
      </c>
      <c r="L265" t="s">
        <v>608</v>
      </c>
      <c r="M265" s="17">
        <f>VLOOKUP($K265,[1]Budget!$V:$AE,5,0)*IF($C265="1 - Revenues",1,IF(AND($C265="5 - Transfers",MID(I265,15,1)="4"),1,-1))</f>
        <v>0</v>
      </c>
      <c r="N265" s="17">
        <f>VLOOKUP($K265,[1]Budget!$V:$AE,6,0)*IF($C265="1 - Revenues",1,IF(AND($C265="5 - Transfers",MID(J265,15,1)="4"),1,-1))</f>
        <v>-4000</v>
      </c>
      <c r="O265" s="17">
        <f>IFERROR(IF(RIGHT(LEFT(K265,15),1)="4",VLOOKUP(K265,'[1]Budget Worksheet'!A:B,2,0),-1*VLOOKUP(K265,'[1]Budget Worksheet'!A:B,2,0)),0)</f>
        <v>-66590</v>
      </c>
      <c r="P265" s="17">
        <f>VLOOKUP($K265,[1]Budget!$V:$AE,8,0)*IF($C265="1 - Revenues",1,IF(AND($C265="5 - Transfers",MID($K265,15,1)="4"),1,-1))</f>
        <v>-66590</v>
      </c>
      <c r="Q265" s="17">
        <f>VLOOKUP($K265,[1]Budget!$V:$AE,10,0)*IF($C265="1 - Revenues",1,IF(AND($C265="5 - Transfers",MID(K265,15,1)="4"),1,-1))</f>
        <v>0</v>
      </c>
      <c r="S265" s="18" t="b">
        <f>IF(LEFT(C265,1)="1",1,-1)*SUMIF([1]Budget!V:V,'Budget Worksheet for Pivot Tabl'!K265,[1]Budget!AC:AC)=P265</f>
        <v>1</v>
      </c>
    </row>
    <row r="266" spans="1:19" x14ac:dyDescent="0.25">
      <c r="A266" t="s">
        <v>16</v>
      </c>
      <c r="B266" t="s">
        <v>2</v>
      </c>
      <c r="C266" t="s">
        <v>8</v>
      </c>
      <c r="D266" t="str">
        <f t="shared" si="4"/>
        <v>OUTFLOWS</v>
      </c>
      <c r="E266" t="s">
        <v>123</v>
      </c>
      <c r="F266" t="s">
        <v>124</v>
      </c>
      <c r="G266" t="s">
        <v>102</v>
      </c>
      <c r="H266" t="s">
        <v>212</v>
      </c>
      <c r="I266" t="s">
        <v>701</v>
      </c>
      <c r="J266" t="s">
        <v>702</v>
      </c>
      <c r="K266" t="s">
        <v>710</v>
      </c>
      <c r="L266" t="s">
        <v>610</v>
      </c>
      <c r="M266" s="17">
        <f>VLOOKUP($K266,[1]Budget!$V:$AE,5,0)*IF($C266="1 - Revenues",1,IF(AND($C266="5 - Transfers",MID(I266,15,1)="4"),1,-1))</f>
        <v>0</v>
      </c>
      <c r="N266" s="17">
        <f>VLOOKUP($K266,[1]Budget!$V:$AE,6,0)*IF($C266="1 - Revenues",1,IF(AND($C266="5 - Transfers",MID(J266,15,1)="4"),1,-1))</f>
        <v>0</v>
      </c>
      <c r="O266" s="17">
        <f>IFERROR(IF(RIGHT(LEFT(K266,15),1)="4",VLOOKUP(K266,'[1]Budget Worksheet'!A:B,2,0),-1*VLOOKUP(K266,'[1]Budget Worksheet'!A:B,2,0)),0)</f>
        <v>-4368</v>
      </c>
      <c r="P266" s="17">
        <f>VLOOKUP($K266,[1]Budget!$V:$AE,8,0)*IF($C266="1 - Revenues",1,IF(AND($C266="5 - Transfers",MID($K266,15,1)="4"),1,-1))</f>
        <v>-4368</v>
      </c>
      <c r="Q266" s="17">
        <f>VLOOKUP($K266,[1]Budget!$V:$AE,10,0)*IF($C266="1 - Revenues",1,IF(AND($C266="5 - Transfers",MID(K266,15,1)="4"),1,-1))</f>
        <v>0</v>
      </c>
      <c r="S266" s="18" t="b">
        <f>IF(LEFT(C266,1)="1",1,-1)*SUMIF([1]Budget!V:V,'Budget Worksheet for Pivot Tabl'!K266,[1]Budget!AC:AC)=P266</f>
        <v>1</v>
      </c>
    </row>
    <row r="267" spans="1:19" x14ac:dyDescent="0.25">
      <c r="A267" t="s">
        <v>16</v>
      </c>
      <c r="B267" t="s">
        <v>2</v>
      </c>
      <c r="C267" t="s">
        <v>8</v>
      </c>
      <c r="D267" t="str">
        <f t="shared" si="4"/>
        <v>OUTFLOWS</v>
      </c>
      <c r="E267" t="s">
        <v>123</v>
      </c>
      <c r="F267" t="s">
        <v>124</v>
      </c>
      <c r="G267" t="s">
        <v>102</v>
      </c>
      <c r="H267" t="s">
        <v>212</v>
      </c>
      <c r="I267" t="s">
        <v>701</v>
      </c>
      <c r="J267" t="s">
        <v>702</v>
      </c>
      <c r="K267" t="s">
        <v>711</v>
      </c>
      <c r="L267" t="s">
        <v>612</v>
      </c>
      <c r="M267" s="17">
        <f>VLOOKUP($K267,[1]Budget!$V:$AE,5,0)*IF($C267="1 - Revenues",1,IF(AND($C267="5 - Transfers",MID(I267,15,1)="4"),1,-1))</f>
        <v>0</v>
      </c>
      <c r="N267" s="17">
        <f>VLOOKUP($K267,[1]Budget!$V:$AE,6,0)*IF($C267="1 - Revenues",1,IF(AND($C267="5 - Transfers",MID(J267,15,1)="4"),1,-1))</f>
        <v>0</v>
      </c>
      <c r="O267" s="17">
        <f>IFERROR(IF(RIGHT(LEFT(K267,15),1)="4",VLOOKUP(K267,'[1]Budget Worksheet'!A:B,2,0),-1*VLOOKUP(K267,'[1]Budget Worksheet'!A:B,2,0)),0)</f>
        <v>-703</v>
      </c>
      <c r="P267" s="17">
        <f>VLOOKUP($K267,[1]Budget!$V:$AE,8,0)*IF($C267="1 - Revenues",1,IF(AND($C267="5 - Transfers",MID($K267,15,1)="4"),1,-1))</f>
        <v>-703</v>
      </c>
      <c r="Q267" s="17">
        <f>VLOOKUP($K267,[1]Budget!$V:$AE,10,0)*IF($C267="1 - Revenues",1,IF(AND($C267="5 - Transfers",MID(K267,15,1)="4"),1,-1))</f>
        <v>0</v>
      </c>
      <c r="S267" s="18" t="b">
        <f>IF(LEFT(C267,1)="1",1,-1)*SUMIF([1]Budget!V:V,'Budget Worksheet for Pivot Tabl'!K267,[1]Budget!AC:AC)=P267</f>
        <v>1</v>
      </c>
    </row>
    <row r="268" spans="1:19" x14ac:dyDescent="0.25">
      <c r="A268" t="s">
        <v>16</v>
      </c>
      <c r="B268" t="s">
        <v>2</v>
      </c>
      <c r="C268" t="s">
        <v>8</v>
      </c>
      <c r="D268" t="str">
        <f t="shared" si="4"/>
        <v>OUTFLOWS</v>
      </c>
      <c r="E268" t="s">
        <v>123</v>
      </c>
      <c r="F268" t="s">
        <v>124</v>
      </c>
      <c r="G268" t="s">
        <v>102</v>
      </c>
      <c r="H268" t="s">
        <v>212</v>
      </c>
      <c r="I268" t="s">
        <v>701</v>
      </c>
      <c r="J268" t="s">
        <v>702</v>
      </c>
      <c r="K268" t="s">
        <v>712</v>
      </c>
      <c r="L268" t="s">
        <v>614</v>
      </c>
      <c r="M268" s="17">
        <f>VLOOKUP($K268,[1]Budget!$V:$AE,5,0)*IF($C268="1 - Revenues",1,IF(AND($C268="5 - Transfers",MID(I268,15,1)="4"),1,-1))</f>
        <v>0</v>
      </c>
      <c r="N268" s="17">
        <f>VLOOKUP($K268,[1]Budget!$V:$AE,6,0)*IF($C268="1 - Revenues",1,IF(AND($C268="5 - Transfers",MID(J268,15,1)="4"),1,-1))</f>
        <v>0</v>
      </c>
      <c r="O268" s="17">
        <f>IFERROR(IF(RIGHT(LEFT(K268,15),1)="4",VLOOKUP(K268,'[1]Budget Worksheet'!A:B,2,0),-1*VLOOKUP(K268,'[1]Budget Worksheet'!A:B,2,0)),0)</f>
        <v>-320</v>
      </c>
      <c r="P268" s="17">
        <f>VLOOKUP($K268,[1]Budget!$V:$AE,8,0)*IF($C268="1 - Revenues",1,IF(AND($C268="5 - Transfers",MID($K268,15,1)="4"),1,-1))</f>
        <v>-320</v>
      </c>
      <c r="Q268" s="17">
        <f>VLOOKUP($K268,[1]Budget!$V:$AE,10,0)*IF($C268="1 - Revenues",1,IF(AND($C268="5 - Transfers",MID(K268,15,1)="4"),1,-1))</f>
        <v>0</v>
      </c>
      <c r="S268" s="18" t="b">
        <f>IF(LEFT(C268,1)="1",1,-1)*SUMIF([1]Budget!V:V,'Budget Worksheet for Pivot Tabl'!K268,[1]Budget!AC:AC)=P268</f>
        <v>1</v>
      </c>
    </row>
    <row r="269" spans="1:19" x14ac:dyDescent="0.25">
      <c r="A269" t="s">
        <v>16</v>
      </c>
      <c r="B269" t="s">
        <v>2</v>
      </c>
      <c r="C269" t="s">
        <v>8</v>
      </c>
      <c r="D269" t="str">
        <f t="shared" si="4"/>
        <v>OUTFLOWS</v>
      </c>
      <c r="E269" t="s">
        <v>123</v>
      </c>
      <c r="F269" t="s">
        <v>124</v>
      </c>
      <c r="G269" t="s">
        <v>102</v>
      </c>
      <c r="H269" t="s">
        <v>212</v>
      </c>
      <c r="I269" t="s">
        <v>701</v>
      </c>
      <c r="J269" t="s">
        <v>702</v>
      </c>
      <c r="K269" t="s">
        <v>713</v>
      </c>
      <c r="L269" t="s">
        <v>618</v>
      </c>
      <c r="M269" s="17">
        <f>VLOOKUP($K269,[1]Budget!$V:$AE,5,0)*IF($C269="1 - Revenues",1,IF(AND($C269="5 - Transfers",MID(I269,15,1)="4"),1,-1))</f>
        <v>0</v>
      </c>
      <c r="N269" s="17">
        <f>VLOOKUP($K269,[1]Budget!$V:$AE,6,0)*IF($C269="1 - Revenues",1,IF(AND($C269="5 - Transfers",MID(J269,15,1)="4"),1,-1))</f>
        <v>0</v>
      </c>
      <c r="O269" s="17">
        <f>IFERROR(IF(RIGHT(LEFT(K269,15),1)="4",VLOOKUP(K269,'[1]Budget Worksheet'!A:B,2,0),-1*VLOOKUP(K269,'[1]Budget Worksheet'!A:B,2,0)),0)</f>
        <v>-1801</v>
      </c>
      <c r="P269" s="17">
        <f>VLOOKUP($K269,[1]Budget!$V:$AE,8,0)*IF($C269="1 - Revenues",1,IF(AND($C269="5 - Transfers",MID($K269,15,1)="4"),1,-1))</f>
        <v>-1801</v>
      </c>
      <c r="Q269" s="17">
        <f>VLOOKUP($K269,[1]Budget!$V:$AE,10,0)*IF($C269="1 - Revenues",1,IF(AND($C269="5 - Transfers",MID(K269,15,1)="4"),1,-1))</f>
        <v>0</v>
      </c>
      <c r="S269" s="18" t="b">
        <f>IF(LEFT(C269,1)="1",1,-1)*SUMIF([1]Budget!V:V,'Budget Worksheet for Pivot Tabl'!K269,[1]Budget!AC:AC)=P269</f>
        <v>1</v>
      </c>
    </row>
    <row r="270" spans="1:19" x14ac:dyDescent="0.25">
      <c r="A270" t="s">
        <v>16</v>
      </c>
      <c r="B270" t="s">
        <v>2</v>
      </c>
      <c r="C270" t="s">
        <v>8</v>
      </c>
      <c r="D270" t="str">
        <f t="shared" si="4"/>
        <v>OUTFLOWS</v>
      </c>
      <c r="E270" t="s">
        <v>123</v>
      </c>
      <c r="F270" t="s">
        <v>124</v>
      </c>
      <c r="G270" t="s">
        <v>102</v>
      </c>
      <c r="H270" t="s">
        <v>212</v>
      </c>
      <c r="I270" t="s">
        <v>701</v>
      </c>
      <c r="J270" t="s">
        <v>702</v>
      </c>
      <c r="K270" t="s">
        <v>714</v>
      </c>
      <c r="L270" t="s">
        <v>620</v>
      </c>
      <c r="M270" s="17">
        <f>VLOOKUP($K270,[1]Budget!$V:$AE,5,0)*IF($C270="1 - Revenues",1,IF(AND($C270="5 - Transfers",MID(I270,15,1)="4"),1,-1))</f>
        <v>0</v>
      </c>
      <c r="N270" s="17">
        <f>VLOOKUP($K270,[1]Budget!$V:$AE,6,0)*IF($C270="1 - Revenues",1,IF(AND($C270="5 - Transfers",MID(J270,15,1)="4"),1,-1))</f>
        <v>-2000</v>
      </c>
      <c r="O270" s="17">
        <f>IFERROR(IF(RIGHT(LEFT(K270,15),1)="4",VLOOKUP(K270,'[1]Budget Worksheet'!A:B,2,0),-1*VLOOKUP(K270,'[1]Budget Worksheet'!A:B,2,0)),0)</f>
        <v>-10973</v>
      </c>
      <c r="P270" s="17">
        <f>VLOOKUP($K270,[1]Budget!$V:$AE,8,0)*IF($C270="1 - Revenues",1,IF(AND($C270="5 - Transfers",MID($K270,15,1)="4"),1,-1))</f>
        <v>-10973</v>
      </c>
      <c r="Q270" s="17">
        <f>VLOOKUP($K270,[1]Budget!$V:$AE,10,0)*IF($C270="1 - Revenues",1,IF(AND($C270="5 - Transfers",MID(K270,15,1)="4"),1,-1))</f>
        <v>0</v>
      </c>
      <c r="S270" s="18" t="b">
        <f>IF(LEFT(C270,1)="1",1,-1)*SUMIF([1]Budget!V:V,'Budget Worksheet for Pivot Tabl'!K270,[1]Budget!AC:AC)=P270</f>
        <v>1</v>
      </c>
    </row>
    <row r="271" spans="1:19" x14ac:dyDescent="0.25">
      <c r="A271" t="s">
        <v>16</v>
      </c>
      <c r="B271" t="s">
        <v>2</v>
      </c>
      <c r="C271" t="s">
        <v>8</v>
      </c>
      <c r="D271" t="str">
        <f t="shared" si="4"/>
        <v>OUTFLOWS</v>
      </c>
      <c r="E271" t="s">
        <v>123</v>
      </c>
      <c r="F271" t="s">
        <v>124</v>
      </c>
      <c r="G271" t="s">
        <v>102</v>
      </c>
      <c r="H271" t="s">
        <v>212</v>
      </c>
      <c r="I271" t="s">
        <v>701</v>
      </c>
      <c r="J271" t="s">
        <v>702</v>
      </c>
      <c r="K271" t="s">
        <v>715</v>
      </c>
      <c r="L271" t="s">
        <v>472</v>
      </c>
      <c r="M271" s="17">
        <f>VLOOKUP($K271,[1]Budget!$V:$AE,5,0)*IF($C271="1 - Revenues",1,IF(AND($C271="5 - Transfers",MID(I271,15,1)="4"),1,-1))</f>
        <v>0</v>
      </c>
      <c r="N271" s="17">
        <f>VLOOKUP($K271,[1]Budget!$V:$AE,6,0)*IF($C271="1 - Revenues",1,IF(AND($C271="5 - Transfers",MID(J271,15,1)="4"),1,-1))</f>
        <v>-1000</v>
      </c>
      <c r="O271" s="17">
        <f>IFERROR(IF(RIGHT(LEFT(K271,15),1)="4",VLOOKUP(K271,'[1]Budget Worksheet'!A:B,2,0),-1*VLOOKUP(K271,'[1]Budget Worksheet'!A:B,2,0)),0)</f>
        <v>-6592</v>
      </c>
      <c r="P271" s="17">
        <f>VLOOKUP($K271,[1]Budget!$V:$AE,8,0)*IF($C271="1 - Revenues",1,IF(AND($C271="5 - Transfers",MID($K271,15,1)="4"),1,-1))</f>
        <v>-6592</v>
      </c>
      <c r="Q271" s="17">
        <f>VLOOKUP($K271,[1]Budget!$V:$AE,10,0)*IF($C271="1 - Revenues",1,IF(AND($C271="5 - Transfers",MID(K271,15,1)="4"),1,-1))</f>
        <v>0</v>
      </c>
      <c r="S271" s="18" t="b">
        <f>IF(LEFT(C271,1)="1",1,-1)*SUMIF([1]Budget!V:V,'Budget Worksheet for Pivot Tabl'!K271,[1]Budget!AC:AC)=P271</f>
        <v>1</v>
      </c>
    </row>
    <row r="272" spans="1:19" x14ac:dyDescent="0.25">
      <c r="A272" t="s">
        <v>16</v>
      </c>
      <c r="B272" t="s">
        <v>2</v>
      </c>
      <c r="C272" t="s">
        <v>8</v>
      </c>
      <c r="D272" t="str">
        <f t="shared" si="4"/>
        <v>OUTFLOWS</v>
      </c>
      <c r="E272" t="s">
        <v>123</v>
      </c>
      <c r="F272" t="s">
        <v>124</v>
      </c>
      <c r="G272" t="s">
        <v>102</v>
      </c>
      <c r="H272" t="s">
        <v>212</v>
      </c>
      <c r="I272" t="s">
        <v>701</v>
      </c>
      <c r="J272" t="s">
        <v>702</v>
      </c>
      <c r="K272" t="s">
        <v>716</v>
      </c>
      <c r="L272" t="s">
        <v>627</v>
      </c>
      <c r="M272" s="17">
        <f>VLOOKUP($K272,[1]Budget!$V:$AE,5,0)*IF($C272="1 - Revenues",1,IF(AND($C272="5 - Transfers",MID(I272,15,1)="4"),1,-1))</f>
        <v>0</v>
      </c>
      <c r="N272" s="17">
        <f>VLOOKUP($K272,[1]Budget!$V:$AE,6,0)*IF($C272="1 - Revenues",1,IF(AND($C272="5 - Transfers",MID(J272,15,1)="4"),1,-1))</f>
        <v>0</v>
      </c>
      <c r="O272" s="17">
        <f>IFERROR(IF(RIGHT(LEFT(K272,15),1)="4",VLOOKUP(K272,'[1]Budget Worksheet'!A:B,2,0),-1*VLOOKUP(K272,'[1]Budget Worksheet'!A:B,2,0)),0)</f>
        <v>0</v>
      </c>
      <c r="P272" s="17">
        <f>VLOOKUP($K272,[1]Budget!$V:$AE,8,0)*IF($C272="1 - Revenues",1,IF(AND($C272="5 - Transfers",MID($K272,15,1)="4"),1,-1))</f>
        <v>0</v>
      </c>
      <c r="Q272" s="17">
        <f>VLOOKUP($K272,[1]Budget!$V:$AE,10,0)*IF($C272="1 - Revenues",1,IF(AND($C272="5 - Transfers",MID(K272,15,1)="4"),1,-1))</f>
        <v>0</v>
      </c>
      <c r="S272" s="18" t="b">
        <f>IF(LEFT(C272,1)="1",1,-1)*SUMIF([1]Budget!V:V,'Budget Worksheet for Pivot Tabl'!K272,[1]Budget!AC:AC)=P272</f>
        <v>1</v>
      </c>
    </row>
    <row r="273" spans="1:19" x14ac:dyDescent="0.25">
      <c r="A273" t="s">
        <v>16</v>
      </c>
      <c r="B273" t="s">
        <v>2</v>
      </c>
      <c r="C273" t="s">
        <v>9</v>
      </c>
      <c r="D273" t="str">
        <f t="shared" si="4"/>
        <v>OUTFLOWS</v>
      </c>
      <c r="E273" t="s">
        <v>123</v>
      </c>
      <c r="F273" t="s">
        <v>124</v>
      </c>
      <c r="G273" t="s">
        <v>102</v>
      </c>
      <c r="H273" t="s">
        <v>212</v>
      </c>
      <c r="I273" t="s">
        <v>701</v>
      </c>
      <c r="J273" t="s">
        <v>702</v>
      </c>
      <c r="K273" t="s">
        <v>717</v>
      </c>
      <c r="L273" t="s">
        <v>718</v>
      </c>
      <c r="M273" s="17">
        <f>VLOOKUP($K273,[1]Budget!$V:$AE,5,0)*IF($C273="1 - Revenues",1,IF(AND($C273="5 - Transfers",MID(I273,15,1)="4"),1,-1))</f>
        <v>0</v>
      </c>
      <c r="N273" s="17">
        <f>VLOOKUP($K273,[1]Budget!$V:$AE,6,0)*IF($C273="1 - Revenues",1,IF(AND($C273="5 - Transfers",MID(J273,15,1)="4"),1,-1))</f>
        <v>0</v>
      </c>
      <c r="O273" s="17">
        <f>IFERROR(IF(RIGHT(LEFT(K273,15),1)="4",VLOOKUP(K273,'[1]Budget Worksheet'!A:B,2,0),-1*VLOOKUP(K273,'[1]Budget Worksheet'!A:B,2,0)),0)</f>
        <v>-100000</v>
      </c>
      <c r="P273" s="17">
        <f>VLOOKUP($K273,[1]Budget!$V:$AE,8,0)*IF($C273="1 - Revenues",1,IF(AND($C273="5 - Transfers",MID($K273,15,1)="4"),1,-1))</f>
        <v>-100000</v>
      </c>
      <c r="Q273" s="17">
        <f>VLOOKUP($K273,[1]Budget!$V:$AE,10,0)*IF($C273="1 - Revenues",1,IF(AND($C273="5 - Transfers",MID(K273,15,1)="4"),1,-1))</f>
        <v>0</v>
      </c>
      <c r="S273" s="18" t="b">
        <f>IF(LEFT(C273,1)="1",1,-1)*SUMIF([1]Budget!V:V,'Budget Worksheet for Pivot Tabl'!K273,[1]Budget!AC:AC)=P273</f>
        <v>1</v>
      </c>
    </row>
    <row r="274" spans="1:19" x14ac:dyDescent="0.25">
      <c r="A274" t="s">
        <v>16</v>
      </c>
      <c r="B274" t="s">
        <v>2</v>
      </c>
      <c r="C274" t="s">
        <v>9</v>
      </c>
      <c r="D274" t="str">
        <f t="shared" si="4"/>
        <v>OUTFLOWS</v>
      </c>
      <c r="E274" t="s">
        <v>123</v>
      </c>
      <c r="F274" t="s">
        <v>124</v>
      </c>
      <c r="G274" t="s">
        <v>102</v>
      </c>
      <c r="H274" t="s">
        <v>212</v>
      </c>
      <c r="I274" t="s">
        <v>701</v>
      </c>
      <c r="J274" t="s">
        <v>702</v>
      </c>
      <c r="K274" t="s">
        <v>719</v>
      </c>
      <c r="L274" t="s">
        <v>649</v>
      </c>
      <c r="M274" s="17">
        <f>VLOOKUP($K274,[1]Budget!$V:$AE,5,0)*IF($C274="1 - Revenues",1,IF(AND($C274="5 - Transfers",MID(I274,15,1)="4"),1,-1))</f>
        <v>0</v>
      </c>
      <c r="N274" s="17">
        <f>VLOOKUP($K274,[1]Budget!$V:$AE,6,0)*IF($C274="1 - Revenues",1,IF(AND($C274="5 - Transfers",MID(J274,15,1)="4"),1,-1))</f>
        <v>0</v>
      </c>
      <c r="O274" s="17">
        <f>IFERROR(IF(RIGHT(LEFT(K274,15),1)="4",VLOOKUP(K274,'[1]Budget Worksheet'!A:B,2,0),-1*VLOOKUP(K274,'[1]Budget Worksheet'!A:B,2,0)),0)</f>
        <v>-1000</v>
      </c>
      <c r="P274" s="17">
        <f>VLOOKUP($K274,[1]Budget!$V:$AE,8,0)*IF($C274="1 - Revenues",1,IF(AND($C274="5 - Transfers",MID($K274,15,1)="4"),1,-1))</f>
        <v>-1000</v>
      </c>
      <c r="Q274" s="17">
        <f>VLOOKUP($K274,[1]Budget!$V:$AE,10,0)*IF($C274="1 - Revenues",1,IF(AND($C274="5 - Transfers",MID(K274,15,1)="4"),1,-1))</f>
        <v>0</v>
      </c>
      <c r="S274" s="18" t="b">
        <f>IF(LEFT(C274,1)="1",1,-1)*SUMIF([1]Budget!V:V,'Budget Worksheet for Pivot Tabl'!K274,[1]Budget!AC:AC)=P274</f>
        <v>1</v>
      </c>
    </row>
    <row r="275" spans="1:19" x14ac:dyDescent="0.25">
      <c r="A275" t="s">
        <v>16</v>
      </c>
      <c r="B275" t="s">
        <v>2</v>
      </c>
      <c r="C275" t="s">
        <v>9</v>
      </c>
      <c r="D275" t="str">
        <f t="shared" si="4"/>
        <v>OUTFLOWS</v>
      </c>
      <c r="E275" t="s">
        <v>123</v>
      </c>
      <c r="F275" t="s">
        <v>124</v>
      </c>
      <c r="G275" t="s">
        <v>102</v>
      </c>
      <c r="H275" t="s">
        <v>212</v>
      </c>
      <c r="I275" t="s">
        <v>701</v>
      </c>
      <c r="J275" t="s">
        <v>702</v>
      </c>
      <c r="K275" t="s">
        <v>720</v>
      </c>
      <c r="L275" t="s">
        <v>512</v>
      </c>
      <c r="M275" s="17">
        <f>VLOOKUP($K275,[1]Budget!$V:$AE,5,0)*IF($C275="1 - Revenues",1,IF(AND($C275="5 - Transfers",MID(I275,15,1)="4"),1,-1))</f>
        <v>0</v>
      </c>
      <c r="N275" s="17">
        <f>VLOOKUP($K275,[1]Budget!$V:$AE,6,0)*IF($C275="1 - Revenues",1,IF(AND($C275="5 - Transfers",MID(J275,15,1)="4"),1,-1))</f>
        <v>0</v>
      </c>
      <c r="O275" s="17">
        <f>IFERROR(IF(RIGHT(LEFT(K275,15),1)="4",VLOOKUP(K275,'[1]Budget Worksheet'!A:B,2,0),-1*VLOOKUP(K275,'[1]Budget Worksheet'!A:B,2,0)),0)</f>
        <v>-13000</v>
      </c>
      <c r="P275" s="17">
        <f>VLOOKUP($K275,[1]Budget!$V:$AE,8,0)*IF($C275="1 - Revenues",1,IF(AND($C275="5 - Transfers",MID($K275,15,1)="4"),1,-1))</f>
        <v>-13000</v>
      </c>
      <c r="Q275" s="17">
        <f>VLOOKUP($K275,[1]Budget!$V:$AE,10,0)*IF($C275="1 - Revenues",1,IF(AND($C275="5 - Transfers",MID(K275,15,1)="4"),1,-1))</f>
        <v>0</v>
      </c>
      <c r="S275" s="18" t="b">
        <f>IF(LEFT(C275,1)="1",1,-1)*SUMIF([1]Budget!V:V,'Budget Worksheet for Pivot Tabl'!K275,[1]Budget!AC:AC)=P275</f>
        <v>1</v>
      </c>
    </row>
    <row r="276" spans="1:19" x14ac:dyDescent="0.25">
      <c r="A276" t="s">
        <v>16</v>
      </c>
      <c r="B276" t="s">
        <v>2</v>
      </c>
      <c r="C276" t="s">
        <v>9</v>
      </c>
      <c r="D276" t="str">
        <f t="shared" si="4"/>
        <v>OUTFLOWS</v>
      </c>
      <c r="E276" t="s">
        <v>123</v>
      </c>
      <c r="F276" t="s">
        <v>124</v>
      </c>
      <c r="G276" t="s">
        <v>102</v>
      </c>
      <c r="H276" t="s">
        <v>212</v>
      </c>
      <c r="I276" t="s">
        <v>701</v>
      </c>
      <c r="J276" t="s">
        <v>702</v>
      </c>
      <c r="K276" t="s">
        <v>721</v>
      </c>
      <c r="L276" t="s">
        <v>528</v>
      </c>
      <c r="M276" s="17">
        <f>VLOOKUP($K276,[1]Budget!$V:$AE,5,0)*IF($C276="1 - Revenues",1,IF(AND($C276="5 - Transfers",MID(I276,15,1)="4"),1,-1))</f>
        <v>0</v>
      </c>
      <c r="N276" s="17">
        <f>VLOOKUP($K276,[1]Budget!$V:$AE,6,0)*IF($C276="1 - Revenues",1,IF(AND($C276="5 - Transfers",MID(J276,15,1)="4"),1,-1))</f>
        <v>0</v>
      </c>
      <c r="O276" s="17">
        <f>IFERROR(IF(RIGHT(LEFT(K276,15),1)="4",VLOOKUP(K276,'[1]Budget Worksheet'!A:B,2,0),-1*VLOOKUP(K276,'[1]Budget Worksheet'!A:B,2,0)),0)</f>
        <v>-2000</v>
      </c>
      <c r="P276" s="17">
        <f>VLOOKUP($K276,[1]Budget!$V:$AE,8,0)*IF($C276="1 - Revenues",1,IF(AND($C276="5 - Transfers",MID($K276,15,1)="4"),1,-1))</f>
        <v>-2000</v>
      </c>
      <c r="Q276" s="17">
        <f>VLOOKUP($K276,[1]Budget!$V:$AE,10,0)*IF($C276="1 - Revenues",1,IF(AND($C276="5 - Transfers",MID(K276,15,1)="4"),1,-1))</f>
        <v>0</v>
      </c>
      <c r="S276" s="18" t="b">
        <f>IF(LEFT(C276,1)="1",1,-1)*SUMIF([1]Budget!V:V,'Budget Worksheet for Pivot Tabl'!K276,[1]Budget!AC:AC)=P276</f>
        <v>1</v>
      </c>
    </row>
    <row r="277" spans="1:19" x14ac:dyDescent="0.25">
      <c r="A277" t="s">
        <v>16</v>
      </c>
      <c r="B277" t="s">
        <v>2</v>
      </c>
      <c r="C277" t="s">
        <v>9</v>
      </c>
      <c r="D277" t="str">
        <f t="shared" si="4"/>
        <v>OUTFLOWS</v>
      </c>
      <c r="E277" t="s">
        <v>123</v>
      </c>
      <c r="F277" t="s">
        <v>124</v>
      </c>
      <c r="G277" t="s">
        <v>102</v>
      </c>
      <c r="H277" t="s">
        <v>212</v>
      </c>
      <c r="I277" t="s">
        <v>701</v>
      </c>
      <c r="J277" t="s">
        <v>702</v>
      </c>
      <c r="K277" t="s">
        <v>722</v>
      </c>
      <c r="L277" t="s">
        <v>723</v>
      </c>
      <c r="M277" s="17">
        <f>VLOOKUP($K277,[1]Budget!$V:$AE,5,0)*IF($C277="1 - Revenues",1,IF(AND($C277="5 - Transfers",MID(I277,15,1)="4"),1,-1))</f>
        <v>0</v>
      </c>
      <c r="N277" s="17">
        <f>VLOOKUP($K277,[1]Budget!$V:$AE,6,0)*IF($C277="1 - Revenues",1,IF(AND($C277="5 - Transfers",MID(J277,15,1)="4"),1,-1))</f>
        <v>0</v>
      </c>
      <c r="O277" s="17">
        <f>IFERROR(IF(RIGHT(LEFT(K277,15),1)="4",VLOOKUP(K277,'[1]Budget Worksheet'!A:B,2,0),-1*VLOOKUP(K277,'[1]Budget Worksheet'!A:B,2,0)),0)</f>
        <v>0</v>
      </c>
      <c r="P277" s="17">
        <f>VLOOKUP($K277,[1]Budget!$V:$AE,8,0)*IF($C277="1 - Revenues",1,IF(AND($C277="5 - Transfers",MID($K277,15,1)="4"),1,-1))</f>
        <v>0</v>
      </c>
      <c r="Q277" s="17">
        <f>VLOOKUP($K277,[1]Budget!$V:$AE,10,0)*IF($C277="1 - Revenues",1,IF(AND($C277="5 - Transfers",MID(K277,15,1)="4"),1,-1))</f>
        <v>0</v>
      </c>
      <c r="S277" s="18" t="b">
        <f>IF(LEFT(C277,1)="1",1,-1)*SUMIF([1]Budget!V:V,'Budget Worksheet for Pivot Tabl'!K277,[1]Budget!AC:AC)=P277</f>
        <v>1</v>
      </c>
    </row>
    <row r="278" spans="1:19" x14ac:dyDescent="0.25">
      <c r="A278" t="s">
        <v>16</v>
      </c>
      <c r="B278" t="s">
        <v>2</v>
      </c>
      <c r="C278" t="s">
        <v>9</v>
      </c>
      <c r="D278" t="str">
        <f t="shared" si="4"/>
        <v>OUTFLOWS</v>
      </c>
      <c r="E278" t="s">
        <v>123</v>
      </c>
      <c r="F278" t="s">
        <v>124</v>
      </c>
      <c r="G278" t="s">
        <v>102</v>
      </c>
      <c r="H278" t="s">
        <v>212</v>
      </c>
      <c r="I278" t="s">
        <v>701</v>
      </c>
      <c r="J278" t="s">
        <v>702</v>
      </c>
      <c r="K278" t="s">
        <v>724</v>
      </c>
      <c r="L278" t="s">
        <v>674</v>
      </c>
      <c r="M278" s="17">
        <f>VLOOKUP($K278,[1]Budget!$V:$AE,5,0)*IF($C278="1 - Revenues",1,IF(AND($C278="5 - Transfers",MID(I278,15,1)="4"),1,-1))</f>
        <v>-167000</v>
      </c>
      <c r="N278" s="17">
        <f>VLOOKUP($K278,[1]Budget!$V:$AE,6,0)*IF($C278="1 - Revenues",1,IF(AND($C278="5 - Transfers",MID(J278,15,1)="4"),1,-1))</f>
        <v>-26000</v>
      </c>
      <c r="O278" s="17">
        <f>IFERROR(IF(RIGHT(LEFT(K278,15),1)="4",VLOOKUP(K278,'[1]Budget Worksheet'!A:B,2,0),-1*VLOOKUP(K278,'[1]Budget Worksheet'!A:B,2,0)),0)</f>
        <v>-100000</v>
      </c>
      <c r="P278" s="17">
        <f>VLOOKUP($K278,[1]Budget!$V:$AE,8,0)*IF($C278="1 - Revenues",1,IF(AND($C278="5 - Transfers",MID($K278,15,1)="4"),1,-1))</f>
        <v>-100000</v>
      </c>
      <c r="Q278" s="17">
        <f>VLOOKUP($K278,[1]Budget!$V:$AE,10,0)*IF($C278="1 - Revenues",1,IF(AND($C278="5 - Transfers",MID(K278,15,1)="4"),1,-1))</f>
        <v>0</v>
      </c>
      <c r="S278" s="18" t="b">
        <f>IF(LEFT(C278,1)="1",1,-1)*SUMIF([1]Budget!V:V,'Budget Worksheet for Pivot Tabl'!K278,[1]Budget!AC:AC)=P278</f>
        <v>1</v>
      </c>
    </row>
    <row r="279" spans="1:19" x14ac:dyDescent="0.25">
      <c r="A279" t="s">
        <v>16</v>
      </c>
      <c r="B279" t="s">
        <v>2</v>
      </c>
      <c r="C279" t="s">
        <v>9</v>
      </c>
      <c r="D279" t="str">
        <f t="shared" si="4"/>
        <v>OUTFLOWS</v>
      </c>
      <c r="E279" t="s">
        <v>123</v>
      </c>
      <c r="F279" t="s">
        <v>124</v>
      </c>
      <c r="G279" t="s">
        <v>102</v>
      </c>
      <c r="H279" t="s">
        <v>212</v>
      </c>
      <c r="I279" t="s">
        <v>701</v>
      </c>
      <c r="J279" t="s">
        <v>702</v>
      </c>
      <c r="K279" t="s">
        <v>725</v>
      </c>
      <c r="L279" t="s">
        <v>478</v>
      </c>
      <c r="M279" s="17">
        <f>VLOOKUP($K279,[1]Budget!$V:$AE,5,0)*IF($C279="1 - Revenues",1,IF(AND($C279="5 - Transfers",MID(I279,15,1)="4"),1,-1))</f>
        <v>-176000</v>
      </c>
      <c r="N279" s="17">
        <f>VLOOKUP($K279,[1]Budget!$V:$AE,6,0)*IF($C279="1 - Revenues",1,IF(AND($C279="5 - Transfers",MID(J279,15,1)="4"),1,-1))</f>
        <v>-17000</v>
      </c>
      <c r="O279" s="17">
        <f>IFERROR(IF(RIGHT(LEFT(K279,15),1)="4",VLOOKUP(K279,'[1]Budget Worksheet'!A:B,2,0),-1*VLOOKUP(K279,'[1]Budget Worksheet'!A:B,2,0)),0)</f>
        <v>-350000</v>
      </c>
      <c r="P279" s="17">
        <f>VLOOKUP($K279,[1]Budget!$V:$AE,8,0)*IF($C279="1 - Revenues",1,IF(AND($C279="5 - Transfers",MID($K279,15,1)="4"),1,-1))</f>
        <v>-350000</v>
      </c>
      <c r="Q279" s="17">
        <f>VLOOKUP($K279,[1]Budget!$V:$AE,10,0)*IF($C279="1 - Revenues",1,IF(AND($C279="5 - Transfers",MID(K279,15,1)="4"),1,-1))</f>
        <v>0</v>
      </c>
      <c r="S279" s="18" t="b">
        <f>IF(LEFT(C279,1)="1",1,-1)*SUMIF([1]Budget!V:V,'Budget Worksheet for Pivot Tabl'!K279,[1]Budget!AC:AC)=P279</f>
        <v>1</v>
      </c>
    </row>
    <row r="280" spans="1:19" x14ac:dyDescent="0.25">
      <c r="A280" t="s">
        <v>16</v>
      </c>
      <c r="B280" t="s">
        <v>2</v>
      </c>
      <c r="C280" t="s">
        <v>9</v>
      </c>
      <c r="D280" t="str">
        <f t="shared" si="4"/>
        <v>OUTFLOWS</v>
      </c>
      <c r="E280" t="s">
        <v>123</v>
      </c>
      <c r="F280" t="s">
        <v>124</v>
      </c>
      <c r="G280" t="s">
        <v>102</v>
      </c>
      <c r="H280" t="s">
        <v>212</v>
      </c>
      <c r="I280" t="s">
        <v>701</v>
      </c>
      <c r="J280" t="s">
        <v>702</v>
      </c>
      <c r="K280" t="s">
        <v>726</v>
      </c>
      <c r="L280" t="s">
        <v>727</v>
      </c>
      <c r="M280" s="17">
        <f>VLOOKUP($K280,[1]Budget!$V:$AE,5,0)*IF($C280="1 - Revenues",1,IF(AND($C280="5 - Transfers",MID(I280,15,1)="4"),1,-1))</f>
        <v>0</v>
      </c>
      <c r="N280" s="17">
        <f>VLOOKUP($K280,[1]Budget!$V:$AE,6,0)*IF($C280="1 - Revenues",1,IF(AND($C280="5 - Transfers",MID(J280,15,1)="4"),1,-1))</f>
        <v>0</v>
      </c>
      <c r="O280" s="17">
        <f>IFERROR(IF(RIGHT(LEFT(K280,15),1)="4",VLOOKUP(K280,'[1]Budget Worksheet'!A:B,2,0),-1*VLOOKUP(K280,'[1]Budget Worksheet'!A:B,2,0)),0)</f>
        <v>0</v>
      </c>
      <c r="P280" s="17">
        <f>VLOOKUP($K280,[1]Budget!$V:$AE,8,0)*IF($C280="1 - Revenues",1,IF(AND($C280="5 - Transfers",MID($K280,15,1)="4"),1,-1))</f>
        <v>0</v>
      </c>
      <c r="Q280" s="17">
        <f>VLOOKUP($K280,[1]Budget!$V:$AE,10,0)*IF($C280="1 - Revenues",1,IF(AND($C280="5 - Transfers",MID(K280,15,1)="4"),1,-1))</f>
        <v>0</v>
      </c>
      <c r="S280" s="18" t="b">
        <f>IF(LEFT(C280,1)="1",1,-1)*SUMIF([1]Budget!V:V,'Budget Worksheet for Pivot Tabl'!K280,[1]Budget!AC:AC)=P280</f>
        <v>1</v>
      </c>
    </row>
    <row r="281" spans="1:19" x14ac:dyDescent="0.25">
      <c r="A281" t="s">
        <v>16</v>
      </c>
      <c r="B281" t="s">
        <v>2</v>
      </c>
      <c r="C281" t="s">
        <v>9</v>
      </c>
      <c r="D281" t="str">
        <f t="shared" si="4"/>
        <v>OUTFLOWS</v>
      </c>
      <c r="E281" t="s">
        <v>123</v>
      </c>
      <c r="F281" t="s">
        <v>124</v>
      </c>
      <c r="G281" t="s">
        <v>102</v>
      </c>
      <c r="H281" t="s">
        <v>212</v>
      </c>
      <c r="I281" t="s">
        <v>701</v>
      </c>
      <c r="J281" t="s">
        <v>702</v>
      </c>
      <c r="K281" t="s">
        <v>728</v>
      </c>
      <c r="L281" t="s">
        <v>729</v>
      </c>
      <c r="M281" s="17">
        <f>VLOOKUP($K281,[1]Budget!$V:$AE,5,0)*IF($C281="1 - Revenues",1,IF(AND($C281="5 - Transfers",MID(I281,15,1)="4"),1,-1))</f>
        <v>0</v>
      </c>
      <c r="N281" s="17">
        <f>VLOOKUP($K281,[1]Budget!$V:$AE,6,0)*IF($C281="1 - Revenues",1,IF(AND($C281="5 - Transfers",MID(J281,15,1)="4"),1,-1))</f>
        <v>0</v>
      </c>
      <c r="O281" s="17">
        <f>IFERROR(IF(RIGHT(LEFT(K281,15),1)="4",VLOOKUP(K281,'[1]Budget Worksheet'!A:B,2,0),-1*VLOOKUP(K281,'[1]Budget Worksheet'!A:B,2,0)),0)</f>
        <v>0</v>
      </c>
      <c r="P281" s="17">
        <f>VLOOKUP($K281,[1]Budget!$V:$AE,8,0)*IF($C281="1 - Revenues",1,IF(AND($C281="5 - Transfers",MID($K281,15,1)="4"),1,-1))</f>
        <v>0</v>
      </c>
      <c r="Q281" s="17">
        <f>VLOOKUP($K281,[1]Budget!$V:$AE,10,0)*IF($C281="1 - Revenues",1,IF(AND($C281="5 - Transfers",MID(K281,15,1)="4"),1,-1))</f>
        <v>0</v>
      </c>
      <c r="S281" s="18" t="b">
        <f>IF(LEFT(C281,1)="1",1,-1)*SUMIF([1]Budget!V:V,'Budget Worksheet for Pivot Tabl'!K281,[1]Budget!AC:AC)=P281</f>
        <v>1</v>
      </c>
    </row>
    <row r="282" spans="1:19" x14ac:dyDescent="0.25">
      <c r="A282" t="s">
        <v>16</v>
      </c>
      <c r="B282" t="s">
        <v>2</v>
      </c>
      <c r="C282" t="s">
        <v>9</v>
      </c>
      <c r="D282" t="str">
        <f t="shared" si="4"/>
        <v>OUTFLOWS</v>
      </c>
      <c r="E282" t="s">
        <v>123</v>
      </c>
      <c r="F282" t="s">
        <v>124</v>
      </c>
      <c r="G282" t="s">
        <v>102</v>
      </c>
      <c r="H282" t="s">
        <v>212</v>
      </c>
      <c r="I282" t="s">
        <v>701</v>
      </c>
      <c r="J282" t="s">
        <v>702</v>
      </c>
      <c r="K282" t="s">
        <v>730</v>
      </c>
      <c r="L282" t="s">
        <v>731</v>
      </c>
      <c r="M282" s="17">
        <f>VLOOKUP($K282,[1]Budget!$V:$AE,5,0)*IF($C282="1 - Revenues",1,IF(AND($C282="5 - Transfers",MID(I282,15,1)="4"),1,-1))</f>
        <v>0</v>
      </c>
      <c r="N282" s="17">
        <f>VLOOKUP($K282,[1]Budget!$V:$AE,6,0)*IF($C282="1 - Revenues",1,IF(AND($C282="5 - Transfers",MID(J282,15,1)="4"),1,-1))</f>
        <v>0</v>
      </c>
      <c r="O282" s="17">
        <f>IFERROR(IF(RIGHT(LEFT(K282,15),1)="4",VLOOKUP(K282,'[1]Budget Worksheet'!A:B,2,0),-1*VLOOKUP(K282,'[1]Budget Worksheet'!A:B,2,0)),0)</f>
        <v>0</v>
      </c>
      <c r="P282" s="17">
        <f>VLOOKUP($K282,[1]Budget!$V:$AE,8,0)*IF($C282="1 - Revenues",1,IF(AND($C282="5 - Transfers",MID($K282,15,1)="4"),1,-1))</f>
        <v>0</v>
      </c>
      <c r="Q282" s="17">
        <f>VLOOKUP($K282,[1]Budget!$V:$AE,10,0)*IF($C282="1 - Revenues",1,IF(AND($C282="5 - Transfers",MID(K282,15,1)="4"),1,-1))</f>
        <v>0</v>
      </c>
      <c r="S282" s="18" t="b">
        <f>IF(LEFT(C282,1)="1",1,-1)*SUMIF([1]Budget!V:V,'Budget Worksheet for Pivot Tabl'!K282,[1]Budget!AC:AC)=P282</f>
        <v>1</v>
      </c>
    </row>
    <row r="283" spans="1:19" x14ac:dyDescent="0.25">
      <c r="A283" t="s">
        <v>16</v>
      </c>
      <c r="B283" t="s">
        <v>2</v>
      </c>
      <c r="C283" t="s">
        <v>9</v>
      </c>
      <c r="D283" t="str">
        <f t="shared" si="4"/>
        <v>OUTFLOWS</v>
      </c>
      <c r="E283" t="s">
        <v>123</v>
      </c>
      <c r="F283" t="s">
        <v>124</v>
      </c>
      <c r="G283" t="s">
        <v>102</v>
      </c>
      <c r="H283" t="s">
        <v>212</v>
      </c>
      <c r="I283" t="s">
        <v>701</v>
      </c>
      <c r="J283" t="s">
        <v>702</v>
      </c>
      <c r="K283" t="s">
        <v>732</v>
      </c>
      <c r="L283" t="s">
        <v>733</v>
      </c>
      <c r="M283" s="17">
        <f>VLOOKUP($K283,[1]Budget!$V:$AE,5,0)*IF($C283="1 - Revenues",1,IF(AND($C283="5 - Transfers",MID(I283,15,1)="4"),1,-1))</f>
        <v>0</v>
      </c>
      <c r="N283" s="17">
        <f>VLOOKUP($K283,[1]Budget!$V:$AE,6,0)*IF($C283="1 - Revenues",1,IF(AND($C283="5 - Transfers",MID(J283,15,1)="4"),1,-1))</f>
        <v>0</v>
      </c>
      <c r="O283" s="17">
        <f>IFERROR(IF(RIGHT(LEFT(K283,15),1)="4",VLOOKUP(K283,'[1]Budget Worksheet'!A:B,2,0),-1*VLOOKUP(K283,'[1]Budget Worksheet'!A:B,2,0)),0)</f>
        <v>0</v>
      </c>
      <c r="P283" s="17">
        <f>VLOOKUP($K283,[1]Budget!$V:$AE,8,0)*IF($C283="1 - Revenues",1,IF(AND($C283="5 - Transfers",MID($K283,15,1)="4"),1,-1))</f>
        <v>0</v>
      </c>
      <c r="Q283" s="17">
        <f>VLOOKUP($K283,[1]Budget!$V:$AE,10,0)*IF($C283="1 - Revenues",1,IF(AND($C283="5 - Transfers",MID(K283,15,1)="4"),1,-1))</f>
        <v>0</v>
      </c>
      <c r="S283" s="18" t="b">
        <f>IF(LEFT(C283,1)="1",1,-1)*SUMIF([1]Budget!V:V,'Budget Worksheet for Pivot Tabl'!K283,[1]Budget!AC:AC)=P283</f>
        <v>1</v>
      </c>
    </row>
    <row r="284" spans="1:19" x14ac:dyDescent="0.25">
      <c r="A284" t="s">
        <v>16</v>
      </c>
      <c r="B284" t="s">
        <v>2</v>
      </c>
      <c r="C284" t="s">
        <v>9</v>
      </c>
      <c r="D284" t="str">
        <f t="shared" si="4"/>
        <v>OUTFLOWS</v>
      </c>
      <c r="E284" t="s">
        <v>123</v>
      </c>
      <c r="F284" t="s">
        <v>124</v>
      </c>
      <c r="G284" t="s">
        <v>102</v>
      </c>
      <c r="H284" t="s">
        <v>212</v>
      </c>
      <c r="I284" t="s">
        <v>701</v>
      </c>
      <c r="J284" t="s">
        <v>702</v>
      </c>
      <c r="K284" t="s">
        <v>734</v>
      </c>
      <c r="L284" t="s">
        <v>735</v>
      </c>
      <c r="M284" s="17">
        <f>VLOOKUP($K284,[1]Budget!$V:$AE,5,0)*IF($C284="1 - Revenues",1,IF(AND($C284="5 - Transfers",MID(I284,15,1)="4"),1,-1))</f>
        <v>0</v>
      </c>
      <c r="N284" s="17">
        <f>VLOOKUP($K284,[1]Budget!$V:$AE,6,0)*IF($C284="1 - Revenues",1,IF(AND($C284="5 - Transfers",MID(J284,15,1)="4"),1,-1))</f>
        <v>0</v>
      </c>
      <c r="O284" s="17">
        <f>IFERROR(IF(RIGHT(LEFT(K284,15),1)="4",VLOOKUP(K284,'[1]Budget Worksheet'!A:B,2,0),-1*VLOOKUP(K284,'[1]Budget Worksheet'!A:B,2,0)),0)</f>
        <v>0</v>
      </c>
      <c r="P284" s="17">
        <f>VLOOKUP($K284,[1]Budget!$V:$AE,8,0)*IF($C284="1 - Revenues",1,IF(AND($C284="5 - Transfers",MID($K284,15,1)="4"),1,-1))</f>
        <v>0</v>
      </c>
      <c r="Q284" s="17">
        <f>VLOOKUP($K284,[1]Budget!$V:$AE,10,0)*IF($C284="1 - Revenues",1,IF(AND($C284="5 - Transfers",MID(K284,15,1)="4"),1,-1))</f>
        <v>0</v>
      </c>
      <c r="S284" s="18" t="b">
        <f>IF(LEFT(C284,1)="1",1,-1)*SUMIF([1]Budget!V:V,'Budget Worksheet for Pivot Tabl'!K284,[1]Budget!AC:AC)=P284</f>
        <v>1</v>
      </c>
    </row>
    <row r="285" spans="1:19" x14ac:dyDescent="0.25">
      <c r="A285" t="s">
        <v>16</v>
      </c>
      <c r="B285" t="s">
        <v>2</v>
      </c>
      <c r="C285" t="s">
        <v>9</v>
      </c>
      <c r="D285" t="str">
        <f t="shared" si="4"/>
        <v>OUTFLOWS</v>
      </c>
      <c r="E285" t="s">
        <v>123</v>
      </c>
      <c r="F285" t="s">
        <v>124</v>
      </c>
      <c r="G285" t="s">
        <v>102</v>
      </c>
      <c r="H285" t="s">
        <v>212</v>
      </c>
      <c r="I285" t="s">
        <v>701</v>
      </c>
      <c r="J285" t="s">
        <v>702</v>
      </c>
      <c r="K285" t="s">
        <v>736</v>
      </c>
      <c r="L285" t="s">
        <v>737</v>
      </c>
      <c r="M285" s="17">
        <f>VLOOKUP($K285,[1]Budget!$V:$AE,5,0)*IF($C285="1 - Revenues",1,IF(AND($C285="5 - Transfers",MID(I285,15,1)="4"),1,-1))</f>
        <v>0</v>
      </c>
      <c r="N285" s="17">
        <f>VLOOKUP($K285,[1]Budget!$V:$AE,6,0)*IF($C285="1 - Revenues",1,IF(AND($C285="5 - Transfers",MID(J285,15,1)="4"),1,-1))</f>
        <v>0</v>
      </c>
      <c r="O285" s="17">
        <f>IFERROR(IF(RIGHT(LEFT(K285,15),1)="4",VLOOKUP(K285,'[1]Budget Worksheet'!A:B,2,0),-1*VLOOKUP(K285,'[1]Budget Worksheet'!A:B,2,0)),0)</f>
        <v>0</v>
      </c>
      <c r="P285" s="17">
        <f>VLOOKUP($K285,[1]Budget!$V:$AE,8,0)*IF($C285="1 - Revenues",1,IF(AND($C285="5 - Transfers",MID($K285,15,1)="4"),1,-1))</f>
        <v>0</v>
      </c>
      <c r="Q285" s="17">
        <f>VLOOKUP($K285,[1]Budget!$V:$AE,10,0)*IF($C285="1 - Revenues",1,IF(AND($C285="5 - Transfers",MID(K285,15,1)="4"),1,-1))</f>
        <v>0</v>
      </c>
      <c r="S285" s="18" t="b">
        <f>IF(LEFT(C285,1)="1",1,-1)*SUMIF([1]Budget!V:V,'Budget Worksheet for Pivot Tabl'!K285,[1]Budget!AC:AC)=P285</f>
        <v>1</v>
      </c>
    </row>
    <row r="286" spans="1:19" x14ac:dyDescent="0.25">
      <c r="A286" t="s">
        <v>16</v>
      </c>
      <c r="B286" t="s">
        <v>2</v>
      </c>
      <c r="C286" t="s">
        <v>9</v>
      </c>
      <c r="D286" t="str">
        <f t="shared" si="4"/>
        <v>OUTFLOWS</v>
      </c>
      <c r="E286" t="s">
        <v>123</v>
      </c>
      <c r="F286" t="s">
        <v>124</v>
      </c>
      <c r="G286" t="s">
        <v>102</v>
      </c>
      <c r="H286" t="s">
        <v>212</v>
      </c>
      <c r="I286" t="s">
        <v>701</v>
      </c>
      <c r="J286" t="s">
        <v>702</v>
      </c>
      <c r="K286" t="s">
        <v>738</v>
      </c>
      <c r="L286" t="s">
        <v>739</v>
      </c>
      <c r="M286" s="17">
        <f>VLOOKUP($K286,[1]Budget!$V:$AE,5,0)*IF($C286="1 - Revenues",1,IF(AND($C286="5 - Transfers",MID(I286,15,1)="4"),1,-1))</f>
        <v>0</v>
      </c>
      <c r="N286" s="17">
        <f>VLOOKUP($K286,[1]Budget!$V:$AE,6,0)*IF($C286="1 - Revenues",1,IF(AND($C286="5 - Transfers",MID(J286,15,1)="4"),1,-1))</f>
        <v>-1000</v>
      </c>
      <c r="O286" s="17">
        <f>IFERROR(IF(RIGHT(LEFT(K286,15),1)="4",VLOOKUP(K286,'[1]Budget Worksheet'!A:B,2,0),-1*VLOOKUP(K286,'[1]Budget Worksheet'!A:B,2,0)),0)</f>
        <v>0</v>
      </c>
      <c r="P286" s="17">
        <f>VLOOKUP($K286,[1]Budget!$V:$AE,8,0)*IF($C286="1 - Revenues",1,IF(AND($C286="5 - Transfers",MID($K286,15,1)="4"),1,-1))</f>
        <v>0</v>
      </c>
      <c r="Q286" s="17">
        <f>VLOOKUP($K286,[1]Budget!$V:$AE,10,0)*IF($C286="1 - Revenues",1,IF(AND($C286="5 - Transfers",MID(K286,15,1)="4"),1,-1))</f>
        <v>0</v>
      </c>
      <c r="S286" s="18" t="b">
        <f>IF(LEFT(C286,1)="1",1,-1)*SUMIF([1]Budget!V:V,'Budget Worksheet for Pivot Tabl'!K286,[1]Budget!AC:AC)=P286</f>
        <v>1</v>
      </c>
    </row>
    <row r="287" spans="1:19" x14ac:dyDescent="0.25">
      <c r="A287" t="s">
        <v>16</v>
      </c>
      <c r="B287" t="s">
        <v>2</v>
      </c>
      <c r="C287" t="s">
        <v>9</v>
      </c>
      <c r="D287" t="str">
        <f t="shared" si="4"/>
        <v>OUTFLOWS</v>
      </c>
      <c r="E287" t="s">
        <v>123</v>
      </c>
      <c r="F287" t="s">
        <v>124</v>
      </c>
      <c r="G287" t="s">
        <v>102</v>
      </c>
      <c r="H287" t="s">
        <v>212</v>
      </c>
      <c r="I287" t="s">
        <v>701</v>
      </c>
      <c r="J287" t="s">
        <v>702</v>
      </c>
      <c r="K287" t="s">
        <v>740</v>
      </c>
      <c r="L287" t="s">
        <v>484</v>
      </c>
      <c r="M287" s="17">
        <f>VLOOKUP($K287,[1]Budget!$V:$AE,5,0)*IF($C287="1 - Revenues",1,IF(AND($C287="5 - Transfers",MID(I287,15,1)="4"),1,-1))</f>
        <v>0</v>
      </c>
      <c r="N287" s="17">
        <f>VLOOKUP($K287,[1]Budget!$V:$AE,6,0)*IF($C287="1 - Revenues",1,IF(AND($C287="5 - Transfers",MID(J287,15,1)="4"),1,-1))</f>
        <v>0</v>
      </c>
      <c r="O287" s="17">
        <f>IFERROR(IF(RIGHT(LEFT(K287,15),1)="4",VLOOKUP(K287,'[1]Budget Worksheet'!A:B,2,0),-1*VLOOKUP(K287,'[1]Budget Worksheet'!A:B,2,0)),0)</f>
        <v>-10000</v>
      </c>
      <c r="P287" s="17">
        <f>VLOOKUP($K287,[1]Budget!$V:$AE,8,0)*IF($C287="1 - Revenues",1,IF(AND($C287="5 - Transfers",MID($K287,15,1)="4"),1,-1))</f>
        <v>-10000</v>
      </c>
      <c r="Q287" s="17">
        <f>VLOOKUP($K287,[1]Budget!$V:$AE,10,0)*IF($C287="1 - Revenues",1,IF(AND($C287="5 - Transfers",MID(K287,15,1)="4"),1,-1))</f>
        <v>0</v>
      </c>
      <c r="S287" s="18" t="b">
        <f>IF(LEFT(C287,1)="1",1,-1)*SUMIF([1]Budget!V:V,'Budget Worksheet for Pivot Tabl'!K287,[1]Budget!AC:AC)=P287</f>
        <v>1</v>
      </c>
    </row>
    <row r="288" spans="1:19" x14ac:dyDescent="0.25">
      <c r="A288" t="s">
        <v>16</v>
      </c>
      <c r="B288" t="s">
        <v>2</v>
      </c>
      <c r="C288" t="s">
        <v>9</v>
      </c>
      <c r="D288" t="str">
        <f t="shared" si="4"/>
        <v>OUTFLOWS</v>
      </c>
      <c r="E288" t="s">
        <v>123</v>
      </c>
      <c r="F288" t="s">
        <v>124</v>
      </c>
      <c r="G288" t="s">
        <v>102</v>
      </c>
      <c r="H288" t="s">
        <v>212</v>
      </c>
      <c r="I288" t="s">
        <v>701</v>
      </c>
      <c r="J288" t="s">
        <v>702</v>
      </c>
      <c r="K288" t="s">
        <v>741</v>
      </c>
      <c r="L288" t="s">
        <v>490</v>
      </c>
      <c r="M288" s="17">
        <f>VLOOKUP($K288,[1]Budget!$V:$AE,5,0)*IF($C288="1 - Revenues",1,IF(AND($C288="5 - Transfers",MID(I288,15,1)="4"),1,-1))</f>
        <v>0</v>
      </c>
      <c r="N288" s="17">
        <f>VLOOKUP($K288,[1]Budget!$V:$AE,6,0)*IF($C288="1 - Revenues",1,IF(AND($C288="5 - Transfers",MID(J288,15,1)="4"),1,-1))</f>
        <v>-1000</v>
      </c>
      <c r="O288" s="17">
        <f>IFERROR(IF(RIGHT(LEFT(K288,15),1)="4",VLOOKUP(K288,'[1]Budget Worksheet'!A:B,2,0),-1*VLOOKUP(K288,'[1]Budget Worksheet'!A:B,2,0)),0)</f>
        <v>-11000</v>
      </c>
      <c r="P288" s="17">
        <f>VLOOKUP($K288,[1]Budget!$V:$AE,8,0)*IF($C288="1 - Revenues",1,IF(AND($C288="5 - Transfers",MID($K288,15,1)="4"),1,-1))</f>
        <v>-11000</v>
      </c>
      <c r="Q288" s="17">
        <f>VLOOKUP($K288,[1]Budget!$V:$AE,10,0)*IF($C288="1 - Revenues",1,IF(AND($C288="5 - Transfers",MID(K288,15,1)="4"),1,-1))</f>
        <v>0</v>
      </c>
      <c r="S288" s="18" t="b">
        <f>IF(LEFT(C288,1)="1",1,-1)*SUMIF([1]Budget!V:V,'Budget Worksheet for Pivot Tabl'!K288,[1]Budget!AC:AC)=P288</f>
        <v>1</v>
      </c>
    </row>
    <row r="289" spans="1:19" x14ac:dyDescent="0.25">
      <c r="A289" t="s">
        <v>16</v>
      </c>
      <c r="B289" t="s">
        <v>2</v>
      </c>
      <c r="C289" t="s">
        <v>9</v>
      </c>
      <c r="D289" t="str">
        <f t="shared" si="4"/>
        <v>OUTFLOWS</v>
      </c>
      <c r="E289" t="s">
        <v>123</v>
      </c>
      <c r="F289" t="s">
        <v>124</v>
      </c>
      <c r="G289" t="s">
        <v>102</v>
      </c>
      <c r="H289" t="s">
        <v>212</v>
      </c>
      <c r="I289" t="s">
        <v>701</v>
      </c>
      <c r="J289" t="s">
        <v>702</v>
      </c>
      <c r="K289" t="s">
        <v>742</v>
      </c>
      <c r="L289" t="s">
        <v>647</v>
      </c>
      <c r="M289" s="17">
        <f>VLOOKUP($K289,[1]Budget!$V:$AE,5,0)*IF($C289="1 - Revenues",1,IF(AND($C289="5 - Transfers",MID(I289,15,1)="4"),1,-1))</f>
        <v>0</v>
      </c>
      <c r="N289" s="17">
        <f>VLOOKUP($K289,[1]Budget!$V:$AE,6,0)*IF($C289="1 - Revenues",1,IF(AND($C289="5 - Transfers",MID(J289,15,1)="4"),1,-1))</f>
        <v>0</v>
      </c>
      <c r="O289" s="17">
        <f>IFERROR(IF(RIGHT(LEFT(K289,15),1)="4",VLOOKUP(K289,'[1]Budget Worksheet'!A:B,2,0),-1*VLOOKUP(K289,'[1]Budget Worksheet'!A:B,2,0)),0)</f>
        <v>-3000</v>
      </c>
      <c r="P289" s="17">
        <f>VLOOKUP($K289,[1]Budget!$V:$AE,8,0)*IF($C289="1 - Revenues",1,IF(AND($C289="5 - Transfers",MID($K289,15,1)="4"),1,-1))</f>
        <v>-3000</v>
      </c>
      <c r="Q289" s="17">
        <f>VLOOKUP($K289,[1]Budget!$V:$AE,10,0)*IF($C289="1 - Revenues",1,IF(AND($C289="5 - Transfers",MID(K289,15,1)="4"),1,-1))</f>
        <v>0</v>
      </c>
      <c r="S289" s="18" t="b">
        <f>IF(LEFT(C289,1)="1",1,-1)*SUMIF([1]Budget!V:V,'Budget Worksheet for Pivot Tabl'!K289,[1]Budget!AC:AC)=P289</f>
        <v>1</v>
      </c>
    </row>
    <row r="290" spans="1:19" x14ac:dyDescent="0.25">
      <c r="A290" t="s">
        <v>16</v>
      </c>
      <c r="B290" t="s">
        <v>2</v>
      </c>
      <c r="C290" t="s">
        <v>9</v>
      </c>
      <c r="D290" t="str">
        <f t="shared" si="4"/>
        <v>OUTFLOWS</v>
      </c>
      <c r="E290" t="s">
        <v>123</v>
      </c>
      <c r="F290" t="s">
        <v>124</v>
      </c>
      <c r="G290" t="s">
        <v>102</v>
      </c>
      <c r="H290" t="s">
        <v>212</v>
      </c>
      <c r="I290" t="s">
        <v>701</v>
      </c>
      <c r="J290" t="s">
        <v>702</v>
      </c>
      <c r="K290" t="s">
        <v>743</v>
      </c>
      <c r="L290" t="s">
        <v>651</v>
      </c>
      <c r="M290" s="17">
        <f>VLOOKUP($K290,[1]Budget!$V:$AE,5,0)*IF($C290="1 - Revenues",1,IF(AND($C290="5 - Transfers",MID(I290,15,1)="4"),1,-1))</f>
        <v>0</v>
      </c>
      <c r="N290" s="17">
        <f>VLOOKUP($K290,[1]Budget!$V:$AE,6,0)*IF($C290="1 - Revenues",1,IF(AND($C290="5 - Transfers",MID(J290,15,1)="4"),1,-1))</f>
        <v>0</v>
      </c>
      <c r="O290" s="17">
        <f>IFERROR(IF(RIGHT(LEFT(K290,15),1)="4",VLOOKUP(K290,'[1]Budget Worksheet'!A:B,2,0),-1*VLOOKUP(K290,'[1]Budget Worksheet'!A:B,2,0)),0)</f>
        <v>-4000</v>
      </c>
      <c r="P290" s="17">
        <f>VLOOKUP($K290,[1]Budget!$V:$AE,8,0)*IF($C290="1 - Revenues",1,IF(AND($C290="5 - Transfers",MID($K290,15,1)="4"),1,-1))</f>
        <v>-4000</v>
      </c>
      <c r="Q290" s="17">
        <f>VLOOKUP($K290,[1]Budget!$V:$AE,10,0)*IF($C290="1 - Revenues",1,IF(AND($C290="5 - Transfers",MID(K290,15,1)="4"),1,-1))</f>
        <v>0</v>
      </c>
      <c r="S290" s="18" t="b">
        <f>IF(LEFT(C290,1)="1",1,-1)*SUMIF([1]Budget!V:V,'Budget Worksheet for Pivot Tabl'!K290,[1]Budget!AC:AC)=P290</f>
        <v>1</v>
      </c>
    </row>
    <row r="291" spans="1:19" x14ac:dyDescent="0.25">
      <c r="A291" t="s">
        <v>16</v>
      </c>
      <c r="B291" t="s">
        <v>2</v>
      </c>
      <c r="C291" t="s">
        <v>9</v>
      </c>
      <c r="D291" t="str">
        <f t="shared" si="4"/>
        <v>OUTFLOWS</v>
      </c>
      <c r="E291" t="s">
        <v>123</v>
      </c>
      <c r="F291" t="s">
        <v>124</v>
      </c>
      <c r="G291" t="s">
        <v>102</v>
      </c>
      <c r="H291" t="s">
        <v>212</v>
      </c>
      <c r="I291" t="s">
        <v>744</v>
      </c>
      <c r="J291" t="s">
        <v>745</v>
      </c>
      <c r="K291" t="s">
        <v>746</v>
      </c>
      <c r="L291" t="s">
        <v>747</v>
      </c>
      <c r="M291" s="17">
        <f>VLOOKUP($K291,[1]Budget!$V:$AE,5,0)*IF($C291="1 - Revenues",1,IF(AND($C291="5 - Transfers",MID(I291,15,1)="4"),1,-1))</f>
        <v>0</v>
      </c>
      <c r="N291" s="17">
        <f>VLOOKUP($K291,[1]Budget!$V:$AE,6,0)*IF($C291="1 - Revenues",1,IF(AND($C291="5 - Transfers",MID(J291,15,1)="4"),1,-1))</f>
        <v>-21000</v>
      </c>
      <c r="O291" s="17">
        <f>IFERROR(IF(RIGHT(LEFT(K291,15),1)="4",VLOOKUP(K291,'[1]Budget Worksheet'!A:B,2,0),-1*VLOOKUP(K291,'[1]Budget Worksheet'!A:B,2,0)),0)</f>
        <v>0</v>
      </c>
      <c r="P291" s="17">
        <f>VLOOKUP($K291,[1]Budget!$V:$AE,8,0)*IF($C291="1 - Revenues",1,IF(AND($C291="5 - Transfers",MID($K291,15,1)="4"),1,-1))</f>
        <v>0</v>
      </c>
      <c r="Q291" s="17">
        <f>VLOOKUP($K291,[1]Budget!$V:$AE,10,0)*IF($C291="1 - Revenues",1,IF(AND($C291="5 - Transfers",MID(K291,15,1)="4"),1,-1))</f>
        <v>0</v>
      </c>
      <c r="S291" s="18" t="b">
        <f>IF(LEFT(C291,1)="1",1,-1)*SUMIF([1]Budget!V:V,'Budget Worksheet for Pivot Tabl'!K291,[1]Budget!AC:AC)=P291</f>
        <v>1</v>
      </c>
    </row>
    <row r="292" spans="1:19" x14ac:dyDescent="0.25">
      <c r="A292" t="s">
        <v>16</v>
      </c>
      <c r="B292" t="s">
        <v>2</v>
      </c>
      <c r="C292" t="s">
        <v>9</v>
      </c>
      <c r="D292" t="str">
        <f t="shared" si="4"/>
        <v>OUTFLOWS</v>
      </c>
      <c r="E292" t="s">
        <v>123</v>
      </c>
      <c r="F292" t="s">
        <v>124</v>
      </c>
      <c r="G292" t="s">
        <v>102</v>
      </c>
      <c r="H292" t="s">
        <v>212</v>
      </c>
      <c r="I292" t="s">
        <v>744</v>
      </c>
      <c r="J292" t="s">
        <v>745</v>
      </c>
      <c r="K292" t="s">
        <v>748</v>
      </c>
      <c r="L292" t="s">
        <v>727</v>
      </c>
      <c r="M292" s="17">
        <f>VLOOKUP($K292,[1]Budget!$V:$AE,5,0)*IF($C292="1 - Revenues",1,IF(AND($C292="5 - Transfers",MID(I292,15,1)="4"),1,-1))</f>
        <v>0</v>
      </c>
      <c r="N292" s="17">
        <f>VLOOKUP($K292,[1]Budget!$V:$AE,6,0)*IF($C292="1 - Revenues",1,IF(AND($C292="5 - Transfers",MID(J292,15,1)="4"),1,-1))</f>
        <v>-18000</v>
      </c>
      <c r="O292" s="17">
        <f>IFERROR(IF(RIGHT(LEFT(K292,15),1)="4",VLOOKUP(K292,'[1]Budget Worksheet'!A:B,2,0),-1*VLOOKUP(K292,'[1]Budget Worksheet'!A:B,2,0)),0)</f>
        <v>0</v>
      </c>
      <c r="P292" s="17">
        <f>VLOOKUP($K292,[1]Budget!$V:$AE,8,0)*IF($C292="1 - Revenues",1,IF(AND($C292="5 - Transfers",MID($K292,15,1)="4"),1,-1))</f>
        <v>0</v>
      </c>
      <c r="Q292" s="17">
        <f>VLOOKUP($K292,[1]Budget!$V:$AE,10,0)*IF($C292="1 - Revenues",1,IF(AND($C292="5 - Transfers",MID(K292,15,1)="4"),1,-1))</f>
        <v>0</v>
      </c>
      <c r="S292" s="18" t="b">
        <f>IF(LEFT(C292,1)="1",1,-1)*SUMIF([1]Budget!V:V,'Budget Worksheet for Pivot Tabl'!K292,[1]Budget!AC:AC)=P292</f>
        <v>1</v>
      </c>
    </row>
    <row r="293" spans="1:19" x14ac:dyDescent="0.25">
      <c r="A293" t="s">
        <v>16</v>
      </c>
      <c r="B293" t="s">
        <v>2</v>
      </c>
      <c r="C293" t="s">
        <v>9</v>
      </c>
      <c r="D293" t="str">
        <f t="shared" si="4"/>
        <v>OUTFLOWS</v>
      </c>
      <c r="E293" t="s">
        <v>123</v>
      </c>
      <c r="F293" t="s">
        <v>124</v>
      </c>
      <c r="G293" t="s">
        <v>102</v>
      </c>
      <c r="H293" t="s">
        <v>212</v>
      </c>
      <c r="I293" t="s">
        <v>744</v>
      </c>
      <c r="J293" t="s">
        <v>745</v>
      </c>
      <c r="K293" t="s">
        <v>749</v>
      </c>
      <c r="L293" t="s">
        <v>729</v>
      </c>
      <c r="M293" s="17">
        <f>VLOOKUP($K293,[1]Budget!$V:$AE,5,0)*IF($C293="1 - Revenues",1,IF(AND($C293="5 - Transfers",MID(I293,15,1)="4"),1,-1))</f>
        <v>0</v>
      </c>
      <c r="N293" s="17">
        <f>VLOOKUP($K293,[1]Budget!$V:$AE,6,0)*IF($C293="1 - Revenues",1,IF(AND($C293="5 - Transfers",MID(J293,15,1)="4"),1,-1))</f>
        <v>-26000</v>
      </c>
      <c r="O293" s="17">
        <f>IFERROR(IF(RIGHT(LEFT(K293,15),1)="4",VLOOKUP(K293,'[1]Budget Worksheet'!A:B,2,0),-1*VLOOKUP(K293,'[1]Budget Worksheet'!A:B,2,0)),0)</f>
        <v>0</v>
      </c>
      <c r="P293" s="17">
        <f>VLOOKUP($K293,[1]Budget!$V:$AE,8,0)*IF($C293="1 - Revenues",1,IF(AND($C293="5 - Transfers",MID($K293,15,1)="4"),1,-1))</f>
        <v>0</v>
      </c>
      <c r="Q293" s="17">
        <f>VLOOKUP($K293,[1]Budget!$V:$AE,10,0)*IF($C293="1 - Revenues",1,IF(AND($C293="5 - Transfers",MID(K293,15,1)="4"),1,-1))</f>
        <v>0</v>
      </c>
      <c r="S293" s="18" t="b">
        <f>IF(LEFT(C293,1)="1",1,-1)*SUMIF([1]Budget!V:V,'Budget Worksheet for Pivot Tabl'!K293,[1]Budget!AC:AC)=P293</f>
        <v>1</v>
      </c>
    </row>
    <row r="294" spans="1:19" x14ac:dyDescent="0.25">
      <c r="A294" t="s">
        <v>16</v>
      </c>
      <c r="B294" t="s">
        <v>2</v>
      </c>
      <c r="C294" t="s">
        <v>9</v>
      </c>
      <c r="D294" t="str">
        <f t="shared" si="4"/>
        <v>OUTFLOWS</v>
      </c>
      <c r="E294" t="s">
        <v>123</v>
      </c>
      <c r="F294" t="s">
        <v>124</v>
      </c>
      <c r="G294" t="s">
        <v>102</v>
      </c>
      <c r="H294" t="s">
        <v>212</v>
      </c>
      <c r="I294" t="s">
        <v>744</v>
      </c>
      <c r="J294" t="s">
        <v>745</v>
      </c>
      <c r="K294" t="s">
        <v>750</v>
      </c>
      <c r="L294" t="s">
        <v>731</v>
      </c>
      <c r="M294" s="17">
        <f>VLOOKUP($K294,[1]Budget!$V:$AE,5,0)*IF($C294="1 - Revenues",1,IF(AND($C294="5 - Transfers",MID(I294,15,1)="4"),1,-1))</f>
        <v>0</v>
      </c>
      <c r="N294" s="17">
        <f>VLOOKUP($K294,[1]Budget!$V:$AE,6,0)*IF($C294="1 - Revenues",1,IF(AND($C294="5 - Transfers",MID(J294,15,1)="4"),1,-1))</f>
        <v>-17000</v>
      </c>
      <c r="O294" s="17">
        <f>IFERROR(IF(RIGHT(LEFT(K294,15),1)="4",VLOOKUP(K294,'[1]Budget Worksheet'!A:B,2,0),-1*VLOOKUP(K294,'[1]Budget Worksheet'!A:B,2,0)),0)</f>
        <v>0</v>
      </c>
      <c r="P294" s="17">
        <f>VLOOKUP($K294,[1]Budget!$V:$AE,8,0)*IF($C294="1 - Revenues",1,IF(AND($C294="5 - Transfers",MID($K294,15,1)="4"),1,-1))</f>
        <v>0</v>
      </c>
      <c r="Q294" s="17">
        <f>VLOOKUP($K294,[1]Budget!$V:$AE,10,0)*IF($C294="1 - Revenues",1,IF(AND($C294="5 - Transfers",MID(K294,15,1)="4"),1,-1))</f>
        <v>0</v>
      </c>
      <c r="S294" s="18" t="b">
        <f>IF(LEFT(C294,1)="1",1,-1)*SUMIF([1]Budget!V:V,'Budget Worksheet for Pivot Tabl'!K294,[1]Budget!AC:AC)=P294</f>
        <v>1</v>
      </c>
    </row>
    <row r="295" spans="1:19" x14ac:dyDescent="0.25">
      <c r="A295" t="s">
        <v>16</v>
      </c>
      <c r="B295" t="s">
        <v>2</v>
      </c>
      <c r="C295" t="s">
        <v>9</v>
      </c>
      <c r="D295" t="str">
        <f t="shared" si="4"/>
        <v>OUTFLOWS</v>
      </c>
      <c r="E295" t="s">
        <v>123</v>
      </c>
      <c r="F295" t="s">
        <v>124</v>
      </c>
      <c r="G295" t="s">
        <v>102</v>
      </c>
      <c r="H295" t="s">
        <v>212</v>
      </c>
      <c r="I295" t="s">
        <v>744</v>
      </c>
      <c r="J295" t="s">
        <v>745</v>
      </c>
      <c r="K295" t="s">
        <v>751</v>
      </c>
      <c r="L295" t="s">
        <v>733</v>
      </c>
      <c r="M295" s="17">
        <f>VLOOKUP($K295,[1]Budget!$V:$AE,5,0)*IF($C295="1 - Revenues",1,IF(AND($C295="5 - Transfers",MID(I295,15,1)="4"),1,-1))</f>
        <v>0</v>
      </c>
      <c r="N295" s="17">
        <f>VLOOKUP($K295,[1]Budget!$V:$AE,6,0)*IF($C295="1 - Revenues",1,IF(AND($C295="5 - Transfers",MID(J295,15,1)="4"),1,-1))</f>
        <v>-39000</v>
      </c>
      <c r="O295" s="17">
        <f>IFERROR(IF(RIGHT(LEFT(K295,15),1)="4",VLOOKUP(K295,'[1]Budget Worksheet'!A:B,2,0),-1*VLOOKUP(K295,'[1]Budget Worksheet'!A:B,2,0)),0)</f>
        <v>0</v>
      </c>
      <c r="P295" s="17">
        <f>VLOOKUP($K295,[1]Budget!$V:$AE,8,0)*IF($C295="1 - Revenues",1,IF(AND($C295="5 - Transfers",MID($K295,15,1)="4"),1,-1))</f>
        <v>0</v>
      </c>
      <c r="Q295" s="17">
        <f>VLOOKUP($K295,[1]Budget!$V:$AE,10,0)*IF($C295="1 - Revenues",1,IF(AND($C295="5 - Transfers",MID(K295,15,1)="4"),1,-1))</f>
        <v>0</v>
      </c>
      <c r="S295" s="18" t="b">
        <f>IF(LEFT(C295,1)="1",1,-1)*SUMIF([1]Budget!V:V,'Budget Worksheet for Pivot Tabl'!K295,[1]Budget!AC:AC)=P295</f>
        <v>1</v>
      </c>
    </row>
    <row r="296" spans="1:19" x14ac:dyDescent="0.25">
      <c r="A296" t="s">
        <v>16</v>
      </c>
      <c r="B296" t="s">
        <v>2</v>
      </c>
      <c r="C296" t="s">
        <v>9</v>
      </c>
      <c r="D296" t="str">
        <f t="shared" si="4"/>
        <v>OUTFLOWS</v>
      </c>
      <c r="E296" t="s">
        <v>123</v>
      </c>
      <c r="F296" t="s">
        <v>124</v>
      </c>
      <c r="G296" t="s">
        <v>102</v>
      </c>
      <c r="H296" t="s">
        <v>212</v>
      </c>
      <c r="I296" t="s">
        <v>744</v>
      </c>
      <c r="J296" t="s">
        <v>745</v>
      </c>
      <c r="K296" t="s">
        <v>752</v>
      </c>
      <c r="L296" t="s">
        <v>735</v>
      </c>
      <c r="M296" s="17">
        <f>VLOOKUP($K296,[1]Budget!$V:$AE,5,0)*IF($C296="1 - Revenues",1,IF(AND($C296="5 - Transfers",MID(I296,15,1)="4"),1,-1))</f>
        <v>0</v>
      </c>
      <c r="N296" s="17">
        <f>VLOOKUP($K296,[1]Budget!$V:$AE,6,0)*IF($C296="1 - Revenues",1,IF(AND($C296="5 - Transfers",MID(J296,15,1)="4"),1,-1))</f>
        <v>0</v>
      </c>
      <c r="O296" s="17">
        <f>IFERROR(IF(RIGHT(LEFT(K296,15),1)="4",VLOOKUP(K296,'[1]Budget Worksheet'!A:B,2,0),-1*VLOOKUP(K296,'[1]Budget Worksheet'!A:B,2,0)),0)</f>
        <v>0</v>
      </c>
      <c r="P296" s="17">
        <f>VLOOKUP($K296,[1]Budget!$V:$AE,8,0)*IF($C296="1 - Revenues",1,IF(AND($C296="5 - Transfers",MID($K296,15,1)="4"),1,-1))</f>
        <v>0</v>
      </c>
      <c r="Q296" s="17">
        <f>VLOOKUP($K296,[1]Budget!$V:$AE,10,0)*IF($C296="1 - Revenues",1,IF(AND($C296="5 - Transfers",MID(K296,15,1)="4"),1,-1))</f>
        <v>0</v>
      </c>
      <c r="S296" s="18" t="b">
        <f>IF(LEFT(C296,1)="1",1,-1)*SUMIF([1]Budget!V:V,'Budget Worksheet for Pivot Tabl'!K296,[1]Budget!AC:AC)=P296</f>
        <v>1</v>
      </c>
    </row>
    <row r="297" spans="1:19" x14ac:dyDescent="0.25">
      <c r="A297" t="s">
        <v>16</v>
      </c>
      <c r="B297" t="s">
        <v>2</v>
      </c>
      <c r="C297" t="s">
        <v>9</v>
      </c>
      <c r="D297" t="str">
        <f t="shared" si="4"/>
        <v>OUTFLOWS</v>
      </c>
      <c r="E297" t="s">
        <v>123</v>
      </c>
      <c r="F297" t="s">
        <v>124</v>
      </c>
      <c r="G297" t="s">
        <v>102</v>
      </c>
      <c r="H297" t="s">
        <v>212</v>
      </c>
      <c r="I297" t="s">
        <v>744</v>
      </c>
      <c r="J297" t="s">
        <v>745</v>
      </c>
      <c r="K297" t="s">
        <v>753</v>
      </c>
      <c r="L297" t="s">
        <v>754</v>
      </c>
      <c r="M297" s="17">
        <f>VLOOKUP($K297,[1]Budget!$V:$AE,5,0)*IF($C297="1 - Revenues",1,IF(AND($C297="5 - Transfers",MID(I297,15,1)="4"),1,-1))</f>
        <v>0</v>
      </c>
      <c r="N297" s="17">
        <f>VLOOKUP($K297,[1]Budget!$V:$AE,6,0)*IF($C297="1 - Revenues",1,IF(AND($C297="5 - Transfers",MID(J297,15,1)="4"),1,-1))</f>
        <v>-7000</v>
      </c>
      <c r="O297" s="17">
        <f>IFERROR(IF(RIGHT(LEFT(K297,15),1)="4",VLOOKUP(K297,'[1]Budget Worksheet'!A:B,2,0),-1*VLOOKUP(K297,'[1]Budget Worksheet'!A:B,2,0)),0)</f>
        <v>0</v>
      </c>
      <c r="P297" s="17">
        <f>VLOOKUP($K297,[1]Budget!$V:$AE,8,0)*IF($C297="1 - Revenues",1,IF(AND($C297="5 - Transfers",MID($K297,15,1)="4"),1,-1))</f>
        <v>0</v>
      </c>
      <c r="Q297" s="17">
        <f>VLOOKUP($K297,[1]Budget!$V:$AE,10,0)*IF($C297="1 - Revenues",1,IF(AND($C297="5 - Transfers",MID(K297,15,1)="4"),1,-1))</f>
        <v>0</v>
      </c>
      <c r="S297" s="18" t="b">
        <f>IF(LEFT(C297,1)="1",1,-1)*SUMIF([1]Budget!V:V,'Budget Worksheet for Pivot Tabl'!K297,[1]Budget!AC:AC)=P297</f>
        <v>1</v>
      </c>
    </row>
    <row r="298" spans="1:19" x14ac:dyDescent="0.25">
      <c r="A298" t="s">
        <v>16</v>
      </c>
      <c r="B298" t="s">
        <v>2</v>
      </c>
      <c r="C298" t="s">
        <v>9</v>
      </c>
      <c r="D298" t="str">
        <f t="shared" si="4"/>
        <v>OUTFLOWS</v>
      </c>
      <c r="E298" t="s">
        <v>123</v>
      </c>
      <c r="F298" t="s">
        <v>124</v>
      </c>
      <c r="G298" t="s">
        <v>102</v>
      </c>
      <c r="H298" t="s">
        <v>212</v>
      </c>
      <c r="I298" t="s">
        <v>744</v>
      </c>
      <c r="J298" t="s">
        <v>745</v>
      </c>
      <c r="K298" t="s">
        <v>755</v>
      </c>
      <c r="L298" t="s">
        <v>756</v>
      </c>
      <c r="M298" s="17">
        <f>VLOOKUP($K298,[1]Budget!$V:$AE,5,0)*IF($C298="1 - Revenues",1,IF(AND($C298="5 - Transfers",MID(I298,15,1)="4"),1,-1))</f>
        <v>0</v>
      </c>
      <c r="N298" s="17">
        <f>VLOOKUP($K298,[1]Budget!$V:$AE,6,0)*IF($C298="1 - Revenues",1,IF(AND($C298="5 - Transfers",MID(J298,15,1)="4"),1,-1))</f>
        <v>-1000</v>
      </c>
      <c r="O298" s="17">
        <f>IFERROR(IF(RIGHT(LEFT(K298,15),1)="4",VLOOKUP(K298,'[1]Budget Worksheet'!A:B,2,0),-1*VLOOKUP(K298,'[1]Budget Worksheet'!A:B,2,0)),0)</f>
        <v>0</v>
      </c>
      <c r="P298" s="17">
        <f>VLOOKUP($K298,[1]Budget!$V:$AE,8,0)*IF($C298="1 - Revenues",1,IF(AND($C298="5 - Transfers",MID($K298,15,1)="4"),1,-1))</f>
        <v>0</v>
      </c>
      <c r="Q298" s="17">
        <f>VLOOKUP($K298,[1]Budget!$V:$AE,10,0)*IF($C298="1 - Revenues",1,IF(AND($C298="5 - Transfers",MID(K298,15,1)="4"),1,-1))</f>
        <v>0</v>
      </c>
      <c r="S298" s="18" t="b">
        <f>IF(LEFT(C298,1)="1",1,-1)*SUMIF([1]Budget!V:V,'Budget Worksheet for Pivot Tabl'!K298,[1]Budget!AC:AC)=P298</f>
        <v>1</v>
      </c>
    </row>
    <row r="299" spans="1:19" x14ac:dyDescent="0.25">
      <c r="A299" t="s">
        <v>16</v>
      </c>
      <c r="B299" t="s">
        <v>2</v>
      </c>
      <c r="C299" t="s">
        <v>9</v>
      </c>
      <c r="D299" t="str">
        <f t="shared" si="4"/>
        <v>OUTFLOWS</v>
      </c>
      <c r="E299" t="s">
        <v>123</v>
      </c>
      <c r="F299" t="s">
        <v>124</v>
      </c>
      <c r="G299" t="s">
        <v>102</v>
      </c>
      <c r="H299" t="s">
        <v>212</v>
      </c>
      <c r="I299" t="s">
        <v>744</v>
      </c>
      <c r="J299" t="s">
        <v>745</v>
      </c>
      <c r="K299" t="s">
        <v>757</v>
      </c>
      <c r="L299" t="s">
        <v>758</v>
      </c>
      <c r="M299" s="17">
        <f>VLOOKUP($K299,[1]Budget!$V:$AE,5,0)*IF($C299="1 - Revenues",1,IF(AND($C299="5 - Transfers",MID(I299,15,1)="4"),1,-1))</f>
        <v>0</v>
      </c>
      <c r="N299" s="17">
        <f>VLOOKUP($K299,[1]Budget!$V:$AE,6,0)*IF($C299="1 - Revenues",1,IF(AND($C299="5 - Transfers",MID(J299,15,1)="4"),1,-1))</f>
        <v>-1000</v>
      </c>
      <c r="O299" s="17">
        <f>IFERROR(IF(RIGHT(LEFT(K299,15),1)="4",VLOOKUP(K299,'[1]Budget Worksheet'!A:B,2,0),-1*VLOOKUP(K299,'[1]Budget Worksheet'!A:B,2,0)),0)</f>
        <v>0</v>
      </c>
      <c r="P299" s="17">
        <f>VLOOKUP($K299,[1]Budget!$V:$AE,8,0)*IF($C299="1 - Revenues",1,IF(AND($C299="5 - Transfers",MID($K299,15,1)="4"),1,-1))</f>
        <v>0</v>
      </c>
      <c r="Q299" s="17">
        <f>VLOOKUP($K299,[1]Budget!$V:$AE,10,0)*IF($C299="1 - Revenues",1,IF(AND($C299="5 - Transfers",MID(K299,15,1)="4"),1,-1))</f>
        <v>0</v>
      </c>
      <c r="S299" s="18" t="b">
        <f>IF(LEFT(C299,1)="1",1,-1)*SUMIF([1]Budget!V:V,'Budget Worksheet for Pivot Tabl'!K299,[1]Budget!AC:AC)=P299</f>
        <v>1</v>
      </c>
    </row>
    <row r="300" spans="1:19" x14ac:dyDescent="0.25">
      <c r="A300" t="s">
        <v>16</v>
      </c>
      <c r="B300" t="s">
        <v>2</v>
      </c>
      <c r="C300" t="s">
        <v>9</v>
      </c>
      <c r="D300" t="str">
        <f t="shared" si="4"/>
        <v>OUTFLOWS</v>
      </c>
      <c r="E300" t="s">
        <v>123</v>
      </c>
      <c r="F300" t="s">
        <v>124</v>
      </c>
      <c r="G300" t="s">
        <v>102</v>
      </c>
      <c r="H300" t="s">
        <v>212</v>
      </c>
      <c r="I300" t="s">
        <v>744</v>
      </c>
      <c r="J300" t="s">
        <v>745</v>
      </c>
      <c r="K300" t="s">
        <v>759</v>
      </c>
      <c r="L300" t="s">
        <v>760</v>
      </c>
      <c r="M300" s="17">
        <f>VLOOKUP($K300,[1]Budget!$V:$AE,5,0)*IF($C300="1 - Revenues",1,IF(AND($C300="5 - Transfers",MID(I300,15,1)="4"),1,-1))</f>
        <v>0</v>
      </c>
      <c r="N300" s="17">
        <f>VLOOKUP($K300,[1]Budget!$V:$AE,6,0)*IF($C300="1 - Revenues",1,IF(AND($C300="5 - Transfers",MID(J300,15,1)="4"),1,-1))</f>
        <v>-71000</v>
      </c>
      <c r="O300" s="17">
        <f>IFERROR(IF(RIGHT(LEFT(K300,15),1)="4",VLOOKUP(K300,'[1]Budget Worksheet'!A:B,2,0),-1*VLOOKUP(K300,'[1]Budget Worksheet'!A:B,2,0)),0)</f>
        <v>0</v>
      </c>
      <c r="P300" s="17">
        <f>VLOOKUP($K300,[1]Budget!$V:$AE,8,0)*IF($C300="1 - Revenues",1,IF(AND($C300="5 - Transfers",MID($K300,15,1)="4"),1,-1))</f>
        <v>-50000</v>
      </c>
      <c r="Q300" s="17">
        <f>VLOOKUP($K300,[1]Budget!$V:$AE,10,0)*IF($C300="1 - Revenues",1,IF(AND($C300="5 - Transfers",MID(K300,15,1)="4"),1,-1))</f>
        <v>-50000</v>
      </c>
      <c r="S300" s="18" t="b">
        <f>IF(LEFT(C300,1)="1",1,-1)*SUMIF([1]Budget!V:V,'Budget Worksheet for Pivot Tabl'!K300,[1]Budget!AC:AC)=P300</f>
        <v>1</v>
      </c>
    </row>
    <row r="301" spans="1:19" x14ac:dyDescent="0.25">
      <c r="A301" t="s">
        <v>16</v>
      </c>
      <c r="B301" t="s">
        <v>2</v>
      </c>
      <c r="C301" t="s">
        <v>9</v>
      </c>
      <c r="D301" t="str">
        <f t="shared" si="4"/>
        <v>OUTFLOWS</v>
      </c>
      <c r="E301" t="s">
        <v>123</v>
      </c>
      <c r="F301" t="s">
        <v>124</v>
      </c>
      <c r="G301" t="s">
        <v>102</v>
      </c>
      <c r="H301" t="s">
        <v>212</v>
      </c>
      <c r="I301" t="s">
        <v>744</v>
      </c>
      <c r="J301" t="s">
        <v>745</v>
      </c>
      <c r="K301" t="s">
        <v>761</v>
      </c>
      <c r="L301" t="s">
        <v>762</v>
      </c>
      <c r="M301" s="17">
        <f>VLOOKUP($K301,[1]Budget!$V:$AE,5,0)*IF($C301="1 - Revenues",1,IF(AND($C301="5 - Transfers",MID(I301,15,1)="4"),1,-1))</f>
        <v>0</v>
      </c>
      <c r="N301" s="17">
        <f>VLOOKUP($K301,[1]Budget!$V:$AE,6,0)*IF($C301="1 - Revenues",1,IF(AND($C301="5 - Transfers",MID(J301,15,1)="4"),1,-1))</f>
        <v>-1000</v>
      </c>
      <c r="O301" s="17">
        <f>IFERROR(IF(RIGHT(LEFT(K301,15),1)="4",VLOOKUP(K301,'[1]Budget Worksheet'!A:B,2,0),-1*VLOOKUP(K301,'[1]Budget Worksheet'!A:B,2,0)),0)</f>
        <v>0</v>
      </c>
      <c r="P301" s="17">
        <f>VLOOKUP($K301,[1]Budget!$V:$AE,8,0)*IF($C301="1 - Revenues",1,IF(AND($C301="5 - Transfers",MID($K301,15,1)="4"),1,-1))</f>
        <v>0</v>
      </c>
      <c r="Q301" s="17">
        <f>VLOOKUP($K301,[1]Budget!$V:$AE,10,0)*IF($C301="1 - Revenues",1,IF(AND($C301="5 - Transfers",MID(K301,15,1)="4"),1,-1))</f>
        <v>0</v>
      </c>
      <c r="S301" s="18" t="b">
        <f>IF(LEFT(C301,1)="1",1,-1)*SUMIF([1]Budget!V:V,'Budget Worksheet for Pivot Tabl'!K301,[1]Budget!AC:AC)=P301</f>
        <v>1</v>
      </c>
    </row>
    <row r="302" spans="1:19" x14ac:dyDescent="0.25">
      <c r="A302" t="s">
        <v>16</v>
      </c>
      <c r="B302" t="s">
        <v>2</v>
      </c>
      <c r="C302" t="s">
        <v>9</v>
      </c>
      <c r="D302" t="str">
        <f t="shared" si="4"/>
        <v>OUTFLOWS</v>
      </c>
      <c r="E302" t="s">
        <v>123</v>
      </c>
      <c r="F302" t="s">
        <v>124</v>
      </c>
      <c r="G302" t="s">
        <v>102</v>
      </c>
      <c r="H302" t="s">
        <v>212</v>
      </c>
      <c r="I302" t="s">
        <v>744</v>
      </c>
      <c r="J302" t="s">
        <v>745</v>
      </c>
      <c r="K302" t="s">
        <v>763</v>
      </c>
      <c r="L302" t="s">
        <v>737</v>
      </c>
      <c r="M302" s="17">
        <f>VLOOKUP($K302,[1]Budget!$V:$AE,5,0)*IF($C302="1 - Revenues",1,IF(AND($C302="5 - Transfers",MID(I302,15,1)="4"),1,-1))</f>
        <v>0</v>
      </c>
      <c r="N302" s="17">
        <f>VLOOKUP($K302,[1]Budget!$V:$AE,6,0)*IF($C302="1 - Revenues",1,IF(AND($C302="5 - Transfers",MID(J302,15,1)="4"),1,-1))</f>
        <v>0</v>
      </c>
      <c r="O302" s="17">
        <f>IFERROR(IF(RIGHT(LEFT(K302,15),1)="4",VLOOKUP(K302,'[1]Budget Worksheet'!A:B,2,0),-1*VLOOKUP(K302,'[1]Budget Worksheet'!A:B,2,0)),0)</f>
        <v>0</v>
      </c>
      <c r="P302" s="17">
        <f>VLOOKUP($K302,[1]Budget!$V:$AE,8,0)*IF($C302="1 - Revenues",1,IF(AND($C302="5 - Transfers",MID($K302,15,1)="4"),1,-1))</f>
        <v>0</v>
      </c>
      <c r="Q302" s="17">
        <f>VLOOKUP($K302,[1]Budget!$V:$AE,10,0)*IF($C302="1 - Revenues",1,IF(AND($C302="5 - Transfers",MID(K302,15,1)="4"),1,-1))</f>
        <v>0</v>
      </c>
      <c r="S302" s="18" t="b">
        <f>IF(LEFT(C302,1)="1",1,-1)*SUMIF([1]Budget!V:V,'Budget Worksheet for Pivot Tabl'!K302,[1]Budget!AC:AC)=P302</f>
        <v>1</v>
      </c>
    </row>
    <row r="303" spans="1:19" x14ac:dyDescent="0.25">
      <c r="A303" t="s">
        <v>16</v>
      </c>
      <c r="B303" t="s">
        <v>2</v>
      </c>
      <c r="C303" t="s">
        <v>9</v>
      </c>
      <c r="D303" t="str">
        <f t="shared" si="4"/>
        <v>OUTFLOWS</v>
      </c>
      <c r="E303" t="s">
        <v>123</v>
      </c>
      <c r="F303" t="s">
        <v>124</v>
      </c>
      <c r="G303" t="s">
        <v>102</v>
      </c>
      <c r="H303" t="s">
        <v>212</v>
      </c>
      <c r="I303" t="s">
        <v>744</v>
      </c>
      <c r="J303" t="s">
        <v>745</v>
      </c>
      <c r="K303" t="s">
        <v>764</v>
      </c>
      <c r="L303" t="s">
        <v>739</v>
      </c>
      <c r="M303" s="17">
        <f>VLOOKUP($K303,[1]Budget!$V:$AE,5,0)*IF($C303="1 - Revenues",1,IF(AND($C303="5 - Transfers",MID(I303,15,1)="4"),1,-1))</f>
        <v>0</v>
      </c>
      <c r="N303" s="17">
        <f>VLOOKUP($K303,[1]Budget!$V:$AE,6,0)*IF($C303="1 - Revenues",1,IF(AND($C303="5 - Transfers",MID(J303,15,1)="4"),1,-1))</f>
        <v>-20000</v>
      </c>
      <c r="O303" s="17">
        <f>IFERROR(IF(RIGHT(LEFT(K303,15),1)="4",VLOOKUP(K303,'[1]Budget Worksheet'!A:B,2,0),-1*VLOOKUP(K303,'[1]Budget Worksheet'!A:B,2,0)),0)</f>
        <v>0</v>
      </c>
      <c r="P303" s="17">
        <f>VLOOKUP($K303,[1]Budget!$V:$AE,8,0)*IF($C303="1 - Revenues",1,IF(AND($C303="5 - Transfers",MID($K303,15,1)="4"),1,-1))</f>
        <v>0</v>
      </c>
      <c r="Q303" s="17">
        <f>VLOOKUP($K303,[1]Budget!$V:$AE,10,0)*IF($C303="1 - Revenues",1,IF(AND($C303="5 - Transfers",MID(K303,15,1)="4"),1,-1))</f>
        <v>0</v>
      </c>
      <c r="S303" s="18" t="b">
        <f>IF(LEFT(C303,1)="1",1,-1)*SUMIF([1]Budget!V:V,'Budget Worksheet for Pivot Tabl'!K303,[1]Budget!AC:AC)=P303</f>
        <v>1</v>
      </c>
    </row>
    <row r="304" spans="1:19" x14ac:dyDescent="0.25">
      <c r="A304" t="s">
        <v>16</v>
      </c>
      <c r="B304" t="s">
        <v>2</v>
      </c>
      <c r="C304" t="s">
        <v>8</v>
      </c>
      <c r="D304" t="str">
        <f t="shared" si="4"/>
        <v>OUTFLOWS</v>
      </c>
      <c r="E304" t="s">
        <v>104</v>
      </c>
      <c r="F304" t="s">
        <v>105</v>
      </c>
      <c r="G304" t="s">
        <v>102</v>
      </c>
      <c r="H304" t="s">
        <v>212</v>
      </c>
      <c r="I304" t="s">
        <v>701</v>
      </c>
      <c r="J304" t="s">
        <v>702</v>
      </c>
      <c r="K304" t="s">
        <v>765</v>
      </c>
      <c r="L304" t="s">
        <v>590</v>
      </c>
      <c r="M304" s="17">
        <f>VLOOKUP($K304,[1]Budget!$V:$AE,5,0)*IF($C304="1 - Revenues",1,IF(AND($C304="5 - Transfers",MID(I304,15,1)="4"),1,-1))</f>
        <v>-630000</v>
      </c>
      <c r="N304" s="17">
        <f>VLOOKUP($K304,[1]Budget!$V:$AE,6,0)*IF($C304="1 - Revenues",1,IF(AND($C304="5 - Transfers",MID(J304,15,1)="4"),1,-1))</f>
        <v>-660000</v>
      </c>
      <c r="O304" s="17">
        <f>IFERROR(IF(RIGHT(LEFT(K304,15),1)="4",VLOOKUP(K304,'[1]Budget Worksheet'!A:B,2,0),-1*VLOOKUP(K304,'[1]Budget Worksheet'!A:B,2,0)),0)</f>
        <v>-726197</v>
      </c>
      <c r="P304" s="17">
        <f>VLOOKUP($K304,[1]Budget!$V:$AE,8,0)*IF($C304="1 - Revenues",1,IF(AND($C304="5 - Transfers",MID($K304,15,1)="4"),1,-1))</f>
        <v>-600000</v>
      </c>
      <c r="Q304" s="17">
        <f>VLOOKUP($K304,[1]Budget!$V:$AE,10,0)*IF($C304="1 - Revenues",1,IF(AND($C304="5 - Transfers",MID(K304,15,1)="4"),1,-1))</f>
        <v>126197</v>
      </c>
      <c r="S304" s="18" t="b">
        <f>IF(LEFT(C304,1)="1",1,-1)*SUMIF([1]Budget!V:V,'Budget Worksheet for Pivot Tabl'!K304,[1]Budget!AC:AC)=P304</f>
        <v>1</v>
      </c>
    </row>
    <row r="305" spans="1:19" x14ac:dyDescent="0.25">
      <c r="A305" t="s">
        <v>16</v>
      </c>
      <c r="B305" t="s">
        <v>2</v>
      </c>
      <c r="C305" t="s">
        <v>8</v>
      </c>
      <c r="D305" t="str">
        <f t="shared" si="4"/>
        <v>OUTFLOWS</v>
      </c>
      <c r="E305" t="s">
        <v>104</v>
      </c>
      <c r="F305" t="s">
        <v>105</v>
      </c>
      <c r="G305" t="s">
        <v>102</v>
      </c>
      <c r="H305" t="s">
        <v>212</v>
      </c>
      <c r="I305" t="s">
        <v>701</v>
      </c>
      <c r="J305" t="s">
        <v>702</v>
      </c>
      <c r="K305" t="s">
        <v>766</v>
      </c>
      <c r="L305" t="s">
        <v>582</v>
      </c>
      <c r="M305" s="17">
        <f>VLOOKUP($K305,[1]Budget!$V:$AE,5,0)*IF($C305="1 - Revenues",1,IF(AND($C305="5 - Transfers",MID(I305,15,1)="4"),1,-1))</f>
        <v>0</v>
      </c>
      <c r="N305" s="17">
        <f>VLOOKUP($K305,[1]Budget!$V:$AE,6,0)*IF($C305="1 - Revenues",1,IF(AND($C305="5 - Transfers",MID(J305,15,1)="4"),1,-1))</f>
        <v>-39000</v>
      </c>
      <c r="O305" s="17">
        <f>IFERROR(IF(RIGHT(LEFT(K305,15),1)="4",VLOOKUP(K305,'[1]Budget Worksheet'!A:B,2,0),-1*VLOOKUP(K305,'[1]Budget Worksheet'!A:B,2,0)),0)</f>
        <v>0</v>
      </c>
      <c r="P305" s="17">
        <f>VLOOKUP($K305,[1]Budget!$V:$AE,8,0)*IF($C305="1 - Revenues",1,IF(AND($C305="5 - Transfers",MID($K305,15,1)="4"),1,-1))</f>
        <v>-44000</v>
      </c>
      <c r="Q305" s="17">
        <f>VLOOKUP($K305,[1]Budget!$V:$AE,10,0)*IF($C305="1 - Revenues",1,IF(AND($C305="5 - Transfers",MID(K305,15,1)="4"),1,-1))</f>
        <v>-44000</v>
      </c>
      <c r="S305" s="18" t="b">
        <f>IF(LEFT(C305,1)="1",1,-1)*SUMIF([1]Budget!V:V,'Budget Worksheet for Pivot Tabl'!K305,[1]Budget!AC:AC)=P305</f>
        <v>1</v>
      </c>
    </row>
    <row r="306" spans="1:19" x14ac:dyDescent="0.25">
      <c r="A306" t="s">
        <v>16</v>
      </c>
      <c r="B306" t="s">
        <v>2</v>
      </c>
      <c r="C306" t="s">
        <v>8</v>
      </c>
      <c r="D306" t="str">
        <f t="shared" si="4"/>
        <v>OUTFLOWS</v>
      </c>
      <c r="E306" t="s">
        <v>104</v>
      </c>
      <c r="F306" t="s">
        <v>105</v>
      </c>
      <c r="G306" t="s">
        <v>102</v>
      </c>
      <c r="H306" t="s">
        <v>212</v>
      </c>
      <c r="I306" t="s">
        <v>701</v>
      </c>
      <c r="J306" t="s">
        <v>702</v>
      </c>
      <c r="K306" t="s">
        <v>767</v>
      </c>
      <c r="L306" t="s">
        <v>595</v>
      </c>
      <c r="M306" s="17">
        <f>VLOOKUP($K306,[1]Budget!$V:$AE,5,0)*IF($C306="1 - Revenues",1,IF(AND($C306="5 - Transfers",MID(I306,15,1)="4"),1,-1))</f>
        <v>-11000</v>
      </c>
      <c r="N306" s="17">
        <f>VLOOKUP($K306,[1]Budget!$V:$AE,6,0)*IF($C306="1 - Revenues",1,IF(AND($C306="5 - Transfers",MID(J306,15,1)="4"),1,-1))</f>
        <v>-6000</v>
      </c>
      <c r="O306" s="17">
        <f>IFERROR(IF(RIGHT(LEFT(K306,15),1)="4",VLOOKUP(K306,'[1]Budget Worksheet'!A:B,2,0),-1*VLOOKUP(K306,'[1]Budget Worksheet'!A:B,2,0)),0)</f>
        <v>-16355</v>
      </c>
      <c r="P306" s="17">
        <f>VLOOKUP($K306,[1]Budget!$V:$AE,8,0)*IF($C306="1 - Revenues",1,IF(AND($C306="5 - Transfers",MID($K306,15,1)="4"),1,-1))</f>
        <v>-16355</v>
      </c>
      <c r="Q306" s="17">
        <f>VLOOKUP($K306,[1]Budget!$V:$AE,10,0)*IF($C306="1 - Revenues",1,IF(AND($C306="5 - Transfers",MID(K306,15,1)="4"),1,-1))</f>
        <v>0</v>
      </c>
      <c r="S306" s="18" t="b">
        <f>IF(LEFT(C306,1)="1",1,-1)*SUMIF([1]Budget!V:V,'Budget Worksheet for Pivot Tabl'!K306,[1]Budget!AC:AC)=P306</f>
        <v>1</v>
      </c>
    </row>
    <row r="307" spans="1:19" x14ac:dyDescent="0.25">
      <c r="A307" t="s">
        <v>16</v>
      </c>
      <c r="B307" t="s">
        <v>2</v>
      </c>
      <c r="C307" t="s">
        <v>8</v>
      </c>
      <c r="D307" t="str">
        <f t="shared" si="4"/>
        <v>OUTFLOWS</v>
      </c>
      <c r="E307" t="s">
        <v>104</v>
      </c>
      <c r="F307" t="s">
        <v>105</v>
      </c>
      <c r="G307" t="s">
        <v>102</v>
      </c>
      <c r="H307" t="s">
        <v>212</v>
      </c>
      <c r="I307" t="s">
        <v>701</v>
      </c>
      <c r="J307" t="s">
        <v>702</v>
      </c>
      <c r="K307" t="s">
        <v>768</v>
      </c>
      <c r="L307" t="s">
        <v>597</v>
      </c>
      <c r="M307" s="17">
        <f>VLOOKUP($K307,[1]Budget!$V:$AE,5,0)*IF($C307="1 - Revenues",1,IF(AND($C307="5 - Transfers",MID(I307,15,1)="4"),1,-1))</f>
        <v>-14000</v>
      </c>
      <c r="N307" s="17">
        <f>VLOOKUP($K307,[1]Budget!$V:$AE,6,0)*IF($C307="1 - Revenues",1,IF(AND($C307="5 - Transfers",MID(J307,15,1)="4"),1,-1))</f>
        <v>-27000</v>
      </c>
      <c r="O307" s="17">
        <f>IFERROR(IF(RIGHT(LEFT(K307,15),1)="4",VLOOKUP(K307,'[1]Budget Worksheet'!A:B,2,0),-1*VLOOKUP(K307,'[1]Budget Worksheet'!A:B,2,0)),0)</f>
        <v>-22001</v>
      </c>
      <c r="P307" s="17">
        <f>VLOOKUP($K307,[1]Budget!$V:$AE,8,0)*IF($C307="1 - Revenues",1,IF(AND($C307="5 - Transfers",MID($K307,15,1)="4"),1,-1))</f>
        <v>-22001</v>
      </c>
      <c r="Q307" s="17">
        <f>VLOOKUP($K307,[1]Budget!$V:$AE,10,0)*IF($C307="1 - Revenues",1,IF(AND($C307="5 - Transfers",MID(K307,15,1)="4"),1,-1))</f>
        <v>0</v>
      </c>
      <c r="S307" s="18" t="b">
        <f>IF(LEFT(C307,1)="1",1,-1)*SUMIF([1]Budget!V:V,'Budget Worksheet for Pivot Tabl'!K307,[1]Budget!AC:AC)=P307</f>
        <v>1</v>
      </c>
    </row>
    <row r="308" spans="1:19" x14ac:dyDescent="0.25">
      <c r="A308" t="s">
        <v>16</v>
      </c>
      <c r="B308" t="s">
        <v>2</v>
      </c>
      <c r="C308" t="s">
        <v>8</v>
      </c>
      <c r="D308" t="str">
        <f t="shared" si="4"/>
        <v>OUTFLOWS</v>
      </c>
      <c r="E308" t="s">
        <v>104</v>
      </c>
      <c r="F308" t="s">
        <v>105</v>
      </c>
      <c r="G308" t="s">
        <v>102</v>
      </c>
      <c r="H308" t="s">
        <v>212</v>
      </c>
      <c r="I308" t="s">
        <v>701</v>
      </c>
      <c r="J308" t="s">
        <v>702</v>
      </c>
      <c r="K308" t="s">
        <v>769</v>
      </c>
      <c r="L308" t="s">
        <v>599</v>
      </c>
      <c r="M308" s="17">
        <f>VLOOKUP($K308,[1]Budget!$V:$AE,5,0)*IF($C308="1 - Revenues",1,IF(AND($C308="5 - Transfers",MID(I308,15,1)="4"),1,-1))</f>
        <v>-2000</v>
      </c>
      <c r="N308" s="17">
        <f>VLOOKUP($K308,[1]Budget!$V:$AE,6,0)*IF($C308="1 - Revenues",1,IF(AND($C308="5 - Transfers",MID(J308,15,1)="4"),1,-1))</f>
        <v>-2000</v>
      </c>
      <c r="O308" s="17">
        <f>IFERROR(IF(RIGHT(LEFT(K308,15),1)="4",VLOOKUP(K308,'[1]Budget Worksheet'!A:B,2,0),-1*VLOOKUP(K308,'[1]Budget Worksheet'!A:B,2,0)),0)</f>
        <v>-7000</v>
      </c>
      <c r="P308" s="17">
        <f>VLOOKUP($K308,[1]Budget!$V:$AE,8,0)*IF($C308="1 - Revenues",1,IF(AND($C308="5 - Transfers",MID($K308,15,1)="4"),1,-1))</f>
        <v>-7000</v>
      </c>
      <c r="Q308" s="17">
        <f>VLOOKUP($K308,[1]Budget!$V:$AE,10,0)*IF($C308="1 - Revenues",1,IF(AND($C308="5 - Transfers",MID(K308,15,1)="4"),1,-1))</f>
        <v>0</v>
      </c>
      <c r="S308" s="18" t="b">
        <f>IF(LEFT(C308,1)="1",1,-1)*SUMIF([1]Budget!V:V,'Budget Worksheet for Pivot Tabl'!K308,[1]Budget!AC:AC)=P308</f>
        <v>1</v>
      </c>
    </row>
    <row r="309" spans="1:19" x14ac:dyDescent="0.25">
      <c r="A309" t="s">
        <v>16</v>
      </c>
      <c r="B309" t="s">
        <v>2</v>
      </c>
      <c r="C309" t="s">
        <v>8</v>
      </c>
      <c r="D309" t="str">
        <f t="shared" si="4"/>
        <v>OUTFLOWS</v>
      </c>
      <c r="E309" t="s">
        <v>104</v>
      </c>
      <c r="F309" t="s">
        <v>105</v>
      </c>
      <c r="G309" t="s">
        <v>102</v>
      </c>
      <c r="H309" t="s">
        <v>212</v>
      </c>
      <c r="I309" t="s">
        <v>701</v>
      </c>
      <c r="J309" t="s">
        <v>702</v>
      </c>
      <c r="K309" t="s">
        <v>770</v>
      </c>
      <c r="L309" t="s">
        <v>601</v>
      </c>
      <c r="M309" s="17">
        <f>VLOOKUP($K309,[1]Budget!$V:$AE,5,0)*IF($C309="1 - Revenues",1,IF(AND($C309="5 - Transfers",MID(I309,15,1)="4"),1,-1))</f>
        <v>0</v>
      </c>
      <c r="N309" s="17">
        <f>VLOOKUP($K309,[1]Budget!$V:$AE,6,0)*IF($C309="1 - Revenues",1,IF(AND($C309="5 - Transfers",MID(J309,15,1)="4"),1,-1))</f>
        <v>0</v>
      </c>
      <c r="O309" s="17">
        <f>IFERROR(IF(RIGHT(LEFT(K309,15),1)="4",VLOOKUP(K309,'[1]Budget Worksheet'!A:B,2,0),-1*VLOOKUP(K309,'[1]Budget Worksheet'!A:B,2,0)),0)</f>
        <v>0</v>
      </c>
      <c r="P309" s="17">
        <f>VLOOKUP($K309,[1]Budget!$V:$AE,8,0)*IF($C309="1 - Revenues",1,IF(AND($C309="5 - Transfers",MID($K309,15,1)="4"),1,-1))</f>
        <v>0</v>
      </c>
      <c r="Q309" s="17">
        <f>VLOOKUP($K309,[1]Budget!$V:$AE,10,0)*IF($C309="1 - Revenues",1,IF(AND($C309="5 - Transfers",MID(K309,15,1)="4"),1,-1))</f>
        <v>0</v>
      </c>
      <c r="S309" s="18" t="b">
        <f>IF(LEFT(C309,1)="1",1,-1)*SUMIF([1]Budget!V:V,'Budget Worksheet for Pivot Tabl'!K309,[1]Budget!AC:AC)=P309</f>
        <v>1</v>
      </c>
    </row>
    <row r="310" spans="1:19" x14ac:dyDescent="0.25">
      <c r="A310" t="s">
        <v>16</v>
      </c>
      <c r="B310" t="s">
        <v>2</v>
      </c>
      <c r="C310" t="s">
        <v>8</v>
      </c>
      <c r="D310" t="str">
        <f t="shared" si="4"/>
        <v>OUTFLOWS</v>
      </c>
      <c r="E310" t="s">
        <v>104</v>
      </c>
      <c r="F310" t="s">
        <v>105</v>
      </c>
      <c r="G310" t="s">
        <v>102</v>
      </c>
      <c r="H310" t="s">
        <v>212</v>
      </c>
      <c r="I310" t="s">
        <v>701</v>
      </c>
      <c r="J310" t="s">
        <v>702</v>
      </c>
      <c r="K310" t="s">
        <v>771</v>
      </c>
      <c r="L310" t="s">
        <v>603</v>
      </c>
      <c r="M310" s="17">
        <f>VLOOKUP($K310,[1]Budget!$V:$AE,5,0)*IF($C310="1 - Revenues",1,IF(AND($C310="5 - Transfers",MID(I310,15,1)="4"),1,-1))</f>
        <v>0</v>
      </c>
      <c r="N310" s="17">
        <f>VLOOKUP($K310,[1]Budget!$V:$AE,6,0)*IF($C310="1 - Revenues",1,IF(AND($C310="5 - Transfers",MID(J310,15,1)="4"),1,-1))</f>
        <v>0</v>
      </c>
      <c r="O310" s="17">
        <f>IFERROR(IF(RIGHT(LEFT(K310,15),1)="4",VLOOKUP(K310,'[1]Budget Worksheet'!A:B,2,0),-1*VLOOKUP(K310,'[1]Budget Worksheet'!A:B,2,0)),0)</f>
        <v>0</v>
      </c>
      <c r="P310" s="17">
        <f>VLOOKUP($K310,[1]Budget!$V:$AE,8,0)*IF($C310="1 - Revenues",1,IF(AND($C310="5 - Transfers",MID($K310,15,1)="4"),1,-1))</f>
        <v>0</v>
      </c>
      <c r="Q310" s="17">
        <f>VLOOKUP($K310,[1]Budget!$V:$AE,10,0)*IF($C310="1 - Revenues",1,IF(AND($C310="5 - Transfers",MID(K310,15,1)="4"),1,-1))</f>
        <v>0</v>
      </c>
      <c r="S310" s="18" t="b">
        <f>IF(LEFT(C310,1)="1",1,-1)*SUMIF([1]Budget!V:V,'Budget Worksheet for Pivot Tabl'!K310,[1]Budget!AC:AC)=P310</f>
        <v>1</v>
      </c>
    </row>
    <row r="311" spans="1:19" x14ac:dyDescent="0.25">
      <c r="A311" t="s">
        <v>16</v>
      </c>
      <c r="B311" t="s">
        <v>2</v>
      </c>
      <c r="C311" t="s">
        <v>8</v>
      </c>
      <c r="D311" t="str">
        <f t="shared" si="4"/>
        <v>OUTFLOWS</v>
      </c>
      <c r="E311" t="s">
        <v>104</v>
      </c>
      <c r="F311" t="s">
        <v>105</v>
      </c>
      <c r="G311" t="s">
        <v>102</v>
      </c>
      <c r="H311" t="s">
        <v>212</v>
      </c>
      <c r="I311" t="s">
        <v>701</v>
      </c>
      <c r="J311" t="s">
        <v>702</v>
      </c>
      <c r="K311" t="s">
        <v>772</v>
      </c>
      <c r="L311" t="s">
        <v>470</v>
      </c>
      <c r="M311" s="17">
        <f>VLOOKUP($K311,[1]Budget!$V:$AE,5,0)*IF($C311="1 - Revenues",1,IF(AND($C311="5 - Transfers",MID(I311,15,1)="4"),1,-1))</f>
        <v>-103000</v>
      </c>
      <c r="N311" s="17">
        <f>VLOOKUP($K311,[1]Budget!$V:$AE,6,0)*IF($C311="1 - Revenues",1,IF(AND($C311="5 - Transfers",MID(J311,15,1)="4"),1,-1))</f>
        <v>-126000</v>
      </c>
      <c r="O311" s="17">
        <f>IFERROR(IF(RIGHT(LEFT(K311,15),1)="4",VLOOKUP(K311,'[1]Budget Worksheet'!A:B,2,0),-1*VLOOKUP(K311,'[1]Budget Worksheet'!A:B,2,0)),0)</f>
        <v>-57166</v>
      </c>
      <c r="P311" s="17">
        <f>VLOOKUP($K311,[1]Budget!$V:$AE,8,0)*IF($C311="1 - Revenues",1,IF(AND($C311="5 - Transfers",MID($K311,15,1)="4"),1,-1))</f>
        <v>-83000</v>
      </c>
      <c r="Q311" s="17">
        <f>VLOOKUP($K311,[1]Budget!$V:$AE,10,0)*IF($C311="1 - Revenues",1,IF(AND($C311="5 - Transfers",MID(K311,15,1)="4"),1,-1))</f>
        <v>-25834</v>
      </c>
      <c r="S311" s="18" t="b">
        <f>IF(LEFT(C311,1)="1",1,-1)*SUMIF([1]Budget!V:V,'Budget Worksheet for Pivot Tabl'!K311,[1]Budget!AC:AC)=P311</f>
        <v>1</v>
      </c>
    </row>
    <row r="312" spans="1:19" x14ac:dyDescent="0.25">
      <c r="A312" t="s">
        <v>16</v>
      </c>
      <c r="B312" t="s">
        <v>2</v>
      </c>
      <c r="C312" t="s">
        <v>8</v>
      </c>
      <c r="D312" t="str">
        <f t="shared" si="4"/>
        <v>OUTFLOWS</v>
      </c>
      <c r="E312" t="s">
        <v>104</v>
      </c>
      <c r="F312" t="s">
        <v>105</v>
      </c>
      <c r="G312" t="s">
        <v>102</v>
      </c>
      <c r="H312" t="s">
        <v>212</v>
      </c>
      <c r="I312" t="s">
        <v>701</v>
      </c>
      <c r="J312" t="s">
        <v>702</v>
      </c>
      <c r="K312" t="s">
        <v>773</v>
      </c>
      <c r="L312" t="s">
        <v>606</v>
      </c>
      <c r="M312" s="17">
        <f>VLOOKUP($K312,[1]Budget!$V:$AE,5,0)*IF($C312="1 - Revenues",1,IF(AND($C312="5 - Transfers",MID(I312,15,1)="4"),1,-1))</f>
        <v>-19000</v>
      </c>
      <c r="N312" s="17">
        <f>VLOOKUP($K312,[1]Budget!$V:$AE,6,0)*IF($C312="1 - Revenues",1,IF(AND($C312="5 - Transfers",MID(J312,15,1)="4"),1,-1))</f>
        <v>-34000</v>
      </c>
      <c r="O312" s="17">
        <f>IFERROR(IF(RIGHT(LEFT(K312,15),1)="4",VLOOKUP(K312,'[1]Budget Worksheet'!A:B,2,0),-1*VLOOKUP(K312,'[1]Budget Worksheet'!A:B,2,0)),0)</f>
        <v>-17393</v>
      </c>
      <c r="P312" s="17">
        <f>VLOOKUP($K312,[1]Budget!$V:$AE,8,0)*IF($C312="1 - Revenues",1,IF(AND($C312="5 - Transfers",MID($K312,15,1)="4"),1,-1))</f>
        <v>-17393</v>
      </c>
      <c r="Q312" s="17">
        <f>VLOOKUP($K312,[1]Budget!$V:$AE,10,0)*IF($C312="1 - Revenues",1,IF(AND($C312="5 - Transfers",MID(K312,15,1)="4"),1,-1))</f>
        <v>0</v>
      </c>
      <c r="S312" s="18" t="b">
        <f>IF(LEFT(C312,1)="1",1,-1)*SUMIF([1]Budget!V:V,'Budget Worksheet for Pivot Tabl'!K312,[1]Budget!AC:AC)=P312</f>
        <v>1</v>
      </c>
    </row>
    <row r="313" spans="1:19" x14ac:dyDescent="0.25">
      <c r="A313" t="s">
        <v>16</v>
      </c>
      <c r="B313" t="s">
        <v>2</v>
      </c>
      <c r="C313" t="s">
        <v>8</v>
      </c>
      <c r="D313" t="str">
        <f t="shared" si="4"/>
        <v>OUTFLOWS</v>
      </c>
      <c r="E313" t="s">
        <v>104</v>
      </c>
      <c r="F313" t="s">
        <v>105</v>
      </c>
      <c r="G313" t="s">
        <v>102</v>
      </c>
      <c r="H313" t="s">
        <v>212</v>
      </c>
      <c r="I313" t="s">
        <v>701</v>
      </c>
      <c r="J313" t="s">
        <v>702</v>
      </c>
      <c r="K313" t="s">
        <v>774</v>
      </c>
      <c r="L313" t="s">
        <v>608</v>
      </c>
      <c r="M313" s="17">
        <f>VLOOKUP($K313,[1]Budget!$V:$AE,5,0)*IF($C313="1 - Revenues",1,IF(AND($C313="5 - Transfers",MID(I313,15,1)="4"),1,-1))</f>
        <v>-62000</v>
      </c>
      <c r="N313" s="17">
        <f>VLOOKUP($K313,[1]Budget!$V:$AE,6,0)*IF($C313="1 - Revenues",1,IF(AND($C313="5 - Transfers",MID(J313,15,1)="4"),1,-1))</f>
        <v>-56000</v>
      </c>
      <c r="O313" s="17">
        <f>IFERROR(IF(RIGHT(LEFT(K313,15),1)="4",VLOOKUP(K313,'[1]Budget Worksheet'!A:B,2,0),-1*VLOOKUP(K313,'[1]Budget Worksheet'!A:B,2,0)),0)</f>
        <v>-65332</v>
      </c>
      <c r="P313" s="17">
        <f>VLOOKUP($K313,[1]Budget!$V:$AE,8,0)*IF($C313="1 - Revenues",1,IF(AND($C313="5 - Transfers",MID($K313,15,1)="4"),1,-1))</f>
        <v>-65332</v>
      </c>
      <c r="Q313" s="17">
        <f>VLOOKUP($K313,[1]Budget!$V:$AE,10,0)*IF($C313="1 - Revenues",1,IF(AND($C313="5 - Transfers",MID(K313,15,1)="4"),1,-1))</f>
        <v>0</v>
      </c>
      <c r="S313" s="18" t="b">
        <f>IF(LEFT(C313,1)="1",1,-1)*SUMIF([1]Budget!V:V,'Budget Worksheet for Pivot Tabl'!K313,[1]Budget!AC:AC)=P313</f>
        <v>1</v>
      </c>
    </row>
    <row r="314" spans="1:19" x14ac:dyDescent="0.25">
      <c r="A314" t="s">
        <v>16</v>
      </c>
      <c r="B314" t="s">
        <v>2</v>
      </c>
      <c r="C314" t="s">
        <v>8</v>
      </c>
      <c r="D314" t="str">
        <f t="shared" si="4"/>
        <v>OUTFLOWS</v>
      </c>
      <c r="E314" t="s">
        <v>104</v>
      </c>
      <c r="F314" t="s">
        <v>105</v>
      </c>
      <c r="G314" t="s">
        <v>102</v>
      </c>
      <c r="H314" t="s">
        <v>212</v>
      </c>
      <c r="I314" t="s">
        <v>701</v>
      </c>
      <c r="J314" t="s">
        <v>702</v>
      </c>
      <c r="K314" t="s">
        <v>775</v>
      </c>
      <c r="L314" t="s">
        <v>610</v>
      </c>
      <c r="M314" s="17">
        <f>VLOOKUP($K314,[1]Budget!$V:$AE,5,0)*IF($C314="1 - Revenues",1,IF(AND($C314="5 - Transfers",MID(I314,15,1)="4"),1,-1))</f>
        <v>-5000</v>
      </c>
      <c r="N314" s="17">
        <f>VLOOKUP($K314,[1]Budget!$V:$AE,6,0)*IF($C314="1 - Revenues",1,IF(AND($C314="5 - Transfers",MID(J314,15,1)="4"),1,-1))</f>
        <v>-5000</v>
      </c>
      <c r="O314" s="17">
        <f>IFERROR(IF(RIGHT(LEFT(K314,15),1)="4",VLOOKUP(K314,'[1]Budget Worksheet'!A:B,2,0),-1*VLOOKUP(K314,'[1]Budget Worksheet'!A:B,2,0)),0)</f>
        <v>-5686</v>
      </c>
      <c r="P314" s="17">
        <f>VLOOKUP($K314,[1]Budget!$V:$AE,8,0)*IF($C314="1 - Revenues",1,IF(AND($C314="5 - Transfers",MID($K314,15,1)="4"),1,-1))</f>
        <v>-5686</v>
      </c>
      <c r="Q314" s="17">
        <f>VLOOKUP($K314,[1]Budget!$V:$AE,10,0)*IF($C314="1 - Revenues",1,IF(AND($C314="5 - Transfers",MID(K314,15,1)="4"),1,-1))</f>
        <v>0</v>
      </c>
      <c r="S314" s="18" t="b">
        <f>IF(LEFT(C314,1)="1",1,-1)*SUMIF([1]Budget!V:V,'Budget Worksheet for Pivot Tabl'!K314,[1]Budget!AC:AC)=P314</f>
        <v>1</v>
      </c>
    </row>
    <row r="315" spans="1:19" x14ac:dyDescent="0.25">
      <c r="A315" t="s">
        <v>16</v>
      </c>
      <c r="B315" t="s">
        <v>2</v>
      </c>
      <c r="C315" t="s">
        <v>8</v>
      </c>
      <c r="D315" t="str">
        <f t="shared" si="4"/>
        <v>OUTFLOWS</v>
      </c>
      <c r="E315" t="s">
        <v>104</v>
      </c>
      <c r="F315" t="s">
        <v>105</v>
      </c>
      <c r="G315" t="s">
        <v>102</v>
      </c>
      <c r="H315" t="s">
        <v>212</v>
      </c>
      <c r="I315" t="s">
        <v>701</v>
      </c>
      <c r="J315" t="s">
        <v>702</v>
      </c>
      <c r="K315" t="s">
        <v>776</v>
      </c>
      <c r="L315" t="s">
        <v>612</v>
      </c>
      <c r="M315" s="17">
        <f>VLOOKUP($K315,[1]Budget!$V:$AE,5,0)*IF($C315="1 - Revenues",1,IF(AND($C315="5 - Transfers",MID(I315,15,1)="4"),1,-1))</f>
        <v>-1000</v>
      </c>
      <c r="N315" s="17">
        <f>VLOOKUP($K315,[1]Budget!$V:$AE,6,0)*IF($C315="1 - Revenues",1,IF(AND($C315="5 - Transfers",MID(J315,15,1)="4"),1,-1))</f>
        <v>-1000</v>
      </c>
      <c r="O315" s="17">
        <f>IFERROR(IF(RIGHT(LEFT(K315,15),1)="4",VLOOKUP(K315,'[1]Budget Worksheet'!A:B,2,0),-1*VLOOKUP(K315,'[1]Budget Worksheet'!A:B,2,0)),0)</f>
        <v>-914</v>
      </c>
      <c r="P315" s="17">
        <f>VLOOKUP($K315,[1]Budget!$V:$AE,8,0)*IF($C315="1 - Revenues",1,IF(AND($C315="5 - Transfers",MID($K315,15,1)="4"),1,-1))</f>
        <v>-914</v>
      </c>
      <c r="Q315" s="17">
        <f>VLOOKUP($K315,[1]Budget!$V:$AE,10,0)*IF($C315="1 - Revenues",1,IF(AND($C315="5 - Transfers",MID(K315,15,1)="4"),1,-1))</f>
        <v>0</v>
      </c>
      <c r="S315" s="18" t="b">
        <f>IF(LEFT(C315,1)="1",1,-1)*SUMIF([1]Budget!V:V,'Budget Worksheet for Pivot Tabl'!K315,[1]Budget!AC:AC)=P315</f>
        <v>1</v>
      </c>
    </row>
    <row r="316" spans="1:19" x14ac:dyDescent="0.25">
      <c r="A316" t="s">
        <v>16</v>
      </c>
      <c r="B316" t="s">
        <v>2</v>
      </c>
      <c r="C316" t="s">
        <v>8</v>
      </c>
      <c r="D316" t="str">
        <f t="shared" si="4"/>
        <v>OUTFLOWS</v>
      </c>
      <c r="E316" t="s">
        <v>104</v>
      </c>
      <c r="F316" t="s">
        <v>105</v>
      </c>
      <c r="G316" t="s">
        <v>102</v>
      </c>
      <c r="H316" t="s">
        <v>212</v>
      </c>
      <c r="I316" t="s">
        <v>701</v>
      </c>
      <c r="J316" t="s">
        <v>702</v>
      </c>
      <c r="K316" t="s">
        <v>777</v>
      </c>
      <c r="L316" t="s">
        <v>614</v>
      </c>
      <c r="M316" s="17">
        <f>VLOOKUP($K316,[1]Budget!$V:$AE,5,0)*IF($C316="1 - Revenues",1,IF(AND($C316="5 - Transfers",MID(I316,15,1)="4"),1,-1))</f>
        <v>-1000</v>
      </c>
      <c r="N316" s="17">
        <f>VLOOKUP($K316,[1]Budget!$V:$AE,6,0)*IF($C316="1 - Revenues",1,IF(AND($C316="5 - Transfers",MID(J316,15,1)="4"),1,-1))</f>
        <v>-1000</v>
      </c>
      <c r="O316" s="17">
        <f>IFERROR(IF(RIGHT(LEFT(K316,15),1)="4",VLOOKUP(K316,'[1]Budget Worksheet'!A:B,2,0),-1*VLOOKUP(K316,'[1]Budget Worksheet'!A:B,2,0)),0)</f>
        <v>-499</v>
      </c>
      <c r="P316" s="17">
        <f>VLOOKUP($K316,[1]Budget!$V:$AE,8,0)*IF($C316="1 - Revenues",1,IF(AND($C316="5 - Transfers",MID($K316,15,1)="4"),1,-1))</f>
        <v>-499</v>
      </c>
      <c r="Q316" s="17">
        <f>VLOOKUP($K316,[1]Budget!$V:$AE,10,0)*IF($C316="1 - Revenues",1,IF(AND($C316="5 - Transfers",MID(K316,15,1)="4"),1,-1))</f>
        <v>0</v>
      </c>
      <c r="S316" s="18" t="b">
        <f>IF(LEFT(C316,1)="1",1,-1)*SUMIF([1]Budget!V:V,'Budget Worksheet for Pivot Tabl'!K316,[1]Budget!AC:AC)=P316</f>
        <v>1</v>
      </c>
    </row>
    <row r="317" spans="1:19" x14ac:dyDescent="0.25">
      <c r="A317" t="s">
        <v>16</v>
      </c>
      <c r="B317" t="s">
        <v>2</v>
      </c>
      <c r="C317" t="s">
        <v>8</v>
      </c>
      <c r="D317" t="str">
        <f t="shared" si="4"/>
        <v>OUTFLOWS</v>
      </c>
      <c r="E317" t="s">
        <v>104</v>
      </c>
      <c r="F317" t="s">
        <v>105</v>
      </c>
      <c r="G317" t="s">
        <v>102</v>
      </c>
      <c r="H317" t="s">
        <v>212</v>
      </c>
      <c r="I317" t="s">
        <v>701</v>
      </c>
      <c r="J317" t="s">
        <v>702</v>
      </c>
      <c r="K317" t="s">
        <v>778</v>
      </c>
      <c r="L317" t="s">
        <v>616</v>
      </c>
      <c r="M317" s="17">
        <f>VLOOKUP($K317,[1]Budget!$V:$AE,5,0)*IF($C317="1 - Revenues",1,IF(AND($C317="5 - Transfers",MID(I317,15,1)="4"),1,-1))</f>
        <v>-14000</v>
      </c>
      <c r="N317" s="17">
        <f>VLOOKUP($K317,[1]Budget!$V:$AE,6,0)*IF($C317="1 - Revenues",1,IF(AND($C317="5 - Transfers",MID(J317,15,1)="4"),1,-1))</f>
        <v>-14000</v>
      </c>
      <c r="O317" s="17">
        <f>IFERROR(IF(RIGHT(LEFT(K317,15),1)="4",VLOOKUP(K317,'[1]Budget Worksheet'!A:B,2,0),-1*VLOOKUP(K317,'[1]Budget Worksheet'!A:B,2,0)),0)</f>
        <v>-14400</v>
      </c>
      <c r="P317" s="17">
        <f>VLOOKUP($K317,[1]Budget!$V:$AE,8,0)*IF($C317="1 - Revenues",1,IF(AND($C317="5 - Transfers",MID($K317,15,1)="4"),1,-1))</f>
        <v>-11000</v>
      </c>
      <c r="Q317" s="17">
        <f>VLOOKUP($K317,[1]Budget!$V:$AE,10,0)*IF($C317="1 - Revenues",1,IF(AND($C317="5 - Transfers",MID(K317,15,1)="4"),1,-1))</f>
        <v>3400</v>
      </c>
      <c r="S317" s="18" t="b">
        <f>IF(LEFT(C317,1)="1",1,-1)*SUMIF([1]Budget!V:V,'Budget Worksheet for Pivot Tabl'!K317,[1]Budget!AC:AC)=P317</f>
        <v>1</v>
      </c>
    </row>
    <row r="318" spans="1:19" x14ac:dyDescent="0.25">
      <c r="A318" t="s">
        <v>16</v>
      </c>
      <c r="B318" t="s">
        <v>2</v>
      </c>
      <c r="C318" t="s">
        <v>8</v>
      </c>
      <c r="D318" t="str">
        <f t="shared" si="4"/>
        <v>OUTFLOWS</v>
      </c>
      <c r="E318" t="s">
        <v>104</v>
      </c>
      <c r="F318" t="s">
        <v>105</v>
      </c>
      <c r="G318" t="s">
        <v>102</v>
      </c>
      <c r="H318" t="s">
        <v>212</v>
      </c>
      <c r="I318" t="s">
        <v>701</v>
      </c>
      <c r="J318" t="s">
        <v>702</v>
      </c>
      <c r="K318" t="s">
        <v>779</v>
      </c>
      <c r="L318" t="s">
        <v>618</v>
      </c>
      <c r="M318" s="17">
        <f>VLOOKUP($K318,[1]Budget!$V:$AE,5,0)*IF($C318="1 - Revenues",1,IF(AND($C318="5 - Transfers",MID(I318,15,1)="4"),1,-1))</f>
        <v>-2000</v>
      </c>
      <c r="N318" s="17">
        <f>VLOOKUP($K318,[1]Budget!$V:$AE,6,0)*IF($C318="1 - Revenues",1,IF(AND($C318="5 - Transfers",MID(J318,15,1)="4"),1,-1))</f>
        <v>-2000</v>
      </c>
      <c r="O318" s="17">
        <f>IFERROR(IF(RIGHT(LEFT(K318,15),1)="4",VLOOKUP(K318,'[1]Budget Worksheet'!A:B,2,0),-1*VLOOKUP(K318,'[1]Budget Worksheet'!A:B,2,0)),0)</f>
        <v>-6776</v>
      </c>
      <c r="P318" s="17">
        <f>VLOOKUP($K318,[1]Budget!$V:$AE,8,0)*IF($C318="1 - Revenues",1,IF(AND($C318="5 - Transfers",MID($K318,15,1)="4"),1,-1))</f>
        <v>-6776</v>
      </c>
      <c r="Q318" s="17">
        <f>VLOOKUP($K318,[1]Budget!$V:$AE,10,0)*IF($C318="1 - Revenues",1,IF(AND($C318="5 - Transfers",MID(K318,15,1)="4"),1,-1))</f>
        <v>0</v>
      </c>
      <c r="S318" s="18" t="b">
        <f>IF(LEFT(C318,1)="1",1,-1)*SUMIF([1]Budget!V:V,'Budget Worksheet for Pivot Tabl'!K318,[1]Budget!AC:AC)=P318</f>
        <v>1</v>
      </c>
    </row>
    <row r="319" spans="1:19" x14ac:dyDescent="0.25">
      <c r="A319" t="s">
        <v>16</v>
      </c>
      <c r="B319" t="s">
        <v>2</v>
      </c>
      <c r="C319" t="s">
        <v>8</v>
      </c>
      <c r="D319" t="str">
        <f t="shared" si="4"/>
        <v>OUTFLOWS</v>
      </c>
      <c r="E319" t="s">
        <v>104</v>
      </c>
      <c r="F319" t="s">
        <v>105</v>
      </c>
      <c r="G319" t="s">
        <v>102</v>
      </c>
      <c r="H319" t="s">
        <v>212</v>
      </c>
      <c r="I319" t="s">
        <v>701</v>
      </c>
      <c r="J319" t="s">
        <v>702</v>
      </c>
      <c r="K319" t="s">
        <v>780</v>
      </c>
      <c r="L319" t="s">
        <v>620</v>
      </c>
      <c r="M319" s="17">
        <f>VLOOKUP($K319,[1]Budget!$V:$AE,5,0)*IF($C319="1 - Revenues",1,IF(AND($C319="5 - Transfers",MID(I319,15,1)="4"),1,-1))</f>
        <v>-14000</v>
      </c>
      <c r="N319" s="17">
        <f>VLOOKUP($K319,[1]Budget!$V:$AE,6,0)*IF($C319="1 - Revenues",1,IF(AND($C319="5 - Transfers",MID(J319,15,1)="4"),1,-1))</f>
        <v>-15000</v>
      </c>
      <c r="O319" s="17">
        <f>IFERROR(IF(RIGHT(LEFT(K319,15),1)="4",VLOOKUP(K319,'[1]Budget Worksheet'!A:B,2,0),-1*VLOOKUP(K319,'[1]Budget Worksheet'!A:B,2,0)),0)</f>
        <v>-22488</v>
      </c>
      <c r="P319" s="17">
        <f>VLOOKUP($K319,[1]Budget!$V:$AE,8,0)*IF($C319="1 - Revenues",1,IF(AND($C319="5 - Transfers",MID($K319,15,1)="4"),1,-1))</f>
        <v>-22488</v>
      </c>
      <c r="Q319" s="17">
        <f>VLOOKUP($K319,[1]Budget!$V:$AE,10,0)*IF($C319="1 - Revenues",1,IF(AND($C319="5 - Transfers",MID(K319,15,1)="4"),1,-1))</f>
        <v>0</v>
      </c>
      <c r="S319" s="18" t="b">
        <f>IF(LEFT(C319,1)="1",1,-1)*SUMIF([1]Budget!V:V,'Budget Worksheet for Pivot Tabl'!K319,[1]Budget!AC:AC)=P319</f>
        <v>1</v>
      </c>
    </row>
    <row r="320" spans="1:19" x14ac:dyDescent="0.25">
      <c r="A320" t="s">
        <v>16</v>
      </c>
      <c r="B320" t="s">
        <v>2</v>
      </c>
      <c r="C320" t="s">
        <v>8</v>
      </c>
      <c r="D320" t="str">
        <f t="shared" si="4"/>
        <v>OUTFLOWS</v>
      </c>
      <c r="E320" t="s">
        <v>104</v>
      </c>
      <c r="F320" t="s">
        <v>105</v>
      </c>
      <c r="G320" t="s">
        <v>102</v>
      </c>
      <c r="H320" t="s">
        <v>212</v>
      </c>
      <c r="I320" t="s">
        <v>701</v>
      </c>
      <c r="J320" t="s">
        <v>702</v>
      </c>
      <c r="K320" t="s">
        <v>781</v>
      </c>
      <c r="L320" t="s">
        <v>472</v>
      </c>
      <c r="M320" s="17">
        <f>VLOOKUP($K320,[1]Budget!$V:$AE,5,0)*IF($C320="1 - Revenues",1,IF(AND($C320="5 - Transfers",MID(I320,15,1)="4"),1,-1))</f>
        <v>-10000</v>
      </c>
      <c r="N320" s="17">
        <f>VLOOKUP($K320,[1]Budget!$V:$AE,6,0)*IF($C320="1 - Revenues",1,IF(AND($C320="5 - Transfers",MID(J320,15,1)="4"),1,-1))</f>
        <v>-11000</v>
      </c>
      <c r="O320" s="17">
        <f>IFERROR(IF(RIGHT(LEFT(K320,15),1)="4",VLOOKUP(K320,'[1]Budget Worksheet'!A:B,2,0),-1*VLOOKUP(K320,'[1]Budget Worksheet'!A:B,2,0)),0)</f>
        <v>-11211</v>
      </c>
      <c r="P320" s="17">
        <f>VLOOKUP($K320,[1]Budget!$V:$AE,8,0)*IF($C320="1 - Revenues",1,IF(AND($C320="5 - Transfers",MID($K320,15,1)="4"),1,-1))</f>
        <v>-11211</v>
      </c>
      <c r="Q320" s="17">
        <f>VLOOKUP($K320,[1]Budget!$V:$AE,10,0)*IF($C320="1 - Revenues",1,IF(AND($C320="5 - Transfers",MID(K320,15,1)="4"),1,-1))</f>
        <v>0</v>
      </c>
      <c r="S320" s="18" t="b">
        <f>IF(LEFT(C320,1)="1",1,-1)*SUMIF([1]Budget!V:V,'Budget Worksheet for Pivot Tabl'!K320,[1]Budget!AC:AC)=P320</f>
        <v>1</v>
      </c>
    </row>
    <row r="321" spans="1:19" x14ac:dyDescent="0.25">
      <c r="A321" t="s">
        <v>16</v>
      </c>
      <c r="B321" t="s">
        <v>2</v>
      </c>
      <c r="C321" t="s">
        <v>8</v>
      </c>
      <c r="D321" t="str">
        <f t="shared" si="4"/>
        <v>OUTFLOWS</v>
      </c>
      <c r="E321" t="s">
        <v>104</v>
      </c>
      <c r="F321" t="s">
        <v>105</v>
      </c>
      <c r="G321" t="s">
        <v>102</v>
      </c>
      <c r="H321" t="s">
        <v>212</v>
      </c>
      <c r="I321" t="s">
        <v>701</v>
      </c>
      <c r="J321" t="s">
        <v>702</v>
      </c>
      <c r="K321" t="s">
        <v>782</v>
      </c>
      <c r="L321" t="s">
        <v>625</v>
      </c>
      <c r="M321" s="17">
        <f>VLOOKUP($K321,[1]Budget!$V:$AE,5,0)*IF($C321="1 - Revenues",1,IF(AND($C321="5 - Transfers",MID(I321,15,1)="4"),1,-1))</f>
        <v>0</v>
      </c>
      <c r="N321" s="17">
        <f>VLOOKUP($K321,[1]Budget!$V:$AE,6,0)*IF($C321="1 - Revenues",1,IF(AND($C321="5 - Transfers",MID(J321,15,1)="4"),1,-1))</f>
        <v>0</v>
      </c>
      <c r="O321" s="17">
        <f>IFERROR(IF(RIGHT(LEFT(K321,15),1)="4",VLOOKUP(K321,'[1]Budget Worksheet'!A:B,2,0),-1*VLOOKUP(K321,'[1]Budget Worksheet'!A:B,2,0)),0)</f>
        <v>0</v>
      </c>
      <c r="P321" s="17">
        <f>VLOOKUP($K321,[1]Budget!$V:$AE,8,0)*IF($C321="1 - Revenues",1,IF(AND($C321="5 - Transfers",MID($K321,15,1)="4"),1,-1))</f>
        <v>0</v>
      </c>
      <c r="Q321" s="17">
        <f>VLOOKUP($K321,[1]Budget!$V:$AE,10,0)*IF($C321="1 - Revenues",1,IF(AND($C321="5 - Transfers",MID(K321,15,1)="4"),1,-1))</f>
        <v>0</v>
      </c>
      <c r="S321" s="18" t="b">
        <f>IF(LEFT(C321,1)="1",1,-1)*SUMIF([1]Budget!V:V,'Budget Worksheet for Pivot Tabl'!K321,[1]Budget!AC:AC)=P321</f>
        <v>1</v>
      </c>
    </row>
    <row r="322" spans="1:19" x14ac:dyDescent="0.25">
      <c r="A322" t="s">
        <v>16</v>
      </c>
      <c r="B322" t="s">
        <v>2</v>
      </c>
      <c r="C322" t="s">
        <v>8</v>
      </c>
      <c r="D322" t="str">
        <f t="shared" si="4"/>
        <v>OUTFLOWS</v>
      </c>
      <c r="E322" t="s">
        <v>104</v>
      </c>
      <c r="F322" t="s">
        <v>105</v>
      </c>
      <c r="G322" t="s">
        <v>102</v>
      </c>
      <c r="H322" t="s">
        <v>212</v>
      </c>
      <c r="I322" t="s">
        <v>701</v>
      </c>
      <c r="J322" t="s">
        <v>702</v>
      </c>
      <c r="K322" t="s">
        <v>783</v>
      </c>
      <c r="L322" t="s">
        <v>627</v>
      </c>
      <c r="M322" s="17">
        <f>VLOOKUP($K322,[1]Budget!$V:$AE,5,0)*IF($C322="1 - Revenues",1,IF(AND($C322="5 - Transfers",MID(I322,15,1)="4"),1,-1))</f>
        <v>-3000</v>
      </c>
      <c r="N322" s="17">
        <f>VLOOKUP($K322,[1]Budget!$V:$AE,6,0)*IF($C322="1 - Revenues",1,IF(AND($C322="5 - Transfers",MID(J322,15,1)="4"),1,-1))</f>
        <v>-3000</v>
      </c>
      <c r="O322" s="17">
        <f>IFERROR(IF(RIGHT(LEFT(K322,15),1)="4",VLOOKUP(K322,'[1]Budget Worksheet'!A:B,2,0),-1*VLOOKUP(K322,'[1]Budget Worksheet'!A:B,2,0)),0)</f>
        <v>-1440</v>
      </c>
      <c r="P322" s="17">
        <f>VLOOKUP($K322,[1]Budget!$V:$AE,8,0)*IF($C322="1 - Revenues",1,IF(AND($C322="5 - Transfers",MID($K322,15,1)="4"),1,-1))</f>
        <v>-1440</v>
      </c>
      <c r="Q322" s="17">
        <f>VLOOKUP($K322,[1]Budget!$V:$AE,10,0)*IF($C322="1 - Revenues",1,IF(AND($C322="5 - Transfers",MID(K322,15,1)="4"),1,-1))</f>
        <v>0</v>
      </c>
      <c r="S322" s="18" t="b">
        <f>IF(LEFT(C322,1)="1",1,-1)*SUMIF([1]Budget!V:V,'Budget Worksheet for Pivot Tabl'!K322,[1]Budget!AC:AC)=P322</f>
        <v>1</v>
      </c>
    </row>
    <row r="323" spans="1:19" x14ac:dyDescent="0.25">
      <c r="A323" t="s">
        <v>16</v>
      </c>
      <c r="B323" t="s">
        <v>2</v>
      </c>
      <c r="C323" t="s">
        <v>8</v>
      </c>
      <c r="D323" t="str">
        <f t="shared" ref="D323:D386" si="5">IF(C323="1 - Revenues","INFLOWS","OUTFLOWS")</f>
        <v>OUTFLOWS</v>
      </c>
      <c r="E323" t="s">
        <v>104</v>
      </c>
      <c r="F323" t="s">
        <v>105</v>
      </c>
      <c r="G323" t="s">
        <v>102</v>
      </c>
      <c r="H323" t="s">
        <v>212</v>
      </c>
      <c r="I323" t="s">
        <v>701</v>
      </c>
      <c r="J323" t="s">
        <v>702</v>
      </c>
      <c r="K323" t="s">
        <v>784</v>
      </c>
      <c r="L323" t="s">
        <v>629</v>
      </c>
      <c r="M323" s="17">
        <f>VLOOKUP($K323,[1]Budget!$V:$AE,5,0)*IF($C323="1 - Revenues",1,IF(AND($C323="5 - Transfers",MID(I323,15,1)="4"),1,-1))</f>
        <v>-26000</v>
      </c>
      <c r="N323" s="17">
        <f>VLOOKUP($K323,[1]Budget!$V:$AE,6,0)*IF($C323="1 - Revenues",1,IF(AND($C323="5 - Transfers",MID(J323,15,1)="4"),1,-1))</f>
        <v>-26000</v>
      </c>
      <c r="O323" s="17">
        <f>IFERROR(IF(RIGHT(LEFT(K323,15),1)="4",VLOOKUP(K323,'[1]Budget Worksheet'!A:B,2,0),-1*VLOOKUP(K323,'[1]Budget Worksheet'!A:B,2,0)),0)</f>
        <v>-26500</v>
      </c>
      <c r="P323" s="17">
        <f>VLOOKUP($K323,[1]Budget!$V:$AE,8,0)*IF($C323="1 - Revenues",1,IF(AND($C323="5 - Transfers",MID($K323,15,1)="4"),1,-1))</f>
        <v>-26500</v>
      </c>
      <c r="Q323" s="17">
        <f>VLOOKUP($K323,[1]Budget!$V:$AE,10,0)*IF($C323="1 - Revenues",1,IF(AND($C323="5 - Transfers",MID(K323,15,1)="4"),1,-1))</f>
        <v>0</v>
      </c>
      <c r="S323" s="18" t="b">
        <f>IF(LEFT(C323,1)="1",1,-1)*SUMIF([1]Budget!V:V,'Budget Worksheet for Pivot Tabl'!K323,[1]Budget!AC:AC)=P323</f>
        <v>1</v>
      </c>
    </row>
    <row r="324" spans="1:19" x14ac:dyDescent="0.25">
      <c r="A324" t="s">
        <v>16</v>
      </c>
      <c r="B324" t="s">
        <v>2</v>
      </c>
      <c r="C324" t="s">
        <v>9</v>
      </c>
      <c r="D324" t="str">
        <f t="shared" si="5"/>
        <v>OUTFLOWS</v>
      </c>
      <c r="E324" t="s">
        <v>104</v>
      </c>
      <c r="F324" t="s">
        <v>105</v>
      </c>
      <c r="G324" t="s">
        <v>102</v>
      </c>
      <c r="H324" t="s">
        <v>212</v>
      </c>
      <c r="I324" t="s">
        <v>701</v>
      </c>
      <c r="J324" t="s">
        <v>702</v>
      </c>
      <c r="K324" t="s">
        <v>785</v>
      </c>
      <c r="L324" t="s">
        <v>476</v>
      </c>
      <c r="M324" s="17">
        <f>VLOOKUP($K324,[1]Budget!$V:$AE,5,0)*IF($C324="1 - Revenues",1,IF(AND($C324="5 - Transfers",MID(I324,15,1)="4"),1,-1))</f>
        <v>-24000</v>
      </c>
      <c r="N324" s="17">
        <f>VLOOKUP($K324,[1]Budget!$V:$AE,6,0)*IF($C324="1 - Revenues",1,IF(AND($C324="5 - Transfers",MID(J324,15,1)="4"),1,-1))</f>
        <v>-126000</v>
      </c>
      <c r="O324" s="17">
        <f>IFERROR(IF(RIGHT(LEFT(K324,15),1)="4",VLOOKUP(K324,'[1]Budget Worksheet'!A:B,2,0),-1*VLOOKUP(K324,'[1]Budget Worksheet'!A:B,2,0)),0)</f>
        <v>-410000</v>
      </c>
      <c r="P324" s="17">
        <f>VLOOKUP($K324,[1]Budget!$V:$AE,8,0)*IF($C324="1 - Revenues",1,IF(AND($C324="5 - Transfers",MID($K324,15,1)="4"),1,-1))</f>
        <v>-410000</v>
      </c>
      <c r="Q324" s="17">
        <f>VLOOKUP($K324,[1]Budget!$V:$AE,10,0)*IF($C324="1 - Revenues",1,IF(AND($C324="5 - Transfers",MID(K324,15,1)="4"),1,-1))</f>
        <v>0</v>
      </c>
      <c r="S324" s="18" t="b">
        <f>IF(LEFT(C324,1)="1",1,-1)*SUMIF([1]Budget!V:V,'Budget Worksheet for Pivot Tabl'!K324,[1]Budget!AC:AC)=P324</f>
        <v>1</v>
      </c>
    </row>
    <row r="325" spans="1:19" x14ac:dyDescent="0.25">
      <c r="A325" t="s">
        <v>16</v>
      </c>
      <c r="B325" t="s">
        <v>2</v>
      </c>
      <c r="C325" t="s">
        <v>9</v>
      </c>
      <c r="D325" t="str">
        <f t="shared" si="5"/>
        <v>OUTFLOWS</v>
      </c>
      <c r="E325" t="s">
        <v>104</v>
      </c>
      <c r="F325" t="s">
        <v>105</v>
      </c>
      <c r="G325" t="s">
        <v>102</v>
      </c>
      <c r="H325" t="s">
        <v>212</v>
      </c>
      <c r="I325" t="s">
        <v>701</v>
      </c>
      <c r="J325" t="s">
        <v>702</v>
      </c>
      <c r="K325" t="s">
        <v>786</v>
      </c>
      <c r="L325" t="s">
        <v>482</v>
      </c>
      <c r="M325" s="17">
        <f>VLOOKUP($K325,[1]Budget!$V:$AE,5,0)*IF($C325="1 - Revenues",1,IF(AND($C325="5 - Transfers",MID(I325,15,1)="4"),1,-1))</f>
        <v>-9000</v>
      </c>
      <c r="N325" s="17">
        <f>VLOOKUP($K325,[1]Budget!$V:$AE,6,0)*IF($C325="1 - Revenues",1,IF(AND($C325="5 - Transfers",MID(J325,15,1)="4"),1,-1))</f>
        <v>-9000</v>
      </c>
      <c r="O325" s="17">
        <f>IFERROR(IF(RIGHT(LEFT(K325,15),1)="4",VLOOKUP(K325,'[1]Budget Worksheet'!A:B,2,0),-1*VLOOKUP(K325,'[1]Budget Worksheet'!A:B,2,0)),0)</f>
        <v>-10000</v>
      </c>
      <c r="P325" s="17">
        <f>VLOOKUP($K325,[1]Budget!$V:$AE,8,0)*IF($C325="1 - Revenues",1,IF(AND($C325="5 - Transfers",MID($K325,15,1)="4"),1,-1))</f>
        <v>-12000</v>
      </c>
      <c r="Q325" s="17">
        <f>VLOOKUP($K325,[1]Budget!$V:$AE,10,0)*IF($C325="1 - Revenues",1,IF(AND($C325="5 - Transfers",MID(K325,15,1)="4"),1,-1))</f>
        <v>-2000</v>
      </c>
      <c r="S325" s="18" t="b">
        <f>IF(LEFT(C325,1)="1",1,-1)*SUMIF([1]Budget!V:V,'Budget Worksheet for Pivot Tabl'!K325,[1]Budget!AC:AC)=P325</f>
        <v>1</v>
      </c>
    </row>
    <row r="326" spans="1:19" x14ac:dyDescent="0.25">
      <c r="A326" t="s">
        <v>16</v>
      </c>
      <c r="B326" t="s">
        <v>2</v>
      </c>
      <c r="C326" t="s">
        <v>9</v>
      </c>
      <c r="D326" t="str">
        <f t="shared" si="5"/>
        <v>OUTFLOWS</v>
      </c>
      <c r="E326" t="s">
        <v>104</v>
      </c>
      <c r="F326" t="s">
        <v>105</v>
      </c>
      <c r="G326" t="s">
        <v>102</v>
      </c>
      <c r="H326" t="s">
        <v>212</v>
      </c>
      <c r="I326" t="s">
        <v>701</v>
      </c>
      <c r="J326" t="s">
        <v>702</v>
      </c>
      <c r="K326" t="s">
        <v>787</v>
      </c>
      <c r="L326" t="s">
        <v>633</v>
      </c>
      <c r="M326" s="17">
        <f>VLOOKUP($K326,[1]Budget!$V:$AE,5,0)*IF($C326="1 - Revenues",1,IF(AND($C326="5 - Transfers",MID(I326,15,1)="4"),1,-1))</f>
        <v>-1000</v>
      </c>
      <c r="N326" s="17">
        <f>VLOOKUP($K326,[1]Budget!$V:$AE,6,0)*IF($C326="1 - Revenues",1,IF(AND($C326="5 - Transfers",MID(J326,15,1)="4"),1,-1))</f>
        <v>-1000</v>
      </c>
      <c r="O326" s="17">
        <f>IFERROR(IF(RIGHT(LEFT(K326,15),1)="4",VLOOKUP(K326,'[1]Budget Worksheet'!A:B,2,0),-1*VLOOKUP(K326,'[1]Budget Worksheet'!A:B,2,0)),0)</f>
        <v>-1000</v>
      </c>
      <c r="P326" s="17">
        <f>VLOOKUP($K326,[1]Budget!$V:$AE,8,0)*IF($C326="1 - Revenues",1,IF(AND($C326="5 - Transfers",MID($K326,15,1)="4"),1,-1))</f>
        <v>-1000</v>
      </c>
      <c r="Q326" s="17">
        <f>VLOOKUP($K326,[1]Budget!$V:$AE,10,0)*IF($C326="1 - Revenues",1,IF(AND($C326="5 - Transfers",MID(K326,15,1)="4"),1,-1))</f>
        <v>0</v>
      </c>
      <c r="S326" s="18" t="b">
        <f>IF(LEFT(C326,1)="1",1,-1)*SUMIF([1]Budget!V:V,'Budget Worksheet for Pivot Tabl'!K326,[1]Budget!AC:AC)=P326</f>
        <v>1</v>
      </c>
    </row>
    <row r="327" spans="1:19" x14ac:dyDescent="0.25">
      <c r="A327" t="s">
        <v>16</v>
      </c>
      <c r="B327" t="s">
        <v>2</v>
      </c>
      <c r="C327" t="s">
        <v>9</v>
      </c>
      <c r="D327" t="str">
        <f t="shared" si="5"/>
        <v>OUTFLOWS</v>
      </c>
      <c r="E327" t="s">
        <v>104</v>
      </c>
      <c r="F327" t="s">
        <v>105</v>
      </c>
      <c r="G327" t="s">
        <v>102</v>
      </c>
      <c r="H327" t="s">
        <v>212</v>
      </c>
      <c r="I327" t="s">
        <v>701</v>
      </c>
      <c r="J327" t="s">
        <v>702</v>
      </c>
      <c r="K327" t="s">
        <v>788</v>
      </c>
      <c r="L327" t="s">
        <v>635</v>
      </c>
      <c r="M327" s="17">
        <f>VLOOKUP($K327,[1]Budget!$V:$AE,5,0)*IF($C327="1 - Revenues",1,IF(AND($C327="5 - Transfers",MID(I327,15,1)="4"),1,-1))</f>
        <v>-1000</v>
      </c>
      <c r="N327" s="17">
        <f>VLOOKUP($K327,[1]Budget!$V:$AE,6,0)*IF($C327="1 - Revenues",1,IF(AND($C327="5 - Transfers",MID(J327,15,1)="4"),1,-1))</f>
        <v>-2000</v>
      </c>
      <c r="O327" s="17">
        <f>IFERROR(IF(RIGHT(LEFT(K327,15),1)="4",VLOOKUP(K327,'[1]Budget Worksheet'!A:B,2,0),-1*VLOOKUP(K327,'[1]Budget Worksheet'!A:B,2,0)),0)</f>
        <v>-1500</v>
      </c>
      <c r="P327" s="17">
        <f>VLOOKUP($K327,[1]Budget!$V:$AE,8,0)*IF($C327="1 - Revenues",1,IF(AND($C327="5 - Transfers",MID($K327,15,1)="4"),1,-1))</f>
        <v>-4200</v>
      </c>
      <c r="Q327" s="17">
        <f>VLOOKUP($K327,[1]Budget!$V:$AE,10,0)*IF($C327="1 - Revenues",1,IF(AND($C327="5 - Transfers",MID(K327,15,1)="4"),1,-1))</f>
        <v>-2700</v>
      </c>
      <c r="S327" s="18" t="b">
        <f>IF(LEFT(C327,1)="1",1,-1)*SUMIF([1]Budget!V:V,'Budget Worksheet for Pivot Tabl'!K327,[1]Budget!AC:AC)=P327</f>
        <v>1</v>
      </c>
    </row>
    <row r="328" spans="1:19" x14ac:dyDescent="0.25">
      <c r="A328" t="s">
        <v>16</v>
      </c>
      <c r="B328" t="s">
        <v>2</v>
      </c>
      <c r="C328" t="s">
        <v>9</v>
      </c>
      <c r="D328" t="str">
        <f t="shared" si="5"/>
        <v>OUTFLOWS</v>
      </c>
      <c r="E328" t="s">
        <v>104</v>
      </c>
      <c r="F328" t="s">
        <v>105</v>
      </c>
      <c r="G328" t="s">
        <v>102</v>
      </c>
      <c r="H328" t="s">
        <v>212</v>
      </c>
      <c r="I328" t="s">
        <v>701</v>
      </c>
      <c r="J328" t="s">
        <v>702</v>
      </c>
      <c r="K328" t="s">
        <v>789</v>
      </c>
      <c r="L328" t="s">
        <v>484</v>
      </c>
      <c r="M328" s="17">
        <f>VLOOKUP($K328,[1]Budget!$V:$AE,5,0)*IF($C328="1 - Revenues",1,IF(AND($C328="5 - Transfers",MID(I328,15,1)="4"),1,-1))</f>
        <v>-1000</v>
      </c>
      <c r="N328" s="17">
        <f>VLOOKUP($K328,[1]Budget!$V:$AE,6,0)*IF($C328="1 - Revenues",1,IF(AND($C328="5 - Transfers",MID(J328,15,1)="4"),1,-1))</f>
        <v>-3000</v>
      </c>
      <c r="O328" s="17">
        <f>IFERROR(IF(RIGHT(LEFT(K328,15),1)="4",VLOOKUP(K328,'[1]Budget Worksheet'!A:B,2,0),-1*VLOOKUP(K328,'[1]Budget Worksheet'!A:B,2,0)),0)</f>
        <v>-4800</v>
      </c>
      <c r="P328" s="17">
        <f>VLOOKUP($K328,[1]Budget!$V:$AE,8,0)*IF($C328="1 - Revenues",1,IF(AND($C328="5 - Transfers",MID($K328,15,1)="4"),1,-1))</f>
        <v>-4800</v>
      </c>
      <c r="Q328" s="17">
        <f>VLOOKUP($K328,[1]Budget!$V:$AE,10,0)*IF($C328="1 - Revenues",1,IF(AND($C328="5 - Transfers",MID(K328,15,1)="4"),1,-1))</f>
        <v>0</v>
      </c>
      <c r="S328" s="18" t="b">
        <f>IF(LEFT(C328,1)="1",1,-1)*SUMIF([1]Budget!V:V,'Budget Worksheet for Pivot Tabl'!K328,[1]Budget!AC:AC)=P328</f>
        <v>1</v>
      </c>
    </row>
    <row r="329" spans="1:19" x14ac:dyDescent="0.25">
      <c r="A329" t="s">
        <v>16</v>
      </c>
      <c r="B329" t="s">
        <v>2</v>
      </c>
      <c r="C329" t="s">
        <v>9</v>
      </c>
      <c r="D329" t="str">
        <f t="shared" si="5"/>
        <v>OUTFLOWS</v>
      </c>
      <c r="E329" t="s">
        <v>104</v>
      </c>
      <c r="F329" t="s">
        <v>105</v>
      </c>
      <c r="G329" t="s">
        <v>102</v>
      </c>
      <c r="H329" t="s">
        <v>212</v>
      </c>
      <c r="I329" t="s">
        <v>701</v>
      </c>
      <c r="J329" t="s">
        <v>702</v>
      </c>
      <c r="K329" t="s">
        <v>790</v>
      </c>
      <c r="L329" t="s">
        <v>640</v>
      </c>
      <c r="M329" s="17">
        <f>VLOOKUP($K329,[1]Budget!$V:$AE,5,0)*IF($C329="1 - Revenues",1,IF(AND($C329="5 - Transfers",MID(I329,15,1)="4"),1,-1))</f>
        <v>-10000</v>
      </c>
      <c r="N329" s="17">
        <f>VLOOKUP($K329,[1]Budget!$V:$AE,6,0)*IF($C329="1 - Revenues",1,IF(AND($C329="5 - Transfers",MID(J329,15,1)="4"),1,-1))</f>
        <v>-2000</v>
      </c>
      <c r="O329" s="17">
        <f>IFERROR(IF(RIGHT(LEFT(K329,15),1)="4",VLOOKUP(K329,'[1]Budget Worksheet'!A:B,2,0),-1*VLOOKUP(K329,'[1]Budget Worksheet'!A:B,2,0)),0)</f>
        <v>-2500</v>
      </c>
      <c r="P329" s="17">
        <f>VLOOKUP($K329,[1]Budget!$V:$AE,8,0)*IF($C329="1 - Revenues",1,IF(AND($C329="5 - Transfers",MID($K329,15,1)="4"),1,-1))</f>
        <v>-2500</v>
      </c>
      <c r="Q329" s="17">
        <f>VLOOKUP($K329,[1]Budget!$V:$AE,10,0)*IF($C329="1 - Revenues",1,IF(AND($C329="5 - Transfers",MID(K329,15,1)="4"),1,-1))</f>
        <v>0</v>
      </c>
      <c r="S329" s="18" t="b">
        <f>IF(LEFT(C329,1)="1",1,-1)*SUMIF([1]Budget!V:V,'Budget Worksheet for Pivot Tabl'!K329,[1]Budget!AC:AC)=P329</f>
        <v>1</v>
      </c>
    </row>
    <row r="330" spans="1:19" x14ac:dyDescent="0.25">
      <c r="A330" t="s">
        <v>16</v>
      </c>
      <c r="B330" t="s">
        <v>2</v>
      </c>
      <c r="C330" t="s">
        <v>9</v>
      </c>
      <c r="D330" t="str">
        <f t="shared" si="5"/>
        <v>OUTFLOWS</v>
      </c>
      <c r="E330" t="s">
        <v>104</v>
      </c>
      <c r="F330" t="s">
        <v>105</v>
      </c>
      <c r="G330" t="s">
        <v>102</v>
      </c>
      <c r="H330" t="s">
        <v>212</v>
      </c>
      <c r="I330" t="s">
        <v>701</v>
      </c>
      <c r="J330" t="s">
        <v>702</v>
      </c>
      <c r="K330" t="s">
        <v>791</v>
      </c>
      <c r="L330" t="s">
        <v>792</v>
      </c>
      <c r="M330" s="17">
        <f>VLOOKUP($K330,[1]Budget!$V:$AE,5,0)*IF($C330="1 - Revenues",1,IF(AND($C330="5 - Transfers",MID(I330,15,1)="4"),1,-1))</f>
        <v>0</v>
      </c>
      <c r="N330" s="17">
        <f>VLOOKUP($K330,[1]Budget!$V:$AE,6,0)*IF($C330="1 - Revenues",1,IF(AND($C330="5 - Transfers",MID(J330,15,1)="4"),1,-1))</f>
        <v>0</v>
      </c>
      <c r="O330" s="17">
        <f>IFERROR(IF(RIGHT(LEFT(K330,15),1)="4",VLOOKUP(K330,'[1]Budget Worksheet'!A:B,2,0),-1*VLOOKUP(K330,'[1]Budget Worksheet'!A:B,2,0)),0)</f>
        <v>0</v>
      </c>
      <c r="P330" s="17">
        <f>VLOOKUP($K330,[1]Budget!$V:$AE,8,0)*IF($C330="1 - Revenues",1,IF(AND($C330="5 - Transfers",MID($K330,15,1)="4"),1,-1))</f>
        <v>0</v>
      </c>
      <c r="Q330" s="17">
        <f>VLOOKUP($K330,[1]Budget!$V:$AE,10,0)*IF($C330="1 - Revenues",1,IF(AND($C330="5 - Transfers",MID(K330,15,1)="4"),1,-1))</f>
        <v>0</v>
      </c>
      <c r="S330" s="18" t="b">
        <f>IF(LEFT(C330,1)="1",1,-1)*SUMIF([1]Budget!V:V,'Budget Worksheet for Pivot Tabl'!K330,[1]Budget!AC:AC)=P330</f>
        <v>1</v>
      </c>
    </row>
    <row r="331" spans="1:19" x14ac:dyDescent="0.25">
      <c r="A331" t="s">
        <v>16</v>
      </c>
      <c r="B331" t="s">
        <v>2</v>
      </c>
      <c r="C331" t="s">
        <v>9</v>
      </c>
      <c r="D331" t="str">
        <f t="shared" si="5"/>
        <v>OUTFLOWS</v>
      </c>
      <c r="E331" t="s">
        <v>104</v>
      </c>
      <c r="F331" t="s">
        <v>105</v>
      </c>
      <c r="G331" t="s">
        <v>102</v>
      </c>
      <c r="H331" t="s">
        <v>212</v>
      </c>
      <c r="I331" t="s">
        <v>701</v>
      </c>
      <c r="J331" t="s">
        <v>702</v>
      </c>
      <c r="K331" t="s">
        <v>793</v>
      </c>
      <c r="L331" t="s">
        <v>490</v>
      </c>
      <c r="M331" s="17">
        <f>VLOOKUP($K331,[1]Budget!$V:$AE,5,0)*IF($C331="1 - Revenues",1,IF(AND($C331="5 - Transfers",MID(I331,15,1)="4"),1,-1))</f>
        <v>-2000</v>
      </c>
      <c r="N331" s="17">
        <f>VLOOKUP($K331,[1]Budget!$V:$AE,6,0)*IF($C331="1 - Revenues",1,IF(AND($C331="5 - Transfers",MID(J331,15,1)="4"),1,-1))</f>
        <v>-4000</v>
      </c>
      <c r="O331" s="17">
        <f>IFERROR(IF(RIGHT(LEFT(K331,15),1)="4",VLOOKUP(K331,'[1]Budget Worksheet'!A:B,2,0),-1*VLOOKUP(K331,'[1]Budget Worksheet'!A:B,2,0)),0)</f>
        <v>-30000</v>
      </c>
      <c r="P331" s="17">
        <f>VLOOKUP($K331,[1]Budget!$V:$AE,8,0)*IF($C331="1 - Revenues",1,IF(AND($C331="5 - Transfers",MID($K331,15,1)="4"),1,-1))</f>
        <v>-20000</v>
      </c>
      <c r="Q331" s="17">
        <f>VLOOKUP($K331,[1]Budget!$V:$AE,10,0)*IF($C331="1 - Revenues",1,IF(AND($C331="5 - Transfers",MID(K331,15,1)="4"),1,-1))</f>
        <v>10000</v>
      </c>
      <c r="S331" s="18" t="b">
        <f>IF(LEFT(C331,1)="1",1,-1)*SUMIF([1]Budget!V:V,'Budget Worksheet for Pivot Tabl'!K331,[1]Budget!AC:AC)=P331</f>
        <v>1</v>
      </c>
    </row>
    <row r="332" spans="1:19" x14ac:dyDescent="0.25">
      <c r="A332" t="s">
        <v>16</v>
      </c>
      <c r="B332" t="s">
        <v>2</v>
      </c>
      <c r="C332" t="s">
        <v>9</v>
      </c>
      <c r="D332" t="str">
        <f t="shared" si="5"/>
        <v>OUTFLOWS</v>
      </c>
      <c r="E332" t="s">
        <v>104</v>
      </c>
      <c r="F332" t="s">
        <v>105</v>
      </c>
      <c r="G332" t="s">
        <v>102</v>
      </c>
      <c r="H332" t="s">
        <v>212</v>
      </c>
      <c r="I332" t="s">
        <v>701</v>
      </c>
      <c r="J332" t="s">
        <v>702</v>
      </c>
      <c r="K332" t="s">
        <v>794</v>
      </c>
      <c r="L332" t="s">
        <v>645</v>
      </c>
      <c r="M332" s="17">
        <f>VLOOKUP($K332,[1]Budget!$V:$AE,5,0)*IF($C332="1 - Revenues",1,IF(AND($C332="5 - Transfers",MID(I332,15,1)="4"),1,-1))</f>
        <v>-19000</v>
      </c>
      <c r="N332" s="17">
        <f>VLOOKUP($K332,[1]Budget!$V:$AE,6,0)*IF($C332="1 - Revenues",1,IF(AND($C332="5 - Transfers",MID(J332,15,1)="4"),1,-1))</f>
        <v>-19000</v>
      </c>
      <c r="O332" s="17">
        <f>IFERROR(IF(RIGHT(LEFT(K332,15),1)="4",VLOOKUP(K332,'[1]Budget Worksheet'!A:B,2,0),-1*VLOOKUP(K332,'[1]Budget Worksheet'!A:B,2,0)),0)</f>
        <v>-19200</v>
      </c>
      <c r="P332" s="17">
        <f>VLOOKUP($K332,[1]Budget!$V:$AE,8,0)*IF($C332="1 - Revenues",1,IF(AND($C332="5 - Transfers",MID($K332,15,1)="4"),1,-1))</f>
        <v>-19000</v>
      </c>
      <c r="Q332" s="17">
        <f>VLOOKUP($K332,[1]Budget!$V:$AE,10,0)*IF($C332="1 - Revenues",1,IF(AND($C332="5 - Transfers",MID(K332,15,1)="4"),1,-1))</f>
        <v>200</v>
      </c>
      <c r="S332" s="18" t="b">
        <f>IF(LEFT(C332,1)="1",1,-1)*SUMIF([1]Budget!V:V,'Budget Worksheet for Pivot Tabl'!K332,[1]Budget!AC:AC)=P332</f>
        <v>1</v>
      </c>
    </row>
    <row r="333" spans="1:19" x14ac:dyDescent="0.25">
      <c r="A333" t="s">
        <v>16</v>
      </c>
      <c r="B333" t="s">
        <v>2</v>
      </c>
      <c r="C333" t="s">
        <v>9</v>
      </c>
      <c r="D333" t="str">
        <f t="shared" si="5"/>
        <v>OUTFLOWS</v>
      </c>
      <c r="E333" t="s">
        <v>104</v>
      </c>
      <c r="F333" t="s">
        <v>105</v>
      </c>
      <c r="G333" t="s">
        <v>102</v>
      </c>
      <c r="H333" t="s">
        <v>212</v>
      </c>
      <c r="I333" t="s">
        <v>701</v>
      </c>
      <c r="J333" t="s">
        <v>702</v>
      </c>
      <c r="K333" t="s">
        <v>795</v>
      </c>
      <c r="L333" t="s">
        <v>647</v>
      </c>
      <c r="M333" s="17">
        <f>VLOOKUP($K333,[1]Budget!$V:$AE,5,0)*IF($C333="1 - Revenues",1,IF(AND($C333="5 - Transfers",MID(I333,15,1)="4"),1,-1))</f>
        <v>-2000</v>
      </c>
      <c r="N333" s="17">
        <f>VLOOKUP($K333,[1]Budget!$V:$AE,6,0)*IF($C333="1 - Revenues",1,IF(AND($C333="5 - Transfers",MID(J333,15,1)="4"),1,-1))</f>
        <v>-2000</v>
      </c>
      <c r="O333" s="17">
        <f>IFERROR(IF(RIGHT(LEFT(K333,15),1)="4",VLOOKUP(K333,'[1]Budget Worksheet'!A:B,2,0),-1*VLOOKUP(K333,'[1]Budget Worksheet'!A:B,2,0)),0)</f>
        <v>-12000</v>
      </c>
      <c r="P333" s="17">
        <f>VLOOKUP($K333,[1]Budget!$V:$AE,8,0)*IF($C333="1 - Revenues",1,IF(AND($C333="5 - Transfers",MID($K333,15,1)="4"),1,-1))</f>
        <v>-12000</v>
      </c>
      <c r="Q333" s="17">
        <f>VLOOKUP($K333,[1]Budget!$V:$AE,10,0)*IF($C333="1 - Revenues",1,IF(AND($C333="5 - Transfers",MID(K333,15,1)="4"),1,-1))</f>
        <v>0</v>
      </c>
      <c r="S333" s="18" t="b">
        <f>IF(LEFT(C333,1)="1",1,-1)*SUMIF([1]Budget!V:V,'Budget Worksheet for Pivot Tabl'!K333,[1]Budget!AC:AC)=P333</f>
        <v>1</v>
      </c>
    </row>
    <row r="334" spans="1:19" x14ac:dyDescent="0.25">
      <c r="A334" t="s">
        <v>16</v>
      </c>
      <c r="B334" t="s">
        <v>2</v>
      </c>
      <c r="C334" t="s">
        <v>9</v>
      </c>
      <c r="D334" t="str">
        <f t="shared" si="5"/>
        <v>OUTFLOWS</v>
      </c>
      <c r="E334" t="s">
        <v>104</v>
      </c>
      <c r="F334" t="s">
        <v>105</v>
      </c>
      <c r="G334" t="s">
        <v>102</v>
      </c>
      <c r="H334" t="s">
        <v>212</v>
      </c>
      <c r="I334" t="s">
        <v>701</v>
      </c>
      <c r="J334" t="s">
        <v>702</v>
      </c>
      <c r="K334" t="s">
        <v>796</v>
      </c>
      <c r="L334" t="s">
        <v>649</v>
      </c>
      <c r="M334" s="17">
        <f>VLOOKUP($K334,[1]Budget!$V:$AE,5,0)*IF($C334="1 - Revenues",1,IF(AND($C334="5 - Transfers",MID(I334,15,1)="4"),1,-1))</f>
        <v>0</v>
      </c>
      <c r="N334" s="17">
        <f>VLOOKUP($K334,[1]Budget!$V:$AE,6,0)*IF($C334="1 - Revenues",1,IF(AND($C334="5 - Transfers",MID(J334,15,1)="4"),1,-1))</f>
        <v>0</v>
      </c>
      <c r="O334" s="17">
        <f>IFERROR(IF(RIGHT(LEFT(K334,15),1)="4",VLOOKUP(K334,'[1]Budget Worksheet'!A:B,2,0),-1*VLOOKUP(K334,'[1]Budget Worksheet'!A:B,2,0)),0)</f>
        <v>0</v>
      </c>
      <c r="P334" s="17">
        <f>VLOOKUP($K334,[1]Budget!$V:$AE,8,0)*IF($C334="1 - Revenues",1,IF(AND($C334="5 - Transfers",MID($K334,15,1)="4"),1,-1))</f>
        <v>0</v>
      </c>
      <c r="Q334" s="17">
        <f>VLOOKUP($K334,[1]Budget!$V:$AE,10,0)*IF($C334="1 - Revenues",1,IF(AND($C334="5 - Transfers",MID(K334,15,1)="4"),1,-1))</f>
        <v>0</v>
      </c>
      <c r="S334" s="18" t="b">
        <f>IF(LEFT(C334,1)="1",1,-1)*SUMIF([1]Budget!V:V,'Budget Worksheet for Pivot Tabl'!K334,[1]Budget!AC:AC)=P334</f>
        <v>1</v>
      </c>
    </row>
    <row r="335" spans="1:19" x14ac:dyDescent="0.25">
      <c r="A335" t="s">
        <v>16</v>
      </c>
      <c r="B335" t="s">
        <v>2</v>
      </c>
      <c r="C335" t="s">
        <v>9</v>
      </c>
      <c r="D335" t="str">
        <f t="shared" si="5"/>
        <v>OUTFLOWS</v>
      </c>
      <c r="E335" t="s">
        <v>104</v>
      </c>
      <c r="F335" t="s">
        <v>105</v>
      </c>
      <c r="G335" t="s">
        <v>102</v>
      </c>
      <c r="H335" t="s">
        <v>212</v>
      </c>
      <c r="I335" t="s">
        <v>701</v>
      </c>
      <c r="J335" t="s">
        <v>702</v>
      </c>
      <c r="K335" t="s">
        <v>797</v>
      </c>
      <c r="L335" t="s">
        <v>651</v>
      </c>
      <c r="M335" s="17">
        <f>VLOOKUP($K335,[1]Budget!$V:$AE,5,0)*IF($C335="1 - Revenues",1,IF(AND($C335="5 - Transfers",MID(I335,15,1)="4"),1,-1))</f>
        <v>-4000</v>
      </c>
      <c r="N335" s="17">
        <f>VLOOKUP($K335,[1]Budget!$V:$AE,6,0)*IF($C335="1 - Revenues",1,IF(AND($C335="5 - Transfers",MID(J335,15,1)="4"),1,-1))</f>
        <v>-4000</v>
      </c>
      <c r="O335" s="17">
        <f>IFERROR(IF(RIGHT(LEFT(K335,15),1)="4",VLOOKUP(K335,'[1]Budget Worksheet'!A:B,2,0),-1*VLOOKUP(K335,'[1]Budget Worksheet'!A:B,2,0)),0)</f>
        <v>-23500</v>
      </c>
      <c r="P335" s="17">
        <f>VLOOKUP($K335,[1]Budget!$V:$AE,8,0)*IF($C335="1 - Revenues",1,IF(AND($C335="5 - Transfers",MID($K335,15,1)="4"),1,-1))</f>
        <v>-23500</v>
      </c>
      <c r="Q335" s="17">
        <f>VLOOKUP($K335,[1]Budget!$V:$AE,10,0)*IF($C335="1 - Revenues",1,IF(AND($C335="5 - Transfers",MID(K335,15,1)="4"),1,-1))</f>
        <v>0</v>
      </c>
      <c r="S335" s="18" t="b">
        <f>IF(LEFT(C335,1)="1",1,-1)*SUMIF([1]Budget!V:V,'Budget Worksheet for Pivot Tabl'!K335,[1]Budget!AC:AC)=P335</f>
        <v>1</v>
      </c>
    </row>
    <row r="336" spans="1:19" x14ac:dyDescent="0.25">
      <c r="A336" t="s">
        <v>16</v>
      </c>
      <c r="B336" t="s">
        <v>2</v>
      </c>
      <c r="C336" t="s">
        <v>9</v>
      </c>
      <c r="D336" t="str">
        <f t="shared" si="5"/>
        <v>OUTFLOWS</v>
      </c>
      <c r="E336" t="s">
        <v>104</v>
      </c>
      <c r="F336" t="s">
        <v>105</v>
      </c>
      <c r="G336" t="s">
        <v>102</v>
      </c>
      <c r="H336" t="s">
        <v>212</v>
      </c>
      <c r="I336" t="s">
        <v>701</v>
      </c>
      <c r="J336" t="s">
        <v>702</v>
      </c>
      <c r="K336" t="s">
        <v>798</v>
      </c>
      <c r="L336" t="s">
        <v>653</v>
      </c>
      <c r="M336" s="17">
        <f>VLOOKUP($K336,[1]Budget!$V:$AE,5,0)*IF($C336="1 - Revenues",1,IF(AND($C336="5 - Transfers",MID(I336,15,1)="4"),1,-1))</f>
        <v>0</v>
      </c>
      <c r="N336" s="17">
        <f>VLOOKUP($K336,[1]Budget!$V:$AE,6,0)*IF($C336="1 - Revenues",1,IF(AND($C336="5 - Transfers",MID(J336,15,1)="4"),1,-1))</f>
        <v>0</v>
      </c>
      <c r="O336" s="17">
        <f>IFERROR(IF(RIGHT(LEFT(K336,15),1)="4",VLOOKUP(K336,'[1]Budget Worksheet'!A:B,2,0),-1*VLOOKUP(K336,'[1]Budget Worksheet'!A:B,2,0)),0)</f>
        <v>0</v>
      </c>
      <c r="P336" s="17">
        <f>VLOOKUP($K336,[1]Budget!$V:$AE,8,0)*IF($C336="1 - Revenues",1,IF(AND($C336="5 - Transfers",MID($K336,15,1)="4"),1,-1))</f>
        <v>0</v>
      </c>
      <c r="Q336" s="17">
        <f>VLOOKUP($K336,[1]Budget!$V:$AE,10,0)*IF($C336="1 - Revenues",1,IF(AND($C336="5 - Transfers",MID(K336,15,1)="4"),1,-1))</f>
        <v>0</v>
      </c>
      <c r="S336" s="18" t="b">
        <f>IF(LEFT(C336,1)="1",1,-1)*SUMIF([1]Budget!V:V,'Budget Worksheet for Pivot Tabl'!K336,[1]Budget!AC:AC)=P336</f>
        <v>1</v>
      </c>
    </row>
    <row r="337" spans="1:19" x14ac:dyDescent="0.25">
      <c r="A337" t="s">
        <v>16</v>
      </c>
      <c r="B337" t="s">
        <v>2</v>
      </c>
      <c r="C337" t="s">
        <v>9</v>
      </c>
      <c r="D337" t="str">
        <f t="shared" si="5"/>
        <v>OUTFLOWS</v>
      </c>
      <c r="E337" t="s">
        <v>104</v>
      </c>
      <c r="F337" t="s">
        <v>105</v>
      </c>
      <c r="G337" t="s">
        <v>102</v>
      </c>
      <c r="H337" t="s">
        <v>212</v>
      </c>
      <c r="I337" t="s">
        <v>701</v>
      </c>
      <c r="J337" t="s">
        <v>702</v>
      </c>
      <c r="K337" t="s">
        <v>799</v>
      </c>
      <c r="L337" t="s">
        <v>800</v>
      </c>
      <c r="M337" s="17">
        <f>VLOOKUP($K337,[1]Budget!$V:$AE,5,0)*IF($C337="1 - Revenues",1,IF(AND($C337="5 - Transfers",MID(I337,15,1)="4"),1,-1))</f>
        <v>-3000</v>
      </c>
      <c r="N337" s="17">
        <f>VLOOKUP($K337,[1]Budget!$V:$AE,6,0)*IF($C337="1 - Revenues",1,IF(AND($C337="5 - Transfers",MID(J337,15,1)="4"),1,-1))</f>
        <v>0</v>
      </c>
      <c r="O337" s="17">
        <f>IFERROR(IF(RIGHT(LEFT(K337,15),1)="4",VLOOKUP(K337,'[1]Budget Worksheet'!A:B,2,0),-1*VLOOKUP(K337,'[1]Budget Worksheet'!A:B,2,0)),0)</f>
        <v>-6000</v>
      </c>
      <c r="P337" s="17">
        <f>VLOOKUP($K337,[1]Budget!$V:$AE,8,0)*IF($C337="1 - Revenues",1,IF(AND($C337="5 - Transfers",MID($K337,15,1)="4"),1,-1))</f>
        <v>-6000</v>
      </c>
      <c r="Q337" s="17">
        <f>VLOOKUP($K337,[1]Budget!$V:$AE,10,0)*IF($C337="1 - Revenues",1,IF(AND($C337="5 - Transfers",MID(K337,15,1)="4"),1,-1))</f>
        <v>0</v>
      </c>
      <c r="S337" s="18" t="b">
        <f>IF(LEFT(C337,1)="1",1,-1)*SUMIF([1]Budget!V:V,'Budget Worksheet for Pivot Tabl'!K337,[1]Budget!AC:AC)=P337</f>
        <v>1</v>
      </c>
    </row>
    <row r="338" spans="1:19" x14ac:dyDescent="0.25">
      <c r="A338" t="s">
        <v>16</v>
      </c>
      <c r="B338" t="s">
        <v>2</v>
      </c>
      <c r="C338" t="s">
        <v>9</v>
      </c>
      <c r="D338" t="str">
        <f t="shared" si="5"/>
        <v>OUTFLOWS</v>
      </c>
      <c r="E338" t="s">
        <v>104</v>
      </c>
      <c r="F338" t="s">
        <v>105</v>
      </c>
      <c r="G338" t="s">
        <v>102</v>
      </c>
      <c r="H338" t="s">
        <v>212</v>
      </c>
      <c r="I338" t="s">
        <v>701</v>
      </c>
      <c r="J338" t="s">
        <v>702</v>
      </c>
      <c r="K338" t="s">
        <v>801</v>
      </c>
      <c r="L338" t="s">
        <v>802</v>
      </c>
      <c r="M338" s="17">
        <f>VLOOKUP($K338,[1]Budget!$V:$AE,5,0)*IF($C338="1 - Revenues",1,IF(AND($C338="5 - Transfers",MID(I338,15,1)="4"),1,-1))</f>
        <v>-1000</v>
      </c>
      <c r="N338" s="17">
        <f>VLOOKUP($K338,[1]Budget!$V:$AE,6,0)*IF($C338="1 - Revenues",1,IF(AND($C338="5 - Transfers",MID(J338,15,1)="4"),1,-1))</f>
        <v>0</v>
      </c>
      <c r="O338" s="17">
        <f>IFERROR(IF(RIGHT(LEFT(K338,15),1)="4",VLOOKUP(K338,'[1]Budget Worksheet'!A:B,2,0),-1*VLOOKUP(K338,'[1]Budget Worksheet'!A:B,2,0)),0)</f>
        <v>-3000</v>
      </c>
      <c r="P338" s="17">
        <f>VLOOKUP($K338,[1]Budget!$V:$AE,8,0)*IF($C338="1 - Revenues",1,IF(AND($C338="5 - Transfers",MID($K338,15,1)="4"),1,-1))</f>
        <v>-3000</v>
      </c>
      <c r="Q338" s="17">
        <f>VLOOKUP($K338,[1]Budget!$V:$AE,10,0)*IF($C338="1 - Revenues",1,IF(AND($C338="5 - Transfers",MID(K338,15,1)="4"),1,-1))</f>
        <v>0</v>
      </c>
      <c r="S338" s="18" t="b">
        <f>IF(LEFT(C338,1)="1",1,-1)*SUMIF([1]Budget!V:V,'Budget Worksheet for Pivot Tabl'!K338,[1]Budget!AC:AC)=P338</f>
        <v>1</v>
      </c>
    </row>
    <row r="339" spans="1:19" x14ac:dyDescent="0.25">
      <c r="A339" t="s">
        <v>16</v>
      </c>
      <c r="B339" t="s">
        <v>2</v>
      </c>
      <c r="C339" t="s">
        <v>10</v>
      </c>
      <c r="D339" t="str">
        <f t="shared" si="5"/>
        <v>OUTFLOWS</v>
      </c>
      <c r="E339" t="s">
        <v>104</v>
      </c>
      <c r="F339" t="s">
        <v>105</v>
      </c>
      <c r="G339" t="s">
        <v>102</v>
      </c>
      <c r="H339" t="s">
        <v>212</v>
      </c>
      <c r="I339" t="s">
        <v>701</v>
      </c>
      <c r="J339" t="s">
        <v>702</v>
      </c>
      <c r="K339" t="s">
        <v>803</v>
      </c>
      <c r="L339" t="s">
        <v>804</v>
      </c>
      <c r="M339" s="17">
        <f>VLOOKUP($K339,[1]Budget!$V:$AE,5,0)*IF($C339="1 - Revenues",1,IF(AND($C339="5 - Transfers",MID(I339,15,1)="4"),1,-1))</f>
        <v>-18000</v>
      </c>
      <c r="N339" s="17">
        <f>VLOOKUP($K339,[1]Budget!$V:$AE,6,0)*IF($C339="1 - Revenues",1,IF(AND($C339="5 - Transfers",MID(J339,15,1)="4"),1,-1))</f>
        <v>0</v>
      </c>
      <c r="O339" s="17">
        <f>IFERROR(IF(RIGHT(LEFT(K339,15),1)="4",VLOOKUP(K339,'[1]Budget Worksheet'!A:B,2,0),-1*VLOOKUP(K339,'[1]Budget Worksheet'!A:B,2,0)),0)</f>
        <v>0</v>
      </c>
      <c r="P339" s="17">
        <f>VLOOKUP($K339,[1]Budget!$V:$AE,8,0)*IF($C339="1 - Revenues",1,IF(AND($C339="5 - Transfers",MID($K339,15,1)="4"),1,-1))</f>
        <v>0</v>
      </c>
      <c r="Q339" s="17">
        <f>VLOOKUP($K339,[1]Budget!$V:$AE,10,0)*IF($C339="1 - Revenues",1,IF(AND($C339="5 - Transfers",MID(K339,15,1)="4"),1,-1))</f>
        <v>0</v>
      </c>
      <c r="S339" s="18" t="b">
        <f>IF(LEFT(C339,1)="1",1,-1)*SUMIF([1]Budget!V:V,'Budget Worksheet for Pivot Tabl'!K339,[1]Budget!AC:AC)=P339</f>
        <v>1</v>
      </c>
    </row>
    <row r="340" spans="1:19" x14ac:dyDescent="0.25">
      <c r="A340" t="s">
        <v>16</v>
      </c>
      <c r="B340" t="s">
        <v>2</v>
      </c>
      <c r="C340" t="s">
        <v>10</v>
      </c>
      <c r="D340" t="str">
        <f t="shared" si="5"/>
        <v>OUTFLOWS</v>
      </c>
      <c r="E340" t="s">
        <v>104</v>
      </c>
      <c r="F340" t="s">
        <v>105</v>
      </c>
      <c r="G340" t="s">
        <v>102</v>
      </c>
      <c r="H340" t="s">
        <v>212</v>
      </c>
      <c r="I340" t="s">
        <v>701</v>
      </c>
      <c r="J340" t="s">
        <v>702</v>
      </c>
      <c r="K340" t="s">
        <v>805</v>
      </c>
      <c r="L340" t="s">
        <v>546</v>
      </c>
      <c r="M340" s="17">
        <f>VLOOKUP($K340,[1]Budget!$V:$AE,5,0)*IF($C340="1 - Revenues",1,IF(AND($C340="5 - Transfers",MID(I340,15,1)="4"),1,-1))</f>
        <v>0</v>
      </c>
      <c r="N340" s="17">
        <f>VLOOKUP($K340,[1]Budget!$V:$AE,6,0)*IF($C340="1 - Revenues",1,IF(AND($C340="5 - Transfers",MID(J340,15,1)="4"),1,-1))</f>
        <v>0</v>
      </c>
      <c r="O340" s="17">
        <f>IFERROR(IF(RIGHT(LEFT(K340,15),1)="4",VLOOKUP(K340,'[1]Budget Worksheet'!A:B,2,0),-1*VLOOKUP(K340,'[1]Budget Worksheet'!A:B,2,0)),0)</f>
        <v>0</v>
      </c>
      <c r="P340" s="17">
        <f>VLOOKUP($K340,[1]Budget!$V:$AE,8,0)*IF($C340="1 - Revenues",1,IF(AND($C340="5 - Transfers",MID($K340,15,1)="4"),1,-1))</f>
        <v>0</v>
      </c>
      <c r="Q340" s="17">
        <f>VLOOKUP($K340,[1]Budget!$V:$AE,10,0)*IF($C340="1 - Revenues",1,IF(AND($C340="5 - Transfers",MID(K340,15,1)="4"),1,-1))</f>
        <v>0</v>
      </c>
      <c r="S340" s="18" t="b">
        <f>IF(LEFT(C340,1)="1",1,-1)*SUMIF([1]Budget!V:V,'Budget Worksheet for Pivot Tabl'!K340,[1]Budget!AC:AC)=P340</f>
        <v>1</v>
      </c>
    </row>
    <row r="341" spans="1:19" x14ac:dyDescent="0.25">
      <c r="A341" t="s">
        <v>16</v>
      </c>
      <c r="B341" t="s">
        <v>2</v>
      </c>
      <c r="C341" t="s">
        <v>8</v>
      </c>
      <c r="D341" t="str">
        <f t="shared" si="5"/>
        <v>OUTFLOWS</v>
      </c>
      <c r="E341" t="s">
        <v>104</v>
      </c>
      <c r="F341" t="s">
        <v>105</v>
      </c>
      <c r="G341" t="s">
        <v>102</v>
      </c>
      <c r="H341" t="s">
        <v>212</v>
      </c>
      <c r="I341" t="s">
        <v>321</v>
      </c>
      <c r="J341" t="s">
        <v>322</v>
      </c>
      <c r="K341" t="s">
        <v>806</v>
      </c>
      <c r="L341" t="s">
        <v>590</v>
      </c>
      <c r="M341" s="17">
        <f>VLOOKUP($K341,[1]Budget!$V:$AE,5,0)*IF($C341="1 - Revenues",1,IF(AND($C341="5 - Transfers",MID(I341,15,1)="4"),1,-1))</f>
        <v>-152000</v>
      </c>
      <c r="N341" s="17">
        <f>VLOOKUP($K341,[1]Budget!$V:$AE,6,0)*IF($C341="1 - Revenues",1,IF(AND($C341="5 - Transfers",MID(J341,15,1)="4"),1,-1))</f>
        <v>-53000</v>
      </c>
      <c r="O341" s="17">
        <f>IFERROR(IF(RIGHT(LEFT(K341,15),1)="4",VLOOKUP(K341,'[1]Budget Worksheet'!A:B,2,0),-1*VLOOKUP(K341,'[1]Budget Worksheet'!A:B,2,0)),0)</f>
        <v>-275640</v>
      </c>
      <c r="P341" s="17">
        <f>VLOOKUP($K341,[1]Budget!$V:$AE,8,0)*IF($C341="1 - Revenues",1,IF(AND($C341="5 - Transfers",MID($K341,15,1)="4"),1,-1))</f>
        <v>-200000</v>
      </c>
      <c r="Q341" s="17">
        <f>VLOOKUP($K341,[1]Budget!$V:$AE,10,0)*IF($C341="1 - Revenues",1,IF(AND($C341="5 - Transfers",MID(K341,15,1)="4"),1,-1))</f>
        <v>75640</v>
      </c>
      <c r="S341" s="18" t="b">
        <f>IF(LEFT(C341,1)="1",1,-1)*SUMIF([1]Budget!V:V,'Budget Worksheet for Pivot Tabl'!K341,[1]Budget!AC:AC)=P341</f>
        <v>1</v>
      </c>
    </row>
    <row r="342" spans="1:19" x14ac:dyDescent="0.25">
      <c r="A342" t="s">
        <v>16</v>
      </c>
      <c r="B342" t="s">
        <v>2</v>
      </c>
      <c r="C342" t="s">
        <v>8</v>
      </c>
      <c r="D342" t="str">
        <f t="shared" si="5"/>
        <v>OUTFLOWS</v>
      </c>
      <c r="E342" t="s">
        <v>104</v>
      </c>
      <c r="F342" t="s">
        <v>105</v>
      </c>
      <c r="G342" t="s">
        <v>102</v>
      </c>
      <c r="H342" t="s">
        <v>212</v>
      </c>
      <c r="I342" t="s">
        <v>321</v>
      </c>
      <c r="J342" t="s">
        <v>322</v>
      </c>
      <c r="K342" t="s">
        <v>807</v>
      </c>
      <c r="L342" t="s">
        <v>597</v>
      </c>
      <c r="M342" s="17">
        <f>VLOOKUP($K342,[1]Budget!$V:$AE,5,0)*IF($C342="1 - Revenues",1,IF(AND($C342="5 - Transfers",MID(I342,15,1)="4"),1,-1))</f>
        <v>0</v>
      </c>
      <c r="N342" s="17">
        <f>VLOOKUP($K342,[1]Budget!$V:$AE,6,0)*IF($C342="1 - Revenues",1,IF(AND($C342="5 - Transfers",MID(J342,15,1)="4"),1,-1))</f>
        <v>0</v>
      </c>
      <c r="O342" s="17">
        <f>IFERROR(IF(RIGHT(LEFT(K342,15),1)="4",VLOOKUP(K342,'[1]Budget Worksheet'!A:B,2,0),-1*VLOOKUP(K342,'[1]Budget Worksheet'!A:B,2,0)),0)</f>
        <v>-2909</v>
      </c>
      <c r="P342" s="17">
        <f>VLOOKUP($K342,[1]Budget!$V:$AE,8,0)*IF($C342="1 - Revenues",1,IF(AND($C342="5 - Transfers",MID($K342,15,1)="4"),1,-1))</f>
        <v>-2909</v>
      </c>
      <c r="Q342" s="17">
        <f>VLOOKUP($K342,[1]Budget!$V:$AE,10,0)*IF($C342="1 - Revenues",1,IF(AND($C342="5 - Transfers",MID(K342,15,1)="4"),1,-1))</f>
        <v>0</v>
      </c>
      <c r="S342" s="18" t="b">
        <f>IF(LEFT(C342,1)="1",1,-1)*SUMIF([1]Budget!V:V,'Budget Worksheet for Pivot Tabl'!K342,[1]Budget!AC:AC)=P342</f>
        <v>1</v>
      </c>
    </row>
    <row r="343" spans="1:19" x14ac:dyDescent="0.25">
      <c r="A343" t="s">
        <v>16</v>
      </c>
      <c r="B343" t="s">
        <v>2</v>
      </c>
      <c r="C343" t="s">
        <v>8</v>
      </c>
      <c r="D343" t="str">
        <f t="shared" si="5"/>
        <v>OUTFLOWS</v>
      </c>
      <c r="E343" t="s">
        <v>104</v>
      </c>
      <c r="F343" t="s">
        <v>105</v>
      </c>
      <c r="G343" t="s">
        <v>102</v>
      </c>
      <c r="H343" t="s">
        <v>212</v>
      </c>
      <c r="I343" t="s">
        <v>321</v>
      </c>
      <c r="J343" t="s">
        <v>322</v>
      </c>
      <c r="K343" t="s">
        <v>808</v>
      </c>
      <c r="L343" t="s">
        <v>599</v>
      </c>
      <c r="M343" s="17">
        <f>VLOOKUP($K343,[1]Budget!$V:$AE,5,0)*IF($C343="1 - Revenues",1,IF(AND($C343="5 - Transfers",MID(I343,15,1)="4"),1,-1))</f>
        <v>-1000</v>
      </c>
      <c r="N343" s="17">
        <f>VLOOKUP($K343,[1]Budget!$V:$AE,6,0)*IF($C343="1 - Revenues",1,IF(AND($C343="5 - Transfers",MID(J343,15,1)="4"),1,-1))</f>
        <v>-1000</v>
      </c>
      <c r="O343" s="17">
        <f>IFERROR(IF(RIGHT(LEFT(K343,15),1)="4",VLOOKUP(K343,'[1]Budget Worksheet'!A:B,2,0),-1*VLOOKUP(K343,'[1]Budget Worksheet'!A:B,2,0)),0)</f>
        <v>-1200</v>
      </c>
      <c r="P343" s="17">
        <f>VLOOKUP($K343,[1]Budget!$V:$AE,8,0)*IF($C343="1 - Revenues",1,IF(AND($C343="5 - Transfers",MID($K343,15,1)="4"),1,-1))</f>
        <v>-1200</v>
      </c>
      <c r="Q343" s="17">
        <f>VLOOKUP($K343,[1]Budget!$V:$AE,10,0)*IF($C343="1 - Revenues",1,IF(AND($C343="5 - Transfers",MID(K343,15,1)="4"),1,-1))</f>
        <v>0</v>
      </c>
      <c r="S343" s="18" t="b">
        <f>IF(LEFT(C343,1)="1",1,-1)*SUMIF([1]Budget!V:V,'Budget Worksheet for Pivot Tabl'!K343,[1]Budget!AC:AC)=P343</f>
        <v>1</v>
      </c>
    </row>
    <row r="344" spans="1:19" x14ac:dyDescent="0.25">
      <c r="A344" t="s">
        <v>16</v>
      </c>
      <c r="B344" t="s">
        <v>2</v>
      </c>
      <c r="C344" t="s">
        <v>8</v>
      </c>
      <c r="D344" t="str">
        <f t="shared" si="5"/>
        <v>OUTFLOWS</v>
      </c>
      <c r="E344" t="s">
        <v>104</v>
      </c>
      <c r="F344" t="s">
        <v>105</v>
      </c>
      <c r="G344" t="s">
        <v>102</v>
      </c>
      <c r="H344" t="s">
        <v>212</v>
      </c>
      <c r="I344" t="s">
        <v>321</v>
      </c>
      <c r="J344" t="s">
        <v>322</v>
      </c>
      <c r="K344" t="s">
        <v>809</v>
      </c>
      <c r="L344" t="s">
        <v>601</v>
      </c>
      <c r="M344" s="17">
        <f>VLOOKUP($K344,[1]Budget!$V:$AE,5,0)*IF($C344="1 - Revenues",1,IF(AND($C344="5 - Transfers",MID(I344,15,1)="4"),1,-1))</f>
        <v>0</v>
      </c>
      <c r="N344" s="17">
        <f>VLOOKUP($K344,[1]Budget!$V:$AE,6,0)*IF($C344="1 - Revenues",1,IF(AND($C344="5 - Transfers",MID(J344,15,1)="4"),1,-1))</f>
        <v>0</v>
      </c>
      <c r="O344" s="17">
        <f>IFERROR(IF(RIGHT(LEFT(K344,15),1)="4",VLOOKUP(K344,'[1]Budget Worksheet'!A:B,2,0),-1*VLOOKUP(K344,'[1]Budget Worksheet'!A:B,2,0)),0)</f>
        <v>0</v>
      </c>
      <c r="P344" s="17">
        <f>VLOOKUP($K344,[1]Budget!$V:$AE,8,0)*IF($C344="1 - Revenues",1,IF(AND($C344="5 - Transfers",MID($K344,15,1)="4"),1,-1))</f>
        <v>0</v>
      </c>
      <c r="Q344" s="17">
        <f>VLOOKUP($K344,[1]Budget!$V:$AE,10,0)*IF($C344="1 - Revenues",1,IF(AND($C344="5 - Transfers",MID(K344,15,1)="4"),1,-1))</f>
        <v>0</v>
      </c>
      <c r="S344" s="18" t="b">
        <f>IF(LEFT(C344,1)="1",1,-1)*SUMIF([1]Budget!V:V,'Budget Worksheet for Pivot Tabl'!K344,[1]Budget!AC:AC)=P344</f>
        <v>1</v>
      </c>
    </row>
    <row r="345" spans="1:19" x14ac:dyDescent="0.25">
      <c r="A345" t="s">
        <v>16</v>
      </c>
      <c r="B345" t="s">
        <v>2</v>
      </c>
      <c r="C345" t="s">
        <v>8</v>
      </c>
      <c r="D345" t="str">
        <f t="shared" si="5"/>
        <v>OUTFLOWS</v>
      </c>
      <c r="E345" t="s">
        <v>104</v>
      </c>
      <c r="F345" t="s">
        <v>105</v>
      </c>
      <c r="G345" t="s">
        <v>102</v>
      </c>
      <c r="H345" t="s">
        <v>212</v>
      </c>
      <c r="I345" t="s">
        <v>321</v>
      </c>
      <c r="J345" t="s">
        <v>322</v>
      </c>
      <c r="K345" t="s">
        <v>810</v>
      </c>
      <c r="L345" t="s">
        <v>603</v>
      </c>
      <c r="M345" s="17">
        <f>VLOOKUP($K345,[1]Budget!$V:$AE,5,0)*IF($C345="1 - Revenues",1,IF(AND($C345="5 - Transfers",MID(I345,15,1)="4"),1,-1))</f>
        <v>0</v>
      </c>
      <c r="N345" s="17">
        <f>VLOOKUP($K345,[1]Budget!$V:$AE,6,0)*IF($C345="1 - Revenues",1,IF(AND($C345="5 - Transfers",MID(J345,15,1)="4"),1,-1))</f>
        <v>0</v>
      </c>
      <c r="O345" s="17">
        <f>IFERROR(IF(RIGHT(LEFT(K345,15),1)="4",VLOOKUP(K345,'[1]Budget Worksheet'!A:B,2,0),-1*VLOOKUP(K345,'[1]Budget Worksheet'!A:B,2,0)),0)</f>
        <v>0</v>
      </c>
      <c r="P345" s="17">
        <f>VLOOKUP($K345,[1]Budget!$V:$AE,8,0)*IF($C345="1 - Revenues",1,IF(AND($C345="5 - Transfers",MID($K345,15,1)="4"),1,-1))</f>
        <v>0</v>
      </c>
      <c r="Q345" s="17">
        <f>VLOOKUP($K345,[1]Budget!$V:$AE,10,0)*IF($C345="1 - Revenues",1,IF(AND($C345="5 - Transfers",MID(K345,15,1)="4"),1,-1))</f>
        <v>0</v>
      </c>
      <c r="S345" s="18" t="b">
        <f>IF(LEFT(C345,1)="1",1,-1)*SUMIF([1]Budget!V:V,'Budget Worksheet for Pivot Tabl'!K345,[1]Budget!AC:AC)=P345</f>
        <v>1</v>
      </c>
    </row>
    <row r="346" spans="1:19" x14ac:dyDescent="0.25">
      <c r="A346" t="s">
        <v>16</v>
      </c>
      <c r="B346" t="s">
        <v>2</v>
      </c>
      <c r="C346" t="s">
        <v>8</v>
      </c>
      <c r="D346" t="str">
        <f t="shared" si="5"/>
        <v>OUTFLOWS</v>
      </c>
      <c r="E346" t="s">
        <v>104</v>
      </c>
      <c r="F346" t="s">
        <v>105</v>
      </c>
      <c r="G346" t="s">
        <v>102</v>
      </c>
      <c r="H346" t="s">
        <v>212</v>
      </c>
      <c r="I346" t="s">
        <v>321</v>
      </c>
      <c r="J346" t="s">
        <v>322</v>
      </c>
      <c r="K346" t="s">
        <v>811</v>
      </c>
      <c r="L346" t="s">
        <v>470</v>
      </c>
      <c r="M346" s="17">
        <f>VLOOKUP($K346,[1]Budget!$V:$AE,5,0)*IF($C346="1 - Revenues",1,IF(AND($C346="5 - Transfers",MID(I346,15,1)="4"),1,-1))</f>
        <v>-30000</v>
      </c>
      <c r="N346" s="17">
        <f>VLOOKUP($K346,[1]Budget!$V:$AE,6,0)*IF($C346="1 - Revenues",1,IF(AND($C346="5 - Transfers",MID(J346,15,1)="4"),1,-1))</f>
        <v>-9000</v>
      </c>
      <c r="O346" s="17">
        <f>IFERROR(IF(RIGHT(LEFT(K346,15),1)="4",VLOOKUP(K346,'[1]Budget Worksheet'!A:B,2,0),-1*VLOOKUP(K346,'[1]Budget Worksheet'!A:B,2,0)),0)</f>
        <v>-57872</v>
      </c>
      <c r="P346" s="17">
        <f>VLOOKUP($K346,[1]Budget!$V:$AE,8,0)*IF($C346="1 - Revenues",1,IF(AND($C346="5 - Transfers",MID($K346,15,1)="4"),1,-1))</f>
        <v>-51000</v>
      </c>
      <c r="Q346" s="17">
        <f>VLOOKUP($K346,[1]Budget!$V:$AE,10,0)*IF($C346="1 - Revenues",1,IF(AND($C346="5 - Transfers",MID(K346,15,1)="4"),1,-1))</f>
        <v>6872</v>
      </c>
      <c r="S346" s="18" t="b">
        <f>IF(LEFT(C346,1)="1",1,-1)*SUMIF([1]Budget!V:V,'Budget Worksheet for Pivot Tabl'!K346,[1]Budget!AC:AC)=P346</f>
        <v>1</v>
      </c>
    </row>
    <row r="347" spans="1:19" x14ac:dyDescent="0.25">
      <c r="A347" t="s">
        <v>16</v>
      </c>
      <c r="B347" t="s">
        <v>2</v>
      </c>
      <c r="C347" t="s">
        <v>8</v>
      </c>
      <c r="D347" t="str">
        <f t="shared" si="5"/>
        <v>OUTFLOWS</v>
      </c>
      <c r="E347" t="s">
        <v>104</v>
      </c>
      <c r="F347" t="s">
        <v>105</v>
      </c>
      <c r="G347" t="s">
        <v>102</v>
      </c>
      <c r="H347" t="s">
        <v>212</v>
      </c>
      <c r="I347" t="s">
        <v>321</v>
      </c>
      <c r="J347" t="s">
        <v>322</v>
      </c>
      <c r="K347" t="s">
        <v>812</v>
      </c>
      <c r="L347" t="s">
        <v>606</v>
      </c>
      <c r="M347" s="17">
        <f>VLOOKUP($K347,[1]Budget!$V:$AE,5,0)*IF($C347="1 - Revenues",1,IF(AND($C347="5 - Transfers",MID(I347,15,1)="4"),1,-1))</f>
        <v>-8000</v>
      </c>
      <c r="N347" s="17">
        <f>VLOOKUP($K347,[1]Budget!$V:$AE,6,0)*IF($C347="1 - Revenues",1,IF(AND($C347="5 - Transfers",MID(J347,15,1)="4"),1,-1))</f>
        <v>-3000</v>
      </c>
      <c r="O347" s="17">
        <f>IFERROR(IF(RIGHT(LEFT(K347,15),1)="4",VLOOKUP(K347,'[1]Budget Worksheet'!A:B,2,0),-1*VLOOKUP(K347,'[1]Budget Worksheet'!A:B,2,0)),0)</f>
        <v>-16614</v>
      </c>
      <c r="P347" s="17">
        <f>VLOOKUP($K347,[1]Budget!$V:$AE,8,0)*IF($C347="1 - Revenues",1,IF(AND($C347="5 - Transfers",MID($K347,15,1)="4"),1,-1))</f>
        <v>-16614</v>
      </c>
      <c r="Q347" s="17">
        <f>VLOOKUP($K347,[1]Budget!$V:$AE,10,0)*IF($C347="1 - Revenues",1,IF(AND($C347="5 - Transfers",MID(K347,15,1)="4"),1,-1))</f>
        <v>0</v>
      </c>
      <c r="S347" s="18" t="b">
        <f>IF(LEFT(C347,1)="1",1,-1)*SUMIF([1]Budget!V:V,'Budget Worksheet for Pivot Tabl'!K347,[1]Budget!AC:AC)=P347</f>
        <v>1</v>
      </c>
    </row>
    <row r="348" spans="1:19" x14ac:dyDescent="0.25">
      <c r="A348" t="s">
        <v>16</v>
      </c>
      <c r="B348" t="s">
        <v>2</v>
      </c>
      <c r="C348" t="s">
        <v>8</v>
      </c>
      <c r="D348" t="str">
        <f t="shared" si="5"/>
        <v>OUTFLOWS</v>
      </c>
      <c r="E348" t="s">
        <v>104</v>
      </c>
      <c r="F348" t="s">
        <v>105</v>
      </c>
      <c r="G348" t="s">
        <v>102</v>
      </c>
      <c r="H348" t="s">
        <v>212</v>
      </c>
      <c r="I348" t="s">
        <v>321</v>
      </c>
      <c r="J348" t="s">
        <v>322</v>
      </c>
      <c r="K348" t="s">
        <v>813</v>
      </c>
      <c r="L348" t="s">
        <v>608</v>
      </c>
      <c r="M348" s="17">
        <f>VLOOKUP($K348,[1]Budget!$V:$AE,5,0)*IF($C348="1 - Revenues",1,IF(AND($C348="5 - Transfers",MID(I348,15,1)="4"),1,-1))</f>
        <v>-17000</v>
      </c>
      <c r="N348" s="17">
        <f>VLOOKUP($K348,[1]Budget!$V:$AE,6,0)*IF($C348="1 - Revenues",1,IF(AND($C348="5 - Transfers",MID(J348,15,1)="4"),1,-1))</f>
        <v>-5000</v>
      </c>
      <c r="O348" s="17">
        <f>IFERROR(IF(RIGHT(LEFT(K348,15),1)="4",VLOOKUP(K348,'[1]Budget Worksheet'!A:B,2,0),-1*VLOOKUP(K348,'[1]Budget Worksheet'!A:B,2,0)),0)</f>
        <v>-39540</v>
      </c>
      <c r="P348" s="17">
        <f>VLOOKUP($K348,[1]Budget!$V:$AE,8,0)*IF($C348="1 - Revenues",1,IF(AND($C348="5 - Transfers",MID($K348,15,1)="4"),1,-1))</f>
        <v>-39540</v>
      </c>
      <c r="Q348" s="17">
        <f>VLOOKUP($K348,[1]Budget!$V:$AE,10,0)*IF($C348="1 - Revenues",1,IF(AND($C348="5 - Transfers",MID(K348,15,1)="4"),1,-1))</f>
        <v>0</v>
      </c>
      <c r="S348" s="18" t="b">
        <f>IF(LEFT(C348,1)="1",1,-1)*SUMIF([1]Budget!V:V,'Budget Worksheet for Pivot Tabl'!K348,[1]Budget!AC:AC)=P348</f>
        <v>1</v>
      </c>
    </row>
    <row r="349" spans="1:19" x14ac:dyDescent="0.25">
      <c r="A349" t="s">
        <v>16</v>
      </c>
      <c r="B349" t="s">
        <v>2</v>
      </c>
      <c r="C349" t="s">
        <v>8</v>
      </c>
      <c r="D349" t="str">
        <f t="shared" si="5"/>
        <v>OUTFLOWS</v>
      </c>
      <c r="E349" t="s">
        <v>104</v>
      </c>
      <c r="F349" t="s">
        <v>105</v>
      </c>
      <c r="G349" t="s">
        <v>102</v>
      </c>
      <c r="H349" t="s">
        <v>212</v>
      </c>
      <c r="I349" t="s">
        <v>321</v>
      </c>
      <c r="J349" t="s">
        <v>322</v>
      </c>
      <c r="K349" t="s">
        <v>814</v>
      </c>
      <c r="L349" t="s">
        <v>610</v>
      </c>
      <c r="M349" s="17">
        <f>VLOOKUP($K349,[1]Budget!$V:$AE,5,0)*IF($C349="1 - Revenues",1,IF(AND($C349="5 - Transfers",MID(I349,15,1)="4"),1,-1))</f>
        <v>-2000</v>
      </c>
      <c r="N349" s="17">
        <f>VLOOKUP($K349,[1]Budget!$V:$AE,6,0)*IF($C349="1 - Revenues",1,IF(AND($C349="5 - Transfers",MID(J349,15,1)="4"),1,-1))</f>
        <v>0</v>
      </c>
      <c r="O349" s="17">
        <f>IFERROR(IF(RIGHT(LEFT(K349,15),1)="4",VLOOKUP(K349,'[1]Budget Worksheet'!A:B,2,0),-1*VLOOKUP(K349,'[1]Budget Worksheet'!A:B,2,0)),0)</f>
        <v>-2636</v>
      </c>
      <c r="P349" s="17">
        <f>VLOOKUP($K349,[1]Budget!$V:$AE,8,0)*IF($C349="1 - Revenues",1,IF(AND($C349="5 - Transfers",MID($K349,15,1)="4"),1,-1))</f>
        <v>-2636</v>
      </c>
      <c r="Q349" s="17">
        <f>VLOOKUP($K349,[1]Budget!$V:$AE,10,0)*IF($C349="1 - Revenues",1,IF(AND($C349="5 - Transfers",MID(K349,15,1)="4"),1,-1))</f>
        <v>0</v>
      </c>
      <c r="S349" s="18" t="b">
        <f>IF(LEFT(C349,1)="1",1,-1)*SUMIF([1]Budget!V:V,'Budget Worksheet for Pivot Tabl'!K349,[1]Budget!AC:AC)=P349</f>
        <v>1</v>
      </c>
    </row>
    <row r="350" spans="1:19" x14ac:dyDescent="0.25">
      <c r="A350" t="s">
        <v>16</v>
      </c>
      <c r="B350" t="s">
        <v>2</v>
      </c>
      <c r="C350" t="s">
        <v>8</v>
      </c>
      <c r="D350" t="str">
        <f t="shared" si="5"/>
        <v>OUTFLOWS</v>
      </c>
      <c r="E350" t="s">
        <v>104</v>
      </c>
      <c r="F350" t="s">
        <v>105</v>
      </c>
      <c r="G350" t="s">
        <v>102</v>
      </c>
      <c r="H350" t="s">
        <v>212</v>
      </c>
      <c r="I350" t="s">
        <v>321</v>
      </c>
      <c r="J350" t="s">
        <v>322</v>
      </c>
      <c r="K350" t="s">
        <v>815</v>
      </c>
      <c r="L350" t="s">
        <v>612</v>
      </c>
      <c r="M350" s="17">
        <f>VLOOKUP($K350,[1]Budget!$V:$AE,5,0)*IF($C350="1 - Revenues",1,IF(AND($C350="5 - Transfers",MID(I350,15,1)="4"),1,-1))</f>
        <v>0</v>
      </c>
      <c r="N350" s="17">
        <f>VLOOKUP($K350,[1]Budget!$V:$AE,6,0)*IF($C350="1 - Revenues",1,IF(AND($C350="5 - Transfers",MID(J350,15,1)="4"),1,-1))</f>
        <v>0</v>
      </c>
      <c r="O350" s="17">
        <f>IFERROR(IF(RIGHT(LEFT(K350,15),1)="4",VLOOKUP(K350,'[1]Budget Worksheet'!A:B,2,0),-1*VLOOKUP(K350,'[1]Budget Worksheet'!A:B,2,0)),0)</f>
        <v>-422</v>
      </c>
      <c r="P350" s="17">
        <f>VLOOKUP($K350,[1]Budget!$V:$AE,8,0)*IF($C350="1 - Revenues",1,IF(AND($C350="5 - Transfers",MID($K350,15,1)="4"),1,-1))</f>
        <v>-422</v>
      </c>
      <c r="Q350" s="17">
        <f>VLOOKUP($K350,[1]Budget!$V:$AE,10,0)*IF($C350="1 - Revenues",1,IF(AND($C350="5 - Transfers",MID(K350,15,1)="4"),1,-1))</f>
        <v>0</v>
      </c>
      <c r="S350" s="18" t="b">
        <f>IF(LEFT(C350,1)="1",1,-1)*SUMIF([1]Budget!V:V,'Budget Worksheet for Pivot Tabl'!K350,[1]Budget!AC:AC)=P350</f>
        <v>1</v>
      </c>
    </row>
    <row r="351" spans="1:19" x14ac:dyDescent="0.25">
      <c r="A351" t="s">
        <v>16</v>
      </c>
      <c r="B351" t="s">
        <v>2</v>
      </c>
      <c r="C351" t="s">
        <v>8</v>
      </c>
      <c r="D351" t="str">
        <f t="shared" si="5"/>
        <v>OUTFLOWS</v>
      </c>
      <c r="E351" t="s">
        <v>104</v>
      </c>
      <c r="F351" t="s">
        <v>105</v>
      </c>
      <c r="G351" t="s">
        <v>102</v>
      </c>
      <c r="H351" t="s">
        <v>212</v>
      </c>
      <c r="I351" t="s">
        <v>321</v>
      </c>
      <c r="J351" t="s">
        <v>322</v>
      </c>
      <c r="K351" t="s">
        <v>816</v>
      </c>
      <c r="L351" t="s">
        <v>614</v>
      </c>
      <c r="M351" s="17">
        <f>VLOOKUP($K351,[1]Budget!$V:$AE,5,0)*IF($C351="1 - Revenues",1,IF(AND($C351="5 - Transfers",MID(I351,15,1)="4"),1,-1))</f>
        <v>0</v>
      </c>
      <c r="N351" s="17">
        <f>VLOOKUP($K351,[1]Budget!$V:$AE,6,0)*IF($C351="1 - Revenues",1,IF(AND($C351="5 - Transfers",MID(J351,15,1)="4"),1,-1))</f>
        <v>0</v>
      </c>
      <c r="O351" s="17">
        <f>IFERROR(IF(RIGHT(LEFT(K351,15),1)="4",VLOOKUP(K351,'[1]Budget Worksheet'!A:B,2,0),-1*VLOOKUP(K351,'[1]Budget Worksheet'!A:B,2,0)),0)</f>
        <v>-507</v>
      </c>
      <c r="P351" s="17">
        <f>VLOOKUP($K351,[1]Budget!$V:$AE,8,0)*IF($C351="1 - Revenues",1,IF(AND($C351="5 - Transfers",MID($K351,15,1)="4"),1,-1))</f>
        <v>-507</v>
      </c>
      <c r="Q351" s="17">
        <f>VLOOKUP($K351,[1]Budget!$V:$AE,10,0)*IF($C351="1 - Revenues",1,IF(AND($C351="5 - Transfers",MID(K351,15,1)="4"),1,-1))</f>
        <v>0</v>
      </c>
      <c r="S351" s="18" t="b">
        <f>IF(LEFT(C351,1)="1",1,-1)*SUMIF([1]Budget!V:V,'Budget Worksheet for Pivot Tabl'!K351,[1]Budget!AC:AC)=P351</f>
        <v>1</v>
      </c>
    </row>
    <row r="352" spans="1:19" x14ac:dyDescent="0.25">
      <c r="A352" t="s">
        <v>16</v>
      </c>
      <c r="B352" t="s">
        <v>2</v>
      </c>
      <c r="C352" t="s">
        <v>8</v>
      </c>
      <c r="D352" t="str">
        <f t="shared" si="5"/>
        <v>OUTFLOWS</v>
      </c>
      <c r="E352" t="s">
        <v>104</v>
      </c>
      <c r="F352" t="s">
        <v>105</v>
      </c>
      <c r="G352" t="s">
        <v>102</v>
      </c>
      <c r="H352" t="s">
        <v>212</v>
      </c>
      <c r="I352" t="s">
        <v>321</v>
      </c>
      <c r="J352" t="s">
        <v>322</v>
      </c>
      <c r="K352" t="s">
        <v>817</v>
      </c>
      <c r="L352" t="s">
        <v>616</v>
      </c>
      <c r="M352" s="17">
        <f>VLOOKUP($K352,[1]Budget!$V:$AE,5,0)*IF($C352="1 - Revenues",1,IF(AND($C352="5 - Transfers",MID(I352,15,1)="4"),1,-1))</f>
        <v>-4000</v>
      </c>
      <c r="N352" s="17">
        <f>VLOOKUP($K352,[1]Budget!$V:$AE,6,0)*IF($C352="1 - Revenues",1,IF(AND($C352="5 - Transfers",MID(J352,15,1)="4"),1,-1))</f>
        <v>-4000</v>
      </c>
      <c r="O352" s="17">
        <f>IFERROR(IF(RIGHT(LEFT(K352,15),1)="4",VLOOKUP(K352,'[1]Budget Worksheet'!A:B,2,0),-1*VLOOKUP(K352,'[1]Budget Worksheet'!A:B,2,0)),0)</f>
        <v>-4800</v>
      </c>
      <c r="P352" s="17">
        <f>VLOOKUP($K352,[1]Budget!$V:$AE,8,0)*IF($C352="1 - Revenues",1,IF(AND($C352="5 - Transfers",MID($K352,15,1)="4"),1,-1))</f>
        <v>-6000</v>
      </c>
      <c r="Q352" s="17">
        <f>VLOOKUP($K352,[1]Budget!$V:$AE,10,0)*IF($C352="1 - Revenues",1,IF(AND($C352="5 - Transfers",MID(K352,15,1)="4"),1,-1))</f>
        <v>-1200</v>
      </c>
      <c r="S352" s="18" t="b">
        <f>IF(LEFT(C352,1)="1",1,-1)*SUMIF([1]Budget!V:V,'Budget Worksheet for Pivot Tabl'!K352,[1]Budget!AC:AC)=P352</f>
        <v>1</v>
      </c>
    </row>
    <row r="353" spans="1:19" x14ac:dyDescent="0.25">
      <c r="A353" t="s">
        <v>16</v>
      </c>
      <c r="B353" t="s">
        <v>2</v>
      </c>
      <c r="C353" t="s">
        <v>8</v>
      </c>
      <c r="D353" t="str">
        <f t="shared" si="5"/>
        <v>OUTFLOWS</v>
      </c>
      <c r="E353" t="s">
        <v>104</v>
      </c>
      <c r="F353" t="s">
        <v>105</v>
      </c>
      <c r="G353" t="s">
        <v>102</v>
      </c>
      <c r="H353" t="s">
        <v>212</v>
      </c>
      <c r="I353" t="s">
        <v>321</v>
      </c>
      <c r="J353" t="s">
        <v>322</v>
      </c>
      <c r="K353" t="s">
        <v>818</v>
      </c>
      <c r="L353" t="s">
        <v>618</v>
      </c>
      <c r="M353" s="17">
        <f>VLOOKUP($K353,[1]Budget!$V:$AE,5,0)*IF($C353="1 - Revenues",1,IF(AND($C353="5 - Transfers",MID(I353,15,1)="4"),1,-1))</f>
        <v>-1000</v>
      </c>
      <c r="N353" s="17">
        <f>VLOOKUP($K353,[1]Budget!$V:$AE,6,0)*IF($C353="1 - Revenues",1,IF(AND($C353="5 - Transfers",MID(J353,15,1)="4"),1,-1))</f>
        <v>0</v>
      </c>
      <c r="O353" s="17">
        <f>IFERROR(IF(RIGHT(LEFT(K353,15),1)="4",VLOOKUP(K353,'[1]Budget Worksheet'!A:B,2,0),-1*VLOOKUP(K353,'[1]Budget Worksheet'!A:B,2,0)),0)</f>
        <v>-2667</v>
      </c>
      <c r="P353" s="17">
        <f>VLOOKUP($K353,[1]Budget!$V:$AE,8,0)*IF($C353="1 - Revenues",1,IF(AND($C353="5 - Transfers",MID($K353,15,1)="4"),1,-1))</f>
        <v>-2667</v>
      </c>
      <c r="Q353" s="17">
        <f>VLOOKUP($K353,[1]Budget!$V:$AE,10,0)*IF($C353="1 - Revenues",1,IF(AND($C353="5 - Transfers",MID(K353,15,1)="4"),1,-1))</f>
        <v>0</v>
      </c>
      <c r="S353" s="18" t="b">
        <f>IF(LEFT(C353,1)="1",1,-1)*SUMIF([1]Budget!V:V,'Budget Worksheet for Pivot Tabl'!K353,[1]Budget!AC:AC)=P353</f>
        <v>1</v>
      </c>
    </row>
    <row r="354" spans="1:19" x14ac:dyDescent="0.25">
      <c r="A354" t="s">
        <v>16</v>
      </c>
      <c r="B354" t="s">
        <v>2</v>
      </c>
      <c r="C354" t="s">
        <v>8</v>
      </c>
      <c r="D354" t="str">
        <f t="shared" si="5"/>
        <v>OUTFLOWS</v>
      </c>
      <c r="E354" t="s">
        <v>104</v>
      </c>
      <c r="F354" t="s">
        <v>105</v>
      </c>
      <c r="G354" t="s">
        <v>102</v>
      </c>
      <c r="H354" t="s">
        <v>212</v>
      </c>
      <c r="I354" t="s">
        <v>321</v>
      </c>
      <c r="J354" t="s">
        <v>322</v>
      </c>
      <c r="K354" t="s">
        <v>819</v>
      </c>
      <c r="L354" t="s">
        <v>620</v>
      </c>
      <c r="M354" s="17">
        <f>VLOOKUP($K354,[1]Budget!$V:$AE,5,0)*IF($C354="1 - Revenues",1,IF(AND($C354="5 - Transfers",MID(I354,15,1)="4"),1,-1))</f>
        <v>0</v>
      </c>
      <c r="N354" s="17">
        <f>VLOOKUP($K354,[1]Budget!$V:$AE,6,0)*IF($C354="1 - Revenues",1,IF(AND($C354="5 - Transfers",MID(J354,15,1)="4"),1,-1))</f>
        <v>0</v>
      </c>
      <c r="O354" s="17">
        <f>IFERROR(IF(RIGHT(LEFT(K354,15),1)="4",VLOOKUP(K354,'[1]Budget Worksheet'!A:B,2,0),-1*VLOOKUP(K354,'[1]Budget Worksheet'!A:B,2,0)),0)</f>
        <v>0</v>
      </c>
      <c r="P354" s="17">
        <f>VLOOKUP($K354,[1]Budget!$V:$AE,8,0)*IF($C354="1 - Revenues",1,IF(AND($C354="5 - Transfers",MID($K354,15,1)="4"),1,-1))</f>
        <v>0</v>
      </c>
      <c r="Q354" s="17">
        <f>VLOOKUP($K354,[1]Budget!$V:$AE,10,0)*IF($C354="1 - Revenues",1,IF(AND($C354="5 - Transfers",MID(K354,15,1)="4"),1,-1))</f>
        <v>0</v>
      </c>
      <c r="S354" s="18" t="b">
        <f>IF(LEFT(C354,1)="1",1,-1)*SUMIF([1]Budget!V:V,'Budget Worksheet for Pivot Tabl'!K354,[1]Budget!AC:AC)=P354</f>
        <v>1</v>
      </c>
    </row>
    <row r="355" spans="1:19" x14ac:dyDescent="0.25">
      <c r="A355" t="s">
        <v>16</v>
      </c>
      <c r="B355" t="s">
        <v>2</v>
      </c>
      <c r="C355" t="s">
        <v>8</v>
      </c>
      <c r="D355" t="str">
        <f t="shared" si="5"/>
        <v>OUTFLOWS</v>
      </c>
      <c r="E355" t="s">
        <v>104</v>
      </c>
      <c r="F355" t="s">
        <v>105</v>
      </c>
      <c r="G355" t="s">
        <v>102</v>
      </c>
      <c r="H355" t="s">
        <v>212</v>
      </c>
      <c r="I355" t="s">
        <v>321</v>
      </c>
      <c r="J355" t="s">
        <v>322</v>
      </c>
      <c r="K355" t="s">
        <v>820</v>
      </c>
      <c r="L355" t="s">
        <v>472</v>
      </c>
      <c r="M355" s="17">
        <f>VLOOKUP($K355,[1]Budget!$V:$AE,5,0)*IF($C355="1 - Revenues",1,IF(AND($C355="5 - Transfers",MID(I355,15,1)="4"),1,-1))</f>
        <v>-2000</v>
      </c>
      <c r="N355" s="17">
        <f>VLOOKUP($K355,[1]Budget!$V:$AE,6,0)*IF($C355="1 - Revenues",1,IF(AND($C355="5 - Transfers",MID(J355,15,1)="4"),1,-1))</f>
        <v>-1000</v>
      </c>
      <c r="O355" s="17">
        <f>IFERROR(IF(RIGHT(LEFT(K355,15),1)="4",VLOOKUP(K355,'[1]Budget Worksheet'!A:B,2,0),-1*VLOOKUP(K355,'[1]Budget Worksheet'!A:B,2,0)),0)</f>
        <v>-4086</v>
      </c>
      <c r="P355" s="17">
        <f>VLOOKUP($K355,[1]Budget!$V:$AE,8,0)*IF($C355="1 - Revenues",1,IF(AND($C355="5 - Transfers",MID($K355,15,1)="4"),1,-1))</f>
        <v>-4086</v>
      </c>
      <c r="Q355" s="17">
        <f>VLOOKUP($K355,[1]Budget!$V:$AE,10,0)*IF($C355="1 - Revenues",1,IF(AND($C355="5 - Transfers",MID(K355,15,1)="4"),1,-1))</f>
        <v>0</v>
      </c>
      <c r="S355" s="18" t="b">
        <f>IF(LEFT(C355,1)="1",1,-1)*SUMIF([1]Budget!V:V,'Budget Worksheet for Pivot Tabl'!K355,[1]Budget!AC:AC)=P355</f>
        <v>1</v>
      </c>
    </row>
    <row r="356" spans="1:19" x14ac:dyDescent="0.25">
      <c r="A356" t="s">
        <v>16</v>
      </c>
      <c r="B356" t="s">
        <v>2</v>
      </c>
      <c r="C356" t="s">
        <v>8</v>
      </c>
      <c r="D356" t="str">
        <f t="shared" si="5"/>
        <v>OUTFLOWS</v>
      </c>
      <c r="E356" t="s">
        <v>104</v>
      </c>
      <c r="F356" t="s">
        <v>105</v>
      </c>
      <c r="G356" t="s">
        <v>102</v>
      </c>
      <c r="H356" t="s">
        <v>212</v>
      </c>
      <c r="I356" t="s">
        <v>321</v>
      </c>
      <c r="J356" t="s">
        <v>322</v>
      </c>
      <c r="K356" t="s">
        <v>821</v>
      </c>
      <c r="L356" t="s">
        <v>625</v>
      </c>
      <c r="M356" s="17">
        <f>VLOOKUP($K356,[1]Budget!$V:$AE,5,0)*IF($C356="1 - Revenues",1,IF(AND($C356="5 - Transfers",MID(I356,15,1)="4"),1,-1))</f>
        <v>0</v>
      </c>
      <c r="N356" s="17">
        <f>VLOOKUP($K356,[1]Budget!$V:$AE,6,0)*IF($C356="1 - Revenues",1,IF(AND($C356="5 - Transfers",MID(J356,15,1)="4"),1,-1))</f>
        <v>0</v>
      </c>
      <c r="O356" s="17">
        <f>IFERROR(IF(RIGHT(LEFT(K356,15),1)="4",VLOOKUP(K356,'[1]Budget Worksheet'!A:B,2,0),-1*VLOOKUP(K356,'[1]Budget Worksheet'!A:B,2,0)),0)</f>
        <v>0</v>
      </c>
      <c r="P356" s="17">
        <f>VLOOKUP($K356,[1]Budget!$V:$AE,8,0)*IF($C356="1 - Revenues",1,IF(AND($C356="5 - Transfers",MID($K356,15,1)="4"),1,-1))</f>
        <v>0</v>
      </c>
      <c r="Q356" s="17">
        <f>VLOOKUP($K356,[1]Budget!$V:$AE,10,0)*IF($C356="1 - Revenues",1,IF(AND($C356="5 - Transfers",MID(K356,15,1)="4"),1,-1))</f>
        <v>0</v>
      </c>
      <c r="S356" s="18" t="b">
        <f>IF(LEFT(C356,1)="1",1,-1)*SUMIF([1]Budget!V:V,'Budget Worksheet for Pivot Tabl'!K356,[1]Budget!AC:AC)=P356</f>
        <v>1</v>
      </c>
    </row>
    <row r="357" spans="1:19" x14ac:dyDescent="0.25">
      <c r="A357" t="s">
        <v>16</v>
      </c>
      <c r="B357" t="s">
        <v>2</v>
      </c>
      <c r="C357" t="s">
        <v>8</v>
      </c>
      <c r="D357" t="str">
        <f t="shared" si="5"/>
        <v>OUTFLOWS</v>
      </c>
      <c r="E357" t="s">
        <v>104</v>
      </c>
      <c r="F357" t="s">
        <v>105</v>
      </c>
      <c r="G357" t="s">
        <v>102</v>
      </c>
      <c r="H357" t="s">
        <v>212</v>
      </c>
      <c r="I357" t="s">
        <v>321</v>
      </c>
      <c r="J357" t="s">
        <v>322</v>
      </c>
      <c r="K357" t="s">
        <v>822</v>
      </c>
      <c r="L357" t="s">
        <v>627</v>
      </c>
      <c r="M357" s="17">
        <f>VLOOKUP($K357,[1]Budget!$V:$AE,5,0)*IF($C357="1 - Revenues",1,IF(AND($C357="5 - Transfers",MID(I357,15,1)="4"),1,-1))</f>
        <v>-1000</v>
      </c>
      <c r="N357" s="17">
        <f>VLOOKUP($K357,[1]Budget!$V:$AE,6,0)*IF($C357="1 - Revenues",1,IF(AND($C357="5 - Transfers",MID(J357,15,1)="4"),1,-1))</f>
        <v>0</v>
      </c>
      <c r="O357" s="17">
        <f>IFERROR(IF(RIGHT(LEFT(K357,15),1)="4",VLOOKUP(K357,'[1]Budget Worksheet'!A:B,2,0),-1*VLOOKUP(K357,'[1]Budget Worksheet'!A:B,2,0)),0)</f>
        <v>-1980</v>
      </c>
      <c r="P357" s="17">
        <f>VLOOKUP($K357,[1]Budget!$V:$AE,8,0)*IF($C357="1 - Revenues",1,IF(AND($C357="5 - Transfers",MID($K357,15,1)="4"),1,-1))</f>
        <v>-1980</v>
      </c>
      <c r="Q357" s="17">
        <f>VLOOKUP($K357,[1]Budget!$V:$AE,10,0)*IF($C357="1 - Revenues",1,IF(AND($C357="5 - Transfers",MID(K357,15,1)="4"),1,-1))</f>
        <v>0</v>
      </c>
      <c r="S357" s="18" t="b">
        <f>IF(LEFT(C357,1)="1",1,-1)*SUMIF([1]Budget!V:V,'Budget Worksheet for Pivot Tabl'!K357,[1]Budget!AC:AC)=P357</f>
        <v>1</v>
      </c>
    </row>
    <row r="358" spans="1:19" x14ac:dyDescent="0.25">
      <c r="A358" t="s">
        <v>16</v>
      </c>
      <c r="B358" t="s">
        <v>2</v>
      </c>
      <c r="C358" t="s">
        <v>9</v>
      </c>
      <c r="D358" t="str">
        <f t="shared" si="5"/>
        <v>OUTFLOWS</v>
      </c>
      <c r="E358" t="s">
        <v>104</v>
      </c>
      <c r="F358" t="s">
        <v>105</v>
      </c>
      <c r="G358" t="s">
        <v>102</v>
      </c>
      <c r="H358" t="s">
        <v>212</v>
      </c>
      <c r="I358" t="s">
        <v>321</v>
      </c>
      <c r="J358" t="s">
        <v>322</v>
      </c>
      <c r="K358" t="s">
        <v>823</v>
      </c>
      <c r="L358" t="s">
        <v>476</v>
      </c>
      <c r="M358" s="17">
        <f>VLOOKUP($K358,[1]Budget!$V:$AE,5,0)*IF($C358="1 - Revenues",1,IF(AND($C358="5 - Transfers",MID(I358,15,1)="4"),1,-1))</f>
        <v>-90000</v>
      </c>
      <c r="N358" s="17">
        <f>VLOOKUP($K358,[1]Budget!$V:$AE,6,0)*IF($C358="1 - Revenues",1,IF(AND($C358="5 - Transfers",MID(J358,15,1)="4"),1,-1))</f>
        <v>-62000</v>
      </c>
      <c r="O358" s="17">
        <f>IFERROR(IF(RIGHT(LEFT(K358,15),1)="4",VLOOKUP(K358,'[1]Budget Worksheet'!A:B,2,0),-1*VLOOKUP(K358,'[1]Budget Worksheet'!A:B,2,0)),0)</f>
        <v>-221600</v>
      </c>
      <c r="P358" s="17">
        <f>VLOOKUP($K358,[1]Budget!$V:$AE,8,0)*IF($C358="1 - Revenues",1,IF(AND($C358="5 - Transfers",MID($K358,15,1)="4"),1,-1))</f>
        <v>-221600</v>
      </c>
      <c r="Q358" s="17">
        <f>VLOOKUP($K358,[1]Budget!$V:$AE,10,0)*IF($C358="1 - Revenues",1,IF(AND($C358="5 - Transfers",MID(K358,15,1)="4"),1,-1))</f>
        <v>0</v>
      </c>
      <c r="S358" s="18" t="b">
        <f>IF(LEFT(C358,1)="1",1,-1)*SUMIF([1]Budget!V:V,'Budget Worksheet for Pivot Tabl'!K358,[1]Budget!AC:AC)=P358</f>
        <v>1</v>
      </c>
    </row>
    <row r="359" spans="1:19" x14ac:dyDescent="0.25">
      <c r="A359" t="s">
        <v>16</v>
      </c>
      <c r="B359" t="s">
        <v>2</v>
      </c>
      <c r="C359" t="s">
        <v>9</v>
      </c>
      <c r="D359" t="str">
        <f t="shared" si="5"/>
        <v>OUTFLOWS</v>
      </c>
      <c r="E359" t="s">
        <v>104</v>
      </c>
      <c r="F359" t="s">
        <v>105</v>
      </c>
      <c r="G359" t="s">
        <v>102</v>
      </c>
      <c r="H359" t="s">
        <v>212</v>
      </c>
      <c r="I359" t="s">
        <v>321</v>
      </c>
      <c r="J359" t="s">
        <v>322</v>
      </c>
      <c r="K359" t="s">
        <v>824</v>
      </c>
      <c r="L359" t="s">
        <v>674</v>
      </c>
      <c r="M359" s="17">
        <f>VLOOKUP($K359,[1]Budget!$V:$AE,5,0)*IF($C359="1 - Revenues",1,IF(AND($C359="5 - Transfers",MID(I359,15,1)="4"),1,-1))</f>
        <v>0</v>
      </c>
      <c r="N359" s="17">
        <f>VLOOKUP($K359,[1]Budget!$V:$AE,6,0)*IF($C359="1 - Revenues",1,IF(AND($C359="5 - Transfers",MID(J359,15,1)="4"),1,-1))</f>
        <v>0</v>
      </c>
      <c r="O359" s="17">
        <f>IFERROR(IF(RIGHT(LEFT(K359,15),1)="4",VLOOKUP(K359,'[1]Budget Worksheet'!A:B,2,0),-1*VLOOKUP(K359,'[1]Budget Worksheet'!A:B,2,0)),0)</f>
        <v>-250000</v>
      </c>
      <c r="P359" s="17">
        <f>VLOOKUP($K359,[1]Budget!$V:$AE,8,0)*IF($C359="1 - Revenues",1,IF(AND($C359="5 - Transfers",MID($K359,15,1)="4"),1,-1))</f>
        <v>-250000</v>
      </c>
      <c r="Q359" s="17">
        <f>VLOOKUP($K359,[1]Budget!$V:$AE,10,0)*IF($C359="1 - Revenues",1,IF(AND($C359="5 - Transfers",MID(K359,15,1)="4"),1,-1))</f>
        <v>0</v>
      </c>
      <c r="S359" s="18" t="b">
        <f>IF(LEFT(C359,1)="1",1,-1)*SUMIF([1]Budget!V:V,'Budget Worksheet for Pivot Tabl'!K359,[1]Budget!AC:AC)=P359</f>
        <v>1</v>
      </c>
    </row>
    <row r="360" spans="1:19" x14ac:dyDescent="0.25">
      <c r="A360" t="s">
        <v>16</v>
      </c>
      <c r="B360" t="s">
        <v>2</v>
      </c>
      <c r="C360" t="s">
        <v>9</v>
      </c>
      <c r="D360" t="str">
        <f t="shared" si="5"/>
        <v>OUTFLOWS</v>
      </c>
      <c r="E360" t="s">
        <v>104</v>
      </c>
      <c r="F360" t="s">
        <v>105</v>
      </c>
      <c r="G360" t="s">
        <v>102</v>
      </c>
      <c r="H360" t="s">
        <v>212</v>
      </c>
      <c r="I360" t="s">
        <v>321</v>
      </c>
      <c r="J360" t="s">
        <v>322</v>
      </c>
      <c r="K360" t="s">
        <v>825</v>
      </c>
      <c r="L360" t="s">
        <v>478</v>
      </c>
      <c r="M360" s="17">
        <f>VLOOKUP($K360,[1]Budget!$V:$AE,5,0)*IF($C360="1 - Revenues",1,IF(AND($C360="5 - Transfers",MID(I360,15,1)="4"),1,-1))</f>
        <v>0</v>
      </c>
      <c r="N360" s="17">
        <f>VLOOKUP($K360,[1]Budget!$V:$AE,6,0)*IF($C360="1 - Revenues",1,IF(AND($C360="5 - Transfers",MID(J360,15,1)="4"),1,-1))</f>
        <v>4000</v>
      </c>
      <c r="O360" s="17">
        <f>IFERROR(IF(RIGHT(LEFT(K360,15),1)="4",VLOOKUP(K360,'[1]Budget Worksheet'!A:B,2,0),-1*VLOOKUP(K360,'[1]Budget Worksheet'!A:B,2,0)),0)</f>
        <v>0</v>
      </c>
      <c r="P360" s="17">
        <f>VLOOKUP($K360,[1]Budget!$V:$AE,8,0)*IF($C360="1 - Revenues",1,IF(AND($C360="5 - Transfers",MID($K360,15,1)="4"),1,-1))</f>
        <v>0</v>
      </c>
      <c r="Q360" s="17">
        <f>VLOOKUP($K360,[1]Budget!$V:$AE,10,0)*IF($C360="1 - Revenues",1,IF(AND($C360="5 - Transfers",MID(K360,15,1)="4"),1,-1))</f>
        <v>0</v>
      </c>
      <c r="S360" s="18" t="b">
        <f>IF(LEFT(C360,1)="1",1,-1)*SUMIF([1]Budget!V:V,'Budget Worksheet for Pivot Tabl'!K360,[1]Budget!AC:AC)=P360</f>
        <v>1</v>
      </c>
    </row>
    <row r="361" spans="1:19" x14ac:dyDescent="0.25">
      <c r="A361" t="s">
        <v>16</v>
      </c>
      <c r="B361" t="s">
        <v>2</v>
      </c>
      <c r="C361" t="s">
        <v>9</v>
      </c>
      <c r="D361" t="str">
        <f t="shared" si="5"/>
        <v>OUTFLOWS</v>
      </c>
      <c r="E361" t="s">
        <v>104</v>
      </c>
      <c r="F361" t="s">
        <v>105</v>
      </c>
      <c r="G361" t="s">
        <v>102</v>
      </c>
      <c r="H361" t="s">
        <v>212</v>
      </c>
      <c r="I361" t="s">
        <v>321</v>
      </c>
      <c r="J361" t="s">
        <v>322</v>
      </c>
      <c r="K361" t="s">
        <v>826</v>
      </c>
      <c r="L361" t="s">
        <v>484</v>
      </c>
      <c r="M361" s="17">
        <f>VLOOKUP($K361,[1]Budget!$V:$AE,5,0)*IF($C361="1 - Revenues",1,IF(AND($C361="5 - Transfers",MID(I361,15,1)="4"),1,-1))</f>
        <v>-1000</v>
      </c>
      <c r="N361" s="17">
        <f>VLOOKUP($K361,[1]Budget!$V:$AE,6,0)*IF($C361="1 - Revenues",1,IF(AND($C361="5 - Transfers",MID(J361,15,1)="4"),1,-1))</f>
        <v>-1000</v>
      </c>
      <c r="O361" s="17">
        <f>IFERROR(IF(RIGHT(LEFT(K361,15),1)="4",VLOOKUP(K361,'[1]Budget Worksheet'!A:B,2,0),-1*VLOOKUP(K361,'[1]Budget Worksheet'!A:B,2,0)),0)</f>
        <v>-2500</v>
      </c>
      <c r="P361" s="17">
        <f>VLOOKUP($K361,[1]Budget!$V:$AE,8,0)*IF($C361="1 - Revenues",1,IF(AND($C361="5 - Transfers",MID($K361,15,1)="4"),1,-1))</f>
        <v>-2500</v>
      </c>
      <c r="Q361" s="17">
        <f>VLOOKUP($K361,[1]Budget!$V:$AE,10,0)*IF($C361="1 - Revenues",1,IF(AND($C361="5 - Transfers",MID(K361,15,1)="4"),1,-1))</f>
        <v>0</v>
      </c>
      <c r="S361" s="18" t="b">
        <f>IF(LEFT(C361,1)="1",1,-1)*SUMIF([1]Budget!V:V,'Budget Worksheet for Pivot Tabl'!K361,[1]Budget!AC:AC)=P361</f>
        <v>1</v>
      </c>
    </row>
    <row r="362" spans="1:19" x14ac:dyDescent="0.25">
      <c r="A362" t="s">
        <v>16</v>
      </c>
      <c r="B362" t="s">
        <v>2</v>
      </c>
      <c r="C362" t="s">
        <v>9</v>
      </c>
      <c r="D362" t="str">
        <f t="shared" si="5"/>
        <v>OUTFLOWS</v>
      </c>
      <c r="E362" t="s">
        <v>104</v>
      </c>
      <c r="F362" t="s">
        <v>105</v>
      </c>
      <c r="G362" t="s">
        <v>102</v>
      </c>
      <c r="H362" t="s">
        <v>212</v>
      </c>
      <c r="I362" t="s">
        <v>321</v>
      </c>
      <c r="J362" t="s">
        <v>322</v>
      </c>
      <c r="K362" t="s">
        <v>827</v>
      </c>
      <c r="L362" t="s">
        <v>640</v>
      </c>
      <c r="M362" s="17">
        <f>VLOOKUP($K362,[1]Budget!$V:$AE,5,0)*IF($C362="1 - Revenues",1,IF(AND($C362="5 - Transfers",MID(I362,15,1)="4"),1,-1))</f>
        <v>0</v>
      </c>
      <c r="N362" s="17">
        <f>VLOOKUP($K362,[1]Budget!$V:$AE,6,0)*IF($C362="1 - Revenues",1,IF(AND($C362="5 - Transfers",MID(J362,15,1)="4"),1,-1))</f>
        <v>0</v>
      </c>
      <c r="O362" s="17">
        <f>IFERROR(IF(RIGHT(LEFT(K362,15),1)="4",VLOOKUP(K362,'[1]Budget Worksheet'!A:B,2,0),-1*VLOOKUP(K362,'[1]Budget Worksheet'!A:B,2,0)),0)</f>
        <v>-6500</v>
      </c>
      <c r="P362" s="17">
        <f>VLOOKUP($K362,[1]Budget!$V:$AE,8,0)*IF($C362="1 - Revenues",1,IF(AND($C362="5 - Transfers",MID($K362,15,1)="4"),1,-1))</f>
        <v>-6500</v>
      </c>
      <c r="Q362" s="17">
        <f>VLOOKUP($K362,[1]Budget!$V:$AE,10,0)*IF($C362="1 - Revenues",1,IF(AND($C362="5 - Transfers",MID(K362,15,1)="4"),1,-1))</f>
        <v>0</v>
      </c>
      <c r="S362" s="18" t="b">
        <f>IF(LEFT(C362,1)="1",1,-1)*SUMIF([1]Budget!V:V,'Budget Worksheet for Pivot Tabl'!K362,[1]Budget!AC:AC)=P362</f>
        <v>1</v>
      </c>
    </row>
    <row r="363" spans="1:19" x14ac:dyDescent="0.25">
      <c r="A363" t="s">
        <v>16</v>
      </c>
      <c r="B363" t="s">
        <v>2</v>
      </c>
      <c r="C363" t="s">
        <v>9</v>
      </c>
      <c r="D363" t="str">
        <f t="shared" si="5"/>
        <v>OUTFLOWS</v>
      </c>
      <c r="E363" t="s">
        <v>104</v>
      </c>
      <c r="F363" t="s">
        <v>105</v>
      </c>
      <c r="G363" t="s">
        <v>102</v>
      </c>
      <c r="H363" t="s">
        <v>212</v>
      </c>
      <c r="I363" t="s">
        <v>321</v>
      </c>
      <c r="J363" t="s">
        <v>322</v>
      </c>
      <c r="K363" t="s">
        <v>828</v>
      </c>
      <c r="L363" t="s">
        <v>490</v>
      </c>
      <c r="M363" s="17">
        <f>VLOOKUP($K363,[1]Budget!$V:$AE,5,0)*IF($C363="1 - Revenues",1,IF(AND($C363="5 - Transfers",MID(I363,15,1)="4"),1,-1))</f>
        <v>-3000</v>
      </c>
      <c r="N363" s="17">
        <f>VLOOKUP($K363,[1]Budget!$V:$AE,6,0)*IF($C363="1 - Revenues",1,IF(AND($C363="5 - Transfers",MID(J363,15,1)="4"),1,-1))</f>
        <v>-1000</v>
      </c>
      <c r="O363" s="17">
        <f>IFERROR(IF(RIGHT(LEFT(K363,15),1)="4",VLOOKUP(K363,'[1]Budget Worksheet'!A:B,2,0),-1*VLOOKUP(K363,'[1]Budget Worksheet'!A:B,2,0)),0)</f>
        <v>-2350</v>
      </c>
      <c r="P363" s="17">
        <f>VLOOKUP($K363,[1]Budget!$V:$AE,8,0)*IF($C363="1 - Revenues",1,IF(AND($C363="5 - Transfers",MID($K363,15,1)="4"),1,-1))</f>
        <v>-4500</v>
      </c>
      <c r="Q363" s="17">
        <f>VLOOKUP($K363,[1]Budget!$V:$AE,10,0)*IF($C363="1 - Revenues",1,IF(AND($C363="5 - Transfers",MID(K363,15,1)="4"),1,-1))</f>
        <v>-2150</v>
      </c>
      <c r="S363" s="18" t="b">
        <f>IF(LEFT(C363,1)="1",1,-1)*SUMIF([1]Budget!V:V,'Budget Worksheet for Pivot Tabl'!K363,[1]Budget!AC:AC)=P363</f>
        <v>1</v>
      </c>
    </row>
    <row r="364" spans="1:19" x14ac:dyDescent="0.25">
      <c r="A364" t="s">
        <v>16</v>
      </c>
      <c r="B364" t="s">
        <v>2</v>
      </c>
      <c r="C364" t="s">
        <v>9</v>
      </c>
      <c r="D364" t="str">
        <f t="shared" si="5"/>
        <v>OUTFLOWS</v>
      </c>
      <c r="E364" t="s">
        <v>104</v>
      </c>
      <c r="F364" t="s">
        <v>105</v>
      </c>
      <c r="G364" t="s">
        <v>102</v>
      </c>
      <c r="H364" t="s">
        <v>212</v>
      </c>
      <c r="I364" t="s">
        <v>321</v>
      </c>
      <c r="J364" t="s">
        <v>322</v>
      </c>
      <c r="K364" t="s">
        <v>829</v>
      </c>
      <c r="L364" t="s">
        <v>645</v>
      </c>
      <c r="M364" s="17">
        <f>VLOOKUP($K364,[1]Budget!$V:$AE,5,0)*IF($C364="1 - Revenues",1,IF(AND($C364="5 - Transfers",MID(I364,15,1)="4"),1,-1))</f>
        <v>-6000</v>
      </c>
      <c r="N364" s="17">
        <f>VLOOKUP($K364,[1]Budget!$V:$AE,6,0)*IF($C364="1 - Revenues",1,IF(AND($C364="5 - Transfers",MID(J364,15,1)="4"),1,-1))</f>
        <v>-6000</v>
      </c>
      <c r="O364" s="17">
        <f>IFERROR(IF(RIGHT(LEFT(K364,15),1)="4",VLOOKUP(K364,'[1]Budget Worksheet'!A:B,2,0),-1*VLOOKUP(K364,'[1]Budget Worksheet'!A:B,2,0)),0)</f>
        <v>-6000</v>
      </c>
      <c r="P364" s="17">
        <f>VLOOKUP($K364,[1]Budget!$V:$AE,8,0)*IF($C364="1 - Revenues",1,IF(AND($C364="5 - Transfers",MID($K364,15,1)="4"),1,-1))</f>
        <v>-6000</v>
      </c>
      <c r="Q364" s="17">
        <f>VLOOKUP($K364,[1]Budget!$V:$AE,10,0)*IF($C364="1 - Revenues",1,IF(AND($C364="5 - Transfers",MID(K364,15,1)="4"),1,-1))</f>
        <v>0</v>
      </c>
      <c r="S364" s="18" t="b">
        <f>IF(LEFT(C364,1)="1",1,-1)*SUMIF([1]Budget!V:V,'Budget Worksheet for Pivot Tabl'!K364,[1]Budget!AC:AC)=P364</f>
        <v>1</v>
      </c>
    </row>
    <row r="365" spans="1:19" x14ac:dyDescent="0.25">
      <c r="A365" t="s">
        <v>16</v>
      </c>
      <c r="B365" t="s">
        <v>2</v>
      </c>
      <c r="C365" t="s">
        <v>9</v>
      </c>
      <c r="D365" t="str">
        <f t="shared" si="5"/>
        <v>OUTFLOWS</v>
      </c>
      <c r="E365" t="s">
        <v>104</v>
      </c>
      <c r="F365" t="s">
        <v>105</v>
      </c>
      <c r="G365" t="s">
        <v>102</v>
      </c>
      <c r="H365" t="s">
        <v>212</v>
      </c>
      <c r="I365" t="s">
        <v>321</v>
      </c>
      <c r="J365" t="s">
        <v>322</v>
      </c>
      <c r="K365" t="s">
        <v>830</v>
      </c>
      <c r="L365" t="s">
        <v>647</v>
      </c>
      <c r="M365" s="17">
        <f>VLOOKUP($K365,[1]Budget!$V:$AE,5,0)*IF($C365="1 - Revenues",1,IF(AND($C365="5 - Transfers",MID(I365,15,1)="4"),1,-1))</f>
        <v>-2000</v>
      </c>
      <c r="N365" s="17">
        <f>VLOOKUP($K365,[1]Budget!$V:$AE,6,0)*IF($C365="1 - Revenues",1,IF(AND($C365="5 - Transfers",MID(J365,15,1)="4"),1,-1))</f>
        <v>0</v>
      </c>
      <c r="O365" s="17">
        <f>IFERROR(IF(RIGHT(LEFT(K365,15),1)="4",VLOOKUP(K365,'[1]Budget Worksheet'!A:B,2,0),-1*VLOOKUP(K365,'[1]Budget Worksheet'!A:B,2,0)),0)</f>
        <v>-8000</v>
      </c>
      <c r="P365" s="17">
        <f>VLOOKUP($K365,[1]Budget!$V:$AE,8,0)*IF($C365="1 - Revenues",1,IF(AND($C365="5 - Transfers",MID($K365,15,1)="4"),1,-1))</f>
        <v>-8000</v>
      </c>
      <c r="Q365" s="17">
        <f>VLOOKUP($K365,[1]Budget!$V:$AE,10,0)*IF($C365="1 - Revenues",1,IF(AND($C365="5 - Transfers",MID(K365,15,1)="4"),1,-1))</f>
        <v>0</v>
      </c>
      <c r="S365" s="18" t="b">
        <f>IF(LEFT(C365,1)="1",1,-1)*SUMIF([1]Budget!V:V,'Budget Worksheet for Pivot Tabl'!K365,[1]Budget!AC:AC)=P365</f>
        <v>1</v>
      </c>
    </row>
    <row r="366" spans="1:19" x14ac:dyDescent="0.25">
      <c r="A366" t="s">
        <v>16</v>
      </c>
      <c r="B366" t="s">
        <v>2</v>
      </c>
      <c r="C366" t="s">
        <v>9</v>
      </c>
      <c r="D366" t="str">
        <f t="shared" si="5"/>
        <v>OUTFLOWS</v>
      </c>
      <c r="E366" t="s">
        <v>104</v>
      </c>
      <c r="F366" t="s">
        <v>105</v>
      </c>
      <c r="G366" t="s">
        <v>102</v>
      </c>
      <c r="H366" t="s">
        <v>212</v>
      </c>
      <c r="I366" t="s">
        <v>321</v>
      </c>
      <c r="J366" t="s">
        <v>322</v>
      </c>
      <c r="K366" t="s">
        <v>831</v>
      </c>
      <c r="L366" t="s">
        <v>649</v>
      </c>
      <c r="M366" s="17">
        <f>VLOOKUP($K366,[1]Budget!$V:$AE,5,0)*IF($C366="1 - Revenues",1,IF(AND($C366="5 - Transfers",MID(I366,15,1)="4"),1,-1))</f>
        <v>0</v>
      </c>
      <c r="N366" s="17">
        <f>VLOOKUP($K366,[1]Budget!$V:$AE,6,0)*IF($C366="1 - Revenues",1,IF(AND($C366="5 - Transfers",MID(J366,15,1)="4"),1,-1))</f>
        <v>0</v>
      </c>
      <c r="O366" s="17">
        <f>IFERROR(IF(RIGHT(LEFT(K366,15),1)="4",VLOOKUP(K366,'[1]Budget Worksheet'!A:B,2,0),-1*VLOOKUP(K366,'[1]Budget Worksheet'!A:B,2,0)),0)</f>
        <v>-500</v>
      </c>
      <c r="P366" s="17">
        <f>VLOOKUP($K366,[1]Budget!$V:$AE,8,0)*IF($C366="1 - Revenues",1,IF(AND($C366="5 - Transfers",MID($K366,15,1)="4"),1,-1))</f>
        <v>-500</v>
      </c>
      <c r="Q366" s="17">
        <f>VLOOKUP($K366,[1]Budget!$V:$AE,10,0)*IF($C366="1 - Revenues",1,IF(AND($C366="5 - Transfers",MID(K366,15,1)="4"),1,-1))</f>
        <v>0</v>
      </c>
      <c r="S366" s="18" t="b">
        <f>IF(LEFT(C366,1)="1",1,-1)*SUMIF([1]Budget!V:V,'Budget Worksheet for Pivot Tabl'!K366,[1]Budget!AC:AC)=P366</f>
        <v>1</v>
      </c>
    </row>
    <row r="367" spans="1:19" x14ac:dyDescent="0.25">
      <c r="A367" t="s">
        <v>16</v>
      </c>
      <c r="B367" t="s">
        <v>2</v>
      </c>
      <c r="C367" t="s">
        <v>9</v>
      </c>
      <c r="D367" t="str">
        <f t="shared" si="5"/>
        <v>OUTFLOWS</v>
      </c>
      <c r="E367" t="s">
        <v>104</v>
      </c>
      <c r="F367" t="s">
        <v>105</v>
      </c>
      <c r="G367" t="s">
        <v>102</v>
      </c>
      <c r="H367" t="s">
        <v>212</v>
      </c>
      <c r="I367" t="s">
        <v>321</v>
      </c>
      <c r="J367" t="s">
        <v>322</v>
      </c>
      <c r="K367" t="s">
        <v>832</v>
      </c>
      <c r="L367" t="s">
        <v>651</v>
      </c>
      <c r="M367" s="17">
        <f>VLOOKUP($K367,[1]Budget!$V:$AE,5,0)*IF($C367="1 - Revenues",1,IF(AND($C367="5 - Transfers",MID(I367,15,1)="4"),1,-1))</f>
        <v>1000</v>
      </c>
      <c r="N367" s="17">
        <f>VLOOKUP($K367,[1]Budget!$V:$AE,6,0)*IF($C367="1 - Revenues",1,IF(AND($C367="5 - Transfers",MID(J367,15,1)="4"),1,-1))</f>
        <v>-6000</v>
      </c>
      <c r="O367" s="17">
        <f>IFERROR(IF(RIGHT(LEFT(K367,15),1)="4",VLOOKUP(K367,'[1]Budget Worksheet'!A:B,2,0),-1*VLOOKUP(K367,'[1]Budget Worksheet'!A:B,2,0)),0)</f>
        <v>-20500</v>
      </c>
      <c r="P367" s="17">
        <f>VLOOKUP($K367,[1]Budget!$V:$AE,8,0)*IF($C367="1 - Revenues",1,IF(AND($C367="5 - Transfers",MID($K367,15,1)="4"),1,-1))</f>
        <v>-20500</v>
      </c>
      <c r="Q367" s="17">
        <f>VLOOKUP($K367,[1]Budget!$V:$AE,10,0)*IF($C367="1 - Revenues",1,IF(AND($C367="5 - Transfers",MID(K367,15,1)="4"),1,-1))</f>
        <v>0</v>
      </c>
      <c r="S367" s="18" t="b">
        <f>IF(LEFT(C367,1)="1",1,-1)*SUMIF([1]Budget!V:V,'Budget Worksheet for Pivot Tabl'!K367,[1]Budget!AC:AC)=P367</f>
        <v>1</v>
      </c>
    </row>
    <row r="368" spans="1:19" x14ac:dyDescent="0.25">
      <c r="A368" t="s">
        <v>16</v>
      </c>
      <c r="B368" t="s">
        <v>2</v>
      </c>
      <c r="C368" t="s">
        <v>9</v>
      </c>
      <c r="D368" t="str">
        <f t="shared" si="5"/>
        <v>OUTFLOWS</v>
      </c>
      <c r="E368" t="s">
        <v>104</v>
      </c>
      <c r="F368" t="s">
        <v>105</v>
      </c>
      <c r="G368" t="s">
        <v>102</v>
      </c>
      <c r="H368" t="s">
        <v>212</v>
      </c>
      <c r="I368" t="s">
        <v>321</v>
      </c>
      <c r="J368" t="s">
        <v>322</v>
      </c>
      <c r="K368" t="s">
        <v>833</v>
      </c>
      <c r="L368" t="s">
        <v>800</v>
      </c>
      <c r="M368" s="17">
        <f>VLOOKUP($K368,[1]Budget!$V:$AE,5,0)*IF($C368="1 - Revenues",1,IF(AND($C368="5 - Transfers",MID(I368,15,1)="4"),1,-1))</f>
        <v>0</v>
      </c>
      <c r="N368" s="17">
        <f>VLOOKUP($K368,[1]Budget!$V:$AE,6,0)*IF($C368="1 - Revenues",1,IF(AND($C368="5 - Transfers",MID(J368,15,1)="4"),1,-1))</f>
        <v>0</v>
      </c>
      <c r="O368" s="17">
        <f>IFERROR(IF(RIGHT(LEFT(K368,15),1)="4",VLOOKUP(K368,'[1]Budget Worksheet'!A:B,2,0),-1*VLOOKUP(K368,'[1]Budget Worksheet'!A:B,2,0)),0)</f>
        <v>-17000</v>
      </c>
      <c r="P368" s="17">
        <f>VLOOKUP($K368,[1]Budget!$V:$AE,8,0)*IF($C368="1 - Revenues",1,IF(AND($C368="5 - Transfers",MID($K368,15,1)="4"),1,-1))</f>
        <v>-17000</v>
      </c>
      <c r="Q368" s="17">
        <f>VLOOKUP($K368,[1]Budget!$V:$AE,10,0)*IF($C368="1 - Revenues",1,IF(AND($C368="5 - Transfers",MID(K368,15,1)="4"),1,-1))</f>
        <v>0</v>
      </c>
      <c r="S368" s="18" t="b">
        <f>IF(LEFT(C368,1)="1",1,-1)*SUMIF([1]Budget!V:V,'Budget Worksheet for Pivot Tabl'!K368,[1]Budget!AC:AC)=P368</f>
        <v>1</v>
      </c>
    </row>
    <row r="369" spans="1:19" x14ac:dyDescent="0.25">
      <c r="A369" t="s">
        <v>16</v>
      </c>
      <c r="B369" t="s">
        <v>2</v>
      </c>
      <c r="C369" t="s">
        <v>9</v>
      </c>
      <c r="D369" t="str">
        <f t="shared" si="5"/>
        <v>OUTFLOWS</v>
      </c>
      <c r="E369" t="s">
        <v>104</v>
      </c>
      <c r="F369" t="s">
        <v>105</v>
      </c>
      <c r="G369" t="s">
        <v>102</v>
      </c>
      <c r="H369" t="s">
        <v>212</v>
      </c>
      <c r="I369" t="s">
        <v>321</v>
      </c>
      <c r="J369" t="s">
        <v>322</v>
      </c>
      <c r="K369" t="s">
        <v>834</v>
      </c>
      <c r="L369" t="s">
        <v>802</v>
      </c>
      <c r="M369" s="17">
        <f>VLOOKUP($K369,[1]Budget!$V:$AE,5,0)*IF($C369="1 - Revenues",1,IF(AND($C369="5 - Transfers",MID(I369,15,1)="4"),1,-1))</f>
        <v>-5000</v>
      </c>
      <c r="N369" s="17">
        <f>VLOOKUP($K369,[1]Budget!$V:$AE,6,0)*IF($C369="1 - Revenues",1,IF(AND($C369="5 - Transfers",MID(J369,15,1)="4"),1,-1))</f>
        <v>-2000</v>
      </c>
      <c r="O369" s="17">
        <f>IFERROR(IF(RIGHT(LEFT(K369,15),1)="4",VLOOKUP(K369,'[1]Budget Worksheet'!A:B,2,0),-1*VLOOKUP(K369,'[1]Budget Worksheet'!A:B,2,0)),0)</f>
        <v>-107900</v>
      </c>
      <c r="P369" s="17">
        <f>VLOOKUP($K369,[1]Budget!$V:$AE,8,0)*IF($C369="1 - Revenues",1,IF(AND($C369="5 - Transfers",MID($K369,15,1)="4"),1,-1))</f>
        <v>-107900</v>
      </c>
      <c r="Q369" s="17">
        <f>VLOOKUP($K369,[1]Budget!$V:$AE,10,0)*IF($C369="1 - Revenues",1,IF(AND($C369="5 - Transfers",MID(K369,15,1)="4"),1,-1))</f>
        <v>0</v>
      </c>
      <c r="S369" s="18" t="b">
        <f>IF(LEFT(C369,1)="1",1,-1)*SUMIF([1]Budget!V:V,'Budget Worksheet for Pivot Tabl'!K369,[1]Budget!AC:AC)=P369</f>
        <v>1</v>
      </c>
    </row>
    <row r="370" spans="1:19" x14ac:dyDescent="0.25">
      <c r="A370" t="s">
        <v>16</v>
      </c>
      <c r="B370" t="s">
        <v>2</v>
      </c>
      <c r="C370" t="s">
        <v>9</v>
      </c>
      <c r="D370" t="str">
        <f t="shared" si="5"/>
        <v>OUTFLOWS</v>
      </c>
      <c r="E370" t="s">
        <v>104</v>
      </c>
      <c r="F370" t="s">
        <v>105</v>
      </c>
      <c r="G370" t="s">
        <v>102</v>
      </c>
      <c r="H370" t="s">
        <v>212</v>
      </c>
      <c r="I370" t="s">
        <v>321</v>
      </c>
      <c r="J370" t="s">
        <v>322</v>
      </c>
      <c r="K370" t="s">
        <v>835</v>
      </c>
      <c r="L370" t="s">
        <v>836</v>
      </c>
      <c r="M370" s="17">
        <f>VLOOKUP($K370,[1]Budget!$V:$AE,5,0)*IF($C370="1 - Revenues",1,IF(AND($C370="5 - Transfers",MID(I370,15,1)="4"),1,-1))</f>
        <v>-10000</v>
      </c>
      <c r="N370" s="17">
        <f>VLOOKUP($K370,[1]Budget!$V:$AE,6,0)*IF($C370="1 - Revenues",1,IF(AND($C370="5 - Transfers",MID(J370,15,1)="4"),1,-1))</f>
        <v>-10000</v>
      </c>
      <c r="O370" s="17">
        <f>IFERROR(IF(RIGHT(LEFT(K370,15),1)="4",VLOOKUP(K370,'[1]Budget Worksheet'!A:B,2,0),-1*VLOOKUP(K370,'[1]Budget Worksheet'!A:B,2,0)),0)</f>
        <v>0</v>
      </c>
      <c r="P370" s="17">
        <f>VLOOKUP($K370,[1]Budget!$V:$AE,8,0)*IF($C370="1 - Revenues",1,IF(AND($C370="5 - Transfers",MID($K370,15,1)="4"),1,-1))</f>
        <v>0</v>
      </c>
      <c r="Q370" s="17">
        <f>VLOOKUP($K370,[1]Budget!$V:$AE,10,0)*IF($C370="1 - Revenues",1,IF(AND($C370="5 - Transfers",MID(K370,15,1)="4"),1,-1))</f>
        <v>0</v>
      </c>
      <c r="S370" s="18" t="b">
        <f>IF(LEFT(C370,1)="1",1,-1)*SUMIF([1]Budget!V:V,'Budget Worksheet for Pivot Tabl'!K370,[1]Budget!AC:AC)=P370</f>
        <v>1</v>
      </c>
    </row>
    <row r="371" spans="1:19" x14ac:dyDescent="0.25">
      <c r="A371" t="s">
        <v>16</v>
      </c>
      <c r="B371" t="s">
        <v>2</v>
      </c>
      <c r="C371" t="s">
        <v>9</v>
      </c>
      <c r="D371" t="str">
        <f t="shared" si="5"/>
        <v>OUTFLOWS</v>
      </c>
      <c r="E371" t="s">
        <v>104</v>
      </c>
      <c r="F371" t="s">
        <v>105</v>
      </c>
      <c r="G371" t="s">
        <v>102</v>
      </c>
      <c r="H371" t="s">
        <v>212</v>
      </c>
      <c r="I371" t="s">
        <v>321</v>
      </c>
      <c r="J371" t="s">
        <v>322</v>
      </c>
      <c r="K371" t="s">
        <v>837</v>
      </c>
      <c r="L371" t="s">
        <v>838</v>
      </c>
      <c r="M371" s="17">
        <f>VLOOKUP($K371,[1]Budget!$V:$AE,5,0)*IF($C371="1 - Revenues",1,IF(AND($C371="5 - Transfers",MID(I371,15,1)="4"),1,-1))</f>
        <v>0</v>
      </c>
      <c r="N371" s="17">
        <f>VLOOKUP($K371,[1]Budget!$V:$AE,6,0)*IF($C371="1 - Revenues",1,IF(AND($C371="5 - Transfers",MID(J371,15,1)="4"),1,-1))</f>
        <v>0</v>
      </c>
      <c r="O371" s="17">
        <f>IFERROR(IF(RIGHT(LEFT(K371,15),1)="4",VLOOKUP(K371,'[1]Budget Worksheet'!A:B,2,0),-1*VLOOKUP(K371,'[1]Budget Worksheet'!A:B,2,0)),0)</f>
        <v>0</v>
      </c>
      <c r="P371" s="17">
        <f>VLOOKUP($K371,[1]Budget!$V:$AE,8,0)*IF($C371="1 - Revenues",1,IF(AND($C371="5 - Transfers",MID($K371,15,1)="4"),1,-1))</f>
        <v>0</v>
      </c>
      <c r="Q371" s="17">
        <f>VLOOKUP($K371,[1]Budget!$V:$AE,10,0)*IF($C371="1 - Revenues",1,IF(AND($C371="5 - Transfers",MID(K371,15,1)="4"),1,-1))</f>
        <v>0</v>
      </c>
      <c r="S371" s="18" t="b">
        <f>IF(LEFT(C371,1)="1",1,-1)*SUMIF([1]Budget!V:V,'Budget Worksheet for Pivot Tabl'!K371,[1]Budget!AC:AC)=P371</f>
        <v>1</v>
      </c>
    </row>
    <row r="372" spans="1:19" x14ac:dyDescent="0.25">
      <c r="A372" t="s">
        <v>16</v>
      </c>
      <c r="B372" t="s">
        <v>2</v>
      </c>
      <c r="C372" t="s">
        <v>9</v>
      </c>
      <c r="D372" t="str">
        <f t="shared" si="5"/>
        <v>OUTFLOWS</v>
      </c>
      <c r="E372" t="s">
        <v>104</v>
      </c>
      <c r="F372" t="s">
        <v>105</v>
      </c>
      <c r="G372" t="s">
        <v>102</v>
      </c>
      <c r="H372" t="s">
        <v>212</v>
      </c>
      <c r="I372" t="s">
        <v>321</v>
      </c>
      <c r="J372" t="s">
        <v>322</v>
      </c>
      <c r="K372" t="s">
        <v>839</v>
      </c>
      <c r="L372" t="s">
        <v>840</v>
      </c>
      <c r="M372" s="17">
        <f>VLOOKUP($K372,[1]Budget!$V:$AE,5,0)*IF($C372="1 - Revenues",1,IF(AND($C372="5 - Transfers",MID(I372,15,1)="4"),1,-1))</f>
        <v>-15000</v>
      </c>
      <c r="N372" s="17">
        <f>VLOOKUP($K372,[1]Budget!$V:$AE,6,0)*IF($C372="1 - Revenues",1,IF(AND($C372="5 - Transfers",MID(J372,15,1)="4"),1,-1))</f>
        <v>0</v>
      </c>
      <c r="O372" s="17">
        <f>IFERROR(IF(RIGHT(LEFT(K372,15),1)="4",VLOOKUP(K372,'[1]Budget Worksheet'!A:B,2,0),-1*VLOOKUP(K372,'[1]Budget Worksheet'!A:B,2,0)),0)</f>
        <v>0</v>
      </c>
      <c r="P372" s="17">
        <f>VLOOKUP($K372,[1]Budget!$V:$AE,8,0)*IF($C372="1 - Revenues",1,IF(AND($C372="5 - Transfers",MID($K372,15,1)="4"),1,-1))</f>
        <v>0</v>
      </c>
      <c r="Q372" s="17">
        <f>VLOOKUP($K372,[1]Budget!$V:$AE,10,0)*IF($C372="1 - Revenues",1,IF(AND($C372="5 - Transfers",MID(K372,15,1)="4"),1,-1))</f>
        <v>0</v>
      </c>
      <c r="S372" s="18" t="b">
        <f>IF(LEFT(C372,1)="1",1,-1)*SUMIF([1]Budget!V:V,'Budget Worksheet for Pivot Tabl'!K372,[1]Budget!AC:AC)=P372</f>
        <v>1</v>
      </c>
    </row>
    <row r="373" spans="1:19" x14ac:dyDescent="0.25">
      <c r="A373" t="s">
        <v>16</v>
      </c>
      <c r="B373" t="s">
        <v>2</v>
      </c>
      <c r="C373" t="s">
        <v>9</v>
      </c>
      <c r="D373" t="str">
        <f t="shared" si="5"/>
        <v>OUTFLOWS</v>
      </c>
      <c r="E373" t="s">
        <v>104</v>
      </c>
      <c r="F373" t="s">
        <v>105</v>
      </c>
      <c r="G373" t="s">
        <v>102</v>
      </c>
      <c r="H373" t="s">
        <v>212</v>
      </c>
      <c r="I373" t="s">
        <v>321</v>
      </c>
      <c r="J373" t="s">
        <v>322</v>
      </c>
      <c r="K373" t="s">
        <v>841</v>
      </c>
      <c r="L373" t="s">
        <v>842</v>
      </c>
      <c r="M373" s="17">
        <f>VLOOKUP($K373,[1]Budget!$V:$AE,5,0)*IF($C373="1 - Revenues",1,IF(AND($C373="5 - Transfers",MID(I373,15,1)="4"),1,-1))</f>
        <v>0</v>
      </c>
      <c r="N373" s="17">
        <f>VLOOKUP($K373,[1]Budget!$V:$AE,6,0)*IF($C373="1 - Revenues",1,IF(AND($C373="5 - Transfers",MID(J373,15,1)="4"),1,-1))</f>
        <v>0</v>
      </c>
      <c r="O373" s="17">
        <f>IFERROR(IF(RIGHT(LEFT(K373,15),1)="4",VLOOKUP(K373,'[1]Budget Worksheet'!A:B,2,0),-1*VLOOKUP(K373,'[1]Budget Worksheet'!A:B,2,0)),0)</f>
        <v>0</v>
      </c>
      <c r="P373" s="17">
        <f>VLOOKUP($K373,[1]Budget!$V:$AE,8,0)*IF($C373="1 - Revenues",1,IF(AND($C373="5 - Transfers",MID($K373,15,1)="4"),1,-1))</f>
        <v>0</v>
      </c>
      <c r="Q373" s="17">
        <f>VLOOKUP($K373,[1]Budget!$V:$AE,10,0)*IF($C373="1 - Revenues",1,IF(AND($C373="5 - Transfers",MID(K373,15,1)="4"),1,-1))</f>
        <v>0</v>
      </c>
      <c r="S373" s="18" t="b">
        <f>IF(LEFT(C373,1)="1",1,-1)*SUMIF([1]Budget!V:V,'Budget Worksheet for Pivot Tabl'!K373,[1]Budget!AC:AC)=P373</f>
        <v>1</v>
      </c>
    </row>
    <row r="374" spans="1:19" x14ac:dyDescent="0.25">
      <c r="A374" t="s">
        <v>16</v>
      </c>
      <c r="B374" t="s">
        <v>2</v>
      </c>
      <c r="C374" t="s">
        <v>9</v>
      </c>
      <c r="D374" t="str">
        <f t="shared" si="5"/>
        <v>OUTFLOWS</v>
      </c>
      <c r="E374" t="s">
        <v>104</v>
      </c>
      <c r="F374" t="s">
        <v>105</v>
      </c>
      <c r="G374" t="s">
        <v>102</v>
      </c>
      <c r="H374" t="s">
        <v>212</v>
      </c>
      <c r="I374" t="s">
        <v>321</v>
      </c>
      <c r="J374" t="s">
        <v>322</v>
      </c>
      <c r="K374" t="s">
        <v>843</v>
      </c>
      <c r="L374" t="s">
        <v>844</v>
      </c>
      <c r="M374" s="17">
        <f>VLOOKUP($K374,[1]Budget!$V:$AE,5,0)*IF($C374="1 - Revenues",1,IF(AND($C374="5 - Transfers",MID(I374,15,1)="4"),1,-1))</f>
        <v>-262000</v>
      </c>
      <c r="N374" s="17">
        <f>VLOOKUP($K374,[1]Budget!$V:$AE,6,0)*IF($C374="1 - Revenues",1,IF(AND($C374="5 - Transfers",MID(J374,15,1)="4"),1,-1))</f>
        <v>-3000</v>
      </c>
      <c r="O374" s="17">
        <f>IFERROR(IF(RIGHT(LEFT(K374,15),1)="4",VLOOKUP(K374,'[1]Budget Worksheet'!A:B,2,0),-1*VLOOKUP(K374,'[1]Budget Worksheet'!A:B,2,0)),0)</f>
        <v>-200000</v>
      </c>
      <c r="P374" s="17">
        <f>VLOOKUP($K374,[1]Budget!$V:$AE,8,0)*IF($C374="1 - Revenues",1,IF(AND($C374="5 - Transfers",MID($K374,15,1)="4"),1,-1))</f>
        <v>-200000</v>
      </c>
      <c r="Q374" s="17">
        <f>VLOOKUP($K374,[1]Budget!$V:$AE,10,0)*IF($C374="1 - Revenues",1,IF(AND($C374="5 - Transfers",MID(K374,15,1)="4"),1,-1))</f>
        <v>0</v>
      </c>
      <c r="S374" s="18" t="b">
        <f>IF(LEFT(C374,1)="1",1,-1)*SUMIF([1]Budget!V:V,'Budget Worksheet for Pivot Tabl'!K374,[1]Budget!AC:AC)=P374</f>
        <v>1</v>
      </c>
    </row>
    <row r="375" spans="1:19" x14ac:dyDescent="0.25">
      <c r="A375" t="s">
        <v>16</v>
      </c>
      <c r="B375" t="s">
        <v>2</v>
      </c>
      <c r="C375" t="s">
        <v>8</v>
      </c>
      <c r="D375" t="str">
        <f t="shared" si="5"/>
        <v>OUTFLOWS</v>
      </c>
      <c r="E375" t="s">
        <v>104</v>
      </c>
      <c r="F375" t="s">
        <v>105</v>
      </c>
      <c r="G375" t="s">
        <v>102</v>
      </c>
      <c r="H375" t="s">
        <v>212</v>
      </c>
      <c r="I375" t="s">
        <v>845</v>
      </c>
      <c r="J375" t="s">
        <v>846</v>
      </c>
      <c r="K375" t="s">
        <v>847</v>
      </c>
      <c r="L375" t="s">
        <v>590</v>
      </c>
      <c r="M375" s="17">
        <f>VLOOKUP($K375,[1]Budget!$V:$AE,5,0)*IF($C375="1 - Revenues",1,IF(AND($C375="5 - Transfers",MID(I375,15,1)="4"),1,-1))</f>
        <v>0</v>
      </c>
      <c r="N375" s="17">
        <f>VLOOKUP($K375,[1]Budget!$V:$AE,6,0)*IF($C375="1 - Revenues",1,IF(AND($C375="5 - Transfers",MID(J375,15,1)="4"),1,-1))</f>
        <v>-10000</v>
      </c>
      <c r="O375" s="17">
        <f>IFERROR(IF(RIGHT(LEFT(K375,15),1)="4",VLOOKUP(K375,'[1]Budget Worksheet'!A:B,2,0),-1*VLOOKUP(K375,'[1]Budget Worksheet'!A:B,2,0)),0)</f>
        <v>-124404</v>
      </c>
      <c r="P375" s="17">
        <f>VLOOKUP($K375,[1]Budget!$V:$AE,8,0)*IF($C375="1 - Revenues",1,IF(AND($C375="5 - Transfers",MID($K375,15,1)="4"),1,-1))</f>
        <v>-124404</v>
      </c>
      <c r="Q375" s="17">
        <f>VLOOKUP($K375,[1]Budget!$V:$AE,10,0)*IF($C375="1 - Revenues",1,IF(AND($C375="5 - Transfers",MID(K375,15,1)="4"),1,-1))</f>
        <v>0</v>
      </c>
      <c r="S375" s="18" t="b">
        <f>IF(LEFT(C375,1)="1",1,-1)*SUMIF([1]Budget!V:V,'Budget Worksheet for Pivot Tabl'!K375,[1]Budget!AC:AC)=P375</f>
        <v>1</v>
      </c>
    </row>
    <row r="376" spans="1:19" x14ac:dyDescent="0.25">
      <c r="A376" t="s">
        <v>16</v>
      </c>
      <c r="B376" t="s">
        <v>2</v>
      </c>
      <c r="C376" t="s">
        <v>8</v>
      </c>
      <c r="D376" t="str">
        <f t="shared" si="5"/>
        <v>OUTFLOWS</v>
      </c>
      <c r="E376" t="s">
        <v>104</v>
      </c>
      <c r="F376" t="s">
        <v>105</v>
      </c>
      <c r="G376" t="s">
        <v>102</v>
      </c>
      <c r="H376" t="s">
        <v>212</v>
      </c>
      <c r="I376" t="s">
        <v>845</v>
      </c>
      <c r="J376" t="s">
        <v>846</v>
      </c>
      <c r="K376" t="s">
        <v>848</v>
      </c>
      <c r="L376" t="s">
        <v>582</v>
      </c>
      <c r="M376" s="17">
        <f>VLOOKUP($K376,[1]Budget!$V:$AE,5,0)*IF($C376="1 - Revenues",1,IF(AND($C376="5 - Transfers",MID(I376,15,1)="4"),1,-1))</f>
        <v>0</v>
      </c>
      <c r="N376" s="17">
        <f>VLOOKUP($K376,[1]Budget!$V:$AE,6,0)*IF($C376="1 - Revenues",1,IF(AND($C376="5 - Transfers",MID(J376,15,1)="4"),1,-1))</f>
        <v>0</v>
      </c>
      <c r="O376" s="17">
        <f>IFERROR(IF(RIGHT(LEFT(K376,15),1)="4",VLOOKUP(K376,'[1]Budget Worksheet'!A:B,2,0),-1*VLOOKUP(K376,'[1]Budget Worksheet'!A:B,2,0)),0)</f>
        <v>0</v>
      </c>
      <c r="P376" s="17">
        <f>VLOOKUP($K376,[1]Budget!$V:$AE,8,0)*IF($C376="1 - Revenues",1,IF(AND($C376="5 - Transfers",MID($K376,15,1)="4"),1,-1))</f>
        <v>0</v>
      </c>
      <c r="Q376" s="17">
        <f>VLOOKUP($K376,[1]Budget!$V:$AE,10,0)*IF($C376="1 - Revenues",1,IF(AND($C376="5 - Transfers",MID(K376,15,1)="4"),1,-1))</f>
        <v>0</v>
      </c>
      <c r="S376" s="18" t="b">
        <f>IF(LEFT(C376,1)="1",1,-1)*SUMIF([1]Budget!V:V,'Budget Worksheet for Pivot Tabl'!K376,[1]Budget!AC:AC)=P376</f>
        <v>1</v>
      </c>
    </row>
    <row r="377" spans="1:19" x14ac:dyDescent="0.25">
      <c r="A377" t="s">
        <v>16</v>
      </c>
      <c r="B377" t="s">
        <v>2</v>
      </c>
      <c r="C377" t="s">
        <v>8</v>
      </c>
      <c r="D377" t="str">
        <f t="shared" si="5"/>
        <v>OUTFLOWS</v>
      </c>
      <c r="E377" t="s">
        <v>104</v>
      </c>
      <c r="F377" t="s">
        <v>105</v>
      </c>
      <c r="G377" t="s">
        <v>102</v>
      </c>
      <c r="H377" t="s">
        <v>212</v>
      </c>
      <c r="I377" t="s">
        <v>845</v>
      </c>
      <c r="J377" t="s">
        <v>846</v>
      </c>
      <c r="K377" t="s">
        <v>849</v>
      </c>
      <c r="L377" t="s">
        <v>597</v>
      </c>
      <c r="M377" s="17">
        <f>VLOOKUP($K377,[1]Budget!$V:$AE,5,0)*IF($C377="1 - Revenues",1,IF(AND($C377="5 - Transfers",MID(I377,15,1)="4"),1,-1))</f>
        <v>0</v>
      </c>
      <c r="N377" s="17">
        <f>VLOOKUP($K377,[1]Budget!$V:$AE,6,0)*IF($C377="1 - Revenues",1,IF(AND($C377="5 - Transfers",MID(J377,15,1)="4"),1,-1))</f>
        <v>0</v>
      </c>
      <c r="O377" s="17">
        <f>IFERROR(IF(RIGHT(LEFT(K377,15),1)="4",VLOOKUP(K377,'[1]Budget Worksheet'!A:B,2,0),-1*VLOOKUP(K377,'[1]Budget Worksheet'!A:B,2,0)),0)</f>
        <v>-2433</v>
      </c>
      <c r="P377" s="17">
        <f>VLOOKUP($K377,[1]Budget!$V:$AE,8,0)*IF($C377="1 - Revenues",1,IF(AND($C377="5 - Transfers",MID($K377,15,1)="4"),1,-1))</f>
        <v>-2433</v>
      </c>
      <c r="Q377" s="17">
        <f>VLOOKUP($K377,[1]Budget!$V:$AE,10,0)*IF($C377="1 - Revenues",1,IF(AND($C377="5 - Transfers",MID(K377,15,1)="4"),1,-1))</f>
        <v>0</v>
      </c>
      <c r="S377" s="18" t="b">
        <f>IF(LEFT(C377,1)="1",1,-1)*SUMIF([1]Budget!V:V,'Budget Worksheet for Pivot Tabl'!K377,[1]Budget!AC:AC)=P377</f>
        <v>1</v>
      </c>
    </row>
    <row r="378" spans="1:19" x14ac:dyDescent="0.25">
      <c r="A378" t="s">
        <v>16</v>
      </c>
      <c r="B378" t="s">
        <v>2</v>
      </c>
      <c r="C378" t="s">
        <v>8</v>
      </c>
      <c r="D378" t="str">
        <f t="shared" si="5"/>
        <v>OUTFLOWS</v>
      </c>
      <c r="E378" t="s">
        <v>104</v>
      </c>
      <c r="F378" t="s">
        <v>105</v>
      </c>
      <c r="G378" t="s">
        <v>102</v>
      </c>
      <c r="H378" t="s">
        <v>212</v>
      </c>
      <c r="I378" t="s">
        <v>845</v>
      </c>
      <c r="J378" t="s">
        <v>846</v>
      </c>
      <c r="K378" t="s">
        <v>850</v>
      </c>
      <c r="L378" t="s">
        <v>599</v>
      </c>
      <c r="M378" s="17">
        <f>VLOOKUP($K378,[1]Budget!$V:$AE,5,0)*IF($C378="1 - Revenues",1,IF(AND($C378="5 - Transfers",MID(I378,15,1)="4"),1,-1))</f>
        <v>0</v>
      </c>
      <c r="N378" s="17">
        <f>VLOOKUP($K378,[1]Budget!$V:$AE,6,0)*IF($C378="1 - Revenues",1,IF(AND($C378="5 - Transfers",MID(J378,15,1)="4"),1,-1))</f>
        <v>0</v>
      </c>
      <c r="O378" s="17">
        <f>IFERROR(IF(RIGHT(LEFT(K378,15),1)="4",VLOOKUP(K378,'[1]Budget Worksheet'!A:B,2,0),-1*VLOOKUP(K378,'[1]Budget Worksheet'!A:B,2,0)),0)</f>
        <v>-1200</v>
      </c>
      <c r="P378" s="17">
        <f>VLOOKUP($K378,[1]Budget!$V:$AE,8,0)*IF($C378="1 - Revenues",1,IF(AND($C378="5 - Transfers",MID($K378,15,1)="4"),1,-1))</f>
        <v>-1200</v>
      </c>
      <c r="Q378" s="17">
        <f>VLOOKUP($K378,[1]Budget!$V:$AE,10,0)*IF($C378="1 - Revenues",1,IF(AND($C378="5 - Transfers",MID(K378,15,1)="4"),1,-1))</f>
        <v>0</v>
      </c>
      <c r="S378" s="18" t="b">
        <f>IF(LEFT(C378,1)="1",1,-1)*SUMIF([1]Budget!V:V,'Budget Worksheet for Pivot Tabl'!K378,[1]Budget!AC:AC)=P378</f>
        <v>1</v>
      </c>
    </row>
    <row r="379" spans="1:19" x14ac:dyDescent="0.25">
      <c r="A379" t="s">
        <v>16</v>
      </c>
      <c r="B379" t="s">
        <v>2</v>
      </c>
      <c r="C379" t="s">
        <v>8</v>
      </c>
      <c r="D379" t="str">
        <f t="shared" si="5"/>
        <v>OUTFLOWS</v>
      </c>
      <c r="E379" t="s">
        <v>104</v>
      </c>
      <c r="F379" t="s">
        <v>105</v>
      </c>
      <c r="G379" t="s">
        <v>102</v>
      </c>
      <c r="H379" t="s">
        <v>212</v>
      </c>
      <c r="I379" t="s">
        <v>845</v>
      </c>
      <c r="J379" t="s">
        <v>846</v>
      </c>
      <c r="K379" t="s">
        <v>851</v>
      </c>
      <c r="L379" t="s">
        <v>601</v>
      </c>
      <c r="M379" s="17">
        <f>VLOOKUP($K379,[1]Budget!$V:$AE,5,0)*IF($C379="1 - Revenues",1,IF(AND($C379="5 - Transfers",MID(I379,15,1)="4"),1,-1))</f>
        <v>0</v>
      </c>
      <c r="N379" s="17">
        <f>VLOOKUP($K379,[1]Budget!$V:$AE,6,0)*IF($C379="1 - Revenues",1,IF(AND($C379="5 - Transfers",MID(J379,15,1)="4"),1,-1))</f>
        <v>0</v>
      </c>
      <c r="O379" s="17">
        <f>IFERROR(IF(RIGHT(LEFT(K379,15),1)="4",VLOOKUP(K379,'[1]Budget Worksheet'!A:B,2,0),-1*VLOOKUP(K379,'[1]Budget Worksheet'!A:B,2,0)),0)</f>
        <v>0</v>
      </c>
      <c r="P379" s="17">
        <f>VLOOKUP($K379,[1]Budget!$V:$AE,8,0)*IF($C379="1 - Revenues",1,IF(AND($C379="5 - Transfers",MID($K379,15,1)="4"),1,-1))</f>
        <v>0</v>
      </c>
      <c r="Q379" s="17">
        <f>VLOOKUP($K379,[1]Budget!$V:$AE,10,0)*IF($C379="1 - Revenues",1,IF(AND($C379="5 - Transfers",MID(K379,15,1)="4"),1,-1))</f>
        <v>0</v>
      </c>
      <c r="S379" s="18" t="b">
        <f>IF(LEFT(C379,1)="1",1,-1)*SUMIF([1]Budget!V:V,'Budget Worksheet for Pivot Tabl'!K379,[1]Budget!AC:AC)=P379</f>
        <v>1</v>
      </c>
    </row>
    <row r="380" spans="1:19" x14ac:dyDescent="0.25">
      <c r="A380" t="s">
        <v>16</v>
      </c>
      <c r="B380" t="s">
        <v>2</v>
      </c>
      <c r="C380" t="s">
        <v>8</v>
      </c>
      <c r="D380" t="str">
        <f t="shared" si="5"/>
        <v>OUTFLOWS</v>
      </c>
      <c r="E380" t="s">
        <v>104</v>
      </c>
      <c r="F380" t="s">
        <v>105</v>
      </c>
      <c r="G380" t="s">
        <v>102</v>
      </c>
      <c r="H380" t="s">
        <v>212</v>
      </c>
      <c r="I380" t="s">
        <v>845</v>
      </c>
      <c r="J380" t="s">
        <v>846</v>
      </c>
      <c r="K380" t="s">
        <v>852</v>
      </c>
      <c r="L380" t="s">
        <v>603</v>
      </c>
      <c r="M380" s="17">
        <f>VLOOKUP($K380,[1]Budget!$V:$AE,5,0)*IF($C380="1 - Revenues",1,IF(AND($C380="5 - Transfers",MID(I380,15,1)="4"),1,-1))</f>
        <v>0</v>
      </c>
      <c r="N380" s="17">
        <f>VLOOKUP($K380,[1]Budget!$V:$AE,6,0)*IF($C380="1 - Revenues",1,IF(AND($C380="5 - Transfers",MID(J380,15,1)="4"),1,-1))</f>
        <v>0</v>
      </c>
      <c r="O380" s="17">
        <f>IFERROR(IF(RIGHT(LEFT(K380,15),1)="4",VLOOKUP(K380,'[1]Budget Worksheet'!A:B,2,0),-1*VLOOKUP(K380,'[1]Budget Worksheet'!A:B,2,0)),0)</f>
        <v>0</v>
      </c>
      <c r="P380" s="17">
        <f>VLOOKUP($K380,[1]Budget!$V:$AE,8,0)*IF($C380="1 - Revenues",1,IF(AND($C380="5 - Transfers",MID($K380,15,1)="4"),1,-1))</f>
        <v>0</v>
      </c>
      <c r="Q380" s="17">
        <f>VLOOKUP($K380,[1]Budget!$V:$AE,10,0)*IF($C380="1 - Revenues",1,IF(AND($C380="5 - Transfers",MID(K380,15,1)="4"),1,-1))</f>
        <v>0</v>
      </c>
      <c r="S380" s="18" t="b">
        <f>IF(LEFT(C380,1)="1",1,-1)*SUMIF([1]Budget!V:V,'Budget Worksheet for Pivot Tabl'!K380,[1]Budget!AC:AC)=P380</f>
        <v>1</v>
      </c>
    </row>
    <row r="381" spans="1:19" x14ac:dyDescent="0.25">
      <c r="A381" t="s">
        <v>16</v>
      </c>
      <c r="B381" t="s">
        <v>2</v>
      </c>
      <c r="C381" t="s">
        <v>8</v>
      </c>
      <c r="D381" t="str">
        <f t="shared" si="5"/>
        <v>OUTFLOWS</v>
      </c>
      <c r="E381" t="s">
        <v>104</v>
      </c>
      <c r="F381" t="s">
        <v>105</v>
      </c>
      <c r="G381" t="s">
        <v>102</v>
      </c>
      <c r="H381" t="s">
        <v>212</v>
      </c>
      <c r="I381" t="s">
        <v>845</v>
      </c>
      <c r="J381" t="s">
        <v>846</v>
      </c>
      <c r="K381" t="s">
        <v>853</v>
      </c>
      <c r="L381" t="s">
        <v>470</v>
      </c>
      <c r="M381" s="17">
        <f>VLOOKUP($K381,[1]Budget!$V:$AE,5,0)*IF($C381="1 - Revenues",1,IF(AND($C381="5 - Transfers",MID(I381,15,1)="4"),1,-1))</f>
        <v>0</v>
      </c>
      <c r="N381" s="17">
        <f>VLOOKUP($K381,[1]Budget!$V:$AE,6,0)*IF($C381="1 - Revenues",1,IF(AND($C381="5 - Transfers",MID(J381,15,1)="4"),1,-1))</f>
        <v>-2000</v>
      </c>
      <c r="O381" s="17">
        <f>IFERROR(IF(RIGHT(LEFT(K381,15),1)="4",VLOOKUP(K381,'[1]Budget Worksheet'!A:B,2,0),-1*VLOOKUP(K381,'[1]Budget Worksheet'!A:B,2,0)),0)</f>
        <v>-26257</v>
      </c>
      <c r="P381" s="17">
        <f>VLOOKUP($K381,[1]Budget!$V:$AE,8,0)*IF($C381="1 - Revenues",1,IF(AND($C381="5 - Transfers",MID($K381,15,1)="4"),1,-1))</f>
        <v>-35000</v>
      </c>
      <c r="Q381" s="17">
        <f>VLOOKUP($K381,[1]Budget!$V:$AE,10,0)*IF($C381="1 - Revenues",1,IF(AND($C381="5 - Transfers",MID(K381,15,1)="4"),1,-1))</f>
        <v>-8743</v>
      </c>
      <c r="S381" s="18" t="b">
        <f>IF(LEFT(C381,1)="1",1,-1)*SUMIF([1]Budget!V:V,'Budget Worksheet for Pivot Tabl'!K381,[1]Budget!AC:AC)=P381</f>
        <v>1</v>
      </c>
    </row>
    <row r="382" spans="1:19" x14ac:dyDescent="0.25">
      <c r="A382" t="s">
        <v>16</v>
      </c>
      <c r="B382" t="s">
        <v>2</v>
      </c>
      <c r="C382" t="s">
        <v>8</v>
      </c>
      <c r="D382" t="str">
        <f t="shared" si="5"/>
        <v>OUTFLOWS</v>
      </c>
      <c r="E382" t="s">
        <v>104</v>
      </c>
      <c r="F382" t="s">
        <v>105</v>
      </c>
      <c r="G382" t="s">
        <v>102</v>
      </c>
      <c r="H382" t="s">
        <v>212</v>
      </c>
      <c r="I382" t="s">
        <v>845</v>
      </c>
      <c r="J382" t="s">
        <v>846</v>
      </c>
      <c r="K382" t="s">
        <v>854</v>
      </c>
      <c r="L382" t="s">
        <v>606</v>
      </c>
      <c r="M382" s="17">
        <f>VLOOKUP($K382,[1]Budget!$V:$AE,5,0)*IF($C382="1 - Revenues",1,IF(AND($C382="5 - Transfers",MID(I382,15,1)="4"),1,-1))</f>
        <v>0</v>
      </c>
      <c r="N382" s="17">
        <f>VLOOKUP($K382,[1]Budget!$V:$AE,6,0)*IF($C382="1 - Revenues",1,IF(AND($C382="5 - Transfers",MID(J382,15,1)="4"),1,-1))</f>
        <v>-1000</v>
      </c>
      <c r="O382" s="17">
        <f>IFERROR(IF(RIGHT(LEFT(K382,15),1)="4",VLOOKUP(K382,'[1]Budget Worksheet'!A:B,2,0),-1*VLOOKUP(K382,'[1]Budget Worksheet'!A:B,2,0)),0)</f>
        <v>-7538</v>
      </c>
      <c r="P382" s="17">
        <f>VLOOKUP($K382,[1]Budget!$V:$AE,8,0)*IF($C382="1 - Revenues",1,IF(AND($C382="5 - Transfers",MID($K382,15,1)="4"),1,-1))</f>
        <v>-7538</v>
      </c>
      <c r="Q382" s="17">
        <f>VLOOKUP($K382,[1]Budget!$V:$AE,10,0)*IF($C382="1 - Revenues",1,IF(AND($C382="5 - Transfers",MID(K382,15,1)="4"),1,-1))</f>
        <v>0</v>
      </c>
      <c r="S382" s="18" t="b">
        <f>IF(LEFT(C382,1)="1",1,-1)*SUMIF([1]Budget!V:V,'Budget Worksheet for Pivot Tabl'!K382,[1]Budget!AC:AC)=P382</f>
        <v>1</v>
      </c>
    </row>
    <row r="383" spans="1:19" x14ac:dyDescent="0.25">
      <c r="A383" t="s">
        <v>16</v>
      </c>
      <c r="B383" t="s">
        <v>2</v>
      </c>
      <c r="C383" t="s">
        <v>8</v>
      </c>
      <c r="D383" t="str">
        <f t="shared" si="5"/>
        <v>OUTFLOWS</v>
      </c>
      <c r="E383" t="s">
        <v>104</v>
      </c>
      <c r="F383" t="s">
        <v>105</v>
      </c>
      <c r="G383" t="s">
        <v>102</v>
      </c>
      <c r="H383" t="s">
        <v>212</v>
      </c>
      <c r="I383" t="s">
        <v>845</v>
      </c>
      <c r="J383" t="s">
        <v>846</v>
      </c>
      <c r="K383" t="s">
        <v>855</v>
      </c>
      <c r="L383" t="s">
        <v>608</v>
      </c>
      <c r="M383" s="17">
        <f>VLOOKUP($K383,[1]Budget!$V:$AE,5,0)*IF($C383="1 - Revenues",1,IF(AND($C383="5 - Transfers",MID(I383,15,1)="4"),1,-1))</f>
        <v>0</v>
      </c>
      <c r="N383" s="17">
        <f>VLOOKUP($K383,[1]Budget!$V:$AE,6,0)*IF($C383="1 - Revenues",1,IF(AND($C383="5 - Transfers",MID(J383,15,1)="4"),1,-1))</f>
        <v>-2000</v>
      </c>
      <c r="O383" s="17">
        <f>IFERROR(IF(RIGHT(LEFT(K383,15),1)="4",VLOOKUP(K383,'[1]Budget Worksheet'!A:B,2,0),-1*VLOOKUP(K383,'[1]Budget Worksheet'!A:B,2,0)),0)</f>
        <v>-22500</v>
      </c>
      <c r="P383" s="17">
        <f>VLOOKUP($K383,[1]Budget!$V:$AE,8,0)*IF($C383="1 - Revenues",1,IF(AND($C383="5 - Transfers",MID($K383,15,1)="4"),1,-1))</f>
        <v>-22500</v>
      </c>
      <c r="Q383" s="17">
        <f>VLOOKUP($K383,[1]Budget!$V:$AE,10,0)*IF($C383="1 - Revenues",1,IF(AND($C383="5 - Transfers",MID(K383,15,1)="4"),1,-1))</f>
        <v>0</v>
      </c>
      <c r="S383" s="18" t="b">
        <f>IF(LEFT(C383,1)="1",1,-1)*SUMIF([1]Budget!V:V,'Budget Worksheet for Pivot Tabl'!K383,[1]Budget!AC:AC)=P383</f>
        <v>1</v>
      </c>
    </row>
    <row r="384" spans="1:19" x14ac:dyDescent="0.25">
      <c r="A384" t="s">
        <v>16</v>
      </c>
      <c r="B384" t="s">
        <v>2</v>
      </c>
      <c r="C384" t="s">
        <v>8</v>
      </c>
      <c r="D384" t="str">
        <f t="shared" si="5"/>
        <v>OUTFLOWS</v>
      </c>
      <c r="E384" t="s">
        <v>104</v>
      </c>
      <c r="F384" t="s">
        <v>105</v>
      </c>
      <c r="G384" t="s">
        <v>102</v>
      </c>
      <c r="H384" t="s">
        <v>212</v>
      </c>
      <c r="I384" t="s">
        <v>845</v>
      </c>
      <c r="J384" t="s">
        <v>846</v>
      </c>
      <c r="K384" t="s">
        <v>856</v>
      </c>
      <c r="L384" t="s">
        <v>610</v>
      </c>
      <c r="M384" s="17">
        <f>VLOOKUP($K384,[1]Budget!$V:$AE,5,0)*IF($C384="1 - Revenues",1,IF(AND($C384="5 - Transfers",MID(I384,15,1)="4"),1,-1))</f>
        <v>0</v>
      </c>
      <c r="N384" s="17">
        <f>VLOOKUP($K384,[1]Budget!$V:$AE,6,0)*IF($C384="1 - Revenues",1,IF(AND($C384="5 - Transfers",MID(J384,15,1)="4"),1,-1))</f>
        <v>0</v>
      </c>
      <c r="O384" s="17">
        <f>IFERROR(IF(RIGHT(LEFT(K384,15),1)="4",VLOOKUP(K384,'[1]Budget Worksheet'!A:B,2,0),-1*VLOOKUP(K384,'[1]Budget Worksheet'!A:B,2,0)),0)</f>
        <v>-1318</v>
      </c>
      <c r="P384" s="17">
        <f>VLOOKUP($K384,[1]Budget!$V:$AE,8,0)*IF($C384="1 - Revenues",1,IF(AND($C384="5 - Transfers",MID($K384,15,1)="4"),1,-1))</f>
        <v>-1318</v>
      </c>
      <c r="Q384" s="17">
        <f>VLOOKUP($K384,[1]Budget!$V:$AE,10,0)*IF($C384="1 - Revenues",1,IF(AND($C384="5 - Transfers",MID(K384,15,1)="4"),1,-1))</f>
        <v>0</v>
      </c>
      <c r="S384" s="18" t="b">
        <f>IF(LEFT(C384,1)="1",1,-1)*SUMIF([1]Budget!V:V,'Budget Worksheet for Pivot Tabl'!K384,[1]Budget!AC:AC)=P384</f>
        <v>1</v>
      </c>
    </row>
    <row r="385" spans="1:19" x14ac:dyDescent="0.25">
      <c r="A385" t="s">
        <v>16</v>
      </c>
      <c r="B385" t="s">
        <v>2</v>
      </c>
      <c r="C385" t="s">
        <v>8</v>
      </c>
      <c r="D385" t="str">
        <f t="shared" si="5"/>
        <v>OUTFLOWS</v>
      </c>
      <c r="E385" t="s">
        <v>104</v>
      </c>
      <c r="F385" t="s">
        <v>105</v>
      </c>
      <c r="G385" t="s">
        <v>102</v>
      </c>
      <c r="H385" t="s">
        <v>212</v>
      </c>
      <c r="I385" t="s">
        <v>845</v>
      </c>
      <c r="J385" t="s">
        <v>846</v>
      </c>
      <c r="K385" t="s">
        <v>857</v>
      </c>
      <c r="L385" t="s">
        <v>612</v>
      </c>
      <c r="M385" s="17">
        <f>VLOOKUP($K385,[1]Budget!$V:$AE,5,0)*IF($C385="1 - Revenues",1,IF(AND($C385="5 - Transfers",MID(I385,15,1)="4"),1,-1))</f>
        <v>0</v>
      </c>
      <c r="N385" s="17">
        <f>VLOOKUP($K385,[1]Budget!$V:$AE,6,0)*IF($C385="1 - Revenues",1,IF(AND($C385="5 - Transfers",MID(J385,15,1)="4"),1,-1))</f>
        <v>0</v>
      </c>
      <c r="O385" s="17">
        <f>IFERROR(IF(RIGHT(LEFT(K385,15),1)="4",VLOOKUP(K385,'[1]Budget Worksheet'!A:B,2,0),-1*VLOOKUP(K385,'[1]Budget Worksheet'!A:B,2,0)),0)</f>
        <v>-211</v>
      </c>
      <c r="P385" s="17">
        <f>VLOOKUP($K385,[1]Budget!$V:$AE,8,0)*IF($C385="1 - Revenues",1,IF(AND($C385="5 - Transfers",MID($K385,15,1)="4"),1,-1))</f>
        <v>-211</v>
      </c>
      <c r="Q385" s="17">
        <f>VLOOKUP($K385,[1]Budget!$V:$AE,10,0)*IF($C385="1 - Revenues",1,IF(AND($C385="5 - Transfers",MID(K385,15,1)="4"),1,-1))</f>
        <v>0</v>
      </c>
      <c r="S385" s="18" t="b">
        <f>IF(LEFT(C385,1)="1",1,-1)*SUMIF([1]Budget!V:V,'Budget Worksheet for Pivot Tabl'!K385,[1]Budget!AC:AC)=P385</f>
        <v>1</v>
      </c>
    </row>
    <row r="386" spans="1:19" x14ac:dyDescent="0.25">
      <c r="A386" t="s">
        <v>16</v>
      </c>
      <c r="B386" t="s">
        <v>2</v>
      </c>
      <c r="C386" t="s">
        <v>8</v>
      </c>
      <c r="D386" t="str">
        <f t="shared" si="5"/>
        <v>OUTFLOWS</v>
      </c>
      <c r="E386" t="s">
        <v>104</v>
      </c>
      <c r="F386" t="s">
        <v>105</v>
      </c>
      <c r="G386" t="s">
        <v>102</v>
      </c>
      <c r="H386" t="s">
        <v>212</v>
      </c>
      <c r="I386" t="s">
        <v>845</v>
      </c>
      <c r="J386" t="s">
        <v>846</v>
      </c>
      <c r="K386" t="s">
        <v>858</v>
      </c>
      <c r="L386" t="s">
        <v>614</v>
      </c>
      <c r="M386" s="17">
        <f>VLOOKUP($K386,[1]Budget!$V:$AE,5,0)*IF($C386="1 - Revenues",1,IF(AND($C386="5 - Transfers",MID(I386,15,1)="4"),1,-1))</f>
        <v>0</v>
      </c>
      <c r="N386" s="17">
        <f>VLOOKUP($K386,[1]Budget!$V:$AE,6,0)*IF($C386="1 - Revenues",1,IF(AND($C386="5 - Transfers",MID(J386,15,1)="4"),1,-1))</f>
        <v>0</v>
      </c>
      <c r="O386" s="17">
        <f>IFERROR(IF(RIGHT(LEFT(K386,15),1)="4",VLOOKUP(K386,'[1]Budget Worksheet'!A:B,2,0),-1*VLOOKUP(K386,'[1]Budget Worksheet'!A:B,2,0)),0)</f>
        <v>-229</v>
      </c>
      <c r="P386" s="17">
        <f>VLOOKUP($K386,[1]Budget!$V:$AE,8,0)*IF($C386="1 - Revenues",1,IF(AND($C386="5 - Transfers",MID($K386,15,1)="4"),1,-1))</f>
        <v>-229</v>
      </c>
      <c r="Q386" s="17">
        <f>VLOOKUP($K386,[1]Budget!$V:$AE,10,0)*IF($C386="1 - Revenues",1,IF(AND($C386="5 - Transfers",MID(K386,15,1)="4"),1,-1))</f>
        <v>0</v>
      </c>
      <c r="S386" s="18" t="b">
        <f>IF(LEFT(C386,1)="1",1,-1)*SUMIF([1]Budget!V:V,'Budget Worksheet for Pivot Tabl'!K386,[1]Budget!AC:AC)=P386</f>
        <v>1</v>
      </c>
    </row>
    <row r="387" spans="1:19" x14ac:dyDescent="0.25">
      <c r="A387" t="s">
        <v>16</v>
      </c>
      <c r="B387" t="s">
        <v>2</v>
      </c>
      <c r="C387" t="s">
        <v>8</v>
      </c>
      <c r="D387" t="str">
        <f t="shared" ref="D387:D450" si="6">IF(C387="1 - Revenues","INFLOWS","OUTFLOWS")</f>
        <v>OUTFLOWS</v>
      </c>
      <c r="E387" t="s">
        <v>104</v>
      </c>
      <c r="F387" t="s">
        <v>105</v>
      </c>
      <c r="G387" t="s">
        <v>102</v>
      </c>
      <c r="H387" t="s">
        <v>212</v>
      </c>
      <c r="I387" t="s">
        <v>845</v>
      </c>
      <c r="J387" t="s">
        <v>846</v>
      </c>
      <c r="K387" t="s">
        <v>859</v>
      </c>
      <c r="L387" t="s">
        <v>616</v>
      </c>
      <c r="M387" s="17">
        <f>VLOOKUP($K387,[1]Budget!$V:$AE,5,0)*IF($C387="1 - Revenues",1,IF(AND($C387="5 - Transfers",MID(I387,15,1)="4"),1,-1))</f>
        <v>0</v>
      </c>
      <c r="N387" s="17">
        <f>VLOOKUP($K387,[1]Budget!$V:$AE,6,0)*IF($C387="1 - Revenues",1,IF(AND($C387="5 - Transfers",MID(J387,15,1)="4"),1,-1))</f>
        <v>0</v>
      </c>
      <c r="O387" s="17">
        <f>IFERROR(IF(RIGHT(LEFT(K387,15),1)="4",VLOOKUP(K387,'[1]Budget Worksheet'!A:B,2,0),-1*VLOOKUP(K387,'[1]Budget Worksheet'!A:B,2,0)),0)</f>
        <v>0</v>
      </c>
      <c r="P387" s="17">
        <f>VLOOKUP($K387,[1]Budget!$V:$AE,8,0)*IF($C387="1 - Revenues",1,IF(AND($C387="5 - Transfers",MID($K387,15,1)="4"),1,-1))</f>
        <v>0</v>
      </c>
      <c r="Q387" s="17">
        <f>VLOOKUP($K387,[1]Budget!$V:$AE,10,0)*IF($C387="1 - Revenues",1,IF(AND($C387="5 - Transfers",MID(K387,15,1)="4"),1,-1))</f>
        <v>0</v>
      </c>
      <c r="S387" s="18" t="b">
        <f>IF(LEFT(C387,1)="1",1,-1)*SUMIF([1]Budget!V:V,'Budget Worksheet for Pivot Tabl'!K387,[1]Budget!AC:AC)=P387</f>
        <v>1</v>
      </c>
    </row>
    <row r="388" spans="1:19" x14ac:dyDescent="0.25">
      <c r="A388" t="s">
        <v>16</v>
      </c>
      <c r="B388" t="s">
        <v>2</v>
      </c>
      <c r="C388" t="s">
        <v>8</v>
      </c>
      <c r="D388" t="str">
        <f t="shared" si="6"/>
        <v>OUTFLOWS</v>
      </c>
      <c r="E388" t="s">
        <v>104</v>
      </c>
      <c r="F388" t="s">
        <v>105</v>
      </c>
      <c r="G388" t="s">
        <v>102</v>
      </c>
      <c r="H388" t="s">
        <v>212</v>
      </c>
      <c r="I388" t="s">
        <v>845</v>
      </c>
      <c r="J388" t="s">
        <v>846</v>
      </c>
      <c r="K388" t="s">
        <v>860</v>
      </c>
      <c r="L388" t="s">
        <v>618</v>
      </c>
      <c r="M388" s="17">
        <f>VLOOKUP($K388,[1]Budget!$V:$AE,5,0)*IF($C388="1 - Revenues",1,IF(AND($C388="5 - Transfers",MID(I388,15,1)="4"),1,-1))</f>
        <v>0</v>
      </c>
      <c r="N388" s="17">
        <f>VLOOKUP($K388,[1]Budget!$V:$AE,6,0)*IF($C388="1 - Revenues",1,IF(AND($C388="5 - Transfers",MID(J388,15,1)="4"),1,-1))</f>
        <v>0</v>
      </c>
      <c r="O388" s="17">
        <f>IFERROR(IF(RIGHT(LEFT(K388,15),1)="4",VLOOKUP(K388,'[1]Budget Worksheet'!A:B,2,0),-1*VLOOKUP(K388,'[1]Budget Worksheet'!A:B,2,0)),0)</f>
        <v>-1211</v>
      </c>
      <c r="P388" s="17">
        <f>VLOOKUP($K388,[1]Budget!$V:$AE,8,0)*IF($C388="1 - Revenues",1,IF(AND($C388="5 - Transfers",MID($K388,15,1)="4"),1,-1))</f>
        <v>-1211</v>
      </c>
      <c r="Q388" s="17">
        <f>VLOOKUP($K388,[1]Budget!$V:$AE,10,0)*IF($C388="1 - Revenues",1,IF(AND($C388="5 - Transfers",MID(K388,15,1)="4"),1,-1))</f>
        <v>0</v>
      </c>
      <c r="S388" s="18" t="b">
        <f>IF(LEFT(C388,1)="1",1,-1)*SUMIF([1]Budget!V:V,'Budget Worksheet for Pivot Tabl'!K388,[1]Budget!AC:AC)=P388</f>
        <v>1</v>
      </c>
    </row>
    <row r="389" spans="1:19" x14ac:dyDescent="0.25">
      <c r="A389" t="s">
        <v>16</v>
      </c>
      <c r="B389" t="s">
        <v>2</v>
      </c>
      <c r="C389" t="s">
        <v>8</v>
      </c>
      <c r="D389" t="str">
        <f t="shared" si="6"/>
        <v>OUTFLOWS</v>
      </c>
      <c r="E389" t="s">
        <v>104</v>
      </c>
      <c r="F389" t="s">
        <v>105</v>
      </c>
      <c r="G389" t="s">
        <v>102</v>
      </c>
      <c r="H389" t="s">
        <v>212</v>
      </c>
      <c r="I389" t="s">
        <v>845</v>
      </c>
      <c r="J389" t="s">
        <v>846</v>
      </c>
      <c r="K389" t="s">
        <v>861</v>
      </c>
      <c r="L389" t="s">
        <v>620</v>
      </c>
      <c r="M389" s="17">
        <f>VLOOKUP($K389,[1]Budget!$V:$AE,5,0)*IF($C389="1 - Revenues",1,IF(AND($C389="5 - Transfers",MID(I389,15,1)="4"),1,-1))</f>
        <v>0</v>
      </c>
      <c r="N389" s="17">
        <f>VLOOKUP($K389,[1]Budget!$V:$AE,6,0)*IF($C389="1 - Revenues",1,IF(AND($C389="5 - Transfers",MID(J389,15,1)="4"),1,-1))</f>
        <v>0</v>
      </c>
      <c r="O389" s="17">
        <f>IFERROR(IF(RIGHT(LEFT(K389,15),1)="4",VLOOKUP(K389,'[1]Budget Worksheet'!A:B,2,0),-1*VLOOKUP(K389,'[1]Budget Worksheet'!A:B,2,0)),0)</f>
        <v>0</v>
      </c>
      <c r="P389" s="17">
        <f>VLOOKUP($K389,[1]Budget!$V:$AE,8,0)*IF($C389="1 - Revenues",1,IF(AND($C389="5 - Transfers",MID($K389,15,1)="4"),1,-1))</f>
        <v>0</v>
      </c>
      <c r="Q389" s="17">
        <f>VLOOKUP($K389,[1]Budget!$V:$AE,10,0)*IF($C389="1 - Revenues",1,IF(AND($C389="5 - Transfers",MID(K389,15,1)="4"),1,-1))</f>
        <v>0</v>
      </c>
      <c r="S389" s="18" t="b">
        <f>IF(LEFT(C389,1)="1",1,-1)*SUMIF([1]Budget!V:V,'Budget Worksheet for Pivot Tabl'!K389,[1]Budget!AC:AC)=P389</f>
        <v>1</v>
      </c>
    </row>
    <row r="390" spans="1:19" x14ac:dyDescent="0.25">
      <c r="A390" t="s">
        <v>16</v>
      </c>
      <c r="B390" t="s">
        <v>2</v>
      </c>
      <c r="C390" t="s">
        <v>8</v>
      </c>
      <c r="D390" t="str">
        <f t="shared" si="6"/>
        <v>OUTFLOWS</v>
      </c>
      <c r="E390" t="s">
        <v>104</v>
      </c>
      <c r="F390" t="s">
        <v>105</v>
      </c>
      <c r="G390" t="s">
        <v>102</v>
      </c>
      <c r="H390" t="s">
        <v>212</v>
      </c>
      <c r="I390" t="s">
        <v>845</v>
      </c>
      <c r="J390" t="s">
        <v>846</v>
      </c>
      <c r="K390" t="s">
        <v>862</v>
      </c>
      <c r="L390" t="s">
        <v>472</v>
      </c>
      <c r="M390" s="17">
        <f>VLOOKUP($K390,[1]Budget!$V:$AE,5,0)*IF($C390="1 - Revenues",1,IF(AND($C390="5 - Transfers",MID(I390,15,1)="4"),1,-1))</f>
        <v>0</v>
      </c>
      <c r="N390" s="17">
        <f>VLOOKUP($K390,[1]Budget!$V:$AE,6,0)*IF($C390="1 - Revenues",1,IF(AND($C390="5 - Transfers",MID(J390,15,1)="4"),1,-1))</f>
        <v>0</v>
      </c>
      <c r="O390" s="17">
        <f>IFERROR(IF(RIGHT(LEFT(K390,15),1)="4",VLOOKUP(K390,'[1]Budget Worksheet'!A:B,2,0),-1*VLOOKUP(K390,'[1]Budget Worksheet'!A:B,2,0)),0)</f>
        <v>-1873</v>
      </c>
      <c r="P390" s="17">
        <f>VLOOKUP($K390,[1]Budget!$V:$AE,8,0)*IF($C390="1 - Revenues",1,IF(AND($C390="5 - Transfers",MID($K390,15,1)="4"),1,-1))</f>
        <v>-3000</v>
      </c>
      <c r="Q390" s="17">
        <f>VLOOKUP($K390,[1]Budget!$V:$AE,10,0)*IF($C390="1 - Revenues",1,IF(AND($C390="5 - Transfers",MID(K390,15,1)="4"),1,-1))</f>
        <v>-1127</v>
      </c>
      <c r="S390" s="18" t="b">
        <f>IF(LEFT(C390,1)="1",1,-1)*SUMIF([1]Budget!V:V,'Budget Worksheet for Pivot Tabl'!K390,[1]Budget!AC:AC)=P390</f>
        <v>1</v>
      </c>
    </row>
    <row r="391" spans="1:19" x14ac:dyDescent="0.25">
      <c r="A391" t="s">
        <v>16</v>
      </c>
      <c r="B391" t="s">
        <v>2</v>
      </c>
      <c r="C391" t="s">
        <v>8</v>
      </c>
      <c r="D391" t="str">
        <f t="shared" si="6"/>
        <v>OUTFLOWS</v>
      </c>
      <c r="E391" t="s">
        <v>104</v>
      </c>
      <c r="F391" t="s">
        <v>105</v>
      </c>
      <c r="G391" t="s">
        <v>102</v>
      </c>
      <c r="H391" t="s">
        <v>212</v>
      </c>
      <c r="I391" t="s">
        <v>845</v>
      </c>
      <c r="J391" t="s">
        <v>846</v>
      </c>
      <c r="K391" t="s">
        <v>863</v>
      </c>
      <c r="L391" t="s">
        <v>627</v>
      </c>
      <c r="M391" s="17">
        <f>VLOOKUP($K391,[1]Budget!$V:$AE,5,0)*IF($C391="1 - Revenues",1,IF(AND($C391="5 - Transfers",MID(I391,15,1)="4"),1,-1))</f>
        <v>0</v>
      </c>
      <c r="N391" s="17">
        <f>VLOOKUP($K391,[1]Budget!$V:$AE,6,0)*IF($C391="1 - Revenues",1,IF(AND($C391="5 - Transfers",MID(J391,15,1)="4"),1,-1))</f>
        <v>0</v>
      </c>
      <c r="O391" s="17">
        <f>IFERROR(IF(RIGHT(LEFT(K391,15),1)="4",VLOOKUP(K391,'[1]Budget Worksheet'!A:B,2,0),-1*VLOOKUP(K391,'[1]Budget Worksheet'!A:B,2,0)),0)</f>
        <v>-1068</v>
      </c>
      <c r="P391" s="17">
        <f>VLOOKUP($K391,[1]Budget!$V:$AE,8,0)*IF($C391="1 - Revenues",1,IF(AND($C391="5 - Transfers",MID($K391,15,1)="4"),1,-1))</f>
        <v>-1068</v>
      </c>
      <c r="Q391" s="17">
        <f>VLOOKUP($K391,[1]Budget!$V:$AE,10,0)*IF($C391="1 - Revenues",1,IF(AND($C391="5 - Transfers",MID(K391,15,1)="4"),1,-1))</f>
        <v>0</v>
      </c>
      <c r="S391" s="18" t="b">
        <f>IF(LEFT(C391,1)="1",1,-1)*SUMIF([1]Budget!V:V,'Budget Worksheet for Pivot Tabl'!K391,[1]Budget!AC:AC)=P391</f>
        <v>1</v>
      </c>
    </row>
    <row r="392" spans="1:19" x14ac:dyDescent="0.25">
      <c r="A392" t="s">
        <v>16</v>
      </c>
      <c r="B392" t="s">
        <v>2</v>
      </c>
      <c r="C392" t="s">
        <v>9</v>
      </c>
      <c r="D392" t="str">
        <f t="shared" si="6"/>
        <v>OUTFLOWS</v>
      </c>
      <c r="E392" t="s">
        <v>104</v>
      </c>
      <c r="F392" t="s">
        <v>105</v>
      </c>
      <c r="G392" t="s">
        <v>102</v>
      </c>
      <c r="H392" t="s">
        <v>212</v>
      </c>
      <c r="I392" t="s">
        <v>845</v>
      </c>
      <c r="J392" t="s">
        <v>846</v>
      </c>
      <c r="K392" t="s">
        <v>864</v>
      </c>
      <c r="L392" t="s">
        <v>476</v>
      </c>
      <c r="M392" s="17">
        <f>VLOOKUP($K392,[1]Budget!$V:$AE,5,0)*IF($C392="1 - Revenues",1,IF(AND($C392="5 - Transfers",MID(I392,15,1)="4"),1,-1))</f>
        <v>0</v>
      </c>
      <c r="N392" s="17">
        <f>VLOOKUP($K392,[1]Budget!$V:$AE,6,0)*IF($C392="1 - Revenues",1,IF(AND($C392="5 - Transfers",MID(J392,15,1)="4"),1,-1))</f>
        <v>0</v>
      </c>
      <c r="O392" s="17">
        <f>IFERROR(IF(RIGHT(LEFT(K392,15),1)="4",VLOOKUP(K392,'[1]Budget Worksheet'!A:B,2,0),-1*VLOOKUP(K392,'[1]Budget Worksheet'!A:B,2,0)),0)</f>
        <v>0</v>
      </c>
      <c r="P392" s="17">
        <f>VLOOKUP($K392,[1]Budget!$V:$AE,8,0)*IF($C392="1 - Revenues",1,IF(AND($C392="5 - Transfers",MID($K392,15,1)="4"),1,-1))</f>
        <v>0</v>
      </c>
      <c r="Q392" s="17">
        <f>VLOOKUP($K392,[1]Budget!$V:$AE,10,0)*IF($C392="1 - Revenues",1,IF(AND($C392="5 - Transfers",MID(K392,15,1)="4"),1,-1))</f>
        <v>0</v>
      </c>
      <c r="S392" s="18" t="b">
        <f>IF(LEFT(C392,1)="1",1,-1)*SUMIF([1]Budget!V:V,'Budget Worksheet for Pivot Tabl'!K392,[1]Budget!AC:AC)=P392</f>
        <v>1</v>
      </c>
    </row>
    <row r="393" spans="1:19" x14ac:dyDescent="0.25">
      <c r="A393" t="s">
        <v>16</v>
      </c>
      <c r="B393" t="s">
        <v>2</v>
      </c>
      <c r="C393" t="s">
        <v>9</v>
      </c>
      <c r="D393" t="str">
        <f t="shared" si="6"/>
        <v>OUTFLOWS</v>
      </c>
      <c r="E393" t="s">
        <v>104</v>
      </c>
      <c r="F393" t="s">
        <v>105</v>
      </c>
      <c r="G393" t="s">
        <v>102</v>
      </c>
      <c r="H393" t="s">
        <v>212</v>
      </c>
      <c r="I393" t="s">
        <v>845</v>
      </c>
      <c r="J393" t="s">
        <v>846</v>
      </c>
      <c r="K393" t="s">
        <v>865</v>
      </c>
      <c r="L393" t="s">
        <v>645</v>
      </c>
      <c r="M393" s="17">
        <f>VLOOKUP($K393,[1]Budget!$V:$AE,5,0)*IF($C393="1 - Revenues",1,IF(AND($C393="5 - Transfers",MID(I393,15,1)="4"),1,-1))</f>
        <v>0</v>
      </c>
      <c r="N393" s="17">
        <f>VLOOKUP($K393,[1]Budget!$V:$AE,6,0)*IF($C393="1 - Revenues",1,IF(AND($C393="5 - Transfers",MID(J393,15,1)="4"),1,-1))</f>
        <v>0</v>
      </c>
      <c r="O393" s="17">
        <f>IFERROR(IF(RIGHT(LEFT(K393,15),1)="4",VLOOKUP(K393,'[1]Budget Worksheet'!A:B,2,0),-1*VLOOKUP(K393,'[1]Budget Worksheet'!A:B,2,0)),0)</f>
        <v>0</v>
      </c>
      <c r="P393" s="17">
        <f>VLOOKUP($K393,[1]Budget!$V:$AE,8,0)*IF($C393="1 - Revenues",1,IF(AND($C393="5 - Transfers",MID($K393,15,1)="4"),1,-1))</f>
        <v>0</v>
      </c>
      <c r="Q393" s="17">
        <f>VLOOKUP($K393,[1]Budget!$V:$AE,10,0)*IF($C393="1 - Revenues",1,IF(AND($C393="5 - Transfers",MID(K393,15,1)="4"),1,-1))</f>
        <v>0</v>
      </c>
      <c r="S393" s="18" t="b">
        <f>IF(LEFT(C393,1)="1",1,-1)*SUMIF([1]Budget!V:V,'Budget Worksheet for Pivot Tabl'!K393,[1]Budget!AC:AC)=P393</f>
        <v>1</v>
      </c>
    </row>
    <row r="394" spans="1:19" x14ac:dyDescent="0.25">
      <c r="A394" t="s">
        <v>16</v>
      </c>
      <c r="B394" t="s">
        <v>2</v>
      </c>
      <c r="C394" t="s">
        <v>9</v>
      </c>
      <c r="D394" t="str">
        <f t="shared" si="6"/>
        <v>OUTFLOWS</v>
      </c>
      <c r="E394" t="s">
        <v>104</v>
      </c>
      <c r="F394" t="s">
        <v>105</v>
      </c>
      <c r="G394" t="s">
        <v>102</v>
      </c>
      <c r="H394" t="s">
        <v>212</v>
      </c>
      <c r="I394" t="s">
        <v>845</v>
      </c>
      <c r="J394" t="s">
        <v>846</v>
      </c>
      <c r="K394" t="s">
        <v>866</v>
      </c>
      <c r="L394" t="s">
        <v>512</v>
      </c>
      <c r="M394" s="17">
        <f>VLOOKUP($K394,[1]Budget!$V:$AE,5,0)*IF($C394="1 - Revenues",1,IF(AND($C394="5 - Transfers",MID(I394,15,1)="4"),1,-1))</f>
        <v>0</v>
      </c>
      <c r="N394" s="17">
        <f>VLOOKUP($K394,[1]Budget!$V:$AE,6,0)*IF($C394="1 - Revenues",1,IF(AND($C394="5 - Transfers",MID(J394,15,1)="4"),1,-1))</f>
        <v>0</v>
      </c>
      <c r="O394" s="17">
        <f>IFERROR(IF(RIGHT(LEFT(K394,15),1)="4",VLOOKUP(K394,'[1]Budget Worksheet'!A:B,2,0),-1*VLOOKUP(K394,'[1]Budget Worksheet'!A:B,2,0)),0)</f>
        <v>0</v>
      </c>
      <c r="P394" s="17">
        <f>VLOOKUP($K394,[1]Budget!$V:$AE,8,0)*IF($C394="1 - Revenues",1,IF(AND($C394="5 - Transfers",MID($K394,15,1)="4"),1,-1))</f>
        <v>0</v>
      </c>
      <c r="Q394" s="17">
        <f>VLOOKUP($K394,[1]Budget!$V:$AE,10,0)*IF($C394="1 - Revenues",1,IF(AND($C394="5 - Transfers",MID(K394,15,1)="4"),1,-1))</f>
        <v>0</v>
      </c>
      <c r="S394" s="18" t="b">
        <f>IF(LEFT(C394,1)="1",1,-1)*SUMIF([1]Budget!V:V,'Budget Worksheet for Pivot Tabl'!K394,[1]Budget!AC:AC)=P394</f>
        <v>1</v>
      </c>
    </row>
    <row r="395" spans="1:19" x14ac:dyDescent="0.25">
      <c r="A395" t="s">
        <v>16</v>
      </c>
      <c r="B395" t="s">
        <v>2</v>
      </c>
      <c r="C395" t="s">
        <v>8</v>
      </c>
      <c r="D395" t="str">
        <f t="shared" si="6"/>
        <v>OUTFLOWS</v>
      </c>
      <c r="E395" t="s">
        <v>106</v>
      </c>
      <c r="F395" t="s">
        <v>107</v>
      </c>
      <c r="G395" t="s">
        <v>102</v>
      </c>
      <c r="H395" t="s">
        <v>212</v>
      </c>
      <c r="I395" t="s">
        <v>21</v>
      </c>
      <c r="J395" t="s">
        <v>107</v>
      </c>
      <c r="K395" t="s">
        <v>867</v>
      </c>
      <c r="L395" t="s">
        <v>590</v>
      </c>
      <c r="M395" s="17">
        <f>VLOOKUP($K395,[1]Budget!$V:$AE,5,0)*IF($C395="1 - Revenues",1,IF(AND($C395="5 - Transfers",MID(I395,15,1)="4"),1,-1))</f>
        <v>-284000</v>
      </c>
      <c r="N395" s="17">
        <f>VLOOKUP($K395,[1]Budget!$V:$AE,6,0)*IF($C395="1 - Revenues",1,IF(AND($C395="5 - Transfers",MID(J395,15,1)="4"),1,-1))</f>
        <v>-224000</v>
      </c>
      <c r="O395" s="17">
        <f>IFERROR(IF(RIGHT(LEFT(K395,15),1)="4",VLOOKUP(K395,'[1]Budget Worksheet'!A:B,2,0),-1*VLOOKUP(K395,'[1]Budget Worksheet'!A:B,2,0)),0)</f>
        <v>-380746</v>
      </c>
      <c r="P395" s="17">
        <f>VLOOKUP($K395,[1]Budget!$V:$AE,8,0)*IF($C395="1 - Revenues",1,IF(AND($C395="5 - Transfers",MID($K395,15,1)="4"),1,-1))</f>
        <v>-350000</v>
      </c>
      <c r="Q395" s="17">
        <f>VLOOKUP($K395,[1]Budget!$V:$AE,10,0)*IF($C395="1 - Revenues",1,IF(AND($C395="5 - Transfers",MID(K395,15,1)="4"),1,-1))</f>
        <v>30746</v>
      </c>
      <c r="S395" s="18" t="b">
        <f>IF(LEFT(C395,1)="1",1,-1)*SUMIF([1]Budget!V:V,'Budget Worksheet for Pivot Tabl'!K395,[1]Budget!AC:AC)=P395</f>
        <v>1</v>
      </c>
    </row>
    <row r="396" spans="1:19" x14ac:dyDescent="0.25">
      <c r="A396" t="s">
        <v>16</v>
      </c>
      <c r="B396" t="s">
        <v>2</v>
      </c>
      <c r="C396" t="s">
        <v>8</v>
      </c>
      <c r="D396" t="str">
        <f t="shared" si="6"/>
        <v>OUTFLOWS</v>
      </c>
      <c r="E396" t="s">
        <v>106</v>
      </c>
      <c r="F396" t="s">
        <v>107</v>
      </c>
      <c r="G396" t="s">
        <v>102</v>
      </c>
      <c r="H396" t="s">
        <v>212</v>
      </c>
      <c r="I396" t="s">
        <v>21</v>
      </c>
      <c r="J396" t="s">
        <v>107</v>
      </c>
      <c r="K396" t="s">
        <v>868</v>
      </c>
      <c r="L396" t="s">
        <v>582</v>
      </c>
      <c r="M396" s="17">
        <f>VLOOKUP($K396,[1]Budget!$V:$AE,5,0)*IF($C396="1 - Revenues",1,IF(AND($C396="5 - Transfers",MID(I396,15,1)="4"),1,-1))</f>
        <v>-8000</v>
      </c>
      <c r="N396" s="17">
        <f>VLOOKUP($K396,[1]Budget!$V:$AE,6,0)*IF($C396="1 - Revenues",1,IF(AND($C396="5 - Transfers",MID(J396,15,1)="4"),1,-1))</f>
        <v>0</v>
      </c>
      <c r="O396" s="17">
        <f>IFERROR(IF(RIGHT(LEFT(K396,15),1)="4",VLOOKUP(K396,'[1]Budget Worksheet'!A:B,2,0),-1*VLOOKUP(K396,'[1]Budget Worksheet'!A:B,2,0)),0)</f>
        <v>0</v>
      </c>
      <c r="P396" s="17">
        <f>VLOOKUP($K396,[1]Budget!$V:$AE,8,0)*IF($C396="1 - Revenues",1,IF(AND($C396="5 - Transfers",MID($K396,15,1)="4"),1,-1))</f>
        <v>0</v>
      </c>
      <c r="Q396" s="17">
        <f>VLOOKUP($K396,[1]Budget!$V:$AE,10,0)*IF($C396="1 - Revenues",1,IF(AND($C396="5 - Transfers",MID(K396,15,1)="4"),1,-1))</f>
        <v>0</v>
      </c>
      <c r="S396" s="18" t="b">
        <f>IF(LEFT(C396,1)="1",1,-1)*SUMIF([1]Budget!V:V,'Budget Worksheet for Pivot Tabl'!K396,[1]Budget!AC:AC)=P396</f>
        <v>1</v>
      </c>
    </row>
    <row r="397" spans="1:19" x14ac:dyDescent="0.25">
      <c r="A397" t="s">
        <v>16</v>
      </c>
      <c r="B397" t="s">
        <v>2</v>
      </c>
      <c r="C397" t="s">
        <v>8</v>
      </c>
      <c r="D397" t="str">
        <f t="shared" si="6"/>
        <v>OUTFLOWS</v>
      </c>
      <c r="E397" t="s">
        <v>106</v>
      </c>
      <c r="F397" t="s">
        <v>107</v>
      </c>
      <c r="G397" t="s">
        <v>102</v>
      </c>
      <c r="H397" t="s">
        <v>212</v>
      </c>
      <c r="I397" t="s">
        <v>21</v>
      </c>
      <c r="J397" t="s">
        <v>107</v>
      </c>
      <c r="K397" t="s">
        <v>869</v>
      </c>
      <c r="L397" t="s">
        <v>593</v>
      </c>
      <c r="M397" s="17">
        <f>VLOOKUP($K397,[1]Budget!$V:$AE,5,0)*IF($C397="1 - Revenues",1,IF(AND($C397="5 - Transfers",MID(I397,15,1)="4"),1,-1))</f>
        <v>0</v>
      </c>
      <c r="N397" s="17">
        <f>VLOOKUP($K397,[1]Budget!$V:$AE,6,0)*IF($C397="1 - Revenues",1,IF(AND($C397="5 - Transfers",MID(J397,15,1)="4"),1,-1))</f>
        <v>0</v>
      </c>
      <c r="O397" s="17">
        <f>IFERROR(IF(RIGHT(LEFT(K397,15),1)="4",VLOOKUP(K397,'[1]Budget Worksheet'!A:B,2,0),-1*VLOOKUP(K397,'[1]Budget Worksheet'!A:B,2,0)),0)</f>
        <v>0</v>
      </c>
      <c r="P397" s="17">
        <f>VLOOKUP($K397,[1]Budget!$V:$AE,8,0)*IF($C397="1 - Revenues",1,IF(AND($C397="5 - Transfers",MID($K397,15,1)="4"),1,-1))</f>
        <v>0</v>
      </c>
      <c r="Q397" s="17">
        <f>VLOOKUP($K397,[1]Budget!$V:$AE,10,0)*IF($C397="1 - Revenues",1,IF(AND($C397="5 - Transfers",MID(K397,15,1)="4"),1,-1))</f>
        <v>0</v>
      </c>
      <c r="S397" s="18" t="b">
        <f>IF(LEFT(C397,1)="1",1,-1)*SUMIF([1]Budget!V:V,'Budget Worksheet for Pivot Tabl'!K397,[1]Budget!AC:AC)=P397</f>
        <v>1</v>
      </c>
    </row>
    <row r="398" spans="1:19" x14ac:dyDescent="0.25">
      <c r="A398" t="s">
        <v>16</v>
      </c>
      <c r="B398" t="s">
        <v>2</v>
      </c>
      <c r="C398" t="s">
        <v>8</v>
      </c>
      <c r="D398" t="str">
        <f t="shared" si="6"/>
        <v>OUTFLOWS</v>
      </c>
      <c r="E398" t="s">
        <v>106</v>
      </c>
      <c r="F398" t="s">
        <v>107</v>
      </c>
      <c r="G398" t="s">
        <v>102</v>
      </c>
      <c r="H398" t="s">
        <v>212</v>
      </c>
      <c r="I398" t="s">
        <v>21</v>
      </c>
      <c r="J398" t="s">
        <v>107</v>
      </c>
      <c r="K398" t="s">
        <v>870</v>
      </c>
      <c r="L398" t="s">
        <v>595</v>
      </c>
      <c r="M398" s="17">
        <f>VLOOKUP($K398,[1]Budget!$V:$AE,5,0)*IF($C398="1 - Revenues",1,IF(AND($C398="5 - Transfers",MID(I398,15,1)="4"),1,-1))</f>
        <v>-9000</v>
      </c>
      <c r="N398" s="17">
        <f>VLOOKUP($K398,[1]Budget!$V:$AE,6,0)*IF($C398="1 - Revenues",1,IF(AND($C398="5 - Transfers",MID(J398,15,1)="4"),1,-1))</f>
        <v>-1000</v>
      </c>
      <c r="O398" s="17">
        <f>IFERROR(IF(RIGHT(LEFT(K398,15),1)="4",VLOOKUP(K398,'[1]Budget Worksheet'!A:B,2,0),-1*VLOOKUP(K398,'[1]Budget Worksheet'!A:B,2,0)),0)</f>
        <v>0</v>
      </c>
      <c r="P398" s="17">
        <f>VLOOKUP($K398,[1]Budget!$V:$AE,8,0)*IF($C398="1 - Revenues",1,IF(AND($C398="5 - Transfers",MID($K398,15,1)="4"),1,-1))</f>
        <v>0</v>
      </c>
      <c r="Q398" s="17">
        <f>VLOOKUP($K398,[1]Budget!$V:$AE,10,0)*IF($C398="1 - Revenues",1,IF(AND($C398="5 - Transfers",MID(K398,15,1)="4"),1,-1))</f>
        <v>0</v>
      </c>
      <c r="S398" s="18" t="b">
        <f>IF(LEFT(C398,1)="1",1,-1)*SUMIF([1]Budget!V:V,'Budget Worksheet for Pivot Tabl'!K398,[1]Budget!AC:AC)=P398</f>
        <v>1</v>
      </c>
    </row>
    <row r="399" spans="1:19" x14ac:dyDescent="0.25">
      <c r="A399" t="s">
        <v>16</v>
      </c>
      <c r="B399" t="s">
        <v>2</v>
      </c>
      <c r="C399" t="s">
        <v>8</v>
      </c>
      <c r="D399" t="str">
        <f t="shared" si="6"/>
        <v>OUTFLOWS</v>
      </c>
      <c r="E399" t="s">
        <v>106</v>
      </c>
      <c r="F399" t="s">
        <v>107</v>
      </c>
      <c r="G399" t="s">
        <v>102</v>
      </c>
      <c r="H399" t="s">
        <v>212</v>
      </c>
      <c r="I399" t="s">
        <v>21</v>
      </c>
      <c r="J399" t="s">
        <v>107</v>
      </c>
      <c r="K399" t="s">
        <v>871</v>
      </c>
      <c r="L399" t="s">
        <v>597</v>
      </c>
      <c r="M399" s="17">
        <f>VLOOKUP($K399,[1]Budget!$V:$AE,5,0)*IF($C399="1 - Revenues",1,IF(AND($C399="5 - Transfers",MID(I399,15,1)="4"),1,-1))</f>
        <v>-3000</v>
      </c>
      <c r="N399" s="17">
        <f>VLOOKUP($K399,[1]Budget!$V:$AE,6,0)*IF($C399="1 - Revenues",1,IF(AND($C399="5 - Transfers",MID(J399,15,1)="4"),1,-1))</f>
        <v>-3000</v>
      </c>
      <c r="O399" s="17">
        <f>IFERROR(IF(RIGHT(LEFT(K399,15),1)="4",VLOOKUP(K399,'[1]Budget Worksheet'!A:B,2,0),-1*VLOOKUP(K399,'[1]Budget Worksheet'!A:B,2,0)),0)</f>
        <v>-2510</v>
      </c>
      <c r="P399" s="17">
        <f>VLOOKUP($K399,[1]Budget!$V:$AE,8,0)*IF($C399="1 - Revenues",1,IF(AND($C399="5 - Transfers",MID($K399,15,1)="4"),1,-1))</f>
        <v>-2510</v>
      </c>
      <c r="Q399" s="17">
        <f>VLOOKUP($K399,[1]Budget!$V:$AE,10,0)*IF($C399="1 - Revenues",1,IF(AND($C399="5 - Transfers",MID(K399,15,1)="4"),1,-1))</f>
        <v>0</v>
      </c>
      <c r="S399" s="18" t="b">
        <f>IF(LEFT(C399,1)="1",1,-1)*SUMIF([1]Budget!V:V,'Budget Worksheet for Pivot Tabl'!K399,[1]Budget!AC:AC)=P399</f>
        <v>1</v>
      </c>
    </row>
    <row r="400" spans="1:19" x14ac:dyDescent="0.25">
      <c r="A400" t="s">
        <v>16</v>
      </c>
      <c r="B400" t="s">
        <v>2</v>
      </c>
      <c r="C400" t="s">
        <v>8</v>
      </c>
      <c r="D400" t="str">
        <f t="shared" si="6"/>
        <v>OUTFLOWS</v>
      </c>
      <c r="E400" t="s">
        <v>106</v>
      </c>
      <c r="F400" t="s">
        <v>107</v>
      </c>
      <c r="G400" t="s">
        <v>102</v>
      </c>
      <c r="H400" t="s">
        <v>212</v>
      </c>
      <c r="I400" t="s">
        <v>21</v>
      </c>
      <c r="J400" t="s">
        <v>107</v>
      </c>
      <c r="K400" t="s">
        <v>872</v>
      </c>
      <c r="L400" t="s">
        <v>599</v>
      </c>
      <c r="M400" s="17">
        <f>VLOOKUP($K400,[1]Budget!$V:$AE,5,0)*IF($C400="1 - Revenues",1,IF(AND($C400="5 - Transfers",MID(I400,15,1)="4"),1,-1))</f>
        <v>-2000</v>
      </c>
      <c r="N400" s="17">
        <f>VLOOKUP($K400,[1]Budget!$V:$AE,6,0)*IF($C400="1 - Revenues",1,IF(AND($C400="5 - Transfers",MID(J400,15,1)="4"),1,-1))</f>
        <v>-2000</v>
      </c>
      <c r="O400" s="17">
        <f>IFERROR(IF(RIGHT(LEFT(K400,15),1)="4",VLOOKUP(K400,'[1]Budget Worksheet'!A:B,2,0),-1*VLOOKUP(K400,'[1]Budget Worksheet'!A:B,2,0)),0)</f>
        <v>-5320</v>
      </c>
      <c r="P400" s="17">
        <f>VLOOKUP($K400,[1]Budget!$V:$AE,8,0)*IF($C400="1 - Revenues",1,IF(AND($C400="5 - Transfers",MID($K400,15,1)="4"),1,-1))</f>
        <v>-5320</v>
      </c>
      <c r="Q400" s="17">
        <f>VLOOKUP($K400,[1]Budget!$V:$AE,10,0)*IF($C400="1 - Revenues",1,IF(AND($C400="5 - Transfers",MID(K400,15,1)="4"),1,-1))</f>
        <v>0</v>
      </c>
      <c r="S400" s="18" t="b">
        <f>IF(LEFT(C400,1)="1",1,-1)*SUMIF([1]Budget!V:V,'Budget Worksheet for Pivot Tabl'!K400,[1]Budget!AC:AC)=P400</f>
        <v>1</v>
      </c>
    </row>
    <row r="401" spans="1:19" x14ac:dyDescent="0.25">
      <c r="A401" t="s">
        <v>16</v>
      </c>
      <c r="B401" t="s">
        <v>2</v>
      </c>
      <c r="C401" t="s">
        <v>8</v>
      </c>
      <c r="D401" t="str">
        <f t="shared" si="6"/>
        <v>OUTFLOWS</v>
      </c>
      <c r="E401" t="s">
        <v>106</v>
      </c>
      <c r="F401" t="s">
        <v>107</v>
      </c>
      <c r="G401" t="s">
        <v>102</v>
      </c>
      <c r="H401" t="s">
        <v>212</v>
      </c>
      <c r="I401" t="s">
        <v>21</v>
      </c>
      <c r="J401" t="s">
        <v>107</v>
      </c>
      <c r="K401" t="s">
        <v>873</v>
      </c>
      <c r="L401" t="s">
        <v>601</v>
      </c>
      <c r="M401" s="17">
        <f>VLOOKUP($K401,[1]Budget!$V:$AE,5,0)*IF($C401="1 - Revenues",1,IF(AND($C401="5 - Transfers",MID(I401,15,1)="4"),1,-1))</f>
        <v>0</v>
      </c>
      <c r="N401" s="17">
        <f>VLOOKUP($K401,[1]Budget!$V:$AE,6,0)*IF($C401="1 - Revenues",1,IF(AND($C401="5 - Transfers",MID(J401,15,1)="4"),1,-1))</f>
        <v>0</v>
      </c>
      <c r="O401" s="17">
        <f>IFERROR(IF(RIGHT(LEFT(K401,15),1)="4",VLOOKUP(K401,'[1]Budget Worksheet'!A:B,2,0),-1*VLOOKUP(K401,'[1]Budget Worksheet'!A:B,2,0)),0)</f>
        <v>0</v>
      </c>
      <c r="P401" s="17">
        <f>VLOOKUP($K401,[1]Budget!$V:$AE,8,0)*IF($C401="1 - Revenues",1,IF(AND($C401="5 - Transfers",MID($K401,15,1)="4"),1,-1))</f>
        <v>0</v>
      </c>
      <c r="Q401" s="17">
        <f>VLOOKUP($K401,[1]Budget!$V:$AE,10,0)*IF($C401="1 - Revenues",1,IF(AND($C401="5 - Transfers",MID(K401,15,1)="4"),1,-1))</f>
        <v>0</v>
      </c>
      <c r="S401" s="18" t="b">
        <f>IF(LEFT(C401,1)="1",1,-1)*SUMIF([1]Budget!V:V,'Budget Worksheet for Pivot Tabl'!K401,[1]Budget!AC:AC)=P401</f>
        <v>1</v>
      </c>
    </row>
    <row r="402" spans="1:19" x14ac:dyDescent="0.25">
      <c r="A402" t="s">
        <v>16</v>
      </c>
      <c r="B402" t="s">
        <v>2</v>
      </c>
      <c r="C402" t="s">
        <v>8</v>
      </c>
      <c r="D402" t="str">
        <f t="shared" si="6"/>
        <v>OUTFLOWS</v>
      </c>
      <c r="E402" t="s">
        <v>106</v>
      </c>
      <c r="F402" t="s">
        <v>107</v>
      </c>
      <c r="G402" t="s">
        <v>102</v>
      </c>
      <c r="H402" t="s">
        <v>212</v>
      </c>
      <c r="I402" t="s">
        <v>21</v>
      </c>
      <c r="J402" t="s">
        <v>107</v>
      </c>
      <c r="K402" t="s">
        <v>874</v>
      </c>
      <c r="L402" t="s">
        <v>603</v>
      </c>
      <c r="M402" s="17">
        <f>VLOOKUP($K402,[1]Budget!$V:$AE,5,0)*IF($C402="1 - Revenues",1,IF(AND($C402="5 - Transfers",MID(I402,15,1)="4"),1,-1))</f>
        <v>0</v>
      </c>
      <c r="N402" s="17">
        <f>VLOOKUP($K402,[1]Budget!$V:$AE,6,0)*IF($C402="1 - Revenues",1,IF(AND($C402="5 - Transfers",MID(J402,15,1)="4"),1,-1))</f>
        <v>0</v>
      </c>
      <c r="O402" s="17">
        <f>IFERROR(IF(RIGHT(LEFT(K402,15),1)="4",VLOOKUP(K402,'[1]Budget Worksheet'!A:B,2,0),-1*VLOOKUP(K402,'[1]Budget Worksheet'!A:B,2,0)),0)</f>
        <v>0</v>
      </c>
      <c r="P402" s="17">
        <f>VLOOKUP($K402,[1]Budget!$V:$AE,8,0)*IF($C402="1 - Revenues",1,IF(AND($C402="5 - Transfers",MID($K402,15,1)="4"),1,-1))</f>
        <v>0</v>
      </c>
      <c r="Q402" s="17">
        <f>VLOOKUP($K402,[1]Budget!$V:$AE,10,0)*IF($C402="1 - Revenues",1,IF(AND($C402="5 - Transfers",MID(K402,15,1)="4"),1,-1))</f>
        <v>0</v>
      </c>
      <c r="S402" s="18" t="b">
        <f>IF(LEFT(C402,1)="1",1,-1)*SUMIF([1]Budget!V:V,'Budget Worksheet for Pivot Tabl'!K402,[1]Budget!AC:AC)=P402</f>
        <v>1</v>
      </c>
    </row>
    <row r="403" spans="1:19" x14ac:dyDescent="0.25">
      <c r="A403" t="s">
        <v>16</v>
      </c>
      <c r="B403" t="s">
        <v>2</v>
      </c>
      <c r="C403" t="s">
        <v>8</v>
      </c>
      <c r="D403" t="str">
        <f t="shared" si="6"/>
        <v>OUTFLOWS</v>
      </c>
      <c r="E403" t="s">
        <v>106</v>
      </c>
      <c r="F403" t="s">
        <v>107</v>
      </c>
      <c r="G403" t="s">
        <v>102</v>
      </c>
      <c r="H403" t="s">
        <v>212</v>
      </c>
      <c r="I403" t="s">
        <v>21</v>
      </c>
      <c r="J403" t="s">
        <v>107</v>
      </c>
      <c r="K403" t="s">
        <v>875</v>
      </c>
      <c r="L403" t="s">
        <v>470</v>
      </c>
      <c r="M403" s="17">
        <f>VLOOKUP($K403,[1]Budget!$V:$AE,5,0)*IF($C403="1 - Revenues",1,IF(AND($C403="5 - Transfers",MID(I403,15,1)="4"),1,-1))</f>
        <v>-58000</v>
      </c>
      <c r="N403" s="17">
        <f>VLOOKUP($K403,[1]Budget!$V:$AE,6,0)*IF($C403="1 - Revenues",1,IF(AND($C403="5 - Transfers",MID(J403,15,1)="4"),1,-1))</f>
        <v>-44000</v>
      </c>
      <c r="O403" s="17">
        <f>IFERROR(IF(RIGHT(LEFT(K403,15),1)="4",VLOOKUP(K403,'[1]Budget Worksheet'!A:B,2,0),-1*VLOOKUP(K403,'[1]Budget Worksheet'!A:B,2,0)),0)</f>
        <v>-73199</v>
      </c>
      <c r="P403" s="17">
        <f>VLOOKUP($K403,[1]Budget!$V:$AE,8,0)*IF($C403="1 - Revenues",1,IF(AND($C403="5 - Transfers",MID($K403,15,1)="4"),1,-1))</f>
        <v>-84000</v>
      </c>
      <c r="Q403" s="17">
        <f>VLOOKUP($K403,[1]Budget!$V:$AE,10,0)*IF($C403="1 - Revenues",1,IF(AND($C403="5 - Transfers",MID(K403,15,1)="4"),1,-1))</f>
        <v>-10801</v>
      </c>
      <c r="S403" s="18" t="b">
        <f>IF(LEFT(C403,1)="1",1,-1)*SUMIF([1]Budget!V:V,'Budget Worksheet for Pivot Tabl'!K403,[1]Budget!AC:AC)=P403</f>
        <v>1</v>
      </c>
    </row>
    <row r="404" spans="1:19" x14ac:dyDescent="0.25">
      <c r="A404" t="s">
        <v>16</v>
      </c>
      <c r="B404" t="s">
        <v>2</v>
      </c>
      <c r="C404" t="s">
        <v>8</v>
      </c>
      <c r="D404" t="str">
        <f t="shared" si="6"/>
        <v>OUTFLOWS</v>
      </c>
      <c r="E404" t="s">
        <v>106</v>
      </c>
      <c r="F404" t="s">
        <v>107</v>
      </c>
      <c r="G404" t="s">
        <v>102</v>
      </c>
      <c r="H404" t="s">
        <v>212</v>
      </c>
      <c r="I404" t="s">
        <v>21</v>
      </c>
      <c r="J404" t="s">
        <v>107</v>
      </c>
      <c r="K404" t="s">
        <v>876</v>
      </c>
      <c r="L404" t="s">
        <v>606</v>
      </c>
      <c r="M404" s="17">
        <f>VLOOKUP($K404,[1]Budget!$V:$AE,5,0)*IF($C404="1 - Revenues",1,IF(AND($C404="5 - Transfers",MID(I404,15,1)="4"),1,-1))</f>
        <v>-19000</v>
      </c>
      <c r="N404" s="17">
        <f>VLOOKUP($K404,[1]Budget!$V:$AE,6,0)*IF($C404="1 - Revenues",1,IF(AND($C404="5 - Transfers",MID(J404,15,1)="4"),1,-1))</f>
        <v>-16000</v>
      </c>
      <c r="O404" s="17">
        <f>IFERROR(IF(RIGHT(LEFT(K404,15),1)="4",VLOOKUP(K404,'[1]Budget Worksheet'!A:B,2,0),-1*VLOOKUP(K404,'[1]Budget Worksheet'!A:B,2,0)),0)</f>
        <v>-39013</v>
      </c>
      <c r="P404" s="17">
        <f>VLOOKUP($K404,[1]Budget!$V:$AE,8,0)*IF($C404="1 - Revenues",1,IF(AND($C404="5 - Transfers",MID($K404,15,1)="4"),1,-1))</f>
        <v>-39013</v>
      </c>
      <c r="Q404" s="17">
        <f>VLOOKUP($K404,[1]Budget!$V:$AE,10,0)*IF($C404="1 - Revenues",1,IF(AND($C404="5 - Transfers",MID(K404,15,1)="4"),1,-1))</f>
        <v>0</v>
      </c>
      <c r="S404" s="18" t="b">
        <f>IF(LEFT(C404,1)="1",1,-1)*SUMIF([1]Budget!V:V,'Budget Worksheet for Pivot Tabl'!K404,[1]Budget!AC:AC)=P404</f>
        <v>1</v>
      </c>
    </row>
    <row r="405" spans="1:19" x14ac:dyDescent="0.25">
      <c r="A405" t="s">
        <v>16</v>
      </c>
      <c r="B405" t="s">
        <v>2</v>
      </c>
      <c r="C405" t="s">
        <v>8</v>
      </c>
      <c r="D405" t="str">
        <f t="shared" si="6"/>
        <v>OUTFLOWS</v>
      </c>
      <c r="E405" t="s">
        <v>106</v>
      </c>
      <c r="F405" t="s">
        <v>107</v>
      </c>
      <c r="G405" t="s">
        <v>102</v>
      </c>
      <c r="H405" t="s">
        <v>212</v>
      </c>
      <c r="I405" t="s">
        <v>21</v>
      </c>
      <c r="J405" t="s">
        <v>107</v>
      </c>
      <c r="K405" t="s">
        <v>877</v>
      </c>
      <c r="L405" t="s">
        <v>608</v>
      </c>
      <c r="M405" s="17">
        <f>VLOOKUP($K405,[1]Budget!$V:$AE,5,0)*IF($C405="1 - Revenues",1,IF(AND($C405="5 - Transfers",MID(I405,15,1)="4"),1,-1))</f>
        <v>-28000</v>
      </c>
      <c r="N405" s="17">
        <f>VLOOKUP($K405,[1]Budget!$V:$AE,6,0)*IF($C405="1 - Revenues",1,IF(AND($C405="5 - Transfers",MID(J405,15,1)="4"),1,-1))</f>
        <v>-21000</v>
      </c>
      <c r="O405" s="17">
        <f>IFERROR(IF(RIGHT(LEFT(K405,15),1)="4",VLOOKUP(K405,'[1]Budget Worksheet'!A:B,2,0),-1*VLOOKUP(K405,'[1]Budget Worksheet'!A:B,2,0)),0)</f>
        <v>-44674</v>
      </c>
      <c r="P405" s="17">
        <f>VLOOKUP($K405,[1]Budget!$V:$AE,8,0)*IF($C405="1 - Revenues",1,IF(AND($C405="5 - Transfers",MID($K405,15,1)="4"),1,-1))</f>
        <v>-44674</v>
      </c>
      <c r="Q405" s="17">
        <f>VLOOKUP($K405,[1]Budget!$V:$AE,10,0)*IF($C405="1 - Revenues",1,IF(AND($C405="5 - Transfers",MID(K405,15,1)="4"),1,-1))</f>
        <v>0</v>
      </c>
      <c r="S405" s="18" t="b">
        <f>IF(LEFT(C405,1)="1",1,-1)*SUMIF([1]Budget!V:V,'Budget Worksheet for Pivot Tabl'!K405,[1]Budget!AC:AC)=P405</f>
        <v>1</v>
      </c>
    </row>
    <row r="406" spans="1:19" x14ac:dyDescent="0.25">
      <c r="A406" t="s">
        <v>16</v>
      </c>
      <c r="B406" t="s">
        <v>2</v>
      </c>
      <c r="C406" t="s">
        <v>8</v>
      </c>
      <c r="D406" t="str">
        <f t="shared" si="6"/>
        <v>OUTFLOWS</v>
      </c>
      <c r="E406" t="s">
        <v>106</v>
      </c>
      <c r="F406" t="s">
        <v>107</v>
      </c>
      <c r="G406" t="s">
        <v>102</v>
      </c>
      <c r="H406" t="s">
        <v>212</v>
      </c>
      <c r="I406" t="s">
        <v>21</v>
      </c>
      <c r="J406" t="s">
        <v>107</v>
      </c>
      <c r="K406" t="s">
        <v>878</v>
      </c>
      <c r="L406" t="s">
        <v>610</v>
      </c>
      <c r="M406" s="17">
        <f>VLOOKUP($K406,[1]Budget!$V:$AE,5,0)*IF($C406="1 - Revenues",1,IF(AND($C406="5 - Transfers",MID(I406,15,1)="4"),1,-1))</f>
        <v>-4000</v>
      </c>
      <c r="N406" s="17">
        <f>VLOOKUP($K406,[1]Budget!$V:$AE,6,0)*IF($C406="1 - Revenues",1,IF(AND($C406="5 - Transfers",MID(J406,15,1)="4"),1,-1))</f>
        <v>-2000</v>
      </c>
      <c r="O406" s="17">
        <f>IFERROR(IF(RIGHT(LEFT(K406,15),1)="4",VLOOKUP(K406,'[1]Budget Worksheet'!A:B,2,0),-1*VLOOKUP(K406,'[1]Budget Worksheet'!A:B,2,0)),0)</f>
        <v>-5254</v>
      </c>
      <c r="P406" s="17">
        <f>VLOOKUP($K406,[1]Budget!$V:$AE,8,0)*IF($C406="1 - Revenues",1,IF(AND($C406="5 - Transfers",MID($K406,15,1)="4"),1,-1))</f>
        <v>-5254</v>
      </c>
      <c r="Q406" s="17">
        <f>VLOOKUP($K406,[1]Budget!$V:$AE,10,0)*IF($C406="1 - Revenues",1,IF(AND($C406="5 - Transfers",MID(K406,15,1)="4"),1,-1))</f>
        <v>0</v>
      </c>
      <c r="S406" s="18" t="b">
        <f>IF(LEFT(C406,1)="1",1,-1)*SUMIF([1]Budget!V:V,'Budget Worksheet for Pivot Tabl'!K406,[1]Budget!AC:AC)=P406</f>
        <v>1</v>
      </c>
    </row>
    <row r="407" spans="1:19" x14ac:dyDescent="0.25">
      <c r="A407" t="s">
        <v>16</v>
      </c>
      <c r="B407" t="s">
        <v>2</v>
      </c>
      <c r="C407" t="s">
        <v>8</v>
      </c>
      <c r="D407" t="str">
        <f t="shared" si="6"/>
        <v>OUTFLOWS</v>
      </c>
      <c r="E407" t="s">
        <v>106</v>
      </c>
      <c r="F407" t="s">
        <v>107</v>
      </c>
      <c r="G407" t="s">
        <v>102</v>
      </c>
      <c r="H407" t="s">
        <v>212</v>
      </c>
      <c r="I407" t="s">
        <v>21</v>
      </c>
      <c r="J407" t="s">
        <v>107</v>
      </c>
      <c r="K407" t="s">
        <v>879</v>
      </c>
      <c r="L407" t="s">
        <v>612</v>
      </c>
      <c r="M407" s="17">
        <f>VLOOKUP($K407,[1]Budget!$V:$AE,5,0)*IF($C407="1 - Revenues",1,IF(AND($C407="5 - Transfers",MID(I407,15,1)="4"),1,-1))</f>
        <v>-1000</v>
      </c>
      <c r="N407" s="17">
        <f>VLOOKUP($K407,[1]Budget!$V:$AE,6,0)*IF($C407="1 - Revenues",1,IF(AND($C407="5 - Transfers",MID(J407,15,1)="4"),1,-1))</f>
        <v>0</v>
      </c>
      <c r="O407" s="17">
        <f>IFERROR(IF(RIGHT(LEFT(K407,15),1)="4",VLOOKUP(K407,'[1]Budget Worksheet'!A:B,2,0),-1*VLOOKUP(K407,'[1]Budget Worksheet'!A:B,2,0)),0)</f>
        <v>-864</v>
      </c>
      <c r="P407" s="17">
        <f>VLOOKUP($K407,[1]Budget!$V:$AE,8,0)*IF($C407="1 - Revenues",1,IF(AND($C407="5 - Transfers",MID($K407,15,1)="4"),1,-1))</f>
        <v>-864</v>
      </c>
      <c r="Q407" s="17">
        <f>VLOOKUP($K407,[1]Budget!$V:$AE,10,0)*IF($C407="1 - Revenues",1,IF(AND($C407="5 - Transfers",MID(K407,15,1)="4"),1,-1))</f>
        <v>0</v>
      </c>
      <c r="S407" s="18" t="b">
        <f>IF(LEFT(C407,1)="1",1,-1)*SUMIF([1]Budget!V:V,'Budget Worksheet for Pivot Tabl'!K407,[1]Budget!AC:AC)=P407</f>
        <v>1</v>
      </c>
    </row>
    <row r="408" spans="1:19" x14ac:dyDescent="0.25">
      <c r="A408" t="s">
        <v>16</v>
      </c>
      <c r="B408" t="s">
        <v>2</v>
      </c>
      <c r="C408" t="s">
        <v>8</v>
      </c>
      <c r="D408" t="str">
        <f t="shared" si="6"/>
        <v>OUTFLOWS</v>
      </c>
      <c r="E408" t="s">
        <v>106</v>
      </c>
      <c r="F408" t="s">
        <v>107</v>
      </c>
      <c r="G408" t="s">
        <v>102</v>
      </c>
      <c r="H408" t="s">
        <v>212</v>
      </c>
      <c r="I408" t="s">
        <v>21</v>
      </c>
      <c r="J408" t="s">
        <v>107</v>
      </c>
      <c r="K408" t="s">
        <v>880</v>
      </c>
      <c r="L408" t="s">
        <v>614</v>
      </c>
      <c r="M408" s="17">
        <f>VLOOKUP($K408,[1]Budget!$V:$AE,5,0)*IF($C408="1 - Revenues",1,IF(AND($C408="5 - Transfers",MID(I408,15,1)="4"),1,-1))</f>
        <v>0</v>
      </c>
      <c r="N408" s="17">
        <f>VLOOKUP($K408,[1]Budget!$V:$AE,6,0)*IF($C408="1 - Revenues",1,IF(AND($C408="5 - Transfers",MID(J408,15,1)="4"),1,-1))</f>
        <v>0</v>
      </c>
      <c r="O408" s="17">
        <f>IFERROR(IF(RIGHT(LEFT(K408,15),1)="4",VLOOKUP(K408,'[1]Budget Worksheet'!A:B,2,0),-1*VLOOKUP(K408,'[1]Budget Worksheet'!A:B,2,0)),0)</f>
        <v>-413</v>
      </c>
      <c r="P408" s="17">
        <f>VLOOKUP($K408,[1]Budget!$V:$AE,8,0)*IF($C408="1 - Revenues",1,IF(AND($C408="5 - Transfers",MID($K408,15,1)="4"),1,-1))</f>
        <v>-413</v>
      </c>
      <c r="Q408" s="17">
        <f>VLOOKUP($K408,[1]Budget!$V:$AE,10,0)*IF($C408="1 - Revenues",1,IF(AND($C408="5 - Transfers",MID(K408,15,1)="4"),1,-1))</f>
        <v>0</v>
      </c>
      <c r="S408" s="18" t="b">
        <f>IF(LEFT(C408,1)="1",1,-1)*SUMIF([1]Budget!V:V,'Budget Worksheet for Pivot Tabl'!K408,[1]Budget!AC:AC)=P408</f>
        <v>1</v>
      </c>
    </row>
    <row r="409" spans="1:19" x14ac:dyDescent="0.25">
      <c r="A409" t="s">
        <v>16</v>
      </c>
      <c r="B409" t="s">
        <v>2</v>
      </c>
      <c r="C409" t="s">
        <v>8</v>
      </c>
      <c r="D409" t="str">
        <f t="shared" si="6"/>
        <v>OUTFLOWS</v>
      </c>
      <c r="E409" t="s">
        <v>106</v>
      </c>
      <c r="F409" t="s">
        <v>107</v>
      </c>
      <c r="G409" t="s">
        <v>102</v>
      </c>
      <c r="H409" t="s">
        <v>212</v>
      </c>
      <c r="I409" t="s">
        <v>21</v>
      </c>
      <c r="J409" t="s">
        <v>107</v>
      </c>
      <c r="K409" t="s">
        <v>881</v>
      </c>
      <c r="L409" t="s">
        <v>616</v>
      </c>
      <c r="M409" s="17">
        <f>VLOOKUP($K409,[1]Budget!$V:$AE,5,0)*IF($C409="1 - Revenues",1,IF(AND($C409="5 - Transfers",MID(I409,15,1)="4"),1,-1))</f>
        <v>-9000</v>
      </c>
      <c r="N409" s="17">
        <f>VLOOKUP($K409,[1]Budget!$V:$AE,6,0)*IF($C409="1 - Revenues",1,IF(AND($C409="5 - Transfers",MID(J409,15,1)="4"),1,-1))</f>
        <v>-9000</v>
      </c>
      <c r="O409" s="17">
        <f>IFERROR(IF(RIGHT(LEFT(K409,15),1)="4",VLOOKUP(K409,'[1]Budget Worksheet'!A:B,2,0),-1*VLOOKUP(K409,'[1]Budget Worksheet'!A:B,2,0)),0)</f>
        <v>-9600</v>
      </c>
      <c r="P409" s="17">
        <f>VLOOKUP($K409,[1]Budget!$V:$AE,8,0)*IF($C409="1 - Revenues",1,IF(AND($C409="5 - Transfers",MID($K409,15,1)="4"),1,-1))</f>
        <v>-10000</v>
      </c>
      <c r="Q409" s="17">
        <f>VLOOKUP($K409,[1]Budget!$V:$AE,10,0)*IF($C409="1 - Revenues",1,IF(AND($C409="5 - Transfers",MID(K409,15,1)="4"),1,-1))</f>
        <v>-400</v>
      </c>
      <c r="S409" s="18" t="b">
        <f>IF(LEFT(C409,1)="1",1,-1)*SUMIF([1]Budget!V:V,'Budget Worksheet for Pivot Tabl'!K409,[1]Budget!AC:AC)=P409</f>
        <v>1</v>
      </c>
    </row>
    <row r="410" spans="1:19" x14ac:dyDescent="0.25">
      <c r="A410" t="s">
        <v>16</v>
      </c>
      <c r="B410" t="s">
        <v>2</v>
      </c>
      <c r="C410" t="s">
        <v>8</v>
      </c>
      <c r="D410" t="str">
        <f t="shared" si="6"/>
        <v>OUTFLOWS</v>
      </c>
      <c r="E410" t="s">
        <v>106</v>
      </c>
      <c r="F410" t="s">
        <v>107</v>
      </c>
      <c r="G410" t="s">
        <v>102</v>
      </c>
      <c r="H410" t="s">
        <v>212</v>
      </c>
      <c r="I410" t="s">
        <v>21</v>
      </c>
      <c r="J410" t="s">
        <v>107</v>
      </c>
      <c r="K410" t="s">
        <v>882</v>
      </c>
      <c r="L410" t="s">
        <v>618</v>
      </c>
      <c r="M410" s="17">
        <f>VLOOKUP($K410,[1]Budget!$V:$AE,5,0)*IF($C410="1 - Revenues",1,IF(AND($C410="5 - Transfers",MID(I410,15,1)="4"),1,-1))</f>
        <v>-1000</v>
      </c>
      <c r="N410" s="17">
        <f>VLOOKUP($K410,[1]Budget!$V:$AE,6,0)*IF($C410="1 - Revenues",1,IF(AND($C410="5 - Transfers",MID(J410,15,1)="4"),1,-1))</f>
        <v>-1000</v>
      </c>
      <c r="O410" s="17">
        <f>IFERROR(IF(RIGHT(LEFT(K410,15),1)="4",VLOOKUP(K410,'[1]Budget Worksheet'!A:B,2,0),-1*VLOOKUP(K410,'[1]Budget Worksheet'!A:B,2,0)),0)</f>
        <v>-1857</v>
      </c>
      <c r="P410" s="17">
        <f>VLOOKUP($K410,[1]Budget!$V:$AE,8,0)*IF($C410="1 - Revenues",1,IF(AND($C410="5 - Transfers",MID($K410,15,1)="4"),1,-1))</f>
        <v>-1857</v>
      </c>
      <c r="Q410" s="17">
        <f>VLOOKUP($K410,[1]Budget!$V:$AE,10,0)*IF($C410="1 - Revenues",1,IF(AND($C410="5 - Transfers",MID(K410,15,1)="4"),1,-1))</f>
        <v>0</v>
      </c>
      <c r="S410" s="18" t="b">
        <f>IF(LEFT(C410,1)="1",1,-1)*SUMIF([1]Budget!V:V,'Budget Worksheet for Pivot Tabl'!K410,[1]Budget!AC:AC)=P410</f>
        <v>1</v>
      </c>
    </row>
    <row r="411" spans="1:19" x14ac:dyDescent="0.25">
      <c r="A411" t="s">
        <v>16</v>
      </c>
      <c r="B411" t="s">
        <v>2</v>
      </c>
      <c r="C411" t="s">
        <v>8</v>
      </c>
      <c r="D411" t="str">
        <f t="shared" si="6"/>
        <v>OUTFLOWS</v>
      </c>
      <c r="E411" t="s">
        <v>106</v>
      </c>
      <c r="F411" t="s">
        <v>107</v>
      </c>
      <c r="G411" t="s">
        <v>102</v>
      </c>
      <c r="H411" t="s">
        <v>212</v>
      </c>
      <c r="I411" t="s">
        <v>21</v>
      </c>
      <c r="J411" t="s">
        <v>107</v>
      </c>
      <c r="K411" t="s">
        <v>883</v>
      </c>
      <c r="L411" t="s">
        <v>620</v>
      </c>
      <c r="M411" s="17">
        <f>VLOOKUP($K411,[1]Budget!$V:$AE,5,0)*IF($C411="1 - Revenues",1,IF(AND($C411="5 - Transfers",MID(I411,15,1)="4"),1,-1))</f>
        <v>-2000</v>
      </c>
      <c r="N411" s="17">
        <f>VLOOKUP($K411,[1]Budget!$V:$AE,6,0)*IF($C411="1 - Revenues",1,IF(AND($C411="5 - Transfers",MID(J411,15,1)="4"),1,-1))</f>
        <v>-4000</v>
      </c>
      <c r="O411" s="17">
        <f>IFERROR(IF(RIGHT(LEFT(K411,15),1)="4",VLOOKUP(K411,'[1]Budget Worksheet'!A:B,2,0),-1*VLOOKUP(K411,'[1]Budget Worksheet'!A:B,2,0)),0)</f>
        <v>-8137</v>
      </c>
      <c r="P411" s="17">
        <f>VLOOKUP($K411,[1]Budget!$V:$AE,8,0)*IF($C411="1 - Revenues",1,IF(AND($C411="5 - Transfers",MID($K411,15,1)="4"),1,-1))</f>
        <v>-8137</v>
      </c>
      <c r="Q411" s="17">
        <f>VLOOKUP($K411,[1]Budget!$V:$AE,10,0)*IF($C411="1 - Revenues",1,IF(AND($C411="5 - Transfers",MID(K411,15,1)="4"),1,-1))</f>
        <v>0</v>
      </c>
      <c r="S411" s="18" t="b">
        <f>IF(LEFT(C411,1)="1",1,-1)*SUMIF([1]Budget!V:V,'Budget Worksheet for Pivot Tabl'!K411,[1]Budget!AC:AC)=P411</f>
        <v>1</v>
      </c>
    </row>
    <row r="412" spans="1:19" x14ac:dyDescent="0.25">
      <c r="A412" t="s">
        <v>16</v>
      </c>
      <c r="B412" t="s">
        <v>2</v>
      </c>
      <c r="C412" t="s">
        <v>8</v>
      </c>
      <c r="D412" t="str">
        <f t="shared" si="6"/>
        <v>OUTFLOWS</v>
      </c>
      <c r="E412" t="s">
        <v>106</v>
      </c>
      <c r="F412" t="s">
        <v>107</v>
      </c>
      <c r="G412" t="s">
        <v>102</v>
      </c>
      <c r="H412" t="s">
        <v>212</v>
      </c>
      <c r="I412" t="s">
        <v>21</v>
      </c>
      <c r="J412" t="s">
        <v>107</v>
      </c>
      <c r="K412" t="s">
        <v>884</v>
      </c>
      <c r="L412" t="s">
        <v>622</v>
      </c>
      <c r="M412" s="17">
        <f>VLOOKUP($K412,[1]Budget!$V:$AE,5,0)*IF($C412="1 - Revenues",1,IF(AND($C412="5 - Transfers",MID(I412,15,1)="4"),1,-1))</f>
        <v>0</v>
      </c>
      <c r="N412" s="17">
        <f>VLOOKUP($K412,[1]Budget!$V:$AE,6,0)*IF($C412="1 - Revenues",1,IF(AND($C412="5 - Transfers",MID(J412,15,1)="4"),1,-1))</f>
        <v>0</v>
      </c>
      <c r="O412" s="17">
        <f>IFERROR(IF(RIGHT(LEFT(K412,15),1)="4",VLOOKUP(K412,'[1]Budget Worksheet'!A:B,2,0),-1*VLOOKUP(K412,'[1]Budget Worksheet'!A:B,2,0)),0)</f>
        <v>0</v>
      </c>
      <c r="P412" s="17">
        <f>VLOOKUP($K412,[1]Budget!$V:$AE,8,0)*IF($C412="1 - Revenues",1,IF(AND($C412="5 - Transfers",MID($K412,15,1)="4"),1,-1))</f>
        <v>0</v>
      </c>
      <c r="Q412" s="17">
        <f>VLOOKUP($K412,[1]Budget!$V:$AE,10,0)*IF($C412="1 - Revenues",1,IF(AND($C412="5 - Transfers",MID(K412,15,1)="4"),1,-1))</f>
        <v>0</v>
      </c>
      <c r="S412" s="18" t="b">
        <f>IF(LEFT(C412,1)="1",1,-1)*SUMIF([1]Budget!V:V,'Budget Worksheet for Pivot Tabl'!K412,[1]Budget!AC:AC)=P412</f>
        <v>1</v>
      </c>
    </row>
    <row r="413" spans="1:19" x14ac:dyDescent="0.25">
      <c r="A413" t="s">
        <v>16</v>
      </c>
      <c r="B413" t="s">
        <v>2</v>
      </c>
      <c r="C413" t="s">
        <v>8</v>
      </c>
      <c r="D413" t="str">
        <f t="shared" si="6"/>
        <v>OUTFLOWS</v>
      </c>
      <c r="E413" t="s">
        <v>106</v>
      </c>
      <c r="F413" t="s">
        <v>107</v>
      </c>
      <c r="G413" t="s">
        <v>102</v>
      </c>
      <c r="H413" t="s">
        <v>212</v>
      </c>
      <c r="I413" t="s">
        <v>21</v>
      </c>
      <c r="J413" t="s">
        <v>107</v>
      </c>
      <c r="K413" t="s">
        <v>885</v>
      </c>
      <c r="L413" t="s">
        <v>472</v>
      </c>
      <c r="M413" s="17">
        <f>VLOOKUP($K413,[1]Budget!$V:$AE,5,0)*IF($C413="1 - Revenues",1,IF(AND($C413="5 - Transfers",MID(I413,15,1)="4"),1,-1))</f>
        <v>-4000</v>
      </c>
      <c r="N413" s="17">
        <f>VLOOKUP($K413,[1]Budget!$V:$AE,6,0)*IF($C413="1 - Revenues",1,IF(AND($C413="5 - Transfers",MID(J413,15,1)="4"),1,-1))</f>
        <v>-3000</v>
      </c>
      <c r="O413" s="17">
        <f>IFERROR(IF(RIGHT(LEFT(K413,15),1)="4",VLOOKUP(K413,'[1]Budget Worksheet'!A:B,2,0),-1*VLOOKUP(K413,'[1]Budget Worksheet'!A:B,2,0)),0)</f>
        <v>-5731</v>
      </c>
      <c r="P413" s="17">
        <f>VLOOKUP($K413,[1]Budget!$V:$AE,8,0)*IF($C413="1 - Revenues",1,IF(AND($C413="5 - Transfers",MID($K413,15,1)="4"),1,-1))</f>
        <v>-5731</v>
      </c>
      <c r="Q413" s="17">
        <f>VLOOKUP($K413,[1]Budget!$V:$AE,10,0)*IF($C413="1 - Revenues",1,IF(AND($C413="5 - Transfers",MID(K413,15,1)="4"),1,-1))</f>
        <v>0</v>
      </c>
      <c r="S413" s="18" t="b">
        <f>IF(LEFT(C413,1)="1",1,-1)*SUMIF([1]Budget!V:V,'Budget Worksheet for Pivot Tabl'!K413,[1]Budget!AC:AC)=P413</f>
        <v>1</v>
      </c>
    </row>
    <row r="414" spans="1:19" x14ac:dyDescent="0.25">
      <c r="A414" t="s">
        <v>16</v>
      </c>
      <c r="B414" t="s">
        <v>2</v>
      </c>
      <c r="C414" t="s">
        <v>8</v>
      </c>
      <c r="D414" t="str">
        <f t="shared" si="6"/>
        <v>OUTFLOWS</v>
      </c>
      <c r="E414" t="s">
        <v>106</v>
      </c>
      <c r="F414" t="s">
        <v>107</v>
      </c>
      <c r="G414" t="s">
        <v>102</v>
      </c>
      <c r="H414" t="s">
        <v>212</v>
      </c>
      <c r="I414" t="s">
        <v>21</v>
      </c>
      <c r="J414" t="s">
        <v>107</v>
      </c>
      <c r="K414" t="s">
        <v>886</v>
      </c>
      <c r="L414" t="s">
        <v>625</v>
      </c>
      <c r="M414" s="17">
        <f>VLOOKUP($K414,[1]Budget!$V:$AE,5,0)*IF($C414="1 - Revenues",1,IF(AND($C414="5 - Transfers",MID(I414,15,1)="4"),1,-1))</f>
        <v>0</v>
      </c>
      <c r="N414" s="17">
        <f>VLOOKUP($K414,[1]Budget!$V:$AE,6,0)*IF($C414="1 - Revenues",1,IF(AND($C414="5 - Transfers",MID(J414,15,1)="4"),1,-1))</f>
        <v>0</v>
      </c>
      <c r="O414" s="17">
        <f>IFERROR(IF(RIGHT(LEFT(K414,15),1)="4",VLOOKUP(K414,'[1]Budget Worksheet'!A:B,2,0),-1*VLOOKUP(K414,'[1]Budget Worksheet'!A:B,2,0)),0)</f>
        <v>0</v>
      </c>
      <c r="P414" s="17">
        <f>VLOOKUP($K414,[1]Budget!$V:$AE,8,0)*IF($C414="1 - Revenues",1,IF(AND($C414="5 - Transfers",MID($K414,15,1)="4"),1,-1))</f>
        <v>0</v>
      </c>
      <c r="Q414" s="17">
        <f>VLOOKUP($K414,[1]Budget!$V:$AE,10,0)*IF($C414="1 - Revenues",1,IF(AND($C414="5 - Transfers",MID(K414,15,1)="4"),1,-1))</f>
        <v>0</v>
      </c>
      <c r="S414" s="18" t="b">
        <f>IF(LEFT(C414,1)="1",1,-1)*SUMIF([1]Budget!V:V,'Budget Worksheet for Pivot Tabl'!K414,[1]Budget!AC:AC)=P414</f>
        <v>1</v>
      </c>
    </row>
    <row r="415" spans="1:19" x14ac:dyDescent="0.25">
      <c r="A415" t="s">
        <v>16</v>
      </c>
      <c r="B415" t="s">
        <v>2</v>
      </c>
      <c r="C415" t="s">
        <v>8</v>
      </c>
      <c r="D415" t="str">
        <f t="shared" si="6"/>
        <v>OUTFLOWS</v>
      </c>
      <c r="E415" t="s">
        <v>106</v>
      </c>
      <c r="F415" t="s">
        <v>107</v>
      </c>
      <c r="G415" t="s">
        <v>102</v>
      </c>
      <c r="H415" t="s">
        <v>212</v>
      </c>
      <c r="I415" t="s">
        <v>21</v>
      </c>
      <c r="J415" t="s">
        <v>107</v>
      </c>
      <c r="K415" t="s">
        <v>887</v>
      </c>
      <c r="L415" t="s">
        <v>627</v>
      </c>
      <c r="M415" s="17">
        <f>VLOOKUP($K415,[1]Budget!$V:$AE,5,0)*IF($C415="1 - Revenues",1,IF(AND($C415="5 - Transfers",MID(I415,15,1)="4"),1,-1))</f>
        <v>-1000</v>
      </c>
      <c r="N415" s="17">
        <f>VLOOKUP($K415,[1]Budget!$V:$AE,6,0)*IF($C415="1 - Revenues",1,IF(AND($C415="5 - Transfers",MID(J415,15,1)="4"),1,-1))</f>
        <v>-1000</v>
      </c>
      <c r="O415" s="17">
        <f>IFERROR(IF(RIGHT(LEFT(K415,15),1)="4",VLOOKUP(K415,'[1]Budget Worksheet'!A:B,2,0),-1*VLOOKUP(K415,'[1]Budget Worksheet'!A:B,2,0)),0)</f>
        <v>-1440</v>
      </c>
      <c r="P415" s="17">
        <f>VLOOKUP($K415,[1]Budget!$V:$AE,8,0)*IF($C415="1 - Revenues",1,IF(AND($C415="5 - Transfers",MID($K415,15,1)="4"),1,-1))</f>
        <v>-1440</v>
      </c>
      <c r="Q415" s="17">
        <f>VLOOKUP($K415,[1]Budget!$V:$AE,10,0)*IF($C415="1 - Revenues",1,IF(AND($C415="5 - Transfers",MID(K415,15,1)="4"),1,-1))</f>
        <v>0</v>
      </c>
      <c r="S415" s="18" t="b">
        <f>IF(LEFT(C415,1)="1",1,-1)*SUMIF([1]Budget!V:V,'Budget Worksheet for Pivot Tabl'!K415,[1]Budget!AC:AC)=P415</f>
        <v>1</v>
      </c>
    </row>
    <row r="416" spans="1:19" x14ac:dyDescent="0.25">
      <c r="A416" t="s">
        <v>16</v>
      </c>
      <c r="B416" t="s">
        <v>2</v>
      </c>
      <c r="C416" t="s">
        <v>8</v>
      </c>
      <c r="D416" t="str">
        <f t="shared" si="6"/>
        <v>OUTFLOWS</v>
      </c>
      <c r="E416" t="s">
        <v>106</v>
      </c>
      <c r="F416" t="s">
        <v>107</v>
      </c>
      <c r="G416" t="s">
        <v>102</v>
      </c>
      <c r="H416" t="s">
        <v>212</v>
      </c>
      <c r="I416" t="s">
        <v>21</v>
      </c>
      <c r="J416" t="s">
        <v>107</v>
      </c>
      <c r="K416" t="s">
        <v>888</v>
      </c>
      <c r="L416" t="s">
        <v>629</v>
      </c>
      <c r="M416" s="17">
        <f>VLOOKUP($K416,[1]Budget!$V:$AE,5,0)*IF($C416="1 - Revenues",1,IF(AND($C416="5 - Transfers",MID(I416,15,1)="4"),1,-1))</f>
        <v>-15000</v>
      </c>
      <c r="N416" s="17">
        <f>VLOOKUP($K416,[1]Budget!$V:$AE,6,0)*IF($C416="1 - Revenues",1,IF(AND($C416="5 - Transfers",MID(J416,15,1)="4"),1,-1))</f>
        <v>-15000</v>
      </c>
      <c r="O416" s="17">
        <f>IFERROR(IF(RIGHT(LEFT(K416,15),1)="4",VLOOKUP(K416,'[1]Budget Worksheet'!A:B,2,0),-1*VLOOKUP(K416,'[1]Budget Worksheet'!A:B,2,0)),0)</f>
        <v>-15500</v>
      </c>
      <c r="P416" s="17">
        <f>VLOOKUP($K416,[1]Budget!$V:$AE,8,0)*IF($C416="1 - Revenues",1,IF(AND($C416="5 - Transfers",MID($K416,15,1)="4"),1,-1))</f>
        <v>-15500</v>
      </c>
      <c r="Q416" s="17">
        <f>VLOOKUP($K416,[1]Budget!$V:$AE,10,0)*IF($C416="1 - Revenues",1,IF(AND($C416="5 - Transfers",MID(K416,15,1)="4"),1,-1))</f>
        <v>0</v>
      </c>
      <c r="S416" s="18" t="b">
        <f>IF(LEFT(C416,1)="1",1,-1)*SUMIF([1]Budget!V:V,'Budget Worksheet for Pivot Tabl'!K416,[1]Budget!AC:AC)=P416</f>
        <v>1</v>
      </c>
    </row>
    <row r="417" spans="1:19" x14ac:dyDescent="0.25">
      <c r="A417" t="s">
        <v>16</v>
      </c>
      <c r="B417" t="s">
        <v>2</v>
      </c>
      <c r="C417" t="s">
        <v>9</v>
      </c>
      <c r="D417" t="str">
        <f t="shared" si="6"/>
        <v>OUTFLOWS</v>
      </c>
      <c r="E417" t="s">
        <v>106</v>
      </c>
      <c r="F417" t="s">
        <v>107</v>
      </c>
      <c r="G417" t="s">
        <v>102</v>
      </c>
      <c r="H417" t="s">
        <v>212</v>
      </c>
      <c r="I417" t="s">
        <v>21</v>
      </c>
      <c r="J417" t="s">
        <v>107</v>
      </c>
      <c r="K417" t="s">
        <v>889</v>
      </c>
      <c r="L417" t="s">
        <v>476</v>
      </c>
      <c r="M417" s="17">
        <f>VLOOKUP($K417,[1]Budget!$V:$AE,5,0)*IF($C417="1 - Revenues",1,IF(AND($C417="5 - Transfers",MID(I417,15,1)="4"),1,-1))</f>
        <v>-84000</v>
      </c>
      <c r="N417" s="17">
        <f>VLOOKUP($K417,[1]Budget!$V:$AE,6,0)*IF($C417="1 - Revenues",1,IF(AND($C417="5 - Transfers",MID(J417,15,1)="4"),1,-1))</f>
        <v>-59000</v>
      </c>
      <c r="O417" s="17">
        <f>IFERROR(IF(RIGHT(LEFT(K417,15),1)="4",VLOOKUP(K417,'[1]Budget Worksheet'!A:B,2,0),-1*VLOOKUP(K417,'[1]Budget Worksheet'!A:B,2,0)),0)</f>
        <v>0</v>
      </c>
      <c r="P417" s="17">
        <f>VLOOKUP($K417,[1]Budget!$V:$AE,8,0)*IF($C417="1 - Revenues",1,IF(AND($C417="5 - Transfers",MID($K417,15,1)="4"),1,-1))</f>
        <v>0</v>
      </c>
      <c r="Q417" s="17">
        <f>VLOOKUP($K417,[1]Budget!$V:$AE,10,0)*IF($C417="1 - Revenues",1,IF(AND($C417="5 - Transfers",MID(K417,15,1)="4"),1,-1))</f>
        <v>0</v>
      </c>
      <c r="S417" s="18" t="b">
        <f>IF(LEFT(C417,1)="1",1,-1)*SUMIF([1]Budget!V:V,'Budget Worksheet for Pivot Tabl'!K417,[1]Budget!AC:AC)=P417</f>
        <v>1</v>
      </c>
    </row>
    <row r="418" spans="1:19" x14ac:dyDescent="0.25">
      <c r="A418" t="s">
        <v>16</v>
      </c>
      <c r="B418" t="s">
        <v>2</v>
      </c>
      <c r="C418" t="s">
        <v>9</v>
      </c>
      <c r="D418" t="str">
        <f t="shared" si="6"/>
        <v>OUTFLOWS</v>
      </c>
      <c r="E418" t="s">
        <v>106</v>
      </c>
      <c r="F418" t="s">
        <v>107</v>
      </c>
      <c r="G418" t="s">
        <v>102</v>
      </c>
      <c r="H418" t="s">
        <v>212</v>
      </c>
      <c r="I418" t="s">
        <v>21</v>
      </c>
      <c r="J418" t="s">
        <v>107</v>
      </c>
      <c r="K418" t="s">
        <v>890</v>
      </c>
      <c r="L418" t="s">
        <v>674</v>
      </c>
      <c r="M418" s="17">
        <f>VLOOKUP($K418,[1]Budget!$V:$AE,5,0)*IF($C418="1 - Revenues",1,IF(AND($C418="5 - Transfers",MID(I418,15,1)="4"),1,-1))</f>
        <v>0</v>
      </c>
      <c r="N418" s="17">
        <f>VLOOKUP($K418,[1]Budget!$V:$AE,6,0)*IF($C418="1 - Revenues",1,IF(AND($C418="5 - Transfers",MID(J418,15,1)="4"),1,-1))</f>
        <v>0</v>
      </c>
      <c r="O418" s="17">
        <f>IFERROR(IF(RIGHT(LEFT(K418,15),1)="4",VLOOKUP(K418,'[1]Budget Worksheet'!A:B,2,0),-1*VLOOKUP(K418,'[1]Budget Worksheet'!A:B,2,0)),0)</f>
        <v>0</v>
      </c>
      <c r="P418" s="17">
        <f>VLOOKUP($K418,[1]Budget!$V:$AE,8,0)*IF($C418="1 - Revenues",1,IF(AND($C418="5 - Transfers",MID($K418,15,1)="4"),1,-1))</f>
        <v>0</v>
      </c>
      <c r="Q418" s="17">
        <f>VLOOKUP($K418,[1]Budget!$V:$AE,10,0)*IF($C418="1 - Revenues",1,IF(AND($C418="5 - Transfers",MID(K418,15,1)="4"),1,-1))</f>
        <v>0</v>
      </c>
      <c r="S418" s="18" t="b">
        <f>IF(LEFT(C418,1)="1",1,-1)*SUMIF([1]Budget!V:V,'Budget Worksheet for Pivot Tabl'!K418,[1]Budget!AC:AC)=P418</f>
        <v>1</v>
      </c>
    </row>
    <row r="419" spans="1:19" x14ac:dyDescent="0.25">
      <c r="A419" t="s">
        <v>16</v>
      </c>
      <c r="B419" t="s">
        <v>2</v>
      </c>
      <c r="C419" t="s">
        <v>9</v>
      </c>
      <c r="D419" t="str">
        <f t="shared" si="6"/>
        <v>OUTFLOWS</v>
      </c>
      <c r="E419" t="s">
        <v>106</v>
      </c>
      <c r="F419" t="s">
        <v>107</v>
      </c>
      <c r="G419" t="s">
        <v>102</v>
      </c>
      <c r="H419" t="s">
        <v>212</v>
      </c>
      <c r="I419" t="s">
        <v>21</v>
      </c>
      <c r="J419" t="s">
        <v>107</v>
      </c>
      <c r="K419" t="s">
        <v>891</v>
      </c>
      <c r="L419" t="s">
        <v>478</v>
      </c>
      <c r="M419" s="17">
        <f>VLOOKUP($K419,[1]Budget!$V:$AE,5,0)*IF($C419="1 - Revenues",1,IF(AND($C419="5 - Transfers",MID(I419,15,1)="4"),1,-1))</f>
        <v>-37000</v>
      </c>
      <c r="N419" s="17">
        <f>VLOOKUP($K419,[1]Budget!$V:$AE,6,0)*IF($C419="1 - Revenues",1,IF(AND($C419="5 - Transfers",MID(J419,15,1)="4"),1,-1))</f>
        <v>-552000</v>
      </c>
      <c r="O419" s="17">
        <f>IFERROR(IF(RIGHT(LEFT(K419,15),1)="4",VLOOKUP(K419,'[1]Budget Worksheet'!A:B,2,0),-1*VLOOKUP(K419,'[1]Budget Worksheet'!A:B,2,0)),0)</f>
        <v>-180000</v>
      </c>
      <c r="P419" s="17">
        <f>VLOOKUP($K419,[1]Budget!$V:$AE,8,0)*IF($C419="1 - Revenues",1,IF(AND($C419="5 - Transfers",MID($K419,15,1)="4"),1,-1))</f>
        <v>-180000</v>
      </c>
      <c r="Q419" s="17">
        <f>VLOOKUP($K419,[1]Budget!$V:$AE,10,0)*IF($C419="1 - Revenues",1,IF(AND($C419="5 - Transfers",MID(K419,15,1)="4"),1,-1))</f>
        <v>0</v>
      </c>
      <c r="S419" s="18" t="b">
        <f>IF(LEFT(C419,1)="1",1,-1)*SUMIF([1]Budget!V:V,'Budget Worksheet for Pivot Tabl'!K419,[1]Budget!AC:AC)=P419</f>
        <v>1</v>
      </c>
    </row>
    <row r="420" spans="1:19" x14ac:dyDescent="0.25">
      <c r="A420" t="s">
        <v>16</v>
      </c>
      <c r="B420" t="s">
        <v>2</v>
      </c>
      <c r="C420" t="s">
        <v>9</v>
      </c>
      <c r="D420" t="str">
        <f t="shared" si="6"/>
        <v>OUTFLOWS</v>
      </c>
      <c r="E420" t="s">
        <v>106</v>
      </c>
      <c r="F420" t="s">
        <v>107</v>
      </c>
      <c r="G420" t="s">
        <v>102</v>
      </c>
      <c r="H420" t="s">
        <v>212</v>
      </c>
      <c r="I420" t="s">
        <v>21</v>
      </c>
      <c r="J420" t="s">
        <v>107</v>
      </c>
      <c r="K420" t="s">
        <v>892</v>
      </c>
      <c r="L420" t="s">
        <v>893</v>
      </c>
      <c r="M420" s="17">
        <f>VLOOKUP($K420,[1]Budget!$V:$AE,5,0)*IF($C420="1 - Revenues",1,IF(AND($C420="5 - Transfers",MID(I420,15,1)="4"),1,-1))</f>
        <v>-149000</v>
      </c>
      <c r="N420" s="17">
        <f>VLOOKUP($K420,[1]Budget!$V:$AE,6,0)*IF($C420="1 - Revenues",1,IF(AND($C420="5 - Transfers",MID(J420,15,1)="4"),1,-1))</f>
        <v>-101000</v>
      </c>
      <c r="O420" s="17">
        <f>IFERROR(IF(RIGHT(LEFT(K420,15),1)="4",VLOOKUP(K420,'[1]Budget Worksheet'!A:B,2,0),-1*VLOOKUP(K420,'[1]Budget Worksheet'!A:B,2,0)),0)</f>
        <v>-118500</v>
      </c>
      <c r="P420" s="17">
        <f>VLOOKUP($K420,[1]Budget!$V:$AE,8,0)*IF($C420="1 - Revenues",1,IF(AND($C420="5 - Transfers",MID($K420,15,1)="4"),1,-1))</f>
        <v>-118500</v>
      </c>
      <c r="Q420" s="17">
        <f>VLOOKUP($K420,[1]Budget!$V:$AE,10,0)*IF($C420="1 - Revenues",1,IF(AND($C420="5 - Transfers",MID(K420,15,1)="4"),1,-1))</f>
        <v>0</v>
      </c>
      <c r="S420" s="18" t="b">
        <f>IF(LEFT(C420,1)="1",1,-1)*SUMIF([1]Budget!V:V,'Budget Worksheet for Pivot Tabl'!K420,[1]Budget!AC:AC)=P420</f>
        <v>1</v>
      </c>
    </row>
    <row r="421" spans="1:19" x14ac:dyDescent="0.25">
      <c r="A421" t="s">
        <v>16</v>
      </c>
      <c r="B421" t="s">
        <v>2</v>
      </c>
      <c r="C421" t="s">
        <v>9</v>
      </c>
      <c r="D421" t="str">
        <f t="shared" si="6"/>
        <v>OUTFLOWS</v>
      </c>
      <c r="E421" t="s">
        <v>106</v>
      </c>
      <c r="F421" t="s">
        <v>107</v>
      </c>
      <c r="G421" t="s">
        <v>102</v>
      </c>
      <c r="H421" t="s">
        <v>212</v>
      </c>
      <c r="I421" t="s">
        <v>21</v>
      </c>
      <c r="J421" t="s">
        <v>107</v>
      </c>
      <c r="K421" t="s">
        <v>894</v>
      </c>
      <c r="L421" t="s">
        <v>482</v>
      </c>
      <c r="M421" s="17">
        <f>VLOOKUP($K421,[1]Budget!$V:$AE,5,0)*IF($C421="1 - Revenues",1,IF(AND($C421="5 - Transfers",MID(I421,15,1)="4"),1,-1))</f>
        <v>-7000</v>
      </c>
      <c r="N421" s="17">
        <f>VLOOKUP($K421,[1]Budget!$V:$AE,6,0)*IF($C421="1 - Revenues",1,IF(AND($C421="5 - Transfers",MID(J421,15,1)="4"),1,-1))</f>
        <v>-4000</v>
      </c>
      <c r="O421" s="17">
        <f>IFERROR(IF(RIGHT(LEFT(K421,15),1)="4",VLOOKUP(K421,'[1]Budget Worksheet'!A:B,2,0),-1*VLOOKUP(K421,'[1]Budget Worksheet'!A:B,2,0)),0)</f>
        <v>-8000</v>
      </c>
      <c r="P421" s="17">
        <f>VLOOKUP($K421,[1]Budget!$V:$AE,8,0)*IF($C421="1 - Revenues",1,IF(AND($C421="5 - Transfers",MID($K421,15,1)="4"),1,-1))</f>
        <v>-8000</v>
      </c>
      <c r="Q421" s="17">
        <f>VLOOKUP($K421,[1]Budget!$V:$AE,10,0)*IF($C421="1 - Revenues",1,IF(AND($C421="5 - Transfers",MID(K421,15,1)="4"),1,-1))</f>
        <v>0</v>
      </c>
      <c r="S421" s="18" t="b">
        <f>IF(LEFT(C421,1)="1",1,-1)*SUMIF([1]Budget!V:V,'Budget Worksheet for Pivot Tabl'!K421,[1]Budget!AC:AC)=P421</f>
        <v>1</v>
      </c>
    </row>
    <row r="422" spans="1:19" x14ac:dyDescent="0.25">
      <c r="A422" t="s">
        <v>16</v>
      </c>
      <c r="B422" t="s">
        <v>2</v>
      </c>
      <c r="C422" t="s">
        <v>9</v>
      </c>
      <c r="D422" t="str">
        <f t="shared" si="6"/>
        <v>OUTFLOWS</v>
      </c>
      <c r="E422" t="s">
        <v>106</v>
      </c>
      <c r="F422" t="s">
        <v>107</v>
      </c>
      <c r="G422" t="s">
        <v>102</v>
      </c>
      <c r="H422" t="s">
        <v>212</v>
      </c>
      <c r="I422" t="s">
        <v>21</v>
      </c>
      <c r="J422" t="s">
        <v>107</v>
      </c>
      <c r="K422" t="s">
        <v>895</v>
      </c>
      <c r="L422" t="s">
        <v>633</v>
      </c>
      <c r="M422" s="17">
        <f>VLOOKUP($K422,[1]Budget!$V:$AE,5,0)*IF($C422="1 - Revenues",1,IF(AND($C422="5 - Transfers",MID(I422,15,1)="4"),1,-1))</f>
        <v>-1000</v>
      </c>
      <c r="N422" s="17">
        <f>VLOOKUP($K422,[1]Budget!$V:$AE,6,0)*IF($C422="1 - Revenues",1,IF(AND($C422="5 - Transfers",MID(J422,15,1)="4"),1,-1))</f>
        <v>-1000</v>
      </c>
      <c r="O422" s="17">
        <f>IFERROR(IF(RIGHT(LEFT(K422,15),1)="4",VLOOKUP(K422,'[1]Budget Worksheet'!A:B,2,0),-1*VLOOKUP(K422,'[1]Budget Worksheet'!A:B,2,0)),0)</f>
        <v>-850</v>
      </c>
      <c r="P422" s="17">
        <f>VLOOKUP($K422,[1]Budget!$V:$AE,8,0)*IF($C422="1 - Revenues",1,IF(AND($C422="5 - Transfers",MID($K422,15,1)="4"),1,-1))</f>
        <v>-850</v>
      </c>
      <c r="Q422" s="17">
        <f>VLOOKUP($K422,[1]Budget!$V:$AE,10,0)*IF($C422="1 - Revenues",1,IF(AND($C422="5 - Transfers",MID(K422,15,1)="4"),1,-1))</f>
        <v>0</v>
      </c>
      <c r="S422" s="18" t="b">
        <f>IF(LEFT(C422,1)="1",1,-1)*SUMIF([1]Budget!V:V,'Budget Worksheet for Pivot Tabl'!K422,[1]Budget!AC:AC)=P422</f>
        <v>1</v>
      </c>
    </row>
    <row r="423" spans="1:19" x14ac:dyDescent="0.25">
      <c r="A423" t="s">
        <v>16</v>
      </c>
      <c r="B423" t="s">
        <v>2</v>
      </c>
      <c r="C423" t="s">
        <v>9</v>
      </c>
      <c r="D423" t="str">
        <f t="shared" si="6"/>
        <v>OUTFLOWS</v>
      </c>
      <c r="E423" t="s">
        <v>106</v>
      </c>
      <c r="F423" t="s">
        <v>107</v>
      </c>
      <c r="G423" t="s">
        <v>102</v>
      </c>
      <c r="H423" t="s">
        <v>212</v>
      </c>
      <c r="I423" t="s">
        <v>21</v>
      </c>
      <c r="J423" t="s">
        <v>107</v>
      </c>
      <c r="K423" t="s">
        <v>896</v>
      </c>
      <c r="L423" t="s">
        <v>635</v>
      </c>
      <c r="M423" s="17">
        <f>VLOOKUP($K423,[1]Budget!$V:$AE,5,0)*IF($C423="1 - Revenues",1,IF(AND($C423="5 - Transfers",MID(I423,15,1)="4"),1,-1))</f>
        <v>-1000</v>
      </c>
      <c r="N423" s="17">
        <f>VLOOKUP($K423,[1]Budget!$V:$AE,6,0)*IF($C423="1 - Revenues",1,IF(AND($C423="5 - Transfers",MID(J423,15,1)="4"),1,-1))</f>
        <v>-1000</v>
      </c>
      <c r="O423" s="17">
        <f>IFERROR(IF(RIGHT(LEFT(K423,15),1)="4",VLOOKUP(K423,'[1]Budget Worksheet'!A:B,2,0),-1*VLOOKUP(K423,'[1]Budget Worksheet'!A:B,2,0)),0)</f>
        <v>-1200</v>
      </c>
      <c r="P423" s="17">
        <f>VLOOKUP($K423,[1]Budget!$V:$AE,8,0)*IF($C423="1 - Revenues",1,IF(AND($C423="5 - Transfers",MID($K423,15,1)="4"),1,-1))</f>
        <v>-1200</v>
      </c>
      <c r="Q423" s="17">
        <f>VLOOKUP($K423,[1]Budget!$V:$AE,10,0)*IF($C423="1 - Revenues",1,IF(AND($C423="5 - Transfers",MID(K423,15,1)="4"),1,-1))</f>
        <v>0</v>
      </c>
      <c r="S423" s="18" t="b">
        <f>IF(LEFT(C423,1)="1",1,-1)*SUMIF([1]Budget!V:V,'Budget Worksheet for Pivot Tabl'!K423,[1]Budget!AC:AC)=P423</f>
        <v>1</v>
      </c>
    </row>
    <row r="424" spans="1:19" x14ac:dyDescent="0.25">
      <c r="A424" t="s">
        <v>16</v>
      </c>
      <c r="B424" t="s">
        <v>2</v>
      </c>
      <c r="C424" t="s">
        <v>9</v>
      </c>
      <c r="D424" t="str">
        <f t="shared" si="6"/>
        <v>OUTFLOWS</v>
      </c>
      <c r="E424" t="s">
        <v>106</v>
      </c>
      <c r="F424" t="s">
        <v>107</v>
      </c>
      <c r="G424" t="s">
        <v>102</v>
      </c>
      <c r="H424" t="s">
        <v>212</v>
      </c>
      <c r="I424" t="s">
        <v>21</v>
      </c>
      <c r="J424" t="s">
        <v>107</v>
      </c>
      <c r="K424" t="s">
        <v>897</v>
      </c>
      <c r="L424" t="s">
        <v>484</v>
      </c>
      <c r="M424" s="17">
        <f>VLOOKUP($K424,[1]Budget!$V:$AE,5,0)*IF($C424="1 - Revenues",1,IF(AND($C424="5 - Transfers",MID(I424,15,1)="4"),1,-1))</f>
        <v>-4000</v>
      </c>
      <c r="N424" s="17">
        <f>VLOOKUP($K424,[1]Budget!$V:$AE,6,0)*IF($C424="1 - Revenues",1,IF(AND($C424="5 - Transfers",MID(J424,15,1)="4"),1,-1))</f>
        <v>-3000</v>
      </c>
      <c r="O424" s="17">
        <f>IFERROR(IF(RIGHT(LEFT(K424,15),1)="4",VLOOKUP(K424,'[1]Budget Worksheet'!A:B,2,0),-1*VLOOKUP(K424,'[1]Budget Worksheet'!A:B,2,0)),0)</f>
        <v>-4500</v>
      </c>
      <c r="P424" s="17">
        <f>VLOOKUP($K424,[1]Budget!$V:$AE,8,0)*IF($C424="1 - Revenues",1,IF(AND($C424="5 - Transfers",MID($K424,15,1)="4"),1,-1))</f>
        <v>-4500</v>
      </c>
      <c r="Q424" s="17">
        <f>VLOOKUP($K424,[1]Budget!$V:$AE,10,0)*IF($C424="1 - Revenues",1,IF(AND($C424="5 - Transfers",MID(K424,15,1)="4"),1,-1))</f>
        <v>0</v>
      </c>
      <c r="S424" s="18" t="b">
        <f>IF(LEFT(C424,1)="1",1,-1)*SUMIF([1]Budget!V:V,'Budget Worksheet for Pivot Tabl'!K424,[1]Budget!AC:AC)=P424</f>
        <v>1</v>
      </c>
    </row>
    <row r="425" spans="1:19" x14ac:dyDescent="0.25">
      <c r="A425" t="s">
        <v>16</v>
      </c>
      <c r="B425" t="s">
        <v>2</v>
      </c>
      <c r="C425" t="s">
        <v>9</v>
      </c>
      <c r="D425" t="str">
        <f t="shared" si="6"/>
        <v>OUTFLOWS</v>
      </c>
      <c r="E425" t="s">
        <v>106</v>
      </c>
      <c r="F425" t="s">
        <v>107</v>
      </c>
      <c r="G425" t="s">
        <v>102</v>
      </c>
      <c r="H425" t="s">
        <v>212</v>
      </c>
      <c r="I425" t="s">
        <v>21</v>
      </c>
      <c r="J425" t="s">
        <v>107</v>
      </c>
      <c r="K425" t="s">
        <v>898</v>
      </c>
      <c r="L425" t="s">
        <v>640</v>
      </c>
      <c r="M425" s="17">
        <f>VLOOKUP($K425,[1]Budget!$V:$AE,5,0)*IF($C425="1 - Revenues",1,IF(AND($C425="5 - Transfers",MID(I425,15,1)="4"),1,-1))</f>
        <v>-8000</v>
      </c>
      <c r="N425" s="17">
        <f>VLOOKUP($K425,[1]Budget!$V:$AE,6,0)*IF($C425="1 - Revenues",1,IF(AND($C425="5 - Transfers",MID(J425,15,1)="4"),1,-1))</f>
        <v>-3000</v>
      </c>
      <c r="O425" s="17">
        <f>IFERROR(IF(RIGHT(LEFT(K425,15),1)="4",VLOOKUP(K425,'[1]Budget Worksheet'!A:B,2,0),-1*VLOOKUP(K425,'[1]Budget Worksheet'!A:B,2,0)),0)</f>
        <v>-1000</v>
      </c>
      <c r="P425" s="17">
        <f>VLOOKUP($K425,[1]Budget!$V:$AE,8,0)*IF($C425="1 - Revenues",1,IF(AND($C425="5 - Transfers",MID($K425,15,1)="4"),1,-1))</f>
        <v>-1000</v>
      </c>
      <c r="Q425" s="17">
        <f>VLOOKUP($K425,[1]Budget!$V:$AE,10,0)*IF($C425="1 - Revenues",1,IF(AND($C425="5 - Transfers",MID(K425,15,1)="4"),1,-1))</f>
        <v>0</v>
      </c>
      <c r="S425" s="18" t="b">
        <f>IF(LEFT(C425,1)="1",1,-1)*SUMIF([1]Budget!V:V,'Budget Worksheet for Pivot Tabl'!K425,[1]Budget!AC:AC)=P425</f>
        <v>1</v>
      </c>
    </row>
    <row r="426" spans="1:19" x14ac:dyDescent="0.25">
      <c r="A426" t="s">
        <v>16</v>
      </c>
      <c r="B426" t="s">
        <v>2</v>
      </c>
      <c r="C426" t="s">
        <v>9</v>
      </c>
      <c r="D426" t="str">
        <f t="shared" si="6"/>
        <v>OUTFLOWS</v>
      </c>
      <c r="E426" t="s">
        <v>106</v>
      </c>
      <c r="F426" t="s">
        <v>107</v>
      </c>
      <c r="G426" t="s">
        <v>102</v>
      </c>
      <c r="H426" t="s">
        <v>212</v>
      </c>
      <c r="I426" t="s">
        <v>21</v>
      </c>
      <c r="J426" t="s">
        <v>107</v>
      </c>
      <c r="K426" t="s">
        <v>899</v>
      </c>
      <c r="L426" t="s">
        <v>900</v>
      </c>
      <c r="M426" s="17">
        <f>VLOOKUP($K426,[1]Budget!$V:$AE,5,0)*IF($C426="1 - Revenues",1,IF(AND($C426="5 - Transfers",MID(I426,15,1)="4"),1,-1))</f>
        <v>0</v>
      </c>
      <c r="N426" s="17">
        <f>VLOOKUP($K426,[1]Budget!$V:$AE,6,0)*IF($C426="1 - Revenues",1,IF(AND($C426="5 - Transfers",MID(J426,15,1)="4"),1,-1))</f>
        <v>0</v>
      </c>
      <c r="O426" s="17">
        <f>IFERROR(IF(RIGHT(LEFT(K426,15),1)="4",VLOOKUP(K426,'[1]Budget Worksheet'!A:B,2,0),-1*VLOOKUP(K426,'[1]Budget Worksheet'!A:B,2,0)),0)</f>
        <v>0</v>
      </c>
      <c r="P426" s="17">
        <f>VLOOKUP($K426,[1]Budget!$V:$AE,8,0)*IF($C426="1 - Revenues",1,IF(AND($C426="5 - Transfers",MID($K426,15,1)="4"),1,-1))</f>
        <v>0</v>
      </c>
      <c r="Q426" s="17">
        <f>VLOOKUP($K426,[1]Budget!$V:$AE,10,0)*IF($C426="1 - Revenues",1,IF(AND($C426="5 - Transfers",MID(K426,15,1)="4"),1,-1))</f>
        <v>0</v>
      </c>
      <c r="S426" s="18" t="b">
        <f>IF(LEFT(C426,1)="1",1,-1)*SUMIF([1]Budget!V:V,'Budget Worksheet for Pivot Tabl'!K426,[1]Budget!AC:AC)=P426</f>
        <v>1</v>
      </c>
    </row>
    <row r="427" spans="1:19" x14ac:dyDescent="0.25">
      <c r="A427" t="s">
        <v>16</v>
      </c>
      <c r="B427" t="s">
        <v>2</v>
      </c>
      <c r="C427" t="s">
        <v>9</v>
      </c>
      <c r="D427" t="str">
        <f t="shared" si="6"/>
        <v>OUTFLOWS</v>
      </c>
      <c r="E427" t="s">
        <v>106</v>
      </c>
      <c r="F427" t="s">
        <v>107</v>
      </c>
      <c r="G427" t="s">
        <v>102</v>
      </c>
      <c r="H427" t="s">
        <v>212</v>
      </c>
      <c r="I427" t="s">
        <v>21</v>
      </c>
      <c r="J427" t="s">
        <v>107</v>
      </c>
      <c r="K427" t="s">
        <v>901</v>
      </c>
      <c r="L427" t="s">
        <v>486</v>
      </c>
      <c r="M427" s="17">
        <f>VLOOKUP($K427,[1]Budget!$V:$AE,5,0)*IF($C427="1 - Revenues",1,IF(AND($C427="5 - Transfers",MID(I427,15,1)="4"),1,-1))</f>
        <v>0</v>
      </c>
      <c r="N427" s="17">
        <f>VLOOKUP($K427,[1]Budget!$V:$AE,6,0)*IF($C427="1 - Revenues",1,IF(AND($C427="5 - Transfers",MID(J427,15,1)="4"),1,-1))</f>
        <v>0</v>
      </c>
      <c r="O427" s="17">
        <f>IFERROR(IF(RIGHT(LEFT(K427,15),1)="4",VLOOKUP(K427,'[1]Budget Worksheet'!A:B,2,0),-1*VLOOKUP(K427,'[1]Budget Worksheet'!A:B,2,0)),0)</f>
        <v>-200</v>
      </c>
      <c r="P427" s="17">
        <f>VLOOKUP($K427,[1]Budget!$V:$AE,8,0)*IF($C427="1 - Revenues",1,IF(AND($C427="5 - Transfers",MID($K427,15,1)="4"),1,-1))</f>
        <v>-200</v>
      </c>
      <c r="Q427" s="17">
        <f>VLOOKUP($K427,[1]Budget!$V:$AE,10,0)*IF($C427="1 - Revenues",1,IF(AND($C427="5 - Transfers",MID(K427,15,1)="4"),1,-1))</f>
        <v>0</v>
      </c>
      <c r="S427" s="18" t="b">
        <f>IF(LEFT(C427,1)="1",1,-1)*SUMIF([1]Budget!V:V,'Budget Worksheet for Pivot Tabl'!K427,[1]Budget!AC:AC)=P427</f>
        <v>1</v>
      </c>
    </row>
    <row r="428" spans="1:19" x14ac:dyDescent="0.25">
      <c r="A428" t="s">
        <v>16</v>
      </c>
      <c r="B428" t="s">
        <v>2</v>
      </c>
      <c r="C428" t="s">
        <v>9</v>
      </c>
      <c r="D428" t="str">
        <f t="shared" si="6"/>
        <v>OUTFLOWS</v>
      </c>
      <c r="E428" t="s">
        <v>106</v>
      </c>
      <c r="F428" t="s">
        <v>107</v>
      </c>
      <c r="G428" t="s">
        <v>102</v>
      </c>
      <c r="H428" t="s">
        <v>212</v>
      </c>
      <c r="I428" t="s">
        <v>21</v>
      </c>
      <c r="J428" t="s">
        <v>107</v>
      </c>
      <c r="K428" t="s">
        <v>902</v>
      </c>
      <c r="L428" t="s">
        <v>792</v>
      </c>
      <c r="M428" s="17">
        <f>VLOOKUP($K428,[1]Budget!$V:$AE,5,0)*IF($C428="1 - Revenues",1,IF(AND($C428="5 - Transfers",MID(I428,15,1)="4"),1,-1))</f>
        <v>0</v>
      </c>
      <c r="N428" s="17">
        <f>VLOOKUP($K428,[1]Budget!$V:$AE,6,0)*IF($C428="1 - Revenues",1,IF(AND($C428="5 - Transfers",MID(J428,15,1)="4"),1,-1))</f>
        <v>0</v>
      </c>
      <c r="O428" s="17">
        <f>IFERROR(IF(RIGHT(LEFT(K428,15),1)="4",VLOOKUP(K428,'[1]Budget Worksheet'!A:B,2,0),-1*VLOOKUP(K428,'[1]Budget Worksheet'!A:B,2,0)),0)</f>
        <v>0</v>
      </c>
      <c r="P428" s="17">
        <f>VLOOKUP($K428,[1]Budget!$V:$AE,8,0)*IF($C428="1 - Revenues",1,IF(AND($C428="5 - Transfers",MID($K428,15,1)="4"),1,-1))</f>
        <v>0</v>
      </c>
      <c r="Q428" s="17">
        <f>VLOOKUP($K428,[1]Budget!$V:$AE,10,0)*IF($C428="1 - Revenues",1,IF(AND($C428="5 - Transfers",MID(K428,15,1)="4"),1,-1))</f>
        <v>0</v>
      </c>
      <c r="S428" s="18" t="b">
        <f>IF(LEFT(C428,1)="1",1,-1)*SUMIF([1]Budget!V:V,'Budget Worksheet for Pivot Tabl'!K428,[1]Budget!AC:AC)=P428</f>
        <v>1</v>
      </c>
    </row>
    <row r="429" spans="1:19" x14ac:dyDescent="0.25">
      <c r="A429" t="s">
        <v>16</v>
      </c>
      <c r="B429" t="s">
        <v>2</v>
      </c>
      <c r="C429" t="s">
        <v>9</v>
      </c>
      <c r="D429" t="str">
        <f t="shared" si="6"/>
        <v>OUTFLOWS</v>
      </c>
      <c r="E429" t="s">
        <v>106</v>
      </c>
      <c r="F429" t="s">
        <v>107</v>
      </c>
      <c r="G429" t="s">
        <v>102</v>
      </c>
      <c r="H429" t="s">
        <v>212</v>
      </c>
      <c r="I429" t="s">
        <v>21</v>
      </c>
      <c r="J429" t="s">
        <v>107</v>
      </c>
      <c r="K429" t="s">
        <v>903</v>
      </c>
      <c r="L429" t="s">
        <v>490</v>
      </c>
      <c r="M429" s="17">
        <f>VLOOKUP($K429,[1]Budget!$V:$AE,5,0)*IF($C429="1 - Revenues",1,IF(AND($C429="5 - Transfers",MID(I429,15,1)="4"),1,-1))</f>
        <v>-1000</v>
      </c>
      <c r="N429" s="17">
        <f>VLOOKUP($K429,[1]Budget!$V:$AE,6,0)*IF($C429="1 - Revenues",1,IF(AND($C429="5 - Transfers",MID(J429,15,1)="4"),1,-1))</f>
        <v>-1000</v>
      </c>
      <c r="O429" s="17">
        <f>IFERROR(IF(RIGHT(LEFT(K429,15),1)="4",VLOOKUP(K429,'[1]Budget Worksheet'!A:B,2,0),-1*VLOOKUP(K429,'[1]Budget Worksheet'!A:B,2,0)),0)</f>
        <v>-4500</v>
      </c>
      <c r="P429" s="17">
        <f>VLOOKUP($K429,[1]Budget!$V:$AE,8,0)*IF($C429="1 - Revenues",1,IF(AND($C429="5 - Transfers",MID($K429,15,1)="4"),1,-1))</f>
        <v>-4500</v>
      </c>
      <c r="Q429" s="17">
        <f>VLOOKUP($K429,[1]Budget!$V:$AE,10,0)*IF($C429="1 - Revenues",1,IF(AND($C429="5 - Transfers",MID(K429,15,1)="4"),1,-1))</f>
        <v>0</v>
      </c>
      <c r="S429" s="18" t="b">
        <f>IF(LEFT(C429,1)="1",1,-1)*SUMIF([1]Budget!V:V,'Budget Worksheet for Pivot Tabl'!K429,[1]Budget!AC:AC)=P429</f>
        <v>1</v>
      </c>
    </row>
    <row r="430" spans="1:19" x14ac:dyDescent="0.25">
      <c r="A430" t="s">
        <v>16</v>
      </c>
      <c r="B430" t="s">
        <v>2</v>
      </c>
      <c r="C430" t="s">
        <v>9</v>
      </c>
      <c r="D430" t="str">
        <f t="shared" si="6"/>
        <v>OUTFLOWS</v>
      </c>
      <c r="E430" t="s">
        <v>106</v>
      </c>
      <c r="F430" t="s">
        <v>107</v>
      </c>
      <c r="G430" t="s">
        <v>102</v>
      </c>
      <c r="H430" t="s">
        <v>212</v>
      </c>
      <c r="I430" t="s">
        <v>21</v>
      </c>
      <c r="J430" t="s">
        <v>107</v>
      </c>
      <c r="K430" t="s">
        <v>904</v>
      </c>
      <c r="L430" t="s">
        <v>905</v>
      </c>
      <c r="M430" s="17">
        <f>VLOOKUP($K430,[1]Budget!$V:$AE,5,0)*IF($C430="1 - Revenues",1,IF(AND($C430="5 - Transfers",MID(I430,15,1)="4"),1,-1))</f>
        <v>-1000</v>
      </c>
      <c r="N430" s="17">
        <f>VLOOKUP($K430,[1]Budget!$V:$AE,6,0)*IF($C430="1 - Revenues",1,IF(AND($C430="5 - Transfers",MID(J430,15,1)="4"),1,-1))</f>
        <v>-1000</v>
      </c>
      <c r="O430" s="17">
        <f>IFERROR(IF(RIGHT(LEFT(K430,15),1)="4",VLOOKUP(K430,'[1]Budget Worksheet'!A:B,2,0),-1*VLOOKUP(K430,'[1]Budget Worksheet'!A:B,2,0)),0)</f>
        <v>-800</v>
      </c>
      <c r="P430" s="17">
        <f>VLOOKUP($K430,[1]Budget!$V:$AE,8,0)*IF($C430="1 - Revenues",1,IF(AND($C430="5 - Transfers",MID($K430,15,1)="4"),1,-1))</f>
        <v>-800</v>
      </c>
      <c r="Q430" s="17">
        <f>VLOOKUP($K430,[1]Budget!$V:$AE,10,0)*IF($C430="1 - Revenues",1,IF(AND($C430="5 - Transfers",MID(K430,15,1)="4"),1,-1))</f>
        <v>0</v>
      </c>
      <c r="S430" s="18" t="b">
        <f>IF(LEFT(C430,1)="1",1,-1)*SUMIF([1]Budget!V:V,'Budget Worksheet for Pivot Tabl'!K430,[1]Budget!AC:AC)=P430</f>
        <v>1</v>
      </c>
    </row>
    <row r="431" spans="1:19" x14ac:dyDescent="0.25">
      <c r="A431" t="s">
        <v>16</v>
      </c>
      <c r="B431" t="s">
        <v>2</v>
      </c>
      <c r="C431" t="s">
        <v>9</v>
      </c>
      <c r="D431" t="str">
        <f t="shared" si="6"/>
        <v>OUTFLOWS</v>
      </c>
      <c r="E431" t="s">
        <v>106</v>
      </c>
      <c r="F431" t="s">
        <v>107</v>
      </c>
      <c r="G431" t="s">
        <v>102</v>
      </c>
      <c r="H431" t="s">
        <v>212</v>
      </c>
      <c r="I431" t="s">
        <v>21</v>
      </c>
      <c r="J431" t="s">
        <v>107</v>
      </c>
      <c r="K431" t="s">
        <v>906</v>
      </c>
      <c r="L431" t="s">
        <v>645</v>
      </c>
      <c r="M431" s="17">
        <f>VLOOKUP($K431,[1]Budget!$V:$AE,5,0)*IF($C431="1 - Revenues",1,IF(AND($C431="5 - Transfers",MID(I431,15,1)="4"),1,-1))</f>
        <v>-12000</v>
      </c>
      <c r="N431" s="17">
        <f>VLOOKUP($K431,[1]Budget!$V:$AE,6,0)*IF($C431="1 - Revenues",1,IF(AND($C431="5 - Transfers",MID(J431,15,1)="4"),1,-1))</f>
        <v>-12000</v>
      </c>
      <c r="O431" s="17">
        <f>IFERROR(IF(RIGHT(LEFT(K431,15),1)="4",VLOOKUP(K431,'[1]Budget Worksheet'!A:B,2,0),-1*VLOOKUP(K431,'[1]Budget Worksheet'!A:B,2,0)),0)</f>
        <v>-12600</v>
      </c>
      <c r="P431" s="17">
        <f>VLOOKUP($K431,[1]Budget!$V:$AE,8,0)*IF($C431="1 - Revenues",1,IF(AND($C431="5 - Transfers",MID($K431,15,1)="4"),1,-1))</f>
        <v>-12000</v>
      </c>
      <c r="Q431" s="17">
        <f>VLOOKUP($K431,[1]Budget!$V:$AE,10,0)*IF($C431="1 - Revenues",1,IF(AND($C431="5 - Transfers",MID(K431,15,1)="4"),1,-1))</f>
        <v>600</v>
      </c>
      <c r="S431" s="18" t="b">
        <f>IF(LEFT(C431,1)="1",1,-1)*SUMIF([1]Budget!V:V,'Budget Worksheet for Pivot Tabl'!K431,[1]Budget!AC:AC)=P431</f>
        <v>1</v>
      </c>
    </row>
    <row r="432" spans="1:19" x14ac:dyDescent="0.25">
      <c r="A432" t="s">
        <v>16</v>
      </c>
      <c r="B432" t="s">
        <v>2</v>
      </c>
      <c r="C432" t="s">
        <v>9</v>
      </c>
      <c r="D432" t="str">
        <f t="shared" si="6"/>
        <v>OUTFLOWS</v>
      </c>
      <c r="E432" t="s">
        <v>106</v>
      </c>
      <c r="F432" t="s">
        <v>107</v>
      </c>
      <c r="G432" t="s">
        <v>102</v>
      </c>
      <c r="H432" t="s">
        <v>212</v>
      </c>
      <c r="I432" t="s">
        <v>21</v>
      </c>
      <c r="J432" t="s">
        <v>107</v>
      </c>
      <c r="K432" t="s">
        <v>907</v>
      </c>
      <c r="L432" t="s">
        <v>647</v>
      </c>
      <c r="M432" s="17">
        <f>VLOOKUP($K432,[1]Budget!$V:$AE,5,0)*IF($C432="1 - Revenues",1,IF(AND($C432="5 - Transfers",MID(I432,15,1)="4"),1,-1))</f>
        <v>0</v>
      </c>
      <c r="N432" s="17">
        <f>VLOOKUP($K432,[1]Budget!$V:$AE,6,0)*IF($C432="1 - Revenues",1,IF(AND($C432="5 - Transfers",MID(J432,15,1)="4"),1,-1))</f>
        <v>0</v>
      </c>
      <c r="O432" s="17">
        <f>IFERROR(IF(RIGHT(LEFT(K432,15),1)="4",VLOOKUP(K432,'[1]Budget Worksheet'!A:B,2,0),-1*VLOOKUP(K432,'[1]Budget Worksheet'!A:B,2,0)),0)</f>
        <v>-250</v>
      </c>
      <c r="P432" s="17">
        <f>VLOOKUP($K432,[1]Budget!$V:$AE,8,0)*IF($C432="1 - Revenues",1,IF(AND($C432="5 - Transfers",MID($K432,15,1)="4"),1,-1))</f>
        <v>-250</v>
      </c>
      <c r="Q432" s="17">
        <f>VLOOKUP($K432,[1]Budget!$V:$AE,10,0)*IF($C432="1 - Revenues",1,IF(AND($C432="5 - Transfers",MID(K432,15,1)="4"),1,-1))</f>
        <v>0</v>
      </c>
      <c r="S432" s="18" t="b">
        <f>IF(LEFT(C432,1)="1",1,-1)*SUMIF([1]Budget!V:V,'Budget Worksheet for Pivot Tabl'!K432,[1]Budget!AC:AC)=P432</f>
        <v>1</v>
      </c>
    </row>
    <row r="433" spans="1:19" x14ac:dyDescent="0.25">
      <c r="A433" t="s">
        <v>16</v>
      </c>
      <c r="B433" t="s">
        <v>2</v>
      </c>
      <c r="C433" t="s">
        <v>9</v>
      </c>
      <c r="D433" t="str">
        <f t="shared" si="6"/>
        <v>OUTFLOWS</v>
      </c>
      <c r="E433" t="s">
        <v>106</v>
      </c>
      <c r="F433" t="s">
        <v>107</v>
      </c>
      <c r="G433" t="s">
        <v>102</v>
      </c>
      <c r="H433" t="s">
        <v>212</v>
      </c>
      <c r="I433" t="s">
        <v>21</v>
      </c>
      <c r="J433" t="s">
        <v>107</v>
      </c>
      <c r="K433" t="s">
        <v>908</v>
      </c>
      <c r="L433" t="s">
        <v>649</v>
      </c>
      <c r="M433" s="17">
        <f>VLOOKUP($K433,[1]Budget!$V:$AE,5,0)*IF($C433="1 - Revenues",1,IF(AND($C433="5 - Transfers",MID(I433,15,1)="4"),1,-1))</f>
        <v>0</v>
      </c>
      <c r="N433" s="17">
        <f>VLOOKUP($K433,[1]Budget!$V:$AE,6,0)*IF($C433="1 - Revenues",1,IF(AND($C433="5 - Transfers",MID(J433,15,1)="4"),1,-1))</f>
        <v>0</v>
      </c>
      <c r="O433" s="17">
        <f>IFERROR(IF(RIGHT(LEFT(K433,15),1)="4",VLOOKUP(K433,'[1]Budget Worksheet'!A:B,2,0),-1*VLOOKUP(K433,'[1]Budget Worksheet'!A:B,2,0)),0)</f>
        <v>-100</v>
      </c>
      <c r="P433" s="17">
        <f>VLOOKUP($K433,[1]Budget!$V:$AE,8,0)*IF($C433="1 - Revenues",1,IF(AND($C433="5 - Transfers",MID($K433,15,1)="4"),1,-1))</f>
        <v>-100</v>
      </c>
      <c r="Q433" s="17">
        <f>VLOOKUP($K433,[1]Budget!$V:$AE,10,0)*IF($C433="1 - Revenues",1,IF(AND($C433="5 - Transfers",MID(K433,15,1)="4"),1,-1))</f>
        <v>0</v>
      </c>
      <c r="S433" s="18" t="b">
        <f>IF(LEFT(C433,1)="1",1,-1)*SUMIF([1]Budget!V:V,'Budget Worksheet for Pivot Tabl'!K433,[1]Budget!AC:AC)=P433</f>
        <v>1</v>
      </c>
    </row>
    <row r="434" spans="1:19" x14ac:dyDescent="0.25">
      <c r="A434" t="s">
        <v>16</v>
      </c>
      <c r="B434" t="s">
        <v>2</v>
      </c>
      <c r="C434" t="s">
        <v>9</v>
      </c>
      <c r="D434" t="str">
        <f t="shared" si="6"/>
        <v>OUTFLOWS</v>
      </c>
      <c r="E434" t="s">
        <v>106</v>
      </c>
      <c r="F434" t="s">
        <v>107</v>
      </c>
      <c r="G434" t="s">
        <v>102</v>
      </c>
      <c r="H434" t="s">
        <v>212</v>
      </c>
      <c r="I434" t="s">
        <v>21</v>
      </c>
      <c r="J434" t="s">
        <v>107</v>
      </c>
      <c r="K434" t="s">
        <v>909</v>
      </c>
      <c r="L434" t="s">
        <v>651</v>
      </c>
      <c r="M434" s="17">
        <f>VLOOKUP($K434,[1]Budget!$V:$AE,5,0)*IF($C434="1 - Revenues",1,IF(AND($C434="5 - Transfers",MID(I434,15,1)="4"),1,-1))</f>
        <v>-4000</v>
      </c>
      <c r="N434" s="17">
        <f>VLOOKUP($K434,[1]Budget!$V:$AE,6,0)*IF($C434="1 - Revenues",1,IF(AND($C434="5 - Transfers",MID(J434,15,1)="4"),1,-1))</f>
        <v>-14000</v>
      </c>
      <c r="O434" s="17">
        <f>IFERROR(IF(RIGHT(LEFT(K434,15),1)="4",VLOOKUP(K434,'[1]Budget Worksheet'!A:B,2,0),-1*VLOOKUP(K434,'[1]Budget Worksheet'!A:B,2,0)),0)</f>
        <v>-16818</v>
      </c>
      <c r="P434" s="17">
        <f>VLOOKUP($K434,[1]Budget!$V:$AE,8,0)*IF($C434="1 - Revenues",1,IF(AND($C434="5 - Transfers",MID($K434,15,1)="4"),1,-1))</f>
        <v>-16818</v>
      </c>
      <c r="Q434" s="17">
        <f>VLOOKUP($K434,[1]Budget!$V:$AE,10,0)*IF($C434="1 - Revenues",1,IF(AND($C434="5 - Transfers",MID(K434,15,1)="4"),1,-1))</f>
        <v>0</v>
      </c>
      <c r="S434" s="18" t="b">
        <f>IF(LEFT(C434,1)="1",1,-1)*SUMIF([1]Budget!V:V,'Budget Worksheet for Pivot Tabl'!K434,[1]Budget!AC:AC)=P434</f>
        <v>1</v>
      </c>
    </row>
    <row r="435" spans="1:19" x14ac:dyDescent="0.25">
      <c r="A435" t="s">
        <v>16</v>
      </c>
      <c r="B435" t="s">
        <v>2</v>
      </c>
      <c r="C435" t="s">
        <v>9</v>
      </c>
      <c r="D435" t="str">
        <f t="shared" si="6"/>
        <v>OUTFLOWS</v>
      </c>
      <c r="E435" t="s">
        <v>106</v>
      </c>
      <c r="F435" t="s">
        <v>107</v>
      </c>
      <c r="G435" t="s">
        <v>102</v>
      </c>
      <c r="H435" t="s">
        <v>212</v>
      </c>
      <c r="I435" t="s">
        <v>21</v>
      </c>
      <c r="J435" t="s">
        <v>107</v>
      </c>
      <c r="K435" t="s">
        <v>910</v>
      </c>
      <c r="L435" t="s">
        <v>911</v>
      </c>
      <c r="M435" s="17">
        <f>VLOOKUP($K435,[1]Budget!$V:$AE,5,0)*IF($C435="1 - Revenues",1,IF(AND($C435="5 - Transfers",MID(I435,15,1)="4"),1,-1))</f>
        <v>-16000</v>
      </c>
      <c r="N435" s="17">
        <f>VLOOKUP($K435,[1]Budget!$V:$AE,6,0)*IF($C435="1 - Revenues",1,IF(AND($C435="5 - Transfers",MID(J435,15,1)="4"),1,-1))</f>
        <v>0</v>
      </c>
      <c r="O435" s="17">
        <f>IFERROR(IF(RIGHT(LEFT(K435,15),1)="4",VLOOKUP(K435,'[1]Budget Worksheet'!A:B,2,0),-1*VLOOKUP(K435,'[1]Budget Worksheet'!A:B,2,0)),0)</f>
        <v>0</v>
      </c>
      <c r="P435" s="17">
        <f>VLOOKUP($K435,[1]Budget!$V:$AE,8,0)*IF($C435="1 - Revenues",1,IF(AND($C435="5 - Transfers",MID($K435,15,1)="4"),1,-1))</f>
        <v>0</v>
      </c>
      <c r="Q435" s="17">
        <f>VLOOKUP($K435,[1]Budget!$V:$AE,10,0)*IF($C435="1 - Revenues",1,IF(AND($C435="5 - Transfers",MID(K435,15,1)="4"),1,-1))</f>
        <v>0</v>
      </c>
      <c r="S435" s="18" t="b">
        <f>IF(LEFT(C435,1)="1",1,-1)*SUMIF([1]Budget!V:V,'Budget Worksheet for Pivot Tabl'!K435,[1]Budget!AC:AC)=P435</f>
        <v>1</v>
      </c>
    </row>
    <row r="436" spans="1:19" x14ac:dyDescent="0.25">
      <c r="A436" t="s">
        <v>16</v>
      </c>
      <c r="B436" t="s">
        <v>2</v>
      </c>
      <c r="C436" t="s">
        <v>9</v>
      </c>
      <c r="D436" t="str">
        <f t="shared" si="6"/>
        <v>OUTFLOWS</v>
      </c>
      <c r="E436" t="s">
        <v>106</v>
      </c>
      <c r="F436" t="s">
        <v>107</v>
      </c>
      <c r="G436" t="s">
        <v>102</v>
      </c>
      <c r="H436" t="s">
        <v>212</v>
      </c>
      <c r="I436" t="s">
        <v>21</v>
      </c>
      <c r="J436" t="s">
        <v>107</v>
      </c>
      <c r="K436" t="s">
        <v>912</v>
      </c>
      <c r="L436" t="s">
        <v>653</v>
      </c>
      <c r="M436" s="17">
        <f>VLOOKUP($K436,[1]Budget!$V:$AE,5,0)*IF($C436="1 - Revenues",1,IF(AND($C436="5 - Transfers",MID(I436,15,1)="4"),1,-1))</f>
        <v>-3000</v>
      </c>
      <c r="N436" s="17">
        <f>VLOOKUP($K436,[1]Budget!$V:$AE,6,0)*IF($C436="1 - Revenues",1,IF(AND($C436="5 - Transfers",MID(J436,15,1)="4"),1,-1))</f>
        <v>-74000</v>
      </c>
      <c r="O436" s="17">
        <f>IFERROR(IF(RIGHT(LEFT(K436,15),1)="4",VLOOKUP(K436,'[1]Budget Worksheet'!A:B,2,0),-1*VLOOKUP(K436,'[1]Budget Worksheet'!A:B,2,0)),0)</f>
        <v>-141000</v>
      </c>
      <c r="P436" s="17">
        <f>VLOOKUP($K436,[1]Budget!$V:$AE,8,0)*IF($C436="1 - Revenues",1,IF(AND($C436="5 - Transfers",MID($K436,15,1)="4"),1,-1))</f>
        <v>-136000</v>
      </c>
      <c r="Q436" s="17">
        <f>VLOOKUP($K436,[1]Budget!$V:$AE,10,0)*IF($C436="1 - Revenues",1,IF(AND($C436="5 - Transfers",MID(K436,15,1)="4"),1,-1))</f>
        <v>5000</v>
      </c>
      <c r="S436" s="18" t="b">
        <f>IF(LEFT(C436,1)="1",1,-1)*SUMIF([1]Budget!V:V,'Budget Worksheet for Pivot Tabl'!K436,[1]Budget!AC:AC)=P436</f>
        <v>1</v>
      </c>
    </row>
    <row r="437" spans="1:19" x14ac:dyDescent="0.25">
      <c r="A437" t="s">
        <v>16</v>
      </c>
      <c r="B437" t="s">
        <v>2</v>
      </c>
      <c r="C437" t="s">
        <v>10</v>
      </c>
      <c r="D437" t="str">
        <f t="shared" si="6"/>
        <v>OUTFLOWS</v>
      </c>
      <c r="E437" t="s">
        <v>106</v>
      </c>
      <c r="F437" t="s">
        <v>107</v>
      </c>
      <c r="G437" t="s">
        <v>102</v>
      </c>
      <c r="H437" t="s">
        <v>212</v>
      </c>
      <c r="I437" t="s">
        <v>21</v>
      </c>
      <c r="J437" t="s">
        <v>107</v>
      </c>
      <c r="K437" t="s">
        <v>913</v>
      </c>
      <c r="L437" t="s">
        <v>804</v>
      </c>
      <c r="M437" s="17">
        <f>VLOOKUP($K437,[1]Budget!$V:$AE,5,0)*IF($C437="1 - Revenues",1,IF(AND($C437="5 - Transfers",MID(I437,15,1)="4"),1,-1))</f>
        <v>-23000</v>
      </c>
      <c r="N437" s="17">
        <f>VLOOKUP($K437,[1]Budget!$V:$AE,6,0)*IF($C437="1 - Revenues",1,IF(AND($C437="5 - Transfers",MID(J437,15,1)="4"),1,-1))</f>
        <v>0</v>
      </c>
      <c r="O437" s="17">
        <f>IFERROR(IF(RIGHT(LEFT(K437,15),1)="4",VLOOKUP(K437,'[1]Budget Worksheet'!A:B,2,0),-1*VLOOKUP(K437,'[1]Budget Worksheet'!A:B,2,0)),0)</f>
        <v>0</v>
      </c>
      <c r="P437" s="17">
        <f>VLOOKUP($K437,[1]Budget!$V:$AE,8,0)*IF($C437="1 - Revenues",1,IF(AND($C437="5 - Transfers",MID($K437,15,1)="4"),1,-1))</f>
        <v>0</v>
      </c>
      <c r="Q437" s="17">
        <f>VLOOKUP($K437,[1]Budget!$V:$AE,10,0)*IF($C437="1 - Revenues",1,IF(AND($C437="5 - Transfers",MID(K437,15,1)="4"),1,-1))</f>
        <v>0</v>
      </c>
      <c r="S437" s="18" t="b">
        <f>IF(LEFT(C437,1)="1",1,-1)*SUMIF([1]Budget!V:V,'Budget Worksheet for Pivot Tabl'!K437,[1]Budget!AC:AC)=P437</f>
        <v>1</v>
      </c>
    </row>
    <row r="438" spans="1:19" x14ac:dyDescent="0.25">
      <c r="A438" t="s">
        <v>16</v>
      </c>
      <c r="B438" t="s">
        <v>2</v>
      </c>
      <c r="C438" t="s">
        <v>8</v>
      </c>
      <c r="D438" t="str">
        <f t="shared" si="6"/>
        <v>OUTFLOWS</v>
      </c>
      <c r="E438" t="s">
        <v>125</v>
      </c>
      <c r="F438" t="s">
        <v>126</v>
      </c>
      <c r="G438" t="s">
        <v>102</v>
      </c>
      <c r="H438" t="s">
        <v>212</v>
      </c>
      <c r="I438" t="s">
        <v>25</v>
      </c>
      <c r="J438" t="s">
        <v>914</v>
      </c>
      <c r="K438" t="s">
        <v>915</v>
      </c>
      <c r="L438" t="s">
        <v>590</v>
      </c>
      <c r="M438" s="17">
        <f>VLOOKUP($K438,[1]Budget!$V:$AE,5,0)*IF($C438="1 - Revenues",1,IF(AND($C438="5 - Transfers",MID(I438,15,1)="4"),1,-1))</f>
        <v>-537000</v>
      </c>
      <c r="N438" s="17">
        <f>VLOOKUP($K438,[1]Budget!$V:$AE,6,0)*IF($C438="1 - Revenues",1,IF(AND($C438="5 - Transfers",MID(J438,15,1)="4"),1,-1))</f>
        <v>-355000</v>
      </c>
      <c r="O438" s="17">
        <f>IFERROR(IF(RIGHT(LEFT(K438,15),1)="4",VLOOKUP(K438,'[1]Budget Worksheet'!A:B,2,0),-1*VLOOKUP(K438,'[1]Budget Worksheet'!A:B,2,0)),0)</f>
        <v>-1176846</v>
      </c>
      <c r="P438" s="17">
        <f>VLOOKUP($K438,[1]Budget!$V:$AE,8,0)*IF($C438="1 - Revenues",1,IF(AND($C438="5 - Transfers",MID($K438,15,1)="4"),1,-1))</f>
        <v>-1176846</v>
      </c>
      <c r="Q438" s="17">
        <f>VLOOKUP($K438,[1]Budget!$V:$AE,10,0)*IF($C438="1 - Revenues",1,IF(AND($C438="5 - Transfers",MID(K438,15,1)="4"),1,-1))</f>
        <v>0</v>
      </c>
      <c r="S438" s="18" t="b">
        <f>IF(LEFT(C438,1)="1",1,-1)*SUMIF([1]Budget!V:V,'Budget Worksheet for Pivot Tabl'!K438,[1]Budget!AC:AC)=P438</f>
        <v>1</v>
      </c>
    </row>
    <row r="439" spans="1:19" x14ac:dyDescent="0.25">
      <c r="A439" t="s">
        <v>16</v>
      </c>
      <c r="B439" t="s">
        <v>2</v>
      </c>
      <c r="C439" t="s">
        <v>8</v>
      </c>
      <c r="D439" t="str">
        <f t="shared" si="6"/>
        <v>OUTFLOWS</v>
      </c>
      <c r="E439" t="s">
        <v>125</v>
      </c>
      <c r="F439" t="s">
        <v>126</v>
      </c>
      <c r="G439" t="s">
        <v>102</v>
      </c>
      <c r="H439" t="s">
        <v>212</v>
      </c>
      <c r="I439" t="s">
        <v>25</v>
      </c>
      <c r="J439" t="s">
        <v>914</v>
      </c>
      <c r="K439" t="s">
        <v>916</v>
      </c>
      <c r="L439" t="s">
        <v>582</v>
      </c>
      <c r="M439" s="17">
        <f>VLOOKUP($K439,[1]Budget!$V:$AE,5,0)*IF($C439="1 - Revenues",1,IF(AND($C439="5 - Transfers",MID(I439,15,1)="4"),1,-1))</f>
        <v>0</v>
      </c>
      <c r="N439" s="17">
        <f>VLOOKUP($K439,[1]Budget!$V:$AE,6,0)*IF($C439="1 - Revenues",1,IF(AND($C439="5 - Transfers",MID(J439,15,1)="4"),1,-1))</f>
        <v>-2000</v>
      </c>
      <c r="O439" s="17">
        <f>IFERROR(IF(RIGHT(LEFT(K439,15),1)="4",VLOOKUP(K439,'[1]Budget Worksheet'!A:B,2,0),-1*VLOOKUP(K439,'[1]Budget Worksheet'!A:B,2,0)),0)</f>
        <v>0</v>
      </c>
      <c r="P439" s="17">
        <f>VLOOKUP($K439,[1]Budget!$V:$AE,8,0)*IF($C439="1 - Revenues",1,IF(AND($C439="5 - Transfers",MID($K439,15,1)="4"),1,-1))</f>
        <v>-73000</v>
      </c>
      <c r="Q439" s="17">
        <f>VLOOKUP($K439,[1]Budget!$V:$AE,10,0)*IF($C439="1 - Revenues",1,IF(AND($C439="5 - Transfers",MID(K439,15,1)="4"),1,-1))</f>
        <v>-73000</v>
      </c>
      <c r="S439" s="18" t="b">
        <f>IF(LEFT(C439,1)="1",1,-1)*SUMIF([1]Budget!V:V,'Budget Worksheet for Pivot Tabl'!K439,[1]Budget!AC:AC)=P439</f>
        <v>1</v>
      </c>
    </row>
    <row r="440" spans="1:19" x14ac:dyDescent="0.25">
      <c r="A440" t="s">
        <v>16</v>
      </c>
      <c r="B440" t="s">
        <v>2</v>
      </c>
      <c r="C440" t="s">
        <v>8</v>
      </c>
      <c r="D440" t="str">
        <f t="shared" si="6"/>
        <v>OUTFLOWS</v>
      </c>
      <c r="E440" t="s">
        <v>125</v>
      </c>
      <c r="F440" t="s">
        <v>126</v>
      </c>
      <c r="G440" t="s">
        <v>102</v>
      </c>
      <c r="H440" t="s">
        <v>212</v>
      </c>
      <c r="I440" t="s">
        <v>25</v>
      </c>
      <c r="J440" t="s">
        <v>914</v>
      </c>
      <c r="K440" t="s">
        <v>917</v>
      </c>
      <c r="L440" t="s">
        <v>593</v>
      </c>
      <c r="M440" s="17">
        <f>VLOOKUP($K440,[1]Budget!$V:$AE,5,0)*IF($C440="1 - Revenues",1,IF(AND($C440="5 - Transfers",MID(I440,15,1)="4"),1,-1))</f>
        <v>-5000</v>
      </c>
      <c r="N440" s="17">
        <f>VLOOKUP($K440,[1]Budget!$V:$AE,6,0)*IF($C440="1 - Revenues",1,IF(AND($C440="5 - Transfers",MID(J440,15,1)="4"),1,-1))</f>
        <v>-4000</v>
      </c>
      <c r="O440" s="17">
        <f>IFERROR(IF(RIGHT(LEFT(K440,15),1)="4",VLOOKUP(K440,'[1]Budget Worksheet'!A:B,2,0),-1*VLOOKUP(K440,'[1]Budget Worksheet'!A:B,2,0)),0)</f>
        <v>-2000</v>
      </c>
      <c r="P440" s="17">
        <f>VLOOKUP($K440,[1]Budget!$V:$AE,8,0)*IF($C440="1 - Revenues",1,IF(AND($C440="5 - Transfers",MID($K440,15,1)="4"),1,-1))</f>
        <v>-21800</v>
      </c>
      <c r="Q440" s="17">
        <f>VLOOKUP($K440,[1]Budget!$V:$AE,10,0)*IF($C440="1 - Revenues",1,IF(AND($C440="5 - Transfers",MID(K440,15,1)="4"),1,-1))</f>
        <v>-19800</v>
      </c>
      <c r="S440" s="18" t="b">
        <f>IF(LEFT(C440,1)="1",1,-1)*SUMIF([1]Budget!V:V,'Budget Worksheet for Pivot Tabl'!K440,[1]Budget!AC:AC)=P440</f>
        <v>1</v>
      </c>
    </row>
    <row r="441" spans="1:19" x14ac:dyDescent="0.25">
      <c r="A441" t="s">
        <v>16</v>
      </c>
      <c r="B441" t="s">
        <v>2</v>
      </c>
      <c r="C441" t="s">
        <v>8</v>
      </c>
      <c r="D441" t="str">
        <f t="shared" si="6"/>
        <v>OUTFLOWS</v>
      </c>
      <c r="E441" t="s">
        <v>125</v>
      </c>
      <c r="F441" t="s">
        <v>126</v>
      </c>
      <c r="G441" t="s">
        <v>102</v>
      </c>
      <c r="H441" t="s">
        <v>212</v>
      </c>
      <c r="I441" t="s">
        <v>25</v>
      </c>
      <c r="J441" t="s">
        <v>914</v>
      </c>
      <c r="K441" t="s">
        <v>918</v>
      </c>
      <c r="L441" t="s">
        <v>919</v>
      </c>
      <c r="M441" s="17">
        <f>VLOOKUP($K441,[1]Budget!$V:$AE,5,0)*IF($C441="1 - Revenues",1,IF(AND($C441="5 - Transfers",MID(I441,15,1)="4"),1,-1))</f>
        <v>0</v>
      </c>
      <c r="N441" s="17">
        <f>VLOOKUP($K441,[1]Budget!$V:$AE,6,0)*IF($C441="1 - Revenues",1,IF(AND($C441="5 - Transfers",MID(J441,15,1)="4"),1,-1))</f>
        <v>0</v>
      </c>
      <c r="O441" s="17">
        <f>IFERROR(IF(RIGHT(LEFT(K441,15),1)="4",VLOOKUP(K441,'[1]Budget Worksheet'!A:B,2,0),-1*VLOOKUP(K441,'[1]Budget Worksheet'!A:B,2,0)),0)</f>
        <v>0</v>
      </c>
      <c r="P441" s="17">
        <f>VLOOKUP($K441,[1]Budget!$V:$AE,8,0)*IF($C441="1 - Revenues",1,IF(AND($C441="5 - Transfers",MID($K441,15,1)="4"),1,-1))</f>
        <v>-3300</v>
      </c>
      <c r="Q441" s="17">
        <f>VLOOKUP($K441,[1]Budget!$V:$AE,10,0)*IF($C441="1 - Revenues",1,IF(AND($C441="5 - Transfers",MID(K441,15,1)="4"),1,-1))</f>
        <v>-3300</v>
      </c>
      <c r="S441" s="18" t="b">
        <f>IF(LEFT(C441,1)="1",1,-1)*SUMIF([1]Budget!V:V,'Budget Worksheet for Pivot Tabl'!K441,[1]Budget!AC:AC)=P441</f>
        <v>1</v>
      </c>
    </row>
    <row r="442" spans="1:19" x14ac:dyDescent="0.25">
      <c r="A442" t="s">
        <v>16</v>
      </c>
      <c r="B442" t="s">
        <v>2</v>
      </c>
      <c r="C442" t="s">
        <v>8</v>
      </c>
      <c r="D442" t="str">
        <f t="shared" si="6"/>
        <v>OUTFLOWS</v>
      </c>
      <c r="E442" t="s">
        <v>125</v>
      </c>
      <c r="F442" t="s">
        <v>126</v>
      </c>
      <c r="G442" t="s">
        <v>102</v>
      </c>
      <c r="H442" t="s">
        <v>212</v>
      </c>
      <c r="I442" t="s">
        <v>25</v>
      </c>
      <c r="J442" t="s">
        <v>914</v>
      </c>
      <c r="K442" t="s">
        <v>920</v>
      </c>
      <c r="L442" t="s">
        <v>595</v>
      </c>
      <c r="M442" s="17">
        <f>VLOOKUP($K442,[1]Budget!$V:$AE,5,0)*IF($C442="1 - Revenues",1,IF(AND($C442="5 - Transfers",MID(I442,15,1)="4"),1,-1))</f>
        <v>-3000</v>
      </c>
      <c r="N442" s="17">
        <f>VLOOKUP($K442,[1]Budget!$V:$AE,6,0)*IF($C442="1 - Revenues",1,IF(AND($C442="5 - Transfers",MID(J442,15,1)="4"),1,-1))</f>
        <v>0</v>
      </c>
      <c r="O442" s="17">
        <f>IFERROR(IF(RIGHT(LEFT(K442,15),1)="4",VLOOKUP(K442,'[1]Budget Worksheet'!A:B,2,0),-1*VLOOKUP(K442,'[1]Budget Worksheet'!A:B,2,0)),0)</f>
        <v>-2429</v>
      </c>
      <c r="P442" s="17">
        <f>VLOOKUP($K442,[1]Budget!$V:$AE,8,0)*IF($C442="1 - Revenues",1,IF(AND($C442="5 - Transfers",MID($K442,15,1)="4"),1,-1))</f>
        <v>-4000</v>
      </c>
      <c r="Q442" s="17">
        <f>VLOOKUP($K442,[1]Budget!$V:$AE,10,0)*IF($C442="1 - Revenues",1,IF(AND($C442="5 - Transfers",MID(K442,15,1)="4"),1,-1))</f>
        <v>-1571</v>
      </c>
      <c r="S442" s="18" t="b">
        <f>IF(LEFT(C442,1)="1",1,-1)*SUMIF([1]Budget!V:V,'Budget Worksheet for Pivot Tabl'!K442,[1]Budget!AC:AC)=P442</f>
        <v>1</v>
      </c>
    </row>
    <row r="443" spans="1:19" x14ac:dyDescent="0.25">
      <c r="A443" t="s">
        <v>16</v>
      </c>
      <c r="B443" t="s">
        <v>2</v>
      </c>
      <c r="C443" t="s">
        <v>8</v>
      </c>
      <c r="D443" t="str">
        <f t="shared" si="6"/>
        <v>OUTFLOWS</v>
      </c>
      <c r="E443" t="s">
        <v>125</v>
      </c>
      <c r="F443" t="s">
        <v>126</v>
      </c>
      <c r="G443" t="s">
        <v>102</v>
      </c>
      <c r="H443" t="s">
        <v>212</v>
      </c>
      <c r="I443" t="s">
        <v>25</v>
      </c>
      <c r="J443" t="s">
        <v>914</v>
      </c>
      <c r="K443" t="s">
        <v>921</v>
      </c>
      <c r="L443" t="s">
        <v>597</v>
      </c>
      <c r="M443" s="17">
        <f>VLOOKUP($K443,[1]Budget!$V:$AE,5,0)*IF($C443="1 - Revenues",1,IF(AND($C443="5 - Transfers",MID(I443,15,1)="4"),1,-1))</f>
        <v>-29000</v>
      </c>
      <c r="N443" s="17">
        <f>VLOOKUP($K443,[1]Budget!$V:$AE,6,0)*IF($C443="1 - Revenues",1,IF(AND($C443="5 - Transfers",MID(J443,15,1)="4"),1,-1))</f>
        <v>-6000</v>
      </c>
      <c r="O443" s="17">
        <f>IFERROR(IF(RIGHT(LEFT(K443,15),1)="4",VLOOKUP(K443,'[1]Budget Worksheet'!A:B,2,0),-1*VLOOKUP(K443,'[1]Budget Worksheet'!A:B,2,0)),0)</f>
        <v>-13129</v>
      </c>
      <c r="P443" s="17">
        <f>VLOOKUP($K443,[1]Budget!$V:$AE,8,0)*IF($C443="1 - Revenues",1,IF(AND($C443="5 - Transfers",MID($K443,15,1)="4"),1,-1))</f>
        <v>-13129</v>
      </c>
      <c r="Q443" s="17">
        <f>VLOOKUP($K443,[1]Budget!$V:$AE,10,0)*IF($C443="1 - Revenues",1,IF(AND($C443="5 - Transfers",MID(K443,15,1)="4"),1,-1))</f>
        <v>0</v>
      </c>
      <c r="S443" s="18" t="b">
        <f>IF(LEFT(C443,1)="1",1,-1)*SUMIF([1]Budget!V:V,'Budget Worksheet for Pivot Tabl'!K443,[1]Budget!AC:AC)=P443</f>
        <v>1</v>
      </c>
    </row>
    <row r="444" spans="1:19" x14ac:dyDescent="0.25">
      <c r="A444" t="s">
        <v>16</v>
      </c>
      <c r="B444" t="s">
        <v>2</v>
      </c>
      <c r="C444" t="s">
        <v>8</v>
      </c>
      <c r="D444" t="str">
        <f t="shared" si="6"/>
        <v>OUTFLOWS</v>
      </c>
      <c r="E444" t="s">
        <v>125</v>
      </c>
      <c r="F444" t="s">
        <v>126</v>
      </c>
      <c r="G444" t="s">
        <v>102</v>
      </c>
      <c r="H444" t="s">
        <v>212</v>
      </c>
      <c r="I444" t="s">
        <v>25</v>
      </c>
      <c r="J444" t="s">
        <v>914</v>
      </c>
      <c r="K444" t="s">
        <v>922</v>
      </c>
      <c r="L444" t="s">
        <v>599</v>
      </c>
      <c r="M444" s="17">
        <f>VLOOKUP($K444,[1]Budget!$V:$AE,5,0)*IF($C444="1 - Revenues",1,IF(AND($C444="5 - Transfers",MID(I444,15,1)="4"),1,-1))</f>
        <v>-2000</v>
      </c>
      <c r="N444" s="17">
        <f>VLOOKUP($K444,[1]Budget!$V:$AE,6,0)*IF($C444="1 - Revenues",1,IF(AND($C444="5 - Transfers",MID(J444,15,1)="4"),1,-1))</f>
        <v>-2000</v>
      </c>
      <c r="O444" s="17">
        <f>IFERROR(IF(RIGHT(LEFT(K444,15),1)="4",VLOOKUP(K444,'[1]Budget Worksheet'!A:B,2,0),-1*VLOOKUP(K444,'[1]Budget Worksheet'!A:B,2,0)),0)</f>
        <v>-14715</v>
      </c>
      <c r="P444" s="17">
        <f>VLOOKUP($K444,[1]Budget!$V:$AE,8,0)*IF($C444="1 - Revenues",1,IF(AND($C444="5 - Transfers",MID($K444,15,1)="4"),1,-1))</f>
        <v>-14715</v>
      </c>
      <c r="Q444" s="17">
        <f>VLOOKUP($K444,[1]Budget!$V:$AE,10,0)*IF($C444="1 - Revenues",1,IF(AND($C444="5 - Transfers",MID(K444,15,1)="4"),1,-1))</f>
        <v>0</v>
      </c>
      <c r="S444" s="18" t="b">
        <f>IF(LEFT(C444,1)="1",1,-1)*SUMIF([1]Budget!V:V,'Budget Worksheet for Pivot Tabl'!K444,[1]Budget!AC:AC)=P444</f>
        <v>1</v>
      </c>
    </row>
    <row r="445" spans="1:19" x14ac:dyDescent="0.25">
      <c r="A445" t="s">
        <v>16</v>
      </c>
      <c r="B445" t="s">
        <v>2</v>
      </c>
      <c r="C445" t="s">
        <v>8</v>
      </c>
      <c r="D445" t="str">
        <f t="shared" si="6"/>
        <v>OUTFLOWS</v>
      </c>
      <c r="E445" t="s">
        <v>125</v>
      </c>
      <c r="F445" t="s">
        <v>126</v>
      </c>
      <c r="G445" t="s">
        <v>102</v>
      </c>
      <c r="H445" t="s">
        <v>212</v>
      </c>
      <c r="I445" t="s">
        <v>25</v>
      </c>
      <c r="J445" t="s">
        <v>914</v>
      </c>
      <c r="K445" t="s">
        <v>923</v>
      </c>
      <c r="L445" t="s">
        <v>601</v>
      </c>
      <c r="M445" s="17">
        <f>VLOOKUP($K445,[1]Budget!$V:$AE,5,0)*IF($C445="1 - Revenues",1,IF(AND($C445="5 - Transfers",MID(I445,15,1)="4"),1,-1))</f>
        <v>0</v>
      </c>
      <c r="N445" s="17">
        <f>VLOOKUP($K445,[1]Budget!$V:$AE,6,0)*IF($C445="1 - Revenues",1,IF(AND($C445="5 - Transfers",MID(J445,15,1)="4"),1,-1))</f>
        <v>0</v>
      </c>
      <c r="O445" s="17">
        <f>IFERROR(IF(RIGHT(LEFT(K445,15),1)="4",VLOOKUP(K445,'[1]Budget Worksheet'!A:B,2,0),-1*VLOOKUP(K445,'[1]Budget Worksheet'!A:B,2,0)),0)</f>
        <v>0</v>
      </c>
      <c r="P445" s="17">
        <f>VLOOKUP($K445,[1]Budget!$V:$AE,8,0)*IF($C445="1 - Revenues",1,IF(AND($C445="5 - Transfers",MID($K445,15,1)="4"),1,-1))</f>
        <v>0</v>
      </c>
      <c r="Q445" s="17">
        <f>VLOOKUP($K445,[1]Budget!$V:$AE,10,0)*IF($C445="1 - Revenues",1,IF(AND($C445="5 - Transfers",MID(K445,15,1)="4"),1,-1))</f>
        <v>0</v>
      </c>
      <c r="S445" s="18" t="b">
        <f>IF(LEFT(C445,1)="1",1,-1)*SUMIF([1]Budget!V:V,'Budget Worksheet for Pivot Tabl'!K445,[1]Budget!AC:AC)=P445</f>
        <v>1</v>
      </c>
    </row>
    <row r="446" spans="1:19" x14ac:dyDescent="0.25">
      <c r="A446" t="s">
        <v>16</v>
      </c>
      <c r="B446" t="s">
        <v>2</v>
      </c>
      <c r="C446" t="s">
        <v>8</v>
      </c>
      <c r="D446" t="str">
        <f t="shared" si="6"/>
        <v>OUTFLOWS</v>
      </c>
      <c r="E446" t="s">
        <v>125</v>
      </c>
      <c r="F446" t="s">
        <v>126</v>
      </c>
      <c r="G446" t="s">
        <v>102</v>
      </c>
      <c r="H446" t="s">
        <v>212</v>
      </c>
      <c r="I446" t="s">
        <v>25</v>
      </c>
      <c r="J446" t="s">
        <v>914</v>
      </c>
      <c r="K446" t="s">
        <v>924</v>
      </c>
      <c r="L446" t="s">
        <v>603</v>
      </c>
      <c r="M446" s="17">
        <f>VLOOKUP($K446,[1]Budget!$V:$AE,5,0)*IF($C446="1 - Revenues",1,IF(AND($C446="5 - Transfers",MID(I446,15,1)="4"),1,-1))</f>
        <v>0</v>
      </c>
      <c r="N446" s="17">
        <f>VLOOKUP($K446,[1]Budget!$V:$AE,6,0)*IF($C446="1 - Revenues",1,IF(AND($C446="5 - Transfers",MID(J446,15,1)="4"),1,-1))</f>
        <v>0</v>
      </c>
      <c r="O446" s="17">
        <f>IFERROR(IF(RIGHT(LEFT(K446,15),1)="4",VLOOKUP(K446,'[1]Budget Worksheet'!A:B,2,0),-1*VLOOKUP(K446,'[1]Budget Worksheet'!A:B,2,0)),0)</f>
        <v>0</v>
      </c>
      <c r="P446" s="17">
        <f>VLOOKUP($K446,[1]Budget!$V:$AE,8,0)*IF($C446="1 - Revenues",1,IF(AND($C446="5 - Transfers",MID($K446,15,1)="4"),1,-1))</f>
        <v>0</v>
      </c>
      <c r="Q446" s="17">
        <f>VLOOKUP($K446,[1]Budget!$V:$AE,10,0)*IF($C446="1 - Revenues",1,IF(AND($C446="5 - Transfers",MID(K446,15,1)="4"),1,-1))</f>
        <v>0</v>
      </c>
      <c r="S446" s="18" t="b">
        <f>IF(LEFT(C446,1)="1",1,-1)*SUMIF([1]Budget!V:V,'Budget Worksheet for Pivot Tabl'!K446,[1]Budget!AC:AC)=P446</f>
        <v>1</v>
      </c>
    </row>
    <row r="447" spans="1:19" x14ac:dyDescent="0.25">
      <c r="A447" t="s">
        <v>16</v>
      </c>
      <c r="B447" t="s">
        <v>2</v>
      </c>
      <c r="C447" t="s">
        <v>8</v>
      </c>
      <c r="D447" t="str">
        <f t="shared" si="6"/>
        <v>OUTFLOWS</v>
      </c>
      <c r="E447" t="s">
        <v>125</v>
      </c>
      <c r="F447" t="s">
        <v>126</v>
      </c>
      <c r="G447" t="s">
        <v>102</v>
      </c>
      <c r="H447" t="s">
        <v>212</v>
      </c>
      <c r="I447" t="s">
        <v>25</v>
      </c>
      <c r="J447" t="s">
        <v>914</v>
      </c>
      <c r="K447" t="s">
        <v>925</v>
      </c>
      <c r="L447" t="s">
        <v>470</v>
      </c>
      <c r="M447" s="17">
        <f>VLOOKUP($K447,[1]Budget!$V:$AE,5,0)*IF($C447="1 - Revenues",1,IF(AND($C447="5 - Transfers",MID(I447,15,1)="4"),1,-1))</f>
        <v>-94000</v>
      </c>
      <c r="N447" s="17">
        <f>VLOOKUP($K447,[1]Budget!$V:$AE,6,0)*IF($C447="1 - Revenues",1,IF(AND($C447="5 - Transfers",MID(J447,15,1)="4"),1,-1))</f>
        <v>-69000</v>
      </c>
      <c r="O447" s="17">
        <f>IFERROR(IF(RIGHT(LEFT(K447,15),1)="4",VLOOKUP(K447,'[1]Budget Worksheet'!A:B,2,0),-1*VLOOKUP(K447,'[1]Budget Worksheet'!A:B,2,0)),0)</f>
        <v>-155634</v>
      </c>
      <c r="P447" s="17">
        <f>VLOOKUP($K447,[1]Budget!$V:$AE,8,0)*IF($C447="1 - Revenues",1,IF(AND($C447="5 - Transfers",MID($K447,15,1)="4"),1,-1))</f>
        <v>-168000</v>
      </c>
      <c r="Q447" s="17">
        <f>VLOOKUP($K447,[1]Budget!$V:$AE,10,0)*IF($C447="1 - Revenues",1,IF(AND($C447="5 - Transfers",MID(K447,15,1)="4"),1,-1))</f>
        <v>-12366</v>
      </c>
      <c r="S447" s="18" t="b">
        <f>IF(LEFT(C447,1)="1",1,-1)*SUMIF([1]Budget!V:V,'Budget Worksheet for Pivot Tabl'!K447,[1]Budget!AC:AC)=P447</f>
        <v>1</v>
      </c>
    </row>
    <row r="448" spans="1:19" x14ac:dyDescent="0.25">
      <c r="A448" t="s">
        <v>16</v>
      </c>
      <c r="B448" t="s">
        <v>2</v>
      </c>
      <c r="C448" t="s">
        <v>8</v>
      </c>
      <c r="D448" t="str">
        <f t="shared" si="6"/>
        <v>OUTFLOWS</v>
      </c>
      <c r="E448" t="s">
        <v>125</v>
      </c>
      <c r="F448" t="s">
        <v>126</v>
      </c>
      <c r="G448" t="s">
        <v>102</v>
      </c>
      <c r="H448" t="s">
        <v>212</v>
      </c>
      <c r="I448" t="s">
        <v>25</v>
      </c>
      <c r="J448" t="s">
        <v>914</v>
      </c>
      <c r="K448" t="s">
        <v>926</v>
      </c>
      <c r="L448" t="s">
        <v>606</v>
      </c>
      <c r="M448" s="17">
        <f>VLOOKUP($K448,[1]Budget!$V:$AE,5,0)*IF($C448="1 - Revenues",1,IF(AND($C448="5 - Transfers",MID(I448,15,1)="4"),1,-1))</f>
        <v>-33000</v>
      </c>
      <c r="N448" s="17">
        <f>VLOOKUP($K448,[1]Budget!$V:$AE,6,0)*IF($C448="1 - Revenues",1,IF(AND($C448="5 - Transfers",MID(J448,15,1)="4"),1,-1))</f>
        <v>-31000</v>
      </c>
      <c r="O448" s="17">
        <f>IFERROR(IF(RIGHT(LEFT(K448,15),1)="4",VLOOKUP(K448,'[1]Budget Worksheet'!A:B,2,0),-1*VLOOKUP(K448,'[1]Budget Worksheet'!A:B,2,0)),0)</f>
        <v>-100956</v>
      </c>
      <c r="P448" s="17">
        <f>VLOOKUP($K448,[1]Budget!$V:$AE,8,0)*IF($C448="1 - Revenues",1,IF(AND($C448="5 - Transfers",MID($K448,15,1)="4"),1,-1))</f>
        <v>-100956</v>
      </c>
      <c r="Q448" s="17">
        <f>VLOOKUP($K448,[1]Budget!$V:$AE,10,0)*IF($C448="1 - Revenues",1,IF(AND($C448="5 - Transfers",MID(K448,15,1)="4"),1,-1))</f>
        <v>0</v>
      </c>
      <c r="S448" s="18" t="b">
        <f>IF(LEFT(C448,1)="1",1,-1)*SUMIF([1]Budget!V:V,'Budget Worksheet for Pivot Tabl'!K448,[1]Budget!AC:AC)=P448</f>
        <v>1</v>
      </c>
    </row>
    <row r="449" spans="1:19" x14ac:dyDescent="0.25">
      <c r="A449" t="s">
        <v>16</v>
      </c>
      <c r="B449" t="s">
        <v>2</v>
      </c>
      <c r="C449" t="s">
        <v>8</v>
      </c>
      <c r="D449" t="str">
        <f t="shared" si="6"/>
        <v>OUTFLOWS</v>
      </c>
      <c r="E449" t="s">
        <v>125</v>
      </c>
      <c r="F449" t="s">
        <v>126</v>
      </c>
      <c r="G449" t="s">
        <v>102</v>
      </c>
      <c r="H449" t="s">
        <v>212</v>
      </c>
      <c r="I449" t="s">
        <v>25</v>
      </c>
      <c r="J449" t="s">
        <v>914</v>
      </c>
      <c r="K449" t="s">
        <v>927</v>
      </c>
      <c r="L449" t="s">
        <v>608</v>
      </c>
      <c r="M449" s="17">
        <f>VLOOKUP($K449,[1]Budget!$V:$AE,5,0)*IF($C449="1 - Revenues",1,IF(AND($C449="5 - Transfers",MID(I449,15,1)="4"),1,-1))</f>
        <v>-70000</v>
      </c>
      <c r="N449" s="17">
        <f>VLOOKUP($K449,[1]Budget!$V:$AE,6,0)*IF($C449="1 - Revenues",1,IF(AND($C449="5 - Transfers",MID(J449,15,1)="4"),1,-1))</f>
        <v>-51000</v>
      </c>
      <c r="O449" s="17">
        <f>IFERROR(IF(RIGHT(LEFT(K449,15),1)="4",VLOOKUP(K449,'[1]Budget Worksheet'!A:B,2,0),-1*VLOOKUP(K449,'[1]Budget Worksheet'!A:B,2,0)),0)</f>
        <v>-215677</v>
      </c>
      <c r="P449" s="17">
        <f>VLOOKUP($K449,[1]Budget!$V:$AE,8,0)*IF($C449="1 - Revenues",1,IF(AND($C449="5 - Transfers",MID($K449,15,1)="4"),1,-1))</f>
        <v>-215677</v>
      </c>
      <c r="Q449" s="17">
        <f>VLOOKUP($K449,[1]Budget!$V:$AE,10,0)*IF($C449="1 - Revenues",1,IF(AND($C449="5 - Transfers",MID(K449,15,1)="4"),1,-1))</f>
        <v>0</v>
      </c>
      <c r="S449" s="18" t="b">
        <f>IF(LEFT(C449,1)="1",1,-1)*SUMIF([1]Budget!V:V,'Budget Worksheet for Pivot Tabl'!K449,[1]Budget!AC:AC)=P449</f>
        <v>1</v>
      </c>
    </row>
    <row r="450" spans="1:19" x14ac:dyDescent="0.25">
      <c r="A450" t="s">
        <v>16</v>
      </c>
      <c r="B450" t="s">
        <v>2</v>
      </c>
      <c r="C450" t="s">
        <v>8</v>
      </c>
      <c r="D450" t="str">
        <f t="shared" si="6"/>
        <v>OUTFLOWS</v>
      </c>
      <c r="E450" t="s">
        <v>125</v>
      </c>
      <c r="F450" t="s">
        <v>126</v>
      </c>
      <c r="G450" t="s">
        <v>102</v>
      </c>
      <c r="H450" t="s">
        <v>212</v>
      </c>
      <c r="I450" t="s">
        <v>25</v>
      </c>
      <c r="J450" t="s">
        <v>914</v>
      </c>
      <c r="K450" t="s">
        <v>928</v>
      </c>
      <c r="L450" t="s">
        <v>610</v>
      </c>
      <c r="M450" s="17">
        <f>VLOOKUP($K450,[1]Budget!$V:$AE,5,0)*IF($C450="1 - Revenues",1,IF(AND($C450="5 - Transfers",MID(I450,15,1)="4"),1,-1))</f>
        <v>-7000</v>
      </c>
      <c r="N450" s="17">
        <f>VLOOKUP($K450,[1]Budget!$V:$AE,6,0)*IF($C450="1 - Revenues",1,IF(AND($C450="5 - Transfers",MID(J450,15,1)="4"),1,-1))</f>
        <v>-5000</v>
      </c>
      <c r="O450" s="17">
        <f>IFERROR(IF(RIGHT(LEFT(K450,15),1)="4",VLOOKUP(K450,'[1]Budget Worksheet'!A:B,2,0),-1*VLOOKUP(K450,'[1]Budget Worksheet'!A:B,2,0)),0)</f>
        <v>-16298</v>
      </c>
      <c r="P450" s="17">
        <f>VLOOKUP($K450,[1]Budget!$V:$AE,8,0)*IF($C450="1 - Revenues",1,IF(AND($C450="5 - Transfers",MID($K450,15,1)="4"),1,-1))</f>
        <v>-16298</v>
      </c>
      <c r="Q450" s="17">
        <f>VLOOKUP($K450,[1]Budget!$V:$AE,10,0)*IF($C450="1 - Revenues",1,IF(AND($C450="5 - Transfers",MID(K450,15,1)="4"),1,-1))</f>
        <v>0</v>
      </c>
      <c r="S450" s="18" t="b">
        <f>IF(LEFT(C450,1)="1",1,-1)*SUMIF([1]Budget!V:V,'Budget Worksheet for Pivot Tabl'!K450,[1]Budget!AC:AC)=P450</f>
        <v>1</v>
      </c>
    </row>
    <row r="451" spans="1:19" x14ac:dyDescent="0.25">
      <c r="A451" t="s">
        <v>16</v>
      </c>
      <c r="B451" t="s">
        <v>2</v>
      </c>
      <c r="C451" t="s">
        <v>8</v>
      </c>
      <c r="D451" t="str">
        <f t="shared" ref="D451:D514" si="7">IF(C451="1 - Revenues","INFLOWS","OUTFLOWS")</f>
        <v>OUTFLOWS</v>
      </c>
      <c r="E451" t="s">
        <v>125</v>
      </c>
      <c r="F451" t="s">
        <v>126</v>
      </c>
      <c r="G451" t="s">
        <v>102</v>
      </c>
      <c r="H451" t="s">
        <v>212</v>
      </c>
      <c r="I451" t="s">
        <v>25</v>
      </c>
      <c r="J451" t="s">
        <v>914</v>
      </c>
      <c r="K451" t="s">
        <v>929</v>
      </c>
      <c r="L451" t="s">
        <v>612</v>
      </c>
      <c r="M451" s="17">
        <f>VLOOKUP($K451,[1]Budget!$V:$AE,5,0)*IF($C451="1 - Revenues",1,IF(AND($C451="5 - Transfers",MID(I451,15,1)="4"),1,-1))</f>
        <v>-1000</v>
      </c>
      <c r="N451" s="17">
        <f>VLOOKUP($K451,[1]Budget!$V:$AE,6,0)*IF($C451="1 - Revenues",1,IF(AND($C451="5 - Transfers",MID(J451,15,1)="4"),1,-1))</f>
        <v>-1000</v>
      </c>
      <c r="O451" s="17">
        <f>IFERROR(IF(RIGHT(LEFT(K451,15),1)="4",VLOOKUP(K451,'[1]Budget Worksheet'!A:B,2,0),-1*VLOOKUP(K451,'[1]Budget Worksheet'!A:B,2,0)),0)</f>
        <v>-2641</v>
      </c>
      <c r="P451" s="17">
        <f>VLOOKUP($K451,[1]Budget!$V:$AE,8,0)*IF($C451="1 - Revenues",1,IF(AND($C451="5 - Transfers",MID($K451,15,1)="4"),1,-1))</f>
        <v>-2641</v>
      </c>
      <c r="Q451" s="17">
        <f>VLOOKUP($K451,[1]Budget!$V:$AE,10,0)*IF($C451="1 - Revenues",1,IF(AND($C451="5 - Transfers",MID(K451,15,1)="4"),1,-1))</f>
        <v>0</v>
      </c>
      <c r="S451" s="18" t="b">
        <f>IF(LEFT(C451,1)="1",1,-1)*SUMIF([1]Budget!V:V,'Budget Worksheet for Pivot Tabl'!K451,[1]Budget!AC:AC)=P451</f>
        <v>1</v>
      </c>
    </row>
    <row r="452" spans="1:19" x14ac:dyDescent="0.25">
      <c r="A452" t="s">
        <v>16</v>
      </c>
      <c r="B452" t="s">
        <v>2</v>
      </c>
      <c r="C452" t="s">
        <v>8</v>
      </c>
      <c r="D452" t="str">
        <f t="shared" si="7"/>
        <v>OUTFLOWS</v>
      </c>
      <c r="E452" t="s">
        <v>125</v>
      </c>
      <c r="F452" t="s">
        <v>126</v>
      </c>
      <c r="G452" t="s">
        <v>102</v>
      </c>
      <c r="H452" t="s">
        <v>212</v>
      </c>
      <c r="I452" t="s">
        <v>25</v>
      </c>
      <c r="J452" t="s">
        <v>914</v>
      </c>
      <c r="K452" t="s">
        <v>930</v>
      </c>
      <c r="L452" t="s">
        <v>614</v>
      </c>
      <c r="M452" s="17">
        <f>VLOOKUP($K452,[1]Budget!$V:$AE,5,0)*IF($C452="1 - Revenues",1,IF(AND($C452="5 - Transfers",MID(I452,15,1)="4"),1,-1))</f>
        <v>-1000</v>
      </c>
      <c r="N452" s="17">
        <f>VLOOKUP($K452,[1]Budget!$V:$AE,6,0)*IF($C452="1 - Revenues",1,IF(AND($C452="5 - Transfers",MID(J452,15,1)="4"),1,-1))</f>
        <v>0</v>
      </c>
      <c r="O452" s="17">
        <f>IFERROR(IF(RIGHT(LEFT(K452,15),1)="4",VLOOKUP(K452,'[1]Budget Worksheet'!A:B,2,0),-1*VLOOKUP(K452,'[1]Budget Worksheet'!A:B,2,0)),0)</f>
        <v>-967</v>
      </c>
      <c r="P452" s="17">
        <f>VLOOKUP($K452,[1]Budget!$V:$AE,8,0)*IF($C452="1 - Revenues",1,IF(AND($C452="5 - Transfers",MID($K452,15,1)="4"),1,-1))</f>
        <v>-967</v>
      </c>
      <c r="Q452" s="17">
        <f>VLOOKUP($K452,[1]Budget!$V:$AE,10,0)*IF($C452="1 - Revenues",1,IF(AND($C452="5 - Transfers",MID(K452,15,1)="4"),1,-1))</f>
        <v>0</v>
      </c>
      <c r="S452" s="18" t="b">
        <f>IF(LEFT(C452,1)="1",1,-1)*SUMIF([1]Budget!V:V,'Budget Worksheet for Pivot Tabl'!K452,[1]Budget!AC:AC)=P452</f>
        <v>1</v>
      </c>
    </row>
    <row r="453" spans="1:19" x14ac:dyDescent="0.25">
      <c r="A453" t="s">
        <v>16</v>
      </c>
      <c r="B453" t="s">
        <v>2</v>
      </c>
      <c r="C453" t="s">
        <v>8</v>
      </c>
      <c r="D453" t="str">
        <f t="shared" si="7"/>
        <v>OUTFLOWS</v>
      </c>
      <c r="E453" t="s">
        <v>125</v>
      </c>
      <c r="F453" t="s">
        <v>126</v>
      </c>
      <c r="G453" t="s">
        <v>102</v>
      </c>
      <c r="H453" t="s">
        <v>212</v>
      </c>
      <c r="I453" t="s">
        <v>25</v>
      </c>
      <c r="J453" t="s">
        <v>914</v>
      </c>
      <c r="K453" t="s">
        <v>931</v>
      </c>
      <c r="L453" t="s">
        <v>616</v>
      </c>
      <c r="M453" s="17">
        <f>VLOOKUP($K453,[1]Budget!$V:$AE,5,0)*IF($C453="1 - Revenues",1,IF(AND($C453="5 - Transfers",MID(I453,15,1)="4"),1,-1))</f>
        <v>-19000</v>
      </c>
      <c r="N453" s="17">
        <f>VLOOKUP($K453,[1]Budget!$V:$AE,6,0)*IF($C453="1 - Revenues",1,IF(AND($C453="5 - Transfers",MID(J453,15,1)="4"),1,-1))</f>
        <v>-19000</v>
      </c>
      <c r="O453" s="17">
        <f>IFERROR(IF(RIGHT(LEFT(K453,15),1)="4",VLOOKUP(K453,'[1]Budget Worksheet'!A:B,2,0),-1*VLOOKUP(K453,'[1]Budget Worksheet'!A:B,2,0)),0)</f>
        <v>-19200</v>
      </c>
      <c r="P453" s="17">
        <f>VLOOKUP($K453,[1]Budget!$V:$AE,8,0)*IF($C453="1 - Revenues",1,IF(AND($C453="5 - Transfers",MID($K453,15,1)="4"),1,-1))</f>
        <v>-20000</v>
      </c>
      <c r="Q453" s="17">
        <f>VLOOKUP($K453,[1]Budget!$V:$AE,10,0)*IF($C453="1 - Revenues",1,IF(AND($C453="5 - Transfers",MID(K453,15,1)="4"),1,-1))</f>
        <v>-800</v>
      </c>
      <c r="S453" s="18" t="b">
        <f>IF(LEFT(C453,1)="1",1,-1)*SUMIF([1]Budget!V:V,'Budget Worksheet for Pivot Tabl'!K453,[1]Budget!AC:AC)=P453</f>
        <v>1</v>
      </c>
    </row>
    <row r="454" spans="1:19" x14ac:dyDescent="0.25">
      <c r="A454" t="s">
        <v>16</v>
      </c>
      <c r="B454" t="s">
        <v>2</v>
      </c>
      <c r="C454" t="s">
        <v>8</v>
      </c>
      <c r="D454" t="str">
        <f t="shared" si="7"/>
        <v>OUTFLOWS</v>
      </c>
      <c r="E454" t="s">
        <v>125</v>
      </c>
      <c r="F454" t="s">
        <v>126</v>
      </c>
      <c r="G454" t="s">
        <v>102</v>
      </c>
      <c r="H454" t="s">
        <v>212</v>
      </c>
      <c r="I454" t="s">
        <v>25</v>
      </c>
      <c r="J454" t="s">
        <v>914</v>
      </c>
      <c r="K454" t="s">
        <v>932</v>
      </c>
      <c r="L454" t="s">
        <v>618</v>
      </c>
      <c r="M454" s="17">
        <f>VLOOKUP($K454,[1]Budget!$V:$AE,5,0)*IF($C454="1 - Revenues",1,IF(AND($C454="5 - Transfers",MID(I454,15,1)="4"),1,-1))</f>
        <v>-2000</v>
      </c>
      <c r="N454" s="17">
        <f>VLOOKUP($K454,[1]Budget!$V:$AE,6,0)*IF($C454="1 - Revenues",1,IF(AND($C454="5 - Transfers",MID(J454,15,1)="4"),1,-1))</f>
        <v>-1000</v>
      </c>
      <c r="O454" s="17">
        <f>IFERROR(IF(RIGHT(LEFT(K454,15),1)="4",VLOOKUP(K454,'[1]Budget Worksheet'!A:B,2,0),-1*VLOOKUP(K454,'[1]Budget Worksheet'!A:B,2,0)),0)</f>
        <v>-6804</v>
      </c>
      <c r="P454" s="17">
        <f>VLOOKUP($K454,[1]Budget!$V:$AE,8,0)*IF($C454="1 - Revenues",1,IF(AND($C454="5 - Transfers",MID($K454,15,1)="4"),1,-1))</f>
        <v>-6804</v>
      </c>
      <c r="Q454" s="17">
        <f>VLOOKUP($K454,[1]Budget!$V:$AE,10,0)*IF($C454="1 - Revenues",1,IF(AND($C454="5 - Transfers",MID(K454,15,1)="4"),1,-1))</f>
        <v>0</v>
      </c>
      <c r="S454" s="18" t="b">
        <f>IF(LEFT(C454,1)="1",1,-1)*SUMIF([1]Budget!V:V,'Budget Worksheet for Pivot Tabl'!K454,[1]Budget!AC:AC)=P454</f>
        <v>1</v>
      </c>
    </row>
    <row r="455" spans="1:19" x14ac:dyDescent="0.25">
      <c r="A455" t="s">
        <v>16</v>
      </c>
      <c r="B455" t="s">
        <v>2</v>
      </c>
      <c r="C455" t="s">
        <v>8</v>
      </c>
      <c r="D455" t="str">
        <f t="shared" si="7"/>
        <v>OUTFLOWS</v>
      </c>
      <c r="E455" t="s">
        <v>125</v>
      </c>
      <c r="F455" t="s">
        <v>126</v>
      </c>
      <c r="G455" t="s">
        <v>102</v>
      </c>
      <c r="H455" t="s">
        <v>212</v>
      </c>
      <c r="I455" t="s">
        <v>25</v>
      </c>
      <c r="J455" t="s">
        <v>914</v>
      </c>
      <c r="K455" t="s">
        <v>933</v>
      </c>
      <c r="L455" t="s">
        <v>620</v>
      </c>
      <c r="M455" s="17">
        <f>VLOOKUP($K455,[1]Budget!$V:$AE,5,0)*IF($C455="1 - Revenues",1,IF(AND($C455="5 - Transfers",MID(I455,15,1)="4"),1,-1))</f>
        <v>-3000</v>
      </c>
      <c r="N455" s="17">
        <f>VLOOKUP($K455,[1]Budget!$V:$AE,6,0)*IF($C455="1 - Revenues",1,IF(AND($C455="5 - Transfers",MID(J455,15,1)="4"),1,-1))</f>
        <v>-4000</v>
      </c>
      <c r="O455" s="17">
        <f>IFERROR(IF(RIGHT(LEFT(K455,15),1)="4",VLOOKUP(K455,'[1]Budget Worksheet'!A:B,2,0),-1*VLOOKUP(K455,'[1]Budget Worksheet'!A:B,2,0)),0)</f>
        <v>-16721</v>
      </c>
      <c r="P455" s="17">
        <f>VLOOKUP($K455,[1]Budget!$V:$AE,8,0)*IF($C455="1 - Revenues",1,IF(AND($C455="5 - Transfers",MID($K455,15,1)="4"),1,-1))</f>
        <v>-16721</v>
      </c>
      <c r="Q455" s="17">
        <f>VLOOKUP($K455,[1]Budget!$V:$AE,10,0)*IF($C455="1 - Revenues",1,IF(AND($C455="5 - Transfers",MID(K455,15,1)="4"),1,-1))</f>
        <v>0</v>
      </c>
      <c r="S455" s="18" t="b">
        <f>IF(LEFT(C455,1)="1",1,-1)*SUMIF([1]Budget!V:V,'Budget Worksheet for Pivot Tabl'!K455,[1]Budget!AC:AC)=P455</f>
        <v>1</v>
      </c>
    </row>
    <row r="456" spans="1:19" x14ac:dyDescent="0.25">
      <c r="A456" t="s">
        <v>16</v>
      </c>
      <c r="B456" t="s">
        <v>2</v>
      </c>
      <c r="C456" t="s">
        <v>8</v>
      </c>
      <c r="D456" t="str">
        <f t="shared" si="7"/>
        <v>OUTFLOWS</v>
      </c>
      <c r="E456" t="s">
        <v>125</v>
      </c>
      <c r="F456" t="s">
        <v>126</v>
      </c>
      <c r="G456" t="s">
        <v>102</v>
      </c>
      <c r="H456" t="s">
        <v>212</v>
      </c>
      <c r="I456" t="s">
        <v>25</v>
      </c>
      <c r="J456" t="s">
        <v>914</v>
      </c>
      <c r="K456" t="s">
        <v>934</v>
      </c>
      <c r="L456" t="s">
        <v>472</v>
      </c>
      <c r="M456" s="17">
        <f>VLOOKUP($K456,[1]Budget!$V:$AE,5,0)*IF($C456="1 - Revenues",1,IF(AND($C456="5 - Transfers",MID(I456,15,1)="4"),1,-1))</f>
        <v>-8000</v>
      </c>
      <c r="N456" s="17">
        <f>VLOOKUP($K456,[1]Budget!$V:$AE,6,0)*IF($C456="1 - Revenues",1,IF(AND($C456="5 - Transfers",MID(J456,15,1)="4"),1,-1))</f>
        <v>-5000</v>
      </c>
      <c r="O456" s="17">
        <f>IFERROR(IF(RIGHT(LEFT(K456,15),1)="4",VLOOKUP(K456,'[1]Budget Worksheet'!A:B,2,0),-1*VLOOKUP(K456,'[1]Budget Worksheet'!A:B,2,0)),0)</f>
        <v>-17658</v>
      </c>
      <c r="P456" s="17">
        <f>VLOOKUP($K456,[1]Budget!$V:$AE,8,0)*IF($C456="1 - Revenues",1,IF(AND($C456="5 - Transfers",MID($K456,15,1)="4"),1,-1))</f>
        <v>-17658</v>
      </c>
      <c r="Q456" s="17">
        <f>VLOOKUP($K456,[1]Budget!$V:$AE,10,0)*IF($C456="1 - Revenues",1,IF(AND($C456="5 - Transfers",MID(K456,15,1)="4"),1,-1))</f>
        <v>0</v>
      </c>
      <c r="S456" s="18" t="b">
        <f>IF(LEFT(C456,1)="1",1,-1)*SUMIF([1]Budget!V:V,'Budget Worksheet for Pivot Tabl'!K456,[1]Budget!AC:AC)=P456</f>
        <v>1</v>
      </c>
    </row>
    <row r="457" spans="1:19" x14ac:dyDescent="0.25">
      <c r="A457" t="s">
        <v>16</v>
      </c>
      <c r="B457" t="s">
        <v>2</v>
      </c>
      <c r="C457" t="s">
        <v>8</v>
      </c>
      <c r="D457" t="str">
        <f t="shared" si="7"/>
        <v>OUTFLOWS</v>
      </c>
      <c r="E457" t="s">
        <v>125</v>
      </c>
      <c r="F457" t="s">
        <v>126</v>
      </c>
      <c r="G457" t="s">
        <v>102</v>
      </c>
      <c r="H457" t="s">
        <v>212</v>
      </c>
      <c r="I457" t="s">
        <v>25</v>
      </c>
      <c r="J457" t="s">
        <v>914</v>
      </c>
      <c r="K457" t="s">
        <v>935</v>
      </c>
      <c r="L457" t="s">
        <v>625</v>
      </c>
      <c r="M457" s="17">
        <f>VLOOKUP($K457,[1]Budget!$V:$AE,5,0)*IF($C457="1 - Revenues",1,IF(AND($C457="5 - Transfers",MID(I457,15,1)="4"),1,-1))</f>
        <v>0</v>
      </c>
      <c r="N457" s="17">
        <f>VLOOKUP($K457,[1]Budget!$V:$AE,6,0)*IF($C457="1 - Revenues",1,IF(AND($C457="5 - Transfers",MID(J457,15,1)="4"),1,-1))</f>
        <v>0</v>
      </c>
      <c r="O457" s="17">
        <f>IFERROR(IF(RIGHT(LEFT(K457,15),1)="4",VLOOKUP(K457,'[1]Budget Worksheet'!A:B,2,0),-1*VLOOKUP(K457,'[1]Budget Worksheet'!A:B,2,0)),0)</f>
        <v>0</v>
      </c>
      <c r="P457" s="17">
        <f>VLOOKUP($K457,[1]Budget!$V:$AE,8,0)*IF($C457="1 - Revenues",1,IF(AND($C457="5 - Transfers",MID($K457,15,1)="4"),1,-1))</f>
        <v>0</v>
      </c>
      <c r="Q457" s="17">
        <f>VLOOKUP($K457,[1]Budget!$V:$AE,10,0)*IF($C457="1 - Revenues",1,IF(AND($C457="5 - Transfers",MID(K457,15,1)="4"),1,-1))</f>
        <v>0</v>
      </c>
      <c r="S457" s="18" t="b">
        <f>IF(LEFT(C457,1)="1",1,-1)*SUMIF([1]Budget!V:V,'Budget Worksheet for Pivot Tabl'!K457,[1]Budget!AC:AC)=P457</f>
        <v>1</v>
      </c>
    </row>
    <row r="458" spans="1:19" x14ac:dyDescent="0.25">
      <c r="A458" t="s">
        <v>16</v>
      </c>
      <c r="B458" t="s">
        <v>2</v>
      </c>
      <c r="C458" t="s">
        <v>8</v>
      </c>
      <c r="D458" t="str">
        <f t="shared" si="7"/>
        <v>OUTFLOWS</v>
      </c>
      <c r="E458" t="s">
        <v>125</v>
      </c>
      <c r="F458" t="s">
        <v>126</v>
      </c>
      <c r="G458" t="s">
        <v>102</v>
      </c>
      <c r="H458" t="s">
        <v>212</v>
      </c>
      <c r="I458" t="s">
        <v>25</v>
      </c>
      <c r="J458" t="s">
        <v>914</v>
      </c>
      <c r="K458" t="s">
        <v>936</v>
      </c>
      <c r="L458" t="s">
        <v>627</v>
      </c>
      <c r="M458" s="17">
        <f>VLOOKUP($K458,[1]Budget!$V:$AE,5,0)*IF($C458="1 - Revenues",1,IF(AND($C458="5 - Transfers",MID(I458,15,1)="4"),1,-1))</f>
        <v>-1000</v>
      </c>
      <c r="N458" s="17">
        <f>VLOOKUP($K458,[1]Budget!$V:$AE,6,0)*IF($C458="1 - Revenues",1,IF(AND($C458="5 - Transfers",MID(J458,15,1)="4"),1,-1))</f>
        <v>-1000</v>
      </c>
      <c r="O458" s="17">
        <f>IFERROR(IF(RIGHT(LEFT(K458,15),1)="4",VLOOKUP(K458,'[1]Budget Worksheet'!A:B,2,0),-1*VLOOKUP(K458,'[1]Budget Worksheet'!A:B,2,0)),0)</f>
        <v>-288</v>
      </c>
      <c r="P458" s="17">
        <f>VLOOKUP($K458,[1]Budget!$V:$AE,8,0)*IF($C458="1 - Revenues",1,IF(AND($C458="5 - Transfers",MID($K458,15,1)="4"),1,-1))</f>
        <v>-288</v>
      </c>
      <c r="Q458" s="17">
        <f>VLOOKUP($K458,[1]Budget!$V:$AE,10,0)*IF($C458="1 - Revenues",1,IF(AND($C458="5 - Transfers",MID(K458,15,1)="4"),1,-1))</f>
        <v>0</v>
      </c>
      <c r="S458" s="18" t="b">
        <f>IF(LEFT(C458,1)="1",1,-1)*SUMIF([1]Budget!V:V,'Budget Worksheet for Pivot Tabl'!K458,[1]Budget!AC:AC)=P458</f>
        <v>1</v>
      </c>
    </row>
    <row r="459" spans="1:19" x14ac:dyDescent="0.25">
      <c r="A459" t="s">
        <v>16</v>
      </c>
      <c r="B459" t="s">
        <v>2</v>
      </c>
      <c r="C459" t="s">
        <v>8</v>
      </c>
      <c r="D459" t="str">
        <f t="shared" si="7"/>
        <v>OUTFLOWS</v>
      </c>
      <c r="E459" t="s">
        <v>125</v>
      </c>
      <c r="F459" t="s">
        <v>126</v>
      </c>
      <c r="G459" t="s">
        <v>102</v>
      </c>
      <c r="H459" t="s">
        <v>212</v>
      </c>
      <c r="I459" t="s">
        <v>25</v>
      </c>
      <c r="J459" t="s">
        <v>914</v>
      </c>
      <c r="K459" t="s">
        <v>937</v>
      </c>
      <c r="L459" t="s">
        <v>629</v>
      </c>
      <c r="M459" s="17">
        <f>VLOOKUP($K459,[1]Budget!$V:$AE,5,0)*IF($C459="1 - Revenues",1,IF(AND($C459="5 - Transfers",MID(I459,15,1)="4"),1,-1))</f>
        <v>-22000</v>
      </c>
      <c r="N459" s="17">
        <f>VLOOKUP($K459,[1]Budget!$V:$AE,6,0)*IF($C459="1 - Revenues",1,IF(AND($C459="5 - Transfers",MID(J459,15,1)="4"),1,-1))</f>
        <v>-24000</v>
      </c>
      <c r="O459" s="17">
        <f>IFERROR(IF(RIGHT(LEFT(K459,15),1)="4",VLOOKUP(K459,'[1]Budget Worksheet'!A:B,2,0),-1*VLOOKUP(K459,'[1]Budget Worksheet'!A:B,2,0)),0)</f>
        <v>-24500</v>
      </c>
      <c r="P459" s="17">
        <f>VLOOKUP($K459,[1]Budget!$V:$AE,8,0)*IF($C459="1 - Revenues",1,IF(AND($C459="5 - Transfers",MID($K459,15,1)="4"),1,-1))</f>
        <v>-24500</v>
      </c>
      <c r="Q459" s="17">
        <f>VLOOKUP($K459,[1]Budget!$V:$AE,10,0)*IF($C459="1 - Revenues",1,IF(AND($C459="5 - Transfers",MID(K459,15,1)="4"),1,-1))</f>
        <v>0</v>
      </c>
      <c r="S459" s="18" t="b">
        <f>IF(LEFT(C459,1)="1",1,-1)*SUMIF([1]Budget!V:V,'Budget Worksheet for Pivot Tabl'!K459,[1]Budget!AC:AC)=P459</f>
        <v>1</v>
      </c>
    </row>
    <row r="460" spans="1:19" x14ac:dyDescent="0.25">
      <c r="A460" t="s">
        <v>16</v>
      </c>
      <c r="B460" t="s">
        <v>2</v>
      </c>
      <c r="C460" t="s">
        <v>9</v>
      </c>
      <c r="D460" t="str">
        <f t="shared" si="7"/>
        <v>OUTFLOWS</v>
      </c>
      <c r="E460" t="s">
        <v>125</v>
      </c>
      <c r="F460" t="s">
        <v>126</v>
      </c>
      <c r="G460" t="s">
        <v>102</v>
      </c>
      <c r="H460" t="s">
        <v>212</v>
      </c>
      <c r="I460" t="s">
        <v>25</v>
      </c>
      <c r="J460" t="s">
        <v>914</v>
      </c>
      <c r="K460" t="s">
        <v>938</v>
      </c>
      <c r="L460" t="s">
        <v>476</v>
      </c>
      <c r="M460" s="17">
        <f>VLOOKUP($K460,[1]Budget!$V:$AE,5,0)*IF($C460="1 - Revenues",1,IF(AND($C460="5 - Transfers",MID(I460,15,1)="4"),1,-1))</f>
        <v>-135000</v>
      </c>
      <c r="N460" s="17">
        <f>VLOOKUP($K460,[1]Budget!$V:$AE,6,0)*IF($C460="1 - Revenues",1,IF(AND($C460="5 - Transfers",MID(J460,15,1)="4"),1,-1))</f>
        <v>-422000</v>
      </c>
      <c r="O460" s="17">
        <f>IFERROR(IF(RIGHT(LEFT(K460,15),1)="4",VLOOKUP(K460,'[1]Budget Worksheet'!A:B,2,0),-1*VLOOKUP(K460,'[1]Budget Worksheet'!A:B,2,0)),0)</f>
        <v>-670222</v>
      </c>
      <c r="P460" s="17">
        <f>VLOOKUP($K460,[1]Budget!$V:$AE,8,0)*IF($C460="1 - Revenues",1,IF(AND($C460="5 - Transfers",MID($K460,15,1)="4"),1,-1))</f>
        <v>-670222</v>
      </c>
      <c r="Q460" s="17">
        <f>VLOOKUP($K460,[1]Budget!$V:$AE,10,0)*IF($C460="1 - Revenues",1,IF(AND($C460="5 - Transfers",MID(K460,15,1)="4"),1,-1))</f>
        <v>0</v>
      </c>
      <c r="S460" s="18" t="b">
        <f>IF(LEFT(C460,1)="1",1,-1)*SUMIF([1]Budget!V:V,'Budget Worksheet for Pivot Tabl'!K460,[1]Budget!AC:AC)=P460</f>
        <v>1</v>
      </c>
    </row>
    <row r="461" spans="1:19" x14ac:dyDescent="0.25">
      <c r="A461" t="s">
        <v>16</v>
      </c>
      <c r="B461" t="s">
        <v>2</v>
      </c>
      <c r="C461" t="s">
        <v>9</v>
      </c>
      <c r="D461" t="str">
        <f t="shared" si="7"/>
        <v>OUTFLOWS</v>
      </c>
      <c r="E461" t="s">
        <v>125</v>
      </c>
      <c r="F461" t="s">
        <v>126</v>
      </c>
      <c r="G461" t="s">
        <v>102</v>
      </c>
      <c r="H461" t="s">
        <v>212</v>
      </c>
      <c r="I461" t="s">
        <v>25</v>
      </c>
      <c r="J461" t="s">
        <v>914</v>
      </c>
      <c r="K461" t="s">
        <v>939</v>
      </c>
      <c r="L461" t="s">
        <v>674</v>
      </c>
      <c r="M461" s="17">
        <f>VLOOKUP($K461,[1]Budget!$V:$AE,5,0)*IF($C461="1 - Revenues",1,IF(AND($C461="5 - Transfers",MID(I461,15,1)="4"),1,-1))</f>
        <v>0</v>
      </c>
      <c r="N461" s="17">
        <f>VLOOKUP($K461,[1]Budget!$V:$AE,6,0)*IF($C461="1 - Revenues",1,IF(AND($C461="5 - Transfers",MID(J461,15,1)="4"),1,-1))</f>
        <v>-11000</v>
      </c>
      <c r="O461" s="17">
        <f>IFERROR(IF(RIGHT(LEFT(K461,15),1)="4",VLOOKUP(K461,'[1]Budget Worksheet'!A:B,2,0),-1*VLOOKUP(K461,'[1]Budget Worksheet'!A:B,2,0)),0)</f>
        <v>-173859</v>
      </c>
      <c r="P461" s="17">
        <f>VLOOKUP($K461,[1]Budget!$V:$AE,8,0)*IF($C461="1 - Revenues",1,IF(AND($C461="5 - Transfers",MID($K461,15,1)="4"),1,-1))</f>
        <v>-200000</v>
      </c>
      <c r="Q461" s="17">
        <f>VLOOKUP($K461,[1]Budget!$V:$AE,10,0)*IF($C461="1 - Revenues",1,IF(AND($C461="5 - Transfers",MID(K461,15,1)="4"),1,-1))</f>
        <v>-26141</v>
      </c>
      <c r="S461" s="18" t="b">
        <f>IF(LEFT(C461,1)="1",1,-1)*SUMIF([1]Budget!V:V,'Budget Worksheet for Pivot Tabl'!K461,[1]Budget!AC:AC)=P461</f>
        <v>1</v>
      </c>
    </row>
    <row r="462" spans="1:19" x14ac:dyDescent="0.25">
      <c r="A462" t="s">
        <v>16</v>
      </c>
      <c r="B462" t="s">
        <v>2</v>
      </c>
      <c r="C462" t="s">
        <v>9</v>
      </c>
      <c r="D462" t="str">
        <f t="shared" si="7"/>
        <v>OUTFLOWS</v>
      </c>
      <c r="E462" t="s">
        <v>125</v>
      </c>
      <c r="F462" t="s">
        <v>126</v>
      </c>
      <c r="G462" t="s">
        <v>102</v>
      </c>
      <c r="H462" t="s">
        <v>212</v>
      </c>
      <c r="I462" t="s">
        <v>25</v>
      </c>
      <c r="J462" t="s">
        <v>914</v>
      </c>
      <c r="K462" t="s">
        <v>940</v>
      </c>
      <c r="L462" t="s">
        <v>941</v>
      </c>
      <c r="M462" s="17">
        <f>VLOOKUP($K462,[1]Budget!$V:$AE,5,0)*IF($C462="1 - Revenues",1,IF(AND($C462="5 - Transfers",MID(I462,15,1)="4"),1,-1))</f>
        <v>0</v>
      </c>
      <c r="N462" s="17">
        <f>VLOOKUP($K462,[1]Budget!$V:$AE,6,0)*IF($C462="1 - Revenues",1,IF(AND($C462="5 - Transfers",MID(J462,15,1)="4"),1,-1))</f>
        <v>-76000</v>
      </c>
      <c r="O462" s="17">
        <f>IFERROR(IF(RIGHT(LEFT(K462,15),1)="4",VLOOKUP(K462,'[1]Budget Worksheet'!A:B,2,0),-1*VLOOKUP(K462,'[1]Budget Worksheet'!A:B,2,0)),0)</f>
        <v>-110150</v>
      </c>
      <c r="P462" s="17">
        <f>VLOOKUP($K462,[1]Budget!$V:$AE,8,0)*IF($C462="1 - Revenues",1,IF(AND($C462="5 - Transfers",MID($K462,15,1)="4"),1,-1))</f>
        <v>-110150</v>
      </c>
      <c r="Q462" s="17">
        <f>VLOOKUP($K462,[1]Budget!$V:$AE,10,0)*IF($C462="1 - Revenues",1,IF(AND($C462="5 - Transfers",MID(K462,15,1)="4"),1,-1))</f>
        <v>0</v>
      </c>
      <c r="S462" s="18" t="b">
        <f>IF(LEFT(C462,1)="1",1,-1)*SUMIF([1]Budget!V:V,'Budget Worksheet for Pivot Tabl'!K462,[1]Budget!AC:AC)=P462</f>
        <v>1</v>
      </c>
    </row>
    <row r="463" spans="1:19" x14ac:dyDescent="0.25">
      <c r="A463" t="s">
        <v>16</v>
      </c>
      <c r="B463" t="s">
        <v>2</v>
      </c>
      <c r="C463" t="s">
        <v>9</v>
      </c>
      <c r="D463" t="str">
        <f t="shared" si="7"/>
        <v>OUTFLOWS</v>
      </c>
      <c r="E463" t="s">
        <v>125</v>
      </c>
      <c r="F463" t="s">
        <v>126</v>
      </c>
      <c r="G463" t="s">
        <v>102</v>
      </c>
      <c r="H463" t="s">
        <v>212</v>
      </c>
      <c r="I463" t="s">
        <v>25</v>
      </c>
      <c r="J463" t="s">
        <v>914</v>
      </c>
      <c r="K463" t="s">
        <v>942</v>
      </c>
      <c r="L463" t="s">
        <v>480</v>
      </c>
      <c r="M463" s="17">
        <f>VLOOKUP($K463,[1]Budget!$V:$AE,5,0)*IF($C463="1 - Revenues",1,IF(AND($C463="5 - Transfers",MID(I463,15,1)="4"),1,-1))</f>
        <v>0</v>
      </c>
      <c r="N463" s="17">
        <f>VLOOKUP($K463,[1]Budget!$V:$AE,6,0)*IF($C463="1 - Revenues",1,IF(AND($C463="5 - Transfers",MID(J463,15,1)="4"),1,-1))</f>
        <v>0</v>
      </c>
      <c r="O463" s="17">
        <f>IFERROR(IF(RIGHT(LEFT(K463,15),1)="4",VLOOKUP(K463,'[1]Budget Worksheet'!A:B,2,0),-1*VLOOKUP(K463,'[1]Budget Worksheet'!A:B,2,0)),0)</f>
        <v>0</v>
      </c>
      <c r="P463" s="17">
        <f>VLOOKUP($K463,[1]Budget!$V:$AE,8,0)*IF($C463="1 - Revenues",1,IF(AND($C463="5 - Transfers",MID($K463,15,1)="4"),1,-1))</f>
        <v>0</v>
      </c>
      <c r="Q463" s="17">
        <f>VLOOKUP($K463,[1]Budget!$V:$AE,10,0)*IF($C463="1 - Revenues",1,IF(AND($C463="5 - Transfers",MID(K463,15,1)="4"),1,-1))</f>
        <v>0</v>
      </c>
      <c r="S463" s="18" t="b">
        <f>IF(LEFT(C463,1)="1",1,-1)*SUMIF([1]Budget!V:V,'Budget Worksheet for Pivot Tabl'!K463,[1]Budget!AC:AC)=P463</f>
        <v>1</v>
      </c>
    </row>
    <row r="464" spans="1:19" x14ac:dyDescent="0.25">
      <c r="A464" t="s">
        <v>16</v>
      </c>
      <c r="B464" t="s">
        <v>2</v>
      </c>
      <c r="C464" t="s">
        <v>9</v>
      </c>
      <c r="D464" t="str">
        <f t="shared" si="7"/>
        <v>OUTFLOWS</v>
      </c>
      <c r="E464" t="s">
        <v>125</v>
      </c>
      <c r="F464" t="s">
        <v>126</v>
      </c>
      <c r="G464" t="s">
        <v>102</v>
      </c>
      <c r="H464" t="s">
        <v>212</v>
      </c>
      <c r="I464" t="s">
        <v>25</v>
      </c>
      <c r="J464" t="s">
        <v>914</v>
      </c>
      <c r="K464" t="s">
        <v>943</v>
      </c>
      <c r="L464" t="s">
        <v>482</v>
      </c>
      <c r="M464" s="17">
        <f>VLOOKUP($K464,[1]Budget!$V:$AE,5,0)*IF($C464="1 - Revenues",1,IF(AND($C464="5 - Transfers",MID(I464,15,1)="4"),1,-1))</f>
        <v>-9000</v>
      </c>
      <c r="N464" s="17">
        <f>VLOOKUP($K464,[1]Budget!$V:$AE,6,0)*IF($C464="1 - Revenues",1,IF(AND($C464="5 - Transfers",MID(J464,15,1)="4"),1,-1))</f>
        <v>-9000</v>
      </c>
      <c r="O464" s="17">
        <f>IFERROR(IF(RIGHT(LEFT(K464,15),1)="4",VLOOKUP(K464,'[1]Budget Worksheet'!A:B,2,0),-1*VLOOKUP(K464,'[1]Budget Worksheet'!A:B,2,0)),0)</f>
        <v>-10000</v>
      </c>
      <c r="P464" s="17">
        <f>VLOOKUP($K464,[1]Budget!$V:$AE,8,0)*IF($C464="1 - Revenues",1,IF(AND($C464="5 - Transfers",MID($K464,15,1)="4"),1,-1))</f>
        <v>-12000</v>
      </c>
      <c r="Q464" s="17">
        <f>VLOOKUP($K464,[1]Budget!$V:$AE,10,0)*IF($C464="1 - Revenues",1,IF(AND($C464="5 - Transfers",MID(K464,15,1)="4"),1,-1))</f>
        <v>-2000</v>
      </c>
      <c r="S464" s="18" t="b">
        <f>IF(LEFT(C464,1)="1",1,-1)*SUMIF([1]Budget!V:V,'Budget Worksheet for Pivot Tabl'!K464,[1]Budget!AC:AC)=P464</f>
        <v>1</v>
      </c>
    </row>
    <row r="465" spans="1:19" x14ac:dyDescent="0.25">
      <c r="A465" t="s">
        <v>16</v>
      </c>
      <c r="B465" t="s">
        <v>2</v>
      </c>
      <c r="C465" t="s">
        <v>9</v>
      </c>
      <c r="D465" t="str">
        <f t="shared" si="7"/>
        <v>OUTFLOWS</v>
      </c>
      <c r="E465" t="s">
        <v>125</v>
      </c>
      <c r="F465" t="s">
        <v>126</v>
      </c>
      <c r="G465" t="s">
        <v>102</v>
      </c>
      <c r="H465" t="s">
        <v>212</v>
      </c>
      <c r="I465" t="s">
        <v>25</v>
      </c>
      <c r="J465" t="s">
        <v>914</v>
      </c>
      <c r="K465" t="s">
        <v>944</v>
      </c>
      <c r="L465" t="s">
        <v>633</v>
      </c>
      <c r="M465" s="17">
        <f>VLOOKUP($K465,[1]Budget!$V:$AE,5,0)*IF($C465="1 - Revenues",1,IF(AND($C465="5 - Transfers",MID(I465,15,1)="4"),1,-1))</f>
        <v>-3000</v>
      </c>
      <c r="N465" s="17">
        <f>VLOOKUP($K465,[1]Budget!$V:$AE,6,0)*IF($C465="1 - Revenues",1,IF(AND($C465="5 - Transfers",MID(J465,15,1)="4"),1,-1))</f>
        <v>-3000</v>
      </c>
      <c r="O465" s="17">
        <f>IFERROR(IF(RIGHT(LEFT(K465,15),1)="4",VLOOKUP(K465,'[1]Budget Worksheet'!A:B,2,0),-1*VLOOKUP(K465,'[1]Budget Worksheet'!A:B,2,0)),0)</f>
        <v>-3000</v>
      </c>
      <c r="P465" s="17">
        <f>VLOOKUP($K465,[1]Budget!$V:$AE,8,0)*IF($C465="1 - Revenues",1,IF(AND($C465="5 - Transfers",MID($K465,15,1)="4"),1,-1))</f>
        <v>-3000</v>
      </c>
      <c r="Q465" s="17">
        <f>VLOOKUP($K465,[1]Budget!$V:$AE,10,0)*IF($C465="1 - Revenues",1,IF(AND($C465="5 - Transfers",MID(K465,15,1)="4"),1,-1))</f>
        <v>0</v>
      </c>
      <c r="S465" s="18" t="b">
        <f>IF(LEFT(C465,1)="1",1,-1)*SUMIF([1]Budget!V:V,'Budget Worksheet for Pivot Tabl'!K465,[1]Budget!AC:AC)=P465</f>
        <v>1</v>
      </c>
    </row>
    <row r="466" spans="1:19" x14ac:dyDescent="0.25">
      <c r="A466" t="s">
        <v>16</v>
      </c>
      <c r="B466" t="s">
        <v>2</v>
      </c>
      <c r="C466" t="s">
        <v>9</v>
      </c>
      <c r="D466" t="str">
        <f t="shared" si="7"/>
        <v>OUTFLOWS</v>
      </c>
      <c r="E466" t="s">
        <v>125</v>
      </c>
      <c r="F466" t="s">
        <v>126</v>
      </c>
      <c r="G466" t="s">
        <v>102</v>
      </c>
      <c r="H466" t="s">
        <v>212</v>
      </c>
      <c r="I466" t="s">
        <v>25</v>
      </c>
      <c r="J466" t="s">
        <v>914</v>
      </c>
      <c r="K466" t="s">
        <v>945</v>
      </c>
      <c r="L466" t="s">
        <v>635</v>
      </c>
      <c r="M466" s="17">
        <f>VLOOKUP($K466,[1]Budget!$V:$AE,5,0)*IF($C466="1 - Revenues",1,IF(AND($C466="5 - Transfers",MID(I466,15,1)="4"),1,-1))</f>
        <v>0</v>
      </c>
      <c r="N466" s="17">
        <f>VLOOKUP($K466,[1]Budget!$V:$AE,6,0)*IF($C466="1 - Revenues",1,IF(AND($C466="5 - Transfers",MID(J466,15,1)="4"),1,-1))</f>
        <v>0</v>
      </c>
      <c r="O466" s="17">
        <f>IFERROR(IF(RIGHT(LEFT(K466,15),1)="4",VLOOKUP(K466,'[1]Budget Worksheet'!A:B,2,0),-1*VLOOKUP(K466,'[1]Budget Worksheet'!A:B,2,0)),0)</f>
        <v>-500</v>
      </c>
      <c r="P466" s="17">
        <f>VLOOKUP($K466,[1]Budget!$V:$AE,8,0)*IF($C466="1 - Revenues",1,IF(AND($C466="5 - Transfers",MID($K466,15,1)="4"),1,-1))</f>
        <v>-1000</v>
      </c>
      <c r="Q466" s="17">
        <f>VLOOKUP($K466,[1]Budget!$V:$AE,10,0)*IF($C466="1 - Revenues",1,IF(AND($C466="5 - Transfers",MID(K466,15,1)="4"),1,-1))</f>
        <v>-500</v>
      </c>
      <c r="S466" s="18" t="b">
        <f>IF(LEFT(C466,1)="1",1,-1)*SUMIF([1]Budget!V:V,'Budget Worksheet for Pivot Tabl'!K466,[1]Budget!AC:AC)=P466</f>
        <v>1</v>
      </c>
    </row>
    <row r="467" spans="1:19" x14ac:dyDescent="0.25">
      <c r="A467" t="s">
        <v>16</v>
      </c>
      <c r="B467" t="s">
        <v>2</v>
      </c>
      <c r="C467" t="s">
        <v>9</v>
      </c>
      <c r="D467" t="str">
        <f t="shared" si="7"/>
        <v>OUTFLOWS</v>
      </c>
      <c r="E467" t="s">
        <v>125</v>
      </c>
      <c r="F467" t="s">
        <v>126</v>
      </c>
      <c r="G467" t="s">
        <v>102</v>
      </c>
      <c r="H467" t="s">
        <v>212</v>
      </c>
      <c r="I467" t="s">
        <v>25</v>
      </c>
      <c r="J467" t="s">
        <v>914</v>
      </c>
      <c r="K467" t="s">
        <v>946</v>
      </c>
      <c r="L467" t="s">
        <v>484</v>
      </c>
      <c r="M467" s="17">
        <f>VLOOKUP($K467,[1]Budget!$V:$AE,5,0)*IF($C467="1 - Revenues",1,IF(AND($C467="5 - Transfers",MID(I467,15,1)="4"),1,-1))</f>
        <v>-1000</v>
      </c>
      <c r="N467" s="17">
        <f>VLOOKUP($K467,[1]Budget!$V:$AE,6,0)*IF($C467="1 - Revenues",1,IF(AND($C467="5 - Transfers",MID(J467,15,1)="4"),1,-1))</f>
        <v>-5000</v>
      </c>
      <c r="O467" s="17">
        <f>IFERROR(IF(RIGHT(LEFT(K467,15),1)="4",VLOOKUP(K467,'[1]Budget Worksheet'!A:B,2,0),-1*VLOOKUP(K467,'[1]Budget Worksheet'!A:B,2,0)),0)</f>
        <v>-3700</v>
      </c>
      <c r="P467" s="17">
        <f>VLOOKUP($K467,[1]Budget!$V:$AE,8,0)*IF($C467="1 - Revenues",1,IF(AND($C467="5 - Transfers",MID($K467,15,1)="4"),1,-1))</f>
        <v>-3700</v>
      </c>
      <c r="Q467" s="17">
        <f>VLOOKUP($K467,[1]Budget!$V:$AE,10,0)*IF($C467="1 - Revenues",1,IF(AND($C467="5 - Transfers",MID(K467,15,1)="4"),1,-1))</f>
        <v>0</v>
      </c>
      <c r="S467" s="18" t="b">
        <f>IF(LEFT(C467,1)="1",1,-1)*SUMIF([1]Budget!V:V,'Budget Worksheet for Pivot Tabl'!K467,[1]Budget!AC:AC)=P467</f>
        <v>1</v>
      </c>
    </row>
    <row r="468" spans="1:19" x14ac:dyDescent="0.25">
      <c r="A468" t="s">
        <v>16</v>
      </c>
      <c r="B468" t="s">
        <v>2</v>
      </c>
      <c r="C468" t="s">
        <v>9</v>
      </c>
      <c r="D468" t="str">
        <f t="shared" si="7"/>
        <v>OUTFLOWS</v>
      </c>
      <c r="E468" t="s">
        <v>125</v>
      </c>
      <c r="F468" t="s">
        <v>126</v>
      </c>
      <c r="G468" t="s">
        <v>102</v>
      </c>
      <c r="H468" t="s">
        <v>212</v>
      </c>
      <c r="I468" t="s">
        <v>25</v>
      </c>
      <c r="J468" t="s">
        <v>914</v>
      </c>
      <c r="K468" t="s">
        <v>947</v>
      </c>
      <c r="L468" t="s">
        <v>640</v>
      </c>
      <c r="M468" s="17">
        <f>VLOOKUP($K468,[1]Budget!$V:$AE,5,0)*IF($C468="1 - Revenues",1,IF(AND($C468="5 - Transfers",MID(I468,15,1)="4"),1,-1))</f>
        <v>-8000</v>
      </c>
      <c r="N468" s="17">
        <f>VLOOKUP($K468,[1]Budget!$V:$AE,6,0)*IF($C468="1 - Revenues",1,IF(AND($C468="5 - Transfers",MID(J468,15,1)="4"),1,-1))</f>
        <v>-6000</v>
      </c>
      <c r="O468" s="17">
        <f>IFERROR(IF(RIGHT(LEFT(K468,15),1)="4",VLOOKUP(K468,'[1]Budget Worksheet'!A:B,2,0),-1*VLOOKUP(K468,'[1]Budget Worksheet'!A:B,2,0)),0)</f>
        <v>-6500</v>
      </c>
      <c r="P468" s="17">
        <f>VLOOKUP($K468,[1]Budget!$V:$AE,8,0)*IF($C468="1 - Revenues",1,IF(AND($C468="5 - Transfers",MID($K468,15,1)="4"),1,-1))</f>
        <v>-6500</v>
      </c>
      <c r="Q468" s="17">
        <f>VLOOKUP($K468,[1]Budget!$V:$AE,10,0)*IF($C468="1 - Revenues",1,IF(AND($C468="5 - Transfers",MID(K468,15,1)="4"),1,-1))</f>
        <v>0</v>
      </c>
      <c r="S468" s="18" t="b">
        <f>IF(LEFT(C468,1)="1",1,-1)*SUMIF([1]Budget!V:V,'Budget Worksheet for Pivot Tabl'!K468,[1]Budget!AC:AC)=P468</f>
        <v>1</v>
      </c>
    </row>
    <row r="469" spans="1:19" x14ac:dyDescent="0.25">
      <c r="A469" t="s">
        <v>16</v>
      </c>
      <c r="B469" t="s">
        <v>2</v>
      </c>
      <c r="C469" t="s">
        <v>9</v>
      </c>
      <c r="D469" t="str">
        <f t="shared" si="7"/>
        <v>OUTFLOWS</v>
      </c>
      <c r="E469" t="s">
        <v>125</v>
      </c>
      <c r="F469" t="s">
        <v>126</v>
      </c>
      <c r="G469" t="s">
        <v>102</v>
      </c>
      <c r="H469" t="s">
        <v>212</v>
      </c>
      <c r="I469" t="s">
        <v>25</v>
      </c>
      <c r="J469" t="s">
        <v>914</v>
      </c>
      <c r="K469" t="s">
        <v>948</v>
      </c>
      <c r="L469" t="s">
        <v>900</v>
      </c>
      <c r="M469" s="17">
        <f>VLOOKUP($K469,[1]Budget!$V:$AE,5,0)*IF($C469="1 - Revenues",1,IF(AND($C469="5 - Transfers",MID(I469,15,1)="4"),1,-1))</f>
        <v>-2000</v>
      </c>
      <c r="N469" s="17">
        <f>VLOOKUP($K469,[1]Budget!$V:$AE,6,0)*IF($C469="1 - Revenues",1,IF(AND($C469="5 - Transfers",MID(J469,15,1)="4"),1,-1))</f>
        <v>-1000</v>
      </c>
      <c r="O469" s="17">
        <f>IFERROR(IF(RIGHT(LEFT(K469,15),1)="4",VLOOKUP(K469,'[1]Budget Worksheet'!A:B,2,0),-1*VLOOKUP(K469,'[1]Budget Worksheet'!A:B,2,0)),0)</f>
        <v>-3000</v>
      </c>
      <c r="P469" s="17">
        <f>VLOOKUP($K469,[1]Budget!$V:$AE,8,0)*IF($C469="1 - Revenues",1,IF(AND($C469="5 - Transfers",MID($K469,15,1)="4"),1,-1))</f>
        <v>-5000</v>
      </c>
      <c r="Q469" s="17">
        <f>VLOOKUP($K469,[1]Budget!$V:$AE,10,0)*IF($C469="1 - Revenues",1,IF(AND($C469="5 - Transfers",MID(K469,15,1)="4"),1,-1))</f>
        <v>-2000</v>
      </c>
      <c r="S469" s="18" t="b">
        <f>IF(LEFT(C469,1)="1",1,-1)*SUMIF([1]Budget!V:V,'Budget Worksheet for Pivot Tabl'!K469,[1]Budget!AC:AC)=P469</f>
        <v>1</v>
      </c>
    </row>
    <row r="470" spans="1:19" x14ac:dyDescent="0.25">
      <c r="A470" t="s">
        <v>16</v>
      </c>
      <c r="B470" t="s">
        <v>2</v>
      </c>
      <c r="C470" t="s">
        <v>9</v>
      </c>
      <c r="D470" t="str">
        <f t="shared" si="7"/>
        <v>OUTFLOWS</v>
      </c>
      <c r="E470" t="s">
        <v>125</v>
      </c>
      <c r="F470" t="s">
        <v>126</v>
      </c>
      <c r="G470" t="s">
        <v>102</v>
      </c>
      <c r="H470" t="s">
        <v>212</v>
      </c>
      <c r="I470" t="s">
        <v>25</v>
      </c>
      <c r="J470" t="s">
        <v>914</v>
      </c>
      <c r="K470" t="s">
        <v>949</v>
      </c>
      <c r="L470" t="s">
        <v>490</v>
      </c>
      <c r="M470" s="17">
        <f>VLOOKUP($K470,[1]Budget!$V:$AE,5,0)*IF($C470="1 - Revenues",1,IF(AND($C470="5 - Transfers",MID(I470,15,1)="4"),1,-1))</f>
        <v>0</v>
      </c>
      <c r="N470" s="17">
        <f>VLOOKUP($K470,[1]Budget!$V:$AE,6,0)*IF($C470="1 - Revenues",1,IF(AND($C470="5 - Transfers",MID(J470,15,1)="4"),1,-1))</f>
        <v>-3000</v>
      </c>
      <c r="O470" s="17">
        <f>IFERROR(IF(RIGHT(LEFT(K470,15),1)="4",VLOOKUP(K470,'[1]Budget Worksheet'!A:B,2,0),-1*VLOOKUP(K470,'[1]Budget Worksheet'!A:B,2,0)),0)</f>
        <v>-1600</v>
      </c>
      <c r="P470" s="17">
        <f>VLOOKUP($K470,[1]Budget!$V:$AE,8,0)*IF($C470="1 - Revenues",1,IF(AND($C470="5 - Transfers",MID($K470,15,1)="4"),1,-1))</f>
        <v>-1600</v>
      </c>
      <c r="Q470" s="17">
        <f>VLOOKUP($K470,[1]Budget!$V:$AE,10,0)*IF($C470="1 - Revenues",1,IF(AND($C470="5 - Transfers",MID(K470,15,1)="4"),1,-1))</f>
        <v>0</v>
      </c>
      <c r="S470" s="18" t="b">
        <f>IF(LEFT(C470,1)="1",1,-1)*SUMIF([1]Budget!V:V,'Budget Worksheet for Pivot Tabl'!K470,[1]Budget!AC:AC)=P470</f>
        <v>1</v>
      </c>
    </row>
    <row r="471" spans="1:19" x14ac:dyDescent="0.25">
      <c r="A471" t="s">
        <v>16</v>
      </c>
      <c r="B471" t="s">
        <v>2</v>
      </c>
      <c r="C471" t="s">
        <v>9</v>
      </c>
      <c r="D471" t="str">
        <f t="shared" si="7"/>
        <v>OUTFLOWS</v>
      </c>
      <c r="E471" t="s">
        <v>125</v>
      </c>
      <c r="F471" t="s">
        <v>126</v>
      </c>
      <c r="G471" t="s">
        <v>102</v>
      </c>
      <c r="H471" t="s">
        <v>212</v>
      </c>
      <c r="I471" t="s">
        <v>25</v>
      </c>
      <c r="J471" t="s">
        <v>914</v>
      </c>
      <c r="K471" t="s">
        <v>950</v>
      </c>
      <c r="L471" t="s">
        <v>905</v>
      </c>
      <c r="M471" s="17">
        <f>VLOOKUP($K471,[1]Budget!$V:$AE,5,0)*IF($C471="1 - Revenues",1,IF(AND($C471="5 - Transfers",MID(I471,15,1)="4"),1,-1))</f>
        <v>0</v>
      </c>
      <c r="N471" s="17">
        <f>VLOOKUP($K471,[1]Budget!$V:$AE,6,0)*IF($C471="1 - Revenues",1,IF(AND($C471="5 - Transfers",MID(J471,15,1)="4"),1,-1))</f>
        <v>0</v>
      </c>
      <c r="O471" s="17">
        <f>IFERROR(IF(RIGHT(LEFT(K471,15),1)="4",VLOOKUP(K471,'[1]Budget Worksheet'!A:B,2,0),-1*VLOOKUP(K471,'[1]Budget Worksheet'!A:B,2,0)),0)</f>
        <v>-75</v>
      </c>
      <c r="P471" s="17">
        <f>VLOOKUP($K471,[1]Budget!$V:$AE,8,0)*IF($C471="1 - Revenues",1,IF(AND($C471="5 - Transfers",MID($K471,15,1)="4"),1,-1))</f>
        <v>-75</v>
      </c>
      <c r="Q471" s="17">
        <f>VLOOKUP($K471,[1]Budget!$V:$AE,10,0)*IF($C471="1 - Revenues",1,IF(AND($C471="5 - Transfers",MID(K471,15,1)="4"),1,-1))</f>
        <v>0</v>
      </c>
      <c r="S471" s="18" t="b">
        <f>IF(LEFT(C471,1)="1",1,-1)*SUMIF([1]Budget!V:V,'Budget Worksheet for Pivot Tabl'!K471,[1]Budget!AC:AC)=P471</f>
        <v>1</v>
      </c>
    </row>
    <row r="472" spans="1:19" x14ac:dyDescent="0.25">
      <c r="A472" t="s">
        <v>16</v>
      </c>
      <c r="B472" t="s">
        <v>2</v>
      </c>
      <c r="C472" t="s">
        <v>9</v>
      </c>
      <c r="D472" t="str">
        <f t="shared" si="7"/>
        <v>OUTFLOWS</v>
      </c>
      <c r="E472" t="s">
        <v>125</v>
      </c>
      <c r="F472" t="s">
        <v>126</v>
      </c>
      <c r="G472" t="s">
        <v>102</v>
      </c>
      <c r="H472" t="s">
        <v>212</v>
      </c>
      <c r="I472" t="s">
        <v>25</v>
      </c>
      <c r="J472" t="s">
        <v>914</v>
      </c>
      <c r="K472" t="s">
        <v>951</v>
      </c>
      <c r="L472" t="s">
        <v>952</v>
      </c>
      <c r="M472" s="17">
        <f>VLOOKUP($K472,[1]Budget!$V:$AE,5,0)*IF($C472="1 - Revenues",1,IF(AND($C472="5 - Transfers",MID(I472,15,1)="4"),1,-1))</f>
        <v>0</v>
      </c>
      <c r="N472" s="17">
        <f>VLOOKUP($K472,[1]Budget!$V:$AE,6,0)*IF($C472="1 - Revenues",1,IF(AND($C472="5 - Transfers",MID(J472,15,1)="4"),1,-1))</f>
        <v>-1000</v>
      </c>
      <c r="O472" s="17">
        <f>IFERROR(IF(RIGHT(LEFT(K472,15),1)="4",VLOOKUP(K472,'[1]Budget Worksheet'!A:B,2,0),-1*VLOOKUP(K472,'[1]Budget Worksheet'!A:B,2,0)),0)</f>
        <v>0</v>
      </c>
      <c r="P472" s="17">
        <f>VLOOKUP($K472,[1]Budget!$V:$AE,8,0)*IF($C472="1 - Revenues",1,IF(AND($C472="5 - Transfers",MID($K472,15,1)="4"),1,-1))</f>
        <v>0</v>
      </c>
      <c r="Q472" s="17">
        <f>VLOOKUP($K472,[1]Budget!$V:$AE,10,0)*IF($C472="1 - Revenues",1,IF(AND($C472="5 - Transfers",MID(K472,15,1)="4"),1,-1))</f>
        <v>0</v>
      </c>
      <c r="S472" s="18" t="b">
        <f>IF(LEFT(C472,1)="1",1,-1)*SUMIF([1]Budget!V:V,'Budget Worksheet for Pivot Tabl'!K472,[1]Budget!AC:AC)=P472</f>
        <v>1</v>
      </c>
    </row>
    <row r="473" spans="1:19" x14ac:dyDescent="0.25">
      <c r="A473" t="s">
        <v>16</v>
      </c>
      <c r="B473" t="s">
        <v>2</v>
      </c>
      <c r="C473" t="s">
        <v>9</v>
      </c>
      <c r="D473" t="str">
        <f t="shared" si="7"/>
        <v>OUTFLOWS</v>
      </c>
      <c r="E473" t="s">
        <v>125</v>
      </c>
      <c r="F473" t="s">
        <v>126</v>
      </c>
      <c r="G473" t="s">
        <v>102</v>
      </c>
      <c r="H473" t="s">
        <v>212</v>
      </c>
      <c r="I473" t="s">
        <v>25</v>
      </c>
      <c r="J473" t="s">
        <v>914</v>
      </c>
      <c r="K473" t="s">
        <v>953</v>
      </c>
      <c r="L473" t="s">
        <v>954</v>
      </c>
      <c r="M473" s="17">
        <f>VLOOKUP($K473,[1]Budget!$V:$AE,5,0)*IF($C473="1 - Revenues",1,IF(AND($C473="5 - Transfers",MID(I473,15,1)="4"),1,-1))</f>
        <v>0</v>
      </c>
      <c r="N473" s="17">
        <f>VLOOKUP($K473,[1]Budget!$V:$AE,6,0)*IF($C473="1 - Revenues",1,IF(AND($C473="5 - Transfers",MID(J473,15,1)="4"),1,-1))</f>
        <v>-7000</v>
      </c>
      <c r="O473" s="17">
        <f>IFERROR(IF(RIGHT(LEFT(K473,15),1)="4",VLOOKUP(K473,'[1]Budget Worksheet'!A:B,2,0),-1*VLOOKUP(K473,'[1]Budget Worksheet'!A:B,2,0)),0)</f>
        <v>-6000</v>
      </c>
      <c r="P473" s="17">
        <f>VLOOKUP($K473,[1]Budget!$V:$AE,8,0)*IF($C473="1 - Revenues",1,IF(AND($C473="5 - Transfers",MID($K473,15,1)="4"),1,-1))</f>
        <v>-6000</v>
      </c>
      <c r="Q473" s="17">
        <f>VLOOKUP($K473,[1]Budget!$V:$AE,10,0)*IF($C473="1 - Revenues",1,IF(AND($C473="5 - Transfers",MID(K473,15,1)="4"),1,-1))</f>
        <v>0</v>
      </c>
      <c r="S473" s="18" t="b">
        <f>IF(LEFT(C473,1)="1",1,-1)*SUMIF([1]Budget!V:V,'Budget Worksheet for Pivot Tabl'!K473,[1]Budget!AC:AC)=P473</f>
        <v>1</v>
      </c>
    </row>
    <row r="474" spans="1:19" x14ac:dyDescent="0.25">
      <c r="A474" t="s">
        <v>16</v>
      </c>
      <c r="B474" t="s">
        <v>2</v>
      </c>
      <c r="C474" t="s">
        <v>9</v>
      </c>
      <c r="D474" t="str">
        <f t="shared" si="7"/>
        <v>OUTFLOWS</v>
      </c>
      <c r="E474" t="s">
        <v>125</v>
      </c>
      <c r="F474" t="s">
        <v>126</v>
      </c>
      <c r="G474" t="s">
        <v>102</v>
      </c>
      <c r="H474" t="s">
        <v>212</v>
      </c>
      <c r="I474" t="s">
        <v>25</v>
      </c>
      <c r="J474" t="s">
        <v>914</v>
      </c>
      <c r="K474" t="s">
        <v>955</v>
      </c>
      <c r="L474" t="s">
        <v>956</v>
      </c>
      <c r="M474" s="17">
        <f>VLOOKUP($K474,[1]Budget!$V:$AE,5,0)*IF($C474="1 - Revenues",1,IF(AND($C474="5 - Transfers",MID(I474,15,1)="4"),1,-1))</f>
        <v>0</v>
      </c>
      <c r="N474" s="17">
        <f>VLOOKUP($K474,[1]Budget!$V:$AE,6,0)*IF($C474="1 - Revenues",1,IF(AND($C474="5 - Transfers",MID(J474,15,1)="4"),1,-1))</f>
        <v>0</v>
      </c>
      <c r="O474" s="17">
        <f>IFERROR(IF(RIGHT(LEFT(K474,15),1)="4",VLOOKUP(K474,'[1]Budget Worksheet'!A:B,2,0),-1*VLOOKUP(K474,'[1]Budget Worksheet'!A:B,2,0)),0)</f>
        <v>0</v>
      </c>
      <c r="P474" s="17">
        <f>VLOOKUP($K474,[1]Budget!$V:$AE,8,0)*IF($C474="1 - Revenues",1,IF(AND($C474="5 - Transfers",MID($K474,15,1)="4"),1,-1))</f>
        <v>0</v>
      </c>
      <c r="Q474" s="17">
        <f>VLOOKUP($K474,[1]Budget!$V:$AE,10,0)*IF($C474="1 - Revenues",1,IF(AND($C474="5 - Transfers",MID(K474,15,1)="4"),1,-1))</f>
        <v>0</v>
      </c>
      <c r="S474" s="18" t="b">
        <f>IF(LEFT(C474,1)="1",1,-1)*SUMIF([1]Budget!V:V,'Budget Worksheet for Pivot Tabl'!K474,[1]Budget!AC:AC)=P474</f>
        <v>1</v>
      </c>
    </row>
    <row r="475" spans="1:19" x14ac:dyDescent="0.25">
      <c r="A475" t="s">
        <v>16</v>
      </c>
      <c r="B475" t="s">
        <v>2</v>
      </c>
      <c r="C475" t="s">
        <v>9</v>
      </c>
      <c r="D475" t="str">
        <f t="shared" si="7"/>
        <v>OUTFLOWS</v>
      </c>
      <c r="E475" t="s">
        <v>125</v>
      </c>
      <c r="F475" t="s">
        <v>126</v>
      </c>
      <c r="G475" t="s">
        <v>102</v>
      </c>
      <c r="H475" t="s">
        <v>212</v>
      </c>
      <c r="I475" t="s">
        <v>25</v>
      </c>
      <c r="J475" t="s">
        <v>914</v>
      </c>
      <c r="K475" t="s">
        <v>957</v>
      </c>
      <c r="L475" t="s">
        <v>645</v>
      </c>
      <c r="M475" s="17">
        <f>VLOOKUP($K475,[1]Budget!$V:$AE,5,0)*IF($C475="1 - Revenues",1,IF(AND($C475="5 - Transfers",MID(I475,15,1)="4"),1,-1))</f>
        <v>-25000</v>
      </c>
      <c r="N475" s="17">
        <f>VLOOKUP($K475,[1]Budget!$V:$AE,6,0)*IF($C475="1 - Revenues",1,IF(AND($C475="5 - Transfers",MID(J475,15,1)="4"),1,-1))</f>
        <v>-25000</v>
      </c>
      <c r="O475" s="17">
        <f>IFERROR(IF(RIGHT(LEFT(K475,15),1)="4",VLOOKUP(K475,'[1]Budget Worksheet'!A:B,2,0),-1*VLOOKUP(K475,'[1]Budget Worksheet'!A:B,2,0)),0)</f>
        <v>-25200</v>
      </c>
      <c r="P475" s="17">
        <f>VLOOKUP($K475,[1]Budget!$V:$AE,8,0)*IF($C475="1 - Revenues",1,IF(AND($C475="5 - Transfers",MID($K475,15,1)="4"),1,-1))</f>
        <v>-25000</v>
      </c>
      <c r="Q475" s="17">
        <f>VLOOKUP($K475,[1]Budget!$V:$AE,10,0)*IF($C475="1 - Revenues",1,IF(AND($C475="5 - Transfers",MID(K475,15,1)="4"),1,-1))</f>
        <v>200</v>
      </c>
      <c r="S475" s="18" t="b">
        <f>IF(LEFT(C475,1)="1",1,-1)*SUMIF([1]Budget!V:V,'Budget Worksheet for Pivot Tabl'!K475,[1]Budget!AC:AC)=P475</f>
        <v>1</v>
      </c>
    </row>
    <row r="476" spans="1:19" x14ac:dyDescent="0.25">
      <c r="A476" t="s">
        <v>16</v>
      </c>
      <c r="B476" t="s">
        <v>2</v>
      </c>
      <c r="C476" t="s">
        <v>9</v>
      </c>
      <c r="D476" t="str">
        <f t="shared" si="7"/>
        <v>OUTFLOWS</v>
      </c>
      <c r="E476" t="s">
        <v>125</v>
      </c>
      <c r="F476" t="s">
        <v>126</v>
      </c>
      <c r="G476" t="s">
        <v>102</v>
      </c>
      <c r="H476" t="s">
        <v>212</v>
      </c>
      <c r="I476" t="s">
        <v>25</v>
      </c>
      <c r="J476" t="s">
        <v>914</v>
      </c>
      <c r="K476" t="s">
        <v>958</v>
      </c>
      <c r="L476" t="s">
        <v>647</v>
      </c>
      <c r="M476" s="17">
        <f>VLOOKUP($K476,[1]Budget!$V:$AE,5,0)*IF($C476="1 - Revenues",1,IF(AND($C476="5 - Transfers",MID(I476,15,1)="4"),1,-1))</f>
        <v>0</v>
      </c>
      <c r="N476" s="17">
        <f>VLOOKUP($K476,[1]Budget!$V:$AE,6,0)*IF($C476="1 - Revenues",1,IF(AND($C476="5 - Transfers",MID(J476,15,1)="4"),1,-1))</f>
        <v>0</v>
      </c>
      <c r="O476" s="17">
        <f>IFERROR(IF(RIGHT(LEFT(K476,15),1)="4",VLOOKUP(K476,'[1]Budget Worksheet'!A:B,2,0),-1*VLOOKUP(K476,'[1]Budget Worksheet'!A:B,2,0)),0)</f>
        <v>-750</v>
      </c>
      <c r="P476" s="17">
        <f>VLOOKUP($K476,[1]Budget!$V:$AE,8,0)*IF($C476="1 - Revenues",1,IF(AND($C476="5 - Transfers",MID($K476,15,1)="4"),1,-1))</f>
        <v>-750</v>
      </c>
      <c r="Q476" s="17">
        <f>VLOOKUP($K476,[1]Budget!$V:$AE,10,0)*IF($C476="1 - Revenues",1,IF(AND($C476="5 - Transfers",MID(K476,15,1)="4"),1,-1))</f>
        <v>0</v>
      </c>
      <c r="S476" s="18" t="b">
        <f>IF(LEFT(C476,1)="1",1,-1)*SUMIF([1]Budget!V:V,'Budget Worksheet for Pivot Tabl'!K476,[1]Budget!AC:AC)=P476</f>
        <v>1</v>
      </c>
    </row>
    <row r="477" spans="1:19" x14ac:dyDescent="0.25">
      <c r="A477" t="s">
        <v>16</v>
      </c>
      <c r="B477" t="s">
        <v>2</v>
      </c>
      <c r="C477" t="s">
        <v>9</v>
      </c>
      <c r="D477" t="str">
        <f t="shared" si="7"/>
        <v>OUTFLOWS</v>
      </c>
      <c r="E477" t="s">
        <v>125</v>
      </c>
      <c r="F477" t="s">
        <v>126</v>
      </c>
      <c r="G477" t="s">
        <v>102</v>
      </c>
      <c r="H477" t="s">
        <v>212</v>
      </c>
      <c r="I477" t="s">
        <v>25</v>
      </c>
      <c r="J477" t="s">
        <v>914</v>
      </c>
      <c r="K477" t="s">
        <v>959</v>
      </c>
      <c r="L477" t="s">
        <v>649</v>
      </c>
      <c r="M477" s="17">
        <f>VLOOKUP($K477,[1]Budget!$V:$AE,5,0)*IF($C477="1 - Revenues",1,IF(AND($C477="5 - Transfers",MID(I477,15,1)="4"),1,-1))</f>
        <v>0</v>
      </c>
      <c r="N477" s="17">
        <f>VLOOKUP($K477,[1]Budget!$V:$AE,6,0)*IF($C477="1 - Revenues",1,IF(AND($C477="5 - Transfers",MID(J477,15,1)="4"),1,-1))</f>
        <v>0</v>
      </c>
      <c r="O477" s="17">
        <f>IFERROR(IF(RIGHT(LEFT(K477,15),1)="4",VLOOKUP(K477,'[1]Budget Worksheet'!A:B,2,0),-1*VLOOKUP(K477,'[1]Budget Worksheet'!A:B,2,0)),0)</f>
        <v>-100</v>
      </c>
      <c r="P477" s="17">
        <f>VLOOKUP($K477,[1]Budget!$V:$AE,8,0)*IF($C477="1 - Revenues",1,IF(AND($C477="5 - Transfers",MID($K477,15,1)="4"),1,-1))</f>
        <v>-100</v>
      </c>
      <c r="Q477" s="17">
        <f>VLOOKUP($K477,[1]Budget!$V:$AE,10,0)*IF($C477="1 - Revenues",1,IF(AND($C477="5 - Transfers",MID(K477,15,1)="4"),1,-1))</f>
        <v>0</v>
      </c>
      <c r="S477" s="18" t="b">
        <f>IF(LEFT(C477,1)="1",1,-1)*SUMIF([1]Budget!V:V,'Budget Worksheet for Pivot Tabl'!K477,[1]Budget!AC:AC)=P477</f>
        <v>1</v>
      </c>
    </row>
    <row r="478" spans="1:19" x14ac:dyDescent="0.25">
      <c r="A478" t="s">
        <v>16</v>
      </c>
      <c r="B478" t="s">
        <v>2</v>
      </c>
      <c r="C478" t="s">
        <v>9</v>
      </c>
      <c r="D478" t="str">
        <f t="shared" si="7"/>
        <v>OUTFLOWS</v>
      </c>
      <c r="E478" t="s">
        <v>125</v>
      </c>
      <c r="F478" t="s">
        <v>126</v>
      </c>
      <c r="G478" t="s">
        <v>102</v>
      </c>
      <c r="H478" t="s">
        <v>212</v>
      </c>
      <c r="I478" t="s">
        <v>25</v>
      </c>
      <c r="J478" t="s">
        <v>914</v>
      </c>
      <c r="K478" t="s">
        <v>960</v>
      </c>
      <c r="L478" t="s">
        <v>651</v>
      </c>
      <c r="M478" s="17">
        <f>VLOOKUP($K478,[1]Budget!$V:$AE,5,0)*IF($C478="1 - Revenues",1,IF(AND($C478="5 - Transfers",MID(I478,15,1)="4"),1,-1))</f>
        <v>-3000</v>
      </c>
      <c r="N478" s="17">
        <f>VLOOKUP($K478,[1]Budget!$V:$AE,6,0)*IF($C478="1 - Revenues",1,IF(AND($C478="5 - Transfers",MID(J478,15,1)="4"),1,-1))</f>
        <v>-7000</v>
      </c>
      <c r="O478" s="17">
        <f>IFERROR(IF(RIGHT(LEFT(K478,15),1)="4",VLOOKUP(K478,'[1]Budget Worksheet'!A:B,2,0),-1*VLOOKUP(K478,'[1]Budget Worksheet'!A:B,2,0)),0)</f>
        <v>-10000</v>
      </c>
      <c r="P478" s="17">
        <f>VLOOKUP($K478,[1]Budget!$V:$AE,8,0)*IF($C478="1 - Revenues",1,IF(AND($C478="5 - Transfers",MID($K478,15,1)="4"),1,-1))</f>
        <v>-20000</v>
      </c>
      <c r="Q478" s="17">
        <f>VLOOKUP($K478,[1]Budget!$V:$AE,10,0)*IF($C478="1 - Revenues",1,IF(AND($C478="5 - Transfers",MID(K478,15,1)="4"),1,-1))</f>
        <v>-10000</v>
      </c>
      <c r="S478" s="18" t="b">
        <f>IF(LEFT(C478,1)="1",1,-1)*SUMIF([1]Budget!V:V,'Budget Worksheet for Pivot Tabl'!K478,[1]Budget!AC:AC)=P478</f>
        <v>1</v>
      </c>
    </row>
    <row r="479" spans="1:19" x14ac:dyDescent="0.25">
      <c r="A479" t="s">
        <v>16</v>
      </c>
      <c r="B479" t="s">
        <v>2</v>
      </c>
      <c r="C479" t="s">
        <v>9</v>
      </c>
      <c r="D479" t="str">
        <f t="shared" si="7"/>
        <v>OUTFLOWS</v>
      </c>
      <c r="E479" t="s">
        <v>125</v>
      </c>
      <c r="F479" t="s">
        <v>126</v>
      </c>
      <c r="G479" t="s">
        <v>102</v>
      </c>
      <c r="H479" t="s">
        <v>212</v>
      </c>
      <c r="I479" t="s">
        <v>25</v>
      </c>
      <c r="J479" t="s">
        <v>914</v>
      </c>
      <c r="K479" t="s">
        <v>961</v>
      </c>
      <c r="L479" t="s">
        <v>653</v>
      </c>
      <c r="M479" s="17">
        <f>VLOOKUP($K479,[1]Budget!$V:$AE,5,0)*IF($C479="1 - Revenues",1,IF(AND($C479="5 - Transfers",MID(I479,15,1)="4"),1,-1))</f>
        <v>-1000</v>
      </c>
      <c r="N479" s="17">
        <f>VLOOKUP($K479,[1]Budget!$V:$AE,6,0)*IF($C479="1 - Revenues",1,IF(AND($C479="5 - Transfers",MID(J479,15,1)="4"),1,-1))</f>
        <v>0</v>
      </c>
      <c r="O479" s="17">
        <f>IFERROR(IF(RIGHT(LEFT(K479,15),1)="4",VLOOKUP(K479,'[1]Budget Worksheet'!A:B,2,0),-1*VLOOKUP(K479,'[1]Budget Worksheet'!A:B,2,0)),0)</f>
        <v>-100</v>
      </c>
      <c r="P479" s="17">
        <f>VLOOKUP($K479,[1]Budget!$V:$AE,8,0)*IF($C479="1 - Revenues",1,IF(AND($C479="5 - Transfers",MID($K479,15,1)="4"),1,-1))</f>
        <v>-100</v>
      </c>
      <c r="Q479" s="17">
        <f>VLOOKUP($K479,[1]Budget!$V:$AE,10,0)*IF($C479="1 - Revenues",1,IF(AND($C479="5 - Transfers",MID(K479,15,1)="4"),1,-1))</f>
        <v>0</v>
      </c>
      <c r="S479" s="18" t="b">
        <f>IF(LEFT(C479,1)="1",1,-1)*SUMIF([1]Budget!V:V,'Budget Worksheet for Pivot Tabl'!K479,[1]Budget!AC:AC)=P479</f>
        <v>1</v>
      </c>
    </row>
    <row r="480" spans="1:19" x14ac:dyDescent="0.25">
      <c r="A480" t="s">
        <v>16</v>
      </c>
      <c r="B480" t="s">
        <v>2</v>
      </c>
      <c r="C480" t="s">
        <v>9</v>
      </c>
      <c r="D480" t="str">
        <f t="shared" si="7"/>
        <v>OUTFLOWS</v>
      </c>
      <c r="E480" t="s">
        <v>125</v>
      </c>
      <c r="F480" t="s">
        <v>126</v>
      </c>
      <c r="G480" t="s">
        <v>102</v>
      </c>
      <c r="H480" t="s">
        <v>212</v>
      </c>
      <c r="I480" t="s">
        <v>25</v>
      </c>
      <c r="J480" t="s">
        <v>914</v>
      </c>
      <c r="K480" t="s">
        <v>962</v>
      </c>
      <c r="L480" t="s">
        <v>528</v>
      </c>
      <c r="M480" s="17">
        <f>VLOOKUP($K480,[1]Budget!$V:$AE,5,0)*IF($C480="1 - Revenues",1,IF(AND($C480="5 - Transfers",MID(I480,15,1)="4"),1,-1))</f>
        <v>0</v>
      </c>
      <c r="N480" s="17">
        <f>VLOOKUP($K480,[1]Budget!$V:$AE,6,0)*IF($C480="1 - Revenues",1,IF(AND($C480="5 - Transfers",MID(J480,15,1)="4"),1,-1))</f>
        <v>0</v>
      </c>
      <c r="O480" s="17">
        <f>IFERROR(IF(RIGHT(LEFT(K480,15),1)="4",VLOOKUP(K480,'[1]Budget Worksheet'!A:B,2,0),-1*VLOOKUP(K480,'[1]Budget Worksheet'!A:B,2,0)),0)</f>
        <v>0</v>
      </c>
      <c r="P480" s="17">
        <f>VLOOKUP($K480,[1]Budget!$V:$AE,8,0)*IF($C480="1 - Revenues",1,IF(AND($C480="5 - Transfers",MID($K480,15,1)="4"),1,-1))</f>
        <v>0</v>
      </c>
      <c r="Q480" s="17">
        <f>VLOOKUP($K480,[1]Budget!$V:$AE,10,0)*IF($C480="1 - Revenues",1,IF(AND($C480="5 - Transfers",MID(K480,15,1)="4"),1,-1))</f>
        <v>0</v>
      </c>
      <c r="S480" s="18" t="b">
        <f>IF(LEFT(C480,1)="1",1,-1)*SUMIF([1]Budget!V:V,'Budget Worksheet for Pivot Tabl'!K480,[1]Budget!AC:AC)=P480</f>
        <v>1</v>
      </c>
    </row>
    <row r="481" spans="1:19" x14ac:dyDescent="0.25">
      <c r="A481" t="s">
        <v>16</v>
      </c>
      <c r="B481" t="s">
        <v>2</v>
      </c>
      <c r="C481" t="s">
        <v>9</v>
      </c>
      <c r="D481" t="str">
        <f t="shared" si="7"/>
        <v>OUTFLOWS</v>
      </c>
      <c r="E481" t="s">
        <v>125</v>
      </c>
      <c r="F481" t="s">
        <v>126</v>
      </c>
      <c r="G481" t="s">
        <v>102</v>
      </c>
      <c r="H481" t="s">
        <v>212</v>
      </c>
      <c r="I481" t="s">
        <v>25</v>
      </c>
      <c r="J481" t="s">
        <v>914</v>
      </c>
      <c r="K481" t="s">
        <v>963</v>
      </c>
      <c r="L481" t="s">
        <v>964</v>
      </c>
      <c r="M481" s="17">
        <f>VLOOKUP($K481,[1]Budget!$V:$AE,5,0)*IF($C481="1 - Revenues",1,IF(AND($C481="5 - Transfers",MID(I481,15,1)="4"),1,-1))</f>
        <v>0</v>
      </c>
      <c r="N481" s="17">
        <f>VLOOKUP($K481,[1]Budget!$V:$AE,6,0)*IF($C481="1 - Revenues",1,IF(AND($C481="5 - Transfers",MID(J481,15,1)="4"),1,-1))</f>
        <v>0</v>
      </c>
      <c r="O481" s="17">
        <f>IFERROR(IF(RIGHT(LEFT(K481,15),1)="4",VLOOKUP(K481,'[1]Budget Worksheet'!A:B,2,0),-1*VLOOKUP(K481,'[1]Budget Worksheet'!A:B,2,0)),0)</f>
        <v>0</v>
      </c>
      <c r="P481" s="17">
        <f>VLOOKUP($K481,[1]Budget!$V:$AE,8,0)*IF($C481="1 - Revenues",1,IF(AND($C481="5 - Transfers",MID($K481,15,1)="4"),1,-1))</f>
        <v>-34000</v>
      </c>
      <c r="Q481" s="17">
        <f>VLOOKUP($K481,[1]Budget!$V:$AE,10,0)*IF($C481="1 - Revenues",1,IF(AND($C481="5 - Transfers",MID(K481,15,1)="4"),1,-1))</f>
        <v>-34000</v>
      </c>
      <c r="S481" s="18" t="b">
        <f>IF(LEFT(C481,1)="1",1,-1)*SUMIF([1]Budget!V:V,'Budget Worksheet for Pivot Tabl'!K481,[1]Budget!AC:AC)=P481</f>
        <v>1</v>
      </c>
    </row>
    <row r="482" spans="1:19" x14ac:dyDescent="0.25">
      <c r="A482" t="s">
        <v>16</v>
      </c>
      <c r="B482" t="s">
        <v>2</v>
      </c>
      <c r="C482" t="s">
        <v>8</v>
      </c>
      <c r="D482" t="str">
        <f t="shared" si="7"/>
        <v>OUTFLOWS</v>
      </c>
      <c r="E482" t="s">
        <v>125</v>
      </c>
      <c r="F482" t="s">
        <v>126</v>
      </c>
      <c r="G482" t="s">
        <v>102</v>
      </c>
      <c r="H482" t="s">
        <v>212</v>
      </c>
      <c r="I482" t="s">
        <v>27</v>
      </c>
      <c r="J482" t="s">
        <v>965</v>
      </c>
      <c r="K482" t="s">
        <v>966</v>
      </c>
      <c r="L482" t="s">
        <v>590</v>
      </c>
      <c r="M482" s="17">
        <f>VLOOKUP($K482,[1]Budget!$V:$AE,5,0)*IF($C482="1 - Revenues",1,IF(AND($C482="5 - Transfers",MID(I482,15,1)="4"),1,-1))</f>
        <v>-77000</v>
      </c>
      <c r="N482" s="17">
        <f>VLOOKUP($K482,[1]Budget!$V:$AE,6,0)*IF($C482="1 - Revenues",1,IF(AND($C482="5 - Transfers",MID(J482,15,1)="4"),1,-1))</f>
        <v>-58000</v>
      </c>
      <c r="O482" s="17">
        <f>IFERROR(IF(RIGHT(LEFT(K482,15),1)="4",VLOOKUP(K482,'[1]Budget Worksheet'!A:B,2,0),-1*VLOOKUP(K482,'[1]Budget Worksheet'!A:B,2,0)),0)</f>
        <v>-662869</v>
      </c>
      <c r="P482" s="17">
        <f>VLOOKUP($K482,[1]Budget!$V:$AE,8,0)*IF($C482="1 - Revenues",1,IF(AND($C482="5 - Transfers",MID($K482,15,1)="4"),1,-1))</f>
        <v>-600000</v>
      </c>
      <c r="Q482" s="17">
        <f>VLOOKUP($K482,[1]Budget!$V:$AE,10,0)*IF($C482="1 - Revenues",1,IF(AND($C482="5 - Transfers",MID(K482,15,1)="4"),1,-1))</f>
        <v>62869</v>
      </c>
      <c r="S482" s="18" t="b">
        <f>IF(LEFT(C482,1)="1",1,-1)*SUMIF([1]Budget!V:V,'Budget Worksheet for Pivot Tabl'!K482,[1]Budget!AC:AC)=P482</f>
        <v>1</v>
      </c>
    </row>
    <row r="483" spans="1:19" x14ac:dyDescent="0.25">
      <c r="A483" t="s">
        <v>16</v>
      </c>
      <c r="B483" t="s">
        <v>2</v>
      </c>
      <c r="C483" t="s">
        <v>8</v>
      </c>
      <c r="D483" t="str">
        <f t="shared" si="7"/>
        <v>OUTFLOWS</v>
      </c>
      <c r="E483" t="s">
        <v>125</v>
      </c>
      <c r="F483" t="s">
        <v>126</v>
      </c>
      <c r="G483" t="s">
        <v>102</v>
      </c>
      <c r="H483" t="s">
        <v>212</v>
      </c>
      <c r="I483" t="s">
        <v>27</v>
      </c>
      <c r="J483" t="s">
        <v>965</v>
      </c>
      <c r="K483" t="s">
        <v>967</v>
      </c>
      <c r="L483" t="s">
        <v>593</v>
      </c>
      <c r="M483" s="17">
        <f>VLOOKUP($K483,[1]Budget!$V:$AE,5,0)*IF($C483="1 - Revenues",1,IF(AND($C483="5 - Transfers",MID(I483,15,1)="4"),1,-1))</f>
        <v>0</v>
      </c>
      <c r="N483" s="17">
        <f>VLOOKUP($K483,[1]Budget!$V:$AE,6,0)*IF($C483="1 - Revenues",1,IF(AND($C483="5 - Transfers",MID(J483,15,1)="4"),1,-1))</f>
        <v>0</v>
      </c>
      <c r="O483" s="17">
        <f>IFERROR(IF(RIGHT(LEFT(K483,15),1)="4",VLOOKUP(K483,'[1]Budget Worksheet'!A:B,2,0),-1*VLOOKUP(K483,'[1]Budget Worksheet'!A:B,2,0)),0)</f>
        <v>0</v>
      </c>
      <c r="P483" s="17">
        <f>VLOOKUP($K483,[1]Budget!$V:$AE,8,0)*IF($C483="1 - Revenues",1,IF(AND($C483="5 - Transfers",MID($K483,15,1)="4"),1,-1))</f>
        <v>0</v>
      </c>
      <c r="Q483" s="17">
        <f>VLOOKUP($K483,[1]Budget!$V:$AE,10,0)*IF($C483="1 - Revenues",1,IF(AND($C483="5 - Transfers",MID(K483,15,1)="4"),1,-1))</f>
        <v>0</v>
      </c>
      <c r="S483" s="18" t="b">
        <f>IF(LEFT(C483,1)="1",1,-1)*SUMIF([1]Budget!V:V,'Budget Worksheet for Pivot Tabl'!K483,[1]Budget!AC:AC)=P483</f>
        <v>1</v>
      </c>
    </row>
    <row r="484" spans="1:19" x14ac:dyDescent="0.25">
      <c r="A484" t="s">
        <v>16</v>
      </c>
      <c r="B484" t="s">
        <v>2</v>
      </c>
      <c r="C484" t="s">
        <v>8</v>
      </c>
      <c r="D484" t="str">
        <f t="shared" si="7"/>
        <v>OUTFLOWS</v>
      </c>
      <c r="E484" t="s">
        <v>125</v>
      </c>
      <c r="F484" t="s">
        <v>126</v>
      </c>
      <c r="G484" t="s">
        <v>102</v>
      </c>
      <c r="H484" t="s">
        <v>212</v>
      </c>
      <c r="I484" t="s">
        <v>27</v>
      </c>
      <c r="J484" t="s">
        <v>965</v>
      </c>
      <c r="K484" t="s">
        <v>968</v>
      </c>
      <c r="L484" t="s">
        <v>597</v>
      </c>
      <c r="M484" s="17">
        <f>VLOOKUP($K484,[1]Budget!$V:$AE,5,0)*IF($C484="1 - Revenues",1,IF(AND($C484="5 - Transfers",MID(I484,15,1)="4"),1,-1))</f>
        <v>0</v>
      </c>
      <c r="N484" s="17">
        <f>VLOOKUP($K484,[1]Budget!$V:$AE,6,0)*IF($C484="1 - Revenues",1,IF(AND($C484="5 - Transfers",MID(J484,15,1)="4"),1,-1))</f>
        <v>0</v>
      </c>
      <c r="O484" s="17">
        <f>IFERROR(IF(RIGHT(LEFT(K484,15),1)="4",VLOOKUP(K484,'[1]Budget Worksheet'!A:B,2,0),-1*VLOOKUP(K484,'[1]Budget Worksheet'!A:B,2,0)),0)</f>
        <v>-3468</v>
      </c>
      <c r="P484" s="17">
        <f>VLOOKUP($K484,[1]Budget!$V:$AE,8,0)*IF($C484="1 - Revenues",1,IF(AND($C484="5 - Transfers",MID($K484,15,1)="4"),1,-1))</f>
        <v>-3468</v>
      </c>
      <c r="Q484" s="17">
        <f>VLOOKUP($K484,[1]Budget!$V:$AE,10,0)*IF($C484="1 - Revenues",1,IF(AND($C484="5 - Transfers",MID(K484,15,1)="4"),1,-1))</f>
        <v>0</v>
      </c>
      <c r="S484" s="18" t="b">
        <f>IF(LEFT(C484,1)="1",1,-1)*SUMIF([1]Budget!V:V,'Budget Worksheet for Pivot Tabl'!K484,[1]Budget!AC:AC)=P484</f>
        <v>1</v>
      </c>
    </row>
    <row r="485" spans="1:19" x14ac:dyDescent="0.25">
      <c r="A485" t="s">
        <v>16</v>
      </c>
      <c r="B485" t="s">
        <v>2</v>
      </c>
      <c r="C485" t="s">
        <v>8</v>
      </c>
      <c r="D485" t="str">
        <f t="shared" si="7"/>
        <v>OUTFLOWS</v>
      </c>
      <c r="E485" t="s">
        <v>125</v>
      </c>
      <c r="F485" t="s">
        <v>126</v>
      </c>
      <c r="G485" t="s">
        <v>102</v>
      </c>
      <c r="H485" t="s">
        <v>212</v>
      </c>
      <c r="I485" t="s">
        <v>27</v>
      </c>
      <c r="J485" t="s">
        <v>965</v>
      </c>
      <c r="K485" t="s">
        <v>969</v>
      </c>
      <c r="L485" t="s">
        <v>599</v>
      </c>
      <c r="M485" s="17">
        <f>VLOOKUP($K485,[1]Budget!$V:$AE,5,0)*IF($C485="1 - Revenues",1,IF(AND($C485="5 - Transfers",MID(I485,15,1)="4"),1,-1))</f>
        <v>0</v>
      </c>
      <c r="N485" s="17">
        <f>VLOOKUP($K485,[1]Budget!$V:$AE,6,0)*IF($C485="1 - Revenues",1,IF(AND($C485="5 - Transfers",MID(J485,15,1)="4"),1,-1))</f>
        <v>0</v>
      </c>
      <c r="O485" s="17">
        <f>IFERROR(IF(RIGHT(LEFT(K485,15),1)="4",VLOOKUP(K485,'[1]Budget Worksheet'!A:B,2,0),-1*VLOOKUP(K485,'[1]Budget Worksheet'!A:B,2,0)),0)</f>
        <v>-11325</v>
      </c>
      <c r="P485" s="17">
        <f>VLOOKUP($K485,[1]Budget!$V:$AE,8,0)*IF($C485="1 - Revenues",1,IF(AND($C485="5 - Transfers",MID($K485,15,1)="4"),1,-1))</f>
        <v>-11325</v>
      </c>
      <c r="Q485" s="17">
        <f>VLOOKUP($K485,[1]Budget!$V:$AE,10,0)*IF($C485="1 - Revenues",1,IF(AND($C485="5 - Transfers",MID(K485,15,1)="4"),1,-1))</f>
        <v>0</v>
      </c>
      <c r="S485" s="18" t="b">
        <f>IF(LEFT(C485,1)="1",1,-1)*SUMIF([1]Budget!V:V,'Budget Worksheet for Pivot Tabl'!K485,[1]Budget!AC:AC)=P485</f>
        <v>1</v>
      </c>
    </row>
    <row r="486" spans="1:19" x14ac:dyDescent="0.25">
      <c r="A486" t="s">
        <v>16</v>
      </c>
      <c r="B486" t="s">
        <v>2</v>
      </c>
      <c r="C486" t="s">
        <v>8</v>
      </c>
      <c r="D486" t="str">
        <f t="shared" si="7"/>
        <v>OUTFLOWS</v>
      </c>
      <c r="E486" t="s">
        <v>125</v>
      </c>
      <c r="F486" t="s">
        <v>126</v>
      </c>
      <c r="G486" t="s">
        <v>102</v>
      </c>
      <c r="H486" t="s">
        <v>212</v>
      </c>
      <c r="I486" t="s">
        <v>27</v>
      </c>
      <c r="J486" t="s">
        <v>965</v>
      </c>
      <c r="K486" t="s">
        <v>970</v>
      </c>
      <c r="L486" t="s">
        <v>601</v>
      </c>
      <c r="M486" s="17">
        <f>VLOOKUP($K486,[1]Budget!$V:$AE,5,0)*IF($C486="1 - Revenues",1,IF(AND($C486="5 - Transfers",MID(I486,15,1)="4"),1,-1))</f>
        <v>0</v>
      </c>
      <c r="N486" s="17">
        <f>VLOOKUP($K486,[1]Budget!$V:$AE,6,0)*IF($C486="1 - Revenues",1,IF(AND($C486="5 - Transfers",MID(J486,15,1)="4"),1,-1))</f>
        <v>0</v>
      </c>
      <c r="O486" s="17">
        <f>IFERROR(IF(RIGHT(LEFT(K486,15),1)="4",VLOOKUP(K486,'[1]Budget Worksheet'!A:B,2,0),-1*VLOOKUP(K486,'[1]Budget Worksheet'!A:B,2,0)),0)</f>
        <v>0</v>
      </c>
      <c r="P486" s="17">
        <f>VLOOKUP($K486,[1]Budget!$V:$AE,8,0)*IF($C486="1 - Revenues",1,IF(AND($C486="5 - Transfers",MID($K486,15,1)="4"),1,-1))</f>
        <v>0</v>
      </c>
      <c r="Q486" s="17">
        <f>VLOOKUP($K486,[1]Budget!$V:$AE,10,0)*IF($C486="1 - Revenues",1,IF(AND($C486="5 - Transfers",MID(K486,15,1)="4"),1,-1))</f>
        <v>0</v>
      </c>
      <c r="S486" s="18" t="b">
        <f>IF(LEFT(C486,1)="1",1,-1)*SUMIF([1]Budget!V:V,'Budget Worksheet for Pivot Tabl'!K486,[1]Budget!AC:AC)=P486</f>
        <v>1</v>
      </c>
    </row>
    <row r="487" spans="1:19" x14ac:dyDescent="0.25">
      <c r="A487" t="s">
        <v>16</v>
      </c>
      <c r="B487" t="s">
        <v>2</v>
      </c>
      <c r="C487" t="s">
        <v>8</v>
      </c>
      <c r="D487" t="str">
        <f t="shared" si="7"/>
        <v>OUTFLOWS</v>
      </c>
      <c r="E487" t="s">
        <v>125</v>
      </c>
      <c r="F487" t="s">
        <v>126</v>
      </c>
      <c r="G487" t="s">
        <v>102</v>
      </c>
      <c r="H487" t="s">
        <v>212</v>
      </c>
      <c r="I487" t="s">
        <v>27</v>
      </c>
      <c r="J487" t="s">
        <v>965</v>
      </c>
      <c r="K487" t="s">
        <v>971</v>
      </c>
      <c r="L487" t="s">
        <v>603</v>
      </c>
      <c r="M487" s="17">
        <f>VLOOKUP($K487,[1]Budget!$V:$AE,5,0)*IF($C487="1 - Revenues",1,IF(AND($C487="5 - Transfers",MID(I487,15,1)="4"),1,-1))</f>
        <v>0</v>
      </c>
      <c r="N487" s="17">
        <f>VLOOKUP($K487,[1]Budget!$V:$AE,6,0)*IF($C487="1 - Revenues",1,IF(AND($C487="5 - Transfers",MID(J487,15,1)="4"),1,-1))</f>
        <v>0</v>
      </c>
      <c r="O487" s="17">
        <f>IFERROR(IF(RIGHT(LEFT(K487,15),1)="4",VLOOKUP(K487,'[1]Budget Worksheet'!A:B,2,0),-1*VLOOKUP(K487,'[1]Budget Worksheet'!A:B,2,0)),0)</f>
        <v>0</v>
      </c>
      <c r="P487" s="17">
        <f>VLOOKUP($K487,[1]Budget!$V:$AE,8,0)*IF($C487="1 - Revenues",1,IF(AND($C487="5 - Transfers",MID($K487,15,1)="4"),1,-1))</f>
        <v>0</v>
      </c>
      <c r="Q487" s="17">
        <f>VLOOKUP($K487,[1]Budget!$V:$AE,10,0)*IF($C487="1 - Revenues",1,IF(AND($C487="5 - Transfers",MID(K487,15,1)="4"),1,-1))</f>
        <v>0</v>
      </c>
      <c r="S487" s="18" t="b">
        <f>IF(LEFT(C487,1)="1",1,-1)*SUMIF([1]Budget!V:V,'Budget Worksheet for Pivot Tabl'!K487,[1]Budget!AC:AC)=P487</f>
        <v>1</v>
      </c>
    </row>
    <row r="488" spans="1:19" x14ac:dyDescent="0.25">
      <c r="A488" t="s">
        <v>16</v>
      </c>
      <c r="B488" t="s">
        <v>2</v>
      </c>
      <c r="C488" t="s">
        <v>8</v>
      </c>
      <c r="D488" t="str">
        <f t="shared" si="7"/>
        <v>OUTFLOWS</v>
      </c>
      <c r="E488" t="s">
        <v>125</v>
      </c>
      <c r="F488" t="s">
        <v>126</v>
      </c>
      <c r="G488" t="s">
        <v>102</v>
      </c>
      <c r="H488" t="s">
        <v>212</v>
      </c>
      <c r="I488" t="s">
        <v>27</v>
      </c>
      <c r="J488" t="s">
        <v>965</v>
      </c>
      <c r="K488" t="s">
        <v>972</v>
      </c>
      <c r="L488" t="s">
        <v>470</v>
      </c>
      <c r="M488" s="17">
        <f>VLOOKUP($K488,[1]Budget!$V:$AE,5,0)*IF($C488="1 - Revenues",1,IF(AND($C488="5 - Transfers",MID(I488,15,1)="4"),1,-1))</f>
        <v>-16000</v>
      </c>
      <c r="N488" s="17">
        <f>VLOOKUP($K488,[1]Budget!$V:$AE,6,0)*IF($C488="1 - Revenues",1,IF(AND($C488="5 - Transfers",MID(J488,15,1)="4"),1,-1))</f>
        <v>-12000</v>
      </c>
      <c r="O488" s="17">
        <f>IFERROR(IF(RIGHT(LEFT(K488,15),1)="4",VLOOKUP(K488,'[1]Budget Worksheet'!A:B,2,0),-1*VLOOKUP(K488,'[1]Budget Worksheet'!A:B,2,0)),0)</f>
        <v>-120684</v>
      </c>
      <c r="P488" s="17">
        <f>VLOOKUP($K488,[1]Budget!$V:$AE,8,0)*IF($C488="1 - Revenues",1,IF(AND($C488="5 - Transfers",MID($K488,15,1)="4"),1,-1))</f>
        <v>-132000</v>
      </c>
      <c r="Q488" s="17">
        <f>VLOOKUP($K488,[1]Budget!$V:$AE,10,0)*IF($C488="1 - Revenues",1,IF(AND($C488="5 - Transfers",MID(K488,15,1)="4"),1,-1))</f>
        <v>-11316</v>
      </c>
      <c r="S488" s="18" t="b">
        <f>IF(LEFT(C488,1)="1",1,-1)*SUMIF([1]Budget!V:V,'Budget Worksheet for Pivot Tabl'!K488,[1]Budget!AC:AC)=P488</f>
        <v>1</v>
      </c>
    </row>
    <row r="489" spans="1:19" x14ac:dyDescent="0.25">
      <c r="A489" t="s">
        <v>16</v>
      </c>
      <c r="B489" t="s">
        <v>2</v>
      </c>
      <c r="C489" t="s">
        <v>8</v>
      </c>
      <c r="D489" t="str">
        <f t="shared" si="7"/>
        <v>OUTFLOWS</v>
      </c>
      <c r="E489" t="s">
        <v>125</v>
      </c>
      <c r="F489" t="s">
        <v>126</v>
      </c>
      <c r="G489" t="s">
        <v>102</v>
      </c>
      <c r="H489" t="s">
        <v>212</v>
      </c>
      <c r="I489" t="s">
        <v>27</v>
      </c>
      <c r="J489" t="s">
        <v>965</v>
      </c>
      <c r="K489" t="s">
        <v>973</v>
      </c>
      <c r="L489" t="s">
        <v>606</v>
      </c>
      <c r="M489" s="17">
        <f>VLOOKUP($K489,[1]Budget!$V:$AE,5,0)*IF($C489="1 - Revenues",1,IF(AND($C489="5 - Transfers",MID(I489,15,1)="4"),1,-1))</f>
        <v>-9000</v>
      </c>
      <c r="N489" s="17">
        <f>VLOOKUP($K489,[1]Budget!$V:$AE,6,0)*IF($C489="1 - Revenues",1,IF(AND($C489="5 - Transfers",MID(J489,15,1)="4"),1,-1))</f>
        <v>-7000</v>
      </c>
      <c r="O489" s="17">
        <f>IFERROR(IF(RIGHT(LEFT(K489,15),1)="4",VLOOKUP(K489,'[1]Budget Worksheet'!A:B,2,0),-1*VLOOKUP(K489,'[1]Budget Worksheet'!A:B,2,0)),0)</f>
        <v>-67845</v>
      </c>
      <c r="P489" s="17">
        <f>VLOOKUP($K489,[1]Budget!$V:$AE,8,0)*IF($C489="1 - Revenues",1,IF(AND($C489="5 - Transfers",MID($K489,15,1)="4"),1,-1))</f>
        <v>-67845</v>
      </c>
      <c r="Q489" s="17">
        <f>VLOOKUP($K489,[1]Budget!$V:$AE,10,0)*IF($C489="1 - Revenues",1,IF(AND($C489="5 - Transfers",MID(K489,15,1)="4"),1,-1))</f>
        <v>0</v>
      </c>
      <c r="S489" s="18" t="b">
        <f>IF(LEFT(C489,1)="1",1,-1)*SUMIF([1]Budget!V:V,'Budget Worksheet for Pivot Tabl'!K489,[1]Budget!AC:AC)=P489</f>
        <v>1</v>
      </c>
    </row>
    <row r="490" spans="1:19" x14ac:dyDescent="0.25">
      <c r="A490" t="s">
        <v>16</v>
      </c>
      <c r="B490" t="s">
        <v>2</v>
      </c>
      <c r="C490" t="s">
        <v>8</v>
      </c>
      <c r="D490" t="str">
        <f t="shared" si="7"/>
        <v>OUTFLOWS</v>
      </c>
      <c r="E490" t="s">
        <v>125</v>
      </c>
      <c r="F490" t="s">
        <v>126</v>
      </c>
      <c r="G490" t="s">
        <v>102</v>
      </c>
      <c r="H490" t="s">
        <v>212</v>
      </c>
      <c r="I490" t="s">
        <v>27</v>
      </c>
      <c r="J490" t="s">
        <v>965</v>
      </c>
      <c r="K490" t="s">
        <v>974</v>
      </c>
      <c r="L490" t="s">
        <v>608</v>
      </c>
      <c r="M490" s="17">
        <f>VLOOKUP($K490,[1]Budget!$V:$AE,5,0)*IF($C490="1 - Revenues",1,IF(AND($C490="5 - Transfers",MID(I490,15,1)="4"),1,-1))</f>
        <v>-18000</v>
      </c>
      <c r="N490" s="17">
        <f>VLOOKUP($K490,[1]Budget!$V:$AE,6,0)*IF($C490="1 - Revenues",1,IF(AND($C490="5 - Transfers",MID(J490,15,1)="4"),1,-1))</f>
        <v>-14000</v>
      </c>
      <c r="O490" s="17">
        <f>IFERROR(IF(RIGHT(LEFT(K490,15),1)="4",VLOOKUP(K490,'[1]Budget Worksheet'!A:B,2,0),-1*VLOOKUP(K490,'[1]Budget Worksheet'!A:B,2,0)),0)</f>
        <v>-158179</v>
      </c>
      <c r="P490" s="17">
        <f>VLOOKUP($K490,[1]Budget!$V:$AE,8,0)*IF($C490="1 - Revenues",1,IF(AND($C490="5 - Transfers",MID($K490,15,1)="4"),1,-1))</f>
        <v>-158179</v>
      </c>
      <c r="Q490" s="17">
        <f>VLOOKUP($K490,[1]Budget!$V:$AE,10,0)*IF($C490="1 - Revenues",1,IF(AND($C490="5 - Transfers",MID(K490,15,1)="4"),1,-1))</f>
        <v>0</v>
      </c>
      <c r="S490" s="18" t="b">
        <f>IF(LEFT(C490,1)="1",1,-1)*SUMIF([1]Budget!V:V,'Budget Worksheet for Pivot Tabl'!K490,[1]Budget!AC:AC)=P490</f>
        <v>1</v>
      </c>
    </row>
    <row r="491" spans="1:19" x14ac:dyDescent="0.25">
      <c r="A491" t="s">
        <v>16</v>
      </c>
      <c r="B491" t="s">
        <v>2</v>
      </c>
      <c r="C491" t="s">
        <v>8</v>
      </c>
      <c r="D491" t="str">
        <f t="shared" si="7"/>
        <v>OUTFLOWS</v>
      </c>
      <c r="E491" t="s">
        <v>125</v>
      </c>
      <c r="F491" t="s">
        <v>126</v>
      </c>
      <c r="G491" t="s">
        <v>102</v>
      </c>
      <c r="H491" t="s">
        <v>212</v>
      </c>
      <c r="I491" t="s">
        <v>27</v>
      </c>
      <c r="J491" t="s">
        <v>965</v>
      </c>
      <c r="K491" t="s">
        <v>975</v>
      </c>
      <c r="L491" t="s">
        <v>610</v>
      </c>
      <c r="M491" s="17">
        <f>VLOOKUP($K491,[1]Budget!$V:$AE,5,0)*IF($C491="1 - Revenues",1,IF(AND($C491="5 - Transfers",MID(I491,15,1)="4"),1,-1))</f>
        <v>-1000</v>
      </c>
      <c r="N491" s="17">
        <f>VLOOKUP($K491,[1]Budget!$V:$AE,6,0)*IF($C491="1 - Revenues",1,IF(AND($C491="5 - Transfers",MID(J491,15,1)="4"),1,-1))</f>
        <v>-1000</v>
      </c>
      <c r="O491" s="17">
        <f>IFERROR(IF(RIGHT(LEFT(K491,15),1)="4",VLOOKUP(K491,'[1]Budget Worksheet'!A:B,2,0),-1*VLOOKUP(K491,'[1]Budget Worksheet'!A:B,2,0)),0)</f>
        <v>-11281</v>
      </c>
      <c r="P491" s="17">
        <f>VLOOKUP($K491,[1]Budget!$V:$AE,8,0)*IF($C491="1 - Revenues",1,IF(AND($C491="5 - Transfers",MID($K491,15,1)="4"),1,-1))</f>
        <v>-11281</v>
      </c>
      <c r="Q491" s="17">
        <f>VLOOKUP($K491,[1]Budget!$V:$AE,10,0)*IF($C491="1 - Revenues",1,IF(AND($C491="5 - Transfers",MID(K491,15,1)="4"),1,-1))</f>
        <v>0</v>
      </c>
      <c r="S491" s="18" t="b">
        <f>IF(LEFT(C491,1)="1",1,-1)*SUMIF([1]Budget!V:V,'Budget Worksheet for Pivot Tabl'!K491,[1]Budget!AC:AC)=P491</f>
        <v>1</v>
      </c>
    </row>
    <row r="492" spans="1:19" x14ac:dyDescent="0.25">
      <c r="A492" t="s">
        <v>16</v>
      </c>
      <c r="B492" t="s">
        <v>2</v>
      </c>
      <c r="C492" t="s">
        <v>8</v>
      </c>
      <c r="D492" t="str">
        <f t="shared" si="7"/>
        <v>OUTFLOWS</v>
      </c>
      <c r="E492" t="s">
        <v>125</v>
      </c>
      <c r="F492" t="s">
        <v>126</v>
      </c>
      <c r="G492" t="s">
        <v>102</v>
      </c>
      <c r="H492" t="s">
        <v>212</v>
      </c>
      <c r="I492" t="s">
        <v>27</v>
      </c>
      <c r="J492" t="s">
        <v>965</v>
      </c>
      <c r="K492" t="s">
        <v>976</v>
      </c>
      <c r="L492" t="s">
        <v>612</v>
      </c>
      <c r="M492" s="17">
        <f>VLOOKUP($K492,[1]Budget!$V:$AE,5,0)*IF($C492="1 - Revenues",1,IF(AND($C492="5 - Transfers",MID(I492,15,1)="4"),1,-1))</f>
        <v>0</v>
      </c>
      <c r="N492" s="17">
        <f>VLOOKUP($K492,[1]Budget!$V:$AE,6,0)*IF($C492="1 - Revenues",1,IF(AND($C492="5 - Transfers",MID(J492,15,1)="4"),1,-1))</f>
        <v>0</v>
      </c>
      <c r="O492" s="17">
        <f>IFERROR(IF(RIGHT(LEFT(K492,15),1)="4",VLOOKUP(K492,'[1]Budget Worksheet'!A:B,2,0),-1*VLOOKUP(K492,'[1]Budget Worksheet'!A:B,2,0)),0)</f>
        <v>-1854</v>
      </c>
      <c r="P492" s="17">
        <f>VLOOKUP($K492,[1]Budget!$V:$AE,8,0)*IF($C492="1 - Revenues",1,IF(AND($C492="5 - Transfers",MID($K492,15,1)="4"),1,-1))</f>
        <v>-1854</v>
      </c>
      <c r="Q492" s="17">
        <f>VLOOKUP($K492,[1]Budget!$V:$AE,10,0)*IF($C492="1 - Revenues",1,IF(AND($C492="5 - Transfers",MID(K492,15,1)="4"),1,-1))</f>
        <v>0</v>
      </c>
      <c r="S492" s="18" t="b">
        <f>IF(LEFT(C492,1)="1",1,-1)*SUMIF([1]Budget!V:V,'Budget Worksheet for Pivot Tabl'!K492,[1]Budget!AC:AC)=P492</f>
        <v>1</v>
      </c>
    </row>
    <row r="493" spans="1:19" x14ac:dyDescent="0.25">
      <c r="A493" t="s">
        <v>16</v>
      </c>
      <c r="B493" t="s">
        <v>2</v>
      </c>
      <c r="C493" t="s">
        <v>8</v>
      </c>
      <c r="D493" t="str">
        <f t="shared" si="7"/>
        <v>OUTFLOWS</v>
      </c>
      <c r="E493" t="s">
        <v>125</v>
      </c>
      <c r="F493" t="s">
        <v>126</v>
      </c>
      <c r="G493" t="s">
        <v>102</v>
      </c>
      <c r="H493" t="s">
        <v>212</v>
      </c>
      <c r="I493" t="s">
        <v>27</v>
      </c>
      <c r="J493" t="s">
        <v>965</v>
      </c>
      <c r="K493" t="s">
        <v>977</v>
      </c>
      <c r="L493" t="s">
        <v>614</v>
      </c>
      <c r="M493" s="17">
        <f>VLOOKUP($K493,[1]Budget!$V:$AE,5,0)*IF($C493="1 - Revenues",1,IF(AND($C493="5 - Transfers",MID(I493,15,1)="4"),1,-1))</f>
        <v>0</v>
      </c>
      <c r="N493" s="17">
        <f>VLOOKUP($K493,[1]Budget!$V:$AE,6,0)*IF($C493="1 - Revenues",1,IF(AND($C493="5 - Transfers",MID(J493,15,1)="4"),1,-1))</f>
        <v>0</v>
      </c>
      <c r="O493" s="17">
        <f>IFERROR(IF(RIGHT(LEFT(K493,15),1)="4",VLOOKUP(K493,'[1]Budget Worksheet'!A:B,2,0),-1*VLOOKUP(K493,'[1]Budget Worksheet'!A:B,2,0)),0)</f>
        <v>-263</v>
      </c>
      <c r="P493" s="17">
        <f>VLOOKUP($K493,[1]Budget!$V:$AE,8,0)*IF($C493="1 - Revenues",1,IF(AND($C493="5 - Transfers",MID($K493,15,1)="4"),1,-1))</f>
        <v>-263</v>
      </c>
      <c r="Q493" s="17">
        <f>VLOOKUP($K493,[1]Budget!$V:$AE,10,0)*IF($C493="1 - Revenues",1,IF(AND($C493="5 - Transfers",MID(K493,15,1)="4"),1,-1))</f>
        <v>0</v>
      </c>
      <c r="S493" s="18" t="b">
        <f>IF(LEFT(C493,1)="1",1,-1)*SUMIF([1]Budget!V:V,'Budget Worksheet for Pivot Tabl'!K493,[1]Budget!AC:AC)=P493</f>
        <v>1</v>
      </c>
    </row>
    <row r="494" spans="1:19" x14ac:dyDescent="0.25">
      <c r="A494" t="s">
        <v>16</v>
      </c>
      <c r="B494" t="s">
        <v>2</v>
      </c>
      <c r="C494" t="s">
        <v>8</v>
      </c>
      <c r="D494" t="str">
        <f t="shared" si="7"/>
        <v>OUTFLOWS</v>
      </c>
      <c r="E494" t="s">
        <v>125</v>
      </c>
      <c r="F494" t="s">
        <v>126</v>
      </c>
      <c r="G494" t="s">
        <v>102</v>
      </c>
      <c r="H494" t="s">
        <v>212</v>
      </c>
      <c r="I494" t="s">
        <v>27</v>
      </c>
      <c r="J494" t="s">
        <v>965</v>
      </c>
      <c r="K494" t="s">
        <v>978</v>
      </c>
      <c r="L494" t="s">
        <v>616</v>
      </c>
      <c r="M494" s="17">
        <f>VLOOKUP($K494,[1]Budget!$V:$AE,5,0)*IF($C494="1 - Revenues",1,IF(AND($C494="5 - Transfers",MID(I494,15,1)="4"),1,-1))</f>
        <v>-3000</v>
      </c>
      <c r="N494" s="17">
        <f>VLOOKUP($K494,[1]Budget!$V:$AE,6,0)*IF($C494="1 - Revenues",1,IF(AND($C494="5 - Transfers",MID(J494,15,1)="4"),1,-1))</f>
        <v>-3000</v>
      </c>
      <c r="O494" s="17">
        <f>IFERROR(IF(RIGHT(LEFT(K494,15),1)="4",VLOOKUP(K494,'[1]Budget Worksheet'!A:B,2,0),-1*VLOOKUP(K494,'[1]Budget Worksheet'!A:B,2,0)),0)</f>
        <v>-3000</v>
      </c>
      <c r="P494" s="17">
        <f>VLOOKUP($K494,[1]Budget!$V:$AE,8,0)*IF($C494="1 - Revenues",1,IF(AND($C494="5 - Transfers",MID($K494,15,1)="4"),1,-1))</f>
        <v>-4000</v>
      </c>
      <c r="Q494" s="17">
        <f>VLOOKUP($K494,[1]Budget!$V:$AE,10,0)*IF($C494="1 - Revenues",1,IF(AND($C494="5 - Transfers",MID(K494,15,1)="4"),1,-1))</f>
        <v>-1000</v>
      </c>
      <c r="S494" s="18" t="b">
        <f>IF(LEFT(C494,1)="1",1,-1)*SUMIF([1]Budget!V:V,'Budget Worksheet for Pivot Tabl'!K494,[1]Budget!AC:AC)=P494</f>
        <v>1</v>
      </c>
    </row>
    <row r="495" spans="1:19" x14ac:dyDescent="0.25">
      <c r="A495" t="s">
        <v>16</v>
      </c>
      <c r="B495" t="s">
        <v>2</v>
      </c>
      <c r="C495" t="s">
        <v>8</v>
      </c>
      <c r="D495" t="str">
        <f t="shared" si="7"/>
        <v>OUTFLOWS</v>
      </c>
      <c r="E495" t="s">
        <v>125</v>
      </c>
      <c r="F495" t="s">
        <v>126</v>
      </c>
      <c r="G495" t="s">
        <v>102</v>
      </c>
      <c r="H495" t="s">
        <v>212</v>
      </c>
      <c r="I495" t="s">
        <v>27</v>
      </c>
      <c r="J495" t="s">
        <v>965</v>
      </c>
      <c r="K495" t="s">
        <v>979</v>
      </c>
      <c r="L495" t="s">
        <v>618</v>
      </c>
      <c r="M495" s="17">
        <f>VLOOKUP($K495,[1]Budget!$V:$AE,5,0)*IF($C495="1 - Revenues",1,IF(AND($C495="5 - Transfers",MID(I495,15,1)="4"),1,-1))</f>
        <v>0</v>
      </c>
      <c r="N495" s="17">
        <f>VLOOKUP($K495,[1]Budget!$V:$AE,6,0)*IF($C495="1 - Revenues",1,IF(AND($C495="5 - Transfers",MID(J495,15,1)="4"),1,-1))</f>
        <v>0</v>
      </c>
      <c r="O495" s="17">
        <f>IFERROR(IF(RIGHT(LEFT(K495,15),1)="4",VLOOKUP(K495,'[1]Budget Worksheet'!A:B,2,0),-1*VLOOKUP(K495,'[1]Budget Worksheet'!A:B,2,0)),0)</f>
        <v>-2612</v>
      </c>
      <c r="P495" s="17">
        <f>VLOOKUP($K495,[1]Budget!$V:$AE,8,0)*IF($C495="1 - Revenues",1,IF(AND($C495="5 - Transfers",MID($K495,15,1)="4"),1,-1))</f>
        <v>-2612</v>
      </c>
      <c r="Q495" s="17">
        <f>VLOOKUP($K495,[1]Budget!$V:$AE,10,0)*IF($C495="1 - Revenues",1,IF(AND($C495="5 - Transfers",MID(K495,15,1)="4"),1,-1))</f>
        <v>0</v>
      </c>
      <c r="S495" s="18" t="b">
        <f>IF(LEFT(C495,1)="1",1,-1)*SUMIF([1]Budget!V:V,'Budget Worksheet for Pivot Tabl'!K495,[1]Budget!AC:AC)=P495</f>
        <v>1</v>
      </c>
    </row>
    <row r="496" spans="1:19" x14ac:dyDescent="0.25">
      <c r="A496" t="s">
        <v>16</v>
      </c>
      <c r="B496" t="s">
        <v>2</v>
      </c>
      <c r="C496" t="s">
        <v>8</v>
      </c>
      <c r="D496" t="str">
        <f t="shared" si="7"/>
        <v>OUTFLOWS</v>
      </c>
      <c r="E496" t="s">
        <v>125</v>
      </c>
      <c r="F496" t="s">
        <v>126</v>
      </c>
      <c r="G496" t="s">
        <v>102</v>
      </c>
      <c r="H496" t="s">
        <v>212</v>
      </c>
      <c r="I496" t="s">
        <v>27</v>
      </c>
      <c r="J496" t="s">
        <v>965</v>
      </c>
      <c r="K496" t="s">
        <v>980</v>
      </c>
      <c r="L496" t="s">
        <v>620</v>
      </c>
      <c r="M496" s="17">
        <f>VLOOKUP($K496,[1]Budget!$V:$AE,5,0)*IF($C496="1 - Revenues",1,IF(AND($C496="5 - Transfers",MID(I496,15,1)="4"),1,-1))</f>
        <v>0</v>
      </c>
      <c r="N496" s="17">
        <f>VLOOKUP($K496,[1]Budget!$V:$AE,6,0)*IF($C496="1 - Revenues",1,IF(AND($C496="5 - Transfers",MID(J496,15,1)="4"),1,-1))</f>
        <v>-1000</v>
      </c>
      <c r="O496" s="17">
        <f>IFERROR(IF(RIGHT(LEFT(K496,15),1)="4",VLOOKUP(K496,'[1]Budget Worksheet'!A:B,2,0),-1*VLOOKUP(K496,'[1]Budget Worksheet'!A:B,2,0)),0)</f>
        <v>-15827</v>
      </c>
      <c r="P496" s="17">
        <f>VLOOKUP($K496,[1]Budget!$V:$AE,8,0)*IF($C496="1 - Revenues",1,IF(AND($C496="5 - Transfers",MID($K496,15,1)="4"),1,-1))</f>
        <v>-15827</v>
      </c>
      <c r="Q496" s="17">
        <f>VLOOKUP($K496,[1]Budget!$V:$AE,10,0)*IF($C496="1 - Revenues",1,IF(AND($C496="5 - Transfers",MID(K496,15,1)="4"),1,-1))</f>
        <v>0</v>
      </c>
      <c r="S496" s="18" t="b">
        <f>IF(LEFT(C496,1)="1",1,-1)*SUMIF([1]Budget!V:V,'Budget Worksheet for Pivot Tabl'!K496,[1]Budget!AC:AC)=P496</f>
        <v>1</v>
      </c>
    </row>
    <row r="497" spans="1:19" x14ac:dyDescent="0.25">
      <c r="A497" t="s">
        <v>16</v>
      </c>
      <c r="B497" t="s">
        <v>2</v>
      </c>
      <c r="C497" t="s">
        <v>8</v>
      </c>
      <c r="D497" t="str">
        <f t="shared" si="7"/>
        <v>OUTFLOWS</v>
      </c>
      <c r="E497" t="s">
        <v>125</v>
      </c>
      <c r="F497" t="s">
        <v>126</v>
      </c>
      <c r="G497" t="s">
        <v>102</v>
      </c>
      <c r="H497" t="s">
        <v>212</v>
      </c>
      <c r="I497" t="s">
        <v>27</v>
      </c>
      <c r="J497" t="s">
        <v>965</v>
      </c>
      <c r="K497" t="s">
        <v>981</v>
      </c>
      <c r="L497" t="s">
        <v>472</v>
      </c>
      <c r="M497" s="17">
        <f>VLOOKUP($K497,[1]Budget!$V:$AE,5,0)*IF($C497="1 - Revenues",1,IF(AND($C497="5 - Transfers",MID(I497,15,1)="4"),1,-1))</f>
        <v>-1000</v>
      </c>
      <c r="N497" s="17">
        <f>VLOOKUP($K497,[1]Budget!$V:$AE,6,0)*IF($C497="1 - Revenues",1,IF(AND($C497="5 - Transfers",MID(J497,15,1)="4"),1,-1))</f>
        <v>-1000</v>
      </c>
      <c r="O497" s="17">
        <f>IFERROR(IF(RIGHT(LEFT(K497,15),1)="4",VLOOKUP(K497,'[1]Budget Worksheet'!A:B,2,0),-1*VLOOKUP(K497,'[1]Budget Worksheet'!A:B,2,0)),0)</f>
        <v>-9996</v>
      </c>
      <c r="P497" s="17">
        <f>VLOOKUP($K497,[1]Budget!$V:$AE,8,0)*IF($C497="1 - Revenues",1,IF(AND($C497="5 - Transfers",MID($K497,15,1)="4"),1,-1))</f>
        <v>-9996</v>
      </c>
      <c r="Q497" s="17">
        <f>VLOOKUP($K497,[1]Budget!$V:$AE,10,0)*IF($C497="1 - Revenues",1,IF(AND($C497="5 - Transfers",MID(K497,15,1)="4"),1,-1))</f>
        <v>0</v>
      </c>
      <c r="S497" s="18" t="b">
        <f>IF(LEFT(C497,1)="1",1,-1)*SUMIF([1]Budget!V:V,'Budget Worksheet for Pivot Tabl'!K497,[1]Budget!AC:AC)=P497</f>
        <v>1</v>
      </c>
    </row>
    <row r="498" spans="1:19" x14ac:dyDescent="0.25">
      <c r="A498" t="s">
        <v>16</v>
      </c>
      <c r="B498" t="s">
        <v>2</v>
      </c>
      <c r="C498" t="s">
        <v>8</v>
      </c>
      <c r="D498" t="str">
        <f t="shared" si="7"/>
        <v>OUTFLOWS</v>
      </c>
      <c r="E498" t="s">
        <v>125</v>
      </c>
      <c r="F498" t="s">
        <v>126</v>
      </c>
      <c r="G498" t="s">
        <v>102</v>
      </c>
      <c r="H498" t="s">
        <v>212</v>
      </c>
      <c r="I498" t="s">
        <v>27</v>
      </c>
      <c r="J498" t="s">
        <v>965</v>
      </c>
      <c r="K498" t="s">
        <v>982</v>
      </c>
      <c r="L498" t="s">
        <v>625</v>
      </c>
      <c r="M498" s="17">
        <f>VLOOKUP($K498,[1]Budget!$V:$AE,5,0)*IF($C498="1 - Revenues",1,IF(AND($C498="5 - Transfers",MID(I498,15,1)="4"),1,-1))</f>
        <v>0</v>
      </c>
      <c r="N498" s="17">
        <f>VLOOKUP($K498,[1]Budget!$V:$AE,6,0)*IF($C498="1 - Revenues",1,IF(AND($C498="5 - Transfers",MID(J498,15,1)="4"),1,-1))</f>
        <v>0</v>
      </c>
      <c r="O498" s="17">
        <f>IFERROR(IF(RIGHT(LEFT(K498,15),1)="4",VLOOKUP(K498,'[1]Budget Worksheet'!A:B,2,0),-1*VLOOKUP(K498,'[1]Budget Worksheet'!A:B,2,0)),0)</f>
        <v>-15</v>
      </c>
      <c r="P498" s="17">
        <f>VLOOKUP($K498,[1]Budget!$V:$AE,8,0)*IF($C498="1 - Revenues",1,IF(AND($C498="5 - Transfers",MID($K498,15,1)="4"),1,-1))</f>
        <v>-15</v>
      </c>
      <c r="Q498" s="17">
        <f>VLOOKUP($K498,[1]Budget!$V:$AE,10,0)*IF($C498="1 - Revenues",1,IF(AND($C498="5 - Transfers",MID(K498,15,1)="4"),1,-1))</f>
        <v>0</v>
      </c>
      <c r="S498" s="18" t="b">
        <f>IF(LEFT(C498,1)="1",1,-1)*SUMIF([1]Budget!V:V,'Budget Worksheet for Pivot Tabl'!K498,[1]Budget!AC:AC)=P498</f>
        <v>1</v>
      </c>
    </row>
    <row r="499" spans="1:19" x14ac:dyDescent="0.25">
      <c r="A499" t="s">
        <v>16</v>
      </c>
      <c r="B499" t="s">
        <v>2</v>
      </c>
      <c r="C499" t="s">
        <v>8</v>
      </c>
      <c r="D499" t="str">
        <f t="shared" si="7"/>
        <v>OUTFLOWS</v>
      </c>
      <c r="E499" t="s">
        <v>125</v>
      </c>
      <c r="F499" t="s">
        <v>126</v>
      </c>
      <c r="G499" t="s">
        <v>102</v>
      </c>
      <c r="H499" t="s">
        <v>212</v>
      </c>
      <c r="I499" t="s">
        <v>27</v>
      </c>
      <c r="J499" t="s">
        <v>965</v>
      </c>
      <c r="K499" t="s">
        <v>983</v>
      </c>
      <c r="L499" t="s">
        <v>629</v>
      </c>
      <c r="M499" s="17">
        <f>VLOOKUP($K499,[1]Budget!$V:$AE,5,0)*IF($C499="1 - Revenues",1,IF(AND($C499="5 - Transfers",MID(I499,15,1)="4"),1,-1))</f>
        <v>-9000</v>
      </c>
      <c r="N499" s="17">
        <f>VLOOKUP($K499,[1]Budget!$V:$AE,6,0)*IF($C499="1 - Revenues",1,IF(AND($C499="5 - Transfers",MID(J499,15,1)="4"),1,-1))</f>
        <v>-8000</v>
      </c>
      <c r="O499" s="17">
        <f>IFERROR(IF(RIGHT(LEFT(K499,15),1)="4",VLOOKUP(K499,'[1]Budget Worksheet'!A:B,2,0),-1*VLOOKUP(K499,'[1]Budget Worksheet'!A:B,2,0)),0)</f>
        <v>-8500</v>
      </c>
      <c r="P499" s="17">
        <f>VLOOKUP($K499,[1]Budget!$V:$AE,8,0)*IF($C499="1 - Revenues",1,IF(AND($C499="5 - Transfers",MID($K499,15,1)="4"),1,-1))</f>
        <v>-8500</v>
      </c>
      <c r="Q499" s="17">
        <f>VLOOKUP($K499,[1]Budget!$V:$AE,10,0)*IF($C499="1 - Revenues",1,IF(AND($C499="5 - Transfers",MID(K499,15,1)="4"),1,-1))</f>
        <v>0</v>
      </c>
      <c r="S499" s="18" t="b">
        <f>IF(LEFT(C499,1)="1",1,-1)*SUMIF([1]Budget!V:V,'Budget Worksheet for Pivot Tabl'!K499,[1]Budget!AC:AC)=P499</f>
        <v>1</v>
      </c>
    </row>
    <row r="500" spans="1:19" x14ac:dyDescent="0.25">
      <c r="A500" t="s">
        <v>16</v>
      </c>
      <c r="B500" t="s">
        <v>2</v>
      </c>
      <c r="C500" t="s">
        <v>9</v>
      </c>
      <c r="D500" t="str">
        <f t="shared" si="7"/>
        <v>OUTFLOWS</v>
      </c>
      <c r="E500" t="s">
        <v>125</v>
      </c>
      <c r="F500" t="s">
        <v>126</v>
      </c>
      <c r="G500" t="s">
        <v>102</v>
      </c>
      <c r="H500" t="s">
        <v>212</v>
      </c>
      <c r="I500" t="s">
        <v>27</v>
      </c>
      <c r="J500" t="s">
        <v>965</v>
      </c>
      <c r="K500" t="s">
        <v>984</v>
      </c>
      <c r="L500" t="s">
        <v>476</v>
      </c>
      <c r="M500" s="17">
        <f>VLOOKUP($K500,[1]Budget!$V:$AE,5,0)*IF($C500="1 - Revenues",1,IF(AND($C500="5 - Transfers",MID(I500,15,1)="4"),1,-1))</f>
        <v>0</v>
      </c>
      <c r="N500" s="17">
        <f>VLOOKUP($K500,[1]Budget!$V:$AE,6,0)*IF($C500="1 - Revenues",1,IF(AND($C500="5 - Transfers",MID(J500,15,1)="4"),1,-1))</f>
        <v>-4000</v>
      </c>
      <c r="O500" s="17">
        <f>IFERROR(IF(RIGHT(LEFT(K500,15),1)="4",VLOOKUP(K500,'[1]Budget Worksheet'!A:B,2,0),-1*VLOOKUP(K500,'[1]Budget Worksheet'!A:B,2,0)),0)</f>
        <v>-3500</v>
      </c>
      <c r="P500" s="17">
        <f>VLOOKUP($K500,[1]Budget!$V:$AE,8,0)*IF($C500="1 - Revenues",1,IF(AND($C500="5 - Transfers",MID($K500,15,1)="4"),1,-1))</f>
        <v>-3500</v>
      </c>
      <c r="Q500" s="17">
        <f>VLOOKUP($K500,[1]Budget!$V:$AE,10,0)*IF($C500="1 - Revenues",1,IF(AND($C500="5 - Transfers",MID(K500,15,1)="4"),1,-1))</f>
        <v>0</v>
      </c>
      <c r="S500" s="18" t="b">
        <f>IF(LEFT(C500,1)="1",1,-1)*SUMIF([1]Budget!V:V,'Budget Worksheet for Pivot Tabl'!K500,[1]Budget!AC:AC)=P500</f>
        <v>1</v>
      </c>
    </row>
    <row r="501" spans="1:19" x14ac:dyDescent="0.25">
      <c r="A501" t="s">
        <v>16</v>
      </c>
      <c r="B501" t="s">
        <v>2</v>
      </c>
      <c r="C501" t="s">
        <v>9</v>
      </c>
      <c r="D501" t="str">
        <f t="shared" si="7"/>
        <v>OUTFLOWS</v>
      </c>
      <c r="E501" t="s">
        <v>125</v>
      </c>
      <c r="F501" t="s">
        <v>126</v>
      </c>
      <c r="G501" t="s">
        <v>102</v>
      </c>
      <c r="H501" t="s">
        <v>212</v>
      </c>
      <c r="I501" t="s">
        <v>27</v>
      </c>
      <c r="J501" t="s">
        <v>965</v>
      </c>
      <c r="K501" t="s">
        <v>985</v>
      </c>
      <c r="L501" t="s">
        <v>674</v>
      </c>
      <c r="M501" s="17">
        <f>VLOOKUP($K501,[1]Budget!$V:$AE,5,0)*IF($C501="1 - Revenues",1,IF(AND($C501="5 - Transfers",MID(I501,15,1)="4"),1,-1))</f>
        <v>-8000</v>
      </c>
      <c r="N501" s="17">
        <f>VLOOKUP($K501,[1]Budget!$V:$AE,6,0)*IF($C501="1 - Revenues",1,IF(AND($C501="5 - Transfers",MID(J501,15,1)="4"),1,-1))</f>
        <v>-11000</v>
      </c>
      <c r="O501" s="17">
        <f>IFERROR(IF(RIGHT(LEFT(K501,15),1)="4",VLOOKUP(K501,'[1]Budget Worksheet'!A:B,2,0),-1*VLOOKUP(K501,'[1]Budget Worksheet'!A:B,2,0)),0)</f>
        <v>-79488</v>
      </c>
      <c r="P501" s="17">
        <f>VLOOKUP($K501,[1]Budget!$V:$AE,8,0)*IF($C501="1 - Revenues",1,IF(AND($C501="5 - Transfers",MID($K501,15,1)="4"),1,-1))</f>
        <v>-79488</v>
      </c>
      <c r="Q501" s="17">
        <f>VLOOKUP($K501,[1]Budget!$V:$AE,10,0)*IF($C501="1 - Revenues",1,IF(AND($C501="5 - Transfers",MID(K501,15,1)="4"),1,-1))</f>
        <v>0</v>
      </c>
      <c r="S501" s="18" t="b">
        <f>IF(LEFT(C501,1)="1",1,-1)*SUMIF([1]Budget!V:V,'Budget Worksheet for Pivot Tabl'!K501,[1]Budget!AC:AC)=P501</f>
        <v>1</v>
      </c>
    </row>
    <row r="502" spans="1:19" x14ac:dyDescent="0.25">
      <c r="A502" t="s">
        <v>16</v>
      </c>
      <c r="B502" t="s">
        <v>2</v>
      </c>
      <c r="C502" t="s">
        <v>9</v>
      </c>
      <c r="D502" t="str">
        <f t="shared" si="7"/>
        <v>OUTFLOWS</v>
      </c>
      <c r="E502" t="s">
        <v>125</v>
      </c>
      <c r="F502" t="s">
        <v>126</v>
      </c>
      <c r="G502" t="s">
        <v>102</v>
      </c>
      <c r="H502" t="s">
        <v>212</v>
      </c>
      <c r="I502" t="s">
        <v>27</v>
      </c>
      <c r="J502" t="s">
        <v>965</v>
      </c>
      <c r="K502" t="s">
        <v>986</v>
      </c>
      <c r="L502" t="s">
        <v>941</v>
      </c>
      <c r="M502" s="17">
        <f>VLOOKUP($K502,[1]Budget!$V:$AE,5,0)*IF($C502="1 - Revenues",1,IF(AND($C502="5 - Transfers",MID(I502,15,1)="4"),1,-1))</f>
        <v>0</v>
      </c>
      <c r="N502" s="17">
        <f>VLOOKUP($K502,[1]Budget!$V:$AE,6,0)*IF($C502="1 - Revenues",1,IF(AND($C502="5 - Transfers",MID(J502,15,1)="4"),1,-1))</f>
        <v>-9000</v>
      </c>
      <c r="O502" s="17">
        <f>IFERROR(IF(RIGHT(LEFT(K502,15),1)="4",VLOOKUP(K502,'[1]Budget Worksheet'!A:B,2,0),-1*VLOOKUP(K502,'[1]Budget Worksheet'!A:B,2,0)),0)</f>
        <v>-2700</v>
      </c>
      <c r="P502" s="17">
        <f>VLOOKUP($K502,[1]Budget!$V:$AE,8,0)*IF($C502="1 - Revenues",1,IF(AND($C502="5 - Transfers",MID($K502,15,1)="4"),1,-1))</f>
        <v>-2700</v>
      </c>
      <c r="Q502" s="17">
        <f>VLOOKUP($K502,[1]Budget!$V:$AE,10,0)*IF($C502="1 - Revenues",1,IF(AND($C502="5 - Transfers",MID(K502,15,1)="4"),1,-1))</f>
        <v>0</v>
      </c>
      <c r="S502" s="18" t="b">
        <f>IF(LEFT(C502,1)="1",1,-1)*SUMIF([1]Budget!V:V,'Budget Worksheet for Pivot Tabl'!K502,[1]Budget!AC:AC)=P502</f>
        <v>1</v>
      </c>
    </row>
    <row r="503" spans="1:19" x14ac:dyDescent="0.25">
      <c r="A503" t="s">
        <v>16</v>
      </c>
      <c r="B503" t="s">
        <v>2</v>
      </c>
      <c r="C503" t="s">
        <v>9</v>
      </c>
      <c r="D503" t="str">
        <f t="shared" si="7"/>
        <v>OUTFLOWS</v>
      </c>
      <c r="E503" t="s">
        <v>125</v>
      </c>
      <c r="F503" t="s">
        <v>126</v>
      </c>
      <c r="G503" t="s">
        <v>102</v>
      </c>
      <c r="H503" t="s">
        <v>212</v>
      </c>
      <c r="I503" t="s">
        <v>27</v>
      </c>
      <c r="J503" t="s">
        <v>965</v>
      </c>
      <c r="K503" t="s">
        <v>987</v>
      </c>
      <c r="L503" t="s">
        <v>988</v>
      </c>
      <c r="M503" s="17">
        <f>VLOOKUP($K503,[1]Budget!$V:$AE,5,0)*IF($C503="1 - Revenues",1,IF(AND($C503="5 - Transfers",MID(I503,15,1)="4"),1,-1))</f>
        <v>0</v>
      </c>
      <c r="N503" s="17">
        <f>VLOOKUP($K503,[1]Budget!$V:$AE,6,0)*IF($C503="1 - Revenues",1,IF(AND($C503="5 - Transfers",MID(J503,15,1)="4"),1,-1))</f>
        <v>0</v>
      </c>
      <c r="O503" s="17">
        <f>IFERROR(IF(RIGHT(LEFT(K503,15),1)="4",VLOOKUP(K503,'[1]Budget Worksheet'!A:B,2,0),-1*VLOOKUP(K503,'[1]Budget Worksheet'!A:B,2,0)),0)</f>
        <v>0</v>
      </c>
      <c r="P503" s="17">
        <f>VLOOKUP($K503,[1]Budget!$V:$AE,8,0)*IF($C503="1 - Revenues",1,IF(AND($C503="5 - Transfers",MID($K503,15,1)="4"),1,-1))</f>
        <v>0</v>
      </c>
      <c r="Q503" s="17">
        <f>VLOOKUP($K503,[1]Budget!$V:$AE,10,0)*IF($C503="1 - Revenues",1,IF(AND($C503="5 - Transfers",MID(K503,15,1)="4"),1,-1))</f>
        <v>0</v>
      </c>
      <c r="S503" s="18" t="b">
        <f>IF(LEFT(C503,1)="1",1,-1)*SUMIF([1]Budget!V:V,'Budget Worksheet for Pivot Tabl'!K503,[1]Budget!AC:AC)=P503</f>
        <v>1</v>
      </c>
    </row>
    <row r="504" spans="1:19" x14ac:dyDescent="0.25">
      <c r="A504" t="s">
        <v>16</v>
      </c>
      <c r="B504" t="s">
        <v>2</v>
      </c>
      <c r="C504" t="s">
        <v>9</v>
      </c>
      <c r="D504" t="str">
        <f t="shared" si="7"/>
        <v>OUTFLOWS</v>
      </c>
      <c r="E504" t="s">
        <v>125</v>
      </c>
      <c r="F504" t="s">
        <v>126</v>
      </c>
      <c r="G504" t="s">
        <v>102</v>
      </c>
      <c r="H504" t="s">
        <v>212</v>
      </c>
      <c r="I504" t="s">
        <v>27</v>
      </c>
      <c r="J504" t="s">
        <v>965</v>
      </c>
      <c r="K504" t="s">
        <v>989</v>
      </c>
      <c r="L504" t="s">
        <v>482</v>
      </c>
      <c r="M504" s="17">
        <f>VLOOKUP($K504,[1]Budget!$V:$AE,5,0)*IF($C504="1 - Revenues",1,IF(AND($C504="5 - Transfers",MID(I504,15,1)="4"),1,-1))</f>
        <v>-9000</v>
      </c>
      <c r="N504" s="17">
        <f>VLOOKUP($K504,[1]Budget!$V:$AE,6,0)*IF($C504="1 - Revenues",1,IF(AND($C504="5 - Transfers",MID(J504,15,1)="4"),1,-1))</f>
        <v>-9000</v>
      </c>
      <c r="O504" s="17">
        <f>IFERROR(IF(RIGHT(LEFT(K504,15),1)="4",VLOOKUP(K504,'[1]Budget Worksheet'!A:B,2,0),-1*VLOOKUP(K504,'[1]Budget Worksheet'!A:B,2,0)),0)</f>
        <v>-10000</v>
      </c>
      <c r="P504" s="17">
        <f>VLOOKUP($K504,[1]Budget!$V:$AE,8,0)*IF($C504="1 - Revenues",1,IF(AND($C504="5 - Transfers",MID($K504,15,1)="4"),1,-1))</f>
        <v>-12000</v>
      </c>
      <c r="Q504" s="17">
        <f>VLOOKUP($K504,[1]Budget!$V:$AE,10,0)*IF($C504="1 - Revenues",1,IF(AND($C504="5 - Transfers",MID(K504,15,1)="4"),1,-1))</f>
        <v>-2000</v>
      </c>
      <c r="S504" s="18" t="b">
        <f>IF(LEFT(C504,1)="1",1,-1)*SUMIF([1]Budget!V:V,'Budget Worksheet for Pivot Tabl'!K504,[1]Budget!AC:AC)=P504</f>
        <v>1</v>
      </c>
    </row>
    <row r="505" spans="1:19" x14ac:dyDescent="0.25">
      <c r="A505" t="s">
        <v>16</v>
      </c>
      <c r="B505" t="s">
        <v>2</v>
      </c>
      <c r="C505" t="s">
        <v>9</v>
      </c>
      <c r="D505" t="str">
        <f t="shared" si="7"/>
        <v>OUTFLOWS</v>
      </c>
      <c r="E505" t="s">
        <v>125</v>
      </c>
      <c r="F505" t="s">
        <v>126</v>
      </c>
      <c r="G505" t="s">
        <v>102</v>
      </c>
      <c r="H505" t="s">
        <v>212</v>
      </c>
      <c r="I505" t="s">
        <v>27</v>
      </c>
      <c r="J505" t="s">
        <v>965</v>
      </c>
      <c r="K505" t="s">
        <v>990</v>
      </c>
      <c r="L505" t="s">
        <v>633</v>
      </c>
      <c r="M505" s="17">
        <f>VLOOKUP($K505,[1]Budget!$V:$AE,5,0)*IF($C505="1 - Revenues",1,IF(AND($C505="5 - Transfers",MID(I505,15,1)="4"),1,-1))</f>
        <v>-3000</v>
      </c>
      <c r="N505" s="17">
        <f>VLOOKUP($K505,[1]Budget!$V:$AE,6,0)*IF($C505="1 - Revenues",1,IF(AND($C505="5 - Transfers",MID(J505,15,1)="4"),1,-1))</f>
        <v>-3000</v>
      </c>
      <c r="O505" s="17">
        <f>IFERROR(IF(RIGHT(LEFT(K505,15),1)="4",VLOOKUP(K505,'[1]Budget Worksheet'!A:B,2,0),-1*VLOOKUP(K505,'[1]Budget Worksheet'!A:B,2,0)),0)</f>
        <v>-3000</v>
      </c>
      <c r="P505" s="17">
        <f>VLOOKUP($K505,[1]Budget!$V:$AE,8,0)*IF($C505="1 - Revenues",1,IF(AND($C505="5 - Transfers",MID($K505,15,1)="4"),1,-1))</f>
        <v>-3000</v>
      </c>
      <c r="Q505" s="17">
        <f>VLOOKUP($K505,[1]Budget!$V:$AE,10,0)*IF($C505="1 - Revenues",1,IF(AND($C505="5 - Transfers",MID(K505,15,1)="4"),1,-1))</f>
        <v>0</v>
      </c>
      <c r="S505" s="18" t="b">
        <f>IF(LEFT(C505,1)="1",1,-1)*SUMIF([1]Budget!V:V,'Budget Worksheet for Pivot Tabl'!K505,[1]Budget!AC:AC)=P505</f>
        <v>1</v>
      </c>
    </row>
    <row r="506" spans="1:19" x14ac:dyDescent="0.25">
      <c r="A506" t="s">
        <v>16</v>
      </c>
      <c r="B506" t="s">
        <v>2</v>
      </c>
      <c r="C506" t="s">
        <v>9</v>
      </c>
      <c r="D506" t="str">
        <f t="shared" si="7"/>
        <v>OUTFLOWS</v>
      </c>
      <c r="E506" t="s">
        <v>125</v>
      </c>
      <c r="F506" t="s">
        <v>126</v>
      </c>
      <c r="G506" t="s">
        <v>102</v>
      </c>
      <c r="H506" t="s">
        <v>212</v>
      </c>
      <c r="I506" t="s">
        <v>27</v>
      </c>
      <c r="J506" t="s">
        <v>965</v>
      </c>
      <c r="K506" t="s">
        <v>991</v>
      </c>
      <c r="L506" t="s">
        <v>484</v>
      </c>
      <c r="M506" s="17">
        <f>VLOOKUP($K506,[1]Budget!$V:$AE,5,0)*IF($C506="1 - Revenues",1,IF(AND($C506="5 - Transfers",MID(I506,15,1)="4"),1,-1))</f>
        <v>-1000</v>
      </c>
      <c r="N506" s="17">
        <f>VLOOKUP($K506,[1]Budget!$V:$AE,6,0)*IF($C506="1 - Revenues",1,IF(AND($C506="5 - Transfers",MID(J506,15,1)="4"),1,-1))</f>
        <v>-6000</v>
      </c>
      <c r="O506" s="17">
        <f>IFERROR(IF(RIGHT(LEFT(K506,15),1)="4",VLOOKUP(K506,'[1]Budget Worksheet'!A:B,2,0),-1*VLOOKUP(K506,'[1]Budget Worksheet'!A:B,2,0)),0)</f>
        <v>-2003</v>
      </c>
      <c r="P506" s="17">
        <f>VLOOKUP($K506,[1]Budget!$V:$AE,8,0)*IF($C506="1 - Revenues",1,IF(AND($C506="5 - Transfers",MID($K506,15,1)="4"),1,-1))</f>
        <v>-2003</v>
      </c>
      <c r="Q506" s="17">
        <f>VLOOKUP($K506,[1]Budget!$V:$AE,10,0)*IF($C506="1 - Revenues",1,IF(AND($C506="5 - Transfers",MID(K506,15,1)="4"),1,-1))</f>
        <v>0</v>
      </c>
      <c r="S506" s="18" t="b">
        <f>IF(LEFT(C506,1)="1",1,-1)*SUMIF([1]Budget!V:V,'Budget Worksheet for Pivot Tabl'!K506,[1]Budget!AC:AC)=P506</f>
        <v>1</v>
      </c>
    </row>
    <row r="507" spans="1:19" x14ac:dyDescent="0.25">
      <c r="A507" t="s">
        <v>16</v>
      </c>
      <c r="B507" t="s">
        <v>2</v>
      </c>
      <c r="C507" t="s">
        <v>9</v>
      </c>
      <c r="D507" t="str">
        <f t="shared" si="7"/>
        <v>OUTFLOWS</v>
      </c>
      <c r="E507" t="s">
        <v>125</v>
      </c>
      <c r="F507" t="s">
        <v>126</v>
      </c>
      <c r="G507" t="s">
        <v>102</v>
      </c>
      <c r="H507" t="s">
        <v>212</v>
      </c>
      <c r="I507" t="s">
        <v>27</v>
      </c>
      <c r="J507" t="s">
        <v>965</v>
      </c>
      <c r="K507" t="s">
        <v>992</v>
      </c>
      <c r="L507" t="s">
        <v>640</v>
      </c>
      <c r="M507" s="17">
        <f>VLOOKUP($K507,[1]Budget!$V:$AE,5,0)*IF($C507="1 - Revenues",1,IF(AND($C507="5 - Transfers",MID(I507,15,1)="4"),1,-1))</f>
        <v>-1000</v>
      </c>
      <c r="N507" s="17">
        <f>VLOOKUP($K507,[1]Budget!$V:$AE,6,0)*IF($C507="1 - Revenues",1,IF(AND($C507="5 - Transfers",MID(J507,15,1)="4"),1,-1))</f>
        <v>-1000</v>
      </c>
      <c r="O507" s="17">
        <f>IFERROR(IF(RIGHT(LEFT(K507,15),1)="4",VLOOKUP(K507,'[1]Budget Worksheet'!A:B,2,0),-1*VLOOKUP(K507,'[1]Budget Worksheet'!A:B,2,0)),0)</f>
        <v>-4500</v>
      </c>
      <c r="P507" s="17">
        <f>VLOOKUP($K507,[1]Budget!$V:$AE,8,0)*IF($C507="1 - Revenues",1,IF(AND($C507="5 - Transfers",MID($K507,15,1)="4"),1,-1))</f>
        <v>-4500</v>
      </c>
      <c r="Q507" s="17">
        <f>VLOOKUP($K507,[1]Budget!$V:$AE,10,0)*IF($C507="1 - Revenues",1,IF(AND($C507="5 - Transfers",MID(K507,15,1)="4"),1,-1))</f>
        <v>0</v>
      </c>
      <c r="S507" s="18" t="b">
        <f>IF(LEFT(C507,1)="1",1,-1)*SUMIF([1]Budget!V:V,'Budget Worksheet for Pivot Tabl'!K507,[1]Budget!AC:AC)=P507</f>
        <v>1</v>
      </c>
    </row>
    <row r="508" spans="1:19" x14ac:dyDescent="0.25">
      <c r="A508" t="s">
        <v>16</v>
      </c>
      <c r="B508" t="s">
        <v>2</v>
      </c>
      <c r="C508" t="s">
        <v>9</v>
      </c>
      <c r="D508" t="str">
        <f t="shared" si="7"/>
        <v>OUTFLOWS</v>
      </c>
      <c r="E508" t="s">
        <v>125</v>
      </c>
      <c r="F508" t="s">
        <v>126</v>
      </c>
      <c r="G508" t="s">
        <v>102</v>
      </c>
      <c r="H508" t="s">
        <v>212</v>
      </c>
      <c r="I508" t="s">
        <v>27</v>
      </c>
      <c r="J508" t="s">
        <v>965</v>
      </c>
      <c r="K508" t="s">
        <v>993</v>
      </c>
      <c r="L508" t="s">
        <v>900</v>
      </c>
      <c r="M508" s="17">
        <f>VLOOKUP($K508,[1]Budget!$V:$AE,5,0)*IF($C508="1 - Revenues",1,IF(AND($C508="5 - Transfers",MID(I508,15,1)="4"),1,-1))</f>
        <v>-2000</v>
      </c>
      <c r="N508" s="17">
        <f>VLOOKUP($K508,[1]Budget!$V:$AE,6,0)*IF($C508="1 - Revenues",1,IF(AND($C508="5 - Transfers",MID(J508,15,1)="4"),1,-1))</f>
        <v>-1000</v>
      </c>
      <c r="O508" s="17">
        <f>IFERROR(IF(RIGHT(LEFT(K508,15),1)="4",VLOOKUP(K508,'[1]Budget Worksheet'!A:B,2,0),-1*VLOOKUP(K508,'[1]Budget Worksheet'!A:B,2,0)),0)</f>
        <v>-3000</v>
      </c>
      <c r="P508" s="17">
        <f>VLOOKUP($K508,[1]Budget!$V:$AE,8,0)*IF($C508="1 - Revenues",1,IF(AND($C508="5 - Transfers",MID($K508,15,1)="4"),1,-1))</f>
        <v>-3000</v>
      </c>
      <c r="Q508" s="17">
        <f>VLOOKUP($K508,[1]Budget!$V:$AE,10,0)*IF($C508="1 - Revenues",1,IF(AND($C508="5 - Transfers",MID(K508,15,1)="4"),1,-1))</f>
        <v>0</v>
      </c>
      <c r="S508" s="18" t="b">
        <f>IF(LEFT(C508,1)="1",1,-1)*SUMIF([1]Budget!V:V,'Budget Worksheet for Pivot Tabl'!K508,[1]Budget!AC:AC)=P508</f>
        <v>1</v>
      </c>
    </row>
    <row r="509" spans="1:19" x14ac:dyDescent="0.25">
      <c r="A509" t="s">
        <v>16</v>
      </c>
      <c r="B509" t="s">
        <v>2</v>
      </c>
      <c r="C509" t="s">
        <v>9</v>
      </c>
      <c r="D509" t="str">
        <f t="shared" si="7"/>
        <v>OUTFLOWS</v>
      </c>
      <c r="E509" t="s">
        <v>125</v>
      </c>
      <c r="F509" t="s">
        <v>126</v>
      </c>
      <c r="G509" t="s">
        <v>102</v>
      </c>
      <c r="H509" t="s">
        <v>212</v>
      </c>
      <c r="I509" t="s">
        <v>27</v>
      </c>
      <c r="J509" t="s">
        <v>965</v>
      </c>
      <c r="K509" t="s">
        <v>994</v>
      </c>
      <c r="L509" t="s">
        <v>490</v>
      </c>
      <c r="M509" s="17">
        <f>VLOOKUP($K509,[1]Budget!$V:$AE,5,0)*IF($C509="1 - Revenues",1,IF(AND($C509="5 - Transfers",MID(I509,15,1)="4"),1,-1))</f>
        <v>0</v>
      </c>
      <c r="N509" s="17">
        <f>VLOOKUP($K509,[1]Budget!$V:$AE,6,0)*IF($C509="1 - Revenues",1,IF(AND($C509="5 - Transfers",MID(J509,15,1)="4"),1,-1))</f>
        <v>-1000</v>
      </c>
      <c r="O509" s="17">
        <f>IFERROR(IF(RIGHT(LEFT(K509,15),1)="4",VLOOKUP(K509,'[1]Budget Worksheet'!A:B,2,0),-1*VLOOKUP(K509,'[1]Budget Worksheet'!A:B,2,0)),0)</f>
        <v>-250</v>
      </c>
      <c r="P509" s="17">
        <f>VLOOKUP($K509,[1]Budget!$V:$AE,8,0)*IF($C509="1 - Revenues",1,IF(AND($C509="5 - Transfers",MID($K509,15,1)="4"),1,-1))</f>
        <v>-250</v>
      </c>
      <c r="Q509" s="17">
        <f>VLOOKUP($K509,[1]Budget!$V:$AE,10,0)*IF($C509="1 - Revenues",1,IF(AND($C509="5 - Transfers",MID(K509,15,1)="4"),1,-1))</f>
        <v>0</v>
      </c>
      <c r="S509" s="18" t="b">
        <f>IF(LEFT(C509,1)="1",1,-1)*SUMIF([1]Budget!V:V,'Budget Worksheet for Pivot Tabl'!K509,[1]Budget!AC:AC)=P509</f>
        <v>1</v>
      </c>
    </row>
    <row r="510" spans="1:19" x14ac:dyDescent="0.25">
      <c r="A510" t="s">
        <v>16</v>
      </c>
      <c r="B510" t="s">
        <v>2</v>
      </c>
      <c r="C510" t="s">
        <v>9</v>
      </c>
      <c r="D510" t="str">
        <f t="shared" si="7"/>
        <v>OUTFLOWS</v>
      </c>
      <c r="E510" t="s">
        <v>125</v>
      </c>
      <c r="F510" t="s">
        <v>126</v>
      </c>
      <c r="G510" t="s">
        <v>102</v>
      </c>
      <c r="H510" t="s">
        <v>212</v>
      </c>
      <c r="I510" t="s">
        <v>27</v>
      </c>
      <c r="J510" t="s">
        <v>965</v>
      </c>
      <c r="K510" t="s">
        <v>995</v>
      </c>
      <c r="L510" t="s">
        <v>645</v>
      </c>
      <c r="M510" s="17">
        <f>VLOOKUP($K510,[1]Budget!$V:$AE,5,0)*IF($C510="1 - Revenues",1,IF(AND($C510="5 - Transfers",MID(I510,15,1)="4"),1,-1))</f>
        <v>-4000</v>
      </c>
      <c r="N510" s="17">
        <f>VLOOKUP($K510,[1]Budget!$V:$AE,6,0)*IF($C510="1 - Revenues",1,IF(AND($C510="5 - Transfers",MID(J510,15,1)="4"),1,-1))</f>
        <v>-4000</v>
      </c>
      <c r="O510" s="17">
        <f>IFERROR(IF(RIGHT(LEFT(K510,15),1)="4",VLOOKUP(K510,'[1]Budget Worksheet'!A:B,2,0),-1*VLOOKUP(K510,'[1]Budget Worksheet'!A:B,2,0)),0)</f>
        <v>-4800</v>
      </c>
      <c r="P510" s="17">
        <f>VLOOKUP($K510,[1]Budget!$V:$AE,8,0)*IF($C510="1 - Revenues",1,IF(AND($C510="5 - Transfers",MID($K510,15,1)="4"),1,-1))</f>
        <v>-5000</v>
      </c>
      <c r="Q510" s="17">
        <f>VLOOKUP($K510,[1]Budget!$V:$AE,10,0)*IF($C510="1 - Revenues",1,IF(AND($C510="5 - Transfers",MID(K510,15,1)="4"),1,-1))</f>
        <v>-200</v>
      </c>
      <c r="S510" s="18" t="b">
        <f>IF(LEFT(C510,1)="1",1,-1)*SUMIF([1]Budget!V:V,'Budget Worksheet for Pivot Tabl'!K510,[1]Budget!AC:AC)=P510</f>
        <v>1</v>
      </c>
    </row>
    <row r="511" spans="1:19" x14ac:dyDescent="0.25">
      <c r="A511" t="s">
        <v>16</v>
      </c>
      <c r="B511" t="s">
        <v>2</v>
      </c>
      <c r="C511" t="s">
        <v>9</v>
      </c>
      <c r="D511" t="str">
        <f t="shared" si="7"/>
        <v>OUTFLOWS</v>
      </c>
      <c r="E511" t="s">
        <v>125</v>
      </c>
      <c r="F511" t="s">
        <v>126</v>
      </c>
      <c r="G511" t="s">
        <v>102</v>
      </c>
      <c r="H511" t="s">
        <v>212</v>
      </c>
      <c r="I511" t="s">
        <v>27</v>
      </c>
      <c r="J511" t="s">
        <v>965</v>
      </c>
      <c r="K511" t="s">
        <v>996</v>
      </c>
      <c r="L511" t="s">
        <v>647</v>
      </c>
      <c r="M511" s="17">
        <f>VLOOKUP($K511,[1]Budget!$V:$AE,5,0)*IF($C511="1 - Revenues",1,IF(AND($C511="5 - Transfers",MID(I511,15,1)="4"),1,-1))</f>
        <v>0</v>
      </c>
      <c r="N511" s="17">
        <f>VLOOKUP($K511,[1]Budget!$V:$AE,6,0)*IF($C511="1 - Revenues",1,IF(AND($C511="5 - Transfers",MID(J511,15,1)="4"),1,-1))</f>
        <v>0</v>
      </c>
      <c r="O511" s="17">
        <f>IFERROR(IF(RIGHT(LEFT(K511,15),1)="4",VLOOKUP(K511,'[1]Budget Worksheet'!A:B,2,0),-1*VLOOKUP(K511,'[1]Budget Worksheet'!A:B,2,0)),0)</f>
        <v>-500</v>
      </c>
      <c r="P511" s="17">
        <f>VLOOKUP($K511,[1]Budget!$V:$AE,8,0)*IF($C511="1 - Revenues",1,IF(AND($C511="5 - Transfers",MID($K511,15,1)="4"),1,-1))</f>
        <v>-500</v>
      </c>
      <c r="Q511" s="17">
        <f>VLOOKUP($K511,[1]Budget!$V:$AE,10,0)*IF($C511="1 - Revenues",1,IF(AND($C511="5 - Transfers",MID(K511,15,1)="4"),1,-1))</f>
        <v>0</v>
      </c>
      <c r="S511" s="18" t="b">
        <f>IF(LEFT(C511,1)="1",1,-1)*SUMIF([1]Budget!V:V,'Budget Worksheet for Pivot Tabl'!K511,[1]Budget!AC:AC)=P511</f>
        <v>1</v>
      </c>
    </row>
    <row r="512" spans="1:19" x14ac:dyDescent="0.25">
      <c r="A512" t="s">
        <v>16</v>
      </c>
      <c r="B512" t="s">
        <v>2</v>
      </c>
      <c r="C512" t="s">
        <v>9</v>
      </c>
      <c r="D512" t="str">
        <f t="shared" si="7"/>
        <v>OUTFLOWS</v>
      </c>
      <c r="E512" t="s">
        <v>125</v>
      </c>
      <c r="F512" t="s">
        <v>126</v>
      </c>
      <c r="G512" t="s">
        <v>102</v>
      </c>
      <c r="H512" t="s">
        <v>212</v>
      </c>
      <c r="I512" t="s">
        <v>27</v>
      </c>
      <c r="J512" t="s">
        <v>965</v>
      </c>
      <c r="K512" t="s">
        <v>997</v>
      </c>
      <c r="L512" t="s">
        <v>649</v>
      </c>
      <c r="M512" s="17">
        <f>VLOOKUP($K512,[1]Budget!$V:$AE,5,0)*IF($C512="1 - Revenues",1,IF(AND($C512="5 - Transfers",MID(I512,15,1)="4"),1,-1))</f>
        <v>0</v>
      </c>
      <c r="N512" s="17">
        <f>VLOOKUP($K512,[1]Budget!$V:$AE,6,0)*IF($C512="1 - Revenues",1,IF(AND($C512="5 - Transfers",MID(J512,15,1)="4"),1,-1))</f>
        <v>0</v>
      </c>
      <c r="O512" s="17">
        <f>IFERROR(IF(RIGHT(LEFT(K512,15),1)="4",VLOOKUP(K512,'[1]Budget Worksheet'!A:B,2,0),-1*VLOOKUP(K512,'[1]Budget Worksheet'!A:B,2,0)),0)</f>
        <v>-100</v>
      </c>
      <c r="P512" s="17">
        <f>VLOOKUP($K512,[1]Budget!$V:$AE,8,0)*IF($C512="1 - Revenues",1,IF(AND($C512="5 - Transfers",MID($K512,15,1)="4"),1,-1))</f>
        <v>-100</v>
      </c>
      <c r="Q512" s="17">
        <f>VLOOKUP($K512,[1]Budget!$V:$AE,10,0)*IF($C512="1 - Revenues",1,IF(AND($C512="5 - Transfers",MID(K512,15,1)="4"),1,-1))</f>
        <v>0</v>
      </c>
      <c r="S512" s="18" t="b">
        <f>IF(LEFT(C512,1)="1",1,-1)*SUMIF([1]Budget!V:V,'Budget Worksheet for Pivot Tabl'!K512,[1]Budget!AC:AC)=P512</f>
        <v>1</v>
      </c>
    </row>
    <row r="513" spans="1:19" x14ac:dyDescent="0.25">
      <c r="A513" t="s">
        <v>16</v>
      </c>
      <c r="B513" t="s">
        <v>2</v>
      </c>
      <c r="C513" t="s">
        <v>9</v>
      </c>
      <c r="D513" t="str">
        <f t="shared" si="7"/>
        <v>OUTFLOWS</v>
      </c>
      <c r="E513" t="s">
        <v>125</v>
      </c>
      <c r="F513" t="s">
        <v>126</v>
      </c>
      <c r="G513" t="s">
        <v>102</v>
      </c>
      <c r="H513" t="s">
        <v>212</v>
      </c>
      <c r="I513" t="s">
        <v>27</v>
      </c>
      <c r="J513" t="s">
        <v>965</v>
      </c>
      <c r="K513" t="s">
        <v>998</v>
      </c>
      <c r="L513" t="s">
        <v>651</v>
      </c>
      <c r="M513" s="17">
        <f>VLOOKUP($K513,[1]Budget!$V:$AE,5,0)*IF($C513="1 - Revenues",1,IF(AND($C513="5 - Transfers",MID(I513,15,1)="4"),1,-1))</f>
        <v>-3000</v>
      </c>
      <c r="N513" s="17">
        <f>VLOOKUP($K513,[1]Budget!$V:$AE,6,0)*IF($C513="1 - Revenues",1,IF(AND($C513="5 - Transfers",MID(J513,15,1)="4"),1,-1))</f>
        <v>-1000</v>
      </c>
      <c r="O513" s="17">
        <f>IFERROR(IF(RIGHT(LEFT(K513,15),1)="4",VLOOKUP(K513,'[1]Budget Worksheet'!A:B,2,0),-1*VLOOKUP(K513,'[1]Budget Worksheet'!A:B,2,0)),0)</f>
        <v>-7500</v>
      </c>
      <c r="P513" s="17">
        <f>VLOOKUP($K513,[1]Budget!$V:$AE,8,0)*IF($C513="1 - Revenues",1,IF(AND($C513="5 - Transfers",MID($K513,15,1)="4"),1,-1))</f>
        <v>-7500</v>
      </c>
      <c r="Q513" s="17">
        <f>VLOOKUP($K513,[1]Budget!$V:$AE,10,0)*IF($C513="1 - Revenues",1,IF(AND($C513="5 - Transfers",MID(K513,15,1)="4"),1,-1))</f>
        <v>0</v>
      </c>
      <c r="S513" s="18" t="b">
        <f>IF(LEFT(C513,1)="1",1,-1)*SUMIF([1]Budget!V:V,'Budget Worksheet for Pivot Tabl'!K513,[1]Budget!AC:AC)=P513</f>
        <v>1</v>
      </c>
    </row>
    <row r="514" spans="1:19" x14ac:dyDescent="0.25">
      <c r="A514" t="s">
        <v>16</v>
      </c>
      <c r="B514" t="s">
        <v>2</v>
      </c>
      <c r="C514" t="s">
        <v>9</v>
      </c>
      <c r="D514" t="str">
        <f t="shared" si="7"/>
        <v>OUTFLOWS</v>
      </c>
      <c r="E514" t="s">
        <v>125</v>
      </c>
      <c r="F514" t="s">
        <v>126</v>
      </c>
      <c r="G514" t="s">
        <v>102</v>
      </c>
      <c r="H514" t="s">
        <v>212</v>
      </c>
      <c r="I514" t="s">
        <v>27</v>
      </c>
      <c r="J514" t="s">
        <v>965</v>
      </c>
      <c r="K514" t="s">
        <v>999</v>
      </c>
      <c r="L514" t="s">
        <v>653</v>
      </c>
      <c r="M514" s="17">
        <f>VLOOKUP($K514,[1]Budget!$V:$AE,5,0)*IF($C514="1 - Revenues",1,IF(AND($C514="5 - Transfers",MID(I514,15,1)="4"),1,-1))</f>
        <v>0</v>
      </c>
      <c r="N514" s="17">
        <f>VLOOKUP($K514,[1]Budget!$V:$AE,6,0)*IF($C514="1 - Revenues",1,IF(AND($C514="5 - Transfers",MID(J514,15,1)="4"),1,-1))</f>
        <v>0</v>
      </c>
      <c r="O514" s="17">
        <f>IFERROR(IF(RIGHT(LEFT(K514,15),1)="4",VLOOKUP(K514,'[1]Budget Worksheet'!A:B,2,0),-1*VLOOKUP(K514,'[1]Budget Worksheet'!A:B,2,0)),0)</f>
        <v>0</v>
      </c>
      <c r="P514" s="17">
        <f>VLOOKUP($K514,[1]Budget!$V:$AE,8,0)*IF($C514="1 - Revenues",1,IF(AND($C514="5 - Transfers",MID($K514,15,1)="4"),1,-1))</f>
        <v>0</v>
      </c>
      <c r="Q514" s="17">
        <f>VLOOKUP($K514,[1]Budget!$V:$AE,10,0)*IF($C514="1 - Revenues",1,IF(AND($C514="5 - Transfers",MID(K514,15,1)="4"),1,-1))</f>
        <v>0</v>
      </c>
      <c r="S514" s="18" t="b">
        <f>IF(LEFT(C514,1)="1",1,-1)*SUMIF([1]Budget!V:V,'Budget Worksheet for Pivot Tabl'!K514,[1]Budget!AC:AC)=P514</f>
        <v>1</v>
      </c>
    </row>
    <row r="515" spans="1:19" x14ac:dyDescent="0.25">
      <c r="A515" t="s">
        <v>16</v>
      </c>
      <c r="B515" t="s">
        <v>2</v>
      </c>
      <c r="C515" t="s">
        <v>8</v>
      </c>
      <c r="D515" t="str">
        <f t="shared" ref="D515:D578" si="8">IF(C515="1 - Revenues","INFLOWS","OUTFLOWS")</f>
        <v>OUTFLOWS</v>
      </c>
      <c r="E515" t="s">
        <v>108</v>
      </c>
      <c r="F515" t="s">
        <v>109</v>
      </c>
      <c r="G515" t="s">
        <v>102</v>
      </c>
      <c r="H515" t="s">
        <v>212</v>
      </c>
      <c r="I515" t="s">
        <v>325</v>
      </c>
      <c r="J515" t="s">
        <v>326</v>
      </c>
      <c r="K515" t="s">
        <v>1000</v>
      </c>
      <c r="L515" t="s">
        <v>590</v>
      </c>
      <c r="M515" s="17">
        <f>VLOOKUP($K515,[1]Budget!$V:$AE,5,0)*IF($C515="1 - Revenues",1,IF(AND($C515="5 - Transfers",MID(I515,15,1)="4"),1,-1))</f>
        <v>-1112000</v>
      </c>
      <c r="N515" s="17">
        <f>VLOOKUP($K515,[1]Budget!$V:$AE,6,0)*IF($C515="1 - Revenues",1,IF(AND($C515="5 - Transfers",MID(J515,15,1)="4"),1,-1))</f>
        <v>-1077000</v>
      </c>
      <c r="O515" s="17">
        <f>IFERROR(IF(RIGHT(LEFT(K515,15),1)="4",VLOOKUP(K515,'[1]Budget Worksheet'!A:B,2,0),-1*VLOOKUP(K515,'[1]Budget Worksheet'!A:B,2,0)),0)</f>
        <v>-1034577</v>
      </c>
      <c r="P515" s="17">
        <f>VLOOKUP($K515,[1]Budget!$V:$AE,8,0)*IF($C515="1 - Revenues",1,IF(AND($C515="5 - Transfers",MID($K515,15,1)="4"),1,-1))</f>
        <v>-1034577</v>
      </c>
      <c r="Q515" s="17">
        <f>VLOOKUP($K515,[1]Budget!$V:$AE,10,0)*IF($C515="1 - Revenues",1,IF(AND($C515="5 - Transfers",MID(K515,15,1)="4"),1,-1))</f>
        <v>0</v>
      </c>
      <c r="S515" s="18" t="b">
        <f>IF(LEFT(C515,1)="1",1,-1)*SUMIF([1]Budget!V:V,'Budget Worksheet for Pivot Tabl'!K515,[1]Budget!AC:AC)=P515</f>
        <v>1</v>
      </c>
    </row>
    <row r="516" spans="1:19" x14ac:dyDescent="0.25">
      <c r="A516" t="s">
        <v>16</v>
      </c>
      <c r="B516" t="s">
        <v>2</v>
      </c>
      <c r="C516" t="s">
        <v>8</v>
      </c>
      <c r="D516" t="str">
        <f t="shared" si="8"/>
        <v>OUTFLOWS</v>
      </c>
      <c r="E516" t="s">
        <v>108</v>
      </c>
      <c r="F516" t="s">
        <v>109</v>
      </c>
      <c r="G516" t="s">
        <v>102</v>
      </c>
      <c r="H516" t="s">
        <v>212</v>
      </c>
      <c r="I516" t="s">
        <v>325</v>
      </c>
      <c r="J516" t="s">
        <v>326</v>
      </c>
      <c r="K516" t="s">
        <v>1001</v>
      </c>
      <c r="L516" t="s">
        <v>582</v>
      </c>
      <c r="M516" s="17">
        <f>VLOOKUP($K516,[1]Budget!$V:$AE,5,0)*IF($C516="1 - Revenues",1,IF(AND($C516="5 - Transfers",MID(I516,15,1)="4"),1,-1))</f>
        <v>-2000</v>
      </c>
      <c r="N516" s="17">
        <f>VLOOKUP($K516,[1]Budget!$V:$AE,6,0)*IF($C516="1 - Revenues",1,IF(AND($C516="5 - Transfers",MID(J516,15,1)="4"),1,-1))</f>
        <v>-21000</v>
      </c>
      <c r="O516" s="17">
        <f>IFERROR(IF(RIGHT(LEFT(K516,15),1)="4",VLOOKUP(K516,'[1]Budget Worksheet'!A:B,2,0),-1*VLOOKUP(K516,'[1]Budget Worksheet'!A:B,2,0)),0)</f>
        <v>0</v>
      </c>
      <c r="P516" s="17">
        <f>VLOOKUP($K516,[1]Budget!$V:$AE,8,0)*IF($C516="1 - Revenues",1,IF(AND($C516="5 - Transfers",MID($K516,15,1)="4"),1,-1))</f>
        <v>0</v>
      </c>
      <c r="Q516" s="17">
        <f>VLOOKUP($K516,[1]Budget!$V:$AE,10,0)*IF($C516="1 - Revenues",1,IF(AND($C516="5 - Transfers",MID(K516,15,1)="4"),1,-1))</f>
        <v>0</v>
      </c>
      <c r="S516" s="18" t="b">
        <f>IF(LEFT(C516,1)="1",1,-1)*SUMIF([1]Budget!V:V,'Budget Worksheet for Pivot Tabl'!K516,[1]Budget!AC:AC)=P516</f>
        <v>1</v>
      </c>
    </row>
    <row r="517" spans="1:19" x14ac:dyDescent="0.25">
      <c r="A517" t="s">
        <v>16</v>
      </c>
      <c r="B517" t="s">
        <v>2</v>
      </c>
      <c r="C517" t="s">
        <v>8</v>
      </c>
      <c r="D517" t="str">
        <f t="shared" si="8"/>
        <v>OUTFLOWS</v>
      </c>
      <c r="E517" t="s">
        <v>108</v>
      </c>
      <c r="F517" t="s">
        <v>109</v>
      </c>
      <c r="G517" t="s">
        <v>102</v>
      </c>
      <c r="H517" t="s">
        <v>212</v>
      </c>
      <c r="I517" t="s">
        <v>325</v>
      </c>
      <c r="J517" t="s">
        <v>326</v>
      </c>
      <c r="K517" t="s">
        <v>1002</v>
      </c>
      <c r="L517" t="s">
        <v>593</v>
      </c>
      <c r="M517" s="17">
        <f>VLOOKUP($K517,[1]Budget!$V:$AE,5,0)*IF($C517="1 - Revenues",1,IF(AND($C517="5 - Transfers",MID(I517,15,1)="4"),1,-1))</f>
        <v>0</v>
      </c>
      <c r="N517" s="17">
        <f>VLOOKUP($K517,[1]Budget!$V:$AE,6,0)*IF($C517="1 - Revenues",1,IF(AND($C517="5 - Transfers",MID(J517,15,1)="4"),1,-1))</f>
        <v>-7000</v>
      </c>
      <c r="O517" s="17">
        <f>IFERROR(IF(RIGHT(LEFT(K517,15),1)="4",VLOOKUP(K517,'[1]Budget Worksheet'!A:B,2,0),-1*VLOOKUP(K517,'[1]Budget Worksheet'!A:B,2,0)),0)</f>
        <v>-3090</v>
      </c>
      <c r="P517" s="17">
        <f>VLOOKUP($K517,[1]Budget!$V:$AE,8,0)*IF($C517="1 - Revenues",1,IF(AND($C517="5 - Transfers",MID($K517,15,1)="4"),1,-1))</f>
        <v>-3090</v>
      </c>
      <c r="Q517" s="17">
        <f>VLOOKUP($K517,[1]Budget!$V:$AE,10,0)*IF($C517="1 - Revenues",1,IF(AND($C517="5 - Transfers",MID(K517,15,1)="4"),1,-1))</f>
        <v>0</v>
      </c>
      <c r="S517" s="18" t="b">
        <f>IF(LEFT(C517,1)="1",1,-1)*SUMIF([1]Budget!V:V,'Budget Worksheet for Pivot Tabl'!K517,[1]Budget!AC:AC)=P517</f>
        <v>1</v>
      </c>
    </row>
    <row r="518" spans="1:19" x14ac:dyDescent="0.25">
      <c r="A518" t="s">
        <v>16</v>
      </c>
      <c r="B518" t="s">
        <v>2</v>
      </c>
      <c r="C518" t="s">
        <v>8</v>
      </c>
      <c r="D518" t="str">
        <f t="shared" si="8"/>
        <v>OUTFLOWS</v>
      </c>
      <c r="E518" t="s">
        <v>108</v>
      </c>
      <c r="F518" t="s">
        <v>109</v>
      </c>
      <c r="G518" t="s">
        <v>102</v>
      </c>
      <c r="H518" t="s">
        <v>212</v>
      </c>
      <c r="I518" t="s">
        <v>325</v>
      </c>
      <c r="J518" t="s">
        <v>326</v>
      </c>
      <c r="K518" t="s">
        <v>1003</v>
      </c>
      <c r="L518" t="s">
        <v>919</v>
      </c>
      <c r="M518" s="17">
        <f>VLOOKUP($K518,[1]Budget!$V:$AE,5,0)*IF($C518="1 - Revenues",1,IF(AND($C518="5 - Transfers",MID(I518,15,1)="4"),1,-1))</f>
        <v>0</v>
      </c>
      <c r="N518" s="17">
        <f>VLOOKUP($K518,[1]Budget!$V:$AE,6,0)*IF($C518="1 - Revenues",1,IF(AND($C518="5 - Transfers",MID(J518,15,1)="4"),1,-1))</f>
        <v>0</v>
      </c>
      <c r="O518" s="17">
        <f>IFERROR(IF(RIGHT(LEFT(K518,15),1)="4",VLOOKUP(K518,'[1]Budget Worksheet'!A:B,2,0),-1*VLOOKUP(K518,'[1]Budget Worksheet'!A:B,2,0)),0)</f>
        <v>0</v>
      </c>
      <c r="P518" s="17">
        <f>VLOOKUP($K518,[1]Budget!$V:$AE,8,0)*IF($C518="1 - Revenues",1,IF(AND($C518="5 - Transfers",MID($K518,15,1)="4"),1,-1))</f>
        <v>0</v>
      </c>
      <c r="Q518" s="17">
        <f>VLOOKUP($K518,[1]Budget!$V:$AE,10,0)*IF($C518="1 - Revenues",1,IF(AND($C518="5 - Transfers",MID(K518,15,1)="4"),1,-1))</f>
        <v>0</v>
      </c>
      <c r="S518" s="18" t="b">
        <f>IF(LEFT(C518,1)="1",1,-1)*SUMIF([1]Budget!V:V,'Budget Worksheet for Pivot Tabl'!K518,[1]Budget!AC:AC)=P518</f>
        <v>1</v>
      </c>
    </row>
    <row r="519" spans="1:19" x14ac:dyDescent="0.25">
      <c r="A519" t="s">
        <v>16</v>
      </c>
      <c r="B519" t="s">
        <v>2</v>
      </c>
      <c r="C519" t="s">
        <v>8</v>
      </c>
      <c r="D519" t="str">
        <f t="shared" si="8"/>
        <v>OUTFLOWS</v>
      </c>
      <c r="E519" t="s">
        <v>108</v>
      </c>
      <c r="F519" t="s">
        <v>109</v>
      </c>
      <c r="G519" t="s">
        <v>102</v>
      </c>
      <c r="H519" t="s">
        <v>212</v>
      </c>
      <c r="I519" t="s">
        <v>325</v>
      </c>
      <c r="J519" t="s">
        <v>326</v>
      </c>
      <c r="K519" t="s">
        <v>1004</v>
      </c>
      <c r="L519" t="s">
        <v>595</v>
      </c>
      <c r="M519" s="17">
        <f>VLOOKUP($K519,[1]Budget!$V:$AE,5,0)*IF($C519="1 - Revenues",1,IF(AND($C519="5 - Transfers",MID(I519,15,1)="4"),1,-1))</f>
        <v>-14000</v>
      </c>
      <c r="N519" s="17">
        <f>VLOOKUP($K519,[1]Budget!$V:$AE,6,0)*IF($C519="1 - Revenues",1,IF(AND($C519="5 - Transfers",MID(J519,15,1)="4"),1,-1))</f>
        <v>-9000</v>
      </c>
      <c r="O519" s="17">
        <f>IFERROR(IF(RIGHT(LEFT(K519,15),1)="4",VLOOKUP(K519,'[1]Budget Worksheet'!A:B,2,0),-1*VLOOKUP(K519,'[1]Budget Worksheet'!A:B,2,0)),0)</f>
        <v>-8417</v>
      </c>
      <c r="P519" s="17">
        <f>VLOOKUP($K519,[1]Budget!$V:$AE,8,0)*IF($C519="1 - Revenues",1,IF(AND($C519="5 - Transfers",MID($K519,15,1)="4"),1,-1))</f>
        <v>-8417</v>
      </c>
      <c r="Q519" s="17">
        <f>VLOOKUP($K519,[1]Budget!$V:$AE,10,0)*IF($C519="1 - Revenues",1,IF(AND($C519="5 - Transfers",MID(K519,15,1)="4"),1,-1))</f>
        <v>0</v>
      </c>
      <c r="S519" s="18" t="b">
        <f>IF(LEFT(C519,1)="1",1,-1)*SUMIF([1]Budget!V:V,'Budget Worksheet for Pivot Tabl'!K519,[1]Budget!AC:AC)=P519</f>
        <v>1</v>
      </c>
    </row>
    <row r="520" spans="1:19" x14ac:dyDescent="0.25">
      <c r="A520" t="s">
        <v>16</v>
      </c>
      <c r="B520" t="s">
        <v>2</v>
      </c>
      <c r="C520" t="s">
        <v>8</v>
      </c>
      <c r="D520" t="str">
        <f t="shared" si="8"/>
        <v>OUTFLOWS</v>
      </c>
      <c r="E520" t="s">
        <v>108</v>
      </c>
      <c r="F520" t="s">
        <v>109</v>
      </c>
      <c r="G520" t="s">
        <v>102</v>
      </c>
      <c r="H520" t="s">
        <v>212</v>
      </c>
      <c r="I520" t="s">
        <v>325</v>
      </c>
      <c r="J520" t="s">
        <v>326</v>
      </c>
      <c r="K520" t="s">
        <v>1005</v>
      </c>
      <c r="L520" t="s">
        <v>597</v>
      </c>
      <c r="M520" s="17">
        <f>VLOOKUP($K520,[1]Budget!$V:$AE,5,0)*IF($C520="1 - Revenues",1,IF(AND($C520="5 - Transfers",MID(I520,15,1)="4"),1,-1))</f>
        <v>0</v>
      </c>
      <c r="N520" s="17">
        <f>VLOOKUP($K520,[1]Budget!$V:$AE,6,0)*IF($C520="1 - Revenues",1,IF(AND($C520="5 - Transfers",MID(J520,15,1)="4"),1,-1))</f>
        <v>-35000</v>
      </c>
      <c r="O520" s="17">
        <f>IFERROR(IF(RIGHT(LEFT(K520,15),1)="4",VLOOKUP(K520,'[1]Budget Worksheet'!A:B,2,0),-1*VLOOKUP(K520,'[1]Budget Worksheet'!A:B,2,0)),0)</f>
        <v>-8871</v>
      </c>
      <c r="P520" s="17">
        <f>VLOOKUP($K520,[1]Budget!$V:$AE,8,0)*IF($C520="1 - Revenues",1,IF(AND($C520="5 - Transfers",MID($K520,15,1)="4"),1,-1))</f>
        <v>-18000</v>
      </c>
      <c r="Q520" s="17">
        <f>VLOOKUP($K520,[1]Budget!$V:$AE,10,0)*IF($C520="1 - Revenues",1,IF(AND($C520="5 - Transfers",MID(K520,15,1)="4"),1,-1))</f>
        <v>-9129</v>
      </c>
      <c r="S520" s="18" t="b">
        <f>IF(LEFT(C520,1)="1",1,-1)*SUMIF([1]Budget!V:V,'Budget Worksheet for Pivot Tabl'!K520,[1]Budget!AC:AC)=P520</f>
        <v>1</v>
      </c>
    </row>
    <row r="521" spans="1:19" x14ac:dyDescent="0.25">
      <c r="A521" t="s">
        <v>16</v>
      </c>
      <c r="B521" t="s">
        <v>2</v>
      </c>
      <c r="C521" t="s">
        <v>8</v>
      </c>
      <c r="D521" t="str">
        <f t="shared" si="8"/>
        <v>OUTFLOWS</v>
      </c>
      <c r="E521" t="s">
        <v>108</v>
      </c>
      <c r="F521" t="s">
        <v>109</v>
      </c>
      <c r="G521" t="s">
        <v>102</v>
      </c>
      <c r="H521" t="s">
        <v>212</v>
      </c>
      <c r="I521" t="s">
        <v>325</v>
      </c>
      <c r="J521" t="s">
        <v>326</v>
      </c>
      <c r="K521" t="s">
        <v>1006</v>
      </c>
      <c r="L521" t="s">
        <v>599</v>
      </c>
      <c r="M521" s="17">
        <f>VLOOKUP($K521,[1]Budget!$V:$AE,5,0)*IF($C521="1 - Revenues",1,IF(AND($C521="5 - Transfers",MID(I521,15,1)="4"),1,-1))</f>
        <v>-15000</v>
      </c>
      <c r="N521" s="17">
        <f>VLOOKUP($K521,[1]Budget!$V:$AE,6,0)*IF($C521="1 - Revenues",1,IF(AND($C521="5 - Transfers",MID(J521,15,1)="4"),1,-1))</f>
        <v>-11000</v>
      </c>
      <c r="O521" s="17">
        <f>IFERROR(IF(RIGHT(LEFT(K521,15),1)="4",VLOOKUP(K521,'[1]Budget Worksheet'!A:B,2,0),-1*VLOOKUP(K521,'[1]Budget Worksheet'!A:B,2,0)),0)</f>
        <v>-7400</v>
      </c>
      <c r="P521" s="17">
        <f>VLOOKUP($K521,[1]Budget!$V:$AE,8,0)*IF($C521="1 - Revenues",1,IF(AND($C521="5 - Transfers",MID($K521,15,1)="4"),1,-1))</f>
        <v>-15000</v>
      </c>
      <c r="Q521" s="17">
        <f>VLOOKUP($K521,[1]Budget!$V:$AE,10,0)*IF($C521="1 - Revenues",1,IF(AND($C521="5 - Transfers",MID(K521,15,1)="4"),1,-1))</f>
        <v>-7600</v>
      </c>
      <c r="S521" s="18" t="b">
        <f>IF(LEFT(C521,1)="1",1,-1)*SUMIF([1]Budget!V:V,'Budget Worksheet for Pivot Tabl'!K521,[1]Budget!AC:AC)=P521</f>
        <v>1</v>
      </c>
    </row>
    <row r="522" spans="1:19" x14ac:dyDescent="0.25">
      <c r="A522" t="s">
        <v>16</v>
      </c>
      <c r="B522" t="s">
        <v>2</v>
      </c>
      <c r="C522" t="s">
        <v>8</v>
      </c>
      <c r="D522" t="str">
        <f t="shared" si="8"/>
        <v>OUTFLOWS</v>
      </c>
      <c r="E522" t="s">
        <v>108</v>
      </c>
      <c r="F522" t="s">
        <v>109</v>
      </c>
      <c r="G522" t="s">
        <v>102</v>
      </c>
      <c r="H522" t="s">
        <v>212</v>
      </c>
      <c r="I522" t="s">
        <v>325</v>
      </c>
      <c r="J522" t="s">
        <v>326</v>
      </c>
      <c r="K522" t="s">
        <v>1007</v>
      </c>
      <c r="L522" t="s">
        <v>601</v>
      </c>
      <c r="M522" s="17">
        <f>VLOOKUP($K522,[1]Budget!$V:$AE,5,0)*IF($C522="1 - Revenues",1,IF(AND($C522="5 - Transfers",MID(I522,15,1)="4"),1,-1))</f>
        <v>0</v>
      </c>
      <c r="N522" s="17">
        <f>VLOOKUP($K522,[1]Budget!$V:$AE,6,0)*IF($C522="1 - Revenues",1,IF(AND($C522="5 - Transfers",MID(J522,15,1)="4"),1,-1))</f>
        <v>0</v>
      </c>
      <c r="O522" s="17">
        <f>IFERROR(IF(RIGHT(LEFT(K522,15),1)="4",VLOOKUP(K522,'[1]Budget Worksheet'!A:B,2,0),-1*VLOOKUP(K522,'[1]Budget Worksheet'!A:B,2,0)),0)</f>
        <v>0</v>
      </c>
      <c r="P522" s="17">
        <f>VLOOKUP($K522,[1]Budget!$V:$AE,8,0)*IF($C522="1 - Revenues",1,IF(AND($C522="5 - Transfers",MID($K522,15,1)="4"),1,-1))</f>
        <v>0</v>
      </c>
      <c r="Q522" s="17">
        <f>VLOOKUP($K522,[1]Budget!$V:$AE,10,0)*IF($C522="1 - Revenues",1,IF(AND($C522="5 - Transfers",MID(K522,15,1)="4"),1,-1))</f>
        <v>0</v>
      </c>
      <c r="S522" s="18" t="b">
        <f>IF(LEFT(C522,1)="1",1,-1)*SUMIF([1]Budget!V:V,'Budget Worksheet for Pivot Tabl'!K522,[1]Budget!AC:AC)=P522</f>
        <v>1</v>
      </c>
    </row>
    <row r="523" spans="1:19" x14ac:dyDescent="0.25">
      <c r="A523" t="s">
        <v>16</v>
      </c>
      <c r="B523" t="s">
        <v>2</v>
      </c>
      <c r="C523" t="s">
        <v>8</v>
      </c>
      <c r="D523" t="str">
        <f t="shared" si="8"/>
        <v>OUTFLOWS</v>
      </c>
      <c r="E523" t="s">
        <v>108</v>
      </c>
      <c r="F523" t="s">
        <v>109</v>
      </c>
      <c r="G523" t="s">
        <v>102</v>
      </c>
      <c r="H523" t="s">
        <v>212</v>
      </c>
      <c r="I523" t="s">
        <v>325</v>
      </c>
      <c r="J523" t="s">
        <v>326</v>
      </c>
      <c r="K523" t="s">
        <v>1008</v>
      </c>
      <c r="L523" t="s">
        <v>603</v>
      </c>
      <c r="M523" s="17">
        <f>VLOOKUP($K523,[1]Budget!$V:$AE,5,0)*IF($C523="1 - Revenues",1,IF(AND($C523="5 - Transfers",MID(I523,15,1)="4"),1,-1))</f>
        <v>0</v>
      </c>
      <c r="N523" s="17">
        <f>VLOOKUP($K523,[1]Budget!$V:$AE,6,0)*IF($C523="1 - Revenues",1,IF(AND($C523="5 - Transfers",MID(J523,15,1)="4"),1,-1))</f>
        <v>0</v>
      </c>
      <c r="O523" s="17">
        <f>IFERROR(IF(RIGHT(LEFT(K523,15),1)="4",VLOOKUP(K523,'[1]Budget Worksheet'!A:B,2,0),-1*VLOOKUP(K523,'[1]Budget Worksheet'!A:B,2,0)),0)</f>
        <v>0</v>
      </c>
      <c r="P523" s="17">
        <f>VLOOKUP($K523,[1]Budget!$V:$AE,8,0)*IF($C523="1 - Revenues",1,IF(AND($C523="5 - Transfers",MID($K523,15,1)="4"),1,-1))</f>
        <v>0</v>
      </c>
      <c r="Q523" s="17">
        <f>VLOOKUP($K523,[1]Budget!$V:$AE,10,0)*IF($C523="1 - Revenues",1,IF(AND($C523="5 - Transfers",MID(K523,15,1)="4"),1,-1))</f>
        <v>0</v>
      </c>
      <c r="S523" s="18" t="b">
        <f>IF(LEFT(C523,1)="1",1,-1)*SUMIF([1]Budget!V:V,'Budget Worksheet for Pivot Tabl'!K523,[1]Budget!AC:AC)=P523</f>
        <v>1</v>
      </c>
    </row>
    <row r="524" spans="1:19" x14ac:dyDescent="0.25">
      <c r="A524" t="s">
        <v>16</v>
      </c>
      <c r="B524" t="s">
        <v>2</v>
      </c>
      <c r="C524" t="s">
        <v>8</v>
      </c>
      <c r="D524" t="str">
        <f t="shared" si="8"/>
        <v>OUTFLOWS</v>
      </c>
      <c r="E524" t="s">
        <v>108</v>
      </c>
      <c r="F524" t="s">
        <v>109</v>
      </c>
      <c r="G524" t="s">
        <v>102</v>
      </c>
      <c r="H524" t="s">
        <v>212</v>
      </c>
      <c r="I524" t="s">
        <v>325</v>
      </c>
      <c r="J524" t="s">
        <v>326</v>
      </c>
      <c r="K524" t="s">
        <v>1009</v>
      </c>
      <c r="L524" t="s">
        <v>470</v>
      </c>
      <c r="M524" s="17">
        <f>VLOOKUP($K524,[1]Budget!$V:$AE,5,0)*IF($C524="1 - Revenues",1,IF(AND($C524="5 - Transfers",MID(I524,15,1)="4"),1,-1))</f>
        <v>-458000</v>
      </c>
      <c r="N524" s="17">
        <f>VLOOKUP($K524,[1]Budget!$V:$AE,6,0)*IF($C524="1 - Revenues",1,IF(AND($C524="5 - Transfers",MID(J524,15,1)="4"),1,-1))</f>
        <v>-412000</v>
      </c>
      <c r="O524" s="17">
        <f>IFERROR(IF(RIGHT(LEFT(K524,15),1)="4",VLOOKUP(K524,'[1]Budget Worksheet'!A:B,2,0),-1*VLOOKUP(K524,'[1]Budget Worksheet'!A:B,2,0)),0)</f>
        <v>-460605</v>
      </c>
      <c r="P524" s="17">
        <f>VLOOKUP($K524,[1]Budget!$V:$AE,8,0)*IF($C524="1 - Revenues",1,IF(AND($C524="5 - Transfers",MID($K524,15,1)="4"),1,-1))</f>
        <v>-476000</v>
      </c>
      <c r="Q524" s="17">
        <f>VLOOKUP($K524,[1]Budget!$V:$AE,10,0)*IF($C524="1 - Revenues",1,IF(AND($C524="5 - Transfers",MID(K524,15,1)="4"),1,-1))</f>
        <v>-15395</v>
      </c>
      <c r="S524" s="18" t="b">
        <f>IF(LEFT(C524,1)="1",1,-1)*SUMIF([1]Budget!V:V,'Budget Worksheet for Pivot Tabl'!K524,[1]Budget!AC:AC)=P524</f>
        <v>1</v>
      </c>
    </row>
    <row r="525" spans="1:19" x14ac:dyDescent="0.25">
      <c r="A525" t="s">
        <v>16</v>
      </c>
      <c r="B525" t="s">
        <v>2</v>
      </c>
      <c r="C525" t="s">
        <v>8</v>
      </c>
      <c r="D525" t="str">
        <f t="shared" si="8"/>
        <v>OUTFLOWS</v>
      </c>
      <c r="E525" t="s">
        <v>108</v>
      </c>
      <c r="F525" t="s">
        <v>109</v>
      </c>
      <c r="G525" t="s">
        <v>102</v>
      </c>
      <c r="H525" t="s">
        <v>212</v>
      </c>
      <c r="I525" t="s">
        <v>325</v>
      </c>
      <c r="J525" t="s">
        <v>326</v>
      </c>
      <c r="K525" t="s">
        <v>1010</v>
      </c>
      <c r="L525" t="s">
        <v>606</v>
      </c>
      <c r="M525" s="17">
        <f>VLOOKUP($K525,[1]Budget!$V:$AE,5,0)*IF($C525="1 - Revenues",1,IF(AND($C525="5 - Transfers",MID(I525,15,1)="4"),1,-1))</f>
        <v>-180000</v>
      </c>
      <c r="N525" s="17">
        <f>VLOOKUP($K525,[1]Budget!$V:$AE,6,0)*IF($C525="1 - Revenues",1,IF(AND($C525="5 - Transfers",MID(J525,15,1)="4"),1,-1))</f>
        <v>-171000</v>
      </c>
      <c r="O525" s="17">
        <f>IFERROR(IF(RIGHT(LEFT(K525,15),1)="4",VLOOKUP(K525,'[1]Budget Worksheet'!A:B,2,0),-1*VLOOKUP(K525,'[1]Budget Worksheet'!A:B,2,0)),0)</f>
        <v>-177896</v>
      </c>
      <c r="P525" s="17">
        <f>VLOOKUP($K525,[1]Budget!$V:$AE,8,0)*IF($C525="1 - Revenues",1,IF(AND($C525="5 - Transfers",MID($K525,15,1)="4"),1,-1))</f>
        <v>-177896</v>
      </c>
      <c r="Q525" s="17">
        <f>VLOOKUP($K525,[1]Budget!$V:$AE,10,0)*IF($C525="1 - Revenues",1,IF(AND($C525="5 - Transfers",MID(K525,15,1)="4"),1,-1))</f>
        <v>0</v>
      </c>
      <c r="S525" s="18" t="b">
        <f>IF(LEFT(C525,1)="1",1,-1)*SUMIF([1]Budget!V:V,'Budget Worksheet for Pivot Tabl'!K525,[1]Budget!AC:AC)=P525</f>
        <v>1</v>
      </c>
    </row>
    <row r="526" spans="1:19" x14ac:dyDescent="0.25">
      <c r="A526" t="s">
        <v>16</v>
      </c>
      <c r="B526" t="s">
        <v>2</v>
      </c>
      <c r="C526" t="s">
        <v>8</v>
      </c>
      <c r="D526" t="str">
        <f t="shared" si="8"/>
        <v>OUTFLOWS</v>
      </c>
      <c r="E526" t="s">
        <v>108</v>
      </c>
      <c r="F526" t="s">
        <v>109</v>
      </c>
      <c r="G526" t="s">
        <v>102</v>
      </c>
      <c r="H526" t="s">
        <v>212</v>
      </c>
      <c r="I526" t="s">
        <v>325</v>
      </c>
      <c r="J526" t="s">
        <v>326</v>
      </c>
      <c r="K526" t="s">
        <v>1011</v>
      </c>
      <c r="L526" t="s">
        <v>608</v>
      </c>
      <c r="M526" s="17">
        <f>VLOOKUP($K526,[1]Budget!$V:$AE,5,0)*IF($C526="1 - Revenues",1,IF(AND($C526="5 - Transfers",MID(I526,15,1)="4"),1,-1))</f>
        <v>-93000</v>
      </c>
      <c r="N526" s="17">
        <f>VLOOKUP($K526,[1]Budget!$V:$AE,6,0)*IF($C526="1 - Revenues",1,IF(AND($C526="5 - Transfers",MID(J526,15,1)="4"),1,-1))</f>
        <v>-84000</v>
      </c>
      <c r="O526" s="17">
        <f>IFERROR(IF(RIGHT(LEFT(K526,15),1)="4",VLOOKUP(K526,'[1]Budget Worksheet'!A:B,2,0),-1*VLOOKUP(K526,'[1]Budget Worksheet'!A:B,2,0)),0)</f>
        <v>-125450</v>
      </c>
      <c r="P526" s="17">
        <f>VLOOKUP($K526,[1]Budget!$V:$AE,8,0)*IF($C526="1 - Revenues",1,IF(AND($C526="5 - Transfers",MID($K526,15,1)="4"),1,-1))</f>
        <v>-125450</v>
      </c>
      <c r="Q526" s="17">
        <f>VLOOKUP($K526,[1]Budget!$V:$AE,10,0)*IF($C526="1 - Revenues",1,IF(AND($C526="5 - Transfers",MID(K526,15,1)="4"),1,-1))</f>
        <v>0</v>
      </c>
      <c r="S526" s="18" t="b">
        <f>IF(LEFT(C526,1)="1",1,-1)*SUMIF([1]Budget!V:V,'Budget Worksheet for Pivot Tabl'!K526,[1]Budget!AC:AC)=P526</f>
        <v>1</v>
      </c>
    </row>
    <row r="527" spans="1:19" x14ac:dyDescent="0.25">
      <c r="A527" t="s">
        <v>16</v>
      </c>
      <c r="B527" t="s">
        <v>2</v>
      </c>
      <c r="C527" t="s">
        <v>8</v>
      </c>
      <c r="D527" t="str">
        <f t="shared" si="8"/>
        <v>OUTFLOWS</v>
      </c>
      <c r="E527" t="s">
        <v>108</v>
      </c>
      <c r="F527" t="s">
        <v>109</v>
      </c>
      <c r="G527" t="s">
        <v>102</v>
      </c>
      <c r="H527" t="s">
        <v>212</v>
      </c>
      <c r="I527" t="s">
        <v>325</v>
      </c>
      <c r="J527" t="s">
        <v>326</v>
      </c>
      <c r="K527" t="s">
        <v>1012</v>
      </c>
      <c r="L527" t="s">
        <v>610</v>
      </c>
      <c r="M527" s="17">
        <f>VLOOKUP($K527,[1]Budget!$V:$AE,5,0)*IF($C527="1 - Revenues",1,IF(AND($C527="5 - Transfers",MID(I527,15,1)="4"),1,-1))</f>
        <v>-9000</v>
      </c>
      <c r="N527" s="17">
        <f>VLOOKUP($K527,[1]Budget!$V:$AE,6,0)*IF($C527="1 - Revenues",1,IF(AND($C527="5 - Transfers",MID(J527,15,1)="4"),1,-1))</f>
        <v>-6000</v>
      </c>
      <c r="O527" s="17">
        <f>IFERROR(IF(RIGHT(LEFT(K527,15),1)="4",VLOOKUP(K527,'[1]Budget Worksheet'!A:B,2,0),-1*VLOOKUP(K527,'[1]Budget Worksheet'!A:B,2,0)),0)</f>
        <v>-8322</v>
      </c>
      <c r="P527" s="17">
        <f>VLOOKUP($K527,[1]Budget!$V:$AE,8,0)*IF($C527="1 - Revenues",1,IF(AND($C527="5 - Transfers",MID($K527,15,1)="4"),1,-1))</f>
        <v>-8322</v>
      </c>
      <c r="Q527" s="17">
        <f>VLOOKUP($K527,[1]Budget!$V:$AE,10,0)*IF($C527="1 - Revenues",1,IF(AND($C527="5 - Transfers",MID(K527,15,1)="4"),1,-1))</f>
        <v>0</v>
      </c>
      <c r="S527" s="18" t="b">
        <f>IF(LEFT(C527,1)="1",1,-1)*SUMIF([1]Budget!V:V,'Budget Worksheet for Pivot Tabl'!K527,[1]Budget!AC:AC)=P527</f>
        <v>1</v>
      </c>
    </row>
    <row r="528" spans="1:19" x14ac:dyDescent="0.25">
      <c r="A528" t="s">
        <v>16</v>
      </c>
      <c r="B528" t="s">
        <v>2</v>
      </c>
      <c r="C528" t="s">
        <v>8</v>
      </c>
      <c r="D528" t="str">
        <f t="shared" si="8"/>
        <v>OUTFLOWS</v>
      </c>
      <c r="E528" t="s">
        <v>108</v>
      </c>
      <c r="F528" t="s">
        <v>109</v>
      </c>
      <c r="G528" t="s">
        <v>102</v>
      </c>
      <c r="H528" t="s">
        <v>212</v>
      </c>
      <c r="I528" t="s">
        <v>325</v>
      </c>
      <c r="J528" t="s">
        <v>326</v>
      </c>
      <c r="K528" t="s">
        <v>1013</v>
      </c>
      <c r="L528" t="s">
        <v>612</v>
      </c>
      <c r="M528" s="17">
        <f>VLOOKUP($K528,[1]Budget!$V:$AE,5,0)*IF($C528="1 - Revenues",1,IF(AND($C528="5 - Transfers",MID(I528,15,1)="4"),1,-1))</f>
        <v>-1000</v>
      </c>
      <c r="N528" s="17">
        <f>VLOOKUP($K528,[1]Budget!$V:$AE,6,0)*IF($C528="1 - Revenues",1,IF(AND($C528="5 - Transfers",MID(J528,15,1)="4"),1,-1))</f>
        <v>-1000</v>
      </c>
      <c r="O528" s="17">
        <f>IFERROR(IF(RIGHT(LEFT(K528,15),1)="4",VLOOKUP(K528,'[1]Budget Worksheet'!A:B,2,0),-1*VLOOKUP(K528,'[1]Budget Worksheet'!A:B,2,0)),0)</f>
        <v>-1336</v>
      </c>
      <c r="P528" s="17">
        <f>VLOOKUP($K528,[1]Budget!$V:$AE,8,0)*IF($C528="1 - Revenues",1,IF(AND($C528="5 - Transfers",MID($K528,15,1)="4"),1,-1))</f>
        <v>-1336</v>
      </c>
      <c r="Q528" s="17">
        <f>VLOOKUP($K528,[1]Budget!$V:$AE,10,0)*IF($C528="1 - Revenues",1,IF(AND($C528="5 - Transfers",MID(K528,15,1)="4"),1,-1))</f>
        <v>0</v>
      </c>
      <c r="S528" s="18" t="b">
        <f>IF(LEFT(C528,1)="1",1,-1)*SUMIF([1]Budget!V:V,'Budget Worksheet for Pivot Tabl'!K528,[1]Budget!AC:AC)=P528</f>
        <v>1</v>
      </c>
    </row>
    <row r="529" spans="1:19" x14ac:dyDescent="0.25">
      <c r="A529" t="s">
        <v>16</v>
      </c>
      <c r="B529" t="s">
        <v>2</v>
      </c>
      <c r="C529" t="s">
        <v>8</v>
      </c>
      <c r="D529" t="str">
        <f t="shared" si="8"/>
        <v>OUTFLOWS</v>
      </c>
      <c r="E529" t="s">
        <v>108</v>
      </c>
      <c r="F529" t="s">
        <v>109</v>
      </c>
      <c r="G529" t="s">
        <v>102</v>
      </c>
      <c r="H529" t="s">
        <v>212</v>
      </c>
      <c r="I529" t="s">
        <v>325</v>
      </c>
      <c r="J529" t="s">
        <v>326</v>
      </c>
      <c r="K529" t="s">
        <v>1014</v>
      </c>
      <c r="L529" t="s">
        <v>614</v>
      </c>
      <c r="M529" s="17">
        <f>VLOOKUP($K529,[1]Budget!$V:$AE,5,0)*IF($C529="1 - Revenues",1,IF(AND($C529="5 - Transfers",MID(I529,15,1)="4"),1,-1))</f>
        <v>-2000</v>
      </c>
      <c r="N529" s="17">
        <f>VLOOKUP($K529,[1]Budget!$V:$AE,6,0)*IF($C529="1 - Revenues",1,IF(AND($C529="5 - Transfers",MID(J529,15,1)="4"),1,-1))</f>
        <v>-1000</v>
      </c>
      <c r="O529" s="17">
        <f>IFERROR(IF(RIGHT(LEFT(K529,15),1)="4",VLOOKUP(K529,'[1]Budget Worksheet'!A:B,2,0),-1*VLOOKUP(K529,'[1]Budget Worksheet'!A:B,2,0)),0)</f>
        <v>-1258</v>
      </c>
      <c r="P529" s="17">
        <f>VLOOKUP($K529,[1]Budget!$V:$AE,8,0)*IF($C529="1 - Revenues",1,IF(AND($C529="5 - Transfers",MID($K529,15,1)="4"),1,-1))</f>
        <v>-1258</v>
      </c>
      <c r="Q529" s="17">
        <f>VLOOKUP($K529,[1]Budget!$V:$AE,10,0)*IF($C529="1 - Revenues",1,IF(AND($C529="5 - Transfers",MID(K529,15,1)="4"),1,-1))</f>
        <v>0</v>
      </c>
      <c r="S529" s="18" t="b">
        <f>IF(LEFT(C529,1)="1",1,-1)*SUMIF([1]Budget!V:V,'Budget Worksheet for Pivot Tabl'!K529,[1]Budget!AC:AC)=P529</f>
        <v>1</v>
      </c>
    </row>
    <row r="530" spans="1:19" x14ac:dyDescent="0.25">
      <c r="A530" t="s">
        <v>16</v>
      </c>
      <c r="B530" t="s">
        <v>2</v>
      </c>
      <c r="C530" t="s">
        <v>8</v>
      </c>
      <c r="D530" t="str">
        <f t="shared" si="8"/>
        <v>OUTFLOWS</v>
      </c>
      <c r="E530" t="s">
        <v>108</v>
      </c>
      <c r="F530" t="s">
        <v>109</v>
      </c>
      <c r="G530" t="s">
        <v>102</v>
      </c>
      <c r="H530" t="s">
        <v>212</v>
      </c>
      <c r="I530" t="s">
        <v>325</v>
      </c>
      <c r="J530" t="s">
        <v>326</v>
      </c>
      <c r="K530" t="s">
        <v>1015</v>
      </c>
      <c r="L530" t="s">
        <v>616</v>
      </c>
      <c r="M530" s="17">
        <f>VLOOKUP($K530,[1]Budget!$V:$AE,5,0)*IF($C530="1 - Revenues",1,IF(AND($C530="5 - Transfers",MID(I530,15,1)="4"),1,-1))</f>
        <v>-42000</v>
      </c>
      <c r="N530" s="17">
        <f>VLOOKUP($K530,[1]Budget!$V:$AE,6,0)*IF($C530="1 - Revenues",1,IF(AND($C530="5 - Transfers",MID(J530,15,1)="4"),1,-1))</f>
        <v>-47000</v>
      </c>
      <c r="O530" s="17">
        <f>IFERROR(IF(RIGHT(LEFT(K530,15),1)="4",VLOOKUP(K530,'[1]Budget Worksheet'!A:B,2,0),-1*VLOOKUP(K530,'[1]Budget Worksheet'!A:B,2,0)),0)</f>
        <v>-48000</v>
      </c>
      <c r="P530" s="17">
        <f>VLOOKUP($K530,[1]Budget!$V:$AE,8,0)*IF($C530="1 - Revenues",1,IF(AND($C530="5 - Transfers",MID($K530,15,1)="4"),1,-1))</f>
        <v>-50000</v>
      </c>
      <c r="Q530" s="17">
        <f>VLOOKUP($K530,[1]Budget!$V:$AE,10,0)*IF($C530="1 - Revenues",1,IF(AND($C530="5 - Transfers",MID(K530,15,1)="4"),1,-1))</f>
        <v>-2000</v>
      </c>
      <c r="S530" s="18" t="b">
        <f>IF(LEFT(C530,1)="1",1,-1)*SUMIF([1]Budget!V:V,'Budget Worksheet for Pivot Tabl'!K530,[1]Budget!AC:AC)=P530</f>
        <v>1</v>
      </c>
    </row>
    <row r="531" spans="1:19" x14ac:dyDescent="0.25">
      <c r="A531" t="s">
        <v>16</v>
      </c>
      <c r="B531" t="s">
        <v>2</v>
      </c>
      <c r="C531" t="s">
        <v>8</v>
      </c>
      <c r="D531" t="str">
        <f t="shared" si="8"/>
        <v>OUTFLOWS</v>
      </c>
      <c r="E531" t="s">
        <v>108</v>
      </c>
      <c r="F531" t="s">
        <v>109</v>
      </c>
      <c r="G531" t="s">
        <v>102</v>
      </c>
      <c r="H531" t="s">
        <v>212</v>
      </c>
      <c r="I531" t="s">
        <v>325</v>
      </c>
      <c r="J531" t="s">
        <v>326</v>
      </c>
      <c r="K531" t="s">
        <v>1016</v>
      </c>
      <c r="L531" t="s">
        <v>618</v>
      </c>
      <c r="M531" s="17">
        <f>VLOOKUP($K531,[1]Budget!$V:$AE,5,0)*IF($C531="1 - Revenues",1,IF(AND($C531="5 - Transfers",MID(I531,15,1)="4"),1,-1))</f>
        <v>-4000</v>
      </c>
      <c r="N531" s="17">
        <f>VLOOKUP($K531,[1]Budget!$V:$AE,6,0)*IF($C531="1 - Revenues",1,IF(AND($C531="5 - Transfers",MID(J531,15,1)="4"),1,-1))</f>
        <v>-3000</v>
      </c>
      <c r="O531" s="17">
        <f>IFERROR(IF(RIGHT(LEFT(K531,15),1)="4",VLOOKUP(K531,'[1]Budget Worksheet'!A:B,2,0),-1*VLOOKUP(K531,'[1]Budget Worksheet'!A:B,2,0)),0)</f>
        <v>-9457</v>
      </c>
      <c r="P531" s="17">
        <f>VLOOKUP($K531,[1]Budget!$V:$AE,8,0)*IF($C531="1 - Revenues",1,IF(AND($C531="5 - Transfers",MID($K531,15,1)="4"),1,-1))</f>
        <v>-9457</v>
      </c>
      <c r="Q531" s="17">
        <f>VLOOKUP($K531,[1]Budget!$V:$AE,10,0)*IF($C531="1 - Revenues",1,IF(AND($C531="5 - Transfers",MID(K531,15,1)="4"),1,-1))</f>
        <v>0</v>
      </c>
      <c r="S531" s="18" t="b">
        <f>IF(LEFT(C531,1)="1",1,-1)*SUMIF([1]Budget!V:V,'Budget Worksheet for Pivot Tabl'!K531,[1]Budget!AC:AC)=P531</f>
        <v>1</v>
      </c>
    </row>
    <row r="532" spans="1:19" x14ac:dyDescent="0.25">
      <c r="A532" t="s">
        <v>16</v>
      </c>
      <c r="B532" t="s">
        <v>2</v>
      </c>
      <c r="C532" t="s">
        <v>8</v>
      </c>
      <c r="D532" t="str">
        <f t="shared" si="8"/>
        <v>OUTFLOWS</v>
      </c>
      <c r="E532" t="s">
        <v>108</v>
      </c>
      <c r="F532" t="s">
        <v>109</v>
      </c>
      <c r="G532" t="s">
        <v>102</v>
      </c>
      <c r="H532" t="s">
        <v>212</v>
      </c>
      <c r="I532" t="s">
        <v>325</v>
      </c>
      <c r="J532" t="s">
        <v>326</v>
      </c>
      <c r="K532" t="s">
        <v>1017</v>
      </c>
      <c r="L532" t="s">
        <v>620</v>
      </c>
      <c r="M532" s="17">
        <f>VLOOKUP($K532,[1]Budget!$V:$AE,5,0)*IF($C532="1 - Revenues",1,IF(AND($C532="5 - Transfers",MID(I532,15,1)="4"),1,-1))</f>
        <v>-5000</v>
      </c>
      <c r="N532" s="17">
        <f>VLOOKUP($K532,[1]Budget!$V:$AE,6,0)*IF($C532="1 - Revenues",1,IF(AND($C532="5 - Transfers",MID(J532,15,1)="4"),1,-1))</f>
        <v>-1000</v>
      </c>
      <c r="O532" s="17">
        <f>IFERROR(IF(RIGHT(LEFT(K532,15),1)="4",VLOOKUP(K532,'[1]Budget Worksheet'!A:B,2,0),-1*VLOOKUP(K532,'[1]Budget Worksheet'!A:B,2,0)),0)</f>
        <v>0</v>
      </c>
      <c r="P532" s="17">
        <f>VLOOKUP($K532,[1]Budget!$V:$AE,8,0)*IF($C532="1 - Revenues",1,IF(AND($C532="5 - Transfers",MID($K532,15,1)="4"),1,-1))</f>
        <v>0</v>
      </c>
      <c r="Q532" s="17">
        <f>VLOOKUP($K532,[1]Budget!$V:$AE,10,0)*IF($C532="1 - Revenues",1,IF(AND($C532="5 - Transfers",MID(K532,15,1)="4"),1,-1))</f>
        <v>0</v>
      </c>
      <c r="S532" s="18" t="b">
        <f>IF(LEFT(C532,1)="1",1,-1)*SUMIF([1]Budget!V:V,'Budget Worksheet for Pivot Tabl'!K532,[1]Budget!AC:AC)=P532</f>
        <v>1</v>
      </c>
    </row>
    <row r="533" spans="1:19" x14ac:dyDescent="0.25">
      <c r="A533" t="s">
        <v>16</v>
      </c>
      <c r="B533" t="s">
        <v>2</v>
      </c>
      <c r="C533" t="s">
        <v>8</v>
      </c>
      <c r="D533" t="str">
        <f t="shared" si="8"/>
        <v>OUTFLOWS</v>
      </c>
      <c r="E533" t="s">
        <v>108</v>
      </c>
      <c r="F533" t="s">
        <v>109</v>
      </c>
      <c r="G533" t="s">
        <v>102</v>
      </c>
      <c r="H533" t="s">
        <v>212</v>
      </c>
      <c r="I533" t="s">
        <v>325</v>
      </c>
      <c r="J533" t="s">
        <v>326</v>
      </c>
      <c r="K533" t="s">
        <v>1018</v>
      </c>
      <c r="L533" t="s">
        <v>622</v>
      </c>
      <c r="M533" s="17">
        <f>VLOOKUP($K533,[1]Budget!$V:$AE,5,0)*IF($C533="1 - Revenues",1,IF(AND($C533="5 - Transfers",MID(I533,15,1)="4"),1,-1))</f>
        <v>0</v>
      </c>
      <c r="N533" s="17">
        <f>VLOOKUP($K533,[1]Budget!$V:$AE,6,0)*IF($C533="1 - Revenues",1,IF(AND($C533="5 - Transfers",MID(J533,15,1)="4"),1,-1))</f>
        <v>-12000</v>
      </c>
      <c r="O533" s="17">
        <f>IFERROR(IF(RIGHT(LEFT(K533,15),1)="4",VLOOKUP(K533,'[1]Budget Worksheet'!A:B,2,0),-1*VLOOKUP(K533,'[1]Budget Worksheet'!A:B,2,0)),0)</f>
        <v>0</v>
      </c>
      <c r="P533" s="17">
        <f>VLOOKUP($K533,[1]Budget!$V:$AE,8,0)*IF($C533="1 - Revenues",1,IF(AND($C533="5 - Transfers",MID($K533,15,1)="4"),1,-1))</f>
        <v>0</v>
      </c>
      <c r="Q533" s="17">
        <f>VLOOKUP($K533,[1]Budget!$V:$AE,10,0)*IF($C533="1 - Revenues",1,IF(AND($C533="5 - Transfers",MID(K533,15,1)="4"),1,-1))</f>
        <v>0</v>
      </c>
      <c r="S533" s="18" t="b">
        <f>IF(LEFT(C533,1)="1",1,-1)*SUMIF([1]Budget!V:V,'Budget Worksheet for Pivot Tabl'!K533,[1]Budget!AC:AC)=P533</f>
        <v>1</v>
      </c>
    </row>
    <row r="534" spans="1:19" x14ac:dyDescent="0.25">
      <c r="A534" t="s">
        <v>16</v>
      </c>
      <c r="B534" t="s">
        <v>2</v>
      </c>
      <c r="C534" t="s">
        <v>8</v>
      </c>
      <c r="D534" t="str">
        <f t="shared" si="8"/>
        <v>OUTFLOWS</v>
      </c>
      <c r="E534" t="s">
        <v>108</v>
      </c>
      <c r="F534" t="s">
        <v>109</v>
      </c>
      <c r="G534" t="s">
        <v>102</v>
      </c>
      <c r="H534" t="s">
        <v>212</v>
      </c>
      <c r="I534" t="s">
        <v>325</v>
      </c>
      <c r="J534" t="s">
        <v>326</v>
      </c>
      <c r="K534" t="s">
        <v>1019</v>
      </c>
      <c r="L534" t="s">
        <v>1020</v>
      </c>
      <c r="M534" s="17">
        <f>VLOOKUP($K534,[1]Budget!$V:$AE,5,0)*IF($C534="1 - Revenues",1,IF(AND($C534="5 - Transfers",MID(I534,15,1)="4"),1,-1))</f>
        <v>-11000</v>
      </c>
      <c r="N534" s="17">
        <f>VLOOKUP($K534,[1]Budget!$V:$AE,6,0)*IF($C534="1 - Revenues",1,IF(AND($C534="5 - Transfers",MID(J534,15,1)="4"),1,-1))</f>
        <v>-5000</v>
      </c>
      <c r="O534" s="17">
        <f>IFERROR(IF(RIGHT(LEFT(K534,15),1)="4",VLOOKUP(K534,'[1]Budget Worksheet'!A:B,2,0),-1*VLOOKUP(K534,'[1]Budget Worksheet'!A:B,2,0)),0)</f>
        <v>0</v>
      </c>
      <c r="P534" s="17">
        <f>VLOOKUP($K534,[1]Budget!$V:$AE,8,0)*IF($C534="1 - Revenues",1,IF(AND($C534="5 - Transfers",MID($K534,15,1)="4"),1,-1))</f>
        <v>0</v>
      </c>
      <c r="Q534" s="17">
        <f>VLOOKUP($K534,[1]Budget!$V:$AE,10,0)*IF($C534="1 - Revenues",1,IF(AND($C534="5 - Transfers",MID(K534,15,1)="4"),1,-1))</f>
        <v>0</v>
      </c>
      <c r="S534" s="18" t="b">
        <f>IF(LEFT(C534,1)="1",1,-1)*SUMIF([1]Budget!V:V,'Budget Worksheet for Pivot Tabl'!K534,[1]Budget!AC:AC)=P534</f>
        <v>1</v>
      </c>
    </row>
    <row r="535" spans="1:19" x14ac:dyDescent="0.25">
      <c r="A535" t="s">
        <v>16</v>
      </c>
      <c r="B535" t="s">
        <v>2</v>
      </c>
      <c r="C535" t="s">
        <v>8</v>
      </c>
      <c r="D535" t="str">
        <f t="shared" si="8"/>
        <v>OUTFLOWS</v>
      </c>
      <c r="E535" t="s">
        <v>108</v>
      </c>
      <c r="F535" t="s">
        <v>109</v>
      </c>
      <c r="G535" t="s">
        <v>102</v>
      </c>
      <c r="H535" t="s">
        <v>212</v>
      </c>
      <c r="I535" t="s">
        <v>325</v>
      </c>
      <c r="J535" t="s">
        <v>326</v>
      </c>
      <c r="K535" t="s">
        <v>1021</v>
      </c>
      <c r="L535" t="s">
        <v>472</v>
      </c>
      <c r="M535" s="17">
        <f>VLOOKUP($K535,[1]Budget!$V:$AE,5,0)*IF($C535="1 - Revenues",1,IF(AND($C535="5 - Transfers",MID(I535,15,1)="4"),1,-1))</f>
        <v>-17000</v>
      </c>
      <c r="N535" s="17">
        <f>VLOOKUP($K535,[1]Budget!$V:$AE,6,0)*IF($C535="1 - Revenues",1,IF(AND($C535="5 - Transfers",MID(J535,15,1)="4"),1,-1))</f>
        <v>-17000</v>
      </c>
      <c r="O535" s="17">
        <f>IFERROR(IF(RIGHT(LEFT(K535,15),1)="4",VLOOKUP(K535,'[1]Budget Worksheet'!A:B,2,0),-1*VLOOKUP(K535,'[1]Budget Worksheet'!A:B,2,0)),0)</f>
        <v>-15435</v>
      </c>
      <c r="P535" s="17">
        <f>VLOOKUP($K535,[1]Budget!$V:$AE,8,0)*IF($C535="1 - Revenues",1,IF(AND($C535="5 - Transfers",MID($K535,15,1)="4"),1,-1))</f>
        <v>-15435</v>
      </c>
      <c r="Q535" s="17">
        <f>VLOOKUP($K535,[1]Budget!$V:$AE,10,0)*IF($C535="1 - Revenues",1,IF(AND($C535="5 - Transfers",MID(K535,15,1)="4"),1,-1))</f>
        <v>0</v>
      </c>
      <c r="S535" s="18" t="b">
        <f>IF(LEFT(C535,1)="1",1,-1)*SUMIF([1]Budget!V:V,'Budget Worksheet for Pivot Tabl'!K535,[1]Budget!AC:AC)=P535</f>
        <v>1</v>
      </c>
    </row>
    <row r="536" spans="1:19" x14ac:dyDescent="0.25">
      <c r="A536" t="s">
        <v>16</v>
      </c>
      <c r="B536" t="s">
        <v>2</v>
      </c>
      <c r="C536" t="s">
        <v>8</v>
      </c>
      <c r="D536" t="str">
        <f t="shared" si="8"/>
        <v>OUTFLOWS</v>
      </c>
      <c r="E536" t="s">
        <v>108</v>
      </c>
      <c r="F536" t="s">
        <v>109</v>
      </c>
      <c r="G536" t="s">
        <v>102</v>
      </c>
      <c r="H536" t="s">
        <v>212</v>
      </c>
      <c r="I536" t="s">
        <v>325</v>
      </c>
      <c r="J536" t="s">
        <v>326</v>
      </c>
      <c r="K536" t="s">
        <v>1022</v>
      </c>
      <c r="L536" t="s">
        <v>625</v>
      </c>
      <c r="M536" s="17">
        <f>VLOOKUP($K536,[1]Budget!$V:$AE,5,0)*IF($C536="1 - Revenues",1,IF(AND($C536="5 - Transfers",MID(I536,15,1)="4"),1,-1))</f>
        <v>-1000</v>
      </c>
      <c r="N536" s="17">
        <f>VLOOKUP($K536,[1]Budget!$V:$AE,6,0)*IF($C536="1 - Revenues",1,IF(AND($C536="5 - Transfers",MID(J536,15,1)="4"),1,-1))</f>
        <v>-2000</v>
      </c>
      <c r="O536" s="17">
        <f>IFERROR(IF(RIGHT(LEFT(K536,15),1)="4",VLOOKUP(K536,'[1]Budget Worksheet'!A:B,2,0),-1*VLOOKUP(K536,'[1]Budget Worksheet'!A:B,2,0)),0)</f>
        <v>0</v>
      </c>
      <c r="P536" s="17">
        <f>VLOOKUP($K536,[1]Budget!$V:$AE,8,0)*IF($C536="1 - Revenues",1,IF(AND($C536="5 - Transfers",MID($K536,15,1)="4"),1,-1))</f>
        <v>-4000</v>
      </c>
      <c r="Q536" s="17">
        <f>VLOOKUP($K536,[1]Budget!$V:$AE,10,0)*IF($C536="1 - Revenues",1,IF(AND($C536="5 - Transfers",MID(K536,15,1)="4"),1,-1))</f>
        <v>-4000</v>
      </c>
      <c r="S536" s="18" t="b">
        <f>IF(LEFT(C536,1)="1",1,-1)*SUMIF([1]Budget!V:V,'Budget Worksheet for Pivot Tabl'!K536,[1]Budget!AC:AC)=P536</f>
        <v>1</v>
      </c>
    </row>
    <row r="537" spans="1:19" x14ac:dyDescent="0.25">
      <c r="A537" t="s">
        <v>16</v>
      </c>
      <c r="B537" t="s">
        <v>2</v>
      </c>
      <c r="C537" t="s">
        <v>8</v>
      </c>
      <c r="D537" t="str">
        <f t="shared" si="8"/>
        <v>OUTFLOWS</v>
      </c>
      <c r="E537" t="s">
        <v>108</v>
      </c>
      <c r="F537" t="s">
        <v>109</v>
      </c>
      <c r="G537" t="s">
        <v>102</v>
      </c>
      <c r="H537" t="s">
        <v>212</v>
      </c>
      <c r="I537" t="s">
        <v>325</v>
      </c>
      <c r="J537" t="s">
        <v>326</v>
      </c>
      <c r="K537" t="s">
        <v>1023</v>
      </c>
      <c r="L537" t="s">
        <v>474</v>
      </c>
      <c r="M537" s="17">
        <f>VLOOKUP($K537,[1]Budget!$V:$AE,5,0)*IF($C537="1 - Revenues",1,IF(AND($C537="5 - Transfers",MID(I537,15,1)="4"),1,-1))</f>
        <v>0</v>
      </c>
      <c r="N537" s="17">
        <f>VLOOKUP($K537,[1]Budget!$V:$AE,6,0)*IF($C537="1 - Revenues",1,IF(AND($C537="5 - Transfers",MID(J537,15,1)="4"),1,-1))</f>
        <v>0</v>
      </c>
      <c r="O537" s="17">
        <f>IFERROR(IF(RIGHT(LEFT(K537,15),1)="4",VLOOKUP(K537,'[1]Budget Worksheet'!A:B,2,0),-1*VLOOKUP(K537,'[1]Budget Worksheet'!A:B,2,0)),0)</f>
        <v>0</v>
      </c>
      <c r="P537" s="17">
        <f>VLOOKUP($K537,[1]Budget!$V:$AE,8,0)*IF($C537="1 - Revenues",1,IF(AND($C537="5 - Transfers",MID($K537,15,1)="4"),1,-1))</f>
        <v>0</v>
      </c>
      <c r="Q537" s="17">
        <f>VLOOKUP($K537,[1]Budget!$V:$AE,10,0)*IF($C537="1 - Revenues",1,IF(AND($C537="5 - Transfers",MID(K537,15,1)="4"),1,-1))</f>
        <v>0</v>
      </c>
      <c r="S537" s="18" t="b">
        <f>IF(LEFT(C537,1)="1",1,-1)*SUMIF([1]Budget!V:V,'Budget Worksheet for Pivot Tabl'!K537,[1]Budget!AC:AC)=P537</f>
        <v>1</v>
      </c>
    </row>
    <row r="538" spans="1:19" x14ac:dyDescent="0.25">
      <c r="A538" t="s">
        <v>16</v>
      </c>
      <c r="B538" t="s">
        <v>2</v>
      </c>
      <c r="C538" t="s">
        <v>8</v>
      </c>
      <c r="D538" t="str">
        <f t="shared" si="8"/>
        <v>OUTFLOWS</v>
      </c>
      <c r="E538" t="s">
        <v>108</v>
      </c>
      <c r="F538" t="s">
        <v>109</v>
      </c>
      <c r="G538" t="s">
        <v>102</v>
      </c>
      <c r="H538" t="s">
        <v>212</v>
      </c>
      <c r="I538" t="s">
        <v>325</v>
      </c>
      <c r="J538" t="s">
        <v>326</v>
      </c>
      <c r="K538" t="s">
        <v>1024</v>
      </c>
      <c r="L538" t="s">
        <v>627</v>
      </c>
      <c r="M538" s="17">
        <f>VLOOKUP($K538,[1]Budget!$V:$AE,5,0)*IF($C538="1 - Revenues",1,IF(AND($C538="5 - Transfers",MID(I538,15,1)="4"),1,-1))</f>
        <v>-6000</v>
      </c>
      <c r="N538" s="17">
        <f>VLOOKUP($K538,[1]Budget!$V:$AE,6,0)*IF($C538="1 - Revenues",1,IF(AND($C538="5 - Transfers",MID(J538,15,1)="4"),1,-1))</f>
        <v>-5000</v>
      </c>
      <c r="O538" s="17">
        <f>IFERROR(IF(RIGHT(LEFT(K538,15),1)="4",VLOOKUP(K538,'[1]Budget Worksheet'!A:B,2,0),-1*VLOOKUP(K538,'[1]Budget Worksheet'!A:B,2,0)),0)</f>
        <v>-5016</v>
      </c>
      <c r="P538" s="17">
        <f>VLOOKUP($K538,[1]Budget!$V:$AE,8,0)*IF($C538="1 - Revenues",1,IF(AND($C538="5 - Transfers",MID($K538,15,1)="4"),1,-1))</f>
        <v>-5016</v>
      </c>
      <c r="Q538" s="17">
        <f>VLOOKUP($K538,[1]Budget!$V:$AE,10,0)*IF($C538="1 - Revenues",1,IF(AND($C538="5 - Transfers",MID(K538,15,1)="4"),1,-1))</f>
        <v>0</v>
      </c>
      <c r="S538" s="18" t="b">
        <f>IF(LEFT(C538,1)="1",1,-1)*SUMIF([1]Budget!V:V,'Budget Worksheet for Pivot Tabl'!K538,[1]Budget!AC:AC)=P538</f>
        <v>1</v>
      </c>
    </row>
    <row r="539" spans="1:19" x14ac:dyDescent="0.25">
      <c r="A539" t="s">
        <v>16</v>
      </c>
      <c r="B539" t="s">
        <v>2</v>
      </c>
      <c r="C539" t="s">
        <v>8</v>
      </c>
      <c r="D539" t="str">
        <f t="shared" si="8"/>
        <v>OUTFLOWS</v>
      </c>
      <c r="E539" t="s">
        <v>108</v>
      </c>
      <c r="F539" t="s">
        <v>109</v>
      </c>
      <c r="G539" t="s">
        <v>102</v>
      </c>
      <c r="H539" t="s">
        <v>212</v>
      </c>
      <c r="I539" t="s">
        <v>325</v>
      </c>
      <c r="J539" t="s">
        <v>326</v>
      </c>
      <c r="K539" t="s">
        <v>1025</v>
      </c>
      <c r="L539" t="s">
        <v>629</v>
      </c>
      <c r="M539" s="17">
        <f>VLOOKUP($K539,[1]Budget!$V:$AE,5,0)*IF($C539="1 - Revenues",1,IF(AND($C539="5 - Transfers",MID(I539,15,1)="4"),1,-1))</f>
        <v>-372000</v>
      </c>
      <c r="N539" s="17">
        <f>VLOOKUP($K539,[1]Budget!$V:$AE,6,0)*IF($C539="1 - Revenues",1,IF(AND($C539="5 - Transfers",MID(J539,15,1)="4"),1,-1))</f>
        <v>-384000</v>
      </c>
      <c r="O539" s="17">
        <f>IFERROR(IF(RIGHT(LEFT(K539,15),1)="4",VLOOKUP(K539,'[1]Budget Worksheet'!A:B,2,0),-1*VLOOKUP(K539,'[1]Budget Worksheet'!A:B,2,0)),0)</f>
        <v>-384000</v>
      </c>
      <c r="P539" s="17">
        <f>VLOOKUP($K539,[1]Budget!$V:$AE,8,0)*IF($C539="1 - Revenues",1,IF(AND($C539="5 - Transfers",MID($K539,15,1)="4"),1,-1))</f>
        <v>-384000</v>
      </c>
      <c r="Q539" s="17">
        <f>VLOOKUP($K539,[1]Budget!$V:$AE,10,0)*IF($C539="1 - Revenues",1,IF(AND($C539="5 - Transfers",MID(K539,15,1)="4"),1,-1))</f>
        <v>0</v>
      </c>
      <c r="S539" s="18" t="b">
        <f>IF(LEFT(C539,1)="1",1,-1)*SUMIF([1]Budget!V:V,'Budget Worksheet for Pivot Tabl'!K539,[1]Budget!AC:AC)=P539</f>
        <v>1</v>
      </c>
    </row>
    <row r="540" spans="1:19" x14ac:dyDescent="0.25">
      <c r="A540" t="s">
        <v>16</v>
      </c>
      <c r="B540" t="s">
        <v>2</v>
      </c>
      <c r="C540" t="s">
        <v>9</v>
      </c>
      <c r="D540" t="str">
        <f t="shared" si="8"/>
        <v>OUTFLOWS</v>
      </c>
      <c r="E540" t="s">
        <v>108</v>
      </c>
      <c r="F540" t="s">
        <v>109</v>
      </c>
      <c r="G540" t="s">
        <v>102</v>
      </c>
      <c r="H540" t="s">
        <v>212</v>
      </c>
      <c r="I540" t="s">
        <v>325</v>
      </c>
      <c r="J540" t="s">
        <v>326</v>
      </c>
      <c r="K540" t="s">
        <v>1026</v>
      </c>
      <c r="L540" t="s">
        <v>476</v>
      </c>
      <c r="M540" s="17">
        <f>VLOOKUP($K540,[1]Budget!$V:$AE,5,0)*IF($C540="1 - Revenues",1,IF(AND($C540="5 - Transfers",MID(I540,15,1)="4"),1,-1))</f>
        <v>-8000</v>
      </c>
      <c r="N540" s="17">
        <f>VLOOKUP($K540,[1]Budget!$V:$AE,6,0)*IF($C540="1 - Revenues",1,IF(AND($C540="5 - Transfers",MID(J540,15,1)="4"),1,-1))</f>
        <v>-20000</v>
      </c>
      <c r="O540" s="17">
        <f>IFERROR(IF(RIGHT(LEFT(K540,15),1)="4",VLOOKUP(K540,'[1]Budget Worksheet'!A:B,2,0),-1*VLOOKUP(K540,'[1]Budget Worksheet'!A:B,2,0)),0)</f>
        <v>-20000</v>
      </c>
      <c r="P540" s="17">
        <f>VLOOKUP($K540,[1]Budget!$V:$AE,8,0)*IF($C540="1 - Revenues",1,IF(AND($C540="5 - Transfers",MID($K540,15,1)="4"),1,-1))</f>
        <v>-20000</v>
      </c>
      <c r="Q540" s="17">
        <f>VLOOKUP($K540,[1]Budget!$V:$AE,10,0)*IF($C540="1 - Revenues",1,IF(AND($C540="5 - Transfers",MID(K540,15,1)="4"),1,-1))</f>
        <v>0</v>
      </c>
      <c r="S540" s="18" t="b">
        <f>IF(LEFT(C540,1)="1",1,-1)*SUMIF([1]Budget!V:V,'Budget Worksheet for Pivot Tabl'!K540,[1]Budget!AC:AC)=P540</f>
        <v>1</v>
      </c>
    </row>
    <row r="541" spans="1:19" x14ac:dyDescent="0.25">
      <c r="A541" t="s">
        <v>16</v>
      </c>
      <c r="B541" t="s">
        <v>2</v>
      </c>
      <c r="C541" t="s">
        <v>9</v>
      </c>
      <c r="D541" t="str">
        <f t="shared" si="8"/>
        <v>OUTFLOWS</v>
      </c>
      <c r="E541" t="s">
        <v>108</v>
      </c>
      <c r="F541" t="s">
        <v>109</v>
      </c>
      <c r="G541" t="s">
        <v>102</v>
      </c>
      <c r="H541" t="s">
        <v>212</v>
      </c>
      <c r="I541" t="s">
        <v>325</v>
      </c>
      <c r="J541" t="s">
        <v>326</v>
      </c>
      <c r="K541" t="s">
        <v>1027</v>
      </c>
      <c r="L541" t="s">
        <v>1028</v>
      </c>
      <c r="M541" s="17">
        <f>VLOOKUP($K541,[1]Budget!$V:$AE,5,0)*IF($C541="1 - Revenues",1,IF(AND($C541="5 - Transfers",MID(I541,15,1)="4"),1,-1))</f>
        <v>-16000</v>
      </c>
      <c r="N541" s="17">
        <f>VLOOKUP($K541,[1]Budget!$V:$AE,6,0)*IF($C541="1 - Revenues",1,IF(AND($C541="5 - Transfers",MID(J541,15,1)="4"),1,-1))</f>
        <v>-9000</v>
      </c>
      <c r="O541" s="17">
        <f>IFERROR(IF(RIGHT(LEFT(K541,15),1)="4",VLOOKUP(K541,'[1]Budget Worksheet'!A:B,2,0),-1*VLOOKUP(K541,'[1]Budget Worksheet'!A:B,2,0)),0)</f>
        <v>-30000</v>
      </c>
      <c r="P541" s="17">
        <f>VLOOKUP($K541,[1]Budget!$V:$AE,8,0)*IF($C541="1 - Revenues",1,IF(AND($C541="5 - Transfers",MID($K541,15,1)="4"),1,-1))</f>
        <v>-30000</v>
      </c>
      <c r="Q541" s="17">
        <f>VLOOKUP($K541,[1]Budget!$V:$AE,10,0)*IF($C541="1 - Revenues",1,IF(AND($C541="5 - Transfers",MID(K541,15,1)="4"),1,-1))</f>
        <v>0</v>
      </c>
      <c r="S541" s="18" t="b">
        <f>IF(LEFT(C541,1)="1",1,-1)*SUMIF([1]Budget!V:V,'Budget Worksheet for Pivot Tabl'!K541,[1]Budget!AC:AC)=P541</f>
        <v>1</v>
      </c>
    </row>
    <row r="542" spans="1:19" x14ac:dyDescent="0.25">
      <c r="A542" t="s">
        <v>16</v>
      </c>
      <c r="B542" t="s">
        <v>2</v>
      </c>
      <c r="C542" t="s">
        <v>9</v>
      </c>
      <c r="D542" t="str">
        <f t="shared" si="8"/>
        <v>OUTFLOWS</v>
      </c>
      <c r="E542" t="s">
        <v>108</v>
      </c>
      <c r="F542" t="s">
        <v>109</v>
      </c>
      <c r="G542" t="s">
        <v>102</v>
      </c>
      <c r="H542" t="s">
        <v>212</v>
      </c>
      <c r="I542" t="s">
        <v>325</v>
      </c>
      <c r="J542" t="s">
        <v>326</v>
      </c>
      <c r="K542" t="s">
        <v>1029</v>
      </c>
      <c r="L542" t="s">
        <v>482</v>
      </c>
      <c r="M542" s="17">
        <f>VLOOKUP($K542,[1]Budget!$V:$AE,5,0)*IF($C542="1 - Revenues",1,IF(AND($C542="5 - Transfers",MID(I542,15,1)="4"),1,-1))</f>
        <v>-80000</v>
      </c>
      <c r="N542" s="17">
        <f>VLOOKUP($K542,[1]Budget!$V:$AE,6,0)*IF($C542="1 - Revenues",1,IF(AND($C542="5 - Transfers",MID(J542,15,1)="4"),1,-1))</f>
        <v>-99000</v>
      </c>
      <c r="O542" s="17">
        <f>IFERROR(IF(RIGHT(LEFT(K542,15),1)="4",VLOOKUP(K542,'[1]Budget Worksheet'!A:B,2,0),-1*VLOOKUP(K542,'[1]Budget Worksheet'!A:B,2,0)),0)</f>
        <v>-87550</v>
      </c>
      <c r="P542" s="17">
        <f>VLOOKUP($K542,[1]Budget!$V:$AE,8,0)*IF($C542="1 - Revenues",1,IF(AND($C542="5 - Transfers",MID($K542,15,1)="4"),1,-1))</f>
        <v>-99000</v>
      </c>
      <c r="Q542" s="17">
        <f>VLOOKUP($K542,[1]Budget!$V:$AE,10,0)*IF($C542="1 - Revenues",1,IF(AND($C542="5 - Transfers",MID(K542,15,1)="4"),1,-1))</f>
        <v>-11450</v>
      </c>
      <c r="S542" s="18" t="b">
        <f>IF(LEFT(C542,1)="1",1,-1)*SUMIF([1]Budget!V:V,'Budget Worksheet for Pivot Tabl'!K542,[1]Budget!AC:AC)=P542</f>
        <v>1</v>
      </c>
    </row>
    <row r="543" spans="1:19" x14ac:dyDescent="0.25">
      <c r="A543" t="s">
        <v>16</v>
      </c>
      <c r="B543" t="s">
        <v>2</v>
      </c>
      <c r="C543" t="s">
        <v>9</v>
      </c>
      <c r="D543" t="str">
        <f t="shared" si="8"/>
        <v>OUTFLOWS</v>
      </c>
      <c r="E543" t="s">
        <v>108</v>
      </c>
      <c r="F543" t="s">
        <v>109</v>
      </c>
      <c r="G543" t="s">
        <v>102</v>
      </c>
      <c r="H543" t="s">
        <v>212</v>
      </c>
      <c r="I543" t="s">
        <v>325</v>
      </c>
      <c r="J543" t="s">
        <v>326</v>
      </c>
      <c r="K543" t="s">
        <v>1030</v>
      </c>
      <c r="L543" t="s">
        <v>633</v>
      </c>
      <c r="M543" s="17">
        <f>VLOOKUP($K543,[1]Budget!$V:$AE,5,0)*IF($C543="1 - Revenues",1,IF(AND($C543="5 - Transfers",MID(I543,15,1)="4"),1,-1))</f>
        <v>-35000</v>
      </c>
      <c r="N543" s="17">
        <f>VLOOKUP($K543,[1]Budget!$V:$AE,6,0)*IF($C543="1 - Revenues",1,IF(AND($C543="5 - Transfers",MID(J543,15,1)="4"),1,-1))</f>
        <v>-39000</v>
      </c>
      <c r="O543" s="17">
        <f>IFERROR(IF(RIGHT(LEFT(K543,15),1)="4",VLOOKUP(K543,'[1]Budget Worksheet'!A:B,2,0),-1*VLOOKUP(K543,'[1]Budget Worksheet'!A:B,2,0)),0)</f>
        <v>-40170</v>
      </c>
      <c r="P543" s="17">
        <f>VLOOKUP($K543,[1]Budget!$V:$AE,8,0)*IF($C543="1 - Revenues",1,IF(AND($C543="5 - Transfers",MID($K543,15,1)="4"),1,-1))</f>
        <v>-40170</v>
      </c>
      <c r="Q543" s="17">
        <f>VLOOKUP($K543,[1]Budget!$V:$AE,10,0)*IF($C543="1 - Revenues",1,IF(AND($C543="5 - Transfers",MID(K543,15,1)="4"),1,-1))</f>
        <v>0</v>
      </c>
      <c r="S543" s="18" t="b">
        <f>IF(LEFT(C543,1)="1",1,-1)*SUMIF([1]Budget!V:V,'Budget Worksheet for Pivot Tabl'!K543,[1]Budget!AC:AC)=P543</f>
        <v>1</v>
      </c>
    </row>
    <row r="544" spans="1:19" x14ac:dyDescent="0.25">
      <c r="A544" t="s">
        <v>16</v>
      </c>
      <c r="B544" t="s">
        <v>2</v>
      </c>
      <c r="C544" t="s">
        <v>9</v>
      </c>
      <c r="D544" t="str">
        <f t="shared" si="8"/>
        <v>OUTFLOWS</v>
      </c>
      <c r="E544" t="s">
        <v>108</v>
      </c>
      <c r="F544" t="s">
        <v>109</v>
      </c>
      <c r="G544" t="s">
        <v>102</v>
      </c>
      <c r="H544" t="s">
        <v>212</v>
      </c>
      <c r="I544" t="s">
        <v>325</v>
      </c>
      <c r="J544" t="s">
        <v>326</v>
      </c>
      <c r="K544" t="s">
        <v>1031</v>
      </c>
      <c r="L544" t="s">
        <v>635</v>
      </c>
      <c r="M544" s="17">
        <f>VLOOKUP($K544,[1]Budget!$V:$AE,5,0)*IF($C544="1 - Revenues",1,IF(AND($C544="5 - Transfers",MID(I544,15,1)="4"),1,-1))</f>
        <v>0</v>
      </c>
      <c r="N544" s="17">
        <f>VLOOKUP($K544,[1]Budget!$V:$AE,6,0)*IF($C544="1 - Revenues",1,IF(AND($C544="5 - Transfers",MID(J544,15,1)="4"),1,-1))</f>
        <v>0</v>
      </c>
      <c r="O544" s="17">
        <f>IFERROR(IF(RIGHT(LEFT(K544,15),1)="4",VLOOKUP(K544,'[1]Budget Worksheet'!A:B,2,0),-1*VLOOKUP(K544,'[1]Budget Worksheet'!A:B,2,0)),0)</f>
        <v>-515</v>
      </c>
      <c r="P544" s="17">
        <f>VLOOKUP($K544,[1]Budget!$V:$AE,8,0)*IF($C544="1 - Revenues",1,IF(AND($C544="5 - Transfers",MID($K544,15,1)="4"),1,-1))</f>
        <v>-515</v>
      </c>
      <c r="Q544" s="17">
        <f>VLOOKUP($K544,[1]Budget!$V:$AE,10,0)*IF($C544="1 - Revenues",1,IF(AND($C544="5 - Transfers",MID(K544,15,1)="4"),1,-1))</f>
        <v>0</v>
      </c>
      <c r="S544" s="18" t="b">
        <f>IF(LEFT(C544,1)="1",1,-1)*SUMIF([1]Budget!V:V,'Budget Worksheet for Pivot Tabl'!K544,[1]Budget!AC:AC)=P544</f>
        <v>1</v>
      </c>
    </row>
    <row r="545" spans="1:19" x14ac:dyDescent="0.25">
      <c r="A545" t="s">
        <v>16</v>
      </c>
      <c r="B545" t="s">
        <v>2</v>
      </c>
      <c r="C545" t="s">
        <v>9</v>
      </c>
      <c r="D545" t="str">
        <f t="shared" si="8"/>
        <v>OUTFLOWS</v>
      </c>
      <c r="E545" t="s">
        <v>108</v>
      </c>
      <c r="F545" t="s">
        <v>109</v>
      </c>
      <c r="G545" t="s">
        <v>102</v>
      </c>
      <c r="H545" t="s">
        <v>212</v>
      </c>
      <c r="I545" t="s">
        <v>325</v>
      </c>
      <c r="J545" t="s">
        <v>326</v>
      </c>
      <c r="K545" t="s">
        <v>1032</v>
      </c>
      <c r="L545" t="s">
        <v>637</v>
      </c>
      <c r="M545" s="17">
        <f>VLOOKUP($K545,[1]Budget!$V:$AE,5,0)*IF($C545="1 - Revenues",1,IF(AND($C545="5 - Transfers",MID(I545,15,1)="4"),1,-1))</f>
        <v>-1000</v>
      </c>
      <c r="N545" s="17">
        <f>VLOOKUP($K545,[1]Budget!$V:$AE,6,0)*IF($C545="1 - Revenues",1,IF(AND($C545="5 - Transfers",MID(J545,15,1)="4"),1,-1))</f>
        <v>-1000</v>
      </c>
      <c r="O545" s="17">
        <f>IFERROR(IF(RIGHT(LEFT(K545,15),1)="4",VLOOKUP(K545,'[1]Budget Worksheet'!A:B,2,0),-1*VLOOKUP(K545,'[1]Budget Worksheet'!A:B,2,0)),0)</f>
        <v>-824</v>
      </c>
      <c r="P545" s="17">
        <f>VLOOKUP($K545,[1]Budget!$V:$AE,8,0)*IF($C545="1 - Revenues",1,IF(AND($C545="5 - Transfers",MID($K545,15,1)="4"),1,-1))</f>
        <v>-824</v>
      </c>
      <c r="Q545" s="17">
        <f>VLOOKUP($K545,[1]Budget!$V:$AE,10,0)*IF($C545="1 - Revenues",1,IF(AND($C545="5 - Transfers",MID(K545,15,1)="4"),1,-1))</f>
        <v>0</v>
      </c>
      <c r="S545" s="18" t="b">
        <f>IF(LEFT(C545,1)="1",1,-1)*SUMIF([1]Budget!V:V,'Budget Worksheet for Pivot Tabl'!K545,[1]Budget!AC:AC)=P545</f>
        <v>1</v>
      </c>
    </row>
    <row r="546" spans="1:19" x14ac:dyDescent="0.25">
      <c r="A546" t="s">
        <v>16</v>
      </c>
      <c r="B546" t="s">
        <v>2</v>
      </c>
      <c r="C546" t="s">
        <v>9</v>
      </c>
      <c r="D546" t="str">
        <f t="shared" si="8"/>
        <v>OUTFLOWS</v>
      </c>
      <c r="E546" t="s">
        <v>108</v>
      </c>
      <c r="F546" t="s">
        <v>109</v>
      </c>
      <c r="G546" t="s">
        <v>102</v>
      </c>
      <c r="H546" t="s">
        <v>212</v>
      </c>
      <c r="I546" t="s">
        <v>325</v>
      </c>
      <c r="J546" t="s">
        <v>326</v>
      </c>
      <c r="K546" t="s">
        <v>1033</v>
      </c>
      <c r="L546" t="s">
        <v>484</v>
      </c>
      <c r="M546" s="17">
        <f>VLOOKUP($K546,[1]Budget!$V:$AE,5,0)*IF($C546="1 - Revenues",1,IF(AND($C546="5 - Transfers",MID(I546,15,1)="4"),1,-1))</f>
        <v>-13000</v>
      </c>
      <c r="N546" s="17">
        <f>VLOOKUP($K546,[1]Budget!$V:$AE,6,0)*IF($C546="1 - Revenues",1,IF(AND($C546="5 - Transfers",MID(J546,15,1)="4"),1,-1))</f>
        <v>-14000</v>
      </c>
      <c r="O546" s="17">
        <f>IFERROR(IF(RIGHT(LEFT(K546,15),1)="4",VLOOKUP(K546,'[1]Budget Worksheet'!A:B,2,0),-1*VLOOKUP(K546,'[1]Budget Worksheet'!A:B,2,0)),0)</f>
        <v>-15000</v>
      </c>
      <c r="P546" s="17">
        <f>VLOOKUP($K546,[1]Budget!$V:$AE,8,0)*IF($C546="1 - Revenues",1,IF(AND($C546="5 - Transfers",MID($K546,15,1)="4"),1,-1))</f>
        <v>-15000</v>
      </c>
      <c r="Q546" s="17">
        <f>VLOOKUP($K546,[1]Budget!$V:$AE,10,0)*IF($C546="1 - Revenues",1,IF(AND($C546="5 - Transfers",MID(K546,15,1)="4"),1,-1))</f>
        <v>0</v>
      </c>
      <c r="S546" s="18" t="b">
        <f>IF(LEFT(C546,1)="1",1,-1)*SUMIF([1]Budget!V:V,'Budget Worksheet for Pivot Tabl'!K546,[1]Budget!AC:AC)=P546</f>
        <v>1</v>
      </c>
    </row>
    <row r="547" spans="1:19" x14ac:dyDescent="0.25">
      <c r="A547" t="s">
        <v>16</v>
      </c>
      <c r="B547" t="s">
        <v>2</v>
      </c>
      <c r="C547" t="s">
        <v>9</v>
      </c>
      <c r="D547" t="str">
        <f t="shared" si="8"/>
        <v>OUTFLOWS</v>
      </c>
      <c r="E547" t="s">
        <v>108</v>
      </c>
      <c r="F547" t="s">
        <v>109</v>
      </c>
      <c r="G547" t="s">
        <v>102</v>
      </c>
      <c r="H547" t="s">
        <v>212</v>
      </c>
      <c r="I547" t="s">
        <v>325</v>
      </c>
      <c r="J547" t="s">
        <v>326</v>
      </c>
      <c r="K547" t="s">
        <v>1034</v>
      </c>
      <c r="L547" t="s">
        <v>640</v>
      </c>
      <c r="M547" s="17">
        <f>VLOOKUP($K547,[1]Budget!$V:$AE,5,0)*IF($C547="1 - Revenues",1,IF(AND($C547="5 - Transfers",MID(I547,15,1)="4"),1,-1))</f>
        <v>-30000</v>
      </c>
      <c r="N547" s="17">
        <f>VLOOKUP($K547,[1]Budget!$V:$AE,6,0)*IF($C547="1 - Revenues",1,IF(AND($C547="5 - Transfers",MID(J547,15,1)="4"),1,-1))</f>
        <v>-20000</v>
      </c>
      <c r="O547" s="17">
        <f>IFERROR(IF(RIGHT(LEFT(K547,15),1)="4",VLOOKUP(K547,'[1]Budget Worksheet'!A:B,2,0),-1*VLOOKUP(K547,'[1]Budget Worksheet'!A:B,2,0)),0)</f>
        <v>-50000</v>
      </c>
      <c r="P547" s="17">
        <f>VLOOKUP($K547,[1]Budget!$V:$AE,8,0)*IF($C547="1 - Revenues",1,IF(AND($C547="5 - Transfers",MID($K547,15,1)="4"),1,-1))</f>
        <v>-50000</v>
      </c>
      <c r="Q547" s="17">
        <f>VLOOKUP($K547,[1]Budget!$V:$AE,10,0)*IF($C547="1 - Revenues",1,IF(AND($C547="5 - Transfers",MID(K547,15,1)="4"),1,-1))</f>
        <v>0</v>
      </c>
      <c r="S547" s="18" t="b">
        <f>IF(LEFT(C547,1)="1",1,-1)*SUMIF([1]Budget!V:V,'Budget Worksheet for Pivot Tabl'!K547,[1]Budget!AC:AC)=P547</f>
        <v>1</v>
      </c>
    </row>
    <row r="548" spans="1:19" x14ac:dyDescent="0.25">
      <c r="A548" t="s">
        <v>16</v>
      </c>
      <c r="B548" t="s">
        <v>2</v>
      </c>
      <c r="C548" t="s">
        <v>9</v>
      </c>
      <c r="D548" t="str">
        <f t="shared" si="8"/>
        <v>OUTFLOWS</v>
      </c>
      <c r="E548" t="s">
        <v>108</v>
      </c>
      <c r="F548" t="s">
        <v>109</v>
      </c>
      <c r="G548" t="s">
        <v>102</v>
      </c>
      <c r="H548" t="s">
        <v>212</v>
      </c>
      <c r="I548" t="s">
        <v>325</v>
      </c>
      <c r="J548" t="s">
        <v>326</v>
      </c>
      <c r="K548" t="s">
        <v>1035</v>
      </c>
      <c r="L548" t="s">
        <v>900</v>
      </c>
      <c r="M548" s="17">
        <f>VLOOKUP($K548,[1]Budget!$V:$AE,5,0)*IF($C548="1 - Revenues",1,IF(AND($C548="5 - Transfers",MID(I548,15,1)="4"),1,-1))</f>
        <v>-12000</v>
      </c>
      <c r="N548" s="17">
        <f>VLOOKUP($K548,[1]Budget!$V:$AE,6,0)*IF($C548="1 - Revenues",1,IF(AND($C548="5 - Transfers",MID(J548,15,1)="4"),1,-1))</f>
        <v>-13000</v>
      </c>
      <c r="O548" s="17">
        <f>IFERROR(IF(RIGHT(LEFT(K548,15),1)="4",VLOOKUP(K548,'[1]Budget Worksheet'!A:B,2,0),-1*VLOOKUP(K548,'[1]Budget Worksheet'!A:B,2,0)),0)</f>
        <v>-16000</v>
      </c>
      <c r="P548" s="17">
        <f>VLOOKUP($K548,[1]Budget!$V:$AE,8,0)*IF($C548="1 - Revenues",1,IF(AND($C548="5 - Transfers",MID($K548,15,1)="4"),1,-1))</f>
        <v>-16000</v>
      </c>
      <c r="Q548" s="17">
        <f>VLOOKUP($K548,[1]Budget!$V:$AE,10,0)*IF($C548="1 - Revenues",1,IF(AND($C548="5 - Transfers",MID(K548,15,1)="4"),1,-1))</f>
        <v>0</v>
      </c>
      <c r="S548" s="18" t="b">
        <f>IF(LEFT(C548,1)="1",1,-1)*SUMIF([1]Budget!V:V,'Budget Worksheet for Pivot Tabl'!K548,[1]Budget!AC:AC)=P548</f>
        <v>1</v>
      </c>
    </row>
    <row r="549" spans="1:19" x14ac:dyDescent="0.25">
      <c r="A549" t="s">
        <v>16</v>
      </c>
      <c r="B549" t="s">
        <v>2</v>
      </c>
      <c r="C549" t="s">
        <v>9</v>
      </c>
      <c r="D549" t="str">
        <f t="shared" si="8"/>
        <v>OUTFLOWS</v>
      </c>
      <c r="E549" t="s">
        <v>108</v>
      </c>
      <c r="F549" t="s">
        <v>109</v>
      </c>
      <c r="G549" t="s">
        <v>102</v>
      </c>
      <c r="H549" t="s">
        <v>212</v>
      </c>
      <c r="I549" t="s">
        <v>325</v>
      </c>
      <c r="J549" t="s">
        <v>326</v>
      </c>
      <c r="K549" t="s">
        <v>1036</v>
      </c>
      <c r="L549" t="s">
        <v>1037</v>
      </c>
      <c r="M549" s="17">
        <f>VLOOKUP($K549,[1]Budget!$V:$AE,5,0)*IF($C549="1 - Revenues",1,IF(AND($C549="5 - Transfers",MID(I549,15,1)="4"),1,-1))</f>
        <v>-7000</v>
      </c>
      <c r="N549" s="17">
        <f>VLOOKUP($K549,[1]Budget!$V:$AE,6,0)*IF($C549="1 - Revenues",1,IF(AND($C549="5 - Transfers",MID(J549,15,1)="4"),1,-1))</f>
        <v>0</v>
      </c>
      <c r="O549" s="17">
        <f>IFERROR(IF(RIGHT(LEFT(K549,15),1)="4",VLOOKUP(K549,'[1]Budget Worksheet'!A:B,2,0),-1*VLOOKUP(K549,'[1]Budget Worksheet'!A:B,2,0)),0)</f>
        <v>-11025</v>
      </c>
      <c r="P549" s="17">
        <f>VLOOKUP($K549,[1]Budget!$V:$AE,8,0)*IF($C549="1 - Revenues",1,IF(AND($C549="5 - Transfers",MID($K549,15,1)="4"),1,-1))</f>
        <v>-11025</v>
      </c>
      <c r="Q549" s="17">
        <f>VLOOKUP($K549,[1]Budget!$V:$AE,10,0)*IF($C549="1 - Revenues",1,IF(AND($C549="5 - Transfers",MID(K549,15,1)="4"),1,-1))</f>
        <v>0</v>
      </c>
      <c r="S549" s="18" t="b">
        <f>IF(LEFT(C549,1)="1",1,-1)*SUMIF([1]Budget!V:V,'Budget Worksheet for Pivot Tabl'!K549,[1]Budget!AC:AC)=P549</f>
        <v>1</v>
      </c>
    </row>
    <row r="550" spans="1:19" x14ac:dyDescent="0.25">
      <c r="A550" t="s">
        <v>16</v>
      </c>
      <c r="B550" t="s">
        <v>2</v>
      </c>
      <c r="C550" t="s">
        <v>9</v>
      </c>
      <c r="D550" t="str">
        <f t="shared" si="8"/>
        <v>OUTFLOWS</v>
      </c>
      <c r="E550" t="s">
        <v>108</v>
      </c>
      <c r="F550" t="s">
        <v>109</v>
      </c>
      <c r="G550" t="s">
        <v>102</v>
      </c>
      <c r="H550" t="s">
        <v>212</v>
      </c>
      <c r="I550" t="s">
        <v>325</v>
      </c>
      <c r="J550" t="s">
        <v>326</v>
      </c>
      <c r="K550" t="s">
        <v>1038</v>
      </c>
      <c r="L550" t="s">
        <v>1039</v>
      </c>
      <c r="M550" s="17">
        <f>VLOOKUP($K550,[1]Budget!$V:$AE,5,0)*IF($C550="1 - Revenues",1,IF(AND($C550="5 - Transfers",MID(I550,15,1)="4"),1,-1))</f>
        <v>-2000</v>
      </c>
      <c r="N550" s="17">
        <f>VLOOKUP($K550,[1]Budget!$V:$AE,6,0)*IF($C550="1 - Revenues",1,IF(AND($C550="5 - Transfers",MID(J550,15,1)="4"),1,-1))</f>
        <v>-5000</v>
      </c>
      <c r="O550" s="17">
        <f>IFERROR(IF(RIGHT(LEFT(K550,15),1)="4",VLOOKUP(K550,'[1]Budget Worksheet'!A:B,2,0),-1*VLOOKUP(K550,'[1]Budget Worksheet'!A:B,2,0)),0)</f>
        <v>-7400</v>
      </c>
      <c r="P550" s="17">
        <f>VLOOKUP($K550,[1]Budget!$V:$AE,8,0)*IF($C550="1 - Revenues",1,IF(AND($C550="5 - Transfers",MID($K550,15,1)="4"),1,-1))</f>
        <v>-7400</v>
      </c>
      <c r="Q550" s="17">
        <f>VLOOKUP($K550,[1]Budget!$V:$AE,10,0)*IF($C550="1 - Revenues",1,IF(AND($C550="5 - Transfers",MID(K550,15,1)="4"),1,-1))</f>
        <v>0</v>
      </c>
      <c r="S550" s="18" t="b">
        <f>IF(LEFT(C550,1)="1",1,-1)*SUMIF([1]Budget!V:V,'Budget Worksheet for Pivot Tabl'!K550,[1]Budget!AC:AC)=P550</f>
        <v>1</v>
      </c>
    </row>
    <row r="551" spans="1:19" x14ac:dyDescent="0.25">
      <c r="A551" t="s">
        <v>16</v>
      </c>
      <c r="B551" t="s">
        <v>2</v>
      </c>
      <c r="C551" t="s">
        <v>9</v>
      </c>
      <c r="D551" t="str">
        <f t="shared" si="8"/>
        <v>OUTFLOWS</v>
      </c>
      <c r="E551" t="s">
        <v>108</v>
      </c>
      <c r="F551" t="s">
        <v>109</v>
      </c>
      <c r="G551" t="s">
        <v>102</v>
      </c>
      <c r="H551" t="s">
        <v>212</v>
      </c>
      <c r="I551" t="s">
        <v>325</v>
      </c>
      <c r="J551" t="s">
        <v>326</v>
      </c>
      <c r="K551" t="s">
        <v>1040</v>
      </c>
      <c r="L551" t="s">
        <v>792</v>
      </c>
      <c r="M551" s="17">
        <f>VLOOKUP($K551,[1]Budget!$V:$AE,5,0)*IF($C551="1 - Revenues",1,IF(AND($C551="5 - Transfers",MID(I551,15,1)="4"),1,-1))</f>
        <v>0</v>
      </c>
      <c r="N551" s="17">
        <f>VLOOKUP($K551,[1]Budget!$V:$AE,6,0)*IF($C551="1 - Revenues",1,IF(AND($C551="5 - Transfers",MID(J551,15,1)="4"),1,-1))</f>
        <v>0</v>
      </c>
      <c r="O551" s="17">
        <f>IFERROR(IF(RIGHT(LEFT(K551,15),1)="4",VLOOKUP(K551,'[1]Budget Worksheet'!A:B,2,0),-1*VLOOKUP(K551,'[1]Budget Worksheet'!A:B,2,0)),0)</f>
        <v>0</v>
      </c>
      <c r="P551" s="17">
        <f>VLOOKUP($K551,[1]Budget!$V:$AE,8,0)*IF($C551="1 - Revenues",1,IF(AND($C551="5 - Transfers",MID($K551,15,1)="4"),1,-1))</f>
        <v>0</v>
      </c>
      <c r="Q551" s="17">
        <f>VLOOKUP($K551,[1]Budget!$V:$AE,10,0)*IF($C551="1 - Revenues",1,IF(AND($C551="5 - Transfers",MID(K551,15,1)="4"),1,-1))</f>
        <v>0</v>
      </c>
      <c r="S551" s="18" t="b">
        <f>IF(LEFT(C551,1)="1",1,-1)*SUMIF([1]Budget!V:V,'Budget Worksheet for Pivot Tabl'!K551,[1]Budget!AC:AC)=P551</f>
        <v>1</v>
      </c>
    </row>
    <row r="552" spans="1:19" x14ac:dyDescent="0.25">
      <c r="A552" t="s">
        <v>16</v>
      </c>
      <c r="B552" t="s">
        <v>2</v>
      </c>
      <c r="C552" t="s">
        <v>9</v>
      </c>
      <c r="D552" t="str">
        <f t="shared" si="8"/>
        <v>OUTFLOWS</v>
      </c>
      <c r="E552" t="s">
        <v>108</v>
      </c>
      <c r="F552" t="s">
        <v>109</v>
      </c>
      <c r="G552" t="s">
        <v>102</v>
      </c>
      <c r="H552" t="s">
        <v>212</v>
      </c>
      <c r="I552" t="s">
        <v>325</v>
      </c>
      <c r="J552" t="s">
        <v>326</v>
      </c>
      <c r="K552" t="s">
        <v>1041</v>
      </c>
      <c r="L552" t="s">
        <v>1042</v>
      </c>
      <c r="M552" s="17">
        <f>VLOOKUP($K552,[1]Budget!$V:$AE,5,0)*IF($C552="1 - Revenues",1,IF(AND($C552="5 - Transfers",MID(I552,15,1)="4"),1,-1))</f>
        <v>-1000</v>
      </c>
      <c r="N552" s="17">
        <f>VLOOKUP($K552,[1]Budget!$V:$AE,6,0)*IF($C552="1 - Revenues",1,IF(AND($C552="5 - Transfers",MID(J552,15,1)="4"),1,-1))</f>
        <v>-1000</v>
      </c>
      <c r="O552" s="17">
        <f>IFERROR(IF(RIGHT(LEFT(K552,15),1)="4",VLOOKUP(K552,'[1]Budget Worksheet'!A:B,2,0),-1*VLOOKUP(K552,'[1]Budget Worksheet'!A:B,2,0)),0)</f>
        <v>-3000</v>
      </c>
      <c r="P552" s="17">
        <f>VLOOKUP($K552,[1]Budget!$V:$AE,8,0)*IF($C552="1 - Revenues",1,IF(AND($C552="5 - Transfers",MID($K552,15,1)="4"),1,-1))</f>
        <v>-3000</v>
      </c>
      <c r="Q552" s="17">
        <f>VLOOKUP($K552,[1]Budget!$V:$AE,10,0)*IF($C552="1 - Revenues",1,IF(AND($C552="5 - Transfers",MID(K552,15,1)="4"),1,-1))</f>
        <v>0</v>
      </c>
      <c r="S552" s="18" t="b">
        <f>IF(LEFT(C552,1)="1",1,-1)*SUMIF([1]Budget!V:V,'Budget Worksheet for Pivot Tabl'!K552,[1]Budget!AC:AC)=P552</f>
        <v>1</v>
      </c>
    </row>
    <row r="553" spans="1:19" x14ac:dyDescent="0.25">
      <c r="A553" t="s">
        <v>16</v>
      </c>
      <c r="B553" t="s">
        <v>2</v>
      </c>
      <c r="C553" t="s">
        <v>9</v>
      </c>
      <c r="D553" t="str">
        <f t="shared" si="8"/>
        <v>OUTFLOWS</v>
      </c>
      <c r="E553" t="s">
        <v>108</v>
      </c>
      <c r="F553" t="s">
        <v>109</v>
      </c>
      <c r="G553" t="s">
        <v>102</v>
      </c>
      <c r="H553" t="s">
        <v>212</v>
      </c>
      <c r="I553" t="s">
        <v>325</v>
      </c>
      <c r="J553" t="s">
        <v>326</v>
      </c>
      <c r="K553" t="s">
        <v>1043</v>
      </c>
      <c r="L553" t="s">
        <v>1044</v>
      </c>
      <c r="M553" s="17">
        <f>VLOOKUP($K553,[1]Budget!$V:$AE,5,0)*IF($C553="1 - Revenues",1,IF(AND($C553="5 - Transfers",MID(I553,15,1)="4"),1,-1))</f>
        <v>0</v>
      </c>
      <c r="N553" s="17">
        <f>VLOOKUP($K553,[1]Budget!$V:$AE,6,0)*IF($C553="1 - Revenues",1,IF(AND($C553="5 - Transfers",MID(J553,15,1)="4"),1,-1))</f>
        <v>0</v>
      </c>
      <c r="O553" s="17">
        <f>IFERROR(IF(RIGHT(LEFT(K553,15),1)="4",VLOOKUP(K553,'[1]Budget Worksheet'!A:B,2,0),-1*VLOOKUP(K553,'[1]Budget Worksheet'!A:B,2,0)),0)</f>
        <v>0</v>
      </c>
      <c r="P553" s="17">
        <f>VLOOKUP($K553,[1]Budget!$V:$AE,8,0)*IF($C553="1 - Revenues",1,IF(AND($C553="5 - Transfers",MID($K553,15,1)="4"),1,-1))</f>
        <v>0</v>
      </c>
      <c r="Q553" s="17">
        <f>VLOOKUP($K553,[1]Budget!$V:$AE,10,0)*IF($C553="1 - Revenues",1,IF(AND($C553="5 - Transfers",MID(K553,15,1)="4"),1,-1))</f>
        <v>0</v>
      </c>
      <c r="S553" s="18" t="b">
        <f>IF(LEFT(C553,1)="1",1,-1)*SUMIF([1]Budget!V:V,'Budget Worksheet for Pivot Tabl'!K553,[1]Budget!AC:AC)=P553</f>
        <v>1</v>
      </c>
    </row>
    <row r="554" spans="1:19" x14ac:dyDescent="0.25">
      <c r="A554" t="s">
        <v>16</v>
      </c>
      <c r="B554" t="s">
        <v>2</v>
      </c>
      <c r="C554" t="s">
        <v>9</v>
      </c>
      <c r="D554" t="str">
        <f t="shared" si="8"/>
        <v>OUTFLOWS</v>
      </c>
      <c r="E554" t="s">
        <v>108</v>
      </c>
      <c r="F554" t="s">
        <v>109</v>
      </c>
      <c r="G554" t="s">
        <v>102</v>
      </c>
      <c r="H554" t="s">
        <v>212</v>
      </c>
      <c r="I554" t="s">
        <v>325</v>
      </c>
      <c r="J554" t="s">
        <v>326</v>
      </c>
      <c r="K554" t="s">
        <v>1045</v>
      </c>
      <c r="L554" t="s">
        <v>1046</v>
      </c>
      <c r="M554" s="17">
        <f>VLOOKUP($K554,[1]Budget!$V:$AE,5,0)*IF($C554="1 - Revenues",1,IF(AND($C554="5 - Transfers",MID(I554,15,1)="4"),1,-1))</f>
        <v>0</v>
      </c>
      <c r="N554" s="17">
        <f>VLOOKUP($K554,[1]Budget!$V:$AE,6,0)*IF($C554="1 - Revenues",1,IF(AND($C554="5 - Transfers",MID(J554,15,1)="4"),1,-1))</f>
        <v>0</v>
      </c>
      <c r="O554" s="17">
        <f>IFERROR(IF(RIGHT(LEFT(K554,15),1)="4",VLOOKUP(K554,'[1]Budget Worksheet'!A:B,2,0),-1*VLOOKUP(K554,'[1]Budget Worksheet'!A:B,2,0)),0)</f>
        <v>0</v>
      </c>
      <c r="P554" s="17">
        <f>VLOOKUP($K554,[1]Budget!$V:$AE,8,0)*IF($C554="1 - Revenues",1,IF(AND($C554="5 - Transfers",MID($K554,15,1)="4"),1,-1))</f>
        <v>0</v>
      </c>
      <c r="Q554" s="17">
        <f>VLOOKUP($K554,[1]Budget!$V:$AE,10,0)*IF($C554="1 - Revenues",1,IF(AND($C554="5 - Transfers",MID(K554,15,1)="4"),1,-1))</f>
        <v>0</v>
      </c>
      <c r="S554" s="18" t="b">
        <f>IF(LEFT(C554,1)="1",1,-1)*SUMIF([1]Budget!V:V,'Budget Worksheet for Pivot Tabl'!K554,[1]Budget!AC:AC)=P554</f>
        <v>1</v>
      </c>
    </row>
    <row r="555" spans="1:19" x14ac:dyDescent="0.25">
      <c r="A555" t="s">
        <v>16</v>
      </c>
      <c r="B555" t="s">
        <v>2</v>
      </c>
      <c r="C555" t="s">
        <v>9</v>
      </c>
      <c r="D555" t="str">
        <f t="shared" si="8"/>
        <v>OUTFLOWS</v>
      </c>
      <c r="E555" t="s">
        <v>108</v>
      </c>
      <c r="F555" t="s">
        <v>109</v>
      </c>
      <c r="G555" t="s">
        <v>102</v>
      </c>
      <c r="H555" t="s">
        <v>212</v>
      </c>
      <c r="I555" t="s">
        <v>325</v>
      </c>
      <c r="J555" t="s">
        <v>326</v>
      </c>
      <c r="K555" t="s">
        <v>1047</v>
      </c>
      <c r="L555" t="s">
        <v>1048</v>
      </c>
      <c r="M555" s="17">
        <f>VLOOKUP($K555,[1]Budget!$V:$AE,5,0)*IF($C555="1 - Revenues",1,IF(AND($C555="5 - Transfers",MID(I555,15,1)="4"),1,-1))</f>
        <v>0</v>
      </c>
      <c r="N555" s="17">
        <f>VLOOKUP($K555,[1]Budget!$V:$AE,6,0)*IF($C555="1 - Revenues",1,IF(AND($C555="5 - Transfers",MID(J555,15,1)="4"),1,-1))</f>
        <v>0</v>
      </c>
      <c r="O555" s="17">
        <f>IFERROR(IF(RIGHT(LEFT(K555,15),1)="4",VLOOKUP(K555,'[1]Budget Worksheet'!A:B,2,0),-1*VLOOKUP(K555,'[1]Budget Worksheet'!A:B,2,0)),0)</f>
        <v>-2000</v>
      </c>
      <c r="P555" s="17">
        <f>VLOOKUP($K555,[1]Budget!$V:$AE,8,0)*IF($C555="1 - Revenues",1,IF(AND($C555="5 - Transfers",MID($K555,15,1)="4"),1,-1))</f>
        <v>-2000</v>
      </c>
      <c r="Q555" s="17">
        <f>VLOOKUP($K555,[1]Budget!$V:$AE,10,0)*IF($C555="1 - Revenues",1,IF(AND($C555="5 - Transfers",MID(K555,15,1)="4"),1,-1))</f>
        <v>0</v>
      </c>
      <c r="S555" s="18" t="b">
        <f>IF(LEFT(C555,1)="1",1,-1)*SUMIF([1]Budget!V:V,'Budget Worksheet for Pivot Tabl'!K555,[1]Budget!AC:AC)=P555</f>
        <v>1</v>
      </c>
    </row>
    <row r="556" spans="1:19" x14ac:dyDescent="0.25">
      <c r="A556" t="s">
        <v>16</v>
      </c>
      <c r="B556" t="s">
        <v>2</v>
      </c>
      <c r="C556" t="s">
        <v>9</v>
      </c>
      <c r="D556" t="str">
        <f t="shared" si="8"/>
        <v>OUTFLOWS</v>
      </c>
      <c r="E556" t="s">
        <v>108</v>
      </c>
      <c r="F556" t="s">
        <v>109</v>
      </c>
      <c r="G556" t="s">
        <v>102</v>
      </c>
      <c r="H556" t="s">
        <v>212</v>
      </c>
      <c r="I556" t="s">
        <v>325</v>
      </c>
      <c r="J556" t="s">
        <v>326</v>
      </c>
      <c r="K556" t="s">
        <v>1049</v>
      </c>
      <c r="L556" t="s">
        <v>1050</v>
      </c>
      <c r="M556" s="17">
        <f>VLOOKUP($K556,[1]Budget!$V:$AE,5,0)*IF($C556="1 - Revenues",1,IF(AND($C556="5 - Transfers",MID(I556,15,1)="4"),1,-1))</f>
        <v>0</v>
      </c>
      <c r="N556" s="17">
        <f>VLOOKUP($K556,[1]Budget!$V:$AE,6,0)*IF($C556="1 - Revenues",1,IF(AND($C556="5 - Transfers",MID(J556,15,1)="4"),1,-1))</f>
        <v>0</v>
      </c>
      <c r="O556" s="17">
        <f>IFERROR(IF(RIGHT(LEFT(K556,15),1)="4",VLOOKUP(K556,'[1]Budget Worksheet'!A:B,2,0),-1*VLOOKUP(K556,'[1]Budget Worksheet'!A:B,2,0)),0)</f>
        <v>0</v>
      </c>
      <c r="P556" s="17">
        <f>VLOOKUP($K556,[1]Budget!$V:$AE,8,0)*IF($C556="1 - Revenues",1,IF(AND($C556="5 - Transfers",MID($K556,15,1)="4"),1,-1))</f>
        <v>0</v>
      </c>
      <c r="Q556" s="17">
        <f>VLOOKUP($K556,[1]Budget!$V:$AE,10,0)*IF($C556="1 - Revenues",1,IF(AND($C556="5 - Transfers",MID(K556,15,1)="4"),1,-1))</f>
        <v>0</v>
      </c>
      <c r="S556" s="18" t="b">
        <f>IF(LEFT(C556,1)="1",1,-1)*SUMIF([1]Budget!V:V,'Budget Worksheet for Pivot Tabl'!K556,[1]Budget!AC:AC)=P556</f>
        <v>1</v>
      </c>
    </row>
    <row r="557" spans="1:19" x14ac:dyDescent="0.25">
      <c r="A557" t="s">
        <v>16</v>
      </c>
      <c r="B557" t="s">
        <v>2</v>
      </c>
      <c r="C557" t="s">
        <v>9</v>
      </c>
      <c r="D557" t="str">
        <f t="shared" si="8"/>
        <v>OUTFLOWS</v>
      </c>
      <c r="E557" t="s">
        <v>108</v>
      </c>
      <c r="F557" t="s">
        <v>109</v>
      </c>
      <c r="G557" t="s">
        <v>102</v>
      </c>
      <c r="H557" t="s">
        <v>212</v>
      </c>
      <c r="I557" t="s">
        <v>325</v>
      </c>
      <c r="J557" t="s">
        <v>326</v>
      </c>
      <c r="K557" t="s">
        <v>1051</v>
      </c>
      <c r="L557" t="s">
        <v>490</v>
      </c>
      <c r="M557" s="17">
        <f>VLOOKUP($K557,[1]Budget!$V:$AE,5,0)*IF($C557="1 - Revenues",1,IF(AND($C557="5 - Transfers",MID(I557,15,1)="4"),1,-1))</f>
        <v>-4000</v>
      </c>
      <c r="N557" s="17">
        <f>VLOOKUP($K557,[1]Budget!$V:$AE,6,0)*IF($C557="1 - Revenues",1,IF(AND($C557="5 - Transfers",MID(J557,15,1)="4"),1,-1))</f>
        <v>-3000</v>
      </c>
      <c r="O557" s="17">
        <f>IFERROR(IF(RIGHT(LEFT(K557,15),1)="4",VLOOKUP(K557,'[1]Budget Worksheet'!A:B,2,0),-1*VLOOKUP(K557,'[1]Budget Worksheet'!A:B,2,0)),0)</f>
        <v>-4000</v>
      </c>
      <c r="P557" s="17">
        <f>VLOOKUP($K557,[1]Budget!$V:$AE,8,0)*IF($C557="1 - Revenues",1,IF(AND($C557="5 - Transfers",MID($K557,15,1)="4"),1,-1))</f>
        <v>-4000</v>
      </c>
      <c r="Q557" s="17">
        <f>VLOOKUP($K557,[1]Budget!$V:$AE,10,0)*IF($C557="1 - Revenues",1,IF(AND($C557="5 - Transfers",MID(K557,15,1)="4"),1,-1))</f>
        <v>0</v>
      </c>
      <c r="S557" s="18" t="b">
        <f>IF(LEFT(C557,1)="1",1,-1)*SUMIF([1]Budget!V:V,'Budget Worksheet for Pivot Tabl'!K557,[1]Budget!AC:AC)=P557</f>
        <v>1</v>
      </c>
    </row>
    <row r="558" spans="1:19" x14ac:dyDescent="0.25">
      <c r="A558" t="s">
        <v>16</v>
      </c>
      <c r="B558" t="s">
        <v>2</v>
      </c>
      <c r="C558" t="s">
        <v>9</v>
      </c>
      <c r="D558" t="str">
        <f t="shared" si="8"/>
        <v>OUTFLOWS</v>
      </c>
      <c r="E558" t="s">
        <v>108</v>
      </c>
      <c r="F558" t="s">
        <v>109</v>
      </c>
      <c r="G558" t="s">
        <v>102</v>
      </c>
      <c r="H558" t="s">
        <v>212</v>
      </c>
      <c r="I558" t="s">
        <v>325</v>
      </c>
      <c r="J558" t="s">
        <v>326</v>
      </c>
      <c r="K558" t="s">
        <v>1052</v>
      </c>
      <c r="L558" t="s">
        <v>905</v>
      </c>
      <c r="M558" s="17">
        <f>VLOOKUP($K558,[1]Budget!$V:$AE,5,0)*IF($C558="1 - Revenues",1,IF(AND($C558="5 - Transfers",MID(I558,15,1)="4"),1,-1))</f>
        <v>0</v>
      </c>
      <c r="N558" s="17">
        <f>VLOOKUP($K558,[1]Budget!$V:$AE,6,0)*IF($C558="1 - Revenues",1,IF(AND($C558="5 - Transfers",MID(J558,15,1)="4"),1,-1))</f>
        <v>0</v>
      </c>
      <c r="O558" s="17">
        <f>IFERROR(IF(RIGHT(LEFT(K558,15),1)="4",VLOOKUP(K558,'[1]Budget Worksheet'!A:B,2,0),-1*VLOOKUP(K558,'[1]Budget Worksheet'!A:B,2,0)),0)</f>
        <v>0</v>
      </c>
      <c r="P558" s="17">
        <f>VLOOKUP($K558,[1]Budget!$V:$AE,8,0)*IF($C558="1 - Revenues",1,IF(AND($C558="5 - Transfers",MID($K558,15,1)="4"),1,-1))</f>
        <v>0</v>
      </c>
      <c r="Q558" s="17">
        <f>VLOOKUP($K558,[1]Budget!$V:$AE,10,0)*IF($C558="1 - Revenues",1,IF(AND($C558="5 - Transfers",MID(K558,15,1)="4"),1,-1))</f>
        <v>0</v>
      </c>
      <c r="S558" s="18" t="b">
        <f>IF(LEFT(C558,1)="1",1,-1)*SUMIF([1]Budget!V:V,'Budget Worksheet for Pivot Tabl'!K558,[1]Budget!AC:AC)=P558</f>
        <v>1</v>
      </c>
    </row>
    <row r="559" spans="1:19" x14ac:dyDescent="0.25">
      <c r="A559" t="s">
        <v>16</v>
      </c>
      <c r="B559" t="s">
        <v>2</v>
      </c>
      <c r="C559" t="s">
        <v>9</v>
      </c>
      <c r="D559" t="str">
        <f t="shared" si="8"/>
        <v>OUTFLOWS</v>
      </c>
      <c r="E559" t="s">
        <v>108</v>
      </c>
      <c r="F559" t="s">
        <v>109</v>
      </c>
      <c r="G559" t="s">
        <v>102</v>
      </c>
      <c r="H559" t="s">
        <v>212</v>
      </c>
      <c r="I559" t="s">
        <v>325</v>
      </c>
      <c r="J559" t="s">
        <v>326</v>
      </c>
      <c r="K559" t="s">
        <v>1053</v>
      </c>
      <c r="L559" t="s">
        <v>954</v>
      </c>
      <c r="M559" s="17">
        <f>VLOOKUP($K559,[1]Budget!$V:$AE,5,0)*IF($C559="1 - Revenues",1,IF(AND($C559="5 - Transfers",MID(I559,15,1)="4"),1,-1))</f>
        <v>-11000</v>
      </c>
      <c r="N559" s="17">
        <f>VLOOKUP($K559,[1]Budget!$V:$AE,6,0)*IF($C559="1 - Revenues",1,IF(AND($C559="5 - Transfers",MID(J559,15,1)="4"),1,-1))</f>
        <v>-8000</v>
      </c>
      <c r="O559" s="17">
        <f>IFERROR(IF(RIGHT(LEFT(K559,15),1)="4",VLOOKUP(K559,'[1]Budget Worksheet'!A:B,2,0),-1*VLOOKUP(K559,'[1]Budget Worksheet'!A:B,2,0)),0)</f>
        <v>-12000</v>
      </c>
      <c r="P559" s="17">
        <f>VLOOKUP($K559,[1]Budget!$V:$AE,8,0)*IF($C559="1 - Revenues",1,IF(AND($C559="5 - Transfers",MID($K559,15,1)="4"),1,-1))</f>
        <v>-12000</v>
      </c>
      <c r="Q559" s="17">
        <f>VLOOKUP($K559,[1]Budget!$V:$AE,10,0)*IF($C559="1 - Revenues",1,IF(AND($C559="5 - Transfers",MID(K559,15,1)="4"),1,-1))</f>
        <v>0</v>
      </c>
      <c r="S559" s="18" t="b">
        <f>IF(LEFT(C559,1)="1",1,-1)*SUMIF([1]Budget!V:V,'Budget Worksheet for Pivot Tabl'!K559,[1]Budget!AC:AC)=P559</f>
        <v>1</v>
      </c>
    </row>
    <row r="560" spans="1:19" x14ac:dyDescent="0.25">
      <c r="A560" t="s">
        <v>16</v>
      </c>
      <c r="B560" t="s">
        <v>2</v>
      </c>
      <c r="C560" t="s">
        <v>9</v>
      </c>
      <c r="D560" t="str">
        <f t="shared" si="8"/>
        <v>OUTFLOWS</v>
      </c>
      <c r="E560" t="s">
        <v>108</v>
      </c>
      <c r="F560" t="s">
        <v>109</v>
      </c>
      <c r="G560" t="s">
        <v>102</v>
      </c>
      <c r="H560" t="s">
        <v>212</v>
      </c>
      <c r="I560" t="s">
        <v>325</v>
      </c>
      <c r="J560" t="s">
        <v>326</v>
      </c>
      <c r="K560" t="s">
        <v>1054</v>
      </c>
      <c r="L560" t="s">
        <v>956</v>
      </c>
      <c r="M560" s="17">
        <f>VLOOKUP($K560,[1]Budget!$V:$AE,5,0)*IF($C560="1 - Revenues",1,IF(AND($C560="5 - Transfers",MID(I560,15,1)="4"),1,-1))</f>
        <v>0</v>
      </c>
      <c r="N560" s="17">
        <f>VLOOKUP($K560,[1]Budget!$V:$AE,6,0)*IF($C560="1 - Revenues",1,IF(AND($C560="5 - Transfers",MID(J560,15,1)="4"),1,-1))</f>
        <v>0</v>
      </c>
      <c r="O560" s="17">
        <f>IFERROR(IF(RIGHT(LEFT(K560,15),1)="4",VLOOKUP(K560,'[1]Budget Worksheet'!A:B,2,0),-1*VLOOKUP(K560,'[1]Budget Worksheet'!A:B,2,0)),0)</f>
        <v>-400</v>
      </c>
      <c r="P560" s="17">
        <f>VLOOKUP($K560,[1]Budget!$V:$AE,8,0)*IF($C560="1 - Revenues",1,IF(AND($C560="5 - Transfers",MID($K560,15,1)="4"),1,-1))</f>
        <v>-400</v>
      </c>
      <c r="Q560" s="17">
        <f>VLOOKUP($K560,[1]Budget!$V:$AE,10,0)*IF($C560="1 - Revenues",1,IF(AND($C560="5 - Transfers",MID(K560,15,1)="4"),1,-1))</f>
        <v>0</v>
      </c>
      <c r="S560" s="18" t="b">
        <f>IF(LEFT(C560,1)="1",1,-1)*SUMIF([1]Budget!V:V,'Budget Worksheet for Pivot Tabl'!K560,[1]Budget!AC:AC)=P560</f>
        <v>1</v>
      </c>
    </row>
    <row r="561" spans="1:19" x14ac:dyDescent="0.25">
      <c r="A561" t="s">
        <v>16</v>
      </c>
      <c r="B561" t="s">
        <v>2</v>
      </c>
      <c r="C561" t="s">
        <v>9</v>
      </c>
      <c r="D561" t="str">
        <f t="shared" si="8"/>
        <v>OUTFLOWS</v>
      </c>
      <c r="E561" t="s">
        <v>108</v>
      </c>
      <c r="F561" t="s">
        <v>109</v>
      </c>
      <c r="G561" t="s">
        <v>102</v>
      </c>
      <c r="H561" t="s">
        <v>212</v>
      </c>
      <c r="I561" t="s">
        <v>325</v>
      </c>
      <c r="J561" t="s">
        <v>326</v>
      </c>
      <c r="K561" t="s">
        <v>1055</v>
      </c>
      <c r="L561" t="s">
        <v>1056</v>
      </c>
      <c r="M561" s="17">
        <f>VLOOKUP($K561,[1]Budget!$V:$AE,5,0)*IF($C561="1 - Revenues",1,IF(AND($C561="5 - Transfers",MID(I561,15,1)="4"),1,-1))</f>
        <v>0</v>
      </c>
      <c r="N561" s="17">
        <f>VLOOKUP($K561,[1]Budget!$V:$AE,6,0)*IF($C561="1 - Revenues",1,IF(AND($C561="5 - Transfers",MID(J561,15,1)="4"),1,-1))</f>
        <v>0</v>
      </c>
      <c r="O561" s="17">
        <f>IFERROR(IF(RIGHT(LEFT(K561,15),1)="4",VLOOKUP(K561,'[1]Budget Worksheet'!A:B,2,0),-1*VLOOKUP(K561,'[1]Budget Worksheet'!A:B,2,0)),0)</f>
        <v>0</v>
      </c>
      <c r="P561" s="17">
        <f>VLOOKUP($K561,[1]Budget!$V:$AE,8,0)*IF($C561="1 - Revenues",1,IF(AND($C561="5 - Transfers",MID($K561,15,1)="4"),1,-1))</f>
        <v>0</v>
      </c>
      <c r="Q561" s="17">
        <f>VLOOKUP($K561,[1]Budget!$V:$AE,10,0)*IF($C561="1 - Revenues",1,IF(AND($C561="5 - Transfers",MID(K561,15,1)="4"),1,-1))</f>
        <v>0</v>
      </c>
      <c r="S561" s="18" t="b">
        <f>IF(LEFT(C561,1)="1",1,-1)*SUMIF([1]Budget!V:V,'Budget Worksheet for Pivot Tabl'!K561,[1]Budget!AC:AC)=P561</f>
        <v>1</v>
      </c>
    </row>
    <row r="562" spans="1:19" x14ac:dyDescent="0.25">
      <c r="A562" t="s">
        <v>16</v>
      </c>
      <c r="B562" t="s">
        <v>2</v>
      </c>
      <c r="C562" t="s">
        <v>9</v>
      </c>
      <c r="D562" t="str">
        <f t="shared" si="8"/>
        <v>OUTFLOWS</v>
      </c>
      <c r="E562" t="s">
        <v>108</v>
      </c>
      <c r="F562" t="s">
        <v>109</v>
      </c>
      <c r="G562" t="s">
        <v>102</v>
      </c>
      <c r="H562" t="s">
        <v>212</v>
      </c>
      <c r="I562" t="s">
        <v>325</v>
      </c>
      <c r="J562" t="s">
        <v>326</v>
      </c>
      <c r="K562" t="s">
        <v>1057</v>
      </c>
      <c r="L562" t="s">
        <v>1058</v>
      </c>
      <c r="M562" s="17">
        <f>VLOOKUP($K562,[1]Budget!$V:$AE,5,0)*IF($C562="1 - Revenues",1,IF(AND($C562="5 - Transfers",MID(I562,15,1)="4"),1,-1))</f>
        <v>0</v>
      </c>
      <c r="N562" s="17">
        <f>VLOOKUP($K562,[1]Budget!$V:$AE,6,0)*IF($C562="1 - Revenues",1,IF(AND($C562="5 - Transfers",MID(J562,15,1)="4"),1,-1))</f>
        <v>0</v>
      </c>
      <c r="O562" s="17">
        <f>IFERROR(IF(RIGHT(LEFT(K562,15),1)="4",VLOOKUP(K562,'[1]Budget Worksheet'!A:B,2,0),-1*VLOOKUP(K562,'[1]Budget Worksheet'!A:B,2,0)),0)</f>
        <v>0</v>
      </c>
      <c r="P562" s="17">
        <f>VLOOKUP($K562,[1]Budget!$V:$AE,8,0)*IF($C562="1 - Revenues",1,IF(AND($C562="5 - Transfers",MID($K562,15,1)="4"),1,-1))</f>
        <v>0</v>
      </c>
      <c r="Q562" s="17">
        <f>VLOOKUP($K562,[1]Budget!$V:$AE,10,0)*IF($C562="1 - Revenues",1,IF(AND($C562="5 - Transfers",MID(K562,15,1)="4"),1,-1))</f>
        <v>0</v>
      </c>
      <c r="S562" s="18" t="b">
        <f>IF(LEFT(C562,1)="1",1,-1)*SUMIF([1]Budget!V:V,'Budget Worksheet for Pivot Tabl'!K562,[1]Budget!AC:AC)=P562</f>
        <v>1</v>
      </c>
    </row>
    <row r="563" spans="1:19" x14ac:dyDescent="0.25">
      <c r="A563" t="s">
        <v>16</v>
      </c>
      <c r="B563" t="s">
        <v>2</v>
      </c>
      <c r="C563" t="s">
        <v>9</v>
      </c>
      <c r="D563" t="str">
        <f t="shared" si="8"/>
        <v>OUTFLOWS</v>
      </c>
      <c r="E563" t="s">
        <v>108</v>
      </c>
      <c r="F563" t="s">
        <v>109</v>
      </c>
      <c r="G563" t="s">
        <v>102</v>
      </c>
      <c r="H563" t="s">
        <v>212</v>
      </c>
      <c r="I563" t="s">
        <v>325</v>
      </c>
      <c r="J563" t="s">
        <v>326</v>
      </c>
      <c r="K563" t="s">
        <v>1059</v>
      </c>
      <c r="L563" t="s">
        <v>1060</v>
      </c>
      <c r="M563" s="17">
        <f>VLOOKUP($K563,[1]Budget!$V:$AE,5,0)*IF($C563="1 - Revenues",1,IF(AND($C563="5 - Transfers",MID(I563,15,1)="4"),1,-1))</f>
        <v>0</v>
      </c>
      <c r="N563" s="17">
        <f>VLOOKUP($K563,[1]Budget!$V:$AE,6,0)*IF($C563="1 - Revenues",1,IF(AND($C563="5 - Transfers",MID(J563,15,1)="4"),1,-1))</f>
        <v>0</v>
      </c>
      <c r="O563" s="17">
        <f>IFERROR(IF(RIGHT(LEFT(K563,15),1)="4",VLOOKUP(K563,'[1]Budget Worksheet'!A:B,2,0),-1*VLOOKUP(K563,'[1]Budget Worksheet'!A:B,2,0)),0)</f>
        <v>0</v>
      </c>
      <c r="P563" s="17">
        <f>VLOOKUP($K563,[1]Budget!$V:$AE,8,0)*IF($C563="1 - Revenues",1,IF(AND($C563="5 - Transfers",MID($K563,15,1)="4"),1,-1))</f>
        <v>0</v>
      </c>
      <c r="Q563" s="17">
        <f>VLOOKUP($K563,[1]Budget!$V:$AE,10,0)*IF($C563="1 - Revenues",1,IF(AND($C563="5 - Transfers",MID(K563,15,1)="4"),1,-1))</f>
        <v>0</v>
      </c>
      <c r="S563" s="18" t="b">
        <f>IF(LEFT(C563,1)="1",1,-1)*SUMIF([1]Budget!V:V,'Budget Worksheet for Pivot Tabl'!K563,[1]Budget!AC:AC)=P563</f>
        <v>1</v>
      </c>
    </row>
    <row r="564" spans="1:19" x14ac:dyDescent="0.25">
      <c r="A564" t="s">
        <v>16</v>
      </c>
      <c r="B564" t="s">
        <v>2</v>
      </c>
      <c r="C564" t="s">
        <v>9</v>
      </c>
      <c r="D564" t="str">
        <f t="shared" si="8"/>
        <v>OUTFLOWS</v>
      </c>
      <c r="E564" t="s">
        <v>108</v>
      </c>
      <c r="F564" t="s">
        <v>109</v>
      </c>
      <c r="G564" t="s">
        <v>102</v>
      </c>
      <c r="H564" t="s">
        <v>212</v>
      </c>
      <c r="I564" t="s">
        <v>325</v>
      </c>
      <c r="J564" t="s">
        <v>326</v>
      </c>
      <c r="K564" t="s">
        <v>1061</v>
      </c>
      <c r="L564" t="s">
        <v>1062</v>
      </c>
      <c r="M564" s="17">
        <f>VLOOKUP($K564,[1]Budget!$V:$AE,5,0)*IF($C564="1 - Revenues",1,IF(AND($C564="5 - Transfers",MID(I564,15,1)="4"),1,-1))</f>
        <v>-1000</v>
      </c>
      <c r="N564" s="17">
        <f>VLOOKUP($K564,[1]Budget!$V:$AE,6,0)*IF($C564="1 - Revenues",1,IF(AND($C564="5 - Transfers",MID(J564,15,1)="4"),1,-1))</f>
        <v>-1000</v>
      </c>
      <c r="O564" s="17">
        <f>IFERROR(IF(RIGHT(LEFT(K564,15),1)="4",VLOOKUP(K564,'[1]Budget Worksheet'!A:B,2,0),-1*VLOOKUP(K564,'[1]Budget Worksheet'!A:B,2,0)),0)</f>
        <v>-2500</v>
      </c>
      <c r="P564" s="17">
        <f>VLOOKUP($K564,[1]Budget!$V:$AE,8,0)*IF($C564="1 - Revenues",1,IF(AND($C564="5 - Transfers",MID($K564,15,1)="4"),1,-1))</f>
        <v>-2500</v>
      </c>
      <c r="Q564" s="17">
        <f>VLOOKUP($K564,[1]Budget!$V:$AE,10,0)*IF($C564="1 - Revenues",1,IF(AND($C564="5 - Transfers",MID(K564,15,1)="4"),1,-1))</f>
        <v>0</v>
      </c>
      <c r="S564" s="18" t="b">
        <f>IF(LEFT(C564,1)="1",1,-1)*SUMIF([1]Budget!V:V,'Budget Worksheet for Pivot Tabl'!K564,[1]Budget!AC:AC)=P564</f>
        <v>1</v>
      </c>
    </row>
    <row r="565" spans="1:19" x14ac:dyDescent="0.25">
      <c r="A565" t="s">
        <v>16</v>
      </c>
      <c r="B565" t="s">
        <v>2</v>
      </c>
      <c r="C565" t="s">
        <v>9</v>
      </c>
      <c r="D565" t="str">
        <f t="shared" si="8"/>
        <v>OUTFLOWS</v>
      </c>
      <c r="E565" t="s">
        <v>108</v>
      </c>
      <c r="F565" t="s">
        <v>109</v>
      </c>
      <c r="G565" t="s">
        <v>102</v>
      </c>
      <c r="H565" t="s">
        <v>212</v>
      </c>
      <c r="I565" t="s">
        <v>325</v>
      </c>
      <c r="J565" t="s">
        <v>326</v>
      </c>
      <c r="K565" t="s">
        <v>1063</v>
      </c>
      <c r="L565" t="s">
        <v>492</v>
      </c>
      <c r="M565" s="17">
        <f>VLOOKUP($K565,[1]Budget!$V:$AE,5,0)*IF($C565="1 - Revenues",1,IF(AND($C565="5 - Transfers",MID(I565,15,1)="4"),1,-1))</f>
        <v>-1000</v>
      </c>
      <c r="N565" s="17">
        <f>VLOOKUP($K565,[1]Budget!$V:$AE,6,0)*IF($C565="1 - Revenues",1,IF(AND($C565="5 - Transfers",MID(J565,15,1)="4"),1,-1))</f>
        <v>-5000</v>
      </c>
      <c r="O565" s="17">
        <f>IFERROR(IF(RIGHT(LEFT(K565,15),1)="4",VLOOKUP(K565,'[1]Budget Worksheet'!A:B,2,0),-1*VLOOKUP(K565,'[1]Budget Worksheet'!A:B,2,0)),0)</f>
        <v>-2000</v>
      </c>
      <c r="P565" s="17">
        <f>VLOOKUP($K565,[1]Budget!$V:$AE,8,0)*IF($C565="1 - Revenues",1,IF(AND($C565="5 - Transfers",MID($K565,15,1)="4"),1,-1))</f>
        <v>-2000</v>
      </c>
      <c r="Q565" s="17">
        <f>VLOOKUP($K565,[1]Budget!$V:$AE,10,0)*IF($C565="1 - Revenues",1,IF(AND($C565="5 - Transfers",MID(K565,15,1)="4"),1,-1))</f>
        <v>0</v>
      </c>
      <c r="S565" s="18" t="b">
        <f>IF(LEFT(C565,1)="1",1,-1)*SUMIF([1]Budget!V:V,'Budget Worksheet for Pivot Tabl'!K565,[1]Budget!AC:AC)=P565</f>
        <v>1</v>
      </c>
    </row>
    <row r="566" spans="1:19" x14ac:dyDescent="0.25">
      <c r="A566" t="s">
        <v>16</v>
      </c>
      <c r="B566" t="s">
        <v>2</v>
      </c>
      <c r="C566" t="s">
        <v>9</v>
      </c>
      <c r="D566" t="str">
        <f t="shared" si="8"/>
        <v>OUTFLOWS</v>
      </c>
      <c r="E566" t="s">
        <v>108</v>
      </c>
      <c r="F566" t="s">
        <v>109</v>
      </c>
      <c r="G566" t="s">
        <v>102</v>
      </c>
      <c r="H566" t="s">
        <v>212</v>
      </c>
      <c r="I566" t="s">
        <v>325</v>
      </c>
      <c r="J566" t="s">
        <v>326</v>
      </c>
      <c r="K566" t="s">
        <v>1064</v>
      </c>
      <c r="L566" t="s">
        <v>645</v>
      </c>
      <c r="M566" s="17">
        <f>VLOOKUP($K566,[1]Budget!$V:$AE,5,0)*IF($C566="1 - Revenues",1,IF(AND($C566="5 - Transfers",MID(I566,15,1)="4"),1,-1))</f>
        <v>-507000</v>
      </c>
      <c r="N566" s="17">
        <f>VLOOKUP($K566,[1]Budget!$V:$AE,6,0)*IF($C566="1 - Revenues",1,IF(AND($C566="5 - Transfers",MID(J566,15,1)="4"),1,-1))</f>
        <v>-507000</v>
      </c>
      <c r="O566" s="17">
        <f>IFERROR(IF(RIGHT(LEFT(K566,15),1)="4",VLOOKUP(K566,'[1]Budget Worksheet'!A:B,2,0),-1*VLOOKUP(K566,'[1]Budget Worksheet'!A:B,2,0)),0)</f>
        <v>-507000</v>
      </c>
      <c r="P566" s="17">
        <f>VLOOKUP($K566,[1]Budget!$V:$AE,8,0)*IF($C566="1 - Revenues",1,IF(AND($C566="5 - Transfers",MID($K566,15,1)="4"),1,-1))</f>
        <v>-498000</v>
      </c>
      <c r="Q566" s="17">
        <f>VLOOKUP($K566,[1]Budget!$V:$AE,10,0)*IF($C566="1 - Revenues",1,IF(AND($C566="5 - Transfers",MID(K566,15,1)="4"),1,-1))</f>
        <v>9000</v>
      </c>
      <c r="S566" s="18" t="b">
        <f>IF(LEFT(C566,1)="1",1,-1)*SUMIF([1]Budget!V:V,'Budget Worksheet for Pivot Tabl'!K566,[1]Budget!AC:AC)=P566</f>
        <v>1</v>
      </c>
    </row>
    <row r="567" spans="1:19" x14ac:dyDescent="0.25">
      <c r="A567" t="s">
        <v>16</v>
      </c>
      <c r="B567" t="s">
        <v>2</v>
      </c>
      <c r="C567" t="s">
        <v>9</v>
      </c>
      <c r="D567" t="str">
        <f t="shared" si="8"/>
        <v>OUTFLOWS</v>
      </c>
      <c r="E567" t="s">
        <v>108</v>
      </c>
      <c r="F567" t="s">
        <v>109</v>
      </c>
      <c r="G567" t="s">
        <v>102</v>
      </c>
      <c r="H567" t="s">
        <v>212</v>
      </c>
      <c r="I567" t="s">
        <v>325</v>
      </c>
      <c r="J567" t="s">
        <v>326</v>
      </c>
      <c r="K567" t="s">
        <v>1065</v>
      </c>
      <c r="L567" t="s">
        <v>647</v>
      </c>
      <c r="M567" s="17">
        <f>VLOOKUP($K567,[1]Budget!$V:$AE,5,0)*IF($C567="1 - Revenues",1,IF(AND($C567="5 - Transfers",MID(I567,15,1)="4"),1,-1))</f>
        <v>0</v>
      </c>
      <c r="N567" s="17">
        <f>VLOOKUP($K567,[1]Budget!$V:$AE,6,0)*IF($C567="1 - Revenues",1,IF(AND($C567="5 - Transfers",MID(J567,15,1)="4"),1,-1))</f>
        <v>0</v>
      </c>
      <c r="O567" s="17">
        <f>IFERROR(IF(RIGHT(LEFT(K567,15),1)="4",VLOOKUP(K567,'[1]Budget Worksheet'!A:B,2,0),-1*VLOOKUP(K567,'[1]Budget Worksheet'!A:B,2,0)),0)</f>
        <v>-500</v>
      </c>
      <c r="P567" s="17">
        <f>VLOOKUP($K567,[1]Budget!$V:$AE,8,0)*IF($C567="1 - Revenues",1,IF(AND($C567="5 - Transfers",MID($K567,15,1)="4"),1,-1))</f>
        <v>-500</v>
      </c>
      <c r="Q567" s="17">
        <f>VLOOKUP($K567,[1]Budget!$V:$AE,10,0)*IF($C567="1 - Revenues",1,IF(AND($C567="5 - Transfers",MID(K567,15,1)="4"),1,-1))</f>
        <v>0</v>
      </c>
      <c r="S567" s="18" t="b">
        <f>IF(LEFT(C567,1)="1",1,-1)*SUMIF([1]Budget!V:V,'Budget Worksheet for Pivot Tabl'!K567,[1]Budget!AC:AC)=P567</f>
        <v>1</v>
      </c>
    </row>
    <row r="568" spans="1:19" x14ac:dyDescent="0.25">
      <c r="A568" t="s">
        <v>16</v>
      </c>
      <c r="B568" t="s">
        <v>2</v>
      </c>
      <c r="C568" t="s">
        <v>9</v>
      </c>
      <c r="D568" t="str">
        <f t="shared" si="8"/>
        <v>OUTFLOWS</v>
      </c>
      <c r="E568" t="s">
        <v>108</v>
      </c>
      <c r="F568" t="s">
        <v>109</v>
      </c>
      <c r="G568" t="s">
        <v>102</v>
      </c>
      <c r="H568" t="s">
        <v>212</v>
      </c>
      <c r="I568" t="s">
        <v>325</v>
      </c>
      <c r="J568" t="s">
        <v>326</v>
      </c>
      <c r="K568" t="s">
        <v>1066</v>
      </c>
      <c r="L568" t="s">
        <v>1067</v>
      </c>
      <c r="M568" s="17">
        <f>VLOOKUP($K568,[1]Budget!$V:$AE,5,0)*IF($C568="1 - Revenues",1,IF(AND($C568="5 - Transfers",MID(I568,15,1)="4"),1,-1))</f>
        <v>0</v>
      </c>
      <c r="N568" s="17">
        <f>VLOOKUP($K568,[1]Budget!$V:$AE,6,0)*IF($C568="1 - Revenues",1,IF(AND($C568="5 - Transfers",MID(J568,15,1)="4"),1,-1))</f>
        <v>0</v>
      </c>
      <c r="O568" s="17">
        <f>IFERROR(IF(RIGHT(LEFT(K568,15),1)="4",VLOOKUP(K568,'[1]Budget Worksheet'!A:B,2,0),-1*VLOOKUP(K568,'[1]Budget Worksheet'!A:B,2,0)),0)</f>
        <v>0</v>
      </c>
      <c r="P568" s="17">
        <f>VLOOKUP($K568,[1]Budget!$V:$AE,8,0)*IF($C568="1 - Revenues",1,IF(AND($C568="5 - Transfers",MID($K568,15,1)="4"),1,-1))</f>
        <v>0</v>
      </c>
      <c r="Q568" s="17">
        <f>VLOOKUP($K568,[1]Budget!$V:$AE,10,0)*IF($C568="1 - Revenues",1,IF(AND($C568="5 - Transfers",MID(K568,15,1)="4"),1,-1))</f>
        <v>0</v>
      </c>
      <c r="S568" s="18" t="b">
        <f>IF(LEFT(C568,1)="1",1,-1)*SUMIF([1]Budget!V:V,'Budget Worksheet for Pivot Tabl'!K568,[1]Budget!AC:AC)=P568</f>
        <v>1</v>
      </c>
    </row>
    <row r="569" spans="1:19" x14ac:dyDescent="0.25">
      <c r="A569" t="s">
        <v>16</v>
      </c>
      <c r="B569" t="s">
        <v>2</v>
      </c>
      <c r="C569" t="s">
        <v>9</v>
      </c>
      <c r="D569" t="str">
        <f t="shared" si="8"/>
        <v>OUTFLOWS</v>
      </c>
      <c r="E569" t="s">
        <v>108</v>
      </c>
      <c r="F569" t="s">
        <v>109</v>
      </c>
      <c r="G569" t="s">
        <v>102</v>
      </c>
      <c r="H569" t="s">
        <v>212</v>
      </c>
      <c r="I569" t="s">
        <v>325</v>
      </c>
      <c r="J569" t="s">
        <v>326</v>
      </c>
      <c r="K569" t="s">
        <v>1068</v>
      </c>
      <c r="L569" t="s">
        <v>649</v>
      </c>
      <c r="M569" s="17">
        <f>VLOOKUP($K569,[1]Budget!$V:$AE,5,0)*IF($C569="1 - Revenues",1,IF(AND($C569="5 - Transfers",MID(I569,15,1)="4"),1,-1))</f>
        <v>0</v>
      </c>
      <c r="N569" s="17">
        <f>VLOOKUP($K569,[1]Budget!$V:$AE,6,0)*IF($C569="1 - Revenues",1,IF(AND($C569="5 - Transfers",MID(J569,15,1)="4"),1,-1))</f>
        <v>0</v>
      </c>
      <c r="O569" s="17">
        <f>IFERROR(IF(RIGHT(LEFT(K569,15),1)="4",VLOOKUP(K569,'[1]Budget Worksheet'!A:B,2,0),-1*VLOOKUP(K569,'[1]Budget Worksheet'!A:B,2,0)),0)</f>
        <v>0</v>
      </c>
      <c r="P569" s="17">
        <f>VLOOKUP($K569,[1]Budget!$V:$AE,8,0)*IF($C569="1 - Revenues",1,IF(AND($C569="5 - Transfers",MID($K569,15,1)="4"),1,-1))</f>
        <v>0</v>
      </c>
      <c r="Q569" s="17">
        <f>VLOOKUP($K569,[1]Budget!$V:$AE,10,0)*IF($C569="1 - Revenues",1,IF(AND($C569="5 - Transfers",MID(K569,15,1)="4"),1,-1))</f>
        <v>0</v>
      </c>
      <c r="S569" s="18" t="b">
        <f>IF(LEFT(C569,1)="1",1,-1)*SUMIF([1]Budget!V:V,'Budget Worksheet for Pivot Tabl'!K569,[1]Budget!AC:AC)=P569</f>
        <v>1</v>
      </c>
    </row>
    <row r="570" spans="1:19" x14ac:dyDescent="0.25">
      <c r="A570" t="s">
        <v>16</v>
      </c>
      <c r="B570" t="s">
        <v>2</v>
      </c>
      <c r="C570" t="s">
        <v>9</v>
      </c>
      <c r="D570" t="str">
        <f t="shared" si="8"/>
        <v>OUTFLOWS</v>
      </c>
      <c r="E570" t="s">
        <v>108</v>
      </c>
      <c r="F570" t="s">
        <v>109</v>
      </c>
      <c r="G570" t="s">
        <v>102</v>
      </c>
      <c r="H570" t="s">
        <v>212</v>
      </c>
      <c r="I570" t="s">
        <v>325</v>
      </c>
      <c r="J570" t="s">
        <v>326</v>
      </c>
      <c r="K570" t="s">
        <v>1069</v>
      </c>
      <c r="L570" t="s">
        <v>651</v>
      </c>
      <c r="M570" s="17">
        <f>VLOOKUP($K570,[1]Budget!$V:$AE,5,0)*IF($C570="1 - Revenues",1,IF(AND($C570="5 - Transfers",MID(I570,15,1)="4"),1,-1))</f>
        <v>-10000</v>
      </c>
      <c r="N570" s="17">
        <f>VLOOKUP($K570,[1]Budget!$V:$AE,6,0)*IF($C570="1 - Revenues",1,IF(AND($C570="5 - Transfers",MID(J570,15,1)="4"),1,-1))</f>
        <v>-7000</v>
      </c>
      <c r="O570" s="17">
        <f>IFERROR(IF(RIGHT(LEFT(K570,15),1)="4",VLOOKUP(K570,'[1]Budget Worksheet'!A:B,2,0),-1*VLOOKUP(K570,'[1]Budget Worksheet'!A:B,2,0)),0)</f>
        <v>-20000</v>
      </c>
      <c r="P570" s="17">
        <f>VLOOKUP($K570,[1]Budget!$V:$AE,8,0)*IF($C570="1 - Revenues",1,IF(AND($C570="5 - Transfers",MID($K570,15,1)="4"),1,-1))</f>
        <v>-33000</v>
      </c>
      <c r="Q570" s="17">
        <f>VLOOKUP($K570,[1]Budget!$V:$AE,10,0)*IF($C570="1 - Revenues",1,IF(AND($C570="5 - Transfers",MID(K570,15,1)="4"),1,-1))</f>
        <v>-13000</v>
      </c>
      <c r="S570" s="18" t="b">
        <f>IF(LEFT(C570,1)="1",1,-1)*SUMIF([1]Budget!V:V,'Budget Worksheet for Pivot Tabl'!K570,[1]Budget!AC:AC)=P570</f>
        <v>1</v>
      </c>
    </row>
    <row r="571" spans="1:19" x14ac:dyDescent="0.25">
      <c r="A571" t="s">
        <v>16</v>
      </c>
      <c r="B571" t="s">
        <v>2</v>
      </c>
      <c r="C571" t="s">
        <v>9</v>
      </c>
      <c r="D571" t="str">
        <f t="shared" si="8"/>
        <v>OUTFLOWS</v>
      </c>
      <c r="E571" t="s">
        <v>108</v>
      </c>
      <c r="F571" t="s">
        <v>109</v>
      </c>
      <c r="G571" t="s">
        <v>102</v>
      </c>
      <c r="H571" t="s">
        <v>212</v>
      </c>
      <c r="I571" t="s">
        <v>325</v>
      </c>
      <c r="J571" t="s">
        <v>326</v>
      </c>
      <c r="K571" t="s">
        <v>1070</v>
      </c>
      <c r="L571" t="s">
        <v>653</v>
      </c>
      <c r="M571" s="17">
        <f>VLOOKUP($K571,[1]Budget!$V:$AE,5,0)*IF($C571="1 - Revenues",1,IF(AND($C571="5 - Transfers",MID(I571,15,1)="4"),1,-1))</f>
        <v>-31000</v>
      </c>
      <c r="N571" s="17">
        <f>VLOOKUP($K571,[1]Budget!$V:$AE,6,0)*IF($C571="1 - Revenues",1,IF(AND($C571="5 - Transfers",MID(J571,15,1)="4"),1,-1))</f>
        <v>-5000</v>
      </c>
      <c r="O571" s="17">
        <f>IFERROR(IF(RIGHT(LEFT(K571,15),1)="4",VLOOKUP(K571,'[1]Budget Worksheet'!A:B,2,0),-1*VLOOKUP(K571,'[1]Budget Worksheet'!A:B,2,0)),0)</f>
        <v>0</v>
      </c>
      <c r="P571" s="17">
        <f>VLOOKUP($K571,[1]Budget!$V:$AE,8,0)*IF($C571="1 - Revenues",1,IF(AND($C571="5 - Transfers",MID($K571,15,1)="4"),1,-1))</f>
        <v>0</v>
      </c>
      <c r="Q571" s="17">
        <f>VLOOKUP($K571,[1]Budget!$V:$AE,10,0)*IF($C571="1 - Revenues",1,IF(AND($C571="5 - Transfers",MID(K571,15,1)="4"),1,-1))</f>
        <v>0</v>
      </c>
      <c r="S571" s="18" t="b">
        <f>IF(LEFT(C571,1)="1",1,-1)*SUMIF([1]Budget!V:V,'Budget Worksheet for Pivot Tabl'!K571,[1]Budget!AC:AC)=P571</f>
        <v>1</v>
      </c>
    </row>
    <row r="572" spans="1:19" x14ac:dyDescent="0.25">
      <c r="A572" t="s">
        <v>16</v>
      </c>
      <c r="B572" t="s">
        <v>2</v>
      </c>
      <c r="C572" t="s">
        <v>9</v>
      </c>
      <c r="D572" t="str">
        <f t="shared" si="8"/>
        <v>OUTFLOWS</v>
      </c>
      <c r="E572" t="s">
        <v>108</v>
      </c>
      <c r="F572" t="s">
        <v>109</v>
      </c>
      <c r="G572" t="s">
        <v>102</v>
      </c>
      <c r="H572" t="s">
        <v>212</v>
      </c>
      <c r="I572" t="s">
        <v>325</v>
      </c>
      <c r="J572" t="s">
        <v>326</v>
      </c>
      <c r="K572" t="s">
        <v>1071</v>
      </c>
      <c r="L572" t="s">
        <v>1072</v>
      </c>
      <c r="M572" s="17">
        <f>VLOOKUP($K572,[1]Budget!$V:$AE,5,0)*IF($C572="1 - Revenues",1,IF(AND($C572="5 - Transfers",MID(I572,15,1)="4"),1,-1))</f>
        <v>0</v>
      </c>
      <c r="N572" s="17">
        <f>VLOOKUP($K572,[1]Budget!$V:$AE,6,0)*IF($C572="1 - Revenues",1,IF(AND($C572="5 - Transfers",MID(J572,15,1)="4"),1,-1))</f>
        <v>0</v>
      </c>
      <c r="O572" s="17">
        <f>IFERROR(IF(RIGHT(LEFT(K572,15),1)="4",VLOOKUP(K572,'[1]Budget Worksheet'!A:B,2,0),-1*VLOOKUP(K572,'[1]Budget Worksheet'!A:B,2,0)),0)</f>
        <v>0</v>
      </c>
      <c r="P572" s="17">
        <f>VLOOKUP($K572,[1]Budget!$V:$AE,8,0)*IF($C572="1 - Revenues",1,IF(AND($C572="5 - Transfers",MID($K572,15,1)="4"),1,-1))</f>
        <v>0</v>
      </c>
      <c r="Q572" s="17">
        <f>VLOOKUP($K572,[1]Budget!$V:$AE,10,0)*IF($C572="1 - Revenues",1,IF(AND($C572="5 - Transfers",MID(K572,15,1)="4"),1,-1))</f>
        <v>0</v>
      </c>
      <c r="S572" s="18" t="b">
        <f>IF(LEFT(C572,1)="1",1,-1)*SUMIF([1]Budget!V:V,'Budget Worksheet for Pivot Tabl'!K572,[1]Budget!AC:AC)=P572</f>
        <v>1</v>
      </c>
    </row>
    <row r="573" spans="1:19" x14ac:dyDescent="0.25">
      <c r="A573" t="s">
        <v>16</v>
      </c>
      <c r="B573" t="s">
        <v>2</v>
      </c>
      <c r="C573" t="s">
        <v>10</v>
      </c>
      <c r="D573" t="str">
        <f t="shared" si="8"/>
        <v>OUTFLOWS</v>
      </c>
      <c r="E573" t="s">
        <v>108</v>
      </c>
      <c r="F573" t="s">
        <v>109</v>
      </c>
      <c r="G573" t="s">
        <v>102</v>
      </c>
      <c r="H573" t="s">
        <v>212</v>
      </c>
      <c r="I573" t="s">
        <v>325</v>
      </c>
      <c r="J573" t="s">
        <v>326</v>
      </c>
      <c r="K573" t="s">
        <v>1073</v>
      </c>
      <c r="L573" t="s">
        <v>538</v>
      </c>
      <c r="M573" s="17">
        <f>VLOOKUP($K573,[1]Budget!$V:$AE,5,0)*IF($C573="1 - Revenues",1,IF(AND($C573="5 - Transfers",MID(I573,15,1)="4"),1,-1))</f>
        <v>-494000</v>
      </c>
      <c r="N573" s="17">
        <f>VLOOKUP($K573,[1]Budget!$V:$AE,6,0)*IF($C573="1 - Revenues",1,IF(AND($C573="5 - Transfers",MID(J573,15,1)="4"),1,-1))</f>
        <v>-257000</v>
      </c>
      <c r="O573" s="17">
        <f>IFERROR(IF(RIGHT(LEFT(K573,15),1)="4",VLOOKUP(K573,'[1]Budget Worksheet'!A:B,2,0),-1*VLOOKUP(K573,'[1]Budget Worksheet'!A:B,2,0)),0)</f>
        <v>-6650</v>
      </c>
      <c r="P573" s="17">
        <f>VLOOKUP($K573,[1]Budget!$V:$AE,8,0)*IF($C573="1 - Revenues",1,IF(AND($C573="5 - Transfers",MID($K573,15,1)="4"),1,-1))</f>
        <v>-6650</v>
      </c>
      <c r="Q573" s="17">
        <f>VLOOKUP($K573,[1]Budget!$V:$AE,10,0)*IF($C573="1 - Revenues",1,IF(AND($C573="5 - Transfers",MID(K573,15,1)="4"),1,-1))</f>
        <v>0</v>
      </c>
      <c r="S573" s="18" t="b">
        <f>IF(LEFT(C573,1)="1",1,-1)*SUMIF([1]Budget!V:V,'Budget Worksheet for Pivot Tabl'!K573,[1]Budget!AC:AC)=P573</f>
        <v>1</v>
      </c>
    </row>
    <row r="574" spans="1:19" x14ac:dyDescent="0.25">
      <c r="A574" t="s">
        <v>16</v>
      </c>
      <c r="B574" t="s">
        <v>2</v>
      </c>
      <c r="C574" t="s">
        <v>10</v>
      </c>
      <c r="D574" t="str">
        <f t="shared" si="8"/>
        <v>OUTFLOWS</v>
      </c>
      <c r="E574" t="s">
        <v>108</v>
      </c>
      <c r="F574" t="s">
        <v>109</v>
      </c>
      <c r="G574" t="s">
        <v>102</v>
      </c>
      <c r="H574" t="s">
        <v>212</v>
      </c>
      <c r="I574" t="s">
        <v>325</v>
      </c>
      <c r="J574" t="s">
        <v>326</v>
      </c>
      <c r="K574" t="s">
        <v>1074</v>
      </c>
      <c r="L574" t="s">
        <v>804</v>
      </c>
      <c r="M574" s="17">
        <f>VLOOKUP($K574,[1]Budget!$V:$AE,5,0)*IF($C574="1 - Revenues",1,IF(AND($C574="5 - Transfers",MID(I574,15,1)="4"),1,-1))</f>
        <v>0</v>
      </c>
      <c r="N574" s="17">
        <f>VLOOKUP($K574,[1]Budget!$V:$AE,6,0)*IF($C574="1 - Revenues",1,IF(AND($C574="5 - Transfers",MID(J574,15,1)="4"),1,-1))</f>
        <v>0</v>
      </c>
      <c r="O574" s="17">
        <f>IFERROR(IF(RIGHT(LEFT(K574,15),1)="4",VLOOKUP(K574,'[1]Budget Worksheet'!A:B,2,0),-1*VLOOKUP(K574,'[1]Budget Worksheet'!A:B,2,0)),0)</f>
        <v>-5000</v>
      </c>
      <c r="P574" s="17">
        <f>VLOOKUP($K574,[1]Budget!$V:$AE,8,0)*IF($C574="1 - Revenues",1,IF(AND($C574="5 - Transfers",MID($K574,15,1)="4"),1,-1))</f>
        <v>-5000</v>
      </c>
      <c r="Q574" s="17">
        <f>VLOOKUP($K574,[1]Budget!$V:$AE,10,0)*IF($C574="1 - Revenues",1,IF(AND($C574="5 - Transfers",MID(K574,15,1)="4"),1,-1))</f>
        <v>0</v>
      </c>
      <c r="S574" s="18" t="b">
        <f>IF(LEFT(C574,1)="1",1,-1)*SUMIF([1]Budget!V:V,'Budget Worksheet for Pivot Tabl'!K574,[1]Budget!AC:AC)=P574</f>
        <v>1</v>
      </c>
    </row>
    <row r="575" spans="1:19" x14ac:dyDescent="0.25">
      <c r="A575" t="s">
        <v>16</v>
      </c>
      <c r="B575" t="s">
        <v>2</v>
      </c>
      <c r="C575" t="s">
        <v>8</v>
      </c>
      <c r="D575" t="str">
        <f t="shared" si="8"/>
        <v>OUTFLOWS</v>
      </c>
      <c r="E575" t="s">
        <v>108</v>
      </c>
      <c r="F575" t="s">
        <v>109</v>
      </c>
      <c r="G575" t="s">
        <v>102</v>
      </c>
      <c r="H575" t="s">
        <v>212</v>
      </c>
      <c r="I575" t="s">
        <v>31</v>
      </c>
      <c r="J575" t="s">
        <v>366</v>
      </c>
      <c r="K575" t="s">
        <v>1075</v>
      </c>
      <c r="L575" t="s">
        <v>590</v>
      </c>
      <c r="M575" s="17">
        <f>VLOOKUP($K575,[1]Budget!$V:$AE,5,0)*IF($C575="1 - Revenues",1,IF(AND($C575="5 - Transfers",MID(I575,15,1)="4"),1,-1))</f>
        <v>-5104000</v>
      </c>
      <c r="N575" s="17">
        <f>VLOOKUP($K575,[1]Budget!$V:$AE,6,0)*IF($C575="1 - Revenues",1,IF(AND($C575="5 - Transfers",MID(J575,15,1)="4"),1,-1))</f>
        <v>-5189000</v>
      </c>
      <c r="O575" s="17">
        <f>IFERROR(IF(RIGHT(LEFT(K575,15),1)="4",VLOOKUP(K575,'[1]Budget Worksheet'!A:B,2,0),-1*VLOOKUP(K575,'[1]Budget Worksheet'!A:B,2,0)),0)</f>
        <v>-5587840</v>
      </c>
      <c r="P575" s="17">
        <f>VLOOKUP($K575,[1]Budget!$V:$AE,8,0)*IF($C575="1 - Revenues",1,IF(AND($C575="5 - Transfers",MID($K575,15,1)="4"),1,-1))</f>
        <v>-5587840</v>
      </c>
      <c r="Q575" s="17">
        <f>VLOOKUP($K575,[1]Budget!$V:$AE,10,0)*IF($C575="1 - Revenues",1,IF(AND($C575="5 - Transfers",MID(K575,15,1)="4"),1,-1))</f>
        <v>0</v>
      </c>
      <c r="S575" s="18" t="b">
        <f>IF(LEFT(C575,1)="1",1,-1)*SUMIF([1]Budget!V:V,'Budget Worksheet for Pivot Tabl'!K575,[1]Budget!AC:AC)=P575</f>
        <v>1</v>
      </c>
    </row>
    <row r="576" spans="1:19" x14ac:dyDescent="0.25">
      <c r="A576" t="s">
        <v>16</v>
      </c>
      <c r="B576" t="s">
        <v>2</v>
      </c>
      <c r="C576" t="s">
        <v>8</v>
      </c>
      <c r="D576" t="str">
        <f t="shared" si="8"/>
        <v>OUTFLOWS</v>
      </c>
      <c r="E576" t="s">
        <v>108</v>
      </c>
      <c r="F576" t="s">
        <v>109</v>
      </c>
      <c r="G576" t="s">
        <v>102</v>
      </c>
      <c r="H576" t="s">
        <v>212</v>
      </c>
      <c r="I576" t="s">
        <v>31</v>
      </c>
      <c r="J576" t="s">
        <v>366</v>
      </c>
      <c r="K576" t="s">
        <v>1076</v>
      </c>
      <c r="L576" t="s">
        <v>582</v>
      </c>
      <c r="M576" s="17">
        <f>VLOOKUP($K576,[1]Budget!$V:$AE,5,0)*IF($C576="1 - Revenues",1,IF(AND($C576="5 - Transfers",MID(I576,15,1)="4"),1,-1))</f>
        <v>-3000</v>
      </c>
      <c r="N576" s="17">
        <f>VLOOKUP($K576,[1]Budget!$V:$AE,6,0)*IF($C576="1 - Revenues",1,IF(AND($C576="5 - Transfers",MID(J576,15,1)="4"),1,-1))</f>
        <v>0</v>
      </c>
      <c r="O576" s="17">
        <f>IFERROR(IF(RIGHT(LEFT(K576,15),1)="4",VLOOKUP(K576,'[1]Budget Worksheet'!A:B,2,0),-1*VLOOKUP(K576,'[1]Budget Worksheet'!A:B,2,0)),0)</f>
        <v>0</v>
      </c>
      <c r="P576" s="17">
        <f>VLOOKUP($K576,[1]Budget!$V:$AE,8,0)*IF($C576="1 - Revenues",1,IF(AND($C576="5 - Transfers",MID($K576,15,1)="4"),1,-1))</f>
        <v>0</v>
      </c>
      <c r="Q576" s="17">
        <f>VLOOKUP($K576,[1]Budget!$V:$AE,10,0)*IF($C576="1 - Revenues",1,IF(AND($C576="5 - Transfers",MID(K576,15,1)="4"),1,-1))</f>
        <v>0</v>
      </c>
      <c r="S576" s="18" t="b">
        <f>IF(LEFT(C576,1)="1",1,-1)*SUMIF([1]Budget!V:V,'Budget Worksheet for Pivot Tabl'!K576,[1]Budget!AC:AC)=P576</f>
        <v>1</v>
      </c>
    </row>
    <row r="577" spans="1:19" x14ac:dyDescent="0.25">
      <c r="A577" t="s">
        <v>16</v>
      </c>
      <c r="B577" t="s">
        <v>2</v>
      </c>
      <c r="C577" t="s">
        <v>8</v>
      </c>
      <c r="D577" t="str">
        <f t="shared" si="8"/>
        <v>OUTFLOWS</v>
      </c>
      <c r="E577" t="s">
        <v>108</v>
      </c>
      <c r="F577" t="s">
        <v>109</v>
      </c>
      <c r="G577" t="s">
        <v>102</v>
      </c>
      <c r="H577" t="s">
        <v>212</v>
      </c>
      <c r="I577" t="s">
        <v>31</v>
      </c>
      <c r="J577" t="s">
        <v>366</v>
      </c>
      <c r="K577" t="s">
        <v>1077</v>
      </c>
      <c r="L577" t="s">
        <v>593</v>
      </c>
      <c r="M577" s="17">
        <f>VLOOKUP($K577,[1]Budget!$V:$AE,5,0)*IF($C577="1 - Revenues",1,IF(AND($C577="5 - Transfers",MID(I577,15,1)="4"),1,-1))</f>
        <v>-632000</v>
      </c>
      <c r="N577" s="17">
        <f>VLOOKUP($K577,[1]Budget!$V:$AE,6,0)*IF($C577="1 - Revenues",1,IF(AND($C577="5 - Transfers",MID(J577,15,1)="4"),1,-1))</f>
        <v>-784000</v>
      </c>
      <c r="O577" s="17">
        <f>IFERROR(IF(RIGHT(LEFT(K577,15),1)="4",VLOOKUP(K577,'[1]Budget Worksheet'!A:B,2,0),-1*VLOOKUP(K577,'[1]Budget Worksheet'!A:B,2,0)),0)</f>
        <v>-618000</v>
      </c>
      <c r="P577" s="17">
        <f>VLOOKUP($K577,[1]Budget!$V:$AE,8,0)*IF($C577="1 - Revenues",1,IF(AND($C577="5 - Transfers",MID($K577,15,1)="4"),1,-1))</f>
        <v>-865000</v>
      </c>
      <c r="Q577" s="17">
        <f>VLOOKUP($K577,[1]Budget!$V:$AE,10,0)*IF($C577="1 - Revenues",1,IF(AND($C577="5 - Transfers",MID(K577,15,1)="4"),1,-1))</f>
        <v>-247000</v>
      </c>
      <c r="S577" s="18" t="b">
        <f>IF(LEFT(C577,1)="1",1,-1)*SUMIF([1]Budget!V:V,'Budget Worksheet for Pivot Tabl'!K577,[1]Budget!AC:AC)=P577</f>
        <v>1</v>
      </c>
    </row>
    <row r="578" spans="1:19" x14ac:dyDescent="0.25">
      <c r="A578" t="s">
        <v>16</v>
      </c>
      <c r="B578" t="s">
        <v>2</v>
      </c>
      <c r="C578" t="s">
        <v>8</v>
      </c>
      <c r="D578" t="str">
        <f t="shared" si="8"/>
        <v>OUTFLOWS</v>
      </c>
      <c r="E578" t="s">
        <v>108</v>
      </c>
      <c r="F578" t="s">
        <v>109</v>
      </c>
      <c r="G578" t="s">
        <v>102</v>
      </c>
      <c r="H578" t="s">
        <v>212</v>
      </c>
      <c r="I578" t="s">
        <v>31</v>
      </c>
      <c r="J578" t="s">
        <v>366</v>
      </c>
      <c r="K578" t="s">
        <v>1078</v>
      </c>
      <c r="L578" t="s">
        <v>919</v>
      </c>
      <c r="M578" s="17">
        <f>VLOOKUP($K578,[1]Budget!$V:$AE,5,0)*IF($C578="1 - Revenues",1,IF(AND($C578="5 - Transfers",MID(I578,15,1)="4"),1,-1))</f>
        <v>-11000</v>
      </c>
      <c r="N578" s="17">
        <f>VLOOKUP($K578,[1]Budget!$V:$AE,6,0)*IF($C578="1 - Revenues",1,IF(AND($C578="5 - Transfers",MID(J578,15,1)="4"),1,-1))</f>
        <v>-7000</v>
      </c>
      <c r="O578" s="17">
        <f>IFERROR(IF(RIGHT(LEFT(K578,15),1)="4",VLOOKUP(K578,'[1]Budget Worksheet'!A:B,2,0),-1*VLOOKUP(K578,'[1]Budget Worksheet'!A:B,2,0)),0)</f>
        <v>0</v>
      </c>
      <c r="P578" s="17">
        <f>VLOOKUP($K578,[1]Budget!$V:$AE,8,0)*IF($C578="1 - Revenues",1,IF(AND($C578="5 - Transfers",MID($K578,15,1)="4"),1,-1))</f>
        <v>0</v>
      </c>
      <c r="Q578" s="17">
        <f>VLOOKUP($K578,[1]Budget!$V:$AE,10,0)*IF($C578="1 - Revenues",1,IF(AND($C578="5 - Transfers",MID(K578,15,1)="4"),1,-1))</f>
        <v>0</v>
      </c>
      <c r="S578" s="18" t="b">
        <f>IF(LEFT(C578,1)="1",1,-1)*SUMIF([1]Budget!V:V,'Budget Worksheet for Pivot Tabl'!K578,[1]Budget!AC:AC)=P578</f>
        <v>1</v>
      </c>
    </row>
    <row r="579" spans="1:19" x14ac:dyDescent="0.25">
      <c r="A579" t="s">
        <v>16</v>
      </c>
      <c r="B579" t="s">
        <v>2</v>
      </c>
      <c r="C579" t="s">
        <v>8</v>
      </c>
      <c r="D579" t="str">
        <f t="shared" ref="D579:D642" si="9">IF(C579="1 - Revenues","INFLOWS","OUTFLOWS")</f>
        <v>OUTFLOWS</v>
      </c>
      <c r="E579" t="s">
        <v>108</v>
      </c>
      <c r="F579" t="s">
        <v>109</v>
      </c>
      <c r="G579" t="s">
        <v>102</v>
      </c>
      <c r="H579" t="s">
        <v>212</v>
      </c>
      <c r="I579" t="s">
        <v>31</v>
      </c>
      <c r="J579" t="s">
        <v>366</v>
      </c>
      <c r="K579" t="s">
        <v>1079</v>
      </c>
      <c r="L579" t="s">
        <v>595</v>
      </c>
      <c r="M579" s="17">
        <f>VLOOKUP($K579,[1]Budget!$V:$AE,5,0)*IF($C579="1 - Revenues",1,IF(AND($C579="5 - Transfers",MID(I579,15,1)="4"),1,-1))</f>
        <v>-6000</v>
      </c>
      <c r="N579" s="17">
        <f>VLOOKUP($K579,[1]Budget!$V:$AE,6,0)*IF($C579="1 - Revenues",1,IF(AND($C579="5 - Transfers",MID(J579,15,1)="4"),1,-1))</f>
        <v>-5000</v>
      </c>
      <c r="O579" s="17">
        <f>IFERROR(IF(RIGHT(LEFT(K579,15),1)="4",VLOOKUP(K579,'[1]Budget Worksheet'!A:B,2,0),-1*VLOOKUP(K579,'[1]Budget Worksheet'!A:B,2,0)),0)</f>
        <v>-6125</v>
      </c>
      <c r="P579" s="17">
        <f>VLOOKUP($K579,[1]Budget!$V:$AE,8,0)*IF($C579="1 - Revenues",1,IF(AND($C579="5 - Transfers",MID($K579,15,1)="4"),1,-1))</f>
        <v>-6125</v>
      </c>
      <c r="Q579" s="17">
        <f>VLOOKUP($K579,[1]Budget!$V:$AE,10,0)*IF($C579="1 - Revenues",1,IF(AND($C579="5 - Transfers",MID(K579,15,1)="4"),1,-1))</f>
        <v>0</v>
      </c>
      <c r="S579" s="18" t="b">
        <f>IF(LEFT(C579,1)="1",1,-1)*SUMIF([1]Budget!V:V,'Budget Worksheet for Pivot Tabl'!K579,[1]Budget!AC:AC)=P579</f>
        <v>1</v>
      </c>
    </row>
    <row r="580" spans="1:19" x14ac:dyDescent="0.25">
      <c r="A580" t="s">
        <v>16</v>
      </c>
      <c r="B580" t="s">
        <v>2</v>
      </c>
      <c r="C580" t="s">
        <v>8</v>
      </c>
      <c r="D580" t="str">
        <f t="shared" si="9"/>
        <v>OUTFLOWS</v>
      </c>
      <c r="E580" t="s">
        <v>108</v>
      </c>
      <c r="F580" t="s">
        <v>109</v>
      </c>
      <c r="G580" t="s">
        <v>102</v>
      </c>
      <c r="H580" t="s">
        <v>212</v>
      </c>
      <c r="I580" t="s">
        <v>31</v>
      </c>
      <c r="J580" t="s">
        <v>366</v>
      </c>
      <c r="K580" t="s">
        <v>1080</v>
      </c>
      <c r="L580" t="s">
        <v>599</v>
      </c>
      <c r="M580" s="17">
        <f>VLOOKUP($K580,[1]Budget!$V:$AE,5,0)*IF($C580="1 - Revenues",1,IF(AND($C580="5 - Transfers",MID(I580,15,1)="4"),1,-1))</f>
        <v>-74000</v>
      </c>
      <c r="N580" s="17">
        <f>VLOOKUP($K580,[1]Budget!$V:$AE,6,0)*IF($C580="1 - Revenues",1,IF(AND($C580="5 - Transfers",MID(J580,15,1)="4"),1,-1))</f>
        <v>-65000</v>
      </c>
      <c r="O580" s="17">
        <f>IFERROR(IF(RIGHT(LEFT(K580,15),1)="4",VLOOKUP(K580,'[1]Budget Worksheet'!A:B,2,0),-1*VLOOKUP(K580,'[1]Budget Worksheet'!A:B,2,0)),0)</f>
        <v>-46400</v>
      </c>
      <c r="P580" s="17">
        <f>VLOOKUP($K580,[1]Budget!$V:$AE,8,0)*IF($C580="1 - Revenues",1,IF(AND($C580="5 - Transfers",MID($K580,15,1)="4"),1,-1))</f>
        <v>-46400</v>
      </c>
      <c r="Q580" s="17">
        <f>VLOOKUP($K580,[1]Budget!$V:$AE,10,0)*IF($C580="1 - Revenues",1,IF(AND($C580="5 - Transfers",MID(K580,15,1)="4"),1,-1))</f>
        <v>0</v>
      </c>
      <c r="S580" s="18" t="b">
        <f>IF(LEFT(C580,1)="1",1,-1)*SUMIF([1]Budget!V:V,'Budget Worksheet for Pivot Tabl'!K580,[1]Budget!AC:AC)=P580</f>
        <v>1</v>
      </c>
    </row>
    <row r="581" spans="1:19" x14ac:dyDescent="0.25">
      <c r="A581" t="s">
        <v>16</v>
      </c>
      <c r="B581" t="s">
        <v>2</v>
      </c>
      <c r="C581" t="s">
        <v>8</v>
      </c>
      <c r="D581" t="str">
        <f t="shared" si="9"/>
        <v>OUTFLOWS</v>
      </c>
      <c r="E581" t="s">
        <v>108</v>
      </c>
      <c r="F581" t="s">
        <v>109</v>
      </c>
      <c r="G581" t="s">
        <v>102</v>
      </c>
      <c r="H581" t="s">
        <v>212</v>
      </c>
      <c r="I581" t="s">
        <v>31</v>
      </c>
      <c r="J581" t="s">
        <v>366</v>
      </c>
      <c r="K581" t="s">
        <v>1081</v>
      </c>
      <c r="L581" t="s">
        <v>1082</v>
      </c>
      <c r="M581" s="17">
        <f>VLOOKUP($K581,[1]Budget!$V:$AE,5,0)*IF($C581="1 - Revenues",1,IF(AND($C581="5 - Transfers",MID(I581,15,1)="4"),1,-1))</f>
        <v>-10000</v>
      </c>
      <c r="N581" s="17">
        <f>VLOOKUP($K581,[1]Budget!$V:$AE,6,0)*IF($C581="1 - Revenues",1,IF(AND($C581="5 - Transfers",MID(J581,15,1)="4"),1,-1))</f>
        <v>0</v>
      </c>
      <c r="O581" s="17">
        <f>IFERROR(IF(RIGHT(LEFT(K581,15),1)="4",VLOOKUP(K581,'[1]Budget Worksheet'!A:B,2,0),-1*VLOOKUP(K581,'[1]Budget Worksheet'!A:B,2,0)),0)</f>
        <v>0</v>
      </c>
      <c r="P581" s="17">
        <f>VLOOKUP($K581,[1]Budget!$V:$AE,8,0)*IF($C581="1 - Revenues",1,IF(AND($C581="5 - Transfers",MID($K581,15,1)="4"),1,-1))</f>
        <v>0</v>
      </c>
      <c r="Q581" s="17">
        <f>VLOOKUP($K581,[1]Budget!$V:$AE,10,0)*IF($C581="1 - Revenues",1,IF(AND($C581="5 - Transfers",MID(K581,15,1)="4"),1,-1))</f>
        <v>0</v>
      </c>
      <c r="S581" s="18" t="b">
        <f>IF(LEFT(C581,1)="1",1,-1)*SUMIF([1]Budget!V:V,'Budget Worksheet for Pivot Tabl'!K581,[1]Budget!AC:AC)=P581</f>
        <v>1</v>
      </c>
    </row>
    <row r="582" spans="1:19" x14ac:dyDescent="0.25">
      <c r="A582" t="s">
        <v>16</v>
      </c>
      <c r="B582" t="s">
        <v>2</v>
      </c>
      <c r="C582" t="s">
        <v>8</v>
      </c>
      <c r="D582" t="str">
        <f t="shared" si="9"/>
        <v>OUTFLOWS</v>
      </c>
      <c r="E582" t="s">
        <v>108</v>
      </c>
      <c r="F582" t="s">
        <v>109</v>
      </c>
      <c r="G582" t="s">
        <v>102</v>
      </c>
      <c r="H582" t="s">
        <v>212</v>
      </c>
      <c r="I582" t="s">
        <v>31</v>
      </c>
      <c r="J582" t="s">
        <v>366</v>
      </c>
      <c r="K582" t="s">
        <v>1083</v>
      </c>
      <c r="L582" t="s">
        <v>1084</v>
      </c>
      <c r="M582" s="17">
        <f>VLOOKUP($K582,[1]Budget!$V:$AE,5,0)*IF($C582="1 - Revenues",1,IF(AND($C582="5 - Transfers",MID(I582,15,1)="4"),1,-1))</f>
        <v>-105000</v>
      </c>
      <c r="N582" s="17">
        <f>VLOOKUP($K582,[1]Budget!$V:$AE,6,0)*IF($C582="1 - Revenues",1,IF(AND($C582="5 - Transfers",MID(J582,15,1)="4"),1,-1))</f>
        <v>-1000</v>
      </c>
      <c r="O582" s="17">
        <f>IFERROR(IF(RIGHT(LEFT(K582,15),1)="4",VLOOKUP(K582,'[1]Budget Worksheet'!A:B,2,0),-1*VLOOKUP(K582,'[1]Budget Worksheet'!A:B,2,0)),0)</f>
        <v>0</v>
      </c>
      <c r="P582" s="17">
        <f>VLOOKUP($K582,[1]Budget!$V:$AE,8,0)*IF($C582="1 - Revenues",1,IF(AND($C582="5 - Transfers",MID($K582,15,1)="4"),1,-1))</f>
        <v>0</v>
      </c>
      <c r="Q582" s="17">
        <f>VLOOKUP($K582,[1]Budget!$V:$AE,10,0)*IF($C582="1 - Revenues",1,IF(AND($C582="5 - Transfers",MID(K582,15,1)="4"),1,-1))</f>
        <v>0</v>
      </c>
      <c r="S582" s="18" t="b">
        <f>IF(LEFT(C582,1)="1",1,-1)*SUMIF([1]Budget!V:V,'Budget Worksheet for Pivot Tabl'!K582,[1]Budget!AC:AC)=P582</f>
        <v>1</v>
      </c>
    </row>
    <row r="583" spans="1:19" x14ac:dyDescent="0.25">
      <c r="A583" t="s">
        <v>16</v>
      </c>
      <c r="B583" t="s">
        <v>2</v>
      </c>
      <c r="C583" t="s">
        <v>8</v>
      </c>
      <c r="D583" t="str">
        <f t="shared" si="9"/>
        <v>OUTFLOWS</v>
      </c>
      <c r="E583" t="s">
        <v>108</v>
      </c>
      <c r="F583" t="s">
        <v>109</v>
      </c>
      <c r="G583" t="s">
        <v>102</v>
      </c>
      <c r="H583" t="s">
        <v>212</v>
      </c>
      <c r="I583" t="s">
        <v>31</v>
      </c>
      <c r="J583" t="s">
        <v>366</v>
      </c>
      <c r="K583" t="s">
        <v>1085</v>
      </c>
      <c r="L583" t="s">
        <v>470</v>
      </c>
      <c r="M583" s="17">
        <f>VLOOKUP($K583,[1]Budget!$V:$AE,5,0)*IF($C583="1 - Revenues",1,IF(AND($C583="5 - Transfers",MID(I583,15,1)="4"),1,-1))</f>
        <v>-1034000</v>
      </c>
      <c r="N583" s="17">
        <f>VLOOKUP($K583,[1]Budget!$V:$AE,6,0)*IF($C583="1 - Revenues",1,IF(AND($C583="5 - Transfers",MID(J583,15,1)="4"),1,-1))</f>
        <v>-1004000</v>
      </c>
      <c r="O583" s="17">
        <f>IFERROR(IF(RIGHT(LEFT(K583,15),1)="4",VLOOKUP(K583,'[1]Budget Worksheet'!A:B,2,0),-1*VLOOKUP(K583,'[1]Budget Worksheet'!A:B,2,0)),0)</f>
        <v>-1119317</v>
      </c>
      <c r="P583" s="17">
        <f>VLOOKUP($K583,[1]Budget!$V:$AE,8,0)*IF($C583="1 - Revenues",1,IF(AND($C583="5 - Transfers",MID($K583,15,1)="4"),1,-1))</f>
        <v>-1150000</v>
      </c>
      <c r="Q583" s="17">
        <f>VLOOKUP($K583,[1]Budget!$V:$AE,10,0)*IF($C583="1 - Revenues",1,IF(AND($C583="5 - Transfers",MID(K583,15,1)="4"),1,-1))</f>
        <v>-30683</v>
      </c>
      <c r="S583" s="18" t="b">
        <f>IF(LEFT(C583,1)="1",1,-1)*SUMIF([1]Budget!V:V,'Budget Worksheet for Pivot Tabl'!K583,[1]Budget!AC:AC)=P583</f>
        <v>1</v>
      </c>
    </row>
    <row r="584" spans="1:19" x14ac:dyDescent="0.25">
      <c r="A584" t="s">
        <v>16</v>
      </c>
      <c r="B584" t="s">
        <v>2</v>
      </c>
      <c r="C584" t="s">
        <v>8</v>
      </c>
      <c r="D584" t="str">
        <f t="shared" si="9"/>
        <v>OUTFLOWS</v>
      </c>
      <c r="E584" t="s">
        <v>108</v>
      </c>
      <c r="F584" t="s">
        <v>109</v>
      </c>
      <c r="G584" t="s">
        <v>102</v>
      </c>
      <c r="H584" t="s">
        <v>212</v>
      </c>
      <c r="I584" t="s">
        <v>31</v>
      </c>
      <c r="J584" t="s">
        <v>366</v>
      </c>
      <c r="K584" t="s">
        <v>1086</v>
      </c>
      <c r="L584" t="s">
        <v>606</v>
      </c>
      <c r="M584" s="17">
        <f>VLOOKUP($K584,[1]Budget!$V:$AE,5,0)*IF($C584="1 - Revenues",1,IF(AND($C584="5 - Transfers",MID(I584,15,1)="4"),1,-1))</f>
        <v>-665000</v>
      </c>
      <c r="N584" s="17">
        <f>VLOOKUP($K584,[1]Budget!$V:$AE,6,0)*IF($C584="1 - Revenues",1,IF(AND($C584="5 - Transfers",MID(J584,15,1)="4"),1,-1))</f>
        <v>-722000</v>
      </c>
      <c r="O584" s="17">
        <f>IFERROR(IF(RIGHT(LEFT(K584,15),1)="4",VLOOKUP(K584,'[1]Budget Worksheet'!A:B,2,0),-1*VLOOKUP(K584,'[1]Budget Worksheet'!A:B,2,0)),0)</f>
        <v>-786576</v>
      </c>
      <c r="P584" s="17">
        <f>VLOOKUP($K584,[1]Budget!$V:$AE,8,0)*IF($C584="1 - Revenues",1,IF(AND($C584="5 - Transfers",MID($K584,15,1)="4"),1,-1))</f>
        <v>-786576</v>
      </c>
      <c r="Q584" s="17">
        <f>VLOOKUP($K584,[1]Budget!$V:$AE,10,0)*IF($C584="1 - Revenues",1,IF(AND($C584="5 - Transfers",MID(K584,15,1)="4"),1,-1))</f>
        <v>0</v>
      </c>
      <c r="S584" s="18" t="b">
        <f>IF(LEFT(C584,1)="1",1,-1)*SUMIF([1]Budget!V:V,'Budget Worksheet for Pivot Tabl'!K584,[1]Budget!AC:AC)=P584</f>
        <v>1</v>
      </c>
    </row>
    <row r="585" spans="1:19" x14ac:dyDescent="0.25">
      <c r="A585" t="s">
        <v>16</v>
      </c>
      <c r="B585" t="s">
        <v>2</v>
      </c>
      <c r="C585" t="s">
        <v>8</v>
      </c>
      <c r="D585" t="str">
        <f t="shared" si="9"/>
        <v>OUTFLOWS</v>
      </c>
      <c r="E585" t="s">
        <v>108</v>
      </c>
      <c r="F585" t="s">
        <v>109</v>
      </c>
      <c r="G585" t="s">
        <v>102</v>
      </c>
      <c r="H585" t="s">
        <v>212</v>
      </c>
      <c r="I585" t="s">
        <v>31</v>
      </c>
      <c r="J585" t="s">
        <v>366</v>
      </c>
      <c r="K585" t="s">
        <v>1087</v>
      </c>
      <c r="L585" t="s">
        <v>608</v>
      </c>
      <c r="M585" s="17">
        <f>VLOOKUP($K585,[1]Budget!$V:$AE,5,0)*IF($C585="1 - Revenues",1,IF(AND($C585="5 - Transfers",MID(I585,15,1)="4"),1,-1))</f>
        <v>-505000</v>
      </c>
      <c r="N585" s="17">
        <f>VLOOKUP($K585,[1]Budget!$V:$AE,6,0)*IF($C585="1 - Revenues",1,IF(AND($C585="5 - Transfers",MID(J585,15,1)="4"),1,-1))</f>
        <v>-588000</v>
      </c>
      <c r="O585" s="17">
        <f>IFERROR(IF(RIGHT(LEFT(K585,15),1)="4",VLOOKUP(K585,'[1]Budget Worksheet'!A:B,2,0),-1*VLOOKUP(K585,'[1]Budget Worksheet'!A:B,2,0)),0)</f>
        <v>-660748</v>
      </c>
      <c r="P585" s="17">
        <f>VLOOKUP($K585,[1]Budget!$V:$AE,8,0)*IF($C585="1 - Revenues",1,IF(AND($C585="5 - Transfers",MID($K585,15,1)="4"),1,-1))</f>
        <v>-660748</v>
      </c>
      <c r="Q585" s="17">
        <f>VLOOKUP($K585,[1]Budget!$V:$AE,10,0)*IF($C585="1 - Revenues",1,IF(AND($C585="5 - Transfers",MID(K585,15,1)="4"),1,-1))</f>
        <v>0</v>
      </c>
      <c r="S585" s="18" t="b">
        <f>IF(LEFT(C585,1)="1",1,-1)*SUMIF([1]Budget!V:V,'Budget Worksheet for Pivot Tabl'!K585,[1]Budget!AC:AC)=P585</f>
        <v>1</v>
      </c>
    </row>
    <row r="586" spans="1:19" x14ac:dyDescent="0.25">
      <c r="A586" t="s">
        <v>16</v>
      </c>
      <c r="B586" t="s">
        <v>2</v>
      </c>
      <c r="C586" t="s">
        <v>8</v>
      </c>
      <c r="D586" t="str">
        <f t="shared" si="9"/>
        <v>OUTFLOWS</v>
      </c>
      <c r="E586" t="s">
        <v>108</v>
      </c>
      <c r="F586" t="s">
        <v>109</v>
      </c>
      <c r="G586" t="s">
        <v>102</v>
      </c>
      <c r="H586" t="s">
        <v>212</v>
      </c>
      <c r="I586" t="s">
        <v>31</v>
      </c>
      <c r="J586" t="s">
        <v>366</v>
      </c>
      <c r="K586" t="s">
        <v>1088</v>
      </c>
      <c r="L586" t="s">
        <v>610</v>
      </c>
      <c r="M586" s="17">
        <f>VLOOKUP($K586,[1]Budget!$V:$AE,5,0)*IF($C586="1 - Revenues",1,IF(AND($C586="5 - Transfers",MID(I586,15,1)="4"),1,-1))</f>
        <v>-51000</v>
      </c>
      <c r="N586" s="17">
        <f>VLOOKUP($K586,[1]Budget!$V:$AE,6,0)*IF($C586="1 - Revenues",1,IF(AND($C586="5 - Transfers",MID(J586,15,1)="4"),1,-1))</f>
        <v>-47000</v>
      </c>
      <c r="O586" s="17">
        <f>IFERROR(IF(RIGHT(LEFT(K586,15),1)="4",VLOOKUP(K586,'[1]Budget Worksheet'!A:B,2,0),-1*VLOOKUP(K586,'[1]Budget Worksheet'!A:B,2,0)),0)</f>
        <v>-51652</v>
      </c>
      <c r="P586" s="17">
        <f>VLOOKUP($K586,[1]Budget!$V:$AE,8,0)*IF($C586="1 - Revenues",1,IF(AND($C586="5 - Transfers",MID($K586,15,1)="4"),1,-1))</f>
        <v>-51652</v>
      </c>
      <c r="Q586" s="17">
        <f>VLOOKUP($K586,[1]Budget!$V:$AE,10,0)*IF($C586="1 - Revenues",1,IF(AND($C586="5 - Transfers",MID(K586,15,1)="4"),1,-1))</f>
        <v>0</v>
      </c>
      <c r="S586" s="18" t="b">
        <f>IF(LEFT(C586,1)="1",1,-1)*SUMIF([1]Budget!V:V,'Budget Worksheet for Pivot Tabl'!K586,[1]Budget!AC:AC)=P586</f>
        <v>1</v>
      </c>
    </row>
    <row r="587" spans="1:19" x14ac:dyDescent="0.25">
      <c r="A587" t="s">
        <v>16</v>
      </c>
      <c r="B587" t="s">
        <v>2</v>
      </c>
      <c r="C587" t="s">
        <v>8</v>
      </c>
      <c r="D587" t="str">
        <f t="shared" si="9"/>
        <v>OUTFLOWS</v>
      </c>
      <c r="E587" t="s">
        <v>108</v>
      </c>
      <c r="F587" t="s">
        <v>109</v>
      </c>
      <c r="G587" t="s">
        <v>102</v>
      </c>
      <c r="H587" t="s">
        <v>212</v>
      </c>
      <c r="I587" t="s">
        <v>31</v>
      </c>
      <c r="J587" t="s">
        <v>366</v>
      </c>
      <c r="K587" t="s">
        <v>1089</v>
      </c>
      <c r="L587" t="s">
        <v>612</v>
      </c>
      <c r="M587" s="17">
        <f>VLOOKUP($K587,[1]Budget!$V:$AE,5,0)*IF($C587="1 - Revenues",1,IF(AND($C587="5 - Transfers",MID(I587,15,1)="4"),1,-1))</f>
        <v>-9000</v>
      </c>
      <c r="N587" s="17">
        <f>VLOOKUP($K587,[1]Budget!$V:$AE,6,0)*IF($C587="1 - Revenues",1,IF(AND($C587="5 - Transfers",MID(J587,15,1)="4"),1,-1))</f>
        <v>-8000</v>
      </c>
      <c r="O587" s="17">
        <f>IFERROR(IF(RIGHT(LEFT(K587,15),1)="4",VLOOKUP(K587,'[1]Budget Worksheet'!A:B,2,0),-1*VLOOKUP(K587,'[1]Budget Worksheet'!A:B,2,0)),0)</f>
        <v>-8974</v>
      </c>
      <c r="P587" s="17">
        <f>VLOOKUP($K587,[1]Budget!$V:$AE,8,0)*IF($C587="1 - Revenues",1,IF(AND($C587="5 - Transfers",MID($K587,15,1)="4"),1,-1))</f>
        <v>-8974</v>
      </c>
      <c r="Q587" s="17">
        <f>VLOOKUP($K587,[1]Budget!$V:$AE,10,0)*IF($C587="1 - Revenues",1,IF(AND($C587="5 - Transfers",MID(K587,15,1)="4"),1,-1))</f>
        <v>0</v>
      </c>
      <c r="S587" s="18" t="b">
        <f>IF(LEFT(C587,1)="1",1,-1)*SUMIF([1]Budget!V:V,'Budget Worksheet for Pivot Tabl'!K587,[1]Budget!AC:AC)=P587</f>
        <v>1</v>
      </c>
    </row>
    <row r="588" spans="1:19" x14ac:dyDescent="0.25">
      <c r="A588" t="s">
        <v>16</v>
      </c>
      <c r="B588" t="s">
        <v>2</v>
      </c>
      <c r="C588" t="s">
        <v>8</v>
      </c>
      <c r="D588" t="str">
        <f t="shared" si="9"/>
        <v>OUTFLOWS</v>
      </c>
      <c r="E588" t="s">
        <v>108</v>
      </c>
      <c r="F588" t="s">
        <v>109</v>
      </c>
      <c r="G588" t="s">
        <v>102</v>
      </c>
      <c r="H588" t="s">
        <v>212</v>
      </c>
      <c r="I588" t="s">
        <v>31</v>
      </c>
      <c r="J588" t="s">
        <v>366</v>
      </c>
      <c r="K588" t="s">
        <v>1090</v>
      </c>
      <c r="L588" t="s">
        <v>614</v>
      </c>
      <c r="M588" s="17">
        <f>VLOOKUP($K588,[1]Budget!$V:$AE,5,0)*IF($C588="1 - Revenues",1,IF(AND($C588="5 - Transfers",MID(I588,15,1)="4"),1,-1))</f>
        <v>-1000</v>
      </c>
      <c r="N588" s="17">
        <f>VLOOKUP($K588,[1]Budget!$V:$AE,6,0)*IF($C588="1 - Revenues",1,IF(AND($C588="5 - Transfers",MID(J588,15,1)="4"),1,-1))</f>
        <v>-1000</v>
      </c>
      <c r="O588" s="17">
        <f>IFERROR(IF(RIGHT(LEFT(K588,15),1)="4",VLOOKUP(K588,'[1]Budget Worksheet'!A:B,2,0),-1*VLOOKUP(K588,'[1]Budget Worksheet'!A:B,2,0)),0)</f>
        <v>-814</v>
      </c>
      <c r="P588" s="17">
        <f>VLOOKUP($K588,[1]Budget!$V:$AE,8,0)*IF($C588="1 - Revenues",1,IF(AND($C588="5 - Transfers",MID($K588,15,1)="4"),1,-1))</f>
        <v>-814</v>
      </c>
      <c r="Q588" s="17">
        <f>VLOOKUP($K588,[1]Budget!$V:$AE,10,0)*IF($C588="1 - Revenues",1,IF(AND($C588="5 - Transfers",MID(K588,15,1)="4"),1,-1))</f>
        <v>0</v>
      </c>
      <c r="S588" s="18" t="b">
        <f>IF(LEFT(C588,1)="1",1,-1)*SUMIF([1]Budget!V:V,'Budget Worksheet for Pivot Tabl'!K588,[1]Budget!AC:AC)=P588</f>
        <v>1</v>
      </c>
    </row>
    <row r="589" spans="1:19" x14ac:dyDescent="0.25">
      <c r="A589" t="s">
        <v>16</v>
      </c>
      <c r="B589" t="s">
        <v>2</v>
      </c>
      <c r="C589" t="s">
        <v>8</v>
      </c>
      <c r="D589" t="str">
        <f t="shared" si="9"/>
        <v>OUTFLOWS</v>
      </c>
      <c r="E589" t="s">
        <v>108</v>
      </c>
      <c r="F589" t="s">
        <v>109</v>
      </c>
      <c r="G589" t="s">
        <v>102</v>
      </c>
      <c r="H589" t="s">
        <v>212</v>
      </c>
      <c r="I589" t="s">
        <v>31</v>
      </c>
      <c r="J589" t="s">
        <v>366</v>
      </c>
      <c r="K589" t="s">
        <v>1091</v>
      </c>
      <c r="L589" t="s">
        <v>616</v>
      </c>
      <c r="M589" s="17">
        <f>VLOOKUP($K589,[1]Budget!$V:$AE,5,0)*IF($C589="1 - Revenues",1,IF(AND($C589="5 - Transfers",MID(I589,15,1)="4"),1,-1))</f>
        <v>-181000</v>
      </c>
      <c r="N589" s="17">
        <f>VLOOKUP($K589,[1]Budget!$V:$AE,6,0)*IF($C589="1 - Revenues",1,IF(AND($C589="5 - Transfers",MID(J589,15,1)="4"),1,-1))</f>
        <v>-180000</v>
      </c>
      <c r="O589" s="17">
        <f>IFERROR(IF(RIGHT(LEFT(K589,15),1)="4",VLOOKUP(K589,'[1]Budget Worksheet'!A:B,2,0),-1*VLOOKUP(K589,'[1]Budget Worksheet'!A:B,2,0)),0)</f>
        <v>-180000</v>
      </c>
      <c r="P589" s="17">
        <f>VLOOKUP($K589,[1]Budget!$V:$AE,8,0)*IF($C589="1 - Revenues",1,IF(AND($C589="5 - Transfers",MID($K589,15,1)="4"),1,-1))</f>
        <v>-247000</v>
      </c>
      <c r="Q589" s="17">
        <f>VLOOKUP($K589,[1]Budget!$V:$AE,10,0)*IF($C589="1 - Revenues",1,IF(AND($C589="5 - Transfers",MID(K589,15,1)="4"),1,-1))</f>
        <v>-67000</v>
      </c>
      <c r="S589" s="18" t="b">
        <f>IF(LEFT(C589,1)="1",1,-1)*SUMIF([1]Budget!V:V,'Budget Worksheet for Pivot Tabl'!K589,[1]Budget!AC:AC)=P589</f>
        <v>1</v>
      </c>
    </row>
    <row r="590" spans="1:19" x14ac:dyDescent="0.25">
      <c r="A590" t="s">
        <v>16</v>
      </c>
      <c r="B590" t="s">
        <v>2</v>
      </c>
      <c r="C590" t="s">
        <v>8</v>
      </c>
      <c r="D590" t="str">
        <f t="shared" si="9"/>
        <v>OUTFLOWS</v>
      </c>
      <c r="E590" t="s">
        <v>108</v>
      </c>
      <c r="F590" t="s">
        <v>109</v>
      </c>
      <c r="G590" t="s">
        <v>102</v>
      </c>
      <c r="H590" t="s">
        <v>212</v>
      </c>
      <c r="I590" t="s">
        <v>31</v>
      </c>
      <c r="J590" t="s">
        <v>366</v>
      </c>
      <c r="K590" t="s">
        <v>1092</v>
      </c>
      <c r="L590" t="s">
        <v>618</v>
      </c>
      <c r="M590" s="17">
        <f>VLOOKUP($K590,[1]Budget!$V:$AE,5,0)*IF($C590="1 - Revenues",1,IF(AND($C590="5 - Transfers",MID(I590,15,1)="4"),1,-1))</f>
        <v>-1000</v>
      </c>
      <c r="N590" s="17">
        <f>VLOOKUP($K590,[1]Budget!$V:$AE,6,0)*IF($C590="1 - Revenues",1,IF(AND($C590="5 - Transfers",MID(J590,15,1)="4"),1,-1))</f>
        <v>-1000</v>
      </c>
      <c r="O590" s="17">
        <f>IFERROR(IF(RIGHT(LEFT(K590,15),1)="4",VLOOKUP(K590,'[1]Budget Worksheet'!A:B,2,0),-1*VLOOKUP(K590,'[1]Budget Worksheet'!A:B,2,0)),0)</f>
        <v>-1023</v>
      </c>
      <c r="P590" s="17">
        <f>VLOOKUP($K590,[1]Budget!$V:$AE,8,0)*IF($C590="1 - Revenues",1,IF(AND($C590="5 - Transfers",MID($K590,15,1)="4"),1,-1))</f>
        <v>-1023</v>
      </c>
      <c r="Q590" s="17">
        <f>VLOOKUP($K590,[1]Budget!$V:$AE,10,0)*IF($C590="1 - Revenues",1,IF(AND($C590="5 - Transfers",MID(K590,15,1)="4"),1,-1))</f>
        <v>0</v>
      </c>
      <c r="S590" s="18" t="b">
        <f>IF(LEFT(C590,1)="1",1,-1)*SUMIF([1]Budget!V:V,'Budget Worksheet for Pivot Tabl'!K590,[1]Budget!AC:AC)=P590</f>
        <v>1</v>
      </c>
    </row>
    <row r="591" spans="1:19" x14ac:dyDescent="0.25">
      <c r="A591" t="s">
        <v>16</v>
      </c>
      <c r="B591" t="s">
        <v>2</v>
      </c>
      <c r="C591" t="s">
        <v>8</v>
      </c>
      <c r="D591" t="str">
        <f t="shared" si="9"/>
        <v>OUTFLOWS</v>
      </c>
      <c r="E591" t="s">
        <v>108</v>
      </c>
      <c r="F591" t="s">
        <v>109</v>
      </c>
      <c r="G591" t="s">
        <v>102</v>
      </c>
      <c r="H591" t="s">
        <v>212</v>
      </c>
      <c r="I591" t="s">
        <v>31</v>
      </c>
      <c r="J591" t="s">
        <v>366</v>
      </c>
      <c r="K591" t="s">
        <v>1093</v>
      </c>
      <c r="L591" t="s">
        <v>620</v>
      </c>
      <c r="M591" s="17">
        <f>VLOOKUP($K591,[1]Budget!$V:$AE,5,0)*IF($C591="1 - Revenues",1,IF(AND($C591="5 - Transfers",MID(I591,15,1)="4"),1,-1))</f>
        <v>-16000</v>
      </c>
      <c r="N591" s="17">
        <f>VLOOKUP($K591,[1]Budget!$V:$AE,6,0)*IF($C591="1 - Revenues",1,IF(AND($C591="5 - Transfers",MID(J591,15,1)="4"),1,-1))</f>
        <v>-63000</v>
      </c>
      <c r="O591" s="17">
        <f>IFERROR(IF(RIGHT(LEFT(K591,15),1)="4",VLOOKUP(K591,'[1]Budget Worksheet'!A:B,2,0),-1*VLOOKUP(K591,'[1]Budget Worksheet'!A:B,2,0)),0)</f>
        <v>-57778</v>
      </c>
      <c r="P591" s="17">
        <f>VLOOKUP($K591,[1]Budget!$V:$AE,8,0)*IF($C591="1 - Revenues",1,IF(AND($C591="5 - Transfers",MID($K591,15,1)="4"),1,-1))</f>
        <v>-57778</v>
      </c>
      <c r="Q591" s="17">
        <f>VLOOKUP($K591,[1]Budget!$V:$AE,10,0)*IF($C591="1 - Revenues",1,IF(AND($C591="5 - Transfers",MID(K591,15,1)="4"),1,-1))</f>
        <v>0</v>
      </c>
      <c r="S591" s="18" t="b">
        <f>IF(LEFT(C591,1)="1",1,-1)*SUMIF([1]Budget!V:V,'Budget Worksheet for Pivot Tabl'!K591,[1]Budget!AC:AC)=P591</f>
        <v>1</v>
      </c>
    </row>
    <row r="592" spans="1:19" x14ac:dyDescent="0.25">
      <c r="A592" t="s">
        <v>16</v>
      </c>
      <c r="B592" t="s">
        <v>2</v>
      </c>
      <c r="C592" t="s">
        <v>8</v>
      </c>
      <c r="D592" t="str">
        <f t="shared" si="9"/>
        <v>OUTFLOWS</v>
      </c>
      <c r="E592" t="s">
        <v>108</v>
      </c>
      <c r="F592" t="s">
        <v>109</v>
      </c>
      <c r="G592" t="s">
        <v>102</v>
      </c>
      <c r="H592" t="s">
        <v>212</v>
      </c>
      <c r="I592" t="s">
        <v>31</v>
      </c>
      <c r="J592" t="s">
        <v>366</v>
      </c>
      <c r="K592" t="s">
        <v>1094</v>
      </c>
      <c r="L592" t="s">
        <v>622</v>
      </c>
      <c r="M592" s="17">
        <f>VLOOKUP($K592,[1]Budget!$V:$AE,5,0)*IF($C592="1 - Revenues",1,IF(AND($C592="5 - Transfers",MID(I592,15,1)="4"),1,-1))</f>
        <v>0</v>
      </c>
      <c r="N592" s="17">
        <f>VLOOKUP($K592,[1]Budget!$V:$AE,6,0)*IF($C592="1 - Revenues",1,IF(AND($C592="5 - Transfers",MID(J592,15,1)="4"),1,-1))</f>
        <v>-9000</v>
      </c>
      <c r="O592" s="17">
        <f>IFERROR(IF(RIGHT(LEFT(K592,15),1)="4",VLOOKUP(K592,'[1]Budget Worksheet'!A:B,2,0),-1*VLOOKUP(K592,'[1]Budget Worksheet'!A:B,2,0)),0)</f>
        <v>0</v>
      </c>
      <c r="P592" s="17">
        <f>VLOOKUP($K592,[1]Budget!$V:$AE,8,0)*IF($C592="1 - Revenues",1,IF(AND($C592="5 - Transfers",MID($K592,15,1)="4"),1,-1))</f>
        <v>0</v>
      </c>
      <c r="Q592" s="17">
        <f>VLOOKUP($K592,[1]Budget!$V:$AE,10,0)*IF($C592="1 - Revenues",1,IF(AND($C592="5 - Transfers",MID(K592,15,1)="4"),1,-1))</f>
        <v>0</v>
      </c>
      <c r="S592" s="18" t="b">
        <f>IF(LEFT(C592,1)="1",1,-1)*SUMIF([1]Budget!V:V,'Budget Worksheet for Pivot Tabl'!K592,[1]Budget!AC:AC)=P592</f>
        <v>1</v>
      </c>
    </row>
    <row r="593" spans="1:19" x14ac:dyDescent="0.25">
      <c r="A593" t="s">
        <v>16</v>
      </c>
      <c r="B593" t="s">
        <v>2</v>
      </c>
      <c r="C593" t="s">
        <v>8</v>
      </c>
      <c r="D593" t="str">
        <f t="shared" si="9"/>
        <v>OUTFLOWS</v>
      </c>
      <c r="E593" t="s">
        <v>108</v>
      </c>
      <c r="F593" t="s">
        <v>109</v>
      </c>
      <c r="G593" t="s">
        <v>102</v>
      </c>
      <c r="H593" t="s">
        <v>212</v>
      </c>
      <c r="I593" t="s">
        <v>31</v>
      </c>
      <c r="J593" t="s">
        <v>366</v>
      </c>
      <c r="K593" t="s">
        <v>1095</v>
      </c>
      <c r="L593" t="s">
        <v>1020</v>
      </c>
      <c r="M593" s="17">
        <f>VLOOKUP($K593,[1]Budget!$V:$AE,5,0)*IF($C593="1 - Revenues",1,IF(AND($C593="5 - Transfers",MID(I593,15,1)="4"),1,-1))</f>
        <v>-102000</v>
      </c>
      <c r="N593" s="17">
        <f>VLOOKUP($K593,[1]Budget!$V:$AE,6,0)*IF($C593="1 - Revenues",1,IF(AND($C593="5 - Transfers",MID(J593,15,1)="4"),1,-1))</f>
        <v>-55000</v>
      </c>
      <c r="O593" s="17">
        <f>IFERROR(IF(RIGHT(LEFT(K593,15),1)="4",VLOOKUP(K593,'[1]Budget Worksheet'!A:B,2,0),-1*VLOOKUP(K593,'[1]Budget Worksheet'!A:B,2,0)),0)</f>
        <v>-38000</v>
      </c>
      <c r="P593" s="17">
        <f>VLOOKUP($K593,[1]Budget!$V:$AE,8,0)*IF($C593="1 - Revenues",1,IF(AND($C593="5 - Transfers",MID($K593,15,1)="4"),1,-1))</f>
        <v>-38000</v>
      </c>
      <c r="Q593" s="17">
        <f>VLOOKUP($K593,[1]Budget!$V:$AE,10,0)*IF($C593="1 - Revenues",1,IF(AND($C593="5 - Transfers",MID(K593,15,1)="4"),1,-1))</f>
        <v>0</v>
      </c>
      <c r="S593" s="18" t="b">
        <f>IF(LEFT(C593,1)="1",1,-1)*SUMIF([1]Budget!V:V,'Budget Worksheet for Pivot Tabl'!K593,[1]Budget!AC:AC)=P593</f>
        <v>1</v>
      </c>
    </row>
    <row r="594" spans="1:19" x14ac:dyDescent="0.25">
      <c r="A594" t="s">
        <v>16</v>
      </c>
      <c r="B594" t="s">
        <v>2</v>
      </c>
      <c r="C594" t="s">
        <v>8</v>
      </c>
      <c r="D594" t="str">
        <f t="shared" si="9"/>
        <v>OUTFLOWS</v>
      </c>
      <c r="E594" t="s">
        <v>108</v>
      </c>
      <c r="F594" t="s">
        <v>109</v>
      </c>
      <c r="G594" t="s">
        <v>102</v>
      </c>
      <c r="H594" t="s">
        <v>212</v>
      </c>
      <c r="I594" t="s">
        <v>31</v>
      </c>
      <c r="J594" t="s">
        <v>366</v>
      </c>
      <c r="K594" t="s">
        <v>1096</v>
      </c>
      <c r="L594" t="s">
        <v>472</v>
      </c>
      <c r="M594" s="17">
        <f>VLOOKUP($K594,[1]Budget!$V:$AE,5,0)*IF($C594="1 - Revenues",1,IF(AND($C594="5 - Transfers",MID(I594,15,1)="4"),1,-1))</f>
        <v>-87000</v>
      </c>
      <c r="N594" s="17">
        <f>VLOOKUP($K594,[1]Budget!$V:$AE,6,0)*IF($C594="1 - Revenues",1,IF(AND($C594="5 - Transfers",MID(J594,15,1)="4"),1,-1))</f>
        <v>-90000</v>
      </c>
      <c r="O594" s="17">
        <f>IFERROR(IF(RIGHT(LEFT(K594,15),1)="4",VLOOKUP(K594,'[1]Budget Worksheet'!A:B,2,0),-1*VLOOKUP(K594,'[1]Budget Worksheet'!A:B,2,0)),0)</f>
        <v>-83338</v>
      </c>
      <c r="P594" s="17">
        <f>VLOOKUP($K594,[1]Budget!$V:$AE,8,0)*IF($C594="1 - Revenues",1,IF(AND($C594="5 - Transfers",MID($K594,15,1)="4"),1,-1))</f>
        <v>-83338</v>
      </c>
      <c r="Q594" s="17">
        <f>VLOOKUP($K594,[1]Budget!$V:$AE,10,0)*IF($C594="1 - Revenues",1,IF(AND($C594="5 - Transfers",MID(K594,15,1)="4"),1,-1))</f>
        <v>0</v>
      </c>
      <c r="S594" s="18" t="b">
        <f>IF(LEFT(C594,1)="1",1,-1)*SUMIF([1]Budget!V:V,'Budget Worksheet for Pivot Tabl'!K594,[1]Budget!AC:AC)=P594</f>
        <v>1</v>
      </c>
    </row>
    <row r="595" spans="1:19" x14ac:dyDescent="0.25">
      <c r="A595" t="s">
        <v>16</v>
      </c>
      <c r="B595" t="s">
        <v>2</v>
      </c>
      <c r="C595" t="s">
        <v>8</v>
      </c>
      <c r="D595" t="str">
        <f t="shared" si="9"/>
        <v>OUTFLOWS</v>
      </c>
      <c r="E595" t="s">
        <v>108</v>
      </c>
      <c r="F595" t="s">
        <v>109</v>
      </c>
      <c r="G595" t="s">
        <v>102</v>
      </c>
      <c r="H595" t="s">
        <v>212</v>
      </c>
      <c r="I595" t="s">
        <v>31</v>
      </c>
      <c r="J595" t="s">
        <v>366</v>
      </c>
      <c r="K595" t="s">
        <v>1097</v>
      </c>
      <c r="L595" t="s">
        <v>625</v>
      </c>
      <c r="M595" s="17">
        <f>VLOOKUP($K595,[1]Budget!$V:$AE,5,0)*IF($C595="1 - Revenues",1,IF(AND($C595="5 - Transfers",MID(I595,15,1)="4"),1,-1))</f>
        <v>0</v>
      </c>
      <c r="N595" s="17">
        <f>VLOOKUP($K595,[1]Budget!$V:$AE,6,0)*IF($C595="1 - Revenues",1,IF(AND($C595="5 - Transfers",MID(J595,15,1)="4"),1,-1))</f>
        <v>0</v>
      </c>
      <c r="O595" s="17">
        <f>IFERROR(IF(RIGHT(LEFT(K595,15),1)="4",VLOOKUP(K595,'[1]Budget Worksheet'!A:B,2,0),-1*VLOOKUP(K595,'[1]Budget Worksheet'!A:B,2,0)),0)</f>
        <v>0</v>
      </c>
      <c r="P595" s="17">
        <f>VLOOKUP($K595,[1]Budget!$V:$AE,8,0)*IF($C595="1 - Revenues",1,IF(AND($C595="5 - Transfers",MID($K595,15,1)="4"),1,-1))</f>
        <v>0</v>
      </c>
      <c r="Q595" s="17">
        <f>VLOOKUP($K595,[1]Budget!$V:$AE,10,0)*IF($C595="1 - Revenues",1,IF(AND($C595="5 - Transfers",MID(K595,15,1)="4"),1,-1))</f>
        <v>0</v>
      </c>
      <c r="S595" s="18" t="b">
        <f>IF(LEFT(C595,1)="1",1,-1)*SUMIF([1]Budget!V:V,'Budget Worksheet for Pivot Tabl'!K595,[1]Budget!AC:AC)=P595</f>
        <v>1</v>
      </c>
    </row>
    <row r="596" spans="1:19" x14ac:dyDescent="0.25">
      <c r="A596" t="s">
        <v>16</v>
      </c>
      <c r="B596" t="s">
        <v>2</v>
      </c>
      <c r="C596" t="s">
        <v>8</v>
      </c>
      <c r="D596" t="str">
        <f t="shared" si="9"/>
        <v>OUTFLOWS</v>
      </c>
      <c r="E596" t="s">
        <v>108</v>
      </c>
      <c r="F596" t="s">
        <v>109</v>
      </c>
      <c r="G596" t="s">
        <v>102</v>
      </c>
      <c r="H596" t="s">
        <v>212</v>
      </c>
      <c r="I596" t="s">
        <v>31</v>
      </c>
      <c r="J596" t="s">
        <v>366</v>
      </c>
      <c r="K596" t="s">
        <v>1098</v>
      </c>
      <c r="L596" t="s">
        <v>627</v>
      </c>
      <c r="M596" s="17">
        <f>VLOOKUP($K596,[1]Budget!$V:$AE,5,0)*IF($C596="1 - Revenues",1,IF(AND($C596="5 - Transfers",MID(I596,15,1)="4"),1,-1))</f>
        <v>-7000</v>
      </c>
      <c r="N596" s="17">
        <f>VLOOKUP($K596,[1]Budget!$V:$AE,6,0)*IF($C596="1 - Revenues",1,IF(AND($C596="5 - Transfers",MID(J596,15,1)="4"),1,-1))</f>
        <v>-9000</v>
      </c>
      <c r="O596" s="17">
        <f>IFERROR(IF(RIGHT(LEFT(K596,15),1)="4",VLOOKUP(K596,'[1]Budget Worksheet'!A:B,2,0),-1*VLOOKUP(K596,'[1]Budget Worksheet'!A:B,2,0)),0)</f>
        <v>-9660</v>
      </c>
      <c r="P596" s="17">
        <f>VLOOKUP($K596,[1]Budget!$V:$AE,8,0)*IF($C596="1 - Revenues",1,IF(AND($C596="5 - Transfers",MID($K596,15,1)="4"),1,-1))</f>
        <v>-9660</v>
      </c>
      <c r="Q596" s="17">
        <f>VLOOKUP($K596,[1]Budget!$V:$AE,10,0)*IF($C596="1 - Revenues",1,IF(AND($C596="5 - Transfers",MID(K596,15,1)="4"),1,-1))</f>
        <v>0</v>
      </c>
      <c r="S596" s="18" t="b">
        <f>IF(LEFT(C596,1)="1",1,-1)*SUMIF([1]Budget!V:V,'Budget Worksheet for Pivot Tabl'!K596,[1]Budget!AC:AC)=P596</f>
        <v>1</v>
      </c>
    </row>
    <row r="597" spans="1:19" x14ac:dyDescent="0.25">
      <c r="A597" t="s">
        <v>16</v>
      </c>
      <c r="B597" t="s">
        <v>2</v>
      </c>
      <c r="C597" t="s">
        <v>8</v>
      </c>
      <c r="D597" t="str">
        <f t="shared" si="9"/>
        <v>OUTFLOWS</v>
      </c>
      <c r="E597" t="s">
        <v>108</v>
      </c>
      <c r="F597" t="s">
        <v>109</v>
      </c>
      <c r="G597" t="s">
        <v>102</v>
      </c>
      <c r="H597" t="s">
        <v>212</v>
      </c>
      <c r="I597" t="s">
        <v>31</v>
      </c>
      <c r="J597" t="s">
        <v>366</v>
      </c>
      <c r="K597" t="s">
        <v>1099</v>
      </c>
      <c r="L597" t="s">
        <v>629</v>
      </c>
      <c r="M597" s="17">
        <f>VLOOKUP($K597,[1]Budget!$V:$AE,5,0)*IF($C597="1 - Revenues",1,IF(AND($C597="5 - Transfers",MID(I597,15,1)="4"),1,-1))</f>
        <v>0</v>
      </c>
      <c r="N597" s="17">
        <f>VLOOKUP($K597,[1]Budget!$V:$AE,6,0)*IF($C597="1 - Revenues",1,IF(AND($C597="5 - Transfers",MID(J597,15,1)="4"),1,-1))</f>
        <v>0</v>
      </c>
      <c r="O597" s="17">
        <f>IFERROR(IF(RIGHT(LEFT(K597,15),1)="4",VLOOKUP(K597,'[1]Budget Worksheet'!A:B,2,0),-1*VLOOKUP(K597,'[1]Budget Worksheet'!A:B,2,0)),0)</f>
        <v>0</v>
      </c>
      <c r="P597" s="17">
        <f>VLOOKUP($K597,[1]Budget!$V:$AE,8,0)*IF($C597="1 - Revenues",1,IF(AND($C597="5 - Transfers",MID($K597,15,1)="4"),1,-1))</f>
        <v>0</v>
      </c>
      <c r="Q597" s="17">
        <f>VLOOKUP($K597,[1]Budget!$V:$AE,10,0)*IF($C597="1 - Revenues",1,IF(AND($C597="5 - Transfers",MID(K597,15,1)="4"),1,-1))</f>
        <v>0</v>
      </c>
      <c r="S597" s="18" t="b">
        <f>IF(LEFT(C597,1)="1",1,-1)*SUMIF([1]Budget!V:V,'Budget Worksheet for Pivot Tabl'!K597,[1]Budget!AC:AC)=P597</f>
        <v>1</v>
      </c>
    </row>
    <row r="598" spans="1:19" x14ac:dyDescent="0.25">
      <c r="A598" t="s">
        <v>16</v>
      </c>
      <c r="B598" t="s">
        <v>2</v>
      </c>
      <c r="C598" t="s">
        <v>9</v>
      </c>
      <c r="D598" t="str">
        <f t="shared" si="9"/>
        <v>OUTFLOWS</v>
      </c>
      <c r="E598" t="s">
        <v>108</v>
      </c>
      <c r="F598" t="s">
        <v>109</v>
      </c>
      <c r="G598" t="s">
        <v>102</v>
      </c>
      <c r="H598" t="s">
        <v>212</v>
      </c>
      <c r="I598" t="s">
        <v>31</v>
      </c>
      <c r="J598" t="s">
        <v>366</v>
      </c>
      <c r="K598" t="s">
        <v>1100</v>
      </c>
      <c r="L598" t="s">
        <v>476</v>
      </c>
      <c r="M598" s="17">
        <f>VLOOKUP($K598,[1]Budget!$V:$AE,5,0)*IF($C598="1 - Revenues",1,IF(AND($C598="5 - Transfers",MID(I598,15,1)="4"),1,-1))</f>
        <v>0</v>
      </c>
      <c r="N598" s="17">
        <f>VLOOKUP($K598,[1]Budget!$V:$AE,6,0)*IF($C598="1 - Revenues",1,IF(AND($C598="5 - Transfers",MID(J598,15,1)="4"),1,-1))</f>
        <v>0</v>
      </c>
      <c r="O598" s="17">
        <f>IFERROR(IF(RIGHT(LEFT(K598,15),1)="4",VLOOKUP(K598,'[1]Budget Worksheet'!A:B,2,0),-1*VLOOKUP(K598,'[1]Budget Worksheet'!A:B,2,0)),0)</f>
        <v>0</v>
      </c>
      <c r="P598" s="17">
        <f>VLOOKUP($K598,[1]Budget!$V:$AE,8,0)*IF($C598="1 - Revenues",1,IF(AND($C598="5 - Transfers",MID($K598,15,1)="4"),1,-1))</f>
        <v>0</v>
      </c>
      <c r="Q598" s="17">
        <f>VLOOKUP($K598,[1]Budget!$V:$AE,10,0)*IF($C598="1 - Revenues",1,IF(AND($C598="5 - Transfers",MID(K598,15,1)="4"),1,-1))</f>
        <v>0</v>
      </c>
      <c r="S598" s="18" t="b">
        <f>IF(LEFT(C598,1)="1",1,-1)*SUMIF([1]Budget!V:V,'Budget Worksheet for Pivot Tabl'!K598,[1]Budget!AC:AC)=P598</f>
        <v>1</v>
      </c>
    </row>
    <row r="599" spans="1:19" x14ac:dyDescent="0.25">
      <c r="A599" t="s">
        <v>16</v>
      </c>
      <c r="B599" t="s">
        <v>2</v>
      </c>
      <c r="C599" t="s">
        <v>9</v>
      </c>
      <c r="D599" t="str">
        <f t="shared" si="9"/>
        <v>OUTFLOWS</v>
      </c>
      <c r="E599" t="s">
        <v>108</v>
      </c>
      <c r="F599" t="s">
        <v>109</v>
      </c>
      <c r="G599" t="s">
        <v>102</v>
      </c>
      <c r="H599" t="s">
        <v>212</v>
      </c>
      <c r="I599" t="s">
        <v>31</v>
      </c>
      <c r="J599" t="s">
        <v>366</v>
      </c>
      <c r="K599" t="s">
        <v>1101</v>
      </c>
      <c r="L599" t="s">
        <v>1102</v>
      </c>
      <c r="M599" s="17">
        <f>VLOOKUP($K599,[1]Budget!$V:$AE,5,0)*IF($C599="1 - Revenues",1,IF(AND($C599="5 - Transfers",MID(I599,15,1)="4"),1,-1))</f>
        <v>-8000</v>
      </c>
      <c r="N599" s="17">
        <f>VLOOKUP($K599,[1]Budget!$V:$AE,6,0)*IF($C599="1 - Revenues",1,IF(AND($C599="5 - Transfers",MID(J599,15,1)="4"),1,-1))</f>
        <v>-8000</v>
      </c>
      <c r="O599" s="17">
        <f>IFERROR(IF(RIGHT(LEFT(K599,15),1)="4",VLOOKUP(K599,'[1]Budget Worksheet'!A:B,2,0),-1*VLOOKUP(K599,'[1]Budget Worksheet'!A:B,2,0)),0)</f>
        <v>-7500</v>
      </c>
      <c r="P599" s="17">
        <f>VLOOKUP($K599,[1]Budget!$V:$AE,8,0)*IF($C599="1 - Revenues",1,IF(AND($C599="5 - Transfers",MID($K599,15,1)="4"),1,-1))</f>
        <v>-7500</v>
      </c>
      <c r="Q599" s="17">
        <f>VLOOKUP($K599,[1]Budget!$V:$AE,10,0)*IF($C599="1 - Revenues",1,IF(AND($C599="5 - Transfers",MID(K599,15,1)="4"),1,-1))</f>
        <v>0</v>
      </c>
      <c r="S599" s="18" t="b">
        <f>IF(LEFT(C599,1)="1",1,-1)*SUMIF([1]Budget!V:V,'Budget Worksheet for Pivot Tabl'!K599,[1]Budget!AC:AC)=P599</f>
        <v>1</v>
      </c>
    </row>
    <row r="600" spans="1:19" x14ac:dyDescent="0.25">
      <c r="A600" t="s">
        <v>16</v>
      </c>
      <c r="B600" t="s">
        <v>2</v>
      </c>
      <c r="C600" t="s">
        <v>9</v>
      </c>
      <c r="D600" t="str">
        <f t="shared" si="9"/>
        <v>OUTFLOWS</v>
      </c>
      <c r="E600" t="s">
        <v>108</v>
      </c>
      <c r="F600" t="s">
        <v>109</v>
      </c>
      <c r="G600" t="s">
        <v>102</v>
      </c>
      <c r="H600" t="s">
        <v>212</v>
      </c>
      <c r="I600" t="s">
        <v>31</v>
      </c>
      <c r="J600" t="s">
        <v>366</v>
      </c>
      <c r="K600" t="s">
        <v>1103</v>
      </c>
      <c r="L600" t="s">
        <v>674</v>
      </c>
      <c r="M600" s="17">
        <f>VLOOKUP($K600,[1]Budget!$V:$AE,5,0)*IF($C600="1 - Revenues",1,IF(AND($C600="5 - Transfers",MID(I600,15,1)="4"),1,-1))</f>
        <v>-18000</v>
      </c>
      <c r="N600" s="17">
        <f>VLOOKUP($K600,[1]Budget!$V:$AE,6,0)*IF($C600="1 - Revenues",1,IF(AND($C600="5 - Transfers",MID(J600,15,1)="4"),1,-1))</f>
        <v>-19000</v>
      </c>
      <c r="O600" s="17">
        <f>IFERROR(IF(RIGHT(LEFT(K600,15),1)="4",VLOOKUP(K600,'[1]Budget Worksheet'!A:B,2,0),-1*VLOOKUP(K600,'[1]Budget Worksheet'!A:B,2,0)),0)</f>
        <v>-17000</v>
      </c>
      <c r="P600" s="17">
        <f>VLOOKUP($K600,[1]Budget!$V:$AE,8,0)*IF($C600="1 - Revenues",1,IF(AND($C600="5 - Transfers",MID($K600,15,1)="4"),1,-1))</f>
        <v>-17000</v>
      </c>
      <c r="Q600" s="17">
        <f>VLOOKUP($K600,[1]Budget!$V:$AE,10,0)*IF($C600="1 - Revenues",1,IF(AND($C600="5 - Transfers",MID(K600,15,1)="4"),1,-1))</f>
        <v>0</v>
      </c>
      <c r="S600" s="18" t="b">
        <f>IF(LEFT(C600,1)="1",1,-1)*SUMIF([1]Budget!V:V,'Budget Worksheet for Pivot Tabl'!K600,[1]Budget!AC:AC)=P600</f>
        <v>1</v>
      </c>
    </row>
    <row r="601" spans="1:19" x14ac:dyDescent="0.25">
      <c r="A601" t="s">
        <v>16</v>
      </c>
      <c r="B601" t="s">
        <v>2</v>
      </c>
      <c r="C601" t="s">
        <v>9</v>
      </c>
      <c r="D601" t="str">
        <f t="shared" si="9"/>
        <v>OUTFLOWS</v>
      </c>
      <c r="E601" t="s">
        <v>108</v>
      </c>
      <c r="F601" t="s">
        <v>109</v>
      </c>
      <c r="G601" t="s">
        <v>102</v>
      </c>
      <c r="H601" t="s">
        <v>212</v>
      </c>
      <c r="I601" t="s">
        <v>31</v>
      </c>
      <c r="J601" t="s">
        <v>366</v>
      </c>
      <c r="K601" t="s">
        <v>1104</v>
      </c>
      <c r="L601" t="s">
        <v>640</v>
      </c>
      <c r="M601" s="17">
        <f>VLOOKUP($K601,[1]Budget!$V:$AE,5,0)*IF($C601="1 - Revenues",1,IF(AND($C601="5 - Transfers",MID(I601,15,1)="4"),1,-1))</f>
        <v>0</v>
      </c>
      <c r="N601" s="17">
        <f>VLOOKUP($K601,[1]Budget!$V:$AE,6,0)*IF($C601="1 - Revenues",1,IF(AND($C601="5 - Transfers",MID(J601,15,1)="4"),1,-1))</f>
        <v>-2000</v>
      </c>
      <c r="O601" s="17">
        <f>IFERROR(IF(RIGHT(LEFT(K601,15),1)="4",VLOOKUP(K601,'[1]Budget Worksheet'!A:B,2,0),-1*VLOOKUP(K601,'[1]Budget Worksheet'!A:B,2,0)),0)</f>
        <v>-20000</v>
      </c>
      <c r="P601" s="17">
        <f>VLOOKUP($K601,[1]Budget!$V:$AE,8,0)*IF($C601="1 - Revenues",1,IF(AND($C601="5 - Transfers",MID($K601,15,1)="4"),1,-1))</f>
        <v>-20000</v>
      </c>
      <c r="Q601" s="17">
        <f>VLOOKUP($K601,[1]Budget!$V:$AE,10,0)*IF($C601="1 - Revenues",1,IF(AND($C601="5 - Transfers",MID(K601,15,1)="4"),1,-1))</f>
        <v>0</v>
      </c>
      <c r="S601" s="18" t="b">
        <f>IF(LEFT(C601,1)="1",1,-1)*SUMIF([1]Budget!V:V,'Budget Worksheet for Pivot Tabl'!K601,[1]Budget!AC:AC)=P601</f>
        <v>1</v>
      </c>
    </row>
    <row r="602" spans="1:19" x14ac:dyDescent="0.25">
      <c r="A602" t="s">
        <v>16</v>
      </c>
      <c r="B602" t="s">
        <v>2</v>
      </c>
      <c r="C602" t="s">
        <v>9</v>
      </c>
      <c r="D602" t="str">
        <f t="shared" si="9"/>
        <v>OUTFLOWS</v>
      </c>
      <c r="E602" t="s">
        <v>108</v>
      </c>
      <c r="F602" t="s">
        <v>109</v>
      </c>
      <c r="G602" t="s">
        <v>102</v>
      </c>
      <c r="H602" t="s">
        <v>212</v>
      </c>
      <c r="I602" t="s">
        <v>31</v>
      </c>
      <c r="J602" t="s">
        <v>366</v>
      </c>
      <c r="K602" t="s">
        <v>1105</v>
      </c>
      <c r="L602" t="s">
        <v>1037</v>
      </c>
      <c r="M602" s="17">
        <f>VLOOKUP($K602,[1]Budget!$V:$AE,5,0)*IF($C602="1 - Revenues",1,IF(AND($C602="5 - Transfers",MID(I602,15,1)="4"),1,-1))</f>
        <v>-202000</v>
      </c>
      <c r="N602" s="17">
        <f>VLOOKUP($K602,[1]Budget!$V:$AE,6,0)*IF($C602="1 - Revenues",1,IF(AND($C602="5 - Transfers",MID(J602,15,1)="4"),1,-1))</f>
        <v>-154000</v>
      </c>
      <c r="O602" s="17">
        <f>IFERROR(IF(RIGHT(LEFT(K602,15),1)="4",VLOOKUP(K602,'[1]Budget Worksheet'!A:B,2,0),-1*VLOOKUP(K602,'[1]Budget Worksheet'!A:B,2,0)),0)</f>
        <v>-248745</v>
      </c>
      <c r="P602" s="17">
        <f>VLOOKUP($K602,[1]Budget!$V:$AE,8,0)*IF($C602="1 - Revenues",1,IF(AND($C602="5 - Transfers",MID($K602,15,1)="4"),1,-1))</f>
        <v>-248745</v>
      </c>
      <c r="Q602" s="17">
        <f>VLOOKUP($K602,[1]Budget!$V:$AE,10,0)*IF($C602="1 - Revenues",1,IF(AND($C602="5 - Transfers",MID(K602,15,1)="4"),1,-1))</f>
        <v>0</v>
      </c>
      <c r="S602" s="18" t="b">
        <f>IF(LEFT(C602,1)="1",1,-1)*SUMIF([1]Budget!V:V,'Budget Worksheet for Pivot Tabl'!K602,[1]Budget!AC:AC)=P602</f>
        <v>1</v>
      </c>
    </row>
    <row r="603" spans="1:19" x14ac:dyDescent="0.25">
      <c r="A603" t="s">
        <v>16</v>
      </c>
      <c r="B603" t="s">
        <v>2</v>
      </c>
      <c r="C603" t="s">
        <v>9</v>
      </c>
      <c r="D603" t="str">
        <f t="shared" si="9"/>
        <v>OUTFLOWS</v>
      </c>
      <c r="E603" t="s">
        <v>108</v>
      </c>
      <c r="F603" t="s">
        <v>109</v>
      </c>
      <c r="G603" t="s">
        <v>102</v>
      </c>
      <c r="H603" t="s">
        <v>212</v>
      </c>
      <c r="I603" t="s">
        <v>31</v>
      </c>
      <c r="J603" t="s">
        <v>366</v>
      </c>
      <c r="K603" t="s">
        <v>1106</v>
      </c>
      <c r="L603" t="s">
        <v>1039</v>
      </c>
      <c r="M603" s="17">
        <f>VLOOKUP($K603,[1]Budget!$V:$AE,5,0)*IF($C603="1 - Revenues",1,IF(AND($C603="5 - Transfers",MID(I603,15,1)="4"),1,-1))</f>
        <v>-47000</v>
      </c>
      <c r="N603" s="17">
        <f>VLOOKUP($K603,[1]Budget!$V:$AE,6,0)*IF($C603="1 - Revenues",1,IF(AND($C603="5 - Transfers",MID(J603,15,1)="4"),1,-1))</f>
        <v>-66000</v>
      </c>
      <c r="O603" s="17">
        <f>IFERROR(IF(RIGHT(LEFT(K603,15),1)="4",VLOOKUP(K603,'[1]Budget Worksheet'!A:B,2,0),-1*VLOOKUP(K603,'[1]Budget Worksheet'!A:B,2,0)),0)</f>
        <v>-30539</v>
      </c>
      <c r="P603" s="17">
        <f>VLOOKUP($K603,[1]Budget!$V:$AE,8,0)*IF($C603="1 - Revenues",1,IF(AND($C603="5 - Transfers",MID($K603,15,1)="4"),1,-1))</f>
        <v>-30539</v>
      </c>
      <c r="Q603" s="17">
        <f>VLOOKUP($K603,[1]Budget!$V:$AE,10,0)*IF($C603="1 - Revenues",1,IF(AND($C603="5 - Transfers",MID(K603,15,1)="4"),1,-1))</f>
        <v>0</v>
      </c>
      <c r="S603" s="18" t="b">
        <f>IF(LEFT(C603,1)="1",1,-1)*SUMIF([1]Budget!V:V,'Budget Worksheet for Pivot Tabl'!K603,[1]Budget!AC:AC)=P603</f>
        <v>1</v>
      </c>
    </row>
    <row r="604" spans="1:19" x14ac:dyDescent="0.25">
      <c r="A604" t="s">
        <v>16</v>
      </c>
      <c r="B604" t="s">
        <v>2</v>
      </c>
      <c r="C604" t="s">
        <v>9</v>
      </c>
      <c r="D604" t="str">
        <f t="shared" si="9"/>
        <v>OUTFLOWS</v>
      </c>
      <c r="E604" t="s">
        <v>108</v>
      </c>
      <c r="F604" t="s">
        <v>109</v>
      </c>
      <c r="G604" t="s">
        <v>102</v>
      </c>
      <c r="H604" t="s">
        <v>212</v>
      </c>
      <c r="I604" t="s">
        <v>31</v>
      </c>
      <c r="J604" t="s">
        <v>366</v>
      </c>
      <c r="K604" t="s">
        <v>1107</v>
      </c>
      <c r="L604" t="s">
        <v>1042</v>
      </c>
      <c r="M604" s="17">
        <f>VLOOKUP($K604,[1]Budget!$V:$AE,5,0)*IF($C604="1 - Revenues",1,IF(AND($C604="5 - Transfers",MID(I604,15,1)="4"),1,-1))</f>
        <v>0</v>
      </c>
      <c r="N604" s="17">
        <f>VLOOKUP($K604,[1]Budget!$V:$AE,6,0)*IF($C604="1 - Revenues",1,IF(AND($C604="5 - Transfers",MID(J604,15,1)="4"),1,-1))</f>
        <v>0</v>
      </c>
      <c r="O604" s="17">
        <f>IFERROR(IF(RIGHT(LEFT(K604,15),1)="4",VLOOKUP(K604,'[1]Budget Worksheet'!A:B,2,0),-1*VLOOKUP(K604,'[1]Budget Worksheet'!A:B,2,0)),0)</f>
        <v>0</v>
      </c>
      <c r="P604" s="17">
        <f>VLOOKUP($K604,[1]Budget!$V:$AE,8,0)*IF($C604="1 - Revenues",1,IF(AND($C604="5 - Transfers",MID($K604,15,1)="4"),1,-1))</f>
        <v>0</v>
      </c>
      <c r="Q604" s="17">
        <f>VLOOKUP($K604,[1]Budget!$V:$AE,10,0)*IF($C604="1 - Revenues",1,IF(AND($C604="5 - Transfers",MID(K604,15,1)="4"),1,-1))</f>
        <v>0</v>
      </c>
      <c r="S604" s="18" t="b">
        <f>IF(LEFT(C604,1)="1",1,-1)*SUMIF([1]Budget!V:V,'Budget Worksheet for Pivot Tabl'!K604,[1]Budget!AC:AC)=P604</f>
        <v>1</v>
      </c>
    </row>
    <row r="605" spans="1:19" x14ac:dyDescent="0.25">
      <c r="A605" t="s">
        <v>16</v>
      </c>
      <c r="B605" t="s">
        <v>2</v>
      </c>
      <c r="C605" t="s">
        <v>9</v>
      </c>
      <c r="D605" t="str">
        <f t="shared" si="9"/>
        <v>OUTFLOWS</v>
      </c>
      <c r="E605" t="s">
        <v>108</v>
      </c>
      <c r="F605" t="s">
        <v>109</v>
      </c>
      <c r="G605" t="s">
        <v>102</v>
      </c>
      <c r="H605" t="s">
        <v>212</v>
      </c>
      <c r="I605" t="s">
        <v>31</v>
      </c>
      <c r="J605" t="s">
        <v>366</v>
      </c>
      <c r="K605" t="s">
        <v>1108</v>
      </c>
      <c r="L605" t="s">
        <v>1044</v>
      </c>
      <c r="M605" s="17">
        <f>VLOOKUP($K605,[1]Budget!$V:$AE,5,0)*IF($C605="1 - Revenues",1,IF(AND($C605="5 - Transfers",MID(I605,15,1)="4"),1,-1))</f>
        <v>-42000</v>
      </c>
      <c r="N605" s="17">
        <f>VLOOKUP($K605,[1]Budget!$V:$AE,6,0)*IF($C605="1 - Revenues",1,IF(AND($C605="5 - Transfers",MID(J605,15,1)="4"),1,-1))</f>
        <v>-63000</v>
      </c>
      <c r="O605" s="17">
        <f>IFERROR(IF(RIGHT(LEFT(K605,15),1)="4",VLOOKUP(K605,'[1]Budget Worksheet'!A:B,2,0),-1*VLOOKUP(K605,'[1]Budget Worksheet'!A:B,2,0)),0)</f>
        <v>-77218</v>
      </c>
      <c r="P605" s="17">
        <f>VLOOKUP($K605,[1]Budget!$V:$AE,8,0)*IF($C605="1 - Revenues",1,IF(AND($C605="5 - Transfers",MID($K605,15,1)="4"),1,-1))</f>
        <v>-77218</v>
      </c>
      <c r="Q605" s="17">
        <f>VLOOKUP($K605,[1]Budget!$V:$AE,10,0)*IF($C605="1 - Revenues",1,IF(AND($C605="5 - Transfers",MID(K605,15,1)="4"),1,-1))</f>
        <v>0</v>
      </c>
      <c r="S605" s="18" t="b">
        <f>IF(LEFT(C605,1)="1",1,-1)*SUMIF([1]Budget!V:V,'Budget Worksheet for Pivot Tabl'!K605,[1]Budget!AC:AC)=P605</f>
        <v>1</v>
      </c>
    </row>
    <row r="606" spans="1:19" x14ac:dyDescent="0.25">
      <c r="A606" t="s">
        <v>16</v>
      </c>
      <c r="B606" t="s">
        <v>2</v>
      </c>
      <c r="C606" t="s">
        <v>9</v>
      </c>
      <c r="D606" t="str">
        <f t="shared" si="9"/>
        <v>OUTFLOWS</v>
      </c>
      <c r="E606" t="s">
        <v>108</v>
      </c>
      <c r="F606" t="s">
        <v>109</v>
      </c>
      <c r="G606" t="s">
        <v>102</v>
      </c>
      <c r="H606" t="s">
        <v>212</v>
      </c>
      <c r="I606" t="s">
        <v>31</v>
      </c>
      <c r="J606" t="s">
        <v>366</v>
      </c>
      <c r="K606" t="s">
        <v>1109</v>
      </c>
      <c r="L606" t="s">
        <v>1046</v>
      </c>
      <c r="M606" s="17">
        <f>VLOOKUP($K606,[1]Budget!$V:$AE,5,0)*IF($C606="1 - Revenues",1,IF(AND($C606="5 - Transfers",MID(I606,15,1)="4"),1,-1))</f>
        <v>-1000</v>
      </c>
      <c r="N606" s="17">
        <f>VLOOKUP($K606,[1]Budget!$V:$AE,6,0)*IF($C606="1 - Revenues",1,IF(AND($C606="5 - Transfers",MID(J606,15,1)="4"),1,-1))</f>
        <v>-1000</v>
      </c>
      <c r="O606" s="17">
        <f>IFERROR(IF(RIGHT(LEFT(K606,15),1)="4",VLOOKUP(K606,'[1]Budget Worksheet'!A:B,2,0),-1*VLOOKUP(K606,'[1]Budget Worksheet'!A:B,2,0)),0)</f>
        <v>-2500</v>
      </c>
      <c r="P606" s="17">
        <f>VLOOKUP($K606,[1]Budget!$V:$AE,8,0)*IF($C606="1 - Revenues",1,IF(AND($C606="5 - Transfers",MID($K606,15,1)="4"),1,-1))</f>
        <v>-11000</v>
      </c>
      <c r="Q606" s="17">
        <f>VLOOKUP($K606,[1]Budget!$V:$AE,10,0)*IF($C606="1 - Revenues",1,IF(AND($C606="5 - Transfers",MID(K606,15,1)="4"),1,-1))</f>
        <v>-8500</v>
      </c>
      <c r="S606" s="18" t="b">
        <f>IF(LEFT(C606,1)="1",1,-1)*SUMIF([1]Budget!V:V,'Budget Worksheet for Pivot Tabl'!K606,[1]Budget!AC:AC)=P606</f>
        <v>1</v>
      </c>
    </row>
    <row r="607" spans="1:19" x14ac:dyDescent="0.25">
      <c r="A607" t="s">
        <v>16</v>
      </c>
      <c r="B607" t="s">
        <v>2</v>
      </c>
      <c r="C607" t="s">
        <v>9</v>
      </c>
      <c r="D607" t="str">
        <f t="shared" si="9"/>
        <v>OUTFLOWS</v>
      </c>
      <c r="E607" t="s">
        <v>108</v>
      </c>
      <c r="F607" t="s">
        <v>109</v>
      </c>
      <c r="G607" t="s">
        <v>102</v>
      </c>
      <c r="H607" t="s">
        <v>212</v>
      </c>
      <c r="I607" t="s">
        <v>31</v>
      </c>
      <c r="J607" t="s">
        <v>366</v>
      </c>
      <c r="K607" t="s">
        <v>1110</v>
      </c>
      <c r="L607" t="s">
        <v>1111</v>
      </c>
      <c r="M607" s="17">
        <f>VLOOKUP($K607,[1]Budget!$V:$AE,5,0)*IF($C607="1 - Revenues",1,IF(AND($C607="5 - Transfers",MID(I607,15,1)="4"),1,-1))</f>
        <v>0</v>
      </c>
      <c r="N607" s="17">
        <f>VLOOKUP($K607,[1]Budget!$V:$AE,6,0)*IF($C607="1 - Revenues",1,IF(AND($C607="5 - Transfers",MID(J607,15,1)="4"),1,-1))</f>
        <v>0</v>
      </c>
      <c r="O607" s="17">
        <f>IFERROR(IF(RIGHT(LEFT(K607,15),1)="4",VLOOKUP(K607,'[1]Budget Worksheet'!A:B,2,0),-1*VLOOKUP(K607,'[1]Budget Worksheet'!A:B,2,0)),0)</f>
        <v>-5000</v>
      </c>
      <c r="P607" s="17">
        <f>VLOOKUP($K607,[1]Budget!$V:$AE,8,0)*IF($C607="1 - Revenues",1,IF(AND($C607="5 - Transfers",MID($K607,15,1)="4"),1,-1))</f>
        <v>-5000</v>
      </c>
      <c r="Q607" s="17">
        <f>VLOOKUP($K607,[1]Budget!$V:$AE,10,0)*IF($C607="1 - Revenues",1,IF(AND($C607="5 - Transfers",MID(K607,15,1)="4"),1,-1))</f>
        <v>0</v>
      </c>
      <c r="S607" s="18" t="b">
        <f>IF(LEFT(C607,1)="1",1,-1)*SUMIF([1]Budget!V:V,'Budget Worksheet for Pivot Tabl'!K607,[1]Budget!AC:AC)=P607</f>
        <v>1</v>
      </c>
    </row>
    <row r="608" spans="1:19" x14ac:dyDescent="0.25">
      <c r="A608" t="s">
        <v>16</v>
      </c>
      <c r="B608" t="s">
        <v>2</v>
      </c>
      <c r="C608" t="s">
        <v>9</v>
      </c>
      <c r="D608" t="str">
        <f t="shared" si="9"/>
        <v>OUTFLOWS</v>
      </c>
      <c r="E608" t="s">
        <v>108</v>
      </c>
      <c r="F608" t="s">
        <v>109</v>
      </c>
      <c r="G608" t="s">
        <v>102</v>
      </c>
      <c r="H608" t="s">
        <v>212</v>
      </c>
      <c r="I608" t="s">
        <v>31</v>
      </c>
      <c r="J608" t="s">
        <v>366</v>
      </c>
      <c r="K608" t="s">
        <v>1112</v>
      </c>
      <c r="L608" t="s">
        <v>1113</v>
      </c>
      <c r="M608" s="17">
        <f>VLOOKUP($K608,[1]Budget!$V:$AE,5,0)*IF($C608="1 - Revenues",1,IF(AND($C608="5 - Transfers",MID(I608,15,1)="4"),1,-1))</f>
        <v>-3000</v>
      </c>
      <c r="N608" s="17">
        <f>VLOOKUP($K608,[1]Budget!$V:$AE,6,0)*IF($C608="1 - Revenues",1,IF(AND($C608="5 - Transfers",MID(J608,15,1)="4"),1,-1))</f>
        <v>-3000</v>
      </c>
      <c r="O608" s="17">
        <f>IFERROR(IF(RIGHT(LEFT(K608,15),1)="4",VLOOKUP(K608,'[1]Budget Worksheet'!A:B,2,0),-1*VLOOKUP(K608,'[1]Budget Worksheet'!A:B,2,0)),0)</f>
        <v>-2500</v>
      </c>
      <c r="P608" s="17">
        <f>VLOOKUP($K608,[1]Budget!$V:$AE,8,0)*IF($C608="1 - Revenues",1,IF(AND($C608="5 - Transfers",MID($K608,15,1)="4"),1,-1))</f>
        <v>-2500</v>
      </c>
      <c r="Q608" s="17">
        <f>VLOOKUP($K608,[1]Budget!$V:$AE,10,0)*IF($C608="1 - Revenues",1,IF(AND($C608="5 - Transfers",MID(K608,15,1)="4"),1,-1))</f>
        <v>0</v>
      </c>
      <c r="S608" s="18" t="b">
        <f>IF(LEFT(C608,1)="1",1,-1)*SUMIF([1]Budget!V:V,'Budget Worksheet for Pivot Tabl'!K608,[1]Budget!AC:AC)=P608</f>
        <v>1</v>
      </c>
    </row>
    <row r="609" spans="1:19" x14ac:dyDescent="0.25">
      <c r="A609" t="s">
        <v>16</v>
      </c>
      <c r="B609" t="s">
        <v>2</v>
      </c>
      <c r="C609" t="s">
        <v>9</v>
      </c>
      <c r="D609" t="str">
        <f t="shared" si="9"/>
        <v>OUTFLOWS</v>
      </c>
      <c r="E609" t="s">
        <v>108</v>
      </c>
      <c r="F609" t="s">
        <v>109</v>
      </c>
      <c r="G609" t="s">
        <v>102</v>
      </c>
      <c r="H609" t="s">
        <v>212</v>
      </c>
      <c r="I609" t="s">
        <v>31</v>
      </c>
      <c r="J609" t="s">
        <v>366</v>
      </c>
      <c r="K609" t="s">
        <v>1114</v>
      </c>
      <c r="L609" t="s">
        <v>1115</v>
      </c>
      <c r="M609" s="17">
        <f>VLOOKUP($K609,[1]Budget!$V:$AE,5,0)*IF($C609="1 - Revenues",1,IF(AND($C609="5 - Transfers",MID(I609,15,1)="4"),1,-1))</f>
        <v>-5000</v>
      </c>
      <c r="N609" s="17">
        <f>VLOOKUP($K609,[1]Budget!$V:$AE,6,0)*IF($C609="1 - Revenues",1,IF(AND($C609="5 - Transfers",MID(J609,15,1)="4"),1,-1))</f>
        <v>-11000</v>
      </c>
      <c r="O609" s="17">
        <f>IFERROR(IF(RIGHT(LEFT(K609,15),1)="4",VLOOKUP(K609,'[1]Budget Worksheet'!A:B,2,0),-1*VLOOKUP(K609,'[1]Budget Worksheet'!A:B,2,0)),0)</f>
        <v>-8874</v>
      </c>
      <c r="P609" s="17">
        <f>VLOOKUP($K609,[1]Budget!$V:$AE,8,0)*IF($C609="1 - Revenues",1,IF(AND($C609="5 - Transfers",MID($K609,15,1)="4"),1,-1))</f>
        <v>-8874</v>
      </c>
      <c r="Q609" s="17">
        <f>VLOOKUP($K609,[1]Budget!$V:$AE,10,0)*IF($C609="1 - Revenues",1,IF(AND($C609="5 - Transfers",MID(K609,15,1)="4"),1,-1))</f>
        <v>0</v>
      </c>
      <c r="S609" s="18" t="b">
        <f>IF(LEFT(C609,1)="1",1,-1)*SUMIF([1]Budget!V:V,'Budget Worksheet for Pivot Tabl'!K609,[1]Budget!AC:AC)=P609</f>
        <v>1</v>
      </c>
    </row>
    <row r="610" spans="1:19" x14ac:dyDescent="0.25">
      <c r="A610" t="s">
        <v>16</v>
      </c>
      <c r="B610" t="s">
        <v>2</v>
      </c>
      <c r="C610" t="s">
        <v>9</v>
      </c>
      <c r="D610" t="str">
        <f t="shared" si="9"/>
        <v>OUTFLOWS</v>
      </c>
      <c r="E610" t="s">
        <v>108</v>
      </c>
      <c r="F610" t="s">
        <v>109</v>
      </c>
      <c r="G610" t="s">
        <v>102</v>
      </c>
      <c r="H610" t="s">
        <v>212</v>
      </c>
      <c r="I610" t="s">
        <v>31</v>
      </c>
      <c r="J610" t="s">
        <v>366</v>
      </c>
      <c r="K610" t="s">
        <v>1116</v>
      </c>
      <c r="L610" t="s">
        <v>1117</v>
      </c>
      <c r="M610" s="17">
        <f>VLOOKUP($K610,[1]Budget!$V:$AE,5,0)*IF($C610="1 - Revenues",1,IF(AND($C610="5 - Transfers",MID(I610,15,1)="4"),1,-1))</f>
        <v>-4000</v>
      </c>
      <c r="N610" s="17">
        <f>VLOOKUP($K610,[1]Budget!$V:$AE,6,0)*IF($C610="1 - Revenues",1,IF(AND($C610="5 - Transfers",MID(J610,15,1)="4"),1,-1))</f>
        <v>-10000</v>
      </c>
      <c r="O610" s="17">
        <f>IFERROR(IF(RIGHT(LEFT(K610,15),1)="4",VLOOKUP(K610,'[1]Budget Worksheet'!A:B,2,0),-1*VLOOKUP(K610,'[1]Budget Worksheet'!A:B,2,0)),0)</f>
        <v>-10000</v>
      </c>
      <c r="P610" s="17">
        <f>VLOOKUP($K610,[1]Budget!$V:$AE,8,0)*IF($C610="1 - Revenues",1,IF(AND($C610="5 - Transfers",MID($K610,15,1)="4"),1,-1))</f>
        <v>-10000</v>
      </c>
      <c r="Q610" s="17">
        <f>VLOOKUP($K610,[1]Budget!$V:$AE,10,0)*IF($C610="1 - Revenues",1,IF(AND($C610="5 - Transfers",MID(K610,15,1)="4"),1,-1))</f>
        <v>0</v>
      </c>
      <c r="S610" s="18" t="b">
        <f>IF(LEFT(C610,1)="1",1,-1)*SUMIF([1]Budget!V:V,'Budget Worksheet for Pivot Tabl'!K610,[1]Budget!AC:AC)=P610</f>
        <v>1</v>
      </c>
    </row>
    <row r="611" spans="1:19" x14ac:dyDescent="0.25">
      <c r="A611" t="s">
        <v>16</v>
      </c>
      <c r="B611" t="s">
        <v>2</v>
      </c>
      <c r="C611" t="s">
        <v>9</v>
      </c>
      <c r="D611" t="str">
        <f t="shared" si="9"/>
        <v>OUTFLOWS</v>
      </c>
      <c r="E611" t="s">
        <v>108</v>
      </c>
      <c r="F611" t="s">
        <v>109</v>
      </c>
      <c r="G611" t="s">
        <v>102</v>
      </c>
      <c r="H611" t="s">
        <v>212</v>
      </c>
      <c r="I611" t="s">
        <v>31</v>
      </c>
      <c r="J611" t="s">
        <v>366</v>
      </c>
      <c r="K611" t="s">
        <v>1118</v>
      </c>
      <c r="L611" t="s">
        <v>1119</v>
      </c>
      <c r="M611" s="17">
        <f>VLOOKUP($K611,[1]Budget!$V:$AE,5,0)*IF($C611="1 - Revenues",1,IF(AND($C611="5 - Transfers",MID(I611,15,1)="4"),1,-1))</f>
        <v>-2000</v>
      </c>
      <c r="N611" s="17">
        <f>VLOOKUP($K611,[1]Budget!$V:$AE,6,0)*IF($C611="1 - Revenues",1,IF(AND($C611="5 - Transfers",MID(J611,15,1)="4"),1,-1))</f>
        <v>-1000</v>
      </c>
      <c r="O611" s="17">
        <f>IFERROR(IF(RIGHT(LEFT(K611,15),1)="4",VLOOKUP(K611,'[1]Budget Worksheet'!A:B,2,0),-1*VLOOKUP(K611,'[1]Budget Worksheet'!A:B,2,0)),0)</f>
        <v>-2500</v>
      </c>
      <c r="P611" s="17">
        <f>VLOOKUP($K611,[1]Budget!$V:$AE,8,0)*IF($C611="1 - Revenues",1,IF(AND($C611="5 - Transfers",MID($K611,15,1)="4"),1,-1))</f>
        <v>-2500</v>
      </c>
      <c r="Q611" s="17">
        <f>VLOOKUP($K611,[1]Budget!$V:$AE,10,0)*IF($C611="1 - Revenues",1,IF(AND($C611="5 - Transfers",MID(K611,15,1)="4"),1,-1))</f>
        <v>0</v>
      </c>
      <c r="S611" s="18" t="b">
        <f>IF(LEFT(C611,1)="1",1,-1)*SUMIF([1]Budget!V:V,'Budget Worksheet for Pivot Tabl'!K611,[1]Budget!AC:AC)=P611</f>
        <v>1</v>
      </c>
    </row>
    <row r="612" spans="1:19" x14ac:dyDescent="0.25">
      <c r="A612" t="s">
        <v>16</v>
      </c>
      <c r="B612" t="s">
        <v>2</v>
      </c>
      <c r="C612" t="s">
        <v>9</v>
      </c>
      <c r="D612" t="str">
        <f t="shared" si="9"/>
        <v>OUTFLOWS</v>
      </c>
      <c r="E612" t="s">
        <v>108</v>
      </c>
      <c r="F612" t="s">
        <v>109</v>
      </c>
      <c r="G612" t="s">
        <v>102</v>
      </c>
      <c r="H612" t="s">
        <v>212</v>
      </c>
      <c r="I612" t="s">
        <v>31</v>
      </c>
      <c r="J612" t="s">
        <v>366</v>
      </c>
      <c r="K612" t="s">
        <v>1120</v>
      </c>
      <c r="L612" t="s">
        <v>1121</v>
      </c>
      <c r="M612" s="17">
        <f>VLOOKUP($K612,[1]Budget!$V:$AE,5,0)*IF($C612="1 - Revenues",1,IF(AND($C612="5 - Transfers",MID(I612,15,1)="4"),1,-1))</f>
        <v>-1000</v>
      </c>
      <c r="N612" s="17">
        <f>VLOOKUP($K612,[1]Budget!$V:$AE,6,0)*IF($C612="1 - Revenues",1,IF(AND($C612="5 - Transfers",MID(J612,15,1)="4"),1,-1))</f>
        <v>0</v>
      </c>
      <c r="O612" s="17">
        <f>IFERROR(IF(RIGHT(LEFT(K612,15),1)="4",VLOOKUP(K612,'[1]Budget Worksheet'!A:B,2,0),-1*VLOOKUP(K612,'[1]Budget Worksheet'!A:B,2,0)),0)</f>
        <v>-2000</v>
      </c>
      <c r="P612" s="17">
        <f>VLOOKUP($K612,[1]Budget!$V:$AE,8,0)*IF($C612="1 - Revenues",1,IF(AND($C612="5 - Transfers",MID($K612,15,1)="4"),1,-1))</f>
        <v>-2000</v>
      </c>
      <c r="Q612" s="17">
        <f>VLOOKUP($K612,[1]Budget!$V:$AE,10,0)*IF($C612="1 - Revenues",1,IF(AND($C612="5 - Transfers",MID(K612,15,1)="4"),1,-1))</f>
        <v>0</v>
      </c>
      <c r="S612" s="18" t="b">
        <f>IF(LEFT(C612,1)="1",1,-1)*SUMIF([1]Budget!V:V,'Budget Worksheet for Pivot Tabl'!K612,[1]Budget!AC:AC)=P612</f>
        <v>1</v>
      </c>
    </row>
    <row r="613" spans="1:19" x14ac:dyDescent="0.25">
      <c r="A613" t="s">
        <v>16</v>
      </c>
      <c r="B613" t="s">
        <v>2</v>
      </c>
      <c r="C613" t="s">
        <v>9</v>
      </c>
      <c r="D613" t="str">
        <f t="shared" si="9"/>
        <v>OUTFLOWS</v>
      </c>
      <c r="E613" t="s">
        <v>108</v>
      </c>
      <c r="F613" t="s">
        <v>109</v>
      </c>
      <c r="G613" t="s">
        <v>102</v>
      </c>
      <c r="H613" t="s">
        <v>212</v>
      </c>
      <c r="I613" t="s">
        <v>31</v>
      </c>
      <c r="J613" t="s">
        <v>366</v>
      </c>
      <c r="K613" t="s">
        <v>1122</v>
      </c>
      <c r="L613" t="s">
        <v>1123</v>
      </c>
      <c r="M613" s="17">
        <f>VLOOKUP($K613,[1]Budget!$V:$AE,5,0)*IF($C613="1 - Revenues",1,IF(AND($C613="5 - Transfers",MID(I613,15,1)="4"),1,-1))</f>
        <v>-1000</v>
      </c>
      <c r="N613" s="17">
        <f>VLOOKUP($K613,[1]Budget!$V:$AE,6,0)*IF($C613="1 - Revenues",1,IF(AND($C613="5 - Transfers",MID(J613,15,1)="4"),1,-1))</f>
        <v>-1000</v>
      </c>
      <c r="O613" s="17">
        <f>IFERROR(IF(RIGHT(LEFT(K613,15),1)="4",VLOOKUP(K613,'[1]Budget Worksheet'!A:B,2,0),-1*VLOOKUP(K613,'[1]Budget Worksheet'!A:B,2,0)),0)</f>
        <v>-2000</v>
      </c>
      <c r="P613" s="17">
        <f>VLOOKUP($K613,[1]Budget!$V:$AE,8,0)*IF($C613="1 - Revenues",1,IF(AND($C613="5 - Transfers",MID($K613,15,1)="4"),1,-1))</f>
        <v>-2000</v>
      </c>
      <c r="Q613" s="17">
        <f>VLOOKUP($K613,[1]Budget!$V:$AE,10,0)*IF($C613="1 - Revenues",1,IF(AND($C613="5 - Transfers",MID(K613,15,1)="4"),1,-1))</f>
        <v>0</v>
      </c>
      <c r="S613" s="18" t="b">
        <f>IF(LEFT(C613,1)="1",1,-1)*SUMIF([1]Budget!V:V,'Budget Worksheet for Pivot Tabl'!K613,[1]Budget!AC:AC)=P613</f>
        <v>1</v>
      </c>
    </row>
    <row r="614" spans="1:19" x14ac:dyDescent="0.25">
      <c r="A614" t="s">
        <v>16</v>
      </c>
      <c r="B614" t="s">
        <v>2</v>
      </c>
      <c r="C614" t="s">
        <v>9</v>
      </c>
      <c r="D614" t="str">
        <f t="shared" si="9"/>
        <v>OUTFLOWS</v>
      </c>
      <c r="E614" t="s">
        <v>108</v>
      </c>
      <c r="F614" t="s">
        <v>109</v>
      </c>
      <c r="G614" t="s">
        <v>102</v>
      </c>
      <c r="H614" t="s">
        <v>212</v>
      </c>
      <c r="I614" t="s">
        <v>31</v>
      </c>
      <c r="J614" t="s">
        <v>366</v>
      </c>
      <c r="K614" t="s">
        <v>1124</v>
      </c>
      <c r="L614" t="s">
        <v>490</v>
      </c>
      <c r="M614" s="17">
        <f>VLOOKUP($K614,[1]Budget!$V:$AE,5,0)*IF($C614="1 - Revenues",1,IF(AND($C614="5 - Transfers",MID(I614,15,1)="4"),1,-1))</f>
        <v>0</v>
      </c>
      <c r="N614" s="17">
        <f>VLOOKUP($K614,[1]Budget!$V:$AE,6,0)*IF($C614="1 - Revenues",1,IF(AND($C614="5 - Transfers",MID(J614,15,1)="4"),1,-1))</f>
        <v>0</v>
      </c>
      <c r="O614" s="17">
        <f>IFERROR(IF(RIGHT(LEFT(K614,15),1)="4",VLOOKUP(K614,'[1]Budget Worksheet'!A:B,2,0),-1*VLOOKUP(K614,'[1]Budget Worksheet'!A:B,2,0)),0)</f>
        <v>-5000</v>
      </c>
      <c r="P614" s="17">
        <f>VLOOKUP($K614,[1]Budget!$V:$AE,8,0)*IF($C614="1 - Revenues",1,IF(AND($C614="5 - Transfers",MID($K614,15,1)="4"),1,-1))</f>
        <v>-5000</v>
      </c>
      <c r="Q614" s="17">
        <f>VLOOKUP($K614,[1]Budget!$V:$AE,10,0)*IF($C614="1 - Revenues",1,IF(AND($C614="5 - Transfers",MID(K614,15,1)="4"),1,-1))</f>
        <v>0</v>
      </c>
      <c r="S614" s="18" t="b">
        <f>IF(LEFT(C614,1)="1",1,-1)*SUMIF([1]Budget!V:V,'Budget Worksheet for Pivot Tabl'!K614,[1]Budget!AC:AC)=P614</f>
        <v>1</v>
      </c>
    </row>
    <row r="615" spans="1:19" x14ac:dyDescent="0.25">
      <c r="A615" t="s">
        <v>16</v>
      </c>
      <c r="B615" t="s">
        <v>2</v>
      </c>
      <c r="C615" t="s">
        <v>9</v>
      </c>
      <c r="D615" t="str">
        <f t="shared" si="9"/>
        <v>OUTFLOWS</v>
      </c>
      <c r="E615" t="s">
        <v>108</v>
      </c>
      <c r="F615" t="s">
        <v>109</v>
      </c>
      <c r="G615" t="s">
        <v>102</v>
      </c>
      <c r="H615" t="s">
        <v>212</v>
      </c>
      <c r="I615" t="s">
        <v>31</v>
      </c>
      <c r="J615" t="s">
        <v>366</v>
      </c>
      <c r="K615" t="s">
        <v>1125</v>
      </c>
      <c r="L615" t="s">
        <v>954</v>
      </c>
      <c r="M615" s="17">
        <f>VLOOKUP($K615,[1]Budget!$V:$AE,5,0)*IF($C615="1 - Revenues",1,IF(AND($C615="5 - Transfers",MID(I615,15,1)="4"),1,-1))</f>
        <v>-36000</v>
      </c>
      <c r="N615" s="17">
        <f>VLOOKUP($K615,[1]Budget!$V:$AE,6,0)*IF($C615="1 - Revenues",1,IF(AND($C615="5 - Transfers",MID(J615,15,1)="4"),1,-1))</f>
        <v>-1000</v>
      </c>
      <c r="O615" s="17">
        <f>IFERROR(IF(RIGHT(LEFT(K615,15),1)="4",VLOOKUP(K615,'[1]Budget Worksheet'!A:B,2,0),-1*VLOOKUP(K615,'[1]Budget Worksheet'!A:B,2,0)),0)</f>
        <v>0</v>
      </c>
      <c r="P615" s="17">
        <f>VLOOKUP($K615,[1]Budget!$V:$AE,8,0)*IF($C615="1 - Revenues",1,IF(AND($C615="5 - Transfers",MID($K615,15,1)="4"),1,-1))</f>
        <v>0</v>
      </c>
      <c r="Q615" s="17">
        <f>VLOOKUP($K615,[1]Budget!$V:$AE,10,0)*IF($C615="1 - Revenues",1,IF(AND($C615="5 - Transfers",MID(K615,15,1)="4"),1,-1))</f>
        <v>0</v>
      </c>
      <c r="S615" s="18" t="b">
        <f>IF(LEFT(C615,1)="1",1,-1)*SUMIF([1]Budget!V:V,'Budget Worksheet for Pivot Tabl'!K615,[1]Budget!AC:AC)=P615</f>
        <v>1</v>
      </c>
    </row>
    <row r="616" spans="1:19" x14ac:dyDescent="0.25">
      <c r="A616" t="s">
        <v>16</v>
      </c>
      <c r="B616" t="s">
        <v>2</v>
      </c>
      <c r="C616" t="s">
        <v>9</v>
      </c>
      <c r="D616" t="str">
        <f t="shared" si="9"/>
        <v>OUTFLOWS</v>
      </c>
      <c r="E616" t="s">
        <v>108</v>
      </c>
      <c r="F616" t="s">
        <v>109</v>
      </c>
      <c r="G616" t="s">
        <v>102</v>
      </c>
      <c r="H616" t="s">
        <v>212</v>
      </c>
      <c r="I616" t="s">
        <v>31</v>
      </c>
      <c r="J616" t="s">
        <v>366</v>
      </c>
      <c r="K616" t="s">
        <v>1126</v>
      </c>
      <c r="L616" t="s">
        <v>647</v>
      </c>
      <c r="M616" s="17">
        <f>VLOOKUP($K616,[1]Budget!$V:$AE,5,0)*IF($C616="1 - Revenues",1,IF(AND($C616="5 - Transfers",MID(I616,15,1)="4"),1,-1))</f>
        <v>0</v>
      </c>
      <c r="N616" s="17">
        <f>VLOOKUP($K616,[1]Budget!$V:$AE,6,0)*IF($C616="1 - Revenues",1,IF(AND($C616="5 - Transfers",MID(J616,15,1)="4"),1,-1))</f>
        <v>0</v>
      </c>
      <c r="O616" s="17">
        <f>IFERROR(IF(RIGHT(LEFT(K616,15),1)="4",VLOOKUP(K616,'[1]Budget Worksheet'!A:B,2,0),-1*VLOOKUP(K616,'[1]Budget Worksheet'!A:B,2,0)),0)</f>
        <v>0</v>
      </c>
      <c r="P616" s="17">
        <f>VLOOKUP($K616,[1]Budget!$V:$AE,8,0)*IF($C616="1 - Revenues",1,IF(AND($C616="5 - Transfers",MID($K616,15,1)="4"),1,-1))</f>
        <v>0</v>
      </c>
      <c r="Q616" s="17">
        <f>VLOOKUP($K616,[1]Budget!$V:$AE,10,0)*IF($C616="1 - Revenues",1,IF(AND($C616="5 - Transfers",MID(K616,15,1)="4"),1,-1))</f>
        <v>0</v>
      </c>
      <c r="S616" s="18" t="b">
        <f>IF(LEFT(C616,1)="1",1,-1)*SUMIF([1]Budget!V:V,'Budget Worksheet for Pivot Tabl'!K616,[1]Budget!AC:AC)=P616</f>
        <v>1</v>
      </c>
    </row>
    <row r="617" spans="1:19" x14ac:dyDescent="0.25">
      <c r="A617" t="s">
        <v>16</v>
      </c>
      <c r="B617" t="s">
        <v>2</v>
      </c>
      <c r="C617" t="s">
        <v>9</v>
      </c>
      <c r="D617" t="str">
        <f t="shared" si="9"/>
        <v>OUTFLOWS</v>
      </c>
      <c r="E617" t="s">
        <v>108</v>
      </c>
      <c r="F617" t="s">
        <v>109</v>
      </c>
      <c r="G617" t="s">
        <v>102</v>
      </c>
      <c r="H617" t="s">
        <v>212</v>
      </c>
      <c r="I617" t="s">
        <v>31</v>
      </c>
      <c r="J617" t="s">
        <v>366</v>
      </c>
      <c r="K617" t="s">
        <v>1127</v>
      </c>
      <c r="L617" t="s">
        <v>1067</v>
      </c>
      <c r="M617" s="17">
        <f>VLOOKUP($K617,[1]Budget!$V:$AE,5,0)*IF($C617="1 - Revenues",1,IF(AND($C617="5 - Transfers",MID(I617,15,1)="4"),1,-1))</f>
        <v>0</v>
      </c>
      <c r="N617" s="17">
        <f>VLOOKUP($K617,[1]Budget!$V:$AE,6,0)*IF($C617="1 - Revenues",1,IF(AND($C617="5 - Transfers",MID(J617,15,1)="4"),1,-1))</f>
        <v>0</v>
      </c>
      <c r="O617" s="17">
        <f>IFERROR(IF(RIGHT(LEFT(K617,15),1)="4",VLOOKUP(K617,'[1]Budget Worksheet'!A:B,2,0),-1*VLOOKUP(K617,'[1]Budget Worksheet'!A:B,2,0)),0)</f>
        <v>0</v>
      </c>
      <c r="P617" s="17">
        <f>VLOOKUP($K617,[1]Budget!$V:$AE,8,0)*IF($C617="1 - Revenues",1,IF(AND($C617="5 - Transfers",MID($K617,15,1)="4"),1,-1))</f>
        <v>0</v>
      </c>
      <c r="Q617" s="17">
        <f>VLOOKUP($K617,[1]Budget!$V:$AE,10,0)*IF($C617="1 - Revenues",1,IF(AND($C617="5 - Transfers",MID(K617,15,1)="4"),1,-1))</f>
        <v>0</v>
      </c>
      <c r="S617" s="18" t="b">
        <f>IF(LEFT(C617,1)="1",1,-1)*SUMIF([1]Budget!V:V,'Budget Worksheet for Pivot Tabl'!K617,[1]Budget!AC:AC)=P617</f>
        <v>1</v>
      </c>
    </row>
    <row r="618" spans="1:19" x14ac:dyDescent="0.25">
      <c r="A618" t="s">
        <v>16</v>
      </c>
      <c r="B618" t="s">
        <v>2</v>
      </c>
      <c r="C618" t="s">
        <v>9</v>
      </c>
      <c r="D618" t="str">
        <f t="shared" si="9"/>
        <v>OUTFLOWS</v>
      </c>
      <c r="E618" t="s">
        <v>108</v>
      </c>
      <c r="F618" t="s">
        <v>109</v>
      </c>
      <c r="G618" t="s">
        <v>102</v>
      </c>
      <c r="H618" t="s">
        <v>212</v>
      </c>
      <c r="I618" t="s">
        <v>31</v>
      </c>
      <c r="J618" t="s">
        <v>366</v>
      </c>
      <c r="K618" t="s">
        <v>1128</v>
      </c>
      <c r="L618" t="s">
        <v>649</v>
      </c>
      <c r="M618" s="17">
        <f>VLOOKUP($K618,[1]Budget!$V:$AE,5,0)*IF($C618="1 - Revenues",1,IF(AND($C618="5 - Transfers",MID(I618,15,1)="4"),1,-1))</f>
        <v>0</v>
      </c>
      <c r="N618" s="17">
        <f>VLOOKUP($K618,[1]Budget!$V:$AE,6,0)*IF($C618="1 - Revenues",1,IF(AND($C618="5 - Transfers",MID(J618,15,1)="4"),1,-1))</f>
        <v>0</v>
      </c>
      <c r="O618" s="17">
        <f>IFERROR(IF(RIGHT(LEFT(K618,15),1)="4",VLOOKUP(K618,'[1]Budget Worksheet'!A:B,2,0),-1*VLOOKUP(K618,'[1]Budget Worksheet'!A:B,2,0)),0)</f>
        <v>0</v>
      </c>
      <c r="P618" s="17">
        <f>VLOOKUP($K618,[1]Budget!$V:$AE,8,0)*IF($C618="1 - Revenues",1,IF(AND($C618="5 - Transfers",MID($K618,15,1)="4"),1,-1))</f>
        <v>0</v>
      </c>
      <c r="Q618" s="17">
        <f>VLOOKUP($K618,[1]Budget!$V:$AE,10,0)*IF($C618="1 - Revenues",1,IF(AND($C618="5 - Transfers",MID(K618,15,1)="4"),1,-1))</f>
        <v>0</v>
      </c>
      <c r="S618" s="18" t="b">
        <f>IF(LEFT(C618,1)="1",1,-1)*SUMIF([1]Budget!V:V,'Budget Worksheet for Pivot Tabl'!K618,[1]Budget!AC:AC)=P618</f>
        <v>1</v>
      </c>
    </row>
    <row r="619" spans="1:19" x14ac:dyDescent="0.25">
      <c r="A619" t="s">
        <v>16</v>
      </c>
      <c r="B619" t="s">
        <v>2</v>
      </c>
      <c r="C619" t="s">
        <v>9</v>
      </c>
      <c r="D619" t="str">
        <f t="shared" si="9"/>
        <v>OUTFLOWS</v>
      </c>
      <c r="E619" t="s">
        <v>108</v>
      </c>
      <c r="F619" t="s">
        <v>109</v>
      </c>
      <c r="G619" t="s">
        <v>102</v>
      </c>
      <c r="H619" t="s">
        <v>212</v>
      </c>
      <c r="I619" t="s">
        <v>31</v>
      </c>
      <c r="J619" t="s">
        <v>366</v>
      </c>
      <c r="K619" t="s">
        <v>1129</v>
      </c>
      <c r="L619" t="s">
        <v>651</v>
      </c>
      <c r="M619" s="17">
        <f>VLOOKUP($K619,[1]Budget!$V:$AE,5,0)*IF($C619="1 - Revenues",1,IF(AND($C619="5 - Transfers",MID(I619,15,1)="4"),1,-1))</f>
        <v>-25000</v>
      </c>
      <c r="N619" s="17">
        <f>VLOOKUP($K619,[1]Budget!$V:$AE,6,0)*IF($C619="1 - Revenues",1,IF(AND($C619="5 - Transfers",MID(J619,15,1)="4"),1,-1))</f>
        <v>-25000</v>
      </c>
      <c r="O619" s="17">
        <f>IFERROR(IF(RIGHT(LEFT(K619,15),1)="4",VLOOKUP(K619,'[1]Budget Worksheet'!A:B,2,0),-1*VLOOKUP(K619,'[1]Budget Worksheet'!A:B,2,0)),0)</f>
        <v>-40000</v>
      </c>
      <c r="P619" s="17">
        <f>VLOOKUP($K619,[1]Budget!$V:$AE,8,0)*IF($C619="1 - Revenues",1,IF(AND($C619="5 - Transfers",MID($K619,15,1)="4"),1,-1))</f>
        <v>-45000</v>
      </c>
      <c r="Q619" s="17">
        <f>VLOOKUP($K619,[1]Budget!$V:$AE,10,0)*IF($C619="1 - Revenues",1,IF(AND($C619="5 - Transfers",MID(K619,15,1)="4"),1,-1))</f>
        <v>-5000</v>
      </c>
      <c r="S619" s="18" t="b">
        <f>IF(LEFT(C619,1)="1",1,-1)*SUMIF([1]Budget!V:V,'Budget Worksheet for Pivot Tabl'!K619,[1]Budget!AC:AC)=P619</f>
        <v>1</v>
      </c>
    </row>
    <row r="620" spans="1:19" x14ac:dyDescent="0.25">
      <c r="A620" t="s">
        <v>16</v>
      </c>
      <c r="B620" t="s">
        <v>2</v>
      </c>
      <c r="C620" t="s">
        <v>9</v>
      </c>
      <c r="D620" t="str">
        <f t="shared" si="9"/>
        <v>OUTFLOWS</v>
      </c>
      <c r="E620" t="s">
        <v>108</v>
      </c>
      <c r="F620" t="s">
        <v>109</v>
      </c>
      <c r="G620" t="s">
        <v>102</v>
      </c>
      <c r="H620" t="s">
        <v>212</v>
      </c>
      <c r="I620" t="s">
        <v>31</v>
      </c>
      <c r="J620" t="s">
        <v>366</v>
      </c>
      <c r="K620" t="s">
        <v>1130</v>
      </c>
      <c r="L620" t="s">
        <v>653</v>
      </c>
      <c r="M620" s="17">
        <f>VLOOKUP($K620,[1]Budget!$V:$AE,5,0)*IF($C620="1 - Revenues",1,IF(AND($C620="5 - Transfers",MID(I620,15,1)="4"),1,-1))</f>
        <v>0</v>
      </c>
      <c r="N620" s="17">
        <f>VLOOKUP($K620,[1]Budget!$V:$AE,6,0)*IF($C620="1 - Revenues",1,IF(AND($C620="5 - Transfers",MID(J620,15,1)="4"),1,-1))</f>
        <v>0</v>
      </c>
      <c r="O620" s="17">
        <f>IFERROR(IF(RIGHT(LEFT(K620,15),1)="4",VLOOKUP(K620,'[1]Budget Worksheet'!A:B,2,0),-1*VLOOKUP(K620,'[1]Budget Worksheet'!A:B,2,0)),0)</f>
        <v>0</v>
      </c>
      <c r="P620" s="17">
        <f>VLOOKUP($K620,[1]Budget!$V:$AE,8,0)*IF($C620="1 - Revenues",1,IF(AND($C620="5 - Transfers",MID($K620,15,1)="4"),1,-1))</f>
        <v>0</v>
      </c>
      <c r="Q620" s="17">
        <f>VLOOKUP($K620,[1]Budget!$V:$AE,10,0)*IF($C620="1 - Revenues",1,IF(AND($C620="5 - Transfers",MID(K620,15,1)="4"),1,-1))</f>
        <v>0</v>
      </c>
      <c r="S620" s="18" t="b">
        <f>IF(LEFT(C620,1)="1",1,-1)*SUMIF([1]Budget!V:V,'Budget Worksheet for Pivot Tabl'!K620,[1]Budget!AC:AC)=P620</f>
        <v>1</v>
      </c>
    </row>
    <row r="621" spans="1:19" x14ac:dyDescent="0.25">
      <c r="A621" t="s">
        <v>16</v>
      </c>
      <c r="B621" t="s">
        <v>2</v>
      </c>
      <c r="C621" t="s">
        <v>9</v>
      </c>
      <c r="D621" t="str">
        <f t="shared" si="9"/>
        <v>OUTFLOWS</v>
      </c>
      <c r="E621" t="s">
        <v>108</v>
      </c>
      <c r="F621" t="s">
        <v>109</v>
      </c>
      <c r="G621" t="s">
        <v>102</v>
      </c>
      <c r="H621" t="s">
        <v>212</v>
      </c>
      <c r="I621" t="s">
        <v>31</v>
      </c>
      <c r="J621" t="s">
        <v>366</v>
      </c>
      <c r="K621" t="s">
        <v>1131</v>
      </c>
      <c r="L621" t="s">
        <v>1072</v>
      </c>
      <c r="M621" s="17">
        <f>VLOOKUP($K621,[1]Budget!$V:$AE,5,0)*IF($C621="1 - Revenues",1,IF(AND($C621="5 - Transfers",MID(I621,15,1)="4"),1,-1))</f>
        <v>-55000</v>
      </c>
      <c r="N621" s="17">
        <f>VLOOKUP($K621,[1]Budget!$V:$AE,6,0)*IF($C621="1 - Revenues",1,IF(AND($C621="5 - Transfers",MID(J621,15,1)="4"),1,-1))</f>
        <v>-77000</v>
      </c>
      <c r="O621" s="17">
        <f>IFERROR(IF(RIGHT(LEFT(K621,15),1)="4",VLOOKUP(K621,'[1]Budget Worksheet'!A:B,2,0),-1*VLOOKUP(K621,'[1]Budget Worksheet'!A:B,2,0)),0)</f>
        <v>-85000</v>
      </c>
      <c r="P621" s="17">
        <f>VLOOKUP($K621,[1]Budget!$V:$AE,8,0)*IF($C621="1 - Revenues",1,IF(AND($C621="5 - Transfers",MID($K621,15,1)="4"),1,-1))</f>
        <v>-95000</v>
      </c>
      <c r="Q621" s="17">
        <f>VLOOKUP($K621,[1]Budget!$V:$AE,10,0)*IF($C621="1 - Revenues",1,IF(AND($C621="5 - Transfers",MID(K621,15,1)="4"),1,-1))</f>
        <v>-10000</v>
      </c>
      <c r="S621" s="18" t="b">
        <f>IF(LEFT(C621,1)="1",1,-1)*SUMIF([1]Budget!V:V,'Budget Worksheet for Pivot Tabl'!K621,[1]Budget!AC:AC)=P621</f>
        <v>1</v>
      </c>
    </row>
    <row r="622" spans="1:19" x14ac:dyDescent="0.25">
      <c r="A622" t="s">
        <v>16</v>
      </c>
      <c r="B622" t="s">
        <v>2</v>
      </c>
      <c r="C622" t="s">
        <v>10</v>
      </c>
      <c r="D622" t="str">
        <f t="shared" si="9"/>
        <v>OUTFLOWS</v>
      </c>
      <c r="E622" t="s">
        <v>108</v>
      </c>
      <c r="F622" t="s">
        <v>109</v>
      </c>
      <c r="G622" t="s">
        <v>102</v>
      </c>
      <c r="H622" t="s">
        <v>212</v>
      </c>
      <c r="I622" t="s">
        <v>31</v>
      </c>
      <c r="J622" t="s">
        <v>366</v>
      </c>
      <c r="K622" t="s">
        <v>1132</v>
      </c>
      <c r="L622" t="s">
        <v>1133</v>
      </c>
      <c r="M622" s="17">
        <f>VLOOKUP($K622,[1]Budget!$V:$AE,5,0)*IF($C622="1 - Revenues",1,IF(AND($C622="5 - Transfers",MID(I622,15,1)="4"),1,-1))</f>
        <v>0</v>
      </c>
      <c r="N622" s="17">
        <f>VLOOKUP($K622,[1]Budget!$V:$AE,6,0)*IF($C622="1 - Revenues",1,IF(AND($C622="5 - Transfers",MID(J622,15,1)="4"),1,-1))</f>
        <v>-39000</v>
      </c>
      <c r="O622" s="17">
        <f>IFERROR(IF(RIGHT(LEFT(K622,15),1)="4",VLOOKUP(K622,'[1]Budget Worksheet'!A:B,2,0),-1*VLOOKUP(K622,'[1]Budget Worksheet'!A:B,2,0)),0)</f>
        <v>0</v>
      </c>
      <c r="P622" s="17">
        <f>VLOOKUP($K622,[1]Budget!$V:$AE,8,0)*IF($C622="1 - Revenues",1,IF(AND($C622="5 - Transfers",MID($K622,15,1)="4"),1,-1))</f>
        <v>0</v>
      </c>
      <c r="Q622" s="17">
        <f>VLOOKUP($K622,[1]Budget!$V:$AE,10,0)*IF($C622="1 - Revenues",1,IF(AND($C622="5 - Transfers",MID(K622,15,1)="4"),1,-1))</f>
        <v>0</v>
      </c>
      <c r="S622" s="18" t="b">
        <f>IF(LEFT(C622,1)="1",1,-1)*SUMIF([1]Budget!V:V,'Budget Worksheet for Pivot Tabl'!K622,[1]Budget!AC:AC)=P622</f>
        <v>1</v>
      </c>
    </row>
    <row r="623" spans="1:19" x14ac:dyDescent="0.25">
      <c r="A623" t="s">
        <v>16</v>
      </c>
      <c r="B623" t="s">
        <v>2</v>
      </c>
      <c r="C623" t="s">
        <v>8</v>
      </c>
      <c r="D623" t="str">
        <f t="shared" si="9"/>
        <v>OUTFLOWS</v>
      </c>
      <c r="E623" t="s">
        <v>108</v>
      </c>
      <c r="F623" t="s">
        <v>109</v>
      </c>
      <c r="G623" t="s">
        <v>102</v>
      </c>
      <c r="H623" t="s">
        <v>212</v>
      </c>
      <c r="I623" t="s">
        <v>33</v>
      </c>
      <c r="J623" t="s">
        <v>369</v>
      </c>
      <c r="K623" t="s">
        <v>1134</v>
      </c>
      <c r="L623" t="s">
        <v>590</v>
      </c>
      <c r="M623" s="17">
        <f>VLOOKUP($K623,[1]Budget!$V:$AE,5,0)*IF($C623="1 - Revenues",1,IF(AND($C623="5 - Transfers",MID(I623,15,1)="4"),1,-1))</f>
        <v>-1561000</v>
      </c>
      <c r="N623" s="17">
        <f>VLOOKUP($K623,[1]Budget!$V:$AE,6,0)*IF($C623="1 - Revenues",1,IF(AND($C623="5 - Transfers",MID(J623,15,1)="4"),1,-1))</f>
        <v>-1419000</v>
      </c>
      <c r="O623" s="17">
        <f>IFERROR(IF(RIGHT(LEFT(K623,15),1)="4",VLOOKUP(K623,'[1]Budget Worksheet'!A:B,2,0),-1*VLOOKUP(K623,'[1]Budget Worksheet'!A:B,2,0)),0)</f>
        <v>-1266453</v>
      </c>
      <c r="P623" s="17">
        <f>VLOOKUP($K623,[1]Budget!$V:$AE,8,0)*IF($C623="1 - Revenues",1,IF(AND($C623="5 - Transfers",MID($K623,15,1)="4"),1,-1))</f>
        <v>-1640000</v>
      </c>
      <c r="Q623" s="17">
        <f>VLOOKUP($K623,[1]Budget!$V:$AE,10,0)*IF($C623="1 - Revenues",1,IF(AND($C623="5 - Transfers",MID(K623,15,1)="4"),1,-1))</f>
        <v>-373547</v>
      </c>
      <c r="S623" s="18" t="b">
        <f>IF(LEFT(C623,1)="1",1,-1)*SUMIF([1]Budget!V:V,'Budget Worksheet for Pivot Tabl'!K623,[1]Budget!AC:AC)=P623</f>
        <v>1</v>
      </c>
    </row>
    <row r="624" spans="1:19" x14ac:dyDescent="0.25">
      <c r="A624" t="s">
        <v>16</v>
      </c>
      <c r="B624" t="s">
        <v>2</v>
      </c>
      <c r="C624" t="s">
        <v>8</v>
      </c>
      <c r="D624" t="str">
        <f t="shared" si="9"/>
        <v>OUTFLOWS</v>
      </c>
      <c r="E624" t="s">
        <v>108</v>
      </c>
      <c r="F624" t="s">
        <v>109</v>
      </c>
      <c r="G624" t="s">
        <v>102</v>
      </c>
      <c r="H624" t="s">
        <v>212</v>
      </c>
      <c r="I624" t="s">
        <v>33</v>
      </c>
      <c r="J624" t="s">
        <v>369</v>
      </c>
      <c r="K624" t="s">
        <v>1135</v>
      </c>
      <c r="L624" t="s">
        <v>593</v>
      </c>
      <c r="M624" s="17">
        <f>VLOOKUP($K624,[1]Budget!$V:$AE,5,0)*IF($C624="1 - Revenues",1,IF(AND($C624="5 - Transfers",MID(I624,15,1)="4"),1,-1))</f>
        <v>-240000</v>
      </c>
      <c r="N624" s="17">
        <f>VLOOKUP($K624,[1]Budget!$V:$AE,6,0)*IF($C624="1 - Revenues",1,IF(AND($C624="5 - Transfers",MID(J624,15,1)="4"),1,-1))</f>
        <v>-288000</v>
      </c>
      <c r="O624" s="17">
        <f>IFERROR(IF(RIGHT(LEFT(K624,15),1)="4",VLOOKUP(K624,'[1]Budget Worksheet'!A:B,2,0),-1*VLOOKUP(K624,'[1]Budget Worksheet'!A:B,2,0)),0)</f>
        <v>-274192</v>
      </c>
      <c r="P624" s="17">
        <f>VLOOKUP($K624,[1]Budget!$V:$AE,8,0)*IF($C624="1 - Revenues",1,IF(AND($C624="5 - Transfers",MID($K624,15,1)="4"),1,-1))</f>
        <v>-320000</v>
      </c>
      <c r="Q624" s="17">
        <f>VLOOKUP($K624,[1]Budget!$V:$AE,10,0)*IF($C624="1 - Revenues",1,IF(AND($C624="5 - Transfers",MID(K624,15,1)="4"),1,-1))</f>
        <v>-45808</v>
      </c>
      <c r="S624" s="18" t="b">
        <f>IF(LEFT(C624,1)="1",1,-1)*SUMIF([1]Budget!V:V,'Budget Worksheet for Pivot Tabl'!K624,[1]Budget!AC:AC)=P624</f>
        <v>1</v>
      </c>
    </row>
    <row r="625" spans="1:19" x14ac:dyDescent="0.25">
      <c r="A625" t="s">
        <v>16</v>
      </c>
      <c r="B625" t="s">
        <v>2</v>
      </c>
      <c r="C625" t="s">
        <v>8</v>
      </c>
      <c r="D625" t="str">
        <f t="shared" si="9"/>
        <v>OUTFLOWS</v>
      </c>
      <c r="E625" t="s">
        <v>108</v>
      </c>
      <c r="F625" t="s">
        <v>109</v>
      </c>
      <c r="G625" t="s">
        <v>102</v>
      </c>
      <c r="H625" t="s">
        <v>212</v>
      </c>
      <c r="I625" t="s">
        <v>33</v>
      </c>
      <c r="J625" t="s">
        <v>369</v>
      </c>
      <c r="K625" t="s">
        <v>1136</v>
      </c>
      <c r="L625" t="s">
        <v>919</v>
      </c>
      <c r="M625" s="17">
        <f>VLOOKUP($K625,[1]Budget!$V:$AE,5,0)*IF($C625="1 - Revenues",1,IF(AND($C625="5 - Transfers",MID(I625,15,1)="4"),1,-1))</f>
        <v>-2000</v>
      </c>
      <c r="N625" s="17">
        <f>VLOOKUP($K625,[1]Budget!$V:$AE,6,0)*IF($C625="1 - Revenues",1,IF(AND($C625="5 - Transfers",MID(J625,15,1)="4"),1,-1))</f>
        <v>-2000</v>
      </c>
      <c r="O625" s="17">
        <f>IFERROR(IF(RIGHT(LEFT(K625,15),1)="4",VLOOKUP(K625,'[1]Budget Worksheet'!A:B,2,0),-1*VLOOKUP(K625,'[1]Budget Worksheet'!A:B,2,0)),0)</f>
        <v>0</v>
      </c>
      <c r="P625" s="17">
        <f>VLOOKUP($K625,[1]Budget!$V:$AE,8,0)*IF($C625="1 - Revenues",1,IF(AND($C625="5 - Transfers",MID($K625,15,1)="4"),1,-1))</f>
        <v>0</v>
      </c>
      <c r="Q625" s="17">
        <f>VLOOKUP($K625,[1]Budget!$V:$AE,10,0)*IF($C625="1 - Revenues",1,IF(AND($C625="5 - Transfers",MID(K625,15,1)="4"),1,-1))</f>
        <v>0</v>
      </c>
      <c r="S625" s="18" t="b">
        <f>IF(LEFT(C625,1)="1",1,-1)*SUMIF([1]Budget!V:V,'Budget Worksheet for Pivot Tabl'!K625,[1]Budget!AC:AC)=P625</f>
        <v>1</v>
      </c>
    </row>
    <row r="626" spans="1:19" x14ac:dyDescent="0.25">
      <c r="A626" t="s">
        <v>16</v>
      </c>
      <c r="B626" t="s">
        <v>2</v>
      </c>
      <c r="C626" t="s">
        <v>8</v>
      </c>
      <c r="D626" t="str">
        <f t="shared" si="9"/>
        <v>OUTFLOWS</v>
      </c>
      <c r="E626" t="s">
        <v>108</v>
      </c>
      <c r="F626" t="s">
        <v>109</v>
      </c>
      <c r="G626" t="s">
        <v>102</v>
      </c>
      <c r="H626" t="s">
        <v>212</v>
      </c>
      <c r="I626" t="s">
        <v>33</v>
      </c>
      <c r="J626" t="s">
        <v>369</v>
      </c>
      <c r="K626" t="s">
        <v>1137</v>
      </c>
      <c r="L626" t="s">
        <v>595</v>
      </c>
      <c r="M626" s="17">
        <f>VLOOKUP($K626,[1]Budget!$V:$AE,5,0)*IF($C626="1 - Revenues",1,IF(AND($C626="5 - Transfers",MID(I626,15,1)="4"),1,-1))</f>
        <v>0</v>
      </c>
      <c r="N626" s="17">
        <f>VLOOKUP($K626,[1]Budget!$V:$AE,6,0)*IF($C626="1 - Revenues",1,IF(AND($C626="5 - Transfers",MID(J626,15,1)="4"),1,-1))</f>
        <v>0</v>
      </c>
      <c r="O626" s="17">
        <f>IFERROR(IF(RIGHT(LEFT(K626,15),1)="4",VLOOKUP(K626,'[1]Budget Worksheet'!A:B,2,0),-1*VLOOKUP(K626,'[1]Budget Worksheet'!A:B,2,0)),0)</f>
        <v>0</v>
      </c>
      <c r="P626" s="17">
        <f>VLOOKUP($K626,[1]Budget!$V:$AE,8,0)*IF($C626="1 - Revenues",1,IF(AND($C626="5 - Transfers",MID($K626,15,1)="4"),1,-1))</f>
        <v>0</v>
      </c>
      <c r="Q626" s="17">
        <f>VLOOKUP($K626,[1]Budget!$V:$AE,10,0)*IF($C626="1 - Revenues",1,IF(AND($C626="5 - Transfers",MID(K626,15,1)="4"),1,-1))</f>
        <v>0</v>
      </c>
      <c r="S626" s="18" t="b">
        <f>IF(LEFT(C626,1)="1",1,-1)*SUMIF([1]Budget!V:V,'Budget Worksheet for Pivot Tabl'!K626,[1]Budget!AC:AC)=P626</f>
        <v>1</v>
      </c>
    </row>
    <row r="627" spans="1:19" x14ac:dyDescent="0.25">
      <c r="A627" t="s">
        <v>16</v>
      </c>
      <c r="B627" t="s">
        <v>2</v>
      </c>
      <c r="C627" t="s">
        <v>8</v>
      </c>
      <c r="D627" t="str">
        <f t="shared" si="9"/>
        <v>OUTFLOWS</v>
      </c>
      <c r="E627" t="s">
        <v>108</v>
      </c>
      <c r="F627" t="s">
        <v>109</v>
      </c>
      <c r="G627" t="s">
        <v>102</v>
      </c>
      <c r="H627" t="s">
        <v>212</v>
      </c>
      <c r="I627" t="s">
        <v>33</v>
      </c>
      <c r="J627" t="s">
        <v>369</v>
      </c>
      <c r="K627" t="s">
        <v>1138</v>
      </c>
      <c r="L627" t="s">
        <v>599</v>
      </c>
      <c r="M627" s="17">
        <f>VLOOKUP($K627,[1]Budget!$V:$AE,5,0)*IF($C627="1 - Revenues",1,IF(AND($C627="5 - Transfers",MID(I627,15,1)="4"),1,-1))</f>
        <v>-29000</v>
      </c>
      <c r="N627" s="17">
        <f>VLOOKUP($K627,[1]Budget!$V:$AE,6,0)*IF($C627="1 - Revenues",1,IF(AND($C627="5 - Transfers",MID(J627,15,1)="4"),1,-1))</f>
        <v>-33000</v>
      </c>
      <c r="O627" s="17">
        <f>IFERROR(IF(RIGHT(LEFT(K627,15),1)="4",VLOOKUP(K627,'[1]Budget Worksheet'!A:B,2,0),-1*VLOOKUP(K627,'[1]Budget Worksheet'!A:B,2,0)),0)</f>
        <v>-11700</v>
      </c>
      <c r="P627" s="17">
        <f>VLOOKUP($K627,[1]Budget!$V:$AE,8,0)*IF($C627="1 - Revenues",1,IF(AND($C627="5 - Transfers",MID($K627,15,1)="4"),1,-1))</f>
        <v>-40000</v>
      </c>
      <c r="Q627" s="17">
        <f>VLOOKUP($K627,[1]Budget!$V:$AE,10,0)*IF($C627="1 - Revenues",1,IF(AND($C627="5 - Transfers",MID(K627,15,1)="4"),1,-1))</f>
        <v>-28300</v>
      </c>
      <c r="S627" s="18" t="b">
        <f>IF(LEFT(C627,1)="1",1,-1)*SUMIF([1]Budget!V:V,'Budget Worksheet for Pivot Tabl'!K627,[1]Budget!AC:AC)=P627</f>
        <v>1</v>
      </c>
    </row>
    <row r="628" spans="1:19" x14ac:dyDescent="0.25">
      <c r="A628" t="s">
        <v>16</v>
      </c>
      <c r="B628" t="s">
        <v>2</v>
      </c>
      <c r="C628" t="s">
        <v>8</v>
      </c>
      <c r="D628" t="str">
        <f t="shared" si="9"/>
        <v>OUTFLOWS</v>
      </c>
      <c r="E628" t="s">
        <v>108</v>
      </c>
      <c r="F628" t="s">
        <v>109</v>
      </c>
      <c r="G628" t="s">
        <v>102</v>
      </c>
      <c r="H628" t="s">
        <v>212</v>
      </c>
      <c r="I628" t="s">
        <v>33</v>
      </c>
      <c r="J628" t="s">
        <v>369</v>
      </c>
      <c r="K628" t="s">
        <v>1139</v>
      </c>
      <c r="L628" t="s">
        <v>1084</v>
      </c>
      <c r="M628" s="17">
        <f>VLOOKUP($K628,[1]Budget!$V:$AE,5,0)*IF($C628="1 - Revenues",1,IF(AND($C628="5 - Transfers",MID(I628,15,1)="4"),1,-1))</f>
        <v>-23000</v>
      </c>
      <c r="N628" s="17">
        <f>VLOOKUP($K628,[1]Budget!$V:$AE,6,0)*IF($C628="1 - Revenues",1,IF(AND($C628="5 - Transfers",MID(J628,15,1)="4"),1,-1))</f>
        <v>-6000</v>
      </c>
      <c r="O628" s="17">
        <f>IFERROR(IF(RIGHT(LEFT(K628,15),1)="4",VLOOKUP(K628,'[1]Budget Worksheet'!A:B,2,0),-1*VLOOKUP(K628,'[1]Budget Worksheet'!A:B,2,0)),0)</f>
        <v>0</v>
      </c>
      <c r="P628" s="17">
        <f>VLOOKUP($K628,[1]Budget!$V:$AE,8,0)*IF($C628="1 - Revenues",1,IF(AND($C628="5 - Transfers",MID($K628,15,1)="4"),1,-1))</f>
        <v>0</v>
      </c>
      <c r="Q628" s="17">
        <f>VLOOKUP($K628,[1]Budget!$V:$AE,10,0)*IF($C628="1 - Revenues",1,IF(AND($C628="5 - Transfers",MID(K628,15,1)="4"),1,-1))</f>
        <v>0</v>
      </c>
      <c r="S628" s="18" t="b">
        <f>IF(LEFT(C628,1)="1",1,-1)*SUMIF([1]Budget!V:V,'Budget Worksheet for Pivot Tabl'!K628,[1]Budget!AC:AC)=P628</f>
        <v>1</v>
      </c>
    </row>
    <row r="629" spans="1:19" x14ac:dyDescent="0.25">
      <c r="A629" t="s">
        <v>16</v>
      </c>
      <c r="B629" t="s">
        <v>2</v>
      </c>
      <c r="C629" t="s">
        <v>8</v>
      </c>
      <c r="D629" t="str">
        <f t="shared" si="9"/>
        <v>OUTFLOWS</v>
      </c>
      <c r="E629" t="s">
        <v>108</v>
      </c>
      <c r="F629" t="s">
        <v>109</v>
      </c>
      <c r="G629" t="s">
        <v>102</v>
      </c>
      <c r="H629" t="s">
        <v>212</v>
      </c>
      <c r="I629" t="s">
        <v>33</v>
      </c>
      <c r="J629" t="s">
        <v>369</v>
      </c>
      <c r="K629" t="s">
        <v>1140</v>
      </c>
      <c r="L629" t="s">
        <v>470</v>
      </c>
      <c r="M629" s="17">
        <f>VLOOKUP($K629,[1]Budget!$V:$AE,5,0)*IF($C629="1 - Revenues",1,IF(AND($C629="5 - Transfers",MID(I629,15,1)="4"),1,-1))</f>
        <v>-535000</v>
      </c>
      <c r="N629" s="17">
        <f>VLOOKUP($K629,[1]Budget!$V:$AE,6,0)*IF($C629="1 - Revenues",1,IF(AND($C629="5 - Transfers",MID(J629,15,1)="4"),1,-1))</f>
        <v>-495000</v>
      </c>
      <c r="O629" s="17">
        <f>IFERROR(IF(RIGHT(LEFT(K629,15),1)="4",VLOOKUP(K629,'[1]Budget Worksheet'!A:B,2,0),-1*VLOOKUP(K629,'[1]Budget Worksheet'!A:B,2,0)),0)</f>
        <v>-557352</v>
      </c>
      <c r="P629" s="17">
        <f>VLOOKUP($K629,[1]Budget!$V:$AE,8,0)*IF($C629="1 - Revenues",1,IF(AND($C629="5 - Transfers",MID($K629,15,1)="4"),1,-1))</f>
        <v>-565000</v>
      </c>
      <c r="Q629" s="17">
        <f>VLOOKUP($K629,[1]Budget!$V:$AE,10,0)*IF($C629="1 - Revenues",1,IF(AND($C629="5 - Transfers",MID(K629,15,1)="4"),1,-1))</f>
        <v>-7648</v>
      </c>
      <c r="S629" s="18" t="b">
        <f>IF(LEFT(C629,1)="1",1,-1)*SUMIF([1]Budget!V:V,'Budget Worksheet for Pivot Tabl'!K629,[1]Budget!AC:AC)=P629</f>
        <v>1</v>
      </c>
    </row>
    <row r="630" spans="1:19" x14ac:dyDescent="0.25">
      <c r="A630" t="s">
        <v>16</v>
      </c>
      <c r="B630" t="s">
        <v>2</v>
      </c>
      <c r="C630" t="s">
        <v>8</v>
      </c>
      <c r="D630" t="str">
        <f t="shared" si="9"/>
        <v>OUTFLOWS</v>
      </c>
      <c r="E630" t="s">
        <v>108</v>
      </c>
      <c r="F630" t="s">
        <v>109</v>
      </c>
      <c r="G630" t="s">
        <v>102</v>
      </c>
      <c r="H630" t="s">
        <v>212</v>
      </c>
      <c r="I630" t="s">
        <v>33</v>
      </c>
      <c r="J630" t="s">
        <v>369</v>
      </c>
      <c r="K630" t="s">
        <v>1141</v>
      </c>
      <c r="L630" t="s">
        <v>606</v>
      </c>
      <c r="M630" s="17">
        <f>VLOOKUP($K630,[1]Budget!$V:$AE,5,0)*IF($C630="1 - Revenues",1,IF(AND($C630="5 - Transfers",MID(I630,15,1)="4"),1,-1))</f>
        <v>-200000</v>
      </c>
      <c r="N630" s="17">
        <f>VLOOKUP($K630,[1]Budget!$V:$AE,6,0)*IF($C630="1 - Revenues",1,IF(AND($C630="5 - Transfers",MID(J630,15,1)="4"),1,-1))</f>
        <v>-195000</v>
      </c>
      <c r="O630" s="17">
        <f>IFERROR(IF(RIGHT(LEFT(K630,15),1)="4",VLOOKUP(K630,'[1]Budget Worksheet'!A:B,2,0),-1*VLOOKUP(K630,'[1]Budget Worksheet'!A:B,2,0)),0)</f>
        <v>-165649</v>
      </c>
      <c r="P630" s="17">
        <f>VLOOKUP($K630,[1]Budget!$V:$AE,8,0)*IF($C630="1 - Revenues",1,IF(AND($C630="5 - Transfers",MID($K630,15,1)="4"),1,-1))</f>
        <v>-205000</v>
      </c>
      <c r="Q630" s="17">
        <f>VLOOKUP($K630,[1]Budget!$V:$AE,10,0)*IF($C630="1 - Revenues",1,IF(AND($C630="5 - Transfers",MID(K630,15,1)="4"),1,-1))</f>
        <v>-39351</v>
      </c>
      <c r="S630" s="18" t="b">
        <f>IF(LEFT(C630,1)="1",1,-1)*SUMIF([1]Budget!V:V,'Budget Worksheet for Pivot Tabl'!K630,[1]Budget!AC:AC)=P630</f>
        <v>1</v>
      </c>
    </row>
    <row r="631" spans="1:19" x14ac:dyDescent="0.25">
      <c r="A631" t="s">
        <v>16</v>
      </c>
      <c r="B631" t="s">
        <v>2</v>
      </c>
      <c r="C631" t="s">
        <v>8</v>
      </c>
      <c r="D631" t="str">
        <f t="shared" si="9"/>
        <v>OUTFLOWS</v>
      </c>
      <c r="E631" t="s">
        <v>108</v>
      </c>
      <c r="F631" t="s">
        <v>109</v>
      </c>
      <c r="G631" t="s">
        <v>102</v>
      </c>
      <c r="H631" t="s">
        <v>212</v>
      </c>
      <c r="I631" t="s">
        <v>33</v>
      </c>
      <c r="J631" t="s">
        <v>369</v>
      </c>
      <c r="K631" t="s">
        <v>1142</v>
      </c>
      <c r="L631" t="s">
        <v>608</v>
      </c>
      <c r="M631" s="17">
        <f>VLOOKUP($K631,[1]Budget!$V:$AE,5,0)*IF($C631="1 - Revenues",1,IF(AND($C631="5 - Transfers",MID(I631,15,1)="4"),1,-1))</f>
        <v>-141000</v>
      </c>
      <c r="N631" s="17">
        <f>VLOOKUP($K631,[1]Budget!$V:$AE,6,0)*IF($C631="1 - Revenues",1,IF(AND($C631="5 - Transfers",MID(J631,15,1)="4"),1,-1))</f>
        <v>-135000</v>
      </c>
      <c r="O631" s="17">
        <f>IFERROR(IF(RIGHT(LEFT(K631,15),1)="4",VLOOKUP(K631,'[1]Budget Worksheet'!A:B,2,0),-1*VLOOKUP(K631,'[1]Budget Worksheet'!A:B,2,0)),0)</f>
        <v>-106248</v>
      </c>
      <c r="P631" s="17">
        <f>VLOOKUP($K631,[1]Budget!$V:$AE,8,0)*IF($C631="1 - Revenues",1,IF(AND($C631="5 - Transfers",MID($K631,15,1)="4"),1,-1))</f>
        <v>-143000</v>
      </c>
      <c r="Q631" s="17">
        <f>VLOOKUP($K631,[1]Budget!$V:$AE,10,0)*IF($C631="1 - Revenues",1,IF(AND($C631="5 - Transfers",MID(K631,15,1)="4"),1,-1))</f>
        <v>-36752</v>
      </c>
      <c r="S631" s="18" t="b">
        <f>IF(LEFT(C631,1)="1",1,-1)*SUMIF([1]Budget!V:V,'Budget Worksheet for Pivot Tabl'!K631,[1]Budget!AC:AC)=P631</f>
        <v>1</v>
      </c>
    </row>
    <row r="632" spans="1:19" x14ac:dyDescent="0.25">
      <c r="A632" t="s">
        <v>16</v>
      </c>
      <c r="B632" t="s">
        <v>2</v>
      </c>
      <c r="C632" t="s">
        <v>8</v>
      </c>
      <c r="D632" t="str">
        <f t="shared" si="9"/>
        <v>OUTFLOWS</v>
      </c>
      <c r="E632" t="s">
        <v>108</v>
      </c>
      <c r="F632" t="s">
        <v>109</v>
      </c>
      <c r="G632" t="s">
        <v>102</v>
      </c>
      <c r="H632" t="s">
        <v>212</v>
      </c>
      <c r="I632" t="s">
        <v>33</v>
      </c>
      <c r="J632" t="s">
        <v>369</v>
      </c>
      <c r="K632" t="s">
        <v>1143</v>
      </c>
      <c r="L632" t="s">
        <v>610</v>
      </c>
      <c r="M632" s="17">
        <f>VLOOKUP($K632,[1]Budget!$V:$AE,5,0)*IF($C632="1 - Revenues",1,IF(AND($C632="5 - Transfers",MID(I632,15,1)="4"),1,-1))</f>
        <v>-17000</v>
      </c>
      <c r="N632" s="17">
        <f>VLOOKUP($K632,[1]Budget!$V:$AE,6,0)*IF($C632="1 - Revenues",1,IF(AND($C632="5 - Transfers",MID(J632,15,1)="4"),1,-1))</f>
        <v>-13000</v>
      </c>
      <c r="O632" s="17">
        <f>IFERROR(IF(RIGHT(LEFT(K632,15),1)="4",VLOOKUP(K632,'[1]Budget Worksheet'!A:B,2,0),-1*VLOOKUP(K632,'[1]Budget Worksheet'!A:B,2,0)),0)</f>
        <v>-12524</v>
      </c>
      <c r="P632" s="17">
        <f>VLOOKUP($K632,[1]Budget!$V:$AE,8,0)*IF($C632="1 - Revenues",1,IF(AND($C632="5 - Transfers",MID($K632,15,1)="4"),1,-1))</f>
        <v>-12524</v>
      </c>
      <c r="Q632" s="17">
        <f>VLOOKUP($K632,[1]Budget!$V:$AE,10,0)*IF($C632="1 - Revenues",1,IF(AND($C632="5 - Transfers",MID(K632,15,1)="4"),1,-1))</f>
        <v>0</v>
      </c>
      <c r="S632" s="18" t="b">
        <f>IF(LEFT(C632,1)="1",1,-1)*SUMIF([1]Budget!V:V,'Budget Worksheet for Pivot Tabl'!K632,[1]Budget!AC:AC)=P632</f>
        <v>1</v>
      </c>
    </row>
    <row r="633" spans="1:19" x14ac:dyDescent="0.25">
      <c r="A633" t="s">
        <v>16</v>
      </c>
      <c r="B633" t="s">
        <v>2</v>
      </c>
      <c r="C633" t="s">
        <v>8</v>
      </c>
      <c r="D633" t="str">
        <f t="shared" si="9"/>
        <v>OUTFLOWS</v>
      </c>
      <c r="E633" t="s">
        <v>108</v>
      </c>
      <c r="F633" t="s">
        <v>109</v>
      </c>
      <c r="G633" t="s">
        <v>102</v>
      </c>
      <c r="H633" t="s">
        <v>212</v>
      </c>
      <c r="I633" t="s">
        <v>33</v>
      </c>
      <c r="J633" t="s">
        <v>369</v>
      </c>
      <c r="K633" t="s">
        <v>1144</v>
      </c>
      <c r="L633" t="s">
        <v>612</v>
      </c>
      <c r="M633" s="17">
        <f>VLOOKUP($K633,[1]Budget!$V:$AE,5,0)*IF($C633="1 - Revenues",1,IF(AND($C633="5 - Transfers",MID(I633,15,1)="4"),1,-1))</f>
        <v>-3000</v>
      </c>
      <c r="N633" s="17">
        <f>VLOOKUP($K633,[1]Budget!$V:$AE,6,0)*IF($C633="1 - Revenues",1,IF(AND($C633="5 - Transfers",MID(J633,15,1)="4"),1,-1))</f>
        <v>-2000</v>
      </c>
      <c r="O633" s="17">
        <f>IFERROR(IF(RIGHT(LEFT(K633,15),1)="4",VLOOKUP(K633,'[1]Budget Worksheet'!A:B,2,0),-1*VLOOKUP(K633,'[1]Budget Worksheet'!A:B,2,0)),0)</f>
        <v>-2121</v>
      </c>
      <c r="P633" s="17">
        <f>VLOOKUP($K633,[1]Budget!$V:$AE,8,0)*IF($C633="1 - Revenues",1,IF(AND($C633="5 - Transfers",MID($K633,15,1)="4"),1,-1))</f>
        <v>-2121</v>
      </c>
      <c r="Q633" s="17">
        <f>VLOOKUP($K633,[1]Budget!$V:$AE,10,0)*IF($C633="1 - Revenues",1,IF(AND($C633="5 - Transfers",MID(K633,15,1)="4"),1,-1))</f>
        <v>0</v>
      </c>
      <c r="S633" s="18" t="b">
        <f>IF(LEFT(C633,1)="1",1,-1)*SUMIF([1]Budget!V:V,'Budget Worksheet for Pivot Tabl'!K633,[1]Budget!AC:AC)=P633</f>
        <v>1</v>
      </c>
    </row>
    <row r="634" spans="1:19" x14ac:dyDescent="0.25">
      <c r="A634" t="s">
        <v>16</v>
      </c>
      <c r="B634" t="s">
        <v>2</v>
      </c>
      <c r="C634" t="s">
        <v>8</v>
      </c>
      <c r="D634" t="str">
        <f t="shared" si="9"/>
        <v>OUTFLOWS</v>
      </c>
      <c r="E634" t="s">
        <v>108</v>
      </c>
      <c r="F634" t="s">
        <v>109</v>
      </c>
      <c r="G634" t="s">
        <v>102</v>
      </c>
      <c r="H634" t="s">
        <v>212</v>
      </c>
      <c r="I634" t="s">
        <v>33</v>
      </c>
      <c r="J634" t="s">
        <v>369</v>
      </c>
      <c r="K634" t="s">
        <v>1145</v>
      </c>
      <c r="L634" t="s">
        <v>614</v>
      </c>
      <c r="M634" s="17">
        <f>VLOOKUP($K634,[1]Budget!$V:$AE,5,0)*IF($C634="1 - Revenues",1,IF(AND($C634="5 - Transfers",MID(I634,15,1)="4"),1,-1))</f>
        <v>0</v>
      </c>
      <c r="N634" s="17">
        <f>VLOOKUP($K634,[1]Budget!$V:$AE,6,0)*IF($C634="1 - Revenues",1,IF(AND($C634="5 - Transfers",MID(J634,15,1)="4"),1,-1))</f>
        <v>0</v>
      </c>
      <c r="O634" s="17">
        <f>IFERROR(IF(RIGHT(LEFT(K634,15),1)="4",VLOOKUP(K634,'[1]Budget Worksheet'!A:B,2,0),-1*VLOOKUP(K634,'[1]Budget Worksheet'!A:B,2,0)),0)</f>
        <v>-166</v>
      </c>
      <c r="P634" s="17">
        <f>VLOOKUP($K634,[1]Budget!$V:$AE,8,0)*IF($C634="1 - Revenues",1,IF(AND($C634="5 - Transfers",MID($K634,15,1)="4"),1,-1))</f>
        <v>-166</v>
      </c>
      <c r="Q634" s="17">
        <f>VLOOKUP($K634,[1]Budget!$V:$AE,10,0)*IF($C634="1 - Revenues",1,IF(AND($C634="5 - Transfers",MID(K634,15,1)="4"),1,-1))</f>
        <v>0</v>
      </c>
      <c r="S634" s="18" t="b">
        <f>IF(LEFT(C634,1)="1",1,-1)*SUMIF([1]Budget!V:V,'Budget Worksheet for Pivot Tabl'!K634,[1]Budget!AC:AC)=P634</f>
        <v>1</v>
      </c>
    </row>
    <row r="635" spans="1:19" x14ac:dyDescent="0.25">
      <c r="A635" t="s">
        <v>16</v>
      </c>
      <c r="B635" t="s">
        <v>2</v>
      </c>
      <c r="C635" t="s">
        <v>8</v>
      </c>
      <c r="D635" t="str">
        <f t="shared" si="9"/>
        <v>OUTFLOWS</v>
      </c>
      <c r="E635" t="s">
        <v>108</v>
      </c>
      <c r="F635" t="s">
        <v>109</v>
      </c>
      <c r="G635" t="s">
        <v>102</v>
      </c>
      <c r="H635" t="s">
        <v>212</v>
      </c>
      <c r="I635" t="s">
        <v>33</v>
      </c>
      <c r="J635" t="s">
        <v>369</v>
      </c>
      <c r="K635" t="s">
        <v>1146</v>
      </c>
      <c r="L635" t="s">
        <v>616</v>
      </c>
      <c r="M635" s="17">
        <f>VLOOKUP($K635,[1]Budget!$V:$AE,5,0)*IF($C635="1 - Revenues",1,IF(AND($C635="5 - Transfers",MID(I635,15,1)="4"),1,-1))</f>
        <v>-42000</v>
      </c>
      <c r="N635" s="17">
        <f>VLOOKUP($K635,[1]Budget!$V:$AE,6,0)*IF($C635="1 - Revenues",1,IF(AND($C635="5 - Transfers",MID(J635,15,1)="4"),1,-1))</f>
        <v>-42000</v>
      </c>
      <c r="O635" s="17">
        <f>IFERROR(IF(RIGHT(LEFT(K635,15),1)="4",VLOOKUP(K635,'[1]Budget Worksheet'!A:B,2,0),-1*VLOOKUP(K635,'[1]Budget Worksheet'!A:B,2,0)),0)</f>
        <v>-42000</v>
      </c>
      <c r="P635" s="17">
        <f>VLOOKUP($K635,[1]Budget!$V:$AE,8,0)*IF($C635="1 - Revenues",1,IF(AND($C635="5 - Transfers",MID($K635,15,1)="4"),1,-1))</f>
        <v>-54000</v>
      </c>
      <c r="Q635" s="17">
        <f>VLOOKUP($K635,[1]Budget!$V:$AE,10,0)*IF($C635="1 - Revenues",1,IF(AND($C635="5 - Transfers",MID(K635,15,1)="4"),1,-1))</f>
        <v>-12000</v>
      </c>
      <c r="S635" s="18" t="b">
        <f>IF(LEFT(C635,1)="1",1,-1)*SUMIF([1]Budget!V:V,'Budget Worksheet for Pivot Tabl'!K635,[1]Budget!AC:AC)=P635</f>
        <v>1</v>
      </c>
    </row>
    <row r="636" spans="1:19" x14ac:dyDescent="0.25">
      <c r="A636" t="s">
        <v>16</v>
      </c>
      <c r="B636" t="s">
        <v>2</v>
      </c>
      <c r="C636" t="s">
        <v>8</v>
      </c>
      <c r="D636" t="str">
        <f t="shared" si="9"/>
        <v>OUTFLOWS</v>
      </c>
      <c r="E636" t="s">
        <v>108</v>
      </c>
      <c r="F636" t="s">
        <v>109</v>
      </c>
      <c r="G636" t="s">
        <v>102</v>
      </c>
      <c r="H636" t="s">
        <v>212</v>
      </c>
      <c r="I636" t="s">
        <v>33</v>
      </c>
      <c r="J636" t="s">
        <v>369</v>
      </c>
      <c r="K636" t="s">
        <v>1147</v>
      </c>
      <c r="L636" t="s">
        <v>618</v>
      </c>
      <c r="M636" s="17">
        <f>VLOOKUP($K636,[1]Budget!$V:$AE,5,0)*IF($C636="1 - Revenues",1,IF(AND($C636="5 - Transfers",MID(I636,15,1)="4"),1,-1))</f>
        <v>0</v>
      </c>
      <c r="N636" s="17">
        <f>VLOOKUP($K636,[1]Budget!$V:$AE,6,0)*IF($C636="1 - Revenues",1,IF(AND($C636="5 - Transfers",MID(J636,15,1)="4"),1,-1))</f>
        <v>0</v>
      </c>
      <c r="O636" s="17">
        <f>IFERROR(IF(RIGHT(LEFT(K636,15),1)="4",VLOOKUP(K636,'[1]Budget Worksheet'!A:B,2,0),-1*VLOOKUP(K636,'[1]Budget Worksheet'!A:B,2,0)),0)</f>
        <v>-813</v>
      </c>
      <c r="P636" s="17">
        <f>VLOOKUP($K636,[1]Budget!$V:$AE,8,0)*IF($C636="1 - Revenues",1,IF(AND($C636="5 - Transfers",MID($K636,15,1)="4"),1,-1))</f>
        <v>-813</v>
      </c>
      <c r="Q636" s="17">
        <f>VLOOKUP($K636,[1]Budget!$V:$AE,10,0)*IF($C636="1 - Revenues",1,IF(AND($C636="5 - Transfers",MID(K636,15,1)="4"),1,-1))</f>
        <v>0</v>
      </c>
      <c r="S636" s="18" t="b">
        <f>IF(LEFT(C636,1)="1",1,-1)*SUMIF([1]Budget!V:V,'Budget Worksheet for Pivot Tabl'!K636,[1]Budget!AC:AC)=P636</f>
        <v>1</v>
      </c>
    </row>
    <row r="637" spans="1:19" x14ac:dyDescent="0.25">
      <c r="A637" t="s">
        <v>16</v>
      </c>
      <c r="B637" t="s">
        <v>2</v>
      </c>
      <c r="C637" t="s">
        <v>8</v>
      </c>
      <c r="D637" t="str">
        <f t="shared" si="9"/>
        <v>OUTFLOWS</v>
      </c>
      <c r="E637" t="s">
        <v>108</v>
      </c>
      <c r="F637" t="s">
        <v>109</v>
      </c>
      <c r="G637" t="s">
        <v>102</v>
      </c>
      <c r="H637" t="s">
        <v>212</v>
      </c>
      <c r="I637" t="s">
        <v>33</v>
      </c>
      <c r="J637" t="s">
        <v>369</v>
      </c>
      <c r="K637" t="s">
        <v>1148</v>
      </c>
      <c r="L637" t="s">
        <v>620</v>
      </c>
      <c r="M637" s="17">
        <f>VLOOKUP($K637,[1]Budget!$V:$AE,5,0)*IF($C637="1 - Revenues",1,IF(AND($C637="5 - Transfers",MID(I637,15,1)="4"),1,-1))</f>
        <v>-8000</v>
      </c>
      <c r="N637" s="17">
        <f>VLOOKUP($K637,[1]Budget!$V:$AE,6,0)*IF($C637="1 - Revenues",1,IF(AND($C637="5 - Transfers",MID(J637,15,1)="4"),1,-1))</f>
        <v>-23000</v>
      </c>
      <c r="O637" s="17">
        <f>IFERROR(IF(RIGHT(LEFT(K637,15),1)="4",VLOOKUP(K637,'[1]Budget Worksheet'!A:B,2,0),-1*VLOOKUP(K637,'[1]Budget Worksheet'!A:B,2,0)),0)</f>
        <v>-27628</v>
      </c>
      <c r="P637" s="17">
        <f>VLOOKUP($K637,[1]Budget!$V:$AE,8,0)*IF($C637="1 - Revenues",1,IF(AND($C637="5 - Transfers",MID($K637,15,1)="4"),1,-1))</f>
        <v>-27628</v>
      </c>
      <c r="Q637" s="17">
        <f>VLOOKUP($K637,[1]Budget!$V:$AE,10,0)*IF($C637="1 - Revenues",1,IF(AND($C637="5 - Transfers",MID(K637,15,1)="4"),1,-1))</f>
        <v>0</v>
      </c>
      <c r="S637" s="18" t="b">
        <f>IF(LEFT(C637,1)="1",1,-1)*SUMIF([1]Budget!V:V,'Budget Worksheet for Pivot Tabl'!K637,[1]Budget!AC:AC)=P637</f>
        <v>1</v>
      </c>
    </row>
    <row r="638" spans="1:19" x14ac:dyDescent="0.25">
      <c r="A638" t="s">
        <v>16</v>
      </c>
      <c r="B638" t="s">
        <v>2</v>
      </c>
      <c r="C638" t="s">
        <v>8</v>
      </c>
      <c r="D638" t="str">
        <f t="shared" si="9"/>
        <v>OUTFLOWS</v>
      </c>
      <c r="E638" t="s">
        <v>108</v>
      </c>
      <c r="F638" t="s">
        <v>109</v>
      </c>
      <c r="G638" t="s">
        <v>102</v>
      </c>
      <c r="H638" t="s">
        <v>212</v>
      </c>
      <c r="I638" t="s">
        <v>33</v>
      </c>
      <c r="J638" t="s">
        <v>369</v>
      </c>
      <c r="K638" t="s">
        <v>1149</v>
      </c>
      <c r="L638" t="s">
        <v>622</v>
      </c>
      <c r="M638" s="17">
        <f>VLOOKUP($K638,[1]Budget!$V:$AE,5,0)*IF($C638="1 - Revenues",1,IF(AND($C638="5 - Transfers",MID(I638,15,1)="4"),1,-1))</f>
        <v>0</v>
      </c>
      <c r="N638" s="17">
        <f>VLOOKUP($K638,[1]Budget!$V:$AE,6,0)*IF($C638="1 - Revenues",1,IF(AND($C638="5 - Transfers",MID(J638,15,1)="4"),1,-1))</f>
        <v>0</v>
      </c>
      <c r="O638" s="17">
        <f>IFERROR(IF(RIGHT(LEFT(K638,15),1)="4",VLOOKUP(K638,'[1]Budget Worksheet'!A:B,2,0),-1*VLOOKUP(K638,'[1]Budget Worksheet'!A:B,2,0)),0)</f>
        <v>0</v>
      </c>
      <c r="P638" s="17">
        <f>VLOOKUP($K638,[1]Budget!$V:$AE,8,0)*IF($C638="1 - Revenues",1,IF(AND($C638="5 - Transfers",MID($K638,15,1)="4"),1,-1))</f>
        <v>0</v>
      </c>
      <c r="Q638" s="17">
        <f>VLOOKUP($K638,[1]Budget!$V:$AE,10,0)*IF($C638="1 - Revenues",1,IF(AND($C638="5 - Transfers",MID(K638,15,1)="4"),1,-1))</f>
        <v>0</v>
      </c>
      <c r="S638" s="18" t="b">
        <f>IF(LEFT(C638,1)="1",1,-1)*SUMIF([1]Budget!V:V,'Budget Worksheet for Pivot Tabl'!K638,[1]Budget!AC:AC)=P638</f>
        <v>1</v>
      </c>
    </row>
    <row r="639" spans="1:19" x14ac:dyDescent="0.25">
      <c r="A639" t="s">
        <v>16</v>
      </c>
      <c r="B639" t="s">
        <v>2</v>
      </c>
      <c r="C639" t="s">
        <v>8</v>
      </c>
      <c r="D639" t="str">
        <f t="shared" si="9"/>
        <v>OUTFLOWS</v>
      </c>
      <c r="E639" t="s">
        <v>108</v>
      </c>
      <c r="F639" t="s">
        <v>109</v>
      </c>
      <c r="G639" t="s">
        <v>102</v>
      </c>
      <c r="H639" t="s">
        <v>212</v>
      </c>
      <c r="I639" t="s">
        <v>33</v>
      </c>
      <c r="J639" t="s">
        <v>369</v>
      </c>
      <c r="K639" t="s">
        <v>1150</v>
      </c>
      <c r="L639" t="s">
        <v>1020</v>
      </c>
      <c r="M639" s="17">
        <f>VLOOKUP($K639,[1]Budget!$V:$AE,5,0)*IF($C639="1 - Revenues",1,IF(AND($C639="5 - Transfers",MID(I639,15,1)="4"),1,-1))</f>
        <v>-31000</v>
      </c>
      <c r="N639" s="17">
        <f>VLOOKUP($K639,[1]Budget!$V:$AE,6,0)*IF($C639="1 - Revenues",1,IF(AND($C639="5 - Transfers",MID(J639,15,1)="4"),1,-1))</f>
        <v>-11000</v>
      </c>
      <c r="O639" s="17">
        <f>IFERROR(IF(RIGHT(LEFT(K639,15),1)="4",VLOOKUP(K639,'[1]Budget Worksheet'!A:B,2,0),-1*VLOOKUP(K639,'[1]Budget Worksheet'!A:B,2,0)),0)</f>
        <v>-9250</v>
      </c>
      <c r="P639" s="17">
        <f>VLOOKUP($K639,[1]Budget!$V:$AE,8,0)*IF($C639="1 - Revenues",1,IF(AND($C639="5 - Transfers",MID($K639,15,1)="4"),1,-1))</f>
        <v>-9250</v>
      </c>
      <c r="Q639" s="17">
        <f>VLOOKUP($K639,[1]Budget!$V:$AE,10,0)*IF($C639="1 - Revenues",1,IF(AND($C639="5 - Transfers",MID(K639,15,1)="4"),1,-1))</f>
        <v>0</v>
      </c>
      <c r="S639" s="18" t="b">
        <f>IF(LEFT(C639,1)="1",1,-1)*SUMIF([1]Budget!V:V,'Budget Worksheet for Pivot Tabl'!K639,[1]Budget!AC:AC)=P639</f>
        <v>1</v>
      </c>
    </row>
    <row r="640" spans="1:19" x14ac:dyDescent="0.25">
      <c r="A640" t="s">
        <v>16</v>
      </c>
      <c r="B640" t="s">
        <v>2</v>
      </c>
      <c r="C640" t="s">
        <v>8</v>
      </c>
      <c r="D640" t="str">
        <f t="shared" si="9"/>
        <v>OUTFLOWS</v>
      </c>
      <c r="E640" t="s">
        <v>108</v>
      </c>
      <c r="F640" t="s">
        <v>109</v>
      </c>
      <c r="G640" t="s">
        <v>102</v>
      </c>
      <c r="H640" t="s">
        <v>212</v>
      </c>
      <c r="I640" t="s">
        <v>33</v>
      </c>
      <c r="J640" t="s">
        <v>369</v>
      </c>
      <c r="K640" t="s">
        <v>1151</v>
      </c>
      <c r="L640" t="s">
        <v>472</v>
      </c>
      <c r="M640" s="17">
        <f>VLOOKUP($K640,[1]Budget!$V:$AE,5,0)*IF($C640="1 - Revenues",1,IF(AND($C640="5 - Transfers",MID(I640,15,1)="4"),1,-1))</f>
        <v>-27000</v>
      </c>
      <c r="N640" s="17">
        <f>VLOOKUP($K640,[1]Budget!$V:$AE,6,0)*IF($C640="1 - Revenues",1,IF(AND($C640="5 - Transfers",MID(J640,15,1)="4"),1,-1))</f>
        <v>-26000</v>
      </c>
      <c r="O640" s="17">
        <f>IFERROR(IF(RIGHT(LEFT(K640,15),1)="4",VLOOKUP(K640,'[1]Budget Worksheet'!A:B,2,0),-1*VLOOKUP(K640,'[1]Budget Worksheet'!A:B,2,0)),0)</f>
        <v>-19100</v>
      </c>
      <c r="P640" s="17">
        <f>VLOOKUP($K640,[1]Budget!$V:$AE,8,0)*IF($C640="1 - Revenues",1,IF(AND($C640="5 - Transfers",MID($K640,15,1)="4"),1,-1))</f>
        <v>-19100</v>
      </c>
      <c r="Q640" s="17">
        <f>VLOOKUP($K640,[1]Budget!$V:$AE,10,0)*IF($C640="1 - Revenues",1,IF(AND($C640="5 - Transfers",MID(K640,15,1)="4"),1,-1))</f>
        <v>0</v>
      </c>
      <c r="S640" s="18" t="b">
        <f>IF(LEFT(C640,1)="1",1,-1)*SUMIF([1]Budget!V:V,'Budget Worksheet for Pivot Tabl'!K640,[1]Budget!AC:AC)=P640</f>
        <v>1</v>
      </c>
    </row>
    <row r="641" spans="1:19" x14ac:dyDescent="0.25">
      <c r="A641" t="s">
        <v>16</v>
      </c>
      <c r="B641" t="s">
        <v>2</v>
      </c>
      <c r="C641" t="s">
        <v>8</v>
      </c>
      <c r="D641" t="str">
        <f t="shared" si="9"/>
        <v>OUTFLOWS</v>
      </c>
      <c r="E641" t="s">
        <v>108</v>
      </c>
      <c r="F641" t="s">
        <v>109</v>
      </c>
      <c r="G641" t="s">
        <v>102</v>
      </c>
      <c r="H641" t="s">
        <v>212</v>
      </c>
      <c r="I641" t="s">
        <v>33</v>
      </c>
      <c r="J641" t="s">
        <v>369</v>
      </c>
      <c r="K641" t="s">
        <v>1152</v>
      </c>
      <c r="L641" t="s">
        <v>625</v>
      </c>
      <c r="M641" s="17">
        <f>VLOOKUP($K641,[1]Budget!$V:$AE,5,0)*IF($C641="1 - Revenues",1,IF(AND($C641="5 - Transfers",MID(I641,15,1)="4"),1,-1))</f>
        <v>0</v>
      </c>
      <c r="N641" s="17">
        <f>VLOOKUP($K641,[1]Budget!$V:$AE,6,0)*IF($C641="1 - Revenues",1,IF(AND($C641="5 - Transfers",MID(J641,15,1)="4"),1,-1))</f>
        <v>0</v>
      </c>
      <c r="O641" s="17">
        <f>IFERROR(IF(RIGHT(LEFT(K641,15),1)="4",VLOOKUP(K641,'[1]Budget Worksheet'!A:B,2,0),-1*VLOOKUP(K641,'[1]Budget Worksheet'!A:B,2,0)),0)</f>
        <v>0</v>
      </c>
      <c r="P641" s="17">
        <f>VLOOKUP($K641,[1]Budget!$V:$AE,8,0)*IF($C641="1 - Revenues",1,IF(AND($C641="5 - Transfers",MID($K641,15,1)="4"),1,-1))</f>
        <v>0</v>
      </c>
      <c r="Q641" s="17">
        <f>VLOOKUP($K641,[1]Budget!$V:$AE,10,0)*IF($C641="1 - Revenues",1,IF(AND($C641="5 - Transfers",MID(K641,15,1)="4"),1,-1))</f>
        <v>0</v>
      </c>
      <c r="S641" s="18" t="b">
        <f>IF(LEFT(C641,1)="1",1,-1)*SUMIF([1]Budget!V:V,'Budget Worksheet for Pivot Tabl'!K641,[1]Budget!AC:AC)=P641</f>
        <v>1</v>
      </c>
    </row>
    <row r="642" spans="1:19" x14ac:dyDescent="0.25">
      <c r="A642" t="s">
        <v>16</v>
      </c>
      <c r="B642" t="s">
        <v>2</v>
      </c>
      <c r="C642" t="s">
        <v>8</v>
      </c>
      <c r="D642" t="str">
        <f t="shared" si="9"/>
        <v>OUTFLOWS</v>
      </c>
      <c r="E642" t="s">
        <v>108</v>
      </c>
      <c r="F642" t="s">
        <v>109</v>
      </c>
      <c r="G642" t="s">
        <v>102</v>
      </c>
      <c r="H642" t="s">
        <v>212</v>
      </c>
      <c r="I642" t="s">
        <v>33</v>
      </c>
      <c r="J642" t="s">
        <v>369</v>
      </c>
      <c r="K642" t="s">
        <v>1153</v>
      </c>
      <c r="L642" t="s">
        <v>627</v>
      </c>
      <c r="M642" s="17">
        <f>VLOOKUP($K642,[1]Budget!$V:$AE,5,0)*IF($C642="1 - Revenues",1,IF(AND($C642="5 - Transfers",MID(I642,15,1)="4"),1,-1))</f>
        <v>-10000</v>
      </c>
      <c r="N642" s="17">
        <f>VLOOKUP($K642,[1]Budget!$V:$AE,6,0)*IF($C642="1 - Revenues",1,IF(AND($C642="5 - Transfers",MID(J642,15,1)="4"),1,-1))</f>
        <v>-9000</v>
      </c>
      <c r="O642" s="17">
        <f>IFERROR(IF(RIGHT(LEFT(K642,15),1)="4",VLOOKUP(K642,'[1]Budget Worksheet'!A:B,2,0),-1*VLOOKUP(K642,'[1]Budget Worksheet'!A:B,2,0)),0)</f>
        <v>-7476</v>
      </c>
      <c r="P642" s="17">
        <f>VLOOKUP($K642,[1]Budget!$V:$AE,8,0)*IF($C642="1 - Revenues",1,IF(AND($C642="5 - Transfers",MID($K642,15,1)="4"),1,-1))</f>
        <v>-7476</v>
      </c>
      <c r="Q642" s="17">
        <f>VLOOKUP($K642,[1]Budget!$V:$AE,10,0)*IF($C642="1 - Revenues",1,IF(AND($C642="5 - Transfers",MID(K642,15,1)="4"),1,-1))</f>
        <v>0</v>
      </c>
      <c r="S642" s="18" t="b">
        <f>IF(LEFT(C642,1)="1",1,-1)*SUMIF([1]Budget!V:V,'Budget Worksheet for Pivot Tabl'!K642,[1]Budget!AC:AC)=P642</f>
        <v>1</v>
      </c>
    </row>
    <row r="643" spans="1:19" x14ac:dyDescent="0.25">
      <c r="A643" t="s">
        <v>16</v>
      </c>
      <c r="B643" t="s">
        <v>2</v>
      </c>
      <c r="C643" t="s">
        <v>8</v>
      </c>
      <c r="D643" t="str">
        <f t="shared" ref="D643:D706" si="10">IF(C643="1 - Revenues","INFLOWS","OUTFLOWS")</f>
        <v>OUTFLOWS</v>
      </c>
      <c r="E643" t="s">
        <v>108</v>
      </c>
      <c r="F643" t="s">
        <v>109</v>
      </c>
      <c r="G643" t="s">
        <v>102</v>
      </c>
      <c r="H643" t="s">
        <v>212</v>
      </c>
      <c r="I643" t="s">
        <v>33</v>
      </c>
      <c r="J643" t="s">
        <v>369</v>
      </c>
      <c r="K643" t="s">
        <v>1154</v>
      </c>
      <c r="L643" t="s">
        <v>629</v>
      </c>
      <c r="M643" s="17">
        <f>VLOOKUP($K643,[1]Budget!$V:$AE,5,0)*IF($C643="1 - Revenues",1,IF(AND($C643="5 - Transfers",MID(I643,15,1)="4"),1,-1))</f>
        <v>0</v>
      </c>
      <c r="N643" s="17">
        <f>VLOOKUP($K643,[1]Budget!$V:$AE,6,0)*IF($C643="1 - Revenues",1,IF(AND($C643="5 - Transfers",MID(J643,15,1)="4"),1,-1))</f>
        <v>0</v>
      </c>
      <c r="O643" s="17">
        <f>IFERROR(IF(RIGHT(LEFT(K643,15),1)="4",VLOOKUP(K643,'[1]Budget Worksheet'!A:B,2,0),-1*VLOOKUP(K643,'[1]Budget Worksheet'!A:B,2,0)),0)</f>
        <v>0</v>
      </c>
      <c r="P643" s="17">
        <f>VLOOKUP($K643,[1]Budget!$V:$AE,8,0)*IF($C643="1 - Revenues",1,IF(AND($C643="5 - Transfers",MID($K643,15,1)="4"),1,-1))</f>
        <v>0</v>
      </c>
      <c r="Q643" s="17">
        <f>VLOOKUP($K643,[1]Budget!$V:$AE,10,0)*IF($C643="1 - Revenues",1,IF(AND($C643="5 - Transfers",MID(K643,15,1)="4"),1,-1))</f>
        <v>0</v>
      </c>
      <c r="S643" s="18" t="b">
        <f>IF(LEFT(C643,1)="1",1,-1)*SUMIF([1]Budget!V:V,'Budget Worksheet for Pivot Tabl'!K643,[1]Budget!AC:AC)=P643</f>
        <v>1</v>
      </c>
    </row>
    <row r="644" spans="1:19" x14ac:dyDescent="0.25">
      <c r="A644" t="s">
        <v>16</v>
      </c>
      <c r="B644" t="s">
        <v>2</v>
      </c>
      <c r="C644" t="s">
        <v>9</v>
      </c>
      <c r="D644" t="str">
        <f t="shared" si="10"/>
        <v>OUTFLOWS</v>
      </c>
      <c r="E644" t="s">
        <v>108</v>
      </c>
      <c r="F644" t="s">
        <v>109</v>
      </c>
      <c r="G644" t="s">
        <v>102</v>
      </c>
      <c r="H644" t="s">
        <v>212</v>
      </c>
      <c r="I644" t="s">
        <v>33</v>
      </c>
      <c r="J644" t="s">
        <v>369</v>
      </c>
      <c r="K644" t="s">
        <v>1155</v>
      </c>
      <c r="L644" t="s">
        <v>476</v>
      </c>
      <c r="M644" s="17">
        <f>VLOOKUP($K644,[1]Budget!$V:$AE,5,0)*IF($C644="1 - Revenues",1,IF(AND($C644="5 - Transfers",MID(I644,15,1)="4"),1,-1))</f>
        <v>0</v>
      </c>
      <c r="N644" s="17">
        <f>VLOOKUP($K644,[1]Budget!$V:$AE,6,0)*IF($C644="1 - Revenues",1,IF(AND($C644="5 - Transfers",MID(J644,15,1)="4"),1,-1))</f>
        <v>0</v>
      </c>
      <c r="O644" s="17">
        <f>IFERROR(IF(RIGHT(LEFT(K644,15),1)="4",VLOOKUP(K644,'[1]Budget Worksheet'!A:B,2,0),-1*VLOOKUP(K644,'[1]Budget Worksheet'!A:B,2,0)),0)</f>
        <v>0</v>
      </c>
      <c r="P644" s="17">
        <f>VLOOKUP($K644,[1]Budget!$V:$AE,8,0)*IF($C644="1 - Revenues",1,IF(AND($C644="5 - Transfers",MID($K644,15,1)="4"),1,-1))</f>
        <v>0</v>
      </c>
      <c r="Q644" s="17">
        <f>VLOOKUP($K644,[1]Budget!$V:$AE,10,0)*IF($C644="1 - Revenues",1,IF(AND($C644="5 - Transfers",MID(K644,15,1)="4"),1,-1))</f>
        <v>0</v>
      </c>
      <c r="S644" s="18" t="b">
        <f>IF(LEFT(C644,1)="1",1,-1)*SUMIF([1]Budget!V:V,'Budget Worksheet for Pivot Tabl'!K644,[1]Budget!AC:AC)=P644</f>
        <v>1</v>
      </c>
    </row>
    <row r="645" spans="1:19" x14ac:dyDescent="0.25">
      <c r="A645" t="s">
        <v>16</v>
      </c>
      <c r="B645" t="s">
        <v>2</v>
      </c>
      <c r="C645" t="s">
        <v>9</v>
      </c>
      <c r="D645" t="str">
        <f t="shared" si="10"/>
        <v>OUTFLOWS</v>
      </c>
      <c r="E645" t="s">
        <v>108</v>
      </c>
      <c r="F645" t="s">
        <v>109</v>
      </c>
      <c r="G645" t="s">
        <v>102</v>
      </c>
      <c r="H645" t="s">
        <v>212</v>
      </c>
      <c r="I645" t="s">
        <v>33</v>
      </c>
      <c r="J645" t="s">
        <v>369</v>
      </c>
      <c r="K645" t="s">
        <v>1156</v>
      </c>
      <c r="L645" t="s">
        <v>1157</v>
      </c>
      <c r="M645" s="17">
        <f>VLOOKUP($K645,[1]Budget!$V:$AE,5,0)*IF($C645="1 - Revenues",1,IF(AND($C645="5 - Transfers",MID(I645,15,1)="4"),1,-1))</f>
        <v>-38000</v>
      </c>
      <c r="N645" s="17">
        <f>VLOOKUP($K645,[1]Budget!$V:$AE,6,0)*IF($C645="1 - Revenues",1,IF(AND($C645="5 - Transfers",MID(J645,15,1)="4"),1,-1))</f>
        <v>-18000</v>
      </c>
      <c r="O645" s="17">
        <f>IFERROR(IF(RIGHT(LEFT(K645,15),1)="4",VLOOKUP(K645,'[1]Budget Worksheet'!A:B,2,0),-1*VLOOKUP(K645,'[1]Budget Worksheet'!A:B,2,0)),0)</f>
        <v>-45000</v>
      </c>
      <c r="P645" s="17">
        <f>VLOOKUP($K645,[1]Budget!$V:$AE,8,0)*IF($C645="1 - Revenues",1,IF(AND($C645="5 - Transfers",MID($K645,15,1)="4"),1,-1))</f>
        <v>-45000</v>
      </c>
      <c r="Q645" s="17">
        <f>VLOOKUP($K645,[1]Budget!$V:$AE,10,0)*IF($C645="1 - Revenues",1,IF(AND($C645="5 - Transfers",MID(K645,15,1)="4"),1,-1))</f>
        <v>0</v>
      </c>
      <c r="S645" s="18" t="b">
        <f>IF(LEFT(C645,1)="1",1,-1)*SUMIF([1]Budget!V:V,'Budget Worksheet for Pivot Tabl'!K645,[1]Budget!AC:AC)=P645</f>
        <v>1</v>
      </c>
    </row>
    <row r="646" spans="1:19" x14ac:dyDescent="0.25">
      <c r="A646" t="s">
        <v>16</v>
      </c>
      <c r="B646" t="s">
        <v>2</v>
      </c>
      <c r="C646" t="s">
        <v>9</v>
      </c>
      <c r="D646" t="str">
        <f t="shared" si="10"/>
        <v>OUTFLOWS</v>
      </c>
      <c r="E646" t="s">
        <v>108</v>
      </c>
      <c r="F646" t="s">
        <v>109</v>
      </c>
      <c r="G646" t="s">
        <v>102</v>
      </c>
      <c r="H646" t="s">
        <v>212</v>
      </c>
      <c r="I646" t="s">
        <v>33</v>
      </c>
      <c r="J646" t="s">
        <v>369</v>
      </c>
      <c r="K646" t="s">
        <v>1158</v>
      </c>
      <c r="L646" t="s">
        <v>640</v>
      </c>
      <c r="M646" s="17">
        <f>VLOOKUP($K646,[1]Budget!$V:$AE,5,0)*IF($C646="1 - Revenues",1,IF(AND($C646="5 - Transfers",MID(I646,15,1)="4"),1,-1))</f>
        <v>-5000</v>
      </c>
      <c r="N646" s="17">
        <f>VLOOKUP($K646,[1]Budget!$V:$AE,6,0)*IF($C646="1 - Revenues",1,IF(AND($C646="5 - Transfers",MID(J646,15,1)="4"),1,-1))</f>
        <v>-3000</v>
      </c>
      <c r="O646" s="17">
        <f>IFERROR(IF(RIGHT(LEFT(K646,15),1)="4",VLOOKUP(K646,'[1]Budget Worksheet'!A:B,2,0),-1*VLOOKUP(K646,'[1]Budget Worksheet'!A:B,2,0)),0)</f>
        <v>-5000</v>
      </c>
      <c r="P646" s="17">
        <f>VLOOKUP($K646,[1]Budget!$V:$AE,8,0)*IF($C646="1 - Revenues",1,IF(AND($C646="5 - Transfers",MID($K646,15,1)="4"),1,-1))</f>
        <v>-5000</v>
      </c>
      <c r="Q646" s="17">
        <f>VLOOKUP($K646,[1]Budget!$V:$AE,10,0)*IF($C646="1 - Revenues",1,IF(AND($C646="5 - Transfers",MID(K646,15,1)="4"),1,-1))</f>
        <v>0</v>
      </c>
      <c r="S646" s="18" t="b">
        <f>IF(LEFT(C646,1)="1",1,-1)*SUMIF([1]Budget!V:V,'Budget Worksheet for Pivot Tabl'!K646,[1]Budget!AC:AC)=P646</f>
        <v>1</v>
      </c>
    </row>
    <row r="647" spans="1:19" x14ac:dyDescent="0.25">
      <c r="A647" t="s">
        <v>16</v>
      </c>
      <c r="B647" t="s">
        <v>2</v>
      </c>
      <c r="C647" t="s">
        <v>9</v>
      </c>
      <c r="D647" t="str">
        <f t="shared" si="10"/>
        <v>OUTFLOWS</v>
      </c>
      <c r="E647" t="s">
        <v>108</v>
      </c>
      <c r="F647" t="s">
        <v>109</v>
      </c>
      <c r="G647" t="s">
        <v>102</v>
      </c>
      <c r="H647" t="s">
        <v>212</v>
      </c>
      <c r="I647" t="s">
        <v>33</v>
      </c>
      <c r="J647" t="s">
        <v>369</v>
      </c>
      <c r="K647" t="s">
        <v>1159</v>
      </c>
      <c r="L647" t="s">
        <v>1044</v>
      </c>
      <c r="M647" s="17">
        <f>VLOOKUP($K647,[1]Budget!$V:$AE,5,0)*IF($C647="1 - Revenues",1,IF(AND($C647="5 - Transfers",MID(I647,15,1)="4"),1,-1))</f>
        <v>0</v>
      </c>
      <c r="N647" s="17">
        <f>VLOOKUP($K647,[1]Budget!$V:$AE,6,0)*IF($C647="1 - Revenues",1,IF(AND($C647="5 - Transfers",MID(J647,15,1)="4"),1,-1))</f>
        <v>0</v>
      </c>
      <c r="O647" s="17">
        <f>IFERROR(IF(RIGHT(LEFT(K647,15),1)="4",VLOOKUP(K647,'[1]Budget Worksheet'!A:B,2,0),-1*VLOOKUP(K647,'[1]Budget Worksheet'!A:B,2,0)),0)</f>
        <v>0</v>
      </c>
      <c r="P647" s="17">
        <f>VLOOKUP($K647,[1]Budget!$V:$AE,8,0)*IF($C647="1 - Revenues",1,IF(AND($C647="5 - Transfers",MID($K647,15,1)="4"),1,-1))</f>
        <v>0</v>
      </c>
      <c r="Q647" s="17">
        <f>VLOOKUP($K647,[1]Budget!$V:$AE,10,0)*IF($C647="1 - Revenues",1,IF(AND($C647="5 - Transfers",MID(K647,15,1)="4"),1,-1))</f>
        <v>0</v>
      </c>
      <c r="S647" s="18" t="b">
        <f>IF(LEFT(C647,1)="1",1,-1)*SUMIF([1]Budget!V:V,'Budget Worksheet for Pivot Tabl'!K647,[1]Budget!AC:AC)=P647</f>
        <v>1</v>
      </c>
    </row>
    <row r="648" spans="1:19" x14ac:dyDescent="0.25">
      <c r="A648" t="s">
        <v>16</v>
      </c>
      <c r="B648" t="s">
        <v>2</v>
      </c>
      <c r="C648" t="s">
        <v>9</v>
      </c>
      <c r="D648" t="str">
        <f t="shared" si="10"/>
        <v>OUTFLOWS</v>
      </c>
      <c r="E648" t="s">
        <v>108</v>
      </c>
      <c r="F648" t="s">
        <v>109</v>
      </c>
      <c r="G648" t="s">
        <v>102</v>
      </c>
      <c r="H648" t="s">
        <v>212</v>
      </c>
      <c r="I648" t="s">
        <v>33</v>
      </c>
      <c r="J648" t="s">
        <v>369</v>
      </c>
      <c r="K648" t="s">
        <v>1160</v>
      </c>
      <c r="L648" t="s">
        <v>1050</v>
      </c>
      <c r="M648" s="17">
        <f>VLOOKUP($K648,[1]Budget!$V:$AE,5,0)*IF($C648="1 - Revenues",1,IF(AND($C648="5 - Transfers",MID(I648,15,1)="4"),1,-1))</f>
        <v>-8000</v>
      </c>
      <c r="N648" s="17">
        <f>VLOOKUP($K648,[1]Budget!$V:$AE,6,0)*IF($C648="1 - Revenues",1,IF(AND($C648="5 - Transfers",MID(J648,15,1)="4"),1,-1))</f>
        <v>-8000</v>
      </c>
      <c r="O648" s="17">
        <f>IFERROR(IF(RIGHT(LEFT(K648,15),1)="4",VLOOKUP(K648,'[1]Budget Worksheet'!A:B,2,0),-1*VLOOKUP(K648,'[1]Budget Worksheet'!A:B,2,0)),0)</f>
        <v>-15000</v>
      </c>
      <c r="P648" s="17">
        <f>VLOOKUP($K648,[1]Budget!$V:$AE,8,0)*IF($C648="1 - Revenues",1,IF(AND($C648="5 - Transfers",MID($K648,15,1)="4"),1,-1))</f>
        <v>-15000</v>
      </c>
      <c r="Q648" s="17">
        <f>VLOOKUP($K648,[1]Budget!$V:$AE,10,0)*IF($C648="1 - Revenues",1,IF(AND($C648="5 - Transfers",MID(K648,15,1)="4"),1,-1))</f>
        <v>0</v>
      </c>
      <c r="S648" s="18" t="b">
        <f>IF(LEFT(C648,1)="1",1,-1)*SUMIF([1]Budget!V:V,'Budget Worksheet for Pivot Tabl'!K648,[1]Budget!AC:AC)=P648</f>
        <v>1</v>
      </c>
    </row>
    <row r="649" spans="1:19" x14ac:dyDescent="0.25">
      <c r="A649" t="s">
        <v>16</v>
      </c>
      <c r="B649" t="s">
        <v>2</v>
      </c>
      <c r="C649" t="s">
        <v>9</v>
      </c>
      <c r="D649" t="str">
        <f t="shared" si="10"/>
        <v>OUTFLOWS</v>
      </c>
      <c r="E649" t="s">
        <v>108</v>
      </c>
      <c r="F649" t="s">
        <v>109</v>
      </c>
      <c r="G649" t="s">
        <v>102</v>
      </c>
      <c r="H649" t="s">
        <v>212</v>
      </c>
      <c r="I649" t="s">
        <v>33</v>
      </c>
      <c r="J649" t="s">
        <v>369</v>
      </c>
      <c r="K649" t="s">
        <v>1161</v>
      </c>
      <c r="L649" t="s">
        <v>1067</v>
      </c>
      <c r="M649" s="17">
        <f>VLOOKUP($K649,[1]Budget!$V:$AE,5,0)*IF($C649="1 - Revenues",1,IF(AND($C649="5 - Transfers",MID(I649,15,1)="4"),1,-1))</f>
        <v>0</v>
      </c>
      <c r="N649" s="17">
        <f>VLOOKUP($K649,[1]Budget!$V:$AE,6,0)*IF($C649="1 - Revenues",1,IF(AND($C649="5 - Transfers",MID(J649,15,1)="4"),1,-1))</f>
        <v>0</v>
      </c>
      <c r="O649" s="17">
        <f>IFERROR(IF(RIGHT(LEFT(K649,15),1)="4",VLOOKUP(K649,'[1]Budget Worksheet'!A:B,2,0),-1*VLOOKUP(K649,'[1]Budget Worksheet'!A:B,2,0)),0)</f>
        <v>-500</v>
      </c>
      <c r="P649" s="17">
        <f>VLOOKUP($K649,[1]Budget!$V:$AE,8,0)*IF($C649="1 - Revenues",1,IF(AND($C649="5 - Transfers",MID($K649,15,1)="4"),1,-1))</f>
        <v>-500</v>
      </c>
      <c r="Q649" s="17">
        <f>VLOOKUP($K649,[1]Budget!$V:$AE,10,0)*IF($C649="1 - Revenues",1,IF(AND($C649="5 - Transfers",MID(K649,15,1)="4"),1,-1))</f>
        <v>0</v>
      </c>
      <c r="S649" s="18" t="b">
        <f>IF(LEFT(C649,1)="1",1,-1)*SUMIF([1]Budget!V:V,'Budget Worksheet for Pivot Tabl'!K649,[1]Budget!AC:AC)=P649</f>
        <v>1</v>
      </c>
    </row>
    <row r="650" spans="1:19" x14ac:dyDescent="0.25">
      <c r="A650" t="s">
        <v>16</v>
      </c>
      <c r="B650" t="s">
        <v>2</v>
      </c>
      <c r="C650" t="s">
        <v>9</v>
      </c>
      <c r="D650" t="str">
        <f t="shared" si="10"/>
        <v>OUTFLOWS</v>
      </c>
      <c r="E650" t="s">
        <v>108</v>
      </c>
      <c r="F650" t="s">
        <v>109</v>
      </c>
      <c r="G650" t="s">
        <v>102</v>
      </c>
      <c r="H650" t="s">
        <v>212</v>
      </c>
      <c r="I650" t="s">
        <v>33</v>
      </c>
      <c r="J650" t="s">
        <v>369</v>
      </c>
      <c r="K650" t="s">
        <v>1162</v>
      </c>
      <c r="L650" t="s">
        <v>647</v>
      </c>
      <c r="M650" s="17">
        <f>VLOOKUP($K650,[1]Budget!$V:$AE,5,0)*IF($C650="1 - Revenues",1,IF(AND($C650="5 - Transfers",MID(I650,15,1)="4"),1,-1))</f>
        <v>0</v>
      </c>
      <c r="N650" s="17">
        <f>VLOOKUP($K650,[1]Budget!$V:$AE,6,0)*IF($C650="1 - Revenues",1,IF(AND($C650="5 - Transfers",MID(J650,15,1)="4"),1,-1))</f>
        <v>0</v>
      </c>
      <c r="O650" s="17">
        <f>IFERROR(IF(RIGHT(LEFT(K650,15),1)="4",VLOOKUP(K650,'[1]Budget Worksheet'!A:B,2,0),-1*VLOOKUP(K650,'[1]Budget Worksheet'!A:B,2,0)),0)</f>
        <v>-500</v>
      </c>
      <c r="P650" s="17">
        <f>VLOOKUP($K650,[1]Budget!$V:$AE,8,0)*IF($C650="1 - Revenues",1,IF(AND($C650="5 - Transfers",MID($K650,15,1)="4"),1,-1))</f>
        <v>-500</v>
      </c>
      <c r="Q650" s="17">
        <f>VLOOKUP($K650,[1]Budget!$V:$AE,10,0)*IF($C650="1 - Revenues",1,IF(AND($C650="5 - Transfers",MID(K650,15,1)="4"),1,-1))</f>
        <v>0</v>
      </c>
      <c r="S650" s="18" t="b">
        <f>IF(LEFT(C650,1)="1",1,-1)*SUMIF([1]Budget!V:V,'Budget Worksheet for Pivot Tabl'!K650,[1]Budget!AC:AC)=P650</f>
        <v>1</v>
      </c>
    </row>
    <row r="651" spans="1:19" x14ac:dyDescent="0.25">
      <c r="A651" t="s">
        <v>16</v>
      </c>
      <c r="B651" t="s">
        <v>2</v>
      </c>
      <c r="C651" t="s">
        <v>9</v>
      </c>
      <c r="D651" t="str">
        <f t="shared" si="10"/>
        <v>OUTFLOWS</v>
      </c>
      <c r="E651" t="s">
        <v>108</v>
      </c>
      <c r="F651" t="s">
        <v>109</v>
      </c>
      <c r="G651" t="s">
        <v>102</v>
      </c>
      <c r="H651" t="s">
        <v>212</v>
      </c>
      <c r="I651" t="s">
        <v>33</v>
      </c>
      <c r="J651" t="s">
        <v>369</v>
      </c>
      <c r="K651" t="s">
        <v>1163</v>
      </c>
      <c r="L651" t="s">
        <v>1072</v>
      </c>
      <c r="M651" s="17">
        <f>VLOOKUP($K651,[1]Budget!$V:$AE,5,0)*IF($C651="1 - Revenues",1,IF(AND($C651="5 - Transfers",MID(I651,15,1)="4"),1,-1))</f>
        <v>0</v>
      </c>
      <c r="N651" s="17">
        <f>VLOOKUP($K651,[1]Budget!$V:$AE,6,0)*IF($C651="1 - Revenues",1,IF(AND($C651="5 - Transfers",MID(J651,15,1)="4"),1,-1))</f>
        <v>0</v>
      </c>
      <c r="O651" s="17">
        <f>IFERROR(IF(RIGHT(LEFT(K651,15),1)="4",VLOOKUP(K651,'[1]Budget Worksheet'!A:B,2,0),-1*VLOOKUP(K651,'[1]Budget Worksheet'!A:B,2,0)),0)</f>
        <v>0</v>
      </c>
      <c r="P651" s="17">
        <f>VLOOKUP($K651,[1]Budget!$V:$AE,8,0)*IF($C651="1 - Revenues",1,IF(AND($C651="5 - Transfers",MID($K651,15,1)="4"),1,-1))</f>
        <v>0</v>
      </c>
      <c r="Q651" s="17">
        <f>VLOOKUP($K651,[1]Budget!$V:$AE,10,0)*IF($C651="1 - Revenues",1,IF(AND($C651="5 - Transfers",MID(K651,15,1)="4"),1,-1))</f>
        <v>0</v>
      </c>
      <c r="S651" s="18" t="b">
        <f>IF(LEFT(C651,1)="1",1,-1)*SUMIF([1]Budget!V:V,'Budget Worksheet for Pivot Tabl'!K651,[1]Budget!AC:AC)=P651</f>
        <v>1</v>
      </c>
    </row>
    <row r="652" spans="1:19" x14ac:dyDescent="0.25">
      <c r="A652" t="s">
        <v>16</v>
      </c>
      <c r="B652" t="s">
        <v>2</v>
      </c>
      <c r="C652" t="s">
        <v>10</v>
      </c>
      <c r="D652" t="str">
        <f t="shared" si="10"/>
        <v>OUTFLOWS</v>
      </c>
      <c r="E652" t="s">
        <v>108</v>
      </c>
      <c r="F652" t="s">
        <v>109</v>
      </c>
      <c r="G652" t="s">
        <v>102</v>
      </c>
      <c r="H652" t="s">
        <v>212</v>
      </c>
      <c r="I652" t="s">
        <v>33</v>
      </c>
      <c r="J652" t="s">
        <v>369</v>
      </c>
      <c r="K652" t="s">
        <v>1164</v>
      </c>
      <c r="L652" t="s">
        <v>1165</v>
      </c>
      <c r="M652" s="17">
        <f>VLOOKUP($K652,[1]Budget!$V:$AE,5,0)*IF($C652="1 - Revenues",1,IF(AND($C652="5 - Transfers",MID(I652,15,1)="4"),1,-1))</f>
        <v>0</v>
      </c>
      <c r="N652" s="17">
        <f>VLOOKUP($K652,[1]Budget!$V:$AE,6,0)*IF($C652="1 - Revenues",1,IF(AND($C652="5 - Transfers",MID(J652,15,1)="4"),1,-1))</f>
        <v>0</v>
      </c>
      <c r="O652" s="17">
        <f>IFERROR(IF(RIGHT(LEFT(K652,15),1)="4",VLOOKUP(K652,'[1]Budget Worksheet'!A:B,2,0),-1*VLOOKUP(K652,'[1]Budget Worksheet'!A:B,2,0)),0)</f>
        <v>0</v>
      </c>
      <c r="P652" s="17">
        <f>VLOOKUP($K652,[1]Budget!$V:$AE,8,0)*IF($C652="1 - Revenues",1,IF(AND($C652="5 - Transfers",MID($K652,15,1)="4"),1,-1))</f>
        <v>-47000</v>
      </c>
      <c r="Q652" s="17">
        <f>VLOOKUP($K652,[1]Budget!$V:$AE,10,0)*IF($C652="1 - Revenues",1,IF(AND($C652="5 - Transfers",MID(K652,15,1)="4"),1,-1))</f>
        <v>-47000</v>
      </c>
      <c r="S652" s="18" t="b">
        <f>IF(LEFT(C652,1)="1",1,-1)*SUMIF([1]Budget!V:V,'Budget Worksheet for Pivot Tabl'!K652,[1]Budget!AC:AC)=P652</f>
        <v>1</v>
      </c>
    </row>
    <row r="653" spans="1:19" x14ac:dyDescent="0.25">
      <c r="A653" t="s">
        <v>16</v>
      </c>
      <c r="B653" t="s">
        <v>2</v>
      </c>
      <c r="C653" t="s">
        <v>10</v>
      </c>
      <c r="D653" t="str">
        <f t="shared" si="10"/>
        <v>OUTFLOWS</v>
      </c>
      <c r="E653" t="s">
        <v>108</v>
      </c>
      <c r="F653" t="s">
        <v>109</v>
      </c>
      <c r="G653" t="s">
        <v>102</v>
      </c>
      <c r="H653" t="s">
        <v>212</v>
      </c>
      <c r="I653" t="s">
        <v>33</v>
      </c>
      <c r="J653" t="s">
        <v>369</v>
      </c>
      <c r="K653" t="s">
        <v>1166</v>
      </c>
      <c r="L653" t="s">
        <v>1167</v>
      </c>
      <c r="M653" s="17">
        <f>VLOOKUP($K653,[1]Budget!$V:$AE,5,0)*IF($C653="1 - Revenues",1,IF(AND($C653="5 - Transfers",MID(I653,15,1)="4"),1,-1))</f>
        <v>0</v>
      </c>
      <c r="N653" s="17">
        <f>VLOOKUP($K653,[1]Budget!$V:$AE,6,0)*IF($C653="1 - Revenues",1,IF(AND($C653="5 - Transfers",MID(J653,15,1)="4"),1,-1))</f>
        <v>0</v>
      </c>
      <c r="O653" s="17">
        <f>IFERROR(IF(RIGHT(LEFT(K653,15),1)="4",VLOOKUP(K653,'[1]Budget Worksheet'!A:B,2,0),-1*VLOOKUP(K653,'[1]Budget Worksheet'!A:B,2,0)),0)</f>
        <v>0</v>
      </c>
      <c r="P653" s="17">
        <f>VLOOKUP($K653,[1]Budget!$V:$AE,8,0)*IF($C653="1 - Revenues",1,IF(AND($C653="5 - Transfers",MID($K653,15,1)="4"),1,-1))</f>
        <v>0</v>
      </c>
      <c r="Q653" s="17">
        <f>VLOOKUP($K653,[1]Budget!$V:$AE,10,0)*IF($C653="1 - Revenues",1,IF(AND($C653="5 - Transfers",MID(K653,15,1)="4"),1,-1))</f>
        <v>0</v>
      </c>
      <c r="S653" s="18" t="b">
        <f>IF(LEFT(C653,1)="1",1,-1)*SUMIF([1]Budget!V:V,'Budget Worksheet for Pivot Tabl'!K653,[1]Budget!AC:AC)=P653</f>
        <v>1</v>
      </c>
    </row>
    <row r="654" spans="1:19" x14ac:dyDescent="0.25">
      <c r="A654" t="s">
        <v>16</v>
      </c>
      <c r="B654" t="s">
        <v>2</v>
      </c>
      <c r="C654" t="s">
        <v>8</v>
      </c>
      <c r="D654" t="str">
        <f t="shared" si="10"/>
        <v>OUTFLOWS</v>
      </c>
      <c r="E654" t="s">
        <v>108</v>
      </c>
      <c r="F654" t="s">
        <v>109</v>
      </c>
      <c r="G654" t="s">
        <v>102</v>
      </c>
      <c r="H654" t="s">
        <v>212</v>
      </c>
      <c r="I654" t="s">
        <v>1168</v>
      </c>
      <c r="J654" t="s">
        <v>1169</v>
      </c>
      <c r="K654" t="s">
        <v>1170</v>
      </c>
      <c r="L654" t="s">
        <v>590</v>
      </c>
      <c r="M654" s="17">
        <f>VLOOKUP($K654,[1]Budget!$V:$AE,5,0)*IF($C654="1 - Revenues",1,IF(AND($C654="5 - Transfers",MID(I654,15,1)="4"),1,-1))</f>
        <v>-392000</v>
      </c>
      <c r="N654" s="17">
        <f>VLOOKUP($K654,[1]Budget!$V:$AE,6,0)*IF($C654="1 - Revenues",1,IF(AND($C654="5 - Transfers",MID(J654,15,1)="4"),1,-1))</f>
        <v>-367000</v>
      </c>
      <c r="O654" s="17">
        <f>IFERROR(IF(RIGHT(LEFT(K654,15),1)="4",VLOOKUP(K654,'[1]Budget Worksheet'!A:B,2,0),-1*VLOOKUP(K654,'[1]Budget Worksheet'!A:B,2,0)),0)</f>
        <v>-411088</v>
      </c>
      <c r="P654" s="17">
        <f>VLOOKUP($K654,[1]Budget!$V:$AE,8,0)*IF($C654="1 - Revenues",1,IF(AND($C654="5 - Transfers",MID($K654,15,1)="4"),1,-1))</f>
        <v>-411088</v>
      </c>
      <c r="Q654" s="17">
        <f>VLOOKUP($K654,[1]Budget!$V:$AE,10,0)*IF($C654="1 - Revenues",1,IF(AND($C654="5 - Transfers",MID(K654,15,1)="4"),1,-1))</f>
        <v>0</v>
      </c>
      <c r="S654" s="18" t="b">
        <f>IF(LEFT(C654,1)="1",1,-1)*SUMIF([1]Budget!V:V,'Budget Worksheet for Pivot Tabl'!K654,[1]Budget!AC:AC)=P654</f>
        <v>1</v>
      </c>
    </row>
    <row r="655" spans="1:19" x14ac:dyDescent="0.25">
      <c r="A655" t="s">
        <v>16</v>
      </c>
      <c r="B655" t="s">
        <v>2</v>
      </c>
      <c r="C655" t="s">
        <v>8</v>
      </c>
      <c r="D655" t="str">
        <f t="shared" si="10"/>
        <v>OUTFLOWS</v>
      </c>
      <c r="E655" t="s">
        <v>108</v>
      </c>
      <c r="F655" t="s">
        <v>109</v>
      </c>
      <c r="G655" t="s">
        <v>102</v>
      </c>
      <c r="H655" t="s">
        <v>212</v>
      </c>
      <c r="I655" t="s">
        <v>1168</v>
      </c>
      <c r="J655" t="s">
        <v>1169</v>
      </c>
      <c r="K655" t="s">
        <v>1171</v>
      </c>
      <c r="L655" t="s">
        <v>582</v>
      </c>
      <c r="M655" s="17">
        <f>VLOOKUP($K655,[1]Budget!$V:$AE,5,0)*IF($C655="1 - Revenues",1,IF(AND($C655="5 - Transfers",MID(I655,15,1)="4"),1,-1))</f>
        <v>-50000</v>
      </c>
      <c r="N655" s="17">
        <f>VLOOKUP($K655,[1]Budget!$V:$AE,6,0)*IF($C655="1 - Revenues",1,IF(AND($C655="5 - Transfers",MID(J655,15,1)="4"),1,-1))</f>
        <v>-63000</v>
      </c>
      <c r="O655" s="17">
        <f>IFERROR(IF(RIGHT(LEFT(K655,15),1)="4",VLOOKUP(K655,'[1]Budget Worksheet'!A:B,2,0),-1*VLOOKUP(K655,'[1]Budget Worksheet'!A:B,2,0)),0)</f>
        <v>0</v>
      </c>
      <c r="P655" s="17">
        <f>VLOOKUP($K655,[1]Budget!$V:$AE,8,0)*IF($C655="1 - Revenues",1,IF(AND($C655="5 - Transfers",MID($K655,15,1)="4"),1,-1))</f>
        <v>0</v>
      </c>
      <c r="Q655" s="17">
        <f>VLOOKUP($K655,[1]Budget!$V:$AE,10,0)*IF($C655="1 - Revenues",1,IF(AND($C655="5 - Transfers",MID(K655,15,1)="4"),1,-1))</f>
        <v>0</v>
      </c>
      <c r="S655" s="18" t="b">
        <f>IF(LEFT(C655,1)="1",1,-1)*SUMIF([1]Budget!V:V,'Budget Worksheet for Pivot Tabl'!K655,[1]Budget!AC:AC)=P655</f>
        <v>1</v>
      </c>
    </row>
    <row r="656" spans="1:19" x14ac:dyDescent="0.25">
      <c r="A656" t="s">
        <v>16</v>
      </c>
      <c r="B656" t="s">
        <v>2</v>
      </c>
      <c r="C656" t="s">
        <v>8</v>
      </c>
      <c r="D656" t="str">
        <f t="shared" si="10"/>
        <v>OUTFLOWS</v>
      </c>
      <c r="E656" t="s">
        <v>108</v>
      </c>
      <c r="F656" t="s">
        <v>109</v>
      </c>
      <c r="G656" t="s">
        <v>102</v>
      </c>
      <c r="H656" t="s">
        <v>212</v>
      </c>
      <c r="I656" t="s">
        <v>1168</v>
      </c>
      <c r="J656" t="s">
        <v>1169</v>
      </c>
      <c r="K656" t="s">
        <v>1172</v>
      </c>
      <c r="L656" t="s">
        <v>593</v>
      </c>
      <c r="M656" s="17">
        <f>VLOOKUP($K656,[1]Budget!$V:$AE,5,0)*IF($C656="1 - Revenues",1,IF(AND($C656="5 - Transfers",MID(I656,15,1)="4"),1,-1))</f>
        <v>-6000</v>
      </c>
      <c r="N656" s="17">
        <f>VLOOKUP($K656,[1]Budget!$V:$AE,6,0)*IF($C656="1 - Revenues",1,IF(AND($C656="5 - Transfers",MID(J656,15,1)="4"),1,-1))</f>
        <v>-5000</v>
      </c>
      <c r="O656" s="17">
        <f>IFERROR(IF(RIGHT(LEFT(K656,15),1)="4",VLOOKUP(K656,'[1]Budget Worksheet'!A:B,2,0),-1*VLOOKUP(K656,'[1]Budget Worksheet'!A:B,2,0)),0)</f>
        <v>-10300</v>
      </c>
      <c r="P656" s="17">
        <f>VLOOKUP($K656,[1]Budget!$V:$AE,8,0)*IF($C656="1 - Revenues",1,IF(AND($C656="5 - Transfers",MID($K656,15,1)="4"),1,-1))</f>
        <v>-10300</v>
      </c>
      <c r="Q656" s="17">
        <f>VLOOKUP($K656,[1]Budget!$V:$AE,10,0)*IF($C656="1 - Revenues",1,IF(AND($C656="5 - Transfers",MID(K656,15,1)="4"),1,-1))</f>
        <v>0</v>
      </c>
      <c r="S656" s="18" t="b">
        <f>IF(LEFT(C656,1)="1",1,-1)*SUMIF([1]Budget!V:V,'Budget Worksheet for Pivot Tabl'!K656,[1]Budget!AC:AC)=P656</f>
        <v>1</v>
      </c>
    </row>
    <row r="657" spans="1:19" x14ac:dyDescent="0.25">
      <c r="A657" t="s">
        <v>16</v>
      </c>
      <c r="B657" t="s">
        <v>2</v>
      </c>
      <c r="C657" t="s">
        <v>8</v>
      </c>
      <c r="D657" t="str">
        <f t="shared" si="10"/>
        <v>OUTFLOWS</v>
      </c>
      <c r="E657" t="s">
        <v>108</v>
      </c>
      <c r="F657" t="s">
        <v>109</v>
      </c>
      <c r="G657" t="s">
        <v>102</v>
      </c>
      <c r="H657" t="s">
        <v>212</v>
      </c>
      <c r="I657" t="s">
        <v>1168</v>
      </c>
      <c r="J657" t="s">
        <v>1169</v>
      </c>
      <c r="K657" t="s">
        <v>1173</v>
      </c>
      <c r="L657" t="s">
        <v>919</v>
      </c>
      <c r="M657" s="17">
        <f>VLOOKUP($K657,[1]Budget!$V:$AE,5,0)*IF($C657="1 - Revenues",1,IF(AND($C657="5 - Transfers",MID(I657,15,1)="4"),1,-1))</f>
        <v>-1000</v>
      </c>
      <c r="N657" s="17">
        <f>VLOOKUP($K657,[1]Budget!$V:$AE,6,0)*IF($C657="1 - Revenues",1,IF(AND($C657="5 - Transfers",MID(J657,15,1)="4"),1,-1))</f>
        <v>0</v>
      </c>
      <c r="O657" s="17">
        <f>IFERROR(IF(RIGHT(LEFT(K657,15),1)="4",VLOOKUP(K657,'[1]Budget Worksheet'!A:B,2,0),-1*VLOOKUP(K657,'[1]Budget Worksheet'!A:B,2,0)),0)</f>
        <v>0</v>
      </c>
      <c r="P657" s="17">
        <f>VLOOKUP($K657,[1]Budget!$V:$AE,8,0)*IF($C657="1 - Revenues",1,IF(AND($C657="5 - Transfers",MID($K657,15,1)="4"),1,-1))</f>
        <v>0</v>
      </c>
      <c r="Q657" s="17">
        <f>VLOOKUP($K657,[1]Budget!$V:$AE,10,0)*IF($C657="1 - Revenues",1,IF(AND($C657="5 - Transfers",MID(K657,15,1)="4"),1,-1))</f>
        <v>0</v>
      </c>
      <c r="S657" s="18" t="b">
        <f>IF(LEFT(C657,1)="1",1,-1)*SUMIF([1]Budget!V:V,'Budget Worksheet for Pivot Tabl'!K657,[1]Budget!AC:AC)=P657</f>
        <v>1</v>
      </c>
    </row>
    <row r="658" spans="1:19" x14ac:dyDescent="0.25">
      <c r="A658" t="s">
        <v>16</v>
      </c>
      <c r="B658" t="s">
        <v>2</v>
      </c>
      <c r="C658" t="s">
        <v>8</v>
      </c>
      <c r="D658" t="str">
        <f t="shared" si="10"/>
        <v>OUTFLOWS</v>
      </c>
      <c r="E658" t="s">
        <v>108</v>
      </c>
      <c r="F658" t="s">
        <v>109</v>
      </c>
      <c r="G658" t="s">
        <v>102</v>
      </c>
      <c r="H658" t="s">
        <v>212</v>
      </c>
      <c r="I658" t="s">
        <v>1168</v>
      </c>
      <c r="J658" t="s">
        <v>1169</v>
      </c>
      <c r="K658" t="s">
        <v>1174</v>
      </c>
      <c r="L658" t="s">
        <v>595</v>
      </c>
      <c r="M658" s="17">
        <f>VLOOKUP($K658,[1]Budget!$V:$AE,5,0)*IF($C658="1 - Revenues",1,IF(AND($C658="5 - Transfers",MID(I658,15,1)="4"),1,-1))</f>
        <v>0</v>
      </c>
      <c r="N658" s="17">
        <f>VLOOKUP($K658,[1]Budget!$V:$AE,6,0)*IF($C658="1 - Revenues",1,IF(AND($C658="5 - Transfers",MID(J658,15,1)="4"),1,-1))</f>
        <v>0</v>
      </c>
      <c r="O658" s="17">
        <f>IFERROR(IF(RIGHT(LEFT(K658,15),1)="4",VLOOKUP(K658,'[1]Budget Worksheet'!A:B,2,0),-1*VLOOKUP(K658,'[1]Budget Worksheet'!A:B,2,0)),0)</f>
        <v>0</v>
      </c>
      <c r="P658" s="17">
        <f>VLOOKUP($K658,[1]Budget!$V:$AE,8,0)*IF($C658="1 - Revenues",1,IF(AND($C658="5 - Transfers",MID($K658,15,1)="4"),1,-1))</f>
        <v>0</v>
      </c>
      <c r="Q658" s="17">
        <f>VLOOKUP($K658,[1]Budget!$V:$AE,10,0)*IF($C658="1 - Revenues",1,IF(AND($C658="5 - Transfers",MID(K658,15,1)="4"),1,-1))</f>
        <v>0</v>
      </c>
      <c r="S658" s="18" t="b">
        <f>IF(LEFT(C658,1)="1",1,-1)*SUMIF([1]Budget!V:V,'Budget Worksheet for Pivot Tabl'!K658,[1]Budget!AC:AC)=P658</f>
        <v>1</v>
      </c>
    </row>
    <row r="659" spans="1:19" x14ac:dyDescent="0.25">
      <c r="A659" t="s">
        <v>16</v>
      </c>
      <c r="B659" t="s">
        <v>2</v>
      </c>
      <c r="C659" t="s">
        <v>8</v>
      </c>
      <c r="D659" t="str">
        <f t="shared" si="10"/>
        <v>OUTFLOWS</v>
      </c>
      <c r="E659" t="s">
        <v>108</v>
      </c>
      <c r="F659" t="s">
        <v>109</v>
      </c>
      <c r="G659" t="s">
        <v>102</v>
      </c>
      <c r="H659" t="s">
        <v>212</v>
      </c>
      <c r="I659" t="s">
        <v>1168</v>
      </c>
      <c r="J659" t="s">
        <v>1169</v>
      </c>
      <c r="K659" t="s">
        <v>1175</v>
      </c>
      <c r="L659" t="s">
        <v>599</v>
      </c>
      <c r="M659" s="17">
        <f>VLOOKUP($K659,[1]Budget!$V:$AE,5,0)*IF($C659="1 - Revenues",1,IF(AND($C659="5 - Transfers",MID(I659,15,1)="4"),1,-1))</f>
        <v>-2000</v>
      </c>
      <c r="N659" s="17">
        <f>VLOOKUP($K659,[1]Budget!$V:$AE,6,0)*IF($C659="1 - Revenues",1,IF(AND($C659="5 - Transfers",MID(J659,15,1)="4"),1,-1))</f>
        <v>-1000</v>
      </c>
      <c r="O659" s="17">
        <f>IFERROR(IF(RIGHT(LEFT(K659,15),1)="4",VLOOKUP(K659,'[1]Budget Worksheet'!A:B,2,0),-1*VLOOKUP(K659,'[1]Budget Worksheet'!A:B,2,0)),0)</f>
        <v>-6600</v>
      </c>
      <c r="P659" s="17">
        <f>VLOOKUP($K659,[1]Budget!$V:$AE,8,0)*IF($C659="1 - Revenues",1,IF(AND($C659="5 - Transfers",MID($K659,15,1)="4"),1,-1))</f>
        <v>-6600</v>
      </c>
      <c r="Q659" s="17">
        <f>VLOOKUP($K659,[1]Budget!$V:$AE,10,0)*IF($C659="1 - Revenues",1,IF(AND($C659="5 - Transfers",MID(K659,15,1)="4"),1,-1))</f>
        <v>0</v>
      </c>
      <c r="S659" s="18" t="b">
        <f>IF(LEFT(C659,1)="1",1,-1)*SUMIF([1]Budget!V:V,'Budget Worksheet for Pivot Tabl'!K659,[1]Budget!AC:AC)=P659</f>
        <v>1</v>
      </c>
    </row>
    <row r="660" spans="1:19" x14ac:dyDescent="0.25">
      <c r="A660" t="s">
        <v>16</v>
      </c>
      <c r="B660" t="s">
        <v>2</v>
      </c>
      <c r="C660" t="s">
        <v>8</v>
      </c>
      <c r="D660" t="str">
        <f t="shared" si="10"/>
        <v>OUTFLOWS</v>
      </c>
      <c r="E660" t="s">
        <v>108</v>
      </c>
      <c r="F660" t="s">
        <v>109</v>
      </c>
      <c r="G660" t="s">
        <v>102</v>
      </c>
      <c r="H660" t="s">
        <v>212</v>
      </c>
      <c r="I660" t="s">
        <v>1168</v>
      </c>
      <c r="J660" t="s">
        <v>1169</v>
      </c>
      <c r="K660" t="s">
        <v>1176</v>
      </c>
      <c r="L660" t="s">
        <v>1084</v>
      </c>
      <c r="M660" s="17">
        <f>VLOOKUP($K660,[1]Budget!$V:$AE,5,0)*IF($C660="1 - Revenues",1,IF(AND($C660="5 - Transfers",MID(I660,15,1)="4"),1,-1))</f>
        <v>0</v>
      </c>
      <c r="N660" s="17">
        <f>VLOOKUP($K660,[1]Budget!$V:$AE,6,0)*IF($C660="1 - Revenues",1,IF(AND($C660="5 - Transfers",MID(J660,15,1)="4"),1,-1))</f>
        <v>0</v>
      </c>
      <c r="O660" s="17">
        <f>IFERROR(IF(RIGHT(LEFT(K660,15),1)="4",VLOOKUP(K660,'[1]Budget Worksheet'!A:B,2,0),-1*VLOOKUP(K660,'[1]Budget Worksheet'!A:B,2,0)),0)</f>
        <v>0</v>
      </c>
      <c r="P660" s="17">
        <f>VLOOKUP($K660,[1]Budget!$V:$AE,8,0)*IF($C660="1 - Revenues",1,IF(AND($C660="5 - Transfers",MID($K660,15,1)="4"),1,-1))</f>
        <v>0</v>
      </c>
      <c r="Q660" s="17">
        <f>VLOOKUP($K660,[1]Budget!$V:$AE,10,0)*IF($C660="1 - Revenues",1,IF(AND($C660="5 - Transfers",MID(K660,15,1)="4"),1,-1))</f>
        <v>0</v>
      </c>
      <c r="S660" s="18" t="b">
        <f>IF(LEFT(C660,1)="1",1,-1)*SUMIF([1]Budget!V:V,'Budget Worksheet for Pivot Tabl'!K660,[1]Budget!AC:AC)=P660</f>
        <v>1</v>
      </c>
    </row>
    <row r="661" spans="1:19" x14ac:dyDescent="0.25">
      <c r="A661" t="s">
        <v>16</v>
      </c>
      <c r="B661" t="s">
        <v>2</v>
      </c>
      <c r="C661" t="s">
        <v>8</v>
      </c>
      <c r="D661" t="str">
        <f t="shared" si="10"/>
        <v>OUTFLOWS</v>
      </c>
      <c r="E661" t="s">
        <v>108</v>
      </c>
      <c r="F661" t="s">
        <v>109</v>
      </c>
      <c r="G661" t="s">
        <v>102</v>
      </c>
      <c r="H661" t="s">
        <v>212</v>
      </c>
      <c r="I661" t="s">
        <v>1168</v>
      </c>
      <c r="J661" t="s">
        <v>1169</v>
      </c>
      <c r="K661" t="s">
        <v>1177</v>
      </c>
      <c r="L661" t="s">
        <v>470</v>
      </c>
      <c r="M661" s="17">
        <f>VLOOKUP($K661,[1]Budget!$V:$AE,5,0)*IF($C661="1 - Revenues",1,IF(AND($C661="5 - Transfers",MID(I661,15,1)="4"),1,-1))</f>
        <v>-76000</v>
      </c>
      <c r="N661" s="17">
        <f>VLOOKUP($K661,[1]Budget!$V:$AE,6,0)*IF($C661="1 - Revenues",1,IF(AND($C661="5 - Transfers",MID(J661,15,1)="4"),1,-1))</f>
        <v>-73000</v>
      </c>
      <c r="O661" s="17">
        <f>IFERROR(IF(RIGHT(LEFT(K661,15),1)="4",VLOOKUP(K661,'[1]Budget Worksheet'!A:B,2,0),-1*VLOOKUP(K661,'[1]Budget Worksheet'!A:B,2,0)),0)</f>
        <v>-100904</v>
      </c>
      <c r="P661" s="17">
        <f>VLOOKUP($K661,[1]Budget!$V:$AE,8,0)*IF($C661="1 - Revenues",1,IF(AND($C661="5 - Transfers",MID($K661,15,1)="4"),1,-1))</f>
        <v>-89000</v>
      </c>
      <c r="Q661" s="17">
        <f>VLOOKUP($K661,[1]Budget!$V:$AE,10,0)*IF($C661="1 - Revenues",1,IF(AND($C661="5 - Transfers",MID(K661,15,1)="4"),1,-1))</f>
        <v>11904</v>
      </c>
      <c r="S661" s="18" t="b">
        <f>IF(LEFT(C661,1)="1",1,-1)*SUMIF([1]Budget!V:V,'Budget Worksheet for Pivot Tabl'!K661,[1]Budget!AC:AC)=P661</f>
        <v>1</v>
      </c>
    </row>
    <row r="662" spans="1:19" x14ac:dyDescent="0.25">
      <c r="A662" t="s">
        <v>16</v>
      </c>
      <c r="B662" t="s">
        <v>2</v>
      </c>
      <c r="C662" t="s">
        <v>8</v>
      </c>
      <c r="D662" t="str">
        <f t="shared" si="10"/>
        <v>OUTFLOWS</v>
      </c>
      <c r="E662" t="s">
        <v>108</v>
      </c>
      <c r="F662" t="s">
        <v>109</v>
      </c>
      <c r="G662" t="s">
        <v>102</v>
      </c>
      <c r="H662" t="s">
        <v>212</v>
      </c>
      <c r="I662" t="s">
        <v>1168</v>
      </c>
      <c r="J662" t="s">
        <v>1169</v>
      </c>
      <c r="K662" t="s">
        <v>1178</v>
      </c>
      <c r="L662" t="s">
        <v>606</v>
      </c>
      <c r="M662" s="17">
        <f>VLOOKUP($K662,[1]Budget!$V:$AE,5,0)*IF($C662="1 - Revenues",1,IF(AND($C662="5 - Transfers",MID(I662,15,1)="4"),1,-1))</f>
        <v>-1000</v>
      </c>
      <c r="N662" s="17">
        <f>VLOOKUP($K662,[1]Budget!$V:$AE,6,0)*IF($C662="1 - Revenues",1,IF(AND($C662="5 - Transfers",MID(J662,15,1)="4"),1,-1))</f>
        <v>-3000</v>
      </c>
      <c r="O662" s="17">
        <f>IFERROR(IF(RIGHT(LEFT(K662,15),1)="4",VLOOKUP(K662,'[1]Budget Worksheet'!A:B,2,0),-1*VLOOKUP(K662,'[1]Budget Worksheet'!A:B,2,0)),0)</f>
        <v>-3052</v>
      </c>
      <c r="P662" s="17">
        <f>VLOOKUP($K662,[1]Budget!$V:$AE,8,0)*IF($C662="1 - Revenues",1,IF(AND($C662="5 - Transfers",MID($K662,15,1)="4"),1,-1))</f>
        <v>-3052</v>
      </c>
      <c r="Q662" s="17">
        <f>VLOOKUP($K662,[1]Budget!$V:$AE,10,0)*IF($C662="1 - Revenues",1,IF(AND($C662="5 - Transfers",MID(K662,15,1)="4"),1,-1))</f>
        <v>0</v>
      </c>
      <c r="S662" s="18" t="b">
        <f>IF(LEFT(C662,1)="1",1,-1)*SUMIF([1]Budget!V:V,'Budget Worksheet for Pivot Tabl'!K662,[1]Budget!AC:AC)=P662</f>
        <v>1</v>
      </c>
    </row>
    <row r="663" spans="1:19" x14ac:dyDescent="0.25">
      <c r="A663" t="s">
        <v>16</v>
      </c>
      <c r="B663" t="s">
        <v>2</v>
      </c>
      <c r="C663" t="s">
        <v>8</v>
      </c>
      <c r="D663" t="str">
        <f t="shared" si="10"/>
        <v>OUTFLOWS</v>
      </c>
      <c r="E663" t="s">
        <v>108</v>
      </c>
      <c r="F663" t="s">
        <v>109</v>
      </c>
      <c r="G663" t="s">
        <v>102</v>
      </c>
      <c r="H663" t="s">
        <v>212</v>
      </c>
      <c r="I663" t="s">
        <v>1168</v>
      </c>
      <c r="J663" t="s">
        <v>1169</v>
      </c>
      <c r="K663" t="s">
        <v>1179</v>
      </c>
      <c r="L663" t="s">
        <v>608</v>
      </c>
      <c r="M663" s="17">
        <f>VLOOKUP($K663,[1]Budget!$V:$AE,5,0)*IF($C663="1 - Revenues",1,IF(AND($C663="5 - Transfers",MID(I663,15,1)="4"),1,-1))</f>
        <v>-20000</v>
      </c>
      <c r="N663" s="17">
        <f>VLOOKUP($K663,[1]Budget!$V:$AE,6,0)*IF($C663="1 - Revenues",1,IF(AND($C663="5 - Transfers",MID(J663,15,1)="4"),1,-1))</f>
        <v>-22000</v>
      </c>
      <c r="O663" s="17">
        <f>IFERROR(IF(RIGHT(LEFT(K663,15),1)="4",VLOOKUP(K663,'[1]Budget Worksheet'!A:B,2,0),-1*VLOOKUP(K663,'[1]Budget Worksheet'!A:B,2,0)),0)</f>
        <v>-35340</v>
      </c>
      <c r="P663" s="17">
        <f>VLOOKUP($K663,[1]Budget!$V:$AE,8,0)*IF($C663="1 - Revenues",1,IF(AND($C663="5 - Transfers",MID($K663,15,1)="4"),1,-1))</f>
        <v>-35340</v>
      </c>
      <c r="Q663" s="17">
        <f>VLOOKUP($K663,[1]Budget!$V:$AE,10,0)*IF($C663="1 - Revenues",1,IF(AND($C663="5 - Transfers",MID(K663,15,1)="4"),1,-1))</f>
        <v>0</v>
      </c>
      <c r="S663" s="18" t="b">
        <f>IF(LEFT(C663,1)="1",1,-1)*SUMIF([1]Budget!V:V,'Budget Worksheet for Pivot Tabl'!K663,[1]Budget!AC:AC)=P663</f>
        <v>1</v>
      </c>
    </row>
    <row r="664" spans="1:19" x14ac:dyDescent="0.25">
      <c r="A664" t="s">
        <v>16</v>
      </c>
      <c r="B664" t="s">
        <v>2</v>
      </c>
      <c r="C664" t="s">
        <v>8</v>
      </c>
      <c r="D664" t="str">
        <f t="shared" si="10"/>
        <v>OUTFLOWS</v>
      </c>
      <c r="E664" t="s">
        <v>108</v>
      </c>
      <c r="F664" t="s">
        <v>109</v>
      </c>
      <c r="G664" t="s">
        <v>102</v>
      </c>
      <c r="H664" t="s">
        <v>212</v>
      </c>
      <c r="I664" t="s">
        <v>1168</v>
      </c>
      <c r="J664" t="s">
        <v>1169</v>
      </c>
      <c r="K664" t="s">
        <v>1180</v>
      </c>
      <c r="L664" t="s">
        <v>610</v>
      </c>
      <c r="M664" s="17">
        <f>VLOOKUP($K664,[1]Budget!$V:$AE,5,0)*IF($C664="1 - Revenues",1,IF(AND($C664="5 - Transfers",MID(I664,15,1)="4"),1,-1))</f>
        <v>-6000</v>
      </c>
      <c r="N664" s="17">
        <f>VLOOKUP($K664,[1]Budget!$V:$AE,6,0)*IF($C664="1 - Revenues",1,IF(AND($C664="5 - Transfers",MID(J664,15,1)="4"),1,-1))</f>
        <v>-5000</v>
      </c>
      <c r="O664" s="17">
        <f>IFERROR(IF(RIGHT(LEFT(K664,15),1)="4",VLOOKUP(K664,'[1]Budget Worksheet'!A:B,2,0),-1*VLOOKUP(K664,'[1]Budget Worksheet'!A:B,2,0)),0)</f>
        <v>-6234</v>
      </c>
      <c r="P664" s="17">
        <f>VLOOKUP($K664,[1]Budget!$V:$AE,8,0)*IF($C664="1 - Revenues",1,IF(AND($C664="5 - Transfers",MID($K664,15,1)="4"),1,-1))</f>
        <v>-6234</v>
      </c>
      <c r="Q664" s="17">
        <f>VLOOKUP($K664,[1]Budget!$V:$AE,10,0)*IF($C664="1 - Revenues",1,IF(AND($C664="5 - Transfers",MID(K664,15,1)="4"),1,-1))</f>
        <v>0</v>
      </c>
      <c r="S664" s="18" t="b">
        <f>IF(LEFT(C664,1)="1",1,-1)*SUMIF([1]Budget!V:V,'Budget Worksheet for Pivot Tabl'!K664,[1]Budget!AC:AC)=P664</f>
        <v>1</v>
      </c>
    </row>
    <row r="665" spans="1:19" x14ac:dyDescent="0.25">
      <c r="A665" t="s">
        <v>16</v>
      </c>
      <c r="B665" t="s">
        <v>2</v>
      </c>
      <c r="C665" t="s">
        <v>8</v>
      </c>
      <c r="D665" t="str">
        <f t="shared" si="10"/>
        <v>OUTFLOWS</v>
      </c>
      <c r="E665" t="s">
        <v>108</v>
      </c>
      <c r="F665" t="s">
        <v>109</v>
      </c>
      <c r="G665" t="s">
        <v>102</v>
      </c>
      <c r="H665" t="s">
        <v>212</v>
      </c>
      <c r="I665" t="s">
        <v>1168</v>
      </c>
      <c r="J665" t="s">
        <v>1169</v>
      </c>
      <c r="K665" t="s">
        <v>1181</v>
      </c>
      <c r="L665" t="s">
        <v>612</v>
      </c>
      <c r="M665" s="17">
        <f>VLOOKUP($K665,[1]Budget!$V:$AE,5,0)*IF($C665="1 - Revenues",1,IF(AND($C665="5 - Transfers",MID(I665,15,1)="4"),1,-1))</f>
        <v>-1000</v>
      </c>
      <c r="N665" s="17">
        <f>VLOOKUP($K665,[1]Budget!$V:$AE,6,0)*IF($C665="1 - Revenues",1,IF(AND($C665="5 - Transfers",MID(J665,15,1)="4"),1,-1))</f>
        <v>-1000</v>
      </c>
      <c r="O665" s="17">
        <f>IFERROR(IF(RIGHT(LEFT(K665,15),1)="4",VLOOKUP(K665,'[1]Budget Worksheet'!A:B,2,0),-1*VLOOKUP(K665,'[1]Budget Worksheet'!A:B,2,0)),0)</f>
        <v>-1044</v>
      </c>
      <c r="P665" s="17">
        <f>VLOOKUP($K665,[1]Budget!$V:$AE,8,0)*IF($C665="1 - Revenues",1,IF(AND($C665="5 - Transfers",MID($K665,15,1)="4"),1,-1))</f>
        <v>-1044</v>
      </c>
      <c r="Q665" s="17">
        <f>VLOOKUP($K665,[1]Budget!$V:$AE,10,0)*IF($C665="1 - Revenues",1,IF(AND($C665="5 - Transfers",MID(K665,15,1)="4"),1,-1))</f>
        <v>0</v>
      </c>
      <c r="S665" s="18" t="b">
        <f>IF(LEFT(C665,1)="1",1,-1)*SUMIF([1]Budget!V:V,'Budget Worksheet for Pivot Tabl'!K665,[1]Budget!AC:AC)=P665</f>
        <v>1</v>
      </c>
    </row>
    <row r="666" spans="1:19" x14ac:dyDescent="0.25">
      <c r="A666" t="s">
        <v>16</v>
      </c>
      <c r="B666" t="s">
        <v>2</v>
      </c>
      <c r="C666" t="s">
        <v>8</v>
      </c>
      <c r="D666" t="str">
        <f t="shared" si="10"/>
        <v>OUTFLOWS</v>
      </c>
      <c r="E666" t="s">
        <v>108</v>
      </c>
      <c r="F666" t="s">
        <v>109</v>
      </c>
      <c r="G666" t="s">
        <v>102</v>
      </c>
      <c r="H666" t="s">
        <v>212</v>
      </c>
      <c r="I666" t="s">
        <v>1168</v>
      </c>
      <c r="J666" t="s">
        <v>1169</v>
      </c>
      <c r="K666" t="s">
        <v>1182</v>
      </c>
      <c r="L666" t="s">
        <v>614</v>
      </c>
      <c r="M666" s="17">
        <f>VLOOKUP($K666,[1]Budget!$V:$AE,5,0)*IF($C666="1 - Revenues",1,IF(AND($C666="5 - Transfers",MID(I666,15,1)="4"),1,-1))</f>
        <v>0</v>
      </c>
      <c r="N666" s="17">
        <f>VLOOKUP($K666,[1]Budget!$V:$AE,6,0)*IF($C666="1 - Revenues",1,IF(AND($C666="5 - Transfers",MID(J666,15,1)="4"),1,-1))</f>
        <v>0</v>
      </c>
      <c r="O666" s="17">
        <f>IFERROR(IF(RIGHT(LEFT(K666,15),1)="4",VLOOKUP(K666,'[1]Budget Worksheet'!A:B,2,0),-1*VLOOKUP(K666,'[1]Budget Worksheet'!A:B,2,0)),0)</f>
        <v>-117</v>
      </c>
      <c r="P666" s="17">
        <f>VLOOKUP($K666,[1]Budget!$V:$AE,8,0)*IF($C666="1 - Revenues",1,IF(AND($C666="5 - Transfers",MID($K666,15,1)="4"),1,-1))</f>
        <v>-117</v>
      </c>
      <c r="Q666" s="17">
        <f>VLOOKUP($K666,[1]Budget!$V:$AE,10,0)*IF($C666="1 - Revenues",1,IF(AND($C666="5 - Transfers",MID(K666,15,1)="4"),1,-1))</f>
        <v>0</v>
      </c>
      <c r="S666" s="18" t="b">
        <f>IF(LEFT(C666,1)="1",1,-1)*SUMIF([1]Budget!V:V,'Budget Worksheet for Pivot Tabl'!K666,[1]Budget!AC:AC)=P666</f>
        <v>1</v>
      </c>
    </row>
    <row r="667" spans="1:19" x14ac:dyDescent="0.25">
      <c r="A667" t="s">
        <v>16</v>
      </c>
      <c r="B667" t="s">
        <v>2</v>
      </c>
      <c r="C667" t="s">
        <v>8</v>
      </c>
      <c r="D667" t="str">
        <f t="shared" si="10"/>
        <v>OUTFLOWS</v>
      </c>
      <c r="E667" t="s">
        <v>108</v>
      </c>
      <c r="F667" t="s">
        <v>109</v>
      </c>
      <c r="G667" t="s">
        <v>102</v>
      </c>
      <c r="H667" t="s">
        <v>212</v>
      </c>
      <c r="I667" t="s">
        <v>1168</v>
      </c>
      <c r="J667" t="s">
        <v>1169</v>
      </c>
      <c r="K667" t="s">
        <v>1183</v>
      </c>
      <c r="L667" t="s">
        <v>616</v>
      </c>
      <c r="M667" s="17">
        <f>VLOOKUP($K667,[1]Budget!$V:$AE,5,0)*IF($C667="1 - Revenues",1,IF(AND($C667="5 - Transfers",MID(I667,15,1)="4"),1,-1))</f>
        <v>-13000</v>
      </c>
      <c r="N667" s="17">
        <f>VLOOKUP($K667,[1]Budget!$V:$AE,6,0)*IF($C667="1 - Revenues",1,IF(AND($C667="5 - Transfers",MID(J667,15,1)="4"),1,-1))</f>
        <v>-13000</v>
      </c>
      <c r="O667" s="17">
        <f>IFERROR(IF(RIGHT(LEFT(K667,15),1)="4",VLOOKUP(K667,'[1]Budget Worksheet'!A:B,2,0),-1*VLOOKUP(K667,'[1]Budget Worksheet'!A:B,2,0)),0)</f>
        <v>-12600</v>
      </c>
      <c r="P667" s="17">
        <f>VLOOKUP($K667,[1]Budget!$V:$AE,8,0)*IF($C667="1 - Revenues",1,IF(AND($C667="5 - Transfers",MID($K667,15,1)="4"),1,-1))</f>
        <v>-16000</v>
      </c>
      <c r="Q667" s="17">
        <f>VLOOKUP($K667,[1]Budget!$V:$AE,10,0)*IF($C667="1 - Revenues",1,IF(AND($C667="5 - Transfers",MID(K667,15,1)="4"),1,-1))</f>
        <v>-3400</v>
      </c>
      <c r="S667" s="18" t="b">
        <f>IF(LEFT(C667,1)="1",1,-1)*SUMIF([1]Budget!V:V,'Budget Worksheet for Pivot Tabl'!K667,[1]Budget!AC:AC)=P667</f>
        <v>1</v>
      </c>
    </row>
    <row r="668" spans="1:19" x14ac:dyDescent="0.25">
      <c r="A668" t="s">
        <v>16</v>
      </c>
      <c r="B668" t="s">
        <v>2</v>
      </c>
      <c r="C668" t="s">
        <v>8</v>
      </c>
      <c r="D668" t="str">
        <f t="shared" si="10"/>
        <v>OUTFLOWS</v>
      </c>
      <c r="E668" t="s">
        <v>108</v>
      </c>
      <c r="F668" t="s">
        <v>109</v>
      </c>
      <c r="G668" t="s">
        <v>102</v>
      </c>
      <c r="H668" t="s">
        <v>212</v>
      </c>
      <c r="I668" t="s">
        <v>1168</v>
      </c>
      <c r="J668" t="s">
        <v>1169</v>
      </c>
      <c r="K668" t="s">
        <v>1184</v>
      </c>
      <c r="L668" t="s">
        <v>618</v>
      </c>
      <c r="M668" s="17">
        <f>VLOOKUP($K668,[1]Budget!$V:$AE,5,0)*IF($C668="1 - Revenues",1,IF(AND($C668="5 - Transfers",MID(I668,15,1)="4"),1,-1))</f>
        <v>-1000</v>
      </c>
      <c r="N668" s="17">
        <f>VLOOKUP($K668,[1]Budget!$V:$AE,6,0)*IF($C668="1 - Revenues",1,IF(AND($C668="5 - Transfers",MID(J668,15,1)="4"),1,-1))</f>
        <v>-1000</v>
      </c>
      <c r="O668" s="17">
        <f>IFERROR(IF(RIGHT(LEFT(K668,15),1)="4",VLOOKUP(K668,'[1]Budget Worksheet'!A:B,2,0),-1*VLOOKUP(K668,'[1]Budget Worksheet'!A:B,2,0)),0)</f>
        <v>-1180</v>
      </c>
      <c r="P668" s="17">
        <f>VLOOKUP($K668,[1]Budget!$V:$AE,8,0)*IF($C668="1 - Revenues",1,IF(AND($C668="5 - Transfers",MID($K668,15,1)="4"),1,-1))</f>
        <v>-1180</v>
      </c>
      <c r="Q668" s="17">
        <f>VLOOKUP($K668,[1]Budget!$V:$AE,10,0)*IF($C668="1 - Revenues",1,IF(AND($C668="5 - Transfers",MID(K668,15,1)="4"),1,-1))</f>
        <v>0</v>
      </c>
      <c r="S668" s="18" t="b">
        <f>IF(LEFT(C668,1)="1",1,-1)*SUMIF([1]Budget!V:V,'Budget Worksheet for Pivot Tabl'!K668,[1]Budget!AC:AC)=P668</f>
        <v>1</v>
      </c>
    </row>
    <row r="669" spans="1:19" x14ac:dyDescent="0.25">
      <c r="A669" t="s">
        <v>16</v>
      </c>
      <c r="B669" t="s">
        <v>2</v>
      </c>
      <c r="C669" t="s">
        <v>8</v>
      </c>
      <c r="D669" t="str">
        <f t="shared" si="10"/>
        <v>OUTFLOWS</v>
      </c>
      <c r="E669" t="s">
        <v>108</v>
      </c>
      <c r="F669" t="s">
        <v>109</v>
      </c>
      <c r="G669" t="s">
        <v>102</v>
      </c>
      <c r="H669" t="s">
        <v>212</v>
      </c>
      <c r="I669" t="s">
        <v>1168</v>
      </c>
      <c r="J669" t="s">
        <v>1169</v>
      </c>
      <c r="K669" t="s">
        <v>1185</v>
      </c>
      <c r="L669" t="s">
        <v>620</v>
      </c>
      <c r="M669" s="17">
        <f>VLOOKUP($K669,[1]Budget!$V:$AE,5,0)*IF($C669="1 - Revenues",1,IF(AND($C669="5 - Transfers",MID(I669,15,1)="4"),1,-1))</f>
        <v>0</v>
      </c>
      <c r="N669" s="17">
        <f>VLOOKUP($K669,[1]Budget!$V:$AE,6,0)*IF($C669="1 - Revenues",1,IF(AND($C669="5 - Transfers",MID(J669,15,1)="4"),1,-1))</f>
        <v>-13000</v>
      </c>
      <c r="O669" s="17">
        <f>IFERROR(IF(RIGHT(LEFT(K669,15),1)="4",VLOOKUP(K669,'[1]Budget Worksheet'!A:B,2,0),-1*VLOOKUP(K669,'[1]Budget Worksheet'!A:B,2,0)),0)</f>
        <v>-15557</v>
      </c>
      <c r="P669" s="17">
        <f>VLOOKUP($K669,[1]Budget!$V:$AE,8,0)*IF($C669="1 - Revenues",1,IF(AND($C669="5 - Transfers",MID($K669,15,1)="4"),1,-1))</f>
        <v>-15557</v>
      </c>
      <c r="Q669" s="17">
        <f>VLOOKUP($K669,[1]Budget!$V:$AE,10,0)*IF($C669="1 - Revenues",1,IF(AND($C669="5 - Transfers",MID(K669,15,1)="4"),1,-1))</f>
        <v>0</v>
      </c>
      <c r="S669" s="18" t="b">
        <f>IF(LEFT(C669,1)="1",1,-1)*SUMIF([1]Budget!V:V,'Budget Worksheet for Pivot Tabl'!K669,[1]Budget!AC:AC)=P669</f>
        <v>1</v>
      </c>
    </row>
    <row r="670" spans="1:19" x14ac:dyDescent="0.25">
      <c r="A670" t="s">
        <v>16</v>
      </c>
      <c r="B670" t="s">
        <v>2</v>
      </c>
      <c r="C670" t="s">
        <v>8</v>
      </c>
      <c r="D670" t="str">
        <f t="shared" si="10"/>
        <v>OUTFLOWS</v>
      </c>
      <c r="E670" t="s">
        <v>108</v>
      </c>
      <c r="F670" t="s">
        <v>109</v>
      </c>
      <c r="G670" t="s">
        <v>102</v>
      </c>
      <c r="H670" t="s">
        <v>212</v>
      </c>
      <c r="I670" t="s">
        <v>1168</v>
      </c>
      <c r="J670" t="s">
        <v>1169</v>
      </c>
      <c r="K670" t="s">
        <v>1186</v>
      </c>
      <c r="L670" t="s">
        <v>622</v>
      </c>
      <c r="M670" s="17">
        <f>VLOOKUP($K670,[1]Budget!$V:$AE,5,0)*IF($C670="1 - Revenues",1,IF(AND($C670="5 - Transfers",MID(I670,15,1)="4"),1,-1))</f>
        <v>-1000</v>
      </c>
      <c r="N670" s="17">
        <f>VLOOKUP($K670,[1]Budget!$V:$AE,6,0)*IF($C670="1 - Revenues",1,IF(AND($C670="5 - Transfers",MID(J670,15,1)="4"),1,-1))</f>
        <v>-6000</v>
      </c>
      <c r="O670" s="17">
        <f>IFERROR(IF(RIGHT(LEFT(K670,15),1)="4",VLOOKUP(K670,'[1]Budget Worksheet'!A:B,2,0),-1*VLOOKUP(K670,'[1]Budget Worksheet'!A:B,2,0)),0)</f>
        <v>0</v>
      </c>
      <c r="P670" s="17">
        <f>VLOOKUP($K670,[1]Budget!$V:$AE,8,0)*IF($C670="1 - Revenues",1,IF(AND($C670="5 - Transfers",MID($K670,15,1)="4"),1,-1))</f>
        <v>0</v>
      </c>
      <c r="Q670" s="17">
        <f>VLOOKUP($K670,[1]Budget!$V:$AE,10,0)*IF($C670="1 - Revenues",1,IF(AND($C670="5 - Transfers",MID(K670,15,1)="4"),1,-1))</f>
        <v>0</v>
      </c>
      <c r="S670" s="18" t="b">
        <f>IF(LEFT(C670,1)="1",1,-1)*SUMIF([1]Budget!V:V,'Budget Worksheet for Pivot Tabl'!K670,[1]Budget!AC:AC)=P670</f>
        <v>1</v>
      </c>
    </row>
    <row r="671" spans="1:19" x14ac:dyDescent="0.25">
      <c r="A671" t="s">
        <v>16</v>
      </c>
      <c r="B671" t="s">
        <v>2</v>
      </c>
      <c r="C671" t="s">
        <v>8</v>
      </c>
      <c r="D671" t="str">
        <f t="shared" si="10"/>
        <v>OUTFLOWS</v>
      </c>
      <c r="E671" t="s">
        <v>108</v>
      </c>
      <c r="F671" t="s">
        <v>109</v>
      </c>
      <c r="G671" t="s">
        <v>102</v>
      </c>
      <c r="H671" t="s">
        <v>212</v>
      </c>
      <c r="I671" t="s">
        <v>1168</v>
      </c>
      <c r="J671" t="s">
        <v>1169</v>
      </c>
      <c r="K671" t="s">
        <v>1187</v>
      </c>
      <c r="L671" t="s">
        <v>1020</v>
      </c>
      <c r="M671" s="17">
        <f>VLOOKUP($K671,[1]Budget!$V:$AE,5,0)*IF($C671="1 - Revenues",1,IF(AND($C671="5 - Transfers",MID(I671,15,1)="4"),1,-1))</f>
        <v>-8000</v>
      </c>
      <c r="N671" s="17">
        <f>VLOOKUP($K671,[1]Budget!$V:$AE,6,0)*IF($C671="1 - Revenues",1,IF(AND($C671="5 - Transfers",MID(J671,15,1)="4"),1,-1))</f>
        <v>-6000</v>
      </c>
      <c r="O671" s="17">
        <f>IFERROR(IF(RIGHT(LEFT(K671,15),1)="4",VLOOKUP(K671,'[1]Budget Worksheet'!A:B,2,0),-1*VLOOKUP(K671,'[1]Budget Worksheet'!A:B,2,0)),0)</f>
        <v>-4500</v>
      </c>
      <c r="P671" s="17">
        <f>VLOOKUP($K671,[1]Budget!$V:$AE,8,0)*IF($C671="1 - Revenues",1,IF(AND($C671="5 - Transfers",MID($K671,15,1)="4"),1,-1))</f>
        <v>-4500</v>
      </c>
      <c r="Q671" s="17">
        <f>VLOOKUP($K671,[1]Budget!$V:$AE,10,0)*IF($C671="1 - Revenues",1,IF(AND($C671="5 - Transfers",MID(K671,15,1)="4"),1,-1))</f>
        <v>0</v>
      </c>
      <c r="S671" s="18" t="b">
        <f>IF(LEFT(C671,1)="1",1,-1)*SUMIF([1]Budget!V:V,'Budget Worksheet for Pivot Tabl'!K671,[1]Budget!AC:AC)=P671</f>
        <v>1</v>
      </c>
    </row>
    <row r="672" spans="1:19" x14ac:dyDescent="0.25">
      <c r="A672" t="s">
        <v>16</v>
      </c>
      <c r="B672" t="s">
        <v>2</v>
      </c>
      <c r="C672" t="s">
        <v>8</v>
      </c>
      <c r="D672" t="str">
        <f t="shared" si="10"/>
        <v>OUTFLOWS</v>
      </c>
      <c r="E672" t="s">
        <v>108</v>
      </c>
      <c r="F672" t="s">
        <v>109</v>
      </c>
      <c r="G672" t="s">
        <v>102</v>
      </c>
      <c r="H672" t="s">
        <v>212</v>
      </c>
      <c r="I672" t="s">
        <v>1168</v>
      </c>
      <c r="J672" t="s">
        <v>1169</v>
      </c>
      <c r="K672" t="s">
        <v>1188</v>
      </c>
      <c r="L672" t="s">
        <v>472</v>
      </c>
      <c r="M672" s="17">
        <f>VLOOKUP($K672,[1]Budget!$V:$AE,5,0)*IF($C672="1 - Revenues",1,IF(AND($C672="5 - Transfers",MID(I672,15,1)="4"),1,-1))</f>
        <v>-7000</v>
      </c>
      <c r="N672" s="17">
        <f>VLOOKUP($K672,[1]Budget!$V:$AE,6,0)*IF($C672="1 - Revenues",1,IF(AND($C672="5 - Transfers",MID(J672,15,1)="4"),1,-1))</f>
        <v>-7000</v>
      </c>
      <c r="O672" s="17">
        <f>IFERROR(IF(RIGHT(LEFT(K672,15),1)="4",VLOOKUP(K672,'[1]Budget Worksheet'!A:B,2,0),-1*VLOOKUP(K672,'[1]Budget Worksheet'!A:B,2,0)),0)</f>
        <v>-6351</v>
      </c>
      <c r="P672" s="17">
        <f>VLOOKUP($K672,[1]Budget!$V:$AE,8,0)*IF($C672="1 - Revenues",1,IF(AND($C672="5 - Transfers",MID($K672,15,1)="4"),1,-1))</f>
        <v>-6351</v>
      </c>
      <c r="Q672" s="17">
        <f>VLOOKUP($K672,[1]Budget!$V:$AE,10,0)*IF($C672="1 - Revenues",1,IF(AND($C672="5 - Transfers",MID(K672,15,1)="4"),1,-1))</f>
        <v>0</v>
      </c>
      <c r="S672" s="18" t="b">
        <f>IF(LEFT(C672,1)="1",1,-1)*SUMIF([1]Budget!V:V,'Budget Worksheet for Pivot Tabl'!K672,[1]Budget!AC:AC)=P672</f>
        <v>1</v>
      </c>
    </row>
    <row r="673" spans="1:19" x14ac:dyDescent="0.25">
      <c r="A673" t="s">
        <v>16</v>
      </c>
      <c r="B673" t="s">
        <v>2</v>
      </c>
      <c r="C673" t="s">
        <v>8</v>
      </c>
      <c r="D673" t="str">
        <f t="shared" si="10"/>
        <v>OUTFLOWS</v>
      </c>
      <c r="E673" t="s">
        <v>108</v>
      </c>
      <c r="F673" t="s">
        <v>109</v>
      </c>
      <c r="G673" t="s">
        <v>102</v>
      </c>
      <c r="H673" t="s">
        <v>212</v>
      </c>
      <c r="I673" t="s">
        <v>1168</v>
      </c>
      <c r="J673" t="s">
        <v>1169</v>
      </c>
      <c r="K673" t="s">
        <v>1189</v>
      </c>
      <c r="L673" t="s">
        <v>625</v>
      </c>
      <c r="M673" s="17">
        <f>VLOOKUP($K673,[1]Budget!$V:$AE,5,0)*IF($C673="1 - Revenues",1,IF(AND($C673="5 - Transfers",MID(I673,15,1)="4"),1,-1))</f>
        <v>0</v>
      </c>
      <c r="N673" s="17">
        <f>VLOOKUP($K673,[1]Budget!$V:$AE,6,0)*IF($C673="1 - Revenues",1,IF(AND($C673="5 - Transfers",MID(J673,15,1)="4"),1,-1))</f>
        <v>0</v>
      </c>
      <c r="O673" s="17">
        <f>IFERROR(IF(RIGHT(LEFT(K673,15),1)="4",VLOOKUP(K673,'[1]Budget Worksheet'!A:B,2,0),-1*VLOOKUP(K673,'[1]Budget Worksheet'!A:B,2,0)),0)</f>
        <v>0</v>
      </c>
      <c r="P673" s="17">
        <f>VLOOKUP($K673,[1]Budget!$V:$AE,8,0)*IF($C673="1 - Revenues",1,IF(AND($C673="5 - Transfers",MID($K673,15,1)="4"),1,-1))</f>
        <v>0</v>
      </c>
      <c r="Q673" s="17">
        <f>VLOOKUP($K673,[1]Budget!$V:$AE,10,0)*IF($C673="1 - Revenues",1,IF(AND($C673="5 - Transfers",MID(K673,15,1)="4"),1,-1))</f>
        <v>0</v>
      </c>
      <c r="S673" s="18" t="b">
        <f>IF(LEFT(C673,1)="1",1,-1)*SUMIF([1]Budget!V:V,'Budget Worksheet for Pivot Tabl'!K673,[1]Budget!AC:AC)=P673</f>
        <v>1</v>
      </c>
    </row>
    <row r="674" spans="1:19" x14ac:dyDescent="0.25">
      <c r="A674" t="s">
        <v>16</v>
      </c>
      <c r="B674" t="s">
        <v>2</v>
      </c>
      <c r="C674" t="s">
        <v>9</v>
      </c>
      <c r="D674" t="str">
        <f t="shared" si="10"/>
        <v>OUTFLOWS</v>
      </c>
      <c r="E674" t="s">
        <v>108</v>
      </c>
      <c r="F674" t="s">
        <v>109</v>
      </c>
      <c r="G674" t="s">
        <v>102</v>
      </c>
      <c r="H674" t="s">
        <v>212</v>
      </c>
      <c r="I674" t="s">
        <v>1168</v>
      </c>
      <c r="J674" t="s">
        <v>1169</v>
      </c>
      <c r="K674" t="s">
        <v>1190</v>
      </c>
      <c r="L674" t="s">
        <v>484</v>
      </c>
      <c r="M674" s="17">
        <f>VLOOKUP($K674,[1]Budget!$V:$AE,5,0)*IF($C674="1 - Revenues",1,IF(AND($C674="5 - Transfers",MID(I674,15,1)="4"),1,-1))</f>
        <v>0</v>
      </c>
      <c r="N674" s="17">
        <f>VLOOKUP($K674,[1]Budget!$V:$AE,6,0)*IF($C674="1 - Revenues",1,IF(AND($C674="5 - Transfers",MID(J674,15,1)="4"),1,-1))</f>
        <v>0</v>
      </c>
      <c r="O674" s="17">
        <f>IFERROR(IF(RIGHT(LEFT(K674,15),1)="4",VLOOKUP(K674,'[1]Budget Worksheet'!A:B,2,0),-1*VLOOKUP(K674,'[1]Budget Worksheet'!A:B,2,0)),0)</f>
        <v>0</v>
      </c>
      <c r="P674" s="17">
        <f>VLOOKUP($K674,[1]Budget!$V:$AE,8,0)*IF($C674="1 - Revenues",1,IF(AND($C674="5 - Transfers",MID($K674,15,1)="4"),1,-1))</f>
        <v>0</v>
      </c>
      <c r="Q674" s="17">
        <f>VLOOKUP($K674,[1]Budget!$V:$AE,10,0)*IF($C674="1 - Revenues",1,IF(AND($C674="5 - Transfers",MID(K674,15,1)="4"),1,-1))</f>
        <v>0</v>
      </c>
      <c r="S674" s="18" t="b">
        <f>IF(LEFT(C674,1)="1",1,-1)*SUMIF([1]Budget!V:V,'Budget Worksheet for Pivot Tabl'!K674,[1]Budget!AC:AC)=P674</f>
        <v>1</v>
      </c>
    </row>
    <row r="675" spans="1:19" x14ac:dyDescent="0.25">
      <c r="A675" t="s">
        <v>16</v>
      </c>
      <c r="B675" t="s">
        <v>2</v>
      </c>
      <c r="C675" t="s">
        <v>9</v>
      </c>
      <c r="D675" t="str">
        <f t="shared" si="10"/>
        <v>OUTFLOWS</v>
      </c>
      <c r="E675" t="s">
        <v>108</v>
      </c>
      <c r="F675" t="s">
        <v>109</v>
      </c>
      <c r="G675" t="s">
        <v>102</v>
      </c>
      <c r="H675" t="s">
        <v>212</v>
      </c>
      <c r="I675" t="s">
        <v>1168</v>
      </c>
      <c r="J675" t="s">
        <v>1169</v>
      </c>
      <c r="K675" t="s">
        <v>1191</v>
      </c>
      <c r="L675" t="s">
        <v>640</v>
      </c>
      <c r="M675" s="17">
        <f>VLOOKUP($K675,[1]Budget!$V:$AE,5,0)*IF($C675="1 - Revenues",1,IF(AND($C675="5 - Transfers",MID(I675,15,1)="4"),1,-1))</f>
        <v>0</v>
      </c>
      <c r="N675" s="17">
        <f>VLOOKUP($K675,[1]Budget!$V:$AE,6,0)*IF($C675="1 - Revenues",1,IF(AND($C675="5 - Transfers",MID(J675,15,1)="4"),1,-1))</f>
        <v>0</v>
      </c>
      <c r="O675" s="17">
        <f>IFERROR(IF(RIGHT(LEFT(K675,15),1)="4",VLOOKUP(K675,'[1]Budget Worksheet'!A:B,2,0),-1*VLOOKUP(K675,'[1]Budget Worksheet'!A:B,2,0)),0)</f>
        <v>0</v>
      </c>
      <c r="P675" s="17">
        <f>VLOOKUP($K675,[1]Budget!$V:$AE,8,0)*IF($C675="1 - Revenues",1,IF(AND($C675="5 - Transfers",MID($K675,15,1)="4"),1,-1))</f>
        <v>0</v>
      </c>
      <c r="Q675" s="17">
        <f>VLOOKUP($K675,[1]Budget!$V:$AE,10,0)*IF($C675="1 - Revenues",1,IF(AND($C675="5 - Transfers",MID(K675,15,1)="4"),1,-1))</f>
        <v>0</v>
      </c>
      <c r="S675" s="18" t="b">
        <f>IF(LEFT(C675,1)="1",1,-1)*SUMIF([1]Budget!V:V,'Budget Worksheet for Pivot Tabl'!K675,[1]Budget!AC:AC)=P675</f>
        <v>1</v>
      </c>
    </row>
    <row r="676" spans="1:19" x14ac:dyDescent="0.25">
      <c r="A676" t="s">
        <v>16</v>
      </c>
      <c r="B676" t="s">
        <v>2</v>
      </c>
      <c r="C676" t="s">
        <v>9</v>
      </c>
      <c r="D676" t="str">
        <f t="shared" si="10"/>
        <v>OUTFLOWS</v>
      </c>
      <c r="E676" t="s">
        <v>108</v>
      </c>
      <c r="F676" t="s">
        <v>109</v>
      </c>
      <c r="G676" t="s">
        <v>102</v>
      </c>
      <c r="H676" t="s">
        <v>212</v>
      </c>
      <c r="I676" t="s">
        <v>1168</v>
      </c>
      <c r="J676" t="s">
        <v>1169</v>
      </c>
      <c r="K676" t="s">
        <v>1192</v>
      </c>
      <c r="L676" t="s">
        <v>651</v>
      </c>
      <c r="M676" s="17">
        <f>VLOOKUP($K676,[1]Budget!$V:$AE,5,0)*IF($C676="1 - Revenues",1,IF(AND($C676="5 - Transfers",MID(I676,15,1)="4"),1,-1))</f>
        <v>0</v>
      </c>
      <c r="N676" s="17">
        <f>VLOOKUP($K676,[1]Budget!$V:$AE,6,0)*IF($C676="1 - Revenues",1,IF(AND($C676="5 - Transfers",MID(J676,15,1)="4"),1,-1))</f>
        <v>0</v>
      </c>
      <c r="O676" s="17">
        <f>IFERROR(IF(RIGHT(LEFT(K676,15),1)="4",VLOOKUP(K676,'[1]Budget Worksheet'!A:B,2,0),-1*VLOOKUP(K676,'[1]Budget Worksheet'!A:B,2,0)),0)</f>
        <v>0</v>
      </c>
      <c r="P676" s="17">
        <f>VLOOKUP($K676,[1]Budget!$V:$AE,8,0)*IF($C676="1 - Revenues",1,IF(AND($C676="5 - Transfers",MID($K676,15,1)="4"),1,-1))</f>
        <v>0</v>
      </c>
      <c r="Q676" s="17">
        <f>VLOOKUP($K676,[1]Budget!$V:$AE,10,0)*IF($C676="1 - Revenues",1,IF(AND($C676="5 - Transfers",MID(K676,15,1)="4"),1,-1))</f>
        <v>0</v>
      </c>
      <c r="S676" s="18" t="b">
        <f>IF(LEFT(C676,1)="1",1,-1)*SUMIF([1]Budget!V:V,'Budget Worksheet for Pivot Tabl'!K676,[1]Budget!AC:AC)=P676</f>
        <v>1</v>
      </c>
    </row>
    <row r="677" spans="1:19" x14ac:dyDescent="0.25">
      <c r="A677" t="s">
        <v>16</v>
      </c>
      <c r="B677" t="s">
        <v>2</v>
      </c>
      <c r="C677" t="s">
        <v>9</v>
      </c>
      <c r="D677" t="str">
        <f t="shared" si="10"/>
        <v>OUTFLOWS</v>
      </c>
      <c r="E677" t="s">
        <v>108</v>
      </c>
      <c r="F677" t="s">
        <v>109</v>
      </c>
      <c r="G677" t="s">
        <v>102</v>
      </c>
      <c r="H677" t="s">
        <v>212</v>
      </c>
      <c r="I677" t="s">
        <v>1168</v>
      </c>
      <c r="J677" t="s">
        <v>1169</v>
      </c>
      <c r="K677" t="s">
        <v>1193</v>
      </c>
      <c r="L677" t="s">
        <v>653</v>
      </c>
      <c r="M677" s="17">
        <f>VLOOKUP($K677,[1]Budget!$V:$AE,5,0)*IF($C677="1 - Revenues",1,IF(AND($C677="5 - Transfers",MID(I677,15,1)="4"),1,-1))</f>
        <v>0</v>
      </c>
      <c r="N677" s="17">
        <f>VLOOKUP($K677,[1]Budget!$V:$AE,6,0)*IF($C677="1 - Revenues",1,IF(AND($C677="5 - Transfers",MID(J677,15,1)="4"),1,-1))</f>
        <v>0</v>
      </c>
      <c r="O677" s="17">
        <f>IFERROR(IF(RIGHT(LEFT(K677,15),1)="4",VLOOKUP(K677,'[1]Budget Worksheet'!A:B,2,0),-1*VLOOKUP(K677,'[1]Budget Worksheet'!A:B,2,0)),0)</f>
        <v>0</v>
      </c>
      <c r="P677" s="17">
        <f>VLOOKUP($K677,[1]Budget!$V:$AE,8,0)*IF($C677="1 - Revenues",1,IF(AND($C677="5 - Transfers",MID($K677,15,1)="4"),1,-1))</f>
        <v>0</v>
      </c>
      <c r="Q677" s="17">
        <f>VLOOKUP($K677,[1]Budget!$V:$AE,10,0)*IF($C677="1 - Revenues",1,IF(AND($C677="5 - Transfers",MID(K677,15,1)="4"),1,-1))</f>
        <v>0</v>
      </c>
      <c r="S677" s="18" t="b">
        <f>IF(LEFT(C677,1)="1",1,-1)*SUMIF([1]Budget!V:V,'Budget Worksheet for Pivot Tabl'!K677,[1]Budget!AC:AC)=P677</f>
        <v>1</v>
      </c>
    </row>
    <row r="678" spans="1:19" x14ac:dyDescent="0.25">
      <c r="A678" t="s">
        <v>16</v>
      </c>
      <c r="B678" t="s">
        <v>2</v>
      </c>
      <c r="C678" t="s">
        <v>8</v>
      </c>
      <c r="D678" t="str">
        <f t="shared" si="10"/>
        <v>OUTFLOWS</v>
      </c>
      <c r="E678" t="s">
        <v>108</v>
      </c>
      <c r="F678" t="s">
        <v>109</v>
      </c>
      <c r="G678" t="s">
        <v>102</v>
      </c>
      <c r="H678" t="s">
        <v>212</v>
      </c>
      <c r="I678" t="s">
        <v>1194</v>
      </c>
      <c r="J678" t="s">
        <v>1195</v>
      </c>
      <c r="K678" t="s">
        <v>1196</v>
      </c>
      <c r="L678" t="s">
        <v>590</v>
      </c>
      <c r="M678" s="17">
        <f>VLOOKUP($K678,[1]Budget!$V:$AE,5,0)*IF($C678="1 - Revenues",1,IF(AND($C678="5 - Transfers",MID(I678,15,1)="4"),1,-1))</f>
        <v>-1073000</v>
      </c>
      <c r="N678" s="17">
        <f>VLOOKUP($K678,[1]Budget!$V:$AE,6,0)*IF($C678="1 - Revenues",1,IF(AND($C678="5 - Transfers",MID(J678,15,1)="4"),1,-1))</f>
        <v>-1140000</v>
      </c>
      <c r="O678" s="17">
        <f>IFERROR(IF(RIGHT(LEFT(K678,15),1)="4",VLOOKUP(K678,'[1]Budget Worksheet'!A:B,2,0),-1*VLOOKUP(K678,'[1]Budget Worksheet'!A:B,2,0)),0)</f>
        <v>-1125332</v>
      </c>
      <c r="P678" s="17">
        <f>VLOOKUP($K678,[1]Budget!$V:$AE,8,0)*IF($C678="1 - Revenues",1,IF(AND($C678="5 - Transfers",MID($K678,15,1)="4"),1,-1))</f>
        <v>-1150000</v>
      </c>
      <c r="Q678" s="17">
        <f>VLOOKUP($K678,[1]Budget!$V:$AE,10,0)*IF($C678="1 - Revenues",1,IF(AND($C678="5 - Transfers",MID(K678,15,1)="4"),1,-1))</f>
        <v>-24668</v>
      </c>
      <c r="S678" s="18" t="b">
        <f>IF(LEFT(C678,1)="1",1,-1)*SUMIF([1]Budget!V:V,'Budget Worksheet for Pivot Tabl'!K678,[1]Budget!AC:AC)=P678</f>
        <v>1</v>
      </c>
    </row>
    <row r="679" spans="1:19" x14ac:dyDescent="0.25">
      <c r="A679" t="s">
        <v>16</v>
      </c>
      <c r="B679" t="s">
        <v>2</v>
      </c>
      <c r="C679" t="s">
        <v>8</v>
      </c>
      <c r="D679" t="str">
        <f t="shared" si="10"/>
        <v>OUTFLOWS</v>
      </c>
      <c r="E679" t="s">
        <v>108</v>
      </c>
      <c r="F679" t="s">
        <v>109</v>
      </c>
      <c r="G679" t="s">
        <v>102</v>
      </c>
      <c r="H679" t="s">
        <v>212</v>
      </c>
      <c r="I679" t="s">
        <v>1194</v>
      </c>
      <c r="J679" t="s">
        <v>1195</v>
      </c>
      <c r="K679" t="s">
        <v>1197</v>
      </c>
      <c r="L679" t="s">
        <v>582</v>
      </c>
      <c r="M679" s="17">
        <f>VLOOKUP($K679,[1]Budget!$V:$AE,5,0)*IF($C679="1 - Revenues",1,IF(AND($C679="5 - Transfers",MID(I679,15,1)="4"),1,-1))</f>
        <v>0</v>
      </c>
      <c r="N679" s="17">
        <f>VLOOKUP($K679,[1]Budget!$V:$AE,6,0)*IF($C679="1 - Revenues",1,IF(AND($C679="5 - Transfers",MID(J679,15,1)="4"),1,-1))</f>
        <v>0</v>
      </c>
      <c r="O679" s="17">
        <f>IFERROR(IF(RIGHT(LEFT(K679,15),1)="4",VLOOKUP(K679,'[1]Budget Worksheet'!A:B,2,0),-1*VLOOKUP(K679,'[1]Budget Worksheet'!A:B,2,0)),0)</f>
        <v>0</v>
      </c>
      <c r="P679" s="17">
        <f>VLOOKUP($K679,[1]Budget!$V:$AE,8,0)*IF($C679="1 - Revenues",1,IF(AND($C679="5 - Transfers",MID($K679,15,1)="4"),1,-1))</f>
        <v>0</v>
      </c>
      <c r="Q679" s="17">
        <f>VLOOKUP($K679,[1]Budget!$V:$AE,10,0)*IF($C679="1 - Revenues",1,IF(AND($C679="5 - Transfers",MID(K679,15,1)="4"),1,-1))</f>
        <v>0</v>
      </c>
      <c r="S679" s="18" t="b">
        <f>IF(LEFT(C679,1)="1",1,-1)*SUMIF([1]Budget!V:V,'Budget Worksheet for Pivot Tabl'!K679,[1]Budget!AC:AC)=P679</f>
        <v>1</v>
      </c>
    </row>
    <row r="680" spans="1:19" x14ac:dyDescent="0.25">
      <c r="A680" t="s">
        <v>16</v>
      </c>
      <c r="B680" t="s">
        <v>2</v>
      </c>
      <c r="C680" t="s">
        <v>8</v>
      </c>
      <c r="D680" t="str">
        <f t="shared" si="10"/>
        <v>OUTFLOWS</v>
      </c>
      <c r="E680" t="s">
        <v>108</v>
      </c>
      <c r="F680" t="s">
        <v>109</v>
      </c>
      <c r="G680" t="s">
        <v>102</v>
      </c>
      <c r="H680" t="s">
        <v>212</v>
      </c>
      <c r="I680" t="s">
        <v>1194</v>
      </c>
      <c r="J680" t="s">
        <v>1195</v>
      </c>
      <c r="K680" t="s">
        <v>1198</v>
      </c>
      <c r="L680" t="s">
        <v>593</v>
      </c>
      <c r="M680" s="17">
        <f>VLOOKUP($K680,[1]Budget!$V:$AE,5,0)*IF($C680="1 - Revenues",1,IF(AND($C680="5 - Transfers",MID(I680,15,1)="4"),1,-1))</f>
        <v>-67000</v>
      </c>
      <c r="N680" s="17">
        <f>VLOOKUP($K680,[1]Budget!$V:$AE,6,0)*IF($C680="1 - Revenues",1,IF(AND($C680="5 - Transfers",MID(J680,15,1)="4"),1,-1))</f>
        <v>-92000</v>
      </c>
      <c r="O680" s="17">
        <f>IFERROR(IF(RIGHT(LEFT(K680,15),1)="4",VLOOKUP(K680,'[1]Budget Worksheet'!A:B,2,0),-1*VLOOKUP(K680,'[1]Budget Worksheet'!A:B,2,0)),0)</f>
        <v>-61800</v>
      </c>
      <c r="P680" s="17">
        <f>VLOOKUP($K680,[1]Budget!$V:$AE,8,0)*IF($C680="1 - Revenues",1,IF(AND($C680="5 - Transfers",MID($K680,15,1)="4"),1,-1))</f>
        <v>-99000</v>
      </c>
      <c r="Q680" s="17">
        <f>VLOOKUP($K680,[1]Budget!$V:$AE,10,0)*IF($C680="1 - Revenues",1,IF(AND($C680="5 - Transfers",MID(K680,15,1)="4"),1,-1))</f>
        <v>-37200</v>
      </c>
      <c r="S680" s="18" t="b">
        <f>IF(LEFT(C680,1)="1",1,-1)*SUMIF([1]Budget!V:V,'Budget Worksheet for Pivot Tabl'!K680,[1]Budget!AC:AC)=P680</f>
        <v>1</v>
      </c>
    </row>
    <row r="681" spans="1:19" x14ac:dyDescent="0.25">
      <c r="A681" t="s">
        <v>16</v>
      </c>
      <c r="B681" t="s">
        <v>2</v>
      </c>
      <c r="C681" t="s">
        <v>8</v>
      </c>
      <c r="D681" t="str">
        <f t="shared" si="10"/>
        <v>OUTFLOWS</v>
      </c>
      <c r="E681" t="s">
        <v>108</v>
      </c>
      <c r="F681" t="s">
        <v>109</v>
      </c>
      <c r="G681" t="s">
        <v>102</v>
      </c>
      <c r="H681" t="s">
        <v>212</v>
      </c>
      <c r="I681" t="s">
        <v>1194</v>
      </c>
      <c r="J681" t="s">
        <v>1195</v>
      </c>
      <c r="K681" t="s">
        <v>1199</v>
      </c>
      <c r="L681" t="s">
        <v>919</v>
      </c>
      <c r="M681" s="17">
        <f>VLOOKUP($K681,[1]Budget!$V:$AE,5,0)*IF($C681="1 - Revenues",1,IF(AND($C681="5 - Transfers",MID(I681,15,1)="4"),1,-1))</f>
        <v>-46000</v>
      </c>
      <c r="N681" s="17">
        <f>VLOOKUP($K681,[1]Budget!$V:$AE,6,0)*IF($C681="1 - Revenues",1,IF(AND($C681="5 - Transfers",MID(J681,15,1)="4"),1,-1))</f>
        <v>-47000</v>
      </c>
      <c r="O681" s="17">
        <f>IFERROR(IF(RIGHT(LEFT(K681,15),1)="4",VLOOKUP(K681,'[1]Budget Worksheet'!A:B,2,0),-1*VLOOKUP(K681,'[1]Budget Worksheet'!A:B,2,0)),0)</f>
        <v>0</v>
      </c>
      <c r="P681" s="17">
        <f>VLOOKUP($K681,[1]Budget!$V:$AE,8,0)*IF($C681="1 - Revenues",1,IF(AND($C681="5 - Transfers",MID($K681,15,1)="4"),1,-1))</f>
        <v>0</v>
      </c>
      <c r="Q681" s="17">
        <f>VLOOKUP($K681,[1]Budget!$V:$AE,10,0)*IF($C681="1 - Revenues",1,IF(AND($C681="5 - Transfers",MID(K681,15,1)="4"),1,-1))</f>
        <v>0</v>
      </c>
      <c r="S681" s="18" t="b">
        <f>IF(LEFT(C681,1)="1",1,-1)*SUMIF([1]Budget!V:V,'Budget Worksheet for Pivot Tabl'!K681,[1]Budget!AC:AC)=P681</f>
        <v>1</v>
      </c>
    </row>
    <row r="682" spans="1:19" x14ac:dyDescent="0.25">
      <c r="A682" t="s">
        <v>16</v>
      </c>
      <c r="B682" t="s">
        <v>2</v>
      </c>
      <c r="C682" t="s">
        <v>8</v>
      </c>
      <c r="D682" t="str">
        <f t="shared" si="10"/>
        <v>OUTFLOWS</v>
      </c>
      <c r="E682" t="s">
        <v>108</v>
      </c>
      <c r="F682" t="s">
        <v>109</v>
      </c>
      <c r="G682" t="s">
        <v>102</v>
      </c>
      <c r="H682" t="s">
        <v>212</v>
      </c>
      <c r="I682" t="s">
        <v>1194</v>
      </c>
      <c r="J682" t="s">
        <v>1195</v>
      </c>
      <c r="K682" t="s">
        <v>1200</v>
      </c>
      <c r="L682" t="s">
        <v>595</v>
      </c>
      <c r="M682" s="17">
        <f>VLOOKUP($K682,[1]Budget!$V:$AE,5,0)*IF($C682="1 - Revenues",1,IF(AND($C682="5 - Transfers",MID(I682,15,1)="4"),1,-1))</f>
        <v>0</v>
      </c>
      <c r="N682" s="17">
        <f>VLOOKUP($K682,[1]Budget!$V:$AE,6,0)*IF($C682="1 - Revenues",1,IF(AND($C682="5 - Transfers",MID(J682,15,1)="4"),1,-1))</f>
        <v>-2000</v>
      </c>
      <c r="O682" s="17">
        <f>IFERROR(IF(RIGHT(LEFT(K682,15),1)="4",VLOOKUP(K682,'[1]Budget Worksheet'!A:B,2,0),-1*VLOOKUP(K682,'[1]Budget Worksheet'!A:B,2,0)),0)</f>
        <v>-3000</v>
      </c>
      <c r="P682" s="17">
        <f>VLOOKUP($K682,[1]Budget!$V:$AE,8,0)*IF($C682="1 - Revenues",1,IF(AND($C682="5 - Transfers",MID($K682,15,1)="4"),1,-1))</f>
        <v>-3000</v>
      </c>
      <c r="Q682" s="17">
        <f>VLOOKUP($K682,[1]Budget!$V:$AE,10,0)*IF($C682="1 - Revenues",1,IF(AND($C682="5 - Transfers",MID(K682,15,1)="4"),1,-1))</f>
        <v>0</v>
      </c>
      <c r="S682" s="18" t="b">
        <f>IF(LEFT(C682,1)="1",1,-1)*SUMIF([1]Budget!V:V,'Budget Worksheet for Pivot Tabl'!K682,[1]Budget!AC:AC)=P682</f>
        <v>1</v>
      </c>
    </row>
    <row r="683" spans="1:19" x14ac:dyDescent="0.25">
      <c r="A683" t="s">
        <v>16</v>
      </c>
      <c r="B683" t="s">
        <v>2</v>
      </c>
      <c r="C683" t="s">
        <v>8</v>
      </c>
      <c r="D683" t="str">
        <f t="shared" si="10"/>
        <v>OUTFLOWS</v>
      </c>
      <c r="E683" t="s">
        <v>108</v>
      </c>
      <c r="F683" t="s">
        <v>109</v>
      </c>
      <c r="G683" t="s">
        <v>102</v>
      </c>
      <c r="H683" t="s">
        <v>212</v>
      </c>
      <c r="I683" t="s">
        <v>1194</v>
      </c>
      <c r="J683" t="s">
        <v>1195</v>
      </c>
      <c r="K683" t="s">
        <v>1201</v>
      </c>
      <c r="L683" t="s">
        <v>599</v>
      </c>
      <c r="M683" s="17">
        <f>VLOOKUP($K683,[1]Budget!$V:$AE,5,0)*IF($C683="1 - Revenues",1,IF(AND($C683="5 - Transfers",MID(I683,15,1)="4"),1,-1))</f>
        <v>-5000</v>
      </c>
      <c r="N683" s="17">
        <f>VLOOKUP($K683,[1]Budget!$V:$AE,6,0)*IF($C683="1 - Revenues",1,IF(AND($C683="5 - Transfers",MID(J683,15,1)="4"),1,-1))</f>
        <v>-6000</v>
      </c>
      <c r="O683" s="17">
        <f>IFERROR(IF(RIGHT(LEFT(K683,15),1)="4",VLOOKUP(K683,'[1]Budget Worksheet'!A:B,2,0),-1*VLOOKUP(K683,'[1]Budget Worksheet'!A:B,2,0)),0)</f>
        <v>-14300</v>
      </c>
      <c r="P683" s="17">
        <f>VLOOKUP($K683,[1]Budget!$V:$AE,8,0)*IF($C683="1 - Revenues",1,IF(AND($C683="5 - Transfers",MID($K683,15,1)="4"),1,-1))</f>
        <v>-14300</v>
      </c>
      <c r="Q683" s="17">
        <f>VLOOKUP($K683,[1]Budget!$V:$AE,10,0)*IF($C683="1 - Revenues",1,IF(AND($C683="5 - Transfers",MID(K683,15,1)="4"),1,-1))</f>
        <v>0</v>
      </c>
      <c r="S683" s="18" t="b">
        <f>IF(LEFT(C683,1)="1",1,-1)*SUMIF([1]Budget!V:V,'Budget Worksheet for Pivot Tabl'!K683,[1]Budget!AC:AC)=P683</f>
        <v>1</v>
      </c>
    </row>
    <row r="684" spans="1:19" x14ac:dyDescent="0.25">
      <c r="A684" t="s">
        <v>16</v>
      </c>
      <c r="B684" t="s">
        <v>2</v>
      </c>
      <c r="C684" t="s">
        <v>8</v>
      </c>
      <c r="D684" t="str">
        <f t="shared" si="10"/>
        <v>OUTFLOWS</v>
      </c>
      <c r="E684" t="s">
        <v>108</v>
      </c>
      <c r="F684" t="s">
        <v>109</v>
      </c>
      <c r="G684" t="s">
        <v>102</v>
      </c>
      <c r="H684" t="s">
        <v>212</v>
      </c>
      <c r="I684" t="s">
        <v>1194</v>
      </c>
      <c r="J684" t="s">
        <v>1195</v>
      </c>
      <c r="K684" t="s">
        <v>1202</v>
      </c>
      <c r="L684" t="s">
        <v>470</v>
      </c>
      <c r="M684" s="17">
        <f>VLOOKUP($K684,[1]Budget!$V:$AE,5,0)*IF($C684="1 - Revenues",1,IF(AND($C684="5 - Transfers",MID(I684,15,1)="4"),1,-1))</f>
        <v>-220000</v>
      </c>
      <c r="N684" s="17">
        <f>VLOOKUP($K684,[1]Budget!$V:$AE,6,0)*IF($C684="1 - Revenues",1,IF(AND($C684="5 - Transfers",MID(J684,15,1)="4"),1,-1))</f>
        <v>-244000</v>
      </c>
      <c r="O684" s="17">
        <f>IFERROR(IF(RIGHT(LEFT(K684,15),1)="4",VLOOKUP(K684,'[1]Budget Worksheet'!A:B,2,0),-1*VLOOKUP(K684,'[1]Budget Worksheet'!A:B,2,0)),0)</f>
        <v>-277686</v>
      </c>
      <c r="P684" s="17">
        <f>VLOOKUP($K684,[1]Budget!$V:$AE,8,0)*IF($C684="1 - Revenues",1,IF(AND($C684="5 - Transfers",MID($K684,15,1)="4"),1,-1))</f>
        <v>-313000</v>
      </c>
      <c r="Q684" s="17">
        <f>VLOOKUP($K684,[1]Budget!$V:$AE,10,0)*IF($C684="1 - Revenues",1,IF(AND($C684="5 - Transfers",MID(K684,15,1)="4"),1,-1))</f>
        <v>-35314</v>
      </c>
      <c r="S684" s="18" t="b">
        <f>IF(LEFT(C684,1)="1",1,-1)*SUMIF([1]Budget!V:V,'Budget Worksheet for Pivot Tabl'!K684,[1]Budget!AC:AC)=P684</f>
        <v>1</v>
      </c>
    </row>
    <row r="685" spans="1:19" x14ac:dyDescent="0.25">
      <c r="A685" t="s">
        <v>16</v>
      </c>
      <c r="B685" t="s">
        <v>2</v>
      </c>
      <c r="C685" t="s">
        <v>8</v>
      </c>
      <c r="D685" t="str">
        <f t="shared" si="10"/>
        <v>OUTFLOWS</v>
      </c>
      <c r="E685" t="s">
        <v>108</v>
      </c>
      <c r="F685" t="s">
        <v>109</v>
      </c>
      <c r="G685" t="s">
        <v>102</v>
      </c>
      <c r="H685" t="s">
        <v>212</v>
      </c>
      <c r="I685" t="s">
        <v>1194</v>
      </c>
      <c r="J685" t="s">
        <v>1195</v>
      </c>
      <c r="K685" t="s">
        <v>1203</v>
      </c>
      <c r="L685" t="s">
        <v>606</v>
      </c>
      <c r="M685" s="17">
        <f>VLOOKUP($K685,[1]Budget!$V:$AE,5,0)*IF($C685="1 - Revenues",1,IF(AND($C685="5 - Transfers",MID(I685,15,1)="4"),1,-1))</f>
        <v>-3000</v>
      </c>
      <c r="N685" s="17">
        <f>VLOOKUP($K685,[1]Budget!$V:$AE,6,0)*IF($C685="1 - Revenues",1,IF(AND($C685="5 - Transfers",MID(J685,15,1)="4"),1,-1))</f>
        <v>-9000</v>
      </c>
      <c r="O685" s="17">
        <f>IFERROR(IF(RIGHT(LEFT(K685,15),1)="4",VLOOKUP(K685,'[1]Budget Worksheet'!A:B,2,0),-1*VLOOKUP(K685,'[1]Budget Worksheet'!A:B,2,0)),0)</f>
        <v>-8516</v>
      </c>
      <c r="P685" s="17">
        <f>VLOOKUP($K685,[1]Budget!$V:$AE,8,0)*IF($C685="1 - Revenues",1,IF(AND($C685="5 - Transfers",MID($K685,15,1)="4"),1,-1))</f>
        <v>-8516</v>
      </c>
      <c r="Q685" s="17">
        <f>VLOOKUP($K685,[1]Budget!$V:$AE,10,0)*IF($C685="1 - Revenues",1,IF(AND($C685="5 - Transfers",MID(K685,15,1)="4"),1,-1))</f>
        <v>0</v>
      </c>
      <c r="S685" s="18" t="b">
        <f>IF(LEFT(C685,1)="1",1,-1)*SUMIF([1]Budget!V:V,'Budget Worksheet for Pivot Tabl'!K685,[1]Budget!AC:AC)=P685</f>
        <v>1</v>
      </c>
    </row>
    <row r="686" spans="1:19" x14ac:dyDescent="0.25">
      <c r="A686" t="s">
        <v>16</v>
      </c>
      <c r="B686" t="s">
        <v>2</v>
      </c>
      <c r="C686" t="s">
        <v>8</v>
      </c>
      <c r="D686" t="str">
        <f t="shared" si="10"/>
        <v>OUTFLOWS</v>
      </c>
      <c r="E686" t="s">
        <v>108</v>
      </c>
      <c r="F686" t="s">
        <v>109</v>
      </c>
      <c r="G686" t="s">
        <v>102</v>
      </c>
      <c r="H686" t="s">
        <v>212</v>
      </c>
      <c r="I686" t="s">
        <v>1194</v>
      </c>
      <c r="J686" t="s">
        <v>1195</v>
      </c>
      <c r="K686" t="s">
        <v>1204</v>
      </c>
      <c r="L686" t="s">
        <v>608</v>
      </c>
      <c r="M686" s="17">
        <f>VLOOKUP($K686,[1]Budget!$V:$AE,5,0)*IF($C686="1 - Revenues",1,IF(AND($C686="5 - Transfers",MID(I686,15,1)="4"),1,-1))</f>
        <v>-97000</v>
      </c>
      <c r="N686" s="17">
        <f>VLOOKUP($K686,[1]Budget!$V:$AE,6,0)*IF($C686="1 - Revenues",1,IF(AND($C686="5 - Transfers",MID(J686,15,1)="4"),1,-1))</f>
        <v>-120000</v>
      </c>
      <c r="O686" s="17">
        <f>IFERROR(IF(RIGHT(LEFT(K686,15),1)="4",VLOOKUP(K686,'[1]Budget Worksheet'!A:B,2,0),-1*VLOOKUP(K686,'[1]Budget Worksheet'!A:B,2,0)),0)</f>
        <v>-120242</v>
      </c>
      <c r="P686" s="17">
        <f>VLOOKUP($K686,[1]Budget!$V:$AE,8,0)*IF($C686="1 - Revenues",1,IF(AND($C686="5 - Transfers",MID($K686,15,1)="4"),1,-1))</f>
        <v>-120242</v>
      </c>
      <c r="Q686" s="17">
        <f>VLOOKUP($K686,[1]Budget!$V:$AE,10,0)*IF($C686="1 - Revenues",1,IF(AND($C686="5 - Transfers",MID(K686,15,1)="4"),1,-1))</f>
        <v>0</v>
      </c>
      <c r="S686" s="18" t="b">
        <f>IF(LEFT(C686,1)="1",1,-1)*SUMIF([1]Budget!V:V,'Budget Worksheet for Pivot Tabl'!K686,[1]Budget!AC:AC)=P686</f>
        <v>1</v>
      </c>
    </row>
    <row r="687" spans="1:19" x14ac:dyDescent="0.25">
      <c r="A687" t="s">
        <v>16</v>
      </c>
      <c r="B687" t="s">
        <v>2</v>
      </c>
      <c r="C687" t="s">
        <v>8</v>
      </c>
      <c r="D687" t="str">
        <f t="shared" si="10"/>
        <v>OUTFLOWS</v>
      </c>
      <c r="E687" t="s">
        <v>108</v>
      </c>
      <c r="F687" t="s">
        <v>109</v>
      </c>
      <c r="G687" t="s">
        <v>102</v>
      </c>
      <c r="H687" t="s">
        <v>212</v>
      </c>
      <c r="I687" t="s">
        <v>1194</v>
      </c>
      <c r="J687" t="s">
        <v>1195</v>
      </c>
      <c r="K687" t="s">
        <v>1205</v>
      </c>
      <c r="L687" t="s">
        <v>610</v>
      </c>
      <c r="M687" s="17">
        <f>VLOOKUP($K687,[1]Budget!$V:$AE,5,0)*IF($C687="1 - Revenues",1,IF(AND($C687="5 - Transfers",MID(I687,15,1)="4"),1,-1))</f>
        <v>-13000</v>
      </c>
      <c r="N687" s="17">
        <f>VLOOKUP($K687,[1]Budget!$V:$AE,6,0)*IF($C687="1 - Revenues",1,IF(AND($C687="5 - Transfers",MID(J687,15,1)="4"),1,-1))</f>
        <v>-13000</v>
      </c>
      <c r="O687" s="17">
        <f>IFERROR(IF(RIGHT(LEFT(K687,15),1)="4",VLOOKUP(K687,'[1]Budget Worksheet'!A:B,2,0),-1*VLOOKUP(K687,'[1]Budget Worksheet'!A:B,2,0)),0)</f>
        <v>-12112</v>
      </c>
      <c r="P687" s="17">
        <f>VLOOKUP($K687,[1]Budget!$V:$AE,8,0)*IF($C687="1 - Revenues",1,IF(AND($C687="5 - Transfers",MID($K687,15,1)="4"),1,-1))</f>
        <v>-12112</v>
      </c>
      <c r="Q687" s="17">
        <f>VLOOKUP($K687,[1]Budget!$V:$AE,10,0)*IF($C687="1 - Revenues",1,IF(AND($C687="5 - Transfers",MID(K687,15,1)="4"),1,-1))</f>
        <v>0</v>
      </c>
      <c r="S687" s="18" t="b">
        <f>IF(LEFT(C687,1)="1",1,-1)*SUMIF([1]Budget!V:V,'Budget Worksheet for Pivot Tabl'!K687,[1]Budget!AC:AC)=P687</f>
        <v>1</v>
      </c>
    </row>
    <row r="688" spans="1:19" x14ac:dyDescent="0.25">
      <c r="A688" t="s">
        <v>16</v>
      </c>
      <c r="B688" t="s">
        <v>2</v>
      </c>
      <c r="C688" t="s">
        <v>8</v>
      </c>
      <c r="D688" t="str">
        <f t="shared" si="10"/>
        <v>OUTFLOWS</v>
      </c>
      <c r="E688" t="s">
        <v>108</v>
      </c>
      <c r="F688" t="s">
        <v>109</v>
      </c>
      <c r="G688" t="s">
        <v>102</v>
      </c>
      <c r="H688" t="s">
        <v>212</v>
      </c>
      <c r="I688" t="s">
        <v>1194</v>
      </c>
      <c r="J688" t="s">
        <v>1195</v>
      </c>
      <c r="K688" t="s">
        <v>1206</v>
      </c>
      <c r="L688" t="s">
        <v>612</v>
      </c>
      <c r="M688" s="17">
        <f>VLOOKUP($K688,[1]Budget!$V:$AE,5,0)*IF($C688="1 - Revenues",1,IF(AND($C688="5 - Transfers",MID(I688,15,1)="4"),1,-1))</f>
        <v>-2000</v>
      </c>
      <c r="N688" s="17">
        <f>VLOOKUP($K688,[1]Budget!$V:$AE,6,0)*IF($C688="1 - Revenues",1,IF(AND($C688="5 - Transfers",MID(J688,15,1)="4"),1,-1))</f>
        <v>-2000</v>
      </c>
      <c r="O688" s="17">
        <f>IFERROR(IF(RIGHT(LEFT(K688,15),1)="4",VLOOKUP(K688,'[1]Budget Worksheet'!A:B,2,0),-1*VLOOKUP(K688,'[1]Budget Worksheet'!A:B,2,0)),0)</f>
        <v>-2077</v>
      </c>
      <c r="P688" s="17">
        <f>VLOOKUP($K688,[1]Budget!$V:$AE,8,0)*IF($C688="1 - Revenues",1,IF(AND($C688="5 - Transfers",MID($K688,15,1)="4"),1,-1))</f>
        <v>-2077</v>
      </c>
      <c r="Q688" s="17">
        <f>VLOOKUP($K688,[1]Budget!$V:$AE,10,0)*IF($C688="1 - Revenues",1,IF(AND($C688="5 - Transfers",MID(K688,15,1)="4"),1,-1))</f>
        <v>0</v>
      </c>
      <c r="S688" s="18" t="b">
        <f>IF(LEFT(C688,1)="1",1,-1)*SUMIF([1]Budget!V:V,'Budget Worksheet for Pivot Tabl'!K688,[1]Budget!AC:AC)=P688</f>
        <v>1</v>
      </c>
    </row>
    <row r="689" spans="1:19" x14ac:dyDescent="0.25">
      <c r="A689" t="s">
        <v>16</v>
      </c>
      <c r="B689" t="s">
        <v>2</v>
      </c>
      <c r="C689" t="s">
        <v>8</v>
      </c>
      <c r="D689" t="str">
        <f t="shared" si="10"/>
        <v>OUTFLOWS</v>
      </c>
      <c r="E689" t="s">
        <v>108</v>
      </c>
      <c r="F689" t="s">
        <v>109</v>
      </c>
      <c r="G689" t="s">
        <v>102</v>
      </c>
      <c r="H689" t="s">
        <v>212</v>
      </c>
      <c r="I689" t="s">
        <v>1194</v>
      </c>
      <c r="J689" t="s">
        <v>1195</v>
      </c>
      <c r="K689" t="s">
        <v>1207</v>
      </c>
      <c r="L689" t="s">
        <v>614</v>
      </c>
      <c r="M689" s="17">
        <f>VLOOKUP($K689,[1]Budget!$V:$AE,5,0)*IF($C689="1 - Revenues",1,IF(AND($C689="5 - Transfers",MID(I689,15,1)="4"),1,-1))</f>
        <v>0</v>
      </c>
      <c r="N689" s="17">
        <f>VLOOKUP($K689,[1]Budget!$V:$AE,6,0)*IF($C689="1 - Revenues",1,IF(AND($C689="5 - Transfers",MID(J689,15,1)="4"),1,-1))</f>
        <v>0</v>
      </c>
      <c r="O689" s="17">
        <f>IFERROR(IF(RIGHT(LEFT(K689,15),1)="4",VLOOKUP(K689,'[1]Budget Worksheet'!A:B,2,0),-1*VLOOKUP(K689,'[1]Budget Worksheet'!A:B,2,0)),0)</f>
        <v>-255</v>
      </c>
      <c r="P689" s="17">
        <f>VLOOKUP($K689,[1]Budget!$V:$AE,8,0)*IF($C689="1 - Revenues",1,IF(AND($C689="5 - Transfers",MID($K689,15,1)="4"),1,-1))</f>
        <v>-255</v>
      </c>
      <c r="Q689" s="17">
        <f>VLOOKUP($K689,[1]Budget!$V:$AE,10,0)*IF($C689="1 - Revenues",1,IF(AND($C689="5 - Transfers",MID(K689,15,1)="4"),1,-1))</f>
        <v>0</v>
      </c>
      <c r="S689" s="18" t="b">
        <f>IF(LEFT(C689,1)="1",1,-1)*SUMIF([1]Budget!V:V,'Budget Worksheet for Pivot Tabl'!K689,[1]Budget!AC:AC)=P689</f>
        <v>1</v>
      </c>
    </row>
    <row r="690" spans="1:19" x14ac:dyDescent="0.25">
      <c r="A690" t="s">
        <v>16</v>
      </c>
      <c r="B690" t="s">
        <v>2</v>
      </c>
      <c r="C690" t="s">
        <v>8</v>
      </c>
      <c r="D690" t="str">
        <f t="shared" si="10"/>
        <v>OUTFLOWS</v>
      </c>
      <c r="E690" t="s">
        <v>108</v>
      </c>
      <c r="F690" t="s">
        <v>109</v>
      </c>
      <c r="G690" t="s">
        <v>102</v>
      </c>
      <c r="H690" t="s">
        <v>212</v>
      </c>
      <c r="I690" t="s">
        <v>1194</v>
      </c>
      <c r="J690" t="s">
        <v>1195</v>
      </c>
      <c r="K690" t="s">
        <v>1208</v>
      </c>
      <c r="L690" t="s">
        <v>616</v>
      </c>
      <c r="M690" s="17">
        <f>VLOOKUP($K690,[1]Budget!$V:$AE,5,0)*IF($C690="1 - Revenues",1,IF(AND($C690="5 - Transfers",MID(I690,15,1)="4"),1,-1))</f>
        <v>-26000</v>
      </c>
      <c r="N690" s="17">
        <f>VLOOKUP($K690,[1]Budget!$V:$AE,6,0)*IF($C690="1 - Revenues",1,IF(AND($C690="5 - Transfers",MID(J690,15,1)="4"),1,-1))</f>
        <v>-26000</v>
      </c>
      <c r="O690" s="17">
        <f>IFERROR(IF(RIGHT(LEFT(K690,15),1)="4",VLOOKUP(K690,'[1]Budget Worksheet'!A:B,2,0),-1*VLOOKUP(K690,'[1]Budget Worksheet'!A:B,2,0)),0)</f>
        <v>-27000</v>
      </c>
      <c r="P690" s="17">
        <f>VLOOKUP($K690,[1]Budget!$V:$AE,8,0)*IF($C690="1 - Revenues",1,IF(AND($C690="5 - Transfers",MID($K690,15,1)="4"),1,-1))</f>
        <v>-35000</v>
      </c>
      <c r="Q690" s="17">
        <f>VLOOKUP($K690,[1]Budget!$V:$AE,10,0)*IF($C690="1 - Revenues",1,IF(AND($C690="5 - Transfers",MID(K690,15,1)="4"),1,-1))</f>
        <v>-8000</v>
      </c>
      <c r="S690" s="18" t="b">
        <f>IF(LEFT(C690,1)="1",1,-1)*SUMIF([1]Budget!V:V,'Budget Worksheet for Pivot Tabl'!K690,[1]Budget!AC:AC)=P690</f>
        <v>1</v>
      </c>
    </row>
    <row r="691" spans="1:19" x14ac:dyDescent="0.25">
      <c r="A691" t="s">
        <v>16</v>
      </c>
      <c r="B691" t="s">
        <v>2</v>
      </c>
      <c r="C691" t="s">
        <v>8</v>
      </c>
      <c r="D691" t="str">
        <f t="shared" si="10"/>
        <v>OUTFLOWS</v>
      </c>
      <c r="E691" t="s">
        <v>108</v>
      </c>
      <c r="F691" t="s">
        <v>109</v>
      </c>
      <c r="G691" t="s">
        <v>102</v>
      </c>
      <c r="H691" t="s">
        <v>212</v>
      </c>
      <c r="I691" t="s">
        <v>1194</v>
      </c>
      <c r="J691" t="s">
        <v>1195</v>
      </c>
      <c r="K691" t="s">
        <v>1209</v>
      </c>
      <c r="L691" t="s">
        <v>618</v>
      </c>
      <c r="M691" s="17">
        <f>VLOOKUP($K691,[1]Budget!$V:$AE,5,0)*IF($C691="1 - Revenues",1,IF(AND($C691="5 - Transfers",MID(I691,15,1)="4"),1,-1))</f>
        <v>-2000</v>
      </c>
      <c r="N691" s="17">
        <f>VLOOKUP($K691,[1]Budget!$V:$AE,6,0)*IF($C691="1 - Revenues",1,IF(AND($C691="5 - Transfers",MID(J691,15,1)="4"),1,-1))</f>
        <v>-2000</v>
      </c>
      <c r="O691" s="17">
        <f>IFERROR(IF(RIGHT(LEFT(K691,15),1)="4",VLOOKUP(K691,'[1]Budget Worksheet'!A:B,2,0),-1*VLOOKUP(K691,'[1]Budget Worksheet'!A:B,2,0)),0)</f>
        <v>-2770</v>
      </c>
      <c r="P691" s="17">
        <f>VLOOKUP($K691,[1]Budget!$V:$AE,8,0)*IF($C691="1 - Revenues",1,IF(AND($C691="5 - Transfers",MID($K691,15,1)="4"),1,-1))</f>
        <v>-2770</v>
      </c>
      <c r="Q691" s="17">
        <f>VLOOKUP($K691,[1]Budget!$V:$AE,10,0)*IF($C691="1 - Revenues",1,IF(AND($C691="5 - Transfers",MID(K691,15,1)="4"),1,-1))</f>
        <v>0</v>
      </c>
      <c r="S691" s="18" t="b">
        <f>IF(LEFT(C691,1)="1",1,-1)*SUMIF([1]Budget!V:V,'Budget Worksheet for Pivot Tabl'!K691,[1]Budget!AC:AC)=P691</f>
        <v>1</v>
      </c>
    </row>
    <row r="692" spans="1:19" x14ac:dyDescent="0.25">
      <c r="A692" t="s">
        <v>16</v>
      </c>
      <c r="B692" t="s">
        <v>2</v>
      </c>
      <c r="C692" t="s">
        <v>8</v>
      </c>
      <c r="D692" t="str">
        <f t="shared" si="10"/>
        <v>OUTFLOWS</v>
      </c>
      <c r="E692" t="s">
        <v>108</v>
      </c>
      <c r="F692" t="s">
        <v>109</v>
      </c>
      <c r="G692" t="s">
        <v>102</v>
      </c>
      <c r="H692" t="s">
        <v>212</v>
      </c>
      <c r="I692" t="s">
        <v>1194</v>
      </c>
      <c r="J692" t="s">
        <v>1195</v>
      </c>
      <c r="K692" t="s">
        <v>1210</v>
      </c>
      <c r="L692" t="s">
        <v>620</v>
      </c>
      <c r="M692" s="17">
        <f>VLOOKUP($K692,[1]Budget!$V:$AE,5,0)*IF($C692="1 - Revenues",1,IF(AND($C692="5 - Transfers",MID(I692,15,1)="4"),1,-1))</f>
        <v>0</v>
      </c>
      <c r="N692" s="17">
        <f>VLOOKUP($K692,[1]Budget!$V:$AE,6,0)*IF($C692="1 - Revenues",1,IF(AND($C692="5 - Transfers",MID(J692,15,1)="4"),1,-1))</f>
        <v>-48000</v>
      </c>
      <c r="O692" s="17">
        <f>IFERROR(IF(RIGHT(LEFT(K692,15),1)="4",VLOOKUP(K692,'[1]Budget Worksheet'!A:B,2,0),-1*VLOOKUP(K692,'[1]Budget Worksheet'!A:B,2,0)),0)</f>
        <v>-49020</v>
      </c>
      <c r="P692" s="17">
        <f>VLOOKUP($K692,[1]Budget!$V:$AE,8,0)*IF($C692="1 - Revenues",1,IF(AND($C692="5 - Transfers",MID($K692,15,1)="4"),1,-1))</f>
        <v>-49020</v>
      </c>
      <c r="Q692" s="17">
        <f>VLOOKUP($K692,[1]Budget!$V:$AE,10,0)*IF($C692="1 - Revenues",1,IF(AND($C692="5 - Transfers",MID(K692,15,1)="4"),1,-1))</f>
        <v>0</v>
      </c>
      <c r="S692" s="18" t="b">
        <f>IF(LEFT(C692,1)="1",1,-1)*SUMIF([1]Budget!V:V,'Budget Worksheet for Pivot Tabl'!K692,[1]Budget!AC:AC)=P692</f>
        <v>1</v>
      </c>
    </row>
    <row r="693" spans="1:19" x14ac:dyDescent="0.25">
      <c r="A693" t="s">
        <v>16</v>
      </c>
      <c r="B693" t="s">
        <v>2</v>
      </c>
      <c r="C693" t="s">
        <v>8</v>
      </c>
      <c r="D693" t="str">
        <f t="shared" si="10"/>
        <v>OUTFLOWS</v>
      </c>
      <c r="E693" t="s">
        <v>108</v>
      </c>
      <c r="F693" t="s">
        <v>109</v>
      </c>
      <c r="G693" t="s">
        <v>102</v>
      </c>
      <c r="H693" t="s">
        <v>212</v>
      </c>
      <c r="I693" t="s">
        <v>1194</v>
      </c>
      <c r="J693" t="s">
        <v>1195</v>
      </c>
      <c r="K693" t="s">
        <v>1211</v>
      </c>
      <c r="L693" t="s">
        <v>622</v>
      </c>
      <c r="M693" s="17">
        <f>VLOOKUP($K693,[1]Budget!$V:$AE,5,0)*IF($C693="1 - Revenues",1,IF(AND($C693="5 - Transfers",MID(I693,15,1)="4"),1,-1))</f>
        <v>0</v>
      </c>
      <c r="N693" s="17">
        <f>VLOOKUP($K693,[1]Budget!$V:$AE,6,0)*IF($C693="1 - Revenues",1,IF(AND($C693="5 - Transfers",MID(J693,15,1)="4"),1,-1))</f>
        <v>-10000</v>
      </c>
      <c r="O693" s="17">
        <f>IFERROR(IF(RIGHT(LEFT(K693,15),1)="4",VLOOKUP(K693,'[1]Budget Worksheet'!A:B,2,0),-1*VLOOKUP(K693,'[1]Budget Worksheet'!A:B,2,0)),0)</f>
        <v>0</v>
      </c>
      <c r="P693" s="17">
        <f>VLOOKUP($K693,[1]Budget!$V:$AE,8,0)*IF($C693="1 - Revenues",1,IF(AND($C693="5 - Transfers",MID($K693,15,1)="4"),1,-1))</f>
        <v>0</v>
      </c>
      <c r="Q693" s="17">
        <f>VLOOKUP($K693,[1]Budget!$V:$AE,10,0)*IF($C693="1 - Revenues",1,IF(AND($C693="5 - Transfers",MID(K693,15,1)="4"),1,-1))</f>
        <v>0</v>
      </c>
      <c r="S693" s="18" t="b">
        <f>IF(LEFT(C693,1)="1",1,-1)*SUMIF([1]Budget!V:V,'Budget Worksheet for Pivot Tabl'!K693,[1]Budget!AC:AC)=P693</f>
        <v>1</v>
      </c>
    </row>
    <row r="694" spans="1:19" x14ac:dyDescent="0.25">
      <c r="A694" t="s">
        <v>16</v>
      </c>
      <c r="B694" t="s">
        <v>2</v>
      </c>
      <c r="C694" t="s">
        <v>8</v>
      </c>
      <c r="D694" t="str">
        <f t="shared" si="10"/>
        <v>OUTFLOWS</v>
      </c>
      <c r="E694" t="s">
        <v>108</v>
      </c>
      <c r="F694" t="s">
        <v>109</v>
      </c>
      <c r="G694" t="s">
        <v>102</v>
      </c>
      <c r="H694" t="s">
        <v>212</v>
      </c>
      <c r="I694" t="s">
        <v>1194</v>
      </c>
      <c r="J694" t="s">
        <v>1195</v>
      </c>
      <c r="K694" t="s">
        <v>1212</v>
      </c>
      <c r="L694" t="s">
        <v>1020</v>
      </c>
      <c r="M694" s="17">
        <f>VLOOKUP($K694,[1]Budget!$V:$AE,5,0)*IF($C694="1 - Revenues",1,IF(AND($C694="5 - Transfers",MID(I694,15,1)="4"),1,-1))</f>
        <v>-20000</v>
      </c>
      <c r="N694" s="17">
        <f>VLOOKUP($K694,[1]Budget!$V:$AE,6,0)*IF($C694="1 - Revenues",1,IF(AND($C694="5 - Transfers",MID(J694,15,1)="4"),1,-1))</f>
        <v>-10000</v>
      </c>
      <c r="O694" s="17">
        <f>IFERROR(IF(RIGHT(LEFT(K694,15),1)="4",VLOOKUP(K694,'[1]Budget Worksheet'!A:B,2,0),-1*VLOOKUP(K694,'[1]Budget Worksheet'!A:B,2,0)),0)</f>
        <v>-9750</v>
      </c>
      <c r="P694" s="17">
        <f>VLOOKUP($K694,[1]Budget!$V:$AE,8,0)*IF($C694="1 - Revenues",1,IF(AND($C694="5 - Transfers",MID($K694,15,1)="4"),1,-1))</f>
        <v>-9750</v>
      </c>
      <c r="Q694" s="17">
        <f>VLOOKUP($K694,[1]Budget!$V:$AE,10,0)*IF($C694="1 - Revenues",1,IF(AND($C694="5 - Transfers",MID(K694,15,1)="4"),1,-1))</f>
        <v>0</v>
      </c>
      <c r="S694" s="18" t="b">
        <f>IF(LEFT(C694,1)="1",1,-1)*SUMIF([1]Budget!V:V,'Budget Worksheet for Pivot Tabl'!K694,[1]Budget!AC:AC)=P694</f>
        <v>1</v>
      </c>
    </row>
    <row r="695" spans="1:19" x14ac:dyDescent="0.25">
      <c r="A695" t="s">
        <v>16</v>
      </c>
      <c r="B695" t="s">
        <v>2</v>
      </c>
      <c r="C695" t="s">
        <v>8</v>
      </c>
      <c r="D695" t="str">
        <f t="shared" si="10"/>
        <v>OUTFLOWS</v>
      </c>
      <c r="E695" t="s">
        <v>108</v>
      </c>
      <c r="F695" t="s">
        <v>109</v>
      </c>
      <c r="G695" t="s">
        <v>102</v>
      </c>
      <c r="H695" t="s">
        <v>212</v>
      </c>
      <c r="I695" t="s">
        <v>1194</v>
      </c>
      <c r="J695" t="s">
        <v>1195</v>
      </c>
      <c r="K695" t="s">
        <v>1213</v>
      </c>
      <c r="L695" t="s">
        <v>472</v>
      </c>
      <c r="M695" s="17">
        <f>VLOOKUP($K695,[1]Budget!$V:$AE,5,0)*IF($C695="1 - Revenues",1,IF(AND($C695="5 - Transfers",MID(I695,15,1)="4"),1,-1))</f>
        <v>-18000</v>
      </c>
      <c r="N695" s="17">
        <f>VLOOKUP($K695,[1]Budget!$V:$AE,6,0)*IF($C695="1 - Revenues",1,IF(AND($C695="5 - Transfers",MID(J695,15,1)="4"),1,-1))</f>
        <v>-19000</v>
      </c>
      <c r="O695" s="17">
        <f>IFERROR(IF(RIGHT(LEFT(K695,15),1)="4",VLOOKUP(K695,'[1]Budget Worksheet'!A:B,2,0),-1*VLOOKUP(K695,'[1]Budget Worksheet'!A:B,2,0)),0)</f>
        <v>-17305</v>
      </c>
      <c r="P695" s="17">
        <f>VLOOKUP($K695,[1]Budget!$V:$AE,8,0)*IF($C695="1 - Revenues",1,IF(AND($C695="5 - Transfers",MID($K695,15,1)="4"),1,-1))</f>
        <v>-17305</v>
      </c>
      <c r="Q695" s="17">
        <f>VLOOKUP($K695,[1]Budget!$V:$AE,10,0)*IF($C695="1 - Revenues",1,IF(AND($C695="5 - Transfers",MID(K695,15,1)="4"),1,-1))</f>
        <v>0</v>
      </c>
      <c r="S695" s="18" t="b">
        <f>IF(LEFT(C695,1)="1",1,-1)*SUMIF([1]Budget!V:V,'Budget Worksheet for Pivot Tabl'!K695,[1]Budget!AC:AC)=P695</f>
        <v>1</v>
      </c>
    </row>
    <row r="696" spans="1:19" x14ac:dyDescent="0.25">
      <c r="A696" t="s">
        <v>16</v>
      </c>
      <c r="B696" t="s">
        <v>2</v>
      </c>
      <c r="C696" t="s">
        <v>8</v>
      </c>
      <c r="D696" t="str">
        <f t="shared" si="10"/>
        <v>OUTFLOWS</v>
      </c>
      <c r="E696" t="s">
        <v>108</v>
      </c>
      <c r="F696" t="s">
        <v>109</v>
      </c>
      <c r="G696" t="s">
        <v>102</v>
      </c>
      <c r="H696" t="s">
        <v>212</v>
      </c>
      <c r="I696" t="s">
        <v>1194</v>
      </c>
      <c r="J696" t="s">
        <v>1195</v>
      </c>
      <c r="K696" t="s">
        <v>1214</v>
      </c>
      <c r="L696" t="s">
        <v>625</v>
      </c>
      <c r="M696" s="17">
        <f>VLOOKUP($K696,[1]Budget!$V:$AE,5,0)*IF($C696="1 - Revenues",1,IF(AND($C696="5 - Transfers",MID(I696,15,1)="4"),1,-1))</f>
        <v>0</v>
      </c>
      <c r="N696" s="17">
        <f>VLOOKUP($K696,[1]Budget!$V:$AE,6,0)*IF($C696="1 - Revenues",1,IF(AND($C696="5 - Transfers",MID(J696,15,1)="4"),1,-1))</f>
        <v>0</v>
      </c>
      <c r="O696" s="17">
        <f>IFERROR(IF(RIGHT(LEFT(K696,15),1)="4",VLOOKUP(K696,'[1]Budget Worksheet'!A:B,2,0),-1*VLOOKUP(K696,'[1]Budget Worksheet'!A:B,2,0)),0)</f>
        <v>0</v>
      </c>
      <c r="P696" s="17">
        <f>VLOOKUP($K696,[1]Budget!$V:$AE,8,0)*IF($C696="1 - Revenues",1,IF(AND($C696="5 - Transfers",MID($K696,15,1)="4"),1,-1))</f>
        <v>0</v>
      </c>
      <c r="Q696" s="17">
        <f>VLOOKUP($K696,[1]Budget!$V:$AE,10,0)*IF($C696="1 - Revenues",1,IF(AND($C696="5 - Transfers",MID(K696,15,1)="4"),1,-1))</f>
        <v>0</v>
      </c>
      <c r="S696" s="18" t="b">
        <f>IF(LEFT(C696,1)="1",1,-1)*SUMIF([1]Budget!V:V,'Budget Worksheet for Pivot Tabl'!K696,[1]Budget!AC:AC)=P696</f>
        <v>1</v>
      </c>
    </row>
    <row r="697" spans="1:19" x14ac:dyDescent="0.25">
      <c r="A697" t="s">
        <v>16</v>
      </c>
      <c r="B697" t="s">
        <v>2</v>
      </c>
      <c r="C697" t="s">
        <v>8</v>
      </c>
      <c r="D697" t="str">
        <f t="shared" si="10"/>
        <v>OUTFLOWS</v>
      </c>
      <c r="E697" t="s">
        <v>108</v>
      </c>
      <c r="F697" t="s">
        <v>109</v>
      </c>
      <c r="G697" t="s">
        <v>102</v>
      </c>
      <c r="H697" t="s">
        <v>212</v>
      </c>
      <c r="I697" t="s">
        <v>1194</v>
      </c>
      <c r="J697" t="s">
        <v>1195</v>
      </c>
      <c r="K697" t="s">
        <v>1215</v>
      </c>
      <c r="L697" t="s">
        <v>629</v>
      </c>
      <c r="M697" s="17">
        <f>VLOOKUP($K697,[1]Budget!$V:$AE,5,0)*IF($C697="1 - Revenues",1,IF(AND($C697="5 - Transfers",MID(I697,15,1)="4"),1,-1))</f>
        <v>0</v>
      </c>
      <c r="N697" s="17">
        <f>VLOOKUP($K697,[1]Budget!$V:$AE,6,0)*IF($C697="1 - Revenues",1,IF(AND($C697="5 - Transfers",MID(J697,15,1)="4"),1,-1))</f>
        <v>0</v>
      </c>
      <c r="O697" s="17">
        <f>IFERROR(IF(RIGHT(LEFT(K697,15),1)="4",VLOOKUP(K697,'[1]Budget Worksheet'!A:B,2,0),-1*VLOOKUP(K697,'[1]Budget Worksheet'!A:B,2,0)),0)</f>
        <v>0</v>
      </c>
      <c r="P697" s="17">
        <f>VLOOKUP($K697,[1]Budget!$V:$AE,8,0)*IF($C697="1 - Revenues",1,IF(AND($C697="5 - Transfers",MID($K697,15,1)="4"),1,-1))</f>
        <v>0</v>
      </c>
      <c r="Q697" s="17">
        <f>VLOOKUP($K697,[1]Budget!$V:$AE,10,0)*IF($C697="1 - Revenues",1,IF(AND($C697="5 - Transfers",MID(K697,15,1)="4"),1,-1))</f>
        <v>0</v>
      </c>
      <c r="S697" s="18" t="b">
        <f>IF(LEFT(C697,1)="1",1,-1)*SUMIF([1]Budget!V:V,'Budget Worksheet for Pivot Tabl'!K697,[1]Budget!AC:AC)=P697</f>
        <v>1</v>
      </c>
    </row>
    <row r="698" spans="1:19" x14ac:dyDescent="0.25">
      <c r="A698" t="s">
        <v>16</v>
      </c>
      <c r="B698" t="s">
        <v>2</v>
      </c>
      <c r="C698" t="s">
        <v>9</v>
      </c>
      <c r="D698" t="str">
        <f t="shared" si="10"/>
        <v>OUTFLOWS</v>
      </c>
      <c r="E698" t="s">
        <v>108</v>
      </c>
      <c r="F698" t="s">
        <v>109</v>
      </c>
      <c r="G698" t="s">
        <v>102</v>
      </c>
      <c r="H698" t="s">
        <v>212</v>
      </c>
      <c r="I698" t="s">
        <v>1194</v>
      </c>
      <c r="J698" t="s">
        <v>1195</v>
      </c>
      <c r="K698" t="s">
        <v>1216</v>
      </c>
      <c r="L698" t="s">
        <v>633</v>
      </c>
      <c r="M698" s="17">
        <f>VLOOKUP($K698,[1]Budget!$V:$AE,5,0)*IF($C698="1 - Revenues",1,IF(AND($C698="5 - Transfers",MID(I698,15,1)="4"),1,-1))</f>
        <v>0</v>
      </c>
      <c r="N698" s="17">
        <f>VLOOKUP($K698,[1]Budget!$V:$AE,6,0)*IF($C698="1 - Revenues",1,IF(AND($C698="5 - Transfers",MID(J698,15,1)="4"),1,-1))</f>
        <v>0</v>
      </c>
      <c r="O698" s="17">
        <f>IFERROR(IF(RIGHT(LEFT(K698,15),1)="4",VLOOKUP(K698,'[1]Budget Worksheet'!A:B,2,0),-1*VLOOKUP(K698,'[1]Budget Worksheet'!A:B,2,0)),0)</f>
        <v>0</v>
      </c>
      <c r="P698" s="17">
        <f>VLOOKUP($K698,[1]Budget!$V:$AE,8,0)*IF($C698="1 - Revenues",1,IF(AND($C698="5 - Transfers",MID($K698,15,1)="4"),1,-1))</f>
        <v>0</v>
      </c>
      <c r="Q698" s="17">
        <f>VLOOKUP($K698,[1]Budget!$V:$AE,10,0)*IF($C698="1 - Revenues",1,IF(AND($C698="5 - Transfers",MID(K698,15,1)="4"),1,-1))</f>
        <v>0</v>
      </c>
      <c r="S698" s="18" t="b">
        <f>IF(LEFT(C698,1)="1",1,-1)*SUMIF([1]Budget!V:V,'Budget Worksheet for Pivot Tabl'!K698,[1]Budget!AC:AC)=P698</f>
        <v>1</v>
      </c>
    </row>
    <row r="699" spans="1:19" x14ac:dyDescent="0.25">
      <c r="A699" t="s">
        <v>16</v>
      </c>
      <c r="B699" t="s">
        <v>2</v>
      </c>
      <c r="C699" t="s">
        <v>9</v>
      </c>
      <c r="D699" t="str">
        <f t="shared" si="10"/>
        <v>OUTFLOWS</v>
      </c>
      <c r="E699" t="s">
        <v>108</v>
      </c>
      <c r="F699" t="s">
        <v>109</v>
      </c>
      <c r="G699" t="s">
        <v>102</v>
      </c>
      <c r="H699" t="s">
        <v>212</v>
      </c>
      <c r="I699" t="s">
        <v>1194</v>
      </c>
      <c r="J699" t="s">
        <v>1195</v>
      </c>
      <c r="K699" t="s">
        <v>1217</v>
      </c>
      <c r="L699" t="s">
        <v>635</v>
      </c>
      <c r="M699" s="17">
        <f>VLOOKUP($K699,[1]Budget!$V:$AE,5,0)*IF($C699="1 - Revenues",1,IF(AND($C699="5 - Transfers",MID(I699,15,1)="4"),1,-1))</f>
        <v>-65000</v>
      </c>
      <c r="N699" s="17">
        <f>VLOOKUP($K699,[1]Budget!$V:$AE,6,0)*IF($C699="1 - Revenues",1,IF(AND($C699="5 - Transfers",MID(J699,15,1)="4"),1,-1))</f>
        <v>-74000</v>
      </c>
      <c r="O699" s="17">
        <f>IFERROR(IF(RIGHT(LEFT(K699,15),1)="4",VLOOKUP(K699,'[1]Budget Worksheet'!A:B,2,0),-1*VLOOKUP(K699,'[1]Budget Worksheet'!A:B,2,0)),0)</f>
        <v>-75000</v>
      </c>
      <c r="P699" s="17">
        <f>VLOOKUP($K699,[1]Budget!$V:$AE,8,0)*IF($C699="1 - Revenues",1,IF(AND($C699="5 - Transfers",MID($K699,15,1)="4"),1,-1))</f>
        <v>-75000</v>
      </c>
      <c r="Q699" s="17">
        <f>VLOOKUP($K699,[1]Budget!$V:$AE,10,0)*IF($C699="1 - Revenues",1,IF(AND($C699="5 - Transfers",MID(K699,15,1)="4"),1,-1))</f>
        <v>0</v>
      </c>
      <c r="S699" s="18" t="b">
        <f>IF(LEFT(C699,1)="1",1,-1)*SUMIF([1]Budget!V:V,'Budget Worksheet for Pivot Tabl'!K699,[1]Budget!AC:AC)=P699</f>
        <v>1</v>
      </c>
    </row>
    <row r="700" spans="1:19" x14ac:dyDescent="0.25">
      <c r="A700" t="s">
        <v>16</v>
      </c>
      <c r="B700" t="s">
        <v>2</v>
      </c>
      <c r="C700" t="s">
        <v>9</v>
      </c>
      <c r="D700" t="str">
        <f t="shared" si="10"/>
        <v>OUTFLOWS</v>
      </c>
      <c r="E700" t="s">
        <v>108</v>
      </c>
      <c r="F700" t="s">
        <v>109</v>
      </c>
      <c r="G700" t="s">
        <v>102</v>
      </c>
      <c r="H700" t="s">
        <v>212</v>
      </c>
      <c r="I700" t="s">
        <v>1194</v>
      </c>
      <c r="J700" t="s">
        <v>1195</v>
      </c>
      <c r="K700" t="s">
        <v>1218</v>
      </c>
      <c r="L700" t="s">
        <v>640</v>
      </c>
      <c r="M700" s="17">
        <f>VLOOKUP($K700,[1]Budget!$V:$AE,5,0)*IF($C700="1 - Revenues",1,IF(AND($C700="5 - Transfers",MID(I700,15,1)="4"),1,-1))</f>
        <v>0</v>
      </c>
      <c r="N700" s="17">
        <f>VLOOKUP($K700,[1]Budget!$V:$AE,6,0)*IF($C700="1 - Revenues",1,IF(AND($C700="5 - Transfers",MID(J700,15,1)="4"),1,-1))</f>
        <v>0</v>
      </c>
      <c r="O700" s="17">
        <f>IFERROR(IF(RIGHT(LEFT(K700,15),1)="4",VLOOKUP(K700,'[1]Budget Worksheet'!A:B,2,0),-1*VLOOKUP(K700,'[1]Budget Worksheet'!A:B,2,0)),0)</f>
        <v>0</v>
      </c>
      <c r="P700" s="17">
        <f>VLOOKUP($K700,[1]Budget!$V:$AE,8,0)*IF($C700="1 - Revenues",1,IF(AND($C700="5 - Transfers",MID($K700,15,1)="4"),1,-1))</f>
        <v>0</v>
      </c>
      <c r="Q700" s="17">
        <f>VLOOKUP($K700,[1]Budget!$V:$AE,10,0)*IF($C700="1 - Revenues",1,IF(AND($C700="5 - Transfers",MID(K700,15,1)="4"),1,-1))</f>
        <v>0</v>
      </c>
      <c r="S700" s="18" t="b">
        <f>IF(LEFT(C700,1)="1",1,-1)*SUMIF([1]Budget!V:V,'Budget Worksheet for Pivot Tabl'!K700,[1]Budget!AC:AC)=P700</f>
        <v>1</v>
      </c>
    </row>
    <row r="701" spans="1:19" x14ac:dyDescent="0.25">
      <c r="A701" t="s">
        <v>16</v>
      </c>
      <c r="B701" t="s">
        <v>2</v>
      </c>
      <c r="C701" t="s">
        <v>9</v>
      </c>
      <c r="D701" t="str">
        <f t="shared" si="10"/>
        <v>OUTFLOWS</v>
      </c>
      <c r="E701" t="s">
        <v>108</v>
      </c>
      <c r="F701" t="s">
        <v>109</v>
      </c>
      <c r="G701" t="s">
        <v>102</v>
      </c>
      <c r="H701" t="s">
        <v>212</v>
      </c>
      <c r="I701" t="s">
        <v>1194</v>
      </c>
      <c r="J701" t="s">
        <v>1195</v>
      </c>
      <c r="K701" t="s">
        <v>1219</v>
      </c>
      <c r="L701" t="s">
        <v>1220</v>
      </c>
      <c r="M701" s="17">
        <f>VLOOKUP($K701,[1]Budget!$V:$AE,5,0)*IF($C701="1 - Revenues",1,IF(AND($C701="5 - Transfers",MID(I701,15,1)="4"),1,-1))</f>
        <v>-68000</v>
      </c>
      <c r="N701" s="17">
        <f>VLOOKUP($K701,[1]Budget!$V:$AE,6,0)*IF($C701="1 - Revenues",1,IF(AND($C701="5 - Transfers",MID(J701,15,1)="4"),1,-1))</f>
        <v>-79000</v>
      </c>
      <c r="O701" s="17">
        <f>IFERROR(IF(RIGHT(LEFT(K701,15),1)="4",VLOOKUP(K701,'[1]Budget Worksheet'!A:B,2,0),-1*VLOOKUP(K701,'[1]Budget Worksheet'!A:B,2,0)),0)</f>
        <v>-70000</v>
      </c>
      <c r="P701" s="17">
        <f>VLOOKUP($K701,[1]Budget!$V:$AE,8,0)*IF($C701="1 - Revenues",1,IF(AND($C701="5 - Transfers",MID($K701,15,1)="4"),1,-1))</f>
        <v>-70000</v>
      </c>
      <c r="Q701" s="17">
        <f>VLOOKUP($K701,[1]Budget!$V:$AE,10,0)*IF($C701="1 - Revenues",1,IF(AND($C701="5 - Transfers",MID(K701,15,1)="4"),1,-1))</f>
        <v>0</v>
      </c>
      <c r="S701" s="18" t="b">
        <f>IF(LEFT(C701,1)="1",1,-1)*SUMIF([1]Budget!V:V,'Budget Worksheet for Pivot Tabl'!K701,[1]Budget!AC:AC)=P701</f>
        <v>1</v>
      </c>
    </row>
    <row r="702" spans="1:19" x14ac:dyDescent="0.25">
      <c r="A702" t="s">
        <v>16</v>
      </c>
      <c r="B702" t="s">
        <v>2</v>
      </c>
      <c r="C702" t="s">
        <v>9</v>
      </c>
      <c r="D702" t="str">
        <f t="shared" si="10"/>
        <v>OUTFLOWS</v>
      </c>
      <c r="E702" t="s">
        <v>108</v>
      </c>
      <c r="F702" t="s">
        <v>109</v>
      </c>
      <c r="G702" t="s">
        <v>102</v>
      </c>
      <c r="H702" t="s">
        <v>212</v>
      </c>
      <c r="I702" t="s">
        <v>1194</v>
      </c>
      <c r="J702" t="s">
        <v>1195</v>
      </c>
      <c r="K702" t="s">
        <v>1221</v>
      </c>
      <c r="L702" t="s">
        <v>649</v>
      </c>
      <c r="M702" s="17">
        <f>VLOOKUP($K702,[1]Budget!$V:$AE,5,0)*IF($C702="1 - Revenues",1,IF(AND($C702="5 - Transfers",MID(I702,15,1)="4"),1,-1))</f>
        <v>0</v>
      </c>
      <c r="N702" s="17">
        <f>VLOOKUP($K702,[1]Budget!$V:$AE,6,0)*IF($C702="1 - Revenues",1,IF(AND($C702="5 - Transfers",MID(J702,15,1)="4"),1,-1))</f>
        <v>0</v>
      </c>
      <c r="O702" s="17">
        <f>IFERROR(IF(RIGHT(LEFT(K702,15),1)="4",VLOOKUP(K702,'[1]Budget Worksheet'!A:B,2,0),-1*VLOOKUP(K702,'[1]Budget Worksheet'!A:B,2,0)),0)</f>
        <v>0</v>
      </c>
      <c r="P702" s="17">
        <f>VLOOKUP($K702,[1]Budget!$V:$AE,8,0)*IF($C702="1 - Revenues",1,IF(AND($C702="5 - Transfers",MID($K702,15,1)="4"),1,-1))</f>
        <v>0</v>
      </c>
      <c r="Q702" s="17">
        <f>VLOOKUP($K702,[1]Budget!$V:$AE,10,0)*IF($C702="1 - Revenues",1,IF(AND($C702="5 - Transfers",MID(K702,15,1)="4"),1,-1))</f>
        <v>0</v>
      </c>
      <c r="S702" s="18" t="b">
        <f>IF(LEFT(C702,1)="1",1,-1)*SUMIF([1]Budget!V:V,'Budget Worksheet for Pivot Tabl'!K702,[1]Budget!AC:AC)=P702</f>
        <v>1</v>
      </c>
    </row>
    <row r="703" spans="1:19" x14ac:dyDescent="0.25">
      <c r="A703" t="s">
        <v>16</v>
      </c>
      <c r="B703" t="s">
        <v>2</v>
      </c>
      <c r="C703" t="s">
        <v>9</v>
      </c>
      <c r="D703" t="str">
        <f t="shared" si="10"/>
        <v>OUTFLOWS</v>
      </c>
      <c r="E703" t="s">
        <v>108</v>
      </c>
      <c r="F703" t="s">
        <v>109</v>
      </c>
      <c r="G703" t="s">
        <v>102</v>
      </c>
      <c r="H703" t="s">
        <v>212</v>
      </c>
      <c r="I703" t="s">
        <v>1194</v>
      </c>
      <c r="J703" t="s">
        <v>1195</v>
      </c>
      <c r="K703" t="s">
        <v>1222</v>
      </c>
      <c r="L703" t="s">
        <v>651</v>
      </c>
      <c r="M703" s="17">
        <f>VLOOKUP($K703,[1]Budget!$V:$AE,5,0)*IF($C703="1 - Revenues",1,IF(AND($C703="5 - Transfers",MID(I703,15,1)="4"),1,-1))</f>
        <v>0</v>
      </c>
      <c r="N703" s="17">
        <f>VLOOKUP($K703,[1]Budget!$V:$AE,6,0)*IF($C703="1 - Revenues",1,IF(AND($C703="5 - Transfers",MID(J703,15,1)="4"),1,-1))</f>
        <v>0</v>
      </c>
      <c r="O703" s="17">
        <f>IFERROR(IF(RIGHT(LEFT(K703,15),1)="4",VLOOKUP(K703,'[1]Budget Worksheet'!A:B,2,0),-1*VLOOKUP(K703,'[1]Budget Worksheet'!A:B,2,0)),0)</f>
        <v>0</v>
      </c>
      <c r="P703" s="17">
        <f>VLOOKUP($K703,[1]Budget!$V:$AE,8,0)*IF($C703="1 - Revenues",1,IF(AND($C703="5 - Transfers",MID($K703,15,1)="4"),1,-1))</f>
        <v>0</v>
      </c>
      <c r="Q703" s="17">
        <f>VLOOKUP($K703,[1]Budget!$V:$AE,10,0)*IF($C703="1 - Revenues",1,IF(AND($C703="5 - Transfers",MID(K703,15,1)="4"),1,-1))</f>
        <v>0</v>
      </c>
      <c r="S703" s="18" t="b">
        <f>IF(LEFT(C703,1)="1",1,-1)*SUMIF([1]Budget!V:V,'Budget Worksheet for Pivot Tabl'!K703,[1]Budget!AC:AC)=P703</f>
        <v>1</v>
      </c>
    </row>
    <row r="704" spans="1:19" x14ac:dyDescent="0.25">
      <c r="A704" t="s">
        <v>16</v>
      </c>
      <c r="B704" t="s">
        <v>2</v>
      </c>
      <c r="C704" t="s">
        <v>9</v>
      </c>
      <c r="D704" t="str">
        <f t="shared" si="10"/>
        <v>OUTFLOWS</v>
      </c>
      <c r="E704" t="s">
        <v>108</v>
      </c>
      <c r="F704" t="s">
        <v>109</v>
      </c>
      <c r="G704" t="s">
        <v>102</v>
      </c>
      <c r="H704" t="s">
        <v>212</v>
      </c>
      <c r="I704" t="s">
        <v>1194</v>
      </c>
      <c r="J704" t="s">
        <v>1195</v>
      </c>
      <c r="K704" t="s">
        <v>1223</v>
      </c>
      <c r="L704" t="s">
        <v>653</v>
      </c>
      <c r="M704" s="17">
        <f>VLOOKUP($K704,[1]Budget!$V:$AE,5,0)*IF($C704="1 - Revenues",1,IF(AND($C704="5 - Transfers",MID(I704,15,1)="4"),1,-1))</f>
        <v>0</v>
      </c>
      <c r="N704" s="17">
        <f>VLOOKUP($K704,[1]Budget!$V:$AE,6,0)*IF($C704="1 - Revenues",1,IF(AND($C704="5 - Transfers",MID(J704,15,1)="4"),1,-1))</f>
        <v>0</v>
      </c>
      <c r="O704" s="17">
        <f>IFERROR(IF(RIGHT(LEFT(K704,15),1)="4",VLOOKUP(K704,'[1]Budget Worksheet'!A:B,2,0),-1*VLOOKUP(K704,'[1]Budget Worksheet'!A:B,2,0)),0)</f>
        <v>0</v>
      </c>
      <c r="P704" s="17">
        <f>VLOOKUP($K704,[1]Budget!$V:$AE,8,0)*IF($C704="1 - Revenues",1,IF(AND($C704="5 - Transfers",MID($K704,15,1)="4"),1,-1))</f>
        <v>0</v>
      </c>
      <c r="Q704" s="17">
        <f>VLOOKUP($K704,[1]Budget!$V:$AE,10,0)*IF($C704="1 - Revenues",1,IF(AND($C704="5 - Transfers",MID(K704,15,1)="4"),1,-1))</f>
        <v>0</v>
      </c>
      <c r="S704" s="18" t="b">
        <f>IF(LEFT(C704,1)="1",1,-1)*SUMIF([1]Budget!V:V,'Budget Worksheet for Pivot Tabl'!K704,[1]Budget!AC:AC)=P704</f>
        <v>1</v>
      </c>
    </row>
    <row r="705" spans="1:19" x14ac:dyDescent="0.25">
      <c r="A705" t="s">
        <v>16</v>
      </c>
      <c r="B705" t="s">
        <v>2</v>
      </c>
      <c r="C705" t="s">
        <v>9</v>
      </c>
      <c r="D705" t="str">
        <f t="shared" si="10"/>
        <v>OUTFLOWS</v>
      </c>
      <c r="E705" t="s">
        <v>108</v>
      </c>
      <c r="F705" t="s">
        <v>109</v>
      </c>
      <c r="G705" t="s">
        <v>102</v>
      </c>
      <c r="H705" t="s">
        <v>212</v>
      </c>
      <c r="I705" t="s">
        <v>1194</v>
      </c>
      <c r="J705" t="s">
        <v>1195</v>
      </c>
      <c r="K705" t="s">
        <v>1224</v>
      </c>
      <c r="L705" t="s">
        <v>1072</v>
      </c>
      <c r="M705" s="17">
        <f>VLOOKUP($K705,[1]Budget!$V:$AE,5,0)*IF($C705="1 - Revenues",1,IF(AND($C705="5 - Transfers",MID(I705,15,1)="4"),1,-1))</f>
        <v>0</v>
      </c>
      <c r="N705" s="17">
        <f>VLOOKUP($K705,[1]Budget!$V:$AE,6,0)*IF($C705="1 - Revenues",1,IF(AND($C705="5 - Transfers",MID(J705,15,1)="4"),1,-1))</f>
        <v>0</v>
      </c>
      <c r="O705" s="17">
        <f>IFERROR(IF(RIGHT(LEFT(K705,15),1)="4",VLOOKUP(K705,'[1]Budget Worksheet'!A:B,2,0),-1*VLOOKUP(K705,'[1]Budget Worksheet'!A:B,2,0)),0)</f>
        <v>-10000</v>
      </c>
      <c r="P705" s="17">
        <f>VLOOKUP($K705,[1]Budget!$V:$AE,8,0)*IF($C705="1 - Revenues",1,IF(AND($C705="5 - Transfers",MID($K705,15,1)="4"),1,-1))</f>
        <v>-10000</v>
      </c>
      <c r="Q705" s="17">
        <f>VLOOKUP($K705,[1]Budget!$V:$AE,10,0)*IF($C705="1 - Revenues",1,IF(AND($C705="5 - Transfers",MID(K705,15,1)="4"),1,-1))</f>
        <v>0</v>
      </c>
      <c r="S705" s="18" t="b">
        <f>IF(LEFT(C705,1)="1",1,-1)*SUMIF([1]Budget!V:V,'Budget Worksheet for Pivot Tabl'!K705,[1]Budget!AC:AC)=P705</f>
        <v>1</v>
      </c>
    </row>
    <row r="706" spans="1:19" x14ac:dyDescent="0.25">
      <c r="A706" t="s">
        <v>16</v>
      </c>
      <c r="B706" t="s">
        <v>2</v>
      </c>
      <c r="C706" t="s">
        <v>10</v>
      </c>
      <c r="D706" t="str">
        <f t="shared" si="10"/>
        <v>OUTFLOWS</v>
      </c>
      <c r="E706" t="s">
        <v>108</v>
      </c>
      <c r="F706" t="s">
        <v>109</v>
      </c>
      <c r="G706" t="s">
        <v>102</v>
      </c>
      <c r="H706" t="s">
        <v>212</v>
      </c>
      <c r="I706" t="s">
        <v>1194</v>
      </c>
      <c r="J706" t="s">
        <v>1195</v>
      </c>
      <c r="K706" t="s">
        <v>1225</v>
      </c>
      <c r="L706" t="s">
        <v>1133</v>
      </c>
      <c r="M706" s="17">
        <f>VLOOKUP($K706,[1]Budget!$V:$AE,5,0)*IF($C706="1 - Revenues",1,IF(AND($C706="5 - Transfers",MID(I706,15,1)="4"),1,-1))</f>
        <v>0</v>
      </c>
      <c r="N706" s="17">
        <f>VLOOKUP($K706,[1]Budget!$V:$AE,6,0)*IF($C706="1 - Revenues",1,IF(AND($C706="5 - Transfers",MID(J706,15,1)="4"),1,-1))</f>
        <v>0</v>
      </c>
      <c r="O706" s="17">
        <f>IFERROR(IF(RIGHT(LEFT(K706,15),1)="4",VLOOKUP(K706,'[1]Budget Worksheet'!A:B,2,0),-1*VLOOKUP(K706,'[1]Budget Worksheet'!A:B,2,0)),0)</f>
        <v>0</v>
      </c>
      <c r="P706" s="17">
        <f>VLOOKUP($K706,[1]Budget!$V:$AE,8,0)*IF($C706="1 - Revenues",1,IF(AND($C706="5 - Transfers",MID($K706,15,1)="4"),1,-1))</f>
        <v>0</v>
      </c>
      <c r="Q706" s="17">
        <f>VLOOKUP($K706,[1]Budget!$V:$AE,10,0)*IF($C706="1 - Revenues",1,IF(AND($C706="5 - Transfers",MID(K706,15,1)="4"),1,-1))</f>
        <v>0</v>
      </c>
      <c r="S706" s="18" t="b">
        <f>IF(LEFT(C706,1)="1",1,-1)*SUMIF([1]Budget!V:V,'Budget Worksheet for Pivot Tabl'!K706,[1]Budget!AC:AC)=P706</f>
        <v>1</v>
      </c>
    </row>
    <row r="707" spans="1:19" x14ac:dyDescent="0.25">
      <c r="A707" t="s">
        <v>16</v>
      </c>
      <c r="B707" t="s">
        <v>2</v>
      </c>
      <c r="C707" t="s">
        <v>10</v>
      </c>
      <c r="D707" t="str">
        <f t="shared" ref="D707:D770" si="11">IF(C707="1 - Revenues","INFLOWS","OUTFLOWS")</f>
        <v>OUTFLOWS</v>
      </c>
      <c r="E707" t="s">
        <v>108</v>
      </c>
      <c r="F707" t="s">
        <v>109</v>
      </c>
      <c r="G707" t="s">
        <v>102</v>
      </c>
      <c r="H707" t="s">
        <v>212</v>
      </c>
      <c r="I707" t="s">
        <v>1194</v>
      </c>
      <c r="J707" t="s">
        <v>1195</v>
      </c>
      <c r="K707" t="s">
        <v>1226</v>
      </c>
      <c r="L707" t="s">
        <v>538</v>
      </c>
      <c r="M707" s="17">
        <f>VLOOKUP($K707,[1]Budget!$V:$AE,5,0)*IF($C707="1 - Revenues",1,IF(AND($C707="5 - Transfers",MID(I707,15,1)="4"),1,-1))</f>
        <v>0</v>
      </c>
      <c r="N707" s="17">
        <f>VLOOKUP($K707,[1]Budget!$V:$AE,6,0)*IF($C707="1 - Revenues",1,IF(AND($C707="5 - Transfers",MID(J707,15,1)="4"),1,-1))</f>
        <v>-142000</v>
      </c>
      <c r="O707" s="17">
        <f>IFERROR(IF(RIGHT(LEFT(K707,15),1)="4",VLOOKUP(K707,'[1]Budget Worksheet'!A:B,2,0),-1*VLOOKUP(K707,'[1]Budget Worksheet'!A:B,2,0)),0)</f>
        <v>-148934</v>
      </c>
      <c r="P707" s="17">
        <f>VLOOKUP($K707,[1]Budget!$V:$AE,8,0)*IF($C707="1 - Revenues",1,IF(AND($C707="5 - Transfers",MID($K707,15,1)="4"),1,-1))</f>
        <v>-148934</v>
      </c>
      <c r="Q707" s="17">
        <f>VLOOKUP($K707,[1]Budget!$V:$AE,10,0)*IF($C707="1 - Revenues",1,IF(AND($C707="5 - Transfers",MID(K707,15,1)="4"),1,-1))</f>
        <v>0</v>
      </c>
      <c r="S707" s="18" t="b">
        <f>IF(LEFT(C707,1)="1",1,-1)*SUMIF([1]Budget!V:V,'Budget Worksheet for Pivot Tabl'!K707,[1]Budget!AC:AC)=P707</f>
        <v>1</v>
      </c>
    </row>
    <row r="708" spans="1:19" x14ac:dyDescent="0.25">
      <c r="A708" t="s">
        <v>16</v>
      </c>
      <c r="B708" t="s">
        <v>2</v>
      </c>
      <c r="C708" t="s">
        <v>8</v>
      </c>
      <c r="D708" t="str">
        <f t="shared" si="11"/>
        <v>OUTFLOWS</v>
      </c>
      <c r="E708" t="s">
        <v>108</v>
      </c>
      <c r="F708" t="s">
        <v>109</v>
      </c>
      <c r="G708" t="s">
        <v>102</v>
      </c>
      <c r="H708" t="s">
        <v>212</v>
      </c>
      <c r="I708" t="s">
        <v>371</v>
      </c>
      <c r="J708" t="s">
        <v>372</v>
      </c>
      <c r="K708" t="s">
        <v>1227</v>
      </c>
      <c r="L708" t="s">
        <v>590</v>
      </c>
      <c r="M708" s="17">
        <f>VLOOKUP($K708,[1]Budget!$V:$AE,5,0)*IF($C708="1 - Revenues",1,IF(AND($C708="5 - Transfers",MID(I708,15,1)="4"),1,-1))</f>
        <v>-152000</v>
      </c>
      <c r="N708" s="17">
        <f>VLOOKUP($K708,[1]Budget!$V:$AE,6,0)*IF($C708="1 - Revenues",1,IF(AND($C708="5 - Transfers",MID(J708,15,1)="4"),1,-1))</f>
        <v>-135000</v>
      </c>
      <c r="O708" s="17">
        <f>IFERROR(IF(RIGHT(LEFT(K708,15),1)="4",VLOOKUP(K708,'[1]Budget Worksheet'!A:B,2,0),-1*VLOOKUP(K708,'[1]Budget Worksheet'!A:B,2,0)),0)</f>
        <v>-151112</v>
      </c>
      <c r="P708" s="17">
        <f>VLOOKUP($K708,[1]Budget!$V:$AE,8,0)*IF($C708="1 - Revenues",1,IF(AND($C708="5 - Transfers",MID($K708,15,1)="4"),1,-1))</f>
        <v>-154000</v>
      </c>
      <c r="Q708" s="17">
        <f>VLOOKUP($K708,[1]Budget!$V:$AE,10,0)*IF($C708="1 - Revenues",1,IF(AND($C708="5 - Transfers",MID(K708,15,1)="4"),1,-1))</f>
        <v>-2888</v>
      </c>
      <c r="S708" s="18" t="b">
        <f>IF(LEFT(C708,1)="1",1,-1)*SUMIF([1]Budget!V:V,'Budget Worksheet for Pivot Tabl'!K708,[1]Budget!AC:AC)=P708</f>
        <v>1</v>
      </c>
    </row>
    <row r="709" spans="1:19" x14ac:dyDescent="0.25">
      <c r="A709" t="s">
        <v>16</v>
      </c>
      <c r="B709" t="s">
        <v>2</v>
      </c>
      <c r="C709" t="s">
        <v>8</v>
      </c>
      <c r="D709" t="str">
        <f t="shared" si="11"/>
        <v>OUTFLOWS</v>
      </c>
      <c r="E709" t="s">
        <v>108</v>
      </c>
      <c r="F709" t="s">
        <v>109</v>
      </c>
      <c r="G709" t="s">
        <v>102</v>
      </c>
      <c r="H709" t="s">
        <v>212</v>
      </c>
      <c r="I709" t="s">
        <v>371</v>
      </c>
      <c r="J709" t="s">
        <v>372</v>
      </c>
      <c r="K709" t="s">
        <v>1228</v>
      </c>
      <c r="L709" t="s">
        <v>582</v>
      </c>
      <c r="M709" s="17">
        <f>VLOOKUP($K709,[1]Budget!$V:$AE,5,0)*IF($C709="1 - Revenues",1,IF(AND($C709="5 - Transfers",MID(I709,15,1)="4"),1,-1))</f>
        <v>0</v>
      </c>
      <c r="N709" s="17">
        <f>VLOOKUP($K709,[1]Budget!$V:$AE,6,0)*IF($C709="1 - Revenues",1,IF(AND($C709="5 - Transfers",MID(J709,15,1)="4"),1,-1))</f>
        <v>0</v>
      </c>
      <c r="O709" s="17">
        <f>IFERROR(IF(RIGHT(LEFT(K709,15),1)="4",VLOOKUP(K709,'[1]Budget Worksheet'!A:B,2,0),-1*VLOOKUP(K709,'[1]Budget Worksheet'!A:B,2,0)),0)</f>
        <v>0</v>
      </c>
      <c r="P709" s="17">
        <f>VLOOKUP($K709,[1]Budget!$V:$AE,8,0)*IF($C709="1 - Revenues",1,IF(AND($C709="5 - Transfers",MID($K709,15,1)="4"),1,-1))</f>
        <v>0</v>
      </c>
      <c r="Q709" s="17">
        <f>VLOOKUP($K709,[1]Budget!$V:$AE,10,0)*IF($C709="1 - Revenues",1,IF(AND($C709="5 - Transfers",MID(K709,15,1)="4"),1,-1))</f>
        <v>0</v>
      </c>
      <c r="S709" s="18" t="b">
        <f>IF(LEFT(C709,1)="1",1,-1)*SUMIF([1]Budget!V:V,'Budget Worksheet for Pivot Tabl'!K709,[1]Budget!AC:AC)=P709</f>
        <v>1</v>
      </c>
    </row>
    <row r="710" spans="1:19" x14ac:dyDescent="0.25">
      <c r="A710" t="s">
        <v>16</v>
      </c>
      <c r="B710" t="s">
        <v>2</v>
      </c>
      <c r="C710" t="s">
        <v>8</v>
      </c>
      <c r="D710" t="str">
        <f t="shared" si="11"/>
        <v>OUTFLOWS</v>
      </c>
      <c r="E710" t="s">
        <v>108</v>
      </c>
      <c r="F710" t="s">
        <v>109</v>
      </c>
      <c r="G710" t="s">
        <v>102</v>
      </c>
      <c r="H710" t="s">
        <v>212</v>
      </c>
      <c r="I710" t="s">
        <v>371</v>
      </c>
      <c r="J710" t="s">
        <v>372</v>
      </c>
      <c r="K710" t="s">
        <v>1229</v>
      </c>
      <c r="L710" t="s">
        <v>593</v>
      </c>
      <c r="M710" s="17">
        <f>VLOOKUP($K710,[1]Budget!$V:$AE,5,0)*IF($C710="1 - Revenues",1,IF(AND($C710="5 - Transfers",MID(I710,15,1)="4"),1,-1))</f>
        <v>-29000</v>
      </c>
      <c r="N710" s="17">
        <f>VLOOKUP($K710,[1]Budget!$V:$AE,6,0)*IF($C710="1 - Revenues",1,IF(AND($C710="5 - Transfers",MID(J710,15,1)="4"),1,-1))</f>
        <v>-41000</v>
      </c>
      <c r="O710" s="17">
        <f>IFERROR(IF(RIGHT(LEFT(K710,15),1)="4",VLOOKUP(K710,'[1]Budget Worksheet'!A:B,2,0),-1*VLOOKUP(K710,'[1]Budget Worksheet'!A:B,2,0)),0)</f>
        <v>-41200</v>
      </c>
      <c r="P710" s="17">
        <f>VLOOKUP($K710,[1]Budget!$V:$AE,8,0)*IF($C710="1 - Revenues",1,IF(AND($C710="5 - Transfers",MID($K710,15,1)="4"),1,-1))</f>
        <v>-60000</v>
      </c>
      <c r="Q710" s="17">
        <f>VLOOKUP($K710,[1]Budget!$V:$AE,10,0)*IF($C710="1 - Revenues",1,IF(AND($C710="5 - Transfers",MID(K710,15,1)="4"),1,-1))</f>
        <v>-18800</v>
      </c>
      <c r="S710" s="18" t="b">
        <f>IF(LEFT(C710,1)="1",1,-1)*SUMIF([1]Budget!V:V,'Budget Worksheet for Pivot Tabl'!K710,[1]Budget!AC:AC)=P710</f>
        <v>1</v>
      </c>
    </row>
    <row r="711" spans="1:19" x14ac:dyDescent="0.25">
      <c r="A711" t="s">
        <v>16</v>
      </c>
      <c r="B711" t="s">
        <v>2</v>
      </c>
      <c r="C711" t="s">
        <v>8</v>
      </c>
      <c r="D711" t="str">
        <f t="shared" si="11"/>
        <v>OUTFLOWS</v>
      </c>
      <c r="E711" t="s">
        <v>108</v>
      </c>
      <c r="F711" t="s">
        <v>109</v>
      </c>
      <c r="G711" t="s">
        <v>102</v>
      </c>
      <c r="H711" t="s">
        <v>212</v>
      </c>
      <c r="I711" t="s">
        <v>371</v>
      </c>
      <c r="J711" t="s">
        <v>372</v>
      </c>
      <c r="K711" t="s">
        <v>1230</v>
      </c>
      <c r="L711" t="s">
        <v>919</v>
      </c>
      <c r="M711" s="17">
        <f>VLOOKUP($K711,[1]Budget!$V:$AE,5,0)*IF($C711="1 - Revenues",1,IF(AND($C711="5 - Transfers",MID(I711,15,1)="4"),1,-1))</f>
        <v>-7000</v>
      </c>
      <c r="N711" s="17">
        <f>VLOOKUP($K711,[1]Budget!$V:$AE,6,0)*IF($C711="1 - Revenues",1,IF(AND($C711="5 - Transfers",MID(J711,15,1)="4"),1,-1))</f>
        <v>-6000</v>
      </c>
      <c r="O711" s="17">
        <f>IFERROR(IF(RIGHT(LEFT(K711,15),1)="4",VLOOKUP(K711,'[1]Budget Worksheet'!A:B,2,0),-1*VLOOKUP(K711,'[1]Budget Worksheet'!A:B,2,0)),0)</f>
        <v>0</v>
      </c>
      <c r="P711" s="17">
        <f>VLOOKUP($K711,[1]Budget!$V:$AE,8,0)*IF($C711="1 - Revenues",1,IF(AND($C711="5 - Transfers",MID($K711,15,1)="4"),1,-1))</f>
        <v>0</v>
      </c>
      <c r="Q711" s="17">
        <f>VLOOKUP($K711,[1]Budget!$V:$AE,10,0)*IF($C711="1 - Revenues",1,IF(AND($C711="5 - Transfers",MID(K711,15,1)="4"),1,-1))</f>
        <v>0</v>
      </c>
      <c r="S711" s="18" t="b">
        <f>IF(LEFT(C711,1)="1",1,-1)*SUMIF([1]Budget!V:V,'Budget Worksheet for Pivot Tabl'!K711,[1]Budget!AC:AC)=P711</f>
        <v>1</v>
      </c>
    </row>
    <row r="712" spans="1:19" x14ac:dyDescent="0.25">
      <c r="A712" t="s">
        <v>16</v>
      </c>
      <c r="B712" t="s">
        <v>2</v>
      </c>
      <c r="C712" t="s">
        <v>8</v>
      </c>
      <c r="D712" t="str">
        <f t="shared" si="11"/>
        <v>OUTFLOWS</v>
      </c>
      <c r="E712" t="s">
        <v>108</v>
      </c>
      <c r="F712" t="s">
        <v>109</v>
      </c>
      <c r="G712" t="s">
        <v>102</v>
      </c>
      <c r="H712" t="s">
        <v>212</v>
      </c>
      <c r="I712" t="s">
        <v>371</v>
      </c>
      <c r="J712" t="s">
        <v>372</v>
      </c>
      <c r="K712" t="s">
        <v>1231</v>
      </c>
      <c r="L712" t="s">
        <v>599</v>
      </c>
      <c r="M712" s="17">
        <f>VLOOKUP($K712,[1]Budget!$V:$AE,5,0)*IF($C712="1 - Revenues",1,IF(AND($C712="5 - Transfers",MID(I712,15,1)="4"),1,-1))</f>
        <v>-1000</v>
      </c>
      <c r="N712" s="17">
        <f>VLOOKUP($K712,[1]Budget!$V:$AE,6,0)*IF($C712="1 - Revenues",1,IF(AND($C712="5 - Transfers",MID(J712,15,1)="4"),1,-1))</f>
        <v>-1000</v>
      </c>
      <c r="O712" s="17">
        <f>IFERROR(IF(RIGHT(LEFT(K712,15),1)="4",VLOOKUP(K712,'[1]Budget Worksheet'!A:B,2,0),-1*VLOOKUP(K712,'[1]Budget Worksheet'!A:B,2,0)),0)</f>
        <v>-2200</v>
      </c>
      <c r="P712" s="17">
        <f>VLOOKUP($K712,[1]Budget!$V:$AE,8,0)*IF($C712="1 - Revenues",1,IF(AND($C712="5 - Transfers",MID($K712,15,1)="4"),1,-1))</f>
        <v>-2200</v>
      </c>
      <c r="Q712" s="17">
        <f>VLOOKUP($K712,[1]Budget!$V:$AE,10,0)*IF($C712="1 - Revenues",1,IF(AND($C712="5 - Transfers",MID(K712,15,1)="4"),1,-1))</f>
        <v>0</v>
      </c>
      <c r="S712" s="18" t="b">
        <f>IF(LEFT(C712,1)="1",1,-1)*SUMIF([1]Budget!V:V,'Budget Worksheet for Pivot Tabl'!K712,[1]Budget!AC:AC)=P712</f>
        <v>1</v>
      </c>
    </row>
    <row r="713" spans="1:19" x14ac:dyDescent="0.25">
      <c r="A713" t="s">
        <v>16</v>
      </c>
      <c r="B713" t="s">
        <v>2</v>
      </c>
      <c r="C713" t="s">
        <v>8</v>
      </c>
      <c r="D713" t="str">
        <f t="shared" si="11"/>
        <v>OUTFLOWS</v>
      </c>
      <c r="E713" t="s">
        <v>108</v>
      </c>
      <c r="F713" t="s">
        <v>109</v>
      </c>
      <c r="G713" t="s">
        <v>102</v>
      </c>
      <c r="H713" t="s">
        <v>212</v>
      </c>
      <c r="I713" t="s">
        <v>371</v>
      </c>
      <c r="J713" t="s">
        <v>372</v>
      </c>
      <c r="K713" t="s">
        <v>1232</v>
      </c>
      <c r="L713" t="s">
        <v>1084</v>
      </c>
      <c r="M713" s="17">
        <f>VLOOKUP($K713,[1]Budget!$V:$AE,5,0)*IF($C713="1 - Revenues",1,IF(AND($C713="5 - Transfers",MID(I713,15,1)="4"),1,-1))</f>
        <v>0</v>
      </c>
      <c r="N713" s="17">
        <f>VLOOKUP($K713,[1]Budget!$V:$AE,6,0)*IF($C713="1 - Revenues",1,IF(AND($C713="5 - Transfers",MID(J713,15,1)="4"),1,-1))</f>
        <v>0</v>
      </c>
      <c r="O713" s="17">
        <f>IFERROR(IF(RIGHT(LEFT(K713,15),1)="4",VLOOKUP(K713,'[1]Budget Worksheet'!A:B,2,0),-1*VLOOKUP(K713,'[1]Budget Worksheet'!A:B,2,0)),0)</f>
        <v>0</v>
      </c>
      <c r="P713" s="17">
        <f>VLOOKUP($K713,[1]Budget!$V:$AE,8,0)*IF($C713="1 - Revenues",1,IF(AND($C713="5 - Transfers",MID($K713,15,1)="4"),1,-1))</f>
        <v>0</v>
      </c>
      <c r="Q713" s="17">
        <f>VLOOKUP($K713,[1]Budget!$V:$AE,10,0)*IF($C713="1 - Revenues",1,IF(AND($C713="5 - Transfers",MID(K713,15,1)="4"),1,-1))</f>
        <v>0</v>
      </c>
      <c r="S713" s="18" t="b">
        <f>IF(LEFT(C713,1)="1",1,-1)*SUMIF([1]Budget!V:V,'Budget Worksheet for Pivot Tabl'!K713,[1]Budget!AC:AC)=P713</f>
        <v>1</v>
      </c>
    </row>
    <row r="714" spans="1:19" x14ac:dyDescent="0.25">
      <c r="A714" t="s">
        <v>16</v>
      </c>
      <c r="B714" t="s">
        <v>2</v>
      </c>
      <c r="C714" t="s">
        <v>8</v>
      </c>
      <c r="D714" t="str">
        <f t="shared" si="11"/>
        <v>OUTFLOWS</v>
      </c>
      <c r="E714" t="s">
        <v>108</v>
      </c>
      <c r="F714" t="s">
        <v>109</v>
      </c>
      <c r="G714" t="s">
        <v>102</v>
      </c>
      <c r="H714" t="s">
        <v>212</v>
      </c>
      <c r="I714" t="s">
        <v>371</v>
      </c>
      <c r="J714" t="s">
        <v>372</v>
      </c>
      <c r="K714" t="s">
        <v>1233</v>
      </c>
      <c r="L714" t="s">
        <v>470</v>
      </c>
      <c r="M714" s="17">
        <f>VLOOKUP($K714,[1]Budget!$V:$AE,5,0)*IF($C714="1 - Revenues",1,IF(AND($C714="5 - Transfers",MID(I714,15,1)="4"),1,-1))</f>
        <v>-32000</v>
      </c>
      <c r="N714" s="17">
        <f>VLOOKUP($K714,[1]Budget!$V:$AE,6,0)*IF($C714="1 - Revenues",1,IF(AND($C714="5 - Transfers",MID(J714,15,1)="4"),1,-1))</f>
        <v>-30000</v>
      </c>
      <c r="O714" s="17">
        <f>IFERROR(IF(RIGHT(LEFT(K714,15),1)="4",VLOOKUP(K714,'[1]Budget Worksheet'!A:B,2,0),-1*VLOOKUP(K714,'[1]Budget Worksheet'!A:B,2,0)),0)</f>
        <v>-36298</v>
      </c>
      <c r="P714" s="17">
        <f>VLOOKUP($K714,[1]Budget!$V:$AE,8,0)*IF($C714="1 - Revenues",1,IF(AND($C714="5 - Transfers",MID($K714,15,1)="4"),1,-1))</f>
        <v>-43000</v>
      </c>
      <c r="Q714" s="17">
        <f>VLOOKUP($K714,[1]Budget!$V:$AE,10,0)*IF($C714="1 - Revenues",1,IF(AND($C714="5 - Transfers",MID(K714,15,1)="4"),1,-1))</f>
        <v>-6702</v>
      </c>
      <c r="S714" s="18" t="b">
        <f>IF(LEFT(C714,1)="1",1,-1)*SUMIF([1]Budget!V:V,'Budget Worksheet for Pivot Tabl'!K714,[1]Budget!AC:AC)=P714</f>
        <v>1</v>
      </c>
    </row>
    <row r="715" spans="1:19" x14ac:dyDescent="0.25">
      <c r="A715" t="s">
        <v>16</v>
      </c>
      <c r="B715" t="s">
        <v>2</v>
      </c>
      <c r="C715" t="s">
        <v>8</v>
      </c>
      <c r="D715" t="str">
        <f t="shared" si="11"/>
        <v>OUTFLOWS</v>
      </c>
      <c r="E715" t="s">
        <v>108</v>
      </c>
      <c r="F715" t="s">
        <v>109</v>
      </c>
      <c r="G715" t="s">
        <v>102</v>
      </c>
      <c r="H715" t="s">
        <v>212</v>
      </c>
      <c r="I715" t="s">
        <v>371</v>
      </c>
      <c r="J715" t="s">
        <v>372</v>
      </c>
      <c r="K715" t="s">
        <v>1234</v>
      </c>
      <c r="L715" t="s">
        <v>606</v>
      </c>
      <c r="M715" s="17">
        <f>VLOOKUP($K715,[1]Budget!$V:$AE,5,0)*IF($C715="1 - Revenues",1,IF(AND($C715="5 - Transfers",MID(I715,15,1)="4"),1,-1))</f>
        <v>0</v>
      </c>
      <c r="N715" s="17">
        <f>VLOOKUP($K715,[1]Budget!$V:$AE,6,0)*IF($C715="1 - Revenues",1,IF(AND($C715="5 - Transfers",MID(J715,15,1)="4"),1,-1))</f>
        <v>-1000</v>
      </c>
      <c r="O715" s="17">
        <f>IFERROR(IF(RIGHT(LEFT(K715,15),1)="4",VLOOKUP(K715,'[1]Budget Worksheet'!A:B,2,0),-1*VLOOKUP(K715,'[1]Budget Worksheet'!A:B,2,0)),0)</f>
        <v>-1163</v>
      </c>
      <c r="P715" s="17">
        <f>VLOOKUP($K715,[1]Budget!$V:$AE,8,0)*IF($C715="1 - Revenues",1,IF(AND($C715="5 - Transfers",MID($K715,15,1)="4"),1,-1))</f>
        <v>-1163</v>
      </c>
      <c r="Q715" s="17">
        <f>VLOOKUP($K715,[1]Budget!$V:$AE,10,0)*IF($C715="1 - Revenues",1,IF(AND($C715="5 - Transfers",MID(K715,15,1)="4"),1,-1))</f>
        <v>0</v>
      </c>
      <c r="S715" s="18" t="b">
        <f>IF(LEFT(C715,1)="1",1,-1)*SUMIF([1]Budget!V:V,'Budget Worksheet for Pivot Tabl'!K715,[1]Budget!AC:AC)=P715</f>
        <v>1</v>
      </c>
    </row>
    <row r="716" spans="1:19" x14ac:dyDescent="0.25">
      <c r="A716" t="s">
        <v>16</v>
      </c>
      <c r="B716" t="s">
        <v>2</v>
      </c>
      <c r="C716" t="s">
        <v>8</v>
      </c>
      <c r="D716" t="str">
        <f t="shared" si="11"/>
        <v>OUTFLOWS</v>
      </c>
      <c r="E716" t="s">
        <v>108</v>
      </c>
      <c r="F716" t="s">
        <v>109</v>
      </c>
      <c r="G716" t="s">
        <v>102</v>
      </c>
      <c r="H716" t="s">
        <v>212</v>
      </c>
      <c r="I716" t="s">
        <v>371</v>
      </c>
      <c r="J716" t="s">
        <v>372</v>
      </c>
      <c r="K716" t="s">
        <v>1235</v>
      </c>
      <c r="L716" t="s">
        <v>608</v>
      </c>
      <c r="M716" s="17">
        <f>VLOOKUP($K716,[1]Budget!$V:$AE,5,0)*IF($C716="1 - Revenues",1,IF(AND($C716="5 - Transfers",MID(I716,15,1)="4"),1,-1))</f>
        <v>-35000</v>
      </c>
      <c r="N716" s="17">
        <f>VLOOKUP($K716,[1]Budget!$V:$AE,6,0)*IF($C716="1 - Revenues",1,IF(AND($C716="5 - Transfers",MID(J716,15,1)="4"),1,-1))</f>
        <v>-26000</v>
      </c>
      <c r="O716" s="17">
        <f>IFERROR(IF(RIGHT(LEFT(K716,15),1)="4",VLOOKUP(K716,'[1]Budget Worksheet'!A:B,2,0),-1*VLOOKUP(K716,'[1]Budget Worksheet'!A:B,2,0)),0)</f>
        <v>-27060</v>
      </c>
      <c r="P716" s="17">
        <f>VLOOKUP($K716,[1]Budget!$V:$AE,8,0)*IF($C716="1 - Revenues",1,IF(AND($C716="5 - Transfers",MID($K716,15,1)="4"),1,-1))</f>
        <v>-27060</v>
      </c>
      <c r="Q716" s="17">
        <f>VLOOKUP($K716,[1]Budget!$V:$AE,10,0)*IF($C716="1 - Revenues",1,IF(AND($C716="5 - Transfers",MID(K716,15,1)="4"),1,-1))</f>
        <v>0</v>
      </c>
      <c r="S716" s="18" t="b">
        <f>IF(LEFT(C716,1)="1",1,-1)*SUMIF([1]Budget!V:V,'Budget Worksheet for Pivot Tabl'!K716,[1]Budget!AC:AC)=P716</f>
        <v>1</v>
      </c>
    </row>
    <row r="717" spans="1:19" x14ac:dyDescent="0.25">
      <c r="A717" t="s">
        <v>16</v>
      </c>
      <c r="B717" t="s">
        <v>2</v>
      </c>
      <c r="C717" t="s">
        <v>8</v>
      </c>
      <c r="D717" t="str">
        <f t="shared" si="11"/>
        <v>OUTFLOWS</v>
      </c>
      <c r="E717" t="s">
        <v>108</v>
      </c>
      <c r="F717" t="s">
        <v>109</v>
      </c>
      <c r="G717" t="s">
        <v>102</v>
      </c>
      <c r="H717" t="s">
        <v>212</v>
      </c>
      <c r="I717" t="s">
        <v>371</v>
      </c>
      <c r="J717" t="s">
        <v>372</v>
      </c>
      <c r="K717" t="s">
        <v>1236</v>
      </c>
      <c r="L717" t="s">
        <v>610</v>
      </c>
      <c r="M717" s="17">
        <f>VLOOKUP($K717,[1]Budget!$V:$AE,5,0)*IF($C717="1 - Revenues",1,IF(AND($C717="5 - Transfers",MID(I717,15,1)="4"),1,-1))</f>
        <v>-3000</v>
      </c>
      <c r="N717" s="17">
        <f>VLOOKUP($K717,[1]Budget!$V:$AE,6,0)*IF($C717="1 - Revenues",1,IF(AND($C717="5 - Transfers",MID(J717,15,1)="4"),1,-1))</f>
        <v>-2000</v>
      </c>
      <c r="O717" s="17">
        <f>IFERROR(IF(RIGHT(LEFT(K717,15),1)="4",VLOOKUP(K717,'[1]Budget Worksheet'!A:B,2,0),-1*VLOOKUP(K717,'[1]Budget Worksheet'!A:B,2,0)),0)</f>
        <v>-1799</v>
      </c>
      <c r="P717" s="17">
        <f>VLOOKUP($K717,[1]Budget!$V:$AE,8,0)*IF($C717="1 - Revenues",1,IF(AND($C717="5 - Transfers",MID($K717,15,1)="4"),1,-1))</f>
        <v>-1799</v>
      </c>
      <c r="Q717" s="17">
        <f>VLOOKUP($K717,[1]Budget!$V:$AE,10,0)*IF($C717="1 - Revenues",1,IF(AND($C717="5 - Transfers",MID(K717,15,1)="4"),1,-1))</f>
        <v>0</v>
      </c>
      <c r="S717" s="18" t="b">
        <f>IF(LEFT(C717,1)="1",1,-1)*SUMIF([1]Budget!V:V,'Budget Worksheet for Pivot Tabl'!K717,[1]Budget!AC:AC)=P717</f>
        <v>1</v>
      </c>
    </row>
    <row r="718" spans="1:19" x14ac:dyDescent="0.25">
      <c r="A718" t="s">
        <v>16</v>
      </c>
      <c r="B718" t="s">
        <v>2</v>
      </c>
      <c r="C718" t="s">
        <v>8</v>
      </c>
      <c r="D718" t="str">
        <f t="shared" si="11"/>
        <v>OUTFLOWS</v>
      </c>
      <c r="E718" t="s">
        <v>108</v>
      </c>
      <c r="F718" t="s">
        <v>109</v>
      </c>
      <c r="G718" t="s">
        <v>102</v>
      </c>
      <c r="H718" t="s">
        <v>212</v>
      </c>
      <c r="I718" t="s">
        <v>371</v>
      </c>
      <c r="J718" t="s">
        <v>372</v>
      </c>
      <c r="K718" t="s">
        <v>1237</v>
      </c>
      <c r="L718" t="s">
        <v>612</v>
      </c>
      <c r="M718" s="17">
        <f>VLOOKUP($K718,[1]Budget!$V:$AE,5,0)*IF($C718="1 - Revenues",1,IF(AND($C718="5 - Transfers",MID(I718,15,1)="4"),1,-1))</f>
        <v>0</v>
      </c>
      <c r="N718" s="17">
        <f>VLOOKUP($K718,[1]Budget!$V:$AE,6,0)*IF($C718="1 - Revenues",1,IF(AND($C718="5 - Transfers",MID(J718,15,1)="4"),1,-1))</f>
        <v>0</v>
      </c>
      <c r="O718" s="17">
        <f>IFERROR(IF(RIGHT(LEFT(K718,15),1)="4",VLOOKUP(K718,'[1]Budget Worksheet'!A:B,2,0),-1*VLOOKUP(K718,'[1]Budget Worksheet'!A:B,2,0)),0)</f>
        <v>-311</v>
      </c>
      <c r="P718" s="17">
        <f>VLOOKUP($K718,[1]Budget!$V:$AE,8,0)*IF($C718="1 - Revenues",1,IF(AND($C718="5 - Transfers",MID($K718,15,1)="4"),1,-1))</f>
        <v>-311</v>
      </c>
      <c r="Q718" s="17">
        <f>VLOOKUP($K718,[1]Budget!$V:$AE,10,0)*IF($C718="1 - Revenues",1,IF(AND($C718="5 - Transfers",MID(K718,15,1)="4"),1,-1))</f>
        <v>0</v>
      </c>
      <c r="S718" s="18" t="b">
        <f>IF(LEFT(C718,1)="1",1,-1)*SUMIF([1]Budget!V:V,'Budget Worksheet for Pivot Tabl'!K718,[1]Budget!AC:AC)=P718</f>
        <v>1</v>
      </c>
    </row>
    <row r="719" spans="1:19" x14ac:dyDescent="0.25">
      <c r="A719" t="s">
        <v>16</v>
      </c>
      <c r="B719" t="s">
        <v>2</v>
      </c>
      <c r="C719" t="s">
        <v>8</v>
      </c>
      <c r="D719" t="str">
        <f t="shared" si="11"/>
        <v>OUTFLOWS</v>
      </c>
      <c r="E719" t="s">
        <v>108</v>
      </c>
      <c r="F719" t="s">
        <v>109</v>
      </c>
      <c r="G719" t="s">
        <v>102</v>
      </c>
      <c r="H719" t="s">
        <v>212</v>
      </c>
      <c r="I719" t="s">
        <v>371</v>
      </c>
      <c r="J719" t="s">
        <v>372</v>
      </c>
      <c r="K719" t="s">
        <v>1238</v>
      </c>
      <c r="L719" t="s">
        <v>614</v>
      </c>
      <c r="M719" s="17">
        <f>VLOOKUP($K719,[1]Budget!$V:$AE,5,0)*IF($C719="1 - Revenues",1,IF(AND($C719="5 - Transfers",MID(I719,15,1)="4"),1,-1))</f>
        <v>0</v>
      </c>
      <c r="N719" s="17">
        <f>VLOOKUP($K719,[1]Budget!$V:$AE,6,0)*IF($C719="1 - Revenues",1,IF(AND($C719="5 - Transfers",MID(J719,15,1)="4"),1,-1))</f>
        <v>0</v>
      </c>
      <c r="O719" s="17">
        <f>IFERROR(IF(RIGHT(LEFT(K719,15),1)="4",VLOOKUP(K719,'[1]Budget Worksheet'!A:B,2,0),-1*VLOOKUP(K719,'[1]Budget Worksheet'!A:B,2,0)),0)</f>
        <v>-39</v>
      </c>
      <c r="P719" s="17">
        <f>VLOOKUP($K719,[1]Budget!$V:$AE,8,0)*IF($C719="1 - Revenues",1,IF(AND($C719="5 - Transfers",MID($K719,15,1)="4"),1,-1))</f>
        <v>-39</v>
      </c>
      <c r="Q719" s="17">
        <f>VLOOKUP($K719,[1]Budget!$V:$AE,10,0)*IF($C719="1 - Revenues",1,IF(AND($C719="5 - Transfers",MID(K719,15,1)="4"),1,-1))</f>
        <v>0</v>
      </c>
      <c r="S719" s="18" t="b">
        <f>IF(LEFT(C719,1)="1",1,-1)*SUMIF([1]Budget!V:V,'Budget Worksheet for Pivot Tabl'!K719,[1]Budget!AC:AC)=P719</f>
        <v>1</v>
      </c>
    </row>
    <row r="720" spans="1:19" x14ac:dyDescent="0.25">
      <c r="A720" t="s">
        <v>16</v>
      </c>
      <c r="B720" t="s">
        <v>2</v>
      </c>
      <c r="C720" t="s">
        <v>8</v>
      </c>
      <c r="D720" t="str">
        <f t="shared" si="11"/>
        <v>OUTFLOWS</v>
      </c>
      <c r="E720" t="s">
        <v>108</v>
      </c>
      <c r="F720" t="s">
        <v>109</v>
      </c>
      <c r="G720" t="s">
        <v>102</v>
      </c>
      <c r="H720" t="s">
        <v>212</v>
      </c>
      <c r="I720" t="s">
        <v>371</v>
      </c>
      <c r="J720" t="s">
        <v>372</v>
      </c>
      <c r="K720" t="s">
        <v>1239</v>
      </c>
      <c r="L720" t="s">
        <v>616</v>
      </c>
      <c r="M720" s="17">
        <f>VLOOKUP($K720,[1]Budget!$V:$AE,5,0)*IF($C720="1 - Revenues",1,IF(AND($C720="5 - Transfers",MID(I720,15,1)="4"),1,-1))</f>
        <v>-5000</v>
      </c>
      <c r="N720" s="17">
        <f>VLOOKUP($K720,[1]Budget!$V:$AE,6,0)*IF($C720="1 - Revenues",1,IF(AND($C720="5 - Transfers",MID(J720,15,1)="4"),1,-1))</f>
        <v>-5000</v>
      </c>
      <c r="O720" s="17">
        <f>IFERROR(IF(RIGHT(LEFT(K720,15),1)="4",VLOOKUP(K720,'[1]Budget Worksheet'!A:B,2,0),-1*VLOOKUP(K720,'[1]Budget Worksheet'!A:B,2,0)),0)</f>
        <v>-5400</v>
      </c>
      <c r="P720" s="17">
        <f>VLOOKUP($K720,[1]Budget!$V:$AE,8,0)*IF($C720="1 - Revenues",1,IF(AND($C720="5 - Transfers",MID($K720,15,1)="4"),1,-1))</f>
        <v>-7000</v>
      </c>
      <c r="Q720" s="17">
        <f>VLOOKUP($K720,[1]Budget!$V:$AE,10,0)*IF($C720="1 - Revenues",1,IF(AND($C720="5 - Transfers",MID(K720,15,1)="4"),1,-1))</f>
        <v>-1600</v>
      </c>
      <c r="S720" s="18" t="b">
        <f>IF(LEFT(C720,1)="1",1,-1)*SUMIF([1]Budget!V:V,'Budget Worksheet for Pivot Tabl'!K720,[1]Budget!AC:AC)=P720</f>
        <v>1</v>
      </c>
    </row>
    <row r="721" spans="1:19" x14ac:dyDescent="0.25">
      <c r="A721" t="s">
        <v>16</v>
      </c>
      <c r="B721" t="s">
        <v>2</v>
      </c>
      <c r="C721" t="s">
        <v>8</v>
      </c>
      <c r="D721" t="str">
        <f t="shared" si="11"/>
        <v>OUTFLOWS</v>
      </c>
      <c r="E721" t="s">
        <v>108</v>
      </c>
      <c r="F721" t="s">
        <v>109</v>
      </c>
      <c r="G721" t="s">
        <v>102</v>
      </c>
      <c r="H721" t="s">
        <v>212</v>
      </c>
      <c r="I721" t="s">
        <v>371</v>
      </c>
      <c r="J721" t="s">
        <v>372</v>
      </c>
      <c r="K721" t="s">
        <v>1240</v>
      </c>
      <c r="L721" t="s">
        <v>618</v>
      </c>
      <c r="M721" s="17">
        <f>VLOOKUP($K721,[1]Budget!$V:$AE,5,0)*IF($C721="1 - Revenues",1,IF(AND($C721="5 - Transfers",MID(I721,15,1)="4"),1,-1))</f>
        <v>0</v>
      </c>
      <c r="N721" s="17">
        <f>VLOOKUP($K721,[1]Budget!$V:$AE,6,0)*IF($C721="1 - Revenues",1,IF(AND($C721="5 - Transfers",MID(J721,15,1)="4"),1,-1))</f>
        <v>0</v>
      </c>
      <c r="O721" s="17">
        <f>IFERROR(IF(RIGHT(LEFT(K721,15),1)="4",VLOOKUP(K721,'[1]Budget Worksheet'!A:B,2,0),-1*VLOOKUP(K721,'[1]Budget Worksheet'!A:B,2,0)),0)</f>
        <v>-409</v>
      </c>
      <c r="P721" s="17">
        <f>VLOOKUP($K721,[1]Budget!$V:$AE,8,0)*IF($C721="1 - Revenues",1,IF(AND($C721="5 - Transfers",MID($K721,15,1)="4"),1,-1))</f>
        <v>-409</v>
      </c>
      <c r="Q721" s="17">
        <f>VLOOKUP($K721,[1]Budget!$V:$AE,10,0)*IF($C721="1 - Revenues",1,IF(AND($C721="5 - Transfers",MID(K721,15,1)="4"),1,-1))</f>
        <v>0</v>
      </c>
      <c r="S721" s="18" t="b">
        <f>IF(LEFT(C721,1)="1",1,-1)*SUMIF([1]Budget!V:V,'Budget Worksheet for Pivot Tabl'!K721,[1]Budget!AC:AC)=P721</f>
        <v>1</v>
      </c>
    </row>
    <row r="722" spans="1:19" x14ac:dyDescent="0.25">
      <c r="A722" t="s">
        <v>16</v>
      </c>
      <c r="B722" t="s">
        <v>2</v>
      </c>
      <c r="C722" t="s">
        <v>8</v>
      </c>
      <c r="D722" t="str">
        <f t="shared" si="11"/>
        <v>OUTFLOWS</v>
      </c>
      <c r="E722" t="s">
        <v>108</v>
      </c>
      <c r="F722" t="s">
        <v>109</v>
      </c>
      <c r="G722" t="s">
        <v>102</v>
      </c>
      <c r="H722" t="s">
        <v>212</v>
      </c>
      <c r="I722" t="s">
        <v>371</v>
      </c>
      <c r="J722" t="s">
        <v>372</v>
      </c>
      <c r="K722" t="s">
        <v>1241</v>
      </c>
      <c r="L722" t="s">
        <v>620</v>
      </c>
      <c r="M722" s="17">
        <f>VLOOKUP($K722,[1]Budget!$V:$AE,5,0)*IF($C722="1 - Revenues",1,IF(AND($C722="5 - Transfers",MID(I722,15,1)="4"),1,-1))</f>
        <v>0</v>
      </c>
      <c r="N722" s="17">
        <f>VLOOKUP($K722,[1]Budget!$V:$AE,6,0)*IF($C722="1 - Revenues",1,IF(AND($C722="5 - Transfers",MID(J722,15,1)="4"),1,-1))</f>
        <v>-4000</v>
      </c>
      <c r="O722" s="17">
        <f>IFERROR(IF(RIGHT(LEFT(K722,15),1)="4",VLOOKUP(K722,'[1]Budget Worksheet'!A:B,2,0),-1*VLOOKUP(K722,'[1]Budget Worksheet'!A:B,2,0)),0)</f>
        <v>-3244</v>
      </c>
      <c r="P722" s="17">
        <f>VLOOKUP($K722,[1]Budget!$V:$AE,8,0)*IF($C722="1 - Revenues",1,IF(AND($C722="5 - Transfers",MID($K722,15,1)="4"),1,-1))</f>
        <v>-3244</v>
      </c>
      <c r="Q722" s="17">
        <f>VLOOKUP($K722,[1]Budget!$V:$AE,10,0)*IF($C722="1 - Revenues",1,IF(AND($C722="5 - Transfers",MID(K722,15,1)="4"),1,-1))</f>
        <v>0</v>
      </c>
      <c r="S722" s="18" t="b">
        <f>IF(LEFT(C722,1)="1",1,-1)*SUMIF([1]Budget!V:V,'Budget Worksheet for Pivot Tabl'!K722,[1]Budget!AC:AC)=P722</f>
        <v>1</v>
      </c>
    </row>
    <row r="723" spans="1:19" x14ac:dyDescent="0.25">
      <c r="A723" t="s">
        <v>16</v>
      </c>
      <c r="B723" t="s">
        <v>2</v>
      </c>
      <c r="C723" t="s">
        <v>8</v>
      </c>
      <c r="D723" t="str">
        <f t="shared" si="11"/>
        <v>OUTFLOWS</v>
      </c>
      <c r="E723" t="s">
        <v>108</v>
      </c>
      <c r="F723" t="s">
        <v>109</v>
      </c>
      <c r="G723" t="s">
        <v>102</v>
      </c>
      <c r="H723" t="s">
        <v>212</v>
      </c>
      <c r="I723" t="s">
        <v>371</v>
      </c>
      <c r="J723" t="s">
        <v>372</v>
      </c>
      <c r="K723" t="s">
        <v>1242</v>
      </c>
      <c r="L723" t="s">
        <v>622</v>
      </c>
      <c r="M723" s="17">
        <f>VLOOKUP($K723,[1]Budget!$V:$AE,5,0)*IF($C723="1 - Revenues",1,IF(AND($C723="5 - Transfers",MID(I723,15,1)="4"),1,-1))</f>
        <v>0</v>
      </c>
      <c r="N723" s="17">
        <f>VLOOKUP($K723,[1]Budget!$V:$AE,6,0)*IF($C723="1 - Revenues",1,IF(AND($C723="5 - Transfers",MID(J723,15,1)="4"),1,-1))</f>
        <v>0</v>
      </c>
      <c r="O723" s="17">
        <f>IFERROR(IF(RIGHT(LEFT(K723,15),1)="4",VLOOKUP(K723,'[1]Budget Worksheet'!A:B,2,0),-1*VLOOKUP(K723,'[1]Budget Worksheet'!A:B,2,0)),0)</f>
        <v>0</v>
      </c>
      <c r="P723" s="17">
        <f>VLOOKUP($K723,[1]Budget!$V:$AE,8,0)*IF($C723="1 - Revenues",1,IF(AND($C723="5 - Transfers",MID($K723,15,1)="4"),1,-1))</f>
        <v>0</v>
      </c>
      <c r="Q723" s="17">
        <f>VLOOKUP($K723,[1]Budget!$V:$AE,10,0)*IF($C723="1 - Revenues",1,IF(AND($C723="5 - Transfers",MID(K723,15,1)="4"),1,-1))</f>
        <v>0</v>
      </c>
      <c r="S723" s="18" t="b">
        <f>IF(LEFT(C723,1)="1",1,-1)*SUMIF([1]Budget!V:V,'Budget Worksheet for Pivot Tabl'!K723,[1]Budget!AC:AC)=P723</f>
        <v>1</v>
      </c>
    </row>
    <row r="724" spans="1:19" x14ac:dyDescent="0.25">
      <c r="A724" t="s">
        <v>16</v>
      </c>
      <c r="B724" t="s">
        <v>2</v>
      </c>
      <c r="C724" t="s">
        <v>8</v>
      </c>
      <c r="D724" t="str">
        <f t="shared" si="11"/>
        <v>OUTFLOWS</v>
      </c>
      <c r="E724" t="s">
        <v>108</v>
      </c>
      <c r="F724" t="s">
        <v>109</v>
      </c>
      <c r="G724" t="s">
        <v>102</v>
      </c>
      <c r="H724" t="s">
        <v>212</v>
      </c>
      <c r="I724" t="s">
        <v>371</v>
      </c>
      <c r="J724" t="s">
        <v>372</v>
      </c>
      <c r="K724" t="s">
        <v>1243</v>
      </c>
      <c r="L724" t="s">
        <v>1020</v>
      </c>
      <c r="M724" s="17">
        <f>VLOOKUP($K724,[1]Budget!$V:$AE,5,0)*IF($C724="1 - Revenues",1,IF(AND($C724="5 - Transfers",MID(I724,15,1)="4"),1,-1))</f>
        <v>-3000</v>
      </c>
      <c r="N724" s="17">
        <f>VLOOKUP($K724,[1]Budget!$V:$AE,6,0)*IF($C724="1 - Revenues",1,IF(AND($C724="5 - Transfers",MID(J724,15,1)="4"),1,-1))</f>
        <v>-2000</v>
      </c>
      <c r="O724" s="17">
        <f>IFERROR(IF(RIGHT(LEFT(K724,15),1)="4",VLOOKUP(K724,'[1]Budget Worksheet'!A:B,2,0),-1*VLOOKUP(K724,'[1]Budget Worksheet'!A:B,2,0)),0)</f>
        <v>-1500</v>
      </c>
      <c r="P724" s="17">
        <f>VLOOKUP($K724,[1]Budget!$V:$AE,8,0)*IF($C724="1 - Revenues",1,IF(AND($C724="5 - Transfers",MID($K724,15,1)="4"),1,-1))</f>
        <v>-1500</v>
      </c>
      <c r="Q724" s="17">
        <f>VLOOKUP($K724,[1]Budget!$V:$AE,10,0)*IF($C724="1 - Revenues",1,IF(AND($C724="5 - Transfers",MID(K724,15,1)="4"),1,-1))</f>
        <v>0</v>
      </c>
      <c r="S724" s="18" t="b">
        <f>IF(LEFT(C724,1)="1",1,-1)*SUMIF([1]Budget!V:V,'Budget Worksheet for Pivot Tabl'!K724,[1]Budget!AC:AC)=P724</f>
        <v>1</v>
      </c>
    </row>
    <row r="725" spans="1:19" x14ac:dyDescent="0.25">
      <c r="A725" t="s">
        <v>16</v>
      </c>
      <c r="B725" t="s">
        <v>2</v>
      </c>
      <c r="C725" t="s">
        <v>8</v>
      </c>
      <c r="D725" t="str">
        <f t="shared" si="11"/>
        <v>OUTFLOWS</v>
      </c>
      <c r="E725" t="s">
        <v>108</v>
      </c>
      <c r="F725" t="s">
        <v>109</v>
      </c>
      <c r="G725" t="s">
        <v>102</v>
      </c>
      <c r="H725" t="s">
        <v>212</v>
      </c>
      <c r="I725" t="s">
        <v>371</v>
      </c>
      <c r="J725" t="s">
        <v>372</v>
      </c>
      <c r="K725" t="s">
        <v>1244</v>
      </c>
      <c r="L725" t="s">
        <v>472</v>
      </c>
      <c r="M725" s="17">
        <f>VLOOKUP($K725,[1]Budget!$V:$AE,5,0)*IF($C725="1 - Revenues",1,IF(AND($C725="5 - Transfers",MID(I725,15,1)="4"),1,-1))</f>
        <v>-3000</v>
      </c>
      <c r="N725" s="17">
        <f>VLOOKUP($K725,[1]Budget!$V:$AE,6,0)*IF($C725="1 - Revenues",1,IF(AND($C725="5 - Transfers",MID(J725,15,1)="4"),1,-1))</f>
        <v>-3000</v>
      </c>
      <c r="O725" s="17">
        <f>IFERROR(IF(RIGHT(LEFT(K725,15),1)="4",VLOOKUP(K725,'[1]Budget Worksheet'!A:B,2,0),-1*VLOOKUP(K725,'[1]Budget Worksheet'!A:B,2,0)),0)</f>
        <v>-2333</v>
      </c>
      <c r="P725" s="17">
        <f>VLOOKUP($K725,[1]Budget!$V:$AE,8,0)*IF($C725="1 - Revenues",1,IF(AND($C725="5 - Transfers",MID($K725,15,1)="4"),1,-1))</f>
        <v>-2333</v>
      </c>
      <c r="Q725" s="17">
        <f>VLOOKUP($K725,[1]Budget!$V:$AE,10,0)*IF($C725="1 - Revenues",1,IF(AND($C725="5 - Transfers",MID(K725,15,1)="4"),1,-1))</f>
        <v>0</v>
      </c>
      <c r="S725" s="18" t="b">
        <f>IF(LEFT(C725,1)="1",1,-1)*SUMIF([1]Budget!V:V,'Budget Worksheet for Pivot Tabl'!K725,[1]Budget!AC:AC)=P725</f>
        <v>1</v>
      </c>
    </row>
    <row r="726" spans="1:19" x14ac:dyDescent="0.25">
      <c r="A726" t="s">
        <v>16</v>
      </c>
      <c r="B726" t="s">
        <v>2</v>
      </c>
      <c r="C726" t="s">
        <v>9</v>
      </c>
      <c r="D726" t="str">
        <f t="shared" si="11"/>
        <v>OUTFLOWS</v>
      </c>
      <c r="E726" t="s">
        <v>108</v>
      </c>
      <c r="F726" t="s">
        <v>109</v>
      </c>
      <c r="G726" t="s">
        <v>102</v>
      </c>
      <c r="H726" t="s">
        <v>212</v>
      </c>
      <c r="I726" t="s">
        <v>371</v>
      </c>
      <c r="J726" t="s">
        <v>372</v>
      </c>
      <c r="K726" t="s">
        <v>1245</v>
      </c>
      <c r="L726" t="s">
        <v>476</v>
      </c>
      <c r="M726" s="17">
        <f>VLOOKUP($K726,[1]Budget!$V:$AE,5,0)*IF($C726="1 - Revenues",1,IF(AND($C726="5 - Transfers",MID(I726,15,1)="4"),1,-1))</f>
        <v>-4000</v>
      </c>
      <c r="N726" s="17">
        <f>VLOOKUP($K726,[1]Budget!$V:$AE,6,0)*IF($C726="1 - Revenues",1,IF(AND($C726="5 - Transfers",MID(J726,15,1)="4"),1,-1))</f>
        <v>-3000</v>
      </c>
      <c r="O726" s="17">
        <f>IFERROR(IF(RIGHT(LEFT(K726,15),1)="4",VLOOKUP(K726,'[1]Budget Worksheet'!A:B,2,0),-1*VLOOKUP(K726,'[1]Budget Worksheet'!A:B,2,0)),0)</f>
        <v>-3250</v>
      </c>
      <c r="P726" s="17">
        <f>VLOOKUP($K726,[1]Budget!$V:$AE,8,0)*IF($C726="1 - Revenues",1,IF(AND($C726="5 - Transfers",MID($K726,15,1)="4"),1,-1))</f>
        <v>-3250</v>
      </c>
      <c r="Q726" s="17">
        <f>VLOOKUP($K726,[1]Budget!$V:$AE,10,0)*IF($C726="1 - Revenues",1,IF(AND($C726="5 - Transfers",MID(K726,15,1)="4"),1,-1))</f>
        <v>0</v>
      </c>
      <c r="S726" s="18" t="b">
        <f>IF(LEFT(C726,1)="1",1,-1)*SUMIF([1]Budget!V:V,'Budget Worksheet for Pivot Tabl'!K726,[1]Budget!AC:AC)=P726</f>
        <v>1</v>
      </c>
    </row>
    <row r="727" spans="1:19" x14ac:dyDescent="0.25">
      <c r="A727" t="s">
        <v>16</v>
      </c>
      <c r="B727" t="s">
        <v>2</v>
      </c>
      <c r="C727" t="s">
        <v>9</v>
      </c>
      <c r="D727" t="str">
        <f t="shared" si="11"/>
        <v>OUTFLOWS</v>
      </c>
      <c r="E727" t="s">
        <v>108</v>
      </c>
      <c r="F727" t="s">
        <v>109</v>
      </c>
      <c r="G727" t="s">
        <v>102</v>
      </c>
      <c r="H727" t="s">
        <v>212</v>
      </c>
      <c r="I727" t="s">
        <v>371</v>
      </c>
      <c r="J727" t="s">
        <v>372</v>
      </c>
      <c r="K727" t="s">
        <v>1246</v>
      </c>
      <c r="L727" t="s">
        <v>1157</v>
      </c>
      <c r="M727" s="17">
        <f>VLOOKUP($K727,[1]Budget!$V:$AE,5,0)*IF($C727="1 - Revenues",1,IF(AND($C727="5 - Transfers",MID(I727,15,1)="4"),1,-1))</f>
        <v>0</v>
      </c>
      <c r="N727" s="17">
        <f>VLOOKUP($K727,[1]Budget!$V:$AE,6,0)*IF($C727="1 - Revenues",1,IF(AND($C727="5 - Transfers",MID(J727,15,1)="4"),1,-1))</f>
        <v>0</v>
      </c>
      <c r="O727" s="17">
        <f>IFERROR(IF(RIGHT(LEFT(K727,15),1)="4",VLOOKUP(K727,'[1]Budget Worksheet'!A:B,2,0),-1*VLOOKUP(K727,'[1]Budget Worksheet'!A:B,2,0)),0)</f>
        <v>0</v>
      </c>
      <c r="P727" s="17">
        <f>VLOOKUP($K727,[1]Budget!$V:$AE,8,0)*IF($C727="1 - Revenues",1,IF(AND($C727="5 - Transfers",MID($K727,15,1)="4"),1,-1))</f>
        <v>0</v>
      </c>
      <c r="Q727" s="17">
        <f>VLOOKUP($K727,[1]Budget!$V:$AE,10,0)*IF($C727="1 - Revenues",1,IF(AND($C727="5 - Transfers",MID(K727,15,1)="4"),1,-1))</f>
        <v>0</v>
      </c>
      <c r="S727" s="18" t="b">
        <f>IF(LEFT(C727,1)="1",1,-1)*SUMIF([1]Budget!V:V,'Budget Worksheet for Pivot Tabl'!K727,[1]Budget!AC:AC)=P727</f>
        <v>1</v>
      </c>
    </row>
    <row r="728" spans="1:19" x14ac:dyDescent="0.25">
      <c r="A728" t="s">
        <v>16</v>
      </c>
      <c r="B728" t="s">
        <v>2</v>
      </c>
      <c r="C728" t="s">
        <v>9</v>
      </c>
      <c r="D728" t="str">
        <f t="shared" si="11"/>
        <v>OUTFLOWS</v>
      </c>
      <c r="E728" t="s">
        <v>108</v>
      </c>
      <c r="F728" t="s">
        <v>109</v>
      </c>
      <c r="G728" t="s">
        <v>102</v>
      </c>
      <c r="H728" t="s">
        <v>212</v>
      </c>
      <c r="I728" t="s">
        <v>371</v>
      </c>
      <c r="J728" t="s">
        <v>372</v>
      </c>
      <c r="K728" t="s">
        <v>1247</v>
      </c>
      <c r="L728" t="s">
        <v>484</v>
      </c>
      <c r="M728" s="17">
        <f>VLOOKUP($K728,[1]Budget!$V:$AE,5,0)*IF($C728="1 - Revenues",1,IF(AND($C728="5 - Transfers",MID(I728,15,1)="4"),1,-1))</f>
        <v>0</v>
      </c>
      <c r="N728" s="17">
        <f>VLOOKUP($K728,[1]Budget!$V:$AE,6,0)*IF($C728="1 - Revenues",1,IF(AND($C728="5 - Transfers",MID(J728,15,1)="4"),1,-1))</f>
        <v>0</v>
      </c>
      <c r="O728" s="17">
        <f>IFERROR(IF(RIGHT(LEFT(K728,15),1)="4",VLOOKUP(K728,'[1]Budget Worksheet'!A:B,2,0),-1*VLOOKUP(K728,'[1]Budget Worksheet'!A:B,2,0)),0)</f>
        <v>0</v>
      </c>
      <c r="P728" s="17">
        <f>VLOOKUP($K728,[1]Budget!$V:$AE,8,0)*IF($C728="1 - Revenues",1,IF(AND($C728="5 - Transfers",MID($K728,15,1)="4"),1,-1))</f>
        <v>0</v>
      </c>
      <c r="Q728" s="17">
        <f>VLOOKUP($K728,[1]Budget!$V:$AE,10,0)*IF($C728="1 - Revenues",1,IF(AND($C728="5 - Transfers",MID(K728,15,1)="4"),1,-1))</f>
        <v>0</v>
      </c>
      <c r="S728" s="18" t="b">
        <f>IF(LEFT(C728,1)="1",1,-1)*SUMIF([1]Budget!V:V,'Budget Worksheet for Pivot Tabl'!K728,[1]Budget!AC:AC)=P728</f>
        <v>1</v>
      </c>
    </row>
    <row r="729" spans="1:19" x14ac:dyDescent="0.25">
      <c r="A729" t="s">
        <v>16</v>
      </c>
      <c r="B729" t="s">
        <v>2</v>
      </c>
      <c r="C729" t="s">
        <v>9</v>
      </c>
      <c r="D729" t="str">
        <f t="shared" si="11"/>
        <v>OUTFLOWS</v>
      </c>
      <c r="E729" t="s">
        <v>108</v>
      </c>
      <c r="F729" t="s">
        <v>109</v>
      </c>
      <c r="G729" t="s">
        <v>102</v>
      </c>
      <c r="H729" t="s">
        <v>212</v>
      </c>
      <c r="I729" t="s">
        <v>371</v>
      </c>
      <c r="J729" t="s">
        <v>372</v>
      </c>
      <c r="K729" t="s">
        <v>1248</v>
      </c>
      <c r="L729" t="s">
        <v>640</v>
      </c>
      <c r="M729" s="17">
        <f>VLOOKUP($K729,[1]Budget!$V:$AE,5,0)*IF($C729="1 - Revenues",1,IF(AND($C729="5 - Transfers",MID(I729,15,1)="4"),1,-1))</f>
        <v>-4000</v>
      </c>
      <c r="N729" s="17">
        <f>VLOOKUP($K729,[1]Budget!$V:$AE,6,0)*IF($C729="1 - Revenues",1,IF(AND($C729="5 - Transfers",MID(J729,15,1)="4"),1,-1))</f>
        <v>-1000</v>
      </c>
      <c r="O729" s="17">
        <f>IFERROR(IF(RIGHT(LEFT(K729,15),1)="4",VLOOKUP(K729,'[1]Budget Worksheet'!A:B,2,0),-1*VLOOKUP(K729,'[1]Budget Worksheet'!A:B,2,0)),0)</f>
        <v>-8000</v>
      </c>
      <c r="P729" s="17">
        <f>VLOOKUP($K729,[1]Budget!$V:$AE,8,0)*IF($C729="1 - Revenues",1,IF(AND($C729="5 - Transfers",MID($K729,15,1)="4"),1,-1))</f>
        <v>-8000</v>
      </c>
      <c r="Q729" s="17">
        <f>VLOOKUP($K729,[1]Budget!$V:$AE,10,0)*IF($C729="1 - Revenues",1,IF(AND($C729="5 - Transfers",MID(K729,15,1)="4"),1,-1))</f>
        <v>0</v>
      </c>
      <c r="S729" s="18" t="b">
        <f>IF(LEFT(C729,1)="1",1,-1)*SUMIF([1]Budget!V:V,'Budget Worksheet for Pivot Tabl'!K729,[1]Budget!AC:AC)=P729</f>
        <v>1</v>
      </c>
    </row>
    <row r="730" spans="1:19" x14ac:dyDescent="0.25">
      <c r="A730" t="s">
        <v>16</v>
      </c>
      <c r="B730" t="s">
        <v>2</v>
      </c>
      <c r="C730" t="s">
        <v>9</v>
      </c>
      <c r="D730" t="str">
        <f t="shared" si="11"/>
        <v>OUTFLOWS</v>
      </c>
      <c r="E730" t="s">
        <v>108</v>
      </c>
      <c r="F730" t="s">
        <v>109</v>
      </c>
      <c r="G730" t="s">
        <v>102</v>
      </c>
      <c r="H730" t="s">
        <v>212</v>
      </c>
      <c r="I730" t="s">
        <v>371</v>
      </c>
      <c r="J730" t="s">
        <v>372</v>
      </c>
      <c r="K730" t="s">
        <v>1249</v>
      </c>
      <c r="L730" t="s">
        <v>1042</v>
      </c>
      <c r="M730" s="17">
        <f>VLOOKUP($K730,[1]Budget!$V:$AE,5,0)*IF($C730="1 - Revenues",1,IF(AND($C730="5 - Transfers",MID(I730,15,1)="4"),1,-1))</f>
        <v>0</v>
      </c>
      <c r="N730" s="17">
        <f>VLOOKUP($K730,[1]Budget!$V:$AE,6,0)*IF($C730="1 - Revenues",1,IF(AND($C730="5 - Transfers",MID(J730,15,1)="4"),1,-1))</f>
        <v>0</v>
      </c>
      <c r="O730" s="17">
        <f>IFERROR(IF(RIGHT(LEFT(K730,15),1)="4",VLOOKUP(K730,'[1]Budget Worksheet'!A:B,2,0),-1*VLOOKUP(K730,'[1]Budget Worksheet'!A:B,2,0)),0)</f>
        <v>0</v>
      </c>
      <c r="P730" s="17">
        <f>VLOOKUP($K730,[1]Budget!$V:$AE,8,0)*IF($C730="1 - Revenues",1,IF(AND($C730="5 - Transfers",MID($K730,15,1)="4"),1,-1))</f>
        <v>0</v>
      </c>
      <c r="Q730" s="17">
        <f>VLOOKUP($K730,[1]Budget!$V:$AE,10,0)*IF($C730="1 - Revenues",1,IF(AND($C730="5 - Transfers",MID(K730,15,1)="4"),1,-1))</f>
        <v>0</v>
      </c>
      <c r="S730" s="18" t="b">
        <f>IF(LEFT(C730,1)="1",1,-1)*SUMIF([1]Budget!V:V,'Budget Worksheet for Pivot Tabl'!K730,[1]Budget!AC:AC)=P730</f>
        <v>1</v>
      </c>
    </row>
    <row r="731" spans="1:19" x14ac:dyDescent="0.25">
      <c r="A731" t="s">
        <v>16</v>
      </c>
      <c r="B731" t="s">
        <v>2</v>
      </c>
      <c r="C731" t="s">
        <v>9</v>
      </c>
      <c r="D731" t="str">
        <f t="shared" si="11"/>
        <v>OUTFLOWS</v>
      </c>
      <c r="E731" t="s">
        <v>108</v>
      </c>
      <c r="F731" t="s">
        <v>109</v>
      </c>
      <c r="G731" t="s">
        <v>102</v>
      </c>
      <c r="H731" t="s">
        <v>212</v>
      </c>
      <c r="I731" t="s">
        <v>371</v>
      </c>
      <c r="J731" t="s">
        <v>372</v>
      </c>
      <c r="K731" t="s">
        <v>1250</v>
      </c>
      <c r="L731" t="s">
        <v>956</v>
      </c>
      <c r="M731" s="17">
        <f>VLOOKUP($K731,[1]Budget!$V:$AE,5,0)*IF($C731="1 - Revenues",1,IF(AND($C731="5 - Transfers",MID(I731,15,1)="4"),1,-1))</f>
        <v>0</v>
      </c>
      <c r="N731" s="17">
        <f>VLOOKUP($K731,[1]Budget!$V:$AE,6,0)*IF($C731="1 - Revenues",1,IF(AND($C731="5 - Transfers",MID(J731,15,1)="4"),1,-1))</f>
        <v>0</v>
      </c>
      <c r="O731" s="17">
        <f>IFERROR(IF(RIGHT(LEFT(K731,15),1)="4",VLOOKUP(K731,'[1]Budget Worksheet'!A:B,2,0),-1*VLOOKUP(K731,'[1]Budget Worksheet'!A:B,2,0)),0)</f>
        <v>0</v>
      </c>
      <c r="P731" s="17">
        <f>VLOOKUP($K731,[1]Budget!$V:$AE,8,0)*IF($C731="1 - Revenues",1,IF(AND($C731="5 - Transfers",MID($K731,15,1)="4"),1,-1))</f>
        <v>0</v>
      </c>
      <c r="Q731" s="17">
        <f>VLOOKUP($K731,[1]Budget!$V:$AE,10,0)*IF($C731="1 - Revenues",1,IF(AND($C731="5 - Transfers",MID(K731,15,1)="4"),1,-1))</f>
        <v>0</v>
      </c>
      <c r="S731" s="18" t="b">
        <f>IF(LEFT(C731,1)="1",1,-1)*SUMIF([1]Budget!V:V,'Budget Worksheet for Pivot Tabl'!K731,[1]Budget!AC:AC)=P731</f>
        <v>1</v>
      </c>
    </row>
    <row r="732" spans="1:19" x14ac:dyDescent="0.25">
      <c r="A732" t="s">
        <v>16</v>
      </c>
      <c r="B732" t="s">
        <v>2</v>
      </c>
      <c r="C732" t="s">
        <v>8</v>
      </c>
      <c r="D732" t="str">
        <f t="shared" si="11"/>
        <v>OUTFLOWS</v>
      </c>
      <c r="E732" t="s">
        <v>108</v>
      </c>
      <c r="F732" t="s">
        <v>109</v>
      </c>
      <c r="G732" t="s">
        <v>102</v>
      </c>
      <c r="H732" t="s">
        <v>212</v>
      </c>
      <c r="I732" t="s">
        <v>35</v>
      </c>
      <c r="J732" t="s">
        <v>375</v>
      </c>
      <c r="K732" t="s">
        <v>1251</v>
      </c>
      <c r="L732" t="s">
        <v>590</v>
      </c>
      <c r="M732" s="17">
        <f>VLOOKUP($K732,[1]Budget!$V:$AE,5,0)*IF($C732="1 - Revenues",1,IF(AND($C732="5 - Transfers",MID(I732,15,1)="4"),1,-1))</f>
        <v>-164000</v>
      </c>
      <c r="N732" s="17">
        <f>VLOOKUP($K732,[1]Budget!$V:$AE,6,0)*IF($C732="1 - Revenues",1,IF(AND($C732="5 - Transfers",MID(J732,15,1)="4"),1,-1))</f>
        <v>-164000</v>
      </c>
      <c r="O732" s="17">
        <f>IFERROR(IF(RIGHT(LEFT(K732,15),1)="4",VLOOKUP(K732,'[1]Budget Worksheet'!A:B,2,0),-1*VLOOKUP(K732,'[1]Budget Worksheet'!A:B,2,0)),0)</f>
        <v>-160467</v>
      </c>
      <c r="P732" s="17">
        <f>VLOOKUP($K732,[1]Budget!$V:$AE,8,0)*IF($C732="1 - Revenues",1,IF(AND($C732="5 - Transfers",MID($K732,15,1)="4"),1,-1))</f>
        <v>-160467</v>
      </c>
      <c r="Q732" s="17">
        <f>VLOOKUP($K732,[1]Budget!$V:$AE,10,0)*IF($C732="1 - Revenues",1,IF(AND($C732="5 - Transfers",MID(K732,15,1)="4"),1,-1))</f>
        <v>0</v>
      </c>
      <c r="S732" s="18" t="b">
        <f>IF(LEFT(C732,1)="1",1,-1)*SUMIF([1]Budget!V:V,'Budget Worksheet for Pivot Tabl'!K732,[1]Budget!AC:AC)=P732</f>
        <v>1</v>
      </c>
    </row>
    <row r="733" spans="1:19" x14ac:dyDescent="0.25">
      <c r="A733" t="s">
        <v>16</v>
      </c>
      <c r="B733" t="s">
        <v>2</v>
      </c>
      <c r="C733" t="s">
        <v>8</v>
      </c>
      <c r="D733" t="str">
        <f t="shared" si="11"/>
        <v>OUTFLOWS</v>
      </c>
      <c r="E733" t="s">
        <v>108</v>
      </c>
      <c r="F733" t="s">
        <v>109</v>
      </c>
      <c r="G733" t="s">
        <v>102</v>
      </c>
      <c r="H733" t="s">
        <v>212</v>
      </c>
      <c r="I733" t="s">
        <v>35</v>
      </c>
      <c r="J733" t="s">
        <v>375</v>
      </c>
      <c r="K733" t="s">
        <v>1252</v>
      </c>
      <c r="L733" t="s">
        <v>582</v>
      </c>
      <c r="M733" s="17">
        <f>VLOOKUP($K733,[1]Budget!$V:$AE,5,0)*IF($C733="1 - Revenues",1,IF(AND($C733="5 - Transfers",MID(I733,15,1)="4"),1,-1))</f>
        <v>-21000</v>
      </c>
      <c r="N733" s="17">
        <f>VLOOKUP($K733,[1]Budget!$V:$AE,6,0)*IF($C733="1 - Revenues",1,IF(AND($C733="5 - Transfers",MID(J733,15,1)="4"),1,-1))</f>
        <v>-19000</v>
      </c>
      <c r="O733" s="17">
        <f>IFERROR(IF(RIGHT(LEFT(K733,15),1)="4",VLOOKUP(K733,'[1]Budget Worksheet'!A:B,2,0),-1*VLOOKUP(K733,'[1]Budget Worksheet'!A:B,2,0)),0)</f>
        <v>0</v>
      </c>
      <c r="P733" s="17">
        <f>VLOOKUP($K733,[1]Budget!$V:$AE,8,0)*IF($C733="1 - Revenues",1,IF(AND($C733="5 - Transfers",MID($K733,15,1)="4"),1,-1))</f>
        <v>-20000</v>
      </c>
      <c r="Q733" s="17">
        <f>VLOOKUP($K733,[1]Budget!$V:$AE,10,0)*IF($C733="1 - Revenues",1,IF(AND($C733="5 - Transfers",MID(K733,15,1)="4"),1,-1))</f>
        <v>-20000</v>
      </c>
      <c r="S733" s="18" t="b">
        <f>IF(LEFT(C733,1)="1",1,-1)*SUMIF([1]Budget!V:V,'Budget Worksheet for Pivot Tabl'!K733,[1]Budget!AC:AC)=P733</f>
        <v>1</v>
      </c>
    </row>
    <row r="734" spans="1:19" x14ac:dyDescent="0.25">
      <c r="A734" t="s">
        <v>16</v>
      </c>
      <c r="B734" t="s">
        <v>2</v>
      </c>
      <c r="C734" t="s">
        <v>8</v>
      </c>
      <c r="D734" t="str">
        <f t="shared" si="11"/>
        <v>OUTFLOWS</v>
      </c>
      <c r="E734" t="s">
        <v>108</v>
      </c>
      <c r="F734" t="s">
        <v>109</v>
      </c>
      <c r="G734" t="s">
        <v>102</v>
      </c>
      <c r="H734" t="s">
        <v>212</v>
      </c>
      <c r="I734" t="s">
        <v>35</v>
      </c>
      <c r="J734" t="s">
        <v>375</v>
      </c>
      <c r="K734" t="s">
        <v>1253</v>
      </c>
      <c r="L734" t="s">
        <v>593</v>
      </c>
      <c r="M734" s="17">
        <f>VLOOKUP($K734,[1]Budget!$V:$AE,5,0)*IF($C734="1 - Revenues",1,IF(AND($C734="5 - Transfers",MID(I734,15,1)="4"),1,-1))</f>
        <v>0</v>
      </c>
      <c r="N734" s="17">
        <f>VLOOKUP($K734,[1]Budget!$V:$AE,6,0)*IF($C734="1 - Revenues",1,IF(AND($C734="5 - Transfers",MID(J734,15,1)="4"),1,-1))</f>
        <v>0</v>
      </c>
      <c r="O734" s="17">
        <f>IFERROR(IF(RIGHT(LEFT(K734,15),1)="4",VLOOKUP(K734,'[1]Budget Worksheet'!A:B,2,0),-1*VLOOKUP(K734,'[1]Budget Worksheet'!A:B,2,0)),0)</f>
        <v>-1030</v>
      </c>
      <c r="P734" s="17">
        <f>VLOOKUP($K734,[1]Budget!$V:$AE,8,0)*IF($C734="1 - Revenues",1,IF(AND($C734="5 - Transfers",MID($K734,15,1)="4"),1,-1))</f>
        <v>-1030</v>
      </c>
      <c r="Q734" s="17">
        <f>VLOOKUP($K734,[1]Budget!$V:$AE,10,0)*IF($C734="1 - Revenues",1,IF(AND($C734="5 - Transfers",MID(K734,15,1)="4"),1,-1))</f>
        <v>0</v>
      </c>
      <c r="S734" s="18" t="b">
        <f>IF(LEFT(C734,1)="1",1,-1)*SUMIF([1]Budget!V:V,'Budget Worksheet for Pivot Tabl'!K734,[1]Budget!AC:AC)=P734</f>
        <v>1</v>
      </c>
    </row>
    <row r="735" spans="1:19" x14ac:dyDescent="0.25">
      <c r="A735" t="s">
        <v>16</v>
      </c>
      <c r="B735" t="s">
        <v>2</v>
      </c>
      <c r="C735" t="s">
        <v>8</v>
      </c>
      <c r="D735" t="str">
        <f t="shared" si="11"/>
        <v>OUTFLOWS</v>
      </c>
      <c r="E735" t="s">
        <v>108</v>
      </c>
      <c r="F735" t="s">
        <v>109</v>
      </c>
      <c r="G735" t="s">
        <v>102</v>
      </c>
      <c r="H735" t="s">
        <v>212</v>
      </c>
      <c r="I735" t="s">
        <v>35</v>
      </c>
      <c r="J735" t="s">
        <v>375</v>
      </c>
      <c r="K735" t="s">
        <v>1254</v>
      </c>
      <c r="L735" t="s">
        <v>919</v>
      </c>
      <c r="M735" s="17">
        <f>VLOOKUP($K735,[1]Budget!$V:$AE,5,0)*IF($C735="1 - Revenues",1,IF(AND($C735="5 - Transfers",MID(I735,15,1)="4"),1,-1))</f>
        <v>-1000</v>
      </c>
      <c r="N735" s="17">
        <f>VLOOKUP($K735,[1]Budget!$V:$AE,6,0)*IF($C735="1 - Revenues",1,IF(AND($C735="5 - Transfers",MID(J735,15,1)="4"),1,-1))</f>
        <v>0</v>
      </c>
      <c r="O735" s="17">
        <f>IFERROR(IF(RIGHT(LEFT(K735,15),1)="4",VLOOKUP(K735,'[1]Budget Worksheet'!A:B,2,0),-1*VLOOKUP(K735,'[1]Budget Worksheet'!A:B,2,0)),0)</f>
        <v>0</v>
      </c>
      <c r="P735" s="17">
        <f>VLOOKUP($K735,[1]Budget!$V:$AE,8,0)*IF($C735="1 - Revenues",1,IF(AND($C735="5 - Transfers",MID($K735,15,1)="4"),1,-1))</f>
        <v>0</v>
      </c>
      <c r="Q735" s="17">
        <f>VLOOKUP($K735,[1]Budget!$V:$AE,10,0)*IF($C735="1 - Revenues",1,IF(AND($C735="5 - Transfers",MID(K735,15,1)="4"),1,-1))</f>
        <v>0</v>
      </c>
      <c r="S735" s="18" t="b">
        <f>IF(LEFT(C735,1)="1",1,-1)*SUMIF([1]Budget!V:V,'Budget Worksheet for Pivot Tabl'!K735,[1]Budget!AC:AC)=P735</f>
        <v>1</v>
      </c>
    </row>
    <row r="736" spans="1:19" x14ac:dyDescent="0.25">
      <c r="A736" t="s">
        <v>16</v>
      </c>
      <c r="B736" t="s">
        <v>2</v>
      </c>
      <c r="C736" t="s">
        <v>8</v>
      </c>
      <c r="D736" t="str">
        <f t="shared" si="11"/>
        <v>OUTFLOWS</v>
      </c>
      <c r="E736" t="s">
        <v>108</v>
      </c>
      <c r="F736" t="s">
        <v>109</v>
      </c>
      <c r="G736" t="s">
        <v>102</v>
      </c>
      <c r="H736" t="s">
        <v>212</v>
      </c>
      <c r="I736" t="s">
        <v>35</v>
      </c>
      <c r="J736" t="s">
        <v>375</v>
      </c>
      <c r="K736" t="s">
        <v>1255</v>
      </c>
      <c r="L736" t="s">
        <v>597</v>
      </c>
      <c r="M736" s="17">
        <f>VLOOKUP($K736,[1]Budget!$V:$AE,5,0)*IF($C736="1 - Revenues",1,IF(AND($C736="5 - Transfers",MID(I736,15,1)="4"),1,-1))</f>
        <v>0</v>
      </c>
      <c r="N736" s="17">
        <f>VLOOKUP($K736,[1]Budget!$V:$AE,6,0)*IF($C736="1 - Revenues",1,IF(AND($C736="5 - Transfers",MID(J736,15,1)="4"),1,-1))</f>
        <v>0</v>
      </c>
      <c r="O736" s="17">
        <f>IFERROR(IF(RIGHT(LEFT(K736,15),1)="4",VLOOKUP(K736,'[1]Budget Worksheet'!A:B,2,0),-1*VLOOKUP(K736,'[1]Budget Worksheet'!A:B,2,0)),0)</f>
        <v>0</v>
      </c>
      <c r="P736" s="17">
        <f>VLOOKUP($K736,[1]Budget!$V:$AE,8,0)*IF($C736="1 - Revenues",1,IF(AND($C736="5 - Transfers",MID($K736,15,1)="4"),1,-1))</f>
        <v>0</v>
      </c>
      <c r="Q736" s="17">
        <f>VLOOKUP($K736,[1]Budget!$V:$AE,10,0)*IF($C736="1 - Revenues",1,IF(AND($C736="5 - Transfers",MID(K736,15,1)="4"),1,-1))</f>
        <v>0</v>
      </c>
      <c r="S736" s="18" t="b">
        <f>IF(LEFT(C736,1)="1",1,-1)*SUMIF([1]Budget!V:V,'Budget Worksheet for Pivot Tabl'!K736,[1]Budget!AC:AC)=P736</f>
        <v>1</v>
      </c>
    </row>
    <row r="737" spans="1:19" x14ac:dyDescent="0.25">
      <c r="A737" t="s">
        <v>16</v>
      </c>
      <c r="B737" t="s">
        <v>2</v>
      </c>
      <c r="C737" t="s">
        <v>8</v>
      </c>
      <c r="D737" t="str">
        <f t="shared" si="11"/>
        <v>OUTFLOWS</v>
      </c>
      <c r="E737" t="s">
        <v>108</v>
      </c>
      <c r="F737" t="s">
        <v>109</v>
      </c>
      <c r="G737" t="s">
        <v>102</v>
      </c>
      <c r="H737" t="s">
        <v>212</v>
      </c>
      <c r="I737" t="s">
        <v>35</v>
      </c>
      <c r="J737" t="s">
        <v>375</v>
      </c>
      <c r="K737" t="s">
        <v>1256</v>
      </c>
      <c r="L737" t="s">
        <v>599</v>
      </c>
      <c r="M737" s="17">
        <f>VLOOKUP($K737,[1]Budget!$V:$AE,5,0)*IF($C737="1 - Revenues",1,IF(AND($C737="5 - Transfers",MID(I737,15,1)="4"),1,-1))</f>
        <v>-1000</v>
      </c>
      <c r="N737" s="17">
        <f>VLOOKUP($K737,[1]Budget!$V:$AE,6,0)*IF($C737="1 - Revenues",1,IF(AND($C737="5 - Transfers",MID(J737,15,1)="4"),1,-1))</f>
        <v>-1000</v>
      </c>
      <c r="O737" s="17">
        <f>IFERROR(IF(RIGHT(LEFT(K737,15),1)="4",VLOOKUP(K737,'[1]Budget Worksheet'!A:B,2,0),-1*VLOOKUP(K737,'[1]Budget Worksheet'!A:B,2,0)),0)</f>
        <v>-2680</v>
      </c>
      <c r="P737" s="17">
        <f>VLOOKUP($K737,[1]Budget!$V:$AE,8,0)*IF($C737="1 - Revenues",1,IF(AND($C737="5 - Transfers",MID($K737,15,1)="4"),1,-1))</f>
        <v>-2680</v>
      </c>
      <c r="Q737" s="17">
        <f>VLOOKUP($K737,[1]Budget!$V:$AE,10,0)*IF($C737="1 - Revenues",1,IF(AND($C737="5 - Transfers",MID(K737,15,1)="4"),1,-1))</f>
        <v>0</v>
      </c>
      <c r="S737" s="18" t="b">
        <f>IF(LEFT(C737,1)="1",1,-1)*SUMIF([1]Budget!V:V,'Budget Worksheet for Pivot Tabl'!K737,[1]Budget!AC:AC)=P737</f>
        <v>1</v>
      </c>
    </row>
    <row r="738" spans="1:19" x14ac:dyDescent="0.25">
      <c r="A738" t="s">
        <v>16</v>
      </c>
      <c r="B738" t="s">
        <v>2</v>
      </c>
      <c r="C738" t="s">
        <v>8</v>
      </c>
      <c r="D738" t="str">
        <f t="shared" si="11"/>
        <v>OUTFLOWS</v>
      </c>
      <c r="E738" t="s">
        <v>108</v>
      </c>
      <c r="F738" t="s">
        <v>109</v>
      </c>
      <c r="G738" t="s">
        <v>102</v>
      </c>
      <c r="H738" t="s">
        <v>212</v>
      </c>
      <c r="I738" t="s">
        <v>35</v>
      </c>
      <c r="J738" t="s">
        <v>375</v>
      </c>
      <c r="K738" t="s">
        <v>1257</v>
      </c>
      <c r="L738" t="s">
        <v>601</v>
      </c>
      <c r="M738" s="17">
        <f>VLOOKUP($K738,[1]Budget!$V:$AE,5,0)*IF($C738="1 - Revenues",1,IF(AND($C738="5 - Transfers",MID(I738,15,1)="4"),1,-1))</f>
        <v>0</v>
      </c>
      <c r="N738" s="17">
        <f>VLOOKUP($K738,[1]Budget!$V:$AE,6,0)*IF($C738="1 - Revenues",1,IF(AND($C738="5 - Transfers",MID(J738,15,1)="4"),1,-1))</f>
        <v>0</v>
      </c>
      <c r="O738" s="17">
        <f>IFERROR(IF(RIGHT(LEFT(K738,15),1)="4",VLOOKUP(K738,'[1]Budget Worksheet'!A:B,2,0),-1*VLOOKUP(K738,'[1]Budget Worksheet'!A:B,2,0)),0)</f>
        <v>0</v>
      </c>
      <c r="P738" s="17">
        <f>VLOOKUP($K738,[1]Budget!$V:$AE,8,0)*IF($C738="1 - Revenues",1,IF(AND($C738="5 - Transfers",MID($K738,15,1)="4"),1,-1))</f>
        <v>0</v>
      </c>
      <c r="Q738" s="17">
        <f>VLOOKUP($K738,[1]Budget!$V:$AE,10,0)*IF($C738="1 - Revenues",1,IF(AND($C738="5 - Transfers",MID(K738,15,1)="4"),1,-1))</f>
        <v>0</v>
      </c>
      <c r="S738" s="18" t="b">
        <f>IF(LEFT(C738,1)="1",1,-1)*SUMIF([1]Budget!V:V,'Budget Worksheet for Pivot Tabl'!K738,[1]Budget!AC:AC)=P738</f>
        <v>1</v>
      </c>
    </row>
    <row r="739" spans="1:19" x14ac:dyDescent="0.25">
      <c r="A739" t="s">
        <v>16</v>
      </c>
      <c r="B739" t="s">
        <v>2</v>
      </c>
      <c r="C739" t="s">
        <v>8</v>
      </c>
      <c r="D739" t="str">
        <f t="shared" si="11"/>
        <v>OUTFLOWS</v>
      </c>
      <c r="E739" t="s">
        <v>108</v>
      </c>
      <c r="F739" t="s">
        <v>109</v>
      </c>
      <c r="G739" t="s">
        <v>102</v>
      </c>
      <c r="H739" t="s">
        <v>212</v>
      </c>
      <c r="I739" t="s">
        <v>35</v>
      </c>
      <c r="J739" t="s">
        <v>375</v>
      </c>
      <c r="K739" t="s">
        <v>1258</v>
      </c>
      <c r="L739" t="s">
        <v>603</v>
      </c>
      <c r="M739" s="17">
        <f>VLOOKUP($K739,[1]Budget!$V:$AE,5,0)*IF($C739="1 - Revenues",1,IF(AND($C739="5 - Transfers",MID(I739,15,1)="4"),1,-1))</f>
        <v>0</v>
      </c>
      <c r="N739" s="17">
        <f>VLOOKUP($K739,[1]Budget!$V:$AE,6,0)*IF($C739="1 - Revenues",1,IF(AND($C739="5 - Transfers",MID(J739,15,1)="4"),1,-1))</f>
        <v>0</v>
      </c>
      <c r="O739" s="17">
        <f>IFERROR(IF(RIGHT(LEFT(K739,15),1)="4",VLOOKUP(K739,'[1]Budget Worksheet'!A:B,2,0),-1*VLOOKUP(K739,'[1]Budget Worksheet'!A:B,2,0)),0)</f>
        <v>0</v>
      </c>
      <c r="P739" s="17">
        <f>VLOOKUP($K739,[1]Budget!$V:$AE,8,0)*IF($C739="1 - Revenues",1,IF(AND($C739="5 - Transfers",MID($K739,15,1)="4"),1,-1))</f>
        <v>0</v>
      </c>
      <c r="Q739" s="17">
        <f>VLOOKUP($K739,[1]Budget!$V:$AE,10,0)*IF($C739="1 - Revenues",1,IF(AND($C739="5 - Transfers",MID(K739,15,1)="4"),1,-1))</f>
        <v>0</v>
      </c>
      <c r="S739" s="18" t="b">
        <f>IF(LEFT(C739,1)="1",1,-1)*SUMIF([1]Budget!V:V,'Budget Worksheet for Pivot Tabl'!K739,[1]Budget!AC:AC)=P739</f>
        <v>1</v>
      </c>
    </row>
    <row r="740" spans="1:19" x14ac:dyDescent="0.25">
      <c r="A740" t="s">
        <v>16</v>
      </c>
      <c r="B740" t="s">
        <v>2</v>
      </c>
      <c r="C740" t="s">
        <v>8</v>
      </c>
      <c r="D740" t="str">
        <f t="shared" si="11"/>
        <v>OUTFLOWS</v>
      </c>
      <c r="E740" t="s">
        <v>108</v>
      </c>
      <c r="F740" t="s">
        <v>109</v>
      </c>
      <c r="G740" t="s">
        <v>102</v>
      </c>
      <c r="H740" t="s">
        <v>212</v>
      </c>
      <c r="I740" t="s">
        <v>35</v>
      </c>
      <c r="J740" t="s">
        <v>375</v>
      </c>
      <c r="K740" t="s">
        <v>1259</v>
      </c>
      <c r="L740" t="s">
        <v>470</v>
      </c>
      <c r="M740" s="17">
        <f>VLOOKUP($K740,[1]Budget!$V:$AE,5,0)*IF($C740="1 - Revenues",1,IF(AND($C740="5 - Transfers",MID(I740,15,1)="4"),1,-1))</f>
        <v>-35000</v>
      </c>
      <c r="N740" s="17">
        <f>VLOOKUP($K740,[1]Budget!$V:$AE,6,0)*IF($C740="1 - Revenues",1,IF(AND($C740="5 - Transfers",MID(J740,15,1)="4"),1,-1))</f>
        <v>-37000</v>
      </c>
      <c r="O740" s="17">
        <f>IFERROR(IF(RIGHT(LEFT(K740,15),1)="4",VLOOKUP(K740,'[1]Budget Worksheet'!A:B,2,0),-1*VLOOKUP(K740,'[1]Budget Worksheet'!A:B,2,0)),0)</f>
        <v>-37840</v>
      </c>
      <c r="P740" s="17">
        <f>VLOOKUP($K740,[1]Budget!$V:$AE,8,0)*IF($C740="1 - Revenues",1,IF(AND($C740="5 - Transfers",MID($K740,15,1)="4"),1,-1))</f>
        <v>-53000</v>
      </c>
      <c r="Q740" s="17">
        <f>VLOOKUP($K740,[1]Budget!$V:$AE,10,0)*IF($C740="1 - Revenues",1,IF(AND($C740="5 - Transfers",MID(K740,15,1)="4"),1,-1))</f>
        <v>-15160</v>
      </c>
      <c r="S740" s="18" t="b">
        <f>IF(LEFT(C740,1)="1",1,-1)*SUMIF([1]Budget!V:V,'Budget Worksheet for Pivot Tabl'!K740,[1]Budget!AC:AC)=P740</f>
        <v>1</v>
      </c>
    </row>
    <row r="741" spans="1:19" x14ac:dyDescent="0.25">
      <c r="A741" t="s">
        <v>16</v>
      </c>
      <c r="B741" t="s">
        <v>2</v>
      </c>
      <c r="C741" t="s">
        <v>8</v>
      </c>
      <c r="D741" t="str">
        <f t="shared" si="11"/>
        <v>OUTFLOWS</v>
      </c>
      <c r="E741" t="s">
        <v>108</v>
      </c>
      <c r="F741" t="s">
        <v>109</v>
      </c>
      <c r="G741" t="s">
        <v>102</v>
      </c>
      <c r="H741" t="s">
        <v>212</v>
      </c>
      <c r="I741" t="s">
        <v>35</v>
      </c>
      <c r="J741" t="s">
        <v>375</v>
      </c>
      <c r="K741" t="s">
        <v>1260</v>
      </c>
      <c r="L741" t="s">
        <v>606</v>
      </c>
      <c r="M741" s="17">
        <f>VLOOKUP($K741,[1]Budget!$V:$AE,5,0)*IF($C741="1 - Revenues",1,IF(AND($C741="5 - Transfers",MID(I741,15,1)="4"),1,-1))</f>
        <v>-8000</v>
      </c>
      <c r="N741" s="17">
        <f>VLOOKUP($K741,[1]Budget!$V:$AE,6,0)*IF($C741="1 - Revenues",1,IF(AND($C741="5 - Transfers",MID(J741,15,1)="4"),1,-1))</f>
        <v>-8000</v>
      </c>
      <c r="O741" s="17">
        <f>IFERROR(IF(RIGHT(LEFT(K741,15),1)="4",VLOOKUP(K741,'[1]Budget Worksheet'!A:B,2,0),-1*VLOOKUP(K741,'[1]Budget Worksheet'!A:B,2,0)),0)</f>
        <v>-5879</v>
      </c>
      <c r="P741" s="17">
        <f>VLOOKUP($K741,[1]Budget!$V:$AE,8,0)*IF($C741="1 - Revenues",1,IF(AND($C741="5 - Transfers",MID($K741,15,1)="4"),1,-1))</f>
        <v>-9000</v>
      </c>
      <c r="Q741" s="17">
        <f>VLOOKUP($K741,[1]Budget!$V:$AE,10,0)*IF($C741="1 - Revenues",1,IF(AND($C741="5 - Transfers",MID(K741,15,1)="4"),1,-1))</f>
        <v>-3121</v>
      </c>
      <c r="S741" s="18" t="b">
        <f>IF(LEFT(C741,1)="1",1,-1)*SUMIF([1]Budget!V:V,'Budget Worksheet for Pivot Tabl'!K741,[1]Budget!AC:AC)=P741</f>
        <v>1</v>
      </c>
    </row>
    <row r="742" spans="1:19" x14ac:dyDescent="0.25">
      <c r="A742" t="s">
        <v>16</v>
      </c>
      <c r="B742" t="s">
        <v>2</v>
      </c>
      <c r="C742" t="s">
        <v>8</v>
      </c>
      <c r="D742" t="str">
        <f t="shared" si="11"/>
        <v>OUTFLOWS</v>
      </c>
      <c r="E742" t="s">
        <v>108</v>
      </c>
      <c r="F742" t="s">
        <v>109</v>
      </c>
      <c r="G742" t="s">
        <v>102</v>
      </c>
      <c r="H742" t="s">
        <v>212</v>
      </c>
      <c r="I742" t="s">
        <v>35</v>
      </c>
      <c r="J742" t="s">
        <v>375</v>
      </c>
      <c r="K742" t="s">
        <v>1261</v>
      </c>
      <c r="L742" t="s">
        <v>608</v>
      </c>
      <c r="M742" s="17">
        <f>VLOOKUP($K742,[1]Budget!$V:$AE,5,0)*IF($C742="1 - Revenues",1,IF(AND($C742="5 - Transfers",MID(I742,15,1)="4"),1,-1))</f>
        <v>-10000</v>
      </c>
      <c r="N742" s="17">
        <f>VLOOKUP($K742,[1]Budget!$V:$AE,6,0)*IF($C742="1 - Revenues",1,IF(AND($C742="5 - Transfers",MID(J742,15,1)="4"),1,-1))</f>
        <v>-16000</v>
      </c>
      <c r="O742" s="17">
        <f>IFERROR(IF(RIGHT(LEFT(K742,15),1)="4",VLOOKUP(K742,'[1]Budget Worksheet'!A:B,2,0),-1*VLOOKUP(K742,'[1]Budget Worksheet'!A:B,2,0)),0)</f>
        <v>-18780</v>
      </c>
      <c r="P742" s="17">
        <f>VLOOKUP($K742,[1]Budget!$V:$AE,8,0)*IF($C742="1 - Revenues",1,IF(AND($C742="5 - Transfers",MID($K742,15,1)="4"),1,-1))</f>
        <v>-18780</v>
      </c>
      <c r="Q742" s="17">
        <f>VLOOKUP($K742,[1]Budget!$V:$AE,10,0)*IF($C742="1 - Revenues",1,IF(AND($C742="5 - Transfers",MID(K742,15,1)="4"),1,-1))</f>
        <v>0</v>
      </c>
      <c r="S742" s="18" t="b">
        <f>IF(LEFT(C742,1)="1",1,-1)*SUMIF([1]Budget!V:V,'Budget Worksheet for Pivot Tabl'!K742,[1]Budget!AC:AC)=P742</f>
        <v>1</v>
      </c>
    </row>
    <row r="743" spans="1:19" x14ac:dyDescent="0.25">
      <c r="A743" t="s">
        <v>16</v>
      </c>
      <c r="B743" t="s">
        <v>2</v>
      </c>
      <c r="C743" t="s">
        <v>8</v>
      </c>
      <c r="D743" t="str">
        <f t="shared" si="11"/>
        <v>OUTFLOWS</v>
      </c>
      <c r="E743" t="s">
        <v>108</v>
      </c>
      <c r="F743" t="s">
        <v>109</v>
      </c>
      <c r="G743" t="s">
        <v>102</v>
      </c>
      <c r="H743" t="s">
        <v>212</v>
      </c>
      <c r="I743" t="s">
        <v>35</v>
      </c>
      <c r="J743" t="s">
        <v>375</v>
      </c>
      <c r="K743" t="s">
        <v>1262</v>
      </c>
      <c r="L743" t="s">
        <v>610</v>
      </c>
      <c r="M743" s="17">
        <f>VLOOKUP($K743,[1]Budget!$V:$AE,5,0)*IF($C743="1 - Revenues",1,IF(AND($C743="5 - Transfers",MID(I743,15,1)="4"),1,-1))</f>
        <v>-1000</v>
      </c>
      <c r="N743" s="17">
        <f>VLOOKUP($K743,[1]Budget!$V:$AE,6,0)*IF($C743="1 - Revenues",1,IF(AND($C743="5 - Transfers",MID(J743,15,1)="4"),1,-1))</f>
        <v>-2000</v>
      </c>
      <c r="O743" s="17">
        <f>IFERROR(IF(RIGHT(LEFT(K743,15),1)="4",VLOOKUP(K743,'[1]Budget Worksheet'!A:B,2,0),-1*VLOOKUP(K743,'[1]Budget Worksheet'!A:B,2,0)),0)</f>
        <v>-2359</v>
      </c>
      <c r="P743" s="17">
        <f>VLOOKUP($K743,[1]Budget!$V:$AE,8,0)*IF($C743="1 - Revenues",1,IF(AND($C743="5 - Transfers",MID($K743,15,1)="4"),1,-1))</f>
        <v>-2359</v>
      </c>
      <c r="Q743" s="17">
        <f>VLOOKUP($K743,[1]Budget!$V:$AE,10,0)*IF($C743="1 - Revenues",1,IF(AND($C743="5 - Transfers",MID(K743,15,1)="4"),1,-1))</f>
        <v>0</v>
      </c>
      <c r="S743" s="18" t="b">
        <f>IF(LEFT(C743,1)="1",1,-1)*SUMIF([1]Budget!V:V,'Budget Worksheet for Pivot Tabl'!K743,[1]Budget!AC:AC)=P743</f>
        <v>1</v>
      </c>
    </row>
    <row r="744" spans="1:19" x14ac:dyDescent="0.25">
      <c r="A744" t="s">
        <v>16</v>
      </c>
      <c r="B744" t="s">
        <v>2</v>
      </c>
      <c r="C744" t="s">
        <v>8</v>
      </c>
      <c r="D744" t="str">
        <f t="shared" si="11"/>
        <v>OUTFLOWS</v>
      </c>
      <c r="E744" t="s">
        <v>108</v>
      </c>
      <c r="F744" t="s">
        <v>109</v>
      </c>
      <c r="G744" t="s">
        <v>102</v>
      </c>
      <c r="H744" t="s">
        <v>212</v>
      </c>
      <c r="I744" t="s">
        <v>35</v>
      </c>
      <c r="J744" t="s">
        <v>375</v>
      </c>
      <c r="K744" t="s">
        <v>1263</v>
      </c>
      <c r="L744" t="s">
        <v>612</v>
      </c>
      <c r="M744" s="17">
        <f>VLOOKUP($K744,[1]Budget!$V:$AE,5,0)*IF($C744="1 - Revenues",1,IF(AND($C744="5 - Transfers",MID(I744,15,1)="4"),1,-1))</f>
        <v>0</v>
      </c>
      <c r="N744" s="17">
        <f>VLOOKUP($K744,[1]Budget!$V:$AE,6,0)*IF($C744="1 - Revenues",1,IF(AND($C744="5 - Transfers",MID(J744,15,1)="4"),1,-1))</f>
        <v>0</v>
      </c>
      <c r="O744" s="17">
        <f>IFERROR(IF(RIGHT(LEFT(K744,15),1)="4",VLOOKUP(K744,'[1]Budget Worksheet'!A:B,2,0),-1*VLOOKUP(K744,'[1]Budget Worksheet'!A:B,2,0)),0)</f>
        <v>-378</v>
      </c>
      <c r="P744" s="17">
        <f>VLOOKUP($K744,[1]Budget!$V:$AE,8,0)*IF($C744="1 - Revenues",1,IF(AND($C744="5 - Transfers",MID($K744,15,1)="4"),1,-1))</f>
        <v>-378</v>
      </c>
      <c r="Q744" s="17">
        <f>VLOOKUP($K744,[1]Budget!$V:$AE,10,0)*IF($C744="1 - Revenues",1,IF(AND($C744="5 - Transfers",MID(K744,15,1)="4"),1,-1))</f>
        <v>0</v>
      </c>
      <c r="S744" s="18" t="b">
        <f>IF(LEFT(C744,1)="1",1,-1)*SUMIF([1]Budget!V:V,'Budget Worksheet for Pivot Tabl'!K744,[1]Budget!AC:AC)=P744</f>
        <v>1</v>
      </c>
    </row>
    <row r="745" spans="1:19" x14ac:dyDescent="0.25">
      <c r="A745" t="s">
        <v>16</v>
      </c>
      <c r="B745" t="s">
        <v>2</v>
      </c>
      <c r="C745" t="s">
        <v>8</v>
      </c>
      <c r="D745" t="str">
        <f t="shared" si="11"/>
        <v>OUTFLOWS</v>
      </c>
      <c r="E745" t="s">
        <v>108</v>
      </c>
      <c r="F745" t="s">
        <v>109</v>
      </c>
      <c r="G745" t="s">
        <v>102</v>
      </c>
      <c r="H745" t="s">
        <v>212</v>
      </c>
      <c r="I745" t="s">
        <v>35</v>
      </c>
      <c r="J745" t="s">
        <v>375</v>
      </c>
      <c r="K745" t="s">
        <v>1264</v>
      </c>
      <c r="L745" t="s">
        <v>614</v>
      </c>
      <c r="M745" s="17">
        <f>VLOOKUP($K745,[1]Budget!$V:$AE,5,0)*IF($C745="1 - Revenues",1,IF(AND($C745="5 - Transfers",MID(I745,15,1)="4"),1,-1))</f>
        <v>0</v>
      </c>
      <c r="N745" s="17">
        <f>VLOOKUP($K745,[1]Budget!$V:$AE,6,0)*IF($C745="1 - Revenues",1,IF(AND($C745="5 - Transfers",MID(J745,15,1)="4"),1,-1))</f>
        <v>0</v>
      </c>
      <c r="O745" s="17">
        <f>IFERROR(IF(RIGHT(LEFT(K745,15),1)="4",VLOOKUP(K745,'[1]Budget Worksheet'!A:B,2,0),-1*VLOOKUP(K745,'[1]Budget Worksheet'!A:B,2,0)),0)</f>
        <v>-172</v>
      </c>
      <c r="P745" s="17">
        <f>VLOOKUP($K745,[1]Budget!$V:$AE,8,0)*IF($C745="1 - Revenues",1,IF(AND($C745="5 - Transfers",MID($K745,15,1)="4"),1,-1))</f>
        <v>-172</v>
      </c>
      <c r="Q745" s="17">
        <f>VLOOKUP($K745,[1]Budget!$V:$AE,10,0)*IF($C745="1 - Revenues",1,IF(AND($C745="5 - Transfers",MID(K745,15,1)="4"),1,-1))</f>
        <v>0</v>
      </c>
      <c r="S745" s="18" t="b">
        <f>IF(LEFT(C745,1)="1",1,-1)*SUMIF([1]Budget!V:V,'Budget Worksheet for Pivot Tabl'!K745,[1]Budget!AC:AC)=P745</f>
        <v>1</v>
      </c>
    </row>
    <row r="746" spans="1:19" x14ac:dyDescent="0.25">
      <c r="A746" t="s">
        <v>16</v>
      </c>
      <c r="B746" t="s">
        <v>2</v>
      </c>
      <c r="C746" t="s">
        <v>8</v>
      </c>
      <c r="D746" t="str">
        <f t="shared" si="11"/>
        <v>OUTFLOWS</v>
      </c>
      <c r="E746" t="s">
        <v>108</v>
      </c>
      <c r="F746" t="s">
        <v>109</v>
      </c>
      <c r="G746" t="s">
        <v>102</v>
      </c>
      <c r="H746" t="s">
        <v>212</v>
      </c>
      <c r="I746" t="s">
        <v>35</v>
      </c>
      <c r="J746" t="s">
        <v>375</v>
      </c>
      <c r="K746" t="s">
        <v>1265</v>
      </c>
      <c r="L746" t="s">
        <v>616</v>
      </c>
      <c r="M746" s="17">
        <f>VLOOKUP($K746,[1]Budget!$V:$AE,5,0)*IF($C746="1 - Revenues",1,IF(AND($C746="5 - Transfers",MID(I746,15,1)="4"),1,-1))</f>
        <v>-5000</v>
      </c>
      <c r="N746" s="17">
        <f>VLOOKUP($K746,[1]Budget!$V:$AE,6,0)*IF($C746="1 - Revenues",1,IF(AND($C746="5 - Transfers",MID(J746,15,1)="4"),1,-1))</f>
        <v>-5000</v>
      </c>
      <c r="O746" s="17">
        <f>IFERROR(IF(RIGHT(LEFT(K746,15),1)="4",VLOOKUP(K746,'[1]Budget Worksheet'!A:B,2,0),-1*VLOOKUP(K746,'[1]Budget Worksheet'!A:B,2,0)),0)</f>
        <v>-5400</v>
      </c>
      <c r="P746" s="17">
        <f>VLOOKUP($K746,[1]Budget!$V:$AE,8,0)*IF($C746="1 - Revenues",1,IF(AND($C746="5 - Transfers",MID($K746,15,1)="4"),1,-1))</f>
        <v>-7000</v>
      </c>
      <c r="Q746" s="17">
        <f>VLOOKUP($K746,[1]Budget!$V:$AE,10,0)*IF($C746="1 - Revenues",1,IF(AND($C746="5 - Transfers",MID(K746,15,1)="4"),1,-1))</f>
        <v>-1600</v>
      </c>
      <c r="S746" s="18" t="b">
        <f>IF(LEFT(C746,1)="1",1,-1)*SUMIF([1]Budget!V:V,'Budget Worksheet for Pivot Tabl'!K746,[1]Budget!AC:AC)=P746</f>
        <v>1</v>
      </c>
    </row>
    <row r="747" spans="1:19" x14ac:dyDescent="0.25">
      <c r="A747" t="s">
        <v>16</v>
      </c>
      <c r="B747" t="s">
        <v>2</v>
      </c>
      <c r="C747" t="s">
        <v>8</v>
      </c>
      <c r="D747" t="str">
        <f t="shared" si="11"/>
        <v>OUTFLOWS</v>
      </c>
      <c r="E747" t="s">
        <v>108</v>
      </c>
      <c r="F747" t="s">
        <v>109</v>
      </c>
      <c r="G747" t="s">
        <v>102</v>
      </c>
      <c r="H747" t="s">
        <v>212</v>
      </c>
      <c r="I747" t="s">
        <v>35</v>
      </c>
      <c r="J747" t="s">
        <v>375</v>
      </c>
      <c r="K747" t="s">
        <v>1266</v>
      </c>
      <c r="L747" t="s">
        <v>618</v>
      </c>
      <c r="M747" s="17">
        <f>VLOOKUP($K747,[1]Budget!$V:$AE,5,0)*IF($C747="1 - Revenues",1,IF(AND($C747="5 - Transfers",MID(I747,15,1)="4"),1,-1))</f>
        <v>-1000</v>
      </c>
      <c r="N747" s="17">
        <f>VLOOKUP($K747,[1]Budget!$V:$AE,6,0)*IF($C747="1 - Revenues",1,IF(AND($C747="5 - Transfers",MID(J747,15,1)="4"),1,-1))</f>
        <v>-1000</v>
      </c>
      <c r="O747" s="17">
        <f>IFERROR(IF(RIGHT(LEFT(K747,15),1)="4",VLOOKUP(K747,'[1]Budget Worksheet'!A:B,2,0),-1*VLOOKUP(K747,'[1]Budget Worksheet'!A:B,2,0)),0)</f>
        <v>-1049</v>
      </c>
      <c r="P747" s="17">
        <f>VLOOKUP($K747,[1]Budget!$V:$AE,8,0)*IF($C747="1 - Revenues",1,IF(AND($C747="5 - Transfers",MID($K747,15,1)="4"),1,-1))</f>
        <v>-1049</v>
      </c>
      <c r="Q747" s="17">
        <f>VLOOKUP($K747,[1]Budget!$V:$AE,10,0)*IF($C747="1 - Revenues",1,IF(AND($C747="5 - Transfers",MID(K747,15,1)="4"),1,-1))</f>
        <v>0</v>
      </c>
      <c r="S747" s="18" t="b">
        <f>IF(LEFT(C747,1)="1",1,-1)*SUMIF([1]Budget!V:V,'Budget Worksheet for Pivot Tabl'!K747,[1]Budget!AC:AC)=P747</f>
        <v>1</v>
      </c>
    </row>
    <row r="748" spans="1:19" x14ac:dyDescent="0.25">
      <c r="A748" t="s">
        <v>16</v>
      </c>
      <c r="B748" t="s">
        <v>2</v>
      </c>
      <c r="C748" t="s">
        <v>8</v>
      </c>
      <c r="D748" t="str">
        <f t="shared" si="11"/>
        <v>OUTFLOWS</v>
      </c>
      <c r="E748" t="s">
        <v>108</v>
      </c>
      <c r="F748" t="s">
        <v>109</v>
      </c>
      <c r="G748" t="s">
        <v>102</v>
      </c>
      <c r="H748" t="s">
        <v>212</v>
      </c>
      <c r="I748" t="s">
        <v>35</v>
      </c>
      <c r="J748" t="s">
        <v>375</v>
      </c>
      <c r="K748" t="s">
        <v>1267</v>
      </c>
      <c r="L748" t="s">
        <v>620</v>
      </c>
      <c r="M748" s="17">
        <f>VLOOKUP($K748,[1]Budget!$V:$AE,5,0)*IF($C748="1 - Revenues",1,IF(AND($C748="5 - Transfers",MID(I748,15,1)="4"),1,-1))</f>
        <v>-2000</v>
      </c>
      <c r="N748" s="17">
        <f>VLOOKUP($K748,[1]Budget!$V:$AE,6,0)*IF($C748="1 - Revenues",1,IF(AND($C748="5 - Transfers",MID(J748,15,1)="4"),1,-1))</f>
        <v>-7000</v>
      </c>
      <c r="O748" s="17">
        <f>IFERROR(IF(RIGHT(LEFT(K748,15),1)="4",VLOOKUP(K748,'[1]Budget Worksheet'!A:B,2,0),-1*VLOOKUP(K748,'[1]Budget Worksheet'!A:B,2,0)),0)</f>
        <v>-7208</v>
      </c>
      <c r="P748" s="17">
        <f>VLOOKUP($K748,[1]Budget!$V:$AE,8,0)*IF($C748="1 - Revenues",1,IF(AND($C748="5 - Transfers",MID($K748,15,1)="4"),1,-1))</f>
        <v>-7208</v>
      </c>
      <c r="Q748" s="17">
        <f>VLOOKUP($K748,[1]Budget!$V:$AE,10,0)*IF($C748="1 - Revenues",1,IF(AND($C748="5 - Transfers",MID(K748,15,1)="4"),1,-1))</f>
        <v>0</v>
      </c>
      <c r="S748" s="18" t="b">
        <f>IF(LEFT(C748,1)="1",1,-1)*SUMIF([1]Budget!V:V,'Budget Worksheet for Pivot Tabl'!K748,[1]Budget!AC:AC)=P748</f>
        <v>1</v>
      </c>
    </row>
    <row r="749" spans="1:19" x14ac:dyDescent="0.25">
      <c r="A749" t="s">
        <v>16</v>
      </c>
      <c r="B749" t="s">
        <v>2</v>
      </c>
      <c r="C749" t="s">
        <v>8</v>
      </c>
      <c r="D749" t="str">
        <f t="shared" si="11"/>
        <v>OUTFLOWS</v>
      </c>
      <c r="E749" t="s">
        <v>108</v>
      </c>
      <c r="F749" t="s">
        <v>109</v>
      </c>
      <c r="G749" t="s">
        <v>102</v>
      </c>
      <c r="H749" t="s">
        <v>212</v>
      </c>
      <c r="I749" t="s">
        <v>35</v>
      </c>
      <c r="J749" t="s">
        <v>375</v>
      </c>
      <c r="K749" t="s">
        <v>1268</v>
      </c>
      <c r="L749" t="s">
        <v>622</v>
      </c>
      <c r="M749" s="17">
        <f>VLOOKUP($K749,[1]Budget!$V:$AE,5,0)*IF($C749="1 - Revenues",1,IF(AND($C749="5 - Transfers",MID(I749,15,1)="4"),1,-1))</f>
        <v>0</v>
      </c>
      <c r="N749" s="17">
        <f>VLOOKUP($K749,[1]Budget!$V:$AE,6,0)*IF($C749="1 - Revenues",1,IF(AND($C749="5 - Transfers",MID(J749,15,1)="4"),1,-1))</f>
        <v>0</v>
      </c>
      <c r="O749" s="17">
        <f>IFERROR(IF(RIGHT(LEFT(K749,15),1)="4",VLOOKUP(K749,'[1]Budget Worksheet'!A:B,2,0),-1*VLOOKUP(K749,'[1]Budget Worksheet'!A:B,2,0)),0)</f>
        <v>0</v>
      </c>
      <c r="P749" s="17">
        <f>VLOOKUP($K749,[1]Budget!$V:$AE,8,0)*IF($C749="1 - Revenues",1,IF(AND($C749="5 - Transfers",MID($K749,15,1)="4"),1,-1))</f>
        <v>0</v>
      </c>
      <c r="Q749" s="17">
        <f>VLOOKUP($K749,[1]Budget!$V:$AE,10,0)*IF($C749="1 - Revenues",1,IF(AND($C749="5 - Transfers",MID(K749,15,1)="4"),1,-1))</f>
        <v>0</v>
      </c>
      <c r="S749" s="18" t="b">
        <f>IF(LEFT(C749,1)="1",1,-1)*SUMIF([1]Budget!V:V,'Budget Worksheet for Pivot Tabl'!K749,[1]Budget!AC:AC)=P749</f>
        <v>1</v>
      </c>
    </row>
    <row r="750" spans="1:19" x14ac:dyDescent="0.25">
      <c r="A750" t="s">
        <v>16</v>
      </c>
      <c r="B750" t="s">
        <v>2</v>
      </c>
      <c r="C750" t="s">
        <v>8</v>
      </c>
      <c r="D750" t="str">
        <f t="shared" si="11"/>
        <v>OUTFLOWS</v>
      </c>
      <c r="E750" t="s">
        <v>108</v>
      </c>
      <c r="F750" t="s">
        <v>109</v>
      </c>
      <c r="G750" t="s">
        <v>102</v>
      </c>
      <c r="H750" t="s">
        <v>212</v>
      </c>
      <c r="I750" t="s">
        <v>35</v>
      </c>
      <c r="J750" t="s">
        <v>375</v>
      </c>
      <c r="K750" t="s">
        <v>1269</v>
      </c>
      <c r="L750" t="s">
        <v>1020</v>
      </c>
      <c r="M750" s="17">
        <f>VLOOKUP($K750,[1]Budget!$V:$AE,5,0)*IF($C750="1 - Revenues",1,IF(AND($C750="5 - Transfers",MID(I750,15,1)="4"),1,-1))</f>
        <v>-3000</v>
      </c>
      <c r="N750" s="17">
        <f>VLOOKUP($K750,[1]Budget!$V:$AE,6,0)*IF($C750="1 - Revenues",1,IF(AND($C750="5 - Transfers",MID(J750,15,1)="4"),1,-1))</f>
        <v>-2000</v>
      </c>
      <c r="O750" s="17">
        <f>IFERROR(IF(RIGHT(LEFT(K750,15),1)="4",VLOOKUP(K750,'[1]Budget Worksheet'!A:B,2,0),-1*VLOOKUP(K750,'[1]Budget Worksheet'!A:B,2,0)),0)</f>
        <v>-750</v>
      </c>
      <c r="P750" s="17">
        <f>VLOOKUP($K750,[1]Budget!$V:$AE,8,0)*IF($C750="1 - Revenues",1,IF(AND($C750="5 - Transfers",MID($K750,15,1)="4"),1,-1))</f>
        <v>-750</v>
      </c>
      <c r="Q750" s="17">
        <f>VLOOKUP($K750,[1]Budget!$V:$AE,10,0)*IF($C750="1 - Revenues",1,IF(AND($C750="5 - Transfers",MID(K750,15,1)="4"),1,-1))</f>
        <v>0</v>
      </c>
      <c r="S750" s="18" t="b">
        <f>IF(LEFT(C750,1)="1",1,-1)*SUMIF([1]Budget!V:V,'Budget Worksheet for Pivot Tabl'!K750,[1]Budget!AC:AC)=P750</f>
        <v>1</v>
      </c>
    </row>
    <row r="751" spans="1:19" x14ac:dyDescent="0.25">
      <c r="A751" t="s">
        <v>16</v>
      </c>
      <c r="B751" t="s">
        <v>2</v>
      </c>
      <c r="C751" t="s">
        <v>8</v>
      </c>
      <c r="D751" t="str">
        <f t="shared" si="11"/>
        <v>OUTFLOWS</v>
      </c>
      <c r="E751" t="s">
        <v>108</v>
      </c>
      <c r="F751" t="s">
        <v>109</v>
      </c>
      <c r="G751" t="s">
        <v>102</v>
      </c>
      <c r="H751" t="s">
        <v>212</v>
      </c>
      <c r="I751" t="s">
        <v>35</v>
      </c>
      <c r="J751" t="s">
        <v>375</v>
      </c>
      <c r="K751" t="s">
        <v>1270</v>
      </c>
      <c r="L751" t="s">
        <v>472</v>
      </c>
      <c r="M751" s="17">
        <f>VLOOKUP($K751,[1]Budget!$V:$AE,5,0)*IF($C751="1 - Revenues",1,IF(AND($C751="5 - Transfers",MID(I751,15,1)="4"),1,-1))</f>
        <v>-3000</v>
      </c>
      <c r="N751" s="17">
        <f>VLOOKUP($K751,[1]Budget!$V:$AE,6,0)*IF($C751="1 - Revenues",1,IF(AND($C751="5 - Transfers",MID(J751,15,1)="4"),1,-1))</f>
        <v>-3000</v>
      </c>
      <c r="O751" s="17">
        <f>IFERROR(IF(RIGHT(LEFT(K751,15),1)="4",VLOOKUP(K751,'[1]Budget Worksheet'!A:B,2,0),-1*VLOOKUP(K751,'[1]Budget Worksheet'!A:B,2,0)),0)</f>
        <v>-2498</v>
      </c>
      <c r="P751" s="17">
        <f>VLOOKUP($K751,[1]Budget!$V:$AE,8,0)*IF($C751="1 - Revenues",1,IF(AND($C751="5 - Transfers",MID($K751,15,1)="4"),1,-1))</f>
        <v>-2498</v>
      </c>
      <c r="Q751" s="17">
        <f>VLOOKUP($K751,[1]Budget!$V:$AE,10,0)*IF($C751="1 - Revenues",1,IF(AND($C751="5 - Transfers",MID(K751,15,1)="4"),1,-1))</f>
        <v>0</v>
      </c>
      <c r="S751" s="18" t="b">
        <f>IF(LEFT(C751,1)="1",1,-1)*SUMIF([1]Budget!V:V,'Budget Worksheet for Pivot Tabl'!K751,[1]Budget!AC:AC)=P751</f>
        <v>1</v>
      </c>
    </row>
    <row r="752" spans="1:19" x14ac:dyDescent="0.25">
      <c r="A752" t="s">
        <v>16</v>
      </c>
      <c r="B752" t="s">
        <v>2</v>
      </c>
      <c r="C752" t="s">
        <v>8</v>
      </c>
      <c r="D752" t="str">
        <f t="shared" si="11"/>
        <v>OUTFLOWS</v>
      </c>
      <c r="E752" t="s">
        <v>108</v>
      </c>
      <c r="F752" t="s">
        <v>109</v>
      </c>
      <c r="G752" t="s">
        <v>102</v>
      </c>
      <c r="H752" t="s">
        <v>212</v>
      </c>
      <c r="I752" t="s">
        <v>35</v>
      </c>
      <c r="J752" t="s">
        <v>375</v>
      </c>
      <c r="K752" t="s">
        <v>1271</v>
      </c>
      <c r="L752" t="s">
        <v>627</v>
      </c>
      <c r="M752" s="17">
        <f>VLOOKUP($K752,[1]Budget!$V:$AE,5,0)*IF($C752="1 - Revenues",1,IF(AND($C752="5 - Transfers",MID(I752,15,1)="4"),1,-1))</f>
        <v>-2000</v>
      </c>
      <c r="N752" s="17">
        <f>VLOOKUP($K752,[1]Budget!$V:$AE,6,0)*IF($C752="1 - Revenues",1,IF(AND($C752="5 - Transfers",MID(J752,15,1)="4"),1,-1))</f>
        <v>-1000</v>
      </c>
      <c r="O752" s="17">
        <f>IFERROR(IF(RIGHT(LEFT(K752,15),1)="4",VLOOKUP(K752,'[1]Budget Worksheet'!A:B,2,0),-1*VLOOKUP(K752,'[1]Budget Worksheet'!A:B,2,0)),0)</f>
        <v>-1138</v>
      </c>
      <c r="P752" s="17">
        <f>VLOOKUP($K752,[1]Budget!$V:$AE,8,0)*IF($C752="1 - Revenues",1,IF(AND($C752="5 - Transfers",MID($K752,15,1)="4"),1,-1))</f>
        <v>-1138</v>
      </c>
      <c r="Q752" s="17">
        <f>VLOOKUP($K752,[1]Budget!$V:$AE,10,0)*IF($C752="1 - Revenues",1,IF(AND($C752="5 - Transfers",MID(K752,15,1)="4"),1,-1))</f>
        <v>0</v>
      </c>
      <c r="S752" s="18" t="b">
        <f>IF(LEFT(C752,1)="1",1,-1)*SUMIF([1]Budget!V:V,'Budget Worksheet for Pivot Tabl'!K752,[1]Budget!AC:AC)=P752</f>
        <v>1</v>
      </c>
    </row>
    <row r="753" spans="1:19" x14ac:dyDescent="0.25">
      <c r="A753" t="s">
        <v>16</v>
      </c>
      <c r="B753" t="s">
        <v>2</v>
      </c>
      <c r="C753" t="s">
        <v>9</v>
      </c>
      <c r="D753" t="str">
        <f t="shared" si="11"/>
        <v>OUTFLOWS</v>
      </c>
      <c r="E753" t="s">
        <v>108</v>
      </c>
      <c r="F753" t="s">
        <v>109</v>
      </c>
      <c r="G753" t="s">
        <v>102</v>
      </c>
      <c r="H753" t="s">
        <v>212</v>
      </c>
      <c r="I753" t="s">
        <v>35</v>
      </c>
      <c r="J753" t="s">
        <v>375</v>
      </c>
      <c r="K753" t="s">
        <v>1272</v>
      </c>
      <c r="L753" t="s">
        <v>476</v>
      </c>
      <c r="M753" s="17">
        <f>VLOOKUP($K753,[1]Budget!$V:$AE,5,0)*IF($C753="1 - Revenues",1,IF(AND($C753="5 - Transfers",MID(I753,15,1)="4"),1,-1))</f>
        <v>0</v>
      </c>
      <c r="N753" s="17">
        <f>VLOOKUP($K753,[1]Budget!$V:$AE,6,0)*IF($C753="1 - Revenues",1,IF(AND($C753="5 - Transfers",MID(J753,15,1)="4"),1,-1))</f>
        <v>-10000</v>
      </c>
      <c r="O753" s="17">
        <f>IFERROR(IF(RIGHT(LEFT(K753,15),1)="4",VLOOKUP(K753,'[1]Budget Worksheet'!A:B,2,0),-1*VLOOKUP(K753,'[1]Budget Worksheet'!A:B,2,0)),0)</f>
        <v>-10000</v>
      </c>
      <c r="P753" s="17">
        <f>VLOOKUP($K753,[1]Budget!$V:$AE,8,0)*IF($C753="1 - Revenues",1,IF(AND($C753="5 - Transfers",MID($K753,15,1)="4"),1,-1))</f>
        <v>-20000</v>
      </c>
      <c r="Q753" s="17">
        <f>VLOOKUP($K753,[1]Budget!$V:$AE,10,0)*IF($C753="1 - Revenues",1,IF(AND($C753="5 - Transfers",MID(K753,15,1)="4"),1,-1))</f>
        <v>-10000</v>
      </c>
      <c r="S753" s="18" t="b">
        <f>IF(LEFT(C753,1)="1",1,-1)*SUMIF([1]Budget!V:V,'Budget Worksheet for Pivot Tabl'!K753,[1]Budget!AC:AC)=P753</f>
        <v>1</v>
      </c>
    </row>
    <row r="754" spans="1:19" x14ac:dyDescent="0.25">
      <c r="A754" t="s">
        <v>16</v>
      </c>
      <c r="B754" t="s">
        <v>2</v>
      </c>
      <c r="C754" t="s">
        <v>9</v>
      </c>
      <c r="D754" t="str">
        <f t="shared" si="11"/>
        <v>OUTFLOWS</v>
      </c>
      <c r="E754" t="s">
        <v>108</v>
      </c>
      <c r="F754" t="s">
        <v>109</v>
      </c>
      <c r="G754" t="s">
        <v>102</v>
      </c>
      <c r="H754" t="s">
        <v>212</v>
      </c>
      <c r="I754" t="s">
        <v>35</v>
      </c>
      <c r="J754" t="s">
        <v>375</v>
      </c>
      <c r="K754" t="s">
        <v>1273</v>
      </c>
      <c r="L754" t="s">
        <v>1274</v>
      </c>
      <c r="M754" s="17">
        <f>VLOOKUP($K754,[1]Budget!$V:$AE,5,0)*IF($C754="1 - Revenues",1,IF(AND($C754="5 - Transfers",MID(I754,15,1)="4"),1,-1))</f>
        <v>1000</v>
      </c>
      <c r="N754" s="17">
        <f>VLOOKUP($K754,[1]Budget!$V:$AE,6,0)*IF($C754="1 - Revenues",1,IF(AND($C754="5 - Transfers",MID(J754,15,1)="4"),1,-1))</f>
        <v>0</v>
      </c>
      <c r="O754" s="17">
        <f>IFERROR(IF(RIGHT(LEFT(K754,15),1)="4",VLOOKUP(K754,'[1]Budget Worksheet'!A:B,2,0),-1*VLOOKUP(K754,'[1]Budget Worksheet'!A:B,2,0)),0)</f>
        <v>0</v>
      </c>
      <c r="P754" s="17">
        <f>VLOOKUP($K754,[1]Budget!$V:$AE,8,0)*IF($C754="1 - Revenues",1,IF(AND($C754="5 - Transfers",MID($K754,15,1)="4"),1,-1))</f>
        <v>0</v>
      </c>
      <c r="Q754" s="17">
        <f>VLOOKUP($K754,[1]Budget!$V:$AE,10,0)*IF($C754="1 - Revenues",1,IF(AND($C754="5 - Transfers",MID(K754,15,1)="4"),1,-1))</f>
        <v>0</v>
      </c>
      <c r="S754" s="18" t="b">
        <f>IF(LEFT(C754,1)="1",1,-1)*SUMIF([1]Budget!V:V,'Budget Worksheet for Pivot Tabl'!K754,[1]Budget!AC:AC)=P754</f>
        <v>1</v>
      </c>
    </row>
    <row r="755" spans="1:19" x14ac:dyDescent="0.25">
      <c r="A755" t="s">
        <v>16</v>
      </c>
      <c r="B755" t="s">
        <v>2</v>
      </c>
      <c r="C755" t="s">
        <v>9</v>
      </c>
      <c r="D755" t="str">
        <f t="shared" si="11"/>
        <v>OUTFLOWS</v>
      </c>
      <c r="E755" t="s">
        <v>108</v>
      </c>
      <c r="F755" t="s">
        <v>109</v>
      </c>
      <c r="G755" t="s">
        <v>102</v>
      </c>
      <c r="H755" t="s">
        <v>212</v>
      </c>
      <c r="I755" t="s">
        <v>35</v>
      </c>
      <c r="J755" t="s">
        <v>375</v>
      </c>
      <c r="K755" t="s">
        <v>1275</v>
      </c>
      <c r="L755" t="s">
        <v>478</v>
      </c>
      <c r="M755" s="17">
        <f>VLOOKUP($K755,[1]Budget!$V:$AE,5,0)*IF($C755="1 - Revenues",1,IF(AND($C755="5 - Transfers",MID(I755,15,1)="4"),1,-1))</f>
        <v>-16000</v>
      </c>
      <c r="N755" s="17">
        <f>VLOOKUP($K755,[1]Budget!$V:$AE,6,0)*IF($C755="1 - Revenues",1,IF(AND($C755="5 - Transfers",MID(J755,15,1)="4"),1,-1))</f>
        <v>-19000</v>
      </c>
      <c r="O755" s="17">
        <f>IFERROR(IF(RIGHT(LEFT(K755,15),1)="4",VLOOKUP(K755,'[1]Budget Worksheet'!A:B,2,0),-1*VLOOKUP(K755,'[1]Budget Worksheet'!A:B,2,0)),0)</f>
        <v>0</v>
      </c>
      <c r="P755" s="17">
        <f>VLOOKUP($K755,[1]Budget!$V:$AE,8,0)*IF($C755="1 - Revenues",1,IF(AND($C755="5 - Transfers",MID($K755,15,1)="4"),1,-1))</f>
        <v>0</v>
      </c>
      <c r="Q755" s="17">
        <f>VLOOKUP($K755,[1]Budget!$V:$AE,10,0)*IF($C755="1 - Revenues",1,IF(AND($C755="5 - Transfers",MID(K755,15,1)="4"),1,-1))</f>
        <v>0</v>
      </c>
      <c r="S755" s="18" t="b">
        <f>IF(LEFT(C755,1)="1",1,-1)*SUMIF([1]Budget!V:V,'Budget Worksheet for Pivot Tabl'!K755,[1]Budget!AC:AC)=P755</f>
        <v>1</v>
      </c>
    </row>
    <row r="756" spans="1:19" x14ac:dyDescent="0.25">
      <c r="A756" t="s">
        <v>16</v>
      </c>
      <c r="B756" t="s">
        <v>2</v>
      </c>
      <c r="C756" t="s">
        <v>9</v>
      </c>
      <c r="D756" t="str">
        <f t="shared" si="11"/>
        <v>OUTFLOWS</v>
      </c>
      <c r="E756" t="s">
        <v>108</v>
      </c>
      <c r="F756" t="s">
        <v>109</v>
      </c>
      <c r="G756" t="s">
        <v>102</v>
      </c>
      <c r="H756" t="s">
        <v>212</v>
      </c>
      <c r="I756" t="s">
        <v>35</v>
      </c>
      <c r="J756" t="s">
        <v>375</v>
      </c>
      <c r="K756" t="s">
        <v>1276</v>
      </c>
      <c r="L756" t="s">
        <v>1277</v>
      </c>
      <c r="M756" s="17">
        <f>VLOOKUP($K756,[1]Budget!$V:$AE,5,0)*IF($C756="1 - Revenues",1,IF(AND($C756="5 - Transfers",MID(I756,15,1)="4"),1,-1))</f>
        <v>-12000</v>
      </c>
      <c r="N756" s="17">
        <f>VLOOKUP($K756,[1]Budget!$V:$AE,6,0)*IF($C756="1 - Revenues",1,IF(AND($C756="5 - Transfers",MID(J756,15,1)="4"),1,-1))</f>
        <v>-3000</v>
      </c>
      <c r="O756" s="17">
        <f>IFERROR(IF(RIGHT(LEFT(K756,15),1)="4",VLOOKUP(K756,'[1]Budget Worksheet'!A:B,2,0),-1*VLOOKUP(K756,'[1]Budget Worksheet'!A:B,2,0)),0)</f>
        <v>-1000</v>
      </c>
      <c r="P756" s="17">
        <f>VLOOKUP($K756,[1]Budget!$V:$AE,8,0)*IF($C756="1 - Revenues",1,IF(AND($C756="5 - Transfers",MID($K756,15,1)="4"),1,-1))</f>
        <v>-1000</v>
      </c>
      <c r="Q756" s="17">
        <f>VLOOKUP($K756,[1]Budget!$V:$AE,10,0)*IF($C756="1 - Revenues",1,IF(AND($C756="5 - Transfers",MID(K756,15,1)="4"),1,-1))</f>
        <v>0</v>
      </c>
      <c r="S756" s="18" t="b">
        <f>IF(LEFT(C756,1)="1",1,-1)*SUMIF([1]Budget!V:V,'Budget Worksheet for Pivot Tabl'!K756,[1]Budget!AC:AC)=P756</f>
        <v>1</v>
      </c>
    </row>
    <row r="757" spans="1:19" x14ac:dyDescent="0.25">
      <c r="A757" t="s">
        <v>16</v>
      </c>
      <c r="B757" t="s">
        <v>2</v>
      </c>
      <c r="C757" t="s">
        <v>9</v>
      </c>
      <c r="D757" t="str">
        <f t="shared" si="11"/>
        <v>OUTFLOWS</v>
      </c>
      <c r="E757" t="s">
        <v>108</v>
      </c>
      <c r="F757" t="s">
        <v>109</v>
      </c>
      <c r="G757" t="s">
        <v>102</v>
      </c>
      <c r="H757" t="s">
        <v>212</v>
      </c>
      <c r="I757" t="s">
        <v>35</v>
      </c>
      <c r="J757" t="s">
        <v>375</v>
      </c>
      <c r="K757" t="s">
        <v>1278</v>
      </c>
      <c r="L757" t="s">
        <v>484</v>
      </c>
      <c r="M757" s="17">
        <f>VLOOKUP($K757,[1]Budget!$V:$AE,5,0)*IF($C757="1 - Revenues",1,IF(AND($C757="5 - Transfers",MID(I757,15,1)="4"),1,-1))</f>
        <v>0</v>
      </c>
      <c r="N757" s="17">
        <f>VLOOKUP($K757,[1]Budget!$V:$AE,6,0)*IF($C757="1 - Revenues",1,IF(AND($C757="5 - Transfers",MID(J757,15,1)="4"),1,-1))</f>
        <v>0</v>
      </c>
      <c r="O757" s="17">
        <f>IFERROR(IF(RIGHT(LEFT(K757,15),1)="4",VLOOKUP(K757,'[1]Budget Worksheet'!A:B,2,0),-1*VLOOKUP(K757,'[1]Budget Worksheet'!A:B,2,0)),0)</f>
        <v>0</v>
      </c>
      <c r="P757" s="17">
        <f>VLOOKUP($K757,[1]Budget!$V:$AE,8,0)*IF($C757="1 - Revenues",1,IF(AND($C757="5 - Transfers",MID($K757,15,1)="4"),1,-1))</f>
        <v>0</v>
      </c>
      <c r="Q757" s="17">
        <f>VLOOKUP($K757,[1]Budget!$V:$AE,10,0)*IF($C757="1 - Revenues",1,IF(AND($C757="5 - Transfers",MID(K757,15,1)="4"),1,-1))</f>
        <v>0</v>
      </c>
      <c r="S757" s="18" t="b">
        <f>IF(LEFT(C757,1)="1",1,-1)*SUMIF([1]Budget!V:V,'Budget Worksheet for Pivot Tabl'!K757,[1]Budget!AC:AC)=P757</f>
        <v>1</v>
      </c>
    </row>
    <row r="758" spans="1:19" x14ac:dyDescent="0.25">
      <c r="A758" t="s">
        <v>16</v>
      </c>
      <c r="B758" t="s">
        <v>2</v>
      </c>
      <c r="C758" t="s">
        <v>9</v>
      </c>
      <c r="D758" t="str">
        <f t="shared" si="11"/>
        <v>OUTFLOWS</v>
      </c>
      <c r="E758" t="s">
        <v>108</v>
      </c>
      <c r="F758" t="s">
        <v>109</v>
      </c>
      <c r="G758" t="s">
        <v>102</v>
      </c>
      <c r="H758" t="s">
        <v>212</v>
      </c>
      <c r="I758" t="s">
        <v>35</v>
      </c>
      <c r="J758" t="s">
        <v>375</v>
      </c>
      <c r="K758" t="s">
        <v>1279</v>
      </c>
      <c r="L758" t="s">
        <v>640</v>
      </c>
      <c r="M758" s="17">
        <f>VLOOKUP($K758,[1]Budget!$V:$AE,5,0)*IF($C758="1 - Revenues",1,IF(AND($C758="5 - Transfers",MID(I758,15,1)="4"),1,-1))</f>
        <v>0</v>
      </c>
      <c r="N758" s="17">
        <f>VLOOKUP($K758,[1]Budget!$V:$AE,6,0)*IF($C758="1 - Revenues",1,IF(AND($C758="5 - Transfers",MID(J758,15,1)="4"),1,-1))</f>
        <v>0</v>
      </c>
      <c r="O758" s="17">
        <f>IFERROR(IF(RIGHT(LEFT(K758,15),1)="4",VLOOKUP(K758,'[1]Budget Worksheet'!A:B,2,0),-1*VLOOKUP(K758,'[1]Budget Worksheet'!A:B,2,0)),0)</f>
        <v>0</v>
      </c>
      <c r="P758" s="17">
        <f>VLOOKUP($K758,[1]Budget!$V:$AE,8,0)*IF($C758="1 - Revenues",1,IF(AND($C758="5 - Transfers",MID($K758,15,1)="4"),1,-1))</f>
        <v>0</v>
      </c>
      <c r="Q758" s="17">
        <f>VLOOKUP($K758,[1]Budget!$V:$AE,10,0)*IF($C758="1 - Revenues",1,IF(AND($C758="5 - Transfers",MID(K758,15,1)="4"),1,-1))</f>
        <v>0</v>
      </c>
      <c r="S758" s="18" t="b">
        <f>IF(LEFT(C758,1)="1",1,-1)*SUMIF([1]Budget!V:V,'Budget Worksheet for Pivot Tabl'!K758,[1]Budget!AC:AC)=P758</f>
        <v>1</v>
      </c>
    </row>
    <row r="759" spans="1:19" x14ac:dyDescent="0.25">
      <c r="A759" t="s">
        <v>16</v>
      </c>
      <c r="B759" t="s">
        <v>2</v>
      </c>
      <c r="C759" t="s">
        <v>9</v>
      </c>
      <c r="D759" t="str">
        <f t="shared" si="11"/>
        <v>OUTFLOWS</v>
      </c>
      <c r="E759" t="s">
        <v>108</v>
      </c>
      <c r="F759" t="s">
        <v>109</v>
      </c>
      <c r="G759" t="s">
        <v>102</v>
      </c>
      <c r="H759" t="s">
        <v>212</v>
      </c>
      <c r="I759" t="s">
        <v>35</v>
      </c>
      <c r="J759" t="s">
        <v>375</v>
      </c>
      <c r="K759" t="s">
        <v>1280</v>
      </c>
      <c r="L759" t="s">
        <v>490</v>
      </c>
      <c r="M759" s="17">
        <f>VLOOKUP($K759,[1]Budget!$V:$AE,5,0)*IF($C759="1 - Revenues",1,IF(AND($C759="5 - Transfers",MID(I759,15,1)="4"),1,-1))</f>
        <v>0</v>
      </c>
      <c r="N759" s="17">
        <f>VLOOKUP($K759,[1]Budget!$V:$AE,6,0)*IF($C759="1 - Revenues",1,IF(AND($C759="5 - Transfers",MID(J759,15,1)="4"),1,-1))</f>
        <v>0</v>
      </c>
      <c r="O759" s="17">
        <f>IFERROR(IF(RIGHT(LEFT(K759,15),1)="4",VLOOKUP(K759,'[1]Budget Worksheet'!A:B,2,0),-1*VLOOKUP(K759,'[1]Budget Worksheet'!A:B,2,0)),0)</f>
        <v>-600</v>
      </c>
      <c r="P759" s="17">
        <f>VLOOKUP($K759,[1]Budget!$V:$AE,8,0)*IF($C759="1 - Revenues",1,IF(AND($C759="5 - Transfers",MID($K759,15,1)="4"),1,-1))</f>
        <v>-600</v>
      </c>
      <c r="Q759" s="17">
        <f>VLOOKUP($K759,[1]Budget!$V:$AE,10,0)*IF($C759="1 - Revenues",1,IF(AND($C759="5 - Transfers",MID(K759,15,1)="4"),1,-1))</f>
        <v>0</v>
      </c>
      <c r="S759" s="18" t="b">
        <f>IF(LEFT(C759,1)="1",1,-1)*SUMIF([1]Budget!V:V,'Budget Worksheet for Pivot Tabl'!K759,[1]Budget!AC:AC)=P759</f>
        <v>1</v>
      </c>
    </row>
    <row r="760" spans="1:19" x14ac:dyDescent="0.25">
      <c r="A760" t="s">
        <v>16</v>
      </c>
      <c r="B760" t="s">
        <v>2</v>
      </c>
      <c r="C760" t="s">
        <v>9</v>
      </c>
      <c r="D760" t="str">
        <f t="shared" si="11"/>
        <v>OUTFLOWS</v>
      </c>
      <c r="E760" t="s">
        <v>108</v>
      </c>
      <c r="F760" t="s">
        <v>109</v>
      </c>
      <c r="G760" t="s">
        <v>102</v>
      </c>
      <c r="H760" t="s">
        <v>212</v>
      </c>
      <c r="I760" t="s">
        <v>35</v>
      </c>
      <c r="J760" t="s">
        <v>375</v>
      </c>
      <c r="K760" t="s">
        <v>1281</v>
      </c>
      <c r="L760" t="s">
        <v>651</v>
      </c>
      <c r="M760" s="17">
        <f>VLOOKUP($K760,[1]Budget!$V:$AE,5,0)*IF($C760="1 - Revenues",1,IF(AND($C760="5 - Transfers",MID(I760,15,1)="4"),1,-1))</f>
        <v>-2000</v>
      </c>
      <c r="N760" s="17">
        <f>VLOOKUP($K760,[1]Budget!$V:$AE,6,0)*IF($C760="1 - Revenues",1,IF(AND($C760="5 - Transfers",MID(J760,15,1)="4"),1,-1))</f>
        <v>-1000</v>
      </c>
      <c r="O760" s="17">
        <f>IFERROR(IF(RIGHT(LEFT(K760,15),1)="4",VLOOKUP(K760,'[1]Budget Worksheet'!A:B,2,0),-1*VLOOKUP(K760,'[1]Budget Worksheet'!A:B,2,0)),0)</f>
        <v>-2500</v>
      </c>
      <c r="P760" s="17">
        <f>VLOOKUP($K760,[1]Budget!$V:$AE,8,0)*IF($C760="1 - Revenues",1,IF(AND($C760="5 - Transfers",MID($K760,15,1)="4"),1,-1))</f>
        <v>-2500</v>
      </c>
      <c r="Q760" s="17">
        <f>VLOOKUP($K760,[1]Budget!$V:$AE,10,0)*IF($C760="1 - Revenues",1,IF(AND($C760="5 - Transfers",MID(K760,15,1)="4"),1,-1))</f>
        <v>0</v>
      </c>
      <c r="S760" s="18" t="b">
        <f>IF(LEFT(C760,1)="1",1,-1)*SUMIF([1]Budget!V:V,'Budget Worksheet for Pivot Tabl'!K760,[1]Budget!AC:AC)=P760</f>
        <v>1</v>
      </c>
    </row>
    <row r="761" spans="1:19" x14ac:dyDescent="0.25">
      <c r="A761" t="s">
        <v>16</v>
      </c>
      <c r="B761" t="s">
        <v>2</v>
      </c>
      <c r="C761" t="s">
        <v>9</v>
      </c>
      <c r="D761" t="str">
        <f t="shared" si="11"/>
        <v>OUTFLOWS</v>
      </c>
      <c r="E761" t="s">
        <v>108</v>
      </c>
      <c r="F761" t="s">
        <v>109</v>
      </c>
      <c r="G761" t="s">
        <v>102</v>
      </c>
      <c r="H761" t="s">
        <v>212</v>
      </c>
      <c r="I761" t="s">
        <v>35</v>
      </c>
      <c r="J761" t="s">
        <v>375</v>
      </c>
      <c r="K761" t="s">
        <v>1282</v>
      </c>
      <c r="L761" t="s">
        <v>653</v>
      </c>
      <c r="M761" s="17">
        <f>VLOOKUP($K761,[1]Budget!$V:$AE,5,0)*IF($C761="1 - Revenues",1,IF(AND($C761="5 - Transfers",MID(I761,15,1)="4"),1,-1))</f>
        <v>-1000</v>
      </c>
      <c r="N761" s="17">
        <f>VLOOKUP($K761,[1]Budget!$V:$AE,6,0)*IF($C761="1 - Revenues",1,IF(AND($C761="5 - Transfers",MID(J761,15,1)="4"),1,-1))</f>
        <v>0</v>
      </c>
      <c r="O761" s="17">
        <f>IFERROR(IF(RIGHT(LEFT(K761,15),1)="4",VLOOKUP(K761,'[1]Budget Worksheet'!A:B,2,0),-1*VLOOKUP(K761,'[1]Budget Worksheet'!A:B,2,0)),0)</f>
        <v>0</v>
      </c>
      <c r="P761" s="17">
        <f>VLOOKUP($K761,[1]Budget!$V:$AE,8,0)*IF($C761="1 - Revenues",1,IF(AND($C761="5 - Transfers",MID($K761,15,1)="4"),1,-1))</f>
        <v>0</v>
      </c>
      <c r="Q761" s="17">
        <f>VLOOKUP($K761,[1]Budget!$V:$AE,10,0)*IF($C761="1 - Revenues",1,IF(AND($C761="5 - Transfers",MID(K761,15,1)="4"),1,-1))</f>
        <v>0</v>
      </c>
      <c r="S761" s="18" t="b">
        <f>IF(LEFT(C761,1)="1",1,-1)*SUMIF([1]Budget!V:V,'Budget Worksheet for Pivot Tabl'!K761,[1]Budget!AC:AC)=P761</f>
        <v>1</v>
      </c>
    </row>
    <row r="762" spans="1:19" x14ac:dyDescent="0.25">
      <c r="A762" t="s">
        <v>16</v>
      </c>
      <c r="B762" t="s">
        <v>2</v>
      </c>
      <c r="C762" t="s">
        <v>9</v>
      </c>
      <c r="D762" t="str">
        <f t="shared" si="11"/>
        <v>OUTFLOWS</v>
      </c>
      <c r="E762" t="s">
        <v>108</v>
      </c>
      <c r="F762" t="s">
        <v>109</v>
      </c>
      <c r="G762" t="s">
        <v>102</v>
      </c>
      <c r="H762" t="s">
        <v>212</v>
      </c>
      <c r="I762" t="s">
        <v>37</v>
      </c>
      <c r="J762" t="s">
        <v>380</v>
      </c>
      <c r="K762" t="s">
        <v>1283</v>
      </c>
      <c r="L762" t="s">
        <v>476</v>
      </c>
      <c r="M762" s="17">
        <f>VLOOKUP($K762,[1]Budget!$V:$AE,5,0)*IF($C762="1 - Revenues",1,IF(AND($C762="5 - Transfers",MID(I762,15,1)="4"),1,-1))</f>
        <v>0</v>
      </c>
      <c r="N762" s="17">
        <f>VLOOKUP($K762,[1]Budget!$V:$AE,6,0)*IF($C762="1 - Revenues",1,IF(AND($C762="5 - Transfers",MID(J762,15,1)="4"),1,-1))</f>
        <v>0</v>
      </c>
      <c r="O762" s="17">
        <f>IFERROR(IF(RIGHT(LEFT(K762,15),1)="4",VLOOKUP(K762,'[1]Budget Worksheet'!A:B,2,0),-1*VLOOKUP(K762,'[1]Budget Worksheet'!A:B,2,0)),0)</f>
        <v>0</v>
      </c>
      <c r="P762" s="17">
        <f>VLOOKUP($K762,[1]Budget!$V:$AE,8,0)*IF($C762="1 - Revenues",1,IF(AND($C762="5 - Transfers",MID($K762,15,1)="4"),1,-1))</f>
        <v>0</v>
      </c>
      <c r="Q762" s="17">
        <f>VLOOKUP($K762,[1]Budget!$V:$AE,10,0)*IF($C762="1 - Revenues",1,IF(AND($C762="5 - Transfers",MID(K762,15,1)="4"),1,-1))</f>
        <v>0</v>
      </c>
      <c r="S762" s="18" t="b">
        <f>IF(LEFT(C762,1)="1",1,-1)*SUMIF([1]Budget!V:V,'Budget Worksheet for Pivot Tabl'!K762,[1]Budget!AC:AC)=P762</f>
        <v>1</v>
      </c>
    </row>
    <row r="763" spans="1:19" x14ac:dyDescent="0.25">
      <c r="A763" t="s">
        <v>16</v>
      </c>
      <c r="B763" t="s">
        <v>2</v>
      </c>
      <c r="C763" t="s">
        <v>9</v>
      </c>
      <c r="D763" t="str">
        <f t="shared" si="11"/>
        <v>OUTFLOWS</v>
      </c>
      <c r="E763" t="s">
        <v>108</v>
      </c>
      <c r="F763" t="s">
        <v>109</v>
      </c>
      <c r="G763" t="s">
        <v>102</v>
      </c>
      <c r="H763" t="s">
        <v>212</v>
      </c>
      <c r="I763" t="s">
        <v>37</v>
      </c>
      <c r="J763" t="s">
        <v>380</v>
      </c>
      <c r="K763" t="s">
        <v>1284</v>
      </c>
      <c r="L763" t="s">
        <v>633</v>
      </c>
      <c r="M763" s="17">
        <f>VLOOKUP($K763,[1]Budget!$V:$AE,5,0)*IF($C763="1 - Revenues",1,IF(AND($C763="5 - Transfers",MID(I763,15,1)="4"),1,-1))</f>
        <v>0</v>
      </c>
      <c r="N763" s="17">
        <f>VLOOKUP($K763,[1]Budget!$V:$AE,6,0)*IF($C763="1 - Revenues",1,IF(AND($C763="5 - Transfers",MID(J763,15,1)="4"),1,-1))</f>
        <v>0</v>
      </c>
      <c r="O763" s="17">
        <f>IFERROR(IF(RIGHT(LEFT(K763,15),1)="4",VLOOKUP(K763,'[1]Budget Worksheet'!A:B,2,0),-1*VLOOKUP(K763,'[1]Budget Worksheet'!A:B,2,0)),0)</f>
        <v>0</v>
      </c>
      <c r="P763" s="17">
        <f>VLOOKUP($K763,[1]Budget!$V:$AE,8,0)*IF($C763="1 - Revenues",1,IF(AND($C763="5 - Transfers",MID($K763,15,1)="4"),1,-1))</f>
        <v>0</v>
      </c>
      <c r="Q763" s="17">
        <f>VLOOKUP($K763,[1]Budget!$V:$AE,10,0)*IF($C763="1 - Revenues",1,IF(AND($C763="5 - Transfers",MID(K763,15,1)="4"),1,-1))</f>
        <v>0</v>
      </c>
      <c r="S763" s="18" t="b">
        <f>IF(LEFT(C763,1)="1",1,-1)*SUMIF([1]Budget!V:V,'Budget Worksheet for Pivot Tabl'!K763,[1]Budget!AC:AC)=P763</f>
        <v>1</v>
      </c>
    </row>
    <row r="764" spans="1:19" x14ac:dyDescent="0.25">
      <c r="A764" t="s">
        <v>16</v>
      </c>
      <c r="B764" t="s">
        <v>2</v>
      </c>
      <c r="C764" t="s">
        <v>9</v>
      </c>
      <c r="D764" t="str">
        <f t="shared" si="11"/>
        <v>OUTFLOWS</v>
      </c>
      <c r="E764" t="s">
        <v>108</v>
      </c>
      <c r="F764" t="s">
        <v>109</v>
      </c>
      <c r="G764" t="s">
        <v>102</v>
      </c>
      <c r="H764" t="s">
        <v>212</v>
      </c>
      <c r="I764" t="s">
        <v>37</v>
      </c>
      <c r="J764" t="s">
        <v>380</v>
      </c>
      <c r="K764" t="s">
        <v>1285</v>
      </c>
      <c r="L764" t="s">
        <v>640</v>
      </c>
      <c r="M764" s="17">
        <f>VLOOKUP($K764,[1]Budget!$V:$AE,5,0)*IF($C764="1 - Revenues",1,IF(AND($C764="5 - Transfers",MID(I764,15,1)="4"),1,-1))</f>
        <v>-35000</v>
      </c>
      <c r="N764" s="17">
        <f>VLOOKUP($K764,[1]Budget!$V:$AE,6,0)*IF($C764="1 - Revenues",1,IF(AND($C764="5 - Transfers",MID(J764,15,1)="4"),1,-1))</f>
        <v>-15000</v>
      </c>
      <c r="O764" s="17">
        <f>IFERROR(IF(RIGHT(LEFT(K764,15),1)="4",VLOOKUP(K764,'[1]Budget Worksheet'!A:B,2,0),-1*VLOOKUP(K764,'[1]Budget Worksheet'!A:B,2,0)),0)</f>
        <v>-94379</v>
      </c>
      <c r="P764" s="17">
        <f>VLOOKUP($K764,[1]Budget!$V:$AE,8,0)*IF($C764="1 - Revenues",1,IF(AND($C764="5 - Transfers",MID($K764,15,1)="4"),1,-1))</f>
        <v>-63000</v>
      </c>
      <c r="Q764" s="17">
        <f>VLOOKUP($K764,[1]Budget!$V:$AE,10,0)*IF($C764="1 - Revenues",1,IF(AND($C764="5 - Transfers",MID(K764,15,1)="4"),1,-1))</f>
        <v>31379</v>
      </c>
      <c r="S764" s="18" t="b">
        <f>IF(LEFT(C764,1)="1",1,-1)*SUMIF([1]Budget!V:V,'Budget Worksheet for Pivot Tabl'!K764,[1]Budget!AC:AC)=P764</f>
        <v>1</v>
      </c>
    </row>
    <row r="765" spans="1:19" x14ac:dyDescent="0.25">
      <c r="A765" t="s">
        <v>16</v>
      </c>
      <c r="B765" t="s">
        <v>2</v>
      </c>
      <c r="C765" t="s">
        <v>9</v>
      </c>
      <c r="D765" t="str">
        <f t="shared" si="11"/>
        <v>OUTFLOWS</v>
      </c>
      <c r="E765" t="s">
        <v>108</v>
      </c>
      <c r="F765" t="s">
        <v>109</v>
      </c>
      <c r="G765" t="s">
        <v>102</v>
      </c>
      <c r="H765" t="s">
        <v>212</v>
      </c>
      <c r="I765" t="s">
        <v>37</v>
      </c>
      <c r="J765" t="s">
        <v>380</v>
      </c>
      <c r="K765" t="s">
        <v>1286</v>
      </c>
      <c r="L765" t="s">
        <v>792</v>
      </c>
      <c r="M765" s="17">
        <f>VLOOKUP($K765,[1]Budget!$V:$AE,5,0)*IF($C765="1 - Revenues",1,IF(AND($C765="5 - Transfers",MID(I765,15,1)="4"),1,-1))</f>
        <v>0</v>
      </c>
      <c r="N765" s="17">
        <f>VLOOKUP($K765,[1]Budget!$V:$AE,6,0)*IF($C765="1 - Revenues",1,IF(AND($C765="5 - Transfers",MID(J765,15,1)="4"),1,-1))</f>
        <v>0</v>
      </c>
      <c r="O765" s="17">
        <f>IFERROR(IF(RIGHT(LEFT(K765,15),1)="4",VLOOKUP(K765,'[1]Budget Worksheet'!A:B,2,0),-1*VLOOKUP(K765,'[1]Budget Worksheet'!A:B,2,0)),0)</f>
        <v>0</v>
      </c>
      <c r="P765" s="17">
        <f>VLOOKUP($K765,[1]Budget!$V:$AE,8,0)*IF($C765="1 - Revenues",1,IF(AND($C765="5 - Transfers",MID($K765,15,1)="4"),1,-1))</f>
        <v>0</v>
      </c>
      <c r="Q765" s="17">
        <f>VLOOKUP($K765,[1]Budget!$V:$AE,10,0)*IF($C765="1 - Revenues",1,IF(AND($C765="5 - Transfers",MID(K765,15,1)="4"),1,-1))</f>
        <v>0</v>
      </c>
      <c r="S765" s="18" t="b">
        <f>IF(LEFT(C765,1)="1",1,-1)*SUMIF([1]Budget!V:V,'Budget Worksheet for Pivot Tabl'!K765,[1]Budget!AC:AC)=P765</f>
        <v>1</v>
      </c>
    </row>
    <row r="766" spans="1:19" x14ac:dyDescent="0.25">
      <c r="A766" t="s">
        <v>16</v>
      </c>
      <c r="B766" t="s">
        <v>2</v>
      </c>
      <c r="C766" t="s">
        <v>9</v>
      </c>
      <c r="D766" t="str">
        <f t="shared" si="11"/>
        <v>OUTFLOWS</v>
      </c>
      <c r="E766" t="s">
        <v>108</v>
      </c>
      <c r="F766" t="s">
        <v>109</v>
      </c>
      <c r="G766" t="s">
        <v>102</v>
      </c>
      <c r="H766" t="s">
        <v>212</v>
      </c>
      <c r="I766" t="s">
        <v>37</v>
      </c>
      <c r="J766" t="s">
        <v>380</v>
      </c>
      <c r="K766" t="s">
        <v>1287</v>
      </c>
      <c r="L766" t="s">
        <v>1115</v>
      </c>
      <c r="M766" s="17">
        <f>VLOOKUP($K766,[1]Budget!$V:$AE,5,0)*IF($C766="1 - Revenues",1,IF(AND($C766="5 - Transfers",MID(I766,15,1)="4"),1,-1))</f>
        <v>-10000</v>
      </c>
      <c r="N766" s="17">
        <f>VLOOKUP($K766,[1]Budget!$V:$AE,6,0)*IF($C766="1 - Revenues",1,IF(AND($C766="5 - Transfers",MID(J766,15,1)="4"),1,-1))</f>
        <v>0</v>
      </c>
      <c r="O766" s="17">
        <f>IFERROR(IF(RIGHT(LEFT(K766,15),1)="4",VLOOKUP(K766,'[1]Budget Worksheet'!A:B,2,0),-1*VLOOKUP(K766,'[1]Budget Worksheet'!A:B,2,0)),0)</f>
        <v>0</v>
      </c>
      <c r="P766" s="17">
        <f>VLOOKUP($K766,[1]Budget!$V:$AE,8,0)*IF($C766="1 - Revenues",1,IF(AND($C766="5 - Transfers",MID($K766,15,1)="4"),1,-1))</f>
        <v>0</v>
      </c>
      <c r="Q766" s="17">
        <f>VLOOKUP($K766,[1]Budget!$V:$AE,10,0)*IF($C766="1 - Revenues",1,IF(AND($C766="5 - Transfers",MID(K766,15,1)="4"),1,-1))</f>
        <v>0</v>
      </c>
      <c r="S766" s="18" t="b">
        <f>IF(LEFT(C766,1)="1",1,-1)*SUMIF([1]Budget!V:V,'Budget Worksheet for Pivot Tabl'!K766,[1]Budget!AC:AC)=P766</f>
        <v>1</v>
      </c>
    </row>
    <row r="767" spans="1:19" x14ac:dyDescent="0.25">
      <c r="A767" t="s">
        <v>16</v>
      </c>
      <c r="B767" t="s">
        <v>2</v>
      </c>
      <c r="C767" t="s">
        <v>9</v>
      </c>
      <c r="D767" t="str">
        <f t="shared" si="11"/>
        <v>OUTFLOWS</v>
      </c>
      <c r="E767" t="s">
        <v>108</v>
      </c>
      <c r="F767" t="s">
        <v>109</v>
      </c>
      <c r="G767" t="s">
        <v>102</v>
      </c>
      <c r="H767" t="s">
        <v>212</v>
      </c>
      <c r="I767" t="s">
        <v>37</v>
      </c>
      <c r="J767" t="s">
        <v>380</v>
      </c>
      <c r="K767" t="s">
        <v>1288</v>
      </c>
      <c r="L767" t="s">
        <v>954</v>
      </c>
      <c r="M767" s="17">
        <f>VLOOKUP($K767,[1]Budget!$V:$AE,5,0)*IF($C767="1 - Revenues",1,IF(AND($C767="5 - Transfers",MID(I767,15,1)="4"),1,-1))</f>
        <v>-4000</v>
      </c>
      <c r="N767" s="17">
        <f>VLOOKUP($K767,[1]Budget!$V:$AE,6,0)*IF($C767="1 - Revenues",1,IF(AND($C767="5 - Transfers",MID(J767,15,1)="4"),1,-1))</f>
        <v>-5000</v>
      </c>
      <c r="O767" s="17">
        <f>IFERROR(IF(RIGHT(LEFT(K767,15),1)="4",VLOOKUP(K767,'[1]Budget Worksheet'!A:B,2,0),-1*VLOOKUP(K767,'[1]Budget Worksheet'!A:B,2,0)),0)</f>
        <v>-4000</v>
      </c>
      <c r="P767" s="17">
        <f>VLOOKUP($K767,[1]Budget!$V:$AE,8,0)*IF($C767="1 - Revenues",1,IF(AND($C767="5 - Transfers",MID($K767,15,1)="4"),1,-1))</f>
        <v>-4000</v>
      </c>
      <c r="Q767" s="17">
        <f>VLOOKUP($K767,[1]Budget!$V:$AE,10,0)*IF($C767="1 - Revenues",1,IF(AND($C767="5 - Transfers",MID(K767,15,1)="4"),1,-1))</f>
        <v>0</v>
      </c>
      <c r="S767" s="18" t="b">
        <f>IF(LEFT(C767,1)="1",1,-1)*SUMIF([1]Budget!V:V,'Budget Worksheet for Pivot Tabl'!K767,[1]Budget!AC:AC)=P767</f>
        <v>1</v>
      </c>
    </row>
    <row r="768" spans="1:19" x14ac:dyDescent="0.25">
      <c r="A768" t="s">
        <v>16</v>
      </c>
      <c r="B768" t="s">
        <v>2</v>
      </c>
      <c r="C768" t="s">
        <v>9</v>
      </c>
      <c r="D768" t="str">
        <f t="shared" si="11"/>
        <v>OUTFLOWS</v>
      </c>
      <c r="E768" t="s">
        <v>108</v>
      </c>
      <c r="F768" t="s">
        <v>109</v>
      </c>
      <c r="G768" t="s">
        <v>102</v>
      </c>
      <c r="H768" t="s">
        <v>212</v>
      </c>
      <c r="I768" t="s">
        <v>37</v>
      </c>
      <c r="J768" t="s">
        <v>380</v>
      </c>
      <c r="K768" t="s">
        <v>1289</v>
      </c>
      <c r="L768" t="s">
        <v>651</v>
      </c>
      <c r="M768" s="17">
        <f>VLOOKUP($K768,[1]Budget!$V:$AE,5,0)*IF($C768="1 - Revenues",1,IF(AND($C768="5 - Transfers",MID(I768,15,1)="4"),1,-1))</f>
        <v>-8000</v>
      </c>
      <c r="N768" s="17">
        <f>VLOOKUP($K768,[1]Budget!$V:$AE,6,0)*IF($C768="1 - Revenues",1,IF(AND($C768="5 - Transfers",MID(J768,15,1)="4"),1,-1))</f>
        <v>0</v>
      </c>
      <c r="O768" s="17">
        <f>IFERROR(IF(RIGHT(LEFT(K768,15),1)="4",VLOOKUP(K768,'[1]Budget Worksheet'!A:B,2,0),-1*VLOOKUP(K768,'[1]Budget Worksheet'!A:B,2,0)),0)</f>
        <v>-8000</v>
      </c>
      <c r="P768" s="17">
        <f>VLOOKUP($K768,[1]Budget!$V:$AE,8,0)*IF($C768="1 - Revenues",1,IF(AND($C768="5 - Transfers",MID($K768,15,1)="4"),1,-1))</f>
        <v>-8000</v>
      </c>
      <c r="Q768" s="17">
        <f>VLOOKUP($K768,[1]Budget!$V:$AE,10,0)*IF($C768="1 - Revenues",1,IF(AND($C768="5 - Transfers",MID(K768,15,1)="4"),1,-1))</f>
        <v>0</v>
      </c>
      <c r="S768" s="18" t="b">
        <f>IF(LEFT(C768,1)="1",1,-1)*SUMIF([1]Budget!V:V,'Budget Worksheet for Pivot Tabl'!K768,[1]Budget!AC:AC)=P768</f>
        <v>1</v>
      </c>
    </row>
    <row r="769" spans="1:19" x14ac:dyDescent="0.25">
      <c r="A769" t="s">
        <v>16</v>
      </c>
      <c r="B769" t="s">
        <v>2</v>
      </c>
      <c r="C769" t="s">
        <v>10</v>
      </c>
      <c r="D769" t="str">
        <f t="shared" si="11"/>
        <v>OUTFLOWS</v>
      </c>
      <c r="E769" t="s">
        <v>108</v>
      </c>
      <c r="F769" t="s">
        <v>109</v>
      </c>
      <c r="G769" t="s">
        <v>102</v>
      </c>
      <c r="H769" t="s">
        <v>212</v>
      </c>
      <c r="I769" t="s">
        <v>37</v>
      </c>
      <c r="J769" t="s">
        <v>380</v>
      </c>
      <c r="K769" t="s">
        <v>1290</v>
      </c>
      <c r="L769" t="s">
        <v>1291</v>
      </c>
      <c r="M769" s="17">
        <f>VLOOKUP($K769,[1]Budget!$V:$AE,5,0)*IF($C769="1 - Revenues",1,IF(AND($C769="5 - Transfers",MID(I769,15,1)="4"),1,-1))</f>
        <v>-104000</v>
      </c>
      <c r="N769" s="17">
        <f>VLOOKUP($K769,[1]Budget!$V:$AE,6,0)*IF($C769="1 - Revenues",1,IF(AND($C769="5 - Transfers",MID(J769,15,1)="4"),1,-1))</f>
        <v>-100000</v>
      </c>
      <c r="O769" s="17">
        <f>IFERROR(IF(RIGHT(LEFT(K769,15),1)="4",VLOOKUP(K769,'[1]Budget Worksheet'!A:B,2,0),-1*VLOOKUP(K769,'[1]Budget Worksheet'!A:B,2,0)),0)</f>
        <v>-140461</v>
      </c>
      <c r="P769" s="17">
        <f>VLOOKUP($K769,[1]Budget!$V:$AE,8,0)*IF($C769="1 - Revenues",1,IF(AND($C769="5 - Transfers",MID($K769,15,1)="4"),1,-1))</f>
        <v>-140461</v>
      </c>
      <c r="Q769" s="17">
        <f>VLOOKUP($K769,[1]Budget!$V:$AE,10,0)*IF($C769="1 - Revenues",1,IF(AND($C769="5 - Transfers",MID(K769,15,1)="4"),1,-1))</f>
        <v>0</v>
      </c>
      <c r="S769" s="18" t="b">
        <f>IF(LEFT(C769,1)="1",1,-1)*SUMIF([1]Budget!V:V,'Budget Worksheet for Pivot Tabl'!K769,[1]Budget!AC:AC)=P769</f>
        <v>1</v>
      </c>
    </row>
    <row r="770" spans="1:19" x14ac:dyDescent="0.25">
      <c r="A770" t="s">
        <v>16</v>
      </c>
      <c r="B770" t="s">
        <v>2</v>
      </c>
      <c r="C770" t="s">
        <v>10</v>
      </c>
      <c r="D770" t="str">
        <f t="shared" si="11"/>
        <v>OUTFLOWS</v>
      </c>
      <c r="E770" t="s">
        <v>108</v>
      </c>
      <c r="F770" t="s">
        <v>109</v>
      </c>
      <c r="G770" t="s">
        <v>102</v>
      </c>
      <c r="H770" t="s">
        <v>212</v>
      </c>
      <c r="I770" t="s">
        <v>37</v>
      </c>
      <c r="J770" t="s">
        <v>380</v>
      </c>
      <c r="K770" t="s">
        <v>1292</v>
      </c>
      <c r="L770" t="s">
        <v>1133</v>
      </c>
      <c r="M770" s="17">
        <f>VLOOKUP($K770,[1]Budget!$V:$AE,5,0)*IF($C770="1 - Revenues",1,IF(AND($C770="5 - Transfers",MID(I770,15,1)="4"),1,-1))</f>
        <v>0</v>
      </c>
      <c r="N770" s="17">
        <f>VLOOKUP($K770,[1]Budget!$V:$AE,6,0)*IF($C770="1 - Revenues",1,IF(AND($C770="5 - Transfers",MID(J770,15,1)="4"),1,-1))</f>
        <v>0</v>
      </c>
      <c r="O770" s="17">
        <f>IFERROR(IF(RIGHT(LEFT(K770,15),1)="4",VLOOKUP(K770,'[1]Budget Worksheet'!A:B,2,0),-1*VLOOKUP(K770,'[1]Budget Worksheet'!A:B,2,0)),0)</f>
        <v>-39899</v>
      </c>
      <c r="P770" s="17">
        <f>VLOOKUP($K770,[1]Budget!$V:$AE,8,0)*IF($C770="1 - Revenues",1,IF(AND($C770="5 - Transfers",MID($K770,15,1)="4"),1,-1))</f>
        <v>-39899</v>
      </c>
      <c r="Q770" s="17">
        <f>VLOOKUP($K770,[1]Budget!$V:$AE,10,0)*IF($C770="1 - Revenues",1,IF(AND($C770="5 - Transfers",MID(K770,15,1)="4"),1,-1))</f>
        <v>0</v>
      </c>
      <c r="S770" s="18" t="b">
        <f>IF(LEFT(C770,1)="1",1,-1)*SUMIF([1]Budget!V:V,'Budget Worksheet for Pivot Tabl'!K770,[1]Budget!AC:AC)=P770</f>
        <v>1</v>
      </c>
    </row>
    <row r="771" spans="1:19" x14ac:dyDescent="0.25">
      <c r="A771" t="s">
        <v>16</v>
      </c>
      <c r="B771" t="s">
        <v>2</v>
      </c>
      <c r="C771" t="s">
        <v>10</v>
      </c>
      <c r="D771" t="str">
        <f t="shared" ref="D771:D834" si="12">IF(C771="1 - Revenues","INFLOWS","OUTFLOWS")</f>
        <v>OUTFLOWS</v>
      </c>
      <c r="E771" t="s">
        <v>108</v>
      </c>
      <c r="F771" t="s">
        <v>109</v>
      </c>
      <c r="G771" t="s">
        <v>102</v>
      </c>
      <c r="H771" t="s">
        <v>212</v>
      </c>
      <c r="I771" t="s">
        <v>37</v>
      </c>
      <c r="J771" t="s">
        <v>380</v>
      </c>
      <c r="K771" t="s">
        <v>1293</v>
      </c>
      <c r="L771" t="s">
        <v>538</v>
      </c>
      <c r="M771" s="17">
        <f>VLOOKUP($K771,[1]Budget!$V:$AE,5,0)*IF($C771="1 - Revenues",1,IF(AND($C771="5 - Transfers",MID(I771,15,1)="4"),1,-1))</f>
        <v>0</v>
      </c>
      <c r="N771" s="17">
        <f>VLOOKUP($K771,[1]Budget!$V:$AE,6,0)*IF($C771="1 - Revenues",1,IF(AND($C771="5 - Transfers",MID(J771,15,1)="4"),1,-1))</f>
        <v>0</v>
      </c>
      <c r="O771" s="17">
        <f>IFERROR(IF(RIGHT(LEFT(K771,15),1)="4",VLOOKUP(K771,'[1]Budget Worksheet'!A:B,2,0),-1*VLOOKUP(K771,'[1]Budget Worksheet'!A:B,2,0)),0)</f>
        <v>-90000</v>
      </c>
      <c r="P771" s="17">
        <f>VLOOKUP($K771,[1]Budget!$V:$AE,8,0)*IF($C771="1 - Revenues",1,IF(AND($C771="5 - Transfers",MID($K771,15,1)="4"),1,-1))</f>
        <v>-90000</v>
      </c>
      <c r="Q771" s="17">
        <f>VLOOKUP($K771,[1]Budget!$V:$AE,10,0)*IF($C771="1 - Revenues",1,IF(AND($C771="5 - Transfers",MID(K771,15,1)="4"),1,-1))</f>
        <v>0</v>
      </c>
      <c r="S771" s="18" t="b">
        <f>IF(LEFT(C771,1)="1",1,-1)*SUMIF([1]Budget!V:V,'Budget Worksheet for Pivot Tabl'!K771,[1]Budget!AC:AC)=P771</f>
        <v>1</v>
      </c>
    </row>
    <row r="772" spans="1:19" x14ac:dyDescent="0.25">
      <c r="A772" t="s">
        <v>16</v>
      </c>
      <c r="B772" t="s">
        <v>2</v>
      </c>
      <c r="C772" t="s">
        <v>8</v>
      </c>
      <c r="D772" t="str">
        <f t="shared" si="12"/>
        <v>OUTFLOWS</v>
      </c>
      <c r="E772" t="s">
        <v>108</v>
      </c>
      <c r="F772" t="s">
        <v>109</v>
      </c>
      <c r="G772" t="s">
        <v>382</v>
      </c>
      <c r="H772" t="s">
        <v>383</v>
      </c>
      <c r="I772" t="s">
        <v>384</v>
      </c>
      <c r="J772" t="s">
        <v>385</v>
      </c>
      <c r="K772" t="s">
        <v>1294</v>
      </c>
      <c r="L772" t="s">
        <v>590</v>
      </c>
      <c r="M772" s="17">
        <f>VLOOKUP($K772,[1]Budget!$V:$AE,5,0)*IF($C772="1 - Revenues",1,IF(AND($C772="5 - Transfers",MID(I772,15,1)="4"),1,-1))</f>
        <v>-212000</v>
      </c>
      <c r="N772" s="17">
        <f>VLOOKUP($K772,[1]Budget!$V:$AE,6,0)*IF($C772="1 - Revenues",1,IF(AND($C772="5 - Transfers",MID(J772,15,1)="4"),1,-1))</f>
        <v>-190000</v>
      </c>
      <c r="O772" s="17">
        <f>IFERROR(IF(RIGHT(LEFT(K772,15),1)="4",VLOOKUP(K772,'[1]Budget Worksheet'!A:B,2,0),-1*VLOOKUP(K772,'[1]Budget Worksheet'!A:B,2,0)),0)</f>
        <v>-193791</v>
      </c>
      <c r="P772" s="17">
        <f>VLOOKUP($K772,[1]Budget!$V:$AE,8,0)*IF($C772="1 - Revenues",1,IF(AND($C772="5 - Transfers",MID($K772,15,1)="4"),1,-1))</f>
        <v>-193791</v>
      </c>
      <c r="Q772" s="17">
        <f>VLOOKUP($K772,[1]Budget!$V:$AE,10,0)*IF($C772="1 - Revenues",1,IF(AND($C772="5 - Transfers",MID(K772,15,1)="4"),1,-1))</f>
        <v>0</v>
      </c>
      <c r="S772" s="18" t="b">
        <f>IF(LEFT(C772,1)="1",1,-1)*SUMIF([1]Budget!V:V,'Budget Worksheet for Pivot Tabl'!K772,[1]Budget!AC:AC)=P772</f>
        <v>1</v>
      </c>
    </row>
    <row r="773" spans="1:19" x14ac:dyDescent="0.25">
      <c r="A773" t="s">
        <v>16</v>
      </c>
      <c r="B773" t="s">
        <v>2</v>
      </c>
      <c r="C773" t="s">
        <v>8</v>
      </c>
      <c r="D773" t="str">
        <f t="shared" si="12"/>
        <v>OUTFLOWS</v>
      </c>
      <c r="E773" t="s">
        <v>108</v>
      </c>
      <c r="F773" t="s">
        <v>109</v>
      </c>
      <c r="G773" t="s">
        <v>382</v>
      </c>
      <c r="H773" t="s">
        <v>383</v>
      </c>
      <c r="I773" t="s">
        <v>384</v>
      </c>
      <c r="J773" t="s">
        <v>385</v>
      </c>
      <c r="K773" t="s">
        <v>1295</v>
      </c>
      <c r="L773" t="s">
        <v>582</v>
      </c>
      <c r="M773" s="17">
        <f>VLOOKUP($K773,[1]Budget!$V:$AE,5,0)*IF($C773="1 - Revenues",1,IF(AND($C773="5 - Transfers",MID(I773,15,1)="4"),1,-1))</f>
        <v>-27000</v>
      </c>
      <c r="N773" s="17">
        <f>VLOOKUP($K773,[1]Budget!$V:$AE,6,0)*IF($C773="1 - Revenues",1,IF(AND($C773="5 - Transfers",MID(J773,15,1)="4"),1,-1))</f>
        <v>-24000</v>
      </c>
      <c r="O773" s="17">
        <f>IFERROR(IF(RIGHT(LEFT(K773,15),1)="4",VLOOKUP(K773,'[1]Budget Worksheet'!A:B,2,0),-1*VLOOKUP(K773,'[1]Budget Worksheet'!A:B,2,0)),0)</f>
        <v>0</v>
      </c>
      <c r="P773" s="17">
        <f>VLOOKUP($K773,[1]Budget!$V:$AE,8,0)*IF($C773="1 - Revenues",1,IF(AND($C773="5 - Transfers",MID($K773,15,1)="4"),1,-1))</f>
        <v>0</v>
      </c>
      <c r="Q773" s="17">
        <f>VLOOKUP($K773,[1]Budget!$V:$AE,10,0)*IF($C773="1 - Revenues",1,IF(AND($C773="5 - Transfers",MID(K773,15,1)="4"),1,-1))</f>
        <v>0</v>
      </c>
      <c r="S773" s="18" t="b">
        <f>IF(LEFT(C773,1)="1",1,-1)*SUMIF([1]Budget!V:V,'Budget Worksheet for Pivot Tabl'!K773,[1]Budget!AC:AC)=P773</f>
        <v>1</v>
      </c>
    </row>
    <row r="774" spans="1:19" x14ac:dyDescent="0.25">
      <c r="A774" t="s">
        <v>16</v>
      </c>
      <c r="B774" t="s">
        <v>2</v>
      </c>
      <c r="C774" t="s">
        <v>8</v>
      </c>
      <c r="D774" t="str">
        <f t="shared" si="12"/>
        <v>OUTFLOWS</v>
      </c>
      <c r="E774" t="s">
        <v>108</v>
      </c>
      <c r="F774" t="s">
        <v>109</v>
      </c>
      <c r="G774" t="s">
        <v>382</v>
      </c>
      <c r="H774" t="s">
        <v>383</v>
      </c>
      <c r="I774" t="s">
        <v>384</v>
      </c>
      <c r="J774" t="s">
        <v>385</v>
      </c>
      <c r="K774" t="s">
        <v>1296</v>
      </c>
      <c r="L774" t="s">
        <v>593</v>
      </c>
      <c r="M774" s="17">
        <f>VLOOKUP($K774,[1]Budget!$V:$AE,5,0)*IF($C774="1 - Revenues",1,IF(AND($C774="5 - Transfers",MID(I774,15,1)="4"),1,-1))</f>
        <v>-6000</v>
      </c>
      <c r="N774" s="17">
        <f>VLOOKUP($K774,[1]Budget!$V:$AE,6,0)*IF($C774="1 - Revenues",1,IF(AND($C774="5 - Transfers",MID(J774,15,1)="4"),1,-1))</f>
        <v>-4000</v>
      </c>
      <c r="O774" s="17">
        <f>IFERROR(IF(RIGHT(LEFT(K774,15),1)="4",VLOOKUP(K774,'[1]Budget Worksheet'!A:B,2,0),-1*VLOOKUP(K774,'[1]Budget Worksheet'!A:B,2,0)),0)</f>
        <v>-6000</v>
      </c>
      <c r="P774" s="17">
        <f>VLOOKUP($K774,[1]Budget!$V:$AE,8,0)*IF($C774="1 - Revenues",1,IF(AND($C774="5 - Transfers",MID($K774,15,1)="4"),1,-1))</f>
        <v>-6000</v>
      </c>
      <c r="Q774" s="17">
        <f>VLOOKUP($K774,[1]Budget!$V:$AE,10,0)*IF($C774="1 - Revenues",1,IF(AND($C774="5 - Transfers",MID(K774,15,1)="4"),1,-1))</f>
        <v>0</v>
      </c>
      <c r="S774" s="18" t="b">
        <f>IF(LEFT(C774,1)="1",1,-1)*SUMIF([1]Budget!V:V,'Budget Worksheet for Pivot Tabl'!K774,[1]Budget!AC:AC)=P774</f>
        <v>1</v>
      </c>
    </row>
    <row r="775" spans="1:19" x14ac:dyDescent="0.25">
      <c r="A775" t="s">
        <v>16</v>
      </c>
      <c r="B775" t="s">
        <v>2</v>
      </c>
      <c r="C775" t="s">
        <v>8</v>
      </c>
      <c r="D775" t="str">
        <f t="shared" si="12"/>
        <v>OUTFLOWS</v>
      </c>
      <c r="E775" t="s">
        <v>108</v>
      </c>
      <c r="F775" t="s">
        <v>109</v>
      </c>
      <c r="G775" t="s">
        <v>382</v>
      </c>
      <c r="H775" t="s">
        <v>383</v>
      </c>
      <c r="I775" t="s">
        <v>384</v>
      </c>
      <c r="J775" t="s">
        <v>385</v>
      </c>
      <c r="K775" t="s">
        <v>1297</v>
      </c>
      <c r="L775" t="s">
        <v>919</v>
      </c>
      <c r="M775" s="17">
        <f>VLOOKUP($K775,[1]Budget!$V:$AE,5,0)*IF($C775="1 - Revenues",1,IF(AND($C775="5 - Transfers",MID(I775,15,1)="4"),1,-1))</f>
        <v>-1000</v>
      </c>
      <c r="N775" s="17">
        <f>VLOOKUP($K775,[1]Budget!$V:$AE,6,0)*IF($C775="1 - Revenues",1,IF(AND($C775="5 - Transfers",MID(J775,15,1)="4"),1,-1))</f>
        <v>-2000</v>
      </c>
      <c r="O775" s="17">
        <f>IFERROR(IF(RIGHT(LEFT(K775,15),1)="4",VLOOKUP(K775,'[1]Budget Worksheet'!A:B,2,0),-1*VLOOKUP(K775,'[1]Budget Worksheet'!A:B,2,0)),0)</f>
        <v>0</v>
      </c>
      <c r="P775" s="17">
        <f>VLOOKUP($K775,[1]Budget!$V:$AE,8,0)*IF($C775="1 - Revenues",1,IF(AND($C775="5 - Transfers",MID($K775,15,1)="4"),1,-1))</f>
        <v>0</v>
      </c>
      <c r="Q775" s="17">
        <f>VLOOKUP($K775,[1]Budget!$V:$AE,10,0)*IF($C775="1 - Revenues",1,IF(AND($C775="5 - Transfers",MID(K775,15,1)="4"),1,-1))</f>
        <v>0</v>
      </c>
      <c r="S775" s="18" t="b">
        <f>IF(LEFT(C775,1)="1",1,-1)*SUMIF([1]Budget!V:V,'Budget Worksheet for Pivot Tabl'!K775,[1]Budget!AC:AC)=P775</f>
        <v>1</v>
      </c>
    </row>
    <row r="776" spans="1:19" x14ac:dyDescent="0.25">
      <c r="A776" t="s">
        <v>16</v>
      </c>
      <c r="B776" t="s">
        <v>2</v>
      </c>
      <c r="C776" t="s">
        <v>8</v>
      </c>
      <c r="D776" t="str">
        <f t="shared" si="12"/>
        <v>OUTFLOWS</v>
      </c>
      <c r="E776" t="s">
        <v>108</v>
      </c>
      <c r="F776" t="s">
        <v>109</v>
      </c>
      <c r="G776" t="s">
        <v>382</v>
      </c>
      <c r="H776" t="s">
        <v>383</v>
      </c>
      <c r="I776" t="s">
        <v>384</v>
      </c>
      <c r="J776" t="s">
        <v>385</v>
      </c>
      <c r="K776" t="s">
        <v>1298</v>
      </c>
      <c r="L776" t="s">
        <v>599</v>
      </c>
      <c r="M776" s="17">
        <f>VLOOKUP($K776,[1]Budget!$V:$AE,5,0)*IF($C776="1 - Revenues",1,IF(AND($C776="5 - Transfers",MID(I776,15,1)="4"),1,-1))</f>
        <v>0</v>
      </c>
      <c r="N776" s="17">
        <f>VLOOKUP($K776,[1]Budget!$V:$AE,6,0)*IF($C776="1 - Revenues",1,IF(AND($C776="5 - Transfers",MID(J776,15,1)="4"),1,-1))</f>
        <v>0</v>
      </c>
      <c r="O776" s="17">
        <f>IFERROR(IF(RIGHT(LEFT(K776,15),1)="4",VLOOKUP(K776,'[1]Budget Worksheet'!A:B,2,0),-1*VLOOKUP(K776,'[1]Budget Worksheet'!A:B,2,0)),0)</f>
        <v>-3300</v>
      </c>
      <c r="P776" s="17">
        <f>VLOOKUP($K776,[1]Budget!$V:$AE,8,0)*IF($C776="1 - Revenues",1,IF(AND($C776="5 - Transfers",MID($K776,15,1)="4"),1,-1))</f>
        <v>-3300</v>
      </c>
      <c r="Q776" s="17">
        <f>VLOOKUP($K776,[1]Budget!$V:$AE,10,0)*IF($C776="1 - Revenues",1,IF(AND($C776="5 - Transfers",MID(K776,15,1)="4"),1,-1))</f>
        <v>0</v>
      </c>
      <c r="S776" s="18" t="b">
        <f>IF(LEFT(C776,1)="1",1,-1)*SUMIF([1]Budget!V:V,'Budget Worksheet for Pivot Tabl'!K776,[1]Budget!AC:AC)=P776</f>
        <v>1</v>
      </c>
    </row>
    <row r="777" spans="1:19" x14ac:dyDescent="0.25">
      <c r="A777" t="s">
        <v>16</v>
      </c>
      <c r="B777" t="s">
        <v>2</v>
      </c>
      <c r="C777" t="s">
        <v>8</v>
      </c>
      <c r="D777" t="str">
        <f t="shared" si="12"/>
        <v>OUTFLOWS</v>
      </c>
      <c r="E777" t="s">
        <v>108</v>
      </c>
      <c r="F777" t="s">
        <v>109</v>
      </c>
      <c r="G777" t="s">
        <v>382</v>
      </c>
      <c r="H777" t="s">
        <v>383</v>
      </c>
      <c r="I777" t="s">
        <v>384</v>
      </c>
      <c r="J777" t="s">
        <v>385</v>
      </c>
      <c r="K777" t="s">
        <v>1299</v>
      </c>
      <c r="L777" t="s">
        <v>1084</v>
      </c>
      <c r="M777" s="17">
        <f>VLOOKUP($K777,[1]Budget!$V:$AE,5,0)*IF($C777="1 - Revenues",1,IF(AND($C777="5 - Transfers",MID(I777,15,1)="4"),1,-1))</f>
        <v>0</v>
      </c>
      <c r="N777" s="17">
        <f>VLOOKUP($K777,[1]Budget!$V:$AE,6,0)*IF($C777="1 - Revenues",1,IF(AND($C777="5 - Transfers",MID(J777,15,1)="4"),1,-1))</f>
        <v>0</v>
      </c>
      <c r="O777" s="17">
        <f>IFERROR(IF(RIGHT(LEFT(K777,15),1)="4",VLOOKUP(K777,'[1]Budget Worksheet'!A:B,2,0),-1*VLOOKUP(K777,'[1]Budget Worksheet'!A:B,2,0)),0)</f>
        <v>0</v>
      </c>
      <c r="P777" s="17">
        <f>VLOOKUP($K777,[1]Budget!$V:$AE,8,0)*IF($C777="1 - Revenues",1,IF(AND($C777="5 - Transfers",MID($K777,15,1)="4"),1,-1))</f>
        <v>0</v>
      </c>
      <c r="Q777" s="17">
        <f>VLOOKUP($K777,[1]Budget!$V:$AE,10,0)*IF($C777="1 - Revenues",1,IF(AND($C777="5 - Transfers",MID(K777,15,1)="4"),1,-1))</f>
        <v>0</v>
      </c>
      <c r="S777" s="18" t="b">
        <f>IF(LEFT(C777,1)="1",1,-1)*SUMIF([1]Budget!V:V,'Budget Worksheet for Pivot Tabl'!K777,[1]Budget!AC:AC)=P777</f>
        <v>1</v>
      </c>
    </row>
    <row r="778" spans="1:19" x14ac:dyDescent="0.25">
      <c r="A778" t="s">
        <v>16</v>
      </c>
      <c r="B778" t="s">
        <v>2</v>
      </c>
      <c r="C778" t="s">
        <v>8</v>
      </c>
      <c r="D778" t="str">
        <f t="shared" si="12"/>
        <v>OUTFLOWS</v>
      </c>
      <c r="E778" t="s">
        <v>108</v>
      </c>
      <c r="F778" t="s">
        <v>109</v>
      </c>
      <c r="G778" t="s">
        <v>382</v>
      </c>
      <c r="H778" t="s">
        <v>383</v>
      </c>
      <c r="I778" t="s">
        <v>384</v>
      </c>
      <c r="J778" t="s">
        <v>385</v>
      </c>
      <c r="K778" t="s">
        <v>1300</v>
      </c>
      <c r="L778" t="s">
        <v>470</v>
      </c>
      <c r="M778" s="17">
        <f>VLOOKUP($K778,[1]Budget!$V:$AE,5,0)*IF($C778="1 - Revenues",1,IF(AND($C778="5 - Transfers",MID(I778,15,1)="4"),1,-1))</f>
        <v>-39000</v>
      </c>
      <c r="N778" s="17">
        <f>VLOOKUP($K778,[1]Budget!$V:$AE,6,0)*IF($C778="1 - Revenues",1,IF(AND($C778="5 - Transfers",MID(J778,15,1)="4"),1,-1))</f>
        <v>-36000</v>
      </c>
      <c r="O778" s="17">
        <f>IFERROR(IF(RIGHT(LEFT(K778,15),1)="4",VLOOKUP(K778,'[1]Budget Worksheet'!A:B,2,0),-1*VLOOKUP(K778,'[1]Budget Worksheet'!A:B,2,0)),0)</f>
        <v>-45466</v>
      </c>
      <c r="P778" s="17">
        <f>VLOOKUP($K778,[1]Budget!$V:$AE,8,0)*IF($C778="1 - Revenues",1,IF(AND($C778="5 - Transfers",MID($K778,15,1)="4"),1,-1))</f>
        <v>-49000</v>
      </c>
      <c r="Q778" s="17">
        <f>VLOOKUP($K778,[1]Budget!$V:$AE,10,0)*IF($C778="1 - Revenues",1,IF(AND($C778="5 - Transfers",MID(K778,15,1)="4"),1,-1))</f>
        <v>-3534</v>
      </c>
      <c r="S778" s="18" t="b">
        <f>IF(LEFT(C778,1)="1",1,-1)*SUMIF([1]Budget!V:V,'Budget Worksheet for Pivot Tabl'!K778,[1]Budget!AC:AC)=P778</f>
        <v>1</v>
      </c>
    </row>
    <row r="779" spans="1:19" x14ac:dyDescent="0.25">
      <c r="A779" t="s">
        <v>16</v>
      </c>
      <c r="B779" t="s">
        <v>2</v>
      </c>
      <c r="C779" t="s">
        <v>8</v>
      </c>
      <c r="D779" t="str">
        <f t="shared" si="12"/>
        <v>OUTFLOWS</v>
      </c>
      <c r="E779" t="s">
        <v>108</v>
      </c>
      <c r="F779" t="s">
        <v>109</v>
      </c>
      <c r="G779" t="s">
        <v>382</v>
      </c>
      <c r="H779" t="s">
        <v>383</v>
      </c>
      <c r="I779" t="s">
        <v>384</v>
      </c>
      <c r="J779" t="s">
        <v>385</v>
      </c>
      <c r="K779" t="s">
        <v>1301</v>
      </c>
      <c r="L779" t="s">
        <v>606</v>
      </c>
      <c r="M779" s="17">
        <f>VLOOKUP($K779,[1]Budget!$V:$AE,5,0)*IF($C779="1 - Revenues",1,IF(AND($C779="5 - Transfers",MID(I779,15,1)="4"),1,-1))</f>
        <v>-1000</v>
      </c>
      <c r="N779" s="17">
        <f>VLOOKUP($K779,[1]Budget!$V:$AE,6,0)*IF($C779="1 - Revenues",1,IF(AND($C779="5 - Transfers",MID(J779,15,1)="4"),1,-1))</f>
        <v>-1000</v>
      </c>
      <c r="O779" s="17">
        <f>IFERROR(IF(RIGHT(LEFT(K779,15),1)="4",VLOOKUP(K779,'[1]Budget Worksheet'!A:B,2,0),-1*VLOOKUP(K779,'[1]Budget Worksheet'!A:B,2,0)),0)</f>
        <v>-1417</v>
      </c>
      <c r="P779" s="17">
        <f>VLOOKUP($K779,[1]Budget!$V:$AE,8,0)*IF($C779="1 - Revenues",1,IF(AND($C779="5 - Transfers",MID($K779,15,1)="4"),1,-1))</f>
        <v>-1417</v>
      </c>
      <c r="Q779" s="17">
        <f>VLOOKUP($K779,[1]Budget!$V:$AE,10,0)*IF($C779="1 - Revenues",1,IF(AND($C779="5 - Transfers",MID(K779,15,1)="4"),1,-1))</f>
        <v>0</v>
      </c>
      <c r="S779" s="18" t="b">
        <f>IF(LEFT(C779,1)="1",1,-1)*SUMIF([1]Budget!V:V,'Budget Worksheet for Pivot Tabl'!K779,[1]Budget!AC:AC)=P779</f>
        <v>1</v>
      </c>
    </row>
    <row r="780" spans="1:19" x14ac:dyDescent="0.25">
      <c r="A780" t="s">
        <v>16</v>
      </c>
      <c r="B780" t="s">
        <v>2</v>
      </c>
      <c r="C780" t="s">
        <v>8</v>
      </c>
      <c r="D780" t="str">
        <f t="shared" si="12"/>
        <v>OUTFLOWS</v>
      </c>
      <c r="E780" t="s">
        <v>108</v>
      </c>
      <c r="F780" t="s">
        <v>109</v>
      </c>
      <c r="G780" t="s">
        <v>382</v>
      </c>
      <c r="H780" t="s">
        <v>383</v>
      </c>
      <c r="I780" t="s">
        <v>384</v>
      </c>
      <c r="J780" t="s">
        <v>385</v>
      </c>
      <c r="K780" t="s">
        <v>1302</v>
      </c>
      <c r="L780" t="s">
        <v>608</v>
      </c>
      <c r="M780" s="17">
        <f>VLOOKUP($K780,[1]Budget!$V:$AE,5,0)*IF($C780="1 - Revenues",1,IF(AND($C780="5 - Transfers",MID(I780,15,1)="4"),1,-1))</f>
        <v>-19000</v>
      </c>
      <c r="N780" s="17">
        <f>VLOOKUP($K780,[1]Budget!$V:$AE,6,0)*IF($C780="1 - Revenues",1,IF(AND($C780="5 - Transfers",MID(J780,15,1)="4"),1,-1))</f>
        <v>-5000</v>
      </c>
      <c r="O780" s="17">
        <f>IFERROR(IF(RIGHT(LEFT(K780,15),1)="4",VLOOKUP(K780,'[1]Budget Worksheet'!A:B,2,0),-1*VLOOKUP(K780,'[1]Budget Worksheet'!A:B,2,0)),0)</f>
        <v>-18780</v>
      </c>
      <c r="P780" s="17">
        <f>VLOOKUP($K780,[1]Budget!$V:$AE,8,0)*IF($C780="1 - Revenues",1,IF(AND($C780="5 - Transfers",MID($K780,15,1)="4"),1,-1))</f>
        <v>-18780</v>
      </c>
      <c r="Q780" s="17">
        <f>VLOOKUP($K780,[1]Budget!$V:$AE,10,0)*IF($C780="1 - Revenues",1,IF(AND($C780="5 - Transfers",MID(K780,15,1)="4"),1,-1))</f>
        <v>0</v>
      </c>
      <c r="S780" s="18" t="b">
        <f>IF(LEFT(C780,1)="1",1,-1)*SUMIF([1]Budget!V:V,'Budget Worksheet for Pivot Tabl'!K780,[1]Budget!AC:AC)=P780</f>
        <v>1</v>
      </c>
    </row>
    <row r="781" spans="1:19" x14ac:dyDescent="0.25">
      <c r="A781" t="s">
        <v>16</v>
      </c>
      <c r="B781" t="s">
        <v>2</v>
      </c>
      <c r="C781" t="s">
        <v>8</v>
      </c>
      <c r="D781" t="str">
        <f t="shared" si="12"/>
        <v>OUTFLOWS</v>
      </c>
      <c r="E781" t="s">
        <v>108</v>
      </c>
      <c r="F781" t="s">
        <v>109</v>
      </c>
      <c r="G781" t="s">
        <v>382</v>
      </c>
      <c r="H781" t="s">
        <v>383</v>
      </c>
      <c r="I781" t="s">
        <v>384</v>
      </c>
      <c r="J781" t="s">
        <v>385</v>
      </c>
      <c r="K781" t="s">
        <v>1303</v>
      </c>
      <c r="L781" t="s">
        <v>610</v>
      </c>
      <c r="M781" s="17">
        <f>VLOOKUP($K781,[1]Budget!$V:$AE,5,0)*IF($C781="1 - Revenues",1,IF(AND($C781="5 - Transfers",MID(I781,15,1)="4"),1,-1))</f>
        <v>-3000</v>
      </c>
      <c r="N781" s="17">
        <f>VLOOKUP($K781,[1]Budget!$V:$AE,6,0)*IF($C781="1 - Revenues",1,IF(AND($C781="5 - Transfers",MID(J781,15,1)="4"),1,-1))</f>
        <v>-2000</v>
      </c>
      <c r="O781" s="17">
        <f>IFERROR(IF(RIGHT(LEFT(K781,15),1)="4",VLOOKUP(K781,'[1]Budget Worksheet'!A:B,2,0),-1*VLOOKUP(K781,'[1]Budget Worksheet'!A:B,2,0)),0)</f>
        <v>-3117</v>
      </c>
      <c r="P781" s="17">
        <f>VLOOKUP($K781,[1]Budget!$V:$AE,8,0)*IF($C781="1 - Revenues",1,IF(AND($C781="5 - Transfers",MID($K781,15,1)="4"),1,-1))</f>
        <v>-3117</v>
      </c>
      <c r="Q781" s="17">
        <f>VLOOKUP($K781,[1]Budget!$V:$AE,10,0)*IF($C781="1 - Revenues",1,IF(AND($C781="5 - Transfers",MID(K781,15,1)="4"),1,-1))</f>
        <v>0</v>
      </c>
      <c r="S781" s="18" t="b">
        <f>IF(LEFT(C781,1)="1",1,-1)*SUMIF([1]Budget!V:V,'Budget Worksheet for Pivot Tabl'!K781,[1]Budget!AC:AC)=P781</f>
        <v>1</v>
      </c>
    </row>
    <row r="782" spans="1:19" x14ac:dyDescent="0.25">
      <c r="A782" t="s">
        <v>16</v>
      </c>
      <c r="B782" t="s">
        <v>2</v>
      </c>
      <c r="C782" t="s">
        <v>8</v>
      </c>
      <c r="D782" t="str">
        <f t="shared" si="12"/>
        <v>OUTFLOWS</v>
      </c>
      <c r="E782" t="s">
        <v>108</v>
      </c>
      <c r="F782" t="s">
        <v>109</v>
      </c>
      <c r="G782" t="s">
        <v>382</v>
      </c>
      <c r="H782" t="s">
        <v>383</v>
      </c>
      <c r="I782" t="s">
        <v>384</v>
      </c>
      <c r="J782" t="s">
        <v>385</v>
      </c>
      <c r="K782" t="s">
        <v>1304</v>
      </c>
      <c r="L782" t="s">
        <v>612</v>
      </c>
      <c r="M782" s="17">
        <f>VLOOKUP($K782,[1]Budget!$V:$AE,5,0)*IF($C782="1 - Revenues",1,IF(AND($C782="5 - Transfers",MID(I782,15,1)="4"),1,-1))</f>
        <v>0</v>
      </c>
      <c r="N782" s="17">
        <f>VLOOKUP($K782,[1]Budget!$V:$AE,6,0)*IF($C782="1 - Revenues",1,IF(AND($C782="5 - Transfers",MID(J782,15,1)="4"),1,-1))</f>
        <v>0</v>
      </c>
      <c r="O782" s="17">
        <f>IFERROR(IF(RIGHT(LEFT(K782,15),1)="4",VLOOKUP(K782,'[1]Budget Worksheet'!A:B,2,0),-1*VLOOKUP(K782,'[1]Budget Worksheet'!A:B,2,0)),0)</f>
        <v>-522</v>
      </c>
      <c r="P782" s="17">
        <f>VLOOKUP($K782,[1]Budget!$V:$AE,8,0)*IF($C782="1 - Revenues",1,IF(AND($C782="5 - Transfers",MID($K782,15,1)="4"),1,-1))</f>
        <v>-522</v>
      </c>
      <c r="Q782" s="17">
        <f>VLOOKUP($K782,[1]Budget!$V:$AE,10,0)*IF($C782="1 - Revenues",1,IF(AND($C782="5 - Transfers",MID(K782,15,1)="4"),1,-1))</f>
        <v>0</v>
      </c>
      <c r="S782" s="18" t="b">
        <f>IF(LEFT(C782,1)="1",1,-1)*SUMIF([1]Budget!V:V,'Budget Worksheet for Pivot Tabl'!K782,[1]Budget!AC:AC)=P782</f>
        <v>1</v>
      </c>
    </row>
    <row r="783" spans="1:19" x14ac:dyDescent="0.25">
      <c r="A783" t="s">
        <v>16</v>
      </c>
      <c r="B783" t="s">
        <v>2</v>
      </c>
      <c r="C783" t="s">
        <v>8</v>
      </c>
      <c r="D783" t="str">
        <f t="shared" si="12"/>
        <v>OUTFLOWS</v>
      </c>
      <c r="E783" t="s">
        <v>108</v>
      </c>
      <c r="F783" t="s">
        <v>109</v>
      </c>
      <c r="G783" t="s">
        <v>382</v>
      </c>
      <c r="H783" t="s">
        <v>383</v>
      </c>
      <c r="I783" t="s">
        <v>384</v>
      </c>
      <c r="J783" t="s">
        <v>385</v>
      </c>
      <c r="K783" t="s">
        <v>1305</v>
      </c>
      <c r="L783" t="s">
        <v>614</v>
      </c>
      <c r="M783" s="17">
        <f>VLOOKUP($K783,[1]Budget!$V:$AE,5,0)*IF($C783="1 - Revenues",1,IF(AND($C783="5 - Transfers",MID(I783,15,1)="4"),1,-1))</f>
        <v>0</v>
      </c>
      <c r="N783" s="17">
        <f>VLOOKUP($K783,[1]Budget!$V:$AE,6,0)*IF($C783="1 - Revenues",1,IF(AND($C783="5 - Transfers",MID(J783,15,1)="4"),1,-1))</f>
        <v>0</v>
      </c>
      <c r="O783" s="17">
        <f>IFERROR(IF(RIGHT(LEFT(K783,15),1)="4",VLOOKUP(K783,'[1]Budget Worksheet'!A:B,2,0),-1*VLOOKUP(K783,'[1]Budget Worksheet'!A:B,2,0)),0)</f>
        <v>-54</v>
      </c>
      <c r="P783" s="17">
        <f>VLOOKUP($K783,[1]Budget!$V:$AE,8,0)*IF($C783="1 - Revenues",1,IF(AND($C783="5 - Transfers",MID($K783,15,1)="4"),1,-1))</f>
        <v>-54</v>
      </c>
      <c r="Q783" s="17">
        <f>VLOOKUP($K783,[1]Budget!$V:$AE,10,0)*IF($C783="1 - Revenues",1,IF(AND($C783="5 - Transfers",MID(K783,15,1)="4"),1,-1))</f>
        <v>0</v>
      </c>
      <c r="S783" s="18" t="b">
        <f>IF(LEFT(C783,1)="1",1,-1)*SUMIF([1]Budget!V:V,'Budget Worksheet for Pivot Tabl'!K783,[1]Budget!AC:AC)=P783</f>
        <v>1</v>
      </c>
    </row>
    <row r="784" spans="1:19" x14ac:dyDescent="0.25">
      <c r="A784" t="s">
        <v>16</v>
      </c>
      <c r="B784" t="s">
        <v>2</v>
      </c>
      <c r="C784" t="s">
        <v>8</v>
      </c>
      <c r="D784" t="str">
        <f t="shared" si="12"/>
        <v>OUTFLOWS</v>
      </c>
      <c r="E784" t="s">
        <v>108</v>
      </c>
      <c r="F784" t="s">
        <v>109</v>
      </c>
      <c r="G784" t="s">
        <v>382</v>
      </c>
      <c r="H784" t="s">
        <v>383</v>
      </c>
      <c r="I784" t="s">
        <v>384</v>
      </c>
      <c r="J784" t="s">
        <v>385</v>
      </c>
      <c r="K784" t="s">
        <v>1306</v>
      </c>
      <c r="L784" t="s">
        <v>616</v>
      </c>
      <c r="M784" s="17">
        <f>VLOOKUP($K784,[1]Budget!$V:$AE,5,0)*IF($C784="1 - Revenues",1,IF(AND($C784="5 - Transfers",MID(I784,15,1)="4"),1,-1))</f>
        <v>-13000</v>
      </c>
      <c r="N784" s="17">
        <f>VLOOKUP($K784,[1]Budget!$V:$AE,6,0)*IF($C784="1 - Revenues",1,IF(AND($C784="5 - Transfers",MID(J784,15,1)="4"),1,-1))</f>
        <v>-12000</v>
      </c>
      <c r="O784" s="17">
        <f>IFERROR(IF(RIGHT(LEFT(K784,15),1)="4",VLOOKUP(K784,'[1]Budget Worksheet'!A:B,2,0),-1*VLOOKUP(K784,'[1]Budget Worksheet'!A:B,2,0)),0)</f>
        <v>-12000</v>
      </c>
      <c r="P784" s="17">
        <f>VLOOKUP($K784,[1]Budget!$V:$AE,8,0)*IF($C784="1 - Revenues",1,IF(AND($C784="5 - Transfers",MID($K784,15,1)="4"),1,-1))</f>
        <v>-16000</v>
      </c>
      <c r="Q784" s="17">
        <f>VLOOKUP($K784,[1]Budget!$V:$AE,10,0)*IF($C784="1 - Revenues",1,IF(AND($C784="5 - Transfers",MID(K784,15,1)="4"),1,-1))</f>
        <v>-4000</v>
      </c>
      <c r="S784" s="18" t="b">
        <f>IF(LEFT(C784,1)="1",1,-1)*SUMIF([1]Budget!V:V,'Budget Worksheet for Pivot Tabl'!K784,[1]Budget!AC:AC)=P784</f>
        <v>1</v>
      </c>
    </row>
    <row r="785" spans="1:19" x14ac:dyDescent="0.25">
      <c r="A785" t="s">
        <v>16</v>
      </c>
      <c r="B785" t="s">
        <v>2</v>
      </c>
      <c r="C785" t="s">
        <v>8</v>
      </c>
      <c r="D785" t="str">
        <f t="shared" si="12"/>
        <v>OUTFLOWS</v>
      </c>
      <c r="E785" t="s">
        <v>108</v>
      </c>
      <c r="F785" t="s">
        <v>109</v>
      </c>
      <c r="G785" t="s">
        <v>382</v>
      </c>
      <c r="H785" t="s">
        <v>383</v>
      </c>
      <c r="I785" t="s">
        <v>384</v>
      </c>
      <c r="J785" t="s">
        <v>385</v>
      </c>
      <c r="K785" t="s">
        <v>1307</v>
      </c>
      <c r="L785" t="s">
        <v>618</v>
      </c>
      <c r="M785" s="17">
        <f>VLOOKUP($K785,[1]Budget!$V:$AE,5,0)*IF($C785="1 - Revenues",1,IF(AND($C785="5 - Transfers",MID(I785,15,1)="4"),1,-1))</f>
        <v>0</v>
      </c>
      <c r="N785" s="17">
        <f>VLOOKUP($K785,[1]Budget!$V:$AE,6,0)*IF($C785="1 - Revenues",1,IF(AND($C785="5 - Transfers",MID(J785,15,1)="4"),1,-1))</f>
        <v>0</v>
      </c>
      <c r="O785" s="17">
        <f>IFERROR(IF(RIGHT(LEFT(K785,15),1)="4",VLOOKUP(K785,'[1]Budget Worksheet'!A:B,2,0),-1*VLOOKUP(K785,'[1]Budget Worksheet'!A:B,2,0)),0)</f>
        <v>-612</v>
      </c>
      <c r="P785" s="17">
        <f>VLOOKUP($K785,[1]Budget!$V:$AE,8,0)*IF($C785="1 - Revenues",1,IF(AND($C785="5 - Transfers",MID($K785,15,1)="4"),1,-1))</f>
        <v>-612</v>
      </c>
      <c r="Q785" s="17">
        <f>VLOOKUP($K785,[1]Budget!$V:$AE,10,0)*IF($C785="1 - Revenues",1,IF(AND($C785="5 - Transfers",MID(K785,15,1)="4"),1,-1))</f>
        <v>0</v>
      </c>
      <c r="S785" s="18" t="b">
        <f>IF(LEFT(C785,1)="1",1,-1)*SUMIF([1]Budget!V:V,'Budget Worksheet for Pivot Tabl'!K785,[1]Budget!AC:AC)=P785</f>
        <v>1</v>
      </c>
    </row>
    <row r="786" spans="1:19" x14ac:dyDescent="0.25">
      <c r="A786" t="s">
        <v>16</v>
      </c>
      <c r="B786" t="s">
        <v>2</v>
      </c>
      <c r="C786" t="s">
        <v>8</v>
      </c>
      <c r="D786" t="str">
        <f t="shared" si="12"/>
        <v>OUTFLOWS</v>
      </c>
      <c r="E786" t="s">
        <v>108</v>
      </c>
      <c r="F786" t="s">
        <v>109</v>
      </c>
      <c r="G786" t="s">
        <v>382</v>
      </c>
      <c r="H786" t="s">
        <v>383</v>
      </c>
      <c r="I786" t="s">
        <v>384</v>
      </c>
      <c r="J786" t="s">
        <v>385</v>
      </c>
      <c r="K786" t="s">
        <v>1308</v>
      </c>
      <c r="L786" t="s">
        <v>620</v>
      </c>
      <c r="M786" s="17">
        <f>VLOOKUP($K786,[1]Budget!$V:$AE,5,0)*IF($C786="1 - Revenues",1,IF(AND($C786="5 - Transfers",MID(I786,15,1)="4"),1,-1))</f>
        <v>0</v>
      </c>
      <c r="N786" s="17">
        <f>VLOOKUP($K786,[1]Budget!$V:$AE,6,0)*IF($C786="1 - Revenues",1,IF(AND($C786="5 - Transfers",MID(J786,15,1)="4"),1,-1))</f>
        <v>-7000</v>
      </c>
      <c r="O786" s="17">
        <f>IFERROR(IF(RIGHT(LEFT(K786,15),1)="4",VLOOKUP(K786,'[1]Budget Worksheet'!A:B,2,0),-1*VLOOKUP(K786,'[1]Budget Worksheet'!A:B,2,0)),0)</f>
        <v>-7321</v>
      </c>
      <c r="P786" s="17">
        <f>VLOOKUP($K786,[1]Budget!$V:$AE,8,0)*IF($C786="1 - Revenues",1,IF(AND($C786="5 - Transfers",MID($K786,15,1)="4"),1,-1))</f>
        <v>-7321</v>
      </c>
      <c r="Q786" s="17">
        <f>VLOOKUP($K786,[1]Budget!$V:$AE,10,0)*IF($C786="1 - Revenues",1,IF(AND($C786="5 - Transfers",MID(K786,15,1)="4"),1,-1))</f>
        <v>0</v>
      </c>
      <c r="S786" s="18" t="b">
        <f>IF(LEFT(C786,1)="1",1,-1)*SUMIF([1]Budget!V:V,'Budget Worksheet for Pivot Tabl'!K786,[1]Budget!AC:AC)=P786</f>
        <v>1</v>
      </c>
    </row>
    <row r="787" spans="1:19" x14ac:dyDescent="0.25">
      <c r="A787" t="s">
        <v>16</v>
      </c>
      <c r="B787" t="s">
        <v>2</v>
      </c>
      <c r="C787" t="s">
        <v>8</v>
      </c>
      <c r="D787" t="str">
        <f t="shared" si="12"/>
        <v>OUTFLOWS</v>
      </c>
      <c r="E787" t="s">
        <v>108</v>
      </c>
      <c r="F787" t="s">
        <v>109</v>
      </c>
      <c r="G787" t="s">
        <v>382</v>
      </c>
      <c r="H787" t="s">
        <v>383</v>
      </c>
      <c r="I787" t="s">
        <v>384</v>
      </c>
      <c r="J787" t="s">
        <v>385</v>
      </c>
      <c r="K787" t="s">
        <v>1309</v>
      </c>
      <c r="L787" t="s">
        <v>622</v>
      </c>
      <c r="M787" s="17">
        <f>VLOOKUP($K787,[1]Budget!$V:$AE,5,0)*IF($C787="1 - Revenues",1,IF(AND($C787="5 - Transfers",MID(I787,15,1)="4"),1,-1))</f>
        <v>-5000</v>
      </c>
      <c r="N787" s="17">
        <f>VLOOKUP($K787,[1]Budget!$V:$AE,6,0)*IF($C787="1 - Revenues",1,IF(AND($C787="5 - Transfers",MID(J787,15,1)="4"),1,-1))</f>
        <v>-9000</v>
      </c>
      <c r="O787" s="17">
        <f>IFERROR(IF(RIGHT(LEFT(K787,15),1)="4",VLOOKUP(K787,'[1]Budget Worksheet'!A:B,2,0),-1*VLOOKUP(K787,'[1]Budget Worksheet'!A:B,2,0)),0)</f>
        <v>0</v>
      </c>
      <c r="P787" s="17">
        <f>VLOOKUP($K787,[1]Budget!$V:$AE,8,0)*IF($C787="1 - Revenues",1,IF(AND($C787="5 - Transfers",MID($K787,15,1)="4"),1,-1))</f>
        <v>0</v>
      </c>
      <c r="Q787" s="17">
        <f>VLOOKUP($K787,[1]Budget!$V:$AE,10,0)*IF($C787="1 - Revenues",1,IF(AND($C787="5 - Transfers",MID(K787,15,1)="4"),1,-1))</f>
        <v>0</v>
      </c>
      <c r="S787" s="18" t="b">
        <f>IF(LEFT(C787,1)="1",1,-1)*SUMIF([1]Budget!V:V,'Budget Worksheet for Pivot Tabl'!K787,[1]Budget!AC:AC)=P787</f>
        <v>1</v>
      </c>
    </row>
    <row r="788" spans="1:19" x14ac:dyDescent="0.25">
      <c r="A788" t="s">
        <v>16</v>
      </c>
      <c r="B788" t="s">
        <v>2</v>
      </c>
      <c r="C788" t="s">
        <v>8</v>
      </c>
      <c r="D788" t="str">
        <f t="shared" si="12"/>
        <v>OUTFLOWS</v>
      </c>
      <c r="E788" t="s">
        <v>108</v>
      </c>
      <c r="F788" t="s">
        <v>109</v>
      </c>
      <c r="G788" t="s">
        <v>382</v>
      </c>
      <c r="H788" t="s">
        <v>383</v>
      </c>
      <c r="I788" t="s">
        <v>384</v>
      </c>
      <c r="J788" t="s">
        <v>385</v>
      </c>
      <c r="K788" t="s">
        <v>1310</v>
      </c>
      <c r="L788" t="s">
        <v>1020</v>
      </c>
      <c r="M788" s="17">
        <f>VLOOKUP($K788,[1]Budget!$V:$AE,5,0)*IF($C788="1 - Revenues",1,IF(AND($C788="5 - Transfers",MID(I788,15,1)="4"),1,-1))</f>
        <v>-5000</v>
      </c>
      <c r="N788" s="17">
        <f>VLOOKUP($K788,[1]Budget!$V:$AE,6,0)*IF($C788="1 - Revenues",1,IF(AND($C788="5 - Transfers",MID(J788,15,1)="4"),1,-1))</f>
        <v>-4000</v>
      </c>
      <c r="O788" s="17">
        <f>IFERROR(IF(RIGHT(LEFT(K788,15),1)="4",VLOOKUP(K788,'[1]Budget Worksheet'!A:B,2,0),-1*VLOOKUP(K788,'[1]Budget Worksheet'!A:B,2,0)),0)</f>
        <v>-2250</v>
      </c>
      <c r="P788" s="17">
        <f>VLOOKUP($K788,[1]Budget!$V:$AE,8,0)*IF($C788="1 - Revenues",1,IF(AND($C788="5 - Transfers",MID($K788,15,1)="4"),1,-1))</f>
        <v>-2250</v>
      </c>
      <c r="Q788" s="17">
        <f>VLOOKUP($K788,[1]Budget!$V:$AE,10,0)*IF($C788="1 - Revenues",1,IF(AND($C788="5 - Transfers",MID(K788,15,1)="4"),1,-1))</f>
        <v>0</v>
      </c>
      <c r="S788" s="18" t="b">
        <f>IF(LEFT(C788,1)="1",1,-1)*SUMIF([1]Budget!V:V,'Budget Worksheet for Pivot Tabl'!K788,[1]Budget!AC:AC)=P788</f>
        <v>1</v>
      </c>
    </row>
    <row r="789" spans="1:19" x14ac:dyDescent="0.25">
      <c r="A789" t="s">
        <v>16</v>
      </c>
      <c r="B789" t="s">
        <v>2</v>
      </c>
      <c r="C789" t="s">
        <v>8</v>
      </c>
      <c r="D789" t="str">
        <f t="shared" si="12"/>
        <v>OUTFLOWS</v>
      </c>
      <c r="E789" t="s">
        <v>108</v>
      </c>
      <c r="F789" t="s">
        <v>109</v>
      </c>
      <c r="G789" t="s">
        <v>382</v>
      </c>
      <c r="H789" t="s">
        <v>383</v>
      </c>
      <c r="I789" t="s">
        <v>384</v>
      </c>
      <c r="J789" t="s">
        <v>385</v>
      </c>
      <c r="K789" t="s">
        <v>1311</v>
      </c>
      <c r="L789" t="s">
        <v>472</v>
      </c>
      <c r="M789" s="17">
        <f>VLOOKUP($K789,[1]Budget!$V:$AE,5,0)*IF($C789="1 - Revenues",1,IF(AND($C789="5 - Transfers",MID(I789,15,1)="4"),1,-1))</f>
        <v>-4000</v>
      </c>
      <c r="N789" s="17">
        <f>VLOOKUP($K789,[1]Budget!$V:$AE,6,0)*IF($C789="1 - Revenues",1,IF(AND($C789="5 - Transfers",MID(J789,15,1)="4"),1,-1))</f>
        <v>-3000</v>
      </c>
      <c r="O789" s="17">
        <f>IFERROR(IF(RIGHT(LEFT(K789,15),1)="4",VLOOKUP(K789,'[1]Budget Worksheet'!A:B,2,0),-1*VLOOKUP(K789,'[1]Budget Worksheet'!A:B,2,0)),0)</f>
        <v>-2998</v>
      </c>
      <c r="P789" s="17">
        <f>VLOOKUP($K789,[1]Budget!$V:$AE,8,0)*IF($C789="1 - Revenues",1,IF(AND($C789="5 - Transfers",MID($K789,15,1)="4"),1,-1))</f>
        <v>-2998</v>
      </c>
      <c r="Q789" s="17">
        <f>VLOOKUP($K789,[1]Budget!$V:$AE,10,0)*IF($C789="1 - Revenues",1,IF(AND($C789="5 - Transfers",MID(K789,15,1)="4"),1,-1))</f>
        <v>0</v>
      </c>
      <c r="S789" s="18" t="b">
        <f>IF(LEFT(C789,1)="1",1,-1)*SUMIF([1]Budget!V:V,'Budget Worksheet for Pivot Tabl'!K789,[1]Budget!AC:AC)=P789</f>
        <v>1</v>
      </c>
    </row>
    <row r="790" spans="1:19" x14ac:dyDescent="0.25">
      <c r="A790" t="s">
        <v>16</v>
      </c>
      <c r="B790" t="s">
        <v>2</v>
      </c>
      <c r="C790" t="s">
        <v>8</v>
      </c>
      <c r="D790" t="str">
        <f t="shared" si="12"/>
        <v>OUTFLOWS</v>
      </c>
      <c r="E790" t="s">
        <v>108</v>
      </c>
      <c r="F790" t="s">
        <v>109</v>
      </c>
      <c r="G790" t="s">
        <v>382</v>
      </c>
      <c r="H790" t="s">
        <v>383</v>
      </c>
      <c r="I790" t="s">
        <v>384</v>
      </c>
      <c r="J790" t="s">
        <v>385</v>
      </c>
      <c r="K790" t="s">
        <v>1312</v>
      </c>
      <c r="L790" t="s">
        <v>625</v>
      </c>
      <c r="M790" s="17">
        <f>VLOOKUP($K790,[1]Budget!$V:$AE,5,0)*IF($C790="1 - Revenues",1,IF(AND($C790="5 - Transfers",MID(I790,15,1)="4"),1,-1))</f>
        <v>0</v>
      </c>
      <c r="N790" s="17">
        <f>VLOOKUP($K790,[1]Budget!$V:$AE,6,0)*IF($C790="1 - Revenues",1,IF(AND($C790="5 - Transfers",MID(J790,15,1)="4"),1,-1))</f>
        <v>0</v>
      </c>
      <c r="O790" s="17">
        <f>IFERROR(IF(RIGHT(LEFT(K790,15),1)="4",VLOOKUP(K790,'[1]Budget Worksheet'!A:B,2,0),-1*VLOOKUP(K790,'[1]Budget Worksheet'!A:B,2,0)),0)</f>
        <v>0</v>
      </c>
      <c r="P790" s="17">
        <f>VLOOKUP($K790,[1]Budget!$V:$AE,8,0)*IF($C790="1 - Revenues",1,IF(AND($C790="5 - Transfers",MID($K790,15,1)="4"),1,-1))</f>
        <v>0</v>
      </c>
      <c r="Q790" s="17">
        <f>VLOOKUP($K790,[1]Budget!$V:$AE,10,0)*IF($C790="1 - Revenues",1,IF(AND($C790="5 - Transfers",MID(K790,15,1)="4"),1,-1))</f>
        <v>0</v>
      </c>
      <c r="S790" s="18" t="b">
        <f>IF(LEFT(C790,1)="1",1,-1)*SUMIF([1]Budget!V:V,'Budget Worksheet for Pivot Tabl'!K790,[1]Budget!AC:AC)=P790</f>
        <v>1</v>
      </c>
    </row>
    <row r="791" spans="1:19" x14ac:dyDescent="0.25">
      <c r="A791" t="s">
        <v>16</v>
      </c>
      <c r="B791" t="s">
        <v>2</v>
      </c>
      <c r="C791" t="s">
        <v>8</v>
      </c>
      <c r="D791" t="str">
        <f t="shared" si="12"/>
        <v>OUTFLOWS</v>
      </c>
      <c r="E791" t="s">
        <v>108</v>
      </c>
      <c r="F791" t="s">
        <v>109</v>
      </c>
      <c r="G791" t="s">
        <v>382</v>
      </c>
      <c r="H791" t="s">
        <v>383</v>
      </c>
      <c r="I791" t="s">
        <v>384</v>
      </c>
      <c r="J791" t="s">
        <v>385</v>
      </c>
      <c r="K791" t="s">
        <v>1313</v>
      </c>
      <c r="L791" t="s">
        <v>629</v>
      </c>
      <c r="M791" s="17">
        <f>VLOOKUP($K791,[1]Budget!$V:$AE,5,0)*IF($C791="1 - Revenues",1,IF(AND($C791="5 - Transfers",MID(I791,15,1)="4"),1,-1))</f>
        <v>-17000</v>
      </c>
      <c r="N791" s="17">
        <f>VLOOKUP($K791,[1]Budget!$V:$AE,6,0)*IF($C791="1 - Revenues",1,IF(AND($C791="5 - Transfers",MID(J791,15,1)="4"),1,-1))</f>
        <v>-12000</v>
      </c>
      <c r="O791" s="17">
        <f>IFERROR(IF(RIGHT(LEFT(K791,15),1)="4",VLOOKUP(K791,'[1]Budget Worksheet'!A:B,2,0),-1*VLOOKUP(K791,'[1]Budget Worksheet'!A:B,2,0)),0)</f>
        <v>-12500</v>
      </c>
      <c r="P791" s="17">
        <f>VLOOKUP($K791,[1]Budget!$V:$AE,8,0)*IF($C791="1 - Revenues",1,IF(AND($C791="5 - Transfers",MID($K791,15,1)="4"),1,-1))</f>
        <v>-12500</v>
      </c>
      <c r="Q791" s="17">
        <f>VLOOKUP($K791,[1]Budget!$V:$AE,10,0)*IF($C791="1 - Revenues",1,IF(AND($C791="5 - Transfers",MID(K791,15,1)="4"),1,-1))</f>
        <v>0</v>
      </c>
      <c r="S791" s="18" t="b">
        <f>IF(LEFT(C791,1)="1",1,-1)*SUMIF([1]Budget!V:V,'Budget Worksheet for Pivot Tabl'!K791,[1]Budget!AC:AC)=P791</f>
        <v>1</v>
      </c>
    </row>
    <row r="792" spans="1:19" x14ac:dyDescent="0.25">
      <c r="A792" t="s">
        <v>16</v>
      </c>
      <c r="B792" t="s">
        <v>2</v>
      </c>
      <c r="C792" t="s">
        <v>9</v>
      </c>
      <c r="D792" t="str">
        <f t="shared" si="12"/>
        <v>OUTFLOWS</v>
      </c>
      <c r="E792" t="s">
        <v>108</v>
      </c>
      <c r="F792" t="s">
        <v>109</v>
      </c>
      <c r="G792" t="s">
        <v>382</v>
      </c>
      <c r="H792" t="s">
        <v>383</v>
      </c>
      <c r="I792" t="s">
        <v>384</v>
      </c>
      <c r="J792" t="s">
        <v>385</v>
      </c>
      <c r="K792" t="s">
        <v>1314</v>
      </c>
      <c r="L792" t="s">
        <v>476</v>
      </c>
      <c r="M792" s="17">
        <f>VLOOKUP($K792,[1]Budget!$V:$AE,5,0)*IF($C792="1 - Revenues",1,IF(AND($C792="5 - Transfers",MID(I792,15,1)="4"),1,-1))</f>
        <v>-6000</v>
      </c>
      <c r="N792" s="17">
        <f>VLOOKUP($K792,[1]Budget!$V:$AE,6,0)*IF($C792="1 - Revenues",1,IF(AND($C792="5 - Transfers",MID(J792,15,1)="4"),1,-1))</f>
        <v>-24000</v>
      </c>
      <c r="O792" s="17">
        <f>IFERROR(IF(RIGHT(LEFT(K792,15),1)="4",VLOOKUP(K792,'[1]Budget Worksheet'!A:B,2,0),-1*VLOOKUP(K792,'[1]Budget Worksheet'!A:B,2,0)),0)</f>
        <v>-17500</v>
      </c>
      <c r="P792" s="17">
        <f>VLOOKUP($K792,[1]Budget!$V:$AE,8,0)*IF($C792="1 - Revenues",1,IF(AND($C792="5 - Transfers",MID($K792,15,1)="4"),1,-1))</f>
        <v>-17500</v>
      </c>
      <c r="Q792" s="17">
        <f>VLOOKUP($K792,[1]Budget!$V:$AE,10,0)*IF($C792="1 - Revenues",1,IF(AND($C792="5 - Transfers",MID(K792,15,1)="4"),1,-1))</f>
        <v>0</v>
      </c>
      <c r="S792" s="18" t="b">
        <f>IF(LEFT(C792,1)="1",1,-1)*SUMIF([1]Budget!V:V,'Budget Worksheet for Pivot Tabl'!K792,[1]Budget!AC:AC)=P792</f>
        <v>1</v>
      </c>
    </row>
    <row r="793" spans="1:19" x14ac:dyDescent="0.25">
      <c r="A793" t="s">
        <v>16</v>
      </c>
      <c r="B793" t="s">
        <v>2</v>
      </c>
      <c r="C793" t="s">
        <v>9</v>
      </c>
      <c r="D793" t="str">
        <f t="shared" si="12"/>
        <v>OUTFLOWS</v>
      </c>
      <c r="E793" t="s">
        <v>108</v>
      </c>
      <c r="F793" t="s">
        <v>109</v>
      </c>
      <c r="G793" t="s">
        <v>382</v>
      </c>
      <c r="H793" t="s">
        <v>383</v>
      </c>
      <c r="I793" t="s">
        <v>384</v>
      </c>
      <c r="J793" t="s">
        <v>385</v>
      </c>
      <c r="K793" t="s">
        <v>1315</v>
      </c>
      <c r="L793" t="s">
        <v>1316</v>
      </c>
      <c r="M793" s="17">
        <f>VLOOKUP($K793,[1]Budget!$V:$AE,5,0)*IF($C793="1 - Revenues",1,IF(AND($C793="5 - Transfers",MID(I793,15,1)="4"),1,-1))</f>
        <v>-3000</v>
      </c>
      <c r="N793" s="17">
        <f>VLOOKUP($K793,[1]Budget!$V:$AE,6,0)*IF($C793="1 - Revenues",1,IF(AND($C793="5 - Transfers",MID(J793,15,1)="4"),1,-1))</f>
        <v>0</v>
      </c>
      <c r="O793" s="17">
        <f>IFERROR(IF(RIGHT(LEFT(K793,15),1)="4",VLOOKUP(K793,'[1]Budget Worksheet'!A:B,2,0),-1*VLOOKUP(K793,'[1]Budget Worksheet'!A:B,2,0)),0)</f>
        <v>-1200</v>
      </c>
      <c r="P793" s="17">
        <f>VLOOKUP($K793,[1]Budget!$V:$AE,8,0)*IF($C793="1 - Revenues",1,IF(AND($C793="5 - Transfers",MID($K793,15,1)="4"),1,-1))</f>
        <v>-1200</v>
      </c>
      <c r="Q793" s="17">
        <f>VLOOKUP($K793,[1]Budget!$V:$AE,10,0)*IF($C793="1 - Revenues",1,IF(AND($C793="5 - Transfers",MID(K793,15,1)="4"),1,-1))</f>
        <v>0</v>
      </c>
      <c r="S793" s="18" t="b">
        <f>IF(LEFT(C793,1)="1",1,-1)*SUMIF([1]Budget!V:V,'Budget Worksheet for Pivot Tabl'!K793,[1]Budget!AC:AC)=P793</f>
        <v>1</v>
      </c>
    </row>
    <row r="794" spans="1:19" x14ac:dyDescent="0.25">
      <c r="A794" t="s">
        <v>16</v>
      </c>
      <c r="B794" t="s">
        <v>2</v>
      </c>
      <c r="C794" t="s">
        <v>9</v>
      </c>
      <c r="D794" t="str">
        <f t="shared" si="12"/>
        <v>OUTFLOWS</v>
      </c>
      <c r="E794" t="s">
        <v>108</v>
      </c>
      <c r="F794" t="s">
        <v>109</v>
      </c>
      <c r="G794" t="s">
        <v>382</v>
      </c>
      <c r="H794" t="s">
        <v>383</v>
      </c>
      <c r="I794" t="s">
        <v>384</v>
      </c>
      <c r="J794" t="s">
        <v>385</v>
      </c>
      <c r="K794" t="s">
        <v>1317</v>
      </c>
      <c r="L794" t="s">
        <v>1318</v>
      </c>
      <c r="M794" s="17">
        <f>VLOOKUP($K794,[1]Budget!$V:$AE,5,0)*IF($C794="1 - Revenues",1,IF(AND($C794="5 - Transfers",MID(I794,15,1)="4"),1,-1))</f>
        <v>-27000</v>
      </c>
      <c r="N794" s="17">
        <f>VLOOKUP($K794,[1]Budget!$V:$AE,6,0)*IF($C794="1 - Revenues",1,IF(AND($C794="5 - Transfers",MID(J794,15,1)="4"),1,-1))</f>
        <v>-18000</v>
      </c>
      <c r="O794" s="17">
        <f>IFERROR(IF(RIGHT(LEFT(K794,15),1)="4",VLOOKUP(K794,'[1]Budget Worksheet'!A:B,2,0),-1*VLOOKUP(K794,'[1]Budget Worksheet'!A:B,2,0)),0)</f>
        <v>-27000</v>
      </c>
      <c r="P794" s="17">
        <f>VLOOKUP($K794,[1]Budget!$V:$AE,8,0)*IF($C794="1 - Revenues",1,IF(AND($C794="5 - Transfers",MID($K794,15,1)="4"),1,-1))</f>
        <v>-27000</v>
      </c>
      <c r="Q794" s="17">
        <f>VLOOKUP($K794,[1]Budget!$V:$AE,10,0)*IF($C794="1 - Revenues",1,IF(AND($C794="5 - Transfers",MID(K794,15,1)="4"),1,-1))</f>
        <v>0</v>
      </c>
      <c r="S794" s="18" t="b">
        <f>IF(LEFT(C794,1)="1",1,-1)*SUMIF([1]Budget!V:V,'Budget Worksheet for Pivot Tabl'!K794,[1]Budget!AC:AC)=P794</f>
        <v>1</v>
      </c>
    </row>
    <row r="795" spans="1:19" x14ac:dyDescent="0.25">
      <c r="A795" t="s">
        <v>16</v>
      </c>
      <c r="B795" t="s">
        <v>2</v>
      </c>
      <c r="C795" t="s">
        <v>9</v>
      </c>
      <c r="D795" t="str">
        <f t="shared" si="12"/>
        <v>OUTFLOWS</v>
      </c>
      <c r="E795" t="s">
        <v>108</v>
      </c>
      <c r="F795" t="s">
        <v>109</v>
      </c>
      <c r="G795" t="s">
        <v>382</v>
      </c>
      <c r="H795" t="s">
        <v>383</v>
      </c>
      <c r="I795" t="s">
        <v>384</v>
      </c>
      <c r="J795" t="s">
        <v>385</v>
      </c>
      <c r="K795" t="s">
        <v>1319</v>
      </c>
      <c r="L795" t="s">
        <v>1320</v>
      </c>
      <c r="M795" s="17">
        <f>VLOOKUP($K795,[1]Budget!$V:$AE,5,0)*IF($C795="1 - Revenues",1,IF(AND($C795="5 - Transfers",MID(I795,15,1)="4"),1,-1))</f>
        <v>-6000</v>
      </c>
      <c r="N795" s="17">
        <f>VLOOKUP($K795,[1]Budget!$V:$AE,6,0)*IF($C795="1 - Revenues",1,IF(AND($C795="5 - Transfers",MID(J795,15,1)="4"),1,-1))</f>
        <v>-1000</v>
      </c>
      <c r="O795" s="17">
        <f>IFERROR(IF(RIGHT(LEFT(K795,15),1)="4",VLOOKUP(K795,'[1]Budget Worksheet'!A:B,2,0),-1*VLOOKUP(K795,'[1]Budget Worksheet'!A:B,2,0)),0)</f>
        <v>0</v>
      </c>
      <c r="P795" s="17">
        <f>VLOOKUP($K795,[1]Budget!$V:$AE,8,0)*IF($C795="1 - Revenues",1,IF(AND($C795="5 - Transfers",MID($K795,15,1)="4"),1,-1))</f>
        <v>0</v>
      </c>
      <c r="Q795" s="17">
        <f>VLOOKUP($K795,[1]Budget!$V:$AE,10,0)*IF($C795="1 - Revenues",1,IF(AND($C795="5 - Transfers",MID(K795,15,1)="4"),1,-1))</f>
        <v>0</v>
      </c>
      <c r="S795" s="18" t="b">
        <f>IF(LEFT(C795,1)="1",1,-1)*SUMIF([1]Budget!V:V,'Budget Worksheet for Pivot Tabl'!K795,[1]Budget!AC:AC)=P795</f>
        <v>1</v>
      </c>
    </row>
    <row r="796" spans="1:19" x14ac:dyDescent="0.25">
      <c r="A796" t="s">
        <v>16</v>
      </c>
      <c r="B796" t="s">
        <v>2</v>
      </c>
      <c r="C796" t="s">
        <v>9</v>
      </c>
      <c r="D796" t="str">
        <f t="shared" si="12"/>
        <v>OUTFLOWS</v>
      </c>
      <c r="E796" t="s">
        <v>108</v>
      </c>
      <c r="F796" t="s">
        <v>109</v>
      </c>
      <c r="G796" t="s">
        <v>382</v>
      </c>
      <c r="H796" t="s">
        <v>383</v>
      </c>
      <c r="I796" t="s">
        <v>384</v>
      </c>
      <c r="J796" t="s">
        <v>385</v>
      </c>
      <c r="K796" t="s">
        <v>1321</v>
      </c>
      <c r="L796" t="s">
        <v>482</v>
      </c>
      <c r="M796" s="17">
        <f>VLOOKUP($K796,[1]Budget!$V:$AE,5,0)*IF($C796="1 - Revenues",1,IF(AND($C796="5 - Transfers",MID(I796,15,1)="4"),1,-1))</f>
        <v>-26000</v>
      </c>
      <c r="N796" s="17">
        <f>VLOOKUP($K796,[1]Budget!$V:$AE,6,0)*IF($C796="1 - Revenues",1,IF(AND($C796="5 - Transfers",MID(J796,15,1)="4"),1,-1))</f>
        <v>-28000</v>
      </c>
      <c r="O796" s="17">
        <f>IFERROR(IF(RIGHT(LEFT(K796,15),1)="4",VLOOKUP(K796,'[1]Budget Worksheet'!A:B,2,0),-1*VLOOKUP(K796,'[1]Budget Worksheet'!A:B,2,0)),0)</f>
        <v>-2870</v>
      </c>
      <c r="P796" s="17">
        <f>VLOOKUP($K796,[1]Budget!$V:$AE,8,0)*IF($C796="1 - Revenues",1,IF(AND($C796="5 - Transfers",MID($K796,15,1)="4"),1,-1))</f>
        <v>-32000</v>
      </c>
      <c r="Q796" s="17">
        <f>VLOOKUP($K796,[1]Budget!$V:$AE,10,0)*IF($C796="1 - Revenues",1,IF(AND($C796="5 - Transfers",MID(K796,15,1)="4"),1,-1))</f>
        <v>-29130</v>
      </c>
      <c r="S796" s="18" t="b">
        <f>IF(LEFT(C796,1)="1",1,-1)*SUMIF([1]Budget!V:V,'Budget Worksheet for Pivot Tabl'!K796,[1]Budget!AC:AC)=P796</f>
        <v>1</v>
      </c>
    </row>
    <row r="797" spans="1:19" x14ac:dyDescent="0.25">
      <c r="A797" t="s">
        <v>16</v>
      </c>
      <c r="B797" t="s">
        <v>2</v>
      </c>
      <c r="C797" t="s">
        <v>9</v>
      </c>
      <c r="D797" t="str">
        <f t="shared" si="12"/>
        <v>OUTFLOWS</v>
      </c>
      <c r="E797" t="s">
        <v>108</v>
      </c>
      <c r="F797" t="s">
        <v>109</v>
      </c>
      <c r="G797" t="s">
        <v>382</v>
      </c>
      <c r="H797" t="s">
        <v>383</v>
      </c>
      <c r="I797" t="s">
        <v>384</v>
      </c>
      <c r="J797" t="s">
        <v>385</v>
      </c>
      <c r="K797" t="s">
        <v>1322</v>
      </c>
      <c r="L797" t="s">
        <v>633</v>
      </c>
      <c r="M797" s="17">
        <f>VLOOKUP($K797,[1]Budget!$V:$AE,5,0)*IF($C797="1 - Revenues",1,IF(AND($C797="5 - Transfers",MID(I797,15,1)="4"),1,-1))</f>
        <v>-4000</v>
      </c>
      <c r="N797" s="17">
        <f>VLOOKUP($K797,[1]Budget!$V:$AE,6,0)*IF($C797="1 - Revenues",1,IF(AND($C797="5 - Transfers",MID(J797,15,1)="4"),1,-1))</f>
        <v>-4000</v>
      </c>
      <c r="O797" s="17">
        <f>IFERROR(IF(RIGHT(LEFT(K797,15),1)="4",VLOOKUP(K797,'[1]Budget Worksheet'!A:B,2,0),-1*VLOOKUP(K797,'[1]Budget Worksheet'!A:B,2,0)),0)</f>
        <v>-3605</v>
      </c>
      <c r="P797" s="17">
        <f>VLOOKUP($K797,[1]Budget!$V:$AE,8,0)*IF($C797="1 - Revenues",1,IF(AND($C797="5 - Transfers",MID($K797,15,1)="4"),1,-1))</f>
        <v>-5000</v>
      </c>
      <c r="Q797" s="17">
        <f>VLOOKUP($K797,[1]Budget!$V:$AE,10,0)*IF($C797="1 - Revenues",1,IF(AND($C797="5 - Transfers",MID(K797,15,1)="4"),1,-1))</f>
        <v>-1395</v>
      </c>
      <c r="S797" s="18" t="b">
        <f>IF(LEFT(C797,1)="1",1,-1)*SUMIF([1]Budget!V:V,'Budget Worksheet for Pivot Tabl'!K797,[1]Budget!AC:AC)=P797</f>
        <v>1</v>
      </c>
    </row>
    <row r="798" spans="1:19" x14ac:dyDescent="0.25">
      <c r="A798" t="s">
        <v>16</v>
      </c>
      <c r="B798" t="s">
        <v>2</v>
      </c>
      <c r="C798" t="s">
        <v>9</v>
      </c>
      <c r="D798" t="str">
        <f t="shared" si="12"/>
        <v>OUTFLOWS</v>
      </c>
      <c r="E798" t="s">
        <v>108</v>
      </c>
      <c r="F798" t="s">
        <v>109</v>
      </c>
      <c r="G798" t="s">
        <v>382</v>
      </c>
      <c r="H798" t="s">
        <v>383</v>
      </c>
      <c r="I798" t="s">
        <v>384</v>
      </c>
      <c r="J798" t="s">
        <v>385</v>
      </c>
      <c r="K798" t="s">
        <v>1323</v>
      </c>
      <c r="L798" t="s">
        <v>484</v>
      </c>
      <c r="M798" s="17">
        <f>VLOOKUP($K798,[1]Budget!$V:$AE,5,0)*IF($C798="1 - Revenues",1,IF(AND($C798="5 - Transfers",MID(I798,15,1)="4"),1,-1))</f>
        <v>0</v>
      </c>
      <c r="N798" s="17">
        <f>VLOOKUP($K798,[1]Budget!$V:$AE,6,0)*IF($C798="1 - Revenues",1,IF(AND($C798="5 - Transfers",MID(J798,15,1)="4"),1,-1))</f>
        <v>0</v>
      </c>
      <c r="O798" s="17">
        <f>IFERROR(IF(RIGHT(LEFT(K798,15),1)="4",VLOOKUP(K798,'[1]Budget Worksheet'!A:B,2,0),-1*VLOOKUP(K798,'[1]Budget Worksheet'!A:B,2,0)),0)</f>
        <v>-500</v>
      </c>
      <c r="P798" s="17">
        <f>VLOOKUP($K798,[1]Budget!$V:$AE,8,0)*IF($C798="1 - Revenues",1,IF(AND($C798="5 - Transfers",MID($K798,15,1)="4"),1,-1))</f>
        <v>-500</v>
      </c>
      <c r="Q798" s="17">
        <f>VLOOKUP($K798,[1]Budget!$V:$AE,10,0)*IF($C798="1 - Revenues",1,IF(AND($C798="5 - Transfers",MID(K798,15,1)="4"),1,-1))</f>
        <v>0</v>
      </c>
      <c r="S798" s="18" t="b">
        <f>IF(LEFT(C798,1)="1",1,-1)*SUMIF([1]Budget!V:V,'Budget Worksheet for Pivot Tabl'!K798,[1]Budget!AC:AC)=P798</f>
        <v>1</v>
      </c>
    </row>
    <row r="799" spans="1:19" x14ac:dyDescent="0.25">
      <c r="A799" t="s">
        <v>16</v>
      </c>
      <c r="B799" t="s">
        <v>2</v>
      </c>
      <c r="C799" t="s">
        <v>9</v>
      </c>
      <c r="D799" t="str">
        <f t="shared" si="12"/>
        <v>OUTFLOWS</v>
      </c>
      <c r="E799" t="s">
        <v>108</v>
      </c>
      <c r="F799" t="s">
        <v>109</v>
      </c>
      <c r="G799" t="s">
        <v>382</v>
      </c>
      <c r="H799" t="s">
        <v>383</v>
      </c>
      <c r="I799" t="s">
        <v>384</v>
      </c>
      <c r="J799" t="s">
        <v>385</v>
      </c>
      <c r="K799" t="s">
        <v>1324</v>
      </c>
      <c r="L799" t="s">
        <v>640</v>
      </c>
      <c r="M799" s="17">
        <f>VLOOKUP($K799,[1]Budget!$V:$AE,5,0)*IF($C799="1 - Revenues",1,IF(AND($C799="5 - Transfers",MID(I799,15,1)="4"),1,-1))</f>
        <v>-3000</v>
      </c>
      <c r="N799" s="17">
        <f>VLOOKUP($K799,[1]Budget!$V:$AE,6,0)*IF($C799="1 - Revenues",1,IF(AND($C799="5 - Transfers",MID(J799,15,1)="4"),1,-1))</f>
        <v>-6000</v>
      </c>
      <c r="O799" s="17">
        <f>IFERROR(IF(RIGHT(LEFT(K799,15),1)="4",VLOOKUP(K799,'[1]Budget Worksheet'!A:B,2,0),-1*VLOOKUP(K799,'[1]Budget Worksheet'!A:B,2,0)),0)</f>
        <v>-6500</v>
      </c>
      <c r="P799" s="17">
        <f>VLOOKUP($K799,[1]Budget!$V:$AE,8,0)*IF($C799="1 - Revenues",1,IF(AND($C799="5 - Transfers",MID($K799,15,1)="4"),1,-1))</f>
        <v>-6500</v>
      </c>
      <c r="Q799" s="17">
        <f>VLOOKUP($K799,[1]Budget!$V:$AE,10,0)*IF($C799="1 - Revenues",1,IF(AND($C799="5 - Transfers",MID(K799,15,1)="4"),1,-1))</f>
        <v>0</v>
      </c>
      <c r="S799" s="18" t="b">
        <f>IF(LEFT(C799,1)="1",1,-1)*SUMIF([1]Budget!V:V,'Budget Worksheet for Pivot Tabl'!K799,[1]Budget!AC:AC)=P799</f>
        <v>1</v>
      </c>
    </row>
    <row r="800" spans="1:19" x14ac:dyDescent="0.25">
      <c r="A800" t="s">
        <v>16</v>
      </c>
      <c r="B800" t="s">
        <v>2</v>
      </c>
      <c r="C800" t="s">
        <v>9</v>
      </c>
      <c r="D800" t="str">
        <f t="shared" si="12"/>
        <v>OUTFLOWS</v>
      </c>
      <c r="E800" t="s">
        <v>108</v>
      </c>
      <c r="F800" t="s">
        <v>109</v>
      </c>
      <c r="G800" t="s">
        <v>382</v>
      </c>
      <c r="H800" t="s">
        <v>383</v>
      </c>
      <c r="I800" t="s">
        <v>384</v>
      </c>
      <c r="J800" t="s">
        <v>385</v>
      </c>
      <c r="K800" t="s">
        <v>1325</v>
      </c>
      <c r="L800" t="s">
        <v>900</v>
      </c>
      <c r="M800" s="17">
        <f>VLOOKUP($K800,[1]Budget!$V:$AE,5,0)*IF($C800="1 - Revenues",1,IF(AND($C800="5 - Transfers",MID(I800,15,1)="4"),1,-1))</f>
        <v>-5000</v>
      </c>
      <c r="N800" s="17">
        <f>VLOOKUP($K800,[1]Budget!$V:$AE,6,0)*IF($C800="1 - Revenues",1,IF(AND($C800="5 - Transfers",MID(J800,15,1)="4"),1,-1))</f>
        <v>-5000</v>
      </c>
      <c r="O800" s="17">
        <f>IFERROR(IF(RIGHT(LEFT(K800,15),1)="4",VLOOKUP(K800,'[1]Budget Worksheet'!A:B,2,0),-1*VLOOKUP(K800,'[1]Budget Worksheet'!A:B,2,0)),0)</f>
        <v>-5000</v>
      </c>
      <c r="P800" s="17">
        <f>VLOOKUP($K800,[1]Budget!$V:$AE,8,0)*IF($C800="1 - Revenues",1,IF(AND($C800="5 - Transfers",MID($K800,15,1)="4"),1,-1))</f>
        <v>-5000</v>
      </c>
      <c r="Q800" s="17">
        <f>VLOOKUP($K800,[1]Budget!$V:$AE,10,0)*IF($C800="1 - Revenues",1,IF(AND($C800="5 - Transfers",MID(K800,15,1)="4"),1,-1))</f>
        <v>0</v>
      </c>
      <c r="S800" s="18" t="b">
        <f>IF(LEFT(C800,1)="1",1,-1)*SUMIF([1]Budget!V:V,'Budget Worksheet for Pivot Tabl'!K800,[1]Budget!AC:AC)=P800</f>
        <v>1</v>
      </c>
    </row>
    <row r="801" spans="1:19" x14ac:dyDescent="0.25">
      <c r="A801" t="s">
        <v>16</v>
      </c>
      <c r="B801" t="s">
        <v>2</v>
      </c>
      <c r="C801" t="s">
        <v>9</v>
      </c>
      <c r="D801" t="str">
        <f t="shared" si="12"/>
        <v>OUTFLOWS</v>
      </c>
      <c r="E801" t="s">
        <v>108</v>
      </c>
      <c r="F801" t="s">
        <v>109</v>
      </c>
      <c r="G801" t="s">
        <v>382</v>
      </c>
      <c r="H801" t="s">
        <v>383</v>
      </c>
      <c r="I801" t="s">
        <v>384</v>
      </c>
      <c r="J801" t="s">
        <v>385</v>
      </c>
      <c r="K801" t="s">
        <v>1326</v>
      </c>
      <c r="L801" t="s">
        <v>1037</v>
      </c>
      <c r="M801" s="17">
        <f>VLOOKUP($K801,[1]Budget!$V:$AE,5,0)*IF($C801="1 - Revenues",1,IF(AND($C801="5 - Transfers",MID(I801,15,1)="4"),1,-1))</f>
        <v>-3000</v>
      </c>
      <c r="N801" s="17">
        <f>VLOOKUP($K801,[1]Budget!$V:$AE,6,0)*IF($C801="1 - Revenues",1,IF(AND($C801="5 - Transfers",MID(J801,15,1)="4"),1,-1))</f>
        <v>-3000</v>
      </c>
      <c r="O801" s="17">
        <f>IFERROR(IF(RIGHT(LEFT(K801,15),1)="4",VLOOKUP(K801,'[1]Budget Worksheet'!A:B,2,0),-1*VLOOKUP(K801,'[1]Budget Worksheet'!A:B,2,0)),0)</f>
        <v>-3675</v>
      </c>
      <c r="P801" s="17">
        <f>VLOOKUP($K801,[1]Budget!$V:$AE,8,0)*IF($C801="1 - Revenues",1,IF(AND($C801="5 - Transfers",MID($K801,15,1)="4"),1,-1))</f>
        <v>-3675</v>
      </c>
      <c r="Q801" s="17">
        <f>VLOOKUP($K801,[1]Budget!$V:$AE,10,0)*IF($C801="1 - Revenues",1,IF(AND($C801="5 - Transfers",MID(K801,15,1)="4"),1,-1))</f>
        <v>0</v>
      </c>
      <c r="S801" s="18" t="b">
        <f>IF(LEFT(C801,1)="1",1,-1)*SUMIF([1]Budget!V:V,'Budget Worksheet for Pivot Tabl'!K801,[1]Budget!AC:AC)=P801</f>
        <v>1</v>
      </c>
    </row>
    <row r="802" spans="1:19" x14ac:dyDescent="0.25">
      <c r="A802" t="s">
        <v>16</v>
      </c>
      <c r="B802" t="s">
        <v>2</v>
      </c>
      <c r="C802" t="s">
        <v>9</v>
      </c>
      <c r="D802" t="str">
        <f t="shared" si="12"/>
        <v>OUTFLOWS</v>
      </c>
      <c r="E802" t="s">
        <v>108</v>
      </c>
      <c r="F802" t="s">
        <v>109</v>
      </c>
      <c r="G802" t="s">
        <v>382</v>
      </c>
      <c r="H802" t="s">
        <v>383</v>
      </c>
      <c r="I802" t="s">
        <v>384</v>
      </c>
      <c r="J802" t="s">
        <v>385</v>
      </c>
      <c r="K802" t="s">
        <v>1327</v>
      </c>
      <c r="L802" t="s">
        <v>1039</v>
      </c>
      <c r="M802" s="17">
        <f>VLOOKUP($K802,[1]Budget!$V:$AE,5,0)*IF($C802="1 - Revenues",1,IF(AND($C802="5 - Transfers",MID(I802,15,1)="4"),1,-1))</f>
        <v>0</v>
      </c>
      <c r="N802" s="17">
        <f>VLOOKUP($K802,[1]Budget!$V:$AE,6,0)*IF($C802="1 - Revenues",1,IF(AND($C802="5 - Transfers",MID(J802,15,1)="4"),1,-1))</f>
        <v>0</v>
      </c>
      <c r="O802" s="17">
        <f>IFERROR(IF(RIGHT(LEFT(K802,15),1)="4",VLOOKUP(K802,'[1]Budget Worksheet'!A:B,2,0),-1*VLOOKUP(K802,'[1]Budget Worksheet'!A:B,2,0)),0)</f>
        <v>-500</v>
      </c>
      <c r="P802" s="17">
        <f>VLOOKUP($K802,[1]Budget!$V:$AE,8,0)*IF($C802="1 - Revenues",1,IF(AND($C802="5 - Transfers",MID($K802,15,1)="4"),1,-1))</f>
        <v>-500</v>
      </c>
      <c r="Q802" s="17">
        <f>VLOOKUP($K802,[1]Budget!$V:$AE,10,0)*IF($C802="1 - Revenues",1,IF(AND($C802="5 - Transfers",MID(K802,15,1)="4"),1,-1))</f>
        <v>0</v>
      </c>
      <c r="S802" s="18" t="b">
        <f>IF(LEFT(C802,1)="1",1,-1)*SUMIF([1]Budget!V:V,'Budget Worksheet for Pivot Tabl'!K802,[1]Budget!AC:AC)=P802</f>
        <v>1</v>
      </c>
    </row>
    <row r="803" spans="1:19" x14ac:dyDescent="0.25">
      <c r="A803" t="s">
        <v>16</v>
      </c>
      <c r="B803" t="s">
        <v>2</v>
      </c>
      <c r="C803" t="s">
        <v>9</v>
      </c>
      <c r="D803" t="str">
        <f t="shared" si="12"/>
        <v>OUTFLOWS</v>
      </c>
      <c r="E803" t="s">
        <v>108</v>
      </c>
      <c r="F803" t="s">
        <v>109</v>
      </c>
      <c r="G803" t="s">
        <v>382</v>
      </c>
      <c r="H803" t="s">
        <v>383</v>
      </c>
      <c r="I803" t="s">
        <v>384</v>
      </c>
      <c r="J803" t="s">
        <v>385</v>
      </c>
      <c r="K803" t="s">
        <v>1328</v>
      </c>
      <c r="L803" t="s">
        <v>1329</v>
      </c>
      <c r="M803" s="17">
        <f>VLOOKUP($K803,[1]Budget!$V:$AE,5,0)*IF($C803="1 - Revenues",1,IF(AND($C803="5 - Transfers",MID(I803,15,1)="4"),1,-1))</f>
        <v>0</v>
      </c>
      <c r="N803" s="17">
        <f>VLOOKUP($K803,[1]Budget!$V:$AE,6,0)*IF($C803="1 - Revenues",1,IF(AND($C803="5 - Transfers",MID(J803,15,1)="4"),1,-1))</f>
        <v>0</v>
      </c>
      <c r="O803" s="17">
        <f>IFERROR(IF(RIGHT(LEFT(K803,15),1)="4",VLOOKUP(K803,'[1]Budget Worksheet'!A:B,2,0),-1*VLOOKUP(K803,'[1]Budget Worksheet'!A:B,2,0)),0)</f>
        <v>-1500</v>
      </c>
      <c r="P803" s="17">
        <f>VLOOKUP($K803,[1]Budget!$V:$AE,8,0)*IF($C803="1 - Revenues",1,IF(AND($C803="5 - Transfers",MID($K803,15,1)="4"),1,-1))</f>
        <v>-1500</v>
      </c>
      <c r="Q803" s="17">
        <f>VLOOKUP($K803,[1]Budget!$V:$AE,10,0)*IF($C803="1 - Revenues",1,IF(AND($C803="5 - Transfers",MID(K803,15,1)="4"),1,-1))</f>
        <v>0</v>
      </c>
      <c r="S803" s="18" t="b">
        <f>IF(LEFT(C803,1)="1",1,-1)*SUMIF([1]Budget!V:V,'Budget Worksheet for Pivot Tabl'!K803,[1]Budget!AC:AC)=P803</f>
        <v>1</v>
      </c>
    </row>
    <row r="804" spans="1:19" x14ac:dyDescent="0.25">
      <c r="A804" t="s">
        <v>16</v>
      </c>
      <c r="B804" t="s">
        <v>2</v>
      </c>
      <c r="C804" t="s">
        <v>9</v>
      </c>
      <c r="D804" t="str">
        <f t="shared" si="12"/>
        <v>OUTFLOWS</v>
      </c>
      <c r="E804" t="s">
        <v>108</v>
      </c>
      <c r="F804" t="s">
        <v>109</v>
      </c>
      <c r="G804" t="s">
        <v>382</v>
      </c>
      <c r="H804" t="s">
        <v>383</v>
      </c>
      <c r="I804" t="s">
        <v>384</v>
      </c>
      <c r="J804" t="s">
        <v>385</v>
      </c>
      <c r="K804" t="s">
        <v>1330</v>
      </c>
      <c r="L804" t="s">
        <v>1331</v>
      </c>
      <c r="M804" s="17">
        <f>VLOOKUP($K804,[1]Budget!$V:$AE,5,0)*IF($C804="1 - Revenues",1,IF(AND($C804="5 - Transfers",MID(I804,15,1)="4"),1,-1))</f>
        <v>-4000</v>
      </c>
      <c r="N804" s="17">
        <f>VLOOKUP($K804,[1]Budget!$V:$AE,6,0)*IF($C804="1 - Revenues",1,IF(AND($C804="5 - Transfers",MID(J804,15,1)="4"),1,-1))</f>
        <v>-1000</v>
      </c>
      <c r="O804" s="17">
        <f>IFERROR(IF(RIGHT(LEFT(K804,15),1)="4",VLOOKUP(K804,'[1]Budget Worksheet'!A:B,2,0),-1*VLOOKUP(K804,'[1]Budget Worksheet'!A:B,2,0)),0)</f>
        <v>-7500</v>
      </c>
      <c r="P804" s="17">
        <f>VLOOKUP($K804,[1]Budget!$V:$AE,8,0)*IF($C804="1 - Revenues",1,IF(AND($C804="5 - Transfers",MID($K804,15,1)="4"),1,-1))</f>
        <v>-7500</v>
      </c>
      <c r="Q804" s="17">
        <f>VLOOKUP($K804,[1]Budget!$V:$AE,10,0)*IF($C804="1 - Revenues",1,IF(AND($C804="5 - Transfers",MID(K804,15,1)="4"),1,-1))</f>
        <v>0</v>
      </c>
      <c r="S804" s="18" t="b">
        <f>IF(LEFT(C804,1)="1",1,-1)*SUMIF([1]Budget!V:V,'Budget Worksheet for Pivot Tabl'!K804,[1]Budget!AC:AC)=P804</f>
        <v>1</v>
      </c>
    </row>
    <row r="805" spans="1:19" x14ac:dyDescent="0.25">
      <c r="A805" t="s">
        <v>16</v>
      </c>
      <c r="B805" t="s">
        <v>2</v>
      </c>
      <c r="C805" t="s">
        <v>9</v>
      </c>
      <c r="D805" t="str">
        <f t="shared" si="12"/>
        <v>OUTFLOWS</v>
      </c>
      <c r="E805" t="s">
        <v>108</v>
      </c>
      <c r="F805" t="s">
        <v>109</v>
      </c>
      <c r="G805" t="s">
        <v>382</v>
      </c>
      <c r="H805" t="s">
        <v>383</v>
      </c>
      <c r="I805" t="s">
        <v>384</v>
      </c>
      <c r="J805" t="s">
        <v>385</v>
      </c>
      <c r="K805" t="s">
        <v>1332</v>
      </c>
      <c r="L805" t="s">
        <v>1333</v>
      </c>
      <c r="M805" s="17">
        <f>VLOOKUP($K805,[1]Budget!$V:$AE,5,0)*IF($C805="1 - Revenues",1,IF(AND($C805="5 - Transfers",MID(I805,15,1)="4"),1,-1))</f>
        <v>-3000</v>
      </c>
      <c r="N805" s="17">
        <f>VLOOKUP($K805,[1]Budget!$V:$AE,6,0)*IF($C805="1 - Revenues",1,IF(AND($C805="5 - Transfers",MID(J805,15,1)="4"),1,-1))</f>
        <v>0</v>
      </c>
      <c r="O805" s="17">
        <f>IFERROR(IF(RIGHT(LEFT(K805,15),1)="4",VLOOKUP(K805,'[1]Budget Worksheet'!A:B,2,0),-1*VLOOKUP(K805,'[1]Budget Worksheet'!A:B,2,0)),0)</f>
        <v>-4250</v>
      </c>
      <c r="P805" s="17">
        <f>VLOOKUP($K805,[1]Budget!$V:$AE,8,0)*IF($C805="1 - Revenues",1,IF(AND($C805="5 - Transfers",MID($K805,15,1)="4"),1,-1))</f>
        <v>-4250</v>
      </c>
      <c r="Q805" s="17">
        <f>VLOOKUP($K805,[1]Budget!$V:$AE,10,0)*IF($C805="1 - Revenues",1,IF(AND($C805="5 - Transfers",MID(K805,15,1)="4"),1,-1))</f>
        <v>0</v>
      </c>
      <c r="S805" s="18" t="b">
        <f>IF(LEFT(C805,1)="1",1,-1)*SUMIF([1]Budget!V:V,'Budget Worksheet for Pivot Tabl'!K805,[1]Budget!AC:AC)=P805</f>
        <v>1</v>
      </c>
    </row>
    <row r="806" spans="1:19" x14ac:dyDescent="0.25">
      <c r="A806" t="s">
        <v>16</v>
      </c>
      <c r="B806" t="s">
        <v>2</v>
      </c>
      <c r="C806" t="s">
        <v>9</v>
      </c>
      <c r="D806" t="str">
        <f t="shared" si="12"/>
        <v>OUTFLOWS</v>
      </c>
      <c r="E806" t="s">
        <v>108</v>
      </c>
      <c r="F806" t="s">
        <v>109</v>
      </c>
      <c r="G806" t="s">
        <v>382</v>
      </c>
      <c r="H806" t="s">
        <v>383</v>
      </c>
      <c r="I806" t="s">
        <v>384</v>
      </c>
      <c r="J806" t="s">
        <v>385</v>
      </c>
      <c r="K806" t="s">
        <v>1334</v>
      </c>
      <c r="L806" t="s">
        <v>490</v>
      </c>
      <c r="M806" s="17">
        <f>VLOOKUP($K806,[1]Budget!$V:$AE,5,0)*IF($C806="1 - Revenues",1,IF(AND($C806="5 - Transfers",MID(I806,15,1)="4"),1,-1))</f>
        <v>0</v>
      </c>
      <c r="N806" s="17">
        <f>VLOOKUP($K806,[1]Budget!$V:$AE,6,0)*IF($C806="1 - Revenues",1,IF(AND($C806="5 - Transfers",MID(J806,15,1)="4"),1,-1))</f>
        <v>0</v>
      </c>
      <c r="O806" s="17">
        <f>IFERROR(IF(RIGHT(LEFT(K806,15),1)="4",VLOOKUP(K806,'[1]Budget Worksheet'!A:B,2,0),-1*VLOOKUP(K806,'[1]Budget Worksheet'!A:B,2,0)),0)</f>
        <v>-450</v>
      </c>
      <c r="P806" s="17">
        <f>VLOOKUP($K806,[1]Budget!$V:$AE,8,0)*IF($C806="1 - Revenues",1,IF(AND($C806="5 - Transfers",MID($K806,15,1)="4"),1,-1))</f>
        <v>-450</v>
      </c>
      <c r="Q806" s="17">
        <f>VLOOKUP($K806,[1]Budget!$V:$AE,10,0)*IF($C806="1 - Revenues",1,IF(AND($C806="5 - Transfers",MID(K806,15,1)="4"),1,-1))</f>
        <v>0</v>
      </c>
      <c r="S806" s="18" t="b">
        <f>IF(LEFT(C806,1)="1",1,-1)*SUMIF([1]Budget!V:V,'Budget Worksheet for Pivot Tabl'!K806,[1]Budget!AC:AC)=P806</f>
        <v>1</v>
      </c>
    </row>
    <row r="807" spans="1:19" x14ac:dyDescent="0.25">
      <c r="A807" t="s">
        <v>16</v>
      </c>
      <c r="B807" t="s">
        <v>2</v>
      </c>
      <c r="C807" t="s">
        <v>9</v>
      </c>
      <c r="D807" t="str">
        <f t="shared" si="12"/>
        <v>OUTFLOWS</v>
      </c>
      <c r="E807" t="s">
        <v>108</v>
      </c>
      <c r="F807" t="s">
        <v>109</v>
      </c>
      <c r="G807" t="s">
        <v>382</v>
      </c>
      <c r="H807" t="s">
        <v>383</v>
      </c>
      <c r="I807" t="s">
        <v>384</v>
      </c>
      <c r="J807" t="s">
        <v>385</v>
      </c>
      <c r="K807" t="s">
        <v>1335</v>
      </c>
      <c r="L807" t="s">
        <v>956</v>
      </c>
      <c r="M807" s="17">
        <f>VLOOKUP($K807,[1]Budget!$V:$AE,5,0)*IF($C807="1 - Revenues",1,IF(AND($C807="5 - Transfers",MID(I807,15,1)="4"),1,-1))</f>
        <v>0</v>
      </c>
      <c r="N807" s="17">
        <f>VLOOKUP($K807,[1]Budget!$V:$AE,6,0)*IF($C807="1 - Revenues",1,IF(AND($C807="5 - Transfers",MID(J807,15,1)="4"),1,-1))</f>
        <v>0</v>
      </c>
      <c r="O807" s="17">
        <f>IFERROR(IF(RIGHT(LEFT(K807,15),1)="4",VLOOKUP(K807,'[1]Budget Worksheet'!A:B,2,0),-1*VLOOKUP(K807,'[1]Budget Worksheet'!A:B,2,0)),0)</f>
        <v>0</v>
      </c>
      <c r="P807" s="17">
        <f>VLOOKUP($K807,[1]Budget!$V:$AE,8,0)*IF($C807="1 - Revenues",1,IF(AND($C807="5 - Transfers",MID($K807,15,1)="4"),1,-1))</f>
        <v>0</v>
      </c>
      <c r="Q807" s="17">
        <f>VLOOKUP($K807,[1]Budget!$V:$AE,10,0)*IF($C807="1 - Revenues",1,IF(AND($C807="5 - Transfers",MID(K807,15,1)="4"),1,-1))</f>
        <v>0</v>
      </c>
      <c r="S807" s="18" t="b">
        <f>IF(LEFT(C807,1)="1",1,-1)*SUMIF([1]Budget!V:V,'Budget Worksheet for Pivot Tabl'!K807,[1]Budget!AC:AC)=P807</f>
        <v>1</v>
      </c>
    </row>
    <row r="808" spans="1:19" x14ac:dyDescent="0.25">
      <c r="A808" t="s">
        <v>16</v>
      </c>
      <c r="B808" t="s">
        <v>2</v>
      </c>
      <c r="C808" t="s">
        <v>9</v>
      </c>
      <c r="D808" t="str">
        <f t="shared" si="12"/>
        <v>OUTFLOWS</v>
      </c>
      <c r="E808" t="s">
        <v>108</v>
      </c>
      <c r="F808" t="s">
        <v>109</v>
      </c>
      <c r="G808" t="s">
        <v>382</v>
      </c>
      <c r="H808" t="s">
        <v>383</v>
      </c>
      <c r="I808" t="s">
        <v>384</v>
      </c>
      <c r="J808" t="s">
        <v>385</v>
      </c>
      <c r="K808" t="s">
        <v>1336</v>
      </c>
      <c r="L808" t="s">
        <v>1060</v>
      </c>
      <c r="M808" s="17">
        <f>VLOOKUP($K808,[1]Budget!$V:$AE,5,0)*IF($C808="1 - Revenues",1,IF(AND($C808="5 - Transfers",MID(I808,15,1)="4"),1,-1))</f>
        <v>-1000</v>
      </c>
      <c r="N808" s="17">
        <f>VLOOKUP($K808,[1]Budget!$V:$AE,6,0)*IF($C808="1 - Revenues",1,IF(AND($C808="5 - Transfers",MID(J808,15,1)="4"),1,-1))</f>
        <v>-1000</v>
      </c>
      <c r="O808" s="17">
        <f>IFERROR(IF(RIGHT(LEFT(K808,15),1)="4",VLOOKUP(K808,'[1]Budget Worksheet'!A:B,2,0),-1*VLOOKUP(K808,'[1]Budget Worksheet'!A:B,2,0)),0)</f>
        <v>-850</v>
      </c>
      <c r="P808" s="17">
        <f>VLOOKUP($K808,[1]Budget!$V:$AE,8,0)*IF($C808="1 - Revenues",1,IF(AND($C808="5 - Transfers",MID($K808,15,1)="4"),1,-1))</f>
        <v>-850</v>
      </c>
      <c r="Q808" s="17">
        <f>VLOOKUP($K808,[1]Budget!$V:$AE,10,0)*IF($C808="1 - Revenues",1,IF(AND($C808="5 - Transfers",MID(K808,15,1)="4"),1,-1))</f>
        <v>0</v>
      </c>
      <c r="S808" s="18" t="b">
        <f>IF(LEFT(C808,1)="1",1,-1)*SUMIF([1]Budget!V:V,'Budget Worksheet for Pivot Tabl'!K808,[1]Budget!AC:AC)=P808</f>
        <v>1</v>
      </c>
    </row>
    <row r="809" spans="1:19" x14ac:dyDescent="0.25">
      <c r="A809" t="s">
        <v>16</v>
      </c>
      <c r="B809" t="s">
        <v>2</v>
      </c>
      <c r="C809" t="s">
        <v>9</v>
      </c>
      <c r="D809" t="str">
        <f t="shared" si="12"/>
        <v>OUTFLOWS</v>
      </c>
      <c r="E809" t="s">
        <v>108</v>
      </c>
      <c r="F809" t="s">
        <v>109</v>
      </c>
      <c r="G809" t="s">
        <v>382</v>
      </c>
      <c r="H809" t="s">
        <v>383</v>
      </c>
      <c r="I809" t="s">
        <v>384</v>
      </c>
      <c r="J809" t="s">
        <v>385</v>
      </c>
      <c r="K809" t="s">
        <v>1337</v>
      </c>
      <c r="L809" t="s">
        <v>492</v>
      </c>
      <c r="M809" s="17">
        <f>VLOOKUP($K809,[1]Budget!$V:$AE,5,0)*IF($C809="1 - Revenues",1,IF(AND($C809="5 - Transfers",MID(I809,15,1)="4"),1,-1))</f>
        <v>-4000</v>
      </c>
      <c r="N809" s="17">
        <f>VLOOKUP($K809,[1]Budget!$V:$AE,6,0)*IF($C809="1 - Revenues",1,IF(AND($C809="5 - Transfers",MID(J809,15,1)="4"),1,-1))</f>
        <v>-5000</v>
      </c>
      <c r="O809" s="17">
        <f>IFERROR(IF(RIGHT(LEFT(K809,15),1)="4",VLOOKUP(K809,'[1]Budget Worksheet'!A:B,2,0),-1*VLOOKUP(K809,'[1]Budget Worksheet'!A:B,2,0)),0)</f>
        <v>-3500</v>
      </c>
      <c r="P809" s="17">
        <f>VLOOKUP($K809,[1]Budget!$V:$AE,8,0)*IF($C809="1 - Revenues",1,IF(AND($C809="5 - Transfers",MID($K809,15,1)="4"),1,-1))</f>
        <v>-3500</v>
      </c>
      <c r="Q809" s="17">
        <f>VLOOKUP($K809,[1]Budget!$V:$AE,10,0)*IF($C809="1 - Revenues",1,IF(AND($C809="5 - Transfers",MID(K809,15,1)="4"),1,-1))</f>
        <v>0</v>
      </c>
      <c r="S809" s="18" t="b">
        <f>IF(LEFT(C809,1)="1",1,-1)*SUMIF([1]Budget!V:V,'Budget Worksheet for Pivot Tabl'!K809,[1]Budget!AC:AC)=P809</f>
        <v>1</v>
      </c>
    </row>
    <row r="810" spans="1:19" x14ac:dyDescent="0.25">
      <c r="A810" t="s">
        <v>16</v>
      </c>
      <c r="B810" t="s">
        <v>2</v>
      </c>
      <c r="C810" t="s">
        <v>9</v>
      </c>
      <c r="D810" t="str">
        <f t="shared" si="12"/>
        <v>OUTFLOWS</v>
      </c>
      <c r="E810" t="s">
        <v>108</v>
      </c>
      <c r="F810" t="s">
        <v>109</v>
      </c>
      <c r="G810" t="s">
        <v>382</v>
      </c>
      <c r="H810" t="s">
        <v>383</v>
      </c>
      <c r="I810" t="s">
        <v>384</v>
      </c>
      <c r="J810" t="s">
        <v>385</v>
      </c>
      <c r="K810" t="s">
        <v>1338</v>
      </c>
      <c r="L810" t="s">
        <v>645</v>
      </c>
      <c r="M810" s="17">
        <f>VLOOKUP($K810,[1]Budget!$V:$AE,5,0)*IF($C810="1 - Revenues",1,IF(AND($C810="5 - Transfers",MID(I810,15,1)="4"),1,-1))</f>
        <v>-12000</v>
      </c>
      <c r="N810" s="17">
        <f>VLOOKUP($K810,[1]Budget!$V:$AE,6,0)*IF($C810="1 - Revenues",1,IF(AND($C810="5 - Transfers",MID(J810,15,1)="4"),1,-1))</f>
        <v>-12000</v>
      </c>
      <c r="O810" s="17">
        <f>IFERROR(IF(RIGHT(LEFT(K810,15),1)="4",VLOOKUP(K810,'[1]Budget Worksheet'!A:B,2,0),-1*VLOOKUP(K810,'[1]Budget Worksheet'!A:B,2,0)),0)</f>
        <v>-12000</v>
      </c>
      <c r="P810" s="17">
        <f>VLOOKUP($K810,[1]Budget!$V:$AE,8,0)*IF($C810="1 - Revenues",1,IF(AND($C810="5 - Transfers",MID($K810,15,1)="4"),1,-1))</f>
        <v>-12000</v>
      </c>
      <c r="Q810" s="17">
        <f>VLOOKUP($K810,[1]Budget!$V:$AE,10,0)*IF($C810="1 - Revenues",1,IF(AND($C810="5 - Transfers",MID(K810,15,1)="4"),1,-1))</f>
        <v>0</v>
      </c>
      <c r="S810" s="18" t="b">
        <f>IF(LEFT(C810,1)="1",1,-1)*SUMIF([1]Budget!V:V,'Budget Worksheet for Pivot Tabl'!K810,[1]Budget!AC:AC)=P810</f>
        <v>1</v>
      </c>
    </row>
    <row r="811" spans="1:19" x14ac:dyDescent="0.25">
      <c r="A811" t="s">
        <v>16</v>
      </c>
      <c r="B811" t="s">
        <v>2</v>
      </c>
      <c r="C811" t="s">
        <v>9</v>
      </c>
      <c r="D811" t="str">
        <f t="shared" si="12"/>
        <v>OUTFLOWS</v>
      </c>
      <c r="E811" t="s">
        <v>108</v>
      </c>
      <c r="F811" t="s">
        <v>109</v>
      </c>
      <c r="G811" t="s">
        <v>382</v>
      </c>
      <c r="H811" t="s">
        <v>383</v>
      </c>
      <c r="I811" t="s">
        <v>384</v>
      </c>
      <c r="J811" t="s">
        <v>385</v>
      </c>
      <c r="K811" t="s">
        <v>1339</v>
      </c>
      <c r="L811" t="s">
        <v>651</v>
      </c>
      <c r="M811" s="17">
        <f>VLOOKUP($K811,[1]Budget!$V:$AE,5,0)*IF($C811="1 - Revenues",1,IF(AND($C811="5 - Transfers",MID(I811,15,1)="4"),1,-1))</f>
        <v>-1000</v>
      </c>
      <c r="N811" s="17">
        <f>VLOOKUP($K811,[1]Budget!$V:$AE,6,0)*IF($C811="1 - Revenues",1,IF(AND($C811="5 - Transfers",MID(J811,15,1)="4"),1,-1))</f>
        <v>0</v>
      </c>
      <c r="O811" s="17">
        <f>IFERROR(IF(RIGHT(LEFT(K811,15),1)="4",VLOOKUP(K811,'[1]Budget Worksheet'!A:B,2,0),-1*VLOOKUP(K811,'[1]Budget Worksheet'!A:B,2,0)),0)</f>
        <v>-1750</v>
      </c>
      <c r="P811" s="17">
        <f>VLOOKUP($K811,[1]Budget!$V:$AE,8,0)*IF($C811="1 - Revenues",1,IF(AND($C811="5 - Transfers",MID($K811,15,1)="4"),1,-1))</f>
        <v>-1750</v>
      </c>
      <c r="Q811" s="17">
        <f>VLOOKUP($K811,[1]Budget!$V:$AE,10,0)*IF($C811="1 - Revenues",1,IF(AND($C811="5 - Transfers",MID(K811,15,1)="4"),1,-1))</f>
        <v>0</v>
      </c>
      <c r="S811" s="18" t="b">
        <f>IF(LEFT(C811,1)="1",1,-1)*SUMIF([1]Budget!V:V,'Budget Worksheet for Pivot Tabl'!K811,[1]Budget!AC:AC)=P811</f>
        <v>1</v>
      </c>
    </row>
    <row r="812" spans="1:19" x14ac:dyDescent="0.25">
      <c r="A812" t="s">
        <v>16</v>
      </c>
      <c r="B812" t="s">
        <v>2</v>
      </c>
      <c r="C812" t="s">
        <v>9</v>
      </c>
      <c r="D812" t="str">
        <f t="shared" si="12"/>
        <v>OUTFLOWS</v>
      </c>
      <c r="E812" t="s">
        <v>108</v>
      </c>
      <c r="F812" t="s">
        <v>109</v>
      </c>
      <c r="G812" t="s">
        <v>382</v>
      </c>
      <c r="H812" t="s">
        <v>383</v>
      </c>
      <c r="I812" t="s">
        <v>384</v>
      </c>
      <c r="J812" t="s">
        <v>385</v>
      </c>
      <c r="K812" t="s">
        <v>1340</v>
      </c>
      <c r="L812" t="s">
        <v>653</v>
      </c>
      <c r="M812" s="17">
        <f>VLOOKUP($K812,[1]Budget!$V:$AE,5,0)*IF($C812="1 - Revenues",1,IF(AND($C812="5 - Transfers",MID(I812,15,1)="4"),1,-1))</f>
        <v>0</v>
      </c>
      <c r="N812" s="17">
        <f>VLOOKUP($K812,[1]Budget!$V:$AE,6,0)*IF($C812="1 - Revenues",1,IF(AND($C812="5 - Transfers",MID(J812,15,1)="4"),1,-1))</f>
        <v>0</v>
      </c>
      <c r="O812" s="17">
        <f>IFERROR(IF(RIGHT(LEFT(K812,15),1)="4",VLOOKUP(K812,'[1]Budget Worksheet'!A:B,2,0),-1*VLOOKUP(K812,'[1]Budget Worksheet'!A:B,2,0)),0)</f>
        <v>0</v>
      </c>
      <c r="P812" s="17">
        <f>VLOOKUP($K812,[1]Budget!$V:$AE,8,0)*IF($C812="1 - Revenues",1,IF(AND($C812="5 - Transfers",MID($K812,15,1)="4"),1,-1))</f>
        <v>0</v>
      </c>
      <c r="Q812" s="17">
        <f>VLOOKUP($K812,[1]Budget!$V:$AE,10,0)*IF($C812="1 - Revenues",1,IF(AND($C812="5 - Transfers",MID(K812,15,1)="4"),1,-1))</f>
        <v>0</v>
      </c>
      <c r="S812" s="18" t="b">
        <f>IF(LEFT(C812,1)="1",1,-1)*SUMIF([1]Budget!V:V,'Budget Worksheet for Pivot Tabl'!K812,[1]Budget!AC:AC)=P812</f>
        <v>1</v>
      </c>
    </row>
    <row r="813" spans="1:19" x14ac:dyDescent="0.25">
      <c r="A813" t="s">
        <v>16</v>
      </c>
      <c r="B813" t="s">
        <v>2</v>
      </c>
      <c r="C813" t="s">
        <v>10</v>
      </c>
      <c r="D813" t="str">
        <f t="shared" si="12"/>
        <v>OUTFLOWS</v>
      </c>
      <c r="E813" t="s">
        <v>108</v>
      </c>
      <c r="F813" t="s">
        <v>109</v>
      </c>
      <c r="G813" t="s">
        <v>382</v>
      </c>
      <c r="H813" t="s">
        <v>383</v>
      </c>
      <c r="I813" t="s">
        <v>384</v>
      </c>
      <c r="J813" t="s">
        <v>385</v>
      </c>
      <c r="K813" t="s">
        <v>1341</v>
      </c>
      <c r="L813" t="s">
        <v>1133</v>
      </c>
      <c r="M813" s="17">
        <f>VLOOKUP($K813,[1]Budget!$V:$AE,5,0)*IF($C813="1 - Revenues",1,IF(AND($C813="5 - Transfers",MID(I813,15,1)="4"),1,-1))</f>
        <v>0</v>
      </c>
      <c r="N813" s="17">
        <f>VLOOKUP($K813,[1]Budget!$V:$AE,6,0)*IF($C813="1 - Revenues",1,IF(AND($C813="5 - Transfers",MID(J813,15,1)="4"),1,-1))</f>
        <v>0</v>
      </c>
      <c r="O813" s="17">
        <f>IFERROR(IF(RIGHT(LEFT(K813,15),1)="4",VLOOKUP(K813,'[1]Budget Worksheet'!A:B,2,0),-1*VLOOKUP(K813,'[1]Budget Worksheet'!A:B,2,0)),0)</f>
        <v>0</v>
      </c>
      <c r="P813" s="17">
        <f>VLOOKUP($K813,[1]Budget!$V:$AE,8,0)*IF($C813="1 - Revenues",1,IF(AND($C813="5 - Transfers",MID($K813,15,1)="4"),1,-1))</f>
        <v>0</v>
      </c>
      <c r="Q813" s="17">
        <f>VLOOKUP($K813,[1]Budget!$V:$AE,10,0)*IF($C813="1 - Revenues",1,IF(AND($C813="5 - Transfers",MID(K813,15,1)="4"),1,-1))</f>
        <v>0</v>
      </c>
      <c r="S813" s="18" t="b">
        <f>IF(LEFT(C813,1)="1",1,-1)*SUMIF([1]Budget!V:V,'Budget Worksheet for Pivot Tabl'!K813,[1]Budget!AC:AC)=P813</f>
        <v>1</v>
      </c>
    </row>
    <row r="814" spans="1:19" x14ac:dyDescent="0.25">
      <c r="A814" t="s">
        <v>16</v>
      </c>
      <c r="B814" t="s">
        <v>2</v>
      </c>
      <c r="C814" t="s">
        <v>8</v>
      </c>
      <c r="D814" t="str">
        <f t="shared" si="12"/>
        <v>OUTFLOWS</v>
      </c>
      <c r="E814" t="s">
        <v>110</v>
      </c>
      <c r="F814" t="s">
        <v>111</v>
      </c>
      <c r="G814" t="s">
        <v>102</v>
      </c>
      <c r="H814" t="s">
        <v>212</v>
      </c>
      <c r="I814" t="s">
        <v>325</v>
      </c>
      <c r="J814" t="s">
        <v>326</v>
      </c>
      <c r="K814" t="s">
        <v>1342</v>
      </c>
      <c r="L814" t="s">
        <v>590</v>
      </c>
      <c r="M814" s="17">
        <f>VLOOKUP($K814,[1]Budget!$V:$AE,5,0)*IF($C814="1 - Revenues",1,IF(AND($C814="5 - Transfers",MID(I814,15,1)="4"),1,-1))</f>
        <v>-436000</v>
      </c>
      <c r="N814" s="17">
        <f>VLOOKUP($K814,[1]Budget!$V:$AE,6,0)*IF($C814="1 - Revenues",1,IF(AND($C814="5 - Transfers",MID(J814,15,1)="4"),1,-1))</f>
        <v>-495000</v>
      </c>
      <c r="O814" s="17">
        <f>IFERROR(IF(RIGHT(LEFT(K814,15),1)="4",VLOOKUP(K814,'[1]Budget Worksheet'!A:B,2,0),-1*VLOOKUP(K814,'[1]Budget Worksheet'!A:B,2,0)),0)</f>
        <v>-587255</v>
      </c>
      <c r="P814" s="17">
        <f>VLOOKUP($K814,[1]Budget!$V:$AE,8,0)*IF($C814="1 - Revenues",1,IF(AND($C814="5 - Transfers",MID($K814,15,1)="4"),1,-1))</f>
        <v>-288000</v>
      </c>
      <c r="Q814" s="17">
        <f>VLOOKUP($K814,[1]Budget!$V:$AE,10,0)*IF($C814="1 - Revenues",1,IF(AND($C814="5 - Transfers",MID(K814,15,1)="4"),1,-1))</f>
        <v>299255</v>
      </c>
      <c r="S814" s="18" t="b">
        <f>IF(LEFT(C814,1)="1",1,-1)*SUMIF([1]Budget!V:V,'Budget Worksheet for Pivot Tabl'!K814,[1]Budget!AC:AC)=P814</f>
        <v>1</v>
      </c>
    </row>
    <row r="815" spans="1:19" x14ac:dyDescent="0.25">
      <c r="A815" t="s">
        <v>16</v>
      </c>
      <c r="B815" t="s">
        <v>2</v>
      </c>
      <c r="C815" t="s">
        <v>8</v>
      </c>
      <c r="D815" t="str">
        <f t="shared" si="12"/>
        <v>OUTFLOWS</v>
      </c>
      <c r="E815" t="s">
        <v>110</v>
      </c>
      <c r="F815" t="s">
        <v>111</v>
      </c>
      <c r="G815" t="s">
        <v>102</v>
      </c>
      <c r="H815" t="s">
        <v>212</v>
      </c>
      <c r="I815" t="s">
        <v>325</v>
      </c>
      <c r="J815" t="s">
        <v>326</v>
      </c>
      <c r="K815" t="s">
        <v>1343</v>
      </c>
      <c r="L815" t="s">
        <v>582</v>
      </c>
      <c r="M815" s="17">
        <f>VLOOKUP($K815,[1]Budget!$V:$AE,5,0)*IF($C815="1 - Revenues",1,IF(AND($C815="5 - Transfers",MID(I815,15,1)="4"),1,-1))</f>
        <v>0</v>
      </c>
      <c r="N815" s="17">
        <f>VLOOKUP($K815,[1]Budget!$V:$AE,6,0)*IF($C815="1 - Revenues",1,IF(AND($C815="5 - Transfers",MID(J815,15,1)="4"),1,-1))</f>
        <v>0</v>
      </c>
      <c r="O815" s="17">
        <f>IFERROR(IF(RIGHT(LEFT(K815,15),1)="4",VLOOKUP(K815,'[1]Budget Worksheet'!A:B,2,0),-1*VLOOKUP(K815,'[1]Budget Worksheet'!A:B,2,0)),0)</f>
        <v>0</v>
      </c>
      <c r="P815" s="17">
        <f>VLOOKUP($K815,[1]Budget!$V:$AE,8,0)*IF($C815="1 - Revenues",1,IF(AND($C815="5 - Transfers",MID($K815,15,1)="4"),1,-1))</f>
        <v>0</v>
      </c>
      <c r="Q815" s="17">
        <f>VLOOKUP($K815,[1]Budget!$V:$AE,10,0)*IF($C815="1 - Revenues",1,IF(AND($C815="5 - Transfers",MID(K815,15,1)="4"),1,-1))</f>
        <v>0</v>
      </c>
      <c r="S815" s="18" t="b">
        <f>IF(LEFT(C815,1)="1",1,-1)*SUMIF([1]Budget!V:V,'Budget Worksheet for Pivot Tabl'!K815,[1]Budget!AC:AC)=P815</f>
        <v>1</v>
      </c>
    </row>
    <row r="816" spans="1:19" x14ac:dyDescent="0.25">
      <c r="A816" t="s">
        <v>16</v>
      </c>
      <c r="B816" t="s">
        <v>2</v>
      </c>
      <c r="C816" t="s">
        <v>8</v>
      </c>
      <c r="D816" t="str">
        <f t="shared" si="12"/>
        <v>OUTFLOWS</v>
      </c>
      <c r="E816" t="s">
        <v>110</v>
      </c>
      <c r="F816" t="s">
        <v>111</v>
      </c>
      <c r="G816" t="s">
        <v>102</v>
      </c>
      <c r="H816" t="s">
        <v>212</v>
      </c>
      <c r="I816" t="s">
        <v>325</v>
      </c>
      <c r="J816" t="s">
        <v>326</v>
      </c>
      <c r="K816" t="s">
        <v>1344</v>
      </c>
      <c r="L816" t="s">
        <v>593</v>
      </c>
      <c r="M816" s="17">
        <f>VLOOKUP($K816,[1]Budget!$V:$AE,5,0)*IF($C816="1 - Revenues",1,IF(AND($C816="5 - Transfers",MID(I816,15,1)="4"),1,-1))</f>
        <v>0</v>
      </c>
      <c r="N816" s="17">
        <f>VLOOKUP($K816,[1]Budget!$V:$AE,6,0)*IF($C816="1 - Revenues",1,IF(AND($C816="5 - Transfers",MID(J816,15,1)="4"),1,-1))</f>
        <v>-10000</v>
      </c>
      <c r="O816" s="17">
        <f>IFERROR(IF(RIGHT(LEFT(K816,15),1)="4",VLOOKUP(K816,'[1]Budget Worksheet'!A:B,2,0),-1*VLOOKUP(K816,'[1]Budget Worksheet'!A:B,2,0)),0)</f>
        <v>-200</v>
      </c>
      <c r="P816" s="17">
        <f>VLOOKUP($K816,[1]Budget!$V:$AE,8,0)*IF($C816="1 - Revenues",1,IF(AND($C816="5 - Transfers",MID($K816,15,1)="4"),1,-1))</f>
        <v>-200</v>
      </c>
      <c r="Q816" s="17">
        <f>VLOOKUP($K816,[1]Budget!$V:$AE,10,0)*IF($C816="1 - Revenues",1,IF(AND($C816="5 - Transfers",MID(K816,15,1)="4"),1,-1))</f>
        <v>0</v>
      </c>
      <c r="S816" s="18" t="b">
        <f>IF(LEFT(C816,1)="1",1,-1)*SUMIF([1]Budget!V:V,'Budget Worksheet for Pivot Tabl'!K816,[1]Budget!AC:AC)=P816</f>
        <v>1</v>
      </c>
    </row>
    <row r="817" spans="1:19" x14ac:dyDescent="0.25">
      <c r="A817" t="s">
        <v>16</v>
      </c>
      <c r="B817" t="s">
        <v>2</v>
      </c>
      <c r="C817" t="s">
        <v>8</v>
      </c>
      <c r="D817" t="str">
        <f t="shared" si="12"/>
        <v>OUTFLOWS</v>
      </c>
      <c r="E817" t="s">
        <v>110</v>
      </c>
      <c r="F817" t="s">
        <v>111</v>
      </c>
      <c r="G817" t="s">
        <v>102</v>
      </c>
      <c r="H817" t="s">
        <v>212</v>
      </c>
      <c r="I817" t="s">
        <v>325</v>
      </c>
      <c r="J817" t="s">
        <v>326</v>
      </c>
      <c r="K817" t="s">
        <v>1345</v>
      </c>
      <c r="L817" t="s">
        <v>919</v>
      </c>
      <c r="M817" s="17">
        <f>VLOOKUP($K817,[1]Budget!$V:$AE,5,0)*IF($C817="1 - Revenues",1,IF(AND($C817="5 - Transfers",MID(I817,15,1)="4"),1,-1))</f>
        <v>0</v>
      </c>
      <c r="N817" s="17">
        <f>VLOOKUP($K817,[1]Budget!$V:$AE,6,0)*IF($C817="1 - Revenues",1,IF(AND($C817="5 - Transfers",MID(J817,15,1)="4"),1,-1))</f>
        <v>-1000</v>
      </c>
      <c r="O817" s="17">
        <f>IFERROR(IF(RIGHT(LEFT(K817,15),1)="4",VLOOKUP(K817,'[1]Budget Worksheet'!A:B,2,0),-1*VLOOKUP(K817,'[1]Budget Worksheet'!A:B,2,0)),0)</f>
        <v>0</v>
      </c>
      <c r="P817" s="17">
        <f>VLOOKUP($K817,[1]Budget!$V:$AE,8,0)*IF($C817="1 - Revenues",1,IF(AND($C817="5 - Transfers",MID($K817,15,1)="4"),1,-1))</f>
        <v>0</v>
      </c>
      <c r="Q817" s="17">
        <f>VLOOKUP($K817,[1]Budget!$V:$AE,10,0)*IF($C817="1 - Revenues",1,IF(AND($C817="5 - Transfers",MID(K817,15,1)="4"),1,-1))</f>
        <v>0</v>
      </c>
      <c r="S817" s="18" t="b">
        <f>IF(LEFT(C817,1)="1",1,-1)*SUMIF([1]Budget!V:V,'Budget Worksheet for Pivot Tabl'!K817,[1]Budget!AC:AC)=P817</f>
        <v>1</v>
      </c>
    </row>
    <row r="818" spans="1:19" x14ac:dyDescent="0.25">
      <c r="A818" t="s">
        <v>16</v>
      </c>
      <c r="B818" t="s">
        <v>2</v>
      </c>
      <c r="C818" t="s">
        <v>8</v>
      </c>
      <c r="D818" t="str">
        <f t="shared" si="12"/>
        <v>OUTFLOWS</v>
      </c>
      <c r="E818" t="s">
        <v>110</v>
      </c>
      <c r="F818" t="s">
        <v>111</v>
      </c>
      <c r="G818" t="s">
        <v>102</v>
      </c>
      <c r="H818" t="s">
        <v>212</v>
      </c>
      <c r="I818" t="s">
        <v>325</v>
      </c>
      <c r="J818" t="s">
        <v>326</v>
      </c>
      <c r="K818" t="s">
        <v>1346</v>
      </c>
      <c r="L818" t="s">
        <v>595</v>
      </c>
      <c r="M818" s="17">
        <f>VLOOKUP($K818,[1]Budget!$V:$AE,5,0)*IF($C818="1 - Revenues",1,IF(AND($C818="5 - Transfers",MID(I818,15,1)="4"),1,-1))</f>
        <v>0</v>
      </c>
      <c r="N818" s="17">
        <f>VLOOKUP($K818,[1]Budget!$V:$AE,6,0)*IF($C818="1 - Revenues",1,IF(AND($C818="5 - Transfers",MID(J818,15,1)="4"),1,-1))</f>
        <v>0</v>
      </c>
      <c r="O818" s="17">
        <f>IFERROR(IF(RIGHT(LEFT(K818,15),1)="4",VLOOKUP(K818,'[1]Budget Worksheet'!A:B,2,0),-1*VLOOKUP(K818,'[1]Budget Worksheet'!A:B,2,0)),0)</f>
        <v>0</v>
      </c>
      <c r="P818" s="17">
        <f>VLOOKUP($K818,[1]Budget!$V:$AE,8,0)*IF($C818="1 - Revenues",1,IF(AND($C818="5 - Transfers",MID($K818,15,1)="4"),1,-1))</f>
        <v>0</v>
      </c>
      <c r="Q818" s="17">
        <f>VLOOKUP($K818,[1]Budget!$V:$AE,10,0)*IF($C818="1 - Revenues",1,IF(AND($C818="5 - Transfers",MID(K818,15,1)="4"),1,-1))</f>
        <v>0</v>
      </c>
      <c r="S818" s="18" t="b">
        <f>IF(LEFT(C818,1)="1",1,-1)*SUMIF([1]Budget!V:V,'Budget Worksheet for Pivot Tabl'!K818,[1]Budget!AC:AC)=P818</f>
        <v>1</v>
      </c>
    </row>
    <row r="819" spans="1:19" x14ac:dyDescent="0.25">
      <c r="A819" t="s">
        <v>16</v>
      </c>
      <c r="B819" t="s">
        <v>2</v>
      </c>
      <c r="C819" t="s">
        <v>8</v>
      </c>
      <c r="D819" t="str">
        <f t="shared" si="12"/>
        <v>OUTFLOWS</v>
      </c>
      <c r="E819" t="s">
        <v>110</v>
      </c>
      <c r="F819" t="s">
        <v>111</v>
      </c>
      <c r="G819" t="s">
        <v>102</v>
      </c>
      <c r="H819" t="s">
        <v>212</v>
      </c>
      <c r="I819" t="s">
        <v>325</v>
      </c>
      <c r="J819" t="s">
        <v>326</v>
      </c>
      <c r="K819" t="s">
        <v>1347</v>
      </c>
      <c r="L819" t="s">
        <v>597</v>
      </c>
      <c r="M819" s="17">
        <f>VLOOKUP($K819,[1]Budget!$V:$AE,5,0)*IF($C819="1 - Revenues",1,IF(AND($C819="5 - Transfers",MID(I819,15,1)="4"),1,-1))</f>
        <v>-8000</v>
      </c>
      <c r="N819" s="17">
        <f>VLOOKUP($K819,[1]Budget!$V:$AE,6,0)*IF($C819="1 - Revenues",1,IF(AND($C819="5 - Transfers",MID(J819,15,1)="4"),1,-1))</f>
        <v>-52000</v>
      </c>
      <c r="O819" s="17">
        <f>IFERROR(IF(RIGHT(LEFT(K819,15),1)="4",VLOOKUP(K819,'[1]Budget Worksheet'!A:B,2,0),-1*VLOOKUP(K819,'[1]Budget Worksheet'!A:B,2,0)),0)</f>
        <v>-10914</v>
      </c>
      <c r="P819" s="17">
        <f>VLOOKUP($K819,[1]Budget!$V:$AE,8,0)*IF($C819="1 - Revenues",1,IF(AND($C819="5 - Transfers",MID($K819,15,1)="4"),1,-1))</f>
        <v>-10914</v>
      </c>
      <c r="Q819" s="17">
        <f>VLOOKUP($K819,[1]Budget!$V:$AE,10,0)*IF($C819="1 - Revenues",1,IF(AND($C819="5 - Transfers",MID(K819,15,1)="4"),1,-1))</f>
        <v>0</v>
      </c>
      <c r="S819" s="18" t="b">
        <f>IF(LEFT(C819,1)="1",1,-1)*SUMIF([1]Budget!V:V,'Budget Worksheet for Pivot Tabl'!K819,[1]Budget!AC:AC)=P819</f>
        <v>1</v>
      </c>
    </row>
    <row r="820" spans="1:19" x14ac:dyDescent="0.25">
      <c r="A820" t="s">
        <v>16</v>
      </c>
      <c r="B820" t="s">
        <v>2</v>
      </c>
      <c r="C820" t="s">
        <v>8</v>
      </c>
      <c r="D820" t="str">
        <f t="shared" si="12"/>
        <v>OUTFLOWS</v>
      </c>
      <c r="E820" t="s">
        <v>110</v>
      </c>
      <c r="F820" t="s">
        <v>111</v>
      </c>
      <c r="G820" t="s">
        <v>102</v>
      </c>
      <c r="H820" t="s">
        <v>212</v>
      </c>
      <c r="I820" t="s">
        <v>325</v>
      </c>
      <c r="J820" t="s">
        <v>326</v>
      </c>
      <c r="K820" t="s">
        <v>1348</v>
      </c>
      <c r="L820" t="s">
        <v>599</v>
      </c>
      <c r="M820" s="17">
        <f>VLOOKUP($K820,[1]Budget!$V:$AE,5,0)*IF($C820="1 - Revenues",1,IF(AND($C820="5 - Transfers",MID(I820,15,1)="4"),1,-1))</f>
        <v>-6000</v>
      </c>
      <c r="N820" s="17">
        <f>VLOOKUP($K820,[1]Budget!$V:$AE,6,0)*IF($C820="1 - Revenues",1,IF(AND($C820="5 - Transfers",MID(J820,15,1)="4"),1,-1))</f>
        <v>-7000</v>
      </c>
      <c r="O820" s="17">
        <f>IFERROR(IF(RIGHT(LEFT(K820,15),1)="4",VLOOKUP(K820,'[1]Budget Worksheet'!A:B,2,0),-1*VLOOKUP(K820,'[1]Budget Worksheet'!A:B,2,0)),0)</f>
        <v>-6600</v>
      </c>
      <c r="P820" s="17">
        <f>VLOOKUP($K820,[1]Budget!$V:$AE,8,0)*IF($C820="1 - Revenues",1,IF(AND($C820="5 - Transfers",MID($K820,15,1)="4"),1,-1))</f>
        <v>-6600</v>
      </c>
      <c r="Q820" s="17">
        <f>VLOOKUP($K820,[1]Budget!$V:$AE,10,0)*IF($C820="1 - Revenues",1,IF(AND($C820="5 - Transfers",MID(K820,15,1)="4"),1,-1))</f>
        <v>0</v>
      </c>
      <c r="S820" s="18" t="b">
        <f>IF(LEFT(C820,1)="1",1,-1)*SUMIF([1]Budget!V:V,'Budget Worksheet for Pivot Tabl'!K820,[1]Budget!AC:AC)=P820</f>
        <v>1</v>
      </c>
    </row>
    <row r="821" spans="1:19" x14ac:dyDescent="0.25">
      <c r="A821" t="s">
        <v>16</v>
      </c>
      <c r="B821" t="s">
        <v>2</v>
      </c>
      <c r="C821" t="s">
        <v>8</v>
      </c>
      <c r="D821" t="str">
        <f t="shared" si="12"/>
        <v>OUTFLOWS</v>
      </c>
      <c r="E821" t="s">
        <v>110</v>
      </c>
      <c r="F821" t="s">
        <v>111</v>
      </c>
      <c r="G821" t="s">
        <v>102</v>
      </c>
      <c r="H821" t="s">
        <v>212</v>
      </c>
      <c r="I821" t="s">
        <v>325</v>
      </c>
      <c r="J821" t="s">
        <v>326</v>
      </c>
      <c r="K821" t="s">
        <v>1349</v>
      </c>
      <c r="L821" t="s">
        <v>1082</v>
      </c>
      <c r="M821" s="17">
        <f>VLOOKUP($K821,[1]Budget!$V:$AE,5,0)*IF($C821="1 - Revenues",1,IF(AND($C821="5 - Transfers",MID(I821,15,1)="4"),1,-1))</f>
        <v>0</v>
      </c>
      <c r="N821" s="17">
        <f>VLOOKUP($K821,[1]Budget!$V:$AE,6,0)*IF($C821="1 - Revenues",1,IF(AND($C821="5 - Transfers",MID(J821,15,1)="4"),1,-1))</f>
        <v>0</v>
      </c>
      <c r="O821" s="17">
        <f>IFERROR(IF(RIGHT(LEFT(K821,15),1)="4",VLOOKUP(K821,'[1]Budget Worksheet'!A:B,2,0),-1*VLOOKUP(K821,'[1]Budget Worksheet'!A:B,2,0)),0)</f>
        <v>0</v>
      </c>
      <c r="P821" s="17">
        <f>VLOOKUP($K821,[1]Budget!$V:$AE,8,0)*IF($C821="1 - Revenues",1,IF(AND($C821="5 - Transfers",MID($K821,15,1)="4"),1,-1))</f>
        <v>0</v>
      </c>
      <c r="Q821" s="17">
        <f>VLOOKUP($K821,[1]Budget!$V:$AE,10,0)*IF($C821="1 - Revenues",1,IF(AND($C821="5 - Transfers",MID(K821,15,1)="4"),1,-1))</f>
        <v>0</v>
      </c>
      <c r="S821" s="18" t="b">
        <f>IF(LEFT(C821,1)="1",1,-1)*SUMIF([1]Budget!V:V,'Budget Worksheet for Pivot Tabl'!K821,[1]Budget!AC:AC)=P821</f>
        <v>1</v>
      </c>
    </row>
    <row r="822" spans="1:19" x14ac:dyDescent="0.25">
      <c r="A822" t="s">
        <v>16</v>
      </c>
      <c r="B822" t="s">
        <v>2</v>
      </c>
      <c r="C822" t="s">
        <v>8</v>
      </c>
      <c r="D822" t="str">
        <f t="shared" si="12"/>
        <v>OUTFLOWS</v>
      </c>
      <c r="E822" t="s">
        <v>110</v>
      </c>
      <c r="F822" t="s">
        <v>111</v>
      </c>
      <c r="G822" t="s">
        <v>102</v>
      </c>
      <c r="H822" t="s">
        <v>212</v>
      </c>
      <c r="I822" t="s">
        <v>325</v>
      </c>
      <c r="J822" t="s">
        <v>326</v>
      </c>
      <c r="K822" t="s">
        <v>1350</v>
      </c>
      <c r="L822" t="s">
        <v>601</v>
      </c>
      <c r="M822" s="17">
        <f>VLOOKUP($K822,[1]Budget!$V:$AE,5,0)*IF($C822="1 - Revenues",1,IF(AND($C822="5 - Transfers",MID(I822,15,1)="4"),1,-1))</f>
        <v>0</v>
      </c>
      <c r="N822" s="17">
        <f>VLOOKUP($K822,[1]Budget!$V:$AE,6,0)*IF($C822="1 - Revenues",1,IF(AND($C822="5 - Transfers",MID(J822,15,1)="4"),1,-1))</f>
        <v>0</v>
      </c>
      <c r="O822" s="17">
        <f>IFERROR(IF(RIGHT(LEFT(K822,15),1)="4",VLOOKUP(K822,'[1]Budget Worksheet'!A:B,2,0),-1*VLOOKUP(K822,'[1]Budget Worksheet'!A:B,2,0)),0)</f>
        <v>0</v>
      </c>
      <c r="P822" s="17">
        <f>VLOOKUP($K822,[1]Budget!$V:$AE,8,0)*IF($C822="1 - Revenues",1,IF(AND($C822="5 - Transfers",MID($K822,15,1)="4"),1,-1))</f>
        <v>0</v>
      </c>
      <c r="Q822" s="17">
        <f>VLOOKUP($K822,[1]Budget!$V:$AE,10,0)*IF($C822="1 - Revenues",1,IF(AND($C822="5 - Transfers",MID(K822,15,1)="4"),1,-1))</f>
        <v>0</v>
      </c>
      <c r="S822" s="18" t="b">
        <f>IF(LEFT(C822,1)="1",1,-1)*SUMIF([1]Budget!V:V,'Budget Worksheet for Pivot Tabl'!K822,[1]Budget!AC:AC)=P822</f>
        <v>1</v>
      </c>
    </row>
    <row r="823" spans="1:19" x14ac:dyDescent="0.25">
      <c r="A823" t="s">
        <v>16</v>
      </c>
      <c r="B823" t="s">
        <v>2</v>
      </c>
      <c r="C823" t="s">
        <v>8</v>
      </c>
      <c r="D823" t="str">
        <f t="shared" si="12"/>
        <v>OUTFLOWS</v>
      </c>
      <c r="E823" t="s">
        <v>110</v>
      </c>
      <c r="F823" t="s">
        <v>111</v>
      </c>
      <c r="G823" t="s">
        <v>102</v>
      </c>
      <c r="H823" t="s">
        <v>212</v>
      </c>
      <c r="I823" t="s">
        <v>325</v>
      </c>
      <c r="J823" t="s">
        <v>326</v>
      </c>
      <c r="K823" t="s">
        <v>1351</v>
      </c>
      <c r="L823" t="s">
        <v>603</v>
      </c>
      <c r="M823" s="17">
        <f>VLOOKUP($K823,[1]Budget!$V:$AE,5,0)*IF($C823="1 - Revenues",1,IF(AND($C823="5 - Transfers",MID(I823,15,1)="4"),1,-1))</f>
        <v>0</v>
      </c>
      <c r="N823" s="17">
        <f>VLOOKUP($K823,[1]Budget!$V:$AE,6,0)*IF($C823="1 - Revenues",1,IF(AND($C823="5 - Transfers",MID(J823,15,1)="4"),1,-1))</f>
        <v>0</v>
      </c>
      <c r="O823" s="17">
        <f>IFERROR(IF(RIGHT(LEFT(K823,15),1)="4",VLOOKUP(K823,'[1]Budget Worksheet'!A:B,2,0),-1*VLOOKUP(K823,'[1]Budget Worksheet'!A:B,2,0)),0)</f>
        <v>0</v>
      </c>
      <c r="P823" s="17">
        <f>VLOOKUP($K823,[1]Budget!$V:$AE,8,0)*IF($C823="1 - Revenues",1,IF(AND($C823="5 - Transfers",MID($K823,15,1)="4"),1,-1))</f>
        <v>0</v>
      </c>
      <c r="Q823" s="17">
        <f>VLOOKUP($K823,[1]Budget!$V:$AE,10,0)*IF($C823="1 - Revenues",1,IF(AND($C823="5 - Transfers",MID(K823,15,1)="4"),1,-1))</f>
        <v>0</v>
      </c>
      <c r="S823" s="18" t="b">
        <f>IF(LEFT(C823,1)="1",1,-1)*SUMIF([1]Budget!V:V,'Budget Worksheet for Pivot Tabl'!K823,[1]Budget!AC:AC)=P823</f>
        <v>1</v>
      </c>
    </row>
    <row r="824" spans="1:19" x14ac:dyDescent="0.25">
      <c r="A824" t="s">
        <v>16</v>
      </c>
      <c r="B824" t="s">
        <v>2</v>
      </c>
      <c r="C824" t="s">
        <v>8</v>
      </c>
      <c r="D824" t="str">
        <f t="shared" si="12"/>
        <v>OUTFLOWS</v>
      </c>
      <c r="E824" t="s">
        <v>110</v>
      </c>
      <c r="F824" t="s">
        <v>111</v>
      </c>
      <c r="G824" t="s">
        <v>102</v>
      </c>
      <c r="H824" t="s">
        <v>212</v>
      </c>
      <c r="I824" t="s">
        <v>325</v>
      </c>
      <c r="J824" t="s">
        <v>326</v>
      </c>
      <c r="K824" t="s">
        <v>1352</v>
      </c>
      <c r="L824" t="s">
        <v>470</v>
      </c>
      <c r="M824" s="17">
        <f>VLOOKUP($K824,[1]Budget!$V:$AE,5,0)*IF($C824="1 - Revenues",1,IF(AND($C824="5 - Transfers",MID(I824,15,1)="4"),1,-1))</f>
        <v>-134000</v>
      </c>
      <c r="N824" s="17">
        <f>VLOOKUP($K824,[1]Budget!$V:$AE,6,0)*IF($C824="1 - Revenues",1,IF(AND($C824="5 - Transfers",MID(J824,15,1)="4"),1,-1))</f>
        <v>-76000</v>
      </c>
      <c r="O824" s="17">
        <f>IFERROR(IF(RIGHT(LEFT(K824,15),1)="4",VLOOKUP(K824,'[1]Budget Worksheet'!A:B,2,0),-1*VLOOKUP(K824,'[1]Budget Worksheet'!A:B,2,0)),0)</f>
        <v>-133711</v>
      </c>
      <c r="P824" s="17">
        <f>VLOOKUP($K824,[1]Budget!$V:$AE,8,0)*IF($C824="1 - Revenues",1,IF(AND($C824="5 - Transfers",MID($K824,15,1)="4"),1,-1))</f>
        <v>-71000</v>
      </c>
      <c r="Q824" s="17">
        <f>VLOOKUP($K824,[1]Budget!$V:$AE,10,0)*IF($C824="1 - Revenues",1,IF(AND($C824="5 - Transfers",MID(K824,15,1)="4"),1,-1))</f>
        <v>62711</v>
      </c>
      <c r="S824" s="18" t="b">
        <f>IF(LEFT(C824,1)="1",1,-1)*SUMIF([1]Budget!V:V,'Budget Worksheet for Pivot Tabl'!K824,[1]Budget!AC:AC)=P824</f>
        <v>1</v>
      </c>
    </row>
    <row r="825" spans="1:19" x14ac:dyDescent="0.25">
      <c r="A825" t="s">
        <v>16</v>
      </c>
      <c r="B825" t="s">
        <v>2</v>
      </c>
      <c r="C825" t="s">
        <v>8</v>
      </c>
      <c r="D825" t="str">
        <f t="shared" si="12"/>
        <v>OUTFLOWS</v>
      </c>
      <c r="E825" t="s">
        <v>110</v>
      </c>
      <c r="F825" t="s">
        <v>111</v>
      </c>
      <c r="G825" t="s">
        <v>102</v>
      </c>
      <c r="H825" t="s">
        <v>212</v>
      </c>
      <c r="I825" t="s">
        <v>325</v>
      </c>
      <c r="J825" t="s">
        <v>326</v>
      </c>
      <c r="K825" t="s">
        <v>1353</v>
      </c>
      <c r="L825" t="s">
        <v>606</v>
      </c>
      <c r="M825" s="17">
        <f>VLOOKUP($K825,[1]Budget!$V:$AE,5,0)*IF($C825="1 - Revenues",1,IF(AND($C825="5 - Transfers",MID(I825,15,1)="4"),1,-1))</f>
        <v>-49000</v>
      </c>
      <c r="N825" s="17">
        <f>VLOOKUP($K825,[1]Budget!$V:$AE,6,0)*IF($C825="1 - Revenues",1,IF(AND($C825="5 - Transfers",MID(J825,15,1)="4"),1,-1))</f>
        <v>-34000</v>
      </c>
      <c r="O825" s="17">
        <f>IFERROR(IF(RIGHT(LEFT(K825,15),1)="4",VLOOKUP(K825,'[1]Budget Worksheet'!A:B,2,0),-1*VLOOKUP(K825,'[1]Budget Worksheet'!A:B,2,0)),0)</f>
        <v>-60616</v>
      </c>
      <c r="P825" s="17">
        <f>VLOOKUP($K825,[1]Budget!$V:$AE,8,0)*IF($C825="1 - Revenues",1,IF(AND($C825="5 - Transfers",MID($K825,15,1)="4"),1,-1))</f>
        <v>-35000</v>
      </c>
      <c r="Q825" s="17">
        <f>VLOOKUP($K825,[1]Budget!$V:$AE,10,0)*IF($C825="1 - Revenues",1,IF(AND($C825="5 - Transfers",MID(K825,15,1)="4"),1,-1))</f>
        <v>25616</v>
      </c>
      <c r="S825" s="18" t="b">
        <f>IF(LEFT(C825,1)="1",1,-1)*SUMIF([1]Budget!V:V,'Budget Worksheet for Pivot Tabl'!K825,[1]Budget!AC:AC)=P825</f>
        <v>1</v>
      </c>
    </row>
    <row r="826" spans="1:19" x14ac:dyDescent="0.25">
      <c r="A826" t="s">
        <v>16</v>
      </c>
      <c r="B826" t="s">
        <v>2</v>
      </c>
      <c r="C826" t="s">
        <v>8</v>
      </c>
      <c r="D826" t="str">
        <f t="shared" si="12"/>
        <v>OUTFLOWS</v>
      </c>
      <c r="E826" t="s">
        <v>110</v>
      </c>
      <c r="F826" t="s">
        <v>111</v>
      </c>
      <c r="G826" t="s">
        <v>102</v>
      </c>
      <c r="H826" t="s">
        <v>212</v>
      </c>
      <c r="I826" t="s">
        <v>325</v>
      </c>
      <c r="J826" t="s">
        <v>326</v>
      </c>
      <c r="K826" t="s">
        <v>1354</v>
      </c>
      <c r="L826" t="s">
        <v>608</v>
      </c>
      <c r="M826" s="17">
        <f>VLOOKUP($K826,[1]Budget!$V:$AE,5,0)*IF($C826="1 - Revenues",1,IF(AND($C826="5 - Transfers",MID(I826,15,1)="4"),1,-1))</f>
        <v>-68000</v>
      </c>
      <c r="N826" s="17">
        <f>VLOOKUP($K826,[1]Budget!$V:$AE,6,0)*IF($C826="1 - Revenues",1,IF(AND($C826="5 - Transfers",MID(J826,15,1)="4"),1,-1))</f>
        <v>-47000</v>
      </c>
      <c r="O826" s="17">
        <f>IFERROR(IF(RIGHT(LEFT(K826,15),1)="4",VLOOKUP(K826,'[1]Budget Worksheet'!A:B,2,0),-1*VLOOKUP(K826,'[1]Budget Worksheet'!A:B,2,0)),0)</f>
        <v>-113020</v>
      </c>
      <c r="P826" s="17">
        <f>VLOOKUP($K826,[1]Budget!$V:$AE,8,0)*IF($C826="1 - Revenues",1,IF(AND($C826="5 - Transfers",MID($K826,15,1)="4"),1,-1))</f>
        <v>-70000</v>
      </c>
      <c r="Q826" s="17">
        <f>VLOOKUP($K826,[1]Budget!$V:$AE,10,0)*IF($C826="1 - Revenues",1,IF(AND($C826="5 - Transfers",MID(K826,15,1)="4"),1,-1))</f>
        <v>43020</v>
      </c>
      <c r="S826" s="18" t="b">
        <f>IF(LEFT(C826,1)="1",1,-1)*SUMIF([1]Budget!V:V,'Budget Worksheet for Pivot Tabl'!K826,[1]Budget!AC:AC)=P826</f>
        <v>1</v>
      </c>
    </row>
    <row r="827" spans="1:19" x14ac:dyDescent="0.25">
      <c r="A827" t="s">
        <v>16</v>
      </c>
      <c r="B827" t="s">
        <v>2</v>
      </c>
      <c r="C827" t="s">
        <v>8</v>
      </c>
      <c r="D827" t="str">
        <f t="shared" si="12"/>
        <v>OUTFLOWS</v>
      </c>
      <c r="E827" t="s">
        <v>110</v>
      </c>
      <c r="F827" t="s">
        <v>111</v>
      </c>
      <c r="G827" t="s">
        <v>102</v>
      </c>
      <c r="H827" t="s">
        <v>212</v>
      </c>
      <c r="I827" t="s">
        <v>325</v>
      </c>
      <c r="J827" t="s">
        <v>326</v>
      </c>
      <c r="K827" t="s">
        <v>1355</v>
      </c>
      <c r="L827" t="s">
        <v>610</v>
      </c>
      <c r="M827" s="17">
        <f>VLOOKUP($K827,[1]Budget!$V:$AE,5,0)*IF($C827="1 - Revenues",1,IF(AND($C827="5 - Transfers",MID(I827,15,1)="4"),1,-1))</f>
        <v>-5000</v>
      </c>
      <c r="N827" s="17">
        <f>VLOOKUP($K827,[1]Budget!$V:$AE,6,0)*IF($C827="1 - Revenues",1,IF(AND($C827="5 - Transfers",MID(J827,15,1)="4"),1,-1))</f>
        <v>-2000</v>
      </c>
      <c r="O827" s="17">
        <f>IFERROR(IF(RIGHT(LEFT(K827,15),1)="4",VLOOKUP(K827,'[1]Budget Worksheet'!A:B,2,0),-1*VLOOKUP(K827,'[1]Budget Worksheet'!A:B,2,0)),0)</f>
        <v>-7550</v>
      </c>
      <c r="P827" s="17">
        <f>VLOOKUP($K827,[1]Budget!$V:$AE,8,0)*IF($C827="1 - Revenues",1,IF(AND($C827="5 - Transfers",MID($K827,15,1)="4"),1,-1))</f>
        <v>-7550</v>
      </c>
      <c r="Q827" s="17">
        <f>VLOOKUP($K827,[1]Budget!$V:$AE,10,0)*IF($C827="1 - Revenues",1,IF(AND($C827="5 - Transfers",MID(K827,15,1)="4"),1,-1))</f>
        <v>0</v>
      </c>
      <c r="S827" s="18" t="b">
        <f>IF(LEFT(C827,1)="1",1,-1)*SUMIF([1]Budget!V:V,'Budget Worksheet for Pivot Tabl'!K827,[1]Budget!AC:AC)=P827</f>
        <v>1</v>
      </c>
    </row>
    <row r="828" spans="1:19" x14ac:dyDescent="0.25">
      <c r="A828" t="s">
        <v>16</v>
      </c>
      <c r="B828" t="s">
        <v>2</v>
      </c>
      <c r="C828" t="s">
        <v>8</v>
      </c>
      <c r="D828" t="str">
        <f t="shared" si="12"/>
        <v>OUTFLOWS</v>
      </c>
      <c r="E828" t="s">
        <v>110</v>
      </c>
      <c r="F828" t="s">
        <v>111</v>
      </c>
      <c r="G828" t="s">
        <v>102</v>
      </c>
      <c r="H828" t="s">
        <v>212</v>
      </c>
      <c r="I828" t="s">
        <v>325</v>
      </c>
      <c r="J828" t="s">
        <v>326</v>
      </c>
      <c r="K828" t="s">
        <v>1356</v>
      </c>
      <c r="L828" t="s">
        <v>612</v>
      </c>
      <c r="M828" s="17">
        <f>VLOOKUP($K828,[1]Budget!$V:$AE,5,0)*IF($C828="1 - Revenues",1,IF(AND($C828="5 - Transfers",MID(I828,15,1)="4"),1,-1))</f>
        <v>-1000</v>
      </c>
      <c r="N828" s="17">
        <f>VLOOKUP($K828,[1]Budget!$V:$AE,6,0)*IF($C828="1 - Revenues",1,IF(AND($C828="5 - Transfers",MID(J828,15,1)="4"),1,-1))</f>
        <v>0</v>
      </c>
      <c r="O828" s="17">
        <f>IFERROR(IF(RIGHT(LEFT(K828,15),1)="4",VLOOKUP(K828,'[1]Budget Worksheet'!A:B,2,0),-1*VLOOKUP(K828,'[1]Budget Worksheet'!A:B,2,0)),0)</f>
        <v>-1212</v>
      </c>
      <c r="P828" s="17">
        <f>VLOOKUP($K828,[1]Budget!$V:$AE,8,0)*IF($C828="1 - Revenues",1,IF(AND($C828="5 - Transfers",MID($K828,15,1)="4"),1,-1))</f>
        <v>-1212</v>
      </c>
      <c r="Q828" s="17">
        <f>VLOOKUP($K828,[1]Budget!$V:$AE,10,0)*IF($C828="1 - Revenues",1,IF(AND($C828="5 - Transfers",MID(K828,15,1)="4"),1,-1))</f>
        <v>0</v>
      </c>
      <c r="S828" s="18" t="b">
        <f>IF(LEFT(C828,1)="1",1,-1)*SUMIF([1]Budget!V:V,'Budget Worksheet for Pivot Tabl'!K828,[1]Budget!AC:AC)=P828</f>
        <v>1</v>
      </c>
    </row>
    <row r="829" spans="1:19" x14ac:dyDescent="0.25">
      <c r="A829" t="s">
        <v>16</v>
      </c>
      <c r="B829" t="s">
        <v>2</v>
      </c>
      <c r="C829" t="s">
        <v>8</v>
      </c>
      <c r="D829" t="str">
        <f t="shared" si="12"/>
        <v>OUTFLOWS</v>
      </c>
      <c r="E829" t="s">
        <v>110</v>
      </c>
      <c r="F829" t="s">
        <v>111</v>
      </c>
      <c r="G829" t="s">
        <v>102</v>
      </c>
      <c r="H829" t="s">
        <v>212</v>
      </c>
      <c r="I829" t="s">
        <v>325</v>
      </c>
      <c r="J829" t="s">
        <v>326</v>
      </c>
      <c r="K829" t="s">
        <v>1357</v>
      </c>
      <c r="L829" t="s">
        <v>614</v>
      </c>
      <c r="M829" s="17">
        <f>VLOOKUP($K829,[1]Budget!$V:$AE,5,0)*IF($C829="1 - Revenues",1,IF(AND($C829="5 - Transfers",MID(I829,15,1)="4"),1,-1))</f>
        <v>-1000</v>
      </c>
      <c r="N829" s="17">
        <f>VLOOKUP($K829,[1]Budget!$V:$AE,6,0)*IF($C829="1 - Revenues",1,IF(AND($C829="5 - Transfers",MID(J829,15,1)="4"),1,-1))</f>
        <v>0</v>
      </c>
      <c r="O829" s="17">
        <f>IFERROR(IF(RIGHT(LEFT(K829,15),1)="4",VLOOKUP(K829,'[1]Budget Worksheet'!A:B,2,0),-1*VLOOKUP(K829,'[1]Budget Worksheet'!A:B,2,0)),0)</f>
        <v>-885</v>
      </c>
      <c r="P829" s="17">
        <f>VLOOKUP($K829,[1]Budget!$V:$AE,8,0)*IF($C829="1 - Revenues",1,IF(AND($C829="5 - Transfers",MID($K829,15,1)="4"),1,-1))</f>
        <v>-885</v>
      </c>
      <c r="Q829" s="17">
        <f>VLOOKUP($K829,[1]Budget!$V:$AE,10,0)*IF($C829="1 - Revenues",1,IF(AND($C829="5 - Transfers",MID(K829,15,1)="4"),1,-1))</f>
        <v>0</v>
      </c>
      <c r="S829" s="18" t="b">
        <f>IF(LEFT(C829,1)="1",1,-1)*SUMIF([1]Budget!V:V,'Budget Worksheet for Pivot Tabl'!K829,[1]Budget!AC:AC)=P829</f>
        <v>1</v>
      </c>
    </row>
    <row r="830" spans="1:19" x14ac:dyDescent="0.25">
      <c r="A830" t="s">
        <v>16</v>
      </c>
      <c r="B830" t="s">
        <v>2</v>
      </c>
      <c r="C830" t="s">
        <v>8</v>
      </c>
      <c r="D830" t="str">
        <f t="shared" si="12"/>
        <v>OUTFLOWS</v>
      </c>
      <c r="E830" t="s">
        <v>110</v>
      </c>
      <c r="F830" t="s">
        <v>111</v>
      </c>
      <c r="G830" t="s">
        <v>102</v>
      </c>
      <c r="H830" t="s">
        <v>212</v>
      </c>
      <c r="I830" t="s">
        <v>325</v>
      </c>
      <c r="J830" t="s">
        <v>326</v>
      </c>
      <c r="K830" t="s">
        <v>1358</v>
      </c>
      <c r="L830" t="s">
        <v>616</v>
      </c>
      <c r="M830" s="17">
        <f>VLOOKUP($K830,[1]Budget!$V:$AE,5,0)*IF($C830="1 - Revenues",1,IF(AND($C830="5 - Transfers",MID(I830,15,1)="4"),1,-1))</f>
        <v>-17000</v>
      </c>
      <c r="N830" s="17">
        <f>VLOOKUP($K830,[1]Budget!$V:$AE,6,0)*IF($C830="1 - Revenues",1,IF(AND($C830="5 - Transfers",MID(J830,15,1)="4"),1,-1))</f>
        <v>-17000</v>
      </c>
      <c r="O830" s="17">
        <f>IFERROR(IF(RIGHT(LEFT(K830,15),1)="4",VLOOKUP(K830,'[1]Budget Worksheet'!A:B,2,0),-1*VLOOKUP(K830,'[1]Budget Worksheet'!A:B,2,0)),0)</f>
        <v>-17400</v>
      </c>
      <c r="P830" s="17">
        <f>VLOOKUP($K830,[1]Budget!$V:$AE,8,0)*IF($C830="1 - Revenues",1,IF(AND($C830="5 - Transfers",MID($K830,15,1)="4"),1,-1))</f>
        <v>-23000</v>
      </c>
      <c r="Q830" s="17">
        <f>VLOOKUP($K830,[1]Budget!$V:$AE,10,0)*IF($C830="1 - Revenues",1,IF(AND($C830="5 - Transfers",MID(K830,15,1)="4"),1,-1))</f>
        <v>-5600</v>
      </c>
      <c r="S830" s="18" t="b">
        <f>IF(LEFT(C830,1)="1",1,-1)*SUMIF([1]Budget!V:V,'Budget Worksheet for Pivot Tabl'!K830,[1]Budget!AC:AC)=P830</f>
        <v>1</v>
      </c>
    </row>
    <row r="831" spans="1:19" x14ac:dyDescent="0.25">
      <c r="A831" t="s">
        <v>16</v>
      </c>
      <c r="B831" t="s">
        <v>2</v>
      </c>
      <c r="C831" t="s">
        <v>8</v>
      </c>
      <c r="D831" t="str">
        <f t="shared" si="12"/>
        <v>OUTFLOWS</v>
      </c>
      <c r="E831" t="s">
        <v>110</v>
      </c>
      <c r="F831" t="s">
        <v>111</v>
      </c>
      <c r="G831" t="s">
        <v>102</v>
      </c>
      <c r="H831" t="s">
        <v>212</v>
      </c>
      <c r="I831" t="s">
        <v>325</v>
      </c>
      <c r="J831" t="s">
        <v>326</v>
      </c>
      <c r="K831" t="s">
        <v>1359</v>
      </c>
      <c r="L831" t="s">
        <v>618</v>
      </c>
      <c r="M831" s="17">
        <f>VLOOKUP($K831,[1]Budget!$V:$AE,5,0)*IF($C831="1 - Revenues",1,IF(AND($C831="5 - Transfers",MID(I831,15,1)="4"),1,-1))</f>
        <v>-1000</v>
      </c>
      <c r="N831" s="17">
        <f>VLOOKUP($K831,[1]Budget!$V:$AE,6,0)*IF($C831="1 - Revenues",1,IF(AND($C831="5 - Transfers",MID(J831,15,1)="4"),1,-1))</f>
        <v>-1000</v>
      </c>
      <c r="O831" s="17">
        <f>IFERROR(IF(RIGHT(LEFT(K831,15),1)="4",VLOOKUP(K831,'[1]Budget Worksheet'!A:B,2,0),-1*VLOOKUP(K831,'[1]Budget Worksheet'!A:B,2,0)),0)</f>
        <v>-5416</v>
      </c>
      <c r="P831" s="17">
        <f>VLOOKUP($K831,[1]Budget!$V:$AE,8,0)*IF($C831="1 - Revenues",1,IF(AND($C831="5 - Transfers",MID($K831,15,1)="4"),1,-1))</f>
        <v>-1000</v>
      </c>
      <c r="Q831" s="17">
        <f>VLOOKUP($K831,[1]Budget!$V:$AE,10,0)*IF($C831="1 - Revenues",1,IF(AND($C831="5 - Transfers",MID(K831,15,1)="4"),1,-1))</f>
        <v>4416</v>
      </c>
      <c r="S831" s="18" t="b">
        <f>IF(LEFT(C831,1)="1",1,-1)*SUMIF([1]Budget!V:V,'Budget Worksheet for Pivot Tabl'!K831,[1]Budget!AC:AC)=P831</f>
        <v>1</v>
      </c>
    </row>
    <row r="832" spans="1:19" x14ac:dyDescent="0.25">
      <c r="A832" t="s">
        <v>16</v>
      </c>
      <c r="B832" t="s">
        <v>2</v>
      </c>
      <c r="C832" t="s">
        <v>8</v>
      </c>
      <c r="D832" t="str">
        <f t="shared" si="12"/>
        <v>OUTFLOWS</v>
      </c>
      <c r="E832" t="s">
        <v>110</v>
      </c>
      <c r="F832" t="s">
        <v>111</v>
      </c>
      <c r="G832" t="s">
        <v>102</v>
      </c>
      <c r="H832" t="s">
        <v>212</v>
      </c>
      <c r="I832" t="s">
        <v>325</v>
      </c>
      <c r="J832" t="s">
        <v>326</v>
      </c>
      <c r="K832" t="s">
        <v>1360</v>
      </c>
      <c r="L832" t="s">
        <v>620</v>
      </c>
      <c r="M832" s="17">
        <f>VLOOKUP($K832,[1]Budget!$V:$AE,5,0)*IF($C832="1 - Revenues",1,IF(AND($C832="5 - Transfers",MID(I832,15,1)="4"),1,-1))</f>
        <v>0</v>
      </c>
      <c r="N832" s="17">
        <f>VLOOKUP($K832,[1]Budget!$V:$AE,6,0)*IF($C832="1 - Revenues",1,IF(AND($C832="5 - Transfers",MID(J832,15,1)="4"),1,-1))</f>
        <v>-2000</v>
      </c>
      <c r="O832" s="17">
        <f>IFERROR(IF(RIGHT(LEFT(K832,15),1)="4",VLOOKUP(K832,'[1]Budget Worksheet'!A:B,2,0),-1*VLOOKUP(K832,'[1]Budget Worksheet'!A:B,2,0)),0)</f>
        <v>-10989</v>
      </c>
      <c r="P832" s="17">
        <f>VLOOKUP($K832,[1]Budget!$V:$AE,8,0)*IF($C832="1 - Revenues",1,IF(AND($C832="5 - Transfers",MID($K832,15,1)="4"),1,-1))</f>
        <v>-2000</v>
      </c>
      <c r="Q832" s="17">
        <f>VLOOKUP($K832,[1]Budget!$V:$AE,10,0)*IF($C832="1 - Revenues",1,IF(AND($C832="5 - Transfers",MID(K832,15,1)="4"),1,-1))</f>
        <v>8989</v>
      </c>
      <c r="S832" s="18" t="b">
        <f>IF(LEFT(C832,1)="1",1,-1)*SUMIF([1]Budget!V:V,'Budget Worksheet for Pivot Tabl'!K832,[1]Budget!AC:AC)=P832</f>
        <v>1</v>
      </c>
    </row>
    <row r="833" spans="1:19" x14ac:dyDescent="0.25">
      <c r="A833" t="s">
        <v>16</v>
      </c>
      <c r="B833" t="s">
        <v>2</v>
      </c>
      <c r="C833" t="s">
        <v>8</v>
      </c>
      <c r="D833" t="str">
        <f t="shared" si="12"/>
        <v>OUTFLOWS</v>
      </c>
      <c r="E833" t="s">
        <v>110</v>
      </c>
      <c r="F833" t="s">
        <v>111</v>
      </c>
      <c r="G833" t="s">
        <v>102</v>
      </c>
      <c r="H833" t="s">
        <v>212</v>
      </c>
      <c r="I833" t="s">
        <v>325</v>
      </c>
      <c r="J833" t="s">
        <v>326</v>
      </c>
      <c r="K833" t="s">
        <v>1361</v>
      </c>
      <c r="L833" t="s">
        <v>622</v>
      </c>
      <c r="M833" s="17">
        <f>VLOOKUP($K833,[1]Budget!$V:$AE,5,0)*IF($C833="1 - Revenues",1,IF(AND($C833="5 - Transfers",MID(I833,15,1)="4"),1,-1))</f>
        <v>0</v>
      </c>
      <c r="N833" s="17">
        <f>VLOOKUP($K833,[1]Budget!$V:$AE,6,0)*IF($C833="1 - Revenues",1,IF(AND($C833="5 - Transfers",MID(J833,15,1)="4"),1,-1))</f>
        <v>0</v>
      </c>
      <c r="O833" s="17">
        <f>IFERROR(IF(RIGHT(LEFT(K833,15),1)="4",VLOOKUP(K833,'[1]Budget Worksheet'!A:B,2,0),-1*VLOOKUP(K833,'[1]Budget Worksheet'!A:B,2,0)),0)</f>
        <v>0</v>
      </c>
      <c r="P833" s="17">
        <f>VLOOKUP($K833,[1]Budget!$V:$AE,8,0)*IF($C833="1 - Revenues",1,IF(AND($C833="5 - Transfers",MID($K833,15,1)="4"),1,-1))</f>
        <v>0</v>
      </c>
      <c r="Q833" s="17">
        <f>VLOOKUP($K833,[1]Budget!$V:$AE,10,0)*IF($C833="1 - Revenues",1,IF(AND($C833="5 - Transfers",MID(K833,15,1)="4"),1,-1))</f>
        <v>0</v>
      </c>
      <c r="S833" s="18" t="b">
        <f>IF(LEFT(C833,1)="1",1,-1)*SUMIF([1]Budget!V:V,'Budget Worksheet for Pivot Tabl'!K833,[1]Budget!AC:AC)=P833</f>
        <v>1</v>
      </c>
    </row>
    <row r="834" spans="1:19" x14ac:dyDescent="0.25">
      <c r="A834" t="s">
        <v>16</v>
      </c>
      <c r="B834" t="s">
        <v>2</v>
      </c>
      <c r="C834" t="s">
        <v>8</v>
      </c>
      <c r="D834" t="str">
        <f t="shared" si="12"/>
        <v>OUTFLOWS</v>
      </c>
      <c r="E834" t="s">
        <v>110</v>
      </c>
      <c r="F834" t="s">
        <v>111</v>
      </c>
      <c r="G834" t="s">
        <v>102</v>
      </c>
      <c r="H834" t="s">
        <v>212</v>
      </c>
      <c r="I834" t="s">
        <v>325</v>
      </c>
      <c r="J834" t="s">
        <v>326</v>
      </c>
      <c r="K834" t="s">
        <v>1362</v>
      </c>
      <c r="L834" t="s">
        <v>1020</v>
      </c>
      <c r="M834" s="17">
        <f>VLOOKUP($K834,[1]Budget!$V:$AE,5,0)*IF($C834="1 - Revenues",1,IF(AND($C834="5 - Transfers",MID(I834,15,1)="4"),1,-1))</f>
        <v>-3000</v>
      </c>
      <c r="N834" s="17">
        <f>VLOOKUP($K834,[1]Budget!$V:$AE,6,0)*IF($C834="1 - Revenues",1,IF(AND($C834="5 - Transfers",MID(J834,15,1)="4"),1,-1))</f>
        <v>-1000</v>
      </c>
      <c r="O834" s="17">
        <f>IFERROR(IF(RIGHT(LEFT(K834,15),1)="4",VLOOKUP(K834,'[1]Budget Worksheet'!A:B,2,0),-1*VLOOKUP(K834,'[1]Budget Worksheet'!A:B,2,0)),0)</f>
        <v>-2000</v>
      </c>
      <c r="P834" s="17">
        <f>VLOOKUP($K834,[1]Budget!$V:$AE,8,0)*IF($C834="1 - Revenues",1,IF(AND($C834="5 - Transfers",MID($K834,15,1)="4"),1,-1))</f>
        <v>-2000</v>
      </c>
      <c r="Q834" s="17">
        <f>VLOOKUP($K834,[1]Budget!$V:$AE,10,0)*IF($C834="1 - Revenues",1,IF(AND($C834="5 - Transfers",MID(K834,15,1)="4"),1,-1))</f>
        <v>0</v>
      </c>
      <c r="S834" s="18" t="b">
        <f>IF(LEFT(C834,1)="1",1,-1)*SUMIF([1]Budget!V:V,'Budget Worksheet for Pivot Tabl'!K834,[1]Budget!AC:AC)=P834</f>
        <v>1</v>
      </c>
    </row>
    <row r="835" spans="1:19" x14ac:dyDescent="0.25">
      <c r="A835" t="s">
        <v>16</v>
      </c>
      <c r="B835" t="s">
        <v>2</v>
      </c>
      <c r="C835" t="s">
        <v>8</v>
      </c>
      <c r="D835" t="str">
        <f t="shared" ref="D835:D898" si="13">IF(C835="1 - Revenues","INFLOWS","OUTFLOWS")</f>
        <v>OUTFLOWS</v>
      </c>
      <c r="E835" t="s">
        <v>110</v>
      </c>
      <c r="F835" t="s">
        <v>111</v>
      </c>
      <c r="G835" t="s">
        <v>102</v>
      </c>
      <c r="H835" t="s">
        <v>212</v>
      </c>
      <c r="I835" t="s">
        <v>325</v>
      </c>
      <c r="J835" t="s">
        <v>326</v>
      </c>
      <c r="K835" t="s">
        <v>1363</v>
      </c>
      <c r="L835" t="s">
        <v>472</v>
      </c>
      <c r="M835" s="17">
        <f>VLOOKUP($K835,[1]Budget!$V:$AE,5,0)*IF($C835="1 - Revenues",1,IF(AND($C835="5 - Transfers",MID(I835,15,1)="4"),1,-1))</f>
        <v>-7000</v>
      </c>
      <c r="N835" s="17">
        <f>VLOOKUP($K835,[1]Budget!$V:$AE,6,0)*IF($C835="1 - Revenues",1,IF(AND($C835="5 - Transfers",MID(J835,15,1)="4"),1,-1))</f>
        <v>-8000</v>
      </c>
      <c r="O835" s="17">
        <f>IFERROR(IF(RIGHT(LEFT(K835,15),1)="4",VLOOKUP(K835,'[1]Budget Worksheet'!A:B,2,0),-1*VLOOKUP(K835,'[1]Budget Worksheet'!A:B,2,0)),0)</f>
        <v>-11121</v>
      </c>
      <c r="P835" s="17">
        <f>VLOOKUP($K835,[1]Budget!$V:$AE,8,0)*IF($C835="1 - Revenues",1,IF(AND($C835="5 - Transfers",MID($K835,15,1)="4"),1,-1))</f>
        <v>-11121</v>
      </c>
      <c r="Q835" s="17">
        <f>VLOOKUP($K835,[1]Budget!$V:$AE,10,0)*IF($C835="1 - Revenues",1,IF(AND($C835="5 - Transfers",MID(K835,15,1)="4"),1,-1))</f>
        <v>0</v>
      </c>
      <c r="S835" s="18" t="b">
        <f>IF(LEFT(C835,1)="1",1,-1)*SUMIF([1]Budget!V:V,'Budget Worksheet for Pivot Tabl'!K835,[1]Budget!AC:AC)=P835</f>
        <v>1</v>
      </c>
    </row>
    <row r="836" spans="1:19" x14ac:dyDescent="0.25">
      <c r="A836" t="s">
        <v>16</v>
      </c>
      <c r="B836" t="s">
        <v>2</v>
      </c>
      <c r="C836" t="s">
        <v>8</v>
      </c>
      <c r="D836" t="str">
        <f t="shared" si="13"/>
        <v>OUTFLOWS</v>
      </c>
      <c r="E836" t="s">
        <v>110</v>
      </c>
      <c r="F836" t="s">
        <v>111</v>
      </c>
      <c r="G836" t="s">
        <v>102</v>
      </c>
      <c r="H836" t="s">
        <v>212</v>
      </c>
      <c r="I836" t="s">
        <v>325</v>
      </c>
      <c r="J836" t="s">
        <v>326</v>
      </c>
      <c r="K836" t="s">
        <v>1364</v>
      </c>
      <c r="L836" t="s">
        <v>625</v>
      </c>
      <c r="M836" s="17">
        <f>VLOOKUP($K836,[1]Budget!$V:$AE,5,0)*IF($C836="1 - Revenues",1,IF(AND($C836="5 - Transfers",MID(I836,15,1)="4"),1,-1))</f>
        <v>0</v>
      </c>
      <c r="N836" s="17">
        <f>VLOOKUP($K836,[1]Budget!$V:$AE,6,0)*IF($C836="1 - Revenues",1,IF(AND($C836="5 - Transfers",MID(J836,15,1)="4"),1,-1))</f>
        <v>0</v>
      </c>
      <c r="O836" s="17">
        <f>IFERROR(IF(RIGHT(LEFT(K836,15),1)="4",VLOOKUP(K836,'[1]Budget Worksheet'!A:B,2,0),-1*VLOOKUP(K836,'[1]Budget Worksheet'!A:B,2,0)),0)</f>
        <v>-510</v>
      </c>
      <c r="P836" s="17">
        <f>VLOOKUP($K836,[1]Budget!$V:$AE,8,0)*IF($C836="1 - Revenues",1,IF(AND($C836="5 - Transfers",MID($K836,15,1)="4"),1,-1))</f>
        <v>-510</v>
      </c>
      <c r="Q836" s="17">
        <f>VLOOKUP($K836,[1]Budget!$V:$AE,10,0)*IF($C836="1 - Revenues",1,IF(AND($C836="5 - Transfers",MID(K836,15,1)="4"),1,-1))</f>
        <v>0</v>
      </c>
      <c r="S836" s="18" t="b">
        <f>IF(LEFT(C836,1)="1",1,-1)*SUMIF([1]Budget!V:V,'Budget Worksheet for Pivot Tabl'!K836,[1]Budget!AC:AC)=P836</f>
        <v>1</v>
      </c>
    </row>
    <row r="837" spans="1:19" x14ac:dyDescent="0.25">
      <c r="A837" t="s">
        <v>16</v>
      </c>
      <c r="B837" t="s">
        <v>2</v>
      </c>
      <c r="C837" t="s">
        <v>8</v>
      </c>
      <c r="D837" t="str">
        <f t="shared" si="13"/>
        <v>OUTFLOWS</v>
      </c>
      <c r="E837" t="s">
        <v>110</v>
      </c>
      <c r="F837" t="s">
        <v>111</v>
      </c>
      <c r="G837" t="s">
        <v>102</v>
      </c>
      <c r="H837" t="s">
        <v>212</v>
      </c>
      <c r="I837" t="s">
        <v>325</v>
      </c>
      <c r="J837" t="s">
        <v>326</v>
      </c>
      <c r="K837" t="s">
        <v>1365</v>
      </c>
      <c r="L837" t="s">
        <v>627</v>
      </c>
      <c r="M837" s="17">
        <f>VLOOKUP($K837,[1]Budget!$V:$AE,5,0)*IF($C837="1 - Revenues",1,IF(AND($C837="5 - Transfers",MID(I837,15,1)="4"),1,-1))</f>
        <v>-3000</v>
      </c>
      <c r="N837" s="17">
        <f>VLOOKUP($K837,[1]Budget!$V:$AE,6,0)*IF($C837="1 - Revenues",1,IF(AND($C837="5 - Transfers",MID(J837,15,1)="4"),1,-1))</f>
        <v>-1000</v>
      </c>
      <c r="O837" s="17">
        <f>IFERROR(IF(RIGHT(LEFT(K837,15),1)="4",VLOOKUP(K837,'[1]Budget Worksheet'!A:B,2,0),-1*VLOOKUP(K837,'[1]Budget Worksheet'!A:B,2,0)),0)</f>
        <v>-2880</v>
      </c>
      <c r="P837" s="17">
        <f>VLOOKUP($K837,[1]Budget!$V:$AE,8,0)*IF($C837="1 - Revenues",1,IF(AND($C837="5 - Transfers",MID($K837,15,1)="4"),1,-1))</f>
        <v>-2880</v>
      </c>
      <c r="Q837" s="17">
        <f>VLOOKUP($K837,[1]Budget!$V:$AE,10,0)*IF($C837="1 - Revenues",1,IF(AND($C837="5 - Transfers",MID(K837,15,1)="4"),1,-1))</f>
        <v>0</v>
      </c>
      <c r="S837" s="18" t="b">
        <f>IF(LEFT(C837,1)="1",1,-1)*SUMIF([1]Budget!V:V,'Budget Worksheet for Pivot Tabl'!K837,[1]Budget!AC:AC)=P837</f>
        <v>1</v>
      </c>
    </row>
    <row r="838" spans="1:19" x14ac:dyDescent="0.25">
      <c r="A838" t="s">
        <v>16</v>
      </c>
      <c r="B838" t="s">
        <v>2</v>
      </c>
      <c r="C838" t="s">
        <v>8</v>
      </c>
      <c r="D838" t="str">
        <f t="shared" si="13"/>
        <v>OUTFLOWS</v>
      </c>
      <c r="E838" t="s">
        <v>110</v>
      </c>
      <c r="F838" t="s">
        <v>111</v>
      </c>
      <c r="G838" t="s">
        <v>102</v>
      </c>
      <c r="H838" t="s">
        <v>212</v>
      </c>
      <c r="I838" t="s">
        <v>325</v>
      </c>
      <c r="J838" t="s">
        <v>326</v>
      </c>
      <c r="K838" t="s">
        <v>1366</v>
      </c>
      <c r="L838" t="s">
        <v>629</v>
      </c>
      <c r="M838" s="17">
        <f>VLOOKUP($K838,[1]Budget!$V:$AE,5,0)*IF($C838="1 - Revenues",1,IF(AND($C838="5 - Transfers",MID(I838,15,1)="4"),1,-1))</f>
        <v>-201000</v>
      </c>
      <c r="N838" s="17">
        <f>VLOOKUP($K838,[1]Budget!$V:$AE,6,0)*IF($C838="1 - Revenues",1,IF(AND($C838="5 - Transfers",MID(J838,15,1)="4"),1,-1))</f>
        <v>-199000</v>
      </c>
      <c r="O838" s="17">
        <f>IFERROR(IF(RIGHT(LEFT(K838,15),1)="4",VLOOKUP(K838,'[1]Budget Worksheet'!A:B,2,0),-1*VLOOKUP(K838,'[1]Budget Worksheet'!A:B,2,0)),0)</f>
        <v>-199500</v>
      </c>
      <c r="P838" s="17">
        <f>VLOOKUP($K838,[1]Budget!$V:$AE,8,0)*IF($C838="1 - Revenues",1,IF(AND($C838="5 - Transfers",MID($K838,15,1)="4"),1,-1))</f>
        <v>-199500</v>
      </c>
      <c r="Q838" s="17">
        <f>VLOOKUP($K838,[1]Budget!$V:$AE,10,0)*IF($C838="1 - Revenues",1,IF(AND($C838="5 - Transfers",MID(K838,15,1)="4"),1,-1))</f>
        <v>0</v>
      </c>
      <c r="S838" s="18" t="b">
        <f>IF(LEFT(C838,1)="1",1,-1)*SUMIF([1]Budget!V:V,'Budget Worksheet for Pivot Tabl'!K838,[1]Budget!AC:AC)=P838</f>
        <v>1</v>
      </c>
    </row>
    <row r="839" spans="1:19" x14ac:dyDescent="0.25">
      <c r="A839" t="s">
        <v>16</v>
      </c>
      <c r="B839" t="s">
        <v>2</v>
      </c>
      <c r="C839" t="s">
        <v>9</v>
      </c>
      <c r="D839" t="str">
        <f t="shared" si="13"/>
        <v>OUTFLOWS</v>
      </c>
      <c r="E839" t="s">
        <v>110</v>
      </c>
      <c r="F839" t="s">
        <v>111</v>
      </c>
      <c r="G839" t="s">
        <v>102</v>
      </c>
      <c r="H839" t="s">
        <v>212</v>
      </c>
      <c r="I839" t="s">
        <v>325</v>
      </c>
      <c r="J839" t="s">
        <v>326</v>
      </c>
      <c r="K839" t="s">
        <v>1367</v>
      </c>
      <c r="L839" t="s">
        <v>476</v>
      </c>
      <c r="M839" s="17">
        <f>VLOOKUP($K839,[1]Budget!$V:$AE,5,0)*IF($C839="1 - Revenues",1,IF(AND($C839="5 - Transfers",MID(I839,15,1)="4"),1,-1))</f>
        <v>-3000</v>
      </c>
      <c r="N839" s="17">
        <f>VLOOKUP($K839,[1]Budget!$V:$AE,6,0)*IF($C839="1 - Revenues",1,IF(AND($C839="5 - Transfers",MID(J839,15,1)="4"),1,-1))</f>
        <v>-6000</v>
      </c>
      <c r="O839" s="17">
        <f>IFERROR(IF(RIGHT(LEFT(K839,15),1)="4",VLOOKUP(K839,'[1]Budget Worksheet'!A:B,2,0),-1*VLOOKUP(K839,'[1]Budget Worksheet'!A:B,2,0)),0)</f>
        <v>-12000</v>
      </c>
      <c r="P839" s="17">
        <f>VLOOKUP($K839,[1]Budget!$V:$AE,8,0)*IF($C839="1 - Revenues",1,IF(AND($C839="5 - Transfers",MID($K839,15,1)="4"),1,-1))</f>
        <v>-12000</v>
      </c>
      <c r="Q839" s="17">
        <f>VLOOKUP($K839,[1]Budget!$V:$AE,10,0)*IF($C839="1 - Revenues",1,IF(AND($C839="5 - Transfers",MID(K839,15,1)="4"),1,-1))</f>
        <v>0</v>
      </c>
      <c r="S839" s="18" t="b">
        <f>IF(LEFT(C839,1)="1",1,-1)*SUMIF([1]Budget!V:V,'Budget Worksheet for Pivot Tabl'!K839,[1]Budget!AC:AC)=P839</f>
        <v>1</v>
      </c>
    </row>
    <row r="840" spans="1:19" x14ac:dyDescent="0.25">
      <c r="A840" t="s">
        <v>16</v>
      </c>
      <c r="B840" t="s">
        <v>2</v>
      </c>
      <c r="C840" t="s">
        <v>9</v>
      </c>
      <c r="D840" t="str">
        <f t="shared" si="13"/>
        <v>OUTFLOWS</v>
      </c>
      <c r="E840" t="s">
        <v>110</v>
      </c>
      <c r="F840" t="s">
        <v>111</v>
      </c>
      <c r="G840" t="s">
        <v>102</v>
      </c>
      <c r="H840" t="s">
        <v>212</v>
      </c>
      <c r="I840" t="s">
        <v>325</v>
      </c>
      <c r="J840" t="s">
        <v>326</v>
      </c>
      <c r="K840" t="s">
        <v>1368</v>
      </c>
      <c r="L840" t="s">
        <v>1369</v>
      </c>
      <c r="M840" s="17">
        <f>VLOOKUP($K840,[1]Budget!$V:$AE,5,0)*IF($C840="1 - Revenues",1,IF(AND($C840="5 - Transfers",MID(I840,15,1)="4"),1,-1))</f>
        <v>0</v>
      </c>
      <c r="N840" s="17">
        <f>VLOOKUP($K840,[1]Budget!$V:$AE,6,0)*IF($C840="1 - Revenues",1,IF(AND($C840="5 - Transfers",MID(J840,15,1)="4"),1,-1))</f>
        <v>0</v>
      </c>
      <c r="O840" s="17">
        <f>IFERROR(IF(RIGHT(LEFT(K840,15),1)="4",VLOOKUP(K840,'[1]Budget Worksheet'!A:B,2,0),-1*VLOOKUP(K840,'[1]Budget Worksheet'!A:B,2,0)),0)</f>
        <v>0</v>
      </c>
      <c r="P840" s="17">
        <f>VLOOKUP($K840,[1]Budget!$V:$AE,8,0)*IF($C840="1 - Revenues",1,IF(AND($C840="5 - Transfers",MID($K840,15,1)="4"),1,-1))</f>
        <v>0</v>
      </c>
      <c r="Q840" s="17">
        <f>VLOOKUP($K840,[1]Budget!$V:$AE,10,0)*IF($C840="1 - Revenues",1,IF(AND($C840="5 - Transfers",MID(K840,15,1)="4"),1,-1))</f>
        <v>0</v>
      </c>
      <c r="S840" s="18" t="b">
        <f>IF(LEFT(C840,1)="1",1,-1)*SUMIF([1]Budget!V:V,'Budget Worksheet for Pivot Tabl'!K840,[1]Budget!AC:AC)=P840</f>
        <v>1</v>
      </c>
    </row>
    <row r="841" spans="1:19" x14ac:dyDescent="0.25">
      <c r="A841" t="s">
        <v>16</v>
      </c>
      <c r="B841" t="s">
        <v>2</v>
      </c>
      <c r="C841" t="s">
        <v>9</v>
      </c>
      <c r="D841" t="str">
        <f t="shared" si="13"/>
        <v>OUTFLOWS</v>
      </c>
      <c r="E841" t="s">
        <v>110</v>
      </c>
      <c r="F841" t="s">
        <v>111</v>
      </c>
      <c r="G841" t="s">
        <v>102</v>
      </c>
      <c r="H841" t="s">
        <v>212</v>
      </c>
      <c r="I841" t="s">
        <v>325</v>
      </c>
      <c r="J841" t="s">
        <v>326</v>
      </c>
      <c r="K841" t="s">
        <v>1370</v>
      </c>
      <c r="L841" t="s">
        <v>1371</v>
      </c>
      <c r="M841" s="17">
        <f>VLOOKUP($K841,[1]Budget!$V:$AE,5,0)*IF($C841="1 - Revenues",1,IF(AND($C841="5 - Transfers",MID(I841,15,1)="4"),1,-1))</f>
        <v>0</v>
      </c>
      <c r="N841" s="17">
        <f>VLOOKUP($K841,[1]Budget!$V:$AE,6,0)*IF($C841="1 - Revenues",1,IF(AND($C841="5 - Transfers",MID(J841,15,1)="4"),1,-1))</f>
        <v>0</v>
      </c>
      <c r="O841" s="17">
        <f>IFERROR(IF(RIGHT(LEFT(K841,15),1)="4",VLOOKUP(K841,'[1]Budget Worksheet'!A:B,2,0),-1*VLOOKUP(K841,'[1]Budget Worksheet'!A:B,2,0)),0)</f>
        <v>0</v>
      </c>
      <c r="P841" s="17">
        <f>VLOOKUP($K841,[1]Budget!$V:$AE,8,0)*IF($C841="1 - Revenues",1,IF(AND($C841="5 - Transfers",MID($K841,15,1)="4"),1,-1))</f>
        <v>0</v>
      </c>
      <c r="Q841" s="17">
        <f>VLOOKUP($K841,[1]Budget!$V:$AE,10,0)*IF($C841="1 - Revenues",1,IF(AND($C841="5 - Transfers",MID(K841,15,1)="4"),1,-1))</f>
        <v>0</v>
      </c>
      <c r="S841" s="18" t="b">
        <f>IF(LEFT(C841,1)="1",1,-1)*SUMIF([1]Budget!V:V,'Budget Worksheet for Pivot Tabl'!K841,[1]Budget!AC:AC)=P841</f>
        <v>1</v>
      </c>
    </row>
    <row r="842" spans="1:19" x14ac:dyDescent="0.25">
      <c r="A842" t="s">
        <v>16</v>
      </c>
      <c r="B842" t="s">
        <v>2</v>
      </c>
      <c r="C842" t="s">
        <v>9</v>
      </c>
      <c r="D842" t="str">
        <f t="shared" si="13"/>
        <v>OUTFLOWS</v>
      </c>
      <c r="E842" t="s">
        <v>110</v>
      </c>
      <c r="F842" t="s">
        <v>111</v>
      </c>
      <c r="G842" t="s">
        <v>102</v>
      </c>
      <c r="H842" t="s">
        <v>212</v>
      </c>
      <c r="I842" t="s">
        <v>325</v>
      </c>
      <c r="J842" t="s">
        <v>326</v>
      </c>
      <c r="K842" t="s">
        <v>1372</v>
      </c>
      <c r="L842" t="s">
        <v>1373</v>
      </c>
      <c r="M842" s="17">
        <f>VLOOKUP($K842,[1]Budget!$V:$AE,5,0)*IF($C842="1 - Revenues",1,IF(AND($C842="5 - Transfers",MID(I842,15,1)="4"),1,-1))</f>
        <v>0</v>
      </c>
      <c r="N842" s="17">
        <f>VLOOKUP($K842,[1]Budget!$V:$AE,6,0)*IF($C842="1 - Revenues",1,IF(AND($C842="5 - Transfers",MID(J842,15,1)="4"),1,-1))</f>
        <v>0</v>
      </c>
      <c r="O842" s="17">
        <f>IFERROR(IF(RIGHT(LEFT(K842,15),1)="4",VLOOKUP(K842,'[1]Budget Worksheet'!A:B,2,0),-1*VLOOKUP(K842,'[1]Budget Worksheet'!A:B,2,0)),0)</f>
        <v>0</v>
      </c>
      <c r="P842" s="17">
        <f>VLOOKUP($K842,[1]Budget!$V:$AE,8,0)*IF($C842="1 - Revenues",1,IF(AND($C842="5 - Transfers",MID($K842,15,1)="4"),1,-1))</f>
        <v>0</v>
      </c>
      <c r="Q842" s="17">
        <f>VLOOKUP($K842,[1]Budget!$V:$AE,10,0)*IF($C842="1 - Revenues",1,IF(AND($C842="5 - Transfers",MID(K842,15,1)="4"),1,-1))</f>
        <v>0</v>
      </c>
      <c r="S842" s="18" t="b">
        <f>IF(LEFT(C842,1)="1",1,-1)*SUMIF([1]Budget!V:V,'Budget Worksheet for Pivot Tabl'!K842,[1]Budget!AC:AC)=P842</f>
        <v>1</v>
      </c>
    </row>
    <row r="843" spans="1:19" x14ac:dyDescent="0.25">
      <c r="A843" t="s">
        <v>16</v>
      </c>
      <c r="B843" t="s">
        <v>2</v>
      </c>
      <c r="C843" t="s">
        <v>9</v>
      </c>
      <c r="D843" t="str">
        <f t="shared" si="13"/>
        <v>OUTFLOWS</v>
      </c>
      <c r="E843" t="s">
        <v>110</v>
      </c>
      <c r="F843" t="s">
        <v>111</v>
      </c>
      <c r="G843" t="s">
        <v>102</v>
      </c>
      <c r="H843" t="s">
        <v>212</v>
      </c>
      <c r="I843" t="s">
        <v>325</v>
      </c>
      <c r="J843" t="s">
        <v>326</v>
      </c>
      <c r="K843" t="s">
        <v>1374</v>
      </c>
      <c r="L843" t="s">
        <v>482</v>
      </c>
      <c r="M843" s="17">
        <f>VLOOKUP($K843,[1]Budget!$V:$AE,5,0)*IF($C843="1 - Revenues",1,IF(AND($C843="5 - Transfers",MID(I843,15,1)="4"),1,-1))</f>
        <v>-70000</v>
      </c>
      <c r="N843" s="17">
        <f>VLOOKUP($K843,[1]Budget!$V:$AE,6,0)*IF($C843="1 - Revenues",1,IF(AND($C843="5 - Transfers",MID(J843,15,1)="4"),1,-1))</f>
        <v>-102000</v>
      </c>
      <c r="O843" s="17">
        <f>IFERROR(IF(RIGHT(LEFT(K843,15),1)="4",VLOOKUP(K843,'[1]Budget Worksheet'!A:B,2,0),-1*VLOOKUP(K843,'[1]Budget Worksheet'!A:B,2,0)),0)</f>
        <v>-77000</v>
      </c>
      <c r="P843" s="17">
        <f>VLOOKUP($K843,[1]Budget!$V:$AE,8,0)*IF($C843="1 - Revenues",1,IF(AND($C843="5 - Transfers",MID($K843,15,1)="4"),1,-1))</f>
        <v>-98000</v>
      </c>
      <c r="Q843" s="17">
        <f>VLOOKUP($K843,[1]Budget!$V:$AE,10,0)*IF($C843="1 - Revenues",1,IF(AND($C843="5 - Transfers",MID(K843,15,1)="4"),1,-1))</f>
        <v>-21000</v>
      </c>
      <c r="S843" s="18" t="b">
        <f>IF(LEFT(C843,1)="1",1,-1)*SUMIF([1]Budget!V:V,'Budget Worksheet for Pivot Tabl'!K843,[1]Budget!AC:AC)=P843</f>
        <v>1</v>
      </c>
    </row>
    <row r="844" spans="1:19" x14ac:dyDescent="0.25">
      <c r="A844" t="s">
        <v>16</v>
      </c>
      <c r="B844" t="s">
        <v>2</v>
      </c>
      <c r="C844" t="s">
        <v>9</v>
      </c>
      <c r="D844" t="str">
        <f t="shared" si="13"/>
        <v>OUTFLOWS</v>
      </c>
      <c r="E844" t="s">
        <v>110</v>
      </c>
      <c r="F844" t="s">
        <v>111</v>
      </c>
      <c r="G844" t="s">
        <v>102</v>
      </c>
      <c r="H844" t="s">
        <v>212</v>
      </c>
      <c r="I844" t="s">
        <v>325</v>
      </c>
      <c r="J844" t="s">
        <v>326</v>
      </c>
      <c r="K844" t="s">
        <v>1375</v>
      </c>
      <c r="L844" t="s">
        <v>633</v>
      </c>
      <c r="M844" s="17">
        <f>VLOOKUP($K844,[1]Budget!$V:$AE,5,0)*IF($C844="1 - Revenues",1,IF(AND($C844="5 - Transfers",MID(I844,15,1)="4"),1,-1))</f>
        <v>-27000</v>
      </c>
      <c r="N844" s="17">
        <f>VLOOKUP($K844,[1]Budget!$V:$AE,6,0)*IF($C844="1 - Revenues",1,IF(AND($C844="5 - Transfers",MID(J844,15,1)="4"),1,-1))</f>
        <v>-32000</v>
      </c>
      <c r="O844" s="17">
        <f>IFERROR(IF(RIGHT(LEFT(K844,15),1)="4",VLOOKUP(K844,'[1]Budget Worksheet'!A:B,2,0),-1*VLOOKUP(K844,'[1]Budget Worksheet'!A:B,2,0)),0)</f>
        <v>-29850</v>
      </c>
      <c r="P844" s="17">
        <f>VLOOKUP($K844,[1]Budget!$V:$AE,8,0)*IF($C844="1 - Revenues",1,IF(AND($C844="5 - Transfers",MID($K844,15,1)="4"),1,-1))</f>
        <v>-33000</v>
      </c>
      <c r="Q844" s="17">
        <f>VLOOKUP($K844,[1]Budget!$V:$AE,10,0)*IF($C844="1 - Revenues",1,IF(AND($C844="5 - Transfers",MID(K844,15,1)="4"),1,-1))</f>
        <v>-3150</v>
      </c>
      <c r="S844" s="18" t="b">
        <f>IF(LEFT(C844,1)="1",1,-1)*SUMIF([1]Budget!V:V,'Budget Worksheet for Pivot Tabl'!K844,[1]Budget!AC:AC)=P844</f>
        <v>1</v>
      </c>
    </row>
    <row r="845" spans="1:19" x14ac:dyDescent="0.25">
      <c r="A845" t="s">
        <v>16</v>
      </c>
      <c r="B845" t="s">
        <v>2</v>
      </c>
      <c r="C845" t="s">
        <v>9</v>
      </c>
      <c r="D845" t="str">
        <f t="shared" si="13"/>
        <v>OUTFLOWS</v>
      </c>
      <c r="E845" t="s">
        <v>110</v>
      </c>
      <c r="F845" t="s">
        <v>111</v>
      </c>
      <c r="G845" t="s">
        <v>102</v>
      </c>
      <c r="H845" t="s">
        <v>212</v>
      </c>
      <c r="I845" t="s">
        <v>325</v>
      </c>
      <c r="J845" t="s">
        <v>326</v>
      </c>
      <c r="K845" t="s">
        <v>1376</v>
      </c>
      <c r="L845" t="s">
        <v>635</v>
      </c>
      <c r="M845" s="17">
        <f>VLOOKUP($K845,[1]Budget!$V:$AE,5,0)*IF($C845="1 - Revenues",1,IF(AND($C845="5 - Transfers",MID(I845,15,1)="4"),1,-1))</f>
        <v>-16000</v>
      </c>
      <c r="N845" s="17">
        <f>VLOOKUP($K845,[1]Budget!$V:$AE,6,0)*IF($C845="1 - Revenues",1,IF(AND($C845="5 - Transfers",MID(J845,15,1)="4"),1,-1))</f>
        <v>-20000</v>
      </c>
      <c r="O845" s="17">
        <f>IFERROR(IF(RIGHT(LEFT(K845,15),1)="4",VLOOKUP(K845,'[1]Budget Worksheet'!A:B,2,0),-1*VLOOKUP(K845,'[1]Budget Worksheet'!A:B,2,0)),0)</f>
        <v>-19000</v>
      </c>
      <c r="P845" s="17">
        <f>VLOOKUP($K845,[1]Budget!$V:$AE,8,0)*IF($C845="1 - Revenues",1,IF(AND($C845="5 - Transfers",MID($K845,15,1)="4"),1,-1))</f>
        <v>-21000</v>
      </c>
      <c r="Q845" s="17">
        <f>VLOOKUP($K845,[1]Budget!$V:$AE,10,0)*IF($C845="1 - Revenues",1,IF(AND($C845="5 - Transfers",MID(K845,15,1)="4"),1,-1))</f>
        <v>-2000</v>
      </c>
      <c r="S845" s="18" t="b">
        <f>IF(LEFT(C845,1)="1",1,-1)*SUMIF([1]Budget!V:V,'Budget Worksheet for Pivot Tabl'!K845,[1]Budget!AC:AC)=P845</f>
        <v>1</v>
      </c>
    </row>
    <row r="846" spans="1:19" x14ac:dyDescent="0.25">
      <c r="A846" t="s">
        <v>16</v>
      </c>
      <c r="B846" t="s">
        <v>2</v>
      </c>
      <c r="C846" t="s">
        <v>9</v>
      </c>
      <c r="D846" t="str">
        <f t="shared" si="13"/>
        <v>OUTFLOWS</v>
      </c>
      <c r="E846" t="s">
        <v>110</v>
      </c>
      <c r="F846" t="s">
        <v>111</v>
      </c>
      <c r="G846" t="s">
        <v>102</v>
      </c>
      <c r="H846" t="s">
        <v>212</v>
      </c>
      <c r="I846" t="s">
        <v>325</v>
      </c>
      <c r="J846" t="s">
        <v>326</v>
      </c>
      <c r="K846" t="s">
        <v>1377</v>
      </c>
      <c r="L846" t="s">
        <v>484</v>
      </c>
      <c r="M846" s="17">
        <f>VLOOKUP($K846,[1]Budget!$V:$AE,5,0)*IF($C846="1 - Revenues",1,IF(AND($C846="5 - Transfers",MID(I846,15,1)="4"),1,-1))</f>
        <v>-4000</v>
      </c>
      <c r="N846" s="17">
        <f>VLOOKUP($K846,[1]Budget!$V:$AE,6,0)*IF($C846="1 - Revenues",1,IF(AND($C846="5 - Transfers",MID(J846,15,1)="4"),1,-1))</f>
        <v>-4000</v>
      </c>
      <c r="O846" s="17">
        <f>IFERROR(IF(RIGHT(LEFT(K846,15),1)="4",VLOOKUP(K846,'[1]Budget Worksheet'!A:B,2,0),-1*VLOOKUP(K846,'[1]Budget Worksheet'!A:B,2,0)),0)</f>
        <v>-4500</v>
      </c>
      <c r="P846" s="17">
        <f>VLOOKUP($K846,[1]Budget!$V:$AE,8,0)*IF($C846="1 - Revenues",1,IF(AND($C846="5 - Transfers",MID($K846,15,1)="4"),1,-1))</f>
        <v>-4500</v>
      </c>
      <c r="Q846" s="17">
        <f>VLOOKUP($K846,[1]Budget!$V:$AE,10,0)*IF($C846="1 - Revenues",1,IF(AND($C846="5 - Transfers",MID(K846,15,1)="4"),1,-1))</f>
        <v>0</v>
      </c>
      <c r="S846" s="18" t="b">
        <f>IF(LEFT(C846,1)="1",1,-1)*SUMIF([1]Budget!V:V,'Budget Worksheet for Pivot Tabl'!K846,[1]Budget!AC:AC)=P846</f>
        <v>1</v>
      </c>
    </row>
    <row r="847" spans="1:19" x14ac:dyDescent="0.25">
      <c r="A847" t="s">
        <v>16</v>
      </c>
      <c r="B847" t="s">
        <v>2</v>
      </c>
      <c r="C847" t="s">
        <v>9</v>
      </c>
      <c r="D847" t="str">
        <f t="shared" si="13"/>
        <v>OUTFLOWS</v>
      </c>
      <c r="E847" t="s">
        <v>110</v>
      </c>
      <c r="F847" t="s">
        <v>111</v>
      </c>
      <c r="G847" t="s">
        <v>102</v>
      </c>
      <c r="H847" t="s">
        <v>212</v>
      </c>
      <c r="I847" t="s">
        <v>325</v>
      </c>
      <c r="J847" t="s">
        <v>326</v>
      </c>
      <c r="K847" t="s">
        <v>1378</v>
      </c>
      <c r="L847" t="s">
        <v>640</v>
      </c>
      <c r="M847" s="17">
        <f>VLOOKUP($K847,[1]Budget!$V:$AE,5,0)*IF($C847="1 - Revenues",1,IF(AND($C847="5 - Transfers",MID(I847,15,1)="4"),1,-1))</f>
        <v>-13000</v>
      </c>
      <c r="N847" s="17">
        <f>VLOOKUP($K847,[1]Budget!$V:$AE,6,0)*IF($C847="1 - Revenues",1,IF(AND($C847="5 - Transfers",MID(J847,15,1)="4"),1,-1))</f>
        <v>-10000</v>
      </c>
      <c r="O847" s="17">
        <f>IFERROR(IF(RIGHT(LEFT(K847,15),1)="4",VLOOKUP(K847,'[1]Budget Worksheet'!A:B,2,0),-1*VLOOKUP(K847,'[1]Budget Worksheet'!A:B,2,0)),0)</f>
        <v>-15838</v>
      </c>
      <c r="P847" s="17">
        <f>VLOOKUP($K847,[1]Budget!$V:$AE,8,0)*IF($C847="1 - Revenues",1,IF(AND($C847="5 - Transfers",MID($K847,15,1)="4"),1,-1))</f>
        <v>-15838</v>
      </c>
      <c r="Q847" s="17">
        <f>VLOOKUP($K847,[1]Budget!$V:$AE,10,0)*IF($C847="1 - Revenues",1,IF(AND($C847="5 - Transfers",MID(K847,15,1)="4"),1,-1))</f>
        <v>0</v>
      </c>
      <c r="S847" s="18" t="b">
        <f>IF(LEFT(C847,1)="1",1,-1)*SUMIF([1]Budget!V:V,'Budget Worksheet for Pivot Tabl'!K847,[1]Budget!AC:AC)=P847</f>
        <v>1</v>
      </c>
    </row>
    <row r="848" spans="1:19" x14ac:dyDescent="0.25">
      <c r="A848" t="s">
        <v>16</v>
      </c>
      <c r="B848" t="s">
        <v>2</v>
      </c>
      <c r="C848" t="s">
        <v>9</v>
      </c>
      <c r="D848" t="str">
        <f t="shared" si="13"/>
        <v>OUTFLOWS</v>
      </c>
      <c r="E848" t="s">
        <v>110</v>
      </c>
      <c r="F848" t="s">
        <v>111</v>
      </c>
      <c r="G848" t="s">
        <v>102</v>
      </c>
      <c r="H848" t="s">
        <v>212</v>
      </c>
      <c r="I848" t="s">
        <v>325</v>
      </c>
      <c r="J848" t="s">
        <v>326</v>
      </c>
      <c r="K848" t="s">
        <v>1379</v>
      </c>
      <c r="L848" t="s">
        <v>900</v>
      </c>
      <c r="M848" s="17">
        <f>VLOOKUP($K848,[1]Budget!$V:$AE,5,0)*IF($C848="1 - Revenues",1,IF(AND($C848="5 - Transfers",MID(I848,15,1)="4"),1,-1))</f>
        <v>-4000</v>
      </c>
      <c r="N848" s="17">
        <f>VLOOKUP($K848,[1]Budget!$V:$AE,6,0)*IF($C848="1 - Revenues",1,IF(AND($C848="5 - Transfers",MID(J848,15,1)="4"),1,-1))</f>
        <v>-3000</v>
      </c>
      <c r="O848" s="17">
        <f>IFERROR(IF(RIGHT(LEFT(K848,15),1)="4",VLOOKUP(K848,'[1]Budget Worksheet'!A:B,2,0),-1*VLOOKUP(K848,'[1]Budget Worksheet'!A:B,2,0)),0)</f>
        <v>-6000</v>
      </c>
      <c r="P848" s="17">
        <f>VLOOKUP($K848,[1]Budget!$V:$AE,8,0)*IF($C848="1 - Revenues",1,IF(AND($C848="5 - Transfers",MID($K848,15,1)="4"),1,-1))</f>
        <v>-6000</v>
      </c>
      <c r="Q848" s="17">
        <f>VLOOKUP($K848,[1]Budget!$V:$AE,10,0)*IF($C848="1 - Revenues",1,IF(AND($C848="5 - Transfers",MID(K848,15,1)="4"),1,-1))</f>
        <v>0</v>
      </c>
      <c r="S848" s="18" t="b">
        <f>IF(LEFT(C848,1)="1",1,-1)*SUMIF([1]Budget!V:V,'Budget Worksheet for Pivot Tabl'!K848,[1]Budget!AC:AC)=P848</f>
        <v>1</v>
      </c>
    </row>
    <row r="849" spans="1:19" x14ac:dyDescent="0.25">
      <c r="A849" t="s">
        <v>16</v>
      </c>
      <c r="B849" t="s">
        <v>2</v>
      </c>
      <c r="C849" t="s">
        <v>9</v>
      </c>
      <c r="D849" t="str">
        <f t="shared" si="13"/>
        <v>OUTFLOWS</v>
      </c>
      <c r="E849" t="s">
        <v>110</v>
      </c>
      <c r="F849" t="s">
        <v>111</v>
      </c>
      <c r="G849" t="s">
        <v>102</v>
      </c>
      <c r="H849" t="s">
        <v>212</v>
      </c>
      <c r="I849" t="s">
        <v>325</v>
      </c>
      <c r="J849" t="s">
        <v>326</v>
      </c>
      <c r="K849" t="s">
        <v>1380</v>
      </c>
      <c r="L849" t="s">
        <v>1037</v>
      </c>
      <c r="M849" s="17">
        <f>VLOOKUP($K849,[1]Budget!$V:$AE,5,0)*IF($C849="1 - Revenues",1,IF(AND($C849="5 - Transfers",MID(I849,15,1)="4"),1,-1))</f>
        <v>0</v>
      </c>
      <c r="N849" s="17">
        <f>VLOOKUP($K849,[1]Budget!$V:$AE,6,0)*IF($C849="1 - Revenues",1,IF(AND($C849="5 - Transfers",MID(J849,15,1)="4"),1,-1))</f>
        <v>0</v>
      </c>
      <c r="O849" s="17">
        <f>IFERROR(IF(RIGHT(LEFT(K849,15),1)="4",VLOOKUP(K849,'[1]Budget Worksheet'!A:B,2,0),-1*VLOOKUP(K849,'[1]Budget Worksheet'!A:B,2,0)),0)</f>
        <v>0</v>
      </c>
      <c r="P849" s="17">
        <f>VLOOKUP($K849,[1]Budget!$V:$AE,8,0)*IF($C849="1 - Revenues",1,IF(AND($C849="5 - Transfers",MID($K849,15,1)="4"),1,-1))</f>
        <v>0</v>
      </c>
      <c r="Q849" s="17">
        <f>VLOOKUP($K849,[1]Budget!$V:$AE,10,0)*IF($C849="1 - Revenues",1,IF(AND($C849="5 - Transfers",MID(K849,15,1)="4"),1,-1))</f>
        <v>0</v>
      </c>
      <c r="S849" s="18" t="b">
        <f>IF(LEFT(C849,1)="1",1,-1)*SUMIF([1]Budget!V:V,'Budget Worksheet for Pivot Tabl'!K849,[1]Budget!AC:AC)=P849</f>
        <v>1</v>
      </c>
    </row>
    <row r="850" spans="1:19" x14ac:dyDescent="0.25">
      <c r="A850" t="s">
        <v>16</v>
      </c>
      <c r="B850" t="s">
        <v>2</v>
      </c>
      <c r="C850" t="s">
        <v>9</v>
      </c>
      <c r="D850" t="str">
        <f t="shared" si="13"/>
        <v>OUTFLOWS</v>
      </c>
      <c r="E850" t="s">
        <v>110</v>
      </c>
      <c r="F850" t="s">
        <v>111</v>
      </c>
      <c r="G850" t="s">
        <v>102</v>
      </c>
      <c r="H850" t="s">
        <v>212</v>
      </c>
      <c r="I850" t="s">
        <v>325</v>
      </c>
      <c r="J850" t="s">
        <v>326</v>
      </c>
      <c r="K850" t="s">
        <v>1381</v>
      </c>
      <c r="L850" t="s">
        <v>1382</v>
      </c>
      <c r="M850" s="17">
        <f>VLOOKUP($K850,[1]Budget!$V:$AE,5,0)*IF($C850="1 - Revenues",1,IF(AND($C850="5 - Transfers",MID(I850,15,1)="4"),1,-1))</f>
        <v>0</v>
      </c>
      <c r="N850" s="17">
        <f>VLOOKUP($K850,[1]Budget!$V:$AE,6,0)*IF($C850="1 - Revenues",1,IF(AND($C850="5 - Transfers",MID(J850,15,1)="4"),1,-1))</f>
        <v>0</v>
      </c>
      <c r="O850" s="17">
        <f>IFERROR(IF(RIGHT(LEFT(K850,15),1)="4",VLOOKUP(K850,'[1]Budget Worksheet'!A:B,2,0),-1*VLOOKUP(K850,'[1]Budget Worksheet'!A:B,2,0)),0)</f>
        <v>0</v>
      </c>
      <c r="P850" s="17">
        <f>VLOOKUP($K850,[1]Budget!$V:$AE,8,0)*IF($C850="1 - Revenues",1,IF(AND($C850="5 - Transfers",MID($K850,15,1)="4"),1,-1))</f>
        <v>0</v>
      </c>
      <c r="Q850" s="17">
        <f>VLOOKUP($K850,[1]Budget!$V:$AE,10,0)*IF($C850="1 - Revenues",1,IF(AND($C850="5 - Transfers",MID(K850,15,1)="4"),1,-1))</f>
        <v>0</v>
      </c>
      <c r="S850" s="18" t="b">
        <f>IF(LEFT(C850,1)="1",1,-1)*SUMIF([1]Budget!V:V,'Budget Worksheet for Pivot Tabl'!K850,[1]Budget!AC:AC)=P850</f>
        <v>1</v>
      </c>
    </row>
    <row r="851" spans="1:19" x14ac:dyDescent="0.25">
      <c r="A851" t="s">
        <v>16</v>
      </c>
      <c r="B851" t="s">
        <v>2</v>
      </c>
      <c r="C851" t="s">
        <v>9</v>
      </c>
      <c r="D851" t="str">
        <f t="shared" si="13"/>
        <v>OUTFLOWS</v>
      </c>
      <c r="E851" t="s">
        <v>110</v>
      </c>
      <c r="F851" t="s">
        <v>111</v>
      </c>
      <c r="G851" t="s">
        <v>102</v>
      </c>
      <c r="H851" t="s">
        <v>212</v>
      </c>
      <c r="I851" t="s">
        <v>325</v>
      </c>
      <c r="J851" t="s">
        <v>326</v>
      </c>
      <c r="K851" t="s">
        <v>1383</v>
      </c>
      <c r="L851" t="s">
        <v>1384</v>
      </c>
      <c r="M851" s="17">
        <f>VLOOKUP($K851,[1]Budget!$V:$AE,5,0)*IF($C851="1 - Revenues",1,IF(AND($C851="5 - Transfers",MID(I851,15,1)="4"),1,-1))</f>
        <v>0</v>
      </c>
      <c r="N851" s="17">
        <f>VLOOKUP($K851,[1]Budget!$V:$AE,6,0)*IF($C851="1 - Revenues",1,IF(AND($C851="5 - Transfers",MID(J851,15,1)="4"),1,-1))</f>
        <v>0</v>
      </c>
      <c r="O851" s="17">
        <f>IFERROR(IF(RIGHT(LEFT(K851,15),1)="4",VLOOKUP(K851,'[1]Budget Worksheet'!A:B,2,0),-1*VLOOKUP(K851,'[1]Budget Worksheet'!A:B,2,0)),0)</f>
        <v>0</v>
      </c>
      <c r="P851" s="17">
        <f>VLOOKUP($K851,[1]Budget!$V:$AE,8,0)*IF($C851="1 - Revenues",1,IF(AND($C851="5 - Transfers",MID($K851,15,1)="4"),1,-1))</f>
        <v>0</v>
      </c>
      <c r="Q851" s="17">
        <f>VLOOKUP($K851,[1]Budget!$V:$AE,10,0)*IF($C851="1 - Revenues",1,IF(AND($C851="5 - Transfers",MID(K851,15,1)="4"),1,-1))</f>
        <v>0</v>
      </c>
      <c r="S851" s="18" t="b">
        <f>IF(LEFT(C851,1)="1",1,-1)*SUMIF([1]Budget!V:V,'Budget Worksheet for Pivot Tabl'!K851,[1]Budget!AC:AC)=P851</f>
        <v>1</v>
      </c>
    </row>
    <row r="852" spans="1:19" x14ac:dyDescent="0.25">
      <c r="A852" t="s">
        <v>16</v>
      </c>
      <c r="B852" t="s">
        <v>2</v>
      </c>
      <c r="C852" t="s">
        <v>9</v>
      </c>
      <c r="D852" t="str">
        <f t="shared" si="13"/>
        <v>OUTFLOWS</v>
      </c>
      <c r="E852" t="s">
        <v>110</v>
      </c>
      <c r="F852" t="s">
        <v>111</v>
      </c>
      <c r="G852" t="s">
        <v>102</v>
      </c>
      <c r="H852" t="s">
        <v>212</v>
      </c>
      <c r="I852" t="s">
        <v>325</v>
      </c>
      <c r="J852" t="s">
        <v>326</v>
      </c>
      <c r="K852" t="s">
        <v>1385</v>
      </c>
      <c r="L852" t="s">
        <v>1386</v>
      </c>
      <c r="M852" s="17">
        <f>VLOOKUP($K852,[1]Budget!$V:$AE,5,0)*IF($C852="1 - Revenues",1,IF(AND($C852="5 - Transfers",MID(I852,15,1)="4"),1,-1))</f>
        <v>-1000</v>
      </c>
      <c r="N852" s="17">
        <f>VLOOKUP($K852,[1]Budget!$V:$AE,6,0)*IF($C852="1 - Revenues",1,IF(AND($C852="5 - Transfers",MID(J852,15,1)="4"),1,-1))</f>
        <v>0</v>
      </c>
      <c r="O852" s="17">
        <f>IFERROR(IF(RIGHT(LEFT(K852,15),1)="4",VLOOKUP(K852,'[1]Budget Worksheet'!A:B,2,0),-1*VLOOKUP(K852,'[1]Budget Worksheet'!A:B,2,0)),0)</f>
        <v>-1200</v>
      </c>
      <c r="P852" s="17">
        <f>VLOOKUP($K852,[1]Budget!$V:$AE,8,0)*IF($C852="1 - Revenues",1,IF(AND($C852="5 - Transfers",MID($K852,15,1)="4"),1,-1))</f>
        <v>-1200</v>
      </c>
      <c r="Q852" s="17">
        <f>VLOOKUP($K852,[1]Budget!$V:$AE,10,0)*IF($C852="1 - Revenues",1,IF(AND($C852="5 - Transfers",MID(K852,15,1)="4"),1,-1))</f>
        <v>0</v>
      </c>
      <c r="S852" s="18" t="b">
        <f>IF(LEFT(C852,1)="1",1,-1)*SUMIF([1]Budget!V:V,'Budget Worksheet for Pivot Tabl'!K852,[1]Budget!AC:AC)=P852</f>
        <v>1</v>
      </c>
    </row>
    <row r="853" spans="1:19" x14ac:dyDescent="0.25">
      <c r="A853" t="s">
        <v>16</v>
      </c>
      <c r="B853" t="s">
        <v>2</v>
      </c>
      <c r="C853" t="s">
        <v>9</v>
      </c>
      <c r="D853" t="str">
        <f t="shared" si="13"/>
        <v>OUTFLOWS</v>
      </c>
      <c r="E853" t="s">
        <v>110</v>
      </c>
      <c r="F853" t="s">
        <v>111</v>
      </c>
      <c r="G853" t="s">
        <v>102</v>
      </c>
      <c r="H853" t="s">
        <v>212</v>
      </c>
      <c r="I853" t="s">
        <v>325</v>
      </c>
      <c r="J853" t="s">
        <v>326</v>
      </c>
      <c r="K853" t="s">
        <v>1387</v>
      </c>
      <c r="L853" t="s">
        <v>1388</v>
      </c>
      <c r="M853" s="17">
        <f>VLOOKUP($K853,[1]Budget!$V:$AE,5,0)*IF($C853="1 - Revenues",1,IF(AND($C853="5 - Transfers",MID(I853,15,1)="4"),1,-1))</f>
        <v>-3000</v>
      </c>
      <c r="N853" s="17">
        <f>VLOOKUP($K853,[1]Budget!$V:$AE,6,0)*IF($C853="1 - Revenues",1,IF(AND($C853="5 - Transfers",MID(J853,15,1)="4"),1,-1))</f>
        <v>-1000</v>
      </c>
      <c r="O853" s="17">
        <f>IFERROR(IF(RIGHT(LEFT(K853,15),1)="4",VLOOKUP(K853,'[1]Budget Worksheet'!A:B,2,0),-1*VLOOKUP(K853,'[1]Budget Worksheet'!A:B,2,0)),0)</f>
        <v>-3000</v>
      </c>
      <c r="P853" s="17">
        <f>VLOOKUP($K853,[1]Budget!$V:$AE,8,0)*IF($C853="1 - Revenues",1,IF(AND($C853="5 - Transfers",MID($K853,15,1)="4"),1,-1))</f>
        <v>-3000</v>
      </c>
      <c r="Q853" s="17">
        <f>VLOOKUP($K853,[1]Budget!$V:$AE,10,0)*IF($C853="1 - Revenues",1,IF(AND($C853="5 - Transfers",MID(K853,15,1)="4"),1,-1))</f>
        <v>0</v>
      </c>
      <c r="S853" s="18" t="b">
        <f>IF(LEFT(C853,1)="1",1,-1)*SUMIF([1]Budget!V:V,'Budget Worksheet for Pivot Tabl'!K853,[1]Budget!AC:AC)=P853</f>
        <v>1</v>
      </c>
    </row>
    <row r="854" spans="1:19" x14ac:dyDescent="0.25">
      <c r="A854" t="s">
        <v>16</v>
      </c>
      <c r="B854" t="s">
        <v>2</v>
      </c>
      <c r="C854" t="s">
        <v>9</v>
      </c>
      <c r="D854" t="str">
        <f t="shared" si="13"/>
        <v>OUTFLOWS</v>
      </c>
      <c r="E854" t="s">
        <v>110</v>
      </c>
      <c r="F854" t="s">
        <v>111</v>
      </c>
      <c r="G854" t="s">
        <v>102</v>
      </c>
      <c r="H854" t="s">
        <v>212</v>
      </c>
      <c r="I854" t="s">
        <v>325</v>
      </c>
      <c r="J854" t="s">
        <v>326</v>
      </c>
      <c r="K854" t="s">
        <v>1389</v>
      </c>
      <c r="L854" t="s">
        <v>490</v>
      </c>
      <c r="M854" s="17">
        <f>VLOOKUP($K854,[1]Budget!$V:$AE,5,0)*IF($C854="1 - Revenues",1,IF(AND($C854="5 - Transfers",MID(I854,15,1)="4"),1,-1))</f>
        <v>-2000</v>
      </c>
      <c r="N854" s="17">
        <f>VLOOKUP($K854,[1]Budget!$V:$AE,6,0)*IF($C854="1 - Revenues",1,IF(AND($C854="5 - Transfers",MID(J854,15,1)="4"),1,-1))</f>
        <v>-1000</v>
      </c>
      <c r="O854" s="17">
        <f>IFERROR(IF(RIGHT(LEFT(K854,15),1)="4",VLOOKUP(K854,'[1]Budget Worksheet'!A:B,2,0),-1*VLOOKUP(K854,'[1]Budget Worksheet'!A:B,2,0)),0)</f>
        <v>-1600</v>
      </c>
      <c r="P854" s="17">
        <f>VLOOKUP($K854,[1]Budget!$V:$AE,8,0)*IF($C854="1 - Revenues",1,IF(AND($C854="5 - Transfers",MID($K854,15,1)="4"),1,-1))</f>
        <v>-1600</v>
      </c>
      <c r="Q854" s="17">
        <f>VLOOKUP($K854,[1]Budget!$V:$AE,10,0)*IF($C854="1 - Revenues",1,IF(AND($C854="5 - Transfers",MID(K854,15,1)="4"),1,-1))</f>
        <v>0</v>
      </c>
      <c r="S854" s="18" t="b">
        <f>IF(LEFT(C854,1)="1",1,-1)*SUMIF([1]Budget!V:V,'Budget Worksheet for Pivot Tabl'!K854,[1]Budget!AC:AC)=P854</f>
        <v>1</v>
      </c>
    </row>
    <row r="855" spans="1:19" x14ac:dyDescent="0.25">
      <c r="A855" t="s">
        <v>16</v>
      </c>
      <c r="B855" t="s">
        <v>2</v>
      </c>
      <c r="C855" t="s">
        <v>9</v>
      </c>
      <c r="D855" t="str">
        <f t="shared" si="13"/>
        <v>OUTFLOWS</v>
      </c>
      <c r="E855" t="s">
        <v>110</v>
      </c>
      <c r="F855" t="s">
        <v>111</v>
      </c>
      <c r="G855" t="s">
        <v>102</v>
      </c>
      <c r="H855" t="s">
        <v>212</v>
      </c>
      <c r="I855" t="s">
        <v>325</v>
      </c>
      <c r="J855" t="s">
        <v>326</v>
      </c>
      <c r="K855" t="s">
        <v>1390</v>
      </c>
      <c r="L855" t="s">
        <v>905</v>
      </c>
      <c r="M855" s="17">
        <f>VLOOKUP($K855,[1]Budget!$V:$AE,5,0)*IF($C855="1 - Revenues",1,IF(AND($C855="5 - Transfers",MID(I855,15,1)="4"),1,-1))</f>
        <v>0</v>
      </c>
      <c r="N855" s="17">
        <f>VLOOKUP($K855,[1]Budget!$V:$AE,6,0)*IF($C855="1 - Revenues",1,IF(AND($C855="5 - Transfers",MID(J855,15,1)="4"),1,-1))</f>
        <v>0</v>
      </c>
      <c r="O855" s="17">
        <f>IFERROR(IF(RIGHT(LEFT(K855,15),1)="4",VLOOKUP(K855,'[1]Budget Worksheet'!A:B,2,0),-1*VLOOKUP(K855,'[1]Budget Worksheet'!A:B,2,0)),0)</f>
        <v>-300</v>
      </c>
      <c r="P855" s="17">
        <f>VLOOKUP($K855,[1]Budget!$V:$AE,8,0)*IF($C855="1 - Revenues",1,IF(AND($C855="5 - Transfers",MID($K855,15,1)="4"),1,-1))</f>
        <v>-300</v>
      </c>
      <c r="Q855" s="17">
        <f>VLOOKUP($K855,[1]Budget!$V:$AE,10,0)*IF($C855="1 - Revenues",1,IF(AND($C855="5 - Transfers",MID(K855,15,1)="4"),1,-1))</f>
        <v>0</v>
      </c>
      <c r="S855" s="18" t="b">
        <f>IF(LEFT(C855,1)="1",1,-1)*SUMIF([1]Budget!V:V,'Budget Worksheet for Pivot Tabl'!K855,[1]Budget!AC:AC)=P855</f>
        <v>1</v>
      </c>
    </row>
    <row r="856" spans="1:19" x14ac:dyDescent="0.25">
      <c r="A856" t="s">
        <v>16</v>
      </c>
      <c r="B856" t="s">
        <v>2</v>
      </c>
      <c r="C856" t="s">
        <v>9</v>
      </c>
      <c r="D856" t="str">
        <f t="shared" si="13"/>
        <v>OUTFLOWS</v>
      </c>
      <c r="E856" t="s">
        <v>110</v>
      </c>
      <c r="F856" t="s">
        <v>111</v>
      </c>
      <c r="G856" t="s">
        <v>102</v>
      </c>
      <c r="H856" t="s">
        <v>212</v>
      </c>
      <c r="I856" t="s">
        <v>325</v>
      </c>
      <c r="J856" t="s">
        <v>326</v>
      </c>
      <c r="K856" t="s">
        <v>1391</v>
      </c>
      <c r="L856" t="s">
        <v>952</v>
      </c>
      <c r="M856" s="17">
        <f>VLOOKUP($K856,[1]Budget!$V:$AE,5,0)*IF($C856="1 - Revenues",1,IF(AND($C856="5 - Transfers",MID(I856,15,1)="4"),1,-1))</f>
        <v>-5000</v>
      </c>
      <c r="N856" s="17">
        <f>VLOOKUP($K856,[1]Budget!$V:$AE,6,0)*IF($C856="1 - Revenues",1,IF(AND($C856="5 - Transfers",MID(J856,15,1)="4"),1,-1))</f>
        <v>-5000</v>
      </c>
      <c r="O856" s="17">
        <f>IFERROR(IF(RIGHT(LEFT(K856,15),1)="4",VLOOKUP(K856,'[1]Budget Worksheet'!A:B,2,0),-1*VLOOKUP(K856,'[1]Budget Worksheet'!A:B,2,0)),0)</f>
        <v>-4500</v>
      </c>
      <c r="P856" s="17">
        <f>VLOOKUP($K856,[1]Budget!$V:$AE,8,0)*IF($C856="1 - Revenues",1,IF(AND($C856="5 - Transfers",MID($K856,15,1)="4"),1,-1))</f>
        <v>-4500</v>
      </c>
      <c r="Q856" s="17">
        <f>VLOOKUP($K856,[1]Budget!$V:$AE,10,0)*IF($C856="1 - Revenues",1,IF(AND($C856="5 - Transfers",MID(K856,15,1)="4"),1,-1))</f>
        <v>0</v>
      </c>
      <c r="S856" s="18" t="b">
        <f>IF(LEFT(C856,1)="1",1,-1)*SUMIF([1]Budget!V:V,'Budget Worksheet for Pivot Tabl'!K856,[1]Budget!AC:AC)=P856</f>
        <v>1</v>
      </c>
    </row>
    <row r="857" spans="1:19" x14ac:dyDescent="0.25">
      <c r="A857" t="s">
        <v>16</v>
      </c>
      <c r="B857" t="s">
        <v>2</v>
      </c>
      <c r="C857" t="s">
        <v>9</v>
      </c>
      <c r="D857" t="str">
        <f t="shared" si="13"/>
        <v>OUTFLOWS</v>
      </c>
      <c r="E857" t="s">
        <v>110</v>
      </c>
      <c r="F857" t="s">
        <v>111</v>
      </c>
      <c r="G857" t="s">
        <v>102</v>
      </c>
      <c r="H857" t="s">
        <v>212</v>
      </c>
      <c r="I857" t="s">
        <v>325</v>
      </c>
      <c r="J857" t="s">
        <v>326</v>
      </c>
      <c r="K857" t="s">
        <v>1392</v>
      </c>
      <c r="L857" t="s">
        <v>1393</v>
      </c>
      <c r="M857" s="17">
        <f>VLOOKUP($K857,[1]Budget!$V:$AE,5,0)*IF($C857="1 - Revenues",1,IF(AND($C857="5 - Transfers",MID(I857,15,1)="4"),1,-1))</f>
        <v>-2000</v>
      </c>
      <c r="N857" s="17">
        <f>VLOOKUP($K857,[1]Budget!$V:$AE,6,0)*IF($C857="1 - Revenues",1,IF(AND($C857="5 - Transfers",MID(J857,15,1)="4"),1,-1))</f>
        <v>-1000</v>
      </c>
      <c r="O857" s="17">
        <f>IFERROR(IF(RIGHT(LEFT(K857,15),1)="4",VLOOKUP(K857,'[1]Budget Worksheet'!A:B,2,0),-1*VLOOKUP(K857,'[1]Budget Worksheet'!A:B,2,0)),0)</f>
        <v>-1160</v>
      </c>
      <c r="P857" s="17">
        <f>VLOOKUP($K857,[1]Budget!$V:$AE,8,0)*IF($C857="1 - Revenues",1,IF(AND($C857="5 - Transfers",MID($K857,15,1)="4"),1,-1))</f>
        <v>-1160</v>
      </c>
      <c r="Q857" s="17">
        <f>VLOOKUP($K857,[1]Budget!$V:$AE,10,0)*IF($C857="1 - Revenues",1,IF(AND($C857="5 - Transfers",MID(K857,15,1)="4"),1,-1))</f>
        <v>0</v>
      </c>
      <c r="S857" s="18" t="b">
        <f>IF(LEFT(C857,1)="1",1,-1)*SUMIF([1]Budget!V:V,'Budget Worksheet for Pivot Tabl'!K857,[1]Budget!AC:AC)=P857</f>
        <v>1</v>
      </c>
    </row>
    <row r="858" spans="1:19" x14ac:dyDescent="0.25">
      <c r="A858" t="s">
        <v>16</v>
      </c>
      <c r="B858" t="s">
        <v>2</v>
      </c>
      <c r="C858" t="s">
        <v>9</v>
      </c>
      <c r="D858" t="str">
        <f t="shared" si="13"/>
        <v>OUTFLOWS</v>
      </c>
      <c r="E858" t="s">
        <v>110</v>
      </c>
      <c r="F858" t="s">
        <v>111</v>
      </c>
      <c r="G858" t="s">
        <v>102</v>
      </c>
      <c r="H858" t="s">
        <v>212</v>
      </c>
      <c r="I858" t="s">
        <v>325</v>
      </c>
      <c r="J858" t="s">
        <v>326</v>
      </c>
      <c r="K858" t="s">
        <v>1394</v>
      </c>
      <c r="L858" t="s">
        <v>1395</v>
      </c>
      <c r="M858" s="17">
        <f>VLOOKUP($K858,[1]Budget!$V:$AE,5,0)*IF($C858="1 - Revenues",1,IF(AND($C858="5 - Transfers",MID(I858,15,1)="4"),1,-1))</f>
        <v>0</v>
      </c>
      <c r="N858" s="17">
        <f>VLOOKUP($K858,[1]Budget!$V:$AE,6,0)*IF($C858="1 - Revenues",1,IF(AND($C858="5 - Transfers",MID(J858,15,1)="4"),1,-1))</f>
        <v>0</v>
      </c>
      <c r="O858" s="17">
        <f>IFERROR(IF(RIGHT(LEFT(K858,15),1)="4",VLOOKUP(K858,'[1]Budget Worksheet'!A:B,2,0),-1*VLOOKUP(K858,'[1]Budget Worksheet'!A:B,2,0)),0)</f>
        <v>0</v>
      </c>
      <c r="P858" s="17">
        <f>VLOOKUP($K858,[1]Budget!$V:$AE,8,0)*IF($C858="1 - Revenues",1,IF(AND($C858="5 - Transfers",MID($K858,15,1)="4"),1,-1))</f>
        <v>0</v>
      </c>
      <c r="Q858" s="17">
        <f>VLOOKUP($K858,[1]Budget!$V:$AE,10,0)*IF($C858="1 - Revenues",1,IF(AND($C858="5 - Transfers",MID(K858,15,1)="4"),1,-1))</f>
        <v>0</v>
      </c>
      <c r="S858" s="18" t="b">
        <f>IF(LEFT(C858,1)="1",1,-1)*SUMIF([1]Budget!V:V,'Budget Worksheet for Pivot Tabl'!K858,[1]Budget!AC:AC)=P858</f>
        <v>1</v>
      </c>
    </row>
    <row r="859" spans="1:19" x14ac:dyDescent="0.25">
      <c r="A859" t="s">
        <v>16</v>
      </c>
      <c r="B859" t="s">
        <v>2</v>
      </c>
      <c r="C859" t="s">
        <v>9</v>
      </c>
      <c r="D859" t="str">
        <f t="shared" si="13"/>
        <v>OUTFLOWS</v>
      </c>
      <c r="E859" t="s">
        <v>110</v>
      </c>
      <c r="F859" t="s">
        <v>111</v>
      </c>
      <c r="G859" t="s">
        <v>102</v>
      </c>
      <c r="H859" t="s">
        <v>212</v>
      </c>
      <c r="I859" t="s">
        <v>325</v>
      </c>
      <c r="J859" t="s">
        <v>326</v>
      </c>
      <c r="K859" t="s">
        <v>1396</v>
      </c>
      <c r="L859" t="s">
        <v>956</v>
      </c>
      <c r="M859" s="17">
        <f>VLOOKUP($K859,[1]Budget!$V:$AE,5,0)*IF($C859="1 - Revenues",1,IF(AND($C859="5 - Transfers",MID(I859,15,1)="4"),1,-1))</f>
        <v>-9000</v>
      </c>
      <c r="N859" s="17">
        <f>VLOOKUP($K859,[1]Budget!$V:$AE,6,0)*IF($C859="1 - Revenues",1,IF(AND($C859="5 - Transfers",MID(J859,15,1)="4"),1,-1))</f>
        <v>-9000</v>
      </c>
      <c r="O859" s="17">
        <f>IFERROR(IF(RIGHT(LEFT(K859,15),1)="4",VLOOKUP(K859,'[1]Budget Worksheet'!A:B,2,0),-1*VLOOKUP(K859,'[1]Budget Worksheet'!A:B,2,0)),0)</f>
        <v>-11750</v>
      </c>
      <c r="P859" s="17">
        <f>VLOOKUP($K859,[1]Budget!$V:$AE,8,0)*IF($C859="1 - Revenues",1,IF(AND($C859="5 - Transfers",MID($K859,15,1)="4"),1,-1))</f>
        <v>-11750</v>
      </c>
      <c r="Q859" s="17">
        <f>VLOOKUP($K859,[1]Budget!$V:$AE,10,0)*IF($C859="1 - Revenues",1,IF(AND($C859="5 - Transfers",MID(K859,15,1)="4"),1,-1))</f>
        <v>0</v>
      </c>
      <c r="S859" s="18" t="b">
        <f>IF(LEFT(C859,1)="1",1,-1)*SUMIF([1]Budget!V:V,'Budget Worksheet for Pivot Tabl'!K859,[1]Budget!AC:AC)=P859</f>
        <v>1</v>
      </c>
    </row>
    <row r="860" spans="1:19" x14ac:dyDescent="0.25">
      <c r="A860" t="s">
        <v>16</v>
      </c>
      <c r="B860" t="s">
        <v>2</v>
      </c>
      <c r="C860" t="s">
        <v>9</v>
      </c>
      <c r="D860" t="str">
        <f t="shared" si="13"/>
        <v>OUTFLOWS</v>
      </c>
      <c r="E860" t="s">
        <v>110</v>
      </c>
      <c r="F860" t="s">
        <v>111</v>
      </c>
      <c r="G860" t="s">
        <v>102</v>
      </c>
      <c r="H860" t="s">
        <v>212</v>
      </c>
      <c r="I860" t="s">
        <v>325</v>
      </c>
      <c r="J860" t="s">
        <v>326</v>
      </c>
      <c r="K860" t="s">
        <v>1397</v>
      </c>
      <c r="L860" t="s">
        <v>1398</v>
      </c>
      <c r="M860" s="17">
        <f>VLOOKUP($K860,[1]Budget!$V:$AE,5,0)*IF($C860="1 - Revenues",1,IF(AND($C860="5 - Transfers",MID(I860,15,1)="4"),1,-1))</f>
        <v>0</v>
      </c>
      <c r="N860" s="17">
        <f>VLOOKUP($K860,[1]Budget!$V:$AE,6,0)*IF($C860="1 - Revenues",1,IF(AND($C860="5 - Transfers",MID(J860,15,1)="4"),1,-1))</f>
        <v>0</v>
      </c>
      <c r="O860" s="17">
        <f>IFERROR(IF(RIGHT(LEFT(K860,15),1)="4",VLOOKUP(K860,'[1]Budget Worksheet'!A:B,2,0),-1*VLOOKUP(K860,'[1]Budget Worksheet'!A:B,2,0)),0)</f>
        <v>0</v>
      </c>
      <c r="P860" s="17">
        <f>VLOOKUP($K860,[1]Budget!$V:$AE,8,0)*IF($C860="1 - Revenues",1,IF(AND($C860="5 - Transfers",MID($K860,15,1)="4"),1,-1))</f>
        <v>0</v>
      </c>
      <c r="Q860" s="17">
        <f>VLOOKUP($K860,[1]Budget!$V:$AE,10,0)*IF($C860="1 - Revenues",1,IF(AND($C860="5 - Transfers",MID(K860,15,1)="4"),1,-1))</f>
        <v>0</v>
      </c>
      <c r="S860" s="18" t="b">
        <f>IF(LEFT(C860,1)="1",1,-1)*SUMIF([1]Budget!V:V,'Budget Worksheet for Pivot Tabl'!K860,[1]Budget!AC:AC)=P860</f>
        <v>1</v>
      </c>
    </row>
    <row r="861" spans="1:19" x14ac:dyDescent="0.25">
      <c r="A861" t="s">
        <v>16</v>
      </c>
      <c r="B861" t="s">
        <v>2</v>
      </c>
      <c r="C861" t="s">
        <v>9</v>
      </c>
      <c r="D861" t="str">
        <f t="shared" si="13"/>
        <v>OUTFLOWS</v>
      </c>
      <c r="E861" t="s">
        <v>110</v>
      </c>
      <c r="F861" t="s">
        <v>111</v>
      </c>
      <c r="G861" t="s">
        <v>102</v>
      </c>
      <c r="H861" t="s">
        <v>212</v>
      </c>
      <c r="I861" t="s">
        <v>325</v>
      </c>
      <c r="J861" t="s">
        <v>326</v>
      </c>
      <c r="K861" t="s">
        <v>1399</v>
      </c>
      <c r="L861" t="s">
        <v>1058</v>
      </c>
      <c r="M861" s="17">
        <f>VLOOKUP($K861,[1]Budget!$V:$AE,5,0)*IF($C861="1 - Revenues",1,IF(AND($C861="5 - Transfers",MID(I861,15,1)="4"),1,-1))</f>
        <v>0</v>
      </c>
      <c r="N861" s="17">
        <f>VLOOKUP($K861,[1]Budget!$V:$AE,6,0)*IF($C861="1 - Revenues",1,IF(AND($C861="5 - Transfers",MID(J861,15,1)="4"),1,-1))</f>
        <v>0</v>
      </c>
      <c r="O861" s="17">
        <f>IFERROR(IF(RIGHT(LEFT(K861,15),1)="4",VLOOKUP(K861,'[1]Budget Worksheet'!A:B,2,0),-1*VLOOKUP(K861,'[1]Budget Worksheet'!A:B,2,0)),0)</f>
        <v>0</v>
      </c>
      <c r="P861" s="17">
        <f>VLOOKUP($K861,[1]Budget!$V:$AE,8,0)*IF($C861="1 - Revenues",1,IF(AND($C861="5 - Transfers",MID($K861,15,1)="4"),1,-1))</f>
        <v>0</v>
      </c>
      <c r="Q861" s="17">
        <f>VLOOKUP($K861,[1]Budget!$V:$AE,10,0)*IF($C861="1 - Revenues",1,IF(AND($C861="5 - Transfers",MID(K861,15,1)="4"),1,-1))</f>
        <v>0</v>
      </c>
      <c r="S861" s="18" t="b">
        <f>IF(LEFT(C861,1)="1",1,-1)*SUMIF([1]Budget!V:V,'Budget Worksheet for Pivot Tabl'!K861,[1]Budget!AC:AC)=P861</f>
        <v>1</v>
      </c>
    </row>
    <row r="862" spans="1:19" x14ac:dyDescent="0.25">
      <c r="A862" t="s">
        <v>16</v>
      </c>
      <c r="B862" t="s">
        <v>2</v>
      </c>
      <c r="C862" t="s">
        <v>9</v>
      </c>
      <c r="D862" t="str">
        <f t="shared" si="13"/>
        <v>OUTFLOWS</v>
      </c>
      <c r="E862" t="s">
        <v>110</v>
      </c>
      <c r="F862" t="s">
        <v>111</v>
      </c>
      <c r="G862" t="s">
        <v>102</v>
      </c>
      <c r="H862" t="s">
        <v>212</v>
      </c>
      <c r="I862" t="s">
        <v>325</v>
      </c>
      <c r="J862" t="s">
        <v>326</v>
      </c>
      <c r="K862" t="s">
        <v>1400</v>
      </c>
      <c r="L862" t="s">
        <v>492</v>
      </c>
      <c r="M862" s="17">
        <f>VLOOKUP($K862,[1]Budget!$V:$AE,5,0)*IF($C862="1 - Revenues",1,IF(AND($C862="5 - Transfers",MID(I862,15,1)="4"),1,-1))</f>
        <v>-2000</v>
      </c>
      <c r="N862" s="17">
        <f>VLOOKUP($K862,[1]Budget!$V:$AE,6,0)*IF($C862="1 - Revenues",1,IF(AND($C862="5 - Transfers",MID(J862,15,1)="4"),1,-1))</f>
        <v>-3000</v>
      </c>
      <c r="O862" s="17">
        <f>IFERROR(IF(RIGHT(LEFT(K862,15),1)="4",VLOOKUP(K862,'[1]Budget Worksheet'!A:B,2,0),-1*VLOOKUP(K862,'[1]Budget Worksheet'!A:B,2,0)),0)</f>
        <v>-3200</v>
      </c>
      <c r="P862" s="17">
        <f>VLOOKUP($K862,[1]Budget!$V:$AE,8,0)*IF($C862="1 - Revenues",1,IF(AND($C862="5 - Transfers",MID($K862,15,1)="4"),1,-1))</f>
        <v>-3200</v>
      </c>
      <c r="Q862" s="17">
        <f>VLOOKUP($K862,[1]Budget!$V:$AE,10,0)*IF($C862="1 - Revenues",1,IF(AND($C862="5 - Transfers",MID(K862,15,1)="4"),1,-1))</f>
        <v>0</v>
      </c>
      <c r="S862" s="18" t="b">
        <f>IF(LEFT(C862,1)="1",1,-1)*SUMIF([1]Budget!V:V,'Budget Worksheet for Pivot Tabl'!K862,[1]Budget!AC:AC)=P862</f>
        <v>1</v>
      </c>
    </row>
    <row r="863" spans="1:19" x14ac:dyDescent="0.25">
      <c r="A863" t="s">
        <v>16</v>
      </c>
      <c r="B863" t="s">
        <v>2</v>
      </c>
      <c r="C863" t="s">
        <v>9</v>
      </c>
      <c r="D863" t="str">
        <f t="shared" si="13"/>
        <v>OUTFLOWS</v>
      </c>
      <c r="E863" t="s">
        <v>110</v>
      </c>
      <c r="F863" t="s">
        <v>111</v>
      </c>
      <c r="G863" t="s">
        <v>102</v>
      </c>
      <c r="H863" t="s">
        <v>212</v>
      </c>
      <c r="I863" t="s">
        <v>325</v>
      </c>
      <c r="J863" t="s">
        <v>326</v>
      </c>
      <c r="K863" t="s">
        <v>1401</v>
      </c>
      <c r="L863" t="s">
        <v>645</v>
      </c>
      <c r="M863" s="17">
        <f>VLOOKUP($K863,[1]Budget!$V:$AE,5,0)*IF($C863="1 - Revenues",1,IF(AND($C863="5 - Transfers",MID(I863,15,1)="4"),1,-1))</f>
        <v>-308000</v>
      </c>
      <c r="N863" s="17">
        <f>VLOOKUP($K863,[1]Budget!$V:$AE,6,0)*IF($C863="1 - Revenues",1,IF(AND($C863="5 - Transfers",MID(J863,15,1)="4"),1,-1))</f>
        <v>-308000</v>
      </c>
      <c r="O863" s="17">
        <f>IFERROR(IF(RIGHT(LEFT(K863,15),1)="4",VLOOKUP(K863,'[1]Budget Worksheet'!A:B,2,0),-1*VLOOKUP(K863,'[1]Budget Worksheet'!A:B,2,0)),0)</f>
        <v>-308400</v>
      </c>
      <c r="P863" s="17">
        <f>VLOOKUP($K863,[1]Budget!$V:$AE,8,0)*IF($C863="1 - Revenues",1,IF(AND($C863="5 - Transfers",MID($K863,15,1)="4"),1,-1))</f>
        <v>-303000</v>
      </c>
      <c r="Q863" s="17">
        <f>VLOOKUP($K863,[1]Budget!$V:$AE,10,0)*IF($C863="1 - Revenues",1,IF(AND($C863="5 - Transfers",MID(K863,15,1)="4"),1,-1))</f>
        <v>5400</v>
      </c>
      <c r="S863" s="18" t="b">
        <f>IF(LEFT(C863,1)="1",1,-1)*SUMIF([1]Budget!V:V,'Budget Worksheet for Pivot Tabl'!K863,[1]Budget!AC:AC)=P863</f>
        <v>1</v>
      </c>
    </row>
    <row r="864" spans="1:19" x14ac:dyDescent="0.25">
      <c r="A864" t="s">
        <v>16</v>
      </c>
      <c r="B864" t="s">
        <v>2</v>
      </c>
      <c r="C864" t="s">
        <v>9</v>
      </c>
      <c r="D864" t="str">
        <f t="shared" si="13"/>
        <v>OUTFLOWS</v>
      </c>
      <c r="E864" t="s">
        <v>110</v>
      </c>
      <c r="F864" t="s">
        <v>111</v>
      </c>
      <c r="G864" t="s">
        <v>102</v>
      </c>
      <c r="H864" t="s">
        <v>212</v>
      </c>
      <c r="I864" t="s">
        <v>325</v>
      </c>
      <c r="J864" t="s">
        <v>326</v>
      </c>
      <c r="K864" t="s">
        <v>1402</v>
      </c>
      <c r="L864" t="s">
        <v>647</v>
      </c>
      <c r="M864" s="17">
        <f>VLOOKUP($K864,[1]Budget!$V:$AE,5,0)*IF($C864="1 - Revenues",1,IF(AND($C864="5 - Transfers",MID(I864,15,1)="4"),1,-1))</f>
        <v>0</v>
      </c>
      <c r="N864" s="17">
        <f>VLOOKUP($K864,[1]Budget!$V:$AE,6,0)*IF($C864="1 - Revenues",1,IF(AND($C864="5 - Transfers",MID(J864,15,1)="4"),1,-1))</f>
        <v>0</v>
      </c>
      <c r="O864" s="17">
        <f>IFERROR(IF(RIGHT(LEFT(K864,15),1)="4",VLOOKUP(K864,'[1]Budget Worksheet'!A:B,2,0),-1*VLOOKUP(K864,'[1]Budget Worksheet'!A:B,2,0)),0)</f>
        <v>-200</v>
      </c>
      <c r="P864" s="17">
        <f>VLOOKUP($K864,[1]Budget!$V:$AE,8,0)*IF($C864="1 - Revenues",1,IF(AND($C864="5 - Transfers",MID($K864,15,1)="4"),1,-1))</f>
        <v>-200</v>
      </c>
      <c r="Q864" s="17">
        <f>VLOOKUP($K864,[1]Budget!$V:$AE,10,0)*IF($C864="1 - Revenues",1,IF(AND($C864="5 - Transfers",MID(K864,15,1)="4"),1,-1))</f>
        <v>0</v>
      </c>
      <c r="S864" s="18" t="b">
        <f>IF(LEFT(C864,1)="1",1,-1)*SUMIF([1]Budget!V:V,'Budget Worksheet for Pivot Tabl'!K864,[1]Budget!AC:AC)=P864</f>
        <v>1</v>
      </c>
    </row>
    <row r="865" spans="1:19" x14ac:dyDescent="0.25">
      <c r="A865" t="s">
        <v>16</v>
      </c>
      <c r="B865" t="s">
        <v>2</v>
      </c>
      <c r="C865" t="s">
        <v>9</v>
      </c>
      <c r="D865" t="str">
        <f t="shared" si="13"/>
        <v>OUTFLOWS</v>
      </c>
      <c r="E865" t="s">
        <v>110</v>
      </c>
      <c r="F865" t="s">
        <v>111</v>
      </c>
      <c r="G865" t="s">
        <v>102</v>
      </c>
      <c r="H865" t="s">
        <v>212</v>
      </c>
      <c r="I865" t="s">
        <v>325</v>
      </c>
      <c r="J865" t="s">
        <v>326</v>
      </c>
      <c r="K865" t="s">
        <v>1403</v>
      </c>
      <c r="L865" t="s">
        <v>651</v>
      </c>
      <c r="M865" s="17">
        <f>VLOOKUP($K865,[1]Budget!$V:$AE,5,0)*IF($C865="1 - Revenues",1,IF(AND($C865="5 - Transfers",MID(I865,15,1)="4"),1,-1))</f>
        <v>-16000</v>
      </c>
      <c r="N865" s="17">
        <f>VLOOKUP($K865,[1]Budget!$V:$AE,6,0)*IF($C865="1 - Revenues",1,IF(AND($C865="5 - Transfers",MID(J865,15,1)="4"),1,-1))</f>
        <v>-22000</v>
      </c>
      <c r="O865" s="17">
        <f>IFERROR(IF(RIGHT(LEFT(K865,15),1)="4",VLOOKUP(K865,'[1]Budget Worksheet'!A:B,2,0),-1*VLOOKUP(K865,'[1]Budget Worksheet'!A:B,2,0)),0)</f>
        <v>-22500</v>
      </c>
      <c r="P865" s="17">
        <f>VLOOKUP($K865,[1]Budget!$V:$AE,8,0)*IF($C865="1 - Revenues",1,IF(AND($C865="5 - Transfers",MID($K865,15,1)="4"),1,-1))</f>
        <v>-22500</v>
      </c>
      <c r="Q865" s="17">
        <f>VLOOKUP($K865,[1]Budget!$V:$AE,10,0)*IF($C865="1 - Revenues",1,IF(AND($C865="5 - Transfers",MID(K865,15,1)="4"),1,-1))</f>
        <v>0</v>
      </c>
      <c r="S865" s="18" t="b">
        <f>IF(LEFT(C865,1)="1",1,-1)*SUMIF([1]Budget!V:V,'Budget Worksheet for Pivot Tabl'!K865,[1]Budget!AC:AC)=P865</f>
        <v>1</v>
      </c>
    </row>
    <row r="866" spans="1:19" x14ac:dyDescent="0.25">
      <c r="A866" t="s">
        <v>16</v>
      </c>
      <c r="B866" t="s">
        <v>2</v>
      </c>
      <c r="C866" t="s">
        <v>9</v>
      </c>
      <c r="D866" t="str">
        <f t="shared" si="13"/>
        <v>OUTFLOWS</v>
      </c>
      <c r="E866" t="s">
        <v>110</v>
      </c>
      <c r="F866" t="s">
        <v>111</v>
      </c>
      <c r="G866" t="s">
        <v>102</v>
      </c>
      <c r="H866" t="s">
        <v>212</v>
      </c>
      <c r="I866" t="s">
        <v>325</v>
      </c>
      <c r="J866" t="s">
        <v>326</v>
      </c>
      <c r="K866" t="s">
        <v>1404</v>
      </c>
      <c r="L866" t="s">
        <v>653</v>
      </c>
      <c r="M866" s="17">
        <f>VLOOKUP($K866,[1]Budget!$V:$AE,5,0)*IF($C866="1 - Revenues",1,IF(AND($C866="5 - Transfers",MID(I866,15,1)="4"),1,-1))</f>
        <v>-13000</v>
      </c>
      <c r="N866" s="17">
        <f>VLOOKUP($K866,[1]Budget!$V:$AE,6,0)*IF($C866="1 - Revenues",1,IF(AND($C866="5 - Transfers",MID(J866,15,1)="4"),1,-1))</f>
        <v>0</v>
      </c>
      <c r="O866" s="17">
        <f>IFERROR(IF(RIGHT(LEFT(K866,15),1)="4",VLOOKUP(K866,'[1]Budget Worksheet'!A:B,2,0),-1*VLOOKUP(K866,'[1]Budget Worksheet'!A:B,2,0)),0)</f>
        <v>-15000</v>
      </c>
      <c r="P866" s="17">
        <f>VLOOKUP($K866,[1]Budget!$V:$AE,8,0)*IF($C866="1 - Revenues",1,IF(AND($C866="5 - Transfers",MID($K866,15,1)="4"),1,-1))</f>
        <v>0</v>
      </c>
      <c r="Q866" s="17">
        <f>VLOOKUP($K866,[1]Budget!$V:$AE,10,0)*IF($C866="1 - Revenues",1,IF(AND($C866="5 - Transfers",MID(K866,15,1)="4"),1,-1))</f>
        <v>15000</v>
      </c>
      <c r="S866" s="18" t="b">
        <f>IF(LEFT(C866,1)="1",1,-1)*SUMIF([1]Budget!V:V,'Budget Worksheet for Pivot Tabl'!K866,[1]Budget!AC:AC)=P866</f>
        <v>1</v>
      </c>
    </row>
    <row r="867" spans="1:19" x14ac:dyDescent="0.25">
      <c r="A867" t="s">
        <v>16</v>
      </c>
      <c r="B867" t="s">
        <v>2</v>
      </c>
      <c r="C867" t="s">
        <v>10</v>
      </c>
      <c r="D867" t="str">
        <f t="shared" si="13"/>
        <v>OUTFLOWS</v>
      </c>
      <c r="E867" t="s">
        <v>110</v>
      </c>
      <c r="F867" t="s">
        <v>111</v>
      </c>
      <c r="G867" t="s">
        <v>102</v>
      </c>
      <c r="H867" t="s">
        <v>212</v>
      </c>
      <c r="I867" t="s">
        <v>325</v>
      </c>
      <c r="J867" t="s">
        <v>326</v>
      </c>
      <c r="K867" t="s">
        <v>1405</v>
      </c>
      <c r="L867" t="s">
        <v>538</v>
      </c>
      <c r="M867" s="17">
        <f>VLOOKUP($K867,[1]Budget!$V:$AE,5,0)*IF($C867="1 - Revenues",1,IF(AND($C867="5 - Transfers",MID(I867,15,1)="4"),1,-1))</f>
        <v>0</v>
      </c>
      <c r="N867" s="17">
        <f>VLOOKUP($K867,[1]Budget!$V:$AE,6,0)*IF($C867="1 - Revenues",1,IF(AND($C867="5 - Transfers",MID(J867,15,1)="4"),1,-1))</f>
        <v>0</v>
      </c>
      <c r="O867" s="17">
        <f>IFERROR(IF(RIGHT(LEFT(K867,15),1)="4",VLOOKUP(K867,'[1]Budget Worksheet'!A:B,2,0),-1*VLOOKUP(K867,'[1]Budget Worksheet'!A:B,2,0)),0)</f>
        <v>-220000</v>
      </c>
      <c r="P867" s="17">
        <f>VLOOKUP($K867,[1]Budget!$V:$AE,8,0)*IF($C867="1 - Revenues",1,IF(AND($C867="5 - Transfers",MID($K867,15,1)="4"),1,-1))</f>
        <v>-220000</v>
      </c>
      <c r="Q867" s="17">
        <f>VLOOKUP($K867,[1]Budget!$V:$AE,10,0)*IF($C867="1 - Revenues",1,IF(AND($C867="5 - Transfers",MID(K867,15,1)="4"),1,-1))</f>
        <v>0</v>
      </c>
      <c r="S867" s="18" t="b">
        <f>IF(LEFT(C867,1)="1",1,-1)*SUMIF([1]Budget!V:V,'Budget Worksheet for Pivot Tabl'!K867,[1]Budget!AC:AC)=P867</f>
        <v>1</v>
      </c>
    </row>
    <row r="868" spans="1:19" x14ac:dyDescent="0.25">
      <c r="A868" t="s">
        <v>16</v>
      </c>
      <c r="B868" t="s">
        <v>2</v>
      </c>
      <c r="C868" t="s">
        <v>10</v>
      </c>
      <c r="D868" t="str">
        <f t="shared" si="13"/>
        <v>OUTFLOWS</v>
      </c>
      <c r="E868" t="s">
        <v>110</v>
      </c>
      <c r="F868" t="s">
        <v>111</v>
      </c>
      <c r="G868" t="s">
        <v>102</v>
      </c>
      <c r="H868" t="s">
        <v>212</v>
      </c>
      <c r="I868" t="s">
        <v>325</v>
      </c>
      <c r="J868" t="s">
        <v>326</v>
      </c>
      <c r="K868" t="s">
        <v>1406</v>
      </c>
      <c r="L868" t="s">
        <v>1167</v>
      </c>
      <c r="M868" s="17">
        <f>VLOOKUP($K868,[1]Budget!$V:$AE,5,0)*IF($C868="1 - Revenues",1,IF(AND($C868="5 - Transfers",MID(I868,15,1)="4"),1,-1))</f>
        <v>-26000</v>
      </c>
      <c r="N868" s="17">
        <f>VLOOKUP($K868,[1]Budget!$V:$AE,6,0)*IF($C868="1 - Revenues",1,IF(AND($C868="5 - Transfers",MID(J868,15,1)="4"),1,-1))</f>
        <v>0</v>
      </c>
      <c r="O868" s="17">
        <f>IFERROR(IF(RIGHT(LEFT(K868,15),1)="4",VLOOKUP(K868,'[1]Budget Worksheet'!A:B,2,0),-1*VLOOKUP(K868,'[1]Budget Worksheet'!A:B,2,0)),0)</f>
        <v>0</v>
      </c>
      <c r="P868" s="17">
        <f>VLOOKUP($K868,[1]Budget!$V:$AE,8,0)*IF($C868="1 - Revenues",1,IF(AND($C868="5 - Transfers",MID($K868,15,1)="4"),1,-1))</f>
        <v>0</v>
      </c>
      <c r="Q868" s="17">
        <f>VLOOKUP($K868,[1]Budget!$V:$AE,10,0)*IF($C868="1 - Revenues",1,IF(AND($C868="5 - Transfers",MID(K868,15,1)="4"),1,-1))</f>
        <v>0</v>
      </c>
      <c r="S868" s="18" t="b">
        <f>IF(LEFT(C868,1)="1",1,-1)*SUMIF([1]Budget!V:V,'Budget Worksheet for Pivot Tabl'!K868,[1]Budget!AC:AC)=P868</f>
        <v>1</v>
      </c>
    </row>
    <row r="869" spans="1:19" x14ac:dyDescent="0.25">
      <c r="A869" t="s">
        <v>16</v>
      </c>
      <c r="B869" t="s">
        <v>2</v>
      </c>
      <c r="C869" t="s">
        <v>8</v>
      </c>
      <c r="D869" t="str">
        <f t="shared" si="13"/>
        <v>OUTFLOWS</v>
      </c>
      <c r="E869" t="s">
        <v>110</v>
      </c>
      <c r="F869" t="s">
        <v>111</v>
      </c>
      <c r="G869" t="s">
        <v>102</v>
      </c>
      <c r="H869" t="s">
        <v>212</v>
      </c>
      <c r="I869" t="s">
        <v>39</v>
      </c>
      <c r="J869" t="s">
        <v>416</v>
      </c>
      <c r="K869" t="s">
        <v>1407</v>
      </c>
      <c r="L869" t="s">
        <v>590</v>
      </c>
      <c r="M869" s="17">
        <f>VLOOKUP($K869,[1]Budget!$V:$AE,5,0)*IF($C869="1 - Revenues",1,IF(AND($C869="5 - Transfers",MID(I869,15,1)="4"),1,-1))</f>
        <v>-148000</v>
      </c>
      <c r="N869" s="17">
        <f>VLOOKUP($K869,[1]Budget!$V:$AE,6,0)*IF($C869="1 - Revenues",1,IF(AND($C869="5 - Transfers",MID(J869,15,1)="4"),1,-1))</f>
        <v>-155000</v>
      </c>
      <c r="O869" s="17">
        <f>IFERROR(IF(RIGHT(LEFT(K869,15),1)="4",VLOOKUP(K869,'[1]Budget Worksheet'!A:B,2,0),-1*VLOOKUP(K869,'[1]Budget Worksheet'!A:B,2,0)),0)</f>
        <v>-150130</v>
      </c>
      <c r="P869" s="17">
        <f>VLOOKUP($K869,[1]Budget!$V:$AE,8,0)*IF($C869="1 - Revenues",1,IF(AND($C869="5 - Transfers",MID($K869,15,1)="4"),1,-1))</f>
        <v>-150130</v>
      </c>
      <c r="Q869" s="17">
        <f>VLOOKUP($K869,[1]Budget!$V:$AE,10,0)*IF($C869="1 - Revenues",1,IF(AND($C869="5 - Transfers",MID(K869,15,1)="4"),1,-1))</f>
        <v>0</v>
      </c>
      <c r="S869" s="18" t="b">
        <f>IF(LEFT(C869,1)="1",1,-1)*SUMIF([1]Budget!V:V,'Budget Worksheet for Pivot Tabl'!K869,[1]Budget!AC:AC)=P869</f>
        <v>1</v>
      </c>
    </row>
    <row r="870" spans="1:19" x14ac:dyDescent="0.25">
      <c r="A870" t="s">
        <v>16</v>
      </c>
      <c r="B870" t="s">
        <v>2</v>
      </c>
      <c r="C870" t="s">
        <v>8</v>
      </c>
      <c r="D870" t="str">
        <f t="shared" si="13"/>
        <v>OUTFLOWS</v>
      </c>
      <c r="E870" t="s">
        <v>110</v>
      </c>
      <c r="F870" t="s">
        <v>111</v>
      </c>
      <c r="G870" t="s">
        <v>102</v>
      </c>
      <c r="H870" t="s">
        <v>212</v>
      </c>
      <c r="I870" t="s">
        <v>39</v>
      </c>
      <c r="J870" t="s">
        <v>416</v>
      </c>
      <c r="K870" t="s">
        <v>1408</v>
      </c>
      <c r="L870" t="s">
        <v>582</v>
      </c>
      <c r="M870" s="17">
        <f>VLOOKUP($K870,[1]Budget!$V:$AE,5,0)*IF($C870="1 - Revenues",1,IF(AND($C870="5 - Transfers",MID(I870,15,1)="4"),1,-1))</f>
        <v>-19000</v>
      </c>
      <c r="N870" s="17">
        <f>VLOOKUP($K870,[1]Budget!$V:$AE,6,0)*IF($C870="1 - Revenues",1,IF(AND($C870="5 - Transfers",MID(J870,15,1)="4"),1,-1))</f>
        <v>-19000</v>
      </c>
      <c r="O870" s="17">
        <f>IFERROR(IF(RIGHT(LEFT(K870,15),1)="4",VLOOKUP(K870,'[1]Budget Worksheet'!A:B,2,0),-1*VLOOKUP(K870,'[1]Budget Worksheet'!A:B,2,0)),0)</f>
        <v>-21600</v>
      </c>
      <c r="P870" s="17">
        <f>VLOOKUP($K870,[1]Budget!$V:$AE,8,0)*IF($C870="1 - Revenues",1,IF(AND($C870="5 - Transfers",MID($K870,15,1)="4"),1,-1))</f>
        <v>-21600</v>
      </c>
      <c r="Q870" s="17">
        <f>VLOOKUP($K870,[1]Budget!$V:$AE,10,0)*IF($C870="1 - Revenues",1,IF(AND($C870="5 - Transfers",MID(K870,15,1)="4"),1,-1))</f>
        <v>0</v>
      </c>
      <c r="S870" s="18" t="b">
        <f>IF(LEFT(C870,1)="1",1,-1)*SUMIF([1]Budget!V:V,'Budget Worksheet for Pivot Tabl'!K870,[1]Budget!AC:AC)=P870</f>
        <v>1</v>
      </c>
    </row>
    <row r="871" spans="1:19" x14ac:dyDescent="0.25">
      <c r="A871" t="s">
        <v>16</v>
      </c>
      <c r="B871" t="s">
        <v>2</v>
      </c>
      <c r="C871" t="s">
        <v>8</v>
      </c>
      <c r="D871" t="str">
        <f t="shared" si="13"/>
        <v>OUTFLOWS</v>
      </c>
      <c r="E871" t="s">
        <v>110</v>
      </c>
      <c r="F871" t="s">
        <v>111</v>
      </c>
      <c r="G871" t="s">
        <v>102</v>
      </c>
      <c r="H871" t="s">
        <v>212</v>
      </c>
      <c r="I871" t="s">
        <v>39</v>
      </c>
      <c r="J871" t="s">
        <v>416</v>
      </c>
      <c r="K871" t="s">
        <v>1409</v>
      </c>
      <c r="L871" t="s">
        <v>593</v>
      </c>
      <c r="M871" s="17">
        <f>VLOOKUP($K871,[1]Budget!$V:$AE,5,0)*IF($C871="1 - Revenues",1,IF(AND($C871="5 - Transfers",MID(I871,15,1)="4"),1,-1))</f>
        <v>-6000</v>
      </c>
      <c r="N871" s="17">
        <f>VLOOKUP($K871,[1]Budget!$V:$AE,6,0)*IF($C871="1 - Revenues",1,IF(AND($C871="5 - Transfers",MID(J871,15,1)="4"),1,-1))</f>
        <v>-12000</v>
      </c>
      <c r="O871" s="17">
        <f>IFERROR(IF(RIGHT(LEFT(K871,15),1)="4",VLOOKUP(K871,'[1]Budget Worksheet'!A:B,2,0),-1*VLOOKUP(K871,'[1]Budget Worksheet'!A:B,2,0)),0)</f>
        <v>-4120</v>
      </c>
      <c r="P871" s="17">
        <f>VLOOKUP($K871,[1]Budget!$V:$AE,8,0)*IF($C871="1 - Revenues",1,IF(AND($C871="5 - Transfers",MID($K871,15,1)="4"),1,-1))</f>
        <v>-15000</v>
      </c>
      <c r="Q871" s="17">
        <f>VLOOKUP($K871,[1]Budget!$V:$AE,10,0)*IF($C871="1 - Revenues",1,IF(AND($C871="5 - Transfers",MID(K871,15,1)="4"),1,-1))</f>
        <v>-10880</v>
      </c>
      <c r="S871" s="18" t="b">
        <f>IF(LEFT(C871,1)="1",1,-1)*SUMIF([1]Budget!V:V,'Budget Worksheet for Pivot Tabl'!K871,[1]Budget!AC:AC)=P871</f>
        <v>1</v>
      </c>
    </row>
    <row r="872" spans="1:19" x14ac:dyDescent="0.25">
      <c r="A872" t="s">
        <v>16</v>
      </c>
      <c r="B872" t="s">
        <v>2</v>
      </c>
      <c r="C872" t="s">
        <v>8</v>
      </c>
      <c r="D872" t="str">
        <f t="shared" si="13"/>
        <v>OUTFLOWS</v>
      </c>
      <c r="E872" t="s">
        <v>110</v>
      </c>
      <c r="F872" t="s">
        <v>111</v>
      </c>
      <c r="G872" t="s">
        <v>102</v>
      </c>
      <c r="H872" t="s">
        <v>212</v>
      </c>
      <c r="I872" t="s">
        <v>39</v>
      </c>
      <c r="J872" t="s">
        <v>416</v>
      </c>
      <c r="K872" t="s">
        <v>1410</v>
      </c>
      <c r="L872" t="s">
        <v>919</v>
      </c>
      <c r="M872" s="17">
        <f>VLOOKUP($K872,[1]Budget!$V:$AE,5,0)*IF($C872="1 - Revenues",1,IF(AND($C872="5 - Transfers",MID(I872,15,1)="4"),1,-1))</f>
        <v>0</v>
      </c>
      <c r="N872" s="17">
        <f>VLOOKUP($K872,[1]Budget!$V:$AE,6,0)*IF($C872="1 - Revenues",1,IF(AND($C872="5 - Transfers",MID(J872,15,1)="4"),1,-1))</f>
        <v>-1000</v>
      </c>
      <c r="O872" s="17">
        <f>IFERROR(IF(RIGHT(LEFT(K872,15),1)="4",VLOOKUP(K872,'[1]Budget Worksheet'!A:B,2,0),-1*VLOOKUP(K872,'[1]Budget Worksheet'!A:B,2,0)),0)</f>
        <v>0</v>
      </c>
      <c r="P872" s="17">
        <f>VLOOKUP($K872,[1]Budget!$V:$AE,8,0)*IF($C872="1 - Revenues",1,IF(AND($C872="5 - Transfers",MID($K872,15,1)="4"),1,-1))</f>
        <v>0</v>
      </c>
      <c r="Q872" s="17">
        <f>VLOOKUP($K872,[1]Budget!$V:$AE,10,0)*IF($C872="1 - Revenues",1,IF(AND($C872="5 - Transfers",MID(K872,15,1)="4"),1,-1))</f>
        <v>0</v>
      </c>
      <c r="S872" s="18" t="b">
        <f>IF(LEFT(C872,1)="1",1,-1)*SUMIF([1]Budget!V:V,'Budget Worksheet for Pivot Tabl'!K872,[1]Budget!AC:AC)=P872</f>
        <v>1</v>
      </c>
    </row>
    <row r="873" spans="1:19" x14ac:dyDescent="0.25">
      <c r="A873" t="s">
        <v>16</v>
      </c>
      <c r="B873" t="s">
        <v>2</v>
      </c>
      <c r="C873" t="s">
        <v>8</v>
      </c>
      <c r="D873" t="str">
        <f t="shared" si="13"/>
        <v>OUTFLOWS</v>
      </c>
      <c r="E873" t="s">
        <v>110</v>
      </c>
      <c r="F873" t="s">
        <v>111</v>
      </c>
      <c r="G873" t="s">
        <v>102</v>
      </c>
      <c r="H873" t="s">
        <v>212</v>
      </c>
      <c r="I873" t="s">
        <v>39</v>
      </c>
      <c r="J873" t="s">
        <v>416</v>
      </c>
      <c r="K873" t="s">
        <v>1411</v>
      </c>
      <c r="L873" t="s">
        <v>599</v>
      </c>
      <c r="M873" s="17">
        <f>VLOOKUP($K873,[1]Budget!$V:$AE,5,0)*IF($C873="1 - Revenues",1,IF(AND($C873="5 - Transfers",MID(I873,15,1)="4"),1,-1))</f>
        <v>0</v>
      </c>
      <c r="N873" s="17">
        <f>VLOOKUP($K873,[1]Budget!$V:$AE,6,0)*IF($C873="1 - Revenues",1,IF(AND($C873="5 - Transfers",MID(J873,15,1)="4"),1,-1))</f>
        <v>0</v>
      </c>
      <c r="O873" s="17">
        <f>IFERROR(IF(RIGHT(LEFT(K873,15),1)="4",VLOOKUP(K873,'[1]Budget Worksheet'!A:B,2,0),-1*VLOOKUP(K873,'[1]Budget Worksheet'!A:B,2,0)),0)</f>
        <v>-2200</v>
      </c>
      <c r="P873" s="17">
        <f>VLOOKUP($K873,[1]Budget!$V:$AE,8,0)*IF($C873="1 - Revenues",1,IF(AND($C873="5 - Transfers",MID($K873,15,1)="4"),1,-1))</f>
        <v>-2200</v>
      </c>
      <c r="Q873" s="17">
        <f>VLOOKUP($K873,[1]Budget!$V:$AE,10,0)*IF($C873="1 - Revenues",1,IF(AND($C873="5 - Transfers",MID(K873,15,1)="4"),1,-1))</f>
        <v>0</v>
      </c>
      <c r="S873" s="18" t="b">
        <f>IF(LEFT(C873,1)="1",1,-1)*SUMIF([1]Budget!V:V,'Budget Worksheet for Pivot Tabl'!K873,[1]Budget!AC:AC)=P873</f>
        <v>1</v>
      </c>
    </row>
    <row r="874" spans="1:19" x14ac:dyDescent="0.25">
      <c r="A874" t="s">
        <v>16</v>
      </c>
      <c r="B874" t="s">
        <v>2</v>
      </c>
      <c r="C874" t="s">
        <v>8</v>
      </c>
      <c r="D874" t="str">
        <f t="shared" si="13"/>
        <v>OUTFLOWS</v>
      </c>
      <c r="E874" t="s">
        <v>110</v>
      </c>
      <c r="F874" t="s">
        <v>111</v>
      </c>
      <c r="G874" t="s">
        <v>102</v>
      </c>
      <c r="H874" t="s">
        <v>212</v>
      </c>
      <c r="I874" t="s">
        <v>39</v>
      </c>
      <c r="J874" t="s">
        <v>416</v>
      </c>
      <c r="K874" t="s">
        <v>1412</v>
      </c>
      <c r="L874" t="s">
        <v>601</v>
      </c>
      <c r="M874" s="17">
        <f>VLOOKUP($K874,[1]Budget!$V:$AE,5,0)*IF($C874="1 - Revenues",1,IF(AND($C874="5 - Transfers",MID(I874,15,1)="4"),1,-1))</f>
        <v>0</v>
      </c>
      <c r="N874" s="17">
        <f>VLOOKUP($K874,[1]Budget!$V:$AE,6,0)*IF($C874="1 - Revenues",1,IF(AND($C874="5 - Transfers",MID(J874,15,1)="4"),1,-1))</f>
        <v>0</v>
      </c>
      <c r="O874" s="17">
        <f>IFERROR(IF(RIGHT(LEFT(K874,15),1)="4",VLOOKUP(K874,'[1]Budget Worksheet'!A:B,2,0),-1*VLOOKUP(K874,'[1]Budget Worksheet'!A:B,2,0)),0)</f>
        <v>0</v>
      </c>
      <c r="P874" s="17">
        <f>VLOOKUP($K874,[1]Budget!$V:$AE,8,0)*IF($C874="1 - Revenues",1,IF(AND($C874="5 - Transfers",MID($K874,15,1)="4"),1,-1))</f>
        <v>0</v>
      </c>
      <c r="Q874" s="17">
        <f>VLOOKUP($K874,[1]Budget!$V:$AE,10,0)*IF($C874="1 - Revenues",1,IF(AND($C874="5 - Transfers",MID(K874,15,1)="4"),1,-1))</f>
        <v>0</v>
      </c>
      <c r="S874" s="18" t="b">
        <f>IF(LEFT(C874,1)="1",1,-1)*SUMIF([1]Budget!V:V,'Budget Worksheet for Pivot Tabl'!K874,[1]Budget!AC:AC)=P874</f>
        <v>1</v>
      </c>
    </row>
    <row r="875" spans="1:19" x14ac:dyDescent="0.25">
      <c r="A875" t="s">
        <v>16</v>
      </c>
      <c r="B875" t="s">
        <v>2</v>
      </c>
      <c r="C875" t="s">
        <v>8</v>
      </c>
      <c r="D875" t="str">
        <f t="shared" si="13"/>
        <v>OUTFLOWS</v>
      </c>
      <c r="E875" t="s">
        <v>110</v>
      </c>
      <c r="F875" t="s">
        <v>111</v>
      </c>
      <c r="G875" t="s">
        <v>102</v>
      </c>
      <c r="H875" t="s">
        <v>212</v>
      </c>
      <c r="I875" t="s">
        <v>39</v>
      </c>
      <c r="J875" t="s">
        <v>416</v>
      </c>
      <c r="K875" t="s">
        <v>1413</v>
      </c>
      <c r="L875" t="s">
        <v>603</v>
      </c>
      <c r="M875" s="17">
        <f>VLOOKUP($K875,[1]Budget!$V:$AE,5,0)*IF($C875="1 - Revenues",1,IF(AND($C875="5 - Transfers",MID(I875,15,1)="4"),1,-1))</f>
        <v>0</v>
      </c>
      <c r="N875" s="17">
        <f>VLOOKUP($K875,[1]Budget!$V:$AE,6,0)*IF($C875="1 - Revenues",1,IF(AND($C875="5 - Transfers",MID(J875,15,1)="4"),1,-1))</f>
        <v>0</v>
      </c>
      <c r="O875" s="17">
        <f>IFERROR(IF(RIGHT(LEFT(K875,15),1)="4",VLOOKUP(K875,'[1]Budget Worksheet'!A:B,2,0),-1*VLOOKUP(K875,'[1]Budget Worksheet'!A:B,2,0)),0)</f>
        <v>0</v>
      </c>
      <c r="P875" s="17">
        <f>VLOOKUP($K875,[1]Budget!$V:$AE,8,0)*IF($C875="1 - Revenues",1,IF(AND($C875="5 - Transfers",MID($K875,15,1)="4"),1,-1))</f>
        <v>0</v>
      </c>
      <c r="Q875" s="17">
        <f>VLOOKUP($K875,[1]Budget!$V:$AE,10,0)*IF($C875="1 - Revenues",1,IF(AND($C875="5 - Transfers",MID(K875,15,1)="4"),1,-1))</f>
        <v>0</v>
      </c>
      <c r="S875" s="18" t="b">
        <f>IF(LEFT(C875,1)="1",1,-1)*SUMIF([1]Budget!V:V,'Budget Worksheet for Pivot Tabl'!K875,[1]Budget!AC:AC)=P875</f>
        <v>1</v>
      </c>
    </row>
    <row r="876" spans="1:19" x14ac:dyDescent="0.25">
      <c r="A876" t="s">
        <v>16</v>
      </c>
      <c r="B876" t="s">
        <v>2</v>
      </c>
      <c r="C876" t="s">
        <v>8</v>
      </c>
      <c r="D876" t="str">
        <f t="shared" si="13"/>
        <v>OUTFLOWS</v>
      </c>
      <c r="E876" t="s">
        <v>110</v>
      </c>
      <c r="F876" t="s">
        <v>111</v>
      </c>
      <c r="G876" t="s">
        <v>102</v>
      </c>
      <c r="H876" t="s">
        <v>212</v>
      </c>
      <c r="I876" t="s">
        <v>39</v>
      </c>
      <c r="J876" t="s">
        <v>416</v>
      </c>
      <c r="K876" t="s">
        <v>1414</v>
      </c>
      <c r="L876" t="s">
        <v>470</v>
      </c>
      <c r="M876" s="17">
        <f>VLOOKUP($K876,[1]Budget!$V:$AE,5,0)*IF($C876="1 - Revenues",1,IF(AND($C876="5 - Transfers",MID(I876,15,1)="4"),1,-1))</f>
        <v>-29000</v>
      </c>
      <c r="N876" s="17">
        <f>VLOOKUP($K876,[1]Budget!$V:$AE,6,0)*IF($C876="1 - Revenues",1,IF(AND($C876="5 - Transfers",MID(J876,15,1)="4"),1,-1))</f>
        <v>-32000</v>
      </c>
      <c r="O876" s="17">
        <f>IFERROR(IF(RIGHT(LEFT(K876,15),1)="4",VLOOKUP(K876,'[1]Budget Worksheet'!A:B,2,0),-1*VLOOKUP(K876,'[1]Budget Worksheet'!A:B,2,0)),0)</f>
        <v>-39073</v>
      </c>
      <c r="P876" s="17">
        <f>VLOOKUP($K876,[1]Budget!$V:$AE,8,0)*IF($C876="1 - Revenues",1,IF(AND($C876="5 - Transfers",MID($K876,15,1)="4"),1,-1))</f>
        <v>-46000</v>
      </c>
      <c r="Q876" s="17">
        <f>VLOOKUP($K876,[1]Budget!$V:$AE,10,0)*IF($C876="1 - Revenues",1,IF(AND($C876="5 - Transfers",MID(K876,15,1)="4"),1,-1))</f>
        <v>-6927</v>
      </c>
      <c r="S876" s="18" t="b">
        <f>IF(LEFT(C876,1)="1",1,-1)*SUMIF([1]Budget!V:V,'Budget Worksheet for Pivot Tabl'!K876,[1]Budget!AC:AC)=P876</f>
        <v>1</v>
      </c>
    </row>
    <row r="877" spans="1:19" x14ac:dyDescent="0.25">
      <c r="A877" t="s">
        <v>16</v>
      </c>
      <c r="B877" t="s">
        <v>2</v>
      </c>
      <c r="C877" t="s">
        <v>8</v>
      </c>
      <c r="D877" t="str">
        <f t="shared" si="13"/>
        <v>OUTFLOWS</v>
      </c>
      <c r="E877" t="s">
        <v>110</v>
      </c>
      <c r="F877" t="s">
        <v>111</v>
      </c>
      <c r="G877" t="s">
        <v>102</v>
      </c>
      <c r="H877" t="s">
        <v>212</v>
      </c>
      <c r="I877" t="s">
        <v>39</v>
      </c>
      <c r="J877" t="s">
        <v>416</v>
      </c>
      <c r="K877" t="s">
        <v>1415</v>
      </c>
      <c r="L877" t="s">
        <v>606</v>
      </c>
      <c r="M877" s="17">
        <f>VLOOKUP($K877,[1]Budget!$V:$AE,5,0)*IF($C877="1 - Revenues",1,IF(AND($C877="5 - Transfers",MID(I877,15,1)="4"),1,-1))</f>
        <v>-16000</v>
      </c>
      <c r="N877" s="17">
        <f>VLOOKUP($K877,[1]Budget!$V:$AE,6,0)*IF($C877="1 - Revenues",1,IF(AND($C877="5 - Transfers",MID(J877,15,1)="4"),1,-1))</f>
        <v>-18000</v>
      </c>
      <c r="O877" s="17">
        <f>IFERROR(IF(RIGHT(LEFT(K877,15),1)="4",VLOOKUP(K877,'[1]Budget Worksheet'!A:B,2,0),-1*VLOOKUP(K877,'[1]Budget Worksheet'!A:B,2,0)),0)</f>
        <v>-17901</v>
      </c>
      <c r="P877" s="17">
        <f>VLOOKUP($K877,[1]Budget!$V:$AE,8,0)*IF($C877="1 - Revenues",1,IF(AND($C877="5 - Transfers",MID($K877,15,1)="4"),1,-1))</f>
        <v>-19000</v>
      </c>
      <c r="Q877" s="17">
        <f>VLOOKUP($K877,[1]Budget!$V:$AE,10,0)*IF($C877="1 - Revenues",1,IF(AND($C877="5 - Transfers",MID(K877,15,1)="4"),1,-1))</f>
        <v>-1099</v>
      </c>
      <c r="S877" s="18" t="b">
        <f>IF(LEFT(C877,1)="1",1,-1)*SUMIF([1]Budget!V:V,'Budget Worksheet for Pivot Tabl'!K877,[1]Budget!AC:AC)=P877</f>
        <v>1</v>
      </c>
    </row>
    <row r="878" spans="1:19" x14ac:dyDescent="0.25">
      <c r="A878" t="s">
        <v>16</v>
      </c>
      <c r="B878" t="s">
        <v>2</v>
      </c>
      <c r="C878" t="s">
        <v>8</v>
      </c>
      <c r="D878" t="str">
        <f t="shared" si="13"/>
        <v>OUTFLOWS</v>
      </c>
      <c r="E878" t="s">
        <v>110</v>
      </c>
      <c r="F878" t="s">
        <v>111</v>
      </c>
      <c r="G878" t="s">
        <v>102</v>
      </c>
      <c r="H878" t="s">
        <v>212</v>
      </c>
      <c r="I878" t="s">
        <v>39</v>
      </c>
      <c r="J878" t="s">
        <v>416</v>
      </c>
      <c r="K878" t="s">
        <v>1416</v>
      </c>
      <c r="L878" t="s">
        <v>608</v>
      </c>
      <c r="M878" s="17">
        <f>VLOOKUP($K878,[1]Budget!$V:$AE,5,0)*IF($C878="1 - Revenues",1,IF(AND($C878="5 - Transfers",MID(I878,15,1)="4"),1,-1))</f>
        <v>-22000</v>
      </c>
      <c r="N878" s="17">
        <f>VLOOKUP($K878,[1]Budget!$V:$AE,6,0)*IF($C878="1 - Revenues",1,IF(AND($C878="5 - Transfers",MID(J878,15,1)="4"),1,-1))</f>
        <v>-22000</v>
      </c>
      <c r="O878" s="17">
        <f>IFERROR(IF(RIGHT(LEFT(K878,15),1)="4",VLOOKUP(K878,'[1]Budget Worksheet'!A:B,2,0),-1*VLOOKUP(K878,'[1]Budget Worksheet'!A:B,2,0)),0)</f>
        <v>-22200</v>
      </c>
      <c r="P878" s="17">
        <f>VLOOKUP($K878,[1]Budget!$V:$AE,8,0)*IF($C878="1 - Revenues",1,IF(AND($C878="5 - Transfers",MID($K878,15,1)="4"),1,-1))</f>
        <v>-22200</v>
      </c>
      <c r="Q878" s="17">
        <f>VLOOKUP($K878,[1]Budget!$V:$AE,10,0)*IF($C878="1 - Revenues",1,IF(AND($C878="5 - Transfers",MID(K878,15,1)="4"),1,-1))</f>
        <v>0</v>
      </c>
      <c r="S878" s="18" t="b">
        <f>IF(LEFT(C878,1)="1",1,-1)*SUMIF([1]Budget!V:V,'Budget Worksheet for Pivot Tabl'!K878,[1]Budget!AC:AC)=P878</f>
        <v>1</v>
      </c>
    </row>
    <row r="879" spans="1:19" x14ac:dyDescent="0.25">
      <c r="A879" t="s">
        <v>16</v>
      </c>
      <c r="B879" t="s">
        <v>2</v>
      </c>
      <c r="C879" t="s">
        <v>8</v>
      </c>
      <c r="D879" t="str">
        <f t="shared" si="13"/>
        <v>OUTFLOWS</v>
      </c>
      <c r="E879" t="s">
        <v>110</v>
      </c>
      <c r="F879" t="s">
        <v>111</v>
      </c>
      <c r="G879" t="s">
        <v>102</v>
      </c>
      <c r="H879" t="s">
        <v>212</v>
      </c>
      <c r="I879" t="s">
        <v>39</v>
      </c>
      <c r="J879" t="s">
        <v>416</v>
      </c>
      <c r="K879" t="s">
        <v>1417</v>
      </c>
      <c r="L879" t="s">
        <v>610</v>
      </c>
      <c r="M879" s="17">
        <f>VLOOKUP($K879,[1]Budget!$V:$AE,5,0)*IF($C879="1 - Revenues",1,IF(AND($C879="5 - Transfers",MID(I879,15,1)="4"),1,-1))</f>
        <v>-3000</v>
      </c>
      <c r="N879" s="17">
        <f>VLOOKUP($K879,[1]Budget!$V:$AE,6,0)*IF($C879="1 - Revenues",1,IF(AND($C879="5 - Transfers",MID(J879,15,1)="4"),1,-1))</f>
        <v>-3000</v>
      </c>
      <c r="O879" s="17">
        <f>IFERROR(IF(RIGHT(LEFT(K879,15),1)="4",VLOOKUP(K879,'[1]Budget Worksheet'!A:B,2,0),-1*VLOOKUP(K879,'[1]Budget Worksheet'!A:B,2,0)),0)</f>
        <v>-2636</v>
      </c>
      <c r="P879" s="17">
        <f>VLOOKUP($K879,[1]Budget!$V:$AE,8,0)*IF($C879="1 - Revenues",1,IF(AND($C879="5 - Transfers",MID($K879,15,1)="4"),1,-1))</f>
        <v>-2636</v>
      </c>
      <c r="Q879" s="17">
        <f>VLOOKUP($K879,[1]Budget!$V:$AE,10,0)*IF($C879="1 - Revenues",1,IF(AND($C879="5 - Transfers",MID(K879,15,1)="4"),1,-1))</f>
        <v>0</v>
      </c>
      <c r="S879" s="18" t="b">
        <f>IF(LEFT(C879,1)="1",1,-1)*SUMIF([1]Budget!V:V,'Budget Worksheet for Pivot Tabl'!K879,[1]Budget!AC:AC)=P879</f>
        <v>1</v>
      </c>
    </row>
    <row r="880" spans="1:19" x14ac:dyDescent="0.25">
      <c r="A880" t="s">
        <v>16</v>
      </c>
      <c r="B880" t="s">
        <v>2</v>
      </c>
      <c r="C880" t="s">
        <v>8</v>
      </c>
      <c r="D880" t="str">
        <f t="shared" si="13"/>
        <v>OUTFLOWS</v>
      </c>
      <c r="E880" t="s">
        <v>110</v>
      </c>
      <c r="F880" t="s">
        <v>111</v>
      </c>
      <c r="G880" t="s">
        <v>102</v>
      </c>
      <c r="H880" t="s">
        <v>212</v>
      </c>
      <c r="I880" t="s">
        <v>39</v>
      </c>
      <c r="J880" t="s">
        <v>416</v>
      </c>
      <c r="K880" t="s">
        <v>1418</v>
      </c>
      <c r="L880" t="s">
        <v>612</v>
      </c>
      <c r="M880" s="17">
        <f>VLOOKUP($K880,[1]Budget!$V:$AE,5,0)*IF($C880="1 - Revenues",1,IF(AND($C880="5 - Transfers",MID(I880,15,1)="4"),1,-1))</f>
        <v>0</v>
      </c>
      <c r="N880" s="17">
        <f>VLOOKUP($K880,[1]Budget!$V:$AE,6,0)*IF($C880="1 - Revenues",1,IF(AND($C880="5 - Transfers",MID(J880,15,1)="4"),1,-1))</f>
        <v>0</v>
      </c>
      <c r="O880" s="17">
        <f>IFERROR(IF(RIGHT(LEFT(K880,15),1)="4",VLOOKUP(K880,'[1]Budget Worksheet'!A:B,2,0),-1*VLOOKUP(K880,'[1]Budget Worksheet'!A:B,2,0)),0)</f>
        <v>-422</v>
      </c>
      <c r="P880" s="17">
        <f>VLOOKUP($K880,[1]Budget!$V:$AE,8,0)*IF($C880="1 - Revenues",1,IF(AND($C880="5 - Transfers",MID($K880,15,1)="4"),1,-1))</f>
        <v>-422</v>
      </c>
      <c r="Q880" s="17">
        <f>VLOOKUP($K880,[1]Budget!$V:$AE,10,0)*IF($C880="1 - Revenues",1,IF(AND($C880="5 - Transfers",MID(K880,15,1)="4"),1,-1))</f>
        <v>0</v>
      </c>
      <c r="S880" s="18" t="b">
        <f>IF(LEFT(C880,1)="1",1,-1)*SUMIF([1]Budget!V:V,'Budget Worksheet for Pivot Tabl'!K880,[1]Budget!AC:AC)=P880</f>
        <v>1</v>
      </c>
    </row>
    <row r="881" spans="1:19" x14ac:dyDescent="0.25">
      <c r="A881" t="s">
        <v>16</v>
      </c>
      <c r="B881" t="s">
        <v>2</v>
      </c>
      <c r="C881" t="s">
        <v>8</v>
      </c>
      <c r="D881" t="str">
        <f t="shared" si="13"/>
        <v>OUTFLOWS</v>
      </c>
      <c r="E881" t="s">
        <v>110</v>
      </c>
      <c r="F881" t="s">
        <v>111</v>
      </c>
      <c r="G881" t="s">
        <v>102</v>
      </c>
      <c r="H881" t="s">
        <v>212</v>
      </c>
      <c r="I881" t="s">
        <v>39</v>
      </c>
      <c r="J881" t="s">
        <v>416</v>
      </c>
      <c r="K881" t="s">
        <v>1419</v>
      </c>
      <c r="L881" t="s">
        <v>614</v>
      </c>
      <c r="M881" s="17">
        <f>VLOOKUP($K881,[1]Budget!$V:$AE,5,0)*IF($C881="1 - Revenues",1,IF(AND($C881="5 - Transfers",MID(I881,15,1)="4"),1,-1))</f>
        <v>0</v>
      </c>
      <c r="N881" s="17">
        <f>VLOOKUP($K881,[1]Budget!$V:$AE,6,0)*IF($C881="1 - Revenues",1,IF(AND($C881="5 - Transfers",MID(J881,15,1)="4"),1,-1))</f>
        <v>0</v>
      </c>
      <c r="O881" s="17">
        <f>IFERROR(IF(RIGHT(LEFT(K881,15),1)="4",VLOOKUP(K881,'[1]Budget Worksheet'!A:B,2,0),-1*VLOOKUP(K881,'[1]Budget Worksheet'!A:B,2,0)),0)</f>
        <v>-39</v>
      </c>
      <c r="P881" s="17">
        <f>VLOOKUP($K881,[1]Budget!$V:$AE,8,0)*IF($C881="1 - Revenues",1,IF(AND($C881="5 - Transfers",MID($K881,15,1)="4"),1,-1))</f>
        <v>-39</v>
      </c>
      <c r="Q881" s="17">
        <f>VLOOKUP($K881,[1]Budget!$V:$AE,10,0)*IF($C881="1 - Revenues",1,IF(AND($C881="5 - Transfers",MID(K881,15,1)="4"),1,-1))</f>
        <v>0</v>
      </c>
      <c r="S881" s="18" t="b">
        <f>IF(LEFT(C881,1)="1",1,-1)*SUMIF([1]Budget!V:V,'Budget Worksheet for Pivot Tabl'!K881,[1]Budget!AC:AC)=P881</f>
        <v>1</v>
      </c>
    </row>
    <row r="882" spans="1:19" x14ac:dyDescent="0.25">
      <c r="A882" t="s">
        <v>16</v>
      </c>
      <c r="B882" t="s">
        <v>2</v>
      </c>
      <c r="C882" t="s">
        <v>8</v>
      </c>
      <c r="D882" t="str">
        <f t="shared" si="13"/>
        <v>OUTFLOWS</v>
      </c>
      <c r="E882" t="s">
        <v>110</v>
      </c>
      <c r="F882" t="s">
        <v>111</v>
      </c>
      <c r="G882" t="s">
        <v>102</v>
      </c>
      <c r="H882" t="s">
        <v>212</v>
      </c>
      <c r="I882" t="s">
        <v>39</v>
      </c>
      <c r="J882" t="s">
        <v>416</v>
      </c>
      <c r="K882" t="s">
        <v>1420</v>
      </c>
      <c r="L882" t="s">
        <v>616</v>
      </c>
      <c r="M882" s="17">
        <f>VLOOKUP($K882,[1]Budget!$V:$AE,5,0)*IF($C882="1 - Revenues",1,IF(AND($C882="5 - Transfers",MID(I882,15,1)="4"),1,-1))</f>
        <v>-5000</v>
      </c>
      <c r="N882" s="17">
        <f>VLOOKUP($K882,[1]Budget!$V:$AE,6,0)*IF($C882="1 - Revenues",1,IF(AND($C882="5 - Transfers",MID(J882,15,1)="4"),1,-1))</f>
        <v>-5000</v>
      </c>
      <c r="O882" s="17">
        <f>IFERROR(IF(RIGHT(LEFT(K882,15),1)="4",VLOOKUP(K882,'[1]Budget Worksheet'!A:B,2,0),-1*VLOOKUP(K882,'[1]Budget Worksheet'!A:B,2,0)),0)</f>
        <v>-5400</v>
      </c>
      <c r="P882" s="17">
        <f>VLOOKUP($K882,[1]Budget!$V:$AE,8,0)*IF($C882="1 - Revenues",1,IF(AND($C882="5 - Transfers",MID($K882,15,1)="4"),1,-1))</f>
        <v>-7000</v>
      </c>
      <c r="Q882" s="17">
        <f>VLOOKUP($K882,[1]Budget!$V:$AE,10,0)*IF($C882="1 - Revenues",1,IF(AND($C882="5 - Transfers",MID(K882,15,1)="4"),1,-1))</f>
        <v>-1600</v>
      </c>
      <c r="S882" s="18" t="b">
        <f>IF(LEFT(C882,1)="1",1,-1)*SUMIF([1]Budget!V:V,'Budget Worksheet for Pivot Tabl'!K882,[1]Budget!AC:AC)=P882</f>
        <v>1</v>
      </c>
    </row>
    <row r="883" spans="1:19" x14ac:dyDescent="0.25">
      <c r="A883" t="s">
        <v>16</v>
      </c>
      <c r="B883" t="s">
        <v>2</v>
      </c>
      <c r="C883" t="s">
        <v>8</v>
      </c>
      <c r="D883" t="str">
        <f t="shared" si="13"/>
        <v>OUTFLOWS</v>
      </c>
      <c r="E883" t="s">
        <v>110</v>
      </c>
      <c r="F883" t="s">
        <v>111</v>
      </c>
      <c r="G883" t="s">
        <v>102</v>
      </c>
      <c r="H883" t="s">
        <v>212</v>
      </c>
      <c r="I883" t="s">
        <v>39</v>
      </c>
      <c r="J883" t="s">
        <v>416</v>
      </c>
      <c r="K883" t="s">
        <v>1421</v>
      </c>
      <c r="L883" t="s">
        <v>618</v>
      </c>
      <c r="M883" s="17">
        <f>VLOOKUP($K883,[1]Budget!$V:$AE,5,0)*IF($C883="1 - Revenues",1,IF(AND($C883="5 - Transfers",MID(I883,15,1)="4"),1,-1))</f>
        <v>0</v>
      </c>
      <c r="N883" s="17">
        <f>VLOOKUP($K883,[1]Budget!$V:$AE,6,0)*IF($C883="1 - Revenues",1,IF(AND($C883="5 - Transfers",MID(J883,15,1)="4"),1,-1))</f>
        <v>0</v>
      </c>
      <c r="O883" s="17">
        <f>IFERROR(IF(RIGHT(LEFT(K883,15),1)="4",VLOOKUP(K883,'[1]Budget Worksheet'!A:B,2,0),-1*VLOOKUP(K883,'[1]Budget Worksheet'!A:B,2,0)),0)</f>
        <v>-410</v>
      </c>
      <c r="P883" s="17">
        <f>VLOOKUP($K883,[1]Budget!$V:$AE,8,0)*IF($C883="1 - Revenues",1,IF(AND($C883="5 - Transfers",MID($K883,15,1)="4"),1,-1))</f>
        <v>-410</v>
      </c>
      <c r="Q883" s="17">
        <f>VLOOKUP($K883,[1]Budget!$V:$AE,10,0)*IF($C883="1 - Revenues",1,IF(AND($C883="5 - Transfers",MID(K883,15,1)="4"),1,-1))</f>
        <v>0</v>
      </c>
      <c r="S883" s="18" t="b">
        <f>IF(LEFT(C883,1)="1",1,-1)*SUMIF([1]Budget!V:V,'Budget Worksheet for Pivot Tabl'!K883,[1]Budget!AC:AC)=P883</f>
        <v>1</v>
      </c>
    </row>
    <row r="884" spans="1:19" x14ac:dyDescent="0.25">
      <c r="A884" t="s">
        <v>16</v>
      </c>
      <c r="B884" t="s">
        <v>2</v>
      </c>
      <c r="C884" t="s">
        <v>8</v>
      </c>
      <c r="D884" t="str">
        <f t="shared" si="13"/>
        <v>OUTFLOWS</v>
      </c>
      <c r="E884" t="s">
        <v>110</v>
      </c>
      <c r="F884" t="s">
        <v>111</v>
      </c>
      <c r="G884" t="s">
        <v>102</v>
      </c>
      <c r="H884" t="s">
        <v>212</v>
      </c>
      <c r="I884" t="s">
        <v>39</v>
      </c>
      <c r="J884" t="s">
        <v>416</v>
      </c>
      <c r="K884" t="s">
        <v>1422</v>
      </c>
      <c r="L884" t="s">
        <v>620</v>
      </c>
      <c r="M884" s="17">
        <f>VLOOKUP($K884,[1]Budget!$V:$AE,5,0)*IF($C884="1 - Revenues",1,IF(AND($C884="5 - Transfers",MID(I884,15,1)="4"),1,-1))</f>
        <v>-5000</v>
      </c>
      <c r="N884" s="17">
        <f>VLOOKUP($K884,[1]Budget!$V:$AE,6,0)*IF($C884="1 - Revenues",1,IF(AND($C884="5 - Transfers",MID(J884,15,1)="4"),1,-1))</f>
        <v>-8000</v>
      </c>
      <c r="O884" s="17">
        <f>IFERROR(IF(RIGHT(LEFT(K884,15),1)="4",VLOOKUP(K884,'[1]Budget Worksheet'!A:B,2,0),-1*VLOOKUP(K884,'[1]Budget Worksheet'!A:B,2,0)),0)</f>
        <v>-8554</v>
      </c>
      <c r="P884" s="17">
        <f>VLOOKUP($K884,[1]Budget!$V:$AE,8,0)*IF($C884="1 - Revenues",1,IF(AND($C884="5 - Transfers",MID($K884,15,1)="4"),1,-1))</f>
        <v>-8554</v>
      </c>
      <c r="Q884" s="17">
        <f>VLOOKUP($K884,[1]Budget!$V:$AE,10,0)*IF($C884="1 - Revenues",1,IF(AND($C884="5 - Transfers",MID(K884,15,1)="4"),1,-1))</f>
        <v>0</v>
      </c>
      <c r="S884" s="18" t="b">
        <f>IF(LEFT(C884,1)="1",1,-1)*SUMIF([1]Budget!V:V,'Budget Worksheet for Pivot Tabl'!K884,[1]Budget!AC:AC)=P884</f>
        <v>1</v>
      </c>
    </row>
    <row r="885" spans="1:19" x14ac:dyDescent="0.25">
      <c r="A885" t="s">
        <v>16</v>
      </c>
      <c r="B885" t="s">
        <v>2</v>
      </c>
      <c r="C885" t="s">
        <v>8</v>
      </c>
      <c r="D885" t="str">
        <f t="shared" si="13"/>
        <v>OUTFLOWS</v>
      </c>
      <c r="E885" t="s">
        <v>110</v>
      </c>
      <c r="F885" t="s">
        <v>111</v>
      </c>
      <c r="G885" t="s">
        <v>102</v>
      </c>
      <c r="H885" t="s">
        <v>212</v>
      </c>
      <c r="I885" t="s">
        <v>39</v>
      </c>
      <c r="J885" t="s">
        <v>416</v>
      </c>
      <c r="K885" t="s">
        <v>1423</v>
      </c>
      <c r="L885" t="s">
        <v>1020</v>
      </c>
      <c r="M885" s="17">
        <f>VLOOKUP($K885,[1]Budget!$V:$AE,5,0)*IF($C885="1 - Revenues",1,IF(AND($C885="5 - Transfers",MID(I885,15,1)="4"),1,-1))</f>
        <v>-4000</v>
      </c>
      <c r="N885" s="17">
        <f>VLOOKUP($K885,[1]Budget!$V:$AE,6,0)*IF($C885="1 - Revenues",1,IF(AND($C885="5 - Transfers",MID(J885,15,1)="4"),1,-1))</f>
        <v>-2000</v>
      </c>
      <c r="O885" s="17">
        <f>IFERROR(IF(RIGHT(LEFT(K885,15),1)="4",VLOOKUP(K885,'[1]Budget Worksheet'!A:B,2,0),-1*VLOOKUP(K885,'[1]Budget Worksheet'!A:B,2,0)),0)</f>
        <v>-2000</v>
      </c>
      <c r="P885" s="17">
        <f>VLOOKUP($K885,[1]Budget!$V:$AE,8,0)*IF($C885="1 - Revenues",1,IF(AND($C885="5 - Transfers",MID($K885,15,1)="4"),1,-1))</f>
        <v>-2000</v>
      </c>
      <c r="Q885" s="17">
        <f>VLOOKUP($K885,[1]Budget!$V:$AE,10,0)*IF($C885="1 - Revenues",1,IF(AND($C885="5 - Transfers",MID(K885,15,1)="4"),1,-1))</f>
        <v>0</v>
      </c>
      <c r="S885" s="18" t="b">
        <f>IF(LEFT(C885,1)="1",1,-1)*SUMIF([1]Budget!V:V,'Budget Worksheet for Pivot Tabl'!K885,[1]Budget!AC:AC)=P885</f>
        <v>1</v>
      </c>
    </row>
    <row r="886" spans="1:19" x14ac:dyDescent="0.25">
      <c r="A886" t="s">
        <v>16</v>
      </c>
      <c r="B886" t="s">
        <v>2</v>
      </c>
      <c r="C886" t="s">
        <v>8</v>
      </c>
      <c r="D886" t="str">
        <f t="shared" si="13"/>
        <v>OUTFLOWS</v>
      </c>
      <c r="E886" t="s">
        <v>110</v>
      </c>
      <c r="F886" t="s">
        <v>111</v>
      </c>
      <c r="G886" t="s">
        <v>102</v>
      </c>
      <c r="H886" t="s">
        <v>212</v>
      </c>
      <c r="I886" t="s">
        <v>39</v>
      </c>
      <c r="J886" t="s">
        <v>416</v>
      </c>
      <c r="K886" t="s">
        <v>1424</v>
      </c>
      <c r="L886" t="s">
        <v>472</v>
      </c>
      <c r="M886" s="17">
        <f>VLOOKUP($K886,[1]Budget!$V:$AE,5,0)*IF($C886="1 - Revenues",1,IF(AND($C886="5 - Transfers",MID(I886,15,1)="4"),1,-1))</f>
        <v>-3000</v>
      </c>
      <c r="N886" s="17">
        <f>VLOOKUP($K886,[1]Budget!$V:$AE,6,0)*IF($C886="1 - Revenues",1,IF(AND($C886="5 - Transfers",MID(J886,15,1)="4"),1,-1))</f>
        <v>-3000</v>
      </c>
      <c r="O886" s="17">
        <f>IFERROR(IF(RIGHT(LEFT(K886,15),1)="4",VLOOKUP(K886,'[1]Budget Worksheet'!A:B,2,0),-1*VLOOKUP(K886,'[1]Budget Worksheet'!A:B,2,0)),0)</f>
        <v>-2355</v>
      </c>
      <c r="P886" s="17">
        <f>VLOOKUP($K886,[1]Budget!$V:$AE,8,0)*IF($C886="1 - Revenues",1,IF(AND($C886="5 - Transfers",MID($K886,15,1)="4"),1,-1))</f>
        <v>-2355</v>
      </c>
      <c r="Q886" s="17">
        <f>VLOOKUP($K886,[1]Budget!$V:$AE,10,0)*IF($C886="1 - Revenues",1,IF(AND($C886="5 - Transfers",MID(K886,15,1)="4"),1,-1))</f>
        <v>0</v>
      </c>
      <c r="S886" s="18" t="b">
        <f>IF(LEFT(C886,1)="1",1,-1)*SUMIF([1]Budget!V:V,'Budget Worksheet for Pivot Tabl'!K886,[1]Budget!AC:AC)=P886</f>
        <v>1</v>
      </c>
    </row>
    <row r="887" spans="1:19" x14ac:dyDescent="0.25">
      <c r="A887" t="s">
        <v>16</v>
      </c>
      <c r="B887" t="s">
        <v>2</v>
      </c>
      <c r="C887" t="s">
        <v>8</v>
      </c>
      <c r="D887" t="str">
        <f t="shared" si="13"/>
        <v>OUTFLOWS</v>
      </c>
      <c r="E887" t="s">
        <v>110</v>
      </c>
      <c r="F887" t="s">
        <v>111</v>
      </c>
      <c r="G887" t="s">
        <v>102</v>
      </c>
      <c r="H887" t="s">
        <v>212</v>
      </c>
      <c r="I887" t="s">
        <v>39</v>
      </c>
      <c r="J887" t="s">
        <v>416</v>
      </c>
      <c r="K887" t="s">
        <v>1425</v>
      </c>
      <c r="L887" t="s">
        <v>625</v>
      </c>
      <c r="M887" s="17">
        <f>VLOOKUP($K887,[1]Budget!$V:$AE,5,0)*IF($C887="1 - Revenues",1,IF(AND($C887="5 - Transfers",MID(I887,15,1)="4"),1,-1))</f>
        <v>0</v>
      </c>
      <c r="N887" s="17">
        <f>VLOOKUP($K887,[1]Budget!$V:$AE,6,0)*IF($C887="1 - Revenues",1,IF(AND($C887="5 - Transfers",MID(J887,15,1)="4"),1,-1))</f>
        <v>0</v>
      </c>
      <c r="O887" s="17">
        <f>IFERROR(IF(RIGHT(LEFT(K887,15),1)="4",VLOOKUP(K887,'[1]Budget Worksheet'!A:B,2,0),-1*VLOOKUP(K887,'[1]Budget Worksheet'!A:B,2,0)),0)</f>
        <v>0</v>
      </c>
      <c r="P887" s="17">
        <f>VLOOKUP($K887,[1]Budget!$V:$AE,8,0)*IF($C887="1 - Revenues",1,IF(AND($C887="5 - Transfers",MID($K887,15,1)="4"),1,-1))</f>
        <v>0</v>
      </c>
      <c r="Q887" s="17">
        <f>VLOOKUP($K887,[1]Budget!$V:$AE,10,0)*IF($C887="1 - Revenues",1,IF(AND($C887="5 - Transfers",MID(K887,15,1)="4"),1,-1))</f>
        <v>0</v>
      </c>
      <c r="S887" s="18" t="b">
        <f>IF(LEFT(C887,1)="1",1,-1)*SUMIF([1]Budget!V:V,'Budget Worksheet for Pivot Tabl'!K887,[1]Budget!AC:AC)=P887</f>
        <v>1</v>
      </c>
    </row>
    <row r="888" spans="1:19" x14ac:dyDescent="0.25">
      <c r="A888" t="s">
        <v>16</v>
      </c>
      <c r="B888" t="s">
        <v>2</v>
      </c>
      <c r="C888" t="s">
        <v>8</v>
      </c>
      <c r="D888" t="str">
        <f t="shared" si="13"/>
        <v>OUTFLOWS</v>
      </c>
      <c r="E888" t="s">
        <v>110</v>
      </c>
      <c r="F888" t="s">
        <v>111</v>
      </c>
      <c r="G888" t="s">
        <v>102</v>
      </c>
      <c r="H888" t="s">
        <v>212</v>
      </c>
      <c r="I888" t="s">
        <v>39</v>
      </c>
      <c r="J888" t="s">
        <v>416</v>
      </c>
      <c r="K888" t="s">
        <v>1426</v>
      </c>
      <c r="L888" t="s">
        <v>627</v>
      </c>
      <c r="M888" s="17">
        <f>VLOOKUP($K888,[1]Budget!$V:$AE,5,0)*IF($C888="1 - Revenues",1,IF(AND($C888="5 - Transfers",MID(I888,15,1)="4"),1,-1))</f>
        <v>-1000</v>
      </c>
      <c r="N888" s="17">
        <f>VLOOKUP($K888,[1]Budget!$V:$AE,6,0)*IF($C888="1 - Revenues",1,IF(AND($C888="5 - Transfers",MID(J888,15,1)="4"),1,-1))</f>
        <v>-1000</v>
      </c>
      <c r="O888" s="17">
        <f>IFERROR(IF(RIGHT(LEFT(K888,15),1)="4",VLOOKUP(K888,'[1]Budget Worksheet'!A:B,2,0),-1*VLOOKUP(K888,'[1]Budget Worksheet'!A:B,2,0)),0)</f>
        <v>-1440</v>
      </c>
      <c r="P888" s="17">
        <f>VLOOKUP($K888,[1]Budget!$V:$AE,8,0)*IF($C888="1 - Revenues",1,IF(AND($C888="5 - Transfers",MID($K888,15,1)="4"),1,-1))</f>
        <v>-1440</v>
      </c>
      <c r="Q888" s="17">
        <f>VLOOKUP($K888,[1]Budget!$V:$AE,10,0)*IF($C888="1 - Revenues",1,IF(AND($C888="5 - Transfers",MID(K888,15,1)="4"),1,-1))</f>
        <v>0</v>
      </c>
      <c r="S888" s="18" t="b">
        <f>IF(LEFT(C888,1)="1",1,-1)*SUMIF([1]Budget!V:V,'Budget Worksheet for Pivot Tabl'!K888,[1]Budget!AC:AC)=P888</f>
        <v>1</v>
      </c>
    </row>
    <row r="889" spans="1:19" x14ac:dyDescent="0.25">
      <c r="A889" t="s">
        <v>16</v>
      </c>
      <c r="B889" t="s">
        <v>2</v>
      </c>
      <c r="C889" t="s">
        <v>9</v>
      </c>
      <c r="D889" t="str">
        <f t="shared" si="13"/>
        <v>OUTFLOWS</v>
      </c>
      <c r="E889" t="s">
        <v>110</v>
      </c>
      <c r="F889" t="s">
        <v>111</v>
      </c>
      <c r="G889" t="s">
        <v>102</v>
      </c>
      <c r="H889" t="s">
        <v>212</v>
      </c>
      <c r="I889" t="s">
        <v>39</v>
      </c>
      <c r="J889" t="s">
        <v>416</v>
      </c>
      <c r="K889" t="s">
        <v>1427</v>
      </c>
      <c r="L889" t="s">
        <v>476</v>
      </c>
      <c r="M889" s="17">
        <f>VLOOKUP($K889,[1]Budget!$V:$AE,5,0)*IF($C889="1 - Revenues",1,IF(AND($C889="5 - Transfers",MID(I889,15,1)="4"),1,-1))</f>
        <v>0</v>
      </c>
      <c r="N889" s="17">
        <f>VLOOKUP($K889,[1]Budget!$V:$AE,6,0)*IF($C889="1 - Revenues",1,IF(AND($C889="5 - Transfers",MID(J889,15,1)="4"),1,-1))</f>
        <v>-47000</v>
      </c>
      <c r="O889" s="17">
        <f>IFERROR(IF(RIGHT(LEFT(K889,15),1)="4",VLOOKUP(K889,'[1]Budget Worksheet'!A:B,2,0),-1*VLOOKUP(K889,'[1]Budget Worksheet'!A:B,2,0)),0)</f>
        <v>-123400</v>
      </c>
      <c r="P889" s="17">
        <f>VLOOKUP($K889,[1]Budget!$V:$AE,8,0)*IF($C889="1 - Revenues",1,IF(AND($C889="5 - Transfers",MID($K889,15,1)="4"),1,-1))</f>
        <v>-123400</v>
      </c>
      <c r="Q889" s="17">
        <f>VLOOKUP($K889,[1]Budget!$V:$AE,10,0)*IF($C889="1 - Revenues",1,IF(AND($C889="5 - Transfers",MID(K889,15,1)="4"),1,-1))</f>
        <v>0</v>
      </c>
      <c r="S889" s="18" t="b">
        <f>IF(LEFT(C889,1)="1",1,-1)*SUMIF([1]Budget!V:V,'Budget Worksheet for Pivot Tabl'!K889,[1]Budget!AC:AC)=P889</f>
        <v>1</v>
      </c>
    </row>
    <row r="890" spans="1:19" x14ac:dyDescent="0.25">
      <c r="A890" t="s">
        <v>16</v>
      </c>
      <c r="B890" t="s">
        <v>2</v>
      </c>
      <c r="C890" t="s">
        <v>9</v>
      </c>
      <c r="D890" t="str">
        <f t="shared" si="13"/>
        <v>OUTFLOWS</v>
      </c>
      <c r="E890" t="s">
        <v>110</v>
      </c>
      <c r="F890" t="s">
        <v>111</v>
      </c>
      <c r="G890" t="s">
        <v>102</v>
      </c>
      <c r="H890" t="s">
        <v>212</v>
      </c>
      <c r="I890" t="s">
        <v>39</v>
      </c>
      <c r="J890" t="s">
        <v>416</v>
      </c>
      <c r="K890" t="s">
        <v>1428</v>
      </c>
      <c r="L890" t="s">
        <v>1369</v>
      </c>
      <c r="M890" s="17">
        <f>VLOOKUP($K890,[1]Budget!$V:$AE,5,0)*IF($C890="1 - Revenues",1,IF(AND($C890="5 - Transfers",MID(I890,15,1)="4"),1,-1))</f>
        <v>-5000</v>
      </c>
      <c r="N890" s="17">
        <f>VLOOKUP($K890,[1]Budget!$V:$AE,6,0)*IF($C890="1 - Revenues",1,IF(AND($C890="5 - Transfers",MID(J890,15,1)="4"),1,-1))</f>
        <v>-7000</v>
      </c>
      <c r="O890" s="17">
        <f>IFERROR(IF(RIGHT(LEFT(K890,15),1)="4",VLOOKUP(K890,'[1]Budget Worksheet'!A:B,2,0),-1*VLOOKUP(K890,'[1]Budget Worksheet'!A:B,2,0)),0)</f>
        <v>-12000</v>
      </c>
      <c r="P890" s="17">
        <f>VLOOKUP($K890,[1]Budget!$V:$AE,8,0)*IF($C890="1 - Revenues",1,IF(AND($C890="5 - Transfers",MID($K890,15,1)="4"),1,-1))</f>
        <v>-12000</v>
      </c>
      <c r="Q890" s="17">
        <f>VLOOKUP($K890,[1]Budget!$V:$AE,10,0)*IF($C890="1 - Revenues",1,IF(AND($C890="5 - Transfers",MID(K890,15,1)="4"),1,-1))</f>
        <v>0</v>
      </c>
      <c r="S890" s="18" t="b">
        <f>IF(LEFT(C890,1)="1",1,-1)*SUMIF([1]Budget!V:V,'Budget Worksheet for Pivot Tabl'!K890,[1]Budget!AC:AC)=P890</f>
        <v>1</v>
      </c>
    </row>
    <row r="891" spans="1:19" x14ac:dyDescent="0.25">
      <c r="A891" t="s">
        <v>16</v>
      </c>
      <c r="B891" t="s">
        <v>2</v>
      </c>
      <c r="C891" t="s">
        <v>9</v>
      </c>
      <c r="D891" t="str">
        <f t="shared" si="13"/>
        <v>OUTFLOWS</v>
      </c>
      <c r="E891" t="s">
        <v>110</v>
      </c>
      <c r="F891" t="s">
        <v>111</v>
      </c>
      <c r="G891" t="s">
        <v>102</v>
      </c>
      <c r="H891" t="s">
        <v>212</v>
      </c>
      <c r="I891" t="s">
        <v>39</v>
      </c>
      <c r="J891" t="s">
        <v>416</v>
      </c>
      <c r="K891" t="s">
        <v>1429</v>
      </c>
      <c r="L891" t="s">
        <v>1430</v>
      </c>
      <c r="M891" s="17">
        <f>VLOOKUP($K891,[1]Budget!$V:$AE,5,0)*IF($C891="1 - Revenues",1,IF(AND($C891="5 - Transfers",MID(I891,15,1)="4"),1,-1))</f>
        <v>-46000</v>
      </c>
      <c r="N891" s="17">
        <f>VLOOKUP($K891,[1]Budget!$V:$AE,6,0)*IF($C891="1 - Revenues",1,IF(AND($C891="5 - Transfers",MID(J891,15,1)="4"),1,-1))</f>
        <v>-52000</v>
      </c>
      <c r="O891" s="17">
        <f>IFERROR(IF(RIGHT(LEFT(K891,15),1)="4",VLOOKUP(K891,'[1]Budget Worksheet'!A:B,2,0),-1*VLOOKUP(K891,'[1]Budget Worksheet'!A:B,2,0)),0)</f>
        <v>-35000</v>
      </c>
      <c r="P891" s="17">
        <f>VLOOKUP($K891,[1]Budget!$V:$AE,8,0)*IF($C891="1 - Revenues",1,IF(AND($C891="5 - Transfers",MID($K891,15,1)="4"),1,-1))</f>
        <v>-35000</v>
      </c>
      <c r="Q891" s="17">
        <f>VLOOKUP($K891,[1]Budget!$V:$AE,10,0)*IF($C891="1 - Revenues",1,IF(AND($C891="5 - Transfers",MID(K891,15,1)="4"),1,-1))</f>
        <v>0</v>
      </c>
      <c r="S891" s="18" t="b">
        <f>IF(LEFT(C891,1)="1",1,-1)*SUMIF([1]Budget!V:V,'Budget Worksheet for Pivot Tabl'!K891,[1]Budget!AC:AC)=P891</f>
        <v>1</v>
      </c>
    </row>
    <row r="892" spans="1:19" x14ac:dyDescent="0.25">
      <c r="A892" t="s">
        <v>16</v>
      </c>
      <c r="B892" t="s">
        <v>2</v>
      </c>
      <c r="C892" t="s">
        <v>9</v>
      </c>
      <c r="D892" t="str">
        <f t="shared" si="13"/>
        <v>OUTFLOWS</v>
      </c>
      <c r="E892" t="s">
        <v>110</v>
      </c>
      <c r="F892" t="s">
        <v>111</v>
      </c>
      <c r="G892" t="s">
        <v>102</v>
      </c>
      <c r="H892" t="s">
        <v>212</v>
      </c>
      <c r="I892" t="s">
        <v>39</v>
      </c>
      <c r="J892" t="s">
        <v>416</v>
      </c>
      <c r="K892" t="s">
        <v>1431</v>
      </c>
      <c r="L892" t="s">
        <v>484</v>
      </c>
      <c r="M892" s="17">
        <f>VLOOKUP($K892,[1]Budget!$V:$AE,5,0)*IF($C892="1 - Revenues",1,IF(AND($C892="5 - Transfers",MID(I892,15,1)="4"),1,-1))</f>
        <v>0</v>
      </c>
      <c r="N892" s="17">
        <f>VLOOKUP($K892,[1]Budget!$V:$AE,6,0)*IF($C892="1 - Revenues",1,IF(AND($C892="5 - Transfers",MID(J892,15,1)="4"),1,-1))</f>
        <v>0</v>
      </c>
      <c r="O892" s="17">
        <f>IFERROR(IF(RIGHT(LEFT(K892,15),1)="4",VLOOKUP(K892,'[1]Budget Worksheet'!A:B,2,0),-1*VLOOKUP(K892,'[1]Budget Worksheet'!A:B,2,0)),0)</f>
        <v>0</v>
      </c>
      <c r="P892" s="17">
        <f>VLOOKUP($K892,[1]Budget!$V:$AE,8,0)*IF($C892="1 - Revenues",1,IF(AND($C892="5 - Transfers",MID($K892,15,1)="4"),1,-1))</f>
        <v>0</v>
      </c>
      <c r="Q892" s="17">
        <f>VLOOKUP($K892,[1]Budget!$V:$AE,10,0)*IF($C892="1 - Revenues",1,IF(AND($C892="5 - Transfers",MID(K892,15,1)="4"),1,-1))</f>
        <v>0</v>
      </c>
      <c r="S892" s="18" t="b">
        <f>IF(LEFT(C892,1)="1",1,-1)*SUMIF([1]Budget!V:V,'Budget Worksheet for Pivot Tabl'!K892,[1]Budget!AC:AC)=P892</f>
        <v>1</v>
      </c>
    </row>
    <row r="893" spans="1:19" x14ac:dyDescent="0.25">
      <c r="A893" t="s">
        <v>16</v>
      </c>
      <c r="B893" t="s">
        <v>2</v>
      </c>
      <c r="C893" t="s">
        <v>9</v>
      </c>
      <c r="D893" t="str">
        <f t="shared" si="13"/>
        <v>OUTFLOWS</v>
      </c>
      <c r="E893" t="s">
        <v>110</v>
      </c>
      <c r="F893" t="s">
        <v>111</v>
      </c>
      <c r="G893" t="s">
        <v>102</v>
      </c>
      <c r="H893" t="s">
        <v>212</v>
      </c>
      <c r="I893" t="s">
        <v>39</v>
      </c>
      <c r="J893" t="s">
        <v>416</v>
      </c>
      <c r="K893" t="s">
        <v>1432</v>
      </c>
      <c r="L893" t="s">
        <v>1433</v>
      </c>
      <c r="M893" s="17">
        <f>VLOOKUP($K893,[1]Budget!$V:$AE,5,0)*IF($C893="1 - Revenues",1,IF(AND($C893="5 - Transfers",MID(I893,15,1)="4"),1,-1))</f>
        <v>-3000</v>
      </c>
      <c r="N893" s="17">
        <f>VLOOKUP($K893,[1]Budget!$V:$AE,6,0)*IF($C893="1 - Revenues",1,IF(AND($C893="5 - Transfers",MID(J893,15,1)="4"),1,-1))</f>
        <v>-1000</v>
      </c>
      <c r="O893" s="17">
        <f>IFERROR(IF(RIGHT(LEFT(K893,15),1)="4",VLOOKUP(K893,'[1]Budget Worksheet'!A:B,2,0),-1*VLOOKUP(K893,'[1]Budget Worksheet'!A:B,2,0)),0)</f>
        <v>-4000</v>
      </c>
      <c r="P893" s="17">
        <f>VLOOKUP($K893,[1]Budget!$V:$AE,8,0)*IF($C893="1 - Revenues",1,IF(AND($C893="5 - Transfers",MID($K893,15,1)="4"),1,-1))</f>
        <v>-4000</v>
      </c>
      <c r="Q893" s="17">
        <f>VLOOKUP($K893,[1]Budget!$V:$AE,10,0)*IF($C893="1 - Revenues",1,IF(AND($C893="5 - Transfers",MID(K893,15,1)="4"),1,-1))</f>
        <v>0</v>
      </c>
      <c r="S893" s="18" t="b">
        <f>IF(LEFT(C893,1)="1",1,-1)*SUMIF([1]Budget!V:V,'Budget Worksheet for Pivot Tabl'!K893,[1]Budget!AC:AC)=P893</f>
        <v>1</v>
      </c>
    </row>
    <row r="894" spans="1:19" x14ac:dyDescent="0.25">
      <c r="A894" t="s">
        <v>16</v>
      </c>
      <c r="B894" t="s">
        <v>2</v>
      </c>
      <c r="C894" t="s">
        <v>9</v>
      </c>
      <c r="D894" t="str">
        <f t="shared" si="13"/>
        <v>OUTFLOWS</v>
      </c>
      <c r="E894" t="s">
        <v>110</v>
      </c>
      <c r="F894" t="s">
        <v>111</v>
      </c>
      <c r="G894" t="s">
        <v>102</v>
      </c>
      <c r="H894" t="s">
        <v>212</v>
      </c>
      <c r="I894" t="s">
        <v>39</v>
      </c>
      <c r="J894" t="s">
        <v>416</v>
      </c>
      <c r="K894" t="s">
        <v>1434</v>
      </c>
      <c r="L894" t="s">
        <v>490</v>
      </c>
      <c r="M894" s="17">
        <f>VLOOKUP($K894,[1]Budget!$V:$AE,5,0)*IF($C894="1 - Revenues",1,IF(AND($C894="5 - Transfers",MID(I894,15,1)="4"),1,-1))</f>
        <v>0</v>
      </c>
      <c r="N894" s="17">
        <f>VLOOKUP($K894,[1]Budget!$V:$AE,6,0)*IF($C894="1 - Revenues",1,IF(AND($C894="5 - Transfers",MID(J894,15,1)="4"),1,-1))</f>
        <v>0</v>
      </c>
      <c r="O894" s="17">
        <f>IFERROR(IF(RIGHT(LEFT(K894,15),1)="4",VLOOKUP(K894,'[1]Budget Worksheet'!A:B,2,0),-1*VLOOKUP(K894,'[1]Budget Worksheet'!A:B,2,0)),0)</f>
        <v>-150</v>
      </c>
      <c r="P894" s="17">
        <f>VLOOKUP($K894,[1]Budget!$V:$AE,8,0)*IF($C894="1 - Revenues",1,IF(AND($C894="5 - Transfers",MID($K894,15,1)="4"),1,-1))</f>
        <v>-150</v>
      </c>
      <c r="Q894" s="17">
        <f>VLOOKUP($K894,[1]Budget!$V:$AE,10,0)*IF($C894="1 - Revenues",1,IF(AND($C894="5 - Transfers",MID(K894,15,1)="4"),1,-1))</f>
        <v>0</v>
      </c>
      <c r="S894" s="18" t="b">
        <f>IF(LEFT(C894,1)="1",1,-1)*SUMIF([1]Budget!V:V,'Budget Worksheet for Pivot Tabl'!K894,[1]Budget!AC:AC)=P894</f>
        <v>1</v>
      </c>
    </row>
    <row r="895" spans="1:19" x14ac:dyDescent="0.25">
      <c r="A895" t="s">
        <v>16</v>
      </c>
      <c r="B895" t="s">
        <v>2</v>
      </c>
      <c r="C895" t="s">
        <v>9</v>
      </c>
      <c r="D895" t="str">
        <f t="shared" si="13"/>
        <v>OUTFLOWS</v>
      </c>
      <c r="E895" t="s">
        <v>110</v>
      </c>
      <c r="F895" t="s">
        <v>111</v>
      </c>
      <c r="G895" t="s">
        <v>102</v>
      </c>
      <c r="H895" t="s">
        <v>212</v>
      </c>
      <c r="I895" t="s">
        <v>39</v>
      </c>
      <c r="J895" t="s">
        <v>416</v>
      </c>
      <c r="K895" t="s">
        <v>1435</v>
      </c>
      <c r="L895" t="s">
        <v>498</v>
      </c>
      <c r="M895" s="17">
        <f>VLOOKUP($K895,[1]Budget!$V:$AE,5,0)*IF($C895="1 - Revenues",1,IF(AND($C895="5 - Transfers",MID(I895,15,1)="4"),1,-1))</f>
        <v>-2000</v>
      </c>
      <c r="N895" s="17">
        <f>VLOOKUP($K895,[1]Budget!$V:$AE,6,0)*IF($C895="1 - Revenues",1,IF(AND($C895="5 - Transfers",MID(J895,15,1)="4"),1,-1))</f>
        <v>-1000</v>
      </c>
      <c r="O895" s="17">
        <f>IFERROR(IF(RIGHT(LEFT(K895,15),1)="4",VLOOKUP(K895,'[1]Budget Worksheet'!A:B,2,0),-1*VLOOKUP(K895,'[1]Budget Worksheet'!A:B,2,0)),0)</f>
        <v>-1500</v>
      </c>
      <c r="P895" s="17">
        <f>VLOOKUP($K895,[1]Budget!$V:$AE,8,0)*IF($C895="1 - Revenues",1,IF(AND($C895="5 - Transfers",MID($K895,15,1)="4"),1,-1))</f>
        <v>-1500</v>
      </c>
      <c r="Q895" s="17">
        <f>VLOOKUP($K895,[1]Budget!$V:$AE,10,0)*IF($C895="1 - Revenues",1,IF(AND($C895="5 - Transfers",MID(K895,15,1)="4"),1,-1))</f>
        <v>0</v>
      </c>
      <c r="S895" s="18" t="b">
        <f>IF(LEFT(C895,1)="1",1,-1)*SUMIF([1]Budget!V:V,'Budget Worksheet for Pivot Tabl'!K895,[1]Budget!AC:AC)=P895</f>
        <v>1</v>
      </c>
    </row>
    <row r="896" spans="1:19" x14ac:dyDescent="0.25">
      <c r="A896" t="s">
        <v>16</v>
      </c>
      <c r="B896" t="s">
        <v>2</v>
      </c>
      <c r="C896" t="s">
        <v>8</v>
      </c>
      <c r="D896" t="str">
        <f t="shared" si="13"/>
        <v>OUTFLOWS</v>
      </c>
      <c r="E896" t="s">
        <v>110</v>
      </c>
      <c r="F896" t="s">
        <v>111</v>
      </c>
      <c r="G896" t="s">
        <v>102</v>
      </c>
      <c r="H896" t="s">
        <v>212</v>
      </c>
      <c r="I896" t="s">
        <v>427</v>
      </c>
      <c r="J896" t="s">
        <v>428</v>
      </c>
      <c r="K896" t="s">
        <v>1436</v>
      </c>
      <c r="L896" t="s">
        <v>590</v>
      </c>
      <c r="M896" s="17">
        <f>VLOOKUP($K896,[1]Budget!$V:$AE,5,0)*IF($C896="1 - Revenues",1,IF(AND($C896="5 - Transfers",MID(I896,15,1)="4"),1,-1))</f>
        <v>-3410000</v>
      </c>
      <c r="N896" s="17">
        <f>VLOOKUP($K896,[1]Budget!$V:$AE,6,0)*IF($C896="1 - Revenues",1,IF(AND($C896="5 - Transfers",MID(J896,15,1)="4"),1,-1))</f>
        <v>-3737000</v>
      </c>
      <c r="O896" s="17">
        <f>IFERROR(IF(RIGHT(LEFT(K896,15),1)="4",VLOOKUP(K896,'[1]Budget Worksheet'!A:B,2,0),-1*VLOOKUP(K896,'[1]Budget Worksheet'!A:B,2,0)),0)</f>
        <v>-3525619</v>
      </c>
      <c r="P896" s="17">
        <f>VLOOKUP($K896,[1]Budget!$V:$AE,8,0)*IF($C896="1 - Revenues",1,IF(AND($C896="5 - Transfers",MID($K896,15,1)="4"),1,-1))</f>
        <v>-3736000</v>
      </c>
      <c r="Q896" s="17">
        <f>VLOOKUP($K896,[1]Budget!$V:$AE,10,0)*IF($C896="1 - Revenues",1,IF(AND($C896="5 - Transfers",MID(K896,15,1)="4"),1,-1))</f>
        <v>-210381</v>
      </c>
      <c r="S896" s="18" t="b">
        <f>IF(LEFT(C896,1)="1",1,-1)*SUMIF([1]Budget!V:V,'Budget Worksheet for Pivot Tabl'!K896,[1]Budget!AC:AC)=P896</f>
        <v>1</v>
      </c>
    </row>
    <row r="897" spans="1:19" x14ac:dyDescent="0.25">
      <c r="A897" t="s">
        <v>16</v>
      </c>
      <c r="B897" t="s">
        <v>2</v>
      </c>
      <c r="C897" t="s">
        <v>8</v>
      </c>
      <c r="D897" t="str">
        <f t="shared" si="13"/>
        <v>OUTFLOWS</v>
      </c>
      <c r="E897" t="s">
        <v>110</v>
      </c>
      <c r="F897" t="s">
        <v>111</v>
      </c>
      <c r="G897" t="s">
        <v>102</v>
      </c>
      <c r="H897" t="s">
        <v>212</v>
      </c>
      <c r="I897" t="s">
        <v>427</v>
      </c>
      <c r="J897" t="s">
        <v>428</v>
      </c>
      <c r="K897" t="s">
        <v>1437</v>
      </c>
      <c r="L897" t="s">
        <v>582</v>
      </c>
      <c r="M897" s="17">
        <f>VLOOKUP($K897,[1]Budget!$V:$AE,5,0)*IF($C897="1 - Revenues",1,IF(AND($C897="5 - Transfers",MID(I897,15,1)="4"),1,-1))</f>
        <v>-38000</v>
      </c>
      <c r="N897" s="17">
        <f>VLOOKUP($K897,[1]Budget!$V:$AE,6,0)*IF($C897="1 - Revenues",1,IF(AND($C897="5 - Transfers",MID(J897,15,1)="4"),1,-1))</f>
        <v>-8000</v>
      </c>
      <c r="O897" s="17">
        <f>IFERROR(IF(RIGHT(LEFT(K897,15),1)="4",VLOOKUP(K897,'[1]Budget Worksheet'!A:B,2,0),-1*VLOOKUP(K897,'[1]Budget Worksheet'!A:B,2,0)),0)</f>
        <v>-55000</v>
      </c>
      <c r="P897" s="17">
        <f>VLOOKUP($K897,[1]Budget!$V:$AE,8,0)*IF($C897="1 - Revenues",1,IF(AND($C897="5 - Transfers",MID($K897,15,1)="4"),1,-1))</f>
        <v>-55000</v>
      </c>
      <c r="Q897" s="17">
        <f>VLOOKUP($K897,[1]Budget!$V:$AE,10,0)*IF($C897="1 - Revenues",1,IF(AND($C897="5 - Transfers",MID(K897,15,1)="4"),1,-1))</f>
        <v>0</v>
      </c>
      <c r="S897" s="18" t="b">
        <f>IF(LEFT(C897,1)="1",1,-1)*SUMIF([1]Budget!V:V,'Budget Worksheet for Pivot Tabl'!K897,[1]Budget!AC:AC)=P897</f>
        <v>1</v>
      </c>
    </row>
    <row r="898" spans="1:19" x14ac:dyDescent="0.25">
      <c r="A898" t="s">
        <v>16</v>
      </c>
      <c r="B898" t="s">
        <v>2</v>
      </c>
      <c r="C898" t="s">
        <v>8</v>
      </c>
      <c r="D898" t="str">
        <f t="shared" si="13"/>
        <v>OUTFLOWS</v>
      </c>
      <c r="E898" t="s">
        <v>110</v>
      </c>
      <c r="F898" t="s">
        <v>111</v>
      </c>
      <c r="G898" t="s">
        <v>102</v>
      </c>
      <c r="H898" t="s">
        <v>212</v>
      </c>
      <c r="I898" t="s">
        <v>427</v>
      </c>
      <c r="J898" t="s">
        <v>428</v>
      </c>
      <c r="K898" t="s">
        <v>1438</v>
      </c>
      <c r="L898" t="s">
        <v>593</v>
      </c>
      <c r="M898" s="17">
        <f>VLOOKUP($K898,[1]Budget!$V:$AE,5,0)*IF($C898="1 - Revenues",1,IF(AND($C898="5 - Transfers",MID(I898,15,1)="4"),1,-1))</f>
        <v>-594000</v>
      </c>
      <c r="N898" s="17">
        <f>VLOOKUP($K898,[1]Budget!$V:$AE,6,0)*IF($C898="1 - Revenues",1,IF(AND($C898="5 - Transfers",MID(J898,15,1)="4"),1,-1))</f>
        <v>-963000</v>
      </c>
      <c r="O898" s="17">
        <f>IFERROR(IF(RIGHT(LEFT(K898,15),1)="4",VLOOKUP(K898,'[1]Budget Worksheet'!A:B,2,0),-1*VLOOKUP(K898,'[1]Budget Worksheet'!A:B,2,0)),0)</f>
        <v>-691600</v>
      </c>
      <c r="P898" s="17">
        <f>VLOOKUP($K898,[1]Budget!$V:$AE,8,0)*IF($C898="1 - Revenues",1,IF(AND($C898="5 - Transfers",MID($K898,15,1)="4"),1,-1))</f>
        <v>-979000</v>
      </c>
      <c r="Q898" s="17">
        <f>VLOOKUP($K898,[1]Budget!$V:$AE,10,0)*IF($C898="1 - Revenues",1,IF(AND($C898="5 - Transfers",MID(K898,15,1)="4"),1,-1))</f>
        <v>-287400</v>
      </c>
      <c r="S898" s="18" t="b">
        <f>IF(LEFT(C898,1)="1",1,-1)*SUMIF([1]Budget!V:V,'Budget Worksheet for Pivot Tabl'!K898,[1]Budget!AC:AC)=P898</f>
        <v>1</v>
      </c>
    </row>
    <row r="899" spans="1:19" x14ac:dyDescent="0.25">
      <c r="A899" t="s">
        <v>16</v>
      </c>
      <c r="B899" t="s">
        <v>2</v>
      </c>
      <c r="C899" t="s">
        <v>8</v>
      </c>
      <c r="D899" t="str">
        <f t="shared" ref="D899:D962" si="14">IF(C899="1 - Revenues","INFLOWS","OUTFLOWS")</f>
        <v>OUTFLOWS</v>
      </c>
      <c r="E899" t="s">
        <v>110</v>
      </c>
      <c r="F899" t="s">
        <v>111</v>
      </c>
      <c r="G899" t="s">
        <v>102</v>
      </c>
      <c r="H899" t="s">
        <v>212</v>
      </c>
      <c r="I899" t="s">
        <v>427</v>
      </c>
      <c r="J899" t="s">
        <v>428</v>
      </c>
      <c r="K899" t="s">
        <v>1439</v>
      </c>
      <c r="L899" t="s">
        <v>919</v>
      </c>
      <c r="M899" s="17">
        <f>VLOOKUP($K899,[1]Budget!$V:$AE,5,0)*IF($C899="1 - Revenues",1,IF(AND($C899="5 - Transfers",MID(I899,15,1)="4"),1,-1))</f>
        <v>-308000</v>
      </c>
      <c r="N899" s="17">
        <f>VLOOKUP($K899,[1]Budget!$V:$AE,6,0)*IF($C899="1 - Revenues",1,IF(AND($C899="5 - Transfers",MID(J899,15,1)="4"),1,-1))</f>
        <v>-348000</v>
      </c>
      <c r="O899" s="17">
        <f>IFERROR(IF(RIGHT(LEFT(K899,15),1)="4",VLOOKUP(K899,'[1]Budget Worksheet'!A:B,2,0),-1*VLOOKUP(K899,'[1]Budget Worksheet'!A:B,2,0)),0)</f>
        <v>-352503</v>
      </c>
      <c r="P899" s="17">
        <f>VLOOKUP($K899,[1]Budget!$V:$AE,8,0)*IF($C899="1 - Revenues",1,IF(AND($C899="5 - Transfers",MID($K899,15,1)="4"),1,-1))</f>
        <v>-352503</v>
      </c>
      <c r="Q899" s="17">
        <f>VLOOKUP($K899,[1]Budget!$V:$AE,10,0)*IF($C899="1 - Revenues",1,IF(AND($C899="5 - Transfers",MID(K899,15,1)="4"),1,-1))</f>
        <v>0</v>
      </c>
      <c r="S899" s="18" t="b">
        <f>IF(LEFT(C899,1)="1",1,-1)*SUMIF([1]Budget!V:V,'Budget Worksheet for Pivot Tabl'!K899,[1]Budget!AC:AC)=P899</f>
        <v>1</v>
      </c>
    </row>
    <row r="900" spans="1:19" x14ac:dyDescent="0.25">
      <c r="A900" t="s">
        <v>16</v>
      </c>
      <c r="B900" t="s">
        <v>2</v>
      </c>
      <c r="C900" t="s">
        <v>8</v>
      </c>
      <c r="D900" t="str">
        <f t="shared" si="14"/>
        <v>OUTFLOWS</v>
      </c>
      <c r="E900" t="s">
        <v>110</v>
      </c>
      <c r="F900" t="s">
        <v>111</v>
      </c>
      <c r="G900" t="s">
        <v>102</v>
      </c>
      <c r="H900" t="s">
        <v>212</v>
      </c>
      <c r="I900" t="s">
        <v>427</v>
      </c>
      <c r="J900" t="s">
        <v>428</v>
      </c>
      <c r="K900" t="s">
        <v>1440</v>
      </c>
      <c r="L900" t="s">
        <v>595</v>
      </c>
      <c r="M900" s="17">
        <f>VLOOKUP($K900,[1]Budget!$V:$AE,5,0)*IF($C900="1 - Revenues",1,IF(AND($C900="5 - Transfers",MID(I900,15,1)="4"),1,-1))</f>
        <v>-22000</v>
      </c>
      <c r="N900" s="17">
        <f>VLOOKUP($K900,[1]Budget!$V:$AE,6,0)*IF($C900="1 - Revenues",1,IF(AND($C900="5 - Transfers",MID(J900,15,1)="4"),1,-1))</f>
        <v>-9000</v>
      </c>
      <c r="O900" s="17">
        <f>IFERROR(IF(RIGHT(LEFT(K900,15),1)="4",VLOOKUP(K900,'[1]Budget Worksheet'!A:B,2,0),-1*VLOOKUP(K900,'[1]Budget Worksheet'!A:B,2,0)),0)</f>
        <v>-23304</v>
      </c>
      <c r="P900" s="17">
        <f>VLOOKUP($K900,[1]Budget!$V:$AE,8,0)*IF($C900="1 - Revenues",1,IF(AND($C900="5 - Transfers",MID($K900,15,1)="4"),1,-1))</f>
        <v>-23304</v>
      </c>
      <c r="Q900" s="17">
        <f>VLOOKUP($K900,[1]Budget!$V:$AE,10,0)*IF($C900="1 - Revenues",1,IF(AND($C900="5 - Transfers",MID(K900,15,1)="4"),1,-1))</f>
        <v>0</v>
      </c>
      <c r="S900" s="18" t="b">
        <f>IF(LEFT(C900,1)="1",1,-1)*SUMIF([1]Budget!V:V,'Budget Worksheet for Pivot Tabl'!K900,[1]Budget!AC:AC)=P900</f>
        <v>1</v>
      </c>
    </row>
    <row r="901" spans="1:19" x14ac:dyDescent="0.25">
      <c r="A901" t="s">
        <v>16</v>
      </c>
      <c r="B901" t="s">
        <v>2</v>
      </c>
      <c r="C901" t="s">
        <v>8</v>
      </c>
      <c r="D901" t="str">
        <f t="shared" si="14"/>
        <v>OUTFLOWS</v>
      </c>
      <c r="E901" t="s">
        <v>110</v>
      </c>
      <c r="F901" t="s">
        <v>111</v>
      </c>
      <c r="G901" t="s">
        <v>102</v>
      </c>
      <c r="H901" t="s">
        <v>212</v>
      </c>
      <c r="I901" t="s">
        <v>427</v>
      </c>
      <c r="J901" t="s">
        <v>428</v>
      </c>
      <c r="K901" t="s">
        <v>1441</v>
      </c>
      <c r="L901" t="s">
        <v>599</v>
      </c>
      <c r="M901" s="17">
        <f>VLOOKUP($K901,[1]Budget!$V:$AE,5,0)*IF($C901="1 - Revenues",1,IF(AND($C901="5 - Transfers",MID(I901,15,1)="4"),1,-1))</f>
        <v>-43000</v>
      </c>
      <c r="N901" s="17">
        <f>VLOOKUP($K901,[1]Budget!$V:$AE,6,0)*IF($C901="1 - Revenues",1,IF(AND($C901="5 - Transfers",MID(J901,15,1)="4"),1,-1))</f>
        <v>-52000</v>
      </c>
      <c r="O901" s="17">
        <f>IFERROR(IF(RIGHT(LEFT(K901,15),1)="4",VLOOKUP(K901,'[1]Budget Worksheet'!A:B,2,0),-1*VLOOKUP(K901,'[1]Budget Worksheet'!A:B,2,0)),0)</f>
        <v>-50600</v>
      </c>
      <c r="P901" s="17">
        <f>VLOOKUP($K901,[1]Budget!$V:$AE,8,0)*IF($C901="1 - Revenues",1,IF(AND($C901="5 - Transfers",MID($K901,15,1)="4"),1,-1))</f>
        <v>-50600</v>
      </c>
      <c r="Q901" s="17">
        <f>VLOOKUP($K901,[1]Budget!$V:$AE,10,0)*IF($C901="1 - Revenues",1,IF(AND($C901="5 - Transfers",MID(K901,15,1)="4"),1,-1))</f>
        <v>0</v>
      </c>
      <c r="S901" s="18" t="b">
        <f>IF(LEFT(C901,1)="1",1,-1)*SUMIF([1]Budget!V:V,'Budget Worksheet for Pivot Tabl'!K901,[1]Budget!AC:AC)=P901</f>
        <v>1</v>
      </c>
    </row>
    <row r="902" spans="1:19" x14ac:dyDescent="0.25">
      <c r="A902" t="s">
        <v>16</v>
      </c>
      <c r="B902" t="s">
        <v>2</v>
      </c>
      <c r="C902" t="s">
        <v>8</v>
      </c>
      <c r="D902" t="str">
        <f t="shared" si="14"/>
        <v>OUTFLOWS</v>
      </c>
      <c r="E902" t="s">
        <v>110</v>
      </c>
      <c r="F902" t="s">
        <v>111</v>
      </c>
      <c r="G902" t="s">
        <v>102</v>
      </c>
      <c r="H902" t="s">
        <v>212</v>
      </c>
      <c r="I902" t="s">
        <v>427</v>
      </c>
      <c r="J902" t="s">
        <v>428</v>
      </c>
      <c r="K902" t="s">
        <v>1442</v>
      </c>
      <c r="L902" t="s">
        <v>1082</v>
      </c>
      <c r="M902" s="17">
        <f>VLOOKUP($K902,[1]Budget!$V:$AE,5,0)*IF($C902="1 - Revenues",1,IF(AND($C902="5 - Transfers",MID(I902,15,1)="4"),1,-1))</f>
        <v>-206000</v>
      </c>
      <c r="N902" s="17">
        <f>VLOOKUP($K902,[1]Budget!$V:$AE,6,0)*IF($C902="1 - Revenues",1,IF(AND($C902="5 - Transfers",MID(J902,15,1)="4"),1,-1))</f>
        <v>-1314000</v>
      </c>
      <c r="O902" s="17">
        <f>IFERROR(IF(RIGHT(LEFT(K902,15),1)="4",VLOOKUP(K902,'[1]Budget Worksheet'!A:B,2,0),-1*VLOOKUP(K902,'[1]Budget Worksheet'!A:B,2,0)),0)</f>
        <v>-105000</v>
      </c>
      <c r="P902" s="17">
        <f>VLOOKUP($K902,[1]Budget!$V:$AE,8,0)*IF($C902="1 - Revenues",1,IF(AND($C902="5 - Transfers",MID($K902,15,1)="4"),1,-1))</f>
        <v>-1220000</v>
      </c>
      <c r="Q902" s="17">
        <f>VLOOKUP($K902,[1]Budget!$V:$AE,10,0)*IF($C902="1 - Revenues",1,IF(AND($C902="5 - Transfers",MID(K902,15,1)="4"),1,-1))</f>
        <v>-1115000</v>
      </c>
      <c r="S902" s="18" t="b">
        <f>IF(LEFT(C902,1)="1",1,-1)*SUMIF([1]Budget!V:V,'Budget Worksheet for Pivot Tabl'!K902,[1]Budget!AC:AC)=P902</f>
        <v>1</v>
      </c>
    </row>
    <row r="903" spans="1:19" x14ac:dyDescent="0.25">
      <c r="A903" t="s">
        <v>16</v>
      </c>
      <c r="B903" t="s">
        <v>2</v>
      </c>
      <c r="C903" t="s">
        <v>8</v>
      </c>
      <c r="D903" t="str">
        <f t="shared" si="14"/>
        <v>OUTFLOWS</v>
      </c>
      <c r="E903" t="s">
        <v>110</v>
      </c>
      <c r="F903" t="s">
        <v>111</v>
      </c>
      <c r="G903" t="s">
        <v>102</v>
      </c>
      <c r="H903" t="s">
        <v>212</v>
      </c>
      <c r="I903" t="s">
        <v>427</v>
      </c>
      <c r="J903" t="s">
        <v>428</v>
      </c>
      <c r="K903" t="s">
        <v>1443</v>
      </c>
      <c r="L903" t="s">
        <v>1084</v>
      </c>
      <c r="M903" s="17">
        <f>VLOOKUP($K903,[1]Budget!$V:$AE,5,0)*IF($C903="1 - Revenues",1,IF(AND($C903="5 - Transfers",MID(I903,15,1)="4"),1,-1))</f>
        <v>-38000</v>
      </c>
      <c r="N903" s="17">
        <f>VLOOKUP($K903,[1]Budget!$V:$AE,6,0)*IF($C903="1 - Revenues",1,IF(AND($C903="5 - Transfers",MID(J903,15,1)="4"),1,-1))</f>
        <v>-24000</v>
      </c>
      <c r="O903" s="17">
        <f>IFERROR(IF(RIGHT(LEFT(K903,15),1)="4",VLOOKUP(K903,'[1]Budget Worksheet'!A:B,2,0),-1*VLOOKUP(K903,'[1]Budget Worksheet'!A:B,2,0)),0)</f>
        <v>-38000</v>
      </c>
      <c r="P903" s="17">
        <f>VLOOKUP($K903,[1]Budget!$V:$AE,8,0)*IF($C903="1 - Revenues",1,IF(AND($C903="5 - Transfers",MID($K903,15,1)="4"),1,-1))</f>
        <v>-38000</v>
      </c>
      <c r="Q903" s="17">
        <f>VLOOKUP($K903,[1]Budget!$V:$AE,10,0)*IF($C903="1 - Revenues",1,IF(AND($C903="5 - Transfers",MID(K903,15,1)="4"),1,-1))</f>
        <v>0</v>
      </c>
      <c r="S903" s="18" t="b">
        <f>IF(LEFT(C903,1)="1",1,-1)*SUMIF([1]Budget!V:V,'Budget Worksheet for Pivot Tabl'!K903,[1]Budget!AC:AC)=P903</f>
        <v>1</v>
      </c>
    </row>
    <row r="904" spans="1:19" x14ac:dyDescent="0.25">
      <c r="A904" t="s">
        <v>16</v>
      </c>
      <c r="B904" t="s">
        <v>2</v>
      </c>
      <c r="C904" t="s">
        <v>8</v>
      </c>
      <c r="D904" t="str">
        <f t="shared" si="14"/>
        <v>OUTFLOWS</v>
      </c>
      <c r="E904" t="s">
        <v>110</v>
      </c>
      <c r="F904" t="s">
        <v>111</v>
      </c>
      <c r="G904" t="s">
        <v>102</v>
      </c>
      <c r="H904" t="s">
        <v>212</v>
      </c>
      <c r="I904" t="s">
        <v>427</v>
      </c>
      <c r="J904" t="s">
        <v>428</v>
      </c>
      <c r="K904" t="s">
        <v>1444</v>
      </c>
      <c r="L904" t="s">
        <v>470</v>
      </c>
      <c r="M904" s="17">
        <f>VLOOKUP($K904,[1]Budget!$V:$AE,5,0)*IF($C904="1 - Revenues",1,IF(AND($C904="5 - Transfers",MID(I904,15,1)="4"),1,-1))</f>
        <v>-1062000</v>
      </c>
      <c r="N904" s="17">
        <f>VLOOKUP($K904,[1]Budget!$V:$AE,6,0)*IF($C904="1 - Revenues",1,IF(AND($C904="5 - Transfers",MID(J904,15,1)="4"),1,-1))</f>
        <v>-1071000</v>
      </c>
      <c r="O904" s="17">
        <f>IFERROR(IF(RIGHT(LEFT(K904,15),1)="4",VLOOKUP(K904,'[1]Budget Worksheet'!A:B,2,0),-1*VLOOKUP(K904,'[1]Budget Worksheet'!A:B,2,0)),0)</f>
        <v>-1359978</v>
      </c>
      <c r="P904" s="17">
        <f>VLOOKUP($K904,[1]Budget!$V:$AE,8,0)*IF($C904="1 - Revenues",1,IF(AND($C904="5 - Transfers",MID($K904,15,1)="4"),1,-1))</f>
        <v>-1200000</v>
      </c>
      <c r="Q904" s="17">
        <f>VLOOKUP($K904,[1]Budget!$V:$AE,10,0)*IF($C904="1 - Revenues",1,IF(AND($C904="5 - Transfers",MID(K904,15,1)="4"),1,-1))</f>
        <v>159978</v>
      </c>
      <c r="S904" s="18" t="b">
        <f>IF(LEFT(C904,1)="1",1,-1)*SUMIF([1]Budget!V:V,'Budget Worksheet for Pivot Tabl'!K904,[1]Budget!AC:AC)=P904</f>
        <v>1</v>
      </c>
    </row>
    <row r="905" spans="1:19" x14ac:dyDescent="0.25">
      <c r="A905" t="s">
        <v>16</v>
      </c>
      <c r="B905" t="s">
        <v>2</v>
      </c>
      <c r="C905" t="s">
        <v>8</v>
      </c>
      <c r="D905" t="str">
        <f t="shared" si="14"/>
        <v>OUTFLOWS</v>
      </c>
      <c r="E905" t="s">
        <v>110</v>
      </c>
      <c r="F905" t="s">
        <v>111</v>
      </c>
      <c r="G905" t="s">
        <v>102</v>
      </c>
      <c r="H905" t="s">
        <v>212</v>
      </c>
      <c r="I905" t="s">
        <v>427</v>
      </c>
      <c r="J905" t="s">
        <v>428</v>
      </c>
      <c r="K905" t="s">
        <v>1445</v>
      </c>
      <c r="L905" t="s">
        <v>606</v>
      </c>
      <c r="M905" s="17">
        <f>VLOOKUP($K905,[1]Budget!$V:$AE,5,0)*IF($C905="1 - Revenues",1,IF(AND($C905="5 - Transfers",MID(I905,15,1)="4"),1,-1))</f>
        <v>-444000</v>
      </c>
      <c r="N905" s="17">
        <f>VLOOKUP($K905,[1]Budget!$V:$AE,6,0)*IF($C905="1 - Revenues",1,IF(AND($C905="5 - Transfers",MID(J905,15,1)="4"),1,-1))</f>
        <v>-554000</v>
      </c>
      <c r="O905" s="17">
        <f>IFERROR(IF(RIGHT(LEFT(K905,15),1)="4",VLOOKUP(K905,'[1]Budget Worksheet'!A:B,2,0),-1*VLOOKUP(K905,'[1]Budget Worksheet'!A:B,2,0)),0)</f>
        <v>-579955</v>
      </c>
      <c r="P905" s="17">
        <f>VLOOKUP($K905,[1]Budget!$V:$AE,8,0)*IF($C905="1 - Revenues",1,IF(AND($C905="5 - Transfers",MID($K905,15,1)="4"),1,-1))</f>
        <v>-579955</v>
      </c>
      <c r="Q905" s="17">
        <f>VLOOKUP($K905,[1]Budget!$V:$AE,10,0)*IF($C905="1 - Revenues",1,IF(AND($C905="5 - Transfers",MID(K905,15,1)="4"),1,-1))</f>
        <v>0</v>
      </c>
      <c r="S905" s="18" t="b">
        <f>IF(LEFT(C905,1)="1",1,-1)*SUMIF([1]Budget!V:V,'Budget Worksheet for Pivot Tabl'!K905,[1]Budget!AC:AC)=P905</f>
        <v>1</v>
      </c>
    </row>
    <row r="906" spans="1:19" x14ac:dyDescent="0.25">
      <c r="A906" t="s">
        <v>16</v>
      </c>
      <c r="B906" t="s">
        <v>2</v>
      </c>
      <c r="C906" t="s">
        <v>8</v>
      </c>
      <c r="D906" t="str">
        <f t="shared" si="14"/>
        <v>OUTFLOWS</v>
      </c>
      <c r="E906" t="s">
        <v>110</v>
      </c>
      <c r="F906" t="s">
        <v>111</v>
      </c>
      <c r="G906" t="s">
        <v>102</v>
      </c>
      <c r="H906" t="s">
        <v>212</v>
      </c>
      <c r="I906" t="s">
        <v>427</v>
      </c>
      <c r="J906" t="s">
        <v>428</v>
      </c>
      <c r="K906" t="s">
        <v>1446</v>
      </c>
      <c r="L906" t="s">
        <v>608</v>
      </c>
      <c r="M906" s="17">
        <f>VLOOKUP($K906,[1]Budget!$V:$AE,5,0)*IF($C906="1 - Revenues",1,IF(AND($C906="5 - Transfers",MID(I906,15,1)="4"),1,-1))</f>
        <v>-376000</v>
      </c>
      <c r="N906" s="17">
        <f>VLOOKUP($K906,[1]Budget!$V:$AE,6,0)*IF($C906="1 - Revenues",1,IF(AND($C906="5 - Transfers",MID(J906,15,1)="4"),1,-1))</f>
        <v>-434000</v>
      </c>
      <c r="O906" s="17">
        <f>IFERROR(IF(RIGHT(LEFT(K906,15),1)="4",VLOOKUP(K906,'[1]Budget Worksheet'!A:B,2,0),-1*VLOOKUP(K906,'[1]Budget Worksheet'!A:B,2,0)),0)</f>
        <v>-442920</v>
      </c>
      <c r="P906" s="17">
        <f>VLOOKUP($K906,[1]Budget!$V:$AE,8,0)*IF($C906="1 - Revenues",1,IF(AND($C906="5 - Transfers",MID($K906,15,1)="4"),1,-1))</f>
        <v>-442920</v>
      </c>
      <c r="Q906" s="17">
        <f>VLOOKUP($K906,[1]Budget!$V:$AE,10,0)*IF($C906="1 - Revenues",1,IF(AND($C906="5 - Transfers",MID(K906,15,1)="4"),1,-1))</f>
        <v>0</v>
      </c>
      <c r="S906" s="18" t="b">
        <f>IF(LEFT(C906,1)="1",1,-1)*SUMIF([1]Budget!V:V,'Budget Worksheet for Pivot Tabl'!K906,[1]Budget!AC:AC)=P906</f>
        <v>1</v>
      </c>
    </row>
    <row r="907" spans="1:19" x14ac:dyDescent="0.25">
      <c r="A907" t="s">
        <v>16</v>
      </c>
      <c r="B907" t="s">
        <v>2</v>
      </c>
      <c r="C907" t="s">
        <v>8</v>
      </c>
      <c r="D907" t="str">
        <f t="shared" si="14"/>
        <v>OUTFLOWS</v>
      </c>
      <c r="E907" t="s">
        <v>110</v>
      </c>
      <c r="F907" t="s">
        <v>111</v>
      </c>
      <c r="G907" t="s">
        <v>102</v>
      </c>
      <c r="H907" t="s">
        <v>212</v>
      </c>
      <c r="I907" t="s">
        <v>427</v>
      </c>
      <c r="J907" t="s">
        <v>428</v>
      </c>
      <c r="K907" t="s">
        <v>1447</v>
      </c>
      <c r="L907" t="s">
        <v>610</v>
      </c>
      <c r="M907" s="17">
        <f>VLOOKUP($K907,[1]Budget!$V:$AE,5,0)*IF($C907="1 - Revenues",1,IF(AND($C907="5 - Transfers",MID(I907,15,1)="4"),1,-1))</f>
        <v>-35000</v>
      </c>
      <c r="N907" s="17">
        <f>VLOOKUP($K907,[1]Budget!$V:$AE,6,0)*IF($C907="1 - Revenues",1,IF(AND($C907="5 - Transfers",MID(J907,15,1)="4"),1,-1))</f>
        <v>-35000</v>
      </c>
      <c r="O907" s="17">
        <f>IFERROR(IF(RIGHT(LEFT(K907,15),1)="4",VLOOKUP(K907,'[1]Budget Worksheet'!A:B,2,0),-1*VLOOKUP(K907,'[1]Budget Worksheet'!A:B,2,0)),0)</f>
        <v>-33256</v>
      </c>
      <c r="P907" s="17">
        <f>VLOOKUP($K907,[1]Budget!$V:$AE,8,0)*IF($C907="1 - Revenues",1,IF(AND($C907="5 - Transfers",MID($K907,15,1)="4"),1,-1))</f>
        <v>-33256</v>
      </c>
      <c r="Q907" s="17">
        <f>VLOOKUP($K907,[1]Budget!$V:$AE,10,0)*IF($C907="1 - Revenues",1,IF(AND($C907="5 - Transfers",MID(K907,15,1)="4"),1,-1))</f>
        <v>0</v>
      </c>
      <c r="S907" s="18" t="b">
        <f>IF(LEFT(C907,1)="1",1,-1)*SUMIF([1]Budget!V:V,'Budget Worksheet for Pivot Tabl'!K907,[1]Budget!AC:AC)=P907</f>
        <v>1</v>
      </c>
    </row>
    <row r="908" spans="1:19" x14ac:dyDescent="0.25">
      <c r="A908" t="s">
        <v>16</v>
      </c>
      <c r="B908" t="s">
        <v>2</v>
      </c>
      <c r="C908" t="s">
        <v>8</v>
      </c>
      <c r="D908" t="str">
        <f t="shared" si="14"/>
        <v>OUTFLOWS</v>
      </c>
      <c r="E908" t="s">
        <v>110</v>
      </c>
      <c r="F908" t="s">
        <v>111</v>
      </c>
      <c r="G908" t="s">
        <v>102</v>
      </c>
      <c r="H908" t="s">
        <v>212</v>
      </c>
      <c r="I908" t="s">
        <v>427</v>
      </c>
      <c r="J908" t="s">
        <v>428</v>
      </c>
      <c r="K908" t="s">
        <v>1448</v>
      </c>
      <c r="L908" t="s">
        <v>612</v>
      </c>
      <c r="M908" s="17">
        <f>VLOOKUP($K908,[1]Budget!$V:$AE,5,0)*IF($C908="1 - Revenues",1,IF(AND($C908="5 - Transfers",MID(I908,15,1)="4"),1,-1))</f>
        <v>-6000</v>
      </c>
      <c r="N908" s="17">
        <f>VLOOKUP($K908,[1]Budget!$V:$AE,6,0)*IF($C908="1 - Revenues",1,IF(AND($C908="5 - Transfers",MID(J908,15,1)="4"),1,-1))</f>
        <v>-6000</v>
      </c>
      <c r="O908" s="17">
        <f>IFERROR(IF(RIGHT(LEFT(K908,15),1)="4",VLOOKUP(K908,'[1]Budget Worksheet'!A:B,2,0),-1*VLOOKUP(K908,'[1]Budget Worksheet'!A:B,2,0)),0)</f>
        <v>-5786</v>
      </c>
      <c r="P908" s="17">
        <f>VLOOKUP($K908,[1]Budget!$V:$AE,8,0)*IF($C908="1 - Revenues",1,IF(AND($C908="5 - Transfers",MID($K908,15,1)="4"),1,-1))</f>
        <v>-5786</v>
      </c>
      <c r="Q908" s="17">
        <f>VLOOKUP($K908,[1]Budget!$V:$AE,10,0)*IF($C908="1 - Revenues",1,IF(AND($C908="5 - Transfers",MID(K908,15,1)="4"),1,-1))</f>
        <v>0</v>
      </c>
      <c r="S908" s="18" t="b">
        <f>IF(LEFT(C908,1)="1",1,-1)*SUMIF([1]Budget!V:V,'Budget Worksheet for Pivot Tabl'!K908,[1]Budget!AC:AC)=P908</f>
        <v>1</v>
      </c>
    </row>
    <row r="909" spans="1:19" x14ac:dyDescent="0.25">
      <c r="A909" t="s">
        <v>16</v>
      </c>
      <c r="B909" t="s">
        <v>2</v>
      </c>
      <c r="C909" t="s">
        <v>8</v>
      </c>
      <c r="D909" t="str">
        <f t="shared" si="14"/>
        <v>OUTFLOWS</v>
      </c>
      <c r="E909" t="s">
        <v>110</v>
      </c>
      <c r="F909" t="s">
        <v>111</v>
      </c>
      <c r="G909" t="s">
        <v>102</v>
      </c>
      <c r="H909" t="s">
        <v>212</v>
      </c>
      <c r="I909" t="s">
        <v>427</v>
      </c>
      <c r="J909" t="s">
        <v>428</v>
      </c>
      <c r="K909" t="s">
        <v>1449</v>
      </c>
      <c r="L909" t="s">
        <v>614</v>
      </c>
      <c r="M909" s="17">
        <f>VLOOKUP($K909,[1]Budget!$V:$AE,5,0)*IF($C909="1 - Revenues",1,IF(AND($C909="5 - Transfers",MID(I909,15,1)="4"),1,-1))</f>
        <v>-1000</v>
      </c>
      <c r="N909" s="17">
        <f>VLOOKUP($K909,[1]Budget!$V:$AE,6,0)*IF($C909="1 - Revenues",1,IF(AND($C909="5 - Transfers",MID(J909,15,1)="4"),1,-1))</f>
        <v>-1000</v>
      </c>
      <c r="O909" s="17">
        <f>IFERROR(IF(RIGHT(LEFT(K909,15),1)="4",VLOOKUP(K909,'[1]Budget Worksheet'!A:B,2,0),-1*VLOOKUP(K909,'[1]Budget Worksheet'!A:B,2,0)),0)</f>
        <v>-816</v>
      </c>
      <c r="P909" s="17">
        <f>VLOOKUP($K909,[1]Budget!$V:$AE,8,0)*IF($C909="1 - Revenues",1,IF(AND($C909="5 - Transfers",MID($K909,15,1)="4"),1,-1))</f>
        <v>-816</v>
      </c>
      <c r="Q909" s="17">
        <f>VLOOKUP($K909,[1]Budget!$V:$AE,10,0)*IF($C909="1 - Revenues",1,IF(AND($C909="5 - Transfers",MID(K909,15,1)="4"),1,-1))</f>
        <v>0</v>
      </c>
      <c r="S909" s="18" t="b">
        <f>IF(LEFT(C909,1)="1",1,-1)*SUMIF([1]Budget!V:V,'Budget Worksheet for Pivot Tabl'!K909,[1]Budget!AC:AC)=P909</f>
        <v>1</v>
      </c>
    </row>
    <row r="910" spans="1:19" x14ac:dyDescent="0.25">
      <c r="A910" t="s">
        <v>16</v>
      </c>
      <c r="B910" t="s">
        <v>2</v>
      </c>
      <c r="C910" t="s">
        <v>8</v>
      </c>
      <c r="D910" t="str">
        <f t="shared" si="14"/>
        <v>OUTFLOWS</v>
      </c>
      <c r="E910" t="s">
        <v>110</v>
      </c>
      <c r="F910" t="s">
        <v>111</v>
      </c>
      <c r="G910" t="s">
        <v>102</v>
      </c>
      <c r="H910" t="s">
        <v>212</v>
      </c>
      <c r="I910" t="s">
        <v>427</v>
      </c>
      <c r="J910" t="s">
        <v>428</v>
      </c>
      <c r="K910" t="s">
        <v>1450</v>
      </c>
      <c r="L910" t="s">
        <v>616</v>
      </c>
      <c r="M910" s="17">
        <f>VLOOKUP($K910,[1]Budget!$V:$AE,5,0)*IF($C910="1 - Revenues",1,IF(AND($C910="5 - Transfers",MID(I910,15,1)="4"),1,-1))</f>
        <v>-116000</v>
      </c>
      <c r="N910" s="17">
        <f>VLOOKUP($K910,[1]Budget!$V:$AE,6,0)*IF($C910="1 - Revenues",1,IF(AND($C910="5 - Transfers",MID(J910,15,1)="4"),1,-1))</f>
        <v>-116000</v>
      </c>
      <c r="O910" s="17">
        <f>IFERROR(IF(RIGHT(LEFT(K910,15),1)="4",VLOOKUP(K910,'[1]Budget Worksheet'!A:B,2,0),-1*VLOOKUP(K910,'[1]Budget Worksheet'!A:B,2,0)),0)</f>
        <v>-115800</v>
      </c>
      <c r="P910" s="17">
        <f>VLOOKUP($K910,[1]Budget!$V:$AE,8,0)*IF($C910="1 - Revenues",1,IF(AND($C910="5 - Transfers",MID($K910,15,1)="4"),1,-1))</f>
        <v>-160000</v>
      </c>
      <c r="Q910" s="17">
        <f>VLOOKUP($K910,[1]Budget!$V:$AE,10,0)*IF($C910="1 - Revenues",1,IF(AND($C910="5 - Transfers",MID(K910,15,1)="4"),1,-1))</f>
        <v>-44200</v>
      </c>
      <c r="S910" s="18" t="b">
        <f>IF(LEFT(C910,1)="1",1,-1)*SUMIF([1]Budget!V:V,'Budget Worksheet for Pivot Tabl'!K910,[1]Budget!AC:AC)=P910</f>
        <v>1</v>
      </c>
    </row>
    <row r="911" spans="1:19" x14ac:dyDescent="0.25">
      <c r="A911" t="s">
        <v>16</v>
      </c>
      <c r="B911" t="s">
        <v>2</v>
      </c>
      <c r="C911" t="s">
        <v>8</v>
      </c>
      <c r="D911" t="str">
        <f t="shared" si="14"/>
        <v>OUTFLOWS</v>
      </c>
      <c r="E911" t="s">
        <v>110</v>
      </c>
      <c r="F911" t="s">
        <v>111</v>
      </c>
      <c r="G911" t="s">
        <v>102</v>
      </c>
      <c r="H911" t="s">
        <v>212</v>
      </c>
      <c r="I911" t="s">
        <v>427</v>
      </c>
      <c r="J911" t="s">
        <v>428</v>
      </c>
      <c r="K911" t="s">
        <v>1451</v>
      </c>
      <c r="L911" t="s">
        <v>618</v>
      </c>
      <c r="M911" s="17">
        <f>VLOOKUP($K911,[1]Budget!$V:$AE,5,0)*IF($C911="1 - Revenues",1,IF(AND($C911="5 - Transfers",MID(I911,15,1)="4"),1,-1))</f>
        <v>0</v>
      </c>
      <c r="N911" s="17">
        <f>VLOOKUP($K911,[1]Budget!$V:$AE,6,0)*IF($C911="1 - Revenues",1,IF(AND($C911="5 - Transfers",MID(J911,15,1)="4"),1,-1))</f>
        <v>0</v>
      </c>
      <c r="O911" s="17">
        <f>IFERROR(IF(RIGHT(LEFT(K911,15),1)="4",VLOOKUP(K911,'[1]Budget Worksheet'!A:B,2,0),-1*VLOOKUP(K911,'[1]Budget Worksheet'!A:B,2,0)),0)</f>
        <v>-588</v>
      </c>
      <c r="P911" s="17">
        <f>VLOOKUP($K911,[1]Budget!$V:$AE,8,0)*IF($C911="1 - Revenues",1,IF(AND($C911="5 - Transfers",MID($K911,15,1)="4"),1,-1))</f>
        <v>-588</v>
      </c>
      <c r="Q911" s="17">
        <f>VLOOKUP($K911,[1]Budget!$V:$AE,10,0)*IF($C911="1 - Revenues",1,IF(AND($C911="5 - Transfers",MID(K911,15,1)="4"),1,-1))</f>
        <v>0</v>
      </c>
      <c r="S911" s="18" t="b">
        <f>IF(LEFT(C911,1)="1",1,-1)*SUMIF([1]Budget!V:V,'Budget Worksheet for Pivot Tabl'!K911,[1]Budget!AC:AC)=P911</f>
        <v>1</v>
      </c>
    </row>
    <row r="912" spans="1:19" x14ac:dyDescent="0.25">
      <c r="A912" t="s">
        <v>16</v>
      </c>
      <c r="B912" t="s">
        <v>2</v>
      </c>
      <c r="C912" t="s">
        <v>8</v>
      </c>
      <c r="D912" t="str">
        <f t="shared" si="14"/>
        <v>OUTFLOWS</v>
      </c>
      <c r="E912" t="s">
        <v>110</v>
      </c>
      <c r="F912" t="s">
        <v>111</v>
      </c>
      <c r="G912" t="s">
        <v>102</v>
      </c>
      <c r="H912" t="s">
        <v>212</v>
      </c>
      <c r="I912" t="s">
        <v>427</v>
      </c>
      <c r="J912" t="s">
        <v>428</v>
      </c>
      <c r="K912" t="s">
        <v>1452</v>
      </c>
      <c r="L912" t="s">
        <v>620</v>
      </c>
      <c r="M912" s="17">
        <f>VLOOKUP($K912,[1]Budget!$V:$AE,5,0)*IF($C912="1 - Revenues",1,IF(AND($C912="5 - Transfers",MID(I912,15,1)="4"),1,-1))</f>
        <v>-19000</v>
      </c>
      <c r="N912" s="17">
        <f>VLOOKUP($K912,[1]Budget!$V:$AE,6,0)*IF($C912="1 - Revenues",1,IF(AND($C912="5 - Transfers",MID(J912,15,1)="4"),1,-1))</f>
        <v>-17000</v>
      </c>
      <c r="O912" s="17">
        <f>IFERROR(IF(RIGHT(LEFT(K912,15),1)="4",VLOOKUP(K912,'[1]Budget Worksheet'!A:B,2,0),-1*VLOOKUP(K912,'[1]Budget Worksheet'!A:B,2,0)),0)</f>
        <v>-15120</v>
      </c>
      <c r="P912" s="17">
        <f>VLOOKUP($K912,[1]Budget!$V:$AE,8,0)*IF($C912="1 - Revenues",1,IF(AND($C912="5 - Transfers",MID($K912,15,1)="4"),1,-1))</f>
        <v>-15120</v>
      </c>
      <c r="Q912" s="17">
        <f>VLOOKUP($K912,[1]Budget!$V:$AE,10,0)*IF($C912="1 - Revenues",1,IF(AND($C912="5 - Transfers",MID(K912,15,1)="4"),1,-1))</f>
        <v>0</v>
      </c>
      <c r="S912" s="18" t="b">
        <f>IF(LEFT(C912,1)="1",1,-1)*SUMIF([1]Budget!V:V,'Budget Worksheet for Pivot Tabl'!K912,[1]Budget!AC:AC)=P912</f>
        <v>1</v>
      </c>
    </row>
    <row r="913" spans="1:19" x14ac:dyDescent="0.25">
      <c r="A913" t="s">
        <v>16</v>
      </c>
      <c r="B913" t="s">
        <v>2</v>
      </c>
      <c r="C913" t="s">
        <v>8</v>
      </c>
      <c r="D913" t="str">
        <f t="shared" si="14"/>
        <v>OUTFLOWS</v>
      </c>
      <c r="E913" t="s">
        <v>110</v>
      </c>
      <c r="F913" t="s">
        <v>111</v>
      </c>
      <c r="G913" t="s">
        <v>102</v>
      </c>
      <c r="H913" t="s">
        <v>212</v>
      </c>
      <c r="I913" t="s">
        <v>427</v>
      </c>
      <c r="J913" t="s">
        <v>428</v>
      </c>
      <c r="K913" t="s">
        <v>1453</v>
      </c>
      <c r="L913" t="s">
        <v>622</v>
      </c>
      <c r="M913" s="17">
        <f>VLOOKUP($K913,[1]Budget!$V:$AE,5,0)*IF($C913="1 - Revenues",1,IF(AND($C913="5 - Transfers",MID(I913,15,1)="4"),1,-1))</f>
        <v>-2000</v>
      </c>
      <c r="N913" s="17">
        <f>VLOOKUP($K913,[1]Budget!$V:$AE,6,0)*IF($C913="1 - Revenues",1,IF(AND($C913="5 - Transfers",MID(J913,15,1)="4"),1,-1))</f>
        <v>-1000</v>
      </c>
      <c r="O913" s="17">
        <f>IFERROR(IF(RIGHT(LEFT(K913,15),1)="4",VLOOKUP(K913,'[1]Budget Worksheet'!A:B,2,0),-1*VLOOKUP(K913,'[1]Budget Worksheet'!A:B,2,0)),0)</f>
        <v>0</v>
      </c>
      <c r="P913" s="17">
        <f>VLOOKUP($K913,[1]Budget!$V:$AE,8,0)*IF($C913="1 - Revenues",1,IF(AND($C913="5 - Transfers",MID($K913,15,1)="4"),1,-1))</f>
        <v>0</v>
      </c>
      <c r="Q913" s="17">
        <f>VLOOKUP($K913,[1]Budget!$V:$AE,10,0)*IF($C913="1 - Revenues",1,IF(AND($C913="5 - Transfers",MID(K913,15,1)="4"),1,-1))</f>
        <v>0</v>
      </c>
      <c r="S913" s="18" t="b">
        <f>IF(LEFT(C913,1)="1",1,-1)*SUMIF([1]Budget!V:V,'Budget Worksheet for Pivot Tabl'!K913,[1]Budget!AC:AC)=P913</f>
        <v>1</v>
      </c>
    </row>
    <row r="914" spans="1:19" x14ac:dyDescent="0.25">
      <c r="A914" t="s">
        <v>16</v>
      </c>
      <c r="B914" t="s">
        <v>2</v>
      </c>
      <c r="C914" t="s">
        <v>8</v>
      </c>
      <c r="D914" t="str">
        <f t="shared" si="14"/>
        <v>OUTFLOWS</v>
      </c>
      <c r="E914" t="s">
        <v>110</v>
      </c>
      <c r="F914" t="s">
        <v>111</v>
      </c>
      <c r="G914" t="s">
        <v>102</v>
      </c>
      <c r="H914" t="s">
        <v>212</v>
      </c>
      <c r="I914" t="s">
        <v>427</v>
      </c>
      <c r="J914" t="s">
        <v>428</v>
      </c>
      <c r="K914" t="s">
        <v>1454</v>
      </c>
      <c r="L914" t="s">
        <v>1020</v>
      </c>
      <c r="M914" s="17">
        <f>VLOOKUP($K914,[1]Budget!$V:$AE,5,0)*IF($C914="1 - Revenues",1,IF(AND($C914="5 - Transfers",MID(I914,15,1)="4"),1,-1))</f>
        <v>-60000</v>
      </c>
      <c r="N914" s="17">
        <f>VLOOKUP($K914,[1]Budget!$V:$AE,6,0)*IF($C914="1 - Revenues",1,IF(AND($C914="5 - Transfers",MID(J914,15,1)="4"),1,-1))</f>
        <v>-31000</v>
      </c>
      <c r="O914" s="17">
        <f>IFERROR(IF(RIGHT(LEFT(K914,15),1)="4",VLOOKUP(K914,'[1]Budget Worksheet'!A:B,2,0),-1*VLOOKUP(K914,'[1]Budget Worksheet'!A:B,2,0)),0)</f>
        <v>-29000</v>
      </c>
      <c r="P914" s="17">
        <f>VLOOKUP($K914,[1]Budget!$V:$AE,8,0)*IF($C914="1 - Revenues",1,IF(AND($C914="5 - Transfers",MID($K914,15,1)="4"),1,-1))</f>
        <v>-29000</v>
      </c>
      <c r="Q914" s="17">
        <f>VLOOKUP($K914,[1]Budget!$V:$AE,10,0)*IF($C914="1 - Revenues",1,IF(AND($C914="5 - Transfers",MID(K914,15,1)="4"),1,-1))</f>
        <v>0</v>
      </c>
      <c r="S914" s="18" t="b">
        <f>IF(LEFT(C914,1)="1",1,-1)*SUMIF([1]Budget!V:V,'Budget Worksheet for Pivot Tabl'!K914,[1]Budget!AC:AC)=P914</f>
        <v>1</v>
      </c>
    </row>
    <row r="915" spans="1:19" x14ac:dyDescent="0.25">
      <c r="A915" t="s">
        <v>16</v>
      </c>
      <c r="B915" t="s">
        <v>2</v>
      </c>
      <c r="C915" t="s">
        <v>8</v>
      </c>
      <c r="D915" t="str">
        <f t="shared" si="14"/>
        <v>OUTFLOWS</v>
      </c>
      <c r="E915" t="s">
        <v>110</v>
      </c>
      <c r="F915" t="s">
        <v>111</v>
      </c>
      <c r="G915" t="s">
        <v>102</v>
      </c>
      <c r="H915" t="s">
        <v>212</v>
      </c>
      <c r="I915" t="s">
        <v>427</v>
      </c>
      <c r="J915" t="s">
        <v>428</v>
      </c>
      <c r="K915" t="s">
        <v>1455</v>
      </c>
      <c r="L915" t="s">
        <v>472</v>
      </c>
      <c r="M915" s="17">
        <f>VLOOKUP($K915,[1]Budget!$V:$AE,5,0)*IF($C915="1 - Revenues",1,IF(AND($C915="5 - Transfers",MID(I915,15,1)="4"),1,-1))</f>
        <v>-68000</v>
      </c>
      <c r="N915" s="17">
        <f>VLOOKUP($K915,[1]Budget!$V:$AE,6,0)*IF($C915="1 - Revenues",1,IF(AND($C915="5 - Transfers",MID(J915,15,1)="4"),1,-1))</f>
        <v>-94000</v>
      </c>
      <c r="O915" s="17">
        <f>IFERROR(IF(RIGHT(LEFT(K915,15),1)="4",VLOOKUP(K915,'[1]Budget Worksheet'!A:B,2,0),-1*VLOOKUP(K915,'[1]Budget Worksheet'!A:B,2,0)),0)</f>
        <v>-57951</v>
      </c>
      <c r="P915" s="17">
        <f>VLOOKUP($K915,[1]Budget!$V:$AE,8,0)*IF($C915="1 - Revenues",1,IF(AND($C915="5 - Transfers",MID($K915,15,1)="4"),1,-1))</f>
        <v>-57951</v>
      </c>
      <c r="Q915" s="17">
        <f>VLOOKUP($K915,[1]Budget!$V:$AE,10,0)*IF($C915="1 - Revenues",1,IF(AND($C915="5 - Transfers",MID(K915,15,1)="4"),1,-1))</f>
        <v>0</v>
      </c>
      <c r="S915" s="18" t="b">
        <f>IF(LEFT(C915,1)="1",1,-1)*SUMIF([1]Budget!V:V,'Budget Worksheet for Pivot Tabl'!K915,[1]Budget!AC:AC)=P915</f>
        <v>1</v>
      </c>
    </row>
    <row r="916" spans="1:19" x14ac:dyDescent="0.25">
      <c r="A916" t="s">
        <v>16</v>
      </c>
      <c r="B916" t="s">
        <v>2</v>
      </c>
      <c r="C916" t="s">
        <v>8</v>
      </c>
      <c r="D916" t="str">
        <f t="shared" si="14"/>
        <v>OUTFLOWS</v>
      </c>
      <c r="E916" t="s">
        <v>110</v>
      </c>
      <c r="F916" t="s">
        <v>111</v>
      </c>
      <c r="G916" t="s">
        <v>102</v>
      </c>
      <c r="H916" t="s">
        <v>212</v>
      </c>
      <c r="I916" t="s">
        <v>427</v>
      </c>
      <c r="J916" t="s">
        <v>428</v>
      </c>
      <c r="K916" t="s">
        <v>1456</v>
      </c>
      <c r="L916" t="s">
        <v>625</v>
      </c>
      <c r="M916" s="17">
        <f>VLOOKUP($K916,[1]Budget!$V:$AE,5,0)*IF($C916="1 - Revenues",1,IF(AND($C916="5 - Transfers",MID(I916,15,1)="4"),1,-1))</f>
        <v>-5000</v>
      </c>
      <c r="N916" s="17">
        <f>VLOOKUP($K916,[1]Budget!$V:$AE,6,0)*IF($C916="1 - Revenues",1,IF(AND($C916="5 - Transfers",MID(J916,15,1)="4"),1,-1))</f>
        <v>-12000</v>
      </c>
      <c r="O916" s="17">
        <f>IFERROR(IF(RIGHT(LEFT(K916,15),1)="4",VLOOKUP(K916,'[1]Budget Worksheet'!A:B,2,0),-1*VLOOKUP(K916,'[1]Budget Worksheet'!A:B,2,0)),0)</f>
        <v>-16600</v>
      </c>
      <c r="P916" s="17">
        <f>VLOOKUP($K916,[1]Budget!$V:$AE,8,0)*IF($C916="1 - Revenues",1,IF(AND($C916="5 - Transfers",MID($K916,15,1)="4"),1,-1))</f>
        <v>-16600</v>
      </c>
      <c r="Q916" s="17">
        <f>VLOOKUP($K916,[1]Budget!$V:$AE,10,0)*IF($C916="1 - Revenues",1,IF(AND($C916="5 - Transfers",MID(K916,15,1)="4"),1,-1))</f>
        <v>0</v>
      </c>
      <c r="S916" s="18" t="b">
        <f>IF(LEFT(C916,1)="1",1,-1)*SUMIF([1]Budget!V:V,'Budget Worksheet for Pivot Tabl'!K916,[1]Budget!AC:AC)=P916</f>
        <v>1</v>
      </c>
    </row>
    <row r="917" spans="1:19" x14ac:dyDescent="0.25">
      <c r="A917" t="s">
        <v>16</v>
      </c>
      <c r="B917" t="s">
        <v>2</v>
      </c>
      <c r="C917" t="s">
        <v>8</v>
      </c>
      <c r="D917" t="str">
        <f t="shared" si="14"/>
        <v>OUTFLOWS</v>
      </c>
      <c r="E917" t="s">
        <v>110</v>
      </c>
      <c r="F917" t="s">
        <v>111</v>
      </c>
      <c r="G917" t="s">
        <v>102</v>
      </c>
      <c r="H917" t="s">
        <v>212</v>
      </c>
      <c r="I917" t="s">
        <v>427</v>
      </c>
      <c r="J917" t="s">
        <v>428</v>
      </c>
      <c r="K917" t="s">
        <v>1457</v>
      </c>
      <c r="L917" t="s">
        <v>627</v>
      </c>
      <c r="M917" s="17">
        <f>VLOOKUP($K917,[1]Budget!$V:$AE,5,0)*IF($C917="1 - Revenues",1,IF(AND($C917="5 - Transfers",MID(I917,15,1)="4"),1,-1))</f>
        <v>0</v>
      </c>
      <c r="N917" s="17">
        <f>VLOOKUP($K917,[1]Budget!$V:$AE,6,0)*IF($C917="1 - Revenues",1,IF(AND($C917="5 - Transfers",MID(J917,15,1)="4"),1,-1))</f>
        <v>0</v>
      </c>
      <c r="O917" s="17">
        <f>IFERROR(IF(RIGHT(LEFT(K917,15),1)="4",VLOOKUP(K917,'[1]Budget Worksheet'!A:B,2,0),-1*VLOOKUP(K917,'[1]Budget Worksheet'!A:B,2,0)),0)</f>
        <v>-1440</v>
      </c>
      <c r="P917" s="17">
        <f>VLOOKUP($K917,[1]Budget!$V:$AE,8,0)*IF($C917="1 - Revenues",1,IF(AND($C917="5 - Transfers",MID($K917,15,1)="4"),1,-1))</f>
        <v>-1440</v>
      </c>
      <c r="Q917" s="17">
        <f>VLOOKUP($K917,[1]Budget!$V:$AE,10,0)*IF($C917="1 - Revenues",1,IF(AND($C917="5 - Transfers",MID(K917,15,1)="4"),1,-1))</f>
        <v>0</v>
      </c>
      <c r="S917" s="18" t="b">
        <f>IF(LEFT(C917,1)="1",1,-1)*SUMIF([1]Budget!V:V,'Budget Worksheet for Pivot Tabl'!K917,[1]Budget!AC:AC)=P917</f>
        <v>1</v>
      </c>
    </row>
    <row r="918" spans="1:19" x14ac:dyDescent="0.25">
      <c r="A918" t="s">
        <v>16</v>
      </c>
      <c r="B918" t="s">
        <v>2</v>
      </c>
      <c r="C918" t="s">
        <v>9</v>
      </c>
      <c r="D918" t="str">
        <f t="shared" si="14"/>
        <v>OUTFLOWS</v>
      </c>
      <c r="E918" t="s">
        <v>110</v>
      </c>
      <c r="F918" t="s">
        <v>111</v>
      </c>
      <c r="G918" t="s">
        <v>102</v>
      </c>
      <c r="H918" t="s">
        <v>212</v>
      </c>
      <c r="I918" t="s">
        <v>427</v>
      </c>
      <c r="J918" t="s">
        <v>428</v>
      </c>
      <c r="K918" t="s">
        <v>1458</v>
      </c>
      <c r="L918" t="s">
        <v>476</v>
      </c>
      <c r="M918" s="17">
        <f>VLOOKUP($K918,[1]Budget!$V:$AE,5,0)*IF($C918="1 - Revenues",1,IF(AND($C918="5 - Transfers",MID(I918,15,1)="4"),1,-1))</f>
        <v>-2000</v>
      </c>
      <c r="N918" s="17">
        <f>VLOOKUP($K918,[1]Budget!$V:$AE,6,0)*IF($C918="1 - Revenues",1,IF(AND($C918="5 - Transfers",MID(J918,15,1)="4"),1,-1))</f>
        <v>0</v>
      </c>
      <c r="O918" s="17">
        <f>IFERROR(IF(RIGHT(LEFT(K918,15),1)="4",VLOOKUP(K918,'[1]Budget Worksheet'!A:B,2,0),-1*VLOOKUP(K918,'[1]Budget Worksheet'!A:B,2,0)),0)</f>
        <v>0</v>
      </c>
      <c r="P918" s="17">
        <f>VLOOKUP($K918,[1]Budget!$V:$AE,8,0)*IF($C918="1 - Revenues",1,IF(AND($C918="5 - Transfers",MID($K918,15,1)="4"),1,-1))</f>
        <v>0</v>
      </c>
      <c r="Q918" s="17">
        <f>VLOOKUP($K918,[1]Budget!$V:$AE,10,0)*IF($C918="1 - Revenues",1,IF(AND($C918="5 - Transfers",MID(K918,15,1)="4"),1,-1))</f>
        <v>0</v>
      </c>
      <c r="S918" s="18" t="b">
        <f>IF(LEFT(C918,1)="1",1,-1)*SUMIF([1]Budget!V:V,'Budget Worksheet for Pivot Tabl'!K918,[1]Budget!AC:AC)=P918</f>
        <v>1</v>
      </c>
    </row>
    <row r="919" spans="1:19" x14ac:dyDescent="0.25">
      <c r="A919" t="s">
        <v>16</v>
      </c>
      <c r="B919" t="s">
        <v>2</v>
      </c>
      <c r="C919" t="s">
        <v>9</v>
      </c>
      <c r="D919" t="str">
        <f t="shared" si="14"/>
        <v>OUTFLOWS</v>
      </c>
      <c r="E919" t="s">
        <v>110</v>
      </c>
      <c r="F919" t="s">
        <v>111</v>
      </c>
      <c r="G919" t="s">
        <v>102</v>
      </c>
      <c r="H919" t="s">
        <v>212</v>
      </c>
      <c r="I919" t="s">
        <v>427</v>
      </c>
      <c r="J919" t="s">
        <v>428</v>
      </c>
      <c r="K919" t="s">
        <v>1459</v>
      </c>
      <c r="L919" t="s">
        <v>1371</v>
      </c>
      <c r="M919" s="17">
        <f>VLOOKUP($K919,[1]Budget!$V:$AE,5,0)*IF($C919="1 - Revenues",1,IF(AND($C919="5 - Transfers",MID(I919,15,1)="4"),1,-1))</f>
        <v>0</v>
      </c>
      <c r="N919" s="17">
        <f>VLOOKUP($K919,[1]Budget!$V:$AE,6,0)*IF($C919="1 - Revenues",1,IF(AND($C919="5 - Transfers",MID(J919,15,1)="4"),1,-1))</f>
        <v>0</v>
      </c>
      <c r="O919" s="17">
        <f>IFERROR(IF(RIGHT(LEFT(K919,15),1)="4",VLOOKUP(K919,'[1]Budget Worksheet'!A:B,2,0),-1*VLOOKUP(K919,'[1]Budget Worksheet'!A:B,2,0)),0)</f>
        <v>0</v>
      </c>
      <c r="P919" s="17">
        <f>VLOOKUP($K919,[1]Budget!$V:$AE,8,0)*IF($C919="1 - Revenues",1,IF(AND($C919="5 - Transfers",MID($K919,15,1)="4"),1,-1))</f>
        <v>0</v>
      </c>
      <c r="Q919" s="17">
        <f>VLOOKUP($K919,[1]Budget!$V:$AE,10,0)*IF($C919="1 - Revenues",1,IF(AND($C919="5 - Transfers",MID(K919,15,1)="4"),1,-1))</f>
        <v>0</v>
      </c>
      <c r="S919" s="18" t="b">
        <f>IF(LEFT(C919,1)="1",1,-1)*SUMIF([1]Budget!V:V,'Budget Worksheet for Pivot Tabl'!K919,[1]Budget!AC:AC)=P919</f>
        <v>1</v>
      </c>
    </row>
    <row r="920" spans="1:19" x14ac:dyDescent="0.25">
      <c r="A920" t="s">
        <v>16</v>
      </c>
      <c r="B920" t="s">
        <v>2</v>
      </c>
      <c r="C920" t="s">
        <v>9</v>
      </c>
      <c r="D920" t="str">
        <f t="shared" si="14"/>
        <v>OUTFLOWS</v>
      </c>
      <c r="E920" t="s">
        <v>110</v>
      </c>
      <c r="F920" t="s">
        <v>111</v>
      </c>
      <c r="G920" t="s">
        <v>102</v>
      </c>
      <c r="H920" t="s">
        <v>212</v>
      </c>
      <c r="I920" t="s">
        <v>427</v>
      </c>
      <c r="J920" t="s">
        <v>428</v>
      </c>
      <c r="K920" t="s">
        <v>1460</v>
      </c>
      <c r="L920" t="s">
        <v>1373</v>
      </c>
      <c r="M920" s="17">
        <f>VLOOKUP($K920,[1]Budget!$V:$AE,5,0)*IF($C920="1 - Revenues",1,IF(AND($C920="5 - Transfers",MID(I920,15,1)="4"),1,-1))</f>
        <v>-310000</v>
      </c>
      <c r="N920" s="17">
        <f>VLOOKUP($K920,[1]Budget!$V:$AE,6,0)*IF($C920="1 - Revenues",1,IF(AND($C920="5 - Transfers",MID(J920,15,1)="4"),1,-1))</f>
        <v>-361000</v>
      </c>
      <c r="O920" s="17">
        <f>IFERROR(IF(RIGHT(LEFT(K920,15),1)="4",VLOOKUP(K920,'[1]Budget Worksheet'!A:B,2,0),-1*VLOOKUP(K920,'[1]Budget Worksheet'!A:B,2,0)),0)</f>
        <v>-495000</v>
      </c>
      <c r="P920" s="17">
        <f>VLOOKUP($K920,[1]Budget!$V:$AE,8,0)*IF($C920="1 - Revenues",1,IF(AND($C920="5 - Transfers",MID($K920,15,1)="4"),1,-1))</f>
        <v>-495000</v>
      </c>
      <c r="Q920" s="17">
        <f>VLOOKUP($K920,[1]Budget!$V:$AE,10,0)*IF($C920="1 - Revenues",1,IF(AND($C920="5 - Transfers",MID(K920,15,1)="4"),1,-1))</f>
        <v>0</v>
      </c>
      <c r="S920" s="18" t="b">
        <f>IF(LEFT(C920,1)="1",1,-1)*SUMIF([1]Budget!V:V,'Budget Worksheet for Pivot Tabl'!K920,[1]Budget!AC:AC)=P920</f>
        <v>1</v>
      </c>
    </row>
    <row r="921" spans="1:19" x14ac:dyDescent="0.25">
      <c r="A921" t="s">
        <v>16</v>
      </c>
      <c r="B921" t="s">
        <v>2</v>
      </c>
      <c r="C921" t="s">
        <v>9</v>
      </c>
      <c r="D921" t="str">
        <f t="shared" si="14"/>
        <v>OUTFLOWS</v>
      </c>
      <c r="E921" t="s">
        <v>110</v>
      </c>
      <c r="F921" t="s">
        <v>111</v>
      </c>
      <c r="G921" t="s">
        <v>102</v>
      </c>
      <c r="H921" t="s">
        <v>212</v>
      </c>
      <c r="I921" t="s">
        <v>427</v>
      </c>
      <c r="J921" t="s">
        <v>428</v>
      </c>
      <c r="K921" t="s">
        <v>1461</v>
      </c>
      <c r="L921" t="s">
        <v>484</v>
      </c>
      <c r="M921" s="17">
        <f>VLOOKUP($K921,[1]Budget!$V:$AE,5,0)*IF($C921="1 - Revenues",1,IF(AND($C921="5 - Transfers",MID(I921,15,1)="4"),1,-1))</f>
        <v>0</v>
      </c>
      <c r="N921" s="17">
        <f>VLOOKUP($K921,[1]Budget!$V:$AE,6,0)*IF($C921="1 - Revenues",1,IF(AND($C921="5 - Transfers",MID(J921,15,1)="4"),1,-1))</f>
        <v>0</v>
      </c>
      <c r="O921" s="17">
        <f>IFERROR(IF(RIGHT(LEFT(K921,15),1)="4",VLOOKUP(K921,'[1]Budget Worksheet'!A:B,2,0),-1*VLOOKUP(K921,'[1]Budget Worksheet'!A:B,2,0)),0)</f>
        <v>0</v>
      </c>
      <c r="P921" s="17">
        <f>VLOOKUP($K921,[1]Budget!$V:$AE,8,0)*IF($C921="1 - Revenues",1,IF(AND($C921="5 - Transfers",MID($K921,15,1)="4"),1,-1))</f>
        <v>0</v>
      </c>
      <c r="Q921" s="17">
        <f>VLOOKUP($K921,[1]Budget!$V:$AE,10,0)*IF($C921="1 - Revenues",1,IF(AND($C921="5 - Transfers",MID(K921,15,1)="4"),1,-1))</f>
        <v>0</v>
      </c>
      <c r="S921" s="18" t="b">
        <f>IF(LEFT(C921,1)="1",1,-1)*SUMIF([1]Budget!V:V,'Budget Worksheet for Pivot Tabl'!K921,[1]Budget!AC:AC)=P921</f>
        <v>1</v>
      </c>
    </row>
    <row r="922" spans="1:19" x14ac:dyDescent="0.25">
      <c r="A922" t="s">
        <v>16</v>
      </c>
      <c r="B922" t="s">
        <v>2</v>
      </c>
      <c r="C922" t="s">
        <v>9</v>
      </c>
      <c r="D922" t="str">
        <f t="shared" si="14"/>
        <v>OUTFLOWS</v>
      </c>
      <c r="E922" t="s">
        <v>110</v>
      </c>
      <c r="F922" t="s">
        <v>111</v>
      </c>
      <c r="G922" t="s">
        <v>102</v>
      </c>
      <c r="H922" t="s">
        <v>212</v>
      </c>
      <c r="I922" t="s">
        <v>427</v>
      </c>
      <c r="J922" t="s">
        <v>428</v>
      </c>
      <c r="K922" t="s">
        <v>1462</v>
      </c>
      <c r="L922" t="s">
        <v>640</v>
      </c>
      <c r="M922" s="17">
        <f>VLOOKUP($K922,[1]Budget!$V:$AE,5,0)*IF($C922="1 - Revenues",1,IF(AND($C922="5 - Transfers",MID(I922,15,1)="4"),1,-1))</f>
        <v>-15000</v>
      </c>
      <c r="N922" s="17">
        <f>VLOOKUP($K922,[1]Budget!$V:$AE,6,0)*IF($C922="1 - Revenues",1,IF(AND($C922="5 - Transfers",MID(J922,15,1)="4"),1,-1))</f>
        <v>-60000</v>
      </c>
      <c r="O922" s="17">
        <f>IFERROR(IF(RIGHT(LEFT(K922,15),1)="4",VLOOKUP(K922,'[1]Budget Worksheet'!A:B,2,0),-1*VLOOKUP(K922,'[1]Budget Worksheet'!A:B,2,0)),0)</f>
        <v>-15000</v>
      </c>
      <c r="P922" s="17">
        <f>VLOOKUP($K922,[1]Budget!$V:$AE,8,0)*IF($C922="1 - Revenues",1,IF(AND($C922="5 - Transfers",MID($K922,15,1)="4"),1,-1))</f>
        <v>-15000</v>
      </c>
      <c r="Q922" s="17">
        <f>VLOOKUP($K922,[1]Budget!$V:$AE,10,0)*IF($C922="1 - Revenues",1,IF(AND($C922="5 - Transfers",MID(K922,15,1)="4"),1,-1))</f>
        <v>0</v>
      </c>
      <c r="S922" s="18" t="b">
        <f>IF(LEFT(C922,1)="1",1,-1)*SUMIF([1]Budget!V:V,'Budget Worksheet for Pivot Tabl'!K922,[1]Budget!AC:AC)=P922</f>
        <v>1</v>
      </c>
    </row>
    <row r="923" spans="1:19" x14ac:dyDescent="0.25">
      <c r="A923" t="s">
        <v>16</v>
      </c>
      <c r="B923" t="s">
        <v>2</v>
      </c>
      <c r="C923" t="s">
        <v>9</v>
      </c>
      <c r="D923" t="str">
        <f t="shared" si="14"/>
        <v>OUTFLOWS</v>
      </c>
      <c r="E923" t="s">
        <v>110</v>
      </c>
      <c r="F923" t="s">
        <v>111</v>
      </c>
      <c r="G923" t="s">
        <v>102</v>
      </c>
      <c r="H923" t="s">
        <v>212</v>
      </c>
      <c r="I923" t="s">
        <v>427</v>
      </c>
      <c r="J923" t="s">
        <v>428</v>
      </c>
      <c r="K923" t="s">
        <v>1463</v>
      </c>
      <c r="L923" t="s">
        <v>1037</v>
      </c>
      <c r="M923" s="17">
        <f>VLOOKUP($K923,[1]Budget!$V:$AE,5,0)*IF($C923="1 - Revenues",1,IF(AND($C923="5 - Transfers",MID(I923,15,1)="4"),1,-1))</f>
        <v>-62000</v>
      </c>
      <c r="N923" s="17">
        <f>VLOOKUP($K923,[1]Budget!$V:$AE,6,0)*IF($C923="1 - Revenues",1,IF(AND($C923="5 - Transfers",MID(J923,15,1)="4"),1,-1))</f>
        <v>-58000</v>
      </c>
      <c r="O923" s="17">
        <f>IFERROR(IF(RIGHT(LEFT(K923,15),1)="4",VLOOKUP(K923,'[1]Budget Worksheet'!A:B,2,0),-1*VLOOKUP(K923,'[1]Budget Worksheet'!A:B,2,0)),0)</f>
        <v>-57000</v>
      </c>
      <c r="P923" s="17">
        <f>VLOOKUP($K923,[1]Budget!$V:$AE,8,0)*IF($C923="1 - Revenues",1,IF(AND($C923="5 - Transfers",MID($K923,15,1)="4"),1,-1))</f>
        <v>-57000</v>
      </c>
      <c r="Q923" s="17">
        <f>VLOOKUP($K923,[1]Budget!$V:$AE,10,0)*IF($C923="1 - Revenues",1,IF(AND($C923="5 - Transfers",MID(K923,15,1)="4"),1,-1))</f>
        <v>0</v>
      </c>
      <c r="S923" s="18" t="b">
        <f>IF(LEFT(C923,1)="1",1,-1)*SUMIF([1]Budget!V:V,'Budget Worksheet for Pivot Tabl'!K923,[1]Budget!AC:AC)=P923</f>
        <v>1</v>
      </c>
    </row>
    <row r="924" spans="1:19" x14ac:dyDescent="0.25">
      <c r="A924" t="s">
        <v>16</v>
      </c>
      <c r="B924" t="s">
        <v>2</v>
      </c>
      <c r="C924" t="s">
        <v>9</v>
      </c>
      <c r="D924" t="str">
        <f t="shared" si="14"/>
        <v>OUTFLOWS</v>
      </c>
      <c r="E924" t="s">
        <v>110</v>
      </c>
      <c r="F924" t="s">
        <v>111</v>
      </c>
      <c r="G924" t="s">
        <v>102</v>
      </c>
      <c r="H924" t="s">
        <v>212</v>
      </c>
      <c r="I924" t="s">
        <v>427</v>
      </c>
      <c r="J924" t="s">
        <v>428</v>
      </c>
      <c r="K924" t="s">
        <v>1464</v>
      </c>
      <c r="L924" t="s">
        <v>1039</v>
      </c>
      <c r="M924" s="17">
        <f>VLOOKUP($K924,[1]Budget!$V:$AE,5,0)*IF($C924="1 - Revenues",1,IF(AND($C924="5 - Transfers",MID(I924,15,1)="4"),1,-1))</f>
        <v>-4000</v>
      </c>
      <c r="N924" s="17">
        <f>VLOOKUP($K924,[1]Budget!$V:$AE,6,0)*IF($C924="1 - Revenues",1,IF(AND($C924="5 - Transfers",MID(J924,15,1)="4"),1,-1))</f>
        <v>-1000</v>
      </c>
      <c r="O924" s="17">
        <f>IFERROR(IF(RIGHT(LEFT(K924,15),1)="4",VLOOKUP(K924,'[1]Budget Worksheet'!A:B,2,0),-1*VLOOKUP(K924,'[1]Budget Worksheet'!A:B,2,0)),0)</f>
        <v>-5000</v>
      </c>
      <c r="P924" s="17">
        <f>VLOOKUP($K924,[1]Budget!$V:$AE,8,0)*IF($C924="1 - Revenues",1,IF(AND($C924="5 - Transfers",MID($K924,15,1)="4"),1,-1))</f>
        <v>-5000</v>
      </c>
      <c r="Q924" s="17">
        <f>VLOOKUP($K924,[1]Budget!$V:$AE,10,0)*IF($C924="1 - Revenues",1,IF(AND($C924="5 - Transfers",MID(K924,15,1)="4"),1,-1))</f>
        <v>0</v>
      </c>
      <c r="S924" s="18" t="b">
        <f>IF(LEFT(C924,1)="1",1,-1)*SUMIF([1]Budget!V:V,'Budget Worksheet for Pivot Tabl'!K924,[1]Budget!AC:AC)=P924</f>
        <v>1</v>
      </c>
    </row>
    <row r="925" spans="1:19" x14ac:dyDescent="0.25">
      <c r="A925" t="s">
        <v>16</v>
      </c>
      <c r="B925" t="s">
        <v>2</v>
      </c>
      <c r="C925" t="s">
        <v>9</v>
      </c>
      <c r="D925" t="str">
        <f t="shared" si="14"/>
        <v>OUTFLOWS</v>
      </c>
      <c r="E925" t="s">
        <v>110</v>
      </c>
      <c r="F925" t="s">
        <v>111</v>
      </c>
      <c r="G925" t="s">
        <v>102</v>
      </c>
      <c r="H925" t="s">
        <v>212</v>
      </c>
      <c r="I925" t="s">
        <v>427</v>
      </c>
      <c r="J925" t="s">
        <v>428</v>
      </c>
      <c r="K925" t="s">
        <v>1465</v>
      </c>
      <c r="L925" t="s">
        <v>1382</v>
      </c>
      <c r="M925" s="17">
        <f>VLOOKUP($K925,[1]Budget!$V:$AE,5,0)*IF($C925="1 - Revenues",1,IF(AND($C925="5 - Transfers",MID(I925,15,1)="4"),1,-1))</f>
        <v>-69000</v>
      </c>
      <c r="N925" s="17">
        <f>VLOOKUP($K925,[1]Budget!$V:$AE,6,0)*IF($C925="1 - Revenues",1,IF(AND($C925="5 - Transfers",MID(J925,15,1)="4"),1,-1))</f>
        <v>-51000</v>
      </c>
      <c r="O925" s="17">
        <f>IFERROR(IF(RIGHT(LEFT(K925,15),1)="4",VLOOKUP(K925,'[1]Budget Worksheet'!A:B,2,0),-1*VLOOKUP(K925,'[1]Budget Worksheet'!A:B,2,0)),0)</f>
        <v>-50743</v>
      </c>
      <c r="P925" s="17">
        <f>VLOOKUP($K925,[1]Budget!$V:$AE,8,0)*IF($C925="1 - Revenues",1,IF(AND($C925="5 - Transfers",MID($K925,15,1)="4"),1,-1))</f>
        <v>-50743</v>
      </c>
      <c r="Q925" s="17">
        <f>VLOOKUP($K925,[1]Budget!$V:$AE,10,0)*IF($C925="1 - Revenues",1,IF(AND($C925="5 - Transfers",MID(K925,15,1)="4"),1,-1))</f>
        <v>0</v>
      </c>
      <c r="S925" s="18" t="b">
        <f>IF(LEFT(C925,1)="1",1,-1)*SUMIF([1]Budget!V:V,'Budget Worksheet for Pivot Tabl'!K925,[1]Budget!AC:AC)=P925</f>
        <v>1</v>
      </c>
    </row>
    <row r="926" spans="1:19" x14ac:dyDescent="0.25">
      <c r="A926" t="s">
        <v>16</v>
      </c>
      <c r="B926" t="s">
        <v>2</v>
      </c>
      <c r="C926" t="s">
        <v>9</v>
      </c>
      <c r="D926" t="str">
        <f t="shared" si="14"/>
        <v>OUTFLOWS</v>
      </c>
      <c r="E926" t="s">
        <v>110</v>
      </c>
      <c r="F926" t="s">
        <v>111</v>
      </c>
      <c r="G926" t="s">
        <v>102</v>
      </c>
      <c r="H926" t="s">
        <v>212</v>
      </c>
      <c r="I926" t="s">
        <v>427</v>
      </c>
      <c r="J926" t="s">
        <v>428</v>
      </c>
      <c r="K926" t="s">
        <v>1466</v>
      </c>
      <c r="L926" t="s">
        <v>1384</v>
      </c>
      <c r="M926" s="17">
        <f>VLOOKUP($K926,[1]Budget!$V:$AE,5,0)*IF($C926="1 - Revenues",1,IF(AND($C926="5 - Transfers",MID(I926,15,1)="4"),1,-1))</f>
        <v>-21000</v>
      </c>
      <c r="N926" s="17">
        <f>VLOOKUP($K926,[1]Budget!$V:$AE,6,0)*IF($C926="1 - Revenues",1,IF(AND($C926="5 - Transfers",MID(J926,15,1)="4"),1,-1))</f>
        <v>-20000</v>
      </c>
      <c r="O926" s="17">
        <f>IFERROR(IF(RIGHT(LEFT(K926,15),1)="4",VLOOKUP(K926,'[1]Budget Worksheet'!A:B,2,0),-1*VLOOKUP(K926,'[1]Budget Worksheet'!A:B,2,0)),0)</f>
        <v>-22000</v>
      </c>
      <c r="P926" s="17">
        <f>VLOOKUP($K926,[1]Budget!$V:$AE,8,0)*IF($C926="1 - Revenues",1,IF(AND($C926="5 - Transfers",MID($K926,15,1)="4"),1,-1))</f>
        <v>-22000</v>
      </c>
      <c r="Q926" s="17">
        <f>VLOOKUP($K926,[1]Budget!$V:$AE,10,0)*IF($C926="1 - Revenues",1,IF(AND($C926="5 - Transfers",MID(K926,15,1)="4"),1,-1))</f>
        <v>0</v>
      </c>
      <c r="S926" s="18" t="b">
        <f>IF(LEFT(C926,1)="1",1,-1)*SUMIF([1]Budget!V:V,'Budget Worksheet for Pivot Tabl'!K926,[1]Budget!AC:AC)=P926</f>
        <v>1</v>
      </c>
    </row>
    <row r="927" spans="1:19" x14ac:dyDescent="0.25">
      <c r="A927" t="s">
        <v>16</v>
      </c>
      <c r="B927" t="s">
        <v>2</v>
      </c>
      <c r="C927" t="s">
        <v>9</v>
      </c>
      <c r="D927" t="str">
        <f t="shared" si="14"/>
        <v>OUTFLOWS</v>
      </c>
      <c r="E927" t="s">
        <v>110</v>
      </c>
      <c r="F927" t="s">
        <v>111</v>
      </c>
      <c r="G927" t="s">
        <v>102</v>
      </c>
      <c r="H927" t="s">
        <v>212</v>
      </c>
      <c r="I927" t="s">
        <v>427</v>
      </c>
      <c r="J927" t="s">
        <v>428</v>
      </c>
      <c r="K927" t="s">
        <v>1467</v>
      </c>
      <c r="L927" t="s">
        <v>1468</v>
      </c>
      <c r="M927" s="17">
        <f>VLOOKUP($K927,[1]Budget!$V:$AE,5,0)*IF($C927="1 - Revenues",1,IF(AND($C927="5 - Transfers",MID(I927,15,1)="4"),1,-1))</f>
        <v>-4000</v>
      </c>
      <c r="N927" s="17">
        <f>VLOOKUP($K927,[1]Budget!$V:$AE,6,0)*IF($C927="1 - Revenues",1,IF(AND($C927="5 - Transfers",MID(J927,15,1)="4"),1,-1))</f>
        <v>-2000</v>
      </c>
      <c r="O927" s="17">
        <f>IFERROR(IF(RIGHT(LEFT(K927,15),1)="4",VLOOKUP(K927,'[1]Budget Worksheet'!A:B,2,0),-1*VLOOKUP(K927,'[1]Budget Worksheet'!A:B,2,0)),0)</f>
        <v>-5000</v>
      </c>
      <c r="P927" s="17">
        <f>VLOOKUP($K927,[1]Budget!$V:$AE,8,0)*IF($C927="1 - Revenues",1,IF(AND($C927="5 - Transfers",MID($K927,15,1)="4"),1,-1))</f>
        <v>-5000</v>
      </c>
      <c r="Q927" s="17">
        <f>VLOOKUP($K927,[1]Budget!$V:$AE,10,0)*IF($C927="1 - Revenues",1,IF(AND($C927="5 - Transfers",MID(K927,15,1)="4"),1,-1))</f>
        <v>0</v>
      </c>
      <c r="S927" s="18" t="b">
        <f>IF(LEFT(C927,1)="1",1,-1)*SUMIF([1]Budget!V:V,'Budget Worksheet for Pivot Tabl'!K927,[1]Budget!AC:AC)=P927</f>
        <v>1</v>
      </c>
    </row>
    <row r="928" spans="1:19" x14ac:dyDescent="0.25">
      <c r="A928" t="s">
        <v>16</v>
      </c>
      <c r="B928" t="s">
        <v>2</v>
      </c>
      <c r="C928" t="s">
        <v>9</v>
      </c>
      <c r="D928" t="str">
        <f t="shared" si="14"/>
        <v>OUTFLOWS</v>
      </c>
      <c r="E928" t="s">
        <v>110</v>
      </c>
      <c r="F928" t="s">
        <v>111</v>
      </c>
      <c r="G928" t="s">
        <v>102</v>
      </c>
      <c r="H928" t="s">
        <v>212</v>
      </c>
      <c r="I928" t="s">
        <v>427</v>
      </c>
      <c r="J928" t="s">
        <v>428</v>
      </c>
      <c r="K928" t="s">
        <v>1469</v>
      </c>
      <c r="L928" t="s">
        <v>1470</v>
      </c>
      <c r="M928" s="17">
        <f>VLOOKUP($K928,[1]Budget!$V:$AE,5,0)*IF($C928="1 - Revenues",1,IF(AND($C928="5 - Transfers",MID(I928,15,1)="4"),1,-1))</f>
        <v>0</v>
      </c>
      <c r="N928" s="17">
        <f>VLOOKUP($K928,[1]Budget!$V:$AE,6,0)*IF($C928="1 - Revenues",1,IF(AND($C928="5 - Transfers",MID(J928,15,1)="4"),1,-1))</f>
        <v>0</v>
      </c>
      <c r="O928" s="17">
        <f>IFERROR(IF(RIGHT(LEFT(K928,15),1)="4",VLOOKUP(K928,'[1]Budget Worksheet'!A:B,2,0),-1*VLOOKUP(K928,'[1]Budget Worksheet'!A:B,2,0)),0)</f>
        <v>0</v>
      </c>
      <c r="P928" s="17">
        <f>VLOOKUP($K928,[1]Budget!$V:$AE,8,0)*IF($C928="1 - Revenues",1,IF(AND($C928="5 - Transfers",MID($K928,15,1)="4"),1,-1))</f>
        <v>0</v>
      </c>
      <c r="Q928" s="17">
        <f>VLOOKUP($K928,[1]Budget!$V:$AE,10,0)*IF($C928="1 - Revenues",1,IF(AND($C928="5 - Transfers",MID(K928,15,1)="4"),1,-1))</f>
        <v>0</v>
      </c>
      <c r="S928" s="18" t="b">
        <f>IF(LEFT(C928,1)="1",1,-1)*SUMIF([1]Budget!V:V,'Budget Worksheet for Pivot Tabl'!K928,[1]Budget!AC:AC)=P928</f>
        <v>1</v>
      </c>
    </row>
    <row r="929" spans="1:19" x14ac:dyDescent="0.25">
      <c r="A929" t="s">
        <v>16</v>
      </c>
      <c r="B929" t="s">
        <v>2</v>
      </c>
      <c r="C929" t="s">
        <v>9</v>
      </c>
      <c r="D929" t="str">
        <f t="shared" si="14"/>
        <v>OUTFLOWS</v>
      </c>
      <c r="E929" t="s">
        <v>110</v>
      </c>
      <c r="F929" t="s">
        <v>111</v>
      </c>
      <c r="G929" t="s">
        <v>102</v>
      </c>
      <c r="H929" t="s">
        <v>212</v>
      </c>
      <c r="I929" t="s">
        <v>427</v>
      </c>
      <c r="J929" t="s">
        <v>428</v>
      </c>
      <c r="K929" t="s">
        <v>1471</v>
      </c>
      <c r="L929" t="s">
        <v>1472</v>
      </c>
      <c r="M929" s="17">
        <f>VLOOKUP($K929,[1]Budget!$V:$AE,5,0)*IF($C929="1 - Revenues",1,IF(AND($C929="5 - Transfers",MID(I929,15,1)="4"),1,-1))</f>
        <v>-8000</v>
      </c>
      <c r="N929" s="17">
        <f>VLOOKUP($K929,[1]Budget!$V:$AE,6,0)*IF($C929="1 - Revenues",1,IF(AND($C929="5 - Transfers",MID(J929,15,1)="4"),1,-1))</f>
        <v>-9000</v>
      </c>
      <c r="O929" s="17">
        <f>IFERROR(IF(RIGHT(LEFT(K929,15),1)="4",VLOOKUP(K929,'[1]Budget Worksheet'!A:B,2,0),-1*VLOOKUP(K929,'[1]Budget Worksheet'!A:B,2,0)),0)</f>
        <v>-12000</v>
      </c>
      <c r="P929" s="17">
        <f>VLOOKUP($K929,[1]Budget!$V:$AE,8,0)*IF($C929="1 - Revenues",1,IF(AND($C929="5 - Transfers",MID($K929,15,1)="4"),1,-1))</f>
        <v>-12000</v>
      </c>
      <c r="Q929" s="17">
        <f>VLOOKUP($K929,[1]Budget!$V:$AE,10,0)*IF($C929="1 - Revenues",1,IF(AND($C929="5 - Transfers",MID(K929,15,1)="4"),1,-1))</f>
        <v>0</v>
      </c>
      <c r="S929" s="18" t="b">
        <f>IF(LEFT(C929,1)="1",1,-1)*SUMIF([1]Budget!V:V,'Budget Worksheet for Pivot Tabl'!K929,[1]Budget!AC:AC)=P929</f>
        <v>1</v>
      </c>
    </row>
    <row r="930" spans="1:19" x14ac:dyDescent="0.25">
      <c r="A930" t="s">
        <v>16</v>
      </c>
      <c r="B930" t="s">
        <v>2</v>
      </c>
      <c r="C930" t="s">
        <v>9</v>
      </c>
      <c r="D930" t="str">
        <f t="shared" si="14"/>
        <v>OUTFLOWS</v>
      </c>
      <c r="E930" t="s">
        <v>110</v>
      </c>
      <c r="F930" t="s">
        <v>111</v>
      </c>
      <c r="G930" t="s">
        <v>102</v>
      </c>
      <c r="H930" t="s">
        <v>212</v>
      </c>
      <c r="I930" t="s">
        <v>427</v>
      </c>
      <c r="J930" t="s">
        <v>428</v>
      </c>
      <c r="K930" t="s">
        <v>1473</v>
      </c>
      <c r="L930" t="s">
        <v>952</v>
      </c>
      <c r="M930" s="17">
        <f>VLOOKUP($K930,[1]Budget!$V:$AE,5,0)*IF($C930="1 - Revenues",1,IF(AND($C930="5 - Transfers",MID(I930,15,1)="4"),1,-1))</f>
        <v>0</v>
      </c>
      <c r="N930" s="17">
        <f>VLOOKUP($K930,[1]Budget!$V:$AE,6,0)*IF($C930="1 - Revenues",1,IF(AND($C930="5 - Transfers",MID(J930,15,1)="4"),1,-1))</f>
        <v>0</v>
      </c>
      <c r="O930" s="17">
        <f>IFERROR(IF(RIGHT(LEFT(K930,15),1)="4",VLOOKUP(K930,'[1]Budget Worksheet'!A:B,2,0),-1*VLOOKUP(K930,'[1]Budget Worksheet'!A:B,2,0)),0)</f>
        <v>0</v>
      </c>
      <c r="P930" s="17">
        <f>VLOOKUP($K930,[1]Budget!$V:$AE,8,0)*IF($C930="1 - Revenues",1,IF(AND($C930="5 - Transfers",MID($K930,15,1)="4"),1,-1))</f>
        <v>0</v>
      </c>
      <c r="Q930" s="17">
        <f>VLOOKUP($K930,[1]Budget!$V:$AE,10,0)*IF($C930="1 - Revenues",1,IF(AND($C930="5 - Transfers",MID(K930,15,1)="4"),1,-1))</f>
        <v>0</v>
      </c>
      <c r="S930" s="18" t="b">
        <f>IF(LEFT(C930,1)="1",1,-1)*SUMIF([1]Budget!V:V,'Budget Worksheet for Pivot Tabl'!K930,[1]Budget!AC:AC)=P930</f>
        <v>1</v>
      </c>
    </row>
    <row r="931" spans="1:19" x14ac:dyDescent="0.25">
      <c r="A931" t="s">
        <v>16</v>
      </c>
      <c r="B931" t="s">
        <v>2</v>
      </c>
      <c r="C931" t="s">
        <v>9</v>
      </c>
      <c r="D931" t="str">
        <f t="shared" si="14"/>
        <v>OUTFLOWS</v>
      </c>
      <c r="E931" t="s">
        <v>110</v>
      </c>
      <c r="F931" t="s">
        <v>111</v>
      </c>
      <c r="G931" t="s">
        <v>102</v>
      </c>
      <c r="H931" t="s">
        <v>212</v>
      </c>
      <c r="I931" t="s">
        <v>427</v>
      </c>
      <c r="J931" t="s">
        <v>428</v>
      </c>
      <c r="K931" t="s">
        <v>1474</v>
      </c>
      <c r="L931" t="s">
        <v>1220</v>
      </c>
      <c r="M931" s="17">
        <f>VLOOKUP($K931,[1]Budget!$V:$AE,5,0)*IF($C931="1 - Revenues",1,IF(AND($C931="5 - Transfers",MID(I931,15,1)="4"),1,-1))</f>
        <v>-19000</v>
      </c>
      <c r="N931" s="17">
        <f>VLOOKUP($K931,[1]Budget!$V:$AE,6,0)*IF($C931="1 - Revenues",1,IF(AND($C931="5 - Transfers",MID(J931,15,1)="4"),1,-1))</f>
        <v>-12000</v>
      </c>
      <c r="O931" s="17">
        <f>IFERROR(IF(RIGHT(LEFT(K931,15),1)="4",VLOOKUP(K931,'[1]Budget Worksheet'!A:B,2,0),-1*VLOOKUP(K931,'[1]Budget Worksheet'!A:B,2,0)),0)</f>
        <v>-19200</v>
      </c>
      <c r="P931" s="17">
        <f>VLOOKUP($K931,[1]Budget!$V:$AE,8,0)*IF($C931="1 - Revenues",1,IF(AND($C931="5 - Transfers",MID($K931,15,1)="4"),1,-1))</f>
        <v>-19200</v>
      </c>
      <c r="Q931" s="17">
        <f>VLOOKUP($K931,[1]Budget!$V:$AE,10,0)*IF($C931="1 - Revenues",1,IF(AND($C931="5 - Transfers",MID(K931,15,1)="4"),1,-1))</f>
        <v>0</v>
      </c>
      <c r="S931" s="18" t="b">
        <f>IF(LEFT(C931,1)="1",1,-1)*SUMIF([1]Budget!V:V,'Budget Worksheet for Pivot Tabl'!K931,[1]Budget!AC:AC)=P931</f>
        <v>1</v>
      </c>
    </row>
    <row r="932" spans="1:19" x14ac:dyDescent="0.25">
      <c r="A932" t="s">
        <v>16</v>
      </c>
      <c r="B932" t="s">
        <v>2</v>
      </c>
      <c r="C932" t="s">
        <v>9</v>
      </c>
      <c r="D932" t="str">
        <f t="shared" si="14"/>
        <v>OUTFLOWS</v>
      </c>
      <c r="E932" t="s">
        <v>110</v>
      </c>
      <c r="F932" t="s">
        <v>111</v>
      </c>
      <c r="G932" t="s">
        <v>102</v>
      </c>
      <c r="H932" t="s">
        <v>212</v>
      </c>
      <c r="I932" t="s">
        <v>427</v>
      </c>
      <c r="J932" t="s">
        <v>428</v>
      </c>
      <c r="K932" t="s">
        <v>1475</v>
      </c>
      <c r="L932" t="s">
        <v>956</v>
      </c>
      <c r="M932" s="17">
        <f>VLOOKUP($K932,[1]Budget!$V:$AE,5,0)*IF($C932="1 - Revenues",1,IF(AND($C932="5 - Transfers",MID(I932,15,1)="4"),1,-1))</f>
        <v>-16000</v>
      </c>
      <c r="N932" s="17">
        <f>VLOOKUP($K932,[1]Budget!$V:$AE,6,0)*IF($C932="1 - Revenues",1,IF(AND($C932="5 - Transfers",MID(J932,15,1)="4"),1,-1))</f>
        <v>-24000</v>
      </c>
      <c r="O932" s="17">
        <f>IFERROR(IF(RIGHT(LEFT(K932,15),1)="4",VLOOKUP(K932,'[1]Budget Worksheet'!A:B,2,0),-1*VLOOKUP(K932,'[1]Budget Worksheet'!A:B,2,0)),0)</f>
        <v>-24000</v>
      </c>
      <c r="P932" s="17">
        <f>VLOOKUP($K932,[1]Budget!$V:$AE,8,0)*IF($C932="1 - Revenues",1,IF(AND($C932="5 - Transfers",MID($K932,15,1)="4"),1,-1))</f>
        <v>-24000</v>
      </c>
      <c r="Q932" s="17">
        <f>VLOOKUP($K932,[1]Budget!$V:$AE,10,0)*IF($C932="1 - Revenues",1,IF(AND($C932="5 - Transfers",MID(K932,15,1)="4"),1,-1))</f>
        <v>0</v>
      </c>
      <c r="S932" s="18" t="b">
        <f>IF(LEFT(C932,1)="1",1,-1)*SUMIF([1]Budget!V:V,'Budget Worksheet for Pivot Tabl'!K932,[1]Budget!AC:AC)=P932</f>
        <v>1</v>
      </c>
    </row>
    <row r="933" spans="1:19" x14ac:dyDescent="0.25">
      <c r="A933" t="s">
        <v>16</v>
      </c>
      <c r="B933" t="s">
        <v>2</v>
      </c>
      <c r="C933" t="s">
        <v>9</v>
      </c>
      <c r="D933" t="str">
        <f t="shared" si="14"/>
        <v>OUTFLOWS</v>
      </c>
      <c r="E933" t="s">
        <v>110</v>
      </c>
      <c r="F933" t="s">
        <v>111</v>
      </c>
      <c r="G933" t="s">
        <v>102</v>
      </c>
      <c r="H933" t="s">
        <v>212</v>
      </c>
      <c r="I933" t="s">
        <v>427</v>
      </c>
      <c r="J933" t="s">
        <v>428</v>
      </c>
      <c r="K933" t="s">
        <v>1476</v>
      </c>
      <c r="L933" t="s">
        <v>1060</v>
      </c>
      <c r="M933" s="17">
        <f>VLOOKUP($K933,[1]Budget!$V:$AE,5,0)*IF($C933="1 - Revenues",1,IF(AND($C933="5 - Transfers",MID(I933,15,1)="4"),1,-1))</f>
        <v>-10000</v>
      </c>
      <c r="N933" s="17">
        <f>VLOOKUP($K933,[1]Budget!$V:$AE,6,0)*IF($C933="1 - Revenues",1,IF(AND($C933="5 - Transfers",MID(J933,15,1)="4"),1,-1))</f>
        <v>-10000</v>
      </c>
      <c r="O933" s="17">
        <f>IFERROR(IF(RIGHT(LEFT(K933,15),1)="4",VLOOKUP(K933,'[1]Budget Worksheet'!A:B,2,0),-1*VLOOKUP(K933,'[1]Budget Worksheet'!A:B,2,0)),0)</f>
        <v>-11100</v>
      </c>
      <c r="P933" s="17">
        <f>VLOOKUP($K933,[1]Budget!$V:$AE,8,0)*IF($C933="1 - Revenues",1,IF(AND($C933="5 - Transfers",MID($K933,15,1)="4"),1,-1))</f>
        <v>-11100</v>
      </c>
      <c r="Q933" s="17">
        <f>VLOOKUP($K933,[1]Budget!$V:$AE,10,0)*IF($C933="1 - Revenues",1,IF(AND($C933="5 - Transfers",MID(K933,15,1)="4"),1,-1))</f>
        <v>0</v>
      </c>
      <c r="S933" s="18" t="b">
        <f>IF(LEFT(C933,1)="1",1,-1)*SUMIF([1]Budget!V:V,'Budget Worksheet for Pivot Tabl'!K933,[1]Budget!AC:AC)=P933</f>
        <v>1</v>
      </c>
    </row>
    <row r="934" spans="1:19" x14ac:dyDescent="0.25">
      <c r="A934" t="s">
        <v>16</v>
      </c>
      <c r="B934" t="s">
        <v>2</v>
      </c>
      <c r="C934" t="s">
        <v>9</v>
      </c>
      <c r="D934" t="str">
        <f t="shared" si="14"/>
        <v>OUTFLOWS</v>
      </c>
      <c r="E934" t="s">
        <v>110</v>
      </c>
      <c r="F934" t="s">
        <v>111</v>
      </c>
      <c r="G934" t="s">
        <v>102</v>
      </c>
      <c r="H934" t="s">
        <v>212</v>
      </c>
      <c r="I934" t="s">
        <v>427</v>
      </c>
      <c r="J934" t="s">
        <v>428</v>
      </c>
      <c r="K934" t="s">
        <v>1477</v>
      </c>
      <c r="L934" t="s">
        <v>1478</v>
      </c>
      <c r="M934" s="17">
        <f>VLOOKUP($K934,[1]Budget!$V:$AE,5,0)*IF($C934="1 - Revenues",1,IF(AND($C934="5 - Transfers",MID(I934,15,1)="4"),1,-1))</f>
        <v>-5000</v>
      </c>
      <c r="N934" s="17">
        <f>VLOOKUP($K934,[1]Budget!$V:$AE,6,0)*IF($C934="1 - Revenues",1,IF(AND($C934="5 - Transfers",MID(J934,15,1)="4"),1,-1))</f>
        <v>-21000</v>
      </c>
      <c r="O934" s="17">
        <f>IFERROR(IF(RIGHT(LEFT(K934,15),1)="4",VLOOKUP(K934,'[1]Budget Worksheet'!A:B,2,0),-1*VLOOKUP(K934,'[1]Budget Worksheet'!A:B,2,0)),0)</f>
        <v>-8106</v>
      </c>
      <c r="P934" s="17">
        <f>VLOOKUP($K934,[1]Budget!$V:$AE,8,0)*IF($C934="1 - Revenues",1,IF(AND($C934="5 - Transfers",MID($K934,15,1)="4"),1,-1))</f>
        <v>-8106</v>
      </c>
      <c r="Q934" s="17">
        <f>VLOOKUP($K934,[1]Budget!$V:$AE,10,0)*IF($C934="1 - Revenues",1,IF(AND($C934="5 - Transfers",MID(K934,15,1)="4"),1,-1))</f>
        <v>0</v>
      </c>
      <c r="S934" s="18" t="b">
        <f>IF(LEFT(C934,1)="1",1,-1)*SUMIF([1]Budget!V:V,'Budget Worksheet for Pivot Tabl'!K934,[1]Budget!AC:AC)=P934</f>
        <v>1</v>
      </c>
    </row>
    <row r="935" spans="1:19" x14ac:dyDescent="0.25">
      <c r="A935" t="s">
        <v>16</v>
      </c>
      <c r="B935" t="s">
        <v>2</v>
      </c>
      <c r="C935" t="s">
        <v>9</v>
      </c>
      <c r="D935" t="str">
        <f t="shared" si="14"/>
        <v>OUTFLOWS</v>
      </c>
      <c r="E935" t="s">
        <v>110</v>
      </c>
      <c r="F935" t="s">
        <v>111</v>
      </c>
      <c r="G935" t="s">
        <v>102</v>
      </c>
      <c r="H935" t="s">
        <v>212</v>
      </c>
      <c r="I935" t="s">
        <v>427</v>
      </c>
      <c r="J935" t="s">
        <v>428</v>
      </c>
      <c r="K935" t="s">
        <v>1479</v>
      </c>
      <c r="L935" t="s">
        <v>1062</v>
      </c>
      <c r="M935" s="17">
        <f>VLOOKUP($K935,[1]Budget!$V:$AE,5,0)*IF($C935="1 - Revenues",1,IF(AND($C935="5 - Transfers",MID(I935,15,1)="4"),1,-1))</f>
        <v>-5000</v>
      </c>
      <c r="N935" s="17">
        <f>VLOOKUP($K935,[1]Budget!$V:$AE,6,0)*IF($C935="1 - Revenues",1,IF(AND($C935="5 - Transfers",MID(J935,15,1)="4"),1,-1))</f>
        <v>-3000</v>
      </c>
      <c r="O935" s="17">
        <f>IFERROR(IF(RIGHT(LEFT(K935,15),1)="4",VLOOKUP(K935,'[1]Budget Worksheet'!A:B,2,0),-1*VLOOKUP(K935,'[1]Budget Worksheet'!A:B,2,0)),0)</f>
        <v>-5000</v>
      </c>
      <c r="P935" s="17">
        <f>VLOOKUP($K935,[1]Budget!$V:$AE,8,0)*IF($C935="1 - Revenues",1,IF(AND($C935="5 - Transfers",MID($K935,15,1)="4"),1,-1))</f>
        <v>-5000</v>
      </c>
      <c r="Q935" s="17">
        <f>VLOOKUP($K935,[1]Budget!$V:$AE,10,0)*IF($C935="1 - Revenues",1,IF(AND($C935="5 - Transfers",MID(K935,15,1)="4"),1,-1))</f>
        <v>0</v>
      </c>
      <c r="S935" s="18" t="b">
        <f>IF(LEFT(C935,1)="1",1,-1)*SUMIF([1]Budget!V:V,'Budget Worksheet for Pivot Tabl'!K935,[1]Budget!AC:AC)=P935</f>
        <v>1</v>
      </c>
    </row>
    <row r="936" spans="1:19" x14ac:dyDescent="0.25">
      <c r="A936" t="s">
        <v>16</v>
      </c>
      <c r="B936" t="s">
        <v>2</v>
      </c>
      <c r="C936" t="s">
        <v>9</v>
      </c>
      <c r="D936" t="str">
        <f t="shared" si="14"/>
        <v>OUTFLOWS</v>
      </c>
      <c r="E936" t="s">
        <v>110</v>
      </c>
      <c r="F936" t="s">
        <v>111</v>
      </c>
      <c r="G936" t="s">
        <v>102</v>
      </c>
      <c r="H936" t="s">
        <v>212</v>
      </c>
      <c r="I936" t="s">
        <v>427</v>
      </c>
      <c r="J936" t="s">
        <v>428</v>
      </c>
      <c r="K936" t="s">
        <v>1480</v>
      </c>
      <c r="L936" t="s">
        <v>492</v>
      </c>
      <c r="M936" s="17">
        <f>VLOOKUP($K936,[1]Budget!$V:$AE,5,0)*IF($C936="1 - Revenues",1,IF(AND($C936="5 - Transfers",MID(I936,15,1)="4"),1,-1))</f>
        <v>0</v>
      </c>
      <c r="N936" s="17">
        <f>VLOOKUP($K936,[1]Budget!$V:$AE,6,0)*IF($C936="1 - Revenues",1,IF(AND($C936="5 - Transfers",MID(J936,15,1)="4"),1,-1))</f>
        <v>0</v>
      </c>
      <c r="O936" s="17">
        <f>IFERROR(IF(RIGHT(LEFT(K936,15),1)="4",VLOOKUP(K936,'[1]Budget Worksheet'!A:B,2,0),-1*VLOOKUP(K936,'[1]Budget Worksheet'!A:B,2,0)),0)</f>
        <v>0</v>
      </c>
      <c r="P936" s="17">
        <f>VLOOKUP($K936,[1]Budget!$V:$AE,8,0)*IF($C936="1 - Revenues",1,IF(AND($C936="5 - Transfers",MID($K936,15,1)="4"),1,-1))</f>
        <v>0</v>
      </c>
      <c r="Q936" s="17">
        <f>VLOOKUP($K936,[1]Budget!$V:$AE,10,0)*IF($C936="1 - Revenues",1,IF(AND($C936="5 - Transfers",MID(K936,15,1)="4"),1,-1))</f>
        <v>0</v>
      </c>
      <c r="S936" s="18" t="b">
        <f>IF(LEFT(C936,1)="1",1,-1)*SUMIF([1]Budget!V:V,'Budget Worksheet for Pivot Tabl'!K936,[1]Budget!AC:AC)=P936</f>
        <v>1</v>
      </c>
    </row>
    <row r="937" spans="1:19" x14ac:dyDescent="0.25">
      <c r="A937" t="s">
        <v>16</v>
      </c>
      <c r="B937" t="s">
        <v>2</v>
      </c>
      <c r="C937" t="s">
        <v>9</v>
      </c>
      <c r="D937" t="str">
        <f t="shared" si="14"/>
        <v>OUTFLOWS</v>
      </c>
      <c r="E937" t="s">
        <v>110</v>
      </c>
      <c r="F937" t="s">
        <v>111</v>
      </c>
      <c r="G937" t="s">
        <v>102</v>
      </c>
      <c r="H937" t="s">
        <v>212</v>
      </c>
      <c r="I937" t="s">
        <v>427</v>
      </c>
      <c r="J937" t="s">
        <v>428</v>
      </c>
      <c r="K937" t="s">
        <v>1481</v>
      </c>
      <c r="L937" t="s">
        <v>651</v>
      </c>
      <c r="M937" s="17">
        <f>VLOOKUP($K937,[1]Budget!$V:$AE,5,0)*IF($C937="1 - Revenues",1,IF(AND($C937="5 - Transfers",MID(I937,15,1)="4"),1,-1))</f>
        <v>0</v>
      </c>
      <c r="N937" s="17">
        <f>VLOOKUP($K937,[1]Budget!$V:$AE,6,0)*IF($C937="1 - Revenues",1,IF(AND($C937="5 - Transfers",MID(J937,15,1)="4"),1,-1))</f>
        <v>0</v>
      </c>
      <c r="O937" s="17">
        <f>IFERROR(IF(RIGHT(LEFT(K937,15),1)="4",VLOOKUP(K937,'[1]Budget Worksheet'!A:B,2,0),-1*VLOOKUP(K937,'[1]Budget Worksheet'!A:B,2,0)),0)</f>
        <v>0</v>
      </c>
      <c r="P937" s="17">
        <f>VLOOKUP($K937,[1]Budget!$V:$AE,8,0)*IF($C937="1 - Revenues",1,IF(AND($C937="5 - Transfers",MID($K937,15,1)="4"),1,-1))</f>
        <v>0</v>
      </c>
      <c r="Q937" s="17">
        <f>VLOOKUP($K937,[1]Budget!$V:$AE,10,0)*IF($C937="1 - Revenues",1,IF(AND($C937="5 - Transfers",MID(K937,15,1)="4"),1,-1))</f>
        <v>0</v>
      </c>
      <c r="S937" s="18" t="b">
        <f>IF(LEFT(C937,1)="1",1,-1)*SUMIF([1]Budget!V:V,'Budget Worksheet for Pivot Tabl'!K937,[1]Budget!AC:AC)=P937</f>
        <v>1</v>
      </c>
    </row>
    <row r="938" spans="1:19" x14ac:dyDescent="0.25">
      <c r="A938" t="s">
        <v>16</v>
      </c>
      <c r="B938" t="s">
        <v>2</v>
      </c>
      <c r="C938" t="s">
        <v>9</v>
      </c>
      <c r="D938" t="str">
        <f t="shared" si="14"/>
        <v>OUTFLOWS</v>
      </c>
      <c r="E938" t="s">
        <v>110</v>
      </c>
      <c r="F938" t="s">
        <v>111</v>
      </c>
      <c r="G938" t="s">
        <v>102</v>
      </c>
      <c r="H938" t="s">
        <v>212</v>
      </c>
      <c r="I938" t="s">
        <v>427</v>
      </c>
      <c r="J938" t="s">
        <v>428</v>
      </c>
      <c r="K938" t="s">
        <v>1482</v>
      </c>
      <c r="L938" t="s">
        <v>653</v>
      </c>
      <c r="M938" s="17">
        <f>VLOOKUP($K938,[1]Budget!$V:$AE,5,0)*IF($C938="1 - Revenues",1,IF(AND($C938="5 - Transfers",MID(I938,15,1)="4"),1,-1))</f>
        <v>0</v>
      </c>
      <c r="N938" s="17">
        <f>VLOOKUP($K938,[1]Budget!$V:$AE,6,0)*IF($C938="1 - Revenues",1,IF(AND($C938="5 - Transfers",MID(J938,15,1)="4"),1,-1))</f>
        <v>0</v>
      </c>
      <c r="O938" s="17">
        <f>IFERROR(IF(RIGHT(LEFT(K938,15),1)="4",VLOOKUP(K938,'[1]Budget Worksheet'!A:B,2,0),-1*VLOOKUP(K938,'[1]Budget Worksheet'!A:B,2,0)),0)</f>
        <v>0</v>
      </c>
      <c r="P938" s="17">
        <f>VLOOKUP($K938,[1]Budget!$V:$AE,8,0)*IF($C938="1 - Revenues",1,IF(AND($C938="5 - Transfers",MID($K938,15,1)="4"),1,-1))</f>
        <v>0</v>
      </c>
      <c r="Q938" s="17">
        <f>VLOOKUP($K938,[1]Budget!$V:$AE,10,0)*IF($C938="1 - Revenues",1,IF(AND($C938="5 - Transfers",MID(K938,15,1)="4"),1,-1))</f>
        <v>0</v>
      </c>
      <c r="S938" s="18" t="b">
        <f>IF(LEFT(C938,1)="1",1,-1)*SUMIF([1]Budget!V:V,'Budget Worksheet for Pivot Tabl'!K938,[1]Budget!AC:AC)=P938</f>
        <v>1</v>
      </c>
    </row>
    <row r="939" spans="1:19" x14ac:dyDescent="0.25">
      <c r="A939" t="s">
        <v>16</v>
      </c>
      <c r="B939" t="s">
        <v>2</v>
      </c>
      <c r="C939" t="s">
        <v>9</v>
      </c>
      <c r="D939" t="str">
        <f t="shared" si="14"/>
        <v>OUTFLOWS</v>
      </c>
      <c r="E939" t="s">
        <v>110</v>
      </c>
      <c r="F939" t="s">
        <v>111</v>
      </c>
      <c r="G939" t="s">
        <v>102</v>
      </c>
      <c r="H939" t="s">
        <v>212</v>
      </c>
      <c r="I939" t="s">
        <v>427</v>
      </c>
      <c r="J939" t="s">
        <v>428</v>
      </c>
      <c r="K939" t="s">
        <v>1483</v>
      </c>
      <c r="L939" t="s">
        <v>1484</v>
      </c>
      <c r="M939" s="17">
        <f>VLOOKUP($K939,[1]Budget!$V:$AE,5,0)*IF($C939="1 - Revenues",1,IF(AND($C939="5 - Transfers",MID(I939,15,1)="4"),1,-1))</f>
        <v>0</v>
      </c>
      <c r="N939" s="17">
        <f>VLOOKUP($K939,[1]Budget!$V:$AE,6,0)*IF($C939="1 - Revenues",1,IF(AND($C939="5 - Transfers",MID(J939,15,1)="4"),1,-1))</f>
        <v>-28000</v>
      </c>
      <c r="O939" s="17">
        <f>IFERROR(IF(RIGHT(LEFT(K939,15),1)="4",VLOOKUP(K939,'[1]Budget Worksheet'!A:B,2,0),-1*VLOOKUP(K939,'[1]Budget Worksheet'!A:B,2,0)),0)</f>
        <v>-5000</v>
      </c>
      <c r="P939" s="17">
        <f>VLOOKUP($K939,[1]Budget!$V:$AE,8,0)*IF($C939="1 - Revenues",1,IF(AND($C939="5 - Transfers",MID($K939,15,1)="4"),1,-1))</f>
        <v>-5000</v>
      </c>
      <c r="Q939" s="17">
        <f>VLOOKUP($K939,[1]Budget!$V:$AE,10,0)*IF($C939="1 - Revenues",1,IF(AND($C939="5 - Transfers",MID(K939,15,1)="4"),1,-1))</f>
        <v>0</v>
      </c>
      <c r="S939" s="18" t="b">
        <f>IF(LEFT(C939,1)="1",1,-1)*SUMIF([1]Budget!V:V,'Budget Worksheet for Pivot Tabl'!K939,[1]Budget!AC:AC)=P939</f>
        <v>1</v>
      </c>
    </row>
    <row r="940" spans="1:19" x14ac:dyDescent="0.25">
      <c r="A940" t="s">
        <v>16</v>
      </c>
      <c r="B940" t="s">
        <v>2</v>
      </c>
      <c r="C940" t="s">
        <v>10</v>
      </c>
      <c r="D940" t="str">
        <f t="shared" si="14"/>
        <v>OUTFLOWS</v>
      </c>
      <c r="E940" t="s">
        <v>110</v>
      </c>
      <c r="F940" t="s">
        <v>111</v>
      </c>
      <c r="G940" t="s">
        <v>102</v>
      </c>
      <c r="H940" t="s">
        <v>212</v>
      </c>
      <c r="I940" t="s">
        <v>427</v>
      </c>
      <c r="J940" t="s">
        <v>428</v>
      </c>
      <c r="K940" t="s">
        <v>1485</v>
      </c>
      <c r="L940" t="s">
        <v>1291</v>
      </c>
      <c r="M940" s="17">
        <f>VLOOKUP($K940,[1]Budget!$V:$AE,5,0)*IF($C940="1 - Revenues",1,IF(AND($C940="5 - Transfers",MID(I940,15,1)="4"),1,-1))</f>
        <v>-3000</v>
      </c>
      <c r="N940" s="17">
        <f>VLOOKUP($K940,[1]Budget!$V:$AE,6,0)*IF($C940="1 - Revenues",1,IF(AND($C940="5 - Transfers",MID(J940,15,1)="4"),1,-1))</f>
        <v>-13000</v>
      </c>
      <c r="O940" s="17">
        <f>IFERROR(IF(RIGHT(LEFT(K940,15),1)="4",VLOOKUP(K940,'[1]Budget Worksheet'!A:B,2,0),-1*VLOOKUP(K940,'[1]Budget Worksheet'!A:B,2,0)),0)</f>
        <v>-446436</v>
      </c>
      <c r="P940" s="17">
        <f>VLOOKUP($K940,[1]Budget!$V:$AE,8,0)*IF($C940="1 - Revenues",1,IF(AND($C940="5 - Transfers",MID($K940,15,1)="4"),1,-1))</f>
        <v>-283000</v>
      </c>
      <c r="Q940" s="17">
        <f>VLOOKUP($K940,[1]Budget!$V:$AE,10,0)*IF($C940="1 - Revenues",1,IF(AND($C940="5 - Transfers",MID(K940,15,1)="4"),1,-1))</f>
        <v>163436</v>
      </c>
      <c r="S940" s="18" t="b">
        <f>IF(LEFT(C940,1)="1",1,-1)*SUMIF([1]Budget!V:V,'Budget Worksheet for Pivot Tabl'!K940,[1]Budget!AC:AC)=P940</f>
        <v>1</v>
      </c>
    </row>
    <row r="941" spans="1:19" x14ac:dyDescent="0.25">
      <c r="A941" t="s">
        <v>16</v>
      </c>
      <c r="B941" t="s">
        <v>2</v>
      </c>
      <c r="C941" t="s">
        <v>9</v>
      </c>
      <c r="D941" t="str">
        <f t="shared" si="14"/>
        <v>OUTFLOWS</v>
      </c>
      <c r="E941" t="s">
        <v>112</v>
      </c>
      <c r="F941" t="s">
        <v>113</v>
      </c>
      <c r="G941" t="s">
        <v>112</v>
      </c>
      <c r="H941" t="s">
        <v>32</v>
      </c>
      <c r="I941" t="s">
        <v>1486</v>
      </c>
      <c r="J941" t="s">
        <v>1487</v>
      </c>
      <c r="K941" t="s">
        <v>1488</v>
      </c>
      <c r="L941" t="s">
        <v>1489</v>
      </c>
      <c r="M941" s="17">
        <f>VLOOKUP($K941,[1]Budget!$V:$AE,5,0)*IF($C941="1 - Revenues",1,IF(AND($C941="5 - Transfers",MID(I941,15,1)="4"),1,-1))</f>
        <v>0</v>
      </c>
      <c r="N941" s="17">
        <f>VLOOKUP($K941,[1]Budget!$V:$AE,6,0)*IF($C941="1 - Revenues",1,IF(AND($C941="5 - Transfers",MID(J941,15,1)="4"),1,-1))</f>
        <v>0</v>
      </c>
      <c r="O941" s="17">
        <f>IFERROR(IF(RIGHT(LEFT(K941,15),1)="4",VLOOKUP(K941,'[1]Budget Worksheet'!A:B,2,0),-1*VLOOKUP(K941,'[1]Budget Worksheet'!A:B,2,0)),0)</f>
        <v>0</v>
      </c>
      <c r="P941" s="17">
        <f>VLOOKUP($K941,[1]Budget!$V:$AE,8,0)*IF($C941="1 - Revenues",1,IF(AND($C941="5 - Transfers",MID($K941,15,1)="4"),1,-1))</f>
        <v>0</v>
      </c>
      <c r="Q941" s="17">
        <f>VLOOKUP($K941,[1]Budget!$V:$AE,10,0)*IF($C941="1 - Revenues",1,IF(AND($C941="5 - Transfers",MID(K941,15,1)="4"),1,-1))</f>
        <v>0</v>
      </c>
      <c r="S941" s="18" t="b">
        <f>IF(LEFT(C941,1)="1",1,-1)*SUMIF([1]Budget!V:V,'Budget Worksheet for Pivot Tabl'!K941,[1]Budget!AC:AC)=P941</f>
        <v>1</v>
      </c>
    </row>
    <row r="942" spans="1:19" x14ac:dyDescent="0.25">
      <c r="A942" t="s">
        <v>16</v>
      </c>
      <c r="B942" t="s">
        <v>2</v>
      </c>
      <c r="C942" t="s">
        <v>8</v>
      </c>
      <c r="D942" t="str">
        <f t="shared" si="14"/>
        <v>OUTFLOWS</v>
      </c>
      <c r="E942" t="s">
        <v>112</v>
      </c>
      <c r="F942" t="s">
        <v>113</v>
      </c>
      <c r="G942" t="s">
        <v>112</v>
      </c>
      <c r="H942" t="s">
        <v>32</v>
      </c>
      <c r="I942" t="s">
        <v>430</v>
      </c>
      <c r="J942" t="s">
        <v>431</v>
      </c>
      <c r="K942" t="s">
        <v>1490</v>
      </c>
      <c r="L942" t="s">
        <v>590</v>
      </c>
      <c r="M942" s="17">
        <f>VLOOKUP($K942,[1]Budget!$V:$AE,5,0)*IF($C942="1 - Revenues",1,IF(AND($C942="5 - Transfers",MID(I942,15,1)="4"),1,-1))</f>
        <v>-155000</v>
      </c>
      <c r="N942" s="17">
        <f>VLOOKUP($K942,[1]Budget!$V:$AE,6,0)*IF($C942="1 - Revenues",1,IF(AND($C942="5 - Transfers",MID(J942,15,1)="4"),1,-1))</f>
        <v>-161000</v>
      </c>
      <c r="O942" s="17">
        <f>IFERROR(IF(RIGHT(LEFT(K942,15),1)="4",VLOOKUP(K942,'[1]Budget Worksheet'!A:B,2,0),-1*VLOOKUP(K942,'[1]Budget Worksheet'!A:B,2,0)),0)</f>
        <v>-319115</v>
      </c>
      <c r="P942" s="17">
        <f>VLOOKUP($K942,[1]Budget!$V:$AE,8,0)*IF($C942="1 - Revenues",1,IF(AND($C942="5 - Transfers",MID($K942,15,1)="4"),1,-1))</f>
        <v>-207000</v>
      </c>
      <c r="Q942" s="17">
        <f>VLOOKUP($K942,[1]Budget!$V:$AE,10,0)*IF($C942="1 - Revenues",1,IF(AND($C942="5 - Transfers",MID(K942,15,1)="4"),1,-1))</f>
        <v>112115</v>
      </c>
      <c r="S942" s="18" t="b">
        <f>IF(LEFT(C942,1)="1",1,-1)*SUMIF([1]Budget!V:V,'Budget Worksheet for Pivot Tabl'!K942,[1]Budget!AC:AC)=P942</f>
        <v>1</v>
      </c>
    </row>
    <row r="943" spans="1:19" x14ac:dyDescent="0.25">
      <c r="A943" t="s">
        <v>16</v>
      </c>
      <c r="B943" t="s">
        <v>2</v>
      </c>
      <c r="C943" t="s">
        <v>8</v>
      </c>
      <c r="D943" t="str">
        <f t="shared" si="14"/>
        <v>OUTFLOWS</v>
      </c>
      <c r="E943" t="s">
        <v>112</v>
      </c>
      <c r="F943" t="s">
        <v>113</v>
      </c>
      <c r="G943" t="s">
        <v>112</v>
      </c>
      <c r="H943" t="s">
        <v>32</v>
      </c>
      <c r="I943" t="s">
        <v>430</v>
      </c>
      <c r="J943" t="s">
        <v>431</v>
      </c>
      <c r="K943" t="s">
        <v>1491</v>
      </c>
      <c r="L943" t="s">
        <v>582</v>
      </c>
      <c r="M943" s="17">
        <f>VLOOKUP($K943,[1]Budget!$V:$AE,5,0)*IF($C943="1 - Revenues",1,IF(AND($C943="5 - Transfers",MID(I943,15,1)="4"),1,-1))</f>
        <v>-25000</v>
      </c>
      <c r="N943" s="17">
        <f>VLOOKUP($K943,[1]Budget!$V:$AE,6,0)*IF($C943="1 - Revenues",1,IF(AND($C943="5 - Transfers",MID(J943,15,1)="4"),1,-1))</f>
        <v>0</v>
      </c>
      <c r="O943" s="17">
        <f>IFERROR(IF(RIGHT(LEFT(K943,15),1)="4",VLOOKUP(K943,'[1]Budget Worksheet'!A:B,2,0),-1*VLOOKUP(K943,'[1]Budget Worksheet'!A:B,2,0)),0)</f>
        <v>-35000</v>
      </c>
      <c r="P943" s="17">
        <f>VLOOKUP($K943,[1]Budget!$V:$AE,8,0)*IF($C943="1 - Revenues",1,IF(AND($C943="5 - Transfers",MID($K943,15,1)="4"),1,-1))</f>
        <v>-35000</v>
      </c>
      <c r="Q943" s="17">
        <f>VLOOKUP($K943,[1]Budget!$V:$AE,10,0)*IF($C943="1 - Revenues",1,IF(AND($C943="5 - Transfers",MID(K943,15,1)="4"),1,-1))</f>
        <v>0</v>
      </c>
      <c r="S943" s="18" t="b">
        <f>IF(LEFT(C943,1)="1",1,-1)*SUMIF([1]Budget!V:V,'Budget Worksheet for Pivot Tabl'!K943,[1]Budget!AC:AC)=P943</f>
        <v>1</v>
      </c>
    </row>
    <row r="944" spans="1:19" x14ac:dyDescent="0.25">
      <c r="A944" t="s">
        <v>16</v>
      </c>
      <c r="B944" t="s">
        <v>2</v>
      </c>
      <c r="C944" t="s">
        <v>8</v>
      </c>
      <c r="D944" t="str">
        <f t="shared" si="14"/>
        <v>OUTFLOWS</v>
      </c>
      <c r="E944" t="s">
        <v>112</v>
      </c>
      <c r="F944" t="s">
        <v>113</v>
      </c>
      <c r="G944" t="s">
        <v>112</v>
      </c>
      <c r="H944" t="s">
        <v>32</v>
      </c>
      <c r="I944" t="s">
        <v>430</v>
      </c>
      <c r="J944" t="s">
        <v>431</v>
      </c>
      <c r="K944" t="s">
        <v>1492</v>
      </c>
      <c r="L944" t="s">
        <v>593</v>
      </c>
      <c r="M944" s="17">
        <f>VLOOKUP($K944,[1]Budget!$V:$AE,5,0)*IF($C944="1 - Revenues",1,IF(AND($C944="5 - Transfers",MID(I944,15,1)="4"),1,-1))</f>
        <v>0</v>
      </c>
      <c r="N944" s="17">
        <f>VLOOKUP($K944,[1]Budget!$V:$AE,6,0)*IF($C944="1 - Revenues",1,IF(AND($C944="5 - Transfers",MID(J944,15,1)="4"),1,-1))</f>
        <v>0</v>
      </c>
      <c r="O944" s="17">
        <f>IFERROR(IF(RIGHT(LEFT(K944,15),1)="4",VLOOKUP(K944,'[1]Budget Worksheet'!A:B,2,0),-1*VLOOKUP(K944,'[1]Budget Worksheet'!A:B,2,0)),0)</f>
        <v>0</v>
      </c>
      <c r="P944" s="17">
        <f>VLOOKUP($K944,[1]Budget!$V:$AE,8,0)*IF($C944="1 - Revenues",1,IF(AND($C944="5 - Transfers",MID($K944,15,1)="4"),1,-1))</f>
        <v>0</v>
      </c>
      <c r="Q944" s="17">
        <f>VLOOKUP($K944,[1]Budget!$V:$AE,10,0)*IF($C944="1 - Revenues",1,IF(AND($C944="5 - Transfers",MID(K944,15,1)="4"),1,-1))</f>
        <v>0</v>
      </c>
      <c r="S944" s="18" t="b">
        <f>IF(LEFT(C944,1)="1",1,-1)*SUMIF([1]Budget!V:V,'Budget Worksheet for Pivot Tabl'!K944,[1]Budget!AC:AC)=P944</f>
        <v>1</v>
      </c>
    </row>
    <row r="945" spans="1:19" x14ac:dyDescent="0.25">
      <c r="A945" t="s">
        <v>16</v>
      </c>
      <c r="B945" t="s">
        <v>2</v>
      </c>
      <c r="C945" t="s">
        <v>8</v>
      </c>
      <c r="D945" t="str">
        <f t="shared" si="14"/>
        <v>OUTFLOWS</v>
      </c>
      <c r="E945" t="s">
        <v>112</v>
      </c>
      <c r="F945" t="s">
        <v>113</v>
      </c>
      <c r="G945" t="s">
        <v>112</v>
      </c>
      <c r="H945" t="s">
        <v>32</v>
      </c>
      <c r="I945" t="s">
        <v>430</v>
      </c>
      <c r="J945" t="s">
        <v>431</v>
      </c>
      <c r="K945" t="s">
        <v>1493</v>
      </c>
      <c r="L945" t="s">
        <v>595</v>
      </c>
      <c r="M945" s="17">
        <f>VLOOKUP($K945,[1]Budget!$V:$AE,5,0)*IF($C945="1 - Revenues",1,IF(AND($C945="5 - Transfers",MID(I945,15,1)="4"),1,-1))</f>
        <v>0</v>
      </c>
      <c r="N945" s="17">
        <f>VLOOKUP($K945,[1]Budget!$V:$AE,6,0)*IF($C945="1 - Revenues",1,IF(AND($C945="5 - Transfers",MID(J945,15,1)="4"),1,-1))</f>
        <v>0</v>
      </c>
      <c r="O945" s="17">
        <f>IFERROR(IF(RIGHT(LEFT(K945,15),1)="4",VLOOKUP(K945,'[1]Budget Worksheet'!A:B,2,0),-1*VLOOKUP(K945,'[1]Budget Worksheet'!A:B,2,0)),0)</f>
        <v>0</v>
      </c>
      <c r="P945" s="17">
        <f>VLOOKUP($K945,[1]Budget!$V:$AE,8,0)*IF($C945="1 - Revenues",1,IF(AND($C945="5 - Transfers",MID($K945,15,1)="4"),1,-1))</f>
        <v>0</v>
      </c>
      <c r="Q945" s="17">
        <f>VLOOKUP($K945,[1]Budget!$V:$AE,10,0)*IF($C945="1 - Revenues",1,IF(AND($C945="5 - Transfers",MID(K945,15,1)="4"),1,-1))</f>
        <v>0</v>
      </c>
      <c r="S945" s="18" t="b">
        <f>IF(LEFT(C945,1)="1",1,-1)*SUMIF([1]Budget!V:V,'Budget Worksheet for Pivot Tabl'!K945,[1]Budget!AC:AC)=P945</f>
        <v>1</v>
      </c>
    </row>
    <row r="946" spans="1:19" x14ac:dyDescent="0.25">
      <c r="A946" t="s">
        <v>16</v>
      </c>
      <c r="B946" t="s">
        <v>2</v>
      </c>
      <c r="C946" t="s">
        <v>8</v>
      </c>
      <c r="D946" t="str">
        <f t="shared" si="14"/>
        <v>OUTFLOWS</v>
      </c>
      <c r="E946" t="s">
        <v>112</v>
      </c>
      <c r="F946" t="s">
        <v>113</v>
      </c>
      <c r="G946" t="s">
        <v>112</v>
      </c>
      <c r="H946" t="s">
        <v>32</v>
      </c>
      <c r="I946" t="s">
        <v>430</v>
      </c>
      <c r="J946" t="s">
        <v>431</v>
      </c>
      <c r="K946" t="s">
        <v>1494</v>
      </c>
      <c r="L946" t="s">
        <v>597</v>
      </c>
      <c r="M946" s="17">
        <f>VLOOKUP($K946,[1]Budget!$V:$AE,5,0)*IF($C946="1 - Revenues",1,IF(AND($C946="5 - Transfers",MID(I946,15,1)="4"),1,-1))</f>
        <v>-1000</v>
      </c>
      <c r="N946" s="17">
        <f>VLOOKUP($K946,[1]Budget!$V:$AE,6,0)*IF($C946="1 - Revenues",1,IF(AND($C946="5 - Transfers",MID(J946,15,1)="4"),1,-1))</f>
        <v>-2000</v>
      </c>
      <c r="O946" s="17">
        <f>IFERROR(IF(RIGHT(LEFT(K946,15),1)="4",VLOOKUP(K946,'[1]Budget Worksheet'!A:B,2,0),-1*VLOOKUP(K946,'[1]Budget Worksheet'!A:B,2,0)),0)</f>
        <v>-7912</v>
      </c>
      <c r="P946" s="17">
        <f>VLOOKUP($K946,[1]Budget!$V:$AE,8,0)*IF($C946="1 - Revenues",1,IF(AND($C946="5 - Transfers",MID($K946,15,1)="4"),1,-1))</f>
        <v>-7912</v>
      </c>
      <c r="Q946" s="17">
        <f>VLOOKUP($K946,[1]Budget!$V:$AE,10,0)*IF($C946="1 - Revenues",1,IF(AND($C946="5 - Transfers",MID(K946,15,1)="4"),1,-1))</f>
        <v>0</v>
      </c>
      <c r="S946" s="18" t="b">
        <f>IF(LEFT(C946,1)="1",1,-1)*SUMIF([1]Budget!V:V,'Budget Worksheet for Pivot Tabl'!K946,[1]Budget!AC:AC)=P946</f>
        <v>1</v>
      </c>
    </row>
    <row r="947" spans="1:19" x14ac:dyDescent="0.25">
      <c r="A947" t="s">
        <v>16</v>
      </c>
      <c r="B947" t="s">
        <v>2</v>
      </c>
      <c r="C947" t="s">
        <v>8</v>
      </c>
      <c r="D947" t="str">
        <f t="shared" si="14"/>
        <v>OUTFLOWS</v>
      </c>
      <c r="E947" t="s">
        <v>112</v>
      </c>
      <c r="F947" t="s">
        <v>113</v>
      </c>
      <c r="G947" t="s">
        <v>112</v>
      </c>
      <c r="H947" t="s">
        <v>32</v>
      </c>
      <c r="I947" t="s">
        <v>430</v>
      </c>
      <c r="J947" t="s">
        <v>431</v>
      </c>
      <c r="K947" t="s">
        <v>1495</v>
      </c>
      <c r="L947" t="s">
        <v>599</v>
      </c>
      <c r="M947" s="17">
        <f>VLOOKUP($K947,[1]Budget!$V:$AE,5,0)*IF($C947="1 - Revenues",1,IF(AND($C947="5 - Transfers",MID(I947,15,1)="4"),1,-1))</f>
        <v>-1000</v>
      </c>
      <c r="N947" s="17">
        <f>VLOOKUP($K947,[1]Budget!$V:$AE,6,0)*IF($C947="1 - Revenues",1,IF(AND($C947="5 - Transfers",MID(J947,15,1)="4"),1,-1))</f>
        <v>-1000</v>
      </c>
      <c r="O947" s="17">
        <f>IFERROR(IF(RIGHT(LEFT(K947,15),1)="4",VLOOKUP(K947,'[1]Budget Worksheet'!A:B,2,0),-1*VLOOKUP(K947,'[1]Budget Worksheet'!A:B,2,0)),0)</f>
        <v>-4420</v>
      </c>
      <c r="P947" s="17">
        <f>VLOOKUP($K947,[1]Budget!$V:$AE,8,0)*IF($C947="1 - Revenues",1,IF(AND($C947="5 - Transfers",MID($K947,15,1)="4"),1,-1))</f>
        <v>-4420</v>
      </c>
      <c r="Q947" s="17">
        <f>VLOOKUP($K947,[1]Budget!$V:$AE,10,0)*IF($C947="1 - Revenues",1,IF(AND($C947="5 - Transfers",MID(K947,15,1)="4"),1,-1))</f>
        <v>0</v>
      </c>
      <c r="S947" s="18" t="b">
        <f>IF(LEFT(C947,1)="1",1,-1)*SUMIF([1]Budget!V:V,'Budget Worksheet for Pivot Tabl'!K947,[1]Budget!AC:AC)=P947</f>
        <v>1</v>
      </c>
    </row>
    <row r="948" spans="1:19" x14ac:dyDescent="0.25">
      <c r="A948" t="s">
        <v>16</v>
      </c>
      <c r="B948" t="s">
        <v>2</v>
      </c>
      <c r="C948" t="s">
        <v>8</v>
      </c>
      <c r="D948" t="str">
        <f t="shared" si="14"/>
        <v>OUTFLOWS</v>
      </c>
      <c r="E948" t="s">
        <v>112</v>
      </c>
      <c r="F948" t="s">
        <v>113</v>
      </c>
      <c r="G948" t="s">
        <v>112</v>
      </c>
      <c r="H948" t="s">
        <v>32</v>
      </c>
      <c r="I948" t="s">
        <v>430</v>
      </c>
      <c r="J948" t="s">
        <v>431</v>
      </c>
      <c r="K948" t="s">
        <v>1496</v>
      </c>
      <c r="L948" t="s">
        <v>601</v>
      </c>
      <c r="M948" s="17">
        <f>VLOOKUP($K948,[1]Budget!$V:$AE,5,0)*IF($C948="1 - Revenues",1,IF(AND($C948="5 - Transfers",MID(I948,15,1)="4"),1,-1))</f>
        <v>0</v>
      </c>
      <c r="N948" s="17">
        <f>VLOOKUP($K948,[1]Budget!$V:$AE,6,0)*IF($C948="1 - Revenues",1,IF(AND($C948="5 - Transfers",MID(J948,15,1)="4"),1,-1))</f>
        <v>0</v>
      </c>
      <c r="O948" s="17">
        <f>IFERROR(IF(RIGHT(LEFT(K948,15),1)="4",VLOOKUP(K948,'[1]Budget Worksheet'!A:B,2,0),-1*VLOOKUP(K948,'[1]Budget Worksheet'!A:B,2,0)),0)</f>
        <v>0</v>
      </c>
      <c r="P948" s="17">
        <f>VLOOKUP($K948,[1]Budget!$V:$AE,8,0)*IF($C948="1 - Revenues",1,IF(AND($C948="5 - Transfers",MID($K948,15,1)="4"),1,-1))</f>
        <v>0</v>
      </c>
      <c r="Q948" s="17">
        <f>VLOOKUP($K948,[1]Budget!$V:$AE,10,0)*IF($C948="1 - Revenues",1,IF(AND($C948="5 - Transfers",MID(K948,15,1)="4"),1,-1))</f>
        <v>0</v>
      </c>
      <c r="S948" s="18" t="b">
        <f>IF(LEFT(C948,1)="1",1,-1)*SUMIF([1]Budget!V:V,'Budget Worksheet for Pivot Tabl'!K948,[1]Budget!AC:AC)=P948</f>
        <v>1</v>
      </c>
    </row>
    <row r="949" spans="1:19" x14ac:dyDescent="0.25">
      <c r="A949" t="s">
        <v>16</v>
      </c>
      <c r="B949" t="s">
        <v>2</v>
      </c>
      <c r="C949" t="s">
        <v>8</v>
      </c>
      <c r="D949" t="str">
        <f t="shared" si="14"/>
        <v>OUTFLOWS</v>
      </c>
      <c r="E949" t="s">
        <v>112</v>
      </c>
      <c r="F949" t="s">
        <v>113</v>
      </c>
      <c r="G949" t="s">
        <v>112</v>
      </c>
      <c r="H949" t="s">
        <v>32</v>
      </c>
      <c r="I949" t="s">
        <v>430</v>
      </c>
      <c r="J949" t="s">
        <v>431</v>
      </c>
      <c r="K949" t="s">
        <v>1497</v>
      </c>
      <c r="L949" t="s">
        <v>603</v>
      </c>
      <c r="M949" s="17">
        <f>VLOOKUP($K949,[1]Budget!$V:$AE,5,0)*IF($C949="1 - Revenues",1,IF(AND($C949="5 - Transfers",MID(I949,15,1)="4"),1,-1))</f>
        <v>0</v>
      </c>
      <c r="N949" s="17">
        <f>VLOOKUP($K949,[1]Budget!$V:$AE,6,0)*IF($C949="1 - Revenues",1,IF(AND($C949="5 - Transfers",MID(J949,15,1)="4"),1,-1))</f>
        <v>0</v>
      </c>
      <c r="O949" s="17">
        <f>IFERROR(IF(RIGHT(LEFT(K949,15),1)="4",VLOOKUP(K949,'[1]Budget Worksheet'!A:B,2,0),-1*VLOOKUP(K949,'[1]Budget Worksheet'!A:B,2,0)),0)</f>
        <v>0</v>
      </c>
      <c r="P949" s="17">
        <f>VLOOKUP($K949,[1]Budget!$V:$AE,8,0)*IF($C949="1 - Revenues",1,IF(AND($C949="5 - Transfers",MID($K949,15,1)="4"),1,-1))</f>
        <v>0</v>
      </c>
      <c r="Q949" s="17">
        <f>VLOOKUP($K949,[1]Budget!$V:$AE,10,0)*IF($C949="1 - Revenues",1,IF(AND($C949="5 - Transfers",MID(K949,15,1)="4"),1,-1))</f>
        <v>0</v>
      </c>
      <c r="S949" s="18" t="b">
        <f>IF(LEFT(C949,1)="1",1,-1)*SUMIF([1]Budget!V:V,'Budget Worksheet for Pivot Tabl'!K949,[1]Budget!AC:AC)=P949</f>
        <v>1</v>
      </c>
    </row>
    <row r="950" spans="1:19" x14ac:dyDescent="0.25">
      <c r="A950" t="s">
        <v>16</v>
      </c>
      <c r="B950" t="s">
        <v>2</v>
      </c>
      <c r="C950" t="s">
        <v>8</v>
      </c>
      <c r="D950" t="str">
        <f t="shared" si="14"/>
        <v>OUTFLOWS</v>
      </c>
      <c r="E950" t="s">
        <v>112</v>
      </c>
      <c r="F950" t="s">
        <v>113</v>
      </c>
      <c r="G950" t="s">
        <v>112</v>
      </c>
      <c r="H950" t="s">
        <v>32</v>
      </c>
      <c r="I950" t="s">
        <v>430</v>
      </c>
      <c r="J950" t="s">
        <v>431</v>
      </c>
      <c r="K950" t="s">
        <v>1498</v>
      </c>
      <c r="L950" t="s">
        <v>470</v>
      </c>
      <c r="M950" s="17">
        <f>VLOOKUP($K950,[1]Budget!$V:$AE,5,0)*IF($C950="1 - Revenues",1,IF(AND($C950="5 - Transfers",MID(I950,15,1)="4"),1,-1))</f>
        <v>-29000</v>
      </c>
      <c r="N950" s="17">
        <f>VLOOKUP($K950,[1]Budget!$V:$AE,6,0)*IF($C950="1 - Revenues",1,IF(AND($C950="5 - Transfers",MID(J950,15,1)="4"),1,-1))</f>
        <v>-31000</v>
      </c>
      <c r="O950" s="17">
        <f>IFERROR(IF(RIGHT(LEFT(K950,15),1)="4",VLOOKUP(K950,'[1]Budget Worksheet'!A:B,2,0),-1*VLOOKUP(K950,'[1]Budget Worksheet'!A:B,2,0)),0)</f>
        <v>-38863</v>
      </c>
      <c r="P950" s="17">
        <f>VLOOKUP($K950,[1]Budget!$V:$AE,8,0)*IF($C950="1 - Revenues",1,IF(AND($C950="5 - Transfers",MID($K950,15,1)="4"),1,-1))</f>
        <v>-34000</v>
      </c>
      <c r="Q950" s="17">
        <f>VLOOKUP($K950,[1]Budget!$V:$AE,10,0)*IF($C950="1 - Revenues",1,IF(AND($C950="5 - Transfers",MID(K950,15,1)="4"),1,-1))</f>
        <v>4863</v>
      </c>
      <c r="S950" s="18" t="b">
        <f>IF(LEFT(C950,1)="1",1,-1)*SUMIF([1]Budget!V:V,'Budget Worksheet for Pivot Tabl'!K950,[1]Budget!AC:AC)=P950</f>
        <v>1</v>
      </c>
    </row>
    <row r="951" spans="1:19" x14ac:dyDescent="0.25">
      <c r="A951" t="s">
        <v>16</v>
      </c>
      <c r="B951" t="s">
        <v>2</v>
      </c>
      <c r="C951" t="s">
        <v>8</v>
      </c>
      <c r="D951" t="str">
        <f t="shared" si="14"/>
        <v>OUTFLOWS</v>
      </c>
      <c r="E951" t="s">
        <v>112</v>
      </c>
      <c r="F951" t="s">
        <v>113</v>
      </c>
      <c r="G951" t="s">
        <v>112</v>
      </c>
      <c r="H951" t="s">
        <v>32</v>
      </c>
      <c r="I951" t="s">
        <v>430</v>
      </c>
      <c r="J951" t="s">
        <v>431</v>
      </c>
      <c r="K951" t="s">
        <v>1499</v>
      </c>
      <c r="L951" t="s">
        <v>606</v>
      </c>
      <c r="M951" s="17">
        <f>VLOOKUP($K951,[1]Budget!$V:$AE,5,0)*IF($C951="1 - Revenues",1,IF(AND($C951="5 - Transfers",MID(I951,15,1)="4"),1,-1))</f>
        <v>-11000</v>
      </c>
      <c r="N951" s="17">
        <f>VLOOKUP($K951,[1]Budget!$V:$AE,6,0)*IF($C951="1 - Revenues",1,IF(AND($C951="5 - Transfers",MID(J951,15,1)="4"),1,-1))</f>
        <v>-13000</v>
      </c>
      <c r="O951" s="17">
        <f>IFERROR(IF(RIGHT(LEFT(K951,15),1)="4",VLOOKUP(K951,'[1]Budget Worksheet'!A:B,2,0),-1*VLOOKUP(K951,'[1]Budget Worksheet'!A:B,2,0)),0)</f>
        <v>-13049</v>
      </c>
      <c r="P951" s="17">
        <f>VLOOKUP($K951,[1]Budget!$V:$AE,8,0)*IF($C951="1 - Revenues",1,IF(AND($C951="5 - Transfers",MID($K951,15,1)="4"),1,-1))</f>
        <v>-13049</v>
      </c>
      <c r="Q951" s="17">
        <f>VLOOKUP($K951,[1]Budget!$V:$AE,10,0)*IF($C951="1 - Revenues",1,IF(AND($C951="5 - Transfers",MID(K951,15,1)="4"),1,-1))</f>
        <v>0</v>
      </c>
      <c r="S951" s="18" t="b">
        <f>IF(LEFT(C951,1)="1",1,-1)*SUMIF([1]Budget!V:V,'Budget Worksheet for Pivot Tabl'!K951,[1]Budget!AC:AC)=P951</f>
        <v>1</v>
      </c>
    </row>
    <row r="952" spans="1:19" x14ac:dyDescent="0.25">
      <c r="A952" t="s">
        <v>16</v>
      </c>
      <c r="B952" t="s">
        <v>2</v>
      </c>
      <c r="C952" t="s">
        <v>8</v>
      </c>
      <c r="D952" t="str">
        <f t="shared" si="14"/>
        <v>OUTFLOWS</v>
      </c>
      <c r="E952" t="s">
        <v>112</v>
      </c>
      <c r="F952" t="s">
        <v>113</v>
      </c>
      <c r="G952" t="s">
        <v>112</v>
      </c>
      <c r="H952" t="s">
        <v>32</v>
      </c>
      <c r="I952" t="s">
        <v>430</v>
      </c>
      <c r="J952" t="s">
        <v>431</v>
      </c>
      <c r="K952" t="s">
        <v>1500</v>
      </c>
      <c r="L952" t="s">
        <v>608</v>
      </c>
      <c r="M952" s="17">
        <f>VLOOKUP($K952,[1]Budget!$V:$AE,5,0)*IF($C952="1 - Revenues",1,IF(AND($C952="5 - Transfers",MID(I952,15,1)="4"),1,-1))</f>
        <v>-19000</v>
      </c>
      <c r="N952" s="17">
        <f>VLOOKUP($K952,[1]Budget!$V:$AE,6,0)*IF($C952="1 - Revenues",1,IF(AND($C952="5 - Transfers",MID(J952,15,1)="4"),1,-1))</f>
        <v>-21000</v>
      </c>
      <c r="O952" s="17">
        <f>IFERROR(IF(RIGHT(LEFT(K952,15),1)="4",VLOOKUP(K952,'[1]Budget Worksheet'!A:B,2,0),-1*VLOOKUP(K952,'[1]Budget Worksheet'!A:B,2,0)),0)</f>
        <v>-40542</v>
      </c>
      <c r="P952" s="17">
        <f>VLOOKUP($K952,[1]Budget!$V:$AE,8,0)*IF($C952="1 - Revenues",1,IF(AND($C952="5 - Transfers",MID($K952,15,1)="4"),1,-1))</f>
        <v>-30000</v>
      </c>
      <c r="Q952" s="17">
        <f>VLOOKUP($K952,[1]Budget!$V:$AE,10,0)*IF($C952="1 - Revenues",1,IF(AND($C952="5 - Transfers",MID(K952,15,1)="4"),1,-1))</f>
        <v>10542</v>
      </c>
      <c r="S952" s="18" t="b">
        <f>IF(LEFT(C952,1)="1",1,-1)*SUMIF([1]Budget!V:V,'Budget Worksheet for Pivot Tabl'!K952,[1]Budget!AC:AC)=P952</f>
        <v>1</v>
      </c>
    </row>
    <row r="953" spans="1:19" x14ac:dyDescent="0.25">
      <c r="A953" t="s">
        <v>16</v>
      </c>
      <c r="B953" t="s">
        <v>2</v>
      </c>
      <c r="C953" t="s">
        <v>8</v>
      </c>
      <c r="D953" t="str">
        <f t="shared" si="14"/>
        <v>OUTFLOWS</v>
      </c>
      <c r="E953" t="s">
        <v>112</v>
      </c>
      <c r="F953" t="s">
        <v>113</v>
      </c>
      <c r="G953" t="s">
        <v>112</v>
      </c>
      <c r="H953" t="s">
        <v>32</v>
      </c>
      <c r="I953" t="s">
        <v>430</v>
      </c>
      <c r="J953" t="s">
        <v>431</v>
      </c>
      <c r="K953" t="s">
        <v>1501</v>
      </c>
      <c r="L953" t="s">
        <v>610</v>
      </c>
      <c r="M953" s="17">
        <f>VLOOKUP($K953,[1]Budget!$V:$AE,5,0)*IF($C953="1 - Revenues",1,IF(AND($C953="5 - Transfers",MID(I953,15,1)="4"),1,-1))</f>
        <v>-3000</v>
      </c>
      <c r="N953" s="17">
        <f>VLOOKUP($K953,[1]Budget!$V:$AE,6,0)*IF($C953="1 - Revenues",1,IF(AND($C953="5 - Transfers",MID(J953,15,1)="4"),1,-1))</f>
        <v>-3000</v>
      </c>
      <c r="O953" s="17">
        <f>IFERROR(IF(RIGHT(LEFT(K953,15),1)="4",VLOOKUP(K953,'[1]Budget Worksheet'!A:B,2,0),-1*VLOOKUP(K953,'[1]Budget Worksheet'!A:B,2,0)),0)</f>
        <v>-3963</v>
      </c>
      <c r="P953" s="17">
        <f>VLOOKUP($K953,[1]Budget!$V:$AE,8,0)*IF($C953="1 - Revenues",1,IF(AND($C953="5 - Transfers",MID($K953,15,1)="4"),1,-1))</f>
        <v>-3963</v>
      </c>
      <c r="Q953" s="17">
        <f>VLOOKUP($K953,[1]Budget!$V:$AE,10,0)*IF($C953="1 - Revenues",1,IF(AND($C953="5 - Transfers",MID(K953,15,1)="4"),1,-1))</f>
        <v>0</v>
      </c>
      <c r="S953" s="18" t="b">
        <f>IF(LEFT(C953,1)="1",1,-1)*SUMIF([1]Budget!V:V,'Budget Worksheet for Pivot Tabl'!K953,[1]Budget!AC:AC)=P953</f>
        <v>1</v>
      </c>
    </row>
    <row r="954" spans="1:19" x14ac:dyDescent="0.25">
      <c r="A954" t="s">
        <v>16</v>
      </c>
      <c r="B954" t="s">
        <v>2</v>
      </c>
      <c r="C954" t="s">
        <v>8</v>
      </c>
      <c r="D954" t="str">
        <f t="shared" si="14"/>
        <v>OUTFLOWS</v>
      </c>
      <c r="E954" t="s">
        <v>112</v>
      </c>
      <c r="F954" t="s">
        <v>113</v>
      </c>
      <c r="G954" t="s">
        <v>112</v>
      </c>
      <c r="H954" t="s">
        <v>32</v>
      </c>
      <c r="I954" t="s">
        <v>430</v>
      </c>
      <c r="J954" t="s">
        <v>431</v>
      </c>
      <c r="K954" t="s">
        <v>1502</v>
      </c>
      <c r="L954" t="s">
        <v>612</v>
      </c>
      <c r="M954" s="17">
        <f>VLOOKUP($K954,[1]Budget!$V:$AE,5,0)*IF($C954="1 - Revenues",1,IF(AND($C954="5 - Transfers",MID(I954,15,1)="4"),1,-1))</f>
        <v>0</v>
      </c>
      <c r="N954" s="17">
        <f>VLOOKUP($K954,[1]Budget!$V:$AE,6,0)*IF($C954="1 - Revenues",1,IF(AND($C954="5 - Transfers",MID(J954,15,1)="4"),1,-1))</f>
        <v>0</v>
      </c>
      <c r="O954" s="17">
        <f>IFERROR(IF(RIGHT(LEFT(K954,15),1)="4",VLOOKUP(K954,'[1]Budget Worksheet'!A:B,2,0),-1*VLOOKUP(K954,'[1]Budget Worksheet'!A:B,2,0)),0)</f>
        <v>-637</v>
      </c>
      <c r="P954" s="17">
        <f>VLOOKUP($K954,[1]Budget!$V:$AE,8,0)*IF($C954="1 - Revenues",1,IF(AND($C954="5 - Transfers",MID($K954,15,1)="4"),1,-1))</f>
        <v>-637</v>
      </c>
      <c r="Q954" s="17">
        <f>VLOOKUP($K954,[1]Budget!$V:$AE,10,0)*IF($C954="1 - Revenues",1,IF(AND($C954="5 - Transfers",MID(K954,15,1)="4"),1,-1))</f>
        <v>0</v>
      </c>
      <c r="S954" s="18" t="b">
        <f>IF(LEFT(C954,1)="1",1,-1)*SUMIF([1]Budget!V:V,'Budget Worksheet for Pivot Tabl'!K954,[1]Budget!AC:AC)=P954</f>
        <v>1</v>
      </c>
    </row>
    <row r="955" spans="1:19" x14ac:dyDescent="0.25">
      <c r="A955" t="s">
        <v>16</v>
      </c>
      <c r="B955" t="s">
        <v>2</v>
      </c>
      <c r="C955" t="s">
        <v>8</v>
      </c>
      <c r="D955" t="str">
        <f t="shared" si="14"/>
        <v>OUTFLOWS</v>
      </c>
      <c r="E955" t="s">
        <v>112</v>
      </c>
      <c r="F955" t="s">
        <v>113</v>
      </c>
      <c r="G955" t="s">
        <v>112</v>
      </c>
      <c r="H955" t="s">
        <v>32</v>
      </c>
      <c r="I955" t="s">
        <v>430</v>
      </c>
      <c r="J955" t="s">
        <v>431</v>
      </c>
      <c r="K955" t="s">
        <v>1503</v>
      </c>
      <c r="L955" t="s">
        <v>614</v>
      </c>
      <c r="M955" s="17">
        <f>VLOOKUP($K955,[1]Budget!$V:$AE,5,0)*IF($C955="1 - Revenues",1,IF(AND($C955="5 - Transfers",MID(I955,15,1)="4"),1,-1))</f>
        <v>0</v>
      </c>
      <c r="N955" s="17">
        <f>VLOOKUP($K955,[1]Budget!$V:$AE,6,0)*IF($C955="1 - Revenues",1,IF(AND($C955="5 - Transfers",MID(J955,15,1)="4"),1,-1))</f>
        <v>0</v>
      </c>
      <c r="O955" s="17">
        <f>IFERROR(IF(RIGHT(LEFT(K955,15),1)="4",VLOOKUP(K955,'[1]Budget Worksheet'!A:B,2,0),-1*VLOOKUP(K955,'[1]Budget Worksheet'!A:B,2,0)),0)</f>
        <v>-169</v>
      </c>
      <c r="P955" s="17">
        <f>VLOOKUP($K955,[1]Budget!$V:$AE,8,0)*IF($C955="1 - Revenues",1,IF(AND($C955="5 - Transfers",MID($K955,15,1)="4"),1,-1))</f>
        <v>-169</v>
      </c>
      <c r="Q955" s="17">
        <f>VLOOKUP($K955,[1]Budget!$V:$AE,10,0)*IF($C955="1 - Revenues",1,IF(AND($C955="5 - Transfers",MID(K955,15,1)="4"),1,-1))</f>
        <v>0</v>
      </c>
      <c r="S955" s="18" t="b">
        <f>IF(LEFT(C955,1)="1",1,-1)*SUMIF([1]Budget!V:V,'Budget Worksheet for Pivot Tabl'!K955,[1]Budget!AC:AC)=P955</f>
        <v>1</v>
      </c>
    </row>
    <row r="956" spans="1:19" x14ac:dyDescent="0.25">
      <c r="A956" t="s">
        <v>16</v>
      </c>
      <c r="B956" t="s">
        <v>2</v>
      </c>
      <c r="C956" t="s">
        <v>8</v>
      </c>
      <c r="D956" t="str">
        <f t="shared" si="14"/>
        <v>OUTFLOWS</v>
      </c>
      <c r="E956" t="s">
        <v>112</v>
      </c>
      <c r="F956" t="s">
        <v>113</v>
      </c>
      <c r="G956" t="s">
        <v>112</v>
      </c>
      <c r="H956" t="s">
        <v>32</v>
      </c>
      <c r="I956" t="s">
        <v>430</v>
      </c>
      <c r="J956" t="s">
        <v>431</v>
      </c>
      <c r="K956" t="s">
        <v>1504</v>
      </c>
      <c r="L956" t="s">
        <v>616</v>
      </c>
      <c r="M956" s="17">
        <f>VLOOKUP($K956,[1]Budget!$V:$AE,5,0)*IF($C956="1 - Revenues",1,IF(AND($C956="5 - Transfers",MID(I956,15,1)="4"),1,-1))</f>
        <v>-5000</v>
      </c>
      <c r="N956" s="17">
        <f>VLOOKUP($K956,[1]Budget!$V:$AE,6,0)*IF($C956="1 - Revenues",1,IF(AND($C956="5 - Transfers",MID(J956,15,1)="4"),1,-1))</f>
        <v>-5000</v>
      </c>
      <c r="O956" s="17">
        <f>IFERROR(IF(RIGHT(LEFT(K956,15),1)="4",VLOOKUP(K956,'[1]Budget Worksheet'!A:B,2,0),-1*VLOOKUP(K956,'[1]Budget Worksheet'!A:B,2,0)),0)</f>
        <v>-5400</v>
      </c>
      <c r="P956" s="17">
        <f>VLOOKUP($K956,[1]Budget!$V:$AE,8,0)*IF($C956="1 - Revenues",1,IF(AND($C956="5 - Transfers",MID($K956,15,1)="4"),1,-1))</f>
        <v>-7000</v>
      </c>
      <c r="Q956" s="17">
        <f>VLOOKUP($K956,[1]Budget!$V:$AE,10,0)*IF($C956="1 - Revenues",1,IF(AND($C956="5 - Transfers",MID(K956,15,1)="4"),1,-1))</f>
        <v>-1600</v>
      </c>
      <c r="S956" s="18" t="b">
        <f>IF(LEFT(C956,1)="1",1,-1)*SUMIF([1]Budget!V:V,'Budget Worksheet for Pivot Tabl'!K956,[1]Budget!AC:AC)=P956</f>
        <v>1</v>
      </c>
    </row>
    <row r="957" spans="1:19" x14ac:dyDescent="0.25">
      <c r="A957" t="s">
        <v>16</v>
      </c>
      <c r="B957" t="s">
        <v>2</v>
      </c>
      <c r="C957" t="s">
        <v>8</v>
      </c>
      <c r="D957" t="str">
        <f t="shared" si="14"/>
        <v>OUTFLOWS</v>
      </c>
      <c r="E957" t="s">
        <v>112</v>
      </c>
      <c r="F957" t="s">
        <v>113</v>
      </c>
      <c r="G957" t="s">
        <v>112</v>
      </c>
      <c r="H957" t="s">
        <v>32</v>
      </c>
      <c r="I957" t="s">
        <v>430</v>
      </c>
      <c r="J957" t="s">
        <v>431</v>
      </c>
      <c r="K957" t="s">
        <v>1505</v>
      </c>
      <c r="L957" t="s">
        <v>618</v>
      </c>
      <c r="M957" s="17">
        <f>VLOOKUP($K957,[1]Budget!$V:$AE,5,0)*IF($C957="1 - Revenues",1,IF(AND($C957="5 - Transfers",MID(I957,15,1)="4"),1,-1))</f>
        <v>-1000</v>
      </c>
      <c r="N957" s="17">
        <f>VLOOKUP($K957,[1]Budget!$V:$AE,6,0)*IF($C957="1 - Revenues",1,IF(AND($C957="5 - Transfers",MID(J957,15,1)="4"),1,-1))</f>
        <v>-1000</v>
      </c>
      <c r="O957" s="17">
        <f>IFERROR(IF(RIGHT(LEFT(K957,15),1)="4",VLOOKUP(K957,'[1]Budget Worksheet'!A:B,2,0),-1*VLOOKUP(K957,'[1]Budget Worksheet'!A:B,2,0)),0)</f>
        <v>-2514</v>
      </c>
      <c r="P957" s="17">
        <f>VLOOKUP($K957,[1]Budget!$V:$AE,8,0)*IF($C957="1 - Revenues",1,IF(AND($C957="5 - Transfers",MID($K957,15,1)="4"),1,-1))</f>
        <v>-2514</v>
      </c>
      <c r="Q957" s="17">
        <f>VLOOKUP($K957,[1]Budget!$V:$AE,10,0)*IF($C957="1 - Revenues",1,IF(AND($C957="5 - Transfers",MID(K957,15,1)="4"),1,-1))</f>
        <v>0</v>
      </c>
      <c r="S957" s="18" t="b">
        <f>IF(LEFT(C957,1)="1",1,-1)*SUMIF([1]Budget!V:V,'Budget Worksheet for Pivot Tabl'!K957,[1]Budget!AC:AC)=P957</f>
        <v>1</v>
      </c>
    </row>
    <row r="958" spans="1:19" x14ac:dyDescent="0.25">
      <c r="A958" t="s">
        <v>16</v>
      </c>
      <c r="B958" t="s">
        <v>2</v>
      </c>
      <c r="C958" t="s">
        <v>8</v>
      </c>
      <c r="D958" t="str">
        <f t="shared" si="14"/>
        <v>OUTFLOWS</v>
      </c>
      <c r="E958" t="s">
        <v>112</v>
      </c>
      <c r="F958" t="s">
        <v>113</v>
      </c>
      <c r="G958" t="s">
        <v>112</v>
      </c>
      <c r="H958" t="s">
        <v>32</v>
      </c>
      <c r="I958" t="s">
        <v>430</v>
      </c>
      <c r="J958" t="s">
        <v>431</v>
      </c>
      <c r="K958" t="s">
        <v>1506</v>
      </c>
      <c r="L958" t="s">
        <v>620</v>
      </c>
      <c r="M958" s="17">
        <f>VLOOKUP($K958,[1]Budget!$V:$AE,5,0)*IF($C958="1 - Revenues",1,IF(AND($C958="5 - Transfers",MID(I958,15,1)="4"),1,-1))</f>
        <v>0</v>
      </c>
      <c r="N958" s="17">
        <f>VLOOKUP($K958,[1]Budget!$V:$AE,6,0)*IF($C958="1 - Revenues",1,IF(AND($C958="5 - Transfers",MID(J958,15,1)="4"),1,-1))</f>
        <v>-1000</v>
      </c>
      <c r="O958" s="17">
        <f>IFERROR(IF(RIGHT(LEFT(K958,15),1)="4",VLOOKUP(K958,'[1]Budget Worksheet'!A:B,2,0),-1*VLOOKUP(K958,'[1]Budget Worksheet'!A:B,2,0)),0)</f>
        <v>-9520</v>
      </c>
      <c r="P958" s="17">
        <f>VLOOKUP($K958,[1]Budget!$V:$AE,8,0)*IF($C958="1 - Revenues",1,IF(AND($C958="5 - Transfers",MID($K958,15,1)="4"),1,-1))</f>
        <v>-9520</v>
      </c>
      <c r="Q958" s="17">
        <f>VLOOKUP($K958,[1]Budget!$V:$AE,10,0)*IF($C958="1 - Revenues",1,IF(AND($C958="5 - Transfers",MID(K958,15,1)="4"),1,-1))</f>
        <v>0</v>
      </c>
      <c r="S958" s="18" t="b">
        <f>IF(LEFT(C958,1)="1",1,-1)*SUMIF([1]Budget!V:V,'Budget Worksheet for Pivot Tabl'!K958,[1]Budget!AC:AC)=P958</f>
        <v>1</v>
      </c>
    </row>
    <row r="959" spans="1:19" x14ac:dyDescent="0.25">
      <c r="A959" t="s">
        <v>16</v>
      </c>
      <c r="B959" t="s">
        <v>2</v>
      </c>
      <c r="C959" t="s">
        <v>8</v>
      </c>
      <c r="D959" t="str">
        <f t="shared" si="14"/>
        <v>OUTFLOWS</v>
      </c>
      <c r="E959" t="s">
        <v>112</v>
      </c>
      <c r="F959" t="s">
        <v>113</v>
      </c>
      <c r="G959" t="s">
        <v>112</v>
      </c>
      <c r="H959" t="s">
        <v>32</v>
      </c>
      <c r="I959" t="s">
        <v>430</v>
      </c>
      <c r="J959" t="s">
        <v>431</v>
      </c>
      <c r="K959" t="s">
        <v>1507</v>
      </c>
      <c r="L959" t="s">
        <v>622</v>
      </c>
      <c r="M959" s="17">
        <f>VLOOKUP($K959,[1]Budget!$V:$AE,5,0)*IF($C959="1 - Revenues",1,IF(AND($C959="5 - Transfers",MID(I959,15,1)="4"),1,-1))</f>
        <v>0</v>
      </c>
      <c r="N959" s="17">
        <f>VLOOKUP($K959,[1]Budget!$V:$AE,6,0)*IF($C959="1 - Revenues",1,IF(AND($C959="5 - Transfers",MID(J959,15,1)="4"),1,-1))</f>
        <v>0</v>
      </c>
      <c r="O959" s="17">
        <f>IFERROR(IF(RIGHT(LEFT(K959,15),1)="4",VLOOKUP(K959,'[1]Budget Worksheet'!A:B,2,0),-1*VLOOKUP(K959,'[1]Budget Worksheet'!A:B,2,0)),0)</f>
        <v>0</v>
      </c>
      <c r="P959" s="17">
        <f>VLOOKUP($K959,[1]Budget!$V:$AE,8,0)*IF($C959="1 - Revenues",1,IF(AND($C959="5 - Transfers",MID($K959,15,1)="4"),1,-1))</f>
        <v>0</v>
      </c>
      <c r="Q959" s="17">
        <f>VLOOKUP($K959,[1]Budget!$V:$AE,10,0)*IF($C959="1 - Revenues",1,IF(AND($C959="5 - Transfers",MID(K959,15,1)="4"),1,-1))</f>
        <v>0</v>
      </c>
      <c r="S959" s="18" t="b">
        <f>IF(LEFT(C959,1)="1",1,-1)*SUMIF([1]Budget!V:V,'Budget Worksheet for Pivot Tabl'!K959,[1]Budget!AC:AC)=P959</f>
        <v>1</v>
      </c>
    </row>
    <row r="960" spans="1:19" x14ac:dyDescent="0.25">
      <c r="A960" t="s">
        <v>16</v>
      </c>
      <c r="B960" t="s">
        <v>2</v>
      </c>
      <c r="C960" t="s">
        <v>8</v>
      </c>
      <c r="D960" t="str">
        <f t="shared" si="14"/>
        <v>OUTFLOWS</v>
      </c>
      <c r="E960" t="s">
        <v>112</v>
      </c>
      <c r="F960" t="s">
        <v>113</v>
      </c>
      <c r="G960" t="s">
        <v>112</v>
      </c>
      <c r="H960" t="s">
        <v>32</v>
      </c>
      <c r="I960" t="s">
        <v>430</v>
      </c>
      <c r="J960" t="s">
        <v>431</v>
      </c>
      <c r="K960" t="s">
        <v>1508</v>
      </c>
      <c r="L960" t="s">
        <v>472</v>
      </c>
      <c r="M960" s="17">
        <f>VLOOKUP($K960,[1]Budget!$V:$AE,5,0)*IF($C960="1 - Revenues",1,IF(AND($C960="5 - Transfers",MID(I960,15,1)="4"),1,-1))</f>
        <v>-3000</v>
      </c>
      <c r="N960" s="17">
        <f>VLOOKUP($K960,[1]Budget!$V:$AE,6,0)*IF($C960="1 - Revenues",1,IF(AND($C960="5 - Transfers",MID(J960,15,1)="4"),1,-1))</f>
        <v>-2000</v>
      </c>
      <c r="O960" s="17">
        <f>IFERROR(IF(RIGHT(LEFT(K960,15),1)="4",VLOOKUP(K960,'[1]Budget Worksheet'!A:B,2,0),-1*VLOOKUP(K960,'[1]Budget Worksheet'!A:B,2,0)),0)</f>
        <v>-4840</v>
      </c>
      <c r="P960" s="17">
        <f>VLOOKUP($K960,[1]Budget!$V:$AE,8,0)*IF($C960="1 - Revenues",1,IF(AND($C960="5 - Transfers",MID($K960,15,1)="4"),1,-1))</f>
        <v>-4840</v>
      </c>
      <c r="Q960" s="17">
        <f>VLOOKUP($K960,[1]Budget!$V:$AE,10,0)*IF($C960="1 - Revenues",1,IF(AND($C960="5 - Transfers",MID(K960,15,1)="4"),1,-1))</f>
        <v>0</v>
      </c>
      <c r="S960" s="18" t="b">
        <f>IF(LEFT(C960,1)="1",1,-1)*SUMIF([1]Budget!V:V,'Budget Worksheet for Pivot Tabl'!K960,[1]Budget!AC:AC)=P960</f>
        <v>1</v>
      </c>
    </row>
    <row r="961" spans="1:19" x14ac:dyDescent="0.25">
      <c r="A961" t="s">
        <v>16</v>
      </c>
      <c r="B961" t="s">
        <v>2</v>
      </c>
      <c r="C961" t="s">
        <v>8</v>
      </c>
      <c r="D961" t="str">
        <f t="shared" si="14"/>
        <v>OUTFLOWS</v>
      </c>
      <c r="E961" t="s">
        <v>112</v>
      </c>
      <c r="F961" t="s">
        <v>113</v>
      </c>
      <c r="G961" t="s">
        <v>112</v>
      </c>
      <c r="H961" t="s">
        <v>32</v>
      </c>
      <c r="I961" t="s">
        <v>430</v>
      </c>
      <c r="J961" t="s">
        <v>431</v>
      </c>
      <c r="K961" t="s">
        <v>1509</v>
      </c>
      <c r="L961" t="s">
        <v>627</v>
      </c>
      <c r="M961" s="17">
        <f>VLOOKUP($K961,[1]Budget!$V:$AE,5,0)*IF($C961="1 - Revenues",1,IF(AND($C961="5 - Transfers",MID(I961,15,1)="4"),1,-1))</f>
        <v>-1000</v>
      </c>
      <c r="N961" s="17">
        <f>VLOOKUP($K961,[1]Budget!$V:$AE,6,0)*IF($C961="1 - Revenues",1,IF(AND($C961="5 - Transfers",MID(J961,15,1)="4"),1,-1))</f>
        <v>-1000</v>
      </c>
      <c r="O961" s="17">
        <f>IFERROR(IF(RIGHT(LEFT(K961,15),1)="4",VLOOKUP(K961,'[1]Budget Worksheet'!A:B,2,0),-1*VLOOKUP(K961,'[1]Budget Worksheet'!A:B,2,0)),0)</f>
        <v>-879</v>
      </c>
      <c r="P961" s="17">
        <f>VLOOKUP($K961,[1]Budget!$V:$AE,8,0)*IF($C961="1 - Revenues",1,IF(AND($C961="5 - Transfers",MID($K961,15,1)="4"),1,-1))</f>
        <v>-879</v>
      </c>
      <c r="Q961" s="17">
        <f>VLOOKUP($K961,[1]Budget!$V:$AE,10,0)*IF($C961="1 - Revenues",1,IF(AND($C961="5 - Transfers",MID(K961,15,1)="4"),1,-1))</f>
        <v>0</v>
      </c>
      <c r="S961" s="18" t="b">
        <f>IF(LEFT(C961,1)="1",1,-1)*SUMIF([1]Budget!V:V,'Budget Worksheet for Pivot Tabl'!K961,[1]Budget!AC:AC)=P961</f>
        <v>1</v>
      </c>
    </row>
    <row r="962" spans="1:19" x14ac:dyDescent="0.25">
      <c r="A962" t="s">
        <v>16</v>
      </c>
      <c r="B962" t="s">
        <v>2</v>
      </c>
      <c r="C962" t="s">
        <v>8</v>
      </c>
      <c r="D962" t="str">
        <f t="shared" si="14"/>
        <v>OUTFLOWS</v>
      </c>
      <c r="E962" t="s">
        <v>112</v>
      </c>
      <c r="F962" t="s">
        <v>113</v>
      </c>
      <c r="G962" t="s">
        <v>112</v>
      </c>
      <c r="H962" t="s">
        <v>32</v>
      </c>
      <c r="I962" t="s">
        <v>430</v>
      </c>
      <c r="J962" t="s">
        <v>431</v>
      </c>
      <c r="K962" t="s">
        <v>1510</v>
      </c>
      <c r="L962" t="s">
        <v>629</v>
      </c>
      <c r="M962" s="17">
        <f>VLOOKUP($K962,[1]Budget!$V:$AE,5,0)*IF($C962="1 - Revenues",1,IF(AND($C962="5 - Transfers",MID(I962,15,1)="4"),1,-1))</f>
        <v>-9000</v>
      </c>
      <c r="N962" s="17">
        <f>VLOOKUP($K962,[1]Budget!$V:$AE,6,0)*IF($C962="1 - Revenues",1,IF(AND($C962="5 - Transfers",MID(J962,15,1)="4"),1,-1))</f>
        <v>-9000</v>
      </c>
      <c r="O962" s="17">
        <f>IFERROR(IF(RIGHT(LEFT(K962,15),1)="4",VLOOKUP(K962,'[1]Budget Worksheet'!A:B,2,0),-1*VLOOKUP(K962,'[1]Budget Worksheet'!A:B,2,0)),0)</f>
        <v>-9500</v>
      </c>
      <c r="P962" s="17">
        <f>VLOOKUP($K962,[1]Budget!$V:$AE,8,0)*IF($C962="1 - Revenues",1,IF(AND($C962="5 - Transfers",MID($K962,15,1)="4"),1,-1))</f>
        <v>-9500</v>
      </c>
      <c r="Q962" s="17">
        <f>VLOOKUP($K962,[1]Budget!$V:$AE,10,0)*IF($C962="1 - Revenues",1,IF(AND($C962="5 - Transfers",MID(K962,15,1)="4"),1,-1))</f>
        <v>0</v>
      </c>
      <c r="S962" s="18" t="b">
        <f>IF(LEFT(C962,1)="1",1,-1)*SUMIF([1]Budget!V:V,'Budget Worksheet for Pivot Tabl'!K962,[1]Budget!AC:AC)=P962</f>
        <v>1</v>
      </c>
    </row>
    <row r="963" spans="1:19" x14ac:dyDescent="0.25">
      <c r="A963" t="s">
        <v>16</v>
      </c>
      <c r="B963" t="s">
        <v>2</v>
      </c>
      <c r="C963" t="s">
        <v>9</v>
      </c>
      <c r="D963" t="str">
        <f t="shared" ref="D963:D1026" si="15">IF(C963="1 - Revenues","INFLOWS","OUTFLOWS")</f>
        <v>OUTFLOWS</v>
      </c>
      <c r="E963" t="s">
        <v>112</v>
      </c>
      <c r="F963" t="s">
        <v>113</v>
      </c>
      <c r="G963" t="s">
        <v>112</v>
      </c>
      <c r="H963" t="s">
        <v>32</v>
      </c>
      <c r="I963" t="s">
        <v>430</v>
      </c>
      <c r="J963" t="s">
        <v>431</v>
      </c>
      <c r="K963" t="s">
        <v>1511</v>
      </c>
      <c r="L963" t="s">
        <v>476</v>
      </c>
      <c r="M963" s="17">
        <f>VLOOKUP($K963,[1]Budget!$V:$AE,5,0)*IF($C963="1 - Revenues",1,IF(AND($C963="5 - Transfers",MID(I963,15,1)="4"),1,-1))</f>
        <v>-6000</v>
      </c>
      <c r="N963" s="17">
        <f>VLOOKUP($K963,[1]Budget!$V:$AE,6,0)*IF($C963="1 - Revenues",1,IF(AND($C963="5 - Transfers",MID(J963,15,1)="4"),1,-1))</f>
        <v>-1000</v>
      </c>
      <c r="O963" s="17">
        <f>IFERROR(IF(RIGHT(LEFT(K963,15),1)="4",VLOOKUP(K963,'[1]Budget Worksheet'!A:B,2,0),-1*VLOOKUP(K963,'[1]Budget Worksheet'!A:B,2,0)),0)</f>
        <v>-5000</v>
      </c>
      <c r="P963" s="17">
        <f>VLOOKUP($K963,[1]Budget!$V:$AE,8,0)*IF($C963="1 - Revenues",1,IF(AND($C963="5 - Transfers",MID($K963,15,1)="4"),1,-1))</f>
        <v>-5000</v>
      </c>
      <c r="Q963" s="17">
        <f>VLOOKUP($K963,[1]Budget!$V:$AE,10,0)*IF($C963="1 - Revenues",1,IF(AND($C963="5 - Transfers",MID(K963,15,1)="4"),1,-1))</f>
        <v>0</v>
      </c>
      <c r="S963" s="18" t="b">
        <f>IF(LEFT(C963,1)="1",1,-1)*SUMIF([1]Budget!V:V,'Budget Worksheet for Pivot Tabl'!K963,[1]Budget!AC:AC)=P963</f>
        <v>1</v>
      </c>
    </row>
    <row r="964" spans="1:19" x14ac:dyDescent="0.25">
      <c r="A964" t="s">
        <v>16</v>
      </c>
      <c r="B964" t="s">
        <v>2</v>
      </c>
      <c r="C964" t="s">
        <v>9</v>
      </c>
      <c r="D964" t="str">
        <f t="shared" si="15"/>
        <v>OUTFLOWS</v>
      </c>
      <c r="E964" t="s">
        <v>112</v>
      </c>
      <c r="F964" t="s">
        <v>113</v>
      </c>
      <c r="G964" t="s">
        <v>112</v>
      </c>
      <c r="H964" t="s">
        <v>32</v>
      </c>
      <c r="I964" t="s">
        <v>430</v>
      </c>
      <c r="J964" t="s">
        <v>431</v>
      </c>
      <c r="K964" t="s">
        <v>1512</v>
      </c>
      <c r="L964" t="s">
        <v>482</v>
      </c>
      <c r="M964" s="17">
        <f>VLOOKUP($K964,[1]Budget!$V:$AE,5,0)*IF($C964="1 - Revenues",1,IF(AND($C964="5 - Transfers",MID(I964,15,1)="4"),1,-1))</f>
        <v>-39000</v>
      </c>
      <c r="N964" s="17">
        <f>VLOOKUP($K964,[1]Budget!$V:$AE,6,0)*IF($C964="1 - Revenues",1,IF(AND($C964="5 - Transfers",MID(J964,15,1)="4"),1,-1))</f>
        <v>-36000</v>
      </c>
      <c r="O964" s="17">
        <f>IFERROR(IF(RIGHT(LEFT(K964,15),1)="4",VLOOKUP(K964,'[1]Budget Worksheet'!A:B,2,0),-1*VLOOKUP(K964,'[1]Budget Worksheet'!A:B,2,0)),0)</f>
        <v>-48410</v>
      </c>
      <c r="P964" s="17">
        <f>VLOOKUP($K964,[1]Budget!$V:$AE,8,0)*IF($C964="1 - Revenues",1,IF(AND($C964="5 - Transfers",MID($K964,15,1)="4"),1,-1))</f>
        <v>-48410</v>
      </c>
      <c r="Q964" s="17">
        <f>VLOOKUP($K964,[1]Budget!$V:$AE,10,0)*IF($C964="1 - Revenues",1,IF(AND($C964="5 - Transfers",MID(K964,15,1)="4"),1,-1))</f>
        <v>0</v>
      </c>
      <c r="S964" s="18" t="b">
        <f>IF(LEFT(C964,1)="1",1,-1)*SUMIF([1]Budget!V:V,'Budget Worksheet for Pivot Tabl'!K964,[1]Budget!AC:AC)=P964</f>
        <v>1</v>
      </c>
    </row>
    <row r="965" spans="1:19" x14ac:dyDescent="0.25">
      <c r="A965" t="s">
        <v>16</v>
      </c>
      <c r="B965" t="s">
        <v>2</v>
      </c>
      <c r="C965" t="s">
        <v>9</v>
      </c>
      <c r="D965" t="str">
        <f t="shared" si="15"/>
        <v>OUTFLOWS</v>
      </c>
      <c r="E965" t="s">
        <v>112</v>
      </c>
      <c r="F965" t="s">
        <v>113</v>
      </c>
      <c r="G965" t="s">
        <v>112</v>
      </c>
      <c r="H965" t="s">
        <v>32</v>
      </c>
      <c r="I965" t="s">
        <v>430</v>
      </c>
      <c r="J965" t="s">
        <v>431</v>
      </c>
      <c r="K965" t="s">
        <v>1513</v>
      </c>
      <c r="L965" t="s">
        <v>633</v>
      </c>
      <c r="M965" s="17">
        <f>VLOOKUP($K965,[1]Budget!$V:$AE,5,0)*IF($C965="1 - Revenues",1,IF(AND($C965="5 - Transfers",MID(I965,15,1)="4"),1,-1))</f>
        <v>-3000</v>
      </c>
      <c r="N965" s="17">
        <f>VLOOKUP($K965,[1]Budget!$V:$AE,6,0)*IF($C965="1 - Revenues",1,IF(AND($C965="5 - Transfers",MID(J965,15,1)="4"),1,-1))</f>
        <v>-3000</v>
      </c>
      <c r="O965" s="17">
        <f>IFERROR(IF(RIGHT(LEFT(K965,15),1)="4",VLOOKUP(K965,'[1]Budget Worksheet'!A:B,2,0),-1*VLOOKUP(K965,'[1]Budget Worksheet'!A:B,2,0)),0)</f>
        <v>-2575</v>
      </c>
      <c r="P965" s="17">
        <f>VLOOKUP($K965,[1]Budget!$V:$AE,8,0)*IF($C965="1 - Revenues",1,IF(AND($C965="5 - Transfers",MID($K965,15,1)="4"),1,-1))</f>
        <v>-4000</v>
      </c>
      <c r="Q965" s="17">
        <f>VLOOKUP($K965,[1]Budget!$V:$AE,10,0)*IF($C965="1 - Revenues",1,IF(AND($C965="5 - Transfers",MID(K965,15,1)="4"),1,-1))</f>
        <v>-1425</v>
      </c>
      <c r="S965" s="18" t="b">
        <f>IF(LEFT(C965,1)="1",1,-1)*SUMIF([1]Budget!V:V,'Budget Worksheet for Pivot Tabl'!K965,[1]Budget!AC:AC)=P965</f>
        <v>1</v>
      </c>
    </row>
    <row r="966" spans="1:19" x14ac:dyDescent="0.25">
      <c r="A966" t="s">
        <v>16</v>
      </c>
      <c r="B966" t="s">
        <v>2</v>
      </c>
      <c r="C966" t="s">
        <v>9</v>
      </c>
      <c r="D966" t="str">
        <f t="shared" si="15"/>
        <v>OUTFLOWS</v>
      </c>
      <c r="E966" t="s">
        <v>112</v>
      </c>
      <c r="F966" t="s">
        <v>113</v>
      </c>
      <c r="G966" t="s">
        <v>112</v>
      </c>
      <c r="H966" t="s">
        <v>32</v>
      </c>
      <c r="I966" t="s">
        <v>430</v>
      </c>
      <c r="J966" t="s">
        <v>431</v>
      </c>
      <c r="K966" t="s">
        <v>1514</v>
      </c>
      <c r="L966" t="s">
        <v>637</v>
      </c>
      <c r="M966" s="17">
        <f>VLOOKUP($K966,[1]Budget!$V:$AE,5,0)*IF($C966="1 - Revenues",1,IF(AND($C966="5 - Transfers",MID(I966,15,1)="4"),1,-1))</f>
        <v>-1000</v>
      </c>
      <c r="N966" s="17">
        <f>VLOOKUP($K966,[1]Budget!$V:$AE,6,0)*IF($C966="1 - Revenues",1,IF(AND($C966="5 - Transfers",MID(J966,15,1)="4"),1,-1))</f>
        <v>-1000</v>
      </c>
      <c r="O966" s="17">
        <f>IFERROR(IF(RIGHT(LEFT(K966,15),1)="4",VLOOKUP(K966,'[1]Budget Worksheet'!A:B,2,0),-1*VLOOKUP(K966,'[1]Budget Worksheet'!A:B,2,0)),0)</f>
        <v>-1000</v>
      </c>
      <c r="P966" s="17">
        <f>VLOOKUP($K966,[1]Budget!$V:$AE,8,0)*IF($C966="1 - Revenues",1,IF(AND($C966="5 - Transfers",MID($K966,15,1)="4"),1,-1))</f>
        <v>-1000</v>
      </c>
      <c r="Q966" s="17">
        <f>VLOOKUP($K966,[1]Budget!$V:$AE,10,0)*IF($C966="1 - Revenues",1,IF(AND($C966="5 - Transfers",MID(K966,15,1)="4"),1,-1))</f>
        <v>0</v>
      </c>
      <c r="S966" s="18" t="b">
        <f>IF(LEFT(C966,1)="1",1,-1)*SUMIF([1]Budget!V:V,'Budget Worksheet for Pivot Tabl'!K966,[1]Budget!AC:AC)=P966</f>
        <v>1</v>
      </c>
    </row>
    <row r="967" spans="1:19" x14ac:dyDescent="0.25">
      <c r="A967" t="s">
        <v>16</v>
      </c>
      <c r="B967" t="s">
        <v>2</v>
      </c>
      <c r="C967" t="s">
        <v>9</v>
      </c>
      <c r="D967" t="str">
        <f t="shared" si="15"/>
        <v>OUTFLOWS</v>
      </c>
      <c r="E967" t="s">
        <v>112</v>
      </c>
      <c r="F967" t="s">
        <v>113</v>
      </c>
      <c r="G967" t="s">
        <v>112</v>
      </c>
      <c r="H967" t="s">
        <v>32</v>
      </c>
      <c r="I967" t="s">
        <v>430</v>
      </c>
      <c r="J967" t="s">
        <v>431</v>
      </c>
      <c r="K967" t="s">
        <v>1515</v>
      </c>
      <c r="L967" t="s">
        <v>484</v>
      </c>
      <c r="M967" s="17">
        <f>VLOOKUP($K967,[1]Budget!$V:$AE,5,0)*IF($C967="1 - Revenues",1,IF(AND($C967="5 - Transfers",MID(I967,15,1)="4"),1,-1))</f>
        <v>0</v>
      </c>
      <c r="N967" s="17">
        <f>VLOOKUP($K967,[1]Budget!$V:$AE,6,0)*IF($C967="1 - Revenues",1,IF(AND($C967="5 - Transfers",MID(J967,15,1)="4"),1,-1))</f>
        <v>-1000</v>
      </c>
      <c r="O967" s="17">
        <f>IFERROR(IF(RIGHT(LEFT(K967,15),1)="4",VLOOKUP(K967,'[1]Budget Worksheet'!A:B,2,0),-1*VLOOKUP(K967,'[1]Budget Worksheet'!A:B,2,0)),0)</f>
        <v>-1000</v>
      </c>
      <c r="P967" s="17">
        <f>VLOOKUP($K967,[1]Budget!$V:$AE,8,0)*IF($C967="1 - Revenues",1,IF(AND($C967="5 - Transfers",MID($K967,15,1)="4"),1,-1))</f>
        <v>-1000</v>
      </c>
      <c r="Q967" s="17">
        <f>VLOOKUP($K967,[1]Budget!$V:$AE,10,0)*IF($C967="1 - Revenues",1,IF(AND($C967="5 - Transfers",MID(K967,15,1)="4"),1,-1))</f>
        <v>0</v>
      </c>
      <c r="S967" s="18" t="b">
        <f>IF(LEFT(C967,1)="1",1,-1)*SUMIF([1]Budget!V:V,'Budget Worksheet for Pivot Tabl'!K967,[1]Budget!AC:AC)=P967</f>
        <v>1</v>
      </c>
    </row>
    <row r="968" spans="1:19" x14ac:dyDescent="0.25">
      <c r="A968" t="s">
        <v>16</v>
      </c>
      <c r="B968" t="s">
        <v>2</v>
      </c>
      <c r="C968" t="s">
        <v>9</v>
      </c>
      <c r="D968" t="str">
        <f t="shared" si="15"/>
        <v>OUTFLOWS</v>
      </c>
      <c r="E968" t="s">
        <v>112</v>
      </c>
      <c r="F968" t="s">
        <v>113</v>
      </c>
      <c r="G968" t="s">
        <v>112</v>
      </c>
      <c r="H968" t="s">
        <v>32</v>
      </c>
      <c r="I968" t="s">
        <v>430</v>
      </c>
      <c r="J968" t="s">
        <v>431</v>
      </c>
      <c r="K968" t="s">
        <v>1516</v>
      </c>
      <c r="L968" t="s">
        <v>640</v>
      </c>
      <c r="M968" s="17">
        <f>VLOOKUP($K968,[1]Budget!$V:$AE,5,0)*IF($C968="1 - Revenues",1,IF(AND($C968="5 - Transfers",MID(I968,15,1)="4"),1,-1))</f>
        <v>-5000</v>
      </c>
      <c r="N968" s="17">
        <f>VLOOKUP($K968,[1]Budget!$V:$AE,6,0)*IF($C968="1 - Revenues",1,IF(AND($C968="5 - Transfers",MID(J968,15,1)="4"),1,-1))</f>
        <v>-3000</v>
      </c>
      <c r="O968" s="17">
        <f>IFERROR(IF(RIGHT(LEFT(K968,15),1)="4",VLOOKUP(K968,'[1]Budget Worksheet'!A:B,2,0),-1*VLOOKUP(K968,'[1]Budget Worksheet'!A:B,2,0)),0)</f>
        <v>-5000</v>
      </c>
      <c r="P968" s="17">
        <f>VLOOKUP($K968,[1]Budget!$V:$AE,8,0)*IF($C968="1 - Revenues",1,IF(AND($C968="5 - Transfers",MID($K968,15,1)="4"),1,-1))</f>
        <v>-5000</v>
      </c>
      <c r="Q968" s="17">
        <f>VLOOKUP($K968,[1]Budget!$V:$AE,10,0)*IF($C968="1 - Revenues",1,IF(AND($C968="5 - Transfers",MID(K968,15,1)="4"),1,-1))</f>
        <v>0</v>
      </c>
      <c r="S968" s="18" t="b">
        <f>IF(LEFT(C968,1)="1",1,-1)*SUMIF([1]Budget!V:V,'Budget Worksheet for Pivot Tabl'!K968,[1]Budget!AC:AC)=P968</f>
        <v>1</v>
      </c>
    </row>
    <row r="969" spans="1:19" x14ac:dyDescent="0.25">
      <c r="A969" t="s">
        <v>16</v>
      </c>
      <c r="B969" t="s">
        <v>2</v>
      </c>
      <c r="C969" t="s">
        <v>9</v>
      </c>
      <c r="D969" t="str">
        <f t="shared" si="15"/>
        <v>OUTFLOWS</v>
      </c>
      <c r="E969" t="s">
        <v>112</v>
      </c>
      <c r="F969" t="s">
        <v>113</v>
      </c>
      <c r="G969" t="s">
        <v>112</v>
      </c>
      <c r="H969" t="s">
        <v>32</v>
      </c>
      <c r="I969" t="s">
        <v>430</v>
      </c>
      <c r="J969" t="s">
        <v>431</v>
      </c>
      <c r="K969" t="s">
        <v>1517</v>
      </c>
      <c r="L969" t="s">
        <v>900</v>
      </c>
      <c r="M969" s="17">
        <f>VLOOKUP($K969,[1]Budget!$V:$AE,5,0)*IF($C969="1 - Revenues",1,IF(AND($C969="5 - Transfers",MID(I969,15,1)="4"),1,-1))</f>
        <v>-6000</v>
      </c>
      <c r="N969" s="17">
        <f>VLOOKUP($K969,[1]Budget!$V:$AE,6,0)*IF($C969="1 - Revenues",1,IF(AND($C969="5 - Transfers",MID(J969,15,1)="4"),1,-1))</f>
        <v>-4000</v>
      </c>
      <c r="O969" s="17">
        <f>IFERROR(IF(RIGHT(LEFT(K969,15),1)="4",VLOOKUP(K969,'[1]Budget Worksheet'!A:B,2,0),-1*VLOOKUP(K969,'[1]Budget Worksheet'!A:B,2,0)),0)</f>
        <v>-6500</v>
      </c>
      <c r="P969" s="17">
        <f>VLOOKUP($K969,[1]Budget!$V:$AE,8,0)*IF($C969="1 - Revenues",1,IF(AND($C969="5 - Transfers",MID($K969,15,1)="4"),1,-1))</f>
        <v>-6500</v>
      </c>
      <c r="Q969" s="17">
        <f>VLOOKUP($K969,[1]Budget!$V:$AE,10,0)*IF($C969="1 - Revenues",1,IF(AND($C969="5 - Transfers",MID(K969,15,1)="4"),1,-1))</f>
        <v>0</v>
      </c>
      <c r="S969" s="18" t="b">
        <f>IF(LEFT(C969,1)="1",1,-1)*SUMIF([1]Budget!V:V,'Budget Worksheet for Pivot Tabl'!K969,[1]Budget!AC:AC)=P969</f>
        <v>1</v>
      </c>
    </row>
    <row r="970" spans="1:19" x14ac:dyDescent="0.25">
      <c r="A970" t="s">
        <v>16</v>
      </c>
      <c r="B970" t="s">
        <v>2</v>
      </c>
      <c r="C970" t="s">
        <v>9</v>
      </c>
      <c r="D970" t="str">
        <f t="shared" si="15"/>
        <v>OUTFLOWS</v>
      </c>
      <c r="E970" t="s">
        <v>112</v>
      </c>
      <c r="F970" t="s">
        <v>113</v>
      </c>
      <c r="G970" t="s">
        <v>112</v>
      </c>
      <c r="H970" t="s">
        <v>32</v>
      </c>
      <c r="I970" t="s">
        <v>430</v>
      </c>
      <c r="J970" t="s">
        <v>431</v>
      </c>
      <c r="K970" t="s">
        <v>1518</v>
      </c>
      <c r="L970" t="s">
        <v>486</v>
      </c>
      <c r="M970" s="17">
        <f>VLOOKUP($K970,[1]Budget!$V:$AE,5,0)*IF($C970="1 - Revenues",1,IF(AND($C970="5 - Transfers",MID(I970,15,1)="4"),1,-1))</f>
        <v>-2000</v>
      </c>
      <c r="N970" s="17">
        <f>VLOOKUP($K970,[1]Budget!$V:$AE,6,0)*IF($C970="1 - Revenues",1,IF(AND($C970="5 - Transfers",MID(J970,15,1)="4"),1,-1))</f>
        <v>-2000</v>
      </c>
      <c r="O970" s="17">
        <f>IFERROR(IF(RIGHT(LEFT(K970,15),1)="4",VLOOKUP(K970,'[1]Budget Worksheet'!A:B,2,0),-1*VLOOKUP(K970,'[1]Budget Worksheet'!A:B,2,0)),0)</f>
        <v>-2500</v>
      </c>
      <c r="P970" s="17">
        <f>VLOOKUP($K970,[1]Budget!$V:$AE,8,0)*IF($C970="1 - Revenues",1,IF(AND($C970="5 - Transfers",MID($K970,15,1)="4"),1,-1))</f>
        <v>-2500</v>
      </c>
      <c r="Q970" s="17">
        <f>VLOOKUP($K970,[1]Budget!$V:$AE,10,0)*IF($C970="1 - Revenues",1,IF(AND($C970="5 - Transfers",MID(K970,15,1)="4"),1,-1))</f>
        <v>0</v>
      </c>
      <c r="S970" s="18" t="b">
        <f>IF(LEFT(C970,1)="1",1,-1)*SUMIF([1]Budget!V:V,'Budget Worksheet for Pivot Tabl'!K970,[1]Budget!AC:AC)=P970</f>
        <v>1</v>
      </c>
    </row>
    <row r="971" spans="1:19" x14ac:dyDescent="0.25">
      <c r="A971" t="s">
        <v>16</v>
      </c>
      <c r="B971" t="s">
        <v>2</v>
      </c>
      <c r="C971" t="s">
        <v>9</v>
      </c>
      <c r="D971" t="str">
        <f t="shared" si="15"/>
        <v>OUTFLOWS</v>
      </c>
      <c r="E971" t="s">
        <v>112</v>
      </c>
      <c r="F971" t="s">
        <v>113</v>
      </c>
      <c r="G971" t="s">
        <v>112</v>
      </c>
      <c r="H971" t="s">
        <v>32</v>
      </c>
      <c r="I971" t="s">
        <v>430</v>
      </c>
      <c r="J971" t="s">
        <v>431</v>
      </c>
      <c r="K971" t="s">
        <v>1519</v>
      </c>
      <c r="L971" t="s">
        <v>905</v>
      </c>
      <c r="M971" s="17">
        <f>VLOOKUP($K971,[1]Budget!$V:$AE,5,0)*IF($C971="1 - Revenues",1,IF(AND($C971="5 - Transfers",MID(I971,15,1)="4"),1,-1))</f>
        <v>0</v>
      </c>
      <c r="N971" s="17">
        <f>VLOOKUP($K971,[1]Budget!$V:$AE,6,0)*IF($C971="1 - Revenues",1,IF(AND($C971="5 - Transfers",MID(J971,15,1)="4"),1,-1))</f>
        <v>0</v>
      </c>
      <c r="O971" s="17">
        <f>IFERROR(IF(RIGHT(LEFT(K971,15),1)="4",VLOOKUP(K971,'[1]Budget Worksheet'!A:B,2,0),-1*VLOOKUP(K971,'[1]Budget Worksheet'!A:B,2,0)),0)</f>
        <v>-200</v>
      </c>
      <c r="P971" s="17">
        <f>VLOOKUP($K971,[1]Budget!$V:$AE,8,0)*IF($C971="1 - Revenues",1,IF(AND($C971="5 - Transfers",MID($K971,15,1)="4"),1,-1))</f>
        <v>-200</v>
      </c>
      <c r="Q971" s="17">
        <f>VLOOKUP($K971,[1]Budget!$V:$AE,10,0)*IF($C971="1 - Revenues",1,IF(AND($C971="5 - Transfers",MID(K971,15,1)="4"),1,-1))</f>
        <v>0</v>
      </c>
      <c r="S971" s="18" t="b">
        <f>IF(LEFT(C971,1)="1",1,-1)*SUMIF([1]Budget!V:V,'Budget Worksheet for Pivot Tabl'!K971,[1]Budget!AC:AC)=P971</f>
        <v>1</v>
      </c>
    </row>
    <row r="972" spans="1:19" x14ac:dyDescent="0.25">
      <c r="A972" t="s">
        <v>16</v>
      </c>
      <c r="B972" t="s">
        <v>2</v>
      </c>
      <c r="C972" t="s">
        <v>9</v>
      </c>
      <c r="D972" t="str">
        <f t="shared" si="15"/>
        <v>OUTFLOWS</v>
      </c>
      <c r="E972" t="s">
        <v>112</v>
      </c>
      <c r="F972" t="s">
        <v>113</v>
      </c>
      <c r="G972" t="s">
        <v>112</v>
      </c>
      <c r="H972" t="s">
        <v>32</v>
      </c>
      <c r="I972" t="s">
        <v>430</v>
      </c>
      <c r="J972" t="s">
        <v>431</v>
      </c>
      <c r="K972" t="s">
        <v>1520</v>
      </c>
      <c r="L972" t="s">
        <v>1220</v>
      </c>
      <c r="M972" s="17">
        <f>VLOOKUP($K972,[1]Budget!$V:$AE,5,0)*IF($C972="1 - Revenues",1,IF(AND($C972="5 - Transfers",MID(I972,15,1)="4"),1,-1))</f>
        <v>-1000</v>
      </c>
      <c r="N972" s="17">
        <f>VLOOKUP($K972,[1]Budget!$V:$AE,6,0)*IF($C972="1 - Revenues",1,IF(AND($C972="5 - Transfers",MID(J972,15,1)="4"),1,-1))</f>
        <v>0</v>
      </c>
      <c r="O972" s="17">
        <f>IFERROR(IF(RIGHT(LEFT(K972,15),1)="4",VLOOKUP(K972,'[1]Budget Worksheet'!A:B,2,0),-1*VLOOKUP(K972,'[1]Budget Worksheet'!A:B,2,0)),0)</f>
        <v>-1500</v>
      </c>
      <c r="P972" s="17">
        <f>VLOOKUP($K972,[1]Budget!$V:$AE,8,0)*IF($C972="1 - Revenues",1,IF(AND($C972="5 - Transfers",MID($K972,15,1)="4"),1,-1))</f>
        <v>-1500</v>
      </c>
      <c r="Q972" s="17">
        <f>VLOOKUP($K972,[1]Budget!$V:$AE,10,0)*IF($C972="1 - Revenues",1,IF(AND($C972="5 - Transfers",MID(K972,15,1)="4"),1,-1))</f>
        <v>0</v>
      </c>
      <c r="S972" s="18" t="b">
        <f>IF(LEFT(C972,1)="1",1,-1)*SUMIF([1]Budget!V:V,'Budget Worksheet for Pivot Tabl'!K972,[1]Budget!AC:AC)=P972</f>
        <v>1</v>
      </c>
    </row>
    <row r="973" spans="1:19" x14ac:dyDescent="0.25">
      <c r="A973" t="s">
        <v>16</v>
      </c>
      <c r="B973" t="s">
        <v>2</v>
      </c>
      <c r="C973" t="s">
        <v>9</v>
      </c>
      <c r="D973" t="str">
        <f t="shared" si="15"/>
        <v>OUTFLOWS</v>
      </c>
      <c r="E973" t="s">
        <v>112</v>
      </c>
      <c r="F973" t="s">
        <v>113</v>
      </c>
      <c r="G973" t="s">
        <v>112</v>
      </c>
      <c r="H973" t="s">
        <v>32</v>
      </c>
      <c r="I973" t="s">
        <v>430</v>
      </c>
      <c r="J973" t="s">
        <v>431</v>
      </c>
      <c r="K973" t="s">
        <v>1521</v>
      </c>
      <c r="L973" t="s">
        <v>1395</v>
      </c>
      <c r="M973" s="17">
        <f>VLOOKUP($K973,[1]Budget!$V:$AE,5,0)*IF($C973="1 - Revenues",1,IF(AND($C973="5 - Transfers",MID(I973,15,1)="4"),1,-1))</f>
        <v>-1000</v>
      </c>
      <c r="N973" s="17">
        <f>VLOOKUP($K973,[1]Budget!$V:$AE,6,0)*IF($C973="1 - Revenues",1,IF(AND($C973="5 - Transfers",MID(J973,15,1)="4"),1,-1))</f>
        <v>0</v>
      </c>
      <c r="O973" s="17">
        <f>IFERROR(IF(RIGHT(LEFT(K973,15),1)="4",VLOOKUP(K973,'[1]Budget Worksheet'!A:B,2,0),-1*VLOOKUP(K973,'[1]Budget Worksheet'!A:B,2,0)),0)</f>
        <v>-3000</v>
      </c>
      <c r="P973" s="17">
        <f>VLOOKUP($K973,[1]Budget!$V:$AE,8,0)*IF($C973="1 - Revenues",1,IF(AND($C973="5 - Transfers",MID($K973,15,1)="4"),1,-1))</f>
        <v>-3000</v>
      </c>
      <c r="Q973" s="17">
        <f>VLOOKUP($K973,[1]Budget!$V:$AE,10,0)*IF($C973="1 - Revenues",1,IF(AND($C973="5 - Transfers",MID(K973,15,1)="4"),1,-1))</f>
        <v>0</v>
      </c>
      <c r="S973" s="18" t="b">
        <f>IF(LEFT(C973,1)="1",1,-1)*SUMIF([1]Budget!V:V,'Budget Worksheet for Pivot Tabl'!K973,[1]Budget!AC:AC)=P973</f>
        <v>1</v>
      </c>
    </row>
    <row r="974" spans="1:19" x14ac:dyDescent="0.25">
      <c r="A974" t="s">
        <v>16</v>
      </c>
      <c r="B974" t="s">
        <v>2</v>
      </c>
      <c r="C974" t="s">
        <v>9</v>
      </c>
      <c r="D974" t="str">
        <f t="shared" si="15"/>
        <v>OUTFLOWS</v>
      </c>
      <c r="E974" t="s">
        <v>112</v>
      </c>
      <c r="F974" t="s">
        <v>113</v>
      </c>
      <c r="G974" t="s">
        <v>112</v>
      </c>
      <c r="H974" t="s">
        <v>32</v>
      </c>
      <c r="I974" t="s">
        <v>430</v>
      </c>
      <c r="J974" t="s">
        <v>431</v>
      </c>
      <c r="K974" t="s">
        <v>1522</v>
      </c>
      <c r="L974" t="s">
        <v>956</v>
      </c>
      <c r="M974" s="17">
        <f>VLOOKUP($K974,[1]Budget!$V:$AE,5,0)*IF($C974="1 - Revenues",1,IF(AND($C974="5 - Transfers",MID(I974,15,1)="4"),1,-1))</f>
        <v>-1000</v>
      </c>
      <c r="N974" s="17">
        <f>VLOOKUP($K974,[1]Budget!$V:$AE,6,0)*IF($C974="1 - Revenues",1,IF(AND($C974="5 - Transfers",MID(J974,15,1)="4"),1,-1))</f>
        <v>0</v>
      </c>
      <c r="O974" s="17">
        <f>IFERROR(IF(RIGHT(LEFT(K974,15),1)="4",VLOOKUP(K974,'[1]Budget Worksheet'!A:B,2,0),-1*VLOOKUP(K974,'[1]Budget Worksheet'!A:B,2,0)),0)</f>
        <v>-3000</v>
      </c>
      <c r="P974" s="17">
        <f>VLOOKUP($K974,[1]Budget!$V:$AE,8,0)*IF($C974="1 - Revenues",1,IF(AND($C974="5 - Transfers",MID($K974,15,1)="4"),1,-1))</f>
        <v>-3000</v>
      </c>
      <c r="Q974" s="17">
        <f>VLOOKUP($K974,[1]Budget!$V:$AE,10,0)*IF($C974="1 - Revenues",1,IF(AND($C974="5 - Transfers",MID(K974,15,1)="4"),1,-1))</f>
        <v>0</v>
      </c>
      <c r="S974" s="18" t="b">
        <f>IF(LEFT(C974,1)="1",1,-1)*SUMIF([1]Budget!V:V,'Budget Worksheet for Pivot Tabl'!K974,[1]Budget!AC:AC)=P974</f>
        <v>1</v>
      </c>
    </row>
    <row r="975" spans="1:19" x14ac:dyDescent="0.25">
      <c r="A975" t="s">
        <v>16</v>
      </c>
      <c r="B975" t="s">
        <v>2</v>
      </c>
      <c r="C975" t="s">
        <v>9</v>
      </c>
      <c r="D975" t="str">
        <f t="shared" si="15"/>
        <v>OUTFLOWS</v>
      </c>
      <c r="E975" t="s">
        <v>112</v>
      </c>
      <c r="F975" t="s">
        <v>113</v>
      </c>
      <c r="G975" t="s">
        <v>112</v>
      </c>
      <c r="H975" t="s">
        <v>32</v>
      </c>
      <c r="I975" t="s">
        <v>430</v>
      </c>
      <c r="J975" t="s">
        <v>431</v>
      </c>
      <c r="K975" t="s">
        <v>1523</v>
      </c>
      <c r="L975" t="s">
        <v>1398</v>
      </c>
      <c r="M975" s="17">
        <f>VLOOKUP($K975,[1]Budget!$V:$AE,5,0)*IF($C975="1 - Revenues",1,IF(AND($C975="5 - Transfers",MID(I975,15,1)="4"),1,-1))</f>
        <v>0</v>
      </c>
      <c r="N975" s="17">
        <f>VLOOKUP($K975,[1]Budget!$V:$AE,6,0)*IF($C975="1 - Revenues",1,IF(AND($C975="5 - Transfers",MID(J975,15,1)="4"),1,-1))</f>
        <v>0</v>
      </c>
      <c r="O975" s="17">
        <f>IFERROR(IF(RIGHT(LEFT(K975,15),1)="4",VLOOKUP(K975,'[1]Budget Worksheet'!A:B,2,0),-1*VLOOKUP(K975,'[1]Budget Worksheet'!A:B,2,0)),0)</f>
        <v>0</v>
      </c>
      <c r="P975" s="17">
        <f>VLOOKUP($K975,[1]Budget!$V:$AE,8,0)*IF($C975="1 - Revenues",1,IF(AND($C975="5 - Transfers",MID($K975,15,1)="4"),1,-1))</f>
        <v>0</v>
      </c>
      <c r="Q975" s="17">
        <f>VLOOKUP($K975,[1]Budget!$V:$AE,10,0)*IF($C975="1 - Revenues",1,IF(AND($C975="5 - Transfers",MID(K975,15,1)="4"),1,-1))</f>
        <v>0</v>
      </c>
      <c r="S975" s="18" t="b">
        <f>IF(LEFT(C975,1)="1",1,-1)*SUMIF([1]Budget!V:V,'Budget Worksheet for Pivot Tabl'!K975,[1]Budget!AC:AC)=P975</f>
        <v>1</v>
      </c>
    </row>
    <row r="976" spans="1:19" x14ac:dyDescent="0.25">
      <c r="A976" t="s">
        <v>16</v>
      </c>
      <c r="B976" t="s">
        <v>2</v>
      </c>
      <c r="C976" t="s">
        <v>9</v>
      </c>
      <c r="D976" t="str">
        <f t="shared" si="15"/>
        <v>OUTFLOWS</v>
      </c>
      <c r="E976" t="s">
        <v>112</v>
      </c>
      <c r="F976" t="s">
        <v>113</v>
      </c>
      <c r="G976" t="s">
        <v>112</v>
      </c>
      <c r="H976" t="s">
        <v>32</v>
      </c>
      <c r="I976" t="s">
        <v>430</v>
      </c>
      <c r="J976" t="s">
        <v>431</v>
      </c>
      <c r="K976" t="s">
        <v>1524</v>
      </c>
      <c r="L976" t="s">
        <v>492</v>
      </c>
      <c r="M976" s="17">
        <f>VLOOKUP($K976,[1]Budget!$V:$AE,5,0)*IF($C976="1 - Revenues",1,IF(AND($C976="5 - Transfers",MID(I976,15,1)="4"),1,-1))</f>
        <v>-3000</v>
      </c>
      <c r="N976" s="17">
        <f>VLOOKUP($K976,[1]Budget!$V:$AE,6,0)*IF($C976="1 - Revenues",1,IF(AND($C976="5 - Transfers",MID(J976,15,1)="4"),1,-1))</f>
        <v>-3000</v>
      </c>
      <c r="O976" s="17">
        <f>IFERROR(IF(RIGHT(LEFT(K976,15),1)="4",VLOOKUP(K976,'[1]Budget Worksheet'!A:B,2,0),-1*VLOOKUP(K976,'[1]Budget Worksheet'!A:B,2,0)),0)</f>
        <v>-6120</v>
      </c>
      <c r="P976" s="17">
        <f>VLOOKUP($K976,[1]Budget!$V:$AE,8,0)*IF($C976="1 - Revenues",1,IF(AND($C976="5 - Transfers",MID($K976,15,1)="4"),1,-1))</f>
        <v>-6120</v>
      </c>
      <c r="Q976" s="17">
        <f>VLOOKUP($K976,[1]Budget!$V:$AE,10,0)*IF($C976="1 - Revenues",1,IF(AND($C976="5 - Transfers",MID(K976,15,1)="4"),1,-1))</f>
        <v>0</v>
      </c>
      <c r="S976" s="18" t="b">
        <f>IF(LEFT(C976,1)="1",1,-1)*SUMIF([1]Budget!V:V,'Budget Worksheet for Pivot Tabl'!K976,[1]Budget!AC:AC)=P976</f>
        <v>1</v>
      </c>
    </row>
    <row r="977" spans="1:19" x14ac:dyDescent="0.25">
      <c r="A977" t="s">
        <v>16</v>
      </c>
      <c r="B977" t="s">
        <v>2</v>
      </c>
      <c r="C977" t="s">
        <v>9</v>
      </c>
      <c r="D977" t="str">
        <f t="shared" si="15"/>
        <v>OUTFLOWS</v>
      </c>
      <c r="E977" t="s">
        <v>112</v>
      </c>
      <c r="F977" t="s">
        <v>113</v>
      </c>
      <c r="G977" t="s">
        <v>112</v>
      </c>
      <c r="H977" t="s">
        <v>32</v>
      </c>
      <c r="I977" t="s">
        <v>430</v>
      </c>
      <c r="J977" t="s">
        <v>431</v>
      </c>
      <c r="K977" t="s">
        <v>1525</v>
      </c>
      <c r="L977" t="s">
        <v>645</v>
      </c>
      <c r="M977" s="17">
        <f>VLOOKUP($K977,[1]Budget!$V:$AE,5,0)*IF($C977="1 - Revenues",1,IF(AND($C977="5 - Transfers",MID(I977,15,1)="4"),1,-1))</f>
        <v>-10000</v>
      </c>
      <c r="N977" s="17">
        <f>VLOOKUP($K977,[1]Budget!$V:$AE,6,0)*IF($C977="1 - Revenues",1,IF(AND($C977="5 - Transfers",MID(J977,15,1)="4"),1,-1))</f>
        <v>-10000</v>
      </c>
      <c r="O977" s="17">
        <f>IFERROR(IF(RIGHT(LEFT(K977,15),1)="4",VLOOKUP(K977,'[1]Budget Worksheet'!A:B,2,0),-1*VLOOKUP(K977,'[1]Budget Worksheet'!A:B,2,0)),0)</f>
        <v>-10800</v>
      </c>
      <c r="P977" s="17">
        <f>VLOOKUP($K977,[1]Budget!$V:$AE,8,0)*IF($C977="1 - Revenues",1,IF(AND($C977="5 - Transfers",MID($K977,15,1)="4"),1,-1))</f>
        <v>-11000</v>
      </c>
      <c r="Q977" s="17">
        <f>VLOOKUP($K977,[1]Budget!$V:$AE,10,0)*IF($C977="1 - Revenues",1,IF(AND($C977="5 - Transfers",MID(K977,15,1)="4"),1,-1))</f>
        <v>-200</v>
      </c>
      <c r="S977" s="18" t="b">
        <f>IF(LEFT(C977,1)="1",1,-1)*SUMIF([1]Budget!V:V,'Budget Worksheet for Pivot Tabl'!K977,[1]Budget!AC:AC)=P977</f>
        <v>1</v>
      </c>
    </row>
    <row r="978" spans="1:19" x14ac:dyDescent="0.25">
      <c r="A978" t="s">
        <v>16</v>
      </c>
      <c r="B978" t="s">
        <v>2</v>
      </c>
      <c r="C978" t="s">
        <v>9</v>
      </c>
      <c r="D978" t="str">
        <f t="shared" si="15"/>
        <v>OUTFLOWS</v>
      </c>
      <c r="E978" t="s">
        <v>112</v>
      </c>
      <c r="F978" t="s">
        <v>113</v>
      </c>
      <c r="G978" t="s">
        <v>112</v>
      </c>
      <c r="H978" t="s">
        <v>32</v>
      </c>
      <c r="I978" t="s">
        <v>430</v>
      </c>
      <c r="J978" t="s">
        <v>431</v>
      </c>
      <c r="K978" t="s">
        <v>1526</v>
      </c>
      <c r="L978" t="s">
        <v>647</v>
      </c>
      <c r="M978" s="17">
        <f>VLOOKUP($K978,[1]Budget!$V:$AE,5,0)*IF($C978="1 - Revenues",1,IF(AND($C978="5 - Transfers",MID(I978,15,1)="4"),1,-1))</f>
        <v>0</v>
      </c>
      <c r="N978" s="17">
        <f>VLOOKUP($K978,[1]Budget!$V:$AE,6,0)*IF($C978="1 - Revenues",1,IF(AND($C978="5 - Transfers",MID(J978,15,1)="4"),1,-1))</f>
        <v>0</v>
      </c>
      <c r="O978" s="17">
        <f>IFERROR(IF(RIGHT(LEFT(K978,15),1)="4",VLOOKUP(K978,'[1]Budget Worksheet'!A:B,2,0),-1*VLOOKUP(K978,'[1]Budget Worksheet'!A:B,2,0)),0)</f>
        <v>-300</v>
      </c>
      <c r="P978" s="17">
        <f>VLOOKUP($K978,[1]Budget!$V:$AE,8,0)*IF($C978="1 - Revenues",1,IF(AND($C978="5 - Transfers",MID($K978,15,1)="4"),1,-1))</f>
        <v>-300</v>
      </c>
      <c r="Q978" s="17">
        <f>VLOOKUP($K978,[1]Budget!$V:$AE,10,0)*IF($C978="1 - Revenues",1,IF(AND($C978="5 - Transfers",MID(K978,15,1)="4"),1,-1))</f>
        <v>0</v>
      </c>
      <c r="S978" s="18" t="b">
        <f>IF(LEFT(C978,1)="1",1,-1)*SUMIF([1]Budget!V:V,'Budget Worksheet for Pivot Tabl'!K978,[1]Budget!AC:AC)=P978</f>
        <v>1</v>
      </c>
    </row>
    <row r="979" spans="1:19" x14ac:dyDescent="0.25">
      <c r="A979" t="s">
        <v>16</v>
      </c>
      <c r="B979" t="s">
        <v>2</v>
      </c>
      <c r="C979" t="s">
        <v>9</v>
      </c>
      <c r="D979" t="str">
        <f t="shared" si="15"/>
        <v>OUTFLOWS</v>
      </c>
      <c r="E979" t="s">
        <v>112</v>
      </c>
      <c r="F979" t="s">
        <v>113</v>
      </c>
      <c r="G979" t="s">
        <v>112</v>
      </c>
      <c r="H979" t="s">
        <v>32</v>
      </c>
      <c r="I979" t="s">
        <v>430</v>
      </c>
      <c r="J979" t="s">
        <v>431</v>
      </c>
      <c r="K979" t="s">
        <v>1527</v>
      </c>
      <c r="L979" t="s">
        <v>651</v>
      </c>
      <c r="M979" s="17">
        <f>VLOOKUP($K979,[1]Budget!$V:$AE,5,0)*IF($C979="1 - Revenues",1,IF(AND($C979="5 - Transfers",MID(I979,15,1)="4"),1,-1))</f>
        <v>0</v>
      </c>
      <c r="N979" s="17">
        <f>VLOOKUP($K979,[1]Budget!$V:$AE,6,0)*IF($C979="1 - Revenues",1,IF(AND($C979="5 - Transfers",MID(J979,15,1)="4"),1,-1))</f>
        <v>0</v>
      </c>
      <c r="O979" s="17">
        <f>IFERROR(IF(RIGHT(LEFT(K979,15),1)="4",VLOOKUP(K979,'[1]Budget Worksheet'!A:B,2,0),-1*VLOOKUP(K979,'[1]Budget Worksheet'!A:B,2,0)),0)</f>
        <v>-4000</v>
      </c>
      <c r="P979" s="17">
        <f>VLOOKUP($K979,[1]Budget!$V:$AE,8,0)*IF($C979="1 - Revenues",1,IF(AND($C979="5 - Transfers",MID($K979,15,1)="4"),1,-1))</f>
        <v>-4000</v>
      </c>
      <c r="Q979" s="17">
        <f>VLOOKUP($K979,[1]Budget!$V:$AE,10,0)*IF($C979="1 - Revenues",1,IF(AND($C979="5 - Transfers",MID(K979,15,1)="4"),1,-1))</f>
        <v>0</v>
      </c>
      <c r="S979" s="18" t="b">
        <f>IF(LEFT(C979,1)="1",1,-1)*SUMIF([1]Budget!V:V,'Budget Worksheet for Pivot Tabl'!K979,[1]Budget!AC:AC)=P979</f>
        <v>1</v>
      </c>
    </row>
    <row r="980" spans="1:19" x14ac:dyDescent="0.25">
      <c r="A980" t="s">
        <v>16</v>
      </c>
      <c r="B980" t="s">
        <v>2</v>
      </c>
      <c r="C980" t="s">
        <v>9</v>
      </c>
      <c r="D980" t="str">
        <f t="shared" si="15"/>
        <v>OUTFLOWS</v>
      </c>
      <c r="E980" t="s">
        <v>112</v>
      </c>
      <c r="F980" t="s">
        <v>113</v>
      </c>
      <c r="G980" t="s">
        <v>112</v>
      </c>
      <c r="H980" t="s">
        <v>32</v>
      </c>
      <c r="I980" t="s">
        <v>430</v>
      </c>
      <c r="J980" t="s">
        <v>431</v>
      </c>
      <c r="K980" t="s">
        <v>1528</v>
      </c>
      <c r="L980" t="s">
        <v>498</v>
      </c>
      <c r="M980" s="17">
        <f>VLOOKUP($K980,[1]Budget!$V:$AE,5,0)*IF($C980="1 - Revenues",1,IF(AND($C980="5 - Transfers",MID(I980,15,1)="4"),1,-1))</f>
        <v>-1000</v>
      </c>
      <c r="N980" s="17">
        <f>VLOOKUP($K980,[1]Budget!$V:$AE,6,0)*IF($C980="1 - Revenues",1,IF(AND($C980="5 - Transfers",MID(J980,15,1)="4"),1,-1))</f>
        <v>0</v>
      </c>
      <c r="O980" s="17">
        <f>IFERROR(IF(RIGHT(LEFT(K980,15),1)="4",VLOOKUP(K980,'[1]Budget Worksheet'!A:B,2,0),-1*VLOOKUP(K980,'[1]Budget Worksheet'!A:B,2,0)),0)</f>
        <v>0</v>
      </c>
      <c r="P980" s="17">
        <f>VLOOKUP($K980,[1]Budget!$V:$AE,8,0)*IF($C980="1 - Revenues",1,IF(AND($C980="5 - Transfers",MID($K980,15,1)="4"),1,-1))</f>
        <v>0</v>
      </c>
      <c r="Q980" s="17">
        <f>VLOOKUP($K980,[1]Budget!$V:$AE,10,0)*IF($C980="1 - Revenues",1,IF(AND($C980="5 - Transfers",MID(K980,15,1)="4"),1,-1))</f>
        <v>0</v>
      </c>
      <c r="S980" s="18" t="b">
        <f>IF(LEFT(C980,1)="1",1,-1)*SUMIF([1]Budget!V:V,'Budget Worksheet for Pivot Tabl'!K980,[1]Budget!AC:AC)=P980</f>
        <v>1</v>
      </c>
    </row>
    <row r="981" spans="1:19" x14ac:dyDescent="0.25">
      <c r="A981" t="s">
        <v>16</v>
      </c>
      <c r="B981" t="s">
        <v>2</v>
      </c>
      <c r="C981" t="s">
        <v>9</v>
      </c>
      <c r="D981" t="str">
        <f t="shared" si="15"/>
        <v>OUTFLOWS</v>
      </c>
      <c r="E981" t="s">
        <v>112</v>
      </c>
      <c r="F981" t="s">
        <v>113</v>
      </c>
      <c r="G981" t="s">
        <v>112</v>
      </c>
      <c r="H981" t="s">
        <v>32</v>
      </c>
      <c r="I981" t="s">
        <v>430</v>
      </c>
      <c r="J981" t="s">
        <v>431</v>
      </c>
      <c r="K981" t="s">
        <v>1529</v>
      </c>
      <c r="L981" t="s">
        <v>653</v>
      </c>
      <c r="M981" s="17">
        <f>VLOOKUP($K981,[1]Budget!$V:$AE,5,0)*IF($C981="1 - Revenues",1,IF(AND($C981="5 - Transfers",MID(I981,15,1)="4"),1,-1))</f>
        <v>0</v>
      </c>
      <c r="N981" s="17">
        <f>VLOOKUP($K981,[1]Budget!$V:$AE,6,0)*IF($C981="1 - Revenues",1,IF(AND($C981="5 - Transfers",MID(J981,15,1)="4"),1,-1))</f>
        <v>0</v>
      </c>
      <c r="O981" s="17">
        <f>IFERROR(IF(RIGHT(LEFT(K981,15),1)="4",VLOOKUP(K981,'[1]Budget Worksheet'!A:B,2,0),-1*VLOOKUP(K981,'[1]Budget Worksheet'!A:B,2,0)),0)</f>
        <v>0</v>
      </c>
      <c r="P981" s="17">
        <f>VLOOKUP($K981,[1]Budget!$V:$AE,8,0)*IF($C981="1 - Revenues",1,IF(AND($C981="5 - Transfers",MID($K981,15,1)="4"),1,-1))</f>
        <v>0</v>
      </c>
      <c r="Q981" s="17">
        <f>VLOOKUP($K981,[1]Budget!$V:$AE,10,0)*IF($C981="1 - Revenues",1,IF(AND($C981="5 - Transfers",MID(K981,15,1)="4"),1,-1))</f>
        <v>0</v>
      </c>
      <c r="S981" s="18" t="b">
        <f>IF(LEFT(C981,1)="1",1,-1)*SUMIF([1]Budget!V:V,'Budget Worksheet for Pivot Tabl'!K981,[1]Budget!AC:AC)=P981</f>
        <v>1</v>
      </c>
    </row>
    <row r="982" spans="1:19" x14ac:dyDescent="0.25">
      <c r="A982" t="s">
        <v>16</v>
      </c>
      <c r="B982" t="s">
        <v>2</v>
      </c>
      <c r="C982" t="s">
        <v>9</v>
      </c>
      <c r="D982" t="str">
        <f t="shared" si="15"/>
        <v>OUTFLOWS</v>
      </c>
      <c r="E982" t="s">
        <v>112</v>
      </c>
      <c r="F982" t="s">
        <v>113</v>
      </c>
      <c r="G982" t="s">
        <v>112</v>
      </c>
      <c r="H982" t="s">
        <v>32</v>
      </c>
      <c r="I982" t="s">
        <v>430</v>
      </c>
      <c r="J982" t="s">
        <v>431</v>
      </c>
      <c r="K982" t="s">
        <v>1530</v>
      </c>
      <c r="L982" t="s">
        <v>1531</v>
      </c>
      <c r="M982" s="17">
        <f>VLOOKUP($K982,[1]Budget!$V:$AE,5,0)*IF($C982="1 - Revenues",1,IF(AND($C982="5 - Transfers",MID(I982,15,1)="4"),1,-1))</f>
        <v>-21000</v>
      </c>
      <c r="N982" s="17">
        <f>VLOOKUP($K982,[1]Budget!$V:$AE,6,0)*IF($C982="1 - Revenues",1,IF(AND($C982="5 - Transfers",MID(J982,15,1)="4"),1,-1))</f>
        <v>-15000</v>
      </c>
      <c r="O982" s="17">
        <f>IFERROR(IF(RIGHT(LEFT(K982,15),1)="4",VLOOKUP(K982,'[1]Budget Worksheet'!A:B,2,0),-1*VLOOKUP(K982,'[1]Budget Worksheet'!A:B,2,0)),0)</f>
        <v>-14000</v>
      </c>
      <c r="P982" s="17">
        <f>VLOOKUP($K982,[1]Budget!$V:$AE,8,0)*IF($C982="1 - Revenues",1,IF(AND($C982="5 - Transfers",MID($K982,15,1)="4"),1,-1))</f>
        <v>-14000</v>
      </c>
      <c r="Q982" s="17">
        <f>VLOOKUP($K982,[1]Budget!$V:$AE,10,0)*IF($C982="1 - Revenues",1,IF(AND($C982="5 - Transfers",MID(K982,15,1)="4"),1,-1))</f>
        <v>0</v>
      </c>
      <c r="S982" s="18" t="b">
        <f>IF(LEFT(C982,1)="1",1,-1)*SUMIF([1]Budget!V:V,'Budget Worksheet for Pivot Tabl'!K982,[1]Budget!AC:AC)=P982</f>
        <v>1</v>
      </c>
    </row>
    <row r="983" spans="1:19" x14ac:dyDescent="0.25">
      <c r="A983" t="s">
        <v>16</v>
      </c>
      <c r="B983" t="s">
        <v>2</v>
      </c>
      <c r="C983" t="s">
        <v>10</v>
      </c>
      <c r="D983" t="str">
        <f t="shared" si="15"/>
        <v>OUTFLOWS</v>
      </c>
      <c r="E983" t="s">
        <v>112</v>
      </c>
      <c r="F983" t="s">
        <v>113</v>
      </c>
      <c r="G983" t="s">
        <v>112</v>
      </c>
      <c r="H983" t="s">
        <v>32</v>
      </c>
      <c r="I983" t="s">
        <v>430</v>
      </c>
      <c r="J983" t="s">
        <v>431</v>
      </c>
      <c r="K983" t="s">
        <v>1532</v>
      </c>
      <c r="L983" t="s">
        <v>1133</v>
      </c>
      <c r="M983" s="17">
        <f>VLOOKUP($K983,[1]Budget!$V:$AE,5,0)*IF($C983="1 - Revenues",1,IF(AND($C983="5 - Transfers",MID(I983,15,1)="4"),1,-1))</f>
        <v>0</v>
      </c>
      <c r="N983" s="17">
        <f>VLOOKUP($K983,[1]Budget!$V:$AE,6,0)*IF($C983="1 - Revenues",1,IF(AND($C983="5 - Transfers",MID(J983,15,1)="4"),1,-1))</f>
        <v>0</v>
      </c>
      <c r="O983" s="17">
        <f>IFERROR(IF(RIGHT(LEFT(K983,15),1)="4",VLOOKUP(K983,'[1]Budget Worksheet'!A:B,2,0),-1*VLOOKUP(K983,'[1]Budget Worksheet'!A:B,2,0)),0)</f>
        <v>0</v>
      </c>
      <c r="P983" s="17">
        <f>VLOOKUP($K983,[1]Budget!$V:$AE,8,0)*IF($C983="1 - Revenues",1,IF(AND($C983="5 - Transfers",MID($K983,15,1)="4"),1,-1))</f>
        <v>0</v>
      </c>
      <c r="Q983" s="17">
        <f>VLOOKUP($K983,[1]Budget!$V:$AE,10,0)*IF($C983="1 - Revenues",1,IF(AND($C983="5 - Transfers",MID(K983,15,1)="4"),1,-1))</f>
        <v>0</v>
      </c>
      <c r="S983" s="18" t="b">
        <f>IF(LEFT(C983,1)="1",1,-1)*SUMIF([1]Budget!V:V,'Budget Worksheet for Pivot Tabl'!K983,[1]Budget!AC:AC)=P983</f>
        <v>1</v>
      </c>
    </row>
    <row r="984" spans="1:19" x14ac:dyDescent="0.25">
      <c r="A984" t="s">
        <v>16</v>
      </c>
      <c r="B984" t="s">
        <v>2</v>
      </c>
      <c r="C984" t="s">
        <v>10</v>
      </c>
      <c r="D984" t="str">
        <f t="shared" si="15"/>
        <v>OUTFLOWS</v>
      </c>
      <c r="E984" t="s">
        <v>112</v>
      </c>
      <c r="F984" t="s">
        <v>113</v>
      </c>
      <c r="G984" t="s">
        <v>112</v>
      </c>
      <c r="H984" t="s">
        <v>32</v>
      </c>
      <c r="I984" t="s">
        <v>430</v>
      </c>
      <c r="J984" t="s">
        <v>431</v>
      </c>
      <c r="K984" t="s">
        <v>1533</v>
      </c>
      <c r="L984" t="s">
        <v>1167</v>
      </c>
      <c r="M984" s="17">
        <f>VLOOKUP($K984,[1]Budget!$V:$AE,5,0)*IF($C984="1 - Revenues",1,IF(AND($C984="5 - Transfers",MID(I984,15,1)="4"),1,-1))</f>
        <v>-6000</v>
      </c>
      <c r="N984" s="17">
        <f>VLOOKUP($K984,[1]Budget!$V:$AE,6,0)*IF($C984="1 - Revenues",1,IF(AND($C984="5 - Transfers",MID(J984,15,1)="4"),1,-1))</f>
        <v>0</v>
      </c>
      <c r="O984" s="17">
        <f>IFERROR(IF(RIGHT(LEFT(K984,15),1)="4",VLOOKUP(K984,'[1]Budget Worksheet'!A:B,2,0),-1*VLOOKUP(K984,'[1]Budget Worksheet'!A:B,2,0)),0)</f>
        <v>-12759</v>
      </c>
      <c r="P984" s="17">
        <f>VLOOKUP($K984,[1]Budget!$V:$AE,8,0)*IF($C984="1 - Revenues",1,IF(AND($C984="5 - Transfers",MID($K984,15,1)="4"),1,-1))</f>
        <v>-12759</v>
      </c>
      <c r="Q984" s="17">
        <f>VLOOKUP($K984,[1]Budget!$V:$AE,10,0)*IF($C984="1 - Revenues",1,IF(AND($C984="5 - Transfers",MID(K984,15,1)="4"),1,-1))</f>
        <v>0</v>
      </c>
      <c r="S984" s="18" t="b">
        <f>IF(LEFT(C984,1)="1",1,-1)*SUMIF([1]Budget!V:V,'Budget Worksheet for Pivot Tabl'!K984,[1]Budget!AC:AC)=P984</f>
        <v>1</v>
      </c>
    </row>
    <row r="985" spans="1:19" x14ac:dyDescent="0.25">
      <c r="A985" t="s">
        <v>16</v>
      </c>
      <c r="B985" t="s">
        <v>2</v>
      </c>
      <c r="C985" t="s">
        <v>8</v>
      </c>
      <c r="D985" t="str">
        <f t="shared" si="15"/>
        <v>OUTFLOWS</v>
      </c>
      <c r="E985" t="s">
        <v>112</v>
      </c>
      <c r="F985" t="s">
        <v>113</v>
      </c>
      <c r="G985" t="s">
        <v>434</v>
      </c>
      <c r="H985" t="s">
        <v>435</v>
      </c>
      <c r="I985" t="s">
        <v>325</v>
      </c>
      <c r="J985" t="s">
        <v>326</v>
      </c>
      <c r="K985" t="s">
        <v>1534</v>
      </c>
      <c r="L985" t="s">
        <v>590</v>
      </c>
      <c r="M985" s="17">
        <f>VLOOKUP($K985,[1]Budget!$V:$AE,5,0)*IF($C985="1 - Revenues",1,IF(AND($C985="5 - Transfers",MID(I985,15,1)="4"),1,-1))</f>
        <v>0</v>
      </c>
      <c r="N985" s="17">
        <f>VLOOKUP($K985,[1]Budget!$V:$AE,6,0)*IF($C985="1 - Revenues",1,IF(AND($C985="5 - Transfers",MID(J985,15,1)="4"),1,-1))</f>
        <v>0</v>
      </c>
      <c r="O985" s="17">
        <f>IFERROR(IF(RIGHT(LEFT(K985,15),1)="4",VLOOKUP(K985,'[1]Budget Worksheet'!A:B,2,0),-1*VLOOKUP(K985,'[1]Budget Worksheet'!A:B,2,0)),0)</f>
        <v>0</v>
      </c>
      <c r="P985" s="17">
        <f>VLOOKUP($K985,[1]Budget!$V:$AE,8,0)*IF($C985="1 - Revenues",1,IF(AND($C985="5 - Transfers",MID($K985,15,1)="4"),1,-1))</f>
        <v>0</v>
      </c>
      <c r="Q985" s="17">
        <f>VLOOKUP($K985,[1]Budget!$V:$AE,10,0)*IF($C985="1 - Revenues",1,IF(AND($C985="5 - Transfers",MID(K985,15,1)="4"),1,-1))</f>
        <v>0</v>
      </c>
      <c r="S985" s="18" t="b">
        <f>IF(LEFT(C985,1)="1",1,-1)*SUMIF([1]Budget!V:V,'Budget Worksheet for Pivot Tabl'!K985,[1]Budget!AC:AC)=P985</f>
        <v>1</v>
      </c>
    </row>
    <row r="986" spans="1:19" x14ac:dyDescent="0.25">
      <c r="A986" t="s">
        <v>16</v>
      </c>
      <c r="B986" t="s">
        <v>2</v>
      </c>
      <c r="C986" t="s">
        <v>8</v>
      </c>
      <c r="D986" t="str">
        <f t="shared" si="15"/>
        <v>OUTFLOWS</v>
      </c>
      <c r="E986" t="s">
        <v>112</v>
      </c>
      <c r="F986" t="s">
        <v>113</v>
      </c>
      <c r="G986" t="s">
        <v>434</v>
      </c>
      <c r="H986" t="s">
        <v>435</v>
      </c>
      <c r="I986" t="s">
        <v>325</v>
      </c>
      <c r="J986" t="s">
        <v>326</v>
      </c>
      <c r="K986" t="s">
        <v>1535</v>
      </c>
      <c r="L986" t="s">
        <v>582</v>
      </c>
      <c r="M986" s="17">
        <f>VLOOKUP($K986,[1]Budget!$V:$AE,5,0)*IF($C986="1 - Revenues",1,IF(AND($C986="5 - Transfers",MID(I986,15,1)="4"),1,-1))</f>
        <v>0</v>
      </c>
      <c r="N986" s="17">
        <f>VLOOKUP($K986,[1]Budget!$V:$AE,6,0)*IF($C986="1 - Revenues",1,IF(AND($C986="5 - Transfers",MID(J986,15,1)="4"),1,-1))</f>
        <v>0</v>
      </c>
      <c r="O986" s="17">
        <f>IFERROR(IF(RIGHT(LEFT(K986,15),1)="4",VLOOKUP(K986,'[1]Budget Worksheet'!A:B,2,0),-1*VLOOKUP(K986,'[1]Budget Worksheet'!A:B,2,0)),0)</f>
        <v>0</v>
      </c>
      <c r="P986" s="17">
        <f>VLOOKUP($K986,[1]Budget!$V:$AE,8,0)*IF($C986="1 - Revenues",1,IF(AND($C986="5 - Transfers",MID($K986,15,1)="4"),1,-1))</f>
        <v>0</v>
      </c>
      <c r="Q986" s="17">
        <f>VLOOKUP($K986,[1]Budget!$V:$AE,10,0)*IF($C986="1 - Revenues",1,IF(AND($C986="5 - Transfers",MID(K986,15,1)="4"),1,-1))</f>
        <v>0</v>
      </c>
      <c r="S986" s="18" t="b">
        <f>IF(LEFT(C986,1)="1",1,-1)*SUMIF([1]Budget!V:V,'Budget Worksheet for Pivot Tabl'!K986,[1]Budget!AC:AC)=P986</f>
        <v>1</v>
      </c>
    </row>
    <row r="987" spans="1:19" x14ac:dyDescent="0.25">
      <c r="A987" t="s">
        <v>16</v>
      </c>
      <c r="B987" t="s">
        <v>2</v>
      </c>
      <c r="C987" t="s">
        <v>8</v>
      </c>
      <c r="D987" t="str">
        <f t="shared" si="15"/>
        <v>OUTFLOWS</v>
      </c>
      <c r="E987" t="s">
        <v>112</v>
      </c>
      <c r="F987" t="s">
        <v>113</v>
      </c>
      <c r="G987" t="s">
        <v>434</v>
      </c>
      <c r="H987" t="s">
        <v>435</v>
      </c>
      <c r="I987" t="s">
        <v>325</v>
      </c>
      <c r="J987" t="s">
        <v>326</v>
      </c>
      <c r="K987" t="s">
        <v>1536</v>
      </c>
      <c r="L987" t="s">
        <v>593</v>
      </c>
      <c r="M987" s="17">
        <f>VLOOKUP($K987,[1]Budget!$V:$AE,5,0)*IF($C987="1 - Revenues",1,IF(AND($C987="5 - Transfers",MID(I987,15,1)="4"),1,-1))</f>
        <v>0</v>
      </c>
      <c r="N987" s="17">
        <f>VLOOKUP($K987,[1]Budget!$V:$AE,6,0)*IF($C987="1 - Revenues",1,IF(AND($C987="5 - Transfers",MID(J987,15,1)="4"),1,-1))</f>
        <v>0</v>
      </c>
      <c r="O987" s="17">
        <f>IFERROR(IF(RIGHT(LEFT(K987,15),1)="4",VLOOKUP(K987,'[1]Budget Worksheet'!A:B,2,0),-1*VLOOKUP(K987,'[1]Budget Worksheet'!A:B,2,0)),0)</f>
        <v>0</v>
      </c>
      <c r="P987" s="17">
        <f>VLOOKUP($K987,[1]Budget!$V:$AE,8,0)*IF($C987="1 - Revenues",1,IF(AND($C987="5 - Transfers",MID($K987,15,1)="4"),1,-1))</f>
        <v>0</v>
      </c>
      <c r="Q987" s="17">
        <f>VLOOKUP($K987,[1]Budget!$V:$AE,10,0)*IF($C987="1 - Revenues",1,IF(AND($C987="5 - Transfers",MID(K987,15,1)="4"),1,-1))</f>
        <v>0</v>
      </c>
      <c r="S987" s="18" t="b">
        <f>IF(LEFT(C987,1)="1",1,-1)*SUMIF([1]Budget!V:V,'Budget Worksheet for Pivot Tabl'!K987,[1]Budget!AC:AC)=P987</f>
        <v>1</v>
      </c>
    </row>
    <row r="988" spans="1:19" x14ac:dyDescent="0.25">
      <c r="A988" t="s">
        <v>16</v>
      </c>
      <c r="B988" t="s">
        <v>2</v>
      </c>
      <c r="C988" t="s">
        <v>8</v>
      </c>
      <c r="D988" t="str">
        <f t="shared" si="15"/>
        <v>OUTFLOWS</v>
      </c>
      <c r="E988" t="s">
        <v>112</v>
      </c>
      <c r="F988" t="s">
        <v>113</v>
      </c>
      <c r="G988" t="s">
        <v>434</v>
      </c>
      <c r="H988" t="s">
        <v>435</v>
      </c>
      <c r="I988" t="s">
        <v>325</v>
      </c>
      <c r="J988" t="s">
        <v>326</v>
      </c>
      <c r="K988" t="s">
        <v>1537</v>
      </c>
      <c r="L988" t="s">
        <v>919</v>
      </c>
      <c r="M988" s="17">
        <f>VLOOKUP($K988,[1]Budget!$V:$AE,5,0)*IF($C988="1 - Revenues",1,IF(AND($C988="5 - Transfers",MID(I988,15,1)="4"),1,-1))</f>
        <v>0</v>
      </c>
      <c r="N988" s="17">
        <f>VLOOKUP($K988,[1]Budget!$V:$AE,6,0)*IF($C988="1 - Revenues",1,IF(AND($C988="5 - Transfers",MID(J988,15,1)="4"),1,-1))</f>
        <v>0</v>
      </c>
      <c r="O988" s="17">
        <f>IFERROR(IF(RIGHT(LEFT(K988,15),1)="4",VLOOKUP(K988,'[1]Budget Worksheet'!A:B,2,0),-1*VLOOKUP(K988,'[1]Budget Worksheet'!A:B,2,0)),0)</f>
        <v>0</v>
      </c>
      <c r="P988" s="17">
        <f>VLOOKUP($K988,[1]Budget!$V:$AE,8,0)*IF($C988="1 - Revenues",1,IF(AND($C988="5 - Transfers",MID($K988,15,1)="4"),1,-1))</f>
        <v>0</v>
      </c>
      <c r="Q988" s="17">
        <f>VLOOKUP($K988,[1]Budget!$V:$AE,10,0)*IF($C988="1 - Revenues",1,IF(AND($C988="5 - Transfers",MID(K988,15,1)="4"),1,-1))</f>
        <v>0</v>
      </c>
      <c r="S988" s="18" t="b">
        <f>IF(LEFT(C988,1)="1",1,-1)*SUMIF([1]Budget!V:V,'Budget Worksheet for Pivot Tabl'!K988,[1]Budget!AC:AC)=P988</f>
        <v>1</v>
      </c>
    </row>
    <row r="989" spans="1:19" x14ac:dyDescent="0.25">
      <c r="A989" t="s">
        <v>16</v>
      </c>
      <c r="B989" t="s">
        <v>2</v>
      </c>
      <c r="C989" t="s">
        <v>8</v>
      </c>
      <c r="D989" t="str">
        <f t="shared" si="15"/>
        <v>OUTFLOWS</v>
      </c>
      <c r="E989" t="s">
        <v>112</v>
      </c>
      <c r="F989" t="s">
        <v>113</v>
      </c>
      <c r="G989" t="s">
        <v>434</v>
      </c>
      <c r="H989" t="s">
        <v>435</v>
      </c>
      <c r="I989" t="s">
        <v>325</v>
      </c>
      <c r="J989" t="s">
        <v>326</v>
      </c>
      <c r="K989" t="s">
        <v>1538</v>
      </c>
      <c r="L989" t="s">
        <v>595</v>
      </c>
      <c r="M989" s="17">
        <f>VLOOKUP($K989,[1]Budget!$V:$AE,5,0)*IF($C989="1 - Revenues",1,IF(AND($C989="5 - Transfers",MID(I989,15,1)="4"),1,-1))</f>
        <v>0</v>
      </c>
      <c r="N989" s="17">
        <f>VLOOKUP($K989,[1]Budget!$V:$AE,6,0)*IF($C989="1 - Revenues",1,IF(AND($C989="5 - Transfers",MID(J989,15,1)="4"),1,-1))</f>
        <v>0</v>
      </c>
      <c r="O989" s="17">
        <f>IFERROR(IF(RIGHT(LEFT(K989,15),1)="4",VLOOKUP(K989,'[1]Budget Worksheet'!A:B,2,0),-1*VLOOKUP(K989,'[1]Budget Worksheet'!A:B,2,0)),0)</f>
        <v>0</v>
      </c>
      <c r="P989" s="17">
        <f>VLOOKUP($K989,[1]Budget!$V:$AE,8,0)*IF($C989="1 - Revenues",1,IF(AND($C989="5 - Transfers",MID($K989,15,1)="4"),1,-1))</f>
        <v>0</v>
      </c>
      <c r="Q989" s="17">
        <f>VLOOKUP($K989,[1]Budget!$V:$AE,10,0)*IF($C989="1 - Revenues",1,IF(AND($C989="5 - Transfers",MID(K989,15,1)="4"),1,-1))</f>
        <v>0</v>
      </c>
      <c r="S989" s="18" t="b">
        <f>IF(LEFT(C989,1)="1",1,-1)*SUMIF([1]Budget!V:V,'Budget Worksheet for Pivot Tabl'!K989,[1]Budget!AC:AC)=P989</f>
        <v>1</v>
      </c>
    </row>
    <row r="990" spans="1:19" x14ac:dyDescent="0.25">
      <c r="A990" t="s">
        <v>16</v>
      </c>
      <c r="B990" t="s">
        <v>2</v>
      </c>
      <c r="C990" t="s">
        <v>8</v>
      </c>
      <c r="D990" t="str">
        <f t="shared" si="15"/>
        <v>OUTFLOWS</v>
      </c>
      <c r="E990" t="s">
        <v>112</v>
      </c>
      <c r="F990" t="s">
        <v>113</v>
      </c>
      <c r="G990" t="s">
        <v>434</v>
      </c>
      <c r="H990" t="s">
        <v>435</v>
      </c>
      <c r="I990" t="s">
        <v>325</v>
      </c>
      <c r="J990" t="s">
        <v>326</v>
      </c>
      <c r="K990" t="s">
        <v>1539</v>
      </c>
      <c r="L990" t="s">
        <v>597</v>
      </c>
      <c r="M990" s="17">
        <f>VLOOKUP($K990,[1]Budget!$V:$AE,5,0)*IF($C990="1 - Revenues",1,IF(AND($C990="5 - Transfers",MID(I990,15,1)="4"),1,-1))</f>
        <v>0</v>
      </c>
      <c r="N990" s="17">
        <f>VLOOKUP($K990,[1]Budget!$V:$AE,6,0)*IF($C990="1 - Revenues",1,IF(AND($C990="5 - Transfers",MID(J990,15,1)="4"),1,-1))</f>
        <v>0</v>
      </c>
      <c r="O990" s="17">
        <f>IFERROR(IF(RIGHT(LEFT(K990,15),1)="4",VLOOKUP(K990,'[1]Budget Worksheet'!A:B,2,0),-1*VLOOKUP(K990,'[1]Budget Worksheet'!A:B,2,0)),0)</f>
        <v>0</v>
      </c>
      <c r="P990" s="17">
        <f>VLOOKUP($K990,[1]Budget!$V:$AE,8,0)*IF($C990="1 - Revenues",1,IF(AND($C990="5 - Transfers",MID($K990,15,1)="4"),1,-1))</f>
        <v>0</v>
      </c>
      <c r="Q990" s="17">
        <f>VLOOKUP($K990,[1]Budget!$V:$AE,10,0)*IF($C990="1 - Revenues",1,IF(AND($C990="5 - Transfers",MID(K990,15,1)="4"),1,-1))</f>
        <v>0</v>
      </c>
      <c r="S990" s="18" t="b">
        <f>IF(LEFT(C990,1)="1",1,-1)*SUMIF([1]Budget!V:V,'Budget Worksheet for Pivot Tabl'!K990,[1]Budget!AC:AC)=P990</f>
        <v>1</v>
      </c>
    </row>
    <row r="991" spans="1:19" x14ac:dyDescent="0.25">
      <c r="A991" t="s">
        <v>16</v>
      </c>
      <c r="B991" t="s">
        <v>2</v>
      </c>
      <c r="C991" t="s">
        <v>8</v>
      </c>
      <c r="D991" t="str">
        <f t="shared" si="15"/>
        <v>OUTFLOWS</v>
      </c>
      <c r="E991" t="s">
        <v>112</v>
      </c>
      <c r="F991" t="s">
        <v>113</v>
      </c>
      <c r="G991" t="s">
        <v>434</v>
      </c>
      <c r="H991" t="s">
        <v>435</v>
      </c>
      <c r="I991" t="s">
        <v>325</v>
      </c>
      <c r="J991" t="s">
        <v>326</v>
      </c>
      <c r="K991" t="s">
        <v>1540</v>
      </c>
      <c r="L991" t="s">
        <v>599</v>
      </c>
      <c r="M991" s="17">
        <f>VLOOKUP($K991,[1]Budget!$V:$AE,5,0)*IF($C991="1 - Revenues",1,IF(AND($C991="5 - Transfers",MID(I991,15,1)="4"),1,-1))</f>
        <v>0</v>
      </c>
      <c r="N991" s="17">
        <f>VLOOKUP($K991,[1]Budget!$V:$AE,6,0)*IF($C991="1 - Revenues",1,IF(AND($C991="5 - Transfers",MID(J991,15,1)="4"),1,-1))</f>
        <v>0</v>
      </c>
      <c r="O991" s="17">
        <f>IFERROR(IF(RIGHT(LEFT(K991,15),1)="4",VLOOKUP(K991,'[1]Budget Worksheet'!A:B,2,0),-1*VLOOKUP(K991,'[1]Budget Worksheet'!A:B,2,0)),0)</f>
        <v>0</v>
      </c>
      <c r="P991" s="17">
        <f>VLOOKUP($K991,[1]Budget!$V:$AE,8,0)*IF($C991="1 - Revenues",1,IF(AND($C991="5 - Transfers",MID($K991,15,1)="4"),1,-1))</f>
        <v>0</v>
      </c>
      <c r="Q991" s="17">
        <f>VLOOKUP($K991,[1]Budget!$V:$AE,10,0)*IF($C991="1 - Revenues",1,IF(AND($C991="5 - Transfers",MID(K991,15,1)="4"),1,-1))</f>
        <v>0</v>
      </c>
      <c r="S991" s="18" t="b">
        <f>IF(LEFT(C991,1)="1",1,-1)*SUMIF([1]Budget!V:V,'Budget Worksheet for Pivot Tabl'!K991,[1]Budget!AC:AC)=P991</f>
        <v>1</v>
      </c>
    </row>
    <row r="992" spans="1:19" x14ac:dyDescent="0.25">
      <c r="A992" t="s">
        <v>16</v>
      </c>
      <c r="B992" t="s">
        <v>2</v>
      </c>
      <c r="C992" t="s">
        <v>8</v>
      </c>
      <c r="D992" t="str">
        <f t="shared" si="15"/>
        <v>OUTFLOWS</v>
      </c>
      <c r="E992" t="s">
        <v>112</v>
      </c>
      <c r="F992" t="s">
        <v>113</v>
      </c>
      <c r="G992" t="s">
        <v>434</v>
      </c>
      <c r="H992" t="s">
        <v>435</v>
      </c>
      <c r="I992" t="s">
        <v>325</v>
      </c>
      <c r="J992" t="s">
        <v>326</v>
      </c>
      <c r="K992" t="s">
        <v>1541</v>
      </c>
      <c r="L992" t="s">
        <v>601</v>
      </c>
      <c r="M992" s="17">
        <f>VLOOKUP($K992,[1]Budget!$V:$AE,5,0)*IF($C992="1 - Revenues",1,IF(AND($C992="5 - Transfers",MID(I992,15,1)="4"),1,-1))</f>
        <v>0</v>
      </c>
      <c r="N992" s="17">
        <f>VLOOKUP($K992,[1]Budget!$V:$AE,6,0)*IF($C992="1 - Revenues",1,IF(AND($C992="5 - Transfers",MID(J992,15,1)="4"),1,-1))</f>
        <v>0</v>
      </c>
      <c r="O992" s="17">
        <f>IFERROR(IF(RIGHT(LEFT(K992,15),1)="4",VLOOKUP(K992,'[1]Budget Worksheet'!A:B,2,0),-1*VLOOKUP(K992,'[1]Budget Worksheet'!A:B,2,0)),0)</f>
        <v>0</v>
      </c>
      <c r="P992" s="17">
        <f>VLOOKUP($K992,[1]Budget!$V:$AE,8,0)*IF($C992="1 - Revenues",1,IF(AND($C992="5 - Transfers",MID($K992,15,1)="4"),1,-1))</f>
        <v>0</v>
      </c>
      <c r="Q992" s="17">
        <f>VLOOKUP($K992,[1]Budget!$V:$AE,10,0)*IF($C992="1 - Revenues",1,IF(AND($C992="5 - Transfers",MID(K992,15,1)="4"),1,-1))</f>
        <v>0</v>
      </c>
      <c r="S992" s="18" t="b">
        <f>IF(LEFT(C992,1)="1",1,-1)*SUMIF([1]Budget!V:V,'Budget Worksheet for Pivot Tabl'!K992,[1]Budget!AC:AC)=P992</f>
        <v>1</v>
      </c>
    </row>
    <row r="993" spans="1:19" x14ac:dyDescent="0.25">
      <c r="A993" t="s">
        <v>16</v>
      </c>
      <c r="B993" t="s">
        <v>2</v>
      </c>
      <c r="C993" t="s">
        <v>8</v>
      </c>
      <c r="D993" t="str">
        <f t="shared" si="15"/>
        <v>OUTFLOWS</v>
      </c>
      <c r="E993" t="s">
        <v>112</v>
      </c>
      <c r="F993" t="s">
        <v>113</v>
      </c>
      <c r="G993" t="s">
        <v>434</v>
      </c>
      <c r="H993" t="s">
        <v>435</v>
      </c>
      <c r="I993" t="s">
        <v>325</v>
      </c>
      <c r="J993" t="s">
        <v>326</v>
      </c>
      <c r="K993" t="s">
        <v>1542</v>
      </c>
      <c r="L993" t="s">
        <v>606</v>
      </c>
      <c r="M993" s="17">
        <f>VLOOKUP($K993,[1]Budget!$V:$AE,5,0)*IF($C993="1 - Revenues",1,IF(AND($C993="5 - Transfers",MID(I993,15,1)="4"),1,-1))</f>
        <v>0</v>
      </c>
      <c r="N993" s="17">
        <f>VLOOKUP($K993,[1]Budget!$V:$AE,6,0)*IF($C993="1 - Revenues",1,IF(AND($C993="5 - Transfers",MID(J993,15,1)="4"),1,-1))</f>
        <v>0</v>
      </c>
      <c r="O993" s="17">
        <f>IFERROR(IF(RIGHT(LEFT(K993,15),1)="4",VLOOKUP(K993,'[1]Budget Worksheet'!A:B,2,0),-1*VLOOKUP(K993,'[1]Budget Worksheet'!A:B,2,0)),0)</f>
        <v>0</v>
      </c>
      <c r="P993" s="17">
        <f>VLOOKUP($K993,[1]Budget!$V:$AE,8,0)*IF($C993="1 - Revenues",1,IF(AND($C993="5 - Transfers",MID($K993,15,1)="4"),1,-1))</f>
        <v>0</v>
      </c>
      <c r="Q993" s="17">
        <f>VLOOKUP($K993,[1]Budget!$V:$AE,10,0)*IF($C993="1 - Revenues",1,IF(AND($C993="5 - Transfers",MID(K993,15,1)="4"),1,-1))</f>
        <v>0</v>
      </c>
      <c r="S993" s="18" t="b">
        <f>IF(LEFT(C993,1)="1",1,-1)*SUMIF([1]Budget!V:V,'Budget Worksheet for Pivot Tabl'!K993,[1]Budget!AC:AC)=P993</f>
        <v>1</v>
      </c>
    </row>
    <row r="994" spans="1:19" x14ac:dyDescent="0.25">
      <c r="A994" t="s">
        <v>16</v>
      </c>
      <c r="B994" t="s">
        <v>2</v>
      </c>
      <c r="C994" t="s">
        <v>8</v>
      </c>
      <c r="D994" t="str">
        <f t="shared" si="15"/>
        <v>OUTFLOWS</v>
      </c>
      <c r="E994" t="s">
        <v>112</v>
      </c>
      <c r="F994" t="s">
        <v>113</v>
      </c>
      <c r="G994" t="s">
        <v>434</v>
      </c>
      <c r="H994" t="s">
        <v>435</v>
      </c>
      <c r="I994" t="s">
        <v>325</v>
      </c>
      <c r="J994" t="s">
        <v>326</v>
      </c>
      <c r="K994" t="s">
        <v>1543</v>
      </c>
      <c r="L994" t="s">
        <v>608</v>
      </c>
      <c r="M994" s="17">
        <f>VLOOKUP($K994,[1]Budget!$V:$AE,5,0)*IF($C994="1 - Revenues",1,IF(AND($C994="5 - Transfers",MID(I994,15,1)="4"),1,-1))</f>
        <v>0</v>
      </c>
      <c r="N994" s="17">
        <f>VLOOKUP($K994,[1]Budget!$V:$AE,6,0)*IF($C994="1 - Revenues",1,IF(AND($C994="5 - Transfers",MID(J994,15,1)="4"),1,-1))</f>
        <v>0</v>
      </c>
      <c r="O994" s="17">
        <f>IFERROR(IF(RIGHT(LEFT(K994,15),1)="4",VLOOKUP(K994,'[1]Budget Worksheet'!A:B,2,0),-1*VLOOKUP(K994,'[1]Budget Worksheet'!A:B,2,0)),0)</f>
        <v>0</v>
      </c>
      <c r="P994" s="17">
        <f>VLOOKUP($K994,[1]Budget!$V:$AE,8,0)*IF($C994="1 - Revenues",1,IF(AND($C994="5 - Transfers",MID($K994,15,1)="4"),1,-1))</f>
        <v>0</v>
      </c>
      <c r="Q994" s="17">
        <f>VLOOKUP($K994,[1]Budget!$V:$AE,10,0)*IF($C994="1 - Revenues",1,IF(AND($C994="5 - Transfers",MID(K994,15,1)="4"),1,-1))</f>
        <v>0</v>
      </c>
      <c r="S994" s="18" t="b">
        <f>IF(LEFT(C994,1)="1",1,-1)*SUMIF([1]Budget!V:V,'Budget Worksheet for Pivot Tabl'!K994,[1]Budget!AC:AC)=P994</f>
        <v>1</v>
      </c>
    </row>
    <row r="995" spans="1:19" x14ac:dyDescent="0.25">
      <c r="A995" t="s">
        <v>16</v>
      </c>
      <c r="B995" t="s">
        <v>2</v>
      </c>
      <c r="C995" t="s">
        <v>8</v>
      </c>
      <c r="D995" t="str">
        <f t="shared" si="15"/>
        <v>OUTFLOWS</v>
      </c>
      <c r="E995" t="s">
        <v>112</v>
      </c>
      <c r="F995" t="s">
        <v>113</v>
      </c>
      <c r="G995" t="s">
        <v>434</v>
      </c>
      <c r="H995" t="s">
        <v>435</v>
      </c>
      <c r="I995" t="s">
        <v>325</v>
      </c>
      <c r="J995" t="s">
        <v>326</v>
      </c>
      <c r="K995" t="s">
        <v>1544</v>
      </c>
      <c r="L995" t="s">
        <v>610</v>
      </c>
      <c r="M995" s="17">
        <f>VLOOKUP($K995,[1]Budget!$V:$AE,5,0)*IF($C995="1 - Revenues",1,IF(AND($C995="5 - Transfers",MID(I995,15,1)="4"),1,-1))</f>
        <v>0</v>
      </c>
      <c r="N995" s="17">
        <f>VLOOKUP($K995,[1]Budget!$V:$AE,6,0)*IF($C995="1 - Revenues",1,IF(AND($C995="5 - Transfers",MID(J995,15,1)="4"),1,-1))</f>
        <v>0</v>
      </c>
      <c r="O995" s="17">
        <f>IFERROR(IF(RIGHT(LEFT(K995,15),1)="4",VLOOKUP(K995,'[1]Budget Worksheet'!A:B,2,0),-1*VLOOKUP(K995,'[1]Budget Worksheet'!A:B,2,0)),0)</f>
        <v>0</v>
      </c>
      <c r="P995" s="17">
        <f>VLOOKUP($K995,[1]Budget!$V:$AE,8,0)*IF($C995="1 - Revenues",1,IF(AND($C995="5 - Transfers",MID($K995,15,1)="4"),1,-1))</f>
        <v>0</v>
      </c>
      <c r="Q995" s="17">
        <f>VLOOKUP($K995,[1]Budget!$V:$AE,10,0)*IF($C995="1 - Revenues",1,IF(AND($C995="5 - Transfers",MID(K995,15,1)="4"),1,-1))</f>
        <v>0</v>
      </c>
      <c r="S995" s="18" t="b">
        <f>IF(LEFT(C995,1)="1",1,-1)*SUMIF([1]Budget!V:V,'Budget Worksheet for Pivot Tabl'!K995,[1]Budget!AC:AC)=P995</f>
        <v>1</v>
      </c>
    </row>
    <row r="996" spans="1:19" x14ac:dyDescent="0.25">
      <c r="A996" t="s">
        <v>16</v>
      </c>
      <c r="B996" t="s">
        <v>2</v>
      </c>
      <c r="C996" t="s">
        <v>8</v>
      </c>
      <c r="D996" t="str">
        <f t="shared" si="15"/>
        <v>OUTFLOWS</v>
      </c>
      <c r="E996" t="s">
        <v>112</v>
      </c>
      <c r="F996" t="s">
        <v>113</v>
      </c>
      <c r="G996" t="s">
        <v>434</v>
      </c>
      <c r="H996" t="s">
        <v>435</v>
      </c>
      <c r="I996" t="s">
        <v>325</v>
      </c>
      <c r="J996" t="s">
        <v>326</v>
      </c>
      <c r="K996" t="s">
        <v>1545</v>
      </c>
      <c r="L996" t="s">
        <v>612</v>
      </c>
      <c r="M996" s="17">
        <f>VLOOKUP($K996,[1]Budget!$V:$AE,5,0)*IF($C996="1 - Revenues",1,IF(AND($C996="5 - Transfers",MID(I996,15,1)="4"),1,-1))</f>
        <v>0</v>
      </c>
      <c r="N996" s="17">
        <f>VLOOKUP($K996,[1]Budget!$V:$AE,6,0)*IF($C996="1 - Revenues",1,IF(AND($C996="5 - Transfers",MID(J996,15,1)="4"),1,-1))</f>
        <v>0</v>
      </c>
      <c r="O996" s="17">
        <f>IFERROR(IF(RIGHT(LEFT(K996,15),1)="4",VLOOKUP(K996,'[1]Budget Worksheet'!A:B,2,0),-1*VLOOKUP(K996,'[1]Budget Worksheet'!A:B,2,0)),0)</f>
        <v>0</v>
      </c>
      <c r="P996" s="17">
        <f>VLOOKUP($K996,[1]Budget!$V:$AE,8,0)*IF($C996="1 - Revenues",1,IF(AND($C996="5 - Transfers",MID($K996,15,1)="4"),1,-1))</f>
        <v>0</v>
      </c>
      <c r="Q996" s="17">
        <f>VLOOKUP($K996,[1]Budget!$V:$AE,10,0)*IF($C996="1 - Revenues",1,IF(AND($C996="5 - Transfers",MID(K996,15,1)="4"),1,-1))</f>
        <v>0</v>
      </c>
      <c r="S996" s="18" t="b">
        <f>IF(LEFT(C996,1)="1",1,-1)*SUMIF([1]Budget!V:V,'Budget Worksheet for Pivot Tabl'!K996,[1]Budget!AC:AC)=P996</f>
        <v>1</v>
      </c>
    </row>
    <row r="997" spans="1:19" x14ac:dyDescent="0.25">
      <c r="A997" t="s">
        <v>16</v>
      </c>
      <c r="B997" t="s">
        <v>2</v>
      </c>
      <c r="C997" t="s">
        <v>8</v>
      </c>
      <c r="D997" t="str">
        <f t="shared" si="15"/>
        <v>OUTFLOWS</v>
      </c>
      <c r="E997" t="s">
        <v>112</v>
      </c>
      <c r="F997" t="s">
        <v>113</v>
      </c>
      <c r="G997" t="s">
        <v>434</v>
      </c>
      <c r="H997" t="s">
        <v>435</v>
      </c>
      <c r="I997" t="s">
        <v>325</v>
      </c>
      <c r="J997" t="s">
        <v>326</v>
      </c>
      <c r="K997" t="s">
        <v>1546</v>
      </c>
      <c r="L997" t="s">
        <v>614</v>
      </c>
      <c r="M997" s="17">
        <f>VLOOKUP($K997,[1]Budget!$V:$AE,5,0)*IF($C997="1 - Revenues",1,IF(AND($C997="5 - Transfers",MID(I997,15,1)="4"),1,-1))</f>
        <v>0</v>
      </c>
      <c r="N997" s="17">
        <f>VLOOKUP($K997,[1]Budget!$V:$AE,6,0)*IF($C997="1 - Revenues",1,IF(AND($C997="5 - Transfers",MID(J997,15,1)="4"),1,-1))</f>
        <v>0</v>
      </c>
      <c r="O997" s="17">
        <f>IFERROR(IF(RIGHT(LEFT(K997,15),1)="4",VLOOKUP(K997,'[1]Budget Worksheet'!A:B,2,0),-1*VLOOKUP(K997,'[1]Budget Worksheet'!A:B,2,0)),0)</f>
        <v>0</v>
      </c>
      <c r="P997" s="17">
        <f>VLOOKUP($K997,[1]Budget!$V:$AE,8,0)*IF($C997="1 - Revenues",1,IF(AND($C997="5 - Transfers",MID($K997,15,1)="4"),1,-1))</f>
        <v>0</v>
      </c>
      <c r="Q997" s="17">
        <f>VLOOKUP($K997,[1]Budget!$V:$AE,10,0)*IF($C997="1 - Revenues",1,IF(AND($C997="5 - Transfers",MID(K997,15,1)="4"),1,-1))</f>
        <v>0</v>
      </c>
      <c r="S997" s="18" t="b">
        <f>IF(LEFT(C997,1)="1",1,-1)*SUMIF([1]Budget!V:V,'Budget Worksheet for Pivot Tabl'!K997,[1]Budget!AC:AC)=P997</f>
        <v>1</v>
      </c>
    </row>
    <row r="998" spans="1:19" x14ac:dyDescent="0.25">
      <c r="A998" t="s">
        <v>16</v>
      </c>
      <c r="B998" t="s">
        <v>2</v>
      </c>
      <c r="C998" t="s">
        <v>8</v>
      </c>
      <c r="D998" t="str">
        <f t="shared" si="15"/>
        <v>OUTFLOWS</v>
      </c>
      <c r="E998" t="s">
        <v>112</v>
      </c>
      <c r="F998" t="s">
        <v>113</v>
      </c>
      <c r="G998" t="s">
        <v>434</v>
      </c>
      <c r="H998" t="s">
        <v>435</v>
      </c>
      <c r="I998" t="s">
        <v>325</v>
      </c>
      <c r="J998" t="s">
        <v>326</v>
      </c>
      <c r="K998" t="s">
        <v>1547</v>
      </c>
      <c r="L998" t="s">
        <v>616</v>
      </c>
      <c r="M998" s="17">
        <f>VLOOKUP($K998,[1]Budget!$V:$AE,5,0)*IF($C998="1 - Revenues",1,IF(AND($C998="5 - Transfers",MID(I998,15,1)="4"),1,-1))</f>
        <v>0</v>
      </c>
      <c r="N998" s="17">
        <f>VLOOKUP($K998,[1]Budget!$V:$AE,6,0)*IF($C998="1 - Revenues",1,IF(AND($C998="5 - Transfers",MID(J998,15,1)="4"),1,-1))</f>
        <v>0</v>
      </c>
      <c r="O998" s="17">
        <f>IFERROR(IF(RIGHT(LEFT(K998,15),1)="4",VLOOKUP(K998,'[1]Budget Worksheet'!A:B,2,0),-1*VLOOKUP(K998,'[1]Budget Worksheet'!A:B,2,0)),0)</f>
        <v>0</v>
      </c>
      <c r="P998" s="17">
        <f>VLOOKUP($K998,[1]Budget!$V:$AE,8,0)*IF($C998="1 - Revenues",1,IF(AND($C998="5 - Transfers",MID($K998,15,1)="4"),1,-1))</f>
        <v>0</v>
      </c>
      <c r="Q998" s="17">
        <f>VLOOKUP($K998,[1]Budget!$V:$AE,10,0)*IF($C998="1 - Revenues",1,IF(AND($C998="5 - Transfers",MID(K998,15,1)="4"),1,-1))</f>
        <v>0</v>
      </c>
      <c r="S998" s="18" t="b">
        <f>IF(LEFT(C998,1)="1",1,-1)*SUMIF([1]Budget!V:V,'Budget Worksheet for Pivot Tabl'!K998,[1]Budget!AC:AC)=P998</f>
        <v>1</v>
      </c>
    </row>
    <row r="999" spans="1:19" x14ac:dyDescent="0.25">
      <c r="A999" t="s">
        <v>16</v>
      </c>
      <c r="B999" t="s">
        <v>2</v>
      </c>
      <c r="C999" t="s">
        <v>8</v>
      </c>
      <c r="D999" t="str">
        <f t="shared" si="15"/>
        <v>OUTFLOWS</v>
      </c>
      <c r="E999" t="s">
        <v>112</v>
      </c>
      <c r="F999" t="s">
        <v>113</v>
      </c>
      <c r="G999" t="s">
        <v>434</v>
      </c>
      <c r="H999" t="s">
        <v>435</v>
      </c>
      <c r="I999" t="s">
        <v>325</v>
      </c>
      <c r="J999" t="s">
        <v>326</v>
      </c>
      <c r="K999" t="s">
        <v>1548</v>
      </c>
      <c r="L999" t="s">
        <v>618</v>
      </c>
      <c r="M999" s="17">
        <f>VLOOKUP($K999,[1]Budget!$V:$AE,5,0)*IF($C999="1 - Revenues",1,IF(AND($C999="5 - Transfers",MID(I999,15,1)="4"),1,-1))</f>
        <v>0</v>
      </c>
      <c r="N999" s="17">
        <f>VLOOKUP($K999,[1]Budget!$V:$AE,6,0)*IF($C999="1 - Revenues",1,IF(AND($C999="5 - Transfers",MID(J999,15,1)="4"),1,-1))</f>
        <v>0</v>
      </c>
      <c r="O999" s="17">
        <f>IFERROR(IF(RIGHT(LEFT(K999,15),1)="4",VLOOKUP(K999,'[1]Budget Worksheet'!A:B,2,0),-1*VLOOKUP(K999,'[1]Budget Worksheet'!A:B,2,0)),0)</f>
        <v>0</v>
      </c>
      <c r="P999" s="17">
        <f>VLOOKUP($K999,[1]Budget!$V:$AE,8,0)*IF($C999="1 - Revenues",1,IF(AND($C999="5 - Transfers",MID($K999,15,1)="4"),1,-1))</f>
        <v>0</v>
      </c>
      <c r="Q999" s="17">
        <f>VLOOKUP($K999,[1]Budget!$V:$AE,10,0)*IF($C999="1 - Revenues",1,IF(AND($C999="5 - Transfers",MID(K999,15,1)="4"),1,-1))</f>
        <v>0</v>
      </c>
      <c r="S999" s="18" t="b">
        <f>IF(LEFT(C999,1)="1",1,-1)*SUMIF([1]Budget!V:V,'Budget Worksheet for Pivot Tabl'!K999,[1]Budget!AC:AC)=P999</f>
        <v>1</v>
      </c>
    </row>
    <row r="1000" spans="1:19" x14ac:dyDescent="0.25">
      <c r="A1000" t="s">
        <v>16</v>
      </c>
      <c r="B1000" t="s">
        <v>2</v>
      </c>
      <c r="C1000" t="s">
        <v>8</v>
      </c>
      <c r="D1000" t="str">
        <f t="shared" si="15"/>
        <v>OUTFLOWS</v>
      </c>
      <c r="E1000" t="s">
        <v>112</v>
      </c>
      <c r="F1000" t="s">
        <v>113</v>
      </c>
      <c r="G1000" t="s">
        <v>434</v>
      </c>
      <c r="H1000" t="s">
        <v>435</v>
      </c>
      <c r="I1000" t="s">
        <v>325</v>
      </c>
      <c r="J1000" t="s">
        <v>326</v>
      </c>
      <c r="K1000" t="s">
        <v>1549</v>
      </c>
      <c r="L1000" t="s">
        <v>620</v>
      </c>
      <c r="M1000" s="17">
        <f>VLOOKUP($K1000,[1]Budget!$V:$AE,5,0)*IF($C1000="1 - Revenues",1,IF(AND($C1000="5 - Transfers",MID(I1000,15,1)="4"),1,-1))</f>
        <v>0</v>
      </c>
      <c r="N1000" s="17">
        <f>VLOOKUP($K1000,[1]Budget!$V:$AE,6,0)*IF($C1000="1 - Revenues",1,IF(AND($C1000="5 - Transfers",MID(J1000,15,1)="4"),1,-1))</f>
        <v>0</v>
      </c>
      <c r="O1000" s="17">
        <f>IFERROR(IF(RIGHT(LEFT(K1000,15),1)="4",VLOOKUP(K1000,'[1]Budget Worksheet'!A:B,2,0),-1*VLOOKUP(K1000,'[1]Budget Worksheet'!A:B,2,0)),0)</f>
        <v>0</v>
      </c>
      <c r="P1000" s="17">
        <f>VLOOKUP($K1000,[1]Budget!$V:$AE,8,0)*IF($C1000="1 - Revenues",1,IF(AND($C1000="5 - Transfers",MID($K1000,15,1)="4"),1,-1))</f>
        <v>0</v>
      </c>
      <c r="Q1000" s="17">
        <f>VLOOKUP($K1000,[1]Budget!$V:$AE,10,0)*IF($C1000="1 - Revenues",1,IF(AND($C1000="5 - Transfers",MID(K1000,15,1)="4"),1,-1))</f>
        <v>0</v>
      </c>
      <c r="S1000" s="18" t="b">
        <f>IF(LEFT(C1000,1)="1",1,-1)*SUMIF([1]Budget!V:V,'Budget Worksheet for Pivot Tabl'!K1000,[1]Budget!AC:AC)=P1000</f>
        <v>1</v>
      </c>
    </row>
    <row r="1001" spans="1:19" x14ac:dyDescent="0.25">
      <c r="A1001" t="s">
        <v>16</v>
      </c>
      <c r="B1001" t="s">
        <v>2</v>
      </c>
      <c r="C1001" t="s">
        <v>8</v>
      </c>
      <c r="D1001" t="str">
        <f t="shared" si="15"/>
        <v>OUTFLOWS</v>
      </c>
      <c r="E1001" t="s">
        <v>112</v>
      </c>
      <c r="F1001" t="s">
        <v>113</v>
      </c>
      <c r="G1001" t="s">
        <v>434</v>
      </c>
      <c r="H1001" t="s">
        <v>435</v>
      </c>
      <c r="I1001" t="s">
        <v>325</v>
      </c>
      <c r="J1001" t="s">
        <v>326</v>
      </c>
      <c r="K1001" t="s">
        <v>1550</v>
      </c>
      <c r="L1001" t="s">
        <v>622</v>
      </c>
      <c r="M1001" s="17">
        <f>VLOOKUP($K1001,[1]Budget!$V:$AE,5,0)*IF($C1001="1 - Revenues",1,IF(AND($C1001="5 - Transfers",MID(I1001,15,1)="4"),1,-1))</f>
        <v>0</v>
      </c>
      <c r="N1001" s="17">
        <f>VLOOKUP($K1001,[1]Budget!$V:$AE,6,0)*IF($C1001="1 - Revenues",1,IF(AND($C1001="5 - Transfers",MID(J1001,15,1)="4"),1,-1))</f>
        <v>0</v>
      </c>
      <c r="O1001" s="17">
        <f>IFERROR(IF(RIGHT(LEFT(K1001,15),1)="4",VLOOKUP(K1001,'[1]Budget Worksheet'!A:B,2,0),-1*VLOOKUP(K1001,'[1]Budget Worksheet'!A:B,2,0)),0)</f>
        <v>0</v>
      </c>
      <c r="P1001" s="17">
        <f>VLOOKUP($K1001,[1]Budget!$V:$AE,8,0)*IF($C1001="1 - Revenues",1,IF(AND($C1001="5 - Transfers",MID($K1001,15,1)="4"),1,-1))</f>
        <v>0</v>
      </c>
      <c r="Q1001" s="17">
        <f>VLOOKUP($K1001,[1]Budget!$V:$AE,10,0)*IF($C1001="1 - Revenues",1,IF(AND($C1001="5 - Transfers",MID(K1001,15,1)="4"),1,-1))</f>
        <v>0</v>
      </c>
      <c r="S1001" s="18" t="b">
        <f>IF(LEFT(C1001,1)="1",1,-1)*SUMIF([1]Budget!V:V,'Budget Worksheet for Pivot Tabl'!K1001,[1]Budget!AC:AC)=P1001</f>
        <v>1</v>
      </c>
    </row>
    <row r="1002" spans="1:19" x14ac:dyDescent="0.25">
      <c r="A1002" t="s">
        <v>16</v>
      </c>
      <c r="B1002" t="s">
        <v>2</v>
      </c>
      <c r="C1002" t="s">
        <v>8</v>
      </c>
      <c r="D1002" t="str">
        <f t="shared" si="15"/>
        <v>OUTFLOWS</v>
      </c>
      <c r="E1002" t="s">
        <v>112</v>
      </c>
      <c r="F1002" t="s">
        <v>113</v>
      </c>
      <c r="G1002" t="s">
        <v>434</v>
      </c>
      <c r="H1002" t="s">
        <v>435</v>
      </c>
      <c r="I1002" t="s">
        <v>325</v>
      </c>
      <c r="J1002" t="s">
        <v>326</v>
      </c>
      <c r="K1002" t="s">
        <v>1551</v>
      </c>
      <c r="L1002" t="s">
        <v>1020</v>
      </c>
      <c r="M1002" s="17">
        <f>VLOOKUP($K1002,[1]Budget!$V:$AE,5,0)*IF($C1002="1 - Revenues",1,IF(AND($C1002="5 - Transfers",MID(I1002,15,1)="4"),1,-1))</f>
        <v>0</v>
      </c>
      <c r="N1002" s="17">
        <f>VLOOKUP($K1002,[1]Budget!$V:$AE,6,0)*IF($C1002="1 - Revenues",1,IF(AND($C1002="5 - Transfers",MID(J1002,15,1)="4"),1,-1))</f>
        <v>0</v>
      </c>
      <c r="O1002" s="17">
        <f>IFERROR(IF(RIGHT(LEFT(K1002,15),1)="4",VLOOKUP(K1002,'[1]Budget Worksheet'!A:B,2,0),-1*VLOOKUP(K1002,'[1]Budget Worksheet'!A:B,2,0)),0)</f>
        <v>0</v>
      </c>
      <c r="P1002" s="17">
        <f>VLOOKUP($K1002,[1]Budget!$V:$AE,8,0)*IF($C1002="1 - Revenues",1,IF(AND($C1002="5 - Transfers",MID($K1002,15,1)="4"),1,-1))</f>
        <v>0</v>
      </c>
      <c r="Q1002" s="17">
        <f>VLOOKUP($K1002,[1]Budget!$V:$AE,10,0)*IF($C1002="1 - Revenues",1,IF(AND($C1002="5 - Transfers",MID(K1002,15,1)="4"),1,-1))</f>
        <v>0</v>
      </c>
      <c r="S1002" s="18" t="b">
        <f>IF(LEFT(C1002,1)="1",1,-1)*SUMIF([1]Budget!V:V,'Budget Worksheet for Pivot Tabl'!K1002,[1]Budget!AC:AC)=P1002</f>
        <v>1</v>
      </c>
    </row>
    <row r="1003" spans="1:19" x14ac:dyDescent="0.25">
      <c r="A1003" t="s">
        <v>16</v>
      </c>
      <c r="B1003" t="s">
        <v>2</v>
      </c>
      <c r="C1003" t="s">
        <v>8</v>
      </c>
      <c r="D1003" t="str">
        <f t="shared" si="15"/>
        <v>OUTFLOWS</v>
      </c>
      <c r="E1003" t="s">
        <v>112</v>
      </c>
      <c r="F1003" t="s">
        <v>113</v>
      </c>
      <c r="G1003" t="s">
        <v>434</v>
      </c>
      <c r="H1003" t="s">
        <v>435</v>
      </c>
      <c r="I1003" t="s">
        <v>325</v>
      </c>
      <c r="J1003" t="s">
        <v>326</v>
      </c>
      <c r="K1003" t="s">
        <v>1552</v>
      </c>
      <c r="L1003" t="s">
        <v>472</v>
      </c>
      <c r="M1003" s="17">
        <f>VLOOKUP($K1003,[1]Budget!$V:$AE,5,0)*IF($C1003="1 - Revenues",1,IF(AND($C1003="5 - Transfers",MID(I1003,15,1)="4"),1,-1))</f>
        <v>0</v>
      </c>
      <c r="N1003" s="17">
        <f>VLOOKUP($K1003,[1]Budget!$V:$AE,6,0)*IF($C1003="1 - Revenues",1,IF(AND($C1003="5 - Transfers",MID(J1003,15,1)="4"),1,-1))</f>
        <v>0</v>
      </c>
      <c r="O1003" s="17">
        <f>IFERROR(IF(RIGHT(LEFT(K1003,15),1)="4",VLOOKUP(K1003,'[1]Budget Worksheet'!A:B,2,0),-1*VLOOKUP(K1003,'[1]Budget Worksheet'!A:B,2,0)),0)</f>
        <v>0</v>
      </c>
      <c r="P1003" s="17">
        <f>VLOOKUP($K1003,[1]Budget!$V:$AE,8,0)*IF($C1003="1 - Revenues",1,IF(AND($C1003="5 - Transfers",MID($K1003,15,1)="4"),1,-1))</f>
        <v>0</v>
      </c>
      <c r="Q1003" s="17">
        <f>VLOOKUP($K1003,[1]Budget!$V:$AE,10,0)*IF($C1003="1 - Revenues",1,IF(AND($C1003="5 - Transfers",MID(K1003,15,1)="4"),1,-1))</f>
        <v>0</v>
      </c>
      <c r="S1003" s="18" t="b">
        <f>IF(LEFT(C1003,1)="1",1,-1)*SUMIF([1]Budget!V:V,'Budget Worksheet for Pivot Tabl'!K1003,[1]Budget!AC:AC)=P1003</f>
        <v>1</v>
      </c>
    </row>
    <row r="1004" spans="1:19" x14ac:dyDescent="0.25">
      <c r="A1004" t="s">
        <v>16</v>
      </c>
      <c r="B1004" t="s">
        <v>2</v>
      </c>
      <c r="C1004" t="s">
        <v>8</v>
      </c>
      <c r="D1004" t="str">
        <f t="shared" si="15"/>
        <v>OUTFLOWS</v>
      </c>
      <c r="E1004" t="s">
        <v>112</v>
      </c>
      <c r="F1004" t="s">
        <v>113</v>
      </c>
      <c r="G1004" t="s">
        <v>434</v>
      </c>
      <c r="H1004" t="s">
        <v>435</v>
      </c>
      <c r="I1004" t="s">
        <v>325</v>
      </c>
      <c r="J1004" t="s">
        <v>326</v>
      </c>
      <c r="K1004" t="s">
        <v>1553</v>
      </c>
      <c r="L1004" t="s">
        <v>625</v>
      </c>
      <c r="M1004" s="17">
        <f>VLOOKUP($K1004,[1]Budget!$V:$AE,5,0)*IF($C1004="1 - Revenues",1,IF(AND($C1004="5 - Transfers",MID(I1004,15,1)="4"),1,-1))</f>
        <v>0</v>
      </c>
      <c r="N1004" s="17">
        <f>VLOOKUP($K1004,[1]Budget!$V:$AE,6,0)*IF($C1004="1 - Revenues",1,IF(AND($C1004="5 - Transfers",MID(J1004,15,1)="4"),1,-1))</f>
        <v>0</v>
      </c>
      <c r="O1004" s="17">
        <f>IFERROR(IF(RIGHT(LEFT(K1004,15),1)="4",VLOOKUP(K1004,'[1]Budget Worksheet'!A:B,2,0),-1*VLOOKUP(K1004,'[1]Budget Worksheet'!A:B,2,0)),0)</f>
        <v>0</v>
      </c>
      <c r="P1004" s="17">
        <f>VLOOKUP($K1004,[1]Budget!$V:$AE,8,0)*IF($C1004="1 - Revenues",1,IF(AND($C1004="5 - Transfers",MID($K1004,15,1)="4"),1,-1))</f>
        <v>0</v>
      </c>
      <c r="Q1004" s="17">
        <f>VLOOKUP($K1004,[1]Budget!$V:$AE,10,0)*IF($C1004="1 - Revenues",1,IF(AND($C1004="5 - Transfers",MID(K1004,15,1)="4"),1,-1))</f>
        <v>0</v>
      </c>
      <c r="S1004" s="18" t="b">
        <f>IF(LEFT(C1004,1)="1",1,-1)*SUMIF([1]Budget!V:V,'Budget Worksheet for Pivot Tabl'!K1004,[1]Budget!AC:AC)=P1004</f>
        <v>1</v>
      </c>
    </row>
    <row r="1005" spans="1:19" x14ac:dyDescent="0.25">
      <c r="A1005" t="s">
        <v>16</v>
      </c>
      <c r="B1005" t="s">
        <v>2</v>
      </c>
      <c r="C1005" t="s">
        <v>8</v>
      </c>
      <c r="D1005" t="str">
        <f t="shared" si="15"/>
        <v>OUTFLOWS</v>
      </c>
      <c r="E1005" t="s">
        <v>112</v>
      </c>
      <c r="F1005" t="s">
        <v>113</v>
      </c>
      <c r="G1005" t="s">
        <v>434</v>
      </c>
      <c r="H1005" t="s">
        <v>435</v>
      </c>
      <c r="I1005" t="s">
        <v>325</v>
      </c>
      <c r="J1005" t="s">
        <v>326</v>
      </c>
      <c r="K1005" t="s">
        <v>1554</v>
      </c>
      <c r="L1005" t="s">
        <v>627</v>
      </c>
      <c r="M1005" s="17">
        <f>VLOOKUP($K1005,[1]Budget!$V:$AE,5,0)*IF($C1005="1 - Revenues",1,IF(AND($C1005="5 - Transfers",MID(I1005,15,1)="4"),1,-1))</f>
        <v>0</v>
      </c>
      <c r="N1005" s="17">
        <f>VLOOKUP($K1005,[1]Budget!$V:$AE,6,0)*IF($C1005="1 - Revenues",1,IF(AND($C1005="5 - Transfers",MID(J1005,15,1)="4"),1,-1))</f>
        <v>0</v>
      </c>
      <c r="O1005" s="17">
        <f>IFERROR(IF(RIGHT(LEFT(K1005,15),1)="4",VLOOKUP(K1005,'[1]Budget Worksheet'!A:B,2,0),-1*VLOOKUP(K1005,'[1]Budget Worksheet'!A:B,2,0)),0)</f>
        <v>0</v>
      </c>
      <c r="P1005" s="17">
        <f>VLOOKUP($K1005,[1]Budget!$V:$AE,8,0)*IF($C1005="1 - Revenues",1,IF(AND($C1005="5 - Transfers",MID($K1005,15,1)="4"),1,-1))</f>
        <v>0</v>
      </c>
      <c r="Q1005" s="17">
        <f>VLOOKUP($K1005,[1]Budget!$V:$AE,10,0)*IF($C1005="1 - Revenues",1,IF(AND($C1005="5 - Transfers",MID(K1005,15,1)="4"),1,-1))</f>
        <v>0</v>
      </c>
      <c r="S1005" s="18" t="b">
        <f>IF(LEFT(C1005,1)="1",1,-1)*SUMIF([1]Budget!V:V,'Budget Worksheet for Pivot Tabl'!K1005,[1]Budget!AC:AC)=P1005</f>
        <v>1</v>
      </c>
    </row>
    <row r="1006" spans="1:19" x14ac:dyDescent="0.25">
      <c r="A1006" t="s">
        <v>16</v>
      </c>
      <c r="B1006" t="s">
        <v>2</v>
      </c>
      <c r="C1006" t="s">
        <v>9</v>
      </c>
      <c r="D1006" t="str">
        <f t="shared" si="15"/>
        <v>OUTFLOWS</v>
      </c>
      <c r="E1006" t="s">
        <v>112</v>
      </c>
      <c r="F1006" t="s">
        <v>113</v>
      </c>
      <c r="G1006" t="s">
        <v>434</v>
      </c>
      <c r="H1006" t="s">
        <v>435</v>
      </c>
      <c r="I1006" t="s">
        <v>325</v>
      </c>
      <c r="J1006" t="s">
        <v>326</v>
      </c>
      <c r="K1006" t="s">
        <v>1555</v>
      </c>
      <c r="L1006" t="s">
        <v>1371</v>
      </c>
      <c r="M1006" s="17">
        <f>VLOOKUP($K1006,[1]Budget!$V:$AE,5,0)*IF($C1006="1 - Revenues",1,IF(AND($C1006="5 - Transfers",MID(I1006,15,1)="4"),1,-1))</f>
        <v>0</v>
      </c>
      <c r="N1006" s="17">
        <f>VLOOKUP($K1006,[1]Budget!$V:$AE,6,0)*IF($C1006="1 - Revenues",1,IF(AND($C1006="5 - Transfers",MID(J1006,15,1)="4"),1,-1))</f>
        <v>0</v>
      </c>
      <c r="O1006" s="17">
        <f>IFERROR(IF(RIGHT(LEFT(K1006,15),1)="4",VLOOKUP(K1006,'[1]Budget Worksheet'!A:B,2,0),-1*VLOOKUP(K1006,'[1]Budget Worksheet'!A:B,2,0)),0)</f>
        <v>0</v>
      </c>
      <c r="P1006" s="17">
        <f>VLOOKUP($K1006,[1]Budget!$V:$AE,8,0)*IF($C1006="1 - Revenues",1,IF(AND($C1006="5 - Transfers",MID($K1006,15,1)="4"),1,-1))</f>
        <v>0</v>
      </c>
      <c r="Q1006" s="17">
        <f>VLOOKUP($K1006,[1]Budget!$V:$AE,10,0)*IF($C1006="1 - Revenues",1,IF(AND($C1006="5 - Transfers",MID(K1006,15,1)="4"),1,-1))</f>
        <v>0</v>
      </c>
      <c r="S1006" s="18" t="b">
        <f>IF(LEFT(C1006,1)="1",1,-1)*SUMIF([1]Budget!V:V,'Budget Worksheet for Pivot Tabl'!K1006,[1]Budget!AC:AC)=P1006</f>
        <v>1</v>
      </c>
    </row>
    <row r="1007" spans="1:19" x14ac:dyDescent="0.25">
      <c r="A1007" t="s">
        <v>16</v>
      </c>
      <c r="B1007" t="s">
        <v>2</v>
      </c>
      <c r="C1007" t="s">
        <v>9</v>
      </c>
      <c r="D1007" t="str">
        <f t="shared" si="15"/>
        <v>OUTFLOWS</v>
      </c>
      <c r="E1007" t="s">
        <v>112</v>
      </c>
      <c r="F1007" t="s">
        <v>113</v>
      </c>
      <c r="G1007" t="s">
        <v>434</v>
      </c>
      <c r="H1007" t="s">
        <v>435</v>
      </c>
      <c r="I1007" t="s">
        <v>325</v>
      </c>
      <c r="J1007" t="s">
        <v>326</v>
      </c>
      <c r="K1007" t="s">
        <v>1556</v>
      </c>
      <c r="L1007" t="s">
        <v>674</v>
      </c>
      <c r="M1007" s="17">
        <f>VLOOKUP($K1007,[1]Budget!$V:$AE,5,0)*IF($C1007="1 - Revenues",1,IF(AND($C1007="5 - Transfers",MID(I1007,15,1)="4"),1,-1))</f>
        <v>0</v>
      </c>
      <c r="N1007" s="17">
        <f>VLOOKUP($K1007,[1]Budget!$V:$AE,6,0)*IF($C1007="1 - Revenues",1,IF(AND($C1007="5 - Transfers",MID(J1007,15,1)="4"),1,-1))</f>
        <v>0</v>
      </c>
      <c r="O1007" s="17">
        <f>IFERROR(IF(RIGHT(LEFT(K1007,15),1)="4",VLOOKUP(K1007,'[1]Budget Worksheet'!A:B,2,0),-1*VLOOKUP(K1007,'[1]Budget Worksheet'!A:B,2,0)),0)</f>
        <v>0</v>
      </c>
      <c r="P1007" s="17">
        <f>VLOOKUP($K1007,[1]Budget!$V:$AE,8,0)*IF($C1007="1 - Revenues",1,IF(AND($C1007="5 - Transfers",MID($K1007,15,1)="4"),1,-1))</f>
        <v>0</v>
      </c>
      <c r="Q1007" s="17">
        <f>VLOOKUP($K1007,[1]Budget!$V:$AE,10,0)*IF($C1007="1 - Revenues",1,IF(AND($C1007="5 - Transfers",MID(K1007,15,1)="4"),1,-1))</f>
        <v>0</v>
      </c>
      <c r="S1007" s="18" t="b">
        <f>IF(LEFT(C1007,1)="1",1,-1)*SUMIF([1]Budget!V:V,'Budget Worksheet for Pivot Tabl'!K1007,[1]Budget!AC:AC)=P1007</f>
        <v>1</v>
      </c>
    </row>
    <row r="1008" spans="1:19" x14ac:dyDescent="0.25">
      <c r="A1008" t="s">
        <v>16</v>
      </c>
      <c r="B1008" t="s">
        <v>2</v>
      </c>
      <c r="C1008" t="s">
        <v>9</v>
      </c>
      <c r="D1008" t="str">
        <f t="shared" si="15"/>
        <v>OUTFLOWS</v>
      </c>
      <c r="E1008" t="s">
        <v>112</v>
      </c>
      <c r="F1008" t="s">
        <v>113</v>
      </c>
      <c r="G1008" t="s">
        <v>434</v>
      </c>
      <c r="H1008" t="s">
        <v>435</v>
      </c>
      <c r="I1008" t="s">
        <v>325</v>
      </c>
      <c r="J1008" t="s">
        <v>326</v>
      </c>
      <c r="K1008" t="s">
        <v>1557</v>
      </c>
      <c r="L1008" t="s">
        <v>482</v>
      </c>
      <c r="M1008" s="17">
        <f>VLOOKUP($K1008,[1]Budget!$V:$AE,5,0)*IF($C1008="1 - Revenues",1,IF(AND($C1008="5 - Transfers",MID(I1008,15,1)="4"),1,-1))</f>
        <v>0</v>
      </c>
      <c r="N1008" s="17">
        <f>VLOOKUP($K1008,[1]Budget!$V:$AE,6,0)*IF($C1008="1 - Revenues",1,IF(AND($C1008="5 - Transfers",MID(J1008,15,1)="4"),1,-1))</f>
        <v>0</v>
      </c>
      <c r="O1008" s="17">
        <f>IFERROR(IF(RIGHT(LEFT(K1008,15),1)="4",VLOOKUP(K1008,'[1]Budget Worksheet'!A:B,2,0),-1*VLOOKUP(K1008,'[1]Budget Worksheet'!A:B,2,0)),0)</f>
        <v>0</v>
      </c>
      <c r="P1008" s="17">
        <f>VLOOKUP($K1008,[1]Budget!$V:$AE,8,0)*IF($C1008="1 - Revenues",1,IF(AND($C1008="5 - Transfers",MID($K1008,15,1)="4"),1,-1))</f>
        <v>0</v>
      </c>
      <c r="Q1008" s="17">
        <f>VLOOKUP($K1008,[1]Budget!$V:$AE,10,0)*IF($C1008="1 - Revenues",1,IF(AND($C1008="5 - Transfers",MID(K1008,15,1)="4"),1,-1))</f>
        <v>0</v>
      </c>
      <c r="S1008" s="18" t="b">
        <f>IF(LEFT(C1008,1)="1",1,-1)*SUMIF([1]Budget!V:V,'Budget Worksheet for Pivot Tabl'!K1008,[1]Budget!AC:AC)=P1008</f>
        <v>1</v>
      </c>
    </row>
    <row r="1009" spans="1:19" x14ac:dyDescent="0.25">
      <c r="A1009" t="s">
        <v>16</v>
      </c>
      <c r="B1009" t="s">
        <v>2</v>
      </c>
      <c r="C1009" t="s">
        <v>9</v>
      </c>
      <c r="D1009" t="str">
        <f t="shared" si="15"/>
        <v>OUTFLOWS</v>
      </c>
      <c r="E1009" t="s">
        <v>112</v>
      </c>
      <c r="F1009" t="s">
        <v>113</v>
      </c>
      <c r="G1009" t="s">
        <v>434</v>
      </c>
      <c r="H1009" t="s">
        <v>435</v>
      </c>
      <c r="I1009" t="s">
        <v>325</v>
      </c>
      <c r="J1009" t="s">
        <v>326</v>
      </c>
      <c r="K1009" t="s">
        <v>1558</v>
      </c>
      <c r="L1009" t="s">
        <v>633</v>
      </c>
      <c r="M1009" s="17">
        <f>VLOOKUP($K1009,[1]Budget!$V:$AE,5,0)*IF($C1009="1 - Revenues",1,IF(AND($C1009="5 - Transfers",MID(I1009,15,1)="4"),1,-1))</f>
        <v>0</v>
      </c>
      <c r="N1009" s="17">
        <f>VLOOKUP($K1009,[1]Budget!$V:$AE,6,0)*IF($C1009="1 - Revenues",1,IF(AND($C1009="5 - Transfers",MID(J1009,15,1)="4"),1,-1))</f>
        <v>0</v>
      </c>
      <c r="O1009" s="17">
        <f>IFERROR(IF(RIGHT(LEFT(K1009,15),1)="4",VLOOKUP(K1009,'[1]Budget Worksheet'!A:B,2,0),-1*VLOOKUP(K1009,'[1]Budget Worksheet'!A:B,2,0)),0)</f>
        <v>0</v>
      </c>
      <c r="P1009" s="17">
        <f>VLOOKUP($K1009,[1]Budget!$V:$AE,8,0)*IF($C1009="1 - Revenues",1,IF(AND($C1009="5 - Transfers",MID($K1009,15,1)="4"),1,-1))</f>
        <v>0</v>
      </c>
      <c r="Q1009" s="17">
        <f>VLOOKUP($K1009,[1]Budget!$V:$AE,10,0)*IF($C1009="1 - Revenues",1,IF(AND($C1009="5 - Transfers",MID(K1009,15,1)="4"),1,-1))</f>
        <v>0</v>
      </c>
      <c r="S1009" s="18" t="b">
        <f>IF(LEFT(C1009,1)="1",1,-1)*SUMIF([1]Budget!V:V,'Budget Worksheet for Pivot Tabl'!K1009,[1]Budget!AC:AC)=P1009</f>
        <v>1</v>
      </c>
    </row>
    <row r="1010" spans="1:19" x14ac:dyDescent="0.25">
      <c r="A1010" t="s">
        <v>16</v>
      </c>
      <c r="B1010" t="s">
        <v>2</v>
      </c>
      <c r="C1010" t="s">
        <v>9</v>
      </c>
      <c r="D1010" t="str">
        <f t="shared" si="15"/>
        <v>OUTFLOWS</v>
      </c>
      <c r="E1010" t="s">
        <v>112</v>
      </c>
      <c r="F1010" t="s">
        <v>113</v>
      </c>
      <c r="G1010" t="s">
        <v>434</v>
      </c>
      <c r="H1010" t="s">
        <v>435</v>
      </c>
      <c r="I1010" t="s">
        <v>325</v>
      </c>
      <c r="J1010" t="s">
        <v>326</v>
      </c>
      <c r="K1010" t="s">
        <v>1559</v>
      </c>
      <c r="L1010" t="s">
        <v>484</v>
      </c>
      <c r="M1010" s="17">
        <f>VLOOKUP($K1010,[1]Budget!$V:$AE,5,0)*IF($C1010="1 - Revenues",1,IF(AND($C1010="5 - Transfers",MID(I1010,15,1)="4"),1,-1))</f>
        <v>0</v>
      </c>
      <c r="N1010" s="17">
        <f>VLOOKUP($K1010,[1]Budget!$V:$AE,6,0)*IF($C1010="1 - Revenues",1,IF(AND($C1010="5 - Transfers",MID(J1010,15,1)="4"),1,-1))</f>
        <v>0</v>
      </c>
      <c r="O1010" s="17">
        <f>IFERROR(IF(RIGHT(LEFT(K1010,15),1)="4",VLOOKUP(K1010,'[1]Budget Worksheet'!A:B,2,0),-1*VLOOKUP(K1010,'[1]Budget Worksheet'!A:B,2,0)),0)</f>
        <v>0</v>
      </c>
      <c r="P1010" s="17">
        <f>VLOOKUP($K1010,[1]Budget!$V:$AE,8,0)*IF($C1010="1 - Revenues",1,IF(AND($C1010="5 - Transfers",MID($K1010,15,1)="4"),1,-1))</f>
        <v>0</v>
      </c>
      <c r="Q1010" s="17">
        <f>VLOOKUP($K1010,[1]Budget!$V:$AE,10,0)*IF($C1010="1 - Revenues",1,IF(AND($C1010="5 - Transfers",MID(K1010,15,1)="4"),1,-1))</f>
        <v>0</v>
      </c>
      <c r="S1010" s="18" t="b">
        <f>IF(LEFT(C1010,1)="1",1,-1)*SUMIF([1]Budget!V:V,'Budget Worksheet for Pivot Tabl'!K1010,[1]Budget!AC:AC)=P1010</f>
        <v>1</v>
      </c>
    </row>
    <row r="1011" spans="1:19" x14ac:dyDescent="0.25">
      <c r="A1011" t="s">
        <v>16</v>
      </c>
      <c r="B1011" t="s">
        <v>2</v>
      </c>
      <c r="C1011" t="s">
        <v>9</v>
      </c>
      <c r="D1011" t="str">
        <f t="shared" si="15"/>
        <v>OUTFLOWS</v>
      </c>
      <c r="E1011" t="s">
        <v>112</v>
      </c>
      <c r="F1011" t="s">
        <v>113</v>
      </c>
      <c r="G1011" t="s">
        <v>434</v>
      </c>
      <c r="H1011" t="s">
        <v>435</v>
      </c>
      <c r="I1011" t="s">
        <v>325</v>
      </c>
      <c r="J1011" t="s">
        <v>326</v>
      </c>
      <c r="K1011" t="s">
        <v>1560</v>
      </c>
      <c r="L1011" t="s">
        <v>640</v>
      </c>
      <c r="M1011" s="17">
        <f>VLOOKUP($K1011,[1]Budget!$V:$AE,5,0)*IF($C1011="1 - Revenues",1,IF(AND($C1011="5 - Transfers",MID(I1011,15,1)="4"),1,-1))</f>
        <v>0</v>
      </c>
      <c r="N1011" s="17">
        <f>VLOOKUP($K1011,[1]Budget!$V:$AE,6,0)*IF($C1011="1 - Revenues",1,IF(AND($C1011="5 - Transfers",MID(J1011,15,1)="4"),1,-1))</f>
        <v>0</v>
      </c>
      <c r="O1011" s="17">
        <f>IFERROR(IF(RIGHT(LEFT(K1011,15),1)="4",VLOOKUP(K1011,'[1]Budget Worksheet'!A:B,2,0),-1*VLOOKUP(K1011,'[1]Budget Worksheet'!A:B,2,0)),0)</f>
        <v>0</v>
      </c>
      <c r="P1011" s="17">
        <f>VLOOKUP($K1011,[1]Budget!$V:$AE,8,0)*IF($C1011="1 - Revenues",1,IF(AND($C1011="5 - Transfers",MID($K1011,15,1)="4"),1,-1))</f>
        <v>0</v>
      </c>
      <c r="Q1011" s="17">
        <f>VLOOKUP($K1011,[1]Budget!$V:$AE,10,0)*IF($C1011="1 - Revenues",1,IF(AND($C1011="5 - Transfers",MID(K1011,15,1)="4"),1,-1))</f>
        <v>0</v>
      </c>
      <c r="S1011" s="18" t="b">
        <f>IF(LEFT(C1011,1)="1",1,-1)*SUMIF([1]Budget!V:V,'Budget Worksheet for Pivot Tabl'!K1011,[1]Budget!AC:AC)=P1011</f>
        <v>1</v>
      </c>
    </row>
    <row r="1012" spans="1:19" x14ac:dyDescent="0.25">
      <c r="A1012" t="s">
        <v>16</v>
      </c>
      <c r="B1012" t="s">
        <v>2</v>
      </c>
      <c r="C1012" t="s">
        <v>9</v>
      </c>
      <c r="D1012" t="str">
        <f t="shared" si="15"/>
        <v>OUTFLOWS</v>
      </c>
      <c r="E1012" t="s">
        <v>112</v>
      </c>
      <c r="F1012" t="s">
        <v>113</v>
      </c>
      <c r="G1012" t="s">
        <v>434</v>
      </c>
      <c r="H1012" t="s">
        <v>435</v>
      </c>
      <c r="I1012" t="s">
        <v>325</v>
      </c>
      <c r="J1012" t="s">
        <v>326</v>
      </c>
      <c r="K1012" t="s">
        <v>1561</v>
      </c>
      <c r="L1012" t="s">
        <v>900</v>
      </c>
      <c r="M1012" s="17">
        <f>VLOOKUP($K1012,[1]Budget!$V:$AE,5,0)*IF($C1012="1 - Revenues",1,IF(AND($C1012="5 - Transfers",MID(I1012,15,1)="4"),1,-1))</f>
        <v>0</v>
      </c>
      <c r="N1012" s="17">
        <f>VLOOKUP($K1012,[1]Budget!$V:$AE,6,0)*IF($C1012="1 - Revenues",1,IF(AND($C1012="5 - Transfers",MID(J1012,15,1)="4"),1,-1))</f>
        <v>0</v>
      </c>
      <c r="O1012" s="17">
        <f>IFERROR(IF(RIGHT(LEFT(K1012,15),1)="4",VLOOKUP(K1012,'[1]Budget Worksheet'!A:B,2,0),-1*VLOOKUP(K1012,'[1]Budget Worksheet'!A:B,2,0)),0)</f>
        <v>0</v>
      </c>
      <c r="P1012" s="17">
        <f>VLOOKUP($K1012,[1]Budget!$V:$AE,8,0)*IF($C1012="1 - Revenues",1,IF(AND($C1012="5 - Transfers",MID($K1012,15,1)="4"),1,-1))</f>
        <v>0</v>
      </c>
      <c r="Q1012" s="17">
        <f>VLOOKUP($K1012,[1]Budget!$V:$AE,10,0)*IF($C1012="1 - Revenues",1,IF(AND($C1012="5 - Transfers",MID(K1012,15,1)="4"),1,-1))</f>
        <v>0</v>
      </c>
      <c r="S1012" s="18" t="b">
        <f>IF(LEFT(C1012,1)="1",1,-1)*SUMIF([1]Budget!V:V,'Budget Worksheet for Pivot Tabl'!K1012,[1]Budget!AC:AC)=P1012</f>
        <v>1</v>
      </c>
    </row>
    <row r="1013" spans="1:19" x14ac:dyDescent="0.25">
      <c r="A1013" t="s">
        <v>16</v>
      </c>
      <c r="B1013" t="s">
        <v>2</v>
      </c>
      <c r="C1013" t="s">
        <v>9</v>
      </c>
      <c r="D1013" t="str">
        <f t="shared" si="15"/>
        <v>OUTFLOWS</v>
      </c>
      <c r="E1013" t="s">
        <v>112</v>
      </c>
      <c r="F1013" t="s">
        <v>113</v>
      </c>
      <c r="G1013" t="s">
        <v>434</v>
      </c>
      <c r="H1013" t="s">
        <v>435</v>
      </c>
      <c r="I1013" t="s">
        <v>325</v>
      </c>
      <c r="J1013" t="s">
        <v>326</v>
      </c>
      <c r="K1013" t="s">
        <v>1562</v>
      </c>
      <c r="L1013" t="s">
        <v>1037</v>
      </c>
      <c r="M1013" s="17">
        <f>VLOOKUP($K1013,[1]Budget!$V:$AE,5,0)*IF($C1013="1 - Revenues",1,IF(AND($C1013="5 - Transfers",MID(I1013,15,1)="4"),1,-1))</f>
        <v>0</v>
      </c>
      <c r="N1013" s="17">
        <f>VLOOKUP($K1013,[1]Budget!$V:$AE,6,0)*IF($C1013="1 - Revenues",1,IF(AND($C1013="5 - Transfers",MID(J1013,15,1)="4"),1,-1))</f>
        <v>0</v>
      </c>
      <c r="O1013" s="17">
        <f>IFERROR(IF(RIGHT(LEFT(K1013,15),1)="4",VLOOKUP(K1013,'[1]Budget Worksheet'!A:B,2,0),-1*VLOOKUP(K1013,'[1]Budget Worksheet'!A:B,2,0)),0)</f>
        <v>0</v>
      </c>
      <c r="P1013" s="17">
        <f>VLOOKUP($K1013,[1]Budget!$V:$AE,8,0)*IF($C1013="1 - Revenues",1,IF(AND($C1013="5 - Transfers",MID($K1013,15,1)="4"),1,-1))</f>
        <v>0</v>
      </c>
      <c r="Q1013" s="17">
        <f>VLOOKUP($K1013,[1]Budget!$V:$AE,10,0)*IF($C1013="1 - Revenues",1,IF(AND($C1013="5 - Transfers",MID(K1013,15,1)="4"),1,-1))</f>
        <v>0</v>
      </c>
      <c r="S1013" s="18" t="b">
        <f>IF(LEFT(C1013,1)="1",1,-1)*SUMIF([1]Budget!V:V,'Budget Worksheet for Pivot Tabl'!K1013,[1]Budget!AC:AC)=P1013</f>
        <v>1</v>
      </c>
    </row>
    <row r="1014" spans="1:19" x14ac:dyDescent="0.25">
      <c r="A1014" t="s">
        <v>16</v>
      </c>
      <c r="B1014" t="s">
        <v>2</v>
      </c>
      <c r="C1014" t="s">
        <v>9</v>
      </c>
      <c r="D1014" t="str">
        <f t="shared" si="15"/>
        <v>OUTFLOWS</v>
      </c>
      <c r="E1014" t="s">
        <v>112</v>
      </c>
      <c r="F1014" t="s">
        <v>113</v>
      </c>
      <c r="G1014" t="s">
        <v>434</v>
      </c>
      <c r="H1014" t="s">
        <v>435</v>
      </c>
      <c r="I1014" t="s">
        <v>325</v>
      </c>
      <c r="J1014" t="s">
        <v>326</v>
      </c>
      <c r="K1014" t="s">
        <v>1563</v>
      </c>
      <c r="L1014" t="s">
        <v>1564</v>
      </c>
      <c r="M1014" s="17">
        <f>VLOOKUP($K1014,[1]Budget!$V:$AE,5,0)*IF($C1014="1 - Revenues",1,IF(AND($C1014="5 - Transfers",MID(I1014,15,1)="4"),1,-1))</f>
        <v>0</v>
      </c>
      <c r="N1014" s="17">
        <f>VLOOKUP($K1014,[1]Budget!$V:$AE,6,0)*IF($C1014="1 - Revenues",1,IF(AND($C1014="5 - Transfers",MID(J1014,15,1)="4"),1,-1))</f>
        <v>0</v>
      </c>
      <c r="O1014" s="17">
        <f>IFERROR(IF(RIGHT(LEFT(K1014,15),1)="4",VLOOKUP(K1014,'[1]Budget Worksheet'!A:B,2,0),-1*VLOOKUP(K1014,'[1]Budget Worksheet'!A:B,2,0)),0)</f>
        <v>0</v>
      </c>
      <c r="P1014" s="17">
        <f>VLOOKUP($K1014,[1]Budget!$V:$AE,8,0)*IF($C1014="1 - Revenues",1,IF(AND($C1014="5 - Transfers",MID($K1014,15,1)="4"),1,-1))</f>
        <v>0</v>
      </c>
      <c r="Q1014" s="17">
        <f>VLOOKUP($K1014,[1]Budget!$V:$AE,10,0)*IF($C1014="1 - Revenues",1,IF(AND($C1014="5 - Transfers",MID(K1014,15,1)="4"),1,-1))</f>
        <v>0</v>
      </c>
      <c r="S1014" s="18" t="b">
        <f>IF(LEFT(C1014,1)="1",1,-1)*SUMIF([1]Budget!V:V,'Budget Worksheet for Pivot Tabl'!K1014,[1]Budget!AC:AC)=P1014</f>
        <v>1</v>
      </c>
    </row>
    <row r="1015" spans="1:19" x14ac:dyDescent="0.25">
      <c r="A1015" t="s">
        <v>16</v>
      </c>
      <c r="B1015" t="s">
        <v>2</v>
      </c>
      <c r="C1015" t="s">
        <v>9</v>
      </c>
      <c r="D1015" t="str">
        <f t="shared" si="15"/>
        <v>OUTFLOWS</v>
      </c>
      <c r="E1015" t="s">
        <v>112</v>
      </c>
      <c r="F1015" t="s">
        <v>113</v>
      </c>
      <c r="G1015" t="s">
        <v>434</v>
      </c>
      <c r="H1015" t="s">
        <v>435</v>
      </c>
      <c r="I1015" t="s">
        <v>325</v>
      </c>
      <c r="J1015" t="s">
        <v>326</v>
      </c>
      <c r="K1015" t="s">
        <v>1565</v>
      </c>
      <c r="L1015" t="s">
        <v>1566</v>
      </c>
      <c r="M1015" s="17">
        <f>VLOOKUP($K1015,[1]Budget!$V:$AE,5,0)*IF($C1015="1 - Revenues",1,IF(AND($C1015="5 - Transfers",MID(I1015,15,1)="4"),1,-1))</f>
        <v>0</v>
      </c>
      <c r="N1015" s="17">
        <f>VLOOKUP($K1015,[1]Budget!$V:$AE,6,0)*IF($C1015="1 - Revenues",1,IF(AND($C1015="5 - Transfers",MID(J1015,15,1)="4"),1,-1))</f>
        <v>0</v>
      </c>
      <c r="O1015" s="17">
        <f>IFERROR(IF(RIGHT(LEFT(K1015,15),1)="4",VLOOKUP(K1015,'[1]Budget Worksheet'!A:B,2,0),-1*VLOOKUP(K1015,'[1]Budget Worksheet'!A:B,2,0)),0)</f>
        <v>0</v>
      </c>
      <c r="P1015" s="17">
        <f>VLOOKUP($K1015,[1]Budget!$V:$AE,8,0)*IF($C1015="1 - Revenues",1,IF(AND($C1015="5 - Transfers",MID($K1015,15,1)="4"),1,-1))</f>
        <v>0</v>
      </c>
      <c r="Q1015" s="17">
        <f>VLOOKUP($K1015,[1]Budget!$V:$AE,10,0)*IF($C1015="1 - Revenues",1,IF(AND($C1015="5 - Transfers",MID(K1015,15,1)="4"),1,-1))</f>
        <v>0</v>
      </c>
      <c r="S1015" s="18" t="b">
        <f>IF(LEFT(C1015,1)="1",1,-1)*SUMIF([1]Budget!V:V,'Budget Worksheet for Pivot Tabl'!K1015,[1]Budget!AC:AC)=P1015</f>
        <v>1</v>
      </c>
    </row>
    <row r="1016" spans="1:19" x14ac:dyDescent="0.25">
      <c r="A1016" t="s">
        <v>16</v>
      </c>
      <c r="B1016" t="s">
        <v>2</v>
      </c>
      <c r="C1016" t="s">
        <v>9</v>
      </c>
      <c r="D1016" t="str">
        <f t="shared" si="15"/>
        <v>OUTFLOWS</v>
      </c>
      <c r="E1016" t="s">
        <v>112</v>
      </c>
      <c r="F1016" t="s">
        <v>113</v>
      </c>
      <c r="G1016" t="s">
        <v>434</v>
      </c>
      <c r="H1016" t="s">
        <v>435</v>
      </c>
      <c r="I1016" t="s">
        <v>325</v>
      </c>
      <c r="J1016" t="s">
        <v>326</v>
      </c>
      <c r="K1016" t="s">
        <v>1567</v>
      </c>
      <c r="L1016" t="s">
        <v>490</v>
      </c>
      <c r="M1016" s="17">
        <f>VLOOKUP($K1016,[1]Budget!$V:$AE,5,0)*IF($C1016="1 - Revenues",1,IF(AND($C1016="5 - Transfers",MID(I1016,15,1)="4"),1,-1))</f>
        <v>0</v>
      </c>
      <c r="N1016" s="17">
        <f>VLOOKUP($K1016,[1]Budget!$V:$AE,6,0)*IF($C1016="1 - Revenues",1,IF(AND($C1016="5 - Transfers",MID(J1016,15,1)="4"),1,-1))</f>
        <v>0</v>
      </c>
      <c r="O1016" s="17">
        <f>IFERROR(IF(RIGHT(LEFT(K1016,15),1)="4",VLOOKUP(K1016,'[1]Budget Worksheet'!A:B,2,0),-1*VLOOKUP(K1016,'[1]Budget Worksheet'!A:B,2,0)),0)</f>
        <v>0</v>
      </c>
      <c r="P1016" s="17">
        <f>VLOOKUP($K1016,[1]Budget!$V:$AE,8,0)*IF($C1016="1 - Revenues",1,IF(AND($C1016="5 - Transfers",MID($K1016,15,1)="4"),1,-1))</f>
        <v>0</v>
      </c>
      <c r="Q1016" s="17">
        <f>VLOOKUP($K1016,[1]Budget!$V:$AE,10,0)*IF($C1016="1 - Revenues",1,IF(AND($C1016="5 - Transfers",MID(K1016,15,1)="4"),1,-1))</f>
        <v>0</v>
      </c>
      <c r="S1016" s="18" t="b">
        <f>IF(LEFT(C1016,1)="1",1,-1)*SUMIF([1]Budget!V:V,'Budget Worksheet for Pivot Tabl'!K1016,[1]Budget!AC:AC)=P1016</f>
        <v>1</v>
      </c>
    </row>
    <row r="1017" spans="1:19" x14ac:dyDescent="0.25">
      <c r="A1017" t="s">
        <v>16</v>
      </c>
      <c r="B1017" t="s">
        <v>2</v>
      </c>
      <c r="C1017" t="s">
        <v>9</v>
      </c>
      <c r="D1017" t="str">
        <f t="shared" si="15"/>
        <v>OUTFLOWS</v>
      </c>
      <c r="E1017" t="s">
        <v>112</v>
      </c>
      <c r="F1017" t="s">
        <v>113</v>
      </c>
      <c r="G1017" t="s">
        <v>434</v>
      </c>
      <c r="H1017" t="s">
        <v>435</v>
      </c>
      <c r="I1017" t="s">
        <v>325</v>
      </c>
      <c r="J1017" t="s">
        <v>326</v>
      </c>
      <c r="K1017" t="s">
        <v>1568</v>
      </c>
      <c r="L1017" t="s">
        <v>956</v>
      </c>
      <c r="M1017" s="17">
        <f>VLOOKUP($K1017,[1]Budget!$V:$AE,5,0)*IF($C1017="1 - Revenues",1,IF(AND($C1017="5 - Transfers",MID(I1017,15,1)="4"),1,-1))</f>
        <v>0</v>
      </c>
      <c r="N1017" s="17">
        <f>VLOOKUP($K1017,[1]Budget!$V:$AE,6,0)*IF($C1017="1 - Revenues",1,IF(AND($C1017="5 - Transfers",MID(J1017,15,1)="4"),1,-1))</f>
        <v>0</v>
      </c>
      <c r="O1017" s="17">
        <f>IFERROR(IF(RIGHT(LEFT(K1017,15),1)="4",VLOOKUP(K1017,'[1]Budget Worksheet'!A:B,2,0),-1*VLOOKUP(K1017,'[1]Budget Worksheet'!A:B,2,0)),0)</f>
        <v>0</v>
      </c>
      <c r="P1017" s="17">
        <f>VLOOKUP($K1017,[1]Budget!$V:$AE,8,0)*IF($C1017="1 - Revenues",1,IF(AND($C1017="5 - Transfers",MID($K1017,15,1)="4"),1,-1))</f>
        <v>0</v>
      </c>
      <c r="Q1017" s="17">
        <f>VLOOKUP($K1017,[1]Budget!$V:$AE,10,0)*IF($C1017="1 - Revenues",1,IF(AND($C1017="5 - Transfers",MID(K1017,15,1)="4"),1,-1))</f>
        <v>0</v>
      </c>
      <c r="S1017" s="18" t="b">
        <f>IF(LEFT(C1017,1)="1",1,-1)*SUMIF([1]Budget!V:V,'Budget Worksheet for Pivot Tabl'!K1017,[1]Budget!AC:AC)=P1017</f>
        <v>1</v>
      </c>
    </row>
    <row r="1018" spans="1:19" x14ac:dyDescent="0.25">
      <c r="A1018" t="s">
        <v>16</v>
      </c>
      <c r="B1018" t="s">
        <v>2</v>
      </c>
      <c r="C1018" t="s">
        <v>9</v>
      </c>
      <c r="D1018" t="str">
        <f t="shared" si="15"/>
        <v>OUTFLOWS</v>
      </c>
      <c r="E1018" t="s">
        <v>112</v>
      </c>
      <c r="F1018" t="s">
        <v>113</v>
      </c>
      <c r="G1018" t="s">
        <v>434</v>
      </c>
      <c r="H1018" t="s">
        <v>435</v>
      </c>
      <c r="I1018" t="s">
        <v>325</v>
      </c>
      <c r="J1018" t="s">
        <v>326</v>
      </c>
      <c r="K1018" t="s">
        <v>1569</v>
      </c>
      <c r="L1018" t="s">
        <v>1398</v>
      </c>
      <c r="M1018" s="17">
        <f>VLOOKUP($K1018,[1]Budget!$V:$AE,5,0)*IF($C1018="1 - Revenues",1,IF(AND($C1018="5 - Transfers",MID(I1018,15,1)="4"),1,-1))</f>
        <v>0</v>
      </c>
      <c r="N1018" s="17">
        <f>VLOOKUP($K1018,[1]Budget!$V:$AE,6,0)*IF($C1018="1 - Revenues",1,IF(AND($C1018="5 - Transfers",MID(J1018,15,1)="4"),1,-1))</f>
        <v>0</v>
      </c>
      <c r="O1018" s="17">
        <f>IFERROR(IF(RIGHT(LEFT(K1018,15),1)="4",VLOOKUP(K1018,'[1]Budget Worksheet'!A:B,2,0),-1*VLOOKUP(K1018,'[1]Budget Worksheet'!A:B,2,0)),0)</f>
        <v>0</v>
      </c>
      <c r="P1018" s="17">
        <f>VLOOKUP($K1018,[1]Budget!$V:$AE,8,0)*IF($C1018="1 - Revenues",1,IF(AND($C1018="5 - Transfers",MID($K1018,15,1)="4"),1,-1))</f>
        <v>0</v>
      </c>
      <c r="Q1018" s="17">
        <f>VLOOKUP($K1018,[1]Budget!$V:$AE,10,0)*IF($C1018="1 - Revenues",1,IF(AND($C1018="5 - Transfers",MID(K1018,15,1)="4"),1,-1))</f>
        <v>0</v>
      </c>
      <c r="S1018" s="18" t="b">
        <f>IF(LEFT(C1018,1)="1",1,-1)*SUMIF([1]Budget!V:V,'Budget Worksheet for Pivot Tabl'!K1018,[1]Budget!AC:AC)=P1018</f>
        <v>1</v>
      </c>
    </row>
    <row r="1019" spans="1:19" x14ac:dyDescent="0.25">
      <c r="A1019" t="s">
        <v>16</v>
      </c>
      <c r="B1019" t="s">
        <v>2</v>
      </c>
      <c r="C1019" t="s">
        <v>9</v>
      </c>
      <c r="D1019" t="str">
        <f t="shared" si="15"/>
        <v>OUTFLOWS</v>
      </c>
      <c r="E1019" t="s">
        <v>112</v>
      </c>
      <c r="F1019" t="s">
        <v>113</v>
      </c>
      <c r="G1019" t="s">
        <v>434</v>
      </c>
      <c r="H1019" t="s">
        <v>435</v>
      </c>
      <c r="I1019" t="s">
        <v>325</v>
      </c>
      <c r="J1019" t="s">
        <v>326</v>
      </c>
      <c r="K1019" t="s">
        <v>1570</v>
      </c>
      <c r="L1019" t="s">
        <v>1058</v>
      </c>
      <c r="M1019" s="17">
        <f>VLOOKUP($K1019,[1]Budget!$V:$AE,5,0)*IF($C1019="1 - Revenues",1,IF(AND($C1019="5 - Transfers",MID(I1019,15,1)="4"),1,-1))</f>
        <v>0</v>
      </c>
      <c r="N1019" s="17">
        <f>VLOOKUP($K1019,[1]Budget!$V:$AE,6,0)*IF($C1019="1 - Revenues",1,IF(AND($C1019="5 - Transfers",MID(J1019,15,1)="4"),1,-1))</f>
        <v>0</v>
      </c>
      <c r="O1019" s="17">
        <f>IFERROR(IF(RIGHT(LEFT(K1019,15),1)="4",VLOOKUP(K1019,'[1]Budget Worksheet'!A:B,2,0),-1*VLOOKUP(K1019,'[1]Budget Worksheet'!A:B,2,0)),0)</f>
        <v>0</v>
      </c>
      <c r="P1019" s="17">
        <f>VLOOKUP($K1019,[1]Budget!$V:$AE,8,0)*IF($C1019="1 - Revenues",1,IF(AND($C1019="5 - Transfers",MID($K1019,15,1)="4"),1,-1))</f>
        <v>0</v>
      </c>
      <c r="Q1019" s="17">
        <f>VLOOKUP($K1019,[1]Budget!$V:$AE,10,0)*IF($C1019="1 - Revenues",1,IF(AND($C1019="5 - Transfers",MID(K1019,15,1)="4"),1,-1))</f>
        <v>0</v>
      </c>
      <c r="S1019" s="18" t="b">
        <f>IF(LEFT(C1019,1)="1",1,-1)*SUMIF([1]Budget!V:V,'Budget Worksheet for Pivot Tabl'!K1019,[1]Budget!AC:AC)=P1019</f>
        <v>1</v>
      </c>
    </row>
    <row r="1020" spans="1:19" x14ac:dyDescent="0.25">
      <c r="A1020" t="s">
        <v>16</v>
      </c>
      <c r="B1020" t="s">
        <v>2</v>
      </c>
      <c r="C1020" t="s">
        <v>9</v>
      </c>
      <c r="D1020" t="str">
        <f t="shared" si="15"/>
        <v>OUTFLOWS</v>
      </c>
      <c r="E1020" t="s">
        <v>112</v>
      </c>
      <c r="F1020" t="s">
        <v>113</v>
      </c>
      <c r="G1020" t="s">
        <v>434</v>
      </c>
      <c r="H1020" t="s">
        <v>435</v>
      </c>
      <c r="I1020" t="s">
        <v>325</v>
      </c>
      <c r="J1020" t="s">
        <v>326</v>
      </c>
      <c r="K1020" t="s">
        <v>1571</v>
      </c>
      <c r="L1020" t="s">
        <v>1572</v>
      </c>
      <c r="M1020" s="17">
        <f>VLOOKUP($K1020,[1]Budget!$V:$AE,5,0)*IF($C1020="1 - Revenues",1,IF(AND($C1020="5 - Transfers",MID(I1020,15,1)="4"),1,-1))</f>
        <v>-4000</v>
      </c>
      <c r="N1020" s="17">
        <f>VLOOKUP($K1020,[1]Budget!$V:$AE,6,0)*IF($C1020="1 - Revenues",1,IF(AND($C1020="5 - Transfers",MID(J1020,15,1)="4"),1,-1))</f>
        <v>0</v>
      </c>
      <c r="O1020" s="17">
        <f>IFERROR(IF(RIGHT(LEFT(K1020,15),1)="4",VLOOKUP(K1020,'[1]Budget Worksheet'!A:B,2,0),-1*VLOOKUP(K1020,'[1]Budget Worksheet'!A:B,2,0)),0)</f>
        <v>0</v>
      </c>
      <c r="P1020" s="17">
        <f>VLOOKUP($K1020,[1]Budget!$V:$AE,8,0)*IF($C1020="1 - Revenues",1,IF(AND($C1020="5 - Transfers",MID($K1020,15,1)="4"),1,-1))</f>
        <v>0</v>
      </c>
      <c r="Q1020" s="17">
        <f>VLOOKUP($K1020,[1]Budget!$V:$AE,10,0)*IF($C1020="1 - Revenues",1,IF(AND($C1020="5 - Transfers",MID(K1020,15,1)="4"),1,-1))</f>
        <v>0</v>
      </c>
      <c r="S1020" s="18" t="b">
        <f>IF(LEFT(C1020,1)="1",1,-1)*SUMIF([1]Budget!V:V,'Budget Worksheet for Pivot Tabl'!K1020,[1]Budget!AC:AC)=P1020</f>
        <v>1</v>
      </c>
    </row>
    <row r="1021" spans="1:19" x14ac:dyDescent="0.25">
      <c r="A1021" t="s">
        <v>16</v>
      </c>
      <c r="B1021" t="s">
        <v>2</v>
      </c>
      <c r="C1021" t="s">
        <v>9</v>
      </c>
      <c r="D1021" t="str">
        <f t="shared" si="15"/>
        <v>OUTFLOWS</v>
      </c>
      <c r="E1021" t="s">
        <v>112</v>
      </c>
      <c r="F1021" t="s">
        <v>113</v>
      </c>
      <c r="G1021" t="s">
        <v>434</v>
      </c>
      <c r="H1021" t="s">
        <v>435</v>
      </c>
      <c r="I1021" t="s">
        <v>325</v>
      </c>
      <c r="J1021" t="s">
        <v>326</v>
      </c>
      <c r="K1021" t="s">
        <v>1573</v>
      </c>
      <c r="L1021" t="s">
        <v>653</v>
      </c>
      <c r="M1021" s="17">
        <f>VLOOKUP($K1021,[1]Budget!$V:$AE,5,0)*IF($C1021="1 - Revenues",1,IF(AND($C1021="5 - Transfers",MID(I1021,15,1)="4"),1,-1))</f>
        <v>0</v>
      </c>
      <c r="N1021" s="17">
        <f>VLOOKUP($K1021,[1]Budget!$V:$AE,6,0)*IF($C1021="1 - Revenues",1,IF(AND($C1021="5 - Transfers",MID(J1021,15,1)="4"),1,-1))</f>
        <v>0</v>
      </c>
      <c r="O1021" s="17">
        <f>IFERROR(IF(RIGHT(LEFT(K1021,15),1)="4",VLOOKUP(K1021,'[1]Budget Worksheet'!A:B,2,0),-1*VLOOKUP(K1021,'[1]Budget Worksheet'!A:B,2,0)),0)</f>
        <v>0</v>
      </c>
      <c r="P1021" s="17">
        <f>VLOOKUP($K1021,[1]Budget!$V:$AE,8,0)*IF($C1021="1 - Revenues",1,IF(AND($C1021="5 - Transfers",MID($K1021,15,1)="4"),1,-1))</f>
        <v>0</v>
      </c>
      <c r="Q1021" s="17">
        <f>VLOOKUP($K1021,[1]Budget!$V:$AE,10,0)*IF($C1021="1 - Revenues",1,IF(AND($C1021="5 - Transfers",MID(K1021,15,1)="4"),1,-1))</f>
        <v>0</v>
      </c>
      <c r="S1021" s="18" t="b">
        <f>IF(LEFT(C1021,1)="1",1,-1)*SUMIF([1]Budget!V:V,'Budget Worksheet for Pivot Tabl'!K1021,[1]Budget!AC:AC)=P1021</f>
        <v>1</v>
      </c>
    </row>
    <row r="1022" spans="1:19" x14ac:dyDescent="0.25">
      <c r="A1022" t="s">
        <v>16</v>
      </c>
      <c r="B1022" t="s">
        <v>2</v>
      </c>
      <c r="C1022" t="s">
        <v>8</v>
      </c>
      <c r="D1022" t="str">
        <f t="shared" si="15"/>
        <v>OUTFLOWS</v>
      </c>
      <c r="E1022" t="s">
        <v>112</v>
      </c>
      <c r="F1022" t="s">
        <v>113</v>
      </c>
      <c r="G1022" t="s">
        <v>434</v>
      </c>
      <c r="H1022" t="s">
        <v>435</v>
      </c>
      <c r="I1022" t="s">
        <v>443</v>
      </c>
      <c r="J1022" t="s">
        <v>444</v>
      </c>
      <c r="K1022" t="s">
        <v>1574</v>
      </c>
      <c r="L1022" t="s">
        <v>590</v>
      </c>
      <c r="M1022" s="17">
        <f>VLOOKUP($K1022,[1]Budget!$V:$AE,5,0)*IF($C1022="1 - Revenues",1,IF(AND($C1022="5 - Transfers",MID(I1022,15,1)="4"),1,-1))</f>
        <v>-1933000</v>
      </c>
      <c r="N1022" s="17">
        <f>VLOOKUP($K1022,[1]Budget!$V:$AE,6,0)*IF($C1022="1 - Revenues",1,IF(AND($C1022="5 - Transfers",MID(J1022,15,1)="4"),1,-1))</f>
        <v>-745000</v>
      </c>
      <c r="O1022" s="17">
        <f>IFERROR(IF(RIGHT(LEFT(K1022,15),1)="4",VLOOKUP(K1022,'[1]Budget Worksheet'!A:B,2,0),-1*VLOOKUP(K1022,'[1]Budget Worksheet'!A:B,2,0)),0)</f>
        <v>-65797</v>
      </c>
      <c r="P1022" s="17">
        <f>VLOOKUP($K1022,[1]Budget!$V:$AE,8,0)*IF($C1022="1 - Revenues",1,IF(AND($C1022="5 - Transfers",MID($K1022,15,1)="4"),1,-1))</f>
        <v>-65797</v>
      </c>
      <c r="Q1022" s="17">
        <f>VLOOKUP($K1022,[1]Budget!$V:$AE,10,0)*IF($C1022="1 - Revenues",1,IF(AND($C1022="5 - Transfers",MID(K1022,15,1)="4"),1,-1))</f>
        <v>0</v>
      </c>
      <c r="S1022" s="18" t="b">
        <f>IF(LEFT(C1022,1)="1",1,-1)*SUMIF([1]Budget!V:V,'Budget Worksheet for Pivot Tabl'!K1022,[1]Budget!AC:AC)=P1022</f>
        <v>1</v>
      </c>
    </row>
    <row r="1023" spans="1:19" x14ac:dyDescent="0.25">
      <c r="A1023" t="s">
        <v>16</v>
      </c>
      <c r="B1023" t="s">
        <v>2</v>
      </c>
      <c r="C1023" t="s">
        <v>8</v>
      </c>
      <c r="D1023" t="str">
        <f t="shared" si="15"/>
        <v>OUTFLOWS</v>
      </c>
      <c r="E1023" t="s">
        <v>112</v>
      </c>
      <c r="F1023" t="s">
        <v>113</v>
      </c>
      <c r="G1023" t="s">
        <v>434</v>
      </c>
      <c r="H1023" t="s">
        <v>435</v>
      </c>
      <c r="I1023" t="s">
        <v>443</v>
      </c>
      <c r="J1023" t="s">
        <v>444</v>
      </c>
      <c r="K1023" t="s">
        <v>1575</v>
      </c>
      <c r="L1023" t="s">
        <v>582</v>
      </c>
      <c r="M1023" s="17">
        <f>VLOOKUP($K1023,[1]Budget!$V:$AE,5,0)*IF($C1023="1 - Revenues",1,IF(AND($C1023="5 - Transfers",MID(I1023,15,1)="4"),1,-1))</f>
        <v>-323000</v>
      </c>
      <c r="N1023" s="17">
        <f>VLOOKUP($K1023,[1]Budget!$V:$AE,6,0)*IF($C1023="1 - Revenues",1,IF(AND($C1023="5 - Transfers",MID(J1023,15,1)="4"),1,-1))</f>
        <v>-97000</v>
      </c>
      <c r="O1023" s="17">
        <f>IFERROR(IF(RIGHT(LEFT(K1023,15),1)="4",VLOOKUP(K1023,'[1]Budget Worksheet'!A:B,2,0),-1*VLOOKUP(K1023,'[1]Budget Worksheet'!A:B,2,0)),0)</f>
        <v>-296000</v>
      </c>
      <c r="P1023" s="17">
        <f>VLOOKUP($K1023,[1]Budget!$V:$AE,8,0)*IF($C1023="1 - Revenues",1,IF(AND($C1023="5 - Transfers",MID($K1023,15,1)="4"),1,-1))</f>
        <v>-296000</v>
      </c>
      <c r="Q1023" s="17">
        <f>VLOOKUP($K1023,[1]Budget!$V:$AE,10,0)*IF($C1023="1 - Revenues",1,IF(AND($C1023="5 - Transfers",MID(K1023,15,1)="4"),1,-1))</f>
        <v>0</v>
      </c>
      <c r="S1023" s="18" t="b">
        <f>IF(LEFT(C1023,1)="1",1,-1)*SUMIF([1]Budget!V:V,'Budget Worksheet for Pivot Tabl'!K1023,[1]Budget!AC:AC)=P1023</f>
        <v>1</v>
      </c>
    </row>
    <row r="1024" spans="1:19" x14ac:dyDescent="0.25">
      <c r="A1024" t="s">
        <v>16</v>
      </c>
      <c r="B1024" t="s">
        <v>2</v>
      </c>
      <c r="C1024" t="s">
        <v>8</v>
      </c>
      <c r="D1024" t="str">
        <f t="shared" si="15"/>
        <v>OUTFLOWS</v>
      </c>
      <c r="E1024" t="s">
        <v>112</v>
      </c>
      <c r="F1024" t="s">
        <v>113</v>
      </c>
      <c r="G1024" t="s">
        <v>434</v>
      </c>
      <c r="H1024" t="s">
        <v>435</v>
      </c>
      <c r="I1024" t="s">
        <v>443</v>
      </c>
      <c r="J1024" t="s">
        <v>444</v>
      </c>
      <c r="K1024" t="s">
        <v>1576</v>
      </c>
      <c r="L1024" t="s">
        <v>593</v>
      </c>
      <c r="M1024" s="17">
        <f>VLOOKUP($K1024,[1]Budget!$V:$AE,5,0)*IF($C1024="1 - Revenues",1,IF(AND($C1024="5 - Transfers",MID(I1024,15,1)="4"),1,-1))</f>
        <v>-18000</v>
      </c>
      <c r="N1024" s="17">
        <f>VLOOKUP($K1024,[1]Budget!$V:$AE,6,0)*IF($C1024="1 - Revenues",1,IF(AND($C1024="5 - Transfers",MID(J1024,15,1)="4"),1,-1))</f>
        <v>-8000</v>
      </c>
      <c r="O1024" s="17">
        <f>IFERROR(IF(RIGHT(LEFT(K1024,15),1)="4",VLOOKUP(K1024,'[1]Budget Worksheet'!A:B,2,0),-1*VLOOKUP(K1024,'[1]Budget Worksheet'!A:B,2,0)),0)</f>
        <v>-12000</v>
      </c>
      <c r="P1024" s="17">
        <f>VLOOKUP($K1024,[1]Budget!$V:$AE,8,0)*IF($C1024="1 - Revenues",1,IF(AND($C1024="5 - Transfers",MID($K1024,15,1)="4"),1,-1))</f>
        <v>-12000</v>
      </c>
      <c r="Q1024" s="17">
        <f>VLOOKUP($K1024,[1]Budget!$V:$AE,10,0)*IF($C1024="1 - Revenues",1,IF(AND($C1024="5 - Transfers",MID(K1024,15,1)="4"),1,-1))</f>
        <v>0</v>
      </c>
      <c r="S1024" s="18" t="b">
        <f>IF(LEFT(C1024,1)="1",1,-1)*SUMIF([1]Budget!V:V,'Budget Worksheet for Pivot Tabl'!K1024,[1]Budget!AC:AC)=P1024</f>
        <v>1</v>
      </c>
    </row>
    <row r="1025" spans="1:19" x14ac:dyDescent="0.25">
      <c r="A1025" t="s">
        <v>16</v>
      </c>
      <c r="B1025" t="s">
        <v>2</v>
      </c>
      <c r="C1025" t="s">
        <v>8</v>
      </c>
      <c r="D1025" t="str">
        <f t="shared" si="15"/>
        <v>OUTFLOWS</v>
      </c>
      <c r="E1025" t="s">
        <v>112</v>
      </c>
      <c r="F1025" t="s">
        <v>113</v>
      </c>
      <c r="G1025" t="s">
        <v>434</v>
      </c>
      <c r="H1025" t="s">
        <v>435</v>
      </c>
      <c r="I1025" t="s">
        <v>443</v>
      </c>
      <c r="J1025" t="s">
        <v>444</v>
      </c>
      <c r="K1025" t="s">
        <v>1577</v>
      </c>
      <c r="L1025" t="s">
        <v>919</v>
      </c>
      <c r="M1025" s="17">
        <f>VLOOKUP($K1025,[1]Budget!$V:$AE,5,0)*IF($C1025="1 - Revenues",1,IF(AND($C1025="5 - Transfers",MID(I1025,15,1)="4"),1,-1))</f>
        <v>0</v>
      </c>
      <c r="N1025" s="17">
        <f>VLOOKUP($K1025,[1]Budget!$V:$AE,6,0)*IF($C1025="1 - Revenues",1,IF(AND($C1025="5 - Transfers",MID(J1025,15,1)="4"),1,-1))</f>
        <v>0</v>
      </c>
      <c r="O1025" s="17">
        <f>IFERROR(IF(RIGHT(LEFT(K1025,15),1)="4",VLOOKUP(K1025,'[1]Budget Worksheet'!A:B,2,0),-1*VLOOKUP(K1025,'[1]Budget Worksheet'!A:B,2,0)),0)</f>
        <v>0</v>
      </c>
      <c r="P1025" s="17">
        <f>VLOOKUP($K1025,[1]Budget!$V:$AE,8,0)*IF($C1025="1 - Revenues",1,IF(AND($C1025="5 - Transfers",MID($K1025,15,1)="4"),1,-1))</f>
        <v>0</v>
      </c>
      <c r="Q1025" s="17">
        <f>VLOOKUP($K1025,[1]Budget!$V:$AE,10,0)*IF($C1025="1 - Revenues",1,IF(AND($C1025="5 - Transfers",MID(K1025,15,1)="4"),1,-1))</f>
        <v>0</v>
      </c>
      <c r="S1025" s="18" t="b">
        <f>IF(LEFT(C1025,1)="1",1,-1)*SUMIF([1]Budget!V:V,'Budget Worksheet for Pivot Tabl'!K1025,[1]Budget!AC:AC)=P1025</f>
        <v>1</v>
      </c>
    </row>
    <row r="1026" spans="1:19" x14ac:dyDescent="0.25">
      <c r="A1026" t="s">
        <v>16</v>
      </c>
      <c r="B1026" t="s">
        <v>2</v>
      </c>
      <c r="C1026" t="s">
        <v>8</v>
      </c>
      <c r="D1026" t="str">
        <f t="shared" si="15"/>
        <v>OUTFLOWS</v>
      </c>
      <c r="E1026" t="s">
        <v>112</v>
      </c>
      <c r="F1026" t="s">
        <v>113</v>
      </c>
      <c r="G1026" t="s">
        <v>434</v>
      </c>
      <c r="H1026" t="s">
        <v>435</v>
      </c>
      <c r="I1026" t="s">
        <v>443</v>
      </c>
      <c r="J1026" t="s">
        <v>444</v>
      </c>
      <c r="K1026" t="s">
        <v>1578</v>
      </c>
      <c r="L1026" t="s">
        <v>595</v>
      </c>
      <c r="M1026" s="17">
        <f>VLOOKUP($K1026,[1]Budget!$V:$AE,5,0)*IF($C1026="1 - Revenues",1,IF(AND($C1026="5 - Transfers",MID(I1026,15,1)="4"),1,-1))</f>
        <v>-1000</v>
      </c>
      <c r="N1026" s="17">
        <f>VLOOKUP($K1026,[1]Budget!$V:$AE,6,0)*IF($C1026="1 - Revenues",1,IF(AND($C1026="5 - Transfers",MID(J1026,15,1)="4"),1,-1))</f>
        <v>0</v>
      </c>
      <c r="O1026" s="17">
        <f>IFERROR(IF(RIGHT(LEFT(K1026,15),1)="4",VLOOKUP(K1026,'[1]Budget Worksheet'!A:B,2,0),-1*VLOOKUP(K1026,'[1]Budget Worksheet'!A:B,2,0)),0)</f>
        <v>0</v>
      </c>
      <c r="P1026" s="17">
        <f>VLOOKUP($K1026,[1]Budget!$V:$AE,8,0)*IF($C1026="1 - Revenues",1,IF(AND($C1026="5 - Transfers",MID($K1026,15,1)="4"),1,-1))</f>
        <v>0</v>
      </c>
      <c r="Q1026" s="17">
        <f>VLOOKUP($K1026,[1]Budget!$V:$AE,10,0)*IF($C1026="1 - Revenues",1,IF(AND($C1026="5 - Transfers",MID(K1026,15,1)="4"),1,-1))</f>
        <v>0</v>
      </c>
      <c r="S1026" s="18" t="b">
        <f>IF(LEFT(C1026,1)="1",1,-1)*SUMIF([1]Budget!V:V,'Budget Worksheet for Pivot Tabl'!K1026,[1]Budget!AC:AC)=P1026</f>
        <v>1</v>
      </c>
    </row>
    <row r="1027" spans="1:19" x14ac:dyDescent="0.25">
      <c r="A1027" t="s">
        <v>16</v>
      </c>
      <c r="B1027" t="s">
        <v>2</v>
      </c>
      <c r="C1027" t="s">
        <v>8</v>
      </c>
      <c r="D1027" t="str">
        <f t="shared" ref="D1027:D1090" si="16">IF(C1027="1 - Revenues","INFLOWS","OUTFLOWS")</f>
        <v>OUTFLOWS</v>
      </c>
      <c r="E1027" t="s">
        <v>112</v>
      </c>
      <c r="F1027" t="s">
        <v>113</v>
      </c>
      <c r="G1027" t="s">
        <v>434</v>
      </c>
      <c r="H1027" t="s">
        <v>435</v>
      </c>
      <c r="I1027" t="s">
        <v>443</v>
      </c>
      <c r="J1027" t="s">
        <v>444</v>
      </c>
      <c r="K1027" t="s">
        <v>1579</v>
      </c>
      <c r="L1027" t="s">
        <v>597</v>
      </c>
      <c r="M1027" s="17">
        <f>VLOOKUP($K1027,[1]Budget!$V:$AE,5,0)*IF($C1027="1 - Revenues",1,IF(AND($C1027="5 - Transfers",MID(I1027,15,1)="4"),1,-1))</f>
        <v>-6000</v>
      </c>
      <c r="N1027" s="17">
        <f>VLOOKUP($K1027,[1]Budget!$V:$AE,6,0)*IF($C1027="1 - Revenues",1,IF(AND($C1027="5 - Transfers",MID(J1027,15,1)="4"),1,-1))</f>
        <v>-9000</v>
      </c>
      <c r="O1027" s="17">
        <f>IFERROR(IF(RIGHT(LEFT(K1027,15),1)="4",VLOOKUP(K1027,'[1]Budget Worksheet'!A:B,2,0),-1*VLOOKUP(K1027,'[1]Budget Worksheet'!A:B,2,0)),0)</f>
        <v>0</v>
      </c>
      <c r="P1027" s="17">
        <f>VLOOKUP($K1027,[1]Budget!$V:$AE,8,0)*IF($C1027="1 - Revenues",1,IF(AND($C1027="5 - Transfers",MID($K1027,15,1)="4"),1,-1))</f>
        <v>0</v>
      </c>
      <c r="Q1027" s="17">
        <f>VLOOKUP($K1027,[1]Budget!$V:$AE,10,0)*IF($C1027="1 - Revenues",1,IF(AND($C1027="5 - Transfers",MID(K1027,15,1)="4"),1,-1))</f>
        <v>0</v>
      </c>
      <c r="S1027" s="18" t="b">
        <f>IF(LEFT(C1027,1)="1",1,-1)*SUMIF([1]Budget!V:V,'Budget Worksheet for Pivot Tabl'!K1027,[1]Budget!AC:AC)=P1027</f>
        <v>1</v>
      </c>
    </row>
    <row r="1028" spans="1:19" x14ac:dyDescent="0.25">
      <c r="A1028" t="s">
        <v>16</v>
      </c>
      <c r="B1028" t="s">
        <v>2</v>
      </c>
      <c r="C1028" t="s">
        <v>8</v>
      </c>
      <c r="D1028" t="str">
        <f t="shared" si="16"/>
        <v>OUTFLOWS</v>
      </c>
      <c r="E1028" t="s">
        <v>112</v>
      </c>
      <c r="F1028" t="s">
        <v>113</v>
      </c>
      <c r="G1028" t="s">
        <v>434</v>
      </c>
      <c r="H1028" t="s">
        <v>435</v>
      </c>
      <c r="I1028" t="s">
        <v>443</v>
      </c>
      <c r="J1028" t="s">
        <v>444</v>
      </c>
      <c r="K1028" t="s">
        <v>1580</v>
      </c>
      <c r="L1028" t="s">
        <v>599</v>
      </c>
      <c r="M1028" s="17">
        <f>VLOOKUP($K1028,[1]Budget!$V:$AE,5,0)*IF($C1028="1 - Revenues",1,IF(AND($C1028="5 - Transfers",MID(I1028,15,1)="4"),1,-1))</f>
        <v>-20000</v>
      </c>
      <c r="N1028" s="17">
        <f>VLOOKUP($K1028,[1]Budget!$V:$AE,6,0)*IF($C1028="1 - Revenues",1,IF(AND($C1028="5 - Transfers",MID(J1028,15,1)="4"),1,-1))</f>
        <v>-5000</v>
      </c>
      <c r="O1028" s="17">
        <f>IFERROR(IF(RIGHT(LEFT(K1028,15),1)="4",VLOOKUP(K1028,'[1]Budget Worksheet'!A:B,2,0),-1*VLOOKUP(K1028,'[1]Budget Worksheet'!A:B,2,0)),0)</f>
        <v>-1375</v>
      </c>
      <c r="P1028" s="17">
        <f>VLOOKUP($K1028,[1]Budget!$V:$AE,8,0)*IF($C1028="1 - Revenues",1,IF(AND($C1028="5 - Transfers",MID($K1028,15,1)="4"),1,-1))</f>
        <v>-1375</v>
      </c>
      <c r="Q1028" s="17">
        <f>VLOOKUP($K1028,[1]Budget!$V:$AE,10,0)*IF($C1028="1 - Revenues",1,IF(AND($C1028="5 - Transfers",MID(K1028,15,1)="4"),1,-1))</f>
        <v>0</v>
      </c>
      <c r="S1028" s="18" t="b">
        <f>IF(LEFT(C1028,1)="1",1,-1)*SUMIF([1]Budget!V:V,'Budget Worksheet for Pivot Tabl'!K1028,[1]Budget!AC:AC)=P1028</f>
        <v>1</v>
      </c>
    </row>
    <row r="1029" spans="1:19" x14ac:dyDescent="0.25">
      <c r="A1029" t="s">
        <v>16</v>
      </c>
      <c r="B1029" t="s">
        <v>2</v>
      </c>
      <c r="C1029" t="s">
        <v>8</v>
      </c>
      <c r="D1029" t="str">
        <f t="shared" si="16"/>
        <v>OUTFLOWS</v>
      </c>
      <c r="E1029" t="s">
        <v>112</v>
      </c>
      <c r="F1029" t="s">
        <v>113</v>
      </c>
      <c r="G1029" t="s">
        <v>434</v>
      </c>
      <c r="H1029" t="s">
        <v>435</v>
      </c>
      <c r="I1029" t="s">
        <v>443</v>
      </c>
      <c r="J1029" t="s">
        <v>444</v>
      </c>
      <c r="K1029" t="s">
        <v>1581</v>
      </c>
      <c r="L1029" t="s">
        <v>601</v>
      </c>
      <c r="M1029" s="17">
        <f>VLOOKUP($K1029,[1]Budget!$V:$AE,5,0)*IF($C1029="1 - Revenues",1,IF(AND($C1029="5 - Transfers",MID(I1029,15,1)="4"),1,-1))</f>
        <v>0</v>
      </c>
      <c r="N1029" s="17">
        <f>VLOOKUP($K1029,[1]Budget!$V:$AE,6,0)*IF($C1029="1 - Revenues",1,IF(AND($C1029="5 - Transfers",MID(J1029,15,1)="4"),1,-1))</f>
        <v>0</v>
      </c>
      <c r="O1029" s="17">
        <f>IFERROR(IF(RIGHT(LEFT(K1029,15),1)="4",VLOOKUP(K1029,'[1]Budget Worksheet'!A:B,2,0),-1*VLOOKUP(K1029,'[1]Budget Worksheet'!A:B,2,0)),0)</f>
        <v>0</v>
      </c>
      <c r="P1029" s="17">
        <f>VLOOKUP($K1029,[1]Budget!$V:$AE,8,0)*IF($C1029="1 - Revenues",1,IF(AND($C1029="5 - Transfers",MID($K1029,15,1)="4"),1,-1))</f>
        <v>0</v>
      </c>
      <c r="Q1029" s="17">
        <f>VLOOKUP($K1029,[1]Budget!$V:$AE,10,0)*IF($C1029="1 - Revenues",1,IF(AND($C1029="5 - Transfers",MID(K1029,15,1)="4"),1,-1))</f>
        <v>0</v>
      </c>
      <c r="S1029" s="18" t="b">
        <f>IF(LEFT(C1029,1)="1",1,-1)*SUMIF([1]Budget!V:V,'Budget Worksheet for Pivot Tabl'!K1029,[1]Budget!AC:AC)=P1029</f>
        <v>1</v>
      </c>
    </row>
    <row r="1030" spans="1:19" x14ac:dyDescent="0.25">
      <c r="A1030" t="s">
        <v>16</v>
      </c>
      <c r="B1030" t="s">
        <v>2</v>
      </c>
      <c r="C1030" t="s">
        <v>8</v>
      </c>
      <c r="D1030" t="str">
        <f t="shared" si="16"/>
        <v>OUTFLOWS</v>
      </c>
      <c r="E1030" t="s">
        <v>112</v>
      </c>
      <c r="F1030" t="s">
        <v>113</v>
      </c>
      <c r="G1030" t="s">
        <v>434</v>
      </c>
      <c r="H1030" t="s">
        <v>435</v>
      </c>
      <c r="I1030" t="s">
        <v>443</v>
      </c>
      <c r="J1030" t="s">
        <v>444</v>
      </c>
      <c r="K1030" t="s">
        <v>1582</v>
      </c>
      <c r="L1030" t="s">
        <v>1084</v>
      </c>
      <c r="M1030" s="17">
        <f>VLOOKUP($K1030,[1]Budget!$V:$AE,5,0)*IF($C1030="1 - Revenues",1,IF(AND($C1030="5 - Transfers",MID(I1030,15,1)="4"),1,-1))</f>
        <v>0</v>
      </c>
      <c r="N1030" s="17">
        <f>VLOOKUP($K1030,[1]Budget!$V:$AE,6,0)*IF($C1030="1 - Revenues",1,IF(AND($C1030="5 - Transfers",MID(J1030,15,1)="4"),1,-1))</f>
        <v>0</v>
      </c>
      <c r="O1030" s="17">
        <f>IFERROR(IF(RIGHT(LEFT(K1030,15),1)="4",VLOOKUP(K1030,'[1]Budget Worksheet'!A:B,2,0),-1*VLOOKUP(K1030,'[1]Budget Worksheet'!A:B,2,0)),0)</f>
        <v>0</v>
      </c>
      <c r="P1030" s="17">
        <f>VLOOKUP($K1030,[1]Budget!$V:$AE,8,0)*IF($C1030="1 - Revenues",1,IF(AND($C1030="5 - Transfers",MID($K1030,15,1)="4"),1,-1))</f>
        <v>0</v>
      </c>
      <c r="Q1030" s="17">
        <f>VLOOKUP($K1030,[1]Budget!$V:$AE,10,0)*IF($C1030="1 - Revenues",1,IF(AND($C1030="5 - Transfers",MID(K1030,15,1)="4"),1,-1))</f>
        <v>0</v>
      </c>
      <c r="S1030" s="18" t="b">
        <f>IF(LEFT(C1030,1)="1",1,-1)*SUMIF([1]Budget!V:V,'Budget Worksheet for Pivot Tabl'!K1030,[1]Budget!AC:AC)=P1030</f>
        <v>1</v>
      </c>
    </row>
    <row r="1031" spans="1:19" x14ac:dyDescent="0.25">
      <c r="A1031" t="s">
        <v>16</v>
      </c>
      <c r="B1031" t="s">
        <v>2</v>
      </c>
      <c r="C1031" t="s">
        <v>8</v>
      </c>
      <c r="D1031" t="str">
        <f t="shared" si="16"/>
        <v>OUTFLOWS</v>
      </c>
      <c r="E1031" t="s">
        <v>112</v>
      </c>
      <c r="F1031" t="s">
        <v>113</v>
      </c>
      <c r="G1031" t="s">
        <v>434</v>
      </c>
      <c r="H1031" t="s">
        <v>435</v>
      </c>
      <c r="I1031" t="s">
        <v>443</v>
      </c>
      <c r="J1031" t="s">
        <v>444</v>
      </c>
      <c r="K1031" t="s">
        <v>1583</v>
      </c>
      <c r="L1031" t="s">
        <v>603</v>
      </c>
      <c r="M1031" s="17">
        <f>VLOOKUP($K1031,[1]Budget!$V:$AE,5,0)*IF($C1031="1 - Revenues",1,IF(AND($C1031="5 - Transfers",MID(I1031,15,1)="4"),1,-1))</f>
        <v>0</v>
      </c>
      <c r="N1031" s="17">
        <f>VLOOKUP($K1031,[1]Budget!$V:$AE,6,0)*IF($C1031="1 - Revenues",1,IF(AND($C1031="5 - Transfers",MID(J1031,15,1)="4"),1,-1))</f>
        <v>0</v>
      </c>
      <c r="O1031" s="17">
        <f>IFERROR(IF(RIGHT(LEFT(K1031,15),1)="4",VLOOKUP(K1031,'[1]Budget Worksheet'!A:B,2,0),-1*VLOOKUP(K1031,'[1]Budget Worksheet'!A:B,2,0)),0)</f>
        <v>0</v>
      </c>
      <c r="P1031" s="17">
        <f>VLOOKUP($K1031,[1]Budget!$V:$AE,8,0)*IF($C1031="1 - Revenues",1,IF(AND($C1031="5 - Transfers",MID($K1031,15,1)="4"),1,-1))</f>
        <v>0</v>
      </c>
      <c r="Q1031" s="17">
        <f>VLOOKUP($K1031,[1]Budget!$V:$AE,10,0)*IF($C1031="1 - Revenues",1,IF(AND($C1031="5 - Transfers",MID(K1031,15,1)="4"),1,-1))</f>
        <v>0</v>
      </c>
      <c r="S1031" s="18" t="b">
        <f>IF(LEFT(C1031,1)="1",1,-1)*SUMIF([1]Budget!V:V,'Budget Worksheet for Pivot Tabl'!K1031,[1]Budget!AC:AC)=P1031</f>
        <v>1</v>
      </c>
    </row>
    <row r="1032" spans="1:19" x14ac:dyDescent="0.25">
      <c r="A1032" t="s">
        <v>16</v>
      </c>
      <c r="B1032" t="s">
        <v>2</v>
      </c>
      <c r="C1032" t="s">
        <v>8</v>
      </c>
      <c r="D1032" t="str">
        <f t="shared" si="16"/>
        <v>OUTFLOWS</v>
      </c>
      <c r="E1032" t="s">
        <v>112</v>
      </c>
      <c r="F1032" t="s">
        <v>113</v>
      </c>
      <c r="G1032" t="s">
        <v>434</v>
      </c>
      <c r="H1032" t="s">
        <v>435</v>
      </c>
      <c r="I1032" t="s">
        <v>443</v>
      </c>
      <c r="J1032" t="s">
        <v>444</v>
      </c>
      <c r="K1032" t="s">
        <v>1584</v>
      </c>
      <c r="L1032" t="s">
        <v>470</v>
      </c>
      <c r="M1032" s="17">
        <f>VLOOKUP($K1032,[1]Budget!$V:$AE,5,0)*IF($C1032="1 - Revenues",1,IF(AND($C1032="5 - Transfers",MID(I1032,15,1)="4"),1,-1))</f>
        <v>-409000</v>
      </c>
      <c r="N1032" s="17">
        <f>VLOOKUP($K1032,[1]Budget!$V:$AE,6,0)*IF($C1032="1 - Revenues",1,IF(AND($C1032="5 - Transfers",MID(J1032,15,1)="4"),1,-1))</f>
        <v>-148000</v>
      </c>
      <c r="O1032" s="17">
        <f>IFERROR(IF(RIGHT(LEFT(K1032,15),1)="4",VLOOKUP(K1032,'[1]Budget Worksheet'!A:B,2,0),-1*VLOOKUP(K1032,'[1]Budget Worksheet'!A:B,2,0)),0)</f>
        <v>-11799</v>
      </c>
      <c r="P1032" s="17">
        <f>VLOOKUP($K1032,[1]Budget!$V:$AE,8,0)*IF($C1032="1 - Revenues",1,IF(AND($C1032="5 - Transfers",MID($K1032,15,1)="4"),1,-1))</f>
        <v>-25000</v>
      </c>
      <c r="Q1032" s="17">
        <f>VLOOKUP($K1032,[1]Budget!$V:$AE,10,0)*IF($C1032="1 - Revenues",1,IF(AND($C1032="5 - Transfers",MID(K1032,15,1)="4"),1,-1))</f>
        <v>-13201</v>
      </c>
      <c r="S1032" s="18" t="b">
        <f>IF(LEFT(C1032,1)="1",1,-1)*SUMIF([1]Budget!V:V,'Budget Worksheet for Pivot Tabl'!K1032,[1]Budget!AC:AC)=P1032</f>
        <v>1</v>
      </c>
    </row>
    <row r="1033" spans="1:19" x14ac:dyDescent="0.25">
      <c r="A1033" t="s">
        <v>16</v>
      </c>
      <c r="B1033" t="s">
        <v>2</v>
      </c>
      <c r="C1033" t="s">
        <v>8</v>
      </c>
      <c r="D1033" t="str">
        <f t="shared" si="16"/>
        <v>OUTFLOWS</v>
      </c>
      <c r="E1033" t="s">
        <v>112</v>
      </c>
      <c r="F1033" t="s">
        <v>113</v>
      </c>
      <c r="G1033" t="s">
        <v>434</v>
      </c>
      <c r="H1033" t="s">
        <v>435</v>
      </c>
      <c r="I1033" t="s">
        <v>443</v>
      </c>
      <c r="J1033" t="s">
        <v>444</v>
      </c>
      <c r="K1033" t="s">
        <v>1585</v>
      </c>
      <c r="L1033" t="s">
        <v>606</v>
      </c>
      <c r="M1033" s="17">
        <f>VLOOKUP($K1033,[1]Budget!$V:$AE,5,0)*IF($C1033="1 - Revenues",1,IF(AND($C1033="5 - Transfers",MID(I1033,15,1)="4"),1,-1))</f>
        <v>-184000</v>
      </c>
      <c r="N1033" s="17">
        <f>VLOOKUP($K1033,[1]Budget!$V:$AE,6,0)*IF($C1033="1 - Revenues",1,IF(AND($C1033="5 - Transfers",MID(J1033,15,1)="4"),1,-1))</f>
        <v>-72000</v>
      </c>
      <c r="O1033" s="17">
        <f>IFERROR(IF(RIGHT(LEFT(K1033,15),1)="4",VLOOKUP(K1033,'[1]Budget Worksheet'!A:B,2,0),-1*VLOOKUP(K1033,'[1]Budget Worksheet'!A:B,2,0)),0)</f>
        <v>-7888</v>
      </c>
      <c r="P1033" s="17">
        <f>VLOOKUP($K1033,[1]Budget!$V:$AE,8,0)*IF($C1033="1 - Revenues",1,IF(AND($C1033="5 - Transfers",MID($K1033,15,1)="4"),1,-1))</f>
        <v>-7888</v>
      </c>
      <c r="Q1033" s="17">
        <f>VLOOKUP($K1033,[1]Budget!$V:$AE,10,0)*IF($C1033="1 - Revenues",1,IF(AND($C1033="5 - Transfers",MID(K1033,15,1)="4"),1,-1))</f>
        <v>0</v>
      </c>
      <c r="S1033" s="18" t="b">
        <f>IF(LEFT(C1033,1)="1",1,-1)*SUMIF([1]Budget!V:V,'Budget Worksheet for Pivot Tabl'!K1033,[1]Budget!AC:AC)=P1033</f>
        <v>1</v>
      </c>
    </row>
    <row r="1034" spans="1:19" x14ac:dyDescent="0.25">
      <c r="A1034" t="s">
        <v>16</v>
      </c>
      <c r="B1034" t="s">
        <v>2</v>
      </c>
      <c r="C1034" t="s">
        <v>8</v>
      </c>
      <c r="D1034" t="str">
        <f t="shared" si="16"/>
        <v>OUTFLOWS</v>
      </c>
      <c r="E1034" t="s">
        <v>112</v>
      </c>
      <c r="F1034" t="s">
        <v>113</v>
      </c>
      <c r="G1034" t="s">
        <v>434</v>
      </c>
      <c r="H1034" t="s">
        <v>435</v>
      </c>
      <c r="I1034" t="s">
        <v>443</v>
      </c>
      <c r="J1034" t="s">
        <v>444</v>
      </c>
      <c r="K1034" t="s">
        <v>1586</v>
      </c>
      <c r="L1034" t="s">
        <v>608</v>
      </c>
      <c r="M1034" s="17">
        <f>VLOOKUP($K1034,[1]Budget!$V:$AE,5,0)*IF($C1034="1 - Revenues",1,IF(AND($C1034="5 - Transfers",MID(I1034,15,1)="4"),1,-1))</f>
        <v>-363000</v>
      </c>
      <c r="N1034" s="17">
        <f>VLOOKUP($K1034,[1]Budget!$V:$AE,6,0)*IF($C1034="1 - Revenues",1,IF(AND($C1034="5 - Transfers",MID(J1034,15,1)="4"),1,-1))</f>
        <v>-128000</v>
      </c>
      <c r="O1034" s="17">
        <f>IFERROR(IF(RIGHT(LEFT(K1034,15),1)="4",VLOOKUP(K1034,'[1]Budget Worksheet'!A:B,2,0),-1*VLOOKUP(K1034,'[1]Budget Worksheet'!A:B,2,0)),0)</f>
        <v>-14330</v>
      </c>
      <c r="P1034" s="17">
        <f>VLOOKUP($K1034,[1]Budget!$V:$AE,8,0)*IF($C1034="1 - Revenues",1,IF(AND($C1034="5 - Transfers",MID($K1034,15,1)="4"),1,-1))</f>
        <v>-14330</v>
      </c>
      <c r="Q1034" s="17">
        <f>VLOOKUP($K1034,[1]Budget!$V:$AE,10,0)*IF($C1034="1 - Revenues",1,IF(AND($C1034="5 - Transfers",MID(K1034,15,1)="4"),1,-1))</f>
        <v>0</v>
      </c>
      <c r="S1034" s="18" t="b">
        <f>IF(LEFT(C1034,1)="1",1,-1)*SUMIF([1]Budget!V:V,'Budget Worksheet for Pivot Tabl'!K1034,[1]Budget!AC:AC)=P1034</f>
        <v>1</v>
      </c>
    </row>
    <row r="1035" spans="1:19" x14ac:dyDescent="0.25">
      <c r="A1035" t="s">
        <v>16</v>
      </c>
      <c r="B1035" t="s">
        <v>2</v>
      </c>
      <c r="C1035" t="s">
        <v>8</v>
      </c>
      <c r="D1035" t="str">
        <f t="shared" si="16"/>
        <v>OUTFLOWS</v>
      </c>
      <c r="E1035" t="s">
        <v>112</v>
      </c>
      <c r="F1035" t="s">
        <v>113</v>
      </c>
      <c r="G1035" t="s">
        <v>434</v>
      </c>
      <c r="H1035" t="s">
        <v>435</v>
      </c>
      <c r="I1035" t="s">
        <v>443</v>
      </c>
      <c r="J1035" t="s">
        <v>444</v>
      </c>
      <c r="K1035" t="s">
        <v>1587</v>
      </c>
      <c r="L1035" t="s">
        <v>610</v>
      </c>
      <c r="M1035" s="17">
        <f>VLOOKUP($K1035,[1]Budget!$V:$AE,5,0)*IF($C1035="1 - Revenues",1,IF(AND($C1035="5 - Transfers",MID(I1035,15,1)="4"),1,-1))</f>
        <v>-32000</v>
      </c>
      <c r="N1035" s="17">
        <f>VLOOKUP($K1035,[1]Budget!$V:$AE,6,0)*IF($C1035="1 - Revenues",1,IF(AND($C1035="5 - Transfers",MID(J1035,15,1)="4"),1,-1))</f>
        <v>-11000</v>
      </c>
      <c r="O1035" s="17">
        <f>IFERROR(IF(RIGHT(LEFT(K1035,15),1)="4",VLOOKUP(K1035,'[1]Budget Worksheet'!A:B,2,0),-1*VLOOKUP(K1035,'[1]Budget Worksheet'!A:B,2,0)),0)</f>
        <v>-1144</v>
      </c>
      <c r="P1035" s="17">
        <f>VLOOKUP($K1035,[1]Budget!$V:$AE,8,0)*IF($C1035="1 - Revenues",1,IF(AND($C1035="5 - Transfers",MID($K1035,15,1)="4"),1,-1))</f>
        <v>-1144</v>
      </c>
      <c r="Q1035" s="17">
        <f>VLOOKUP($K1035,[1]Budget!$V:$AE,10,0)*IF($C1035="1 - Revenues",1,IF(AND($C1035="5 - Transfers",MID(K1035,15,1)="4"),1,-1))</f>
        <v>0</v>
      </c>
      <c r="S1035" s="18" t="b">
        <f>IF(LEFT(C1035,1)="1",1,-1)*SUMIF([1]Budget!V:V,'Budget Worksheet for Pivot Tabl'!K1035,[1]Budget!AC:AC)=P1035</f>
        <v>1</v>
      </c>
    </row>
    <row r="1036" spans="1:19" x14ac:dyDescent="0.25">
      <c r="A1036" t="s">
        <v>16</v>
      </c>
      <c r="B1036" t="s">
        <v>2</v>
      </c>
      <c r="C1036" t="s">
        <v>8</v>
      </c>
      <c r="D1036" t="str">
        <f t="shared" si="16"/>
        <v>OUTFLOWS</v>
      </c>
      <c r="E1036" t="s">
        <v>112</v>
      </c>
      <c r="F1036" t="s">
        <v>113</v>
      </c>
      <c r="G1036" t="s">
        <v>434</v>
      </c>
      <c r="H1036" t="s">
        <v>435</v>
      </c>
      <c r="I1036" t="s">
        <v>443</v>
      </c>
      <c r="J1036" t="s">
        <v>444</v>
      </c>
      <c r="K1036" t="s">
        <v>1588</v>
      </c>
      <c r="L1036" t="s">
        <v>612</v>
      </c>
      <c r="M1036" s="17">
        <f>VLOOKUP($K1036,[1]Budget!$V:$AE,5,0)*IF($C1036="1 - Revenues",1,IF(AND($C1036="5 - Transfers",MID(I1036,15,1)="4"),1,-1))</f>
        <v>-5000</v>
      </c>
      <c r="N1036" s="17">
        <f>VLOOKUP($K1036,[1]Budget!$V:$AE,6,0)*IF($C1036="1 - Revenues",1,IF(AND($C1036="5 - Transfers",MID(J1036,15,1)="4"),1,-1))</f>
        <v>-2000</v>
      </c>
      <c r="O1036" s="17">
        <f>IFERROR(IF(RIGHT(LEFT(K1036,15),1)="4",VLOOKUP(K1036,'[1]Budget Worksheet'!A:B,2,0),-1*VLOOKUP(K1036,'[1]Budget Worksheet'!A:B,2,0)),0)</f>
        <v>-185</v>
      </c>
      <c r="P1036" s="17">
        <f>VLOOKUP($K1036,[1]Budget!$V:$AE,8,0)*IF($C1036="1 - Revenues",1,IF(AND($C1036="5 - Transfers",MID($K1036,15,1)="4"),1,-1))</f>
        <v>-185</v>
      </c>
      <c r="Q1036" s="17">
        <f>VLOOKUP($K1036,[1]Budget!$V:$AE,10,0)*IF($C1036="1 - Revenues",1,IF(AND($C1036="5 - Transfers",MID(K1036,15,1)="4"),1,-1))</f>
        <v>0</v>
      </c>
      <c r="S1036" s="18" t="b">
        <f>IF(LEFT(C1036,1)="1",1,-1)*SUMIF([1]Budget!V:V,'Budget Worksheet for Pivot Tabl'!K1036,[1]Budget!AC:AC)=P1036</f>
        <v>1</v>
      </c>
    </row>
    <row r="1037" spans="1:19" x14ac:dyDescent="0.25">
      <c r="A1037" t="s">
        <v>16</v>
      </c>
      <c r="B1037" t="s">
        <v>2</v>
      </c>
      <c r="C1037" t="s">
        <v>8</v>
      </c>
      <c r="D1037" t="str">
        <f t="shared" si="16"/>
        <v>OUTFLOWS</v>
      </c>
      <c r="E1037" t="s">
        <v>112</v>
      </c>
      <c r="F1037" t="s">
        <v>113</v>
      </c>
      <c r="G1037" t="s">
        <v>434</v>
      </c>
      <c r="H1037" t="s">
        <v>435</v>
      </c>
      <c r="I1037" t="s">
        <v>443</v>
      </c>
      <c r="J1037" t="s">
        <v>444</v>
      </c>
      <c r="K1037" t="s">
        <v>1589</v>
      </c>
      <c r="L1037" t="s">
        <v>614</v>
      </c>
      <c r="M1037" s="17">
        <f>VLOOKUP($K1037,[1]Budget!$V:$AE,5,0)*IF($C1037="1 - Revenues",1,IF(AND($C1037="5 - Transfers",MID(I1037,15,1)="4"),1,-1))</f>
        <v>-3000</v>
      </c>
      <c r="N1037" s="17">
        <f>VLOOKUP($K1037,[1]Budget!$V:$AE,6,0)*IF($C1037="1 - Revenues",1,IF(AND($C1037="5 - Transfers",MID(J1037,15,1)="4"),1,-1))</f>
        <v>-1000</v>
      </c>
      <c r="O1037" s="17">
        <f>IFERROR(IF(RIGHT(LEFT(K1037,15),1)="4",VLOOKUP(K1037,'[1]Budget Worksheet'!A:B,2,0),-1*VLOOKUP(K1037,'[1]Budget Worksheet'!A:B,2,0)),0)</f>
        <v>0</v>
      </c>
      <c r="P1037" s="17">
        <f>VLOOKUP($K1037,[1]Budget!$V:$AE,8,0)*IF($C1037="1 - Revenues",1,IF(AND($C1037="5 - Transfers",MID($K1037,15,1)="4"),1,-1))</f>
        <v>0</v>
      </c>
      <c r="Q1037" s="17">
        <f>VLOOKUP($K1037,[1]Budget!$V:$AE,10,0)*IF($C1037="1 - Revenues",1,IF(AND($C1037="5 - Transfers",MID(K1037,15,1)="4"),1,-1))</f>
        <v>0</v>
      </c>
      <c r="S1037" s="18" t="b">
        <f>IF(LEFT(C1037,1)="1",1,-1)*SUMIF([1]Budget!V:V,'Budget Worksheet for Pivot Tabl'!K1037,[1]Budget!AC:AC)=P1037</f>
        <v>1</v>
      </c>
    </row>
    <row r="1038" spans="1:19" x14ac:dyDescent="0.25">
      <c r="A1038" t="s">
        <v>16</v>
      </c>
      <c r="B1038" t="s">
        <v>2</v>
      </c>
      <c r="C1038" t="s">
        <v>8</v>
      </c>
      <c r="D1038" t="str">
        <f t="shared" si="16"/>
        <v>OUTFLOWS</v>
      </c>
      <c r="E1038" t="s">
        <v>112</v>
      </c>
      <c r="F1038" t="s">
        <v>113</v>
      </c>
      <c r="G1038" t="s">
        <v>434</v>
      </c>
      <c r="H1038" t="s">
        <v>435</v>
      </c>
      <c r="I1038" t="s">
        <v>443</v>
      </c>
      <c r="J1038" t="s">
        <v>444</v>
      </c>
      <c r="K1038" t="s">
        <v>1590</v>
      </c>
      <c r="L1038" t="s">
        <v>616</v>
      </c>
      <c r="M1038" s="17">
        <f>VLOOKUP($K1038,[1]Budget!$V:$AE,5,0)*IF($C1038="1 - Revenues",1,IF(AND($C1038="5 - Transfers",MID(I1038,15,1)="4"),1,-1))</f>
        <v>-71000</v>
      </c>
      <c r="N1038" s="17">
        <f>VLOOKUP($K1038,[1]Budget!$V:$AE,6,0)*IF($C1038="1 - Revenues",1,IF(AND($C1038="5 - Transfers",MID(J1038,15,1)="4"),1,-1))</f>
        <v>-71000</v>
      </c>
      <c r="O1038" s="17">
        <f>IFERROR(IF(RIGHT(LEFT(K1038,15),1)="4",VLOOKUP(K1038,'[1]Budget Worksheet'!A:B,2,0),-1*VLOOKUP(K1038,'[1]Budget Worksheet'!A:B,2,0)),0)</f>
        <v>-71400</v>
      </c>
      <c r="P1038" s="17">
        <f>VLOOKUP($K1038,[1]Budget!$V:$AE,8,0)*IF($C1038="1 - Revenues",1,IF(AND($C1038="5 - Transfers",MID($K1038,15,1)="4"),1,-1))</f>
        <v>-92000</v>
      </c>
      <c r="Q1038" s="17">
        <f>VLOOKUP($K1038,[1]Budget!$V:$AE,10,0)*IF($C1038="1 - Revenues",1,IF(AND($C1038="5 - Transfers",MID(K1038,15,1)="4"),1,-1))</f>
        <v>-20600</v>
      </c>
      <c r="S1038" s="18" t="b">
        <f>IF(LEFT(C1038,1)="1",1,-1)*SUMIF([1]Budget!V:V,'Budget Worksheet for Pivot Tabl'!K1038,[1]Budget!AC:AC)=P1038</f>
        <v>1</v>
      </c>
    </row>
    <row r="1039" spans="1:19" x14ac:dyDescent="0.25">
      <c r="A1039" t="s">
        <v>16</v>
      </c>
      <c r="B1039" t="s">
        <v>2</v>
      </c>
      <c r="C1039" t="s">
        <v>8</v>
      </c>
      <c r="D1039" t="str">
        <f t="shared" si="16"/>
        <v>OUTFLOWS</v>
      </c>
      <c r="E1039" t="s">
        <v>112</v>
      </c>
      <c r="F1039" t="s">
        <v>113</v>
      </c>
      <c r="G1039" t="s">
        <v>434</v>
      </c>
      <c r="H1039" t="s">
        <v>435</v>
      </c>
      <c r="I1039" t="s">
        <v>443</v>
      </c>
      <c r="J1039" t="s">
        <v>444</v>
      </c>
      <c r="K1039" t="s">
        <v>1591</v>
      </c>
      <c r="L1039" t="s">
        <v>618</v>
      </c>
      <c r="M1039" s="17">
        <f>VLOOKUP($K1039,[1]Budget!$V:$AE,5,0)*IF($C1039="1 - Revenues",1,IF(AND($C1039="5 - Transfers",MID(I1039,15,1)="4"),1,-1))</f>
        <v>-10000</v>
      </c>
      <c r="N1039" s="17">
        <f>VLOOKUP($K1039,[1]Budget!$V:$AE,6,0)*IF($C1039="1 - Revenues",1,IF(AND($C1039="5 - Transfers",MID(J1039,15,1)="4"),1,-1))</f>
        <v>-3000</v>
      </c>
      <c r="O1039" s="17">
        <f>IFERROR(IF(RIGHT(LEFT(K1039,15),1)="4",VLOOKUP(K1039,'[1]Budget Worksheet'!A:B,2,0),-1*VLOOKUP(K1039,'[1]Budget Worksheet'!A:B,2,0)),0)</f>
        <v>-182</v>
      </c>
      <c r="P1039" s="17">
        <f>VLOOKUP($K1039,[1]Budget!$V:$AE,8,0)*IF($C1039="1 - Revenues",1,IF(AND($C1039="5 - Transfers",MID($K1039,15,1)="4"),1,-1))</f>
        <v>-182</v>
      </c>
      <c r="Q1039" s="17">
        <f>VLOOKUP($K1039,[1]Budget!$V:$AE,10,0)*IF($C1039="1 - Revenues",1,IF(AND($C1039="5 - Transfers",MID(K1039,15,1)="4"),1,-1))</f>
        <v>0</v>
      </c>
      <c r="S1039" s="18" t="b">
        <f>IF(LEFT(C1039,1)="1",1,-1)*SUMIF([1]Budget!V:V,'Budget Worksheet for Pivot Tabl'!K1039,[1]Budget!AC:AC)=P1039</f>
        <v>1</v>
      </c>
    </row>
    <row r="1040" spans="1:19" x14ac:dyDescent="0.25">
      <c r="A1040" t="s">
        <v>16</v>
      </c>
      <c r="B1040" t="s">
        <v>2</v>
      </c>
      <c r="C1040" t="s">
        <v>8</v>
      </c>
      <c r="D1040" t="str">
        <f t="shared" si="16"/>
        <v>OUTFLOWS</v>
      </c>
      <c r="E1040" t="s">
        <v>112</v>
      </c>
      <c r="F1040" t="s">
        <v>113</v>
      </c>
      <c r="G1040" t="s">
        <v>434</v>
      </c>
      <c r="H1040" t="s">
        <v>435</v>
      </c>
      <c r="I1040" t="s">
        <v>443</v>
      </c>
      <c r="J1040" t="s">
        <v>444</v>
      </c>
      <c r="K1040" t="s">
        <v>1592</v>
      </c>
      <c r="L1040" t="s">
        <v>620</v>
      </c>
      <c r="M1040" s="17">
        <f>VLOOKUP($K1040,[1]Budget!$V:$AE,5,0)*IF($C1040="1 - Revenues",1,IF(AND($C1040="5 - Transfers",MID(I1040,15,1)="4"),1,-1))</f>
        <v>-75000</v>
      </c>
      <c r="N1040" s="17">
        <f>VLOOKUP($K1040,[1]Budget!$V:$AE,6,0)*IF($C1040="1 - Revenues",1,IF(AND($C1040="5 - Transfers",MID(J1040,15,1)="4"),1,-1))</f>
        <v>-24000</v>
      </c>
      <c r="O1040" s="17">
        <f>IFERROR(IF(RIGHT(LEFT(K1040,15),1)="4",VLOOKUP(K1040,'[1]Budget Worksheet'!A:B,2,0),-1*VLOOKUP(K1040,'[1]Budget Worksheet'!A:B,2,0)),0)</f>
        <v>0</v>
      </c>
      <c r="P1040" s="17">
        <f>VLOOKUP($K1040,[1]Budget!$V:$AE,8,0)*IF($C1040="1 - Revenues",1,IF(AND($C1040="5 - Transfers",MID($K1040,15,1)="4"),1,-1))</f>
        <v>0</v>
      </c>
      <c r="Q1040" s="17">
        <f>VLOOKUP($K1040,[1]Budget!$V:$AE,10,0)*IF($C1040="1 - Revenues",1,IF(AND($C1040="5 - Transfers",MID(K1040,15,1)="4"),1,-1))</f>
        <v>0</v>
      </c>
      <c r="S1040" s="18" t="b">
        <f>IF(LEFT(C1040,1)="1",1,-1)*SUMIF([1]Budget!V:V,'Budget Worksheet for Pivot Tabl'!K1040,[1]Budget!AC:AC)=P1040</f>
        <v>1</v>
      </c>
    </row>
    <row r="1041" spans="1:19" x14ac:dyDescent="0.25">
      <c r="A1041" t="s">
        <v>16</v>
      </c>
      <c r="B1041" t="s">
        <v>2</v>
      </c>
      <c r="C1041" t="s">
        <v>8</v>
      </c>
      <c r="D1041" t="str">
        <f t="shared" si="16"/>
        <v>OUTFLOWS</v>
      </c>
      <c r="E1041" t="s">
        <v>112</v>
      </c>
      <c r="F1041" t="s">
        <v>113</v>
      </c>
      <c r="G1041" t="s">
        <v>434</v>
      </c>
      <c r="H1041" t="s">
        <v>435</v>
      </c>
      <c r="I1041" t="s">
        <v>443</v>
      </c>
      <c r="J1041" t="s">
        <v>444</v>
      </c>
      <c r="K1041" t="s">
        <v>1593</v>
      </c>
      <c r="L1041" t="s">
        <v>622</v>
      </c>
      <c r="M1041" s="17">
        <f>VLOOKUP($K1041,[1]Budget!$V:$AE,5,0)*IF($C1041="1 - Revenues",1,IF(AND($C1041="5 - Transfers",MID(I1041,15,1)="4"),1,-1))</f>
        <v>0</v>
      </c>
      <c r="N1041" s="17">
        <f>VLOOKUP($K1041,[1]Budget!$V:$AE,6,0)*IF($C1041="1 - Revenues",1,IF(AND($C1041="5 - Transfers",MID(J1041,15,1)="4"),1,-1))</f>
        <v>-18000</v>
      </c>
      <c r="O1041" s="17">
        <f>IFERROR(IF(RIGHT(LEFT(K1041,15),1)="4",VLOOKUP(K1041,'[1]Budget Worksheet'!A:B,2,0),-1*VLOOKUP(K1041,'[1]Budget Worksheet'!A:B,2,0)),0)</f>
        <v>0</v>
      </c>
      <c r="P1041" s="17">
        <f>VLOOKUP($K1041,[1]Budget!$V:$AE,8,0)*IF($C1041="1 - Revenues",1,IF(AND($C1041="5 - Transfers",MID($K1041,15,1)="4"),1,-1))</f>
        <v>0</v>
      </c>
      <c r="Q1041" s="17">
        <f>VLOOKUP($K1041,[1]Budget!$V:$AE,10,0)*IF($C1041="1 - Revenues",1,IF(AND($C1041="5 - Transfers",MID(K1041,15,1)="4"),1,-1))</f>
        <v>0</v>
      </c>
      <c r="S1041" s="18" t="b">
        <f>IF(LEFT(C1041,1)="1",1,-1)*SUMIF([1]Budget!V:V,'Budget Worksheet for Pivot Tabl'!K1041,[1]Budget!AC:AC)=P1041</f>
        <v>1</v>
      </c>
    </row>
    <row r="1042" spans="1:19" x14ac:dyDescent="0.25">
      <c r="A1042" t="s">
        <v>16</v>
      </c>
      <c r="B1042" t="s">
        <v>2</v>
      </c>
      <c r="C1042" t="s">
        <v>8</v>
      </c>
      <c r="D1042" t="str">
        <f t="shared" si="16"/>
        <v>OUTFLOWS</v>
      </c>
      <c r="E1042" t="s">
        <v>112</v>
      </c>
      <c r="F1042" t="s">
        <v>113</v>
      </c>
      <c r="G1042" t="s">
        <v>434</v>
      </c>
      <c r="H1042" t="s">
        <v>435</v>
      </c>
      <c r="I1042" t="s">
        <v>443</v>
      </c>
      <c r="J1042" t="s">
        <v>444</v>
      </c>
      <c r="K1042" t="s">
        <v>1594</v>
      </c>
      <c r="L1042" t="s">
        <v>1020</v>
      </c>
      <c r="M1042" s="17">
        <f>VLOOKUP($K1042,[1]Budget!$V:$AE,5,0)*IF($C1042="1 - Revenues",1,IF(AND($C1042="5 - Transfers",MID(I1042,15,1)="4"),1,-1))</f>
        <v>-9000</v>
      </c>
      <c r="N1042" s="17">
        <f>VLOOKUP($K1042,[1]Budget!$V:$AE,6,0)*IF($C1042="1 - Revenues",1,IF(AND($C1042="5 - Transfers",MID(J1042,15,1)="4"),1,-1))</f>
        <v>0</v>
      </c>
      <c r="O1042" s="17">
        <f>IFERROR(IF(RIGHT(LEFT(K1042,15),1)="4",VLOOKUP(K1042,'[1]Budget Worksheet'!A:B,2,0),-1*VLOOKUP(K1042,'[1]Budget Worksheet'!A:B,2,0)),0)</f>
        <v>-150</v>
      </c>
      <c r="P1042" s="17">
        <f>VLOOKUP($K1042,[1]Budget!$V:$AE,8,0)*IF($C1042="1 - Revenues",1,IF(AND($C1042="5 - Transfers",MID($K1042,15,1)="4"),1,-1))</f>
        <v>-150</v>
      </c>
      <c r="Q1042" s="17">
        <f>VLOOKUP($K1042,[1]Budget!$V:$AE,10,0)*IF($C1042="1 - Revenues",1,IF(AND($C1042="5 - Transfers",MID(K1042,15,1)="4"),1,-1))</f>
        <v>0</v>
      </c>
      <c r="S1042" s="18" t="b">
        <f>IF(LEFT(C1042,1)="1",1,-1)*SUMIF([1]Budget!V:V,'Budget Worksheet for Pivot Tabl'!K1042,[1]Budget!AC:AC)=P1042</f>
        <v>1</v>
      </c>
    </row>
    <row r="1043" spans="1:19" x14ac:dyDescent="0.25">
      <c r="A1043" t="s">
        <v>16</v>
      </c>
      <c r="B1043" t="s">
        <v>2</v>
      </c>
      <c r="C1043" t="s">
        <v>8</v>
      </c>
      <c r="D1043" t="str">
        <f t="shared" si="16"/>
        <v>OUTFLOWS</v>
      </c>
      <c r="E1043" t="s">
        <v>112</v>
      </c>
      <c r="F1043" t="s">
        <v>113</v>
      </c>
      <c r="G1043" t="s">
        <v>434</v>
      </c>
      <c r="H1043" t="s">
        <v>435</v>
      </c>
      <c r="I1043" t="s">
        <v>443</v>
      </c>
      <c r="J1043" t="s">
        <v>444</v>
      </c>
      <c r="K1043" t="s">
        <v>1595</v>
      </c>
      <c r="L1043" t="s">
        <v>472</v>
      </c>
      <c r="M1043" s="17">
        <f>VLOOKUP($K1043,[1]Budget!$V:$AE,5,0)*IF($C1043="1 - Revenues",1,IF(AND($C1043="5 - Transfers",MID(I1043,15,1)="4"),1,-1))</f>
        <v>-35000</v>
      </c>
      <c r="N1043" s="17">
        <f>VLOOKUP($K1043,[1]Budget!$V:$AE,6,0)*IF($C1043="1 - Revenues",1,IF(AND($C1043="5 - Transfers",MID(J1043,15,1)="4"),1,-1))</f>
        <v>-13000</v>
      </c>
      <c r="O1043" s="17">
        <f>IFERROR(IF(RIGHT(LEFT(K1043,15),1)="4",VLOOKUP(K1043,'[1]Budget Worksheet'!A:B,2,0),-1*VLOOKUP(K1043,'[1]Budget Worksheet'!A:B,2,0)),0)</f>
        <v>-977</v>
      </c>
      <c r="P1043" s="17">
        <f>VLOOKUP($K1043,[1]Budget!$V:$AE,8,0)*IF($C1043="1 - Revenues",1,IF(AND($C1043="5 - Transfers",MID($K1043,15,1)="4"),1,-1))</f>
        <v>-977</v>
      </c>
      <c r="Q1043" s="17">
        <f>VLOOKUP($K1043,[1]Budget!$V:$AE,10,0)*IF($C1043="1 - Revenues",1,IF(AND($C1043="5 - Transfers",MID(K1043,15,1)="4"),1,-1))</f>
        <v>0</v>
      </c>
      <c r="S1043" s="18" t="b">
        <f>IF(LEFT(C1043,1)="1",1,-1)*SUMIF([1]Budget!V:V,'Budget Worksheet for Pivot Tabl'!K1043,[1]Budget!AC:AC)=P1043</f>
        <v>1</v>
      </c>
    </row>
    <row r="1044" spans="1:19" x14ac:dyDescent="0.25">
      <c r="A1044" t="s">
        <v>16</v>
      </c>
      <c r="B1044" t="s">
        <v>2</v>
      </c>
      <c r="C1044" t="s">
        <v>8</v>
      </c>
      <c r="D1044" t="str">
        <f t="shared" si="16"/>
        <v>OUTFLOWS</v>
      </c>
      <c r="E1044" t="s">
        <v>112</v>
      </c>
      <c r="F1044" t="s">
        <v>113</v>
      </c>
      <c r="G1044" t="s">
        <v>434</v>
      </c>
      <c r="H1044" t="s">
        <v>435</v>
      </c>
      <c r="I1044" t="s">
        <v>443</v>
      </c>
      <c r="J1044" t="s">
        <v>444</v>
      </c>
      <c r="K1044" t="s">
        <v>1596</v>
      </c>
      <c r="L1044" t="s">
        <v>625</v>
      </c>
      <c r="M1044" s="17">
        <f>VLOOKUP($K1044,[1]Budget!$V:$AE,5,0)*IF($C1044="1 - Revenues",1,IF(AND($C1044="5 - Transfers",MID(I1044,15,1)="4"),1,-1))</f>
        <v>-1000</v>
      </c>
      <c r="N1044" s="17">
        <f>VLOOKUP($K1044,[1]Budget!$V:$AE,6,0)*IF($C1044="1 - Revenues",1,IF(AND($C1044="5 - Transfers",MID(J1044,15,1)="4"),1,-1))</f>
        <v>-1000</v>
      </c>
      <c r="O1044" s="17">
        <f>IFERROR(IF(RIGHT(LEFT(K1044,15),1)="4",VLOOKUP(K1044,'[1]Budget Worksheet'!A:B,2,0),-1*VLOOKUP(K1044,'[1]Budget Worksheet'!A:B,2,0)),0)</f>
        <v>-2000</v>
      </c>
      <c r="P1044" s="17">
        <f>VLOOKUP($K1044,[1]Budget!$V:$AE,8,0)*IF($C1044="1 - Revenues",1,IF(AND($C1044="5 - Transfers",MID($K1044,15,1)="4"),1,-1))</f>
        <v>-2000</v>
      </c>
      <c r="Q1044" s="17">
        <f>VLOOKUP($K1044,[1]Budget!$V:$AE,10,0)*IF($C1044="1 - Revenues",1,IF(AND($C1044="5 - Transfers",MID(K1044,15,1)="4"),1,-1))</f>
        <v>0</v>
      </c>
      <c r="S1044" s="18" t="b">
        <f>IF(LEFT(C1044,1)="1",1,-1)*SUMIF([1]Budget!V:V,'Budget Worksheet for Pivot Tabl'!K1044,[1]Budget!AC:AC)=P1044</f>
        <v>1</v>
      </c>
    </row>
    <row r="1045" spans="1:19" x14ac:dyDescent="0.25">
      <c r="A1045" t="s">
        <v>16</v>
      </c>
      <c r="B1045" t="s">
        <v>2</v>
      </c>
      <c r="C1045" t="s">
        <v>8</v>
      </c>
      <c r="D1045" t="str">
        <f t="shared" si="16"/>
        <v>OUTFLOWS</v>
      </c>
      <c r="E1045" t="s">
        <v>112</v>
      </c>
      <c r="F1045" t="s">
        <v>113</v>
      </c>
      <c r="G1045" t="s">
        <v>434</v>
      </c>
      <c r="H1045" t="s">
        <v>435</v>
      </c>
      <c r="I1045" t="s">
        <v>443</v>
      </c>
      <c r="J1045" t="s">
        <v>444</v>
      </c>
      <c r="K1045" t="s">
        <v>1597</v>
      </c>
      <c r="L1045" t="s">
        <v>627</v>
      </c>
      <c r="M1045" s="17">
        <f>VLOOKUP($K1045,[1]Budget!$V:$AE,5,0)*IF($C1045="1 - Revenues",1,IF(AND($C1045="5 - Transfers",MID(I1045,15,1)="4"),1,-1))</f>
        <v>-4000</v>
      </c>
      <c r="N1045" s="17">
        <f>VLOOKUP($K1045,[1]Budget!$V:$AE,6,0)*IF($C1045="1 - Revenues",1,IF(AND($C1045="5 - Transfers",MID(J1045,15,1)="4"),1,-1))</f>
        <v>-1000</v>
      </c>
      <c r="O1045" s="17">
        <f>IFERROR(IF(RIGHT(LEFT(K1045,15),1)="4",VLOOKUP(K1045,'[1]Budget Worksheet'!A:B,2,0),-1*VLOOKUP(K1045,'[1]Budget Worksheet'!A:B,2,0)),0)</f>
        <v>0</v>
      </c>
      <c r="P1045" s="17">
        <f>VLOOKUP($K1045,[1]Budget!$V:$AE,8,0)*IF($C1045="1 - Revenues",1,IF(AND($C1045="5 - Transfers",MID($K1045,15,1)="4"),1,-1))</f>
        <v>0</v>
      </c>
      <c r="Q1045" s="17">
        <f>VLOOKUP($K1045,[1]Budget!$V:$AE,10,0)*IF($C1045="1 - Revenues",1,IF(AND($C1045="5 - Transfers",MID(K1045,15,1)="4"),1,-1))</f>
        <v>0</v>
      </c>
      <c r="S1045" s="18" t="b">
        <f>IF(LEFT(C1045,1)="1",1,-1)*SUMIF([1]Budget!V:V,'Budget Worksheet for Pivot Tabl'!K1045,[1]Budget!AC:AC)=P1045</f>
        <v>1</v>
      </c>
    </row>
    <row r="1046" spans="1:19" x14ac:dyDescent="0.25">
      <c r="A1046" t="s">
        <v>16</v>
      </c>
      <c r="B1046" t="s">
        <v>2</v>
      </c>
      <c r="C1046" t="s">
        <v>8</v>
      </c>
      <c r="D1046" t="str">
        <f t="shared" si="16"/>
        <v>OUTFLOWS</v>
      </c>
      <c r="E1046" t="s">
        <v>112</v>
      </c>
      <c r="F1046" t="s">
        <v>113</v>
      </c>
      <c r="G1046" t="s">
        <v>434</v>
      </c>
      <c r="H1046" t="s">
        <v>435</v>
      </c>
      <c r="I1046" t="s">
        <v>443</v>
      </c>
      <c r="J1046" t="s">
        <v>444</v>
      </c>
      <c r="K1046" t="s">
        <v>1598</v>
      </c>
      <c r="L1046" t="s">
        <v>629</v>
      </c>
      <c r="M1046" s="17">
        <f>VLOOKUP($K1046,[1]Budget!$V:$AE,5,0)*IF($C1046="1 - Revenues",1,IF(AND($C1046="5 - Transfers",MID(I1046,15,1)="4"),1,-1))</f>
        <v>-82000</v>
      </c>
      <c r="N1046" s="17">
        <f>VLOOKUP($K1046,[1]Budget!$V:$AE,6,0)*IF($C1046="1 - Revenues",1,IF(AND($C1046="5 - Transfers",MID(J1046,15,1)="4"),1,-1))</f>
        <v>-74000</v>
      </c>
      <c r="O1046" s="17">
        <f>IFERROR(IF(RIGHT(LEFT(K1046,15),1)="4",VLOOKUP(K1046,'[1]Budget Worksheet'!A:B,2,0),-1*VLOOKUP(K1046,'[1]Budget Worksheet'!A:B,2,0)),0)</f>
        <v>-74500</v>
      </c>
      <c r="P1046" s="17">
        <f>VLOOKUP($K1046,[1]Budget!$V:$AE,8,0)*IF($C1046="1 - Revenues",1,IF(AND($C1046="5 - Transfers",MID($K1046,15,1)="4"),1,-1))</f>
        <v>-74500</v>
      </c>
      <c r="Q1046" s="17">
        <f>VLOOKUP($K1046,[1]Budget!$V:$AE,10,0)*IF($C1046="1 - Revenues",1,IF(AND($C1046="5 - Transfers",MID(K1046,15,1)="4"),1,-1))</f>
        <v>0</v>
      </c>
      <c r="S1046" s="18" t="b">
        <f>IF(LEFT(C1046,1)="1",1,-1)*SUMIF([1]Budget!V:V,'Budget Worksheet for Pivot Tabl'!K1046,[1]Budget!AC:AC)=P1046</f>
        <v>1</v>
      </c>
    </row>
    <row r="1047" spans="1:19" x14ac:dyDescent="0.25">
      <c r="A1047" t="s">
        <v>16</v>
      </c>
      <c r="B1047" t="s">
        <v>2</v>
      </c>
      <c r="C1047" t="s">
        <v>9</v>
      </c>
      <c r="D1047" t="str">
        <f t="shared" si="16"/>
        <v>OUTFLOWS</v>
      </c>
      <c r="E1047" t="s">
        <v>112</v>
      </c>
      <c r="F1047" t="s">
        <v>113</v>
      </c>
      <c r="G1047" t="s">
        <v>434</v>
      </c>
      <c r="H1047" t="s">
        <v>435</v>
      </c>
      <c r="I1047" t="s">
        <v>443</v>
      </c>
      <c r="J1047" t="s">
        <v>444</v>
      </c>
      <c r="K1047" t="s">
        <v>1599</v>
      </c>
      <c r="L1047" t="s">
        <v>476</v>
      </c>
      <c r="M1047" s="17">
        <f>VLOOKUP($K1047,[1]Budget!$V:$AE,5,0)*IF($C1047="1 - Revenues",1,IF(AND($C1047="5 - Transfers",MID(I1047,15,1)="4"),1,-1))</f>
        <v>0</v>
      </c>
      <c r="N1047" s="17">
        <f>VLOOKUP($K1047,[1]Budget!$V:$AE,6,0)*IF($C1047="1 - Revenues",1,IF(AND($C1047="5 - Transfers",MID(J1047,15,1)="4"),1,-1))</f>
        <v>0</v>
      </c>
      <c r="O1047" s="17">
        <f>IFERROR(IF(RIGHT(LEFT(K1047,15),1)="4",VLOOKUP(K1047,'[1]Budget Worksheet'!A:B,2,0),-1*VLOOKUP(K1047,'[1]Budget Worksheet'!A:B,2,0)),0)</f>
        <v>0</v>
      </c>
      <c r="P1047" s="17">
        <f>VLOOKUP($K1047,[1]Budget!$V:$AE,8,0)*IF($C1047="1 - Revenues",1,IF(AND($C1047="5 - Transfers",MID($K1047,15,1)="4"),1,-1))</f>
        <v>0</v>
      </c>
      <c r="Q1047" s="17">
        <f>VLOOKUP($K1047,[1]Budget!$V:$AE,10,0)*IF($C1047="1 - Revenues",1,IF(AND($C1047="5 - Transfers",MID(K1047,15,1)="4"),1,-1))</f>
        <v>0</v>
      </c>
      <c r="S1047" s="18" t="b">
        <f>IF(LEFT(C1047,1)="1",1,-1)*SUMIF([1]Budget!V:V,'Budget Worksheet for Pivot Tabl'!K1047,[1]Budget!AC:AC)=P1047</f>
        <v>1</v>
      </c>
    </row>
    <row r="1048" spans="1:19" x14ac:dyDescent="0.25">
      <c r="A1048" t="s">
        <v>16</v>
      </c>
      <c r="B1048" t="s">
        <v>2</v>
      </c>
      <c r="C1048" t="s">
        <v>9</v>
      </c>
      <c r="D1048" t="str">
        <f t="shared" si="16"/>
        <v>OUTFLOWS</v>
      </c>
      <c r="E1048" t="s">
        <v>112</v>
      </c>
      <c r="F1048" t="s">
        <v>113</v>
      </c>
      <c r="G1048" t="s">
        <v>434</v>
      </c>
      <c r="H1048" t="s">
        <v>435</v>
      </c>
      <c r="I1048" t="s">
        <v>443</v>
      </c>
      <c r="J1048" t="s">
        <v>444</v>
      </c>
      <c r="K1048" t="s">
        <v>1600</v>
      </c>
      <c r="L1048" t="s">
        <v>1371</v>
      </c>
      <c r="M1048" s="17">
        <f>VLOOKUP($K1048,[1]Budget!$V:$AE,5,0)*IF($C1048="1 - Revenues",1,IF(AND($C1048="5 - Transfers",MID(I1048,15,1)="4"),1,-1))</f>
        <v>-7000</v>
      </c>
      <c r="N1048" s="17">
        <f>VLOOKUP($K1048,[1]Budget!$V:$AE,6,0)*IF($C1048="1 - Revenues",1,IF(AND($C1048="5 - Transfers",MID(J1048,15,1)="4"),1,-1))</f>
        <v>-6000</v>
      </c>
      <c r="O1048" s="17">
        <f>IFERROR(IF(RIGHT(LEFT(K1048,15),1)="4",VLOOKUP(K1048,'[1]Budget Worksheet'!A:B,2,0),-1*VLOOKUP(K1048,'[1]Budget Worksheet'!A:B,2,0)),0)</f>
        <v>0</v>
      </c>
      <c r="P1048" s="17">
        <f>VLOOKUP($K1048,[1]Budget!$V:$AE,8,0)*IF($C1048="1 - Revenues",1,IF(AND($C1048="5 - Transfers",MID($K1048,15,1)="4"),1,-1))</f>
        <v>0</v>
      </c>
      <c r="Q1048" s="17">
        <f>VLOOKUP($K1048,[1]Budget!$V:$AE,10,0)*IF($C1048="1 - Revenues",1,IF(AND($C1048="5 - Transfers",MID(K1048,15,1)="4"),1,-1))</f>
        <v>0</v>
      </c>
      <c r="S1048" s="18" t="b">
        <f>IF(LEFT(C1048,1)="1",1,-1)*SUMIF([1]Budget!V:V,'Budget Worksheet for Pivot Tabl'!K1048,[1]Budget!AC:AC)=P1048</f>
        <v>1</v>
      </c>
    </row>
    <row r="1049" spans="1:19" x14ac:dyDescent="0.25">
      <c r="A1049" t="s">
        <v>16</v>
      </c>
      <c r="B1049" t="s">
        <v>2</v>
      </c>
      <c r="C1049" t="s">
        <v>9</v>
      </c>
      <c r="D1049" t="str">
        <f t="shared" si="16"/>
        <v>OUTFLOWS</v>
      </c>
      <c r="E1049" t="s">
        <v>112</v>
      </c>
      <c r="F1049" t="s">
        <v>113</v>
      </c>
      <c r="G1049" t="s">
        <v>434</v>
      </c>
      <c r="H1049" t="s">
        <v>435</v>
      </c>
      <c r="I1049" t="s">
        <v>443</v>
      </c>
      <c r="J1049" t="s">
        <v>444</v>
      </c>
      <c r="K1049" t="s">
        <v>1601</v>
      </c>
      <c r="L1049" t="s">
        <v>674</v>
      </c>
      <c r="M1049" s="17">
        <f>VLOOKUP($K1049,[1]Budget!$V:$AE,5,0)*IF($C1049="1 - Revenues",1,IF(AND($C1049="5 - Transfers",MID(I1049,15,1)="4"),1,-1))</f>
        <v>-129000</v>
      </c>
      <c r="N1049" s="17">
        <f>VLOOKUP($K1049,[1]Budget!$V:$AE,6,0)*IF($C1049="1 - Revenues",1,IF(AND($C1049="5 - Transfers",MID(J1049,15,1)="4"),1,-1))</f>
        <v>-137000</v>
      </c>
      <c r="O1049" s="17">
        <f>IFERROR(IF(RIGHT(LEFT(K1049,15),1)="4",VLOOKUP(K1049,'[1]Budget Worksheet'!A:B,2,0),-1*VLOOKUP(K1049,'[1]Budget Worksheet'!A:B,2,0)),0)</f>
        <v>0</v>
      </c>
      <c r="P1049" s="17">
        <f>VLOOKUP($K1049,[1]Budget!$V:$AE,8,0)*IF($C1049="1 - Revenues",1,IF(AND($C1049="5 - Transfers",MID($K1049,15,1)="4"),1,-1))</f>
        <v>0</v>
      </c>
      <c r="Q1049" s="17">
        <f>VLOOKUP($K1049,[1]Budget!$V:$AE,10,0)*IF($C1049="1 - Revenues",1,IF(AND($C1049="5 - Transfers",MID(K1049,15,1)="4"),1,-1))</f>
        <v>0</v>
      </c>
      <c r="S1049" s="18" t="b">
        <f>IF(LEFT(C1049,1)="1",1,-1)*SUMIF([1]Budget!V:V,'Budget Worksheet for Pivot Tabl'!K1049,[1]Budget!AC:AC)=P1049</f>
        <v>1</v>
      </c>
    </row>
    <row r="1050" spans="1:19" x14ac:dyDescent="0.25">
      <c r="A1050" t="s">
        <v>16</v>
      </c>
      <c r="B1050" t="s">
        <v>2</v>
      </c>
      <c r="C1050" t="s">
        <v>9</v>
      </c>
      <c r="D1050" t="str">
        <f t="shared" si="16"/>
        <v>OUTFLOWS</v>
      </c>
      <c r="E1050" t="s">
        <v>112</v>
      </c>
      <c r="F1050" t="s">
        <v>113</v>
      </c>
      <c r="G1050" t="s">
        <v>434</v>
      </c>
      <c r="H1050" t="s">
        <v>435</v>
      </c>
      <c r="I1050" t="s">
        <v>443</v>
      </c>
      <c r="J1050" t="s">
        <v>444</v>
      </c>
      <c r="K1050" t="s">
        <v>1602</v>
      </c>
      <c r="L1050" t="s">
        <v>482</v>
      </c>
      <c r="M1050" s="17">
        <f>VLOOKUP($K1050,[1]Budget!$V:$AE,5,0)*IF($C1050="1 - Revenues",1,IF(AND($C1050="5 - Transfers",MID(I1050,15,1)="4"),1,-1))</f>
        <v>-135000</v>
      </c>
      <c r="N1050" s="17">
        <f>VLOOKUP($K1050,[1]Budget!$V:$AE,6,0)*IF($C1050="1 - Revenues",1,IF(AND($C1050="5 - Transfers",MID(J1050,15,1)="4"),1,-1))</f>
        <v>-124000</v>
      </c>
      <c r="O1050" s="17">
        <f>IFERROR(IF(RIGHT(LEFT(K1050,15),1)="4",VLOOKUP(K1050,'[1]Budget Worksheet'!A:B,2,0),-1*VLOOKUP(K1050,'[1]Budget Worksheet'!A:B,2,0)),0)</f>
        <v>0</v>
      </c>
      <c r="P1050" s="17">
        <f>VLOOKUP($K1050,[1]Budget!$V:$AE,8,0)*IF($C1050="1 - Revenues",1,IF(AND($C1050="5 - Transfers",MID($K1050,15,1)="4"),1,-1))</f>
        <v>0</v>
      </c>
      <c r="Q1050" s="17">
        <f>VLOOKUP($K1050,[1]Budget!$V:$AE,10,0)*IF($C1050="1 - Revenues",1,IF(AND($C1050="5 - Transfers",MID(K1050,15,1)="4"),1,-1))</f>
        <v>0</v>
      </c>
      <c r="S1050" s="18" t="b">
        <f>IF(LEFT(C1050,1)="1",1,-1)*SUMIF([1]Budget!V:V,'Budget Worksheet for Pivot Tabl'!K1050,[1]Budget!AC:AC)=P1050</f>
        <v>1</v>
      </c>
    </row>
    <row r="1051" spans="1:19" x14ac:dyDescent="0.25">
      <c r="A1051" t="s">
        <v>16</v>
      </c>
      <c r="B1051" t="s">
        <v>2</v>
      </c>
      <c r="C1051" t="s">
        <v>9</v>
      </c>
      <c r="D1051" t="str">
        <f t="shared" si="16"/>
        <v>OUTFLOWS</v>
      </c>
      <c r="E1051" t="s">
        <v>112</v>
      </c>
      <c r="F1051" t="s">
        <v>113</v>
      </c>
      <c r="G1051" t="s">
        <v>434</v>
      </c>
      <c r="H1051" t="s">
        <v>435</v>
      </c>
      <c r="I1051" t="s">
        <v>443</v>
      </c>
      <c r="J1051" t="s">
        <v>444</v>
      </c>
      <c r="K1051" t="s">
        <v>1603</v>
      </c>
      <c r="L1051" t="s">
        <v>633</v>
      </c>
      <c r="M1051" s="17">
        <f>VLOOKUP($K1051,[1]Budget!$V:$AE,5,0)*IF($C1051="1 - Revenues",1,IF(AND($C1051="5 - Transfers",MID(I1051,15,1)="4"),1,-1))</f>
        <v>-8000</v>
      </c>
      <c r="N1051" s="17">
        <f>VLOOKUP($K1051,[1]Budget!$V:$AE,6,0)*IF($C1051="1 - Revenues",1,IF(AND($C1051="5 - Transfers",MID(J1051,15,1)="4"),1,-1))</f>
        <v>-8000</v>
      </c>
      <c r="O1051" s="17">
        <f>IFERROR(IF(RIGHT(LEFT(K1051,15),1)="4",VLOOKUP(K1051,'[1]Budget Worksheet'!A:B,2,0),-1*VLOOKUP(K1051,'[1]Budget Worksheet'!A:B,2,0)),0)</f>
        <v>0</v>
      </c>
      <c r="P1051" s="17">
        <f>VLOOKUP($K1051,[1]Budget!$V:$AE,8,0)*IF($C1051="1 - Revenues",1,IF(AND($C1051="5 - Transfers",MID($K1051,15,1)="4"),1,-1))</f>
        <v>0</v>
      </c>
      <c r="Q1051" s="17">
        <f>VLOOKUP($K1051,[1]Budget!$V:$AE,10,0)*IF($C1051="1 - Revenues",1,IF(AND($C1051="5 - Transfers",MID(K1051,15,1)="4"),1,-1))</f>
        <v>0</v>
      </c>
      <c r="S1051" s="18" t="b">
        <f>IF(LEFT(C1051,1)="1",1,-1)*SUMIF([1]Budget!V:V,'Budget Worksheet for Pivot Tabl'!K1051,[1]Budget!AC:AC)=P1051</f>
        <v>1</v>
      </c>
    </row>
    <row r="1052" spans="1:19" x14ac:dyDescent="0.25">
      <c r="A1052" t="s">
        <v>16</v>
      </c>
      <c r="B1052" t="s">
        <v>2</v>
      </c>
      <c r="C1052" t="s">
        <v>9</v>
      </c>
      <c r="D1052" t="str">
        <f t="shared" si="16"/>
        <v>OUTFLOWS</v>
      </c>
      <c r="E1052" t="s">
        <v>112</v>
      </c>
      <c r="F1052" t="s">
        <v>113</v>
      </c>
      <c r="G1052" t="s">
        <v>434</v>
      </c>
      <c r="H1052" t="s">
        <v>435</v>
      </c>
      <c r="I1052" t="s">
        <v>443</v>
      </c>
      <c r="J1052" t="s">
        <v>444</v>
      </c>
      <c r="K1052" t="s">
        <v>1604</v>
      </c>
      <c r="L1052" t="s">
        <v>635</v>
      </c>
      <c r="M1052" s="17">
        <f>VLOOKUP($K1052,[1]Budget!$V:$AE,5,0)*IF($C1052="1 - Revenues",1,IF(AND($C1052="5 - Transfers",MID(I1052,15,1)="4"),1,-1))</f>
        <v>-3000</v>
      </c>
      <c r="N1052" s="17">
        <f>VLOOKUP($K1052,[1]Budget!$V:$AE,6,0)*IF($C1052="1 - Revenues",1,IF(AND($C1052="5 - Transfers",MID(J1052,15,1)="4"),1,-1))</f>
        <v>-9000</v>
      </c>
      <c r="O1052" s="17">
        <f>IFERROR(IF(RIGHT(LEFT(K1052,15),1)="4",VLOOKUP(K1052,'[1]Budget Worksheet'!A:B,2,0),-1*VLOOKUP(K1052,'[1]Budget Worksheet'!A:B,2,0)),0)</f>
        <v>0</v>
      </c>
      <c r="P1052" s="17">
        <f>VLOOKUP($K1052,[1]Budget!$V:$AE,8,0)*IF($C1052="1 - Revenues",1,IF(AND($C1052="5 - Transfers",MID($K1052,15,1)="4"),1,-1))</f>
        <v>0</v>
      </c>
      <c r="Q1052" s="17">
        <f>VLOOKUP($K1052,[1]Budget!$V:$AE,10,0)*IF($C1052="1 - Revenues",1,IF(AND($C1052="5 - Transfers",MID(K1052,15,1)="4"),1,-1))</f>
        <v>0</v>
      </c>
      <c r="S1052" s="18" t="b">
        <f>IF(LEFT(C1052,1)="1",1,-1)*SUMIF([1]Budget!V:V,'Budget Worksheet for Pivot Tabl'!K1052,[1]Budget!AC:AC)=P1052</f>
        <v>1</v>
      </c>
    </row>
    <row r="1053" spans="1:19" x14ac:dyDescent="0.25">
      <c r="A1053" t="s">
        <v>16</v>
      </c>
      <c r="B1053" t="s">
        <v>2</v>
      </c>
      <c r="C1053" t="s">
        <v>9</v>
      </c>
      <c r="D1053" t="str">
        <f t="shared" si="16"/>
        <v>OUTFLOWS</v>
      </c>
      <c r="E1053" t="s">
        <v>112</v>
      </c>
      <c r="F1053" t="s">
        <v>113</v>
      </c>
      <c r="G1053" t="s">
        <v>434</v>
      </c>
      <c r="H1053" t="s">
        <v>435</v>
      </c>
      <c r="I1053" t="s">
        <v>443</v>
      </c>
      <c r="J1053" t="s">
        <v>444</v>
      </c>
      <c r="K1053" t="s">
        <v>1605</v>
      </c>
      <c r="L1053" t="s">
        <v>484</v>
      </c>
      <c r="M1053" s="17">
        <f>VLOOKUP($K1053,[1]Budget!$V:$AE,5,0)*IF($C1053="1 - Revenues",1,IF(AND($C1053="5 - Transfers",MID(I1053,15,1)="4"),1,-1))</f>
        <v>-3000</v>
      </c>
      <c r="N1053" s="17">
        <f>VLOOKUP($K1053,[1]Budget!$V:$AE,6,0)*IF($C1053="1 - Revenues",1,IF(AND($C1053="5 - Transfers",MID(J1053,15,1)="4"),1,-1))</f>
        <v>-3000</v>
      </c>
      <c r="O1053" s="17">
        <f>IFERROR(IF(RIGHT(LEFT(K1053,15),1)="4",VLOOKUP(K1053,'[1]Budget Worksheet'!A:B,2,0),-1*VLOOKUP(K1053,'[1]Budget Worksheet'!A:B,2,0)),0)</f>
        <v>0</v>
      </c>
      <c r="P1053" s="17">
        <f>VLOOKUP($K1053,[1]Budget!$V:$AE,8,0)*IF($C1053="1 - Revenues",1,IF(AND($C1053="5 - Transfers",MID($K1053,15,1)="4"),1,-1))</f>
        <v>0</v>
      </c>
      <c r="Q1053" s="17">
        <f>VLOOKUP($K1053,[1]Budget!$V:$AE,10,0)*IF($C1053="1 - Revenues",1,IF(AND($C1053="5 - Transfers",MID(K1053,15,1)="4"),1,-1))</f>
        <v>0</v>
      </c>
      <c r="S1053" s="18" t="b">
        <f>IF(LEFT(C1053,1)="1",1,-1)*SUMIF([1]Budget!V:V,'Budget Worksheet for Pivot Tabl'!K1053,[1]Budget!AC:AC)=P1053</f>
        <v>1</v>
      </c>
    </row>
    <row r="1054" spans="1:19" x14ac:dyDescent="0.25">
      <c r="A1054" t="s">
        <v>16</v>
      </c>
      <c r="B1054" t="s">
        <v>2</v>
      </c>
      <c r="C1054" t="s">
        <v>9</v>
      </c>
      <c r="D1054" t="str">
        <f t="shared" si="16"/>
        <v>OUTFLOWS</v>
      </c>
      <c r="E1054" t="s">
        <v>112</v>
      </c>
      <c r="F1054" t="s">
        <v>113</v>
      </c>
      <c r="G1054" t="s">
        <v>434</v>
      </c>
      <c r="H1054" t="s">
        <v>435</v>
      </c>
      <c r="I1054" t="s">
        <v>443</v>
      </c>
      <c r="J1054" t="s">
        <v>444</v>
      </c>
      <c r="K1054" t="s">
        <v>1606</v>
      </c>
      <c r="L1054" t="s">
        <v>640</v>
      </c>
      <c r="M1054" s="17">
        <f>VLOOKUP($K1054,[1]Budget!$V:$AE,5,0)*IF($C1054="1 - Revenues",1,IF(AND($C1054="5 - Transfers",MID(I1054,15,1)="4"),1,-1))</f>
        <v>-68000</v>
      </c>
      <c r="N1054" s="17">
        <f>VLOOKUP($K1054,[1]Budget!$V:$AE,6,0)*IF($C1054="1 - Revenues",1,IF(AND($C1054="5 - Transfers",MID(J1054,15,1)="4"),1,-1))</f>
        <v>-56000</v>
      </c>
      <c r="O1054" s="17">
        <f>IFERROR(IF(RIGHT(LEFT(K1054,15),1)="4",VLOOKUP(K1054,'[1]Budget Worksheet'!A:B,2,0),-1*VLOOKUP(K1054,'[1]Budget Worksheet'!A:B,2,0)),0)</f>
        <v>0</v>
      </c>
      <c r="P1054" s="17">
        <f>VLOOKUP($K1054,[1]Budget!$V:$AE,8,0)*IF($C1054="1 - Revenues",1,IF(AND($C1054="5 - Transfers",MID($K1054,15,1)="4"),1,-1))</f>
        <v>0</v>
      </c>
      <c r="Q1054" s="17">
        <f>VLOOKUP($K1054,[1]Budget!$V:$AE,10,0)*IF($C1054="1 - Revenues",1,IF(AND($C1054="5 - Transfers",MID(K1054,15,1)="4"),1,-1))</f>
        <v>0</v>
      </c>
      <c r="S1054" s="18" t="b">
        <f>IF(LEFT(C1054,1)="1",1,-1)*SUMIF([1]Budget!V:V,'Budget Worksheet for Pivot Tabl'!K1054,[1]Budget!AC:AC)=P1054</f>
        <v>1</v>
      </c>
    </row>
    <row r="1055" spans="1:19" x14ac:dyDescent="0.25">
      <c r="A1055" t="s">
        <v>16</v>
      </c>
      <c r="B1055" t="s">
        <v>2</v>
      </c>
      <c r="C1055" t="s">
        <v>9</v>
      </c>
      <c r="D1055" t="str">
        <f t="shared" si="16"/>
        <v>OUTFLOWS</v>
      </c>
      <c r="E1055" t="s">
        <v>112</v>
      </c>
      <c r="F1055" t="s">
        <v>113</v>
      </c>
      <c r="G1055" t="s">
        <v>434</v>
      </c>
      <c r="H1055" t="s">
        <v>435</v>
      </c>
      <c r="I1055" t="s">
        <v>443</v>
      </c>
      <c r="J1055" t="s">
        <v>444</v>
      </c>
      <c r="K1055" t="s">
        <v>1607</v>
      </c>
      <c r="L1055" t="s">
        <v>900</v>
      </c>
      <c r="M1055" s="17">
        <f>VLOOKUP($K1055,[1]Budget!$V:$AE,5,0)*IF($C1055="1 - Revenues",1,IF(AND($C1055="5 - Transfers",MID(I1055,15,1)="4"),1,-1))</f>
        <v>-8000</v>
      </c>
      <c r="N1055" s="17">
        <f>VLOOKUP($K1055,[1]Budget!$V:$AE,6,0)*IF($C1055="1 - Revenues",1,IF(AND($C1055="5 - Transfers",MID(J1055,15,1)="4"),1,-1))</f>
        <v>-6000</v>
      </c>
      <c r="O1055" s="17">
        <f>IFERROR(IF(RIGHT(LEFT(K1055,15),1)="4",VLOOKUP(K1055,'[1]Budget Worksheet'!A:B,2,0),-1*VLOOKUP(K1055,'[1]Budget Worksheet'!A:B,2,0)),0)</f>
        <v>0</v>
      </c>
      <c r="P1055" s="17">
        <f>VLOOKUP($K1055,[1]Budget!$V:$AE,8,0)*IF($C1055="1 - Revenues",1,IF(AND($C1055="5 - Transfers",MID($K1055,15,1)="4"),1,-1))</f>
        <v>0</v>
      </c>
      <c r="Q1055" s="17">
        <f>VLOOKUP($K1055,[1]Budget!$V:$AE,10,0)*IF($C1055="1 - Revenues",1,IF(AND($C1055="5 - Transfers",MID(K1055,15,1)="4"),1,-1))</f>
        <v>0</v>
      </c>
      <c r="S1055" s="18" t="b">
        <f>IF(LEFT(C1055,1)="1",1,-1)*SUMIF([1]Budget!V:V,'Budget Worksheet for Pivot Tabl'!K1055,[1]Budget!AC:AC)=P1055</f>
        <v>1</v>
      </c>
    </row>
    <row r="1056" spans="1:19" x14ac:dyDescent="0.25">
      <c r="A1056" t="s">
        <v>16</v>
      </c>
      <c r="B1056" t="s">
        <v>2</v>
      </c>
      <c r="C1056" t="s">
        <v>9</v>
      </c>
      <c r="D1056" t="str">
        <f t="shared" si="16"/>
        <v>OUTFLOWS</v>
      </c>
      <c r="E1056" t="s">
        <v>112</v>
      </c>
      <c r="F1056" t="s">
        <v>113</v>
      </c>
      <c r="G1056" t="s">
        <v>434</v>
      </c>
      <c r="H1056" t="s">
        <v>435</v>
      </c>
      <c r="I1056" t="s">
        <v>443</v>
      </c>
      <c r="J1056" t="s">
        <v>444</v>
      </c>
      <c r="K1056" t="s">
        <v>1608</v>
      </c>
      <c r="L1056" t="s">
        <v>1037</v>
      </c>
      <c r="M1056" s="17">
        <f>VLOOKUP($K1056,[1]Budget!$V:$AE,5,0)*IF($C1056="1 - Revenues",1,IF(AND($C1056="5 - Transfers",MID(I1056,15,1)="4"),1,-1))</f>
        <v>-92000</v>
      </c>
      <c r="N1056" s="17">
        <f>VLOOKUP($K1056,[1]Budget!$V:$AE,6,0)*IF($C1056="1 - Revenues",1,IF(AND($C1056="5 - Transfers",MID(J1056,15,1)="4"),1,-1))</f>
        <v>-76000</v>
      </c>
      <c r="O1056" s="17">
        <f>IFERROR(IF(RIGHT(LEFT(K1056,15),1)="4",VLOOKUP(K1056,'[1]Budget Worksheet'!A:B,2,0),-1*VLOOKUP(K1056,'[1]Budget Worksheet'!A:B,2,0)),0)</f>
        <v>0</v>
      </c>
      <c r="P1056" s="17">
        <f>VLOOKUP($K1056,[1]Budget!$V:$AE,8,0)*IF($C1056="1 - Revenues",1,IF(AND($C1056="5 - Transfers",MID($K1056,15,1)="4"),1,-1))</f>
        <v>0</v>
      </c>
      <c r="Q1056" s="17">
        <f>VLOOKUP($K1056,[1]Budget!$V:$AE,10,0)*IF($C1056="1 - Revenues",1,IF(AND($C1056="5 - Transfers",MID(K1056,15,1)="4"),1,-1))</f>
        <v>0</v>
      </c>
      <c r="S1056" s="18" t="b">
        <f>IF(LEFT(C1056,1)="1",1,-1)*SUMIF([1]Budget!V:V,'Budget Worksheet for Pivot Tabl'!K1056,[1]Budget!AC:AC)=P1056</f>
        <v>1</v>
      </c>
    </row>
    <row r="1057" spans="1:19" x14ac:dyDescent="0.25">
      <c r="A1057" t="s">
        <v>16</v>
      </c>
      <c r="B1057" t="s">
        <v>2</v>
      </c>
      <c r="C1057" t="s">
        <v>9</v>
      </c>
      <c r="D1057" t="str">
        <f t="shared" si="16"/>
        <v>OUTFLOWS</v>
      </c>
      <c r="E1057" t="s">
        <v>112</v>
      </c>
      <c r="F1057" t="s">
        <v>113</v>
      </c>
      <c r="G1057" t="s">
        <v>434</v>
      </c>
      <c r="H1057" t="s">
        <v>435</v>
      </c>
      <c r="I1057" t="s">
        <v>443</v>
      </c>
      <c r="J1057" t="s">
        <v>444</v>
      </c>
      <c r="K1057" t="s">
        <v>1609</v>
      </c>
      <c r="L1057" t="s">
        <v>1610</v>
      </c>
      <c r="M1057" s="17">
        <f>VLOOKUP($K1057,[1]Budget!$V:$AE,5,0)*IF($C1057="1 - Revenues",1,IF(AND($C1057="5 - Transfers",MID(I1057,15,1)="4"),1,-1))</f>
        <v>0</v>
      </c>
      <c r="N1057" s="17">
        <f>VLOOKUP($K1057,[1]Budget!$V:$AE,6,0)*IF($C1057="1 - Revenues",1,IF(AND($C1057="5 - Transfers",MID(J1057,15,1)="4"),1,-1))</f>
        <v>0</v>
      </c>
      <c r="O1057" s="17">
        <f>IFERROR(IF(RIGHT(LEFT(K1057,15),1)="4",VLOOKUP(K1057,'[1]Budget Worksheet'!A:B,2,0),-1*VLOOKUP(K1057,'[1]Budget Worksheet'!A:B,2,0)),0)</f>
        <v>0</v>
      </c>
      <c r="P1057" s="17">
        <f>VLOOKUP($K1057,[1]Budget!$V:$AE,8,0)*IF($C1057="1 - Revenues",1,IF(AND($C1057="5 - Transfers",MID($K1057,15,1)="4"),1,-1))</f>
        <v>0</v>
      </c>
      <c r="Q1057" s="17">
        <f>VLOOKUP($K1057,[1]Budget!$V:$AE,10,0)*IF($C1057="1 - Revenues",1,IF(AND($C1057="5 - Transfers",MID(K1057,15,1)="4"),1,-1))</f>
        <v>0</v>
      </c>
      <c r="S1057" s="18" t="b">
        <f>IF(LEFT(C1057,1)="1",1,-1)*SUMIF([1]Budget!V:V,'Budget Worksheet for Pivot Tabl'!K1057,[1]Budget!AC:AC)=P1057</f>
        <v>1</v>
      </c>
    </row>
    <row r="1058" spans="1:19" x14ac:dyDescent="0.25">
      <c r="A1058" t="s">
        <v>16</v>
      </c>
      <c r="B1058" t="s">
        <v>2</v>
      </c>
      <c r="C1058" t="s">
        <v>9</v>
      </c>
      <c r="D1058" t="str">
        <f t="shared" si="16"/>
        <v>OUTFLOWS</v>
      </c>
      <c r="E1058" t="s">
        <v>112</v>
      </c>
      <c r="F1058" t="s">
        <v>113</v>
      </c>
      <c r="G1058" t="s">
        <v>434</v>
      </c>
      <c r="H1058" t="s">
        <v>435</v>
      </c>
      <c r="I1058" t="s">
        <v>443</v>
      </c>
      <c r="J1058" t="s">
        <v>444</v>
      </c>
      <c r="K1058" t="s">
        <v>1611</v>
      </c>
      <c r="L1058" t="s">
        <v>792</v>
      </c>
      <c r="M1058" s="17">
        <f>VLOOKUP($K1058,[1]Budget!$V:$AE,5,0)*IF($C1058="1 - Revenues",1,IF(AND($C1058="5 - Transfers",MID(I1058,15,1)="4"),1,-1))</f>
        <v>0</v>
      </c>
      <c r="N1058" s="17">
        <f>VLOOKUP($K1058,[1]Budget!$V:$AE,6,0)*IF($C1058="1 - Revenues",1,IF(AND($C1058="5 - Transfers",MID(J1058,15,1)="4"),1,-1))</f>
        <v>0</v>
      </c>
      <c r="O1058" s="17">
        <f>IFERROR(IF(RIGHT(LEFT(K1058,15),1)="4",VLOOKUP(K1058,'[1]Budget Worksheet'!A:B,2,0),-1*VLOOKUP(K1058,'[1]Budget Worksheet'!A:B,2,0)),0)</f>
        <v>0</v>
      </c>
      <c r="P1058" s="17">
        <f>VLOOKUP($K1058,[1]Budget!$V:$AE,8,0)*IF($C1058="1 - Revenues",1,IF(AND($C1058="5 - Transfers",MID($K1058,15,1)="4"),1,-1))</f>
        <v>0</v>
      </c>
      <c r="Q1058" s="17">
        <f>VLOOKUP($K1058,[1]Budget!$V:$AE,10,0)*IF($C1058="1 - Revenues",1,IF(AND($C1058="5 - Transfers",MID(K1058,15,1)="4"),1,-1))</f>
        <v>0</v>
      </c>
      <c r="S1058" s="18" t="b">
        <f>IF(LEFT(C1058,1)="1",1,-1)*SUMIF([1]Budget!V:V,'Budget Worksheet for Pivot Tabl'!K1058,[1]Budget!AC:AC)=P1058</f>
        <v>1</v>
      </c>
    </row>
    <row r="1059" spans="1:19" x14ac:dyDescent="0.25">
      <c r="A1059" t="s">
        <v>16</v>
      </c>
      <c r="B1059" t="s">
        <v>2</v>
      </c>
      <c r="C1059" t="s">
        <v>9</v>
      </c>
      <c r="D1059" t="str">
        <f t="shared" si="16"/>
        <v>OUTFLOWS</v>
      </c>
      <c r="E1059" t="s">
        <v>112</v>
      </c>
      <c r="F1059" t="s">
        <v>113</v>
      </c>
      <c r="G1059" t="s">
        <v>434</v>
      </c>
      <c r="H1059" t="s">
        <v>435</v>
      </c>
      <c r="I1059" t="s">
        <v>443</v>
      </c>
      <c r="J1059" t="s">
        <v>444</v>
      </c>
      <c r="K1059" t="s">
        <v>1612</v>
      </c>
      <c r="L1059" t="s">
        <v>1564</v>
      </c>
      <c r="M1059" s="17">
        <f>VLOOKUP($K1059,[1]Budget!$V:$AE,5,0)*IF($C1059="1 - Revenues",1,IF(AND($C1059="5 - Transfers",MID(I1059,15,1)="4"),1,-1))</f>
        <v>-3000</v>
      </c>
      <c r="N1059" s="17">
        <f>VLOOKUP($K1059,[1]Budget!$V:$AE,6,0)*IF($C1059="1 - Revenues",1,IF(AND($C1059="5 - Transfers",MID(J1059,15,1)="4"),1,-1))</f>
        <v>-3000</v>
      </c>
      <c r="O1059" s="17">
        <f>IFERROR(IF(RIGHT(LEFT(K1059,15),1)="4",VLOOKUP(K1059,'[1]Budget Worksheet'!A:B,2,0),-1*VLOOKUP(K1059,'[1]Budget Worksheet'!A:B,2,0)),0)</f>
        <v>0</v>
      </c>
      <c r="P1059" s="17">
        <f>VLOOKUP($K1059,[1]Budget!$V:$AE,8,0)*IF($C1059="1 - Revenues",1,IF(AND($C1059="5 - Transfers",MID($K1059,15,1)="4"),1,-1))</f>
        <v>0</v>
      </c>
      <c r="Q1059" s="17">
        <f>VLOOKUP($K1059,[1]Budget!$V:$AE,10,0)*IF($C1059="1 - Revenues",1,IF(AND($C1059="5 - Transfers",MID(K1059,15,1)="4"),1,-1))</f>
        <v>0</v>
      </c>
      <c r="S1059" s="18" t="b">
        <f>IF(LEFT(C1059,1)="1",1,-1)*SUMIF([1]Budget!V:V,'Budget Worksheet for Pivot Tabl'!K1059,[1]Budget!AC:AC)=P1059</f>
        <v>1</v>
      </c>
    </row>
    <row r="1060" spans="1:19" x14ac:dyDescent="0.25">
      <c r="A1060" t="s">
        <v>16</v>
      </c>
      <c r="B1060" t="s">
        <v>2</v>
      </c>
      <c r="C1060" t="s">
        <v>9</v>
      </c>
      <c r="D1060" t="str">
        <f t="shared" si="16"/>
        <v>OUTFLOWS</v>
      </c>
      <c r="E1060" t="s">
        <v>112</v>
      </c>
      <c r="F1060" t="s">
        <v>113</v>
      </c>
      <c r="G1060" t="s">
        <v>434</v>
      </c>
      <c r="H1060" t="s">
        <v>435</v>
      </c>
      <c r="I1060" t="s">
        <v>443</v>
      </c>
      <c r="J1060" t="s">
        <v>444</v>
      </c>
      <c r="K1060" t="s">
        <v>1613</v>
      </c>
      <c r="L1060" t="s">
        <v>1566</v>
      </c>
      <c r="M1060" s="17">
        <f>VLOOKUP($K1060,[1]Budget!$V:$AE,5,0)*IF($C1060="1 - Revenues",1,IF(AND($C1060="5 - Transfers",MID(I1060,15,1)="4"),1,-1))</f>
        <v>0</v>
      </c>
      <c r="N1060" s="17">
        <f>VLOOKUP($K1060,[1]Budget!$V:$AE,6,0)*IF($C1060="1 - Revenues",1,IF(AND($C1060="5 - Transfers",MID(J1060,15,1)="4"),1,-1))</f>
        <v>0</v>
      </c>
      <c r="O1060" s="17">
        <f>IFERROR(IF(RIGHT(LEFT(K1060,15),1)="4",VLOOKUP(K1060,'[1]Budget Worksheet'!A:B,2,0),-1*VLOOKUP(K1060,'[1]Budget Worksheet'!A:B,2,0)),0)</f>
        <v>0</v>
      </c>
      <c r="P1060" s="17">
        <f>VLOOKUP($K1060,[1]Budget!$V:$AE,8,0)*IF($C1060="1 - Revenues",1,IF(AND($C1060="5 - Transfers",MID($K1060,15,1)="4"),1,-1))</f>
        <v>0</v>
      </c>
      <c r="Q1060" s="17">
        <f>VLOOKUP($K1060,[1]Budget!$V:$AE,10,0)*IF($C1060="1 - Revenues",1,IF(AND($C1060="5 - Transfers",MID(K1060,15,1)="4"),1,-1))</f>
        <v>0</v>
      </c>
      <c r="S1060" s="18" t="b">
        <f>IF(LEFT(C1060,1)="1",1,-1)*SUMIF([1]Budget!V:V,'Budget Worksheet for Pivot Tabl'!K1060,[1]Budget!AC:AC)=P1060</f>
        <v>1</v>
      </c>
    </row>
    <row r="1061" spans="1:19" x14ac:dyDescent="0.25">
      <c r="A1061" t="s">
        <v>16</v>
      </c>
      <c r="B1061" t="s">
        <v>2</v>
      </c>
      <c r="C1061" t="s">
        <v>9</v>
      </c>
      <c r="D1061" t="str">
        <f t="shared" si="16"/>
        <v>OUTFLOWS</v>
      </c>
      <c r="E1061" t="s">
        <v>112</v>
      </c>
      <c r="F1061" t="s">
        <v>113</v>
      </c>
      <c r="G1061" t="s">
        <v>434</v>
      </c>
      <c r="H1061" t="s">
        <v>435</v>
      </c>
      <c r="I1061" t="s">
        <v>443</v>
      </c>
      <c r="J1061" t="s">
        <v>444</v>
      </c>
      <c r="K1061" t="s">
        <v>1614</v>
      </c>
      <c r="L1061" t="s">
        <v>1615</v>
      </c>
      <c r="M1061" s="17">
        <f>VLOOKUP($K1061,[1]Budget!$V:$AE,5,0)*IF($C1061="1 - Revenues",1,IF(AND($C1061="5 - Transfers",MID(I1061,15,1)="4"),1,-1))</f>
        <v>-4000</v>
      </c>
      <c r="N1061" s="17">
        <f>VLOOKUP($K1061,[1]Budget!$V:$AE,6,0)*IF($C1061="1 - Revenues",1,IF(AND($C1061="5 - Transfers",MID(J1061,15,1)="4"),1,-1))</f>
        <v>-2000</v>
      </c>
      <c r="O1061" s="17">
        <f>IFERROR(IF(RIGHT(LEFT(K1061,15),1)="4",VLOOKUP(K1061,'[1]Budget Worksheet'!A:B,2,0),-1*VLOOKUP(K1061,'[1]Budget Worksheet'!A:B,2,0)),0)</f>
        <v>0</v>
      </c>
      <c r="P1061" s="17">
        <f>VLOOKUP($K1061,[1]Budget!$V:$AE,8,0)*IF($C1061="1 - Revenues",1,IF(AND($C1061="5 - Transfers",MID($K1061,15,1)="4"),1,-1))</f>
        <v>0</v>
      </c>
      <c r="Q1061" s="17">
        <f>VLOOKUP($K1061,[1]Budget!$V:$AE,10,0)*IF($C1061="1 - Revenues",1,IF(AND($C1061="5 - Transfers",MID(K1061,15,1)="4"),1,-1))</f>
        <v>0</v>
      </c>
      <c r="S1061" s="18" t="b">
        <f>IF(LEFT(C1061,1)="1",1,-1)*SUMIF([1]Budget!V:V,'Budget Worksheet for Pivot Tabl'!K1061,[1]Budget!AC:AC)=P1061</f>
        <v>1</v>
      </c>
    </row>
    <row r="1062" spans="1:19" x14ac:dyDescent="0.25">
      <c r="A1062" t="s">
        <v>16</v>
      </c>
      <c r="B1062" t="s">
        <v>2</v>
      </c>
      <c r="C1062" t="s">
        <v>9</v>
      </c>
      <c r="D1062" t="str">
        <f t="shared" si="16"/>
        <v>OUTFLOWS</v>
      </c>
      <c r="E1062" t="s">
        <v>112</v>
      </c>
      <c r="F1062" t="s">
        <v>113</v>
      </c>
      <c r="G1062" t="s">
        <v>434</v>
      </c>
      <c r="H1062" t="s">
        <v>435</v>
      </c>
      <c r="I1062" t="s">
        <v>443</v>
      </c>
      <c r="J1062" t="s">
        <v>444</v>
      </c>
      <c r="K1062" t="s">
        <v>1616</v>
      </c>
      <c r="L1062" t="s">
        <v>1617</v>
      </c>
      <c r="M1062" s="17">
        <f>VLOOKUP($K1062,[1]Budget!$V:$AE,5,0)*IF($C1062="1 - Revenues",1,IF(AND($C1062="5 - Transfers",MID(I1062,15,1)="4"),1,-1))</f>
        <v>0</v>
      </c>
      <c r="N1062" s="17">
        <f>VLOOKUP($K1062,[1]Budget!$V:$AE,6,0)*IF($C1062="1 - Revenues",1,IF(AND($C1062="5 - Transfers",MID(J1062,15,1)="4"),1,-1))</f>
        <v>0</v>
      </c>
      <c r="O1062" s="17">
        <f>IFERROR(IF(RIGHT(LEFT(K1062,15),1)="4",VLOOKUP(K1062,'[1]Budget Worksheet'!A:B,2,0),-1*VLOOKUP(K1062,'[1]Budget Worksheet'!A:B,2,0)),0)</f>
        <v>0</v>
      </c>
      <c r="P1062" s="17">
        <f>VLOOKUP($K1062,[1]Budget!$V:$AE,8,0)*IF($C1062="1 - Revenues",1,IF(AND($C1062="5 - Transfers",MID($K1062,15,1)="4"),1,-1))</f>
        <v>0</v>
      </c>
      <c r="Q1062" s="17">
        <f>VLOOKUP($K1062,[1]Budget!$V:$AE,10,0)*IF($C1062="1 - Revenues",1,IF(AND($C1062="5 - Transfers",MID(K1062,15,1)="4"),1,-1))</f>
        <v>0</v>
      </c>
      <c r="S1062" s="18" t="b">
        <f>IF(LEFT(C1062,1)="1",1,-1)*SUMIF([1]Budget!V:V,'Budget Worksheet for Pivot Tabl'!K1062,[1]Budget!AC:AC)=P1062</f>
        <v>1</v>
      </c>
    </row>
    <row r="1063" spans="1:19" x14ac:dyDescent="0.25">
      <c r="A1063" t="s">
        <v>16</v>
      </c>
      <c r="B1063" t="s">
        <v>2</v>
      </c>
      <c r="C1063" t="s">
        <v>9</v>
      </c>
      <c r="D1063" t="str">
        <f t="shared" si="16"/>
        <v>OUTFLOWS</v>
      </c>
      <c r="E1063" t="s">
        <v>112</v>
      </c>
      <c r="F1063" t="s">
        <v>113</v>
      </c>
      <c r="G1063" t="s">
        <v>434</v>
      </c>
      <c r="H1063" t="s">
        <v>435</v>
      </c>
      <c r="I1063" t="s">
        <v>443</v>
      </c>
      <c r="J1063" t="s">
        <v>444</v>
      </c>
      <c r="K1063" t="s">
        <v>1618</v>
      </c>
      <c r="L1063" t="s">
        <v>1619</v>
      </c>
      <c r="M1063" s="17">
        <f>VLOOKUP($K1063,[1]Budget!$V:$AE,5,0)*IF($C1063="1 - Revenues",1,IF(AND($C1063="5 - Transfers",MID(I1063,15,1)="4"),1,-1))</f>
        <v>0</v>
      </c>
      <c r="N1063" s="17">
        <f>VLOOKUP($K1063,[1]Budget!$V:$AE,6,0)*IF($C1063="1 - Revenues",1,IF(AND($C1063="5 - Transfers",MID(J1063,15,1)="4"),1,-1))</f>
        <v>0</v>
      </c>
      <c r="O1063" s="17">
        <f>IFERROR(IF(RIGHT(LEFT(K1063,15),1)="4",VLOOKUP(K1063,'[1]Budget Worksheet'!A:B,2,0),-1*VLOOKUP(K1063,'[1]Budget Worksheet'!A:B,2,0)),0)</f>
        <v>0</v>
      </c>
      <c r="P1063" s="17">
        <f>VLOOKUP($K1063,[1]Budget!$V:$AE,8,0)*IF($C1063="1 - Revenues",1,IF(AND($C1063="5 - Transfers",MID($K1063,15,1)="4"),1,-1))</f>
        <v>0</v>
      </c>
      <c r="Q1063" s="17">
        <f>VLOOKUP($K1063,[1]Budget!$V:$AE,10,0)*IF($C1063="1 - Revenues",1,IF(AND($C1063="5 - Transfers",MID(K1063,15,1)="4"),1,-1))</f>
        <v>0</v>
      </c>
      <c r="S1063" s="18" t="b">
        <f>IF(LEFT(C1063,1)="1",1,-1)*SUMIF([1]Budget!V:V,'Budget Worksheet for Pivot Tabl'!K1063,[1]Budget!AC:AC)=P1063</f>
        <v>1</v>
      </c>
    </row>
    <row r="1064" spans="1:19" x14ac:dyDescent="0.25">
      <c r="A1064" t="s">
        <v>16</v>
      </c>
      <c r="B1064" t="s">
        <v>2</v>
      </c>
      <c r="C1064" t="s">
        <v>9</v>
      </c>
      <c r="D1064" t="str">
        <f t="shared" si="16"/>
        <v>OUTFLOWS</v>
      </c>
      <c r="E1064" t="s">
        <v>112</v>
      </c>
      <c r="F1064" t="s">
        <v>113</v>
      </c>
      <c r="G1064" t="s">
        <v>434</v>
      </c>
      <c r="H1064" t="s">
        <v>435</v>
      </c>
      <c r="I1064" t="s">
        <v>443</v>
      </c>
      <c r="J1064" t="s">
        <v>444</v>
      </c>
      <c r="K1064" t="s">
        <v>1620</v>
      </c>
      <c r="L1064" t="s">
        <v>1621</v>
      </c>
      <c r="M1064" s="17">
        <f>VLOOKUP($K1064,[1]Budget!$V:$AE,5,0)*IF($C1064="1 - Revenues",1,IF(AND($C1064="5 - Transfers",MID(I1064,15,1)="4"),1,-1))</f>
        <v>-2000</v>
      </c>
      <c r="N1064" s="17">
        <f>VLOOKUP($K1064,[1]Budget!$V:$AE,6,0)*IF($C1064="1 - Revenues",1,IF(AND($C1064="5 - Transfers",MID(J1064,15,1)="4"),1,-1))</f>
        <v>0</v>
      </c>
      <c r="O1064" s="17">
        <f>IFERROR(IF(RIGHT(LEFT(K1064,15),1)="4",VLOOKUP(K1064,'[1]Budget Worksheet'!A:B,2,0),-1*VLOOKUP(K1064,'[1]Budget Worksheet'!A:B,2,0)),0)</f>
        <v>0</v>
      </c>
      <c r="P1064" s="17">
        <f>VLOOKUP($K1064,[1]Budget!$V:$AE,8,0)*IF($C1064="1 - Revenues",1,IF(AND($C1064="5 - Transfers",MID($K1064,15,1)="4"),1,-1))</f>
        <v>0</v>
      </c>
      <c r="Q1064" s="17">
        <f>VLOOKUP($K1064,[1]Budget!$V:$AE,10,0)*IF($C1064="1 - Revenues",1,IF(AND($C1064="5 - Transfers",MID(K1064,15,1)="4"),1,-1))</f>
        <v>0</v>
      </c>
      <c r="S1064" s="18" t="b">
        <f>IF(LEFT(C1064,1)="1",1,-1)*SUMIF([1]Budget!V:V,'Budget Worksheet for Pivot Tabl'!K1064,[1]Budget!AC:AC)=P1064</f>
        <v>1</v>
      </c>
    </row>
    <row r="1065" spans="1:19" x14ac:dyDescent="0.25">
      <c r="A1065" t="s">
        <v>16</v>
      </c>
      <c r="B1065" t="s">
        <v>2</v>
      </c>
      <c r="C1065" t="s">
        <v>9</v>
      </c>
      <c r="D1065" t="str">
        <f t="shared" si="16"/>
        <v>OUTFLOWS</v>
      </c>
      <c r="E1065" t="s">
        <v>112</v>
      </c>
      <c r="F1065" t="s">
        <v>113</v>
      </c>
      <c r="G1065" t="s">
        <v>434</v>
      </c>
      <c r="H1065" t="s">
        <v>435</v>
      </c>
      <c r="I1065" t="s">
        <v>443</v>
      </c>
      <c r="J1065" t="s">
        <v>444</v>
      </c>
      <c r="K1065" t="s">
        <v>1622</v>
      </c>
      <c r="L1065" t="s">
        <v>490</v>
      </c>
      <c r="M1065" s="17">
        <f>VLOOKUP($K1065,[1]Budget!$V:$AE,5,0)*IF($C1065="1 - Revenues",1,IF(AND($C1065="5 - Transfers",MID(I1065,15,1)="4"),1,-1))</f>
        <v>-3000</v>
      </c>
      <c r="N1065" s="17">
        <f>VLOOKUP($K1065,[1]Budget!$V:$AE,6,0)*IF($C1065="1 - Revenues",1,IF(AND($C1065="5 - Transfers",MID(J1065,15,1)="4"),1,-1))</f>
        <v>-2000</v>
      </c>
      <c r="O1065" s="17">
        <f>IFERROR(IF(RIGHT(LEFT(K1065,15),1)="4",VLOOKUP(K1065,'[1]Budget Worksheet'!A:B,2,0),-1*VLOOKUP(K1065,'[1]Budget Worksheet'!A:B,2,0)),0)</f>
        <v>0</v>
      </c>
      <c r="P1065" s="17">
        <f>VLOOKUP($K1065,[1]Budget!$V:$AE,8,0)*IF($C1065="1 - Revenues",1,IF(AND($C1065="5 - Transfers",MID($K1065,15,1)="4"),1,-1))</f>
        <v>0</v>
      </c>
      <c r="Q1065" s="17">
        <f>VLOOKUP($K1065,[1]Budget!$V:$AE,10,0)*IF($C1065="1 - Revenues",1,IF(AND($C1065="5 - Transfers",MID(K1065,15,1)="4"),1,-1))</f>
        <v>0</v>
      </c>
      <c r="S1065" s="18" t="b">
        <f>IF(LEFT(C1065,1)="1",1,-1)*SUMIF([1]Budget!V:V,'Budget Worksheet for Pivot Tabl'!K1065,[1]Budget!AC:AC)=P1065</f>
        <v>1</v>
      </c>
    </row>
    <row r="1066" spans="1:19" x14ac:dyDescent="0.25">
      <c r="A1066" t="s">
        <v>16</v>
      </c>
      <c r="B1066" t="s">
        <v>2</v>
      </c>
      <c r="C1066" t="s">
        <v>9</v>
      </c>
      <c r="D1066" t="str">
        <f t="shared" si="16"/>
        <v>OUTFLOWS</v>
      </c>
      <c r="E1066" t="s">
        <v>112</v>
      </c>
      <c r="F1066" t="s">
        <v>113</v>
      </c>
      <c r="G1066" t="s">
        <v>434</v>
      </c>
      <c r="H1066" t="s">
        <v>435</v>
      </c>
      <c r="I1066" t="s">
        <v>443</v>
      </c>
      <c r="J1066" t="s">
        <v>444</v>
      </c>
      <c r="K1066" t="s">
        <v>1623</v>
      </c>
      <c r="L1066" t="s">
        <v>905</v>
      </c>
      <c r="M1066" s="17">
        <f>VLOOKUP($K1066,[1]Budget!$V:$AE,5,0)*IF($C1066="1 - Revenues",1,IF(AND($C1066="5 - Transfers",MID(I1066,15,1)="4"),1,-1))</f>
        <v>0</v>
      </c>
      <c r="N1066" s="17">
        <f>VLOOKUP($K1066,[1]Budget!$V:$AE,6,0)*IF($C1066="1 - Revenues",1,IF(AND($C1066="5 - Transfers",MID(J1066,15,1)="4"),1,-1))</f>
        <v>0</v>
      </c>
      <c r="O1066" s="17">
        <f>IFERROR(IF(RIGHT(LEFT(K1066,15),1)="4",VLOOKUP(K1066,'[1]Budget Worksheet'!A:B,2,0),-1*VLOOKUP(K1066,'[1]Budget Worksheet'!A:B,2,0)),0)</f>
        <v>0</v>
      </c>
      <c r="P1066" s="17">
        <f>VLOOKUP($K1066,[1]Budget!$V:$AE,8,0)*IF($C1066="1 - Revenues",1,IF(AND($C1066="5 - Transfers",MID($K1066,15,1)="4"),1,-1))</f>
        <v>0</v>
      </c>
      <c r="Q1066" s="17">
        <f>VLOOKUP($K1066,[1]Budget!$V:$AE,10,0)*IF($C1066="1 - Revenues",1,IF(AND($C1066="5 - Transfers",MID(K1066,15,1)="4"),1,-1))</f>
        <v>0</v>
      </c>
      <c r="S1066" s="18" t="b">
        <f>IF(LEFT(C1066,1)="1",1,-1)*SUMIF([1]Budget!V:V,'Budget Worksheet for Pivot Tabl'!K1066,[1]Budget!AC:AC)=P1066</f>
        <v>1</v>
      </c>
    </row>
    <row r="1067" spans="1:19" x14ac:dyDescent="0.25">
      <c r="A1067" t="s">
        <v>16</v>
      </c>
      <c r="B1067" t="s">
        <v>2</v>
      </c>
      <c r="C1067" t="s">
        <v>9</v>
      </c>
      <c r="D1067" t="str">
        <f t="shared" si="16"/>
        <v>OUTFLOWS</v>
      </c>
      <c r="E1067" t="s">
        <v>112</v>
      </c>
      <c r="F1067" t="s">
        <v>113</v>
      </c>
      <c r="G1067" t="s">
        <v>434</v>
      </c>
      <c r="H1067" t="s">
        <v>435</v>
      </c>
      <c r="I1067" t="s">
        <v>443</v>
      </c>
      <c r="J1067" t="s">
        <v>444</v>
      </c>
      <c r="K1067" t="s">
        <v>1624</v>
      </c>
      <c r="L1067" t="s">
        <v>952</v>
      </c>
      <c r="M1067" s="17">
        <f>VLOOKUP($K1067,[1]Budget!$V:$AE,5,0)*IF($C1067="1 - Revenues",1,IF(AND($C1067="5 - Transfers",MID(I1067,15,1)="4"),1,-1))</f>
        <v>0</v>
      </c>
      <c r="N1067" s="17">
        <f>VLOOKUP($K1067,[1]Budget!$V:$AE,6,0)*IF($C1067="1 - Revenues",1,IF(AND($C1067="5 - Transfers",MID(J1067,15,1)="4"),1,-1))</f>
        <v>-1000</v>
      </c>
      <c r="O1067" s="17">
        <f>IFERROR(IF(RIGHT(LEFT(K1067,15),1)="4",VLOOKUP(K1067,'[1]Budget Worksheet'!A:B,2,0),-1*VLOOKUP(K1067,'[1]Budget Worksheet'!A:B,2,0)),0)</f>
        <v>0</v>
      </c>
      <c r="P1067" s="17">
        <f>VLOOKUP($K1067,[1]Budget!$V:$AE,8,0)*IF($C1067="1 - Revenues",1,IF(AND($C1067="5 - Transfers",MID($K1067,15,1)="4"),1,-1))</f>
        <v>0</v>
      </c>
      <c r="Q1067" s="17">
        <f>VLOOKUP($K1067,[1]Budget!$V:$AE,10,0)*IF($C1067="1 - Revenues",1,IF(AND($C1067="5 - Transfers",MID(K1067,15,1)="4"),1,-1))</f>
        <v>0</v>
      </c>
      <c r="S1067" s="18" t="b">
        <f>IF(LEFT(C1067,1)="1",1,-1)*SUMIF([1]Budget!V:V,'Budget Worksheet for Pivot Tabl'!K1067,[1]Budget!AC:AC)=P1067</f>
        <v>1</v>
      </c>
    </row>
    <row r="1068" spans="1:19" x14ac:dyDescent="0.25">
      <c r="A1068" t="s">
        <v>16</v>
      </c>
      <c r="B1068" t="s">
        <v>2</v>
      </c>
      <c r="C1068" t="s">
        <v>9</v>
      </c>
      <c r="D1068" t="str">
        <f t="shared" si="16"/>
        <v>OUTFLOWS</v>
      </c>
      <c r="E1068" t="s">
        <v>112</v>
      </c>
      <c r="F1068" t="s">
        <v>113</v>
      </c>
      <c r="G1068" t="s">
        <v>434</v>
      </c>
      <c r="H1068" t="s">
        <v>435</v>
      </c>
      <c r="I1068" t="s">
        <v>443</v>
      </c>
      <c r="J1068" t="s">
        <v>444</v>
      </c>
      <c r="K1068" t="s">
        <v>1625</v>
      </c>
      <c r="L1068" t="s">
        <v>1220</v>
      </c>
      <c r="M1068" s="17">
        <f>VLOOKUP($K1068,[1]Budget!$V:$AE,5,0)*IF($C1068="1 - Revenues",1,IF(AND($C1068="5 - Transfers",MID(I1068,15,1)="4"),1,-1))</f>
        <v>-9000</v>
      </c>
      <c r="N1068" s="17">
        <f>VLOOKUP($K1068,[1]Budget!$V:$AE,6,0)*IF($C1068="1 - Revenues",1,IF(AND($C1068="5 - Transfers",MID(J1068,15,1)="4"),1,-1))</f>
        <v>-2000</v>
      </c>
      <c r="O1068" s="17">
        <f>IFERROR(IF(RIGHT(LEFT(K1068,15),1)="4",VLOOKUP(K1068,'[1]Budget Worksheet'!A:B,2,0),-1*VLOOKUP(K1068,'[1]Budget Worksheet'!A:B,2,0)),0)</f>
        <v>0</v>
      </c>
      <c r="P1068" s="17">
        <f>VLOOKUP($K1068,[1]Budget!$V:$AE,8,0)*IF($C1068="1 - Revenues",1,IF(AND($C1068="5 - Transfers",MID($K1068,15,1)="4"),1,-1))</f>
        <v>0</v>
      </c>
      <c r="Q1068" s="17">
        <f>VLOOKUP($K1068,[1]Budget!$V:$AE,10,0)*IF($C1068="1 - Revenues",1,IF(AND($C1068="5 - Transfers",MID(K1068,15,1)="4"),1,-1))</f>
        <v>0</v>
      </c>
      <c r="S1068" s="18" t="b">
        <f>IF(LEFT(C1068,1)="1",1,-1)*SUMIF([1]Budget!V:V,'Budget Worksheet for Pivot Tabl'!K1068,[1]Budget!AC:AC)=P1068</f>
        <v>1</v>
      </c>
    </row>
    <row r="1069" spans="1:19" x14ac:dyDescent="0.25">
      <c r="A1069" t="s">
        <v>16</v>
      </c>
      <c r="B1069" t="s">
        <v>2</v>
      </c>
      <c r="C1069" t="s">
        <v>9</v>
      </c>
      <c r="D1069" t="str">
        <f t="shared" si="16"/>
        <v>OUTFLOWS</v>
      </c>
      <c r="E1069" t="s">
        <v>112</v>
      </c>
      <c r="F1069" t="s">
        <v>113</v>
      </c>
      <c r="G1069" t="s">
        <v>434</v>
      </c>
      <c r="H1069" t="s">
        <v>435</v>
      </c>
      <c r="I1069" t="s">
        <v>443</v>
      </c>
      <c r="J1069" t="s">
        <v>444</v>
      </c>
      <c r="K1069" t="s">
        <v>1626</v>
      </c>
      <c r="L1069" t="s">
        <v>1393</v>
      </c>
      <c r="M1069" s="17">
        <f>VLOOKUP($K1069,[1]Budget!$V:$AE,5,0)*IF($C1069="1 - Revenues",1,IF(AND($C1069="5 - Transfers",MID(I1069,15,1)="4"),1,-1))</f>
        <v>-2000</v>
      </c>
      <c r="N1069" s="17">
        <f>VLOOKUP($K1069,[1]Budget!$V:$AE,6,0)*IF($C1069="1 - Revenues",1,IF(AND($C1069="5 - Transfers",MID(J1069,15,1)="4"),1,-1))</f>
        <v>-3000</v>
      </c>
      <c r="O1069" s="17">
        <f>IFERROR(IF(RIGHT(LEFT(K1069,15),1)="4",VLOOKUP(K1069,'[1]Budget Worksheet'!A:B,2,0),-1*VLOOKUP(K1069,'[1]Budget Worksheet'!A:B,2,0)),0)</f>
        <v>0</v>
      </c>
      <c r="P1069" s="17">
        <f>VLOOKUP($K1069,[1]Budget!$V:$AE,8,0)*IF($C1069="1 - Revenues",1,IF(AND($C1069="5 - Transfers",MID($K1069,15,1)="4"),1,-1))</f>
        <v>0</v>
      </c>
      <c r="Q1069" s="17">
        <f>VLOOKUP($K1069,[1]Budget!$V:$AE,10,0)*IF($C1069="1 - Revenues",1,IF(AND($C1069="5 - Transfers",MID(K1069,15,1)="4"),1,-1))</f>
        <v>0</v>
      </c>
      <c r="S1069" s="18" t="b">
        <f>IF(LEFT(C1069,1)="1",1,-1)*SUMIF([1]Budget!V:V,'Budget Worksheet for Pivot Tabl'!K1069,[1]Budget!AC:AC)=P1069</f>
        <v>1</v>
      </c>
    </row>
    <row r="1070" spans="1:19" x14ac:dyDescent="0.25">
      <c r="A1070" t="s">
        <v>16</v>
      </c>
      <c r="B1070" t="s">
        <v>2</v>
      </c>
      <c r="C1070" t="s">
        <v>9</v>
      </c>
      <c r="D1070" t="str">
        <f t="shared" si="16"/>
        <v>OUTFLOWS</v>
      </c>
      <c r="E1070" t="s">
        <v>112</v>
      </c>
      <c r="F1070" t="s">
        <v>113</v>
      </c>
      <c r="G1070" t="s">
        <v>434</v>
      </c>
      <c r="H1070" t="s">
        <v>435</v>
      </c>
      <c r="I1070" t="s">
        <v>443</v>
      </c>
      <c r="J1070" t="s">
        <v>444</v>
      </c>
      <c r="K1070" t="s">
        <v>1627</v>
      </c>
      <c r="L1070" t="s">
        <v>1395</v>
      </c>
      <c r="M1070" s="17">
        <f>VLOOKUP($K1070,[1]Budget!$V:$AE,5,0)*IF($C1070="1 - Revenues",1,IF(AND($C1070="5 - Transfers",MID(I1070,15,1)="4"),1,-1))</f>
        <v>0</v>
      </c>
      <c r="N1070" s="17">
        <f>VLOOKUP($K1070,[1]Budget!$V:$AE,6,0)*IF($C1070="1 - Revenues",1,IF(AND($C1070="5 - Transfers",MID(J1070,15,1)="4"),1,-1))</f>
        <v>0</v>
      </c>
      <c r="O1070" s="17">
        <f>IFERROR(IF(RIGHT(LEFT(K1070,15),1)="4",VLOOKUP(K1070,'[1]Budget Worksheet'!A:B,2,0),-1*VLOOKUP(K1070,'[1]Budget Worksheet'!A:B,2,0)),0)</f>
        <v>0</v>
      </c>
      <c r="P1070" s="17">
        <f>VLOOKUP($K1070,[1]Budget!$V:$AE,8,0)*IF($C1070="1 - Revenues",1,IF(AND($C1070="5 - Transfers",MID($K1070,15,1)="4"),1,-1))</f>
        <v>0</v>
      </c>
      <c r="Q1070" s="17">
        <f>VLOOKUP($K1070,[1]Budget!$V:$AE,10,0)*IF($C1070="1 - Revenues",1,IF(AND($C1070="5 - Transfers",MID(K1070,15,1)="4"),1,-1))</f>
        <v>0</v>
      </c>
      <c r="S1070" s="18" t="b">
        <f>IF(LEFT(C1070,1)="1",1,-1)*SUMIF([1]Budget!V:V,'Budget Worksheet for Pivot Tabl'!K1070,[1]Budget!AC:AC)=P1070</f>
        <v>1</v>
      </c>
    </row>
    <row r="1071" spans="1:19" x14ac:dyDescent="0.25">
      <c r="A1071" t="s">
        <v>16</v>
      </c>
      <c r="B1071" t="s">
        <v>2</v>
      </c>
      <c r="C1071" t="s">
        <v>9</v>
      </c>
      <c r="D1071" t="str">
        <f t="shared" si="16"/>
        <v>OUTFLOWS</v>
      </c>
      <c r="E1071" t="s">
        <v>112</v>
      </c>
      <c r="F1071" t="s">
        <v>113</v>
      </c>
      <c r="G1071" t="s">
        <v>434</v>
      </c>
      <c r="H1071" t="s">
        <v>435</v>
      </c>
      <c r="I1071" t="s">
        <v>443</v>
      </c>
      <c r="J1071" t="s">
        <v>444</v>
      </c>
      <c r="K1071" t="s">
        <v>1628</v>
      </c>
      <c r="L1071" t="s">
        <v>956</v>
      </c>
      <c r="M1071" s="17">
        <f>VLOOKUP($K1071,[1]Budget!$V:$AE,5,0)*IF($C1071="1 - Revenues",1,IF(AND($C1071="5 - Transfers",MID(I1071,15,1)="4"),1,-1))</f>
        <v>-96000</v>
      </c>
      <c r="N1071" s="17">
        <f>VLOOKUP($K1071,[1]Budget!$V:$AE,6,0)*IF($C1071="1 - Revenues",1,IF(AND($C1071="5 - Transfers",MID(J1071,15,1)="4"),1,-1))</f>
        <v>-74000</v>
      </c>
      <c r="O1071" s="17">
        <f>IFERROR(IF(RIGHT(LEFT(K1071,15),1)="4",VLOOKUP(K1071,'[1]Budget Worksheet'!A:B,2,0),-1*VLOOKUP(K1071,'[1]Budget Worksheet'!A:B,2,0)),0)</f>
        <v>-1546</v>
      </c>
      <c r="P1071" s="17">
        <f>VLOOKUP($K1071,[1]Budget!$V:$AE,8,0)*IF($C1071="1 - Revenues",1,IF(AND($C1071="5 - Transfers",MID($K1071,15,1)="4"),1,-1))</f>
        <v>-1546</v>
      </c>
      <c r="Q1071" s="17">
        <f>VLOOKUP($K1071,[1]Budget!$V:$AE,10,0)*IF($C1071="1 - Revenues",1,IF(AND($C1071="5 - Transfers",MID(K1071,15,1)="4"),1,-1))</f>
        <v>0</v>
      </c>
      <c r="S1071" s="18" t="b">
        <f>IF(LEFT(C1071,1)="1",1,-1)*SUMIF([1]Budget!V:V,'Budget Worksheet for Pivot Tabl'!K1071,[1]Budget!AC:AC)=P1071</f>
        <v>1</v>
      </c>
    </row>
    <row r="1072" spans="1:19" x14ac:dyDescent="0.25">
      <c r="A1072" t="s">
        <v>16</v>
      </c>
      <c r="B1072" t="s">
        <v>2</v>
      </c>
      <c r="C1072" t="s">
        <v>9</v>
      </c>
      <c r="D1072" t="str">
        <f t="shared" si="16"/>
        <v>OUTFLOWS</v>
      </c>
      <c r="E1072" t="s">
        <v>112</v>
      </c>
      <c r="F1072" t="s">
        <v>113</v>
      </c>
      <c r="G1072" t="s">
        <v>434</v>
      </c>
      <c r="H1072" t="s">
        <v>435</v>
      </c>
      <c r="I1072" t="s">
        <v>443</v>
      </c>
      <c r="J1072" t="s">
        <v>444</v>
      </c>
      <c r="K1072" t="s">
        <v>1629</v>
      </c>
      <c r="L1072" t="s">
        <v>1056</v>
      </c>
      <c r="M1072" s="17">
        <f>VLOOKUP($K1072,[1]Budget!$V:$AE,5,0)*IF($C1072="1 - Revenues",1,IF(AND($C1072="5 - Transfers",MID(I1072,15,1)="4"),1,-1))</f>
        <v>-7000</v>
      </c>
      <c r="N1072" s="17">
        <f>VLOOKUP($K1072,[1]Budget!$V:$AE,6,0)*IF($C1072="1 - Revenues",1,IF(AND($C1072="5 - Transfers",MID(J1072,15,1)="4"),1,-1))</f>
        <v>-7000</v>
      </c>
      <c r="O1072" s="17">
        <f>IFERROR(IF(RIGHT(LEFT(K1072,15),1)="4",VLOOKUP(K1072,'[1]Budget Worksheet'!A:B,2,0),-1*VLOOKUP(K1072,'[1]Budget Worksheet'!A:B,2,0)),0)</f>
        <v>0</v>
      </c>
      <c r="P1072" s="17">
        <f>VLOOKUP($K1072,[1]Budget!$V:$AE,8,0)*IF($C1072="1 - Revenues",1,IF(AND($C1072="5 - Transfers",MID($K1072,15,1)="4"),1,-1))</f>
        <v>0</v>
      </c>
      <c r="Q1072" s="17">
        <f>VLOOKUP($K1072,[1]Budget!$V:$AE,10,0)*IF($C1072="1 - Revenues",1,IF(AND($C1072="5 - Transfers",MID(K1072,15,1)="4"),1,-1))</f>
        <v>0</v>
      </c>
      <c r="S1072" s="18" t="b">
        <f>IF(LEFT(C1072,1)="1",1,-1)*SUMIF([1]Budget!V:V,'Budget Worksheet for Pivot Tabl'!K1072,[1]Budget!AC:AC)=P1072</f>
        <v>1</v>
      </c>
    </row>
    <row r="1073" spans="1:19" x14ac:dyDescent="0.25">
      <c r="A1073" t="s">
        <v>16</v>
      </c>
      <c r="B1073" t="s">
        <v>2</v>
      </c>
      <c r="C1073" t="s">
        <v>9</v>
      </c>
      <c r="D1073" t="str">
        <f t="shared" si="16"/>
        <v>OUTFLOWS</v>
      </c>
      <c r="E1073" t="s">
        <v>112</v>
      </c>
      <c r="F1073" t="s">
        <v>113</v>
      </c>
      <c r="G1073" t="s">
        <v>434</v>
      </c>
      <c r="H1073" t="s">
        <v>435</v>
      </c>
      <c r="I1073" t="s">
        <v>443</v>
      </c>
      <c r="J1073" t="s">
        <v>444</v>
      </c>
      <c r="K1073" t="s">
        <v>1630</v>
      </c>
      <c r="L1073" t="s">
        <v>1058</v>
      </c>
      <c r="M1073" s="17">
        <f>VLOOKUP($K1073,[1]Budget!$V:$AE,5,0)*IF($C1073="1 - Revenues",1,IF(AND($C1073="5 - Transfers",MID(I1073,15,1)="4"),1,-1))</f>
        <v>0</v>
      </c>
      <c r="N1073" s="17">
        <f>VLOOKUP($K1073,[1]Budget!$V:$AE,6,0)*IF($C1073="1 - Revenues",1,IF(AND($C1073="5 - Transfers",MID(J1073,15,1)="4"),1,-1))</f>
        <v>0</v>
      </c>
      <c r="O1073" s="17">
        <f>IFERROR(IF(RIGHT(LEFT(K1073,15),1)="4",VLOOKUP(K1073,'[1]Budget Worksheet'!A:B,2,0),-1*VLOOKUP(K1073,'[1]Budget Worksheet'!A:B,2,0)),0)</f>
        <v>0</v>
      </c>
      <c r="P1073" s="17">
        <f>VLOOKUP($K1073,[1]Budget!$V:$AE,8,0)*IF($C1073="1 - Revenues",1,IF(AND($C1073="5 - Transfers",MID($K1073,15,1)="4"),1,-1))</f>
        <v>0</v>
      </c>
      <c r="Q1073" s="17">
        <f>VLOOKUP($K1073,[1]Budget!$V:$AE,10,0)*IF($C1073="1 - Revenues",1,IF(AND($C1073="5 - Transfers",MID(K1073,15,1)="4"),1,-1))</f>
        <v>0</v>
      </c>
      <c r="S1073" s="18" t="b">
        <f>IF(LEFT(C1073,1)="1",1,-1)*SUMIF([1]Budget!V:V,'Budget Worksheet for Pivot Tabl'!K1073,[1]Budget!AC:AC)=P1073</f>
        <v>1</v>
      </c>
    </row>
    <row r="1074" spans="1:19" x14ac:dyDescent="0.25">
      <c r="A1074" t="s">
        <v>16</v>
      </c>
      <c r="B1074" t="s">
        <v>2</v>
      </c>
      <c r="C1074" t="s">
        <v>9</v>
      </c>
      <c r="D1074" t="str">
        <f t="shared" si="16"/>
        <v>OUTFLOWS</v>
      </c>
      <c r="E1074" t="s">
        <v>112</v>
      </c>
      <c r="F1074" t="s">
        <v>113</v>
      </c>
      <c r="G1074" t="s">
        <v>434</v>
      </c>
      <c r="H1074" t="s">
        <v>435</v>
      </c>
      <c r="I1074" t="s">
        <v>443</v>
      </c>
      <c r="J1074" t="s">
        <v>444</v>
      </c>
      <c r="K1074" t="s">
        <v>1631</v>
      </c>
      <c r="L1074" t="s">
        <v>1060</v>
      </c>
      <c r="M1074" s="17">
        <f>VLOOKUP($K1074,[1]Budget!$V:$AE,5,0)*IF($C1074="1 - Revenues",1,IF(AND($C1074="5 - Transfers",MID(I1074,15,1)="4"),1,-1))</f>
        <v>0</v>
      </c>
      <c r="N1074" s="17">
        <f>VLOOKUP($K1074,[1]Budget!$V:$AE,6,0)*IF($C1074="1 - Revenues",1,IF(AND($C1074="5 - Transfers",MID(J1074,15,1)="4"),1,-1))</f>
        <v>0</v>
      </c>
      <c r="O1074" s="17">
        <f>IFERROR(IF(RIGHT(LEFT(K1074,15),1)="4",VLOOKUP(K1074,'[1]Budget Worksheet'!A:B,2,0),-1*VLOOKUP(K1074,'[1]Budget Worksheet'!A:B,2,0)),0)</f>
        <v>0</v>
      </c>
      <c r="P1074" s="17">
        <f>VLOOKUP($K1074,[1]Budget!$V:$AE,8,0)*IF($C1074="1 - Revenues",1,IF(AND($C1074="5 - Transfers",MID($K1074,15,1)="4"),1,-1))</f>
        <v>0</v>
      </c>
      <c r="Q1074" s="17">
        <f>VLOOKUP($K1074,[1]Budget!$V:$AE,10,0)*IF($C1074="1 - Revenues",1,IF(AND($C1074="5 - Transfers",MID(K1074,15,1)="4"),1,-1))</f>
        <v>0</v>
      </c>
      <c r="S1074" s="18" t="b">
        <f>IF(LEFT(C1074,1)="1",1,-1)*SUMIF([1]Budget!V:V,'Budget Worksheet for Pivot Tabl'!K1074,[1]Budget!AC:AC)=P1074</f>
        <v>1</v>
      </c>
    </row>
    <row r="1075" spans="1:19" x14ac:dyDescent="0.25">
      <c r="A1075" t="s">
        <v>16</v>
      </c>
      <c r="B1075" t="s">
        <v>2</v>
      </c>
      <c r="C1075" t="s">
        <v>9</v>
      </c>
      <c r="D1075" t="str">
        <f t="shared" si="16"/>
        <v>OUTFLOWS</v>
      </c>
      <c r="E1075" t="s">
        <v>112</v>
      </c>
      <c r="F1075" t="s">
        <v>113</v>
      </c>
      <c r="G1075" t="s">
        <v>434</v>
      </c>
      <c r="H1075" t="s">
        <v>435</v>
      </c>
      <c r="I1075" t="s">
        <v>443</v>
      </c>
      <c r="J1075" t="s">
        <v>444</v>
      </c>
      <c r="K1075" t="s">
        <v>1632</v>
      </c>
      <c r="L1075" t="s">
        <v>1572</v>
      </c>
      <c r="M1075" s="17">
        <f>VLOOKUP($K1075,[1]Budget!$V:$AE,5,0)*IF($C1075="1 - Revenues",1,IF(AND($C1075="5 - Transfers",MID(I1075,15,1)="4"),1,-1))</f>
        <v>-3000</v>
      </c>
      <c r="N1075" s="17">
        <f>VLOOKUP($K1075,[1]Budget!$V:$AE,6,0)*IF($C1075="1 - Revenues",1,IF(AND($C1075="5 - Transfers",MID(J1075,15,1)="4"),1,-1))</f>
        <v>-8000</v>
      </c>
      <c r="O1075" s="17">
        <f>IFERROR(IF(RIGHT(LEFT(K1075,15),1)="4",VLOOKUP(K1075,'[1]Budget Worksheet'!A:B,2,0),-1*VLOOKUP(K1075,'[1]Budget Worksheet'!A:B,2,0)),0)</f>
        <v>-6110</v>
      </c>
      <c r="P1075" s="17">
        <f>VLOOKUP($K1075,[1]Budget!$V:$AE,8,0)*IF($C1075="1 - Revenues",1,IF(AND($C1075="5 - Transfers",MID($K1075,15,1)="4"),1,-1))</f>
        <v>-6110</v>
      </c>
      <c r="Q1075" s="17">
        <f>VLOOKUP($K1075,[1]Budget!$V:$AE,10,0)*IF($C1075="1 - Revenues",1,IF(AND($C1075="5 - Transfers",MID(K1075,15,1)="4"),1,-1))</f>
        <v>0</v>
      </c>
      <c r="S1075" s="18" t="b">
        <f>IF(LEFT(C1075,1)="1",1,-1)*SUMIF([1]Budget!V:V,'Budget Worksheet for Pivot Tabl'!K1075,[1]Budget!AC:AC)=P1075</f>
        <v>1</v>
      </c>
    </row>
    <row r="1076" spans="1:19" x14ac:dyDescent="0.25">
      <c r="A1076" t="s">
        <v>16</v>
      </c>
      <c r="B1076" t="s">
        <v>2</v>
      </c>
      <c r="C1076" t="s">
        <v>9</v>
      </c>
      <c r="D1076" t="str">
        <f t="shared" si="16"/>
        <v>OUTFLOWS</v>
      </c>
      <c r="E1076" t="s">
        <v>112</v>
      </c>
      <c r="F1076" t="s">
        <v>113</v>
      </c>
      <c r="G1076" t="s">
        <v>434</v>
      </c>
      <c r="H1076" t="s">
        <v>435</v>
      </c>
      <c r="I1076" t="s">
        <v>443</v>
      </c>
      <c r="J1076" t="s">
        <v>444</v>
      </c>
      <c r="K1076" t="s">
        <v>1633</v>
      </c>
      <c r="L1076" t="s">
        <v>1634</v>
      </c>
      <c r="M1076" s="17">
        <f>VLOOKUP($K1076,[1]Budget!$V:$AE,5,0)*IF($C1076="1 - Revenues",1,IF(AND($C1076="5 - Transfers",MID(I1076,15,1)="4"),1,-1))</f>
        <v>-16000</v>
      </c>
      <c r="N1076" s="17">
        <f>VLOOKUP($K1076,[1]Budget!$V:$AE,6,0)*IF($C1076="1 - Revenues",1,IF(AND($C1076="5 - Transfers",MID(J1076,15,1)="4"),1,-1))</f>
        <v>-6000</v>
      </c>
      <c r="O1076" s="17">
        <f>IFERROR(IF(RIGHT(LEFT(K1076,15),1)="4",VLOOKUP(K1076,'[1]Budget Worksheet'!A:B,2,0),-1*VLOOKUP(K1076,'[1]Budget Worksheet'!A:B,2,0)),0)</f>
        <v>0</v>
      </c>
      <c r="P1076" s="17">
        <f>VLOOKUP($K1076,[1]Budget!$V:$AE,8,0)*IF($C1076="1 - Revenues",1,IF(AND($C1076="5 - Transfers",MID($K1076,15,1)="4"),1,-1))</f>
        <v>0</v>
      </c>
      <c r="Q1076" s="17">
        <f>VLOOKUP($K1076,[1]Budget!$V:$AE,10,0)*IF($C1076="1 - Revenues",1,IF(AND($C1076="5 - Transfers",MID(K1076,15,1)="4"),1,-1))</f>
        <v>0</v>
      </c>
      <c r="S1076" s="18" t="b">
        <f>IF(LEFT(C1076,1)="1",1,-1)*SUMIF([1]Budget!V:V,'Budget Worksheet for Pivot Tabl'!K1076,[1]Budget!AC:AC)=P1076</f>
        <v>1</v>
      </c>
    </row>
    <row r="1077" spans="1:19" x14ac:dyDescent="0.25">
      <c r="A1077" t="s">
        <v>16</v>
      </c>
      <c r="B1077" t="s">
        <v>2</v>
      </c>
      <c r="C1077" t="s">
        <v>9</v>
      </c>
      <c r="D1077" t="str">
        <f t="shared" si="16"/>
        <v>OUTFLOWS</v>
      </c>
      <c r="E1077" t="s">
        <v>112</v>
      </c>
      <c r="F1077" t="s">
        <v>113</v>
      </c>
      <c r="G1077" t="s">
        <v>434</v>
      </c>
      <c r="H1077" t="s">
        <v>435</v>
      </c>
      <c r="I1077" t="s">
        <v>443</v>
      </c>
      <c r="J1077" t="s">
        <v>444</v>
      </c>
      <c r="K1077" t="s">
        <v>1635</v>
      </c>
      <c r="L1077" t="s">
        <v>1636</v>
      </c>
      <c r="M1077" s="17">
        <f>VLOOKUP($K1077,[1]Budget!$V:$AE,5,0)*IF($C1077="1 - Revenues",1,IF(AND($C1077="5 - Transfers",MID(I1077,15,1)="4"),1,-1))</f>
        <v>0</v>
      </c>
      <c r="N1077" s="17">
        <f>VLOOKUP($K1077,[1]Budget!$V:$AE,6,0)*IF($C1077="1 - Revenues",1,IF(AND($C1077="5 - Transfers",MID(J1077,15,1)="4"),1,-1))</f>
        <v>0</v>
      </c>
      <c r="O1077" s="17">
        <f>IFERROR(IF(RIGHT(LEFT(K1077,15),1)="4",VLOOKUP(K1077,'[1]Budget Worksheet'!A:B,2,0),-1*VLOOKUP(K1077,'[1]Budget Worksheet'!A:B,2,0)),0)</f>
        <v>0</v>
      </c>
      <c r="P1077" s="17">
        <f>VLOOKUP($K1077,[1]Budget!$V:$AE,8,0)*IF($C1077="1 - Revenues",1,IF(AND($C1077="5 - Transfers",MID($K1077,15,1)="4"),1,-1))</f>
        <v>0</v>
      </c>
      <c r="Q1077" s="17">
        <f>VLOOKUP($K1077,[1]Budget!$V:$AE,10,0)*IF($C1077="1 - Revenues",1,IF(AND($C1077="5 - Transfers",MID(K1077,15,1)="4"),1,-1))</f>
        <v>0</v>
      </c>
      <c r="S1077" s="18" t="b">
        <f>IF(LEFT(C1077,1)="1",1,-1)*SUMIF([1]Budget!V:V,'Budget Worksheet for Pivot Tabl'!K1077,[1]Budget!AC:AC)=P1077</f>
        <v>1</v>
      </c>
    </row>
    <row r="1078" spans="1:19" x14ac:dyDescent="0.25">
      <c r="A1078" t="s">
        <v>16</v>
      </c>
      <c r="B1078" t="s">
        <v>2</v>
      </c>
      <c r="C1078" t="s">
        <v>9</v>
      </c>
      <c r="D1078" t="str">
        <f t="shared" si="16"/>
        <v>OUTFLOWS</v>
      </c>
      <c r="E1078" t="s">
        <v>112</v>
      </c>
      <c r="F1078" t="s">
        <v>113</v>
      </c>
      <c r="G1078" t="s">
        <v>434</v>
      </c>
      <c r="H1078" t="s">
        <v>435</v>
      </c>
      <c r="I1078" t="s">
        <v>443</v>
      </c>
      <c r="J1078" t="s">
        <v>444</v>
      </c>
      <c r="K1078" t="s">
        <v>1637</v>
      </c>
      <c r="L1078" t="s">
        <v>1638</v>
      </c>
      <c r="M1078" s="17">
        <f>VLOOKUP($K1078,[1]Budget!$V:$AE,5,0)*IF($C1078="1 - Revenues",1,IF(AND($C1078="5 - Transfers",MID(I1078,15,1)="4"),1,-1))</f>
        <v>0</v>
      </c>
      <c r="N1078" s="17">
        <f>VLOOKUP($K1078,[1]Budget!$V:$AE,6,0)*IF($C1078="1 - Revenues",1,IF(AND($C1078="5 - Transfers",MID(J1078,15,1)="4"),1,-1))</f>
        <v>0</v>
      </c>
      <c r="O1078" s="17">
        <f>IFERROR(IF(RIGHT(LEFT(K1078,15),1)="4",VLOOKUP(K1078,'[1]Budget Worksheet'!A:B,2,0),-1*VLOOKUP(K1078,'[1]Budget Worksheet'!A:B,2,0)),0)</f>
        <v>0</v>
      </c>
      <c r="P1078" s="17">
        <f>VLOOKUP($K1078,[1]Budget!$V:$AE,8,0)*IF($C1078="1 - Revenues",1,IF(AND($C1078="5 - Transfers",MID($K1078,15,1)="4"),1,-1))</f>
        <v>0</v>
      </c>
      <c r="Q1078" s="17">
        <f>VLOOKUP($K1078,[1]Budget!$V:$AE,10,0)*IF($C1078="1 - Revenues",1,IF(AND($C1078="5 - Transfers",MID(K1078,15,1)="4"),1,-1))</f>
        <v>0</v>
      </c>
      <c r="S1078" s="18" t="b">
        <f>IF(LEFT(C1078,1)="1",1,-1)*SUMIF([1]Budget!V:V,'Budget Worksheet for Pivot Tabl'!K1078,[1]Budget!AC:AC)=P1078</f>
        <v>1</v>
      </c>
    </row>
    <row r="1079" spans="1:19" x14ac:dyDescent="0.25">
      <c r="A1079" t="s">
        <v>16</v>
      </c>
      <c r="B1079" t="s">
        <v>2</v>
      </c>
      <c r="C1079" t="s">
        <v>9</v>
      </c>
      <c r="D1079" t="str">
        <f t="shared" si="16"/>
        <v>OUTFLOWS</v>
      </c>
      <c r="E1079" t="s">
        <v>112</v>
      </c>
      <c r="F1079" t="s">
        <v>113</v>
      </c>
      <c r="G1079" t="s">
        <v>434</v>
      </c>
      <c r="H1079" t="s">
        <v>435</v>
      </c>
      <c r="I1079" t="s">
        <v>443</v>
      </c>
      <c r="J1079" t="s">
        <v>444</v>
      </c>
      <c r="K1079" t="s">
        <v>1639</v>
      </c>
      <c r="L1079" t="s">
        <v>1640</v>
      </c>
      <c r="M1079" s="17">
        <f>VLOOKUP($K1079,[1]Budget!$V:$AE,5,0)*IF($C1079="1 - Revenues",1,IF(AND($C1079="5 - Transfers",MID(I1079,15,1)="4"),1,-1))</f>
        <v>0</v>
      </c>
      <c r="N1079" s="17">
        <f>VLOOKUP($K1079,[1]Budget!$V:$AE,6,0)*IF($C1079="1 - Revenues",1,IF(AND($C1079="5 - Transfers",MID(J1079,15,1)="4"),1,-1))</f>
        <v>0</v>
      </c>
      <c r="O1079" s="17">
        <f>IFERROR(IF(RIGHT(LEFT(K1079,15),1)="4",VLOOKUP(K1079,'[1]Budget Worksheet'!A:B,2,0),-1*VLOOKUP(K1079,'[1]Budget Worksheet'!A:B,2,0)),0)</f>
        <v>0</v>
      </c>
      <c r="P1079" s="17">
        <f>VLOOKUP($K1079,[1]Budget!$V:$AE,8,0)*IF($C1079="1 - Revenues",1,IF(AND($C1079="5 - Transfers",MID($K1079,15,1)="4"),1,-1))</f>
        <v>0</v>
      </c>
      <c r="Q1079" s="17">
        <f>VLOOKUP($K1079,[1]Budget!$V:$AE,10,0)*IF($C1079="1 - Revenues",1,IF(AND($C1079="5 - Transfers",MID(K1079,15,1)="4"),1,-1))</f>
        <v>0</v>
      </c>
      <c r="S1079" s="18" t="b">
        <f>IF(LEFT(C1079,1)="1",1,-1)*SUMIF([1]Budget!V:V,'Budget Worksheet for Pivot Tabl'!K1079,[1]Budget!AC:AC)=P1079</f>
        <v>1</v>
      </c>
    </row>
    <row r="1080" spans="1:19" x14ac:dyDescent="0.25">
      <c r="A1080" t="s">
        <v>16</v>
      </c>
      <c r="B1080" t="s">
        <v>2</v>
      </c>
      <c r="C1080" t="s">
        <v>9</v>
      </c>
      <c r="D1080" t="str">
        <f t="shared" si="16"/>
        <v>OUTFLOWS</v>
      </c>
      <c r="E1080" t="s">
        <v>112</v>
      </c>
      <c r="F1080" t="s">
        <v>113</v>
      </c>
      <c r="G1080" t="s">
        <v>434</v>
      </c>
      <c r="H1080" t="s">
        <v>435</v>
      </c>
      <c r="I1080" t="s">
        <v>443</v>
      </c>
      <c r="J1080" t="s">
        <v>444</v>
      </c>
      <c r="K1080" t="s">
        <v>1641</v>
      </c>
      <c r="L1080" t="s">
        <v>1062</v>
      </c>
      <c r="M1080" s="17">
        <f>VLOOKUP($K1080,[1]Budget!$V:$AE,5,0)*IF($C1080="1 - Revenues",1,IF(AND($C1080="5 - Transfers",MID(I1080,15,1)="4"),1,-1))</f>
        <v>0</v>
      </c>
      <c r="N1080" s="17">
        <f>VLOOKUP($K1080,[1]Budget!$V:$AE,6,0)*IF($C1080="1 - Revenues",1,IF(AND($C1080="5 - Transfers",MID(J1080,15,1)="4"),1,-1))</f>
        <v>0</v>
      </c>
      <c r="O1080" s="17">
        <f>IFERROR(IF(RIGHT(LEFT(K1080,15),1)="4",VLOOKUP(K1080,'[1]Budget Worksheet'!A:B,2,0),-1*VLOOKUP(K1080,'[1]Budget Worksheet'!A:B,2,0)),0)</f>
        <v>0</v>
      </c>
      <c r="P1080" s="17">
        <f>VLOOKUP($K1080,[1]Budget!$V:$AE,8,0)*IF($C1080="1 - Revenues",1,IF(AND($C1080="5 - Transfers",MID($K1080,15,1)="4"),1,-1))</f>
        <v>0</v>
      </c>
      <c r="Q1080" s="17">
        <f>VLOOKUP($K1080,[1]Budget!$V:$AE,10,0)*IF($C1080="1 - Revenues",1,IF(AND($C1080="5 - Transfers",MID(K1080,15,1)="4"),1,-1))</f>
        <v>0</v>
      </c>
      <c r="S1080" s="18" t="b">
        <f>IF(LEFT(C1080,1)="1",1,-1)*SUMIF([1]Budget!V:V,'Budget Worksheet for Pivot Tabl'!K1080,[1]Budget!AC:AC)=P1080</f>
        <v>1</v>
      </c>
    </row>
    <row r="1081" spans="1:19" x14ac:dyDescent="0.25">
      <c r="A1081" t="s">
        <v>16</v>
      </c>
      <c r="B1081" t="s">
        <v>2</v>
      </c>
      <c r="C1081" t="s">
        <v>9</v>
      </c>
      <c r="D1081" t="str">
        <f t="shared" si="16"/>
        <v>OUTFLOWS</v>
      </c>
      <c r="E1081" t="s">
        <v>112</v>
      </c>
      <c r="F1081" t="s">
        <v>113</v>
      </c>
      <c r="G1081" t="s">
        <v>434</v>
      </c>
      <c r="H1081" t="s">
        <v>435</v>
      </c>
      <c r="I1081" t="s">
        <v>443</v>
      </c>
      <c r="J1081" t="s">
        <v>444</v>
      </c>
      <c r="K1081" t="s">
        <v>1642</v>
      </c>
      <c r="L1081" t="s">
        <v>492</v>
      </c>
      <c r="M1081" s="17">
        <f>VLOOKUP($K1081,[1]Budget!$V:$AE,5,0)*IF($C1081="1 - Revenues",1,IF(AND($C1081="5 - Transfers",MID(I1081,15,1)="4"),1,-1))</f>
        <v>-4000</v>
      </c>
      <c r="N1081" s="17">
        <f>VLOOKUP($K1081,[1]Budget!$V:$AE,6,0)*IF($C1081="1 - Revenues",1,IF(AND($C1081="5 - Transfers",MID(J1081,15,1)="4"),1,-1))</f>
        <v>-2000</v>
      </c>
      <c r="O1081" s="17">
        <f>IFERROR(IF(RIGHT(LEFT(K1081,15),1)="4",VLOOKUP(K1081,'[1]Budget Worksheet'!A:B,2,0),-1*VLOOKUP(K1081,'[1]Budget Worksheet'!A:B,2,0)),0)</f>
        <v>0</v>
      </c>
      <c r="P1081" s="17">
        <f>VLOOKUP($K1081,[1]Budget!$V:$AE,8,0)*IF($C1081="1 - Revenues",1,IF(AND($C1081="5 - Transfers",MID($K1081,15,1)="4"),1,-1))</f>
        <v>-550</v>
      </c>
      <c r="Q1081" s="17">
        <f>VLOOKUP($K1081,[1]Budget!$V:$AE,10,0)*IF($C1081="1 - Revenues",1,IF(AND($C1081="5 - Transfers",MID(K1081,15,1)="4"),1,-1))</f>
        <v>-550</v>
      </c>
      <c r="S1081" s="18" t="b">
        <f>IF(LEFT(C1081,1)="1",1,-1)*SUMIF([1]Budget!V:V,'Budget Worksheet for Pivot Tabl'!K1081,[1]Budget!AC:AC)=P1081</f>
        <v>1</v>
      </c>
    </row>
    <row r="1082" spans="1:19" x14ac:dyDescent="0.25">
      <c r="A1082" t="s">
        <v>16</v>
      </c>
      <c r="B1082" t="s">
        <v>2</v>
      </c>
      <c r="C1082" t="s">
        <v>9</v>
      </c>
      <c r="D1082" t="str">
        <f t="shared" si="16"/>
        <v>OUTFLOWS</v>
      </c>
      <c r="E1082" t="s">
        <v>112</v>
      </c>
      <c r="F1082" t="s">
        <v>113</v>
      </c>
      <c r="G1082" t="s">
        <v>434</v>
      </c>
      <c r="H1082" t="s">
        <v>435</v>
      </c>
      <c r="I1082" t="s">
        <v>443</v>
      </c>
      <c r="J1082" t="s">
        <v>444</v>
      </c>
      <c r="K1082" t="s">
        <v>1643</v>
      </c>
      <c r="L1082" t="s">
        <v>645</v>
      </c>
      <c r="M1082" s="17">
        <f>VLOOKUP($K1082,[1]Budget!$V:$AE,5,0)*IF($C1082="1 - Revenues",1,IF(AND($C1082="5 - Transfers",MID(I1082,15,1)="4"),1,-1))</f>
        <v>-126000</v>
      </c>
      <c r="N1082" s="17">
        <f>VLOOKUP($K1082,[1]Budget!$V:$AE,6,0)*IF($C1082="1 - Revenues",1,IF(AND($C1082="5 - Transfers",MID(J1082,15,1)="4"),1,-1))</f>
        <v>-126000</v>
      </c>
      <c r="O1082" s="17">
        <f>IFERROR(IF(RIGHT(LEFT(K1082,15),1)="4",VLOOKUP(K1082,'[1]Budget Worksheet'!A:B,2,0),-1*VLOOKUP(K1082,'[1]Budget Worksheet'!A:B,2,0)),0)</f>
        <v>0</v>
      </c>
      <c r="P1082" s="17">
        <f>VLOOKUP($K1082,[1]Budget!$V:$AE,8,0)*IF($C1082="1 - Revenues",1,IF(AND($C1082="5 - Transfers",MID($K1082,15,1)="4"),1,-1))</f>
        <v>-124000</v>
      </c>
      <c r="Q1082" s="17">
        <f>VLOOKUP($K1082,[1]Budget!$V:$AE,10,0)*IF($C1082="1 - Revenues",1,IF(AND($C1082="5 - Transfers",MID(K1082,15,1)="4"),1,-1))</f>
        <v>-124000</v>
      </c>
      <c r="S1082" s="18" t="b">
        <f>IF(LEFT(C1082,1)="1",1,-1)*SUMIF([1]Budget!V:V,'Budget Worksheet for Pivot Tabl'!K1082,[1]Budget!AC:AC)=P1082</f>
        <v>1</v>
      </c>
    </row>
    <row r="1083" spans="1:19" x14ac:dyDescent="0.25">
      <c r="A1083" t="s">
        <v>16</v>
      </c>
      <c r="B1083" t="s">
        <v>2</v>
      </c>
      <c r="C1083" t="s">
        <v>9</v>
      </c>
      <c r="D1083" t="str">
        <f t="shared" si="16"/>
        <v>OUTFLOWS</v>
      </c>
      <c r="E1083" t="s">
        <v>112</v>
      </c>
      <c r="F1083" t="s">
        <v>113</v>
      </c>
      <c r="G1083" t="s">
        <v>434</v>
      </c>
      <c r="H1083" t="s">
        <v>435</v>
      </c>
      <c r="I1083" t="s">
        <v>443</v>
      </c>
      <c r="J1083" t="s">
        <v>444</v>
      </c>
      <c r="K1083" t="s">
        <v>1644</v>
      </c>
      <c r="L1083" t="s">
        <v>647</v>
      </c>
      <c r="M1083" s="17">
        <f>VLOOKUP($K1083,[1]Budget!$V:$AE,5,0)*IF($C1083="1 - Revenues",1,IF(AND($C1083="5 - Transfers",MID(I1083,15,1)="4"),1,-1))</f>
        <v>0</v>
      </c>
      <c r="N1083" s="17">
        <f>VLOOKUP($K1083,[1]Budget!$V:$AE,6,0)*IF($C1083="1 - Revenues",1,IF(AND($C1083="5 - Transfers",MID(J1083,15,1)="4"),1,-1))</f>
        <v>0</v>
      </c>
      <c r="O1083" s="17">
        <f>IFERROR(IF(RIGHT(LEFT(K1083,15),1)="4",VLOOKUP(K1083,'[1]Budget Worksheet'!A:B,2,0),-1*VLOOKUP(K1083,'[1]Budget Worksheet'!A:B,2,0)),0)</f>
        <v>0</v>
      </c>
      <c r="P1083" s="17">
        <f>VLOOKUP($K1083,[1]Budget!$V:$AE,8,0)*IF($C1083="1 - Revenues",1,IF(AND($C1083="5 - Transfers",MID($K1083,15,1)="4"),1,-1))</f>
        <v>0</v>
      </c>
      <c r="Q1083" s="17">
        <f>VLOOKUP($K1083,[1]Budget!$V:$AE,10,0)*IF($C1083="1 - Revenues",1,IF(AND($C1083="5 - Transfers",MID(K1083,15,1)="4"),1,-1))</f>
        <v>0</v>
      </c>
      <c r="S1083" s="18" t="b">
        <f>IF(LEFT(C1083,1)="1",1,-1)*SUMIF([1]Budget!V:V,'Budget Worksheet for Pivot Tabl'!K1083,[1]Budget!AC:AC)=P1083</f>
        <v>1</v>
      </c>
    </row>
    <row r="1084" spans="1:19" x14ac:dyDescent="0.25">
      <c r="A1084" t="s">
        <v>16</v>
      </c>
      <c r="B1084" t="s">
        <v>2</v>
      </c>
      <c r="C1084" t="s">
        <v>9</v>
      </c>
      <c r="D1084" t="str">
        <f t="shared" si="16"/>
        <v>OUTFLOWS</v>
      </c>
      <c r="E1084" t="s">
        <v>112</v>
      </c>
      <c r="F1084" t="s">
        <v>113</v>
      </c>
      <c r="G1084" t="s">
        <v>434</v>
      </c>
      <c r="H1084" t="s">
        <v>435</v>
      </c>
      <c r="I1084" t="s">
        <v>443</v>
      </c>
      <c r="J1084" t="s">
        <v>444</v>
      </c>
      <c r="K1084" t="s">
        <v>1645</v>
      </c>
      <c r="L1084" t="s">
        <v>651</v>
      </c>
      <c r="M1084" s="17">
        <f>VLOOKUP($K1084,[1]Budget!$V:$AE,5,0)*IF($C1084="1 - Revenues",1,IF(AND($C1084="5 - Transfers",MID(I1084,15,1)="4"),1,-1))</f>
        <v>-2000</v>
      </c>
      <c r="N1084" s="17">
        <f>VLOOKUP($K1084,[1]Budget!$V:$AE,6,0)*IF($C1084="1 - Revenues",1,IF(AND($C1084="5 - Transfers",MID(J1084,15,1)="4"),1,-1))</f>
        <v>-2000</v>
      </c>
      <c r="O1084" s="17">
        <f>IFERROR(IF(RIGHT(LEFT(K1084,15),1)="4",VLOOKUP(K1084,'[1]Budget Worksheet'!A:B,2,0),-1*VLOOKUP(K1084,'[1]Budget Worksheet'!A:B,2,0)),0)</f>
        <v>0</v>
      </c>
      <c r="P1084" s="17">
        <f>VLOOKUP($K1084,[1]Budget!$V:$AE,8,0)*IF($C1084="1 - Revenues",1,IF(AND($C1084="5 - Transfers",MID($K1084,15,1)="4"),1,-1))</f>
        <v>0</v>
      </c>
      <c r="Q1084" s="17">
        <f>VLOOKUP($K1084,[1]Budget!$V:$AE,10,0)*IF($C1084="1 - Revenues",1,IF(AND($C1084="5 - Transfers",MID(K1084,15,1)="4"),1,-1))</f>
        <v>0</v>
      </c>
      <c r="S1084" s="18" t="b">
        <f>IF(LEFT(C1084,1)="1",1,-1)*SUMIF([1]Budget!V:V,'Budget Worksheet for Pivot Tabl'!K1084,[1]Budget!AC:AC)=P1084</f>
        <v>1</v>
      </c>
    </row>
    <row r="1085" spans="1:19" x14ac:dyDescent="0.25">
      <c r="A1085" t="s">
        <v>16</v>
      </c>
      <c r="B1085" t="s">
        <v>2</v>
      </c>
      <c r="C1085" t="s">
        <v>9</v>
      </c>
      <c r="D1085" t="str">
        <f t="shared" si="16"/>
        <v>OUTFLOWS</v>
      </c>
      <c r="E1085" t="s">
        <v>112</v>
      </c>
      <c r="F1085" t="s">
        <v>113</v>
      </c>
      <c r="G1085" t="s">
        <v>434</v>
      </c>
      <c r="H1085" t="s">
        <v>435</v>
      </c>
      <c r="I1085" t="s">
        <v>443</v>
      </c>
      <c r="J1085" t="s">
        <v>444</v>
      </c>
      <c r="K1085" t="s">
        <v>1646</v>
      </c>
      <c r="L1085" t="s">
        <v>498</v>
      </c>
      <c r="M1085" s="17">
        <f>VLOOKUP($K1085,[1]Budget!$V:$AE,5,0)*IF($C1085="1 - Revenues",1,IF(AND($C1085="5 - Transfers",MID(I1085,15,1)="4"),1,-1))</f>
        <v>0</v>
      </c>
      <c r="N1085" s="17">
        <f>VLOOKUP($K1085,[1]Budget!$V:$AE,6,0)*IF($C1085="1 - Revenues",1,IF(AND($C1085="5 - Transfers",MID(J1085,15,1)="4"),1,-1))</f>
        <v>0</v>
      </c>
      <c r="O1085" s="17">
        <f>IFERROR(IF(RIGHT(LEFT(K1085,15),1)="4",VLOOKUP(K1085,'[1]Budget Worksheet'!A:B,2,0),-1*VLOOKUP(K1085,'[1]Budget Worksheet'!A:B,2,0)),0)</f>
        <v>0</v>
      </c>
      <c r="P1085" s="17">
        <f>VLOOKUP($K1085,[1]Budget!$V:$AE,8,0)*IF($C1085="1 - Revenues",1,IF(AND($C1085="5 - Transfers",MID($K1085,15,1)="4"),1,-1))</f>
        <v>0</v>
      </c>
      <c r="Q1085" s="17">
        <f>VLOOKUP($K1085,[1]Budget!$V:$AE,10,0)*IF($C1085="1 - Revenues",1,IF(AND($C1085="5 - Transfers",MID(K1085,15,1)="4"),1,-1))</f>
        <v>0</v>
      </c>
      <c r="S1085" s="18" t="b">
        <f>IF(LEFT(C1085,1)="1",1,-1)*SUMIF([1]Budget!V:V,'Budget Worksheet for Pivot Tabl'!K1085,[1]Budget!AC:AC)=P1085</f>
        <v>1</v>
      </c>
    </row>
    <row r="1086" spans="1:19" x14ac:dyDescent="0.25">
      <c r="A1086" t="s">
        <v>16</v>
      </c>
      <c r="B1086" t="s">
        <v>2</v>
      </c>
      <c r="C1086" t="s">
        <v>9</v>
      </c>
      <c r="D1086" t="str">
        <f t="shared" si="16"/>
        <v>OUTFLOWS</v>
      </c>
      <c r="E1086" t="s">
        <v>112</v>
      </c>
      <c r="F1086" t="s">
        <v>113</v>
      </c>
      <c r="G1086" t="s">
        <v>434</v>
      </c>
      <c r="H1086" t="s">
        <v>435</v>
      </c>
      <c r="I1086" t="s">
        <v>443</v>
      </c>
      <c r="J1086" t="s">
        <v>444</v>
      </c>
      <c r="K1086" t="s">
        <v>1647</v>
      </c>
      <c r="L1086" t="s">
        <v>911</v>
      </c>
      <c r="M1086" s="17">
        <f>VLOOKUP($K1086,[1]Budget!$V:$AE,5,0)*IF($C1086="1 - Revenues",1,IF(AND($C1086="5 - Transfers",MID(I1086,15,1)="4"),1,-1))</f>
        <v>0</v>
      </c>
      <c r="N1086" s="17">
        <f>VLOOKUP($K1086,[1]Budget!$V:$AE,6,0)*IF($C1086="1 - Revenues",1,IF(AND($C1086="5 - Transfers",MID(J1086,15,1)="4"),1,-1))</f>
        <v>0</v>
      </c>
      <c r="O1086" s="17">
        <f>IFERROR(IF(RIGHT(LEFT(K1086,15),1)="4",VLOOKUP(K1086,'[1]Budget Worksheet'!A:B,2,0),-1*VLOOKUP(K1086,'[1]Budget Worksheet'!A:B,2,0)),0)</f>
        <v>0</v>
      </c>
      <c r="P1086" s="17">
        <f>VLOOKUP($K1086,[1]Budget!$V:$AE,8,0)*IF($C1086="1 - Revenues",1,IF(AND($C1086="5 - Transfers",MID($K1086,15,1)="4"),1,-1))</f>
        <v>0</v>
      </c>
      <c r="Q1086" s="17">
        <f>VLOOKUP($K1086,[1]Budget!$V:$AE,10,0)*IF($C1086="1 - Revenues",1,IF(AND($C1086="5 - Transfers",MID(K1086,15,1)="4"),1,-1))</f>
        <v>0</v>
      </c>
      <c r="S1086" s="18" t="b">
        <f>IF(LEFT(C1086,1)="1",1,-1)*SUMIF([1]Budget!V:V,'Budget Worksheet for Pivot Tabl'!K1086,[1]Budget!AC:AC)=P1086</f>
        <v>1</v>
      </c>
    </row>
    <row r="1087" spans="1:19" x14ac:dyDescent="0.25">
      <c r="A1087" t="s">
        <v>16</v>
      </c>
      <c r="B1087" t="s">
        <v>2</v>
      </c>
      <c r="C1087" t="s">
        <v>9</v>
      </c>
      <c r="D1087" t="str">
        <f t="shared" si="16"/>
        <v>OUTFLOWS</v>
      </c>
      <c r="E1087" t="s">
        <v>112</v>
      </c>
      <c r="F1087" t="s">
        <v>113</v>
      </c>
      <c r="G1087" t="s">
        <v>434</v>
      </c>
      <c r="H1087" t="s">
        <v>435</v>
      </c>
      <c r="I1087" t="s">
        <v>443</v>
      </c>
      <c r="J1087" t="s">
        <v>444</v>
      </c>
      <c r="K1087" t="s">
        <v>1648</v>
      </c>
      <c r="L1087" t="s">
        <v>653</v>
      </c>
      <c r="M1087" s="17">
        <f>VLOOKUP($K1087,[1]Budget!$V:$AE,5,0)*IF($C1087="1 - Revenues",1,IF(AND($C1087="5 - Transfers",MID(I1087,15,1)="4"),1,-1))</f>
        <v>-2000</v>
      </c>
      <c r="N1087" s="17">
        <f>VLOOKUP($K1087,[1]Budget!$V:$AE,6,0)*IF($C1087="1 - Revenues",1,IF(AND($C1087="5 - Transfers",MID(J1087,15,1)="4"),1,-1))</f>
        <v>-1000</v>
      </c>
      <c r="O1087" s="17">
        <f>IFERROR(IF(RIGHT(LEFT(K1087,15),1)="4",VLOOKUP(K1087,'[1]Budget Worksheet'!A:B,2,0),-1*VLOOKUP(K1087,'[1]Budget Worksheet'!A:B,2,0)),0)</f>
        <v>0</v>
      </c>
      <c r="P1087" s="17">
        <f>VLOOKUP($K1087,[1]Budget!$V:$AE,8,0)*IF($C1087="1 - Revenues",1,IF(AND($C1087="5 - Transfers",MID($K1087,15,1)="4"),1,-1))</f>
        <v>-3700</v>
      </c>
      <c r="Q1087" s="17">
        <f>VLOOKUP($K1087,[1]Budget!$V:$AE,10,0)*IF($C1087="1 - Revenues",1,IF(AND($C1087="5 - Transfers",MID(K1087,15,1)="4"),1,-1))</f>
        <v>-3700</v>
      </c>
      <c r="S1087" s="18" t="b">
        <f>IF(LEFT(C1087,1)="1",1,-1)*SUMIF([1]Budget!V:V,'Budget Worksheet for Pivot Tabl'!K1087,[1]Budget!AC:AC)=P1087</f>
        <v>1</v>
      </c>
    </row>
    <row r="1088" spans="1:19" x14ac:dyDescent="0.25">
      <c r="A1088" t="s">
        <v>16</v>
      </c>
      <c r="B1088" t="s">
        <v>2</v>
      </c>
      <c r="C1088" t="s">
        <v>10</v>
      </c>
      <c r="D1088" t="str">
        <f t="shared" si="16"/>
        <v>OUTFLOWS</v>
      </c>
      <c r="E1088" t="s">
        <v>112</v>
      </c>
      <c r="F1088" t="s">
        <v>113</v>
      </c>
      <c r="G1088" t="s">
        <v>434</v>
      </c>
      <c r="H1088" t="s">
        <v>435</v>
      </c>
      <c r="I1088" t="s">
        <v>443</v>
      </c>
      <c r="J1088" t="s">
        <v>444</v>
      </c>
      <c r="K1088" t="s">
        <v>1649</v>
      </c>
      <c r="L1088" t="s">
        <v>1133</v>
      </c>
      <c r="M1088" s="17">
        <f>VLOOKUP($K1088,[1]Budget!$V:$AE,5,0)*IF($C1088="1 - Revenues",1,IF(AND($C1088="5 - Transfers",MID(I1088,15,1)="4"),1,-1))</f>
        <v>-46000</v>
      </c>
      <c r="N1088" s="17">
        <f>VLOOKUP($K1088,[1]Budget!$V:$AE,6,0)*IF($C1088="1 - Revenues",1,IF(AND($C1088="5 - Transfers",MID(J1088,15,1)="4"),1,-1))</f>
        <v>0</v>
      </c>
      <c r="O1088" s="17">
        <f>IFERROR(IF(RIGHT(LEFT(K1088,15),1)="4",VLOOKUP(K1088,'[1]Budget Worksheet'!A:B,2,0),-1*VLOOKUP(K1088,'[1]Budget Worksheet'!A:B,2,0)),0)</f>
        <v>0</v>
      </c>
      <c r="P1088" s="17">
        <f>VLOOKUP($K1088,[1]Budget!$V:$AE,8,0)*IF($C1088="1 - Revenues",1,IF(AND($C1088="5 - Transfers",MID($K1088,15,1)="4"),1,-1))</f>
        <v>0</v>
      </c>
      <c r="Q1088" s="17">
        <f>VLOOKUP($K1088,[1]Budget!$V:$AE,10,0)*IF($C1088="1 - Revenues",1,IF(AND($C1088="5 - Transfers",MID(K1088,15,1)="4"),1,-1))</f>
        <v>0</v>
      </c>
      <c r="S1088" s="18" t="b">
        <f>IF(LEFT(C1088,1)="1",1,-1)*SUMIF([1]Budget!V:V,'Budget Worksheet for Pivot Tabl'!K1088,[1]Budget!AC:AC)=P1088</f>
        <v>1</v>
      </c>
    </row>
    <row r="1089" spans="1:19" x14ac:dyDescent="0.25">
      <c r="A1089" t="s">
        <v>16</v>
      </c>
      <c r="B1089" t="s">
        <v>2</v>
      </c>
      <c r="C1089" t="s">
        <v>10</v>
      </c>
      <c r="D1089" t="str">
        <f t="shared" si="16"/>
        <v>OUTFLOWS</v>
      </c>
      <c r="E1089" t="s">
        <v>112</v>
      </c>
      <c r="F1089" t="s">
        <v>113</v>
      </c>
      <c r="G1089" t="s">
        <v>434</v>
      </c>
      <c r="H1089" t="s">
        <v>435</v>
      </c>
      <c r="I1089" t="s">
        <v>443</v>
      </c>
      <c r="J1089" t="s">
        <v>444</v>
      </c>
      <c r="K1089" t="s">
        <v>1650</v>
      </c>
      <c r="L1089" t="s">
        <v>538</v>
      </c>
      <c r="M1089" s="17">
        <f>VLOOKUP($K1089,[1]Budget!$V:$AE,5,0)*IF($C1089="1 - Revenues",1,IF(AND($C1089="5 - Transfers",MID(I1089,15,1)="4"),1,-1))</f>
        <v>0</v>
      </c>
      <c r="N1089" s="17">
        <f>VLOOKUP($K1089,[1]Budget!$V:$AE,6,0)*IF($C1089="1 - Revenues",1,IF(AND($C1089="5 - Transfers",MID(J1089,15,1)="4"),1,-1))</f>
        <v>-18000</v>
      </c>
      <c r="O1089" s="17">
        <f>IFERROR(IF(RIGHT(LEFT(K1089,15),1)="4",VLOOKUP(K1089,'[1]Budget Worksheet'!A:B,2,0),-1*VLOOKUP(K1089,'[1]Budget Worksheet'!A:B,2,0)),0)</f>
        <v>-500000</v>
      </c>
      <c r="P1089" s="17">
        <f>VLOOKUP($K1089,[1]Budget!$V:$AE,8,0)*IF($C1089="1 - Revenues",1,IF(AND($C1089="5 - Transfers",MID($K1089,15,1)="4"),1,-1))</f>
        <v>-215000</v>
      </c>
      <c r="Q1089" s="17">
        <f>VLOOKUP($K1089,[1]Budget!$V:$AE,10,0)*IF($C1089="1 - Revenues",1,IF(AND($C1089="5 - Transfers",MID(K1089,15,1)="4"),1,-1))</f>
        <v>285000</v>
      </c>
      <c r="S1089" s="18" t="b">
        <f>IF(LEFT(C1089,1)="1",1,-1)*SUMIF([1]Budget!V:V,'Budget Worksheet for Pivot Tabl'!K1089,[1]Budget!AC:AC)=P1089</f>
        <v>1</v>
      </c>
    </row>
    <row r="1090" spans="1:19" x14ac:dyDescent="0.25">
      <c r="A1090" t="s">
        <v>16</v>
      </c>
      <c r="B1090" t="s">
        <v>2</v>
      </c>
      <c r="C1090" t="s">
        <v>10</v>
      </c>
      <c r="D1090" t="str">
        <f t="shared" si="16"/>
        <v>OUTFLOWS</v>
      </c>
      <c r="E1090" t="s">
        <v>112</v>
      </c>
      <c r="F1090" t="s">
        <v>113</v>
      </c>
      <c r="G1090" t="s">
        <v>434</v>
      </c>
      <c r="H1090" t="s">
        <v>435</v>
      </c>
      <c r="I1090" t="s">
        <v>443</v>
      </c>
      <c r="J1090" t="s">
        <v>444</v>
      </c>
      <c r="K1090" t="s">
        <v>1651</v>
      </c>
      <c r="L1090" t="s">
        <v>1167</v>
      </c>
      <c r="M1090" s="17">
        <f>VLOOKUP($K1090,[1]Budget!$V:$AE,5,0)*IF($C1090="1 - Revenues",1,IF(AND($C1090="5 - Transfers",MID(I1090,15,1)="4"),1,-1))</f>
        <v>-2000</v>
      </c>
      <c r="N1090" s="17">
        <f>VLOOKUP($K1090,[1]Budget!$V:$AE,6,0)*IF($C1090="1 - Revenues",1,IF(AND($C1090="5 - Transfers",MID(J1090,15,1)="4"),1,-1))</f>
        <v>0</v>
      </c>
      <c r="O1090" s="17">
        <f>IFERROR(IF(RIGHT(LEFT(K1090,15),1)="4",VLOOKUP(K1090,'[1]Budget Worksheet'!A:B,2,0),-1*VLOOKUP(K1090,'[1]Budget Worksheet'!A:B,2,0)),0)</f>
        <v>0</v>
      </c>
      <c r="P1090" s="17">
        <f>VLOOKUP($K1090,[1]Budget!$V:$AE,8,0)*IF($C1090="1 - Revenues",1,IF(AND($C1090="5 - Transfers",MID($K1090,15,1)="4"),1,-1))</f>
        <v>0</v>
      </c>
      <c r="Q1090" s="17">
        <f>VLOOKUP($K1090,[1]Budget!$V:$AE,10,0)*IF($C1090="1 - Revenues",1,IF(AND($C1090="5 - Transfers",MID(K1090,15,1)="4"),1,-1))</f>
        <v>0</v>
      </c>
      <c r="S1090" s="18" t="b">
        <f>IF(LEFT(C1090,1)="1",1,-1)*SUMIF([1]Budget!V:V,'Budget Worksheet for Pivot Tabl'!K1090,[1]Budget!AC:AC)=P1090</f>
        <v>1</v>
      </c>
    </row>
    <row r="1091" spans="1:19" x14ac:dyDescent="0.25">
      <c r="A1091" t="s">
        <v>16</v>
      </c>
      <c r="B1091" t="s">
        <v>2</v>
      </c>
      <c r="C1091" t="s">
        <v>10</v>
      </c>
      <c r="D1091" t="str">
        <f t="shared" ref="D1091:D1154" si="17">IF(C1091="1 - Revenues","INFLOWS","OUTFLOWS")</f>
        <v>OUTFLOWS</v>
      </c>
      <c r="E1091" t="s">
        <v>112</v>
      </c>
      <c r="F1091" t="s">
        <v>113</v>
      </c>
      <c r="G1091" t="s">
        <v>434</v>
      </c>
      <c r="H1091" t="s">
        <v>435</v>
      </c>
      <c r="I1091" t="s">
        <v>443</v>
      </c>
      <c r="J1091" t="s">
        <v>444</v>
      </c>
      <c r="K1091" t="s">
        <v>1652</v>
      </c>
      <c r="L1091" t="s">
        <v>1653</v>
      </c>
      <c r="M1091" s="17">
        <f>VLOOKUP($K1091,[1]Budget!$V:$AE,5,0)*IF($C1091="1 - Revenues",1,IF(AND($C1091="5 - Transfers",MID(I1091,15,1)="4"),1,-1))</f>
        <v>0</v>
      </c>
      <c r="N1091" s="17">
        <f>VLOOKUP($K1091,[1]Budget!$V:$AE,6,0)*IF($C1091="1 - Revenues",1,IF(AND($C1091="5 - Transfers",MID(J1091,15,1)="4"),1,-1))</f>
        <v>0</v>
      </c>
      <c r="O1091" s="17">
        <f>IFERROR(IF(RIGHT(LEFT(K1091,15),1)="4",VLOOKUP(K1091,'[1]Budget Worksheet'!A:B,2,0),-1*VLOOKUP(K1091,'[1]Budget Worksheet'!A:B,2,0)),0)</f>
        <v>0</v>
      </c>
      <c r="P1091" s="17">
        <f>VLOOKUP($K1091,[1]Budget!$V:$AE,8,0)*IF($C1091="1 - Revenues",1,IF(AND($C1091="5 - Transfers",MID($K1091,15,1)="4"),1,-1))</f>
        <v>0</v>
      </c>
      <c r="Q1091" s="17">
        <f>VLOOKUP($K1091,[1]Budget!$V:$AE,10,0)*IF($C1091="1 - Revenues",1,IF(AND($C1091="5 - Transfers",MID(K1091,15,1)="4"),1,-1))</f>
        <v>0</v>
      </c>
      <c r="S1091" s="18" t="b">
        <f>IF(LEFT(C1091,1)="1",1,-1)*SUMIF([1]Budget!V:V,'Budget Worksheet for Pivot Tabl'!K1091,[1]Budget!AC:AC)=P1091</f>
        <v>1</v>
      </c>
    </row>
    <row r="1092" spans="1:19" x14ac:dyDescent="0.25">
      <c r="A1092" t="s">
        <v>16</v>
      </c>
      <c r="B1092" t="s">
        <v>2</v>
      </c>
      <c r="C1092" t="s">
        <v>10</v>
      </c>
      <c r="D1092" t="str">
        <f t="shared" si="17"/>
        <v>OUTFLOWS</v>
      </c>
      <c r="E1092" t="s">
        <v>112</v>
      </c>
      <c r="F1092" t="s">
        <v>113</v>
      </c>
      <c r="G1092" t="s">
        <v>434</v>
      </c>
      <c r="H1092" t="s">
        <v>435</v>
      </c>
      <c r="I1092" t="s">
        <v>443</v>
      </c>
      <c r="J1092" t="s">
        <v>444</v>
      </c>
      <c r="K1092" t="s">
        <v>1654</v>
      </c>
      <c r="L1092" t="s">
        <v>1655</v>
      </c>
      <c r="M1092" s="17">
        <f>VLOOKUP($K1092,[1]Budget!$V:$AE,5,0)*IF($C1092="1 - Revenues",1,IF(AND($C1092="5 - Transfers",MID(I1092,15,1)="4"),1,-1))</f>
        <v>-164000</v>
      </c>
      <c r="N1092" s="17">
        <f>VLOOKUP($K1092,[1]Budget!$V:$AE,6,0)*IF($C1092="1 - Revenues",1,IF(AND($C1092="5 - Transfers",MID(J1092,15,1)="4"),1,-1))</f>
        <v>-50000</v>
      </c>
      <c r="O1092" s="17">
        <f>IFERROR(IF(RIGHT(LEFT(K1092,15),1)="4",VLOOKUP(K1092,'[1]Budget Worksheet'!A:B,2,0),-1*VLOOKUP(K1092,'[1]Budget Worksheet'!A:B,2,0)),0)</f>
        <v>0</v>
      </c>
      <c r="P1092" s="17">
        <f>VLOOKUP($K1092,[1]Budget!$V:$AE,8,0)*IF($C1092="1 - Revenues",1,IF(AND($C1092="5 - Transfers",MID($K1092,15,1)="4"),1,-1))</f>
        <v>0</v>
      </c>
      <c r="Q1092" s="17">
        <f>VLOOKUP($K1092,[1]Budget!$V:$AE,10,0)*IF($C1092="1 - Revenues",1,IF(AND($C1092="5 - Transfers",MID(K1092,15,1)="4"),1,-1))</f>
        <v>0</v>
      </c>
      <c r="S1092" s="18" t="b">
        <f>IF(LEFT(C1092,1)="1",1,-1)*SUMIF([1]Budget!V:V,'Budget Worksheet for Pivot Tabl'!K1092,[1]Budget!AC:AC)=P1092</f>
        <v>1</v>
      </c>
    </row>
    <row r="1093" spans="1:19" x14ac:dyDescent="0.25">
      <c r="A1093" t="s">
        <v>16</v>
      </c>
      <c r="B1093" t="s">
        <v>2</v>
      </c>
      <c r="C1093" t="s">
        <v>10</v>
      </c>
      <c r="D1093" t="str">
        <f t="shared" si="17"/>
        <v>OUTFLOWS</v>
      </c>
      <c r="E1093" t="s">
        <v>112</v>
      </c>
      <c r="F1093" t="s">
        <v>113</v>
      </c>
      <c r="G1093" t="s">
        <v>434</v>
      </c>
      <c r="H1093" t="s">
        <v>435</v>
      </c>
      <c r="I1093" t="s">
        <v>443</v>
      </c>
      <c r="J1093" t="s">
        <v>444</v>
      </c>
      <c r="K1093" t="s">
        <v>1656</v>
      </c>
      <c r="L1093" t="s">
        <v>1657</v>
      </c>
      <c r="M1093" s="17">
        <f>VLOOKUP($K1093,[1]Budget!$V:$AE,5,0)*IF($C1093="1 - Revenues",1,IF(AND($C1093="5 - Transfers",MID(I1093,15,1)="4"),1,-1))</f>
        <v>-42000</v>
      </c>
      <c r="N1093" s="17">
        <f>VLOOKUP($K1093,[1]Budget!$V:$AE,6,0)*IF($C1093="1 - Revenues",1,IF(AND($C1093="5 - Transfers",MID(J1093,15,1)="4"),1,-1))</f>
        <v>-5000</v>
      </c>
      <c r="O1093" s="17">
        <f>IFERROR(IF(RIGHT(LEFT(K1093,15),1)="4",VLOOKUP(K1093,'[1]Budget Worksheet'!A:B,2,0),-1*VLOOKUP(K1093,'[1]Budget Worksheet'!A:B,2,0)),0)</f>
        <v>0</v>
      </c>
      <c r="P1093" s="17">
        <f>VLOOKUP($K1093,[1]Budget!$V:$AE,8,0)*IF($C1093="1 - Revenues",1,IF(AND($C1093="5 - Transfers",MID($K1093,15,1)="4"),1,-1))</f>
        <v>0</v>
      </c>
      <c r="Q1093" s="17">
        <f>VLOOKUP($K1093,[1]Budget!$V:$AE,10,0)*IF($C1093="1 - Revenues",1,IF(AND($C1093="5 - Transfers",MID(K1093,15,1)="4"),1,-1))</f>
        <v>0</v>
      </c>
      <c r="S1093" s="18" t="b">
        <f>IF(LEFT(C1093,1)="1",1,-1)*SUMIF([1]Budget!V:V,'Budget Worksheet for Pivot Tabl'!K1093,[1]Budget!AC:AC)=P1093</f>
        <v>1</v>
      </c>
    </row>
    <row r="1094" spans="1:19" x14ac:dyDescent="0.25">
      <c r="A1094" t="s">
        <v>16</v>
      </c>
      <c r="B1094" t="s">
        <v>2</v>
      </c>
      <c r="C1094" t="s">
        <v>9</v>
      </c>
      <c r="D1094" t="str">
        <f t="shared" si="17"/>
        <v>OUTFLOWS</v>
      </c>
      <c r="E1094" t="s">
        <v>112</v>
      </c>
      <c r="F1094" t="s">
        <v>113</v>
      </c>
      <c r="G1094" t="s">
        <v>114</v>
      </c>
      <c r="H1094" t="s">
        <v>1658</v>
      </c>
      <c r="I1094" t="s">
        <v>45</v>
      </c>
      <c r="J1094" t="s">
        <v>1659</v>
      </c>
      <c r="K1094" t="s">
        <v>1660</v>
      </c>
      <c r="L1094" t="s">
        <v>1661</v>
      </c>
      <c r="M1094" s="17">
        <f>VLOOKUP($K1094,[1]Budget!$V:$AE,5,0)*IF($C1094="1 - Revenues",1,IF(AND($C1094="5 - Transfers",MID(I1094,15,1)="4"),1,-1))</f>
        <v>-51000</v>
      </c>
      <c r="N1094" s="17">
        <f>VLOOKUP($K1094,[1]Budget!$V:$AE,6,0)*IF($C1094="1 - Revenues",1,IF(AND($C1094="5 - Transfers",MID(J1094,15,1)="4"),1,-1))</f>
        <v>0</v>
      </c>
      <c r="O1094" s="17">
        <f>IFERROR(IF(RIGHT(LEFT(K1094,15),1)="4",VLOOKUP(K1094,'[1]Budget Worksheet'!A:B,2,0),-1*VLOOKUP(K1094,'[1]Budget Worksheet'!A:B,2,0)),0)</f>
        <v>-51000</v>
      </c>
      <c r="P1094" s="17">
        <f>VLOOKUP($K1094,[1]Budget!$V:$AE,8,0)*IF($C1094="1 - Revenues",1,IF(AND($C1094="5 - Transfers",MID($K1094,15,1)="4"),1,-1))</f>
        <v>-51000</v>
      </c>
      <c r="Q1094" s="17">
        <f>VLOOKUP($K1094,[1]Budget!$V:$AE,10,0)*IF($C1094="1 - Revenues",1,IF(AND($C1094="5 - Transfers",MID(K1094,15,1)="4"),1,-1))</f>
        <v>0</v>
      </c>
      <c r="S1094" s="18" t="b">
        <f>IF(LEFT(C1094,1)="1",1,-1)*SUMIF([1]Budget!V:V,'Budget Worksheet for Pivot Tabl'!K1094,[1]Budget!AC:AC)=P1094</f>
        <v>1</v>
      </c>
    </row>
    <row r="1095" spans="1:19" x14ac:dyDescent="0.25">
      <c r="A1095" t="s">
        <v>16</v>
      </c>
      <c r="B1095" t="s">
        <v>2</v>
      </c>
      <c r="C1095" t="s">
        <v>9</v>
      </c>
      <c r="D1095" t="str">
        <f t="shared" si="17"/>
        <v>OUTFLOWS</v>
      </c>
      <c r="E1095" t="s">
        <v>112</v>
      </c>
      <c r="F1095" t="s">
        <v>113</v>
      </c>
      <c r="G1095" t="s">
        <v>114</v>
      </c>
      <c r="H1095" t="s">
        <v>1658</v>
      </c>
      <c r="I1095" t="s">
        <v>45</v>
      </c>
      <c r="J1095" t="s">
        <v>1659</v>
      </c>
      <c r="K1095" t="s">
        <v>1662</v>
      </c>
      <c r="L1095" t="s">
        <v>482</v>
      </c>
      <c r="M1095" s="17">
        <f>VLOOKUP($K1095,[1]Budget!$V:$AE,5,0)*IF($C1095="1 - Revenues",1,IF(AND($C1095="5 - Transfers",MID(I1095,15,1)="4"),1,-1))</f>
        <v>-63000</v>
      </c>
      <c r="N1095" s="17">
        <f>VLOOKUP($K1095,[1]Budget!$V:$AE,6,0)*IF($C1095="1 - Revenues",1,IF(AND($C1095="5 - Transfers",MID(J1095,15,1)="4"),1,-1))</f>
        <v>-61000</v>
      </c>
      <c r="O1095" s="17">
        <f>IFERROR(IF(RIGHT(LEFT(K1095,15),1)="4",VLOOKUP(K1095,'[1]Budget Worksheet'!A:B,2,0),-1*VLOOKUP(K1095,'[1]Budget Worksheet'!A:B,2,0)),0)</f>
        <v>-63860</v>
      </c>
      <c r="P1095" s="17">
        <f>VLOOKUP($K1095,[1]Budget!$V:$AE,8,0)*IF($C1095="1 - Revenues",1,IF(AND($C1095="5 - Transfers",MID($K1095,15,1)="4"),1,-1))</f>
        <v>-69000</v>
      </c>
      <c r="Q1095" s="17">
        <f>VLOOKUP($K1095,[1]Budget!$V:$AE,10,0)*IF($C1095="1 - Revenues",1,IF(AND($C1095="5 - Transfers",MID(K1095,15,1)="4"),1,-1))</f>
        <v>-5140</v>
      </c>
      <c r="S1095" s="18" t="b">
        <f>IF(LEFT(C1095,1)="1",1,-1)*SUMIF([1]Budget!V:V,'Budget Worksheet for Pivot Tabl'!K1095,[1]Budget!AC:AC)=P1095</f>
        <v>1</v>
      </c>
    </row>
    <row r="1096" spans="1:19" x14ac:dyDescent="0.25">
      <c r="A1096" t="s">
        <v>16</v>
      </c>
      <c r="B1096" t="s">
        <v>2</v>
      </c>
      <c r="C1096" t="s">
        <v>9</v>
      </c>
      <c r="D1096" t="str">
        <f t="shared" si="17"/>
        <v>OUTFLOWS</v>
      </c>
      <c r="E1096" t="s">
        <v>112</v>
      </c>
      <c r="F1096" t="s">
        <v>113</v>
      </c>
      <c r="G1096" t="s">
        <v>114</v>
      </c>
      <c r="H1096" t="s">
        <v>1658</v>
      </c>
      <c r="I1096" t="s">
        <v>45</v>
      </c>
      <c r="J1096" t="s">
        <v>1659</v>
      </c>
      <c r="K1096" t="s">
        <v>1663</v>
      </c>
      <c r="L1096" t="s">
        <v>633</v>
      </c>
      <c r="M1096" s="17">
        <f>VLOOKUP($K1096,[1]Budget!$V:$AE,5,0)*IF($C1096="1 - Revenues",1,IF(AND($C1096="5 - Transfers",MID(I1096,15,1)="4"),1,-1))</f>
        <v>-3000</v>
      </c>
      <c r="N1096" s="17">
        <f>VLOOKUP($K1096,[1]Budget!$V:$AE,6,0)*IF($C1096="1 - Revenues",1,IF(AND($C1096="5 - Transfers",MID(J1096,15,1)="4"),1,-1))</f>
        <v>-3000</v>
      </c>
      <c r="O1096" s="17">
        <f>IFERROR(IF(RIGHT(LEFT(K1096,15),1)="4",VLOOKUP(K1096,'[1]Budget Worksheet'!A:B,2,0),-1*VLOOKUP(K1096,'[1]Budget Worksheet'!A:B,2,0)),0)</f>
        <v>-2987</v>
      </c>
      <c r="P1096" s="17">
        <f>VLOOKUP($K1096,[1]Budget!$V:$AE,8,0)*IF($C1096="1 - Revenues",1,IF(AND($C1096="5 - Transfers",MID($K1096,15,1)="4"),1,-1))</f>
        <v>-4000</v>
      </c>
      <c r="Q1096" s="17">
        <f>VLOOKUP($K1096,[1]Budget!$V:$AE,10,0)*IF($C1096="1 - Revenues",1,IF(AND($C1096="5 - Transfers",MID(K1096,15,1)="4"),1,-1))</f>
        <v>-1013</v>
      </c>
      <c r="S1096" s="18" t="b">
        <f>IF(LEFT(C1096,1)="1",1,-1)*SUMIF([1]Budget!V:V,'Budget Worksheet for Pivot Tabl'!K1096,[1]Budget!AC:AC)=P1096</f>
        <v>1</v>
      </c>
    </row>
    <row r="1097" spans="1:19" x14ac:dyDescent="0.25">
      <c r="A1097" t="s">
        <v>16</v>
      </c>
      <c r="B1097" t="s">
        <v>2</v>
      </c>
      <c r="C1097" t="s">
        <v>9</v>
      </c>
      <c r="D1097" t="str">
        <f t="shared" si="17"/>
        <v>OUTFLOWS</v>
      </c>
      <c r="E1097" t="s">
        <v>112</v>
      </c>
      <c r="F1097" t="s">
        <v>113</v>
      </c>
      <c r="G1097" t="s">
        <v>114</v>
      </c>
      <c r="H1097" t="s">
        <v>1658</v>
      </c>
      <c r="I1097" t="s">
        <v>45</v>
      </c>
      <c r="J1097" t="s">
        <v>1659</v>
      </c>
      <c r="K1097" t="s">
        <v>1664</v>
      </c>
      <c r="L1097" t="s">
        <v>484</v>
      </c>
      <c r="M1097" s="17">
        <f>VLOOKUP($K1097,[1]Budget!$V:$AE,5,0)*IF($C1097="1 - Revenues",1,IF(AND($C1097="5 - Transfers",MID(I1097,15,1)="4"),1,-1))</f>
        <v>0</v>
      </c>
      <c r="N1097" s="17">
        <f>VLOOKUP($K1097,[1]Budget!$V:$AE,6,0)*IF($C1097="1 - Revenues",1,IF(AND($C1097="5 - Transfers",MID(J1097,15,1)="4"),1,-1))</f>
        <v>0</v>
      </c>
      <c r="O1097" s="17">
        <f>IFERROR(IF(RIGHT(LEFT(K1097,15),1)="4",VLOOKUP(K1097,'[1]Budget Worksheet'!A:B,2,0),-1*VLOOKUP(K1097,'[1]Budget Worksheet'!A:B,2,0)),0)</f>
        <v>-300</v>
      </c>
      <c r="P1097" s="17">
        <f>VLOOKUP($K1097,[1]Budget!$V:$AE,8,0)*IF($C1097="1 - Revenues",1,IF(AND($C1097="5 - Transfers",MID($K1097,15,1)="4"),1,-1))</f>
        <v>-300</v>
      </c>
      <c r="Q1097" s="17">
        <f>VLOOKUP($K1097,[1]Budget!$V:$AE,10,0)*IF($C1097="1 - Revenues",1,IF(AND($C1097="5 - Transfers",MID(K1097,15,1)="4"),1,-1))</f>
        <v>0</v>
      </c>
      <c r="S1097" s="18" t="b">
        <f>IF(LEFT(C1097,1)="1",1,-1)*SUMIF([1]Budget!V:V,'Budget Worksheet for Pivot Tabl'!K1097,[1]Budget!AC:AC)=P1097</f>
        <v>1</v>
      </c>
    </row>
    <row r="1098" spans="1:19" x14ac:dyDescent="0.25">
      <c r="A1098" t="s">
        <v>16</v>
      </c>
      <c r="B1098" t="s">
        <v>2</v>
      </c>
      <c r="C1098" t="s">
        <v>9</v>
      </c>
      <c r="D1098" t="str">
        <f t="shared" si="17"/>
        <v>OUTFLOWS</v>
      </c>
      <c r="E1098" t="s">
        <v>112</v>
      </c>
      <c r="F1098" t="s">
        <v>113</v>
      </c>
      <c r="G1098" t="s">
        <v>114</v>
      </c>
      <c r="H1098" t="s">
        <v>1658</v>
      </c>
      <c r="I1098" t="s">
        <v>45</v>
      </c>
      <c r="J1098" t="s">
        <v>1659</v>
      </c>
      <c r="K1098" t="s">
        <v>1665</v>
      </c>
      <c r="L1098" t="s">
        <v>640</v>
      </c>
      <c r="M1098" s="17">
        <f>VLOOKUP($K1098,[1]Budget!$V:$AE,5,0)*IF($C1098="1 - Revenues",1,IF(AND($C1098="5 - Transfers",MID(I1098,15,1)="4"),1,-1))</f>
        <v>0</v>
      </c>
      <c r="N1098" s="17">
        <f>VLOOKUP($K1098,[1]Budget!$V:$AE,6,0)*IF($C1098="1 - Revenues",1,IF(AND($C1098="5 - Transfers",MID(J1098,15,1)="4"),1,-1))</f>
        <v>0</v>
      </c>
      <c r="O1098" s="17">
        <f>IFERROR(IF(RIGHT(LEFT(K1098,15),1)="4",VLOOKUP(K1098,'[1]Budget Worksheet'!A:B,2,0),-1*VLOOKUP(K1098,'[1]Budget Worksheet'!A:B,2,0)),0)</f>
        <v>-200</v>
      </c>
      <c r="P1098" s="17">
        <f>VLOOKUP($K1098,[1]Budget!$V:$AE,8,0)*IF($C1098="1 - Revenues",1,IF(AND($C1098="5 - Transfers",MID($K1098,15,1)="4"),1,-1))</f>
        <v>-200</v>
      </c>
      <c r="Q1098" s="17">
        <f>VLOOKUP($K1098,[1]Budget!$V:$AE,10,0)*IF($C1098="1 - Revenues",1,IF(AND($C1098="5 - Transfers",MID(K1098,15,1)="4"),1,-1))</f>
        <v>0</v>
      </c>
      <c r="S1098" s="18" t="b">
        <f>IF(LEFT(C1098,1)="1",1,-1)*SUMIF([1]Budget!V:V,'Budget Worksheet for Pivot Tabl'!K1098,[1]Budget!AC:AC)=P1098</f>
        <v>1</v>
      </c>
    </row>
    <row r="1099" spans="1:19" x14ac:dyDescent="0.25">
      <c r="A1099" t="s">
        <v>16</v>
      </c>
      <c r="B1099" t="s">
        <v>2</v>
      </c>
      <c r="C1099" t="s">
        <v>9</v>
      </c>
      <c r="D1099" t="str">
        <f t="shared" si="17"/>
        <v>OUTFLOWS</v>
      </c>
      <c r="E1099" t="s">
        <v>112</v>
      </c>
      <c r="F1099" t="s">
        <v>113</v>
      </c>
      <c r="G1099" t="s">
        <v>114</v>
      </c>
      <c r="H1099" t="s">
        <v>1658</v>
      </c>
      <c r="I1099" t="s">
        <v>45</v>
      </c>
      <c r="J1099" t="s">
        <v>1659</v>
      </c>
      <c r="K1099" t="s">
        <v>1666</v>
      </c>
      <c r="L1099" t="s">
        <v>900</v>
      </c>
      <c r="M1099" s="17">
        <f>VLOOKUP($K1099,[1]Budget!$V:$AE,5,0)*IF($C1099="1 - Revenues",1,IF(AND($C1099="5 - Transfers",MID(I1099,15,1)="4"),1,-1))</f>
        <v>-1000</v>
      </c>
      <c r="N1099" s="17">
        <f>VLOOKUP($K1099,[1]Budget!$V:$AE,6,0)*IF($C1099="1 - Revenues",1,IF(AND($C1099="5 - Transfers",MID(J1099,15,1)="4"),1,-1))</f>
        <v>-1000</v>
      </c>
      <c r="O1099" s="17">
        <f>IFERROR(IF(RIGHT(LEFT(K1099,15),1)="4",VLOOKUP(K1099,'[1]Budget Worksheet'!A:B,2,0),-1*VLOOKUP(K1099,'[1]Budget Worksheet'!A:B,2,0)),0)</f>
        <v>-1600</v>
      </c>
      <c r="P1099" s="17">
        <f>VLOOKUP($K1099,[1]Budget!$V:$AE,8,0)*IF($C1099="1 - Revenues",1,IF(AND($C1099="5 - Transfers",MID($K1099,15,1)="4"),1,-1))</f>
        <v>-1600</v>
      </c>
      <c r="Q1099" s="17">
        <f>VLOOKUP($K1099,[1]Budget!$V:$AE,10,0)*IF($C1099="1 - Revenues",1,IF(AND($C1099="5 - Transfers",MID(K1099,15,1)="4"),1,-1))</f>
        <v>0</v>
      </c>
      <c r="S1099" s="18" t="b">
        <f>IF(LEFT(C1099,1)="1",1,-1)*SUMIF([1]Budget!V:V,'Budget Worksheet for Pivot Tabl'!K1099,[1]Budget!AC:AC)=P1099</f>
        <v>1</v>
      </c>
    </row>
    <row r="1100" spans="1:19" x14ac:dyDescent="0.25">
      <c r="A1100" t="s">
        <v>16</v>
      </c>
      <c r="B1100" t="s">
        <v>2</v>
      </c>
      <c r="C1100" t="s">
        <v>9</v>
      </c>
      <c r="D1100" t="str">
        <f t="shared" si="17"/>
        <v>OUTFLOWS</v>
      </c>
      <c r="E1100" t="s">
        <v>112</v>
      </c>
      <c r="F1100" t="s">
        <v>113</v>
      </c>
      <c r="G1100" t="s">
        <v>114</v>
      </c>
      <c r="H1100" t="s">
        <v>1658</v>
      </c>
      <c r="I1100" t="s">
        <v>45</v>
      </c>
      <c r="J1100" t="s">
        <v>1659</v>
      </c>
      <c r="K1100" t="s">
        <v>1667</v>
      </c>
      <c r="L1100" t="s">
        <v>1668</v>
      </c>
      <c r="M1100" s="17">
        <f>VLOOKUP($K1100,[1]Budget!$V:$AE,5,0)*IF($C1100="1 - Revenues",1,IF(AND($C1100="5 - Transfers",MID(I1100,15,1)="4"),1,-1))</f>
        <v>0</v>
      </c>
      <c r="N1100" s="17">
        <f>VLOOKUP($K1100,[1]Budget!$V:$AE,6,0)*IF($C1100="1 - Revenues",1,IF(AND($C1100="5 - Transfers",MID(J1100,15,1)="4"),1,-1))</f>
        <v>0</v>
      </c>
      <c r="O1100" s="17">
        <f>IFERROR(IF(RIGHT(LEFT(K1100,15),1)="4",VLOOKUP(K1100,'[1]Budget Worksheet'!A:B,2,0),-1*VLOOKUP(K1100,'[1]Budget Worksheet'!A:B,2,0)),0)</f>
        <v>0</v>
      </c>
      <c r="P1100" s="17">
        <f>VLOOKUP($K1100,[1]Budget!$V:$AE,8,0)*IF($C1100="1 - Revenues",1,IF(AND($C1100="5 - Transfers",MID($K1100,15,1)="4"),1,-1))</f>
        <v>0</v>
      </c>
      <c r="Q1100" s="17">
        <f>VLOOKUP($K1100,[1]Budget!$V:$AE,10,0)*IF($C1100="1 - Revenues",1,IF(AND($C1100="5 - Transfers",MID(K1100,15,1)="4"),1,-1))</f>
        <v>0</v>
      </c>
      <c r="S1100" s="18" t="b">
        <f>IF(LEFT(C1100,1)="1",1,-1)*SUMIF([1]Budget!V:V,'Budget Worksheet for Pivot Tabl'!K1100,[1]Budget!AC:AC)=P1100</f>
        <v>1</v>
      </c>
    </row>
    <row r="1101" spans="1:19" x14ac:dyDescent="0.25">
      <c r="A1101" t="s">
        <v>16</v>
      </c>
      <c r="B1101" t="s">
        <v>2</v>
      </c>
      <c r="C1101" t="s">
        <v>9</v>
      </c>
      <c r="D1101" t="str">
        <f t="shared" si="17"/>
        <v>OUTFLOWS</v>
      </c>
      <c r="E1101" t="s">
        <v>112</v>
      </c>
      <c r="F1101" t="s">
        <v>113</v>
      </c>
      <c r="G1101" t="s">
        <v>114</v>
      </c>
      <c r="H1101" t="s">
        <v>1658</v>
      </c>
      <c r="I1101" t="s">
        <v>45</v>
      </c>
      <c r="J1101" t="s">
        <v>1659</v>
      </c>
      <c r="K1101" t="s">
        <v>1669</v>
      </c>
      <c r="L1101" t="s">
        <v>1220</v>
      </c>
      <c r="M1101" s="17">
        <f>VLOOKUP($K1101,[1]Budget!$V:$AE,5,0)*IF($C1101="1 - Revenues",1,IF(AND($C1101="5 - Transfers",MID(I1101,15,1)="4"),1,-1))</f>
        <v>-3000</v>
      </c>
      <c r="N1101" s="17">
        <f>VLOOKUP($K1101,[1]Budget!$V:$AE,6,0)*IF($C1101="1 - Revenues",1,IF(AND($C1101="5 - Transfers",MID(J1101,15,1)="4"),1,-1))</f>
        <v>0</v>
      </c>
      <c r="O1101" s="17">
        <f>IFERROR(IF(RIGHT(LEFT(K1101,15),1)="4",VLOOKUP(K1101,'[1]Budget Worksheet'!A:B,2,0),-1*VLOOKUP(K1101,'[1]Budget Worksheet'!A:B,2,0)),0)</f>
        <v>-2170</v>
      </c>
      <c r="P1101" s="17">
        <f>VLOOKUP($K1101,[1]Budget!$V:$AE,8,0)*IF($C1101="1 - Revenues",1,IF(AND($C1101="5 - Transfers",MID($K1101,15,1)="4"),1,-1))</f>
        <v>-2170</v>
      </c>
      <c r="Q1101" s="17">
        <f>VLOOKUP($K1101,[1]Budget!$V:$AE,10,0)*IF($C1101="1 - Revenues",1,IF(AND($C1101="5 - Transfers",MID(K1101,15,1)="4"),1,-1))</f>
        <v>0</v>
      </c>
      <c r="S1101" s="18" t="b">
        <f>IF(LEFT(C1101,1)="1",1,-1)*SUMIF([1]Budget!V:V,'Budget Worksheet for Pivot Tabl'!K1101,[1]Budget!AC:AC)=P1101</f>
        <v>1</v>
      </c>
    </row>
    <row r="1102" spans="1:19" x14ac:dyDescent="0.25">
      <c r="A1102" t="s">
        <v>16</v>
      </c>
      <c r="B1102" t="s">
        <v>2</v>
      </c>
      <c r="C1102" t="s">
        <v>9</v>
      </c>
      <c r="D1102" t="str">
        <f t="shared" si="17"/>
        <v>OUTFLOWS</v>
      </c>
      <c r="E1102" t="s">
        <v>112</v>
      </c>
      <c r="F1102" t="s">
        <v>113</v>
      </c>
      <c r="G1102" t="s">
        <v>114</v>
      </c>
      <c r="H1102" t="s">
        <v>1658</v>
      </c>
      <c r="I1102" t="s">
        <v>45</v>
      </c>
      <c r="J1102" t="s">
        <v>1659</v>
      </c>
      <c r="K1102" t="s">
        <v>1670</v>
      </c>
      <c r="L1102" t="s">
        <v>1395</v>
      </c>
      <c r="M1102" s="17">
        <f>VLOOKUP($K1102,[1]Budget!$V:$AE,5,0)*IF($C1102="1 - Revenues",1,IF(AND($C1102="5 - Transfers",MID(I1102,15,1)="4"),1,-1))</f>
        <v>0</v>
      </c>
      <c r="N1102" s="17">
        <f>VLOOKUP($K1102,[1]Budget!$V:$AE,6,0)*IF($C1102="1 - Revenues",1,IF(AND($C1102="5 - Transfers",MID(J1102,15,1)="4"),1,-1))</f>
        <v>0</v>
      </c>
      <c r="O1102" s="17">
        <f>IFERROR(IF(RIGHT(LEFT(K1102,15),1)="4",VLOOKUP(K1102,'[1]Budget Worksheet'!A:B,2,0),-1*VLOOKUP(K1102,'[1]Budget Worksheet'!A:B,2,0)),0)</f>
        <v>-2000</v>
      </c>
      <c r="P1102" s="17">
        <f>VLOOKUP($K1102,[1]Budget!$V:$AE,8,0)*IF($C1102="1 - Revenues",1,IF(AND($C1102="5 - Transfers",MID($K1102,15,1)="4"),1,-1))</f>
        <v>-2000</v>
      </c>
      <c r="Q1102" s="17">
        <f>VLOOKUP($K1102,[1]Budget!$V:$AE,10,0)*IF($C1102="1 - Revenues",1,IF(AND($C1102="5 - Transfers",MID(K1102,15,1)="4"),1,-1))</f>
        <v>0</v>
      </c>
      <c r="S1102" s="18" t="b">
        <f>IF(LEFT(C1102,1)="1",1,-1)*SUMIF([1]Budget!V:V,'Budget Worksheet for Pivot Tabl'!K1102,[1]Budget!AC:AC)=P1102</f>
        <v>1</v>
      </c>
    </row>
    <row r="1103" spans="1:19" x14ac:dyDescent="0.25">
      <c r="A1103" t="s">
        <v>16</v>
      </c>
      <c r="B1103" t="s">
        <v>2</v>
      </c>
      <c r="C1103" t="s">
        <v>9</v>
      </c>
      <c r="D1103" t="str">
        <f t="shared" si="17"/>
        <v>OUTFLOWS</v>
      </c>
      <c r="E1103" t="s">
        <v>112</v>
      </c>
      <c r="F1103" t="s">
        <v>113</v>
      </c>
      <c r="G1103" t="s">
        <v>114</v>
      </c>
      <c r="H1103" t="s">
        <v>1658</v>
      </c>
      <c r="I1103" t="s">
        <v>45</v>
      </c>
      <c r="J1103" t="s">
        <v>1659</v>
      </c>
      <c r="K1103" t="s">
        <v>1671</v>
      </c>
      <c r="L1103" t="s">
        <v>492</v>
      </c>
      <c r="M1103" s="17">
        <f>VLOOKUP($K1103,[1]Budget!$V:$AE,5,0)*IF($C1103="1 - Revenues",1,IF(AND($C1103="5 - Transfers",MID(I1103,15,1)="4"),1,-1))</f>
        <v>-4000</v>
      </c>
      <c r="N1103" s="17">
        <f>VLOOKUP($K1103,[1]Budget!$V:$AE,6,0)*IF($C1103="1 - Revenues",1,IF(AND($C1103="5 - Transfers",MID(J1103,15,1)="4"),1,-1))</f>
        <v>-4000</v>
      </c>
      <c r="O1103" s="17">
        <f>IFERROR(IF(RIGHT(LEFT(K1103,15),1)="4",VLOOKUP(K1103,'[1]Budget Worksheet'!A:B,2,0),-1*VLOOKUP(K1103,'[1]Budget Worksheet'!A:B,2,0)),0)</f>
        <v>-5830</v>
      </c>
      <c r="P1103" s="17">
        <f>VLOOKUP($K1103,[1]Budget!$V:$AE,8,0)*IF($C1103="1 - Revenues",1,IF(AND($C1103="5 - Transfers",MID($K1103,15,1)="4"),1,-1))</f>
        <v>-5830</v>
      </c>
      <c r="Q1103" s="17">
        <f>VLOOKUP($K1103,[1]Budget!$V:$AE,10,0)*IF($C1103="1 - Revenues",1,IF(AND($C1103="5 - Transfers",MID(K1103,15,1)="4"),1,-1))</f>
        <v>0</v>
      </c>
      <c r="S1103" s="18" t="b">
        <f>IF(LEFT(C1103,1)="1",1,-1)*SUMIF([1]Budget!V:V,'Budget Worksheet for Pivot Tabl'!K1103,[1]Budget!AC:AC)=P1103</f>
        <v>1</v>
      </c>
    </row>
    <row r="1104" spans="1:19" x14ac:dyDescent="0.25">
      <c r="A1104" t="s">
        <v>16</v>
      </c>
      <c r="B1104" t="s">
        <v>2</v>
      </c>
      <c r="C1104" t="s">
        <v>9</v>
      </c>
      <c r="D1104" t="str">
        <f t="shared" si="17"/>
        <v>OUTFLOWS</v>
      </c>
      <c r="E1104" t="s">
        <v>112</v>
      </c>
      <c r="F1104" t="s">
        <v>113</v>
      </c>
      <c r="G1104" t="s">
        <v>114</v>
      </c>
      <c r="H1104" t="s">
        <v>1658</v>
      </c>
      <c r="I1104" t="s">
        <v>45</v>
      </c>
      <c r="J1104" t="s">
        <v>1659</v>
      </c>
      <c r="K1104" t="s">
        <v>1672</v>
      </c>
      <c r="L1104" t="s">
        <v>645</v>
      </c>
      <c r="M1104" s="17">
        <f>VLOOKUP($K1104,[1]Budget!$V:$AE,5,0)*IF($C1104="1 - Revenues",1,IF(AND($C1104="5 - Transfers",MID(I1104,15,1)="4"),1,-1))</f>
        <v>-5000</v>
      </c>
      <c r="N1104" s="17">
        <f>VLOOKUP($K1104,[1]Budget!$V:$AE,6,0)*IF($C1104="1 - Revenues",1,IF(AND($C1104="5 - Transfers",MID(J1104,15,1)="4"),1,-1))</f>
        <v>-5000</v>
      </c>
      <c r="O1104" s="17">
        <f>IFERROR(IF(RIGHT(LEFT(K1104,15),1)="4",VLOOKUP(K1104,'[1]Budget Worksheet'!A:B,2,0),-1*VLOOKUP(K1104,'[1]Budget Worksheet'!A:B,2,0)),0)</f>
        <v>-6000</v>
      </c>
      <c r="P1104" s="17">
        <f>VLOOKUP($K1104,[1]Budget!$V:$AE,8,0)*IF($C1104="1 - Revenues",1,IF(AND($C1104="5 - Transfers",MID($K1104,15,1)="4"),1,-1))</f>
        <v>-6000</v>
      </c>
      <c r="Q1104" s="17">
        <f>VLOOKUP($K1104,[1]Budget!$V:$AE,10,0)*IF($C1104="1 - Revenues",1,IF(AND($C1104="5 - Transfers",MID(K1104,15,1)="4"),1,-1))</f>
        <v>0</v>
      </c>
      <c r="S1104" s="18" t="b">
        <f>IF(LEFT(C1104,1)="1",1,-1)*SUMIF([1]Budget!V:V,'Budget Worksheet for Pivot Tabl'!K1104,[1]Budget!AC:AC)=P1104</f>
        <v>1</v>
      </c>
    </row>
    <row r="1105" spans="1:19" x14ac:dyDescent="0.25">
      <c r="A1105" t="s">
        <v>16</v>
      </c>
      <c r="B1105" t="s">
        <v>2</v>
      </c>
      <c r="C1105" t="s">
        <v>9</v>
      </c>
      <c r="D1105" t="str">
        <f t="shared" si="17"/>
        <v>OUTFLOWS</v>
      </c>
      <c r="E1105" t="s">
        <v>112</v>
      </c>
      <c r="F1105" t="s">
        <v>113</v>
      </c>
      <c r="G1105" t="s">
        <v>114</v>
      </c>
      <c r="H1105" t="s">
        <v>1658</v>
      </c>
      <c r="I1105" t="s">
        <v>45</v>
      </c>
      <c r="J1105" t="s">
        <v>1659</v>
      </c>
      <c r="K1105" t="s">
        <v>1673</v>
      </c>
      <c r="L1105" t="s">
        <v>498</v>
      </c>
      <c r="M1105" s="17">
        <f>VLOOKUP($K1105,[1]Budget!$V:$AE,5,0)*IF($C1105="1 - Revenues",1,IF(AND($C1105="5 - Transfers",MID(I1105,15,1)="4"),1,-1))</f>
        <v>-1000</v>
      </c>
      <c r="N1105" s="17">
        <f>VLOOKUP($K1105,[1]Budget!$V:$AE,6,0)*IF($C1105="1 - Revenues",1,IF(AND($C1105="5 - Transfers",MID(J1105,15,1)="4"),1,-1))</f>
        <v>0</v>
      </c>
      <c r="O1105" s="17">
        <f>IFERROR(IF(RIGHT(LEFT(K1105,15),1)="4",VLOOKUP(K1105,'[1]Budget Worksheet'!A:B,2,0),-1*VLOOKUP(K1105,'[1]Budget Worksheet'!A:B,2,0)),0)</f>
        <v>0</v>
      </c>
      <c r="P1105" s="17">
        <f>VLOOKUP($K1105,[1]Budget!$V:$AE,8,0)*IF($C1105="1 - Revenues",1,IF(AND($C1105="5 - Transfers",MID($K1105,15,1)="4"),1,-1))</f>
        <v>0</v>
      </c>
      <c r="Q1105" s="17">
        <f>VLOOKUP($K1105,[1]Budget!$V:$AE,10,0)*IF($C1105="1 - Revenues",1,IF(AND($C1105="5 - Transfers",MID(K1105,15,1)="4"),1,-1))</f>
        <v>0</v>
      </c>
      <c r="S1105" s="18" t="b">
        <f>IF(LEFT(C1105,1)="1",1,-1)*SUMIF([1]Budget!V:V,'Budget Worksheet for Pivot Tabl'!K1105,[1]Budget!AC:AC)=P1105</f>
        <v>1</v>
      </c>
    </row>
    <row r="1106" spans="1:19" x14ac:dyDescent="0.25">
      <c r="A1106" t="s">
        <v>16</v>
      </c>
      <c r="B1106" t="s">
        <v>2</v>
      </c>
      <c r="C1106" t="s">
        <v>8</v>
      </c>
      <c r="D1106" t="str">
        <f t="shared" si="17"/>
        <v>OUTFLOWS</v>
      </c>
      <c r="E1106" t="s">
        <v>114</v>
      </c>
      <c r="F1106" t="s">
        <v>115</v>
      </c>
      <c r="G1106" t="s">
        <v>102</v>
      </c>
      <c r="H1106" t="s">
        <v>212</v>
      </c>
      <c r="I1106" t="s">
        <v>35</v>
      </c>
      <c r="J1106" t="s">
        <v>375</v>
      </c>
      <c r="K1106" t="s">
        <v>1674</v>
      </c>
      <c r="L1106" t="s">
        <v>590</v>
      </c>
      <c r="M1106" s="17">
        <f>VLOOKUP($K1106,[1]Budget!$V:$AE,5,0)*IF($C1106="1 - Revenues",1,IF(AND($C1106="5 - Transfers",MID(I1106,15,1)="4"),1,-1))</f>
        <v>0</v>
      </c>
      <c r="N1106" s="17">
        <f>VLOOKUP($K1106,[1]Budget!$V:$AE,6,0)*IF($C1106="1 - Revenues",1,IF(AND($C1106="5 - Transfers",MID(J1106,15,1)="4"),1,-1))</f>
        <v>0</v>
      </c>
      <c r="O1106" s="17">
        <f>IFERROR(IF(RIGHT(LEFT(K1106,15),1)="4",VLOOKUP(K1106,'[1]Budget Worksheet'!A:B,2,0),-1*VLOOKUP(K1106,'[1]Budget Worksheet'!A:B,2,0)),0)</f>
        <v>0</v>
      </c>
      <c r="P1106" s="17">
        <f>VLOOKUP($K1106,[1]Budget!$V:$AE,8,0)*IF($C1106="1 - Revenues",1,IF(AND($C1106="5 - Transfers",MID($K1106,15,1)="4"),1,-1))</f>
        <v>0</v>
      </c>
      <c r="Q1106" s="17">
        <f>VLOOKUP($K1106,[1]Budget!$V:$AE,10,0)*IF($C1106="1 - Revenues",1,IF(AND($C1106="5 - Transfers",MID(K1106,15,1)="4"),1,-1))</f>
        <v>0</v>
      </c>
      <c r="S1106" s="18" t="b">
        <f>IF(LEFT(C1106,1)="1",1,-1)*SUMIF([1]Budget!V:V,'Budget Worksheet for Pivot Tabl'!K1106,[1]Budget!AC:AC)=P1106</f>
        <v>1</v>
      </c>
    </row>
    <row r="1107" spans="1:19" x14ac:dyDescent="0.25">
      <c r="A1107" t="s">
        <v>16</v>
      </c>
      <c r="B1107" t="s">
        <v>2</v>
      </c>
      <c r="C1107" t="s">
        <v>8</v>
      </c>
      <c r="D1107" t="str">
        <f t="shared" si="17"/>
        <v>OUTFLOWS</v>
      </c>
      <c r="E1107" t="s">
        <v>114</v>
      </c>
      <c r="F1107" t="s">
        <v>115</v>
      </c>
      <c r="G1107" t="s">
        <v>102</v>
      </c>
      <c r="H1107" t="s">
        <v>212</v>
      </c>
      <c r="I1107" t="s">
        <v>35</v>
      </c>
      <c r="J1107" t="s">
        <v>375</v>
      </c>
      <c r="K1107" t="s">
        <v>1675</v>
      </c>
      <c r="L1107" t="s">
        <v>470</v>
      </c>
      <c r="M1107" s="17">
        <f>VLOOKUP($K1107,[1]Budget!$V:$AE,5,0)*IF($C1107="1 - Revenues",1,IF(AND($C1107="5 - Transfers",MID(I1107,15,1)="4"),1,-1))</f>
        <v>0</v>
      </c>
      <c r="N1107" s="17">
        <f>VLOOKUP($K1107,[1]Budget!$V:$AE,6,0)*IF($C1107="1 - Revenues",1,IF(AND($C1107="5 - Transfers",MID(J1107,15,1)="4"),1,-1))</f>
        <v>0</v>
      </c>
      <c r="O1107" s="17">
        <f>IFERROR(IF(RIGHT(LEFT(K1107,15),1)="4",VLOOKUP(K1107,'[1]Budget Worksheet'!A:B,2,0),-1*VLOOKUP(K1107,'[1]Budget Worksheet'!A:B,2,0)),0)</f>
        <v>0</v>
      </c>
      <c r="P1107" s="17">
        <f>VLOOKUP($K1107,[1]Budget!$V:$AE,8,0)*IF($C1107="1 - Revenues",1,IF(AND($C1107="5 - Transfers",MID($K1107,15,1)="4"),1,-1))</f>
        <v>0</v>
      </c>
      <c r="Q1107" s="17">
        <f>VLOOKUP($K1107,[1]Budget!$V:$AE,10,0)*IF($C1107="1 - Revenues",1,IF(AND($C1107="5 - Transfers",MID(K1107,15,1)="4"),1,-1))</f>
        <v>0</v>
      </c>
      <c r="S1107" s="18" t="b">
        <f>IF(LEFT(C1107,1)="1",1,-1)*SUMIF([1]Budget!V:V,'Budget Worksheet for Pivot Tabl'!K1107,[1]Budget!AC:AC)=P1107</f>
        <v>1</v>
      </c>
    </row>
    <row r="1108" spans="1:19" x14ac:dyDescent="0.25">
      <c r="A1108" t="s">
        <v>16</v>
      </c>
      <c r="B1108" t="s">
        <v>2</v>
      </c>
      <c r="C1108" t="s">
        <v>8</v>
      </c>
      <c r="D1108" t="str">
        <f t="shared" si="17"/>
        <v>OUTFLOWS</v>
      </c>
      <c r="E1108" t="s">
        <v>114</v>
      </c>
      <c r="F1108" t="s">
        <v>115</v>
      </c>
      <c r="G1108" t="s">
        <v>102</v>
      </c>
      <c r="H1108" t="s">
        <v>212</v>
      </c>
      <c r="I1108" t="s">
        <v>35</v>
      </c>
      <c r="J1108" t="s">
        <v>375</v>
      </c>
      <c r="K1108" t="s">
        <v>1676</v>
      </c>
      <c r="L1108" t="s">
        <v>606</v>
      </c>
      <c r="M1108" s="17">
        <f>VLOOKUP($K1108,[1]Budget!$V:$AE,5,0)*IF($C1108="1 - Revenues",1,IF(AND($C1108="5 - Transfers",MID(I1108,15,1)="4"),1,-1))</f>
        <v>0</v>
      </c>
      <c r="N1108" s="17">
        <f>VLOOKUP($K1108,[1]Budget!$V:$AE,6,0)*IF($C1108="1 - Revenues",1,IF(AND($C1108="5 - Transfers",MID(J1108,15,1)="4"),1,-1))</f>
        <v>0</v>
      </c>
      <c r="O1108" s="17">
        <f>IFERROR(IF(RIGHT(LEFT(K1108,15),1)="4",VLOOKUP(K1108,'[1]Budget Worksheet'!A:B,2,0),-1*VLOOKUP(K1108,'[1]Budget Worksheet'!A:B,2,0)),0)</f>
        <v>0</v>
      </c>
      <c r="P1108" s="17">
        <f>VLOOKUP($K1108,[1]Budget!$V:$AE,8,0)*IF($C1108="1 - Revenues",1,IF(AND($C1108="5 - Transfers",MID($K1108,15,1)="4"),1,-1))</f>
        <v>0</v>
      </c>
      <c r="Q1108" s="17">
        <f>VLOOKUP($K1108,[1]Budget!$V:$AE,10,0)*IF($C1108="1 - Revenues",1,IF(AND($C1108="5 - Transfers",MID(K1108,15,1)="4"),1,-1))</f>
        <v>0</v>
      </c>
      <c r="S1108" s="18" t="b">
        <f>IF(LEFT(C1108,1)="1",1,-1)*SUMIF([1]Budget!V:V,'Budget Worksheet for Pivot Tabl'!K1108,[1]Budget!AC:AC)=P1108</f>
        <v>1</v>
      </c>
    </row>
    <row r="1109" spans="1:19" x14ac:dyDescent="0.25">
      <c r="A1109" t="s">
        <v>16</v>
      </c>
      <c r="B1109" t="s">
        <v>2</v>
      </c>
      <c r="C1109" t="s">
        <v>8</v>
      </c>
      <c r="D1109" t="str">
        <f t="shared" si="17"/>
        <v>OUTFLOWS</v>
      </c>
      <c r="E1109" t="s">
        <v>114</v>
      </c>
      <c r="F1109" t="s">
        <v>115</v>
      </c>
      <c r="G1109" t="s">
        <v>102</v>
      </c>
      <c r="H1109" t="s">
        <v>212</v>
      </c>
      <c r="I1109" t="s">
        <v>35</v>
      </c>
      <c r="J1109" t="s">
        <v>375</v>
      </c>
      <c r="K1109" t="s">
        <v>1677</v>
      </c>
      <c r="L1109" t="s">
        <v>610</v>
      </c>
      <c r="M1109" s="17">
        <f>VLOOKUP($K1109,[1]Budget!$V:$AE,5,0)*IF($C1109="1 - Revenues",1,IF(AND($C1109="5 - Transfers",MID(I1109,15,1)="4"),1,-1))</f>
        <v>0</v>
      </c>
      <c r="N1109" s="17">
        <f>VLOOKUP($K1109,[1]Budget!$V:$AE,6,0)*IF($C1109="1 - Revenues",1,IF(AND($C1109="5 - Transfers",MID(J1109,15,1)="4"),1,-1))</f>
        <v>0</v>
      </c>
      <c r="O1109" s="17">
        <f>IFERROR(IF(RIGHT(LEFT(K1109,15),1)="4",VLOOKUP(K1109,'[1]Budget Worksheet'!A:B,2,0),-1*VLOOKUP(K1109,'[1]Budget Worksheet'!A:B,2,0)),0)</f>
        <v>0</v>
      </c>
      <c r="P1109" s="17">
        <f>VLOOKUP($K1109,[1]Budget!$V:$AE,8,0)*IF($C1109="1 - Revenues",1,IF(AND($C1109="5 - Transfers",MID($K1109,15,1)="4"),1,-1))</f>
        <v>0</v>
      </c>
      <c r="Q1109" s="17">
        <f>VLOOKUP($K1109,[1]Budget!$V:$AE,10,0)*IF($C1109="1 - Revenues",1,IF(AND($C1109="5 - Transfers",MID(K1109,15,1)="4"),1,-1))</f>
        <v>0</v>
      </c>
      <c r="S1109" s="18" t="b">
        <f>IF(LEFT(C1109,1)="1",1,-1)*SUMIF([1]Budget!V:V,'Budget Worksheet for Pivot Tabl'!K1109,[1]Budget!AC:AC)=P1109</f>
        <v>1</v>
      </c>
    </row>
    <row r="1110" spans="1:19" x14ac:dyDescent="0.25">
      <c r="A1110" t="s">
        <v>16</v>
      </c>
      <c r="B1110" t="s">
        <v>2</v>
      </c>
      <c r="C1110" t="s">
        <v>8</v>
      </c>
      <c r="D1110" t="str">
        <f t="shared" si="17"/>
        <v>OUTFLOWS</v>
      </c>
      <c r="E1110" t="s">
        <v>114</v>
      </c>
      <c r="F1110" t="s">
        <v>115</v>
      </c>
      <c r="G1110" t="s">
        <v>102</v>
      </c>
      <c r="H1110" t="s">
        <v>212</v>
      </c>
      <c r="I1110" t="s">
        <v>35</v>
      </c>
      <c r="J1110" t="s">
        <v>375</v>
      </c>
      <c r="K1110" t="s">
        <v>1678</v>
      </c>
      <c r="L1110" t="s">
        <v>612</v>
      </c>
      <c r="M1110" s="17">
        <f>VLOOKUP($K1110,[1]Budget!$V:$AE,5,0)*IF($C1110="1 - Revenues",1,IF(AND($C1110="5 - Transfers",MID(I1110,15,1)="4"),1,-1))</f>
        <v>0</v>
      </c>
      <c r="N1110" s="17">
        <f>VLOOKUP($K1110,[1]Budget!$V:$AE,6,0)*IF($C1110="1 - Revenues",1,IF(AND($C1110="5 - Transfers",MID(J1110,15,1)="4"),1,-1))</f>
        <v>0</v>
      </c>
      <c r="O1110" s="17">
        <f>IFERROR(IF(RIGHT(LEFT(K1110,15),1)="4",VLOOKUP(K1110,'[1]Budget Worksheet'!A:B,2,0),-1*VLOOKUP(K1110,'[1]Budget Worksheet'!A:B,2,0)),0)</f>
        <v>0</v>
      </c>
      <c r="P1110" s="17">
        <f>VLOOKUP($K1110,[1]Budget!$V:$AE,8,0)*IF($C1110="1 - Revenues",1,IF(AND($C1110="5 - Transfers",MID($K1110,15,1)="4"),1,-1))</f>
        <v>0</v>
      </c>
      <c r="Q1110" s="17">
        <f>VLOOKUP($K1110,[1]Budget!$V:$AE,10,0)*IF($C1110="1 - Revenues",1,IF(AND($C1110="5 - Transfers",MID(K1110,15,1)="4"),1,-1))</f>
        <v>0</v>
      </c>
      <c r="S1110" s="18" t="b">
        <f>IF(LEFT(C1110,1)="1",1,-1)*SUMIF([1]Budget!V:V,'Budget Worksheet for Pivot Tabl'!K1110,[1]Budget!AC:AC)=P1110</f>
        <v>1</v>
      </c>
    </row>
    <row r="1111" spans="1:19" x14ac:dyDescent="0.25">
      <c r="A1111" t="s">
        <v>16</v>
      </c>
      <c r="B1111" t="s">
        <v>2</v>
      </c>
      <c r="C1111" t="s">
        <v>8</v>
      </c>
      <c r="D1111" t="str">
        <f t="shared" si="17"/>
        <v>OUTFLOWS</v>
      </c>
      <c r="E1111" t="s">
        <v>114</v>
      </c>
      <c r="F1111" t="s">
        <v>115</v>
      </c>
      <c r="G1111" t="s">
        <v>102</v>
      </c>
      <c r="H1111" t="s">
        <v>212</v>
      </c>
      <c r="I1111" t="s">
        <v>35</v>
      </c>
      <c r="J1111" t="s">
        <v>375</v>
      </c>
      <c r="K1111" t="s">
        <v>1679</v>
      </c>
      <c r="L1111" t="s">
        <v>614</v>
      </c>
      <c r="M1111" s="17">
        <f>VLOOKUP($K1111,[1]Budget!$V:$AE,5,0)*IF($C1111="1 - Revenues",1,IF(AND($C1111="5 - Transfers",MID(I1111,15,1)="4"),1,-1))</f>
        <v>0</v>
      </c>
      <c r="N1111" s="17">
        <f>VLOOKUP($K1111,[1]Budget!$V:$AE,6,0)*IF($C1111="1 - Revenues",1,IF(AND($C1111="5 - Transfers",MID(J1111,15,1)="4"),1,-1))</f>
        <v>0</v>
      </c>
      <c r="O1111" s="17">
        <f>IFERROR(IF(RIGHT(LEFT(K1111,15),1)="4",VLOOKUP(K1111,'[1]Budget Worksheet'!A:B,2,0),-1*VLOOKUP(K1111,'[1]Budget Worksheet'!A:B,2,0)),0)</f>
        <v>0</v>
      </c>
      <c r="P1111" s="17">
        <f>VLOOKUP($K1111,[1]Budget!$V:$AE,8,0)*IF($C1111="1 - Revenues",1,IF(AND($C1111="5 - Transfers",MID($K1111,15,1)="4"),1,-1))</f>
        <v>0</v>
      </c>
      <c r="Q1111" s="17">
        <f>VLOOKUP($K1111,[1]Budget!$V:$AE,10,0)*IF($C1111="1 - Revenues",1,IF(AND($C1111="5 - Transfers",MID(K1111,15,1)="4"),1,-1))</f>
        <v>0</v>
      </c>
      <c r="S1111" s="18" t="b">
        <f>IF(LEFT(C1111,1)="1",1,-1)*SUMIF([1]Budget!V:V,'Budget Worksheet for Pivot Tabl'!K1111,[1]Budget!AC:AC)=P1111</f>
        <v>1</v>
      </c>
    </row>
    <row r="1112" spans="1:19" x14ac:dyDescent="0.25">
      <c r="A1112" t="s">
        <v>16</v>
      </c>
      <c r="B1112" t="s">
        <v>2</v>
      </c>
      <c r="C1112" t="s">
        <v>8</v>
      </c>
      <c r="D1112" t="str">
        <f t="shared" si="17"/>
        <v>OUTFLOWS</v>
      </c>
      <c r="E1112" t="s">
        <v>114</v>
      </c>
      <c r="F1112" t="s">
        <v>115</v>
      </c>
      <c r="G1112" t="s">
        <v>102</v>
      </c>
      <c r="H1112" t="s">
        <v>212</v>
      </c>
      <c r="I1112" t="s">
        <v>35</v>
      </c>
      <c r="J1112" t="s">
        <v>375</v>
      </c>
      <c r="K1112" t="s">
        <v>1680</v>
      </c>
      <c r="L1112" t="s">
        <v>618</v>
      </c>
      <c r="M1112" s="17">
        <f>VLOOKUP($K1112,[1]Budget!$V:$AE,5,0)*IF($C1112="1 - Revenues",1,IF(AND($C1112="5 - Transfers",MID(I1112,15,1)="4"),1,-1))</f>
        <v>0</v>
      </c>
      <c r="N1112" s="17">
        <f>VLOOKUP($K1112,[1]Budget!$V:$AE,6,0)*IF($C1112="1 - Revenues",1,IF(AND($C1112="5 - Transfers",MID(J1112,15,1)="4"),1,-1))</f>
        <v>0</v>
      </c>
      <c r="O1112" s="17">
        <f>IFERROR(IF(RIGHT(LEFT(K1112,15),1)="4",VLOOKUP(K1112,'[1]Budget Worksheet'!A:B,2,0),-1*VLOOKUP(K1112,'[1]Budget Worksheet'!A:B,2,0)),0)</f>
        <v>0</v>
      </c>
      <c r="P1112" s="17">
        <f>VLOOKUP($K1112,[1]Budget!$V:$AE,8,0)*IF($C1112="1 - Revenues",1,IF(AND($C1112="5 - Transfers",MID($K1112,15,1)="4"),1,-1))</f>
        <v>0</v>
      </c>
      <c r="Q1112" s="17">
        <f>VLOOKUP($K1112,[1]Budget!$V:$AE,10,0)*IF($C1112="1 - Revenues",1,IF(AND($C1112="5 - Transfers",MID(K1112,15,1)="4"),1,-1))</f>
        <v>0</v>
      </c>
      <c r="S1112" s="18" t="b">
        <f>IF(LEFT(C1112,1)="1",1,-1)*SUMIF([1]Budget!V:V,'Budget Worksheet for Pivot Tabl'!K1112,[1]Budget!AC:AC)=P1112</f>
        <v>1</v>
      </c>
    </row>
    <row r="1113" spans="1:19" x14ac:dyDescent="0.25">
      <c r="A1113" t="s">
        <v>16</v>
      </c>
      <c r="B1113" t="s">
        <v>2</v>
      </c>
      <c r="C1113" t="s">
        <v>8</v>
      </c>
      <c r="D1113" t="str">
        <f t="shared" si="17"/>
        <v>OUTFLOWS</v>
      </c>
      <c r="E1113" t="s">
        <v>114</v>
      </c>
      <c r="F1113" t="s">
        <v>115</v>
      </c>
      <c r="G1113" t="s">
        <v>102</v>
      </c>
      <c r="H1113" t="s">
        <v>212</v>
      </c>
      <c r="I1113" t="s">
        <v>35</v>
      </c>
      <c r="J1113" t="s">
        <v>375</v>
      </c>
      <c r="K1113" t="s">
        <v>1681</v>
      </c>
      <c r="L1113" t="s">
        <v>620</v>
      </c>
      <c r="M1113" s="17">
        <f>VLOOKUP($K1113,[1]Budget!$V:$AE,5,0)*IF($C1113="1 - Revenues",1,IF(AND($C1113="5 - Transfers",MID(I1113,15,1)="4"),1,-1))</f>
        <v>0</v>
      </c>
      <c r="N1113" s="17">
        <f>VLOOKUP($K1113,[1]Budget!$V:$AE,6,0)*IF($C1113="1 - Revenues",1,IF(AND($C1113="5 - Transfers",MID(J1113,15,1)="4"),1,-1))</f>
        <v>0</v>
      </c>
      <c r="O1113" s="17">
        <f>IFERROR(IF(RIGHT(LEFT(K1113,15),1)="4",VLOOKUP(K1113,'[1]Budget Worksheet'!A:B,2,0),-1*VLOOKUP(K1113,'[1]Budget Worksheet'!A:B,2,0)),0)</f>
        <v>0</v>
      </c>
      <c r="P1113" s="17">
        <f>VLOOKUP($K1113,[1]Budget!$V:$AE,8,0)*IF($C1113="1 - Revenues",1,IF(AND($C1113="5 - Transfers",MID($K1113,15,1)="4"),1,-1))</f>
        <v>0</v>
      </c>
      <c r="Q1113" s="17">
        <f>VLOOKUP($K1113,[1]Budget!$V:$AE,10,0)*IF($C1113="1 - Revenues",1,IF(AND($C1113="5 - Transfers",MID(K1113,15,1)="4"),1,-1))</f>
        <v>0</v>
      </c>
      <c r="S1113" s="18" t="b">
        <f>IF(LEFT(C1113,1)="1",1,-1)*SUMIF([1]Budget!V:V,'Budget Worksheet for Pivot Tabl'!K1113,[1]Budget!AC:AC)=P1113</f>
        <v>1</v>
      </c>
    </row>
    <row r="1114" spans="1:19" x14ac:dyDescent="0.25">
      <c r="A1114" t="s">
        <v>16</v>
      </c>
      <c r="B1114" t="s">
        <v>2</v>
      </c>
      <c r="C1114" t="s">
        <v>8</v>
      </c>
      <c r="D1114" t="str">
        <f t="shared" si="17"/>
        <v>OUTFLOWS</v>
      </c>
      <c r="E1114" t="s">
        <v>114</v>
      </c>
      <c r="F1114" t="s">
        <v>115</v>
      </c>
      <c r="G1114" t="s">
        <v>102</v>
      </c>
      <c r="H1114" t="s">
        <v>212</v>
      </c>
      <c r="I1114" t="s">
        <v>35</v>
      </c>
      <c r="J1114" t="s">
        <v>375</v>
      </c>
      <c r="K1114" t="s">
        <v>1682</v>
      </c>
      <c r="L1114" t="s">
        <v>472</v>
      </c>
      <c r="M1114" s="17">
        <f>VLOOKUP($K1114,[1]Budget!$V:$AE,5,0)*IF($C1114="1 - Revenues",1,IF(AND($C1114="5 - Transfers",MID(I1114,15,1)="4"),1,-1))</f>
        <v>0</v>
      </c>
      <c r="N1114" s="17">
        <f>VLOOKUP($K1114,[1]Budget!$V:$AE,6,0)*IF($C1114="1 - Revenues",1,IF(AND($C1114="5 - Transfers",MID(J1114,15,1)="4"),1,-1))</f>
        <v>0</v>
      </c>
      <c r="O1114" s="17">
        <f>IFERROR(IF(RIGHT(LEFT(K1114,15),1)="4",VLOOKUP(K1114,'[1]Budget Worksheet'!A:B,2,0),-1*VLOOKUP(K1114,'[1]Budget Worksheet'!A:B,2,0)),0)</f>
        <v>0</v>
      </c>
      <c r="P1114" s="17">
        <f>VLOOKUP($K1114,[1]Budget!$V:$AE,8,0)*IF($C1114="1 - Revenues",1,IF(AND($C1114="5 - Transfers",MID($K1114,15,1)="4"),1,-1))</f>
        <v>0</v>
      </c>
      <c r="Q1114" s="17">
        <f>VLOOKUP($K1114,[1]Budget!$V:$AE,10,0)*IF($C1114="1 - Revenues",1,IF(AND($C1114="5 - Transfers",MID(K1114,15,1)="4"),1,-1))</f>
        <v>0</v>
      </c>
      <c r="S1114" s="18" t="b">
        <f>IF(LEFT(C1114,1)="1",1,-1)*SUMIF([1]Budget!V:V,'Budget Worksheet for Pivot Tabl'!K1114,[1]Budget!AC:AC)=P1114</f>
        <v>1</v>
      </c>
    </row>
    <row r="1115" spans="1:19" x14ac:dyDescent="0.25">
      <c r="A1115" t="s">
        <v>16</v>
      </c>
      <c r="B1115" t="s">
        <v>2</v>
      </c>
      <c r="C1115" t="s">
        <v>8</v>
      </c>
      <c r="D1115" t="str">
        <f t="shared" si="17"/>
        <v>OUTFLOWS</v>
      </c>
      <c r="E1115" t="s">
        <v>114</v>
      </c>
      <c r="F1115" t="s">
        <v>115</v>
      </c>
      <c r="G1115" t="s">
        <v>102</v>
      </c>
      <c r="H1115" t="s">
        <v>212</v>
      </c>
      <c r="I1115" t="s">
        <v>35</v>
      </c>
      <c r="J1115" t="s">
        <v>375</v>
      </c>
      <c r="K1115" t="s">
        <v>1683</v>
      </c>
      <c r="L1115" t="s">
        <v>627</v>
      </c>
      <c r="M1115" s="17">
        <f>VLOOKUP($K1115,[1]Budget!$V:$AE,5,0)*IF($C1115="1 - Revenues",1,IF(AND($C1115="5 - Transfers",MID(I1115,15,1)="4"),1,-1))</f>
        <v>0</v>
      </c>
      <c r="N1115" s="17">
        <f>VLOOKUP($K1115,[1]Budget!$V:$AE,6,0)*IF($C1115="1 - Revenues",1,IF(AND($C1115="5 - Transfers",MID(J1115,15,1)="4"),1,-1))</f>
        <v>0</v>
      </c>
      <c r="O1115" s="17">
        <f>IFERROR(IF(RIGHT(LEFT(K1115,15),1)="4",VLOOKUP(K1115,'[1]Budget Worksheet'!A:B,2,0),-1*VLOOKUP(K1115,'[1]Budget Worksheet'!A:B,2,0)),0)</f>
        <v>0</v>
      </c>
      <c r="P1115" s="17">
        <f>VLOOKUP($K1115,[1]Budget!$V:$AE,8,0)*IF($C1115="1 - Revenues",1,IF(AND($C1115="5 - Transfers",MID($K1115,15,1)="4"),1,-1))</f>
        <v>0</v>
      </c>
      <c r="Q1115" s="17">
        <f>VLOOKUP($K1115,[1]Budget!$V:$AE,10,0)*IF($C1115="1 - Revenues",1,IF(AND($C1115="5 - Transfers",MID(K1115,15,1)="4"),1,-1))</f>
        <v>0</v>
      </c>
      <c r="S1115" s="18" t="b">
        <f>IF(LEFT(C1115,1)="1",1,-1)*SUMIF([1]Budget!V:V,'Budget Worksheet for Pivot Tabl'!K1115,[1]Budget!AC:AC)=P1115</f>
        <v>1</v>
      </c>
    </row>
    <row r="1116" spans="1:19" x14ac:dyDescent="0.25">
      <c r="A1116" t="s">
        <v>16</v>
      </c>
      <c r="B1116" t="s">
        <v>2</v>
      </c>
      <c r="C1116" t="s">
        <v>8</v>
      </c>
      <c r="D1116" t="str">
        <f t="shared" si="17"/>
        <v>OUTFLOWS</v>
      </c>
      <c r="E1116" t="s">
        <v>114</v>
      </c>
      <c r="F1116" t="s">
        <v>115</v>
      </c>
      <c r="G1116" t="s">
        <v>116</v>
      </c>
      <c r="H1116" t="s">
        <v>447</v>
      </c>
      <c r="I1116" t="s">
        <v>321</v>
      </c>
      <c r="J1116" t="s">
        <v>322</v>
      </c>
      <c r="K1116" t="s">
        <v>1684</v>
      </c>
      <c r="L1116" t="s">
        <v>590</v>
      </c>
      <c r="M1116" s="17">
        <f>VLOOKUP($K1116,[1]Budget!$V:$AE,5,0)*IF($C1116="1 - Revenues",1,IF(AND($C1116="5 - Transfers",MID(I1116,15,1)="4"),1,-1))</f>
        <v>0</v>
      </c>
      <c r="N1116" s="17">
        <f>VLOOKUP($K1116,[1]Budget!$V:$AE,6,0)*IF($C1116="1 - Revenues",1,IF(AND($C1116="5 - Transfers",MID(J1116,15,1)="4"),1,-1))</f>
        <v>-281000</v>
      </c>
      <c r="O1116" s="17">
        <f>IFERROR(IF(RIGHT(LEFT(K1116,15),1)="4",VLOOKUP(K1116,'[1]Budget Worksheet'!A:B,2,0),-1*VLOOKUP(K1116,'[1]Budget Worksheet'!A:B,2,0)),0)</f>
        <v>0</v>
      </c>
      <c r="P1116" s="17">
        <f>VLOOKUP($K1116,[1]Budget!$V:$AE,8,0)*IF($C1116="1 - Revenues",1,IF(AND($C1116="5 - Transfers",MID($K1116,15,1)="4"),1,-1))</f>
        <v>0</v>
      </c>
      <c r="Q1116" s="17">
        <f>VLOOKUP($K1116,[1]Budget!$V:$AE,10,0)*IF($C1116="1 - Revenues",1,IF(AND($C1116="5 - Transfers",MID(K1116,15,1)="4"),1,-1))</f>
        <v>0</v>
      </c>
      <c r="S1116" s="18" t="b">
        <f>IF(LEFT(C1116,1)="1",1,-1)*SUMIF([1]Budget!V:V,'Budget Worksheet for Pivot Tabl'!K1116,[1]Budget!AC:AC)=P1116</f>
        <v>1</v>
      </c>
    </row>
    <row r="1117" spans="1:19" x14ac:dyDescent="0.25">
      <c r="A1117" t="s">
        <v>16</v>
      </c>
      <c r="B1117" t="s">
        <v>2</v>
      </c>
      <c r="C1117" t="s">
        <v>8</v>
      </c>
      <c r="D1117" t="str">
        <f t="shared" si="17"/>
        <v>OUTFLOWS</v>
      </c>
      <c r="E1117" t="s">
        <v>114</v>
      </c>
      <c r="F1117" t="s">
        <v>115</v>
      </c>
      <c r="G1117" t="s">
        <v>116</v>
      </c>
      <c r="H1117" t="s">
        <v>447</v>
      </c>
      <c r="I1117" t="s">
        <v>321</v>
      </c>
      <c r="J1117" t="s">
        <v>322</v>
      </c>
      <c r="K1117" t="s">
        <v>1685</v>
      </c>
      <c r="L1117" t="s">
        <v>470</v>
      </c>
      <c r="M1117" s="17">
        <f>VLOOKUP($K1117,[1]Budget!$V:$AE,5,0)*IF($C1117="1 - Revenues",1,IF(AND($C1117="5 - Transfers",MID(I1117,15,1)="4"),1,-1))</f>
        <v>0</v>
      </c>
      <c r="N1117" s="17">
        <f>VLOOKUP($K1117,[1]Budget!$V:$AE,6,0)*IF($C1117="1 - Revenues",1,IF(AND($C1117="5 - Transfers",MID(J1117,15,1)="4"),1,-1))</f>
        <v>-57000</v>
      </c>
      <c r="O1117" s="17">
        <f>IFERROR(IF(RIGHT(LEFT(K1117,15),1)="4",VLOOKUP(K1117,'[1]Budget Worksheet'!A:B,2,0),-1*VLOOKUP(K1117,'[1]Budget Worksheet'!A:B,2,0)),0)</f>
        <v>0</v>
      </c>
      <c r="P1117" s="17">
        <f>VLOOKUP($K1117,[1]Budget!$V:$AE,8,0)*IF($C1117="1 - Revenues",1,IF(AND($C1117="5 - Transfers",MID($K1117,15,1)="4"),1,-1))</f>
        <v>0</v>
      </c>
      <c r="Q1117" s="17">
        <f>VLOOKUP($K1117,[1]Budget!$V:$AE,10,0)*IF($C1117="1 - Revenues",1,IF(AND($C1117="5 - Transfers",MID(K1117,15,1)="4"),1,-1))</f>
        <v>0</v>
      </c>
      <c r="S1117" s="18" t="b">
        <f>IF(LEFT(C1117,1)="1",1,-1)*SUMIF([1]Budget!V:V,'Budget Worksheet for Pivot Tabl'!K1117,[1]Budget!AC:AC)=P1117</f>
        <v>1</v>
      </c>
    </row>
    <row r="1118" spans="1:19" x14ac:dyDescent="0.25">
      <c r="A1118" t="s">
        <v>16</v>
      </c>
      <c r="B1118" t="s">
        <v>2</v>
      </c>
      <c r="C1118" t="s">
        <v>8</v>
      </c>
      <c r="D1118" t="str">
        <f t="shared" si="17"/>
        <v>OUTFLOWS</v>
      </c>
      <c r="E1118" t="s">
        <v>114</v>
      </c>
      <c r="F1118" t="s">
        <v>115</v>
      </c>
      <c r="G1118" t="s">
        <v>116</v>
      </c>
      <c r="H1118" t="s">
        <v>447</v>
      </c>
      <c r="I1118" t="s">
        <v>321</v>
      </c>
      <c r="J1118" t="s">
        <v>322</v>
      </c>
      <c r="K1118" t="s">
        <v>1686</v>
      </c>
      <c r="L1118" t="s">
        <v>606</v>
      </c>
      <c r="M1118" s="17">
        <f>VLOOKUP($K1118,[1]Budget!$V:$AE,5,0)*IF($C1118="1 - Revenues",1,IF(AND($C1118="5 - Transfers",MID(I1118,15,1)="4"),1,-1))</f>
        <v>0</v>
      </c>
      <c r="N1118" s="17">
        <f>VLOOKUP($K1118,[1]Budget!$V:$AE,6,0)*IF($C1118="1 - Revenues",1,IF(AND($C1118="5 - Transfers",MID(J1118,15,1)="4"),1,-1))</f>
        <v>-16000</v>
      </c>
      <c r="O1118" s="17">
        <f>IFERROR(IF(RIGHT(LEFT(K1118,15),1)="4",VLOOKUP(K1118,'[1]Budget Worksheet'!A:B,2,0),-1*VLOOKUP(K1118,'[1]Budget Worksheet'!A:B,2,0)),0)</f>
        <v>0</v>
      </c>
      <c r="P1118" s="17">
        <f>VLOOKUP($K1118,[1]Budget!$V:$AE,8,0)*IF($C1118="1 - Revenues",1,IF(AND($C1118="5 - Transfers",MID($K1118,15,1)="4"),1,-1))</f>
        <v>0</v>
      </c>
      <c r="Q1118" s="17">
        <f>VLOOKUP($K1118,[1]Budget!$V:$AE,10,0)*IF($C1118="1 - Revenues",1,IF(AND($C1118="5 - Transfers",MID(K1118,15,1)="4"),1,-1))</f>
        <v>0</v>
      </c>
      <c r="S1118" s="18" t="b">
        <f>IF(LEFT(C1118,1)="1",1,-1)*SUMIF([1]Budget!V:V,'Budget Worksheet for Pivot Tabl'!K1118,[1]Budget!AC:AC)=P1118</f>
        <v>1</v>
      </c>
    </row>
    <row r="1119" spans="1:19" x14ac:dyDescent="0.25">
      <c r="A1119" t="s">
        <v>16</v>
      </c>
      <c r="B1119" t="s">
        <v>2</v>
      </c>
      <c r="C1119" t="s">
        <v>8</v>
      </c>
      <c r="D1119" t="str">
        <f t="shared" si="17"/>
        <v>OUTFLOWS</v>
      </c>
      <c r="E1119" t="s">
        <v>114</v>
      </c>
      <c r="F1119" t="s">
        <v>115</v>
      </c>
      <c r="G1119" t="s">
        <v>116</v>
      </c>
      <c r="H1119" t="s">
        <v>447</v>
      </c>
      <c r="I1119" t="s">
        <v>321</v>
      </c>
      <c r="J1119" t="s">
        <v>322</v>
      </c>
      <c r="K1119" t="s">
        <v>1687</v>
      </c>
      <c r="L1119" t="s">
        <v>608</v>
      </c>
      <c r="M1119" s="17">
        <f>VLOOKUP($K1119,[1]Budget!$V:$AE,5,0)*IF($C1119="1 - Revenues",1,IF(AND($C1119="5 - Transfers",MID(I1119,15,1)="4"),1,-1))</f>
        <v>0</v>
      </c>
      <c r="N1119" s="17">
        <f>VLOOKUP($K1119,[1]Budget!$V:$AE,6,0)*IF($C1119="1 - Revenues",1,IF(AND($C1119="5 - Transfers",MID(J1119,15,1)="4"),1,-1))</f>
        <v>-42000</v>
      </c>
      <c r="O1119" s="17">
        <f>IFERROR(IF(RIGHT(LEFT(K1119,15),1)="4",VLOOKUP(K1119,'[1]Budget Worksheet'!A:B,2,0),-1*VLOOKUP(K1119,'[1]Budget Worksheet'!A:B,2,0)),0)</f>
        <v>0</v>
      </c>
      <c r="P1119" s="17">
        <f>VLOOKUP($K1119,[1]Budget!$V:$AE,8,0)*IF($C1119="1 - Revenues",1,IF(AND($C1119="5 - Transfers",MID($K1119,15,1)="4"),1,-1))</f>
        <v>0</v>
      </c>
      <c r="Q1119" s="17">
        <f>VLOOKUP($K1119,[1]Budget!$V:$AE,10,0)*IF($C1119="1 - Revenues",1,IF(AND($C1119="5 - Transfers",MID(K1119,15,1)="4"),1,-1))</f>
        <v>0</v>
      </c>
      <c r="S1119" s="18" t="b">
        <f>IF(LEFT(C1119,1)="1",1,-1)*SUMIF([1]Budget!V:V,'Budget Worksheet for Pivot Tabl'!K1119,[1]Budget!AC:AC)=P1119</f>
        <v>1</v>
      </c>
    </row>
    <row r="1120" spans="1:19" x14ac:dyDescent="0.25">
      <c r="A1120" t="s">
        <v>16</v>
      </c>
      <c r="B1120" t="s">
        <v>2</v>
      </c>
      <c r="C1120" t="s">
        <v>8</v>
      </c>
      <c r="D1120" t="str">
        <f t="shared" si="17"/>
        <v>OUTFLOWS</v>
      </c>
      <c r="E1120" t="s">
        <v>114</v>
      </c>
      <c r="F1120" t="s">
        <v>115</v>
      </c>
      <c r="G1120" t="s">
        <v>116</v>
      </c>
      <c r="H1120" t="s">
        <v>447</v>
      </c>
      <c r="I1120" t="s">
        <v>321</v>
      </c>
      <c r="J1120" t="s">
        <v>322</v>
      </c>
      <c r="K1120" t="s">
        <v>1688</v>
      </c>
      <c r="L1120" t="s">
        <v>610</v>
      </c>
      <c r="M1120" s="17">
        <f>VLOOKUP($K1120,[1]Budget!$V:$AE,5,0)*IF($C1120="1 - Revenues",1,IF(AND($C1120="5 - Transfers",MID(I1120,15,1)="4"),1,-1))</f>
        <v>0</v>
      </c>
      <c r="N1120" s="17">
        <f>VLOOKUP($K1120,[1]Budget!$V:$AE,6,0)*IF($C1120="1 - Revenues",1,IF(AND($C1120="5 - Transfers",MID(J1120,15,1)="4"),1,-1))</f>
        <v>-3000</v>
      </c>
      <c r="O1120" s="17">
        <f>IFERROR(IF(RIGHT(LEFT(K1120,15),1)="4",VLOOKUP(K1120,'[1]Budget Worksheet'!A:B,2,0),-1*VLOOKUP(K1120,'[1]Budget Worksheet'!A:B,2,0)),0)</f>
        <v>0</v>
      </c>
      <c r="P1120" s="17">
        <f>VLOOKUP($K1120,[1]Budget!$V:$AE,8,0)*IF($C1120="1 - Revenues",1,IF(AND($C1120="5 - Transfers",MID($K1120,15,1)="4"),1,-1))</f>
        <v>0</v>
      </c>
      <c r="Q1120" s="17">
        <f>VLOOKUP($K1120,[1]Budget!$V:$AE,10,0)*IF($C1120="1 - Revenues",1,IF(AND($C1120="5 - Transfers",MID(K1120,15,1)="4"),1,-1))</f>
        <v>0</v>
      </c>
      <c r="S1120" s="18" t="b">
        <f>IF(LEFT(C1120,1)="1",1,-1)*SUMIF([1]Budget!V:V,'Budget Worksheet for Pivot Tabl'!K1120,[1]Budget!AC:AC)=P1120</f>
        <v>1</v>
      </c>
    </row>
    <row r="1121" spans="1:19" x14ac:dyDescent="0.25">
      <c r="A1121" t="s">
        <v>16</v>
      </c>
      <c r="B1121" t="s">
        <v>2</v>
      </c>
      <c r="C1121" t="s">
        <v>8</v>
      </c>
      <c r="D1121" t="str">
        <f t="shared" si="17"/>
        <v>OUTFLOWS</v>
      </c>
      <c r="E1121" t="s">
        <v>114</v>
      </c>
      <c r="F1121" t="s">
        <v>115</v>
      </c>
      <c r="G1121" t="s">
        <v>116</v>
      </c>
      <c r="H1121" t="s">
        <v>447</v>
      </c>
      <c r="I1121" t="s">
        <v>321</v>
      </c>
      <c r="J1121" t="s">
        <v>322</v>
      </c>
      <c r="K1121" t="s">
        <v>1689</v>
      </c>
      <c r="L1121" t="s">
        <v>612</v>
      </c>
      <c r="M1121" s="17">
        <f>VLOOKUP($K1121,[1]Budget!$V:$AE,5,0)*IF($C1121="1 - Revenues",1,IF(AND($C1121="5 - Transfers",MID(I1121,15,1)="4"),1,-1))</f>
        <v>0</v>
      </c>
      <c r="N1121" s="17">
        <f>VLOOKUP($K1121,[1]Budget!$V:$AE,6,0)*IF($C1121="1 - Revenues",1,IF(AND($C1121="5 - Transfers",MID(J1121,15,1)="4"),1,-1))</f>
        <v>0</v>
      </c>
      <c r="O1121" s="17">
        <f>IFERROR(IF(RIGHT(LEFT(K1121,15),1)="4",VLOOKUP(K1121,'[1]Budget Worksheet'!A:B,2,0),-1*VLOOKUP(K1121,'[1]Budget Worksheet'!A:B,2,0)),0)</f>
        <v>0</v>
      </c>
      <c r="P1121" s="17">
        <f>VLOOKUP($K1121,[1]Budget!$V:$AE,8,0)*IF($C1121="1 - Revenues",1,IF(AND($C1121="5 - Transfers",MID($K1121,15,1)="4"),1,-1))</f>
        <v>0</v>
      </c>
      <c r="Q1121" s="17">
        <f>VLOOKUP($K1121,[1]Budget!$V:$AE,10,0)*IF($C1121="1 - Revenues",1,IF(AND($C1121="5 - Transfers",MID(K1121,15,1)="4"),1,-1))</f>
        <v>0</v>
      </c>
      <c r="S1121" s="18" t="b">
        <f>IF(LEFT(C1121,1)="1",1,-1)*SUMIF([1]Budget!V:V,'Budget Worksheet for Pivot Tabl'!K1121,[1]Budget!AC:AC)=P1121</f>
        <v>1</v>
      </c>
    </row>
    <row r="1122" spans="1:19" x14ac:dyDescent="0.25">
      <c r="A1122" t="s">
        <v>16</v>
      </c>
      <c r="B1122" t="s">
        <v>2</v>
      </c>
      <c r="C1122" t="s">
        <v>8</v>
      </c>
      <c r="D1122" t="str">
        <f t="shared" si="17"/>
        <v>OUTFLOWS</v>
      </c>
      <c r="E1122" t="s">
        <v>114</v>
      </c>
      <c r="F1122" t="s">
        <v>115</v>
      </c>
      <c r="G1122" t="s">
        <v>116</v>
      </c>
      <c r="H1122" t="s">
        <v>447</v>
      </c>
      <c r="I1122" t="s">
        <v>321</v>
      </c>
      <c r="J1122" t="s">
        <v>322</v>
      </c>
      <c r="K1122" t="s">
        <v>1690</v>
      </c>
      <c r="L1122" t="s">
        <v>614</v>
      </c>
      <c r="M1122" s="17">
        <f>VLOOKUP($K1122,[1]Budget!$V:$AE,5,0)*IF($C1122="1 - Revenues",1,IF(AND($C1122="5 - Transfers",MID(I1122,15,1)="4"),1,-1))</f>
        <v>0</v>
      </c>
      <c r="N1122" s="17">
        <f>VLOOKUP($K1122,[1]Budget!$V:$AE,6,0)*IF($C1122="1 - Revenues",1,IF(AND($C1122="5 - Transfers",MID(J1122,15,1)="4"),1,-1))</f>
        <v>-1000</v>
      </c>
      <c r="O1122" s="17">
        <f>IFERROR(IF(RIGHT(LEFT(K1122,15),1)="4",VLOOKUP(K1122,'[1]Budget Worksheet'!A:B,2,0),-1*VLOOKUP(K1122,'[1]Budget Worksheet'!A:B,2,0)),0)</f>
        <v>0</v>
      </c>
      <c r="P1122" s="17">
        <f>VLOOKUP($K1122,[1]Budget!$V:$AE,8,0)*IF($C1122="1 - Revenues",1,IF(AND($C1122="5 - Transfers",MID($K1122,15,1)="4"),1,-1))</f>
        <v>0</v>
      </c>
      <c r="Q1122" s="17">
        <f>VLOOKUP($K1122,[1]Budget!$V:$AE,10,0)*IF($C1122="1 - Revenues",1,IF(AND($C1122="5 - Transfers",MID(K1122,15,1)="4"),1,-1))</f>
        <v>0</v>
      </c>
      <c r="S1122" s="18" t="b">
        <f>IF(LEFT(C1122,1)="1",1,-1)*SUMIF([1]Budget!V:V,'Budget Worksheet for Pivot Tabl'!K1122,[1]Budget!AC:AC)=P1122</f>
        <v>1</v>
      </c>
    </row>
    <row r="1123" spans="1:19" x14ac:dyDescent="0.25">
      <c r="A1123" t="s">
        <v>16</v>
      </c>
      <c r="B1123" t="s">
        <v>2</v>
      </c>
      <c r="C1123" t="s">
        <v>8</v>
      </c>
      <c r="D1123" t="str">
        <f t="shared" si="17"/>
        <v>OUTFLOWS</v>
      </c>
      <c r="E1123" t="s">
        <v>114</v>
      </c>
      <c r="F1123" t="s">
        <v>115</v>
      </c>
      <c r="G1123" t="s">
        <v>116</v>
      </c>
      <c r="H1123" t="s">
        <v>447</v>
      </c>
      <c r="I1123" t="s">
        <v>321</v>
      </c>
      <c r="J1123" t="s">
        <v>322</v>
      </c>
      <c r="K1123" t="s">
        <v>1691</v>
      </c>
      <c r="L1123" t="s">
        <v>618</v>
      </c>
      <c r="M1123" s="17">
        <f>VLOOKUP($K1123,[1]Budget!$V:$AE,5,0)*IF($C1123="1 - Revenues",1,IF(AND($C1123="5 - Transfers",MID(I1123,15,1)="4"),1,-1))</f>
        <v>0</v>
      </c>
      <c r="N1123" s="17">
        <f>VLOOKUP($K1123,[1]Budget!$V:$AE,6,0)*IF($C1123="1 - Revenues",1,IF(AND($C1123="5 - Transfers",MID(J1123,15,1)="4"),1,-1))</f>
        <v>-1000</v>
      </c>
      <c r="O1123" s="17">
        <f>IFERROR(IF(RIGHT(LEFT(K1123,15),1)="4",VLOOKUP(K1123,'[1]Budget Worksheet'!A:B,2,0),-1*VLOOKUP(K1123,'[1]Budget Worksheet'!A:B,2,0)),0)</f>
        <v>0</v>
      </c>
      <c r="P1123" s="17">
        <f>VLOOKUP($K1123,[1]Budget!$V:$AE,8,0)*IF($C1123="1 - Revenues",1,IF(AND($C1123="5 - Transfers",MID($K1123,15,1)="4"),1,-1))</f>
        <v>0</v>
      </c>
      <c r="Q1123" s="17">
        <f>VLOOKUP($K1123,[1]Budget!$V:$AE,10,0)*IF($C1123="1 - Revenues",1,IF(AND($C1123="5 - Transfers",MID(K1123,15,1)="4"),1,-1))</f>
        <v>0</v>
      </c>
      <c r="S1123" s="18" t="b">
        <f>IF(LEFT(C1123,1)="1",1,-1)*SUMIF([1]Budget!V:V,'Budget Worksheet for Pivot Tabl'!K1123,[1]Budget!AC:AC)=P1123</f>
        <v>1</v>
      </c>
    </row>
    <row r="1124" spans="1:19" x14ac:dyDescent="0.25">
      <c r="A1124" t="s">
        <v>16</v>
      </c>
      <c r="B1124" t="s">
        <v>2</v>
      </c>
      <c r="C1124" t="s">
        <v>8</v>
      </c>
      <c r="D1124" t="str">
        <f t="shared" si="17"/>
        <v>OUTFLOWS</v>
      </c>
      <c r="E1124" t="s">
        <v>114</v>
      </c>
      <c r="F1124" t="s">
        <v>115</v>
      </c>
      <c r="G1124" t="s">
        <v>116</v>
      </c>
      <c r="H1124" t="s">
        <v>447</v>
      </c>
      <c r="I1124" t="s">
        <v>321</v>
      </c>
      <c r="J1124" t="s">
        <v>322</v>
      </c>
      <c r="K1124" t="s">
        <v>1692</v>
      </c>
      <c r="L1124" t="s">
        <v>472</v>
      </c>
      <c r="M1124" s="17">
        <f>VLOOKUP($K1124,[1]Budget!$V:$AE,5,0)*IF($C1124="1 - Revenues",1,IF(AND($C1124="5 - Transfers",MID(I1124,15,1)="4"),1,-1))</f>
        <v>0</v>
      </c>
      <c r="N1124" s="17">
        <f>VLOOKUP($K1124,[1]Budget!$V:$AE,6,0)*IF($C1124="1 - Revenues",1,IF(AND($C1124="5 - Transfers",MID(J1124,15,1)="4"),1,-1))</f>
        <v>-4000</v>
      </c>
      <c r="O1124" s="17">
        <f>IFERROR(IF(RIGHT(LEFT(K1124,15),1)="4",VLOOKUP(K1124,'[1]Budget Worksheet'!A:B,2,0),-1*VLOOKUP(K1124,'[1]Budget Worksheet'!A:B,2,0)),0)</f>
        <v>0</v>
      </c>
      <c r="P1124" s="17">
        <f>VLOOKUP($K1124,[1]Budget!$V:$AE,8,0)*IF($C1124="1 - Revenues",1,IF(AND($C1124="5 - Transfers",MID($K1124,15,1)="4"),1,-1))</f>
        <v>0</v>
      </c>
      <c r="Q1124" s="17">
        <f>VLOOKUP($K1124,[1]Budget!$V:$AE,10,0)*IF($C1124="1 - Revenues",1,IF(AND($C1124="5 - Transfers",MID(K1124,15,1)="4"),1,-1))</f>
        <v>0</v>
      </c>
      <c r="S1124" s="18" t="b">
        <f>IF(LEFT(C1124,1)="1",1,-1)*SUMIF([1]Budget!V:V,'Budget Worksheet for Pivot Tabl'!K1124,[1]Budget!AC:AC)=P1124</f>
        <v>1</v>
      </c>
    </row>
    <row r="1125" spans="1:19" x14ac:dyDescent="0.25">
      <c r="A1125" t="s">
        <v>16</v>
      </c>
      <c r="B1125" t="s">
        <v>2</v>
      </c>
      <c r="C1125" t="s">
        <v>8</v>
      </c>
      <c r="D1125" t="str">
        <f t="shared" si="17"/>
        <v>OUTFLOWS</v>
      </c>
      <c r="E1125" t="s">
        <v>114</v>
      </c>
      <c r="F1125" t="s">
        <v>115</v>
      </c>
      <c r="G1125" t="s">
        <v>116</v>
      </c>
      <c r="H1125" t="s">
        <v>447</v>
      </c>
      <c r="I1125" t="s">
        <v>321</v>
      </c>
      <c r="J1125" t="s">
        <v>322</v>
      </c>
      <c r="K1125" t="s">
        <v>1693</v>
      </c>
      <c r="L1125" t="s">
        <v>627</v>
      </c>
      <c r="M1125" s="17">
        <f>VLOOKUP($K1125,[1]Budget!$V:$AE,5,0)*IF($C1125="1 - Revenues",1,IF(AND($C1125="5 - Transfers",MID(I1125,15,1)="4"),1,-1))</f>
        <v>0</v>
      </c>
      <c r="N1125" s="17">
        <f>VLOOKUP($K1125,[1]Budget!$V:$AE,6,0)*IF($C1125="1 - Revenues",1,IF(AND($C1125="5 - Transfers",MID(J1125,15,1)="4"),1,-1))</f>
        <v>-2000</v>
      </c>
      <c r="O1125" s="17">
        <f>IFERROR(IF(RIGHT(LEFT(K1125,15),1)="4",VLOOKUP(K1125,'[1]Budget Worksheet'!A:B,2,0),-1*VLOOKUP(K1125,'[1]Budget Worksheet'!A:B,2,0)),0)</f>
        <v>0</v>
      </c>
      <c r="P1125" s="17">
        <f>VLOOKUP($K1125,[1]Budget!$V:$AE,8,0)*IF($C1125="1 - Revenues",1,IF(AND($C1125="5 - Transfers",MID($K1125,15,1)="4"),1,-1))</f>
        <v>0</v>
      </c>
      <c r="Q1125" s="17">
        <f>VLOOKUP($K1125,[1]Budget!$V:$AE,10,0)*IF($C1125="1 - Revenues",1,IF(AND($C1125="5 - Transfers",MID(K1125,15,1)="4"),1,-1))</f>
        <v>0</v>
      </c>
      <c r="S1125" s="18" t="b">
        <f>IF(LEFT(C1125,1)="1",1,-1)*SUMIF([1]Budget!V:V,'Budget Worksheet for Pivot Tabl'!K1125,[1]Budget!AC:AC)=P1125</f>
        <v>1</v>
      </c>
    </row>
    <row r="1126" spans="1:19" x14ac:dyDescent="0.25">
      <c r="A1126" t="s">
        <v>16</v>
      </c>
      <c r="B1126" t="s">
        <v>2</v>
      </c>
      <c r="C1126" t="s">
        <v>8</v>
      </c>
      <c r="D1126" t="str">
        <f t="shared" si="17"/>
        <v>OUTFLOWS</v>
      </c>
      <c r="E1126" t="s">
        <v>114</v>
      </c>
      <c r="F1126" t="s">
        <v>115</v>
      </c>
      <c r="G1126" t="s">
        <v>116</v>
      </c>
      <c r="H1126" t="s">
        <v>447</v>
      </c>
      <c r="I1126" t="s">
        <v>321</v>
      </c>
      <c r="J1126" t="s">
        <v>322</v>
      </c>
      <c r="K1126" t="s">
        <v>1694</v>
      </c>
      <c r="L1126" t="s">
        <v>629</v>
      </c>
      <c r="M1126" s="17">
        <f>VLOOKUP($K1126,[1]Budget!$V:$AE,5,0)*IF($C1126="1 - Revenues",1,IF(AND($C1126="5 - Transfers",MID(I1126,15,1)="4"),1,-1))</f>
        <v>0</v>
      </c>
      <c r="N1126" s="17">
        <f>VLOOKUP($K1126,[1]Budget!$V:$AE,6,0)*IF($C1126="1 - Revenues",1,IF(AND($C1126="5 - Transfers",MID(J1126,15,1)="4"),1,-1))</f>
        <v>0</v>
      </c>
      <c r="O1126" s="17">
        <f>IFERROR(IF(RIGHT(LEFT(K1126,15),1)="4",VLOOKUP(K1126,'[1]Budget Worksheet'!A:B,2,0),-1*VLOOKUP(K1126,'[1]Budget Worksheet'!A:B,2,0)),0)</f>
        <v>0</v>
      </c>
      <c r="P1126" s="17">
        <f>VLOOKUP($K1126,[1]Budget!$V:$AE,8,0)*IF($C1126="1 - Revenues",1,IF(AND($C1126="5 - Transfers",MID($K1126,15,1)="4"),1,-1))</f>
        <v>0</v>
      </c>
      <c r="Q1126" s="17">
        <f>VLOOKUP($K1126,[1]Budget!$V:$AE,10,0)*IF($C1126="1 - Revenues",1,IF(AND($C1126="5 - Transfers",MID(K1126,15,1)="4"),1,-1))</f>
        <v>0</v>
      </c>
      <c r="S1126" s="18" t="b">
        <f>IF(LEFT(C1126,1)="1",1,-1)*SUMIF([1]Budget!V:V,'Budget Worksheet for Pivot Tabl'!K1126,[1]Budget!AC:AC)=P1126</f>
        <v>1</v>
      </c>
    </row>
    <row r="1127" spans="1:19" x14ac:dyDescent="0.25">
      <c r="A1127" t="s">
        <v>16</v>
      </c>
      <c r="B1127" t="s">
        <v>2</v>
      </c>
      <c r="C1127" t="s">
        <v>8</v>
      </c>
      <c r="D1127" t="str">
        <f t="shared" si="17"/>
        <v>OUTFLOWS</v>
      </c>
      <c r="E1127" t="s">
        <v>114</v>
      </c>
      <c r="F1127" t="s">
        <v>115</v>
      </c>
      <c r="G1127" t="s">
        <v>116</v>
      </c>
      <c r="H1127" t="s">
        <v>447</v>
      </c>
      <c r="I1127" t="s">
        <v>448</v>
      </c>
      <c r="J1127" t="s">
        <v>449</v>
      </c>
      <c r="K1127" t="s">
        <v>1695</v>
      </c>
      <c r="L1127" t="s">
        <v>590</v>
      </c>
      <c r="M1127" s="17">
        <f>VLOOKUP($K1127,[1]Budget!$V:$AE,5,0)*IF($C1127="1 - Revenues",1,IF(AND($C1127="5 - Transfers",MID(I1127,15,1)="4"),1,-1))</f>
        <v>0</v>
      </c>
      <c r="N1127" s="17">
        <f>VLOOKUP($K1127,[1]Budget!$V:$AE,6,0)*IF($C1127="1 - Revenues",1,IF(AND($C1127="5 - Transfers",MID(J1127,15,1)="4"),1,-1))</f>
        <v>0</v>
      </c>
      <c r="O1127" s="17">
        <f>IFERROR(IF(RIGHT(LEFT(K1127,15),1)="4",VLOOKUP(K1127,'[1]Budget Worksheet'!A:B,2,0),-1*VLOOKUP(K1127,'[1]Budget Worksheet'!A:B,2,0)),0)</f>
        <v>0</v>
      </c>
      <c r="P1127" s="17">
        <f>VLOOKUP($K1127,[1]Budget!$V:$AE,8,0)*IF($C1127="1 - Revenues",1,IF(AND($C1127="5 - Transfers",MID($K1127,15,1)="4"),1,-1))</f>
        <v>0</v>
      </c>
      <c r="Q1127" s="17">
        <f>VLOOKUP($K1127,[1]Budget!$V:$AE,10,0)*IF($C1127="1 - Revenues",1,IF(AND($C1127="5 - Transfers",MID(K1127,15,1)="4"),1,-1))</f>
        <v>0</v>
      </c>
      <c r="S1127" s="18" t="b">
        <f>IF(LEFT(C1127,1)="1",1,-1)*SUMIF([1]Budget!V:V,'Budget Worksheet for Pivot Tabl'!K1127,[1]Budget!AC:AC)=P1127</f>
        <v>1</v>
      </c>
    </row>
    <row r="1128" spans="1:19" x14ac:dyDescent="0.25">
      <c r="A1128" t="s">
        <v>16</v>
      </c>
      <c r="B1128" t="s">
        <v>2</v>
      </c>
      <c r="C1128" t="s">
        <v>8</v>
      </c>
      <c r="D1128" t="str">
        <f t="shared" si="17"/>
        <v>OUTFLOWS</v>
      </c>
      <c r="E1128" t="s">
        <v>114</v>
      </c>
      <c r="F1128" t="s">
        <v>115</v>
      </c>
      <c r="G1128" t="s">
        <v>116</v>
      </c>
      <c r="H1128" t="s">
        <v>447</v>
      </c>
      <c r="I1128" t="s">
        <v>448</v>
      </c>
      <c r="J1128" t="s">
        <v>449</v>
      </c>
      <c r="K1128" t="s">
        <v>1696</v>
      </c>
      <c r="L1128" t="s">
        <v>593</v>
      </c>
      <c r="M1128" s="17">
        <f>VLOOKUP($K1128,[1]Budget!$V:$AE,5,0)*IF($C1128="1 - Revenues",1,IF(AND($C1128="5 - Transfers",MID(I1128,15,1)="4"),1,-1))</f>
        <v>0</v>
      </c>
      <c r="N1128" s="17">
        <f>VLOOKUP($K1128,[1]Budget!$V:$AE,6,0)*IF($C1128="1 - Revenues",1,IF(AND($C1128="5 - Transfers",MID(J1128,15,1)="4"),1,-1))</f>
        <v>0</v>
      </c>
      <c r="O1128" s="17">
        <f>IFERROR(IF(RIGHT(LEFT(K1128,15),1)="4",VLOOKUP(K1128,'[1]Budget Worksheet'!A:B,2,0),-1*VLOOKUP(K1128,'[1]Budget Worksheet'!A:B,2,0)),0)</f>
        <v>0</v>
      </c>
      <c r="P1128" s="17">
        <f>VLOOKUP($K1128,[1]Budget!$V:$AE,8,0)*IF($C1128="1 - Revenues",1,IF(AND($C1128="5 - Transfers",MID($K1128,15,1)="4"),1,-1))</f>
        <v>0</v>
      </c>
      <c r="Q1128" s="17">
        <f>VLOOKUP($K1128,[1]Budget!$V:$AE,10,0)*IF($C1128="1 - Revenues",1,IF(AND($C1128="5 - Transfers",MID(K1128,15,1)="4"),1,-1))</f>
        <v>0</v>
      </c>
      <c r="S1128" s="18" t="b">
        <f>IF(LEFT(C1128,1)="1",1,-1)*SUMIF([1]Budget!V:V,'Budget Worksheet for Pivot Tabl'!K1128,[1]Budget!AC:AC)=P1128</f>
        <v>1</v>
      </c>
    </row>
    <row r="1129" spans="1:19" x14ac:dyDescent="0.25">
      <c r="A1129" t="s">
        <v>16</v>
      </c>
      <c r="B1129" t="s">
        <v>2</v>
      </c>
      <c r="C1129" t="s">
        <v>8</v>
      </c>
      <c r="D1129" t="str">
        <f t="shared" si="17"/>
        <v>OUTFLOWS</v>
      </c>
      <c r="E1129" t="s">
        <v>114</v>
      </c>
      <c r="F1129" t="s">
        <v>115</v>
      </c>
      <c r="G1129" t="s">
        <v>116</v>
      </c>
      <c r="H1129" t="s">
        <v>447</v>
      </c>
      <c r="I1129" t="s">
        <v>448</v>
      </c>
      <c r="J1129" t="s">
        <v>449</v>
      </c>
      <c r="K1129" t="s">
        <v>1697</v>
      </c>
      <c r="L1129" t="s">
        <v>470</v>
      </c>
      <c r="M1129" s="17">
        <f>VLOOKUP($K1129,[1]Budget!$V:$AE,5,0)*IF($C1129="1 - Revenues",1,IF(AND($C1129="5 - Transfers",MID(I1129,15,1)="4"),1,-1))</f>
        <v>0</v>
      </c>
      <c r="N1129" s="17">
        <f>VLOOKUP($K1129,[1]Budget!$V:$AE,6,0)*IF($C1129="1 - Revenues",1,IF(AND($C1129="5 - Transfers",MID(J1129,15,1)="4"),1,-1))</f>
        <v>0</v>
      </c>
      <c r="O1129" s="17">
        <f>IFERROR(IF(RIGHT(LEFT(K1129,15),1)="4",VLOOKUP(K1129,'[1]Budget Worksheet'!A:B,2,0),-1*VLOOKUP(K1129,'[1]Budget Worksheet'!A:B,2,0)),0)</f>
        <v>0</v>
      </c>
      <c r="P1129" s="17">
        <f>VLOOKUP($K1129,[1]Budget!$V:$AE,8,0)*IF($C1129="1 - Revenues",1,IF(AND($C1129="5 - Transfers",MID($K1129,15,1)="4"),1,-1))</f>
        <v>0</v>
      </c>
      <c r="Q1129" s="17">
        <f>VLOOKUP($K1129,[1]Budget!$V:$AE,10,0)*IF($C1129="1 - Revenues",1,IF(AND($C1129="5 - Transfers",MID(K1129,15,1)="4"),1,-1))</f>
        <v>0</v>
      </c>
      <c r="S1129" s="18" t="b">
        <f>IF(LEFT(C1129,1)="1",1,-1)*SUMIF([1]Budget!V:V,'Budget Worksheet for Pivot Tabl'!K1129,[1]Budget!AC:AC)=P1129</f>
        <v>1</v>
      </c>
    </row>
    <row r="1130" spans="1:19" x14ac:dyDescent="0.25">
      <c r="A1130" t="s">
        <v>16</v>
      </c>
      <c r="B1130" t="s">
        <v>2</v>
      </c>
      <c r="C1130" t="s">
        <v>8</v>
      </c>
      <c r="D1130" t="str">
        <f t="shared" si="17"/>
        <v>OUTFLOWS</v>
      </c>
      <c r="E1130" t="s">
        <v>114</v>
      </c>
      <c r="F1130" t="s">
        <v>115</v>
      </c>
      <c r="G1130" t="s">
        <v>116</v>
      </c>
      <c r="H1130" t="s">
        <v>447</v>
      </c>
      <c r="I1130" t="s">
        <v>448</v>
      </c>
      <c r="J1130" t="s">
        <v>449</v>
      </c>
      <c r="K1130" t="s">
        <v>1698</v>
      </c>
      <c r="L1130" t="s">
        <v>606</v>
      </c>
      <c r="M1130" s="17">
        <f>VLOOKUP($K1130,[1]Budget!$V:$AE,5,0)*IF($C1130="1 - Revenues",1,IF(AND($C1130="5 - Transfers",MID(I1130,15,1)="4"),1,-1))</f>
        <v>0</v>
      </c>
      <c r="N1130" s="17">
        <f>VLOOKUP($K1130,[1]Budget!$V:$AE,6,0)*IF($C1130="1 - Revenues",1,IF(AND($C1130="5 - Transfers",MID(J1130,15,1)="4"),1,-1))</f>
        <v>0</v>
      </c>
      <c r="O1130" s="17">
        <f>IFERROR(IF(RIGHT(LEFT(K1130,15),1)="4",VLOOKUP(K1130,'[1]Budget Worksheet'!A:B,2,0),-1*VLOOKUP(K1130,'[1]Budget Worksheet'!A:B,2,0)),0)</f>
        <v>0</v>
      </c>
      <c r="P1130" s="17">
        <f>VLOOKUP($K1130,[1]Budget!$V:$AE,8,0)*IF($C1130="1 - Revenues",1,IF(AND($C1130="5 - Transfers",MID($K1130,15,1)="4"),1,-1))</f>
        <v>0</v>
      </c>
      <c r="Q1130" s="17">
        <f>VLOOKUP($K1130,[1]Budget!$V:$AE,10,0)*IF($C1130="1 - Revenues",1,IF(AND($C1130="5 - Transfers",MID(K1130,15,1)="4"),1,-1))</f>
        <v>0</v>
      </c>
      <c r="S1130" s="18" t="b">
        <f>IF(LEFT(C1130,1)="1",1,-1)*SUMIF([1]Budget!V:V,'Budget Worksheet for Pivot Tabl'!K1130,[1]Budget!AC:AC)=P1130</f>
        <v>1</v>
      </c>
    </row>
    <row r="1131" spans="1:19" x14ac:dyDescent="0.25">
      <c r="A1131" t="s">
        <v>16</v>
      </c>
      <c r="B1131" t="s">
        <v>2</v>
      </c>
      <c r="C1131" t="s">
        <v>8</v>
      </c>
      <c r="D1131" t="str">
        <f t="shared" si="17"/>
        <v>OUTFLOWS</v>
      </c>
      <c r="E1131" t="s">
        <v>114</v>
      </c>
      <c r="F1131" t="s">
        <v>115</v>
      </c>
      <c r="G1131" t="s">
        <v>116</v>
      </c>
      <c r="H1131" t="s">
        <v>447</v>
      </c>
      <c r="I1131" t="s">
        <v>448</v>
      </c>
      <c r="J1131" t="s">
        <v>449</v>
      </c>
      <c r="K1131" t="s">
        <v>1699</v>
      </c>
      <c r="L1131" t="s">
        <v>608</v>
      </c>
      <c r="M1131" s="17">
        <f>VLOOKUP($K1131,[1]Budget!$V:$AE,5,0)*IF($C1131="1 - Revenues",1,IF(AND($C1131="5 - Transfers",MID(I1131,15,1)="4"),1,-1))</f>
        <v>0</v>
      </c>
      <c r="N1131" s="17">
        <f>VLOOKUP($K1131,[1]Budget!$V:$AE,6,0)*IF($C1131="1 - Revenues",1,IF(AND($C1131="5 - Transfers",MID(J1131,15,1)="4"),1,-1))</f>
        <v>0</v>
      </c>
      <c r="O1131" s="17">
        <f>IFERROR(IF(RIGHT(LEFT(K1131,15),1)="4",VLOOKUP(K1131,'[1]Budget Worksheet'!A:B,2,0),-1*VLOOKUP(K1131,'[1]Budget Worksheet'!A:B,2,0)),0)</f>
        <v>0</v>
      </c>
      <c r="P1131" s="17">
        <f>VLOOKUP($K1131,[1]Budget!$V:$AE,8,0)*IF($C1131="1 - Revenues",1,IF(AND($C1131="5 - Transfers",MID($K1131,15,1)="4"),1,-1))</f>
        <v>0</v>
      </c>
      <c r="Q1131" s="17">
        <f>VLOOKUP($K1131,[1]Budget!$V:$AE,10,0)*IF($C1131="1 - Revenues",1,IF(AND($C1131="5 - Transfers",MID(K1131,15,1)="4"),1,-1))</f>
        <v>0</v>
      </c>
      <c r="S1131" s="18" t="b">
        <f>IF(LEFT(C1131,1)="1",1,-1)*SUMIF([1]Budget!V:V,'Budget Worksheet for Pivot Tabl'!K1131,[1]Budget!AC:AC)=P1131</f>
        <v>1</v>
      </c>
    </row>
    <row r="1132" spans="1:19" x14ac:dyDescent="0.25">
      <c r="A1132" t="s">
        <v>16</v>
      </c>
      <c r="B1132" t="s">
        <v>2</v>
      </c>
      <c r="C1132" t="s">
        <v>8</v>
      </c>
      <c r="D1132" t="str">
        <f t="shared" si="17"/>
        <v>OUTFLOWS</v>
      </c>
      <c r="E1132" t="s">
        <v>114</v>
      </c>
      <c r="F1132" t="s">
        <v>115</v>
      </c>
      <c r="G1132" t="s">
        <v>116</v>
      </c>
      <c r="H1132" t="s">
        <v>447</v>
      </c>
      <c r="I1132" t="s">
        <v>448</v>
      </c>
      <c r="J1132" t="s">
        <v>449</v>
      </c>
      <c r="K1132" t="s">
        <v>1700</v>
      </c>
      <c r="L1132" t="s">
        <v>610</v>
      </c>
      <c r="M1132" s="17">
        <f>VLOOKUP($K1132,[1]Budget!$V:$AE,5,0)*IF($C1132="1 - Revenues",1,IF(AND($C1132="5 - Transfers",MID(I1132,15,1)="4"),1,-1))</f>
        <v>0</v>
      </c>
      <c r="N1132" s="17">
        <f>VLOOKUP($K1132,[1]Budget!$V:$AE,6,0)*IF($C1132="1 - Revenues",1,IF(AND($C1132="5 - Transfers",MID(J1132,15,1)="4"),1,-1))</f>
        <v>0</v>
      </c>
      <c r="O1132" s="17">
        <f>IFERROR(IF(RIGHT(LEFT(K1132,15),1)="4",VLOOKUP(K1132,'[1]Budget Worksheet'!A:B,2,0),-1*VLOOKUP(K1132,'[1]Budget Worksheet'!A:B,2,0)),0)</f>
        <v>0</v>
      </c>
      <c r="P1132" s="17">
        <f>VLOOKUP($K1132,[1]Budget!$V:$AE,8,0)*IF($C1132="1 - Revenues",1,IF(AND($C1132="5 - Transfers",MID($K1132,15,1)="4"),1,-1))</f>
        <v>0</v>
      </c>
      <c r="Q1132" s="17">
        <f>VLOOKUP($K1132,[1]Budget!$V:$AE,10,0)*IF($C1132="1 - Revenues",1,IF(AND($C1132="5 - Transfers",MID(K1132,15,1)="4"),1,-1))</f>
        <v>0</v>
      </c>
      <c r="S1132" s="18" t="b">
        <f>IF(LEFT(C1132,1)="1",1,-1)*SUMIF([1]Budget!V:V,'Budget Worksheet for Pivot Tabl'!K1132,[1]Budget!AC:AC)=P1132</f>
        <v>1</v>
      </c>
    </row>
    <row r="1133" spans="1:19" x14ac:dyDescent="0.25">
      <c r="A1133" t="s">
        <v>16</v>
      </c>
      <c r="B1133" t="s">
        <v>2</v>
      </c>
      <c r="C1133" t="s">
        <v>8</v>
      </c>
      <c r="D1133" t="str">
        <f t="shared" si="17"/>
        <v>OUTFLOWS</v>
      </c>
      <c r="E1133" t="s">
        <v>114</v>
      </c>
      <c r="F1133" t="s">
        <v>115</v>
      </c>
      <c r="G1133" t="s">
        <v>116</v>
      </c>
      <c r="H1133" t="s">
        <v>447</v>
      </c>
      <c r="I1133" t="s">
        <v>448</v>
      </c>
      <c r="J1133" t="s">
        <v>449</v>
      </c>
      <c r="K1133" t="s">
        <v>1701</v>
      </c>
      <c r="L1133" t="s">
        <v>612</v>
      </c>
      <c r="M1133" s="17">
        <f>VLOOKUP($K1133,[1]Budget!$V:$AE,5,0)*IF($C1133="1 - Revenues",1,IF(AND($C1133="5 - Transfers",MID(I1133,15,1)="4"),1,-1))</f>
        <v>0</v>
      </c>
      <c r="N1133" s="17">
        <f>VLOOKUP($K1133,[1]Budget!$V:$AE,6,0)*IF($C1133="1 - Revenues",1,IF(AND($C1133="5 - Transfers",MID(J1133,15,1)="4"),1,-1))</f>
        <v>0</v>
      </c>
      <c r="O1133" s="17">
        <f>IFERROR(IF(RIGHT(LEFT(K1133,15),1)="4",VLOOKUP(K1133,'[1]Budget Worksheet'!A:B,2,0),-1*VLOOKUP(K1133,'[1]Budget Worksheet'!A:B,2,0)),0)</f>
        <v>0</v>
      </c>
      <c r="P1133" s="17">
        <f>VLOOKUP($K1133,[1]Budget!$V:$AE,8,0)*IF($C1133="1 - Revenues",1,IF(AND($C1133="5 - Transfers",MID($K1133,15,1)="4"),1,-1))</f>
        <v>0</v>
      </c>
      <c r="Q1133" s="17">
        <f>VLOOKUP($K1133,[1]Budget!$V:$AE,10,0)*IF($C1133="1 - Revenues",1,IF(AND($C1133="5 - Transfers",MID(K1133,15,1)="4"),1,-1))</f>
        <v>0</v>
      </c>
      <c r="S1133" s="18" t="b">
        <f>IF(LEFT(C1133,1)="1",1,-1)*SUMIF([1]Budget!V:V,'Budget Worksheet for Pivot Tabl'!K1133,[1]Budget!AC:AC)=P1133</f>
        <v>1</v>
      </c>
    </row>
    <row r="1134" spans="1:19" x14ac:dyDescent="0.25">
      <c r="A1134" t="s">
        <v>16</v>
      </c>
      <c r="B1134" t="s">
        <v>2</v>
      </c>
      <c r="C1134" t="s">
        <v>8</v>
      </c>
      <c r="D1134" t="str">
        <f t="shared" si="17"/>
        <v>OUTFLOWS</v>
      </c>
      <c r="E1134" t="s">
        <v>114</v>
      </c>
      <c r="F1134" t="s">
        <v>115</v>
      </c>
      <c r="G1134" t="s">
        <v>116</v>
      </c>
      <c r="H1134" t="s">
        <v>447</v>
      </c>
      <c r="I1134" t="s">
        <v>448</v>
      </c>
      <c r="J1134" t="s">
        <v>449</v>
      </c>
      <c r="K1134" t="s">
        <v>1702</v>
      </c>
      <c r="L1134" t="s">
        <v>614</v>
      </c>
      <c r="M1134" s="17">
        <f>VLOOKUP($K1134,[1]Budget!$V:$AE,5,0)*IF($C1134="1 - Revenues",1,IF(AND($C1134="5 - Transfers",MID(I1134,15,1)="4"),1,-1))</f>
        <v>0</v>
      </c>
      <c r="N1134" s="17">
        <f>VLOOKUP($K1134,[1]Budget!$V:$AE,6,0)*IF($C1134="1 - Revenues",1,IF(AND($C1134="5 - Transfers",MID(J1134,15,1)="4"),1,-1))</f>
        <v>0</v>
      </c>
      <c r="O1134" s="17">
        <f>IFERROR(IF(RIGHT(LEFT(K1134,15),1)="4",VLOOKUP(K1134,'[1]Budget Worksheet'!A:B,2,0),-1*VLOOKUP(K1134,'[1]Budget Worksheet'!A:B,2,0)),0)</f>
        <v>0</v>
      </c>
      <c r="P1134" s="17">
        <f>VLOOKUP($K1134,[1]Budget!$V:$AE,8,0)*IF($C1134="1 - Revenues",1,IF(AND($C1134="5 - Transfers",MID($K1134,15,1)="4"),1,-1))</f>
        <v>0</v>
      </c>
      <c r="Q1134" s="17">
        <f>VLOOKUP($K1134,[1]Budget!$V:$AE,10,0)*IF($C1134="1 - Revenues",1,IF(AND($C1134="5 - Transfers",MID(K1134,15,1)="4"),1,-1))</f>
        <v>0</v>
      </c>
      <c r="S1134" s="18" t="b">
        <f>IF(LEFT(C1134,1)="1",1,-1)*SUMIF([1]Budget!V:V,'Budget Worksheet for Pivot Tabl'!K1134,[1]Budget!AC:AC)=P1134</f>
        <v>1</v>
      </c>
    </row>
    <row r="1135" spans="1:19" x14ac:dyDescent="0.25">
      <c r="A1135" t="s">
        <v>16</v>
      </c>
      <c r="B1135" t="s">
        <v>2</v>
      </c>
      <c r="C1135" t="s">
        <v>8</v>
      </c>
      <c r="D1135" t="str">
        <f t="shared" si="17"/>
        <v>OUTFLOWS</v>
      </c>
      <c r="E1135" t="s">
        <v>114</v>
      </c>
      <c r="F1135" t="s">
        <v>115</v>
      </c>
      <c r="G1135" t="s">
        <v>116</v>
      </c>
      <c r="H1135" t="s">
        <v>447</v>
      </c>
      <c r="I1135" t="s">
        <v>448</v>
      </c>
      <c r="J1135" t="s">
        <v>449</v>
      </c>
      <c r="K1135" t="s">
        <v>1703</v>
      </c>
      <c r="L1135" t="s">
        <v>616</v>
      </c>
      <c r="M1135" s="17">
        <f>VLOOKUP($K1135,[1]Budget!$V:$AE,5,0)*IF($C1135="1 - Revenues",1,IF(AND($C1135="5 - Transfers",MID(I1135,15,1)="4"),1,-1))</f>
        <v>0</v>
      </c>
      <c r="N1135" s="17">
        <f>VLOOKUP($K1135,[1]Budget!$V:$AE,6,0)*IF($C1135="1 - Revenues",1,IF(AND($C1135="5 - Transfers",MID(J1135,15,1)="4"),1,-1))</f>
        <v>0</v>
      </c>
      <c r="O1135" s="17">
        <f>IFERROR(IF(RIGHT(LEFT(K1135,15),1)="4",VLOOKUP(K1135,'[1]Budget Worksheet'!A:B,2,0),-1*VLOOKUP(K1135,'[1]Budget Worksheet'!A:B,2,0)),0)</f>
        <v>0</v>
      </c>
      <c r="P1135" s="17">
        <f>VLOOKUP($K1135,[1]Budget!$V:$AE,8,0)*IF($C1135="1 - Revenues",1,IF(AND($C1135="5 - Transfers",MID($K1135,15,1)="4"),1,-1))</f>
        <v>0</v>
      </c>
      <c r="Q1135" s="17">
        <f>VLOOKUP($K1135,[1]Budget!$V:$AE,10,0)*IF($C1135="1 - Revenues",1,IF(AND($C1135="5 - Transfers",MID(K1135,15,1)="4"),1,-1))</f>
        <v>0</v>
      </c>
      <c r="S1135" s="18" t="b">
        <f>IF(LEFT(C1135,1)="1",1,-1)*SUMIF([1]Budget!V:V,'Budget Worksheet for Pivot Tabl'!K1135,[1]Budget!AC:AC)=P1135</f>
        <v>1</v>
      </c>
    </row>
    <row r="1136" spans="1:19" x14ac:dyDescent="0.25">
      <c r="A1136" t="s">
        <v>16</v>
      </c>
      <c r="B1136" t="s">
        <v>2</v>
      </c>
      <c r="C1136" t="s">
        <v>8</v>
      </c>
      <c r="D1136" t="str">
        <f t="shared" si="17"/>
        <v>OUTFLOWS</v>
      </c>
      <c r="E1136" t="s">
        <v>114</v>
      </c>
      <c r="F1136" t="s">
        <v>115</v>
      </c>
      <c r="G1136" t="s">
        <v>116</v>
      </c>
      <c r="H1136" t="s">
        <v>447</v>
      </c>
      <c r="I1136" t="s">
        <v>448</v>
      </c>
      <c r="J1136" t="s">
        <v>449</v>
      </c>
      <c r="K1136" t="s">
        <v>1704</v>
      </c>
      <c r="L1136" t="s">
        <v>618</v>
      </c>
      <c r="M1136" s="17">
        <f>VLOOKUP($K1136,[1]Budget!$V:$AE,5,0)*IF($C1136="1 - Revenues",1,IF(AND($C1136="5 - Transfers",MID(I1136,15,1)="4"),1,-1))</f>
        <v>0</v>
      </c>
      <c r="N1136" s="17">
        <f>VLOOKUP($K1136,[1]Budget!$V:$AE,6,0)*IF($C1136="1 - Revenues",1,IF(AND($C1136="5 - Transfers",MID(J1136,15,1)="4"),1,-1))</f>
        <v>0</v>
      </c>
      <c r="O1136" s="17">
        <f>IFERROR(IF(RIGHT(LEFT(K1136,15),1)="4",VLOOKUP(K1136,'[1]Budget Worksheet'!A:B,2,0),-1*VLOOKUP(K1136,'[1]Budget Worksheet'!A:B,2,0)),0)</f>
        <v>0</v>
      </c>
      <c r="P1136" s="17">
        <f>VLOOKUP($K1136,[1]Budget!$V:$AE,8,0)*IF($C1136="1 - Revenues",1,IF(AND($C1136="5 - Transfers",MID($K1136,15,1)="4"),1,-1))</f>
        <v>0</v>
      </c>
      <c r="Q1136" s="17">
        <f>VLOOKUP($K1136,[1]Budget!$V:$AE,10,0)*IF($C1136="1 - Revenues",1,IF(AND($C1136="5 - Transfers",MID(K1136,15,1)="4"),1,-1))</f>
        <v>0</v>
      </c>
      <c r="S1136" s="18" t="b">
        <f>IF(LEFT(C1136,1)="1",1,-1)*SUMIF([1]Budget!V:V,'Budget Worksheet for Pivot Tabl'!K1136,[1]Budget!AC:AC)=P1136</f>
        <v>1</v>
      </c>
    </row>
    <row r="1137" spans="1:19" x14ac:dyDescent="0.25">
      <c r="A1137" t="s">
        <v>16</v>
      </c>
      <c r="B1137" t="s">
        <v>2</v>
      </c>
      <c r="C1137" t="s">
        <v>8</v>
      </c>
      <c r="D1137" t="str">
        <f t="shared" si="17"/>
        <v>OUTFLOWS</v>
      </c>
      <c r="E1137" t="s">
        <v>114</v>
      </c>
      <c r="F1137" t="s">
        <v>115</v>
      </c>
      <c r="G1137" t="s">
        <v>116</v>
      </c>
      <c r="H1137" t="s">
        <v>447</v>
      </c>
      <c r="I1137" t="s">
        <v>448</v>
      </c>
      <c r="J1137" t="s">
        <v>449</v>
      </c>
      <c r="K1137" t="s">
        <v>1705</v>
      </c>
      <c r="L1137" t="s">
        <v>472</v>
      </c>
      <c r="M1137" s="17">
        <f>VLOOKUP($K1137,[1]Budget!$V:$AE,5,0)*IF($C1137="1 - Revenues",1,IF(AND($C1137="5 - Transfers",MID(I1137,15,1)="4"),1,-1))</f>
        <v>0</v>
      </c>
      <c r="N1137" s="17">
        <f>VLOOKUP($K1137,[1]Budget!$V:$AE,6,0)*IF($C1137="1 - Revenues",1,IF(AND($C1137="5 - Transfers",MID(J1137,15,1)="4"),1,-1))</f>
        <v>0</v>
      </c>
      <c r="O1137" s="17">
        <f>IFERROR(IF(RIGHT(LEFT(K1137,15),1)="4",VLOOKUP(K1137,'[1]Budget Worksheet'!A:B,2,0),-1*VLOOKUP(K1137,'[1]Budget Worksheet'!A:B,2,0)),0)</f>
        <v>0</v>
      </c>
      <c r="P1137" s="17">
        <f>VLOOKUP($K1137,[1]Budget!$V:$AE,8,0)*IF($C1137="1 - Revenues",1,IF(AND($C1137="5 - Transfers",MID($K1137,15,1)="4"),1,-1))</f>
        <v>0</v>
      </c>
      <c r="Q1137" s="17">
        <f>VLOOKUP($K1137,[1]Budget!$V:$AE,10,0)*IF($C1137="1 - Revenues",1,IF(AND($C1137="5 - Transfers",MID(K1137,15,1)="4"),1,-1))</f>
        <v>0</v>
      </c>
      <c r="S1137" s="18" t="b">
        <f>IF(LEFT(C1137,1)="1",1,-1)*SUMIF([1]Budget!V:V,'Budget Worksheet for Pivot Tabl'!K1137,[1]Budget!AC:AC)=P1137</f>
        <v>1</v>
      </c>
    </row>
    <row r="1138" spans="1:19" x14ac:dyDescent="0.25">
      <c r="A1138" t="s">
        <v>16</v>
      </c>
      <c r="B1138" t="s">
        <v>2</v>
      </c>
      <c r="C1138" t="s">
        <v>8</v>
      </c>
      <c r="D1138" t="str">
        <f t="shared" si="17"/>
        <v>OUTFLOWS</v>
      </c>
      <c r="E1138" t="s">
        <v>114</v>
      </c>
      <c r="F1138" t="s">
        <v>115</v>
      </c>
      <c r="G1138" t="s">
        <v>116</v>
      </c>
      <c r="H1138" t="s">
        <v>447</v>
      </c>
      <c r="I1138" t="s">
        <v>448</v>
      </c>
      <c r="J1138" t="s">
        <v>449</v>
      </c>
      <c r="K1138" t="s">
        <v>1706</v>
      </c>
      <c r="L1138" t="s">
        <v>627</v>
      </c>
      <c r="M1138" s="17">
        <f>VLOOKUP($K1138,[1]Budget!$V:$AE,5,0)*IF($C1138="1 - Revenues",1,IF(AND($C1138="5 - Transfers",MID(I1138,15,1)="4"),1,-1))</f>
        <v>0</v>
      </c>
      <c r="N1138" s="17">
        <f>VLOOKUP($K1138,[1]Budget!$V:$AE,6,0)*IF($C1138="1 - Revenues",1,IF(AND($C1138="5 - Transfers",MID(J1138,15,1)="4"),1,-1))</f>
        <v>0</v>
      </c>
      <c r="O1138" s="17">
        <f>IFERROR(IF(RIGHT(LEFT(K1138,15),1)="4",VLOOKUP(K1138,'[1]Budget Worksheet'!A:B,2,0),-1*VLOOKUP(K1138,'[1]Budget Worksheet'!A:B,2,0)),0)</f>
        <v>0</v>
      </c>
      <c r="P1138" s="17">
        <f>VLOOKUP($K1138,[1]Budget!$V:$AE,8,0)*IF($C1138="1 - Revenues",1,IF(AND($C1138="5 - Transfers",MID($K1138,15,1)="4"),1,-1))</f>
        <v>0</v>
      </c>
      <c r="Q1138" s="17">
        <f>VLOOKUP($K1138,[1]Budget!$V:$AE,10,0)*IF($C1138="1 - Revenues",1,IF(AND($C1138="5 - Transfers",MID(K1138,15,1)="4"),1,-1))</f>
        <v>0</v>
      </c>
      <c r="S1138" s="18" t="b">
        <f>IF(LEFT(C1138,1)="1",1,-1)*SUMIF([1]Budget!V:V,'Budget Worksheet for Pivot Tabl'!K1138,[1]Budget!AC:AC)=P1138</f>
        <v>1</v>
      </c>
    </row>
    <row r="1139" spans="1:19" x14ac:dyDescent="0.25">
      <c r="A1139" t="s">
        <v>16</v>
      </c>
      <c r="B1139" t="s">
        <v>2</v>
      </c>
      <c r="C1139" t="s">
        <v>9</v>
      </c>
      <c r="D1139" t="str">
        <f t="shared" si="17"/>
        <v>OUTFLOWS</v>
      </c>
      <c r="E1139" t="s">
        <v>114</v>
      </c>
      <c r="F1139" t="s">
        <v>115</v>
      </c>
      <c r="G1139" t="s">
        <v>116</v>
      </c>
      <c r="H1139" t="s">
        <v>447</v>
      </c>
      <c r="I1139" t="s">
        <v>448</v>
      </c>
      <c r="J1139" t="s">
        <v>449</v>
      </c>
      <c r="K1139" t="s">
        <v>1707</v>
      </c>
      <c r="L1139" t="s">
        <v>476</v>
      </c>
      <c r="M1139" s="17">
        <f>VLOOKUP($K1139,[1]Budget!$V:$AE,5,0)*IF($C1139="1 - Revenues",1,IF(AND($C1139="5 - Transfers",MID(I1139,15,1)="4"),1,-1))</f>
        <v>0</v>
      </c>
      <c r="N1139" s="17">
        <f>VLOOKUP($K1139,[1]Budget!$V:$AE,6,0)*IF($C1139="1 - Revenues",1,IF(AND($C1139="5 - Transfers",MID(J1139,15,1)="4"),1,-1))</f>
        <v>0</v>
      </c>
      <c r="O1139" s="17">
        <f>IFERROR(IF(RIGHT(LEFT(K1139,15),1)="4",VLOOKUP(K1139,'[1]Budget Worksheet'!A:B,2,0),-1*VLOOKUP(K1139,'[1]Budget Worksheet'!A:B,2,0)),0)</f>
        <v>0</v>
      </c>
      <c r="P1139" s="17">
        <f>VLOOKUP($K1139,[1]Budget!$V:$AE,8,0)*IF($C1139="1 - Revenues",1,IF(AND($C1139="5 - Transfers",MID($K1139,15,1)="4"),1,-1))</f>
        <v>0</v>
      </c>
      <c r="Q1139" s="17">
        <f>VLOOKUP($K1139,[1]Budget!$V:$AE,10,0)*IF($C1139="1 - Revenues",1,IF(AND($C1139="5 - Transfers",MID(K1139,15,1)="4"),1,-1))</f>
        <v>0</v>
      </c>
      <c r="S1139" s="18" t="b">
        <f>IF(LEFT(C1139,1)="1",1,-1)*SUMIF([1]Budget!V:V,'Budget Worksheet for Pivot Tabl'!K1139,[1]Budget!AC:AC)=P1139</f>
        <v>1</v>
      </c>
    </row>
    <row r="1140" spans="1:19" x14ac:dyDescent="0.25">
      <c r="A1140" t="s">
        <v>16</v>
      </c>
      <c r="B1140" t="s">
        <v>2</v>
      </c>
      <c r="C1140" t="s">
        <v>9</v>
      </c>
      <c r="D1140" t="str">
        <f t="shared" si="17"/>
        <v>OUTFLOWS</v>
      </c>
      <c r="E1140" t="s">
        <v>114</v>
      </c>
      <c r="F1140" t="s">
        <v>115</v>
      </c>
      <c r="G1140" t="s">
        <v>116</v>
      </c>
      <c r="H1140" t="s">
        <v>447</v>
      </c>
      <c r="I1140" t="s">
        <v>448</v>
      </c>
      <c r="J1140" t="s">
        <v>449</v>
      </c>
      <c r="K1140" t="s">
        <v>1708</v>
      </c>
      <c r="L1140" t="s">
        <v>645</v>
      </c>
      <c r="M1140" s="17">
        <f>VLOOKUP($K1140,[1]Budget!$V:$AE,5,0)*IF($C1140="1 - Revenues",1,IF(AND($C1140="5 - Transfers",MID(I1140,15,1)="4"),1,-1))</f>
        <v>0</v>
      </c>
      <c r="N1140" s="17">
        <f>VLOOKUP($K1140,[1]Budget!$V:$AE,6,0)*IF($C1140="1 - Revenues",1,IF(AND($C1140="5 - Transfers",MID(J1140,15,1)="4"),1,-1))</f>
        <v>0</v>
      </c>
      <c r="O1140" s="17">
        <f>IFERROR(IF(RIGHT(LEFT(K1140,15),1)="4",VLOOKUP(K1140,'[1]Budget Worksheet'!A:B,2,0),-1*VLOOKUP(K1140,'[1]Budget Worksheet'!A:B,2,0)),0)</f>
        <v>0</v>
      </c>
      <c r="P1140" s="17">
        <f>VLOOKUP($K1140,[1]Budget!$V:$AE,8,0)*IF($C1140="1 - Revenues",1,IF(AND($C1140="5 - Transfers",MID($K1140,15,1)="4"),1,-1))</f>
        <v>0</v>
      </c>
      <c r="Q1140" s="17">
        <f>VLOOKUP($K1140,[1]Budget!$V:$AE,10,0)*IF($C1140="1 - Revenues",1,IF(AND($C1140="5 - Transfers",MID(K1140,15,1)="4"),1,-1))</f>
        <v>0</v>
      </c>
      <c r="S1140" s="18" t="b">
        <f>IF(LEFT(C1140,1)="1",1,-1)*SUMIF([1]Budget!V:V,'Budget Worksheet for Pivot Tabl'!K1140,[1]Budget!AC:AC)=P1140</f>
        <v>1</v>
      </c>
    </row>
    <row r="1141" spans="1:19" x14ac:dyDescent="0.25">
      <c r="A1141" t="s">
        <v>16</v>
      </c>
      <c r="B1141" t="s">
        <v>2</v>
      </c>
      <c r="C1141" t="s">
        <v>8</v>
      </c>
      <c r="D1141" t="str">
        <f t="shared" si="17"/>
        <v>OUTFLOWS</v>
      </c>
      <c r="E1141" t="s">
        <v>116</v>
      </c>
      <c r="F1141" t="s">
        <v>117</v>
      </c>
      <c r="G1141" t="s">
        <v>119</v>
      </c>
      <c r="H1141" t="s">
        <v>326</v>
      </c>
      <c r="I1141" t="s">
        <v>325</v>
      </c>
      <c r="J1141" t="s">
        <v>326</v>
      </c>
      <c r="K1141" t="s">
        <v>1709</v>
      </c>
      <c r="L1141" t="s">
        <v>590</v>
      </c>
      <c r="M1141" s="17">
        <f>VLOOKUP($K1141,[1]Budget!$V:$AE,5,0)*IF($C1141="1 - Revenues",1,IF(AND($C1141="5 - Transfers",MID(I1141,15,1)="4"),1,-1))</f>
        <v>-118000</v>
      </c>
      <c r="N1141" s="17">
        <f>VLOOKUP($K1141,[1]Budget!$V:$AE,6,0)*IF($C1141="1 - Revenues",1,IF(AND($C1141="5 - Transfers",MID(J1141,15,1)="4"),1,-1))</f>
        <v>-89000</v>
      </c>
      <c r="O1141" s="17">
        <f>IFERROR(IF(RIGHT(LEFT(K1141,15),1)="4",VLOOKUP(K1141,'[1]Budget Worksheet'!A:B,2,0),-1*VLOOKUP(K1141,'[1]Budget Worksheet'!A:B,2,0)),0)</f>
        <v>-370719</v>
      </c>
      <c r="P1141" s="17">
        <f>VLOOKUP($K1141,[1]Budget!$V:$AE,8,0)*IF($C1141="1 - Revenues",1,IF(AND($C1141="5 - Transfers",MID($K1141,15,1)="4"),1,-1))</f>
        <v>-216000</v>
      </c>
      <c r="Q1141" s="17">
        <f>VLOOKUP($K1141,[1]Budget!$V:$AE,10,0)*IF($C1141="1 - Revenues",1,IF(AND($C1141="5 - Transfers",MID(K1141,15,1)="4"),1,-1))</f>
        <v>154719</v>
      </c>
      <c r="S1141" s="18" t="b">
        <f>IF(LEFT(C1141,1)="1",1,-1)*SUMIF([1]Budget!V:V,'Budget Worksheet for Pivot Tabl'!K1141,[1]Budget!AC:AC)=P1141</f>
        <v>1</v>
      </c>
    </row>
    <row r="1142" spans="1:19" x14ac:dyDescent="0.25">
      <c r="A1142" t="s">
        <v>16</v>
      </c>
      <c r="B1142" t="s">
        <v>2</v>
      </c>
      <c r="C1142" t="s">
        <v>8</v>
      </c>
      <c r="D1142" t="str">
        <f t="shared" si="17"/>
        <v>OUTFLOWS</v>
      </c>
      <c r="E1142" t="s">
        <v>116</v>
      </c>
      <c r="F1142" t="s">
        <v>117</v>
      </c>
      <c r="G1142" t="s">
        <v>119</v>
      </c>
      <c r="H1142" t="s">
        <v>326</v>
      </c>
      <c r="I1142" t="s">
        <v>325</v>
      </c>
      <c r="J1142" t="s">
        <v>326</v>
      </c>
      <c r="K1142" t="s">
        <v>1710</v>
      </c>
      <c r="L1142" t="s">
        <v>582</v>
      </c>
      <c r="M1142" s="17">
        <f>VLOOKUP($K1142,[1]Budget!$V:$AE,5,0)*IF($C1142="1 - Revenues",1,IF(AND($C1142="5 - Transfers",MID(I1142,15,1)="4"),1,-1))</f>
        <v>0</v>
      </c>
      <c r="N1142" s="17">
        <f>VLOOKUP($K1142,[1]Budget!$V:$AE,6,0)*IF($C1142="1 - Revenues",1,IF(AND($C1142="5 - Transfers",MID(J1142,15,1)="4"),1,-1))</f>
        <v>0</v>
      </c>
      <c r="O1142" s="17">
        <f>IFERROR(IF(RIGHT(LEFT(K1142,15),1)="4",VLOOKUP(K1142,'[1]Budget Worksheet'!A:B,2,0),-1*VLOOKUP(K1142,'[1]Budget Worksheet'!A:B,2,0)),0)</f>
        <v>0</v>
      </c>
      <c r="P1142" s="17">
        <f>VLOOKUP($K1142,[1]Budget!$V:$AE,8,0)*IF($C1142="1 - Revenues",1,IF(AND($C1142="5 - Transfers",MID($K1142,15,1)="4"),1,-1))</f>
        <v>-36000</v>
      </c>
      <c r="Q1142" s="17">
        <f>VLOOKUP($K1142,[1]Budget!$V:$AE,10,0)*IF($C1142="1 - Revenues",1,IF(AND($C1142="5 - Transfers",MID(K1142,15,1)="4"),1,-1))</f>
        <v>-36000</v>
      </c>
      <c r="S1142" s="18" t="b">
        <f>IF(LEFT(C1142,1)="1",1,-1)*SUMIF([1]Budget!V:V,'Budget Worksheet for Pivot Tabl'!K1142,[1]Budget!AC:AC)=P1142</f>
        <v>1</v>
      </c>
    </row>
    <row r="1143" spans="1:19" x14ac:dyDescent="0.25">
      <c r="A1143" t="s">
        <v>16</v>
      </c>
      <c r="B1143" t="s">
        <v>2</v>
      </c>
      <c r="C1143" t="s">
        <v>8</v>
      </c>
      <c r="D1143" t="str">
        <f t="shared" si="17"/>
        <v>OUTFLOWS</v>
      </c>
      <c r="E1143" t="s">
        <v>116</v>
      </c>
      <c r="F1143" t="s">
        <v>117</v>
      </c>
      <c r="G1143" t="s">
        <v>119</v>
      </c>
      <c r="H1143" t="s">
        <v>326</v>
      </c>
      <c r="I1143" t="s">
        <v>325</v>
      </c>
      <c r="J1143" t="s">
        <v>326</v>
      </c>
      <c r="K1143" t="s">
        <v>1711</v>
      </c>
      <c r="L1143" t="s">
        <v>593</v>
      </c>
      <c r="M1143" s="17">
        <f>VLOOKUP($K1143,[1]Budget!$V:$AE,5,0)*IF($C1143="1 - Revenues",1,IF(AND($C1143="5 - Transfers",MID(I1143,15,1)="4"),1,-1))</f>
        <v>0</v>
      </c>
      <c r="N1143" s="17">
        <f>VLOOKUP($K1143,[1]Budget!$V:$AE,6,0)*IF($C1143="1 - Revenues",1,IF(AND($C1143="5 - Transfers",MID(J1143,15,1)="4"),1,-1))</f>
        <v>0</v>
      </c>
      <c r="O1143" s="17">
        <f>IFERROR(IF(RIGHT(LEFT(K1143,15),1)="4",VLOOKUP(K1143,'[1]Budget Worksheet'!A:B,2,0),-1*VLOOKUP(K1143,'[1]Budget Worksheet'!A:B,2,0)),0)</f>
        <v>0</v>
      </c>
      <c r="P1143" s="17">
        <f>VLOOKUP($K1143,[1]Budget!$V:$AE,8,0)*IF($C1143="1 - Revenues",1,IF(AND($C1143="5 - Transfers",MID($K1143,15,1)="4"),1,-1))</f>
        <v>0</v>
      </c>
      <c r="Q1143" s="17">
        <f>VLOOKUP($K1143,[1]Budget!$V:$AE,10,0)*IF($C1143="1 - Revenues",1,IF(AND($C1143="5 - Transfers",MID(K1143,15,1)="4"),1,-1))</f>
        <v>0</v>
      </c>
      <c r="S1143" s="18" t="b">
        <f>IF(LEFT(C1143,1)="1",1,-1)*SUMIF([1]Budget!V:V,'Budget Worksheet for Pivot Tabl'!K1143,[1]Budget!AC:AC)=P1143</f>
        <v>1</v>
      </c>
    </row>
    <row r="1144" spans="1:19" x14ac:dyDescent="0.25">
      <c r="A1144" t="s">
        <v>16</v>
      </c>
      <c r="B1144" t="s">
        <v>2</v>
      </c>
      <c r="C1144" t="s">
        <v>8</v>
      </c>
      <c r="D1144" t="str">
        <f t="shared" si="17"/>
        <v>OUTFLOWS</v>
      </c>
      <c r="E1144" t="s">
        <v>116</v>
      </c>
      <c r="F1144" t="s">
        <v>117</v>
      </c>
      <c r="G1144" t="s">
        <v>119</v>
      </c>
      <c r="H1144" t="s">
        <v>326</v>
      </c>
      <c r="I1144" t="s">
        <v>325</v>
      </c>
      <c r="J1144" t="s">
        <v>326</v>
      </c>
      <c r="K1144" t="s">
        <v>1712</v>
      </c>
      <c r="L1144" t="s">
        <v>919</v>
      </c>
      <c r="M1144" s="17">
        <f>VLOOKUP($K1144,[1]Budget!$V:$AE,5,0)*IF($C1144="1 - Revenues",1,IF(AND($C1144="5 - Transfers",MID(I1144,15,1)="4"),1,-1))</f>
        <v>0</v>
      </c>
      <c r="N1144" s="17">
        <f>VLOOKUP($K1144,[1]Budget!$V:$AE,6,0)*IF($C1144="1 - Revenues",1,IF(AND($C1144="5 - Transfers",MID(J1144,15,1)="4"),1,-1))</f>
        <v>0</v>
      </c>
      <c r="O1144" s="17">
        <f>IFERROR(IF(RIGHT(LEFT(K1144,15),1)="4",VLOOKUP(K1144,'[1]Budget Worksheet'!A:B,2,0),-1*VLOOKUP(K1144,'[1]Budget Worksheet'!A:B,2,0)),0)</f>
        <v>0</v>
      </c>
      <c r="P1144" s="17">
        <f>VLOOKUP($K1144,[1]Budget!$V:$AE,8,0)*IF($C1144="1 - Revenues",1,IF(AND($C1144="5 - Transfers",MID($K1144,15,1)="4"),1,-1))</f>
        <v>0</v>
      </c>
      <c r="Q1144" s="17">
        <f>VLOOKUP($K1144,[1]Budget!$V:$AE,10,0)*IF($C1144="1 - Revenues",1,IF(AND($C1144="5 - Transfers",MID(K1144,15,1)="4"),1,-1))</f>
        <v>0</v>
      </c>
      <c r="S1144" s="18" t="b">
        <f>IF(LEFT(C1144,1)="1",1,-1)*SUMIF([1]Budget!V:V,'Budget Worksheet for Pivot Tabl'!K1144,[1]Budget!AC:AC)=P1144</f>
        <v>1</v>
      </c>
    </row>
    <row r="1145" spans="1:19" x14ac:dyDescent="0.25">
      <c r="A1145" t="s">
        <v>16</v>
      </c>
      <c r="B1145" t="s">
        <v>2</v>
      </c>
      <c r="C1145" t="s">
        <v>8</v>
      </c>
      <c r="D1145" t="str">
        <f t="shared" si="17"/>
        <v>OUTFLOWS</v>
      </c>
      <c r="E1145" t="s">
        <v>116</v>
      </c>
      <c r="F1145" t="s">
        <v>117</v>
      </c>
      <c r="G1145" t="s">
        <v>119</v>
      </c>
      <c r="H1145" t="s">
        <v>326</v>
      </c>
      <c r="I1145" t="s">
        <v>325</v>
      </c>
      <c r="J1145" t="s">
        <v>326</v>
      </c>
      <c r="K1145" t="s">
        <v>1713</v>
      </c>
      <c r="L1145" t="s">
        <v>595</v>
      </c>
      <c r="M1145" s="17">
        <f>VLOOKUP($K1145,[1]Budget!$V:$AE,5,0)*IF($C1145="1 - Revenues",1,IF(AND($C1145="5 - Transfers",MID(I1145,15,1)="4"),1,-1))</f>
        <v>-2000</v>
      </c>
      <c r="N1145" s="17">
        <f>VLOOKUP($K1145,[1]Budget!$V:$AE,6,0)*IF($C1145="1 - Revenues",1,IF(AND($C1145="5 - Transfers",MID(J1145,15,1)="4"),1,-1))</f>
        <v>0</v>
      </c>
      <c r="O1145" s="17">
        <f>IFERROR(IF(RIGHT(LEFT(K1145,15),1)="4",VLOOKUP(K1145,'[1]Budget Worksheet'!A:B,2,0),-1*VLOOKUP(K1145,'[1]Budget Worksheet'!A:B,2,0)),0)</f>
        <v>0</v>
      </c>
      <c r="P1145" s="17">
        <f>VLOOKUP($K1145,[1]Budget!$V:$AE,8,0)*IF($C1145="1 - Revenues",1,IF(AND($C1145="5 - Transfers",MID($K1145,15,1)="4"),1,-1))</f>
        <v>0</v>
      </c>
      <c r="Q1145" s="17">
        <f>VLOOKUP($K1145,[1]Budget!$V:$AE,10,0)*IF($C1145="1 - Revenues",1,IF(AND($C1145="5 - Transfers",MID(K1145,15,1)="4"),1,-1))</f>
        <v>0</v>
      </c>
      <c r="S1145" s="18" t="b">
        <f>IF(LEFT(C1145,1)="1",1,-1)*SUMIF([1]Budget!V:V,'Budget Worksheet for Pivot Tabl'!K1145,[1]Budget!AC:AC)=P1145</f>
        <v>1</v>
      </c>
    </row>
    <row r="1146" spans="1:19" x14ac:dyDescent="0.25">
      <c r="A1146" t="s">
        <v>16</v>
      </c>
      <c r="B1146" t="s">
        <v>2</v>
      </c>
      <c r="C1146" t="s">
        <v>8</v>
      </c>
      <c r="D1146" t="str">
        <f t="shared" si="17"/>
        <v>OUTFLOWS</v>
      </c>
      <c r="E1146" t="s">
        <v>116</v>
      </c>
      <c r="F1146" t="s">
        <v>117</v>
      </c>
      <c r="G1146" t="s">
        <v>119</v>
      </c>
      <c r="H1146" t="s">
        <v>326</v>
      </c>
      <c r="I1146" t="s">
        <v>325</v>
      </c>
      <c r="J1146" t="s">
        <v>326</v>
      </c>
      <c r="K1146" t="s">
        <v>1714</v>
      </c>
      <c r="L1146" t="s">
        <v>597</v>
      </c>
      <c r="M1146" s="17">
        <f>VLOOKUP($K1146,[1]Budget!$V:$AE,5,0)*IF($C1146="1 - Revenues",1,IF(AND($C1146="5 - Transfers",MID(I1146,15,1)="4"),1,-1))</f>
        <v>-7000</v>
      </c>
      <c r="N1146" s="17">
        <f>VLOOKUP($K1146,[1]Budget!$V:$AE,6,0)*IF($C1146="1 - Revenues",1,IF(AND($C1146="5 - Transfers",MID(J1146,15,1)="4"),1,-1))</f>
        <v>0</v>
      </c>
      <c r="O1146" s="17">
        <f>IFERROR(IF(RIGHT(LEFT(K1146,15),1)="4",VLOOKUP(K1146,'[1]Budget Worksheet'!A:B,2,0),-1*VLOOKUP(K1146,'[1]Budget Worksheet'!A:B,2,0)),0)</f>
        <v>-9100</v>
      </c>
      <c r="P1146" s="17">
        <f>VLOOKUP($K1146,[1]Budget!$V:$AE,8,0)*IF($C1146="1 - Revenues",1,IF(AND($C1146="5 - Transfers",MID($K1146,15,1)="4"),1,-1))</f>
        <v>-9100</v>
      </c>
      <c r="Q1146" s="17">
        <f>VLOOKUP($K1146,[1]Budget!$V:$AE,10,0)*IF($C1146="1 - Revenues",1,IF(AND($C1146="5 - Transfers",MID(K1146,15,1)="4"),1,-1))</f>
        <v>0</v>
      </c>
      <c r="S1146" s="18" t="b">
        <f>IF(LEFT(C1146,1)="1",1,-1)*SUMIF([1]Budget!V:V,'Budget Worksheet for Pivot Tabl'!K1146,[1]Budget!AC:AC)=P1146</f>
        <v>1</v>
      </c>
    </row>
    <row r="1147" spans="1:19" x14ac:dyDescent="0.25">
      <c r="A1147" t="s">
        <v>16</v>
      </c>
      <c r="B1147" t="s">
        <v>2</v>
      </c>
      <c r="C1147" t="s">
        <v>8</v>
      </c>
      <c r="D1147" t="str">
        <f t="shared" si="17"/>
        <v>OUTFLOWS</v>
      </c>
      <c r="E1147" t="s">
        <v>116</v>
      </c>
      <c r="F1147" t="s">
        <v>117</v>
      </c>
      <c r="G1147" t="s">
        <v>119</v>
      </c>
      <c r="H1147" t="s">
        <v>326</v>
      </c>
      <c r="I1147" t="s">
        <v>325</v>
      </c>
      <c r="J1147" t="s">
        <v>326</v>
      </c>
      <c r="K1147" t="s">
        <v>1715</v>
      </c>
      <c r="L1147" t="s">
        <v>599</v>
      </c>
      <c r="M1147" s="17">
        <f>VLOOKUP($K1147,[1]Budget!$V:$AE,5,0)*IF($C1147="1 - Revenues",1,IF(AND($C1147="5 - Transfers",MID(I1147,15,1)="4"),1,-1))</f>
        <v>-1000</v>
      </c>
      <c r="N1147" s="17">
        <f>VLOOKUP($K1147,[1]Budget!$V:$AE,6,0)*IF($C1147="1 - Revenues",1,IF(AND($C1147="5 - Transfers",MID(J1147,15,1)="4"),1,-1))</f>
        <v>0</v>
      </c>
      <c r="O1147" s="17">
        <f>IFERROR(IF(RIGHT(LEFT(K1147,15),1)="4",VLOOKUP(K1147,'[1]Budget Worksheet'!A:B,2,0),-1*VLOOKUP(K1147,'[1]Budget Worksheet'!A:B,2,0)),0)</f>
        <v>-4600</v>
      </c>
      <c r="P1147" s="17">
        <f>VLOOKUP($K1147,[1]Budget!$V:$AE,8,0)*IF($C1147="1 - Revenues",1,IF(AND($C1147="5 - Transfers",MID($K1147,15,1)="4"),1,-1))</f>
        <v>-4600</v>
      </c>
      <c r="Q1147" s="17">
        <f>VLOOKUP($K1147,[1]Budget!$V:$AE,10,0)*IF($C1147="1 - Revenues",1,IF(AND($C1147="5 - Transfers",MID(K1147,15,1)="4"),1,-1))</f>
        <v>0</v>
      </c>
      <c r="S1147" s="18" t="b">
        <f>IF(LEFT(C1147,1)="1",1,-1)*SUMIF([1]Budget!V:V,'Budget Worksheet for Pivot Tabl'!K1147,[1]Budget!AC:AC)=P1147</f>
        <v>1</v>
      </c>
    </row>
    <row r="1148" spans="1:19" x14ac:dyDescent="0.25">
      <c r="A1148" t="s">
        <v>16</v>
      </c>
      <c r="B1148" t="s">
        <v>2</v>
      </c>
      <c r="C1148" t="s">
        <v>8</v>
      </c>
      <c r="D1148" t="str">
        <f t="shared" si="17"/>
        <v>OUTFLOWS</v>
      </c>
      <c r="E1148" t="s">
        <v>116</v>
      </c>
      <c r="F1148" t="s">
        <v>117</v>
      </c>
      <c r="G1148" t="s">
        <v>119</v>
      </c>
      <c r="H1148" t="s">
        <v>326</v>
      </c>
      <c r="I1148" t="s">
        <v>325</v>
      </c>
      <c r="J1148" t="s">
        <v>326</v>
      </c>
      <c r="K1148" t="s">
        <v>1716</v>
      </c>
      <c r="L1148" t="s">
        <v>601</v>
      </c>
      <c r="M1148" s="17">
        <f>VLOOKUP($K1148,[1]Budget!$V:$AE,5,0)*IF($C1148="1 - Revenues",1,IF(AND($C1148="5 - Transfers",MID(I1148,15,1)="4"),1,-1))</f>
        <v>0</v>
      </c>
      <c r="N1148" s="17">
        <f>VLOOKUP($K1148,[1]Budget!$V:$AE,6,0)*IF($C1148="1 - Revenues",1,IF(AND($C1148="5 - Transfers",MID(J1148,15,1)="4"),1,-1))</f>
        <v>0</v>
      </c>
      <c r="O1148" s="17">
        <f>IFERROR(IF(RIGHT(LEFT(K1148,15),1)="4",VLOOKUP(K1148,'[1]Budget Worksheet'!A:B,2,0),-1*VLOOKUP(K1148,'[1]Budget Worksheet'!A:B,2,0)),0)</f>
        <v>0</v>
      </c>
      <c r="P1148" s="17">
        <f>VLOOKUP($K1148,[1]Budget!$V:$AE,8,0)*IF($C1148="1 - Revenues",1,IF(AND($C1148="5 - Transfers",MID($K1148,15,1)="4"),1,-1))</f>
        <v>0</v>
      </c>
      <c r="Q1148" s="17">
        <f>VLOOKUP($K1148,[1]Budget!$V:$AE,10,0)*IF($C1148="1 - Revenues",1,IF(AND($C1148="5 - Transfers",MID(K1148,15,1)="4"),1,-1))</f>
        <v>0</v>
      </c>
      <c r="S1148" s="18" t="b">
        <f>IF(LEFT(C1148,1)="1",1,-1)*SUMIF([1]Budget!V:V,'Budget Worksheet for Pivot Tabl'!K1148,[1]Budget!AC:AC)=P1148</f>
        <v>1</v>
      </c>
    </row>
    <row r="1149" spans="1:19" x14ac:dyDescent="0.25">
      <c r="A1149" t="s">
        <v>16</v>
      </c>
      <c r="B1149" t="s">
        <v>2</v>
      </c>
      <c r="C1149" t="s">
        <v>8</v>
      </c>
      <c r="D1149" t="str">
        <f t="shared" si="17"/>
        <v>OUTFLOWS</v>
      </c>
      <c r="E1149" t="s">
        <v>116</v>
      </c>
      <c r="F1149" t="s">
        <v>117</v>
      </c>
      <c r="G1149" t="s">
        <v>119</v>
      </c>
      <c r="H1149" t="s">
        <v>326</v>
      </c>
      <c r="I1149" t="s">
        <v>325</v>
      </c>
      <c r="J1149" t="s">
        <v>326</v>
      </c>
      <c r="K1149" t="s">
        <v>1717</v>
      </c>
      <c r="L1149" t="s">
        <v>603</v>
      </c>
      <c r="M1149" s="17">
        <f>VLOOKUP($K1149,[1]Budget!$V:$AE,5,0)*IF($C1149="1 - Revenues",1,IF(AND($C1149="5 - Transfers",MID(I1149,15,1)="4"),1,-1))</f>
        <v>0</v>
      </c>
      <c r="N1149" s="17">
        <f>VLOOKUP($K1149,[1]Budget!$V:$AE,6,0)*IF($C1149="1 - Revenues",1,IF(AND($C1149="5 - Transfers",MID(J1149,15,1)="4"),1,-1))</f>
        <v>0</v>
      </c>
      <c r="O1149" s="17">
        <f>IFERROR(IF(RIGHT(LEFT(K1149,15),1)="4",VLOOKUP(K1149,'[1]Budget Worksheet'!A:B,2,0),-1*VLOOKUP(K1149,'[1]Budget Worksheet'!A:B,2,0)),0)</f>
        <v>0</v>
      </c>
      <c r="P1149" s="17">
        <f>VLOOKUP($K1149,[1]Budget!$V:$AE,8,0)*IF($C1149="1 - Revenues",1,IF(AND($C1149="5 - Transfers",MID($K1149,15,1)="4"),1,-1))</f>
        <v>0</v>
      </c>
      <c r="Q1149" s="17">
        <f>VLOOKUP($K1149,[1]Budget!$V:$AE,10,0)*IF($C1149="1 - Revenues",1,IF(AND($C1149="5 - Transfers",MID(K1149,15,1)="4"),1,-1))</f>
        <v>0</v>
      </c>
      <c r="S1149" s="18" t="b">
        <f>IF(LEFT(C1149,1)="1",1,-1)*SUMIF([1]Budget!V:V,'Budget Worksheet for Pivot Tabl'!K1149,[1]Budget!AC:AC)=P1149</f>
        <v>1</v>
      </c>
    </row>
    <row r="1150" spans="1:19" x14ac:dyDescent="0.25">
      <c r="A1150" t="s">
        <v>16</v>
      </c>
      <c r="B1150" t="s">
        <v>2</v>
      </c>
      <c r="C1150" t="s">
        <v>8</v>
      </c>
      <c r="D1150" t="str">
        <f t="shared" si="17"/>
        <v>OUTFLOWS</v>
      </c>
      <c r="E1150" t="s">
        <v>116</v>
      </c>
      <c r="F1150" t="s">
        <v>117</v>
      </c>
      <c r="G1150" t="s">
        <v>119</v>
      </c>
      <c r="H1150" t="s">
        <v>326</v>
      </c>
      <c r="I1150" t="s">
        <v>325</v>
      </c>
      <c r="J1150" t="s">
        <v>326</v>
      </c>
      <c r="K1150" t="s">
        <v>1718</v>
      </c>
      <c r="L1150" t="s">
        <v>470</v>
      </c>
      <c r="M1150" s="17">
        <f>VLOOKUP($K1150,[1]Budget!$V:$AE,5,0)*IF($C1150="1 - Revenues",1,IF(AND($C1150="5 - Transfers",MID(I1150,15,1)="4"),1,-1))</f>
        <v>-16000</v>
      </c>
      <c r="N1150" s="17">
        <f>VLOOKUP($K1150,[1]Budget!$V:$AE,6,0)*IF($C1150="1 - Revenues",1,IF(AND($C1150="5 - Transfers",MID(J1150,15,1)="4"),1,-1))</f>
        <v>-18000</v>
      </c>
      <c r="O1150" s="17">
        <f>IFERROR(IF(RIGHT(LEFT(K1150,15),1)="4",VLOOKUP(K1150,'[1]Budget Worksheet'!A:B,2,0),-1*VLOOKUP(K1150,'[1]Budget Worksheet'!A:B,2,0)),0)</f>
        <v>-54619</v>
      </c>
      <c r="P1150" s="17">
        <f>VLOOKUP($K1150,[1]Budget!$V:$AE,8,0)*IF($C1150="1 - Revenues",1,IF(AND($C1150="5 - Transfers",MID($K1150,15,1)="4"),1,-1))</f>
        <v>-31000</v>
      </c>
      <c r="Q1150" s="17">
        <f>VLOOKUP($K1150,[1]Budget!$V:$AE,10,0)*IF($C1150="1 - Revenues",1,IF(AND($C1150="5 - Transfers",MID(K1150,15,1)="4"),1,-1))</f>
        <v>23619</v>
      </c>
      <c r="S1150" s="18" t="b">
        <f>IF(LEFT(C1150,1)="1",1,-1)*SUMIF([1]Budget!V:V,'Budget Worksheet for Pivot Tabl'!K1150,[1]Budget!AC:AC)=P1150</f>
        <v>1</v>
      </c>
    </row>
    <row r="1151" spans="1:19" x14ac:dyDescent="0.25">
      <c r="A1151" t="s">
        <v>16</v>
      </c>
      <c r="B1151" t="s">
        <v>2</v>
      </c>
      <c r="C1151" t="s">
        <v>8</v>
      </c>
      <c r="D1151" t="str">
        <f t="shared" si="17"/>
        <v>OUTFLOWS</v>
      </c>
      <c r="E1151" t="s">
        <v>116</v>
      </c>
      <c r="F1151" t="s">
        <v>117</v>
      </c>
      <c r="G1151" t="s">
        <v>119</v>
      </c>
      <c r="H1151" t="s">
        <v>326</v>
      </c>
      <c r="I1151" t="s">
        <v>325</v>
      </c>
      <c r="J1151" t="s">
        <v>326</v>
      </c>
      <c r="K1151" t="s">
        <v>1719</v>
      </c>
      <c r="L1151" t="s">
        <v>606</v>
      </c>
      <c r="M1151" s="17">
        <f>VLOOKUP($K1151,[1]Budget!$V:$AE,5,0)*IF($C1151="1 - Revenues",1,IF(AND($C1151="5 - Transfers",MID(I1151,15,1)="4"),1,-1))</f>
        <v>-4000</v>
      </c>
      <c r="N1151" s="17">
        <f>VLOOKUP($K1151,[1]Budget!$V:$AE,6,0)*IF($C1151="1 - Revenues",1,IF(AND($C1151="5 - Transfers",MID(J1151,15,1)="4"),1,-1))</f>
        <v>-5000</v>
      </c>
      <c r="O1151" s="17">
        <f>IFERROR(IF(RIGHT(LEFT(K1151,15),1)="4",VLOOKUP(K1151,'[1]Budget Worksheet'!A:B,2,0),-1*VLOOKUP(K1151,'[1]Budget Worksheet'!A:B,2,0)),0)</f>
        <v>-22950</v>
      </c>
      <c r="P1151" s="17">
        <f>VLOOKUP($K1151,[1]Budget!$V:$AE,8,0)*IF($C1151="1 - Revenues",1,IF(AND($C1151="5 - Transfers",MID($K1151,15,1)="4"),1,-1))</f>
        <v>-12000</v>
      </c>
      <c r="Q1151" s="17">
        <f>VLOOKUP($K1151,[1]Budget!$V:$AE,10,0)*IF($C1151="1 - Revenues",1,IF(AND($C1151="5 - Transfers",MID(K1151,15,1)="4"),1,-1))</f>
        <v>10950</v>
      </c>
      <c r="S1151" s="18" t="b">
        <f>IF(LEFT(C1151,1)="1",1,-1)*SUMIF([1]Budget!V:V,'Budget Worksheet for Pivot Tabl'!K1151,[1]Budget!AC:AC)=P1151</f>
        <v>1</v>
      </c>
    </row>
    <row r="1152" spans="1:19" x14ac:dyDescent="0.25">
      <c r="A1152" t="s">
        <v>16</v>
      </c>
      <c r="B1152" t="s">
        <v>2</v>
      </c>
      <c r="C1152" t="s">
        <v>8</v>
      </c>
      <c r="D1152" t="str">
        <f t="shared" si="17"/>
        <v>OUTFLOWS</v>
      </c>
      <c r="E1152" t="s">
        <v>116</v>
      </c>
      <c r="F1152" t="s">
        <v>117</v>
      </c>
      <c r="G1152" t="s">
        <v>119</v>
      </c>
      <c r="H1152" t="s">
        <v>326</v>
      </c>
      <c r="I1152" t="s">
        <v>325</v>
      </c>
      <c r="J1152" t="s">
        <v>326</v>
      </c>
      <c r="K1152" t="s">
        <v>1720</v>
      </c>
      <c r="L1152" t="s">
        <v>608</v>
      </c>
      <c r="M1152" s="17">
        <f>VLOOKUP($K1152,[1]Budget!$V:$AE,5,0)*IF($C1152="1 - Revenues",1,IF(AND($C1152="5 - Transfers",MID(I1152,15,1)="4"),1,-1))</f>
        <v>-9000</v>
      </c>
      <c r="N1152" s="17">
        <f>VLOOKUP($K1152,[1]Budget!$V:$AE,6,0)*IF($C1152="1 - Revenues",1,IF(AND($C1152="5 - Transfers",MID(J1152,15,1)="4"),1,-1))</f>
        <v>-7000</v>
      </c>
      <c r="O1152" s="17">
        <f>IFERROR(IF(RIGHT(LEFT(K1152,15),1)="4",VLOOKUP(K1152,'[1]Budget Worksheet'!A:B,2,0),-1*VLOOKUP(K1152,'[1]Budget Worksheet'!A:B,2,0)),0)</f>
        <v>-50585</v>
      </c>
      <c r="P1152" s="17">
        <f>VLOOKUP($K1152,[1]Budget!$V:$AE,8,0)*IF($C1152="1 - Revenues",1,IF(AND($C1152="5 - Transfers",MID($K1152,15,1)="4"),1,-1))</f>
        <v>-13000</v>
      </c>
      <c r="Q1152" s="17">
        <f>VLOOKUP($K1152,[1]Budget!$V:$AE,10,0)*IF($C1152="1 - Revenues",1,IF(AND($C1152="5 - Transfers",MID(K1152,15,1)="4"),1,-1))</f>
        <v>37585</v>
      </c>
      <c r="S1152" s="18" t="b">
        <f>IF(LEFT(C1152,1)="1",1,-1)*SUMIF([1]Budget!V:V,'Budget Worksheet for Pivot Tabl'!K1152,[1]Budget!AC:AC)=P1152</f>
        <v>1</v>
      </c>
    </row>
    <row r="1153" spans="1:19" x14ac:dyDescent="0.25">
      <c r="A1153" t="s">
        <v>16</v>
      </c>
      <c r="B1153" t="s">
        <v>2</v>
      </c>
      <c r="C1153" t="s">
        <v>8</v>
      </c>
      <c r="D1153" t="str">
        <f t="shared" si="17"/>
        <v>OUTFLOWS</v>
      </c>
      <c r="E1153" t="s">
        <v>116</v>
      </c>
      <c r="F1153" t="s">
        <v>117</v>
      </c>
      <c r="G1153" t="s">
        <v>119</v>
      </c>
      <c r="H1153" t="s">
        <v>326</v>
      </c>
      <c r="I1153" t="s">
        <v>325</v>
      </c>
      <c r="J1153" t="s">
        <v>326</v>
      </c>
      <c r="K1153" t="s">
        <v>1721</v>
      </c>
      <c r="L1153" t="s">
        <v>610</v>
      </c>
      <c r="M1153" s="17">
        <f>VLOOKUP($K1153,[1]Budget!$V:$AE,5,0)*IF($C1153="1 - Revenues",1,IF(AND($C1153="5 - Transfers",MID(I1153,15,1)="4"),1,-1))</f>
        <v>-1000</v>
      </c>
      <c r="N1153" s="17">
        <f>VLOOKUP($K1153,[1]Budget!$V:$AE,6,0)*IF($C1153="1 - Revenues",1,IF(AND($C1153="5 - Transfers",MID(J1153,15,1)="4"),1,-1))</f>
        <v>-1000</v>
      </c>
      <c r="O1153" s="17">
        <f>IFERROR(IF(RIGHT(LEFT(K1153,15),1)="4",VLOOKUP(K1153,'[1]Budget Worksheet'!A:B,2,0),-1*VLOOKUP(K1153,'[1]Budget Worksheet'!A:B,2,0)),0)</f>
        <v>-3324</v>
      </c>
      <c r="P1153" s="17">
        <f>VLOOKUP($K1153,[1]Budget!$V:$AE,8,0)*IF($C1153="1 - Revenues",1,IF(AND($C1153="5 - Transfers",MID($K1153,15,1)="4"),1,-1))</f>
        <v>-3324</v>
      </c>
      <c r="Q1153" s="17">
        <f>VLOOKUP($K1153,[1]Budget!$V:$AE,10,0)*IF($C1153="1 - Revenues",1,IF(AND($C1153="5 - Transfers",MID(K1153,15,1)="4"),1,-1))</f>
        <v>0</v>
      </c>
      <c r="S1153" s="18" t="b">
        <f>IF(LEFT(C1153,1)="1",1,-1)*SUMIF([1]Budget!V:V,'Budget Worksheet for Pivot Tabl'!K1153,[1]Budget!AC:AC)=P1153</f>
        <v>1</v>
      </c>
    </row>
    <row r="1154" spans="1:19" x14ac:dyDescent="0.25">
      <c r="A1154" t="s">
        <v>16</v>
      </c>
      <c r="B1154" t="s">
        <v>2</v>
      </c>
      <c r="C1154" t="s">
        <v>8</v>
      </c>
      <c r="D1154" t="str">
        <f t="shared" si="17"/>
        <v>OUTFLOWS</v>
      </c>
      <c r="E1154" t="s">
        <v>116</v>
      </c>
      <c r="F1154" t="s">
        <v>117</v>
      </c>
      <c r="G1154" t="s">
        <v>119</v>
      </c>
      <c r="H1154" t="s">
        <v>326</v>
      </c>
      <c r="I1154" t="s">
        <v>325</v>
      </c>
      <c r="J1154" t="s">
        <v>326</v>
      </c>
      <c r="K1154" t="s">
        <v>1722</v>
      </c>
      <c r="L1154" t="s">
        <v>612</v>
      </c>
      <c r="M1154" s="17">
        <f>VLOOKUP($K1154,[1]Budget!$V:$AE,5,0)*IF($C1154="1 - Revenues",1,IF(AND($C1154="5 - Transfers",MID(I1154,15,1)="4"),1,-1))</f>
        <v>0</v>
      </c>
      <c r="N1154" s="17">
        <f>VLOOKUP($K1154,[1]Budget!$V:$AE,6,0)*IF($C1154="1 - Revenues",1,IF(AND($C1154="5 - Transfers",MID(J1154,15,1)="4"),1,-1))</f>
        <v>0</v>
      </c>
      <c r="O1154" s="17">
        <f>IFERROR(IF(RIGHT(LEFT(K1154,15),1)="4",VLOOKUP(K1154,'[1]Budget Worksheet'!A:B,2,0),-1*VLOOKUP(K1154,'[1]Budget Worksheet'!A:B,2,0)),0)</f>
        <v>-557</v>
      </c>
      <c r="P1154" s="17">
        <f>VLOOKUP($K1154,[1]Budget!$V:$AE,8,0)*IF($C1154="1 - Revenues",1,IF(AND($C1154="5 - Transfers",MID($K1154,15,1)="4"),1,-1))</f>
        <v>-557</v>
      </c>
      <c r="Q1154" s="17">
        <f>VLOOKUP($K1154,[1]Budget!$V:$AE,10,0)*IF($C1154="1 - Revenues",1,IF(AND($C1154="5 - Transfers",MID(K1154,15,1)="4"),1,-1))</f>
        <v>0</v>
      </c>
      <c r="S1154" s="18" t="b">
        <f>IF(LEFT(C1154,1)="1",1,-1)*SUMIF([1]Budget!V:V,'Budget Worksheet for Pivot Tabl'!K1154,[1]Budget!AC:AC)=P1154</f>
        <v>1</v>
      </c>
    </row>
    <row r="1155" spans="1:19" x14ac:dyDescent="0.25">
      <c r="A1155" t="s">
        <v>16</v>
      </c>
      <c r="B1155" t="s">
        <v>2</v>
      </c>
      <c r="C1155" t="s">
        <v>8</v>
      </c>
      <c r="D1155" t="str">
        <f t="shared" ref="D1155:D1218" si="18">IF(C1155="1 - Revenues","INFLOWS","OUTFLOWS")</f>
        <v>OUTFLOWS</v>
      </c>
      <c r="E1155" t="s">
        <v>116</v>
      </c>
      <c r="F1155" t="s">
        <v>117</v>
      </c>
      <c r="G1155" t="s">
        <v>119</v>
      </c>
      <c r="H1155" t="s">
        <v>326</v>
      </c>
      <c r="I1155" t="s">
        <v>325</v>
      </c>
      <c r="J1155" t="s">
        <v>326</v>
      </c>
      <c r="K1155" t="s">
        <v>1723</v>
      </c>
      <c r="L1155" t="s">
        <v>614</v>
      </c>
      <c r="M1155" s="17">
        <f>VLOOKUP($K1155,[1]Budget!$V:$AE,5,0)*IF($C1155="1 - Revenues",1,IF(AND($C1155="5 - Transfers",MID(I1155,15,1)="4"),1,-1))</f>
        <v>0</v>
      </c>
      <c r="N1155" s="17">
        <f>VLOOKUP($K1155,[1]Budget!$V:$AE,6,0)*IF($C1155="1 - Revenues",1,IF(AND($C1155="5 - Transfers",MID(J1155,15,1)="4"),1,-1))</f>
        <v>0</v>
      </c>
      <c r="O1155" s="17">
        <f>IFERROR(IF(RIGHT(LEFT(K1155,15),1)="4",VLOOKUP(K1155,'[1]Budget Worksheet'!A:B,2,0),-1*VLOOKUP(K1155,'[1]Budget Worksheet'!A:B,2,0)),0)</f>
        <v>-336</v>
      </c>
      <c r="P1155" s="17">
        <f>VLOOKUP($K1155,[1]Budget!$V:$AE,8,0)*IF($C1155="1 - Revenues",1,IF(AND($C1155="5 - Transfers",MID($K1155,15,1)="4"),1,-1))</f>
        <v>-336</v>
      </c>
      <c r="Q1155" s="17">
        <f>VLOOKUP($K1155,[1]Budget!$V:$AE,10,0)*IF($C1155="1 - Revenues",1,IF(AND($C1155="5 - Transfers",MID(K1155,15,1)="4"),1,-1))</f>
        <v>0</v>
      </c>
      <c r="S1155" s="18" t="b">
        <f>IF(LEFT(C1155,1)="1",1,-1)*SUMIF([1]Budget!V:V,'Budget Worksheet for Pivot Tabl'!K1155,[1]Budget!AC:AC)=P1155</f>
        <v>1</v>
      </c>
    </row>
    <row r="1156" spans="1:19" x14ac:dyDescent="0.25">
      <c r="A1156" t="s">
        <v>16</v>
      </c>
      <c r="B1156" t="s">
        <v>2</v>
      </c>
      <c r="C1156" t="s">
        <v>8</v>
      </c>
      <c r="D1156" t="str">
        <f t="shared" si="18"/>
        <v>OUTFLOWS</v>
      </c>
      <c r="E1156" t="s">
        <v>116</v>
      </c>
      <c r="F1156" t="s">
        <v>117</v>
      </c>
      <c r="G1156" t="s">
        <v>119</v>
      </c>
      <c r="H1156" t="s">
        <v>326</v>
      </c>
      <c r="I1156" t="s">
        <v>325</v>
      </c>
      <c r="J1156" t="s">
        <v>326</v>
      </c>
      <c r="K1156" t="s">
        <v>1724</v>
      </c>
      <c r="L1156" t="s">
        <v>616</v>
      </c>
      <c r="M1156" s="17">
        <f>VLOOKUP($K1156,[1]Budget!$V:$AE,5,0)*IF($C1156="1 - Revenues",1,IF(AND($C1156="5 - Transfers",MID(I1156,15,1)="4"),1,-1))</f>
        <v>-4000</v>
      </c>
      <c r="N1156" s="17">
        <f>VLOOKUP($K1156,[1]Budget!$V:$AE,6,0)*IF($C1156="1 - Revenues",1,IF(AND($C1156="5 - Transfers",MID(J1156,15,1)="4"),1,-1))</f>
        <v>-4000</v>
      </c>
      <c r="O1156" s="17">
        <f>IFERROR(IF(RIGHT(LEFT(K1156,15),1)="4",VLOOKUP(K1156,'[1]Budget Worksheet'!A:B,2,0),-1*VLOOKUP(K1156,'[1]Budget Worksheet'!A:B,2,0)),0)</f>
        <v>-4200</v>
      </c>
      <c r="P1156" s="17">
        <f>VLOOKUP($K1156,[1]Budget!$V:$AE,8,0)*IF($C1156="1 - Revenues",1,IF(AND($C1156="5 - Transfers",MID($K1156,15,1)="4"),1,-1))</f>
        <v>-5000</v>
      </c>
      <c r="Q1156" s="17">
        <f>VLOOKUP($K1156,[1]Budget!$V:$AE,10,0)*IF($C1156="1 - Revenues",1,IF(AND($C1156="5 - Transfers",MID(K1156,15,1)="4"),1,-1))</f>
        <v>-800</v>
      </c>
      <c r="S1156" s="18" t="b">
        <f>IF(LEFT(C1156,1)="1",1,-1)*SUMIF([1]Budget!V:V,'Budget Worksheet for Pivot Tabl'!K1156,[1]Budget!AC:AC)=P1156</f>
        <v>1</v>
      </c>
    </row>
    <row r="1157" spans="1:19" x14ac:dyDescent="0.25">
      <c r="A1157" t="s">
        <v>16</v>
      </c>
      <c r="B1157" t="s">
        <v>2</v>
      </c>
      <c r="C1157" t="s">
        <v>8</v>
      </c>
      <c r="D1157" t="str">
        <f t="shared" si="18"/>
        <v>OUTFLOWS</v>
      </c>
      <c r="E1157" t="s">
        <v>116</v>
      </c>
      <c r="F1157" t="s">
        <v>117</v>
      </c>
      <c r="G1157" t="s">
        <v>119</v>
      </c>
      <c r="H1157" t="s">
        <v>326</v>
      </c>
      <c r="I1157" t="s">
        <v>325</v>
      </c>
      <c r="J1157" t="s">
        <v>326</v>
      </c>
      <c r="K1157" t="s">
        <v>1725</v>
      </c>
      <c r="L1157" t="s">
        <v>618</v>
      </c>
      <c r="M1157" s="17">
        <f>VLOOKUP($K1157,[1]Budget!$V:$AE,5,0)*IF($C1157="1 - Revenues",1,IF(AND($C1157="5 - Transfers",MID(I1157,15,1)="4"),1,-1))</f>
        <v>0</v>
      </c>
      <c r="N1157" s="17">
        <f>VLOOKUP($K1157,[1]Budget!$V:$AE,6,0)*IF($C1157="1 - Revenues",1,IF(AND($C1157="5 - Transfers",MID(J1157,15,1)="4"),1,-1))</f>
        <v>0</v>
      </c>
      <c r="O1157" s="17">
        <f>IFERROR(IF(RIGHT(LEFT(K1157,15),1)="4",VLOOKUP(K1157,'[1]Budget Worksheet'!A:B,2,0),-1*VLOOKUP(K1157,'[1]Budget Worksheet'!A:B,2,0)),0)</f>
        <v>-2964</v>
      </c>
      <c r="P1157" s="17">
        <f>VLOOKUP($K1157,[1]Budget!$V:$AE,8,0)*IF($C1157="1 - Revenues",1,IF(AND($C1157="5 - Transfers",MID($K1157,15,1)="4"),1,-1))</f>
        <v>-2964</v>
      </c>
      <c r="Q1157" s="17">
        <f>VLOOKUP($K1157,[1]Budget!$V:$AE,10,0)*IF($C1157="1 - Revenues",1,IF(AND($C1157="5 - Transfers",MID(K1157,15,1)="4"),1,-1))</f>
        <v>0</v>
      </c>
      <c r="S1157" s="18" t="b">
        <f>IF(LEFT(C1157,1)="1",1,-1)*SUMIF([1]Budget!V:V,'Budget Worksheet for Pivot Tabl'!K1157,[1]Budget!AC:AC)=P1157</f>
        <v>1</v>
      </c>
    </row>
    <row r="1158" spans="1:19" x14ac:dyDescent="0.25">
      <c r="A1158" t="s">
        <v>16</v>
      </c>
      <c r="B1158" t="s">
        <v>2</v>
      </c>
      <c r="C1158" t="s">
        <v>8</v>
      </c>
      <c r="D1158" t="str">
        <f t="shared" si="18"/>
        <v>OUTFLOWS</v>
      </c>
      <c r="E1158" t="s">
        <v>116</v>
      </c>
      <c r="F1158" t="s">
        <v>117</v>
      </c>
      <c r="G1158" t="s">
        <v>119</v>
      </c>
      <c r="H1158" t="s">
        <v>326</v>
      </c>
      <c r="I1158" t="s">
        <v>325</v>
      </c>
      <c r="J1158" t="s">
        <v>326</v>
      </c>
      <c r="K1158" t="s">
        <v>1726</v>
      </c>
      <c r="L1158" t="s">
        <v>620</v>
      </c>
      <c r="M1158" s="17">
        <f>VLOOKUP($K1158,[1]Budget!$V:$AE,5,0)*IF($C1158="1 - Revenues",1,IF(AND($C1158="5 - Transfers",MID(I1158,15,1)="4"),1,-1))</f>
        <v>-1000</v>
      </c>
      <c r="N1158" s="17">
        <f>VLOOKUP($K1158,[1]Budget!$V:$AE,6,0)*IF($C1158="1 - Revenues",1,IF(AND($C1158="5 - Transfers",MID(J1158,15,1)="4"),1,-1))</f>
        <v>-3000</v>
      </c>
      <c r="O1158" s="17">
        <f>IFERROR(IF(RIGHT(LEFT(K1158,15),1)="4",VLOOKUP(K1158,'[1]Budget Worksheet'!A:B,2,0),-1*VLOOKUP(K1158,'[1]Budget Worksheet'!A:B,2,0)),0)</f>
        <v>-10564</v>
      </c>
      <c r="P1158" s="17">
        <f>VLOOKUP($K1158,[1]Budget!$V:$AE,8,0)*IF($C1158="1 - Revenues",1,IF(AND($C1158="5 - Transfers",MID($K1158,15,1)="4"),1,-1))</f>
        <v>-10564</v>
      </c>
      <c r="Q1158" s="17">
        <f>VLOOKUP($K1158,[1]Budget!$V:$AE,10,0)*IF($C1158="1 - Revenues",1,IF(AND($C1158="5 - Transfers",MID(K1158,15,1)="4"),1,-1))</f>
        <v>0</v>
      </c>
      <c r="S1158" s="18" t="b">
        <f>IF(LEFT(C1158,1)="1",1,-1)*SUMIF([1]Budget!V:V,'Budget Worksheet for Pivot Tabl'!K1158,[1]Budget!AC:AC)=P1158</f>
        <v>1</v>
      </c>
    </row>
    <row r="1159" spans="1:19" x14ac:dyDescent="0.25">
      <c r="A1159" t="s">
        <v>16</v>
      </c>
      <c r="B1159" t="s">
        <v>2</v>
      </c>
      <c r="C1159" t="s">
        <v>8</v>
      </c>
      <c r="D1159" t="str">
        <f t="shared" si="18"/>
        <v>OUTFLOWS</v>
      </c>
      <c r="E1159" t="s">
        <v>116</v>
      </c>
      <c r="F1159" t="s">
        <v>117</v>
      </c>
      <c r="G1159" t="s">
        <v>119</v>
      </c>
      <c r="H1159" t="s">
        <v>326</v>
      </c>
      <c r="I1159" t="s">
        <v>325</v>
      </c>
      <c r="J1159" t="s">
        <v>326</v>
      </c>
      <c r="K1159" t="s">
        <v>1727</v>
      </c>
      <c r="L1159" t="s">
        <v>622</v>
      </c>
      <c r="M1159" s="17">
        <f>VLOOKUP($K1159,[1]Budget!$V:$AE,5,0)*IF($C1159="1 - Revenues",1,IF(AND($C1159="5 - Transfers",MID(I1159,15,1)="4"),1,-1))</f>
        <v>0</v>
      </c>
      <c r="N1159" s="17">
        <f>VLOOKUP($K1159,[1]Budget!$V:$AE,6,0)*IF($C1159="1 - Revenues",1,IF(AND($C1159="5 - Transfers",MID(J1159,15,1)="4"),1,-1))</f>
        <v>0</v>
      </c>
      <c r="O1159" s="17">
        <f>IFERROR(IF(RIGHT(LEFT(K1159,15),1)="4",VLOOKUP(K1159,'[1]Budget Worksheet'!A:B,2,0),-1*VLOOKUP(K1159,'[1]Budget Worksheet'!A:B,2,0)),0)</f>
        <v>0</v>
      </c>
      <c r="P1159" s="17">
        <f>VLOOKUP($K1159,[1]Budget!$V:$AE,8,0)*IF($C1159="1 - Revenues",1,IF(AND($C1159="5 - Transfers",MID($K1159,15,1)="4"),1,-1))</f>
        <v>0</v>
      </c>
      <c r="Q1159" s="17">
        <f>VLOOKUP($K1159,[1]Budget!$V:$AE,10,0)*IF($C1159="1 - Revenues",1,IF(AND($C1159="5 - Transfers",MID(K1159,15,1)="4"),1,-1))</f>
        <v>0</v>
      </c>
      <c r="S1159" s="18" t="b">
        <f>IF(LEFT(C1159,1)="1",1,-1)*SUMIF([1]Budget!V:V,'Budget Worksheet for Pivot Tabl'!K1159,[1]Budget!AC:AC)=P1159</f>
        <v>1</v>
      </c>
    </row>
    <row r="1160" spans="1:19" x14ac:dyDescent="0.25">
      <c r="A1160" t="s">
        <v>16</v>
      </c>
      <c r="B1160" t="s">
        <v>2</v>
      </c>
      <c r="C1160" t="s">
        <v>8</v>
      </c>
      <c r="D1160" t="str">
        <f t="shared" si="18"/>
        <v>OUTFLOWS</v>
      </c>
      <c r="E1160" t="s">
        <v>116</v>
      </c>
      <c r="F1160" t="s">
        <v>117</v>
      </c>
      <c r="G1160" t="s">
        <v>119</v>
      </c>
      <c r="H1160" t="s">
        <v>326</v>
      </c>
      <c r="I1160" t="s">
        <v>325</v>
      </c>
      <c r="J1160" t="s">
        <v>326</v>
      </c>
      <c r="K1160" t="s">
        <v>1728</v>
      </c>
      <c r="L1160" t="s">
        <v>1020</v>
      </c>
      <c r="M1160" s="17">
        <f>VLOOKUP($K1160,[1]Budget!$V:$AE,5,0)*IF($C1160="1 - Revenues",1,IF(AND($C1160="5 - Transfers",MID(I1160,15,1)="4"),1,-1))</f>
        <v>0</v>
      </c>
      <c r="N1160" s="17">
        <f>VLOOKUP($K1160,[1]Budget!$V:$AE,6,0)*IF($C1160="1 - Revenues",1,IF(AND($C1160="5 - Transfers",MID(J1160,15,1)="4"),1,-1))</f>
        <v>0</v>
      </c>
      <c r="O1160" s="17">
        <f>IFERROR(IF(RIGHT(LEFT(K1160,15),1)="4",VLOOKUP(K1160,'[1]Budget Worksheet'!A:B,2,0),-1*VLOOKUP(K1160,'[1]Budget Worksheet'!A:B,2,0)),0)</f>
        <v>0</v>
      </c>
      <c r="P1160" s="17">
        <f>VLOOKUP($K1160,[1]Budget!$V:$AE,8,0)*IF($C1160="1 - Revenues",1,IF(AND($C1160="5 - Transfers",MID($K1160,15,1)="4"),1,-1))</f>
        <v>0</v>
      </c>
      <c r="Q1160" s="17">
        <f>VLOOKUP($K1160,[1]Budget!$V:$AE,10,0)*IF($C1160="1 - Revenues",1,IF(AND($C1160="5 - Transfers",MID(K1160,15,1)="4"),1,-1))</f>
        <v>0</v>
      </c>
      <c r="S1160" s="18" t="b">
        <f>IF(LEFT(C1160,1)="1",1,-1)*SUMIF([1]Budget!V:V,'Budget Worksheet for Pivot Tabl'!K1160,[1]Budget!AC:AC)=P1160</f>
        <v>1</v>
      </c>
    </row>
    <row r="1161" spans="1:19" x14ac:dyDescent="0.25">
      <c r="A1161" t="s">
        <v>16</v>
      </c>
      <c r="B1161" t="s">
        <v>2</v>
      </c>
      <c r="C1161" t="s">
        <v>8</v>
      </c>
      <c r="D1161" t="str">
        <f t="shared" si="18"/>
        <v>OUTFLOWS</v>
      </c>
      <c r="E1161" t="s">
        <v>116</v>
      </c>
      <c r="F1161" t="s">
        <v>117</v>
      </c>
      <c r="G1161" t="s">
        <v>119</v>
      </c>
      <c r="H1161" t="s">
        <v>326</v>
      </c>
      <c r="I1161" t="s">
        <v>325</v>
      </c>
      <c r="J1161" t="s">
        <v>326</v>
      </c>
      <c r="K1161" t="s">
        <v>1729</v>
      </c>
      <c r="L1161" t="s">
        <v>472</v>
      </c>
      <c r="M1161" s="17">
        <f>VLOOKUP($K1161,[1]Budget!$V:$AE,5,0)*IF($C1161="1 - Revenues",1,IF(AND($C1161="5 - Transfers",MID(I1161,15,1)="4"),1,-1))</f>
        <v>-1000</v>
      </c>
      <c r="N1161" s="17">
        <f>VLOOKUP($K1161,[1]Budget!$V:$AE,6,0)*IF($C1161="1 - Revenues",1,IF(AND($C1161="5 - Transfers",MID(J1161,15,1)="4"),1,-1))</f>
        <v>-1000</v>
      </c>
      <c r="O1161" s="17">
        <f>IFERROR(IF(RIGHT(LEFT(K1161,15),1)="4",VLOOKUP(K1161,'[1]Budget Worksheet'!A:B,2,0),-1*VLOOKUP(K1161,'[1]Budget Worksheet'!A:B,2,0)),0)</f>
        <v>-5598</v>
      </c>
      <c r="P1161" s="17">
        <f>VLOOKUP($K1161,[1]Budget!$V:$AE,8,0)*IF($C1161="1 - Revenues",1,IF(AND($C1161="5 - Transfers",MID($K1161,15,1)="4"),1,-1))</f>
        <v>-5598</v>
      </c>
      <c r="Q1161" s="17">
        <f>VLOOKUP($K1161,[1]Budget!$V:$AE,10,0)*IF($C1161="1 - Revenues",1,IF(AND($C1161="5 - Transfers",MID(K1161,15,1)="4"),1,-1))</f>
        <v>0</v>
      </c>
      <c r="S1161" s="18" t="b">
        <f>IF(LEFT(C1161,1)="1",1,-1)*SUMIF([1]Budget!V:V,'Budget Worksheet for Pivot Tabl'!K1161,[1]Budget!AC:AC)=P1161</f>
        <v>1</v>
      </c>
    </row>
    <row r="1162" spans="1:19" x14ac:dyDescent="0.25">
      <c r="A1162" t="s">
        <v>16</v>
      </c>
      <c r="B1162" t="s">
        <v>2</v>
      </c>
      <c r="C1162" t="s">
        <v>8</v>
      </c>
      <c r="D1162" t="str">
        <f t="shared" si="18"/>
        <v>OUTFLOWS</v>
      </c>
      <c r="E1162" t="s">
        <v>116</v>
      </c>
      <c r="F1162" t="s">
        <v>117</v>
      </c>
      <c r="G1162" t="s">
        <v>119</v>
      </c>
      <c r="H1162" t="s">
        <v>326</v>
      </c>
      <c r="I1162" t="s">
        <v>325</v>
      </c>
      <c r="J1162" t="s">
        <v>326</v>
      </c>
      <c r="K1162" t="s">
        <v>1730</v>
      </c>
      <c r="L1162" t="s">
        <v>625</v>
      </c>
      <c r="M1162" s="17">
        <f>VLOOKUP($K1162,[1]Budget!$V:$AE,5,0)*IF($C1162="1 - Revenues",1,IF(AND($C1162="5 - Transfers",MID(I1162,15,1)="4"),1,-1))</f>
        <v>0</v>
      </c>
      <c r="N1162" s="17">
        <f>VLOOKUP($K1162,[1]Budget!$V:$AE,6,0)*IF($C1162="1 - Revenues",1,IF(AND($C1162="5 - Transfers",MID(J1162,15,1)="4"),1,-1))</f>
        <v>0</v>
      </c>
      <c r="O1162" s="17">
        <f>IFERROR(IF(RIGHT(LEFT(K1162,15),1)="4",VLOOKUP(K1162,'[1]Budget Worksheet'!A:B,2,0),-1*VLOOKUP(K1162,'[1]Budget Worksheet'!A:B,2,0)),0)</f>
        <v>-50</v>
      </c>
      <c r="P1162" s="17">
        <f>VLOOKUP($K1162,[1]Budget!$V:$AE,8,0)*IF($C1162="1 - Revenues",1,IF(AND($C1162="5 - Transfers",MID($K1162,15,1)="4"),1,-1))</f>
        <v>-50</v>
      </c>
      <c r="Q1162" s="17">
        <f>VLOOKUP($K1162,[1]Budget!$V:$AE,10,0)*IF($C1162="1 - Revenues",1,IF(AND($C1162="5 - Transfers",MID(K1162,15,1)="4"),1,-1))</f>
        <v>0</v>
      </c>
      <c r="S1162" s="18" t="b">
        <f>IF(LEFT(C1162,1)="1",1,-1)*SUMIF([1]Budget!V:V,'Budget Worksheet for Pivot Tabl'!K1162,[1]Budget!AC:AC)=P1162</f>
        <v>1</v>
      </c>
    </row>
    <row r="1163" spans="1:19" x14ac:dyDescent="0.25">
      <c r="A1163" t="s">
        <v>16</v>
      </c>
      <c r="B1163" t="s">
        <v>2</v>
      </c>
      <c r="C1163" t="s">
        <v>8</v>
      </c>
      <c r="D1163" t="str">
        <f t="shared" si="18"/>
        <v>OUTFLOWS</v>
      </c>
      <c r="E1163" t="s">
        <v>116</v>
      </c>
      <c r="F1163" t="s">
        <v>117</v>
      </c>
      <c r="G1163" t="s">
        <v>119</v>
      </c>
      <c r="H1163" t="s">
        <v>326</v>
      </c>
      <c r="I1163" t="s">
        <v>325</v>
      </c>
      <c r="J1163" t="s">
        <v>326</v>
      </c>
      <c r="K1163" t="s">
        <v>1731</v>
      </c>
      <c r="L1163" t="s">
        <v>627</v>
      </c>
      <c r="M1163" s="17">
        <f>VLOOKUP($K1163,[1]Budget!$V:$AE,5,0)*IF($C1163="1 - Revenues",1,IF(AND($C1163="5 - Transfers",MID(I1163,15,1)="4"),1,-1))</f>
        <v>0</v>
      </c>
      <c r="N1163" s="17">
        <f>VLOOKUP($K1163,[1]Budget!$V:$AE,6,0)*IF($C1163="1 - Revenues",1,IF(AND($C1163="5 - Transfers",MID(J1163,15,1)="4"),1,-1))</f>
        <v>-1000</v>
      </c>
      <c r="O1163" s="17">
        <f>IFERROR(IF(RIGHT(LEFT(K1163,15),1)="4",VLOOKUP(K1163,'[1]Budget Worksheet'!A:B,2,0),-1*VLOOKUP(K1163,'[1]Budget Worksheet'!A:B,2,0)),0)</f>
        <v>-1300</v>
      </c>
      <c r="P1163" s="17">
        <f>VLOOKUP($K1163,[1]Budget!$V:$AE,8,0)*IF($C1163="1 - Revenues",1,IF(AND($C1163="5 - Transfers",MID($K1163,15,1)="4"),1,-1))</f>
        <v>-1300</v>
      </c>
      <c r="Q1163" s="17">
        <f>VLOOKUP($K1163,[1]Budget!$V:$AE,10,0)*IF($C1163="1 - Revenues",1,IF(AND($C1163="5 - Transfers",MID(K1163,15,1)="4"),1,-1))</f>
        <v>0</v>
      </c>
      <c r="S1163" s="18" t="b">
        <f>IF(LEFT(C1163,1)="1",1,-1)*SUMIF([1]Budget!V:V,'Budget Worksheet for Pivot Tabl'!K1163,[1]Budget!AC:AC)=P1163</f>
        <v>1</v>
      </c>
    </row>
    <row r="1164" spans="1:19" x14ac:dyDescent="0.25">
      <c r="A1164" t="s">
        <v>16</v>
      </c>
      <c r="B1164" t="s">
        <v>2</v>
      </c>
      <c r="C1164" t="s">
        <v>8</v>
      </c>
      <c r="D1164" t="str">
        <f t="shared" si="18"/>
        <v>OUTFLOWS</v>
      </c>
      <c r="E1164" t="s">
        <v>116</v>
      </c>
      <c r="F1164" t="s">
        <v>117</v>
      </c>
      <c r="G1164" t="s">
        <v>119</v>
      </c>
      <c r="H1164" t="s">
        <v>326</v>
      </c>
      <c r="I1164" t="s">
        <v>325</v>
      </c>
      <c r="J1164" t="s">
        <v>326</v>
      </c>
      <c r="K1164" t="s">
        <v>1732</v>
      </c>
      <c r="L1164" t="s">
        <v>629</v>
      </c>
      <c r="M1164" s="17">
        <f>VLOOKUP($K1164,[1]Budget!$V:$AE,5,0)*IF($C1164="1 - Revenues",1,IF(AND($C1164="5 - Transfers",MID(I1164,15,1)="4"),1,-1))</f>
        <v>-48000</v>
      </c>
      <c r="N1164" s="17">
        <f>VLOOKUP($K1164,[1]Budget!$V:$AE,6,0)*IF($C1164="1 - Revenues",1,IF(AND($C1164="5 - Transfers",MID(J1164,15,1)="4"),1,-1))</f>
        <v>-47000</v>
      </c>
      <c r="O1164" s="17">
        <f>IFERROR(IF(RIGHT(LEFT(K1164,15),1)="4",VLOOKUP(K1164,'[1]Budget Worksheet'!A:B,2,0),-1*VLOOKUP(K1164,'[1]Budget Worksheet'!A:B,2,0)),0)</f>
        <v>-47000</v>
      </c>
      <c r="P1164" s="17">
        <f>VLOOKUP($K1164,[1]Budget!$V:$AE,8,0)*IF($C1164="1 - Revenues",1,IF(AND($C1164="5 - Transfers",MID($K1164,15,1)="4"),1,-1))</f>
        <v>-47000</v>
      </c>
      <c r="Q1164" s="17">
        <f>VLOOKUP($K1164,[1]Budget!$V:$AE,10,0)*IF($C1164="1 - Revenues",1,IF(AND($C1164="5 - Transfers",MID(K1164,15,1)="4"),1,-1))</f>
        <v>0</v>
      </c>
      <c r="S1164" s="18" t="b">
        <f>IF(LEFT(C1164,1)="1",1,-1)*SUMIF([1]Budget!V:V,'Budget Worksheet for Pivot Tabl'!K1164,[1]Budget!AC:AC)=P1164</f>
        <v>1</v>
      </c>
    </row>
    <row r="1165" spans="1:19" x14ac:dyDescent="0.25">
      <c r="A1165" t="s">
        <v>16</v>
      </c>
      <c r="B1165" t="s">
        <v>2</v>
      </c>
      <c r="C1165" t="s">
        <v>9</v>
      </c>
      <c r="D1165" t="str">
        <f t="shared" si="18"/>
        <v>OUTFLOWS</v>
      </c>
      <c r="E1165" t="s">
        <v>116</v>
      </c>
      <c r="F1165" t="s">
        <v>117</v>
      </c>
      <c r="G1165" t="s">
        <v>119</v>
      </c>
      <c r="H1165" t="s">
        <v>326</v>
      </c>
      <c r="I1165" t="s">
        <v>325</v>
      </c>
      <c r="J1165" t="s">
        <v>326</v>
      </c>
      <c r="K1165" t="s">
        <v>1733</v>
      </c>
      <c r="L1165" t="s">
        <v>476</v>
      </c>
      <c r="M1165" s="17">
        <f>VLOOKUP($K1165,[1]Budget!$V:$AE,5,0)*IF($C1165="1 - Revenues",1,IF(AND($C1165="5 - Transfers",MID(I1165,15,1)="4"),1,-1))</f>
        <v>0</v>
      </c>
      <c r="N1165" s="17">
        <f>VLOOKUP($K1165,[1]Budget!$V:$AE,6,0)*IF($C1165="1 - Revenues",1,IF(AND($C1165="5 - Transfers",MID(J1165,15,1)="4"),1,-1))</f>
        <v>0</v>
      </c>
      <c r="O1165" s="17">
        <f>IFERROR(IF(RIGHT(LEFT(K1165,15),1)="4",VLOOKUP(K1165,'[1]Budget Worksheet'!A:B,2,0),-1*VLOOKUP(K1165,'[1]Budget Worksheet'!A:B,2,0)),0)</f>
        <v>-5000</v>
      </c>
      <c r="P1165" s="17">
        <f>VLOOKUP($K1165,[1]Budget!$V:$AE,8,0)*IF($C1165="1 - Revenues",1,IF(AND($C1165="5 - Transfers",MID($K1165,15,1)="4"),1,-1))</f>
        <v>-5000</v>
      </c>
      <c r="Q1165" s="17">
        <f>VLOOKUP($K1165,[1]Budget!$V:$AE,10,0)*IF($C1165="1 - Revenues",1,IF(AND($C1165="5 - Transfers",MID(K1165,15,1)="4"),1,-1))</f>
        <v>0</v>
      </c>
      <c r="S1165" s="18" t="b">
        <f>IF(LEFT(C1165,1)="1",1,-1)*SUMIF([1]Budget!V:V,'Budget Worksheet for Pivot Tabl'!K1165,[1]Budget!AC:AC)=P1165</f>
        <v>1</v>
      </c>
    </row>
    <row r="1166" spans="1:19" x14ac:dyDescent="0.25">
      <c r="A1166" t="s">
        <v>16</v>
      </c>
      <c r="B1166" t="s">
        <v>2</v>
      </c>
      <c r="C1166" t="s">
        <v>9</v>
      </c>
      <c r="D1166" t="str">
        <f t="shared" si="18"/>
        <v>OUTFLOWS</v>
      </c>
      <c r="E1166" t="s">
        <v>116</v>
      </c>
      <c r="F1166" t="s">
        <v>117</v>
      </c>
      <c r="G1166" t="s">
        <v>119</v>
      </c>
      <c r="H1166" t="s">
        <v>326</v>
      </c>
      <c r="I1166" t="s">
        <v>325</v>
      </c>
      <c r="J1166" t="s">
        <v>326</v>
      </c>
      <c r="K1166" t="s">
        <v>1734</v>
      </c>
      <c r="L1166" t="s">
        <v>1369</v>
      </c>
      <c r="M1166" s="17">
        <f>VLOOKUP($K1166,[1]Budget!$V:$AE,5,0)*IF($C1166="1 - Revenues",1,IF(AND($C1166="5 - Transfers",MID(I1166,15,1)="4"),1,-1))</f>
        <v>0</v>
      </c>
      <c r="N1166" s="17">
        <f>VLOOKUP($K1166,[1]Budget!$V:$AE,6,0)*IF($C1166="1 - Revenues",1,IF(AND($C1166="5 - Transfers",MID(J1166,15,1)="4"),1,-1))</f>
        <v>0</v>
      </c>
      <c r="O1166" s="17">
        <f>IFERROR(IF(RIGHT(LEFT(K1166,15),1)="4",VLOOKUP(K1166,'[1]Budget Worksheet'!A:B,2,0),-1*VLOOKUP(K1166,'[1]Budget Worksheet'!A:B,2,0)),0)</f>
        <v>0</v>
      </c>
      <c r="P1166" s="17">
        <f>VLOOKUP($K1166,[1]Budget!$V:$AE,8,0)*IF($C1166="1 - Revenues",1,IF(AND($C1166="5 - Transfers",MID($K1166,15,1)="4"),1,-1))</f>
        <v>0</v>
      </c>
      <c r="Q1166" s="17">
        <f>VLOOKUP($K1166,[1]Budget!$V:$AE,10,0)*IF($C1166="1 - Revenues",1,IF(AND($C1166="5 - Transfers",MID(K1166,15,1)="4"),1,-1))</f>
        <v>0</v>
      </c>
      <c r="S1166" s="18" t="b">
        <f>IF(LEFT(C1166,1)="1",1,-1)*SUMIF([1]Budget!V:V,'Budget Worksheet for Pivot Tabl'!K1166,[1]Budget!AC:AC)=P1166</f>
        <v>1</v>
      </c>
    </row>
    <row r="1167" spans="1:19" x14ac:dyDescent="0.25">
      <c r="A1167" t="s">
        <v>16</v>
      </c>
      <c r="B1167" t="s">
        <v>2</v>
      </c>
      <c r="C1167" t="s">
        <v>9</v>
      </c>
      <c r="D1167" t="str">
        <f t="shared" si="18"/>
        <v>OUTFLOWS</v>
      </c>
      <c r="E1167" t="s">
        <v>116</v>
      </c>
      <c r="F1167" t="s">
        <v>117</v>
      </c>
      <c r="G1167" t="s">
        <v>119</v>
      </c>
      <c r="H1167" t="s">
        <v>326</v>
      </c>
      <c r="I1167" t="s">
        <v>325</v>
      </c>
      <c r="J1167" t="s">
        <v>326</v>
      </c>
      <c r="K1167" t="s">
        <v>1735</v>
      </c>
      <c r="L1167" t="s">
        <v>482</v>
      </c>
      <c r="M1167" s="17">
        <f>VLOOKUP($K1167,[1]Budget!$V:$AE,5,0)*IF($C1167="1 - Revenues",1,IF(AND($C1167="5 - Transfers",MID(I1167,15,1)="4"),1,-1))</f>
        <v>-36000</v>
      </c>
      <c r="N1167" s="17">
        <f>VLOOKUP($K1167,[1]Budget!$V:$AE,6,0)*IF($C1167="1 - Revenues",1,IF(AND($C1167="5 - Transfers",MID(J1167,15,1)="4"),1,-1))</f>
        <v>-37000</v>
      </c>
      <c r="O1167" s="17">
        <f>IFERROR(IF(RIGHT(LEFT(K1167,15),1)="4",VLOOKUP(K1167,'[1]Budget Worksheet'!A:B,2,0),-1*VLOOKUP(K1167,'[1]Budget Worksheet'!A:B,2,0)),0)</f>
        <v>-39000</v>
      </c>
      <c r="P1167" s="17">
        <f>VLOOKUP($K1167,[1]Budget!$V:$AE,8,0)*IF($C1167="1 - Revenues",1,IF(AND($C1167="5 - Transfers",MID($K1167,15,1)="4"),1,-1))</f>
        <v>-45000</v>
      </c>
      <c r="Q1167" s="17">
        <f>VLOOKUP($K1167,[1]Budget!$V:$AE,10,0)*IF($C1167="1 - Revenues",1,IF(AND($C1167="5 - Transfers",MID(K1167,15,1)="4"),1,-1))</f>
        <v>-6000</v>
      </c>
      <c r="S1167" s="18" t="b">
        <f>IF(LEFT(C1167,1)="1",1,-1)*SUMIF([1]Budget!V:V,'Budget Worksheet for Pivot Tabl'!K1167,[1]Budget!AC:AC)=P1167</f>
        <v>1</v>
      </c>
    </row>
    <row r="1168" spans="1:19" x14ac:dyDescent="0.25">
      <c r="A1168" t="s">
        <v>16</v>
      </c>
      <c r="B1168" t="s">
        <v>2</v>
      </c>
      <c r="C1168" t="s">
        <v>9</v>
      </c>
      <c r="D1168" t="str">
        <f t="shared" si="18"/>
        <v>OUTFLOWS</v>
      </c>
      <c r="E1168" t="s">
        <v>116</v>
      </c>
      <c r="F1168" t="s">
        <v>117</v>
      </c>
      <c r="G1168" t="s">
        <v>119</v>
      </c>
      <c r="H1168" t="s">
        <v>326</v>
      </c>
      <c r="I1168" t="s">
        <v>325</v>
      </c>
      <c r="J1168" t="s">
        <v>326</v>
      </c>
      <c r="K1168" t="s">
        <v>1736</v>
      </c>
      <c r="L1168" t="s">
        <v>633</v>
      </c>
      <c r="M1168" s="17">
        <f>VLOOKUP($K1168,[1]Budget!$V:$AE,5,0)*IF($C1168="1 - Revenues",1,IF(AND($C1168="5 - Transfers",MID(I1168,15,1)="4"),1,-1))</f>
        <v>-4000</v>
      </c>
      <c r="N1168" s="17">
        <f>VLOOKUP($K1168,[1]Budget!$V:$AE,6,0)*IF($C1168="1 - Revenues",1,IF(AND($C1168="5 - Transfers",MID(J1168,15,1)="4"),1,-1))</f>
        <v>-4000</v>
      </c>
      <c r="O1168" s="17">
        <f>IFERROR(IF(RIGHT(LEFT(K1168,15),1)="4",VLOOKUP(K1168,'[1]Budget Worksheet'!A:B,2,0),-1*VLOOKUP(K1168,'[1]Budget Worksheet'!A:B,2,0)),0)</f>
        <v>-4000</v>
      </c>
      <c r="P1168" s="17">
        <f>VLOOKUP($K1168,[1]Budget!$V:$AE,8,0)*IF($C1168="1 - Revenues",1,IF(AND($C1168="5 - Transfers",MID($K1168,15,1)="4"),1,-1))</f>
        <v>-4000</v>
      </c>
      <c r="Q1168" s="17">
        <f>VLOOKUP($K1168,[1]Budget!$V:$AE,10,0)*IF($C1168="1 - Revenues",1,IF(AND($C1168="5 - Transfers",MID(K1168,15,1)="4"),1,-1))</f>
        <v>0</v>
      </c>
      <c r="S1168" s="18" t="b">
        <f>IF(LEFT(C1168,1)="1",1,-1)*SUMIF([1]Budget!V:V,'Budget Worksheet for Pivot Tabl'!K1168,[1]Budget!AC:AC)=P1168</f>
        <v>1</v>
      </c>
    </row>
    <row r="1169" spans="1:19" x14ac:dyDescent="0.25">
      <c r="A1169" t="s">
        <v>16</v>
      </c>
      <c r="B1169" t="s">
        <v>2</v>
      </c>
      <c r="C1169" t="s">
        <v>9</v>
      </c>
      <c r="D1169" t="str">
        <f t="shared" si="18"/>
        <v>OUTFLOWS</v>
      </c>
      <c r="E1169" t="s">
        <v>116</v>
      </c>
      <c r="F1169" t="s">
        <v>117</v>
      </c>
      <c r="G1169" t="s">
        <v>119</v>
      </c>
      <c r="H1169" t="s">
        <v>326</v>
      </c>
      <c r="I1169" t="s">
        <v>325</v>
      </c>
      <c r="J1169" t="s">
        <v>326</v>
      </c>
      <c r="K1169" t="s">
        <v>1737</v>
      </c>
      <c r="L1169" t="s">
        <v>635</v>
      </c>
      <c r="M1169" s="17">
        <f>VLOOKUP($K1169,[1]Budget!$V:$AE,5,0)*IF($C1169="1 - Revenues",1,IF(AND($C1169="5 - Transfers",MID(I1169,15,1)="4"),1,-1))</f>
        <v>-2000</v>
      </c>
      <c r="N1169" s="17">
        <f>VLOOKUP($K1169,[1]Budget!$V:$AE,6,0)*IF($C1169="1 - Revenues",1,IF(AND($C1169="5 - Transfers",MID(J1169,15,1)="4"),1,-1))</f>
        <v>-2000</v>
      </c>
      <c r="O1169" s="17">
        <f>IFERROR(IF(RIGHT(LEFT(K1169,15),1)="4",VLOOKUP(K1169,'[1]Budget Worksheet'!A:B,2,0),-1*VLOOKUP(K1169,'[1]Budget Worksheet'!A:B,2,0)),0)</f>
        <v>-2500</v>
      </c>
      <c r="P1169" s="17">
        <f>VLOOKUP($K1169,[1]Budget!$V:$AE,8,0)*IF($C1169="1 - Revenues",1,IF(AND($C1169="5 - Transfers",MID($K1169,15,1)="4"),1,-1))</f>
        <v>-2500</v>
      </c>
      <c r="Q1169" s="17">
        <f>VLOOKUP($K1169,[1]Budget!$V:$AE,10,0)*IF($C1169="1 - Revenues",1,IF(AND($C1169="5 - Transfers",MID(K1169,15,1)="4"),1,-1))</f>
        <v>0</v>
      </c>
      <c r="S1169" s="18" t="b">
        <f>IF(LEFT(C1169,1)="1",1,-1)*SUMIF([1]Budget!V:V,'Budget Worksheet for Pivot Tabl'!K1169,[1]Budget!AC:AC)=P1169</f>
        <v>1</v>
      </c>
    </row>
    <row r="1170" spans="1:19" x14ac:dyDescent="0.25">
      <c r="A1170" t="s">
        <v>16</v>
      </c>
      <c r="B1170" t="s">
        <v>2</v>
      </c>
      <c r="C1170" t="s">
        <v>9</v>
      </c>
      <c r="D1170" t="str">
        <f t="shared" si="18"/>
        <v>OUTFLOWS</v>
      </c>
      <c r="E1170" t="s">
        <v>116</v>
      </c>
      <c r="F1170" t="s">
        <v>117</v>
      </c>
      <c r="G1170" t="s">
        <v>119</v>
      </c>
      <c r="H1170" t="s">
        <v>326</v>
      </c>
      <c r="I1170" t="s">
        <v>325</v>
      </c>
      <c r="J1170" t="s">
        <v>326</v>
      </c>
      <c r="K1170" t="s">
        <v>1738</v>
      </c>
      <c r="L1170" t="s">
        <v>484</v>
      </c>
      <c r="M1170" s="17">
        <f>VLOOKUP($K1170,[1]Budget!$V:$AE,5,0)*IF($C1170="1 - Revenues",1,IF(AND($C1170="5 - Transfers",MID(I1170,15,1)="4"),1,-1))</f>
        <v>-2000</v>
      </c>
      <c r="N1170" s="17">
        <f>VLOOKUP($K1170,[1]Budget!$V:$AE,6,0)*IF($C1170="1 - Revenues",1,IF(AND($C1170="5 - Transfers",MID(J1170,15,1)="4"),1,-1))</f>
        <v>-2000</v>
      </c>
      <c r="O1170" s="17">
        <f>IFERROR(IF(RIGHT(LEFT(K1170,15),1)="4",VLOOKUP(K1170,'[1]Budget Worksheet'!A:B,2,0),-1*VLOOKUP(K1170,'[1]Budget Worksheet'!A:B,2,0)),0)</f>
        <v>-3300</v>
      </c>
      <c r="P1170" s="17">
        <f>VLOOKUP($K1170,[1]Budget!$V:$AE,8,0)*IF($C1170="1 - Revenues",1,IF(AND($C1170="5 - Transfers",MID($K1170,15,1)="4"),1,-1))</f>
        <v>-3300</v>
      </c>
      <c r="Q1170" s="17">
        <f>VLOOKUP($K1170,[1]Budget!$V:$AE,10,0)*IF($C1170="1 - Revenues",1,IF(AND($C1170="5 - Transfers",MID(K1170,15,1)="4"),1,-1))</f>
        <v>0</v>
      </c>
      <c r="S1170" s="18" t="b">
        <f>IF(LEFT(C1170,1)="1",1,-1)*SUMIF([1]Budget!V:V,'Budget Worksheet for Pivot Tabl'!K1170,[1]Budget!AC:AC)=P1170</f>
        <v>1</v>
      </c>
    </row>
    <row r="1171" spans="1:19" x14ac:dyDescent="0.25">
      <c r="A1171" t="s">
        <v>16</v>
      </c>
      <c r="B1171" t="s">
        <v>2</v>
      </c>
      <c r="C1171" t="s">
        <v>9</v>
      </c>
      <c r="D1171" t="str">
        <f t="shared" si="18"/>
        <v>OUTFLOWS</v>
      </c>
      <c r="E1171" t="s">
        <v>116</v>
      </c>
      <c r="F1171" t="s">
        <v>117</v>
      </c>
      <c r="G1171" t="s">
        <v>119</v>
      </c>
      <c r="H1171" t="s">
        <v>326</v>
      </c>
      <c r="I1171" t="s">
        <v>325</v>
      </c>
      <c r="J1171" t="s">
        <v>326</v>
      </c>
      <c r="K1171" t="s">
        <v>1739</v>
      </c>
      <c r="L1171" t="s">
        <v>640</v>
      </c>
      <c r="M1171" s="17">
        <f>VLOOKUP($K1171,[1]Budget!$V:$AE,5,0)*IF($C1171="1 - Revenues",1,IF(AND($C1171="5 - Transfers",MID(I1171,15,1)="4"),1,-1))</f>
        <v>-3000</v>
      </c>
      <c r="N1171" s="17">
        <f>VLOOKUP($K1171,[1]Budget!$V:$AE,6,0)*IF($C1171="1 - Revenues",1,IF(AND($C1171="5 - Transfers",MID(J1171,15,1)="4"),1,-1))</f>
        <v>-2000</v>
      </c>
      <c r="O1171" s="17">
        <f>IFERROR(IF(RIGHT(LEFT(K1171,15),1)="4",VLOOKUP(K1171,'[1]Budget Worksheet'!A:B,2,0),-1*VLOOKUP(K1171,'[1]Budget Worksheet'!A:B,2,0)),0)</f>
        <v>-5000</v>
      </c>
      <c r="P1171" s="17">
        <f>VLOOKUP($K1171,[1]Budget!$V:$AE,8,0)*IF($C1171="1 - Revenues",1,IF(AND($C1171="5 - Transfers",MID($K1171,15,1)="4"),1,-1))</f>
        <v>-5000</v>
      </c>
      <c r="Q1171" s="17">
        <f>VLOOKUP($K1171,[1]Budget!$V:$AE,10,0)*IF($C1171="1 - Revenues",1,IF(AND($C1171="5 - Transfers",MID(K1171,15,1)="4"),1,-1))</f>
        <v>0</v>
      </c>
      <c r="S1171" s="18" t="b">
        <f>IF(LEFT(C1171,1)="1",1,-1)*SUMIF([1]Budget!V:V,'Budget Worksheet for Pivot Tabl'!K1171,[1]Budget!AC:AC)=P1171</f>
        <v>1</v>
      </c>
    </row>
    <row r="1172" spans="1:19" x14ac:dyDescent="0.25">
      <c r="A1172" t="s">
        <v>16</v>
      </c>
      <c r="B1172" t="s">
        <v>2</v>
      </c>
      <c r="C1172" t="s">
        <v>9</v>
      </c>
      <c r="D1172" t="str">
        <f t="shared" si="18"/>
        <v>OUTFLOWS</v>
      </c>
      <c r="E1172" t="s">
        <v>116</v>
      </c>
      <c r="F1172" t="s">
        <v>117</v>
      </c>
      <c r="G1172" t="s">
        <v>119</v>
      </c>
      <c r="H1172" t="s">
        <v>326</v>
      </c>
      <c r="I1172" t="s">
        <v>325</v>
      </c>
      <c r="J1172" t="s">
        <v>326</v>
      </c>
      <c r="K1172" t="s">
        <v>1740</v>
      </c>
      <c r="L1172" t="s">
        <v>900</v>
      </c>
      <c r="M1172" s="17">
        <f>VLOOKUP($K1172,[1]Budget!$V:$AE,5,0)*IF($C1172="1 - Revenues",1,IF(AND($C1172="5 - Transfers",MID(I1172,15,1)="4"),1,-1))</f>
        <v>-9000</v>
      </c>
      <c r="N1172" s="17">
        <f>VLOOKUP($K1172,[1]Budget!$V:$AE,6,0)*IF($C1172="1 - Revenues",1,IF(AND($C1172="5 - Transfers",MID(J1172,15,1)="4"),1,-1))</f>
        <v>-3000</v>
      </c>
      <c r="O1172" s="17">
        <f>IFERROR(IF(RIGHT(LEFT(K1172,15),1)="4",VLOOKUP(K1172,'[1]Budget Worksheet'!A:B,2,0),-1*VLOOKUP(K1172,'[1]Budget Worksheet'!A:B,2,0)),0)</f>
        <v>-10000</v>
      </c>
      <c r="P1172" s="17">
        <f>VLOOKUP($K1172,[1]Budget!$V:$AE,8,0)*IF($C1172="1 - Revenues",1,IF(AND($C1172="5 - Transfers",MID($K1172,15,1)="4"),1,-1))</f>
        <v>-10000</v>
      </c>
      <c r="Q1172" s="17">
        <f>VLOOKUP($K1172,[1]Budget!$V:$AE,10,0)*IF($C1172="1 - Revenues",1,IF(AND($C1172="5 - Transfers",MID(K1172,15,1)="4"),1,-1))</f>
        <v>0</v>
      </c>
      <c r="S1172" s="18" t="b">
        <f>IF(LEFT(C1172,1)="1",1,-1)*SUMIF([1]Budget!V:V,'Budget Worksheet for Pivot Tabl'!K1172,[1]Budget!AC:AC)=P1172</f>
        <v>1</v>
      </c>
    </row>
    <row r="1173" spans="1:19" x14ac:dyDescent="0.25">
      <c r="A1173" t="s">
        <v>16</v>
      </c>
      <c r="B1173" t="s">
        <v>2</v>
      </c>
      <c r="C1173" t="s">
        <v>9</v>
      </c>
      <c r="D1173" t="str">
        <f t="shared" si="18"/>
        <v>OUTFLOWS</v>
      </c>
      <c r="E1173" t="s">
        <v>116</v>
      </c>
      <c r="F1173" t="s">
        <v>117</v>
      </c>
      <c r="G1173" t="s">
        <v>119</v>
      </c>
      <c r="H1173" t="s">
        <v>326</v>
      </c>
      <c r="I1173" t="s">
        <v>325</v>
      </c>
      <c r="J1173" t="s">
        <v>326</v>
      </c>
      <c r="K1173" t="s">
        <v>1741</v>
      </c>
      <c r="L1173" t="s">
        <v>1037</v>
      </c>
      <c r="M1173" s="17">
        <f>VLOOKUP($K1173,[1]Budget!$V:$AE,5,0)*IF($C1173="1 - Revenues",1,IF(AND($C1173="5 - Transfers",MID(I1173,15,1)="4"),1,-1))</f>
        <v>-1000</v>
      </c>
      <c r="N1173" s="17">
        <f>VLOOKUP($K1173,[1]Budget!$V:$AE,6,0)*IF($C1173="1 - Revenues",1,IF(AND($C1173="5 - Transfers",MID(J1173,15,1)="4"),1,-1))</f>
        <v>0</v>
      </c>
      <c r="O1173" s="17">
        <f>IFERROR(IF(RIGHT(LEFT(K1173,15),1)="4",VLOOKUP(K1173,'[1]Budget Worksheet'!A:B,2,0),-1*VLOOKUP(K1173,'[1]Budget Worksheet'!A:B,2,0)),0)</f>
        <v>-5400</v>
      </c>
      <c r="P1173" s="17">
        <f>VLOOKUP($K1173,[1]Budget!$V:$AE,8,0)*IF($C1173="1 - Revenues",1,IF(AND($C1173="5 - Transfers",MID($K1173,15,1)="4"),1,-1))</f>
        <v>-5400</v>
      </c>
      <c r="Q1173" s="17">
        <f>VLOOKUP($K1173,[1]Budget!$V:$AE,10,0)*IF($C1173="1 - Revenues",1,IF(AND($C1173="5 - Transfers",MID(K1173,15,1)="4"),1,-1))</f>
        <v>0</v>
      </c>
      <c r="S1173" s="18" t="b">
        <f>IF(LEFT(C1173,1)="1",1,-1)*SUMIF([1]Budget!V:V,'Budget Worksheet for Pivot Tabl'!K1173,[1]Budget!AC:AC)=P1173</f>
        <v>1</v>
      </c>
    </row>
    <row r="1174" spans="1:19" x14ac:dyDescent="0.25">
      <c r="A1174" t="s">
        <v>16</v>
      </c>
      <c r="B1174" t="s">
        <v>2</v>
      </c>
      <c r="C1174" t="s">
        <v>9</v>
      </c>
      <c r="D1174" t="str">
        <f t="shared" si="18"/>
        <v>OUTFLOWS</v>
      </c>
      <c r="E1174" t="s">
        <v>116</v>
      </c>
      <c r="F1174" t="s">
        <v>117</v>
      </c>
      <c r="G1174" t="s">
        <v>119</v>
      </c>
      <c r="H1174" t="s">
        <v>326</v>
      </c>
      <c r="I1174" t="s">
        <v>325</v>
      </c>
      <c r="J1174" t="s">
        <v>326</v>
      </c>
      <c r="K1174" t="s">
        <v>1742</v>
      </c>
      <c r="L1174" t="s">
        <v>490</v>
      </c>
      <c r="M1174" s="17">
        <f>VLOOKUP($K1174,[1]Budget!$V:$AE,5,0)*IF($C1174="1 - Revenues",1,IF(AND($C1174="5 - Transfers",MID(I1174,15,1)="4"),1,-1))</f>
        <v>0</v>
      </c>
      <c r="N1174" s="17">
        <f>VLOOKUP($K1174,[1]Budget!$V:$AE,6,0)*IF($C1174="1 - Revenues",1,IF(AND($C1174="5 - Transfers",MID(J1174,15,1)="4"),1,-1))</f>
        <v>0</v>
      </c>
      <c r="O1174" s="17">
        <f>IFERROR(IF(RIGHT(LEFT(K1174,15),1)="4",VLOOKUP(K1174,'[1]Budget Worksheet'!A:B,2,0),-1*VLOOKUP(K1174,'[1]Budget Worksheet'!A:B,2,0)),0)</f>
        <v>-630</v>
      </c>
      <c r="P1174" s="17">
        <f>VLOOKUP($K1174,[1]Budget!$V:$AE,8,0)*IF($C1174="1 - Revenues",1,IF(AND($C1174="5 - Transfers",MID($K1174,15,1)="4"),1,-1))</f>
        <v>-630</v>
      </c>
      <c r="Q1174" s="17">
        <f>VLOOKUP($K1174,[1]Budget!$V:$AE,10,0)*IF($C1174="1 - Revenues",1,IF(AND($C1174="5 - Transfers",MID(K1174,15,1)="4"),1,-1))</f>
        <v>0</v>
      </c>
      <c r="S1174" s="18" t="b">
        <f>IF(LEFT(C1174,1)="1",1,-1)*SUMIF([1]Budget!V:V,'Budget Worksheet for Pivot Tabl'!K1174,[1]Budget!AC:AC)=P1174</f>
        <v>1</v>
      </c>
    </row>
    <row r="1175" spans="1:19" x14ac:dyDescent="0.25">
      <c r="A1175" t="s">
        <v>16</v>
      </c>
      <c r="B1175" t="s">
        <v>2</v>
      </c>
      <c r="C1175" t="s">
        <v>9</v>
      </c>
      <c r="D1175" t="str">
        <f t="shared" si="18"/>
        <v>OUTFLOWS</v>
      </c>
      <c r="E1175" t="s">
        <v>116</v>
      </c>
      <c r="F1175" t="s">
        <v>117</v>
      </c>
      <c r="G1175" t="s">
        <v>119</v>
      </c>
      <c r="H1175" t="s">
        <v>326</v>
      </c>
      <c r="I1175" t="s">
        <v>325</v>
      </c>
      <c r="J1175" t="s">
        <v>326</v>
      </c>
      <c r="K1175" t="s">
        <v>1743</v>
      </c>
      <c r="L1175" t="s">
        <v>905</v>
      </c>
      <c r="M1175" s="17">
        <f>VLOOKUP($K1175,[1]Budget!$V:$AE,5,0)*IF($C1175="1 - Revenues",1,IF(AND($C1175="5 - Transfers",MID(I1175,15,1)="4"),1,-1))</f>
        <v>-2000</v>
      </c>
      <c r="N1175" s="17">
        <f>VLOOKUP($K1175,[1]Budget!$V:$AE,6,0)*IF($C1175="1 - Revenues",1,IF(AND($C1175="5 - Transfers",MID(J1175,15,1)="4"),1,-1))</f>
        <v>-1000</v>
      </c>
      <c r="O1175" s="17">
        <f>IFERROR(IF(RIGHT(LEFT(K1175,15),1)="4",VLOOKUP(K1175,'[1]Budget Worksheet'!A:B,2,0),-1*VLOOKUP(K1175,'[1]Budget Worksheet'!A:B,2,0)),0)</f>
        <v>-1500</v>
      </c>
      <c r="P1175" s="17">
        <f>VLOOKUP($K1175,[1]Budget!$V:$AE,8,0)*IF($C1175="1 - Revenues",1,IF(AND($C1175="5 - Transfers",MID($K1175,15,1)="4"),1,-1))</f>
        <v>-1500</v>
      </c>
      <c r="Q1175" s="17">
        <f>VLOOKUP($K1175,[1]Budget!$V:$AE,10,0)*IF($C1175="1 - Revenues",1,IF(AND($C1175="5 - Transfers",MID(K1175,15,1)="4"),1,-1))</f>
        <v>0</v>
      </c>
      <c r="S1175" s="18" t="b">
        <f>IF(LEFT(C1175,1)="1",1,-1)*SUMIF([1]Budget!V:V,'Budget Worksheet for Pivot Tabl'!K1175,[1]Budget!AC:AC)=P1175</f>
        <v>1</v>
      </c>
    </row>
    <row r="1176" spans="1:19" x14ac:dyDescent="0.25">
      <c r="A1176" t="s">
        <v>16</v>
      </c>
      <c r="B1176" t="s">
        <v>2</v>
      </c>
      <c r="C1176" t="s">
        <v>9</v>
      </c>
      <c r="D1176" t="str">
        <f t="shared" si="18"/>
        <v>OUTFLOWS</v>
      </c>
      <c r="E1176" t="s">
        <v>116</v>
      </c>
      <c r="F1176" t="s">
        <v>117</v>
      </c>
      <c r="G1176" t="s">
        <v>119</v>
      </c>
      <c r="H1176" t="s">
        <v>326</v>
      </c>
      <c r="I1176" t="s">
        <v>325</v>
      </c>
      <c r="J1176" t="s">
        <v>326</v>
      </c>
      <c r="K1176" t="s">
        <v>1744</v>
      </c>
      <c r="L1176" t="s">
        <v>1745</v>
      </c>
      <c r="M1176" s="17">
        <f>VLOOKUP($K1176,[1]Budget!$V:$AE,5,0)*IF($C1176="1 - Revenues",1,IF(AND($C1176="5 - Transfers",MID(I1176,15,1)="4"),1,-1))</f>
        <v>0</v>
      </c>
      <c r="N1176" s="17">
        <f>VLOOKUP($K1176,[1]Budget!$V:$AE,6,0)*IF($C1176="1 - Revenues",1,IF(AND($C1176="5 - Transfers",MID(J1176,15,1)="4"),1,-1))</f>
        <v>0</v>
      </c>
      <c r="O1176" s="17">
        <f>IFERROR(IF(RIGHT(LEFT(K1176,15),1)="4",VLOOKUP(K1176,'[1]Budget Worksheet'!A:B,2,0),-1*VLOOKUP(K1176,'[1]Budget Worksheet'!A:B,2,0)),0)</f>
        <v>-180</v>
      </c>
      <c r="P1176" s="17">
        <f>VLOOKUP($K1176,[1]Budget!$V:$AE,8,0)*IF($C1176="1 - Revenues",1,IF(AND($C1176="5 - Transfers",MID($K1176,15,1)="4"),1,-1))</f>
        <v>-180</v>
      </c>
      <c r="Q1176" s="17">
        <f>VLOOKUP($K1176,[1]Budget!$V:$AE,10,0)*IF($C1176="1 - Revenues",1,IF(AND($C1176="5 - Transfers",MID(K1176,15,1)="4"),1,-1))</f>
        <v>0</v>
      </c>
      <c r="S1176" s="18" t="b">
        <f>IF(LEFT(C1176,1)="1",1,-1)*SUMIF([1]Budget!V:V,'Budget Worksheet for Pivot Tabl'!K1176,[1]Budget!AC:AC)=P1176</f>
        <v>1</v>
      </c>
    </row>
    <row r="1177" spans="1:19" x14ac:dyDescent="0.25">
      <c r="A1177" t="s">
        <v>16</v>
      </c>
      <c r="B1177" t="s">
        <v>2</v>
      </c>
      <c r="C1177" t="s">
        <v>9</v>
      </c>
      <c r="D1177" t="str">
        <f t="shared" si="18"/>
        <v>OUTFLOWS</v>
      </c>
      <c r="E1177" t="s">
        <v>116</v>
      </c>
      <c r="F1177" t="s">
        <v>117</v>
      </c>
      <c r="G1177" t="s">
        <v>119</v>
      </c>
      <c r="H1177" t="s">
        <v>326</v>
      </c>
      <c r="I1177" t="s">
        <v>325</v>
      </c>
      <c r="J1177" t="s">
        <v>326</v>
      </c>
      <c r="K1177" t="s">
        <v>1746</v>
      </c>
      <c r="L1177" t="s">
        <v>1058</v>
      </c>
      <c r="M1177" s="17">
        <f>VLOOKUP($K1177,[1]Budget!$V:$AE,5,0)*IF($C1177="1 - Revenues",1,IF(AND($C1177="5 - Transfers",MID(I1177,15,1)="4"),1,-1))</f>
        <v>0</v>
      </c>
      <c r="N1177" s="17">
        <f>VLOOKUP($K1177,[1]Budget!$V:$AE,6,0)*IF($C1177="1 - Revenues",1,IF(AND($C1177="5 - Transfers",MID(J1177,15,1)="4"),1,-1))</f>
        <v>0</v>
      </c>
      <c r="O1177" s="17">
        <f>IFERROR(IF(RIGHT(LEFT(K1177,15),1)="4",VLOOKUP(K1177,'[1]Budget Worksheet'!A:B,2,0),-1*VLOOKUP(K1177,'[1]Budget Worksheet'!A:B,2,0)),0)</f>
        <v>0</v>
      </c>
      <c r="P1177" s="17">
        <f>VLOOKUP($K1177,[1]Budget!$V:$AE,8,0)*IF($C1177="1 - Revenues",1,IF(AND($C1177="5 - Transfers",MID($K1177,15,1)="4"),1,-1))</f>
        <v>0</v>
      </c>
      <c r="Q1177" s="17">
        <f>VLOOKUP($K1177,[1]Budget!$V:$AE,10,0)*IF($C1177="1 - Revenues",1,IF(AND($C1177="5 - Transfers",MID(K1177,15,1)="4"),1,-1))</f>
        <v>0</v>
      </c>
      <c r="S1177" s="18" t="b">
        <f>IF(LEFT(C1177,1)="1",1,-1)*SUMIF([1]Budget!V:V,'Budget Worksheet for Pivot Tabl'!K1177,[1]Budget!AC:AC)=P1177</f>
        <v>1</v>
      </c>
    </row>
    <row r="1178" spans="1:19" x14ac:dyDescent="0.25">
      <c r="A1178" t="s">
        <v>16</v>
      </c>
      <c r="B1178" t="s">
        <v>2</v>
      </c>
      <c r="C1178" t="s">
        <v>9</v>
      </c>
      <c r="D1178" t="str">
        <f t="shared" si="18"/>
        <v>OUTFLOWS</v>
      </c>
      <c r="E1178" t="s">
        <v>116</v>
      </c>
      <c r="F1178" t="s">
        <v>117</v>
      </c>
      <c r="G1178" t="s">
        <v>119</v>
      </c>
      <c r="H1178" t="s">
        <v>326</v>
      </c>
      <c r="I1178" t="s">
        <v>325</v>
      </c>
      <c r="J1178" t="s">
        <v>326</v>
      </c>
      <c r="K1178" t="s">
        <v>1747</v>
      </c>
      <c r="L1178" t="s">
        <v>645</v>
      </c>
      <c r="M1178" s="17">
        <f>VLOOKUP($K1178,[1]Budget!$V:$AE,5,0)*IF($C1178="1 - Revenues",1,IF(AND($C1178="5 - Transfers",MID(I1178,15,1)="4"),1,-1))</f>
        <v>-6000</v>
      </c>
      <c r="N1178" s="17">
        <f>VLOOKUP($K1178,[1]Budget!$V:$AE,6,0)*IF($C1178="1 - Revenues",1,IF(AND($C1178="5 - Transfers",MID(J1178,15,1)="4"),1,-1))</f>
        <v>-6000</v>
      </c>
      <c r="O1178" s="17">
        <f>IFERROR(IF(RIGHT(LEFT(K1178,15),1)="4",VLOOKUP(K1178,'[1]Budget Worksheet'!A:B,2,0),-1*VLOOKUP(K1178,'[1]Budget Worksheet'!A:B,2,0)),0)</f>
        <v>-6600</v>
      </c>
      <c r="P1178" s="17">
        <f>VLOOKUP($K1178,[1]Budget!$V:$AE,8,0)*IF($C1178="1 - Revenues",1,IF(AND($C1178="5 - Transfers",MID($K1178,15,1)="4"),1,-1))</f>
        <v>-6000</v>
      </c>
      <c r="Q1178" s="17">
        <f>VLOOKUP($K1178,[1]Budget!$V:$AE,10,0)*IF($C1178="1 - Revenues",1,IF(AND($C1178="5 - Transfers",MID(K1178,15,1)="4"),1,-1))</f>
        <v>600</v>
      </c>
      <c r="S1178" s="18" t="b">
        <f>IF(LEFT(C1178,1)="1",1,-1)*SUMIF([1]Budget!V:V,'Budget Worksheet for Pivot Tabl'!K1178,[1]Budget!AC:AC)=P1178</f>
        <v>1</v>
      </c>
    </row>
    <row r="1179" spans="1:19" x14ac:dyDescent="0.25">
      <c r="A1179" t="s">
        <v>16</v>
      </c>
      <c r="B1179" t="s">
        <v>2</v>
      </c>
      <c r="C1179" t="s">
        <v>9</v>
      </c>
      <c r="D1179" t="str">
        <f t="shared" si="18"/>
        <v>OUTFLOWS</v>
      </c>
      <c r="E1179" t="s">
        <v>116</v>
      </c>
      <c r="F1179" t="s">
        <v>117</v>
      </c>
      <c r="G1179" t="s">
        <v>119</v>
      </c>
      <c r="H1179" t="s">
        <v>326</v>
      </c>
      <c r="I1179" t="s">
        <v>325</v>
      </c>
      <c r="J1179" t="s">
        <v>326</v>
      </c>
      <c r="K1179" t="s">
        <v>1748</v>
      </c>
      <c r="L1179" t="s">
        <v>647</v>
      </c>
      <c r="M1179" s="17">
        <f>VLOOKUP($K1179,[1]Budget!$V:$AE,5,0)*IF($C1179="1 - Revenues",1,IF(AND($C1179="5 - Transfers",MID(I1179,15,1)="4"),1,-1))</f>
        <v>0</v>
      </c>
      <c r="N1179" s="17">
        <f>VLOOKUP($K1179,[1]Budget!$V:$AE,6,0)*IF($C1179="1 - Revenues",1,IF(AND($C1179="5 - Transfers",MID(J1179,15,1)="4"),1,-1))</f>
        <v>-1000</v>
      </c>
      <c r="O1179" s="17">
        <f>IFERROR(IF(RIGHT(LEFT(K1179,15),1)="4",VLOOKUP(K1179,'[1]Budget Worksheet'!A:B,2,0),-1*VLOOKUP(K1179,'[1]Budget Worksheet'!A:B,2,0)),0)</f>
        <v>-1000</v>
      </c>
      <c r="P1179" s="17">
        <f>VLOOKUP($K1179,[1]Budget!$V:$AE,8,0)*IF($C1179="1 - Revenues",1,IF(AND($C1179="5 - Transfers",MID($K1179,15,1)="4"),1,-1))</f>
        <v>-1000</v>
      </c>
      <c r="Q1179" s="17">
        <f>VLOOKUP($K1179,[1]Budget!$V:$AE,10,0)*IF($C1179="1 - Revenues",1,IF(AND($C1179="5 - Transfers",MID(K1179,15,1)="4"),1,-1))</f>
        <v>0</v>
      </c>
      <c r="S1179" s="18" t="b">
        <f>IF(LEFT(C1179,1)="1",1,-1)*SUMIF([1]Budget!V:V,'Budget Worksheet for Pivot Tabl'!K1179,[1]Budget!AC:AC)=P1179</f>
        <v>1</v>
      </c>
    </row>
    <row r="1180" spans="1:19" x14ac:dyDescent="0.25">
      <c r="A1180" t="s">
        <v>16</v>
      </c>
      <c r="B1180" t="s">
        <v>2</v>
      </c>
      <c r="C1180" t="s">
        <v>9</v>
      </c>
      <c r="D1180" t="str">
        <f t="shared" si="18"/>
        <v>OUTFLOWS</v>
      </c>
      <c r="E1180" t="s">
        <v>116</v>
      </c>
      <c r="F1180" t="s">
        <v>117</v>
      </c>
      <c r="G1180" t="s">
        <v>119</v>
      </c>
      <c r="H1180" t="s">
        <v>326</v>
      </c>
      <c r="I1180" t="s">
        <v>325</v>
      </c>
      <c r="J1180" t="s">
        <v>326</v>
      </c>
      <c r="K1180" t="s">
        <v>1749</v>
      </c>
      <c r="L1180" t="s">
        <v>649</v>
      </c>
      <c r="M1180" s="17">
        <f>VLOOKUP($K1180,[1]Budget!$V:$AE,5,0)*IF($C1180="1 - Revenues",1,IF(AND($C1180="5 - Transfers",MID(I1180,15,1)="4"),1,-1))</f>
        <v>0</v>
      </c>
      <c r="N1180" s="17">
        <f>VLOOKUP($K1180,[1]Budget!$V:$AE,6,0)*IF($C1180="1 - Revenues",1,IF(AND($C1180="5 - Transfers",MID(J1180,15,1)="4"),1,-1))</f>
        <v>0</v>
      </c>
      <c r="O1180" s="17">
        <f>IFERROR(IF(RIGHT(LEFT(K1180,15),1)="4",VLOOKUP(K1180,'[1]Budget Worksheet'!A:B,2,0),-1*VLOOKUP(K1180,'[1]Budget Worksheet'!A:B,2,0)),0)</f>
        <v>0</v>
      </c>
      <c r="P1180" s="17">
        <f>VLOOKUP($K1180,[1]Budget!$V:$AE,8,0)*IF($C1180="1 - Revenues",1,IF(AND($C1180="5 - Transfers",MID($K1180,15,1)="4"),1,-1))</f>
        <v>0</v>
      </c>
      <c r="Q1180" s="17">
        <f>VLOOKUP($K1180,[1]Budget!$V:$AE,10,0)*IF($C1180="1 - Revenues",1,IF(AND($C1180="5 - Transfers",MID(K1180,15,1)="4"),1,-1))</f>
        <v>0</v>
      </c>
      <c r="S1180" s="18" t="b">
        <f>IF(LEFT(C1180,1)="1",1,-1)*SUMIF([1]Budget!V:V,'Budget Worksheet for Pivot Tabl'!K1180,[1]Budget!AC:AC)=P1180</f>
        <v>1</v>
      </c>
    </row>
    <row r="1181" spans="1:19" x14ac:dyDescent="0.25">
      <c r="A1181" t="s">
        <v>16</v>
      </c>
      <c r="B1181" t="s">
        <v>2</v>
      </c>
      <c r="C1181" t="s">
        <v>9</v>
      </c>
      <c r="D1181" t="str">
        <f t="shared" si="18"/>
        <v>OUTFLOWS</v>
      </c>
      <c r="E1181" t="s">
        <v>116</v>
      </c>
      <c r="F1181" t="s">
        <v>117</v>
      </c>
      <c r="G1181" t="s">
        <v>119</v>
      </c>
      <c r="H1181" t="s">
        <v>326</v>
      </c>
      <c r="I1181" t="s">
        <v>325</v>
      </c>
      <c r="J1181" t="s">
        <v>326</v>
      </c>
      <c r="K1181" t="s">
        <v>1750</v>
      </c>
      <c r="L1181" t="s">
        <v>651</v>
      </c>
      <c r="M1181" s="17">
        <f>VLOOKUP($K1181,[1]Budget!$V:$AE,5,0)*IF($C1181="1 - Revenues",1,IF(AND($C1181="5 - Transfers",MID(I1181,15,1)="4"),1,-1))</f>
        <v>-1000</v>
      </c>
      <c r="N1181" s="17">
        <f>VLOOKUP($K1181,[1]Budget!$V:$AE,6,0)*IF($C1181="1 - Revenues",1,IF(AND($C1181="5 - Transfers",MID(J1181,15,1)="4"),1,-1))</f>
        <v>0</v>
      </c>
      <c r="O1181" s="17">
        <f>IFERROR(IF(RIGHT(LEFT(K1181,15),1)="4",VLOOKUP(K1181,'[1]Budget Worksheet'!A:B,2,0),-1*VLOOKUP(K1181,'[1]Budget Worksheet'!A:B,2,0)),0)</f>
        <v>-4000</v>
      </c>
      <c r="P1181" s="17">
        <f>VLOOKUP($K1181,[1]Budget!$V:$AE,8,0)*IF($C1181="1 - Revenues",1,IF(AND($C1181="5 - Transfers",MID($K1181,15,1)="4"),1,-1))</f>
        <v>-4000</v>
      </c>
      <c r="Q1181" s="17">
        <f>VLOOKUP($K1181,[1]Budget!$V:$AE,10,0)*IF($C1181="1 - Revenues",1,IF(AND($C1181="5 - Transfers",MID(K1181,15,1)="4"),1,-1))</f>
        <v>0</v>
      </c>
      <c r="S1181" s="18" t="b">
        <f>IF(LEFT(C1181,1)="1",1,-1)*SUMIF([1]Budget!V:V,'Budget Worksheet for Pivot Tabl'!K1181,[1]Budget!AC:AC)=P1181</f>
        <v>1</v>
      </c>
    </row>
    <row r="1182" spans="1:19" x14ac:dyDescent="0.25">
      <c r="A1182" t="s">
        <v>16</v>
      </c>
      <c r="B1182" t="s">
        <v>2</v>
      </c>
      <c r="C1182" t="s">
        <v>9</v>
      </c>
      <c r="D1182" t="str">
        <f t="shared" si="18"/>
        <v>OUTFLOWS</v>
      </c>
      <c r="E1182" t="s">
        <v>116</v>
      </c>
      <c r="F1182" t="s">
        <v>117</v>
      </c>
      <c r="G1182" t="s">
        <v>119</v>
      </c>
      <c r="H1182" t="s">
        <v>326</v>
      </c>
      <c r="I1182" t="s">
        <v>325</v>
      </c>
      <c r="J1182" t="s">
        <v>326</v>
      </c>
      <c r="K1182" t="s">
        <v>1751</v>
      </c>
      <c r="L1182" t="s">
        <v>653</v>
      </c>
      <c r="M1182" s="17">
        <f>VLOOKUP($K1182,[1]Budget!$V:$AE,5,0)*IF($C1182="1 - Revenues",1,IF(AND($C1182="5 - Transfers",MID(I1182,15,1)="4"),1,-1))</f>
        <v>-5000</v>
      </c>
      <c r="N1182" s="17">
        <f>VLOOKUP($K1182,[1]Budget!$V:$AE,6,0)*IF($C1182="1 - Revenues",1,IF(AND($C1182="5 - Transfers",MID(J1182,15,1)="4"),1,-1))</f>
        <v>0</v>
      </c>
      <c r="O1182" s="17">
        <f>IFERROR(IF(RIGHT(LEFT(K1182,15),1)="4",VLOOKUP(K1182,'[1]Budget Worksheet'!A:B,2,0),-1*VLOOKUP(K1182,'[1]Budget Worksheet'!A:B,2,0)),0)</f>
        <v>0</v>
      </c>
      <c r="P1182" s="17">
        <f>VLOOKUP($K1182,[1]Budget!$V:$AE,8,0)*IF($C1182="1 - Revenues",1,IF(AND($C1182="5 - Transfers",MID($K1182,15,1)="4"),1,-1))</f>
        <v>0</v>
      </c>
      <c r="Q1182" s="17">
        <f>VLOOKUP($K1182,[1]Budget!$V:$AE,10,0)*IF($C1182="1 - Revenues",1,IF(AND($C1182="5 - Transfers",MID(K1182,15,1)="4"),1,-1))</f>
        <v>0</v>
      </c>
      <c r="S1182" s="18" t="b">
        <f>IF(LEFT(C1182,1)="1",1,-1)*SUMIF([1]Budget!V:V,'Budget Worksheet for Pivot Tabl'!K1182,[1]Budget!AC:AC)=P1182</f>
        <v>1</v>
      </c>
    </row>
    <row r="1183" spans="1:19" x14ac:dyDescent="0.25">
      <c r="A1183" t="s">
        <v>16</v>
      </c>
      <c r="B1183" t="s">
        <v>2</v>
      </c>
      <c r="C1183" t="s">
        <v>10</v>
      </c>
      <c r="D1183" t="str">
        <f t="shared" si="18"/>
        <v>OUTFLOWS</v>
      </c>
      <c r="E1183" t="s">
        <v>116</v>
      </c>
      <c r="F1183" t="s">
        <v>117</v>
      </c>
      <c r="G1183" t="s">
        <v>119</v>
      </c>
      <c r="H1183" t="s">
        <v>326</v>
      </c>
      <c r="I1183" t="s">
        <v>325</v>
      </c>
      <c r="J1183" t="s">
        <v>326</v>
      </c>
      <c r="K1183" t="s">
        <v>1752</v>
      </c>
      <c r="L1183" t="s">
        <v>1753</v>
      </c>
      <c r="M1183" s="17">
        <f>VLOOKUP($K1183,[1]Budget!$V:$AE,5,0)*IF($C1183="1 - Revenues",1,IF(AND($C1183="5 - Transfers",MID(I1183,15,1)="4"),1,-1))</f>
        <v>0</v>
      </c>
      <c r="N1183" s="17">
        <f>VLOOKUP($K1183,[1]Budget!$V:$AE,6,0)*IF($C1183="1 - Revenues",1,IF(AND($C1183="5 - Transfers",MID(J1183,15,1)="4"),1,-1))</f>
        <v>-39000</v>
      </c>
      <c r="O1183" s="17">
        <f>IFERROR(IF(RIGHT(LEFT(K1183,15),1)="4",VLOOKUP(K1183,'[1]Budget Worksheet'!A:B,2,0),-1*VLOOKUP(K1183,'[1]Budget Worksheet'!A:B,2,0)),0)</f>
        <v>0</v>
      </c>
      <c r="P1183" s="17">
        <f>VLOOKUP($K1183,[1]Budget!$V:$AE,8,0)*IF($C1183="1 - Revenues",1,IF(AND($C1183="5 - Transfers",MID($K1183,15,1)="4"),1,-1))</f>
        <v>0</v>
      </c>
      <c r="Q1183" s="17">
        <f>VLOOKUP($K1183,[1]Budget!$V:$AE,10,0)*IF($C1183="1 - Revenues",1,IF(AND($C1183="5 - Transfers",MID(K1183,15,1)="4"),1,-1))</f>
        <v>0</v>
      </c>
      <c r="S1183" s="18" t="b">
        <f>IF(LEFT(C1183,1)="1",1,-1)*SUMIF([1]Budget!V:V,'Budget Worksheet for Pivot Tabl'!K1183,[1]Budget!AC:AC)=P1183</f>
        <v>1</v>
      </c>
    </row>
    <row r="1184" spans="1:19" x14ac:dyDescent="0.25">
      <c r="A1184" t="s">
        <v>16</v>
      </c>
      <c r="B1184" t="s">
        <v>2</v>
      </c>
      <c r="C1184" t="s">
        <v>8</v>
      </c>
      <c r="D1184" t="str">
        <f t="shared" si="18"/>
        <v>OUTFLOWS</v>
      </c>
      <c r="E1184" t="s">
        <v>116</v>
      </c>
      <c r="F1184" t="s">
        <v>117</v>
      </c>
      <c r="G1184" t="s">
        <v>119</v>
      </c>
      <c r="H1184" t="s">
        <v>326</v>
      </c>
      <c r="I1184" t="s">
        <v>448</v>
      </c>
      <c r="J1184" t="s">
        <v>449</v>
      </c>
      <c r="K1184" t="s">
        <v>1754</v>
      </c>
      <c r="L1184" t="s">
        <v>590</v>
      </c>
      <c r="M1184" s="17">
        <f>VLOOKUP($K1184,[1]Budget!$V:$AE,5,0)*IF($C1184="1 - Revenues",1,IF(AND($C1184="5 - Transfers",MID(I1184,15,1)="4"),1,-1))</f>
        <v>0</v>
      </c>
      <c r="N1184" s="17">
        <f>VLOOKUP($K1184,[1]Budget!$V:$AE,6,0)*IF($C1184="1 - Revenues",1,IF(AND($C1184="5 - Transfers",MID(J1184,15,1)="4"),1,-1))</f>
        <v>0</v>
      </c>
      <c r="O1184" s="17">
        <f>IFERROR(IF(RIGHT(LEFT(K1184,15),1)="4",VLOOKUP(K1184,'[1]Budget Worksheet'!A:B,2,0),-1*VLOOKUP(K1184,'[1]Budget Worksheet'!A:B,2,0)),0)</f>
        <v>0</v>
      </c>
      <c r="P1184" s="17">
        <f>VLOOKUP($K1184,[1]Budget!$V:$AE,8,0)*IF($C1184="1 - Revenues",1,IF(AND($C1184="5 - Transfers",MID($K1184,15,1)="4"),1,-1))</f>
        <v>0</v>
      </c>
      <c r="Q1184" s="17">
        <f>VLOOKUP($K1184,[1]Budget!$V:$AE,10,0)*IF($C1184="1 - Revenues",1,IF(AND($C1184="5 - Transfers",MID(K1184,15,1)="4"),1,-1))</f>
        <v>0</v>
      </c>
      <c r="S1184" s="18" t="b">
        <f>IF(LEFT(C1184,1)="1",1,-1)*SUMIF([1]Budget!V:V,'Budget Worksheet for Pivot Tabl'!K1184,[1]Budget!AC:AC)=P1184</f>
        <v>1</v>
      </c>
    </row>
    <row r="1185" spans="1:19" x14ac:dyDescent="0.25">
      <c r="A1185" t="s">
        <v>16</v>
      </c>
      <c r="B1185" t="s">
        <v>2</v>
      </c>
      <c r="C1185" t="s">
        <v>8</v>
      </c>
      <c r="D1185" t="str">
        <f t="shared" si="18"/>
        <v>OUTFLOWS</v>
      </c>
      <c r="E1185" t="s">
        <v>116</v>
      </c>
      <c r="F1185" t="s">
        <v>117</v>
      </c>
      <c r="G1185" t="s">
        <v>119</v>
      </c>
      <c r="H1185" t="s">
        <v>326</v>
      </c>
      <c r="I1185" t="s">
        <v>448</v>
      </c>
      <c r="J1185" t="s">
        <v>449</v>
      </c>
      <c r="K1185" t="s">
        <v>1755</v>
      </c>
      <c r="L1185" t="s">
        <v>593</v>
      </c>
      <c r="M1185" s="17">
        <f>VLOOKUP($K1185,[1]Budget!$V:$AE,5,0)*IF($C1185="1 - Revenues",1,IF(AND($C1185="5 - Transfers",MID(I1185,15,1)="4"),1,-1))</f>
        <v>0</v>
      </c>
      <c r="N1185" s="17">
        <f>VLOOKUP($K1185,[1]Budget!$V:$AE,6,0)*IF($C1185="1 - Revenues",1,IF(AND($C1185="5 - Transfers",MID(J1185,15,1)="4"),1,-1))</f>
        <v>0</v>
      </c>
      <c r="O1185" s="17">
        <f>IFERROR(IF(RIGHT(LEFT(K1185,15),1)="4",VLOOKUP(K1185,'[1]Budget Worksheet'!A:B,2,0),-1*VLOOKUP(K1185,'[1]Budget Worksheet'!A:B,2,0)),0)</f>
        <v>0</v>
      </c>
      <c r="P1185" s="17">
        <f>VLOOKUP($K1185,[1]Budget!$V:$AE,8,0)*IF($C1185="1 - Revenues",1,IF(AND($C1185="5 - Transfers",MID($K1185,15,1)="4"),1,-1))</f>
        <v>0</v>
      </c>
      <c r="Q1185" s="17">
        <f>VLOOKUP($K1185,[1]Budget!$V:$AE,10,0)*IF($C1185="1 - Revenues",1,IF(AND($C1185="5 - Transfers",MID(K1185,15,1)="4"),1,-1))</f>
        <v>0</v>
      </c>
      <c r="S1185" s="18" t="b">
        <f>IF(LEFT(C1185,1)="1",1,-1)*SUMIF([1]Budget!V:V,'Budget Worksheet for Pivot Tabl'!K1185,[1]Budget!AC:AC)=P1185</f>
        <v>1</v>
      </c>
    </row>
    <row r="1186" spans="1:19" x14ac:dyDescent="0.25">
      <c r="A1186" t="s">
        <v>16</v>
      </c>
      <c r="B1186" t="s">
        <v>2</v>
      </c>
      <c r="C1186" t="s">
        <v>8</v>
      </c>
      <c r="D1186" t="str">
        <f t="shared" si="18"/>
        <v>OUTFLOWS</v>
      </c>
      <c r="E1186" t="s">
        <v>116</v>
      </c>
      <c r="F1186" t="s">
        <v>117</v>
      </c>
      <c r="G1186" t="s">
        <v>119</v>
      </c>
      <c r="H1186" t="s">
        <v>326</v>
      </c>
      <c r="I1186" t="s">
        <v>448</v>
      </c>
      <c r="J1186" t="s">
        <v>449</v>
      </c>
      <c r="K1186" t="s">
        <v>1756</v>
      </c>
      <c r="L1186" t="s">
        <v>599</v>
      </c>
      <c r="M1186" s="17">
        <f>VLOOKUP($K1186,[1]Budget!$V:$AE,5,0)*IF($C1186="1 - Revenues",1,IF(AND($C1186="5 - Transfers",MID(I1186,15,1)="4"),1,-1))</f>
        <v>0</v>
      </c>
      <c r="N1186" s="17">
        <f>VLOOKUP($K1186,[1]Budget!$V:$AE,6,0)*IF($C1186="1 - Revenues",1,IF(AND($C1186="5 - Transfers",MID(J1186,15,1)="4"),1,-1))</f>
        <v>0</v>
      </c>
      <c r="O1186" s="17">
        <f>IFERROR(IF(RIGHT(LEFT(K1186,15),1)="4",VLOOKUP(K1186,'[1]Budget Worksheet'!A:B,2,0),-1*VLOOKUP(K1186,'[1]Budget Worksheet'!A:B,2,0)),0)</f>
        <v>0</v>
      </c>
      <c r="P1186" s="17">
        <f>VLOOKUP($K1186,[1]Budget!$V:$AE,8,0)*IF($C1186="1 - Revenues",1,IF(AND($C1186="5 - Transfers",MID($K1186,15,1)="4"),1,-1))</f>
        <v>0</v>
      </c>
      <c r="Q1186" s="17">
        <f>VLOOKUP($K1186,[1]Budget!$V:$AE,10,0)*IF($C1186="1 - Revenues",1,IF(AND($C1186="5 - Transfers",MID(K1186,15,1)="4"),1,-1))</f>
        <v>0</v>
      </c>
      <c r="S1186" s="18" t="b">
        <f>IF(LEFT(C1186,1)="1",1,-1)*SUMIF([1]Budget!V:V,'Budget Worksheet for Pivot Tabl'!K1186,[1]Budget!AC:AC)=P1186</f>
        <v>1</v>
      </c>
    </row>
    <row r="1187" spans="1:19" x14ac:dyDescent="0.25">
      <c r="A1187" t="s">
        <v>16</v>
      </c>
      <c r="B1187" t="s">
        <v>2</v>
      </c>
      <c r="C1187" t="s">
        <v>8</v>
      </c>
      <c r="D1187" t="str">
        <f t="shared" si="18"/>
        <v>OUTFLOWS</v>
      </c>
      <c r="E1187" t="s">
        <v>116</v>
      </c>
      <c r="F1187" t="s">
        <v>117</v>
      </c>
      <c r="G1187" t="s">
        <v>119</v>
      </c>
      <c r="H1187" t="s">
        <v>326</v>
      </c>
      <c r="I1187" t="s">
        <v>448</v>
      </c>
      <c r="J1187" t="s">
        <v>449</v>
      </c>
      <c r="K1187" t="s">
        <v>1757</v>
      </c>
      <c r="L1187" t="s">
        <v>601</v>
      </c>
      <c r="M1187" s="17">
        <f>VLOOKUP($K1187,[1]Budget!$V:$AE,5,0)*IF($C1187="1 - Revenues",1,IF(AND($C1187="5 - Transfers",MID(I1187,15,1)="4"),1,-1))</f>
        <v>0</v>
      </c>
      <c r="N1187" s="17">
        <f>VLOOKUP($K1187,[1]Budget!$V:$AE,6,0)*IF($C1187="1 - Revenues",1,IF(AND($C1187="5 - Transfers",MID(J1187,15,1)="4"),1,-1))</f>
        <v>0</v>
      </c>
      <c r="O1187" s="17">
        <f>IFERROR(IF(RIGHT(LEFT(K1187,15),1)="4",VLOOKUP(K1187,'[1]Budget Worksheet'!A:B,2,0),-1*VLOOKUP(K1187,'[1]Budget Worksheet'!A:B,2,0)),0)</f>
        <v>0</v>
      </c>
      <c r="P1187" s="17">
        <f>VLOOKUP($K1187,[1]Budget!$V:$AE,8,0)*IF($C1187="1 - Revenues",1,IF(AND($C1187="5 - Transfers",MID($K1187,15,1)="4"),1,-1))</f>
        <v>0</v>
      </c>
      <c r="Q1187" s="17">
        <f>VLOOKUP($K1187,[1]Budget!$V:$AE,10,0)*IF($C1187="1 - Revenues",1,IF(AND($C1187="5 - Transfers",MID(K1187,15,1)="4"),1,-1))</f>
        <v>0</v>
      </c>
      <c r="S1187" s="18" t="b">
        <f>IF(LEFT(C1187,1)="1",1,-1)*SUMIF([1]Budget!V:V,'Budget Worksheet for Pivot Tabl'!K1187,[1]Budget!AC:AC)=P1187</f>
        <v>1</v>
      </c>
    </row>
    <row r="1188" spans="1:19" x14ac:dyDescent="0.25">
      <c r="A1188" t="s">
        <v>16</v>
      </c>
      <c r="B1188" t="s">
        <v>2</v>
      </c>
      <c r="C1188" t="s">
        <v>8</v>
      </c>
      <c r="D1188" t="str">
        <f t="shared" si="18"/>
        <v>OUTFLOWS</v>
      </c>
      <c r="E1188" t="s">
        <v>116</v>
      </c>
      <c r="F1188" t="s">
        <v>117</v>
      </c>
      <c r="G1188" t="s">
        <v>119</v>
      </c>
      <c r="H1188" t="s">
        <v>326</v>
      </c>
      <c r="I1188" t="s">
        <v>448</v>
      </c>
      <c r="J1188" t="s">
        <v>449</v>
      </c>
      <c r="K1188" t="s">
        <v>1758</v>
      </c>
      <c r="L1188" t="s">
        <v>603</v>
      </c>
      <c r="M1188" s="17">
        <f>VLOOKUP($K1188,[1]Budget!$V:$AE,5,0)*IF($C1188="1 - Revenues",1,IF(AND($C1188="5 - Transfers",MID(I1188,15,1)="4"),1,-1))</f>
        <v>0</v>
      </c>
      <c r="N1188" s="17">
        <f>VLOOKUP($K1188,[1]Budget!$V:$AE,6,0)*IF($C1188="1 - Revenues",1,IF(AND($C1188="5 - Transfers",MID(J1188,15,1)="4"),1,-1))</f>
        <v>0</v>
      </c>
      <c r="O1188" s="17">
        <f>IFERROR(IF(RIGHT(LEFT(K1188,15),1)="4",VLOOKUP(K1188,'[1]Budget Worksheet'!A:B,2,0),-1*VLOOKUP(K1188,'[1]Budget Worksheet'!A:B,2,0)),0)</f>
        <v>0</v>
      </c>
      <c r="P1188" s="17">
        <f>VLOOKUP($K1188,[1]Budget!$V:$AE,8,0)*IF($C1188="1 - Revenues",1,IF(AND($C1188="5 - Transfers",MID($K1188,15,1)="4"),1,-1))</f>
        <v>0</v>
      </c>
      <c r="Q1188" s="17">
        <f>VLOOKUP($K1188,[1]Budget!$V:$AE,10,0)*IF($C1188="1 - Revenues",1,IF(AND($C1188="5 - Transfers",MID(K1188,15,1)="4"),1,-1))</f>
        <v>0</v>
      </c>
      <c r="S1188" s="18" t="b">
        <f>IF(LEFT(C1188,1)="1",1,-1)*SUMIF([1]Budget!V:V,'Budget Worksheet for Pivot Tabl'!K1188,[1]Budget!AC:AC)=P1188</f>
        <v>1</v>
      </c>
    </row>
    <row r="1189" spans="1:19" x14ac:dyDescent="0.25">
      <c r="A1189" t="s">
        <v>16</v>
      </c>
      <c r="B1189" t="s">
        <v>2</v>
      </c>
      <c r="C1189" t="s">
        <v>8</v>
      </c>
      <c r="D1189" t="str">
        <f t="shared" si="18"/>
        <v>OUTFLOWS</v>
      </c>
      <c r="E1189" t="s">
        <v>116</v>
      </c>
      <c r="F1189" t="s">
        <v>117</v>
      </c>
      <c r="G1189" t="s">
        <v>119</v>
      </c>
      <c r="H1189" t="s">
        <v>326</v>
      </c>
      <c r="I1189" t="s">
        <v>448</v>
      </c>
      <c r="J1189" t="s">
        <v>449</v>
      </c>
      <c r="K1189" t="s">
        <v>1759</v>
      </c>
      <c r="L1189" t="s">
        <v>606</v>
      </c>
      <c r="M1189" s="17">
        <f>VLOOKUP($K1189,[1]Budget!$V:$AE,5,0)*IF($C1189="1 - Revenues",1,IF(AND($C1189="5 - Transfers",MID(I1189,15,1)="4"),1,-1))</f>
        <v>0</v>
      </c>
      <c r="N1189" s="17">
        <f>VLOOKUP($K1189,[1]Budget!$V:$AE,6,0)*IF($C1189="1 - Revenues",1,IF(AND($C1189="5 - Transfers",MID(J1189,15,1)="4"),1,-1))</f>
        <v>0</v>
      </c>
      <c r="O1189" s="17">
        <f>IFERROR(IF(RIGHT(LEFT(K1189,15),1)="4",VLOOKUP(K1189,'[1]Budget Worksheet'!A:B,2,0),-1*VLOOKUP(K1189,'[1]Budget Worksheet'!A:B,2,0)),0)</f>
        <v>0</v>
      </c>
      <c r="P1189" s="17">
        <f>VLOOKUP($K1189,[1]Budget!$V:$AE,8,0)*IF($C1189="1 - Revenues",1,IF(AND($C1189="5 - Transfers",MID($K1189,15,1)="4"),1,-1))</f>
        <v>0</v>
      </c>
      <c r="Q1189" s="17">
        <f>VLOOKUP($K1189,[1]Budget!$V:$AE,10,0)*IF($C1189="1 - Revenues",1,IF(AND($C1189="5 - Transfers",MID(K1189,15,1)="4"),1,-1))</f>
        <v>0</v>
      </c>
      <c r="S1189" s="18" t="b">
        <f>IF(LEFT(C1189,1)="1",1,-1)*SUMIF([1]Budget!V:V,'Budget Worksheet for Pivot Tabl'!K1189,[1]Budget!AC:AC)=P1189</f>
        <v>1</v>
      </c>
    </row>
    <row r="1190" spans="1:19" x14ac:dyDescent="0.25">
      <c r="A1190" t="s">
        <v>16</v>
      </c>
      <c r="B1190" t="s">
        <v>2</v>
      </c>
      <c r="C1190" t="s">
        <v>8</v>
      </c>
      <c r="D1190" t="str">
        <f t="shared" si="18"/>
        <v>OUTFLOWS</v>
      </c>
      <c r="E1190" t="s">
        <v>116</v>
      </c>
      <c r="F1190" t="s">
        <v>117</v>
      </c>
      <c r="G1190" t="s">
        <v>119</v>
      </c>
      <c r="H1190" t="s">
        <v>326</v>
      </c>
      <c r="I1190" t="s">
        <v>448</v>
      </c>
      <c r="J1190" t="s">
        <v>449</v>
      </c>
      <c r="K1190" t="s">
        <v>1760</v>
      </c>
      <c r="L1190" t="s">
        <v>608</v>
      </c>
      <c r="M1190" s="17">
        <f>VLOOKUP($K1190,[1]Budget!$V:$AE,5,0)*IF($C1190="1 - Revenues",1,IF(AND($C1190="5 - Transfers",MID(I1190,15,1)="4"),1,-1))</f>
        <v>0</v>
      </c>
      <c r="N1190" s="17">
        <f>VLOOKUP($K1190,[1]Budget!$V:$AE,6,0)*IF($C1190="1 - Revenues",1,IF(AND($C1190="5 - Transfers",MID(J1190,15,1)="4"),1,-1))</f>
        <v>0</v>
      </c>
      <c r="O1190" s="17">
        <f>IFERROR(IF(RIGHT(LEFT(K1190,15),1)="4",VLOOKUP(K1190,'[1]Budget Worksheet'!A:B,2,0),-1*VLOOKUP(K1190,'[1]Budget Worksheet'!A:B,2,0)),0)</f>
        <v>0</v>
      </c>
      <c r="P1190" s="17">
        <f>VLOOKUP($K1190,[1]Budget!$V:$AE,8,0)*IF($C1190="1 - Revenues",1,IF(AND($C1190="5 - Transfers",MID($K1190,15,1)="4"),1,-1))</f>
        <v>0</v>
      </c>
      <c r="Q1190" s="17">
        <f>VLOOKUP($K1190,[1]Budget!$V:$AE,10,0)*IF($C1190="1 - Revenues",1,IF(AND($C1190="5 - Transfers",MID(K1190,15,1)="4"),1,-1))</f>
        <v>0</v>
      </c>
      <c r="S1190" s="18" t="b">
        <f>IF(LEFT(C1190,1)="1",1,-1)*SUMIF([1]Budget!V:V,'Budget Worksheet for Pivot Tabl'!K1190,[1]Budget!AC:AC)=P1190</f>
        <v>1</v>
      </c>
    </row>
    <row r="1191" spans="1:19" x14ac:dyDescent="0.25">
      <c r="A1191" t="s">
        <v>16</v>
      </c>
      <c r="B1191" t="s">
        <v>2</v>
      </c>
      <c r="C1191" t="s">
        <v>8</v>
      </c>
      <c r="D1191" t="str">
        <f t="shared" si="18"/>
        <v>OUTFLOWS</v>
      </c>
      <c r="E1191" t="s">
        <v>116</v>
      </c>
      <c r="F1191" t="s">
        <v>117</v>
      </c>
      <c r="G1191" t="s">
        <v>119</v>
      </c>
      <c r="H1191" t="s">
        <v>326</v>
      </c>
      <c r="I1191" t="s">
        <v>448</v>
      </c>
      <c r="J1191" t="s">
        <v>449</v>
      </c>
      <c r="K1191" t="s">
        <v>1761</v>
      </c>
      <c r="L1191" t="s">
        <v>610</v>
      </c>
      <c r="M1191" s="17">
        <f>VLOOKUP($K1191,[1]Budget!$V:$AE,5,0)*IF($C1191="1 - Revenues",1,IF(AND($C1191="5 - Transfers",MID(I1191,15,1)="4"),1,-1))</f>
        <v>0</v>
      </c>
      <c r="N1191" s="17">
        <f>VLOOKUP($K1191,[1]Budget!$V:$AE,6,0)*IF($C1191="1 - Revenues",1,IF(AND($C1191="5 - Transfers",MID(J1191,15,1)="4"),1,-1))</f>
        <v>0</v>
      </c>
      <c r="O1191" s="17">
        <f>IFERROR(IF(RIGHT(LEFT(K1191,15),1)="4",VLOOKUP(K1191,'[1]Budget Worksheet'!A:B,2,0),-1*VLOOKUP(K1191,'[1]Budget Worksheet'!A:B,2,0)),0)</f>
        <v>0</v>
      </c>
      <c r="P1191" s="17">
        <f>VLOOKUP($K1191,[1]Budget!$V:$AE,8,0)*IF($C1191="1 - Revenues",1,IF(AND($C1191="5 - Transfers",MID($K1191,15,1)="4"),1,-1))</f>
        <v>0</v>
      </c>
      <c r="Q1191" s="17">
        <f>VLOOKUP($K1191,[1]Budget!$V:$AE,10,0)*IF($C1191="1 - Revenues",1,IF(AND($C1191="5 - Transfers",MID(K1191,15,1)="4"),1,-1))</f>
        <v>0</v>
      </c>
      <c r="S1191" s="18" t="b">
        <f>IF(LEFT(C1191,1)="1",1,-1)*SUMIF([1]Budget!V:V,'Budget Worksheet for Pivot Tabl'!K1191,[1]Budget!AC:AC)=P1191</f>
        <v>1</v>
      </c>
    </row>
    <row r="1192" spans="1:19" x14ac:dyDescent="0.25">
      <c r="A1192" t="s">
        <v>16</v>
      </c>
      <c r="B1192" t="s">
        <v>2</v>
      </c>
      <c r="C1192" t="s">
        <v>8</v>
      </c>
      <c r="D1192" t="str">
        <f t="shared" si="18"/>
        <v>OUTFLOWS</v>
      </c>
      <c r="E1192" t="s">
        <v>116</v>
      </c>
      <c r="F1192" t="s">
        <v>117</v>
      </c>
      <c r="G1192" t="s">
        <v>119</v>
      </c>
      <c r="H1192" t="s">
        <v>326</v>
      </c>
      <c r="I1192" t="s">
        <v>448</v>
      </c>
      <c r="J1192" t="s">
        <v>449</v>
      </c>
      <c r="K1192" t="s">
        <v>1762</v>
      </c>
      <c r="L1192" t="s">
        <v>612</v>
      </c>
      <c r="M1192" s="17">
        <f>VLOOKUP($K1192,[1]Budget!$V:$AE,5,0)*IF($C1192="1 - Revenues",1,IF(AND($C1192="5 - Transfers",MID(I1192,15,1)="4"),1,-1))</f>
        <v>0</v>
      </c>
      <c r="N1192" s="17">
        <f>VLOOKUP($K1192,[1]Budget!$V:$AE,6,0)*IF($C1192="1 - Revenues",1,IF(AND($C1192="5 - Transfers",MID(J1192,15,1)="4"),1,-1))</f>
        <v>0</v>
      </c>
      <c r="O1192" s="17">
        <f>IFERROR(IF(RIGHT(LEFT(K1192,15),1)="4",VLOOKUP(K1192,'[1]Budget Worksheet'!A:B,2,0),-1*VLOOKUP(K1192,'[1]Budget Worksheet'!A:B,2,0)),0)</f>
        <v>0</v>
      </c>
      <c r="P1192" s="17">
        <f>VLOOKUP($K1192,[1]Budget!$V:$AE,8,0)*IF($C1192="1 - Revenues",1,IF(AND($C1192="5 - Transfers",MID($K1192,15,1)="4"),1,-1))</f>
        <v>0</v>
      </c>
      <c r="Q1192" s="17">
        <f>VLOOKUP($K1192,[1]Budget!$V:$AE,10,0)*IF($C1192="1 - Revenues",1,IF(AND($C1192="5 - Transfers",MID(K1192,15,1)="4"),1,-1))</f>
        <v>0</v>
      </c>
      <c r="S1192" s="18" t="b">
        <f>IF(LEFT(C1192,1)="1",1,-1)*SUMIF([1]Budget!V:V,'Budget Worksheet for Pivot Tabl'!K1192,[1]Budget!AC:AC)=P1192</f>
        <v>1</v>
      </c>
    </row>
    <row r="1193" spans="1:19" x14ac:dyDescent="0.25">
      <c r="A1193" t="s">
        <v>16</v>
      </c>
      <c r="B1193" t="s">
        <v>2</v>
      </c>
      <c r="C1193" t="s">
        <v>8</v>
      </c>
      <c r="D1193" t="str">
        <f t="shared" si="18"/>
        <v>OUTFLOWS</v>
      </c>
      <c r="E1193" t="s">
        <v>116</v>
      </c>
      <c r="F1193" t="s">
        <v>117</v>
      </c>
      <c r="G1193" t="s">
        <v>119</v>
      </c>
      <c r="H1193" t="s">
        <v>326</v>
      </c>
      <c r="I1193" t="s">
        <v>448</v>
      </c>
      <c r="J1193" t="s">
        <v>449</v>
      </c>
      <c r="K1193" t="s">
        <v>1763</v>
      </c>
      <c r="L1193" t="s">
        <v>614</v>
      </c>
      <c r="M1193" s="17">
        <f>VLOOKUP($K1193,[1]Budget!$V:$AE,5,0)*IF($C1193="1 - Revenues",1,IF(AND($C1193="5 - Transfers",MID(I1193,15,1)="4"),1,-1))</f>
        <v>0</v>
      </c>
      <c r="N1193" s="17">
        <f>VLOOKUP($K1193,[1]Budget!$V:$AE,6,0)*IF($C1193="1 - Revenues",1,IF(AND($C1193="5 - Transfers",MID(J1193,15,1)="4"),1,-1))</f>
        <v>0</v>
      </c>
      <c r="O1193" s="17">
        <f>IFERROR(IF(RIGHT(LEFT(K1193,15),1)="4",VLOOKUP(K1193,'[1]Budget Worksheet'!A:B,2,0),-1*VLOOKUP(K1193,'[1]Budget Worksheet'!A:B,2,0)),0)</f>
        <v>0</v>
      </c>
      <c r="P1193" s="17">
        <f>VLOOKUP($K1193,[1]Budget!$V:$AE,8,0)*IF($C1193="1 - Revenues",1,IF(AND($C1193="5 - Transfers",MID($K1193,15,1)="4"),1,-1))</f>
        <v>0</v>
      </c>
      <c r="Q1193" s="17">
        <f>VLOOKUP($K1193,[1]Budget!$V:$AE,10,0)*IF($C1193="1 - Revenues",1,IF(AND($C1193="5 - Transfers",MID(K1193,15,1)="4"),1,-1))</f>
        <v>0</v>
      </c>
      <c r="S1193" s="18" t="b">
        <f>IF(LEFT(C1193,1)="1",1,-1)*SUMIF([1]Budget!V:V,'Budget Worksheet for Pivot Tabl'!K1193,[1]Budget!AC:AC)=P1193</f>
        <v>1</v>
      </c>
    </row>
    <row r="1194" spans="1:19" x14ac:dyDescent="0.25">
      <c r="A1194" t="s">
        <v>16</v>
      </c>
      <c r="B1194" t="s">
        <v>2</v>
      </c>
      <c r="C1194" t="s">
        <v>8</v>
      </c>
      <c r="D1194" t="str">
        <f t="shared" si="18"/>
        <v>OUTFLOWS</v>
      </c>
      <c r="E1194" t="s">
        <v>116</v>
      </c>
      <c r="F1194" t="s">
        <v>117</v>
      </c>
      <c r="G1194" t="s">
        <v>119</v>
      </c>
      <c r="H1194" t="s">
        <v>326</v>
      </c>
      <c r="I1194" t="s">
        <v>448</v>
      </c>
      <c r="J1194" t="s">
        <v>449</v>
      </c>
      <c r="K1194" t="s">
        <v>1764</v>
      </c>
      <c r="L1194" t="s">
        <v>616</v>
      </c>
      <c r="M1194" s="17">
        <f>VLOOKUP($K1194,[1]Budget!$V:$AE,5,0)*IF($C1194="1 - Revenues",1,IF(AND($C1194="5 - Transfers",MID(I1194,15,1)="4"),1,-1))</f>
        <v>0</v>
      </c>
      <c r="N1194" s="17">
        <f>VLOOKUP($K1194,[1]Budget!$V:$AE,6,0)*IF($C1194="1 - Revenues",1,IF(AND($C1194="5 - Transfers",MID(J1194,15,1)="4"),1,-1))</f>
        <v>0</v>
      </c>
      <c r="O1194" s="17">
        <f>IFERROR(IF(RIGHT(LEFT(K1194,15),1)="4",VLOOKUP(K1194,'[1]Budget Worksheet'!A:B,2,0),-1*VLOOKUP(K1194,'[1]Budget Worksheet'!A:B,2,0)),0)</f>
        <v>0</v>
      </c>
      <c r="P1194" s="17">
        <f>VLOOKUP($K1194,[1]Budget!$V:$AE,8,0)*IF($C1194="1 - Revenues",1,IF(AND($C1194="5 - Transfers",MID($K1194,15,1)="4"),1,-1))</f>
        <v>0</v>
      </c>
      <c r="Q1194" s="17">
        <f>VLOOKUP($K1194,[1]Budget!$V:$AE,10,0)*IF($C1194="1 - Revenues",1,IF(AND($C1194="5 - Transfers",MID(K1194,15,1)="4"),1,-1))</f>
        <v>0</v>
      </c>
      <c r="S1194" s="18" t="b">
        <f>IF(LEFT(C1194,1)="1",1,-1)*SUMIF([1]Budget!V:V,'Budget Worksheet for Pivot Tabl'!K1194,[1]Budget!AC:AC)=P1194</f>
        <v>1</v>
      </c>
    </row>
    <row r="1195" spans="1:19" x14ac:dyDescent="0.25">
      <c r="A1195" t="s">
        <v>16</v>
      </c>
      <c r="B1195" t="s">
        <v>2</v>
      </c>
      <c r="C1195" t="s">
        <v>8</v>
      </c>
      <c r="D1195" t="str">
        <f t="shared" si="18"/>
        <v>OUTFLOWS</v>
      </c>
      <c r="E1195" t="s">
        <v>116</v>
      </c>
      <c r="F1195" t="s">
        <v>117</v>
      </c>
      <c r="G1195" t="s">
        <v>119</v>
      </c>
      <c r="H1195" t="s">
        <v>326</v>
      </c>
      <c r="I1195" t="s">
        <v>448</v>
      </c>
      <c r="J1195" t="s">
        <v>449</v>
      </c>
      <c r="K1195" t="s">
        <v>1765</v>
      </c>
      <c r="L1195" t="s">
        <v>618</v>
      </c>
      <c r="M1195" s="17">
        <f>VLOOKUP($K1195,[1]Budget!$V:$AE,5,0)*IF($C1195="1 - Revenues",1,IF(AND($C1195="5 - Transfers",MID(I1195,15,1)="4"),1,-1))</f>
        <v>0</v>
      </c>
      <c r="N1195" s="17">
        <f>VLOOKUP($K1195,[1]Budget!$V:$AE,6,0)*IF($C1195="1 - Revenues",1,IF(AND($C1195="5 - Transfers",MID(J1195,15,1)="4"),1,-1))</f>
        <v>0</v>
      </c>
      <c r="O1195" s="17">
        <f>IFERROR(IF(RIGHT(LEFT(K1195,15),1)="4",VLOOKUP(K1195,'[1]Budget Worksheet'!A:B,2,0),-1*VLOOKUP(K1195,'[1]Budget Worksheet'!A:B,2,0)),0)</f>
        <v>0</v>
      </c>
      <c r="P1195" s="17">
        <f>VLOOKUP($K1195,[1]Budget!$V:$AE,8,0)*IF($C1195="1 - Revenues",1,IF(AND($C1195="5 - Transfers",MID($K1195,15,1)="4"),1,-1))</f>
        <v>0</v>
      </c>
      <c r="Q1195" s="17">
        <f>VLOOKUP($K1195,[1]Budget!$V:$AE,10,0)*IF($C1195="1 - Revenues",1,IF(AND($C1195="5 - Transfers",MID(K1195,15,1)="4"),1,-1))</f>
        <v>0</v>
      </c>
      <c r="S1195" s="18" t="b">
        <f>IF(LEFT(C1195,1)="1",1,-1)*SUMIF([1]Budget!V:V,'Budget Worksheet for Pivot Tabl'!K1195,[1]Budget!AC:AC)=P1195</f>
        <v>1</v>
      </c>
    </row>
    <row r="1196" spans="1:19" x14ac:dyDescent="0.25">
      <c r="A1196" t="s">
        <v>16</v>
      </c>
      <c r="B1196" t="s">
        <v>2</v>
      </c>
      <c r="C1196" t="s">
        <v>8</v>
      </c>
      <c r="D1196" t="str">
        <f t="shared" si="18"/>
        <v>OUTFLOWS</v>
      </c>
      <c r="E1196" t="s">
        <v>116</v>
      </c>
      <c r="F1196" t="s">
        <v>117</v>
      </c>
      <c r="G1196" t="s">
        <v>119</v>
      </c>
      <c r="H1196" t="s">
        <v>326</v>
      </c>
      <c r="I1196" t="s">
        <v>448</v>
      </c>
      <c r="J1196" t="s">
        <v>449</v>
      </c>
      <c r="K1196" t="s">
        <v>1766</v>
      </c>
      <c r="L1196" t="s">
        <v>620</v>
      </c>
      <c r="M1196" s="17">
        <f>VLOOKUP($K1196,[1]Budget!$V:$AE,5,0)*IF($C1196="1 - Revenues",1,IF(AND($C1196="5 - Transfers",MID(I1196,15,1)="4"),1,-1))</f>
        <v>0</v>
      </c>
      <c r="N1196" s="17">
        <f>VLOOKUP($K1196,[1]Budget!$V:$AE,6,0)*IF($C1196="1 - Revenues",1,IF(AND($C1196="5 - Transfers",MID(J1196,15,1)="4"),1,-1))</f>
        <v>0</v>
      </c>
      <c r="O1196" s="17">
        <f>IFERROR(IF(RIGHT(LEFT(K1196,15),1)="4",VLOOKUP(K1196,'[1]Budget Worksheet'!A:B,2,0),-1*VLOOKUP(K1196,'[1]Budget Worksheet'!A:B,2,0)),0)</f>
        <v>0</v>
      </c>
      <c r="P1196" s="17">
        <f>VLOOKUP($K1196,[1]Budget!$V:$AE,8,0)*IF($C1196="1 - Revenues",1,IF(AND($C1196="5 - Transfers",MID($K1196,15,1)="4"),1,-1))</f>
        <v>0</v>
      </c>
      <c r="Q1196" s="17">
        <f>VLOOKUP($K1196,[1]Budget!$V:$AE,10,0)*IF($C1196="1 - Revenues",1,IF(AND($C1196="5 - Transfers",MID(K1196,15,1)="4"),1,-1))</f>
        <v>0</v>
      </c>
      <c r="S1196" s="18" t="b">
        <f>IF(LEFT(C1196,1)="1",1,-1)*SUMIF([1]Budget!V:V,'Budget Worksheet for Pivot Tabl'!K1196,[1]Budget!AC:AC)=P1196</f>
        <v>1</v>
      </c>
    </row>
    <row r="1197" spans="1:19" x14ac:dyDescent="0.25">
      <c r="A1197" t="s">
        <v>16</v>
      </c>
      <c r="B1197" t="s">
        <v>2</v>
      </c>
      <c r="C1197" t="s">
        <v>8</v>
      </c>
      <c r="D1197" t="str">
        <f t="shared" si="18"/>
        <v>OUTFLOWS</v>
      </c>
      <c r="E1197" t="s">
        <v>116</v>
      </c>
      <c r="F1197" t="s">
        <v>117</v>
      </c>
      <c r="G1197" t="s">
        <v>119</v>
      </c>
      <c r="H1197" t="s">
        <v>326</v>
      </c>
      <c r="I1197" t="s">
        <v>448</v>
      </c>
      <c r="J1197" t="s">
        <v>449</v>
      </c>
      <c r="K1197" t="s">
        <v>1767</v>
      </c>
      <c r="L1197" t="s">
        <v>472</v>
      </c>
      <c r="M1197" s="17">
        <f>VLOOKUP($K1197,[1]Budget!$V:$AE,5,0)*IF($C1197="1 - Revenues",1,IF(AND($C1197="5 - Transfers",MID(I1197,15,1)="4"),1,-1))</f>
        <v>0</v>
      </c>
      <c r="N1197" s="17">
        <f>VLOOKUP($K1197,[1]Budget!$V:$AE,6,0)*IF($C1197="1 - Revenues",1,IF(AND($C1197="5 - Transfers",MID(J1197,15,1)="4"),1,-1))</f>
        <v>0</v>
      </c>
      <c r="O1197" s="17">
        <f>IFERROR(IF(RIGHT(LEFT(K1197,15),1)="4",VLOOKUP(K1197,'[1]Budget Worksheet'!A:B,2,0),-1*VLOOKUP(K1197,'[1]Budget Worksheet'!A:B,2,0)),0)</f>
        <v>0</v>
      </c>
      <c r="P1197" s="17">
        <f>VLOOKUP($K1197,[1]Budget!$V:$AE,8,0)*IF($C1197="1 - Revenues",1,IF(AND($C1197="5 - Transfers",MID($K1197,15,1)="4"),1,-1))</f>
        <v>0</v>
      </c>
      <c r="Q1197" s="17">
        <f>VLOOKUP($K1197,[1]Budget!$V:$AE,10,0)*IF($C1197="1 - Revenues",1,IF(AND($C1197="5 - Transfers",MID(K1197,15,1)="4"),1,-1))</f>
        <v>0</v>
      </c>
      <c r="S1197" s="18" t="b">
        <f>IF(LEFT(C1197,1)="1",1,-1)*SUMIF([1]Budget!V:V,'Budget Worksheet for Pivot Tabl'!K1197,[1]Budget!AC:AC)=P1197</f>
        <v>1</v>
      </c>
    </row>
    <row r="1198" spans="1:19" x14ac:dyDescent="0.25">
      <c r="A1198" t="s">
        <v>16</v>
      </c>
      <c r="B1198" t="s">
        <v>2</v>
      </c>
      <c r="C1198" t="s">
        <v>9</v>
      </c>
      <c r="D1198" t="str">
        <f t="shared" si="18"/>
        <v>OUTFLOWS</v>
      </c>
      <c r="E1198" t="s">
        <v>116</v>
      </c>
      <c r="F1198" t="s">
        <v>117</v>
      </c>
      <c r="G1198" t="s">
        <v>119</v>
      </c>
      <c r="H1198" t="s">
        <v>326</v>
      </c>
      <c r="I1198" t="s">
        <v>448</v>
      </c>
      <c r="J1198" t="s">
        <v>449</v>
      </c>
      <c r="K1198" t="s">
        <v>1768</v>
      </c>
      <c r="L1198" t="s">
        <v>476</v>
      </c>
      <c r="M1198" s="17">
        <f>VLOOKUP($K1198,[1]Budget!$V:$AE,5,0)*IF($C1198="1 - Revenues",1,IF(AND($C1198="5 - Transfers",MID(I1198,15,1)="4"),1,-1))</f>
        <v>0</v>
      </c>
      <c r="N1198" s="17">
        <f>VLOOKUP($K1198,[1]Budget!$V:$AE,6,0)*IF($C1198="1 - Revenues",1,IF(AND($C1198="5 - Transfers",MID(J1198,15,1)="4"),1,-1))</f>
        <v>0</v>
      </c>
      <c r="O1198" s="17">
        <f>IFERROR(IF(RIGHT(LEFT(K1198,15),1)="4",VLOOKUP(K1198,'[1]Budget Worksheet'!A:B,2,0),-1*VLOOKUP(K1198,'[1]Budget Worksheet'!A:B,2,0)),0)</f>
        <v>0</v>
      </c>
      <c r="P1198" s="17">
        <f>VLOOKUP($K1198,[1]Budget!$V:$AE,8,0)*IF($C1198="1 - Revenues",1,IF(AND($C1198="5 - Transfers",MID($K1198,15,1)="4"),1,-1))</f>
        <v>0</v>
      </c>
      <c r="Q1198" s="17">
        <f>VLOOKUP($K1198,[1]Budget!$V:$AE,10,0)*IF($C1198="1 - Revenues",1,IF(AND($C1198="5 - Transfers",MID(K1198,15,1)="4"),1,-1))</f>
        <v>0</v>
      </c>
      <c r="S1198" s="18" t="b">
        <f>IF(LEFT(C1198,1)="1",1,-1)*SUMIF([1]Budget!V:V,'Budget Worksheet for Pivot Tabl'!K1198,[1]Budget!AC:AC)=P1198</f>
        <v>1</v>
      </c>
    </row>
    <row r="1199" spans="1:19" x14ac:dyDescent="0.25">
      <c r="A1199" t="s">
        <v>16</v>
      </c>
      <c r="B1199" t="s">
        <v>2</v>
      </c>
      <c r="C1199" t="s">
        <v>9</v>
      </c>
      <c r="D1199" t="str">
        <f t="shared" si="18"/>
        <v>OUTFLOWS</v>
      </c>
      <c r="E1199" t="s">
        <v>116</v>
      </c>
      <c r="F1199" t="s">
        <v>117</v>
      </c>
      <c r="G1199" t="s">
        <v>1769</v>
      </c>
      <c r="H1199" t="s">
        <v>1770</v>
      </c>
      <c r="I1199" t="s">
        <v>325</v>
      </c>
      <c r="J1199" t="s">
        <v>326</v>
      </c>
      <c r="K1199" t="s">
        <v>1771</v>
      </c>
      <c r="L1199" t="s">
        <v>476</v>
      </c>
      <c r="M1199" s="17">
        <f>VLOOKUP($K1199,[1]Budget!$V:$AE,5,0)*IF($C1199="1 - Revenues",1,IF(AND($C1199="5 - Transfers",MID(I1199,15,1)="4"),1,-1))</f>
        <v>0</v>
      </c>
      <c r="N1199" s="17">
        <f>VLOOKUP($K1199,[1]Budget!$V:$AE,6,0)*IF($C1199="1 - Revenues",1,IF(AND($C1199="5 - Transfers",MID(J1199,15,1)="4"),1,-1))</f>
        <v>-11000</v>
      </c>
      <c r="O1199" s="17">
        <f>IFERROR(IF(RIGHT(LEFT(K1199,15),1)="4",VLOOKUP(K1199,'[1]Budget Worksheet'!A:B,2,0),-1*VLOOKUP(K1199,'[1]Budget Worksheet'!A:B,2,0)),0)</f>
        <v>0</v>
      </c>
      <c r="P1199" s="17">
        <f>VLOOKUP($K1199,[1]Budget!$V:$AE,8,0)*IF($C1199="1 - Revenues",1,IF(AND($C1199="5 - Transfers",MID($K1199,15,1)="4"),1,-1))</f>
        <v>0</v>
      </c>
      <c r="Q1199" s="17">
        <f>VLOOKUP($K1199,[1]Budget!$V:$AE,10,0)*IF($C1199="1 - Revenues",1,IF(AND($C1199="5 - Transfers",MID(K1199,15,1)="4"),1,-1))</f>
        <v>0</v>
      </c>
      <c r="S1199" s="18" t="b">
        <f>IF(LEFT(C1199,1)="1",1,-1)*SUMIF([1]Budget!V:V,'Budget Worksheet for Pivot Tabl'!K1199,[1]Budget!AC:AC)=P1199</f>
        <v>1</v>
      </c>
    </row>
    <row r="1200" spans="1:19" x14ac:dyDescent="0.25">
      <c r="A1200" t="s">
        <v>16</v>
      </c>
      <c r="B1200" t="s">
        <v>2</v>
      </c>
      <c r="C1200" t="s">
        <v>9</v>
      </c>
      <c r="D1200" t="str">
        <f t="shared" si="18"/>
        <v>OUTFLOWS</v>
      </c>
      <c r="E1200" t="s">
        <v>116</v>
      </c>
      <c r="F1200" t="s">
        <v>117</v>
      </c>
      <c r="G1200" t="s">
        <v>1769</v>
      </c>
      <c r="H1200" t="s">
        <v>1770</v>
      </c>
      <c r="I1200" t="s">
        <v>325</v>
      </c>
      <c r="J1200" t="s">
        <v>326</v>
      </c>
      <c r="K1200" t="s">
        <v>1772</v>
      </c>
      <c r="L1200" t="s">
        <v>635</v>
      </c>
      <c r="M1200" s="17">
        <f>VLOOKUP($K1200,[1]Budget!$V:$AE,5,0)*IF($C1200="1 - Revenues",1,IF(AND($C1200="5 - Transfers",MID(I1200,15,1)="4"),1,-1))</f>
        <v>0</v>
      </c>
      <c r="N1200" s="17">
        <f>VLOOKUP($K1200,[1]Budget!$V:$AE,6,0)*IF($C1200="1 - Revenues",1,IF(AND($C1200="5 - Transfers",MID(J1200,15,1)="4"),1,-1))</f>
        <v>0</v>
      </c>
      <c r="O1200" s="17">
        <f>IFERROR(IF(RIGHT(LEFT(K1200,15),1)="4",VLOOKUP(K1200,'[1]Budget Worksheet'!A:B,2,0),-1*VLOOKUP(K1200,'[1]Budget Worksheet'!A:B,2,0)),0)</f>
        <v>0</v>
      </c>
      <c r="P1200" s="17">
        <f>VLOOKUP($K1200,[1]Budget!$V:$AE,8,0)*IF($C1200="1 - Revenues",1,IF(AND($C1200="5 - Transfers",MID($K1200,15,1)="4"),1,-1))</f>
        <v>0</v>
      </c>
      <c r="Q1200" s="17">
        <f>VLOOKUP($K1200,[1]Budget!$V:$AE,10,0)*IF($C1200="1 - Revenues",1,IF(AND($C1200="5 - Transfers",MID(K1200,15,1)="4"),1,-1))</f>
        <v>0</v>
      </c>
      <c r="S1200" s="18" t="b">
        <f>IF(LEFT(C1200,1)="1",1,-1)*SUMIF([1]Budget!V:V,'Budget Worksheet for Pivot Tabl'!K1200,[1]Budget!AC:AC)=P1200</f>
        <v>1</v>
      </c>
    </row>
    <row r="1201" spans="1:19" x14ac:dyDescent="0.25">
      <c r="A1201" t="s">
        <v>16</v>
      </c>
      <c r="B1201" t="s">
        <v>2</v>
      </c>
      <c r="C1201" t="s">
        <v>9</v>
      </c>
      <c r="D1201" t="str">
        <f t="shared" si="18"/>
        <v>OUTFLOWS</v>
      </c>
      <c r="E1201" t="s">
        <v>116</v>
      </c>
      <c r="F1201" t="s">
        <v>117</v>
      </c>
      <c r="G1201" t="s">
        <v>1769</v>
      </c>
      <c r="H1201" t="s">
        <v>1770</v>
      </c>
      <c r="I1201" t="s">
        <v>325</v>
      </c>
      <c r="J1201" t="s">
        <v>326</v>
      </c>
      <c r="K1201" t="s">
        <v>1773</v>
      </c>
      <c r="L1201" t="s">
        <v>792</v>
      </c>
      <c r="M1201" s="17">
        <f>VLOOKUP($K1201,[1]Budget!$V:$AE,5,0)*IF($C1201="1 - Revenues",1,IF(AND($C1201="5 - Transfers",MID(I1201,15,1)="4"),1,-1))</f>
        <v>0</v>
      </c>
      <c r="N1201" s="17">
        <f>VLOOKUP($K1201,[1]Budget!$V:$AE,6,0)*IF($C1201="1 - Revenues",1,IF(AND($C1201="5 - Transfers",MID(J1201,15,1)="4"),1,-1))</f>
        <v>0</v>
      </c>
      <c r="O1201" s="17">
        <f>IFERROR(IF(RIGHT(LEFT(K1201,15),1)="4",VLOOKUP(K1201,'[1]Budget Worksheet'!A:B,2,0),-1*VLOOKUP(K1201,'[1]Budget Worksheet'!A:B,2,0)),0)</f>
        <v>0</v>
      </c>
      <c r="P1201" s="17">
        <f>VLOOKUP($K1201,[1]Budget!$V:$AE,8,0)*IF($C1201="1 - Revenues",1,IF(AND($C1201="5 - Transfers",MID($K1201,15,1)="4"),1,-1))</f>
        <v>0</v>
      </c>
      <c r="Q1201" s="17">
        <f>VLOOKUP($K1201,[1]Budget!$V:$AE,10,0)*IF($C1201="1 - Revenues",1,IF(AND($C1201="5 - Transfers",MID(K1201,15,1)="4"),1,-1))</f>
        <v>0</v>
      </c>
      <c r="S1201" s="18" t="b">
        <f>IF(LEFT(C1201,1)="1",1,-1)*SUMIF([1]Budget!V:V,'Budget Worksheet for Pivot Tabl'!K1201,[1]Budget!AC:AC)=P1201</f>
        <v>1</v>
      </c>
    </row>
    <row r="1202" spans="1:19" x14ac:dyDescent="0.25">
      <c r="A1202" t="s">
        <v>16</v>
      </c>
      <c r="B1202" t="s">
        <v>2</v>
      </c>
      <c r="C1202" t="s">
        <v>9</v>
      </c>
      <c r="D1202" t="str">
        <f t="shared" si="18"/>
        <v>OUTFLOWS</v>
      </c>
      <c r="E1202" t="s">
        <v>116</v>
      </c>
      <c r="F1202" t="s">
        <v>117</v>
      </c>
      <c r="G1202" t="s">
        <v>1769</v>
      </c>
      <c r="H1202" t="s">
        <v>1770</v>
      </c>
      <c r="I1202" t="s">
        <v>325</v>
      </c>
      <c r="J1202" t="s">
        <v>326</v>
      </c>
      <c r="K1202" t="s">
        <v>1774</v>
      </c>
      <c r="L1202" t="s">
        <v>1395</v>
      </c>
      <c r="M1202" s="17">
        <f>VLOOKUP($K1202,[1]Budget!$V:$AE,5,0)*IF($C1202="1 - Revenues",1,IF(AND($C1202="5 - Transfers",MID(I1202,15,1)="4"),1,-1))</f>
        <v>0</v>
      </c>
      <c r="N1202" s="17">
        <f>VLOOKUP($K1202,[1]Budget!$V:$AE,6,0)*IF($C1202="1 - Revenues",1,IF(AND($C1202="5 - Transfers",MID(J1202,15,1)="4"),1,-1))</f>
        <v>0</v>
      </c>
      <c r="O1202" s="17">
        <f>IFERROR(IF(RIGHT(LEFT(K1202,15),1)="4",VLOOKUP(K1202,'[1]Budget Worksheet'!A:B,2,0),-1*VLOOKUP(K1202,'[1]Budget Worksheet'!A:B,2,0)),0)</f>
        <v>0</v>
      </c>
      <c r="P1202" s="17">
        <f>VLOOKUP($K1202,[1]Budget!$V:$AE,8,0)*IF($C1202="1 - Revenues",1,IF(AND($C1202="5 - Transfers",MID($K1202,15,1)="4"),1,-1))</f>
        <v>0</v>
      </c>
      <c r="Q1202" s="17">
        <f>VLOOKUP($K1202,[1]Budget!$V:$AE,10,0)*IF($C1202="1 - Revenues",1,IF(AND($C1202="5 - Transfers",MID(K1202,15,1)="4"),1,-1))</f>
        <v>0</v>
      </c>
      <c r="S1202" s="18" t="b">
        <f>IF(LEFT(C1202,1)="1",1,-1)*SUMIF([1]Budget!V:V,'Budget Worksheet for Pivot Tabl'!K1202,[1]Budget!AC:AC)=P1202</f>
        <v>1</v>
      </c>
    </row>
    <row r="1203" spans="1:19" x14ac:dyDescent="0.25">
      <c r="A1203" t="s">
        <v>16</v>
      </c>
      <c r="B1203" t="s">
        <v>2</v>
      </c>
      <c r="C1203" t="s">
        <v>8</v>
      </c>
      <c r="D1203" t="str">
        <f t="shared" si="18"/>
        <v>OUTFLOWS</v>
      </c>
      <c r="E1203" t="s">
        <v>116</v>
      </c>
      <c r="F1203" t="s">
        <v>117</v>
      </c>
      <c r="G1203" t="s">
        <v>1769</v>
      </c>
      <c r="H1203" t="s">
        <v>1770</v>
      </c>
      <c r="I1203" t="s">
        <v>57</v>
      </c>
      <c r="J1203" t="s">
        <v>1775</v>
      </c>
      <c r="K1203" t="s">
        <v>1776</v>
      </c>
      <c r="L1203" t="s">
        <v>590</v>
      </c>
      <c r="M1203" s="17">
        <f>VLOOKUP($K1203,[1]Budget!$V:$AE,5,0)*IF($C1203="1 - Revenues",1,IF(AND($C1203="5 - Transfers",MID(I1203,15,1)="4"),1,-1))</f>
        <v>-304000</v>
      </c>
      <c r="N1203" s="17">
        <f>VLOOKUP($K1203,[1]Budget!$V:$AE,6,0)*IF($C1203="1 - Revenues",1,IF(AND($C1203="5 - Transfers",MID(J1203,15,1)="4"),1,-1))</f>
        <v>-257000</v>
      </c>
      <c r="O1203" s="17">
        <f>IFERROR(IF(RIGHT(LEFT(K1203,15),1)="4",VLOOKUP(K1203,'[1]Budget Worksheet'!A:B,2,0),-1*VLOOKUP(K1203,'[1]Budget Worksheet'!A:B,2,0)),0)</f>
        <v>-305301</v>
      </c>
      <c r="P1203" s="17">
        <f>VLOOKUP($K1203,[1]Budget!$V:$AE,8,0)*IF($C1203="1 - Revenues",1,IF(AND($C1203="5 - Transfers",MID($K1203,15,1)="4"),1,-1))</f>
        <v>-305301</v>
      </c>
      <c r="Q1203" s="17">
        <f>VLOOKUP($K1203,[1]Budget!$V:$AE,10,0)*IF($C1203="1 - Revenues",1,IF(AND($C1203="5 - Transfers",MID(K1203,15,1)="4"),1,-1))</f>
        <v>0</v>
      </c>
      <c r="S1203" s="18" t="b">
        <f>IF(LEFT(C1203,1)="1",1,-1)*SUMIF([1]Budget!V:V,'Budget Worksheet for Pivot Tabl'!K1203,[1]Budget!AC:AC)=P1203</f>
        <v>1</v>
      </c>
    </row>
    <row r="1204" spans="1:19" x14ac:dyDescent="0.25">
      <c r="A1204" t="s">
        <v>16</v>
      </c>
      <c r="B1204" t="s">
        <v>2</v>
      </c>
      <c r="C1204" t="s">
        <v>8</v>
      </c>
      <c r="D1204" t="str">
        <f t="shared" si="18"/>
        <v>OUTFLOWS</v>
      </c>
      <c r="E1204" t="s">
        <v>116</v>
      </c>
      <c r="F1204" t="s">
        <v>117</v>
      </c>
      <c r="G1204" t="s">
        <v>1769</v>
      </c>
      <c r="H1204" t="s">
        <v>1770</v>
      </c>
      <c r="I1204" t="s">
        <v>57</v>
      </c>
      <c r="J1204" t="s">
        <v>1775</v>
      </c>
      <c r="K1204" t="s">
        <v>1777</v>
      </c>
      <c r="L1204" t="s">
        <v>582</v>
      </c>
      <c r="M1204" s="17">
        <f>VLOOKUP($K1204,[1]Budget!$V:$AE,5,0)*IF($C1204="1 - Revenues",1,IF(AND($C1204="5 - Transfers",MID(I1204,15,1)="4"),1,-1))</f>
        <v>0</v>
      </c>
      <c r="N1204" s="17">
        <f>VLOOKUP($K1204,[1]Budget!$V:$AE,6,0)*IF($C1204="1 - Revenues",1,IF(AND($C1204="5 - Transfers",MID(J1204,15,1)="4"),1,-1))</f>
        <v>-1000</v>
      </c>
      <c r="O1204" s="17">
        <f>IFERROR(IF(RIGHT(LEFT(K1204,15),1)="4",VLOOKUP(K1204,'[1]Budget Worksheet'!A:B,2,0),-1*VLOOKUP(K1204,'[1]Budget Worksheet'!A:B,2,0)),0)</f>
        <v>0</v>
      </c>
      <c r="P1204" s="17">
        <f>VLOOKUP($K1204,[1]Budget!$V:$AE,8,0)*IF($C1204="1 - Revenues",1,IF(AND($C1204="5 - Transfers",MID($K1204,15,1)="4"),1,-1))</f>
        <v>0</v>
      </c>
      <c r="Q1204" s="17">
        <f>VLOOKUP($K1204,[1]Budget!$V:$AE,10,0)*IF($C1204="1 - Revenues",1,IF(AND($C1204="5 - Transfers",MID(K1204,15,1)="4"),1,-1))</f>
        <v>0</v>
      </c>
      <c r="S1204" s="18" t="b">
        <f>IF(LEFT(C1204,1)="1",1,-1)*SUMIF([1]Budget!V:V,'Budget Worksheet for Pivot Tabl'!K1204,[1]Budget!AC:AC)=P1204</f>
        <v>1</v>
      </c>
    </row>
    <row r="1205" spans="1:19" x14ac:dyDescent="0.25">
      <c r="A1205" t="s">
        <v>16</v>
      </c>
      <c r="B1205" t="s">
        <v>2</v>
      </c>
      <c r="C1205" t="s">
        <v>8</v>
      </c>
      <c r="D1205" t="str">
        <f t="shared" si="18"/>
        <v>OUTFLOWS</v>
      </c>
      <c r="E1205" t="s">
        <v>116</v>
      </c>
      <c r="F1205" t="s">
        <v>117</v>
      </c>
      <c r="G1205" t="s">
        <v>1769</v>
      </c>
      <c r="H1205" t="s">
        <v>1770</v>
      </c>
      <c r="I1205" t="s">
        <v>57</v>
      </c>
      <c r="J1205" t="s">
        <v>1775</v>
      </c>
      <c r="K1205" t="s">
        <v>1778</v>
      </c>
      <c r="L1205" t="s">
        <v>593</v>
      </c>
      <c r="M1205" s="17">
        <f>VLOOKUP($K1205,[1]Budget!$V:$AE,5,0)*IF($C1205="1 - Revenues",1,IF(AND($C1205="5 - Transfers",MID(I1205,15,1)="4"),1,-1))</f>
        <v>-30000</v>
      </c>
      <c r="N1205" s="17">
        <f>VLOOKUP($K1205,[1]Budget!$V:$AE,6,0)*IF($C1205="1 - Revenues",1,IF(AND($C1205="5 - Transfers",MID(J1205,15,1)="4"),1,-1))</f>
        <v>-5000</v>
      </c>
      <c r="O1205" s="17">
        <f>IFERROR(IF(RIGHT(LEFT(K1205,15),1)="4",VLOOKUP(K1205,'[1]Budget Worksheet'!A:B,2,0),-1*VLOOKUP(K1205,'[1]Budget Worksheet'!A:B,2,0)),0)</f>
        <v>-21630</v>
      </c>
      <c r="P1205" s="17">
        <f>VLOOKUP($K1205,[1]Budget!$V:$AE,8,0)*IF($C1205="1 - Revenues",1,IF(AND($C1205="5 - Transfers",MID($K1205,15,1)="4"),1,-1))</f>
        <v>-21630</v>
      </c>
      <c r="Q1205" s="17">
        <f>VLOOKUP($K1205,[1]Budget!$V:$AE,10,0)*IF($C1205="1 - Revenues",1,IF(AND($C1205="5 - Transfers",MID(K1205,15,1)="4"),1,-1))</f>
        <v>0</v>
      </c>
      <c r="S1205" s="18" t="b">
        <f>IF(LEFT(C1205,1)="1",1,-1)*SUMIF([1]Budget!V:V,'Budget Worksheet for Pivot Tabl'!K1205,[1]Budget!AC:AC)=P1205</f>
        <v>1</v>
      </c>
    </row>
    <row r="1206" spans="1:19" x14ac:dyDescent="0.25">
      <c r="A1206" t="s">
        <v>16</v>
      </c>
      <c r="B1206" t="s">
        <v>2</v>
      </c>
      <c r="C1206" t="s">
        <v>8</v>
      </c>
      <c r="D1206" t="str">
        <f t="shared" si="18"/>
        <v>OUTFLOWS</v>
      </c>
      <c r="E1206" t="s">
        <v>116</v>
      </c>
      <c r="F1206" t="s">
        <v>117</v>
      </c>
      <c r="G1206" t="s">
        <v>1769</v>
      </c>
      <c r="H1206" t="s">
        <v>1770</v>
      </c>
      <c r="I1206" t="s">
        <v>57</v>
      </c>
      <c r="J1206" t="s">
        <v>1775</v>
      </c>
      <c r="K1206" t="s">
        <v>1779</v>
      </c>
      <c r="L1206" t="s">
        <v>595</v>
      </c>
      <c r="M1206" s="17">
        <f>VLOOKUP($K1206,[1]Budget!$V:$AE,5,0)*IF($C1206="1 - Revenues",1,IF(AND($C1206="5 - Transfers",MID(I1206,15,1)="4"),1,-1))</f>
        <v>-5000</v>
      </c>
      <c r="N1206" s="17">
        <f>VLOOKUP($K1206,[1]Budget!$V:$AE,6,0)*IF($C1206="1 - Revenues",1,IF(AND($C1206="5 - Transfers",MID(J1206,15,1)="4"),1,-1))</f>
        <v>-1000</v>
      </c>
      <c r="O1206" s="17">
        <f>IFERROR(IF(RIGHT(LEFT(K1206,15),1)="4",VLOOKUP(K1206,'[1]Budget Worksheet'!A:B,2,0),-1*VLOOKUP(K1206,'[1]Budget Worksheet'!A:B,2,0)),0)</f>
        <v>-400</v>
      </c>
      <c r="P1206" s="17">
        <f>VLOOKUP($K1206,[1]Budget!$V:$AE,8,0)*IF($C1206="1 - Revenues",1,IF(AND($C1206="5 - Transfers",MID($K1206,15,1)="4"),1,-1))</f>
        <v>-400</v>
      </c>
      <c r="Q1206" s="17">
        <f>VLOOKUP($K1206,[1]Budget!$V:$AE,10,0)*IF($C1206="1 - Revenues",1,IF(AND($C1206="5 - Transfers",MID(K1206,15,1)="4"),1,-1))</f>
        <v>0</v>
      </c>
      <c r="S1206" s="18" t="b">
        <f>IF(LEFT(C1206,1)="1",1,-1)*SUMIF([1]Budget!V:V,'Budget Worksheet for Pivot Tabl'!K1206,[1]Budget!AC:AC)=P1206</f>
        <v>1</v>
      </c>
    </row>
    <row r="1207" spans="1:19" x14ac:dyDescent="0.25">
      <c r="A1207" t="s">
        <v>16</v>
      </c>
      <c r="B1207" t="s">
        <v>2</v>
      </c>
      <c r="C1207" t="s">
        <v>8</v>
      </c>
      <c r="D1207" t="str">
        <f t="shared" si="18"/>
        <v>OUTFLOWS</v>
      </c>
      <c r="E1207" t="s">
        <v>116</v>
      </c>
      <c r="F1207" t="s">
        <v>117</v>
      </c>
      <c r="G1207" t="s">
        <v>1769</v>
      </c>
      <c r="H1207" t="s">
        <v>1770</v>
      </c>
      <c r="I1207" t="s">
        <v>57</v>
      </c>
      <c r="J1207" t="s">
        <v>1775</v>
      </c>
      <c r="K1207" t="s">
        <v>1780</v>
      </c>
      <c r="L1207" t="s">
        <v>597</v>
      </c>
      <c r="M1207" s="17">
        <f>VLOOKUP($K1207,[1]Budget!$V:$AE,5,0)*IF($C1207="1 - Revenues",1,IF(AND($C1207="5 - Transfers",MID(I1207,15,1)="4"),1,-1))</f>
        <v>-2000</v>
      </c>
      <c r="N1207" s="17">
        <f>VLOOKUP($K1207,[1]Budget!$V:$AE,6,0)*IF($C1207="1 - Revenues",1,IF(AND($C1207="5 - Transfers",MID(J1207,15,1)="4"),1,-1))</f>
        <v>0</v>
      </c>
      <c r="O1207" s="17">
        <f>IFERROR(IF(RIGHT(LEFT(K1207,15),1)="4",VLOOKUP(K1207,'[1]Budget Worksheet'!A:B,2,0),-1*VLOOKUP(K1207,'[1]Budget Worksheet'!A:B,2,0)),0)</f>
        <v>-5196</v>
      </c>
      <c r="P1207" s="17">
        <f>VLOOKUP($K1207,[1]Budget!$V:$AE,8,0)*IF($C1207="1 - Revenues",1,IF(AND($C1207="5 - Transfers",MID($K1207,15,1)="4"),1,-1))</f>
        <v>-5196</v>
      </c>
      <c r="Q1207" s="17">
        <f>VLOOKUP($K1207,[1]Budget!$V:$AE,10,0)*IF($C1207="1 - Revenues",1,IF(AND($C1207="5 - Transfers",MID(K1207,15,1)="4"),1,-1))</f>
        <v>0</v>
      </c>
      <c r="S1207" s="18" t="b">
        <f>IF(LEFT(C1207,1)="1",1,-1)*SUMIF([1]Budget!V:V,'Budget Worksheet for Pivot Tabl'!K1207,[1]Budget!AC:AC)=P1207</f>
        <v>1</v>
      </c>
    </row>
    <row r="1208" spans="1:19" x14ac:dyDescent="0.25">
      <c r="A1208" t="s">
        <v>16</v>
      </c>
      <c r="B1208" t="s">
        <v>2</v>
      </c>
      <c r="C1208" t="s">
        <v>8</v>
      </c>
      <c r="D1208" t="str">
        <f t="shared" si="18"/>
        <v>OUTFLOWS</v>
      </c>
      <c r="E1208" t="s">
        <v>116</v>
      </c>
      <c r="F1208" t="s">
        <v>117</v>
      </c>
      <c r="G1208" t="s">
        <v>1769</v>
      </c>
      <c r="H1208" t="s">
        <v>1770</v>
      </c>
      <c r="I1208" t="s">
        <v>57</v>
      </c>
      <c r="J1208" t="s">
        <v>1775</v>
      </c>
      <c r="K1208" t="s">
        <v>1781</v>
      </c>
      <c r="L1208" t="s">
        <v>599</v>
      </c>
      <c r="M1208" s="17">
        <f>VLOOKUP($K1208,[1]Budget!$V:$AE,5,0)*IF($C1208="1 - Revenues",1,IF(AND($C1208="5 - Transfers",MID(I1208,15,1)="4"),1,-1))</f>
        <v>-2000</v>
      </c>
      <c r="N1208" s="17">
        <f>VLOOKUP($K1208,[1]Budget!$V:$AE,6,0)*IF($C1208="1 - Revenues",1,IF(AND($C1208="5 - Transfers",MID(J1208,15,1)="4"),1,-1))</f>
        <v>0</v>
      </c>
      <c r="O1208" s="17">
        <f>IFERROR(IF(RIGHT(LEFT(K1208,15),1)="4",VLOOKUP(K1208,'[1]Budget Worksheet'!A:B,2,0),-1*VLOOKUP(K1208,'[1]Budget Worksheet'!A:B,2,0)),0)</f>
        <v>-5720</v>
      </c>
      <c r="P1208" s="17">
        <f>VLOOKUP($K1208,[1]Budget!$V:$AE,8,0)*IF($C1208="1 - Revenues",1,IF(AND($C1208="5 - Transfers",MID($K1208,15,1)="4"),1,-1))</f>
        <v>-5720</v>
      </c>
      <c r="Q1208" s="17">
        <f>VLOOKUP($K1208,[1]Budget!$V:$AE,10,0)*IF($C1208="1 - Revenues",1,IF(AND($C1208="5 - Transfers",MID(K1208,15,1)="4"),1,-1))</f>
        <v>0</v>
      </c>
      <c r="S1208" s="18" t="b">
        <f>IF(LEFT(C1208,1)="1",1,-1)*SUMIF([1]Budget!V:V,'Budget Worksheet for Pivot Tabl'!K1208,[1]Budget!AC:AC)=P1208</f>
        <v>1</v>
      </c>
    </row>
    <row r="1209" spans="1:19" x14ac:dyDescent="0.25">
      <c r="A1209" t="s">
        <v>16</v>
      </c>
      <c r="B1209" t="s">
        <v>2</v>
      </c>
      <c r="C1209" t="s">
        <v>8</v>
      </c>
      <c r="D1209" t="str">
        <f t="shared" si="18"/>
        <v>OUTFLOWS</v>
      </c>
      <c r="E1209" t="s">
        <v>116</v>
      </c>
      <c r="F1209" t="s">
        <v>117</v>
      </c>
      <c r="G1209" t="s">
        <v>1769</v>
      </c>
      <c r="H1209" t="s">
        <v>1770</v>
      </c>
      <c r="I1209" t="s">
        <v>57</v>
      </c>
      <c r="J1209" t="s">
        <v>1775</v>
      </c>
      <c r="K1209" t="s">
        <v>1782</v>
      </c>
      <c r="L1209" t="s">
        <v>601</v>
      </c>
      <c r="M1209" s="17">
        <f>VLOOKUP($K1209,[1]Budget!$V:$AE,5,0)*IF($C1209="1 - Revenues",1,IF(AND($C1209="5 - Transfers",MID(I1209,15,1)="4"),1,-1))</f>
        <v>0</v>
      </c>
      <c r="N1209" s="17">
        <f>VLOOKUP($K1209,[1]Budget!$V:$AE,6,0)*IF($C1209="1 - Revenues",1,IF(AND($C1209="5 - Transfers",MID(J1209,15,1)="4"),1,-1))</f>
        <v>0</v>
      </c>
      <c r="O1209" s="17">
        <f>IFERROR(IF(RIGHT(LEFT(K1209,15),1)="4",VLOOKUP(K1209,'[1]Budget Worksheet'!A:B,2,0),-1*VLOOKUP(K1209,'[1]Budget Worksheet'!A:B,2,0)),0)</f>
        <v>0</v>
      </c>
      <c r="P1209" s="17">
        <f>VLOOKUP($K1209,[1]Budget!$V:$AE,8,0)*IF($C1209="1 - Revenues",1,IF(AND($C1209="5 - Transfers",MID($K1209,15,1)="4"),1,-1))</f>
        <v>0</v>
      </c>
      <c r="Q1209" s="17">
        <f>VLOOKUP($K1209,[1]Budget!$V:$AE,10,0)*IF($C1209="1 - Revenues",1,IF(AND($C1209="5 - Transfers",MID(K1209,15,1)="4"),1,-1))</f>
        <v>0</v>
      </c>
      <c r="S1209" s="18" t="b">
        <f>IF(LEFT(C1209,1)="1",1,-1)*SUMIF([1]Budget!V:V,'Budget Worksheet for Pivot Tabl'!K1209,[1]Budget!AC:AC)=P1209</f>
        <v>1</v>
      </c>
    </row>
    <row r="1210" spans="1:19" x14ac:dyDescent="0.25">
      <c r="A1210" t="s">
        <v>16</v>
      </c>
      <c r="B1210" t="s">
        <v>2</v>
      </c>
      <c r="C1210" t="s">
        <v>8</v>
      </c>
      <c r="D1210" t="str">
        <f t="shared" si="18"/>
        <v>OUTFLOWS</v>
      </c>
      <c r="E1210" t="s">
        <v>116</v>
      </c>
      <c r="F1210" t="s">
        <v>117</v>
      </c>
      <c r="G1210" t="s">
        <v>1769</v>
      </c>
      <c r="H1210" t="s">
        <v>1770</v>
      </c>
      <c r="I1210" t="s">
        <v>57</v>
      </c>
      <c r="J1210" t="s">
        <v>1775</v>
      </c>
      <c r="K1210" t="s">
        <v>1783</v>
      </c>
      <c r="L1210" t="s">
        <v>603</v>
      </c>
      <c r="M1210" s="17">
        <f>VLOOKUP($K1210,[1]Budget!$V:$AE,5,0)*IF($C1210="1 - Revenues",1,IF(AND($C1210="5 - Transfers",MID(I1210,15,1)="4"),1,-1))</f>
        <v>0</v>
      </c>
      <c r="N1210" s="17">
        <f>VLOOKUP($K1210,[1]Budget!$V:$AE,6,0)*IF($C1210="1 - Revenues",1,IF(AND($C1210="5 - Transfers",MID(J1210,15,1)="4"),1,-1))</f>
        <v>0</v>
      </c>
      <c r="O1210" s="17">
        <f>IFERROR(IF(RIGHT(LEFT(K1210,15),1)="4",VLOOKUP(K1210,'[1]Budget Worksheet'!A:B,2,0),-1*VLOOKUP(K1210,'[1]Budget Worksheet'!A:B,2,0)),0)</f>
        <v>0</v>
      </c>
      <c r="P1210" s="17">
        <f>VLOOKUP($K1210,[1]Budget!$V:$AE,8,0)*IF($C1210="1 - Revenues",1,IF(AND($C1210="5 - Transfers",MID($K1210,15,1)="4"),1,-1))</f>
        <v>0</v>
      </c>
      <c r="Q1210" s="17">
        <f>VLOOKUP($K1210,[1]Budget!$V:$AE,10,0)*IF($C1210="1 - Revenues",1,IF(AND($C1210="5 - Transfers",MID(K1210,15,1)="4"),1,-1))</f>
        <v>0</v>
      </c>
      <c r="S1210" s="18" t="b">
        <f>IF(LEFT(C1210,1)="1",1,-1)*SUMIF([1]Budget!V:V,'Budget Worksheet for Pivot Tabl'!K1210,[1]Budget!AC:AC)=P1210</f>
        <v>1</v>
      </c>
    </row>
    <row r="1211" spans="1:19" x14ac:dyDescent="0.25">
      <c r="A1211" t="s">
        <v>16</v>
      </c>
      <c r="B1211" t="s">
        <v>2</v>
      </c>
      <c r="C1211" t="s">
        <v>8</v>
      </c>
      <c r="D1211" t="str">
        <f t="shared" si="18"/>
        <v>OUTFLOWS</v>
      </c>
      <c r="E1211" t="s">
        <v>116</v>
      </c>
      <c r="F1211" t="s">
        <v>117</v>
      </c>
      <c r="G1211" t="s">
        <v>1769</v>
      </c>
      <c r="H1211" t="s">
        <v>1770</v>
      </c>
      <c r="I1211" t="s">
        <v>57</v>
      </c>
      <c r="J1211" t="s">
        <v>1775</v>
      </c>
      <c r="K1211" t="s">
        <v>1784</v>
      </c>
      <c r="L1211" t="s">
        <v>470</v>
      </c>
      <c r="M1211" s="17">
        <f>VLOOKUP($K1211,[1]Budget!$V:$AE,5,0)*IF($C1211="1 - Revenues",1,IF(AND($C1211="5 - Transfers",MID(I1211,15,1)="4"),1,-1))</f>
        <v>-54000</v>
      </c>
      <c r="N1211" s="17">
        <f>VLOOKUP($K1211,[1]Budget!$V:$AE,6,0)*IF($C1211="1 - Revenues",1,IF(AND($C1211="5 - Transfers",MID(J1211,15,1)="4"),1,-1))</f>
        <v>-50000</v>
      </c>
      <c r="O1211" s="17">
        <f>IFERROR(IF(RIGHT(LEFT(K1211,15),1)="4",VLOOKUP(K1211,'[1]Budget Worksheet'!A:B,2,0),-1*VLOOKUP(K1211,'[1]Budget Worksheet'!A:B,2,0)),0)</f>
        <v>-63453</v>
      </c>
      <c r="P1211" s="17">
        <f>VLOOKUP($K1211,[1]Budget!$V:$AE,8,0)*IF($C1211="1 - Revenues",1,IF(AND($C1211="5 - Transfers",MID($K1211,15,1)="4"),1,-1))</f>
        <v>-56000</v>
      </c>
      <c r="Q1211" s="17">
        <f>VLOOKUP($K1211,[1]Budget!$V:$AE,10,0)*IF($C1211="1 - Revenues",1,IF(AND($C1211="5 - Transfers",MID(K1211,15,1)="4"),1,-1))</f>
        <v>7453</v>
      </c>
      <c r="S1211" s="18" t="b">
        <f>IF(LEFT(C1211,1)="1",1,-1)*SUMIF([1]Budget!V:V,'Budget Worksheet for Pivot Tabl'!K1211,[1]Budget!AC:AC)=P1211</f>
        <v>1</v>
      </c>
    </row>
    <row r="1212" spans="1:19" x14ac:dyDescent="0.25">
      <c r="A1212" t="s">
        <v>16</v>
      </c>
      <c r="B1212" t="s">
        <v>2</v>
      </c>
      <c r="C1212" t="s">
        <v>8</v>
      </c>
      <c r="D1212" t="str">
        <f t="shared" si="18"/>
        <v>OUTFLOWS</v>
      </c>
      <c r="E1212" t="s">
        <v>116</v>
      </c>
      <c r="F1212" t="s">
        <v>117</v>
      </c>
      <c r="G1212" t="s">
        <v>1769</v>
      </c>
      <c r="H1212" t="s">
        <v>1770</v>
      </c>
      <c r="I1212" t="s">
        <v>57</v>
      </c>
      <c r="J1212" t="s">
        <v>1775</v>
      </c>
      <c r="K1212" t="s">
        <v>1785</v>
      </c>
      <c r="L1212" t="s">
        <v>606</v>
      </c>
      <c r="M1212" s="17">
        <f>VLOOKUP($K1212,[1]Budget!$V:$AE,5,0)*IF($C1212="1 - Revenues",1,IF(AND($C1212="5 - Transfers",MID(I1212,15,1)="4"),1,-1))</f>
        <v>-28000</v>
      </c>
      <c r="N1212" s="17">
        <f>VLOOKUP($K1212,[1]Budget!$V:$AE,6,0)*IF($C1212="1 - Revenues",1,IF(AND($C1212="5 - Transfers",MID(J1212,15,1)="4"),1,-1))</f>
        <v>-23000</v>
      </c>
      <c r="O1212" s="17">
        <f>IFERROR(IF(RIGHT(LEFT(K1212,15),1)="4",VLOOKUP(K1212,'[1]Budget Worksheet'!A:B,2,0),-1*VLOOKUP(K1212,'[1]Budget Worksheet'!A:B,2,0)),0)</f>
        <v>-29422</v>
      </c>
      <c r="P1212" s="17">
        <f>VLOOKUP($K1212,[1]Budget!$V:$AE,8,0)*IF($C1212="1 - Revenues",1,IF(AND($C1212="5 - Transfers",MID($K1212,15,1)="4"),1,-1))</f>
        <v>-29422</v>
      </c>
      <c r="Q1212" s="17">
        <f>VLOOKUP($K1212,[1]Budget!$V:$AE,10,0)*IF($C1212="1 - Revenues",1,IF(AND($C1212="5 - Transfers",MID(K1212,15,1)="4"),1,-1))</f>
        <v>0</v>
      </c>
      <c r="S1212" s="18" t="b">
        <f>IF(LEFT(C1212,1)="1",1,-1)*SUMIF([1]Budget!V:V,'Budget Worksheet for Pivot Tabl'!K1212,[1]Budget!AC:AC)=P1212</f>
        <v>1</v>
      </c>
    </row>
    <row r="1213" spans="1:19" x14ac:dyDescent="0.25">
      <c r="A1213" t="s">
        <v>16</v>
      </c>
      <c r="B1213" t="s">
        <v>2</v>
      </c>
      <c r="C1213" t="s">
        <v>8</v>
      </c>
      <c r="D1213" t="str">
        <f t="shared" si="18"/>
        <v>OUTFLOWS</v>
      </c>
      <c r="E1213" t="s">
        <v>116</v>
      </c>
      <c r="F1213" t="s">
        <v>117</v>
      </c>
      <c r="G1213" t="s">
        <v>1769</v>
      </c>
      <c r="H1213" t="s">
        <v>1770</v>
      </c>
      <c r="I1213" t="s">
        <v>57</v>
      </c>
      <c r="J1213" t="s">
        <v>1775</v>
      </c>
      <c r="K1213" t="s">
        <v>1786</v>
      </c>
      <c r="L1213" t="s">
        <v>608</v>
      </c>
      <c r="M1213" s="17">
        <f>VLOOKUP($K1213,[1]Budget!$V:$AE,5,0)*IF($C1213="1 - Revenues",1,IF(AND($C1213="5 - Transfers",MID(I1213,15,1)="4"),1,-1))</f>
        <v>-51000</v>
      </c>
      <c r="N1213" s="17">
        <f>VLOOKUP($K1213,[1]Budget!$V:$AE,6,0)*IF($C1213="1 - Revenues",1,IF(AND($C1213="5 - Transfers",MID(J1213,15,1)="4"),1,-1))</f>
        <v>-35000</v>
      </c>
      <c r="O1213" s="17">
        <f>IFERROR(IF(RIGHT(LEFT(K1213,15),1)="4",VLOOKUP(K1213,'[1]Budget Worksheet'!A:B,2,0),-1*VLOOKUP(K1213,'[1]Budget Worksheet'!A:B,2,0)),0)</f>
        <v>-46200</v>
      </c>
      <c r="P1213" s="17">
        <f>VLOOKUP($K1213,[1]Budget!$V:$AE,8,0)*IF($C1213="1 - Revenues",1,IF(AND($C1213="5 - Transfers",MID($K1213,15,1)="4"),1,-1))</f>
        <v>-46200</v>
      </c>
      <c r="Q1213" s="17">
        <f>VLOOKUP($K1213,[1]Budget!$V:$AE,10,0)*IF($C1213="1 - Revenues",1,IF(AND($C1213="5 - Transfers",MID(K1213,15,1)="4"),1,-1))</f>
        <v>0</v>
      </c>
      <c r="S1213" s="18" t="b">
        <f>IF(LEFT(C1213,1)="1",1,-1)*SUMIF([1]Budget!V:V,'Budget Worksheet for Pivot Tabl'!K1213,[1]Budget!AC:AC)=P1213</f>
        <v>1</v>
      </c>
    </row>
    <row r="1214" spans="1:19" x14ac:dyDescent="0.25">
      <c r="A1214" t="s">
        <v>16</v>
      </c>
      <c r="B1214" t="s">
        <v>2</v>
      </c>
      <c r="C1214" t="s">
        <v>8</v>
      </c>
      <c r="D1214" t="str">
        <f t="shared" si="18"/>
        <v>OUTFLOWS</v>
      </c>
      <c r="E1214" t="s">
        <v>116</v>
      </c>
      <c r="F1214" t="s">
        <v>117</v>
      </c>
      <c r="G1214" t="s">
        <v>1769</v>
      </c>
      <c r="H1214" t="s">
        <v>1770</v>
      </c>
      <c r="I1214" t="s">
        <v>57</v>
      </c>
      <c r="J1214" t="s">
        <v>1775</v>
      </c>
      <c r="K1214" t="s">
        <v>1787</v>
      </c>
      <c r="L1214" t="s">
        <v>610</v>
      </c>
      <c r="M1214" s="17">
        <f>VLOOKUP($K1214,[1]Budget!$V:$AE,5,0)*IF($C1214="1 - Revenues",1,IF(AND($C1214="5 - Transfers",MID(I1214,15,1)="4"),1,-1))</f>
        <v>-5000</v>
      </c>
      <c r="N1214" s="17">
        <f>VLOOKUP($K1214,[1]Budget!$V:$AE,6,0)*IF($C1214="1 - Revenues",1,IF(AND($C1214="5 - Transfers",MID(J1214,15,1)="4"),1,-1))</f>
        <v>-4000</v>
      </c>
      <c r="O1214" s="17">
        <f>IFERROR(IF(RIGHT(LEFT(K1214,15),1)="4",VLOOKUP(K1214,'[1]Budget Worksheet'!A:B,2,0),-1*VLOOKUP(K1214,'[1]Budget Worksheet'!A:B,2,0)),0)</f>
        <v>-5272</v>
      </c>
      <c r="P1214" s="17">
        <f>VLOOKUP($K1214,[1]Budget!$V:$AE,8,0)*IF($C1214="1 - Revenues",1,IF(AND($C1214="5 - Transfers",MID($K1214,15,1)="4"),1,-1))</f>
        <v>-5272</v>
      </c>
      <c r="Q1214" s="17">
        <f>VLOOKUP($K1214,[1]Budget!$V:$AE,10,0)*IF($C1214="1 - Revenues",1,IF(AND($C1214="5 - Transfers",MID(K1214,15,1)="4"),1,-1))</f>
        <v>0</v>
      </c>
      <c r="S1214" s="18" t="b">
        <f>IF(LEFT(C1214,1)="1",1,-1)*SUMIF([1]Budget!V:V,'Budget Worksheet for Pivot Tabl'!K1214,[1]Budget!AC:AC)=P1214</f>
        <v>1</v>
      </c>
    </row>
    <row r="1215" spans="1:19" x14ac:dyDescent="0.25">
      <c r="A1215" t="s">
        <v>16</v>
      </c>
      <c r="B1215" t="s">
        <v>2</v>
      </c>
      <c r="C1215" t="s">
        <v>8</v>
      </c>
      <c r="D1215" t="str">
        <f t="shared" si="18"/>
        <v>OUTFLOWS</v>
      </c>
      <c r="E1215" t="s">
        <v>116</v>
      </c>
      <c r="F1215" t="s">
        <v>117</v>
      </c>
      <c r="G1215" t="s">
        <v>1769</v>
      </c>
      <c r="H1215" t="s">
        <v>1770</v>
      </c>
      <c r="I1215" t="s">
        <v>57</v>
      </c>
      <c r="J1215" t="s">
        <v>1775</v>
      </c>
      <c r="K1215" t="s">
        <v>1788</v>
      </c>
      <c r="L1215" t="s">
        <v>612</v>
      </c>
      <c r="M1215" s="17">
        <f>VLOOKUP($K1215,[1]Budget!$V:$AE,5,0)*IF($C1215="1 - Revenues",1,IF(AND($C1215="5 - Transfers",MID(I1215,15,1)="4"),1,-1))</f>
        <v>-1000</v>
      </c>
      <c r="N1215" s="17">
        <f>VLOOKUP($K1215,[1]Budget!$V:$AE,6,0)*IF($C1215="1 - Revenues",1,IF(AND($C1215="5 - Transfers",MID(J1215,15,1)="4"),1,-1))</f>
        <v>-1000</v>
      </c>
      <c r="O1215" s="17">
        <f>IFERROR(IF(RIGHT(LEFT(K1215,15),1)="4",VLOOKUP(K1215,'[1]Budget Worksheet'!A:B,2,0),-1*VLOOKUP(K1215,'[1]Budget Worksheet'!A:B,2,0)),0)</f>
        <v>-920</v>
      </c>
      <c r="P1215" s="17">
        <f>VLOOKUP($K1215,[1]Budget!$V:$AE,8,0)*IF($C1215="1 - Revenues",1,IF(AND($C1215="5 - Transfers",MID($K1215,15,1)="4"),1,-1))</f>
        <v>-920</v>
      </c>
      <c r="Q1215" s="17">
        <f>VLOOKUP($K1215,[1]Budget!$V:$AE,10,0)*IF($C1215="1 - Revenues",1,IF(AND($C1215="5 - Transfers",MID(K1215,15,1)="4"),1,-1))</f>
        <v>0</v>
      </c>
      <c r="S1215" s="18" t="b">
        <f>IF(LEFT(C1215,1)="1",1,-1)*SUMIF([1]Budget!V:V,'Budget Worksheet for Pivot Tabl'!K1215,[1]Budget!AC:AC)=P1215</f>
        <v>1</v>
      </c>
    </row>
    <row r="1216" spans="1:19" x14ac:dyDescent="0.25">
      <c r="A1216" t="s">
        <v>16</v>
      </c>
      <c r="B1216" t="s">
        <v>2</v>
      </c>
      <c r="C1216" t="s">
        <v>8</v>
      </c>
      <c r="D1216" t="str">
        <f t="shared" si="18"/>
        <v>OUTFLOWS</v>
      </c>
      <c r="E1216" t="s">
        <v>116</v>
      </c>
      <c r="F1216" t="s">
        <v>117</v>
      </c>
      <c r="G1216" t="s">
        <v>1769</v>
      </c>
      <c r="H1216" t="s">
        <v>1770</v>
      </c>
      <c r="I1216" t="s">
        <v>57</v>
      </c>
      <c r="J1216" t="s">
        <v>1775</v>
      </c>
      <c r="K1216" t="s">
        <v>1789</v>
      </c>
      <c r="L1216" t="s">
        <v>614</v>
      </c>
      <c r="M1216" s="17">
        <f>VLOOKUP($K1216,[1]Budget!$V:$AE,5,0)*IF($C1216="1 - Revenues",1,IF(AND($C1216="5 - Transfers",MID(I1216,15,1)="4"),1,-1))</f>
        <v>0</v>
      </c>
      <c r="N1216" s="17">
        <f>VLOOKUP($K1216,[1]Budget!$V:$AE,6,0)*IF($C1216="1 - Revenues",1,IF(AND($C1216="5 - Transfers",MID(J1216,15,1)="4"),1,-1))</f>
        <v>0</v>
      </c>
      <c r="O1216" s="17">
        <f>IFERROR(IF(RIGHT(LEFT(K1216,15),1)="4",VLOOKUP(K1216,'[1]Budget Worksheet'!A:B,2,0),-1*VLOOKUP(K1216,'[1]Budget Worksheet'!A:B,2,0)),0)</f>
        <v>-352</v>
      </c>
      <c r="P1216" s="17">
        <f>VLOOKUP($K1216,[1]Budget!$V:$AE,8,0)*IF($C1216="1 - Revenues",1,IF(AND($C1216="5 - Transfers",MID($K1216,15,1)="4"),1,-1))</f>
        <v>-352</v>
      </c>
      <c r="Q1216" s="17">
        <f>VLOOKUP($K1216,[1]Budget!$V:$AE,10,0)*IF($C1216="1 - Revenues",1,IF(AND($C1216="5 - Transfers",MID(K1216,15,1)="4"),1,-1))</f>
        <v>0</v>
      </c>
      <c r="S1216" s="18" t="b">
        <f>IF(LEFT(C1216,1)="1",1,-1)*SUMIF([1]Budget!V:V,'Budget Worksheet for Pivot Tabl'!K1216,[1]Budget!AC:AC)=P1216</f>
        <v>1</v>
      </c>
    </row>
    <row r="1217" spans="1:19" x14ac:dyDescent="0.25">
      <c r="A1217" t="s">
        <v>16</v>
      </c>
      <c r="B1217" t="s">
        <v>2</v>
      </c>
      <c r="C1217" t="s">
        <v>8</v>
      </c>
      <c r="D1217" t="str">
        <f t="shared" si="18"/>
        <v>OUTFLOWS</v>
      </c>
      <c r="E1217" t="s">
        <v>116</v>
      </c>
      <c r="F1217" t="s">
        <v>117</v>
      </c>
      <c r="G1217" t="s">
        <v>1769</v>
      </c>
      <c r="H1217" t="s">
        <v>1770</v>
      </c>
      <c r="I1217" t="s">
        <v>57</v>
      </c>
      <c r="J1217" t="s">
        <v>1775</v>
      </c>
      <c r="K1217" t="s">
        <v>1790</v>
      </c>
      <c r="L1217" t="s">
        <v>616</v>
      </c>
      <c r="M1217" s="17">
        <f>VLOOKUP($K1217,[1]Budget!$V:$AE,5,0)*IF($C1217="1 - Revenues",1,IF(AND($C1217="5 - Transfers",MID(I1217,15,1)="4"),1,-1))</f>
        <v>-11000</v>
      </c>
      <c r="N1217" s="17">
        <f>VLOOKUP($K1217,[1]Budget!$V:$AE,6,0)*IF($C1217="1 - Revenues",1,IF(AND($C1217="5 - Transfers",MID(J1217,15,1)="4"),1,-1))</f>
        <v>-11000</v>
      </c>
      <c r="O1217" s="17">
        <f>IFERROR(IF(RIGHT(LEFT(K1217,15),1)="4",VLOOKUP(K1217,'[1]Budget Worksheet'!A:B,2,0),-1*VLOOKUP(K1217,'[1]Budget Worksheet'!A:B,2,0)),0)</f>
        <v>-10800</v>
      </c>
      <c r="P1217" s="17">
        <f>VLOOKUP($K1217,[1]Budget!$V:$AE,8,0)*IF($C1217="1 - Revenues",1,IF(AND($C1217="5 - Transfers",MID($K1217,15,1)="4"),1,-1))</f>
        <v>-14000</v>
      </c>
      <c r="Q1217" s="17">
        <f>VLOOKUP($K1217,[1]Budget!$V:$AE,10,0)*IF($C1217="1 - Revenues",1,IF(AND($C1217="5 - Transfers",MID(K1217,15,1)="4"),1,-1))</f>
        <v>-3200</v>
      </c>
      <c r="S1217" s="18" t="b">
        <f>IF(LEFT(C1217,1)="1",1,-1)*SUMIF([1]Budget!V:V,'Budget Worksheet for Pivot Tabl'!K1217,[1]Budget!AC:AC)=P1217</f>
        <v>1</v>
      </c>
    </row>
    <row r="1218" spans="1:19" x14ac:dyDescent="0.25">
      <c r="A1218" t="s">
        <v>16</v>
      </c>
      <c r="B1218" t="s">
        <v>2</v>
      </c>
      <c r="C1218" t="s">
        <v>8</v>
      </c>
      <c r="D1218" t="str">
        <f t="shared" si="18"/>
        <v>OUTFLOWS</v>
      </c>
      <c r="E1218" t="s">
        <v>116</v>
      </c>
      <c r="F1218" t="s">
        <v>117</v>
      </c>
      <c r="G1218" t="s">
        <v>1769</v>
      </c>
      <c r="H1218" t="s">
        <v>1770</v>
      </c>
      <c r="I1218" t="s">
        <v>57</v>
      </c>
      <c r="J1218" t="s">
        <v>1775</v>
      </c>
      <c r="K1218" t="s">
        <v>1791</v>
      </c>
      <c r="L1218" t="s">
        <v>618</v>
      </c>
      <c r="M1218" s="17">
        <f>VLOOKUP($K1218,[1]Budget!$V:$AE,5,0)*IF($C1218="1 - Revenues",1,IF(AND($C1218="5 - Transfers",MID(I1218,15,1)="4"),1,-1))</f>
        <v>-1000</v>
      </c>
      <c r="N1218" s="17">
        <f>VLOOKUP($K1218,[1]Budget!$V:$AE,6,0)*IF($C1218="1 - Revenues",1,IF(AND($C1218="5 - Transfers",MID(J1218,15,1)="4"),1,-1))</f>
        <v>-1000</v>
      </c>
      <c r="O1218" s="17">
        <f>IFERROR(IF(RIGHT(LEFT(K1218,15),1)="4",VLOOKUP(K1218,'[1]Budget Worksheet'!A:B,2,0),-1*VLOOKUP(K1218,'[1]Budget Worksheet'!A:B,2,0)),0)</f>
        <v>-1621</v>
      </c>
      <c r="P1218" s="17">
        <f>VLOOKUP($K1218,[1]Budget!$V:$AE,8,0)*IF($C1218="1 - Revenues",1,IF(AND($C1218="5 - Transfers",MID($K1218,15,1)="4"),1,-1))</f>
        <v>-1621</v>
      </c>
      <c r="Q1218" s="17">
        <f>VLOOKUP($K1218,[1]Budget!$V:$AE,10,0)*IF($C1218="1 - Revenues",1,IF(AND($C1218="5 - Transfers",MID(K1218,15,1)="4"),1,-1))</f>
        <v>0</v>
      </c>
      <c r="S1218" s="18" t="b">
        <f>IF(LEFT(C1218,1)="1",1,-1)*SUMIF([1]Budget!V:V,'Budget Worksheet for Pivot Tabl'!K1218,[1]Budget!AC:AC)=P1218</f>
        <v>1</v>
      </c>
    </row>
    <row r="1219" spans="1:19" x14ac:dyDescent="0.25">
      <c r="A1219" t="s">
        <v>16</v>
      </c>
      <c r="B1219" t="s">
        <v>2</v>
      </c>
      <c r="C1219" t="s">
        <v>8</v>
      </c>
      <c r="D1219" t="str">
        <f t="shared" ref="D1219:D1282" si="19">IF(C1219="1 - Revenues","INFLOWS","OUTFLOWS")</f>
        <v>OUTFLOWS</v>
      </c>
      <c r="E1219" t="s">
        <v>116</v>
      </c>
      <c r="F1219" t="s">
        <v>117</v>
      </c>
      <c r="G1219" t="s">
        <v>1769</v>
      </c>
      <c r="H1219" t="s">
        <v>1770</v>
      </c>
      <c r="I1219" t="s">
        <v>57</v>
      </c>
      <c r="J1219" t="s">
        <v>1775</v>
      </c>
      <c r="K1219" t="s">
        <v>1792</v>
      </c>
      <c r="L1219" t="s">
        <v>620</v>
      </c>
      <c r="M1219" s="17">
        <f>VLOOKUP($K1219,[1]Budget!$V:$AE,5,0)*IF($C1219="1 - Revenues",1,IF(AND($C1219="5 - Transfers",MID(I1219,15,1)="4"),1,-1))</f>
        <v>-17000</v>
      </c>
      <c r="N1219" s="17">
        <f>VLOOKUP($K1219,[1]Budget!$V:$AE,6,0)*IF($C1219="1 - Revenues",1,IF(AND($C1219="5 - Transfers",MID(J1219,15,1)="4"),1,-1))</f>
        <v>-12000</v>
      </c>
      <c r="O1219" s="17">
        <f>IFERROR(IF(RIGHT(LEFT(K1219,15),1)="4",VLOOKUP(K1219,'[1]Budget Worksheet'!A:B,2,0),-1*VLOOKUP(K1219,'[1]Budget Worksheet'!A:B,2,0)),0)</f>
        <v>-18155</v>
      </c>
      <c r="P1219" s="17">
        <f>VLOOKUP($K1219,[1]Budget!$V:$AE,8,0)*IF($C1219="1 - Revenues",1,IF(AND($C1219="5 - Transfers",MID($K1219,15,1)="4"),1,-1))</f>
        <v>-18155</v>
      </c>
      <c r="Q1219" s="17">
        <f>VLOOKUP($K1219,[1]Budget!$V:$AE,10,0)*IF($C1219="1 - Revenues",1,IF(AND($C1219="5 - Transfers",MID(K1219,15,1)="4"),1,-1))</f>
        <v>0</v>
      </c>
      <c r="S1219" s="18" t="b">
        <f>IF(LEFT(C1219,1)="1",1,-1)*SUMIF([1]Budget!V:V,'Budget Worksheet for Pivot Tabl'!K1219,[1]Budget!AC:AC)=P1219</f>
        <v>1</v>
      </c>
    </row>
    <row r="1220" spans="1:19" x14ac:dyDescent="0.25">
      <c r="A1220" t="s">
        <v>16</v>
      </c>
      <c r="B1220" t="s">
        <v>2</v>
      </c>
      <c r="C1220" t="s">
        <v>8</v>
      </c>
      <c r="D1220" t="str">
        <f t="shared" si="19"/>
        <v>OUTFLOWS</v>
      </c>
      <c r="E1220" t="s">
        <v>116</v>
      </c>
      <c r="F1220" t="s">
        <v>117</v>
      </c>
      <c r="G1220" t="s">
        <v>1769</v>
      </c>
      <c r="H1220" t="s">
        <v>1770</v>
      </c>
      <c r="I1220" t="s">
        <v>57</v>
      </c>
      <c r="J1220" t="s">
        <v>1775</v>
      </c>
      <c r="K1220" t="s">
        <v>1793</v>
      </c>
      <c r="L1220" t="s">
        <v>1020</v>
      </c>
      <c r="M1220" s="17">
        <f>VLOOKUP($K1220,[1]Budget!$V:$AE,5,0)*IF($C1220="1 - Revenues",1,IF(AND($C1220="5 - Transfers",MID(I1220,15,1)="4"),1,-1))</f>
        <v>-2000</v>
      </c>
      <c r="N1220" s="17">
        <f>VLOOKUP($K1220,[1]Budget!$V:$AE,6,0)*IF($C1220="1 - Revenues",1,IF(AND($C1220="5 - Transfers",MID(J1220,15,1)="4"),1,-1))</f>
        <v>-1000</v>
      </c>
      <c r="O1220" s="17">
        <f>IFERROR(IF(RIGHT(LEFT(K1220,15),1)="4",VLOOKUP(K1220,'[1]Budget Worksheet'!A:B,2,0),-1*VLOOKUP(K1220,'[1]Budget Worksheet'!A:B,2,0)),0)</f>
        <v>-900</v>
      </c>
      <c r="P1220" s="17">
        <f>VLOOKUP($K1220,[1]Budget!$V:$AE,8,0)*IF($C1220="1 - Revenues",1,IF(AND($C1220="5 - Transfers",MID($K1220,15,1)="4"),1,-1))</f>
        <v>-900</v>
      </c>
      <c r="Q1220" s="17">
        <f>VLOOKUP($K1220,[1]Budget!$V:$AE,10,0)*IF($C1220="1 - Revenues",1,IF(AND($C1220="5 - Transfers",MID(K1220,15,1)="4"),1,-1))</f>
        <v>0</v>
      </c>
      <c r="S1220" s="18" t="b">
        <f>IF(LEFT(C1220,1)="1",1,-1)*SUMIF([1]Budget!V:V,'Budget Worksheet for Pivot Tabl'!K1220,[1]Budget!AC:AC)=P1220</f>
        <v>1</v>
      </c>
    </row>
    <row r="1221" spans="1:19" x14ac:dyDescent="0.25">
      <c r="A1221" t="s">
        <v>16</v>
      </c>
      <c r="B1221" t="s">
        <v>2</v>
      </c>
      <c r="C1221" t="s">
        <v>8</v>
      </c>
      <c r="D1221" t="str">
        <f t="shared" si="19"/>
        <v>OUTFLOWS</v>
      </c>
      <c r="E1221" t="s">
        <v>116</v>
      </c>
      <c r="F1221" t="s">
        <v>117</v>
      </c>
      <c r="G1221" t="s">
        <v>1769</v>
      </c>
      <c r="H1221" t="s">
        <v>1770</v>
      </c>
      <c r="I1221" t="s">
        <v>57</v>
      </c>
      <c r="J1221" t="s">
        <v>1775</v>
      </c>
      <c r="K1221" t="s">
        <v>1794</v>
      </c>
      <c r="L1221" t="s">
        <v>472</v>
      </c>
      <c r="M1221" s="17">
        <f>VLOOKUP($K1221,[1]Budget!$V:$AE,5,0)*IF($C1221="1 - Revenues",1,IF(AND($C1221="5 - Transfers",MID(I1221,15,1)="4"),1,-1))</f>
        <v>-5000</v>
      </c>
      <c r="N1221" s="17">
        <f>VLOOKUP($K1221,[1]Budget!$V:$AE,6,0)*IF($C1221="1 - Revenues",1,IF(AND($C1221="5 - Transfers",MID(J1221,15,1)="4"),1,-1))</f>
        <v>-4000</v>
      </c>
      <c r="O1221" s="17">
        <f>IFERROR(IF(RIGHT(LEFT(K1221,15),1)="4",VLOOKUP(K1221,'[1]Budget Worksheet'!A:B,2,0),-1*VLOOKUP(K1221,'[1]Budget Worksheet'!A:B,2,0)),0)</f>
        <v>-4767</v>
      </c>
      <c r="P1221" s="17">
        <f>VLOOKUP($K1221,[1]Budget!$V:$AE,8,0)*IF($C1221="1 - Revenues",1,IF(AND($C1221="5 - Transfers",MID($K1221,15,1)="4"),1,-1))</f>
        <v>-4767</v>
      </c>
      <c r="Q1221" s="17">
        <f>VLOOKUP($K1221,[1]Budget!$V:$AE,10,0)*IF($C1221="1 - Revenues",1,IF(AND($C1221="5 - Transfers",MID(K1221,15,1)="4"),1,-1))</f>
        <v>0</v>
      </c>
      <c r="S1221" s="18" t="b">
        <f>IF(LEFT(C1221,1)="1",1,-1)*SUMIF([1]Budget!V:V,'Budget Worksheet for Pivot Tabl'!K1221,[1]Budget!AC:AC)=P1221</f>
        <v>1</v>
      </c>
    </row>
    <row r="1222" spans="1:19" x14ac:dyDescent="0.25">
      <c r="A1222" t="s">
        <v>16</v>
      </c>
      <c r="B1222" t="s">
        <v>2</v>
      </c>
      <c r="C1222" t="s">
        <v>8</v>
      </c>
      <c r="D1222" t="str">
        <f t="shared" si="19"/>
        <v>OUTFLOWS</v>
      </c>
      <c r="E1222" t="s">
        <v>116</v>
      </c>
      <c r="F1222" t="s">
        <v>117</v>
      </c>
      <c r="G1222" t="s">
        <v>1769</v>
      </c>
      <c r="H1222" t="s">
        <v>1770</v>
      </c>
      <c r="I1222" t="s">
        <v>57</v>
      </c>
      <c r="J1222" t="s">
        <v>1775</v>
      </c>
      <c r="K1222" t="s">
        <v>1795</v>
      </c>
      <c r="L1222" t="s">
        <v>625</v>
      </c>
      <c r="M1222" s="17">
        <f>VLOOKUP($K1222,[1]Budget!$V:$AE,5,0)*IF($C1222="1 - Revenues",1,IF(AND($C1222="5 - Transfers",MID(I1222,15,1)="4"),1,-1))</f>
        <v>0</v>
      </c>
      <c r="N1222" s="17">
        <f>VLOOKUP($K1222,[1]Budget!$V:$AE,6,0)*IF($C1222="1 - Revenues",1,IF(AND($C1222="5 - Transfers",MID(J1222,15,1)="4"),1,-1))</f>
        <v>0</v>
      </c>
      <c r="O1222" s="17">
        <f>IFERROR(IF(RIGHT(LEFT(K1222,15),1)="4",VLOOKUP(K1222,'[1]Budget Worksheet'!A:B,2,0),-1*VLOOKUP(K1222,'[1]Budget Worksheet'!A:B,2,0)),0)</f>
        <v>0</v>
      </c>
      <c r="P1222" s="17">
        <f>VLOOKUP($K1222,[1]Budget!$V:$AE,8,0)*IF($C1222="1 - Revenues",1,IF(AND($C1222="5 - Transfers",MID($K1222,15,1)="4"),1,-1))</f>
        <v>0</v>
      </c>
      <c r="Q1222" s="17">
        <f>VLOOKUP($K1222,[1]Budget!$V:$AE,10,0)*IF($C1222="1 - Revenues",1,IF(AND($C1222="5 - Transfers",MID(K1222,15,1)="4"),1,-1))</f>
        <v>0</v>
      </c>
      <c r="S1222" s="18" t="b">
        <f>IF(LEFT(C1222,1)="1",1,-1)*SUMIF([1]Budget!V:V,'Budget Worksheet for Pivot Tabl'!K1222,[1]Budget!AC:AC)=P1222</f>
        <v>1</v>
      </c>
    </row>
    <row r="1223" spans="1:19" x14ac:dyDescent="0.25">
      <c r="A1223" t="s">
        <v>16</v>
      </c>
      <c r="B1223" t="s">
        <v>2</v>
      </c>
      <c r="C1223" t="s">
        <v>8</v>
      </c>
      <c r="D1223" t="str">
        <f t="shared" si="19"/>
        <v>OUTFLOWS</v>
      </c>
      <c r="E1223" t="s">
        <v>116</v>
      </c>
      <c r="F1223" t="s">
        <v>117</v>
      </c>
      <c r="G1223" t="s">
        <v>1769</v>
      </c>
      <c r="H1223" t="s">
        <v>1770</v>
      </c>
      <c r="I1223" t="s">
        <v>57</v>
      </c>
      <c r="J1223" t="s">
        <v>1775</v>
      </c>
      <c r="K1223" t="s">
        <v>1796</v>
      </c>
      <c r="L1223" t="s">
        <v>627</v>
      </c>
      <c r="M1223" s="17">
        <f>VLOOKUP($K1223,[1]Budget!$V:$AE,5,0)*IF($C1223="1 - Revenues",1,IF(AND($C1223="5 - Transfers",MID(I1223,15,1)="4"),1,-1))</f>
        <v>0</v>
      </c>
      <c r="N1223" s="17">
        <f>VLOOKUP($K1223,[1]Budget!$V:$AE,6,0)*IF($C1223="1 - Revenues",1,IF(AND($C1223="5 - Transfers",MID(J1223,15,1)="4"),1,-1))</f>
        <v>-1000</v>
      </c>
      <c r="O1223" s="17">
        <f>IFERROR(IF(RIGHT(LEFT(K1223,15),1)="4",VLOOKUP(K1223,'[1]Budget Worksheet'!A:B,2,0),-1*VLOOKUP(K1223,'[1]Budget Worksheet'!A:B,2,0)),0)</f>
        <v>-900</v>
      </c>
      <c r="P1223" s="17">
        <f>VLOOKUP($K1223,[1]Budget!$V:$AE,8,0)*IF($C1223="1 - Revenues",1,IF(AND($C1223="5 - Transfers",MID($K1223,15,1)="4"),1,-1))</f>
        <v>-900</v>
      </c>
      <c r="Q1223" s="17">
        <f>VLOOKUP($K1223,[1]Budget!$V:$AE,10,0)*IF($C1223="1 - Revenues",1,IF(AND($C1223="5 - Transfers",MID(K1223,15,1)="4"),1,-1))</f>
        <v>0</v>
      </c>
      <c r="S1223" s="18" t="b">
        <f>IF(LEFT(C1223,1)="1",1,-1)*SUMIF([1]Budget!V:V,'Budget Worksheet for Pivot Tabl'!K1223,[1]Budget!AC:AC)=P1223</f>
        <v>1</v>
      </c>
    </row>
    <row r="1224" spans="1:19" x14ac:dyDescent="0.25">
      <c r="A1224" t="s">
        <v>16</v>
      </c>
      <c r="B1224" t="s">
        <v>2</v>
      </c>
      <c r="C1224" t="s">
        <v>8</v>
      </c>
      <c r="D1224" t="str">
        <f t="shared" si="19"/>
        <v>OUTFLOWS</v>
      </c>
      <c r="E1224" t="s">
        <v>116</v>
      </c>
      <c r="F1224" t="s">
        <v>117</v>
      </c>
      <c r="G1224" t="s">
        <v>1769</v>
      </c>
      <c r="H1224" t="s">
        <v>1770</v>
      </c>
      <c r="I1224" t="s">
        <v>57</v>
      </c>
      <c r="J1224" t="s">
        <v>1775</v>
      </c>
      <c r="K1224" t="s">
        <v>1797</v>
      </c>
      <c r="L1224" t="s">
        <v>629</v>
      </c>
      <c r="M1224" s="17">
        <f>VLOOKUP($K1224,[1]Budget!$V:$AE,5,0)*IF($C1224="1 - Revenues",1,IF(AND($C1224="5 - Transfers",MID(I1224,15,1)="4"),1,-1))</f>
        <v>-10000</v>
      </c>
      <c r="N1224" s="17">
        <f>VLOOKUP($K1224,[1]Budget!$V:$AE,6,0)*IF($C1224="1 - Revenues",1,IF(AND($C1224="5 - Transfers",MID(J1224,15,1)="4"),1,-1))</f>
        <v>-10000</v>
      </c>
      <c r="O1224" s="17">
        <f>IFERROR(IF(RIGHT(LEFT(K1224,15),1)="4",VLOOKUP(K1224,'[1]Budget Worksheet'!A:B,2,0),-1*VLOOKUP(K1224,'[1]Budget Worksheet'!A:B,2,0)),0)</f>
        <v>-10000</v>
      </c>
      <c r="P1224" s="17">
        <f>VLOOKUP($K1224,[1]Budget!$V:$AE,8,0)*IF($C1224="1 - Revenues",1,IF(AND($C1224="5 - Transfers",MID($K1224,15,1)="4"),1,-1))</f>
        <v>-10000</v>
      </c>
      <c r="Q1224" s="17">
        <f>VLOOKUP($K1224,[1]Budget!$V:$AE,10,0)*IF($C1224="1 - Revenues",1,IF(AND($C1224="5 - Transfers",MID(K1224,15,1)="4"),1,-1))</f>
        <v>0</v>
      </c>
      <c r="S1224" s="18" t="b">
        <f>IF(LEFT(C1224,1)="1",1,-1)*SUMIF([1]Budget!V:V,'Budget Worksheet for Pivot Tabl'!K1224,[1]Budget!AC:AC)=P1224</f>
        <v>1</v>
      </c>
    </row>
    <row r="1225" spans="1:19" x14ac:dyDescent="0.25">
      <c r="A1225" t="s">
        <v>16</v>
      </c>
      <c r="B1225" t="s">
        <v>2</v>
      </c>
      <c r="C1225" t="s">
        <v>9</v>
      </c>
      <c r="D1225" t="str">
        <f t="shared" si="19"/>
        <v>OUTFLOWS</v>
      </c>
      <c r="E1225" t="s">
        <v>116</v>
      </c>
      <c r="F1225" t="s">
        <v>117</v>
      </c>
      <c r="G1225" t="s">
        <v>1769</v>
      </c>
      <c r="H1225" t="s">
        <v>1770</v>
      </c>
      <c r="I1225" t="s">
        <v>57</v>
      </c>
      <c r="J1225" t="s">
        <v>1775</v>
      </c>
      <c r="K1225" t="s">
        <v>1798</v>
      </c>
      <c r="L1225" t="s">
        <v>476</v>
      </c>
      <c r="M1225" s="17">
        <f>VLOOKUP($K1225,[1]Budget!$V:$AE,5,0)*IF($C1225="1 - Revenues",1,IF(AND($C1225="5 - Transfers",MID(I1225,15,1)="4"),1,-1))</f>
        <v>-43000</v>
      </c>
      <c r="N1225" s="17">
        <f>VLOOKUP($K1225,[1]Budget!$V:$AE,6,0)*IF($C1225="1 - Revenues",1,IF(AND($C1225="5 - Transfers",MID(J1225,15,1)="4"),1,-1))</f>
        <v>-76000</v>
      </c>
      <c r="O1225" s="17">
        <f>IFERROR(IF(RIGHT(LEFT(K1225,15),1)="4",VLOOKUP(K1225,'[1]Budget Worksheet'!A:B,2,0),-1*VLOOKUP(K1225,'[1]Budget Worksheet'!A:B,2,0)),0)</f>
        <v>-115375</v>
      </c>
      <c r="P1225" s="17">
        <f>VLOOKUP($K1225,[1]Budget!$V:$AE,8,0)*IF($C1225="1 - Revenues",1,IF(AND($C1225="5 - Transfers",MID($K1225,15,1)="4"),1,-1))</f>
        <v>-195000</v>
      </c>
      <c r="Q1225" s="17">
        <f>VLOOKUP($K1225,[1]Budget!$V:$AE,10,0)*IF($C1225="1 - Revenues",1,IF(AND($C1225="5 - Transfers",MID(K1225,15,1)="4"),1,-1))</f>
        <v>-79625</v>
      </c>
      <c r="S1225" s="18" t="b">
        <f>IF(LEFT(C1225,1)="1",1,-1)*SUMIF([1]Budget!V:V,'Budget Worksheet for Pivot Tabl'!K1225,[1]Budget!AC:AC)=P1225</f>
        <v>1</v>
      </c>
    </row>
    <row r="1226" spans="1:19" x14ac:dyDescent="0.25">
      <c r="A1226" t="s">
        <v>16</v>
      </c>
      <c r="B1226" t="s">
        <v>2</v>
      </c>
      <c r="C1226" t="s">
        <v>9</v>
      </c>
      <c r="D1226" t="str">
        <f t="shared" si="19"/>
        <v>OUTFLOWS</v>
      </c>
      <c r="E1226" t="s">
        <v>116</v>
      </c>
      <c r="F1226" t="s">
        <v>117</v>
      </c>
      <c r="G1226" t="s">
        <v>1769</v>
      </c>
      <c r="H1226" t="s">
        <v>1770</v>
      </c>
      <c r="I1226" t="s">
        <v>57</v>
      </c>
      <c r="J1226" t="s">
        <v>1775</v>
      </c>
      <c r="K1226" t="s">
        <v>1799</v>
      </c>
      <c r="L1226" t="s">
        <v>1371</v>
      </c>
      <c r="M1226" s="17">
        <f>VLOOKUP($K1226,[1]Budget!$V:$AE,5,0)*IF($C1226="1 - Revenues",1,IF(AND($C1226="5 - Transfers",MID(I1226,15,1)="4"),1,-1))</f>
        <v>-1000</v>
      </c>
      <c r="N1226" s="17">
        <f>VLOOKUP($K1226,[1]Budget!$V:$AE,6,0)*IF($C1226="1 - Revenues",1,IF(AND($C1226="5 - Transfers",MID(J1226,15,1)="4"),1,-1))</f>
        <v>-1000</v>
      </c>
      <c r="O1226" s="17">
        <f>IFERROR(IF(RIGHT(LEFT(K1226,15),1)="4",VLOOKUP(K1226,'[1]Budget Worksheet'!A:B,2,0),-1*VLOOKUP(K1226,'[1]Budget Worksheet'!A:B,2,0)),0)</f>
        <v>-1200</v>
      </c>
      <c r="P1226" s="17">
        <f>VLOOKUP($K1226,[1]Budget!$V:$AE,8,0)*IF($C1226="1 - Revenues",1,IF(AND($C1226="5 - Transfers",MID($K1226,15,1)="4"),1,-1))</f>
        <v>-1200</v>
      </c>
      <c r="Q1226" s="17">
        <f>VLOOKUP($K1226,[1]Budget!$V:$AE,10,0)*IF($C1226="1 - Revenues",1,IF(AND($C1226="5 - Transfers",MID(K1226,15,1)="4"),1,-1))</f>
        <v>0</v>
      </c>
      <c r="S1226" s="18" t="b">
        <f>IF(LEFT(C1226,1)="1",1,-1)*SUMIF([1]Budget!V:V,'Budget Worksheet for Pivot Tabl'!K1226,[1]Budget!AC:AC)=P1226</f>
        <v>1</v>
      </c>
    </row>
    <row r="1227" spans="1:19" x14ac:dyDescent="0.25">
      <c r="A1227" t="s">
        <v>16</v>
      </c>
      <c r="B1227" t="s">
        <v>2</v>
      </c>
      <c r="C1227" t="s">
        <v>9</v>
      </c>
      <c r="D1227" t="str">
        <f t="shared" si="19"/>
        <v>OUTFLOWS</v>
      </c>
      <c r="E1227" t="s">
        <v>116</v>
      </c>
      <c r="F1227" t="s">
        <v>117</v>
      </c>
      <c r="G1227" t="s">
        <v>1769</v>
      </c>
      <c r="H1227" t="s">
        <v>1770</v>
      </c>
      <c r="I1227" t="s">
        <v>57</v>
      </c>
      <c r="J1227" t="s">
        <v>1775</v>
      </c>
      <c r="K1227" t="s">
        <v>1800</v>
      </c>
      <c r="L1227" t="s">
        <v>482</v>
      </c>
      <c r="M1227" s="17">
        <f>VLOOKUP($K1227,[1]Budget!$V:$AE,5,0)*IF($C1227="1 - Revenues",1,IF(AND($C1227="5 - Transfers",MID(I1227,15,1)="4"),1,-1))</f>
        <v>-10000</v>
      </c>
      <c r="N1227" s="17">
        <f>VLOOKUP($K1227,[1]Budget!$V:$AE,6,0)*IF($C1227="1 - Revenues",1,IF(AND($C1227="5 - Transfers",MID(J1227,15,1)="4"),1,-1))</f>
        <v>-10000</v>
      </c>
      <c r="O1227" s="17">
        <f>IFERROR(IF(RIGHT(LEFT(K1227,15),1)="4",VLOOKUP(K1227,'[1]Budget Worksheet'!A:B,2,0),-1*VLOOKUP(K1227,'[1]Budget Worksheet'!A:B,2,0)),0)</f>
        <v>-11000</v>
      </c>
      <c r="P1227" s="17">
        <f>VLOOKUP($K1227,[1]Budget!$V:$AE,8,0)*IF($C1227="1 - Revenues",1,IF(AND($C1227="5 - Transfers",MID($K1227,15,1)="4"),1,-1))</f>
        <v>-11000</v>
      </c>
      <c r="Q1227" s="17">
        <f>VLOOKUP($K1227,[1]Budget!$V:$AE,10,0)*IF($C1227="1 - Revenues",1,IF(AND($C1227="5 - Transfers",MID(K1227,15,1)="4"),1,-1))</f>
        <v>0</v>
      </c>
      <c r="S1227" s="18" t="b">
        <f>IF(LEFT(C1227,1)="1",1,-1)*SUMIF([1]Budget!V:V,'Budget Worksheet for Pivot Tabl'!K1227,[1]Budget!AC:AC)=P1227</f>
        <v>1</v>
      </c>
    </row>
    <row r="1228" spans="1:19" x14ac:dyDescent="0.25">
      <c r="A1228" t="s">
        <v>16</v>
      </c>
      <c r="B1228" t="s">
        <v>2</v>
      </c>
      <c r="C1228" t="s">
        <v>9</v>
      </c>
      <c r="D1228" t="str">
        <f t="shared" si="19"/>
        <v>OUTFLOWS</v>
      </c>
      <c r="E1228" t="s">
        <v>116</v>
      </c>
      <c r="F1228" t="s">
        <v>117</v>
      </c>
      <c r="G1228" t="s">
        <v>1769</v>
      </c>
      <c r="H1228" t="s">
        <v>1770</v>
      </c>
      <c r="I1228" t="s">
        <v>57</v>
      </c>
      <c r="J1228" t="s">
        <v>1775</v>
      </c>
      <c r="K1228" t="s">
        <v>1801</v>
      </c>
      <c r="L1228" t="s">
        <v>633</v>
      </c>
      <c r="M1228" s="17">
        <f>VLOOKUP($K1228,[1]Budget!$V:$AE,5,0)*IF($C1228="1 - Revenues",1,IF(AND($C1228="5 - Transfers",MID(I1228,15,1)="4"),1,-1))</f>
        <v>-2000</v>
      </c>
      <c r="N1228" s="17">
        <f>VLOOKUP($K1228,[1]Budget!$V:$AE,6,0)*IF($C1228="1 - Revenues",1,IF(AND($C1228="5 - Transfers",MID(J1228,15,1)="4"),1,-1))</f>
        <v>-1000</v>
      </c>
      <c r="O1228" s="17">
        <f>IFERROR(IF(RIGHT(LEFT(K1228,15),1)="4",VLOOKUP(K1228,'[1]Budget Worksheet'!A:B,2,0),-1*VLOOKUP(K1228,'[1]Budget Worksheet'!A:B,2,0)),0)</f>
        <v>-2200</v>
      </c>
      <c r="P1228" s="17">
        <f>VLOOKUP($K1228,[1]Budget!$V:$AE,8,0)*IF($C1228="1 - Revenues",1,IF(AND($C1228="5 - Transfers",MID($K1228,15,1)="4"),1,-1))</f>
        <v>-2200</v>
      </c>
      <c r="Q1228" s="17">
        <f>VLOOKUP($K1228,[1]Budget!$V:$AE,10,0)*IF($C1228="1 - Revenues",1,IF(AND($C1228="5 - Transfers",MID(K1228,15,1)="4"),1,-1))</f>
        <v>0</v>
      </c>
      <c r="S1228" s="18" t="b">
        <f>IF(LEFT(C1228,1)="1",1,-1)*SUMIF([1]Budget!V:V,'Budget Worksheet for Pivot Tabl'!K1228,[1]Budget!AC:AC)=P1228</f>
        <v>1</v>
      </c>
    </row>
    <row r="1229" spans="1:19" x14ac:dyDescent="0.25">
      <c r="A1229" t="s">
        <v>16</v>
      </c>
      <c r="B1229" t="s">
        <v>2</v>
      </c>
      <c r="C1229" t="s">
        <v>9</v>
      </c>
      <c r="D1229" t="str">
        <f t="shared" si="19"/>
        <v>OUTFLOWS</v>
      </c>
      <c r="E1229" t="s">
        <v>116</v>
      </c>
      <c r="F1229" t="s">
        <v>117</v>
      </c>
      <c r="G1229" t="s">
        <v>1769</v>
      </c>
      <c r="H1229" t="s">
        <v>1770</v>
      </c>
      <c r="I1229" t="s">
        <v>57</v>
      </c>
      <c r="J1229" t="s">
        <v>1775</v>
      </c>
      <c r="K1229" t="s">
        <v>1802</v>
      </c>
      <c r="L1229" t="s">
        <v>635</v>
      </c>
      <c r="M1229" s="17">
        <f>VLOOKUP($K1229,[1]Budget!$V:$AE,5,0)*IF($C1229="1 - Revenues",1,IF(AND($C1229="5 - Transfers",MID(I1229,15,1)="4"),1,-1))</f>
        <v>-1000</v>
      </c>
      <c r="N1229" s="17">
        <f>VLOOKUP($K1229,[1]Budget!$V:$AE,6,0)*IF($C1229="1 - Revenues",1,IF(AND($C1229="5 - Transfers",MID(J1229,15,1)="4"),1,-1))</f>
        <v>-3000</v>
      </c>
      <c r="O1229" s="17">
        <f>IFERROR(IF(RIGHT(LEFT(K1229,15),1)="4",VLOOKUP(K1229,'[1]Budget Worksheet'!A:B,2,0),-1*VLOOKUP(K1229,'[1]Budget Worksheet'!A:B,2,0)),0)</f>
        <v>-600</v>
      </c>
      <c r="P1229" s="17">
        <f>VLOOKUP($K1229,[1]Budget!$V:$AE,8,0)*IF($C1229="1 - Revenues",1,IF(AND($C1229="5 - Transfers",MID($K1229,15,1)="4"),1,-1))</f>
        <v>-4000</v>
      </c>
      <c r="Q1229" s="17">
        <f>VLOOKUP($K1229,[1]Budget!$V:$AE,10,0)*IF($C1229="1 - Revenues",1,IF(AND($C1229="5 - Transfers",MID(K1229,15,1)="4"),1,-1))</f>
        <v>-3400</v>
      </c>
      <c r="S1229" s="18" t="b">
        <f>IF(LEFT(C1229,1)="1",1,-1)*SUMIF([1]Budget!V:V,'Budget Worksheet for Pivot Tabl'!K1229,[1]Budget!AC:AC)=P1229</f>
        <v>1</v>
      </c>
    </row>
    <row r="1230" spans="1:19" x14ac:dyDescent="0.25">
      <c r="A1230" t="s">
        <v>16</v>
      </c>
      <c r="B1230" t="s">
        <v>2</v>
      </c>
      <c r="C1230" t="s">
        <v>9</v>
      </c>
      <c r="D1230" t="str">
        <f t="shared" si="19"/>
        <v>OUTFLOWS</v>
      </c>
      <c r="E1230" t="s">
        <v>116</v>
      </c>
      <c r="F1230" t="s">
        <v>117</v>
      </c>
      <c r="G1230" t="s">
        <v>1769</v>
      </c>
      <c r="H1230" t="s">
        <v>1770</v>
      </c>
      <c r="I1230" t="s">
        <v>57</v>
      </c>
      <c r="J1230" t="s">
        <v>1775</v>
      </c>
      <c r="K1230" t="s">
        <v>1803</v>
      </c>
      <c r="L1230" t="s">
        <v>484</v>
      </c>
      <c r="M1230" s="17">
        <f>VLOOKUP($K1230,[1]Budget!$V:$AE,5,0)*IF($C1230="1 - Revenues",1,IF(AND($C1230="5 - Transfers",MID(I1230,15,1)="4"),1,-1))</f>
        <v>0</v>
      </c>
      <c r="N1230" s="17">
        <f>VLOOKUP($K1230,[1]Budget!$V:$AE,6,0)*IF($C1230="1 - Revenues",1,IF(AND($C1230="5 - Transfers",MID(J1230,15,1)="4"),1,-1))</f>
        <v>-1000</v>
      </c>
      <c r="O1230" s="17">
        <f>IFERROR(IF(RIGHT(LEFT(K1230,15),1)="4",VLOOKUP(K1230,'[1]Budget Worksheet'!A:B,2,0),-1*VLOOKUP(K1230,'[1]Budget Worksheet'!A:B,2,0)),0)</f>
        <v>-600</v>
      </c>
      <c r="P1230" s="17">
        <f>VLOOKUP($K1230,[1]Budget!$V:$AE,8,0)*IF($C1230="1 - Revenues",1,IF(AND($C1230="5 - Transfers",MID($K1230,15,1)="4"),1,-1))</f>
        <v>-600</v>
      </c>
      <c r="Q1230" s="17">
        <f>VLOOKUP($K1230,[1]Budget!$V:$AE,10,0)*IF($C1230="1 - Revenues",1,IF(AND($C1230="5 - Transfers",MID(K1230,15,1)="4"),1,-1))</f>
        <v>0</v>
      </c>
      <c r="S1230" s="18" t="b">
        <f>IF(LEFT(C1230,1)="1",1,-1)*SUMIF([1]Budget!V:V,'Budget Worksheet for Pivot Tabl'!K1230,[1]Budget!AC:AC)=P1230</f>
        <v>1</v>
      </c>
    </row>
    <row r="1231" spans="1:19" x14ac:dyDescent="0.25">
      <c r="A1231" t="s">
        <v>16</v>
      </c>
      <c r="B1231" t="s">
        <v>2</v>
      </c>
      <c r="C1231" t="s">
        <v>9</v>
      </c>
      <c r="D1231" t="str">
        <f t="shared" si="19"/>
        <v>OUTFLOWS</v>
      </c>
      <c r="E1231" t="s">
        <v>116</v>
      </c>
      <c r="F1231" t="s">
        <v>117</v>
      </c>
      <c r="G1231" t="s">
        <v>1769</v>
      </c>
      <c r="H1231" t="s">
        <v>1770</v>
      </c>
      <c r="I1231" t="s">
        <v>57</v>
      </c>
      <c r="J1231" t="s">
        <v>1775</v>
      </c>
      <c r="K1231" t="s">
        <v>1804</v>
      </c>
      <c r="L1231" t="s">
        <v>640</v>
      </c>
      <c r="M1231" s="17">
        <f>VLOOKUP($K1231,[1]Budget!$V:$AE,5,0)*IF($C1231="1 - Revenues",1,IF(AND($C1231="5 - Transfers",MID(I1231,15,1)="4"),1,-1))</f>
        <v>-13000</v>
      </c>
      <c r="N1231" s="17">
        <f>VLOOKUP($K1231,[1]Budget!$V:$AE,6,0)*IF($C1231="1 - Revenues",1,IF(AND($C1231="5 - Transfers",MID(J1231,15,1)="4"),1,-1))</f>
        <v>-45000</v>
      </c>
      <c r="O1231" s="17">
        <f>IFERROR(IF(RIGHT(LEFT(K1231,15),1)="4",VLOOKUP(K1231,'[1]Budget Worksheet'!A:B,2,0),-1*VLOOKUP(K1231,'[1]Budget Worksheet'!A:B,2,0)),0)</f>
        <v>-46000</v>
      </c>
      <c r="P1231" s="17">
        <f>VLOOKUP($K1231,[1]Budget!$V:$AE,8,0)*IF($C1231="1 - Revenues",1,IF(AND($C1231="5 - Transfers",MID($K1231,15,1)="4"),1,-1))</f>
        <v>-46000</v>
      </c>
      <c r="Q1231" s="17">
        <f>VLOOKUP($K1231,[1]Budget!$V:$AE,10,0)*IF($C1231="1 - Revenues",1,IF(AND($C1231="5 - Transfers",MID(K1231,15,1)="4"),1,-1))</f>
        <v>0</v>
      </c>
      <c r="S1231" s="18" t="b">
        <f>IF(LEFT(C1231,1)="1",1,-1)*SUMIF([1]Budget!V:V,'Budget Worksheet for Pivot Tabl'!K1231,[1]Budget!AC:AC)=P1231</f>
        <v>1</v>
      </c>
    </row>
    <row r="1232" spans="1:19" x14ac:dyDescent="0.25">
      <c r="A1232" t="s">
        <v>16</v>
      </c>
      <c r="B1232" t="s">
        <v>2</v>
      </c>
      <c r="C1232" t="s">
        <v>9</v>
      </c>
      <c r="D1232" t="str">
        <f t="shared" si="19"/>
        <v>OUTFLOWS</v>
      </c>
      <c r="E1232" t="s">
        <v>116</v>
      </c>
      <c r="F1232" t="s">
        <v>117</v>
      </c>
      <c r="G1232" t="s">
        <v>1769</v>
      </c>
      <c r="H1232" t="s">
        <v>1770</v>
      </c>
      <c r="I1232" t="s">
        <v>57</v>
      </c>
      <c r="J1232" t="s">
        <v>1775</v>
      </c>
      <c r="K1232" t="s">
        <v>1805</v>
      </c>
      <c r="L1232" t="s">
        <v>900</v>
      </c>
      <c r="M1232" s="17">
        <f>VLOOKUP($K1232,[1]Budget!$V:$AE,5,0)*IF($C1232="1 - Revenues",1,IF(AND($C1232="5 - Transfers",MID(I1232,15,1)="4"),1,-1))</f>
        <v>0</v>
      </c>
      <c r="N1232" s="17">
        <f>VLOOKUP($K1232,[1]Budget!$V:$AE,6,0)*IF($C1232="1 - Revenues",1,IF(AND($C1232="5 - Transfers",MID(J1232,15,1)="4"),1,-1))</f>
        <v>0</v>
      </c>
      <c r="O1232" s="17">
        <f>IFERROR(IF(RIGHT(LEFT(K1232,15),1)="4",VLOOKUP(K1232,'[1]Budget Worksheet'!A:B,2,0),-1*VLOOKUP(K1232,'[1]Budget Worksheet'!A:B,2,0)),0)</f>
        <v>-900</v>
      </c>
      <c r="P1232" s="17">
        <f>VLOOKUP($K1232,[1]Budget!$V:$AE,8,0)*IF($C1232="1 - Revenues",1,IF(AND($C1232="5 - Transfers",MID($K1232,15,1)="4"),1,-1))</f>
        <v>-900</v>
      </c>
      <c r="Q1232" s="17">
        <f>VLOOKUP($K1232,[1]Budget!$V:$AE,10,0)*IF($C1232="1 - Revenues",1,IF(AND($C1232="5 - Transfers",MID(K1232,15,1)="4"),1,-1))</f>
        <v>0</v>
      </c>
      <c r="S1232" s="18" t="b">
        <f>IF(LEFT(C1232,1)="1",1,-1)*SUMIF([1]Budget!V:V,'Budget Worksheet for Pivot Tabl'!K1232,[1]Budget!AC:AC)=P1232</f>
        <v>1</v>
      </c>
    </row>
    <row r="1233" spans="1:19" x14ac:dyDescent="0.25">
      <c r="A1233" t="s">
        <v>16</v>
      </c>
      <c r="B1233" t="s">
        <v>2</v>
      </c>
      <c r="C1233" t="s">
        <v>9</v>
      </c>
      <c r="D1233" t="str">
        <f t="shared" si="19"/>
        <v>OUTFLOWS</v>
      </c>
      <c r="E1233" t="s">
        <v>116</v>
      </c>
      <c r="F1233" t="s">
        <v>117</v>
      </c>
      <c r="G1233" t="s">
        <v>1769</v>
      </c>
      <c r="H1233" t="s">
        <v>1770</v>
      </c>
      <c r="I1233" t="s">
        <v>57</v>
      </c>
      <c r="J1233" t="s">
        <v>1775</v>
      </c>
      <c r="K1233" t="s">
        <v>1806</v>
      </c>
      <c r="L1233" t="s">
        <v>486</v>
      </c>
      <c r="M1233" s="17">
        <f>VLOOKUP($K1233,[1]Budget!$V:$AE,5,0)*IF($C1233="1 - Revenues",1,IF(AND($C1233="5 - Transfers",MID(I1233,15,1)="4"),1,-1))</f>
        <v>0</v>
      </c>
      <c r="N1233" s="17">
        <f>VLOOKUP($K1233,[1]Budget!$V:$AE,6,0)*IF($C1233="1 - Revenues",1,IF(AND($C1233="5 - Transfers",MID(J1233,15,1)="4"),1,-1))</f>
        <v>0</v>
      </c>
      <c r="O1233" s="17">
        <f>IFERROR(IF(RIGHT(LEFT(K1233,15),1)="4",VLOOKUP(K1233,'[1]Budget Worksheet'!A:B,2,0),-1*VLOOKUP(K1233,'[1]Budget Worksheet'!A:B,2,0)),0)</f>
        <v>-100</v>
      </c>
      <c r="P1233" s="17">
        <f>VLOOKUP($K1233,[1]Budget!$V:$AE,8,0)*IF($C1233="1 - Revenues",1,IF(AND($C1233="5 - Transfers",MID($K1233,15,1)="4"),1,-1))</f>
        <v>-100</v>
      </c>
      <c r="Q1233" s="17">
        <f>VLOOKUP($K1233,[1]Budget!$V:$AE,10,0)*IF($C1233="1 - Revenues",1,IF(AND($C1233="5 - Transfers",MID(K1233,15,1)="4"),1,-1))</f>
        <v>0</v>
      </c>
      <c r="S1233" s="18" t="b">
        <f>IF(LEFT(C1233,1)="1",1,-1)*SUMIF([1]Budget!V:V,'Budget Worksheet for Pivot Tabl'!K1233,[1]Budget!AC:AC)=P1233</f>
        <v>1</v>
      </c>
    </row>
    <row r="1234" spans="1:19" x14ac:dyDescent="0.25">
      <c r="A1234" t="s">
        <v>16</v>
      </c>
      <c r="B1234" t="s">
        <v>2</v>
      </c>
      <c r="C1234" t="s">
        <v>9</v>
      </c>
      <c r="D1234" t="str">
        <f t="shared" si="19"/>
        <v>OUTFLOWS</v>
      </c>
      <c r="E1234" t="s">
        <v>116</v>
      </c>
      <c r="F1234" t="s">
        <v>117</v>
      </c>
      <c r="G1234" t="s">
        <v>1769</v>
      </c>
      <c r="H1234" t="s">
        <v>1770</v>
      </c>
      <c r="I1234" t="s">
        <v>57</v>
      </c>
      <c r="J1234" t="s">
        <v>1775</v>
      </c>
      <c r="K1234" t="s">
        <v>1807</v>
      </c>
      <c r="L1234" t="s">
        <v>1037</v>
      </c>
      <c r="M1234" s="17">
        <f>VLOOKUP($K1234,[1]Budget!$V:$AE,5,0)*IF($C1234="1 - Revenues",1,IF(AND($C1234="5 - Transfers",MID(I1234,15,1)="4"),1,-1))</f>
        <v>-4000</v>
      </c>
      <c r="N1234" s="17">
        <f>VLOOKUP($K1234,[1]Budget!$V:$AE,6,0)*IF($C1234="1 - Revenues",1,IF(AND($C1234="5 - Transfers",MID(J1234,15,1)="4"),1,-1))</f>
        <v>-3000</v>
      </c>
      <c r="O1234" s="17">
        <f>IFERROR(IF(RIGHT(LEFT(K1234,15),1)="4",VLOOKUP(K1234,'[1]Budget Worksheet'!A:B,2,0),-1*VLOOKUP(K1234,'[1]Budget Worksheet'!A:B,2,0)),0)</f>
        <v>-4600</v>
      </c>
      <c r="P1234" s="17">
        <f>VLOOKUP($K1234,[1]Budget!$V:$AE,8,0)*IF($C1234="1 - Revenues",1,IF(AND($C1234="5 - Transfers",MID($K1234,15,1)="4"),1,-1))</f>
        <v>-4600</v>
      </c>
      <c r="Q1234" s="17">
        <f>VLOOKUP($K1234,[1]Budget!$V:$AE,10,0)*IF($C1234="1 - Revenues",1,IF(AND($C1234="5 - Transfers",MID(K1234,15,1)="4"),1,-1))</f>
        <v>0</v>
      </c>
      <c r="S1234" s="18" t="b">
        <f>IF(LEFT(C1234,1)="1",1,-1)*SUMIF([1]Budget!V:V,'Budget Worksheet for Pivot Tabl'!K1234,[1]Budget!AC:AC)=P1234</f>
        <v>1</v>
      </c>
    </row>
    <row r="1235" spans="1:19" x14ac:dyDescent="0.25">
      <c r="A1235" t="s">
        <v>16</v>
      </c>
      <c r="B1235" t="s">
        <v>2</v>
      </c>
      <c r="C1235" t="s">
        <v>9</v>
      </c>
      <c r="D1235" t="str">
        <f t="shared" si="19"/>
        <v>OUTFLOWS</v>
      </c>
      <c r="E1235" t="s">
        <v>116</v>
      </c>
      <c r="F1235" t="s">
        <v>117</v>
      </c>
      <c r="G1235" t="s">
        <v>1769</v>
      </c>
      <c r="H1235" t="s">
        <v>1770</v>
      </c>
      <c r="I1235" t="s">
        <v>57</v>
      </c>
      <c r="J1235" t="s">
        <v>1775</v>
      </c>
      <c r="K1235" t="s">
        <v>1808</v>
      </c>
      <c r="L1235" t="s">
        <v>792</v>
      </c>
      <c r="M1235" s="17">
        <f>VLOOKUP($K1235,[1]Budget!$V:$AE,5,0)*IF($C1235="1 - Revenues",1,IF(AND($C1235="5 - Transfers",MID(I1235,15,1)="4"),1,-1))</f>
        <v>0</v>
      </c>
      <c r="N1235" s="17">
        <f>VLOOKUP($K1235,[1]Budget!$V:$AE,6,0)*IF($C1235="1 - Revenues",1,IF(AND($C1235="5 - Transfers",MID(J1235,15,1)="4"),1,-1))</f>
        <v>0</v>
      </c>
      <c r="O1235" s="17">
        <f>IFERROR(IF(RIGHT(LEFT(K1235,15),1)="4",VLOOKUP(K1235,'[1]Budget Worksheet'!A:B,2,0),-1*VLOOKUP(K1235,'[1]Budget Worksheet'!A:B,2,0)),0)</f>
        <v>0</v>
      </c>
      <c r="P1235" s="17">
        <f>VLOOKUP($K1235,[1]Budget!$V:$AE,8,0)*IF($C1235="1 - Revenues",1,IF(AND($C1235="5 - Transfers",MID($K1235,15,1)="4"),1,-1))</f>
        <v>0</v>
      </c>
      <c r="Q1235" s="17">
        <f>VLOOKUP($K1235,[1]Budget!$V:$AE,10,0)*IF($C1235="1 - Revenues",1,IF(AND($C1235="5 - Transfers",MID(K1235,15,1)="4"),1,-1))</f>
        <v>0</v>
      </c>
      <c r="S1235" s="18" t="b">
        <f>IF(LEFT(C1235,1)="1",1,-1)*SUMIF([1]Budget!V:V,'Budget Worksheet for Pivot Tabl'!K1235,[1]Budget!AC:AC)=P1235</f>
        <v>1</v>
      </c>
    </row>
    <row r="1236" spans="1:19" x14ac:dyDescent="0.25">
      <c r="A1236" t="s">
        <v>16</v>
      </c>
      <c r="B1236" t="s">
        <v>2</v>
      </c>
      <c r="C1236" t="s">
        <v>9</v>
      </c>
      <c r="D1236" t="str">
        <f t="shared" si="19"/>
        <v>OUTFLOWS</v>
      </c>
      <c r="E1236" t="s">
        <v>116</v>
      </c>
      <c r="F1236" t="s">
        <v>117</v>
      </c>
      <c r="G1236" t="s">
        <v>1769</v>
      </c>
      <c r="H1236" t="s">
        <v>1770</v>
      </c>
      <c r="I1236" t="s">
        <v>57</v>
      </c>
      <c r="J1236" t="s">
        <v>1775</v>
      </c>
      <c r="K1236" t="s">
        <v>1809</v>
      </c>
      <c r="L1236" t="s">
        <v>1395</v>
      </c>
      <c r="M1236" s="17">
        <f>VLOOKUP($K1236,[1]Budget!$V:$AE,5,0)*IF($C1236="1 - Revenues",1,IF(AND($C1236="5 - Transfers",MID(I1236,15,1)="4"),1,-1))</f>
        <v>-34000</v>
      </c>
      <c r="N1236" s="17">
        <f>VLOOKUP($K1236,[1]Budget!$V:$AE,6,0)*IF($C1236="1 - Revenues",1,IF(AND($C1236="5 - Transfers",MID(J1236,15,1)="4"),1,-1))</f>
        <v>-15000</v>
      </c>
      <c r="O1236" s="17">
        <f>IFERROR(IF(RIGHT(LEFT(K1236,15),1)="4",VLOOKUP(K1236,'[1]Budget Worksheet'!A:B,2,0),-1*VLOOKUP(K1236,'[1]Budget Worksheet'!A:B,2,0)),0)</f>
        <v>-94450</v>
      </c>
      <c r="P1236" s="17">
        <f>VLOOKUP($K1236,[1]Budget!$V:$AE,8,0)*IF($C1236="1 - Revenues",1,IF(AND($C1236="5 - Transfers",MID($K1236,15,1)="4"),1,-1))</f>
        <v>-94450</v>
      </c>
      <c r="Q1236" s="17">
        <f>VLOOKUP($K1236,[1]Budget!$V:$AE,10,0)*IF($C1236="1 - Revenues",1,IF(AND($C1236="5 - Transfers",MID(K1236,15,1)="4"),1,-1))</f>
        <v>0</v>
      </c>
      <c r="S1236" s="18" t="b">
        <f>IF(LEFT(C1236,1)="1",1,-1)*SUMIF([1]Budget!V:V,'Budget Worksheet for Pivot Tabl'!K1236,[1]Budget!AC:AC)=P1236</f>
        <v>1</v>
      </c>
    </row>
    <row r="1237" spans="1:19" x14ac:dyDescent="0.25">
      <c r="A1237" t="s">
        <v>16</v>
      </c>
      <c r="B1237" t="s">
        <v>2</v>
      </c>
      <c r="C1237" t="s">
        <v>9</v>
      </c>
      <c r="D1237" t="str">
        <f t="shared" si="19"/>
        <v>OUTFLOWS</v>
      </c>
      <c r="E1237" t="s">
        <v>116</v>
      </c>
      <c r="F1237" t="s">
        <v>117</v>
      </c>
      <c r="G1237" t="s">
        <v>1769</v>
      </c>
      <c r="H1237" t="s">
        <v>1770</v>
      </c>
      <c r="I1237" t="s">
        <v>57</v>
      </c>
      <c r="J1237" t="s">
        <v>1775</v>
      </c>
      <c r="K1237" t="s">
        <v>1810</v>
      </c>
      <c r="L1237" t="s">
        <v>956</v>
      </c>
      <c r="M1237" s="17">
        <f>VLOOKUP($K1237,[1]Budget!$V:$AE,5,0)*IF($C1237="1 - Revenues",1,IF(AND($C1237="5 - Transfers",MID(I1237,15,1)="4"),1,-1))</f>
        <v>-28000</v>
      </c>
      <c r="N1237" s="17">
        <f>VLOOKUP($K1237,[1]Budget!$V:$AE,6,0)*IF($C1237="1 - Revenues",1,IF(AND($C1237="5 - Transfers",MID(J1237,15,1)="4"),1,-1))</f>
        <v>-32000</v>
      </c>
      <c r="O1237" s="17">
        <f>IFERROR(IF(RIGHT(LEFT(K1237,15),1)="4",VLOOKUP(K1237,'[1]Budget Worksheet'!A:B,2,0),-1*VLOOKUP(K1237,'[1]Budget Worksheet'!A:B,2,0)),0)</f>
        <v>-28000</v>
      </c>
      <c r="P1237" s="17">
        <f>VLOOKUP($K1237,[1]Budget!$V:$AE,8,0)*IF($C1237="1 - Revenues",1,IF(AND($C1237="5 - Transfers",MID($K1237,15,1)="4"),1,-1))</f>
        <v>-28000</v>
      </c>
      <c r="Q1237" s="17">
        <f>VLOOKUP($K1237,[1]Budget!$V:$AE,10,0)*IF($C1237="1 - Revenues",1,IF(AND($C1237="5 - Transfers",MID(K1237,15,1)="4"),1,-1))</f>
        <v>0</v>
      </c>
      <c r="S1237" s="18" t="b">
        <f>IF(LEFT(C1237,1)="1",1,-1)*SUMIF([1]Budget!V:V,'Budget Worksheet for Pivot Tabl'!K1237,[1]Budget!AC:AC)=P1237</f>
        <v>1</v>
      </c>
    </row>
    <row r="1238" spans="1:19" x14ac:dyDescent="0.25">
      <c r="A1238" t="s">
        <v>16</v>
      </c>
      <c r="B1238" t="s">
        <v>2</v>
      </c>
      <c r="C1238" t="s">
        <v>9</v>
      </c>
      <c r="D1238" t="str">
        <f t="shared" si="19"/>
        <v>OUTFLOWS</v>
      </c>
      <c r="E1238" t="s">
        <v>116</v>
      </c>
      <c r="F1238" t="s">
        <v>117</v>
      </c>
      <c r="G1238" t="s">
        <v>1769</v>
      </c>
      <c r="H1238" t="s">
        <v>1770</v>
      </c>
      <c r="I1238" t="s">
        <v>57</v>
      </c>
      <c r="J1238" t="s">
        <v>1775</v>
      </c>
      <c r="K1238" t="s">
        <v>1811</v>
      </c>
      <c r="L1238" t="s">
        <v>1398</v>
      </c>
      <c r="M1238" s="17">
        <f>VLOOKUP($K1238,[1]Budget!$V:$AE,5,0)*IF($C1238="1 - Revenues",1,IF(AND($C1238="5 - Transfers",MID(I1238,15,1)="4"),1,-1))</f>
        <v>0</v>
      </c>
      <c r="N1238" s="17">
        <f>VLOOKUP($K1238,[1]Budget!$V:$AE,6,0)*IF($C1238="1 - Revenues",1,IF(AND($C1238="5 - Transfers",MID(J1238,15,1)="4"),1,-1))</f>
        <v>0</v>
      </c>
      <c r="O1238" s="17">
        <f>IFERROR(IF(RIGHT(LEFT(K1238,15),1)="4",VLOOKUP(K1238,'[1]Budget Worksheet'!A:B,2,0),-1*VLOOKUP(K1238,'[1]Budget Worksheet'!A:B,2,0)),0)</f>
        <v>0</v>
      </c>
      <c r="P1238" s="17">
        <f>VLOOKUP($K1238,[1]Budget!$V:$AE,8,0)*IF($C1238="1 - Revenues",1,IF(AND($C1238="5 - Transfers",MID($K1238,15,1)="4"),1,-1))</f>
        <v>0</v>
      </c>
      <c r="Q1238" s="17">
        <f>VLOOKUP($K1238,[1]Budget!$V:$AE,10,0)*IF($C1238="1 - Revenues",1,IF(AND($C1238="5 - Transfers",MID(K1238,15,1)="4"),1,-1))</f>
        <v>0</v>
      </c>
      <c r="S1238" s="18" t="b">
        <f>IF(LEFT(C1238,1)="1",1,-1)*SUMIF([1]Budget!V:V,'Budget Worksheet for Pivot Tabl'!K1238,[1]Budget!AC:AC)=P1238</f>
        <v>1</v>
      </c>
    </row>
    <row r="1239" spans="1:19" x14ac:dyDescent="0.25">
      <c r="A1239" t="s">
        <v>16</v>
      </c>
      <c r="B1239" t="s">
        <v>2</v>
      </c>
      <c r="C1239" t="s">
        <v>9</v>
      </c>
      <c r="D1239" t="str">
        <f t="shared" si="19"/>
        <v>OUTFLOWS</v>
      </c>
      <c r="E1239" t="s">
        <v>116</v>
      </c>
      <c r="F1239" t="s">
        <v>117</v>
      </c>
      <c r="G1239" t="s">
        <v>1769</v>
      </c>
      <c r="H1239" t="s">
        <v>1770</v>
      </c>
      <c r="I1239" t="s">
        <v>57</v>
      </c>
      <c r="J1239" t="s">
        <v>1775</v>
      </c>
      <c r="K1239" t="s">
        <v>1812</v>
      </c>
      <c r="L1239" t="s">
        <v>1056</v>
      </c>
      <c r="M1239" s="17">
        <f>VLOOKUP($K1239,[1]Budget!$V:$AE,5,0)*IF($C1239="1 - Revenues",1,IF(AND($C1239="5 - Transfers",MID(I1239,15,1)="4"),1,-1))</f>
        <v>-1000</v>
      </c>
      <c r="N1239" s="17">
        <f>VLOOKUP($K1239,[1]Budget!$V:$AE,6,0)*IF($C1239="1 - Revenues",1,IF(AND($C1239="5 - Transfers",MID(J1239,15,1)="4"),1,-1))</f>
        <v>0</v>
      </c>
      <c r="O1239" s="17">
        <f>IFERROR(IF(RIGHT(LEFT(K1239,15),1)="4",VLOOKUP(K1239,'[1]Budget Worksheet'!A:B,2,0),-1*VLOOKUP(K1239,'[1]Budget Worksheet'!A:B,2,0)),0)</f>
        <v>-5000</v>
      </c>
      <c r="P1239" s="17">
        <f>VLOOKUP($K1239,[1]Budget!$V:$AE,8,0)*IF($C1239="1 - Revenues",1,IF(AND($C1239="5 - Transfers",MID($K1239,15,1)="4"),1,-1))</f>
        <v>-5000</v>
      </c>
      <c r="Q1239" s="17">
        <f>VLOOKUP($K1239,[1]Budget!$V:$AE,10,0)*IF($C1239="1 - Revenues",1,IF(AND($C1239="5 - Transfers",MID(K1239,15,1)="4"),1,-1))</f>
        <v>0</v>
      </c>
      <c r="S1239" s="18" t="b">
        <f>IF(LEFT(C1239,1)="1",1,-1)*SUMIF([1]Budget!V:V,'Budget Worksheet for Pivot Tabl'!K1239,[1]Budget!AC:AC)=P1239</f>
        <v>1</v>
      </c>
    </row>
    <row r="1240" spans="1:19" x14ac:dyDescent="0.25">
      <c r="A1240" t="s">
        <v>16</v>
      </c>
      <c r="B1240" t="s">
        <v>2</v>
      </c>
      <c r="C1240" t="s">
        <v>9</v>
      </c>
      <c r="D1240" t="str">
        <f t="shared" si="19"/>
        <v>OUTFLOWS</v>
      </c>
      <c r="E1240" t="s">
        <v>116</v>
      </c>
      <c r="F1240" t="s">
        <v>117</v>
      </c>
      <c r="G1240" t="s">
        <v>1769</v>
      </c>
      <c r="H1240" t="s">
        <v>1770</v>
      </c>
      <c r="I1240" t="s">
        <v>57</v>
      </c>
      <c r="J1240" t="s">
        <v>1775</v>
      </c>
      <c r="K1240" t="s">
        <v>1813</v>
      </c>
      <c r="L1240" t="s">
        <v>1058</v>
      </c>
      <c r="M1240" s="17">
        <f>VLOOKUP($K1240,[1]Budget!$V:$AE,5,0)*IF($C1240="1 - Revenues",1,IF(AND($C1240="5 - Transfers",MID(I1240,15,1)="4"),1,-1))</f>
        <v>0</v>
      </c>
      <c r="N1240" s="17">
        <f>VLOOKUP($K1240,[1]Budget!$V:$AE,6,0)*IF($C1240="1 - Revenues",1,IF(AND($C1240="5 - Transfers",MID(J1240,15,1)="4"),1,-1))</f>
        <v>0</v>
      </c>
      <c r="O1240" s="17">
        <f>IFERROR(IF(RIGHT(LEFT(K1240,15),1)="4",VLOOKUP(K1240,'[1]Budget Worksheet'!A:B,2,0),-1*VLOOKUP(K1240,'[1]Budget Worksheet'!A:B,2,0)),0)</f>
        <v>0</v>
      </c>
      <c r="P1240" s="17">
        <f>VLOOKUP($K1240,[1]Budget!$V:$AE,8,0)*IF($C1240="1 - Revenues",1,IF(AND($C1240="5 - Transfers",MID($K1240,15,1)="4"),1,-1))</f>
        <v>0</v>
      </c>
      <c r="Q1240" s="17">
        <f>VLOOKUP($K1240,[1]Budget!$V:$AE,10,0)*IF($C1240="1 - Revenues",1,IF(AND($C1240="5 - Transfers",MID(K1240,15,1)="4"),1,-1))</f>
        <v>0</v>
      </c>
      <c r="S1240" s="18" t="b">
        <f>IF(LEFT(C1240,1)="1",1,-1)*SUMIF([1]Budget!V:V,'Budget Worksheet for Pivot Tabl'!K1240,[1]Budget!AC:AC)=P1240</f>
        <v>1</v>
      </c>
    </row>
    <row r="1241" spans="1:19" x14ac:dyDescent="0.25">
      <c r="A1241" t="s">
        <v>16</v>
      </c>
      <c r="B1241" t="s">
        <v>2</v>
      </c>
      <c r="C1241" t="s">
        <v>9</v>
      </c>
      <c r="D1241" t="str">
        <f t="shared" si="19"/>
        <v>OUTFLOWS</v>
      </c>
      <c r="E1241" t="s">
        <v>116</v>
      </c>
      <c r="F1241" t="s">
        <v>117</v>
      </c>
      <c r="G1241" t="s">
        <v>1769</v>
      </c>
      <c r="H1241" t="s">
        <v>1770</v>
      </c>
      <c r="I1241" t="s">
        <v>57</v>
      </c>
      <c r="J1241" t="s">
        <v>1775</v>
      </c>
      <c r="K1241" t="s">
        <v>1814</v>
      </c>
      <c r="L1241" t="s">
        <v>492</v>
      </c>
      <c r="M1241" s="17">
        <f>VLOOKUP($K1241,[1]Budget!$V:$AE,5,0)*IF($C1241="1 - Revenues",1,IF(AND($C1241="5 - Transfers",MID(I1241,15,1)="4"),1,-1))</f>
        <v>-2000</v>
      </c>
      <c r="N1241" s="17">
        <f>VLOOKUP($K1241,[1]Budget!$V:$AE,6,0)*IF($C1241="1 - Revenues",1,IF(AND($C1241="5 - Transfers",MID(J1241,15,1)="4"),1,-1))</f>
        <v>-1000</v>
      </c>
      <c r="O1241" s="17">
        <f>IFERROR(IF(RIGHT(LEFT(K1241,15),1)="4",VLOOKUP(K1241,'[1]Budget Worksheet'!A:B,2,0),-1*VLOOKUP(K1241,'[1]Budget Worksheet'!A:B,2,0)),0)</f>
        <v>-5000</v>
      </c>
      <c r="P1241" s="17">
        <f>VLOOKUP($K1241,[1]Budget!$V:$AE,8,0)*IF($C1241="1 - Revenues",1,IF(AND($C1241="5 - Transfers",MID($K1241,15,1)="4"),1,-1))</f>
        <v>-5000</v>
      </c>
      <c r="Q1241" s="17">
        <f>VLOOKUP($K1241,[1]Budget!$V:$AE,10,0)*IF($C1241="1 - Revenues",1,IF(AND($C1241="5 - Transfers",MID(K1241,15,1)="4"),1,-1))</f>
        <v>0</v>
      </c>
      <c r="S1241" s="18" t="b">
        <f>IF(LEFT(C1241,1)="1",1,-1)*SUMIF([1]Budget!V:V,'Budget Worksheet for Pivot Tabl'!K1241,[1]Budget!AC:AC)=P1241</f>
        <v>1</v>
      </c>
    </row>
    <row r="1242" spans="1:19" x14ac:dyDescent="0.25">
      <c r="A1242" t="s">
        <v>16</v>
      </c>
      <c r="B1242" t="s">
        <v>2</v>
      </c>
      <c r="C1242" t="s">
        <v>9</v>
      </c>
      <c r="D1242" t="str">
        <f t="shared" si="19"/>
        <v>OUTFLOWS</v>
      </c>
      <c r="E1242" t="s">
        <v>116</v>
      </c>
      <c r="F1242" t="s">
        <v>117</v>
      </c>
      <c r="G1242" t="s">
        <v>1769</v>
      </c>
      <c r="H1242" t="s">
        <v>1770</v>
      </c>
      <c r="I1242" t="s">
        <v>57</v>
      </c>
      <c r="J1242" t="s">
        <v>1775</v>
      </c>
      <c r="K1242" t="s">
        <v>1815</v>
      </c>
      <c r="L1242" t="s">
        <v>645</v>
      </c>
      <c r="M1242" s="17">
        <f>VLOOKUP($K1242,[1]Budget!$V:$AE,5,0)*IF($C1242="1 - Revenues",1,IF(AND($C1242="5 - Transfers",MID(I1242,15,1)="4"),1,-1))</f>
        <v>-25000</v>
      </c>
      <c r="N1242" s="17">
        <f>VLOOKUP($K1242,[1]Budget!$V:$AE,6,0)*IF($C1242="1 - Revenues",1,IF(AND($C1242="5 - Transfers",MID(J1242,15,1)="4"),1,-1))</f>
        <v>-25000</v>
      </c>
      <c r="O1242" s="17">
        <f>IFERROR(IF(RIGHT(LEFT(K1242,15),1)="4",VLOOKUP(K1242,'[1]Budget Worksheet'!A:B,2,0),-1*VLOOKUP(K1242,'[1]Budget Worksheet'!A:B,2,0)),0)</f>
        <v>-25800</v>
      </c>
      <c r="P1242" s="17">
        <f>VLOOKUP($K1242,[1]Budget!$V:$AE,8,0)*IF($C1242="1 - Revenues",1,IF(AND($C1242="5 - Transfers",MID($K1242,15,1)="4"),1,-1))</f>
        <v>-29000</v>
      </c>
      <c r="Q1242" s="17">
        <f>VLOOKUP($K1242,[1]Budget!$V:$AE,10,0)*IF($C1242="1 - Revenues",1,IF(AND($C1242="5 - Transfers",MID(K1242,15,1)="4"),1,-1))</f>
        <v>-3200</v>
      </c>
      <c r="S1242" s="18" t="b">
        <f>IF(LEFT(C1242,1)="1",1,-1)*SUMIF([1]Budget!V:V,'Budget Worksheet for Pivot Tabl'!K1242,[1]Budget!AC:AC)=P1242</f>
        <v>1</v>
      </c>
    </row>
    <row r="1243" spans="1:19" x14ac:dyDescent="0.25">
      <c r="A1243" t="s">
        <v>16</v>
      </c>
      <c r="B1243" t="s">
        <v>2</v>
      </c>
      <c r="C1243" t="s">
        <v>9</v>
      </c>
      <c r="D1243" t="str">
        <f t="shared" si="19"/>
        <v>OUTFLOWS</v>
      </c>
      <c r="E1243" t="s">
        <v>116</v>
      </c>
      <c r="F1243" t="s">
        <v>117</v>
      </c>
      <c r="G1243" t="s">
        <v>1769</v>
      </c>
      <c r="H1243" t="s">
        <v>1770</v>
      </c>
      <c r="I1243" t="s">
        <v>57</v>
      </c>
      <c r="J1243" t="s">
        <v>1775</v>
      </c>
      <c r="K1243" t="s">
        <v>1816</v>
      </c>
      <c r="L1243" t="s">
        <v>647</v>
      </c>
      <c r="M1243" s="17">
        <f>VLOOKUP($K1243,[1]Budget!$V:$AE,5,0)*IF($C1243="1 - Revenues",1,IF(AND($C1243="5 - Transfers",MID(I1243,15,1)="4"),1,-1))</f>
        <v>0</v>
      </c>
      <c r="N1243" s="17">
        <f>VLOOKUP($K1243,[1]Budget!$V:$AE,6,0)*IF($C1243="1 - Revenues",1,IF(AND($C1243="5 - Transfers",MID(J1243,15,1)="4"),1,-1))</f>
        <v>0</v>
      </c>
      <c r="O1243" s="17">
        <f>IFERROR(IF(RIGHT(LEFT(K1243,15),1)="4",VLOOKUP(K1243,'[1]Budget Worksheet'!A:B,2,0),-1*VLOOKUP(K1243,'[1]Budget Worksheet'!A:B,2,0)),0)</f>
        <v>-150</v>
      </c>
      <c r="P1243" s="17">
        <f>VLOOKUP($K1243,[1]Budget!$V:$AE,8,0)*IF($C1243="1 - Revenues",1,IF(AND($C1243="5 - Transfers",MID($K1243,15,1)="4"),1,-1))</f>
        <v>-150</v>
      </c>
      <c r="Q1243" s="17">
        <f>VLOOKUP($K1243,[1]Budget!$V:$AE,10,0)*IF($C1243="1 - Revenues",1,IF(AND($C1243="5 - Transfers",MID(K1243,15,1)="4"),1,-1))</f>
        <v>0</v>
      </c>
      <c r="S1243" s="18" t="b">
        <f>IF(LEFT(C1243,1)="1",1,-1)*SUMIF([1]Budget!V:V,'Budget Worksheet for Pivot Tabl'!K1243,[1]Budget!AC:AC)=P1243</f>
        <v>1</v>
      </c>
    </row>
    <row r="1244" spans="1:19" x14ac:dyDescent="0.25">
      <c r="A1244" t="s">
        <v>16</v>
      </c>
      <c r="B1244" t="s">
        <v>2</v>
      </c>
      <c r="C1244" t="s">
        <v>9</v>
      </c>
      <c r="D1244" t="str">
        <f t="shared" si="19"/>
        <v>OUTFLOWS</v>
      </c>
      <c r="E1244" t="s">
        <v>116</v>
      </c>
      <c r="F1244" t="s">
        <v>117</v>
      </c>
      <c r="G1244" t="s">
        <v>1769</v>
      </c>
      <c r="H1244" t="s">
        <v>1770</v>
      </c>
      <c r="I1244" t="s">
        <v>57</v>
      </c>
      <c r="J1244" t="s">
        <v>1775</v>
      </c>
      <c r="K1244" t="s">
        <v>1817</v>
      </c>
      <c r="L1244" t="s">
        <v>651</v>
      </c>
      <c r="M1244" s="17">
        <f>VLOOKUP($K1244,[1]Budget!$V:$AE,5,0)*IF($C1244="1 - Revenues",1,IF(AND($C1244="5 - Transfers",MID(I1244,15,1)="4"),1,-1))</f>
        <v>0</v>
      </c>
      <c r="N1244" s="17">
        <f>VLOOKUP($K1244,[1]Budget!$V:$AE,6,0)*IF($C1244="1 - Revenues",1,IF(AND($C1244="5 - Transfers",MID(J1244,15,1)="4"),1,-1))</f>
        <v>0</v>
      </c>
      <c r="O1244" s="17">
        <f>IFERROR(IF(RIGHT(LEFT(K1244,15),1)="4",VLOOKUP(K1244,'[1]Budget Worksheet'!A:B,2,0),-1*VLOOKUP(K1244,'[1]Budget Worksheet'!A:B,2,0)),0)</f>
        <v>-1500</v>
      </c>
      <c r="P1244" s="17">
        <f>VLOOKUP($K1244,[1]Budget!$V:$AE,8,0)*IF($C1244="1 - Revenues",1,IF(AND($C1244="5 - Transfers",MID($K1244,15,1)="4"),1,-1))</f>
        <v>-1500</v>
      </c>
      <c r="Q1244" s="17">
        <f>VLOOKUP($K1244,[1]Budget!$V:$AE,10,0)*IF($C1244="1 - Revenues",1,IF(AND($C1244="5 - Transfers",MID(K1244,15,1)="4"),1,-1))</f>
        <v>0</v>
      </c>
      <c r="S1244" s="18" t="b">
        <f>IF(LEFT(C1244,1)="1",1,-1)*SUMIF([1]Budget!V:V,'Budget Worksheet for Pivot Tabl'!K1244,[1]Budget!AC:AC)=P1244</f>
        <v>1</v>
      </c>
    </row>
    <row r="1245" spans="1:19" x14ac:dyDescent="0.25">
      <c r="A1245" t="s">
        <v>16</v>
      </c>
      <c r="B1245" t="s">
        <v>2</v>
      </c>
      <c r="C1245" t="s">
        <v>9</v>
      </c>
      <c r="D1245" t="str">
        <f t="shared" si="19"/>
        <v>OUTFLOWS</v>
      </c>
      <c r="E1245" t="s">
        <v>116</v>
      </c>
      <c r="F1245" t="s">
        <v>117</v>
      </c>
      <c r="G1245" t="s">
        <v>1769</v>
      </c>
      <c r="H1245" t="s">
        <v>1770</v>
      </c>
      <c r="I1245" t="s">
        <v>57</v>
      </c>
      <c r="J1245" t="s">
        <v>1775</v>
      </c>
      <c r="K1245" t="s">
        <v>1818</v>
      </c>
      <c r="L1245" t="s">
        <v>653</v>
      </c>
      <c r="M1245" s="17">
        <f>VLOOKUP($K1245,[1]Budget!$V:$AE,5,0)*IF($C1245="1 - Revenues",1,IF(AND($C1245="5 - Transfers",MID(I1245,15,1)="4"),1,-1))</f>
        <v>0</v>
      </c>
      <c r="N1245" s="17">
        <f>VLOOKUP($K1245,[1]Budget!$V:$AE,6,0)*IF($C1245="1 - Revenues",1,IF(AND($C1245="5 - Transfers",MID(J1245,15,1)="4"),1,-1))</f>
        <v>0</v>
      </c>
      <c r="O1245" s="17">
        <f>IFERROR(IF(RIGHT(LEFT(K1245,15),1)="4",VLOOKUP(K1245,'[1]Budget Worksheet'!A:B,2,0),-1*VLOOKUP(K1245,'[1]Budget Worksheet'!A:B,2,0)),0)</f>
        <v>-950</v>
      </c>
      <c r="P1245" s="17">
        <f>VLOOKUP($K1245,[1]Budget!$V:$AE,8,0)*IF($C1245="1 - Revenues",1,IF(AND($C1245="5 - Transfers",MID($K1245,15,1)="4"),1,-1))</f>
        <v>-950</v>
      </c>
      <c r="Q1245" s="17">
        <f>VLOOKUP($K1245,[1]Budget!$V:$AE,10,0)*IF($C1245="1 - Revenues",1,IF(AND($C1245="5 - Transfers",MID(K1245,15,1)="4"),1,-1))</f>
        <v>0</v>
      </c>
      <c r="S1245" s="18" t="b">
        <f>IF(LEFT(C1245,1)="1",1,-1)*SUMIF([1]Budget!V:V,'Budget Worksheet for Pivot Tabl'!K1245,[1]Budget!AC:AC)=P1245</f>
        <v>1</v>
      </c>
    </row>
    <row r="1246" spans="1:19" x14ac:dyDescent="0.25">
      <c r="A1246" t="s">
        <v>16</v>
      </c>
      <c r="B1246" t="s">
        <v>2</v>
      </c>
      <c r="C1246" t="s">
        <v>8</v>
      </c>
      <c r="D1246" t="str">
        <f t="shared" si="19"/>
        <v>OUTFLOWS</v>
      </c>
      <c r="E1246" t="s">
        <v>116</v>
      </c>
      <c r="F1246" t="s">
        <v>117</v>
      </c>
      <c r="G1246" t="s">
        <v>1769</v>
      </c>
      <c r="H1246" t="s">
        <v>1770</v>
      </c>
      <c r="I1246" t="s">
        <v>1819</v>
      </c>
      <c r="J1246" t="s">
        <v>1820</v>
      </c>
      <c r="K1246" t="s">
        <v>1821</v>
      </c>
      <c r="L1246" t="s">
        <v>590</v>
      </c>
      <c r="M1246" s="17">
        <f>VLOOKUP($K1246,[1]Budget!$V:$AE,5,0)*IF($C1246="1 - Revenues",1,IF(AND($C1246="5 - Transfers",MID(I1246,15,1)="4"),1,-1))</f>
        <v>-169000</v>
      </c>
      <c r="N1246" s="17">
        <f>VLOOKUP($K1246,[1]Budget!$V:$AE,6,0)*IF($C1246="1 - Revenues",1,IF(AND($C1246="5 - Transfers",MID(J1246,15,1)="4"),1,-1))</f>
        <v>-135000</v>
      </c>
      <c r="O1246" s="17">
        <f>IFERROR(IF(RIGHT(LEFT(K1246,15),1)="4",VLOOKUP(K1246,'[1]Budget Worksheet'!A:B,2,0),-1*VLOOKUP(K1246,'[1]Budget Worksheet'!A:B,2,0)),0)</f>
        <v>-267420</v>
      </c>
      <c r="P1246" s="17">
        <f>VLOOKUP($K1246,[1]Budget!$V:$AE,8,0)*IF($C1246="1 - Revenues",1,IF(AND($C1246="5 - Transfers",MID($K1246,15,1)="4"),1,-1))</f>
        <v>-267420</v>
      </c>
      <c r="Q1246" s="17">
        <f>VLOOKUP($K1246,[1]Budget!$V:$AE,10,0)*IF($C1246="1 - Revenues",1,IF(AND($C1246="5 - Transfers",MID(K1246,15,1)="4"),1,-1))</f>
        <v>0</v>
      </c>
      <c r="S1246" s="18" t="b">
        <f>IF(LEFT(C1246,1)="1",1,-1)*SUMIF([1]Budget!V:V,'Budget Worksheet for Pivot Tabl'!K1246,[1]Budget!AC:AC)=P1246</f>
        <v>1</v>
      </c>
    </row>
    <row r="1247" spans="1:19" x14ac:dyDescent="0.25">
      <c r="A1247" t="s">
        <v>16</v>
      </c>
      <c r="B1247" t="s">
        <v>2</v>
      </c>
      <c r="C1247" t="s">
        <v>8</v>
      </c>
      <c r="D1247" t="str">
        <f t="shared" si="19"/>
        <v>OUTFLOWS</v>
      </c>
      <c r="E1247" t="s">
        <v>116</v>
      </c>
      <c r="F1247" t="s">
        <v>117</v>
      </c>
      <c r="G1247" t="s">
        <v>1769</v>
      </c>
      <c r="H1247" t="s">
        <v>1770</v>
      </c>
      <c r="I1247" t="s">
        <v>1819</v>
      </c>
      <c r="J1247" t="s">
        <v>1820</v>
      </c>
      <c r="K1247" t="s">
        <v>1822</v>
      </c>
      <c r="L1247" t="s">
        <v>593</v>
      </c>
      <c r="M1247" s="17">
        <f>VLOOKUP($K1247,[1]Budget!$V:$AE,5,0)*IF($C1247="1 - Revenues",1,IF(AND($C1247="5 - Transfers",MID(I1247,15,1)="4"),1,-1))</f>
        <v>-7000</v>
      </c>
      <c r="N1247" s="17">
        <f>VLOOKUP($K1247,[1]Budget!$V:$AE,6,0)*IF($C1247="1 - Revenues",1,IF(AND($C1247="5 - Transfers",MID(J1247,15,1)="4"),1,-1))</f>
        <v>-3000</v>
      </c>
      <c r="O1247" s="17">
        <f>IFERROR(IF(RIGHT(LEFT(K1247,15),1)="4",VLOOKUP(K1247,'[1]Budget Worksheet'!A:B,2,0),-1*VLOOKUP(K1247,'[1]Budget Worksheet'!A:B,2,0)),0)</f>
        <v>-10300</v>
      </c>
      <c r="P1247" s="17">
        <f>VLOOKUP($K1247,[1]Budget!$V:$AE,8,0)*IF($C1247="1 - Revenues",1,IF(AND($C1247="5 - Transfers",MID($K1247,15,1)="4"),1,-1))</f>
        <v>-10300</v>
      </c>
      <c r="Q1247" s="17">
        <f>VLOOKUP($K1247,[1]Budget!$V:$AE,10,0)*IF($C1247="1 - Revenues",1,IF(AND($C1247="5 - Transfers",MID(K1247,15,1)="4"),1,-1))</f>
        <v>0</v>
      </c>
      <c r="S1247" s="18" t="b">
        <f>IF(LEFT(C1247,1)="1",1,-1)*SUMIF([1]Budget!V:V,'Budget Worksheet for Pivot Tabl'!K1247,[1]Budget!AC:AC)=P1247</f>
        <v>1</v>
      </c>
    </row>
    <row r="1248" spans="1:19" x14ac:dyDescent="0.25">
      <c r="A1248" t="s">
        <v>16</v>
      </c>
      <c r="B1248" t="s">
        <v>2</v>
      </c>
      <c r="C1248" t="s">
        <v>8</v>
      </c>
      <c r="D1248" t="str">
        <f t="shared" si="19"/>
        <v>OUTFLOWS</v>
      </c>
      <c r="E1248" t="s">
        <v>116</v>
      </c>
      <c r="F1248" t="s">
        <v>117</v>
      </c>
      <c r="G1248" t="s">
        <v>1769</v>
      </c>
      <c r="H1248" t="s">
        <v>1770</v>
      </c>
      <c r="I1248" t="s">
        <v>1819</v>
      </c>
      <c r="J1248" t="s">
        <v>1820</v>
      </c>
      <c r="K1248" t="s">
        <v>1823</v>
      </c>
      <c r="L1248" t="s">
        <v>919</v>
      </c>
      <c r="M1248" s="17">
        <f>VLOOKUP($K1248,[1]Budget!$V:$AE,5,0)*IF($C1248="1 - Revenues",1,IF(AND($C1248="5 - Transfers",MID(I1248,15,1)="4"),1,-1))</f>
        <v>0</v>
      </c>
      <c r="N1248" s="17">
        <f>VLOOKUP($K1248,[1]Budget!$V:$AE,6,0)*IF($C1248="1 - Revenues",1,IF(AND($C1248="5 - Transfers",MID(J1248,15,1)="4"),1,-1))</f>
        <v>0</v>
      </c>
      <c r="O1248" s="17">
        <f>IFERROR(IF(RIGHT(LEFT(K1248,15),1)="4",VLOOKUP(K1248,'[1]Budget Worksheet'!A:B,2,0),-1*VLOOKUP(K1248,'[1]Budget Worksheet'!A:B,2,0)),0)</f>
        <v>0</v>
      </c>
      <c r="P1248" s="17">
        <f>VLOOKUP($K1248,[1]Budget!$V:$AE,8,0)*IF($C1248="1 - Revenues",1,IF(AND($C1248="5 - Transfers",MID($K1248,15,1)="4"),1,-1))</f>
        <v>0</v>
      </c>
      <c r="Q1248" s="17">
        <f>VLOOKUP($K1248,[1]Budget!$V:$AE,10,0)*IF($C1248="1 - Revenues",1,IF(AND($C1248="5 - Transfers",MID(K1248,15,1)="4"),1,-1))</f>
        <v>0</v>
      </c>
      <c r="S1248" s="18" t="b">
        <f>IF(LEFT(C1248,1)="1",1,-1)*SUMIF([1]Budget!V:V,'Budget Worksheet for Pivot Tabl'!K1248,[1]Budget!AC:AC)=P1248</f>
        <v>1</v>
      </c>
    </row>
    <row r="1249" spans="1:19" x14ac:dyDescent="0.25">
      <c r="A1249" t="s">
        <v>16</v>
      </c>
      <c r="B1249" t="s">
        <v>2</v>
      </c>
      <c r="C1249" t="s">
        <v>8</v>
      </c>
      <c r="D1249" t="str">
        <f t="shared" si="19"/>
        <v>OUTFLOWS</v>
      </c>
      <c r="E1249" t="s">
        <v>116</v>
      </c>
      <c r="F1249" t="s">
        <v>117</v>
      </c>
      <c r="G1249" t="s">
        <v>1769</v>
      </c>
      <c r="H1249" t="s">
        <v>1770</v>
      </c>
      <c r="I1249" t="s">
        <v>1819</v>
      </c>
      <c r="J1249" t="s">
        <v>1820</v>
      </c>
      <c r="K1249" t="s">
        <v>1824</v>
      </c>
      <c r="L1249" t="s">
        <v>595</v>
      </c>
      <c r="M1249" s="17">
        <f>VLOOKUP($K1249,[1]Budget!$V:$AE,5,0)*IF($C1249="1 - Revenues",1,IF(AND($C1249="5 - Transfers",MID(I1249,15,1)="4"),1,-1))</f>
        <v>-1000</v>
      </c>
      <c r="N1249" s="17">
        <f>VLOOKUP($K1249,[1]Budget!$V:$AE,6,0)*IF($C1249="1 - Revenues",1,IF(AND($C1249="5 - Transfers",MID(J1249,15,1)="4"),1,-1))</f>
        <v>0</v>
      </c>
      <c r="O1249" s="17">
        <f>IFERROR(IF(RIGHT(LEFT(K1249,15),1)="4",VLOOKUP(K1249,'[1]Budget Worksheet'!A:B,2,0),-1*VLOOKUP(K1249,'[1]Budget Worksheet'!A:B,2,0)),0)</f>
        <v>0</v>
      </c>
      <c r="P1249" s="17">
        <f>VLOOKUP($K1249,[1]Budget!$V:$AE,8,0)*IF($C1249="1 - Revenues",1,IF(AND($C1249="5 - Transfers",MID($K1249,15,1)="4"),1,-1))</f>
        <v>0</v>
      </c>
      <c r="Q1249" s="17">
        <f>VLOOKUP($K1249,[1]Budget!$V:$AE,10,0)*IF($C1249="1 - Revenues",1,IF(AND($C1249="5 - Transfers",MID(K1249,15,1)="4"),1,-1))</f>
        <v>0</v>
      </c>
      <c r="S1249" s="18" t="b">
        <f>IF(LEFT(C1249,1)="1",1,-1)*SUMIF([1]Budget!V:V,'Budget Worksheet for Pivot Tabl'!K1249,[1]Budget!AC:AC)=P1249</f>
        <v>1</v>
      </c>
    </row>
    <row r="1250" spans="1:19" x14ac:dyDescent="0.25">
      <c r="A1250" t="s">
        <v>16</v>
      </c>
      <c r="B1250" t="s">
        <v>2</v>
      </c>
      <c r="C1250" t="s">
        <v>8</v>
      </c>
      <c r="D1250" t="str">
        <f t="shared" si="19"/>
        <v>OUTFLOWS</v>
      </c>
      <c r="E1250" t="s">
        <v>116</v>
      </c>
      <c r="F1250" t="s">
        <v>117</v>
      </c>
      <c r="G1250" t="s">
        <v>1769</v>
      </c>
      <c r="H1250" t="s">
        <v>1770</v>
      </c>
      <c r="I1250" t="s">
        <v>1819</v>
      </c>
      <c r="J1250" t="s">
        <v>1820</v>
      </c>
      <c r="K1250" t="s">
        <v>1825</v>
      </c>
      <c r="L1250" t="s">
        <v>599</v>
      </c>
      <c r="M1250" s="17">
        <f>VLOOKUP($K1250,[1]Budget!$V:$AE,5,0)*IF($C1250="1 - Revenues",1,IF(AND($C1250="5 - Transfers",MID(I1250,15,1)="4"),1,-1))</f>
        <v>-1000</v>
      </c>
      <c r="N1250" s="17">
        <f>VLOOKUP($K1250,[1]Budget!$V:$AE,6,0)*IF($C1250="1 - Revenues",1,IF(AND($C1250="5 - Transfers",MID(J1250,15,1)="4"),1,-1))</f>
        <v>0</v>
      </c>
      <c r="O1250" s="17">
        <f>IFERROR(IF(RIGHT(LEFT(K1250,15),1)="4",VLOOKUP(K1250,'[1]Budget Worksheet'!A:B,2,0),-1*VLOOKUP(K1250,'[1]Budget Worksheet'!A:B,2,0)),0)</f>
        <v>-5500</v>
      </c>
      <c r="P1250" s="17">
        <f>VLOOKUP($K1250,[1]Budget!$V:$AE,8,0)*IF($C1250="1 - Revenues",1,IF(AND($C1250="5 - Transfers",MID($K1250,15,1)="4"),1,-1))</f>
        <v>-5500</v>
      </c>
      <c r="Q1250" s="17">
        <f>VLOOKUP($K1250,[1]Budget!$V:$AE,10,0)*IF($C1250="1 - Revenues",1,IF(AND($C1250="5 - Transfers",MID(K1250,15,1)="4"),1,-1))</f>
        <v>0</v>
      </c>
      <c r="S1250" s="18" t="b">
        <f>IF(LEFT(C1250,1)="1",1,-1)*SUMIF([1]Budget!V:V,'Budget Worksheet for Pivot Tabl'!K1250,[1]Budget!AC:AC)=P1250</f>
        <v>1</v>
      </c>
    </row>
    <row r="1251" spans="1:19" x14ac:dyDescent="0.25">
      <c r="A1251" t="s">
        <v>16</v>
      </c>
      <c r="B1251" t="s">
        <v>2</v>
      </c>
      <c r="C1251" t="s">
        <v>8</v>
      </c>
      <c r="D1251" t="str">
        <f t="shared" si="19"/>
        <v>OUTFLOWS</v>
      </c>
      <c r="E1251" t="s">
        <v>116</v>
      </c>
      <c r="F1251" t="s">
        <v>117</v>
      </c>
      <c r="G1251" t="s">
        <v>1769</v>
      </c>
      <c r="H1251" t="s">
        <v>1770</v>
      </c>
      <c r="I1251" t="s">
        <v>1819</v>
      </c>
      <c r="J1251" t="s">
        <v>1820</v>
      </c>
      <c r="K1251" t="s">
        <v>1826</v>
      </c>
      <c r="L1251" t="s">
        <v>601</v>
      </c>
      <c r="M1251" s="17">
        <f>VLOOKUP($K1251,[1]Budget!$V:$AE,5,0)*IF($C1251="1 - Revenues",1,IF(AND($C1251="5 - Transfers",MID(I1251,15,1)="4"),1,-1))</f>
        <v>0</v>
      </c>
      <c r="N1251" s="17">
        <f>VLOOKUP($K1251,[1]Budget!$V:$AE,6,0)*IF($C1251="1 - Revenues",1,IF(AND($C1251="5 - Transfers",MID(J1251,15,1)="4"),1,-1))</f>
        <v>0</v>
      </c>
      <c r="O1251" s="17">
        <f>IFERROR(IF(RIGHT(LEFT(K1251,15),1)="4",VLOOKUP(K1251,'[1]Budget Worksheet'!A:B,2,0),-1*VLOOKUP(K1251,'[1]Budget Worksheet'!A:B,2,0)),0)</f>
        <v>0</v>
      </c>
      <c r="P1251" s="17">
        <f>VLOOKUP($K1251,[1]Budget!$V:$AE,8,0)*IF($C1251="1 - Revenues",1,IF(AND($C1251="5 - Transfers",MID($K1251,15,1)="4"),1,-1))</f>
        <v>0</v>
      </c>
      <c r="Q1251" s="17">
        <f>VLOOKUP($K1251,[1]Budget!$V:$AE,10,0)*IF($C1251="1 - Revenues",1,IF(AND($C1251="5 - Transfers",MID(K1251,15,1)="4"),1,-1))</f>
        <v>0</v>
      </c>
      <c r="S1251" s="18" t="b">
        <f>IF(LEFT(C1251,1)="1",1,-1)*SUMIF([1]Budget!V:V,'Budget Worksheet for Pivot Tabl'!K1251,[1]Budget!AC:AC)=P1251</f>
        <v>1</v>
      </c>
    </row>
    <row r="1252" spans="1:19" x14ac:dyDescent="0.25">
      <c r="A1252" t="s">
        <v>16</v>
      </c>
      <c r="B1252" t="s">
        <v>2</v>
      </c>
      <c r="C1252" t="s">
        <v>8</v>
      </c>
      <c r="D1252" t="str">
        <f t="shared" si="19"/>
        <v>OUTFLOWS</v>
      </c>
      <c r="E1252" t="s">
        <v>116</v>
      </c>
      <c r="F1252" t="s">
        <v>117</v>
      </c>
      <c r="G1252" t="s">
        <v>1769</v>
      </c>
      <c r="H1252" t="s">
        <v>1770</v>
      </c>
      <c r="I1252" t="s">
        <v>1819</v>
      </c>
      <c r="J1252" t="s">
        <v>1820</v>
      </c>
      <c r="K1252" t="s">
        <v>1827</v>
      </c>
      <c r="L1252" t="s">
        <v>1084</v>
      </c>
      <c r="M1252" s="17">
        <f>VLOOKUP($K1252,[1]Budget!$V:$AE,5,0)*IF($C1252="1 - Revenues",1,IF(AND($C1252="5 - Transfers",MID(I1252,15,1)="4"),1,-1))</f>
        <v>-1000</v>
      </c>
      <c r="N1252" s="17">
        <f>VLOOKUP($K1252,[1]Budget!$V:$AE,6,0)*IF($C1252="1 - Revenues",1,IF(AND($C1252="5 - Transfers",MID(J1252,15,1)="4"),1,-1))</f>
        <v>0</v>
      </c>
      <c r="O1252" s="17">
        <f>IFERROR(IF(RIGHT(LEFT(K1252,15),1)="4",VLOOKUP(K1252,'[1]Budget Worksheet'!A:B,2,0),-1*VLOOKUP(K1252,'[1]Budget Worksheet'!A:B,2,0)),0)</f>
        <v>0</v>
      </c>
      <c r="P1252" s="17">
        <f>VLOOKUP($K1252,[1]Budget!$V:$AE,8,0)*IF($C1252="1 - Revenues",1,IF(AND($C1252="5 - Transfers",MID($K1252,15,1)="4"),1,-1))</f>
        <v>0</v>
      </c>
      <c r="Q1252" s="17">
        <f>VLOOKUP($K1252,[1]Budget!$V:$AE,10,0)*IF($C1252="1 - Revenues",1,IF(AND($C1252="5 - Transfers",MID(K1252,15,1)="4"),1,-1))</f>
        <v>0</v>
      </c>
      <c r="S1252" s="18" t="b">
        <f>IF(LEFT(C1252,1)="1",1,-1)*SUMIF([1]Budget!V:V,'Budget Worksheet for Pivot Tabl'!K1252,[1]Budget!AC:AC)=P1252</f>
        <v>1</v>
      </c>
    </row>
    <row r="1253" spans="1:19" x14ac:dyDescent="0.25">
      <c r="A1253" t="s">
        <v>16</v>
      </c>
      <c r="B1253" t="s">
        <v>2</v>
      </c>
      <c r="C1253" t="s">
        <v>8</v>
      </c>
      <c r="D1253" t="str">
        <f t="shared" si="19"/>
        <v>OUTFLOWS</v>
      </c>
      <c r="E1253" t="s">
        <v>116</v>
      </c>
      <c r="F1253" t="s">
        <v>117</v>
      </c>
      <c r="G1253" t="s">
        <v>1769</v>
      </c>
      <c r="H1253" t="s">
        <v>1770</v>
      </c>
      <c r="I1253" t="s">
        <v>1819</v>
      </c>
      <c r="J1253" t="s">
        <v>1820</v>
      </c>
      <c r="K1253" t="s">
        <v>1828</v>
      </c>
      <c r="L1253" t="s">
        <v>603</v>
      </c>
      <c r="M1253" s="17">
        <f>VLOOKUP($K1253,[1]Budget!$V:$AE,5,0)*IF($C1253="1 - Revenues",1,IF(AND($C1253="5 - Transfers",MID(I1253,15,1)="4"),1,-1))</f>
        <v>0</v>
      </c>
      <c r="N1253" s="17">
        <f>VLOOKUP($K1253,[1]Budget!$V:$AE,6,0)*IF($C1253="1 - Revenues",1,IF(AND($C1253="5 - Transfers",MID(J1253,15,1)="4"),1,-1))</f>
        <v>0</v>
      </c>
      <c r="O1253" s="17">
        <f>IFERROR(IF(RIGHT(LEFT(K1253,15),1)="4",VLOOKUP(K1253,'[1]Budget Worksheet'!A:B,2,0),-1*VLOOKUP(K1253,'[1]Budget Worksheet'!A:B,2,0)),0)</f>
        <v>0</v>
      </c>
      <c r="P1253" s="17">
        <f>VLOOKUP($K1253,[1]Budget!$V:$AE,8,0)*IF($C1253="1 - Revenues",1,IF(AND($C1253="5 - Transfers",MID($K1253,15,1)="4"),1,-1))</f>
        <v>0</v>
      </c>
      <c r="Q1253" s="17">
        <f>VLOOKUP($K1253,[1]Budget!$V:$AE,10,0)*IF($C1253="1 - Revenues",1,IF(AND($C1253="5 - Transfers",MID(K1253,15,1)="4"),1,-1))</f>
        <v>0</v>
      </c>
      <c r="S1253" s="18" t="b">
        <f>IF(LEFT(C1253,1)="1",1,-1)*SUMIF([1]Budget!V:V,'Budget Worksheet for Pivot Tabl'!K1253,[1]Budget!AC:AC)=P1253</f>
        <v>1</v>
      </c>
    </row>
    <row r="1254" spans="1:19" x14ac:dyDescent="0.25">
      <c r="A1254" t="s">
        <v>16</v>
      </c>
      <c r="B1254" t="s">
        <v>2</v>
      </c>
      <c r="C1254" t="s">
        <v>8</v>
      </c>
      <c r="D1254" t="str">
        <f t="shared" si="19"/>
        <v>OUTFLOWS</v>
      </c>
      <c r="E1254" t="s">
        <v>116</v>
      </c>
      <c r="F1254" t="s">
        <v>117</v>
      </c>
      <c r="G1254" t="s">
        <v>1769</v>
      </c>
      <c r="H1254" t="s">
        <v>1770</v>
      </c>
      <c r="I1254" t="s">
        <v>1819</v>
      </c>
      <c r="J1254" t="s">
        <v>1820</v>
      </c>
      <c r="K1254" t="s">
        <v>1829</v>
      </c>
      <c r="L1254" t="s">
        <v>470</v>
      </c>
      <c r="M1254" s="17">
        <f>VLOOKUP($K1254,[1]Budget!$V:$AE,5,0)*IF($C1254="1 - Revenues",1,IF(AND($C1254="5 - Transfers",MID(I1254,15,1)="4"),1,-1))</f>
        <v>-31000</v>
      </c>
      <c r="N1254" s="17">
        <f>VLOOKUP($K1254,[1]Budget!$V:$AE,6,0)*IF($C1254="1 - Revenues",1,IF(AND($C1254="5 - Transfers",MID(J1254,15,1)="4"),1,-1))</f>
        <v>-27000</v>
      </c>
      <c r="O1254" s="17">
        <f>IFERROR(IF(RIGHT(LEFT(K1254,15),1)="4",VLOOKUP(K1254,'[1]Budget Worksheet'!A:B,2,0),-1*VLOOKUP(K1254,'[1]Budget Worksheet'!A:B,2,0)),0)</f>
        <v>-55757</v>
      </c>
      <c r="P1254" s="17">
        <f>VLOOKUP($K1254,[1]Budget!$V:$AE,8,0)*IF($C1254="1 - Revenues",1,IF(AND($C1254="5 - Transfers",MID($K1254,15,1)="4"),1,-1))</f>
        <v>-78000</v>
      </c>
      <c r="Q1254" s="17">
        <f>VLOOKUP($K1254,[1]Budget!$V:$AE,10,0)*IF($C1254="1 - Revenues",1,IF(AND($C1254="5 - Transfers",MID(K1254,15,1)="4"),1,-1))</f>
        <v>-22243</v>
      </c>
      <c r="S1254" s="18" t="b">
        <f>IF(LEFT(C1254,1)="1",1,-1)*SUMIF([1]Budget!V:V,'Budget Worksheet for Pivot Tabl'!K1254,[1]Budget!AC:AC)=P1254</f>
        <v>1</v>
      </c>
    </row>
    <row r="1255" spans="1:19" x14ac:dyDescent="0.25">
      <c r="A1255" t="s">
        <v>16</v>
      </c>
      <c r="B1255" t="s">
        <v>2</v>
      </c>
      <c r="C1255" t="s">
        <v>8</v>
      </c>
      <c r="D1255" t="str">
        <f t="shared" si="19"/>
        <v>OUTFLOWS</v>
      </c>
      <c r="E1255" t="s">
        <v>116</v>
      </c>
      <c r="F1255" t="s">
        <v>117</v>
      </c>
      <c r="G1255" t="s">
        <v>1769</v>
      </c>
      <c r="H1255" t="s">
        <v>1770</v>
      </c>
      <c r="I1255" t="s">
        <v>1819</v>
      </c>
      <c r="J1255" t="s">
        <v>1820</v>
      </c>
      <c r="K1255" t="s">
        <v>1830</v>
      </c>
      <c r="L1255" t="s">
        <v>606</v>
      </c>
      <c r="M1255" s="17">
        <f>VLOOKUP($K1255,[1]Budget!$V:$AE,5,0)*IF($C1255="1 - Revenues",1,IF(AND($C1255="5 - Transfers",MID(I1255,15,1)="4"),1,-1))</f>
        <v>-17000</v>
      </c>
      <c r="N1255" s="17">
        <f>VLOOKUP($K1255,[1]Budget!$V:$AE,6,0)*IF($C1255="1 - Revenues",1,IF(AND($C1255="5 - Transfers",MID(J1255,15,1)="4"),1,-1))</f>
        <v>-15000</v>
      </c>
      <c r="O1255" s="17">
        <f>IFERROR(IF(RIGHT(LEFT(K1255,15),1)="4",VLOOKUP(K1255,'[1]Budget Worksheet'!A:B,2,0),-1*VLOOKUP(K1255,'[1]Budget Worksheet'!A:B,2,0)),0)</f>
        <v>-31344</v>
      </c>
      <c r="P1255" s="17">
        <f>VLOOKUP($K1255,[1]Budget!$V:$AE,8,0)*IF($C1255="1 - Revenues",1,IF(AND($C1255="5 - Transfers",MID($K1255,15,1)="4"),1,-1))</f>
        <v>-31344</v>
      </c>
      <c r="Q1255" s="17">
        <f>VLOOKUP($K1255,[1]Budget!$V:$AE,10,0)*IF($C1255="1 - Revenues",1,IF(AND($C1255="5 - Transfers",MID(K1255,15,1)="4"),1,-1))</f>
        <v>0</v>
      </c>
      <c r="S1255" s="18" t="b">
        <f>IF(LEFT(C1255,1)="1",1,-1)*SUMIF([1]Budget!V:V,'Budget Worksheet for Pivot Tabl'!K1255,[1]Budget!AC:AC)=P1255</f>
        <v>1</v>
      </c>
    </row>
    <row r="1256" spans="1:19" x14ac:dyDescent="0.25">
      <c r="A1256" t="s">
        <v>16</v>
      </c>
      <c r="B1256" t="s">
        <v>2</v>
      </c>
      <c r="C1256" t="s">
        <v>8</v>
      </c>
      <c r="D1256" t="str">
        <f t="shared" si="19"/>
        <v>OUTFLOWS</v>
      </c>
      <c r="E1256" t="s">
        <v>116</v>
      </c>
      <c r="F1256" t="s">
        <v>117</v>
      </c>
      <c r="G1256" t="s">
        <v>1769</v>
      </c>
      <c r="H1256" t="s">
        <v>1770</v>
      </c>
      <c r="I1256" t="s">
        <v>1819</v>
      </c>
      <c r="J1256" t="s">
        <v>1820</v>
      </c>
      <c r="K1256" t="s">
        <v>1831</v>
      </c>
      <c r="L1256" t="s">
        <v>608</v>
      </c>
      <c r="M1256" s="17">
        <f>VLOOKUP($K1256,[1]Budget!$V:$AE,5,0)*IF($C1256="1 - Revenues",1,IF(AND($C1256="5 - Transfers",MID(I1256,15,1)="4"),1,-1))</f>
        <v>-11000</v>
      </c>
      <c r="N1256" s="17">
        <f>VLOOKUP($K1256,[1]Budget!$V:$AE,6,0)*IF($C1256="1 - Revenues",1,IF(AND($C1256="5 - Transfers",MID(J1256,15,1)="4"),1,-1))</f>
        <v>-21000</v>
      </c>
      <c r="O1256" s="17">
        <f>IFERROR(IF(RIGHT(LEFT(K1256,15),1)="4",VLOOKUP(K1256,'[1]Budget Worksheet'!A:B,2,0),-1*VLOOKUP(K1256,'[1]Budget Worksheet'!A:B,2,0)),0)</f>
        <v>-50280</v>
      </c>
      <c r="P1256" s="17">
        <f>VLOOKUP($K1256,[1]Budget!$V:$AE,8,0)*IF($C1256="1 - Revenues",1,IF(AND($C1256="5 - Transfers",MID($K1256,15,1)="4"),1,-1))</f>
        <v>-50280</v>
      </c>
      <c r="Q1256" s="17">
        <f>VLOOKUP($K1256,[1]Budget!$V:$AE,10,0)*IF($C1256="1 - Revenues",1,IF(AND($C1256="5 - Transfers",MID(K1256,15,1)="4"),1,-1))</f>
        <v>0</v>
      </c>
      <c r="S1256" s="18" t="b">
        <f>IF(LEFT(C1256,1)="1",1,-1)*SUMIF([1]Budget!V:V,'Budget Worksheet for Pivot Tabl'!K1256,[1]Budget!AC:AC)=P1256</f>
        <v>1</v>
      </c>
    </row>
    <row r="1257" spans="1:19" x14ac:dyDescent="0.25">
      <c r="A1257" t="s">
        <v>16</v>
      </c>
      <c r="B1257" t="s">
        <v>2</v>
      </c>
      <c r="C1257" t="s">
        <v>8</v>
      </c>
      <c r="D1257" t="str">
        <f t="shared" si="19"/>
        <v>OUTFLOWS</v>
      </c>
      <c r="E1257" t="s">
        <v>116</v>
      </c>
      <c r="F1257" t="s">
        <v>117</v>
      </c>
      <c r="G1257" t="s">
        <v>1769</v>
      </c>
      <c r="H1257" t="s">
        <v>1770</v>
      </c>
      <c r="I1257" t="s">
        <v>1819</v>
      </c>
      <c r="J1257" t="s">
        <v>1820</v>
      </c>
      <c r="K1257" t="s">
        <v>1832</v>
      </c>
      <c r="L1257" t="s">
        <v>610</v>
      </c>
      <c r="M1257" s="17">
        <f>VLOOKUP($K1257,[1]Budget!$V:$AE,5,0)*IF($C1257="1 - Revenues",1,IF(AND($C1257="5 - Transfers",MID(I1257,15,1)="4"),1,-1))</f>
        <v>-2000</v>
      </c>
      <c r="N1257" s="17">
        <f>VLOOKUP($K1257,[1]Budget!$V:$AE,6,0)*IF($C1257="1 - Revenues",1,IF(AND($C1257="5 - Transfers",MID(J1257,15,1)="4"),1,-1))</f>
        <v>-3000</v>
      </c>
      <c r="O1257" s="17">
        <f>IFERROR(IF(RIGHT(LEFT(K1257,15),1)="4",VLOOKUP(K1257,'[1]Budget Worksheet'!A:B,2,0),-1*VLOOKUP(K1257,'[1]Budget Worksheet'!A:B,2,0)),0)</f>
        <v>-5753</v>
      </c>
      <c r="P1257" s="17">
        <f>VLOOKUP($K1257,[1]Budget!$V:$AE,8,0)*IF($C1257="1 - Revenues",1,IF(AND($C1257="5 - Transfers",MID($K1257,15,1)="4"),1,-1))</f>
        <v>-5753</v>
      </c>
      <c r="Q1257" s="17">
        <f>VLOOKUP($K1257,[1]Budget!$V:$AE,10,0)*IF($C1257="1 - Revenues",1,IF(AND($C1257="5 - Transfers",MID(K1257,15,1)="4"),1,-1))</f>
        <v>0</v>
      </c>
      <c r="S1257" s="18" t="b">
        <f>IF(LEFT(C1257,1)="1",1,-1)*SUMIF([1]Budget!V:V,'Budget Worksheet for Pivot Tabl'!K1257,[1]Budget!AC:AC)=P1257</f>
        <v>1</v>
      </c>
    </row>
    <row r="1258" spans="1:19" x14ac:dyDescent="0.25">
      <c r="A1258" t="s">
        <v>16</v>
      </c>
      <c r="B1258" t="s">
        <v>2</v>
      </c>
      <c r="C1258" t="s">
        <v>8</v>
      </c>
      <c r="D1258" t="str">
        <f t="shared" si="19"/>
        <v>OUTFLOWS</v>
      </c>
      <c r="E1258" t="s">
        <v>116</v>
      </c>
      <c r="F1258" t="s">
        <v>117</v>
      </c>
      <c r="G1258" t="s">
        <v>1769</v>
      </c>
      <c r="H1258" t="s">
        <v>1770</v>
      </c>
      <c r="I1258" t="s">
        <v>1819</v>
      </c>
      <c r="J1258" t="s">
        <v>1820</v>
      </c>
      <c r="K1258" t="s">
        <v>1833</v>
      </c>
      <c r="L1258" t="s">
        <v>612</v>
      </c>
      <c r="M1258" s="17">
        <f>VLOOKUP($K1258,[1]Budget!$V:$AE,5,0)*IF($C1258="1 - Revenues",1,IF(AND($C1258="5 - Transfers",MID(I1258,15,1)="4"),1,-1))</f>
        <v>0</v>
      </c>
      <c r="N1258" s="17">
        <f>VLOOKUP($K1258,[1]Budget!$V:$AE,6,0)*IF($C1258="1 - Revenues",1,IF(AND($C1258="5 - Transfers",MID(J1258,15,1)="4"),1,-1))</f>
        <v>0</v>
      </c>
      <c r="O1258" s="17">
        <f>IFERROR(IF(RIGHT(LEFT(K1258,15),1)="4",VLOOKUP(K1258,'[1]Budget Worksheet'!A:B,2,0),-1*VLOOKUP(K1258,'[1]Budget Worksheet'!A:B,2,0)),0)</f>
        <v>-944</v>
      </c>
      <c r="P1258" s="17">
        <f>VLOOKUP($K1258,[1]Budget!$V:$AE,8,0)*IF($C1258="1 - Revenues",1,IF(AND($C1258="5 - Transfers",MID($K1258,15,1)="4"),1,-1))</f>
        <v>-944</v>
      </c>
      <c r="Q1258" s="17">
        <f>VLOOKUP($K1258,[1]Budget!$V:$AE,10,0)*IF($C1258="1 - Revenues",1,IF(AND($C1258="5 - Transfers",MID(K1258,15,1)="4"),1,-1))</f>
        <v>0</v>
      </c>
      <c r="S1258" s="18" t="b">
        <f>IF(LEFT(C1258,1)="1",1,-1)*SUMIF([1]Budget!V:V,'Budget Worksheet for Pivot Tabl'!K1258,[1]Budget!AC:AC)=P1258</f>
        <v>1</v>
      </c>
    </row>
    <row r="1259" spans="1:19" x14ac:dyDescent="0.25">
      <c r="A1259" t="s">
        <v>16</v>
      </c>
      <c r="B1259" t="s">
        <v>2</v>
      </c>
      <c r="C1259" t="s">
        <v>8</v>
      </c>
      <c r="D1259" t="str">
        <f t="shared" si="19"/>
        <v>OUTFLOWS</v>
      </c>
      <c r="E1259" t="s">
        <v>116</v>
      </c>
      <c r="F1259" t="s">
        <v>117</v>
      </c>
      <c r="G1259" t="s">
        <v>1769</v>
      </c>
      <c r="H1259" t="s">
        <v>1770</v>
      </c>
      <c r="I1259" t="s">
        <v>1819</v>
      </c>
      <c r="J1259" t="s">
        <v>1820</v>
      </c>
      <c r="K1259" t="s">
        <v>1834</v>
      </c>
      <c r="L1259" t="s">
        <v>614</v>
      </c>
      <c r="M1259" s="17">
        <f>VLOOKUP($K1259,[1]Budget!$V:$AE,5,0)*IF($C1259="1 - Revenues",1,IF(AND($C1259="5 - Transfers",MID(I1259,15,1)="4"),1,-1))</f>
        <v>0</v>
      </c>
      <c r="N1259" s="17">
        <f>VLOOKUP($K1259,[1]Budget!$V:$AE,6,0)*IF($C1259="1 - Revenues",1,IF(AND($C1259="5 - Transfers",MID(J1259,15,1)="4"),1,-1))</f>
        <v>0</v>
      </c>
      <c r="O1259" s="17">
        <f>IFERROR(IF(RIGHT(LEFT(K1259,15),1)="4",VLOOKUP(K1259,'[1]Budget Worksheet'!A:B,2,0),-1*VLOOKUP(K1259,'[1]Budget Worksheet'!A:B,2,0)),0)</f>
        <v>-282</v>
      </c>
      <c r="P1259" s="17">
        <f>VLOOKUP($K1259,[1]Budget!$V:$AE,8,0)*IF($C1259="1 - Revenues",1,IF(AND($C1259="5 - Transfers",MID($K1259,15,1)="4"),1,-1))</f>
        <v>-282</v>
      </c>
      <c r="Q1259" s="17">
        <f>VLOOKUP($K1259,[1]Budget!$V:$AE,10,0)*IF($C1259="1 - Revenues",1,IF(AND($C1259="5 - Transfers",MID(K1259,15,1)="4"),1,-1))</f>
        <v>0</v>
      </c>
      <c r="S1259" s="18" t="b">
        <f>IF(LEFT(C1259,1)="1",1,-1)*SUMIF([1]Budget!V:V,'Budget Worksheet for Pivot Tabl'!K1259,[1]Budget!AC:AC)=P1259</f>
        <v>1</v>
      </c>
    </row>
    <row r="1260" spans="1:19" x14ac:dyDescent="0.25">
      <c r="A1260" t="s">
        <v>16</v>
      </c>
      <c r="B1260" t="s">
        <v>2</v>
      </c>
      <c r="C1260" t="s">
        <v>8</v>
      </c>
      <c r="D1260" t="str">
        <f t="shared" si="19"/>
        <v>OUTFLOWS</v>
      </c>
      <c r="E1260" t="s">
        <v>116</v>
      </c>
      <c r="F1260" t="s">
        <v>117</v>
      </c>
      <c r="G1260" t="s">
        <v>1769</v>
      </c>
      <c r="H1260" t="s">
        <v>1770</v>
      </c>
      <c r="I1260" t="s">
        <v>1819</v>
      </c>
      <c r="J1260" t="s">
        <v>1820</v>
      </c>
      <c r="K1260" t="s">
        <v>1835</v>
      </c>
      <c r="L1260" t="s">
        <v>616</v>
      </c>
      <c r="M1260" s="17">
        <f>VLOOKUP($K1260,[1]Budget!$V:$AE,5,0)*IF($C1260="1 - Revenues",1,IF(AND($C1260="5 - Transfers",MID(I1260,15,1)="4"),1,-1))</f>
        <v>-6000</v>
      </c>
      <c r="N1260" s="17">
        <f>VLOOKUP($K1260,[1]Budget!$V:$AE,6,0)*IF($C1260="1 - Revenues",1,IF(AND($C1260="5 - Transfers",MID(J1260,15,1)="4"),1,-1))</f>
        <v>-6000</v>
      </c>
      <c r="O1260" s="17">
        <f>IFERROR(IF(RIGHT(LEFT(K1260,15),1)="4",VLOOKUP(K1260,'[1]Budget Worksheet'!A:B,2,0),-1*VLOOKUP(K1260,'[1]Budget Worksheet'!A:B,2,0)),0)</f>
        <v>-6000</v>
      </c>
      <c r="P1260" s="17">
        <f>VLOOKUP($K1260,[1]Budget!$V:$AE,8,0)*IF($C1260="1 - Revenues",1,IF(AND($C1260="5 - Transfers",MID($K1260,15,1)="4"),1,-1))</f>
        <v>-8000</v>
      </c>
      <c r="Q1260" s="17">
        <f>VLOOKUP($K1260,[1]Budget!$V:$AE,10,0)*IF($C1260="1 - Revenues",1,IF(AND($C1260="5 - Transfers",MID(K1260,15,1)="4"),1,-1))</f>
        <v>-2000</v>
      </c>
      <c r="S1260" s="18" t="b">
        <f>IF(LEFT(C1260,1)="1",1,-1)*SUMIF([1]Budget!V:V,'Budget Worksheet for Pivot Tabl'!K1260,[1]Budget!AC:AC)=P1260</f>
        <v>1</v>
      </c>
    </row>
    <row r="1261" spans="1:19" x14ac:dyDescent="0.25">
      <c r="A1261" t="s">
        <v>16</v>
      </c>
      <c r="B1261" t="s">
        <v>2</v>
      </c>
      <c r="C1261" t="s">
        <v>8</v>
      </c>
      <c r="D1261" t="str">
        <f t="shared" si="19"/>
        <v>OUTFLOWS</v>
      </c>
      <c r="E1261" t="s">
        <v>116</v>
      </c>
      <c r="F1261" t="s">
        <v>117</v>
      </c>
      <c r="G1261" t="s">
        <v>1769</v>
      </c>
      <c r="H1261" t="s">
        <v>1770</v>
      </c>
      <c r="I1261" t="s">
        <v>1819</v>
      </c>
      <c r="J1261" t="s">
        <v>1820</v>
      </c>
      <c r="K1261" t="s">
        <v>1836</v>
      </c>
      <c r="L1261" t="s">
        <v>618</v>
      </c>
      <c r="M1261" s="17">
        <f>VLOOKUP($K1261,[1]Budget!$V:$AE,5,0)*IF($C1261="1 - Revenues",1,IF(AND($C1261="5 - Transfers",MID(I1261,15,1)="4"),1,-1))</f>
        <v>-1000</v>
      </c>
      <c r="N1261" s="17">
        <f>VLOOKUP($K1261,[1]Budget!$V:$AE,6,0)*IF($C1261="1 - Revenues",1,IF(AND($C1261="5 - Transfers",MID(J1261,15,1)="4"),1,-1))</f>
        <v>-1000</v>
      </c>
      <c r="O1261" s="17">
        <f>IFERROR(IF(RIGHT(LEFT(K1261,15),1)="4",VLOOKUP(K1261,'[1]Budget Worksheet'!A:B,2,0),-1*VLOOKUP(K1261,'[1]Budget Worksheet'!A:B,2,0)),0)</f>
        <v>-842</v>
      </c>
      <c r="P1261" s="17">
        <f>VLOOKUP($K1261,[1]Budget!$V:$AE,8,0)*IF($C1261="1 - Revenues",1,IF(AND($C1261="5 - Transfers",MID($K1261,15,1)="4"),1,-1))</f>
        <v>-842</v>
      </c>
      <c r="Q1261" s="17">
        <f>VLOOKUP($K1261,[1]Budget!$V:$AE,10,0)*IF($C1261="1 - Revenues",1,IF(AND($C1261="5 - Transfers",MID(K1261,15,1)="4"),1,-1))</f>
        <v>0</v>
      </c>
      <c r="S1261" s="18" t="b">
        <f>IF(LEFT(C1261,1)="1",1,-1)*SUMIF([1]Budget!V:V,'Budget Worksheet for Pivot Tabl'!K1261,[1]Budget!AC:AC)=P1261</f>
        <v>1</v>
      </c>
    </row>
    <row r="1262" spans="1:19" x14ac:dyDescent="0.25">
      <c r="A1262" t="s">
        <v>16</v>
      </c>
      <c r="B1262" t="s">
        <v>2</v>
      </c>
      <c r="C1262" t="s">
        <v>8</v>
      </c>
      <c r="D1262" t="str">
        <f t="shared" si="19"/>
        <v>OUTFLOWS</v>
      </c>
      <c r="E1262" t="s">
        <v>116</v>
      </c>
      <c r="F1262" t="s">
        <v>117</v>
      </c>
      <c r="G1262" t="s">
        <v>1769</v>
      </c>
      <c r="H1262" t="s">
        <v>1770</v>
      </c>
      <c r="I1262" t="s">
        <v>1819</v>
      </c>
      <c r="J1262" t="s">
        <v>1820</v>
      </c>
      <c r="K1262" t="s">
        <v>1837</v>
      </c>
      <c r="L1262" t="s">
        <v>620</v>
      </c>
      <c r="M1262" s="17">
        <f>VLOOKUP($K1262,[1]Budget!$V:$AE,5,0)*IF($C1262="1 - Revenues",1,IF(AND($C1262="5 - Transfers",MID(I1262,15,1)="4"),1,-1))</f>
        <v>-17000</v>
      </c>
      <c r="N1262" s="17">
        <f>VLOOKUP($K1262,[1]Budget!$V:$AE,6,0)*IF($C1262="1 - Revenues",1,IF(AND($C1262="5 - Transfers",MID(J1262,15,1)="4"),1,-1))</f>
        <v>-10000</v>
      </c>
      <c r="O1262" s="17">
        <f>IFERROR(IF(RIGHT(LEFT(K1262,15),1)="4",VLOOKUP(K1262,'[1]Budget Worksheet'!A:B,2,0),-1*VLOOKUP(K1262,'[1]Budget Worksheet'!A:B,2,0)),0)</f>
        <v>-18688</v>
      </c>
      <c r="P1262" s="17">
        <f>VLOOKUP($K1262,[1]Budget!$V:$AE,8,0)*IF($C1262="1 - Revenues",1,IF(AND($C1262="5 - Transfers",MID($K1262,15,1)="4"),1,-1))</f>
        <v>-18688</v>
      </c>
      <c r="Q1262" s="17">
        <f>VLOOKUP($K1262,[1]Budget!$V:$AE,10,0)*IF($C1262="1 - Revenues",1,IF(AND($C1262="5 - Transfers",MID(K1262,15,1)="4"),1,-1))</f>
        <v>0</v>
      </c>
      <c r="S1262" s="18" t="b">
        <f>IF(LEFT(C1262,1)="1",1,-1)*SUMIF([1]Budget!V:V,'Budget Worksheet for Pivot Tabl'!K1262,[1]Budget!AC:AC)=P1262</f>
        <v>1</v>
      </c>
    </row>
    <row r="1263" spans="1:19" x14ac:dyDescent="0.25">
      <c r="A1263" t="s">
        <v>16</v>
      </c>
      <c r="B1263" t="s">
        <v>2</v>
      </c>
      <c r="C1263" t="s">
        <v>8</v>
      </c>
      <c r="D1263" t="str">
        <f t="shared" si="19"/>
        <v>OUTFLOWS</v>
      </c>
      <c r="E1263" t="s">
        <v>116</v>
      </c>
      <c r="F1263" t="s">
        <v>117</v>
      </c>
      <c r="G1263" t="s">
        <v>1769</v>
      </c>
      <c r="H1263" t="s">
        <v>1770</v>
      </c>
      <c r="I1263" t="s">
        <v>1819</v>
      </c>
      <c r="J1263" t="s">
        <v>1820</v>
      </c>
      <c r="K1263" t="s">
        <v>1838</v>
      </c>
      <c r="L1263" t="s">
        <v>1020</v>
      </c>
      <c r="M1263" s="17">
        <f>VLOOKUP($K1263,[1]Budget!$V:$AE,5,0)*IF($C1263="1 - Revenues",1,IF(AND($C1263="5 - Transfers",MID(I1263,15,1)="4"),1,-1))</f>
        <v>-1000</v>
      </c>
      <c r="N1263" s="17">
        <f>VLOOKUP($K1263,[1]Budget!$V:$AE,6,0)*IF($C1263="1 - Revenues",1,IF(AND($C1263="5 - Transfers",MID(J1263,15,1)="4"),1,-1))</f>
        <v>-1000</v>
      </c>
      <c r="O1263" s="17">
        <f>IFERROR(IF(RIGHT(LEFT(K1263,15),1)="4",VLOOKUP(K1263,'[1]Budget Worksheet'!A:B,2,0),-1*VLOOKUP(K1263,'[1]Budget Worksheet'!A:B,2,0)),0)</f>
        <v>-1500</v>
      </c>
      <c r="P1263" s="17">
        <f>VLOOKUP($K1263,[1]Budget!$V:$AE,8,0)*IF($C1263="1 - Revenues",1,IF(AND($C1263="5 - Transfers",MID($K1263,15,1)="4"),1,-1))</f>
        <v>-1500</v>
      </c>
      <c r="Q1263" s="17">
        <f>VLOOKUP($K1263,[1]Budget!$V:$AE,10,0)*IF($C1263="1 - Revenues",1,IF(AND($C1263="5 - Transfers",MID(K1263,15,1)="4"),1,-1))</f>
        <v>0</v>
      </c>
      <c r="S1263" s="18" t="b">
        <f>IF(LEFT(C1263,1)="1",1,-1)*SUMIF([1]Budget!V:V,'Budget Worksheet for Pivot Tabl'!K1263,[1]Budget!AC:AC)=P1263</f>
        <v>1</v>
      </c>
    </row>
    <row r="1264" spans="1:19" x14ac:dyDescent="0.25">
      <c r="A1264" t="s">
        <v>16</v>
      </c>
      <c r="B1264" t="s">
        <v>2</v>
      </c>
      <c r="C1264" t="s">
        <v>8</v>
      </c>
      <c r="D1264" t="str">
        <f t="shared" si="19"/>
        <v>OUTFLOWS</v>
      </c>
      <c r="E1264" t="s">
        <v>116</v>
      </c>
      <c r="F1264" t="s">
        <v>117</v>
      </c>
      <c r="G1264" t="s">
        <v>1769</v>
      </c>
      <c r="H1264" t="s">
        <v>1770</v>
      </c>
      <c r="I1264" t="s">
        <v>1819</v>
      </c>
      <c r="J1264" t="s">
        <v>1820</v>
      </c>
      <c r="K1264" t="s">
        <v>1839</v>
      </c>
      <c r="L1264" t="s">
        <v>472</v>
      </c>
      <c r="M1264" s="17">
        <f>VLOOKUP($K1264,[1]Budget!$V:$AE,5,0)*IF($C1264="1 - Revenues",1,IF(AND($C1264="5 - Transfers",MID(I1264,15,1)="4"),1,-1))</f>
        <v>-3000</v>
      </c>
      <c r="N1264" s="17">
        <f>VLOOKUP($K1264,[1]Budget!$V:$AE,6,0)*IF($C1264="1 - Revenues",1,IF(AND($C1264="5 - Transfers",MID(J1264,15,1)="4"),1,-1))</f>
        <v>-2000</v>
      </c>
      <c r="O1264" s="17">
        <f>IFERROR(IF(RIGHT(LEFT(K1264,15),1)="4",VLOOKUP(K1264,'[1]Budget Worksheet'!A:B,2,0),-1*VLOOKUP(K1264,'[1]Budget Worksheet'!A:B,2,0)),0)</f>
        <v>-4252</v>
      </c>
      <c r="P1264" s="17">
        <f>VLOOKUP($K1264,[1]Budget!$V:$AE,8,0)*IF($C1264="1 - Revenues",1,IF(AND($C1264="5 - Transfers",MID($K1264,15,1)="4"),1,-1))</f>
        <v>-4252</v>
      </c>
      <c r="Q1264" s="17">
        <f>VLOOKUP($K1264,[1]Budget!$V:$AE,10,0)*IF($C1264="1 - Revenues",1,IF(AND($C1264="5 - Transfers",MID(K1264,15,1)="4"),1,-1))</f>
        <v>0</v>
      </c>
      <c r="S1264" s="18" t="b">
        <f>IF(LEFT(C1264,1)="1",1,-1)*SUMIF([1]Budget!V:V,'Budget Worksheet for Pivot Tabl'!K1264,[1]Budget!AC:AC)=P1264</f>
        <v>1</v>
      </c>
    </row>
    <row r="1265" spans="1:19" x14ac:dyDescent="0.25">
      <c r="A1265" t="s">
        <v>16</v>
      </c>
      <c r="B1265" t="s">
        <v>2</v>
      </c>
      <c r="C1265" t="s">
        <v>8</v>
      </c>
      <c r="D1265" t="str">
        <f t="shared" si="19"/>
        <v>OUTFLOWS</v>
      </c>
      <c r="E1265" t="s">
        <v>116</v>
      </c>
      <c r="F1265" t="s">
        <v>117</v>
      </c>
      <c r="G1265" t="s">
        <v>1769</v>
      </c>
      <c r="H1265" t="s">
        <v>1770</v>
      </c>
      <c r="I1265" t="s">
        <v>1819</v>
      </c>
      <c r="J1265" t="s">
        <v>1820</v>
      </c>
      <c r="K1265" t="s">
        <v>1840</v>
      </c>
      <c r="L1265" t="s">
        <v>625</v>
      </c>
      <c r="M1265" s="17">
        <f>VLOOKUP($K1265,[1]Budget!$V:$AE,5,0)*IF($C1265="1 - Revenues",1,IF(AND($C1265="5 - Transfers",MID(I1265,15,1)="4"),1,-1))</f>
        <v>0</v>
      </c>
      <c r="N1265" s="17">
        <f>VLOOKUP($K1265,[1]Budget!$V:$AE,6,0)*IF($C1265="1 - Revenues",1,IF(AND($C1265="5 - Transfers",MID(J1265,15,1)="4"),1,-1))</f>
        <v>0</v>
      </c>
      <c r="O1265" s="17">
        <f>IFERROR(IF(RIGHT(LEFT(K1265,15),1)="4",VLOOKUP(K1265,'[1]Budget Worksheet'!A:B,2,0),-1*VLOOKUP(K1265,'[1]Budget Worksheet'!A:B,2,0)),0)</f>
        <v>-50</v>
      </c>
      <c r="P1265" s="17">
        <f>VLOOKUP($K1265,[1]Budget!$V:$AE,8,0)*IF($C1265="1 - Revenues",1,IF(AND($C1265="5 - Transfers",MID($K1265,15,1)="4"),1,-1))</f>
        <v>-50</v>
      </c>
      <c r="Q1265" s="17">
        <f>VLOOKUP($K1265,[1]Budget!$V:$AE,10,0)*IF($C1265="1 - Revenues",1,IF(AND($C1265="5 - Transfers",MID(K1265,15,1)="4"),1,-1))</f>
        <v>0</v>
      </c>
      <c r="S1265" s="18" t="b">
        <f>IF(LEFT(C1265,1)="1",1,-1)*SUMIF([1]Budget!V:V,'Budget Worksheet for Pivot Tabl'!K1265,[1]Budget!AC:AC)=P1265</f>
        <v>1</v>
      </c>
    </row>
    <row r="1266" spans="1:19" x14ac:dyDescent="0.25">
      <c r="A1266" t="s">
        <v>16</v>
      </c>
      <c r="B1266" t="s">
        <v>2</v>
      </c>
      <c r="C1266" t="s">
        <v>8</v>
      </c>
      <c r="D1266" t="str">
        <f t="shared" si="19"/>
        <v>OUTFLOWS</v>
      </c>
      <c r="E1266" t="s">
        <v>116</v>
      </c>
      <c r="F1266" t="s">
        <v>117</v>
      </c>
      <c r="G1266" t="s">
        <v>1769</v>
      </c>
      <c r="H1266" t="s">
        <v>1770</v>
      </c>
      <c r="I1266" t="s">
        <v>1819</v>
      </c>
      <c r="J1266" t="s">
        <v>1820</v>
      </c>
      <c r="K1266" t="s">
        <v>1841</v>
      </c>
      <c r="L1266" t="s">
        <v>629</v>
      </c>
      <c r="M1266" s="17">
        <f>VLOOKUP($K1266,[1]Budget!$V:$AE,5,0)*IF($C1266="1 - Revenues",1,IF(AND($C1266="5 - Transfers",MID(I1266,15,1)="4"),1,-1))</f>
        <v>-3000</v>
      </c>
      <c r="N1266" s="17">
        <f>VLOOKUP($K1266,[1]Budget!$V:$AE,6,0)*IF($C1266="1 - Revenues",1,IF(AND($C1266="5 - Transfers",MID(J1266,15,1)="4"),1,-1))</f>
        <v>-10000</v>
      </c>
      <c r="O1266" s="17">
        <f>IFERROR(IF(RIGHT(LEFT(K1266,15),1)="4",VLOOKUP(K1266,'[1]Budget Worksheet'!A:B,2,0),-1*VLOOKUP(K1266,'[1]Budget Worksheet'!A:B,2,0)),0)</f>
        <v>-10500</v>
      </c>
      <c r="P1266" s="17">
        <f>VLOOKUP($K1266,[1]Budget!$V:$AE,8,0)*IF($C1266="1 - Revenues",1,IF(AND($C1266="5 - Transfers",MID($K1266,15,1)="4"),1,-1))</f>
        <v>-10500</v>
      </c>
      <c r="Q1266" s="17">
        <f>VLOOKUP($K1266,[1]Budget!$V:$AE,10,0)*IF($C1266="1 - Revenues",1,IF(AND($C1266="5 - Transfers",MID(K1266,15,1)="4"),1,-1))</f>
        <v>0</v>
      </c>
      <c r="S1266" s="18" t="b">
        <f>IF(LEFT(C1266,1)="1",1,-1)*SUMIF([1]Budget!V:V,'Budget Worksheet for Pivot Tabl'!K1266,[1]Budget!AC:AC)=P1266</f>
        <v>1</v>
      </c>
    </row>
    <row r="1267" spans="1:19" x14ac:dyDescent="0.25">
      <c r="A1267" t="s">
        <v>16</v>
      </c>
      <c r="B1267" t="s">
        <v>2</v>
      </c>
      <c r="C1267" t="s">
        <v>9</v>
      </c>
      <c r="D1267" t="str">
        <f t="shared" si="19"/>
        <v>OUTFLOWS</v>
      </c>
      <c r="E1267" t="s">
        <v>116</v>
      </c>
      <c r="F1267" t="s">
        <v>117</v>
      </c>
      <c r="G1267" t="s">
        <v>1769</v>
      </c>
      <c r="H1267" t="s">
        <v>1770</v>
      </c>
      <c r="I1267" t="s">
        <v>1819</v>
      </c>
      <c r="J1267" t="s">
        <v>1820</v>
      </c>
      <c r="K1267" t="s">
        <v>1842</v>
      </c>
      <c r="L1267" t="s">
        <v>476</v>
      </c>
      <c r="M1267" s="17">
        <f>VLOOKUP($K1267,[1]Budget!$V:$AE,5,0)*IF($C1267="1 - Revenues",1,IF(AND($C1267="5 - Transfers",MID(I1267,15,1)="4"),1,-1))</f>
        <v>-13000</v>
      </c>
      <c r="N1267" s="17">
        <f>VLOOKUP($K1267,[1]Budget!$V:$AE,6,0)*IF($C1267="1 - Revenues",1,IF(AND($C1267="5 - Transfers",MID(J1267,15,1)="4"),1,-1))</f>
        <v>-12000</v>
      </c>
      <c r="O1267" s="17">
        <f>IFERROR(IF(RIGHT(LEFT(K1267,15),1)="4",VLOOKUP(K1267,'[1]Budget Worksheet'!A:B,2,0),-1*VLOOKUP(K1267,'[1]Budget Worksheet'!A:B,2,0)),0)</f>
        <v>-15000</v>
      </c>
      <c r="P1267" s="17">
        <f>VLOOKUP($K1267,[1]Budget!$V:$AE,8,0)*IF($C1267="1 - Revenues",1,IF(AND($C1267="5 - Transfers",MID($K1267,15,1)="4"),1,-1))</f>
        <v>-15000</v>
      </c>
      <c r="Q1267" s="17">
        <f>VLOOKUP($K1267,[1]Budget!$V:$AE,10,0)*IF($C1267="1 - Revenues",1,IF(AND($C1267="5 - Transfers",MID(K1267,15,1)="4"),1,-1))</f>
        <v>0</v>
      </c>
      <c r="S1267" s="18" t="b">
        <f>IF(LEFT(C1267,1)="1",1,-1)*SUMIF([1]Budget!V:V,'Budget Worksheet for Pivot Tabl'!K1267,[1]Budget!AC:AC)=P1267</f>
        <v>1</v>
      </c>
    </row>
    <row r="1268" spans="1:19" x14ac:dyDescent="0.25">
      <c r="A1268" t="s">
        <v>16</v>
      </c>
      <c r="B1268" t="s">
        <v>2</v>
      </c>
      <c r="C1268" t="s">
        <v>9</v>
      </c>
      <c r="D1268" t="str">
        <f t="shared" si="19"/>
        <v>OUTFLOWS</v>
      </c>
      <c r="E1268" t="s">
        <v>116</v>
      </c>
      <c r="F1268" t="s">
        <v>117</v>
      </c>
      <c r="G1268" t="s">
        <v>1769</v>
      </c>
      <c r="H1268" t="s">
        <v>1770</v>
      </c>
      <c r="I1268" t="s">
        <v>1819</v>
      </c>
      <c r="J1268" t="s">
        <v>1820</v>
      </c>
      <c r="K1268" t="s">
        <v>1843</v>
      </c>
      <c r="L1268" t="s">
        <v>1371</v>
      </c>
      <c r="M1268" s="17">
        <f>VLOOKUP($K1268,[1]Budget!$V:$AE,5,0)*IF($C1268="1 - Revenues",1,IF(AND($C1268="5 - Transfers",MID(I1268,15,1)="4"),1,-1))</f>
        <v>-1000</v>
      </c>
      <c r="N1268" s="17">
        <f>VLOOKUP($K1268,[1]Budget!$V:$AE,6,0)*IF($C1268="1 - Revenues",1,IF(AND($C1268="5 - Transfers",MID(J1268,15,1)="4"),1,-1))</f>
        <v>-1000</v>
      </c>
      <c r="O1268" s="17">
        <f>IFERROR(IF(RIGHT(LEFT(K1268,15),1)="4",VLOOKUP(K1268,'[1]Budget Worksheet'!A:B,2,0),-1*VLOOKUP(K1268,'[1]Budget Worksheet'!A:B,2,0)),0)</f>
        <v>-1200</v>
      </c>
      <c r="P1268" s="17">
        <f>VLOOKUP($K1268,[1]Budget!$V:$AE,8,0)*IF($C1268="1 - Revenues",1,IF(AND($C1268="5 - Transfers",MID($K1268,15,1)="4"),1,-1))</f>
        <v>-1200</v>
      </c>
      <c r="Q1268" s="17">
        <f>VLOOKUP($K1268,[1]Budget!$V:$AE,10,0)*IF($C1268="1 - Revenues",1,IF(AND($C1268="5 - Transfers",MID(K1268,15,1)="4"),1,-1))</f>
        <v>0</v>
      </c>
      <c r="S1268" s="18" t="b">
        <f>IF(LEFT(C1268,1)="1",1,-1)*SUMIF([1]Budget!V:V,'Budget Worksheet for Pivot Tabl'!K1268,[1]Budget!AC:AC)=P1268</f>
        <v>1</v>
      </c>
    </row>
    <row r="1269" spans="1:19" x14ac:dyDescent="0.25">
      <c r="A1269" t="s">
        <v>16</v>
      </c>
      <c r="B1269" t="s">
        <v>2</v>
      </c>
      <c r="C1269" t="s">
        <v>9</v>
      </c>
      <c r="D1269" t="str">
        <f t="shared" si="19"/>
        <v>OUTFLOWS</v>
      </c>
      <c r="E1269" t="s">
        <v>116</v>
      </c>
      <c r="F1269" t="s">
        <v>117</v>
      </c>
      <c r="G1269" t="s">
        <v>1769</v>
      </c>
      <c r="H1269" t="s">
        <v>1770</v>
      </c>
      <c r="I1269" t="s">
        <v>1819</v>
      </c>
      <c r="J1269" t="s">
        <v>1820</v>
      </c>
      <c r="K1269" t="s">
        <v>1844</v>
      </c>
      <c r="L1269" t="s">
        <v>674</v>
      </c>
      <c r="M1269" s="17">
        <f>VLOOKUP($K1269,[1]Budget!$V:$AE,5,0)*IF($C1269="1 - Revenues",1,IF(AND($C1269="5 - Transfers",MID(I1269,15,1)="4"),1,-1))</f>
        <v>0</v>
      </c>
      <c r="N1269" s="17">
        <f>VLOOKUP($K1269,[1]Budget!$V:$AE,6,0)*IF($C1269="1 - Revenues",1,IF(AND($C1269="5 - Transfers",MID(J1269,15,1)="4"),1,-1))</f>
        <v>0</v>
      </c>
      <c r="O1269" s="17">
        <f>IFERROR(IF(RIGHT(LEFT(K1269,15),1)="4",VLOOKUP(K1269,'[1]Budget Worksheet'!A:B,2,0),-1*VLOOKUP(K1269,'[1]Budget Worksheet'!A:B,2,0)),0)</f>
        <v>0</v>
      </c>
      <c r="P1269" s="17">
        <f>VLOOKUP($K1269,[1]Budget!$V:$AE,8,0)*IF($C1269="1 - Revenues",1,IF(AND($C1269="5 - Transfers",MID($K1269,15,1)="4"),1,-1))</f>
        <v>0</v>
      </c>
      <c r="Q1269" s="17">
        <f>VLOOKUP($K1269,[1]Budget!$V:$AE,10,0)*IF($C1269="1 - Revenues",1,IF(AND($C1269="5 - Transfers",MID(K1269,15,1)="4"),1,-1))</f>
        <v>0</v>
      </c>
      <c r="S1269" s="18" t="b">
        <f>IF(LEFT(C1269,1)="1",1,-1)*SUMIF([1]Budget!V:V,'Budget Worksheet for Pivot Tabl'!K1269,[1]Budget!AC:AC)=P1269</f>
        <v>1</v>
      </c>
    </row>
    <row r="1270" spans="1:19" x14ac:dyDescent="0.25">
      <c r="A1270" t="s">
        <v>16</v>
      </c>
      <c r="B1270" t="s">
        <v>2</v>
      </c>
      <c r="C1270" t="s">
        <v>9</v>
      </c>
      <c r="D1270" t="str">
        <f t="shared" si="19"/>
        <v>OUTFLOWS</v>
      </c>
      <c r="E1270" t="s">
        <v>116</v>
      </c>
      <c r="F1270" t="s">
        <v>117</v>
      </c>
      <c r="G1270" t="s">
        <v>1769</v>
      </c>
      <c r="H1270" t="s">
        <v>1770</v>
      </c>
      <c r="I1270" t="s">
        <v>1819</v>
      </c>
      <c r="J1270" t="s">
        <v>1820</v>
      </c>
      <c r="K1270" t="s">
        <v>1845</v>
      </c>
      <c r="L1270" t="s">
        <v>1846</v>
      </c>
      <c r="M1270" s="17">
        <f>VLOOKUP($K1270,[1]Budget!$V:$AE,5,0)*IF($C1270="1 - Revenues",1,IF(AND($C1270="5 - Transfers",MID(I1270,15,1)="4"),1,-1))</f>
        <v>-26000</v>
      </c>
      <c r="N1270" s="17">
        <f>VLOOKUP($K1270,[1]Budget!$V:$AE,6,0)*IF($C1270="1 - Revenues",1,IF(AND($C1270="5 - Transfers",MID(J1270,15,1)="4"),1,-1))</f>
        <v>-28000</v>
      </c>
      <c r="O1270" s="17">
        <f>IFERROR(IF(RIGHT(LEFT(K1270,15),1)="4",VLOOKUP(K1270,'[1]Budget Worksheet'!A:B,2,0),-1*VLOOKUP(K1270,'[1]Budget Worksheet'!A:B,2,0)),0)</f>
        <v>-33000</v>
      </c>
      <c r="P1270" s="17">
        <f>VLOOKUP($K1270,[1]Budget!$V:$AE,8,0)*IF($C1270="1 - Revenues",1,IF(AND($C1270="5 - Transfers",MID($K1270,15,1)="4"),1,-1))</f>
        <v>-33000</v>
      </c>
      <c r="Q1270" s="17">
        <f>VLOOKUP($K1270,[1]Budget!$V:$AE,10,0)*IF($C1270="1 - Revenues",1,IF(AND($C1270="5 - Transfers",MID(K1270,15,1)="4"),1,-1))</f>
        <v>0</v>
      </c>
      <c r="S1270" s="18" t="b">
        <f>IF(LEFT(C1270,1)="1",1,-1)*SUMIF([1]Budget!V:V,'Budget Worksheet for Pivot Tabl'!K1270,[1]Budget!AC:AC)=P1270</f>
        <v>1</v>
      </c>
    </row>
    <row r="1271" spans="1:19" x14ac:dyDescent="0.25">
      <c r="A1271" t="s">
        <v>16</v>
      </c>
      <c r="B1271" t="s">
        <v>2</v>
      </c>
      <c r="C1271" t="s">
        <v>9</v>
      </c>
      <c r="D1271" t="str">
        <f t="shared" si="19"/>
        <v>OUTFLOWS</v>
      </c>
      <c r="E1271" t="s">
        <v>116</v>
      </c>
      <c r="F1271" t="s">
        <v>117</v>
      </c>
      <c r="G1271" t="s">
        <v>1769</v>
      </c>
      <c r="H1271" t="s">
        <v>1770</v>
      </c>
      <c r="I1271" t="s">
        <v>1819</v>
      </c>
      <c r="J1271" t="s">
        <v>1820</v>
      </c>
      <c r="K1271" t="s">
        <v>1847</v>
      </c>
      <c r="L1271" t="s">
        <v>647</v>
      </c>
      <c r="M1271" s="17">
        <f>VLOOKUP($K1271,[1]Budget!$V:$AE,5,0)*IF($C1271="1 - Revenues",1,IF(AND($C1271="5 - Transfers",MID(I1271,15,1)="4"),1,-1))</f>
        <v>0</v>
      </c>
      <c r="N1271" s="17">
        <f>VLOOKUP($K1271,[1]Budget!$V:$AE,6,0)*IF($C1271="1 - Revenues",1,IF(AND($C1271="5 - Transfers",MID(J1271,15,1)="4"),1,-1))</f>
        <v>0</v>
      </c>
      <c r="O1271" s="17">
        <f>IFERROR(IF(RIGHT(LEFT(K1271,15),1)="4",VLOOKUP(K1271,'[1]Budget Worksheet'!A:B,2,0),-1*VLOOKUP(K1271,'[1]Budget Worksheet'!A:B,2,0)),0)</f>
        <v>-150</v>
      </c>
      <c r="P1271" s="17">
        <f>VLOOKUP($K1271,[1]Budget!$V:$AE,8,0)*IF($C1271="1 - Revenues",1,IF(AND($C1271="5 - Transfers",MID($K1271,15,1)="4"),1,-1))</f>
        <v>-150</v>
      </c>
      <c r="Q1271" s="17">
        <f>VLOOKUP($K1271,[1]Budget!$V:$AE,10,0)*IF($C1271="1 - Revenues",1,IF(AND($C1271="5 - Transfers",MID(K1271,15,1)="4"),1,-1))</f>
        <v>0</v>
      </c>
      <c r="S1271" s="18" t="b">
        <f>IF(LEFT(C1271,1)="1",1,-1)*SUMIF([1]Budget!V:V,'Budget Worksheet for Pivot Tabl'!K1271,[1]Budget!AC:AC)=P1271</f>
        <v>1</v>
      </c>
    </row>
    <row r="1272" spans="1:19" x14ac:dyDescent="0.25">
      <c r="A1272" t="s">
        <v>16</v>
      </c>
      <c r="B1272" t="s">
        <v>2</v>
      </c>
      <c r="C1272" t="s">
        <v>9</v>
      </c>
      <c r="D1272" t="str">
        <f t="shared" si="19"/>
        <v>OUTFLOWS</v>
      </c>
      <c r="E1272" t="s">
        <v>116</v>
      </c>
      <c r="F1272" t="s">
        <v>117</v>
      </c>
      <c r="G1272" t="s">
        <v>1769</v>
      </c>
      <c r="H1272" t="s">
        <v>1770</v>
      </c>
      <c r="I1272" t="s">
        <v>1819</v>
      </c>
      <c r="J1272" t="s">
        <v>1820</v>
      </c>
      <c r="K1272" t="s">
        <v>1848</v>
      </c>
      <c r="L1272" t="s">
        <v>651</v>
      </c>
      <c r="M1272" s="17">
        <f>VLOOKUP($K1272,[1]Budget!$V:$AE,5,0)*IF($C1272="1 - Revenues",1,IF(AND($C1272="5 - Transfers",MID(I1272,15,1)="4"),1,-1))</f>
        <v>0</v>
      </c>
      <c r="N1272" s="17">
        <f>VLOOKUP($K1272,[1]Budget!$V:$AE,6,0)*IF($C1272="1 - Revenues",1,IF(AND($C1272="5 - Transfers",MID(J1272,15,1)="4"),1,-1))</f>
        <v>0</v>
      </c>
      <c r="O1272" s="17">
        <f>IFERROR(IF(RIGHT(LEFT(K1272,15),1)="4",VLOOKUP(K1272,'[1]Budget Worksheet'!A:B,2,0),-1*VLOOKUP(K1272,'[1]Budget Worksheet'!A:B,2,0)),0)</f>
        <v>-250</v>
      </c>
      <c r="P1272" s="17">
        <f>VLOOKUP($K1272,[1]Budget!$V:$AE,8,0)*IF($C1272="1 - Revenues",1,IF(AND($C1272="5 - Transfers",MID($K1272,15,1)="4"),1,-1))</f>
        <v>-250</v>
      </c>
      <c r="Q1272" s="17">
        <f>VLOOKUP($K1272,[1]Budget!$V:$AE,10,0)*IF($C1272="1 - Revenues",1,IF(AND($C1272="5 - Transfers",MID(K1272,15,1)="4"),1,-1))</f>
        <v>0</v>
      </c>
      <c r="S1272" s="18" t="b">
        <f>IF(LEFT(C1272,1)="1",1,-1)*SUMIF([1]Budget!V:V,'Budget Worksheet for Pivot Tabl'!K1272,[1]Budget!AC:AC)=P1272</f>
        <v>1</v>
      </c>
    </row>
    <row r="1273" spans="1:19" x14ac:dyDescent="0.25">
      <c r="A1273" t="s">
        <v>16</v>
      </c>
      <c r="B1273" t="s">
        <v>2</v>
      </c>
      <c r="C1273" t="s">
        <v>9</v>
      </c>
      <c r="D1273" t="str">
        <f t="shared" si="19"/>
        <v>OUTFLOWS</v>
      </c>
      <c r="E1273" t="s">
        <v>116</v>
      </c>
      <c r="F1273" t="s">
        <v>117</v>
      </c>
      <c r="G1273" t="s">
        <v>1769</v>
      </c>
      <c r="H1273" t="s">
        <v>1770</v>
      </c>
      <c r="I1273" t="s">
        <v>1819</v>
      </c>
      <c r="J1273" t="s">
        <v>1820</v>
      </c>
      <c r="K1273" t="s">
        <v>1849</v>
      </c>
      <c r="L1273" t="s">
        <v>653</v>
      </c>
      <c r="M1273" s="17">
        <f>VLOOKUP($K1273,[1]Budget!$V:$AE,5,0)*IF($C1273="1 - Revenues",1,IF(AND($C1273="5 - Transfers",MID(I1273,15,1)="4"),1,-1))</f>
        <v>0</v>
      </c>
      <c r="N1273" s="17">
        <f>VLOOKUP($K1273,[1]Budget!$V:$AE,6,0)*IF($C1273="1 - Revenues",1,IF(AND($C1273="5 - Transfers",MID(J1273,15,1)="4"),1,-1))</f>
        <v>0</v>
      </c>
      <c r="O1273" s="17">
        <f>IFERROR(IF(RIGHT(LEFT(K1273,15),1)="4",VLOOKUP(K1273,'[1]Budget Worksheet'!A:B,2,0),-1*VLOOKUP(K1273,'[1]Budget Worksheet'!A:B,2,0)),0)</f>
        <v>-200</v>
      </c>
      <c r="P1273" s="17">
        <f>VLOOKUP($K1273,[1]Budget!$V:$AE,8,0)*IF($C1273="1 - Revenues",1,IF(AND($C1273="5 - Transfers",MID($K1273,15,1)="4"),1,-1))</f>
        <v>-200</v>
      </c>
      <c r="Q1273" s="17">
        <f>VLOOKUP($K1273,[1]Budget!$V:$AE,10,0)*IF($C1273="1 - Revenues",1,IF(AND($C1273="5 - Transfers",MID(K1273,15,1)="4"),1,-1))</f>
        <v>0</v>
      </c>
      <c r="S1273" s="18" t="b">
        <f>IF(LEFT(C1273,1)="1",1,-1)*SUMIF([1]Budget!V:V,'Budget Worksheet for Pivot Tabl'!K1273,[1]Budget!AC:AC)=P1273</f>
        <v>1</v>
      </c>
    </row>
    <row r="1274" spans="1:19" x14ac:dyDescent="0.25">
      <c r="A1274" t="s">
        <v>16</v>
      </c>
      <c r="B1274" t="s">
        <v>2</v>
      </c>
      <c r="C1274" t="s">
        <v>9</v>
      </c>
      <c r="D1274" t="str">
        <f t="shared" si="19"/>
        <v>OUTFLOWS</v>
      </c>
      <c r="E1274" t="s">
        <v>116</v>
      </c>
      <c r="F1274" t="s">
        <v>117</v>
      </c>
      <c r="G1274" t="s">
        <v>1769</v>
      </c>
      <c r="H1274" t="s">
        <v>1770</v>
      </c>
      <c r="I1274" t="s">
        <v>65</v>
      </c>
      <c r="J1274" t="s">
        <v>1850</v>
      </c>
      <c r="K1274" t="s">
        <v>1851</v>
      </c>
      <c r="L1274" t="s">
        <v>640</v>
      </c>
      <c r="M1274" s="17">
        <f>VLOOKUP($K1274,[1]Budget!$V:$AE,5,0)*IF($C1274="1 - Revenues",1,IF(AND($C1274="5 - Transfers",MID(I1274,15,1)="4"),1,-1))</f>
        <v>0</v>
      </c>
      <c r="N1274" s="17">
        <f>VLOOKUP($K1274,[1]Budget!$V:$AE,6,0)*IF($C1274="1 - Revenues",1,IF(AND($C1274="5 - Transfers",MID(J1274,15,1)="4"),1,-1))</f>
        <v>0</v>
      </c>
      <c r="O1274" s="17">
        <f>IFERROR(IF(RIGHT(LEFT(K1274,15),1)="4",VLOOKUP(K1274,'[1]Budget Worksheet'!A:B,2,0),-1*VLOOKUP(K1274,'[1]Budget Worksheet'!A:B,2,0)),0)</f>
        <v>0</v>
      </c>
      <c r="P1274" s="17">
        <f>VLOOKUP($K1274,[1]Budget!$V:$AE,8,0)*IF($C1274="1 - Revenues",1,IF(AND($C1274="5 - Transfers",MID($K1274,15,1)="4"),1,-1))</f>
        <v>0</v>
      </c>
      <c r="Q1274" s="17">
        <f>VLOOKUP($K1274,[1]Budget!$V:$AE,10,0)*IF($C1274="1 - Revenues",1,IF(AND($C1274="5 - Transfers",MID(K1274,15,1)="4"),1,-1))</f>
        <v>0</v>
      </c>
      <c r="S1274" s="18" t="b">
        <f>IF(LEFT(C1274,1)="1",1,-1)*SUMIF([1]Budget!V:V,'Budget Worksheet for Pivot Tabl'!K1274,[1]Budget!AC:AC)=P1274</f>
        <v>1</v>
      </c>
    </row>
    <row r="1275" spans="1:19" x14ac:dyDescent="0.25">
      <c r="A1275" t="s">
        <v>16</v>
      </c>
      <c r="B1275" t="s">
        <v>2</v>
      </c>
      <c r="C1275" t="s">
        <v>7</v>
      </c>
      <c r="D1275" t="str">
        <f t="shared" si="19"/>
        <v>INFLOWS</v>
      </c>
      <c r="E1275" t="s">
        <v>116</v>
      </c>
      <c r="F1275" t="s">
        <v>117</v>
      </c>
      <c r="G1275" t="s">
        <v>1769</v>
      </c>
      <c r="H1275" t="s">
        <v>1770</v>
      </c>
      <c r="I1275" t="s">
        <v>1852</v>
      </c>
      <c r="J1275" t="s">
        <v>435</v>
      </c>
      <c r="K1275" t="s">
        <v>1853</v>
      </c>
      <c r="L1275" t="s">
        <v>437</v>
      </c>
      <c r="M1275" s="17">
        <f>VLOOKUP($K1275,[1]Budget!$V:$AE,5,0)*IF($C1275="1 - Revenues",1,IF(AND($C1275="5 - Transfers",MID(I1275,15,1)="4"),1,-1))</f>
        <v>0</v>
      </c>
      <c r="N1275" s="17">
        <f>VLOOKUP($K1275,[1]Budget!$V:$AE,6,0)*IF($C1275="1 - Revenues",1,IF(AND($C1275="5 - Transfers",MID(J1275,15,1)="4"),1,-1))</f>
        <v>0</v>
      </c>
      <c r="O1275" s="17">
        <f>IFERROR(IF(RIGHT(LEFT(K1275,15),1)="4",VLOOKUP(K1275,'[1]Budget Worksheet'!A:B,2,0),-1*VLOOKUP(K1275,'[1]Budget Worksheet'!A:B,2,0)),0)</f>
        <v>25000</v>
      </c>
      <c r="P1275" s="17">
        <f>VLOOKUP($K1275,[1]Budget!$V:$AE,8,0)*IF($C1275="1 - Revenues",1,IF(AND($C1275="5 - Transfers",MID($K1275,15,1)="4"),1,-1))</f>
        <v>25000</v>
      </c>
      <c r="Q1275" s="17">
        <f>VLOOKUP($K1275,[1]Budget!$V:$AE,10,0)*IF($C1275="1 - Revenues",1,IF(AND($C1275="5 - Transfers",MID(K1275,15,1)="4"),1,-1))</f>
        <v>0</v>
      </c>
      <c r="S1275" s="18" t="b">
        <f>IF(LEFT(C1275,1)="1",1,-1)*SUMIF([1]Budget!V:V,'Budget Worksheet for Pivot Tabl'!K1275,[1]Budget!AC:AC)=P1275</f>
        <v>1</v>
      </c>
    </row>
    <row r="1276" spans="1:19" x14ac:dyDescent="0.25">
      <c r="A1276" t="s">
        <v>16</v>
      </c>
      <c r="B1276" t="s">
        <v>2</v>
      </c>
      <c r="C1276" t="s">
        <v>7</v>
      </c>
      <c r="D1276" t="str">
        <f t="shared" si="19"/>
        <v>INFLOWS</v>
      </c>
      <c r="E1276" t="s">
        <v>116</v>
      </c>
      <c r="F1276" t="s">
        <v>117</v>
      </c>
      <c r="G1276" t="s">
        <v>1769</v>
      </c>
      <c r="H1276" t="s">
        <v>1770</v>
      </c>
      <c r="I1276" t="s">
        <v>1852</v>
      </c>
      <c r="J1276" t="s">
        <v>435</v>
      </c>
      <c r="K1276" t="s">
        <v>1854</v>
      </c>
      <c r="L1276" t="s">
        <v>439</v>
      </c>
      <c r="M1276" s="17">
        <f>VLOOKUP($K1276,[1]Budget!$V:$AE,5,0)*IF($C1276="1 - Revenues",1,IF(AND($C1276="5 - Transfers",MID(I1276,15,1)="4"),1,-1))</f>
        <v>0</v>
      </c>
      <c r="N1276" s="17">
        <f>VLOOKUP($K1276,[1]Budget!$V:$AE,6,0)*IF($C1276="1 - Revenues",1,IF(AND($C1276="5 - Transfers",MID(J1276,15,1)="4"),1,-1))</f>
        <v>0</v>
      </c>
      <c r="O1276" s="17">
        <f>IFERROR(IF(RIGHT(LEFT(K1276,15),1)="4",VLOOKUP(K1276,'[1]Budget Worksheet'!A:B,2,0),-1*VLOOKUP(K1276,'[1]Budget Worksheet'!A:B,2,0)),0)</f>
        <v>10000</v>
      </c>
      <c r="P1276" s="17">
        <f>VLOOKUP($K1276,[1]Budget!$V:$AE,8,0)*IF($C1276="1 - Revenues",1,IF(AND($C1276="5 - Transfers",MID($K1276,15,1)="4"),1,-1))</f>
        <v>10000</v>
      </c>
      <c r="Q1276" s="17">
        <f>VLOOKUP($K1276,[1]Budget!$V:$AE,10,0)*IF($C1276="1 - Revenues",1,IF(AND($C1276="5 - Transfers",MID(K1276,15,1)="4"),1,-1))</f>
        <v>0</v>
      </c>
      <c r="S1276" s="18" t="b">
        <f>IF(LEFT(C1276,1)="1",1,-1)*SUMIF([1]Budget!V:V,'Budget Worksheet for Pivot Tabl'!K1276,[1]Budget!AC:AC)=P1276</f>
        <v>1</v>
      </c>
    </row>
    <row r="1277" spans="1:19" x14ac:dyDescent="0.25">
      <c r="A1277" t="s">
        <v>16</v>
      </c>
      <c r="B1277" t="s">
        <v>2</v>
      </c>
      <c r="C1277" t="s">
        <v>7</v>
      </c>
      <c r="D1277" t="str">
        <f t="shared" si="19"/>
        <v>INFLOWS</v>
      </c>
      <c r="E1277" t="s">
        <v>116</v>
      </c>
      <c r="F1277" t="s">
        <v>117</v>
      </c>
      <c r="G1277" t="s">
        <v>1769</v>
      </c>
      <c r="H1277" t="s">
        <v>1770</v>
      </c>
      <c r="I1277" t="s">
        <v>1852</v>
      </c>
      <c r="J1277" t="s">
        <v>435</v>
      </c>
      <c r="K1277" t="s">
        <v>1855</v>
      </c>
      <c r="L1277" t="s">
        <v>441</v>
      </c>
      <c r="M1277" s="17">
        <f>VLOOKUP($K1277,[1]Budget!$V:$AE,5,0)*IF($C1277="1 - Revenues",1,IF(AND($C1277="5 - Transfers",MID(I1277,15,1)="4"),1,-1))</f>
        <v>0</v>
      </c>
      <c r="N1277" s="17">
        <f>VLOOKUP($K1277,[1]Budget!$V:$AE,6,0)*IF($C1277="1 - Revenues",1,IF(AND($C1277="5 - Transfers",MID(J1277,15,1)="4"),1,-1))</f>
        <v>0</v>
      </c>
      <c r="O1277" s="17">
        <f>IFERROR(IF(RIGHT(LEFT(K1277,15),1)="4",VLOOKUP(K1277,'[1]Budget Worksheet'!A:B,2,0),-1*VLOOKUP(K1277,'[1]Budget Worksheet'!A:B,2,0)),0)</f>
        <v>13000</v>
      </c>
      <c r="P1277" s="17">
        <f>VLOOKUP($K1277,[1]Budget!$V:$AE,8,0)*IF($C1277="1 - Revenues",1,IF(AND($C1277="5 - Transfers",MID($K1277,15,1)="4"),1,-1))</f>
        <v>13000</v>
      </c>
      <c r="Q1277" s="17">
        <f>VLOOKUP($K1277,[1]Budget!$V:$AE,10,0)*IF($C1277="1 - Revenues",1,IF(AND($C1277="5 - Transfers",MID(K1277,15,1)="4"),1,-1))</f>
        <v>0</v>
      </c>
      <c r="S1277" s="18" t="b">
        <f>IF(LEFT(C1277,1)="1",1,-1)*SUMIF([1]Budget!V:V,'Budget Worksheet for Pivot Tabl'!K1277,[1]Budget!AC:AC)=P1277</f>
        <v>1</v>
      </c>
    </row>
    <row r="1278" spans="1:19" x14ac:dyDescent="0.25">
      <c r="A1278" t="s">
        <v>16</v>
      </c>
      <c r="B1278" t="s">
        <v>2</v>
      </c>
      <c r="C1278" t="s">
        <v>7</v>
      </c>
      <c r="D1278" t="str">
        <f t="shared" si="19"/>
        <v>INFLOWS</v>
      </c>
      <c r="E1278" t="s">
        <v>116</v>
      </c>
      <c r="F1278" t="s">
        <v>117</v>
      </c>
      <c r="G1278" t="s">
        <v>1769</v>
      </c>
      <c r="H1278" t="s">
        <v>1770</v>
      </c>
      <c r="I1278" t="s">
        <v>1852</v>
      </c>
      <c r="J1278" t="s">
        <v>435</v>
      </c>
      <c r="K1278" t="s">
        <v>1856</v>
      </c>
      <c r="L1278" t="s">
        <v>286</v>
      </c>
      <c r="M1278" s="17">
        <f>VLOOKUP($K1278,[1]Budget!$V:$AE,5,0)*IF($C1278="1 - Revenues",1,IF(AND($C1278="5 - Transfers",MID(I1278,15,1)="4"),1,-1))</f>
        <v>0</v>
      </c>
      <c r="N1278" s="17">
        <f>VLOOKUP($K1278,[1]Budget!$V:$AE,6,0)*IF($C1278="1 - Revenues",1,IF(AND($C1278="5 - Transfers",MID(J1278,15,1)="4"),1,-1))</f>
        <v>0</v>
      </c>
      <c r="O1278" s="17">
        <f>IFERROR(IF(RIGHT(LEFT(K1278,15),1)="4",VLOOKUP(K1278,'[1]Budget Worksheet'!A:B,2,0),-1*VLOOKUP(K1278,'[1]Budget Worksheet'!A:B,2,0)),0)</f>
        <v>1000</v>
      </c>
      <c r="P1278" s="17">
        <f>VLOOKUP($K1278,[1]Budget!$V:$AE,8,0)*IF($C1278="1 - Revenues",1,IF(AND($C1278="5 - Transfers",MID($K1278,15,1)="4"),1,-1))</f>
        <v>1000</v>
      </c>
      <c r="Q1278" s="17">
        <f>VLOOKUP($K1278,[1]Budget!$V:$AE,10,0)*IF($C1278="1 - Revenues",1,IF(AND($C1278="5 - Transfers",MID(K1278,15,1)="4"),1,-1))</f>
        <v>0</v>
      </c>
      <c r="S1278" s="18" t="b">
        <f>IF(LEFT(C1278,1)="1",1,-1)*SUMIF([1]Budget!V:V,'Budget Worksheet for Pivot Tabl'!K1278,[1]Budget!AC:AC)=P1278</f>
        <v>1</v>
      </c>
    </row>
    <row r="1279" spans="1:19" x14ac:dyDescent="0.25">
      <c r="A1279" t="s">
        <v>16</v>
      </c>
      <c r="B1279" t="s">
        <v>2</v>
      </c>
      <c r="C1279" t="s">
        <v>7</v>
      </c>
      <c r="D1279" t="str">
        <f t="shared" si="19"/>
        <v>INFLOWS</v>
      </c>
      <c r="E1279" t="s">
        <v>116</v>
      </c>
      <c r="F1279" t="s">
        <v>117</v>
      </c>
      <c r="G1279" t="s">
        <v>1769</v>
      </c>
      <c r="H1279" t="s">
        <v>1770</v>
      </c>
      <c r="I1279" t="s">
        <v>1852</v>
      </c>
      <c r="J1279" t="s">
        <v>435</v>
      </c>
      <c r="K1279" t="s">
        <v>1857</v>
      </c>
      <c r="L1279" t="s">
        <v>446</v>
      </c>
      <c r="M1279" s="17">
        <f>VLOOKUP($K1279,[1]Budget!$V:$AE,5,0)*IF($C1279="1 - Revenues",1,IF(AND($C1279="5 - Transfers",MID(I1279,15,1)="4"),1,-1))</f>
        <v>0</v>
      </c>
      <c r="N1279" s="17">
        <f>VLOOKUP($K1279,[1]Budget!$V:$AE,6,0)*IF($C1279="1 - Revenues",1,IF(AND($C1279="5 - Transfers",MID(J1279,15,1)="4"),1,-1))</f>
        <v>0</v>
      </c>
      <c r="O1279" s="17">
        <f>IFERROR(IF(RIGHT(LEFT(K1279,15),1)="4",VLOOKUP(K1279,'[1]Budget Worksheet'!A:B,2,0),-1*VLOOKUP(K1279,'[1]Budget Worksheet'!A:B,2,0)),0)</f>
        <v>3000</v>
      </c>
      <c r="P1279" s="17">
        <f>VLOOKUP($K1279,[1]Budget!$V:$AE,8,0)*IF($C1279="1 - Revenues",1,IF(AND($C1279="5 - Transfers",MID($K1279,15,1)="4"),1,-1))</f>
        <v>3000</v>
      </c>
      <c r="Q1279" s="17">
        <f>VLOOKUP($K1279,[1]Budget!$V:$AE,10,0)*IF($C1279="1 - Revenues",1,IF(AND($C1279="5 - Transfers",MID(K1279,15,1)="4"),1,-1))</f>
        <v>0</v>
      </c>
      <c r="S1279" s="18" t="b">
        <f>IF(LEFT(C1279,1)="1",1,-1)*SUMIF([1]Budget!V:V,'Budget Worksheet for Pivot Tabl'!K1279,[1]Budget!AC:AC)=P1279</f>
        <v>1</v>
      </c>
    </row>
    <row r="1280" spans="1:19" x14ac:dyDescent="0.25">
      <c r="A1280" t="s">
        <v>16</v>
      </c>
      <c r="B1280" t="s">
        <v>2</v>
      </c>
      <c r="C1280" t="s">
        <v>8</v>
      </c>
      <c r="D1280" t="str">
        <f t="shared" si="19"/>
        <v>OUTFLOWS</v>
      </c>
      <c r="E1280" t="s">
        <v>116</v>
      </c>
      <c r="F1280" t="s">
        <v>117</v>
      </c>
      <c r="G1280" t="s">
        <v>1769</v>
      </c>
      <c r="H1280" t="s">
        <v>1770</v>
      </c>
      <c r="I1280" t="s">
        <v>1852</v>
      </c>
      <c r="J1280" t="s">
        <v>435</v>
      </c>
      <c r="K1280" t="s">
        <v>1858</v>
      </c>
      <c r="L1280" t="s">
        <v>590</v>
      </c>
      <c r="M1280" s="17">
        <f>VLOOKUP($K1280,[1]Budget!$V:$AE,5,0)*IF($C1280="1 - Revenues",1,IF(AND($C1280="5 - Transfers",MID(I1280,15,1)="4"),1,-1))</f>
        <v>0</v>
      </c>
      <c r="N1280" s="17">
        <f>VLOOKUP($K1280,[1]Budget!$V:$AE,6,0)*IF($C1280="1 - Revenues",1,IF(AND($C1280="5 - Transfers",MID(J1280,15,1)="4"),1,-1))</f>
        <v>-852000</v>
      </c>
      <c r="O1280" s="17">
        <f>IFERROR(IF(RIGHT(LEFT(K1280,15),1)="4",VLOOKUP(K1280,'[1]Budget Worksheet'!A:B,2,0),-1*VLOOKUP(K1280,'[1]Budget Worksheet'!A:B,2,0)),0)</f>
        <v>-1288364</v>
      </c>
      <c r="P1280" s="17">
        <f>VLOOKUP($K1280,[1]Budget!$V:$AE,8,0)*IF($C1280="1 - Revenues",1,IF(AND($C1280="5 - Transfers",MID($K1280,15,1)="4"),1,-1))</f>
        <v>-1299000</v>
      </c>
      <c r="Q1280" s="17">
        <f>VLOOKUP($K1280,[1]Budget!$V:$AE,10,0)*IF($C1280="1 - Revenues",1,IF(AND($C1280="5 - Transfers",MID(K1280,15,1)="4"),1,-1))</f>
        <v>-10636</v>
      </c>
      <c r="S1280" s="18" t="b">
        <f>IF(LEFT(C1280,1)="1",1,-1)*SUMIF([1]Budget!V:V,'Budget Worksheet for Pivot Tabl'!K1280,[1]Budget!AC:AC)=P1280</f>
        <v>1</v>
      </c>
    </row>
    <row r="1281" spans="1:19" x14ac:dyDescent="0.25">
      <c r="A1281" t="s">
        <v>16</v>
      </c>
      <c r="B1281" t="s">
        <v>2</v>
      </c>
      <c r="C1281" t="s">
        <v>8</v>
      </c>
      <c r="D1281" t="str">
        <f t="shared" si="19"/>
        <v>OUTFLOWS</v>
      </c>
      <c r="E1281" t="s">
        <v>116</v>
      </c>
      <c r="F1281" t="s">
        <v>117</v>
      </c>
      <c r="G1281" t="s">
        <v>1769</v>
      </c>
      <c r="H1281" t="s">
        <v>1770</v>
      </c>
      <c r="I1281" t="s">
        <v>1852</v>
      </c>
      <c r="J1281" t="s">
        <v>435</v>
      </c>
      <c r="K1281" t="s">
        <v>1859</v>
      </c>
      <c r="L1281" t="s">
        <v>582</v>
      </c>
      <c r="M1281" s="17">
        <f>VLOOKUP($K1281,[1]Budget!$V:$AE,5,0)*IF($C1281="1 - Revenues",1,IF(AND($C1281="5 - Transfers",MID(I1281,15,1)="4"),1,-1))</f>
        <v>0</v>
      </c>
      <c r="N1281" s="17">
        <f>VLOOKUP($K1281,[1]Budget!$V:$AE,6,0)*IF($C1281="1 - Revenues",1,IF(AND($C1281="5 - Transfers",MID(J1281,15,1)="4"),1,-1))</f>
        <v>-112000</v>
      </c>
      <c r="O1281" s="17">
        <f>IFERROR(IF(RIGHT(LEFT(K1281,15),1)="4",VLOOKUP(K1281,'[1]Budget Worksheet'!A:B,2,0),-1*VLOOKUP(K1281,'[1]Budget Worksheet'!A:B,2,0)),0)</f>
        <v>-296000</v>
      </c>
      <c r="P1281" s="17">
        <f>VLOOKUP($K1281,[1]Budget!$V:$AE,8,0)*IF($C1281="1 - Revenues",1,IF(AND($C1281="5 - Transfers",MID($K1281,15,1)="4"),1,-1))</f>
        <v>-296000</v>
      </c>
      <c r="Q1281" s="17">
        <f>VLOOKUP($K1281,[1]Budget!$V:$AE,10,0)*IF($C1281="1 - Revenues",1,IF(AND($C1281="5 - Transfers",MID(K1281,15,1)="4"),1,-1))</f>
        <v>0</v>
      </c>
      <c r="S1281" s="18" t="b">
        <f>IF(LEFT(C1281,1)="1",1,-1)*SUMIF([1]Budget!V:V,'Budget Worksheet for Pivot Tabl'!K1281,[1]Budget!AC:AC)=P1281</f>
        <v>1</v>
      </c>
    </row>
    <row r="1282" spans="1:19" x14ac:dyDescent="0.25">
      <c r="A1282" t="s">
        <v>16</v>
      </c>
      <c r="B1282" t="s">
        <v>2</v>
      </c>
      <c r="C1282" t="s">
        <v>8</v>
      </c>
      <c r="D1282" t="str">
        <f t="shared" si="19"/>
        <v>OUTFLOWS</v>
      </c>
      <c r="E1282" t="s">
        <v>116</v>
      </c>
      <c r="F1282" t="s">
        <v>117</v>
      </c>
      <c r="G1282" t="s">
        <v>1769</v>
      </c>
      <c r="H1282" t="s">
        <v>1770</v>
      </c>
      <c r="I1282" t="s">
        <v>1852</v>
      </c>
      <c r="J1282" t="s">
        <v>435</v>
      </c>
      <c r="K1282" t="s">
        <v>1860</v>
      </c>
      <c r="L1282" t="s">
        <v>593</v>
      </c>
      <c r="M1282" s="17">
        <f>VLOOKUP($K1282,[1]Budget!$V:$AE,5,0)*IF($C1282="1 - Revenues",1,IF(AND($C1282="5 - Transfers",MID(I1282,15,1)="4"),1,-1))</f>
        <v>0</v>
      </c>
      <c r="N1282" s="17">
        <f>VLOOKUP($K1282,[1]Budget!$V:$AE,6,0)*IF($C1282="1 - Revenues",1,IF(AND($C1282="5 - Transfers",MID(J1282,15,1)="4"),1,-1))</f>
        <v>-8000</v>
      </c>
      <c r="O1282" s="17">
        <f>IFERROR(IF(RIGHT(LEFT(K1282,15),1)="4",VLOOKUP(K1282,'[1]Budget Worksheet'!A:B,2,0),-1*VLOOKUP(K1282,'[1]Budget Worksheet'!A:B,2,0)),0)</f>
        <v>-12000</v>
      </c>
      <c r="P1282" s="17">
        <f>VLOOKUP($K1282,[1]Budget!$V:$AE,8,0)*IF($C1282="1 - Revenues",1,IF(AND($C1282="5 - Transfers",MID($K1282,15,1)="4"),1,-1))</f>
        <v>-22000</v>
      </c>
      <c r="Q1282" s="17">
        <f>VLOOKUP($K1282,[1]Budget!$V:$AE,10,0)*IF($C1282="1 - Revenues",1,IF(AND($C1282="5 - Transfers",MID(K1282,15,1)="4"),1,-1))</f>
        <v>-10000</v>
      </c>
      <c r="S1282" s="18" t="b">
        <f>IF(LEFT(C1282,1)="1",1,-1)*SUMIF([1]Budget!V:V,'Budget Worksheet for Pivot Tabl'!K1282,[1]Budget!AC:AC)=P1282</f>
        <v>1</v>
      </c>
    </row>
    <row r="1283" spans="1:19" x14ac:dyDescent="0.25">
      <c r="A1283" t="s">
        <v>16</v>
      </c>
      <c r="B1283" t="s">
        <v>2</v>
      </c>
      <c r="C1283" t="s">
        <v>8</v>
      </c>
      <c r="D1283" t="str">
        <f t="shared" ref="D1283:D1346" si="20">IF(C1283="1 - Revenues","INFLOWS","OUTFLOWS")</f>
        <v>OUTFLOWS</v>
      </c>
      <c r="E1283" t="s">
        <v>116</v>
      </c>
      <c r="F1283" t="s">
        <v>117</v>
      </c>
      <c r="G1283" t="s">
        <v>1769</v>
      </c>
      <c r="H1283" t="s">
        <v>1770</v>
      </c>
      <c r="I1283" t="s">
        <v>1852</v>
      </c>
      <c r="J1283" t="s">
        <v>435</v>
      </c>
      <c r="K1283" t="s">
        <v>1861</v>
      </c>
      <c r="L1283" t="s">
        <v>597</v>
      </c>
      <c r="M1283" s="17">
        <f>VLOOKUP($K1283,[1]Budget!$V:$AE,5,0)*IF($C1283="1 - Revenues",1,IF(AND($C1283="5 - Transfers",MID(I1283,15,1)="4"),1,-1))</f>
        <v>0</v>
      </c>
      <c r="N1283" s="17">
        <f>VLOOKUP($K1283,[1]Budget!$V:$AE,6,0)*IF($C1283="1 - Revenues",1,IF(AND($C1283="5 - Transfers",MID(J1283,15,1)="4"),1,-1))</f>
        <v>-3000</v>
      </c>
      <c r="O1283" s="17">
        <f>IFERROR(IF(RIGHT(LEFT(K1283,15),1)="4",VLOOKUP(K1283,'[1]Budget Worksheet'!A:B,2,0),-1*VLOOKUP(K1283,'[1]Budget Worksheet'!A:B,2,0)),0)</f>
        <v>-9424</v>
      </c>
      <c r="P1283" s="17">
        <f>VLOOKUP($K1283,[1]Budget!$V:$AE,8,0)*IF($C1283="1 - Revenues",1,IF(AND($C1283="5 - Transfers",MID($K1283,15,1)="4"),1,-1))</f>
        <v>-9424</v>
      </c>
      <c r="Q1283" s="17">
        <f>VLOOKUP($K1283,[1]Budget!$V:$AE,10,0)*IF($C1283="1 - Revenues",1,IF(AND($C1283="5 - Transfers",MID(K1283,15,1)="4"),1,-1))</f>
        <v>0</v>
      </c>
      <c r="S1283" s="18" t="b">
        <f>IF(LEFT(C1283,1)="1",1,-1)*SUMIF([1]Budget!V:V,'Budget Worksheet for Pivot Tabl'!K1283,[1]Budget!AC:AC)=P1283</f>
        <v>1</v>
      </c>
    </row>
    <row r="1284" spans="1:19" x14ac:dyDescent="0.25">
      <c r="A1284" t="s">
        <v>16</v>
      </c>
      <c r="B1284" t="s">
        <v>2</v>
      </c>
      <c r="C1284" t="s">
        <v>8</v>
      </c>
      <c r="D1284" t="str">
        <f t="shared" si="20"/>
        <v>OUTFLOWS</v>
      </c>
      <c r="E1284" t="s">
        <v>116</v>
      </c>
      <c r="F1284" t="s">
        <v>117</v>
      </c>
      <c r="G1284" t="s">
        <v>1769</v>
      </c>
      <c r="H1284" t="s">
        <v>1770</v>
      </c>
      <c r="I1284" t="s">
        <v>1852</v>
      </c>
      <c r="J1284" t="s">
        <v>435</v>
      </c>
      <c r="K1284" t="s">
        <v>1862</v>
      </c>
      <c r="L1284" t="s">
        <v>599</v>
      </c>
      <c r="M1284" s="17">
        <f>VLOOKUP($K1284,[1]Budget!$V:$AE,5,0)*IF($C1284="1 - Revenues",1,IF(AND($C1284="5 - Transfers",MID(I1284,15,1)="4"),1,-1))</f>
        <v>0</v>
      </c>
      <c r="N1284" s="17">
        <f>VLOOKUP($K1284,[1]Budget!$V:$AE,6,0)*IF($C1284="1 - Revenues",1,IF(AND($C1284="5 - Transfers",MID(J1284,15,1)="4"),1,-1))</f>
        <v>-8000</v>
      </c>
      <c r="O1284" s="17">
        <f>IFERROR(IF(RIGHT(LEFT(K1284,15),1)="4",VLOOKUP(K1284,'[1]Budget Worksheet'!A:B,2,0),-1*VLOOKUP(K1284,'[1]Budget Worksheet'!A:B,2,0)),0)</f>
        <v>-19460</v>
      </c>
      <c r="P1284" s="17">
        <f>VLOOKUP($K1284,[1]Budget!$V:$AE,8,0)*IF($C1284="1 - Revenues",1,IF(AND($C1284="5 - Transfers",MID($K1284,15,1)="4"),1,-1))</f>
        <v>-19460</v>
      </c>
      <c r="Q1284" s="17">
        <f>VLOOKUP($K1284,[1]Budget!$V:$AE,10,0)*IF($C1284="1 - Revenues",1,IF(AND($C1284="5 - Transfers",MID(K1284,15,1)="4"),1,-1))</f>
        <v>0</v>
      </c>
      <c r="S1284" s="18" t="b">
        <f>IF(LEFT(C1284,1)="1",1,-1)*SUMIF([1]Budget!V:V,'Budget Worksheet for Pivot Tabl'!K1284,[1]Budget!AC:AC)=P1284</f>
        <v>1</v>
      </c>
    </row>
    <row r="1285" spans="1:19" x14ac:dyDescent="0.25">
      <c r="A1285" t="s">
        <v>16</v>
      </c>
      <c r="B1285" t="s">
        <v>2</v>
      </c>
      <c r="C1285" t="s">
        <v>8</v>
      </c>
      <c r="D1285" t="str">
        <f t="shared" si="20"/>
        <v>OUTFLOWS</v>
      </c>
      <c r="E1285" t="s">
        <v>116</v>
      </c>
      <c r="F1285" t="s">
        <v>117</v>
      </c>
      <c r="G1285" t="s">
        <v>1769</v>
      </c>
      <c r="H1285" t="s">
        <v>1770</v>
      </c>
      <c r="I1285" t="s">
        <v>1852</v>
      </c>
      <c r="J1285" t="s">
        <v>435</v>
      </c>
      <c r="K1285" t="s">
        <v>1863</v>
      </c>
      <c r="L1285" t="s">
        <v>1084</v>
      </c>
      <c r="M1285" s="17">
        <f>VLOOKUP($K1285,[1]Budget!$V:$AE,5,0)*IF($C1285="1 - Revenues",1,IF(AND($C1285="5 - Transfers",MID(I1285,15,1)="4"),1,-1))</f>
        <v>0</v>
      </c>
      <c r="N1285" s="17">
        <f>VLOOKUP($K1285,[1]Budget!$V:$AE,6,0)*IF($C1285="1 - Revenues",1,IF(AND($C1285="5 - Transfers",MID(J1285,15,1)="4"),1,-1))</f>
        <v>0</v>
      </c>
      <c r="O1285" s="17">
        <f>IFERROR(IF(RIGHT(LEFT(K1285,15),1)="4",VLOOKUP(K1285,'[1]Budget Worksheet'!A:B,2,0),-1*VLOOKUP(K1285,'[1]Budget Worksheet'!A:B,2,0)),0)</f>
        <v>0</v>
      </c>
      <c r="P1285" s="17">
        <f>VLOOKUP($K1285,[1]Budget!$V:$AE,8,0)*IF($C1285="1 - Revenues",1,IF(AND($C1285="5 - Transfers",MID($K1285,15,1)="4"),1,-1))</f>
        <v>0</v>
      </c>
      <c r="Q1285" s="17">
        <f>VLOOKUP($K1285,[1]Budget!$V:$AE,10,0)*IF($C1285="1 - Revenues",1,IF(AND($C1285="5 - Transfers",MID(K1285,15,1)="4"),1,-1))</f>
        <v>0</v>
      </c>
      <c r="S1285" s="18" t="b">
        <f>IF(LEFT(C1285,1)="1",1,-1)*SUMIF([1]Budget!V:V,'Budget Worksheet for Pivot Tabl'!K1285,[1]Budget!AC:AC)=P1285</f>
        <v>1</v>
      </c>
    </row>
    <row r="1286" spans="1:19" x14ac:dyDescent="0.25">
      <c r="A1286" t="s">
        <v>16</v>
      </c>
      <c r="B1286" t="s">
        <v>2</v>
      </c>
      <c r="C1286" t="s">
        <v>8</v>
      </c>
      <c r="D1286" t="str">
        <f t="shared" si="20"/>
        <v>OUTFLOWS</v>
      </c>
      <c r="E1286" t="s">
        <v>116</v>
      </c>
      <c r="F1286" t="s">
        <v>117</v>
      </c>
      <c r="G1286" t="s">
        <v>1769</v>
      </c>
      <c r="H1286" t="s">
        <v>1770</v>
      </c>
      <c r="I1286" t="s">
        <v>1852</v>
      </c>
      <c r="J1286" t="s">
        <v>435</v>
      </c>
      <c r="K1286" t="s">
        <v>1864</v>
      </c>
      <c r="L1286" t="s">
        <v>470</v>
      </c>
      <c r="M1286" s="17">
        <f>VLOOKUP($K1286,[1]Budget!$V:$AE,5,0)*IF($C1286="1 - Revenues",1,IF(AND($C1286="5 - Transfers",MID(I1286,15,1)="4"),1,-1))</f>
        <v>0</v>
      </c>
      <c r="N1286" s="17">
        <f>VLOOKUP($K1286,[1]Budget!$V:$AE,6,0)*IF($C1286="1 - Revenues",1,IF(AND($C1286="5 - Transfers",MID(J1286,15,1)="4"),1,-1))</f>
        <v>-181000</v>
      </c>
      <c r="O1286" s="17">
        <f>IFERROR(IF(RIGHT(LEFT(K1286,15),1)="4",VLOOKUP(K1286,'[1]Budget Worksheet'!A:B,2,0),-1*VLOOKUP(K1286,'[1]Budget Worksheet'!A:B,2,0)),0)</f>
        <v>-314584</v>
      </c>
      <c r="P1286" s="17">
        <f>VLOOKUP($K1286,[1]Budget!$V:$AE,8,0)*IF($C1286="1 - Revenues",1,IF(AND($C1286="5 - Transfers",MID($K1286,15,1)="4"),1,-1))</f>
        <v>-277000</v>
      </c>
      <c r="Q1286" s="17">
        <f>VLOOKUP($K1286,[1]Budget!$V:$AE,10,0)*IF($C1286="1 - Revenues",1,IF(AND($C1286="5 - Transfers",MID(K1286,15,1)="4"),1,-1))</f>
        <v>37584</v>
      </c>
      <c r="S1286" s="18" t="b">
        <f>IF(LEFT(C1286,1)="1",1,-1)*SUMIF([1]Budget!V:V,'Budget Worksheet for Pivot Tabl'!K1286,[1]Budget!AC:AC)=P1286</f>
        <v>1</v>
      </c>
    </row>
    <row r="1287" spans="1:19" x14ac:dyDescent="0.25">
      <c r="A1287" t="s">
        <v>16</v>
      </c>
      <c r="B1287" t="s">
        <v>2</v>
      </c>
      <c r="C1287" t="s">
        <v>8</v>
      </c>
      <c r="D1287" t="str">
        <f t="shared" si="20"/>
        <v>OUTFLOWS</v>
      </c>
      <c r="E1287" t="s">
        <v>116</v>
      </c>
      <c r="F1287" t="s">
        <v>117</v>
      </c>
      <c r="G1287" t="s">
        <v>1769</v>
      </c>
      <c r="H1287" t="s">
        <v>1770</v>
      </c>
      <c r="I1287" t="s">
        <v>1852</v>
      </c>
      <c r="J1287" t="s">
        <v>435</v>
      </c>
      <c r="K1287" t="s">
        <v>1865</v>
      </c>
      <c r="L1287" t="s">
        <v>606</v>
      </c>
      <c r="M1287" s="17">
        <f>VLOOKUP($K1287,[1]Budget!$V:$AE,5,0)*IF($C1287="1 - Revenues",1,IF(AND($C1287="5 - Transfers",MID(I1287,15,1)="4"),1,-1))</f>
        <v>0</v>
      </c>
      <c r="N1287" s="17">
        <f>VLOOKUP($K1287,[1]Budget!$V:$AE,6,0)*IF($C1287="1 - Revenues",1,IF(AND($C1287="5 - Transfers",MID(J1287,15,1)="4"),1,-1))</f>
        <v>-80000</v>
      </c>
      <c r="O1287" s="17">
        <f>IFERROR(IF(RIGHT(LEFT(K1287,15),1)="4",VLOOKUP(K1287,'[1]Budget Worksheet'!A:B,2,0),-1*VLOOKUP(K1287,'[1]Budget Worksheet'!A:B,2,0)),0)</f>
        <v>-122321</v>
      </c>
      <c r="P1287" s="17">
        <f>VLOOKUP($K1287,[1]Budget!$V:$AE,8,0)*IF($C1287="1 - Revenues",1,IF(AND($C1287="5 - Transfers",MID($K1287,15,1)="4"),1,-1))</f>
        <v>-122321</v>
      </c>
      <c r="Q1287" s="17">
        <f>VLOOKUP($K1287,[1]Budget!$V:$AE,10,0)*IF($C1287="1 - Revenues",1,IF(AND($C1287="5 - Transfers",MID(K1287,15,1)="4"),1,-1))</f>
        <v>0</v>
      </c>
      <c r="S1287" s="18" t="b">
        <f>IF(LEFT(C1287,1)="1",1,-1)*SUMIF([1]Budget!V:V,'Budget Worksheet for Pivot Tabl'!K1287,[1]Budget!AC:AC)=P1287</f>
        <v>1</v>
      </c>
    </row>
    <row r="1288" spans="1:19" x14ac:dyDescent="0.25">
      <c r="A1288" t="s">
        <v>16</v>
      </c>
      <c r="B1288" t="s">
        <v>2</v>
      </c>
      <c r="C1288" t="s">
        <v>8</v>
      </c>
      <c r="D1288" t="str">
        <f t="shared" si="20"/>
        <v>OUTFLOWS</v>
      </c>
      <c r="E1288" t="s">
        <v>116</v>
      </c>
      <c r="F1288" t="s">
        <v>117</v>
      </c>
      <c r="G1288" t="s">
        <v>1769</v>
      </c>
      <c r="H1288" t="s">
        <v>1770</v>
      </c>
      <c r="I1288" t="s">
        <v>1852</v>
      </c>
      <c r="J1288" t="s">
        <v>435</v>
      </c>
      <c r="K1288" t="s">
        <v>1866</v>
      </c>
      <c r="L1288" t="s">
        <v>608</v>
      </c>
      <c r="M1288" s="17">
        <f>VLOOKUP($K1288,[1]Budget!$V:$AE,5,0)*IF($C1288="1 - Revenues",1,IF(AND($C1288="5 - Transfers",MID(I1288,15,1)="4"),1,-1))</f>
        <v>0</v>
      </c>
      <c r="N1288" s="17">
        <f>VLOOKUP($K1288,[1]Budget!$V:$AE,6,0)*IF($C1288="1 - Revenues",1,IF(AND($C1288="5 - Transfers",MID(J1288,15,1)="4"),1,-1))</f>
        <v>-177000</v>
      </c>
      <c r="O1288" s="17">
        <f>IFERROR(IF(RIGHT(LEFT(K1288,15),1)="4",VLOOKUP(K1288,'[1]Budget Worksheet'!A:B,2,0),-1*VLOOKUP(K1288,'[1]Budget Worksheet'!A:B,2,0)),0)</f>
        <v>-271394</v>
      </c>
      <c r="P1288" s="17">
        <f>VLOOKUP($K1288,[1]Budget!$V:$AE,8,0)*IF($C1288="1 - Revenues",1,IF(AND($C1288="5 - Transfers",MID($K1288,15,1)="4"),1,-1))</f>
        <v>-271394</v>
      </c>
      <c r="Q1288" s="17">
        <f>VLOOKUP($K1288,[1]Budget!$V:$AE,10,0)*IF($C1288="1 - Revenues",1,IF(AND($C1288="5 - Transfers",MID(K1288,15,1)="4"),1,-1))</f>
        <v>0</v>
      </c>
      <c r="S1288" s="18" t="b">
        <f>IF(LEFT(C1288,1)="1",1,-1)*SUMIF([1]Budget!V:V,'Budget Worksheet for Pivot Tabl'!K1288,[1]Budget!AC:AC)=P1288</f>
        <v>1</v>
      </c>
    </row>
    <row r="1289" spans="1:19" x14ac:dyDescent="0.25">
      <c r="A1289" t="s">
        <v>16</v>
      </c>
      <c r="B1289" t="s">
        <v>2</v>
      </c>
      <c r="C1289" t="s">
        <v>8</v>
      </c>
      <c r="D1289" t="str">
        <f t="shared" si="20"/>
        <v>OUTFLOWS</v>
      </c>
      <c r="E1289" t="s">
        <v>116</v>
      </c>
      <c r="F1289" t="s">
        <v>117</v>
      </c>
      <c r="G1289" t="s">
        <v>1769</v>
      </c>
      <c r="H1289" t="s">
        <v>1770</v>
      </c>
      <c r="I1289" t="s">
        <v>1852</v>
      </c>
      <c r="J1289" t="s">
        <v>435</v>
      </c>
      <c r="K1289" t="s">
        <v>1867</v>
      </c>
      <c r="L1289" t="s">
        <v>610</v>
      </c>
      <c r="M1289" s="17">
        <f>VLOOKUP($K1289,[1]Budget!$V:$AE,5,0)*IF($C1289="1 - Revenues",1,IF(AND($C1289="5 - Transfers",MID(I1289,15,1)="4"),1,-1))</f>
        <v>0</v>
      </c>
      <c r="N1289" s="17">
        <f>VLOOKUP($K1289,[1]Budget!$V:$AE,6,0)*IF($C1289="1 - Revenues",1,IF(AND($C1289="5 - Transfers",MID(J1289,15,1)="4"),1,-1))</f>
        <v>-12000</v>
      </c>
      <c r="O1289" s="17">
        <f>IFERROR(IF(RIGHT(LEFT(K1289,15),1)="4",VLOOKUP(K1289,'[1]Budget Worksheet'!A:B,2,0),-1*VLOOKUP(K1289,'[1]Budget Worksheet'!A:B,2,0)),0)</f>
        <v>-18740</v>
      </c>
      <c r="P1289" s="17">
        <f>VLOOKUP($K1289,[1]Budget!$V:$AE,8,0)*IF($C1289="1 - Revenues",1,IF(AND($C1289="5 - Transfers",MID($K1289,15,1)="4"),1,-1))</f>
        <v>-18740</v>
      </c>
      <c r="Q1289" s="17">
        <f>VLOOKUP($K1289,[1]Budget!$V:$AE,10,0)*IF($C1289="1 - Revenues",1,IF(AND($C1289="5 - Transfers",MID(K1289,15,1)="4"),1,-1))</f>
        <v>0</v>
      </c>
      <c r="S1289" s="18" t="b">
        <f>IF(LEFT(C1289,1)="1",1,-1)*SUMIF([1]Budget!V:V,'Budget Worksheet for Pivot Tabl'!K1289,[1]Budget!AC:AC)=P1289</f>
        <v>1</v>
      </c>
    </row>
    <row r="1290" spans="1:19" x14ac:dyDescent="0.25">
      <c r="A1290" t="s">
        <v>16</v>
      </c>
      <c r="B1290" t="s">
        <v>2</v>
      </c>
      <c r="C1290" t="s">
        <v>8</v>
      </c>
      <c r="D1290" t="str">
        <f t="shared" si="20"/>
        <v>OUTFLOWS</v>
      </c>
      <c r="E1290" t="s">
        <v>116</v>
      </c>
      <c r="F1290" t="s">
        <v>117</v>
      </c>
      <c r="G1290" t="s">
        <v>1769</v>
      </c>
      <c r="H1290" t="s">
        <v>1770</v>
      </c>
      <c r="I1290" t="s">
        <v>1852</v>
      </c>
      <c r="J1290" t="s">
        <v>435</v>
      </c>
      <c r="K1290" t="s">
        <v>1868</v>
      </c>
      <c r="L1290" t="s">
        <v>612</v>
      </c>
      <c r="M1290" s="17">
        <f>VLOOKUP($K1290,[1]Budget!$V:$AE,5,0)*IF($C1290="1 - Revenues",1,IF(AND($C1290="5 - Transfers",MID(I1290,15,1)="4"),1,-1))</f>
        <v>0</v>
      </c>
      <c r="N1290" s="17">
        <f>VLOOKUP($K1290,[1]Budget!$V:$AE,6,0)*IF($C1290="1 - Revenues",1,IF(AND($C1290="5 - Transfers",MID(J1290,15,1)="4"),1,-1))</f>
        <v>-2000</v>
      </c>
      <c r="O1290" s="17">
        <f>IFERROR(IF(RIGHT(LEFT(K1290,15),1)="4",VLOOKUP(K1290,'[1]Budget Worksheet'!A:B,2,0),-1*VLOOKUP(K1290,'[1]Budget Worksheet'!A:B,2,0)),0)</f>
        <v>-3132</v>
      </c>
      <c r="P1290" s="17">
        <f>VLOOKUP($K1290,[1]Budget!$V:$AE,8,0)*IF($C1290="1 - Revenues",1,IF(AND($C1290="5 - Transfers",MID($K1290,15,1)="4"),1,-1))</f>
        <v>-3132</v>
      </c>
      <c r="Q1290" s="17">
        <f>VLOOKUP($K1290,[1]Budget!$V:$AE,10,0)*IF($C1290="1 - Revenues",1,IF(AND($C1290="5 - Transfers",MID(K1290,15,1)="4"),1,-1))</f>
        <v>0</v>
      </c>
      <c r="S1290" s="18" t="b">
        <f>IF(LEFT(C1290,1)="1",1,-1)*SUMIF([1]Budget!V:V,'Budget Worksheet for Pivot Tabl'!K1290,[1]Budget!AC:AC)=P1290</f>
        <v>1</v>
      </c>
    </row>
    <row r="1291" spans="1:19" x14ac:dyDescent="0.25">
      <c r="A1291" t="s">
        <v>16</v>
      </c>
      <c r="B1291" t="s">
        <v>2</v>
      </c>
      <c r="C1291" t="s">
        <v>8</v>
      </c>
      <c r="D1291" t="str">
        <f t="shared" si="20"/>
        <v>OUTFLOWS</v>
      </c>
      <c r="E1291" t="s">
        <v>116</v>
      </c>
      <c r="F1291" t="s">
        <v>117</v>
      </c>
      <c r="G1291" t="s">
        <v>1769</v>
      </c>
      <c r="H1291" t="s">
        <v>1770</v>
      </c>
      <c r="I1291" t="s">
        <v>1852</v>
      </c>
      <c r="J1291" t="s">
        <v>435</v>
      </c>
      <c r="K1291" t="s">
        <v>1869</v>
      </c>
      <c r="L1291" t="s">
        <v>614</v>
      </c>
      <c r="M1291" s="17">
        <f>VLOOKUP($K1291,[1]Budget!$V:$AE,5,0)*IF($C1291="1 - Revenues",1,IF(AND($C1291="5 - Transfers",MID(I1291,15,1)="4"),1,-1))</f>
        <v>0</v>
      </c>
      <c r="N1291" s="17">
        <f>VLOOKUP($K1291,[1]Budget!$V:$AE,6,0)*IF($C1291="1 - Revenues",1,IF(AND($C1291="5 - Transfers",MID(J1291,15,1)="4"),1,-1))</f>
        <v>-1000</v>
      </c>
      <c r="O1291" s="17">
        <f>IFERROR(IF(RIGHT(LEFT(K1291,15),1)="4",VLOOKUP(K1291,'[1]Budget Worksheet'!A:B,2,0),-1*VLOOKUP(K1291,'[1]Budget Worksheet'!A:B,2,0)),0)</f>
        <v>-1466</v>
      </c>
      <c r="P1291" s="17">
        <f>VLOOKUP($K1291,[1]Budget!$V:$AE,8,0)*IF($C1291="1 - Revenues",1,IF(AND($C1291="5 - Transfers",MID($K1291,15,1)="4"),1,-1))</f>
        <v>-1466</v>
      </c>
      <c r="Q1291" s="17">
        <f>VLOOKUP($K1291,[1]Budget!$V:$AE,10,0)*IF($C1291="1 - Revenues",1,IF(AND($C1291="5 - Transfers",MID(K1291,15,1)="4"),1,-1))</f>
        <v>0</v>
      </c>
      <c r="S1291" s="18" t="b">
        <f>IF(LEFT(C1291,1)="1",1,-1)*SUMIF([1]Budget!V:V,'Budget Worksheet for Pivot Tabl'!K1291,[1]Budget!AC:AC)=P1291</f>
        <v>1</v>
      </c>
    </row>
    <row r="1292" spans="1:19" x14ac:dyDescent="0.25">
      <c r="A1292" t="s">
        <v>16</v>
      </c>
      <c r="B1292" t="s">
        <v>2</v>
      </c>
      <c r="C1292" t="s">
        <v>8</v>
      </c>
      <c r="D1292" t="str">
        <f t="shared" si="20"/>
        <v>OUTFLOWS</v>
      </c>
      <c r="E1292" t="s">
        <v>116</v>
      </c>
      <c r="F1292" t="s">
        <v>117</v>
      </c>
      <c r="G1292" t="s">
        <v>1769</v>
      </c>
      <c r="H1292" t="s">
        <v>1770</v>
      </c>
      <c r="I1292" t="s">
        <v>1852</v>
      </c>
      <c r="J1292" t="s">
        <v>435</v>
      </c>
      <c r="K1292" t="s">
        <v>1870</v>
      </c>
      <c r="L1292" t="s">
        <v>618</v>
      </c>
      <c r="M1292" s="17">
        <f>VLOOKUP($K1292,[1]Budget!$V:$AE,5,0)*IF($C1292="1 - Revenues",1,IF(AND($C1292="5 - Transfers",MID(I1292,15,1)="4"),1,-1))</f>
        <v>0</v>
      </c>
      <c r="N1292" s="17">
        <f>VLOOKUP($K1292,[1]Budget!$V:$AE,6,0)*IF($C1292="1 - Revenues",1,IF(AND($C1292="5 - Transfers",MID(J1292,15,1)="4"),1,-1))</f>
        <v>-3000</v>
      </c>
      <c r="O1292" s="17">
        <f>IFERROR(IF(RIGHT(LEFT(K1292,15),1)="4",VLOOKUP(K1292,'[1]Budget Worksheet'!A:B,2,0),-1*VLOOKUP(K1292,'[1]Budget Worksheet'!A:B,2,0)),0)</f>
        <v>-7379</v>
      </c>
      <c r="P1292" s="17">
        <f>VLOOKUP($K1292,[1]Budget!$V:$AE,8,0)*IF($C1292="1 - Revenues",1,IF(AND($C1292="5 - Transfers",MID($K1292,15,1)="4"),1,-1))</f>
        <v>-7379</v>
      </c>
      <c r="Q1292" s="17">
        <f>VLOOKUP($K1292,[1]Budget!$V:$AE,10,0)*IF($C1292="1 - Revenues",1,IF(AND($C1292="5 - Transfers",MID(K1292,15,1)="4"),1,-1))</f>
        <v>0</v>
      </c>
      <c r="S1292" s="18" t="b">
        <f>IF(LEFT(C1292,1)="1",1,-1)*SUMIF([1]Budget!V:V,'Budget Worksheet for Pivot Tabl'!K1292,[1]Budget!AC:AC)=P1292</f>
        <v>1</v>
      </c>
    </row>
    <row r="1293" spans="1:19" x14ac:dyDescent="0.25">
      <c r="A1293" t="s">
        <v>16</v>
      </c>
      <c r="B1293" t="s">
        <v>2</v>
      </c>
      <c r="C1293" t="s">
        <v>8</v>
      </c>
      <c r="D1293" t="str">
        <f t="shared" si="20"/>
        <v>OUTFLOWS</v>
      </c>
      <c r="E1293" t="s">
        <v>116</v>
      </c>
      <c r="F1293" t="s">
        <v>117</v>
      </c>
      <c r="G1293" t="s">
        <v>1769</v>
      </c>
      <c r="H1293" t="s">
        <v>1770</v>
      </c>
      <c r="I1293" t="s">
        <v>1852</v>
      </c>
      <c r="J1293" t="s">
        <v>435</v>
      </c>
      <c r="K1293" t="s">
        <v>1871</v>
      </c>
      <c r="L1293" t="s">
        <v>620</v>
      </c>
      <c r="M1293" s="17">
        <f>VLOOKUP($K1293,[1]Budget!$V:$AE,5,0)*IF($C1293="1 - Revenues",1,IF(AND($C1293="5 - Transfers",MID(I1293,15,1)="4"),1,-1))</f>
        <v>0</v>
      </c>
      <c r="N1293" s="17">
        <f>VLOOKUP($K1293,[1]Budget!$V:$AE,6,0)*IF($C1293="1 - Revenues",1,IF(AND($C1293="5 - Transfers",MID(J1293,15,1)="4"),1,-1))</f>
        <v>-26000</v>
      </c>
      <c r="O1293" s="17">
        <f>IFERROR(IF(RIGHT(LEFT(K1293,15),1)="4",VLOOKUP(K1293,'[1]Budget Worksheet'!A:B,2,0),-1*VLOOKUP(K1293,'[1]Budget Worksheet'!A:B,2,0)),0)</f>
        <v>-42106</v>
      </c>
      <c r="P1293" s="17">
        <f>VLOOKUP($K1293,[1]Budget!$V:$AE,8,0)*IF($C1293="1 - Revenues",1,IF(AND($C1293="5 - Transfers",MID($K1293,15,1)="4"),1,-1))</f>
        <v>-42106</v>
      </c>
      <c r="Q1293" s="17">
        <f>VLOOKUP($K1293,[1]Budget!$V:$AE,10,0)*IF($C1293="1 - Revenues",1,IF(AND($C1293="5 - Transfers",MID(K1293,15,1)="4"),1,-1))</f>
        <v>0</v>
      </c>
      <c r="S1293" s="18" t="b">
        <f>IF(LEFT(C1293,1)="1",1,-1)*SUMIF([1]Budget!V:V,'Budget Worksheet for Pivot Tabl'!K1293,[1]Budget!AC:AC)=P1293</f>
        <v>1</v>
      </c>
    </row>
    <row r="1294" spans="1:19" x14ac:dyDescent="0.25">
      <c r="A1294" t="s">
        <v>16</v>
      </c>
      <c r="B1294" t="s">
        <v>2</v>
      </c>
      <c r="C1294" t="s">
        <v>8</v>
      </c>
      <c r="D1294" t="str">
        <f t="shared" si="20"/>
        <v>OUTFLOWS</v>
      </c>
      <c r="E1294" t="s">
        <v>116</v>
      </c>
      <c r="F1294" t="s">
        <v>117</v>
      </c>
      <c r="G1294" t="s">
        <v>1769</v>
      </c>
      <c r="H1294" t="s">
        <v>1770</v>
      </c>
      <c r="I1294" t="s">
        <v>1852</v>
      </c>
      <c r="J1294" t="s">
        <v>435</v>
      </c>
      <c r="K1294" t="s">
        <v>1872</v>
      </c>
      <c r="L1294" t="s">
        <v>622</v>
      </c>
      <c r="M1294" s="17">
        <f>VLOOKUP($K1294,[1]Budget!$V:$AE,5,0)*IF($C1294="1 - Revenues",1,IF(AND($C1294="5 - Transfers",MID(I1294,15,1)="4"),1,-1))</f>
        <v>0</v>
      </c>
      <c r="N1294" s="17">
        <f>VLOOKUP($K1294,[1]Budget!$V:$AE,6,0)*IF($C1294="1 - Revenues",1,IF(AND($C1294="5 - Transfers",MID(J1294,15,1)="4"),1,-1))</f>
        <v>-2000</v>
      </c>
      <c r="O1294" s="17">
        <f>IFERROR(IF(RIGHT(LEFT(K1294,15),1)="4",VLOOKUP(K1294,'[1]Budget Worksheet'!A:B,2,0),-1*VLOOKUP(K1294,'[1]Budget Worksheet'!A:B,2,0)),0)</f>
        <v>0</v>
      </c>
      <c r="P1294" s="17">
        <f>VLOOKUP($K1294,[1]Budget!$V:$AE,8,0)*IF($C1294="1 - Revenues",1,IF(AND($C1294="5 - Transfers",MID($K1294,15,1)="4"),1,-1))</f>
        <v>0</v>
      </c>
      <c r="Q1294" s="17">
        <f>VLOOKUP($K1294,[1]Budget!$V:$AE,10,0)*IF($C1294="1 - Revenues",1,IF(AND($C1294="5 - Transfers",MID(K1294,15,1)="4"),1,-1))</f>
        <v>0</v>
      </c>
      <c r="S1294" s="18" t="b">
        <f>IF(LEFT(C1294,1)="1",1,-1)*SUMIF([1]Budget!V:V,'Budget Worksheet for Pivot Tabl'!K1294,[1]Budget!AC:AC)=P1294</f>
        <v>1</v>
      </c>
    </row>
    <row r="1295" spans="1:19" x14ac:dyDescent="0.25">
      <c r="A1295" t="s">
        <v>16</v>
      </c>
      <c r="B1295" t="s">
        <v>2</v>
      </c>
      <c r="C1295" t="s">
        <v>8</v>
      </c>
      <c r="D1295" t="str">
        <f t="shared" si="20"/>
        <v>OUTFLOWS</v>
      </c>
      <c r="E1295" t="s">
        <v>116</v>
      </c>
      <c r="F1295" t="s">
        <v>117</v>
      </c>
      <c r="G1295" t="s">
        <v>1769</v>
      </c>
      <c r="H1295" t="s">
        <v>1770</v>
      </c>
      <c r="I1295" t="s">
        <v>1852</v>
      </c>
      <c r="J1295" t="s">
        <v>435</v>
      </c>
      <c r="K1295" t="s">
        <v>1873</v>
      </c>
      <c r="L1295" t="s">
        <v>1020</v>
      </c>
      <c r="M1295" s="17">
        <f>VLOOKUP($K1295,[1]Budget!$V:$AE,5,0)*IF($C1295="1 - Revenues",1,IF(AND($C1295="5 - Transfers",MID(I1295,15,1)="4"),1,-1))</f>
        <v>0</v>
      </c>
      <c r="N1295" s="17">
        <f>VLOOKUP($K1295,[1]Budget!$V:$AE,6,0)*IF($C1295="1 - Revenues",1,IF(AND($C1295="5 - Transfers",MID(J1295,15,1)="4"),1,-1))</f>
        <v>-3000</v>
      </c>
      <c r="O1295" s="17">
        <f>IFERROR(IF(RIGHT(LEFT(K1295,15),1)="4",VLOOKUP(K1295,'[1]Budget Worksheet'!A:B,2,0),-1*VLOOKUP(K1295,'[1]Budget Worksheet'!A:B,2,0)),0)</f>
        <v>-3900</v>
      </c>
      <c r="P1295" s="17">
        <f>VLOOKUP($K1295,[1]Budget!$V:$AE,8,0)*IF($C1295="1 - Revenues",1,IF(AND($C1295="5 - Transfers",MID($K1295,15,1)="4"),1,-1))</f>
        <v>-3900</v>
      </c>
      <c r="Q1295" s="17">
        <f>VLOOKUP($K1295,[1]Budget!$V:$AE,10,0)*IF($C1295="1 - Revenues",1,IF(AND($C1295="5 - Transfers",MID(K1295,15,1)="4"),1,-1))</f>
        <v>0</v>
      </c>
      <c r="S1295" s="18" t="b">
        <f>IF(LEFT(C1295,1)="1",1,-1)*SUMIF([1]Budget!V:V,'Budget Worksheet for Pivot Tabl'!K1295,[1]Budget!AC:AC)=P1295</f>
        <v>1</v>
      </c>
    </row>
    <row r="1296" spans="1:19" x14ac:dyDescent="0.25">
      <c r="A1296" t="s">
        <v>16</v>
      </c>
      <c r="B1296" t="s">
        <v>2</v>
      </c>
      <c r="C1296" t="s">
        <v>8</v>
      </c>
      <c r="D1296" t="str">
        <f t="shared" si="20"/>
        <v>OUTFLOWS</v>
      </c>
      <c r="E1296" t="s">
        <v>116</v>
      </c>
      <c r="F1296" t="s">
        <v>117</v>
      </c>
      <c r="G1296" t="s">
        <v>1769</v>
      </c>
      <c r="H1296" t="s">
        <v>1770</v>
      </c>
      <c r="I1296" t="s">
        <v>1852</v>
      </c>
      <c r="J1296" t="s">
        <v>435</v>
      </c>
      <c r="K1296" t="s">
        <v>1874</v>
      </c>
      <c r="L1296" t="s">
        <v>472</v>
      </c>
      <c r="M1296" s="17">
        <f>VLOOKUP($K1296,[1]Budget!$V:$AE,5,0)*IF($C1296="1 - Revenues",1,IF(AND($C1296="5 - Transfers",MID(I1296,15,1)="4"),1,-1))</f>
        <v>0</v>
      </c>
      <c r="N1296" s="17">
        <f>VLOOKUP($K1296,[1]Budget!$V:$AE,6,0)*IF($C1296="1 - Revenues",1,IF(AND($C1296="5 - Transfers",MID(J1296,15,1)="4"),1,-1))</f>
        <v>-15000</v>
      </c>
      <c r="O1296" s="17">
        <f>IFERROR(IF(RIGHT(LEFT(K1296,15),1)="4",VLOOKUP(K1296,'[1]Budget Worksheet'!A:B,2,0),-1*VLOOKUP(K1296,'[1]Budget Worksheet'!A:B,2,0)),0)</f>
        <v>-19784</v>
      </c>
      <c r="P1296" s="17">
        <f>VLOOKUP($K1296,[1]Budget!$V:$AE,8,0)*IF($C1296="1 - Revenues",1,IF(AND($C1296="5 - Transfers",MID($K1296,15,1)="4"),1,-1))</f>
        <v>-19784</v>
      </c>
      <c r="Q1296" s="17">
        <f>VLOOKUP($K1296,[1]Budget!$V:$AE,10,0)*IF($C1296="1 - Revenues",1,IF(AND($C1296="5 - Transfers",MID(K1296,15,1)="4"),1,-1))</f>
        <v>0</v>
      </c>
      <c r="S1296" s="18" t="b">
        <f>IF(LEFT(C1296,1)="1",1,-1)*SUMIF([1]Budget!V:V,'Budget Worksheet for Pivot Tabl'!K1296,[1]Budget!AC:AC)=P1296</f>
        <v>1</v>
      </c>
    </row>
    <row r="1297" spans="1:19" x14ac:dyDescent="0.25">
      <c r="A1297" t="s">
        <v>16</v>
      </c>
      <c r="B1297" t="s">
        <v>2</v>
      </c>
      <c r="C1297" t="s">
        <v>8</v>
      </c>
      <c r="D1297" t="str">
        <f t="shared" si="20"/>
        <v>OUTFLOWS</v>
      </c>
      <c r="E1297" t="s">
        <v>116</v>
      </c>
      <c r="F1297" t="s">
        <v>117</v>
      </c>
      <c r="G1297" t="s">
        <v>1769</v>
      </c>
      <c r="H1297" t="s">
        <v>1770</v>
      </c>
      <c r="I1297" t="s">
        <v>1852</v>
      </c>
      <c r="J1297" t="s">
        <v>435</v>
      </c>
      <c r="K1297" t="s">
        <v>1875</v>
      </c>
      <c r="L1297" t="s">
        <v>625</v>
      </c>
      <c r="M1297" s="17">
        <f>VLOOKUP($K1297,[1]Budget!$V:$AE,5,0)*IF($C1297="1 - Revenues",1,IF(AND($C1297="5 - Transfers",MID(I1297,15,1)="4"),1,-1))</f>
        <v>0</v>
      </c>
      <c r="N1297" s="17">
        <f>VLOOKUP($K1297,[1]Budget!$V:$AE,6,0)*IF($C1297="1 - Revenues",1,IF(AND($C1297="5 - Transfers",MID(J1297,15,1)="4"),1,-1))</f>
        <v>0</v>
      </c>
      <c r="O1297" s="17">
        <f>IFERROR(IF(RIGHT(LEFT(K1297,15),1)="4",VLOOKUP(K1297,'[1]Budget Worksheet'!A:B,2,0),-1*VLOOKUP(K1297,'[1]Budget Worksheet'!A:B,2,0)),0)</f>
        <v>-2000</v>
      </c>
      <c r="P1297" s="17">
        <f>VLOOKUP($K1297,[1]Budget!$V:$AE,8,0)*IF($C1297="1 - Revenues",1,IF(AND($C1297="5 - Transfers",MID($K1297,15,1)="4"),1,-1))</f>
        <v>-2000</v>
      </c>
      <c r="Q1297" s="17">
        <f>VLOOKUP($K1297,[1]Budget!$V:$AE,10,0)*IF($C1297="1 - Revenues",1,IF(AND($C1297="5 - Transfers",MID(K1297,15,1)="4"),1,-1))</f>
        <v>0</v>
      </c>
      <c r="S1297" s="18" t="b">
        <f>IF(LEFT(C1297,1)="1",1,-1)*SUMIF([1]Budget!V:V,'Budget Worksheet for Pivot Tabl'!K1297,[1]Budget!AC:AC)=P1297</f>
        <v>1</v>
      </c>
    </row>
    <row r="1298" spans="1:19" x14ac:dyDescent="0.25">
      <c r="A1298" t="s">
        <v>16</v>
      </c>
      <c r="B1298" t="s">
        <v>2</v>
      </c>
      <c r="C1298" t="s">
        <v>8</v>
      </c>
      <c r="D1298" t="str">
        <f t="shared" si="20"/>
        <v>OUTFLOWS</v>
      </c>
      <c r="E1298" t="s">
        <v>116</v>
      </c>
      <c r="F1298" t="s">
        <v>117</v>
      </c>
      <c r="G1298" t="s">
        <v>1769</v>
      </c>
      <c r="H1298" t="s">
        <v>1770</v>
      </c>
      <c r="I1298" t="s">
        <v>1852</v>
      </c>
      <c r="J1298" t="s">
        <v>435</v>
      </c>
      <c r="K1298" t="s">
        <v>1876</v>
      </c>
      <c r="L1298" t="s">
        <v>627</v>
      </c>
      <c r="M1298" s="17">
        <f>VLOOKUP($K1298,[1]Budget!$V:$AE,5,0)*IF($C1298="1 - Revenues",1,IF(AND($C1298="5 - Transfers",MID(I1298,15,1)="4"),1,-1))</f>
        <v>0</v>
      </c>
      <c r="N1298" s="17">
        <f>VLOOKUP($K1298,[1]Budget!$V:$AE,6,0)*IF($C1298="1 - Revenues",1,IF(AND($C1298="5 - Transfers",MID(J1298,15,1)="4"),1,-1))</f>
        <v>-3000</v>
      </c>
      <c r="O1298" s="17">
        <f>IFERROR(IF(RIGHT(LEFT(K1298,15),1)="4",VLOOKUP(K1298,'[1]Budget Worksheet'!A:B,2,0),-1*VLOOKUP(K1298,'[1]Budget Worksheet'!A:B,2,0)),0)</f>
        <v>-4114</v>
      </c>
      <c r="P1298" s="17">
        <f>VLOOKUP($K1298,[1]Budget!$V:$AE,8,0)*IF($C1298="1 - Revenues",1,IF(AND($C1298="5 - Transfers",MID($K1298,15,1)="4"),1,-1))</f>
        <v>-4114</v>
      </c>
      <c r="Q1298" s="17">
        <f>VLOOKUP($K1298,[1]Budget!$V:$AE,10,0)*IF($C1298="1 - Revenues",1,IF(AND($C1298="5 - Transfers",MID(K1298,15,1)="4"),1,-1))</f>
        <v>0</v>
      </c>
      <c r="S1298" s="18" t="b">
        <f>IF(LEFT(C1298,1)="1",1,-1)*SUMIF([1]Budget!V:V,'Budget Worksheet for Pivot Tabl'!K1298,[1]Budget!AC:AC)=P1298</f>
        <v>1</v>
      </c>
    </row>
    <row r="1299" spans="1:19" x14ac:dyDescent="0.25">
      <c r="A1299" t="s">
        <v>16</v>
      </c>
      <c r="B1299" t="s">
        <v>2</v>
      </c>
      <c r="C1299" t="s">
        <v>8</v>
      </c>
      <c r="D1299" t="str">
        <f t="shared" si="20"/>
        <v>OUTFLOWS</v>
      </c>
      <c r="E1299" t="s">
        <v>116</v>
      </c>
      <c r="F1299" t="s">
        <v>117</v>
      </c>
      <c r="G1299" t="s">
        <v>1769</v>
      </c>
      <c r="H1299" t="s">
        <v>1770</v>
      </c>
      <c r="I1299" t="s">
        <v>1852</v>
      </c>
      <c r="J1299" t="s">
        <v>435</v>
      </c>
      <c r="K1299" t="s">
        <v>1877</v>
      </c>
      <c r="L1299" t="s">
        <v>629</v>
      </c>
      <c r="M1299" s="17">
        <f>VLOOKUP($K1299,[1]Budget!$V:$AE,5,0)*IF($C1299="1 - Revenues",1,IF(AND($C1299="5 - Transfers",MID(I1299,15,1)="4"),1,-1))</f>
        <v>0</v>
      </c>
      <c r="N1299" s="17">
        <f>VLOOKUP($K1299,[1]Budget!$V:$AE,6,0)*IF($C1299="1 - Revenues",1,IF(AND($C1299="5 - Transfers",MID(J1299,15,1)="4"),1,-1))</f>
        <v>-2000</v>
      </c>
      <c r="O1299" s="17">
        <f>IFERROR(IF(RIGHT(LEFT(K1299,15),1)="4",VLOOKUP(K1299,'[1]Budget Worksheet'!A:B,2,0),-1*VLOOKUP(K1299,'[1]Budget Worksheet'!A:B,2,0)),0)</f>
        <v>-2500</v>
      </c>
      <c r="P1299" s="17">
        <f>VLOOKUP($K1299,[1]Budget!$V:$AE,8,0)*IF($C1299="1 - Revenues",1,IF(AND($C1299="5 - Transfers",MID($K1299,15,1)="4"),1,-1))</f>
        <v>-2500</v>
      </c>
      <c r="Q1299" s="17">
        <f>VLOOKUP($K1299,[1]Budget!$V:$AE,10,0)*IF($C1299="1 - Revenues",1,IF(AND($C1299="5 - Transfers",MID(K1299,15,1)="4"),1,-1))</f>
        <v>0</v>
      </c>
      <c r="S1299" s="18" t="b">
        <f>IF(LEFT(C1299,1)="1",1,-1)*SUMIF([1]Budget!V:V,'Budget Worksheet for Pivot Tabl'!K1299,[1]Budget!AC:AC)=P1299</f>
        <v>1</v>
      </c>
    </row>
    <row r="1300" spans="1:19" x14ac:dyDescent="0.25">
      <c r="A1300" t="s">
        <v>16</v>
      </c>
      <c r="B1300" t="s">
        <v>2</v>
      </c>
      <c r="C1300" t="s">
        <v>9</v>
      </c>
      <c r="D1300" t="str">
        <f t="shared" si="20"/>
        <v>OUTFLOWS</v>
      </c>
      <c r="E1300" t="s">
        <v>116</v>
      </c>
      <c r="F1300" t="s">
        <v>117</v>
      </c>
      <c r="G1300" t="s">
        <v>1769</v>
      </c>
      <c r="H1300" t="s">
        <v>1770</v>
      </c>
      <c r="I1300" t="s">
        <v>1852</v>
      </c>
      <c r="J1300" t="s">
        <v>435</v>
      </c>
      <c r="K1300" t="s">
        <v>1878</v>
      </c>
      <c r="L1300" t="s">
        <v>476</v>
      </c>
      <c r="M1300" s="17">
        <f>VLOOKUP($K1300,[1]Budget!$V:$AE,5,0)*IF($C1300="1 - Revenues",1,IF(AND($C1300="5 - Transfers",MID(I1300,15,1)="4"),1,-1))</f>
        <v>0</v>
      </c>
      <c r="N1300" s="17">
        <f>VLOOKUP($K1300,[1]Budget!$V:$AE,6,0)*IF($C1300="1 - Revenues",1,IF(AND($C1300="5 - Transfers",MID(J1300,15,1)="4"),1,-1))</f>
        <v>0</v>
      </c>
      <c r="O1300" s="17">
        <f>IFERROR(IF(RIGHT(LEFT(K1300,15),1)="4",VLOOKUP(K1300,'[1]Budget Worksheet'!A:B,2,0),-1*VLOOKUP(K1300,'[1]Budget Worksheet'!A:B,2,0)),0)</f>
        <v>-500</v>
      </c>
      <c r="P1300" s="17">
        <f>VLOOKUP($K1300,[1]Budget!$V:$AE,8,0)*IF($C1300="1 - Revenues",1,IF(AND($C1300="5 - Transfers",MID($K1300,15,1)="4"),1,-1))</f>
        <v>-500</v>
      </c>
      <c r="Q1300" s="17">
        <f>VLOOKUP($K1300,[1]Budget!$V:$AE,10,0)*IF($C1300="1 - Revenues",1,IF(AND($C1300="5 - Transfers",MID(K1300,15,1)="4"),1,-1))</f>
        <v>0</v>
      </c>
      <c r="S1300" s="18" t="b">
        <f>IF(LEFT(C1300,1)="1",1,-1)*SUMIF([1]Budget!V:V,'Budget Worksheet for Pivot Tabl'!K1300,[1]Budget!AC:AC)=P1300</f>
        <v>1</v>
      </c>
    </row>
    <row r="1301" spans="1:19" x14ac:dyDescent="0.25">
      <c r="A1301" t="s">
        <v>16</v>
      </c>
      <c r="B1301" t="s">
        <v>2</v>
      </c>
      <c r="C1301" t="s">
        <v>9</v>
      </c>
      <c r="D1301" t="str">
        <f t="shared" si="20"/>
        <v>OUTFLOWS</v>
      </c>
      <c r="E1301" t="s">
        <v>116</v>
      </c>
      <c r="F1301" t="s">
        <v>117</v>
      </c>
      <c r="G1301" t="s">
        <v>1769</v>
      </c>
      <c r="H1301" t="s">
        <v>1770</v>
      </c>
      <c r="I1301" t="s">
        <v>1852</v>
      </c>
      <c r="J1301" t="s">
        <v>435</v>
      </c>
      <c r="K1301" t="s">
        <v>1879</v>
      </c>
      <c r="L1301" t="s">
        <v>1037</v>
      </c>
      <c r="M1301" s="17">
        <f>VLOOKUP($K1301,[1]Budget!$V:$AE,5,0)*IF($C1301="1 - Revenues",1,IF(AND($C1301="5 - Transfers",MID(I1301,15,1)="4"),1,-1))</f>
        <v>0</v>
      </c>
      <c r="N1301" s="17">
        <f>VLOOKUP($K1301,[1]Budget!$V:$AE,6,0)*IF($C1301="1 - Revenues",1,IF(AND($C1301="5 - Transfers",MID(J1301,15,1)="4"),1,-1))</f>
        <v>0</v>
      </c>
      <c r="O1301" s="17">
        <f>IFERROR(IF(RIGHT(LEFT(K1301,15),1)="4",VLOOKUP(K1301,'[1]Budget Worksheet'!A:B,2,0),-1*VLOOKUP(K1301,'[1]Budget Worksheet'!A:B,2,0)),0)</f>
        <v>-95000</v>
      </c>
      <c r="P1301" s="17">
        <f>VLOOKUP($K1301,[1]Budget!$V:$AE,8,0)*IF($C1301="1 - Revenues",1,IF(AND($C1301="5 - Transfers",MID($K1301,15,1)="4"),1,-1))</f>
        <v>-95000</v>
      </c>
      <c r="Q1301" s="17">
        <f>VLOOKUP($K1301,[1]Budget!$V:$AE,10,0)*IF($C1301="1 - Revenues",1,IF(AND($C1301="5 - Transfers",MID(K1301,15,1)="4"),1,-1))</f>
        <v>0</v>
      </c>
      <c r="S1301" s="18" t="b">
        <f>IF(LEFT(C1301,1)="1",1,-1)*SUMIF([1]Budget!V:V,'Budget Worksheet for Pivot Tabl'!K1301,[1]Budget!AC:AC)=P1301</f>
        <v>1</v>
      </c>
    </row>
    <row r="1302" spans="1:19" x14ac:dyDescent="0.25">
      <c r="A1302" t="s">
        <v>16</v>
      </c>
      <c r="B1302" t="s">
        <v>2</v>
      </c>
      <c r="C1302" t="s">
        <v>9</v>
      </c>
      <c r="D1302" t="str">
        <f t="shared" si="20"/>
        <v>OUTFLOWS</v>
      </c>
      <c r="E1302" t="s">
        <v>116</v>
      </c>
      <c r="F1302" t="s">
        <v>117</v>
      </c>
      <c r="G1302" t="s">
        <v>1769</v>
      </c>
      <c r="H1302" t="s">
        <v>1770</v>
      </c>
      <c r="I1302" t="s">
        <v>1852</v>
      </c>
      <c r="J1302" t="s">
        <v>435</v>
      </c>
      <c r="K1302" t="s">
        <v>1880</v>
      </c>
      <c r="L1302" t="s">
        <v>1610</v>
      </c>
      <c r="M1302" s="17">
        <f>VLOOKUP($K1302,[1]Budget!$V:$AE,5,0)*IF($C1302="1 - Revenues",1,IF(AND($C1302="5 - Transfers",MID(I1302,15,1)="4"),1,-1))</f>
        <v>0</v>
      </c>
      <c r="N1302" s="17">
        <f>VLOOKUP($K1302,[1]Budget!$V:$AE,6,0)*IF($C1302="1 - Revenues",1,IF(AND($C1302="5 - Transfers",MID(J1302,15,1)="4"),1,-1))</f>
        <v>0</v>
      </c>
      <c r="O1302" s="17">
        <f>IFERROR(IF(RIGHT(LEFT(K1302,15),1)="4",VLOOKUP(K1302,'[1]Budget Worksheet'!A:B,2,0),-1*VLOOKUP(K1302,'[1]Budget Worksheet'!A:B,2,0)),0)</f>
        <v>-250</v>
      </c>
      <c r="P1302" s="17">
        <f>VLOOKUP($K1302,[1]Budget!$V:$AE,8,0)*IF($C1302="1 - Revenues",1,IF(AND($C1302="5 - Transfers",MID($K1302,15,1)="4"),1,-1))</f>
        <v>-250</v>
      </c>
      <c r="Q1302" s="17">
        <f>VLOOKUP($K1302,[1]Budget!$V:$AE,10,0)*IF($C1302="1 - Revenues",1,IF(AND($C1302="5 - Transfers",MID(K1302,15,1)="4"),1,-1))</f>
        <v>0</v>
      </c>
      <c r="S1302" s="18" t="b">
        <f>IF(LEFT(C1302,1)="1",1,-1)*SUMIF([1]Budget!V:V,'Budget Worksheet for Pivot Tabl'!K1302,[1]Budget!AC:AC)=P1302</f>
        <v>1</v>
      </c>
    </row>
    <row r="1303" spans="1:19" x14ac:dyDescent="0.25">
      <c r="A1303" t="s">
        <v>16</v>
      </c>
      <c r="B1303" t="s">
        <v>2</v>
      </c>
      <c r="C1303" t="s">
        <v>9</v>
      </c>
      <c r="D1303" t="str">
        <f t="shared" si="20"/>
        <v>OUTFLOWS</v>
      </c>
      <c r="E1303" t="s">
        <v>116</v>
      </c>
      <c r="F1303" t="s">
        <v>117</v>
      </c>
      <c r="G1303" t="s">
        <v>1769</v>
      </c>
      <c r="H1303" t="s">
        <v>1770</v>
      </c>
      <c r="I1303" t="s">
        <v>1852</v>
      </c>
      <c r="J1303" t="s">
        <v>435</v>
      </c>
      <c r="K1303" t="s">
        <v>1881</v>
      </c>
      <c r="L1303" t="s">
        <v>1619</v>
      </c>
      <c r="M1303" s="17">
        <f>VLOOKUP($K1303,[1]Budget!$V:$AE,5,0)*IF($C1303="1 - Revenues",1,IF(AND($C1303="5 - Transfers",MID(I1303,15,1)="4"),1,-1))</f>
        <v>0</v>
      </c>
      <c r="N1303" s="17">
        <f>VLOOKUP($K1303,[1]Budget!$V:$AE,6,0)*IF($C1303="1 - Revenues",1,IF(AND($C1303="5 - Transfers",MID(J1303,15,1)="4"),1,-1))</f>
        <v>0</v>
      </c>
      <c r="O1303" s="17">
        <f>IFERROR(IF(RIGHT(LEFT(K1303,15),1)="4",VLOOKUP(K1303,'[1]Budget Worksheet'!A:B,2,0),-1*VLOOKUP(K1303,'[1]Budget Worksheet'!A:B,2,0)),0)</f>
        <v>-400</v>
      </c>
      <c r="P1303" s="17">
        <f>VLOOKUP($K1303,[1]Budget!$V:$AE,8,0)*IF($C1303="1 - Revenues",1,IF(AND($C1303="5 - Transfers",MID($K1303,15,1)="4"),1,-1))</f>
        <v>-400</v>
      </c>
      <c r="Q1303" s="17">
        <f>VLOOKUP($K1303,[1]Budget!$V:$AE,10,0)*IF($C1303="1 - Revenues",1,IF(AND($C1303="5 - Transfers",MID(K1303,15,1)="4"),1,-1))</f>
        <v>0</v>
      </c>
      <c r="S1303" s="18" t="b">
        <f>IF(LEFT(C1303,1)="1",1,-1)*SUMIF([1]Budget!V:V,'Budget Worksheet for Pivot Tabl'!K1303,[1]Budget!AC:AC)=P1303</f>
        <v>1</v>
      </c>
    </row>
    <row r="1304" spans="1:19" x14ac:dyDescent="0.25">
      <c r="A1304" t="s">
        <v>16</v>
      </c>
      <c r="B1304" t="s">
        <v>2</v>
      </c>
      <c r="C1304" t="s">
        <v>9</v>
      </c>
      <c r="D1304" t="str">
        <f t="shared" si="20"/>
        <v>OUTFLOWS</v>
      </c>
      <c r="E1304" t="s">
        <v>116</v>
      </c>
      <c r="F1304" t="s">
        <v>117</v>
      </c>
      <c r="G1304" t="s">
        <v>1769</v>
      </c>
      <c r="H1304" t="s">
        <v>1770</v>
      </c>
      <c r="I1304" t="s">
        <v>1852</v>
      </c>
      <c r="J1304" t="s">
        <v>435</v>
      </c>
      <c r="K1304" t="s">
        <v>1882</v>
      </c>
      <c r="L1304" t="s">
        <v>1621</v>
      </c>
      <c r="M1304" s="17">
        <f>VLOOKUP($K1304,[1]Budget!$V:$AE,5,0)*IF($C1304="1 - Revenues",1,IF(AND($C1304="5 - Transfers",MID(I1304,15,1)="4"),1,-1))</f>
        <v>0</v>
      </c>
      <c r="N1304" s="17">
        <f>VLOOKUP($K1304,[1]Budget!$V:$AE,6,0)*IF($C1304="1 - Revenues",1,IF(AND($C1304="5 - Transfers",MID(J1304,15,1)="4"),1,-1))</f>
        <v>0</v>
      </c>
      <c r="O1304" s="17">
        <f>IFERROR(IF(RIGHT(LEFT(K1304,15),1)="4",VLOOKUP(K1304,'[1]Budget Worksheet'!A:B,2,0),-1*VLOOKUP(K1304,'[1]Budget Worksheet'!A:B,2,0)),0)</f>
        <v>-3000</v>
      </c>
      <c r="P1304" s="17">
        <f>VLOOKUP($K1304,[1]Budget!$V:$AE,8,0)*IF($C1304="1 - Revenues",1,IF(AND($C1304="5 - Transfers",MID($K1304,15,1)="4"),1,-1))</f>
        <v>-3000</v>
      </c>
      <c r="Q1304" s="17">
        <f>VLOOKUP($K1304,[1]Budget!$V:$AE,10,0)*IF($C1304="1 - Revenues",1,IF(AND($C1304="5 - Transfers",MID(K1304,15,1)="4"),1,-1))</f>
        <v>0</v>
      </c>
      <c r="S1304" s="18" t="b">
        <f>IF(LEFT(C1304,1)="1",1,-1)*SUMIF([1]Budget!V:V,'Budget Worksheet for Pivot Tabl'!K1304,[1]Budget!AC:AC)=P1304</f>
        <v>1</v>
      </c>
    </row>
    <row r="1305" spans="1:19" x14ac:dyDescent="0.25">
      <c r="A1305" t="s">
        <v>16</v>
      </c>
      <c r="B1305" t="s">
        <v>2</v>
      </c>
      <c r="C1305" t="s">
        <v>9</v>
      </c>
      <c r="D1305" t="str">
        <f t="shared" si="20"/>
        <v>OUTFLOWS</v>
      </c>
      <c r="E1305" t="s">
        <v>116</v>
      </c>
      <c r="F1305" t="s">
        <v>117</v>
      </c>
      <c r="G1305" t="s">
        <v>1769</v>
      </c>
      <c r="H1305" t="s">
        <v>1770</v>
      </c>
      <c r="I1305" t="s">
        <v>1852</v>
      </c>
      <c r="J1305" t="s">
        <v>435</v>
      </c>
      <c r="K1305" t="s">
        <v>1883</v>
      </c>
      <c r="L1305" t="s">
        <v>1220</v>
      </c>
      <c r="M1305" s="17">
        <f>VLOOKUP($K1305,[1]Budget!$V:$AE,5,0)*IF($C1305="1 - Revenues",1,IF(AND($C1305="5 - Transfers",MID(I1305,15,1)="4"),1,-1))</f>
        <v>0</v>
      </c>
      <c r="N1305" s="17">
        <f>VLOOKUP($K1305,[1]Budget!$V:$AE,6,0)*IF($C1305="1 - Revenues",1,IF(AND($C1305="5 - Transfers",MID(J1305,15,1)="4"),1,-1))</f>
        <v>0</v>
      </c>
      <c r="O1305" s="17">
        <f>IFERROR(IF(RIGHT(LEFT(K1305,15),1)="4",VLOOKUP(K1305,'[1]Budget Worksheet'!A:B,2,0),-1*VLOOKUP(K1305,'[1]Budget Worksheet'!A:B,2,0)),0)</f>
        <v>-1500</v>
      </c>
      <c r="P1305" s="17">
        <f>VLOOKUP($K1305,[1]Budget!$V:$AE,8,0)*IF($C1305="1 - Revenues",1,IF(AND($C1305="5 - Transfers",MID($K1305,15,1)="4"),1,-1))</f>
        <v>-1500</v>
      </c>
      <c r="Q1305" s="17">
        <f>VLOOKUP($K1305,[1]Budget!$V:$AE,10,0)*IF($C1305="1 - Revenues",1,IF(AND($C1305="5 - Transfers",MID(K1305,15,1)="4"),1,-1))</f>
        <v>0</v>
      </c>
      <c r="S1305" s="18" t="b">
        <f>IF(LEFT(C1305,1)="1",1,-1)*SUMIF([1]Budget!V:V,'Budget Worksheet for Pivot Tabl'!K1305,[1]Budget!AC:AC)=P1305</f>
        <v>1</v>
      </c>
    </row>
    <row r="1306" spans="1:19" x14ac:dyDescent="0.25">
      <c r="A1306" t="s">
        <v>16</v>
      </c>
      <c r="B1306" t="s">
        <v>2</v>
      </c>
      <c r="C1306" t="s">
        <v>9</v>
      </c>
      <c r="D1306" t="str">
        <f t="shared" si="20"/>
        <v>OUTFLOWS</v>
      </c>
      <c r="E1306" t="s">
        <v>116</v>
      </c>
      <c r="F1306" t="s">
        <v>117</v>
      </c>
      <c r="G1306" t="s">
        <v>1769</v>
      </c>
      <c r="H1306" t="s">
        <v>1770</v>
      </c>
      <c r="I1306" t="s">
        <v>1852</v>
      </c>
      <c r="J1306" t="s">
        <v>435</v>
      </c>
      <c r="K1306" t="s">
        <v>1884</v>
      </c>
      <c r="L1306" t="s">
        <v>1395</v>
      </c>
      <c r="M1306" s="17">
        <f>VLOOKUP($K1306,[1]Budget!$V:$AE,5,0)*IF($C1306="1 - Revenues",1,IF(AND($C1306="5 - Transfers",MID(I1306,15,1)="4"),1,-1))</f>
        <v>0</v>
      </c>
      <c r="N1306" s="17">
        <f>VLOOKUP($K1306,[1]Budget!$V:$AE,6,0)*IF($C1306="1 - Revenues",1,IF(AND($C1306="5 - Transfers",MID(J1306,15,1)="4"),1,-1))</f>
        <v>0</v>
      </c>
      <c r="O1306" s="17">
        <f>IFERROR(IF(RIGHT(LEFT(K1306,15),1)="4",VLOOKUP(K1306,'[1]Budget Worksheet'!A:B,2,0),-1*VLOOKUP(K1306,'[1]Budget Worksheet'!A:B,2,0)),0)</f>
        <v>-14000</v>
      </c>
      <c r="P1306" s="17">
        <f>VLOOKUP($K1306,[1]Budget!$V:$AE,8,0)*IF($C1306="1 - Revenues",1,IF(AND($C1306="5 - Transfers",MID($K1306,15,1)="4"),1,-1))</f>
        <v>-14000</v>
      </c>
      <c r="Q1306" s="17">
        <f>VLOOKUP($K1306,[1]Budget!$V:$AE,10,0)*IF($C1306="1 - Revenues",1,IF(AND($C1306="5 - Transfers",MID(K1306,15,1)="4"),1,-1))</f>
        <v>0</v>
      </c>
      <c r="S1306" s="18" t="b">
        <f>IF(LEFT(C1306,1)="1",1,-1)*SUMIF([1]Budget!V:V,'Budget Worksheet for Pivot Tabl'!K1306,[1]Budget!AC:AC)=P1306</f>
        <v>1</v>
      </c>
    </row>
    <row r="1307" spans="1:19" x14ac:dyDescent="0.25">
      <c r="A1307" t="s">
        <v>16</v>
      </c>
      <c r="B1307" t="s">
        <v>2</v>
      </c>
      <c r="C1307" t="s">
        <v>9</v>
      </c>
      <c r="D1307" t="str">
        <f t="shared" si="20"/>
        <v>OUTFLOWS</v>
      </c>
      <c r="E1307" t="s">
        <v>116</v>
      </c>
      <c r="F1307" t="s">
        <v>117</v>
      </c>
      <c r="G1307" t="s">
        <v>1769</v>
      </c>
      <c r="H1307" t="s">
        <v>1770</v>
      </c>
      <c r="I1307" t="s">
        <v>1852</v>
      </c>
      <c r="J1307" t="s">
        <v>435</v>
      </c>
      <c r="K1307" t="s">
        <v>1885</v>
      </c>
      <c r="L1307" t="s">
        <v>1398</v>
      </c>
      <c r="M1307" s="17">
        <f>VLOOKUP($K1307,[1]Budget!$V:$AE,5,0)*IF($C1307="1 - Revenues",1,IF(AND($C1307="5 - Transfers",MID(I1307,15,1)="4"),1,-1))</f>
        <v>0</v>
      </c>
      <c r="N1307" s="17">
        <f>VLOOKUP($K1307,[1]Budget!$V:$AE,6,0)*IF($C1307="1 - Revenues",1,IF(AND($C1307="5 - Transfers",MID(J1307,15,1)="4"),1,-1))</f>
        <v>0</v>
      </c>
      <c r="O1307" s="17">
        <f>IFERROR(IF(RIGHT(LEFT(K1307,15),1)="4",VLOOKUP(K1307,'[1]Budget Worksheet'!A:B,2,0),-1*VLOOKUP(K1307,'[1]Budget Worksheet'!A:B,2,0)),0)</f>
        <v>-140000</v>
      </c>
      <c r="P1307" s="17">
        <f>VLOOKUP($K1307,[1]Budget!$V:$AE,8,0)*IF($C1307="1 - Revenues",1,IF(AND($C1307="5 - Transfers",MID($K1307,15,1)="4"),1,-1))</f>
        <v>-140000</v>
      </c>
      <c r="Q1307" s="17">
        <f>VLOOKUP($K1307,[1]Budget!$V:$AE,10,0)*IF($C1307="1 - Revenues",1,IF(AND($C1307="5 - Transfers",MID(K1307,15,1)="4"),1,-1))</f>
        <v>0</v>
      </c>
      <c r="S1307" s="18" t="b">
        <f>IF(LEFT(C1307,1)="1",1,-1)*SUMIF([1]Budget!V:V,'Budget Worksheet for Pivot Tabl'!K1307,[1]Budget!AC:AC)=P1307</f>
        <v>1</v>
      </c>
    </row>
    <row r="1308" spans="1:19" x14ac:dyDescent="0.25">
      <c r="A1308" t="s">
        <v>16</v>
      </c>
      <c r="B1308" t="s">
        <v>2</v>
      </c>
      <c r="C1308" t="s">
        <v>9</v>
      </c>
      <c r="D1308" t="str">
        <f t="shared" si="20"/>
        <v>OUTFLOWS</v>
      </c>
      <c r="E1308" t="s">
        <v>116</v>
      </c>
      <c r="F1308" t="s">
        <v>117</v>
      </c>
      <c r="G1308" t="s">
        <v>1769</v>
      </c>
      <c r="H1308" t="s">
        <v>1770</v>
      </c>
      <c r="I1308" t="s">
        <v>1852</v>
      </c>
      <c r="J1308" t="s">
        <v>435</v>
      </c>
      <c r="K1308" t="s">
        <v>1886</v>
      </c>
      <c r="L1308" t="s">
        <v>1060</v>
      </c>
      <c r="M1308" s="17">
        <f>VLOOKUP($K1308,[1]Budget!$V:$AE,5,0)*IF($C1308="1 - Revenues",1,IF(AND($C1308="5 - Transfers",MID(I1308,15,1)="4"),1,-1))</f>
        <v>0</v>
      </c>
      <c r="N1308" s="17">
        <f>VLOOKUP($K1308,[1]Budget!$V:$AE,6,0)*IF($C1308="1 - Revenues",1,IF(AND($C1308="5 - Transfers",MID(J1308,15,1)="4"),1,-1))</f>
        <v>0</v>
      </c>
      <c r="O1308" s="17">
        <f>IFERROR(IF(RIGHT(LEFT(K1308,15),1)="4",VLOOKUP(K1308,'[1]Budget Worksheet'!A:B,2,0),-1*VLOOKUP(K1308,'[1]Budget Worksheet'!A:B,2,0)),0)</f>
        <v>-500</v>
      </c>
      <c r="P1308" s="17">
        <f>VLOOKUP($K1308,[1]Budget!$V:$AE,8,0)*IF($C1308="1 - Revenues",1,IF(AND($C1308="5 - Transfers",MID($K1308,15,1)="4"),1,-1))</f>
        <v>-500</v>
      </c>
      <c r="Q1308" s="17">
        <f>VLOOKUP($K1308,[1]Budget!$V:$AE,10,0)*IF($C1308="1 - Revenues",1,IF(AND($C1308="5 - Transfers",MID(K1308,15,1)="4"),1,-1))</f>
        <v>0</v>
      </c>
      <c r="S1308" s="18" t="b">
        <f>IF(LEFT(C1308,1)="1",1,-1)*SUMIF([1]Budget!V:V,'Budget Worksheet for Pivot Tabl'!K1308,[1]Budget!AC:AC)=P1308</f>
        <v>1</v>
      </c>
    </row>
    <row r="1309" spans="1:19" x14ac:dyDescent="0.25">
      <c r="A1309" t="s">
        <v>16</v>
      </c>
      <c r="B1309" t="s">
        <v>2</v>
      </c>
      <c r="C1309" t="s">
        <v>9</v>
      </c>
      <c r="D1309" t="str">
        <f t="shared" si="20"/>
        <v>OUTFLOWS</v>
      </c>
      <c r="E1309" t="s">
        <v>116</v>
      </c>
      <c r="F1309" t="s">
        <v>117</v>
      </c>
      <c r="G1309" t="s">
        <v>1769</v>
      </c>
      <c r="H1309" t="s">
        <v>1770</v>
      </c>
      <c r="I1309" t="s">
        <v>1852</v>
      </c>
      <c r="J1309" t="s">
        <v>435</v>
      </c>
      <c r="K1309" t="s">
        <v>1887</v>
      </c>
      <c r="L1309" t="s">
        <v>645</v>
      </c>
      <c r="M1309" s="17">
        <f>VLOOKUP($K1309,[1]Budget!$V:$AE,5,0)*IF($C1309="1 - Revenues",1,IF(AND($C1309="5 - Transfers",MID(I1309,15,1)="4"),1,-1))</f>
        <v>0</v>
      </c>
      <c r="N1309" s="17">
        <f>VLOOKUP($K1309,[1]Budget!$V:$AE,6,0)*IF($C1309="1 - Revenues",1,IF(AND($C1309="5 - Transfers",MID(J1309,15,1)="4"),1,-1))</f>
        <v>0</v>
      </c>
      <c r="O1309" s="17">
        <f>IFERROR(IF(RIGHT(LEFT(K1309,15),1)="4",VLOOKUP(K1309,'[1]Budget Worksheet'!A:B,2,0),-1*VLOOKUP(K1309,'[1]Budget Worksheet'!A:B,2,0)),0)</f>
        <v>-126000</v>
      </c>
      <c r="P1309" s="17">
        <f>VLOOKUP($K1309,[1]Budget!$V:$AE,8,0)*IF($C1309="1 - Revenues",1,IF(AND($C1309="5 - Transfers",MID($K1309,15,1)="4"),1,-1))</f>
        <v>-126000</v>
      </c>
      <c r="Q1309" s="17">
        <f>VLOOKUP($K1309,[1]Budget!$V:$AE,10,0)*IF($C1309="1 - Revenues",1,IF(AND($C1309="5 - Transfers",MID(K1309,15,1)="4"),1,-1))</f>
        <v>0</v>
      </c>
      <c r="S1309" s="18" t="b">
        <f>IF(LEFT(C1309,1)="1",1,-1)*SUMIF([1]Budget!V:V,'Budget Worksheet for Pivot Tabl'!K1309,[1]Budget!AC:AC)=P1309</f>
        <v>1</v>
      </c>
    </row>
    <row r="1310" spans="1:19" x14ac:dyDescent="0.25">
      <c r="A1310" t="s">
        <v>16</v>
      </c>
      <c r="B1310" t="s">
        <v>2</v>
      </c>
      <c r="C1310" t="s">
        <v>9</v>
      </c>
      <c r="D1310" t="str">
        <f t="shared" si="20"/>
        <v>OUTFLOWS</v>
      </c>
      <c r="E1310" t="s">
        <v>116</v>
      </c>
      <c r="F1310" t="s">
        <v>117</v>
      </c>
      <c r="G1310" t="s">
        <v>1769</v>
      </c>
      <c r="H1310" t="s">
        <v>1770</v>
      </c>
      <c r="I1310" t="s">
        <v>1852</v>
      </c>
      <c r="J1310" t="s">
        <v>435</v>
      </c>
      <c r="K1310" t="s">
        <v>1888</v>
      </c>
      <c r="L1310" t="s">
        <v>647</v>
      </c>
      <c r="M1310" s="17">
        <f>VLOOKUP($K1310,[1]Budget!$V:$AE,5,0)*IF($C1310="1 - Revenues",1,IF(AND($C1310="5 - Transfers",MID(I1310,15,1)="4"),1,-1))</f>
        <v>0</v>
      </c>
      <c r="N1310" s="17">
        <f>VLOOKUP($K1310,[1]Budget!$V:$AE,6,0)*IF($C1310="1 - Revenues",1,IF(AND($C1310="5 - Transfers",MID(J1310,15,1)="4"),1,-1))</f>
        <v>0</v>
      </c>
      <c r="O1310" s="17">
        <f>IFERROR(IF(RIGHT(LEFT(K1310,15),1)="4",VLOOKUP(K1310,'[1]Budget Worksheet'!A:B,2,0),-1*VLOOKUP(K1310,'[1]Budget Worksheet'!A:B,2,0)),0)</f>
        <v>-280</v>
      </c>
      <c r="P1310" s="17">
        <f>VLOOKUP($K1310,[1]Budget!$V:$AE,8,0)*IF($C1310="1 - Revenues",1,IF(AND($C1310="5 - Transfers",MID($K1310,15,1)="4"),1,-1))</f>
        <v>-280</v>
      </c>
      <c r="Q1310" s="17">
        <f>VLOOKUP($K1310,[1]Budget!$V:$AE,10,0)*IF($C1310="1 - Revenues",1,IF(AND($C1310="5 - Transfers",MID(K1310,15,1)="4"),1,-1))</f>
        <v>0</v>
      </c>
      <c r="S1310" s="18" t="b">
        <f>IF(LEFT(C1310,1)="1",1,-1)*SUMIF([1]Budget!V:V,'Budget Worksheet for Pivot Tabl'!K1310,[1]Budget!AC:AC)=P1310</f>
        <v>1</v>
      </c>
    </row>
    <row r="1311" spans="1:19" x14ac:dyDescent="0.25">
      <c r="A1311" t="s">
        <v>16</v>
      </c>
      <c r="B1311" t="s">
        <v>2</v>
      </c>
      <c r="C1311" t="s">
        <v>9</v>
      </c>
      <c r="D1311" t="str">
        <f t="shared" si="20"/>
        <v>OUTFLOWS</v>
      </c>
      <c r="E1311" t="s">
        <v>116</v>
      </c>
      <c r="F1311" t="s">
        <v>117</v>
      </c>
      <c r="G1311" t="s">
        <v>1769</v>
      </c>
      <c r="H1311" t="s">
        <v>1770</v>
      </c>
      <c r="I1311" t="s">
        <v>1852</v>
      </c>
      <c r="J1311" t="s">
        <v>435</v>
      </c>
      <c r="K1311" t="s">
        <v>1889</v>
      </c>
      <c r="L1311" t="s">
        <v>649</v>
      </c>
      <c r="M1311" s="17">
        <f>VLOOKUP($K1311,[1]Budget!$V:$AE,5,0)*IF($C1311="1 - Revenues",1,IF(AND($C1311="5 - Transfers",MID(I1311,15,1)="4"),1,-1))</f>
        <v>0</v>
      </c>
      <c r="N1311" s="17">
        <f>VLOOKUP($K1311,[1]Budget!$V:$AE,6,0)*IF($C1311="1 - Revenues",1,IF(AND($C1311="5 - Transfers",MID(J1311,15,1)="4"),1,-1))</f>
        <v>0</v>
      </c>
      <c r="O1311" s="17">
        <f>IFERROR(IF(RIGHT(LEFT(K1311,15),1)="4",VLOOKUP(K1311,'[1]Budget Worksheet'!A:B,2,0),-1*VLOOKUP(K1311,'[1]Budget Worksheet'!A:B,2,0)),0)</f>
        <v>-100</v>
      </c>
      <c r="P1311" s="17">
        <f>VLOOKUP($K1311,[1]Budget!$V:$AE,8,0)*IF($C1311="1 - Revenues",1,IF(AND($C1311="5 - Transfers",MID($K1311,15,1)="4"),1,-1))</f>
        <v>-100</v>
      </c>
      <c r="Q1311" s="17">
        <f>VLOOKUP($K1311,[1]Budget!$V:$AE,10,0)*IF($C1311="1 - Revenues",1,IF(AND($C1311="5 - Transfers",MID(K1311,15,1)="4"),1,-1))</f>
        <v>0</v>
      </c>
      <c r="S1311" s="18" t="b">
        <f>IF(LEFT(C1311,1)="1",1,-1)*SUMIF([1]Budget!V:V,'Budget Worksheet for Pivot Tabl'!K1311,[1]Budget!AC:AC)=P1311</f>
        <v>1</v>
      </c>
    </row>
    <row r="1312" spans="1:19" x14ac:dyDescent="0.25">
      <c r="A1312" t="s">
        <v>16</v>
      </c>
      <c r="B1312" t="s">
        <v>2</v>
      </c>
      <c r="C1312" t="s">
        <v>9</v>
      </c>
      <c r="D1312" t="str">
        <f t="shared" si="20"/>
        <v>OUTFLOWS</v>
      </c>
      <c r="E1312" t="s">
        <v>116</v>
      </c>
      <c r="F1312" t="s">
        <v>117</v>
      </c>
      <c r="G1312" t="s">
        <v>1769</v>
      </c>
      <c r="H1312" t="s">
        <v>1770</v>
      </c>
      <c r="I1312" t="s">
        <v>1852</v>
      </c>
      <c r="J1312" t="s">
        <v>435</v>
      </c>
      <c r="K1312" t="s">
        <v>1890</v>
      </c>
      <c r="L1312" t="s">
        <v>1369</v>
      </c>
      <c r="M1312" s="17">
        <f>VLOOKUP($K1312,[1]Budget!$V:$AE,5,0)*IF($C1312="1 - Revenues",1,IF(AND($C1312="5 - Transfers",MID(I1312,15,1)="4"),1,-1))</f>
        <v>0</v>
      </c>
      <c r="N1312" s="17">
        <f>VLOOKUP($K1312,[1]Budget!$V:$AE,6,0)*IF($C1312="1 - Revenues",1,IF(AND($C1312="5 - Transfers",MID(J1312,15,1)="4"),1,-1))</f>
        <v>0</v>
      </c>
      <c r="O1312" s="17">
        <f>IFERROR(IF(RIGHT(LEFT(K1312,15),1)="4",VLOOKUP(K1312,'[1]Budget Worksheet'!A:B,2,0),-1*VLOOKUP(K1312,'[1]Budget Worksheet'!A:B,2,0)),0)</f>
        <v>-120000</v>
      </c>
      <c r="P1312" s="17">
        <f>VLOOKUP($K1312,[1]Budget!$V:$AE,8,0)*IF($C1312="1 - Revenues",1,IF(AND($C1312="5 - Transfers",MID($K1312,15,1)="4"),1,-1))</f>
        <v>-120000</v>
      </c>
      <c r="Q1312" s="17">
        <f>VLOOKUP($K1312,[1]Budget!$V:$AE,10,0)*IF($C1312="1 - Revenues",1,IF(AND($C1312="5 - Transfers",MID(K1312,15,1)="4"),1,-1))</f>
        <v>0</v>
      </c>
      <c r="S1312" s="18" t="b">
        <f>IF(LEFT(C1312,1)="1",1,-1)*SUMIF([1]Budget!V:V,'Budget Worksheet for Pivot Tabl'!K1312,[1]Budget!AC:AC)=P1312</f>
        <v>1</v>
      </c>
    </row>
    <row r="1313" spans="1:19" x14ac:dyDescent="0.25">
      <c r="A1313" t="s">
        <v>16</v>
      </c>
      <c r="B1313" t="s">
        <v>2</v>
      </c>
      <c r="C1313" t="s">
        <v>9</v>
      </c>
      <c r="D1313" t="str">
        <f t="shared" si="20"/>
        <v>OUTFLOWS</v>
      </c>
      <c r="E1313" t="s">
        <v>116</v>
      </c>
      <c r="F1313" t="s">
        <v>117</v>
      </c>
      <c r="G1313" t="s">
        <v>1769</v>
      </c>
      <c r="H1313" t="s">
        <v>1770</v>
      </c>
      <c r="I1313" t="s">
        <v>1852</v>
      </c>
      <c r="J1313" t="s">
        <v>435</v>
      </c>
      <c r="K1313" t="s">
        <v>1891</v>
      </c>
      <c r="L1313" t="s">
        <v>1371</v>
      </c>
      <c r="M1313" s="17">
        <f>VLOOKUP($K1313,[1]Budget!$V:$AE,5,0)*IF($C1313="1 - Revenues",1,IF(AND($C1313="5 - Transfers",MID(I1313,15,1)="4"),1,-1))</f>
        <v>0</v>
      </c>
      <c r="N1313" s="17">
        <f>VLOOKUP($K1313,[1]Budget!$V:$AE,6,0)*IF($C1313="1 - Revenues",1,IF(AND($C1313="5 - Transfers",MID(J1313,15,1)="4"),1,-1))</f>
        <v>0</v>
      </c>
      <c r="O1313" s="17">
        <f>IFERROR(IF(RIGHT(LEFT(K1313,15),1)="4",VLOOKUP(K1313,'[1]Budget Worksheet'!A:B,2,0),-1*VLOOKUP(K1313,'[1]Budget Worksheet'!A:B,2,0)),0)</f>
        <v>-7000</v>
      </c>
      <c r="P1313" s="17">
        <f>VLOOKUP($K1313,[1]Budget!$V:$AE,8,0)*IF($C1313="1 - Revenues",1,IF(AND($C1313="5 - Transfers",MID($K1313,15,1)="4"),1,-1))</f>
        <v>-7000</v>
      </c>
      <c r="Q1313" s="17">
        <f>VLOOKUP($K1313,[1]Budget!$V:$AE,10,0)*IF($C1313="1 - Revenues",1,IF(AND($C1313="5 - Transfers",MID(K1313,15,1)="4"),1,-1))</f>
        <v>0</v>
      </c>
      <c r="S1313" s="18" t="b">
        <f>IF(LEFT(C1313,1)="1",1,-1)*SUMIF([1]Budget!V:V,'Budget Worksheet for Pivot Tabl'!K1313,[1]Budget!AC:AC)=P1313</f>
        <v>1</v>
      </c>
    </row>
    <row r="1314" spans="1:19" x14ac:dyDescent="0.25">
      <c r="A1314" t="s">
        <v>16</v>
      </c>
      <c r="B1314" t="s">
        <v>2</v>
      </c>
      <c r="C1314" t="s">
        <v>9</v>
      </c>
      <c r="D1314" t="str">
        <f t="shared" si="20"/>
        <v>OUTFLOWS</v>
      </c>
      <c r="E1314" t="s">
        <v>116</v>
      </c>
      <c r="F1314" t="s">
        <v>117</v>
      </c>
      <c r="G1314" t="s">
        <v>1769</v>
      </c>
      <c r="H1314" t="s">
        <v>1770</v>
      </c>
      <c r="I1314" t="s">
        <v>1852</v>
      </c>
      <c r="J1314" t="s">
        <v>435</v>
      </c>
      <c r="K1314" t="s">
        <v>1892</v>
      </c>
      <c r="L1314" t="s">
        <v>674</v>
      </c>
      <c r="M1314" s="17">
        <f>VLOOKUP($K1314,[1]Budget!$V:$AE,5,0)*IF($C1314="1 - Revenues",1,IF(AND($C1314="5 - Transfers",MID(I1314,15,1)="4"),1,-1))</f>
        <v>0</v>
      </c>
      <c r="N1314" s="17">
        <f>VLOOKUP($K1314,[1]Budget!$V:$AE,6,0)*IF($C1314="1 - Revenues",1,IF(AND($C1314="5 - Transfers",MID(J1314,15,1)="4"),1,-1))</f>
        <v>0</v>
      </c>
      <c r="O1314" s="17">
        <f>IFERROR(IF(RIGHT(LEFT(K1314,15),1)="4",VLOOKUP(K1314,'[1]Budget Worksheet'!A:B,2,0),-1*VLOOKUP(K1314,'[1]Budget Worksheet'!A:B,2,0)),0)</f>
        <v>-123000</v>
      </c>
      <c r="P1314" s="17">
        <f>VLOOKUP($K1314,[1]Budget!$V:$AE,8,0)*IF($C1314="1 - Revenues",1,IF(AND($C1314="5 - Transfers",MID($K1314,15,1)="4"),1,-1))</f>
        <v>-123000</v>
      </c>
      <c r="Q1314" s="17">
        <f>VLOOKUP($K1314,[1]Budget!$V:$AE,10,0)*IF($C1314="1 - Revenues",1,IF(AND($C1314="5 - Transfers",MID(K1314,15,1)="4"),1,-1))</f>
        <v>0</v>
      </c>
      <c r="S1314" s="18" t="b">
        <f>IF(LEFT(C1314,1)="1",1,-1)*SUMIF([1]Budget!V:V,'Budget Worksheet for Pivot Tabl'!K1314,[1]Budget!AC:AC)=P1314</f>
        <v>1</v>
      </c>
    </row>
    <row r="1315" spans="1:19" x14ac:dyDescent="0.25">
      <c r="A1315" t="s">
        <v>16</v>
      </c>
      <c r="B1315" t="s">
        <v>2</v>
      </c>
      <c r="C1315" t="s">
        <v>9</v>
      </c>
      <c r="D1315" t="str">
        <f t="shared" si="20"/>
        <v>OUTFLOWS</v>
      </c>
      <c r="E1315" t="s">
        <v>116</v>
      </c>
      <c r="F1315" t="s">
        <v>117</v>
      </c>
      <c r="G1315" t="s">
        <v>1769</v>
      </c>
      <c r="H1315" t="s">
        <v>1770</v>
      </c>
      <c r="I1315" t="s">
        <v>1852</v>
      </c>
      <c r="J1315" t="s">
        <v>435</v>
      </c>
      <c r="K1315" t="s">
        <v>1893</v>
      </c>
      <c r="L1315" t="s">
        <v>482</v>
      </c>
      <c r="M1315" s="17">
        <f>VLOOKUP($K1315,[1]Budget!$V:$AE,5,0)*IF($C1315="1 - Revenues",1,IF(AND($C1315="5 - Transfers",MID(I1315,15,1)="4"),1,-1))</f>
        <v>0</v>
      </c>
      <c r="N1315" s="17">
        <f>VLOOKUP($K1315,[1]Budget!$V:$AE,6,0)*IF($C1315="1 - Revenues",1,IF(AND($C1315="5 - Transfers",MID(J1315,15,1)="4"),1,-1))</f>
        <v>0</v>
      </c>
      <c r="O1315" s="17">
        <f>IFERROR(IF(RIGHT(LEFT(K1315,15),1)="4",VLOOKUP(K1315,'[1]Budget Worksheet'!A:B,2,0),-1*VLOOKUP(K1315,'[1]Budget Worksheet'!A:B,2,0)),0)</f>
        <v>-164000</v>
      </c>
      <c r="P1315" s="17">
        <f>VLOOKUP($K1315,[1]Budget!$V:$AE,8,0)*IF($C1315="1 - Revenues",1,IF(AND($C1315="5 - Transfers",MID($K1315,15,1)="4"),1,-1))</f>
        <v>-88000</v>
      </c>
      <c r="Q1315" s="17">
        <f>VLOOKUP($K1315,[1]Budget!$V:$AE,10,0)*IF($C1315="1 - Revenues",1,IF(AND($C1315="5 - Transfers",MID(K1315,15,1)="4"),1,-1))</f>
        <v>76000</v>
      </c>
      <c r="S1315" s="18" t="b">
        <f>IF(LEFT(C1315,1)="1",1,-1)*SUMIF([1]Budget!V:V,'Budget Worksheet for Pivot Tabl'!K1315,[1]Budget!AC:AC)=P1315</f>
        <v>1</v>
      </c>
    </row>
    <row r="1316" spans="1:19" x14ac:dyDescent="0.25">
      <c r="A1316" t="s">
        <v>16</v>
      </c>
      <c r="B1316" t="s">
        <v>2</v>
      </c>
      <c r="C1316" t="s">
        <v>9</v>
      </c>
      <c r="D1316" t="str">
        <f t="shared" si="20"/>
        <v>OUTFLOWS</v>
      </c>
      <c r="E1316" t="s">
        <v>116</v>
      </c>
      <c r="F1316" t="s">
        <v>117</v>
      </c>
      <c r="G1316" t="s">
        <v>1769</v>
      </c>
      <c r="H1316" t="s">
        <v>1770</v>
      </c>
      <c r="I1316" t="s">
        <v>1852</v>
      </c>
      <c r="J1316" t="s">
        <v>435</v>
      </c>
      <c r="K1316" t="s">
        <v>1894</v>
      </c>
      <c r="L1316" t="s">
        <v>633</v>
      </c>
      <c r="M1316" s="17">
        <f>VLOOKUP($K1316,[1]Budget!$V:$AE,5,0)*IF($C1316="1 - Revenues",1,IF(AND($C1316="5 - Transfers",MID(I1316,15,1)="4"),1,-1))</f>
        <v>0</v>
      </c>
      <c r="N1316" s="17">
        <f>VLOOKUP($K1316,[1]Budget!$V:$AE,6,0)*IF($C1316="1 - Revenues",1,IF(AND($C1316="5 - Transfers",MID(J1316,15,1)="4"),1,-1))</f>
        <v>0</v>
      </c>
      <c r="O1316" s="17">
        <f>IFERROR(IF(RIGHT(LEFT(K1316,15),1)="4",VLOOKUP(K1316,'[1]Budget Worksheet'!A:B,2,0),-1*VLOOKUP(K1316,'[1]Budget Worksheet'!A:B,2,0)),0)</f>
        <v>-9000</v>
      </c>
      <c r="P1316" s="17">
        <f>VLOOKUP($K1316,[1]Budget!$V:$AE,8,0)*IF($C1316="1 - Revenues",1,IF(AND($C1316="5 - Transfers",MID($K1316,15,1)="4"),1,-1))</f>
        <v>-9000</v>
      </c>
      <c r="Q1316" s="17">
        <f>VLOOKUP($K1316,[1]Budget!$V:$AE,10,0)*IF($C1316="1 - Revenues",1,IF(AND($C1316="5 - Transfers",MID(K1316,15,1)="4"),1,-1))</f>
        <v>0</v>
      </c>
      <c r="S1316" s="18" t="b">
        <f>IF(LEFT(C1316,1)="1",1,-1)*SUMIF([1]Budget!V:V,'Budget Worksheet for Pivot Tabl'!K1316,[1]Budget!AC:AC)=P1316</f>
        <v>1</v>
      </c>
    </row>
    <row r="1317" spans="1:19" x14ac:dyDescent="0.25">
      <c r="A1317" t="s">
        <v>16</v>
      </c>
      <c r="B1317" t="s">
        <v>2</v>
      </c>
      <c r="C1317" t="s">
        <v>9</v>
      </c>
      <c r="D1317" t="str">
        <f t="shared" si="20"/>
        <v>OUTFLOWS</v>
      </c>
      <c r="E1317" t="s">
        <v>116</v>
      </c>
      <c r="F1317" t="s">
        <v>117</v>
      </c>
      <c r="G1317" t="s">
        <v>1769</v>
      </c>
      <c r="H1317" t="s">
        <v>1770</v>
      </c>
      <c r="I1317" t="s">
        <v>1852</v>
      </c>
      <c r="J1317" t="s">
        <v>435</v>
      </c>
      <c r="K1317" t="s">
        <v>1895</v>
      </c>
      <c r="L1317" t="s">
        <v>635</v>
      </c>
      <c r="M1317" s="17">
        <f>VLOOKUP($K1317,[1]Budget!$V:$AE,5,0)*IF($C1317="1 - Revenues",1,IF(AND($C1317="5 - Transfers",MID(I1317,15,1)="4"),1,-1))</f>
        <v>0</v>
      </c>
      <c r="N1317" s="17">
        <f>VLOOKUP($K1317,[1]Budget!$V:$AE,6,0)*IF($C1317="1 - Revenues",1,IF(AND($C1317="5 - Transfers",MID(J1317,15,1)="4"),1,-1))</f>
        <v>0</v>
      </c>
      <c r="O1317" s="17">
        <f>IFERROR(IF(RIGHT(LEFT(K1317,15),1)="4",VLOOKUP(K1317,'[1]Budget Worksheet'!A:B,2,0),-1*VLOOKUP(K1317,'[1]Budget Worksheet'!A:B,2,0)),0)</f>
        <v>-1000</v>
      </c>
      <c r="P1317" s="17">
        <f>VLOOKUP($K1317,[1]Budget!$V:$AE,8,0)*IF($C1317="1 - Revenues",1,IF(AND($C1317="5 - Transfers",MID($K1317,15,1)="4"),1,-1))</f>
        <v>-2000</v>
      </c>
      <c r="Q1317" s="17">
        <f>VLOOKUP($K1317,[1]Budget!$V:$AE,10,0)*IF($C1317="1 - Revenues",1,IF(AND($C1317="5 - Transfers",MID(K1317,15,1)="4"),1,-1))</f>
        <v>-1000</v>
      </c>
      <c r="S1317" s="18" t="b">
        <f>IF(LEFT(C1317,1)="1",1,-1)*SUMIF([1]Budget!V:V,'Budget Worksheet for Pivot Tabl'!K1317,[1]Budget!AC:AC)=P1317</f>
        <v>1</v>
      </c>
    </row>
    <row r="1318" spans="1:19" x14ac:dyDescent="0.25">
      <c r="A1318" t="s">
        <v>16</v>
      </c>
      <c r="B1318" t="s">
        <v>2</v>
      </c>
      <c r="C1318" t="s">
        <v>9</v>
      </c>
      <c r="D1318" t="str">
        <f t="shared" si="20"/>
        <v>OUTFLOWS</v>
      </c>
      <c r="E1318" t="s">
        <v>116</v>
      </c>
      <c r="F1318" t="s">
        <v>117</v>
      </c>
      <c r="G1318" t="s">
        <v>1769</v>
      </c>
      <c r="H1318" t="s">
        <v>1770</v>
      </c>
      <c r="I1318" t="s">
        <v>1852</v>
      </c>
      <c r="J1318" t="s">
        <v>435</v>
      </c>
      <c r="K1318" t="s">
        <v>1896</v>
      </c>
      <c r="L1318" t="s">
        <v>484</v>
      </c>
      <c r="M1318" s="17">
        <f>VLOOKUP($K1318,[1]Budget!$V:$AE,5,0)*IF($C1318="1 - Revenues",1,IF(AND($C1318="5 - Transfers",MID(I1318,15,1)="4"),1,-1))</f>
        <v>0</v>
      </c>
      <c r="N1318" s="17">
        <f>VLOOKUP($K1318,[1]Budget!$V:$AE,6,0)*IF($C1318="1 - Revenues",1,IF(AND($C1318="5 - Transfers",MID(J1318,15,1)="4"),1,-1))</f>
        <v>0</v>
      </c>
      <c r="O1318" s="17">
        <f>IFERROR(IF(RIGHT(LEFT(K1318,15),1)="4",VLOOKUP(K1318,'[1]Budget Worksheet'!A:B,2,0),-1*VLOOKUP(K1318,'[1]Budget Worksheet'!A:B,2,0)),0)</f>
        <v>-3500</v>
      </c>
      <c r="P1318" s="17">
        <f>VLOOKUP($K1318,[1]Budget!$V:$AE,8,0)*IF($C1318="1 - Revenues",1,IF(AND($C1318="5 - Transfers",MID($K1318,15,1)="4"),1,-1))</f>
        <v>-3500</v>
      </c>
      <c r="Q1318" s="17">
        <f>VLOOKUP($K1318,[1]Budget!$V:$AE,10,0)*IF($C1318="1 - Revenues",1,IF(AND($C1318="5 - Transfers",MID(K1318,15,1)="4"),1,-1))</f>
        <v>0</v>
      </c>
      <c r="S1318" s="18" t="b">
        <f>IF(LEFT(C1318,1)="1",1,-1)*SUMIF([1]Budget!V:V,'Budget Worksheet for Pivot Tabl'!K1318,[1]Budget!AC:AC)=P1318</f>
        <v>1</v>
      </c>
    </row>
    <row r="1319" spans="1:19" x14ac:dyDescent="0.25">
      <c r="A1319" t="s">
        <v>16</v>
      </c>
      <c r="B1319" t="s">
        <v>2</v>
      </c>
      <c r="C1319" t="s">
        <v>9</v>
      </c>
      <c r="D1319" t="str">
        <f t="shared" si="20"/>
        <v>OUTFLOWS</v>
      </c>
      <c r="E1319" t="s">
        <v>116</v>
      </c>
      <c r="F1319" t="s">
        <v>117</v>
      </c>
      <c r="G1319" t="s">
        <v>1769</v>
      </c>
      <c r="H1319" t="s">
        <v>1770</v>
      </c>
      <c r="I1319" t="s">
        <v>1852</v>
      </c>
      <c r="J1319" t="s">
        <v>435</v>
      </c>
      <c r="K1319" t="s">
        <v>1897</v>
      </c>
      <c r="L1319" t="s">
        <v>640</v>
      </c>
      <c r="M1319" s="17">
        <f>VLOOKUP($K1319,[1]Budget!$V:$AE,5,0)*IF($C1319="1 - Revenues",1,IF(AND($C1319="5 - Transfers",MID(I1319,15,1)="4"),1,-1))</f>
        <v>0</v>
      </c>
      <c r="N1319" s="17">
        <f>VLOOKUP($K1319,[1]Budget!$V:$AE,6,0)*IF($C1319="1 - Revenues",1,IF(AND($C1319="5 - Transfers",MID(J1319,15,1)="4"),1,-1))</f>
        <v>0</v>
      </c>
      <c r="O1319" s="17">
        <f>IFERROR(IF(RIGHT(LEFT(K1319,15),1)="4",VLOOKUP(K1319,'[1]Budget Worksheet'!A:B,2,0),-1*VLOOKUP(K1319,'[1]Budget Worksheet'!A:B,2,0)),0)</f>
        <v>-70000</v>
      </c>
      <c r="P1319" s="17">
        <f>VLOOKUP($K1319,[1]Budget!$V:$AE,8,0)*IF($C1319="1 - Revenues",1,IF(AND($C1319="5 - Transfers",MID($K1319,15,1)="4"),1,-1))</f>
        <v>-70000</v>
      </c>
      <c r="Q1319" s="17">
        <f>VLOOKUP($K1319,[1]Budget!$V:$AE,10,0)*IF($C1319="1 - Revenues",1,IF(AND($C1319="5 - Transfers",MID(K1319,15,1)="4"),1,-1))</f>
        <v>0</v>
      </c>
      <c r="S1319" s="18" t="b">
        <f>IF(LEFT(C1319,1)="1",1,-1)*SUMIF([1]Budget!V:V,'Budget Worksheet for Pivot Tabl'!K1319,[1]Budget!AC:AC)=P1319</f>
        <v>1</v>
      </c>
    </row>
    <row r="1320" spans="1:19" x14ac:dyDescent="0.25">
      <c r="A1320" t="s">
        <v>16</v>
      </c>
      <c r="B1320" t="s">
        <v>2</v>
      </c>
      <c r="C1320" t="s">
        <v>9</v>
      </c>
      <c r="D1320" t="str">
        <f t="shared" si="20"/>
        <v>OUTFLOWS</v>
      </c>
      <c r="E1320" t="s">
        <v>116</v>
      </c>
      <c r="F1320" t="s">
        <v>117</v>
      </c>
      <c r="G1320" t="s">
        <v>1769</v>
      </c>
      <c r="H1320" t="s">
        <v>1770</v>
      </c>
      <c r="I1320" t="s">
        <v>1852</v>
      </c>
      <c r="J1320" t="s">
        <v>435</v>
      </c>
      <c r="K1320" t="s">
        <v>1898</v>
      </c>
      <c r="L1320" t="s">
        <v>900</v>
      </c>
      <c r="M1320" s="17">
        <f>VLOOKUP($K1320,[1]Budget!$V:$AE,5,0)*IF($C1320="1 - Revenues",1,IF(AND($C1320="5 - Transfers",MID(I1320,15,1)="4"),1,-1))</f>
        <v>0</v>
      </c>
      <c r="N1320" s="17">
        <f>VLOOKUP($K1320,[1]Budget!$V:$AE,6,0)*IF($C1320="1 - Revenues",1,IF(AND($C1320="5 - Transfers",MID(J1320,15,1)="4"),1,-1))</f>
        <v>0</v>
      </c>
      <c r="O1320" s="17">
        <f>IFERROR(IF(RIGHT(LEFT(K1320,15),1)="4",VLOOKUP(K1320,'[1]Budget Worksheet'!A:B,2,0),-1*VLOOKUP(K1320,'[1]Budget Worksheet'!A:B,2,0)),0)</f>
        <v>-8500</v>
      </c>
      <c r="P1320" s="17">
        <f>VLOOKUP($K1320,[1]Budget!$V:$AE,8,0)*IF($C1320="1 - Revenues",1,IF(AND($C1320="5 - Transfers",MID($K1320,15,1)="4"),1,-1))</f>
        <v>-8500</v>
      </c>
      <c r="Q1320" s="17">
        <f>VLOOKUP($K1320,[1]Budget!$V:$AE,10,0)*IF($C1320="1 - Revenues",1,IF(AND($C1320="5 - Transfers",MID(K1320,15,1)="4"),1,-1))</f>
        <v>0</v>
      </c>
      <c r="S1320" s="18" t="b">
        <f>IF(LEFT(C1320,1)="1",1,-1)*SUMIF([1]Budget!V:V,'Budget Worksheet for Pivot Tabl'!K1320,[1]Budget!AC:AC)=P1320</f>
        <v>1</v>
      </c>
    </row>
    <row r="1321" spans="1:19" x14ac:dyDescent="0.25">
      <c r="A1321" t="s">
        <v>16</v>
      </c>
      <c r="B1321" t="s">
        <v>2</v>
      </c>
      <c r="C1321" t="s">
        <v>9</v>
      </c>
      <c r="D1321" t="str">
        <f t="shared" si="20"/>
        <v>OUTFLOWS</v>
      </c>
      <c r="E1321" t="s">
        <v>116</v>
      </c>
      <c r="F1321" t="s">
        <v>117</v>
      </c>
      <c r="G1321" t="s">
        <v>1769</v>
      </c>
      <c r="H1321" t="s">
        <v>1770</v>
      </c>
      <c r="I1321" t="s">
        <v>1852</v>
      </c>
      <c r="J1321" t="s">
        <v>435</v>
      </c>
      <c r="K1321" t="s">
        <v>1899</v>
      </c>
      <c r="L1321" t="s">
        <v>1564</v>
      </c>
      <c r="M1321" s="17">
        <f>VLOOKUP($K1321,[1]Budget!$V:$AE,5,0)*IF($C1321="1 - Revenues",1,IF(AND($C1321="5 - Transfers",MID(I1321,15,1)="4"),1,-1))</f>
        <v>0</v>
      </c>
      <c r="N1321" s="17">
        <f>VLOOKUP($K1321,[1]Budget!$V:$AE,6,0)*IF($C1321="1 - Revenues",1,IF(AND($C1321="5 - Transfers",MID(J1321,15,1)="4"),1,-1))</f>
        <v>0</v>
      </c>
      <c r="O1321" s="17">
        <f>IFERROR(IF(RIGHT(LEFT(K1321,15),1)="4",VLOOKUP(K1321,'[1]Budget Worksheet'!A:B,2,0),-1*VLOOKUP(K1321,'[1]Budget Worksheet'!A:B,2,0)),0)</f>
        <v>-4000</v>
      </c>
      <c r="P1321" s="17">
        <f>VLOOKUP($K1321,[1]Budget!$V:$AE,8,0)*IF($C1321="1 - Revenues",1,IF(AND($C1321="5 - Transfers",MID($K1321,15,1)="4"),1,-1))</f>
        <v>-4000</v>
      </c>
      <c r="Q1321" s="17">
        <f>VLOOKUP($K1321,[1]Budget!$V:$AE,10,0)*IF($C1321="1 - Revenues",1,IF(AND($C1321="5 - Transfers",MID(K1321,15,1)="4"),1,-1))</f>
        <v>0</v>
      </c>
      <c r="S1321" s="18" t="b">
        <f>IF(LEFT(C1321,1)="1",1,-1)*SUMIF([1]Budget!V:V,'Budget Worksheet for Pivot Tabl'!K1321,[1]Budget!AC:AC)=P1321</f>
        <v>1</v>
      </c>
    </row>
    <row r="1322" spans="1:19" x14ac:dyDescent="0.25">
      <c r="A1322" t="s">
        <v>16</v>
      </c>
      <c r="B1322" t="s">
        <v>2</v>
      </c>
      <c r="C1322" t="s">
        <v>9</v>
      </c>
      <c r="D1322" t="str">
        <f t="shared" si="20"/>
        <v>OUTFLOWS</v>
      </c>
      <c r="E1322" t="s">
        <v>116</v>
      </c>
      <c r="F1322" t="s">
        <v>117</v>
      </c>
      <c r="G1322" t="s">
        <v>1769</v>
      </c>
      <c r="H1322" t="s">
        <v>1770</v>
      </c>
      <c r="I1322" t="s">
        <v>1852</v>
      </c>
      <c r="J1322" t="s">
        <v>435</v>
      </c>
      <c r="K1322" t="s">
        <v>1900</v>
      </c>
      <c r="L1322" t="s">
        <v>1615</v>
      </c>
      <c r="M1322" s="17">
        <f>VLOOKUP($K1322,[1]Budget!$V:$AE,5,0)*IF($C1322="1 - Revenues",1,IF(AND($C1322="5 - Transfers",MID(I1322,15,1)="4"),1,-1))</f>
        <v>0</v>
      </c>
      <c r="N1322" s="17">
        <f>VLOOKUP($K1322,[1]Budget!$V:$AE,6,0)*IF($C1322="1 - Revenues",1,IF(AND($C1322="5 - Transfers",MID(J1322,15,1)="4"),1,-1))</f>
        <v>0</v>
      </c>
      <c r="O1322" s="17">
        <f>IFERROR(IF(RIGHT(LEFT(K1322,15),1)="4",VLOOKUP(K1322,'[1]Budget Worksheet'!A:B,2,0),-1*VLOOKUP(K1322,'[1]Budget Worksheet'!A:B,2,0)),0)</f>
        <v>-4000</v>
      </c>
      <c r="P1322" s="17">
        <f>VLOOKUP($K1322,[1]Budget!$V:$AE,8,0)*IF($C1322="1 - Revenues",1,IF(AND($C1322="5 - Transfers",MID($K1322,15,1)="4"),1,-1))</f>
        <v>-4000</v>
      </c>
      <c r="Q1322" s="17">
        <f>VLOOKUP($K1322,[1]Budget!$V:$AE,10,0)*IF($C1322="1 - Revenues",1,IF(AND($C1322="5 - Transfers",MID(K1322,15,1)="4"),1,-1))</f>
        <v>0</v>
      </c>
      <c r="S1322" s="18" t="b">
        <f>IF(LEFT(C1322,1)="1",1,-1)*SUMIF([1]Budget!V:V,'Budget Worksheet for Pivot Tabl'!K1322,[1]Budget!AC:AC)=P1322</f>
        <v>1</v>
      </c>
    </row>
    <row r="1323" spans="1:19" x14ac:dyDescent="0.25">
      <c r="A1323" t="s">
        <v>16</v>
      </c>
      <c r="B1323" t="s">
        <v>2</v>
      </c>
      <c r="C1323" t="s">
        <v>9</v>
      </c>
      <c r="D1323" t="str">
        <f t="shared" si="20"/>
        <v>OUTFLOWS</v>
      </c>
      <c r="E1323" t="s">
        <v>116</v>
      </c>
      <c r="F1323" t="s">
        <v>117</v>
      </c>
      <c r="G1323" t="s">
        <v>1769</v>
      </c>
      <c r="H1323" t="s">
        <v>1770</v>
      </c>
      <c r="I1323" t="s">
        <v>1852</v>
      </c>
      <c r="J1323" t="s">
        <v>435</v>
      </c>
      <c r="K1323" t="s">
        <v>1901</v>
      </c>
      <c r="L1323" t="s">
        <v>490</v>
      </c>
      <c r="M1323" s="17">
        <f>VLOOKUP($K1323,[1]Budget!$V:$AE,5,0)*IF($C1323="1 - Revenues",1,IF(AND($C1323="5 - Transfers",MID(I1323,15,1)="4"),1,-1))</f>
        <v>0</v>
      </c>
      <c r="N1323" s="17">
        <f>VLOOKUP($K1323,[1]Budget!$V:$AE,6,0)*IF($C1323="1 - Revenues",1,IF(AND($C1323="5 - Transfers",MID(J1323,15,1)="4"),1,-1))</f>
        <v>0</v>
      </c>
      <c r="O1323" s="17">
        <f>IFERROR(IF(RIGHT(LEFT(K1323,15),1)="4",VLOOKUP(K1323,'[1]Budget Worksheet'!A:B,2,0),-1*VLOOKUP(K1323,'[1]Budget Worksheet'!A:B,2,0)),0)</f>
        <v>-3000</v>
      </c>
      <c r="P1323" s="17">
        <f>VLOOKUP($K1323,[1]Budget!$V:$AE,8,0)*IF($C1323="1 - Revenues",1,IF(AND($C1323="5 - Transfers",MID($K1323,15,1)="4"),1,-1))</f>
        <v>-3000</v>
      </c>
      <c r="Q1323" s="17">
        <f>VLOOKUP($K1323,[1]Budget!$V:$AE,10,0)*IF($C1323="1 - Revenues",1,IF(AND($C1323="5 - Transfers",MID(K1323,15,1)="4"),1,-1))</f>
        <v>0</v>
      </c>
      <c r="S1323" s="18" t="b">
        <f>IF(LEFT(C1323,1)="1",1,-1)*SUMIF([1]Budget!V:V,'Budget Worksheet for Pivot Tabl'!K1323,[1]Budget!AC:AC)=P1323</f>
        <v>1</v>
      </c>
    </row>
    <row r="1324" spans="1:19" x14ac:dyDescent="0.25">
      <c r="A1324" t="s">
        <v>16</v>
      </c>
      <c r="B1324" t="s">
        <v>2</v>
      </c>
      <c r="C1324" t="s">
        <v>9</v>
      </c>
      <c r="D1324" t="str">
        <f t="shared" si="20"/>
        <v>OUTFLOWS</v>
      </c>
      <c r="E1324" t="s">
        <v>116</v>
      </c>
      <c r="F1324" t="s">
        <v>117</v>
      </c>
      <c r="G1324" t="s">
        <v>1769</v>
      </c>
      <c r="H1324" t="s">
        <v>1770</v>
      </c>
      <c r="I1324" t="s">
        <v>1852</v>
      </c>
      <c r="J1324" t="s">
        <v>435</v>
      </c>
      <c r="K1324" t="s">
        <v>1902</v>
      </c>
      <c r="L1324" t="s">
        <v>905</v>
      </c>
      <c r="M1324" s="17">
        <f>VLOOKUP($K1324,[1]Budget!$V:$AE,5,0)*IF($C1324="1 - Revenues",1,IF(AND($C1324="5 - Transfers",MID(I1324,15,1)="4"),1,-1))</f>
        <v>0</v>
      </c>
      <c r="N1324" s="17">
        <f>VLOOKUP($K1324,[1]Budget!$V:$AE,6,0)*IF($C1324="1 - Revenues",1,IF(AND($C1324="5 - Transfers",MID(J1324,15,1)="4"),1,-1))</f>
        <v>0</v>
      </c>
      <c r="O1324" s="17">
        <f>IFERROR(IF(RIGHT(LEFT(K1324,15),1)="4",VLOOKUP(K1324,'[1]Budget Worksheet'!A:B,2,0),-1*VLOOKUP(K1324,'[1]Budget Worksheet'!A:B,2,0)),0)</f>
        <v>-200</v>
      </c>
      <c r="P1324" s="17">
        <f>VLOOKUP($K1324,[1]Budget!$V:$AE,8,0)*IF($C1324="1 - Revenues",1,IF(AND($C1324="5 - Transfers",MID($K1324,15,1)="4"),1,-1))</f>
        <v>-200</v>
      </c>
      <c r="Q1324" s="17">
        <f>VLOOKUP($K1324,[1]Budget!$V:$AE,10,0)*IF($C1324="1 - Revenues",1,IF(AND($C1324="5 - Transfers",MID(K1324,15,1)="4"),1,-1))</f>
        <v>0</v>
      </c>
      <c r="S1324" s="18" t="b">
        <f>IF(LEFT(C1324,1)="1",1,-1)*SUMIF([1]Budget!V:V,'Budget Worksheet for Pivot Tabl'!K1324,[1]Budget!AC:AC)=P1324</f>
        <v>1</v>
      </c>
    </row>
    <row r="1325" spans="1:19" x14ac:dyDescent="0.25">
      <c r="A1325" t="s">
        <v>16</v>
      </c>
      <c r="B1325" t="s">
        <v>2</v>
      </c>
      <c r="C1325" t="s">
        <v>9</v>
      </c>
      <c r="D1325" t="str">
        <f t="shared" si="20"/>
        <v>OUTFLOWS</v>
      </c>
      <c r="E1325" t="s">
        <v>116</v>
      </c>
      <c r="F1325" t="s">
        <v>117</v>
      </c>
      <c r="G1325" t="s">
        <v>1769</v>
      </c>
      <c r="H1325" t="s">
        <v>1770</v>
      </c>
      <c r="I1325" t="s">
        <v>1852</v>
      </c>
      <c r="J1325" t="s">
        <v>435</v>
      </c>
      <c r="K1325" t="s">
        <v>1903</v>
      </c>
      <c r="L1325" t="s">
        <v>952</v>
      </c>
      <c r="M1325" s="17">
        <f>VLOOKUP($K1325,[1]Budget!$V:$AE,5,0)*IF($C1325="1 - Revenues",1,IF(AND($C1325="5 - Transfers",MID(I1325,15,1)="4"),1,-1))</f>
        <v>0</v>
      </c>
      <c r="N1325" s="17">
        <f>VLOOKUP($K1325,[1]Budget!$V:$AE,6,0)*IF($C1325="1 - Revenues",1,IF(AND($C1325="5 - Transfers",MID(J1325,15,1)="4"),1,-1))</f>
        <v>0</v>
      </c>
      <c r="O1325" s="17">
        <f>IFERROR(IF(RIGHT(LEFT(K1325,15),1)="4",VLOOKUP(K1325,'[1]Budget Worksheet'!A:B,2,0),-1*VLOOKUP(K1325,'[1]Budget Worksheet'!A:B,2,0)),0)</f>
        <v>-1500</v>
      </c>
      <c r="P1325" s="17">
        <f>VLOOKUP($K1325,[1]Budget!$V:$AE,8,0)*IF($C1325="1 - Revenues",1,IF(AND($C1325="5 - Transfers",MID($K1325,15,1)="4"),1,-1))</f>
        <v>-1500</v>
      </c>
      <c r="Q1325" s="17">
        <f>VLOOKUP($K1325,[1]Budget!$V:$AE,10,0)*IF($C1325="1 - Revenues",1,IF(AND($C1325="5 - Transfers",MID(K1325,15,1)="4"),1,-1))</f>
        <v>0</v>
      </c>
      <c r="S1325" s="18" t="b">
        <f>IF(LEFT(C1325,1)="1",1,-1)*SUMIF([1]Budget!V:V,'Budget Worksheet for Pivot Tabl'!K1325,[1]Budget!AC:AC)=P1325</f>
        <v>1</v>
      </c>
    </row>
    <row r="1326" spans="1:19" x14ac:dyDescent="0.25">
      <c r="A1326" t="s">
        <v>16</v>
      </c>
      <c r="B1326" t="s">
        <v>2</v>
      </c>
      <c r="C1326" t="s">
        <v>9</v>
      </c>
      <c r="D1326" t="str">
        <f t="shared" si="20"/>
        <v>OUTFLOWS</v>
      </c>
      <c r="E1326" t="s">
        <v>116</v>
      </c>
      <c r="F1326" t="s">
        <v>117</v>
      </c>
      <c r="G1326" t="s">
        <v>1769</v>
      </c>
      <c r="H1326" t="s">
        <v>1770</v>
      </c>
      <c r="I1326" t="s">
        <v>1852</v>
      </c>
      <c r="J1326" t="s">
        <v>435</v>
      </c>
      <c r="K1326" t="s">
        <v>1904</v>
      </c>
      <c r="L1326" t="s">
        <v>1393</v>
      </c>
      <c r="M1326" s="17">
        <f>VLOOKUP($K1326,[1]Budget!$V:$AE,5,0)*IF($C1326="1 - Revenues",1,IF(AND($C1326="5 - Transfers",MID(I1326,15,1)="4"),1,-1))</f>
        <v>0</v>
      </c>
      <c r="N1326" s="17">
        <f>VLOOKUP($K1326,[1]Budget!$V:$AE,6,0)*IF($C1326="1 - Revenues",1,IF(AND($C1326="5 - Transfers",MID(J1326,15,1)="4"),1,-1))</f>
        <v>0</v>
      </c>
      <c r="O1326" s="17">
        <f>IFERROR(IF(RIGHT(LEFT(K1326,15),1)="4",VLOOKUP(K1326,'[1]Budget Worksheet'!A:B,2,0),-1*VLOOKUP(K1326,'[1]Budget Worksheet'!A:B,2,0)),0)</f>
        <v>-2600</v>
      </c>
      <c r="P1326" s="17">
        <f>VLOOKUP($K1326,[1]Budget!$V:$AE,8,0)*IF($C1326="1 - Revenues",1,IF(AND($C1326="5 - Transfers",MID($K1326,15,1)="4"),1,-1))</f>
        <v>-2600</v>
      </c>
      <c r="Q1326" s="17">
        <f>VLOOKUP($K1326,[1]Budget!$V:$AE,10,0)*IF($C1326="1 - Revenues",1,IF(AND($C1326="5 - Transfers",MID(K1326,15,1)="4"),1,-1))</f>
        <v>0</v>
      </c>
      <c r="S1326" s="18" t="b">
        <f>IF(LEFT(C1326,1)="1",1,-1)*SUMIF([1]Budget!V:V,'Budget Worksheet for Pivot Tabl'!K1326,[1]Budget!AC:AC)=P1326</f>
        <v>1</v>
      </c>
    </row>
    <row r="1327" spans="1:19" x14ac:dyDescent="0.25">
      <c r="A1327" t="s">
        <v>16</v>
      </c>
      <c r="B1327" t="s">
        <v>2</v>
      </c>
      <c r="C1327" t="s">
        <v>9</v>
      </c>
      <c r="D1327" t="str">
        <f t="shared" si="20"/>
        <v>OUTFLOWS</v>
      </c>
      <c r="E1327" t="s">
        <v>116</v>
      </c>
      <c r="F1327" t="s">
        <v>117</v>
      </c>
      <c r="G1327" t="s">
        <v>1769</v>
      </c>
      <c r="H1327" t="s">
        <v>1770</v>
      </c>
      <c r="I1327" t="s">
        <v>1852</v>
      </c>
      <c r="J1327" t="s">
        <v>435</v>
      </c>
      <c r="K1327" t="s">
        <v>1905</v>
      </c>
      <c r="L1327" t="s">
        <v>956</v>
      </c>
      <c r="M1327" s="17">
        <f>VLOOKUP($K1327,[1]Budget!$V:$AE,5,0)*IF($C1327="1 - Revenues",1,IF(AND($C1327="5 - Transfers",MID(I1327,15,1)="4"),1,-1))</f>
        <v>0</v>
      </c>
      <c r="N1327" s="17">
        <f>VLOOKUP($K1327,[1]Budget!$V:$AE,6,0)*IF($C1327="1 - Revenues",1,IF(AND($C1327="5 - Transfers",MID(J1327,15,1)="4"),1,-1))</f>
        <v>0</v>
      </c>
      <c r="O1327" s="17">
        <f>IFERROR(IF(RIGHT(LEFT(K1327,15),1)="4",VLOOKUP(K1327,'[1]Budget Worksheet'!A:B,2,0),-1*VLOOKUP(K1327,'[1]Budget Worksheet'!A:B,2,0)),0)</f>
        <v>-119000</v>
      </c>
      <c r="P1327" s="17">
        <f>VLOOKUP($K1327,[1]Budget!$V:$AE,8,0)*IF($C1327="1 - Revenues",1,IF(AND($C1327="5 - Transfers",MID($K1327,15,1)="4"),1,-1))</f>
        <v>-119000</v>
      </c>
      <c r="Q1327" s="17">
        <f>VLOOKUP($K1327,[1]Budget!$V:$AE,10,0)*IF($C1327="1 - Revenues",1,IF(AND($C1327="5 - Transfers",MID(K1327,15,1)="4"),1,-1))</f>
        <v>0</v>
      </c>
      <c r="S1327" s="18" t="b">
        <f>IF(LEFT(C1327,1)="1",1,-1)*SUMIF([1]Budget!V:V,'Budget Worksheet for Pivot Tabl'!K1327,[1]Budget!AC:AC)=P1327</f>
        <v>1</v>
      </c>
    </row>
    <row r="1328" spans="1:19" x14ac:dyDescent="0.25">
      <c r="A1328" t="s">
        <v>16</v>
      </c>
      <c r="B1328" t="s">
        <v>2</v>
      </c>
      <c r="C1328" t="s">
        <v>9</v>
      </c>
      <c r="D1328" t="str">
        <f t="shared" si="20"/>
        <v>OUTFLOWS</v>
      </c>
      <c r="E1328" t="s">
        <v>116</v>
      </c>
      <c r="F1328" t="s">
        <v>117</v>
      </c>
      <c r="G1328" t="s">
        <v>1769</v>
      </c>
      <c r="H1328" t="s">
        <v>1770</v>
      </c>
      <c r="I1328" t="s">
        <v>1852</v>
      </c>
      <c r="J1328" t="s">
        <v>435</v>
      </c>
      <c r="K1328" t="s">
        <v>1906</v>
      </c>
      <c r="L1328" t="s">
        <v>1056</v>
      </c>
      <c r="M1328" s="17">
        <f>VLOOKUP($K1328,[1]Budget!$V:$AE,5,0)*IF($C1328="1 - Revenues",1,IF(AND($C1328="5 - Transfers",MID(I1328,15,1)="4"),1,-1))</f>
        <v>0</v>
      </c>
      <c r="N1328" s="17">
        <f>VLOOKUP($K1328,[1]Budget!$V:$AE,6,0)*IF($C1328="1 - Revenues",1,IF(AND($C1328="5 - Transfers",MID(J1328,15,1)="4"),1,-1))</f>
        <v>0</v>
      </c>
      <c r="O1328" s="17">
        <f>IFERROR(IF(RIGHT(LEFT(K1328,15),1)="4",VLOOKUP(K1328,'[1]Budget Worksheet'!A:B,2,0),-1*VLOOKUP(K1328,'[1]Budget Worksheet'!A:B,2,0)),0)</f>
        <v>-500</v>
      </c>
      <c r="P1328" s="17">
        <f>VLOOKUP($K1328,[1]Budget!$V:$AE,8,0)*IF($C1328="1 - Revenues",1,IF(AND($C1328="5 - Transfers",MID($K1328,15,1)="4"),1,-1))</f>
        <v>-500</v>
      </c>
      <c r="Q1328" s="17">
        <f>VLOOKUP($K1328,[1]Budget!$V:$AE,10,0)*IF($C1328="1 - Revenues",1,IF(AND($C1328="5 - Transfers",MID(K1328,15,1)="4"),1,-1))</f>
        <v>0</v>
      </c>
      <c r="S1328" s="18" t="b">
        <f>IF(LEFT(C1328,1)="1",1,-1)*SUMIF([1]Budget!V:V,'Budget Worksheet for Pivot Tabl'!K1328,[1]Budget!AC:AC)=P1328</f>
        <v>1</v>
      </c>
    </row>
    <row r="1329" spans="1:19" x14ac:dyDescent="0.25">
      <c r="A1329" t="s">
        <v>16</v>
      </c>
      <c r="B1329" t="s">
        <v>2</v>
      </c>
      <c r="C1329" t="s">
        <v>9</v>
      </c>
      <c r="D1329" t="str">
        <f t="shared" si="20"/>
        <v>OUTFLOWS</v>
      </c>
      <c r="E1329" t="s">
        <v>116</v>
      </c>
      <c r="F1329" t="s">
        <v>117</v>
      </c>
      <c r="G1329" t="s">
        <v>1769</v>
      </c>
      <c r="H1329" t="s">
        <v>1770</v>
      </c>
      <c r="I1329" t="s">
        <v>1852</v>
      </c>
      <c r="J1329" t="s">
        <v>435</v>
      </c>
      <c r="K1329" t="s">
        <v>1907</v>
      </c>
      <c r="L1329" t="s">
        <v>1572</v>
      </c>
      <c r="M1329" s="17">
        <f>VLOOKUP($K1329,[1]Budget!$V:$AE,5,0)*IF($C1329="1 - Revenues",1,IF(AND($C1329="5 - Transfers",MID(I1329,15,1)="4"),1,-1))</f>
        <v>0</v>
      </c>
      <c r="N1329" s="17">
        <f>VLOOKUP($K1329,[1]Budget!$V:$AE,6,0)*IF($C1329="1 - Revenues",1,IF(AND($C1329="5 - Transfers",MID(J1329,15,1)="4"),1,-1))</f>
        <v>0</v>
      </c>
      <c r="O1329" s="17">
        <f>IFERROR(IF(RIGHT(LEFT(K1329,15),1)="4",VLOOKUP(K1329,'[1]Budget Worksheet'!A:B,2,0),-1*VLOOKUP(K1329,'[1]Budget Worksheet'!A:B,2,0)),0)</f>
        <v>-20000</v>
      </c>
      <c r="P1329" s="17">
        <f>VLOOKUP($K1329,[1]Budget!$V:$AE,8,0)*IF($C1329="1 - Revenues",1,IF(AND($C1329="5 - Transfers",MID($K1329,15,1)="4"),1,-1))</f>
        <v>-20000</v>
      </c>
      <c r="Q1329" s="17">
        <f>VLOOKUP($K1329,[1]Budget!$V:$AE,10,0)*IF($C1329="1 - Revenues",1,IF(AND($C1329="5 - Transfers",MID(K1329,15,1)="4"),1,-1))</f>
        <v>0</v>
      </c>
      <c r="S1329" s="18" t="b">
        <f>IF(LEFT(C1329,1)="1",1,-1)*SUMIF([1]Budget!V:V,'Budget Worksheet for Pivot Tabl'!K1329,[1]Budget!AC:AC)=P1329</f>
        <v>1</v>
      </c>
    </row>
    <row r="1330" spans="1:19" x14ac:dyDescent="0.25">
      <c r="A1330" t="s">
        <v>16</v>
      </c>
      <c r="B1330" t="s">
        <v>2</v>
      </c>
      <c r="C1330" t="s">
        <v>9</v>
      </c>
      <c r="D1330" t="str">
        <f t="shared" si="20"/>
        <v>OUTFLOWS</v>
      </c>
      <c r="E1330" t="s">
        <v>116</v>
      </c>
      <c r="F1330" t="s">
        <v>117</v>
      </c>
      <c r="G1330" t="s">
        <v>1769</v>
      </c>
      <c r="H1330" t="s">
        <v>1770</v>
      </c>
      <c r="I1330" t="s">
        <v>1852</v>
      </c>
      <c r="J1330" t="s">
        <v>435</v>
      </c>
      <c r="K1330" t="s">
        <v>1908</v>
      </c>
      <c r="L1330" t="s">
        <v>1634</v>
      </c>
      <c r="M1330" s="17">
        <f>VLOOKUP($K1330,[1]Budget!$V:$AE,5,0)*IF($C1330="1 - Revenues",1,IF(AND($C1330="5 - Transfers",MID(I1330,15,1)="4"),1,-1))</f>
        <v>0</v>
      </c>
      <c r="N1330" s="17">
        <f>VLOOKUP($K1330,[1]Budget!$V:$AE,6,0)*IF($C1330="1 - Revenues",1,IF(AND($C1330="5 - Transfers",MID(J1330,15,1)="4"),1,-1))</f>
        <v>0</v>
      </c>
      <c r="O1330" s="17">
        <f>IFERROR(IF(RIGHT(LEFT(K1330,15),1)="4",VLOOKUP(K1330,'[1]Budget Worksheet'!A:B,2,0),-1*VLOOKUP(K1330,'[1]Budget Worksheet'!A:B,2,0)),0)</f>
        <v>-30000</v>
      </c>
      <c r="P1330" s="17">
        <f>VLOOKUP($K1330,[1]Budget!$V:$AE,8,0)*IF($C1330="1 - Revenues",1,IF(AND($C1330="5 - Transfers",MID($K1330,15,1)="4"),1,-1))</f>
        <v>-30000</v>
      </c>
      <c r="Q1330" s="17">
        <f>VLOOKUP($K1330,[1]Budget!$V:$AE,10,0)*IF($C1330="1 - Revenues",1,IF(AND($C1330="5 - Transfers",MID(K1330,15,1)="4"),1,-1))</f>
        <v>0</v>
      </c>
      <c r="S1330" s="18" t="b">
        <f>IF(LEFT(C1330,1)="1",1,-1)*SUMIF([1]Budget!V:V,'Budget Worksheet for Pivot Tabl'!K1330,[1]Budget!AC:AC)=P1330</f>
        <v>1</v>
      </c>
    </row>
    <row r="1331" spans="1:19" x14ac:dyDescent="0.25">
      <c r="A1331" t="s">
        <v>16</v>
      </c>
      <c r="B1331" t="s">
        <v>2</v>
      </c>
      <c r="C1331" t="s">
        <v>9</v>
      </c>
      <c r="D1331" t="str">
        <f t="shared" si="20"/>
        <v>OUTFLOWS</v>
      </c>
      <c r="E1331" t="s">
        <v>116</v>
      </c>
      <c r="F1331" t="s">
        <v>117</v>
      </c>
      <c r="G1331" t="s">
        <v>1769</v>
      </c>
      <c r="H1331" t="s">
        <v>1770</v>
      </c>
      <c r="I1331" t="s">
        <v>1852</v>
      </c>
      <c r="J1331" t="s">
        <v>435</v>
      </c>
      <c r="K1331" t="s">
        <v>1909</v>
      </c>
      <c r="L1331" t="s">
        <v>492</v>
      </c>
      <c r="M1331" s="17">
        <f>VLOOKUP($K1331,[1]Budget!$V:$AE,5,0)*IF($C1331="1 - Revenues",1,IF(AND($C1331="5 - Transfers",MID(I1331,15,1)="4"),1,-1))</f>
        <v>0</v>
      </c>
      <c r="N1331" s="17">
        <f>VLOOKUP($K1331,[1]Budget!$V:$AE,6,0)*IF($C1331="1 - Revenues",1,IF(AND($C1331="5 - Transfers",MID(J1331,15,1)="4"),1,-1))</f>
        <v>0</v>
      </c>
      <c r="O1331" s="17">
        <f>IFERROR(IF(RIGHT(LEFT(K1331,15),1)="4",VLOOKUP(K1331,'[1]Budget Worksheet'!A:B,2,0),-1*VLOOKUP(K1331,'[1]Budget Worksheet'!A:B,2,0)),0)</f>
        <v>-5620</v>
      </c>
      <c r="P1331" s="17">
        <f>VLOOKUP($K1331,[1]Budget!$V:$AE,8,0)*IF($C1331="1 - Revenues",1,IF(AND($C1331="5 - Transfers",MID($K1331,15,1)="4"),1,-1))</f>
        <v>-5620</v>
      </c>
      <c r="Q1331" s="17">
        <f>VLOOKUP($K1331,[1]Budget!$V:$AE,10,0)*IF($C1331="1 - Revenues",1,IF(AND($C1331="5 - Transfers",MID(K1331,15,1)="4"),1,-1))</f>
        <v>0</v>
      </c>
      <c r="S1331" s="18" t="b">
        <f>IF(LEFT(C1331,1)="1",1,-1)*SUMIF([1]Budget!V:V,'Budget Worksheet for Pivot Tabl'!K1331,[1]Budget!AC:AC)=P1331</f>
        <v>1</v>
      </c>
    </row>
    <row r="1332" spans="1:19" x14ac:dyDescent="0.25">
      <c r="A1332" t="s">
        <v>16</v>
      </c>
      <c r="B1332" t="s">
        <v>2</v>
      </c>
      <c r="C1332" t="s">
        <v>9</v>
      </c>
      <c r="D1332" t="str">
        <f t="shared" si="20"/>
        <v>OUTFLOWS</v>
      </c>
      <c r="E1332" t="s">
        <v>116</v>
      </c>
      <c r="F1332" t="s">
        <v>117</v>
      </c>
      <c r="G1332" t="s">
        <v>1769</v>
      </c>
      <c r="H1332" t="s">
        <v>1770</v>
      </c>
      <c r="I1332" t="s">
        <v>1852</v>
      </c>
      <c r="J1332" t="s">
        <v>435</v>
      </c>
      <c r="K1332" t="s">
        <v>1910</v>
      </c>
      <c r="L1332" t="s">
        <v>651</v>
      </c>
      <c r="M1332" s="17">
        <f>VLOOKUP($K1332,[1]Budget!$V:$AE,5,0)*IF($C1332="1 - Revenues",1,IF(AND($C1332="5 - Transfers",MID(I1332,15,1)="4"),1,-1))</f>
        <v>0</v>
      </c>
      <c r="N1332" s="17">
        <f>VLOOKUP($K1332,[1]Budget!$V:$AE,6,0)*IF($C1332="1 - Revenues",1,IF(AND($C1332="5 - Transfers",MID(J1332,15,1)="4"),1,-1))</f>
        <v>0</v>
      </c>
      <c r="O1332" s="17">
        <f>IFERROR(IF(RIGHT(LEFT(K1332,15),1)="4",VLOOKUP(K1332,'[1]Budget Worksheet'!A:B,2,0),-1*VLOOKUP(K1332,'[1]Budget Worksheet'!A:B,2,0)),0)</f>
        <v>-6000</v>
      </c>
      <c r="P1332" s="17">
        <f>VLOOKUP($K1332,[1]Budget!$V:$AE,8,0)*IF($C1332="1 - Revenues",1,IF(AND($C1332="5 - Transfers",MID($K1332,15,1)="4"),1,-1))</f>
        <v>-6000</v>
      </c>
      <c r="Q1332" s="17">
        <f>VLOOKUP($K1332,[1]Budget!$V:$AE,10,0)*IF($C1332="1 - Revenues",1,IF(AND($C1332="5 - Transfers",MID(K1332,15,1)="4"),1,-1))</f>
        <v>0</v>
      </c>
      <c r="S1332" s="18" t="b">
        <f>IF(LEFT(C1332,1)="1",1,-1)*SUMIF([1]Budget!V:V,'Budget Worksheet for Pivot Tabl'!K1332,[1]Budget!AC:AC)=P1332</f>
        <v>1</v>
      </c>
    </row>
    <row r="1333" spans="1:19" x14ac:dyDescent="0.25">
      <c r="A1333" t="s">
        <v>16</v>
      </c>
      <c r="B1333" t="s">
        <v>2</v>
      </c>
      <c r="C1333" t="s">
        <v>10</v>
      </c>
      <c r="D1333" t="str">
        <f t="shared" si="20"/>
        <v>OUTFLOWS</v>
      </c>
      <c r="E1333" t="s">
        <v>116</v>
      </c>
      <c r="F1333" t="s">
        <v>117</v>
      </c>
      <c r="G1333" t="s">
        <v>1769</v>
      </c>
      <c r="H1333" t="s">
        <v>1770</v>
      </c>
      <c r="I1333" t="s">
        <v>1852</v>
      </c>
      <c r="J1333" t="s">
        <v>435</v>
      </c>
      <c r="K1333" t="s">
        <v>1911</v>
      </c>
      <c r="L1333" t="s">
        <v>1655</v>
      </c>
      <c r="M1333" s="17">
        <f>VLOOKUP($K1333,[1]Budget!$V:$AE,5,0)*IF($C1333="1 - Revenues",1,IF(AND($C1333="5 - Transfers",MID(I1333,15,1)="4"),1,-1))</f>
        <v>0</v>
      </c>
      <c r="N1333" s="17">
        <f>VLOOKUP($K1333,[1]Budget!$V:$AE,6,0)*IF($C1333="1 - Revenues",1,IF(AND($C1333="5 - Transfers",MID(J1333,15,1)="4"),1,-1))</f>
        <v>0</v>
      </c>
      <c r="O1333" s="17">
        <f>IFERROR(IF(RIGHT(LEFT(K1333,15),1)="4",VLOOKUP(K1333,'[1]Budget Worksheet'!A:B,2,0),-1*VLOOKUP(K1333,'[1]Budget Worksheet'!A:B,2,0)),0)</f>
        <v>-498000</v>
      </c>
      <c r="P1333" s="17">
        <f>VLOOKUP($K1333,[1]Budget!$V:$AE,8,0)*IF($C1333="1 - Revenues",1,IF(AND($C1333="5 - Transfers",MID($K1333,15,1)="4"),1,-1))</f>
        <v>-498000</v>
      </c>
      <c r="Q1333" s="17">
        <f>VLOOKUP($K1333,[1]Budget!$V:$AE,10,0)*IF($C1333="1 - Revenues",1,IF(AND($C1333="5 - Transfers",MID(K1333,15,1)="4"),1,-1))</f>
        <v>0</v>
      </c>
      <c r="S1333" s="18" t="b">
        <f>IF(LEFT(C1333,1)="1",1,-1)*SUMIF([1]Budget!V:V,'Budget Worksheet for Pivot Tabl'!K1333,[1]Budget!AC:AC)=P1333</f>
        <v>1</v>
      </c>
    </row>
    <row r="1334" spans="1:19" x14ac:dyDescent="0.25">
      <c r="A1334" t="s">
        <v>16</v>
      </c>
      <c r="B1334" t="s">
        <v>2</v>
      </c>
      <c r="C1334" t="s">
        <v>8</v>
      </c>
      <c r="D1334" t="str">
        <f t="shared" si="20"/>
        <v>OUTFLOWS</v>
      </c>
      <c r="E1334" t="s">
        <v>116</v>
      </c>
      <c r="F1334" t="s">
        <v>117</v>
      </c>
      <c r="G1334" t="s">
        <v>1912</v>
      </c>
      <c r="H1334" t="s">
        <v>1913</v>
      </c>
      <c r="I1334" t="s">
        <v>325</v>
      </c>
      <c r="J1334" t="s">
        <v>326</v>
      </c>
      <c r="K1334" t="s">
        <v>1914</v>
      </c>
      <c r="L1334" t="s">
        <v>590</v>
      </c>
      <c r="M1334" s="17">
        <f>VLOOKUP($K1334,[1]Budget!$V:$AE,5,0)*IF($C1334="1 - Revenues",1,IF(AND($C1334="5 - Transfers",MID(I1334,15,1)="4"),1,-1))</f>
        <v>0</v>
      </c>
      <c r="N1334" s="17">
        <f>VLOOKUP($K1334,[1]Budget!$V:$AE,6,0)*IF($C1334="1 - Revenues",1,IF(AND($C1334="5 - Transfers",MID(J1334,15,1)="4"),1,-1))</f>
        <v>0</v>
      </c>
      <c r="O1334" s="17">
        <f>IFERROR(IF(RIGHT(LEFT(K1334,15),1)="4",VLOOKUP(K1334,'[1]Budget Worksheet'!A:B,2,0),-1*VLOOKUP(K1334,'[1]Budget Worksheet'!A:B,2,0)),0)</f>
        <v>0</v>
      </c>
      <c r="P1334" s="17">
        <f>VLOOKUP($K1334,[1]Budget!$V:$AE,8,0)*IF($C1334="1 - Revenues",1,IF(AND($C1334="5 - Transfers",MID($K1334,15,1)="4"),1,-1))</f>
        <v>0</v>
      </c>
      <c r="Q1334" s="17">
        <f>VLOOKUP($K1334,[1]Budget!$V:$AE,10,0)*IF($C1334="1 - Revenues",1,IF(AND($C1334="5 - Transfers",MID(K1334,15,1)="4"),1,-1))</f>
        <v>0</v>
      </c>
      <c r="S1334" s="18" t="b">
        <f>IF(LEFT(C1334,1)="1",1,-1)*SUMIF([1]Budget!V:V,'Budget Worksheet for Pivot Tabl'!K1334,[1]Budget!AC:AC)=P1334</f>
        <v>1</v>
      </c>
    </row>
    <row r="1335" spans="1:19" x14ac:dyDescent="0.25">
      <c r="A1335" t="s">
        <v>16</v>
      </c>
      <c r="B1335" t="s">
        <v>2</v>
      </c>
      <c r="C1335" t="s">
        <v>8</v>
      </c>
      <c r="D1335" t="str">
        <f t="shared" si="20"/>
        <v>OUTFLOWS</v>
      </c>
      <c r="E1335" t="s">
        <v>116</v>
      </c>
      <c r="F1335" t="s">
        <v>117</v>
      </c>
      <c r="G1335" t="s">
        <v>1912</v>
      </c>
      <c r="H1335" t="s">
        <v>1913</v>
      </c>
      <c r="I1335" t="s">
        <v>325</v>
      </c>
      <c r="J1335" t="s">
        <v>326</v>
      </c>
      <c r="K1335" t="s">
        <v>1915</v>
      </c>
      <c r="L1335" t="s">
        <v>593</v>
      </c>
      <c r="M1335" s="17">
        <f>VLOOKUP($K1335,[1]Budget!$V:$AE,5,0)*IF($C1335="1 - Revenues",1,IF(AND($C1335="5 - Transfers",MID(I1335,15,1)="4"),1,-1))</f>
        <v>0</v>
      </c>
      <c r="N1335" s="17">
        <f>VLOOKUP($K1335,[1]Budget!$V:$AE,6,0)*IF($C1335="1 - Revenues",1,IF(AND($C1335="5 - Transfers",MID(J1335,15,1)="4"),1,-1))</f>
        <v>0</v>
      </c>
      <c r="O1335" s="17">
        <f>IFERROR(IF(RIGHT(LEFT(K1335,15),1)="4",VLOOKUP(K1335,'[1]Budget Worksheet'!A:B,2,0),-1*VLOOKUP(K1335,'[1]Budget Worksheet'!A:B,2,0)),0)</f>
        <v>0</v>
      </c>
      <c r="P1335" s="17">
        <f>VLOOKUP($K1335,[1]Budget!$V:$AE,8,0)*IF($C1335="1 - Revenues",1,IF(AND($C1335="5 - Transfers",MID($K1335,15,1)="4"),1,-1))</f>
        <v>0</v>
      </c>
      <c r="Q1335" s="17">
        <f>VLOOKUP($K1335,[1]Budget!$V:$AE,10,0)*IF($C1335="1 - Revenues",1,IF(AND($C1335="5 - Transfers",MID(K1335,15,1)="4"),1,-1))</f>
        <v>0</v>
      </c>
      <c r="S1335" s="18" t="b">
        <f>IF(LEFT(C1335,1)="1",1,-1)*SUMIF([1]Budget!V:V,'Budget Worksheet for Pivot Tabl'!K1335,[1]Budget!AC:AC)=P1335</f>
        <v>1</v>
      </c>
    </row>
    <row r="1336" spans="1:19" x14ac:dyDescent="0.25">
      <c r="A1336" t="s">
        <v>16</v>
      </c>
      <c r="B1336" t="s">
        <v>2</v>
      </c>
      <c r="C1336" t="s">
        <v>8</v>
      </c>
      <c r="D1336" t="str">
        <f t="shared" si="20"/>
        <v>OUTFLOWS</v>
      </c>
      <c r="E1336" t="s">
        <v>116</v>
      </c>
      <c r="F1336" t="s">
        <v>117</v>
      </c>
      <c r="G1336" t="s">
        <v>1912</v>
      </c>
      <c r="H1336" t="s">
        <v>1913</v>
      </c>
      <c r="I1336" t="s">
        <v>325</v>
      </c>
      <c r="J1336" t="s">
        <v>326</v>
      </c>
      <c r="K1336" t="s">
        <v>1916</v>
      </c>
      <c r="L1336" t="s">
        <v>595</v>
      </c>
      <c r="M1336" s="17">
        <f>VLOOKUP($K1336,[1]Budget!$V:$AE,5,0)*IF($C1336="1 - Revenues",1,IF(AND($C1336="5 - Transfers",MID(I1336,15,1)="4"),1,-1))</f>
        <v>0</v>
      </c>
      <c r="N1336" s="17">
        <f>VLOOKUP($K1336,[1]Budget!$V:$AE,6,0)*IF($C1336="1 - Revenues",1,IF(AND($C1336="5 - Transfers",MID(J1336,15,1)="4"),1,-1))</f>
        <v>0</v>
      </c>
      <c r="O1336" s="17">
        <f>IFERROR(IF(RIGHT(LEFT(K1336,15),1)="4",VLOOKUP(K1336,'[1]Budget Worksheet'!A:B,2,0),-1*VLOOKUP(K1336,'[1]Budget Worksheet'!A:B,2,0)),0)</f>
        <v>0</v>
      </c>
      <c r="P1336" s="17">
        <f>VLOOKUP($K1336,[1]Budget!$V:$AE,8,0)*IF($C1336="1 - Revenues",1,IF(AND($C1336="5 - Transfers",MID($K1336,15,1)="4"),1,-1))</f>
        <v>0</v>
      </c>
      <c r="Q1336" s="17">
        <f>VLOOKUP($K1336,[1]Budget!$V:$AE,10,0)*IF($C1336="1 - Revenues",1,IF(AND($C1336="5 - Transfers",MID(K1336,15,1)="4"),1,-1))</f>
        <v>0</v>
      </c>
      <c r="S1336" s="18" t="b">
        <f>IF(LEFT(C1336,1)="1",1,-1)*SUMIF([1]Budget!V:V,'Budget Worksheet for Pivot Tabl'!K1336,[1]Budget!AC:AC)=P1336</f>
        <v>1</v>
      </c>
    </row>
    <row r="1337" spans="1:19" x14ac:dyDescent="0.25">
      <c r="A1337" t="s">
        <v>16</v>
      </c>
      <c r="B1337" t="s">
        <v>2</v>
      </c>
      <c r="C1337" t="s">
        <v>8</v>
      </c>
      <c r="D1337" t="str">
        <f t="shared" si="20"/>
        <v>OUTFLOWS</v>
      </c>
      <c r="E1337" t="s">
        <v>116</v>
      </c>
      <c r="F1337" t="s">
        <v>117</v>
      </c>
      <c r="G1337" t="s">
        <v>1912</v>
      </c>
      <c r="H1337" t="s">
        <v>1913</v>
      </c>
      <c r="I1337" t="s">
        <v>325</v>
      </c>
      <c r="J1337" t="s">
        <v>326</v>
      </c>
      <c r="K1337" t="s">
        <v>1917</v>
      </c>
      <c r="L1337" t="s">
        <v>599</v>
      </c>
      <c r="M1337" s="17">
        <f>VLOOKUP($K1337,[1]Budget!$V:$AE,5,0)*IF($C1337="1 - Revenues",1,IF(AND($C1337="5 - Transfers",MID(I1337,15,1)="4"),1,-1))</f>
        <v>0</v>
      </c>
      <c r="N1337" s="17">
        <f>VLOOKUP($K1337,[1]Budget!$V:$AE,6,0)*IF($C1337="1 - Revenues",1,IF(AND($C1337="5 - Transfers",MID(J1337,15,1)="4"),1,-1))</f>
        <v>0</v>
      </c>
      <c r="O1337" s="17">
        <f>IFERROR(IF(RIGHT(LEFT(K1337,15),1)="4",VLOOKUP(K1337,'[1]Budget Worksheet'!A:B,2,0),-1*VLOOKUP(K1337,'[1]Budget Worksheet'!A:B,2,0)),0)</f>
        <v>0</v>
      </c>
      <c r="P1337" s="17">
        <f>VLOOKUP($K1337,[1]Budget!$V:$AE,8,0)*IF($C1337="1 - Revenues",1,IF(AND($C1337="5 - Transfers",MID($K1337,15,1)="4"),1,-1))</f>
        <v>0</v>
      </c>
      <c r="Q1337" s="17">
        <f>VLOOKUP($K1337,[1]Budget!$V:$AE,10,0)*IF($C1337="1 - Revenues",1,IF(AND($C1337="5 - Transfers",MID(K1337,15,1)="4"),1,-1))</f>
        <v>0</v>
      </c>
      <c r="S1337" s="18" t="b">
        <f>IF(LEFT(C1337,1)="1",1,-1)*SUMIF([1]Budget!V:V,'Budget Worksheet for Pivot Tabl'!K1337,[1]Budget!AC:AC)=P1337</f>
        <v>1</v>
      </c>
    </row>
    <row r="1338" spans="1:19" x14ac:dyDescent="0.25">
      <c r="A1338" t="s">
        <v>16</v>
      </c>
      <c r="B1338" t="s">
        <v>2</v>
      </c>
      <c r="C1338" t="s">
        <v>8</v>
      </c>
      <c r="D1338" t="str">
        <f t="shared" si="20"/>
        <v>OUTFLOWS</v>
      </c>
      <c r="E1338" t="s">
        <v>116</v>
      </c>
      <c r="F1338" t="s">
        <v>117</v>
      </c>
      <c r="G1338" t="s">
        <v>1912</v>
      </c>
      <c r="H1338" t="s">
        <v>1913</v>
      </c>
      <c r="I1338" t="s">
        <v>325</v>
      </c>
      <c r="J1338" t="s">
        <v>326</v>
      </c>
      <c r="K1338" t="s">
        <v>1918</v>
      </c>
      <c r="L1338" t="s">
        <v>1084</v>
      </c>
      <c r="M1338" s="17">
        <f>VLOOKUP($K1338,[1]Budget!$V:$AE,5,0)*IF($C1338="1 - Revenues",1,IF(AND($C1338="5 - Transfers",MID(I1338,15,1)="4"),1,-1))</f>
        <v>0</v>
      </c>
      <c r="N1338" s="17">
        <f>VLOOKUP($K1338,[1]Budget!$V:$AE,6,0)*IF($C1338="1 - Revenues",1,IF(AND($C1338="5 - Transfers",MID(J1338,15,1)="4"),1,-1))</f>
        <v>0</v>
      </c>
      <c r="O1338" s="17">
        <f>IFERROR(IF(RIGHT(LEFT(K1338,15),1)="4",VLOOKUP(K1338,'[1]Budget Worksheet'!A:B,2,0),-1*VLOOKUP(K1338,'[1]Budget Worksheet'!A:B,2,0)),0)</f>
        <v>0</v>
      </c>
      <c r="P1338" s="17">
        <f>VLOOKUP($K1338,[1]Budget!$V:$AE,8,0)*IF($C1338="1 - Revenues",1,IF(AND($C1338="5 - Transfers",MID($K1338,15,1)="4"),1,-1))</f>
        <v>0</v>
      </c>
      <c r="Q1338" s="17">
        <f>VLOOKUP($K1338,[1]Budget!$V:$AE,10,0)*IF($C1338="1 - Revenues",1,IF(AND($C1338="5 - Transfers",MID(K1338,15,1)="4"),1,-1))</f>
        <v>0</v>
      </c>
      <c r="S1338" s="18" t="b">
        <f>IF(LEFT(C1338,1)="1",1,-1)*SUMIF([1]Budget!V:V,'Budget Worksheet for Pivot Tabl'!K1338,[1]Budget!AC:AC)=P1338</f>
        <v>1</v>
      </c>
    </row>
    <row r="1339" spans="1:19" x14ac:dyDescent="0.25">
      <c r="A1339" t="s">
        <v>16</v>
      </c>
      <c r="B1339" t="s">
        <v>2</v>
      </c>
      <c r="C1339" t="s">
        <v>8</v>
      </c>
      <c r="D1339" t="str">
        <f t="shared" si="20"/>
        <v>OUTFLOWS</v>
      </c>
      <c r="E1339" t="s">
        <v>116</v>
      </c>
      <c r="F1339" t="s">
        <v>117</v>
      </c>
      <c r="G1339" t="s">
        <v>1912</v>
      </c>
      <c r="H1339" t="s">
        <v>1913</v>
      </c>
      <c r="I1339" t="s">
        <v>325</v>
      </c>
      <c r="J1339" t="s">
        <v>326</v>
      </c>
      <c r="K1339" t="s">
        <v>1919</v>
      </c>
      <c r="L1339" t="s">
        <v>606</v>
      </c>
      <c r="M1339" s="17">
        <f>VLOOKUP($K1339,[1]Budget!$V:$AE,5,0)*IF($C1339="1 - Revenues",1,IF(AND($C1339="5 - Transfers",MID(I1339,15,1)="4"),1,-1))</f>
        <v>0</v>
      </c>
      <c r="N1339" s="17">
        <f>VLOOKUP($K1339,[1]Budget!$V:$AE,6,0)*IF($C1339="1 - Revenues",1,IF(AND($C1339="5 - Transfers",MID(J1339,15,1)="4"),1,-1))</f>
        <v>0</v>
      </c>
      <c r="O1339" s="17">
        <f>IFERROR(IF(RIGHT(LEFT(K1339,15),1)="4",VLOOKUP(K1339,'[1]Budget Worksheet'!A:B,2,0),-1*VLOOKUP(K1339,'[1]Budget Worksheet'!A:B,2,0)),0)</f>
        <v>0</v>
      </c>
      <c r="P1339" s="17">
        <f>VLOOKUP($K1339,[1]Budget!$V:$AE,8,0)*IF($C1339="1 - Revenues",1,IF(AND($C1339="5 - Transfers",MID($K1339,15,1)="4"),1,-1))</f>
        <v>0</v>
      </c>
      <c r="Q1339" s="17">
        <f>VLOOKUP($K1339,[1]Budget!$V:$AE,10,0)*IF($C1339="1 - Revenues",1,IF(AND($C1339="5 - Transfers",MID(K1339,15,1)="4"),1,-1))</f>
        <v>0</v>
      </c>
      <c r="S1339" s="18" t="b">
        <f>IF(LEFT(C1339,1)="1",1,-1)*SUMIF([1]Budget!V:V,'Budget Worksheet for Pivot Tabl'!K1339,[1]Budget!AC:AC)=P1339</f>
        <v>1</v>
      </c>
    </row>
    <row r="1340" spans="1:19" x14ac:dyDescent="0.25">
      <c r="A1340" t="s">
        <v>16</v>
      </c>
      <c r="B1340" t="s">
        <v>2</v>
      </c>
      <c r="C1340" t="s">
        <v>8</v>
      </c>
      <c r="D1340" t="str">
        <f t="shared" si="20"/>
        <v>OUTFLOWS</v>
      </c>
      <c r="E1340" t="s">
        <v>116</v>
      </c>
      <c r="F1340" t="s">
        <v>117</v>
      </c>
      <c r="G1340" t="s">
        <v>1912</v>
      </c>
      <c r="H1340" t="s">
        <v>1913</v>
      </c>
      <c r="I1340" t="s">
        <v>325</v>
      </c>
      <c r="J1340" t="s">
        <v>326</v>
      </c>
      <c r="K1340" t="s">
        <v>1920</v>
      </c>
      <c r="L1340" t="s">
        <v>608</v>
      </c>
      <c r="M1340" s="17">
        <f>VLOOKUP($K1340,[1]Budget!$V:$AE,5,0)*IF($C1340="1 - Revenues",1,IF(AND($C1340="5 - Transfers",MID(I1340,15,1)="4"),1,-1))</f>
        <v>0</v>
      </c>
      <c r="N1340" s="17">
        <f>VLOOKUP($K1340,[1]Budget!$V:$AE,6,0)*IF($C1340="1 - Revenues",1,IF(AND($C1340="5 - Transfers",MID(J1340,15,1)="4"),1,-1))</f>
        <v>0</v>
      </c>
      <c r="O1340" s="17">
        <f>IFERROR(IF(RIGHT(LEFT(K1340,15),1)="4",VLOOKUP(K1340,'[1]Budget Worksheet'!A:B,2,0),-1*VLOOKUP(K1340,'[1]Budget Worksheet'!A:B,2,0)),0)</f>
        <v>0</v>
      </c>
      <c r="P1340" s="17">
        <f>VLOOKUP($K1340,[1]Budget!$V:$AE,8,0)*IF($C1340="1 - Revenues",1,IF(AND($C1340="5 - Transfers",MID($K1340,15,1)="4"),1,-1))</f>
        <v>0</v>
      </c>
      <c r="Q1340" s="17">
        <f>VLOOKUP($K1340,[1]Budget!$V:$AE,10,0)*IF($C1340="1 - Revenues",1,IF(AND($C1340="5 - Transfers",MID(K1340,15,1)="4"),1,-1))</f>
        <v>0</v>
      </c>
      <c r="S1340" s="18" t="b">
        <f>IF(LEFT(C1340,1)="1",1,-1)*SUMIF([1]Budget!V:V,'Budget Worksheet for Pivot Tabl'!K1340,[1]Budget!AC:AC)=P1340</f>
        <v>1</v>
      </c>
    </row>
    <row r="1341" spans="1:19" x14ac:dyDescent="0.25">
      <c r="A1341" t="s">
        <v>16</v>
      </c>
      <c r="B1341" t="s">
        <v>2</v>
      </c>
      <c r="C1341" t="s">
        <v>8</v>
      </c>
      <c r="D1341" t="str">
        <f t="shared" si="20"/>
        <v>OUTFLOWS</v>
      </c>
      <c r="E1341" t="s">
        <v>116</v>
      </c>
      <c r="F1341" t="s">
        <v>117</v>
      </c>
      <c r="G1341" t="s">
        <v>1912</v>
      </c>
      <c r="H1341" t="s">
        <v>1913</v>
      </c>
      <c r="I1341" t="s">
        <v>325</v>
      </c>
      <c r="J1341" t="s">
        <v>326</v>
      </c>
      <c r="K1341" t="s">
        <v>1921</v>
      </c>
      <c r="L1341" t="s">
        <v>610</v>
      </c>
      <c r="M1341" s="17">
        <f>VLOOKUP($K1341,[1]Budget!$V:$AE,5,0)*IF($C1341="1 - Revenues",1,IF(AND($C1341="5 - Transfers",MID(I1341,15,1)="4"),1,-1))</f>
        <v>0</v>
      </c>
      <c r="N1341" s="17">
        <f>VLOOKUP($K1341,[1]Budget!$V:$AE,6,0)*IF($C1341="1 - Revenues",1,IF(AND($C1341="5 - Transfers",MID(J1341,15,1)="4"),1,-1))</f>
        <v>0</v>
      </c>
      <c r="O1341" s="17">
        <f>IFERROR(IF(RIGHT(LEFT(K1341,15),1)="4",VLOOKUP(K1341,'[1]Budget Worksheet'!A:B,2,0),-1*VLOOKUP(K1341,'[1]Budget Worksheet'!A:B,2,0)),0)</f>
        <v>0</v>
      </c>
      <c r="P1341" s="17">
        <f>VLOOKUP($K1341,[1]Budget!$V:$AE,8,0)*IF($C1341="1 - Revenues",1,IF(AND($C1341="5 - Transfers",MID($K1341,15,1)="4"),1,-1))</f>
        <v>0</v>
      </c>
      <c r="Q1341" s="17">
        <f>VLOOKUP($K1341,[1]Budget!$V:$AE,10,0)*IF($C1341="1 - Revenues",1,IF(AND($C1341="5 - Transfers",MID(K1341,15,1)="4"),1,-1))</f>
        <v>0</v>
      </c>
      <c r="S1341" s="18" t="b">
        <f>IF(LEFT(C1341,1)="1",1,-1)*SUMIF([1]Budget!V:V,'Budget Worksheet for Pivot Tabl'!K1341,[1]Budget!AC:AC)=P1341</f>
        <v>1</v>
      </c>
    </row>
    <row r="1342" spans="1:19" x14ac:dyDescent="0.25">
      <c r="A1342" t="s">
        <v>16</v>
      </c>
      <c r="B1342" t="s">
        <v>2</v>
      </c>
      <c r="C1342" t="s">
        <v>8</v>
      </c>
      <c r="D1342" t="str">
        <f t="shared" si="20"/>
        <v>OUTFLOWS</v>
      </c>
      <c r="E1342" t="s">
        <v>116</v>
      </c>
      <c r="F1342" t="s">
        <v>117</v>
      </c>
      <c r="G1342" t="s">
        <v>1912</v>
      </c>
      <c r="H1342" t="s">
        <v>1913</v>
      </c>
      <c r="I1342" t="s">
        <v>325</v>
      </c>
      <c r="J1342" t="s">
        <v>326</v>
      </c>
      <c r="K1342" t="s">
        <v>1922</v>
      </c>
      <c r="L1342" t="s">
        <v>612</v>
      </c>
      <c r="M1342" s="17">
        <f>VLOOKUP($K1342,[1]Budget!$V:$AE,5,0)*IF($C1342="1 - Revenues",1,IF(AND($C1342="5 - Transfers",MID(I1342,15,1)="4"),1,-1))</f>
        <v>0</v>
      </c>
      <c r="N1342" s="17">
        <f>VLOOKUP($K1342,[1]Budget!$V:$AE,6,0)*IF($C1342="1 - Revenues",1,IF(AND($C1342="5 - Transfers",MID(J1342,15,1)="4"),1,-1))</f>
        <v>0</v>
      </c>
      <c r="O1342" s="17">
        <f>IFERROR(IF(RIGHT(LEFT(K1342,15),1)="4",VLOOKUP(K1342,'[1]Budget Worksheet'!A:B,2,0),-1*VLOOKUP(K1342,'[1]Budget Worksheet'!A:B,2,0)),0)</f>
        <v>0</v>
      </c>
      <c r="P1342" s="17">
        <f>VLOOKUP($K1342,[1]Budget!$V:$AE,8,0)*IF($C1342="1 - Revenues",1,IF(AND($C1342="5 - Transfers",MID($K1342,15,1)="4"),1,-1))</f>
        <v>0</v>
      </c>
      <c r="Q1342" s="17">
        <f>VLOOKUP($K1342,[1]Budget!$V:$AE,10,0)*IF($C1342="1 - Revenues",1,IF(AND($C1342="5 - Transfers",MID(K1342,15,1)="4"),1,-1))</f>
        <v>0</v>
      </c>
      <c r="S1342" s="18" t="b">
        <f>IF(LEFT(C1342,1)="1",1,-1)*SUMIF([1]Budget!V:V,'Budget Worksheet for Pivot Tabl'!K1342,[1]Budget!AC:AC)=P1342</f>
        <v>1</v>
      </c>
    </row>
    <row r="1343" spans="1:19" x14ac:dyDescent="0.25">
      <c r="A1343" t="s">
        <v>16</v>
      </c>
      <c r="B1343" t="s">
        <v>2</v>
      </c>
      <c r="C1343" t="s">
        <v>8</v>
      </c>
      <c r="D1343" t="str">
        <f t="shared" si="20"/>
        <v>OUTFLOWS</v>
      </c>
      <c r="E1343" t="s">
        <v>116</v>
      </c>
      <c r="F1343" t="s">
        <v>117</v>
      </c>
      <c r="G1343" t="s">
        <v>1912</v>
      </c>
      <c r="H1343" t="s">
        <v>1913</v>
      </c>
      <c r="I1343" t="s">
        <v>325</v>
      </c>
      <c r="J1343" t="s">
        <v>326</v>
      </c>
      <c r="K1343" t="s">
        <v>1923</v>
      </c>
      <c r="L1343" t="s">
        <v>614</v>
      </c>
      <c r="M1343" s="17">
        <f>VLOOKUP($K1343,[1]Budget!$V:$AE,5,0)*IF($C1343="1 - Revenues",1,IF(AND($C1343="5 - Transfers",MID(I1343,15,1)="4"),1,-1))</f>
        <v>0</v>
      </c>
      <c r="N1343" s="17">
        <f>VLOOKUP($K1343,[1]Budget!$V:$AE,6,0)*IF($C1343="1 - Revenues",1,IF(AND($C1343="5 - Transfers",MID(J1343,15,1)="4"),1,-1))</f>
        <v>0</v>
      </c>
      <c r="O1343" s="17">
        <f>IFERROR(IF(RIGHT(LEFT(K1343,15),1)="4",VLOOKUP(K1343,'[1]Budget Worksheet'!A:B,2,0),-1*VLOOKUP(K1343,'[1]Budget Worksheet'!A:B,2,0)),0)</f>
        <v>0</v>
      </c>
      <c r="P1343" s="17">
        <f>VLOOKUP($K1343,[1]Budget!$V:$AE,8,0)*IF($C1343="1 - Revenues",1,IF(AND($C1343="5 - Transfers",MID($K1343,15,1)="4"),1,-1))</f>
        <v>0</v>
      </c>
      <c r="Q1343" s="17">
        <f>VLOOKUP($K1343,[1]Budget!$V:$AE,10,0)*IF($C1343="1 - Revenues",1,IF(AND($C1343="5 - Transfers",MID(K1343,15,1)="4"),1,-1))</f>
        <v>0</v>
      </c>
      <c r="S1343" s="18" t="b">
        <f>IF(LEFT(C1343,1)="1",1,-1)*SUMIF([1]Budget!V:V,'Budget Worksheet for Pivot Tabl'!K1343,[1]Budget!AC:AC)=P1343</f>
        <v>1</v>
      </c>
    </row>
    <row r="1344" spans="1:19" x14ac:dyDescent="0.25">
      <c r="A1344" t="s">
        <v>16</v>
      </c>
      <c r="B1344" t="s">
        <v>2</v>
      </c>
      <c r="C1344" t="s">
        <v>8</v>
      </c>
      <c r="D1344" t="str">
        <f t="shared" si="20"/>
        <v>OUTFLOWS</v>
      </c>
      <c r="E1344" t="s">
        <v>116</v>
      </c>
      <c r="F1344" t="s">
        <v>117</v>
      </c>
      <c r="G1344" t="s">
        <v>1912</v>
      </c>
      <c r="H1344" t="s">
        <v>1913</v>
      </c>
      <c r="I1344" t="s">
        <v>325</v>
      </c>
      <c r="J1344" t="s">
        <v>326</v>
      </c>
      <c r="K1344" t="s">
        <v>1924</v>
      </c>
      <c r="L1344" t="s">
        <v>616</v>
      </c>
      <c r="M1344" s="17">
        <f>VLOOKUP($K1344,[1]Budget!$V:$AE,5,0)*IF($C1344="1 - Revenues",1,IF(AND($C1344="5 - Transfers",MID(I1344,15,1)="4"),1,-1))</f>
        <v>0</v>
      </c>
      <c r="N1344" s="17">
        <f>VLOOKUP($K1344,[1]Budget!$V:$AE,6,0)*IF($C1344="1 - Revenues",1,IF(AND($C1344="5 - Transfers",MID(J1344,15,1)="4"),1,-1))</f>
        <v>0</v>
      </c>
      <c r="O1344" s="17">
        <f>IFERROR(IF(RIGHT(LEFT(K1344,15),1)="4",VLOOKUP(K1344,'[1]Budget Worksheet'!A:B,2,0),-1*VLOOKUP(K1344,'[1]Budget Worksheet'!A:B,2,0)),0)</f>
        <v>0</v>
      </c>
      <c r="P1344" s="17">
        <f>VLOOKUP($K1344,[1]Budget!$V:$AE,8,0)*IF($C1344="1 - Revenues",1,IF(AND($C1344="5 - Transfers",MID($K1344,15,1)="4"),1,-1))</f>
        <v>0</v>
      </c>
      <c r="Q1344" s="17">
        <f>VLOOKUP($K1344,[1]Budget!$V:$AE,10,0)*IF($C1344="1 - Revenues",1,IF(AND($C1344="5 - Transfers",MID(K1344,15,1)="4"),1,-1))</f>
        <v>0</v>
      </c>
      <c r="S1344" s="18" t="b">
        <f>IF(LEFT(C1344,1)="1",1,-1)*SUMIF([1]Budget!V:V,'Budget Worksheet for Pivot Tabl'!K1344,[1]Budget!AC:AC)=P1344</f>
        <v>1</v>
      </c>
    </row>
    <row r="1345" spans="1:19" x14ac:dyDescent="0.25">
      <c r="A1345" t="s">
        <v>16</v>
      </c>
      <c r="B1345" t="s">
        <v>2</v>
      </c>
      <c r="C1345" t="s">
        <v>8</v>
      </c>
      <c r="D1345" t="str">
        <f t="shared" si="20"/>
        <v>OUTFLOWS</v>
      </c>
      <c r="E1345" t="s">
        <v>116</v>
      </c>
      <c r="F1345" t="s">
        <v>117</v>
      </c>
      <c r="G1345" t="s">
        <v>1912</v>
      </c>
      <c r="H1345" t="s">
        <v>1913</v>
      </c>
      <c r="I1345" t="s">
        <v>325</v>
      </c>
      <c r="J1345" t="s">
        <v>326</v>
      </c>
      <c r="K1345" t="s">
        <v>1925</v>
      </c>
      <c r="L1345" t="s">
        <v>618</v>
      </c>
      <c r="M1345" s="17">
        <f>VLOOKUP($K1345,[1]Budget!$V:$AE,5,0)*IF($C1345="1 - Revenues",1,IF(AND($C1345="5 - Transfers",MID(I1345,15,1)="4"),1,-1))</f>
        <v>0</v>
      </c>
      <c r="N1345" s="17">
        <f>VLOOKUP($K1345,[1]Budget!$V:$AE,6,0)*IF($C1345="1 - Revenues",1,IF(AND($C1345="5 - Transfers",MID(J1345,15,1)="4"),1,-1))</f>
        <v>0</v>
      </c>
      <c r="O1345" s="17">
        <f>IFERROR(IF(RIGHT(LEFT(K1345,15),1)="4",VLOOKUP(K1345,'[1]Budget Worksheet'!A:B,2,0),-1*VLOOKUP(K1345,'[1]Budget Worksheet'!A:B,2,0)),0)</f>
        <v>0</v>
      </c>
      <c r="P1345" s="17">
        <f>VLOOKUP($K1345,[1]Budget!$V:$AE,8,0)*IF($C1345="1 - Revenues",1,IF(AND($C1345="5 - Transfers",MID($K1345,15,1)="4"),1,-1))</f>
        <v>0</v>
      </c>
      <c r="Q1345" s="17">
        <f>VLOOKUP($K1345,[1]Budget!$V:$AE,10,0)*IF($C1345="1 - Revenues",1,IF(AND($C1345="5 - Transfers",MID(K1345,15,1)="4"),1,-1))</f>
        <v>0</v>
      </c>
      <c r="S1345" s="18" t="b">
        <f>IF(LEFT(C1345,1)="1",1,-1)*SUMIF([1]Budget!V:V,'Budget Worksheet for Pivot Tabl'!K1345,[1]Budget!AC:AC)=P1345</f>
        <v>1</v>
      </c>
    </row>
    <row r="1346" spans="1:19" x14ac:dyDescent="0.25">
      <c r="A1346" t="s">
        <v>16</v>
      </c>
      <c r="B1346" t="s">
        <v>2</v>
      </c>
      <c r="C1346" t="s">
        <v>8</v>
      </c>
      <c r="D1346" t="str">
        <f t="shared" si="20"/>
        <v>OUTFLOWS</v>
      </c>
      <c r="E1346" t="s">
        <v>116</v>
      </c>
      <c r="F1346" t="s">
        <v>117</v>
      </c>
      <c r="G1346" t="s">
        <v>1912</v>
      </c>
      <c r="H1346" t="s">
        <v>1913</v>
      </c>
      <c r="I1346" t="s">
        <v>325</v>
      </c>
      <c r="J1346" t="s">
        <v>326</v>
      </c>
      <c r="K1346" t="s">
        <v>1926</v>
      </c>
      <c r="L1346" t="s">
        <v>620</v>
      </c>
      <c r="M1346" s="17">
        <f>VLOOKUP($K1346,[1]Budget!$V:$AE,5,0)*IF($C1346="1 - Revenues",1,IF(AND($C1346="5 - Transfers",MID(I1346,15,1)="4"),1,-1))</f>
        <v>0</v>
      </c>
      <c r="N1346" s="17">
        <f>VLOOKUP($K1346,[1]Budget!$V:$AE,6,0)*IF($C1346="1 - Revenues",1,IF(AND($C1346="5 - Transfers",MID(J1346,15,1)="4"),1,-1))</f>
        <v>0</v>
      </c>
      <c r="O1346" s="17">
        <f>IFERROR(IF(RIGHT(LEFT(K1346,15),1)="4",VLOOKUP(K1346,'[1]Budget Worksheet'!A:B,2,0),-1*VLOOKUP(K1346,'[1]Budget Worksheet'!A:B,2,0)),0)</f>
        <v>0</v>
      </c>
      <c r="P1346" s="17">
        <f>VLOOKUP($K1346,[1]Budget!$V:$AE,8,0)*IF($C1346="1 - Revenues",1,IF(AND($C1346="5 - Transfers",MID($K1346,15,1)="4"),1,-1))</f>
        <v>0</v>
      </c>
      <c r="Q1346" s="17">
        <f>VLOOKUP($K1346,[1]Budget!$V:$AE,10,0)*IF($C1346="1 - Revenues",1,IF(AND($C1346="5 - Transfers",MID(K1346,15,1)="4"),1,-1))</f>
        <v>0</v>
      </c>
      <c r="S1346" s="18" t="b">
        <f>IF(LEFT(C1346,1)="1",1,-1)*SUMIF([1]Budget!V:V,'Budget Worksheet for Pivot Tabl'!K1346,[1]Budget!AC:AC)=P1346</f>
        <v>1</v>
      </c>
    </row>
    <row r="1347" spans="1:19" x14ac:dyDescent="0.25">
      <c r="A1347" t="s">
        <v>16</v>
      </c>
      <c r="B1347" t="s">
        <v>2</v>
      </c>
      <c r="C1347" t="s">
        <v>8</v>
      </c>
      <c r="D1347" t="str">
        <f t="shared" ref="D1347:D1410" si="21">IF(C1347="1 - Revenues","INFLOWS","OUTFLOWS")</f>
        <v>OUTFLOWS</v>
      </c>
      <c r="E1347" t="s">
        <v>116</v>
      </c>
      <c r="F1347" t="s">
        <v>117</v>
      </c>
      <c r="G1347" t="s">
        <v>1912</v>
      </c>
      <c r="H1347" t="s">
        <v>1913</v>
      </c>
      <c r="I1347" t="s">
        <v>325</v>
      </c>
      <c r="J1347" t="s">
        <v>326</v>
      </c>
      <c r="K1347" t="s">
        <v>1927</v>
      </c>
      <c r="L1347" t="s">
        <v>622</v>
      </c>
      <c r="M1347" s="17">
        <f>VLOOKUP($K1347,[1]Budget!$V:$AE,5,0)*IF($C1347="1 - Revenues",1,IF(AND($C1347="5 - Transfers",MID(I1347,15,1)="4"),1,-1))</f>
        <v>0</v>
      </c>
      <c r="N1347" s="17">
        <f>VLOOKUP($K1347,[1]Budget!$V:$AE,6,0)*IF($C1347="1 - Revenues",1,IF(AND($C1347="5 - Transfers",MID(J1347,15,1)="4"),1,-1))</f>
        <v>0</v>
      </c>
      <c r="O1347" s="17">
        <f>IFERROR(IF(RIGHT(LEFT(K1347,15),1)="4",VLOOKUP(K1347,'[1]Budget Worksheet'!A:B,2,0),-1*VLOOKUP(K1347,'[1]Budget Worksheet'!A:B,2,0)),0)</f>
        <v>0</v>
      </c>
      <c r="P1347" s="17">
        <f>VLOOKUP($K1347,[1]Budget!$V:$AE,8,0)*IF($C1347="1 - Revenues",1,IF(AND($C1347="5 - Transfers",MID($K1347,15,1)="4"),1,-1))</f>
        <v>0</v>
      </c>
      <c r="Q1347" s="17">
        <f>VLOOKUP($K1347,[1]Budget!$V:$AE,10,0)*IF($C1347="1 - Revenues",1,IF(AND($C1347="5 - Transfers",MID(K1347,15,1)="4"),1,-1))</f>
        <v>0</v>
      </c>
      <c r="S1347" s="18" t="b">
        <f>IF(LEFT(C1347,1)="1",1,-1)*SUMIF([1]Budget!V:V,'Budget Worksheet for Pivot Tabl'!K1347,[1]Budget!AC:AC)=P1347</f>
        <v>1</v>
      </c>
    </row>
    <row r="1348" spans="1:19" x14ac:dyDescent="0.25">
      <c r="A1348" t="s">
        <v>16</v>
      </c>
      <c r="B1348" t="s">
        <v>2</v>
      </c>
      <c r="C1348" t="s">
        <v>8</v>
      </c>
      <c r="D1348" t="str">
        <f t="shared" si="21"/>
        <v>OUTFLOWS</v>
      </c>
      <c r="E1348" t="s">
        <v>116</v>
      </c>
      <c r="F1348" t="s">
        <v>117</v>
      </c>
      <c r="G1348" t="s">
        <v>1912</v>
      </c>
      <c r="H1348" t="s">
        <v>1913</v>
      </c>
      <c r="I1348" t="s">
        <v>325</v>
      </c>
      <c r="J1348" t="s">
        <v>326</v>
      </c>
      <c r="K1348" t="s">
        <v>1928</v>
      </c>
      <c r="L1348" t="s">
        <v>1020</v>
      </c>
      <c r="M1348" s="17">
        <f>VLOOKUP($K1348,[1]Budget!$V:$AE,5,0)*IF($C1348="1 - Revenues",1,IF(AND($C1348="5 - Transfers",MID(I1348,15,1)="4"),1,-1))</f>
        <v>0</v>
      </c>
      <c r="N1348" s="17">
        <f>VLOOKUP($K1348,[1]Budget!$V:$AE,6,0)*IF($C1348="1 - Revenues",1,IF(AND($C1348="5 - Transfers",MID(J1348,15,1)="4"),1,-1))</f>
        <v>0</v>
      </c>
      <c r="O1348" s="17">
        <f>IFERROR(IF(RIGHT(LEFT(K1348,15),1)="4",VLOOKUP(K1348,'[1]Budget Worksheet'!A:B,2,0),-1*VLOOKUP(K1348,'[1]Budget Worksheet'!A:B,2,0)),0)</f>
        <v>0</v>
      </c>
      <c r="P1348" s="17">
        <f>VLOOKUP($K1348,[1]Budget!$V:$AE,8,0)*IF($C1348="1 - Revenues",1,IF(AND($C1348="5 - Transfers",MID($K1348,15,1)="4"),1,-1))</f>
        <v>0</v>
      </c>
      <c r="Q1348" s="17">
        <f>VLOOKUP($K1348,[1]Budget!$V:$AE,10,0)*IF($C1348="1 - Revenues",1,IF(AND($C1348="5 - Transfers",MID(K1348,15,1)="4"),1,-1))</f>
        <v>0</v>
      </c>
      <c r="S1348" s="18" t="b">
        <f>IF(LEFT(C1348,1)="1",1,-1)*SUMIF([1]Budget!V:V,'Budget Worksheet for Pivot Tabl'!K1348,[1]Budget!AC:AC)=P1348</f>
        <v>1</v>
      </c>
    </row>
    <row r="1349" spans="1:19" x14ac:dyDescent="0.25">
      <c r="A1349" t="s">
        <v>16</v>
      </c>
      <c r="B1349" t="s">
        <v>2</v>
      </c>
      <c r="C1349" t="s">
        <v>8</v>
      </c>
      <c r="D1349" t="str">
        <f t="shared" si="21"/>
        <v>OUTFLOWS</v>
      </c>
      <c r="E1349" t="s">
        <v>116</v>
      </c>
      <c r="F1349" t="s">
        <v>117</v>
      </c>
      <c r="G1349" t="s">
        <v>1912</v>
      </c>
      <c r="H1349" t="s">
        <v>1913</v>
      </c>
      <c r="I1349" t="s">
        <v>325</v>
      </c>
      <c r="J1349" t="s">
        <v>326</v>
      </c>
      <c r="K1349" t="s">
        <v>1929</v>
      </c>
      <c r="L1349" t="s">
        <v>472</v>
      </c>
      <c r="M1349" s="17">
        <f>VLOOKUP($K1349,[1]Budget!$V:$AE,5,0)*IF($C1349="1 - Revenues",1,IF(AND($C1349="5 - Transfers",MID(I1349,15,1)="4"),1,-1))</f>
        <v>0</v>
      </c>
      <c r="N1349" s="17">
        <f>VLOOKUP($K1349,[1]Budget!$V:$AE,6,0)*IF($C1349="1 - Revenues",1,IF(AND($C1349="5 - Transfers",MID(J1349,15,1)="4"),1,-1))</f>
        <v>0</v>
      </c>
      <c r="O1349" s="17">
        <f>IFERROR(IF(RIGHT(LEFT(K1349,15),1)="4",VLOOKUP(K1349,'[1]Budget Worksheet'!A:B,2,0),-1*VLOOKUP(K1349,'[1]Budget Worksheet'!A:B,2,0)),0)</f>
        <v>0</v>
      </c>
      <c r="P1349" s="17">
        <f>VLOOKUP($K1349,[1]Budget!$V:$AE,8,0)*IF($C1349="1 - Revenues",1,IF(AND($C1349="5 - Transfers",MID($K1349,15,1)="4"),1,-1))</f>
        <v>0</v>
      </c>
      <c r="Q1349" s="17">
        <f>VLOOKUP($K1349,[1]Budget!$V:$AE,10,0)*IF($C1349="1 - Revenues",1,IF(AND($C1349="5 - Transfers",MID(K1349,15,1)="4"),1,-1))</f>
        <v>0</v>
      </c>
      <c r="S1349" s="18" t="b">
        <f>IF(LEFT(C1349,1)="1",1,-1)*SUMIF([1]Budget!V:V,'Budget Worksheet for Pivot Tabl'!K1349,[1]Budget!AC:AC)=P1349</f>
        <v>1</v>
      </c>
    </row>
    <row r="1350" spans="1:19" x14ac:dyDescent="0.25">
      <c r="A1350" t="s">
        <v>16</v>
      </c>
      <c r="B1350" t="s">
        <v>2</v>
      </c>
      <c r="C1350" t="s">
        <v>8</v>
      </c>
      <c r="D1350" t="str">
        <f t="shared" si="21"/>
        <v>OUTFLOWS</v>
      </c>
      <c r="E1350" t="s">
        <v>116</v>
      </c>
      <c r="F1350" t="s">
        <v>117</v>
      </c>
      <c r="G1350" t="s">
        <v>1912</v>
      </c>
      <c r="H1350" t="s">
        <v>1913</v>
      </c>
      <c r="I1350" t="s">
        <v>325</v>
      </c>
      <c r="J1350" t="s">
        <v>326</v>
      </c>
      <c r="K1350" t="s">
        <v>1930</v>
      </c>
      <c r="L1350" t="s">
        <v>625</v>
      </c>
      <c r="M1350" s="17">
        <f>VLOOKUP($K1350,[1]Budget!$V:$AE,5,0)*IF($C1350="1 - Revenues",1,IF(AND($C1350="5 - Transfers",MID(I1350,15,1)="4"),1,-1))</f>
        <v>0</v>
      </c>
      <c r="N1350" s="17">
        <f>VLOOKUP($K1350,[1]Budget!$V:$AE,6,0)*IF($C1350="1 - Revenues",1,IF(AND($C1350="5 - Transfers",MID(J1350,15,1)="4"),1,-1))</f>
        <v>0</v>
      </c>
      <c r="O1350" s="17">
        <f>IFERROR(IF(RIGHT(LEFT(K1350,15),1)="4",VLOOKUP(K1350,'[1]Budget Worksheet'!A:B,2,0),-1*VLOOKUP(K1350,'[1]Budget Worksheet'!A:B,2,0)),0)</f>
        <v>0</v>
      </c>
      <c r="P1350" s="17">
        <f>VLOOKUP($K1350,[1]Budget!$V:$AE,8,0)*IF($C1350="1 - Revenues",1,IF(AND($C1350="5 - Transfers",MID($K1350,15,1)="4"),1,-1))</f>
        <v>0</v>
      </c>
      <c r="Q1350" s="17">
        <f>VLOOKUP($K1350,[1]Budget!$V:$AE,10,0)*IF($C1350="1 - Revenues",1,IF(AND($C1350="5 - Transfers",MID(K1350,15,1)="4"),1,-1))</f>
        <v>0</v>
      </c>
      <c r="S1350" s="18" t="b">
        <f>IF(LEFT(C1350,1)="1",1,-1)*SUMIF([1]Budget!V:V,'Budget Worksheet for Pivot Tabl'!K1350,[1]Budget!AC:AC)=P1350</f>
        <v>1</v>
      </c>
    </row>
    <row r="1351" spans="1:19" x14ac:dyDescent="0.25">
      <c r="A1351" t="s">
        <v>16</v>
      </c>
      <c r="B1351" t="s">
        <v>2</v>
      </c>
      <c r="C1351" t="s">
        <v>9</v>
      </c>
      <c r="D1351" t="str">
        <f t="shared" si="21"/>
        <v>OUTFLOWS</v>
      </c>
      <c r="E1351" t="s">
        <v>116</v>
      </c>
      <c r="F1351" t="s">
        <v>117</v>
      </c>
      <c r="G1351" t="s">
        <v>1912</v>
      </c>
      <c r="H1351" t="s">
        <v>1913</v>
      </c>
      <c r="I1351" t="s">
        <v>325</v>
      </c>
      <c r="J1351" t="s">
        <v>326</v>
      </c>
      <c r="K1351" t="s">
        <v>1931</v>
      </c>
      <c r="L1351" t="s">
        <v>476</v>
      </c>
      <c r="M1351" s="17">
        <f>VLOOKUP($K1351,[1]Budget!$V:$AE,5,0)*IF($C1351="1 - Revenues",1,IF(AND($C1351="5 - Transfers",MID(I1351,15,1)="4"),1,-1))</f>
        <v>0</v>
      </c>
      <c r="N1351" s="17">
        <f>VLOOKUP($K1351,[1]Budget!$V:$AE,6,0)*IF($C1351="1 - Revenues",1,IF(AND($C1351="5 - Transfers",MID(J1351,15,1)="4"),1,-1))</f>
        <v>-1000</v>
      </c>
      <c r="O1351" s="17">
        <f>IFERROR(IF(RIGHT(LEFT(K1351,15),1)="4",VLOOKUP(K1351,'[1]Budget Worksheet'!A:B,2,0),-1*VLOOKUP(K1351,'[1]Budget Worksheet'!A:B,2,0)),0)</f>
        <v>0</v>
      </c>
      <c r="P1351" s="17">
        <f>VLOOKUP($K1351,[1]Budget!$V:$AE,8,0)*IF($C1351="1 - Revenues",1,IF(AND($C1351="5 - Transfers",MID($K1351,15,1)="4"),1,-1))</f>
        <v>0</v>
      </c>
      <c r="Q1351" s="17">
        <f>VLOOKUP($K1351,[1]Budget!$V:$AE,10,0)*IF($C1351="1 - Revenues",1,IF(AND($C1351="5 - Transfers",MID(K1351,15,1)="4"),1,-1))</f>
        <v>0</v>
      </c>
      <c r="S1351" s="18" t="b">
        <f>IF(LEFT(C1351,1)="1",1,-1)*SUMIF([1]Budget!V:V,'Budget Worksheet for Pivot Tabl'!K1351,[1]Budget!AC:AC)=P1351</f>
        <v>1</v>
      </c>
    </row>
    <row r="1352" spans="1:19" x14ac:dyDescent="0.25">
      <c r="A1352" t="s">
        <v>16</v>
      </c>
      <c r="B1352" t="s">
        <v>2</v>
      </c>
      <c r="C1352" t="s">
        <v>9</v>
      </c>
      <c r="D1352" t="str">
        <f t="shared" si="21"/>
        <v>OUTFLOWS</v>
      </c>
      <c r="E1352" t="s">
        <v>116</v>
      </c>
      <c r="F1352" t="s">
        <v>117</v>
      </c>
      <c r="G1352" t="s">
        <v>1912</v>
      </c>
      <c r="H1352" t="s">
        <v>1913</v>
      </c>
      <c r="I1352" t="s">
        <v>325</v>
      </c>
      <c r="J1352" t="s">
        <v>326</v>
      </c>
      <c r="K1352" t="s">
        <v>1932</v>
      </c>
      <c r="L1352" t="s">
        <v>482</v>
      </c>
      <c r="M1352" s="17">
        <f>VLOOKUP($K1352,[1]Budget!$V:$AE,5,0)*IF($C1352="1 - Revenues",1,IF(AND($C1352="5 - Transfers",MID(I1352,15,1)="4"),1,-1))</f>
        <v>0</v>
      </c>
      <c r="N1352" s="17">
        <f>VLOOKUP($K1352,[1]Budget!$V:$AE,6,0)*IF($C1352="1 - Revenues",1,IF(AND($C1352="5 - Transfers",MID(J1352,15,1)="4"),1,-1))</f>
        <v>0</v>
      </c>
      <c r="O1352" s="17">
        <f>IFERROR(IF(RIGHT(LEFT(K1352,15),1)="4",VLOOKUP(K1352,'[1]Budget Worksheet'!A:B,2,0),-1*VLOOKUP(K1352,'[1]Budget Worksheet'!A:B,2,0)),0)</f>
        <v>0</v>
      </c>
      <c r="P1352" s="17">
        <f>VLOOKUP($K1352,[1]Budget!$V:$AE,8,0)*IF($C1352="1 - Revenues",1,IF(AND($C1352="5 - Transfers",MID($K1352,15,1)="4"),1,-1))</f>
        <v>0</v>
      </c>
      <c r="Q1352" s="17">
        <f>VLOOKUP($K1352,[1]Budget!$V:$AE,10,0)*IF($C1352="1 - Revenues",1,IF(AND($C1352="5 - Transfers",MID(K1352,15,1)="4"),1,-1))</f>
        <v>0</v>
      </c>
      <c r="S1352" s="18" t="b">
        <f>IF(LEFT(C1352,1)="1",1,-1)*SUMIF([1]Budget!V:V,'Budget Worksheet for Pivot Tabl'!K1352,[1]Budget!AC:AC)=P1352</f>
        <v>1</v>
      </c>
    </row>
    <row r="1353" spans="1:19" x14ac:dyDescent="0.25">
      <c r="A1353" t="s">
        <v>16</v>
      </c>
      <c r="B1353" t="s">
        <v>2</v>
      </c>
      <c r="C1353" t="s">
        <v>9</v>
      </c>
      <c r="D1353" t="str">
        <f t="shared" si="21"/>
        <v>OUTFLOWS</v>
      </c>
      <c r="E1353" t="s">
        <v>116</v>
      </c>
      <c r="F1353" t="s">
        <v>117</v>
      </c>
      <c r="G1353" t="s">
        <v>1912</v>
      </c>
      <c r="H1353" t="s">
        <v>1913</v>
      </c>
      <c r="I1353" t="s">
        <v>325</v>
      </c>
      <c r="J1353" t="s">
        <v>326</v>
      </c>
      <c r="K1353" t="s">
        <v>1933</v>
      </c>
      <c r="L1353" t="s">
        <v>633</v>
      </c>
      <c r="M1353" s="17">
        <f>VLOOKUP($K1353,[1]Budget!$V:$AE,5,0)*IF($C1353="1 - Revenues",1,IF(AND($C1353="5 - Transfers",MID(I1353,15,1)="4"),1,-1))</f>
        <v>0</v>
      </c>
      <c r="N1353" s="17">
        <f>VLOOKUP($K1353,[1]Budget!$V:$AE,6,0)*IF($C1353="1 - Revenues",1,IF(AND($C1353="5 - Transfers",MID(J1353,15,1)="4"),1,-1))</f>
        <v>0</v>
      </c>
      <c r="O1353" s="17">
        <f>IFERROR(IF(RIGHT(LEFT(K1353,15),1)="4",VLOOKUP(K1353,'[1]Budget Worksheet'!A:B,2,0),-1*VLOOKUP(K1353,'[1]Budget Worksheet'!A:B,2,0)),0)</f>
        <v>0</v>
      </c>
      <c r="P1353" s="17">
        <f>VLOOKUP($K1353,[1]Budget!$V:$AE,8,0)*IF($C1353="1 - Revenues",1,IF(AND($C1353="5 - Transfers",MID($K1353,15,1)="4"),1,-1))</f>
        <v>0</v>
      </c>
      <c r="Q1353" s="17">
        <f>VLOOKUP($K1353,[1]Budget!$V:$AE,10,0)*IF($C1353="1 - Revenues",1,IF(AND($C1353="5 - Transfers",MID(K1353,15,1)="4"),1,-1))</f>
        <v>0</v>
      </c>
      <c r="S1353" s="18" t="b">
        <f>IF(LEFT(C1353,1)="1",1,-1)*SUMIF([1]Budget!V:V,'Budget Worksheet for Pivot Tabl'!K1353,[1]Budget!AC:AC)=P1353</f>
        <v>1</v>
      </c>
    </row>
    <row r="1354" spans="1:19" x14ac:dyDescent="0.25">
      <c r="A1354" t="s">
        <v>16</v>
      </c>
      <c r="B1354" t="s">
        <v>2</v>
      </c>
      <c r="C1354" t="s">
        <v>9</v>
      </c>
      <c r="D1354" t="str">
        <f t="shared" si="21"/>
        <v>OUTFLOWS</v>
      </c>
      <c r="E1354" t="s">
        <v>116</v>
      </c>
      <c r="F1354" t="s">
        <v>117</v>
      </c>
      <c r="G1354" t="s">
        <v>1912</v>
      </c>
      <c r="H1354" t="s">
        <v>1913</v>
      </c>
      <c r="I1354" t="s">
        <v>325</v>
      </c>
      <c r="J1354" t="s">
        <v>326</v>
      </c>
      <c r="K1354" t="s">
        <v>1934</v>
      </c>
      <c r="L1354" t="s">
        <v>640</v>
      </c>
      <c r="M1354" s="17">
        <f>VLOOKUP($K1354,[1]Budget!$V:$AE,5,0)*IF($C1354="1 - Revenues",1,IF(AND($C1354="5 - Transfers",MID(I1354,15,1)="4"),1,-1))</f>
        <v>0</v>
      </c>
      <c r="N1354" s="17">
        <f>VLOOKUP($K1354,[1]Budget!$V:$AE,6,0)*IF($C1354="1 - Revenues",1,IF(AND($C1354="5 - Transfers",MID(J1354,15,1)="4"),1,-1))</f>
        <v>0</v>
      </c>
      <c r="O1354" s="17">
        <f>IFERROR(IF(RIGHT(LEFT(K1354,15),1)="4",VLOOKUP(K1354,'[1]Budget Worksheet'!A:B,2,0),-1*VLOOKUP(K1354,'[1]Budget Worksheet'!A:B,2,0)),0)</f>
        <v>0</v>
      </c>
      <c r="P1354" s="17">
        <f>VLOOKUP($K1354,[1]Budget!$V:$AE,8,0)*IF($C1354="1 - Revenues",1,IF(AND($C1354="5 - Transfers",MID($K1354,15,1)="4"),1,-1))</f>
        <v>0</v>
      </c>
      <c r="Q1354" s="17">
        <f>VLOOKUP($K1354,[1]Budget!$V:$AE,10,0)*IF($C1354="1 - Revenues",1,IF(AND($C1354="5 - Transfers",MID(K1354,15,1)="4"),1,-1))</f>
        <v>0</v>
      </c>
      <c r="S1354" s="18" t="b">
        <f>IF(LEFT(C1354,1)="1",1,-1)*SUMIF([1]Budget!V:V,'Budget Worksheet for Pivot Tabl'!K1354,[1]Budget!AC:AC)=P1354</f>
        <v>1</v>
      </c>
    </row>
    <row r="1355" spans="1:19" x14ac:dyDescent="0.25">
      <c r="A1355" t="s">
        <v>16</v>
      </c>
      <c r="B1355" t="s">
        <v>2</v>
      </c>
      <c r="C1355" t="s">
        <v>9</v>
      </c>
      <c r="D1355" t="str">
        <f t="shared" si="21"/>
        <v>OUTFLOWS</v>
      </c>
      <c r="E1355" t="s">
        <v>116</v>
      </c>
      <c r="F1355" t="s">
        <v>117</v>
      </c>
      <c r="G1355" t="s">
        <v>1912</v>
      </c>
      <c r="H1355" t="s">
        <v>1913</v>
      </c>
      <c r="I1355" t="s">
        <v>325</v>
      </c>
      <c r="J1355" t="s">
        <v>326</v>
      </c>
      <c r="K1355" t="s">
        <v>1935</v>
      </c>
      <c r="L1355" t="s">
        <v>1610</v>
      </c>
      <c r="M1355" s="17">
        <f>VLOOKUP($K1355,[1]Budget!$V:$AE,5,0)*IF($C1355="1 - Revenues",1,IF(AND($C1355="5 - Transfers",MID(I1355,15,1)="4"),1,-1))</f>
        <v>0</v>
      </c>
      <c r="N1355" s="17">
        <f>VLOOKUP($K1355,[1]Budget!$V:$AE,6,0)*IF($C1355="1 - Revenues",1,IF(AND($C1355="5 - Transfers",MID(J1355,15,1)="4"),1,-1))</f>
        <v>0</v>
      </c>
      <c r="O1355" s="17">
        <f>IFERROR(IF(RIGHT(LEFT(K1355,15),1)="4",VLOOKUP(K1355,'[1]Budget Worksheet'!A:B,2,0),-1*VLOOKUP(K1355,'[1]Budget Worksheet'!A:B,2,0)),0)</f>
        <v>0</v>
      </c>
      <c r="P1355" s="17">
        <f>VLOOKUP($K1355,[1]Budget!$V:$AE,8,0)*IF($C1355="1 - Revenues",1,IF(AND($C1355="5 - Transfers",MID($K1355,15,1)="4"),1,-1))</f>
        <v>0</v>
      </c>
      <c r="Q1355" s="17">
        <f>VLOOKUP($K1355,[1]Budget!$V:$AE,10,0)*IF($C1355="1 - Revenues",1,IF(AND($C1355="5 - Transfers",MID(K1355,15,1)="4"),1,-1))</f>
        <v>0</v>
      </c>
      <c r="S1355" s="18" t="b">
        <f>IF(LEFT(C1355,1)="1",1,-1)*SUMIF([1]Budget!V:V,'Budget Worksheet for Pivot Tabl'!K1355,[1]Budget!AC:AC)=P1355</f>
        <v>1</v>
      </c>
    </row>
    <row r="1356" spans="1:19" x14ac:dyDescent="0.25">
      <c r="A1356" t="s">
        <v>16</v>
      </c>
      <c r="B1356" t="s">
        <v>2</v>
      </c>
      <c r="C1356" t="s">
        <v>9</v>
      </c>
      <c r="D1356" t="str">
        <f t="shared" si="21"/>
        <v>OUTFLOWS</v>
      </c>
      <c r="E1356" t="s">
        <v>116</v>
      </c>
      <c r="F1356" t="s">
        <v>117</v>
      </c>
      <c r="G1356" t="s">
        <v>1912</v>
      </c>
      <c r="H1356" t="s">
        <v>1913</v>
      </c>
      <c r="I1356" t="s">
        <v>325</v>
      </c>
      <c r="J1356" t="s">
        <v>326</v>
      </c>
      <c r="K1356" t="s">
        <v>1936</v>
      </c>
      <c r="L1356" t="s">
        <v>1039</v>
      </c>
      <c r="M1356" s="17">
        <f>VLOOKUP($K1356,[1]Budget!$V:$AE,5,0)*IF($C1356="1 - Revenues",1,IF(AND($C1356="5 - Transfers",MID(I1356,15,1)="4"),1,-1))</f>
        <v>0</v>
      </c>
      <c r="N1356" s="17">
        <f>VLOOKUP($K1356,[1]Budget!$V:$AE,6,0)*IF($C1356="1 - Revenues",1,IF(AND($C1356="5 - Transfers",MID(J1356,15,1)="4"),1,-1))</f>
        <v>0</v>
      </c>
      <c r="O1356" s="17">
        <f>IFERROR(IF(RIGHT(LEFT(K1356,15),1)="4",VLOOKUP(K1356,'[1]Budget Worksheet'!A:B,2,0),-1*VLOOKUP(K1356,'[1]Budget Worksheet'!A:B,2,0)),0)</f>
        <v>0</v>
      </c>
      <c r="P1356" s="17">
        <f>VLOOKUP($K1356,[1]Budget!$V:$AE,8,0)*IF($C1356="1 - Revenues",1,IF(AND($C1356="5 - Transfers",MID($K1356,15,1)="4"),1,-1))</f>
        <v>0</v>
      </c>
      <c r="Q1356" s="17">
        <f>VLOOKUP($K1356,[1]Budget!$V:$AE,10,0)*IF($C1356="1 - Revenues",1,IF(AND($C1356="5 - Transfers",MID(K1356,15,1)="4"),1,-1))</f>
        <v>0</v>
      </c>
      <c r="S1356" s="18" t="b">
        <f>IF(LEFT(C1356,1)="1",1,-1)*SUMIF([1]Budget!V:V,'Budget Worksheet for Pivot Tabl'!K1356,[1]Budget!AC:AC)=P1356</f>
        <v>1</v>
      </c>
    </row>
    <row r="1357" spans="1:19" x14ac:dyDescent="0.25">
      <c r="A1357" t="s">
        <v>16</v>
      </c>
      <c r="B1357" t="s">
        <v>2</v>
      </c>
      <c r="C1357" t="s">
        <v>9</v>
      </c>
      <c r="D1357" t="str">
        <f t="shared" si="21"/>
        <v>OUTFLOWS</v>
      </c>
      <c r="E1357" t="s">
        <v>116</v>
      </c>
      <c r="F1357" t="s">
        <v>117</v>
      </c>
      <c r="G1357" t="s">
        <v>1912</v>
      </c>
      <c r="H1357" t="s">
        <v>1913</v>
      </c>
      <c r="I1357" t="s">
        <v>325</v>
      </c>
      <c r="J1357" t="s">
        <v>326</v>
      </c>
      <c r="K1357" t="s">
        <v>1937</v>
      </c>
      <c r="L1357" t="s">
        <v>1938</v>
      </c>
      <c r="M1357" s="17">
        <f>VLOOKUP($K1357,[1]Budget!$V:$AE,5,0)*IF($C1357="1 - Revenues",1,IF(AND($C1357="5 - Transfers",MID(I1357,15,1)="4"),1,-1))</f>
        <v>0</v>
      </c>
      <c r="N1357" s="17">
        <f>VLOOKUP($K1357,[1]Budget!$V:$AE,6,0)*IF($C1357="1 - Revenues",1,IF(AND($C1357="5 - Transfers",MID(J1357,15,1)="4"),1,-1))</f>
        <v>0</v>
      </c>
      <c r="O1357" s="17">
        <f>IFERROR(IF(RIGHT(LEFT(K1357,15),1)="4",VLOOKUP(K1357,'[1]Budget Worksheet'!A:B,2,0),-1*VLOOKUP(K1357,'[1]Budget Worksheet'!A:B,2,0)),0)</f>
        <v>0</v>
      </c>
      <c r="P1357" s="17">
        <f>VLOOKUP($K1357,[1]Budget!$V:$AE,8,0)*IF($C1357="1 - Revenues",1,IF(AND($C1357="5 - Transfers",MID($K1357,15,1)="4"),1,-1))</f>
        <v>0</v>
      </c>
      <c r="Q1357" s="17">
        <f>VLOOKUP($K1357,[1]Budget!$V:$AE,10,0)*IF($C1357="1 - Revenues",1,IF(AND($C1357="5 - Transfers",MID(K1357,15,1)="4"),1,-1))</f>
        <v>0</v>
      </c>
      <c r="S1357" s="18" t="b">
        <f>IF(LEFT(C1357,1)="1",1,-1)*SUMIF([1]Budget!V:V,'Budget Worksheet for Pivot Tabl'!K1357,[1]Budget!AC:AC)=P1357</f>
        <v>1</v>
      </c>
    </row>
    <row r="1358" spans="1:19" x14ac:dyDescent="0.25">
      <c r="A1358" t="s">
        <v>16</v>
      </c>
      <c r="B1358" t="s">
        <v>2</v>
      </c>
      <c r="C1358" t="s">
        <v>9</v>
      </c>
      <c r="D1358" t="str">
        <f t="shared" si="21"/>
        <v>OUTFLOWS</v>
      </c>
      <c r="E1358" t="s">
        <v>116</v>
      </c>
      <c r="F1358" t="s">
        <v>117</v>
      </c>
      <c r="G1358" t="s">
        <v>1912</v>
      </c>
      <c r="H1358" t="s">
        <v>1913</v>
      </c>
      <c r="I1358" t="s">
        <v>325</v>
      </c>
      <c r="J1358" t="s">
        <v>326</v>
      </c>
      <c r="K1358" t="s">
        <v>1939</v>
      </c>
      <c r="L1358" t="s">
        <v>1058</v>
      </c>
      <c r="M1358" s="17">
        <f>VLOOKUP($K1358,[1]Budget!$V:$AE,5,0)*IF($C1358="1 - Revenues",1,IF(AND($C1358="5 - Transfers",MID(I1358,15,1)="4"),1,-1))</f>
        <v>0</v>
      </c>
      <c r="N1358" s="17">
        <f>VLOOKUP($K1358,[1]Budget!$V:$AE,6,0)*IF($C1358="1 - Revenues",1,IF(AND($C1358="5 - Transfers",MID(J1358,15,1)="4"),1,-1))</f>
        <v>0</v>
      </c>
      <c r="O1358" s="17">
        <f>IFERROR(IF(RIGHT(LEFT(K1358,15),1)="4",VLOOKUP(K1358,'[1]Budget Worksheet'!A:B,2,0),-1*VLOOKUP(K1358,'[1]Budget Worksheet'!A:B,2,0)),0)</f>
        <v>0</v>
      </c>
      <c r="P1358" s="17">
        <f>VLOOKUP($K1358,[1]Budget!$V:$AE,8,0)*IF($C1358="1 - Revenues",1,IF(AND($C1358="5 - Transfers",MID($K1358,15,1)="4"),1,-1))</f>
        <v>0</v>
      </c>
      <c r="Q1358" s="17">
        <f>VLOOKUP($K1358,[1]Budget!$V:$AE,10,0)*IF($C1358="1 - Revenues",1,IF(AND($C1358="5 - Transfers",MID(K1358,15,1)="4"),1,-1))</f>
        <v>0</v>
      </c>
      <c r="S1358" s="18" t="b">
        <f>IF(LEFT(C1358,1)="1",1,-1)*SUMIF([1]Budget!V:V,'Budget Worksheet for Pivot Tabl'!K1358,[1]Budget!AC:AC)=P1358</f>
        <v>1</v>
      </c>
    </row>
    <row r="1359" spans="1:19" x14ac:dyDescent="0.25">
      <c r="A1359" t="s">
        <v>16</v>
      </c>
      <c r="B1359" t="s">
        <v>2</v>
      </c>
      <c r="C1359" t="s">
        <v>9</v>
      </c>
      <c r="D1359" t="str">
        <f t="shared" si="21"/>
        <v>OUTFLOWS</v>
      </c>
      <c r="E1359" t="s">
        <v>116</v>
      </c>
      <c r="F1359" t="s">
        <v>117</v>
      </c>
      <c r="G1359" t="s">
        <v>1912</v>
      </c>
      <c r="H1359" t="s">
        <v>1913</v>
      </c>
      <c r="I1359" t="s">
        <v>325</v>
      </c>
      <c r="J1359" t="s">
        <v>326</v>
      </c>
      <c r="K1359" t="s">
        <v>1940</v>
      </c>
      <c r="L1359" t="s">
        <v>653</v>
      </c>
      <c r="M1359" s="17">
        <f>VLOOKUP($K1359,[1]Budget!$V:$AE,5,0)*IF($C1359="1 - Revenues",1,IF(AND($C1359="5 - Transfers",MID(I1359,15,1)="4"),1,-1))</f>
        <v>0</v>
      </c>
      <c r="N1359" s="17">
        <f>VLOOKUP($K1359,[1]Budget!$V:$AE,6,0)*IF($C1359="1 - Revenues",1,IF(AND($C1359="5 - Transfers",MID(J1359,15,1)="4"),1,-1))</f>
        <v>0</v>
      </c>
      <c r="O1359" s="17">
        <f>IFERROR(IF(RIGHT(LEFT(K1359,15),1)="4",VLOOKUP(K1359,'[1]Budget Worksheet'!A:B,2,0),-1*VLOOKUP(K1359,'[1]Budget Worksheet'!A:B,2,0)),0)</f>
        <v>0</v>
      </c>
      <c r="P1359" s="17">
        <f>VLOOKUP($K1359,[1]Budget!$V:$AE,8,0)*IF($C1359="1 - Revenues",1,IF(AND($C1359="5 - Transfers",MID($K1359,15,1)="4"),1,-1))</f>
        <v>0</v>
      </c>
      <c r="Q1359" s="17">
        <f>VLOOKUP($K1359,[1]Budget!$V:$AE,10,0)*IF($C1359="1 - Revenues",1,IF(AND($C1359="5 - Transfers",MID(K1359,15,1)="4"),1,-1))</f>
        <v>0</v>
      </c>
      <c r="S1359" s="18" t="b">
        <f>IF(LEFT(C1359,1)="1",1,-1)*SUMIF([1]Budget!V:V,'Budget Worksheet for Pivot Tabl'!K1359,[1]Budget!AC:AC)=P1359</f>
        <v>1</v>
      </c>
    </row>
    <row r="1360" spans="1:19" x14ac:dyDescent="0.25">
      <c r="A1360" t="s">
        <v>16</v>
      </c>
      <c r="B1360" t="s">
        <v>2</v>
      </c>
      <c r="C1360" t="s">
        <v>8</v>
      </c>
      <c r="D1360" t="str">
        <f t="shared" si="21"/>
        <v>OUTFLOWS</v>
      </c>
      <c r="E1360" t="s">
        <v>116</v>
      </c>
      <c r="F1360" t="s">
        <v>117</v>
      </c>
      <c r="G1360" t="s">
        <v>1912</v>
      </c>
      <c r="H1360" t="s">
        <v>1913</v>
      </c>
      <c r="I1360" t="s">
        <v>59</v>
      </c>
      <c r="J1360" t="s">
        <v>1941</v>
      </c>
      <c r="K1360" t="s">
        <v>1942</v>
      </c>
      <c r="L1360" t="s">
        <v>590</v>
      </c>
      <c r="M1360" s="17">
        <f>VLOOKUP($K1360,[1]Budget!$V:$AE,5,0)*IF($C1360="1 - Revenues",1,IF(AND($C1360="5 - Transfers",MID(I1360,15,1)="4"),1,-1))</f>
        <v>-150000</v>
      </c>
      <c r="N1360" s="17">
        <f>VLOOKUP($K1360,[1]Budget!$V:$AE,6,0)*IF($C1360="1 - Revenues",1,IF(AND($C1360="5 - Transfers",MID(J1360,15,1)="4"),1,-1))</f>
        <v>0</v>
      </c>
      <c r="O1360" s="17">
        <f>IFERROR(IF(RIGHT(LEFT(K1360,15),1)="4",VLOOKUP(K1360,'[1]Budget Worksheet'!A:B,2,0),-1*VLOOKUP(K1360,'[1]Budget Worksheet'!A:B,2,0)),0)</f>
        <v>0</v>
      </c>
      <c r="P1360" s="17">
        <f>VLOOKUP($K1360,[1]Budget!$V:$AE,8,0)*IF($C1360="1 - Revenues",1,IF(AND($C1360="5 - Transfers",MID($K1360,15,1)="4"),1,-1))</f>
        <v>0</v>
      </c>
      <c r="Q1360" s="17">
        <f>VLOOKUP($K1360,[1]Budget!$V:$AE,10,0)*IF($C1360="1 - Revenues",1,IF(AND($C1360="5 - Transfers",MID(K1360,15,1)="4"),1,-1))</f>
        <v>0</v>
      </c>
      <c r="S1360" s="18" t="b">
        <f>IF(LEFT(C1360,1)="1",1,-1)*SUMIF([1]Budget!V:V,'Budget Worksheet for Pivot Tabl'!K1360,[1]Budget!AC:AC)=P1360</f>
        <v>1</v>
      </c>
    </row>
    <row r="1361" spans="1:19" x14ac:dyDescent="0.25">
      <c r="A1361" t="s">
        <v>16</v>
      </c>
      <c r="B1361" t="s">
        <v>2</v>
      </c>
      <c r="C1361" t="s">
        <v>8</v>
      </c>
      <c r="D1361" t="str">
        <f t="shared" si="21"/>
        <v>OUTFLOWS</v>
      </c>
      <c r="E1361" t="s">
        <v>116</v>
      </c>
      <c r="F1361" t="s">
        <v>117</v>
      </c>
      <c r="G1361" t="s">
        <v>1912</v>
      </c>
      <c r="H1361" t="s">
        <v>1913</v>
      </c>
      <c r="I1361" t="s">
        <v>59</v>
      </c>
      <c r="J1361" t="s">
        <v>1941</v>
      </c>
      <c r="K1361" t="s">
        <v>1943</v>
      </c>
      <c r="L1361" t="s">
        <v>593</v>
      </c>
      <c r="M1361" s="17">
        <f>VLOOKUP($K1361,[1]Budget!$V:$AE,5,0)*IF($C1361="1 - Revenues",1,IF(AND($C1361="5 - Transfers",MID(I1361,15,1)="4"),1,-1))</f>
        <v>0</v>
      </c>
      <c r="N1361" s="17">
        <f>VLOOKUP($K1361,[1]Budget!$V:$AE,6,0)*IF($C1361="1 - Revenues",1,IF(AND($C1361="5 - Transfers",MID(J1361,15,1)="4"),1,-1))</f>
        <v>0</v>
      </c>
      <c r="O1361" s="17">
        <f>IFERROR(IF(RIGHT(LEFT(K1361,15),1)="4",VLOOKUP(K1361,'[1]Budget Worksheet'!A:B,2,0),-1*VLOOKUP(K1361,'[1]Budget Worksheet'!A:B,2,0)),0)</f>
        <v>0</v>
      </c>
      <c r="P1361" s="17">
        <f>VLOOKUP($K1361,[1]Budget!$V:$AE,8,0)*IF($C1361="1 - Revenues",1,IF(AND($C1361="5 - Transfers",MID($K1361,15,1)="4"),1,-1))</f>
        <v>0</v>
      </c>
      <c r="Q1361" s="17">
        <f>VLOOKUP($K1361,[1]Budget!$V:$AE,10,0)*IF($C1361="1 - Revenues",1,IF(AND($C1361="5 - Transfers",MID(K1361,15,1)="4"),1,-1))</f>
        <v>0</v>
      </c>
      <c r="S1361" s="18" t="b">
        <f>IF(LEFT(C1361,1)="1",1,-1)*SUMIF([1]Budget!V:V,'Budget Worksheet for Pivot Tabl'!K1361,[1]Budget!AC:AC)=P1361</f>
        <v>1</v>
      </c>
    </row>
    <row r="1362" spans="1:19" x14ac:dyDescent="0.25">
      <c r="A1362" t="s">
        <v>16</v>
      </c>
      <c r="B1362" t="s">
        <v>2</v>
      </c>
      <c r="C1362" t="s">
        <v>8</v>
      </c>
      <c r="D1362" t="str">
        <f t="shared" si="21"/>
        <v>OUTFLOWS</v>
      </c>
      <c r="E1362" t="s">
        <v>116</v>
      </c>
      <c r="F1362" t="s">
        <v>117</v>
      </c>
      <c r="G1362" t="s">
        <v>1912</v>
      </c>
      <c r="H1362" t="s">
        <v>1913</v>
      </c>
      <c r="I1362" t="s">
        <v>59</v>
      </c>
      <c r="J1362" t="s">
        <v>1941</v>
      </c>
      <c r="K1362" t="s">
        <v>1944</v>
      </c>
      <c r="L1362" t="s">
        <v>595</v>
      </c>
      <c r="M1362" s="17">
        <f>VLOOKUP($K1362,[1]Budget!$V:$AE,5,0)*IF($C1362="1 - Revenues",1,IF(AND($C1362="5 - Transfers",MID(I1362,15,1)="4"),1,-1))</f>
        <v>0</v>
      </c>
      <c r="N1362" s="17">
        <f>VLOOKUP($K1362,[1]Budget!$V:$AE,6,0)*IF($C1362="1 - Revenues",1,IF(AND($C1362="5 - Transfers",MID(J1362,15,1)="4"),1,-1))</f>
        <v>0</v>
      </c>
      <c r="O1362" s="17">
        <f>IFERROR(IF(RIGHT(LEFT(K1362,15),1)="4",VLOOKUP(K1362,'[1]Budget Worksheet'!A:B,2,0),-1*VLOOKUP(K1362,'[1]Budget Worksheet'!A:B,2,0)),0)</f>
        <v>0</v>
      </c>
      <c r="P1362" s="17">
        <f>VLOOKUP($K1362,[1]Budget!$V:$AE,8,0)*IF($C1362="1 - Revenues",1,IF(AND($C1362="5 - Transfers",MID($K1362,15,1)="4"),1,-1))</f>
        <v>0</v>
      </c>
      <c r="Q1362" s="17">
        <f>VLOOKUP($K1362,[1]Budget!$V:$AE,10,0)*IF($C1362="1 - Revenues",1,IF(AND($C1362="5 - Transfers",MID(K1362,15,1)="4"),1,-1))</f>
        <v>0</v>
      </c>
      <c r="S1362" s="18" t="b">
        <f>IF(LEFT(C1362,1)="1",1,-1)*SUMIF([1]Budget!V:V,'Budget Worksheet for Pivot Tabl'!K1362,[1]Budget!AC:AC)=P1362</f>
        <v>1</v>
      </c>
    </row>
    <row r="1363" spans="1:19" x14ac:dyDescent="0.25">
      <c r="A1363" t="s">
        <v>16</v>
      </c>
      <c r="B1363" t="s">
        <v>2</v>
      </c>
      <c r="C1363" t="s">
        <v>8</v>
      </c>
      <c r="D1363" t="str">
        <f t="shared" si="21"/>
        <v>OUTFLOWS</v>
      </c>
      <c r="E1363" t="s">
        <v>116</v>
      </c>
      <c r="F1363" t="s">
        <v>117</v>
      </c>
      <c r="G1363" t="s">
        <v>1912</v>
      </c>
      <c r="H1363" t="s">
        <v>1913</v>
      </c>
      <c r="I1363" t="s">
        <v>59</v>
      </c>
      <c r="J1363" t="s">
        <v>1941</v>
      </c>
      <c r="K1363" t="s">
        <v>1945</v>
      </c>
      <c r="L1363" t="s">
        <v>599</v>
      </c>
      <c r="M1363" s="17">
        <f>VLOOKUP($K1363,[1]Budget!$V:$AE,5,0)*IF($C1363="1 - Revenues",1,IF(AND($C1363="5 - Transfers",MID(I1363,15,1)="4"),1,-1))</f>
        <v>-1000</v>
      </c>
      <c r="N1363" s="17">
        <f>VLOOKUP($K1363,[1]Budget!$V:$AE,6,0)*IF($C1363="1 - Revenues",1,IF(AND($C1363="5 - Transfers",MID(J1363,15,1)="4"),1,-1))</f>
        <v>0</v>
      </c>
      <c r="O1363" s="17">
        <f>IFERROR(IF(RIGHT(LEFT(K1363,15),1)="4",VLOOKUP(K1363,'[1]Budget Worksheet'!A:B,2,0),-1*VLOOKUP(K1363,'[1]Budget Worksheet'!A:B,2,0)),0)</f>
        <v>0</v>
      </c>
      <c r="P1363" s="17">
        <f>VLOOKUP($K1363,[1]Budget!$V:$AE,8,0)*IF($C1363="1 - Revenues",1,IF(AND($C1363="5 - Transfers",MID($K1363,15,1)="4"),1,-1))</f>
        <v>0</v>
      </c>
      <c r="Q1363" s="17">
        <f>VLOOKUP($K1363,[1]Budget!$V:$AE,10,0)*IF($C1363="1 - Revenues",1,IF(AND($C1363="5 - Transfers",MID(K1363,15,1)="4"),1,-1))</f>
        <v>0</v>
      </c>
      <c r="S1363" s="18" t="b">
        <f>IF(LEFT(C1363,1)="1",1,-1)*SUMIF([1]Budget!V:V,'Budget Worksheet for Pivot Tabl'!K1363,[1]Budget!AC:AC)=P1363</f>
        <v>1</v>
      </c>
    </row>
    <row r="1364" spans="1:19" x14ac:dyDescent="0.25">
      <c r="A1364" t="s">
        <v>16</v>
      </c>
      <c r="B1364" t="s">
        <v>2</v>
      </c>
      <c r="C1364" t="s">
        <v>8</v>
      </c>
      <c r="D1364" t="str">
        <f t="shared" si="21"/>
        <v>OUTFLOWS</v>
      </c>
      <c r="E1364" t="s">
        <v>116</v>
      </c>
      <c r="F1364" t="s">
        <v>117</v>
      </c>
      <c r="G1364" t="s">
        <v>1912</v>
      </c>
      <c r="H1364" t="s">
        <v>1913</v>
      </c>
      <c r="I1364" t="s">
        <v>59</v>
      </c>
      <c r="J1364" t="s">
        <v>1941</v>
      </c>
      <c r="K1364" t="s">
        <v>1946</v>
      </c>
      <c r="L1364" t="s">
        <v>601</v>
      </c>
      <c r="M1364" s="17">
        <f>VLOOKUP($K1364,[1]Budget!$V:$AE,5,0)*IF($C1364="1 - Revenues",1,IF(AND($C1364="5 - Transfers",MID(I1364,15,1)="4"),1,-1))</f>
        <v>0</v>
      </c>
      <c r="N1364" s="17">
        <f>VLOOKUP($K1364,[1]Budget!$V:$AE,6,0)*IF($C1364="1 - Revenues",1,IF(AND($C1364="5 - Transfers",MID(J1364,15,1)="4"),1,-1))</f>
        <v>0</v>
      </c>
      <c r="O1364" s="17">
        <f>IFERROR(IF(RIGHT(LEFT(K1364,15),1)="4",VLOOKUP(K1364,'[1]Budget Worksheet'!A:B,2,0),-1*VLOOKUP(K1364,'[1]Budget Worksheet'!A:B,2,0)),0)</f>
        <v>0</v>
      </c>
      <c r="P1364" s="17">
        <f>VLOOKUP($K1364,[1]Budget!$V:$AE,8,0)*IF($C1364="1 - Revenues",1,IF(AND($C1364="5 - Transfers",MID($K1364,15,1)="4"),1,-1))</f>
        <v>0</v>
      </c>
      <c r="Q1364" s="17">
        <f>VLOOKUP($K1364,[1]Budget!$V:$AE,10,0)*IF($C1364="1 - Revenues",1,IF(AND($C1364="5 - Transfers",MID(K1364,15,1)="4"),1,-1))</f>
        <v>0</v>
      </c>
      <c r="S1364" s="18" t="b">
        <f>IF(LEFT(C1364,1)="1",1,-1)*SUMIF([1]Budget!V:V,'Budget Worksheet for Pivot Tabl'!K1364,[1]Budget!AC:AC)=P1364</f>
        <v>1</v>
      </c>
    </row>
    <row r="1365" spans="1:19" x14ac:dyDescent="0.25">
      <c r="A1365" t="s">
        <v>16</v>
      </c>
      <c r="B1365" t="s">
        <v>2</v>
      </c>
      <c r="C1365" t="s">
        <v>8</v>
      </c>
      <c r="D1365" t="str">
        <f t="shared" si="21"/>
        <v>OUTFLOWS</v>
      </c>
      <c r="E1365" t="s">
        <v>116</v>
      </c>
      <c r="F1365" t="s">
        <v>117</v>
      </c>
      <c r="G1365" t="s">
        <v>1912</v>
      </c>
      <c r="H1365" t="s">
        <v>1913</v>
      </c>
      <c r="I1365" t="s">
        <v>59</v>
      </c>
      <c r="J1365" t="s">
        <v>1941</v>
      </c>
      <c r="K1365" t="s">
        <v>1947</v>
      </c>
      <c r="L1365" t="s">
        <v>1084</v>
      </c>
      <c r="M1365" s="17">
        <f>VLOOKUP($K1365,[1]Budget!$V:$AE,5,0)*IF($C1365="1 - Revenues",1,IF(AND($C1365="5 - Transfers",MID(I1365,15,1)="4"),1,-1))</f>
        <v>0</v>
      </c>
      <c r="N1365" s="17">
        <f>VLOOKUP($K1365,[1]Budget!$V:$AE,6,0)*IF($C1365="1 - Revenues",1,IF(AND($C1365="5 - Transfers",MID(J1365,15,1)="4"),1,-1))</f>
        <v>0</v>
      </c>
      <c r="O1365" s="17">
        <f>IFERROR(IF(RIGHT(LEFT(K1365,15),1)="4",VLOOKUP(K1365,'[1]Budget Worksheet'!A:B,2,0),-1*VLOOKUP(K1365,'[1]Budget Worksheet'!A:B,2,0)),0)</f>
        <v>0</v>
      </c>
      <c r="P1365" s="17">
        <f>VLOOKUP($K1365,[1]Budget!$V:$AE,8,0)*IF($C1365="1 - Revenues",1,IF(AND($C1365="5 - Transfers",MID($K1365,15,1)="4"),1,-1))</f>
        <v>0</v>
      </c>
      <c r="Q1365" s="17">
        <f>VLOOKUP($K1365,[1]Budget!$V:$AE,10,0)*IF($C1365="1 - Revenues",1,IF(AND($C1365="5 - Transfers",MID(K1365,15,1)="4"),1,-1))</f>
        <v>0</v>
      </c>
      <c r="S1365" s="18" t="b">
        <f>IF(LEFT(C1365,1)="1",1,-1)*SUMIF([1]Budget!V:V,'Budget Worksheet for Pivot Tabl'!K1365,[1]Budget!AC:AC)=P1365</f>
        <v>1</v>
      </c>
    </row>
    <row r="1366" spans="1:19" x14ac:dyDescent="0.25">
      <c r="A1366" t="s">
        <v>16</v>
      </c>
      <c r="B1366" t="s">
        <v>2</v>
      </c>
      <c r="C1366" t="s">
        <v>8</v>
      </c>
      <c r="D1366" t="str">
        <f t="shared" si="21"/>
        <v>OUTFLOWS</v>
      </c>
      <c r="E1366" t="s">
        <v>116</v>
      </c>
      <c r="F1366" t="s">
        <v>117</v>
      </c>
      <c r="G1366" t="s">
        <v>1912</v>
      </c>
      <c r="H1366" t="s">
        <v>1913</v>
      </c>
      <c r="I1366" t="s">
        <v>59</v>
      </c>
      <c r="J1366" t="s">
        <v>1941</v>
      </c>
      <c r="K1366" t="s">
        <v>1948</v>
      </c>
      <c r="L1366" t="s">
        <v>470</v>
      </c>
      <c r="M1366" s="17">
        <f>VLOOKUP($K1366,[1]Budget!$V:$AE,5,0)*IF($C1366="1 - Revenues",1,IF(AND($C1366="5 - Transfers",MID(I1366,15,1)="4"),1,-1))</f>
        <v>-29000</v>
      </c>
      <c r="N1366" s="17">
        <f>VLOOKUP($K1366,[1]Budget!$V:$AE,6,0)*IF($C1366="1 - Revenues",1,IF(AND($C1366="5 - Transfers",MID(J1366,15,1)="4"),1,-1))</f>
        <v>0</v>
      </c>
      <c r="O1366" s="17">
        <f>IFERROR(IF(RIGHT(LEFT(K1366,15),1)="4",VLOOKUP(K1366,'[1]Budget Worksheet'!A:B,2,0),-1*VLOOKUP(K1366,'[1]Budget Worksheet'!A:B,2,0)),0)</f>
        <v>0</v>
      </c>
      <c r="P1366" s="17">
        <f>VLOOKUP($K1366,[1]Budget!$V:$AE,8,0)*IF($C1366="1 - Revenues",1,IF(AND($C1366="5 - Transfers",MID($K1366,15,1)="4"),1,-1))</f>
        <v>0</v>
      </c>
      <c r="Q1366" s="17">
        <f>VLOOKUP($K1366,[1]Budget!$V:$AE,10,0)*IF($C1366="1 - Revenues",1,IF(AND($C1366="5 - Transfers",MID(K1366,15,1)="4"),1,-1))</f>
        <v>0</v>
      </c>
      <c r="S1366" s="18" t="b">
        <f>IF(LEFT(C1366,1)="1",1,-1)*SUMIF([1]Budget!V:V,'Budget Worksheet for Pivot Tabl'!K1366,[1]Budget!AC:AC)=P1366</f>
        <v>1</v>
      </c>
    </row>
    <row r="1367" spans="1:19" x14ac:dyDescent="0.25">
      <c r="A1367" t="s">
        <v>16</v>
      </c>
      <c r="B1367" t="s">
        <v>2</v>
      </c>
      <c r="C1367" t="s">
        <v>8</v>
      </c>
      <c r="D1367" t="str">
        <f t="shared" si="21"/>
        <v>OUTFLOWS</v>
      </c>
      <c r="E1367" t="s">
        <v>116</v>
      </c>
      <c r="F1367" t="s">
        <v>117</v>
      </c>
      <c r="G1367" t="s">
        <v>1912</v>
      </c>
      <c r="H1367" t="s">
        <v>1913</v>
      </c>
      <c r="I1367" t="s">
        <v>59</v>
      </c>
      <c r="J1367" t="s">
        <v>1941</v>
      </c>
      <c r="K1367" t="s">
        <v>1949</v>
      </c>
      <c r="L1367" t="s">
        <v>606</v>
      </c>
      <c r="M1367" s="17">
        <f>VLOOKUP($K1367,[1]Budget!$V:$AE,5,0)*IF($C1367="1 - Revenues",1,IF(AND($C1367="5 - Transfers",MID(I1367,15,1)="4"),1,-1))</f>
        <v>-15000</v>
      </c>
      <c r="N1367" s="17">
        <f>VLOOKUP($K1367,[1]Budget!$V:$AE,6,0)*IF($C1367="1 - Revenues",1,IF(AND($C1367="5 - Transfers",MID(J1367,15,1)="4"),1,-1))</f>
        <v>0</v>
      </c>
      <c r="O1367" s="17">
        <f>IFERROR(IF(RIGHT(LEFT(K1367,15),1)="4",VLOOKUP(K1367,'[1]Budget Worksheet'!A:B,2,0),-1*VLOOKUP(K1367,'[1]Budget Worksheet'!A:B,2,0)),0)</f>
        <v>0</v>
      </c>
      <c r="P1367" s="17">
        <f>VLOOKUP($K1367,[1]Budget!$V:$AE,8,0)*IF($C1367="1 - Revenues",1,IF(AND($C1367="5 - Transfers",MID($K1367,15,1)="4"),1,-1))</f>
        <v>0</v>
      </c>
      <c r="Q1367" s="17">
        <f>VLOOKUP($K1367,[1]Budget!$V:$AE,10,0)*IF($C1367="1 - Revenues",1,IF(AND($C1367="5 - Transfers",MID(K1367,15,1)="4"),1,-1))</f>
        <v>0</v>
      </c>
      <c r="S1367" s="18" t="b">
        <f>IF(LEFT(C1367,1)="1",1,-1)*SUMIF([1]Budget!V:V,'Budget Worksheet for Pivot Tabl'!K1367,[1]Budget!AC:AC)=P1367</f>
        <v>1</v>
      </c>
    </row>
    <row r="1368" spans="1:19" x14ac:dyDescent="0.25">
      <c r="A1368" t="s">
        <v>16</v>
      </c>
      <c r="B1368" t="s">
        <v>2</v>
      </c>
      <c r="C1368" t="s">
        <v>8</v>
      </c>
      <c r="D1368" t="str">
        <f t="shared" si="21"/>
        <v>OUTFLOWS</v>
      </c>
      <c r="E1368" t="s">
        <v>116</v>
      </c>
      <c r="F1368" t="s">
        <v>117</v>
      </c>
      <c r="G1368" t="s">
        <v>1912</v>
      </c>
      <c r="H1368" t="s">
        <v>1913</v>
      </c>
      <c r="I1368" t="s">
        <v>59</v>
      </c>
      <c r="J1368" t="s">
        <v>1941</v>
      </c>
      <c r="K1368" t="s">
        <v>1950</v>
      </c>
      <c r="L1368" t="s">
        <v>608</v>
      </c>
      <c r="M1368" s="17">
        <f>VLOOKUP($K1368,[1]Budget!$V:$AE,5,0)*IF($C1368="1 - Revenues",1,IF(AND($C1368="5 - Transfers",MID(I1368,15,1)="4"),1,-1))</f>
        <v>-37000</v>
      </c>
      <c r="N1368" s="17">
        <f>VLOOKUP($K1368,[1]Budget!$V:$AE,6,0)*IF($C1368="1 - Revenues",1,IF(AND($C1368="5 - Transfers",MID(J1368,15,1)="4"),1,-1))</f>
        <v>0</v>
      </c>
      <c r="O1368" s="17">
        <f>IFERROR(IF(RIGHT(LEFT(K1368,15),1)="4",VLOOKUP(K1368,'[1]Budget Worksheet'!A:B,2,0),-1*VLOOKUP(K1368,'[1]Budget Worksheet'!A:B,2,0)),0)</f>
        <v>0</v>
      </c>
      <c r="P1368" s="17">
        <f>VLOOKUP($K1368,[1]Budget!$V:$AE,8,0)*IF($C1368="1 - Revenues",1,IF(AND($C1368="5 - Transfers",MID($K1368,15,1)="4"),1,-1))</f>
        <v>0</v>
      </c>
      <c r="Q1368" s="17">
        <f>VLOOKUP($K1368,[1]Budget!$V:$AE,10,0)*IF($C1368="1 - Revenues",1,IF(AND($C1368="5 - Transfers",MID(K1368,15,1)="4"),1,-1))</f>
        <v>0</v>
      </c>
      <c r="S1368" s="18" t="b">
        <f>IF(LEFT(C1368,1)="1",1,-1)*SUMIF([1]Budget!V:V,'Budget Worksheet for Pivot Tabl'!K1368,[1]Budget!AC:AC)=P1368</f>
        <v>1</v>
      </c>
    </row>
    <row r="1369" spans="1:19" x14ac:dyDescent="0.25">
      <c r="A1369" t="s">
        <v>16</v>
      </c>
      <c r="B1369" t="s">
        <v>2</v>
      </c>
      <c r="C1369" t="s">
        <v>8</v>
      </c>
      <c r="D1369" t="str">
        <f t="shared" si="21"/>
        <v>OUTFLOWS</v>
      </c>
      <c r="E1369" t="s">
        <v>116</v>
      </c>
      <c r="F1369" t="s">
        <v>117</v>
      </c>
      <c r="G1369" t="s">
        <v>1912</v>
      </c>
      <c r="H1369" t="s">
        <v>1913</v>
      </c>
      <c r="I1369" t="s">
        <v>59</v>
      </c>
      <c r="J1369" t="s">
        <v>1941</v>
      </c>
      <c r="K1369" t="s">
        <v>1951</v>
      </c>
      <c r="L1369" t="s">
        <v>610</v>
      </c>
      <c r="M1369" s="17">
        <f>VLOOKUP($K1369,[1]Budget!$V:$AE,5,0)*IF($C1369="1 - Revenues",1,IF(AND($C1369="5 - Transfers",MID(I1369,15,1)="4"),1,-1))</f>
        <v>-3000</v>
      </c>
      <c r="N1369" s="17">
        <f>VLOOKUP($K1369,[1]Budget!$V:$AE,6,0)*IF($C1369="1 - Revenues",1,IF(AND($C1369="5 - Transfers",MID(J1369,15,1)="4"),1,-1))</f>
        <v>0</v>
      </c>
      <c r="O1369" s="17">
        <f>IFERROR(IF(RIGHT(LEFT(K1369,15),1)="4",VLOOKUP(K1369,'[1]Budget Worksheet'!A:B,2,0),-1*VLOOKUP(K1369,'[1]Budget Worksheet'!A:B,2,0)),0)</f>
        <v>0</v>
      </c>
      <c r="P1369" s="17">
        <f>VLOOKUP($K1369,[1]Budget!$V:$AE,8,0)*IF($C1369="1 - Revenues",1,IF(AND($C1369="5 - Transfers",MID($K1369,15,1)="4"),1,-1))</f>
        <v>0</v>
      </c>
      <c r="Q1369" s="17">
        <f>VLOOKUP($K1369,[1]Budget!$V:$AE,10,0)*IF($C1369="1 - Revenues",1,IF(AND($C1369="5 - Transfers",MID(K1369,15,1)="4"),1,-1))</f>
        <v>0</v>
      </c>
      <c r="S1369" s="18" t="b">
        <f>IF(LEFT(C1369,1)="1",1,-1)*SUMIF([1]Budget!V:V,'Budget Worksheet for Pivot Tabl'!K1369,[1]Budget!AC:AC)=P1369</f>
        <v>1</v>
      </c>
    </row>
    <row r="1370" spans="1:19" x14ac:dyDescent="0.25">
      <c r="A1370" t="s">
        <v>16</v>
      </c>
      <c r="B1370" t="s">
        <v>2</v>
      </c>
      <c r="C1370" t="s">
        <v>8</v>
      </c>
      <c r="D1370" t="str">
        <f t="shared" si="21"/>
        <v>OUTFLOWS</v>
      </c>
      <c r="E1370" t="s">
        <v>116</v>
      </c>
      <c r="F1370" t="s">
        <v>117</v>
      </c>
      <c r="G1370" t="s">
        <v>1912</v>
      </c>
      <c r="H1370" t="s">
        <v>1913</v>
      </c>
      <c r="I1370" t="s">
        <v>59</v>
      </c>
      <c r="J1370" t="s">
        <v>1941</v>
      </c>
      <c r="K1370" t="s">
        <v>1952</v>
      </c>
      <c r="L1370" t="s">
        <v>612</v>
      </c>
      <c r="M1370" s="17">
        <f>VLOOKUP($K1370,[1]Budget!$V:$AE,5,0)*IF($C1370="1 - Revenues",1,IF(AND($C1370="5 - Transfers",MID(I1370,15,1)="4"),1,-1))</f>
        <v>-1000</v>
      </c>
      <c r="N1370" s="17">
        <f>VLOOKUP($K1370,[1]Budget!$V:$AE,6,0)*IF($C1370="1 - Revenues",1,IF(AND($C1370="5 - Transfers",MID(J1370,15,1)="4"),1,-1))</f>
        <v>0</v>
      </c>
      <c r="O1370" s="17">
        <f>IFERROR(IF(RIGHT(LEFT(K1370,15),1)="4",VLOOKUP(K1370,'[1]Budget Worksheet'!A:B,2,0),-1*VLOOKUP(K1370,'[1]Budget Worksheet'!A:B,2,0)),0)</f>
        <v>0</v>
      </c>
      <c r="P1370" s="17">
        <f>VLOOKUP($K1370,[1]Budget!$V:$AE,8,0)*IF($C1370="1 - Revenues",1,IF(AND($C1370="5 - Transfers",MID($K1370,15,1)="4"),1,-1))</f>
        <v>0</v>
      </c>
      <c r="Q1370" s="17">
        <f>VLOOKUP($K1370,[1]Budget!$V:$AE,10,0)*IF($C1370="1 - Revenues",1,IF(AND($C1370="5 - Transfers",MID(K1370,15,1)="4"),1,-1))</f>
        <v>0</v>
      </c>
      <c r="S1370" s="18" t="b">
        <f>IF(LEFT(C1370,1)="1",1,-1)*SUMIF([1]Budget!V:V,'Budget Worksheet for Pivot Tabl'!K1370,[1]Budget!AC:AC)=P1370</f>
        <v>1</v>
      </c>
    </row>
    <row r="1371" spans="1:19" x14ac:dyDescent="0.25">
      <c r="A1371" t="s">
        <v>16</v>
      </c>
      <c r="B1371" t="s">
        <v>2</v>
      </c>
      <c r="C1371" t="s">
        <v>8</v>
      </c>
      <c r="D1371" t="str">
        <f t="shared" si="21"/>
        <v>OUTFLOWS</v>
      </c>
      <c r="E1371" t="s">
        <v>116</v>
      </c>
      <c r="F1371" t="s">
        <v>117</v>
      </c>
      <c r="G1371" t="s">
        <v>1912</v>
      </c>
      <c r="H1371" t="s">
        <v>1913</v>
      </c>
      <c r="I1371" t="s">
        <v>59</v>
      </c>
      <c r="J1371" t="s">
        <v>1941</v>
      </c>
      <c r="K1371" t="s">
        <v>1953</v>
      </c>
      <c r="L1371" t="s">
        <v>614</v>
      </c>
      <c r="M1371" s="17">
        <f>VLOOKUP($K1371,[1]Budget!$V:$AE,5,0)*IF($C1371="1 - Revenues",1,IF(AND($C1371="5 - Transfers",MID(I1371,15,1)="4"),1,-1))</f>
        <v>0</v>
      </c>
      <c r="N1371" s="17">
        <f>VLOOKUP($K1371,[1]Budget!$V:$AE,6,0)*IF($C1371="1 - Revenues",1,IF(AND($C1371="5 - Transfers",MID(J1371,15,1)="4"),1,-1))</f>
        <v>0</v>
      </c>
      <c r="O1371" s="17">
        <f>IFERROR(IF(RIGHT(LEFT(K1371,15),1)="4",VLOOKUP(K1371,'[1]Budget Worksheet'!A:B,2,0),-1*VLOOKUP(K1371,'[1]Budget Worksheet'!A:B,2,0)),0)</f>
        <v>0</v>
      </c>
      <c r="P1371" s="17">
        <f>VLOOKUP($K1371,[1]Budget!$V:$AE,8,0)*IF($C1371="1 - Revenues",1,IF(AND($C1371="5 - Transfers",MID($K1371,15,1)="4"),1,-1))</f>
        <v>0</v>
      </c>
      <c r="Q1371" s="17">
        <f>VLOOKUP($K1371,[1]Budget!$V:$AE,10,0)*IF($C1371="1 - Revenues",1,IF(AND($C1371="5 - Transfers",MID(K1371,15,1)="4"),1,-1))</f>
        <v>0</v>
      </c>
      <c r="S1371" s="18" t="b">
        <f>IF(LEFT(C1371,1)="1",1,-1)*SUMIF([1]Budget!V:V,'Budget Worksheet for Pivot Tabl'!K1371,[1]Budget!AC:AC)=P1371</f>
        <v>1</v>
      </c>
    </row>
    <row r="1372" spans="1:19" x14ac:dyDescent="0.25">
      <c r="A1372" t="s">
        <v>16</v>
      </c>
      <c r="B1372" t="s">
        <v>2</v>
      </c>
      <c r="C1372" t="s">
        <v>8</v>
      </c>
      <c r="D1372" t="str">
        <f t="shared" si="21"/>
        <v>OUTFLOWS</v>
      </c>
      <c r="E1372" t="s">
        <v>116</v>
      </c>
      <c r="F1372" t="s">
        <v>117</v>
      </c>
      <c r="G1372" t="s">
        <v>1912</v>
      </c>
      <c r="H1372" t="s">
        <v>1913</v>
      </c>
      <c r="I1372" t="s">
        <v>59</v>
      </c>
      <c r="J1372" t="s">
        <v>1941</v>
      </c>
      <c r="K1372" t="s">
        <v>1954</v>
      </c>
      <c r="L1372" t="s">
        <v>616</v>
      </c>
      <c r="M1372" s="17">
        <f>VLOOKUP($K1372,[1]Budget!$V:$AE,5,0)*IF($C1372="1 - Revenues",1,IF(AND($C1372="5 - Transfers",MID(I1372,15,1)="4"),1,-1))</f>
        <v>0</v>
      </c>
      <c r="N1372" s="17">
        <f>VLOOKUP($K1372,[1]Budget!$V:$AE,6,0)*IF($C1372="1 - Revenues",1,IF(AND($C1372="5 - Transfers",MID(J1372,15,1)="4"),1,-1))</f>
        <v>0</v>
      </c>
      <c r="O1372" s="17">
        <f>IFERROR(IF(RIGHT(LEFT(K1372,15),1)="4",VLOOKUP(K1372,'[1]Budget Worksheet'!A:B,2,0),-1*VLOOKUP(K1372,'[1]Budget Worksheet'!A:B,2,0)),0)</f>
        <v>0</v>
      </c>
      <c r="P1372" s="17">
        <f>VLOOKUP($K1372,[1]Budget!$V:$AE,8,0)*IF($C1372="1 - Revenues",1,IF(AND($C1372="5 - Transfers",MID($K1372,15,1)="4"),1,-1))</f>
        <v>0</v>
      </c>
      <c r="Q1372" s="17">
        <f>VLOOKUP($K1372,[1]Budget!$V:$AE,10,0)*IF($C1372="1 - Revenues",1,IF(AND($C1372="5 - Transfers",MID(K1372,15,1)="4"),1,-1))</f>
        <v>0</v>
      </c>
      <c r="S1372" s="18" t="b">
        <f>IF(LEFT(C1372,1)="1",1,-1)*SUMIF([1]Budget!V:V,'Budget Worksheet for Pivot Tabl'!K1372,[1]Budget!AC:AC)=P1372</f>
        <v>1</v>
      </c>
    </row>
    <row r="1373" spans="1:19" x14ac:dyDescent="0.25">
      <c r="A1373" t="s">
        <v>16</v>
      </c>
      <c r="B1373" t="s">
        <v>2</v>
      </c>
      <c r="C1373" t="s">
        <v>8</v>
      </c>
      <c r="D1373" t="str">
        <f t="shared" si="21"/>
        <v>OUTFLOWS</v>
      </c>
      <c r="E1373" t="s">
        <v>116</v>
      </c>
      <c r="F1373" t="s">
        <v>117</v>
      </c>
      <c r="G1373" t="s">
        <v>1912</v>
      </c>
      <c r="H1373" t="s">
        <v>1913</v>
      </c>
      <c r="I1373" t="s">
        <v>59</v>
      </c>
      <c r="J1373" t="s">
        <v>1941</v>
      </c>
      <c r="K1373" t="s">
        <v>1955</v>
      </c>
      <c r="L1373" t="s">
        <v>618</v>
      </c>
      <c r="M1373" s="17">
        <f>VLOOKUP($K1373,[1]Budget!$V:$AE,5,0)*IF($C1373="1 - Revenues",1,IF(AND($C1373="5 - Transfers",MID(I1373,15,1)="4"),1,-1))</f>
        <v>-1000</v>
      </c>
      <c r="N1373" s="17">
        <f>VLOOKUP($K1373,[1]Budget!$V:$AE,6,0)*IF($C1373="1 - Revenues",1,IF(AND($C1373="5 - Transfers",MID(J1373,15,1)="4"),1,-1))</f>
        <v>0</v>
      </c>
      <c r="O1373" s="17">
        <f>IFERROR(IF(RIGHT(LEFT(K1373,15),1)="4",VLOOKUP(K1373,'[1]Budget Worksheet'!A:B,2,0),-1*VLOOKUP(K1373,'[1]Budget Worksheet'!A:B,2,0)),0)</f>
        <v>0</v>
      </c>
      <c r="P1373" s="17">
        <f>VLOOKUP($K1373,[1]Budget!$V:$AE,8,0)*IF($C1373="1 - Revenues",1,IF(AND($C1373="5 - Transfers",MID($K1373,15,1)="4"),1,-1))</f>
        <v>0</v>
      </c>
      <c r="Q1373" s="17">
        <f>VLOOKUP($K1373,[1]Budget!$V:$AE,10,0)*IF($C1373="1 - Revenues",1,IF(AND($C1373="5 - Transfers",MID(K1373,15,1)="4"),1,-1))</f>
        <v>0</v>
      </c>
      <c r="S1373" s="18" t="b">
        <f>IF(LEFT(C1373,1)="1",1,-1)*SUMIF([1]Budget!V:V,'Budget Worksheet for Pivot Tabl'!K1373,[1]Budget!AC:AC)=P1373</f>
        <v>1</v>
      </c>
    </row>
    <row r="1374" spans="1:19" x14ac:dyDescent="0.25">
      <c r="A1374" t="s">
        <v>16</v>
      </c>
      <c r="B1374" t="s">
        <v>2</v>
      </c>
      <c r="C1374" t="s">
        <v>8</v>
      </c>
      <c r="D1374" t="str">
        <f t="shared" si="21"/>
        <v>OUTFLOWS</v>
      </c>
      <c r="E1374" t="s">
        <v>116</v>
      </c>
      <c r="F1374" t="s">
        <v>117</v>
      </c>
      <c r="G1374" t="s">
        <v>1912</v>
      </c>
      <c r="H1374" t="s">
        <v>1913</v>
      </c>
      <c r="I1374" t="s">
        <v>59</v>
      </c>
      <c r="J1374" t="s">
        <v>1941</v>
      </c>
      <c r="K1374" t="s">
        <v>1956</v>
      </c>
      <c r="L1374" t="s">
        <v>620</v>
      </c>
      <c r="M1374" s="17">
        <f>VLOOKUP($K1374,[1]Budget!$V:$AE,5,0)*IF($C1374="1 - Revenues",1,IF(AND($C1374="5 - Transfers",MID(I1374,15,1)="4"),1,-1))</f>
        <v>-3000</v>
      </c>
      <c r="N1374" s="17">
        <f>VLOOKUP($K1374,[1]Budget!$V:$AE,6,0)*IF($C1374="1 - Revenues",1,IF(AND($C1374="5 - Transfers",MID(J1374,15,1)="4"),1,-1))</f>
        <v>0</v>
      </c>
      <c r="O1374" s="17">
        <f>IFERROR(IF(RIGHT(LEFT(K1374,15),1)="4",VLOOKUP(K1374,'[1]Budget Worksheet'!A:B,2,0),-1*VLOOKUP(K1374,'[1]Budget Worksheet'!A:B,2,0)),0)</f>
        <v>0</v>
      </c>
      <c r="P1374" s="17">
        <f>VLOOKUP($K1374,[1]Budget!$V:$AE,8,0)*IF($C1374="1 - Revenues",1,IF(AND($C1374="5 - Transfers",MID($K1374,15,1)="4"),1,-1))</f>
        <v>0</v>
      </c>
      <c r="Q1374" s="17">
        <f>VLOOKUP($K1374,[1]Budget!$V:$AE,10,0)*IF($C1374="1 - Revenues",1,IF(AND($C1374="5 - Transfers",MID(K1374,15,1)="4"),1,-1))</f>
        <v>0</v>
      </c>
      <c r="S1374" s="18" t="b">
        <f>IF(LEFT(C1374,1)="1",1,-1)*SUMIF([1]Budget!V:V,'Budget Worksheet for Pivot Tabl'!K1374,[1]Budget!AC:AC)=P1374</f>
        <v>1</v>
      </c>
    </row>
    <row r="1375" spans="1:19" x14ac:dyDescent="0.25">
      <c r="A1375" t="s">
        <v>16</v>
      </c>
      <c r="B1375" t="s">
        <v>2</v>
      </c>
      <c r="C1375" t="s">
        <v>8</v>
      </c>
      <c r="D1375" t="str">
        <f t="shared" si="21"/>
        <v>OUTFLOWS</v>
      </c>
      <c r="E1375" t="s">
        <v>116</v>
      </c>
      <c r="F1375" t="s">
        <v>117</v>
      </c>
      <c r="G1375" t="s">
        <v>1912</v>
      </c>
      <c r="H1375" t="s">
        <v>1913</v>
      </c>
      <c r="I1375" t="s">
        <v>59</v>
      </c>
      <c r="J1375" t="s">
        <v>1941</v>
      </c>
      <c r="K1375" t="s">
        <v>1957</v>
      </c>
      <c r="L1375" t="s">
        <v>1020</v>
      </c>
      <c r="M1375" s="17">
        <f>VLOOKUP($K1375,[1]Budget!$V:$AE,5,0)*IF($C1375="1 - Revenues",1,IF(AND($C1375="5 - Transfers",MID(I1375,15,1)="4"),1,-1))</f>
        <v>-1000</v>
      </c>
      <c r="N1375" s="17">
        <f>VLOOKUP($K1375,[1]Budget!$V:$AE,6,0)*IF($C1375="1 - Revenues",1,IF(AND($C1375="5 - Transfers",MID(J1375,15,1)="4"),1,-1))</f>
        <v>0</v>
      </c>
      <c r="O1375" s="17">
        <f>IFERROR(IF(RIGHT(LEFT(K1375,15),1)="4",VLOOKUP(K1375,'[1]Budget Worksheet'!A:B,2,0),-1*VLOOKUP(K1375,'[1]Budget Worksheet'!A:B,2,0)),0)</f>
        <v>0</v>
      </c>
      <c r="P1375" s="17">
        <f>VLOOKUP($K1375,[1]Budget!$V:$AE,8,0)*IF($C1375="1 - Revenues",1,IF(AND($C1375="5 - Transfers",MID($K1375,15,1)="4"),1,-1))</f>
        <v>0</v>
      </c>
      <c r="Q1375" s="17">
        <f>VLOOKUP($K1375,[1]Budget!$V:$AE,10,0)*IF($C1375="1 - Revenues",1,IF(AND($C1375="5 - Transfers",MID(K1375,15,1)="4"),1,-1))</f>
        <v>0</v>
      </c>
      <c r="S1375" s="18" t="b">
        <f>IF(LEFT(C1375,1)="1",1,-1)*SUMIF([1]Budget!V:V,'Budget Worksheet for Pivot Tabl'!K1375,[1]Budget!AC:AC)=P1375</f>
        <v>1</v>
      </c>
    </row>
    <row r="1376" spans="1:19" x14ac:dyDescent="0.25">
      <c r="A1376" t="s">
        <v>16</v>
      </c>
      <c r="B1376" t="s">
        <v>2</v>
      </c>
      <c r="C1376" t="s">
        <v>8</v>
      </c>
      <c r="D1376" t="str">
        <f t="shared" si="21"/>
        <v>OUTFLOWS</v>
      </c>
      <c r="E1376" t="s">
        <v>116</v>
      </c>
      <c r="F1376" t="s">
        <v>117</v>
      </c>
      <c r="G1376" t="s">
        <v>1912</v>
      </c>
      <c r="H1376" t="s">
        <v>1913</v>
      </c>
      <c r="I1376" t="s">
        <v>59</v>
      </c>
      <c r="J1376" t="s">
        <v>1941</v>
      </c>
      <c r="K1376" t="s">
        <v>1958</v>
      </c>
      <c r="L1376" t="s">
        <v>472</v>
      </c>
      <c r="M1376" s="17">
        <f>VLOOKUP($K1376,[1]Budget!$V:$AE,5,0)*IF($C1376="1 - Revenues",1,IF(AND($C1376="5 - Transfers",MID(I1376,15,1)="4"),1,-1))</f>
        <v>-2000</v>
      </c>
      <c r="N1376" s="17">
        <f>VLOOKUP($K1376,[1]Budget!$V:$AE,6,0)*IF($C1376="1 - Revenues",1,IF(AND($C1376="5 - Transfers",MID(J1376,15,1)="4"),1,-1))</f>
        <v>0</v>
      </c>
      <c r="O1376" s="17">
        <f>IFERROR(IF(RIGHT(LEFT(K1376,15),1)="4",VLOOKUP(K1376,'[1]Budget Worksheet'!A:B,2,0),-1*VLOOKUP(K1376,'[1]Budget Worksheet'!A:B,2,0)),0)</f>
        <v>0</v>
      </c>
      <c r="P1376" s="17">
        <f>VLOOKUP($K1376,[1]Budget!$V:$AE,8,0)*IF($C1376="1 - Revenues",1,IF(AND($C1376="5 - Transfers",MID($K1376,15,1)="4"),1,-1))</f>
        <v>0</v>
      </c>
      <c r="Q1376" s="17">
        <f>VLOOKUP($K1376,[1]Budget!$V:$AE,10,0)*IF($C1376="1 - Revenues",1,IF(AND($C1376="5 - Transfers",MID(K1376,15,1)="4"),1,-1))</f>
        <v>0</v>
      </c>
      <c r="S1376" s="18" t="b">
        <f>IF(LEFT(C1376,1)="1",1,-1)*SUMIF([1]Budget!V:V,'Budget Worksheet for Pivot Tabl'!K1376,[1]Budget!AC:AC)=P1376</f>
        <v>1</v>
      </c>
    </row>
    <row r="1377" spans="1:19" x14ac:dyDescent="0.25">
      <c r="A1377" t="s">
        <v>16</v>
      </c>
      <c r="B1377" t="s">
        <v>2</v>
      </c>
      <c r="C1377" t="s">
        <v>8</v>
      </c>
      <c r="D1377" t="str">
        <f t="shared" si="21"/>
        <v>OUTFLOWS</v>
      </c>
      <c r="E1377" t="s">
        <v>116</v>
      </c>
      <c r="F1377" t="s">
        <v>117</v>
      </c>
      <c r="G1377" t="s">
        <v>1912</v>
      </c>
      <c r="H1377" t="s">
        <v>1913</v>
      </c>
      <c r="I1377" t="s">
        <v>59</v>
      </c>
      <c r="J1377" t="s">
        <v>1941</v>
      </c>
      <c r="K1377" t="s">
        <v>1959</v>
      </c>
      <c r="L1377" t="s">
        <v>625</v>
      </c>
      <c r="M1377" s="17">
        <f>VLOOKUP($K1377,[1]Budget!$V:$AE,5,0)*IF($C1377="1 - Revenues",1,IF(AND($C1377="5 - Transfers",MID(I1377,15,1)="4"),1,-1))</f>
        <v>0</v>
      </c>
      <c r="N1377" s="17">
        <f>VLOOKUP($K1377,[1]Budget!$V:$AE,6,0)*IF($C1377="1 - Revenues",1,IF(AND($C1377="5 - Transfers",MID(J1377,15,1)="4"),1,-1))</f>
        <v>0</v>
      </c>
      <c r="O1377" s="17">
        <f>IFERROR(IF(RIGHT(LEFT(K1377,15),1)="4",VLOOKUP(K1377,'[1]Budget Worksheet'!A:B,2,0),-1*VLOOKUP(K1377,'[1]Budget Worksheet'!A:B,2,0)),0)</f>
        <v>0</v>
      </c>
      <c r="P1377" s="17">
        <f>VLOOKUP($K1377,[1]Budget!$V:$AE,8,0)*IF($C1377="1 - Revenues",1,IF(AND($C1377="5 - Transfers",MID($K1377,15,1)="4"),1,-1))</f>
        <v>0</v>
      </c>
      <c r="Q1377" s="17">
        <f>VLOOKUP($K1377,[1]Budget!$V:$AE,10,0)*IF($C1377="1 - Revenues",1,IF(AND($C1377="5 - Transfers",MID(K1377,15,1)="4"),1,-1))</f>
        <v>0</v>
      </c>
      <c r="S1377" s="18" t="b">
        <f>IF(LEFT(C1377,1)="1",1,-1)*SUMIF([1]Budget!V:V,'Budget Worksheet for Pivot Tabl'!K1377,[1]Budget!AC:AC)=P1377</f>
        <v>1</v>
      </c>
    </row>
    <row r="1378" spans="1:19" x14ac:dyDescent="0.25">
      <c r="A1378" t="s">
        <v>16</v>
      </c>
      <c r="B1378" t="s">
        <v>2</v>
      </c>
      <c r="C1378" t="s">
        <v>8</v>
      </c>
      <c r="D1378" t="str">
        <f t="shared" si="21"/>
        <v>OUTFLOWS</v>
      </c>
      <c r="E1378" t="s">
        <v>116</v>
      </c>
      <c r="F1378" t="s">
        <v>117</v>
      </c>
      <c r="G1378" t="s">
        <v>1912</v>
      </c>
      <c r="H1378" t="s">
        <v>1913</v>
      </c>
      <c r="I1378" t="s">
        <v>59</v>
      </c>
      <c r="J1378" t="s">
        <v>1941</v>
      </c>
      <c r="K1378" t="s">
        <v>1960</v>
      </c>
      <c r="L1378" t="s">
        <v>627</v>
      </c>
      <c r="M1378" s="17">
        <f>VLOOKUP($K1378,[1]Budget!$V:$AE,5,0)*IF($C1378="1 - Revenues",1,IF(AND($C1378="5 - Transfers",MID(I1378,15,1)="4"),1,-1))</f>
        <v>0</v>
      </c>
      <c r="N1378" s="17">
        <f>VLOOKUP($K1378,[1]Budget!$V:$AE,6,0)*IF($C1378="1 - Revenues",1,IF(AND($C1378="5 - Transfers",MID(J1378,15,1)="4"),1,-1))</f>
        <v>0</v>
      </c>
      <c r="O1378" s="17">
        <f>IFERROR(IF(RIGHT(LEFT(K1378,15),1)="4",VLOOKUP(K1378,'[1]Budget Worksheet'!A:B,2,0),-1*VLOOKUP(K1378,'[1]Budget Worksheet'!A:B,2,0)),0)</f>
        <v>0</v>
      </c>
      <c r="P1378" s="17">
        <f>VLOOKUP($K1378,[1]Budget!$V:$AE,8,0)*IF($C1378="1 - Revenues",1,IF(AND($C1378="5 - Transfers",MID($K1378,15,1)="4"),1,-1))</f>
        <v>0</v>
      </c>
      <c r="Q1378" s="17">
        <f>VLOOKUP($K1378,[1]Budget!$V:$AE,10,0)*IF($C1378="1 - Revenues",1,IF(AND($C1378="5 - Transfers",MID(K1378,15,1)="4"),1,-1))</f>
        <v>0</v>
      </c>
      <c r="S1378" s="18" t="b">
        <f>IF(LEFT(C1378,1)="1",1,-1)*SUMIF([1]Budget!V:V,'Budget Worksheet for Pivot Tabl'!K1378,[1]Budget!AC:AC)=P1378</f>
        <v>1</v>
      </c>
    </row>
    <row r="1379" spans="1:19" x14ac:dyDescent="0.25">
      <c r="A1379" t="s">
        <v>16</v>
      </c>
      <c r="B1379" t="s">
        <v>2</v>
      </c>
      <c r="C1379" t="s">
        <v>8</v>
      </c>
      <c r="D1379" t="str">
        <f t="shared" si="21"/>
        <v>OUTFLOWS</v>
      </c>
      <c r="E1379" t="s">
        <v>116</v>
      </c>
      <c r="F1379" t="s">
        <v>117</v>
      </c>
      <c r="G1379" t="s">
        <v>1912</v>
      </c>
      <c r="H1379" t="s">
        <v>1913</v>
      </c>
      <c r="I1379" t="s">
        <v>59</v>
      </c>
      <c r="J1379" t="s">
        <v>1941</v>
      </c>
      <c r="K1379" t="s">
        <v>1961</v>
      </c>
      <c r="L1379" t="s">
        <v>629</v>
      </c>
      <c r="M1379" s="17">
        <f>VLOOKUP($K1379,[1]Budget!$V:$AE,5,0)*IF($C1379="1 - Revenues",1,IF(AND($C1379="5 - Transfers",MID(I1379,15,1)="4"),1,-1))</f>
        <v>-25000</v>
      </c>
      <c r="N1379" s="17">
        <f>VLOOKUP($K1379,[1]Budget!$V:$AE,6,0)*IF($C1379="1 - Revenues",1,IF(AND($C1379="5 - Transfers",MID(J1379,15,1)="4"),1,-1))</f>
        <v>0</v>
      </c>
      <c r="O1379" s="17">
        <f>IFERROR(IF(RIGHT(LEFT(K1379,15),1)="4",VLOOKUP(K1379,'[1]Budget Worksheet'!A:B,2,0),-1*VLOOKUP(K1379,'[1]Budget Worksheet'!A:B,2,0)),0)</f>
        <v>-500</v>
      </c>
      <c r="P1379" s="17">
        <f>VLOOKUP($K1379,[1]Budget!$V:$AE,8,0)*IF($C1379="1 - Revenues",1,IF(AND($C1379="5 - Transfers",MID($K1379,15,1)="4"),1,-1))</f>
        <v>-500</v>
      </c>
      <c r="Q1379" s="17">
        <f>VLOOKUP($K1379,[1]Budget!$V:$AE,10,0)*IF($C1379="1 - Revenues",1,IF(AND($C1379="5 - Transfers",MID(K1379,15,1)="4"),1,-1))</f>
        <v>0</v>
      </c>
      <c r="S1379" s="18" t="b">
        <f>IF(LEFT(C1379,1)="1",1,-1)*SUMIF([1]Budget!V:V,'Budget Worksheet for Pivot Tabl'!K1379,[1]Budget!AC:AC)=P1379</f>
        <v>1</v>
      </c>
    </row>
    <row r="1380" spans="1:19" x14ac:dyDescent="0.25">
      <c r="A1380" t="s">
        <v>16</v>
      </c>
      <c r="B1380" t="s">
        <v>2</v>
      </c>
      <c r="C1380" t="s">
        <v>9</v>
      </c>
      <c r="D1380" t="str">
        <f t="shared" si="21"/>
        <v>OUTFLOWS</v>
      </c>
      <c r="E1380" t="s">
        <v>116</v>
      </c>
      <c r="F1380" t="s">
        <v>117</v>
      </c>
      <c r="G1380" t="s">
        <v>1912</v>
      </c>
      <c r="H1380" t="s">
        <v>1913</v>
      </c>
      <c r="I1380" t="s">
        <v>59</v>
      </c>
      <c r="J1380" t="s">
        <v>1941</v>
      </c>
      <c r="K1380" t="s">
        <v>1962</v>
      </c>
      <c r="L1380" t="s">
        <v>1371</v>
      </c>
      <c r="M1380" s="17">
        <f>VLOOKUP($K1380,[1]Budget!$V:$AE,5,0)*IF($C1380="1 - Revenues",1,IF(AND($C1380="5 - Transfers",MID(I1380,15,1)="4"),1,-1))</f>
        <v>-2000</v>
      </c>
      <c r="N1380" s="17">
        <f>VLOOKUP($K1380,[1]Budget!$V:$AE,6,0)*IF($C1380="1 - Revenues",1,IF(AND($C1380="5 - Transfers",MID(J1380,15,1)="4"),1,-1))</f>
        <v>-1000</v>
      </c>
      <c r="O1380" s="17">
        <f>IFERROR(IF(RIGHT(LEFT(K1380,15),1)="4",VLOOKUP(K1380,'[1]Budget Worksheet'!A:B,2,0),-1*VLOOKUP(K1380,'[1]Budget Worksheet'!A:B,2,0)),0)</f>
        <v>-1500</v>
      </c>
      <c r="P1380" s="17">
        <f>VLOOKUP($K1380,[1]Budget!$V:$AE,8,0)*IF($C1380="1 - Revenues",1,IF(AND($C1380="5 - Transfers",MID($K1380,15,1)="4"),1,-1))</f>
        <v>-1500</v>
      </c>
      <c r="Q1380" s="17">
        <f>VLOOKUP($K1380,[1]Budget!$V:$AE,10,0)*IF($C1380="1 - Revenues",1,IF(AND($C1380="5 - Transfers",MID(K1380,15,1)="4"),1,-1))</f>
        <v>0</v>
      </c>
      <c r="S1380" s="18" t="b">
        <f>IF(LEFT(C1380,1)="1",1,-1)*SUMIF([1]Budget!V:V,'Budget Worksheet for Pivot Tabl'!K1380,[1]Budget!AC:AC)=P1380</f>
        <v>1</v>
      </c>
    </row>
    <row r="1381" spans="1:19" x14ac:dyDescent="0.25">
      <c r="A1381" t="s">
        <v>16</v>
      </c>
      <c r="B1381" t="s">
        <v>2</v>
      </c>
      <c r="C1381" t="s">
        <v>9</v>
      </c>
      <c r="D1381" t="str">
        <f t="shared" si="21"/>
        <v>OUTFLOWS</v>
      </c>
      <c r="E1381" t="s">
        <v>116</v>
      </c>
      <c r="F1381" t="s">
        <v>117</v>
      </c>
      <c r="G1381" t="s">
        <v>1912</v>
      </c>
      <c r="H1381" t="s">
        <v>1913</v>
      </c>
      <c r="I1381" t="s">
        <v>59</v>
      </c>
      <c r="J1381" t="s">
        <v>1941</v>
      </c>
      <c r="K1381" t="s">
        <v>1963</v>
      </c>
      <c r="L1381" t="s">
        <v>482</v>
      </c>
      <c r="M1381" s="17">
        <f>VLOOKUP($K1381,[1]Budget!$V:$AE,5,0)*IF($C1381="1 - Revenues",1,IF(AND($C1381="5 - Transfers",MID(I1381,15,1)="4"),1,-1))</f>
        <v>-19000</v>
      </c>
      <c r="N1381" s="17">
        <f>VLOOKUP($K1381,[1]Budget!$V:$AE,6,0)*IF($C1381="1 - Revenues",1,IF(AND($C1381="5 - Transfers",MID(J1381,15,1)="4"),1,-1))</f>
        <v>-27000</v>
      </c>
      <c r="O1381" s="17">
        <f>IFERROR(IF(RIGHT(LEFT(K1381,15),1)="4",VLOOKUP(K1381,'[1]Budget Worksheet'!A:B,2,0),-1*VLOOKUP(K1381,'[1]Budget Worksheet'!A:B,2,0)),0)</f>
        <v>-28000</v>
      </c>
      <c r="P1381" s="17">
        <f>VLOOKUP($K1381,[1]Budget!$V:$AE,8,0)*IF($C1381="1 - Revenues",1,IF(AND($C1381="5 - Transfers",MID($K1381,15,1)="4"),1,-1))</f>
        <v>-28000</v>
      </c>
      <c r="Q1381" s="17">
        <f>VLOOKUP($K1381,[1]Budget!$V:$AE,10,0)*IF($C1381="1 - Revenues",1,IF(AND($C1381="5 - Transfers",MID(K1381,15,1)="4"),1,-1))</f>
        <v>0</v>
      </c>
      <c r="S1381" s="18" t="b">
        <f>IF(LEFT(C1381,1)="1",1,-1)*SUMIF([1]Budget!V:V,'Budget Worksheet for Pivot Tabl'!K1381,[1]Budget!AC:AC)=P1381</f>
        <v>1</v>
      </c>
    </row>
    <row r="1382" spans="1:19" x14ac:dyDescent="0.25">
      <c r="A1382" t="s">
        <v>16</v>
      </c>
      <c r="B1382" t="s">
        <v>2</v>
      </c>
      <c r="C1382" t="s">
        <v>9</v>
      </c>
      <c r="D1382" t="str">
        <f t="shared" si="21"/>
        <v>OUTFLOWS</v>
      </c>
      <c r="E1382" t="s">
        <v>116</v>
      </c>
      <c r="F1382" t="s">
        <v>117</v>
      </c>
      <c r="G1382" t="s">
        <v>1912</v>
      </c>
      <c r="H1382" t="s">
        <v>1913</v>
      </c>
      <c r="I1382" t="s">
        <v>59</v>
      </c>
      <c r="J1382" t="s">
        <v>1941</v>
      </c>
      <c r="K1382" t="s">
        <v>1964</v>
      </c>
      <c r="L1382" t="s">
        <v>633</v>
      </c>
      <c r="M1382" s="17">
        <f>VLOOKUP($K1382,[1]Budget!$V:$AE,5,0)*IF($C1382="1 - Revenues",1,IF(AND($C1382="5 - Transfers",MID(I1382,15,1)="4"),1,-1))</f>
        <v>0</v>
      </c>
      <c r="N1382" s="17">
        <f>VLOOKUP($K1382,[1]Budget!$V:$AE,6,0)*IF($C1382="1 - Revenues",1,IF(AND($C1382="5 - Transfers",MID(J1382,15,1)="4"),1,-1))</f>
        <v>0</v>
      </c>
      <c r="O1382" s="17">
        <f>IFERROR(IF(RIGHT(LEFT(K1382,15),1)="4",VLOOKUP(K1382,'[1]Budget Worksheet'!A:B,2,0),-1*VLOOKUP(K1382,'[1]Budget Worksheet'!A:B,2,0)),0)</f>
        <v>-2200</v>
      </c>
      <c r="P1382" s="17">
        <f>VLOOKUP($K1382,[1]Budget!$V:$AE,8,0)*IF($C1382="1 - Revenues",1,IF(AND($C1382="5 - Transfers",MID($K1382,15,1)="4"),1,-1))</f>
        <v>-2200</v>
      </c>
      <c r="Q1382" s="17">
        <f>VLOOKUP($K1382,[1]Budget!$V:$AE,10,0)*IF($C1382="1 - Revenues",1,IF(AND($C1382="5 - Transfers",MID(K1382,15,1)="4"),1,-1))</f>
        <v>0</v>
      </c>
      <c r="S1382" s="18" t="b">
        <f>IF(LEFT(C1382,1)="1",1,-1)*SUMIF([1]Budget!V:V,'Budget Worksheet for Pivot Tabl'!K1382,[1]Budget!AC:AC)=P1382</f>
        <v>1</v>
      </c>
    </row>
    <row r="1383" spans="1:19" x14ac:dyDescent="0.25">
      <c r="A1383" t="s">
        <v>16</v>
      </c>
      <c r="B1383" t="s">
        <v>2</v>
      </c>
      <c r="C1383" t="s">
        <v>9</v>
      </c>
      <c r="D1383" t="str">
        <f t="shared" si="21"/>
        <v>OUTFLOWS</v>
      </c>
      <c r="E1383" t="s">
        <v>116</v>
      </c>
      <c r="F1383" t="s">
        <v>117</v>
      </c>
      <c r="G1383" t="s">
        <v>1912</v>
      </c>
      <c r="H1383" t="s">
        <v>1913</v>
      </c>
      <c r="I1383" t="s">
        <v>59</v>
      </c>
      <c r="J1383" t="s">
        <v>1941</v>
      </c>
      <c r="K1383" t="s">
        <v>1965</v>
      </c>
      <c r="L1383" t="s">
        <v>484</v>
      </c>
      <c r="M1383" s="17">
        <f>VLOOKUP($K1383,[1]Budget!$V:$AE,5,0)*IF($C1383="1 - Revenues",1,IF(AND($C1383="5 - Transfers",MID(I1383,15,1)="4"),1,-1))</f>
        <v>-1000</v>
      </c>
      <c r="N1383" s="17">
        <f>VLOOKUP($K1383,[1]Budget!$V:$AE,6,0)*IF($C1383="1 - Revenues",1,IF(AND($C1383="5 - Transfers",MID(J1383,15,1)="4"),1,-1))</f>
        <v>-1000</v>
      </c>
      <c r="O1383" s="17">
        <f>IFERROR(IF(RIGHT(LEFT(K1383,15),1)="4",VLOOKUP(K1383,'[1]Budget Worksheet'!A:B,2,0),-1*VLOOKUP(K1383,'[1]Budget Worksheet'!A:B,2,0)),0)</f>
        <v>-800</v>
      </c>
      <c r="P1383" s="17">
        <f>VLOOKUP($K1383,[1]Budget!$V:$AE,8,0)*IF($C1383="1 - Revenues",1,IF(AND($C1383="5 - Transfers",MID($K1383,15,1)="4"),1,-1))</f>
        <v>-800</v>
      </c>
      <c r="Q1383" s="17">
        <f>VLOOKUP($K1383,[1]Budget!$V:$AE,10,0)*IF($C1383="1 - Revenues",1,IF(AND($C1383="5 - Transfers",MID(K1383,15,1)="4"),1,-1))</f>
        <v>0</v>
      </c>
      <c r="S1383" s="18" t="b">
        <f>IF(LEFT(C1383,1)="1",1,-1)*SUMIF([1]Budget!V:V,'Budget Worksheet for Pivot Tabl'!K1383,[1]Budget!AC:AC)=P1383</f>
        <v>1</v>
      </c>
    </row>
    <row r="1384" spans="1:19" x14ac:dyDescent="0.25">
      <c r="A1384" t="s">
        <v>16</v>
      </c>
      <c r="B1384" t="s">
        <v>2</v>
      </c>
      <c r="C1384" t="s">
        <v>9</v>
      </c>
      <c r="D1384" t="str">
        <f t="shared" si="21"/>
        <v>OUTFLOWS</v>
      </c>
      <c r="E1384" t="s">
        <v>116</v>
      </c>
      <c r="F1384" t="s">
        <v>117</v>
      </c>
      <c r="G1384" t="s">
        <v>1912</v>
      </c>
      <c r="H1384" t="s">
        <v>1913</v>
      </c>
      <c r="I1384" t="s">
        <v>59</v>
      </c>
      <c r="J1384" t="s">
        <v>1941</v>
      </c>
      <c r="K1384" t="s">
        <v>1966</v>
      </c>
      <c r="L1384" t="s">
        <v>640</v>
      </c>
      <c r="M1384" s="17">
        <f>VLOOKUP($K1384,[1]Budget!$V:$AE,5,0)*IF($C1384="1 - Revenues",1,IF(AND($C1384="5 - Transfers",MID(I1384,15,1)="4"),1,-1))</f>
        <v>-28000</v>
      </c>
      <c r="N1384" s="17">
        <f>VLOOKUP($K1384,[1]Budget!$V:$AE,6,0)*IF($C1384="1 - Revenues",1,IF(AND($C1384="5 - Transfers",MID(J1384,15,1)="4"),1,-1))</f>
        <v>-37000</v>
      </c>
      <c r="O1384" s="17">
        <f>IFERROR(IF(RIGHT(LEFT(K1384,15),1)="4",VLOOKUP(K1384,'[1]Budget Worksheet'!A:B,2,0),-1*VLOOKUP(K1384,'[1]Budget Worksheet'!A:B,2,0)),0)</f>
        <v>-37708</v>
      </c>
      <c r="P1384" s="17">
        <f>VLOOKUP($K1384,[1]Budget!$V:$AE,8,0)*IF($C1384="1 - Revenues",1,IF(AND($C1384="5 - Transfers",MID($K1384,15,1)="4"),1,-1))</f>
        <v>-37708</v>
      </c>
      <c r="Q1384" s="17">
        <f>VLOOKUP($K1384,[1]Budget!$V:$AE,10,0)*IF($C1384="1 - Revenues",1,IF(AND($C1384="5 - Transfers",MID(K1384,15,1)="4"),1,-1))</f>
        <v>0</v>
      </c>
      <c r="S1384" s="18" t="b">
        <f>IF(LEFT(C1384,1)="1",1,-1)*SUMIF([1]Budget!V:V,'Budget Worksheet for Pivot Tabl'!K1384,[1]Budget!AC:AC)=P1384</f>
        <v>1</v>
      </c>
    </row>
    <row r="1385" spans="1:19" x14ac:dyDescent="0.25">
      <c r="A1385" t="s">
        <v>16</v>
      </c>
      <c r="B1385" t="s">
        <v>2</v>
      </c>
      <c r="C1385" t="s">
        <v>9</v>
      </c>
      <c r="D1385" t="str">
        <f t="shared" si="21"/>
        <v>OUTFLOWS</v>
      </c>
      <c r="E1385" t="s">
        <v>116</v>
      </c>
      <c r="F1385" t="s">
        <v>117</v>
      </c>
      <c r="G1385" t="s">
        <v>1912</v>
      </c>
      <c r="H1385" t="s">
        <v>1913</v>
      </c>
      <c r="I1385" t="s">
        <v>59</v>
      </c>
      <c r="J1385" t="s">
        <v>1941</v>
      </c>
      <c r="K1385" t="s">
        <v>1967</v>
      </c>
      <c r="L1385" t="s">
        <v>900</v>
      </c>
      <c r="M1385" s="17">
        <f>VLOOKUP($K1385,[1]Budget!$V:$AE,5,0)*IF($C1385="1 - Revenues",1,IF(AND($C1385="5 - Transfers",MID(I1385,15,1)="4"),1,-1))</f>
        <v>-1000</v>
      </c>
      <c r="N1385" s="17">
        <f>VLOOKUP($K1385,[1]Budget!$V:$AE,6,0)*IF($C1385="1 - Revenues",1,IF(AND($C1385="5 - Transfers",MID(J1385,15,1)="4"),1,-1))</f>
        <v>-1000</v>
      </c>
      <c r="O1385" s="17">
        <f>IFERROR(IF(RIGHT(LEFT(K1385,15),1)="4",VLOOKUP(K1385,'[1]Budget Worksheet'!A:B,2,0),-1*VLOOKUP(K1385,'[1]Budget Worksheet'!A:B,2,0)),0)</f>
        <v>-700</v>
      </c>
      <c r="P1385" s="17">
        <f>VLOOKUP($K1385,[1]Budget!$V:$AE,8,0)*IF($C1385="1 - Revenues",1,IF(AND($C1385="5 - Transfers",MID($K1385,15,1)="4"),1,-1))</f>
        <v>-700</v>
      </c>
      <c r="Q1385" s="17">
        <f>VLOOKUP($K1385,[1]Budget!$V:$AE,10,0)*IF($C1385="1 - Revenues",1,IF(AND($C1385="5 - Transfers",MID(K1385,15,1)="4"),1,-1))</f>
        <v>0</v>
      </c>
      <c r="S1385" s="18" t="b">
        <f>IF(LEFT(C1385,1)="1",1,-1)*SUMIF([1]Budget!V:V,'Budget Worksheet for Pivot Tabl'!K1385,[1]Budget!AC:AC)=P1385</f>
        <v>1</v>
      </c>
    </row>
    <row r="1386" spans="1:19" x14ac:dyDescent="0.25">
      <c r="A1386" t="s">
        <v>16</v>
      </c>
      <c r="B1386" t="s">
        <v>2</v>
      </c>
      <c r="C1386" t="s">
        <v>9</v>
      </c>
      <c r="D1386" t="str">
        <f t="shared" si="21"/>
        <v>OUTFLOWS</v>
      </c>
      <c r="E1386" t="s">
        <v>116</v>
      </c>
      <c r="F1386" t="s">
        <v>117</v>
      </c>
      <c r="G1386" t="s">
        <v>1912</v>
      </c>
      <c r="H1386" t="s">
        <v>1913</v>
      </c>
      <c r="I1386" t="s">
        <v>59</v>
      </c>
      <c r="J1386" t="s">
        <v>1941</v>
      </c>
      <c r="K1386" t="s">
        <v>1968</v>
      </c>
      <c r="L1386" t="s">
        <v>1037</v>
      </c>
      <c r="M1386" s="17">
        <f>VLOOKUP($K1386,[1]Budget!$V:$AE,5,0)*IF($C1386="1 - Revenues",1,IF(AND($C1386="5 - Transfers",MID(I1386,15,1)="4"),1,-1))</f>
        <v>-3000</v>
      </c>
      <c r="N1386" s="17">
        <f>VLOOKUP($K1386,[1]Budget!$V:$AE,6,0)*IF($C1386="1 - Revenues",1,IF(AND($C1386="5 - Transfers",MID(J1386,15,1)="4"),1,-1))</f>
        <v>-1000</v>
      </c>
      <c r="O1386" s="17">
        <f>IFERROR(IF(RIGHT(LEFT(K1386,15),1)="4",VLOOKUP(K1386,'[1]Budget Worksheet'!A:B,2,0),-1*VLOOKUP(K1386,'[1]Budget Worksheet'!A:B,2,0)),0)</f>
        <v>-2850</v>
      </c>
      <c r="P1386" s="17">
        <f>VLOOKUP($K1386,[1]Budget!$V:$AE,8,0)*IF($C1386="1 - Revenues",1,IF(AND($C1386="5 - Transfers",MID($K1386,15,1)="4"),1,-1))</f>
        <v>-2850</v>
      </c>
      <c r="Q1386" s="17">
        <f>VLOOKUP($K1386,[1]Budget!$V:$AE,10,0)*IF($C1386="1 - Revenues",1,IF(AND($C1386="5 - Transfers",MID(K1386,15,1)="4"),1,-1))</f>
        <v>0</v>
      </c>
      <c r="S1386" s="18" t="b">
        <f>IF(LEFT(C1386,1)="1",1,-1)*SUMIF([1]Budget!V:V,'Budget Worksheet for Pivot Tabl'!K1386,[1]Budget!AC:AC)=P1386</f>
        <v>1</v>
      </c>
    </row>
    <row r="1387" spans="1:19" x14ac:dyDescent="0.25">
      <c r="A1387" t="s">
        <v>16</v>
      </c>
      <c r="B1387" t="s">
        <v>2</v>
      </c>
      <c r="C1387" t="s">
        <v>9</v>
      </c>
      <c r="D1387" t="str">
        <f t="shared" si="21"/>
        <v>OUTFLOWS</v>
      </c>
      <c r="E1387" t="s">
        <v>116</v>
      </c>
      <c r="F1387" t="s">
        <v>117</v>
      </c>
      <c r="G1387" t="s">
        <v>1912</v>
      </c>
      <c r="H1387" t="s">
        <v>1913</v>
      </c>
      <c r="I1387" t="s">
        <v>59</v>
      </c>
      <c r="J1387" t="s">
        <v>1941</v>
      </c>
      <c r="K1387" t="s">
        <v>1969</v>
      </c>
      <c r="L1387" t="s">
        <v>1610</v>
      </c>
      <c r="M1387" s="17">
        <f>VLOOKUP($K1387,[1]Budget!$V:$AE,5,0)*IF($C1387="1 - Revenues",1,IF(AND($C1387="5 - Transfers",MID(I1387,15,1)="4"),1,-1))</f>
        <v>0</v>
      </c>
      <c r="N1387" s="17">
        <f>VLOOKUP($K1387,[1]Budget!$V:$AE,6,0)*IF($C1387="1 - Revenues",1,IF(AND($C1387="5 - Transfers",MID(J1387,15,1)="4"),1,-1))</f>
        <v>0</v>
      </c>
      <c r="O1387" s="17">
        <f>IFERROR(IF(RIGHT(LEFT(K1387,15),1)="4",VLOOKUP(K1387,'[1]Budget Worksheet'!A:B,2,0),-1*VLOOKUP(K1387,'[1]Budget Worksheet'!A:B,2,0)),0)</f>
        <v>-350</v>
      </c>
      <c r="P1387" s="17">
        <f>VLOOKUP($K1387,[1]Budget!$V:$AE,8,0)*IF($C1387="1 - Revenues",1,IF(AND($C1387="5 - Transfers",MID($K1387,15,1)="4"),1,-1))</f>
        <v>-350</v>
      </c>
      <c r="Q1387" s="17">
        <f>VLOOKUP($K1387,[1]Budget!$V:$AE,10,0)*IF($C1387="1 - Revenues",1,IF(AND($C1387="5 - Transfers",MID(K1387,15,1)="4"),1,-1))</f>
        <v>0</v>
      </c>
      <c r="S1387" s="18" t="b">
        <f>IF(LEFT(C1387,1)="1",1,-1)*SUMIF([1]Budget!V:V,'Budget Worksheet for Pivot Tabl'!K1387,[1]Budget!AC:AC)=P1387</f>
        <v>1</v>
      </c>
    </row>
    <row r="1388" spans="1:19" x14ac:dyDescent="0.25">
      <c r="A1388" t="s">
        <v>16</v>
      </c>
      <c r="B1388" t="s">
        <v>2</v>
      </c>
      <c r="C1388" t="s">
        <v>9</v>
      </c>
      <c r="D1388" t="str">
        <f t="shared" si="21"/>
        <v>OUTFLOWS</v>
      </c>
      <c r="E1388" t="s">
        <v>116</v>
      </c>
      <c r="F1388" t="s">
        <v>117</v>
      </c>
      <c r="G1388" t="s">
        <v>1912</v>
      </c>
      <c r="H1388" t="s">
        <v>1913</v>
      </c>
      <c r="I1388" t="s">
        <v>59</v>
      </c>
      <c r="J1388" t="s">
        <v>1941</v>
      </c>
      <c r="K1388" t="s">
        <v>1970</v>
      </c>
      <c r="L1388" t="s">
        <v>1971</v>
      </c>
      <c r="M1388" s="17">
        <f>VLOOKUP($K1388,[1]Budget!$V:$AE,5,0)*IF($C1388="1 - Revenues",1,IF(AND($C1388="5 - Transfers",MID(I1388,15,1)="4"),1,-1))</f>
        <v>0</v>
      </c>
      <c r="N1388" s="17">
        <f>VLOOKUP($K1388,[1]Budget!$V:$AE,6,0)*IF($C1388="1 - Revenues",1,IF(AND($C1388="5 - Transfers",MID(J1388,15,1)="4"),1,-1))</f>
        <v>-1000</v>
      </c>
      <c r="O1388" s="17">
        <f>IFERROR(IF(RIGHT(LEFT(K1388,15),1)="4",VLOOKUP(K1388,'[1]Budget Worksheet'!A:B,2,0),-1*VLOOKUP(K1388,'[1]Budget Worksheet'!A:B,2,0)),0)</f>
        <v>-1100</v>
      </c>
      <c r="P1388" s="17">
        <f>VLOOKUP($K1388,[1]Budget!$V:$AE,8,0)*IF($C1388="1 - Revenues",1,IF(AND($C1388="5 - Transfers",MID($K1388,15,1)="4"),1,-1))</f>
        <v>-1100</v>
      </c>
      <c r="Q1388" s="17">
        <f>VLOOKUP($K1388,[1]Budget!$V:$AE,10,0)*IF($C1388="1 - Revenues",1,IF(AND($C1388="5 - Transfers",MID(K1388,15,1)="4"),1,-1))</f>
        <v>0</v>
      </c>
      <c r="S1388" s="18" t="b">
        <f>IF(LEFT(C1388,1)="1",1,-1)*SUMIF([1]Budget!V:V,'Budget Worksheet for Pivot Tabl'!K1388,[1]Budget!AC:AC)=P1388</f>
        <v>1</v>
      </c>
    </row>
    <row r="1389" spans="1:19" x14ac:dyDescent="0.25">
      <c r="A1389" t="s">
        <v>16</v>
      </c>
      <c r="B1389" t="s">
        <v>2</v>
      </c>
      <c r="C1389" t="s">
        <v>9</v>
      </c>
      <c r="D1389" t="str">
        <f t="shared" si="21"/>
        <v>OUTFLOWS</v>
      </c>
      <c r="E1389" t="s">
        <v>116</v>
      </c>
      <c r="F1389" t="s">
        <v>117</v>
      </c>
      <c r="G1389" t="s">
        <v>1912</v>
      </c>
      <c r="H1389" t="s">
        <v>1913</v>
      </c>
      <c r="I1389" t="s">
        <v>59</v>
      </c>
      <c r="J1389" t="s">
        <v>1941</v>
      </c>
      <c r="K1389" t="s">
        <v>1972</v>
      </c>
      <c r="L1389" t="s">
        <v>1938</v>
      </c>
      <c r="M1389" s="17">
        <f>VLOOKUP($K1389,[1]Budget!$V:$AE,5,0)*IF($C1389="1 - Revenues",1,IF(AND($C1389="5 - Transfers",MID(I1389,15,1)="4"),1,-1))</f>
        <v>-26000</v>
      </c>
      <c r="N1389" s="17">
        <f>VLOOKUP($K1389,[1]Budget!$V:$AE,6,0)*IF($C1389="1 - Revenues",1,IF(AND($C1389="5 - Transfers",MID(J1389,15,1)="4"),1,-1))</f>
        <v>-17000</v>
      </c>
      <c r="O1389" s="17">
        <f>IFERROR(IF(RIGHT(LEFT(K1389,15),1)="4",VLOOKUP(K1389,'[1]Budget Worksheet'!A:B,2,0),-1*VLOOKUP(K1389,'[1]Budget Worksheet'!A:B,2,0)),0)</f>
        <v>-35000</v>
      </c>
      <c r="P1389" s="17">
        <f>VLOOKUP($K1389,[1]Budget!$V:$AE,8,0)*IF($C1389="1 - Revenues",1,IF(AND($C1389="5 - Transfers",MID($K1389,15,1)="4"),1,-1))</f>
        <v>-35000</v>
      </c>
      <c r="Q1389" s="17">
        <f>VLOOKUP($K1389,[1]Budget!$V:$AE,10,0)*IF($C1389="1 - Revenues",1,IF(AND($C1389="5 - Transfers",MID(K1389,15,1)="4"),1,-1))</f>
        <v>0</v>
      </c>
      <c r="S1389" s="18" t="b">
        <f>IF(LEFT(C1389,1)="1",1,-1)*SUMIF([1]Budget!V:V,'Budget Worksheet for Pivot Tabl'!K1389,[1]Budget!AC:AC)=P1389</f>
        <v>1</v>
      </c>
    </row>
    <row r="1390" spans="1:19" x14ac:dyDescent="0.25">
      <c r="A1390" t="s">
        <v>16</v>
      </c>
      <c r="B1390" t="s">
        <v>2</v>
      </c>
      <c r="C1390" t="s">
        <v>9</v>
      </c>
      <c r="D1390" t="str">
        <f t="shared" si="21"/>
        <v>OUTFLOWS</v>
      </c>
      <c r="E1390" t="s">
        <v>116</v>
      </c>
      <c r="F1390" t="s">
        <v>117</v>
      </c>
      <c r="G1390" t="s">
        <v>1912</v>
      </c>
      <c r="H1390" t="s">
        <v>1913</v>
      </c>
      <c r="I1390" t="s">
        <v>59</v>
      </c>
      <c r="J1390" t="s">
        <v>1941</v>
      </c>
      <c r="K1390" t="s">
        <v>1973</v>
      </c>
      <c r="L1390" t="s">
        <v>490</v>
      </c>
      <c r="M1390" s="17">
        <f>VLOOKUP($K1390,[1]Budget!$V:$AE,5,0)*IF($C1390="1 - Revenues",1,IF(AND($C1390="5 - Transfers",MID(I1390,15,1)="4"),1,-1))</f>
        <v>0</v>
      </c>
      <c r="N1390" s="17">
        <f>VLOOKUP($K1390,[1]Budget!$V:$AE,6,0)*IF($C1390="1 - Revenues",1,IF(AND($C1390="5 - Transfers",MID(J1390,15,1)="4"),1,-1))</f>
        <v>0</v>
      </c>
      <c r="O1390" s="17">
        <f>IFERROR(IF(RIGHT(LEFT(K1390,15),1)="4",VLOOKUP(K1390,'[1]Budget Worksheet'!A:B,2,0),-1*VLOOKUP(K1390,'[1]Budget Worksheet'!A:B,2,0)),0)</f>
        <v>0</v>
      </c>
      <c r="P1390" s="17">
        <f>VLOOKUP($K1390,[1]Budget!$V:$AE,8,0)*IF($C1390="1 - Revenues",1,IF(AND($C1390="5 - Transfers",MID($K1390,15,1)="4"),1,-1))</f>
        <v>0</v>
      </c>
      <c r="Q1390" s="17">
        <f>VLOOKUP($K1390,[1]Budget!$V:$AE,10,0)*IF($C1390="1 - Revenues",1,IF(AND($C1390="5 - Transfers",MID(K1390,15,1)="4"),1,-1))</f>
        <v>0</v>
      </c>
      <c r="S1390" s="18" t="b">
        <f>IF(LEFT(C1390,1)="1",1,-1)*SUMIF([1]Budget!V:V,'Budget Worksheet for Pivot Tabl'!K1390,[1]Budget!AC:AC)=P1390</f>
        <v>1</v>
      </c>
    </row>
    <row r="1391" spans="1:19" x14ac:dyDescent="0.25">
      <c r="A1391" t="s">
        <v>16</v>
      </c>
      <c r="B1391" t="s">
        <v>2</v>
      </c>
      <c r="C1391" t="s">
        <v>9</v>
      </c>
      <c r="D1391" t="str">
        <f t="shared" si="21"/>
        <v>OUTFLOWS</v>
      </c>
      <c r="E1391" t="s">
        <v>116</v>
      </c>
      <c r="F1391" t="s">
        <v>117</v>
      </c>
      <c r="G1391" t="s">
        <v>1912</v>
      </c>
      <c r="H1391" t="s">
        <v>1913</v>
      </c>
      <c r="I1391" t="s">
        <v>59</v>
      </c>
      <c r="J1391" t="s">
        <v>1941</v>
      </c>
      <c r="K1391" t="s">
        <v>1974</v>
      </c>
      <c r="L1391" t="s">
        <v>952</v>
      </c>
      <c r="M1391" s="17">
        <f>VLOOKUP($K1391,[1]Budget!$V:$AE,5,0)*IF($C1391="1 - Revenues",1,IF(AND($C1391="5 - Transfers",MID(I1391,15,1)="4"),1,-1))</f>
        <v>0</v>
      </c>
      <c r="N1391" s="17">
        <f>VLOOKUP($K1391,[1]Budget!$V:$AE,6,0)*IF($C1391="1 - Revenues",1,IF(AND($C1391="5 - Transfers",MID(J1391,15,1)="4"),1,-1))</f>
        <v>0</v>
      </c>
      <c r="O1391" s="17">
        <f>IFERROR(IF(RIGHT(LEFT(K1391,15),1)="4",VLOOKUP(K1391,'[1]Budget Worksheet'!A:B,2,0),-1*VLOOKUP(K1391,'[1]Budget Worksheet'!A:B,2,0)),0)</f>
        <v>-300</v>
      </c>
      <c r="P1391" s="17">
        <f>VLOOKUP($K1391,[1]Budget!$V:$AE,8,0)*IF($C1391="1 - Revenues",1,IF(AND($C1391="5 - Transfers",MID($K1391,15,1)="4"),1,-1))</f>
        <v>-300</v>
      </c>
      <c r="Q1391" s="17">
        <f>VLOOKUP($K1391,[1]Budget!$V:$AE,10,0)*IF($C1391="1 - Revenues",1,IF(AND($C1391="5 - Transfers",MID(K1391,15,1)="4"),1,-1))</f>
        <v>0</v>
      </c>
      <c r="S1391" s="18" t="b">
        <f>IF(LEFT(C1391,1)="1",1,-1)*SUMIF([1]Budget!V:V,'Budget Worksheet for Pivot Tabl'!K1391,[1]Budget!AC:AC)=P1391</f>
        <v>1</v>
      </c>
    </row>
    <row r="1392" spans="1:19" x14ac:dyDescent="0.25">
      <c r="A1392" t="s">
        <v>16</v>
      </c>
      <c r="B1392" t="s">
        <v>2</v>
      </c>
      <c r="C1392" t="s">
        <v>9</v>
      </c>
      <c r="D1392" t="str">
        <f t="shared" si="21"/>
        <v>OUTFLOWS</v>
      </c>
      <c r="E1392" t="s">
        <v>116</v>
      </c>
      <c r="F1392" t="s">
        <v>117</v>
      </c>
      <c r="G1392" t="s">
        <v>1912</v>
      </c>
      <c r="H1392" t="s">
        <v>1913</v>
      </c>
      <c r="I1392" t="s">
        <v>59</v>
      </c>
      <c r="J1392" t="s">
        <v>1941</v>
      </c>
      <c r="K1392" t="s">
        <v>1975</v>
      </c>
      <c r="L1392" t="s">
        <v>954</v>
      </c>
      <c r="M1392" s="17">
        <f>VLOOKUP($K1392,[1]Budget!$V:$AE,5,0)*IF($C1392="1 - Revenues",1,IF(AND($C1392="5 - Transfers",MID(I1392,15,1)="4"),1,-1))</f>
        <v>-8000</v>
      </c>
      <c r="N1392" s="17">
        <f>VLOOKUP($K1392,[1]Budget!$V:$AE,6,0)*IF($C1392="1 - Revenues",1,IF(AND($C1392="5 - Transfers",MID(J1392,15,1)="4"),1,-1))</f>
        <v>-9000</v>
      </c>
      <c r="O1392" s="17">
        <f>IFERROR(IF(RIGHT(LEFT(K1392,15),1)="4",VLOOKUP(K1392,'[1]Budget Worksheet'!A:B,2,0),-1*VLOOKUP(K1392,'[1]Budget Worksheet'!A:B,2,0)),0)</f>
        <v>-14600</v>
      </c>
      <c r="P1392" s="17">
        <f>VLOOKUP($K1392,[1]Budget!$V:$AE,8,0)*IF($C1392="1 - Revenues",1,IF(AND($C1392="5 - Transfers",MID($K1392,15,1)="4"),1,-1))</f>
        <v>-14600</v>
      </c>
      <c r="Q1392" s="17">
        <f>VLOOKUP($K1392,[1]Budget!$V:$AE,10,0)*IF($C1392="1 - Revenues",1,IF(AND($C1392="5 - Transfers",MID(K1392,15,1)="4"),1,-1))</f>
        <v>0</v>
      </c>
      <c r="S1392" s="18" t="b">
        <f>IF(LEFT(C1392,1)="1",1,-1)*SUMIF([1]Budget!V:V,'Budget Worksheet for Pivot Tabl'!K1392,[1]Budget!AC:AC)=P1392</f>
        <v>1</v>
      </c>
    </row>
    <row r="1393" spans="1:19" x14ac:dyDescent="0.25">
      <c r="A1393" t="s">
        <v>16</v>
      </c>
      <c r="B1393" t="s">
        <v>2</v>
      </c>
      <c r="C1393" t="s">
        <v>9</v>
      </c>
      <c r="D1393" t="str">
        <f t="shared" si="21"/>
        <v>OUTFLOWS</v>
      </c>
      <c r="E1393" t="s">
        <v>116</v>
      </c>
      <c r="F1393" t="s">
        <v>117</v>
      </c>
      <c r="G1393" t="s">
        <v>1912</v>
      </c>
      <c r="H1393" t="s">
        <v>1913</v>
      </c>
      <c r="I1393" t="s">
        <v>59</v>
      </c>
      <c r="J1393" t="s">
        <v>1941</v>
      </c>
      <c r="K1393" t="s">
        <v>1976</v>
      </c>
      <c r="L1393" t="s">
        <v>1220</v>
      </c>
      <c r="M1393" s="17">
        <f>VLOOKUP($K1393,[1]Budget!$V:$AE,5,0)*IF($C1393="1 - Revenues",1,IF(AND($C1393="5 - Transfers",MID(I1393,15,1)="4"),1,-1))</f>
        <v>0</v>
      </c>
      <c r="N1393" s="17">
        <f>VLOOKUP($K1393,[1]Budget!$V:$AE,6,0)*IF($C1393="1 - Revenues",1,IF(AND($C1393="5 - Transfers",MID(J1393,15,1)="4"),1,-1))</f>
        <v>0</v>
      </c>
      <c r="O1393" s="17">
        <f>IFERROR(IF(RIGHT(LEFT(K1393,15),1)="4",VLOOKUP(K1393,'[1]Budget Worksheet'!A:B,2,0),-1*VLOOKUP(K1393,'[1]Budget Worksheet'!A:B,2,0)),0)</f>
        <v>0</v>
      </c>
      <c r="P1393" s="17">
        <f>VLOOKUP($K1393,[1]Budget!$V:$AE,8,0)*IF($C1393="1 - Revenues",1,IF(AND($C1393="5 - Transfers",MID($K1393,15,1)="4"),1,-1))</f>
        <v>0</v>
      </c>
      <c r="Q1393" s="17">
        <f>VLOOKUP($K1393,[1]Budget!$V:$AE,10,0)*IF($C1393="1 - Revenues",1,IF(AND($C1393="5 - Transfers",MID(K1393,15,1)="4"),1,-1))</f>
        <v>0</v>
      </c>
      <c r="S1393" s="18" t="b">
        <f>IF(LEFT(C1393,1)="1",1,-1)*SUMIF([1]Budget!V:V,'Budget Worksheet for Pivot Tabl'!K1393,[1]Budget!AC:AC)=P1393</f>
        <v>1</v>
      </c>
    </row>
    <row r="1394" spans="1:19" x14ac:dyDescent="0.25">
      <c r="A1394" t="s">
        <v>16</v>
      </c>
      <c r="B1394" t="s">
        <v>2</v>
      </c>
      <c r="C1394" t="s">
        <v>9</v>
      </c>
      <c r="D1394" t="str">
        <f t="shared" si="21"/>
        <v>OUTFLOWS</v>
      </c>
      <c r="E1394" t="s">
        <v>116</v>
      </c>
      <c r="F1394" t="s">
        <v>117</v>
      </c>
      <c r="G1394" t="s">
        <v>1912</v>
      </c>
      <c r="H1394" t="s">
        <v>1913</v>
      </c>
      <c r="I1394" t="s">
        <v>59</v>
      </c>
      <c r="J1394" t="s">
        <v>1941</v>
      </c>
      <c r="K1394" t="s">
        <v>1977</v>
      </c>
      <c r="L1394" t="s">
        <v>1393</v>
      </c>
      <c r="M1394" s="17">
        <f>VLOOKUP($K1394,[1]Budget!$V:$AE,5,0)*IF($C1394="1 - Revenues",1,IF(AND($C1394="5 - Transfers",MID(I1394,15,1)="4"),1,-1))</f>
        <v>-3000</v>
      </c>
      <c r="N1394" s="17">
        <f>VLOOKUP($K1394,[1]Budget!$V:$AE,6,0)*IF($C1394="1 - Revenues",1,IF(AND($C1394="5 - Transfers",MID(J1394,15,1)="4"),1,-1))</f>
        <v>-3000</v>
      </c>
      <c r="O1394" s="17">
        <f>IFERROR(IF(RIGHT(LEFT(K1394,15),1)="4",VLOOKUP(K1394,'[1]Budget Worksheet'!A:B,2,0),-1*VLOOKUP(K1394,'[1]Budget Worksheet'!A:B,2,0)),0)</f>
        <v>-5815</v>
      </c>
      <c r="P1394" s="17">
        <f>VLOOKUP($K1394,[1]Budget!$V:$AE,8,0)*IF($C1394="1 - Revenues",1,IF(AND($C1394="5 - Transfers",MID($K1394,15,1)="4"),1,-1))</f>
        <v>-5815</v>
      </c>
      <c r="Q1394" s="17">
        <f>VLOOKUP($K1394,[1]Budget!$V:$AE,10,0)*IF($C1394="1 - Revenues",1,IF(AND($C1394="5 - Transfers",MID(K1394,15,1)="4"),1,-1))</f>
        <v>0</v>
      </c>
      <c r="S1394" s="18" t="b">
        <f>IF(LEFT(C1394,1)="1",1,-1)*SUMIF([1]Budget!V:V,'Budget Worksheet for Pivot Tabl'!K1394,[1]Budget!AC:AC)=P1394</f>
        <v>1</v>
      </c>
    </row>
    <row r="1395" spans="1:19" x14ac:dyDescent="0.25">
      <c r="A1395" t="s">
        <v>16</v>
      </c>
      <c r="B1395" t="s">
        <v>2</v>
      </c>
      <c r="C1395" t="s">
        <v>9</v>
      </c>
      <c r="D1395" t="str">
        <f t="shared" si="21"/>
        <v>OUTFLOWS</v>
      </c>
      <c r="E1395" t="s">
        <v>116</v>
      </c>
      <c r="F1395" t="s">
        <v>117</v>
      </c>
      <c r="G1395" t="s">
        <v>1912</v>
      </c>
      <c r="H1395" t="s">
        <v>1913</v>
      </c>
      <c r="I1395" t="s">
        <v>59</v>
      </c>
      <c r="J1395" t="s">
        <v>1941</v>
      </c>
      <c r="K1395" t="s">
        <v>1978</v>
      </c>
      <c r="L1395" t="s">
        <v>956</v>
      </c>
      <c r="M1395" s="17">
        <f>VLOOKUP($K1395,[1]Budget!$V:$AE,5,0)*IF($C1395="1 - Revenues",1,IF(AND($C1395="5 - Transfers",MID(I1395,15,1)="4"),1,-1))</f>
        <v>-3000</v>
      </c>
      <c r="N1395" s="17">
        <f>VLOOKUP($K1395,[1]Budget!$V:$AE,6,0)*IF($C1395="1 - Revenues",1,IF(AND($C1395="5 - Transfers",MID(J1395,15,1)="4"),1,-1))</f>
        <v>-4000</v>
      </c>
      <c r="O1395" s="17">
        <f>IFERROR(IF(RIGHT(LEFT(K1395,15),1)="4",VLOOKUP(K1395,'[1]Budget Worksheet'!A:B,2,0),-1*VLOOKUP(K1395,'[1]Budget Worksheet'!A:B,2,0)),0)</f>
        <v>-5000</v>
      </c>
      <c r="P1395" s="17">
        <f>VLOOKUP($K1395,[1]Budget!$V:$AE,8,0)*IF($C1395="1 - Revenues",1,IF(AND($C1395="5 - Transfers",MID($K1395,15,1)="4"),1,-1))</f>
        <v>-5000</v>
      </c>
      <c r="Q1395" s="17">
        <f>VLOOKUP($K1395,[1]Budget!$V:$AE,10,0)*IF($C1395="1 - Revenues",1,IF(AND($C1395="5 - Transfers",MID(K1395,15,1)="4"),1,-1))</f>
        <v>0</v>
      </c>
      <c r="S1395" s="18" t="b">
        <f>IF(LEFT(C1395,1)="1",1,-1)*SUMIF([1]Budget!V:V,'Budget Worksheet for Pivot Tabl'!K1395,[1]Budget!AC:AC)=P1395</f>
        <v>1</v>
      </c>
    </row>
    <row r="1396" spans="1:19" x14ac:dyDescent="0.25">
      <c r="A1396" t="s">
        <v>16</v>
      </c>
      <c r="B1396" t="s">
        <v>2</v>
      </c>
      <c r="C1396" t="s">
        <v>9</v>
      </c>
      <c r="D1396" t="str">
        <f t="shared" si="21"/>
        <v>OUTFLOWS</v>
      </c>
      <c r="E1396" t="s">
        <v>116</v>
      </c>
      <c r="F1396" t="s">
        <v>117</v>
      </c>
      <c r="G1396" t="s">
        <v>1912</v>
      </c>
      <c r="H1396" t="s">
        <v>1913</v>
      </c>
      <c r="I1396" t="s">
        <v>59</v>
      </c>
      <c r="J1396" t="s">
        <v>1941</v>
      </c>
      <c r="K1396" t="s">
        <v>1979</v>
      </c>
      <c r="L1396" t="s">
        <v>1056</v>
      </c>
      <c r="M1396" s="17">
        <f>VLOOKUP($K1396,[1]Budget!$V:$AE,5,0)*IF($C1396="1 - Revenues",1,IF(AND($C1396="5 - Transfers",MID(I1396,15,1)="4"),1,-1))</f>
        <v>-2000</v>
      </c>
      <c r="N1396" s="17">
        <f>VLOOKUP($K1396,[1]Budget!$V:$AE,6,0)*IF($C1396="1 - Revenues",1,IF(AND($C1396="5 - Transfers",MID(J1396,15,1)="4"),1,-1))</f>
        <v>-5000</v>
      </c>
      <c r="O1396" s="17">
        <f>IFERROR(IF(RIGHT(LEFT(K1396,15),1)="4",VLOOKUP(K1396,'[1]Budget Worksheet'!A:B,2,0),-1*VLOOKUP(K1396,'[1]Budget Worksheet'!A:B,2,0)),0)</f>
        <v>-9500</v>
      </c>
      <c r="P1396" s="17">
        <f>VLOOKUP($K1396,[1]Budget!$V:$AE,8,0)*IF($C1396="1 - Revenues",1,IF(AND($C1396="5 - Transfers",MID($K1396,15,1)="4"),1,-1))</f>
        <v>-9500</v>
      </c>
      <c r="Q1396" s="17">
        <f>VLOOKUP($K1396,[1]Budget!$V:$AE,10,0)*IF($C1396="1 - Revenues",1,IF(AND($C1396="5 - Transfers",MID(K1396,15,1)="4"),1,-1))</f>
        <v>0</v>
      </c>
      <c r="S1396" s="18" t="b">
        <f>IF(LEFT(C1396,1)="1",1,-1)*SUMIF([1]Budget!V:V,'Budget Worksheet for Pivot Tabl'!K1396,[1]Budget!AC:AC)=P1396</f>
        <v>1</v>
      </c>
    </row>
    <row r="1397" spans="1:19" x14ac:dyDescent="0.25">
      <c r="A1397" t="s">
        <v>16</v>
      </c>
      <c r="B1397" t="s">
        <v>2</v>
      </c>
      <c r="C1397" t="s">
        <v>9</v>
      </c>
      <c r="D1397" t="str">
        <f t="shared" si="21"/>
        <v>OUTFLOWS</v>
      </c>
      <c r="E1397" t="s">
        <v>116</v>
      </c>
      <c r="F1397" t="s">
        <v>117</v>
      </c>
      <c r="G1397" t="s">
        <v>1912</v>
      </c>
      <c r="H1397" t="s">
        <v>1913</v>
      </c>
      <c r="I1397" t="s">
        <v>59</v>
      </c>
      <c r="J1397" t="s">
        <v>1941</v>
      </c>
      <c r="K1397" t="s">
        <v>1980</v>
      </c>
      <c r="L1397" t="s">
        <v>1058</v>
      </c>
      <c r="M1397" s="17">
        <f>VLOOKUP($K1397,[1]Budget!$V:$AE,5,0)*IF($C1397="1 - Revenues",1,IF(AND($C1397="5 - Transfers",MID(I1397,15,1)="4"),1,-1))</f>
        <v>-135000</v>
      </c>
      <c r="N1397" s="17">
        <f>VLOOKUP($K1397,[1]Budget!$V:$AE,6,0)*IF($C1397="1 - Revenues",1,IF(AND($C1397="5 - Transfers",MID(J1397,15,1)="4"),1,-1))</f>
        <v>-152000</v>
      </c>
      <c r="O1397" s="17">
        <f>IFERROR(IF(RIGHT(LEFT(K1397,15),1)="4",VLOOKUP(K1397,'[1]Budget Worksheet'!A:B,2,0),-1*VLOOKUP(K1397,'[1]Budget Worksheet'!A:B,2,0)),0)</f>
        <v>-200000</v>
      </c>
      <c r="P1397" s="17">
        <f>VLOOKUP($K1397,[1]Budget!$V:$AE,8,0)*IF($C1397="1 - Revenues",1,IF(AND($C1397="5 - Transfers",MID($K1397,15,1)="4"),1,-1))</f>
        <v>-240000</v>
      </c>
      <c r="Q1397" s="17">
        <f>VLOOKUP($K1397,[1]Budget!$V:$AE,10,0)*IF($C1397="1 - Revenues",1,IF(AND($C1397="5 - Transfers",MID(K1397,15,1)="4"),1,-1))</f>
        <v>-40000</v>
      </c>
      <c r="S1397" s="18" t="b">
        <f>IF(LEFT(C1397,1)="1",1,-1)*SUMIF([1]Budget!V:V,'Budget Worksheet for Pivot Tabl'!K1397,[1]Budget!AC:AC)=P1397</f>
        <v>1</v>
      </c>
    </row>
    <row r="1398" spans="1:19" x14ac:dyDescent="0.25">
      <c r="A1398" t="s">
        <v>16</v>
      </c>
      <c r="B1398" t="s">
        <v>2</v>
      </c>
      <c r="C1398" t="s">
        <v>9</v>
      </c>
      <c r="D1398" t="str">
        <f t="shared" si="21"/>
        <v>OUTFLOWS</v>
      </c>
      <c r="E1398" t="s">
        <v>116</v>
      </c>
      <c r="F1398" t="s">
        <v>117</v>
      </c>
      <c r="G1398" t="s">
        <v>1912</v>
      </c>
      <c r="H1398" t="s">
        <v>1913</v>
      </c>
      <c r="I1398" t="s">
        <v>59</v>
      </c>
      <c r="J1398" t="s">
        <v>1941</v>
      </c>
      <c r="K1398" t="s">
        <v>1981</v>
      </c>
      <c r="L1398" t="s">
        <v>492</v>
      </c>
      <c r="M1398" s="17">
        <f>VLOOKUP($K1398,[1]Budget!$V:$AE,5,0)*IF($C1398="1 - Revenues",1,IF(AND($C1398="5 - Transfers",MID(I1398,15,1)="4"),1,-1))</f>
        <v>-7000</v>
      </c>
      <c r="N1398" s="17">
        <f>VLOOKUP($K1398,[1]Budget!$V:$AE,6,0)*IF($C1398="1 - Revenues",1,IF(AND($C1398="5 - Transfers",MID(J1398,15,1)="4"),1,-1))</f>
        <v>-6000</v>
      </c>
      <c r="O1398" s="17">
        <f>IFERROR(IF(RIGHT(LEFT(K1398,15),1)="4",VLOOKUP(K1398,'[1]Budget Worksheet'!A:B,2,0),-1*VLOOKUP(K1398,'[1]Budget Worksheet'!A:B,2,0)),0)</f>
        <v>-6800</v>
      </c>
      <c r="P1398" s="17">
        <f>VLOOKUP($K1398,[1]Budget!$V:$AE,8,0)*IF($C1398="1 - Revenues",1,IF(AND($C1398="5 - Transfers",MID($K1398,15,1)="4"),1,-1))</f>
        <v>-6800</v>
      </c>
      <c r="Q1398" s="17">
        <f>VLOOKUP($K1398,[1]Budget!$V:$AE,10,0)*IF($C1398="1 - Revenues",1,IF(AND($C1398="5 - Transfers",MID(K1398,15,1)="4"),1,-1))</f>
        <v>0</v>
      </c>
      <c r="S1398" s="18" t="b">
        <f>IF(LEFT(C1398,1)="1",1,-1)*SUMIF([1]Budget!V:V,'Budget Worksheet for Pivot Tabl'!K1398,[1]Budget!AC:AC)=P1398</f>
        <v>1</v>
      </c>
    </row>
    <row r="1399" spans="1:19" x14ac:dyDescent="0.25">
      <c r="A1399" t="s">
        <v>16</v>
      </c>
      <c r="B1399" t="s">
        <v>2</v>
      </c>
      <c r="C1399" t="s">
        <v>9</v>
      </c>
      <c r="D1399" t="str">
        <f t="shared" si="21"/>
        <v>OUTFLOWS</v>
      </c>
      <c r="E1399" t="s">
        <v>116</v>
      </c>
      <c r="F1399" t="s">
        <v>117</v>
      </c>
      <c r="G1399" t="s">
        <v>1912</v>
      </c>
      <c r="H1399" t="s">
        <v>1913</v>
      </c>
      <c r="I1399" t="s">
        <v>59</v>
      </c>
      <c r="J1399" t="s">
        <v>1941</v>
      </c>
      <c r="K1399" t="s">
        <v>1982</v>
      </c>
      <c r="L1399" t="s">
        <v>645</v>
      </c>
      <c r="M1399" s="17">
        <f>VLOOKUP($K1399,[1]Budget!$V:$AE,5,0)*IF($C1399="1 - Revenues",1,IF(AND($C1399="5 - Transfers",MID(I1399,15,1)="4"),1,-1))</f>
        <v>0</v>
      </c>
      <c r="N1399" s="17">
        <f>VLOOKUP($K1399,[1]Budget!$V:$AE,6,0)*IF($C1399="1 - Revenues",1,IF(AND($C1399="5 - Transfers",MID(J1399,15,1)="4"),1,-1))</f>
        <v>0</v>
      </c>
      <c r="O1399" s="17">
        <f>IFERROR(IF(RIGHT(LEFT(K1399,15),1)="4",VLOOKUP(K1399,'[1]Budget Worksheet'!A:B,2,0),-1*VLOOKUP(K1399,'[1]Budget Worksheet'!A:B,2,0)),0)</f>
        <v>0</v>
      </c>
      <c r="P1399" s="17">
        <f>VLOOKUP($K1399,[1]Budget!$V:$AE,8,0)*IF($C1399="1 - Revenues",1,IF(AND($C1399="5 - Transfers",MID($K1399,15,1)="4"),1,-1))</f>
        <v>0</v>
      </c>
      <c r="Q1399" s="17">
        <f>VLOOKUP($K1399,[1]Budget!$V:$AE,10,0)*IF($C1399="1 - Revenues",1,IF(AND($C1399="5 - Transfers",MID(K1399,15,1)="4"),1,-1))</f>
        <v>0</v>
      </c>
      <c r="S1399" s="18" t="b">
        <f>IF(LEFT(C1399,1)="1",1,-1)*SUMIF([1]Budget!V:V,'Budget Worksheet for Pivot Tabl'!K1399,[1]Budget!AC:AC)=P1399</f>
        <v>1</v>
      </c>
    </row>
    <row r="1400" spans="1:19" x14ac:dyDescent="0.25">
      <c r="A1400" t="s">
        <v>16</v>
      </c>
      <c r="B1400" t="s">
        <v>2</v>
      </c>
      <c r="C1400" t="s">
        <v>9</v>
      </c>
      <c r="D1400" t="str">
        <f t="shared" si="21"/>
        <v>OUTFLOWS</v>
      </c>
      <c r="E1400" t="s">
        <v>116</v>
      </c>
      <c r="F1400" t="s">
        <v>117</v>
      </c>
      <c r="G1400" t="s">
        <v>1912</v>
      </c>
      <c r="H1400" t="s">
        <v>1913</v>
      </c>
      <c r="I1400" t="s">
        <v>59</v>
      </c>
      <c r="J1400" t="s">
        <v>1941</v>
      </c>
      <c r="K1400" t="s">
        <v>1983</v>
      </c>
      <c r="L1400" t="s">
        <v>647</v>
      </c>
      <c r="M1400" s="17">
        <f>VLOOKUP($K1400,[1]Budget!$V:$AE,5,0)*IF($C1400="1 - Revenues",1,IF(AND($C1400="5 - Transfers",MID(I1400,15,1)="4"),1,-1))</f>
        <v>0</v>
      </c>
      <c r="N1400" s="17">
        <f>VLOOKUP($K1400,[1]Budget!$V:$AE,6,0)*IF($C1400="1 - Revenues",1,IF(AND($C1400="5 - Transfers",MID(J1400,15,1)="4"),1,-1))</f>
        <v>0</v>
      </c>
      <c r="O1400" s="17">
        <f>IFERROR(IF(RIGHT(LEFT(K1400,15),1)="4",VLOOKUP(K1400,'[1]Budget Worksheet'!A:B,2,0),-1*VLOOKUP(K1400,'[1]Budget Worksheet'!A:B,2,0)),0)</f>
        <v>-200</v>
      </c>
      <c r="P1400" s="17">
        <f>VLOOKUP($K1400,[1]Budget!$V:$AE,8,0)*IF($C1400="1 - Revenues",1,IF(AND($C1400="5 - Transfers",MID($K1400,15,1)="4"),1,-1))</f>
        <v>-200</v>
      </c>
      <c r="Q1400" s="17">
        <f>VLOOKUP($K1400,[1]Budget!$V:$AE,10,0)*IF($C1400="1 - Revenues",1,IF(AND($C1400="5 - Transfers",MID(K1400,15,1)="4"),1,-1))</f>
        <v>0</v>
      </c>
      <c r="S1400" s="18" t="b">
        <f>IF(LEFT(C1400,1)="1",1,-1)*SUMIF([1]Budget!V:V,'Budget Worksheet for Pivot Tabl'!K1400,[1]Budget!AC:AC)=P1400</f>
        <v>1</v>
      </c>
    </row>
    <row r="1401" spans="1:19" x14ac:dyDescent="0.25">
      <c r="A1401" t="s">
        <v>16</v>
      </c>
      <c r="B1401" t="s">
        <v>2</v>
      </c>
      <c r="C1401" t="s">
        <v>9</v>
      </c>
      <c r="D1401" t="str">
        <f t="shared" si="21"/>
        <v>OUTFLOWS</v>
      </c>
      <c r="E1401" t="s">
        <v>116</v>
      </c>
      <c r="F1401" t="s">
        <v>117</v>
      </c>
      <c r="G1401" t="s">
        <v>1912</v>
      </c>
      <c r="H1401" t="s">
        <v>1913</v>
      </c>
      <c r="I1401" t="s">
        <v>59</v>
      </c>
      <c r="J1401" t="s">
        <v>1941</v>
      </c>
      <c r="K1401" t="s">
        <v>1984</v>
      </c>
      <c r="L1401" t="s">
        <v>651</v>
      </c>
      <c r="M1401" s="17">
        <f>VLOOKUP($K1401,[1]Budget!$V:$AE,5,0)*IF($C1401="1 - Revenues",1,IF(AND($C1401="5 - Transfers",MID(I1401,15,1)="4"),1,-1))</f>
        <v>-1000</v>
      </c>
      <c r="N1401" s="17">
        <f>VLOOKUP($K1401,[1]Budget!$V:$AE,6,0)*IF($C1401="1 - Revenues",1,IF(AND($C1401="5 - Transfers",MID(J1401,15,1)="4"),1,-1))</f>
        <v>-1000</v>
      </c>
      <c r="O1401" s="17">
        <f>IFERROR(IF(RIGHT(LEFT(K1401,15),1)="4",VLOOKUP(K1401,'[1]Budget Worksheet'!A:B,2,0),-1*VLOOKUP(K1401,'[1]Budget Worksheet'!A:B,2,0)),0)</f>
        <v>-2100</v>
      </c>
      <c r="P1401" s="17">
        <f>VLOOKUP($K1401,[1]Budget!$V:$AE,8,0)*IF($C1401="1 - Revenues",1,IF(AND($C1401="5 - Transfers",MID($K1401,15,1)="4"),1,-1))</f>
        <v>-2100</v>
      </c>
      <c r="Q1401" s="17">
        <f>VLOOKUP($K1401,[1]Budget!$V:$AE,10,0)*IF($C1401="1 - Revenues",1,IF(AND($C1401="5 - Transfers",MID(K1401,15,1)="4"),1,-1))</f>
        <v>0</v>
      </c>
      <c r="S1401" s="18" t="b">
        <f>IF(LEFT(C1401,1)="1",1,-1)*SUMIF([1]Budget!V:V,'Budget Worksheet for Pivot Tabl'!K1401,[1]Budget!AC:AC)=P1401</f>
        <v>1</v>
      </c>
    </row>
    <row r="1402" spans="1:19" x14ac:dyDescent="0.25">
      <c r="A1402" t="s">
        <v>16</v>
      </c>
      <c r="B1402" t="s">
        <v>2</v>
      </c>
      <c r="C1402" t="s">
        <v>9</v>
      </c>
      <c r="D1402" t="str">
        <f t="shared" si="21"/>
        <v>OUTFLOWS</v>
      </c>
      <c r="E1402" t="s">
        <v>116</v>
      </c>
      <c r="F1402" t="s">
        <v>117</v>
      </c>
      <c r="G1402" t="s">
        <v>1912</v>
      </c>
      <c r="H1402" t="s">
        <v>1913</v>
      </c>
      <c r="I1402" t="s">
        <v>59</v>
      </c>
      <c r="J1402" t="s">
        <v>1941</v>
      </c>
      <c r="K1402" t="s">
        <v>1985</v>
      </c>
      <c r="L1402" t="s">
        <v>653</v>
      </c>
      <c r="M1402" s="17">
        <f>VLOOKUP($K1402,[1]Budget!$V:$AE,5,0)*IF($C1402="1 - Revenues",1,IF(AND($C1402="5 - Transfers",MID(I1402,15,1)="4"),1,-1))</f>
        <v>0</v>
      </c>
      <c r="N1402" s="17">
        <f>VLOOKUP($K1402,[1]Budget!$V:$AE,6,0)*IF($C1402="1 - Revenues",1,IF(AND($C1402="5 - Transfers",MID(J1402,15,1)="4"),1,-1))</f>
        <v>0</v>
      </c>
      <c r="O1402" s="17">
        <f>IFERROR(IF(RIGHT(LEFT(K1402,15),1)="4",VLOOKUP(K1402,'[1]Budget Worksheet'!A:B,2,0),-1*VLOOKUP(K1402,'[1]Budget Worksheet'!A:B,2,0)),0)</f>
        <v>0</v>
      </c>
      <c r="P1402" s="17">
        <f>VLOOKUP($K1402,[1]Budget!$V:$AE,8,0)*IF($C1402="1 - Revenues",1,IF(AND($C1402="5 - Transfers",MID($K1402,15,1)="4"),1,-1))</f>
        <v>0</v>
      </c>
      <c r="Q1402" s="17">
        <f>VLOOKUP($K1402,[1]Budget!$V:$AE,10,0)*IF($C1402="1 - Revenues",1,IF(AND($C1402="5 - Transfers",MID(K1402,15,1)="4"),1,-1))</f>
        <v>0</v>
      </c>
      <c r="S1402" s="18" t="b">
        <f>IF(LEFT(C1402,1)="1",1,-1)*SUMIF([1]Budget!V:V,'Budget Worksheet for Pivot Tabl'!K1402,[1]Budget!AC:AC)=P1402</f>
        <v>1</v>
      </c>
    </row>
    <row r="1403" spans="1:19" x14ac:dyDescent="0.25">
      <c r="A1403" t="s">
        <v>16</v>
      </c>
      <c r="B1403" t="s">
        <v>2</v>
      </c>
      <c r="C1403" t="s">
        <v>10</v>
      </c>
      <c r="D1403" t="str">
        <f t="shared" si="21"/>
        <v>OUTFLOWS</v>
      </c>
      <c r="E1403" t="s">
        <v>116</v>
      </c>
      <c r="F1403" t="s">
        <v>117</v>
      </c>
      <c r="G1403" t="s">
        <v>1912</v>
      </c>
      <c r="H1403" t="s">
        <v>1913</v>
      </c>
      <c r="I1403" t="s">
        <v>59</v>
      </c>
      <c r="J1403" t="s">
        <v>1941</v>
      </c>
      <c r="K1403" t="s">
        <v>1986</v>
      </c>
      <c r="L1403" t="s">
        <v>1133</v>
      </c>
      <c r="M1403" s="17">
        <f>VLOOKUP($K1403,[1]Budget!$V:$AE,5,0)*IF($C1403="1 - Revenues",1,IF(AND($C1403="5 - Transfers",MID(I1403,15,1)="4"),1,-1))</f>
        <v>-20000</v>
      </c>
      <c r="N1403" s="17">
        <f>VLOOKUP($K1403,[1]Budget!$V:$AE,6,0)*IF($C1403="1 - Revenues",1,IF(AND($C1403="5 - Transfers",MID(J1403,15,1)="4"),1,-1))</f>
        <v>0</v>
      </c>
      <c r="O1403" s="17">
        <f>IFERROR(IF(RIGHT(LEFT(K1403,15),1)="4",VLOOKUP(K1403,'[1]Budget Worksheet'!A:B,2,0),-1*VLOOKUP(K1403,'[1]Budget Worksheet'!A:B,2,0)),0)</f>
        <v>0</v>
      </c>
      <c r="P1403" s="17">
        <f>VLOOKUP($K1403,[1]Budget!$V:$AE,8,0)*IF($C1403="1 - Revenues",1,IF(AND($C1403="5 - Transfers",MID($K1403,15,1)="4"),1,-1))</f>
        <v>0</v>
      </c>
      <c r="Q1403" s="17">
        <f>VLOOKUP($K1403,[1]Budget!$V:$AE,10,0)*IF($C1403="1 - Revenues",1,IF(AND($C1403="5 - Transfers",MID(K1403,15,1)="4"),1,-1))</f>
        <v>0</v>
      </c>
      <c r="S1403" s="18" t="b">
        <f>IF(LEFT(C1403,1)="1",1,-1)*SUMIF([1]Budget!V:V,'Budget Worksheet for Pivot Tabl'!K1403,[1]Budget!AC:AC)=P1403</f>
        <v>1</v>
      </c>
    </row>
    <row r="1404" spans="1:19" x14ac:dyDescent="0.25">
      <c r="A1404" t="s">
        <v>16</v>
      </c>
      <c r="B1404" t="s">
        <v>2</v>
      </c>
      <c r="C1404" t="s">
        <v>8</v>
      </c>
      <c r="D1404" t="str">
        <f t="shared" si="21"/>
        <v>OUTFLOWS</v>
      </c>
      <c r="E1404" t="s">
        <v>116</v>
      </c>
      <c r="F1404" t="s">
        <v>117</v>
      </c>
      <c r="G1404" t="s">
        <v>1912</v>
      </c>
      <c r="H1404" t="s">
        <v>1913</v>
      </c>
      <c r="I1404" t="s">
        <v>1987</v>
      </c>
      <c r="J1404" t="s">
        <v>1988</v>
      </c>
      <c r="K1404" t="s">
        <v>1989</v>
      </c>
      <c r="L1404" t="s">
        <v>590</v>
      </c>
      <c r="M1404" s="17">
        <f>VLOOKUP($K1404,[1]Budget!$V:$AE,5,0)*IF($C1404="1 - Revenues",1,IF(AND($C1404="5 - Transfers",MID(I1404,15,1)="4"),1,-1))</f>
        <v>-36000</v>
      </c>
      <c r="N1404" s="17">
        <f>VLOOKUP($K1404,[1]Budget!$V:$AE,6,0)*IF($C1404="1 - Revenues",1,IF(AND($C1404="5 - Transfers",MID(J1404,15,1)="4"),1,-1))</f>
        <v>0</v>
      </c>
      <c r="O1404" s="17">
        <f>IFERROR(IF(RIGHT(LEFT(K1404,15),1)="4",VLOOKUP(K1404,'[1]Budget Worksheet'!A:B,2,0),-1*VLOOKUP(K1404,'[1]Budget Worksheet'!A:B,2,0)),0)</f>
        <v>0</v>
      </c>
      <c r="P1404" s="17">
        <f>VLOOKUP($K1404,[1]Budget!$V:$AE,8,0)*IF($C1404="1 - Revenues",1,IF(AND($C1404="5 - Transfers",MID($K1404,15,1)="4"),1,-1))</f>
        <v>0</v>
      </c>
      <c r="Q1404" s="17">
        <f>VLOOKUP($K1404,[1]Budget!$V:$AE,10,0)*IF($C1404="1 - Revenues",1,IF(AND($C1404="5 - Transfers",MID(K1404,15,1)="4"),1,-1))</f>
        <v>0</v>
      </c>
      <c r="S1404" s="18" t="b">
        <f>IF(LEFT(C1404,1)="1",1,-1)*SUMIF([1]Budget!V:V,'Budget Worksheet for Pivot Tabl'!K1404,[1]Budget!AC:AC)=P1404</f>
        <v>1</v>
      </c>
    </row>
    <row r="1405" spans="1:19" x14ac:dyDescent="0.25">
      <c r="A1405" t="s">
        <v>16</v>
      </c>
      <c r="B1405" t="s">
        <v>2</v>
      </c>
      <c r="C1405" t="s">
        <v>8</v>
      </c>
      <c r="D1405" t="str">
        <f t="shared" si="21"/>
        <v>OUTFLOWS</v>
      </c>
      <c r="E1405" t="s">
        <v>116</v>
      </c>
      <c r="F1405" t="s">
        <v>117</v>
      </c>
      <c r="G1405" t="s">
        <v>1912</v>
      </c>
      <c r="H1405" t="s">
        <v>1913</v>
      </c>
      <c r="I1405" t="s">
        <v>1987</v>
      </c>
      <c r="J1405" t="s">
        <v>1988</v>
      </c>
      <c r="K1405" t="s">
        <v>1990</v>
      </c>
      <c r="L1405" t="s">
        <v>593</v>
      </c>
      <c r="M1405" s="17">
        <f>VLOOKUP($K1405,[1]Budget!$V:$AE,5,0)*IF($C1405="1 - Revenues",1,IF(AND($C1405="5 - Transfers",MID(I1405,15,1)="4"),1,-1))</f>
        <v>0</v>
      </c>
      <c r="N1405" s="17">
        <f>VLOOKUP($K1405,[1]Budget!$V:$AE,6,0)*IF($C1405="1 - Revenues",1,IF(AND($C1405="5 - Transfers",MID(J1405,15,1)="4"),1,-1))</f>
        <v>0</v>
      </c>
      <c r="O1405" s="17">
        <f>IFERROR(IF(RIGHT(LEFT(K1405,15),1)="4",VLOOKUP(K1405,'[1]Budget Worksheet'!A:B,2,0),-1*VLOOKUP(K1405,'[1]Budget Worksheet'!A:B,2,0)),0)</f>
        <v>0</v>
      </c>
      <c r="P1405" s="17">
        <f>VLOOKUP($K1405,[1]Budget!$V:$AE,8,0)*IF($C1405="1 - Revenues",1,IF(AND($C1405="5 - Transfers",MID($K1405,15,1)="4"),1,-1))</f>
        <v>0</v>
      </c>
      <c r="Q1405" s="17">
        <f>VLOOKUP($K1405,[1]Budget!$V:$AE,10,0)*IF($C1405="1 - Revenues",1,IF(AND($C1405="5 - Transfers",MID(K1405,15,1)="4"),1,-1))</f>
        <v>0</v>
      </c>
      <c r="S1405" s="18" t="b">
        <f>IF(LEFT(C1405,1)="1",1,-1)*SUMIF([1]Budget!V:V,'Budget Worksheet for Pivot Tabl'!K1405,[1]Budget!AC:AC)=P1405</f>
        <v>1</v>
      </c>
    </row>
    <row r="1406" spans="1:19" x14ac:dyDescent="0.25">
      <c r="A1406" t="s">
        <v>16</v>
      </c>
      <c r="B1406" t="s">
        <v>2</v>
      </c>
      <c r="C1406" t="s">
        <v>8</v>
      </c>
      <c r="D1406" t="str">
        <f t="shared" si="21"/>
        <v>OUTFLOWS</v>
      </c>
      <c r="E1406" t="s">
        <v>116</v>
      </c>
      <c r="F1406" t="s">
        <v>117</v>
      </c>
      <c r="G1406" t="s">
        <v>1912</v>
      </c>
      <c r="H1406" t="s">
        <v>1913</v>
      </c>
      <c r="I1406" t="s">
        <v>1987</v>
      </c>
      <c r="J1406" t="s">
        <v>1988</v>
      </c>
      <c r="K1406" t="s">
        <v>1991</v>
      </c>
      <c r="L1406" t="s">
        <v>599</v>
      </c>
      <c r="M1406" s="17">
        <f>VLOOKUP($K1406,[1]Budget!$V:$AE,5,0)*IF($C1406="1 - Revenues",1,IF(AND($C1406="5 - Transfers",MID(I1406,15,1)="4"),1,-1))</f>
        <v>-1000</v>
      </c>
      <c r="N1406" s="17">
        <f>VLOOKUP($K1406,[1]Budget!$V:$AE,6,0)*IF($C1406="1 - Revenues",1,IF(AND($C1406="5 - Transfers",MID(J1406,15,1)="4"),1,-1))</f>
        <v>0</v>
      </c>
      <c r="O1406" s="17">
        <f>IFERROR(IF(RIGHT(LEFT(K1406,15),1)="4",VLOOKUP(K1406,'[1]Budget Worksheet'!A:B,2,0),-1*VLOOKUP(K1406,'[1]Budget Worksheet'!A:B,2,0)),0)</f>
        <v>0</v>
      </c>
      <c r="P1406" s="17">
        <f>VLOOKUP($K1406,[1]Budget!$V:$AE,8,0)*IF($C1406="1 - Revenues",1,IF(AND($C1406="5 - Transfers",MID($K1406,15,1)="4"),1,-1))</f>
        <v>0</v>
      </c>
      <c r="Q1406" s="17">
        <f>VLOOKUP($K1406,[1]Budget!$V:$AE,10,0)*IF($C1406="1 - Revenues",1,IF(AND($C1406="5 - Transfers",MID(K1406,15,1)="4"),1,-1))</f>
        <v>0</v>
      </c>
      <c r="S1406" s="18" t="b">
        <f>IF(LEFT(C1406,1)="1",1,-1)*SUMIF([1]Budget!V:V,'Budget Worksheet for Pivot Tabl'!K1406,[1]Budget!AC:AC)=P1406</f>
        <v>1</v>
      </c>
    </row>
    <row r="1407" spans="1:19" x14ac:dyDescent="0.25">
      <c r="A1407" t="s">
        <v>16</v>
      </c>
      <c r="B1407" t="s">
        <v>2</v>
      </c>
      <c r="C1407" t="s">
        <v>8</v>
      </c>
      <c r="D1407" t="str">
        <f t="shared" si="21"/>
        <v>OUTFLOWS</v>
      </c>
      <c r="E1407" t="s">
        <v>116</v>
      </c>
      <c r="F1407" t="s">
        <v>117</v>
      </c>
      <c r="G1407" t="s">
        <v>1912</v>
      </c>
      <c r="H1407" t="s">
        <v>1913</v>
      </c>
      <c r="I1407" t="s">
        <v>1987</v>
      </c>
      <c r="J1407" t="s">
        <v>1988</v>
      </c>
      <c r="K1407" t="s">
        <v>1992</v>
      </c>
      <c r="L1407" t="s">
        <v>470</v>
      </c>
      <c r="M1407" s="17">
        <f>VLOOKUP($K1407,[1]Budget!$V:$AE,5,0)*IF($C1407="1 - Revenues",1,IF(AND($C1407="5 - Transfers",MID(I1407,15,1)="4"),1,-1))</f>
        <v>-7000</v>
      </c>
      <c r="N1407" s="17">
        <f>VLOOKUP($K1407,[1]Budget!$V:$AE,6,0)*IF($C1407="1 - Revenues",1,IF(AND($C1407="5 - Transfers",MID(J1407,15,1)="4"),1,-1))</f>
        <v>0</v>
      </c>
      <c r="O1407" s="17">
        <f>IFERROR(IF(RIGHT(LEFT(K1407,15),1)="4",VLOOKUP(K1407,'[1]Budget Worksheet'!A:B,2,0),-1*VLOOKUP(K1407,'[1]Budget Worksheet'!A:B,2,0)),0)</f>
        <v>0</v>
      </c>
      <c r="P1407" s="17">
        <f>VLOOKUP($K1407,[1]Budget!$V:$AE,8,0)*IF($C1407="1 - Revenues",1,IF(AND($C1407="5 - Transfers",MID($K1407,15,1)="4"),1,-1))</f>
        <v>0</v>
      </c>
      <c r="Q1407" s="17">
        <f>VLOOKUP($K1407,[1]Budget!$V:$AE,10,0)*IF($C1407="1 - Revenues",1,IF(AND($C1407="5 - Transfers",MID(K1407,15,1)="4"),1,-1))</f>
        <v>0</v>
      </c>
      <c r="S1407" s="18" t="b">
        <f>IF(LEFT(C1407,1)="1",1,-1)*SUMIF([1]Budget!V:V,'Budget Worksheet for Pivot Tabl'!K1407,[1]Budget!AC:AC)=P1407</f>
        <v>1</v>
      </c>
    </row>
    <row r="1408" spans="1:19" x14ac:dyDescent="0.25">
      <c r="A1408" t="s">
        <v>16</v>
      </c>
      <c r="B1408" t="s">
        <v>2</v>
      </c>
      <c r="C1408" t="s">
        <v>8</v>
      </c>
      <c r="D1408" t="str">
        <f t="shared" si="21"/>
        <v>OUTFLOWS</v>
      </c>
      <c r="E1408" t="s">
        <v>116</v>
      </c>
      <c r="F1408" t="s">
        <v>117</v>
      </c>
      <c r="G1408" t="s">
        <v>1912</v>
      </c>
      <c r="H1408" t="s">
        <v>1913</v>
      </c>
      <c r="I1408" t="s">
        <v>1987</v>
      </c>
      <c r="J1408" t="s">
        <v>1988</v>
      </c>
      <c r="K1408" t="s">
        <v>1993</v>
      </c>
      <c r="L1408" t="s">
        <v>606</v>
      </c>
      <c r="M1408" s="17">
        <f>VLOOKUP($K1408,[1]Budget!$V:$AE,5,0)*IF($C1408="1 - Revenues",1,IF(AND($C1408="5 - Transfers",MID(I1408,15,1)="4"),1,-1))</f>
        <v>-4000</v>
      </c>
      <c r="N1408" s="17">
        <f>VLOOKUP($K1408,[1]Budget!$V:$AE,6,0)*IF($C1408="1 - Revenues",1,IF(AND($C1408="5 - Transfers",MID(J1408,15,1)="4"),1,-1))</f>
        <v>0</v>
      </c>
      <c r="O1408" s="17">
        <f>IFERROR(IF(RIGHT(LEFT(K1408,15),1)="4",VLOOKUP(K1408,'[1]Budget Worksheet'!A:B,2,0),-1*VLOOKUP(K1408,'[1]Budget Worksheet'!A:B,2,0)),0)</f>
        <v>0</v>
      </c>
      <c r="P1408" s="17">
        <f>VLOOKUP($K1408,[1]Budget!$V:$AE,8,0)*IF($C1408="1 - Revenues",1,IF(AND($C1408="5 - Transfers",MID($K1408,15,1)="4"),1,-1))</f>
        <v>0</v>
      </c>
      <c r="Q1408" s="17">
        <f>VLOOKUP($K1408,[1]Budget!$V:$AE,10,0)*IF($C1408="1 - Revenues",1,IF(AND($C1408="5 - Transfers",MID(K1408,15,1)="4"),1,-1))</f>
        <v>0</v>
      </c>
      <c r="S1408" s="18" t="b">
        <f>IF(LEFT(C1408,1)="1",1,-1)*SUMIF([1]Budget!V:V,'Budget Worksheet for Pivot Tabl'!K1408,[1]Budget!AC:AC)=P1408</f>
        <v>1</v>
      </c>
    </row>
    <row r="1409" spans="1:19" x14ac:dyDescent="0.25">
      <c r="A1409" t="s">
        <v>16</v>
      </c>
      <c r="B1409" t="s">
        <v>2</v>
      </c>
      <c r="C1409" t="s">
        <v>8</v>
      </c>
      <c r="D1409" t="str">
        <f t="shared" si="21"/>
        <v>OUTFLOWS</v>
      </c>
      <c r="E1409" t="s">
        <v>116</v>
      </c>
      <c r="F1409" t="s">
        <v>117</v>
      </c>
      <c r="G1409" t="s">
        <v>1912</v>
      </c>
      <c r="H1409" t="s">
        <v>1913</v>
      </c>
      <c r="I1409" t="s">
        <v>1987</v>
      </c>
      <c r="J1409" t="s">
        <v>1988</v>
      </c>
      <c r="K1409" t="s">
        <v>1994</v>
      </c>
      <c r="L1409" t="s">
        <v>608</v>
      </c>
      <c r="M1409" s="17">
        <f>VLOOKUP($K1409,[1]Budget!$V:$AE,5,0)*IF($C1409="1 - Revenues",1,IF(AND($C1409="5 - Transfers",MID(I1409,15,1)="4"),1,-1))</f>
        <v>-11000</v>
      </c>
      <c r="N1409" s="17">
        <f>VLOOKUP($K1409,[1]Budget!$V:$AE,6,0)*IF($C1409="1 - Revenues",1,IF(AND($C1409="5 - Transfers",MID(J1409,15,1)="4"),1,-1))</f>
        <v>0</v>
      </c>
      <c r="O1409" s="17">
        <f>IFERROR(IF(RIGHT(LEFT(K1409,15),1)="4",VLOOKUP(K1409,'[1]Budget Worksheet'!A:B,2,0),-1*VLOOKUP(K1409,'[1]Budget Worksheet'!A:B,2,0)),0)</f>
        <v>0</v>
      </c>
      <c r="P1409" s="17">
        <f>VLOOKUP($K1409,[1]Budget!$V:$AE,8,0)*IF($C1409="1 - Revenues",1,IF(AND($C1409="5 - Transfers",MID($K1409,15,1)="4"),1,-1))</f>
        <v>0</v>
      </c>
      <c r="Q1409" s="17">
        <f>VLOOKUP($K1409,[1]Budget!$V:$AE,10,0)*IF($C1409="1 - Revenues",1,IF(AND($C1409="5 - Transfers",MID(K1409,15,1)="4"),1,-1))</f>
        <v>0</v>
      </c>
      <c r="S1409" s="18" t="b">
        <f>IF(LEFT(C1409,1)="1",1,-1)*SUMIF([1]Budget!V:V,'Budget Worksheet for Pivot Tabl'!K1409,[1]Budget!AC:AC)=P1409</f>
        <v>1</v>
      </c>
    </row>
    <row r="1410" spans="1:19" x14ac:dyDescent="0.25">
      <c r="A1410" t="s">
        <v>16</v>
      </c>
      <c r="B1410" t="s">
        <v>2</v>
      </c>
      <c r="C1410" t="s">
        <v>8</v>
      </c>
      <c r="D1410" t="str">
        <f t="shared" si="21"/>
        <v>OUTFLOWS</v>
      </c>
      <c r="E1410" t="s">
        <v>116</v>
      </c>
      <c r="F1410" t="s">
        <v>117</v>
      </c>
      <c r="G1410" t="s">
        <v>1912</v>
      </c>
      <c r="H1410" t="s">
        <v>1913</v>
      </c>
      <c r="I1410" t="s">
        <v>1987</v>
      </c>
      <c r="J1410" t="s">
        <v>1988</v>
      </c>
      <c r="K1410" t="s">
        <v>1995</v>
      </c>
      <c r="L1410" t="s">
        <v>610</v>
      </c>
      <c r="M1410" s="17">
        <f>VLOOKUP($K1410,[1]Budget!$V:$AE,5,0)*IF($C1410="1 - Revenues",1,IF(AND($C1410="5 - Transfers",MID(I1410,15,1)="4"),1,-1))</f>
        <v>-1000</v>
      </c>
      <c r="N1410" s="17">
        <f>VLOOKUP($K1410,[1]Budget!$V:$AE,6,0)*IF($C1410="1 - Revenues",1,IF(AND($C1410="5 - Transfers",MID(J1410,15,1)="4"),1,-1))</f>
        <v>0</v>
      </c>
      <c r="O1410" s="17">
        <f>IFERROR(IF(RIGHT(LEFT(K1410,15),1)="4",VLOOKUP(K1410,'[1]Budget Worksheet'!A:B,2,0),-1*VLOOKUP(K1410,'[1]Budget Worksheet'!A:B,2,0)),0)</f>
        <v>0</v>
      </c>
      <c r="P1410" s="17">
        <f>VLOOKUP($K1410,[1]Budget!$V:$AE,8,0)*IF($C1410="1 - Revenues",1,IF(AND($C1410="5 - Transfers",MID($K1410,15,1)="4"),1,-1))</f>
        <v>0</v>
      </c>
      <c r="Q1410" s="17">
        <f>VLOOKUP($K1410,[1]Budget!$V:$AE,10,0)*IF($C1410="1 - Revenues",1,IF(AND($C1410="5 - Transfers",MID(K1410,15,1)="4"),1,-1))</f>
        <v>0</v>
      </c>
      <c r="S1410" s="18" t="b">
        <f>IF(LEFT(C1410,1)="1",1,-1)*SUMIF([1]Budget!V:V,'Budget Worksheet for Pivot Tabl'!K1410,[1]Budget!AC:AC)=P1410</f>
        <v>1</v>
      </c>
    </row>
    <row r="1411" spans="1:19" x14ac:dyDescent="0.25">
      <c r="A1411" t="s">
        <v>16</v>
      </c>
      <c r="B1411" t="s">
        <v>2</v>
      </c>
      <c r="C1411" t="s">
        <v>8</v>
      </c>
      <c r="D1411" t="str">
        <f t="shared" ref="D1411:D1474" si="22">IF(C1411="1 - Revenues","INFLOWS","OUTFLOWS")</f>
        <v>OUTFLOWS</v>
      </c>
      <c r="E1411" t="s">
        <v>116</v>
      </c>
      <c r="F1411" t="s">
        <v>117</v>
      </c>
      <c r="G1411" t="s">
        <v>1912</v>
      </c>
      <c r="H1411" t="s">
        <v>1913</v>
      </c>
      <c r="I1411" t="s">
        <v>1987</v>
      </c>
      <c r="J1411" t="s">
        <v>1988</v>
      </c>
      <c r="K1411" t="s">
        <v>1996</v>
      </c>
      <c r="L1411" t="s">
        <v>612</v>
      </c>
      <c r="M1411" s="17">
        <f>VLOOKUP($K1411,[1]Budget!$V:$AE,5,0)*IF($C1411="1 - Revenues",1,IF(AND($C1411="5 - Transfers",MID(I1411,15,1)="4"),1,-1))</f>
        <v>0</v>
      </c>
      <c r="N1411" s="17">
        <f>VLOOKUP($K1411,[1]Budget!$V:$AE,6,0)*IF($C1411="1 - Revenues",1,IF(AND($C1411="5 - Transfers",MID(J1411,15,1)="4"),1,-1))</f>
        <v>0</v>
      </c>
      <c r="O1411" s="17">
        <f>IFERROR(IF(RIGHT(LEFT(K1411,15),1)="4",VLOOKUP(K1411,'[1]Budget Worksheet'!A:B,2,0),-1*VLOOKUP(K1411,'[1]Budget Worksheet'!A:B,2,0)),0)</f>
        <v>0</v>
      </c>
      <c r="P1411" s="17">
        <f>VLOOKUP($K1411,[1]Budget!$V:$AE,8,0)*IF($C1411="1 - Revenues",1,IF(AND($C1411="5 - Transfers",MID($K1411,15,1)="4"),1,-1))</f>
        <v>0</v>
      </c>
      <c r="Q1411" s="17">
        <f>VLOOKUP($K1411,[1]Budget!$V:$AE,10,0)*IF($C1411="1 - Revenues",1,IF(AND($C1411="5 - Transfers",MID(K1411,15,1)="4"),1,-1))</f>
        <v>0</v>
      </c>
      <c r="S1411" s="18" t="b">
        <f>IF(LEFT(C1411,1)="1",1,-1)*SUMIF([1]Budget!V:V,'Budget Worksheet for Pivot Tabl'!K1411,[1]Budget!AC:AC)=P1411</f>
        <v>1</v>
      </c>
    </row>
    <row r="1412" spans="1:19" x14ac:dyDescent="0.25">
      <c r="A1412" t="s">
        <v>16</v>
      </c>
      <c r="B1412" t="s">
        <v>2</v>
      </c>
      <c r="C1412" t="s">
        <v>8</v>
      </c>
      <c r="D1412" t="str">
        <f t="shared" si="22"/>
        <v>OUTFLOWS</v>
      </c>
      <c r="E1412" t="s">
        <v>116</v>
      </c>
      <c r="F1412" t="s">
        <v>117</v>
      </c>
      <c r="G1412" t="s">
        <v>1912</v>
      </c>
      <c r="H1412" t="s">
        <v>1913</v>
      </c>
      <c r="I1412" t="s">
        <v>1987</v>
      </c>
      <c r="J1412" t="s">
        <v>1988</v>
      </c>
      <c r="K1412" t="s">
        <v>1997</v>
      </c>
      <c r="L1412" t="s">
        <v>614</v>
      </c>
      <c r="M1412" s="17">
        <f>VLOOKUP($K1412,[1]Budget!$V:$AE,5,0)*IF($C1412="1 - Revenues",1,IF(AND($C1412="5 - Transfers",MID(I1412,15,1)="4"),1,-1))</f>
        <v>0</v>
      </c>
      <c r="N1412" s="17">
        <f>VLOOKUP($K1412,[1]Budget!$V:$AE,6,0)*IF($C1412="1 - Revenues",1,IF(AND($C1412="5 - Transfers",MID(J1412,15,1)="4"),1,-1))</f>
        <v>0</v>
      </c>
      <c r="O1412" s="17">
        <f>IFERROR(IF(RIGHT(LEFT(K1412,15),1)="4",VLOOKUP(K1412,'[1]Budget Worksheet'!A:B,2,0),-1*VLOOKUP(K1412,'[1]Budget Worksheet'!A:B,2,0)),0)</f>
        <v>0</v>
      </c>
      <c r="P1412" s="17">
        <f>VLOOKUP($K1412,[1]Budget!$V:$AE,8,0)*IF($C1412="1 - Revenues",1,IF(AND($C1412="5 - Transfers",MID($K1412,15,1)="4"),1,-1))</f>
        <v>0</v>
      </c>
      <c r="Q1412" s="17">
        <f>VLOOKUP($K1412,[1]Budget!$V:$AE,10,0)*IF($C1412="1 - Revenues",1,IF(AND($C1412="5 - Transfers",MID(K1412,15,1)="4"),1,-1))</f>
        <v>0</v>
      </c>
      <c r="S1412" s="18" t="b">
        <f>IF(LEFT(C1412,1)="1",1,-1)*SUMIF([1]Budget!V:V,'Budget Worksheet for Pivot Tabl'!K1412,[1]Budget!AC:AC)=P1412</f>
        <v>1</v>
      </c>
    </row>
    <row r="1413" spans="1:19" x14ac:dyDescent="0.25">
      <c r="A1413" t="s">
        <v>16</v>
      </c>
      <c r="B1413" t="s">
        <v>2</v>
      </c>
      <c r="C1413" t="s">
        <v>8</v>
      </c>
      <c r="D1413" t="str">
        <f t="shared" si="22"/>
        <v>OUTFLOWS</v>
      </c>
      <c r="E1413" t="s">
        <v>116</v>
      </c>
      <c r="F1413" t="s">
        <v>117</v>
      </c>
      <c r="G1413" t="s">
        <v>1912</v>
      </c>
      <c r="H1413" t="s">
        <v>1913</v>
      </c>
      <c r="I1413" t="s">
        <v>1987</v>
      </c>
      <c r="J1413" t="s">
        <v>1988</v>
      </c>
      <c r="K1413" t="s">
        <v>1998</v>
      </c>
      <c r="L1413" t="s">
        <v>616</v>
      </c>
      <c r="M1413" s="17">
        <f>VLOOKUP($K1413,[1]Budget!$V:$AE,5,0)*IF($C1413="1 - Revenues",1,IF(AND($C1413="5 - Transfers",MID(I1413,15,1)="4"),1,-1))</f>
        <v>0</v>
      </c>
      <c r="N1413" s="17">
        <f>VLOOKUP($K1413,[1]Budget!$V:$AE,6,0)*IF($C1413="1 - Revenues",1,IF(AND($C1413="5 - Transfers",MID(J1413,15,1)="4"),1,-1))</f>
        <v>0</v>
      </c>
      <c r="O1413" s="17">
        <f>IFERROR(IF(RIGHT(LEFT(K1413,15),1)="4",VLOOKUP(K1413,'[1]Budget Worksheet'!A:B,2,0),-1*VLOOKUP(K1413,'[1]Budget Worksheet'!A:B,2,0)),0)</f>
        <v>0</v>
      </c>
      <c r="P1413" s="17">
        <f>VLOOKUP($K1413,[1]Budget!$V:$AE,8,0)*IF($C1413="1 - Revenues",1,IF(AND($C1413="5 - Transfers",MID($K1413,15,1)="4"),1,-1))</f>
        <v>0</v>
      </c>
      <c r="Q1413" s="17">
        <f>VLOOKUP($K1413,[1]Budget!$V:$AE,10,0)*IF($C1413="1 - Revenues",1,IF(AND($C1413="5 - Transfers",MID(K1413,15,1)="4"),1,-1))</f>
        <v>0</v>
      </c>
      <c r="S1413" s="18" t="b">
        <f>IF(LEFT(C1413,1)="1",1,-1)*SUMIF([1]Budget!V:V,'Budget Worksheet for Pivot Tabl'!K1413,[1]Budget!AC:AC)=P1413</f>
        <v>1</v>
      </c>
    </row>
    <row r="1414" spans="1:19" x14ac:dyDescent="0.25">
      <c r="A1414" t="s">
        <v>16</v>
      </c>
      <c r="B1414" t="s">
        <v>2</v>
      </c>
      <c r="C1414" t="s">
        <v>8</v>
      </c>
      <c r="D1414" t="str">
        <f t="shared" si="22"/>
        <v>OUTFLOWS</v>
      </c>
      <c r="E1414" t="s">
        <v>116</v>
      </c>
      <c r="F1414" t="s">
        <v>117</v>
      </c>
      <c r="G1414" t="s">
        <v>1912</v>
      </c>
      <c r="H1414" t="s">
        <v>1913</v>
      </c>
      <c r="I1414" t="s">
        <v>1987</v>
      </c>
      <c r="J1414" t="s">
        <v>1988</v>
      </c>
      <c r="K1414" t="s">
        <v>1999</v>
      </c>
      <c r="L1414" t="s">
        <v>618</v>
      </c>
      <c r="M1414" s="17">
        <f>VLOOKUP($K1414,[1]Budget!$V:$AE,5,0)*IF($C1414="1 - Revenues",1,IF(AND($C1414="5 - Transfers",MID(I1414,15,1)="4"),1,-1))</f>
        <v>0</v>
      </c>
      <c r="N1414" s="17">
        <f>VLOOKUP($K1414,[1]Budget!$V:$AE,6,0)*IF($C1414="1 - Revenues",1,IF(AND($C1414="5 - Transfers",MID(J1414,15,1)="4"),1,-1))</f>
        <v>0</v>
      </c>
      <c r="O1414" s="17">
        <f>IFERROR(IF(RIGHT(LEFT(K1414,15),1)="4",VLOOKUP(K1414,'[1]Budget Worksheet'!A:B,2,0),-1*VLOOKUP(K1414,'[1]Budget Worksheet'!A:B,2,0)),0)</f>
        <v>0</v>
      </c>
      <c r="P1414" s="17">
        <f>VLOOKUP($K1414,[1]Budget!$V:$AE,8,0)*IF($C1414="1 - Revenues",1,IF(AND($C1414="5 - Transfers",MID($K1414,15,1)="4"),1,-1))</f>
        <v>0</v>
      </c>
      <c r="Q1414" s="17">
        <f>VLOOKUP($K1414,[1]Budget!$V:$AE,10,0)*IF($C1414="1 - Revenues",1,IF(AND($C1414="5 - Transfers",MID(K1414,15,1)="4"),1,-1))</f>
        <v>0</v>
      </c>
      <c r="S1414" s="18" t="b">
        <f>IF(LEFT(C1414,1)="1",1,-1)*SUMIF([1]Budget!V:V,'Budget Worksheet for Pivot Tabl'!K1414,[1]Budget!AC:AC)=P1414</f>
        <v>1</v>
      </c>
    </row>
    <row r="1415" spans="1:19" x14ac:dyDescent="0.25">
      <c r="A1415" t="s">
        <v>16</v>
      </c>
      <c r="B1415" t="s">
        <v>2</v>
      </c>
      <c r="C1415" t="s">
        <v>8</v>
      </c>
      <c r="D1415" t="str">
        <f t="shared" si="22"/>
        <v>OUTFLOWS</v>
      </c>
      <c r="E1415" t="s">
        <v>116</v>
      </c>
      <c r="F1415" t="s">
        <v>117</v>
      </c>
      <c r="G1415" t="s">
        <v>1912</v>
      </c>
      <c r="H1415" t="s">
        <v>1913</v>
      </c>
      <c r="I1415" t="s">
        <v>1987</v>
      </c>
      <c r="J1415" t="s">
        <v>1988</v>
      </c>
      <c r="K1415" t="s">
        <v>2000</v>
      </c>
      <c r="L1415" t="s">
        <v>620</v>
      </c>
      <c r="M1415" s="17">
        <f>VLOOKUP($K1415,[1]Budget!$V:$AE,5,0)*IF($C1415="1 - Revenues",1,IF(AND($C1415="5 - Transfers",MID(I1415,15,1)="4"),1,-1))</f>
        <v>-2000</v>
      </c>
      <c r="N1415" s="17">
        <f>VLOOKUP($K1415,[1]Budget!$V:$AE,6,0)*IF($C1415="1 - Revenues",1,IF(AND($C1415="5 - Transfers",MID(J1415,15,1)="4"),1,-1))</f>
        <v>0</v>
      </c>
      <c r="O1415" s="17">
        <f>IFERROR(IF(RIGHT(LEFT(K1415,15),1)="4",VLOOKUP(K1415,'[1]Budget Worksheet'!A:B,2,0),-1*VLOOKUP(K1415,'[1]Budget Worksheet'!A:B,2,0)),0)</f>
        <v>0</v>
      </c>
      <c r="P1415" s="17">
        <f>VLOOKUP($K1415,[1]Budget!$V:$AE,8,0)*IF($C1415="1 - Revenues",1,IF(AND($C1415="5 - Transfers",MID($K1415,15,1)="4"),1,-1))</f>
        <v>0</v>
      </c>
      <c r="Q1415" s="17">
        <f>VLOOKUP($K1415,[1]Budget!$V:$AE,10,0)*IF($C1415="1 - Revenues",1,IF(AND($C1415="5 - Transfers",MID(K1415,15,1)="4"),1,-1))</f>
        <v>0</v>
      </c>
      <c r="S1415" s="18" t="b">
        <f>IF(LEFT(C1415,1)="1",1,-1)*SUMIF([1]Budget!V:V,'Budget Worksheet for Pivot Tabl'!K1415,[1]Budget!AC:AC)=P1415</f>
        <v>1</v>
      </c>
    </row>
    <row r="1416" spans="1:19" x14ac:dyDescent="0.25">
      <c r="A1416" t="s">
        <v>16</v>
      </c>
      <c r="B1416" t="s">
        <v>2</v>
      </c>
      <c r="C1416" t="s">
        <v>8</v>
      </c>
      <c r="D1416" t="str">
        <f t="shared" si="22"/>
        <v>OUTFLOWS</v>
      </c>
      <c r="E1416" t="s">
        <v>116</v>
      </c>
      <c r="F1416" t="s">
        <v>117</v>
      </c>
      <c r="G1416" t="s">
        <v>1912</v>
      </c>
      <c r="H1416" t="s">
        <v>1913</v>
      </c>
      <c r="I1416" t="s">
        <v>1987</v>
      </c>
      <c r="J1416" t="s">
        <v>1988</v>
      </c>
      <c r="K1416" t="s">
        <v>2001</v>
      </c>
      <c r="L1416" t="s">
        <v>1020</v>
      </c>
      <c r="M1416" s="17">
        <f>VLOOKUP($K1416,[1]Budget!$V:$AE,5,0)*IF($C1416="1 - Revenues",1,IF(AND($C1416="5 - Transfers",MID(I1416,15,1)="4"),1,-1))</f>
        <v>0</v>
      </c>
      <c r="N1416" s="17">
        <f>VLOOKUP($K1416,[1]Budget!$V:$AE,6,0)*IF($C1416="1 - Revenues",1,IF(AND($C1416="5 - Transfers",MID(J1416,15,1)="4"),1,-1))</f>
        <v>0</v>
      </c>
      <c r="O1416" s="17">
        <f>IFERROR(IF(RIGHT(LEFT(K1416,15),1)="4",VLOOKUP(K1416,'[1]Budget Worksheet'!A:B,2,0),-1*VLOOKUP(K1416,'[1]Budget Worksheet'!A:B,2,0)),0)</f>
        <v>0</v>
      </c>
      <c r="P1416" s="17">
        <f>VLOOKUP($K1416,[1]Budget!$V:$AE,8,0)*IF($C1416="1 - Revenues",1,IF(AND($C1416="5 - Transfers",MID($K1416,15,1)="4"),1,-1))</f>
        <v>0</v>
      </c>
      <c r="Q1416" s="17">
        <f>VLOOKUP($K1416,[1]Budget!$V:$AE,10,0)*IF($C1416="1 - Revenues",1,IF(AND($C1416="5 - Transfers",MID(K1416,15,1)="4"),1,-1))</f>
        <v>0</v>
      </c>
      <c r="S1416" s="18" t="b">
        <f>IF(LEFT(C1416,1)="1",1,-1)*SUMIF([1]Budget!V:V,'Budget Worksheet for Pivot Tabl'!K1416,[1]Budget!AC:AC)=P1416</f>
        <v>1</v>
      </c>
    </row>
    <row r="1417" spans="1:19" x14ac:dyDescent="0.25">
      <c r="A1417" t="s">
        <v>16</v>
      </c>
      <c r="B1417" t="s">
        <v>2</v>
      </c>
      <c r="C1417" t="s">
        <v>8</v>
      </c>
      <c r="D1417" t="str">
        <f t="shared" si="22"/>
        <v>OUTFLOWS</v>
      </c>
      <c r="E1417" t="s">
        <v>116</v>
      </c>
      <c r="F1417" t="s">
        <v>117</v>
      </c>
      <c r="G1417" t="s">
        <v>1912</v>
      </c>
      <c r="H1417" t="s">
        <v>1913</v>
      </c>
      <c r="I1417" t="s">
        <v>1987</v>
      </c>
      <c r="J1417" t="s">
        <v>1988</v>
      </c>
      <c r="K1417" t="s">
        <v>2002</v>
      </c>
      <c r="L1417" t="s">
        <v>472</v>
      </c>
      <c r="M1417" s="17">
        <f>VLOOKUP($K1417,[1]Budget!$V:$AE,5,0)*IF($C1417="1 - Revenues",1,IF(AND($C1417="5 - Transfers",MID(I1417,15,1)="4"),1,-1))</f>
        <v>-1000</v>
      </c>
      <c r="N1417" s="17">
        <f>VLOOKUP($K1417,[1]Budget!$V:$AE,6,0)*IF($C1417="1 - Revenues",1,IF(AND($C1417="5 - Transfers",MID(J1417,15,1)="4"),1,-1))</f>
        <v>0</v>
      </c>
      <c r="O1417" s="17">
        <f>IFERROR(IF(RIGHT(LEFT(K1417,15),1)="4",VLOOKUP(K1417,'[1]Budget Worksheet'!A:B,2,0),-1*VLOOKUP(K1417,'[1]Budget Worksheet'!A:B,2,0)),0)</f>
        <v>0</v>
      </c>
      <c r="P1417" s="17">
        <f>VLOOKUP($K1417,[1]Budget!$V:$AE,8,0)*IF($C1417="1 - Revenues",1,IF(AND($C1417="5 - Transfers",MID($K1417,15,1)="4"),1,-1))</f>
        <v>0</v>
      </c>
      <c r="Q1417" s="17">
        <f>VLOOKUP($K1417,[1]Budget!$V:$AE,10,0)*IF($C1417="1 - Revenues",1,IF(AND($C1417="5 - Transfers",MID(K1417,15,1)="4"),1,-1))</f>
        <v>0</v>
      </c>
      <c r="S1417" s="18" t="b">
        <f>IF(LEFT(C1417,1)="1",1,-1)*SUMIF([1]Budget!V:V,'Budget Worksheet for Pivot Tabl'!K1417,[1]Budget!AC:AC)=P1417</f>
        <v>1</v>
      </c>
    </row>
    <row r="1418" spans="1:19" x14ac:dyDescent="0.25">
      <c r="A1418" t="s">
        <v>16</v>
      </c>
      <c r="B1418" t="s">
        <v>2</v>
      </c>
      <c r="C1418" t="s">
        <v>8</v>
      </c>
      <c r="D1418" t="str">
        <f t="shared" si="22"/>
        <v>OUTFLOWS</v>
      </c>
      <c r="E1418" t="s">
        <v>116</v>
      </c>
      <c r="F1418" t="s">
        <v>117</v>
      </c>
      <c r="G1418" t="s">
        <v>1912</v>
      </c>
      <c r="H1418" t="s">
        <v>1913</v>
      </c>
      <c r="I1418" t="s">
        <v>1987</v>
      </c>
      <c r="J1418" t="s">
        <v>1988</v>
      </c>
      <c r="K1418" t="s">
        <v>2003</v>
      </c>
      <c r="L1418" t="s">
        <v>625</v>
      </c>
      <c r="M1418" s="17">
        <f>VLOOKUP($K1418,[1]Budget!$V:$AE,5,0)*IF($C1418="1 - Revenues",1,IF(AND($C1418="5 - Transfers",MID(I1418,15,1)="4"),1,-1))</f>
        <v>0</v>
      </c>
      <c r="N1418" s="17">
        <f>VLOOKUP($K1418,[1]Budget!$V:$AE,6,0)*IF($C1418="1 - Revenues",1,IF(AND($C1418="5 - Transfers",MID(J1418,15,1)="4"),1,-1))</f>
        <v>0</v>
      </c>
      <c r="O1418" s="17">
        <f>IFERROR(IF(RIGHT(LEFT(K1418,15),1)="4",VLOOKUP(K1418,'[1]Budget Worksheet'!A:B,2,0),-1*VLOOKUP(K1418,'[1]Budget Worksheet'!A:B,2,0)),0)</f>
        <v>0</v>
      </c>
      <c r="P1418" s="17">
        <f>VLOOKUP($K1418,[1]Budget!$V:$AE,8,0)*IF($C1418="1 - Revenues",1,IF(AND($C1418="5 - Transfers",MID($K1418,15,1)="4"),1,-1))</f>
        <v>0</v>
      </c>
      <c r="Q1418" s="17">
        <f>VLOOKUP($K1418,[1]Budget!$V:$AE,10,0)*IF($C1418="1 - Revenues",1,IF(AND($C1418="5 - Transfers",MID(K1418,15,1)="4"),1,-1))</f>
        <v>0</v>
      </c>
      <c r="S1418" s="18" t="b">
        <f>IF(LEFT(C1418,1)="1",1,-1)*SUMIF([1]Budget!V:V,'Budget Worksheet for Pivot Tabl'!K1418,[1]Budget!AC:AC)=P1418</f>
        <v>1</v>
      </c>
    </row>
    <row r="1419" spans="1:19" x14ac:dyDescent="0.25">
      <c r="A1419" t="s">
        <v>16</v>
      </c>
      <c r="B1419" t="s">
        <v>2</v>
      </c>
      <c r="C1419" t="s">
        <v>9</v>
      </c>
      <c r="D1419" t="str">
        <f t="shared" si="22"/>
        <v>OUTFLOWS</v>
      </c>
      <c r="E1419" t="s">
        <v>116</v>
      </c>
      <c r="F1419" t="s">
        <v>117</v>
      </c>
      <c r="G1419" t="s">
        <v>1912</v>
      </c>
      <c r="H1419" t="s">
        <v>1913</v>
      </c>
      <c r="I1419" t="s">
        <v>1987</v>
      </c>
      <c r="J1419" t="s">
        <v>1988</v>
      </c>
      <c r="K1419" t="s">
        <v>2004</v>
      </c>
      <c r="L1419" t="s">
        <v>1371</v>
      </c>
      <c r="M1419" s="17">
        <f>VLOOKUP($K1419,[1]Budget!$V:$AE,5,0)*IF($C1419="1 - Revenues",1,IF(AND($C1419="5 - Transfers",MID(I1419,15,1)="4"),1,-1))</f>
        <v>-2000</v>
      </c>
      <c r="N1419" s="17">
        <f>VLOOKUP($K1419,[1]Budget!$V:$AE,6,0)*IF($C1419="1 - Revenues",1,IF(AND($C1419="5 - Transfers",MID(J1419,15,1)="4"),1,-1))</f>
        <v>-1000</v>
      </c>
      <c r="O1419" s="17">
        <f>IFERROR(IF(RIGHT(LEFT(K1419,15),1)="4",VLOOKUP(K1419,'[1]Budget Worksheet'!A:B,2,0),-1*VLOOKUP(K1419,'[1]Budget Worksheet'!A:B,2,0)),0)</f>
        <v>-1500</v>
      </c>
      <c r="P1419" s="17">
        <f>VLOOKUP($K1419,[1]Budget!$V:$AE,8,0)*IF($C1419="1 - Revenues",1,IF(AND($C1419="5 - Transfers",MID($K1419,15,1)="4"),1,-1))</f>
        <v>-1500</v>
      </c>
      <c r="Q1419" s="17">
        <f>VLOOKUP($K1419,[1]Budget!$V:$AE,10,0)*IF($C1419="1 - Revenues",1,IF(AND($C1419="5 - Transfers",MID(K1419,15,1)="4"),1,-1))</f>
        <v>0</v>
      </c>
      <c r="S1419" s="18" t="b">
        <f>IF(LEFT(C1419,1)="1",1,-1)*SUMIF([1]Budget!V:V,'Budget Worksheet for Pivot Tabl'!K1419,[1]Budget!AC:AC)=P1419</f>
        <v>1</v>
      </c>
    </row>
    <row r="1420" spans="1:19" x14ac:dyDescent="0.25">
      <c r="A1420" t="s">
        <v>16</v>
      </c>
      <c r="B1420" t="s">
        <v>2</v>
      </c>
      <c r="C1420" t="s">
        <v>9</v>
      </c>
      <c r="D1420" t="str">
        <f t="shared" si="22"/>
        <v>OUTFLOWS</v>
      </c>
      <c r="E1420" t="s">
        <v>116</v>
      </c>
      <c r="F1420" t="s">
        <v>117</v>
      </c>
      <c r="G1420" t="s">
        <v>1912</v>
      </c>
      <c r="H1420" t="s">
        <v>1913</v>
      </c>
      <c r="I1420" t="s">
        <v>1987</v>
      </c>
      <c r="J1420" t="s">
        <v>1988</v>
      </c>
      <c r="K1420" t="s">
        <v>2005</v>
      </c>
      <c r="L1420" t="s">
        <v>482</v>
      </c>
      <c r="M1420" s="17">
        <f>VLOOKUP($K1420,[1]Budget!$V:$AE,5,0)*IF($C1420="1 - Revenues",1,IF(AND($C1420="5 - Transfers",MID(I1420,15,1)="4"),1,-1))</f>
        <v>-19000</v>
      </c>
      <c r="N1420" s="17">
        <f>VLOOKUP($K1420,[1]Budget!$V:$AE,6,0)*IF($C1420="1 - Revenues",1,IF(AND($C1420="5 - Transfers",MID(J1420,15,1)="4"),1,-1))</f>
        <v>-23000</v>
      </c>
      <c r="O1420" s="17">
        <f>IFERROR(IF(RIGHT(LEFT(K1420,15),1)="4",VLOOKUP(K1420,'[1]Budget Worksheet'!A:B,2,0),-1*VLOOKUP(K1420,'[1]Budget Worksheet'!A:B,2,0)),0)</f>
        <v>-25000</v>
      </c>
      <c r="P1420" s="17">
        <f>VLOOKUP($K1420,[1]Budget!$V:$AE,8,0)*IF($C1420="1 - Revenues",1,IF(AND($C1420="5 - Transfers",MID($K1420,15,1)="4"),1,-1))</f>
        <v>-25000</v>
      </c>
      <c r="Q1420" s="17">
        <f>VLOOKUP($K1420,[1]Budget!$V:$AE,10,0)*IF($C1420="1 - Revenues",1,IF(AND($C1420="5 - Transfers",MID(K1420,15,1)="4"),1,-1))</f>
        <v>0</v>
      </c>
      <c r="S1420" s="18" t="b">
        <f>IF(LEFT(C1420,1)="1",1,-1)*SUMIF([1]Budget!V:V,'Budget Worksheet for Pivot Tabl'!K1420,[1]Budget!AC:AC)=P1420</f>
        <v>1</v>
      </c>
    </row>
    <row r="1421" spans="1:19" x14ac:dyDescent="0.25">
      <c r="A1421" t="s">
        <v>16</v>
      </c>
      <c r="B1421" t="s">
        <v>2</v>
      </c>
      <c r="C1421" t="s">
        <v>9</v>
      </c>
      <c r="D1421" t="str">
        <f t="shared" si="22"/>
        <v>OUTFLOWS</v>
      </c>
      <c r="E1421" t="s">
        <v>116</v>
      </c>
      <c r="F1421" t="s">
        <v>117</v>
      </c>
      <c r="G1421" t="s">
        <v>1912</v>
      </c>
      <c r="H1421" t="s">
        <v>1913</v>
      </c>
      <c r="I1421" t="s">
        <v>1987</v>
      </c>
      <c r="J1421" t="s">
        <v>1988</v>
      </c>
      <c r="K1421" t="s">
        <v>2006</v>
      </c>
      <c r="L1421" t="s">
        <v>633</v>
      </c>
      <c r="M1421" s="17">
        <f>VLOOKUP($K1421,[1]Budget!$V:$AE,5,0)*IF($C1421="1 - Revenues",1,IF(AND($C1421="5 - Transfers",MID(I1421,15,1)="4"),1,-1))</f>
        <v>0</v>
      </c>
      <c r="N1421" s="17">
        <f>VLOOKUP($K1421,[1]Budget!$V:$AE,6,0)*IF($C1421="1 - Revenues",1,IF(AND($C1421="5 - Transfers",MID(J1421,15,1)="4"),1,-1))</f>
        <v>0</v>
      </c>
      <c r="O1421" s="17">
        <f>IFERROR(IF(RIGHT(LEFT(K1421,15),1)="4",VLOOKUP(K1421,'[1]Budget Worksheet'!A:B,2,0),-1*VLOOKUP(K1421,'[1]Budget Worksheet'!A:B,2,0)),0)</f>
        <v>-13000</v>
      </c>
      <c r="P1421" s="17">
        <f>VLOOKUP($K1421,[1]Budget!$V:$AE,8,0)*IF($C1421="1 - Revenues",1,IF(AND($C1421="5 - Transfers",MID($K1421,15,1)="4"),1,-1))</f>
        <v>-13000</v>
      </c>
      <c r="Q1421" s="17">
        <f>VLOOKUP($K1421,[1]Budget!$V:$AE,10,0)*IF($C1421="1 - Revenues",1,IF(AND($C1421="5 - Transfers",MID(K1421,15,1)="4"),1,-1))</f>
        <v>0</v>
      </c>
      <c r="S1421" s="18" t="b">
        <f>IF(LEFT(C1421,1)="1",1,-1)*SUMIF([1]Budget!V:V,'Budget Worksheet for Pivot Tabl'!K1421,[1]Budget!AC:AC)=P1421</f>
        <v>1</v>
      </c>
    </row>
    <row r="1422" spans="1:19" x14ac:dyDescent="0.25">
      <c r="A1422" t="s">
        <v>16</v>
      </c>
      <c r="B1422" t="s">
        <v>2</v>
      </c>
      <c r="C1422" t="s">
        <v>9</v>
      </c>
      <c r="D1422" t="str">
        <f t="shared" si="22"/>
        <v>OUTFLOWS</v>
      </c>
      <c r="E1422" t="s">
        <v>116</v>
      </c>
      <c r="F1422" t="s">
        <v>117</v>
      </c>
      <c r="G1422" t="s">
        <v>1912</v>
      </c>
      <c r="H1422" t="s">
        <v>1913</v>
      </c>
      <c r="I1422" t="s">
        <v>1987</v>
      </c>
      <c r="J1422" t="s">
        <v>1988</v>
      </c>
      <c r="K1422" t="s">
        <v>2007</v>
      </c>
      <c r="L1422" t="s">
        <v>484</v>
      </c>
      <c r="M1422" s="17">
        <f>VLOOKUP($K1422,[1]Budget!$V:$AE,5,0)*IF($C1422="1 - Revenues",1,IF(AND($C1422="5 - Transfers",MID(I1422,15,1)="4"),1,-1))</f>
        <v>0</v>
      </c>
      <c r="N1422" s="17">
        <f>VLOOKUP($K1422,[1]Budget!$V:$AE,6,0)*IF($C1422="1 - Revenues",1,IF(AND($C1422="5 - Transfers",MID(J1422,15,1)="4"),1,-1))</f>
        <v>0</v>
      </c>
      <c r="O1422" s="17">
        <f>IFERROR(IF(RIGHT(LEFT(K1422,15),1)="4",VLOOKUP(K1422,'[1]Budget Worksheet'!A:B,2,0),-1*VLOOKUP(K1422,'[1]Budget Worksheet'!A:B,2,0)),0)</f>
        <v>0</v>
      </c>
      <c r="P1422" s="17">
        <f>VLOOKUP($K1422,[1]Budget!$V:$AE,8,0)*IF($C1422="1 - Revenues",1,IF(AND($C1422="5 - Transfers",MID($K1422,15,1)="4"),1,-1))</f>
        <v>0</v>
      </c>
      <c r="Q1422" s="17">
        <f>VLOOKUP($K1422,[1]Budget!$V:$AE,10,0)*IF($C1422="1 - Revenues",1,IF(AND($C1422="5 - Transfers",MID(K1422,15,1)="4"),1,-1))</f>
        <v>0</v>
      </c>
      <c r="S1422" s="18" t="b">
        <f>IF(LEFT(C1422,1)="1",1,-1)*SUMIF([1]Budget!V:V,'Budget Worksheet for Pivot Tabl'!K1422,[1]Budget!AC:AC)=P1422</f>
        <v>1</v>
      </c>
    </row>
    <row r="1423" spans="1:19" x14ac:dyDescent="0.25">
      <c r="A1423" t="s">
        <v>16</v>
      </c>
      <c r="B1423" t="s">
        <v>2</v>
      </c>
      <c r="C1423" t="s">
        <v>9</v>
      </c>
      <c r="D1423" t="str">
        <f t="shared" si="22"/>
        <v>OUTFLOWS</v>
      </c>
      <c r="E1423" t="s">
        <v>116</v>
      </c>
      <c r="F1423" t="s">
        <v>117</v>
      </c>
      <c r="G1423" t="s">
        <v>1912</v>
      </c>
      <c r="H1423" t="s">
        <v>1913</v>
      </c>
      <c r="I1423" t="s">
        <v>1987</v>
      </c>
      <c r="J1423" t="s">
        <v>1988</v>
      </c>
      <c r="K1423" t="s">
        <v>2008</v>
      </c>
      <c r="L1423" t="s">
        <v>640</v>
      </c>
      <c r="M1423" s="17">
        <f>VLOOKUP($K1423,[1]Budget!$V:$AE,5,0)*IF($C1423="1 - Revenues",1,IF(AND($C1423="5 - Transfers",MID(I1423,15,1)="4"),1,-1))</f>
        <v>-5000</v>
      </c>
      <c r="N1423" s="17">
        <f>VLOOKUP($K1423,[1]Budget!$V:$AE,6,0)*IF($C1423="1 - Revenues",1,IF(AND($C1423="5 - Transfers",MID(J1423,15,1)="4"),1,-1))</f>
        <v>-13000</v>
      </c>
      <c r="O1423" s="17">
        <f>IFERROR(IF(RIGHT(LEFT(K1423,15),1)="4",VLOOKUP(K1423,'[1]Budget Worksheet'!A:B,2,0),-1*VLOOKUP(K1423,'[1]Budget Worksheet'!A:B,2,0)),0)</f>
        <v>-13500</v>
      </c>
      <c r="P1423" s="17">
        <f>VLOOKUP($K1423,[1]Budget!$V:$AE,8,0)*IF($C1423="1 - Revenues",1,IF(AND($C1423="5 - Transfers",MID($K1423,15,1)="4"),1,-1))</f>
        <v>-13500</v>
      </c>
      <c r="Q1423" s="17">
        <f>VLOOKUP($K1423,[1]Budget!$V:$AE,10,0)*IF($C1423="1 - Revenues",1,IF(AND($C1423="5 - Transfers",MID(K1423,15,1)="4"),1,-1))</f>
        <v>0</v>
      </c>
      <c r="S1423" s="18" t="b">
        <f>IF(LEFT(C1423,1)="1",1,-1)*SUMIF([1]Budget!V:V,'Budget Worksheet for Pivot Tabl'!K1423,[1]Budget!AC:AC)=P1423</f>
        <v>1</v>
      </c>
    </row>
    <row r="1424" spans="1:19" x14ac:dyDescent="0.25">
      <c r="A1424" t="s">
        <v>16</v>
      </c>
      <c r="B1424" t="s">
        <v>2</v>
      </c>
      <c r="C1424" t="s">
        <v>9</v>
      </c>
      <c r="D1424" t="str">
        <f t="shared" si="22"/>
        <v>OUTFLOWS</v>
      </c>
      <c r="E1424" t="s">
        <v>116</v>
      </c>
      <c r="F1424" t="s">
        <v>117</v>
      </c>
      <c r="G1424" t="s">
        <v>1912</v>
      </c>
      <c r="H1424" t="s">
        <v>1913</v>
      </c>
      <c r="I1424" t="s">
        <v>1987</v>
      </c>
      <c r="J1424" t="s">
        <v>1988</v>
      </c>
      <c r="K1424" t="s">
        <v>2009</v>
      </c>
      <c r="L1424" t="s">
        <v>900</v>
      </c>
      <c r="M1424" s="17">
        <f>VLOOKUP($K1424,[1]Budget!$V:$AE,5,0)*IF($C1424="1 - Revenues",1,IF(AND($C1424="5 - Transfers",MID(I1424,15,1)="4"),1,-1))</f>
        <v>0</v>
      </c>
      <c r="N1424" s="17">
        <f>VLOOKUP($K1424,[1]Budget!$V:$AE,6,0)*IF($C1424="1 - Revenues",1,IF(AND($C1424="5 - Transfers",MID(J1424,15,1)="4"),1,-1))</f>
        <v>0</v>
      </c>
      <c r="O1424" s="17">
        <f>IFERROR(IF(RIGHT(LEFT(K1424,15),1)="4",VLOOKUP(K1424,'[1]Budget Worksheet'!A:B,2,0),-1*VLOOKUP(K1424,'[1]Budget Worksheet'!A:B,2,0)),0)</f>
        <v>0</v>
      </c>
      <c r="P1424" s="17">
        <f>VLOOKUP($K1424,[1]Budget!$V:$AE,8,0)*IF($C1424="1 - Revenues",1,IF(AND($C1424="5 - Transfers",MID($K1424,15,1)="4"),1,-1))</f>
        <v>0</v>
      </c>
      <c r="Q1424" s="17">
        <f>VLOOKUP($K1424,[1]Budget!$V:$AE,10,0)*IF($C1424="1 - Revenues",1,IF(AND($C1424="5 - Transfers",MID(K1424,15,1)="4"),1,-1))</f>
        <v>0</v>
      </c>
      <c r="S1424" s="18" t="b">
        <f>IF(LEFT(C1424,1)="1",1,-1)*SUMIF([1]Budget!V:V,'Budget Worksheet for Pivot Tabl'!K1424,[1]Budget!AC:AC)=P1424</f>
        <v>1</v>
      </c>
    </row>
    <row r="1425" spans="1:19" x14ac:dyDescent="0.25">
      <c r="A1425" t="s">
        <v>16</v>
      </c>
      <c r="B1425" t="s">
        <v>2</v>
      </c>
      <c r="C1425" t="s">
        <v>9</v>
      </c>
      <c r="D1425" t="str">
        <f t="shared" si="22"/>
        <v>OUTFLOWS</v>
      </c>
      <c r="E1425" t="s">
        <v>116</v>
      </c>
      <c r="F1425" t="s">
        <v>117</v>
      </c>
      <c r="G1425" t="s">
        <v>1912</v>
      </c>
      <c r="H1425" t="s">
        <v>1913</v>
      </c>
      <c r="I1425" t="s">
        <v>1987</v>
      </c>
      <c r="J1425" t="s">
        <v>1988</v>
      </c>
      <c r="K1425" t="s">
        <v>2010</v>
      </c>
      <c r="L1425" t="s">
        <v>1037</v>
      </c>
      <c r="M1425" s="17">
        <f>VLOOKUP($K1425,[1]Budget!$V:$AE,5,0)*IF($C1425="1 - Revenues",1,IF(AND($C1425="5 - Transfers",MID(I1425,15,1)="4"),1,-1))</f>
        <v>-1000</v>
      </c>
      <c r="N1425" s="17">
        <f>VLOOKUP($K1425,[1]Budget!$V:$AE,6,0)*IF($C1425="1 - Revenues",1,IF(AND($C1425="5 - Transfers",MID(J1425,15,1)="4"),1,-1))</f>
        <v>-1000</v>
      </c>
      <c r="O1425" s="17">
        <f>IFERROR(IF(RIGHT(LEFT(K1425,15),1)="4",VLOOKUP(K1425,'[1]Budget Worksheet'!A:B,2,0),-1*VLOOKUP(K1425,'[1]Budget Worksheet'!A:B,2,0)),0)</f>
        <v>-1000</v>
      </c>
      <c r="P1425" s="17">
        <f>VLOOKUP($K1425,[1]Budget!$V:$AE,8,0)*IF($C1425="1 - Revenues",1,IF(AND($C1425="5 - Transfers",MID($K1425,15,1)="4"),1,-1))</f>
        <v>-1000</v>
      </c>
      <c r="Q1425" s="17">
        <f>VLOOKUP($K1425,[1]Budget!$V:$AE,10,0)*IF($C1425="1 - Revenues",1,IF(AND($C1425="5 - Transfers",MID(K1425,15,1)="4"),1,-1))</f>
        <v>0</v>
      </c>
      <c r="S1425" s="18" t="b">
        <f>IF(LEFT(C1425,1)="1",1,-1)*SUMIF([1]Budget!V:V,'Budget Worksheet for Pivot Tabl'!K1425,[1]Budget!AC:AC)=P1425</f>
        <v>1</v>
      </c>
    </row>
    <row r="1426" spans="1:19" x14ac:dyDescent="0.25">
      <c r="A1426" t="s">
        <v>16</v>
      </c>
      <c r="B1426" t="s">
        <v>2</v>
      </c>
      <c r="C1426" t="s">
        <v>9</v>
      </c>
      <c r="D1426" t="str">
        <f t="shared" si="22"/>
        <v>OUTFLOWS</v>
      </c>
      <c r="E1426" t="s">
        <v>116</v>
      </c>
      <c r="F1426" t="s">
        <v>117</v>
      </c>
      <c r="G1426" t="s">
        <v>1912</v>
      </c>
      <c r="H1426" t="s">
        <v>1913</v>
      </c>
      <c r="I1426" t="s">
        <v>1987</v>
      </c>
      <c r="J1426" t="s">
        <v>1988</v>
      </c>
      <c r="K1426" t="s">
        <v>2011</v>
      </c>
      <c r="L1426" t="s">
        <v>1610</v>
      </c>
      <c r="M1426" s="17">
        <f>VLOOKUP($K1426,[1]Budget!$V:$AE,5,0)*IF($C1426="1 - Revenues",1,IF(AND($C1426="5 - Transfers",MID(I1426,15,1)="4"),1,-1))</f>
        <v>0</v>
      </c>
      <c r="N1426" s="17">
        <f>VLOOKUP($K1426,[1]Budget!$V:$AE,6,0)*IF($C1426="1 - Revenues",1,IF(AND($C1426="5 - Transfers",MID(J1426,15,1)="4"),1,-1))</f>
        <v>0</v>
      </c>
      <c r="O1426" s="17">
        <f>IFERROR(IF(RIGHT(LEFT(K1426,15),1)="4",VLOOKUP(K1426,'[1]Budget Worksheet'!A:B,2,0),-1*VLOOKUP(K1426,'[1]Budget Worksheet'!A:B,2,0)),0)</f>
        <v>-350</v>
      </c>
      <c r="P1426" s="17">
        <f>VLOOKUP($K1426,[1]Budget!$V:$AE,8,0)*IF($C1426="1 - Revenues",1,IF(AND($C1426="5 - Transfers",MID($K1426,15,1)="4"),1,-1))</f>
        <v>-350</v>
      </c>
      <c r="Q1426" s="17">
        <f>VLOOKUP($K1426,[1]Budget!$V:$AE,10,0)*IF($C1426="1 - Revenues",1,IF(AND($C1426="5 - Transfers",MID(K1426,15,1)="4"),1,-1))</f>
        <v>0</v>
      </c>
      <c r="S1426" s="18" t="b">
        <f>IF(LEFT(C1426,1)="1",1,-1)*SUMIF([1]Budget!V:V,'Budget Worksheet for Pivot Tabl'!K1426,[1]Budget!AC:AC)=P1426</f>
        <v>1</v>
      </c>
    </row>
    <row r="1427" spans="1:19" x14ac:dyDescent="0.25">
      <c r="A1427" t="s">
        <v>16</v>
      </c>
      <c r="B1427" t="s">
        <v>2</v>
      </c>
      <c r="C1427" t="s">
        <v>9</v>
      </c>
      <c r="D1427" t="str">
        <f t="shared" si="22"/>
        <v>OUTFLOWS</v>
      </c>
      <c r="E1427" t="s">
        <v>116</v>
      </c>
      <c r="F1427" t="s">
        <v>117</v>
      </c>
      <c r="G1427" t="s">
        <v>1912</v>
      </c>
      <c r="H1427" t="s">
        <v>1913</v>
      </c>
      <c r="I1427" t="s">
        <v>1987</v>
      </c>
      <c r="J1427" t="s">
        <v>1988</v>
      </c>
      <c r="K1427" t="s">
        <v>2012</v>
      </c>
      <c r="L1427" t="s">
        <v>1971</v>
      </c>
      <c r="M1427" s="17">
        <f>VLOOKUP($K1427,[1]Budget!$V:$AE,5,0)*IF($C1427="1 - Revenues",1,IF(AND($C1427="5 - Transfers",MID(I1427,15,1)="4"),1,-1))</f>
        <v>0</v>
      </c>
      <c r="N1427" s="17">
        <f>VLOOKUP($K1427,[1]Budget!$V:$AE,6,0)*IF($C1427="1 - Revenues",1,IF(AND($C1427="5 - Transfers",MID(J1427,15,1)="4"),1,-1))</f>
        <v>0</v>
      </c>
      <c r="O1427" s="17">
        <f>IFERROR(IF(RIGHT(LEFT(K1427,15),1)="4",VLOOKUP(K1427,'[1]Budget Worksheet'!A:B,2,0),-1*VLOOKUP(K1427,'[1]Budget Worksheet'!A:B,2,0)),0)</f>
        <v>-1000</v>
      </c>
      <c r="P1427" s="17">
        <f>VLOOKUP($K1427,[1]Budget!$V:$AE,8,0)*IF($C1427="1 - Revenues",1,IF(AND($C1427="5 - Transfers",MID($K1427,15,1)="4"),1,-1))</f>
        <v>-1000</v>
      </c>
      <c r="Q1427" s="17">
        <f>VLOOKUP($K1427,[1]Budget!$V:$AE,10,0)*IF($C1427="1 - Revenues",1,IF(AND($C1427="5 - Transfers",MID(K1427,15,1)="4"),1,-1))</f>
        <v>0</v>
      </c>
      <c r="S1427" s="18" t="b">
        <f>IF(LEFT(C1427,1)="1",1,-1)*SUMIF([1]Budget!V:V,'Budget Worksheet for Pivot Tabl'!K1427,[1]Budget!AC:AC)=P1427</f>
        <v>1</v>
      </c>
    </row>
    <row r="1428" spans="1:19" x14ac:dyDescent="0.25">
      <c r="A1428" t="s">
        <v>16</v>
      </c>
      <c r="B1428" t="s">
        <v>2</v>
      </c>
      <c r="C1428" t="s">
        <v>9</v>
      </c>
      <c r="D1428" t="str">
        <f t="shared" si="22"/>
        <v>OUTFLOWS</v>
      </c>
      <c r="E1428" t="s">
        <v>116</v>
      </c>
      <c r="F1428" t="s">
        <v>117</v>
      </c>
      <c r="G1428" t="s">
        <v>1912</v>
      </c>
      <c r="H1428" t="s">
        <v>1913</v>
      </c>
      <c r="I1428" t="s">
        <v>1987</v>
      </c>
      <c r="J1428" t="s">
        <v>1988</v>
      </c>
      <c r="K1428" t="s">
        <v>2013</v>
      </c>
      <c r="L1428" t="s">
        <v>1938</v>
      </c>
      <c r="M1428" s="17">
        <f>VLOOKUP($K1428,[1]Budget!$V:$AE,5,0)*IF($C1428="1 - Revenues",1,IF(AND($C1428="5 - Transfers",MID(I1428,15,1)="4"),1,-1))</f>
        <v>-10000</v>
      </c>
      <c r="N1428" s="17">
        <f>VLOOKUP($K1428,[1]Budget!$V:$AE,6,0)*IF($C1428="1 - Revenues",1,IF(AND($C1428="5 - Transfers",MID(J1428,15,1)="4"),1,-1))</f>
        <v>-6000</v>
      </c>
      <c r="O1428" s="17">
        <f>IFERROR(IF(RIGHT(LEFT(K1428,15),1)="4",VLOOKUP(K1428,'[1]Budget Worksheet'!A:B,2,0),-1*VLOOKUP(K1428,'[1]Budget Worksheet'!A:B,2,0)),0)</f>
        <v>-10000</v>
      </c>
      <c r="P1428" s="17">
        <f>VLOOKUP($K1428,[1]Budget!$V:$AE,8,0)*IF($C1428="1 - Revenues",1,IF(AND($C1428="5 - Transfers",MID($K1428,15,1)="4"),1,-1))</f>
        <v>-10000</v>
      </c>
      <c r="Q1428" s="17">
        <f>VLOOKUP($K1428,[1]Budget!$V:$AE,10,0)*IF($C1428="1 - Revenues",1,IF(AND($C1428="5 - Transfers",MID(K1428,15,1)="4"),1,-1))</f>
        <v>0</v>
      </c>
      <c r="S1428" s="18" t="b">
        <f>IF(LEFT(C1428,1)="1",1,-1)*SUMIF([1]Budget!V:V,'Budget Worksheet for Pivot Tabl'!K1428,[1]Budget!AC:AC)=P1428</f>
        <v>1</v>
      </c>
    </row>
    <row r="1429" spans="1:19" x14ac:dyDescent="0.25">
      <c r="A1429" t="s">
        <v>16</v>
      </c>
      <c r="B1429" t="s">
        <v>2</v>
      </c>
      <c r="C1429" t="s">
        <v>9</v>
      </c>
      <c r="D1429" t="str">
        <f t="shared" si="22"/>
        <v>OUTFLOWS</v>
      </c>
      <c r="E1429" t="s">
        <v>116</v>
      </c>
      <c r="F1429" t="s">
        <v>117</v>
      </c>
      <c r="G1429" t="s">
        <v>1912</v>
      </c>
      <c r="H1429" t="s">
        <v>1913</v>
      </c>
      <c r="I1429" t="s">
        <v>1987</v>
      </c>
      <c r="J1429" t="s">
        <v>1988</v>
      </c>
      <c r="K1429" t="s">
        <v>2014</v>
      </c>
      <c r="L1429" t="s">
        <v>952</v>
      </c>
      <c r="M1429" s="17">
        <f>VLOOKUP($K1429,[1]Budget!$V:$AE,5,0)*IF($C1429="1 - Revenues",1,IF(AND($C1429="5 - Transfers",MID(I1429,15,1)="4"),1,-1))</f>
        <v>0</v>
      </c>
      <c r="N1429" s="17">
        <f>VLOOKUP($K1429,[1]Budget!$V:$AE,6,0)*IF($C1429="1 - Revenues",1,IF(AND($C1429="5 - Transfers",MID(J1429,15,1)="4"),1,-1))</f>
        <v>0</v>
      </c>
      <c r="O1429" s="17">
        <f>IFERROR(IF(RIGHT(LEFT(K1429,15),1)="4",VLOOKUP(K1429,'[1]Budget Worksheet'!A:B,2,0),-1*VLOOKUP(K1429,'[1]Budget Worksheet'!A:B,2,0)),0)</f>
        <v>-150</v>
      </c>
      <c r="P1429" s="17">
        <f>VLOOKUP($K1429,[1]Budget!$V:$AE,8,0)*IF($C1429="1 - Revenues",1,IF(AND($C1429="5 - Transfers",MID($K1429,15,1)="4"),1,-1))</f>
        <v>-150</v>
      </c>
      <c r="Q1429" s="17">
        <f>VLOOKUP($K1429,[1]Budget!$V:$AE,10,0)*IF($C1429="1 - Revenues",1,IF(AND($C1429="5 - Transfers",MID(K1429,15,1)="4"),1,-1))</f>
        <v>0</v>
      </c>
      <c r="S1429" s="18" t="b">
        <f>IF(LEFT(C1429,1)="1",1,-1)*SUMIF([1]Budget!V:V,'Budget Worksheet for Pivot Tabl'!K1429,[1]Budget!AC:AC)=P1429</f>
        <v>1</v>
      </c>
    </row>
    <row r="1430" spans="1:19" x14ac:dyDescent="0.25">
      <c r="A1430" t="s">
        <v>16</v>
      </c>
      <c r="B1430" t="s">
        <v>2</v>
      </c>
      <c r="C1430" t="s">
        <v>9</v>
      </c>
      <c r="D1430" t="str">
        <f t="shared" si="22"/>
        <v>OUTFLOWS</v>
      </c>
      <c r="E1430" t="s">
        <v>116</v>
      </c>
      <c r="F1430" t="s">
        <v>117</v>
      </c>
      <c r="G1430" t="s">
        <v>1912</v>
      </c>
      <c r="H1430" t="s">
        <v>1913</v>
      </c>
      <c r="I1430" t="s">
        <v>1987</v>
      </c>
      <c r="J1430" t="s">
        <v>1988</v>
      </c>
      <c r="K1430" t="s">
        <v>2015</v>
      </c>
      <c r="L1430" t="s">
        <v>954</v>
      </c>
      <c r="M1430" s="17">
        <f>VLOOKUP($K1430,[1]Budget!$V:$AE,5,0)*IF($C1430="1 - Revenues",1,IF(AND($C1430="5 - Transfers",MID(I1430,15,1)="4"),1,-1))</f>
        <v>0</v>
      </c>
      <c r="N1430" s="17">
        <f>VLOOKUP($K1430,[1]Budget!$V:$AE,6,0)*IF($C1430="1 - Revenues",1,IF(AND($C1430="5 - Transfers",MID(J1430,15,1)="4"),1,-1))</f>
        <v>0</v>
      </c>
      <c r="O1430" s="17">
        <f>IFERROR(IF(RIGHT(LEFT(K1430,15),1)="4",VLOOKUP(K1430,'[1]Budget Worksheet'!A:B,2,0),-1*VLOOKUP(K1430,'[1]Budget Worksheet'!A:B,2,0)),0)</f>
        <v>0</v>
      </c>
      <c r="P1430" s="17">
        <f>VLOOKUP($K1430,[1]Budget!$V:$AE,8,0)*IF($C1430="1 - Revenues",1,IF(AND($C1430="5 - Transfers",MID($K1430,15,1)="4"),1,-1))</f>
        <v>0</v>
      </c>
      <c r="Q1430" s="17">
        <f>VLOOKUP($K1430,[1]Budget!$V:$AE,10,0)*IF($C1430="1 - Revenues",1,IF(AND($C1430="5 - Transfers",MID(K1430,15,1)="4"),1,-1))</f>
        <v>0</v>
      </c>
      <c r="S1430" s="18" t="b">
        <f>IF(LEFT(C1430,1)="1",1,-1)*SUMIF([1]Budget!V:V,'Budget Worksheet for Pivot Tabl'!K1430,[1]Budget!AC:AC)=P1430</f>
        <v>1</v>
      </c>
    </row>
    <row r="1431" spans="1:19" x14ac:dyDescent="0.25">
      <c r="A1431" t="s">
        <v>16</v>
      </c>
      <c r="B1431" t="s">
        <v>2</v>
      </c>
      <c r="C1431" t="s">
        <v>9</v>
      </c>
      <c r="D1431" t="str">
        <f t="shared" si="22"/>
        <v>OUTFLOWS</v>
      </c>
      <c r="E1431" t="s">
        <v>116</v>
      </c>
      <c r="F1431" t="s">
        <v>117</v>
      </c>
      <c r="G1431" t="s">
        <v>1912</v>
      </c>
      <c r="H1431" t="s">
        <v>1913</v>
      </c>
      <c r="I1431" t="s">
        <v>1987</v>
      </c>
      <c r="J1431" t="s">
        <v>1988</v>
      </c>
      <c r="K1431" t="s">
        <v>2016</v>
      </c>
      <c r="L1431" t="s">
        <v>1220</v>
      </c>
      <c r="M1431" s="17">
        <f>VLOOKUP($K1431,[1]Budget!$V:$AE,5,0)*IF($C1431="1 - Revenues",1,IF(AND($C1431="5 - Transfers",MID(I1431,15,1)="4"),1,-1))</f>
        <v>0</v>
      </c>
      <c r="N1431" s="17">
        <f>VLOOKUP($K1431,[1]Budget!$V:$AE,6,0)*IF($C1431="1 - Revenues",1,IF(AND($C1431="5 - Transfers",MID(J1431,15,1)="4"),1,-1))</f>
        <v>0</v>
      </c>
      <c r="O1431" s="17">
        <f>IFERROR(IF(RIGHT(LEFT(K1431,15),1)="4",VLOOKUP(K1431,'[1]Budget Worksheet'!A:B,2,0),-1*VLOOKUP(K1431,'[1]Budget Worksheet'!A:B,2,0)),0)</f>
        <v>0</v>
      </c>
      <c r="P1431" s="17">
        <f>VLOOKUP($K1431,[1]Budget!$V:$AE,8,0)*IF($C1431="1 - Revenues",1,IF(AND($C1431="5 - Transfers",MID($K1431,15,1)="4"),1,-1))</f>
        <v>0</v>
      </c>
      <c r="Q1431" s="17">
        <f>VLOOKUP($K1431,[1]Budget!$V:$AE,10,0)*IF($C1431="1 - Revenues",1,IF(AND($C1431="5 - Transfers",MID(K1431,15,1)="4"),1,-1))</f>
        <v>0</v>
      </c>
      <c r="S1431" s="18" t="b">
        <f>IF(LEFT(C1431,1)="1",1,-1)*SUMIF([1]Budget!V:V,'Budget Worksheet for Pivot Tabl'!K1431,[1]Budget!AC:AC)=P1431</f>
        <v>1</v>
      </c>
    </row>
    <row r="1432" spans="1:19" x14ac:dyDescent="0.25">
      <c r="A1432" t="s">
        <v>16</v>
      </c>
      <c r="B1432" t="s">
        <v>2</v>
      </c>
      <c r="C1432" t="s">
        <v>9</v>
      </c>
      <c r="D1432" t="str">
        <f t="shared" si="22"/>
        <v>OUTFLOWS</v>
      </c>
      <c r="E1432" t="s">
        <v>116</v>
      </c>
      <c r="F1432" t="s">
        <v>117</v>
      </c>
      <c r="G1432" t="s">
        <v>1912</v>
      </c>
      <c r="H1432" t="s">
        <v>1913</v>
      </c>
      <c r="I1432" t="s">
        <v>1987</v>
      </c>
      <c r="J1432" t="s">
        <v>1988</v>
      </c>
      <c r="K1432" t="s">
        <v>2017</v>
      </c>
      <c r="L1432" t="s">
        <v>956</v>
      </c>
      <c r="M1432" s="17">
        <f>VLOOKUP($K1432,[1]Budget!$V:$AE,5,0)*IF($C1432="1 - Revenues",1,IF(AND($C1432="5 - Transfers",MID(I1432,15,1)="4"),1,-1))</f>
        <v>-1000</v>
      </c>
      <c r="N1432" s="17">
        <f>VLOOKUP($K1432,[1]Budget!$V:$AE,6,0)*IF($C1432="1 - Revenues",1,IF(AND($C1432="5 - Transfers",MID(J1432,15,1)="4"),1,-1))</f>
        <v>-2000</v>
      </c>
      <c r="O1432" s="17">
        <f>IFERROR(IF(RIGHT(LEFT(K1432,15),1)="4",VLOOKUP(K1432,'[1]Budget Worksheet'!A:B,2,0),-1*VLOOKUP(K1432,'[1]Budget Worksheet'!A:B,2,0)),0)</f>
        <v>-5000</v>
      </c>
      <c r="P1432" s="17">
        <f>VLOOKUP($K1432,[1]Budget!$V:$AE,8,0)*IF($C1432="1 - Revenues",1,IF(AND($C1432="5 - Transfers",MID($K1432,15,1)="4"),1,-1))</f>
        <v>-5000</v>
      </c>
      <c r="Q1432" s="17">
        <f>VLOOKUP($K1432,[1]Budget!$V:$AE,10,0)*IF($C1432="1 - Revenues",1,IF(AND($C1432="5 - Transfers",MID(K1432,15,1)="4"),1,-1))</f>
        <v>0</v>
      </c>
      <c r="S1432" s="18" t="b">
        <f>IF(LEFT(C1432,1)="1",1,-1)*SUMIF([1]Budget!V:V,'Budget Worksheet for Pivot Tabl'!K1432,[1]Budget!AC:AC)=P1432</f>
        <v>1</v>
      </c>
    </row>
    <row r="1433" spans="1:19" x14ac:dyDescent="0.25">
      <c r="A1433" t="s">
        <v>16</v>
      </c>
      <c r="B1433" t="s">
        <v>2</v>
      </c>
      <c r="C1433" t="s">
        <v>9</v>
      </c>
      <c r="D1433" t="str">
        <f t="shared" si="22"/>
        <v>OUTFLOWS</v>
      </c>
      <c r="E1433" t="s">
        <v>116</v>
      </c>
      <c r="F1433" t="s">
        <v>117</v>
      </c>
      <c r="G1433" t="s">
        <v>1912</v>
      </c>
      <c r="H1433" t="s">
        <v>1913</v>
      </c>
      <c r="I1433" t="s">
        <v>1987</v>
      </c>
      <c r="J1433" t="s">
        <v>1988</v>
      </c>
      <c r="K1433" t="s">
        <v>2018</v>
      </c>
      <c r="L1433" t="s">
        <v>1056</v>
      </c>
      <c r="M1433" s="17">
        <f>VLOOKUP($K1433,[1]Budget!$V:$AE,5,0)*IF($C1433="1 - Revenues",1,IF(AND($C1433="5 - Transfers",MID(I1433,15,1)="4"),1,-1))</f>
        <v>-1000</v>
      </c>
      <c r="N1433" s="17">
        <f>VLOOKUP($K1433,[1]Budget!$V:$AE,6,0)*IF($C1433="1 - Revenues",1,IF(AND($C1433="5 - Transfers",MID(J1433,15,1)="4"),1,-1))</f>
        <v>-1000</v>
      </c>
      <c r="O1433" s="17">
        <f>IFERROR(IF(RIGHT(LEFT(K1433,15),1)="4",VLOOKUP(K1433,'[1]Budget Worksheet'!A:B,2,0),-1*VLOOKUP(K1433,'[1]Budget Worksheet'!A:B,2,0)),0)</f>
        <v>-3500</v>
      </c>
      <c r="P1433" s="17">
        <f>VLOOKUP($K1433,[1]Budget!$V:$AE,8,0)*IF($C1433="1 - Revenues",1,IF(AND($C1433="5 - Transfers",MID($K1433,15,1)="4"),1,-1))</f>
        <v>-3500</v>
      </c>
      <c r="Q1433" s="17">
        <f>VLOOKUP($K1433,[1]Budget!$V:$AE,10,0)*IF($C1433="1 - Revenues",1,IF(AND($C1433="5 - Transfers",MID(K1433,15,1)="4"),1,-1))</f>
        <v>0</v>
      </c>
      <c r="S1433" s="18" t="b">
        <f>IF(LEFT(C1433,1)="1",1,-1)*SUMIF([1]Budget!V:V,'Budget Worksheet for Pivot Tabl'!K1433,[1]Budget!AC:AC)=P1433</f>
        <v>1</v>
      </c>
    </row>
    <row r="1434" spans="1:19" x14ac:dyDescent="0.25">
      <c r="A1434" t="s">
        <v>16</v>
      </c>
      <c r="B1434" t="s">
        <v>2</v>
      </c>
      <c r="C1434" t="s">
        <v>9</v>
      </c>
      <c r="D1434" t="str">
        <f t="shared" si="22"/>
        <v>OUTFLOWS</v>
      </c>
      <c r="E1434" t="s">
        <v>116</v>
      </c>
      <c r="F1434" t="s">
        <v>117</v>
      </c>
      <c r="G1434" t="s">
        <v>1912</v>
      </c>
      <c r="H1434" t="s">
        <v>1913</v>
      </c>
      <c r="I1434" t="s">
        <v>1987</v>
      </c>
      <c r="J1434" t="s">
        <v>1988</v>
      </c>
      <c r="K1434" t="s">
        <v>2019</v>
      </c>
      <c r="L1434" t="s">
        <v>1058</v>
      </c>
      <c r="M1434" s="17">
        <f>VLOOKUP($K1434,[1]Budget!$V:$AE,5,0)*IF($C1434="1 - Revenues",1,IF(AND($C1434="5 - Transfers",MID(I1434,15,1)="4"),1,-1))</f>
        <v>-78000</v>
      </c>
      <c r="N1434" s="17">
        <f>VLOOKUP($K1434,[1]Budget!$V:$AE,6,0)*IF($C1434="1 - Revenues",1,IF(AND($C1434="5 - Transfers",MID(J1434,15,1)="4"),1,-1))</f>
        <v>-68000</v>
      </c>
      <c r="O1434" s="17">
        <f>IFERROR(IF(RIGHT(LEFT(K1434,15),1)="4",VLOOKUP(K1434,'[1]Budget Worksheet'!A:B,2,0),-1*VLOOKUP(K1434,'[1]Budget Worksheet'!A:B,2,0)),0)</f>
        <v>-97611</v>
      </c>
      <c r="P1434" s="17">
        <f>VLOOKUP($K1434,[1]Budget!$V:$AE,8,0)*IF($C1434="1 - Revenues",1,IF(AND($C1434="5 - Transfers",MID($K1434,15,1)="4"),1,-1))</f>
        <v>-123611</v>
      </c>
      <c r="Q1434" s="17">
        <f>VLOOKUP($K1434,[1]Budget!$V:$AE,10,0)*IF($C1434="1 - Revenues",1,IF(AND($C1434="5 - Transfers",MID(K1434,15,1)="4"),1,-1))</f>
        <v>-26000</v>
      </c>
      <c r="S1434" s="18" t="b">
        <f>IF(LEFT(C1434,1)="1",1,-1)*SUMIF([1]Budget!V:V,'Budget Worksheet for Pivot Tabl'!K1434,[1]Budget!AC:AC)=P1434</f>
        <v>1</v>
      </c>
    </row>
    <row r="1435" spans="1:19" x14ac:dyDescent="0.25">
      <c r="A1435" t="s">
        <v>16</v>
      </c>
      <c r="B1435" t="s">
        <v>2</v>
      </c>
      <c r="C1435" t="s">
        <v>9</v>
      </c>
      <c r="D1435" t="str">
        <f t="shared" si="22"/>
        <v>OUTFLOWS</v>
      </c>
      <c r="E1435" t="s">
        <v>116</v>
      </c>
      <c r="F1435" t="s">
        <v>117</v>
      </c>
      <c r="G1435" t="s">
        <v>1912</v>
      </c>
      <c r="H1435" t="s">
        <v>1913</v>
      </c>
      <c r="I1435" t="s">
        <v>1987</v>
      </c>
      <c r="J1435" t="s">
        <v>1988</v>
      </c>
      <c r="K1435" t="s">
        <v>2020</v>
      </c>
      <c r="L1435" t="s">
        <v>645</v>
      </c>
      <c r="M1435" s="17">
        <f>VLOOKUP($K1435,[1]Budget!$V:$AE,5,0)*IF($C1435="1 - Revenues",1,IF(AND($C1435="5 - Transfers",MID(I1435,15,1)="4"),1,-1))</f>
        <v>0</v>
      </c>
      <c r="N1435" s="17">
        <f>VLOOKUP($K1435,[1]Budget!$V:$AE,6,0)*IF($C1435="1 - Revenues",1,IF(AND($C1435="5 - Transfers",MID(J1435,15,1)="4"),1,-1))</f>
        <v>0</v>
      </c>
      <c r="O1435" s="17">
        <f>IFERROR(IF(RIGHT(LEFT(K1435,15),1)="4",VLOOKUP(K1435,'[1]Budget Worksheet'!A:B,2,0),-1*VLOOKUP(K1435,'[1]Budget Worksheet'!A:B,2,0)),0)</f>
        <v>-1000</v>
      </c>
      <c r="P1435" s="17">
        <f>VLOOKUP($K1435,[1]Budget!$V:$AE,8,0)*IF($C1435="1 - Revenues",1,IF(AND($C1435="5 - Transfers",MID($K1435,15,1)="4"),1,-1))</f>
        <v>-1000</v>
      </c>
      <c r="Q1435" s="17">
        <f>VLOOKUP($K1435,[1]Budget!$V:$AE,10,0)*IF($C1435="1 - Revenues",1,IF(AND($C1435="5 - Transfers",MID(K1435,15,1)="4"),1,-1))</f>
        <v>0</v>
      </c>
      <c r="S1435" s="18" t="b">
        <f>IF(LEFT(C1435,1)="1",1,-1)*SUMIF([1]Budget!V:V,'Budget Worksheet for Pivot Tabl'!K1435,[1]Budget!AC:AC)=P1435</f>
        <v>1</v>
      </c>
    </row>
    <row r="1436" spans="1:19" x14ac:dyDescent="0.25">
      <c r="A1436" t="s">
        <v>16</v>
      </c>
      <c r="B1436" t="s">
        <v>2</v>
      </c>
      <c r="C1436" t="s">
        <v>9</v>
      </c>
      <c r="D1436" t="str">
        <f t="shared" si="22"/>
        <v>OUTFLOWS</v>
      </c>
      <c r="E1436" t="s">
        <v>116</v>
      </c>
      <c r="F1436" t="s">
        <v>117</v>
      </c>
      <c r="G1436" t="s">
        <v>1912</v>
      </c>
      <c r="H1436" t="s">
        <v>1913</v>
      </c>
      <c r="I1436" t="s">
        <v>1987</v>
      </c>
      <c r="J1436" t="s">
        <v>1988</v>
      </c>
      <c r="K1436" t="s">
        <v>2021</v>
      </c>
      <c r="L1436" t="s">
        <v>647</v>
      </c>
      <c r="M1436" s="17">
        <f>VLOOKUP($K1436,[1]Budget!$V:$AE,5,0)*IF($C1436="1 - Revenues",1,IF(AND($C1436="5 - Transfers",MID(I1436,15,1)="4"),1,-1))</f>
        <v>0</v>
      </c>
      <c r="N1436" s="17">
        <f>VLOOKUP($K1436,[1]Budget!$V:$AE,6,0)*IF($C1436="1 - Revenues",1,IF(AND($C1436="5 - Transfers",MID(J1436,15,1)="4"),1,-1))</f>
        <v>0</v>
      </c>
      <c r="O1436" s="17">
        <f>IFERROR(IF(RIGHT(LEFT(K1436,15),1)="4",VLOOKUP(K1436,'[1]Budget Worksheet'!A:B,2,0),-1*VLOOKUP(K1436,'[1]Budget Worksheet'!A:B,2,0)),0)</f>
        <v>0</v>
      </c>
      <c r="P1436" s="17">
        <f>VLOOKUP($K1436,[1]Budget!$V:$AE,8,0)*IF($C1436="1 - Revenues",1,IF(AND($C1436="5 - Transfers",MID($K1436,15,1)="4"),1,-1))</f>
        <v>0</v>
      </c>
      <c r="Q1436" s="17">
        <f>VLOOKUP($K1436,[1]Budget!$V:$AE,10,0)*IF($C1436="1 - Revenues",1,IF(AND($C1436="5 - Transfers",MID(K1436,15,1)="4"),1,-1))</f>
        <v>0</v>
      </c>
      <c r="S1436" s="18" t="b">
        <f>IF(LEFT(C1436,1)="1",1,-1)*SUMIF([1]Budget!V:V,'Budget Worksheet for Pivot Tabl'!K1436,[1]Budget!AC:AC)=P1436</f>
        <v>1</v>
      </c>
    </row>
    <row r="1437" spans="1:19" x14ac:dyDescent="0.25">
      <c r="A1437" t="s">
        <v>16</v>
      </c>
      <c r="B1437" t="s">
        <v>2</v>
      </c>
      <c r="C1437" t="s">
        <v>9</v>
      </c>
      <c r="D1437" t="str">
        <f t="shared" si="22"/>
        <v>OUTFLOWS</v>
      </c>
      <c r="E1437" t="s">
        <v>116</v>
      </c>
      <c r="F1437" t="s">
        <v>117</v>
      </c>
      <c r="G1437" t="s">
        <v>1912</v>
      </c>
      <c r="H1437" t="s">
        <v>1913</v>
      </c>
      <c r="I1437" t="s">
        <v>1987</v>
      </c>
      <c r="J1437" t="s">
        <v>1988</v>
      </c>
      <c r="K1437" t="s">
        <v>2022</v>
      </c>
      <c r="L1437" t="s">
        <v>651</v>
      </c>
      <c r="M1437" s="17">
        <f>VLOOKUP($K1437,[1]Budget!$V:$AE,5,0)*IF($C1437="1 - Revenues",1,IF(AND($C1437="5 - Transfers",MID(I1437,15,1)="4"),1,-1))</f>
        <v>0</v>
      </c>
      <c r="N1437" s="17">
        <f>VLOOKUP($K1437,[1]Budget!$V:$AE,6,0)*IF($C1437="1 - Revenues",1,IF(AND($C1437="5 - Transfers",MID(J1437,15,1)="4"),1,-1))</f>
        <v>0</v>
      </c>
      <c r="O1437" s="17">
        <f>IFERROR(IF(RIGHT(LEFT(K1437,15),1)="4",VLOOKUP(K1437,'[1]Budget Worksheet'!A:B,2,0),-1*VLOOKUP(K1437,'[1]Budget Worksheet'!A:B,2,0)),0)</f>
        <v>-1000</v>
      </c>
      <c r="P1437" s="17">
        <f>VLOOKUP($K1437,[1]Budget!$V:$AE,8,0)*IF($C1437="1 - Revenues",1,IF(AND($C1437="5 - Transfers",MID($K1437,15,1)="4"),1,-1))</f>
        <v>-1000</v>
      </c>
      <c r="Q1437" s="17">
        <f>VLOOKUP($K1437,[1]Budget!$V:$AE,10,0)*IF($C1437="1 - Revenues",1,IF(AND($C1437="5 - Transfers",MID(K1437,15,1)="4"),1,-1))</f>
        <v>0</v>
      </c>
      <c r="S1437" s="18" t="b">
        <f>IF(LEFT(C1437,1)="1",1,-1)*SUMIF([1]Budget!V:V,'Budget Worksheet for Pivot Tabl'!K1437,[1]Budget!AC:AC)=P1437</f>
        <v>1</v>
      </c>
    </row>
    <row r="1438" spans="1:19" x14ac:dyDescent="0.25">
      <c r="A1438" t="s">
        <v>16</v>
      </c>
      <c r="B1438" t="s">
        <v>2</v>
      </c>
      <c r="C1438" t="s">
        <v>9</v>
      </c>
      <c r="D1438" t="str">
        <f t="shared" si="22"/>
        <v>OUTFLOWS</v>
      </c>
      <c r="E1438" t="s">
        <v>116</v>
      </c>
      <c r="F1438" t="s">
        <v>117</v>
      </c>
      <c r="G1438" t="s">
        <v>1912</v>
      </c>
      <c r="H1438" t="s">
        <v>1913</v>
      </c>
      <c r="I1438" t="s">
        <v>1987</v>
      </c>
      <c r="J1438" t="s">
        <v>1988</v>
      </c>
      <c r="K1438" t="s">
        <v>2023</v>
      </c>
      <c r="L1438" t="s">
        <v>653</v>
      </c>
      <c r="M1438" s="17">
        <f>VLOOKUP($K1438,[1]Budget!$V:$AE,5,0)*IF($C1438="1 - Revenues",1,IF(AND($C1438="5 - Transfers",MID(I1438,15,1)="4"),1,-1))</f>
        <v>0</v>
      </c>
      <c r="N1438" s="17">
        <f>VLOOKUP($K1438,[1]Budget!$V:$AE,6,0)*IF($C1438="1 - Revenues",1,IF(AND($C1438="5 - Transfers",MID(J1438,15,1)="4"),1,-1))</f>
        <v>0</v>
      </c>
      <c r="O1438" s="17">
        <f>IFERROR(IF(RIGHT(LEFT(K1438,15),1)="4",VLOOKUP(K1438,'[1]Budget Worksheet'!A:B,2,0),-1*VLOOKUP(K1438,'[1]Budget Worksheet'!A:B,2,0)),0)</f>
        <v>0</v>
      </c>
      <c r="P1438" s="17">
        <f>VLOOKUP($K1438,[1]Budget!$V:$AE,8,0)*IF($C1438="1 - Revenues",1,IF(AND($C1438="5 - Transfers",MID($K1438,15,1)="4"),1,-1))</f>
        <v>0</v>
      </c>
      <c r="Q1438" s="17">
        <f>VLOOKUP($K1438,[1]Budget!$V:$AE,10,0)*IF($C1438="1 - Revenues",1,IF(AND($C1438="5 - Transfers",MID(K1438,15,1)="4"),1,-1))</f>
        <v>0</v>
      </c>
      <c r="S1438" s="18" t="b">
        <f>IF(LEFT(C1438,1)="1",1,-1)*SUMIF([1]Budget!V:V,'Budget Worksheet for Pivot Tabl'!K1438,[1]Budget!AC:AC)=P1438</f>
        <v>1</v>
      </c>
    </row>
    <row r="1439" spans="1:19" x14ac:dyDescent="0.25">
      <c r="A1439" t="s">
        <v>16</v>
      </c>
      <c r="B1439" t="s">
        <v>2</v>
      </c>
      <c r="C1439" t="s">
        <v>8</v>
      </c>
      <c r="D1439" t="str">
        <f t="shared" si="22"/>
        <v>OUTFLOWS</v>
      </c>
      <c r="E1439" t="s">
        <v>116</v>
      </c>
      <c r="F1439" t="s">
        <v>117</v>
      </c>
      <c r="G1439" t="s">
        <v>461</v>
      </c>
      <c r="H1439" t="s">
        <v>462</v>
      </c>
      <c r="I1439" t="s">
        <v>2024</v>
      </c>
      <c r="J1439" t="s">
        <v>2025</v>
      </c>
      <c r="K1439" t="s">
        <v>2026</v>
      </c>
      <c r="L1439" t="s">
        <v>590</v>
      </c>
      <c r="M1439" s="17">
        <f>VLOOKUP($K1439,[1]Budget!$V:$AE,5,0)*IF($C1439="1 - Revenues",1,IF(AND($C1439="5 - Transfers",MID(I1439,15,1)="4"),1,-1))</f>
        <v>0</v>
      </c>
      <c r="N1439" s="17">
        <f>VLOOKUP($K1439,[1]Budget!$V:$AE,6,0)*IF($C1439="1 - Revenues",1,IF(AND($C1439="5 - Transfers",MID(J1439,15,1)="4"),1,-1))</f>
        <v>0</v>
      </c>
      <c r="O1439" s="17">
        <f>IFERROR(IF(RIGHT(LEFT(K1439,15),1)="4",VLOOKUP(K1439,'[1]Budget Worksheet'!A:B,2,0),-1*VLOOKUP(K1439,'[1]Budget Worksheet'!A:B,2,0)),0)</f>
        <v>0</v>
      </c>
      <c r="P1439" s="17">
        <f>VLOOKUP($K1439,[1]Budget!$V:$AE,8,0)*IF($C1439="1 - Revenues",1,IF(AND($C1439="5 - Transfers",MID($K1439,15,1)="4"),1,-1))</f>
        <v>0</v>
      </c>
      <c r="Q1439" s="17">
        <f>VLOOKUP($K1439,[1]Budget!$V:$AE,10,0)*IF($C1439="1 - Revenues",1,IF(AND($C1439="5 - Transfers",MID(K1439,15,1)="4"),1,-1))</f>
        <v>0</v>
      </c>
      <c r="S1439" s="18" t="b">
        <f>IF(LEFT(C1439,1)="1",1,-1)*SUMIF([1]Budget!V:V,'Budget Worksheet for Pivot Tabl'!K1439,[1]Budget!AC:AC)=P1439</f>
        <v>1</v>
      </c>
    </row>
    <row r="1440" spans="1:19" x14ac:dyDescent="0.25">
      <c r="A1440" t="s">
        <v>16</v>
      </c>
      <c r="B1440" t="s">
        <v>2</v>
      </c>
      <c r="C1440" t="s">
        <v>8</v>
      </c>
      <c r="D1440" t="str">
        <f t="shared" si="22"/>
        <v>OUTFLOWS</v>
      </c>
      <c r="E1440" t="s">
        <v>116</v>
      </c>
      <c r="F1440" t="s">
        <v>117</v>
      </c>
      <c r="G1440" t="s">
        <v>461</v>
      </c>
      <c r="H1440" t="s">
        <v>462</v>
      </c>
      <c r="I1440" t="s">
        <v>2024</v>
      </c>
      <c r="J1440" t="s">
        <v>2025</v>
      </c>
      <c r="K1440" t="s">
        <v>2027</v>
      </c>
      <c r="L1440" t="s">
        <v>593</v>
      </c>
      <c r="M1440" s="17">
        <f>VLOOKUP($K1440,[1]Budget!$V:$AE,5,0)*IF($C1440="1 - Revenues",1,IF(AND($C1440="5 - Transfers",MID(I1440,15,1)="4"),1,-1))</f>
        <v>0</v>
      </c>
      <c r="N1440" s="17">
        <f>VLOOKUP($K1440,[1]Budget!$V:$AE,6,0)*IF($C1440="1 - Revenues",1,IF(AND($C1440="5 - Transfers",MID(J1440,15,1)="4"),1,-1))</f>
        <v>0</v>
      </c>
      <c r="O1440" s="17">
        <f>IFERROR(IF(RIGHT(LEFT(K1440,15),1)="4",VLOOKUP(K1440,'[1]Budget Worksheet'!A:B,2,0),-1*VLOOKUP(K1440,'[1]Budget Worksheet'!A:B,2,0)),0)</f>
        <v>0</v>
      </c>
      <c r="P1440" s="17">
        <f>VLOOKUP($K1440,[1]Budget!$V:$AE,8,0)*IF($C1440="1 - Revenues",1,IF(AND($C1440="5 - Transfers",MID($K1440,15,1)="4"),1,-1))</f>
        <v>0</v>
      </c>
      <c r="Q1440" s="17">
        <f>VLOOKUP($K1440,[1]Budget!$V:$AE,10,0)*IF($C1440="1 - Revenues",1,IF(AND($C1440="5 - Transfers",MID(K1440,15,1)="4"),1,-1))</f>
        <v>0</v>
      </c>
      <c r="S1440" s="18" t="b">
        <f>IF(LEFT(C1440,1)="1",1,-1)*SUMIF([1]Budget!V:V,'Budget Worksheet for Pivot Tabl'!K1440,[1]Budget!AC:AC)=P1440</f>
        <v>1</v>
      </c>
    </row>
    <row r="1441" spans="1:19" x14ac:dyDescent="0.25">
      <c r="A1441" t="s">
        <v>16</v>
      </c>
      <c r="B1441" t="s">
        <v>2</v>
      </c>
      <c r="C1441" t="s">
        <v>8</v>
      </c>
      <c r="D1441" t="str">
        <f t="shared" si="22"/>
        <v>OUTFLOWS</v>
      </c>
      <c r="E1441" t="s">
        <v>116</v>
      </c>
      <c r="F1441" t="s">
        <v>117</v>
      </c>
      <c r="G1441" t="s">
        <v>461</v>
      </c>
      <c r="H1441" t="s">
        <v>462</v>
      </c>
      <c r="I1441" t="s">
        <v>2024</v>
      </c>
      <c r="J1441" t="s">
        <v>2025</v>
      </c>
      <c r="K1441" t="s">
        <v>2028</v>
      </c>
      <c r="L1441" t="s">
        <v>597</v>
      </c>
      <c r="M1441" s="17">
        <f>VLOOKUP($K1441,[1]Budget!$V:$AE,5,0)*IF($C1441="1 - Revenues",1,IF(AND($C1441="5 - Transfers",MID(I1441,15,1)="4"),1,-1))</f>
        <v>0</v>
      </c>
      <c r="N1441" s="17">
        <f>VLOOKUP($K1441,[1]Budget!$V:$AE,6,0)*IF($C1441="1 - Revenues",1,IF(AND($C1441="5 - Transfers",MID(J1441,15,1)="4"),1,-1))</f>
        <v>0</v>
      </c>
      <c r="O1441" s="17">
        <f>IFERROR(IF(RIGHT(LEFT(K1441,15),1)="4",VLOOKUP(K1441,'[1]Budget Worksheet'!A:B,2,0),-1*VLOOKUP(K1441,'[1]Budget Worksheet'!A:B,2,0)),0)</f>
        <v>0</v>
      </c>
      <c r="P1441" s="17">
        <f>VLOOKUP($K1441,[1]Budget!$V:$AE,8,0)*IF($C1441="1 - Revenues",1,IF(AND($C1441="5 - Transfers",MID($K1441,15,1)="4"),1,-1))</f>
        <v>0</v>
      </c>
      <c r="Q1441" s="17">
        <f>VLOOKUP($K1441,[1]Budget!$V:$AE,10,0)*IF($C1441="1 - Revenues",1,IF(AND($C1441="5 - Transfers",MID(K1441,15,1)="4"),1,-1))</f>
        <v>0</v>
      </c>
      <c r="S1441" s="18" t="b">
        <f>IF(LEFT(C1441,1)="1",1,-1)*SUMIF([1]Budget!V:V,'Budget Worksheet for Pivot Tabl'!K1441,[1]Budget!AC:AC)=P1441</f>
        <v>1</v>
      </c>
    </row>
    <row r="1442" spans="1:19" x14ac:dyDescent="0.25">
      <c r="A1442" t="s">
        <v>16</v>
      </c>
      <c r="B1442" t="s">
        <v>2</v>
      </c>
      <c r="C1442" t="s">
        <v>8</v>
      </c>
      <c r="D1442" t="str">
        <f t="shared" si="22"/>
        <v>OUTFLOWS</v>
      </c>
      <c r="E1442" t="s">
        <v>116</v>
      </c>
      <c r="F1442" t="s">
        <v>117</v>
      </c>
      <c r="G1442" t="s">
        <v>461</v>
      </c>
      <c r="H1442" t="s">
        <v>462</v>
      </c>
      <c r="I1442" t="s">
        <v>2024</v>
      </c>
      <c r="J1442" t="s">
        <v>2025</v>
      </c>
      <c r="K1442" t="s">
        <v>2029</v>
      </c>
      <c r="L1442" t="s">
        <v>599</v>
      </c>
      <c r="M1442" s="17">
        <f>VLOOKUP($K1442,[1]Budget!$V:$AE,5,0)*IF($C1442="1 - Revenues",1,IF(AND($C1442="5 - Transfers",MID(I1442,15,1)="4"),1,-1))</f>
        <v>0</v>
      </c>
      <c r="N1442" s="17">
        <f>VLOOKUP($K1442,[1]Budget!$V:$AE,6,0)*IF($C1442="1 - Revenues",1,IF(AND($C1442="5 - Transfers",MID(J1442,15,1)="4"),1,-1))</f>
        <v>0</v>
      </c>
      <c r="O1442" s="17">
        <f>IFERROR(IF(RIGHT(LEFT(K1442,15),1)="4",VLOOKUP(K1442,'[1]Budget Worksheet'!A:B,2,0),-1*VLOOKUP(K1442,'[1]Budget Worksheet'!A:B,2,0)),0)</f>
        <v>0</v>
      </c>
      <c r="P1442" s="17">
        <f>VLOOKUP($K1442,[1]Budget!$V:$AE,8,0)*IF($C1442="1 - Revenues",1,IF(AND($C1442="5 - Transfers",MID($K1442,15,1)="4"),1,-1))</f>
        <v>0</v>
      </c>
      <c r="Q1442" s="17">
        <f>VLOOKUP($K1442,[1]Budget!$V:$AE,10,0)*IF($C1442="1 - Revenues",1,IF(AND($C1442="5 - Transfers",MID(K1442,15,1)="4"),1,-1))</f>
        <v>0</v>
      </c>
      <c r="S1442" s="18" t="b">
        <f>IF(LEFT(C1442,1)="1",1,-1)*SUMIF([1]Budget!V:V,'Budget Worksheet for Pivot Tabl'!K1442,[1]Budget!AC:AC)=P1442</f>
        <v>1</v>
      </c>
    </row>
    <row r="1443" spans="1:19" x14ac:dyDescent="0.25">
      <c r="A1443" t="s">
        <v>16</v>
      </c>
      <c r="B1443" t="s">
        <v>2</v>
      </c>
      <c r="C1443" t="s">
        <v>8</v>
      </c>
      <c r="D1443" t="str">
        <f t="shared" si="22"/>
        <v>OUTFLOWS</v>
      </c>
      <c r="E1443" t="s">
        <v>116</v>
      </c>
      <c r="F1443" t="s">
        <v>117</v>
      </c>
      <c r="G1443" t="s">
        <v>461</v>
      </c>
      <c r="H1443" t="s">
        <v>462</v>
      </c>
      <c r="I1443" t="s">
        <v>2024</v>
      </c>
      <c r="J1443" t="s">
        <v>2025</v>
      </c>
      <c r="K1443" t="s">
        <v>2030</v>
      </c>
      <c r="L1443" t="s">
        <v>601</v>
      </c>
      <c r="M1443" s="17">
        <f>VLOOKUP($K1443,[1]Budget!$V:$AE,5,0)*IF($C1443="1 - Revenues",1,IF(AND($C1443="5 - Transfers",MID(I1443,15,1)="4"),1,-1))</f>
        <v>0</v>
      </c>
      <c r="N1443" s="17">
        <f>VLOOKUP($K1443,[1]Budget!$V:$AE,6,0)*IF($C1443="1 - Revenues",1,IF(AND($C1443="5 - Transfers",MID(J1443,15,1)="4"),1,-1))</f>
        <v>0</v>
      </c>
      <c r="O1443" s="17">
        <f>IFERROR(IF(RIGHT(LEFT(K1443,15),1)="4",VLOOKUP(K1443,'[1]Budget Worksheet'!A:B,2,0),-1*VLOOKUP(K1443,'[1]Budget Worksheet'!A:B,2,0)),0)</f>
        <v>0</v>
      </c>
      <c r="P1443" s="17">
        <f>VLOOKUP($K1443,[1]Budget!$V:$AE,8,0)*IF($C1443="1 - Revenues",1,IF(AND($C1443="5 - Transfers",MID($K1443,15,1)="4"),1,-1))</f>
        <v>0</v>
      </c>
      <c r="Q1443" s="17">
        <f>VLOOKUP($K1443,[1]Budget!$V:$AE,10,0)*IF($C1443="1 - Revenues",1,IF(AND($C1443="5 - Transfers",MID(K1443,15,1)="4"),1,-1))</f>
        <v>0</v>
      </c>
      <c r="S1443" s="18" t="b">
        <f>IF(LEFT(C1443,1)="1",1,-1)*SUMIF([1]Budget!V:V,'Budget Worksheet for Pivot Tabl'!K1443,[1]Budget!AC:AC)=P1443</f>
        <v>1</v>
      </c>
    </row>
    <row r="1444" spans="1:19" x14ac:dyDescent="0.25">
      <c r="A1444" t="s">
        <v>16</v>
      </c>
      <c r="B1444" t="s">
        <v>2</v>
      </c>
      <c r="C1444" t="s">
        <v>8</v>
      </c>
      <c r="D1444" t="str">
        <f t="shared" si="22"/>
        <v>OUTFLOWS</v>
      </c>
      <c r="E1444" t="s">
        <v>116</v>
      </c>
      <c r="F1444" t="s">
        <v>117</v>
      </c>
      <c r="G1444" t="s">
        <v>461</v>
      </c>
      <c r="H1444" t="s">
        <v>462</v>
      </c>
      <c r="I1444" t="s">
        <v>2024</v>
      </c>
      <c r="J1444" t="s">
        <v>2025</v>
      </c>
      <c r="K1444" t="s">
        <v>2031</v>
      </c>
      <c r="L1444" t="s">
        <v>603</v>
      </c>
      <c r="M1444" s="17">
        <f>VLOOKUP($K1444,[1]Budget!$V:$AE,5,0)*IF($C1444="1 - Revenues",1,IF(AND($C1444="5 - Transfers",MID(I1444,15,1)="4"),1,-1))</f>
        <v>0</v>
      </c>
      <c r="N1444" s="17">
        <f>VLOOKUP($K1444,[1]Budget!$V:$AE,6,0)*IF($C1444="1 - Revenues",1,IF(AND($C1444="5 - Transfers",MID(J1444,15,1)="4"),1,-1))</f>
        <v>0</v>
      </c>
      <c r="O1444" s="17">
        <f>IFERROR(IF(RIGHT(LEFT(K1444,15),1)="4",VLOOKUP(K1444,'[1]Budget Worksheet'!A:B,2,0),-1*VLOOKUP(K1444,'[1]Budget Worksheet'!A:B,2,0)),0)</f>
        <v>0</v>
      </c>
      <c r="P1444" s="17">
        <f>VLOOKUP($K1444,[1]Budget!$V:$AE,8,0)*IF($C1444="1 - Revenues",1,IF(AND($C1444="5 - Transfers",MID($K1444,15,1)="4"),1,-1))</f>
        <v>0</v>
      </c>
      <c r="Q1444" s="17">
        <f>VLOOKUP($K1444,[1]Budget!$V:$AE,10,0)*IF($C1444="1 - Revenues",1,IF(AND($C1444="5 - Transfers",MID(K1444,15,1)="4"),1,-1))</f>
        <v>0</v>
      </c>
      <c r="S1444" s="18" t="b">
        <f>IF(LEFT(C1444,1)="1",1,-1)*SUMIF([1]Budget!V:V,'Budget Worksheet for Pivot Tabl'!K1444,[1]Budget!AC:AC)=P1444</f>
        <v>1</v>
      </c>
    </row>
    <row r="1445" spans="1:19" x14ac:dyDescent="0.25">
      <c r="A1445" t="s">
        <v>16</v>
      </c>
      <c r="B1445" t="s">
        <v>2</v>
      </c>
      <c r="C1445" t="s">
        <v>8</v>
      </c>
      <c r="D1445" t="str">
        <f t="shared" si="22"/>
        <v>OUTFLOWS</v>
      </c>
      <c r="E1445" t="s">
        <v>116</v>
      </c>
      <c r="F1445" t="s">
        <v>117</v>
      </c>
      <c r="G1445" t="s">
        <v>461</v>
      </c>
      <c r="H1445" t="s">
        <v>462</v>
      </c>
      <c r="I1445" t="s">
        <v>2024</v>
      </c>
      <c r="J1445" t="s">
        <v>2025</v>
      </c>
      <c r="K1445" t="s">
        <v>2032</v>
      </c>
      <c r="L1445" t="s">
        <v>606</v>
      </c>
      <c r="M1445" s="17">
        <f>VLOOKUP($K1445,[1]Budget!$V:$AE,5,0)*IF($C1445="1 - Revenues",1,IF(AND($C1445="5 - Transfers",MID(I1445,15,1)="4"),1,-1))</f>
        <v>0</v>
      </c>
      <c r="N1445" s="17">
        <f>VLOOKUP($K1445,[1]Budget!$V:$AE,6,0)*IF($C1445="1 - Revenues",1,IF(AND($C1445="5 - Transfers",MID(J1445,15,1)="4"),1,-1))</f>
        <v>0</v>
      </c>
      <c r="O1445" s="17">
        <f>IFERROR(IF(RIGHT(LEFT(K1445,15),1)="4",VLOOKUP(K1445,'[1]Budget Worksheet'!A:B,2,0),-1*VLOOKUP(K1445,'[1]Budget Worksheet'!A:B,2,0)),0)</f>
        <v>0</v>
      </c>
      <c r="P1445" s="17">
        <f>VLOOKUP($K1445,[1]Budget!$V:$AE,8,0)*IF($C1445="1 - Revenues",1,IF(AND($C1445="5 - Transfers",MID($K1445,15,1)="4"),1,-1))</f>
        <v>0</v>
      </c>
      <c r="Q1445" s="17">
        <f>VLOOKUP($K1445,[1]Budget!$V:$AE,10,0)*IF($C1445="1 - Revenues",1,IF(AND($C1445="5 - Transfers",MID(K1445,15,1)="4"),1,-1))</f>
        <v>0</v>
      </c>
      <c r="S1445" s="18" t="b">
        <f>IF(LEFT(C1445,1)="1",1,-1)*SUMIF([1]Budget!V:V,'Budget Worksheet for Pivot Tabl'!K1445,[1]Budget!AC:AC)=P1445</f>
        <v>1</v>
      </c>
    </row>
    <row r="1446" spans="1:19" x14ac:dyDescent="0.25">
      <c r="A1446" t="s">
        <v>16</v>
      </c>
      <c r="B1446" t="s">
        <v>2</v>
      </c>
      <c r="C1446" t="s">
        <v>8</v>
      </c>
      <c r="D1446" t="str">
        <f t="shared" si="22"/>
        <v>OUTFLOWS</v>
      </c>
      <c r="E1446" t="s">
        <v>116</v>
      </c>
      <c r="F1446" t="s">
        <v>117</v>
      </c>
      <c r="G1446" t="s">
        <v>461</v>
      </c>
      <c r="H1446" t="s">
        <v>462</v>
      </c>
      <c r="I1446" t="s">
        <v>2024</v>
      </c>
      <c r="J1446" t="s">
        <v>2025</v>
      </c>
      <c r="K1446" t="s">
        <v>2033</v>
      </c>
      <c r="L1446" t="s">
        <v>608</v>
      </c>
      <c r="M1446" s="17">
        <f>VLOOKUP($K1446,[1]Budget!$V:$AE,5,0)*IF($C1446="1 - Revenues",1,IF(AND($C1446="5 - Transfers",MID(I1446,15,1)="4"),1,-1))</f>
        <v>0</v>
      </c>
      <c r="N1446" s="17">
        <f>VLOOKUP($K1446,[1]Budget!$V:$AE,6,0)*IF($C1446="1 - Revenues",1,IF(AND($C1446="5 - Transfers",MID(J1446,15,1)="4"),1,-1))</f>
        <v>0</v>
      </c>
      <c r="O1446" s="17">
        <f>IFERROR(IF(RIGHT(LEFT(K1446,15),1)="4",VLOOKUP(K1446,'[1]Budget Worksheet'!A:B,2,0),-1*VLOOKUP(K1446,'[1]Budget Worksheet'!A:B,2,0)),0)</f>
        <v>0</v>
      </c>
      <c r="P1446" s="17">
        <f>VLOOKUP($K1446,[1]Budget!$V:$AE,8,0)*IF($C1446="1 - Revenues",1,IF(AND($C1446="5 - Transfers",MID($K1446,15,1)="4"),1,-1))</f>
        <v>0</v>
      </c>
      <c r="Q1446" s="17">
        <f>VLOOKUP($K1446,[1]Budget!$V:$AE,10,0)*IF($C1446="1 - Revenues",1,IF(AND($C1446="5 - Transfers",MID(K1446,15,1)="4"),1,-1))</f>
        <v>0</v>
      </c>
      <c r="S1446" s="18" t="b">
        <f>IF(LEFT(C1446,1)="1",1,-1)*SUMIF([1]Budget!V:V,'Budget Worksheet for Pivot Tabl'!K1446,[1]Budget!AC:AC)=P1446</f>
        <v>1</v>
      </c>
    </row>
    <row r="1447" spans="1:19" x14ac:dyDescent="0.25">
      <c r="A1447" t="s">
        <v>16</v>
      </c>
      <c r="B1447" t="s">
        <v>2</v>
      </c>
      <c r="C1447" t="s">
        <v>8</v>
      </c>
      <c r="D1447" t="str">
        <f t="shared" si="22"/>
        <v>OUTFLOWS</v>
      </c>
      <c r="E1447" t="s">
        <v>116</v>
      </c>
      <c r="F1447" t="s">
        <v>117</v>
      </c>
      <c r="G1447" t="s">
        <v>461</v>
      </c>
      <c r="H1447" t="s">
        <v>462</v>
      </c>
      <c r="I1447" t="s">
        <v>2024</v>
      </c>
      <c r="J1447" t="s">
        <v>2025</v>
      </c>
      <c r="K1447" t="s">
        <v>2034</v>
      </c>
      <c r="L1447" t="s">
        <v>610</v>
      </c>
      <c r="M1447" s="17">
        <f>VLOOKUP($K1447,[1]Budget!$V:$AE,5,0)*IF($C1447="1 - Revenues",1,IF(AND($C1447="5 - Transfers",MID(I1447,15,1)="4"),1,-1))</f>
        <v>0</v>
      </c>
      <c r="N1447" s="17">
        <f>VLOOKUP($K1447,[1]Budget!$V:$AE,6,0)*IF($C1447="1 - Revenues",1,IF(AND($C1447="5 - Transfers",MID(J1447,15,1)="4"),1,-1))</f>
        <v>0</v>
      </c>
      <c r="O1447" s="17">
        <f>IFERROR(IF(RIGHT(LEFT(K1447,15),1)="4",VLOOKUP(K1447,'[1]Budget Worksheet'!A:B,2,0),-1*VLOOKUP(K1447,'[1]Budget Worksheet'!A:B,2,0)),0)</f>
        <v>0</v>
      </c>
      <c r="P1447" s="17">
        <f>VLOOKUP($K1447,[1]Budget!$V:$AE,8,0)*IF($C1447="1 - Revenues",1,IF(AND($C1447="5 - Transfers",MID($K1447,15,1)="4"),1,-1))</f>
        <v>0</v>
      </c>
      <c r="Q1447" s="17">
        <f>VLOOKUP($K1447,[1]Budget!$V:$AE,10,0)*IF($C1447="1 - Revenues",1,IF(AND($C1447="5 - Transfers",MID(K1447,15,1)="4"),1,-1))</f>
        <v>0</v>
      </c>
      <c r="S1447" s="18" t="b">
        <f>IF(LEFT(C1447,1)="1",1,-1)*SUMIF([1]Budget!V:V,'Budget Worksheet for Pivot Tabl'!K1447,[1]Budget!AC:AC)=P1447</f>
        <v>1</v>
      </c>
    </row>
    <row r="1448" spans="1:19" x14ac:dyDescent="0.25">
      <c r="A1448" t="s">
        <v>16</v>
      </c>
      <c r="B1448" t="s">
        <v>2</v>
      </c>
      <c r="C1448" t="s">
        <v>8</v>
      </c>
      <c r="D1448" t="str">
        <f t="shared" si="22"/>
        <v>OUTFLOWS</v>
      </c>
      <c r="E1448" t="s">
        <v>116</v>
      </c>
      <c r="F1448" t="s">
        <v>117</v>
      </c>
      <c r="G1448" t="s">
        <v>461</v>
      </c>
      <c r="H1448" t="s">
        <v>462</v>
      </c>
      <c r="I1448" t="s">
        <v>2024</v>
      </c>
      <c r="J1448" t="s">
        <v>2025</v>
      </c>
      <c r="K1448" t="s">
        <v>2035</v>
      </c>
      <c r="L1448" t="s">
        <v>612</v>
      </c>
      <c r="M1448" s="17">
        <f>VLOOKUP($K1448,[1]Budget!$V:$AE,5,0)*IF($C1448="1 - Revenues",1,IF(AND($C1448="5 - Transfers",MID(I1448,15,1)="4"),1,-1))</f>
        <v>0</v>
      </c>
      <c r="N1448" s="17">
        <f>VLOOKUP($K1448,[1]Budget!$V:$AE,6,0)*IF($C1448="1 - Revenues",1,IF(AND($C1448="5 - Transfers",MID(J1448,15,1)="4"),1,-1))</f>
        <v>0</v>
      </c>
      <c r="O1448" s="17">
        <f>IFERROR(IF(RIGHT(LEFT(K1448,15),1)="4",VLOOKUP(K1448,'[1]Budget Worksheet'!A:B,2,0),-1*VLOOKUP(K1448,'[1]Budget Worksheet'!A:B,2,0)),0)</f>
        <v>0</v>
      </c>
      <c r="P1448" s="17">
        <f>VLOOKUP($K1448,[1]Budget!$V:$AE,8,0)*IF($C1448="1 - Revenues",1,IF(AND($C1448="5 - Transfers",MID($K1448,15,1)="4"),1,-1))</f>
        <v>0</v>
      </c>
      <c r="Q1448" s="17">
        <f>VLOOKUP($K1448,[1]Budget!$V:$AE,10,0)*IF($C1448="1 - Revenues",1,IF(AND($C1448="5 - Transfers",MID(K1448,15,1)="4"),1,-1))</f>
        <v>0</v>
      </c>
      <c r="S1448" s="18" t="b">
        <f>IF(LEFT(C1448,1)="1",1,-1)*SUMIF([1]Budget!V:V,'Budget Worksheet for Pivot Tabl'!K1448,[1]Budget!AC:AC)=P1448</f>
        <v>1</v>
      </c>
    </row>
    <row r="1449" spans="1:19" x14ac:dyDescent="0.25">
      <c r="A1449" t="s">
        <v>16</v>
      </c>
      <c r="B1449" t="s">
        <v>2</v>
      </c>
      <c r="C1449" t="s">
        <v>8</v>
      </c>
      <c r="D1449" t="str">
        <f t="shared" si="22"/>
        <v>OUTFLOWS</v>
      </c>
      <c r="E1449" t="s">
        <v>116</v>
      </c>
      <c r="F1449" t="s">
        <v>117</v>
      </c>
      <c r="G1449" t="s">
        <v>461</v>
      </c>
      <c r="H1449" t="s">
        <v>462</v>
      </c>
      <c r="I1449" t="s">
        <v>2024</v>
      </c>
      <c r="J1449" t="s">
        <v>2025</v>
      </c>
      <c r="K1449" t="s">
        <v>2036</v>
      </c>
      <c r="L1449" t="s">
        <v>614</v>
      </c>
      <c r="M1449" s="17">
        <f>VLOOKUP($K1449,[1]Budget!$V:$AE,5,0)*IF($C1449="1 - Revenues",1,IF(AND($C1449="5 - Transfers",MID(I1449,15,1)="4"),1,-1))</f>
        <v>0</v>
      </c>
      <c r="N1449" s="17">
        <f>VLOOKUP($K1449,[1]Budget!$V:$AE,6,0)*IF($C1449="1 - Revenues",1,IF(AND($C1449="5 - Transfers",MID(J1449,15,1)="4"),1,-1))</f>
        <v>0</v>
      </c>
      <c r="O1449" s="17">
        <f>IFERROR(IF(RIGHT(LEFT(K1449,15),1)="4",VLOOKUP(K1449,'[1]Budget Worksheet'!A:B,2,0),-1*VLOOKUP(K1449,'[1]Budget Worksheet'!A:B,2,0)),0)</f>
        <v>0</v>
      </c>
      <c r="P1449" s="17">
        <f>VLOOKUP($K1449,[1]Budget!$V:$AE,8,0)*IF($C1449="1 - Revenues",1,IF(AND($C1449="5 - Transfers",MID($K1449,15,1)="4"),1,-1))</f>
        <v>0</v>
      </c>
      <c r="Q1449" s="17">
        <f>VLOOKUP($K1449,[1]Budget!$V:$AE,10,0)*IF($C1449="1 - Revenues",1,IF(AND($C1449="5 - Transfers",MID(K1449,15,1)="4"),1,-1))</f>
        <v>0</v>
      </c>
      <c r="S1449" s="18" t="b">
        <f>IF(LEFT(C1449,1)="1",1,-1)*SUMIF([1]Budget!V:V,'Budget Worksheet for Pivot Tabl'!K1449,[1]Budget!AC:AC)=P1449</f>
        <v>1</v>
      </c>
    </row>
    <row r="1450" spans="1:19" x14ac:dyDescent="0.25">
      <c r="A1450" t="s">
        <v>16</v>
      </c>
      <c r="B1450" t="s">
        <v>2</v>
      </c>
      <c r="C1450" t="s">
        <v>8</v>
      </c>
      <c r="D1450" t="str">
        <f t="shared" si="22"/>
        <v>OUTFLOWS</v>
      </c>
      <c r="E1450" t="s">
        <v>116</v>
      </c>
      <c r="F1450" t="s">
        <v>117</v>
      </c>
      <c r="G1450" t="s">
        <v>461</v>
      </c>
      <c r="H1450" t="s">
        <v>462</v>
      </c>
      <c r="I1450" t="s">
        <v>2024</v>
      </c>
      <c r="J1450" t="s">
        <v>2025</v>
      </c>
      <c r="K1450" t="s">
        <v>2037</v>
      </c>
      <c r="L1450" t="s">
        <v>616</v>
      </c>
      <c r="M1450" s="17">
        <f>VLOOKUP($K1450,[1]Budget!$V:$AE,5,0)*IF($C1450="1 - Revenues",1,IF(AND($C1450="5 - Transfers",MID(I1450,15,1)="4"),1,-1))</f>
        <v>0</v>
      </c>
      <c r="N1450" s="17">
        <f>VLOOKUP($K1450,[1]Budget!$V:$AE,6,0)*IF($C1450="1 - Revenues",1,IF(AND($C1450="5 - Transfers",MID(J1450,15,1)="4"),1,-1))</f>
        <v>0</v>
      </c>
      <c r="O1450" s="17">
        <f>IFERROR(IF(RIGHT(LEFT(K1450,15),1)="4",VLOOKUP(K1450,'[1]Budget Worksheet'!A:B,2,0),-1*VLOOKUP(K1450,'[1]Budget Worksheet'!A:B,2,0)),0)</f>
        <v>0</v>
      </c>
      <c r="P1450" s="17">
        <f>VLOOKUP($K1450,[1]Budget!$V:$AE,8,0)*IF($C1450="1 - Revenues",1,IF(AND($C1450="5 - Transfers",MID($K1450,15,1)="4"),1,-1))</f>
        <v>0</v>
      </c>
      <c r="Q1450" s="17">
        <f>VLOOKUP($K1450,[1]Budget!$V:$AE,10,0)*IF($C1450="1 - Revenues",1,IF(AND($C1450="5 - Transfers",MID(K1450,15,1)="4"),1,-1))</f>
        <v>0</v>
      </c>
      <c r="S1450" s="18" t="b">
        <f>IF(LEFT(C1450,1)="1",1,-1)*SUMIF([1]Budget!V:V,'Budget Worksheet for Pivot Tabl'!K1450,[1]Budget!AC:AC)=P1450</f>
        <v>1</v>
      </c>
    </row>
    <row r="1451" spans="1:19" x14ac:dyDescent="0.25">
      <c r="A1451" t="s">
        <v>16</v>
      </c>
      <c r="B1451" t="s">
        <v>2</v>
      </c>
      <c r="C1451" t="s">
        <v>8</v>
      </c>
      <c r="D1451" t="str">
        <f t="shared" si="22"/>
        <v>OUTFLOWS</v>
      </c>
      <c r="E1451" t="s">
        <v>116</v>
      </c>
      <c r="F1451" t="s">
        <v>117</v>
      </c>
      <c r="G1451" t="s">
        <v>461</v>
      </c>
      <c r="H1451" t="s">
        <v>462</v>
      </c>
      <c r="I1451" t="s">
        <v>2024</v>
      </c>
      <c r="J1451" t="s">
        <v>2025</v>
      </c>
      <c r="K1451" t="s">
        <v>2038</v>
      </c>
      <c r="L1451" t="s">
        <v>618</v>
      </c>
      <c r="M1451" s="17">
        <f>VLOOKUP($K1451,[1]Budget!$V:$AE,5,0)*IF($C1451="1 - Revenues",1,IF(AND($C1451="5 - Transfers",MID(I1451,15,1)="4"),1,-1))</f>
        <v>0</v>
      </c>
      <c r="N1451" s="17">
        <f>VLOOKUP($K1451,[1]Budget!$V:$AE,6,0)*IF($C1451="1 - Revenues",1,IF(AND($C1451="5 - Transfers",MID(J1451,15,1)="4"),1,-1))</f>
        <v>0</v>
      </c>
      <c r="O1451" s="17">
        <f>IFERROR(IF(RIGHT(LEFT(K1451,15),1)="4",VLOOKUP(K1451,'[1]Budget Worksheet'!A:B,2,0),-1*VLOOKUP(K1451,'[1]Budget Worksheet'!A:B,2,0)),0)</f>
        <v>0</v>
      </c>
      <c r="P1451" s="17">
        <f>VLOOKUP($K1451,[1]Budget!$V:$AE,8,0)*IF($C1451="1 - Revenues",1,IF(AND($C1451="5 - Transfers",MID($K1451,15,1)="4"),1,-1))</f>
        <v>0</v>
      </c>
      <c r="Q1451" s="17">
        <f>VLOOKUP($K1451,[1]Budget!$V:$AE,10,0)*IF($C1451="1 - Revenues",1,IF(AND($C1451="5 - Transfers",MID(K1451,15,1)="4"),1,-1))</f>
        <v>0</v>
      </c>
      <c r="S1451" s="18" t="b">
        <f>IF(LEFT(C1451,1)="1",1,-1)*SUMIF([1]Budget!V:V,'Budget Worksheet for Pivot Tabl'!K1451,[1]Budget!AC:AC)=P1451</f>
        <v>1</v>
      </c>
    </row>
    <row r="1452" spans="1:19" x14ac:dyDescent="0.25">
      <c r="A1452" t="s">
        <v>16</v>
      </c>
      <c r="B1452" t="s">
        <v>2</v>
      </c>
      <c r="C1452" t="s">
        <v>8</v>
      </c>
      <c r="D1452" t="str">
        <f t="shared" si="22"/>
        <v>OUTFLOWS</v>
      </c>
      <c r="E1452" t="s">
        <v>116</v>
      </c>
      <c r="F1452" t="s">
        <v>117</v>
      </c>
      <c r="G1452" t="s">
        <v>461</v>
      </c>
      <c r="H1452" t="s">
        <v>462</v>
      </c>
      <c r="I1452" t="s">
        <v>2024</v>
      </c>
      <c r="J1452" t="s">
        <v>2025</v>
      </c>
      <c r="K1452" t="s">
        <v>2039</v>
      </c>
      <c r="L1452" t="s">
        <v>620</v>
      </c>
      <c r="M1452" s="17">
        <f>VLOOKUP($K1452,[1]Budget!$V:$AE,5,0)*IF($C1452="1 - Revenues",1,IF(AND($C1452="5 - Transfers",MID(I1452,15,1)="4"),1,-1))</f>
        <v>0</v>
      </c>
      <c r="N1452" s="17">
        <f>VLOOKUP($K1452,[1]Budget!$V:$AE,6,0)*IF($C1452="1 - Revenues",1,IF(AND($C1452="5 - Transfers",MID(J1452,15,1)="4"),1,-1))</f>
        <v>0</v>
      </c>
      <c r="O1452" s="17">
        <f>IFERROR(IF(RIGHT(LEFT(K1452,15),1)="4",VLOOKUP(K1452,'[1]Budget Worksheet'!A:B,2,0),-1*VLOOKUP(K1452,'[1]Budget Worksheet'!A:B,2,0)),0)</f>
        <v>0</v>
      </c>
      <c r="P1452" s="17">
        <f>VLOOKUP($K1452,[1]Budget!$V:$AE,8,0)*IF($C1452="1 - Revenues",1,IF(AND($C1452="5 - Transfers",MID($K1452,15,1)="4"),1,-1))</f>
        <v>0</v>
      </c>
      <c r="Q1452" s="17">
        <f>VLOOKUP($K1452,[1]Budget!$V:$AE,10,0)*IF($C1452="1 - Revenues",1,IF(AND($C1452="5 - Transfers",MID(K1452,15,1)="4"),1,-1))</f>
        <v>0</v>
      </c>
      <c r="S1452" s="18" t="b">
        <f>IF(LEFT(C1452,1)="1",1,-1)*SUMIF([1]Budget!V:V,'Budget Worksheet for Pivot Tabl'!K1452,[1]Budget!AC:AC)=P1452</f>
        <v>1</v>
      </c>
    </row>
    <row r="1453" spans="1:19" x14ac:dyDescent="0.25">
      <c r="A1453" t="s">
        <v>16</v>
      </c>
      <c r="B1453" t="s">
        <v>2</v>
      </c>
      <c r="C1453" t="s">
        <v>8</v>
      </c>
      <c r="D1453" t="str">
        <f t="shared" si="22"/>
        <v>OUTFLOWS</v>
      </c>
      <c r="E1453" t="s">
        <v>116</v>
      </c>
      <c r="F1453" t="s">
        <v>117</v>
      </c>
      <c r="G1453" t="s">
        <v>461</v>
      </c>
      <c r="H1453" t="s">
        <v>462</v>
      </c>
      <c r="I1453" t="s">
        <v>2024</v>
      </c>
      <c r="J1453" t="s">
        <v>2025</v>
      </c>
      <c r="K1453" t="s">
        <v>2040</v>
      </c>
      <c r="L1453" t="s">
        <v>1020</v>
      </c>
      <c r="M1453" s="17">
        <f>VLOOKUP($K1453,[1]Budget!$V:$AE,5,0)*IF($C1453="1 - Revenues",1,IF(AND($C1453="5 - Transfers",MID(I1453,15,1)="4"),1,-1))</f>
        <v>0</v>
      </c>
      <c r="N1453" s="17">
        <f>VLOOKUP($K1453,[1]Budget!$V:$AE,6,0)*IF($C1453="1 - Revenues",1,IF(AND($C1453="5 - Transfers",MID(J1453,15,1)="4"),1,-1))</f>
        <v>0</v>
      </c>
      <c r="O1453" s="17">
        <f>IFERROR(IF(RIGHT(LEFT(K1453,15),1)="4",VLOOKUP(K1453,'[1]Budget Worksheet'!A:B,2,0),-1*VLOOKUP(K1453,'[1]Budget Worksheet'!A:B,2,0)),0)</f>
        <v>0</v>
      </c>
      <c r="P1453" s="17">
        <f>VLOOKUP($K1453,[1]Budget!$V:$AE,8,0)*IF($C1453="1 - Revenues",1,IF(AND($C1453="5 - Transfers",MID($K1453,15,1)="4"),1,-1))</f>
        <v>0</v>
      </c>
      <c r="Q1453" s="17">
        <f>VLOOKUP($K1453,[1]Budget!$V:$AE,10,0)*IF($C1453="1 - Revenues",1,IF(AND($C1453="5 - Transfers",MID(K1453,15,1)="4"),1,-1))</f>
        <v>0</v>
      </c>
      <c r="S1453" s="18" t="b">
        <f>IF(LEFT(C1453,1)="1",1,-1)*SUMIF([1]Budget!V:V,'Budget Worksheet for Pivot Tabl'!K1453,[1]Budget!AC:AC)=P1453</f>
        <v>1</v>
      </c>
    </row>
    <row r="1454" spans="1:19" x14ac:dyDescent="0.25">
      <c r="A1454" t="s">
        <v>16</v>
      </c>
      <c r="B1454" t="s">
        <v>2</v>
      </c>
      <c r="C1454" t="s">
        <v>8</v>
      </c>
      <c r="D1454" t="str">
        <f t="shared" si="22"/>
        <v>OUTFLOWS</v>
      </c>
      <c r="E1454" t="s">
        <v>116</v>
      </c>
      <c r="F1454" t="s">
        <v>117</v>
      </c>
      <c r="G1454" t="s">
        <v>461</v>
      </c>
      <c r="H1454" t="s">
        <v>462</v>
      </c>
      <c r="I1454" t="s">
        <v>2024</v>
      </c>
      <c r="J1454" t="s">
        <v>2025</v>
      </c>
      <c r="K1454" t="s">
        <v>2041</v>
      </c>
      <c r="L1454" t="s">
        <v>472</v>
      </c>
      <c r="M1454" s="17">
        <f>VLOOKUP($K1454,[1]Budget!$V:$AE,5,0)*IF($C1454="1 - Revenues",1,IF(AND($C1454="5 - Transfers",MID(I1454,15,1)="4"),1,-1))</f>
        <v>0</v>
      </c>
      <c r="N1454" s="17">
        <f>VLOOKUP($K1454,[1]Budget!$V:$AE,6,0)*IF($C1454="1 - Revenues",1,IF(AND($C1454="5 - Transfers",MID(J1454,15,1)="4"),1,-1))</f>
        <v>0</v>
      </c>
      <c r="O1454" s="17">
        <f>IFERROR(IF(RIGHT(LEFT(K1454,15),1)="4",VLOOKUP(K1454,'[1]Budget Worksheet'!A:B,2,0),-1*VLOOKUP(K1454,'[1]Budget Worksheet'!A:B,2,0)),0)</f>
        <v>0</v>
      </c>
      <c r="P1454" s="17">
        <f>VLOOKUP($K1454,[1]Budget!$V:$AE,8,0)*IF($C1454="1 - Revenues",1,IF(AND($C1454="5 - Transfers",MID($K1454,15,1)="4"),1,-1))</f>
        <v>0</v>
      </c>
      <c r="Q1454" s="17">
        <f>VLOOKUP($K1454,[1]Budget!$V:$AE,10,0)*IF($C1454="1 - Revenues",1,IF(AND($C1454="5 - Transfers",MID(K1454,15,1)="4"),1,-1))</f>
        <v>0</v>
      </c>
      <c r="S1454" s="18" t="b">
        <f>IF(LEFT(C1454,1)="1",1,-1)*SUMIF([1]Budget!V:V,'Budget Worksheet for Pivot Tabl'!K1454,[1]Budget!AC:AC)=P1454</f>
        <v>1</v>
      </c>
    </row>
    <row r="1455" spans="1:19" x14ac:dyDescent="0.25">
      <c r="A1455" t="s">
        <v>16</v>
      </c>
      <c r="B1455" t="s">
        <v>2</v>
      </c>
      <c r="C1455" t="s">
        <v>9</v>
      </c>
      <c r="D1455" t="str">
        <f t="shared" si="22"/>
        <v>OUTFLOWS</v>
      </c>
      <c r="E1455" t="s">
        <v>116</v>
      </c>
      <c r="F1455" t="s">
        <v>117</v>
      </c>
      <c r="G1455" t="s">
        <v>461</v>
      </c>
      <c r="H1455" t="s">
        <v>462</v>
      </c>
      <c r="I1455" t="s">
        <v>2024</v>
      </c>
      <c r="J1455" t="s">
        <v>2025</v>
      </c>
      <c r="K1455" t="s">
        <v>2042</v>
      </c>
      <c r="L1455" t="s">
        <v>476</v>
      </c>
      <c r="M1455" s="17">
        <f>VLOOKUP($K1455,[1]Budget!$V:$AE,5,0)*IF($C1455="1 - Revenues",1,IF(AND($C1455="5 - Transfers",MID(I1455,15,1)="4"),1,-1))</f>
        <v>0</v>
      </c>
      <c r="N1455" s="17">
        <f>VLOOKUP($K1455,[1]Budget!$V:$AE,6,0)*IF($C1455="1 - Revenues",1,IF(AND($C1455="5 - Transfers",MID(J1455,15,1)="4"),1,-1))</f>
        <v>0</v>
      </c>
      <c r="O1455" s="17">
        <f>IFERROR(IF(RIGHT(LEFT(K1455,15),1)="4",VLOOKUP(K1455,'[1]Budget Worksheet'!A:B,2,0),-1*VLOOKUP(K1455,'[1]Budget Worksheet'!A:B,2,0)),0)</f>
        <v>0</v>
      </c>
      <c r="P1455" s="17">
        <f>VLOOKUP($K1455,[1]Budget!$V:$AE,8,0)*IF($C1455="1 - Revenues",1,IF(AND($C1455="5 - Transfers",MID($K1455,15,1)="4"),1,-1))</f>
        <v>0</v>
      </c>
      <c r="Q1455" s="17">
        <f>VLOOKUP($K1455,[1]Budget!$V:$AE,10,0)*IF($C1455="1 - Revenues",1,IF(AND($C1455="5 - Transfers",MID(K1455,15,1)="4"),1,-1))</f>
        <v>0</v>
      </c>
      <c r="S1455" s="18" t="b">
        <f>IF(LEFT(C1455,1)="1",1,-1)*SUMIF([1]Budget!V:V,'Budget Worksheet for Pivot Tabl'!K1455,[1]Budget!AC:AC)=P1455</f>
        <v>1</v>
      </c>
    </row>
    <row r="1456" spans="1:19" x14ac:dyDescent="0.25">
      <c r="A1456" t="s">
        <v>16</v>
      </c>
      <c r="B1456" t="s">
        <v>2</v>
      </c>
      <c r="C1456" t="s">
        <v>9</v>
      </c>
      <c r="D1456" t="str">
        <f t="shared" si="22"/>
        <v>OUTFLOWS</v>
      </c>
      <c r="E1456" t="s">
        <v>116</v>
      </c>
      <c r="F1456" t="s">
        <v>117</v>
      </c>
      <c r="G1456" t="s">
        <v>461</v>
      </c>
      <c r="H1456" t="s">
        <v>462</v>
      </c>
      <c r="I1456" t="s">
        <v>2024</v>
      </c>
      <c r="J1456" t="s">
        <v>2025</v>
      </c>
      <c r="K1456" t="s">
        <v>2043</v>
      </c>
      <c r="L1456" t="s">
        <v>723</v>
      </c>
      <c r="M1456" s="17">
        <f>VLOOKUP($K1456,[1]Budget!$V:$AE,5,0)*IF($C1456="1 - Revenues",1,IF(AND($C1456="5 - Transfers",MID(I1456,15,1)="4"),1,-1))</f>
        <v>0</v>
      </c>
      <c r="N1456" s="17">
        <f>VLOOKUP($K1456,[1]Budget!$V:$AE,6,0)*IF($C1456="1 - Revenues",1,IF(AND($C1456="5 - Transfers",MID(J1456,15,1)="4"),1,-1))</f>
        <v>0</v>
      </c>
      <c r="O1456" s="17">
        <f>IFERROR(IF(RIGHT(LEFT(K1456,15),1)="4",VLOOKUP(K1456,'[1]Budget Worksheet'!A:B,2,0),-1*VLOOKUP(K1456,'[1]Budget Worksheet'!A:B,2,0)),0)</f>
        <v>0</v>
      </c>
      <c r="P1456" s="17">
        <f>VLOOKUP($K1456,[1]Budget!$V:$AE,8,0)*IF($C1456="1 - Revenues",1,IF(AND($C1456="5 - Transfers",MID($K1456,15,1)="4"),1,-1))</f>
        <v>0</v>
      </c>
      <c r="Q1456" s="17">
        <f>VLOOKUP($K1456,[1]Budget!$V:$AE,10,0)*IF($C1456="1 - Revenues",1,IF(AND($C1456="5 - Transfers",MID(K1456,15,1)="4"),1,-1))</f>
        <v>0</v>
      </c>
      <c r="S1456" s="18" t="b">
        <f>IF(LEFT(C1456,1)="1",1,-1)*SUMIF([1]Budget!V:V,'Budget Worksheet for Pivot Tabl'!K1456,[1]Budget!AC:AC)=P1456</f>
        <v>1</v>
      </c>
    </row>
    <row r="1457" spans="1:19" x14ac:dyDescent="0.25">
      <c r="A1457" t="s">
        <v>16</v>
      </c>
      <c r="B1457" t="s">
        <v>2</v>
      </c>
      <c r="C1457" t="s">
        <v>9</v>
      </c>
      <c r="D1457" t="str">
        <f t="shared" si="22"/>
        <v>OUTFLOWS</v>
      </c>
      <c r="E1457" t="s">
        <v>116</v>
      </c>
      <c r="F1457" t="s">
        <v>117</v>
      </c>
      <c r="G1457" t="s">
        <v>461</v>
      </c>
      <c r="H1457" t="s">
        <v>462</v>
      </c>
      <c r="I1457" t="s">
        <v>2024</v>
      </c>
      <c r="J1457" t="s">
        <v>2025</v>
      </c>
      <c r="K1457" t="s">
        <v>2044</v>
      </c>
      <c r="L1457" t="s">
        <v>482</v>
      </c>
      <c r="M1457" s="17">
        <f>VLOOKUP($K1457,[1]Budget!$V:$AE,5,0)*IF($C1457="1 - Revenues",1,IF(AND($C1457="5 - Transfers",MID(I1457,15,1)="4"),1,-1))</f>
        <v>0</v>
      </c>
      <c r="N1457" s="17">
        <f>VLOOKUP($K1457,[1]Budget!$V:$AE,6,0)*IF($C1457="1 - Revenues",1,IF(AND($C1457="5 - Transfers",MID(J1457,15,1)="4"),1,-1))</f>
        <v>0</v>
      </c>
      <c r="O1457" s="17">
        <f>IFERROR(IF(RIGHT(LEFT(K1457,15),1)="4",VLOOKUP(K1457,'[1]Budget Worksheet'!A:B,2,0),-1*VLOOKUP(K1457,'[1]Budget Worksheet'!A:B,2,0)),0)</f>
        <v>0</v>
      </c>
      <c r="P1457" s="17">
        <f>VLOOKUP($K1457,[1]Budget!$V:$AE,8,0)*IF($C1457="1 - Revenues",1,IF(AND($C1457="5 - Transfers",MID($K1457,15,1)="4"),1,-1))</f>
        <v>0</v>
      </c>
      <c r="Q1457" s="17">
        <f>VLOOKUP($K1457,[1]Budget!$V:$AE,10,0)*IF($C1457="1 - Revenues",1,IF(AND($C1457="5 - Transfers",MID(K1457,15,1)="4"),1,-1))</f>
        <v>0</v>
      </c>
      <c r="S1457" s="18" t="b">
        <f>IF(LEFT(C1457,1)="1",1,-1)*SUMIF([1]Budget!V:V,'Budget Worksheet for Pivot Tabl'!K1457,[1]Budget!AC:AC)=P1457</f>
        <v>1</v>
      </c>
    </row>
    <row r="1458" spans="1:19" x14ac:dyDescent="0.25">
      <c r="A1458" t="s">
        <v>16</v>
      </c>
      <c r="B1458" t="s">
        <v>2</v>
      </c>
      <c r="C1458" t="s">
        <v>9</v>
      </c>
      <c r="D1458" t="str">
        <f t="shared" si="22"/>
        <v>OUTFLOWS</v>
      </c>
      <c r="E1458" t="s">
        <v>116</v>
      </c>
      <c r="F1458" t="s">
        <v>117</v>
      </c>
      <c r="G1458" t="s">
        <v>461</v>
      </c>
      <c r="H1458" t="s">
        <v>462</v>
      </c>
      <c r="I1458" t="s">
        <v>2024</v>
      </c>
      <c r="J1458" t="s">
        <v>2025</v>
      </c>
      <c r="K1458" t="s">
        <v>2045</v>
      </c>
      <c r="L1458" t="s">
        <v>640</v>
      </c>
      <c r="M1458" s="17">
        <f>VLOOKUP($K1458,[1]Budget!$V:$AE,5,0)*IF($C1458="1 - Revenues",1,IF(AND($C1458="5 - Transfers",MID(I1458,15,1)="4"),1,-1))</f>
        <v>0</v>
      </c>
      <c r="N1458" s="17">
        <f>VLOOKUP($K1458,[1]Budget!$V:$AE,6,0)*IF($C1458="1 - Revenues",1,IF(AND($C1458="5 - Transfers",MID(J1458,15,1)="4"),1,-1))</f>
        <v>0</v>
      </c>
      <c r="O1458" s="17">
        <f>IFERROR(IF(RIGHT(LEFT(K1458,15),1)="4",VLOOKUP(K1458,'[1]Budget Worksheet'!A:B,2,0),-1*VLOOKUP(K1458,'[1]Budget Worksheet'!A:B,2,0)),0)</f>
        <v>0</v>
      </c>
      <c r="P1458" s="17">
        <f>VLOOKUP($K1458,[1]Budget!$V:$AE,8,0)*IF($C1458="1 - Revenues",1,IF(AND($C1458="5 - Transfers",MID($K1458,15,1)="4"),1,-1))</f>
        <v>0</v>
      </c>
      <c r="Q1458" s="17">
        <f>VLOOKUP($K1458,[1]Budget!$V:$AE,10,0)*IF($C1458="1 - Revenues",1,IF(AND($C1458="5 - Transfers",MID(K1458,15,1)="4"),1,-1))</f>
        <v>0</v>
      </c>
      <c r="S1458" s="18" t="b">
        <f>IF(LEFT(C1458,1)="1",1,-1)*SUMIF([1]Budget!V:V,'Budget Worksheet for Pivot Tabl'!K1458,[1]Budget!AC:AC)=P1458</f>
        <v>1</v>
      </c>
    </row>
    <row r="1459" spans="1:19" x14ac:dyDescent="0.25">
      <c r="A1459" t="s">
        <v>16</v>
      </c>
      <c r="B1459" t="s">
        <v>2</v>
      </c>
      <c r="C1459" t="s">
        <v>9</v>
      </c>
      <c r="D1459" t="str">
        <f t="shared" si="22"/>
        <v>OUTFLOWS</v>
      </c>
      <c r="E1459" t="s">
        <v>116</v>
      </c>
      <c r="F1459" t="s">
        <v>117</v>
      </c>
      <c r="G1459" t="s">
        <v>461</v>
      </c>
      <c r="H1459" t="s">
        <v>462</v>
      </c>
      <c r="I1459" t="s">
        <v>2024</v>
      </c>
      <c r="J1459" t="s">
        <v>2025</v>
      </c>
      <c r="K1459" t="s">
        <v>2046</v>
      </c>
      <c r="L1459" t="s">
        <v>490</v>
      </c>
      <c r="M1459" s="17">
        <f>VLOOKUP($K1459,[1]Budget!$V:$AE,5,0)*IF($C1459="1 - Revenues",1,IF(AND($C1459="5 - Transfers",MID(I1459,15,1)="4"),1,-1))</f>
        <v>0</v>
      </c>
      <c r="N1459" s="17">
        <f>VLOOKUP($K1459,[1]Budget!$V:$AE,6,0)*IF($C1459="1 - Revenues",1,IF(AND($C1459="5 - Transfers",MID(J1459,15,1)="4"),1,-1))</f>
        <v>0</v>
      </c>
      <c r="O1459" s="17">
        <f>IFERROR(IF(RIGHT(LEFT(K1459,15),1)="4",VLOOKUP(K1459,'[1]Budget Worksheet'!A:B,2,0),-1*VLOOKUP(K1459,'[1]Budget Worksheet'!A:B,2,0)),0)</f>
        <v>0</v>
      </c>
      <c r="P1459" s="17">
        <f>VLOOKUP($K1459,[1]Budget!$V:$AE,8,0)*IF($C1459="1 - Revenues",1,IF(AND($C1459="5 - Transfers",MID($K1459,15,1)="4"),1,-1))</f>
        <v>0</v>
      </c>
      <c r="Q1459" s="17">
        <f>VLOOKUP($K1459,[1]Budget!$V:$AE,10,0)*IF($C1459="1 - Revenues",1,IF(AND($C1459="5 - Transfers",MID(K1459,15,1)="4"),1,-1))</f>
        <v>0</v>
      </c>
      <c r="S1459" s="18" t="b">
        <f>IF(LEFT(C1459,1)="1",1,-1)*SUMIF([1]Budget!V:V,'Budget Worksheet for Pivot Tabl'!K1459,[1]Budget!AC:AC)=P1459</f>
        <v>1</v>
      </c>
    </row>
    <row r="1460" spans="1:19" x14ac:dyDescent="0.25">
      <c r="A1460" t="s">
        <v>16</v>
      </c>
      <c r="B1460" t="s">
        <v>2</v>
      </c>
      <c r="C1460" t="s">
        <v>9</v>
      </c>
      <c r="D1460" t="str">
        <f t="shared" si="22"/>
        <v>OUTFLOWS</v>
      </c>
      <c r="E1460" t="s">
        <v>116</v>
      </c>
      <c r="F1460" t="s">
        <v>117</v>
      </c>
      <c r="G1460" t="s">
        <v>461</v>
      </c>
      <c r="H1460" t="s">
        <v>462</v>
      </c>
      <c r="I1460" t="s">
        <v>2024</v>
      </c>
      <c r="J1460" t="s">
        <v>2025</v>
      </c>
      <c r="K1460" t="s">
        <v>2047</v>
      </c>
      <c r="L1460" t="s">
        <v>954</v>
      </c>
      <c r="M1460" s="17">
        <f>VLOOKUP($K1460,[1]Budget!$V:$AE,5,0)*IF($C1460="1 - Revenues",1,IF(AND($C1460="5 - Transfers",MID(I1460,15,1)="4"),1,-1))</f>
        <v>0</v>
      </c>
      <c r="N1460" s="17">
        <f>VLOOKUP($K1460,[1]Budget!$V:$AE,6,0)*IF($C1460="1 - Revenues",1,IF(AND($C1460="5 - Transfers",MID(J1460,15,1)="4"),1,-1))</f>
        <v>0</v>
      </c>
      <c r="O1460" s="17">
        <f>IFERROR(IF(RIGHT(LEFT(K1460,15),1)="4",VLOOKUP(K1460,'[1]Budget Worksheet'!A:B,2,0),-1*VLOOKUP(K1460,'[1]Budget Worksheet'!A:B,2,0)),0)</f>
        <v>0</v>
      </c>
      <c r="P1460" s="17">
        <f>VLOOKUP($K1460,[1]Budget!$V:$AE,8,0)*IF($C1460="1 - Revenues",1,IF(AND($C1460="5 - Transfers",MID($K1460,15,1)="4"),1,-1))</f>
        <v>0</v>
      </c>
      <c r="Q1460" s="17">
        <f>VLOOKUP($K1460,[1]Budget!$V:$AE,10,0)*IF($C1460="1 - Revenues",1,IF(AND($C1460="5 - Transfers",MID(K1460,15,1)="4"),1,-1))</f>
        <v>0</v>
      </c>
      <c r="S1460" s="18" t="b">
        <f>IF(LEFT(C1460,1)="1",1,-1)*SUMIF([1]Budget!V:V,'Budget Worksheet for Pivot Tabl'!K1460,[1]Budget!AC:AC)=P1460</f>
        <v>1</v>
      </c>
    </row>
    <row r="1461" spans="1:19" x14ac:dyDescent="0.25">
      <c r="A1461" t="s">
        <v>16</v>
      </c>
      <c r="B1461" t="s">
        <v>2</v>
      </c>
      <c r="C1461" t="s">
        <v>9</v>
      </c>
      <c r="D1461" t="str">
        <f t="shared" si="22"/>
        <v>OUTFLOWS</v>
      </c>
      <c r="E1461" t="s">
        <v>116</v>
      </c>
      <c r="F1461" t="s">
        <v>117</v>
      </c>
      <c r="G1461" t="s">
        <v>461</v>
      </c>
      <c r="H1461" t="s">
        <v>462</v>
      </c>
      <c r="I1461" t="s">
        <v>2024</v>
      </c>
      <c r="J1461" t="s">
        <v>2025</v>
      </c>
      <c r="K1461" t="s">
        <v>2048</v>
      </c>
      <c r="L1461" t="s">
        <v>645</v>
      </c>
      <c r="M1461" s="17">
        <f>VLOOKUP($K1461,[1]Budget!$V:$AE,5,0)*IF($C1461="1 - Revenues",1,IF(AND($C1461="5 - Transfers",MID(I1461,15,1)="4"),1,-1))</f>
        <v>0</v>
      </c>
      <c r="N1461" s="17">
        <f>VLOOKUP($K1461,[1]Budget!$V:$AE,6,0)*IF($C1461="1 - Revenues",1,IF(AND($C1461="5 - Transfers",MID(J1461,15,1)="4"),1,-1))</f>
        <v>0</v>
      </c>
      <c r="O1461" s="17">
        <f>IFERROR(IF(RIGHT(LEFT(K1461,15),1)="4",VLOOKUP(K1461,'[1]Budget Worksheet'!A:B,2,0),-1*VLOOKUP(K1461,'[1]Budget Worksheet'!A:B,2,0)),0)</f>
        <v>0</v>
      </c>
      <c r="P1461" s="17">
        <f>VLOOKUP($K1461,[1]Budget!$V:$AE,8,0)*IF($C1461="1 - Revenues",1,IF(AND($C1461="5 - Transfers",MID($K1461,15,1)="4"),1,-1))</f>
        <v>0</v>
      </c>
      <c r="Q1461" s="17">
        <f>VLOOKUP($K1461,[1]Budget!$V:$AE,10,0)*IF($C1461="1 - Revenues",1,IF(AND($C1461="5 - Transfers",MID(K1461,15,1)="4"),1,-1))</f>
        <v>0</v>
      </c>
      <c r="S1461" s="18" t="b">
        <f>IF(LEFT(C1461,1)="1",1,-1)*SUMIF([1]Budget!V:V,'Budget Worksheet for Pivot Tabl'!K1461,[1]Budget!AC:AC)=P1461</f>
        <v>1</v>
      </c>
    </row>
    <row r="1462" spans="1:19" x14ac:dyDescent="0.25">
      <c r="A1462" t="s">
        <v>16</v>
      </c>
      <c r="B1462" t="s">
        <v>2</v>
      </c>
      <c r="C1462" t="s">
        <v>9</v>
      </c>
      <c r="D1462" t="str">
        <f t="shared" si="22"/>
        <v>OUTFLOWS</v>
      </c>
      <c r="E1462" t="s">
        <v>116</v>
      </c>
      <c r="F1462" t="s">
        <v>117</v>
      </c>
      <c r="G1462" t="s">
        <v>461</v>
      </c>
      <c r="H1462" t="s">
        <v>462</v>
      </c>
      <c r="I1462" t="s">
        <v>2024</v>
      </c>
      <c r="J1462" t="s">
        <v>2025</v>
      </c>
      <c r="K1462" t="s">
        <v>2049</v>
      </c>
      <c r="L1462" t="s">
        <v>647</v>
      </c>
      <c r="M1462" s="17">
        <f>VLOOKUP($K1462,[1]Budget!$V:$AE,5,0)*IF($C1462="1 - Revenues",1,IF(AND($C1462="5 - Transfers",MID(I1462,15,1)="4"),1,-1))</f>
        <v>0</v>
      </c>
      <c r="N1462" s="17">
        <f>VLOOKUP($K1462,[1]Budget!$V:$AE,6,0)*IF($C1462="1 - Revenues",1,IF(AND($C1462="5 - Transfers",MID(J1462,15,1)="4"),1,-1))</f>
        <v>0</v>
      </c>
      <c r="O1462" s="17">
        <f>IFERROR(IF(RIGHT(LEFT(K1462,15),1)="4",VLOOKUP(K1462,'[1]Budget Worksheet'!A:B,2,0),-1*VLOOKUP(K1462,'[1]Budget Worksheet'!A:B,2,0)),0)</f>
        <v>0</v>
      </c>
      <c r="P1462" s="17">
        <f>VLOOKUP($K1462,[1]Budget!$V:$AE,8,0)*IF($C1462="1 - Revenues",1,IF(AND($C1462="5 - Transfers",MID($K1462,15,1)="4"),1,-1))</f>
        <v>0</v>
      </c>
      <c r="Q1462" s="17">
        <f>VLOOKUP($K1462,[1]Budget!$V:$AE,10,0)*IF($C1462="1 - Revenues",1,IF(AND($C1462="5 - Transfers",MID(K1462,15,1)="4"),1,-1))</f>
        <v>0</v>
      </c>
      <c r="S1462" s="18" t="b">
        <f>IF(LEFT(C1462,1)="1",1,-1)*SUMIF([1]Budget!V:V,'Budget Worksheet for Pivot Tabl'!K1462,[1]Budget!AC:AC)=P1462</f>
        <v>1</v>
      </c>
    </row>
    <row r="1463" spans="1:19" x14ac:dyDescent="0.25">
      <c r="A1463" t="s">
        <v>16</v>
      </c>
      <c r="B1463" t="s">
        <v>2</v>
      </c>
      <c r="C1463" t="s">
        <v>9</v>
      </c>
      <c r="D1463" t="str">
        <f t="shared" si="22"/>
        <v>OUTFLOWS</v>
      </c>
      <c r="E1463" t="s">
        <v>116</v>
      </c>
      <c r="F1463" t="s">
        <v>117</v>
      </c>
      <c r="G1463" t="s">
        <v>461</v>
      </c>
      <c r="H1463" t="s">
        <v>462</v>
      </c>
      <c r="I1463" t="s">
        <v>2024</v>
      </c>
      <c r="J1463" t="s">
        <v>2025</v>
      </c>
      <c r="K1463" t="s">
        <v>2050</v>
      </c>
      <c r="L1463" t="s">
        <v>649</v>
      </c>
      <c r="M1463" s="17">
        <f>VLOOKUP($K1463,[1]Budget!$V:$AE,5,0)*IF($C1463="1 - Revenues",1,IF(AND($C1463="5 - Transfers",MID(I1463,15,1)="4"),1,-1))</f>
        <v>0</v>
      </c>
      <c r="N1463" s="17">
        <f>VLOOKUP($K1463,[1]Budget!$V:$AE,6,0)*IF($C1463="1 - Revenues",1,IF(AND($C1463="5 - Transfers",MID(J1463,15,1)="4"),1,-1))</f>
        <v>0</v>
      </c>
      <c r="O1463" s="17">
        <f>IFERROR(IF(RIGHT(LEFT(K1463,15),1)="4",VLOOKUP(K1463,'[1]Budget Worksheet'!A:B,2,0),-1*VLOOKUP(K1463,'[1]Budget Worksheet'!A:B,2,0)),0)</f>
        <v>0</v>
      </c>
      <c r="P1463" s="17">
        <f>VLOOKUP($K1463,[1]Budget!$V:$AE,8,0)*IF($C1463="1 - Revenues",1,IF(AND($C1463="5 - Transfers",MID($K1463,15,1)="4"),1,-1))</f>
        <v>0</v>
      </c>
      <c r="Q1463" s="17">
        <f>VLOOKUP($K1463,[1]Budget!$V:$AE,10,0)*IF($C1463="1 - Revenues",1,IF(AND($C1463="5 - Transfers",MID(K1463,15,1)="4"),1,-1))</f>
        <v>0</v>
      </c>
      <c r="S1463" s="18" t="b">
        <f>IF(LEFT(C1463,1)="1",1,-1)*SUMIF([1]Budget!V:V,'Budget Worksheet for Pivot Tabl'!K1463,[1]Budget!AC:AC)=P1463</f>
        <v>1</v>
      </c>
    </row>
    <row r="1464" spans="1:19" x14ac:dyDescent="0.25">
      <c r="A1464" t="s">
        <v>16</v>
      </c>
      <c r="B1464" t="s">
        <v>2</v>
      </c>
      <c r="C1464" t="s">
        <v>9</v>
      </c>
      <c r="D1464" t="str">
        <f t="shared" si="22"/>
        <v>OUTFLOWS</v>
      </c>
      <c r="E1464" t="s">
        <v>116</v>
      </c>
      <c r="F1464" t="s">
        <v>117</v>
      </c>
      <c r="G1464" t="s">
        <v>461</v>
      </c>
      <c r="H1464" t="s">
        <v>462</v>
      </c>
      <c r="I1464" t="s">
        <v>2024</v>
      </c>
      <c r="J1464" t="s">
        <v>2025</v>
      </c>
      <c r="K1464" t="s">
        <v>2051</v>
      </c>
      <c r="L1464" t="s">
        <v>651</v>
      </c>
      <c r="M1464" s="17">
        <f>VLOOKUP($K1464,[1]Budget!$V:$AE,5,0)*IF($C1464="1 - Revenues",1,IF(AND($C1464="5 - Transfers",MID(I1464,15,1)="4"),1,-1))</f>
        <v>0</v>
      </c>
      <c r="N1464" s="17">
        <f>VLOOKUP($K1464,[1]Budget!$V:$AE,6,0)*IF($C1464="1 - Revenues",1,IF(AND($C1464="5 - Transfers",MID(J1464,15,1)="4"),1,-1))</f>
        <v>0</v>
      </c>
      <c r="O1464" s="17">
        <f>IFERROR(IF(RIGHT(LEFT(K1464,15),1)="4",VLOOKUP(K1464,'[1]Budget Worksheet'!A:B,2,0),-1*VLOOKUP(K1464,'[1]Budget Worksheet'!A:B,2,0)),0)</f>
        <v>0</v>
      </c>
      <c r="P1464" s="17">
        <f>VLOOKUP($K1464,[1]Budget!$V:$AE,8,0)*IF($C1464="1 - Revenues",1,IF(AND($C1464="5 - Transfers",MID($K1464,15,1)="4"),1,-1))</f>
        <v>0</v>
      </c>
      <c r="Q1464" s="17">
        <f>VLOOKUP($K1464,[1]Budget!$V:$AE,10,0)*IF($C1464="1 - Revenues",1,IF(AND($C1464="5 - Transfers",MID(K1464,15,1)="4"),1,-1))</f>
        <v>0</v>
      </c>
      <c r="S1464" s="18" t="b">
        <f>IF(LEFT(C1464,1)="1",1,-1)*SUMIF([1]Budget!V:V,'Budget Worksheet for Pivot Tabl'!K1464,[1]Budget!AC:AC)=P1464</f>
        <v>1</v>
      </c>
    </row>
    <row r="1465" spans="1:19" x14ac:dyDescent="0.25">
      <c r="A1465" t="s">
        <v>16</v>
      </c>
      <c r="B1465" t="s">
        <v>2</v>
      </c>
      <c r="C1465" t="s">
        <v>9</v>
      </c>
      <c r="D1465" t="str">
        <f t="shared" si="22"/>
        <v>OUTFLOWS</v>
      </c>
      <c r="E1465" t="s">
        <v>116</v>
      </c>
      <c r="F1465" t="s">
        <v>117</v>
      </c>
      <c r="G1465" t="s">
        <v>461</v>
      </c>
      <c r="H1465" t="s">
        <v>462</v>
      </c>
      <c r="I1465" t="s">
        <v>2024</v>
      </c>
      <c r="J1465" t="s">
        <v>2025</v>
      </c>
      <c r="K1465" t="s">
        <v>2052</v>
      </c>
      <c r="L1465" t="s">
        <v>800</v>
      </c>
      <c r="M1465" s="17">
        <f>VLOOKUP($K1465,[1]Budget!$V:$AE,5,0)*IF($C1465="1 - Revenues",1,IF(AND($C1465="5 - Transfers",MID(I1465,15,1)="4"),1,-1))</f>
        <v>0</v>
      </c>
      <c r="N1465" s="17">
        <f>VLOOKUP($K1465,[1]Budget!$V:$AE,6,0)*IF($C1465="1 - Revenues",1,IF(AND($C1465="5 - Transfers",MID(J1465,15,1)="4"),1,-1))</f>
        <v>0</v>
      </c>
      <c r="O1465" s="17">
        <f>IFERROR(IF(RIGHT(LEFT(K1465,15),1)="4",VLOOKUP(K1465,'[1]Budget Worksheet'!A:B,2,0),-1*VLOOKUP(K1465,'[1]Budget Worksheet'!A:B,2,0)),0)</f>
        <v>0</v>
      </c>
      <c r="P1465" s="17">
        <f>VLOOKUP($K1465,[1]Budget!$V:$AE,8,0)*IF($C1465="1 - Revenues",1,IF(AND($C1465="5 - Transfers",MID($K1465,15,1)="4"),1,-1))</f>
        <v>0</v>
      </c>
      <c r="Q1465" s="17">
        <f>VLOOKUP($K1465,[1]Budget!$V:$AE,10,0)*IF($C1465="1 - Revenues",1,IF(AND($C1465="5 - Transfers",MID(K1465,15,1)="4"),1,-1))</f>
        <v>0</v>
      </c>
      <c r="S1465" s="18" t="b">
        <f>IF(LEFT(C1465,1)="1",1,-1)*SUMIF([1]Budget!V:V,'Budget Worksheet for Pivot Tabl'!K1465,[1]Budget!AC:AC)=P1465</f>
        <v>1</v>
      </c>
    </row>
    <row r="1466" spans="1:19" x14ac:dyDescent="0.25">
      <c r="A1466" t="s">
        <v>16</v>
      </c>
      <c r="B1466" t="s">
        <v>2</v>
      </c>
      <c r="C1466" t="s">
        <v>8</v>
      </c>
      <c r="D1466" t="str">
        <f t="shared" si="22"/>
        <v>OUTFLOWS</v>
      </c>
      <c r="E1466" t="s">
        <v>116</v>
      </c>
      <c r="F1466" t="s">
        <v>117</v>
      </c>
      <c r="G1466" t="s">
        <v>461</v>
      </c>
      <c r="H1466" t="s">
        <v>462</v>
      </c>
      <c r="I1466" t="s">
        <v>61</v>
      </c>
      <c r="J1466" t="s">
        <v>2053</v>
      </c>
      <c r="K1466" t="s">
        <v>2054</v>
      </c>
      <c r="L1466" t="s">
        <v>590</v>
      </c>
      <c r="M1466" s="17">
        <f>VLOOKUP($K1466,[1]Budget!$V:$AE,5,0)*IF($C1466="1 - Revenues",1,IF(AND($C1466="5 - Transfers",MID(I1466,15,1)="4"),1,-1))</f>
        <v>-52000</v>
      </c>
      <c r="N1466" s="17">
        <f>VLOOKUP($K1466,[1]Budget!$V:$AE,6,0)*IF($C1466="1 - Revenues",1,IF(AND($C1466="5 - Transfers",MID(J1466,15,1)="4"),1,-1))</f>
        <v>-51000</v>
      </c>
      <c r="O1466" s="17">
        <f>IFERROR(IF(RIGHT(LEFT(K1466,15),1)="4",VLOOKUP(K1466,'[1]Budget Worksheet'!A:B,2,0),-1*VLOOKUP(K1466,'[1]Budget Worksheet'!A:B,2,0)),0)</f>
        <v>-84268</v>
      </c>
      <c r="P1466" s="17">
        <f>VLOOKUP($K1466,[1]Budget!$V:$AE,8,0)*IF($C1466="1 - Revenues",1,IF(AND($C1466="5 - Transfers",MID($K1466,15,1)="4"),1,-1))</f>
        <v>-63000</v>
      </c>
      <c r="Q1466" s="17">
        <f>VLOOKUP($K1466,[1]Budget!$V:$AE,10,0)*IF($C1466="1 - Revenues",1,IF(AND($C1466="5 - Transfers",MID(K1466,15,1)="4"),1,-1))</f>
        <v>21268</v>
      </c>
      <c r="S1466" s="18" t="b">
        <f>IF(LEFT(C1466,1)="1",1,-1)*SUMIF([1]Budget!V:V,'Budget Worksheet for Pivot Tabl'!K1466,[1]Budget!AC:AC)=P1466</f>
        <v>1</v>
      </c>
    </row>
    <row r="1467" spans="1:19" x14ac:dyDescent="0.25">
      <c r="A1467" t="s">
        <v>16</v>
      </c>
      <c r="B1467" t="s">
        <v>2</v>
      </c>
      <c r="C1467" t="s">
        <v>8</v>
      </c>
      <c r="D1467" t="str">
        <f t="shared" si="22"/>
        <v>OUTFLOWS</v>
      </c>
      <c r="E1467" t="s">
        <v>116</v>
      </c>
      <c r="F1467" t="s">
        <v>117</v>
      </c>
      <c r="G1467" t="s">
        <v>461</v>
      </c>
      <c r="H1467" t="s">
        <v>462</v>
      </c>
      <c r="I1467" t="s">
        <v>61</v>
      </c>
      <c r="J1467" t="s">
        <v>2053</v>
      </c>
      <c r="K1467" t="s">
        <v>2055</v>
      </c>
      <c r="L1467" t="s">
        <v>593</v>
      </c>
      <c r="M1467" s="17">
        <f>VLOOKUP($K1467,[1]Budget!$V:$AE,5,0)*IF($C1467="1 - Revenues",1,IF(AND($C1467="5 - Transfers",MID(I1467,15,1)="4"),1,-1))</f>
        <v>-1000</v>
      </c>
      <c r="N1467" s="17">
        <f>VLOOKUP($K1467,[1]Budget!$V:$AE,6,0)*IF($C1467="1 - Revenues",1,IF(AND($C1467="5 - Transfers",MID(J1467,15,1)="4"),1,-1))</f>
        <v>-2000</v>
      </c>
      <c r="O1467" s="17">
        <f>IFERROR(IF(RIGHT(LEFT(K1467,15),1)="4",VLOOKUP(K1467,'[1]Budget Worksheet'!A:B,2,0),-1*VLOOKUP(K1467,'[1]Budget Worksheet'!A:B,2,0)),0)</f>
        <v>0</v>
      </c>
      <c r="P1467" s="17">
        <f>VLOOKUP($K1467,[1]Budget!$V:$AE,8,0)*IF($C1467="1 - Revenues",1,IF(AND($C1467="5 - Transfers",MID($K1467,15,1)="4"),1,-1))</f>
        <v>-5000</v>
      </c>
      <c r="Q1467" s="17">
        <f>VLOOKUP($K1467,[1]Budget!$V:$AE,10,0)*IF($C1467="1 - Revenues",1,IF(AND($C1467="5 - Transfers",MID(K1467,15,1)="4"),1,-1))</f>
        <v>-5000</v>
      </c>
      <c r="S1467" s="18" t="b">
        <f>IF(LEFT(C1467,1)="1",1,-1)*SUMIF([1]Budget!V:V,'Budget Worksheet for Pivot Tabl'!K1467,[1]Budget!AC:AC)=P1467</f>
        <v>1</v>
      </c>
    </row>
    <row r="1468" spans="1:19" x14ac:dyDescent="0.25">
      <c r="A1468" t="s">
        <v>16</v>
      </c>
      <c r="B1468" t="s">
        <v>2</v>
      </c>
      <c r="C1468" t="s">
        <v>8</v>
      </c>
      <c r="D1468" t="str">
        <f t="shared" si="22"/>
        <v>OUTFLOWS</v>
      </c>
      <c r="E1468" t="s">
        <v>116</v>
      </c>
      <c r="F1468" t="s">
        <v>117</v>
      </c>
      <c r="G1468" t="s">
        <v>461</v>
      </c>
      <c r="H1468" t="s">
        <v>462</v>
      </c>
      <c r="I1468" t="s">
        <v>61</v>
      </c>
      <c r="J1468" t="s">
        <v>2053</v>
      </c>
      <c r="K1468" t="s">
        <v>2056</v>
      </c>
      <c r="L1468" t="s">
        <v>599</v>
      </c>
      <c r="M1468" s="17">
        <f>VLOOKUP($K1468,[1]Budget!$V:$AE,5,0)*IF($C1468="1 - Revenues",1,IF(AND($C1468="5 - Transfers",MID(I1468,15,1)="4"),1,-1))</f>
        <v>0</v>
      </c>
      <c r="N1468" s="17">
        <f>VLOOKUP($K1468,[1]Budget!$V:$AE,6,0)*IF($C1468="1 - Revenues",1,IF(AND($C1468="5 - Transfers",MID(J1468,15,1)="4"),1,-1))</f>
        <v>0</v>
      </c>
      <c r="O1468" s="17">
        <f>IFERROR(IF(RIGHT(LEFT(K1468,15),1)="4",VLOOKUP(K1468,'[1]Budget Worksheet'!A:B,2,0),-1*VLOOKUP(K1468,'[1]Budget Worksheet'!A:B,2,0)),0)</f>
        <v>-1595</v>
      </c>
      <c r="P1468" s="17">
        <f>VLOOKUP($K1468,[1]Budget!$V:$AE,8,0)*IF($C1468="1 - Revenues",1,IF(AND($C1468="5 - Transfers",MID($K1468,15,1)="4"),1,-1))</f>
        <v>-1595</v>
      </c>
      <c r="Q1468" s="17">
        <f>VLOOKUP($K1468,[1]Budget!$V:$AE,10,0)*IF($C1468="1 - Revenues",1,IF(AND($C1468="5 - Transfers",MID(K1468,15,1)="4"),1,-1))</f>
        <v>0</v>
      </c>
      <c r="S1468" s="18" t="b">
        <f>IF(LEFT(C1468,1)="1",1,-1)*SUMIF([1]Budget!V:V,'Budget Worksheet for Pivot Tabl'!K1468,[1]Budget!AC:AC)=P1468</f>
        <v>1</v>
      </c>
    </row>
    <row r="1469" spans="1:19" x14ac:dyDescent="0.25">
      <c r="A1469" t="s">
        <v>16</v>
      </c>
      <c r="B1469" t="s">
        <v>2</v>
      </c>
      <c r="C1469" t="s">
        <v>8</v>
      </c>
      <c r="D1469" t="str">
        <f t="shared" si="22"/>
        <v>OUTFLOWS</v>
      </c>
      <c r="E1469" t="s">
        <v>116</v>
      </c>
      <c r="F1469" t="s">
        <v>117</v>
      </c>
      <c r="G1469" t="s">
        <v>461</v>
      </c>
      <c r="H1469" t="s">
        <v>462</v>
      </c>
      <c r="I1469" t="s">
        <v>61</v>
      </c>
      <c r="J1469" t="s">
        <v>2053</v>
      </c>
      <c r="K1469" t="s">
        <v>2057</v>
      </c>
      <c r="L1469" t="s">
        <v>1084</v>
      </c>
      <c r="M1469" s="17">
        <f>VLOOKUP($K1469,[1]Budget!$V:$AE,5,0)*IF($C1469="1 - Revenues",1,IF(AND($C1469="5 - Transfers",MID(I1469,15,1)="4"),1,-1))</f>
        <v>0</v>
      </c>
      <c r="N1469" s="17">
        <f>VLOOKUP($K1469,[1]Budget!$V:$AE,6,0)*IF($C1469="1 - Revenues",1,IF(AND($C1469="5 - Transfers",MID(J1469,15,1)="4"),1,-1))</f>
        <v>0</v>
      </c>
      <c r="O1469" s="17">
        <f>IFERROR(IF(RIGHT(LEFT(K1469,15),1)="4",VLOOKUP(K1469,'[1]Budget Worksheet'!A:B,2,0),-1*VLOOKUP(K1469,'[1]Budget Worksheet'!A:B,2,0)),0)</f>
        <v>0</v>
      </c>
      <c r="P1469" s="17">
        <f>VLOOKUP($K1469,[1]Budget!$V:$AE,8,0)*IF($C1469="1 - Revenues",1,IF(AND($C1469="5 - Transfers",MID($K1469,15,1)="4"),1,-1))</f>
        <v>0</v>
      </c>
      <c r="Q1469" s="17">
        <f>VLOOKUP($K1469,[1]Budget!$V:$AE,10,0)*IF($C1469="1 - Revenues",1,IF(AND($C1469="5 - Transfers",MID(K1469,15,1)="4"),1,-1))</f>
        <v>0</v>
      </c>
      <c r="S1469" s="18" t="b">
        <f>IF(LEFT(C1469,1)="1",1,-1)*SUMIF([1]Budget!V:V,'Budget Worksheet for Pivot Tabl'!K1469,[1]Budget!AC:AC)=P1469</f>
        <v>1</v>
      </c>
    </row>
    <row r="1470" spans="1:19" x14ac:dyDescent="0.25">
      <c r="A1470" t="s">
        <v>16</v>
      </c>
      <c r="B1470" t="s">
        <v>2</v>
      </c>
      <c r="C1470" t="s">
        <v>8</v>
      </c>
      <c r="D1470" t="str">
        <f t="shared" si="22"/>
        <v>OUTFLOWS</v>
      </c>
      <c r="E1470" t="s">
        <v>116</v>
      </c>
      <c r="F1470" t="s">
        <v>117</v>
      </c>
      <c r="G1470" t="s">
        <v>461</v>
      </c>
      <c r="H1470" t="s">
        <v>462</v>
      </c>
      <c r="I1470" t="s">
        <v>61</v>
      </c>
      <c r="J1470" t="s">
        <v>2053</v>
      </c>
      <c r="K1470" t="s">
        <v>2058</v>
      </c>
      <c r="L1470" t="s">
        <v>470</v>
      </c>
      <c r="M1470" s="17">
        <f>VLOOKUP($K1470,[1]Budget!$V:$AE,5,0)*IF($C1470="1 - Revenues",1,IF(AND($C1470="5 - Transfers",MID(I1470,15,1)="4"),1,-1))</f>
        <v>-9000</v>
      </c>
      <c r="N1470" s="17">
        <f>VLOOKUP($K1470,[1]Budget!$V:$AE,6,0)*IF($C1470="1 - Revenues",1,IF(AND($C1470="5 - Transfers",MID(J1470,15,1)="4"),1,-1))</f>
        <v>-10000</v>
      </c>
      <c r="O1470" s="17">
        <f>IFERROR(IF(RIGHT(LEFT(K1470,15),1)="4",VLOOKUP(K1470,'[1]Budget Worksheet'!A:B,2,0),-1*VLOOKUP(K1470,'[1]Budget Worksheet'!A:B,2,0)),0)</f>
        <v>-16569</v>
      </c>
      <c r="P1470" s="17">
        <f>VLOOKUP($K1470,[1]Budget!$V:$AE,8,0)*IF($C1470="1 - Revenues",1,IF(AND($C1470="5 - Transfers",MID($K1470,15,1)="4"),1,-1))</f>
        <v>-15000</v>
      </c>
      <c r="Q1470" s="17">
        <f>VLOOKUP($K1470,[1]Budget!$V:$AE,10,0)*IF($C1470="1 - Revenues",1,IF(AND($C1470="5 - Transfers",MID(K1470,15,1)="4"),1,-1))</f>
        <v>1569</v>
      </c>
      <c r="S1470" s="18" t="b">
        <f>IF(LEFT(C1470,1)="1",1,-1)*SUMIF([1]Budget!V:V,'Budget Worksheet for Pivot Tabl'!K1470,[1]Budget!AC:AC)=P1470</f>
        <v>1</v>
      </c>
    </row>
    <row r="1471" spans="1:19" x14ac:dyDescent="0.25">
      <c r="A1471" t="s">
        <v>16</v>
      </c>
      <c r="B1471" t="s">
        <v>2</v>
      </c>
      <c r="C1471" t="s">
        <v>8</v>
      </c>
      <c r="D1471" t="str">
        <f t="shared" si="22"/>
        <v>OUTFLOWS</v>
      </c>
      <c r="E1471" t="s">
        <v>116</v>
      </c>
      <c r="F1471" t="s">
        <v>117</v>
      </c>
      <c r="G1471" t="s">
        <v>461</v>
      </c>
      <c r="H1471" t="s">
        <v>462</v>
      </c>
      <c r="I1471" t="s">
        <v>61</v>
      </c>
      <c r="J1471" t="s">
        <v>2053</v>
      </c>
      <c r="K1471" t="s">
        <v>2059</v>
      </c>
      <c r="L1471" t="s">
        <v>606</v>
      </c>
      <c r="M1471" s="17">
        <f>VLOOKUP($K1471,[1]Budget!$V:$AE,5,0)*IF($C1471="1 - Revenues",1,IF(AND($C1471="5 - Transfers",MID(I1471,15,1)="4"),1,-1))</f>
        <v>-5000</v>
      </c>
      <c r="N1471" s="17">
        <f>VLOOKUP($K1471,[1]Budget!$V:$AE,6,0)*IF($C1471="1 - Revenues",1,IF(AND($C1471="5 - Transfers",MID(J1471,15,1)="4"),1,-1))</f>
        <v>-6000</v>
      </c>
      <c r="O1471" s="17">
        <f>IFERROR(IF(RIGHT(LEFT(K1471,15),1)="4",VLOOKUP(K1471,'[1]Budget Worksheet'!A:B,2,0),-1*VLOOKUP(K1471,'[1]Budget Worksheet'!A:B,2,0)),0)</f>
        <v>-10000</v>
      </c>
      <c r="P1471" s="17">
        <f>VLOOKUP($K1471,[1]Budget!$V:$AE,8,0)*IF($C1471="1 - Revenues",1,IF(AND($C1471="5 - Transfers",MID($K1471,15,1)="4"),1,-1))</f>
        <v>-10000</v>
      </c>
      <c r="Q1471" s="17">
        <f>VLOOKUP($K1471,[1]Budget!$V:$AE,10,0)*IF($C1471="1 - Revenues",1,IF(AND($C1471="5 - Transfers",MID(K1471,15,1)="4"),1,-1))</f>
        <v>0</v>
      </c>
      <c r="S1471" s="18" t="b">
        <f>IF(LEFT(C1471,1)="1",1,-1)*SUMIF([1]Budget!V:V,'Budget Worksheet for Pivot Tabl'!K1471,[1]Budget!AC:AC)=P1471</f>
        <v>1</v>
      </c>
    </row>
    <row r="1472" spans="1:19" x14ac:dyDescent="0.25">
      <c r="A1472" t="s">
        <v>16</v>
      </c>
      <c r="B1472" t="s">
        <v>2</v>
      </c>
      <c r="C1472" t="s">
        <v>8</v>
      </c>
      <c r="D1472" t="str">
        <f t="shared" si="22"/>
        <v>OUTFLOWS</v>
      </c>
      <c r="E1472" t="s">
        <v>116</v>
      </c>
      <c r="F1472" t="s">
        <v>117</v>
      </c>
      <c r="G1472" t="s">
        <v>461</v>
      </c>
      <c r="H1472" t="s">
        <v>462</v>
      </c>
      <c r="I1472" t="s">
        <v>61</v>
      </c>
      <c r="J1472" t="s">
        <v>2053</v>
      </c>
      <c r="K1472" t="s">
        <v>2060</v>
      </c>
      <c r="L1472" t="s">
        <v>608</v>
      </c>
      <c r="M1472" s="17">
        <f>VLOOKUP($K1472,[1]Budget!$V:$AE,5,0)*IF($C1472="1 - Revenues",1,IF(AND($C1472="5 - Transfers",MID(I1472,15,1)="4"),1,-1))</f>
        <v>-8000</v>
      </c>
      <c r="N1472" s="17">
        <f>VLOOKUP($K1472,[1]Budget!$V:$AE,6,0)*IF($C1472="1 - Revenues",1,IF(AND($C1472="5 - Transfers",MID(J1472,15,1)="4"),1,-1))</f>
        <v>-15000</v>
      </c>
      <c r="O1472" s="17">
        <f>IFERROR(IF(RIGHT(LEFT(K1472,15),1)="4",VLOOKUP(K1472,'[1]Budget Worksheet'!A:B,2,0),-1*VLOOKUP(K1472,'[1]Budget Worksheet'!A:B,2,0)),0)</f>
        <v>-27015</v>
      </c>
      <c r="P1472" s="17">
        <f>VLOOKUP($K1472,[1]Budget!$V:$AE,8,0)*IF($C1472="1 - Revenues",1,IF(AND($C1472="5 - Transfers",MID($K1472,15,1)="4"),1,-1))</f>
        <v>-27015</v>
      </c>
      <c r="Q1472" s="17">
        <f>VLOOKUP($K1472,[1]Budget!$V:$AE,10,0)*IF($C1472="1 - Revenues",1,IF(AND($C1472="5 - Transfers",MID(K1472,15,1)="4"),1,-1))</f>
        <v>0</v>
      </c>
      <c r="S1472" s="18" t="b">
        <f>IF(LEFT(C1472,1)="1",1,-1)*SUMIF([1]Budget!V:V,'Budget Worksheet for Pivot Tabl'!K1472,[1]Budget!AC:AC)=P1472</f>
        <v>1</v>
      </c>
    </row>
    <row r="1473" spans="1:19" x14ac:dyDescent="0.25">
      <c r="A1473" t="s">
        <v>16</v>
      </c>
      <c r="B1473" t="s">
        <v>2</v>
      </c>
      <c r="C1473" t="s">
        <v>8</v>
      </c>
      <c r="D1473" t="str">
        <f t="shared" si="22"/>
        <v>OUTFLOWS</v>
      </c>
      <c r="E1473" t="s">
        <v>116</v>
      </c>
      <c r="F1473" t="s">
        <v>117</v>
      </c>
      <c r="G1473" t="s">
        <v>461</v>
      </c>
      <c r="H1473" t="s">
        <v>462</v>
      </c>
      <c r="I1473" t="s">
        <v>61</v>
      </c>
      <c r="J1473" t="s">
        <v>2053</v>
      </c>
      <c r="K1473" t="s">
        <v>2061</v>
      </c>
      <c r="L1473" t="s">
        <v>610</v>
      </c>
      <c r="M1473" s="17">
        <f>VLOOKUP($K1473,[1]Budget!$V:$AE,5,0)*IF($C1473="1 - Revenues",1,IF(AND($C1473="5 - Transfers",MID(I1473,15,1)="4"),1,-1))</f>
        <v>-1000</v>
      </c>
      <c r="N1473" s="17">
        <f>VLOOKUP($K1473,[1]Budget!$V:$AE,6,0)*IF($C1473="1 - Revenues",1,IF(AND($C1473="5 - Transfers",MID(J1473,15,1)="4"),1,-1))</f>
        <v>-1000</v>
      </c>
      <c r="O1473" s="17">
        <f>IFERROR(IF(RIGHT(LEFT(K1473,15),1)="4",VLOOKUP(K1473,'[1]Budget Worksheet'!A:B,2,0),-1*VLOOKUP(K1473,'[1]Budget Worksheet'!A:B,2,0)),0)</f>
        <v>-834</v>
      </c>
      <c r="P1473" s="17">
        <f>VLOOKUP($K1473,[1]Budget!$V:$AE,8,0)*IF($C1473="1 - Revenues",1,IF(AND($C1473="5 - Transfers",MID($K1473,15,1)="4"),1,-1))</f>
        <v>-834</v>
      </c>
      <c r="Q1473" s="17">
        <f>VLOOKUP($K1473,[1]Budget!$V:$AE,10,0)*IF($C1473="1 - Revenues",1,IF(AND($C1473="5 - Transfers",MID(K1473,15,1)="4"),1,-1))</f>
        <v>0</v>
      </c>
      <c r="S1473" s="18" t="b">
        <f>IF(LEFT(C1473,1)="1",1,-1)*SUMIF([1]Budget!V:V,'Budget Worksheet for Pivot Tabl'!K1473,[1]Budget!AC:AC)=P1473</f>
        <v>1</v>
      </c>
    </row>
    <row r="1474" spans="1:19" x14ac:dyDescent="0.25">
      <c r="A1474" t="s">
        <v>16</v>
      </c>
      <c r="B1474" t="s">
        <v>2</v>
      </c>
      <c r="C1474" t="s">
        <v>8</v>
      </c>
      <c r="D1474" t="str">
        <f t="shared" si="22"/>
        <v>OUTFLOWS</v>
      </c>
      <c r="E1474" t="s">
        <v>116</v>
      </c>
      <c r="F1474" t="s">
        <v>117</v>
      </c>
      <c r="G1474" t="s">
        <v>461</v>
      </c>
      <c r="H1474" t="s">
        <v>462</v>
      </c>
      <c r="I1474" t="s">
        <v>61</v>
      </c>
      <c r="J1474" t="s">
        <v>2053</v>
      </c>
      <c r="K1474" t="s">
        <v>2062</v>
      </c>
      <c r="L1474" t="s">
        <v>612</v>
      </c>
      <c r="M1474" s="17">
        <f>VLOOKUP($K1474,[1]Budget!$V:$AE,5,0)*IF($C1474="1 - Revenues",1,IF(AND($C1474="5 - Transfers",MID(I1474,15,1)="4"),1,-1))</f>
        <v>0</v>
      </c>
      <c r="N1474" s="17">
        <f>VLOOKUP($K1474,[1]Budget!$V:$AE,6,0)*IF($C1474="1 - Revenues",1,IF(AND($C1474="5 - Transfers",MID(J1474,15,1)="4"),1,-1))</f>
        <v>0</v>
      </c>
      <c r="O1474" s="17">
        <f>IFERROR(IF(RIGHT(LEFT(K1474,15),1)="4",VLOOKUP(K1474,'[1]Budget Worksheet'!A:B,2,0),-1*VLOOKUP(K1474,'[1]Budget Worksheet'!A:B,2,0)),0)</f>
        <v>-302</v>
      </c>
      <c r="P1474" s="17">
        <f>VLOOKUP($K1474,[1]Budget!$V:$AE,8,0)*IF($C1474="1 - Revenues",1,IF(AND($C1474="5 - Transfers",MID($K1474,15,1)="4"),1,-1))</f>
        <v>-302</v>
      </c>
      <c r="Q1474" s="17">
        <f>VLOOKUP($K1474,[1]Budget!$V:$AE,10,0)*IF($C1474="1 - Revenues",1,IF(AND($C1474="5 - Transfers",MID(K1474,15,1)="4"),1,-1))</f>
        <v>0</v>
      </c>
      <c r="S1474" s="18" t="b">
        <f>IF(LEFT(C1474,1)="1",1,-1)*SUMIF([1]Budget!V:V,'Budget Worksheet for Pivot Tabl'!K1474,[1]Budget!AC:AC)=P1474</f>
        <v>1</v>
      </c>
    </row>
    <row r="1475" spans="1:19" x14ac:dyDescent="0.25">
      <c r="A1475" t="s">
        <v>16</v>
      </c>
      <c r="B1475" t="s">
        <v>2</v>
      </c>
      <c r="C1475" t="s">
        <v>8</v>
      </c>
      <c r="D1475" t="str">
        <f t="shared" ref="D1475:D1538" si="23">IF(C1475="1 - Revenues","INFLOWS","OUTFLOWS")</f>
        <v>OUTFLOWS</v>
      </c>
      <c r="E1475" t="s">
        <v>116</v>
      </c>
      <c r="F1475" t="s">
        <v>117</v>
      </c>
      <c r="G1475" t="s">
        <v>461</v>
      </c>
      <c r="H1475" t="s">
        <v>462</v>
      </c>
      <c r="I1475" t="s">
        <v>61</v>
      </c>
      <c r="J1475" t="s">
        <v>2053</v>
      </c>
      <c r="K1475" t="s">
        <v>2063</v>
      </c>
      <c r="L1475" t="s">
        <v>614</v>
      </c>
      <c r="M1475" s="17">
        <f>VLOOKUP($K1475,[1]Budget!$V:$AE,5,0)*IF($C1475="1 - Revenues",1,IF(AND($C1475="5 - Transfers",MID(I1475,15,1)="4"),1,-1))</f>
        <v>0</v>
      </c>
      <c r="N1475" s="17">
        <f>VLOOKUP($K1475,[1]Budget!$V:$AE,6,0)*IF($C1475="1 - Revenues",1,IF(AND($C1475="5 - Transfers",MID(J1475,15,1)="4"),1,-1))</f>
        <v>0</v>
      </c>
      <c r="O1475" s="17">
        <f>IFERROR(IF(RIGHT(LEFT(K1475,15),1)="4",VLOOKUP(K1475,'[1]Budget Worksheet'!A:B,2,0),-1*VLOOKUP(K1475,'[1]Budget Worksheet'!A:B,2,0)),0)</f>
        <v>-39</v>
      </c>
      <c r="P1475" s="17">
        <f>VLOOKUP($K1475,[1]Budget!$V:$AE,8,0)*IF($C1475="1 - Revenues",1,IF(AND($C1475="5 - Transfers",MID($K1475,15,1)="4"),1,-1))</f>
        <v>-39</v>
      </c>
      <c r="Q1475" s="17">
        <f>VLOOKUP($K1475,[1]Budget!$V:$AE,10,0)*IF($C1475="1 - Revenues",1,IF(AND($C1475="5 - Transfers",MID(K1475,15,1)="4"),1,-1))</f>
        <v>0</v>
      </c>
      <c r="S1475" s="18" t="b">
        <f>IF(LEFT(C1475,1)="1",1,-1)*SUMIF([1]Budget!V:V,'Budget Worksheet for Pivot Tabl'!K1475,[1]Budget!AC:AC)=P1475</f>
        <v>1</v>
      </c>
    </row>
    <row r="1476" spans="1:19" x14ac:dyDescent="0.25">
      <c r="A1476" t="s">
        <v>16</v>
      </c>
      <c r="B1476" t="s">
        <v>2</v>
      </c>
      <c r="C1476" t="s">
        <v>8</v>
      </c>
      <c r="D1476" t="str">
        <f t="shared" si="23"/>
        <v>OUTFLOWS</v>
      </c>
      <c r="E1476" t="s">
        <v>116</v>
      </c>
      <c r="F1476" t="s">
        <v>117</v>
      </c>
      <c r="G1476" t="s">
        <v>461</v>
      </c>
      <c r="H1476" t="s">
        <v>462</v>
      </c>
      <c r="I1476" t="s">
        <v>61</v>
      </c>
      <c r="J1476" t="s">
        <v>2053</v>
      </c>
      <c r="K1476" t="s">
        <v>2064</v>
      </c>
      <c r="L1476" t="s">
        <v>616</v>
      </c>
      <c r="M1476" s="17">
        <f>VLOOKUP($K1476,[1]Budget!$V:$AE,5,0)*IF($C1476="1 - Revenues",1,IF(AND($C1476="5 - Transfers",MID(I1476,15,1)="4"),1,-1))</f>
        <v>-3000</v>
      </c>
      <c r="N1476" s="17">
        <f>VLOOKUP($K1476,[1]Budget!$V:$AE,6,0)*IF($C1476="1 - Revenues",1,IF(AND($C1476="5 - Transfers",MID(J1476,15,1)="4"),1,-1))</f>
        <v>-3000</v>
      </c>
      <c r="O1476" s="17">
        <f>IFERROR(IF(RIGHT(LEFT(K1476,15),1)="4",VLOOKUP(K1476,'[1]Budget Worksheet'!A:B,2,0),-1*VLOOKUP(K1476,'[1]Budget Worksheet'!A:B,2,0)),0)</f>
        <v>-3000</v>
      </c>
      <c r="P1476" s="17">
        <f>VLOOKUP($K1476,[1]Budget!$V:$AE,8,0)*IF($C1476="1 - Revenues",1,IF(AND($C1476="5 - Transfers",MID($K1476,15,1)="4"),1,-1))</f>
        <v>-4000</v>
      </c>
      <c r="Q1476" s="17">
        <f>VLOOKUP($K1476,[1]Budget!$V:$AE,10,0)*IF($C1476="1 - Revenues",1,IF(AND($C1476="5 - Transfers",MID(K1476,15,1)="4"),1,-1))</f>
        <v>-1000</v>
      </c>
      <c r="S1476" s="18" t="b">
        <f>IF(LEFT(C1476,1)="1",1,-1)*SUMIF([1]Budget!V:V,'Budget Worksheet for Pivot Tabl'!K1476,[1]Budget!AC:AC)=P1476</f>
        <v>1</v>
      </c>
    </row>
    <row r="1477" spans="1:19" x14ac:dyDescent="0.25">
      <c r="A1477" t="s">
        <v>16</v>
      </c>
      <c r="B1477" t="s">
        <v>2</v>
      </c>
      <c r="C1477" t="s">
        <v>8</v>
      </c>
      <c r="D1477" t="str">
        <f t="shared" si="23"/>
        <v>OUTFLOWS</v>
      </c>
      <c r="E1477" t="s">
        <v>116</v>
      </c>
      <c r="F1477" t="s">
        <v>117</v>
      </c>
      <c r="G1477" t="s">
        <v>461</v>
      </c>
      <c r="H1477" t="s">
        <v>462</v>
      </c>
      <c r="I1477" t="s">
        <v>61</v>
      </c>
      <c r="J1477" t="s">
        <v>2053</v>
      </c>
      <c r="K1477" t="s">
        <v>2065</v>
      </c>
      <c r="L1477" t="s">
        <v>618</v>
      </c>
      <c r="M1477" s="17">
        <f>VLOOKUP($K1477,[1]Budget!$V:$AE,5,0)*IF($C1477="1 - Revenues",1,IF(AND($C1477="5 - Transfers",MID(I1477,15,1)="4"),1,-1))</f>
        <v>0</v>
      </c>
      <c r="N1477" s="17">
        <f>VLOOKUP($K1477,[1]Budget!$V:$AE,6,0)*IF($C1477="1 - Revenues",1,IF(AND($C1477="5 - Transfers",MID(J1477,15,1)="4"),1,-1))</f>
        <v>0</v>
      </c>
      <c r="O1477" s="17">
        <f>IFERROR(IF(RIGHT(LEFT(K1477,15),1)="4",VLOOKUP(K1477,'[1]Budget Worksheet'!A:B,2,0),-1*VLOOKUP(K1477,'[1]Budget Worksheet'!A:B,2,0)),0)</f>
        <v>-296</v>
      </c>
      <c r="P1477" s="17">
        <f>VLOOKUP($K1477,[1]Budget!$V:$AE,8,0)*IF($C1477="1 - Revenues",1,IF(AND($C1477="5 - Transfers",MID($K1477,15,1)="4"),1,-1))</f>
        <v>-296</v>
      </c>
      <c r="Q1477" s="17">
        <f>VLOOKUP($K1477,[1]Budget!$V:$AE,10,0)*IF($C1477="1 - Revenues",1,IF(AND($C1477="5 - Transfers",MID(K1477,15,1)="4"),1,-1))</f>
        <v>0</v>
      </c>
      <c r="S1477" s="18" t="b">
        <f>IF(LEFT(C1477,1)="1",1,-1)*SUMIF([1]Budget!V:V,'Budget Worksheet for Pivot Tabl'!K1477,[1]Budget!AC:AC)=P1477</f>
        <v>1</v>
      </c>
    </row>
    <row r="1478" spans="1:19" x14ac:dyDescent="0.25">
      <c r="A1478" t="s">
        <v>16</v>
      </c>
      <c r="B1478" t="s">
        <v>2</v>
      </c>
      <c r="C1478" t="s">
        <v>8</v>
      </c>
      <c r="D1478" t="str">
        <f t="shared" si="23"/>
        <v>OUTFLOWS</v>
      </c>
      <c r="E1478" t="s">
        <v>116</v>
      </c>
      <c r="F1478" t="s">
        <v>117</v>
      </c>
      <c r="G1478" t="s">
        <v>461</v>
      </c>
      <c r="H1478" t="s">
        <v>462</v>
      </c>
      <c r="I1478" t="s">
        <v>61</v>
      </c>
      <c r="J1478" t="s">
        <v>2053</v>
      </c>
      <c r="K1478" t="s">
        <v>2066</v>
      </c>
      <c r="L1478" t="s">
        <v>620</v>
      </c>
      <c r="M1478" s="17">
        <f>VLOOKUP($K1478,[1]Budget!$V:$AE,5,0)*IF($C1478="1 - Revenues",1,IF(AND($C1478="5 - Transfers",MID(I1478,15,1)="4"),1,-1))</f>
        <v>-2000</v>
      </c>
      <c r="N1478" s="17">
        <f>VLOOKUP($K1478,[1]Budget!$V:$AE,6,0)*IF($C1478="1 - Revenues",1,IF(AND($C1478="5 - Transfers",MID(J1478,15,1)="4"),1,-1))</f>
        <v>-2000</v>
      </c>
      <c r="O1478" s="17">
        <f>IFERROR(IF(RIGHT(LEFT(K1478,15),1)="4",VLOOKUP(K1478,'[1]Budget Worksheet'!A:B,2,0),-1*VLOOKUP(K1478,'[1]Budget Worksheet'!A:B,2,0)),0)</f>
        <v>-4155</v>
      </c>
      <c r="P1478" s="17">
        <f>VLOOKUP($K1478,[1]Budget!$V:$AE,8,0)*IF($C1478="1 - Revenues",1,IF(AND($C1478="5 - Transfers",MID($K1478,15,1)="4"),1,-1))</f>
        <v>-4155</v>
      </c>
      <c r="Q1478" s="17">
        <f>VLOOKUP($K1478,[1]Budget!$V:$AE,10,0)*IF($C1478="1 - Revenues",1,IF(AND($C1478="5 - Transfers",MID(K1478,15,1)="4"),1,-1))</f>
        <v>0</v>
      </c>
      <c r="S1478" s="18" t="b">
        <f>IF(LEFT(C1478,1)="1",1,-1)*SUMIF([1]Budget!V:V,'Budget Worksheet for Pivot Tabl'!K1478,[1]Budget!AC:AC)=P1478</f>
        <v>1</v>
      </c>
    </row>
    <row r="1479" spans="1:19" x14ac:dyDescent="0.25">
      <c r="A1479" t="s">
        <v>16</v>
      </c>
      <c r="B1479" t="s">
        <v>2</v>
      </c>
      <c r="C1479" t="s">
        <v>8</v>
      </c>
      <c r="D1479" t="str">
        <f t="shared" si="23"/>
        <v>OUTFLOWS</v>
      </c>
      <c r="E1479" t="s">
        <v>116</v>
      </c>
      <c r="F1479" t="s">
        <v>117</v>
      </c>
      <c r="G1479" t="s">
        <v>461</v>
      </c>
      <c r="H1479" t="s">
        <v>462</v>
      </c>
      <c r="I1479" t="s">
        <v>61</v>
      </c>
      <c r="J1479" t="s">
        <v>2053</v>
      </c>
      <c r="K1479" t="s">
        <v>2067</v>
      </c>
      <c r="L1479" t="s">
        <v>622</v>
      </c>
      <c r="M1479" s="17">
        <f>VLOOKUP($K1479,[1]Budget!$V:$AE,5,0)*IF($C1479="1 - Revenues",1,IF(AND($C1479="5 - Transfers",MID(I1479,15,1)="4"),1,-1))</f>
        <v>-5000</v>
      </c>
      <c r="N1479" s="17">
        <f>VLOOKUP($K1479,[1]Budget!$V:$AE,6,0)*IF($C1479="1 - Revenues",1,IF(AND($C1479="5 - Transfers",MID(J1479,15,1)="4"),1,-1))</f>
        <v>-7000</v>
      </c>
      <c r="O1479" s="17">
        <f>IFERROR(IF(RIGHT(LEFT(K1479,15),1)="4",VLOOKUP(K1479,'[1]Budget Worksheet'!A:B,2,0),-1*VLOOKUP(K1479,'[1]Budget Worksheet'!A:B,2,0)),0)</f>
        <v>0</v>
      </c>
      <c r="P1479" s="17">
        <f>VLOOKUP($K1479,[1]Budget!$V:$AE,8,0)*IF($C1479="1 - Revenues",1,IF(AND($C1479="5 - Transfers",MID($K1479,15,1)="4"),1,-1))</f>
        <v>0</v>
      </c>
      <c r="Q1479" s="17">
        <f>VLOOKUP($K1479,[1]Budget!$V:$AE,10,0)*IF($C1479="1 - Revenues",1,IF(AND($C1479="5 - Transfers",MID(K1479,15,1)="4"),1,-1))</f>
        <v>0</v>
      </c>
      <c r="S1479" s="18" t="b">
        <f>IF(LEFT(C1479,1)="1",1,-1)*SUMIF([1]Budget!V:V,'Budget Worksheet for Pivot Tabl'!K1479,[1]Budget!AC:AC)=P1479</f>
        <v>1</v>
      </c>
    </row>
    <row r="1480" spans="1:19" x14ac:dyDescent="0.25">
      <c r="A1480" t="s">
        <v>16</v>
      </c>
      <c r="B1480" t="s">
        <v>2</v>
      </c>
      <c r="C1480" t="s">
        <v>8</v>
      </c>
      <c r="D1480" t="str">
        <f t="shared" si="23"/>
        <v>OUTFLOWS</v>
      </c>
      <c r="E1480" t="s">
        <v>116</v>
      </c>
      <c r="F1480" t="s">
        <v>117</v>
      </c>
      <c r="G1480" t="s">
        <v>461</v>
      </c>
      <c r="H1480" t="s">
        <v>462</v>
      </c>
      <c r="I1480" t="s">
        <v>61</v>
      </c>
      <c r="J1480" t="s">
        <v>2053</v>
      </c>
      <c r="K1480" t="s">
        <v>2068</v>
      </c>
      <c r="L1480" t="s">
        <v>1020</v>
      </c>
      <c r="M1480" s="17">
        <f>VLOOKUP($K1480,[1]Budget!$V:$AE,5,0)*IF($C1480="1 - Revenues",1,IF(AND($C1480="5 - Transfers",MID(I1480,15,1)="4"),1,-1))</f>
        <v>0</v>
      </c>
      <c r="N1480" s="17">
        <f>VLOOKUP($K1480,[1]Budget!$V:$AE,6,0)*IF($C1480="1 - Revenues",1,IF(AND($C1480="5 - Transfers",MID(J1480,15,1)="4"),1,-1))</f>
        <v>0</v>
      </c>
      <c r="O1480" s="17">
        <f>IFERROR(IF(RIGHT(LEFT(K1480,15),1)="4",VLOOKUP(K1480,'[1]Budget Worksheet'!A:B,2,0),-1*VLOOKUP(K1480,'[1]Budget Worksheet'!A:B,2,0)),0)</f>
        <v>-435</v>
      </c>
      <c r="P1480" s="17">
        <f>VLOOKUP($K1480,[1]Budget!$V:$AE,8,0)*IF($C1480="1 - Revenues",1,IF(AND($C1480="5 - Transfers",MID($K1480,15,1)="4"),1,-1))</f>
        <v>-435</v>
      </c>
      <c r="Q1480" s="17">
        <f>VLOOKUP($K1480,[1]Budget!$V:$AE,10,0)*IF($C1480="1 - Revenues",1,IF(AND($C1480="5 - Transfers",MID(K1480,15,1)="4"),1,-1))</f>
        <v>0</v>
      </c>
      <c r="S1480" s="18" t="b">
        <f>IF(LEFT(C1480,1)="1",1,-1)*SUMIF([1]Budget!V:V,'Budget Worksheet for Pivot Tabl'!K1480,[1]Budget!AC:AC)=P1480</f>
        <v>1</v>
      </c>
    </row>
    <row r="1481" spans="1:19" x14ac:dyDescent="0.25">
      <c r="A1481" t="s">
        <v>16</v>
      </c>
      <c r="B1481" t="s">
        <v>2</v>
      </c>
      <c r="C1481" t="s">
        <v>8</v>
      </c>
      <c r="D1481" t="str">
        <f t="shared" si="23"/>
        <v>OUTFLOWS</v>
      </c>
      <c r="E1481" t="s">
        <v>116</v>
      </c>
      <c r="F1481" t="s">
        <v>117</v>
      </c>
      <c r="G1481" t="s">
        <v>461</v>
      </c>
      <c r="H1481" t="s">
        <v>462</v>
      </c>
      <c r="I1481" t="s">
        <v>61</v>
      </c>
      <c r="J1481" t="s">
        <v>2053</v>
      </c>
      <c r="K1481" t="s">
        <v>2069</v>
      </c>
      <c r="L1481" t="s">
        <v>472</v>
      </c>
      <c r="M1481" s="17">
        <f>VLOOKUP($K1481,[1]Budget!$V:$AE,5,0)*IF($C1481="1 - Revenues",1,IF(AND($C1481="5 - Transfers",MID(I1481,15,1)="4"),1,-1))</f>
        <v>-1000</v>
      </c>
      <c r="N1481" s="17">
        <f>VLOOKUP($K1481,[1]Budget!$V:$AE,6,0)*IF($C1481="1 - Revenues",1,IF(AND($C1481="5 - Transfers",MID(J1481,15,1)="4"),1,-1))</f>
        <v>-1000</v>
      </c>
      <c r="O1481" s="17">
        <f>IFERROR(IF(RIGHT(LEFT(K1481,15),1)="4",VLOOKUP(K1481,'[1]Budget Worksheet'!A:B,2,0),-1*VLOOKUP(K1481,'[1]Budget Worksheet'!A:B,2,0)),0)</f>
        <v>-1299</v>
      </c>
      <c r="P1481" s="17">
        <f>VLOOKUP($K1481,[1]Budget!$V:$AE,8,0)*IF($C1481="1 - Revenues",1,IF(AND($C1481="5 - Transfers",MID($K1481,15,1)="4"),1,-1))</f>
        <v>-1299</v>
      </c>
      <c r="Q1481" s="17">
        <f>VLOOKUP($K1481,[1]Budget!$V:$AE,10,0)*IF($C1481="1 - Revenues",1,IF(AND($C1481="5 - Transfers",MID(K1481,15,1)="4"),1,-1))</f>
        <v>0</v>
      </c>
      <c r="S1481" s="18" t="b">
        <f>IF(LEFT(C1481,1)="1",1,-1)*SUMIF([1]Budget!V:V,'Budget Worksheet for Pivot Tabl'!K1481,[1]Budget!AC:AC)=P1481</f>
        <v>1</v>
      </c>
    </row>
    <row r="1482" spans="1:19" x14ac:dyDescent="0.25">
      <c r="A1482" t="s">
        <v>16</v>
      </c>
      <c r="B1482" t="s">
        <v>2</v>
      </c>
      <c r="C1482" t="s">
        <v>8</v>
      </c>
      <c r="D1482" t="str">
        <f t="shared" si="23"/>
        <v>OUTFLOWS</v>
      </c>
      <c r="E1482" t="s">
        <v>116</v>
      </c>
      <c r="F1482" t="s">
        <v>117</v>
      </c>
      <c r="G1482" t="s">
        <v>461</v>
      </c>
      <c r="H1482" t="s">
        <v>462</v>
      </c>
      <c r="I1482" t="s">
        <v>61</v>
      </c>
      <c r="J1482" t="s">
        <v>2053</v>
      </c>
      <c r="K1482" t="s">
        <v>2070</v>
      </c>
      <c r="L1482" t="s">
        <v>625</v>
      </c>
      <c r="M1482" s="17">
        <f>VLOOKUP($K1482,[1]Budget!$V:$AE,5,0)*IF($C1482="1 - Revenues",1,IF(AND($C1482="5 - Transfers",MID(I1482,15,1)="4"),1,-1))</f>
        <v>0</v>
      </c>
      <c r="N1482" s="17">
        <f>VLOOKUP($K1482,[1]Budget!$V:$AE,6,0)*IF($C1482="1 - Revenues",1,IF(AND($C1482="5 - Transfers",MID(J1482,15,1)="4"),1,-1))</f>
        <v>0</v>
      </c>
      <c r="O1482" s="17">
        <f>IFERROR(IF(RIGHT(LEFT(K1482,15),1)="4",VLOOKUP(K1482,'[1]Budget Worksheet'!A:B,2,0),-1*VLOOKUP(K1482,'[1]Budget Worksheet'!A:B,2,0)),0)</f>
        <v>0</v>
      </c>
      <c r="P1482" s="17">
        <f>VLOOKUP($K1482,[1]Budget!$V:$AE,8,0)*IF($C1482="1 - Revenues",1,IF(AND($C1482="5 - Transfers",MID($K1482,15,1)="4"),1,-1))</f>
        <v>0</v>
      </c>
      <c r="Q1482" s="17">
        <f>VLOOKUP($K1482,[1]Budget!$V:$AE,10,0)*IF($C1482="1 - Revenues",1,IF(AND($C1482="5 - Transfers",MID(K1482,15,1)="4"),1,-1))</f>
        <v>0</v>
      </c>
      <c r="S1482" s="18" t="b">
        <f>IF(LEFT(C1482,1)="1",1,-1)*SUMIF([1]Budget!V:V,'Budget Worksheet for Pivot Tabl'!K1482,[1]Budget!AC:AC)=P1482</f>
        <v>1</v>
      </c>
    </row>
    <row r="1483" spans="1:19" x14ac:dyDescent="0.25">
      <c r="A1483" t="s">
        <v>16</v>
      </c>
      <c r="B1483" t="s">
        <v>2</v>
      </c>
      <c r="C1483" t="s">
        <v>8</v>
      </c>
      <c r="D1483" t="str">
        <f t="shared" si="23"/>
        <v>OUTFLOWS</v>
      </c>
      <c r="E1483" t="s">
        <v>116</v>
      </c>
      <c r="F1483" t="s">
        <v>117</v>
      </c>
      <c r="G1483" t="s">
        <v>461</v>
      </c>
      <c r="H1483" t="s">
        <v>462</v>
      </c>
      <c r="I1483" t="s">
        <v>61</v>
      </c>
      <c r="J1483" t="s">
        <v>2053</v>
      </c>
      <c r="K1483" t="s">
        <v>2071</v>
      </c>
      <c r="L1483" t="s">
        <v>629</v>
      </c>
      <c r="M1483" s="17">
        <f>VLOOKUP($K1483,[1]Budget!$V:$AE,5,0)*IF($C1483="1 - Revenues",1,IF(AND($C1483="5 - Transfers",MID(I1483,15,1)="4"),1,-1))</f>
        <v>-6000</v>
      </c>
      <c r="N1483" s="17">
        <f>VLOOKUP($K1483,[1]Budget!$V:$AE,6,0)*IF($C1483="1 - Revenues",1,IF(AND($C1483="5 - Transfers",MID(J1483,15,1)="4"),1,-1))</f>
        <v>-6000</v>
      </c>
      <c r="O1483" s="17">
        <f>IFERROR(IF(RIGHT(LEFT(K1483,15),1)="4",VLOOKUP(K1483,'[1]Budget Worksheet'!A:B,2,0),-1*VLOOKUP(K1483,'[1]Budget Worksheet'!A:B,2,0)),0)</f>
        <v>-6500</v>
      </c>
      <c r="P1483" s="17">
        <f>VLOOKUP($K1483,[1]Budget!$V:$AE,8,0)*IF($C1483="1 - Revenues",1,IF(AND($C1483="5 - Transfers",MID($K1483,15,1)="4"),1,-1))</f>
        <v>-6500</v>
      </c>
      <c r="Q1483" s="17">
        <f>VLOOKUP($K1483,[1]Budget!$V:$AE,10,0)*IF($C1483="1 - Revenues",1,IF(AND($C1483="5 - Transfers",MID(K1483,15,1)="4"),1,-1))</f>
        <v>0</v>
      </c>
      <c r="S1483" s="18" t="b">
        <f>IF(LEFT(C1483,1)="1",1,-1)*SUMIF([1]Budget!V:V,'Budget Worksheet for Pivot Tabl'!K1483,[1]Budget!AC:AC)=P1483</f>
        <v>1</v>
      </c>
    </row>
    <row r="1484" spans="1:19" x14ac:dyDescent="0.25">
      <c r="A1484" t="s">
        <v>16</v>
      </c>
      <c r="B1484" t="s">
        <v>2</v>
      </c>
      <c r="C1484" t="s">
        <v>9</v>
      </c>
      <c r="D1484" t="str">
        <f t="shared" si="23"/>
        <v>OUTFLOWS</v>
      </c>
      <c r="E1484" t="s">
        <v>116</v>
      </c>
      <c r="F1484" t="s">
        <v>117</v>
      </c>
      <c r="G1484" t="s">
        <v>461</v>
      </c>
      <c r="H1484" t="s">
        <v>462</v>
      </c>
      <c r="I1484" t="s">
        <v>61</v>
      </c>
      <c r="J1484" t="s">
        <v>2053</v>
      </c>
      <c r="K1484" t="s">
        <v>2072</v>
      </c>
      <c r="L1484" t="s">
        <v>476</v>
      </c>
      <c r="M1484" s="17">
        <f>VLOOKUP($K1484,[1]Budget!$V:$AE,5,0)*IF($C1484="1 - Revenues",1,IF(AND($C1484="5 - Transfers",MID(I1484,15,1)="4"),1,-1))</f>
        <v>0</v>
      </c>
      <c r="N1484" s="17">
        <f>VLOOKUP($K1484,[1]Budget!$V:$AE,6,0)*IF($C1484="1 - Revenues",1,IF(AND($C1484="5 - Transfers",MID(J1484,15,1)="4"),1,-1))</f>
        <v>0</v>
      </c>
      <c r="O1484" s="17">
        <f>IFERROR(IF(RIGHT(LEFT(K1484,15),1)="4",VLOOKUP(K1484,'[1]Budget Worksheet'!A:B,2,0),-1*VLOOKUP(K1484,'[1]Budget Worksheet'!A:B,2,0)),0)</f>
        <v>-5000</v>
      </c>
      <c r="P1484" s="17">
        <f>VLOOKUP($K1484,[1]Budget!$V:$AE,8,0)*IF($C1484="1 - Revenues",1,IF(AND($C1484="5 - Transfers",MID($K1484,15,1)="4"),1,-1))</f>
        <v>-5000</v>
      </c>
      <c r="Q1484" s="17">
        <f>VLOOKUP($K1484,[1]Budget!$V:$AE,10,0)*IF($C1484="1 - Revenues",1,IF(AND($C1484="5 - Transfers",MID(K1484,15,1)="4"),1,-1))</f>
        <v>0</v>
      </c>
      <c r="S1484" s="18" t="b">
        <f>IF(LEFT(C1484,1)="1",1,-1)*SUMIF([1]Budget!V:V,'Budget Worksheet for Pivot Tabl'!K1484,[1]Budget!AC:AC)=P1484</f>
        <v>1</v>
      </c>
    </row>
    <row r="1485" spans="1:19" x14ac:dyDescent="0.25">
      <c r="A1485" t="s">
        <v>16</v>
      </c>
      <c r="B1485" t="s">
        <v>2</v>
      </c>
      <c r="C1485" t="s">
        <v>9</v>
      </c>
      <c r="D1485" t="str">
        <f t="shared" si="23"/>
        <v>OUTFLOWS</v>
      </c>
      <c r="E1485" t="s">
        <v>116</v>
      </c>
      <c r="F1485" t="s">
        <v>117</v>
      </c>
      <c r="G1485" t="s">
        <v>461</v>
      </c>
      <c r="H1485" t="s">
        <v>462</v>
      </c>
      <c r="I1485" t="s">
        <v>61</v>
      </c>
      <c r="J1485" t="s">
        <v>2053</v>
      </c>
      <c r="K1485" t="s">
        <v>2073</v>
      </c>
      <c r="L1485" t="s">
        <v>674</v>
      </c>
      <c r="M1485" s="17">
        <f>VLOOKUP($K1485,[1]Budget!$V:$AE,5,0)*IF($C1485="1 - Revenues",1,IF(AND($C1485="5 - Transfers",MID(I1485,15,1)="4"),1,-1))</f>
        <v>0</v>
      </c>
      <c r="N1485" s="17">
        <f>VLOOKUP($K1485,[1]Budget!$V:$AE,6,0)*IF($C1485="1 - Revenues",1,IF(AND($C1485="5 - Transfers",MID(J1485,15,1)="4"),1,-1))</f>
        <v>0</v>
      </c>
      <c r="O1485" s="17">
        <f>IFERROR(IF(RIGHT(LEFT(K1485,15),1)="4",VLOOKUP(K1485,'[1]Budget Worksheet'!A:B,2,0),-1*VLOOKUP(K1485,'[1]Budget Worksheet'!A:B,2,0)),0)</f>
        <v>-5000</v>
      </c>
      <c r="P1485" s="17">
        <f>VLOOKUP($K1485,[1]Budget!$V:$AE,8,0)*IF($C1485="1 - Revenues",1,IF(AND($C1485="5 - Transfers",MID($K1485,15,1)="4"),1,-1))</f>
        <v>-5000</v>
      </c>
      <c r="Q1485" s="17">
        <f>VLOOKUP($K1485,[1]Budget!$V:$AE,10,0)*IF($C1485="1 - Revenues",1,IF(AND($C1485="5 - Transfers",MID(K1485,15,1)="4"),1,-1))</f>
        <v>0</v>
      </c>
      <c r="S1485" s="18" t="b">
        <f>IF(LEFT(C1485,1)="1",1,-1)*SUMIF([1]Budget!V:V,'Budget Worksheet for Pivot Tabl'!K1485,[1]Budget!AC:AC)=P1485</f>
        <v>1</v>
      </c>
    </row>
    <row r="1486" spans="1:19" x14ac:dyDescent="0.25">
      <c r="A1486" t="s">
        <v>16</v>
      </c>
      <c r="B1486" t="s">
        <v>2</v>
      </c>
      <c r="C1486" t="s">
        <v>9</v>
      </c>
      <c r="D1486" t="str">
        <f t="shared" si="23"/>
        <v>OUTFLOWS</v>
      </c>
      <c r="E1486" t="s">
        <v>116</v>
      </c>
      <c r="F1486" t="s">
        <v>117</v>
      </c>
      <c r="G1486" t="s">
        <v>461</v>
      </c>
      <c r="H1486" t="s">
        <v>462</v>
      </c>
      <c r="I1486" t="s">
        <v>61</v>
      </c>
      <c r="J1486" t="s">
        <v>2053</v>
      </c>
      <c r="K1486" t="s">
        <v>2074</v>
      </c>
      <c r="L1486" t="s">
        <v>482</v>
      </c>
      <c r="M1486" s="17">
        <f>VLOOKUP($K1486,[1]Budget!$V:$AE,5,0)*IF($C1486="1 - Revenues",1,IF(AND($C1486="5 - Transfers",MID(I1486,15,1)="4"),1,-1))</f>
        <v>-90000</v>
      </c>
      <c r="N1486" s="17">
        <f>VLOOKUP($K1486,[1]Budget!$V:$AE,6,0)*IF($C1486="1 - Revenues",1,IF(AND($C1486="5 - Transfers",MID(J1486,15,1)="4"),1,-1))</f>
        <v>-88000</v>
      </c>
      <c r="O1486" s="17">
        <f>IFERROR(IF(RIGHT(LEFT(K1486,15),1)="4",VLOOKUP(K1486,'[1]Budget Worksheet'!A:B,2,0),-1*VLOOKUP(K1486,'[1]Budget Worksheet'!A:B,2,0)),0)</f>
        <v>-71000</v>
      </c>
      <c r="P1486" s="17">
        <f>VLOOKUP($K1486,[1]Budget!$V:$AE,8,0)*IF($C1486="1 - Revenues",1,IF(AND($C1486="5 - Transfers",MID($K1486,15,1)="4"),1,-1))</f>
        <v>-90000</v>
      </c>
      <c r="Q1486" s="17">
        <f>VLOOKUP($K1486,[1]Budget!$V:$AE,10,0)*IF($C1486="1 - Revenues",1,IF(AND($C1486="5 - Transfers",MID(K1486,15,1)="4"),1,-1))</f>
        <v>-19000</v>
      </c>
      <c r="S1486" s="18" t="b">
        <f>IF(LEFT(C1486,1)="1",1,-1)*SUMIF([1]Budget!V:V,'Budget Worksheet for Pivot Tabl'!K1486,[1]Budget!AC:AC)=P1486</f>
        <v>1</v>
      </c>
    </row>
    <row r="1487" spans="1:19" x14ac:dyDescent="0.25">
      <c r="A1487" t="s">
        <v>16</v>
      </c>
      <c r="B1487" t="s">
        <v>2</v>
      </c>
      <c r="C1487" t="s">
        <v>9</v>
      </c>
      <c r="D1487" t="str">
        <f t="shared" si="23"/>
        <v>OUTFLOWS</v>
      </c>
      <c r="E1487" t="s">
        <v>116</v>
      </c>
      <c r="F1487" t="s">
        <v>117</v>
      </c>
      <c r="G1487" t="s">
        <v>461</v>
      </c>
      <c r="H1487" t="s">
        <v>462</v>
      </c>
      <c r="I1487" t="s">
        <v>61</v>
      </c>
      <c r="J1487" t="s">
        <v>2053</v>
      </c>
      <c r="K1487" t="s">
        <v>2075</v>
      </c>
      <c r="L1487" t="s">
        <v>2076</v>
      </c>
      <c r="M1487" s="17">
        <f>VLOOKUP($K1487,[1]Budget!$V:$AE,5,0)*IF($C1487="1 - Revenues",1,IF(AND($C1487="5 - Transfers",MID(I1487,15,1)="4"),1,-1))</f>
        <v>0</v>
      </c>
      <c r="N1487" s="17">
        <f>VLOOKUP($K1487,[1]Budget!$V:$AE,6,0)*IF($C1487="1 - Revenues",1,IF(AND($C1487="5 - Transfers",MID(J1487,15,1)="4"),1,-1))</f>
        <v>0</v>
      </c>
      <c r="O1487" s="17">
        <f>IFERROR(IF(RIGHT(LEFT(K1487,15),1)="4",VLOOKUP(K1487,'[1]Budget Worksheet'!A:B,2,0),-1*VLOOKUP(K1487,'[1]Budget Worksheet'!A:B,2,0)),0)</f>
        <v>-12500</v>
      </c>
      <c r="P1487" s="17">
        <f>VLOOKUP($K1487,[1]Budget!$V:$AE,8,0)*IF($C1487="1 - Revenues",1,IF(AND($C1487="5 - Transfers",MID($K1487,15,1)="4"),1,-1))</f>
        <v>-12500</v>
      </c>
      <c r="Q1487" s="17">
        <f>VLOOKUP($K1487,[1]Budget!$V:$AE,10,0)*IF($C1487="1 - Revenues",1,IF(AND($C1487="5 - Transfers",MID(K1487,15,1)="4"),1,-1))</f>
        <v>0</v>
      </c>
      <c r="S1487" s="18" t="b">
        <f>IF(LEFT(C1487,1)="1",1,-1)*SUMIF([1]Budget!V:V,'Budget Worksheet for Pivot Tabl'!K1487,[1]Budget!AC:AC)=P1487</f>
        <v>1</v>
      </c>
    </row>
    <row r="1488" spans="1:19" x14ac:dyDescent="0.25">
      <c r="A1488" t="s">
        <v>16</v>
      </c>
      <c r="B1488" t="s">
        <v>2</v>
      </c>
      <c r="C1488" t="s">
        <v>9</v>
      </c>
      <c r="D1488" t="str">
        <f t="shared" si="23"/>
        <v>OUTFLOWS</v>
      </c>
      <c r="E1488" t="s">
        <v>116</v>
      </c>
      <c r="F1488" t="s">
        <v>117</v>
      </c>
      <c r="G1488" t="s">
        <v>461</v>
      </c>
      <c r="H1488" t="s">
        <v>462</v>
      </c>
      <c r="I1488" t="s">
        <v>61</v>
      </c>
      <c r="J1488" t="s">
        <v>2053</v>
      </c>
      <c r="K1488" t="s">
        <v>2077</v>
      </c>
      <c r="L1488" t="s">
        <v>2078</v>
      </c>
      <c r="M1488" s="17">
        <f>VLOOKUP($K1488,[1]Budget!$V:$AE,5,0)*IF($C1488="1 - Revenues",1,IF(AND($C1488="5 - Transfers",MID(I1488,15,1)="4"),1,-1))</f>
        <v>-2000</v>
      </c>
      <c r="N1488" s="17">
        <f>VLOOKUP($K1488,[1]Budget!$V:$AE,6,0)*IF($C1488="1 - Revenues",1,IF(AND($C1488="5 - Transfers",MID(J1488,15,1)="4"),1,-1))</f>
        <v>0</v>
      </c>
      <c r="O1488" s="17">
        <f>IFERROR(IF(RIGHT(LEFT(K1488,15),1)="4",VLOOKUP(K1488,'[1]Budget Worksheet'!A:B,2,0),-1*VLOOKUP(K1488,'[1]Budget Worksheet'!A:B,2,0)),0)</f>
        <v>-5000</v>
      </c>
      <c r="P1488" s="17">
        <f>VLOOKUP($K1488,[1]Budget!$V:$AE,8,0)*IF($C1488="1 - Revenues",1,IF(AND($C1488="5 - Transfers",MID($K1488,15,1)="4"),1,-1))</f>
        <v>-5000</v>
      </c>
      <c r="Q1488" s="17">
        <f>VLOOKUP($K1488,[1]Budget!$V:$AE,10,0)*IF($C1488="1 - Revenues",1,IF(AND($C1488="5 - Transfers",MID(K1488,15,1)="4"),1,-1))</f>
        <v>0</v>
      </c>
      <c r="S1488" s="18" t="b">
        <f>IF(LEFT(C1488,1)="1",1,-1)*SUMIF([1]Budget!V:V,'Budget Worksheet for Pivot Tabl'!K1488,[1]Budget!AC:AC)=P1488</f>
        <v>1</v>
      </c>
    </row>
    <row r="1489" spans="1:19" x14ac:dyDescent="0.25">
      <c r="A1489" t="s">
        <v>16</v>
      </c>
      <c r="B1489" t="s">
        <v>2</v>
      </c>
      <c r="C1489" t="s">
        <v>9</v>
      </c>
      <c r="D1489" t="str">
        <f t="shared" si="23"/>
        <v>OUTFLOWS</v>
      </c>
      <c r="E1489" t="s">
        <v>116</v>
      </c>
      <c r="F1489" t="s">
        <v>117</v>
      </c>
      <c r="G1489" t="s">
        <v>461</v>
      </c>
      <c r="H1489" t="s">
        <v>462</v>
      </c>
      <c r="I1489" t="s">
        <v>61</v>
      </c>
      <c r="J1489" t="s">
        <v>2053</v>
      </c>
      <c r="K1489" t="s">
        <v>2079</v>
      </c>
      <c r="L1489" t="s">
        <v>2080</v>
      </c>
      <c r="M1489" s="17">
        <f>VLOOKUP($K1489,[1]Budget!$V:$AE,5,0)*IF($C1489="1 - Revenues",1,IF(AND($C1489="5 - Transfers",MID(I1489,15,1)="4"),1,-1))</f>
        <v>0</v>
      </c>
      <c r="N1489" s="17">
        <f>VLOOKUP($K1489,[1]Budget!$V:$AE,6,0)*IF($C1489="1 - Revenues",1,IF(AND($C1489="5 - Transfers",MID(J1489,15,1)="4"),1,-1))</f>
        <v>0</v>
      </c>
      <c r="O1489" s="17">
        <f>IFERROR(IF(RIGHT(LEFT(K1489,15),1)="4",VLOOKUP(K1489,'[1]Budget Worksheet'!A:B,2,0),-1*VLOOKUP(K1489,'[1]Budget Worksheet'!A:B,2,0)),0)</f>
        <v>-5000</v>
      </c>
      <c r="P1489" s="17">
        <f>VLOOKUP($K1489,[1]Budget!$V:$AE,8,0)*IF($C1489="1 - Revenues",1,IF(AND($C1489="5 - Transfers",MID($K1489,15,1)="4"),1,-1))</f>
        <v>-5000</v>
      </c>
      <c r="Q1489" s="17">
        <f>VLOOKUP($K1489,[1]Budget!$V:$AE,10,0)*IF($C1489="1 - Revenues",1,IF(AND($C1489="5 - Transfers",MID(K1489,15,1)="4"),1,-1))</f>
        <v>0</v>
      </c>
      <c r="S1489" s="18" t="b">
        <f>IF(LEFT(C1489,1)="1",1,-1)*SUMIF([1]Budget!V:V,'Budget Worksheet for Pivot Tabl'!K1489,[1]Budget!AC:AC)=P1489</f>
        <v>1</v>
      </c>
    </row>
    <row r="1490" spans="1:19" x14ac:dyDescent="0.25">
      <c r="A1490" t="s">
        <v>16</v>
      </c>
      <c r="B1490" t="s">
        <v>2</v>
      </c>
      <c r="C1490" t="s">
        <v>9</v>
      </c>
      <c r="D1490" t="str">
        <f t="shared" si="23"/>
        <v>OUTFLOWS</v>
      </c>
      <c r="E1490" t="s">
        <v>116</v>
      </c>
      <c r="F1490" t="s">
        <v>117</v>
      </c>
      <c r="G1490" t="s">
        <v>461</v>
      </c>
      <c r="H1490" t="s">
        <v>462</v>
      </c>
      <c r="I1490" t="s">
        <v>61</v>
      </c>
      <c r="J1490" t="s">
        <v>2053</v>
      </c>
      <c r="K1490" t="s">
        <v>2081</v>
      </c>
      <c r="L1490" t="s">
        <v>2082</v>
      </c>
      <c r="M1490" s="17">
        <f>VLOOKUP($K1490,[1]Budget!$V:$AE,5,0)*IF($C1490="1 - Revenues",1,IF(AND($C1490="5 - Transfers",MID(I1490,15,1)="4"),1,-1))</f>
        <v>0</v>
      </c>
      <c r="N1490" s="17">
        <f>VLOOKUP($K1490,[1]Budget!$V:$AE,6,0)*IF($C1490="1 - Revenues",1,IF(AND($C1490="5 - Transfers",MID(J1490,15,1)="4"),1,-1))</f>
        <v>0</v>
      </c>
      <c r="O1490" s="17">
        <f>IFERROR(IF(RIGHT(LEFT(K1490,15),1)="4",VLOOKUP(K1490,'[1]Budget Worksheet'!A:B,2,0),-1*VLOOKUP(K1490,'[1]Budget Worksheet'!A:B,2,0)),0)</f>
        <v>-500</v>
      </c>
      <c r="P1490" s="17">
        <f>VLOOKUP($K1490,[1]Budget!$V:$AE,8,0)*IF($C1490="1 - Revenues",1,IF(AND($C1490="5 - Transfers",MID($K1490,15,1)="4"),1,-1))</f>
        <v>-500</v>
      </c>
      <c r="Q1490" s="17">
        <f>VLOOKUP($K1490,[1]Budget!$V:$AE,10,0)*IF($C1490="1 - Revenues",1,IF(AND($C1490="5 - Transfers",MID(K1490,15,1)="4"),1,-1))</f>
        <v>0</v>
      </c>
      <c r="S1490" s="18" t="b">
        <f>IF(LEFT(C1490,1)="1",1,-1)*SUMIF([1]Budget!V:V,'Budget Worksheet for Pivot Tabl'!K1490,[1]Budget!AC:AC)=P1490</f>
        <v>1</v>
      </c>
    </row>
    <row r="1491" spans="1:19" x14ac:dyDescent="0.25">
      <c r="A1491" t="s">
        <v>16</v>
      </c>
      <c r="B1491" t="s">
        <v>2</v>
      </c>
      <c r="C1491" t="s">
        <v>9</v>
      </c>
      <c r="D1491" t="str">
        <f t="shared" si="23"/>
        <v>OUTFLOWS</v>
      </c>
      <c r="E1491" t="s">
        <v>116</v>
      </c>
      <c r="F1491" t="s">
        <v>117</v>
      </c>
      <c r="G1491" t="s">
        <v>461</v>
      </c>
      <c r="H1491" t="s">
        <v>462</v>
      </c>
      <c r="I1491" t="s">
        <v>61</v>
      </c>
      <c r="J1491" t="s">
        <v>2053</v>
      </c>
      <c r="K1491" t="s">
        <v>2083</v>
      </c>
      <c r="L1491" t="s">
        <v>2084</v>
      </c>
      <c r="M1491" s="17">
        <f>VLOOKUP($K1491,[1]Budget!$V:$AE,5,0)*IF($C1491="1 - Revenues",1,IF(AND($C1491="5 - Transfers",MID(I1491,15,1)="4"),1,-1))</f>
        <v>-40000</v>
      </c>
      <c r="N1491" s="17">
        <f>VLOOKUP($K1491,[1]Budget!$V:$AE,6,0)*IF($C1491="1 - Revenues",1,IF(AND($C1491="5 - Transfers",MID(J1491,15,1)="4"),1,-1))</f>
        <v>-40000</v>
      </c>
      <c r="O1491" s="17">
        <f>IFERROR(IF(RIGHT(LEFT(K1491,15),1)="4",VLOOKUP(K1491,'[1]Budget Worksheet'!A:B,2,0),-1*VLOOKUP(K1491,'[1]Budget Worksheet'!A:B,2,0)),0)</f>
        <v>-80000</v>
      </c>
      <c r="P1491" s="17">
        <f>VLOOKUP($K1491,[1]Budget!$V:$AE,8,0)*IF($C1491="1 - Revenues",1,IF(AND($C1491="5 - Transfers",MID($K1491,15,1)="4"),1,-1))</f>
        <v>-80000</v>
      </c>
      <c r="Q1491" s="17">
        <f>VLOOKUP($K1491,[1]Budget!$V:$AE,10,0)*IF($C1491="1 - Revenues",1,IF(AND($C1491="5 - Transfers",MID(K1491,15,1)="4"),1,-1))</f>
        <v>0</v>
      </c>
      <c r="S1491" s="18" t="b">
        <f>IF(LEFT(C1491,1)="1",1,-1)*SUMIF([1]Budget!V:V,'Budget Worksheet for Pivot Tabl'!K1491,[1]Budget!AC:AC)=P1491</f>
        <v>1</v>
      </c>
    </row>
    <row r="1492" spans="1:19" x14ac:dyDescent="0.25">
      <c r="A1492" t="s">
        <v>16</v>
      </c>
      <c r="B1492" t="s">
        <v>2</v>
      </c>
      <c r="C1492" t="s">
        <v>9</v>
      </c>
      <c r="D1492" t="str">
        <f t="shared" si="23"/>
        <v>OUTFLOWS</v>
      </c>
      <c r="E1492" t="s">
        <v>116</v>
      </c>
      <c r="F1492" t="s">
        <v>117</v>
      </c>
      <c r="G1492" t="s">
        <v>461</v>
      </c>
      <c r="H1492" t="s">
        <v>462</v>
      </c>
      <c r="I1492" t="s">
        <v>61</v>
      </c>
      <c r="J1492" t="s">
        <v>2053</v>
      </c>
      <c r="K1492" t="s">
        <v>2085</v>
      </c>
      <c r="L1492" t="s">
        <v>1395</v>
      </c>
      <c r="M1492" s="17">
        <f>VLOOKUP($K1492,[1]Budget!$V:$AE,5,0)*IF($C1492="1 - Revenues",1,IF(AND($C1492="5 - Transfers",MID(I1492,15,1)="4"),1,-1))</f>
        <v>0</v>
      </c>
      <c r="N1492" s="17">
        <f>VLOOKUP($K1492,[1]Budget!$V:$AE,6,0)*IF($C1492="1 - Revenues",1,IF(AND($C1492="5 - Transfers",MID(J1492,15,1)="4"),1,-1))</f>
        <v>0</v>
      </c>
      <c r="O1492" s="17">
        <f>IFERROR(IF(RIGHT(LEFT(K1492,15),1)="4",VLOOKUP(K1492,'[1]Budget Worksheet'!A:B,2,0),-1*VLOOKUP(K1492,'[1]Budget Worksheet'!A:B,2,0)),0)</f>
        <v>-18495</v>
      </c>
      <c r="P1492" s="17">
        <f>VLOOKUP($K1492,[1]Budget!$V:$AE,8,0)*IF($C1492="1 - Revenues",1,IF(AND($C1492="5 - Transfers",MID($K1492,15,1)="4"),1,-1))</f>
        <v>-18495</v>
      </c>
      <c r="Q1492" s="17">
        <f>VLOOKUP($K1492,[1]Budget!$V:$AE,10,0)*IF($C1492="1 - Revenues",1,IF(AND($C1492="5 - Transfers",MID(K1492,15,1)="4"),1,-1))</f>
        <v>0</v>
      </c>
      <c r="S1492" s="18" t="b">
        <f>IF(LEFT(C1492,1)="1",1,-1)*SUMIF([1]Budget!V:V,'Budget Worksheet for Pivot Tabl'!K1492,[1]Budget!AC:AC)=P1492</f>
        <v>1</v>
      </c>
    </row>
    <row r="1493" spans="1:19" x14ac:dyDescent="0.25">
      <c r="A1493" t="s">
        <v>16</v>
      </c>
      <c r="B1493" t="s">
        <v>2</v>
      </c>
      <c r="C1493" t="s">
        <v>9</v>
      </c>
      <c r="D1493" t="str">
        <f t="shared" si="23"/>
        <v>OUTFLOWS</v>
      </c>
      <c r="E1493" t="s">
        <v>116</v>
      </c>
      <c r="F1493" t="s">
        <v>117</v>
      </c>
      <c r="G1493" t="s">
        <v>461</v>
      </c>
      <c r="H1493" t="s">
        <v>462</v>
      </c>
      <c r="I1493" t="s">
        <v>61</v>
      </c>
      <c r="J1493" t="s">
        <v>2053</v>
      </c>
      <c r="K1493" t="s">
        <v>2086</v>
      </c>
      <c r="L1493" t="s">
        <v>956</v>
      </c>
      <c r="M1493" s="17">
        <f>VLOOKUP($K1493,[1]Budget!$V:$AE,5,0)*IF($C1493="1 - Revenues",1,IF(AND($C1493="5 - Transfers",MID(I1493,15,1)="4"),1,-1))</f>
        <v>0</v>
      </c>
      <c r="N1493" s="17">
        <f>VLOOKUP($K1493,[1]Budget!$V:$AE,6,0)*IF($C1493="1 - Revenues",1,IF(AND($C1493="5 - Transfers",MID(J1493,15,1)="4"),1,-1))</f>
        <v>-3000</v>
      </c>
      <c r="O1493" s="17">
        <f>IFERROR(IF(RIGHT(LEFT(K1493,15),1)="4",VLOOKUP(K1493,'[1]Budget Worksheet'!A:B,2,0),-1*VLOOKUP(K1493,'[1]Budget Worksheet'!A:B,2,0)),0)</f>
        <v>-5000</v>
      </c>
      <c r="P1493" s="17">
        <f>VLOOKUP($K1493,[1]Budget!$V:$AE,8,0)*IF($C1493="1 - Revenues",1,IF(AND($C1493="5 - Transfers",MID($K1493,15,1)="4"),1,-1))</f>
        <v>-5000</v>
      </c>
      <c r="Q1493" s="17">
        <f>VLOOKUP($K1493,[1]Budget!$V:$AE,10,0)*IF($C1493="1 - Revenues",1,IF(AND($C1493="5 - Transfers",MID(K1493,15,1)="4"),1,-1))</f>
        <v>0</v>
      </c>
      <c r="S1493" s="18" t="b">
        <f>IF(LEFT(C1493,1)="1",1,-1)*SUMIF([1]Budget!V:V,'Budget Worksheet for Pivot Tabl'!K1493,[1]Budget!AC:AC)=P1493</f>
        <v>1</v>
      </c>
    </row>
    <row r="1494" spans="1:19" x14ac:dyDescent="0.25">
      <c r="A1494" t="s">
        <v>16</v>
      </c>
      <c r="B1494" t="s">
        <v>2</v>
      </c>
      <c r="C1494" t="s">
        <v>9</v>
      </c>
      <c r="D1494" t="str">
        <f t="shared" si="23"/>
        <v>OUTFLOWS</v>
      </c>
      <c r="E1494" t="s">
        <v>116</v>
      </c>
      <c r="F1494" t="s">
        <v>117</v>
      </c>
      <c r="G1494" t="s">
        <v>461</v>
      </c>
      <c r="H1494" t="s">
        <v>462</v>
      </c>
      <c r="I1494" t="s">
        <v>61</v>
      </c>
      <c r="J1494" t="s">
        <v>2053</v>
      </c>
      <c r="K1494" t="s">
        <v>2087</v>
      </c>
      <c r="L1494" t="s">
        <v>1056</v>
      </c>
      <c r="M1494" s="17">
        <f>VLOOKUP($K1494,[1]Budget!$V:$AE,5,0)*IF($C1494="1 - Revenues",1,IF(AND($C1494="5 - Transfers",MID(I1494,15,1)="4"),1,-1))</f>
        <v>0</v>
      </c>
      <c r="N1494" s="17">
        <f>VLOOKUP($K1494,[1]Budget!$V:$AE,6,0)*IF($C1494="1 - Revenues",1,IF(AND($C1494="5 - Transfers",MID(J1494,15,1)="4"),1,-1))</f>
        <v>0</v>
      </c>
      <c r="O1494" s="17">
        <f>IFERROR(IF(RIGHT(LEFT(K1494,15),1)="4",VLOOKUP(K1494,'[1]Budget Worksheet'!A:B,2,0),-1*VLOOKUP(K1494,'[1]Budget Worksheet'!A:B,2,0)),0)</f>
        <v>-10000</v>
      </c>
      <c r="P1494" s="17">
        <f>VLOOKUP($K1494,[1]Budget!$V:$AE,8,0)*IF($C1494="1 - Revenues",1,IF(AND($C1494="5 - Transfers",MID($K1494,15,1)="4"),1,-1))</f>
        <v>-10000</v>
      </c>
      <c r="Q1494" s="17">
        <f>VLOOKUP($K1494,[1]Budget!$V:$AE,10,0)*IF($C1494="1 - Revenues",1,IF(AND($C1494="5 - Transfers",MID(K1494,15,1)="4"),1,-1))</f>
        <v>0</v>
      </c>
      <c r="S1494" s="18" t="b">
        <f>IF(LEFT(C1494,1)="1",1,-1)*SUMIF([1]Budget!V:V,'Budget Worksheet for Pivot Tabl'!K1494,[1]Budget!AC:AC)=P1494</f>
        <v>1</v>
      </c>
    </row>
    <row r="1495" spans="1:19" x14ac:dyDescent="0.25">
      <c r="A1495" t="s">
        <v>16</v>
      </c>
      <c r="B1495" t="s">
        <v>2</v>
      </c>
      <c r="C1495" t="s">
        <v>9</v>
      </c>
      <c r="D1495" t="str">
        <f t="shared" si="23"/>
        <v>OUTFLOWS</v>
      </c>
      <c r="E1495" t="s">
        <v>116</v>
      </c>
      <c r="F1495" t="s">
        <v>117</v>
      </c>
      <c r="G1495" t="s">
        <v>461</v>
      </c>
      <c r="H1495" t="s">
        <v>462</v>
      </c>
      <c r="I1495" t="s">
        <v>61</v>
      </c>
      <c r="J1495" t="s">
        <v>2053</v>
      </c>
      <c r="K1495" t="s">
        <v>2088</v>
      </c>
      <c r="L1495" t="s">
        <v>2089</v>
      </c>
      <c r="M1495" s="17">
        <f>VLOOKUP($K1495,[1]Budget!$V:$AE,5,0)*IF($C1495="1 - Revenues",1,IF(AND($C1495="5 - Transfers",MID(I1495,15,1)="4"),1,-1))</f>
        <v>0</v>
      </c>
      <c r="N1495" s="17">
        <f>VLOOKUP($K1495,[1]Budget!$V:$AE,6,0)*IF($C1495="1 - Revenues",1,IF(AND($C1495="5 - Transfers",MID(J1495,15,1)="4"),1,-1))</f>
        <v>-16000</v>
      </c>
      <c r="O1495" s="17">
        <f>IFERROR(IF(RIGHT(LEFT(K1495,15),1)="4",VLOOKUP(K1495,'[1]Budget Worksheet'!A:B,2,0),-1*VLOOKUP(K1495,'[1]Budget Worksheet'!A:B,2,0)),0)</f>
        <v>-90000</v>
      </c>
      <c r="P1495" s="17">
        <f>VLOOKUP($K1495,[1]Budget!$V:$AE,8,0)*IF($C1495="1 - Revenues",1,IF(AND($C1495="5 - Transfers",MID($K1495,15,1)="4"),1,-1))</f>
        <v>-90000</v>
      </c>
      <c r="Q1495" s="17">
        <f>VLOOKUP($K1495,[1]Budget!$V:$AE,10,0)*IF($C1495="1 - Revenues",1,IF(AND($C1495="5 - Transfers",MID(K1495,15,1)="4"),1,-1))</f>
        <v>0</v>
      </c>
      <c r="S1495" s="18" t="b">
        <f>IF(LEFT(C1495,1)="1",1,-1)*SUMIF([1]Budget!V:V,'Budget Worksheet for Pivot Tabl'!K1495,[1]Budget!AC:AC)=P1495</f>
        <v>1</v>
      </c>
    </row>
    <row r="1496" spans="1:19" x14ac:dyDescent="0.25">
      <c r="A1496" t="s">
        <v>16</v>
      </c>
      <c r="B1496" t="s">
        <v>2</v>
      </c>
      <c r="C1496" t="s">
        <v>9</v>
      </c>
      <c r="D1496" t="str">
        <f t="shared" si="23"/>
        <v>OUTFLOWS</v>
      </c>
      <c r="E1496" t="s">
        <v>116</v>
      </c>
      <c r="F1496" t="s">
        <v>117</v>
      </c>
      <c r="G1496" t="s">
        <v>461</v>
      </c>
      <c r="H1496" t="s">
        <v>462</v>
      </c>
      <c r="I1496" t="s">
        <v>61</v>
      </c>
      <c r="J1496" t="s">
        <v>2053</v>
      </c>
      <c r="K1496" t="s">
        <v>2090</v>
      </c>
      <c r="L1496" t="s">
        <v>2091</v>
      </c>
      <c r="M1496" s="17">
        <f>VLOOKUP($K1496,[1]Budget!$V:$AE,5,0)*IF($C1496="1 - Revenues",1,IF(AND($C1496="5 - Transfers",MID(I1496,15,1)="4"),1,-1))</f>
        <v>0</v>
      </c>
      <c r="N1496" s="17">
        <f>VLOOKUP($K1496,[1]Budget!$V:$AE,6,0)*IF($C1496="1 - Revenues",1,IF(AND($C1496="5 - Transfers",MID(J1496,15,1)="4"),1,-1))</f>
        <v>0</v>
      </c>
      <c r="O1496" s="17">
        <f>IFERROR(IF(RIGHT(LEFT(K1496,15),1)="4",VLOOKUP(K1496,'[1]Budget Worksheet'!A:B,2,0),-1*VLOOKUP(K1496,'[1]Budget Worksheet'!A:B,2,0)),0)</f>
        <v>-5000</v>
      </c>
      <c r="P1496" s="17">
        <f>VLOOKUP($K1496,[1]Budget!$V:$AE,8,0)*IF($C1496="1 - Revenues",1,IF(AND($C1496="5 - Transfers",MID($K1496,15,1)="4"),1,-1))</f>
        <v>-5000</v>
      </c>
      <c r="Q1496" s="17">
        <f>VLOOKUP($K1496,[1]Budget!$V:$AE,10,0)*IF($C1496="1 - Revenues",1,IF(AND($C1496="5 - Transfers",MID(K1496,15,1)="4"),1,-1))</f>
        <v>0</v>
      </c>
      <c r="S1496" s="18" t="b">
        <f>IF(LEFT(C1496,1)="1",1,-1)*SUMIF([1]Budget!V:V,'Budget Worksheet for Pivot Tabl'!K1496,[1]Budget!AC:AC)=P1496</f>
        <v>1</v>
      </c>
    </row>
    <row r="1497" spans="1:19" x14ac:dyDescent="0.25">
      <c r="A1497" t="s">
        <v>16</v>
      </c>
      <c r="B1497" t="s">
        <v>2</v>
      </c>
      <c r="C1497" t="s">
        <v>9</v>
      </c>
      <c r="D1497" t="str">
        <f t="shared" si="23"/>
        <v>OUTFLOWS</v>
      </c>
      <c r="E1497" t="s">
        <v>116</v>
      </c>
      <c r="F1497" t="s">
        <v>117</v>
      </c>
      <c r="G1497" t="s">
        <v>461</v>
      </c>
      <c r="H1497" t="s">
        <v>462</v>
      </c>
      <c r="I1497" t="s">
        <v>61</v>
      </c>
      <c r="J1497" t="s">
        <v>2053</v>
      </c>
      <c r="K1497" t="s">
        <v>2092</v>
      </c>
      <c r="L1497" t="s">
        <v>645</v>
      </c>
      <c r="M1497" s="17">
        <f>VLOOKUP($K1497,[1]Budget!$V:$AE,5,0)*IF($C1497="1 - Revenues",1,IF(AND($C1497="5 - Transfers",MID(I1497,15,1)="4"),1,-1))</f>
        <v>-5000</v>
      </c>
      <c r="N1497" s="17">
        <f>VLOOKUP($K1497,[1]Budget!$V:$AE,6,0)*IF($C1497="1 - Revenues",1,IF(AND($C1497="5 - Transfers",MID(J1497,15,1)="4"),1,-1))</f>
        <v>-5000</v>
      </c>
      <c r="O1497" s="17">
        <f>IFERROR(IF(RIGHT(LEFT(K1497,15),1)="4",VLOOKUP(K1497,'[1]Budget Worksheet'!A:B,2,0),-1*VLOOKUP(K1497,'[1]Budget Worksheet'!A:B,2,0)),0)</f>
        <v>-5400</v>
      </c>
      <c r="P1497" s="17">
        <f>VLOOKUP($K1497,[1]Budget!$V:$AE,8,0)*IF($C1497="1 - Revenues",1,IF(AND($C1497="5 - Transfers",MID($K1497,15,1)="4"),1,-1))</f>
        <v>-5000</v>
      </c>
      <c r="Q1497" s="17">
        <f>VLOOKUP($K1497,[1]Budget!$V:$AE,10,0)*IF($C1497="1 - Revenues",1,IF(AND($C1497="5 - Transfers",MID(K1497,15,1)="4"),1,-1))</f>
        <v>400</v>
      </c>
      <c r="S1497" s="18" t="b">
        <f>IF(LEFT(C1497,1)="1",1,-1)*SUMIF([1]Budget!V:V,'Budget Worksheet for Pivot Tabl'!K1497,[1]Budget!AC:AC)=P1497</f>
        <v>1</v>
      </c>
    </row>
    <row r="1498" spans="1:19" x14ac:dyDescent="0.25">
      <c r="A1498" t="s">
        <v>16</v>
      </c>
      <c r="B1498" t="s">
        <v>2</v>
      </c>
      <c r="C1498" t="s">
        <v>8</v>
      </c>
      <c r="D1498" t="str">
        <f t="shared" si="23"/>
        <v>OUTFLOWS</v>
      </c>
      <c r="E1498" t="s">
        <v>116</v>
      </c>
      <c r="F1498" t="s">
        <v>117</v>
      </c>
      <c r="G1498" t="s">
        <v>461</v>
      </c>
      <c r="H1498" t="s">
        <v>462</v>
      </c>
      <c r="I1498" t="s">
        <v>463</v>
      </c>
      <c r="J1498" t="s">
        <v>464</v>
      </c>
      <c r="K1498" t="s">
        <v>2093</v>
      </c>
      <c r="L1498" t="s">
        <v>590</v>
      </c>
      <c r="M1498" s="17">
        <f>VLOOKUP($K1498,[1]Budget!$V:$AE,5,0)*IF($C1498="1 - Revenues",1,IF(AND($C1498="5 - Transfers",MID(I1498,15,1)="4"),1,-1))</f>
        <v>-17000</v>
      </c>
      <c r="N1498" s="17">
        <f>VLOOKUP($K1498,[1]Budget!$V:$AE,6,0)*IF($C1498="1 - Revenues",1,IF(AND($C1498="5 - Transfers",MID(J1498,15,1)="4"),1,-1))</f>
        <v>-3000</v>
      </c>
      <c r="O1498" s="17">
        <f>IFERROR(IF(RIGHT(LEFT(K1498,15),1)="4",VLOOKUP(K1498,'[1]Budget Worksheet'!A:B,2,0),-1*VLOOKUP(K1498,'[1]Budget Worksheet'!A:B,2,0)),0)</f>
        <v>0</v>
      </c>
      <c r="P1498" s="17">
        <f>VLOOKUP($K1498,[1]Budget!$V:$AE,8,0)*IF($C1498="1 - Revenues",1,IF(AND($C1498="5 - Transfers",MID($K1498,15,1)="4"),1,-1))</f>
        <v>0</v>
      </c>
      <c r="Q1498" s="17">
        <f>VLOOKUP($K1498,[1]Budget!$V:$AE,10,0)*IF($C1498="1 - Revenues",1,IF(AND($C1498="5 - Transfers",MID(K1498,15,1)="4"),1,-1))</f>
        <v>0</v>
      </c>
      <c r="S1498" s="18" t="b">
        <f>IF(LEFT(C1498,1)="1",1,-1)*SUMIF([1]Budget!V:V,'Budget Worksheet for Pivot Tabl'!K1498,[1]Budget!AC:AC)=P1498</f>
        <v>1</v>
      </c>
    </row>
    <row r="1499" spans="1:19" x14ac:dyDescent="0.25">
      <c r="A1499" t="s">
        <v>16</v>
      </c>
      <c r="B1499" t="s">
        <v>2</v>
      </c>
      <c r="C1499" t="s">
        <v>8</v>
      </c>
      <c r="D1499" t="str">
        <f t="shared" si="23"/>
        <v>OUTFLOWS</v>
      </c>
      <c r="E1499" t="s">
        <v>116</v>
      </c>
      <c r="F1499" t="s">
        <v>117</v>
      </c>
      <c r="G1499" t="s">
        <v>461</v>
      </c>
      <c r="H1499" t="s">
        <v>462</v>
      </c>
      <c r="I1499" t="s">
        <v>463</v>
      </c>
      <c r="J1499" t="s">
        <v>464</v>
      </c>
      <c r="K1499" t="s">
        <v>2094</v>
      </c>
      <c r="L1499" t="s">
        <v>593</v>
      </c>
      <c r="M1499" s="17">
        <f>VLOOKUP($K1499,[1]Budget!$V:$AE,5,0)*IF($C1499="1 - Revenues",1,IF(AND($C1499="5 - Transfers",MID(I1499,15,1)="4"),1,-1))</f>
        <v>0</v>
      </c>
      <c r="N1499" s="17">
        <f>VLOOKUP($K1499,[1]Budget!$V:$AE,6,0)*IF($C1499="1 - Revenues",1,IF(AND($C1499="5 - Transfers",MID(J1499,15,1)="4"),1,-1))</f>
        <v>0</v>
      </c>
      <c r="O1499" s="17">
        <f>IFERROR(IF(RIGHT(LEFT(K1499,15),1)="4",VLOOKUP(K1499,'[1]Budget Worksheet'!A:B,2,0),-1*VLOOKUP(K1499,'[1]Budget Worksheet'!A:B,2,0)),0)</f>
        <v>0</v>
      </c>
      <c r="P1499" s="17">
        <f>VLOOKUP($K1499,[1]Budget!$V:$AE,8,0)*IF($C1499="1 - Revenues",1,IF(AND($C1499="5 - Transfers",MID($K1499,15,1)="4"),1,-1))</f>
        <v>0</v>
      </c>
      <c r="Q1499" s="17">
        <f>VLOOKUP($K1499,[1]Budget!$V:$AE,10,0)*IF($C1499="1 - Revenues",1,IF(AND($C1499="5 - Transfers",MID(K1499,15,1)="4"),1,-1))</f>
        <v>0</v>
      </c>
      <c r="S1499" s="18" t="b">
        <f>IF(LEFT(C1499,1)="1",1,-1)*SUMIF([1]Budget!V:V,'Budget Worksheet for Pivot Tabl'!K1499,[1]Budget!AC:AC)=P1499</f>
        <v>1</v>
      </c>
    </row>
    <row r="1500" spans="1:19" x14ac:dyDescent="0.25">
      <c r="A1500" t="s">
        <v>16</v>
      </c>
      <c r="B1500" t="s">
        <v>2</v>
      </c>
      <c r="C1500" t="s">
        <v>8</v>
      </c>
      <c r="D1500" t="str">
        <f t="shared" si="23"/>
        <v>OUTFLOWS</v>
      </c>
      <c r="E1500" t="s">
        <v>116</v>
      </c>
      <c r="F1500" t="s">
        <v>117</v>
      </c>
      <c r="G1500" t="s">
        <v>461</v>
      </c>
      <c r="H1500" t="s">
        <v>462</v>
      </c>
      <c r="I1500" t="s">
        <v>463</v>
      </c>
      <c r="J1500" t="s">
        <v>464</v>
      </c>
      <c r="K1500" t="s">
        <v>2095</v>
      </c>
      <c r="L1500" t="s">
        <v>597</v>
      </c>
      <c r="M1500" s="17">
        <f>VLOOKUP($K1500,[1]Budget!$V:$AE,5,0)*IF($C1500="1 - Revenues",1,IF(AND($C1500="5 - Transfers",MID(I1500,15,1)="4"),1,-1))</f>
        <v>0</v>
      </c>
      <c r="N1500" s="17">
        <f>VLOOKUP($K1500,[1]Budget!$V:$AE,6,0)*IF($C1500="1 - Revenues",1,IF(AND($C1500="5 - Transfers",MID(J1500,15,1)="4"),1,-1))</f>
        <v>0</v>
      </c>
      <c r="O1500" s="17">
        <f>IFERROR(IF(RIGHT(LEFT(K1500,15),1)="4",VLOOKUP(K1500,'[1]Budget Worksheet'!A:B,2,0),-1*VLOOKUP(K1500,'[1]Budget Worksheet'!A:B,2,0)),0)</f>
        <v>0</v>
      </c>
      <c r="P1500" s="17">
        <f>VLOOKUP($K1500,[1]Budget!$V:$AE,8,0)*IF($C1500="1 - Revenues",1,IF(AND($C1500="5 - Transfers",MID($K1500,15,1)="4"),1,-1))</f>
        <v>0</v>
      </c>
      <c r="Q1500" s="17">
        <f>VLOOKUP($K1500,[1]Budget!$V:$AE,10,0)*IF($C1500="1 - Revenues",1,IF(AND($C1500="5 - Transfers",MID(K1500,15,1)="4"),1,-1))</f>
        <v>0</v>
      </c>
      <c r="S1500" s="18" t="b">
        <f>IF(LEFT(C1500,1)="1",1,-1)*SUMIF([1]Budget!V:V,'Budget Worksheet for Pivot Tabl'!K1500,[1]Budget!AC:AC)=P1500</f>
        <v>1</v>
      </c>
    </row>
    <row r="1501" spans="1:19" x14ac:dyDescent="0.25">
      <c r="A1501" t="s">
        <v>16</v>
      </c>
      <c r="B1501" t="s">
        <v>2</v>
      </c>
      <c r="C1501" t="s">
        <v>8</v>
      </c>
      <c r="D1501" t="str">
        <f t="shared" si="23"/>
        <v>OUTFLOWS</v>
      </c>
      <c r="E1501" t="s">
        <v>116</v>
      </c>
      <c r="F1501" t="s">
        <v>117</v>
      </c>
      <c r="G1501" t="s">
        <v>461</v>
      </c>
      <c r="H1501" t="s">
        <v>462</v>
      </c>
      <c r="I1501" t="s">
        <v>463</v>
      </c>
      <c r="J1501" t="s">
        <v>464</v>
      </c>
      <c r="K1501" t="s">
        <v>2096</v>
      </c>
      <c r="L1501" t="s">
        <v>599</v>
      </c>
      <c r="M1501" s="17">
        <f>VLOOKUP($K1501,[1]Budget!$V:$AE,5,0)*IF($C1501="1 - Revenues",1,IF(AND($C1501="5 - Transfers",MID(I1501,15,1)="4"),1,-1))</f>
        <v>0</v>
      </c>
      <c r="N1501" s="17">
        <f>VLOOKUP($K1501,[1]Budget!$V:$AE,6,0)*IF($C1501="1 - Revenues",1,IF(AND($C1501="5 - Transfers",MID(J1501,15,1)="4"),1,-1))</f>
        <v>0</v>
      </c>
      <c r="O1501" s="17">
        <f>IFERROR(IF(RIGHT(LEFT(K1501,15),1)="4",VLOOKUP(K1501,'[1]Budget Worksheet'!A:B,2,0),-1*VLOOKUP(K1501,'[1]Budget Worksheet'!A:B,2,0)),0)</f>
        <v>0</v>
      </c>
      <c r="P1501" s="17">
        <f>VLOOKUP($K1501,[1]Budget!$V:$AE,8,0)*IF($C1501="1 - Revenues",1,IF(AND($C1501="5 - Transfers",MID($K1501,15,1)="4"),1,-1))</f>
        <v>0</v>
      </c>
      <c r="Q1501" s="17">
        <f>VLOOKUP($K1501,[1]Budget!$V:$AE,10,0)*IF($C1501="1 - Revenues",1,IF(AND($C1501="5 - Transfers",MID(K1501,15,1)="4"),1,-1))</f>
        <v>0</v>
      </c>
      <c r="S1501" s="18" t="b">
        <f>IF(LEFT(C1501,1)="1",1,-1)*SUMIF([1]Budget!V:V,'Budget Worksheet for Pivot Tabl'!K1501,[1]Budget!AC:AC)=P1501</f>
        <v>1</v>
      </c>
    </row>
    <row r="1502" spans="1:19" x14ac:dyDescent="0.25">
      <c r="A1502" t="s">
        <v>16</v>
      </c>
      <c r="B1502" t="s">
        <v>2</v>
      </c>
      <c r="C1502" t="s">
        <v>8</v>
      </c>
      <c r="D1502" t="str">
        <f t="shared" si="23"/>
        <v>OUTFLOWS</v>
      </c>
      <c r="E1502" t="s">
        <v>116</v>
      </c>
      <c r="F1502" t="s">
        <v>117</v>
      </c>
      <c r="G1502" t="s">
        <v>461</v>
      </c>
      <c r="H1502" t="s">
        <v>462</v>
      </c>
      <c r="I1502" t="s">
        <v>463</v>
      </c>
      <c r="J1502" t="s">
        <v>464</v>
      </c>
      <c r="K1502" t="s">
        <v>2097</v>
      </c>
      <c r="L1502" t="s">
        <v>601</v>
      </c>
      <c r="M1502" s="17">
        <f>VLOOKUP($K1502,[1]Budget!$V:$AE,5,0)*IF($C1502="1 - Revenues",1,IF(AND($C1502="5 - Transfers",MID(I1502,15,1)="4"),1,-1))</f>
        <v>0</v>
      </c>
      <c r="N1502" s="17">
        <f>VLOOKUP($K1502,[1]Budget!$V:$AE,6,0)*IF($C1502="1 - Revenues",1,IF(AND($C1502="5 - Transfers",MID(J1502,15,1)="4"),1,-1))</f>
        <v>0</v>
      </c>
      <c r="O1502" s="17">
        <f>IFERROR(IF(RIGHT(LEFT(K1502,15),1)="4",VLOOKUP(K1502,'[1]Budget Worksheet'!A:B,2,0),-1*VLOOKUP(K1502,'[1]Budget Worksheet'!A:B,2,0)),0)</f>
        <v>0</v>
      </c>
      <c r="P1502" s="17">
        <f>VLOOKUP($K1502,[1]Budget!$V:$AE,8,0)*IF($C1502="1 - Revenues",1,IF(AND($C1502="5 - Transfers",MID($K1502,15,1)="4"),1,-1))</f>
        <v>0</v>
      </c>
      <c r="Q1502" s="17">
        <f>VLOOKUP($K1502,[1]Budget!$V:$AE,10,0)*IF($C1502="1 - Revenues",1,IF(AND($C1502="5 - Transfers",MID(K1502,15,1)="4"),1,-1))</f>
        <v>0</v>
      </c>
      <c r="S1502" s="18" t="b">
        <f>IF(LEFT(C1502,1)="1",1,-1)*SUMIF([1]Budget!V:V,'Budget Worksheet for Pivot Tabl'!K1502,[1]Budget!AC:AC)=P1502</f>
        <v>1</v>
      </c>
    </row>
    <row r="1503" spans="1:19" x14ac:dyDescent="0.25">
      <c r="A1503" t="s">
        <v>16</v>
      </c>
      <c r="B1503" t="s">
        <v>2</v>
      </c>
      <c r="C1503" t="s">
        <v>8</v>
      </c>
      <c r="D1503" t="str">
        <f t="shared" si="23"/>
        <v>OUTFLOWS</v>
      </c>
      <c r="E1503" t="s">
        <v>116</v>
      </c>
      <c r="F1503" t="s">
        <v>117</v>
      </c>
      <c r="G1503" t="s">
        <v>461</v>
      </c>
      <c r="H1503" t="s">
        <v>462</v>
      </c>
      <c r="I1503" t="s">
        <v>463</v>
      </c>
      <c r="J1503" t="s">
        <v>464</v>
      </c>
      <c r="K1503" t="s">
        <v>2098</v>
      </c>
      <c r="L1503" t="s">
        <v>470</v>
      </c>
      <c r="M1503" s="17">
        <f>VLOOKUP($K1503,[1]Budget!$V:$AE,5,0)*IF($C1503="1 - Revenues",1,IF(AND($C1503="5 - Transfers",MID(I1503,15,1)="4"),1,-1))</f>
        <v>-2000</v>
      </c>
      <c r="N1503" s="17">
        <f>VLOOKUP($K1503,[1]Budget!$V:$AE,6,0)*IF($C1503="1 - Revenues",1,IF(AND($C1503="5 - Transfers",MID(J1503,15,1)="4"),1,-1))</f>
        <v>0</v>
      </c>
      <c r="O1503" s="17">
        <f>IFERROR(IF(RIGHT(LEFT(K1503,15),1)="4",VLOOKUP(K1503,'[1]Budget Worksheet'!A:B,2,0),-1*VLOOKUP(K1503,'[1]Budget Worksheet'!A:B,2,0)),0)</f>
        <v>0</v>
      </c>
      <c r="P1503" s="17">
        <f>VLOOKUP($K1503,[1]Budget!$V:$AE,8,0)*IF($C1503="1 - Revenues",1,IF(AND($C1503="5 - Transfers",MID($K1503,15,1)="4"),1,-1))</f>
        <v>0</v>
      </c>
      <c r="Q1503" s="17">
        <f>VLOOKUP($K1503,[1]Budget!$V:$AE,10,0)*IF($C1503="1 - Revenues",1,IF(AND($C1503="5 - Transfers",MID(K1503,15,1)="4"),1,-1))</f>
        <v>0</v>
      </c>
      <c r="S1503" s="18" t="b">
        <f>IF(LEFT(C1503,1)="1",1,-1)*SUMIF([1]Budget!V:V,'Budget Worksheet for Pivot Tabl'!K1503,[1]Budget!AC:AC)=P1503</f>
        <v>1</v>
      </c>
    </row>
    <row r="1504" spans="1:19" x14ac:dyDescent="0.25">
      <c r="A1504" t="s">
        <v>16</v>
      </c>
      <c r="B1504" t="s">
        <v>2</v>
      </c>
      <c r="C1504" t="s">
        <v>8</v>
      </c>
      <c r="D1504" t="str">
        <f t="shared" si="23"/>
        <v>OUTFLOWS</v>
      </c>
      <c r="E1504" t="s">
        <v>116</v>
      </c>
      <c r="F1504" t="s">
        <v>117</v>
      </c>
      <c r="G1504" t="s">
        <v>461</v>
      </c>
      <c r="H1504" t="s">
        <v>462</v>
      </c>
      <c r="I1504" t="s">
        <v>463</v>
      </c>
      <c r="J1504" t="s">
        <v>464</v>
      </c>
      <c r="K1504" t="s">
        <v>2099</v>
      </c>
      <c r="L1504" t="s">
        <v>606</v>
      </c>
      <c r="M1504" s="17">
        <f>VLOOKUP($K1504,[1]Budget!$V:$AE,5,0)*IF($C1504="1 - Revenues",1,IF(AND($C1504="5 - Transfers",MID(I1504,15,1)="4"),1,-1))</f>
        <v>-1000</v>
      </c>
      <c r="N1504" s="17">
        <f>VLOOKUP($K1504,[1]Budget!$V:$AE,6,0)*IF($C1504="1 - Revenues",1,IF(AND($C1504="5 - Transfers",MID(J1504,15,1)="4"),1,-1))</f>
        <v>0</v>
      </c>
      <c r="O1504" s="17">
        <f>IFERROR(IF(RIGHT(LEFT(K1504,15),1)="4",VLOOKUP(K1504,'[1]Budget Worksheet'!A:B,2,0),-1*VLOOKUP(K1504,'[1]Budget Worksheet'!A:B,2,0)),0)</f>
        <v>0</v>
      </c>
      <c r="P1504" s="17">
        <f>VLOOKUP($K1504,[1]Budget!$V:$AE,8,0)*IF($C1504="1 - Revenues",1,IF(AND($C1504="5 - Transfers",MID($K1504,15,1)="4"),1,-1))</f>
        <v>0</v>
      </c>
      <c r="Q1504" s="17">
        <f>VLOOKUP($K1504,[1]Budget!$V:$AE,10,0)*IF($C1504="1 - Revenues",1,IF(AND($C1504="5 - Transfers",MID(K1504,15,1)="4"),1,-1))</f>
        <v>0</v>
      </c>
      <c r="S1504" s="18" t="b">
        <f>IF(LEFT(C1504,1)="1",1,-1)*SUMIF([1]Budget!V:V,'Budget Worksheet for Pivot Tabl'!K1504,[1]Budget!AC:AC)=P1504</f>
        <v>1</v>
      </c>
    </row>
    <row r="1505" spans="1:19" x14ac:dyDescent="0.25">
      <c r="A1505" t="s">
        <v>16</v>
      </c>
      <c r="B1505" t="s">
        <v>2</v>
      </c>
      <c r="C1505" t="s">
        <v>8</v>
      </c>
      <c r="D1505" t="str">
        <f t="shared" si="23"/>
        <v>OUTFLOWS</v>
      </c>
      <c r="E1505" t="s">
        <v>116</v>
      </c>
      <c r="F1505" t="s">
        <v>117</v>
      </c>
      <c r="G1505" t="s">
        <v>461</v>
      </c>
      <c r="H1505" t="s">
        <v>462</v>
      </c>
      <c r="I1505" t="s">
        <v>463</v>
      </c>
      <c r="J1505" t="s">
        <v>464</v>
      </c>
      <c r="K1505" t="s">
        <v>2100</v>
      </c>
      <c r="L1505" t="s">
        <v>608</v>
      </c>
      <c r="M1505" s="17">
        <f>VLOOKUP($K1505,[1]Budget!$V:$AE,5,0)*IF($C1505="1 - Revenues",1,IF(AND($C1505="5 - Transfers",MID(I1505,15,1)="4"),1,-1))</f>
        <v>-1000</v>
      </c>
      <c r="N1505" s="17">
        <f>VLOOKUP($K1505,[1]Budget!$V:$AE,6,0)*IF($C1505="1 - Revenues",1,IF(AND($C1505="5 - Transfers",MID(J1505,15,1)="4"),1,-1))</f>
        <v>0</v>
      </c>
      <c r="O1505" s="17">
        <f>IFERROR(IF(RIGHT(LEFT(K1505,15),1)="4",VLOOKUP(K1505,'[1]Budget Worksheet'!A:B,2,0),-1*VLOOKUP(K1505,'[1]Budget Worksheet'!A:B,2,0)),0)</f>
        <v>0</v>
      </c>
      <c r="P1505" s="17">
        <f>VLOOKUP($K1505,[1]Budget!$V:$AE,8,0)*IF($C1505="1 - Revenues",1,IF(AND($C1505="5 - Transfers",MID($K1505,15,1)="4"),1,-1))</f>
        <v>0</v>
      </c>
      <c r="Q1505" s="17">
        <f>VLOOKUP($K1505,[1]Budget!$V:$AE,10,0)*IF($C1505="1 - Revenues",1,IF(AND($C1505="5 - Transfers",MID(K1505,15,1)="4"),1,-1))</f>
        <v>0</v>
      </c>
      <c r="S1505" s="18" t="b">
        <f>IF(LEFT(C1505,1)="1",1,-1)*SUMIF([1]Budget!V:V,'Budget Worksheet for Pivot Tabl'!K1505,[1]Budget!AC:AC)=P1505</f>
        <v>1</v>
      </c>
    </row>
    <row r="1506" spans="1:19" x14ac:dyDescent="0.25">
      <c r="A1506" t="s">
        <v>16</v>
      </c>
      <c r="B1506" t="s">
        <v>2</v>
      </c>
      <c r="C1506" t="s">
        <v>8</v>
      </c>
      <c r="D1506" t="str">
        <f t="shared" si="23"/>
        <v>OUTFLOWS</v>
      </c>
      <c r="E1506" t="s">
        <v>116</v>
      </c>
      <c r="F1506" t="s">
        <v>117</v>
      </c>
      <c r="G1506" t="s">
        <v>461</v>
      </c>
      <c r="H1506" t="s">
        <v>462</v>
      </c>
      <c r="I1506" t="s">
        <v>463</v>
      </c>
      <c r="J1506" t="s">
        <v>464</v>
      </c>
      <c r="K1506" t="s">
        <v>2101</v>
      </c>
      <c r="L1506" t="s">
        <v>610</v>
      </c>
      <c r="M1506" s="17">
        <f>VLOOKUP($K1506,[1]Budget!$V:$AE,5,0)*IF($C1506="1 - Revenues",1,IF(AND($C1506="5 - Transfers",MID(I1506,15,1)="4"),1,-1))</f>
        <v>0</v>
      </c>
      <c r="N1506" s="17">
        <f>VLOOKUP($K1506,[1]Budget!$V:$AE,6,0)*IF($C1506="1 - Revenues",1,IF(AND($C1506="5 - Transfers",MID(J1506,15,1)="4"),1,-1))</f>
        <v>0</v>
      </c>
      <c r="O1506" s="17">
        <f>IFERROR(IF(RIGHT(LEFT(K1506,15),1)="4",VLOOKUP(K1506,'[1]Budget Worksheet'!A:B,2,0),-1*VLOOKUP(K1506,'[1]Budget Worksheet'!A:B,2,0)),0)</f>
        <v>0</v>
      </c>
      <c r="P1506" s="17">
        <f>VLOOKUP($K1506,[1]Budget!$V:$AE,8,0)*IF($C1506="1 - Revenues",1,IF(AND($C1506="5 - Transfers",MID($K1506,15,1)="4"),1,-1))</f>
        <v>0</v>
      </c>
      <c r="Q1506" s="17">
        <f>VLOOKUP($K1506,[1]Budget!$V:$AE,10,0)*IF($C1506="1 - Revenues",1,IF(AND($C1506="5 - Transfers",MID(K1506,15,1)="4"),1,-1))</f>
        <v>0</v>
      </c>
      <c r="S1506" s="18" t="b">
        <f>IF(LEFT(C1506,1)="1",1,-1)*SUMIF([1]Budget!V:V,'Budget Worksheet for Pivot Tabl'!K1506,[1]Budget!AC:AC)=P1506</f>
        <v>1</v>
      </c>
    </row>
    <row r="1507" spans="1:19" x14ac:dyDescent="0.25">
      <c r="A1507" t="s">
        <v>16</v>
      </c>
      <c r="B1507" t="s">
        <v>2</v>
      </c>
      <c r="C1507" t="s">
        <v>8</v>
      </c>
      <c r="D1507" t="str">
        <f t="shared" si="23"/>
        <v>OUTFLOWS</v>
      </c>
      <c r="E1507" t="s">
        <v>116</v>
      </c>
      <c r="F1507" t="s">
        <v>117</v>
      </c>
      <c r="G1507" t="s">
        <v>461</v>
      </c>
      <c r="H1507" t="s">
        <v>462</v>
      </c>
      <c r="I1507" t="s">
        <v>463</v>
      </c>
      <c r="J1507" t="s">
        <v>464</v>
      </c>
      <c r="K1507" t="s">
        <v>2102</v>
      </c>
      <c r="L1507" t="s">
        <v>612</v>
      </c>
      <c r="M1507" s="17">
        <f>VLOOKUP($K1507,[1]Budget!$V:$AE,5,0)*IF($C1507="1 - Revenues",1,IF(AND($C1507="5 - Transfers",MID(I1507,15,1)="4"),1,-1))</f>
        <v>0</v>
      </c>
      <c r="N1507" s="17">
        <f>VLOOKUP($K1507,[1]Budget!$V:$AE,6,0)*IF($C1507="1 - Revenues",1,IF(AND($C1507="5 - Transfers",MID(J1507,15,1)="4"),1,-1))</f>
        <v>0</v>
      </c>
      <c r="O1507" s="17">
        <f>IFERROR(IF(RIGHT(LEFT(K1507,15),1)="4",VLOOKUP(K1507,'[1]Budget Worksheet'!A:B,2,0),-1*VLOOKUP(K1507,'[1]Budget Worksheet'!A:B,2,0)),0)</f>
        <v>0</v>
      </c>
      <c r="P1507" s="17">
        <f>VLOOKUP($K1507,[1]Budget!$V:$AE,8,0)*IF($C1507="1 - Revenues",1,IF(AND($C1507="5 - Transfers",MID($K1507,15,1)="4"),1,-1))</f>
        <v>0</v>
      </c>
      <c r="Q1507" s="17">
        <f>VLOOKUP($K1507,[1]Budget!$V:$AE,10,0)*IF($C1507="1 - Revenues",1,IF(AND($C1507="5 - Transfers",MID(K1507,15,1)="4"),1,-1))</f>
        <v>0</v>
      </c>
      <c r="S1507" s="18" t="b">
        <f>IF(LEFT(C1507,1)="1",1,-1)*SUMIF([1]Budget!V:V,'Budget Worksheet for Pivot Tabl'!K1507,[1]Budget!AC:AC)=P1507</f>
        <v>1</v>
      </c>
    </row>
    <row r="1508" spans="1:19" x14ac:dyDescent="0.25">
      <c r="A1508" t="s">
        <v>16</v>
      </c>
      <c r="B1508" t="s">
        <v>2</v>
      </c>
      <c r="C1508" t="s">
        <v>8</v>
      </c>
      <c r="D1508" t="str">
        <f t="shared" si="23"/>
        <v>OUTFLOWS</v>
      </c>
      <c r="E1508" t="s">
        <v>116</v>
      </c>
      <c r="F1508" t="s">
        <v>117</v>
      </c>
      <c r="G1508" t="s">
        <v>461</v>
      </c>
      <c r="H1508" t="s">
        <v>462</v>
      </c>
      <c r="I1508" t="s">
        <v>463</v>
      </c>
      <c r="J1508" t="s">
        <v>464</v>
      </c>
      <c r="K1508" t="s">
        <v>2103</v>
      </c>
      <c r="L1508" t="s">
        <v>614</v>
      </c>
      <c r="M1508" s="17">
        <f>VLOOKUP($K1508,[1]Budget!$V:$AE,5,0)*IF($C1508="1 - Revenues",1,IF(AND($C1508="5 - Transfers",MID(I1508,15,1)="4"),1,-1))</f>
        <v>0</v>
      </c>
      <c r="N1508" s="17">
        <f>VLOOKUP($K1508,[1]Budget!$V:$AE,6,0)*IF($C1508="1 - Revenues",1,IF(AND($C1508="5 - Transfers",MID(J1508,15,1)="4"),1,-1))</f>
        <v>0</v>
      </c>
      <c r="O1508" s="17">
        <f>IFERROR(IF(RIGHT(LEFT(K1508,15),1)="4",VLOOKUP(K1508,'[1]Budget Worksheet'!A:B,2,0),-1*VLOOKUP(K1508,'[1]Budget Worksheet'!A:B,2,0)),0)</f>
        <v>0</v>
      </c>
      <c r="P1508" s="17">
        <f>VLOOKUP($K1508,[1]Budget!$V:$AE,8,0)*IF($C1508="1 - Revenues",1,IF(AND($C1508="5 - Transfers",MID($K1508,15,1)="4"),1,-1))</f>
        <v>0</v>
      </c>
      <c r="Q1508" s="17">
        <f>VLOOKUP($K1508,[1]Budget!$V:$AE,10,0)*IF($C1508="1 - Revenues",1,IF(AND($C1508="5 - Transfers",MID(K1508,15,1)="4"),1,-1))</f>
        <v>0</v>
      </c>
      <c r="S1508" s="18" t="b">
        <f>IF(LEFT(C1508,1)="1",1,-1)*SUMIF([1]Budget!V:V,'Budget Worksheet for Pivot Tabl'!K1508,[1]Budget!AC:AC)=P1508</f>
        <v>1</v>
      </c>
    </row>
    <row r="1509" spans="1:19" x14ac:dyDescent="0.25">
      <c r="A1509" t="s">
        <v>16</v>
      </c>
      <c r="B1509" t="s">
        <v>2</v>
      </c>
      <c r="C1509" t="s">
        <v>8</v>
      </c>
      <c r="D1509" t="str">
        <f t="shared" si="23"/>
        <v>OUTFLOWS</v>
      </c>
      <c r="E1509" t="s">
        <v>116</v>
      </c>
      <c r="F1509" t="s">
        <v>117</v>
      </c>
      <c r="G1509" t="s">
        <v>461</v>
      </c>
      <c r="H1509" t="s">
        <v>462</v>
      </c>
      <c r="I1509" t="s">
        <v>463</v>
      </c>
      <c r="J1509" t="s">
        <v>464</v>
      </c>
      <c r="K1509" t="s">
        <v>2104</v>
      </c>
      <c r="L1509" t="s">
        <v>616</v>
      </c>
      <c r="M1509" s="17">
        <f>VLOOKUP($K1509,[1]Budget!$V:$AE,5,0)*IF($C1509="1 - Revenues",1,IF(AND($C1509="5 - Transfers",MID(I1509,15,1)="4"),1,-1))</f>
        <v>-1000</v>
      </c>
      <c r="N1509" s="17">
        <f>VLOOKUP($K1509,[1]Budget!$V:$AE,6,0)*IF($C1509="1 - Revenues",1,IF(AND($C1509="5 - Transfers",MID(J1509,15,1)="4"),1,-1))</f>
        <v>-1000</v>
      </c>
      <c r="O1509" s="17">
        <f>IFERROR(IF(RIGHT(LEFT(K1509,15),1)="4",VLOOKUP(K1509,'[1]Budget Worksheet'!A:B,2,0),-1*VLOOKUP(K1509,'[1]Budget Worksheet'!A:B,2,0)),0)</f>
        <v>-1800</v>
      </c>
      <c r="P1509" s="17">
        <f>VLOOKUP($K1509,[1]Budget!$V:$AE,8,0)*IF($C1509="1 - Revenues",1,IF(AND($C1509="5 - Transfers",MID($K1509,15,1)="4"),1,-1))</f>
        <v>-2000</v>
      </c>
      <c r="Q1509" s="17">
        <f>VLOOKUP($K1509,[1]Budget!$V:$AE,10,0)*IF($C1509="1 - Revenues",1,IF(AND($C1509="5 - Transfers",MID(K1509,15,1)="4"),1,-1))</f>
        <v>-200</v>
      </c>
      <c r="S1509" s="18" t="b">
        <f>IF(LEFT(C1509,1)="1",1,-1)*SUMIF([1]Budget!V:V,'Budget Worksheet for Pivot Tabl'!K1509,[1]Budget!AC:AC)=P1509</f>
        <v>1</v>
      </c>
    </row>
    <row r="1510" spans="1:19" x14ac:dyDescent="0.25">
      <c r="A1510" t="s">
        <v>16</v>
      </c>
      <c r="B1510" t="s">
        <v>2</v>
      </c>
      <c r="C1510" t="s">
        <v>8</v>
      </c>
      <c r="D1510" t="str">
        <f t="shared" si="23"/>
        <v>OUTFLOWS</v>
      </c>
      <c r="E1510" t="s">
        <v>116</v>
      </c>
      <c r="F1510" t="s">
        <v>117</v>
      </c>
      <c r="G1510" t="s">
        <v>461</v>
      </c>
      <c r="H1510" t="s">
        <v>462</v>
      </c>
      <c r="I1510" t="s">
        <v>463</v>
      </c>
      <c r="J1510" t="s">
        <v>464</v>
      </c>
      <c r="K1510" t="s">
        <v>2105</v>
      </c>
      <c r="L1510" t="s">
        <v>618</v>
      </c>
      <c r="M1510" s="17">
        <f>VLOOKUP($K1510,[1]Budget!$V:$AE,5,0)*IF($C1510="1 - Revenues",1,IF(AND($C1510="5 - Transfers",MID(I1510,15,1)="4"),1,-1))</f>
        <v>0</v>
      </c>
      <c r="N1510" s="17">
        <f>VLOOKUP($K1510,[1]Budget!$V:$AE,6,0)*IF($C1510="1 - Revenues",1,IF(AND($C1510="5 - Transfers",MID(J1510,15,1)="4"),1,-1))</f>
        <v>0</v>
      </c>
      <c r="O1510" s="17">
        <f>IFERROR(IF(RIGHT(LEFT(K1510,15),1)="4",VLOOKUP(K1510,'[1]Budget Worksheet'!A:B,2,0),-1*VLOOKUP(K1510,'[1]Budget Worksheet'!A:B,2,0)),0)</f>
        <v>0</v>
      </c>
      <c r="P1510" s="17">
        <f>VLOOKUP($K1510,[1]Budget!$V:$AE,8,0)*IF($C1510="1 - Revenues",1,IF(AND($C1510="5 - Transfers",MID($K1510,15,1)="4"),1,-1))</f>
        <v>0</v>
      </c>
      <c r="Q1510" s="17">
        <f>VLOOKUP($K1510,[1]Budget!$V:$AE,10,0)*IF($C1510="1 - Revenues",1,IF(AND($C1510="5 - Transfers",MID(K1510,15,1)="4"),1,-1))</f>
        <v>0</v>
      </c>
      <c r="S1510" s="18" t="b">
        <f>IF(LEFT(C1510,1)="1",1,-1)*SUMIF([1]Budget!V:V,'Budget Worksheet for Pivot Tabl'!K1510,[1]Budget!AC:AC)=P1510</f>
        <v>1</v>
      </c>
    </row>
    <row r="1511" spans="1:19" x14ac:dyDescent="0.25">
      <c r="A1511" t="s">
        <v>16</v>
      </c>
      <c r="B1511" t="s">
        <v>2</v>
      </c>
      <c r="C1511" t="s">
        <v>8</v>
      </c>
      <c r="D1511" t="str">
        <f t="shared" si="23"/>
        <v>OUTFLOWS</v>
      </c>
      <c r="E1511" t="s">
        <v>116</v>
      </c>
      <c r="F1511" t="s">
        <v>117</v>
      </c>
      <c r="G1511" t="s">
        <v>461</v>
      </c>
      <c r="H1511" t="s">
        <v>462</v>
      </c>
      <c r="I1511" t="s">
        <v>463</v>
      </c>
      <c r="J1511" t="s">
        <v>464</v>
      </c>
      <c r="K1511" t="s">
        <v>2106</v>
      </c>
      <c r="L1511" t="s">
        <v>620</v>
      </c>
      <c r="M1511" s="17">
        <f>VLOOKUP($K1511,[1]Budget!$V:$AE,5,0)*IF($C1511="1 - Revenues",1,IF(AND($C1511="5 - Transfers",MID(I1511,15,1)="4"),1,-1))</f>
        <v>0</v>
      </c>
      <c r="N1511" s="17">
        <f>VLOOKUP($K1511,[1]Budget!$V:$AE,6,0)*IF($C1511="1 - Revenues",1,IF(AND($C1511="5 - Transfers",MID(J1511,15,1)="4"),1,-1))</f>
        <v>0</v>
      </c>
      <c r="O1511" s="17">
        <f>IFERROR(IF(RIGHT(LEFT(K1511,15),1)="4",VLOOKUP(K1511,'[1]Budget Worksheet'!A:B,2,0),-1*VLOOKUP(K1511,'[1]Budget Worksheet'!A:B,2,0)),0)</f>
        <v>0</v>
      </c>
      <c r="P1511" s="17">
        <f>VLOOKUP($K1511,[1]Budget!$V:$AE,8,0)*IF($C1511="1 - Revenues",1,IF(AND($C1511="5 - Transfers",MID($K1511,15,1)="4"),1,-1))</f>
        <v>0</v>
      </c>
      <c r="Q1511" s="17">
        <f>VLOOKUP($K1511,[1]Budget!$V:$AE,10,0)*IF($C1511="1 - Revenues",1,IF(AND($C1511="5 - Transfers",MID(K1511,15,1)="4"),1,-1))</f>
        <v>0</v>
      </c>
      <c r="S1511" s="18" t="b">
        <f>IF(LEFT(C1511,1)="1",1,-1)*SUMIF([1]Budget!V:V,'Budget Worksheet for Pivot Tabl'!K1511,[1]Budget!AC:AC)=P1511</f>
        <v>1</v>
      </c>
    </row>
    <row r="1512" spans="1:19" x14ac:dyDescent="0.25">
      <c r="A1512" t="s">
        <v>16</v>
      </c>
      <c r="B1512" t="s">
        <v>2</v>
      </c>
      <c r="C1512" t="s">
        <v>8</v>
      </c>
      <c r="D1512" t="str">
        <f t="shared" si="23"/>
        <v>OUTFLOWS</v>
      </c>
      <c r="E1512" t="s">
        <v>116</v>
      </c>
      <c r="F1512" t="s">
        <v>117</v>
      </c>
      <c r="G1512" t="s">
        <v>461</v>
      </c>
      <c r="H1512" t="s">
        <v>462</v>
      </c>
      <c r="I1512" t="s">
        <v>463</v>
      </c>
      <c r="J1512" t="s">
        <v>464</v>
      </c>
      <c r="K1512" t="s">
        <v>2107</v>
      </c>
      <c r="L1512" t="s">
        <v>622</v>
      </c>
      <c r="M1512" s="17">
        <f>VLOOKUP($K1512,[1]Budget!$V:$AE,5,0)*IF($C1512="1 - Revenues",1,IF(AND($C1512="5 - Transfers",MID(I1512,15,1)="4"),1,-1))</f>
        <v>0</v>
      </c>
      <c r="N1512" s="17">
        <f>VLOOKUP($K1512,[1]Budget!$V:$AE,6,0)*IF($C1512="1 - Revenues",1,IF(AND($C1512="5 - Transfers",MID(J1512,15,1)="4"),1,-1))</f>
        <v>-1000</v>
      </c>
      <c r="O1512" s="17">
        <f>IFERROR(IF(RIGHT(LEFT(K1512,15),1)="4",VLOOKUP(K1512,'[1]Budget Worksheet'!A:B,2,0),-1*VLOOKUP(K1512,'[1]Budget Worksheet'!A:B,2,0)),0)</f>
        <v>0</v>
      </c>
      <c r="P1512" s="17">
        <f>VLOOKUP($K1512,[1]Budget!$V:$AE,8,0)*IF($C1512="1 - Revenues",1,IF(AND($C1512="5 - Transfers",MID($K1512,15,1)="4"),1,-1))</f>
        <v>0</v>
      </c>
      <c r="Q1512" s="17">
        <f>VLOOKUP($K1512,[1]Budget!$V:$AE,10,0)*IF($C1512="1 - Revenues",1,IF(AND($C1512="5 - Transfers",MID(K1512,15,1)="4"),1,-1))</f>
        <v>0</v>
      </c>
      <c r="S1512" s="18" t="b">
        <f>IF(LEFT(C1512,1)="1",1,-1)*SUMIF([1]Budget!V:V,'Budget Worksheet for Pivot Tabl'!K1512,[1]Budget!AC:AC)=P1512</f>
        <v>1</v>
      </c>
    </row>
    <row r="1513" spans="1:19" x14ac:dyDescent="0.25">
      <c r="A1513" t="s">
        <v>16</v>
      </c>
      <c r="B1513" t="s">
        <v>2</v>
      </c>
      <c r="C1513" t="s">
        <v>8</v>
      </c>
      <c r="D1513" t="str">
        <f t="shared" si="23"/>
        <v>OUTFLOWS</v>
      </c>
      <c r="E1513" t="s">
        <v>116</v>
      </c>
      <c r="F1513" t="s">
        <v>117</v>
      </c>
      <c r="G1513" t="s">
        <v>461</v>
      </c>
      <c r="H1513" t="s">
        <v>462</v>
      </c>
      <c r="I1513" t="s">
        <v>463</v>
      </c>
      <c r="J1513" t="s">
        <v>464</v>
      </c>
      <c r="K1513" t="s">
        <v>2108</v>
      </c>
      <c r="L1513" t="s">
        <v>472</v>
      </c>
      <c r="M1513" s="17">
        <f>VLOOKUP($K1513,[1]Budget!$V:$AE,5,0)*IF($C1513="1 - Revenues",1,IF(AND($C1513="5 - Transfers",MID(I1513,15,1)="4"),1,-1))</f>
        <v>0</v>
      </c>
      <c r="N1513" s="17">
        <f>VLOOKUP($K1513,[1]Budget!$V:$AE,6,0)*IF($C1513="1 - Revenues",1,IF(AND($C1513="5 - Transfers",MID(J1513,15,1)="4"),1,-1))</f>
        <v>0</v>
      </c>
      <c r="O1513" s="17">
        <f>IFERROR(IF(RIGHT(LEFT(K1513,15),1)="4",VLOOKUP(K1513,'[1]Budget Worksheet'!A:B,2,0),-1*VLOOKUP(K1513,'[1]Budget Worksheet'!A:B,2,0)),0)</f>
        <v>0</v>
      </c>
      <c r="P1513" s="17">
        <f>VLOOKUP($K1513,[1]Budget!$V:$AE,8,0)*IF($C1513="1 - Revenues",1,IF(AND($C1513="5 - Transfers",MID($K1513,15,1)="4"),1,-1))</f>
        <v>0</v>
      </c>
      <c r="Q1513" s="17">
        <f>VLOOKUP($K1513,[1]Budget!$V:$AE,10,0)*IF($C1513="1 - Revenues",1,IF(AND($C1513="5 - Transfers",MID(K1513,15,1)="4"),1,-1))</f>
        <v>0</v>
      </c>
      <c r="S1513" s="18" t="b">
        <f>IF(LEFT(C1513,1)="1",1,-1)*SUMIF([1]Budget!V:V,'Budget Worksheet for Pivot Tabl'!K1513,[1]Budget!AC:AC)=P1513</f>
        <v>1</v>
      </c>
    </row>
    <row r="1514" spans="1:19" x14ac:dyDescent="0.25">
      <c r="A1514" t="s">
        <v>16</v>
      </c>
      <c r="B1514" t="s">
        <v>2</v>
      </c>
      <c r="C1514" t="s">
        <v>8</v>
      </c>
      <c r="D1514" t="str">
        <f t="shared" si="23"/>
        <v>OUTFLOWS</v>
      </c>
      <c r="E1514" t="s">
        <v>116</v>
      </c>
      <c r="F1514" t="s">
        <v>117</v>
      </c>
      <c r="G1514" t="s">
        <v>461</v>
      </c>
      <c r="H1514" t="s">
        <v>462</v>
      </c>
      <c r="I1514" t="s">
        <v>463</v>
      </c>
      <c r="J1514" t="s">
        <v>464</v>
      </c>
      <c r="K1514" t="s">
        <v>2109</v>
      </c>
      <c r="L1514" t="s">
        <v>627</v>
      </c>
      <c r="M1514" s="17">
        <f>VLOOKUP($K1514,[1]Budget!$V:$AE,5,0)*IF($C1514="1 - Revenues",1,IF(AND($C1514="5 - Transfers",MID(I1514,15,1)="4"),1,-1))</f>
        <v>0</v>
      </c>
      <c r="N1514" s="17">
        <f>VLOOKUP($K1514,[1]Budget!$V:$AE,6,0)*IF($C1514="1 - Revenues",1,IF(AND($C1514="5 - Transfers",MID(J1514,15,1)="4"),1,-1))</f>
        <v>0</v>
      </c>
      <c r="O1514" s="17">
        <f>IFERROR(IF(RIGHT(LEFT(K1514,15),1)="4",VLOOKUP(K1514,'[1]Budget Worksheet'!A:B,2,0),-1*VLOOKUP(K1514,'[1]Budget Worksheet'!A:B,2,0)),0)</f>
        <v>0</v>
      </c>
      <c r="P1514" s="17">
        <f>VLOOKUP($K1514,[1]Budget!$V:$AE,8,0)*IF($C1514="1 - Revenues",1,IF(AND($C1514="5 - Transfers",MID($K1514,15,1)="4"),1,-1))</f>
        <v>0</v>
      </c>
      <c r="Q1514" s="17">
        <f>VLOOKUP($K1514,[1]Budget!$V:$AE,10,0)*IF($C1514="1 - Revenues",1,IF(AND($C1514="5 - Transfers",MID(K1514,15,1)="4"),1,-1))</f>
        <v>0</v>
      </c>
      <c r="S1514" s="18" t="b">
        <f>IF(LEFT(C1514,1)="1",1,-1)*SUMIF([1]Budget!V:V,'Budget Worksheet for Pivot Tabl'!K1514,[1]Budget!AC:AC)=P1514</f>
        <v>1</v>
      </c>
    </row>
    <row r="1515" spans="1:19" x14ac:dyDescent="0.25">
      <c r="A1515" t="s">
        <v>16</v>
      </c>
      <c r="B1515" t="s">
        <v>2</v>
      </c>
      <c r="C1515" t="s">
        <v>9</v>
      </c>
      <c r="D1515" t="str">
        <f t="shared" si="23"/>
        <v>OUTFLOWS</v>
      </c>
      <c r="E1515" t="s">
        <v>116</v>
      </c>
      <c r="F1515" t="s">
        <v>117</v>
      </c>
      <c r="G1515" t="s">
        <v>461</v>
      </c>
      <c r="H1515" t="s">
        <v>462</v>
      </c>
      <c r="I1515" t="s">
        <v>463</v>
      </c>
      <c r="J1515" t="s">
        <v>464</v>
      </c>
      <c r="K1515" t="s">
        <v>2110</v>
      </c>
      <c r="L1515" t="s">
        <v>476</v>
      </c>
      <c r="M1515" s="17">
        <f>VLOOKUP($K1515,[1]Budget!$V:$AE,5,0)*IF($C1515="1 - Revenues",1,IF(AND($C1515="5 - Transfers",MID(I1515,15,1)="4"),1,-1))</f>
        <v>0</v>
      </c>
      <c r="N1515" s="17">
        <f>VLOOKUP($K1515,[1]Budget!$V:$AE,6,0)*IF($C1515="1 - Revenues",1,IF(AND($C1515="5 - Transfers",MID(J1515,15,1)="4"),1,-1))</f>
        <v>0</v>
      </c>
      <c r="O1515" s="17">
        <f>IFERROR(IF(RIGHT(LEFT(K1515,15),1)="4",VLOOKUP(K1515,'[1]Budget Worksheet'!A:B,2,0),-1*VLOOKUP(K1515,'[1]Budget Worksheet'!A:B,2,0)),0)</f>
        <v>-8000</v>
      </c>
      <c r="P1515" s="17">
        <f>VLOOKUP($K1515,[1]Budget!$V:$AE,8,0)*IF($C1515="1 - Revenues",1,IF(AND($C1515="5 - Transfers",MID($K1515,15,1)="4"),1,-1))</f>
        <v>-8000</v>
      </c>
      <c r="Q1515" s="17">
        <f>VLOOKUP($K1515,[1]Budget!$V:$AE,10,0)*IF($C1515="1 - Revenues",1,IF(AND($C1515="5 - Transfers",MID(K1515,15,1)="4"),1,-1))</f>
        <v>0</v>
      </c>
      <c r="S1515" s="18" t="b">
        <f>IF(LEFT(C1515,1)="1",1,-1)*SUMIF([1]Budget!V:V,'Budget Worksheet for Pivot Tabl'!K1515,[1]Budget!AC:AC)=P1515</f>
        <v>1</v>
      </c>
    </row>
    <row r="1516" spans="1:19" x14ac:dyDescent="0.25">
      <c r="A1516" t="s">
        <v>16</v>
      </c>
      <c r="B1516" t="s">
        <v>2</v>
      </c>
      <c r="C1516" t="s">
        <v>9</v>
      </c>
      <c r="D1516" t="str">
        <f t="shared" si="23"/>
        <v>OUTFLOWS</v>
      </c>
      <c r="E1516" t="s">
        <v>116</v>
      </c>
      <c r="F1516" t="s">
        <v>117</v>
      </c>
      <c r="G1516" t="s">
        <v>461</v>
      </c>
      <c r="H1516" t="s">
        <v>462</v>
      </c>
      <c r="I1516" t="s">
        <v>463</v>
      </c>
      <c r="J1516" t="s">
        <v>464</v>
      </c>
      <c r="K1516" t="s">
        <v>2111</v>
      </c>
      <c r="L1516" t="s">
        <v>2112</v>
      </c>
      <c r="M1516" s="17">
        <f>VLOOKUP($K1516,[1]Budget!$V:$AE,5,0)*IF($C1516="1 - Revenues",1,IF(AND($C1516="5 - Transfers",MID(I1516,15,1)="4"),1,-1))</f>
        <v>-12000</v>
      </c>
      <c r="N1516" s="17">
        <f>VLOOKUP($K1516,[1]Budget!$V:$AE,6,0)*IF($C1516="1 - Revenues",1,IF(AND($C1516="5 - Transfers",MID(J1516,15,1)="4"),1,-1))</f>
        <v>-52000</v>
      </c>
      <c r="O1516" s="17">
        <f>IFERROR(IF(RIGHT(LEFT(K1516,15),1)="4",VLOOKUP(K1516,'[1]Budget Worksheet'!A:B,2,0),-1*VLOOKUP(K1516,'[1]Budget Worksheet'!A:B,2,0)),0)</f>
        <v>-100000</v>
      </c>
      <c r="P1516" s="17">
        <f>VLOOKUP($K1516,[1]Budget!$V:$AE,8,0)*IF($C1516="1 - Revenues",1,IF(AND($C1516="5 - Transfers",MID($K1516,15,1)="4"),1,-1))</f>
        <v>-100000</v>
      </c>
      <c r="Q1516" s="17">
        <f>VLOOKUP($K1516,[1]Budget!$V:$AE,10,0)*IF($C1516="1 - Revenues",1,IF(AND($C1516="5 - Transfers",MID(K1516,15,1)="4"),1,-1))</f>
        <v>0</v>
      </c>
      <c r="S1516" s="18" t="b">
        <f>IF(LEFT(C1516,1)="1",1,-1)*SUMIF([1]Budget!V:V,'Budget Worksheet for Pivot Tabl'!K1516,[1]Budget!AC:AC)=P1516</f>
        <v>1</v>
      </c>
    </row>
    <row r="1517" spans="1:19" x14ac:dyDescent="0.25">
      <c r="A1517" t="s">
        <v>16</v>
      </c>
      <c r="B1517" t="s">
        <v>2</v>
      </c>
      <c r="C1517" t="s">
        <v>9</v>
      </c>
      <c r="D1517" t="str">
        <f t="shared" si="23"/>
        <v>OUTFLOWS</v>
      </c>
      <c r="E1517" t="s">
        <v>116</v>
      </c>
      <c r="F1517" t="s">
        <v>117</v>
      </c>
      <c r="G1517" t="s">
        <v>461</v>
      </c>
      <c r="H1517" t="s">
        <v>462</v>
      </c>
      <c r="I1517" t="s">
        <v>463</v>
      </c>
      <c r="J1517" t="s">
        <v>464</v>
      </c>
      <c r="K1517" t="s">
        <v>2113</v>
      </c>
      <c r="L1517" t="s">
        <v>640</v>
      </c>
      <c r="M1517" s="17">
        <f>VLOOKUP($K1517,[1]Budget!$V:$AE,5,0)*IF($C1517="1 - Revenues",1,IF(AND($C1517="5 - Transfers",MID(I1517,15,1)="4"),1,-1))</f>
        <v>0</v>
      </c>
      <c r="N1517" s="17">
        <f>VLOOKUP($K1517,[1]Budget!$V:$AE,6,0)*IF($C1517="1 - Revenues",1,IF(AND($C1517="5 - Transfers",MID(J1517,15,1)="4"),1,-1))</f>
        <v>0</v>
      </c>
      <c r="O1517" s="17">
        <f>IFERROR(IF(RIGHT(LEFT(K1517,15),1)="4",VLOOKUP(K1517,'[1]Budget Worksheet'!A:B,2,0),-1*VLOOKUP(K1517,'[1]Budget Worksheet'!A:B,2,0)),0)</f>
        <v>-76300</v>
      </c>
      <c r="P1517" s="17">
        <f>VLOOKUP($K1517,[1]Budget!$V:$AE,8,0)*IF($C1517="1 - Revenues",1,IF(AND($C1517="5 - Transfers",MID($K1517,15,1)="4"),1,-1))</f>
        <v>-76300</v>
      </c>
      <c r="Q1517" s="17">
        <f>VLOOKUP($K1517,[1]Budget!$V:$AE,10,0)*IF($C1517="1 - Revenues",1,IF(AND($C1517="5 - Transfers",MID(K1517,15,1)="4"),1,-1))</f>
        <v>0</v>
      </c>
      <c r="S1517" s="18" t="b">
        <f>IF(LEFT(C1517,1)="1",1,-1)*SUMIF([1]Budget!V:V,'Budget Worksheet for Pivot Tabl'!K1517,[1]Budget!AC:AC)=P1517</f>
        <v>1</v>
      </c>
    </row>
    <row r="1518" spans="1:19" x14ac:dyDescent="0.25">
      <c r="A1518" t="s">
        <v>16</v>
      </c>
      <c r="B1518" t="s">
        <v>2</v>
      </c>
      <c r="C1518" t="s">
        <v>9</v>
      </c>
      <c r="D1518" t="str">
        <f t="shared" si="23"/>
        <v>OUTFLOWS</v>
      </c>
      <c r="E1518" t="s">
        <v>116</v>
      </c>
      <c r="F1518" t="s">
        <v>117</v>
      </c>
      <c r="G1518" t="s">
        <v>461</v>
      </c>
      <c r="H1518" t="s">
        <v>462</v>
      </c>
      <c r="I1518" t="s">
        <v>463</v>
      </c>
      <c r="J1518" t="s">
        <v>464</v>
      </c>
      <c r="K1518" t="s">
        <v>2114</v>
      </c>
      <c r="L1518" t="s">
        <v>2115</v>
      </c>
      <c r="M1518" s="17">
        <f>VLOOKUP($K1518,[1]Budget!$V:$AE,5,0)*IF($C1518="1 - Revenues",1,IF(AND($C1518="5 - Transfers",MID(I1518,15,1)="4"),1,-1))</f>
        <v>-28000</v>
      </c>
      <c r="N1518" s="17">
        <f>VLOOKUP($K1518,[1]Budget!$V:$AE,6,0)*IF($C1518="1 - Revenues",1,IF(AND($C1518="5 - Transfers",MID(J1518,15,1)="4"),1,-1))</f>
        <v>-30000</v>
      </c>
      <c r="O1518" s="17">
        <f>IFERROR(IF(RIGHT(LEFT(K1518,15),1)="4",VLOOKUP(K1518,'[1]Budget Worksheet'!A:B,2,0),-1*VLOOKUP(K1518,'[1]Budget Worksheet'!A:B,2,0)),0)</f>
        <v>-45000</v>
      </c>
      <c r="P1518" s="17">
        <f>VLOOKUP($K1518,[1]Budget!$V:$AE,8,0)*IF($C1518="1 - Revenues",1,IF(AND($C1518="5 - Transfers",MID($K1518,15,1)="4"),1,-1))</f>
        <v>-45000</v>
      </c>
      <c r="Q1518" s="17">
        <f>VLOOKUP($K1518,[1]Budget!$V:$AE,10,0)*IF($C1518="1 - Revenues",1,IF(AND($C1518="5 - Transfers",MID(K1518,15,1)="4"),1,-1))</f>
        <v>0</v>
      </c>
      <c r="S1518" s="18" t="b">
        <f>IF(LEFT(C1518,1)="1",1,-1)*SUMIF([1]Budget!V:V,'Budget Worksheet for Pivot Tabl'!K1518,[1]Budget!AC:AC)=P1518</f>
        <v>1</v>
      </c>
    </row>
    <row r="1519" spans="1:19" x14ac:dyDescent="0.25">
      <c r="A1519" t="s">
        <v>16</v>
      </c>
      <c r="B1519" t="s">
        <v>2</v>
      </c>
      <c r="C1519" t="s">
        <v>9</v>
      </c>
      <c r="D1519" t="str">
        <f t="shared" si="23"/>
        <v>OUTFLOWS</v>
      </c>
      <c r="E1519" t="s">
        <v>116</v>
      </c>
      <c r="F1519" t="s">
        <v>117</v>
      </c>
      <c r="G1519" t="s">
        <v>461</v>
      </c>
      <c r="H1519" t="s">
        <v>462</v>
      </c>
      <c r="I1519" t="s">
        <v>463</v>
      </c>
      <c r="J1519" t="s">
        <v>464</v>
      </c>
      <c r="K1519" t="s">
        <v>2116</v>
      </c>
      <c r="L1519" t="s">
        <v>2117</v>
      </c>
      <c r="M1519" s="17">
        <f>VLOOKUP($K1519,[1]Budget!$V:$AE,5,0)*IF($C1519="1 - Revenues",1,IF(AND($C1519="5 - Transfers",MID(I1519,15,1)="4"),1,-1))</f>
        <v>-21000</v>
      </c>
      <c r="N1519" s="17">
        <f>VLOOKUP($K1519,[1]Budget!$V:$AE,6,0)*IF($C1519="1 - Revenues",1,IF(AND($C1519="5 - Transfers",MID(J1519,15,1)="4"),1,-1))</f>
        <v>-21000</v>
      </c>
      <c r="O1519" s="17">
        <f>IFERROR(IF(RIGHT(LEFT(K1519,15),1)="4",VLOOKUP(K1519,'[1]Budget Worksheet'!A:B,2,0),-1*VLOOKUP(K1519,'[1]Budget Worksheet'!A:B,2,0)),0)</f>
        <v>-25000</v>
      </c>
      <c r="P1519" s="17">
        <f>VLOOKUP($K1519,[1]Budget!$V:$AE,8,0)*IF($C1519="1 - Revenues",1,IF(AND($C1519="5 - Transfers",MID($K1519,15,1)="4"),1,-1))</f>
        <v>-25000</v>
      </c>
      <c r="Q1519" s="17">
        <f>VLOOKUP($K1519,[1]Budget!$V:$AE,10,0)*IF($C1519="1 - Revenues",1,IF(AND($C1519="5 - Transfers",MID(K1519,15,1)="4"),1,-1))</f>
        <v>0</v>
      </c>
      <c r="S1519" s="18" t="b">
        <f>IF(LEFT(C1519,1)="1",1,-1)*SUMIF([1]Budget!V:V,'Budget Worksheet for Pivot Tabl'!K1519,[1]Budget!AC:AC)=P1519</f>
        <v>1</v>
      </c>
    </row>
    <row r="1520" spans="1:19" x14ac:dyDescent="0.25">
      <c r="A1520" t="s">
        <v>16</v>
      </c>
      <c r="B1520" t="s">
        <v>2</v>
      </c>
      <c r="C1520" t="s">
        <v>9</v>
      </c>
      <c r="D1520" t="str">
        <f t="shared" si="23"/>
        <v>OUTFLOWS</v>
      </c>
      <c r="E1520" t="s">
        <v>116</v>
      </c>
      <c r="F1520" t="s">
        <v>117</v>
      </c>
      <c r="G1520" t="s">
        <v>461</v>
      </c>
      <c r="H1520" t="s">
        <v>462</v>
      </c>
      <c r="I1520" t="s">
        <v>463</v>
      </c>
      <c r="J1520" t="s">
        <v>464</v>
      </c>
      <c r="K1520" t="s">
        <v>2118</v>
      </c>
      <c r="L1520" t="s">
        <v>651</v>
      </c>
      <c r="M1520" s="17">
        <f>VLOOKUP($K1520,[1]Budget!$V:$AE,5,0)*IF($C1520="1 - Revenues",1,IF(AND($C1520="5 - Transfers",MID(I1520,15,1)="4"),1,-1))</f>
        <v>-4000</v>
      </c>
      <c r="N1520" s="17">
        <f>VLOOKUP($K1520,[1]Budget!$V:$AE,6,0)*IF($C1520="1 - Revenues",1,IF(AND($C1520="5 - Transfers",MID(J1520,15,1)="4"),1,-1))</f>
        <v>0</v>
      </c>
      <c r="O1520" s="17">
        <f>IFERROR(IF(RIGHT(LEFT(K1520,15),1)="4",VLOOKUP(K1520,'[1]Budget Worksheet'!A:B,2,0),-1*VLOOKUP(K1520,'[1]Budget Worksheet'!A:B,2,0)),0)</f>
        <v>-6000</v>
      </c>
      <c r="P1520" s="17">
        <f>VLOOKUP($K1520,[1]Budget!$V:$AE,8,0)*IF($C1520="1 - Revenues",1,IF(AND($C1520="5 - Transfers",MID($K1520,15,1)="4"),1,-1))</f>
        <v>-6000</v>
      </c>
      <c r="Q1520" s="17">
        <f>VLOOKUP($K1520,[1]Budget!$V:$AE,10,0)*IF($C1520="1 - Revenues",1,IF(AND($C1520="5 - Transfers",MID(K1520,15,1)="4"),1,-1))</f>
        <v>0</v>
      </c>
      <c r="S1520" s="18" t="b">
        <f>IF(LEFT(C1520,1)="1",1,-1)*SUMIF([1]Budget!V:V,'Budget Worksheet for Pivot Tabl'!K1520,[1]Budget!AC:AC)=P1520</f>
        <v>1</v>
      </c>
    </row>
    <row r="1521" spans="1:19" x14ac:dyDescent="0.25">
      <c r="A1521" t="s">
        <v>16</v>
      </c>
      <c r="B1521" t="s">
        <v>2</v>
      </c>
      <c r="C1521" t="s">
        <v>9</v>
      </c>
      <c r="D1521" t="str">
        <f t="shared" si="23"/>
        <v>OUTFLOWS</v>
      </c>
      <c r="E1521" t="s">
        <v>116</v>
      </c>
      <c r="F1521" t="s">
        <v>117</v>
      </c>
      <c r="G1521" t="s">
        <v>461</v>
      </c>
      <c r="H1521" t="s">
        <v>462</v>
      </c>
      <c r="I1521" t="s">
        <v>463</v>
      </c>
      <c r="J1521" t="s">
        <v>464</v>
      </c>
      <c r="K1521" t="s">
        <v>2119</v>
      </c>
      <c r="L1521" t="s">
        <v>498</v>
      </c>
      <c r="M1521" s="17">
        <f>VLOOKUP($K1521,[1]Budget!$V:$AE,5,0)*IF($C1521="1 - Revenues",1,IF(AND($C1521="5 - Transfers",MID(I1521,15,1)="4"),1,-1))</f>
        <v>0</v>
      </c>
      <c r="N1521" s="17">
        <f>VLOOKUP($K1521,[1]Budget!$V:$AE,6,0)*IF($C1521="1 - Revenues",1,IF(AND($C1521="5 - Transfers",MID(J1521,15,1)="4"),1,-1))</f>
        <v>0</v>
      </c>
      <c r="O1521" s="17">
        <f>IFERROR(IF(RIGHT(LEFT(K1521,15),1)="4",VLOOKUP(K1521,'[1]Budget Worksheet'!A:B,2,0),-1*VLOOKUP(K1521,'[1]Budget Worksheet'!A:B,2,0)),0)</f>
        <v>-1500</v>
      </c>
      <c r="P1521" s="17">
        <f>VLOOKUP($K1521,[1]Budget!$V:$AE,8,0)*IF($C1521="1 - Revenues",1,IF(AND($C1521="5 - Transfers",MID($K1521,15,1)="4"),1,-1))</f>
        <v>-1500</v>
      </c>
      <c r="Q1521" s="17">
        <f>VLOOKUP($K1521,[1]Budget!$V:$AE,10,0)*IF($C1521="1 - Revenues",1,IF(AND($C1521="5 - Transfers",MID(K1521,15,1)="4"),1,-1))</f>
        <v>0</v>
      </c>
      <c r="S1521" s="18" t="b">
        <f>IF(LEFT(C1521,1)="1",1,-1)*SUMIF([1]Budget!V:V,'Budget Worksheet for Pivot Tabl'!K1521,[1]Budget!AC:AC)=P1521</f>
        <v>1</v>
      </c>
    </row>
    <row r="1522" spans="1:19" x14ac:dyDescent="0.25">
      <c r="A1522" t="s">
        <v>16</v>
      </c>
      <c r="B1522" t="s">
        <v>2</v>
      </c>
      <c r="C1522" t="s">
        <v>9</v>
      </c>
      <c r="D1522" t="str">
        <f t="shared" si="23"/>
        <v>OUTFLOWS</v>
      </c>
      <c r="E1522" t="s">
        <v>116</v>
      </c>
      <c r="F1522" t="s">
        <v>117</v>
      </c>
      <c r="G1522" t="s">
        <v>461</v>
      </c>
      <c r="H1522" t="s">
        <v>462</v>
      </c>
      <c r="I1522" t="s">
        <v>463</v>
      </c>
      <c r="J1522" t="s">
        <v>464</v>
      </c>
      <c r="K1522" t="s">
        <v>2120</v>
      </c>
      <c r="L1522" t="s">
        <v>800</v>
      </c>
      <c r="M1522" s="17">
        <f>VLOOKUP($K1522,[1]Budget!$V:$AE,5,0)*IF($C1522="1 - Revenues",1,IF(AND($C1522="5 - Transfers",MID(I1522,15,1)="4"),1,-1))</f>
        <v>-4000</v>
      </c>
      <c r="N1522" s="17">
        <f>VLOOKUP($K1522,[1]Budget!$V:$AE,6,0)*IF($C1522="1 - Revenues",1,IF(AND($C1522="5 - Transfers",MID(J1522,15,1)="4"),1,-1))</f>
        <v>-1000</v>
      </c>
      <c r="O1522" s="17">
        <f>IFERROR(IF(RIGHT(LEFT(K1522,15),1)="4",VLOOKUP(K1522,'[1]Budget Worksheet'!A:B,2,0),-1*VLOOKUP(K1522,'[1]Budget Worksheet'!A:B,2,0)),0)</f>
        <v>-6000</v>
      </c>
      <c r="P1522" s="17">
        <f>VLOOKUP($K1522,[1]Budget!$V:$AE,8,0)*IF($C1522="1 - Revenues",1,IF(AND($C1522="5 - Transfers",MID($K1522,15,1)="4"),1,-1))</f>
        <v>-6000</v>
      </c>
      <c r="Q1522" s="17">
        <f>VLOOKUP($K1522,[1]Budget!$V:$AE,10,0)*IF($C1522="1 - Revenues",1,IF(AND($C1522="5 - Transfers",MID(K1522,15,1)="4"),1,-1))</f>
        <v>0</v>
      </c>
      <c r="S1522" s="18" t="b">
        <f>IF(LEFT(C1522,1)="1",1,-1)*SUMIF([1]Budget!V:V,'Budget Worksheet for Pivot Tabl'!K1522,[1]Budget!AC:AC)=P1522</f>
        <v>1</v>
      </c>
    </row>
    <row r="1523" spans="1:19" x14ac:dyDescent="0.25">
      <c r="A1523" t="s">
        <v>16</v>
      </c>
      <c r="B1523" t="s">
        <v>2</v>
      </c>
      <c r="C1523" t="s">
        <v>8</v>
      </c>
      <c r="D1523" t="str">
        <f t="shared" si="23"/>
        <v>OUTFLOWS</v>
      </c>
      <c r="E1523" t="s">
        <v>116</v>
      </c>
      <c r="F1523" t="s">
        <v>117</v>
      </c>
      <c r="G1523" t="s">
        <v>2121</v>
      </c>
      <c r="H1523" t="s">
        <v>2122</v>
      </c>
      <c r="I1523" t="s">
        <v>65</v>
      </c>
      <c r="J1523" t="s">
        <v>1850</v>
      </c>
      <c r="K1523" t="s">
        <v>2123</v>
      </c>
      <c r="L1523" t="s">
        <v>590</v>
      </c>
      <c r="M1523" s="17">
        <f>VLOOKUP($K1523,[1]Budget!$V:$AE,5,0)*IF($C1523="1 - Revenues",1,IF(AND($C1523="5 - Transfers",MID(I1523,15,1)="4"),1,-1))</f>
        <v>0</v>
      </c>
      <c r="N1523" s="17">
        <f>VLOOKUP($K1523,[1]Budget!$V:$AE,6,0)*IF($C1523="1 - Revenues",1,IF(AND($C1523="5 - Transfers",MID(J1523,15,1)="4"),1,-1))</f>
        <v>0</v>
      </c>
      <c r="O1523" s="17">
        <f>IFERROR(IF(RIGHT(LEFT(K1523,15),1)="4",VLOOKUP(K1523,'[1]Budget Worksheet'!A:B,2,0),-1*VLOOKUP(K1523,'[1]Budget Worksheet'!A:B,2,0)),0)</f>
        <v>0</v>
      </c>
      <c r="P1523" s="17">
        <f>VLOOKUP($K1523,[1]Budget!$V:$AE,8,0)*IF($C1523="1 - Revenues",1,IF(AND($C1523="5 - Transfers",MID($K1523,15,1)="4"),1,-1))</f>
        <v>0</v>
      </c>
      <c r="Q1523" s="17">
        <f>VLOOKUP($K1523,[1]Budget!$V:$AE,10,0)*IF($C1523="1 - Revenues",1,IF(AND($C1523="5 - Transfers",MID(K1523,15,1)="4"),1,-1))</f>
        <v>0</v>
      </c>
      <c r="S1523" s="18" t="b">
        <f>IF(LEFT(C1523,1)="1",1,-1)*SUMIF([1]Budget!V:V,'Budget Worksheet for Pivot Tabl'!K1523,[1]Budget!AC:AC)=P1523</f>
        <v>1</v>
      </c>
    </row>
    <row r="1524" spans="1:19" x14ac:dyDescent="0.25">
      <c r="A1524" t="s">
        <v>16</v>
      </c>
      <c r="B1524" t="s">
        <v>2</v>
      </c>
      <c r="C1524" t="s">
        <v>8</v>
      </c>
      <c r="D1524" t="str">
        <f t="shared" si="23"/>
        <v>OUTFLOWS</v>
      </c>
      <c r="E1524" t="s">
        <v>116</v>
      </c>
      <c r="F1524" t="s">
        <v>117</v>
      </c>
      <c r="G1524" t="s">
        <v>2121</v>
      </c>
      <c r="H1524" t="s">
        <v>2122</v>
      </c>
      <c r="I1524" t="s">
        <v>65</v>
      </c>
      <c r="J1524" t="s">
        <v>1850</v>
      </c>
      <c r="K1524" t="s">
        <v>2124</v>
      </c>
      <c r="L1524" t="s">
        <v>582</v>
      </c>
      <c r="M1524" s="17">
        <f>VLOOKUP($K1524,[1]Budget!$V:$AE,5,0)*IF($C1524="1 - Revenues",1,IF(AND($C1524="5 - Transfers",MID(I1524,15,1)="4"),1,-1))</f>
        <v>-31000</v>
      </c>
      <c r="N1524" s="17">
        <f>VLOOKUP($K1524,[1]Budget!$V:$AE,6,0)*IF($C1524="1 - Revenues",1,IF(AND($C1524="5 - Transfers",MID(J1524,15,1)="4"),1,-1))</f>
        <v>0</v>
      </c>
      <c r="O1524" s="17">
        <f>IFERROR(IF(RIGHT(LEFT(K1524,15),1)="4",VLOOKUP(K1524,'[1]Budget Worksheet'!A:B,2,0),-1*VLOOKUP(K1524,'[1]Budget Worksheet'!A:B,2,0)),0)</f>
        <v>0</v>
      </c>
      <c r="P1524" s="17">
        <f>VLOOKUP($K1524,[1]Budget!$V:$AE,8,0)*IF($C1524="1 - Revenues",1,IF(AND($C1524="5 - Transfers",MID($K1524,15,1)="4"),1,-1))</f>
        <v>0</v>
      </c>
      <c r="Q1524" s="17">
        <f>VLOOKUP($K1524,[1]Budget!$V:$AE,10,0)*IF($C1524="1 - Revenues",1,IF(AND($C1524="5 - Transfers",MID(K1524,15,1)="4"),1,-1))</f>
        <v>0</v>
      </c>
      <c r="S1524" s="18" t="b">
        <f>IF(LEFT(C1524,1)="1",1,-1)*SUMIF([1]Budget!V:V,'Budget Worksheet for Pivot Tabl'!K1524,[1]Budget!AC:AC)=P1524</f>
        <v>1</v>
      </c>
    </row>
    <row r="1525" spans="1:19" x14ac:dyDescent="0.25">
      <c r="A1525" t="s">
        <v>16</v>
      </c>
      <c r="B1525" t="s">
        <v>2</v>
      </c>
      <c r="C1525" t="s">
        <v>8</v>
      </c>
      <c r="D1525" t="str">
        <f t="shared" si="23"/>
        <v>OUTFLOWS</v>
      </c>
      <c r="E1525" t="s">
        <v>116</v>
      </c>
      <c r="F1525" t="s">
        <v>117</v>
      </c>
      <c r="G1525" t="s">
        <v>2121</v>
      </c>
      <c r="H1525" t="s">
        <v>2122</v>
      </c>
      <c r="I1525" t="s">
        <v>65</v>
      </c>
      <c r="J1525" t="s">
        <v>1850</v>
      </c>
      <c r="K1525" t="s">
        <v>2125</v>
      </c>
      <c r="L1525" t="s">
        <v>593</v>
      </c>
      <c r="M1525" s="17">
        <f>VLOOKUP($K1525,[1]Budget!$V:$AE,5,0)*IF($C1525="1 - Revenues",1,IF(AND($C1525="5 - Transfers",MID(I1525,15,1)="4"),1,-1))</f>
        <v>0</v>
      </c>
      <c r="N1525" s="17">
        <f>VLOOKUP($K1525,[1]Budget!$V:$AE,6,0)*IF($C1525="1 - Revenues",1,IF(AND($C1525="5 - Transfers",MID(J1525,15,1)="4"),1,-1))</f>
        <v>0</v>
      </c>
      <c r="O1525" s="17">
        <f>IFERROR(IF(RIGHT(LEFT(K1525,15),1)="4",VLOOKUP(K1525,'[1]Budget Worksheet'!A:B,2,0),-1*VLOOKUP(K1525,'[1]Budget Worksheet'!A:B,2,0)),0)</f>
        <v>0</v>
      </c>
      <c r="P1525" s="17">
        <f>VLOOKUP($K1525,[1]Budget!$V:$AE,8,0)*IF($C1525="1 - Revenues",1,IF(AND($C1525="5 - Transfers",MID($K1525,15,1)="4"),1,-1))</f>
        <v>0</v>
      </c>
      <c r="Q1525" s="17">
        <f>VLOOKUP($K1525,[1]Budget!$V:$AE,10,0)*IF($C1525="1 - Revenues",1,IF(AND($C1525="5 - Transfers",MID(K1525,15,1)="4"),1,-1))</f>
        <v>0</v>
      </c>
      <c r="S1525" s="18" t="b">
        <f>IF(LEFT(C1525,1)="1",1,-1)*SUMIF([1]Budget!V:V,'Budget Worksheet for Pivot Tabl'!K1525,[1]Budget!AC:AC)=P1525</f>
        <v>1</v>
      </c>
    </row>
    <row r="1526" spans="1:19" x14ac:dyDescent="0.25">
      <c r="A1526" t="s">
        <v>16</v>
      </c>
      <c r="B1526" t="s">
        <v>2</v>
      </c>
      <c r="C1526" t="s">
        <v>8</v>
      </c>
      <c r="D1526" t="str">
        <f t="shared" si="23"/>
        <v>OUTFLOWS</v>
      </c>
      <c r="E1526" t="s">
        <v>116</v>
      </c>
      <c r="F1526" t="s">
        <v>117</v>
      </c>
      <c r="G1526" t="s">
        <v>2121</v>
      </c>
      <c r="H1526" t="s">
        <v>2122</v>
      </c>
      <c r="I1526" t="s">
        <v>65</v>
      </c>
      <c r="J1526" t="s">
        <v>1850</v>
      </c>
      <c r="K1526" t="s">
        <v>2126</v>
      </c>
      <c r="L1526" t="s">
        <v>601</v>
      </c>
      <c r="M1526" s="17">
        <f>VLOOKUP($K1526,[1]Budget!$V:$AE,5,0)*IF($C1526="1 - Revenues",1,IF(AND($C1526="5 - Transfers",MID(I1526,15,1)="4"),1,-1))</f>
        <v>0</v>
      </c>
      <c r="N1526" s="17">
        <f>VLOOKUP($K1526,[1]Budget!$V:$AE,6,0)*IF($C1526="1 - Revenues",1,IF(AND($C1526="5 - Transfers",MID(J1526,15,1)="4"),1,-1))</f>
        <v>0</v>
      </c>
      <c r="O1526" s="17">
        <f>IFERROR(IF(RIGHT(LEFT(K1526,15),1)="4",VLOOKUP(K1526,'[1]Budget Worksheet'!A:B,2,0),-1*VLOOKUP(K1526,'[1]Budget Worksheet'!A:B,2,0)),0)</f>
        <v>0</v>
      </c>
      <c r="P1526" s="17">
        <f>VLOOKUP($K1526,[1]Budget!$V:$AE,8,0)*IF($C1526="1 - Revenues",1,IF(AND($C1526="5 - Transfers",MID($K1526,15,1)="4"),1,-1))</f>
        <v>0</v>
      </c>
      <c r="Q1526" s="17">
        <f>VLOOKUP($K1526,[1]Budget!$V:$AE,10,0)*IF($C1526="1 - Revenues",1,IF(AND($C1526="5 - Transfers",MID(K1526,15,1)="4"),1,-1))</f>
        <v>0</v>
      </c>
      <c r="S1526" s="18" t="b">
        <f>IF(LEFT(C1526,1)="1",1,-1)*SUMIF([1]Budget!V:V,'Budget Worksheet for Pivot Tabl'!K1526,[1]Budget!AC:AC)=P1526</f>
        <v>1</v>
      </c>
    </row>
    <row r="1527" spans="1:19" x14ac:dyDescent="0.25">
      <c r="A1527" t="s">
        <v>16</v>
      </c>
      <c r="B1527" t="s">
        <v>2</v>
      </c>
      <c r="C1527" t="s">
        <v>8</v>
      </c>
      <c r="D1527" t="str">
        <f t="shared" si="23"/>
        <v>OUTFLOWS</v>
      </c>
      <c r="E1527" t="s">
        <v>116</v>
      </c>
      <c r="F1527" t="s">
        <v>117</v>
      </c>
      <c r="G1527" t="s">
        <v>2121</v>
      </c>
      <c r="H1527" t="s">
        <v>2122</v>
      </c>
      <c r="I1527" t="s">
        <v>65</v>
      </c>
      <c r="J1527" t="s">
        <v>1850</v>
      </c>
      <c r="K1527" t="s">
        <v>2127</v>
      </c>
      <c r="L1527" t="s">
        <v>470</v>
      </c>
      <c r="M1527" s="17">
        <f>VLOOKUP($K1527,[1]Budget!$V:$AE,5,0)*IF($C1527="1 - Revenues",1,IF(AND($C1527="5 - Transfers",MID(I1527,15,1)="4"),1,-1))</f>
        <v>0</v>
      </c>
      <c r="N1527" s="17">
        <f>VLOOKUP($K1527,[1]Budget!$V:$AE,6,0)*IF($C1527="1 - Revenues",1,IF(AND($C1527="5 - Transfers",MID(J1527,15,1)="4"),1,-1))</f>
        <v>0</v>
      </c>
      <c r="O1527" s="17">
        <f>IFERROR(IF(RIGHT(LEFT(K1527,15),1)="4",VLOOKUP(K1527,'[1]Budget Worksheet'!A:B,2,0),-1*VLOOKUP(K1527,'[1]Budget Worksheet'!A:B,2,0)),0)</f>
        <v>0</v>
      </c>
      <c r="P1527" s="17">
        <f>VLOOKUP($K1527,[1]Budget!$V:$AE,8,0)*IF($C1527="1 - Revenues",1,IF(AND($C1527="5 - Transfers",MID($K1527,15,1)="4"),1,-1))</f>
        <v>0</v>
      </c>
      <c r="Q1527" s="17">
        <f>VLOOKUP($K1527,[1]Budget!$V:$AE,10,0)*IF($C1527="1 - Revenues",1,IF(AND($C1527="5 - Transfers",MID(K1527,15,1)="4"),1,-1))</f>
        <v>0</v>
      </c>
      <c r="S1527" s="18" t="b">
        <f>IF(LEFT(C1527,1)="1",1,-1)*SUMIF([1]Budget!V:V,'Budget Worksheet for Pivot Tabl'!K1527,[1]Budget!AC:AC)=P1527</f>
        <v>1</v>
      </c>
    </row>
    <row r="1528" spans="1:19" x14ac:dyDescent="0.25">
      <c r="A1528" t="s">
        <v>16</v>
      </c>
      <c r="B1528" t="s">
        <v>2</v>
      </c>
      <c r="C1528" t="s">
        <v>8</v>
      </c>
      <c r="D1528" t="str">
        <f t="shared" si="23"/>
        <v>OUTFLOWS</v>
      </c>
      <c r="E1528" t="s">
        <v>116</v>
      </c>
      <c r="F1528" t="s">
        <v>117</v>
      </c>
      <c r="G1528" t="s">
        <v>2121</v>
      </c>
      <c r="H1528" t="s">
        <v>2122</v>
      </c>
      <c r="I1528" t="s">
        <v>65</v>
      </c>
      <c r="J1528" t="s">
        <v>1850</v>
      </c>
      <c r="K1528" t="s">
        <v>2128</v>
      </c>
      <c r="L1528" t="s">
        <v>606</v>
      </c>
      <c r="M1528" s="17">
        <f>VLOOKUP($K1528,[1]Budget!$V:$AE,5,0)*IF($C1528="1 - Revenues",1,IF(AND($C1528="5 - Transfers",MID(I1528,15,1)="4"),1,-1))</f>
        <v>0</v>
      </c>
      <c r="N1528" s="17">
        <f>VLOOKUP($K1528,[1]Budget!$V:$AE,6,0)*IF($C1528="1 - Revenues",1,IF(AND($C1528="5 - Transfers",MID(J1528,15,1)="4"),1,-1))</f>
        <v>0</v>
      </c>
      <c r="O1528" s="17">
        <f>IFERROR(IF(RIGHT(LEFT(K1528,15),1)="4",VLOOKUP(K1528,'[1]Budget Worksheet'!A:B,2,0),-1*VLOOKUP(K1528,'[1]Budget Worksheet'!A:B,2,0)),0)</f>
        <v>0</v>
      </c>
      <c r="P1528" s="17">
        <f>VLOOKUP($K1528,[1]Budget!$V:$AE,8,0)*IF($C1528="1 - Revenues",1,IF(AND($C1528="5 - Transfers",MID($K1528,15,1)="4"),1,-1))</f>
        <v>0</v>
      </c>
      <c r="Q1528" s="17">
        <f>VLOOKUP($K1528,[1]Budget!$V:$AE,10,0)*IF($C1528="1 - Revenues",1,IF(AND($C1528="5 - Transfers",MID(K1528,15,1)="4"),1,-1))</f>
        <v>0</v>
      </c>
      <c r="S1528" s="18" t="b">
        <f>IF(LEFT(C1528,1)="1",1,-1)*SUMIF([1]Budget!V:V,'Budget Worksheet for Pivot Tabl'!K1528,[1]Budget!AC:AC)=P1528</f>
        <v>1</v>
      </c>
    </row>
    <row r="1529" spans="1:19" x14ac:dyDescent="0.25">
      <c r="A1529" t="s">
        <v>16</v>
      </c>
      <c r="B1529" t="s">
        <v>2</v>
      </c>
      <c r="C1529" t="s">
        <v>8</v>
      </c>
      <c r="D1529" t="str">
        <f t="shared" si="23"/>
        <v>OUTFLOWS</v>
      </c>
      <c r="E1529" t="s">
        <v>116</v>
      </c>
      <c r="F1529" t="s">
        <v>117</v>
      </c>
      <c r="G1529" t="s">
        <v>2121</v>
      </c>
      <c r="H1529" t="s">
        <v>2122</v>
      </c>
      <c r="I1529" t="s">
        <v>65</v>
      </c>
      <c r="J1529" t="s">
        <v>1850</v>
      </c>
      <c r="K1529" t="s">
        <v>2129</v>
      </c>
      <c r="L1529" t="s">
        <v>608</v>
      </c>
      <c r="M1529" s="17">
        <f>VLOOKUP($K1529,[1]Budget!$V:$AE,5,0)*IF($C1529="1 - Revenues",1,IF(AND($C1529="5 - Transfers",MID(I1529,15,1)="4"),1,-1))</f>
        <v>0</v>
      </c>
      <c r="N1529" s="17">
        <f>VLOOKUP($K1529,[1]Budget!$V:$AE,6,0)*IF($C1529="1 - Revenues",1,IF(AND($C1529="5 - Transfers",MID(J1529,15,1)="4"),1,-1))</f>
        <v>0</v>
      </c>
      <c r="O1529" s="17">
        <f>IFERROR(IF(RIGHT(LEFT(K1529,15),1)="4",VLOOKUP(K1529,'[1]Budget Worksheet'!A:B,2,0),-1*VLOOKUP(K1529,'[1]Budget Worksheet'!A:B,2,0)),0)</f>
        <v>0</v>
      </c>
      <c r="P1529" s="17">
        <f>VLOOKUP($K1529,[1]Budget!$V:$AE,8,0)*IF($C1529="1 - Revenues",1,IF(AND($C1529="5 - Transfers",MID($K1529,15,1)="4"),1,-1))</f>
        <v>0</v>
      </c>
      <c r="Q1529" s="17">
        <f>VLOOKUP($K1529,[1]Budget!$V:$AE,10,0)*IF($C1529="1 - Revenues",1,IF(AND($C1529="5 - Transfers",MID(K1529,15,1)="4"),1,-1))</f>
        <v>0</v>
      </c>
      <c r="S1529" s="18" t="b">
        <f>IF(LEFT(C1529,1)="1",1,-1)*SUMIF([1]Budget!V:V,'Budget Worksheet for Pivot Tabl'!K1529,[1]Budget!AC:AC)=P1529</f>
        <v>1</v>
      </c>
    </row>
    <row r="1530" spans="1:19" x14ac:dyDescent="0.25">
      <c r="A1530" t="s">
        <v>16</v>
      </c>
      <c r="B1530" t="s">
        <v>2</v>
      </c>
      <c r="C1530" t="s">
        <v>8</v>
      </c>
      <c r="D1530" t="str">
        <f t="shared" si="23"/>
        <v>OUTFLOWS</v>
      </c>
      <c r="E1530" t="s">
        <v>116</v>
      </c>
      <c r="F1530" t="s">
        <v>117</v>
      </c>
      <c r="G1530" t="s">
        <v>2121</v>
      </c>
      <c r="H1530" t="s">
        <v>2122</v>
      </c>
      <c r="I1530" t="s">
        <v>65</v>
      </c>
      <c r="J1530" t="s">
        <v>1850</v>
      </c>
      <c r="K1530" t="s">
        <v>2130</v>
      </c>
      <c r="L1530" t="s">
        <v>610</v>
      </c>
      <c r="M1530" s="17">
        <f>VLOOKUP($K1530,[1]Budget!$V:$AE,5,0)*IF($C1530="1 - Revenues",1,IF(AND($C1530="5 - Transfers",MID(I1530,15,1)="4"),1,-1))</f>
        <v>0</v>
      </c>
      <c r="N1530" s="17">
        <f>VLOOKUP($K1530,[1]Budget!$V:$AE,6,0)*IF($C1530="1 - Revenues",1,IF(AND($C1530="5 - Transfers",MID(J1530,15,1)="4"),1,-1))</f>
        <v>0</v>
      </c>
      <c r="O1530" s="17">
        <f>IFERROR(IF(RIGHT(LEFT(K1530,15),1)="4",VLOOKUP(K1530,'[1]Budget Worksheet'!A:B,2,0),-1*VLOOKUP(K1530,'[1]Budget Worksheet'!A:B,2,0)),0)</f>
        <v>0</v>
      </c>
      <c r="P1530" s="17">
        <f>VLOOKUP($K1530,[1]Budget!$V:$AE,8,0)*IF($C1530="1 - Revenues",1,IF(AND($C1530="5 - Transfers",MID($K1530,15,1)="4"),1,-1))</f>
        <v>0</v>
      </c>
      <c r="Q1530" s="17">
        <f>VLOOKUP($K1530,[1]Budget!$V:$AE,10,0)*IF($C1530="1 - Revenues",1,IF(AND($C1530="5 - Transfers",MID(K1530,15,1)="4"),1,-1))</f>
        <v>0</v>
      </c>
      <c r="S1530" s="18" t="b">
        <f>IF(LEFT(C1530,1)="1",1,-1)*SUMIF([1]Budget!V:V,'Budget Worksheet for Pivot Tabl'!K1530,[1]Budget!AC:AC)=P1530</f>
        <v>1</v>
      </c>
    </row>
    <row r="1531" spans="1:19" x14ac:dyDescent="0.25">
      <c r="A1531" t="s">
        <v>16</v>
      </c>
      <c r="B1531" t="s">
        <v>2</v>
      </c>
      <c r="C1531" t="s">
        <v>8</v>
      </c>
      <c r="D1531" t="str">
        <f t="shared" si="23"/>
        <v>OUTFLOWS</v>
      </c>
      <c r="E1531" t="s">
        <v>116</v>
      </c>
      <c r="F1531" t="s">
        <v>117</v>
      </c>
      <c r="G1531" t="s">
        <v>2121</v>
      </c>
      <c r="H1531" t="s">
        <v>2122</v>
      </c>
      <c r="I1531" t="s">
        <v>65</v>
      </c>
      <c r="J1531" t="s">
        <v>1850</v>
      </c>
      <c r="K1531" t="s">
        <v>2131</v>
      </c>
      <c r="L1531" t="s">
        <v>612</v>
      </c>
      <c r="M1531" s="17">
        <f>VLOOKUP($K1531,[1]Budget!$V:$AE,5,0)*IF($C1531="1 - Revenues",1,IF(AND($C1531="5 - Transfers",MID(I1531,15,1)="4"),1,-1))</f>
        <v>0</v>
      </c>
      <c r="N1531" s="17">
        <f>VLOOKUP($K1531,[1]Budget!$V:$AE,6,0)*IF($C1531="1 - Revenues",1,IF(AND($C1531="5 - Transfers",MID(J1531,15,1)="4"),1,-1))</f>
        <v>0</v>
      </c>
      <c r="O1531" s="17">
        <f>IFERROR(IF(RIGHT(LEFT(K1531,15),1)="4",VLOOKUP(K1531,'[1]Budget Worksheet'!A:B,2,0),-1*VLOOKUP(K1531,'[1]Budget Worksheet'!A:B,2,0)),0)</f>
        <v>0</v>
      </c>
      <c r="P1531" s="17">
        <f>VLOOKUP($K1531,[1]Budget!$V:$AE,8,0)*IF($C1531="1 - Revenues",1,IF(AND($C1531="5 - Transfers",MID($K1531,15,1)="4"),1,-1))</f>
        <v>0</v>
      </c>
      <c r="Q1531" s="17">
        <f>VLOOKUP($K1531,[1]Budget!$V:$AE,10,0)*IF($C1531="1 - Revenues",1,IF(AND($C1531="5 - Transfers",MID(K1531,15,1)="4"),1,-1))</f>
        <v>0</v>
      </c>
      <c r="S1531" s="18" t="b">
        <f>IF(LEFT(C1531,1)="1",1,-1)*SUMIF([1]Budget!V:V,'Budget Worksheet for Pivot Tabl'!K1531,[1]Budget!AC:AC)=P1531</f>
        <v>1</v>
      </c>
    </row>
    <row r="1532" spans="1:19" x14ac:dyDescent="0.25">
      <c r="A1532" t="s">
        <v>16</v>
      </c>
      <c r="B1532" t="s">
        <v>2</v>
      </c>
      <c r="C1532" t="s">
        <v>8</v>
      </c>
      <c r="D1532" t="str">
        <f t="shared" si="23"/>
        <v>OUTFLOWS</v>
      </c>
      <c r="E1532" t="s">
        <v>116</v>
      </c>
      <c r="F1532" t="s">
        <v>117</v>
      </c>
      <c r="G1532" t="s">
        <v>2121</v>
      </c>
      <c r="H1532" t="s">
        <v>2122</v>
      </c>
      <c r="I1532" t="s">
        <v>65</v>
      </c>
      <c r="J1532" t="s">
        <v>1850</v>
      </c>
      <c r="K1532" t="s">
        <v>2132</v>
      </c>
      <c r="L1532" t="s">
        <v>614</v>
      </c>
      <c r="M1532" s="17">
        <f>VLOOKUP($K1532,[1]Budget!$V:$AE,5,0)*IF($C1532="1 - Revenues",1,IF(AND($C1532="5 - Transfers",MID(I1532,15,1)="4"),1,-1))</f>
        <v>0</v>
      </c>
      <c r="N1532" s="17">
        <f>VLOOKUP($K1532,[1]Budget!$V:$AE,6,0)*IF($C1532="1 - Revenues",1,IF(AND($C1532="5 - Transfers",MID(J1532,15,1)="4"),1,-1))</f>
        <v>0</v>
      </c>
      <c r="O1532" s="17">
        <f>IFERROR(IF(RIGHT(LEFT(K1532,15),1)="4",VLOOKUP(K1532,'[1]Budget Worksheet'!A:B,2,0),-1*VLOOKUP(K1532,'[1]Budget Worksheet'!A:B,2,0)),0)</f>
        <v>0</v>
      </c>
      <c r="P1532" s="17">
        <f>VLOOKUP($K1532,[1]Budget!$V:$AE,8,0)*IF($C1532="1 - Revenues",1,IF(AND($C1532="5 - Transfers",MID($K1532,15,1)="4"),1,-1))</f>
        <v>0</v>
      </c>
      <c r="Q1532" s="17">
        <f>VLOOKUP($K1532,[1]Budget!$V:$AE,10,0)*IF($C1532="1 - Revenues",1,IF(AND($C1532="5 - Transfers",MID(K1532,15,1)="4"),1,-1))</f>
        <v>0</v>
      </c>
      <c r="S1532" s="18" t="b">
        <f>IF(LEFT(C1532,1)="1",1,-1)*SUMIF([1]Budget!V:V,'Budget Worksheet for Pivot Tabl'!K1532,[1]Budget!AC:AC)=P1532</f>
        <v>1</v>
      </c>
    </row>
    <row r="1533" spans="1:19" x14ac:dyDescent="0.25">
      <c r="A1533" t="s">
        <v>16</v>
      </c>
      <c r="B1533" t="s">
        <v>2</v>
      </c>
      <c r="C1533" t="s">
        <v>8</v>
      </c>
      <c r="D1533" t="str">
        <f t="shared" si="23"/>
        <v>OUTFLOWS</v>
      </c>
      <c r="E1533" t="s">
        <v>116</v>
      </c>
      <c r="F1533" t="s">
        <v>117</v>
      </c>
      <c r="G1533" t="s">
        <v>2121</v>
      </c>
      <c r="H1533" t="s">
        <v>2122</v>
      </c>
      <c r="I1533" t="s">
        <v>65</v>
      </c>
      <c r="J1533" t="s">
        <v>1850</v>
      </c>
      <c r="K1533" t="s">
        <v>2133</v>
      </c>
      <c r="L1533" t="s">
        <v>616</v>
      </c>
      <c r="M1533" s="17">
        <f>VLOOKUP($K1533,[1]Budget!$V:$AE,5,0)*IF($C1533="1 - Revenues",1,IF(AND($C1533="5 - Transfers",MID(I1533,15,1)="4"),1,-1))</f>
        <v>0</v>
      </c>
      <c r="N1533" s="17">
        <f>VLOOKUP($K1533,[1]Budget!$V:$AE,6,0)*IF($C1533="1 - Revenues",1,IF(AND($C1533="5 - Transfers",MID(J1533,15,1)="4"),1,-1))</f>
        <v>0</v>
      </c>
      <c r="O1533" s="17">
        <f>IFERROR(IF(RIGHT(LEFT(K1533,15),1)="4",VLOOKUP(K1533,'[1]Budget Worksheet'!A:B,2,0),-1*VLOOKUP(K1533,'[1]Budget Worksheet'!A:B,2,0)),0)</f>
        <v>0</v>
      </c>
      <c r="P1533" s="17">
        <f>VLOOKUP($K1533,[1]Budget!$V:$AE,8,0)*IF($C1533="1 - Revenues",1,IF(AND($C1533="5 - Transfers",MID($K1533,15,1)="4"),1,-1))</f>
        <v>0</v>
      </c>
      <c r="Q1533" s="17">
        <f>VLOOKUP($K1533,[1]Budget!$V:$AE,10,0)*IF($C1533="1 - Revenues",1,IF(AND($C1533="5 - Transfers",MID(K1533,15,1)="4"),1,-1))</f>
        <v>0</v>
      </c>
      <c r="S1533" s="18" t="b">
        <f>IF(LEFT(C1533,1)="1",1,-1)*SUMIF([1]Budget!V:V,'Budget Worksheet for Pivot Tabl'!K1533,[1]Budget!AC:AC)=P1533</f>
        <v>1</v>
      </c>
    </row>
    <row r="1534" spans="1:19" x14ac:dyDescent="0.25">
      <c r="A1534" t="s">
        <v>16</v>
      </c>
      <c r="B1534" t="s">
        <v>2</v>
      </c>
      <c r="C1534" t="s">
        <v>8</v>
      </c>
      <c r="D1534" t="str">
        <f t="shared" si="23"/>
        <v>OUTFLOWS</v>
      </c>
      <c r="E1534" t="s">
        <v>116</v>
      </c>
      <c r="F1534" t="s">
        <v>117</v>
      </c>
      <c r="G1534" t="s">
        <v>2121</v>
      </c>
      <c r="H1534" t="s">
        <v>2122</v>
      </c>
      <c r="I1534" t="s">
        <v>65</v>
      </c>
      <c r="J1534" t="s">
        <v>1850</v>
      </c>
      <c r="K1534" t="s">
        <v>2134</v>
      </c>
      <c r="L1534" t="s">
        <v>618</v>
      </c>
      <c r="M1534" s="17">
        <f>VLOOKUP($K1534,[1]Budget!$V:$AE,5,0)*IF($C1534="1 - Revenues",1,IF(AND($C1534="5 - Transfers",MID(I1534,15,1)="4"),1,-1))</f>
        <v>0</v>
      </c>
      <c r="N1534" s="17">
        <f>VLOOKUP($K1534,[1]Budget!$V:$AE,6,0)*IF($C1534="1 - Revenues",1,IF(AND($C1534="5 - Transfers",MID(J1534,15,1)="4"),1,-1))</f>
        <v>0</v>
      </c>
      <c r="O1534" s="17">
        <f>IFERROR(IF(RIGHT(LEFT(K1534,15),1)="4",VLOOKUP(K1534,'[1]Budget Worksheet'!A:B,2,0),-1*VLOOKUP(K1534,'[1]Budget Worksheet'!A:B,2,0)),0)</f>
        <v>0</v>
      </c>
      <c r="P1534" s="17">
        <f>VLOOKUP($K1534,[1]Budget!$V:$AE,8,0)*IF($C1534="1 - Revenues",1,IF(AND($C1534="5 - Transfers",MID($K1534,15,1)="4"),1,-1))</f>
        <v>0</v>
      </c>
      <c r="Q1534" s="17">
        <f>VLOOKUP($K1534,[1]Budget!$V:$AE,10,0)*IF($C1534="1 - Revenues",1,IF(AND($C1534="5 - Transfers",MID(K1534,15,1)="4"),1,-1))</f>
        <v>0</v>
      </c>
      <c r="S1534" s="18" t="b">
        <f>IF(LEFT(C1534,1)="1",1,-1)*SUMIF([1]Budget!V:V,'Budget Worksheet for Pivot Tabl'!K1534,[1]Budget!AC:AC)=P1534</f>
        <v>1</v>
      </c>
    </row>
    <row r="1535" spans="1:19" x14ac:dyDescent="0.25">
      <c r="A1535" t="s">
        <v>16</v>
      </c>
      <c r="B1535" t="s">
        <v>2</v>
      </c>
      <c r="C1535" t="s">
        <v>8</v>
      </c>
      <c r="D1535" t="str">
        <f t="shared" si="23"/>
        <v>OUTFLOWS</v>
      </c>
      <c r="E1535" t="s">
        <v>116</v>
      </c>
      <c r="F1535" t="s">
        <v>117</v>
      </c>
      <c r="G1535" t="s">
        <v>2121</v>
      </c>
      <c r="H1535" t="s">
        <v>2122</v>
      </c>
      <c r="I1535" t="s">
        <v>65</v>
      </c>
      <c r="J1535" t="s">
        <v>1850</v>
      </c>
      <c r="K1535" t="s">
        <v>2135</v>
      </c>
      <c r="L1535" t="s">
        <v>620</v>
      </c>
      <c r="M1535" s="17">
        <f>VLOOKUP($K1535,[1]Budget!$V:$AE,5,0)*IF($C1535="1 - Revenues",1,IF(AND($C1535="5 - Transfers",MID(I1535,15,1)="4"),1,-1))</f>
        <v>0</v>
      </c>
      <c r="N1535" s="17">
        <f>VLOOKUP($K1535,[1]Budget!$V:$AE,6,0)*IF($C1535="1 - Revenues",1,IF(AND($C1535="5 - Transfers",MID(J1535,15,1)="4"),1,-1))</f>
        <v>0</v>
      </c>
      <c r="O1535" s="17">
        <f>IFERROR(IF(RIGHT(LEFT(K1535,15),1)="4",VLOOKUP(K1535,'[1]Budget Worksheet'!A:B,2,0),-1*VLOOKUP(K1535,'[1]Budget Worksheet'!A:B,2,0)),0)</f>
        <v>0</v>
      </c>
      <c r="P1535" s="17">
        <f>VLOOKUP($K1535,[1]Budget!$V:$AE,8,0)*IF($C1535="1 - Revenues",1,IF(AND($C1535="5 - Transfers",MID($K1535,15,1)="4"),1,-1))</f>
        <v>0</v>
      </c>
      <c r="Q1535" s="17">
        <f>VLOOKUP($K1535,[1]Budget!$V:$AE,10,0)*IF($C1535="1 - Revenues",1,IF(AND($C1535="5 - Transfers",MID(K1535,15,1)="4"),1,-1))</f>
        <v>0</v>
      </c>
      <c r="S1535" s="18" t="b">
        <f>IF(LEFT(C1535,1)="1",1,-1)*SUMIF([1]Budget!V:V,'Budget Worksheet for Pivot Tabl'!K1535,[1]Budget!AC:AC)=P1535</f>
        <v>1</v>
      </c>
    </row>
    <row r="1536" spans="1:19" x14ac:dyDescent="0.25">
      <c r="A1536" t="s">
        <v>16</v>
      </c>
      <c r="B1536" t="s">
        <v>2</v>
      </c>
      <c r="C1536" t="s">
        <v>8</v>
      </c>
      <c r="D1536" t="str">
        <f t="shared" si="23"/>
        <v>OUTFLOWS</v>
      </c>
      <c r="E1536" t="s">
        <v>116</v>
      </c>
      <c r="F1536" t="s">
        <v>117</v>
      </c>
      <c r="G1536" t="s">
        <v>2121</v>
      </c>
      <c r="H1536" t="s">
        <v>2122</v>
      </c>
      <c r="I1536" t="s">
        <v>65</v>
      </c>
      <c r="J1536" t="s">
        <v>1850</v>
      </c>
      <c r="K1536" t="s">
        <v>2136</v>
      </c>
      <c r="L1536" t="s">
        <v>622</v>
      </c>
      <c r="M1536" s="17">
        <f>VLOOKUP($K1536,[1]Budget!$V:$AE,5,0)*IF($C1536="1 - Revenues",1,IF(AND($C1536="5 - Transfers",MID(I1536,15,1)="4"),1,-1))</f>
        <v>0</v>
      </c>
      <c r="N1536" s="17">
        <f>VLOOKUP($K1536,[1]Budget!$V:$AE,6,0)*IF($C1536="1 - Revenues",1,IF(AND($C1536="5 - Transfers",MID(J1536,15,1)="4"),1,-1))</f>
        <v>-5000</v>
      </c>
      <c r="O1536" s="17">
        <f>IFERROR(IF(RIGHT(LEFT(K1536,15),1)="4",VLOOKUP(K1536,'[1]Budget Worksheet'!A:B,2,0),-1*VLOOKUP(K1536,'[1]Budget Worksheet'!A:B,2,0)),0)</f>
        <v>0</v>
      </c>
      <c r="P1536" s="17">
        <f>VLOOKUP($K1536,[1]Budget!$V:$AE,8,0)*IF($C1536="1 - Revenues",1,IF(AND($C1536="5 - Transfers",MID($K1536,15,1)="4"),1,-1))</f>
        <v>0</v>
      </c>
      <c r="Q1536" s="17">
        <f>VLOOKUP($K1536,[1]Budget!$V:$AE,10,0)*IF($C1536="1 - Revenues",1,IF(AND($C1536="5 - Transfers",MID(K1536,15,1)="4"),1,-1))</f>
        <v>0</v>
      </c>
      <c r="S1536" s="18" t="b">
        <f>IF(LEFT(C1536,1)="1",1,-1)*SUMIF([1]Budget!V:V,'Budget Worksheet for Pivot Tabl'!K1536,[1]Budget!AC:AC)=P1536</f>
        <v>1</v>
      </c>
    </row>
    <row r="1537" spans="1:19" x14ac:dyDescent="0.25">
      <c r="A1537" t="s">
        <v>16</v>
      </c>
      <c r="B1537" t="s">
        <v>2</v>
      </c>
      <c r="C1537" t="s">
        <v>8</v>
      </c>
      <c r="D1537" t="str">
        <f t="shared" si="23"/>
        <v>OUTFLOWS</v>
      </c>
      <c r="E1537" t="s">
        <v>116</v>
      </c>
      <c r="F1537" t="s">
        <v>117</v>
      </c>
      <c r="G1537" t="s">
        <v>2121</v>
      </c>
      <c r="H1537" t="s">
        <v>2122</v>
      </c>
      <c r="I1537" t="s">
        <v>65</v>
      </c>
      <c r="J1537" t="s">
        <v>1850</v>
      </c>
      <c r="K1537" t="s">
        <v>2137</v>
      </c>
      <c r="L1537" t="s">
        <v>1020</v>
      </c>
      <c r="M1537" s="17">
        <f>VLOOKUP($K1537,[1]Budget!$V:$AE,5,0)*IF($C1537="1 - Revenues",1,IF(AND($C1537="5 - Transfers",MID(I1537,15,1)="4"),1,-1))</f>
        <v>0</v>
      </c>
      <c r="N1537" s="17">
        <f>VLOOKUP($K1537,[1]Budget!$V:$AE,6,0)*IF($C1537="1 - Revenues",1,IF(AND($C1537="5 - Transfers",MID(J1537,15,1)="4"),1,-1))</f>
        <v>0</v>
      </c>
      <c r="O1537" s="17">
        <f>IFERROR(IF(RIGHT(LEFT(K1537,15),1)="4",VLOOKUP(K1537,'[1]Budget Worksheet'!A:B,2,0),-1*VLOOKUP(K1537,'[1]Budget Worksheet'!A:B,2,0)),0)</f>
        <v>0</v>
      </c>
      <c r="P1537" s="17">
        <f>VLOOKUP($K1537,[1]Budget!$V:$AE,8,0)*IF($C1537="1 - Revenues",1,IF(AND($C1537="5 - Transfers",MID($K1537,15,1)="4"),1,-1))</f>
        <v>0</v>
      </c>
      <c r="Q1537" s="17">
        <f>VLOOKUP($K1537,[1]Budget!$V:$AE,10,0)*IF($C1537="1 - Revenues",1,IF(AND($C1537="5 - Transfers",MID(K1537,15,1)="4"),1,-1))</f>
        <v>0</v>
      </c>
      <c r="S1537" s="18" t="b">
        <f>IF(LEFT(C1537,1)="1",1,-1)*SUMIF([1]Budget!V:V,'Budget Worksheet for Pivot Tabl'!K1537,[1]Budget!AC:AC)=P1537</f>
        <v>1</v>
      </c>
    </row>
    <row r="1538" spans="1:19" x14ac:dyDescent="0.25">
      <c r="A1538" t="s">
        <v>16</v>
      </c>
      <c r="B1538" t="s">
        <v>2</v>
      </c>
      <c r="C1538" t="s">
        <v>8</v>
      </c>
      <c r="D1538" t="str">
        <f t="shared" si="23"/>
        <v>OUTFLOWS</v>
      </c>
      <c r="E1538" t="s">
        <v>116</v>
      </c>
      <c r="F1538" t="s">
        <v>117</v>
      </c>
      <c r="G1538" t="s">
        <v>2121</v>
      </c>
      <c r="H1538" t="s">
        <v>2122</v>
      </c>
      <c r="I1538" t="s">
        <v>65</v>
      </c>
      <c r="J1538" t="s">
        <v>1850</v>
      </c>
      <c r="K1538" t="s">
        <v>2138</v>
      </c>
      <c r="L1538" t="s">
        <v>472</v>
      </c>
      <c r="M1538" s="17">
        <f>VLOOKUP($K1538,[1]Budget!$V:$AE,5,0)*IF($C1538="1 - Revenues",1,IF(AND($C1538="5 - Transfers",MID(I1538,15,1)="4"),1,-1))</f>
        <v>0</v>
      </c>
      <c r="N1538" s="17">
        <f>VLOOKUP($K1538,[1]Budget!$V:$AE,6,0)*IF($C1538="1 - Revenues",1,IF(AND($C1538="5 - Transfers",MID(J1538,15,1)="4"),1,-1))</f>
        <v>0</v>
      </c>
      <c r="O1538" s="17">
        <f>IFERROR(IF(RIGHT(LEFT(K1538,15),1)="4",VLOOKUP(K1538,'[1]Budget Worksheet'!A:B,2,0),-1*VLOOKUP(K1538,'[1]Budget Worksheet'!A:B,2,0)),0)</f>
        <v>0</v>
      </c>
      <c r="P1538" s="17">
        <f>VLOOKUP($K1538,[1]Budget!$V:$AE,8,0)*IF($C1538="1 - Revenues",1,IF(AND($C1538="5 - Transfers",MID($K1538,15,1)="4"),1,-1))</f>
        <v>0</v>
      </c>
      <c r="Q1538" s="17">
        <f>VLOOKUP($K1538,[1]Budget!$V:$AE,10,0)*IF($C1538="1 - Revenues",1,IF(AND($C1538="5 - Transfers",MID(K1538,15,1)="4"),1,-1))</f>
        <v>0</v>
      </c>
      <c r="S1538" s="18" t="b">
        <f>IF(LEFT(C1538,1)="1",1,-1)*SUMIF([1]Budget!V:V,'Budget Worksheet for Pivot Tabl'!K1538,[1]Budget!AC:AC)=P1538</f>
        <v>1</v>
      </c>
    </row>
    <row r="1539" spans="1:19" x14ac:dyDescent="0.25">
      <c r="A1539" t="s">
        <v>16</v>
      </c>
      <c r="B1539" t="s">
        <v>2</v>
      </c>
      <c r="C1539" t="s">
        <v>9</v>
      </c>
      <c r="D1539" t="str">
        <f t="shared" ref="D1539:D1602" si="24">IF(C1539="1 - Revenues","INFLOWS","OUTFLOWS")</f>
        <v>OUTFLOWS</v>
      </c>
      <c r="E1539" t="s">
        <v>116</v>
      </c>
      <c r="F1539" t="s">
        <v>117</v>
      </c>
      <c r="G1539" t="s">
        <v>2121</v>
      </c>
      <c r="H1539" t="s">
        <v>2122</v>
      </c>
      <c r="I1539" t="s">
        <v>65</v>
      </c>
      <c r="J1539" t="s">
        <v>1850</v>
      </c>
      <c r="K1539" t="s">
        <v>2139</v>
      </c>
      <c r="L1539" t="s">
        <v>476</v>
      </c>
      <c r="M1539" s="17">
        <f>VLOOKUP($K1539,[1]Budget!$V:$AE,5,0)*IF($C1539="1 - Revenues",1,IF(AND($C1539="5 - Transfers",MID(I1539,15,1)="4"),1,-1))</f>
        <v>-51000</v>
      </c>
      <c r="N1539" s="17">
        <f>VLOOKUP($K1539,[1]Budget!$V:$AE,6,0)*IF($C1539="1 - Revenues",1,IF(AND($C1539="5 - Transfers",MID(J1539,15,1)="4"),1,-1))</f>
        <v>-24000</v>
      </c>
      <c r="O1539" s="17">
        <f>IFERROR(IF(RIGHT(LEFT(K1539,15),1)="4",VLOOKUP(K1539,'[1]Budget Worksheet'!A:B,2,0),-1*VLOOKUP(K1539,'[1]Budget Worksheet'!A:B,2,0)),0)</f>
        <v>-100000</v>
      </c>
      <c r="P1539" s="17">
        <f>VLOOKUP($K1539,[1]Budget!$V:$AE,8,0)*IF($C1539="1 - Revenues",1,IF(AND($C1539="5 - Transfers",MID($K1539,15,1)="4"),1,-1))</f>
        <v>-100000</v>
      </c>
      <c r="Q1539" s="17">
        <f>VLOOKUP($K1539,[1]Budget!$V:$AE,10,0)*IF($C1539="1 - Revenues",1,IF(AND($C1539="5 - Transfers",MID(K1539,15,1)="4"),1,-1))</f>
        <v>0</v>
      </c>
      <c r="S1539" s="18" t="b">
        <f>IF(LEFT(C1539,1)="1",1,-1)*SUMIF([1]Budget!V:V,'Budget Worksheet for Pivot Tabl'!K1539,[1]Budget!AC:AC)=P1539</f>
        <v>1</v>
      </c>
    </row>
    <row r="1540" spans="1:19" x14ac:dyDescent="0.25">
      <c r="A1540" t="s">
        <v>16</v>
      </c>
      <c r="B1540" t="s">
        <v>2</v>
      </c>
      <c r="C1540" t="s">
        <v>9</v>
      </c>
      <c r="D1540" t="str">
        <f t="shared" si="24"/>
        <v>OUTFLOWS</v>
      </c>
      <c r="E1540" t="s">
        <v>116</v>
      </c>
      <c r="F1540" t="s">
        <v>117</v>
      </c>
      <c r="G1540" t="s">
        <v>2121</v>
      </c>
      <c r="H1540" t="s">
        <v>2122</v>
      </c>
      <c r="I1540" t="s">
        <v>65</v>
      </c>
      <c r="J1540" t="s">
        <v>1850</v>
      </c>
      <c r="K1540" t="s">
        <v>2140</v>
      </c>
      <c r="L1540" t="s">
        <v>482</v>
      </c>
      <c r="M1540" s="17">
        <f>VLOOKUP($K1540,[1]Budget!$V:$AE,5,0)*IF($C1540="1 - Revenues",1,IF(AND($C1540="5 - Transfers",MID(I1540,15,1)="4"),1,-1))</f>
        <v>-8000</v>
      </c>
      <c r="N1540" s="17">
        <f>VLOOKUP($K1540,[1]Budget!$V:$AE,6,0)*IF($C1540="1 - Revenues",1,IF(AND($C1540="5 - Transfers",MID(J1540,15,1)="4"),1,-1))</f>
        <v>-20000</v>
      </c>
      <c r="O1540" s="17">
        <f>IFERROR(IF(RIGHT(LEFT(K1540,15),1)="4",VLOOKUP(K1540,'[1]Budget Worksheet'!A:B,2,0),-1*VLOOKUP(K1540,'[1]Budget Worksheet'!A:B,2,0)),0)</f>
        <v>-9000</v>
      </c>
      <c r="P1540" s="17">
        <f>VLOOKUP($K1540,[1]Budget!$V:$AE,8,0)*IF($C1540="1 - Revenues",1,IF(AND($C1540="5 - Transfers",MID($K1540,15,1)="4"),1,-1))</f>
        <v>-9000</v>
      </c>
      <c r="Q1540" s="17">
        <f>VLOOKUP($K1540,[1]Budget!$V:$AE,10,0)*IF($C1540="1 - Revenues",1,IF(AND($C1540="5 - Transfers",MID(K1540,15,1)="4"),1,-1))</f>
        <v>0</v>
      </c>
      <c r="S1540" s="18" t="b">
        <f>IF(LEFT(C1540,1)="1",1,-1)*SUMIF([1]Budget!V:V,'Budget Worksheet for Pivot Tabl'!K1540,[1]Budget!AC:AC)=P1540</f>
        <v>1</v>
      </c>
    </row>
    <row r="1541" spans="1:19" x14ac:dyDescent="0.25">
      <c r="A1541" t="s">
        <v>16</v>
      </c>
      <c r="B1541" t="s">
        <v>2</v>
      </c>
      <c r="C1541" t="s">
        <v>9</v>
      </c>
      <c r="D1541" t="str">
        <f t="shared" si="24"/>
        <v>OUTFLOWS</v>
      </c>
      <c r="E1541" t="s">
        <v>116</v>
      </c>
      <c r="F1541" t="s">
        <v>117</v>
      </c>
      <c r="G1541" t="s">
        <v>2121</v>
      </c>
      <c r="H1541" t="s">
        <v>2122</v>
      </c>
      <c r="I1541" t="s">
        <v>65</v>
      </c>
      <c r="J1541" t="s">
        <v>1850</v>
      </c>
      <c r="K1541" t="s">
        <v>2141</v>
      </c>
      <c r="L1541" t="s">
        <v>633</v>
      </c>
      <c r="M1541" s="17">
        <f>VLOOKUP($K1541,[1]Budget!$V:$AE,5,0)*IF($C1541="1 - Revenues",1,IF(AND($C1541="5 - Transfers",MID(I1541,15,1)="4"),1,-1))</f>
        <v>-2000</v>
      </c>
      <c r="N1541" s="17">
        <f>VLOOKUP($K1541,[1]Budget!$V:$AE,6,0)*IF($C1541="1 - Revenues",1,IF(AND($C1541="5 - Transfers",MID(J1541,15,1)="4"),1,-1))</f>
        <v>-1000</v>
      </c>
      <c r="O1541" s="17">
        <f>IFERROR(IF(RIGHT(LEFT(K1541,15),1)="4",VLOOKUP(K1541,'[1]Budget Worksheet'!A:B,2,0),-1*VLOOKUP(K1541,'[1]Budget Worksheet'!A:B,2,0)),0)</f>
        <v>-2400</v>
      </c>
      <c r="P1541" s="17">
        <f>VLOOKUP($K1541,[1]Budget!$V:$AE,8,0)*IF($C1541="1 - Revenues",1,IF(AND($C1541="5 - Transfers",MID($K1541,15,1)="4"),1,-1))</f>
        <v>-2400</v>
      </c>
      <c r="Q1541" s="17">
        <f>VLOOKUP($K1541,[1]Budget!$V:$AE,10,0)*IF($C1541="1 - Revenues",1,IF(AND($C1541="5 - Transfers",MID(K1541,15,1)="4"),1,-1))</f>
        <v>0</v>
      </c>
      <c r="S1541" s="18" t="b">
        <f>IF(LEFT(C1541,1)="1",1,-1)*SUMIF([1]Budget!V:V,'Budget Worksheet for Pivot Tabl'!K1541,[1]Budget!AC:AC)=P1541</f>
        <v>1</v>
      </c>
    </row>
    <row r="1542" spans="1:19" x14ac:dyDescent="0.25">
      <c r="A1542" t="s">
        <v>16</v>
      </c>
      <c r="B1542" t="s">
        <v>2</v>
      </c>
      <c r="C1542" t="s">
        <v>9</v>
      </c>
      <c r="D1542" t="str">
        <f t="shared" si="24"/>
        <v>OUTFLOWS</v>
      </c>
      <c r="E1542" t="s">
        <v>116</v>
      </c>
      <c r="F1542" t="s">
        <v>117</v>
      </c>
      <c r="G1542" t="s">
        <v>2121</v>
      </c>
      <c r="H1542" t="s">
        <v>2122</v>
      </c>
      <c r="I1542" t="s">
        <v>65</v>
      </c>
      <c r="J1542" t="s">
        <v>1850</v>
      </c>
      <c r="K1542" t="s">
        <v>2142</v>
      </c>
      <c r="L1542" t="s">
        <v>484</v>
      </c>
      <c r="M1542" s="17">
        <f>VLOOKUP($K1542,[1]Budget!$V:$AE,5,0)*IF($C1542="1 - Revenues",1,IF(AND($C1542="5 - Transfers",MID(I1542,15,1)="4"),1,-1))</f>
        <v>0</v>
      </c>
      <c r="N1542" s="17">
        <f>VLOOKUP($K1542,[1]Budget!$V:$AE,6,0)*IF($C1542="1 - Revenues",1,IF(AND($C1542="5 - Transfers",MID(J1542,15,1)="4"),1,-1))</f>
        <v>0</v>
      </c>
      <c r="O1542" s="17">
        <f>IFERROR(IF(RIGHT(LEFT(K1542,15),1)="4",VLOOKUP(K1542,'[1]Budget Worksheet'!A:B,2,0),-1*VLOOKUP(K1542,'[1]Budget Worksheet'!A:B,2,0)),0)</f>
        <v>-200</v>
      </c>
      <c r="P1542" s="17">
        <f>VLOOKUP($K1542,[1]Budget!$V:$AE,8,0)*IF($C1542="1 - Revenues",1,IF(AND($C1542="5 - Transfers",MID($K1542,15,1)="4"),1,-1))</f>
        <v>-200</v>
      </c>
      <c r="Q1542" s="17">
        <f>VLOOKUP($K1542,[1]Budget!$V:$AE,10,0)*IF($C1542="1 - Revenues",1,IF(AND($C1542="5 - Transfers",MID(K1542,15,1)="4"),1,-1))</f>
        <v>0</v>
      </c>
      <c r="S1542" s="18" t="b">
        <f>IF(LEFT(C1542,1)="1",1,-1)*SUMIF([1]Budget!V:V,'Budget Worksheet for Pivot Tabl'!K1542,[1]Budget!AC:AC)=P1542</f>
        <v>1</v>
      </c>
    </row>
    <row r="1543" spans="1:19" x14ac:dyDescent="0.25">
      <c r="A1543" t="s">
        <v>16</v>
      </c>
      <c r="B1543" t="s">
        <v>2</v>
      </c>
      <c r="C1543" t="s">
        <v>9</v>
      </c>
      <c r="D1543" t="str">
        <f t="shared" si="24"/>
        <v>OUTFLOWS</v>
      </c>
      <c r="E1543" t="s">
        <v>116</v>
      </c>
      <c r="F1543" t="s">
        <v>117</v>
      </c>
      <c r="G1543" t="s">
        <v>2121</v>
      </c>
      <c r="H1543" t="s">
        <v>2122</v>
      </c>
      <c r="I1543" t="s">
        <v>65</v>
      </c>
      <c r="J1543" t="s">
        <v>1850</v>
      </c>
      <c r="K1543" t="s">
        <v>2143</v>
      </c>
      <c r="L1543" t="s">
        <v>640</v>
      </c>
      <c r="M1543" s="17">
        <f>VLOOKUP($K1543,[1]Budget!$V:$AE,5,0)*IF($C1543="1 - Revenues",1,IF(AND($C1543="5 - Transfers",MID(I1543,15,1)="4"),1,-1))</f>
        <v>-4000</v>
      </c>
      <c r="N1543" s="17">
        <f>VLOOKUP($K1543,[1]Budget!$V:$AE,6,0)*IF($C1543="1 - Revenues",1,IF(AND($C1543="5 - Transfers",MID(J1543,15,1)="4"),1,-1))</f>
        <v>-1000</v>
      </c>
      <c r="O1543" s="17">
        <f>IFERROR(IF(RIGHT(LEFT(K1543,15),1)="4",VLOOKUP(K1543,'[1]Budget Worksheet'!A:B,2,0),-1*VLOOKUP(K1543,'[1]Budget Worksheet'!A:B,2,0)),0)</f>
        <v>-1200</v>
      </c>
      <c r="P1543" s="17">
        <f>VLOOKUP($K1543,[1]Budget!$V:$AE,8,0)*IF($C1543="1 - Revenues",1,IF(AND($C1543="5 - Transfers",MID($K1543,15,1)="4"),1,-1))</f>
        <v>-1200</v>
      </c>
      <c r="Q1543" s="17">
        <f>VLOOKUP($K1543,[1]Budget!$V:$AE,10,0)*IF($C1543="1 - Revenues",1,IF(AND($C1543="5 - Transfers",MID(K1543,15,1)="4"),1,-1))</f>
        <v>0</v>
      </c>
      <c r="S1543" s="18" t="b">
        <f>IF(LEFT(C1543,1)="1",1,-1)*SUMIF([1]Budget!V:V,'Budget Worksheet for Pivot Tabl'!K1543,[1]Budget!AC:AC)=P1543</f>
        <v>1</v>
      </c>
    </row>
    <row r="1544" spans="1:19" x14ac:dyDescent="0.25">
      <c r="A1544" t="s">
        <v>16</v>
      </c>
      <c r="B1544" t="s">
        <v>2</v>
      </c>
      <c r="C1544" t="s">
        <v>9</v>
      </c>
      <c r="D1544" t="str">
        <f t="shared" si="24"/>
        <v>OUTFLOWS</v>
      </c>
      <c r="E1544" t="s">
        <v>116</v>
      </c>
      <c r="F1544" t="s">
        <v>117</v>
      </c>
      <c r="G1544" t="s">
        <v>2121</v>
      </c>
      <c r="H1544" t="s">
        <v>2122</v>
      </c>
      <c r="I1544" t="s">
        <v>65</v>
      </c>
      <c r="J1544" t="s">
        <v>1850</v>
      </c>
      <c r="K1544" t="s">
        <v>2144</v>
      </c>
      <c r="L1544" t="s">
        <v>1971</v>
      </c>
      <c r="M1544" s="17">
        <f>VLOOKUP($K1544,[1]Budget!$V:$AE,5,0)*IF($C1544="1 - Revenues",1,IF(AND($C1544="5 - Transfers",MID(I1544,15,1)="4"),1,-1))</f>
        <v>-1000</v>
      </c>
      <c r="N1544" s="17">
        <f>VLOOKUP($K1544,[1]Budget!$V:$AE,6,0)*IF($C1544="1 - Revenues",1,IF(AND($C1544="5 - Transfers",MID(J1544,15,1)="4"),1,-1))</f>
        <v>-1000</v>
      </c>
      <c r="O1544" s="17">
        <f>IFERROR(IF(RIGHT(LEFT(K1544,15),1)="4",VLOOKUP(K1544,'[1]Budget Worksheet'!A:B,2,0),-1*VLOOKUP(K1544,'[1]Budget Worksheet'!A:B,2,0)),0)</f>
        <v>-1800</v>
      </c>
      <c r="P1544" s="17">
        <f>VLOOKUP($K1544,[1]Budget!$V:$AE,8,0)*IF($C1544="1 - Revenues",1,IF(AND($C1544="5 - Transfers",MID($K1544,15,1)="4"),1,-1))</f>
        <v>-1800</v>
      </c>
      <c r="Q1544" s="17">
        <f>VLOOKUP($K1544,[1]Budget!$V:$AE,10,0)*IF($C1544="1 - Revenues",1,IF(AND($C1544="5 - Transfers",MID(K1544,15,1)="4"),1,-1))</f>
        <v>0</v>
      </c>
      <c r="S1544" s="18" t="b">
        <f>IF(LEFT(C1544,1)="1",1,-1)*SUMIF([1]Budget!V:V,'Budget Worksheet for Pivot Tabl'!K1544,[1]Budget!AC:AC)=P1544</f>
        <v>1</v>
      </c>
    </row>
    <row r="1545" spans="1:19" x14ac:dyDescent="0.25">
      <c r="A1545" t="s">
        <v>16</v>
      </c>
      <c r="B1545" t="s">
        <v>2</v>
      </c>
      <c r="C1545" t="s">
        <v>9</v>
      </c>
      <c r="D1545" t="str">
        <f t="shared" si="24"/>
        <v>OUTFLOWS</v>
      </c>
      <c r="E1545" t="s">
        <v>116</v>
      </c>
      <c r="F1545" t="s">
        <v>117</v>
      </c>
      <c r="G1545" t="s">
        <v>2121</v>
      </c>
      <c r="H1545" t="s">
        <v>2122</v>
      </c>
      <c r="I1545" t="s">
        <v>65</v>
      </c>
      <c r="J1545" t="s">
        <v>1850</v>
      </c>
      <c r="K1545" t="s">
        <v>2145</v>
      </c>
      <c r="L1545" t="s">
        <v>490</v>
      </c>
      <c r="M1545" s="17">
        <f>VLOOKUP($K1545,[1]Budget!$V:$AE,5,0)*IF($C1545="1 - Revenues",1,IF(AND($C1545="5 - Transfers",MID(I1545,15,1)="4"),1,-1))</f>
        <v>-1000</v>
      </c>
      <c r="N1545" s="17">
        <f>VLOOKUP($K1545,[1]Budget!$V:$AE,6,0)*IF($C1545="1 - Revenues",1,IF(AND($C1545="5 - Transfers",MID(J1545,15,1)="4"),1,-1))</f>
        <v>0</v>
      </c>
      <c r="O1545" s="17">
        <f>IFERROR(IF(RIGHT(LEFT(K1545,15),1)="4",VLOOKUP(K1545,'[1]Budget Worksheet'!A:B,2,0),-1*VLOOKUP(K1545,'[1]Budget Worksheet'!A:B,2,0)),0)</f>
        <v>-1150</v>
      </c>
      <c r="P1545" s="17">
        <f>VLOOKUP($K1545,[1]Budget!$V:$AE,8,0)*IF($C1545="1 - Revenues",1,IF(AND($C1545="5 - Transfers",MID($K1545,15,1)="4"),1,-1))</f>
        <v>-1150</v>
      </c>
      <c r="Q1545" s="17">
        <f>VLOOKUP($K1545,[1]Budget!$V:$AE,10,0)*IF($C1545="1 - Revenues",1,IF(AND($C1545="5 - Transfers",MID(K1545,15,1)="4"),1,-1))</f>
        <v>0</v>
      </c>
      <c r="S1545" s="18" t="b">
        <f>IF(LEFT(C1545,1)="1",1,-1)*SUMIF([1]Budget!V:V,'Budget Worksheet for Pivot Tabl'!K1545,[1]Budget!AC:AC)=P1545</f>
        <v>1</v>
      </c>
    </row>
    <row r="1546" spans="1:19" x14ac:dyDescent="0.25">
      <c r="A1546" t="s">
        <v>16</v>
      </c>
      <c r="B1546" t="s">
        <v>2</v>
      </c>
      <c r="C1546" t="s">
        <v>9</v>
      </c>
      <c r="D1546" t="str">
        <f t="shared" si="24"/>
        <v>OUTFLOWS</v>
      </c>
      <c r="E1546" t="s">
        <v>116</v>
      </c>
      <c r="F1546" t="s">
        <v>117</v>
      </c>
      <c r="G1546" t="s">
        <v>2121</v>
      </c>
      <c r="H1546" t="s">
        <v>2122</v>
      </c>
      <c r="I1546" t="s">
        <v>65</v>
      </c>
      <c r="J1546" t="s">
        <v>1850</v>
      </c>
      <c r="K1546" t="s">
        <v>2146</v>
      </c>
      <c r="L1546" t="s">
        <v>1056</v>
      </c>
      <c r="M1546" s="17">
        <f>VLOOKUP($K1546,[1]Budget!$V:$AE,5,0)*IF($C1546="1 - Revenues",1,IF(AND($C1546="5 - Transfers",MID(I1546,15,1)="4"),1,-1))</f>
        <v>0</v>
      </c>
      <c r="N1546" s="17">
        <f>VLOOKUP($K1546,[1]Budget!$V:$AE,6,0)*IF($C1546="1 - Revenues",1,IF(AND($C1546="5 - Transfers",MID(J1546,15,1)="4"),1,-1))</f>
        <v>0</v>
      </c>
      <c r="O1546" s="17">
        <f>IFERROR(IF(RIGHT(LEFT(K1546,15),1)="4",VLOOKUP(K1546,'[1]Budget Worksheet'!A:B,2,0),-1*VLOOKUP(K1546,'[1]Budget Worksheet'!A:B,2,0)),0)</f>
        <v>-3500</v>
      </c>
      <c r="P1546" s="17">
        <f>VLOOKUP($K1546,[1]Budget!$V:$AE,8,0)*IF($C1546="1 - Revenues",1,IF(AND($C1546="5 - Transfers",MID($K1546,15,1)="4"),1,-1))</f>
        <v>-3500</v>
      </c>
      <c r="Q1546" s="17">
        <f>VLOOKUP($K1546,[1]Budget!$V:$AE,10,0)*IF($C1546="1 - Revenues",1,IF(AND($C1546="5 - Transfers",MID(K1546,15,1)="4"),1,-1))</f>
        <v>0</v>
      </c>
      <c r="S1546" s="18" t="b">
        <f>IF(LEFT(C1546,1)="1",1,-1)*SUMIF([1]Budget!V:V,'Budget Worksheet for Pivot Tabl'!K1546,[1]Budget!AC:AC)=P1546</f>
        <v>1</v>
      </c>
    </row>
    <row r="1547" spans="1:19" x14ac:dyDescent="0.25">
      <c r="A1547" t="s">
        <v>16</v>
      </c>
      <c r="B1547" t="s">
        <v>2</v>
      </c>
      <c r="C1547" t="s">
        <v>9</v>
      </c>
      <c r="D1547" t="str">
        <f t="shared" si="24"/>
        <v>OUTFLOWS</v>
      </c>
      <c r="E1547" t="s">
        <v>116</v>
      </c>
      <c r="F1547" t="s">
        <v>117</v>
      </c>
      <c r="G1547" t="s">
        <v>2121</v>
      </c>
      <c r="H1547" t="s">
        <v>2122</v>
      </c>
      <c r="I1547" t="s">
        <v>65</v>
      </c>
      <c r="J1547" t="s">
        <v>1850</v>
      </c>
      <c r="K1547" t="s">
        <v>2147</v>
      </c>
      <c r="L1547" t="s">
        <v>1636</v>
      </c>
      <c r="M1547" s="17">
        <f>VLOOKUP($K1547,[1]Budget!$V:$AE,5,0)*IF($C1547="1 - Revenues",1,IF(AND($C1547="5 - Transfers",MID(I1547,15,1)="4"),1,-1))</f>
        <v>0</v>
      </c>
      <c r="N1547" s="17">
        <f>VLOOKUP($K1547,[1]Budget!$V:$AE,6,0)*IF($C1547="1 - Revenues",1,IF(AND($C1547="5 - Transfers",MID(J1547,15,1)="4"),1,-1))</f>
        <v>0</v>
      </c>
      <c r="O1547" s="17">
        <f>IFERROR(IF(RIGHT(LEFT(K1547,15),1)="4",VLOOKUP(K1547,'[1]Budget Worksheet'!A:B,2,0),-1*VLOOKUP(K1547,'[1]Budget Worksheet'!A:B,2,0)),0)</f>
        <v>-424503</v>
      </c>
      <c r="P1547" s="17">
        <f>VLOOKUP($K1547,[1]Budget!$V:$AE,8,0)*IF($C1547="1 - Revenues",1,IF(AND($C1547="5 - Transfers",MID($K1547,15,1)="4"),1,-1))</f>
        <v>-424503</v>
      </c>
      <c r="Q1547" s="17">
        <f>VLOOKUP($K1547,[1]Budget!$V:$AE,10,0)*IF($C1547="1 - Revenues",1,IF(AND($C1547="5 - Transfers",MID(K1547,15,1)="4"),1,-1))</f>
        <v>0</v>
      </c>
      <c r="S1547" s="18" t="b">
        <f>IF(LEFT(C1547,1)="1",1,-1)*SUMIF([1]Budget!V:V,'Budget Worksheet for Pivot Tabl'!K1547,[1]Budget!AC:AC)=P1547</f>
        <v>1</v>
      </c>
    </row>
    <row r="1548" spans="1:19" x14ac:dyDescent="0.25">
      <c r="A1548" t="s">
        <v>16</v>
      </c>
      <c r="B1548" t="s">
        <v>2</v>
      </c>
      <c r="C1548" t="s">
        <v>9</v>
      </c>
      <c r="D1548" t="str">
        <f t="shared" si="24"/>
        <v>OUTFLOWS</v>
      </c>
      <c r="E1548" t="s">
        <v>116</v>
      </c>
      <c r="F1548" t="s">
        <v>117</v>
      </c>
      <c r="G1548" t="s">
        <v>2121</v>
      </c>
      <c r="H1548" t="s">
        <v>2122</v>
      </c>
      <c r="I1548" t="s">
        <v>65</v>
      </c>
      <c r="J1548" t="s">
        <v>1850</v>
      </c>
      <c r="K1548" t="s">
        <v>2148</v>
      </c>
      <c r="L1548" t="s">
        <v>645</v>
      </c>
      <c r="M1548" s="17">
        <f>VLOOKUP($K1548,[1]Budget!$V:$AE,5,0)*IF($C1548="1 - Revenues",1,IF(AND($C1548="5 - Transfers",MID(I1548,15,1)="4"),1,-1))</f>
        <v>-2000</v>
      </c>
      <c r="N1548" s="17">
        <f>VLOOKUP($K1548,[1]Budget!$V:$AE,6,0)*IF($C1548="1 - Revenues",1,IF(AND($C1548="5 - Transfers",MID(J1548,15,1)="4"),1,-1))</f>
        <v>-2000</v>
      </c>
      <c r="O1548" s="17">
        <f>IFERROR(IF(RIGHT(LEFT(K1548,15),1)="4",VLOOKUP(K1548,'[1]Budget Worksheet'!A:B,2,0),-1*VLOOKUP(K1548,'[1]Budget Worksheet'!A:B,2,0)),0)</f>
        <v>-3000</v>
      </c>
      <c r="P1548" s="17">
        <f>VLOOKUP($K1548,[1]Budget!$V:$AE,8,0)*IF($C1548="1 - Revenues",1,IF(AND($C1548="5 - Transfers",MID($K1548,15,1)="4"),1,-1))</f>
        <v>-3000</v>
      </c>
      <c r="Q1548" s="17">
        <f>VLOOKUP($K1548,[1]Budget!$V:$AE,10,0)*IF($C1548="1 - Revenues",1,IF(AND($C1548="5 - Transfers",MID(K1548,15,1)="4"),1,-1))</f>
        <v>0</v>
      </c>
      <c r="S1548" s="18" t="b">
        <f>IF(LEFT(C1548,1)="1",1,-1)*SUMIF([1]Budget!V:V,'Budget Worksheet for Pivot Tabl'!K1548,[1]Budget!AC:AC)=P1548</f>
        <v>1</v>
      </c>
    </row>
    <row r="1549" spans="1:19" x14ac:dyDescent="0.25">
      <c r="A1549" t="s">
        <v>16</v>
      </c>
      <c r="B1549" t="s">
        <v>2</v>
      </c>
      <c r="C1549" t="s">
        <v>9</v>
      </c>
      <c r="D1549" t="str">
        <f t="shared" si="24"/>
        <v>OUTFLOWS</v>
      </c>
      <c r="E1549" t="s">
        <v>116</v>
      </c>
      <c r="F1549" t="s">
        <v>117</v>
      </c>
      <c r="G1549" t="s">
        <v>2121</v>
      </c>
      <c r="H1549" t="s">
        <v>2122</v>
      </c>
      <c r="I1549" t="s">
        <v>65</v>
      </c>
      <c r="J1549" t="s">
        <v>1850</v>
      </c>
      <c r="K1549" t="s">
        <v>2149</v>
      </c>
      <c r="L1549" t="s">
        <v>647</v>
      </c>
      <c r="M1549" s="17">
        <f>VLOOKUP($K1549,[1]Budget!$V:$AE,5,0)*IF($C1549="1 - Revenues",1,IF(AND($C1549="5 - Transfers",MID(I1549,15,1)="4"),1,-1))</f>
        <v>0</v>
      </c>
      <c r="N1549" s="17">
        <f>VLOOKUP($K1549,[1]Budget!$V:$AE,6,0)*IF($C1549="1 - Revenues",1,IF(AND($C1549="5 - Transfers",MID(J1549,15,1)="4"),1,-1))</f>
        <v>0</v>
      </c>
      <c r="O1549" s="17">
        <f>IFERROR(IF(RIGHT(LEFT(K1549,15),1)="4",VLOOKUP(K1549,'[1]Budget Worksheet'!A:B,2,0),-1*VLOOKUP(K1549,'[1]Budget Worksheet'!A:B,2,0)),0)</f>
        <v>-600</v>
      </c>
      <c r="P1549" s="17">
        <f>VLOOKUP($K1549,[1]Budget!$V:$AE,8,0)*IF($C1549="1 - Revenues",1,IF(AND($C1549="5 - Transfers",MID($K1549,15,1)="4"),1,-1))</f>
        <v>-600</v>
      </c>
      <c r="Q1549" s="17">
        <f>VLOOKUP($K1549,[1]Budget!$V:$AE,10,0)*IF($C1549="1 - Revenues",1,IF(AND($C1549="5 - Transfers",MID(K1549,15,1)="4"),1,-1))</f>
        <v>0</v>
      </c>
      <c r="S1549" s="18" t="b">
        <f>IF(LEFT(C1549,1)="1",1,-1)*SUMIF([1]Budget!V:V,'Budget Worksheet for Pivot Tabl'!K1549,[1]Budget!AC:AC)=P1549</f>
        <v>1</v>
      </c>
    </row>
    <row r="1550" spans="1:19" x14ac:dyDescent="0.25">
      <c r="A1550" t="s">
        <v>16</v>
      </c>
      <c r="B1550" t="s">
        <v>2</v>
      </c>
      <c r="C1550" t="s">
        <v>9</v>
      </c>
      <c r="D1550" t="str">
        <f t="shared" si="24"/>
        <v>OUTFLOWS</v>
      </c>
      <c r="E1550" t="s">
        <v>116</v>
      </c>
      <c r="F1550" t="s">
        <v>117</v>
      </c>
      <c r="G1550" t="s">
        <v>2121</v>
      </c>
      <c r="H1550" t="s">
        <v>2122</v>
      </c>
      <c r="I1550" t="s">
        <v>65</v>
      </c>
      <c r="J1550" t="s">
        <v>1850</v>
      </c>
      <c r="K1550" t="s">
        <v>2150</v>
      </c>
      <c r="L1550" t="s">
        <v>651</v>
      </c>
      <c r="M1550" s="17">
        <f>VLOOKUP($K1550,[1]Budget!$V:$AE,5,0)*IF($C1550="1 - Revenues",1,IF(AND($C1550="5 - Transfers",MID(I1550,15,1)="4"),1,-1))</f>
        <v>0</v>
      </c>
      <c r="N1550" s="17">
        <f>VLOOKUP($K1550,[1]Budget!$V:$AE,6,0)*IF($C1550="1 - Revenues",1,IF(AND($C1550="5 - Transfers",MID(J1550,15,1)="4"),1,-1))</f>
        <v>-1000</v>
      </c>
      <c r="O1550" s="17">
        <f>IFERROR(IF(RIGHT(LEFT(K1550,15),1)="4",VLOOKUP(K1550,'[1]Budget Worksheet'!A:B,2,0),-1*VLOOKUP(K1550,'[1]Budget Worksheet'!A:B,2,0)),0)</f>
        <v>-5000</v>
      </c>
      <c r="P1550" s="17">
        <f>VLOOKUP($K1550,[1]Budget!$V:$AE,8,0)*IF($C1550="1 - Revenues",1,IF(AND($C1550="5 - Transfers",MID($K1550,15,1)="4"),1,-1))</f>
        <v>-5000</v>
      </c>
      <c r="Q1550" s="17">
        <f>VLOOKUP($K1550,[1]Budget!$V:$AE,10,0)*IF($C1550="1 - Revenues",1,IF(AND($C1550="5 - Transfers",MID(K1550,15,1)="4"),1,-1))</f>
        <v>0</v>
      </c>
      <c r="S1550" s="18" t="b">
        <f>IF(LEFT(C1550,1)="1",1,-1)*SUMIF([1]Budget!V:V,'Budget Worksheet for Pivot Tabl'!K1550,[1]Budget!AC:AC)=P1550</f>
        <v>1</v>
      </c>
    </row>
    <row r="1551" spans="1:19" x14ac:dyDescent="0.25">
      <c r="A1551" t="s">
        <v>16</v>
      </c>
      <c r="B1551" t="s">
        <v>2</v>
      </c>
      <c r="C1551" t="s">
        <v>9</v>
      </c>
      <c r="D1551" t="str">
        <f t="shared" si="24"/>
        <v>OUTFLOWS</v>
      </c>
      <c r="E1551" t="s">
        <v>116</v>
      </c>
      <c r="F1551" t="s">
        <v>117</v>
      </c>
      <c r="G1551" t="s">
        <v>2121</v>
      </c>
      <c r="H1551" t="s">
        <v>2122</v>
      </c>
      <c r="I1551" t="s">
        <v>65</v>
      </c>
      <c r="J1551" t="s">
        <v>1850</v>
      </c>
      <c r="K1551" t="s">
        <v>2151</v>
      </c>
      <c r="L1551" t="s">
        <v>653</v>
      </c>
      <c r="M1551" s="17">
        <f>VLOOKUP($K1551,[1]Budget!$V:$AE,5,0)*IF($C1551="1 - Revenues",1,IF(AND($C1551="5 - Transfers",MID(I1551,15,1)="4"),1,-1))</f>
        <v>0</v>
      </c>
      <c r="N1551" s="17">
        <f>VLOOKUP($K1551,[1]Budget!$V:$AE,6,0)*IF($C1551="1 - Revenues",1,IF(AND($C1551="5 - Transfers",MID(J1551,15,1)="4"),1,-1))</f>
        <v>0</v>
      </c>
      <c r="O1551" s="17">
        <f>IFERROR(IF(RIGHT(LEFT(K1551,15),1)="4",VLOOKUP(K1551,'[1]Budget Worksheet'!A:B,2,0),-1*VLOOKUP(K1551,'[1]Budget Worksheet'!A:B,2,0)),0)</f>
        <v>-1200</v>
      </c>
      <c r="P1551" s="17">
        <f>VLOOKUP($K1551,[1]Budget!$V:$AE,8,0)*IF($C1551="1 - Revenues",1,IF(AND($C1551="5 - Transfers",MID($K1551,15,1)="4"),1,-1))</f>
        <v>-1200</v>
      </c>
      <c r="Q1551" s="17">
        <f>VLOOKUP($K1551,[1]Budget!$V:$AE,10,0)*IF($C1551="1 - Revenues",1,IF(AND($C1551="5 - Transfers",MID(K1551,15,1)="4"),1,-1))</f>
        <v>0</v>
      </c>
      <c r="S1551" s="18" t="b">
        <f>IF(LEFT(C1551,1)="1",1,-1)*SUMIF([1]Budget!V:V,'Budget Worksheet for Pivot Tabl'!K1551,[1]Budget!AC:AC)=P1551</f>
        <v>1</v>
      </c>
    </row>
    <row r="1552" spans="1:19" x14ac:dyDescent="0.25">
      <c r="A1552" t="s">
        <v>16</v>
      </c>
      <c r="B1552" t="s">
        <v>2</v>
      </c>
      <c r="C1552" t="s">
        <v>10</v>
      </c>
      <c r="D1552" t="str">
        <f t="shared" si="24"/>
        <v>OUTFLOWS</v>
      </c>
      <c r="E1552" t="s">
        <v>116</v>
      </c>
      <c r="F1552" t="s">
        <v>117</v>
      </c>
      <c r="G1552" t="s">
        <v>2121</v>
      </c>
      <c r="H1552" t="s">
        <v>2122</v>
      </c>
      <c r="I1552" t="s">
        <v>65</v>
      </c>
      <c r="J1552" t="s">
        <v>1850</v>
      </c>
      <c r="K1552" t="s">
        <v>2152</v>
      </c>
      <c r="L1552" t="s">
        <v>2153</v>
      </c>
      <c r="M1552" s="17">
        <f>VLOOKUP($K1552,[1]Budget!$V:$AE,5,0)*IF($C1552="1 - Revenues",1,IF(AND($C1552="5 - Transfers",MID(I1552,15,1)="4"),1,-1))</f>
        <v>-469000</v>
      </c>
      <c r="N1552" s="17">
        <f>VLOOKUP($K1552,[1]Budget!$V:$AE,6,0)*IF($C1552="1 - Revenues",1,IF(AND($C1552="5 - Transfers",MID(J1552,15,1)="4"),1,-1))</f>
        <v>-49000</v>
      </c>
      <c r="O1552" s="17">
        <f>IFERROR(IF(RIGHT(LEFT(K1552,15),1)="4",VLOOKUP(K1552,'[1]Budget Worksheet'!A:B,2,0),-1*VLOOKUP(K1552,'[1]Budget Worksheet'!A:B,2,0)),0)</f>
        <v>0</v>
      </c>
      <c r="P1552" s="17">
        <f>VLOOKUP($K1552,[1]Budget!$V:$AE,8,0)*IF($C1552="1 - Revenues",1,IF(AND($C1552="5 - Transfers",MID($K1552,15,1)="4"),1,-1))</f>
        <v>0</v>
      </c>
      <c r="Q1552" s="17">
        <f>VLOOKUP($K1552,[1]Budget!$V:$AE,10,0)*IF($C1552="1 - Revenues",1,IF(AND($C1552="5 - Transfers",MID(K1552,15,1)="4"),1,-1))</f>
        <v>0</v>
      </c>
      <c r="S1552" s="18" t="b">
        <f>IF(LEFT(C1552,1)="1",1,-1)*SUMIF([1]Budget!V:V,'Budget Worksheet for Pivot Tabl'!K1552,[1]Budget!AC:AC)=P1552</f>
        <v>1</v>
      </c>
    </row>
    <row r="1553" spans="1:19" x14ac:dyDescent="0.25">
      <c r="A1553" t="s">
        <v>16</v>
      </c>
      <c r="B1553" t="s">
        <v>2</v>
      </c>
      <c r="C1553" t="s">
        <v>8</v>
      </c>
      <c r="D1553" t="str">
        <f t="shared" si="24"/>
        <v>OUTFLOWS</v>
      </c>
      <c r="E1553" t="s">
        <v>118</v>
      </c>
      <c r="F1553" t="s">
        <v>100</v>
      </c>
      <c r="G1553" t="s">
        <v>116</v>
      </c>
      <c r="H1553" t="s">
        <v>447</v>
      </c>
      <c r="I1553" t="s">
        <v>701</v>
      </c>
      <c r="J1553" t="s">
        <v>702</v>
      </c>
      <c r="K1553" t="s">
        <v>2154</v>
      </c>
      <c r="L1553" t="s">
        <v>590</v>
      </c>
      <c r="M1553" s="17">
        <f>VLOOKUP($K1553,[1]Budget!$V:$AE,5,0)*IF($C1553="1 - Revenues",1,IF(AND($C1553="5 - Transfers",MID(I1553,15,1)="4"),1,-1))</f>
        <v>0</v>
      </c>
      <c r="N1553" s="17">
        <f>VLOOKUP($K1553,[1]Budget!$V:$AE,6,0)*IF($C1553="1 - Revenues",1,IF(AND($C1553="5 - Transfers",MID(J1553,15,1)="4"),1,-1))</f>
        <v>-69000</v>
      </c>
      <c r="O1553" s="17">
        <f>IFERROR(IF(RIGHT(LEFT(K1553,15),1)="4",VLOOKUP(K1553,'[1]Budget Worksheet'!A:B,2,0),-1*VLOOKUP(K1553,'[1]Budget Worksheet'!A:B,2,0)),0)</f>
        <v>0</v>
      </c>
      <c r="P1553" s="17">
        <f>VLOOKUP($K1553,[1]Budget!$V:$AE,8,0)*IF($C1553="1 - Revenues",1,IF(AND($C1553="5 - Transfers",MID($K1553,15,1)="4"),1,-1))</f>
        <v>0</v>
      </c>
      <c r="Q1553" s="17">
        <f>VLOOKUP($K1553,[1]Budget!$V:$AE,10,0)*IF($C1553="1 - Revenues",1,IF(AND($C1553="5 - Transfers",MID(K1553,15,1)="4"),1,-1))</f>
        <v>0</v>
      </c>
      <c r="S1553" s="18" t="b">
        <f>IF(LEFT(C1553,1)="1",1,-1)*SUMIF([1]Budget!V:V,'Budget Worksheet for Pivot Tabl'!K1553,[1]Budget!AC:AC)=P1553</f>
        <v>1</v>
      </c>
    </row>
    <row r="1554" spans="1:19" x14ac:dyDescent="0.25">
      <c r="A1554" t="s">
        <v>16</v>
      </c>
      <c r="B1554" t="s">
        <v>2</v>
      </c>
      <c r="C1554" t="s">
        <v>8</v>
      </c>
      <c r="D1554" t="str">
        <f t="shared" si="24"/>
        <v>OUTFLOWS</v>
      </c>
      <c r="E1554" t="s">
        <v>118</v>
      </c>
      <c r="F1554" t="s">
        <v>100</v>
      </c>
      <c r="G1554" t="s">
        <v>116</v>
      </c>
      <c r="H1554" t="s">
        <v>447</v>
      </c>
      <c r="I1554" t="s">
        <v>701</v>
      </c>
      <c r="J1554" t="s">
        <v>702</v>
      </c>
      <c r="K1554" t="s">
        <v>2155</v>
      </c>
      <c r="L1554" t="s">
        <v>593</v>
      </c>
      <c r="M1554" s="17">
        <f>VLOOKUP($K1554,[1]Budget!$V:$AE,5,0)*IF($C1554="1 - Revenues",1,IF(AND($C1554="5 - Transfers",MID(I1554,15,1)="4"),1,-1))</f>
        <v>0</v>
      </c>
      <c r="N1554" s="17">
        <f>VLOOKUP($K1554,[1]Budget!$V:$AE,6,0)*IF($C1554="1 - Revenues",1,IF(AND($C1554="5 - Transfers",MID(J1554,15,1)="4"),1,-1))</f>
        <v>-1000</v>
      </c>
      <c r="O1554" s="17">
        <f>IFERROR(IF(RIGHT(LEFT(K1554,15),1)="4",VLOOKUP(K1554,'[1]Budget Worksheet'!A:B,2,0),-1*VLOOKUP(K1554,'[1]Budget Worksheet'!A:B,2,0)),0)</f>
        <v>0</v>
      </c>
      <c r="P1554" s="17">
        <f>VLOOKUP($K1554,[1]Budget!$V:$AE,8,0)*IF($C1554="1 - Revenues",1,IF(AND($C1554="5 - Transfers",MID($K1554,15,1)="4"),1,-1))</f>
        <v>0</v>
      </c>
      <c r="Q1554" s="17">
        <f>VLOOKUP($K1554,[1]Budget!$V:$AE,10,0)*IF($C1554="1 - Revenues",1,IF(AND($C1554="5 - Transfers",MID(K1554,15,1)="4"),1,-1))</f>
        <v>0</v>
      </c>
      <c r="S1554" s="18" t="b">
        <f>IF(LEFT(C1554,1)="1",1,-1)*SUMIF([1]Budget!V:V,'Budget Worksheet for Pivot Tabl'!K1554,[1]Budget!AC:AC)=P1554</f>
        <v>1</v>
      </c>
    </row>
    <row r="1555" spans="1:19" x14ac:dyDescent="0.25">
      <c r="A1555" t="s">
        <v>16</v>
      </c>
      <c r="B1555" t="s">
        <v>2</v>
      </c>
      <c r="C1555" t="s">
        <v>8</v>
      </c>
      <c r="D1555" t="str">
        <f t="shared" si="24"/>
        <v>OUTFLOWS</v>
      </c>
      <c r="E1555" t="s">
        <v>118</v>
      </c>
      <c r="F1555" t="s">
        <v>100</v>
      </c>
      <c r="G1555" t="s">
        <v>116</v>
      </c>
      <c r="H1555" t="s">
        <v>447</v>
      </c>
      <c r="I1555" t="s">
        <v>701</v>
      </c>
      <c r="J1555" t="s">
        <v>702</v>
      </c>
      <c r="K1555" t="s">
        <v>2156</v>
      </c>
      <c r="L1555" t="s">
        <v>470</v>
      </c>
      <c r="M1555" s="17">
        <f>VLOOKUP($K1555,[1]Budget!$V:$AE,5,0)*IF($C1555="1 - Revenues",1,IF(AND($C1555="5 - Transfers",MID(I1555,15,1)="4"),1,-1))</f>
        <v>0</v>
      </c>
      <c r="N1555" s="17">
        <f>VLOOKUP($K1555,[1]Budget!$V:$AE,6,0)*IF($C1555="1 - Revenues",1,IF(AND($C1555="5 - Transfers",MID(J1555,15,1)="4"),1,-1))</f>
        <v>-14000</v>
      </c>
      <c r="O1555" s="17">
        <f>IFERROR(IF(RIGHT(LEFT(K1555,15),1)="4",VLOOKUP(K1555,'[1]Budget Worksheet'!A:B,2,0),-1*VLOOKUP(K1555,'[1]Budget Worksheet'!A:B,2,0)),0)</f>
        <v>0</v>
      </c>
      <c r="P1555" s="17">
        <f>VLOOKUP($K1555,[1]Budget!$V:$AE,8,0)*IF($C1555="1 - Revenues",1,IF(AND($C1555="5 - Transfers",MID($K1555,15,1)="4"),1,-1))</f>
        <v>0</v>
      </c>
      <c r="Q1555" s="17">
        <f>VLOOKUP($K1555,[1]Budget!$V:$AE,10,0)*IF($C1555="1 - Revenues",1,IF(AND($C1555="5 - Transfers",MID(K1555,15,1)="4"),1,-1))</f>
        <v>0</v>
      </c>
      <c r="S1555" s="18" t="b">
        <f>IF(LEFT(C1555,1)="1",1,-1)*SUMIF([1]Budget!V:V,'Budget Worksheet for Pivot Tabl'!K1555,[1]Budget!AC:AC)=P1555</f>
        <v>1</v>
      </c>
    </row>
    <row r="1556" spans="1:19" x14ac:dyDescent="0.25">
      <c r="A1556" t="s">
        <v>16</v>
      </c>
      <c r="B1556" t="s">
        <v>2</v>
      </c>
      <c r="C1556" t="s">
        <v>8</v>
      </c>
      <c r="D1556" t="str">
        <f t="shared" si="24"/>
        <v>OUTFLOWS</v>
      </c>
      <c r="E1556" t="s">
        <v>118</v>
      </c>
      <c r="F1556" t="s">
        <v>100</v>
      </c>
      <c r="G1556" t="s">
        <v>116</v>
      </c>
      <c r="H1556" t="s">
        <v>447</v>
      </c>
      <c r="I1556" t="s">
        <v>701</v>
      </c>
      <c r="J1556" t="s">
        <v>702</v>
      </c>
      <c r="K1556" t="s">
        <v>2157</v>
      </c>
      <c r="L1556" t="s">
        <v>606</v>
      </c>
      <c r="M1556" s="17">
        <f>VLOOKUP($K1556,[1]Budget!$V:$AE,5,0)*IF($C1556="1 - Revenues",1,IF(AND($C1556="5 - Transfers",MID(I1556,15,1)="4"),1,-1))</f>
        <v>0</v>
      </c>
      <c r="N1556" s="17">
        <f>VLOOKUP($K1556,[1]Budget!$V:$AE,6,0)*IF($C1556="1 - Revenues",1,IF(AND($C1556="5 - Transfers",MID(J1556,15,1)="4"),1,-1))</f>
        <v>-5000</v>
      </c>
      <c r="O1556" s="17">
        <f>IFERROR(IF(RIGHT(LEFT(K1556,15),1)="4",VLOOKUP(K1556,'[1]Budget Worksheet'!A:B,2,0),-1*VLOOKUP(K1556,'[1]Budget Worksheet'!A:B,2,0)),0)</f>
        <v>0</v>
      </c>
      <c r="P1556" s="17">
        <f>VLOOKUP($K1556,[1]Budget!$V:$AE,8,0)*IF($C1556="1 - Revenues",1,IF(AND($C1556="5 - Transfers",MID($K1556,15,1)="4"),1,-1))</f>
        <v>0</v>
      </c>
      <c r="Q1556" s="17">
        <f>VLOOKUP($K1556,[1]Budget!$V:$AE,10,0)*IF($C1556="1 - Revenues",1,IF(AND($C1556="5 - Transfers",MID(K1556,15,1)="4"),1,-1))</f>
        <v>0</v>
      </c>
      <c r="S1556" s="18" t="b">
        <f>IF(LEFT(C1556,1)="1",1,-1)*SUMIF([1]Budget!V:V,'Budget Worksheet for Pivot Tabl'!K1556,[1]Budget!AC:AC)=P1556</f>
        <v>1</v>
      </c>
    </row>
    <row r="1557" spans="1:19" x14ac:dyDescent="0.25">
      <c r="A1557" t="s">
        <v>16</v>
      </c>
      <c r="B1557" t="s">
        <v>2</v>
      </c>
      <c r="C1557" t="s">
        <v>8</v>
      </c>
      <c r="D1557" t="str">
        <f t="shared" si="24"/>
        <v>OUTFLOWS</v>
      </c>
      <c r="E1557" t="s">
        <v>118</v>
      </c>
      <c r="F1557" t="s">
        <v>100</v>
      </c>
      <c r="G1557" t="s">
        <v>116</v>
      </c>
      <c r="H1557" t="s">
        <v>447</v>
      </c>
      <c r="I1557" t="s">
        <v>701</v>
      </c>
      <c r="J1557" t="s">
        <v>702</v>
      </c>
      <c r="K1557" t="s">
        <v>2158</v>
      </c>
      <c r="L1557" t="s">
        <v>608</v>
      </c>
      <c r="M1557" s="17">
        <f>VLOOKUP($K1557,[1]Budget!$V:$AE,5,0)*IF($C1557="1 - Revenues",1,IF(AND($C1557="5 - Transfers",MID(I1557,15,1)="4"),1,-1))</f>
        <v>0</v>
      </c>
      <c r="N1557" s="17">
        <f>VLOOKUP($K1557,[1]Budget!$V:$AE,6,0)*IF($C1557="1 - Revenues",1,IF(AND($C1557="5 - Transfers",MID(J1557,15,1)="4"),1,-1))</f>
        <v>-12000</v>
      </c>
      <c r="O1557" s="17">
        <f>IFERROR(IF(RIGHT(LEFT(K1557,15),1)="4",VLOOKUP(K1557,'[1]Budget Worksheet'!A:B,2,0),-1*VLOOKUP(K1557,'[1]Budget Worksheet'!A:B,2,0)),0)</f>
        <v>0</v>
      </c>
      <c r="P1557" s="17">
        <f>VLOOKUP($K1557,[1]Budget!$V:$AE,8,0)*IF($C1557="1 - Revenues",1,IF(AND($C1557="5 - Transfers",MID($K1557,15,1)="4"),1,-1))</f>
        <v>0</v>
      </c>
      <c r="Q1557" s="17">
        <f>VLOOKUP($K1557,[1]Budget!$V:$AE,10,0)*IF($C1557="1 - Revenues",1,IF(AND($C1557="5 - Transfers",MID(K1557,15,1)="4"),1,-1))</f>
        <v>0</v>
      </c>
      <c r="S1557" s="18" t="b">
        <f>IF(LEFT(C1557,1)="1",1,-1)*SUMIF([1]Budget!V:V,'Budget Worksheet for Pivot Tabl'!K1557,[1]Budget!AC:AC)=P1557</f>
        <v>1</v>
      </c>
    </row>
    <row r="1558" spans="1:19" x14ac:dyDescent="0.25">
      <c r="A1558" t="s">
        <v>16</v>
      </c>
      <c r="B1558" t="s">
        <v>2</v>
      </c>
      <c r="C1558" t="s">
        <v>8</v>
      </c>
      <c r="D1558" t="str">
        <f t="shared" si="24"/>
        <v>OUTFLOWS</v>
      </c>
      <c r="E1558" t="s">
        <v>118</v>
      </c>
      <c r="F1558" t="s">
        <v>100</v>
      </c>
      <c r="G1558" t="s">
        <v>116</v>
      </c>
      <c r="H1558" t="s">
        <v>447</v>
      </c>
      <c r="I1558" t="s">
        <v>701</v>
      </c>
      <c r="J1558" t="s">
        <v>702</v>
      </c>
      <c r="K1558" t="s">
        <v>2159</v>
      </c>
      <c r="L1558" t="s">
        <v>610</v>
      </c>
      <c r="M1558" s="17">
        <f>VLOOKUP($K1558,[1]Budget!$V:$AE,5,0)*IF($C1558="1 - Revenues",1,IF(AND($C1558="5 - Transfers",MID(I1558,15,1)="4"),1,-1))</f>
        <v>0</v>
      </c>
      <c r="N1558" s="17">
        <f>VLOOKUP($K1558,[1]Budget!$V:$AE,6,0)*IF($C1558="1 - Revenues",1,IF(AND($C1558="5 - Transfers",MID(J1558,15,1)="4"),1,-1))</f>
        <v>-1000</v>
      </c>
      <c r="O1558" s="17">
        <f>IFERROR(IF(RIGHT(LEFT(K1558,15),1)="4",VLOOKUP(K1558,'[1]Budget Worksheet'!A:B,2,0),-1*VLOOKUP(K1558,'[1]Budget Worksheet'!A:B,2,0)),0)</f>
        <v>0</v>
      </c>
      <c r="P1558" s="17">
        <f>VLOOKUP($K1558,[1]Budget!$V:$AE,8,0)*IF($C1558="1 - Revenues",1,IF(AND($C1558="5 - Transfers",MID($K1558,15,1)="4"),1,-1))</f>
        <v>0</v>
      </c>
      <c r="Q1558" s="17">
        <f>VLOOKUP($K1558,[1]Budget!$V:$AE,10,0)*IF($C1558="1 - Revenues",1,IF(AND($C1558="5 - Transfers",MID(K1558,15,1)="4"),1,-1))</f>
        <v>0</v>
      </c>
      <c r="S1558" s="18" t="b">
        <f>IF(LEFT(C1558,1)="1",1,-1)*SUMIF([1]Budget!V:V,'Budget Worksheet for Pivot Tabl'!K1558,[1]Budget!AC:AC)=P1558</f>
        <v>1</v>
      </c>
    </row>
    <row r="1559" spans="1:19" x14ac:dyDescent="0.25">
      <c r="A1559" t="s">
        <v>16</v>
      </c>
      <c r="B1559" t="s">
        <v>2</v>
      </c>
      <c r="C1559" t="s">
        <v>8</v>
      </c>
      <c r="D1559" t="str">
        <f t="shared" si="24"/>
        <v>OUTFLOWS</v>
      </c>
      <c r="E1559" t="s">
        <v>118</v>
      </c>
      <c r="F1559" t="s">
        <v>100</v>
      </c>
      <c r="G1559" t="s">
        <v>116</v>
      </c>
      <c r="H1559" t="s">
        <v>447</v>
      </c>
      <c r="I1559" t="s">
        <v>701</v>
      </c>
      <c r="J1559" t="s">
        <v>702</v>
      </c>
      <c r="K1559" t="s">
        <v>2160</v>
      </c>
      <c r="L1559" t="s">
        <v>612</v>
      </c>
      <c r="M1559" s="17">
        <f>VLOOKUP($K1559,[1]Budget!$V:$AE,5,0)*IF($C1559="1 - Revenues",1,IF(AND($C1559="5 - Transfers",MID(I1559,15,1)="4"),1,-1))</f>
        <v>0</v>
      </c>
      <c r="N1559" s="17">
        <f>VLOOKUP($K1559,[1]Budget!$V:$AE,6,0)*IF($C1559="1 - Revenues",1,IF(AND($C1559="5 - Transfers",MID(J1559,15,1)="4"),1,-1))</f>
        <v>0</v>
      </c>
      <c r="O1559" s="17">
        <f>IFERROR(IF(RIGHT(LEFT(K1559,15),1)="4",VLOOKUP(K1559,'[1]Budget Worksheet'!A:B,2,0),-1*VLOOKUP(K1559,'[1]Budget Worksheet'!A:B,2,0)),0)</f>
        <v>0</v>
      </c>
      <c r="P1559" s="17">
        <f>VLOOKUP($K1559,[1]Budget!$V:$AE,8,0)*IF($C1559="1 - Revenues",1,IF(AND($C1559="5 - Transfers",MID($K1559,15,1)="4"),1,-1))</f>
        <v>0</v>
      </c>
      <c r="Q1559" s="17">
        <f>VLOOKUP($K1559,[1]Budget!$V:$AE,10,0)*IF($C1559="1 - Revenues",1,IF(AND($C1559="5 - Transfers",MID(K1559,15,1)="4"),1,-1))</f>
        <v>0</v>
      </c>
      <c r="S1559" s="18" t="b">
        <f>IF(LEFT(C1559,1)="1",1,-1)*SUMIF([1]Budget!V:V,'Budget Worksheet for Pivot Tabl'!K1559,[1]Budget!AC:AC)=P1559</f>
        <v>1</v>
      </c>
    </row>
    <row r="1560" spans="1:19" x14ac:dyDescent="0.25">
      <c r="A1560" t="s">
        <v>16</v>
      </c>
      <c r="B1560" t="s">
        <v>2</v>
      </c>
      <c r="C1560" t="s">
        <v>8</v>
      </c>
      <c r="D1560" t="str">
        <f t="shared" si="24"/>
        <v>OUTFLOWS</v>
      </c>
      <c r="E1560" t="s">
        <v>118</v>
      </c>
      <c r="F1560" t="s">
        <v>100</v>
      </c>
      <c r="G1560" t="s">
        <v>116</v>
      </c>
      <c r="H1560" t="s">
        <v>447</v>
      </c>
      <c r="I1560" t="s">
        <v>701</v>
      </c>
      <c r="J1560" t="s">
        <v>702</v>
      </c>
      <c r="K1560" t="s">
        <v>2161</v>
      </c>
      <c r="L1560" t="s">
        <v>614</v>
      </c>
      <c r="M1560" s="17">
        <f>VLOOKUP($K1560,[1]Budget!$V:$AE,5,0)*IF($C1560="1 - Revenues",1,IF(AND($C1560="5 - Transfers",MID(I1560,15,1)="4"),1,-1))</f>
        <v>0</v>
      </c>
      <c r="N1560" s="17">
        <f>VLOOKUP($K1560,[1]Budget!$V:$AE,6,0)*IF($C1560="1 - Revenues",1,IF(AND($C1560="5 - Transfers",MID(J1560,15,1)="4"),1,-1))</f>
        <v>0</v>
      </c>
      <c r="O1560" s="17">
        <f>IFERROR(IF(RIGHT(LEFT(K1560,15),1)="4",VLOOKUP(K1560,'[1]Budget Worksheet'!A:B,2,0),-1*VLOOKUP(K1560,'[1]Budget Worksheet'!A:B,2,0)),0)</f>
        <v>0</v>
      </c>
      <c r="P1560" s="17">
        <f>VLOOKUP($K1560,[1]Budget!$V:$AE,8,0)*IF($C1560="1 - Revenues",1,IF(AND($C1560="5 - Transfers",MID($K1560,15,1)="4"),1,-1))</f>
        <v>0</v>
      </c>
      <c r="Q1560" s="17">
        <f>VLOOKUP($K1560,[1]Budget!$V:$AE,10,0)*IF($C1560="1 - Revenues",1,IF(AND($C1560="5 - Transfers",MID(K1560,15,1)="4"),1,-1))</f>
        <v>0</v>
      </c>
      <c r="S1560" s="18" t="b">
        <f>IF(LEFT(C1560,1)="1",1,-1)*SUMIF([1]Budget!V:V,'Budget Worksheet for Pivot Tabl'!K1560,[1]Budget!AC:AC)=P1560</f>
        <v>1</v>
      </c>
    </row>
    <row r="1561" spans="1:19" x14ac:dyDescent="0.25">
      <c r="A1561" t="s">
        <v>16</v>
      </c>
      <c r="B1561" t="s">
        <v>2</v>
      </c>
      <c r="C1561" t="s">
        <v>8</v>
      </c>
      <c r="D1561" t="str">
        <f t="shared" si="24"/>
        <v>OUTFLOWS</v>
      </c>
      <c r="E1561" t="s">
        <v>118</v>
      </c>
      <c r="F1561" t="s">
        <v>100</v>
      </c>
      <c r="G1561" t="s">
        <v>116</v>
      </c>
      <c r="H1561" t="s">
        <v>447</v>
      </c>
      <c r="I1561" t="s">
        <v>701</v>
      </c>
      <c r="J1561" t="s">
        <v>702</v>
      </c>
      <c r="K1561" t="s">
        <v>2162</v>
      </c>
      <c r="L1561" t="s">
        <v>618</v>
      </c>
      <c r="M1561" s="17">
        <f>VLOOKUP($K1561,[1]Budget!$V:$AE,5,0)*IF($C1561="1 - Revenues",1,IF(AND($C1561="5 - Transfers",MID(I1561,15,1)="4"),1,-1))</f>
        <v>0</v>
      </c>
      <c r="N1561" s="17">
        <f>VLOOKUP($K1561,[1]Budget!$V:$AE,6,0)*IF($C1561="1 - Revenues",1,IF(AND($C1561="5 - Transfers",MID(J1561,15,1)="4"),1,-1))</f>
        <v>0</v>
      </c>
      <c r="O1561" s="17">
        <f>IFERROR(IF(RIGHT(LEFT(K1561,15),1)="4",VLOOKUP(K1561,'[1]Budget Worksheet'!A:B,2,0),-1*VLOOKUP(K1561,'[1]Budget Worksheet'!A:B,2,0)),0)</f>
        <v>0</v>
      </c>
      <c r="P1561" s="17">
        <f>VLOOKUP($K1561,[1]Budget!$V:$AE,8,0)*IF($C1561="1 - Revenues",1,IF(AND($C1561="5 - Transfers",MID($K1561,15,1)="4"),1,-1))</f>
        <v>0</v>
      </c>
      <c r="Q1561" s="17">
        <f>VLOOKUP($K1561,[1]Budget!$V:$AE,10,0)*IF($C1561="1 - Revenues",1,IF(AND($C1561="5 - Transfers",MID(K1561,15,1)="4"),1,-1))</f>
        <v>0</v>
      </c>
      <c r="S1561" s="18" t="b">
        <f>IF(LEFT(C1561,1)="1",1,-1)*SUMIF([1]Budget!V:V,'Budget Worksheet for Pivot Tabl'!K1561,[1]Budget!AC:AC)=P1561</f>
        <v>1</v>
      </c>
    </row>
    <row r="1562" spans="1:19" x14ac:dyDescent="0.25">
      <c r="A1562" t="s">
        <v>16</v>
      </c>
      <c r="B1562" t="s">
        <v>2</v>
      </c>
      <c r="C1562" t="s">
        <v>8</v>
      </c>
      <c r="D1562" t="str">
        <f t="shared" si="24"/>
        <v>OUTFLOWS</v>
      </c>
      <c r="E1562" t="s">
        <v>118</v>
      </c>
      <c r="F1562" t="s">
        <v>100</v>
      </c>
      <c r="G1562" t="s">
        <v>116</v>
      </c>
      <c r="H1562" t="s">
        <v>447</v>
      </c>
      <c r="I1562" t="s">
        <v>701</v>
      </c>
      <c r="J1562" t="s">
        <v>702</v>
      </c>
      <c r="K1562" t="s">
        <v>2163</v>
      </c>
      <c r="L1562" t="s">
        <v>620</v>
      </c>
      <c r="M1562" s="17">
        <f>VLOOKUP($K1562,[1]Budget!$V:$AE,5,0)*IF($C1562="1 - Revenues",1,IF(AND($C1562="5 - Transfers",MID(I1562,15,1)="4"),1,-1))</f>
        <v>0</v>
      </c>
      <c r="N1562" s="17">
        <f>VLOOKUP($K1562,[1]Budget!$V:$AE,6,0)*IF($C1562="1 - Revenues",1,IF(AND($C1562="5 - Transfers",MID(J1562,15,1)="4"),1,-1))</f>
        <v>0</v>
      </c>
      <c r="O1562" s="17">
        <f>IFERROR(IF(RIGHT(LEFT(K1562,15),1)="4",VLOOKUP(K1562,'[1]Budget Worksheet'!A:B,2,0),-1*VLOOKUP(K1562,'[1]Budget Worksheet'!A:B,2,0)),0)</f>
        <v>0</v>
      </c>
      <c r="P1562" s="17">
        <f>VLOOKUP($K1562,[1]Budget!$V:$AE,8,0)*IF($C1562="1 - Revenues",1,IF(AND($C1562="5 - Transfers",MID($K1562,15,1)="4"),1,-1))</f>
        <v>0</v>
      </c>
      <c r="Q1562" s="17">
        <f>VLOOKUP($K1562,[1]Budget!$V:$AE,10,0)*IF($C1562="1 - Revenues",1,IF(AND($C1562="5 - Transfers",MID(K1562,15,1)="4"),1,-1))</f>
        <v>0</v>
      </c>
      <c r="S1562" s="18" t="b">
        <f>IF(LEFT(C1562,1)="1",1,-1)*SUMIF([1]Budget!V:V,'Budget Worksheet for Pivot Tabl'!K1562,[1]Budget!AC:AC)=P1562</f>
        <v>1</v>
      </c>
    </row>
    <row r="1563" spans="1:19" x14ac:dyDescent="0.25">
      <c r="A1563" t="s">
        <v>16</v>
      </c>
      <c r="B1563" t="s">
        <v>2</v>
      </c>
      <c r="C1563" t="s">
        <v>8</v>
      </c>
      <c r="D1563" t="str">
        <f t="shared" si="24"/>
        <v>OUTFLOWS</v>
      </c>
      <c r="E1563" t="s">
        <v>118</v>
      </c>
      <c r="F1563" t="s">
        <v>100</v>
      </c>
      <c r="G1563" t="s">
        <v>116</v>
      </c>
      <c r="H1563" t="s">
        <v>447</v>
      </c>
      <c r="I1563" t="s">
        <v>701</v>
      </c>
      <c r="J1563" t="s">
        <v>702</v>
      </c>
      <c r="K1563" t="s">
        <v>2164</v>
      </c>
      <c r="L1563" t="s">
        <v>472</v>
      </c>
      <c r="M1563" s="17">
        <f>VLOOKUP($K1563,[1]Budget!$V:$AE,5,0)*IF($C1563="1 - Revenues",1,IF(AND($C1563="5 - Transfers",MID(I1563,15,1)="4"),1,-1))</f>
        <v>0</v>
      </c>
      <c r="N1563" s="17">
        <f>VLOOKUP($K1563,[1]Budget!$V:$AE,6,0)*IF($C1563="1 - Revenues",1,IF(AND($C1563="5 - Transfers",MID(J1563,15,1)="4"),1,-1))</f>
        <v>-1000</v>
      </c>
      <c r="O1563" s="17">
        <f>IFERROR(IF(RIGHT(LEFT(K1563,15),1)="4",VLOOKUP(K1563,'[1]Budget Worksheet'!A:B,2,0),-1*VLOOKUP(K1563,'[1]Budget Worksheet'!A:B,2,0)),0)</f>
        <v>0</v>
      </c>
      <c r="P1563" s="17">
        <f>VLOOKUP($K1563,[1]Budget!$V:$AE,8,0)*IF($C1563="1 - Revenues",1,IF(AND($C1563="5 - Transfers",MID($K1563,15,1)="4"),1,-1))</f>
        <v>0</v>
      </c>
      <c r="Q1563" s="17">
        <f>VLOOKUP($K1563,[1]Budget!$V:$AE,10,0)*IF($C1563="1 - Revenues",1,IF(AND($C1563="5 - Transfers",MID(K1563,15,1)="4"),1,-1))</f>
        <v>0</v>
      </c>
      <c r="S1563" s="18" t="b">
        <f>IF(LEFT(C1563,1)="1",1,-1)*SUMIF([1]Budget!V:V,'Budget Worksheet for Pivot Tabl'!K1563,[1]Budget!AC:AC)=P1563</f>
        <v>1</v>
      </c>
    </row>
    <row r="1564" spans="1:19" x14ac:dyDescent="0.25">
      <c r="A1564" t="s">
        <v>16</v>
      </c>
      <c r="B1564" t="s">
        <v>2</v>
      </c>
      <c r="C1564" t="s">
        <v>8</v>
      </c>
      <c r="D1564" t="str">
        <f t="shared" si="24"/>
        <v>OUTFLOWS</v>
      </c>
      <c r="E1564" t="s">
        <v>118</v>
      </c>
      <c r="F1564" t="s">
        <v>100</v>
      </c>
      <c r="G1564" t="s">
        <v>116</v>
      </c>
      <c r="H1564" t="s">
        <v>447</v>
      </c>
      <c r="I1564" t="s">
        <v>701</v>
      </c>
      <c r="J1564" t="s">
        <v>702</v>
      </c>
      <c r="K1564" t="s">
        <v>2165</v>
      </c>
      <c r="L1564" t="s">
        <v>627</v>
      </c>
      <c r="M1564" s="17">
        <f>VLOOKUP($K1564,[1]Budget!$V:$AE,5,0)*IF($C1564="1 - Revenues",1,IF(AND($C1564="5 - Transfers",MID(I1564,15,1)="4"),1,-1))</f>
        <v>0</v>
      </c>
      <c r="N1564" s="17">
        <f>VLOOKUP($K1564,[1]Budget!$V:$AE,6,0)*IF($C1564="1 - Revenues",1,IF(AND($C1564="5 - Transfers",MID(J1564,15,1)="4"),1,-1))</f>
        <v>0</v>
      </c>
      <c r="O1564" s="17">
        <f>IFERROR(IF(RIGHT(LEFT(K1564,15),1)="4",VLOOKUP(K1564,'[1]Budget Worksheet'!A:B,2,0),-1*VLOOKUP(K1564,'[1]Budget Worksheet'!A:B,2,0)),0)</f>
        <v>0</v>
      </c>
      <c r="P1564" s="17">
        <f>VLOOKUP($K1564,[1]Budget!$V:$AE,8,0)*IF($C1564="1 - Revenues",1,IF(AND($C1564="5 - Transfers",MID($K1564,15,1)="4"),1,-1))</f>
        <v>0</v>
      </c>
      <c r="Q1564" s="17">
        <f>VLOOKUP($K1564,[1]Budget!$V:$AE,10,0)*IF($C1564="1 - Revenues",1,IF(AND($C1564="5 - Transfers",MID(K1564,15,1)="4"),1,-1))</f>
        <v>0</v>
      </c>
      <c r="S1564" s="18" t="b">
        <f>IF(LEFT(C1564,1)="1",1,-1)*SUMIF([1]Budget!V:V,'Budget Worksheet for Pivot Tabl'!K1564,[1]Budget!AC:AC)=P1564</f>
        <v>1</v>
      </c>
    </row>
    <row r="1565" spans="1:19" x14ac:dyDescent="0.25">
      <c r="A1565" t="s">
        <v>16</v>
      </c>
      <c r="B1565" t="s">
        <v>2</v>
      </c>
      <c r="C1565" t="s">
        <v>8</v>
      </c>
      <c r="D1565" t="str">
        <f t="shared" si="24"/>
        <v>OUTFLOWS</v>
      </c>
      <c r="E1565" t="s">
        <v>118</v>
      </c>
      <c r="F1565" t="s">
        <v>100</v>
      </c>
      <c r="G1565" t="s">
        <v>2166</v>
      </c>
      <c r="H1565" t="s">
        <v>2167</v>
      </c>
      <c r="I1565" t="s">
        <v>701</v>
      </c>
      <c r="J1565" t="s">
        <v>702</v>
      </c>
      <c r="K1565" t="s">
        <v>2168</v>
      </c>
      <c r="L1565" t="s">
        <v>590</v>
      </c>
      <c r="M1565" s="17">
        <f>VLOOKUP($K1565,[1]Budget!$V:$AE,5,0)*IF($C1565="1 - Revenues",1,IF(AND($C1565="5 - Transfers",MID(I1565,15,1)="4"),1,-1))</f>
        <v>0</v>
      </c>
      <c r="N1565" s="17">
        <f>VLOOKUP($K1565,[1]Budget!$V:$AE,6,0)*IF($C1565="1 - Revenues",1,IF(AND($C1565="5 - Transfers",MID(J1565,15,1)="4"),1,-1))</f>
        <v>-229000</v>
      </c>
      <c r="O1565" s="17">
        <f>IFERROR(IF(RIGHT(LEFT(K1565,15),1)="4",VLOOKUP(K1565,'[1]Budget Worksheet'!A:B,2,0),-1*VLOOKUP(K1565,'[1]Budget Worksheet'!A:B,2,0)),0)</f>
        <v>0</v>
      </c>
      <c r="P1565" s="17">
        <f>VLOOKUP($K1565,[1]Budget!$V:$AE,8,0)*IF($C1565="1 - Revenues",1,IF(AND($C1565="5 - Transfers",MID($K1565,15,1)="4"),1,-1))</f>
        <v>0</v>
      </c>
      <c r="Q1565" s="17">
        <f>VLOOKUP($K1565,[1]Budget!$V:$AE,10,0)*IF($C1565="1 - Revenues",1,IF(AND($C1565="5 - Transfers",MID(K1565,15,1)="4"),1,-1))</f>
        <v>0</v>
      </c>
      <c r="S1565" s="18" t="b">
        <f>IF(LEFT(C1565,1)="1",1,-1)*SUMIF([1]Budget!V:V,'Budget Worksheet for Pivot Tabl'!K1565,[1]Budget!AC:AC)=P1565</f>
        <v>1</v>
      </c>
    </row>
    <row r="1566" spans="1:19" x14ac:dyDescent="0.25">
      <c r="A1566" t="s">
        <v>16</v>
      </c>
      <c r="B1566" t="s">
        <v>2</v>
      </c>
      <c r="C1566" t="s">
        <v>8</v>
      </c>
      <c r="D1566" t="str">
        <f t="shared" si="24"/>
        <v>OUTFLOWS</v>
      </c>
      <c r="E1566" t="s">
        <v>118</v>
      </c>
      <c r="F1566" t="s">
        <v>100</v>
      </c>
      <c r="G1566" t="s">
        <v>2166</v>
      </c>
      <c r="H1566" t="s">
        <v>2167</v>
      </c>
      <c r="I1566" t="s">
        <v>701</v>
      </c>
      <c r="J1566" t="s">
        <v>702</v>
      </c>
      <c r="K1566" t="s">
        <v>2169</v>
      </c>
      <c r="L1566" t="s">
        <v>593</v>
      </c>
      <c r="M1566" s="17">
        <f>VLOOKUP($K1566,[1]Budget!$V:$AE,5,0)*IF($C1566="1 - Revenues",1,IF(AND($C1566="5 - Transfers",MID(I1566,15,1)="4"),1,-1))</f>
        <v>0</v>
      </c>
      <c r="N1566" s="17">
        <f>VLOOKUP($K1566,[1]Budget!$V:$AE,6,0)*IF($C1566="1 - Revenues",1,IF(AND($C1566="5 - Transfers",MID(J1566,15,1)="4"),1,-1))</f>
        <v>0</v>
      </c>
      <c r="O1566" s="17">
        <f>IFERROR(IF(RIGHT(LEFT(K1566,15),1)="4",VLOOKUP(K1566,'[1]Budget Worksheet'!A:B,2,0),-1*VLOOKUP(K1566,'[1]Budget Worksheet'!A:B,2,0)),0)</f>
        <v>0</v>
      </c>
      <c r="P1566" s="17">
        <f>VLOOKUP($K1566,[1]Budget!$V:$AE,8,0)*IF($C1566="1 - Revenues",1,IF(AND($C1566="5 - Transfers",MID($K1566,15,1)="4"),1,-1))</f>
        <v>0</v>
      </c>
      <c r="Q1566" s="17">
        <f>VLOOKUP($K1566,[1]Budget!$V:$AE,10,0)*IF($C1566="1 - Revenues",1,IF(AND($C1566="5 - Transfers",MID(K1566,15,1)="4"),1,-1))</f>
        <v>0</v>
      </c>
      <c r="S1566" s="18" t="b">
        <f>IF(LEFT(C1566,1)="1",1,-1)*SUMIF([1]Budget!V:V,'Budget Worksheet for Pivot Tabl'!K1566,[1]Budget!AC:AC)=P1566</f>
        <v>1</v>
      </c>
    </row>
    <row r="1567" spans="1:19" x14ac:dyDescent="0.25">
      <c r="A1567" t="s">
        <v>16</v>
      </c>
      <c r="B1567" t="s">
        <v>2</v>
      </c>
      <c r="C1567" t="s">
        <v>8</v>
      </c>
      <c r="D1567" t="str">
        <f t="shared" si="24"/>
        <v>OUTFLOWS</v>
      </c>
      <c r="E1567" t="s">
        <v>118</v>
      </c>
      <c r="F1567" t="s">
        <v>100</v>
      </c>
      <c r="G1567" t="s">
        <v>2166</v>
      </c>
      <c r="H1567" t="s">
        <v>2167</v>
      </c>
      <c r="I1567" t="s">
        <v>701</v>
      </c>
      <c r="J1567" t="s">
        <v>702</v>
      </c>
      <c r="K1567" t="s">
        <v>2170</v>
      </c>
      <c r="L1567" t="s">
        <v>597</v>
      </c>
      <c r="M1567" s="17">
        <f>VLOOKUP($K1567,[1]Budget!$V:$AE,5,0)*IF($C1567="1 - Revenues",1,IF(AND($C1567="5 - Transfers",MID(I1567,15,1)="4"),1,-1))</f>
        <v>0</v>
      </c>
      <c r="N1567" s="17">
        <f>VLOOKUP($K1567,[1]Budget!$V:$AE,6,0)*IF($C1567="1 - Revenues",1,IF(AND($C1567="5 - Transfers",MID(J1567,15,1)="4"),1,-1))</f>
        <v>-9000</v>
      </c>
      <c r="O1567" s="17">
        <f>IFERROR(IF(RIGHT(LEFT(K1567,15),1)="4",VLOOKUP(K1567,'[1]Budget Worksheet'!A:B,2,0),-1*VLOOKUP(K1567,'[1]Budget Worksheet'!A:B,2,0)),0)</f>
        <v>0</v>
      </c>
      <c r="P1567" s="17">
        <f>VLOOKUP($K1567,[1]Budget!$V:$AE,8,0)*IF($C1567="1 - Revenues",1,IF(AND($C1567="5 - Transfers",MID($K1567,15,1)="4"),1,-1))</f>
        <v>0</v>
      </c>
      <c r="Q1567" s="17">
        <f>VLOOKUP($K1567,[1]Budget!$V:$AE,10,0)*IF($C1567="1 - Revenues",1,IF(AND($C1567="5 - Transfers",MID(K1567,15,1)="4"),1,-1))</f>
        <v>0</v>
      </c>
      <c r="S1567" s="18" t="b">
        <f>IF(LEFT(C1567,1)="1",1,-1)*SUMIF([1]Budget!V:V,'Budget Worksheet for Pivot Tabl'!K1567,[1]Budget!AC:AC)=P1567</f>
        <v>1</v>
      </c>
    </row>
    <row r="1568" spans="1:19" x14ac:dyDescent="0.25">
      <c r="A1568" t="s">
        <v>16</v>
      </c>
      <c r="B1568" t="s">
        <v>2</v>
      </c>
      <c r="C1568" t="s">
        <v>8</v>
      </c>
      <c r="D1568" t="str">
        <f t="shared" si="24"/>
        <v>OUTFLOWS</v>
      </c>
      <c r="E1568" t="s">
        <v>118</v>
      </c>
      <c r="F1568" t="s">
        <v>100</v>
      </c>
      <c r="G1568" t="s">
        <v>2166</v>
      </c>
      <c r="H1568" t="s">
        <v>2167</v>
      </c>
      <c r="I1568" t="s">
        <v>701</v>
      </c>
      <c r="J1568" t="s">
        <v>702</v>
      </c>
      <c r="K1568" t="s">
        <v>2171</v>
      </c>
      <c r="L1568" t="s">
        <v>599</v>
      </c>
      <c r="M1568" s="17">
        <f>VLOOKUP($K1568,[1]Budget!$V:$AE,5,0)*IF($C1568="1 - Revenues",1,IF(AND($C1568="5 - Transfers",MID(I1568,15,1)="4"),1,-1))</f>
        <v>0</v>
      </c>
      <c r="N1568" s="17">
        <f>VLOOKUP($K1568,[1]Budget!$V:$AE,6,0)*IF($C1568="1 - Revenues",1,IF(AND($C1568="5 - Transfers",MID(J1568,15,1)="4"),1,-1))</f>
        <v>0</v>
      </c>
      <c r="O1568" s="17">
        <f>IFERROR(IF(RIGHT(LEFT(K1568,15),1)="4",VLOOKUP(K1568,'[1]Budget Worksheet'!A:B,2,0),-1*VLOOKUP(K1568,'[1]Budget Worksheet'!A:B,2,0)),0)</f>
        <v>0</v>
      </c>
      <c r="P1568" s="17">
        <f>VLOOKUP($K1568,[1]Budget!$V:$AE,8,0)*IF($C1568="1 - Revenues",1,IF(AND($C1568="5 - Transfers",MID($K1568,15,1)="4"),1,-1))</f>
        <v>0</v>
      </c>
      <c r="Q1568" s="17">
        <f>VLOOKUP($K1568,[1]Budget!$V:$AE,10,0)*IF($C1568="1 - Revenues",1,IF(AND($C1568="5 - Transfers",MID(K1568,15,1)="4"),1,-1))</f>
        <v>0</v>
      </c>
      <c r="S1568" s="18" t="b">
        <f>IF(LEFT(C1568,1)="1",1,-1)*SUMIF([1]Budget!V:V,'Budget Worksheet for Pivot Tabl'!K1568,[1]Budget!AC:AC)=P1568</f>
        <v>1</v>
      </c>
    </row>
    <row r="1569" spans="1:19" x14ac:dyDescent="0.25">
      <c r="A1569" t="s">
        <v>16</v>
      </c>
      <c r="B1569" t="s">
        <v>2</v>
      </c>
      <c r="C1569" t="s">
        <v>8</v>
      </c>
      <c r="D1569" t="str">
        <f t="shared" si="24"/>
        <v>OUTFLOWS</v>
      </c>
      <c r="E1569" t="s">
        <v>118</v>
      </c>
      <c r="F1569" t="s">
        <v>100</v>
      </c>
      <c r="G1569" t="s">
        <v>2166</v>
      </c>
      <c r="H1569" t="s">
        <v>2167</v>
      </c>
      <c r="I1569" t="s">
        <v>701</v>
      </c>
      <c r="J1569" t="s">
        <v>702</v>
      </c>
      <c r="K1569" t="s">
        <v>2172</v>
      </c>
      <c r="L1569" t="s">
        <v>470</v>
      </c>
      <c r="M1569" s="17">
        <f>VLOOKUP($K1569,[1]Budget!$V:$AE,5,0)*IF($C1569="1 - Revenues",1,IF(AND($C1569="5 - Transfers",MID(I1569,15,1)="4"),1,-1))</f>
        <v>0</v>
      </c>
      <c r="N1569" s="17">
        <f>VLOOKUP($K1569,[1]Budget!$V:$AE,6,0)*IF($C1569="1 - Revenues",1,IF(AND($C1569="5 - Transfers",MID(J1569,15,1)="4"),1,-1))</f>
        <v>-32000</v>
      </c>
      <c r="O1569" s="17">
        <f>IFERROR(IF(RIGHT(LEFT(K1569,15),1)="4",VLOOKUP(K1569,'[1]Budget Worksheet'!A:B,2,0),-1*VLOOKUP(K1569,'[1]Budget Worksheet'!A:B,2,0)),0)</f>
        <v>0</v>
      </c>
      <c r="P1569" s="17">
        <f>VLOOKUP($K1569,[1]Budget!$V:$AE,8,0)*IF($C1569="1 - Revenues",1,IF(AND($C1569="5 - Transfers",MID($K1569,15,1)="4"),1,-1))</f>
        <v>0</v>
      </c>
      <c r="Q1569" s="17">
        <f>VLOOKUP($K1569,[1]Budget!$V:$AE,10,0)*IF($C1569="1 - Revenues",1,IF(AND($C1569="5 - Transfers",MID(K1569,15,1)="4"),1,-1))</f>
        <v>0</v>
      </c>
      <c r="S1569" s="18" t="b">
        <f>IF(LEFT(C1569,1)="1",1,-1)*SUMIF([1]Budget!V:V,'Budget Worksheet for Pivot Tabl'!K1569,[1]Budget!AC:AC)=P1569</f>
        <v>1</v>
      </c>
    </row>
    <row r="1570" spans="1:19" x14ac:dyDescent="0.25">
      <c r="A1570" t="s">
        <v>16</v>
      </c>
      <c r="B1570" t="s">
        <v>2</v>
      </c>
      <c r="C1570" t="s">
        <v>8</v>
      </c>
      <c r="D1570" t="str">
        <f t="shared" si="24"/>
        <v>OUTFLOWS</v>
      </c>
      <c r="E1570" t="s">
        <v>118</v>
      </c>
      <c r="F1570" t="s">
        <v>100</v>
      </c>
      <c r="G1570" t="s">
        <v>2166</v>
      </c>
      <c r="H1570" t="s">
        <v>2167</v>
      </c>
      <c r="I1570" t="s">
        <v>701</v>
      </c>
      <c r="J1570" t="s">
        <v>702</v>
      </c>
      <c r="K1570" t="s">
        <v>2173</v>
      </c>
      <c r="L1570" t="s">
        <v>606</v>
      </c>
      <c r="M1570" s="17">
        <f>VLOOKUP($K1570,[1]Budget!$V:$AE,5,0)*IF($C1570="1 - Revenues",1,IF(AND($C1570="5 - Transfers",MID(I1570,15,1)="4"),1,-1))</f>
        <v>0</v>
      </c>
      <c r="N1570" s="17">
        <f>VLOOKUP($K1570,[1]Budget!$V:$AE,6,0)*IF($C1570="1 - Revenues",1,IF(AND($C1570="5 - Transfers",MID(J1570,15,1)="4"),1,-1))</f>
        <v>-7000</v>
      </c>
      <c r="O1570" s="17">
        <f>IFERROR(IF(RIGHT(LEFT(K1570,15),1)="4",VLOOKUP(K1570,'[1]Budget Worksheet'!A:B,2,0),-1*VLOOKUP(K1570,'[1]Budget Worksheet'!A:B,2,0)),0)</f>
        <v>0</v>
      </c>
      <c r="P1570" s="17">
        <f>VLOOKUP($K1570,[1]Budget!$V:$AE,8,0)*IF($C1570="1 - Revenues",1,IF(AND($C1570="5 - Transfers",MID($K1570,15,1)="4"),1,-1))</f>
        <v>0</v>
      </c>
      <c r="Q1570" s="17">
        <f>VLOOKUP($K1570,[1]Budget!$V:$AE,10,0)*IF($C1570="1 - Revenues",1,IF(AND($C1570="5 - Transfers",MID(K1570,15,1)="4"),1,-1))</f>
        <v>0</v>
      </c>
      <c r="S1570" s="18" t="b">
        <f>IF(LEFT(C1570,1)="1",1,-1)*SUMIF([1]Budget!V:V,'Budget Worksheet for Pivot Tabl'!K1570,[1]Budget!AC:AC)=P1570</f>
        <v>1</v>
      </c>
    </row>
    <row r="1571" spans="1:19" x14ac:dyDescent="0.25">
      <c r="A1571" t="s">
        <v>16</v>
      </c>
      <c r="B1571" t="s">
        <v>2</v>
      </c>
      <c r="C1571" t="s">
        <v>8</v>
      </c>
      <c r="D1571" t="str">
        <f t="shared" si="24"/>
        <v>OUTFLOWS</v>
      </c>
      <c r="E1571" t="s">
        <v>118</v>
      </c>
      <c r="F1571" t="s">
        <v>100</v>
      </c>
      <c r="G1571" t="s">
        <v>2166</v>
      </c>
      <c r="H1571" t="s">
        <v>2167</v>
      </c>
      <c r="I1571" t="s">
        <v>701</v>
      </c>
      <c r="J1571" t="s">
        <v>702</v>
      </c>
      <c r="K1571" t="s">
        <v>2174</v>
      </c>
      <c r="L1571" t="s">
        <v>608</v>
      </c>
      <c r="M1571" s="17">
        <f>VLOOKUP($K1571,[1]Budget!$V:$AE,5,0)*IF($C1571="1 - Revenues",1,IF(AND($C1571="5 - Transfers",MID(I1571,15,1)="4"),1,-1))</f>
        <v>0</v>
      </c>
      <c r="N1571" s="17">
        <f>VLOOKUP($K1571,[1]Budget!$V:$AE,6,0)*IF($C1571="1 - Revenues",1,IF(AND($C1571="5 - Transfers",MID(J1571,15,1)="4"),1,-1))</f>
        <v>-9000</v>
      </c>
      <c r="O1571" s="17">
        <f>IFERROR(IF(RIGHT(LEFT(K1571,15),1)="4",VLOOKUP(K1571,'[1]Budget Worksheet'!A:B,2,0),-1*VLOOKUP(K1571,'[1]Budget Worksheet'!A:B,2,0)),0)</f>
        <v>0</v>
      </c>
      <c r="P1571" s="17">
        <f>VLOOKUP($K1571,[1]Budget!$V:$AE,8,0)*IF($C1571="1 - Revenues",1,IF(AND($C1571="5 - Transfers",MID($K1571,15,1)="4"),1,-1))</f>
        <v>0</v>
      </c>
      <c r="Q1571" s="17">
        <f>VLOOKUP($K1571,[1]Budget!$V:$AE,10,0)*IF($C1571="1 - Revenues",1,IF(AND($C1571="5 - Transfers",MID(K1571,15,1)="4"),1,-1))</f>
        <v>0</v>
      </c>
      <c r="S1571" s="18" t="b">
        <f>IF(LEFT(C1571,1)="1",1,-1)*SUMIF([1]Budget!V:V,'Budget Worksheet for Pivot Tabl'!K1571,[1]Budget!AC:AC)=P1571</f>
        <v>1</v>
      </c>
    </row>
    <row r="1572" spans="1:19" x14ac:dyDescent="0.25">
      <c r="A1572" t="s">
        <v>16</v>
      </c>
      <c r="B1572" t="s">
        <v>2</v>
      </c>
      <c r="C1572" t="s">
        <v>8</v>
      </c>
      <c r="D1572" t="str">
        <f t="shared" si="24"/>
        <v>OUTFLOWS</v>
      </c>
      <c r="E1572" t="s">
        <v>118</v>
      </c>
      <c r="F1572" t="s">
        <v>100</v>
      </c>
      <c r="G1572" t="s">
        <v>2166</v>
      </c>
      <c r="H1572" t="s">
        <v>2167</v>
      </c>
      <c r="I1572" t="s">
        <v>701</v>
      </c>
      <c r="J1572" t="s">
        <v>702</v>
      </c>
      <c r="K1572" t="s">
        <v>2175</v>
      </c>
      <c r="L1572" t="s">
        <v>610</v>
      </c>
      <c r="M1572" s="17">
        <f>VLOOKUP($K1572,[1]Budget!$V:$AE,5,0)*IF($C1572="1 - Revenues",1,IF(AND($C1572="5 - Transfers",MID(I1572,15,1)="4"),1,-1))</f>
        <v>0</v>
      </c>
      <c r="N1572" s="17">
        <f>VLOOKUP($K1572,[1]Budget!$V:$AE,6,0)*IF($C1572="1 - Revenues",1,IF(AND($C1572="5 - Transfers",MID(J1572,15,1)="4"),1,-1))</f>
        <v>-1000</v>
      </c>
      <c r="O1572" s="17">
        <f>IFERROR(IF(RIGHT(LEFT(K1572,15),1)="4",VLOOKUP(K1572,'[1]Budget Worksheet'!A:B,2,0),-1*VLOOKUP(K1572,'[1]Budget Worksheet'!A:B,2,0)),0)</f>
        <v>0</v>
      </c>
      <c r="P1572" s="17">
        <f>VLOOKUP($K1572,[1]Budget!$V:$AE,8,0)*IF($C1572="1 - Revenues",1,IF(AND($C1572="5 - Transfers",MID($K1572,15,1)="4"),1,-1))</f>
        <v>0</v>
      </c>
      <c r="Q1572" s="17">
        <f>VLOOKUP($K1572,[1]Budget!$V:$AE,10,0)*IF($C1572="1 - Revenues",1,IF(AND($C1572="5 - Transfers",MID(K1572,15,1)="4"),1,-1))</f>
        <v>0</v>
      </c>
      <c r="S1572" s="18" t="b">
        <f>IF(LEFT(C1572,1)="1",1,-1)*SUMIF([1]Budget!V:V,'Budget Worksheet for Pivot Tabl'!K1572,[1]Budget!AC:AC)=P1572</f>
        <v>1</v>
      </c>
    </row>
    <row r="1573" spans="1:19" x14ac:dyDescent="0.25">
      <c r="A1573" t="s">
        <v>16</v>
      </c>
      <c r="B1573" t="s">
        <v>2</v>
      </c>
      <c r="C1573" t="s">
        <v>8</v>
      </c>
      <c r="D1573" t="str">
        <f t="shared" si="24"/>
        <v>OUTFLOWS</v>
      </c>
      <c r="E1573" t="s">
        <v>118</v>
      </c>
      <c r="F1573" t="s">
        <v>100</v>
      </c>
      <c r="G1573" t="s">
        <v>2166</v>
      </c>
      <c r="H1573" t="s">
        <v>2167</v>
      </c>
      <c r="I1573" t="s">
        <v>701</v>
      </c>
      <c r="J1573" t="s">
        <v>702</v>
      </c>
      <c r="K1573" t="s">
        <v>2176</v>
      </c>
      <c r="L1573" t="s">
        <v>612</v>
      </c>
      <c r="M1573" s="17">
        <f>VLOOKUP($K1573,[1]Budget!$V:$AE,5,0)*IF($C1573="1 - Revenues",1,IF(AND($C1573="5 - Transfers",MID(I1573,15,1)="4"),1,-1))</f>
        <v>0</v>
      </c>
      <c r="N1573" s="17">
        <f>VLOOKUP($K1573,[1]Budget!$V:$AE,6,0)*IF($C1573="1 - Revenues",1,IF(AND($C1573="5 - Transfers",MID(J1573,15,1)="4"),1,-1))</f>
        <v>0</v>
      </c>
      <c r="O1573" s="17">
        <f>IFERROR(IF(RIGHT(LEFT(K1573,15),1)="4",VLOOKUP(K1573,'[1]Budget Worksheet'!A:B,2,0),-1*VLOOKUP(K1573,'[1]Budget Worksheet'!A:B,2,0)),0)</f>
        <v>0</v>
      </c>
      <c r="P1573" s="17">
        <f>VLOOKUP($K1573,[1]Budget!$V:$AE,8,0)*IF($C1573="1 - Revenues",1,IF(AND($C1573="5 - Transfers",MID($K1573,15,1)="4"),1,-1))</f>
        <v>0</v>
      </c>
      <c r="Q1573" s="17">
        <f>VLOOKUP($K1573,[1]Budget!$V:$AE,10,0)*IF($C1573="1 - Revenues",1,IF(AND($C1573="5 - Transfers",MID(K1573,15,1)="4"),1,-1))</f>
        <v>0</v>
      </c>
      <c r="S1573" s="18" t="b">
        <f>IF(LEFT(C1573,1)="1",1,-1)*SUMIF([1]Budget!V:V,'Budget Worksheet for Pivot Tabl'!K1573,[1]Budget!AC:AC)=P1573</f>
        <v>1</v>
      </c>
    </row>
    <row r="1574" spans="1:19" x14ac:dyDescent="0.25">
      <c r="A1574" t="s">
        <v>16</v>
      </c>
      <c r="B1574" t="s">
        <v>2</v>
      </c>
      <c r="C1574" t="s">
        <v>8</v>
      </c>
      <c r="D1574" t="str">
        <f t="shared" si="24"/>
        <v>OUTFLOWS</v>
      </c>
      <c r="E1574" t="s">
        <v>118</v>
      </c>
      <c r="F1574" t="s">
        <v>100</v>
      </c>
      <c r="G1574" t="s">
        <v>2166</v>
      </c>
      <c r="H1574" t="s">
        <v>2167</v>
      </c>
      <c r="I1574" t="s">
        <v>701</v>
      </c>
      <c r="J1574" t="s">
        <v>702</v>
      </c>
      <c r="K1574" t="s">
        <v>2177</v>
      </c>
      <c r="L1574" t="s">
        <v>614</v>
      </c>
      <c r="M1574" s="17">
        <f>VLOOKUP($K1574,[1]Budget!$V:$AE,5,0)*IF($C1574="1 - Revenues",1,IF(AND($C1574="5 - Transfers",MID(I1574,15,1)="4"),1,-1))</f>
        <v>0</v>
      </c>
      <c r="N1574" s="17">
        <f>VLOOKUP($K1574,[1]Budget!$V:$AE,6,0)*IF($C1574="1 - Revenues",1,IF(AND($C1574="5 - Transfers",MID(J1574,15,1)="4"),1,-1))</f>
        <v>0</v>
      </c>
      <c r="O1574" s="17">
        <f>IFERROR(IF(RIGHT(LEFT(K1574,15),1)="4",VLOOKUP(K1574,'[1]Budget Worksheet'!A:B,2,0),-1*VLOOKUP(K1574,'[1]Budget Worksheet'!A:B,2,0)),0)</f>
        <v>0</v>
      </c>
      <c r="P1574" s="17">
        <f>VLOOKUP($K1574,[1]Budget!$V:$AE,8,0)*IF($C1574="1 - Revenues",1,IF(AND($C1574="5 - Transfers",MID($K1574,15,1)="4"),1,-1))</f>
        <v>0</v>
      </c>
      <c r="Q1574" s="17">
        <f>VLOOKUP($K1574,[1]Budget!$V:$AE,10,0)*IF($C1574="1 - Revenues",1,IF(AND($C1574="5 - Transfers",MID(K1574,15,1)="4"),1,-1))</f>
        <v>0</v>
      </c>
      <c r="S1574" s="18" t="b">
        <f>IF(LEFT(C1574,1)="1",1,-1)*SUMIF([1]Budget!V:V,'Budget Worksheet for Pivot Tabl'!K1574,[1]Budget!AC:AC)=P1574</f>
        <v>1</v>
      </c>
    </row>
    <row r="1575" spans="1:19" x14ac:dyDescent="0.25">
      <c r="A1575" t="s">
        <v>16</v>
      </c>
      <c r="B1575" t="s">
        <v>2</v>
      </c>
      <c r="C1575" t="s">
        <v>8</v>
      </c>
      <c r="D1575" t="str">
        <f t="shared" si="24"/>
        <v>OUTFLOWS</v>
      </c>
      <c r="E1575" t="s">
        <v>118</v>
      </c>
      <c r="F1575" t="s">
        <v>100</v>
      </c>
      <c r="G1575" t="s">
        <v>2166</v>
      </c>
      <c r="H1575" t="s">
        <v>2167</v>
      </c>
      <c r="I1575" t="s">
        <v>701</v>
      </c>
      <c r="J1575" t="s">
        <v>702</v>
      </c>
      <c r="K1575" t="s">
        <v>2178</v>
      </c>
      <c r="L1575" t="s">
        <v>618</v>
      </c>
      <c r="M1575" s="17">
        <f>VLOOKUP($K1575,[1]Budget!$V:$AE,5,0)*IF($C1575="1 - Revenues",1,IF(AND($C1575="5 - Transfers",MID(I1575,15,1)="4"),1,-1))</f>
        <v>0</v>
      </c>
      <c r="N1575" s="17">
        <f>VLOOKUP($K1575,[1]Budget!$V:$AE,6,0)*IF($C1575="1 - Revenues",1,IF(AND($C1575="5 - Transfers",MID(J1575,15,1)="4"),1,-1))</f>
        <v>0</v>
      </c>
      <c r="O1575" s="17">
        <f>IFERROR(IF(RIGHT(LEFT(K1575,15),1)="4",VLOOKUP(K1575,'[1]Budget Worksheet'!A:B,2,0),-1*VLOOKUP(K1575,'[1]Budget Worksheet'!A:B,2,0)),0)</f>
        <v>0</v>
      </c>
      <c r="P1575" s="17">
        <f>VLOOKUP($K1575,[1]Budget!$V:$AE,8,0)*IF($C1575="1 - Revenues",1,IF(AND($C1575="5 - Transfers",MID($K1575,15,1)="4"),1,-1))</f>
        <v>0</v>
      </c>
      <c r="Q1575" s="17">
        <f>VLOOKUP($K1575,[1]Budget!$V:$AE,10,0)*IF($C1575="1 - Revenues",1,IF(AND($C1575="5 - Transfers",MID(K1575,15,1)="4"),1,-1))</f>
        <v>0</v>
      </c>
      <c r="S1575" s="18" t="b">
        <f>IF(LEFT(C1575,1)="1",1,-1)*SUMIF([1]Budget!V:V,'Budget Worksheet for Pivot Tabl'!K1575,[1]Budget!AC:AC)=P1575</f>
        <v>1</v>
      </c>
    </row>
    <row r="1576" spans="1:19" x14ac:dyDescent="0.25">
      <c r="A1576" t="s">
        <v>16</v>
      </c>
      <c r="B1576" t="s">
        <v>2</v>
      </c>
      <c r="C1576" t="s">
        <v>8</v>
      </c>
      <c r="D1576" t="str">
        <f t="shared" si="24"/>
        <v>OUTFLOWS</v>
      </c>
      <c r="E1576" t="s">
        <v>118</v>
      </c>
      <c r="F1576" t="s">
        <v>100</v>
      </c>
      <c r="G1576" t="s">
        <v>2166</v>
      </c>
      <c r="H1576" t="s">
        <v>2167</v>
      </c>
      <c r="I1576" t="s">
        <v>701</v>
      </c>
      <c r="J1576" t="s">
        <v>702</v>
      </c>
      <c r="K1576" t="s">
        <v>2179</v>
      </c>
      <c r="L1576" t="s">
        <v>620</v>
      </c>
      <c r="M1576" s="17">
        <f>VLOOKUP($K1576,[1]Budget!$V:$AE,5,0)*IF($C1576="1 - Revenues",1,IF(AND($C1576="5 - Transfers",MID(I1576,15,1)="4"),1,-1))</f>
        <v>0</v>
      </c>
      <c r="N1576" s="17">
        <f>VLOOKUP($K1576,[1]Budget!$V:$AE,6,0)*IF($C1576="1 - Revenues",1,IF(AND($C1576="5 - Transfers",MID(J1576,15,1)="4"),1,-1))</f>
        <v>-6000</v>
      </c>
      <c r="O1576" s="17">
        <f>IFERROR(IF(RIGHT(LEFT(K1576,15),1)="4",VLOOKUP(K1576,'[1]Budget Worksheet'!A:B,2,0),-1*VLOOKUP(K1576,'[1]Budget Worksheet'!A:B,2,0)),0)</f>
        <v>0</v>
      </c>
      <c r="P1576" s="17">
        <f>VLOOKUP($K1576,[1]Budget!$V:$AE,8,0)*IF($C1576="1 - Revenues",1,IF(AND($C1576="5 - Transfers",MID($K1576,15,1)="4"),1,-1))</f>
        <v>0</v>
      </c>
      <c r="Q1576" s="17">
        <f>VLOOKUP($K1576,[1]Budget!$V:$AE,10,0)*IF($C1576="1 - Revenues",1,IF(AND($C1576="5 - Transfers",MID(K1576,15,1)="4"),1,-1))</f>
        <v>0</v>
      </c>
      <c r="S1576" s="18" t="b">
        <f>IF(LEFT(C1576,1)="1",1,-1)*SUMIF([1]Budget!V:V,'Budget Worksheet for Pivot Tabl'!K1576,[1]Budget!AC:AC)=P1576</f>
        <v>1</v>
      </c>
    </row>
    <row r="1577" spans="1:19" x14ac:dyDescent="0.25">
      <c r="A1577" t="s">
        <v>16</v>
      </c>
      <c r="B1577" t="s">
        <v>2</v>
      </c>
      <c r="C1577" t="s">
        <v>8</v>
      </c>
      <c r="D1577" t="str">
        <f t="shared" si="24"/>
        <v>OUTFLOWS</v>
      </c>
      <c r="E1577" t="s">
        <v>118</v>
      </c>
      <c r="F1577" t="s">
        <v>100</v>
      </c>
      <c r="G1577" t="s">
        <v>2166</v>
      </c>
      <c r="H1577" t="s">
        <v>2167</v>
      </c>
      <c r="I1577" t="s">
        <v>701</v>
      </c>
      <c r="J1577" t="s">
        <v>702</v>
      </c>
      <c r="K1577" t="s">
        <v>2180</v>
      </c>
      <c r="L1577" t="s">
        <v>472</v>
      </c>
      <c r="M1577" s="17">
        <f>VLOOKUP($K1577,[1]Budget!$V:$AE,5,0)*IF($C1577="1 - Revenues",1,IF(AND($C1577="5 - Transfers",MID(I1577,15,1)="4"),1,-1))</f>
        <v>0</v>
      </c>
      <c r="N1577" s="17">
        <f>VLOOKUP($K1577,[1]Budget!$V:$AE,6,0)*IF($C1577="1 - Revenues",1,IF(AND($C1577="5 - Transfers",MID(J1577,15,1)="4"),1,-1))</f>
        <v>-3000</v>
      </c>
      <c r="O1577" s="17">
        <f>IFERROR(IF(RIGHT(LEFT(K1577,15),1)="4",VLOOKUP(K1577,'[1]Budget Worksheet'!A:B,2,0),-1*VLOOKUP(K1577,'[1]Budget Worksheet'!A:B,2,0)),0)</f>
        <v>0</v>
      </c>
      <c r="P1577" s="17">
        <f>VLOOKUP($K1577,[1]Budget!$V:$AE,8,0)*IF($C1577="1 - Revenues",1,IF(AND($C1577="5 - Transfers",MID($K1577,15,1)="4"),1,-1))</f>
        <v>0</v>
      </c>
      <c r="Q1577" s="17">
        <f>VLOOKUP($K1577,[1]Budget!$V:$AE,10,0)*IF($C1577="1 - Revenues",1,IF(AND($C1577="5 - Transfers",MID(K1577,15,1)="4"),1,-1))</f>
        <v>0</v>
      </c>
      <c r="S1577" s="18" t="b">
        <f>IF(LEFT(C1577,1)="1",1,-1)*SUMIF([1]Budget!V:V,'Budget Worksheet for Pivot Tabl'!K1577,[1]Budget!AC:AC)=P1577</f>
        <v>1</v>
      </c>
    </row>
    <row r="1578" spans="1:19" x14ac:dyDescent="0.25">
      <c r="A1578" t="s">
        <v>16</v>
      </c>
      <c r="B1578" t="s">
        <v>2</v>
      </c>
      <c r="C1578" t="s">
        <v>8</v>
      </c>
      <c r="D1578" t="str">
        <f t="shared" si="24"/>
        <v>OUTFLOWS</v>
      </c>
      <c r="E1578" t="s">
        <v>118</v>
      </c>
      <c r="F1578" t="s">
        <v>100</v>
      </c>
      <c r="G1578" t="s">
        <v>2166</v>
      </c>
      <c r="H1578" t="s">
        <v>2167</v>
      </c>
      <c r="I1578" t="s">
        <v>701</v>
      </c>
      <c r="J1578" t="s">
        <v>702</v>
      </c>
      <c r="K1578" t="s">
        <v>2181</v>
      </c>
      <c r="L1578" t="s">
        <v>627</v>
      </c>
      <c r="M1578" s="17">
        <f>VLOOKUP($K1578,[1]Budget!$V:$AE,5,0)*IF($C1578="1 - Revenues",1,IF(AND($C1578="5 - Transfers",MID(I1578,15,1)="4"),1,-1))</f>
        <v>0</v>
      </c>
      <c r="N1578" s="17">
        <f>VLOOKUP($K1578,[1]Budget!$V:$AE,6,0)*IF($C1578="1 - Revenues",1,IF(AND($C1578="5 - Transfers",MID(J1578,15,1)="4"),1,-1))</f>
        <v>-1000</v>
      </c>
      <c r="O1578" s="17">
        <f>IFERROR(IF(RIGHT(LEFT(K1578,15),1)="4",VLOOKUP(K1578,'[1]Budget Worksheet'!A:B,2,0),-1*VLOOKUP(K1578,'[1]Budget Worksheet'!A:B,2,0)),0)</f>
        <v>0</v>
      </c>
      <c r="P1578" s="17">
        <f>VLOOKUP($K1578,[1]Budget!$V:$AE,8,0)*IF($C1578="1 - Revenues",1,IF(AND($C1578="5 - Transfers",MID($K1578,15,1)="4"),1,-1))</f>
        <v>0</v>
      </c>
      <c r="Q1578" s="17">
        <f>VLOOKUP($K1578,[1]Budget!$V:$AE,10,0)*IF($C1578="1 - Revenues",1,IF(AND($C1578="5 - Transfers",MID(K1578,15,1)="4"),1,-1))</f>
        <v>0</v>
      </c>
      <c r="S1578" s="18" t="b">
        <f>IF(LEFT(C1578,1)="1",1,-1)*SUMIF([1]Budget!V:V,'Budget Worksheet for Pivot Tabl'!K1578,[1]Budget!AC:AC)=P1578</f>
        <v>1</v>
      </c>
    </row>
    <row r="1579" spans="1:19" x14ac:dyDescent="0.25">
      <c r="A1579" t="s">
        <v>17</v>
      </c>
      <c r="B1579" t="s">
        <v>18</v>
      </c>
      <c r="C1579" t="s">
        <v>7</v>
      </c>
      <c r="D1579" t="str">
        <f t="shared" si="24"/>
        <v>INFLOWS</v>
      </c>
      <c r="E1579" t="s">
        <v>102</v>
      </c>
      <c r="F1579" t="s">
        <v>103</v>
      </c>
      <c r="G1579" t="s">
        <v>102</v>
      </c>
      <c r="H1579" t="s">
        <v>212</v>
      </c>
      <c r="I1579" t="s">
        <v>213</v>
      </c>
      <c r="J1579" t="s">
        <v>214</v>
      </c>
      <c r="K1579" t="s">
        <v>2182</v>
      </c>
      <c r="L1579" t="s">
        <v>2183</v>
      </c>
      <c r="M1579" s="17">
        <f>VLOOKUP($K1579,[1]Budget!$V:$AE,5,0)*IF($C1579="1 - Revenues",1,IF(AND($C1579="5 - Transfers",MID(I1579,15,1)="4"),1,-1))</f>
        <v>0</v>
      </c>
      <c r="N1579" s="17">
        <f>VLOOKUP($K1579,[1]Budget!$V:$AE,6,0)*IF($C1579="1 - Revenues",1,IF(AND($C1579="5 - Transfers",MID(J1579,15,1)="4"),1,-1))</f>
        <v>8011000</v>
      </c>
      <c r="O1579" s="17">
        <f>IFERROR(IF(RIGHT(LEFT(K1579,15),1)="4",VLOOKUP(K1579,'[1]Budget Worksheet'!A:B,2,0),-1*VLOOKUP(K1579,'[1]Budget Worksheet'!A:B,2,0)),0)</f>
        <v>0</v>
      </c>
      <c r="P1579" s="17">
        <f>VLOOKUP($K1579,[1]Budget!$V:$AE,8,0)*IF($C1579="1 - Revenues",1,IF(AND($C1579="5 - Transfers",MID($K1579,15,1)="4"),1,-1))</f>
        <v>7314188.5</v>
      </c>
      <c r="Q1579" s="17">
        <f>VLOOKUP($K1579,[1]Budget!$V:$AE,10,0)*IF($C1579="1 - Revenues",1,IF(AND($C1579="5 - Transfers",MID(K1579,15,1)="4"),1,-1))</f>
        <v>7314188.5</v>
      </c>
      <c r="S1579" s="18" t="b">
        <f>IF(LEFT(C1579,1)="1",1,-1)*SUMIF([1]Budget!V:V,'Budget Worksheet for Pivot Tabl'!K1579,[1]Budget!AC:AC)=P1579</f>
        <v>1</v>
      </c>
    </row>
    <row r="1580" spans="1:19" x14ac:dyDescent="0.25">
      <c r="A1580" t="s">
        <v>17</v>
      </c>
      <c r="B1580" t="s">
        <v>18</v>
      </c>
      <c r="C1580" t="s">
        <v>8</v>
      </c>
      <c r="D1580" t="str">
        <f t="shared" si="24"/>
        <v>OUTFLOWS</v>
      </c>
      <c r="E1580" t="s">
        <v>102</v>
      </c>
      <c r="F1580" t="s">
        <v>103</v>
      </c>
      <c r="G1580" t="s">
        <v>102</v>
      </c>
      <c r="H1580" t="s">
        <v>212</v>
      </c>
      <c r="I1580" t="s">
        <v>213</v>
      </c>
      <c r="J1580" t="s">
        <v>214</v>
      </c>
      <c r="K1580" t="s">
        <v>2184</v>
      </c>
      <c r="L1580" t="s">
        <v>2185</v>
      </c>
      <c r="M1580" s="17">
        <f>VLOOKUP($K1580,[1]Budget!$V:$AE,5,0)*IF($C1580="1 - Revenues",1,IF(AND($C1580="5 - Transfers",MID(I1580,15,1)="4"),1,-1))</f>
        <v>0</v>
      </c>
      <c r="N1580" s="17">
        <f>VLOOKUP($K1580,[1]Budget!$V:$AE,6,0)*IF($C1580="1 - Revenues",1,IF(AND($C1580="5 - Transfers",MID(J1580,15,1)="4"),1,-1))</f>
        <v>0</v>
      </c>
      <c r="O1580" s="17">
        <f>IFERROR(IF(RIGHT(LEFT(K1580,15),1)="4",VLOOKUP(K1580,'[1]Budget Worksheet'!A:B,2,0),-1*VLOOKUP(K1580,'[1]Budget Worksheet'!A:B,2,0)),0)</f>
        <v>0</v>
      </c>
      <c r="P1580" s="17">
        <f>VLOOKUP($K1580,[1]Budget!$V:$AE,8,0)*IF($C1580="1 - Revenues",1,IF(AND($C1580="5 - Transfers",MID($K1580,15,1)="4"),1,-1))</f>
        <v>-1897500</v>
      </c>
      <c r="Q1580" s="17">
        <f>VLOOKUP($K1580,[1]Budget!$V:$AE,10,0)*IF($C1580="1 - Revenues",1,IF(AND($C1580="5 - Transfers",MID(K1580,15,1)="4"),1,-1))</f>
        <v>-1897500</v>
      </c>
      <c r="S1580" s="18" t="b">
        <f>IF(LEFT(C1580,1)="1",1,-1)*SUMIF([1]Budget!V:V,'Budget Worksheet for Pivot Tabl'!K1580,[1]Budget!AC:AC)=P1580</f>
        <v>1</v>
      </c>
    </row>
    <row r="1581" spans="1:19" x14ac:dyDescent="0.25">
      <c r="A1581" t="s">
        <v>17</v>
      </c>
      <c r="B1581" t="s">
        <v>18</v>
      </c>
      <c r="C1581" t="s">
        <v>9</v>
      </c>
      <c r="D1581" t="str">
        <f t="shared" si="24"/>
        <v>OUTFLOWS</v>
      </c>
      <c r="E1581" t="s">
        <v>102</v>
      </c>
      <c r="F1581" t="s">
        <v>103</v>
      </c>
      <c r="G1581" t="s">
        <v>102</v>
      </c>
      <c r="H1581" t="s">
        <v>212</v>
      </c>
      <c r="I1581" t="s">
        <v>213</v>
      </c>
      <c r="J1581" t="s">
        <v>214</v>
      </c>
      <c r="K1581" t="s">
        <v>2186</v>
      </c>
      <c r="L1581" t="s">
        <v>964</v>
      </c>
      <c r="M1581" s="17">
        <f>VLOOKUP($K1581,[1]Budget!$V:$AE,5,0)*IF($C1581="1 - Revenues",1,IF(AND($C1581="5 - Transfers",MID(I1581,15,1)="4"),1,-1))</f>
        <v>0</v>
      </c>
      <c r="N1581" s="17">
        <f>VLOOKUP($K1581,[1]Budget!$V:$AE,6,0)*IF($C1581="1 - Revenues",1,IF(AND($C1581="5 - Transfers",MID(J1581,15,1)="4"),1,-1))</f>
        <v>0</v>
      </c>
      <c r="O1581" s="17">
        <f>IFERROR(IF(RIGHT(LEFT(K1581,15),1)="4",VLOOKUP(K1581,'[1]Budget Worksheet'!A:B,2,0),-1*VLOOKUP(K1581,'[1]Budget Worksheet'!A:B,2,0)),0)</f>
        <v>0</v>
      </c>
      <c r="P1581" s="17">
        <f>VLOOKUP($K1581,[1]Budget!$V:$AE,8,0)*IF($C1581="1 - Revenues",1,IF(AND($C1581="5 - Transfers",MID($K1581,15,1)="4"),1,-1))</f>
        <v>-175000</v>
      </c>
      <c r="Q1581" s="17">
        <f>VLOOKUP($K1581,[1]Budget!$V:$AE,10,0)*IF($C1581="1 - Revenues",1,IF(AND($C1581="5 - Transfers",MID(K1581,15,1)="4"),1,-1))</f>
        <v>-175000</v>
      </c>
      <c r="S1581" s="18" t="b">
        <f>IF(LEFT(C1581,1)="1",1,-1)*SUMIF([1]Budget!V:V,'Budget Worksheet for Pivot Tabl'!K1581,[1]Budget!AC:AC)=P1581</f>
        <v>1</v>
      </c>
    </row>
    <row r="1582" spans="1:19" x14ac:dyDescent="0.25">
      <c r="A1582" t="s">
        <v>17</v>
      </c>
      <c r="B1582" t="s">
        <v>18</v>
      </c>
      <c r="C1582" t="s">
        <v>9</v>
      </c>
      <c r="D1582" t="str">
        <f t="shared" si="24"/>
        <v>OUTFLOWS</v>
      </c>
      <c r="E1582" t="s">
        <v>102</v>
      </c>
      <c r="F1582" t="s">
        <v>103</v>
      </c>
      <c r="G1582" t="s">
        <v>102</v>
      </c>
      <c r="H1582" t="s">
        <v>212</v>
      </c>
      <c r="I1582" t="s">
        <v>213</v>
      </c>
      <c r="J1582" t="s">
        <v>214</v>
      </c>
      <c r="K1582" t="s">
        <v>2187</v>
      </c>
      <c r="L1582" t="s">
        <v>2188</v>
      </c>
      <c r="M1582" s="17">
        <f>VLOOKUP($K1582,[1]Budget!$V:$AE,5,0)*IF($C1582="1 - Revenues",1,IF(AND($C1582="5 - Transfers",MID(I1582,15,1)="4"),1,-1))</f>
        <v>0</v>
      </c>
      <c r="N1582" s="17">
        <f>VLOOKUP($K1582,[1]Budget!$V:$AE,6,0)*IF($C1582="1 - Revenues",1,IF(AND($C1582="5 - Transfers",MID(J1582,15,1)="4"),1,-1))</f>
        <v>0</v>
      </c>
      <c r="O1582" s="17">
        <f>IFERROR(IF(RIGHT(LEFT(K1582,15),1)="4",VLOOKUP(K1582,'[1]Budget Worksheet'!A:B,2,0),-1*VLOOKUP(K1582,'[1]Budget Worksheet'!A:B,2,0)),0)</f>
        <v>0</v>
      </c>
      <c r="P1582" s="17">
        <f>VLOOKUP($K1582,[1]Budget!$V:$AE,8,0)*IF($C1582="1 - Revenues",1,IF(AND($C1582="5 - Transfers",MID($K1582,15,1)="4"),1,-1))</f>
        <v>-350000</v>
      </c>
      <c r="Q1582" s="17">
        <f>VLOOKUP($K1582,[1]Budget!$V:$AE,10,0)*IF($C1582="1 - Revenues",1,IF(AND($C1582="5 - Transfers",MID(K1582,15,1)="4"),1,-1))</f>
        <v>-350000</v>
      </c>
      <c r="S1582" s="18" t="b">
        <f>IF(LEFT(C1582,1)="1",1,-1)*SUMIF([1]Budget!V:V,'Budget Worksheet for Pivot Tabl'!K1582,[1]Budget!AC:AC)=P1582</f>
        <v>1</v>
      </c>
    </row>
    <row r="1583" spans="1:19" x14ac:dyDescent="0.25">
      <c r="A1583" t="s">
        <v>17</v>
      </c>
      <c r="B1583" t="s">
        <v>18</v>
      </c>
      <c r="C1583" t="s">
        <v>10</v>
      </c>
      <c r="D1583" t="str">
        <f t="shared" si="24"/>
        <v>OUTFLOWS</v>
      </c>
      <c r="E1583" t="s">
        <v>102</v>
      </c>
      <c r="F1583" t="s">
        <v>103</v>
      </c>
      <c r="G1583" t="s">
        <v>102</v>
      </c>
      <c r="H1583" t="s">
        <v>212</v>
      </c>
      <c r="I1583" t="s">
        <v>213</v>
      </c>
      <c r="J1583" t="s">
        <v>214</v>
      </c>
      <c r="K1583" t="s">
        <v>2189</v>
      </c>
      <c r="L1583" t="s">
        <v>2190</v>
      </c>
      <c r="M1583" s="17">
        <f>VLOOKUP($K1583,[1]Budget!$V:$AE,5,0)*IF($C1583="1 - Revenues",1,IF(AND($C1583="5 - Transfers",MID(I1583,15,1)="4"),1,-1))</f>
        <v>0</v>
      </c>
      <c r="N1583" s="17">
        <f>VLOOKUP($K1583,[1]Budget!$V:$AE,6,0)*IF($C1583="1 - Revenues",1,IF(AND($C1583="5 - Transfers",MID(J1583,15,1)="4"),1,-1))</f>
        <v>0</v>
      </c>
      <c r="O1583" s="17">
        <f>IFERROR(IF(RIGHT(LEFT(K1583,15),1)="4",VLOOKUP(K1583,'[1]Budget Worksheet'!A:B,2,0),-1*VLOOKUP(K1583,'[1]Budget Worksheet'!A:B,2,0)),0)</f>
        <v>0</v>
      </c>
      <c r="P1583" s="17">
        <f>VLOOKUP($K1583,[1]Budget!$V:$AE,8,0)*IF($C1583="1 - Revenues",1,IF(AND($C1583="5 - Transfers",MID($K1583,15,1)="4"),1,-1))</f>
        <v>-1451000</v>
      </c>
      <c r="Q1583" s="17">
        <f>VLOOKUP($K1583,[1]Budget!$V:$AE,10,0)*IF($C1583="1 - Revenues",1,IF(AND($C1583="5 - Transfers",MID(K1583,15,1)="4"),1,-1))</f>
        <v>-1451000</v>
      </c>
      <c r="S1583" s="18" t="b">
        <f>IF(LEFT(C1583,1)="1",1,-1)*SUMIF([1]Budget!V:V,'Budget Worksheet for Pivot Tabl'!K1583,[1]Budget!AC:AC)=P1583</f>
        <v>1</v>
      </c>
    </row>
    <row r="1584" spans="1:19" x14ac:dyDescent="0.25">
      <c r="A1584" t="s">
        <v>17</v>
      </c>
      <c r="B1584" t="s">
        <v>18</v>
      </c>
      <c r="C1584" t="s">
        <v>10</v>
      </c>
      <c r="D1584" t="str">
        <f t="shared" si="24"/>
        <v>OUTFLOWS</v>
      </c>
      <c r="E1584" t="s">
        <v>102</v>
      </c>
      <c r="F1584" t="s">
        <v>103</v>
      </c>
      <c r="G1584" t="s">
        <v>102</v>
      </c>
      <c r="H1584" t="s">
        <v>212</v>
      </c>
      <c r="I1584" t="s">
        <v>213</v>
      </c>
      <c r="J1584" t="s">
        <v>214</v>
      </c>
      <c r="K1584" t="s">
        <v>2191</v>
      </c>
      <c r="L1584" t="s">
        <v>2192</v>
      </c>
      <c r="M1584" s="17">
        <f>VLOOKUP($K1584,[1]Budget!$V:$AE,5,0)*IF($C1584="1 - Revenues",1,IF(AND($C1584="5 - Transfers",MID(I1584,15,1)="4"),1,-1))</f>
        <v>0</v>
      </c>
      <c r="N1584" s="17">
        <f>VLOOKUP($K1584,[1]Budget!$V:$AE,6,0)*IF($C1584="1 - Revenues",1,IF(AND($C1584="5 - Transfers",MID(J1584,15,1)="4"),1,-1))</f>
        <v>0</v>
      </c>
      <c r="O1584" s="17">
        <f>IFERROR(IF(RIGHT(LEFT(K1584,15),1)="4",VLOOKUP(K1584,'[1]Budget Worksheet'!A:B,2,0),-1*VLOOKUP(K1584,'[1]Budget Worksheet'!A:B,2,0)),0)</f>
        <v>0</v>
      </c>
      <c r="P1584" s="17">
        <f>VLOOKUP($K1584,[1]Budget!$V:$AE,8,0)*IF($C1584="1 - Revenues",1,IF(AND($C1584="5 - Transfers",MID($K1584,15,1)="4"),1,-1))</f>
        <v>-1500000</v>
      </c>
      <c r="Q1584" s="17">
        <f>VLOOKUP($K1584,[1]Budget!$V:$AE,10,0)*IF($C1584="1 - Revenues",1,IF(AND($C1584="5 - Transfers",MID(K1584,15,1)="4"),1,-1))</f>
        <v>-1500000</v>
      </c>
      <c r="S1584" s="18">
        <f>IF(LEFT(C1584,1)="1",1,-1)*SUMIF([1]Budget!V:V,'Budget Worksheet for Pivot Tabl'!K1584,[1]Budget!AC:AC)</f>
        <v>-1500000</v>
      </c>
    </row>
    <row r="1585" spans="1:19" x14ac:dyDescent="0.25">
      <c r="A1585" t="s">
        <v>17</v>
      </c>
      <c r="B1585" t="s">
        <v>18</v>
      </c>
      <c r="C1585" t="s">
        <v>10</v>
      </c>
      <c r="D1585" t="str">
        <f t="shared" si="24"/>
        <v>OUTFLOWS</v>
      </c>
      <c r="E1585" t="s">
        <v>102</v>
      </c>
      <c r="F1585" t="s">
        <v>103</v>
      </c>
      <c r="G1585" t="s">
        <v>102</v>
      </c>
      <c r="H1585" t="s">
        <v>212</v>
      </c>
      <c r="I1585" t="s">
        <v>213</v>
      </c>
      <c r="J1585" t="s">
        <v>214</v>
      </c>
      <c r="K1585" t="s">
        <v>2193</v>
      </c>
      <c r="L1585" t="s">
        <v>2194</v>
      </c>
      <c r="M1585" s="17">
        <f>VLOOKUP($K1585,[1]Budget!$V:$AE,5,0)*IF($C1585="1 - Revenues",1,IF(AND($C1585="5 - Transfers",MID(I1585,15,1)="4"),1,-1))</f>
        <v>0</v>
      </c>
      <c r="N1585" s="17">
        <f>VLOOKUP($K1585,[1]Budget!$V:$AE,6,0)*IF($C1585="1 - Revenues",1,IF(AND($C1585="5 - Transfers",MID(J1585,15,1)="4"),1,-1))</f>
        <v>0</v>
      </c>
      <c r="O1585" s="17">
        <f>IFERROR(IF(RIGHT(LEFT(K1585,15),1)="4",VLOOKUP(K1585,'[1]Budget Worksheet'!A:B,2,0),-1*VLOOKUP(K1585,'[1]Budget Worksheet'!A:B,2,0)),0)</f>
        <v>0</v>
      </c>
      <c r="P1585" s="17">
        <f>VLOOKUP($K1585,[1]Budget!$V:$AE,8,0)*IF($C1585="1 - Revenues",1,IF(AND($C1585="5 - Transfers",MID($K1585,15,1)="4"),1,-1))</f>
        <v>-750000</v>
      </c>
      <c r="Q1585" s="17">
        <f>VLOOKUP($K1585,[1]Budget!$V:$AE,10,0)*IF($C1585="1 - Revenues",1,IF(AND($C1585="5 - Transfers",MID(K1585,15,1)="4"),1,-1))</f>
        <v>-750000</v>
      </c>
      <c r="S1585" s="18" t="b">
        <f>IF(LEFT(C1585,1)="1",1,-1)*SUMIF([1]Budget!V:V,'Budget Worksheet for Pivot Tabl'!K1585,[1]Budget!AC:AC)=P1585</f>
        <v>1</v>
      </c>
    </row>
    <row r="1586" spans="1:19" x14ac:dyDescent="0.25">
      <c r="A1586" t="s">
        <v>17</v>
      </c>
      <c r="B1586" t="s">
        <v>18</v>
      </c>
      <c r="C1586" t="s">
        <v>10</v>
      </c>
      <c r="D1586" t="str">
        <f t="shared" si="24"/>
        <v>OUTFLOWS</v>
      </c>
      <c r="E1586" t="s">
        <v>102</v>
      </c>
      <c r="F1586" t="s">
        <v>103</v>
      </c>
      <c r="G1586" t="s">
        <v>102</v>
      </c>
      <c r="H1586" t="s">
        <v>212</v>
      </c>
      <c r="I1586" t="s">
        <v>213</v>
      </c>
      <c r="J1586" t="s">
        <v>214</v>
      </c>
      <c r="K1586" t="s">
        <v>2195</v>
      </c>
      <c r="L1586" t="s">
        <v>2196</v>
      </c>
      <c r="M1586" s="17">
        <f>VLOOKUP($K1586,[1]Budget!$V:$AE,5,0)*IF($C1586="1 - Revenues",1,IF(AND($C1586="5 - Transfers",MID(I1586,15,1)="4"),1,-1))</f>
        <v>0</v>
      </c>
      <c r="N1586" s="17">
        <f>VLOOKUP($K1586,[1]Budget!$V:$AE,6,0)*IF($C1586="1 - Revenues",1,IF(AND($C1586="5 - Transfers",MID(J1586,15,1)="4"),1,-1))</f>
        <v>0</v>
      </c>
      <c r="O1586" s="17">
        <f>IFERROR(IF(RIGHT(LEFT(K1586,15),1)="4",VLOOKUP(K1586,'[1]Budget Worksheet'!A:B,2,0),-1*VLOOKUP(K1586,'[1]Budget Worksheet'!A:B,2,0)),0)</f>
        <v>0</v>
      </c>
      <c r="P1586" s="17">
        <f>VLOOKUP($K1586,[1]Budget!$V:$AE,8,0)*IF($C1586="1 - Revenues",1,IF(AND($C1586="5 - Transfers",MID($K1586,15,1)="4"),1,-1))</f>
        <v>-600000</v>
      </c>
      <c r="Q1586" s="17">
        <f>VLOOKUP($K1586,[1]Budget!$V:$AE,10,0)*IF($C1586="1 - Revenues",1,IF(AND($C1586="5 - Transfers",MID(K1586,15,1)="4"),1,-1))</f>
        <v>-600000</v>
      </c>
      <c r="S1586" s="18" t="b">
        <f>IF(LEFT(C1586,1)="1",1,-1)*SUMIF([1]Budget!V:V,'Budget Worksheet for Pivot Tabl'!K1586,[1]Budget!AC:AC)=P1586</f>
        <v>1</v>
      </c>
    </row>
    <row r="1587" spans="1:19" x14ac:dyDescent="0.25">
      <c r="A1587" t="s">
        <v>19</v>
      </c>
      <c r="B1587" t="s">
        <v>20</v>
      </c>
      <c r="C1587" t="s">
        <v>7</v>
      </c>
      <c r="D1587" t="str">
        <f t="shared" si="24"/>
        <v>INFLOWS</v>
      </c>
      <c r="E1587" t="s">
        <v>110</v>
      </c>
      <c r="F1587" t="s">
        <v>111</v>
      </c>
      <c r="G1587" t="s">
        <v>102</v>
      </c>
      <c r="H1587" t="s">
        <v>212</v>
      </c>
      <c r="I1587" t="s">
        <v>701</v>
      </c>
      <c r="J1587" t="s">
        <v>702</v>
      </c>
      <c r="K1587" t="s">
        <v>2197</v>
      </c>
      <c r="L1587" t="s">
        <v>2198</v>
      </c>
      <c r="M1587" s="17">
        <f>VLOOKUP($K1587,[1]Budget!$V:$AE,5,0)*IF($C1587="1 - Revenues",1,IF(AND($C1587="5 - Transfers",MID(I1587,15,1)="4"),1,-1))</f>
        <v>0</v>
      </c>
      <c r="N1587" s="17">
        <f>VLOOKUP($K1587,[1]Budget!$V:$AE,6,0)*IF($C1587="1 - Revenues",1,IF(AND($C1587="5 - Transfers",MID(J1587,15,1)="4"),1,-1))</f>
        <v>0</v>
      </c>
      <c r="O1587" s="17">
        <f>IFERROR(IF(RIGHT(LEFT(K1587,15),1)="4",VLOOKUP(K1587,'[1]Budget Worksheet'!A:B,2,0),-1*VLOOKUP(K1587,'[1]Budget Worksheet'!A:B,2,0)),0)</f>
        <v>219811</v>
      </c>
      <c r="P1587" s="17">
        <f>VLOOKUP($K1587,[1]Budget!$V:$AE,8,0)*IF($C1587="1 - Revenues",1,IF(AND($C1587="5 - Transfers",MID($K1587,15,1)="4"),1,-1))</f>
        <v>219811</v>
      </c>
      <c r="Q1587" s="17">
        <f>VLOOKUP($K1587,[1]Budget!$V:$AE,10,0)*IF($C1587="1 - Revenues",1,IF(AND($C1587="5 - Transfers",MID(K1587,15,1)="4"),1,-1))</f>
        <v>0</v>
      </c>
      <c r="S1587" s="18" t="b">
        <f>IF(LEFT(C1587,1)="1",1,-1)*SUMIF([1]Budget!V:V,'Budget Worksheet for Pivot Tabl'!K1587,[1]Budget!AC:AC)=P1587</f>
        <v>1</v>
      </c>
    </row>
    <row r="1588" spans="1:19" x14ac:dyDescent="0.25">
      <c r="A1588" t="s">
        <v>19</v>
      </c>
      <c r="B1588" t="s">
        <v>20</v>
      </c>
      <c r="C1588" t="s">
        <v>11</v>
      </c>
      <c r="D1588" t="str">
        <f t="shared" si="24"/>
        <v>OUTFLOWS</v>
      </c>
      <c r="E1588" t="s">
        <v>110</v>
      </c>
      <c r="F1588" t="s">
        <v>111</v>
      </c>
      <c r="G1588" t="s">
        <v>102</v>
      </c>
      <c r="H1588" t="s">
        <v>212</v>
      </c>
      <c r="I1588" t="s">
        <v>701</v>
      </c>
      <c r="J1588" t="s">
        <v>702</v>
      </c>
      <c r="K1588" t="s">
        <v>2199</v>
      </c>
      <c r="L1588" t="s">
        <v>2200</v>
      </c>
      <c r="M1588" s="17">
        <f>VLOOKUP($K1588,[1]Budget!$V:$AE,5,0)*IF($C1588="1 - Revenues",1,IF(AND($C1588="5 - Transfers",MID(I1588,15,1)="4"),1,-1))</f>
        <v>0</v>
      </c>
      <c r="N1588" s="17">
        <f>VLOOKUP($K1588,[1]Budget!$V:$AE,6,0)*IF($C1588="1 - Revenues",1,IF(AND($C1588="5 - Transfers",MID(J1588,15,1)="4"),1,-1))</f>
        <v>0</v>
      </c>
      <c r="O1588" s="17">
        <f>IFERROR(IF(RIGHT(LEFT(K1588,15),1)="4",VLOOKUP(K1588,'[1]Budget Worksheet'!A:B,2,0),-1*VLOOKUP(K1588,'[1]Budget Worksheet'!A:B,2,0)),0)</f>
        <v>73271</v>
      </c>
      <c r="P1588" s="17">
        <f>VLOOKUP($K1588,[1]Budget!$V:$AE,8,0)*IF($C1588="1 - Revenues",1,IF(AND($C1588="5 - Transfers",MID($K1588,15,1)="4"),1,-1))</f>
        <v>73271</v>
      </c>
      <c r="Q1588" s="17">
        <f>VLOOKUP($K1588,[1]Budget!$V:$AE,10,0)*IF($C1588="1 - Revenues",1,IF(AND($C1588="5 - Transfers",MID(K1588,15,1)="4"),1,-1))</f>
        <v>0</v>
      </c>
      <c r="S1588" s="18" t="b">
        <f>IF(LEFT(C1588,1)="1",1,-1)*SUMIF([1]Budget!V:V,'Budget Worksheet for Pivot Tabl'!K1588,[1]Budget!AC:AC)=P1588</f>
        <v>0</v>
      </c>
    </row>
    <row r="1589" spans="1:19" x14ac:dyDescent="0.25">
      <c r="A1589" t="s">
        <v>19</v>
      </c>
      <c r="B1589" t="s">
        <v>20</v>
      </c>
      <c r="C1589" t="s">
        <v>11</v>
      </c>
      <c r="D1589" t="str">
        <f t="shared" si="24"/>
        <v>OUTFLOWS</v>
      </c>
      <c r="E1589" t="s">
        <v>110</v>
      </c>
      <c r="F1589" t="s">
        <v>111</v>
      </c>
      <c r="G1589" t="s">
        <v>102</v>
      </c>
      <c r="H1589" t="s">
        <v>212</v>
      </c>
      <c r="I1589" t="s">
        <v>427</v>
      </c>
      <c r="J1589" t="s">
        <v>428</v>
      </c>
      <c r="K1589" t="s">
        <v>2201</v>
      </c>
      <c r="L1589" t="s">
        <v>2200</v>
      </c>
      <c r="M1589" s="17">
        <f>VLOOKUP($K1589,[1]Budget!$V:$AE,5,0)*IF($C1589="1 - Revenues",1,IF(AND($C1589="5 - Transfers",MID(I1589,15,1)="4"),1,-1))</f>
        <v>0</v>
      </c>
      <c r="N1589" s="17">
        <f>VLOOKUP($K1589,[1]Budget!$V:$AE,6,0)*IF($C1589="1 - Revenues",1,IF(AND($C1589="5 - Transfers",MID(J1589,15,1)="4"),1,-1))</f>
        <v>0</v>
      </c>
      <c r="O1589" s="17">
        <f>IFERROR(IF(RIGHT(LEFT(K1589,15),1)="4",VLOOKUP(K1589,'[1]Budget Worksheet'!A:B,2,0),-1*VLOOKUP(K1589,'[1]Budget Worksheet'!A:B,2,0)),0)</f>
        <v>0</v>
      </c>
      <c r="P1589" s="17">
        <f>VLOOKUP($K1589,[1]Budget!$V:$AE,8,0)*IF($C1589="1 - Revenues",1,IF(AND($C1589="5 - Transfers",MID($K1589,15,1)="4"),1,-1))</f>
        <v>0</v>
      </c>
      <c r="Q1589" s="17">
        <f>VLOOKUP($K1589,[1]Budget!$V:$AE,10,0)*IF($C1589="1 - Revenues",1,IF(AND($C1589="5 - Transfers",MID(K1589,15,1)="4"),1,-1))</f>
        <v>0</v>
      </c>
      <c r="S1589" s="18" t="b">
        <f>IF(LEFT(C1589,1)="1",1,-1)*SUMIF([1]Budget!V:V,'Budget Worksheet for Pivot Tabl'!K1589,[1]Budget!AC:AC)=P1589</f>
        <v>1</v>
      </c>
    </row>
    <row r="1590" spans="1:19" x14ac:dyDescent="0.25">
      <c r="A1590" t="s">
        <v>19</v>
      </c>
      <c r="B1590" t="s">
        <v>20</v>
      </c>
      <c r="C1590" t="s">
        <v>8</v>
      </c>
      <c r="D1590" t="str">
        <f t="shared" si="24"/>
        <v>OUTFLOWS</v>
      </c>
      <c r="E1590" t="s">
        <v>110</v>
      </c>
      <c r="F1590" t="s">
        <v>111</v>
      </c>
      <c r="G1590" t="s">
        <v>102</v>
      </c>
      <c r="H1590" t="s">
        <v>212</v>
      </c>
      <c r="I1590" t="s">
        <v>427</v>
      </c>
      <c r="J1590" t="s">
        <v>428</v>
      </c>
      <c r="K1590" t="s">
        <v>2202</v>
      </c>
      <c r="L1590" t="s">
        <v>590</v>
      </c>
      <c r="M1590" s="17">
        <f>VLOOKUP($K1590,[1]Budget!$V:$AE,5,0)*IF($C1590="1 - Revenues",1,IF(AND($C1590="5 - Transfers",MID(I1590,15,1)="4"),1,-1))</f>
        <v>-65000</v>
      </c>
      <c r="N1590" s="17">
        <f>VLOOKUP($K1590,[1]Budget!$V:$AE,6,0)*IF($C1590="1 - Revenues",1,IF(AND($C1590="5 - Transfers",MID(J1590,15,1)="4"),1,-1))</f>
        <v>-175000</v>
      </c>
      <c r="O1590" s="17">
        <f>IFERROR(IF(RIGHT(LEFT(K1590,15),1)="4",VLOOKUP(K1590,'[1]Budget Worksheet'!A:B,2,0),-1*VLOOKUP(K1590,'[1]Budget Worksheet'!A:B,2,0)),0)</f>
        <v>-165332</v>
      </c>
      <c r="P1590" s="17">
        <f>VLOOKUP($K1590,[1]Budget!$V:$AE,8,0)*IF($C1590="1 - Revenues",1,IF(AND($C1590="5 - Transfers",MID($K1590,15,1)="4"),1,-1))</f>
        <v>-165332</v>
      </c>
      <c r="Q1590" s="17">
        <f>VLOOKUP($K1590,[1]Budget!$V:$AE,10,0)*IF($C1590="1 - Revenues",1,IF(AND($C1590="5 - Transfers",MID(K1590,15,1)="4"),1,-1))</f>
        <v>0</v>
      </c>
      <c r="S1590" s="18" t="b">
        <f>IF(LEFT(C1590,1)="1",1,-1)*SUMIF([1]Budget!V:V,'Budget Worksheet for Pivot Tabl'!K1590,[1]Budget!AC:AC)=P1590</f>
        <v>1</v>
      </c>
    </row>
    <row r="1591" spans="1:19" x14ac:dyDescent="0.25">
      <c r="A1591" t="s">
        <v>19</v>
      </c>
      <c r="B1591" t="s">
        <v>20</v>
      </c>
      <c r="C1591" t="s">
        <v>8</v>
      </c>
      <c r="D1591" t="str">
        <f t="shared" si="24"/>
        <v>OUTFLOWS</v>
      </c>
      <c r="E1591" t="s">
        <v>110</v>
      </c>
      <c r="F1591" t="s">
        <v>111</v>
      </c>
      <c r="G1591" t="s">
        <v>102</v>
      </c>
      <c r="H1591" t="s">
        <v>212</v>
      </c>
      <c r="I1591" t="s">
        <v>427</v>
      </c>
      <c r="J1591" t="s">
        <v>428</v>
      </c>
      <c r="K1591" t="s">
        <v>2203</v>
      </c>
      <c r="L1591" t="s">
        <v>593</v>
      </c>
      <c r="M1591" s="17">
        <f>VLOOKUP($K1591,[1]Budget!$V:$AE,5,0)*IF($C1591="1 - Revenues",1,IF(AND($C1591="5 - Transfers",MID(I1591,15,1)="4"),1,-1))</f>
        <v>-2000</v>
      </c>
      <c r="N1591" s="17">
        <f>VLOOKUP($K1591,[1]Budget!$V:$AE,6,0)*IF($C1591="1 - Revenues",1,IF(AND($C1591="5 - Transfers",MID(J1591,15,1)="4"),1,-1))</f>
        <v>-34000</v>
      </c>
      <c r="O1591" s="17">
        <f>IFERROR(IF(RIGHT(LEFT(K1591,15),1)="4",VLOOKUP(K1591,'[1]Budget Worksheet'!A:B,2,0),-1*VLOOKUP(K1591,'[1]Budget Worksheet'!A:B,2,0)),0)</f>
        <v>-34300</v>
      </c>
      <c r="P1591" s="17">
        <f>VLOOKUP($K1591,[1]Budget!$V:$AE,8,0)*IF($C1591="1 - Revenues",1,IF(AND($C1591="5 - Transfers",MID($K1591,15,1)="4"),1,-1))</f>
        <v>-34300</v>
      </c>
      <c r="Q1591" s="17">
        <f>VLOOKUP($K1591,[1]Budget!$V:$AE,10,0)*IF($C1591="1 - Revenues",1,IF(AND($C1591="5 - Transfers",MID(K1591,15,1)="4"),1,-1))</f>
        <v>0</v>
      </c>
      <c r="S1591" s="18" t="b">
        <f>IF(LEFT(C1591,1)="1",1,-1)*SUMIF([1]Budget!V:V,'Budget Worksheet for Pivot Tabl'!K1591,[1]Budget!AC:AC)=P1591</f>
        <v>1</v>
      </c>
    </row>
    <row r="1592" spans="1:19" x14ac:dyDescent="0.25">
      <c r="A1592" t="s">
        <v>19</v>
      </c>
      <c r="B1592" t="s">
        <v>20</v>
      </c>
      <c r="C1592" t="s">
        <v>8</v>
      </c>
      <c r="D1592" t="str">
        <f t="shared" si="24"/>
        <v>OUTFLOWS</v>
      </c>
      <c r="E1592" t="s">
        <v>110</v>
      </c>
      <c r="F1592" t="s">
        <v>111</v>
      </c>
      <c r="G1592" t="s">
        <v>102</v>
      </c>
      <c r="H1592" t="s">
        <v>212</v>
      </c>
      <c r="I1592" t="s">
        <v>427</v>
      </c>
      <c r="J1592" t="s">
        <v>428</v>
      </c>
      <c r="K1592" t="s">
        <v>2204</v>
      </c>
      <c r="L1592" t="s">
        <v>919</v>
      </c>
      <c r="M1592" s="17">
        <f>VLOOKUP($K1592,[1]Budget!$V:$AE,5,0)*IF($C1592="1 - Revenues",1,IF(AND($C1592="5 - Transfers",MID(I1592,15,1)="4"),1,-1))</f>
        <v>-6000</v>
      </c>
      <c r="N1592" s="17">
        <f>VLOOKUP($K1592,[1]Budget!$V:$AE,6,0)*IF($C1592="1 - Revenues",1,IF(AND($C1592="5 - Transfers",MID(J1592,15,1)="4"),1,-1))</f>
        <v>-17000</v>
      </c>
      <c r="O1592" s="17">
        <f>IFERROR(IF(RIGHT(LEFT(K1592,15),1)="4",VLOOKUP(K1592,'[1]Budget Worksheet'!A:B,2,0),-1*VLOOKUP(K1592,'[1]Budget Worksheet'!A:B,2,0)),0)</f>
        <v>-17120</v>
      </c>
      <c r="P1592" s="17">
        <f>VLOOKUP($K1592,[1]Budget!$V:$AE,8,0)*IF($C1592="1 - Revenues",1,IF(AND($C1592="5 - Transfers",MID($K1592,15,1)="4"),1,-1))</f>
        <v>-17120</v>
      </c>
      <c r="Q1592" s="17">
        <f>VLOOKUP($K1592,[1]Budget!$V:$AE,10,0)*IF($C1592="1 - Revenues",1,IF(AND($C1592="5 - Transfers",MID(K1592,15,1)="4"),1,-1))</f>
        <v>0</v>
      </c>
      <c r="S1592" s="18" t="b">
        <f>IF(LEFT(C1592,1)="1",1,-1)*SUMIF([1]Budget!V:V,'Budget Worksheet for Pivot Tabl'!K1592,[1]Budget!AC:AC)=P1592</f>
        <v>1</v>
      </c>
    </row>
    <row r="1593" spans="1:19" x14ac:dyDescent="0.25">
      <c r="A1593" t="s">
        <v>19</v>
      </c>
      <c r="B1593" t="s">
        <v>20</v>
      </c>
      <c r="C1593" t="s">
        <v>8</v>
      </c>
      <c r="D1593" t="str">
        <f t="shared" si="24"/>
        <v>OUTFLOWS</v>
      </c>
      <c r="E1593" t="s">
        <v>110</v>
      </c>
      <c r="F1593" t="s">
        <v>111</v>
      </c>
      <c r="G1593" t="s">
        <v>102</v>
      </c>
      <c r="H1593" t="s">
        <v>212</v>
      </c>
      <c r="I1593" t="s">
        <v>427</v>
      </c>
      <c r="J1593" t="s">
        <v>428</v>
      </c>
      <c r="K1593" t="s">
        <v>2205</v>
      </c>
      <c r="L1593" t="s">
        <v>595</v>
      </c>
      <c r="M1593" s="17">
        <f>VLOOKUP($K1593,[1]Budget!$V:$AE,5,0)*IF($C1593="1 - Revenues",1,IF(AND($C1593="5 - Transfers",MID(I1593,15,1)="4"),1,-1))</f>
        <v>0</v>
      </c>
      <c r="N1593" s="17">
        <f>VLOOKUP($K1593,[1]Budget!$V:$AE,6,0)*IF($C1593="1 - Revenues",1,IF(AND($C1593="5 - Transfers",MID(J1593,15,1)="4"),1,-1))</f>
        <v>0</v>
      </c>
      <c r="O1593" s="17">
        <f>IFERROR(IF(RIGHT(LEFT(K1593,15),1)="4",VLOOKUP(K1593,'[1]Budget Worksheet'!A:B,2,0),-1*VLOOKUP(K1593,'[1]Budget Worksheet'!A:B,2,0)),0)</f>
        <v>0</v>
      </c>
      <c r="P1593" s="17">
        <f>VLOOKUP($K1593,[1]Budget!$V:$AE,8,0)*IF($C1593="1 - Revenues",1,IF(AND($C1593="5 - Transfers",MID($K1593,15,1)="4"),1,-1))</f>
        <v>0</v>
      </c>
      <c r="Q1593" s="17">
        <f>VLOOKUP($K1593,[1]Budget!$V:$AE,10,0)*IF($C1593="1 - Revenues",1,IF(AND($C1593="5 - Transfers",MID(K1593,15,1)="4"),1,-1))</f>
        <v>0</v>
      </c>
      <c r="S1593" s="18" t="b">
        <f>IF(LEFT(C1593,1)="1",1,-1)*SUMIF([1]Budget!V:V,'Budget Worksheet for Pivot Tabl'!K1593,[1]Budget!AC:AC)=P1593</f>
        <v>1</v>
      </c>
    </row>
    <row r="1594" spans="1:19" x14ac:dyDescent="0.25">
      <c r="A1594" t="s">
        <v>19</v>
      </c>
      <c r="B1594" t="s">
        <v>20</v>
      </c>
      <c r="C1594" t="s">
        <v>8</v>
      </c>
      <c r="D1594" t="str">
        <f t="shared" si="24"/>
        <v>OUTFLOWS</v>
      </c>
      <c r="E1594" t="s">
        <v>110</v>
      </c>
      <c r="F1594" t="s">
        <v>111</v>
      </c>
      <c r="G1594" t="s">
        <v>102</v>
      </c>
      <c r="H1594" t="s">
        <v>212</v>
      </c>
      <c r="I1594" t="s">
        <v>427</v>
      </c>
      <c r="J1594" t="s">
        <v>428</v>
      </c>
      <c r="K1594" t="s">
        <v>2206</v>
      </c>
      <c r="L1594" t="s">
        <v>470</v>
      </c>
      <c r="M1594" s="17">
        <f>VLOOKUP($K1594,[1]Budget!$V:$AE,5,0)*IF($C1594="1 - Revenues",1,IF(AND($C1594="5 - Transfers",MID(I1594,15,1)="4"),1,-1))</f>
        <v>0</v>
      </c>
      <c r="N1594" s="17">
        <f>VLOOKUP($K1594,[1]Budget!$V:$AE,6,0)*IF($C1594="1 - Revenues",1,IF(AND($C1594="5 - Transfers",MID(J1594,15,1)="4"),1,-1))</f>
        <v>0</v>
      </c>
      <c r="O1594" s="17">
        <f>IFERROR(IF(RIGHT(LEFT(K1594,15),1)="4",VLOOKUP(K1594,'[1]Budget Worksheet'!A:B,2,0),-1*VLOOKUP(K1594,'[1]Budget Worksheet'!A:B,2,0)),0)</f>
        <v>-552</v>
      </c>
      <c r="P1594" s="17">
        <f>VLOOKUP($K1594,[1]Budget!$V:$AE,8,0)*IF($C1594="1 - Revenues",1,IF(AND($C1594="5 - Transfers",MID($K1594,15,1)="4"),1,-1))</f>
        <v>0</v>
      </c>
      <c r="Q1594" s="17">
        <f>VLOOKUP($K1594,[1]Budget!$V:$AE,10,0)*IF($C1594="1 - Revenues",1,IF(AND($C1594="5 - Transfers",MID(K1594,15,1)="4"),1,-1))</f>
        <v>552</v>
      </c>
      <c r="S1594" s="18" t="b">
        <f>IF(LEFT(C1594,1)="1",1,-1)*SUMIF([1]Budget!V:V,'Budget Worksheet for Pivot Tabl'!K1594,[1]Budget!AC:AC)=P1594</f>
        <v>1</v>
      </c>
    </row>
    <row r="1595" spans="1:19" x14ac:dyDescent="0.25">
      <c r="A1595" t="s">
        <v>19</v>
      </c>
      <c r="B1595" t="s">
        <v>20</v>
      </c>
      <c r="C1595" t="s">
        <v>8</v>
      </c>
      <c r="D1595" t="str">
        <f t="shared" si="24"/>
        <v>OUTFLOWS</v>
      </c>
      <c r="E1595" t="s">
        <v>110</v>
      </c>
      <c r="F1595" t="s">
        <v>111</v>
      </c>
      <c r="G1595" t="s">
        <v>102</v>
      </c>
      <c r="H1595" t="s">
        <v>212</v>
      </c>
      <c r="I1595" t="s">
        <v>427</v>
      </c>
      <c r="J1595" t="s">
        <v>428</v>
      </c>
      <c r="K1595" t="s">
        <v>2207</v>
      </c>
      <c r="L1595" t="s">
        <v>606</v>
      </c>
      <c r="M1595" s="17">
        <f>VLOOKUP($K1595,[1]Budget!$V:$AE,5,0)*IF($C1595="1 - Revenues",1,IF(AND($C1595="5 - Transfers",MID(I1595,15,1)="4"),1,-1))</f>
        <v>-7000</v>
      </c>
      <c r="N1595" s="17">
        <f>VLOOKUP($K1595,[1]Budget!$V:$AE,6,0)*IF($C1595="1 - Revenues",1,IF(AND($C1595="5 - Transfers",MID(J1595,15,1)="4"),1,-1))</f>
        <v>-23000</v>
      </c>
      <c r="O1595" s="17">
        <f>IFERROR(IF(RIGHT(LEFT(K1595,15),1)="4",VLOOKUP(K1595,'[1]Budget Worksheet'!A:B,2,0),-1*VLOOKUP(K1595,'[1]Budget Worksheet'!A:B,2,0)),0)</f>
        <v>-25332</v>
      </c>
      <c r="P1595" s="17">
        <f>VLOOKUP($K1595,[1]Budget!$V:$AE,8,0)*IF($C1595="1 - Revenues",1,IF(AND($C1595="5 - Transfers",MID($K1595,15,1)="4"),1,-1))</f>
        <v>-25332</v>
      </c>
      <c r="Q1595" s="17">
        <f>VLOOKUP($K1595,[1]Budget!$V:$AE,10,0)*IF($C1595="1 - Revenues",1,IF(AND($C1595="5 - Transfers",MID(K1595,15,1)="4"),1,-1))</f>
        <v>0</v>
      </c>
      <c r="S1595" s="18" t="b">
        <f>IF(LEFT(C1595,1)="1",1,-1)*SUMIF([1]Budget!V:V,'Budget Worksheet for Pivot Tabl'!K1595,[1]Budget!AC:AC)=P1595</f>
        <v>1</v>
      </c>
    </row>
    <row r="1596" spans="1:19" x14ac:dyDescent="0.25">
      <c r="A1596" t="s">
        <v>19</v>
      </c>
      <c r="B1596" t="s">
        <v>20</v>
      </c>
      <c r="C1596" t="s">
        <v>8</v>
      </c>
      <c r="D1596" t="str">
        <f t="shared" si="24"/>
        <v>OUTFLOWS</v>
      </c>
      <c r="E1596" t="s">
        <v>110</v>
      </c>
      <c r="F1596" t="s">
        <v>111</v>
      </c>
      <c r="G1596" t="s">
        <v>102</v>
      </c>
      <c r="H1596" t="s">
        <v>212</v>
      </c>
      <c r="I1596" t="s">
        <v>427</v>
      </c>
      <c r="J1596" t="s">
        <v>428</v>
      </c>
      <c r="K1596" t="s">
        <v>2208</v>
      </c>
      <c r="L1596" t="s">
        <v>608</v>
      </c>
      <c r="M1596" s="17">
        <f>VLOOKUP($K1596,[1]Budget!$V:$AE,5,0)*IF($C1596="1 - Revenues",1,IF(AND($C1596="5 - Transfers",MID(I1596,15,1)="4"),1,-1))</f>
        <v>0</v>
      </c>
      <c r="N1596" s="17">
        <f>VLOOKUP($K1596,[1]Budget!$V:$AE,6,0)*IF($C1596="1 - Revenues",1,IF(AND($C1596="5 - Transfers",MID(J1596,15,1)="4"),1,-1))</f>
        <v>-4000</v>
      </c>
      <c r="O1596" s="17">
        <f>IFERROR(IF(RIGHT(LEFT(K1596,15),1)="4",VLOOKUP(K1596,'[1]Budget Worksheet'!A:B,2,0),-1*VLOOKUP(K1596,'[1]Budget Worksheet'!A:B,2,0)),0)</f>
        <v>-8220</v>
      </c>
      <c r="P1596" s="17">
        <f>VLOOKUP($K1596,[1]Budget!$V:$AE,8,0)*IF($C1596="1 - Revenues",1,IF(AND($C1596="5 - Transfers",MID($K1596,15,1)="4"),1,-1))</f>
        <v>-8220</v>
      </c>
      <c r="Q1596" s="17">
        <f>VLOOKUP($K1596,[1]Budget!$V:$AE,10,0)*IF($C1596="1 - Revenues",1,IF(AND($C1596="5 - Transfers",MID(K1596,15,1)="4"),1,-1))</f>
        <v>0</v>
      </c>
      <c r="S1596" s="18" t="b">
        <f>IF(LEFT(C1596,1)="1",1,-1)*SUMIF([1]Budget!V:V,'Budget Worksheet for Pivot Tabl'!K1596,[1]Budget!AC:AC)=P1596</f>
        <v>1</v>
      </c>
    </row>
    <row r="1597" spans="1:19" x14ac:dyDescent="0.25">
      <c r="A1597" t="s">
        <v>19</v>
      </c>
      <c r="B1597" t="s">
        <v>20</v>
      </c>
      <c r="C1597" t="s">
        <v>8</v>
      </c>
      <c r="D1597" t="str">
        <f t="shared" si="24"/>
        <v>OUTFLOWS</v>
      </c>
      <c r="E1597" t="s">
        <v>110</v>
      </c>
      <c r="F1597" t="s">
        <v>111</v>
      </c>
      <c r="G1597" t="s">
        <v>102</v>
      </c>
      <c r="H1597" t="s">
        <v>212</v>
      </c>
      <c r="I1597" t="s">
        <v>427</v>
      </c>
      <c r="J1597" t="s">
        <v>428</v>
      </c>
      <c r="K1597" t="s">
        <v>2209</v>
      </c>
      <c r="L1597" t="s">
        <v>610</v>
      </c>
      <c r="M1597" s="17">
        <f>VLOOKUP($K1597,[1]Budget!$V:$AE,5,0)*IF($C1597="1 - Revenues",1,IF(AND($C1597="5 - Transfers",MID(I1597,15,1)="4"),1,-1))</f>
        <v>0</v>
      </c>
      <c r="N1597" s="17">
        <f>VLOOKUP($K1597,[1]Budget!$V:$AE,6,0)*IF($C1597="1 - Revenues",1,IF(AND($C1597="5 - Transfers",MID(J1597,15,1)="4"),1,-1))</f>
        <v>-2000</v>
      </c>
      <c r="O1597" s="17">
        <f>IFERROR(IF(RIGHT(LEFT(K1597,15),1)="4",VLOOKUP(K1597,'[1]Budget Worksheet'!A:B,2,0),-1*VLOOKUP(K1597,'[1]Budget Worksheet'!A:B,2,0)),0)</f>
        <v>-1670</v>
      </c>
      <c r="P1597" s="17">
        <f>VLOOKUP($K1597,[1]Budget!$V:$AE,8,0)*IF($C1597="1 - Revenues",1,IF(AND($C1597="5 - Transfers",MID($K1597,15,1)="4"),1,-1))</f>
        <v>-1670</v>
      </c>
      <c r="Q1597" s="17">
        <f>VLOOKUP($K1597,[1]Budget!$V:$AE,10,0)*IF($C1597="1 - Revenues",1,IF(AND($C1597="5 - Transfers",MID(K1597,15,1)="4"),1,-1))</f>
        <v>0</v>
      </c>
      <c r="S1597" s="18" t="b">
        <f>IF(LEFT(C1597,1)="1",1,-1)*SUMIF([1]Budget!V:V,'Budget Worksheet for Pivot Tabl'!K1597,[1]Budget!AC:AC)=P1597</f>
        <v>1</v>
      </c>
    </row>
    <row r="1598" spans="1:19" x14ac:dyDescent="0.25">
      <c r="A1598" t="s">
        <v>19</v>
      </c>
      <c r="B1598" t="s">
        <v>20</v>
      </c>
      <c r="C1598" t="s">
        <v>8</v>
      </c>
      <c r="D1598" t="str">
        <f t="shared" si="24"/>
        <v>OUTFLOWS</v>
      </c>
      <c r="E1598" t="s">
        <v>110</v>
      </c>
      <c r="F1598" t="s">
        <v>111</v>
      </c>
      <c r="G1598" t="s">
        <v>102</v>
      </c>
      <c r="H1598" t="s">
        <v>212</v>
      </c>
      <c r="I1598" t="s">
        <v>427</v>
      </c>
      <c r="J1598" t="s">
        <v>428</v>
      </c>
      <c r="K1598" t="s">
        <v>2210</v>
      </c>
      <c r="L1598" t="s">
        <v>612</v>
      </c>
      <c r="M1598" s="17">
        <f>VLOOKUP($K1598,[1]Budget!$V:$AE,5,0)*IF($C1598="1 - Revenues",1,IF(AND($C1598="5 - Transfers",MID(I1598,15,1)="4"),1,-1))</f>
        <v>0</v>
      </c>
      <c r="N1598" s="17">
        <f>VLOOKUP($K1598,[1]Budget!$V:$AE,6,0)*IF($C1598="1 - Revenues",1,IF(AND($C1598="5 - Transfers",MID(J1598,15,1)="4"),1,-1))</f>
        <v>0</v>
      </c>
      <c r="O1598" s="17">
        <f>IFERROR(IF(RIGHT(LEFT(K1598,15),1)="4",VLOOKUP(K1598,'[1]Budget Worksheet'!A:B,2,0),-1*VLOOKUP(K1598,'[1]Budget Worksheet'!A:B,2,0)),0)</f>
        <v>-311</v>
      </c>
      <c r="P1598" s="17">
        <f>VLOOKUP($K1598,[1]Budget!$V:$AE,8,0)*IF($C1598="1 - Revenues",1,IF(AND($C1598="5 - Transfers",MID($K1598,15,1)="4"),1,-1))</f>
        <v>-311</v>
      </c>
      <c r="Q1598" s="17">
        <f>VLOOKUP($K1598,[1]Budget!$V:$AE,10,0)*IF($C1598="1 - Revenues",1,IF(AND($C1598="5 - Transfers",MID(K1598,15,1)="4"),1,-1))</f>
        <v>0</v>
      </c>
      <c r="S1598" s="18" t="b">
        <f>IF(LEFT(C1598,1)="1",1,-1)*SUMIF([1]Budget!V:V,'Budget Worksheet for Pivot Tabl'!K1598,[1]Budget!AC:AC)=P1598</f>
        <v>1</v>
      </c>
    </row>
    <row r="1599" spans="1:19" x14ac:dyDescent="0.25">
      <c r="A1599" t="s">
        <v>19</v>
      </c>
      <c r="B1599" t="s">
        <v>20</v>
      </c>
      <c r="C1599" t="s">
        <v>8</v>
      </c>
      <c r="D1599" t="str">
        <f t="shared" si="24"/>
        <v>OUTFLOWS</v>
      </c>
      <c r="E1599" t="s">
        <v>110</v>
      </c>
      <c r="F1599" t="s">
        <v>111</v>
      </c>
      <c r="G1599" t="s">
        <v>102</v>
      </c>
      <c r="H1599" t="s">
        <v>212</v>
      </c>
      <c r="I1599" t="s">
        <v>427</v>
      </c>
      <c r="J1599" t="s">
        <v>428</v>
      </c>
      <c r="K1599" t="s">
        <v>2211</v>
      </c>
      <c r="L1599" t="s">
        <v>614</v>
      </c>
      <c r="M1599" s="17">
        <f>VLOOKUP($K1599,[1]Budget!$V:$AE,5,0)*IF($C1599="1 - Revenues",1,IF(AND($C1599="5 - Transfers",MID(I1599,15,1)="4"),1,-1))</f>
        <v>0</v>
      </c>
      <c r="N1599" s="17">
        <f>VLOOKUP($K1599,[1]Budget!$V:$AE,6,0)*IF($C1599="1 - Revenues",1,IF(AND($C1599="5 - Transfers",MID(J1599,15,1)="4"),1,-1))</f>
        <v>0</v>
      </c>
      <c r="O1599" s="17">
        <f>IFERROR(IF(RIGHT(LEFT(K1599,15),1)="4",VLOOKUP(K1599,'[1]Budget Worksheet'!A:B,2,0),-1*VLOOKUP(K1599,'[1]Budget Worksheet'!A:B,2,0)),0)</f>
        <v>-24</v>
      </c>
      <c r="P1599" s="17">
        <f>VLOOKUP($K1599,[1]Budget!$V:$AE,8,0)*IF($C1599="1 - Revenues",1,IF(AND($C1599="5 - Transfers",MID($K1599,15,1)="4"),1,-1))</f>
        <v>-24</v>
      </c>
      <c r="Q1599" s="17">
        <f>VLOOKUP($K1599,[1]Budget!$V:$AE,10,0)*IF($C1599="1 - Revenues",1,IF(AND($C1599="5 - Transfers",MID(K1599,15,1)="4"),1,-1))</f>
        <v>0</v>
      </c>
      <c r="S1599" s="18" t="b">
        <f>IF(LEFT(C1599,1)="1",1,-1)*SUMIF([1]Budget!V:V,'Budget Worksheet for Pivot Tabl'!K1599,[1]Budget!AC:AC)=P1599</f>
        <v>1</v>
      </c>
    </row>
    <row r="1600" spans="1:19" x14ac:dyDescent="0.25">
      <c r="A1600" t="s">
        <v>19</v>
      </c>
      <c r="B1600" t="s">
        <v>20</v>
      </c>
      <c r="C1600" t="s">
        <v>8</v>
      </c>
      <c r="D1600" t="str">
        <f t="shared" si="24"/>
        <v>OUTFLOWS</v>
      </c>
      <c r="E1600" t="s">
        <v>110</v>
      </c>
      <c r="F1600" t="s">
        <v>111</v>
      </c>
      <c r="G1600" t="s">
        <v>102</v>
      </c>
      <c r="H1600" t="s">
        <v>212</v>
      </c>
      <c r="I1600" t="s">
        <v>427</v>
      </c>
      <c r="J1600" t="s">
        <v>428</v>
      </c>
      <c r="K1600" t="s">
        <v>2212</v>
      </c>
      <c r="L1600" t="s">
        <v>618</v>
      </c>
      <c r="M1600" s="17">
        <f>VLOOKUP($K1600,[1]Budget!$V:$AE,5,0)*IF($C1600="1 - Revenues",1,IF(AND($C1600="5 - Transfers",MID(I1600,15,1)="4"),1,-1))</f>
        <v>0</v>
      </c>
      <c r="N1600" s="17">
        <f>VLOOKUP($K1600,[1]Budget!$V:$AE,6,0)*IF($C1600="1 - Revenues",1,IF(AND($C1600="5 - Transfers",MID(J1600,15,1)="4"),1,-1))</f>
        <v>0</v>
      </c>
      <c r="O1600" s="17">
        <f>IFERROR(IF(RIGHT(LEFT(K1600,15),1)="4",VLOOKUP(K1600,'[1]Budget Worksheet'!A:B,2,0),-1*VLOOKUP(K1600,'[1]Budget Worksheet'!A:B,2,0)),0)</f>
        <v>-6</v>
      </c>
      <c r="P1600" s="17">
        <f>VLOOKUP($K1600,[1]Budget!$V:$AE,8,0)*IF($C1600="1 - Revenues",1,IF(AND($C1600="5 - Transfers",MID($K1600,15,1)="4"),1,-1))</f>
        <v>-6</v>
      </c>
      <c r="Q1600" s="17">
        <f>VLOOKUP($K1600,[1]Budget!$V:$AE,10,0)*IF($C1600="1 - Revenues",1,IF(AND($C1600="5 - Transfers",MID(K1600,15,1)="4"),1,-1))</f>
        <v>0</v>
      </c>
      <c r="S1600" s="18" t="b">
        <f>IF(LEFT(C1600,1)="1",1,-1)*SUMIF([1]Budget!V:V,'Budget Worksheet for Pivot Tabl'!K1600,[1]Budget!AC:AC)=P1600</f>
        <v>1</v>
      </c>
    </row>
    <row r="1601" spans="1:19" x14ac:dyDescent="0.25">
      <c r="A1601" t="s">
        <v>19</v>
      </c>
      <c r="B1601" t="s">
        <v>20</v>
      </c>
      <c r="C1601" t="s">
        <v>8</v>
      </c>
      <c r="D1601" t="str">
        <f t="shared" si="24"/>
        <v>OUTFLOWS</v>
      </c>
      <c r="E1601" t="s">
        <v>110</v>
      </c>
      <c r="F1601" t="s">
        <v>111</v>
      </c>
      <c r="G1601" t="s">
        <v>102</v>
      </c>
      <c r="H1601" t="s">
        <v>212</v>
      </c>
      <c r="I1601" t="s">
        <v>427</v>
      </c>
      <c r="J1601" t="s">
        <v>428</v>
      </c>
      <c r="K1601" t="s">
        <v>2213</v>
      </c>
      <c r="L1601" t="s">
        <v>620</v>
      </c>
      <c r="M1601" s="17">
        <f>VLOOKUP($K1601,[1]Budget!$V:$AE,5,0)*IF($C1601="1 - Revenues",1,IF(AND($C1601="5 - Transfers",MID(I1601,15,1)="4"),1,-1))</f>
        <v>-2000</v>
      </c>
      <c r="N1601" s="17">
        <f>VLOOKUP($K1601,[1]Budget!$V:$AE,6,0)*IF($C1601="1 - Revenues",1,IF(AND($C1601="5 - Transfers",MID(J1601,15,1)="4"),1,-1))</f>
        <v>-5000</v>
      </c>
      <c r="O1601" s="17">
        <f>IFERROR(IF(RIGHT(LEFT(K1601,15),1)="4",VLOOKUP(K1601,'[1]Budget Worksheet'!A:B,2,0),-1*VLOOKUP(K1601,'[1]Budget Worksheet'!A:B,2,0)),0)</f>
        <v>-4680</v>
      </c>
      <c r="P1601" s="17">
        <f>VLOOKUP($K1601,[1]Budget!$V:$AE,8,0)*IF($C1601="1 - Revenues",1,IF(AND($C1601="5 - Transfers",MID($K1601,15,1)="4"),1,-1))</f>
        <v>-4680</v>
      </c>
      <c r="Q1601" s="17">
        <f>VLOOKUP($K1601,[1]Budget!$V:$AE,10,0)*IF($C1601="1 - Revenues",1,IF(AND($C1601="5 - Transfers",MID(K1601,15,1)="4"),1,-1))</f>
        <v>0</v>
      </c>
      <c r="S1601" s="18" t="b">
        <f>IF(LEFT(C1601,1)="1",1,-1)*SUMIF([1]Budget!V:V,'Budget Worksheet for Pivot Tabl'!K1601,[1]Budget!AC:AC)=P1601</f>
        <v>1</v>
      </c>
    </row>
    <row r="1602" spans="1:19" x14ac:dyDescent="0.25">
      <c r="A1602" t="s">
        <v>19</v>
      </c>
      <c r="B1602" t="s">
        <v>20</v>
      </c>
      <c r="C1602" t="s">
        <v>8</v>
      </c>
      <c r="D1602" t="str">
        <f t="shared" si="24"/>
        <v>OUTFLOWS</v>
      </c>
      <c r="E1602" t="s">
        <v>110</v>
      </c>
      <c r="F1602" t="s">
        <v>111</v>
      </c>
      <c r="G1602" t="s">
        <v>102</v>
      </c>
      <c r="H1602" t="s">
        <v>212</v>
      </c>
      <c r="I1602" t="s">
        <v>427</v>
      </c>
      <c r="J1602" t="s">
        <v>428</v>
      </c>
      <c r="K1602" t="s">
        <v>2214</v>
      </c>
      <c r="L1602" t="s">
        <v>1020</v>
      </c>
      <c r="M1602" s="17">
        <f>VLOOKUP($K1602,[1]Budget!$V:$AE,5,0)*IF($C1602="1 - Revenues",1,IF(AND($C1602="5 - Transfers",MID(I1602,15,1)="4"),1,-1))</f>
        <v>-3000</v>
      </c>
      <c r="N1602" s="17">
        <f>VLOOKUP($K1602,[1]Budget!$V:$AE,6,0)*IF($C1602="1 - Revenues",1,IF(AND($C1602="5 - Transfers",MID(J1602,15,1)="4"),1,-1))</f>
        <v>-2000</v>
      </c>
      <c r="O1602" s="17">
        <f>IFERROR(IF(RIGHT(LEFT(K1602,15),1)="4",VLOOKUP(K1602,'[1]Budget Worksheet'!A:B,2,0),-1*VLOOKUP(K1602,'[1]Budget Worksheet'!A:B,2,0)),0)</f>
        <v>0</v>
      </c>
      <c r="P1602" s="17">
        <f>VLOOKUP($K1602,[1]Budget!$V:$AE,8,0)*IF($C1602="1 - Revenues",1,IF(AND($C1602="5 - Transfers",MID($K1602,15,1)="4"),1,-1))</f>
        <v>0</v>
      </c>
      <c r="Q1602" s="17">
        <f>VLOOKUP($K1602,[1]Budget!$V:$AE,10,0)*IF($C1602="1 - Revenues",1,IF(AND($C1602="5 - Transfers",MID(K1602,15,1)="4"),1,-1))</f>
        <v>0</v>
      </c>
      <c r="S1602" s="18" t="b">
        <f>IF(LEFT(C1602,1)="1",1,-1)*SUMIF([1]Budget!V:V,'Budget Worksheet for Pivot Tabl'!K1602,[1]Budget!AC:AC)=P1602</f>
        <v>1</v>
      </c>
    </row>
    <row r="1603" spans="1:19" x14ac:dyDescent="0.25">
      <c r="A1603" t="s">
        <v>19</v>
      </c>
      <c r="B1603" t="s">
        <v>20</v>
      </c>
      <c r="C1603" t="s">
        <v>8</v>
      </c>
      <c r="D1603" t="str">
        <f t="shared" ref="D1603:D1666" si="25">IF(C1603="1 - Revenues","INFLOWS","OUTFLOWS")</f>
        <v>OUTFLOWS</v>
      </c>
      <c r="E1603" t="s">
        <v>110</v>
      </c>
      <c r="F1603" t="s">
        <v>111</v>
      </c>
      <c r="G1603" t="s">
        <v>102</v>
      </c>
      <c r="H1603" t="s">
        <v>212</v>
      </c>
      <c r="I1603" t="s">
        <v>427</v>
      </c>
      <c r="J1603" t="s">
        <v>428</v>
      </c>
      <c r="K1603" t="s">
        <v>2215</v>
      </c>
      <c r="L1603" t="s">
        <v>472</v>
      </c>
      <c r="M1603" s="17">
        <f>VLOOKUP($K1603,[1]Budget!$V:$AE,5,0)*IF($C1603="1 - Revenues",1,IF(AND($C1603="5 - Transfers",MID(I1603,15,1)="4"),1,-1))</f>
        <v>-1000</v>
      </c>
      <c r="N1603" s="17">
        <f>VLOOKUP($K1603,[1]Budget!$V:$AE,6,0)*IF($C1603="1 - Revenues",1,IF(AND($C1603="5 - Transfers",MID(J1603,15,1)="4"),1,-1))</f>
        <v>-3000</v>
      </c>
      <c r="O1603" s="17">
        <f>IFERROR(IF(RIGHT(LEFT(K1603,15),1)="4",VLOOKUP(K1603,'[1]Budget Worksheet'!A:B,2,0),-1*VLOOKUP(K1603,'[1]Budget Worksheet'!A:B,2,0)),0)</f>
        <v>-2715</v>
      </c>
      <c r="P1603" s="17">
        <f>VLOOKUP($K1603,[1]Budget!$V:$AE,8,0)*IF($C1603="1 - Revenues",1,IF(AND($C1603="5 - Transfers",MID($K1603,15,1)="4"),1,-1))</f>
        <v>-2715</v>
      </c>
      <c r="Q1603" s="17">
        <f>VLOOKUP($K1603,[1]Budget!$V:$AE,10,0)*IF($C1603="1 - Revenues",1,IF(AND($C1603="5 - Transfers",MID(K1603,15,1)="4"),1,-1))</f>
        <v>0</v>
      </c>
      <c r="S1603" s="18" t="b">
        <f>IF(LEFT(C1603,1)="1",1,-1)*SUMIF([1]Budget!V:V,'Budget Worksheet for Pivot Tabl'!K1603,[1]Budget!AC:AC)=P1603</f>
        <v>1</v>
      </c>
    </row>
    <row r="1604" spans="1:19" x14ac:dyDescent="0.25">
      <c r="A1604" t="s">
        <v>19</v>
      </c>
      <c r="B1604" t="s">
        <v>20</v>
      </c>
      <c r="C1604" t="s">
        <v>8</v>
      </c>
      <c r="D1604" t="str">
        <f t="shared" si="25"/>
        <v>OUTFLOWS</v>
      </c>
      <c r="E1604" t="s">
        <v>110</v>
      </c>
      <c r="F1604" t="s">
        <v>111</v>
      </c>
      <c r="G1604" t="s">
        <v>102</v>
      </c>
      <c r="H1604" t="s">
        <v>212</v>
      </c>
      <c r="I1604" t="s">
        <v>427</v>
      </c>
      <c r="J1604" t="s">
        <v>428</v>
      </c>
      <c r="K1604" t="s">
        <v>2216</v>
      </c>
      <c r="L1604" t="s">
        <v>625</v>
      </c>
      <c r="M1604" s="17">
        <f>VLOOKUP($K1604,[1]Budget!$V:$AE,5,0)*IF($C1604="1 - Revenues",1,IF(AND($C1604="5 - Transfers",MID(I1604,15,1)="4"),1,-1))</f>
        <v>0</v>
      </c>
      <c r="N1604" s="17">
        <f>VLOOKUP($K1604,[1]Budget!$V:$AE,6,0)*IF($C1604="1 - Revenues",1,IF(AND($C1604="5 - Transfers",MID(J1604,15,1)="4"),1,-1))</f>
        <v>0</v>
      </c>
      <c r="O1604" s="17">
        <f>IFERROR(IF(RIGHT(LEFT(K1604,15),1)="4",VLOOKUP(K1604,'[1]Budget Worksheet'!A:B,2,0),-1*VLOOKUP(K1604,'[1]Budget Worksheet'!A:B,2,0)),0)</f>
        <v>0</v>
      </c>
      <c r="P1604" s="17">
        <f>VLOOKUP($K1604,[1]Budget!$V:$AE,8,0)*IF($C1604="1 - Revenues",1,IF(AND($C1604="5 - Transfers",MID($K1604,15,1)="4"),1,-1))</f>
        <v>0</v>
      </c>
      <c r="Q1604" s="17">
        <f>VLOOKUP($K1604,[1]Budget!$V:$AE,10,0)*IF($C1604="1 - Revenues",1,IF(AND($C1604="5 - Transfers",MID(K1604,15,1)="4"),1,-1))</f>
        <v>0</v>
      </c>
      <c r="S1604" s="18" t="b">
        <f>IF(LEFT(C1604,1)="1",1,-1)*SUMIF([1]Budget!V:V,'Budget Worksheet for Pivot Tabl'!K1604,[1]Budget!AC:AC)=P1604</f>
        <v>1</v>
      </c>
    </row>
    <row r="1605" spans="1:19" x14ac:dyDescent="0.25">
      <c r="A1605" t="s">
        <v>19</v>
      </c>
      <c r="B1605" t="s">
        <v>20</v>
      </c>
      <c r="C1605" t="s">
        <v>9</v>
      </c>
      <c r="D1605" t="str">
        <f t="shared" si="25"/>
        <v>OUTFLOWS</v>
      </c>
      <c r="E1605" t="s">
        <v>110</v>
      </c>
      <c r="F1605" t="s">
        <v>111</v>
      </c>
      <c r="G1605" t="s">
        <v>102</v>
      </c>
      <c r="H1605" t="s">
        <v>212</v>
      </c>
      <c r="I1605" t="s">
        <v>427</v>
      </c>
      <c r="J1605" t="s">
        <v>428</v>
      </c>
      <c r="K1605" t="s">
        <v>2217</v>
      </c>
      <c r="L1605" t="s">
        <v>1382</v>
      </c>
      <c r="M1605" s="17">
        <f>VLOOKUP($K1605,[1]Budget!$V:$AE,5,0)*IF($C1605="1 - Revenues",1,IF(AND($C1605="5 - Transfers",MID(I1605,15,1)="4"),1,-1))</f>
        <v>0</v>
      </c>
      <c r="N1605" s="17">
        <f>VLOOKUP($K1605,[1]Budget!$V:$AE,6,0)*IF($C1605="1 - Revenues",1,IF(AND($C1605="5 - Transfers",MID(J1605,15,1)="4"),1,-1))</f>
        <v>0</v>
      </c>
      <c r="O1605" s="17">
        <f>IFERROR(IF(RIGHT(LEFT(K1605,15),1)="4",VLOOKUP(K1605,'[1]Budget Worksheet'!A:B,2,0),-1*VLOOKUP(K1605,'[1]Budget Worksheet'!A:B,2,0)),0)</f>
        <v>0</v>
      </c>
      <c r="P1605" s="17">
        <f>VLOOKUP($K1605,[1]Budget!$V:$AE,8,0)*IF($C1605="1 - Revenues",1,IF(AND($C1605="5 - Transfers",MID($K1605,15,1)="4"),1,-1))</f>
        <v>0</v>
      </c>
      <c r="Q1605" s="17">
        <f>VLOOKUP($K1605,[1]Budget!$V:$AE,10,0)*IF($C1605="1 - Revenues",1,IF(AND($C1605="5 - Transfers",MID(K1605,15,1)="4"),1,-1))</f>
        <v>0</v>
      </c>
      <c r="S1605" s="18" t="b">
        <f>IF(LEFT(C1605,1)="1",1,-1)*SUMIF([1]Budget!V:V,'Budget Worksheet for Pivot Tabl'!K1605,[1]Budget!AC:AC)=P1605</f>
        <v>1</v>
      </c>
    </row>
    <row r="1606" spans="1:19" x14ac:dyDescent="0.25">
      <c r="A1606" t="s">
        <v>19</v>
      </c>
      <c r="B1606" t="s">
        <v>20</v>
      </c>
      <c r="C1606" t="s">
        <v>9</v>
      </c>
      <c r="D1606" t="str">
        <f t="shared" si="25"/>
        <v>OUTFLOWS</v>
      </c>
      <c r="E1606" t="s">
        <v>110</v>
      </c>
      <c r="F1606" t="s">
        <v>111</v>
      </c>
      <c r="G1606" t="s">
        <v>102</v>
      </c>
      <c r="H1606" t="s">
        <v>212</v>
      </c>
      <c r="I1606" t="s">
        <v>427</v>
      </c>
      <c r="J1606" t="s">
        <v>428</v>
      </c>
      <c r="K1606" t="s">
        <v>2218</v>
      </c>
      <c r="L1606" t="s">
        <v>653</v>
      </c>
      <c r="M1606" s="17">
        <f>VLOOKUP($K1606,[1]Budget!$V:$AE,5,0)*IF($C1606="1 - Revenues",1,IF(AND($C1606="5 - Transfers",MID(I1606,15,1)="4"),1,-1))</f>
        <v>-1000</v>
      </c>
      <c r="N1606" s="17">
        <f>VLOOKUP($K1606,[1]Budget!$V:$AE,6,0)*IF($C1606="1 - Revenues",1,IF(AND($C1606="5 - Transfers",MID(J1606,15,1)="4"),1,-1))</f>
        <v>0</v>
      </c>
      <c r="O1606" s="17">
        <f>IFERROR(IF(RIGHT(LEFT(K1606,15),1)="4",VLOOKUP(K1606,'[1]Budget Worksheet'!A:B,2,0),-1*VLOOKUP(K1606,'[1]Budget Worksheet'!A:B,2,0)),0)</f>
        <v>0</v>
      </c>
      <c r="P1606" s="17">
        <f>VLOOKUP($K1606,[1]Budget!$V:$AE,8,0)*IF($C1606="1 - Revenues",1,IF(AND($C1606="5 - Transfers",MID($K1606,15,1)="4"),1,-1))</f>
        <v>0</v>
      </c>
      <c r="Q1606" s="17">
        <f>VLOOKUP($K1606,[1]Budget!$V:$AE,10,0)*IF($C1606="1 - Revenues",1,IF(AND($C1606="5 - Transfers",MID(K1606,15,1)="4"),1,-1))</f>
        <v>0</v>
      </c>
      <c r="S1606" s="18" t="b">
        <f>IF(LEFT(C1606,1)="1",1,-1)*SUMIF([1]Budget!V:V,'Budget Worksheet for Pivot Tabl'!K1606,[1]Budget!AC:AC)=P1606</f>
        <v>1</v>
      </c>
    </row>
    <row r="1607" spans="1:19" x14ac:dyDescent="0.25">
      <c r="A1607" t="s">
        <v>21</v>
      </c>
      <c r="B1607" t="s">
        <v>22</v>
      </c>
      <c r="C1607" t="s">
        <v>7</v>
      </c>
      <c r="D1607" t="str">
        <f t="shared" si="25"/>
        <v>INFLOWS</v>
      </c>
      <c r="E1607" t="s">
        <v>104</v>
      </c>
      <c r="F1607" t="s">
        <v>105</v>
      </c>
      <c r="G1607" t="s">
        <v>102</v>
      </c>
      <c r="H1607" t="s">
        <v>212</v>
      </c>
      <c r="I1607" t="s">
        <v>2219</v>
      </c>
      <c r="J1607" t="s">
        <v>2220</v>
      </c>
      <c r="K1607" t="s">
        <v>2221</v>
      </c>
      <c r="L1607" t="s">
        <v>2222</v>
      </c>
      <c r="M1607" s="17">
        <f>VLOOKUP($K1607,[1]Budget!$V:$AE,5,0)*IF($C1607="1 - Revenues",1,IF(AND($C1607="5 - Transfers",MID(I1607,15,1)="4"),1,-1))</f>
        <v>0</v>
      </c>
      <c r="N1607" s="17">
        <f>VLOOKUP($K1607,[1]Budget!$V:$AE,6,0)*IF($C1607="1 - Revenues",1,IF(AND($C1607="5 - Transfers",MID(J1607,15,1)="4"),1,-1))</f>
        <v>0</v>
      </c>
      <c r="O1607" s="17">
        <f>IFERROR(IF(RIGHT(LEFT(K1607,15),1)="4",VLOOKUP(K1607,'[1]Budget Worksheet'!A:B,2,0),-1*VLOOKUP(K1607,'[1]Budget Worksheet'!A:B,2,0)),0)</f>
        <v>131886</v>
      </c>
      <c r="P1607" s="17">
        <f>VLOOKUP($K1607,[1]Budget!$V:$AE,8,0)*IF($C1607="1 - Revenues",1,IF(AND($C1607="5 - Transfers",MID($K1607,15,1)="4"),1,-1))</f>
        <v>131886</v>
      </c>
      <c r="Q1607" s="17">
        <f>VLOOKUP($K1607,[1]Budget!$V:$AE,10,0)*IF($C1607="1 - Revenues",1,IF(AND($C1607="5 - Transfers",MID(K1607,15,1)="4"),1,-1))</f>
        <v>0</v>
      </c>
      <c r="S1607" s="18" t="b">
        <f>IF(LEFT(C1607,1)="1",1,-1)*SUMIF([1]Budget!V:V,'Budget Worksheet for Pivot Tabl'!K1607,[1]Budget!AC:AC)=P1607</f>
        <v>1</v>
      </c>
    </row>
    <row r="1608" spans="1:19" x14ac:dyDescent="0.25">
      <c r="A1608" t="s">
        <v>21</v>
      </c>
      <c r="B1608" t="s">
        <v>22</v>
      </c>
      <c r="C1608" t="s">
        <v>9</v>
      </c>
      <c r="D1608" t="str">
        <f t="shared" si="25"/>
        <v>OUTFLOWS</v>
      </c>
      <c r="E1608" t="s">
        <v>104</v>
      </c>
      <c r="F1608" t="s">
        <v>105</v>
      </c>
      <c r="G1608" t="s">
        <v>102</v>
      </c>
      <c r="H1608" t="s">
        <v>212</v>
      </c>
      <c r="I1608" t="s">
        <v>2219</v>
      </c>
      <c r="J1608" t="s">
        <v>2220</v>
      </c>
      <c r="K1608" t="s">
        <v>2223</v>
      </c>
      <c r="L1608" t="s">
        <v>2224</v>
      </c>
      <c r="M1608" s="17">
        <f>VLOOKUP($K1608,[1]Budget!$V:$AE,5,0)*IF($C1608="1 - Revenues",1,IF(AND($C1608="5 - Transfers",MID(I1608,15,1)="4"),1,-1))</f>
        <v>0</v>
      </c>
      <c r="N1608" s="17">
        <f>VLOOKUP($K1608,[1]Budget!$V:$AE,6,0)*IF($C1608="1 - Revenues",1,IF(AND($C1608="5 - Transfers",MID(J1608,15,1)="4"),1,-1))</f>
        <v>0</v>
      </c>
      <c r="O1608" s="17">
        <f>IFERROR(IF(RIGHT(LEFT(K1608,15),1)="4",VLOOKUP(K1608,'[1]Budget Worksheet'!A:B,2,0),-1*VLOOKUP(K1608,'[1]Budget Worksheet'!A:B,2,0)),0)</f>
        <v>-131886</v>
      </c>
      <c r="P1608" s="17">
        <f>VLOOKUP($K1608,[1]Budget!$V:$AE,8,0)*IF($C1608="1 - Revenues",1,IF(AND($C1608="5 - Transfers",MID($K1608,15,1)="4"),1,-1))</f>
        <v>-131886</v>
      </c>
      <c r="Q1608" s="17">
        <f>VLOOKUP($K1608,[1]Budget!$V:$AE,10,0)*IF($C1608="1 - Revenues",1,IF(AND($C1608="5 - Transfers",MID(K1608,15,1)="4"),1,-1))</f>
        <v>0</v>
      </c>
      <c r="S1608" s="18" t="b">
        <f>IF(LEFT(C1608,1)="1",1,-1)*SUMIF([1]Budget!V:V,'Budget Worksheet for Pivot Tabl'!K1608,[1]Budget!AC:AC)=P1608</f>
        <v>1</v>
      </c>
    </row>
    <row r="1609" spans="1:19" x14ac:dyDescent="0.25">
      <c r="A1609" t="s">
        <v>23</v>
      </c>
      <c r="B1609" t="s">
        <v>24</v>
      </c>
      <c r="C1609" t="s">
        <v>7</v>
      </c>
      <c r="D1609" t="str">
        <f t="shared" si="25"/>
        <v>INFLOWS</v>
      </c>
      <c r="E1609" t="s">
        <v>104</v>
      </c>
      <c r="F1609" t="s">
        <v>105</v>
      </c>
      <c r="G1609" t="s">
        <v>102</v>
      </c>
      <c r="H1609" t="s">
        <v>212</v>
      </c>
      <c r="I1609" t="s">
        <v>2225</v>
      </c>
      <c r="J1609" t="s">
        <v>24</v>
      </c>
      <c r="K1609" t="s">
        <v>2226</v>
      </c>
      <c r="L1609" t="s">
        <v>2227</v>
      </c>
      <c r="M1609" s="17">
        <f>VLOOKUP($K1609,[1]Budget!$V:$AE,5,0)*IF($C1609="1 - Revenues",1,IF(AND($C1609="5 - Transfers",MID(I1609,15,1)="4"),1,-1))</f>
        <v>6000</v>
      </c>
      <c r="N1609" s="17">
        <f>VLOOKUP($K1609,[1]Budget!$V:$AE,6,0)*IF($C1609="1 - Revenues",1,IF(AND($C1609="5 - Transfers",MID(J1609,15,1)="4"),1,-1))</f>
        <v>8000</v>
      </c>
      <c r="O1609" s="17">
        <f>IFERROR(IF(RIGHT(LEFT(K1609,15),1)="4",VLOOKUP(K1609,'[1]Budget Worksheet'!A:B,2,0),-1*VLOOKUP(K1609,'[1]Budget Worksheet'!A:B,2,0)),0)</f>
        <v>401865</v>
      </c>
      <c r="P1609" s="17">
        <f>VLOOKUP($K1609,[1]Budget!$V:$AE,8,0)*IF($C1609="1 - Revenues",1,IF(AND($C1609="5 - Transfers",MID($K1609,15,1)="4"),1,-1))</f>
        <v>401865</v>
      </c>
      <c r="Q1609" s="17">
        <f>VLOOKUP($K1609,[1]Budget!$V:$AE,10,0)*IF($C1609="1 - Revenues",1,IF(AND($C1609="5 - Transfers",MID(K1609,15,1)="4"),1,-1))</f>
        <v>0</v>
      </c>
      <c r="S1609" s="18" t="b">
        <f>IF(LEFT(C1609,1)="1",1,-1)*SUMIF([1]Budget!V:V,'Budget Worksheet for Pivot Tabl'!K1609,[1]Budget!AC:AC)=P1609</f>
        <v>1</v>
      </c>
    </row>
    <row r="1610" spans="1:19" x14ac:dyDescent="0.25">
      <c r="A1610" t="s">
        <v>23</v>
      </c>
      <c r="B1610" t="s">
        <v>24</v>
      </c>
      <c r="C1610" t="s">
        <v>7</v>
      </c>
      <c r="D1610" t="str">
        <f t="shared" si="25"/>
        <v>INFLOWS</v>
      </c>
      <c r="E1610" t="s">
        <v>104</v>
      </c>
      <c r="F1610" t="s">
        <v>105</v>
      </c>
      <c r="G1610" t="s">
        <v>102</v>
      </c>
      <c r="H1610" t="s">
        <v>212</v>
      </c>
      <c r="I1610" t="s">
        <v>2225</v>
      </c>
      <c r="J1610" t="s">
        <v>24</v>
      </c>
      <c r="K1610" t="s">
        <v>2228</v>
      </c>
      <c r="L1610" t="s">
        <v>2229</v>
      </c>
      <c r="M1610" s="17">
        <f>VLOOKUP($K1610,[1]Budget!$V:$AE,5,0)*IF($C1610="1 - Revenues",1,IF(AND($C1610="5 - Transfers",MID(I1610,15,1)="4"),1,-1))</f>
        <v>278000</v>
      </c>
      <c r="N1610" s="17">
        <f>VLOOKUP($K1610,[1]Budget!$V:$AE,6,0)*IF($C1610="1 - Revenues",1,IF(AND($C1610="5 - Transfers",MID(J1610,15,1)="4"),1,-1))</f>
        <v>37000</v>
      </c>
      <c r="O1610" s="17">
        <f>IFERROR(IF(RIGHT(LEFT(K1610,15),1)="4",VLOOKUP(K1610,'[1]Budget Worksheet'!A:B,2,0),-1*VLOOKUP(K1610,'[1]Budget Worksheet'!A:B,2,0)),0)</f>
        <v>0</v>
      </c>
      <c r="P1610" s="17">
        <f>VLOOKUP($K1610,[1]Budget!$V:$AE,8,0)*IF($C1610="1 - Revenues",1,IF(AND($C1610="5 - Transfers",MID($K1610,15,1)="4"),1,-1))</f>
        <v>0</v>
      </c>
      <c r="Q1610" s="17">
        <f>VLOOKUP($K1610,[1]Budget!$V:$AE,10,0)*IF($C1610="1 - Revenues",1,IF(AND($C1610="5 - Transfers",MID(K1610,15,1)="4"),1,-1))</f>
        <v>0</v>
      </c>
      <c r="S1610" s="18" t="b">
        <f>IF(LEFT(C1610,1)="1",1,-1)*SUMIF([1]Budget!V:V,'Budget Worksheet for Pivot Tabl'!K1610,[1]Budget!AC:AC)=P1610</f>
        <v>1</v>
      </c>
    </row>
    <row r="1611" spans="1:19" x14ac:dyDescent="0.25">
      <c r="A1611" t="s">
        <v>23</v>
      </c>
      <c r="B1611" t="s">
        <v>24</v>
      </c>
      <c r="C1611" t="s">
        <v>11</v>
      </c>
      <c r="D1611" t="str">
        <f t="shared" si="25"/>
        <v>OUTFLOWS</v>
      </c>
      <c r="E1611" t="s">
        <v>102</v>
      </c>
      <c r="F1611" t="s">
        <v>103</v>
      </c>
      <c r="G1611" t="s">
        <v>102</v>
      </c>
      <c r="H1611" t="s">
        <v>212</v>
      </c>
      <c r="I1611" t="s">
        <v>213</v>
      </c>
      <c r="J1611" t="s">
        <v>214</v>
      </c>
      <c r="K1611" t="s">
        <v>2230</v>
      </c>
      <c r="L1611" t="s">
        <v>2200</v>
      </c>
      <c r="M1611" s="17">
        <f>VLOOKUP($K1611,[1]Budget!$V:$AE,5,0)*IF($C1611="1 - Revenues",1,IF(AND($C1611="5 - Transfers",MID(I1611,15,1)="4"),1,-1))</f>
        <v>0</v>
      </c>
      <c r="N1611" s="17">
        <f>VLOOKUP($K1611,[1]Budget!$V:$AE,6,0)*IF($C1611="1 - Revenues",1,IF(AND($C1611="5 - Transfers",MID(J1611,15,1)="4"),1,-1))</f>
        <v>0</v>
      </c>
      <c r="O1611" s="17">
        <f>IFERROR(IF(RIGHT(LEFT(K1611,15),1)="4",VLOOKUP(K1611,'[1]Budget Worksheet'!A:B,2,0),-1*VLOOKUP(K1611,'[1]Budget Worksheet'!A:B,2,0)),0)</f>
        <v>8965</v>
      </c>
      <c r="P1611" s="17">
        <f>VLOOKUP($K1611,[1]Budget!$V:$AE,8,0)*IF($C1611="1 - Revenues",1,IF(AND($C1611="5 - Transfers",MID($K1611,15,1)="4"),1,-1))</f>
        <v>8965</v>
      </c>
      <c r="Q1611" s="17">
        <f>VLOOKUP($K1611,[1]Budget!$V:$AE,10,0)*IF($C1611="1 - Revenues",1,IF(AND($C1611="5 - Transfers",MID(K1611,15,1)="4"),1,-1))</f>
        <v>0</v>
      </c>
      <c r="S1611" s="18" t="b">
        <f>IF(LEFT(C1611,1)="1",1,-1)*SUMIF([1]Budget!V:V,'Budget Worksheet for Pivot Tabl'!K1611,[1]Budget!AC:AC)=P1611</f>
        <v>0</v>
      </c>
    </row>
    <row r="1612" spans="1:19" x14ac:dyDescent="0.25">
      <c r="A1612" t="s">
        <v>23</v>
      </c>
      <c r="B1612" t="s">
        <v>24</v>
      </c>
      <c r="C1612" t="s">
        <v>9</v>
      </c>
      <c r="D1612" t="str">
        <f t="shared" si="25"/>
        <v>OUTFLOWS</v>
      </c>
      <c r="E1612" t="s">
        <v>104</v>
      </c>
      <c r="F1612" t="s">
        <v>105</v>
      </c>
      <c r="G1612" t="s">
        <v>102</v>
      </c>
      <c r="H1612" t="s">
        <v>212</v>
      </c>
      <c r="I1612" t="s">
        <v>2225</v>
      </c>
      <c r="J1612" t="s">
        <v>24</v>
      </c>
      <c r="K1612" t="s">
        <v>2231</v>
      </c>
      <c r="L1612" t="s">
        <v>476</v>
      </c>
      <c r="M1612" s="17">
        <f>VLOOKUP($K1612,[1]Budget!$V:$AE,5,0)*IF($C1612="1 - Revenues",1,IF(AND($C1612="5 - Transfers",MID(I1612,15,1)="4"),1,-1))</f>
        <v>0</v>
      </c>
      <c r="N1612" s="17">
        <f>VLOOKUP($K1612,[1]Budget!$V:$AE,6,0)*IF($C1612="1 - Revenues",1,IF(AND($C1612="5 - Transfers",MID(J1612,15,1)="4"),1,-1))</f>
        <v>0</v>
      </c>
      <c r="O1612" s="17">
        <f>IFERROR(IF(RIGHT(LEFT(K1612,15),1)="4",VLOOKUP(K1612,'[1]Budget Worksheet'!A:B,2,0),-1*VLOOKUP(K1612,'[1]Budget Worksheet'!A:B,2,0)),0)</f>
        <v>0</v>
      </c>
      <c r="P1612" s="17">
        <f>VLOOKUP($K1612,[1]Budget!$V:$AE,8,0)*IF($C1612="1 - Revenues",1,IF(AND($C1612="5 - Transfers",MID($K1612,15,1)="4"),1,-1))</f>
        <v>0</v>
      </c>
      <c r="Q1612" s="17">
        <f>VLOOKUP($K1612,[1]Budget!$V:$AE,10,0)*IF($C1612="1 - Revenues",1,IF(AND($C1612="5 - Transfers",MID(K1612,15,1)="4"),1,-1))</f>
        <v>0</v>
      </c>
      <c r="S1612" s="18" t="b">
        <f>IF(LEFT(C1612,1)="1",1,-1)*SUMIF([1]Budget!V:V,'Budget Worksheet for Pivot Tabl'!K1612,[1]Budget!AC:AC)=P1612</f>
        <v>1</v>
      </c>
    </row>
    <row r="1613" spans="1:19" x14ac:dyDescent="0.25">
      <c r="A1613" t="s">
        <v>23</v>
      </c>
      <c r="B1613" t="s">
        <v>24</v>
      </c>
      <c r="C1613" t="s">
        <v>9</v>
      </c>
      <c r="D1613" t="str">
        <f t="shared" si="25"/>
        <v>OUTFLOWS</v>
      </c>
      <c r="E1613" t="s">
        <v>104</v>
      </c>
      <c r="F1613" t="s">
        <v>105</v>
      </c>
      <c r="G1613" t="s">
        <v>102</v>
      </c>
      <c r="H1613" t="s">
        <v>212</v>
      </c>
      <c r="I1613" t="s">
        <v>2225</v>
      </c>
      <c r="J1613" t="s">
        <v>24</v>
      </c>
      <c r="K1613" t="s">
        <v>2232</v>
      </c>
      <c r="L1613" t="s">
        <v>2233</v>
      </c>
      <c r="M1613" s="17">
        <f>VLOOKUP($K1613,[1]Budget!$V:$AE,5,0)*IF($C1613="1 - Revenues",1,IF(AND($C1613="5 - Transfers",MID(I1613,15,1)="4"),1,-1))</f>
        <v>-1000</v>
      </c>
      <c r="N1613" s="17">
        <f>VLOOKUP($K1613,[1]Budget!$V:$AE,6,0)*IF($C1613="1 - Revenues",1,IF(AND($C1613="5 - Transfers",MID(J1613,15,1)="4"),1,-1))</f>
        <v>0</v>
      </c>
      <c r="O1613" s="17">
        <f>IFERROR(IF(RIGHT(LEFT(K1613,15),1)="4",VLOOKUP(K1613,'[1]Budget Worksheet'!A:B,2,0),-1*VLOOKUP(K1613,'[1]Budget Worksheet'!A:B,2,0)),0)</f>
        <v>-20000</v>
      </c>
      <c r="P1613" s="17">
        <f>VLOOKUP($K1613,[1]Budget!$V:$AE,8,0)*IF($C1613="1 - Revenues",1,IF(AND($C1613="5 - Transfers",MID($K1613,15,1)="4"),1,-1))</f>
        <v>-20000</v>
      </c>
      <c r="Q1613" s="17">
        <f>VLOOKUP($K1613,[1]Budget!$V:$AE,10,0)*IF($C1613="1 - Revenues",1,IF(AND($C1613="5 - Transfers",MID(K1613,15,1)="4"),1,-1))</f>
        <v>0</v>
      </c>
      <c r="S1613" s="18" t="b">
        <f>IF(LEFT(C1613,1)="1",1,-1)*SUMIF([1]Budget!V:V,'Budget Worksheet for Pivot Tabl'!K1613,[1]Budget!AC:AC)=P1613</f>
        <v>1</v>
      </c>
    </row>
    <row r="1614" spans="1:19" x14ac:dyDescent="0.25">
      <c r="A1614" t="s">
        <v>23</v>
      </c>
      <c r="B1614" t="s">
        <v>24</v>
      </c>
      <c r="C1614" t="s">
        <v>9</v>
      </c>
      <c r="D1614" t="str">
        <f t="shared" si="25"/>
        <v>OUTFLOWS</v>
      </c>
      <c r="E1614" t="s">
        <v>104</v>
      </c>
      <c r="F1614" t="s">
        <v>105</v>
      </c>
      <c r="G1614" t="s">
        <v>102</v>
      </c>
      <c r="H1614" t="s">
        <v>212</v>
      </c>
      <c r="I1614" t="s">
        <v>2225</v>
      </c>
      <c r="J1614" t="s">
        <v>24</v>
      </c>
      <c r="K1614" t="s">
        <v>2234</v>
      </c>
      <c r="L1614" t="s">
        <v>2224</v>
      </c>
      <c r="M1614" s="17">
        <f>VLOOKUP($K1614,[1]Budget!$V:$AE,5,0)*IF($C1614="1 - Revenues",1,IF(AND($C1614="5 - Transfers",MID(I1614,15,1)="4"),1,-1))</f>
        <v>0</v>
      </c>
      <c r="N1614" s="17">
        <f>VLOOKUP($K1614,[1]Budget!$V:$AE,6,0)*IF($C1614="1 - Revenues",1,IF(AND($C1614="5 - Transfers",MID(J1614,15,1)="4"),1,-1))</f>
        <v>0</v>
      </c>
      <c r="O1614" s="17">
        <f>IFERROR(IF(RIGHT(LEFT(K1614,15),1)="4",VLOOKUP(K1614,'[1]Budget Worksheet'!A:B,2,0),-1*VLOOKUP(K1614,'[1]Budget Worksheet'!A:B,2,0)),0)</f>
        <v>-353398</v>
      </c>
      <c r="P1614" s="17">
        <f>VLOOKUP($K1614,[1]Budget!$V:$AE,8,0)*IF($C1614="1 - Revenues",1,IF(AND($C1614="5 - Transfers",MID($K1614,15,1)="4"),1,-1))</f>
        <v>-353398</v>
      </c>
      <c r="Q1614" s="17">
        <f>VLOOKUP($K1614,[1]Budget!$V:$AE,10,0)*IF($C1614="1 - Revenues",1,IF(AND($C1614="5 - Transfers",MID(K1614,15,1)="4"),1,-1))</f>
        <v>0</v>
      </c>
      <c r="S1614" s="18" t="b">
        <f>IF(LEFT(C1614,1)="1",1,-1)*SUMIF([1]Budget!V:V,'Budget Worksheet for Pivot Tabl'!K1614,[1]Budget!AC:AC)=P1614</f>
        <v>1</v>
      </c>
    </row>
    <row r="1615" spans="1:19" x14ac:dyDescent="0.25">
      <c r="A1615" t="s">
        <v>23</v>
      </c>
      <c r="B1615" t="s">
        <v>24</v>
      </c>
      <c r="C1615" t="s">
        <v>9</v>
      </c>
      <c r="D1615" t="str">
        <f t="shared" si="25"/>
        <v>OUTFLOWS</v>
      </c>
      <c r="E1615" t="s">
        <v>104</v>
      </c>
      <c r="F1615" t="s">
        <v>105</v>
      </c>
      <c r="G1615" t="s">
        <v>102</v>
      </c>
      <c r="H1615" t="s">
        <v>212</v>
      </c>
      <c r="I1615" t="s">
        <v>2225</v>
      </c>
      <c r="J1615" t="s">
        <v>24</v>
      </c>
      <c r="K1615" t="s">
        <v>2235</v>
      </c>
      <c r="L1615" t="s">
        <v>2236</v>
      </c>
      <c r="M1615" s="17">
        <f>VLOOKUP($K1615,[1]Budget!$V:$AE,5,0)*IF($C1615="1 - Revenues",1,IF(AND($C1615="5 - Transfers",MID(I1615,15,1)="4"),1,-1))</f>
        <v>0</v>
      </c>
      <c r="N1615" s="17">
        <f>VLOOKUP($K1615,[1]Budget!$V:$AE,6,0)*IF($C1615="1 - Revenues",1,IF(AND($C1615="5 - Transfers",MID(J1615,15,1)="4"),1,-1))</f>
        <v>-5000</v>
      </c>
      <c r="O1615" s="17">
        <f>IFERROR(IF(RIGHT(LEFT(K1615,15),1)="4",VLOOKUP(K1615,'[1]Budget Worksheet'!A:B,2,0),-1*VLOOKUP(K1615,'[1]Budget Worksheet'!A:B,2,0)),0)</f>
        <v>0</v>
      </c>
      <c r="P1615" s="17">
        <f>VLOOKUP($K1615,[1]Budget!$V:$AE,8,0)*IF($C1615="1 - Revenues",1,IF(AND($C1615="5 - Transfers",MID($K1615,15,1)="4"),1,-1))</f>
        <v>0</v>
      </c>
      <c r="Q1615" s="17">
        <f>VLOOKUP($K1615,[1]Budget!$V:$AE,10,0)*IF($C1615="1 - Revenues",1,IF(AND($C1615="5 - Transfers",MID(K1615,15,1)="4"),1,-1))</f>
        <v>0</v>
      </c>
      <c r="S1615" s="18" t="b">
        <f>IF(LEFT(C1615,1)="1",1,-1)*SUMIF([1]Budget!V:V,'Budget Worksheet for Pivot Tabl'!K1615,[1]Budget!AC:AC)=P1615</f>
        <v>1</v>
      </c>
    </row>
    <row r="1616" spans="1:19" x14ac:dyDescent="0.25">
      <c r="A1616" t="s">
        <v>23</v>
      </c>
      <c r="B1616" t="s">
        <v>24</v>
      </c>
      <c r="C1616" t="s">
        <v>9</v>
      </c>
      <c r="D1616" t="str">
        <f t="shared" si="25"/>
        <v>OUTFLOWS</v>
      </c>
      <c r="E1616" t="s">
        <v>104</v>
      </c>
      <c r="F1616" t="s">
        <v>105</v>
      </c>
      <c r="G1616" t="s">
        <v>102</v>
      </c>
      <c r="H1616" t="s">
        <v>212</v>
      </c>
      <c r="I1616" t="s">
        <v>2225</v>
      </c>
      <c r="J1616" t="s">
        <v>24</v>
      </c>
      <c r="K1616" t="s">
        <v>2237</v>
      </c>
      <c r="L1616" t="s">
        <v>2238</v>
      </c>
      <c r="M1616" s="17">
        <f>VLOOKUP($K1616,[1]Budget!$V:$AE,5,0)*IF($C1616="1 - Revenues",1,IF(AND($C1616="5 - Transfers",MID(I1616,15,1)="4"),1,-1))</f>
        <v>0</v>
      </c>
      <c r="N1616" s="17">
        <f>VLOOKUP($K1616,[1]Budget!$V:$AE,6,0)*IF($C1616="1 - Revenues",1,IF(AND($C1616="5 - Transfers",MID(J1616,15,1)="4"),1,-1))</f>
        <v>0</v>
      </c>
      <c r="O1616" s="17">
        <f>IFERROR(IF(RIGHT(LEFT(K1616,15),1)="4",VLOOKUP(K1616,'[1]Budget Worksheet'!A:B,2,0),-1*VLOOKUP(K1616,'[1]Budget Worksheet'!A:B,2,0)),0)</f>
        <v>-1750</v>
      </c>
      <c r="P1616" s="17">
        <f>VLOOKUP($K1616,[1]Budget!$V:$AE,8,0)*IF($C1616="1 - Revenues",1,IF(AND($C1616="5 - Transfers",MID($K1616,15,1)="4"),1,-1))</f>
        <v>-1750</v>
      </c>
      <c r="Q1616" s="17">
        <f>VLOOKUP($K1616,[1]Budget!$V:$AE,10,0)*IF($C1616="1 - Revenues",1,IF(AND($C1616="5 - Transfers",MID(K1616,15,1)="4"),1,-1))</f>
        <v>0</v>
      </c>
      <c r="S1616" s="18" t="b">
        <f>IF(LEFT(C1616,1)="1",1,-1)*SUMIF([1]Budget!V:V,'Budget Worksheet for Pivot Tabl'!K1616,[1]Budget!AC:AC)=P1616</f>
        <v>1</v>
      </c>
    </row>
    <row r="1617" spans="1:19" x14ac:dyDescent="0.25">
      <c r="A1617" t="s">
        <v>23</v>
      </c>
      <c r="B1617" t="s">
        <v>24</v>
      </c>
      <c r="C1617" t="s">
        <v>9</v>
      </c>
      <c r="D1617" t="str">
        <f t="shared" si="25"/>
        <v>OUTFLOWS</v>
      </c>
      <c r="E1617" t="s">
        <v>104</v>
      </c>
      <c r="F1617" t="s">
        <v>105</v>
      </c>
      <c r="G1617" t="s">
        <v>102</v>
      </c>
      <c r="H1617" t="s">
        <v>212</v>
      </c>
      <c r="I1617" t="s">
        <v>2225</v>
      </c>
      <c r="J1617" t="s">
        <v>24</v>
      </c>
      <c r="K1617" t="s">
        <v>2239</v>
      </c>
      <c r="L1617" t="s">
        <v>2240</v>
      </c>
      <c r="M1617" s="17">
        <f>VLOOKUP($K1617,[1]Budget!$V:$AE,5,0)*IF($C1617="1 - Revenues",1,IF(AND($C1617="5 - Transfers",MID(I1617,15,1)="4"),1,-1))</f>
        <v>0</v>
      </c>
      <c r="N1617" s="17">
        <f>VLOOKUP($K1617,[1]Budget!$V:$AE,6,0)*IF($C1617="1 - Revenues",1,IF(AND($C1617="5 - Transfers",MID(J1617,15,1)="4"),1,-1))</f>
        <v>0</v>
      </c>
      <c r="O1617" s="17">
        <f>IFERROR(IF(RIGHT(LEFT(K1617,15),1)="4",VLOOKUP(K1617,'[1]Budget Worksheet'!A:B,2,0),-1*VLOOKUP(K1617,'[1]Budget Worksheet'!A:B,2,0)),0)</f>
        <v>0</v>
      </c>
      <c r="P1617" s="17">
        <f>VLOOKUP($K1617,[1]Budget!$V:$AE,8,0)*IF($C1617="1 - Revenues",1,IF(AND($C1617="5 - Transfers",MID($K1617,15,1)="4"),1,-1))</f>
        <v>0</v>
      </c>
      <c r="Q1617" s="17">
        <f>VLOOKUP($K1617,[1]Budget!$V:$AE,10,0)*IF($C1617="1 - Revenues",1,IF(AND($C1617="5 - Transfers",MID(K1617,15,1)="4"),1,-1))</f>
        <v>0</v>
      </c>
      <c r="S1617" s="18" t="b">
        <f>IF(LEFT(C1617,1)="1",1,-1)*SUMIF([1]Budget!V:V,'Budget Worksheet for Pivot Tabl'!K1617,[1]Budget!AC:AC)=P1617</f>
        <v>1</v>
      </c>
    </row>
    <row r="1618" spans="1:19" x14ac:dyDescent="0.25">
      <c r="A1618" t="s">
        <v>23</v>
      </c>
      <c r="B1618" t="s">
        <v>24</v>
      </c>
      <c r="C1618" t="s">
        <v>9</v>
      </c>
      <c r="D1618" t="str">
        <f t="shared" si="25"/>
        <v>OUTFLOWS</v>
      </c>
      <c r="E1618" t="s">
        <v>104</v>
      </c>
      <c r="F1618" t="s">
        <v>105</v>
      </c>
      <c r="G1618" t="s">
        <v>102</v>
      </c>
      <c r="H1618" t="s">
        <v>212</v>
      </c>
      <c r="I1618" t="s">
        <v>2225</v>
      </c>
      <c r="J1618" t="s">
        <v>24</v>
      </c>
      <c r="K1618" t="s">
        <v>2241</v>
      </c>
      <c r="L1618" t="s">
        <v>2242</v>
      </c>
      <c r="M1618" s="17">
        <f>VLOOKUP($K1618,[1]Budget!$V:$AE,5,0)*IF($C1618="1 - Revenues",1,IF(AND($C1618="5 - Transfers",MID(I1618,15,1)="4"),1,-1))</f>
        <v>0</v>
      </c>
      <c r="N1618" s="17">
        <f>VLOOKUP($K1618,[1]Budget!$V:$AE,6,0)*IF($C1618="1 - Revenues",1,IF(AND($C1618="5 - Transfers",MID(J1618,15,1)="4"),1,-1))</f>
        <v>0</v>
      </c>
      <c r="O1618" s="17">
        <f>IFERROR(IF(RIGHT(LEFT(K1618,15),1)="4",VLOOKUP(K1618,'[1]Budget Worksheet'!A:B,2,0),-1*VLOOKUP(K1618,'[1]Budget Worksheet'!A:B,2,0)),0)</f>
        <v>-7797</v>
      </c>
      <c r="P1618" s="17">
        <f>VLOOKUP($K1618,[1]Budget!$V:$AE,8,0)*IF($C1618="1 - Revenues",1,IF(AND($C1618="5 - Transfers",MID($K1618,15,1)="4"),1,-1))</f>
        <v>-7797</v>
      </c>
      <c r="Q1618" s="17">
        <f>VLOOKUP($K1618,[1]Budget!$V:$AE,10,0)*IF($C1618="1 - Revenues",1,IF(AND($C1618="5 - Transfers",MID(K1618,15,1)="4"),1,-1))</f>
        <v>0</v>
      </c>
      <c r="S1618" s="18" t="b">
        <f>IF(LEFT(C1618,1)="1",1,-1)*SUMIF([1]Budget!V:V,'Budget Worksheet for Pivot Tabl'!K1618,[1]Budget!AC:AC)=P1618</f>
        <v>1</v>
      </c>
    </row>
    <row r="1619" spans="1:19" x14ac:dyDescent="0.25">
      <c r="A1619" t="s">
        <v>23</v>
      </c>
      <c r="B1619" t="s">
        <v>24</v>
      </c>
      <c r="C1619" t="s">
        <v>9</v>
      </c>
      <c r="D1619" t="str">
        <f t="shared" si="25"/>
        <v>OUTFLOWS</v>
      </c>
      <c r="E1619" t="s">
        <v>104</v>
      </c>
      <c r="F1619" t="s">
        <v>105</v>
      </c>
      <c r="G1619" t="s">
        <v>102</v>
      </c>
      <c r="H1619" t="s">
        <v>212</v>
      </c>
      <c r="I1619" t="s">
        <v>2225</v>
      </c>
      <c r="J1619" t="s">
        <v>24</v>
      </c>
      <c r="K1619" t="s">
        <v>2243</v>
      </c>
      <c r="L1619" t="s">
        <v>2244</v>
      </c>
      <c r="M1619" s="17">
        <f>VLOOKUP($K1619,[1]Budget!$V:$AE,5,0)*IF($C1619="1 - Revenues",1,IF(AND($C1619="5 - Transfers",MID(I1619,15,1)="4"),1,-1))</f>
        <v>0</v>
      </c>
      <c r="N1619" s="17">
        <f>VLOOKUP($K1619,[1]Budget!$V:$AE,6,0)*IF($C1619="1 - Revenues",1,IF(AND($C1619="5 - Transfers",MID(J1619,15,1)="4"),1,-1))</f>
        <v>0</v>
      </c>
      <c r="O1619" s="17">
        <f>IFERROR(IF(RIGHT(LEFT(K1619,15),1)="4",VLOOKUP(K1619,'[1]Budget Worksheet'!A:B,2,0),-1*VLOOKUP(K1619,'[1]Budget Worksheet'!A:B,2,0)),0)</f>
        <v>0</v>
      </c>
      <c r="P1619" s="17">
        <f>VLOOKUP($K1619,[1]Budget!$V:$AE,8,0)*IF($C1619="1 - Revenues",1,IF(AND($C1619="5 - Transfers",MID($K1619,15,1)="4"),1,-1))</f>
        <v>0</v>
      </c>
      <c r="Q1619" s="17">
        <f>VLOOKUP($K1619,[1]Budget!$V:$AE,10,0)*IF($C1619="1 - Revenues",1,IF(AND($C1619="5 - Transfers",MID(K1619,15,1)="4"),1,-1))</f>
        <v>0</v>
      </c>
      <c r="S1619" s="18" t="b">
        <f>IF(LEFT(C1619,1)="1",1,-1)*SUMIF([1]Budget!V:V,'Budget Worksheet for Pivot Tabl'!K1619,[1]Budget!AC:AC)=P1619</f>
        <v>1</v>
      </c>
    </row>
    <row r="1620" spans="1:19" x14ac:dyDescent="0.25">
      <c r="A1620" t="s">
        <v>23</v>
      </c>
      <c r="B1620" t="s">
        <v>24</v>
      </c>
      <c r="C1620" t="s">
        <v>9</v>
      </c>
      <c r="D1620" t="str">
        <f t="shared" si="25"/>
        <v>OUTFLOWS</v>
      </c>
      <c r="E1620" t="s">
        <v>104</v>
      </c>
      <c r="F1620" t="s">
        <v>105</v>
      </c>
      <c r="G1620" t="s">
        <v>102</v>
      </c>
      <c r="H1620" t="s">
        <v>212</v>
      </c>
      <c r="I1620" t="s">
        <v>2225</v>
      </c>
      <c r="J1620" t="s">
        <v>24</v>
      </c>
      <c r="K1620" t="s">
        <v>2245</v>
      </c>
      <c r="L1620" t="s">
        <v>2246</v>
      </c>
      <c r="M1620" s="17">
        <f>VLOOKUP($K1620,[1]Budget!$V:$AE,5,0)*IF($C1620="1 - Revenues",1,IF(AND($C1620="5 - Transfers",MID(I1620,15,1)="4"),1,-1))</f>
        <v>0</v>
      </c>
      <c r="N1620" s="17">
        <f>VLOOKUP($K1620,[1]Budget!$V:$AE,6,0)*IF($C1620="1 - Revenues",1,IF(AND($C1620="5 - Transfers",MID(J1620,15,1)="4"),1,-1))</f>
        <v>0</v>
      </c>
      <c r="O1620" s="17">
        <f>IFERROR(IF(RIGHT(LEFT(K1620,15),1)="4",VLOOKUP(K1620,'[1]Budget Worksheet'!A:B,2,0),-1*VLOOKUP(K1620,'[1]Budget Worksheet'!A:B,2,0)),0)</f>
        <v>0</v>
      </c>
      <c r="P1620" s="17">
        <f>VLOOKUP($K1620,[1]Budget!$V:$AE,8,0)*IF($C1620="1 - Revenues",1,IF(AND($C1620="5 - Transfers",MID($K1620,15,1)="4"),1,-1))</f>
        <v>0</v>
      </c>
      <c r="Q1620" s="17">
        <f>VLOOKUP($K1620,[1]Budget!$V:$AE,10,0)*IF($C1620="1 - Revenues",1,IF(AND($C1620="5 - Transfers",MID(K1620,15,1)="4"),1,-1))</f>
        <v>0</v>
      </c>
      <c r="S1620" s="18" t="b">
        <f>IF(LEFT(C1620,1)="1",1,-1)*SUMIF([1]Budget!V:V,'Budget Worksheet for Pivot Tabl'!K1620,[1]Budget!AC:AC)=P1620</f>
        <v>1</v>
      </c>
    </row>
    <row r="1621" spans="1:19" x14ac:dyDescent="0.25">
      <c r="A1621" t="s">
        <v>23</v>
      </c>
      <c r="B1621" t="s">
        <v>24</v>
      </c>
      <c r="C1621" t="s">
        <v>9</v>
      </c>
      <c r="D1621" t="str">
        <f t="shared" si="25"/>
        <v>OUTFLOWS</v>
      </c>
      <c r="E1621" t="s">
        <v>104</v>
      </c>
      <c r="F1621" t="s">
        <v>105</v>
      </c>
      <c r="G1621" t="s">
        <v>102</v>
      </c>
      <c r="H1621" t="s">
        <v>212</v>
      </c>
      <c r="I1621" t="s">
        <v>2225</v>
      </c>
      <c r="J1621" t="s">
        <v>24</v>
      </c>
      <c r="K1621" t="s">
        <v>2247</v>
      </c>
      <c r="L1621" t="s">
        <v>2248</v>
      </c>
      <c r="M1621" s="17">
        <f>VLOOKUP($K1621,[1]Budget!$V:$AE,5,0)*IF($C1621="1 - Revenues",1,IF(AND($C1621="5 - Transfers",MID(I1621,15,1)="4"),1,-1))</f>
        <v>-1000</v>
      </c>
      <c r="N1621" s="17">
        <f>VLOOKUP($K1621,[1]Budget!$V:$AE,6,0)*IF($C1621="1 - Revenues",1,IF(AND($C1621="5 - Transfers",MID(J1621,15,1)="4"),1,-1))</f>
        <v>-4000</v>
      </c>
      <c r="O1621" s="17">
        <f>IFERROR(IF(RIGHT(LEFT(K1621,15),1)="4",VLOOKUP(K1621,'[1]Budget Worksheet'!A:B,2,0),-1*VLOOKUP(K1621,'[1]Budget Worksheet'!A:B,2,0)),0)</f>
        <v>0</v>
      </c>
      <c r="P1621" s="17">
        <f>VLOOKUP($K1621,[1]Budget!$V:$AE,8,0)*IF($C1621="1 - Revenues",1,IF(AND($C1621="5 - Transfers",MID($K1621,15,1)="4"),1,-1))</f>
        <v>0</v>
      </c>
      <c r="Q1621" s="17">
        <f>VLOOKUP($K1621,[1]Budget!$V:$AE,10,0)*IF($C1621="1 - Revenues",1,IF(AND($C1621="5 - Transfers",MID(K1621,15,1)="4"),1,-1))</f>
        <v>0</v>
      </c>
      <c r="S1621" s="18" t="b">
        <f>IF(LEFT(C1621,1)="1",1,-1)*SUMIF([1]Budget!V:V,'Budget Worksheet for Pivot Tabl'!K1621,[1]Budget!AC:AC)=P1621</f>
        <v>1</v>
      </c>
    </row>
    <row r="1622" spans="1:19" x14ac:dyDescent="0.25">
      <c r="A1622" t="s">
        <v>23</v>
      </c>
      <c r="B1622" t="s">
        <v>24</v>
      </c>
      <c r="C1622" t="s">
        <v>9</v>
      </c>
      <c r="D1622" t="str">
        <f t="shared" si="25"/>
        <v>OUTFLOWS</v>
      </c>
      <c r="E1622" t="s">
        <v>104</v>
      </c>
      <c r="F1622" t="s">
        <v>105</v>
      </c>
      <c r="G1622" t="s">
        <v>102</v>
      </c>
      <c r="H1622" t="s">
        <v>212</v>
      </c>
      <c r="I1622" t="s">
        <v>2225</v>
      </c>
      <c r="J1622" t="s">
        <v>24</v>
      </c>
      <c r="K1622" t="s">
        <v>2249</v>
      </c>
      <c r="L1622" t="s">
        <v>2250</v>
      </c>
      <c r="M1622" s="17">
        <f>VLOOKUP($K1622,[1]Budget!$V:$AE,5,0)*IF($C1622="1 - Revenues",1,IF(AND($C1622="5 - Transfers",MID(I1622,15,1)="4"),1,-1))</f>
        <v>-2000</v>
      </c>
      <c r="N1622" s="17">
        <f>VLOOKUP($K1622,[1]Budget!$V:$AE,6,0)*IF($C1622="1 - Revenues",1,IF(AND($C1622="5 - Transfers",MID(J1622,15,1)="4"),1,-1))</f>
        <v>0</v>
      </c>
      <c r="O1622" s="17">
        <f>IFERROR(IF(RIGHT(LEFT(K1622,15),1)="4",VLOOKUP(K1622,'[1]Budget Worksheet'!A:B,2,0),-1*VLOOKUP(K1622,'[1]Budget Worksheet'!A:B,2,0)),0)</f>
        <v>0</v>
      </c>
      <c r="P1622" s="17">
        <f>VLOOKUP($K1622,[1]Budget!$V:$AE,8,0)*IF($C1622="1 - Revenues",1,IF(AND($C1622="5 - Transfers",MID($K1622,15,1)="4"),1,-1))</f>
        <v>0</v>
      </c>
      <c r="Q1622" s="17">
        <f>VLOOKUP($K1622,[1]Budget!$V:$AE,10,0)*IF($C1622="1 - Revenues",1,IF(AND($C1622="5 - Transfers",MID(K1622,15,1)="4"),1,-1))</f>
        <v>0</v>
      </c>
      <c r="S1622" s="18" t="b">
        <f>IF(LEFT(C1622,1)="1",1,-1)*SUMIF([1]Budget!V:V,'Budget Worksheet for Pivot Tabl'!K1622,[1]Budget!AC:AC)=P1622</f>
        <v>1</v>
      </c>
    </row>
    <row r="1623" spans="1:19" x14ac:dyDescent="0.25">
      <c r="A1623" t="s">
        <v>23</v>
      </c>
      <c r="B1623" t="s">
        <v>24</v>
      </c>
      <c r="C1623" t="s">
        <v>9</v>
      </c>
      <c r="D1623" t="str">
        <f t="shared" si="25"/>
        <v>OUTFLOWS</v>
      </c>
      <c r="E1623" t="s">
        <v>104</v>
      </c>
      <c r="F1623" t="s">
        <v>105</v>
      </c>
      <c r="G1623" t="s">
        <v>102</v>
      </c>
      <c r="H1623" t="s">
        <v>212</v>
      </c>
      <c r="I1623" t="s">
        <v>2225</v>
      </c>
      <c r="J1623" t="s">
        <v>24</v>
      </c>
      <c r="K1623" t="s">
        <v>2251</v>
      </c>
      <c r="L1623" t="s">
        <v>2252</v>
      </c>
      <c r="M1623" s="17">
        <f>VLOOKUP($K1623,[1]Budget!$V:$AE,5,0)*IF($C1623="1 - Revenues",1,IF(AND($C1623="5 - Transfers",MID(I1623,15,1)="4"),1,-1))</f>
        <v>0</v>
      </c>
      <c r="N1623" s="17">
        <f>VLOOKUP($K1623,[1]Budget!$V:$AE,6,0)*IF($C1623="1 - Revenues",1,IF(AND($C1623="5 - Transfers",MID(J1623,15,1)="4"),1,-1))</f>
        <v>0</v>
      </c>
      <c r="O1623" s="17">
        <f>IFERROR(IF(RIGHT(LEFT(K1623,15),1)="4",VLOOKUP(K1623,'[1]Budget Worksheet'!A:B,2,0),-1*VLOOKUP(K1623,'[1]Budget Worksheet'!A:B,2,0)),0)</f>
        <v>-12300</v>
      </c>
      <c r="P1623" s="17">
        <f>VLOOKUP($K1623,[1]Budget!$V:$AE,8,0)*IF($C1623="1 - Revenues",1,IF(AND($C1623="5 - Transfers",MID($K1623,15,1)="4"),1,-1))</f>
        <v>-12300</v>
      </c>
      <c r="Q1623" s="17">
        <f>VLOOKUP($K1623,[1]Budget!$V:$AE,10,0)*IF($C1623="1 - Revenues",1,IF(AND($C1623="5 - Transfers",MID(K1623,15,1)="4"),1,-1))</f>
        <v>0</v>
      </c>
      <c r="S1623" s="18" t="b">
        <f>IF(LEFT(C1623,1)="1",1,-1)*SUMIF([1]Budget!V:V,'Budget Worksheet for Pivot Tabl'!K1623,[1]Budget!AC:AC)=P1623</f>
        <v>1</v>
      </c>
    </row>
    <row r="1624" spans="1:19" x14ac:dyDescent="0.25">
      <c r="A1624" t="s">
        <v>23</v>
      </c>
      <c r="B1624" t="s">
        <v>24</v>
      </c>
      <c r="C1624" t="s">
        <v>9</v>
      </c>
      <c r="D1624" t="str">
        <f t="shared" si="25"/>
        <v>OUTFLOWS</v>
      </c>
      <c r="E1624" t="s">
        <v>104</v>
      </c>
      <c r="F1624" t="s">
        <v>105</v>
      </c>
      <c r="G1624" t="s">
        <v>102</v>
      </c>
      <c r="H1624" t="s">
        <v>212</v>
      </c>
      <c r="I1624" t="s">
        <v>2225</v>
      </c>
      <c r="J1624" t="s">
        <v>24</v>
      </c>
      <c r="K1624" t="s">
        <v>2253</v>
      </c>
      <c r="L1624" t="s">
        <v>2254</v>
      </c>
      <c r="M1624" s="17">
        <f>VLOOKUP($K1624,[1]Budget!$V:$AE,5,0)*IF($C1624="1 - Revenues",1,IF(AND($C1624="5 - Transfers",MID(I1624,15,1)="4"),1,-1))</f>
        <v>0</v>
      </c>
      <c r="N1624" s="17">
        <f>VLOOKUP($K1624,[1]Budget!$V:$AE,6,0)*IF($C1624="1 - Revenues",1,IF(AND($C1624="5 - Transfers",MID(J1624,15,1)="4"),1,-1))</f>
        <v>0</v>
      </c>
      <c r="O1624" s="17">
        <f>IFERROR(IF(RIGHT(LEFT(K1624,15),1)="4",VLOOKUP(K1624,'[1]Budget Worksheet'!A:B,2,0),-1*VLOOKUP(K1624,'[1]Budget Worksheet'!A:B,2,0)),0)</f>
        <v>-11300</v>
      </c>
      <c r="P1624" s="17">
        <f>VLOOKUP($K1624,[1]Budget!$V:$AE,8,0)*IF($C1624="1 - Revenues",1,IF(AND($C1624="5 - Transfers",MID($K1624,15,1)="4"),1,-1))</f>
        <v>-11300</v>
      </c>
      <c r="Q1624" s="17">
        <f>VLOOKUP($K1624,[1]Budget!$V:$AE,10,0)*IF($C1624="1 - Revenues",1,IF(AND($C1624="5 - Transfers",MID(K1624,15,1)="4"),1,-1))</f>
        <v>0</v>
      </c>
      <c r="S1624" s="18" t="b">
        <f>IF(LEFT(C1624,1)="1",1,-1)*SUMIF([1]Budget!V:V,'Budget Worksheet for Pivot Tabl'!K1624,[1]Budget!AC:AC)=P1624</f>
        <v>1</v>
      </c>
    </row>
    <row r="1625" spans="1:19" x14ac:dyDescent="0.25">
      <c r="A1625" t="s">
        <v>23</v>
      </c>
      <c r="B1625" t="s">
        <v>24</v>
      </c>
      <c r="C1625" t="s">
        <v>9</v>
      </c>
      <c r="D1625" t="str">
        <f t="shared" si="25"/>
        <v>OUTFLOWS</v>
      </c>
      <c r="E1625" t="s">
        <v>104</v>
      </c>
      <c r="F1625" t="s">
        <v>105</v>
      </c>
      <c r="G1625" t="s">
        <v>102</v>
      </c>
      <c r="H1625" t="s">
        <v>212</v>
      </c>
      <c r="I1625" t="s">
        <v>2225</v>
      </c>
      <c r="J1625" t="s">
        <v>24</v>
      </c>
      <c r="K1625" t="s">
        <v>2255</v>
      </c>
      <c r="L1625" t="s">
        <v>2256</v>
      </c>
      <c r="M1625" s="17">
        <f>VLOOKUP($K1625,[1]Budget!$V:$AE,5,0)*IF($C1625="1 - Revenues",1,IF(AND($C1625="5 - Transfers",MID(I1625,15,1)="4"),1,-1))</f>
        <v>0</v>
      </c>
      <c r="N1625" s="17">
        <f>VLOOKUP($K1625,[1]Budget!$V:$AE,6,0)*IF($C1625="1 - Revenues",1,IF(AND($C1625="5 - Transfers",MID(J1625,15,1)="4"),1,-1))</f>
        <v>0</v>
      </c>
      <c r="O1625" s="17">
        <f>IFERROR(IF(RIGHT(LEFT(K1625,15),1)="4",VLOOKUP(K1625,'[1]Budget Worksheet'!A:B,2,0),-1*VLOOKUP(K1625,'[1]Budget Worksheet'!A:B,2,0)),0)</f>
        <v>0</v>
      </c>
      <c r="P1625" s="17">
        <f>VLOOKUP($K1625,[1]Budget!$V:$AE,8,0)*IF($C1625="1 - Revenues",1,IF(AND($C1625="5 - Transfers",MID($K1625,15,1)="4"),1,-1))</f>
        <v>0</v>
      </c>
      <c r="Q1625" s="17">
        <f>VLOOKUP($K1625,[1]Budget!$V:$AE,10,0)*IF($C1625="1 - Revenues",1,IF(AND($C1625="5 - Transfers",MID(K1625,15,1)="4"),1,-1))</f>
        <v>0</v>
      </c>
      <c r="S1625" s="18" t="b">
        <f>IF(LEFT(C1625,1)="1",1,-1)*SUMIF([1]Budget!V:V,'Budget Worksheet for Pivot Tabl'!K1625,[1]Budget!AC:AC)=P1625</f>
        <v>1</v>
      </c>
    </row>
    <row r="1626" spans="1:19" x14ac:dyDescent="0.25">
      <c r="A1626" t="s">
        <v>23</v>
      </c>
      <c r="B1626" t="s">
        <v>24</v>
      </c>
      <c r="C1626" t="s">
        <v>9</v>
      </c>
      <c r="D1626" t="str">
        <f t="shared" si="25"/>
        <v>OUTFLOWS</v>
      </c>
      <c r="E1626" t="s">
        <v>104</v>
      </c>
      <c r="F1626" t="s">
        <v>105</v>
      </c>
      <c r="G1626" t="s">
        <v>102</v>
      </c>
      <c r="H1626" t="s">
        <v>212</v>
      </c>
      <c r="I1626" t="s">
        <v>2225</v>
      </c>
      <c r="J1626" t="s">
        <v>24</v>
      </c>
      <c r="K1626" t="s">
        <v>2257</v>
      </c>
      <c r="L1626" t="s">
        <v>2258</v>
      </c>
      <c r="M1626" s="17">
        <f>VLOOKUP($K1626,[1]Budget!$V:$AE,5,0)*IF($C1626="1 - Revenues",1,IF(AND($C1626="5 - Transfers",MID(I1626,15,1)="4"),1,-1))</f>
        <v>-6000</v>
      </c>
      <c r="N1626" s="17">
        <f>VLOOKUP($K1626,[1]Budget!$V:$AE,6,0)*IF($C1626="1 - Revenues",1,IF(AND($C1626="5 - Transfers",MID(J1626,15,1)="4"),1,-1))</f>
        <v>-8000</v>
      </c>
      <c r="O1626" s="17">
        <f>IFERROR(IF(RIGHT(LEFT(K1626,15),1)="4",VLOOKUP(K1626,'[1]Budget Worksheet'!A:B,2,0),-1*VLOOKUP(K1626,'[1]Budget Worksheet'!A:B,2,0)),0)</f>
        <v>-16300</v>
      </c>
      <c r="P1626" s="17">
        <f>VLOOKUP($K1626,[1]Budget!$V:$AE,8,0)*IF($C1626="1 - Revenues",1,IF(AND($C1626="5 - Transfers",MID($K1626,15,1)="4"),1,-1))</f>
        <v>-16300</v>
      </c>
      <c r="Q1626" s="17">
        <f>VLOOKUP($K1626,[1]Budget!$V:$AE,10,0)*IF($C1626="1 - Revenues",1,IF(AND($C1626="5 - Transfers",MID(K1626,15,1)="4"),1,-1))</f>
        <v>0</v>
      </c>
      <c r="S1626" s="18" t="b">
        <f>IF(LEFT(C1626,1)="1",1,-1)*SUMIF([1]Budget!V:V,'Budget Worksheet for Pivot Tabl'!K1626,[1]Budget!AC:AC)=P1626</f>
        <v>1</v>
      </c>
    </row>
    <row r="1627" spans="1:19" x14ac:dyDescent="0.25">
      <c r="A1627" t="s">
        <v>23</v>
      </c>
      <c r="B1627" t="s">
        <v>24</v>
      </c>
      <c r="C1627" t="s">
        <v>9</v>
      </c>
      <c r="D1627" t="str">
        <f t="shared" si="25"/>
        <v>OUTFLOWS</v>
      </c>
      <c r="E1627" t="s">
        <v>104</v>
      </c>
      <c r="F1627" t="s">
        <v>105</v>
      </c>
      <c r="G1627" t="s">
        <v>102</v>
      </c>
      <c r="H1627" t="s">
        <v>212</v>
      </c>
      <c r="I1627" t="s">
        <v>2225</v>
      </c>
      <c r="J1627" t="s">
        <v>24</v>
      </c>
      <c r="K1627" t="s">
        <v>2259</v>
      </c>
      <c r="L1627" t="s">
        <v>2260</v>
      </c>
      <c r="M1627" s="17">
        <f>VLOOKUP($K1627,[1]Budget!$V:$AE,5,0)*IF($C1627="1 - Revenues",1,IF(AND($C1627="5 - Transfers",MID(I1627,15,1)="4"),1,-1))</f>
        <v>0</v>
      </c>
      <c r="N1627" s="17">
        <f>VLOOKUP($K1627,[1]Budget!$V:$AE,6,0)*IF($C1627="1 - Revenues",1,IF(AND($C1627="5 - Transfers",MID(J1627,15,1)="4"),1,-1))</f>
        <v>-4000</v>
      </c>
      <c r="O1627" s="17">
        <f>IFERROR(IF(RIGHT(LEFT(K1627,15),1)="4",VLOOKUP(K1627,'[1]Budget Worksheet'!A:B,2,0),-1*VLOOKUP(K1627,'[1]Budget Worksheet'!A:B,2,0)),0)</f>
        <v>0</v>
      </c>
      <c r="P1627" s="17">
        <f>VLOOKUP($K1627,[1]Budget!$V:$AE,8,0)*IF($C1627="1 - Revenues",1,IF(AND($C1627="5 - Transfers",MID($K1627,15,1)="4"),1,-1))</f>
        <v>0</v>
      </c>
      <c r="Q1627" s="17">
        <f>VLOOKUP($K1627,[1]Budget!$V:$AE,10,0)*IF($C1627="1 - Revenues",1,IF(AND($C1627="5 - Transfers",MID(K1627,15,1)="4"),1,-1))</f>
        <v>0</v>
      </c>
      <c r="S1627" s="18" t="b">
        <f>IF(LEFT(C1627,1)="1",1,-1)*SUMIF([1]Budget!V:V,'Budget Worksheet for Pivot Tabl'!K1627,[1]Budget!AC:AC)=P1627</f>
        <v>1</v>
      </c>
    </row>
    <row r="1628" spans="1:19" x14ac:dyDescent="0.25">
      <c r="A1628" t="s">
        <v>23</v>
      </c>
      <c r="B1628" t="s">
        <v>24</v>
      </c>
      <c r="C1628" t="s">
        <v>9</v>
      </c>
      <c r="D1628" t="str">
        <f t="shared" si="25"/>
        <v>OUTFLOWS</v>
      </c>
      <c r="E1628" t="s">
        <v>104</v>
      </c>
      <c r="F1628" t="s">
        <v>105</v>
      </c>
      <c r="G1628" t="s">
        <v>102</v>
      </c>
      <c r="H1628" t="s">
        <v>212</v>
      </c>
      <c r="I1628" t="s">
        <v>2225</v>
      </c>
      <c r="J1628" t="s">
        <v>24</v>
      </c>
      <c r="K1628" t="s">
        <v>2261</v>
      </c>
      <c r="L1628" t="s">
        <v>2262</v>
      </c>
      <c r="M1628" s="17">
        <f>VLOOKUP($K1628,[1]Budget!$V:$AE,5,0)*IF($C1628="1 - Revenues",1,IF(AND($C1628="5 - Transfers",MID(I1628,15,1)="4"),1,-1))</f>
        <v>0</v>
      </c>
      <c r="N1628" s="17">
        <f>VLOOKUP($K1628,[1]Budget!$V:$AE,6,0)*IF($C1628="1 - Revenues",1,IF(AND($C1628="5 - Transfers",MID(J1628,15,1)="4"),1,-1))</f>
        <v>0</v>
      </c>
      <c r="O1628" s="17">
        <f>IFERROR(IF(RIGHT(LEFT(K1628,15),1)="4",VLOOKUP(K1628,'[1]Budget Worksheet'!A:B,2,0),-1*VLOOKUP(K1628,'[1]Budget Worksheet'!A:B,2,0)),0)</f>
        <v>-9500</v>
      </c>
      <c r="P1628" s="17">
        <f>VLOOKUP($K1628,[1]Budget!$V:$AE,8,0)*IF($C1628="1 - Revenues",1,IF(AND($C1628="5 - Transfers",MID($K1628,15,1)="4"),1,-1))</f>
        <v>-9500</v>
      </c>
      <c r="Q1628" s="17">
        <f>VLOOKUP($K1628,[1]Budget!$V:$AE,10,0)*IF($C1628="1 - Revenues",1,IF(AND($C1628="5 - Transfers",MID(K1628,15,1)="4"),1,-1))</f>
        <v>0</v>
      </c>
      <c r="S1628" s="18" t="b">
        <f>IF(LEFT(C1628,1)="1",1,-1)*SUMIF([1]Budget!V:V,'Budget Worksheet for Pivot Tabl'!K1628,[1]Budget!AC:AC)=P1628</f>
        <v>1</v>
      </c>
    </row>
    <row r="1629" spans="1:19" x14ac:dyDescent="0.25">
      <c r="A1629" t="s">
        <v>23</v>
      </c>
      <c r="B1629" t="s">
        <v>24</v>
      </c>
      <c r="C1629" t="s">
        <v>9</v>
      </c>
      <c r="D1629" t="str">
        <f t="shared" si="25"/>
        <v>OUTFLOWS</v>
      </c>
      <c r="E1629" t="s">
        <v>104</v>
      </c>
      <c r="F1629" t="s">
        <v>105</v>
      </c>
      <c r="G1629" t="s">
        <v>102</v>
      </c>
      <c r="H1629" t="s">
        <v>212</v>
      </c>
      <c r="I1629" t="s">
        <v>2225</v>
      </c>
      <c r="J1629" t="s">
        <v>24</v>
      </c>
      <c r="K1629" t="s">
        <v>2263</v>
      </c>
      <c r="L1629" t="s">
        <v>2264</v>
      </c>
      <c r="M1629" s="17">
        <f>VLOOKUP($K1629,[1]Budget!$V:$AE,5,0)*IF($C1629="1 - Revenues",1,IF(AND($C1629="5 - Transfers",MID(I1629,15,1)="4"),1,-1))</f>
        <v>0</v>
      </c>
      <c r="N1629" s="17">
        <f>VLOOKUP($K1629,[1]Budget!$V:$AE,6,0)*IF($C1629="1 - Revenues",1,IF(AND($C1629="5 - Transfers",MID(J1629,15,1)="4"),1,-1))</f>
        <v>0</v>
      </c>
      <c r="O1629" s="17">
        <f>IFERROR(IF(RIGHT(LEFT(K1629,15),1)="4",VLOOKUP(K1629,'[1]Budget Worksheet'!A:B,2,0),-1*VLOOKUP(K1629,'[1]Budget Worksheet'!A:B,2,0)),0)</f>
        <v>-322918</v>
      </c>
      <c r="P1629" s="17">
        <f>VLOOKUP($K1629,[1]Budget!$V:$AE,8,0)*IF($C1629="1 - Revenues",1,IF(AND($C1629="5 - Transfers",MID($K1629,15,1)="4"),1,-1))</f>
        <v>-322918</v>
      </c>
      <c r="Q1629" s="17">
        <f>VLOOKUP($K1629,[1]Budget!$V:$AE,10,0)*IF($C1629="1 - Revenues",1,IF(AND($C1629="5 - Transfers",MID(K1629,15,1)="4"),1,-1))</f>
        <v>0</v>
      </c>
      <c r="S1629" s="18" t="b">
        <f>IF(LEFT(C1629,1)="1",1,-1)*SUMIF([1]Budget!V:V,'Budget Worksheet for Pivot Tabl'!K1629,[1]Budget!AC:AC)=P1629</f>
        <v>1</v>
      </c>
    </row>
    <row r="1630" spans="1:19" x14ac:dyDescent="0.25">
      <c r="A1630" t="s">
        <v>23</v>
      </c>
      <c r="B1630" t="s">
        <v>24</v>
      </c>
      <c r="C1630" t="s">
        <v>9</v>
      </c>
      <c r="D1630" t="str">
        <f t="shared" si="25"/>
        <v>OUTFLOWS</v>
      </c>
      <c r="E1630" t="s">
        <v>104</v>
      </c>
      <c r="F1630" t="s">
        <v>105</v>
      </c>
      <c r="G1630" t="s">
        <v>102</v>
      </c>
      <c r="H1630" t="s">
        <v>212</v>
      </c>
      <c r="I1630" t="s">
        <v>2225</v>
      </c>
      <c r="J1630" t="s">
        <v>24</v>
      </c>
      <c r="K1630" t="s">
        <v>2265</v>
      </c>
      <c r="L1630" t="s">
        <v>2266</v>
      </c>
      <c r="M1630" s="17">
        <f>VLOOKUP($K1630,[1]Budget!$V:$AE,5,0)*IF($C1630="1 - Revenues",1,IF(AND($C1630="5 - Transfers",MID(I1630,15,1)="4"),1,-1))</f>
        <v>0</v>
      </c>
      <c r="N1630" s="17">
        <f>VLOOKUP($K1630,[1]Budget!$V:$AE,6,0)*IF($C1630="1 - Revenues",1,IF(AND($C1630="5 - Transfers",MID(J1630,15,1)="4"),1,-1))</f>
        <v>0</v>
      </c>
      <c r="O1630" s="17">
        <f>IFERROR(IF(RIGHT(LEFT(K1630,15),1)="4",VLOOKUP(K1630,'[1]Budget Worksheet'!A:B,2,0),-1*VLOOKUP(K1630,'[1]Budget Worksheet'!A:B,2,0)),0)</f>
        <v>0</v>
      </c>
      <c r="P1630" s="17">
        <f>VLOOKUP($K1630,[1]Budget!$V:$AE,8,0)*IF($C1630="1 - Revenues",1,IF(AND($C1630="5 - Transfers",MID($K1630,15,1)="4"),1,-1))</f>
        <v>0</v>
      </c>
      <c r="Q1630" s="17">
        <f>VLOOKUP($K1630,[1]Budget!$V:$AE,10,0)*IF($C1630="1 - Revenues",1,IF(AND($C1630="5 - Transfers",MID(K1630,15,1)="4"),1,-1))</f>
        <v>0</v>
      </c>
      <c r="S1630" s="18" t="b">
        <f>IF(LEFT(C1630,1)="1",1,-1)*SUMIF([1]Budget!V:V,'Budget Worksheet for Pivot Tabl'!K1630,[1]Budget!AC:AC)=P1630</f>
        <v>1</v>
      </c>
    </row>
    <row r="1631" spans="1:19" x14ac:dyDescent="0.25">
      <c r="A1631" t="s">
        <v>23</v>
      </c>
      <c r="B1631" t="s">
        <v>24</v>
      </c>
      <c r="C1631" t="s">
        <v>9</v>
      </c>
      <c r="D1631" t="str">
        <f t="shared" si="25"/>
        <v>OUTFLOWS</v>
      </c>
      <c r="E1631" t="s">
        <v>104</v>
      </c>
      <c r="F1631" t="s">
        <v>105</v>
      </c>
      <c r="G1631" t="s">
        <v>102</v>
      </c>
      <c r="H1631" t="s">
        <v>212</v>
      </c>
      <c r="I1631" t="s">
        <v>2225</v>
      </c>
      <c r="J1631" t="s">
        <v>24</v>
      </c>
      <c r="K1631" t="s">
        <v>2267</v>
      </c>
      <c r="L1631" t="s">
        <v>2268</v>
      </c>
      <c r="M1631" s="17">
        <f>VLOOKUP($K1631,[1]Budget!$V:$AE,5,0)*IF($C1631="1 - Revenues",1,IF(AND($C1631="5 - Transfers",MID(I1631,15,1)="4"),1,-1))</f>
        <v>-100000</v>
      </c>
      <c r="N1631" s="17">
        <f>VLOOKUP($K1631,[1]Budget!$V:$AE,6,0)*IF($C1631="1 - Revenues",1,IF(AND($C1631="5 - Transfers",MID(J1631,15,1)="4"),1,-1))</f>
        <v>-100000</v>
      </c>
      <c r="O1631" s="17">
        <f>IFERROR(IF(RIGHT(LEFT(K1631,15),1)="4",VLOOKUP(K1631,'[1]Budget Worksheet'!A:B,2,0),-1*VLOOKUP(K1631,'[1]Budget Worksheet'!A:B,2,0)),0)</f>
        <v>0</v>
      </c>
      <c r="P1631" s="17">
        <f>VLOOKUP($K1631,[1]Budget!$V:$AE,8,0)*IF($C1631="1 - Revenues",1,IF(AND($C1631="5 - Transfers",MID($K1631,15,1)="4"),1,-1))</f>
        <v>0</v>
      </c>
      <c r="Q1631" s="17">
        <f>VLOOKUP($K1631,[1]Budget!$V:$AE,10,0)*IF($C1631="1 - Revenues",1,IF(AND($C1631="5 - Transfers",MID(K1631,15,1)="4"),1,-1))</f>
        <v>0</v>
      </c>
      <c r="S1631" s="18" t="b">
        <f>IF(LEFT(C1631,1)="1",1,-1)*SUMIF([1]Budget!V:V,'Budget Worksheet for Pivot Tabl'!K1631,[1]Budget!AC:AC)=P1631</f>
        <v>1</v>
      </c>
    </row>
    <row r="1632" spans="1:19" x14ac:dyDescent="0.25">
      <c r="A1632" t="s">
        <v>23</v>
      </c>
      <c r="B1632" t="s">
        <v>24</v>
      </c>
      <c r="C1632" t="s">
        <v>10</v>
      </c>
      <c r="D1632" t="str">
        <f t="shared" si="25"/>
        <v>OUTFLOWS</v>
      </c>
      <c r="E1632" t="s">
        <v>104</v>
      </c>
      <c r="F1632" t="s">
        <v>105</v>
      </c>
      <c r="G1632" t="s">
        <v>102</v>
      </c>
      <c r="H1632" t="s">
        <v>212</v>
      </c>
      <c r="I1632" t="s">
        <v>2225</v>
      </c>
      <c r="J1632" t="s">
        <v>24</v>
      </c>
      <c r="K1632" t="s">
        <v>2269</v>
      </c>
      <c r="L1632" t="s">
        <v>1133</v>
      </c>
      <c r="M1632" s="17">
        <f>VLOOKUP($K1632,[1]Budget!$V:$AE,5,0)*IF($C1632="1 - Revenues",1,IF(AND($C1632="5 - Transfers",MID(I1632,15,1)="4"),1,-1))</f>
        <v>0</v>
      </c>
      <c r="N1632" s="17">
        <f>VLOOKUP($K1632,[1]Budget!$V:$AE,6,0)*IF($C1632="1 - Revenues",1,IF(AND($C1632="5 - Transfers",MID(J1632,15,1)="4"),1,-1))</f>
        <v>0</v>
      </c>
      <c r="O1632" s="17">
        <f>IFERROR(IF(RIGHT(LEFT(K1632,15),1)="4",VLOOKUP(K1632,'[1]Budget Worksheet'!A:B,2,0),-1*VLOOKUP(K1632,'[1]Budget Worksheet'!A:B,2,0)),0)</f>
        <v>0</v>
      </c>
      <c r="P1632" s="17">
        <f>VLOOKUP($K1632,[1]Budget!$V:$AE,8,0)*IF($C1632="1 - Revenues",1,IF(AND($C1632="5 - Transfers",MID($K1632,15,1)="4"),1,-1))</f>
        <v>0</v>
      </c>
      <c r="Q1632" s="17">
        <f>VLOOKUP($K1632,[1]Budget!$V:$AE,10,0)*IF($C1632="1 - Revenues",1,IF(AND($C1632="5 - Transfers",MID(K1632,15,1)="4"),1,-1))</f>
        <v>0</v>
      </c>
      <c r="S1632" s="18" t="b">
        <f>IF(LEFT(C1632,1)="1",1,-1)*SUMIF([1]Budget!V:V,'Budget Worksheet for Pivot Tabl'!K1632,[1]Budget!AC:AC)=P1632</f>
        <v>1</v>
      </c>
    </row>
    <row r="1633" spans="1:19" x14ac:dyDescent="0.25">
      <c r="A1633" t="s">
        <v>23</v>
      </c>
      <c r="B1633" t="s">
        <v>24</v>
      </c>
      <c r="C1633" t="s">
        <v>10</v>
      </c>
      <c r="D1633" t="str">
        <f t="shared" si="25"/>
        <v>OUTFLOWS</v>
      </c>
      <c r="E1633" t="s">
        <v>104</v>
      </c>
      <c r="F1633" t="s">
        <v>105</v>
      </c>
      <c r="G1633" t="s">
        <v>102</v>
      </c>
      <c r="H1633" t="s">
        <v>212</v>
      </c>
      <c r="I1633" t="s">
        <v>2225</v>
      </c>
      <c r="J1633" t="s">
        <v>24</v>
      </c>
      <c r="K1633" t="s">
        <v>2270</v>
      </c>
      <c r="L1633" t="s">
        <v>2271</v>
      </c>
      <c r="M1633" s="17">
        <f>VLOOKUP($K1633,[1]Budget!$V:$AE,5,0)*IF($C1633="1 - Revenues",1,IF(AND($C1633="5 - Transfers",MID(I1633,15,1)="4"),1,-1))</f>
        <v>0</v>
      </c>
      <c r="N1633" s="17">
        <f>VLOOKUP($K1633,[1]Budget!$V:$AE,6,0)*IF($C1633="1 - Revenues",1,IF(AND($C1633="5 - Transfers",MID(J1633,15,1)="4"),1,-1))</f>
        <v>0</v>
      </c>
      <c r="O1633" s="17">
        <f>IFERROR(IF(RIGHT(LEFT(K1633,15),1)="4",VLOOKUP(K1633,'[1]Budget Worksheet'!A:B,2,0),-1*VLOOKUP(K1633,'[1]Budget Worksheet'!A:B,2,0)),0)</f>
        <v>0</v>
      </c>
      <c r="P1633" s="17">
        <f>VLOOKUP($K1633,[1]Budget!$V:$AE,8,0)*IF($C1633="1 - Revenues",1,IF(AND($C1633="5 - Transfers",MID($K1633,15,1)="4"),1,-1))</f>
        <v>0</v>
      </c>
      <c r="Q1633" s="17">
        <f>VLOOKUP($K1633,[1]Budget!$V:$AE,10,0)*IF($C1633="1 - Revenues",1,IF(AND($C1633="5 - Transfers",MID(K1633,15,1)="4"),1,-1))</f>
        <v>0</v>
      </c>
      <c r="S1633" s="18" t="b">
        <f>IF(LEFT(C1633,1)="1",1,-1)*SUMIF([1]Budget!V:V,'Budget Worksheet for Pivot Tabl'!K1633,[1]Budget!AC:AC)=P1633</f>
        <v>1</v>
      </c>
    </row>
    <row r="1634" spans="1:19" x14ac:dyDescent="0.25">
      <c r="A1634" t="s">
        <v>23</v>
      </c>
      <c r="B1634" t="s">
        <v>24</v>
      </c>
      <c r="C1634" t="s">
        <v>10</v>
      </c>
      <c r="D1634" t="str">
        <f t="shared" si="25"/>
        <v>OUTFLOWS</v>
      </c>
      <c r="E1634" t="s">
        <v>104</v>
      </c>
      <c r="F1634" t="s">
        <v>105</v>
      </c>
      <c r="G1634" t="s">
        <v>102</v>
      </c>
      <c r="H1634" t="s">
        <v>212</v>
      </c>
      <c r="I1634" t="s">
        <v>2225</v>
      </c>
      <c r="J1634" t="s">
        <v>24</v>
      </c>
      <c r="K1634" t="s">
        <v>2272</v>
      </c>
      <c r="L1634" t="s">
        <v>2273</v>
      </c>
      <c r="M1634" s="17">
        <f>VLOOKUP($K1634,[1]Budget!$V:$AE,5,0)*IF($C1634="1 - Revenues",1,IF(AND($C1634="5 - Transfers",MID(I1634,15,1)="4"),1,-1))</f>
        <v>0</v>
      </c>
      <c r="N1634" s="17">
        <f>VLOOKUP($K1634,[1]Budget!$V:$AE,6,0)*IF($C1634="1 - Revenues",1,IF(AND($C1634="5 - Transfers",MID(J1634,15,1)="4"),1,-1))</f>
        <v>0</v>
      </c>
      <c r="O1634" s="17">
        <f>IFERROR(IF(RIGHT(LEFT(K1634,15),1)="4",VLOOKUP(K1634,'[1]Budget Worksheet'!A:B,2,0),-1*VLOOKUP(K1634,'[1]Budget Worksheet'!A:B,2,0)),0)</f>
        <v>0</v>
      </c>
      <c r="P1634" s="17">
        <f>VLOOKUP($K1634,[1]Budget!$V:$AE,8,0)*IF($C1634="1 - Revenues",1,IF(AND($C1634="5 - Transfers",MID($K1634,15,1)="4"),1,-1))</f>
        <v>0</v>
      </c>
      <c r="Q1634" s="17">
        <f>VLOOKUP($K1634,[1]Budget!$V:$AE,10,0)*IF($C1634="1 - Revenues",1,IF(AND($C1634="5 - Transfers",MID(K1634,15,1)="4"),1,-1))</f>
        <v>0</v>
      </c>
      <c r="S1634" s="18" t="b">
        <f>IF(LEFT(C1634,1)="1",1,-1)*SUMIF([1]Budget!V:V,'Budget Worksheet for Pivot Tabl'!K1634,[1]Budget!AC:AC)=P1634</f>
        <v>1</v>
      </c>
    </row>
    <row r="1635" spans="1:19" x14ac:dyDescent="0.25">
      <c r="A1635" t="s">
        <v>23</v>
      </c>
      <c r="B1635" t="s">
        <v>24</v>
      </c>
      <c r="C1635" t="s">
        <v>10</v>
      </c>
      <c r="D1635" t="str">
        <f t="shared" si="25"/>
        <v>OUTFLOWS</v>
      </c>
      <c r="E1635" t="s">
        <v>104</v>
      </c>
      <c r="F1635" t="s">
        <v>105</v>
      </c>
      <c r="G1635" t="s">
        <v>102</v>
      </c>
      <c r="H1635" t="s">
        <v>212</v>
      </c>
      <c r="I1635" t="s">
        <v>2225</v>
      </c>
      <c r="J1635" t="s">
        <v>24</v>
      </c>
      <c r="K1635" t="s">
        <v>2274</v>
      </c>
      <c r="L1635" t="s">
        <v>2275</v>
      </c>
      <c r="M1635" s="17">
        <f>VLOOKUP($K1635,[1]Budget!$V:$AE,5,0)*IF($C1635="1 - Revenues",1,IF(AND($C1635="5 - Transfers",MID(I1635,15,1)="4"),1,-1))</f>
        <v>0</v>
      </c>
      <c r="N1635" s="17">
        <f>VLOOKUP($K1635,[1]Budget!$V:$AE,6,0)*IF($C1635="1 - Revenues",1,IF(AND($C1635="5 - Transfers",MID(J1635,15,1)="4"),1,-1))</f>
        <v>0</v>
      </c>
      <c r="O1635" s="17">
        <f>IFERROR(IF(RIGHT(LEFT(K1635,15),1)="4",VLOOKUP(K1635,'[1]Budget Worksheet'!A:B,2,0),-1*VLOOKUP(K1635,'[1]Budget Worksheet'!A:B,2,0)),0)</f>
        <v>0</v>
      </c>
      <c r="P1635" s="17">
        <f>VLOOKUP($K1635,[1]Budget!$V:$AE,8,0)*IF($C1635="1 - Revenues",1,IF(AND($C1635="5 - Transfers",MID($K1635,15,1)="4"),1,-1))</f>
        <v>0</v>
      </c>
      <c r="Q1635" s="17">
        <f>VLOOKUP($K1635,[1]Budget!$V:$AE,10,0)*IF($C1635="1 - Revenues",1,IF(AND($C1635="5 - Transfers",MID(K1635,15,1)="4"),1,-1))</f>
        <v>0</v>
      </c>
      <c r="S1635" s="18" t="b">
        <f>IF(LEFT(C1635,1)="1",1,-1)*SUMIF([1]Budget!V:V,'Budget Worksheet for Pivot Tabl'!K1635,[1]Budget!AC:AC)=P1635</f>
        <v>1</v>
      </c>
    </row>
    <row r="1636" spans="1:19" x14ac:dyDescent="0.25">
      <c r="A1636" t="s">
        <v>23</v>
      </c>
      <c r="B1636" t="s">
        <v>24</v>
      </c>
      <c r="C1636" t="s">
        <v>10</v>
      </c>
      <c r="D1636" t="str">
        <f t="shared" si="25"/>
        <v>OUTFLOWS</v>
      </c>
      <c r="E1636" t="s">
        <v>104</v>
      </c>
      <c r="F1636" t="s">
        <v>105</v>
      </c>
      <c r="G1636" t="s">
        <v>102</v>
      </c>
      <c r="H1636" t="s">
        <v>212</v>
      </c>
      <c r="I1636" t="s">
        <v>2225</v>
      </c>
      <c r="J1636" t="s">
        <v>24</v>
      </c>
      <c r="K1636" t="s">
        <v>2276</v>
      </c>
      <c r="L1636" t="s">
        <v>2277</v>
      </c>
      <c r="M1636" s="17">
        <f>VLOOKUP($K1636,[1]Budget!$V:$AE,5,0)*IF($C1636="1 - Revenues",1,IF(AND($C1636="5 - Transfers",MID(I1636,15,1)="4"),1,-1))</f>
        <v>-96000</v>
      </c>
      <c r="N1636" s="17">
        <f>VLOOKUP($K1636,[1]Budget!$V:$AE,6,0)*IF($C1636="1 - Revenues",1,IF(AND($C1636="5 - Transfers",MID(J1636,15,1)="4"),1,-1))</f>
        <v>-43000</v>
      </c>
      <c r="O1636" s="17">
        <f>IFERROR(IF(RIGHT(LEFT(K1636,15),1)="4",VLOOKUP(K1636,'[1]Budget Worksheet'!A:B,2,0),-1*VLOOKUP(K1636,'[1]Budget Worksheet'!A:B,2,0)),0)</f>
        <v>-81161</v>
      </c>
      <c r="P1636" s="17">
        <f>VLOOKUP($K1636,[1]Budget!$V:$AE,8,0)*IF($C1636="1 - Revenues",1,IF(AND($C1636="5 - Transfers",MID($K1636,15,1)="4"),1,-1))</f>
        <v>-81161</v>
      </c>
      <c r="Q1636" s="17">
        <f>VLOOKUP($K1636,[1]Budget!$V:$AE,10,0)*IF($C1636="1 - Revenues",1,IF(AND($C1636="5 - Transfers",MID(K1636,15,1)="4"),1,-1))</f>
        <v>0</v>
      </c>
      <c r="S1636" s="18" t="b">
        <f>IF(LEFT(C1636,1)="1",1,-1)*SUMIF([1]Budget!V:V,'Budget Worksheet for Pivot Tabl'!K1636,[1]Budget!AC:AC)=P1636</f>
        <v>1</v>
      </c>
    </row>
    <row r="1637" spans="1:19" x14ac:dyDescent="0.25">
      <c r="A1637" t="s">
        <v>23</v>
      </c>
      <c r="B1637" t="s">
        <v>24</v>
      </c>
      <c r="C1637" t="s">
        <v>10</v>
      </c>
      <c r="D1637" t="str">
        <f t="shared" si="25"/>
        <v>OUTFLOWS</v>
      </c>
      <c r="E1637" t="s">
        <v>104</v>
      </c>
      <c r="F1637" t="s">
        <v>105</v>
      </c>
      <c r="G1637" t="s">
        <v>102</v>
      </c>
      <c r="H1637" t="s">
        <v>212</v>
      </c>
      <c r="I1637" t="s">
        <v>2225</v>
      </c>
      <c r="J1637" t="s">
        <v>24</v>
      </c>
      <c r="K1637" t="s">
        <v>2278</v>
      </c>
      <c r="L1637" t="s">
        <v>2279</v>
      </c>
      <c r="M1637" s="17">
        <f>VLOOKUP($K1637,[1]Budget!$V:$AE,5,0)*IF($C1637="1 - Revenues",1,IF(AND($C1637="5 - Transfers",MID(I1637,15,1)="4"),1,-1))</f>
        <v>0</v>
      </c>
      <c r="N1637" s="17">
        <f>VLOOKUP($K1637,[1]Budget!$V:$AE,6,0)*IF($C1637="1 - Revenues",1,IF(AND($C1637="5 - Transfers",MID(J1637,15,1)="4"),1,-1))</f>
        <v>0</v>
      </c>
      <c r="O1637" s="17">
        <f>IFERROR(IF(RIGHT(LEFT(K1637,15),1)="4",VLOOKUP(K1637,'[1]Budget Worksheet'!A:B,2,0),-1*VLOOKUP(K1637,'[1]Budget Worksheet'!A:B,2,0)),0)</f>
        <v>0</v>
      </c>
      <c r="P1637" s="17">
        <f>VLOOKUP($K1637,[1]Budget!$V:$AE,8,0)*IF($C1637="1 - Revenues",1,IF(AND($C1637="5 - Transfers",MID($K1637,15,1)="4"),1,-1))</f>
        <v>0</v>
      </c>
      <c r="Q1637" s="17">
        <f>VLOOKUP($K1637,[1]Budget!$V:$AE,10,0)*IF($C1637="1 - Revenues",1,IF(AND($C1637="5 - Transfers",MID(K1637,15,1)="4"),1,-1))</f>
        <v>0</v>
      </c>
      <c r="S1637" s="18" t="b">
        <f>IF(LEFT(C1637,1)="1",1,-1)*SUMIF([1]Budget!V:V,'Budget Worksheet for Pivot Tabl'!K1637,[1]Budget!AC:AC)=P1637</f>
        <v>1</v>
      </c>
    </row>
    <row r="1638" spans="1:19" x14ac:dyDescent="0.25">
      <c r="A1638" t="s">
        <v>23</v>
      </c>
      <c r="B1638" t="s">
        <v>24</v>
      </c>
      <c r="C1638" t="s">
        <v>10</v>
      </c>
      <c r="D1638" t="str">
        <f t="shared" si="25"/>
        <v>OUTFLOWS</v>
      </c>
      <c r="E1638" t="s">
        <v>104</v>
      </c>
      <c r="F1638" t="s">
        <v>105</v>
      </c>
      <c r="G1638" t="s">
        <v>102</v>
      </c>
      <c r="H1638" t="s">
        <v>212</v>
      </c>
      <c r="I1638" t="s">
        <v>2225</v>
      </c>
      <c r="J1638" t="s">
        <v>24</v>
      </c>
      <c r="K1638" t="s">
        <v>2280</v>
      </c>
      <c r="L1638" t="s">
        <v>2281</v>
      </c>
      <c r="M1638" s="17">
        <f>VLOOKUP($K1638,[1]Budget!$V:$AE,5,0)*IF($C1638="1 - Revenues",1,IF(AND($C1638="5 - Transfers",MID(I1638,15,1)="4"),1,-1))</f>
        <v>0</v>
      </c>
      <c r="N1638" s="17">
        <f>VLOOKUP($K1638,[1]Budget!$V:$AE,6,0)*IF($C1638="1 - Revenues",1,IF(AND($C1638="5 - Transfers",MID(J1638,15,1)="4"),1,-1))</f>
        <v>0</v>
      </c>
      <c r="O1638" s="17">
        <f>IFERROR(IF(RIGHT(LEFT(K1638,15),1)="4",VLOOKUP(K1638,'[1]Budget Worksheet'!A:B,2,0),-1*VLOOKUP(K1638,'[1]Budget Worksheet'!A:B,2,0)),0)</f>
        <v>0</v>
      </c>
      <c r="P1638" s="17">
        <f>VLOOKUP($K1638,[1]Budget!$V:$AE,8,0)*IF($C1638="1 - Revenues",1,IF(AND($C1638="5 - Transfers",MID($K1638,15,1)="4"),1,-1))</f>
        <v>0</v>
      </c>
      <c r="Q1638" s="17">
        <f>VLOOKUP($K1638,[1]Budget!$V:$AE,10,0)*IF($C1638="1 - Revenues",1,IF(AND($C1638="5 - Transfers",MID(K1638,15,1)="4"),1,-1))</f>
        <v>0</v>
      </c>
      <c r="S1638" s="18" t="b">
        <f>IF(LEFT(C1638,1)="1",1,-1)*SUMIF([1]Budget!V:V,'Budget Worksheet for Pivot Tabl'!K1638,[1]Budget!AC:AC)=P1638</f>
        <v>1</v>
      </c>
    </row>
    <row r="1639" spans="1:19" x14ac:dyDescent="0.25">
      <c r="A1639" t="s">
        <v>23</v>
      </c>
      <c r="B1639" t="s">
        <v>24</v>
      </c>
      <c r="C1639" t="s">
        <v>10</v>
      </c>
      <c r="D1639" t="str">
        <f t="shared" si="25"/>
        <v>OUTFLOWS</v>
      </c>
      <c r="E1639" t="s">
        <v>104</v>
      </c>
      <c r="F1639" t="s">
        <v>105</v>
      </c>
      <c r="G1639" t="s">
        <v>102</v>
      </c>
      <c r="H1639" t="s">
        <v>212</v>
      </c>
      <c r="I1639" t="s">
        <v>2225</v>
      </c>
      <c r="J1639" t="s">
        <v>24</v>
      </c>
      <c r="K1639" t="s">
        <v>2282</v>
      </c>
      <c r="L1639" t="s">
        <v>2283</v>
      </c>
      <c r="M1639" s="17">
        <f>VLOOKUP($K1639,[1]Budget!$V:$AE,5,0)*IF($C1639="1 - Revenues",1,IF(AND($C1639="5 - Transfers",MID(I1639,15,1)="4"),1,-1))</f>
        <v>0</v>
      </c>
      <c r="N1639" s="17">
        <f>VLOOKUP($K1639,[1]Budget!$V:$AE,6,0)*IF($C1639="1 - Revenues",1,IF(AND($C1639="5 - Transfers",MID(J1639,15,1)="4"),1,-1))</f>
        <v>0</v>
      </c>
      <c r="O1639" s="17">
        <f>IFERROR(IF(RIGHT(LEFT(K1639,15),1)="4",VLOOKUP(K1639,'[1]Budget Worksheet'!A:B,2,0),-1*VLOOKUP(K1639,'[1]Budget Worksheet'!A:B,2,0)),0)</f>
        <v>0</v>
      </c>
      <c r="P1639" s="17">
        <f>VLOOKUP($K1639,[1]Budget!$V:$AE,8,0)*IF($C1639="1 - Revenues",1,IF(AND($C1639="5 - Transfers",MID($K1639,15,1)="4"),1,-1))</f>
        <v>0</v>
      </c>
      <c r="Q1639" s="17">
        <f>VLOOKUP($K1639,[1]Budget!$V:$AE,10,0)*IF($C1639="1 - Revenues",1,IF(AND($C1639="5 - Transfers",MID(K1639,15,1)="4"),1,-1))</f>
        <v>0</v>
      </c>
      <c r="S1639" s="18" t="b">
        <f>IF(LEFT(C1639,1)="1",1,-1)*SUMIF([1]Budget!V:V,'Budget Worksheet for Pivot Tabl'!K1639,[1]Budget!AC:AC)=P1639</f>
        <v>1</v>
      </c>
    </row>
    <row r="1640" spans="1:19" x14ac:dyDescent="0.25">
      <c r="A1640" t="s">
        <v>23</v>
      </c>
      <c r="B1640" t="s">
        <v>24</v>
      </c>
      <c r="C1640" t="s">
        <v>10</v>
      </c>
      <c r="D1640" t="str">
        <f t="shared" si="25"/>
        <v>OUTFLOWS</v>
      </c>
      <c r="E1640" t="s">
        <v>104</v>
      </c>
      <c r="F1640" t="s">
        <v>105</v>
      </c>
      <c r="G1640" t="s">
        <v>102</v>
      </c>
      <c r="H1640" t="s">
        <v>212</v>
      </c>
      <c r="I1640" t="s">
        <v>2225</v>
      </c>
      <c r="J1640" t="s">
        <v>24</v>
      </c>
      <c r="K1640" t="s">
        <v>2284</v>
      </c>
      <c r="L1640" t="s">
        <v>2285</v>
      </c>
      <c r="M1640" s="17">
        <f>VLOOKUP($K1640,[1]Budget!$V:$AE,5,0)*IF($C1640="1 - Revenues",1,IF(AND($C1640="5 - Transfers",MID(I1640,15,1)="4"),1,-1))</f>
        <v>0</v>
      </c>
      <c r="N1640" s="17">
        <f>VLOOKUP($K1640,[1]Budget!$V:$AE,6,0)*IF($C1640="1 - Revenues",1,IF(AND($C1640="5 - Transfers",MID(J1640,15,1)="4"),1,-1))</f>
        <v>0</v>
      </c>
      <c r="O1640" s="17">
        <f>IFERROR(IF(RIGHT(LEFT(K1640,15),1)="4",VLOOKUP(K1640,'[1]Budget Worksheet'!A:B,2,0),-1*VLOOKUP(K1640,'[1]Budget Worksheet'!A:B,2,0)),0)</f>
        <v>0</v>
      </c>
      <c r="P1640" s="17">
        <f>VLOOKUP($K1640,[1]Budget!$V:$AE,8,0)*IF($C1640="1 - Revenues",1,IF(AND($C1640="5 - Transfers",MID($K1640,15,1)="4"),1,-1))</f>
        <v>0</v>
      </c>
      <c r="Q1640" s="17">
        <f>VLOOKUP($K1640,[1]Budget!$V:$AE,10,0)*IF($C1640="1 - Revenues",1,IF(AND($C1640="5 - Transfers",MID(K1640,15,1)="4"),1,-1))</f>
        <v>0</v>
      </c>
      <c r="S1640" s="18" t="b">
        <f>IF(LEFT(C1640,1)="1",1,-1)*SUMIF([1]Budget!V:V,'Budget Worksheet for Pivot Tabl'!K1640,[1]Budget!AC:AC)=P1640</f>
        <v>1</v>
      </c>
    </row>
    <row r="1641" spans="1:19" x14ac:dyDescent="0.25">
      <c r="A1641" t="s">
        <v>23</v>
      </c>
      <c r="B1641" t="s">
        <v>24</v>
      </c>
      <c r="C1641" t="s">
        <v>10</v>
      </c>
      <c r="D1641" t="str">
        <f t="shared" si="25"/>
        <v>OUTFLOWS</v>
      </c>
      <c r="E1641" t="s">
        <v>104</v>
      </c>
      <c r="F1641" t="s">
        <v>105</v>
      </c>
      <c r="G1641" t="s">
        <v>102</v>
      </c>
      <c r="H1641" t="s">
        <v>212</v>
      </c>
      <c r="I1641" t="s">
        <v>2225</v>
      </c>
      <c r="J1641" t="s">
        <v>24</v>
      </c>
      <c r="K1641" t="s">
        <v>2286</v>
      </c>
      <c r="L1641" t="s">
        <v>2287</v>
      </c>
      <c r="M1641" s="17">
        <f>VLOOKUP($K1641,[1]Budget!$V:$AE,5,0)*IF($C1641="1 - Revenues",1,IF(AND($C1641="5 - Transfers",MID(I1641,15,1)="4"),1,-1))</f>
        <v>0</v>
      </c>
      <c r="N1641" s="17">
        <f>VLOOKUP($K1641,[1]Budget!$V:$AE,6,0)*IF($C1641="1 - Revenues",1,IF(AND($C1641="5 - Transfers",MID(J1641,15,1)="4"),1,-1))</f>
        <v>0</v>
      </c>
      <c r="O1641" s="17">
        <f>IFERROR(IF(RIGHT(LEFT(K1641,15),1)="4",VLOOKUP(K1641,'[1]Budget Worksheet'!A:B,2,0),-1*VLOOKUP(K1641,'[1]Budget Worksheet'!A:B,2,0)),0)</f>
        <v>0</v>
      </c>
      <c r="P1641" s="17">
        <f>VLOOKUP($K1641,[1]Budget!$V:$AE,8,0)*IF($C1641="1 - Revenues",1,IF(AND($C1641="5 - Transfers",MID($K1641,15,1)="4"),1,-1))</f>
        <v>0</v>
      </c>
      <c r="Q1641" s="17">
        <f>VLOOKUP($K1641,[1]Budget!$V:$AE,10,0)*IF($C1641="1 - Revenues",1,IF(AND($C1641="5 - Transfers",MID(K1641,15,1)="4"),1,-1))</f>
        <v>0</v>
      </c>
      <c r="S1641" s="18" t="b">
        <f>IF(LEFT(C1641,1)="1",1,-1)*SUMIF([1]Budget!V:V,'Budget Worksheet for Pivot Tabl'!K1641,[1]Budget!AC:AC)=P1641</f>
        <v>1</v>
      </c>
    </row>
    <row r="1642" spans="1:19" x14ac:dyDescent="0.25">
      <c r="A1642" t="s">
        <v>25</v>
      </c>
      <c r="B1642" t="s">
        <v>26</v>
      </c>
      <c r="C1642" t="s">
        <v>7</v>
      </c>
      <c r="D1642" t="str">
        <f t="shared" si="25"/>
        <v>INFLOWS</v>
      </c>
      <c r="E1642" t="s">
        <v>102</v>
      </c>
      <c r="F1642" t="s">
        <v>103</v>
      </c>
      <c r="G1642" t="s">
        <v>102</v>
      </c>
      <c r="H1642" t="s">
        <v>212</v>
      </c>
      <c r="I1642" t="s">
        <v>213</v>
      </c>
      <c r="J1642" t="s">
        <v>214</v>
      </c>
      <c r="K1642" t="s">
        <v>2288</v>
      </c>
      <c r="L1642" t="s">
        <v>2289</v>
      </c>
      <c r="M1642" s="17">
        <f>VLOOKUP($K1642,[1]Budget!$V:$AE,5,0)*IF($C1642="1 - Revenues",1,IF(AND($C1642="5 - Transfers",MID(I1642,15,1)="4"),1,-1))</f>
        <v>0</v>
      </c>
      <c r="N1642" s="17">
        <f>VLOOKUP($K1642,[1]Budget!$V:$AE,6,0)*IF($C1642="1 - Revenues",1,IF(AND($C1642="5 - Transfers",MID(J1642,15,1)="4"),1,-1))</f>
        <v>0</v>
      </c>
      <c r="O1642" s="17">
        <f>IFERROR(IF(RIGHT(LEFT(K1642,15),1)="4",VLOOKUP(K1642,'[1]Budget Worksheet'!A:B,2,0),-1*VLOOKUP(K1642,'[1]Budget Worksheet'!A:B,2,0)),0)</f>
        <v>0</v>
      </c>
      <c r="P1642" s="17">
        <f>VLOOKUP($K1642,[1]Budget!$V:$AE,8,0)*IF($C1642="1 - Revenues",1,IF(AND($C1642="5 - Transfers",MID($K1642,15,1)="4"),1,-1))</f>
        <v>0</v>
      </c>
      <c r="Q1642" s="17">
        <f>VLOOKUP($K1642,[1]Budget!$V:$AE,10,0)*IF($C1642="1 - Revenues",1,IF(AND($C1642="5 - Transfers",MID(K1642,15,1)="4"),1,-1))</f>
        <v>0</v>
      </c>
      <c r="S1642" s="18" t="b">
        <f>IF(LEFT(C1642,1)="1",1,-1)*SUMIF([1]Budget!V:V,'Budget Worksheet for Pivot Tabl'!K1642,[1]Budget!AC:AC)=P1642</f>
        <v>1</v>
      </c>
    </row>
    <row r="1643" spans="1:19" x14ac:dyDescent="0.25">
      <c r="A1643" t="s">
        <v>25</v>
      </c>
      <c r="B1643" t="s">
        <v>26</v>
      </c>
      <c r="C1643" t="s">
        <v>7</v>
      </c>
      <c r="D1643" t="str">
        <f t="shared" si="25"/>
        <v>INFLOWS</v>
      </c>
      <c r="E1643" t="s">
        <v>102</v>
      </c>
      <c r="F1643" t="s">
        <v>103</v>
      </c>
      <c r="G1643" t="s">
        <v>102</v>
      </c>
      <c r="H1643" t="s">
        <v>212</v>
      </c>
      <c r="I1643" t="s">
        <v>213</v>
      </c>
      <c r="J1643" t="s">
        <v>214</v>
      </c>
      <c r="K1643" t="s">
        <v>2290</v>
      </c>
      <c r="L1643" t="s">
        <v>2291</v>
      </c>
      <c r="M1643" s="17">
        <f>VLOOKUP($K1643,[1]Budget!$V:$AE,5,0)*IF($C1643="1 - Revenues",1,IF(AND($C1643="5 - Transfers",MID(I1643,15,1)="4"),1,-1))</f>
        <v>0</v>
      </c>
      <c r="N1643" s="17">
        <f>VLOOKUP($K1643,[1]Budget!$V:$AE,6,0)*IF($C1643="1 - Revenues",1,IF(AND($C1643="5 - Transfers",MID(J1643,15,1)="4"),1,-1))</f>
        <v>0</v>
      </c>
      <c r="O1643" s="17">
        <f>IFERROR(IF(RIGHT(LEFT(K1643,15),1)="4",VLOOKUP(K1643,'[1]Budget Worksheet'!A:B,2,0),-1*VLOOKUP(K1643,'[1]Budget Worksheet'!A:B,2,0)),0)</f>
        <v>8691</v>
      </c>
      <c r="P1643" s="17">
        <f>VLOOKUP($K1643,[1]Budget!$V:$AE,8,0)*IF($C1643="1 - Revenues",1,IF(AND($C1643="5 - Transfers",MID($K1643,15,1)="4"),1,-1))</f>
        <v>8691</v>
      </c>
      <c r="Q1643" s="17">
        <f>VLOOKUP($K1643,[1]Budget!$V:$AE,10,0)*IF($C1643="1 - Revenues",1,IF(AND($C1643="5 - Transfers",MID(K1643,15,1)="4"),1,-1))</f>
        <v>0</v>
      </c>
      <c r="S1643" s="18" t="b">
        <f>IF(LEFT(C1643,1)="1",1,-1)*SUMIF([1]Budget!V:V,'Budget Worksheet for Pivot Tabl'!K1643,[1]Budget!AC:AC)=P1643</f>
        <v>1</v>
      </c>
    </row>
    <row r="1644" spans="1:19" x14ac:dyDescent="0.25">
      <c r="A1644" t="s">
        <v>25</v>
      </c>
      <c r="B1644" t="s">
        <v>26</v>
      </c>
      <c r="C1644" t="s">
        <v>7</v>
      </c>
      <c r="D1644" t="str">
        <f t="shared" si="25"/>
        <v>INFLOWS</v>
      </c>
      <c r="E1644" t="s">
        <v>102</v>
      </c>
      <c r="F1644" t="s">
        <v>103</v>
      </c>
      <c r="G1644" t="s">
        <v>102</v>
      </c>
      <c r="H1644" t="s">
        <v>212</v>
      </c>
      <c r="I1644" t="s">
        <v>213</v>
      </c>
      <c r="J1644" t="s">
        <v>214</v>
      </c>
      <c r="K1644" t="s">
        <v>2292</v>
      </c>
      <c r="L1644" t="s">
        <v>2293</v>
      </c>
      <c r="M1644" s="17">
        <f>VLOOKUP($K1644,[1]Budget!$V:$AE,5,0)*IF($C1644="1 - Revenues",1,IF(AND($C1644="5 - Transfers",MID(I1644,15,1)="4"),1,-1))</f>
        <v>0</v>
      </c>
      <c r="N1644" s="17">
        <f>VLOOKUP($K1644,[1]Budget!$V:$AE,6,0)*IF($C1644="1 - Revenues",1,IF(AND($C1644="5 - Transfers",MID(J1644,15,1)="4"),1,-1))</f>
        <v>0</v>
      </c>
      <c r="O1644" s="17">
        <f>IFERROR(IF(RIGHT(LEFT(K1644,15),1)="4",VLOOKUP(K1644,'[1]Budget Worksheet'!A:B,2,0),-1*VLOOKUP(K1644,'[1]Budget Worksheet'!A:B,2,0)),0)</f>
        <v>0</v>
      </c>
      <c r="P1644" s="17">
        <f>VLOOKUP($K1644,[1]Budget!$V:$AE,8,0)*IF($C1644="1 - Revenues",1,IF(AND($C1644="5 - Transfers",MID($K1644,15,1)="4"),1,-1))</f>
        <v>0</v>
      </c>
      <c r="Q1644" s="17">
        <f>VLOOKUP($K1644,[1]Budget!$V:$AE,10,0)*IF($C1644="1 - Revenues",1,IF(AND($C1644="5 - Transfers",MID(K1644,15,1)="4"),1,-1))</f>
        <v>0</v>
      </c>
      <c r="S1644" s="18" t="b">
        <f>IF(LEFT(C1644,1)="1",1,-1)*SUMIF([1]Budget!V:V,'Budget Worksheet for Pivot Tabl'!K1644,[1]Budget!AC:AC)=P1644</f>
        <v>1</v>
      </c>
    </row>
    <row r="1645" spans="1:19" x14ac:dyDescent="0.25">
      <c r="A1645" t="s">
        <v>25</v>
      </c>
      <c r="B1645" t="s">
        <v>26</v>
      </c>
      <c r="C1645" t="s">
        <v>7</v>
      </c>
      <c r="D1645" t="str">
        <f t="shared" si="25"/>
        <v>INFLOWS</v>
      </c>
      <c r="E1645" t="s">
        <v>102</v>
      </c>
      <c r="F1645" t="s">
        <v>103</v>
      </c>
      <c r="G1645" t="s">
        <v>102</v>
      </c>
      <c r="H1645" t="s">
        <v>212</v>
      </c>
      <c r="I1645" t="s">
        <v>213</v>
      </c>
      <c r="J1645" t="s">
        <v>214</v>
      </c>
      <c r="K1645" t="s">
        <v>2294</v>
      </c>
      <c r="L1645" t="s">
        <v>2295</v>
      </c>
      <c r="M1645" s="17">
        <f>VLOOKUP($K1645,[1]Budget!$V:$AE,5,0)*IF($C1645="1 - Revenues",1,IF(AND($C1645="5 - Transfers",MID(I1645,15,1)="4"),1,-1))</f>
        <v>17000</v>
      </c>
      <c r="N1645" s="17">
        <f>VLOOKUP($K1645,[1]Budget!$V:$AE,6,0)*IF($C1645="1 - Revenues",1,IF(AND($C1645="5 - Transfers",MID(J1645,15,1)="4"),1,-1))</f>
        <v>57000</v>
      </c>
      <c r="O1645" s="17">
        <f>IFERROR(IF(RIGHT(LEFT(K1645,15),1)="4",VLOOKUP(K1645,'[1]Budget Worksheet'!A:B,2,0),-1*VLOOKUP(K1645,'[1]Budget Worksheet'!A:B,2,0)),0)</f>
        <v>53611</v>
      </c>
      <c r="P1645" s="17">
        <f>VLOOKUP($K1645,[1]Budget!$V:$AE,8,0)*IF($C1645="1 - Revenues",1,IF(AND($C1645="5 - Transfers",MID($K1645,15,1)="4"),1,-1))</f>
        <v>53611</v>
      </c>
      <c r="Q1645" s="17">
        <f>VLOOKUP($K1645,[1]Budget!$V:$AE,10,0)*IF($C1645="1 - Revenues",1,IF(AND($C1645="5 - Transfers",MID(K1645,15,1)="4"),1,-1))</f>
        <v>0</v>
      </c>
      <c r="S1645" s="18" t="b">
        <f>IF(LEFT(C1645,1)="1",1,-1)*SUMIF([1]Budget!V:V,'Budget Worksheet for Pivot Tabl'!K1645,[1]Budget!AC:AC)=P1645</f>
        <v>1</v>
      </c>
    </row>
    <row r="1646" spans="1:19" x14ac:dyDescent="0.25">
      <c r="A1646" t="s">
        <v>25</v>
      </c>
      <c r="B1646" t="s">
        <v>26</v>
      </c>
      <c r="C1646" t="s">
        <v>7</v>
      </c>
      <c r="D1646" t="str">
        <f t="shared" si="25"/>
        <v>INFLOWS</v>
      </c>
      <c r="E1646" t="s">
        <v>102</v>
      </c>
      <c r="F1646" t="s">
        <v>103</v>
      </c>
      <c r="G1646" t="s">
        <v>102</v>
      </c>
      <c r="H1646" t="s">
        <v>212</v>
      </c>
      <c r="I1646" t="s">
        <v>213</v>
      </c>
      <c r="J1646" t="s">
        <v>214</v>
      </c>
      <c r="K1646" t="s">
        <v>2296</v>
      </c>
      <c r="L1646" t="s">
        <v>2297</v>
      </c>
      <c r="M1646" s="17">
        <f>VLOOKUP($K1646,[1]Budget!$V:$AE,5,0)*IF($C1646="1 - Revenues",1,IF(AND($C1646="5 - Transfers",MID(I1646,15,1)="4"),1,-1))</f>
        <v>0</v>
      </c>
      <c r="N1646" s="17">
        <f>VLOOKUP($K1646,[1]Budget!$V:$AE,6,0)*IF($C1646="1 - Revenues",1,IF(AND($C1646="5 - Transfers",MID(J1646,15,1)="4"),1,-1))</f>
        <v>0</v>
      </c>
      <c r="O1646" s="17">
        <f>IFERROR(IF(RIGHT(LEFT(K1646,15),1)="4",VLOOKUP(K1646,'[1]Budget Worksheet'!A:B,2,0),-1*VLOOKUP(K1646,'[1]Budget Worksheet'!A:B,2,0)),0)</f>
        <v>0</v>
      </c>
      <c r="P1646" s="17">
        <f>VLOOKUP($K1646,[1]Budget!$V:$AE,8,0)*IF($C1646="1 - Revenues",1,IF(AND($C1646="5 - Transfers",MID($K1646,15,1)="4"),1,-1))</f>
        <v>0</v>
      </c>
      <c r="Q1646" s="17">
        <f>VLOOKUP($K1646,[1]Budget!$V:$AE,10,0)*IF($C1646="1 - Revenues",1,IF(AND($C1646="5 - Transfers",MID(K1646,15,1)="4"),1,-1))</f>
        <v>0</v>
      </c>
      <c r="S1646" s="18" t="b">
        <f>IF(LEFT(C1646,1)="1",1,-1)*SUMIF([1]Budget!V:V,'Budget Worksheet for Pivot Tabl'!K1646,[1]Budget!AC:AC)=P1646</f>
        <v>1</v>
      </c>
    </row>
    <row r="1647" spans="1:19" x14ac:dyDescent="0.25">
      <c r="A1647" t="s">
        <v>25</v>
      </c>
      <c r="B1647" t="s">
        <v>26</v>
      </c>
      <c r="C1647" t="s">
        <v>7</v>
      </c>
      <c r="D1647" t="str">
        <f t="shared" si="25"/>
        <v>INFLOWS</v>
      </c>
      <c r="E1647" t="s">
        <v>102</v>
      </c>
      <c r="F1647" t="s">
        <v>103</v>
      </c>
      <c r="G1647" t="s">
        <v>102</v>
      </c>
      <c r="H1647" t="s">
        <v>212</v>
      </c>
      <c r="I1647" t="s">
        <v>213</v>
      </c>
      <c r="J1647" t="s">
        <v>214</v>
      </c>
      <c r="K1647" t="s">
        <v>2298</v>
      </c>
      <c r="L1647" t="s">
        <v>2299</v>
      </c>
      <c r="M1647" s="17">
        <f>VLOOKUP($K1647,[1]Budget!$V:$AE,5,0)*IF($C1647="1 - Revenues",1,IF(AND($C1647="5 - Transfers",MID(I1647,15,1)="4"),1,-1))</f>
        <v>0</v>
      </c>
      <c r="N1647" s="17">
        <f>VLOOKUP($K1647,[1]Budget!$V:$AE,6,0)*IF($C1647="1 - Revenues",1,IF(AND($C1647="5 - Transfers",MID(J1647,15,1)="4"),1,-1))</f>
        <v>0</v>
      </c>
      <c r="O1647" s="17">
        <f>IFERROR(IF(RIGHT(LEFT(K1647,15),1)="4",VLOOKUP(K1647,'[1]Budget Worksheet'!A:B,2,0),-1*VLOOKUP(K1647,'[1]Budget Worksheet'!A:B,2,0)),0)</f>
        <v>0</v>
      </c>
      <c r="P1647" s="17">
        <f>VLOOKUP($K1647,[1]Budget!$V:$AE,8,0)*IF($C1647="1 - Revenues",1,IF(AND($C1647="5 - Transfers",MID($K1647,15,1)="4"),1,-1))</f>
        <v>0</v>
      </c>
      <c r="Q1647" s="17">
        <f>VLOOKUP($K1647,[1]Budget!$V:$AE,10,0)*IF($C1647="1 - Revenues",1,IF(AND($C1647="5 - Transfers",MID(K1647,15,1)="4"),1,-1))</f>
        <v>0</v>
      </c>
      <c r="S1647" s="18" t="b">
        <f>IF(LEFT(C1647,1)="1",1,-1)*SUMIF([1]Budget!V:V,'Budget Worksheet for Pivot Tabl'!K1647,[1]Budget!AC:AC)=P1647</f>
        <v>1</v>
      </c>
    </row>
    <row r="1648" spans="1:19" x14ac:dyDescent="0.25">
      <c r="A1648" t="s">
        <v>25</v>
      </c>
      <c r="B1648" t="s">
        <v>26</v>
      </c>
      <c r="C1648" t="s">
        <v>7</v>
      </c>
      <c r="D1648" t="str">
        <f t="shared" si="25"/>
        <v>INFLOWS</v>
      </c>
      <c r="E1648" t="s">
        <v>102</v>
      </c>
      <c r="F1648" t="s">
        <v>103</v>
      </c>
      <c r="G1648" t="s">
        <v>102</v>
      </c>
      <c r="H1648" t="s">
        <v>212</v>
      </c>
      <c r="I1648" t="s">
        <v>213</v>
      </c>
      <c r="J1648" t="s">
        <v>214</v>
      </c>
      <c r="K1648" t="s">
        <v>2300</v>
      </c>
      <c r="L1648" t="s">
        <v>2301</v>
      </c>
      <c r="M1648" s="17">
        <f>VLOOKUP($K1648,[1]Budget!$V:$AE,5,0)*IF($C1648="1 - Revenues",1,IF(AND($C1648="5 - Transfers",MID(I1648,15,1)="4"),1,-1))</f>
        <v>0</v>
      </c>
      <c r="N1648" s="17">
        <f>VLOOKUP($K1648,[1]Budget!$V:$AE,6,0)*IF($C1648="1 - Revenues",1,IF(AND($C1648="5 - Transfers",MID(J1648,15,1)="4"),1,-1))</f>
        <v>0</v>
      </c>
      <c r="O1648" s="17">
        <f>IFERROR(IF(RIGHT(LEFT(K1648,15),1)="4",VLOOKUP(K1648,'[1]Budget Worksheet'!A:B,2,0),-1*VLOOKUP(K1648,'[1]Budget Worksheet'!A:B,2,0)),0)</f>
        <v>53810</v>
      </c>
      <c r="P1648" s="17">
        <f>VLOOKUP($K1648,[1]Budget!$V:$AE,8,0)*IF($C1648="1 - Revenues",1,IF(AND($C1648="5 - Transfers",MID($K1648,15,1)="4"),1,-1))</f>
        <v>53810</v>
      </c>
      <c r="Q1648" s="17">
        <f>VLOOKUP($K1648,[1]Budget!$V:$AE,10,0)*IF($C1648="1 - Revenues",1,IF(AND($C1648="5 - Transfers",MID(K1648,15,1)="4"),1,-1))</f>
        <v>0</v>
      </c>
      <c r="S1648" s="18" t="b">
        <f>IF(LEFT(C1648,1)="1",1,-1)*SUMIF([1]Budget!V:V,'Budget Worksheet for Pivot Tabl'!K1648,[1]Budget!AC:AC)=P1648</f>
        <v>1</v>
      </c>
    </row>
    <row r="1649" spans="1:19" x14ac:dyDescent="0.25">
      <c r="A1649" t="s">
        <v>25</v>
      </c>
      <c r="B1649" t="s">
        <v>26</v>
      </c>
      <c r="C1649" t="s">
        <v>7</v>
      </c>
      <c r="D1649" t="str">
        <f t="shared" si="25"/>
        <v>INFLOWS</v>
      </c>
      <c r="E1649" t="s">
        <v>102</v>
      </c>
      <c r="F1649" t="s">
        <v>103</v>
      </c>
      <c r="G1649" t="s">
        <v>102</v>
      </c>
      <c r="H1649" t="s">
        <v>212</v>
      </c>
      <c r="I1649" t="s">
        <v>213</v>
      </c>
      <c r="J1649" t="s">
        <v>214</v>
      </c>
      <c r="K1649" t="s">
        <v>2302</v>
      </c>
      <c r="L1649" t="s">
        <v>2303</v>
      </c>
      <c r="M1649" s="17">
        <f>VLOOKUP($K1649,[1]Budget!$V:$AE,5,0)*IF($C1649="1 - Revenues",1,IF(AND($C1649="5 - Transfers",MID(I1649,15,1)="4"),1,-1))</f>
        <v>41000</v>
      </c>
      <c r="N1649" s="17">
        <f>VLOOKUP($K1649,[1]Budget!$V:$AE,6,0)*IF($C1649="1 - Revenues",1,IF(AND($C1649="5 - Transfers",MID(J1649,15,1)="4"),1,-1))</f>
        <v>22000</v>
      </c>
      <c r="O1649" s="17">
        <f>IFERROR(IF(RIGHT(LEFT(K1649,15),1)="4",VLOOKUP(K1649,'[1]Budget Worksheet'!A:B,2,0),-1*VLOOKUP(K1649,'[1]Budget Worksheet'!A:B,2,0)),0)</f>
        <v>121258</v>
      </c>
      <c r="P1649" s="17">
        <f>VLOOKUP($K1649,[1]Budget!$V:$AE,8,0)*IF($C1649="1 - Revenues",1,IF(AND($C1649="5 - Transfers",MID($K1649,15,1)="4"),1,-1))</f>
        <v>121258</v>
      </c>
      <c r="Q1649" s="17">
        <f>VLOOKUP($K1649,[1]Budget!$V:$AE,10,0)*IF($C1649="1 - Revenues",1,IF(AND($C1649="5 - Transfers",MID(K1649,15,1)="4"),1,-1))</f>
        <v>0</v>
      </c>
      <c r="S1649" s="18" t="b">
        <f>IF(LEFT(C1649,1)="1",1,-1)*SUMIF([1]Budget!V:V,'Budget Worksheet for Pivot Tabl'!K1649,[1]Budget!AC:AC)=P1649</f>
        <v>1</v>
      </c>
    </row>
    <row r="1650" spans="1:19" x14ac:dyDescent="0.25">
      <c r="A1650" t="s">
        <v>25</v>
      </c>
      <c r="B1650" t="s">
        <v>26</v>
      </c>
      <c r="C1650" t="s">
        <v>7</v>
      </c>
      <c r="D1650" t="str">
        <f t="shared" si="25"/>
        <v>INFLOWS</v>
      </c>
      <c r="E1650" t="s">
        <v>102</v>
      </c>
      <c r="F1650" t="s">
        <v>103</v>
      </c>
      <c r="G1650" t="s">
        <v>102</v>
      </c>
      <c r="H1650" t="s">
        <v>212</v>
      </c>
      <c r="I1650" t="s">
        <v>213</v>
      </c>
      <c r="J1650" t="s">
        <v>214</v>
      </c>
      <c r="K1650" t="s">
        <v>2304</v>
      </c>
      <c r="L1650" t="s">
        <v>2305</v>
      </c>
      <c r="M1650" s="17">
        <f>VLOOKUP($K1650,[1]Budget!$V:$AE,5,0)*IF($C1650="1 - Revenues",1,IF(AND($C1650="5 - Transfers",MID(I1650,15,1)="4"),1,-1))</f>
        <v>0</v>
      </c>
      <c r="N1650" s="17">
        <f>VLOOKUP($K1650,[1]Budget!$V:$AE,6,0)*IF($C1650="1 - Revenues",1,IF(AND($C1650="5 - Transfers",MID(J1650,15,1)="4"),1,-1))</f>
        <v>1000</v>
      </c>
      <c r="O1650" s="17">
        <f>IFERROR(IF(RIGHT(LEFT(K1650,15),1)="4",VLOOKUP(K1650,'[1]Budget Worksheet'!A:B,2,0),-1*VLOOKUP(K1650,'[1]Budget Worksheet'!A:B,2,0)),0)</f>
        <v>0</v>
      </c>
      <c r="P1650" s="17">
        <f>VLOOKUP($K1650,[1]Budget!$V:$AE,8,0)*IF($C1650="1 - Revenues",1,IF(AND($C1650="5 - Transfers",MID($K1650,15,1)="4"),1,-1))</f>
        <v>0</v>
      </c>
      <c r="Q1650" s="17">
        <f>VLOOKUP($K1650,[1]Budget!$V:$AE,10,0)*IF($C1650="1 - Revenues",1,IF(AND($C1650="5 - Transfers",MID(K1650,15,1)="4"),1,-1))</f>
        <v>0</v>
      </c>
      <c r="S1650" s="18" t="b">
        <f>IF(LEFT(C1650,1)="1",1,-1)*SUMIF([1]Budget!V:V,'Budget Worksheet for Pivot Tabl'!K1650,[1]Budget!AC:AC)=P1650</f>
        <v>1</v>
      </c>
    </row>
    <row r="1651" spans="1:19" x14ac:dyDescent="0.25">
      <c r="A1651" t="s">
        <v>25</v>
      </c>
      <c r="B1651" t="s">
        <v>26</v>
      </c>
      <c r="C1651" t="s">
        <v>7</v>
      </c>
      <c r="D1651" t="str">
        <f t="shared" si="25"/>
        <v>INFLOWS</v>
      </c>
      <c r="E1651" t="s">
        <v>102</v>
      </c>
      <c r="F1651" t="s">
        <v>103</v>
      </c>
      <c r="G1651" t="s">
        <v>102</v>
      </c>
      <c r="H1651" t="s">
        <v>212</v>
      </c>
      <c r="I1651" t="s">
        <v>213</v>
      </c>
      <c r="J1651" t="s">
        <v>214</v>
      </c>
      <c r="K1651" t="s">
        <v>2306</v>
      </c>
      <c r="L1651" t="s">
        <v>2307</v>
      </c>
      <c r="M1651" s="17">
        <f>VLOOKUP($K1651,[1]Budget!$V:$AE,5,0)*IF($C1651="1 - Revenues",1,IF(AND($C1651="5 - Transfers",MID(I1651,15,1)="4"),1,-1))</f>
        <v>0</v>
      </c>
      <c r="N1651" s="17">
        <f>VLOOKUP($K1651,[1]Budget!$V:$AE,6,0)*IF($C1651="1 - Revenues",1,IF(AND($C1651="5 - Transfers",MID(J1651,15,1)="4"),1,-1))</f>
        <v>1000</v>
      </c>
      <c r="O1651" s="17">
        <f>IFERROR(IF(RIGHT(LEFT(K1651,15),1)="4",VLOOKUP(K1651,'[1]Budget Worksheet'!A:B,2,0),-1*VLOOKUP(K1651,'[1]Budget Worksheet'!A:B,2,0)),0)</f>
        <v>0</v>
      </c>
      <c r="P1651" s="17">
        <f>VLOOKUP($K1651,[1]Budget!$V:$AE,8,0)*IF($C1651="1 - Revenues",1,IF(AND($C1651="5 - Transfers",MID($K1651,15,1)="4"),1,-1))</f>
        <v>0</v>
      </c>
      <c r="Q1651" s="17">
        <f>VLOOKUP($K1651,[1]Budget!$V:$AE,10,0)*IF($C1651="1 - Revenues",1,IF(AND($C1651="5 - Transfers",MID(K1651,15,1)="4"),1,-1))</f>
        <v>0</v>
      </c>
      <c r="S1651" s="18" t="b">
        <f>IF(LEFT(C1651,1)="1",1,-1)*SUMIF([1]Budget!V:V,'Budget Worksheet for Pivot Tabl'!K1651,[1]Budget!AC:AC)=P1651</f>
        <v>1</v>
      </c>
    </row>
    <row r="1652" spans="1:19" x14ac:dyDescent="0.25">
      <c r="A1652" t="s">
        <v>25</v>
      </c>
      <c r="B1652" t="s">
        <v>26</v>
      </c>
      <c r="C1652" t="s">
        <v>11</v>
      </c>
      <c r="D1652" t="str">
        <f t="shared" si="25"/>
        <v>OUTFLOWS</v>
      </c>
      <c r="E1652" t="s">
        <v>102</v>
      </c>
      <c r="F1652" t="s">
        <v>103</v>
      </c>
      <c r="G1652" t="s">
        <v>102</v>
      </c>
      <c r="H1652" t="s">
        <v>212</v>
      </c>
      <c r="I1652" t="s">
        <v>213</v>
      </c>
      <c r="J1652" t="s">
        <v>214</v>
      </c>
      <c r="K1652" t="s">
        <v>2308</v>
      </c>
      <c r="L1652" t="s">
        <v>2200</v>
      </c>
      <c r="M1652" s="17">
        <f>VLOOKUP($K1652,[1]Budget!$V:$AE,5,0)*IF($C1652="1 - Revenues",1,IF(AND($C1652="5 - Transfers",MID(I1652,15,1)="4"),1,-1))</f>
        <v>0</v>
      </c>
      <c r="N1652" s="17">
        <f>VLOOKUP($K1652,[1]Budget!$V:$AE,6,0)*IF($C1652="1 - Revenues",1,IF(AND($C1652="5 - Transfers",MID(J1652,15,1)="4"),1,-1))</f>
        <v>0</v>
      </c>
      <c r="O1652" s="17">
        <f>IFERROR(IF(RIGHT(LEFT(K1652,15),1)="4",VLOOKUP(K1652,'[1]Budget Worksheet'!A:B,2,0),-1*VLOOKUP(K1652,'[1]Budget Worksheet'!A:B,2,0)),0)</f>
        <v>7478</v>
      </c>
      <c r="P1652" s="17">
        <f>VLOOKUP($K1652,[1]Budget!$V:$AE,8,0)*IF($C1652="1 - Revenues",1,IF(AND($C1652="5 - Transfers",MID($K1652,15,1)="4"),1,-1))</f>
        <v>7478</v>
      </c>
      <c r="Q1652" s="17">
        <f>VLOOKUP($K1652,[1]Budget!$V:$AE,10,0)*IF($C1652="1 - Revenues",1,IF(AND($C1652="5 - Transfers",MID(K1652,15,1)="4"),1,-1))</f>
        <v>0</v>
      </c>
      <c r="S1652" s="18" t="b">
        <f>IF(LEFT(C1652,1)="1",1,-1)*SUMIF([1]Budget!V:V,'Budget Worksheet for Pivot Tabl'!K1652,[1]Budget!AC:AC)=P1652</f>
        <v>0</v>
      </c>
    </row>
    <row r="1653" spans="1:19" x14ac:dyDescent="0.25">
      <c r="A1653" t="s">
        <v>25</v>
      </c>
      <c r="B1653" t="s">
        <v>26</v>
      </c>
      <c r="C1653" t="s">
        <v>11</v>
      </c>
      <c r="D1653" t="str">
        <f t="shared" si="25"/>
        <v>OUTFLOWS</v>
      </c>
      <c r="E1653" t="s">
        <v>102</v>
      </c>
      <c r="F1653" t="s">
        <v>103</v>
      </c>
      <c r="G1653" t="s">
        <v>102</v>
      </c>
      <c r="H1653" t="s">
        <v>212</v>
      </c>
      <c r="I1653" t="s">
        <v>213</v>
      </c>
      <c r="J1653" t="s">
        <v>214</v>
      </c>
      <c r="K1653" t="s">
        <v>2309</v>
      </c>
      <c r="L1653" t="s">
        <v>2310</v>
      </c>
      <c r="M1653" s="17">
        <f>VLOOKUP($K1653,[1]Budget!$V:$AE,5,0)*IF($C1653="1 - Revenues",1,IF(AND($C1653="5 - Transfers",MID(I1653,15,1)="4"),1,-1))</f>
        <v>0</v>
      </c>
      <c r="N1653" s="17">
        <f>VLOOKUP($K1653,[1]Budget!$V:$AE,6,0)*IF($C1653="1 - Revenues",1,IF(AND($C1653="5 - Transfers",MID(J1653,15,1)="4"),1,-1))</f>
        <v>0</v>
      </c>
      <c r="O1653" s="17">
        <f>IFERROR(IF(RIGHT(LEFT(K1653,15),1)="4",VLOOKUP(K1653,'[1]Budget Worksheet'!A:B,2,0),-1*VLOOKUP(K1653,'[1]Budget Worksheet'!A:B,2,0)),0)</f>
        <v>0</v>
      </c>
      <c r="P1653" s="17">
        <f>VLOOKUP($K1653,[1]Budget!$V:$AE,8,0)*IF($C1653="1 - Revenues",1,IF(AND($C1653="5 - Transfers",MID($K1653,15,1)="4"),1,-1))</f>
        <v>0</v>
      </c>
      <c r="Q1653" s="17">
        <f>VLOOKUP($K1653,[1]Budget!$V:$AE,10,0)*IF($C1653="1 - Revenues",1,IF(AND($C1653="5 - Transfers",MID(K1653,15,1)="4"),1,-1))</f>
        <v>0</v>
      </c>
      <c r="S1653" s="18" t="b">
        <f>IF(LEFT(C1653,1)="1",1,-1)*SUMIF([1]Budget!V:V,'Budget Worksheet for Pivot Tabl'!K1653,[1]Budget!AC:AC)=P1653</f>
        <v>1</v>
      </c>
    </row>
    <row r="1654" spans="1:19" x14ac:dyDescent="0.25">
      <c r="A1654" t="s">
        <v>25</v>
      </c>
      <c r="B1654" t="s">
        <v>26</v>
      </c>
      <c r="C1654" t="s">
        <v>10</v>
      </c>
      <c r="D1654" t="str">
        <f t="shared" si="25"/>
        <v>OUTFLOWS</v>
      </c>
      <c r="E1654" t="s">
        <v>102</v>
      </c>
      <c r="F1654" t="s">
        <v>103</v>
      </c>
      <c r="G1654" t="s">
        <v>102</v>
      </c>
      <c r="H1654" t="s">
        <v>212</v>
      </c>
      <c r="I1654" t="s">
        <v>213</v>
      </c>
      <c r="J1654" t="s">
        <v>214</v>
      </c>
      <c r="K1654" t="s">
        <v>2311</v>
      </c>
      <c r="L1654" t="s">
        <v>1291</v>
      </c>
      <c r="M1654" s="17">
        <f>VLOOKUP($K1654,[1]Budget!$V:$AE,5,0)*IF($C1654="1 - Revenues",1,IF(AND($C1654="5 - Transfers",MID(I1654,15,1)="4"),1,-1))</f>
        <v>0</v>
      </c>
      <c r="N1654" s="17">
        <f>VLOOKUP($K1654,[1]Budget!$V:$AE,6,0)*IF($C1654="1 - Revenues",1,IF(AND($C1654="5 - Transfers",MID(J1654,15,1)="4"),1,-1))</f>
        <v>0</v>
      </c>
      <c r="O1654" s="17">
        <f>IFERROR(IF(RIGHT(LEFT(K1654,15),1)="4",VLOOKUP(K1654,'[1]Budget Worksheet'!A:B,2,0),-1*VLOOKUP(K1654,'[1]Budget Worksheet'!A:B,2,0)),0)</f>
        <v>0</v>
      </c>
      <c r="P1654" s="17">
        <f>VLOOKUP($K1654,[1]Budget!$V:$AE,8,0)*IF($C1654="1 - Revenues",1,IF(AND($C1654="5 - Transfers",MID($K1654,15,1)="4"),1,-1))</f>
        <v>0</v>
      </c>
      <c r="Q1654" s="17">
        <f>VLOOKUP($K1654,[1]Budget!$V:$AE,10,0)*IF($C1654="1 - Revenues",1,IF(AND($C1654="5 - Transfers",MID(K1654,15,1)="4"),1,-1))</f>
        <v>0</v>
      </c>
      <c r="S1654" s="18" t="b">
        <f>IF(LEFT(C1654,1)="1",1,-1)*SUMIF([1]Budget!V:V,'Budget Worksheet for Pivot Tabl'!K1654,[1]Budget!AC:AC)=P1654</f>
        <v>1</v>
      </c>
    </row>
    <row r="1655" spans="1:19" x14ac:dyDescent="0.25">
      <c r="A1655" t="s">
        <v>25</v>
      </c>
      <c r="B1655" t="s">
        <v>26</v>
      </c>
      <c r="C1655" t="s">
        <v>10</v>
      </c>
      <c r="D1655" t="str">
        <f t="shared" si="25"/>
        <v>OUTFLOWS</v>
      </c>
      <c r="E1655" t="s">
        <v>102</v>
      </c>
      <c r="F1655" t="s">
        <v>103</v>
      </c>
      <c r="G1655" t="s">
        <v>102</v>
      </c>
      <c r="H1655" t="s">
        <v>212</v>
      </c>
      <c r="I1655" t="s">
        <v>213</v>
      </c>
      <c r="J1655" t="s">
        <v>214</v>
      </c>
      <c r="K1655" t="s">
        <v>2312</v>
      </c>
      <c r="L1655" t="s">
        <v>2313</v>
      </c>
      <c r="M1655" s="17">
        <f>VLOOKUP($K1655,[1]Budget!$V:$AE,5,0)*IF($C1655="1 - Revenues",1,IF(AND($C1655="5 - Transfers",MID(I1655,15,1)="4"),1,-1))</f>
        <v>0</v>
      </c>
      <c r="N1655" s="17">
        <f>VLOOKUP($K1655,[1]Budget!$V:$AE,6,0)*IF($C1655="1 - Revenues",1,IF(AND($C1655="5 - Transfers",MID(J1655,15,1)="4"),1,-1))</f>
        <v>0</v>
      </c>
      <c r="O1655" s="17">
        <f>IFERROR(IF(RIGHT(LEFT(K1655,15),1)="4",VLOOKUP(K1655,'[1]Budget Worksheet'!A:B,2,0),-1*VLOOKUP(K1655,'[1]Budget Worksheet'!A:B,2,0)),0)</f>
        <v>0</v>
      </c>
      <c r="P1655" s="17">
        <f>VLOOKUP($K1655,[1]Budget!$V:$AE,8,0)*IF($C1655="1 - Revenues",1,IF(AND($C1655="5 - Transfers",MID($K1655,15,1)="4"),1,-1))</f>
        <v>0</v>
      </c>
      <c r="Q1655" s="17">
        <f>VLOOKUP($K1655,[1]Budget!$V:$AE,10,0)*IF($C1655="1 - Revenues",1,IF(AND($C1655="5 - Transfers",MID(K1655,15,1)="4"),1,-1))</f>
        <v>0</v>
      </c>
      <c r="S1655" s="18" t="b">
        <f>IF(LEFT(C1655,1)="1",1,-1)*SUMIF([1]Budget!V:V,'Budget Worksheet for Pivot Tabl'!K1655,[1]Budget!AC:AC)=P1655</f>
        <v>1</v>
      </c>
    </row>
    <row r="1656" spans="1:19" x14ac:dyDescent="0.25">
      <c r="A1656" t="s">
        <v>25</v>
      </c>
      <c r="B1656" t="s">
        <v>26</v>
      </c>
      <c r="C1656" t="s">
        <v>10</v>
      </c>
      <c r="D1656" t="str">
        <f t="shared" si="25"/>
        <v>OUTFLOWS</v>
      </c>
      <c r="E1656" t="s">
        <v>102</v>
      </c>
      <c r="F1656" t="s">
        <v>103</v>
      </c>
      <c r="G1656" t="s">
        <v>102</v>
      </c>
      <c r="H1656" t="s">
        <v>212</v>
      </c>
      <c r="I1656" t="s">
        <v>213</v>
      </c>
      <c r="J1656" t="s">
        <v>214</v>
      </c>
      <c r="K1656" t="s">
        <v>2314</v>
      </c>
      <c r="L1656" t="s">
        <v>2315</v>
      </c>
      <c r="M1656" s="17">
        <f>VLOOKUP($K1656,[1]Budget!$V:$AE,5,0)*IF($C1656="1 - Revenues",1,IF(AND($C1656="5 - Transfers",MID(I1656,15,1)="4"),1,-1))</f>
        <v>0</v>
      </c>
      <c r="N1656" s="17">
        <f>VLOOKUP($K1656,[1]Budget!$V:$AE,6,0)*IF($C1656="1 - Revenues",1,IF(AND($C1656="5 - Transfers",MID(J1656,15,1)="4"),1,-1))</f>
        <v>0</v>
      </c>
      <c r="O1656" s="17">
        <f>IFERROR(IF(RIGHT(LEFT(K1656,15),1)="4",VLOOKUP(K1656,'[1]Budget Worksheet'!A:B,2,0),-1*VLOOKUP(K1656,'[1]Budget Worksheet'!A:B,2,0)),0)</f>
        <v>0</v>
      </c>
      <c r="P1656" s="17">
        <f>VLOOKUP($K1656,[1]Budget!$V:$AE,8,0)*IF($C1656="1 - Revenues",1,IF(AND($C1656="5 - Transfers",MID($K1656,15,1)="4"),1,-1))</f>
        <v>0</v>
      </c>
      <c r="Q1656" s="17">
        <f>VLOOKUP($K1656,[1]Budget!$V:$AE,10,0)*IF($C1656="1 - Revenues",1,IF(AND($C1656="5 - Transfers",MID(K1656,15,1)="4"),1,-1))</f>
        <v>0</v>
      </c>
      <c r="S1656" s="18" t="b">
        <f>IF(LEFT(C1656,1)="1",1,-1)*SUMIF([1]Budget!V:V,'Budget Worksheet for Pivot Tabl'!K1656,[1]Budget!AC:AC)=P1656</f>
        <v>1</v>
      </c>
    </row>
    <row r="1657" spans="1:19" x14ac:dyDescent="0.25">
      <c r="A1657" t="s">
        <v>25</v>
      </c>
      <c r="B1657" t="s">
        <v>26</v>
      </c>
      <c r="C1657" t="s">
        <v>8</v>
      </c>
      <c r="D1657" t="str">
        <f t="shared" si="25"/>
        <v>OUTFLOWS</v>
      </c>
      <c r="E1657" t="s">
        <v>108</v>
      </c>
      <c r="F1657" t="s">
        <v>109</v>
      </c>
      <c r="G1657" t="s">
        <v>102</v>
      </c>
      <c r="H1657" t="s">
        <v>212</v>
      </c>
      <c r="I1657" t="s">
        <v>31</v>
      </c>
      <c r="J1657" t="s">
        <v>366</v>
      </c>
      <c r="K1657" t="s">
        <v>2316</v>
      </c>
      <c r="L1657" t="s">
        <v>593</v>
      </c>
      <c r="M1657" s="17">
        <f>VLOOKUP($K1657,[1]Budget!$V:$AE,5,0)*IF($C1657="1 - Revenues",1,IF(AND($C1657="5 - Transfers",MID(I1657,15,1)="4"),1,-1))</f>
        <v>-25000</v>
      </c>
      <c r="N1657" s="17">
        <f>VLOOKUP($K1657,[1]Budget!$V:$AE,6,0)*IF($C1657="1 - Revenues",1,IF(AND($C1657="5 - Transfers",MID(J1657,15,1)="4"),1,-1))</f>
        <v>-26000</v>
      </c>
      <c r="O1657" s="17">
        <f>IFERROR(IF(RIGHT(LEFT(K1657,15),1)="4",VLOOKUP(K1657,'[1]Budget Worksheet'!A:B,2,0),-1*VLOOKUP(K1657,'[1]Budget Worksheet'!A:B,2,0)),0)</f>
        <v>-112537</v>
      </c>
      <c r="P1657" s="17">
        <f>VLOOKUP($K1657,[1]Budget!$V:$AE,8,0)*IF($C1657="1 - Revenues",1,IF(AND($C1657="5 - Transfers",MID($K1657,15,1)="4"),1,-1))</f>
        <v>-112537</v>
      </c>
      <c r="Q1657" s="17">
        <f>VLOOKUP($K1657,[1]Budget!$V:$AE,10,0)*IF($C1657="1 - Revenues",1,IF(AND($C1657="5 - Transfers",MID(K1657,15,1)="4"),1,-1))</f>
        <v>0</v>
      </c>
      <c r="S1657" s="18" t="b">
        <f>IF(LEFT(C1657,1)="1",1,-1)*SUMIF([1]Budget!V:V,'Budget Worksheet for Pivot Tabl'!K1657,[1]Budget!AC:AC)=P1657</f>
        <v>1</v>
      </c>
    </row>
    <row r="1658" spans="1:19" x14ac:dyDescent="0.25">
      <c r="A1658" t="s">
        <v>25</v>
      </c>
      <c r="B1658" t="s">
        <v>26</v>
      </c>
      <c r="C1658" t="s">
        <v>9</v>
      </c>
      <c r="D1658" t="str">
        <f t="shared" si="25"/>
        <v>OUTFLOWS</v>
      </c>
      <c r="E1658" t="s">
        <v>108</v>
      </c>
      <c r="F1658" t="s">
        <v>109</v>
      </c>
      <c r="G1658" t="s">
        <v>102</v>
      </c>
      <c r="H1658" t="s">
        <v>212</v>
      </c>
      <c r="I1658" t="s">
        <v>31</v>
      </c>
      <c r="J1658" t="s">
        <v>366</v>
      </c>
      <c r="K1658" t="s">
        <v>2317</v>
      </c>
      <c r="L1658" t="s">
        <v>640</v>
      </c>
      <c r="M1658" s="17">
        <f>VLOOKUP($K1658,[1]Budget!$V:$AE,5,0)*IF($C1658="1 - Revenues",1,IF(AND($C1658="5 - Transfers",MID(I1658,15,1)="4"),1,-1))</f>
        <v>0</v>
      </c>
      <c r="N1658" s="17">
        <f>VLOOKUP($K1658,[1]Budget!$V:$AE,6,0)*IF($C1658="1 - Revenues",1,IF(AND($C1658="5 - Transfers",MID(J1658,15,1)="4"),1,-1))</f>
        <v>0</v>
      </c>
      <c r="O1658" s="17">
        <f>IFERROR(IF(RIGHT(LEFT(K1658,15),1)="4",VLOOKUP(K1658,'[1]Budget Worksheet'!A:B,2,0),-1*VLOOKUP(K1658,'[1]Budget Worksheet'!A:B,2,0)),0)</f>
        <v>-113819</v>
      </c>
      <c r="P1658" s="17">
        <f>VLOOKUP($K1658,[1]Budget!$V:$AE,8,0)*IF($C1658="1 - Revenues",1,IF(AND($C1658="5 - Transfers",MID($K1658,15,1)="4"),1,-1))</f>
        <v>-113819</v>
      </c>
      <c r="Q1658" s="17">
        <f>VLOOKUP($K1658,[1]Budget!$V:$AE,10,0)*IF($C1658="1 - Revenues",1,IF(AND($C1658="5 - Transfers",MID(K1658,15,1)="4"),1,-1))</f>
        <v>0</v>
      </c>
      <c r="S1658" s="18" t="b">
        <f>IF(LEFT(C1658,1)="1",1,-1)*SUMIF([1]Budget!V:V,'Budget Worksheet for Pivot Tabl'!K1658,[1]Budget!AC:AC)=P1658</f>
        <v>1</v>
      </c>
    </row>
    <row r="1659" spans="1:19" x14ac:dyDescent="0.25">
      <c r="A1659" t="s">
        <v>25</v>
      </c>
      <c r="B1659" t="s">
        <v>26</v>
      </c>
      <c r="C1659" t="s">
        <v>9</v>
      </c>
      <c r="D1659" t="str">
        <f t="shared" si="25"/>
        <v>OUTFLOWS</v>
      </c>
      <c r="E1659" t="s">
        <v>108</v>
      </c>
      <c r="F1659" t="s">
        <v>109</v>
      </c>
      <c r="G1659" t="s">
        <v>102</v>
      </c>
      <c r="H1659" t="s">
        <v>212</v>
      </c>
      <c r="I1659" t="s">
        <v>31</v>
      </c>
      <c r="J1659" t="s">
        <v>366</v>
      </c>
      <c r="K1659" t="s">
        <v>2318</v>
      </c>
      <c r="L1659" t="s">
        <v>476</v>
      </c>
      <c r="M1659" s="17">
        <f>VLOOKUP($K1659,[1]Budget!$V:$AE,5,0)*IF($C1659="1 - Revenues",1,IF(AND($C1659="5 - Transfers",MID(I1659,15,1)="4"),1,-1))</f>
        <v>0</v>
      </c>
      <c r="N1659" s="17">
        <f>VLOOKUP($K1659,[1]Budget!$V:$AE,6,0)*IF($C1659="1 - Revenues",1,IF(AND($C1659="5 - Transfers",MID(J1659,15,1)="4"),1,-1))</f>
        <v>0</v>
      </c>
      <c r="O1659" s="17">
        <f>IFERROR(IF(RIGHT(LEFT(K1659,15),1)="4",VLOOKUP(K1659,'[1]Budget Worksheet'!A:B,2,0),-1*VLOOKUP(K1659,'[1]Budget Worksheet'!A:B,2,0)),0)</f>
        <v>-37386</v>
      </c>
      <c r="P1659" s="17">
        <f>VLOOKUP($K1659,[1]Budget!$V:$AE,8,0)*IF($C1659="1 - Revenues",1,IF(AND($C1659="5 - Transfers",MID($K1659,15,1)="4"),1,-1))</f>
        <v>-37386</v>
      </c>
      <c r="Q1659" s="17">
        <f>VLOOKUP($K1659,[1]Budget!$V:$AE,10,0)*IF($C1659="1 - Revenues",1,IF(AND($C1659="5 - Transfers",MID(K1659,15,1)="4"),1,-1))</f>
        <v>0</v>
      </c>
      <c r="S1659" s="18" t="b">
        <f>IF(LEFT(C1659,1)="1",1,-1)*SUMIF([1]Budget!V:V,'Budget Worksheet for Pivot Tabl'!K1659,[1]Budget!AC:AC)=P1659</f>
        <v>1</v>
      </c>
    </row>
    <row r="1660" spans="1:19" x14ac:dyDescent="0.25">
      <c r="A1660" t="s">
        <v>25</v>
      </c>
      <c r="B1660" t="s">
        <v>26</v>
      </c>
      <c r="C1660" t="s">
        <v>9</v>
      </c>
      <c r="D1660" t="str">
        <f t="shared" si="25"/>
        <v>OUTFLOWS</v>
      </c>
      <c r="E1660" t="s">
        <v>108</v>
      </c>
      <c r="F1660" t="s">
        <v>109</v>
      </c>
      <c r="G1660" t="s">
        <v>102</v>
      </c>
      <c r="H1660" t="s">
        <v>212</v>
      </c>
      <c r="I1660" t="s">
        <v>31</v>
      </c>
      <c r="J1660" t="s">
        <v>366</v>
      </c>
      <c r="K1660" t="s">
        <v>2319</v>
      </c>
      <c r="L1660" t="s">
        <v>2320</v>
      </c>
      <c r="M1660" s="17">
        <f>VLOOKUP($K1660,[1]Budget!$V:$AE,5,0)*IF($C1660="1 - Revenues",1,IF(AND($C1660="5 - Transfers",MID(I1660,15,1)="4"),1,-1))</f>
        <v>0</v>
      </c>
      <c r="N1660" s="17">
        <f>VLOOKUP($K1660,[1]Budget!$V:$AE,6,0)*IF($C1660="1 - Revenues",1,IF(AND($C1660="5 - Transfers",MID(J1660,15,1)="4"),1,-1))</f>
        <v>-9000</v>
      </c>
      <c r="O1660" s="17">
        <f>IFERROR(IF(RIGHT(LEFT(K1660,15),1)="4",VLOOKUP(K1660,'[1]Budget Worksheet'!A:B,2,0),-1*VLOOKUP(K1660,'[1]Budget Worksheet'!A:B,2,0)),0)</f>
        <v>-8691</v>
      </c>
      <c r="P1660" s="17">
        <f>VLOOKUP($K1660,[1]Budget!$V:$AE,8,0)*IF($C1660="1 - Revenues",1,IF(AND($C1660="5 - Transfers",MID($K1660,15,1)="4"),1,-1))</f>
        <v>-8691</v>
      </c>
      <c r="Q1660" s="17">
        <f>VLOOKUP($K1660,[1]Budget!$V:$AE,10,0)*IF($C1660="1 - Revenues",1,IF(AND($C1660="5 - Transfers",MID(K1660,15,1)="4"),1,-1))</f>
        <v>0</v>
      </c>
      <c r="S1660" s="18" t="b">
        <f>IF(LEFT(C1660,1)="1",1,-1)*SUMIF([1]Budget!V:V,'Budget Worksheet for Pivot Tabl'!K1660,[1]Budget!AC:AC)=P1660</f>
        <v>1</v>
      </c>
    </row>
    <row r="1661" spans="1:19" x14ac:dyDescent="0.25">
      <c r="A1661" t="s">
        <v>25</v>
      </c>
      <c r="B1661" t="s">
        <v>26</v>
      </c>
      <c r="C1661" t="s">
        <v>9</v>
      </c>
      <c r="D1661" t="str">
        <f t="shared" si="25"/>
        <v>OUTFLOWS</v>
      </c>
      <c r="E1661" t="s">
        <v>108</v>
      </c>
      <c r="F1661" t="s">
        <v>109</v>
      </c>
      <c r="G1661" t="s">
        <v>102</v>
      </c>
      <c r="H1661" t="s">
        <v>212</v>
      </c>
      <c r="I1661" t="s">
        <v>31</v>
      </c>
      <c r="J1661" t="s">
        <v>366</v>
      </c>
      <c r="K1661" t="s">
        <v>2321</v>
      </c>
      <c r="L1661" t="s">
        <v>2322</v>
      </c>
      <c r="M1661" s="17">
        <f>VLOOKUP($K1661,[1]Budget!$V:$AE,5,0)*IF($C1661="1 - Revenues",1,IF(AND($C1661="5 - Transfers",MID(I1661,15,1)="4"),1,-1))</f>
        <v>0</v>
      </c>
      <c r="N1661" s="17">
        <f>VLOOKUP($K1661,[1]Budget!$V:$AE,6,0)*IF($C1661="1 - Revenues",1,IF(AND($C1661="5 - Transfers",MID(J1661,15,1)="4"),1,-1))</f>
        <v>-20000</v>
      </c>
      <c r="O1661" s="17">
        <f>IFERROR(IF(RIGHT(LEFT(K1661,15),1)="4",VLOOKUP(K1661,'[1]Budget Worksheet'!A:B,2,0),-1*VLOOKUP(K1661,'[1]Budget Worksheet'!A:B,2,0)),0)</f>
        <v>-10145</v>
      </c>
      <c r="P1661" s="17">
        <f>VLOOKUP($K1661,[1]Budget!$V:$AE,8,0)*IF($C1661="1 - Revenues",1,IF(AND($C1661="5 - Transfers",MID($K1661,15,1)="4"),1,-1))</f>
        <v>-10145</v>
      </c>
      <c r="Q1661" s="17">
        <f>VLOOKUP($K1661,[1]Budget!$V:$AE,10,0)*IF($C1661="1 - Revenues",1,IF(AND($C1661="5 - Transfers",MID(K1661,15,1)="4"),1,-1))</f>
        <v>0</v>
      </c>
      <c r="S1661" s="18" t="b">
        <f>IF(LEFT(C1661,1)="1",1,-1)*SUMIF([1]Budget!V:V,'Budget Worksheet for Pivot Tabl'!K1661,[1]Budget!AC:AC)=P1661</f>
        <v>1</v>
      </c>
    </row>
    <row r="1662" spans="1:19" x14ac:dyDescent="0.25">
      <c r="A1662" t="s">
        <v>25</v>
      </c>
      <c r="B1662" t="s">
        <v>26</v>
      </c>
      <c r="C1662" t="s">
        <v>9</v>
      </c>
      <c r="D1662" t="str">
        <f t="shared" si="25"/>
        <v>OUTFLOWS</v>
      </c>
      <c r="E1662" t="s">
        <v>108</v>
      </c>
      <c r="F1662" t="s">
        <v>109</v>
      </c>
      <c r="G1662" t="s">
        <v>102</v>
      </c>
      <c r="H1662" t="s">
        <v>212</v>
      </c>
      <c r="I1662" t="s">
        <v>31</v>
      </c>
      <c r="J1662" t="s">
        <v>366</v>
      </c>
      <c r="K1662" t="s">
        <v>2323</v>
      </c>
      <c r="L1662" t="s">
        <v>2324</v>
      </c>
      <c r="M1662" s="17">
        <f>VLOOKUP($K1662,[1]Budget!$V:$AE,5,0)*IF($C1662="1 - Revenues",1,IF(AND($C1662="5 - Transfers",MID(I1662,15,1)="4"),1,-1))</f>
        <v>0</v>
      </c>
      <c r="N1662" s="17">
        <f>VLOOKUP($K1662,[1]Budget!$V:$AE,6,0)*IF($C1662="1 - Revenues",1,IF(AND($C1662="5 - Transfers",MID(J1662,15,1)="4"),1,-1))</f>
        <v>0</v>
      </c>
      <c r="O1662" s="17">
        <f>IFERROR(IF(RIGHT(LEFT(K1662,15),1)="4",VLOOKUP(K1662,'[1]Budget Worksheet'!A:B,2,0),-1*VLOOKUP(K1662,'[1]Budget Worksheet'!A:B,2,0)),0)</f>
        <v>0</v>
      </c>
      <c r="P1662" s="17">
        <f>VLOOKUP($K1662,[1]Budget!$V:$AE,8,0)*IF($C1662="1 - Revenues",1,IF(AND($C1662="5 - Transfers",MID($K1662,15,1)="4"),1,-1))</f>
        <v>0</v>
      </c>
      <c r="Q1662" s="17">
        <f>VLOOKUP($K1662,[1]Budget!$V:$AE,10,0)*IF($C1662="1 - Revenues",1,IF(AND($C1662="5 - Transfers",MID(K1662,15,1)="4"),1,-1))</f>
        <v>0</v>
      </c>
      <c r="S1662" s="18" t="b">
        <f>IF(LEFT(C1662,1)="1",1,-1)*SUMIF([1]Budget!V:V,'Budget Worksheet for Pivot Tabl'!K1662,[1]Budget!AC:AC)=P1662</f>
        <v>1</v>
      </c>
    </row>
    <row r="1663" spans="1:19" x14ac:dyDescent="0.25">
      <c r="A1663" t="s">
        <v>25</v>
      </c>
      <c r="B1663" t="s">
        <v>26</v>
      </c>
      <c r="C1663" t="s">
        <v>9</v>
      </c>
      <c r="D1663" t="str">
        <f t="shared" si="25"/>
        <v>OUTFLOWS</v>
      </c>
      <c r="E1663" t="s">
        <v>108</v>
      </c>
      <c r="F1663" t="s">
        <v>109</v>
      </c>
      <c r="G1663" t="s">
        <v>102</v>
      </c>
      <c r="H1663" t="s">
        <v>212</v>
      </c>
      <c r="I1663" t="s">
        <v>31</v>
      </c>
      <c r="J1663" t="s">
        <v>366</v>
      </c>
      <c r="K1663" t="s">
        <v>2325</v>
      </c>
      <c r="L1663" t="s">
        <v>2326</v>
      </c>
      <c r="M1663" s="17">
        <f>VLOOKUP($K1663,[1]Budget!$V:$AE,5,0)*IF($C1663="1 - Revenues",1,IF(AND($C1663="5 - Transfers",MID(I1663,15,1)="4"),1,-1))</f>
        <v>-15000</v>
      </c>
      <c r="N1663" s="17">
        <f>VLOOKUP($K1663,[1]Budget!$V:$AE,6,0)*IF($C1663="1 - Revenues",1,IF(AND($C1663="5 - Transfers",MID(J1663,15,1)="4"),1,-1))</f>
        <v>-1000</v>
      </c>
      <c r="O1663" s="17">
        <f>IFERROR(IF(RIGHT(LEFT(K1663,15),1)="4",VLOOKUP(K1663,'[1]Budget Worksheet'!A:B,2,0),-1*VLOOKUP(K1663,'[1]Budget Worksheet'!A:B,2,0)),0)</f>
        <v>-121258</v>
      </c>
      <c r="P1663" s="17">
        <f>VLOOKUP($K1663,[1]Budget!$V:$AE,8,0)*IF($C1663="1 - Revenues",1,IF(AND($C1663="5 - Transfers",MID($K1663,15,1)="4"),1,-1))</f>
        <v>-121258</v>
      </c>
      <c r="Q1663" s="17">
        <f>VLOOKUP($K1663,[1]Budget!$V:$AE,10,0)*IF($C1663="1 - Revenues",1,IF(AND($C1663="5 - Transfers",MID(K1663,15,1)="4"),1,-1))</f>
        <v>0</v>
      </c>
      <c r="S1663" s="18" t="b">
        <f>IF(LEFT(C1663,1)="1",1,-1)*SUMIF([1]Budget!V:V,'Budget Worksheet for Pivot Tabl'!K1663,[1]Budget!AC:AC)=P1663</f>
        <v>1</v>
      </c>
    </row>
    <row r="1664" spans="1:19" x14ac:dyDescent="0.25">
      <c r="A1664" t="s">
        <v>25</v>
      </c>
      <c r="B1664" t="s">
        <v>26</v>
      </c>
      <c r="C1664" t="s">
        <v>9</v>
      </c>
      <c r="D1664" t="str">
        <f t="shared" si="25"/>
        <v>OUTFLOWS</v>
      </c>
      <c r="E1664" t="s">
        <v>108</v>
      </c>
      <c r="F1664" t="s">
        <v>109</v>
      </c>
      <c r="G1664" t="s">
        <v>102</v>
      </c>
      <c r="H1664" t="s">
        <v>212</v>
      </c>
      <c r="I1664" t="s">
        <v>31</v>
      </c>
      <c r="J1664" t="s">
        <v>366</v>
      </c>
      <c r="K1664" t="s">
        <v>2327</v>
      </c>
      <c r="L1664" t="s">
        <v>2328</v>
      </c>
      <c r="M1664" s="17">
        <f>VLOOKUP($K1664,[1]Budget!$V:$AE,5,0)*IF($C1664="1 - Revenues",1,IF(AND($C1664="5 - Transfers",MID(I1664,15,1)="4"),1,-1))</f>
        <v>-16000</v>
      </c>
      <c r="N1664" s="17">
        <f>VLOOKUP($K1664,[1]Budget!$V:$AE,6,0)*IF($C1664="1 - Revenues",1,IF(AND($C1664="5 - Transfers",MID(J1664,15,1)="4"),1,-1))</f>
        <v>-2000</v>
      </c>
      <c r="O1664" s="17">
        <f>IFERROR(IF(RIGHT(LEFT(K1664,15),1)="4",VLOOKUP(K1664,'[1]Budget Worksheet'!A:B,2,0),-1*VLOOKUP(K1664,'[1]Budget Worksheet'!A:B,2,0)),0)</f>
        <v>-40055</v>
      </c>
      <c r="P1664" s="17">
        <f>VLOOKUP($K1664,[1]Budget!$V:$AE,8,0)*IF($C1664="1 - Revenues",1,IF(AND($C1664="5 - Transfers",MID($K1664,15,1)="4"),1,-1))</f>
        <v>-41000</v>
      </c>
      <c r="Q1664" s="17">
        <f>VLOOKUP($K1664,[1]Budget!$V:$AE,10,0)*IF($C1664="1 - Revenues",1,IF(AND($C1664="5 - Transfers",MID(K1664,15,1)="4"),1,-1))</f>
        <v>-945</v>
      </c>
      <c r="S1664" s="18" t="b">
        <f>IF(LEFT(C1664,1)="1",1,-1)*SUMIF([1]Budget!V:V,'Budget Worksheet for Pivot Tabl'!K1664,[1]Budget!AC:AC)=P1664</f>
        <v>1</v>
      </c>
    </row>
    <row r="1665" spans="1:19" x14ac:dyDescent="0.25">
      <c r="A1665" t="s">
        <v>25</v>
      </c>
      <c r="B1665" t="s">
        <v>26</v>
      </c>
      <c r="C1665" t="s">
        <v>9</v>
      </c>
      <c r="D1665" t="str">
        <f t="shared" si="25"/>
        <v>OUTFLOWS</v>
      </c>
      <c r="E1665" t="s">
        <v>108</v>
      </c>
      <c r="F1665" t="s">
        <v>109</v>
      </c>
      <c r="G1665" t="s">
        <v>102</v>
      </c>
      <c r="H1665" t="s">
        <v>212</v>
      </c>
      <c r="I1665" t="s">
        <v>31</v>
      </c>
      <c r="J1665" t="s">
        <v>366</v>
      </c>
      <c r="K1665" t="s">
        <v>2329</v>
      </c>
      <c r="L1665" t="s">
        <v>2330</v>
      </c>
      <c r="M1665" s="17">
        <f>VLOOKUP($K1665,[1]Budget!$V:$AE,5,0)*IF($C1665="1 - Revenues",1,IF(AND($C1665="5 - Transfers",MID(I1665,15,1)="4"),1,-1))</f>
        <v>0</v>
      </c>
      <c r="N1665" s="17">
        <f>VLOOKUP($K1665,[1]Budget!$V:$AE,6,0)*IF($C1665="1 - Revenues",1,IF(AND($C1665="5 - Transfers",MID(J1665,15,1)="4"),1,-1))</f>
        <v>0</v>
      </c>
      <c r="O1665" s="17">
        <f>IFERROR(IF(RIGHT(LEFT(K1665,15),1)="4",VLOOKUP(K1665,'[1]Budget Worksheet'!A:B,2,0),-1*VLOOKUP(K1665,'[1]Budget Worksheet'!A:B,2,0)),0)</f>
        <v>0</v>
      </c>
      <c r="P1665" s="17">
        <f>VLOOKUP($K1665,[1]Budget!$V:$AE,8,0)*IF($C1665="1 - Revenues",1,IF(AND($C1665="5 - Transfers",MID($K1665,15,1)="4"),1,-1))</f>
        <v>0</v>
      </c>
      <c r="Q1665" s="17">
        <f>VLOOKUP($K1665,[1]Budget!$V:$AE,10,0)*IF($C1665="1 - Revenues",1,IF(AND($C1665="5 - Transfers",MID(K1665,15,1)="4"),1,-1))</f>
        <v>0</v>
      </c>
      <c r="S1665" s="18" t="b">
        <f>IF(LEFT(C1665,1)="1",1,-1)*SUMIF([1]Budget!V:V,'Budget Worksheet for Pivot Tabl'!K1665,[1]Budget!AC:AC)=P1665</f>
        <v>1</v>
      </c>
    </row>
    <row r="1666" spans="1:19" x14ac:dyDescent="0.25">
      <c r="A1666" t="s">
        <v>25</v>
      </c>
      <c r="B1666" t="s">
        <v>26</v>
      </c>
      <c r="C1666" t="s">
        <v>9</v>
      </c>
      <c r="D1666" t="str">
        <f t="shared" si="25"/>
        <v>OUTFLOWS</v>
      </c>
      <c r="E1666" t="s">
        <v>108</v>
      </c>
      <c r="F1666" t="s">
        <v>109</v>
      </c>
      <c r="G1666" t="s">
        <v>102</v>
      </c>
      <c r="H1666" t="s">
        <v>212</v>
      </c>
      <c r="I1666" t="s">
        <v>31</v>
      </c>
      <c r="J1666" t="s">
        <v>366</v>
      </c>
      <c r="K1666" t="s">
        <v>2331</v>
      </c>
      <c r="L1666" t="s">
        <v>651</v>
      </c>
      <c r="M1666" s="17">
        <f>VLOOKUP($K1666,[1]Budget!$V:$AE,5,0)*IF($C1666="1 - Revenues",1,IF(AND($C1666="5 - Transfers",MID(I1666,15,1)="4"),1,-1))</f>
        <v>0</v>
      </c>
      <c r="N1666" s="17">
        <f>VLOOKUP($K1666,[1]Budget!$V:$AE,6,0)*IF($C1666="1 - Revenues",1,IF(AND($C1666="5 - Transfers",MID(J1666,15,1)="4"),1,-1))</f>
        <v>-1000</v>
      </c>
      <c r="O1666" s="17">
        <f>IFERROR(IF(RIGHT(LEFT(K1666,15),1)="4",VLOOKUP(K1666,'[1]Budget Worksheet'!A:B,2,0),-1*VLOOKUP(K1666,'[1]Budget Worksheet'!A:B,2,0)),0)</f>
        <v>0</v>
      </c>
      <c r="P1666" s="17">
        <f>VLOOKUP($K1666,[1]Budget!$V:$AE,8,0)*IF($C1666="1 - Revenues",1,IF(AND($C1666="5 - Transfers",MID($K1666,15,1)="4"),1,-1))</f>
        <v>0</v>
      </c>
      <c r="Q1666" s="17">
        <f>VLOOKUP($K1666,[1]Budget!$V:$AE,10,0)*IF($C1666="1 - Revenues",1,IF(AND($C1666="5 - Transfers",MID(K1666,15,1)="4"),1,-1))</f>
        <v>0</v>
      </c>
      <c r="S1666" s="18" t="b">
        <f>IF(LEFT(C1666,1)="1",1,-1)*SUMIF([1]Budget!V:V,'Budget Worksheet for Pivot Tabl'!K1666,[1]Budget!AC:AC)=P1666</f>
        <v>1</v>
      </c>
    </row>
    <row r="1667" spans="1:19" x14ac:dyDescent="0.25">
      <c r="A1667" t="s">
        <v>25</v>
      </c>
      <c r="B1667" t="s">
        <v>26</v>
      </c>
      <c r="C1667" t="s">
        <v>10</v>
      </c>
      <c r="D1667" t="str">
        <f t="shared" ref="D1667:D1730" si="26">IF(C1667="1 - Revenues","INFLOWS","OUTFLOWS")</f>
        <v>OUTFLOWS</v>
      </c>
      <c r="E1667" t="s">
        <v>108</v>
      </c>
      <c r="F1667" t="s">
        <v>109</v>
      </c>
      <c r="G1667" t="s">
        <v>102</v>
      </c>
      <c r="H1667" t="s">
        <v>212</v>
      </c>
      <c r="I1667" t="s">
        <v>31</v>
      </c>
      <c r="J1667" t="s">
        <v>366</v>
      </c>
      <c r="K1667" t="s">
        <v>2332</v>
      </c>
      <c r="L1667" t="s">
        <v>538</v>
      </c>
      <c r="M1667" s="17">
        <f>VLOOKUP($K1667,[1]Budget!$V:$AE,5,0)*IF($C1667="1 - Revenues",1,IF(AND($C1667="5 - Transfers",MID(I1667,15,1)="4"),1,-1))</f>
        <v>0</v>
      </c>
      <c r="N1667" s="17">
        <f>VLOOKUP($K1667,[1]Budget!$V:$AE,6,0)*IF($C1667="1 - Revenues",1,IF(AND($C1667="5 - Transfers",MID(J1667,15,1)="4"),1,-1))</f>
        <v>0</v>
      </c>
      <c r="O1667" s="17">
        <f>IFERROR(IF(RIGHT(LEFT(K1667,15),1)="4",VLOOKUP(K1667,'[1]Budget Worksheet'!A:B,2,0),-1*VLOOKUP(K1667,'[1]Budget Worksheet'!A:B,2,0)),0)</f>
        <v>0</v>
      </c>
      <c r="P1667" s="17">
        <f>VLOOKUP($K1667,[1]Budget!$V:$AE,8,0)*IF($C1667="1 - Revenues",1,IF(AND($C1667="5 - Transfers",MID($K1667,15,1)="4"),1,-1))</f>
        <v>0</v>
      </c>
      <c r="Q1667" s="17">
        <f>VLOOKUP($K1667,[1]Budget!$V:$AE,10,0)*IF($C1667="1 - Revenues",1,IF(AND($C1667="5 - Transfers",MID(K1667,15,1)="4"),1,-1))</f>
        <v>0</v>
      </c>
      <c r="S1667" s="18" t="b">
        <f>IF(LEFT(C1667,1)="1",1,-1)*SUMIF([1]Budget!V:V,'Budget Worksheet for Pivot Tabl'!K1667,[1]Budget!AC:AC)=P1667</f>
        <v>1</v>
      </c>
    </row>
    <row r="1668" spans="1:19" x14ac:dyDescent="0.25">
      <c r="A1668" t="s">
        <v>27</v>
      </c>
      <c r="B1668" t="s">
        <v>28</v>
      </c>
      <c r="C1668" t="s">
        <v>7</v>
      </c>
      <c r="D1668" t="str">
        <f t="shared" si="26"/>
        <v>INFLOWS</v>
      </c>
      <c r="E1668" t="s">
        <v>102</v>
      </c>
      <c r="F1668" t="s">
        <v>103</v>
      </c>
      <c r="G1668" t="s">
        <v>102</v>
      </c>
      <c r="H1668" t="s">
        <v>212</v>
      </c>
      <c r="I1668" t="s">
        <v>213</v>
      </c>
      <c r="J1668" t="s">
        <v>214</v>
      </c>
      <c r="K1668" t="s">
        <v>2333</v>
      </c>
      <c r="L1668" t="s">
        <v>2334</v>
      </c>
      <c r="M1668" s="17">
        <f>VLOOKUP($K1668,[1]Budget!$V:$AE,5,0)*IF($C1668="1 - Revenues",1,IF(AND($C1668="5 - Transfers",MID(I1668,15,1)="4"),1,-1))</f>
        <v>196000</v>
      </c>
      <c r="N1668" s="17">
        <f>VLOOKUP($K1668,[1]Budget!$V:$AE,6,0)*IF($C1668="1 - Revenues",1,IF(AND($C1668="5 - Transfers",MID(J1668,15,1)="4"),1,-1))</f>
        <v>201000</v>
      </c>
      <c r="O1668" s="17">
        <f>IFERROR(IF(RIGHT(LEFT(K1668,15),1)="4",VLOOKUP(K1668,'[1]Budget Worksheet'!A:B,2,0),-1*VLOOKUP(K1668,'[1]Budget Worksheet'!A:B,2,0)),0)</f>
        <v>150000</v>
      </c>
      <c r="P1668" s="17">
        <f>VLOOKUP($K1668,[1]Budget!$V:$AE,8,0)*IF($C1668="1 - Revenues",1,IF(AND($C1668="5 - Transfers",MID($K1668,15,1)="4"),1,-1))</f>
        <v>150000</v>
      </c>
      <c r="Q1668" s="17">
        <f>VLOOKUP($K1668,[1]Budget!$V:$AE,10,0)*IF($C1668="1 - Revenues",1,IF(AND($C1668="5 - Transfers",MID(K1668,15,1)="4"),1,-1))</f>
        <v>0</v>
      </c>
      <c r="S1668" s="18" t="b">
        <f>IF(LEFT(C1668,1)="1",1,-1)*SUMIF([1]Budget!V:V,'Budget Worksheet for Pivot Tabl'!K1668,[1]Budget!AC:AC)=P1668</f>
        <v>1</v>
      </c>
    </row>
    <row r="1669" spans="1:19" x14ac:dyDescent="0.25">
      <c r="A1669" t="s">
        <v>27</v>
      </c>
      <c r="B1669" t="s">
        <v>28</v>
      </c>
      <c r="C1669" t="s">
        <v>7</v>
      </c>
      <c r="D1669" t="str">
        <f t="shared" si="26"/>
        <v>INFLOWS</v>
      </c>
      <c r="E1669" t="s">
        <v>102</v>
      </c>
      <c r="F1669" t="s">
        <v>103</v>
      </c>
      <c r="G1669" t="s">
        <v>102</v>
      </c>
      <c r="H1669" t="s">
        <v>212</v>
      </c>
      <c r="I1669" t="s">
        <v>213</v>
      </c>
      <c r="J1669" t="s">
        <v>214</v>
      </c>
      <c r="K1669" t="s">
        <v>2335</v>
      </c>
      <c r="L1669" t="s">
        <v>294</v>
      </c>
      <c r="M1669" s="17">
        <f>VLOOKUP($K1669,[1]Budget!$V:$AE,5,0)*IF($C1669="1 - Revenues",1,IF(AND($C1669="5 - Transfers",MID(I1669,15,1)="4"),1,-1))</f>
        <v>0</v>
      </c>
      <c r="N1669" s="17">
        <f>VLOOKUP($K1669,[1]Budget!$V:$AE,6,0)*IF($C1669="1 - Revenues",1,IF(AND($C1669="5 - Transfers",MID(J1669,15,1)="4"),1,-1))</f>
        <v>0</v>
      </c>
      <c r="O1669" s="17">
        <f>IFERROR(IF(RIGHT(LEFT(K1669,15),1)="4",VLOOKUP(K1669,'[1]Budget Worksheet'!A:B,2,0),-1*VLOOKUP(K1669,'[1]Budget Worksheet'!A:B,2,0)),0)</f>
        <v>110</v>
      </c>
      <c r="P1669" s="17">
        <f>VLOOKUP($K1669,[1]Budget!$V:$AE,8,0)*IF($C1669="1 - Revenues",1,IF(AND($C1669="5 - Transfers",MID($K1669,15,1)="4"),1,-1))</f>
        <v>110</v>
      </c>
      <c r="Q1669" s="17">
        <f>VLOOKUP($K1669,[1]Budget!$V:$AE,10,0)*IF($C1669="1 - Revenues",1,IF(AND($C1669="5 - Transfers",MID(K1669,15,1)="4"),1,-1))</f>
        <v>0</v>
      </c>
      <c r="S1669" s="18" t="b">
        <f>IF(LEFT(C1669,1)="1",1,-1)*SUMIF([1]Budget!V:V,'Budget Worksheet for Pivot Tabl'!K1669,[1]Budget!AC:AC)=P1669</f>
        <v>1</v>
      </c>
    </row>
    <row r="1670" spans="1:19" x14ac:dyDescent="0.25">
      <c r="A1670" t="s">
        <v>27</v>
      </c>
      <c r="B1670" t="s">
        <v>28</v>
      </c>
      <c r="C1670" t="s">
        <v>7</v>
      </c>
      <c r="D1670" t="str">
        <f t="shared" si="26"/>
        <v>INFLOWS</v>
      </c>
      <c r="E1670" t="s">
        <v>102</v>
      </c>
      <c r="F1670" t="s">
        <v>103</v>
      </c>
      <c r="G1670" t="s">
        <v>102</v>
      </c>
      <c r="H1670" t="s">
        <v>212</v>
      </c>
      <c r="I1670" t="s">
        <v>213</v>
      </c>
      <c r="J1670" t="s">
        <v>214</v>
      </c>
      <c r="K1670" t="s">
        <v>2336</v>
      </c>
      <c r="L1670" t="s">
        <v>300</v>
      </c>
      <c r="M1670" s="17">
        <f>VLOOKUP($K1670,[1]Budget!$V:$AE,5,0)*IF($C1670="1 - Revenues",1,IF(AND($C1670="5 - Transfers",MID(I1670,15,1)="4"),1,-1))</f>
        <v>0</v>
      </c>
      <c r="N1670" s="17">
        <f>VLOOKUP($K1670,[1]Budget!$V:$AE,6,0)*IF($C1670="1 - Revenues",1,IF(AND($C1670="5 - Transfers",MID(J1670,15,1)="4"),1,-1))</f>
        <v>0</v>
      </c>
      <c r="O1670" s="17">
        <f>IFERROR(IF(RIGHT(LEFT(K1670,15),1)="4",VLOOKUP(K1670,'[1]Budget Worksheet'!A:B,2,0),-1*VLOOKUP(K1670,'[1]Budget Worksheet'!A:B,2,0)),0)</f>
        <v>-10</v>
      </c>
      <c r="P1670" s="17">
        <f>VLOOKUP($K1670,[1]Budget!$V:$AE,8,0)*IF($C1670="1 - Revenues",1,IF(AND($C1670="5 - Transfers",MID($K1670,15,1)="4"),1,-1))</f>
        <v>-10</v>
      </c>
      <c r="Q1670" s="17">
        <f>VLOOKUP($K1670,[1]Budget!$V:$AE,10,0)*IF($C1670="1 - Revenues",1,IF(AND($C1670="5 - Transfers",MID(K1670,15,1)="4"),1,-1))</f>
        <v>0</v>
      </c>
      <c r="S1670" s="18" t="b">
        <f>IF(LEFT(C1670,1)="1",1,-1)*SUMIF([1]Budget!V:V,'Budget Worksheet for Pivot Tabl'!K1670,[1]Budget!AC:AC)=P1670</f>
        <v>1</v>
      </c>
    </row>
    <row r="1671" spans="1:19" x14ac:dyDescent="0.25">
      <c r="A1671" t="s">
        <v>27</v>
      </c>
      <c r="B1671" t="s">
        <v>28</v>
      </c>
      <c r="C1671" t="s">
        <v>9</v>
      </c>
      <c r="D1671" t="str">
        <f t="shared" si="26"/>
        <v>OUTFLOWS</v>
      </c>
      <c r="E1671" t="s">
        <v>102</v>
      </c>
      <c r="F1671" t="s">
        <v>103</v>
      </c>
      <c r="G1671" t="s">
        <v>102</v>
      </c>
      <c r="H1671" t="s">
        <v>212</v>
      </c>
      <c r="I1671" t="s">
        <v>213</v>
      </c>
      <c r="J1671" t="s">
        <v>214</v>
      </c>
      <c r="K1671" t="s">
        <v>2337</v>
      </c>
      <c r="L1671" t="s">
        <v>476</v>
      </c>
      <c r="M1671" s="17">
        <f>VLOOKUP($K1671,[1]Budget!$V:$AE,5,0)*IF($C1671="1 - Revenues",1,IF(AND($C1671="5 - Transfers",MID(I1671,15,1)="4"),1,-1))</f>
        <v>0</v>
      </c>
      <c r="N1671" s="17">
        <f>VLOOKUP($K1671,[1]Budget!$V:$AE,6,0)*IF($C1671="1 - Revenues",1,IF(AND($C1671="5 - Transfers",MID(J1671,15,1)="4"),1,-1))</f>
        <v>0</v>
      </c>
      <c r="O1671" s="17">
        <f>IFERROR(IF(RIGHT(LEFT(K1671,15),1)="4",VLOOKUP(K1671,'[1]Budget Worksheet'!A:B,2,0),-1*VLOOKUP(K1671,'[1]Budget Worksheet'!A:B,2,0)),0)</f>
        <v>-15922</v>
      </c>
      <c r="P1671" s="17">
        <f>VLOOKUP($K1671,[1]Budget!$V:$AE,8,0)*IF($C1671="1 - Revenues",1,IF(AND($C1671="5 - Transfers",MID($K1671,15,1)="4"),1,-1))</f>
        <v>-15922</v>
      </c>
      <c r="Q1671" s="17">
        <f>VLOOKUP($K1671,[1]Budget!$V:$AE,10,0)*IF($C1671="1 - Revenues",1,IF(AND($C1671="5 - Transfers",MID(K1671,15,1)="4"),1,-1))</f>
        <v>0</v>
      </c>
      <c r="S1671" s="18" t="b">
        <f>IF(LEFT(C1671,1)="1",1,-1)*SUMIF([1]Budget!V:V,'Budget Worksheet for Pivot Tabl'!K1671,[1]Budget!AC:AC)=P1671</f>
        <v>1</v>
      </c>
    </row>
    <row r="1672" spans="1:19" x14ac:dyDescent="0.25">
      <c r="A1672" t="s">
        <v>27</v>
      </c>
      <c r="B1672" t="s">
        <v>28</v>
      </c>
      <c r="C1672" t="s">
        <v>10</v>
      </c>
      <c r="D1672" t="str">
        <f t="shared" si="26"/>
        <v>OUTFLOWS</v>
      </c>
      <c r="E1672" t="s">
        <v>102</v>
      </c>
      <c r="F1672" t="s">
        <v>103</v>
      </c>
      <c r="G1672" t="s">
        <v>102</v>
      </c>
      <c r="H1672" t="s">
        <v>212</v>
      </c>
      <c r="I1672" t="s">
        <v>213</v>
      </c>
      <c r="J1672" t="s">
        <v>214</v>
      </c>
      <c r="K1672" t="s">
        <v>2338</v>
      </c>
      <c r="L1672" t="s">
        <v>2339</v>
      </c>
      <c r="M1672" s="17">
        <f>VLOOKUP($K1672,[1]Budget!$V:$AE,5,0)*IF($C1672="1 - Revenues",1,IF(AND($C1672="5 - Transfers",MID(I1672,15,1)="4"),1,-1))</f>
        <v>0</v>
      </c>
      <c r="N1672" s="17">
        <f>VLOOKUP($K1672,[1]Budget!$V:$AE,6,0)*IF($C1672="1 - Revenues",1,IF(AND($C1672="5 - Transfers",MID(J1672,15,1)="4"),1,-1))</f>
        <v>0</v>
      </c>
      <c r="O1672" s="17">
        <f>IFERROR(IF(RIGHT(LEFT(K1672,15),1)="4",VLOOKUP(K1672,'[1]Budget Worksheet'!A:B,2,0),-1*VLOOKUP(K1672,'[1]Budget Worksheet'!A:B,2,0)),0)</f>
        <v>0</v>
      </c>
      <c r="P1672" s="17">
        <f>VLOOKUP($K1672,[1]Budget!$V:$AE,8,0)*IF($C1672="1 - Revenues",1,IF(AND($C1672="5 - Transfers",MID($K1672,15,1)="4"),1,-1))</f>
        <v>0</v>
      </c>
      <c r="Q1672" s="17">
        <f>VLOOKUP($K1672,[1]Budget!$V:$AE,10,0)*IF($C1672="1 - Revenues",1,IF(AND($C1672="5 - Transfers",MID(K1672,15,1)="4"),1,-1))</f>
        <v>0</v>
      </c>
      <c r="S1672" s="18" t="b">
        <f>IF(LEFT(C1672,1)="1",1,-1)*SUMIF([1]Budget!V:V,'Budget Worksheet for Pivot Tabl'!K1672,[1]Budget!AC:AC)=P1672</f>
        <v>1</v>
      </c>
    </row>
    <row r="1673" spans="1:19" x14ac:dyDescent="0.25">
      <c r="A1673" t="s">
        <v>27</v>
      </c>
      <c r="B1673" t="s">
        <v>28</v>
      </c>
      <c r="C1673" t="s">
        <v>10</v>
      </c>
      <c r="D1673" t="str">
        <f t="shared" si="26"/>
        <v>OUTFLOWS</v>
      </c>
      <c r="E1673" t="s">
        <v>102</v>
      </c>
      <c r="F1673" t="s">
        <v>103</v>
      </c>
      <c r="G1673" t="s">
        <v>102</v>
      </c>
      <c r="H1673" t="s">
        <v>212</v>
      </c>
      <c r="I1673" t="s">
        <v>213</v>
      </c>
      <c r="J1673" t="s">
        <v>214</v>
      </c>
      <c r="K1673" t="s">
        <v>2340</v>
      </c>
      <c r="L1673" t="s">
        <v>2341</v>
      </c>
      <c r="M1673" s="17">
        <f>VLOOKUP($K1673,[1]Budget!$V:$AE,5,0)*IF($C1673="1 - Revenues",1,IF(AND($C1673="5 - Transfers",MID(I1673,15,1)="4"),1,-1))</f>
        <v>0</v>
      </c>
      <c r="N1673" s="17">
        <f>VLOOKUP($K1673,[1]Budget!$V:$AE,6,0)*IF($C1673="1 - Revenues",1,IF(AND($C1673="5 - Transfers",MID(J1673,15,1)="4"),1,-1))</f>
        <v>0</v>
      </c>
      <c r="O1673" s="17">
        <f>IFERROR(IF(RIGHT(LEFT(K1673,15),1)="4",VLOOKUP(K1673,'[1]Budget Worksheet'!A:B,2,0),-1*VLOOKUP(K1673,'[1]Budget Worksheet'!A:B,2,0)),0)</f>
        <v>0</v>
      </c>
      <c r="P1673" s="17">
        <f>VLOOKUP($K1673,[1]Budget!$V:$AE,8,0)*IF($C1673="1 - Revenues",1,IF(AND($C1673="5 - Transfers",MID($K1673,15,1)="4"),1,-1))</f>
        <v>0</v>
      </c>
      <c r="Q1673" s="17">
        <f>VLOOKUP($K1673,[1]Budget!$V:$AE,10,0)*IF($C1673="1 - Revenues",1,IF(AND($C1673="5 - Transfers",MID(K1673,15,1)="4"),1,-1))</f>
        <v>0</v>
      </c>
      <c r="S1673" s="18" t="b">
        <f>IF(LEFT(C1673,1)="1",1,-1)*SUMIF([1]Budget!V:V,'Budget Worksheet for Pivot Tabl'!K1673,[1]Budget!AC:AC)=P1673</f>
        <v>1</v>
      </c>
    </row>
    <row r="1674" spans="1:19" x14ac:dyDescent="0.25">
      <c r="A1674" t="s">
        <v>27</v>
      </c>
      <c r="B1674" t="s">
        <v>28</v>
      </c>
      <c r="C1674" t="s">
        <v>10</v>
      </c>
      <c r="D1674" t="str">
        <f t="shared" si="26"/>
        <v>OUTFLOWS</v>
      </c>
      <c r="E1674" t="s">
        <v>102</v>
      </c>
      <c r="F1674" t="s">
        <v>103</v>
      </c>
      <c r="G1674" t="s">
        <v>102</v>
      </c>
      <c r="H1674" t="s">
        <v>212</v>
      </c>
      <c r="I1674" t="s">
        <v>213</v>
      </c>
      <c r="J1674" t="s">
        <v>214</v>
      </c>
      <c r="K1674" t="s">
        <v>2342</v>
      </c>
      <c r="L1674" t="s">
        <v>2315</v>
      </c>
      <c r="M1674" s="17">
        <f>VLOOKUP($K1674,[1]Budget!$V:$AE,5,0)*IF($C1674="1 - Revenues",1,IF(AND($C1674="5 - Transfers",MID(I1674,15,1)="4"),1,-1))</f>
        <v>0</v>
      </c>
      <c r="N1674" s="17">
        <f>VLOOKUP($K1674,[1]Budget!$V:$AE,6,0)*IF($C1674="1 - Revenues",1,IF(AND($C1674="5 - Transfers",MID(J1674,15,1)="4"),1,-1))</f>
        <v>0</v>
      </c>
      <c r="O1674" s="17">
        <f>IFERROR(IF(RIGHT(LEFT(K1674,15),1)="4",VLOOKUP(K1674,'[1]Budget Worksheet'!A:B,2,0),-1*VLOOKUP(K1674,'[1]Budget Worksheet'!A:B,2,0)),0)</f>
        <v>0</v>
      </c>
      <c r="P1674" s="17">
        <f>VLOOKUP($K1674,[1]Budget!$V:$AE,8,0)*IF($C1674="1 - Revenues",1,IF(AND($C1674="5 - Transfers",MID($K1674,15,1)="4"),1,-1))</f>
        <v>0</v>
      </c>
      <c r="Q1674" s="17">
        <f>VLOOKUP($K1674,[1]Budget!$V:$AE,10,0)*IF($C1674="1 - Revenues",1,IF(AND($C1674="5 - Transfers",MID(K1674,15,1)="4"),1,-1))</f>
        <v>0</v>
      </c>
      <c r="S1674" s="18" t="b">
        <f>IF(LEFT(C1674,1)="1",1,-1)*SUMIF([1]Budget!V:V,'Budget Worksheet for Pivot Tabl'!K1674,[1]Budget!AC:AC)=P1674</f>
        <v>1</v>
      </c>
    </row>
    <row r="1675" spans="1:19" x14ac:dyDescent="0.25">
      <c r="A1675" t="s">
        <v>27</v>
      </c>
      <c r="B1675" t="s">
        <v>28</v>
      </c>
      <c r="C1675" t="s">
        <v>10</v>
      </c>
      <c r="D1675" t="str">
        <f t="shared" si="26"/>
        <v>OUTFLOWS</v>
      </c>
      <c r="E1675" t="s">
        <v>108</v>
      </c>
      <c r="F1675" t="s">
        <v>109</v>
      </c>
      <c r="G1675" t="s">
        <v>102</v>
      </c>
      <c r="H1675" t="s">
        <v>212</v>
      </c>
      <c r="I1675" t="s">
        <v>31</v>
      </c>
      <c r="J1675" t="s">
        <v>366</v>
      </c>
      <c r="K1675" t="s">
        <v>2343</v>
      </c>
      <c r="L1675" t="s">
        <v>1133</v>
      </c>
      <c r="M1675" s="17">
        <f>VLOOKUP($K1675,[1]Budget!$V:$AE,5,0)*IF($C1675="1 - Revenues",1,IF(AND($C1675="5 - Transfers",MID(I1675,15,1)="4"),1,-1))</f>
        <v>0</v>
      </c>
      <c r="N1675" s="17">
        <f>VLOOKUP($K1675,[1]Budget!$V:$AE,6,0)*IF($C1675="1 - Revenues",1,IF(AND($C1675="5 - Transfers",MID(J1675,15,1)="4"),1,-1))</f>
        <v>0</v>
      </c>
      <c r="O1675" s="17">
        <f>IFERROR(IF(RIGHT(LEFT(K1675,15),1)="4",VLOOKUP(K1675,'[1]Budget Worksheet'!A:B,2,0),-1*VLOOKUP(K1675,'[1]Budget Worksheet'!A:B,2,0)),0)</f>
        <v>-316397</v>
      </c>
      <c r="P1675" s="17">
        <f>VLOOKUP($K1675,[1]Budget!$V:$AE,8,0)*IF($C1675="1 - Revenues",1,IF(AND($C1675="5 - Transfers",MID($K1675,15,1)="4"),1,-1))</f>
        <v>-316397</v>
      </c>
      <c r="Q1675" s="17">
        <f>VLOOKUP($K1675,[1]Budget!$V:$AE,10,0)*IF($C1675="1 - Revenues",1,IF(AND($C1675="5 - Transfers",MID(K1675,15,1)="4"),1,-1))</f>
        <v>0</v>
      </c>
      <c r="S1675" s="18" t="b">
        <f>IF(LEFT(C1675,1)="1",1,-1)*SUMIF([1]Budget!V:V,'Budget Worksheet for Pivot Tabl'!K1675,[1]Budget!AC:AC)=P1675</f>
        <v>1</v>
      </c>
    </row>
    <row r="1676" spans="1:19" x14ac:dyDescent="0.25">
      <c r="A1676" t="s">
        <v>29</v>
      </c>
      <c r="B1676" t="s">
        <v>30</v>
      </c>
      <c r="C1676" t="s">
        <v>7</v>
      </c>
      <c r="D1676" t="str">
        <f t="shared" si="26"/>
        <v>INFLOWS</v>
      </c>
      <c r="E1676" t="s">
        <v>119</v>
      </c>
      <c r="F1676" t="s">
        <v>120</v>
      </c>
      <c r="G1676" t="s">
        <v>102</v>
      </c>
      <c r="H1676" t="s">
        <v>212</v>
      </c>
      <c r="I1676" t="s">
        <v>701</v>
      </c>
      <c r="J1676" t="s">
        <v>702</v>
      </c>
      <c r="K1676" t="s">
        <v>2344</v>
      </c>
      <c r="L1676" t="s">
        <v>2345</v>
      </c>
      <c r="M1676" s="17">
        <f>VLOOKUP($K1676,[1]Budget!$V:$AE,5,0)*IF($C1676="1 - Revenues",1,IF(AND($C1676="5 - Transfers",MID(I1676,15,1)="4"),1,-1))</f>
        <v>828000</v>
      </c>
      <c r="N1676" s="17">
        <f>VLOOKUP($K1676,[1]Budget!$V:$AE,6,0)*IF($C1676="1 - Revenues",1,IF(AND($C1676="5 - Transfers",MID(J1676,15,1)="4"),1,-1))</f>
        <v>532000</v>
      </c>
      <c r="O1676" s="17">
        <f>IFERROR(IF(RIGHT(LEFT(K1676,15),1)="4",VLOOKUP(K1676,'[1]Budget Worksheet'!A:B,2,0),-1*VLOOKUP(K1676,'[1]Budget Worksheet'!A:B,2,0)),0)</f>
        <v>3300000</v>
      </c>
      <c r="P1676" s="17">
        <f>VLOOKUP($K1676,[1]Budget!$V:$AE,8,0)*IF($C1676="1 - Revenues",1,IF(AND($C1676="5 - Transfers",MID($K1676,15,1)="4"),1,-1))</f>
        <v>3300000</v>
      </c>
      <c r="Q1676" s="17">
        <f>VLOOKUP($K1676,[1]Budget!$V:$AE,10,0)*IF($C1676="1 - Revenues",1,IF(AND($C1676="5 - Transfers",MID(K1676,15,1)="4"),1,-1))</f>
        <v>0</v>
      </c>
      <c r="S1676" s="18" t="b">
        <f>IF(LEFT(C1676,1)="1",1,-1)*SUMIF([1]Budget!V:V,'Budget Worksheet for Pivot Tabl'!K1676,[1]Budget!AC:AC)=P1676</f>
        <v>1</v>
      </c>
    </row>
    <row r="1677" spans="1:19" x14ac:dyDescent="0.25">
      <c r="A1677" t="s">
        <v>29</v>
      </c>
      <c r="B1677" t="s">
        <v>30</v>
      </c>
      <c r="C1677" t="s">
        <v>7</v>
      </c>
      <c r="D1677" t="str">
        <f t="shared" si="26"/>
        <v>INFLOWS</v>
      </c>
      <c r="E1677" t="s">
        <v>119</v>
      </c>
      <c r="F1677" t="s">
        <v>120</v>
      </c>
      <c r="G1677" t="s">
        <v>102</v>
      </c>
      <c r="H1677" t="s">
        <v>212</v>
      </c>
      <c r="I1677" t="s">
        <v>701</v>
      </c>
      <c r="J1677" t="s">
        <v>702</v>
      </c>
      <c r="K1677" t="s">
        <v>2346</v>
      </c>
      <c r="L1677" t="s">
        <v>2347</v>
      </c>
      <c r="M1677" s="17">
        <f>VLOOKUP($K1677,[1]Budget!$V:$AE,5,0)*IF($C1677="1 - Revenues",1,IF(AND($C1677="5 - Transfers",MID(I1677,15,1)="4"),1,-1))</f>
        <v>0</v>
      </c>
      <c r="N1677" s="17">
        <f>VLOOKUP($K1677,[1]Budget!$V:$AE,6,0)*IF($C1677="1 - Revenues",1,IF(AND($C1677="5 - Transfers",MID(J1677,15,1)="4"),1,-1))</f>
        <v>0</v>
      </c>
      <c r="O1677" s="17">
        <f>IFERROR(IF(RIGHT(LEFT(K1677,15),1)="4",VLOOKUP(K1677,'[1]Budget Worksheet'!A:B,2,0),-1*VLOOKUP(K1677,'[1]Budget Worksheet'!A:B,2,0)),0)</f>
        <v>0</v>
      </c>
      <c r="P1677" s="17">
        <f>VLOOKUP($K1677,[1]Budget!$V:$AE,8,0)*IF($C1677="1 - Revenues",1,IF(AND($C1677="5 - Transfers",MID($K1677,15,1)="4"),1,-1))</f>
        <v>0</v>
      </c>
      <c r="Q1677" s="17">
        <f>VLOOKUP($K1677,[1]Budget!$V:$AE,10,0)*IF($C1677="1 - Revenues",1,IF(AND($C1677="5 - Transfers",MID(K1677,15,1)="4"),1,-1))</f>
        <v>0</v>
      </c>
      <c r="S1677" s="18" t="b">
        <f>IF(LEFT(C1677,1)="1",1,-1)*SUMIF([1]Budget!V:V,'Budget Worksheet for Pivot Tabl'!K1677,[1]Budget!AC:AC)=P1677</f>
        <v>1</v>
      </c>
    </row>
    <row r="1678" spans="1:19" x14ac:dyDescent="0.25">
      <c r="A1678" t="s">
        <v>29</v>
      </c>
      <c r="B1678" t="s">
        <v>30</v>
      </c>
      <c r="C1678" t="s">
        <v>7</v>
      </c>
      <c r="D1678" t="str">
        <f t="shared" si="26"/>
        <v>INFLOWS</v>
      </c>
      <c r="E1678" t="s">
        <v>119</v>
      </c>
      <c r="F1678" t="s">
        <v>120</v>
      </c>
      <c r="G1678" t="s">
        <v>102</v>
      </c>
      <c r="H1678" t="s">
        <v>212</v>
      </c>
      <c r="I1678" t="s">
        <v>701</v>
      </c>
      <c r="J1678" t="s">
        <v>702</v>
      </c>
      <c r="K1678" t="s">
        <v>2348</v>
      </c>
      <c r="L1678" t="s">
        <v>2349</v>
      </c>
      <c r="M1678" s="17">
        <f>VLOOKUP($K1678,[1]Budget!$V:$AE,5,0)*IF($C1678="1 - Revenues",1,IF(AND($C1678="5 - Transfers",MID(I1678,15,1)="4"),1,-1))</f>
        <v>0</v>
      </c>
      <c r="N1678" s="17">
        <f>VLOOKUP($K1678,[1]Budget!$V:$AE,6,0)*IF($C1678="1 - Revenues",1,IF(AND($C1678="5 - Transfers",MID(J1678,15,1)="4"),1,-1))</f>
        <v>0</v>
      </c>
      <c r="O1678" s="17">
        <f>IFERROR(IF(RIGHT(LEFT(K1678,15),1)="4",VLOOKUP(K1678,'[1]Budget Worksheet'!A:B,2,0),-1*VLOOKUP(K1678,'[1]Budget Worksheet'!A:B,2,0)),0)</f>
        <v>0</v>
      </c>
      <c r="P1678" s="17">
        <f>VLOOKUP($K1678,[1]Budget!$V:$AE,8,0)*IF($C1678="1 - Revenues",1,IF(AND($C1678="5 - Transfers",MID($K1678,15,1)="4"),1,-1))</f>
        <v>0</v>
      </c>
      <c r="Q1678" s="17">
        <f>VLOOKUP($K1678,[1]Budget!$V:$AE,10,0)*IF($C1678="1 - Revenues",1,IF(AND($C1678="5 - Transfers",MID(K1678,15,1)="4"),1,-1))</f>
        <v>0</v>
      </c>
      <c r="S1678" s="18" t="b">
        <f>IF(LEFT(C1678,1)="1",1,-1)*SUMIF([1]Budget!V:V,'Budget Worksheet for Pivot Tabl'!K1678,[1]Budget!AC:AC)=P1678</f>
        <v>1</v>
      </c>
    </row>
    <row r="1679" spans="1:19" x14ac:dyDescent="0.25">
      <c r="A1679" t="s">
        <v>29</v>
      </c>
      <c r="B1679" t="s">
        <v>30</v>
      </c>
      <c r="C1679" t="s">
        <v>7</v>
      </c>
      <c r="D1679" t="str">
        <f t="shared" si="26"/>
        <v>INFLOWS</v>
      </c>
      <c r="E1679" t="s">
        <v>119</v>
      </c>
      <c r="F1679" t="s">
        <v>120</v>
      </c>
      <c r="G1679" t="s">
        <v>102</v>
      </c>
      <c r="H1679" t="s">
        <v>212</v>
      </c>
      <c r="I1679" t="s">
        <v>701</v>
      </c>
      <c r="J1679" t="s">
        <v>702</v>
      </c>
      <c r="K1679" t="s">
        <v>2350</v>
      </c>
      <c r="L1679" t="s">
        <v>2351</v>
      </c>
      <c r="M1679" s="17">
        <f>VLOOKUP($K1679,[1]Budget!$V:$AE,5,0)*IF($C1679="1 - Revenues",1,IF(AND($C1679="5 - Transfers",MID(I1679,15,1)="4"),1,-1))</f>
        <v>1189000</v>
      </c>
      <c r="N1679" s="17">
        <f>VLOOKUP($K1679,[1]Budget!$V:$AE,6,0)*IF($C1679="1 - Revenues",1,IF(AND($C1679="5 - Transfers",MID(J1679,15,1)="4"),1,-1))</f>
        <v>0</v>
      </c>
      <c r="O1679" s="17">
        <f>IFERROR(IF(RIGHT(LEFT(K1679,15),1)="4",VLOOKUP(K1679,'[1]Budget Worksheet'!A:B,2,0),-1*VLOOKUP(K1679,'[1]Budget Worksheet'!A:B,2,0)),0)</f>
        <v>925000</v>
      </c>
      <c r="P1679" s="17">
        <f>VLOOKUP($K1679,[1]Budget!$V:$AE,8,0)*IF($C1679="1 - Revenues",1,IF(AND($C1679="5 - Transfers",MID($K1679,15,1)="4"),1,-1))</f>
        <v>925000</v>
      </c>
      <c r="Q1679" s="17">
        <f>VLOOKUP($K1679,[1]Budget!$V:$AE,10,0)*IF($C1679="1 - Revenues",1,IF(AND($C1679="5 - Transfers",MID(K1679,15,1)="4"),1,-1))</f>
        <v>0</v>
      </c>
      <c r="S1679" s="18" t="b">
        <f>IF(LEFT(C1679,1)="1",1,-1)*SUMIF([1]Budget!V:V,'Budget Worksheet for Pivot Tabl'!K1679,[1]Budget!AC:AC)=P1679</f>
        <v>1</v>
      </c>
    </row>
    <row r="1680" spans="1:19" x14ac:dyDescent="0.25">
      <c r="A1680" t="s">
        <v>29</v>
      </c>
      <c r="B1680" t="s">
        <v>30</v>
      </c>
      <c r="C1680" t="s">
        <v>7</v>
      </c>
      <c r="D1680" t="str">
        <f t="shared" si="26"/>
        <v>INFLOWS</v>
      </c>
      <c r="E1680" t="s">
        <v>119</v>
      </c>
      <c r="F1680" t="s">
        <v>120</v>
      </c>
      <c r="G1680" t="s">
        <v>102</v>
      </c>
      <c r="H1680" t="s">
        <v>212</v>
      </c>
      <c r="I1680" t="s">
        <v>701</v>
      </c>
      <c r="J1680" t="s">
        <v>702</v>
      </c>
      <c r="K1680" t="s">
        <v>2352</v>
      </c>
      <c r="L1680" t="s">
        <v>2353</v>
      </c>
      <c r="M1680" s="17">
        <f>VLOOKUP($K1680,[1]Budget!$V:$AE,5,0)*IF($C1680="1 - Revenues",1,IF(AND($C1680="5 - Transfers",MID(I1680,15,1)="4"),1,-1))</f>
        <v>-12000</v>
      </c>
      <c r="N1680" s="17">
        <f>VLOOKUP($K1680,[1]Budget!$V:$AE,6,0)*IF($C1680="1 - Revenues",1,IF(AND($C1680="5 - Transfers",MID(J1680,15,1)="4"),1,-1))</f>
        <v>0</v>
      </c>
      <c r="O1680" s="17">
        <f>IFERROR(IF(RIGHT(LEFT(K1680,15),1)="4",VLOOKUP(K1680,'[1]Budget Worksheet'!A:B,2,0),-1*VLOOKUP(K1680,'[1]Budget Worksheet'!A:B,2,0)),0)</f>
        <v>0</v>
      </c>
      <c r="P1680" s="17">
        <f>VLOOKUP($K1680,[1]Budget!$V:$AE,8,0)*IF($C1680="1 - Revenues",1,IF(AND($C1680="5 - Transfers",MID($K1680,15,1)="4"),1,-1))</f>
        <v>0</v>
      </c>
      <c r="Q1680" s="17">
        <f>VLOOKUP($K1680,[1]Budget!$V:$AE,10,0)*IF($C1680="1 - Revenues",1,IF(AND($C1680="5 - Transfers",MID(K1680,15,1)="4"),1,-1))</f>
        <v>0</v>
      </c>
      <c r="S1680" s="18" t="b">
        <f>IF(LEFT(C1680,1)="1",1,-1)*SUMIF([1]Budget!V:V,'Budget Worksheet for Pivot Tabl'!K1680,[1]Budget!AC:AC)=P1680</f>
        <v>1</v>
      </c>
    </row>
    <row r="1681" spans="1:19" x14ac:dyDescent="0.25">
      <c r="A1681" t="s">
        <v>29</v>
      </c>
      <c r="B1681" t="s">
        <v>30</v>
      </c>
      <c r="C1681" t="s">
        <v>7</v>
      </c>
      <c r="D1681" t="str">
        <f t="shared" si="26"/>
        <v>INFLOWS</v>
      </c>
      <c r="E1681" t="s">
        <v>119</v>
      </c>
      <c r="F1681" t="s">
        <v>120</v>
      </c>
      <c r="G1681" t="s">
        <v>102</v>
      </c>
      <c r="H1681" t="s">
        <v>212</v>
      </c>
      <c r="I1681" t="s">
        <v>701</v>
      </c>
      <c r="J1681" t="s">
        <v>702</v>
      </c>
      <c r="K1681" t="s">
        <v>2354</v>
      </c>
      <c r="L1681" t="s">
        <v>2355</v>
      </c>
      <c r="M1681" s="17">
        <f>VLOOKUP($K1681,[1]Budget!$V:$AE,5,0)*IF($C1681="1 - Revenues",1,IF(AND($C1681="5 - Transfers",MID(I1681,15,1)="4"),1,-1))</f>
        <v>0</v>
      </c>
      <c r="N1681" s="17">
        <f>VLOOKUP($K1681,[1]Budget!$V:$AE,6,0)*IF($C1681="1 - Revenues",1,IF(AND($C1681="5 - Transfers",MID(J1681,15,1)="4"),1,-1))</f>
        <v>0</v>
      </c>
      <c r="O1681" s="17">
        <f>IFERROR(IF(RIGHT(LEFT(K1681,15),1)="4",VLOOKUP(K1681,'[1]Budget Worksheet'!A:B,2,0),-1*VLOOKUP(K1681,'[1]Budget Worksheet'!A:B,2,0)),0)</f>
        <v>92000</v>
      </c>
      <c r="P1681" s="17">
        <f>VLOOKUP($K1681,[1]Budget!$V:$AE,8,0)*IF($C1681="1 - Revenues",1,IF(AND($C1681="5 - Transfers",MID($K1681,15,1)="4"),1,-1))</f>
        <v>92000</v>
      </c>
      <c r="Q1681" s="17">
        <f>VLOOKUP($K1681,[1]Budget!$V:$AE,10,0)*IF($C1681="1 - Revenues",1,IF(AND($C1681="5 - Transfers",MID(K1681,15,1)="4"),1,-1))</f>
        <v>0</v>
      </c>
      <c r="S1681" s="18" t="b">
        <f>IF(LEFT(C1681,1)="1",1,-1)*SUMIF([1]Budget!V:V,'Budget Worksheet for Pivot Tabl'!K1681,[1]Budget!AC:AC)=P1681</f>
        <v>1</v>
      </c>
    </row>
    <row r="1682" spans="1:19" x14ac:dyDescent="0.25">
      <c r="A1682" t="s">
        <v>29</v>
      </c>
      <c r="B1682" t="s">
        <v>30</v>
      </c>
      <c r="C1682" t="s">
        <v>7</v>
      </c>
      <c r="D1682" t="str">
        <f t="shared" si="26"/>
        <v>INFLOWS</v>
      </c>
      <c r="E1682" t="s">
        <v>119</v>
      </c>
      <c r="F1682" t="s">
        <v>120</v>
      </c>
      <c r="G1682" t="s">
        <v>102</v>
      </c>
      <c r="H1682" t="s">
        <v>212</v>
      </c>
      <c r="I1682" t="s">
        <v>701</v>
      </c>
      <c r="J1682" t="s">
        <v>702</v>
      </c>
      <c r="K1682" t="s">
        <v>2356</v>
      </c>
      <c r="L1682" t="s">
        <v>2357</v>
      </c>
      <c r="M1682" s="17">
        <f>VLOOKUP($K1682,[1]Budget!$V:$AE,5,0)*IF($C1682="1 - Revenues",1,IF(AND($C1682="5 - Transfers",MID(I1682,15,1)="4"),1,-1))</f>
        <v>0</v>
      </c>
      <c r="N1682" s="17">
        <f>VLOOKUP($K1682,[1]Budget!$V:$AE,6,0)*IF($C1682="1 - Revenues",1,IF(AND($C1682="5 - Transfers",MID(J1682,15,1)="4"),1,-1))</f>
        <v>0</v>
      </c>
      <c r="O1682" s="17">
        <f>IFERROR(IF(RIGHT(LEFT(K1682,15),1)="4",VLOOKUP(K1682,'[1]Budget Worksheet'!A:B,2,0),-1*VLOOKUP(K1682,'[1]Budget Worksheet'!A:B,2,0)),0)</f>
        <v>0</v>
      </c>
      <c r="P1682" s="17">
        <f>VLOOKUP($K1682,[1]Budget!$V:$AE,8,0)*IF($C1682="1 - Revenues",1,IF(AND($C1682="5 - Transfers",MID($K1682,15,1)="4"),1,-1))</f>
        <v>0</v>
      </c>
      <c r="Q1682" s="17">
        <f>VLOOKUP($K1682,[1]Budget!$V:$AE,10,0)*IF($C1682="1 - Revenues",1,IF(AND($C1682="5 - Transfers",MID(K1682,15,1)="4"),1,-1))</f>
        <v>0</v>
      </c>
      <c r="S1682" s="18" t="b">
        <f>IF(LEFT(C1682,1)="1",1,-1)*SUMIF([1]Budget!V:V,'Budget Worksheet for Pivot Tabl'!K1682,[1]Budget!AC:AC)=P1682</f>
        <v>1</v>
      </c>
    </row>
    <row r="1683" spans="1:19" x14ac:dyDescent="0.25">
      <c r="A1683" t="s">
        <v>29</v>
      </c>
      <c r="B1683" t="s">
        <v>30</v>
      </c>
      <c r="C1683" t="s">
        <v>7</v>
      </c>
      <c r="D1683" t="str">
        <f t="shared" si="26"/>
        <v>INFLOWS</v>
      </c>
      <c r="E1683" t="s">
        <v>119</v>
      </c>
      <c r="F1683" t="s">
        <v>120</v>
      </c>
      <c r="G1683" t="s">
        <v>102</v>
      </c>
      <c r="H1683" t="s">
        <v>212</v>
      </c>
      <c r="I1683" t="s">
        <v>701</v>
      </c>
      <c r="J1683" t="s">
        <v>702</v>
      </c>
      <c r="K1683" t="s">
        <v>2358</v>
      </c>
      <c r="L1683" t="s">
        <v>2359</v>
      </c>
      <c r="M1683" s="17">
        <f>VLOOKUP($K1683,[1]Budget!$V:$AE,5,0)*IF($C1683="1 - Revenues",1,IF(AND($C1683="5 - Transfers",MID(I1683,15,1)="4"),1,-1))</f>
        <v>0</v>
      </c>
      <c r="N1683" s="17">
        <f>VLOOKUP($K1683,[1]Budget!$V:$AE,6,0)*IF($C1683="1 - Revenues",1,IF(AND($C1683="5 - Transfers",MID(J1683,15,1)="4"),1,-1))</f>
        <v>106000</v>
      </c>
      <c r="O1683" s="17">
        <f>IFERROR(IF(RIGHT(LEFT(K1683,15),1)="4",VLOOKUP(K1683,'[1]Budget Worksheet'!A:B,2,0),-1*VLOOKUP(K1683,'[1]Budget Worksheet'!A:B,2,0)),0)</f>
        <v>96000</v>
      </c>
      <c r="P1683" s="17">
        <f>VLOOKUP($K1683,[1]Budget!$V:$AE,8,0)*IF($C1683="1 - Revenues",1,IF(AND($C1683="5 - Transfers",MID($K1683,15,1)="4"),1,-1))</f>
        <v>96000</v>
      </c>
      <c r="Q1683" s="17">
        <f>VLOOKUP($K1683,[1]Budget!$V:$AE,10,0)*IF($C1683="1 - Revenues",1,IF(AND($C1683="5 - Transfers",MID(K1683,15,1)="4"),1,-1))</f>
        <v>0</v>
      </c>
      <c r="S1683" s="18" t="b">
        <f>IF(LEFT(C1683,1)="1",1,-1)*SUMIF([1]Budget!V:V,'Budget Worksheet for Pivot Tabl'!K1683,[1]Budget!AC:AC)=P1683</f>
        <v>1</v>
      </c>
    </row>
    <row r="1684" spans="1:19" x14ac:dyDescent="0.25">
      <c r="A1684" t="s">
        <v>29</v>
      </c>
      <c r="B1684" t="s">
        <v>30</v>
      </c>
      <c r="C1684" t="s">
        <v>7</v>
      </c>
      <c r="D1684" t="str">
        <f t="shared" si="26"/>
        <v>INFLOWS</v>
      </c>
      <c r="E1684" t="s">
        <v>119</v>
      </c>
      <c r="F1684" t="s">
        <v>120</v>
      </c>
      <c r="G1684" t="s">
        <v>102</v>
      </c>
      <c r="H1684" t="s">
        <v>212</v>
      </c>
      <c r="I1684" t="s">
        <v>701</v>
      </c>
      <c r="J1684" t="s">
        <v>702</v>
      </c>
      <c r="K1684" t="s">
        <v>2360</v>
      </c>
      <c r="L1684" t="s">
        <v>2361</v>
      </c>
      <c r="M1684" s="17">
        <f>VLOOKUP($K1684,[1]Budget!$V:$AE,5,0)*IF($C1684="1 - Revenues",1,IF(AND($C1684="5 - Transfers",MID(I1684,15,1)="4"),1,-1))</f>
        <v>10000</v>
      </c>
      <c r="N1684" s="17">
        <f>VLOOKUP($K1684,[1]Budget!$V:$AE,6,0)*IF($C1684="1 - Revenues",1,IF(AND($C1684="5 - Transfers",MID(J1684,15,1)="4"),1,-1))</f>
        <v>4000</v>
      </c>
      <c r="O1684" s="17">
        <f>IFERROR(IF(RIGHT(LEFT(K1684,15),1)="4",VLOOKUP(K1684,'[1]Budget Worksheet'!A:B,2,0),-1*VLOOKUP(K1684,'[1]Budget Worksheet'!A:B,2,0)),0)</f>
        <v>10000</v>
      </c>
      <c r="P1684" s="17">
        <f>VLOOKUP($K1684,[1]Budget!$V:$AE,8,0)*IF($C1684="1 - Revenues",1,IF(AND($C1684="5 - Transfers",MID($K1684,15,1)="4"),1,-1))</f>
        <v>10000</v>
      </c>
      <c r="Q1684" s="17">
        <f>VLOOKUP($K1684,[1]Budget!$V:$AE,10,0)*IF($C1684="1 - Revenues",1,IF(AND($C1684="5 - Transfers",MID(K1684,15,1)="4"),1,-1))</f>
        <v>0</v>
      </c>
      <c r="S1684" s="18" t="b">
        <f>IF(LEFT(C1684,1)="1",1,-1)*SUMIF([1]Budget!V:V,'Budget Worksheet for Pivot Tabl'!K1684,[1]Budget!AC:AC)=P1684</f>
        <v>1</v>
      </c>
    </row>
    <row r="1685" spans="1:19" x14ac:dyDescent="0.25">
      <c r="A1685" t="s">
        <v>29</v>
      </c>
      <c r="B1685" t="s">
        <v>30</v>
      </c>
      <c r="C1685" t="s">
        <v>7</v>
      </c>
      <c r="D1685" t="str">
        <f t="shared" si="26"/>
        <v>INFLOWS</v>
      </c>
      <c r="E1685" t="s">
        <v>119</v>
      </c>
      <c r="F1685" t="s">
        <v>120</v>
      </c>
      <c r="G1685" t="s">
        <v>102</v>
      </c>
      <c r="H1685" t="s">
        <v>212</v>
      </c>
      <c r="I1685" t="s">
        <v>701</v>
      </c>
      <c r="J1685" t="s">
        <v>702</v>
      </c>
      <c r="K1685" t="s">
        <v>2362</v>
      </c>
      <c r="L1685" t="s">
        <v>2363</v>
      </c>
      <c r="M1685" s="17">
        <f>VLOOKUP($K1685,[1]Budget!$V:$AE,5,0)*IF($C1685="1 - Revenues",1,IF(AND($C1685="5 - Transfers",MID(I1685,15,1)="4"),1,-1))</f>
        <v>4000</v>
      </c>
      <c r="N1685" s="17">
        <f>VLOOKUP($K1685,[1]Budget!$V:$AE,6,0)*IF($C1685="1 - Revenues",1,IF(AND($C1685="5 - Transfers",MID(J1685,15,1)="4"),1,-1))</f>
        <v>3000</v>
      </c>
      <c r="O1685" s="17">
        <f>IFERROR(IF(RIGHT(LEFT(K1685,15),1)="4",VLOOKUP(K1685,'[1]Budget Worksheet'!A:B,2,0),-1*VLOOKUP(K1685,'[1]Budget Worksheet'!A:B,2,0)),0)</f>
        <v>4000</v>
      </c>
      <c r="P1685" s="17">
        <f>VLOOKUP($K1685,[1]Budget!$V:$AE,8,0)*IF($C1685="1 - Revenues",1,IF(AND($C1685="5 - Transfers",MID($K1685,15,1)="4"),1,-1))</f>
        <v>4000</v>
      </c>
      <c r="Q1685" s="17">
        <f>VLOOKUP($K1685,[1]Budget!$V:$AE,10,0)*IF($C1685="1 - Revenues",1,IF(AND($C1685="5 - Transfers",MID(K1685,15,1)="4"),1,-1))</f>
        <v>0</v>
      </c>
      <c r="S1685" s="18" t="b">
        <f>IF(LEFT(C1685,1)="1",1,-1)*SUMIF([1]Budget!V:V,'Budget Worksheet for Pivot Tabl'!K1685,[1]Budget!AC:AC)=P1685</f>
        <v>1</v>
      </c>
    </row>
    <row r="1686" spans="1:19" x14ac:dyDescent="0.25">
      <c r="A1686" t="s">
        <v>29</v>
      </c>
      <c r="B1686" t="s">
        <v>30</v>
      </c>
      <c r="C1686" t="s">
        <v>7</v>
      </c>
      <c r="D1686" t="str">
        <f t="shared" si="26"/>
        <v>INFLOWS</v>
      </c>
      <c r="E1686" t="s">
        <v>119</v>
      </c>
      <c r="F1686" t="s">
        <v>120</v>
      </c>
      <c r="G1686" t="s">
        <v>102</v>
      </c>
      <c r="H1686" t="s">
        <v>212</v>
      </c>
      <c r="I1686" t="s">
        <v>701</v>
      </c>
      <c r="J1686" t="s">
        <v>702</v>
      </c>
      <c r="K1686" t="s">
        <v>2364</v>
      </c>
      <c r="L1686" t="s">
        <v>2365</v>
      </c>
      <c r="M1686" s="17">
        <f>VLOOKUP($K1686,[1]Budget!$V:$AE,5,0)*IF($C1686="1 - Revenues",1,IF(AND($C1686="5 - Transfers",MID(I1686,15,1)="4"),1,-1))</f>
        <v>2000</v>
      </c>
      <c r="N1686" s="17">
        <f>VLOOKUP($K1686,[1]Budget!$V:$AE,6,0)*IF($C1686="1 - Revenues",1,IF(AND($C1686="5 - Transfers",MID(J1686,15,1)="4"),1,-1))</f>
        <v>2000</v>
      </c>
      <c r="O1686" s="17">
        <f>IFERROR(IF(RIGHT(LEFT(K1686,15),1)="4",VLOOKUP(K1686,'[1]Budget Worksheet'!A:B,2,0),-1*VLOOKUP(K1686,'[1]Budget Worksheet'!A:B,2,0)),0)</f>
        <v>2500</v>
      </c>
      <c r="P1686" s="17">
        <f>VLOOKUP($K1686,[1]Budget!$V:$AE,8,0)*IF($C1686="1 - Revenues",1,IF(AND($C1686="5 - Transfers",MID($K1686,15,1)="4"),1,-1))</f>
        <v>2500</v>
      </c>
      <c r="Q1686" s="17">
        <f>VLOOKUP($K1686,[1]Budget!$V:$AE,10,0)*IF($C1686="1 - Revenues",1,IF(AND($C1686="5 - Transfers",MID(K1686,15,1)="4"),1,-1))</f>
        <v>0</v>
      </c>
      <c r="S1686" s="18" t="b">
        <f>IF(LEFT(C1686,1)="1",1,-1)*SUMIF([1]Budget!V:V,'Budget Worksheet for Pivot Tabl'!K1686,[1]Budget!AC:AC)=P1686</f>
        <v>1</v>
      </c>
    </row>
    <row r="1687" spans="1:19" x14ac:dyDescent="0.25">
      <c r="A1687" t="s">
        <v>29</v>
      </c>
      <c r="B1687" t="s">
        <v>30</v>
      </c>
      <c r="C1687" t="s">
        <v>7</v>
      </c>
      <c r="D1687" t="str">
        <f t="shared" si="26"/>
        <v>INFLOWS</v>
      </c>
      <c r="E1687" t="s">
        <v>119</v>
      </c>
      <c r="F1687" t="s">
        <v>120</v>
      </c>
      <c r="G1687" t="s">
        <v>102</v>
      </c>
      <c r="H1687" t="s">
        <v>212</v>
      </c>
      <c r="I1687" t="s">
        <v>701</v>
      </c>
      <c r="J1687" t="s">
        <v>702</v>
      </c>
      <c r="K1687" t="s">
        <v>2366</v>
      </c>
      <c r="L1687" t="s">
        <v>2367</v>
      </c>
      <c r="M1687" s="17">
        <f>VLOOKUP($K1687,[1]Budget!$V:$AE,5,0)*IF($C1687="1 - Revenues",1,IF(AND($C1687="5 - Transfers",MID(I1687,15,1)="4"),1,-1))</f>
        <v>2000</v>
      </c>
      <c r="N1687" s="17">
        <f>VLOOKUP($K1687,[1]Budget!$V:$AE,6,0)*IF($C1687="1 - Revenues",1,IF(AND($C1687="5 - Transfers",MID(J1687,15,1)="4"),1,-1))</f>
        <v>1000</v>
      </c>
      <c r="O1687" s="17">
        <f>IFERROR(IF(RIGHT(LEFT(K1687,15),1)="4",VLOOKUP(K1687,'[1]Budget Worksheet'!A:B,2,0),-1*VLOOKUP(K1687,'[1]Budget Worksheet'!A:B,2,0)),0)</f>
        <v>2000</v>
      </c>
      <c r="P1687" s="17">
        <f>VLOOKUP($K1687,[1]Budget!$V:$AE,8,0)*IF($C1687="1 - Revenues",1,IF(AND($C1687="5 - Transfers",MID($K1687,15,1)="4"),1,-1))</f>
        <v>2000</v>
      </c>
      <c r="Q1687" s="17">
        <f>VLOOKUP($K1687,[1]Budget!$V:$AE,10,0)*IF($C1687="1 - Revenues",1,IF(AND($C1687="5 - Transfers",MID(K1687,15,1)="4"),1,-1))</f>
        <v>0</v>
      </c>
      <c r="S1687" s="18" t="b">
        <f>IF(LEFT(C1687,1)="1",1,-1)*SUMIF([1]Budget!V:V,'Budget Worksheet for Pivot Tabl'!K1687,[1]Budget!AC:AC)=P1687</f>
        <v>1</v>
      </c>
    </row>
    <row r="1688" spans="1:19" x14ac:dyDescent="0.25">
      <c r="A1688" t="s">
        <v>29</v>
      </c>
      <c r="B1688" t="s">
        <v>30</v>
      </c>
      <c r="C1688" t="s">
        <v>7</v>
      </c>
      <c r="D1688" t="str">
        <f t="shared" si="26"/>
        <v>INFLOWS</v>
      </c>
      <c r="E1688" t="s">
        <v>119</v>
      </c>
      <c r="F1688" t="s">
        <v>120</v>
      </c>
      <c r="G1688" t="s">
        <v>102</v>
      </c>
      <c r="H1688" t="s">
        <v>212</v>
      </c>
      <c r="I1688" t="s">
        <v>701</v>
      </c>
      <c r="J1688" t="s">
        <v>702</v>
      </c>
      <c r="K1688" t="s">
        <v>2368</v>
      </c>
      <c r="L1688" t="s">
        <v>2369</v>
      </c>
      <c r="M1688" s="17">
        <f>VLOOKUP($K1688,[1]Budget!$V:$AE,5,0)*IF($C1688="1 - Revenues",1,IF(AND($C1688="5 - Transfers",MID(I1688,15,1)="4"),1,-1))</f>
        <v>0</v>
      </c>
      <c r="N1688" s="17">
        <f>VLOOKUP($K1688,[1]Budget!$V:$AE,6,0)*IF($C1688="1 - Revenues",1,IF(AND($C1688="5 - Transfers",MID(J1688,15,1)="4"),1,-1))</f>
        <v>0</v>
      </c>
      <c r="O1688" s="17">
        <f>IFERROR(IF(RIGHT(LEFT(K1688,15),1)="4",VLOOKUP(K1688,'[1]Budget Worksheet'!A:B,2,0),-1*VLOOKUP(K1688,'[1]Budget Worksheet'!A:B,2,0)),0)</f>
        <v>500</v>
      </c>
      <c r="P1688" s="17">
        <f>VLOOKUP($K1688,[1]Budget!$V:$AE,8,0)*IF($C1688="1 - Revenues",1,IF(AND($C1688="5 - Transfers",MID($K1688,15,1)="4"),1,-1))</f>
        <v>500</v>
      </c>
      <c r="Q1688" s="17">
        <f>VLOOKUP($K1688,[1]Budget!$V:$AE,10,0)*IF($C1688="1 - Revenues",1,IF(AND($C1688="5 - Transfers",MID(K1688,15,1)="4"),1,-1))</f>
        <v>0</v>
      </c>
      <c r="S1688" s="18" t="b">
        <f>IF(LEFT(C1688,1)="1",1,-1)*SUMIF([1]Budget!V:V,'Budget Worksheet for Pivot Tabl'!K1688,[1]Budget!AC:AC)=P1688</f>
        <v>1</v>
      </c>
    </row>
    <row r="1689" spans="1:19" x14ac:dyDescent="0.25">
      <c r="A1689" t="s">
        <v>29</v>
      </c>
      <c r="B1689" t="s">
        <v>30</v>
      </c>
      <c r="C1689" t="s">
        <v>7</v>
      </c>
      <c r="D1689" t="str">
        <f t="shared" si="26"/>
        <v>INFLOWS</v>
      </c>
      <c r="E1689" t="s">
        <v>119</v>
      </c>
      <c r="F1689" t="s">
        <v>120</v>
      </c>
      <c r="G1689" t="s">
        <v>102</v>
      </c>
      <c r="H1689" t="s">
        <v>212</v>
      </c>
      <c r="I1689" t="s">
        <v>701</v>
      </c>
      <c r="J1689" t="s">
        <v>702</v>
      </c>
      <c r="K1689" t="s">
        <v>2370</v>
      </c>
      <c r="L1689" t="s">
        <v>2371</v>
      </c>
      <c r="M1689" s="17">
        <f>VLOOKUP($K1689,[1]Budget!$V:$AE,5,0)*IF($C1689="1 - Revenues",1,IF(AND($C1689="5 - Transfers",MID(I1689,15,1)="4"),1,-1))</f>
        <v>4000</v>
      </c>
      <c r="N1689" s="17">
        <f>VLOOKUP($K1689,[1]Budget!$V:$AE,6,0)*IF($C1689="1 - Revenues",1,IF(AND($C1689="5 - Transfers",MID(J1689,15,1)="4"),1,-1))</f>
        <v>4000</v>
      </c>
      <c r="O1689" s="17">
        <f>IFERROR(IF(RIGHT(LEFT(K1689,15),1)="4",VLOOKUP(K1689,'[1]Budget Worksheet'!A:B,2,0),-1*VLOOKUP(K1689,'[1]Budget Worksheet'!A:B,2,0)),0)</f>
        <v>5000</v>
      </c>
      <c r="P1689" s="17">
        <f>VLOOKUP($K1689,[1]Budget!$V:$AE,8,0)*IF($C1689="1 - Revenues",1,IF(AND($C1689="5 - Transfers",MID($K1689,15,1)="4"),1,-1))</f>
        <v>5000</v>
      </c>
      <c r="Q1689" s="17">
        <f>VLOOKUP($K1689,[1]Budget!$V:$AE,10,0)*IF($C1689="1 - Revenues",1,IF(AND($C1689="5 - Transfers",MID(K1689,15,1)="4"),1,-1))</f>
        <v>0</v>
      </c>
      <c r="S1689" s="18" t="b">
        <f>IF(LEFT(C1689,1)="1",1,-1)*SUMIF([1]Budget!V:V,'Budget Worksheet for Pivot Tabl'!K1689,[1]Budget!AC:AC)=P1689</f>
        <v>1</v>
      </c>
    </row>
    <row r="1690" spans="1:19" x14ac:dyDescent="0.25">
      <c r="A1690" t="s">
        <v>29</v>
      </c>
      <c r="B1690" t="s">
        <v>30</v>
      </c>
      <c r="C1690" t="s">
        <v>7</v>
      </c>
      <c r="D1690" t="str">
        <f t="shared" si="26"/>
        <v>INFLOWS</v>
      </c>
      <c r="E1690" t="s">
        <v>119</v>
      </c>
      <c r="F1690" t="s">
        <v>120</v>
      </c>
      <c r="G1690" t="s">
        <v>102</v>
      </c>
      <c r="H1690" t="s">
        <v>212</v>
      </c>
      <c r="I1690" t="s">
        <v>701</v>
      </c>
      <c r="J1690" t="s">
        <v>702</v>
      </c>
      <c r="K1690" t="s">
        <v>2372</v>
      </c>
      <c r="L1690" t="s">
        <v>2373</v>
      </c>
      <c r="M1690" s="17">
        <f>VLOOKUP($K1690,[1]Budget!$V:$AE,5,0)*IF($C1690="1 - Revenues",1,IF(AND($C1690="5 - Transfers",MID(I1690,15,1)="4"),1,-1))</f>
        <v>0</v>
      </c>
      <c r="N1690" s="17">
        <f>VLOOKUP($K1690,[1]Budget!$V:$AE,6,0)*IF($C1690="1 - Revenues",1,IF(AND($C1690="5 - Transfers",MID(J1690,15,1)="4"),1,-1))</f>
        <v>0</v>
      </c>
      <c r="O1690" s="17">
        <f>IFERROR(IF(RIGHT(LEFT(K1690,15),1)="4",VLOOKUP(K1690,'[1]Budget Worksheet'!A:B,2,0),-1*VLOOKUP(K1690,'[1]Budget Worksheet'!A:B,2,0)),0)</f>
        <v>300</v>
      </c>
      <c r="P1690" s="17">
        <f>VLOOKUP($K1690,[1]Budget!$V:$AE,8,0)*IF($C1690="1 - Revenues",1,IF(AND($C1690="5 - Transfers",MID($K1690,15,1)="4"),1,-1))</f>
        <v>300</v>
      </c>
      <c r="Q1690" s="17">
        <f>VLOOKUP($K1690,[1]Budget!$V:$AE,10,0)*IF($C1690="1 - Revenues",1,IF(AND($C1690="5 - Transfers",MID(K1690,15,1)="4"),1,-1))</f>
        <v>0</v>
      </c>
      <c r="S1690" s="18" t="b">
        <f>IF(LEFT(C1690,1)="1",1,-1)*SUMIF([1]Budget!V:V,'Budget Worksheet for Pivot Tabl'!K1690,[1]Budget!AC:AC)=P1690</f>
        <v>1</v>
      </c>
    </row>
    <row r="1691" spans="1:19" x14ac:dyDescent="0.25">
      <c r="A1691" t="s">
        <v>29</v>
      </c>
      <c r="B1691" t="s">
        <v>30</v>
      </c>
      <c r="C1691" t="s">
        <v>7</v>
      </c>
      <c r="D1691" t="str">
        <f t="shared" si="26"/>
        <v>INFLOWS</v>
      </c>
      <c r="E1691" t="s">
        <v>119</v>
      </c>
      <c r="F1691" t="s">
        <v>120</v>
      </c>
      <c r="G1691" t="s">
        <v>102</v>
      </c>
      <c r="H1691" t="s">
        <v>212</v>
      </c>
      <c r="I1691" t="s">
        <v>701</v>
      </c>
      <c r="J1691" t="s">
        <v>702</v>
      </c>
      <c r="K1691" t="s">
        <v>2374</v>
      </c>
      <c r="L1691" t="s">
        <v>2375</v>
      </c>
      <c r="M1691" s="17">
        <f>VLOOKUP($K1691,[1]Budget!$V:$AE,5,0)*IF($C1691="1 - Revenues",1,IF(AND($C1691="5 - Transfers",MID(I1691,15,1)="4"),1,-1))</f>
        <v>0</v>
      </c>
      <c r="N1691" s="17">
        <f>VLOOKUP($K1691,[1]Budget!$V:$AE,6,0)*IF($C1691="1 - Revenues",1,IF(AND($C1691="5 - Transfers",MID(J1691,15,1)="4"),1,-1))</f>
        <v>0</v>
      </c>
      <c r="O1691" s="17">
        <f>IFERROR(IF(RIGHT(LEFT(K1691,15),1)="4",VLOOKUP(K1691,'[1]Budget Worksheet'!A:B,2,0),-1*VLOOKUP(K1691,'[1]Budget Worksheet'!A:B,2,0)),0)</f>
        <v>500</v>
      </c>
      <c r="P1691" s="17">
        <f>VLOOKUP($K1691,[1]Budget!$V:$AE,8,0)*IF($C1691="1 - Revenues",1,IF(AND($C1691="5 - Transfers",MID($K1691,15,1)="4"),1,-1))</f>
        <v>500</v>
      </c>
      <c r="Q1691" s="17">
        <f>VLOOKUP($K1691,[1]Budget!$V:$AE,10,0)*IF($C1691="1 - Revenues",1,IF(AND($C1691="5 - Transfers",MID(K1691,15,1)="4"),1,-1))</f>
        <v>0</v>
      </c>
      <c r="S1691" s="18" t="b">
        <f>IF(LEFT(C1691,1)="1",1,-1)*SUMIF([1]Budget!V:V,'Budget Worksheet for Pivot Tabl'!K1691,[1]Budget!AC:AC)=P1691</f>
        <v>1</v>
      </c>
    </row>
    <row r="1692" spans="1:19" x14ac:dyDescent="0.25">
      <c r="A1692" t="s">
        <v>29</v>
      </c>
      <c r="B1692" t="s">
        <v>30</v>
      </c>
      <c r="C1692" t="s">
        <v>7</v>
      </c>
      <c r="D1692" t="str">
        <f t="shared" si="26"/>
        <v>INFLOWS</v>
      </c>
      <c r="E1692" t="s">
        <v>119</v>
      </c>
      <c r="F1692" t="s">
        <v>120</v>
      </c>
      <c r="G1692" t="s">
        <v>102</v>
      </c>
      <c r="H1692" t="s">
        <v>212</v>
      </c>
      <c r="I1692" t="s">
        <v>701</v>
      </c>
      <c r="J1692" t="s">
        <v>702</v>
      </c>
      <c r="K1692" t="s">
        <v>2376</v>
      </c>
      <c r="L1692" t="s">
        <v>2377</v>
      </c>
      <c r="M1692" s="17">
        <f>VLOOKUP($K1692,[1]Budget!$V:$AE,5,0)*IF($C1692="1 - Revenues",1,IF(AND($C1692="5 - Transfers",MID(I1692,15,1)="4"),1,-1))</f>
        <v>0</v>
      </c>
      <c r="N1692" s="17">
        <f>VLOOKUP($K1692,[1]Budget!$V:$AE,6,0)*IF($C1692="1 - Revenues",1,IF(AND($C1692="5 - Transfers",MID(J1692,15,1)="4"),1,-1))</f>
        <v>0</v>
      </c>
      <c r="O1692" s="17">
        <f>IFERROR(IF(RIGHT(LEFT(K1692,15),1)="4",VLOOKUP(K1692,'[1]Budget Worksheet'!A:B,2,0),-1*VLOOKUP(K1692,'[1]Budget Worksheet'!A:B,2,0)),0)</f>
        <v>500</v>
      </c>
      <c r="P1692" s="17">
        <f>VLOOKUP($K1692,[1]Budget!$V:$AE,8,0)*IF($C1692="1 - Revenues",1,IF(AND($C1692="5 - Transfers",MID($K1692,15,1)="4"),1,-1))</f>
        <v>500</v>
      </c>
      <c r="Q1692" s="17">
        <f>VLOOKUP($K1692,[1]Budget!$V:$AE,10,0)*IF($C1692="1 - Revenues",1,IF(AND($C1692="5 - Transfers",MID(K1692,15,1)="4"),1,-1))</f>
        <v>0</v>
      </c>
      <c r="S1692" s="18" t="b">
        <f>IF(LEFT(C1692,1)="1",1,-1)*SUMIF([1]Budget!V:V,'Budget Worksheet for Pivot Tabl'!K1692,[1]Budget!AC:AC)=P1692</f>
        <v>1</v>
      </c>
    </row>
    <row r="1693" spans="1:19" x14ac:dyDescent="0.25">
      <c r="A1693" t="s">
        <v>29</v>
      </c>
      <c r="B1693" t="s">
        <v>30</v>
      </c>
      <c r="C1693" t="s">
        <v>7</v>
      </c>
      <c r="D1693" t="str">
        <f t="shared" si="26"/>
        <v>INFLOWS</v>
      </c>
      <c r="E1693" t="s">
        <v>119</v>
      </c>
      <c r="F1693" t="s">
        <v>120</v>
      </c>
      <c r="G1693" t="s">
        <v>102</v>
      </c>
      <c r="H1693" t="s">
        <v>212</v>
      </c>
      <c r="I1693" t="s">
        <v>701</v>
      </c>
      <c r="J1693" t="s">
        <v>702</v>
      </c>
      <c r="K1693" t="s">
        <v>2378</v>
      </c>
      <c r="L1693" t="s">
        <v>2379</v>
      </c>
      <c r="M1693" s="17">
        <f>VLOOKUP($K1693,[1]Budget!$V:$AE,5,0)*IF($C1693="1 - Revenues",1,IF(AND($C1693="5 - Transfers",MID(I1693,15,1)="4"),1,-1))</f>
        <v>3000</v>
      </c>
      <c r="N1693" s="17">
        <f>VLOOKUP($K1693,[1]Budget!$V:$AE,6,0)*IF($C1693="1 - Revenues",1,IF(AND($C1693="5 - Transfers",MID(J1693,15,1)="4"),1,-1))</f>
        <v>1000</v>
      </c>
      <c r="O1693" s="17">
        <f>IFERROR(IF(RIGHT(LEFT(K1693,15),1)="4",VLOOKUP(K1693,'[1]Budget Worksheet'!A:B,2,0),-1*VLOOKUP(K1693,'[1]Budget Worksheet'!A:B,2,0)),0)</f>
        <v>3000</v>
      </c>
      <c r="P1693" s="17">
        <f>VLOOKUP($K1693,[1]Budget!$V:$AE,8,0)*IF($C1693="1 - Revenues",1,IF(AND($C1693="5 - Transfers",MID($K1693,15,1)="4"),1,-1))</f>
        <v>3000</v>
      </c>
      <c r="Q1693" s="17">
        <f>VLOOKUP($K1693,[1]Budget!$V:$AE,10,0)*IF($C1693="1 - Revenues",1,IF(AND($C1693="5 - Transfers",MID(K1693,15,1)="4"),1,-1))</f>
        <v>0</v>
      </c>
      <c r="S1693" s="18" t="b">
        <f>IF(LEFT(C1693,1)="1",1,-1)*SUMIF([1]Budget!V:V,'Budget Worksheet for Pivot Tabl'!K1693,[1]Budget!AC:AC)=P1693</f>
        <v>1</v>
      </c>
    </row>
    <row r="1694" spans="1:19" x14ac:dyDescent="0.25">
      <c r="A1694" t="s">
        <v>29</v>
      </c>
      <c r="B1694" t="s">
        <v>30</v>
      </c>
      <c r="C1694" t="s">
        <v>7</v>
      </c>
      <c r="D1694" t="str">
        <f t="shared" si="26"/>
        <v>INFLOWS</v>
      </c>
      <c r="E1694" t="s">
        <v>119</v>
      </c>
      <c r="F1694" t="s">
        <v>120</v>
      </c>
      <c r="G1694" t="s">
        <v>102</v>
      </c>
      <c r="H1694" t="s">
        <v>212</v>
      </c>
      <c r="I1694" t="s">
        <v>701</v>
      </c>
      <c r="J1694" t="s">
        <v>702</v>
      </c>
      <c r="K1694" t="s">
        <v>2380</v>
      </c>
      <c r="L1694" t="s">
        <v>2381</v>
      </c>
      <c r="M1694" s="17">
        <f>VLOOKUP($K1694,[1]Budget!$V:$AE,5,0)*IF($C1694="1 - Revenues",1,IF(AND($C1694="5 - Transfers",MID(I1694,15,1)="4"),1,-1))</f>
        <v>0</v>
      </c>
      <c r="N1694" s="17">
        <f>VLOOKUP($K1694,[1]Budget!$V:$AE,6,0)*IF($C1694="1 - Revenues",1,IF(AND($C1694="5 - Transfers",MID(J1694,15,1)="4"),1,-1))</f>
        <v>0</v>
      </c>
      <c r="O1694" s="17">
        <f>IFERROR(IF(RIGHT(LEFT(K1694,15),1)="4",VLOOKUP(K1694,'[1]Budget Worksheet'!A:B,2,0),-1*VLOOKUP(K1694,'[1]Budget Worksheet'!A:B,2,0)),0)</f>
        <v>500</v>
      </c>
      <c r="P1694" s="17">
        <f>VLOOKUP($K1694,[1]Budget!$V:$AE,8,0)*IF($C1694="1 - Revenues",1,IF(AND($C1694="5 - Transfers",MID($K1694,15,1)="4"),1,-1))</f>
        <v>500</v>
      </c>
      <c r="Q1694" s="17">
        <f>VLOOKUP($K1694,[1]Budget!$V:$AE,10,0)*IF($C1694="1 - Revenues",1,IF(AND($C1694="5 - Transfers",MID(K1694,15,1)="4"),1,-1))</f>
        <v>0</v>
      </c>
      <c r="S1694" s="18" t="b">
        <f>IF(LEFT(C1694,1)="1",1,-1)*SUMIF([1]Budget!V:V,'Budget Worksheet for Pivot Tabl'!K1694,[1]Budget!AC:AC)=P1694</f>
        <v>1</v>
      </c>
    </row>
    <row r="1695" spans="1:19" x14ac:dyDescent="0.25">
      <c r="A1695" t="s">
        <v>29</v>
      </c>
      <c r="B1695" t="s">
        <v>30</v>
      </c>
      <c r="C1695" t="s">
        <v>7</v>
      </c>
      <c r="D1695" t="str">
        <f t="shared" si="26"/>
        <v>INFLOWS</v>
      </c>
      <c r="E1695" t="s">
        <v>119</v>
      </c>
      <c r="F1695" t="s">
        <v>120</v>
      </c>
      <c r="G1695" t="s">
        <v>102</v>
      </c>
      <c r="H1695" t="s">
        <v>212</v>
      </c>
      <c r="I1695" t="s">
        <v>701</v>
      </c>
      <c r="J1695" t="s">
        <v>702</v>
      </c>
      <c r="K1695" t="s">
        <v>2382</v>
      </c>
      <c r="L1695" t="s">
        <v>2383</v>
      </c>
      <c r="M1695" s="17">
        <f>VLOOKUP($K1695,[1]Budget!$V:$AE,5,0)*IF($C1695="1 - Revenues",1,IF(AND($C1695="5 - Transfers",MID(I1695,15,1)="4"),1,-1))</f>
        <v>4000</v>
      </c>
      <c r="N1695" s="17">
        <f>VLOOKUP($K1695,[1]Budget!$V:$AE,6,0)*IF($C1695="1 - Revenues",1,IF(AND($C1695="5 - Transfers",MID(J1695,15,1)="4"),1,-1))</f>
        <v>1000</v>
      </c>
      <c r="O1695" s="17">
        <f>IFERROR(IF(RIGHT(LEFT(K1695,15),1)="4",VLOOKUP(K1695,'[1]Budget Worksheet'!A:B,2,0),-1*VLOOKUP(K1695,'[1]Budget Worksheet'!A:B,2,0)),0)</f>
        <v>4500</v>
      </c>
      <c r="P1695" s="17">
        <f>VLOOKUP($K1695,[1]Budget!$V:$AE,8,0)*IF($C1695="1 - Revenues",1,IF(AND($C1695="5 - Transfers",MID($K1695,15,1)="4"),1,-1))</f>
        <v>4500</v>
      </c>
      <c r="Q1695" s="17">
        <f>VLOOKUP($K1695,[1]Budget!$V:$AE,10,0)*IF($C1695="1 - Revenues",1,IF(AND($C1695="5 - Transfers",MID(K1695,15,1)="4"),1,-1))</f>
        <v>0</v>
      </c>
      <c r="S1695" s="18" t="b">
        <f>IF(LEFT(C1695,1)="1",1,-1)*SUMIF([1]Budget!V:V,'Budget Worksheet for Pivot Tabl'!K1695,[1]Budget!AC:AC)=P1695</f>
        <v>1</v>
      </c>
    </row>
    <row r="1696" spans="1:19" x14ac:dyDescent="0.25">
      <c r="A1696" t="s">
        <v>29</v>
      </c>
      <c r="B1696" t="s">
        <v>30</v>
      </c>
      <c r="C1696" t="s">
        <v>7</v>
      </c>
      <c r="D1696" t="str">
        <f t="shared" si="26"/>
        <v>INFLOWS</v>
      </c>
      <c r="E1696" t="s">
        <v>119</v>
      </c>
      <c r="F1696" t="s">
        <v>120</v>
      </c>
      <c r="G1696" t="s">
        <v>102</v>
      </c>
      <c r="H1696" t="s">
        <v>212</v>
      </c>
      <c r="I1696" t="s">
        <v>701</v>
      </c>
      <c r="J1696" t="s">
        <v>702</v>
      </c>
      <c r="K1696" t="s">
        <v>2384</v>
      </c>
      <c r="L1696" t="s">
        <v>2385</v>
      </c>
      <c r="M1696" s="17">
        <f>VLOOKUP($K1696,[1]Budget!$V:$AE,5,0)*IF($C1696="1 - Revenues",1,IF(AND($C1696="5 - Transfers",MID(I1696,15,1)="4"),1,-1))</f>
        <v>1000</v>
      </c>
      <c r="N1696" s="17">
        <f>VLOOKUP($K1696,[1]Budget!$V:$AE,6,0)*IF($C1696="1 - Revenues",1,IF(AND($C1696="5 - Transfers",MID(J1696,15,1)="4"),1,-1))</f>
        <v>0</v>
      </c>
      <c r="O1696" s="17">
        <f>IFERROR(IF(RIGHT(LEFT(K1696,15),1)="4",VLOOKUP(K1696,'[1]Budget Worksheet'!A:B,2,0),-1*VLOOKUP(K1696,'[1]Budget Worksheet'!A:B,2,0)),0)</f>
        <v>700</v>
      </c>
      <c r="P1696" s="17">
        <f>VLOOKUP($K1696,[1]Budget!$V:$AE,8,0)*IF($C1696="1 - Revenues",1,IF(AND($C1696="5 - Transfers",MID($K1696,15,1)="4"),1,-1))</f>
        <v>700</v>
      </c>
      <c r="Q1696" s="17">
        <f>VLOOKUP($K1696,[1]Budget!$V:$AE,10,0)*IF($C1696="1 - Revenues",1,IF(AND($C1696="5 - Transfers",MID(K1696,15,1)="4"),1,-1))</f>
        <v>0</v>
      </c>
      <c r="S1696" s="18" t="b">
        <f>IF(LEFT(C1696,1)="1",1,-1)*SUMIF([1]Budget!V:V,'Budget Worksheet for Pivot Tabl'!K1696,[1]Budget!AC:AC)=P1696</f>
        <v>1</v>
      </c>
    </row>
    <row r="1697" spans="1:19" x14ac:dyDescent="0.25">
      <c r="A1697" t="s">
        <v>29</v>
      </c>
      <c r="B1697" t="s">
        <v>30</v>
      </c>
      <c r="C1697" t="s">
        <v>7</v>
      </c>
      <c r="D1697" t="str">
        <f t="shared" si="26"/>
        <v>INFLOWS</v>
      </c>
      <c r="E1697" t="s">
        <v>119</v>
      </c>
      <c r="F1697" t="s">
        <v>120</v>
      </c>
      <c r="G1697" t="s">
        <v>102</v>
      </c>
      <c r="H1697" t="s">
        <v>212</v>
      </c>
      <c r="I1697" t="s">
        <v>701</v>
      </c>
      <c r="J1697" t="s">
        <v>702</v>
      </c>
      <c r="K1697" t="s">
        <v>2386</v>
      </c>
      <c r="L1697" t="s">
        <v>2387</v>
      </c>
      <c r="M1697" s="17">
        <f>VLOOKUP($K1697,[1]Budget!$V:$AE,5,0)*IF($C1697="1 - Revenues",1,IF(AND($C1697="5 - Transfers",MID(I1697,15,1)="4"),1,-1))</f>
        <v>1000</v>
      </c>
      <c r="N1697" s="17">
        <f>VLOOKUP($K1697,[1]Budget!$V:$AE,6,0)*IF($C1697="1 - Revenues",1,IF(AND($C1697="5 - Transfers",MID(J1697,15,1)="4"),1,-1))</f>
        <v>0</v>
      </c>
      <c r="O1697" s="17">
        <f>IFERROR(IF(RIGHT(LEFT(K1697,15),1)="4",VLOOKUP(K1697,'[1]Budget Worksheet'!A:B,2,0),-1*VLOOKUP(K1697,'[1]Budget Worksheet'!A:B,2,0)),0)</f>
        <v>550</v>
      </c>
      <c r="P1697" s="17">
        <f>VLOOKUP($K1697,[1]Budget!$V:$AE,8,0)*IF($C1697="1 - Revenues",1,IF(AND($C1697="5 - Transfers",MID($K1697,15,1)="4"),1,-1))</f>
        <v>550</v>
      </c>
      <c r="Q1697" s="17">
        <f>VLOOKUP($K1697,[1]Budget!$V:$AE,10,0)*IF($C1697="1 - Revenues",1,IF(AND($C1697="5 - Transfers",MID(K1697,15,1)="4"),1,-1))</f>
        <v>0</v>
      </c>
      <c r="S1697" s="18" t="b">
        <f>IF(LEFT(C1697,1)="1",1,-1)*SUMIF([1]Budget!V:V,'Budget Worksheet for Pivot Tabl'!K1697,[1]Budget!AC:AC)=P1697</f>
        <v>1</v>
      </c>
    </row>
    <row r="1698" spans="1:19" x14ac:dyDescent="0.25">
      <c r="A1698" t="s">
        <v>29</v>
      </c>
      <c r="B1698" t="s">
        <v>30</v>
      </c>
      <c r="C1698" t="s">
        <v>7</v>
      </c>
      <c r="D1698" t="str">
        <f t="shared" si="26"/>
        <v>INFLOWS</v>
      </c>
      <c r="E1698" t="s">
        <v>119</v>
      </c>
      <c r="F1698" t="s">
        <v>120</v>
      </c>
      <c r="G1698" t="s">
        <v>102</v>
      </c>
      <c r="H1698" t="s">
        <v>212</v>
      </c>
      <c r="I1698" t="s">
        <v>701</v>
      </c>
      <c r="J1698" t="s">
        <v>702</v>
      </c>
      <c r="K1698" t="s">
        <v>2388</v>
      </c>
      <c r="L1698" t="s">
        <v>2389</v>
      </c>
      <c r="M1698" s="17">
        <f>VLOOKUP($K1698,[1]Budget!$V:$AE,5,0)*IF($C1698="1 - Revenues",1,IF(AND($C1698="5 - Transfers",MID(I1698,15,1)="4"),1,-1))</f>
        <v>3000</v>
      </c>
      <c r="N1698" s="17">
        <f>VLOOKUP($K1698,[1]Budget!$V:$AE,6,0)*IF($C1698="1 - Revenues",1,IF(AND($C1698="5 - Transfers",MID(J1698,15,1)="4"),1,-1))</f>
        <v>0</v>
      </c>
      <c r="O1698" s="17">
        <f>IFERROR(IF(RIGHT(LEFT(K1698,15),1)="4",VLOOKUP(K1698,'[1]Budget Worksheet'!A:B,2,0),-1*VLOOKUP(K1698,'[1]Budget Worksheet'!A:B,2,0)),0)</f>
        <v>3000</v>
      </c>
      <c r="P1698" s="17">
        <f>VLOOKUP($K1698,[1]Budget!$V:$AE,8,0)*IF($C1698="1 - Revenues",1,IF(AND($C1698="5 - Transfers",MID($K1698,15,1)="4"),1,-1))</f>
        <v>3000</v>
      </c>
      <c r="Q1698" s="17">
        <f>VLOOKUP($K1698,[1]Budget!$V:$AE,10,0)*IF($C1698="1 - Revenues",1,IF(AND($C1698="5 - Transfers",MID(K1698,15,1)="4"),1,-1))</f>
        <v>0</v>
      </c>
      <c r="S1698" s="18" t="b">
        <f>IF(LEFT(C1698,1)="1",1,-1)*SUMIF([1]Budget!V:V,'Budget Worksheet for Pivot Tabl'!K1698,[1]Budget!AC:AC)=P1698</f>
        <v>1</v>
      </c>
    </row>
    <row r="1699" spans="1:19" x14ac:dyDescent="0.25">
      <c r="A1699" t="s">
        <v>29</v>
      </c>
      <c r="B1699" t="s">
        <v>30</v>
      </c>
      <c r="C1699" t="s">
        <v>7</v>
      </c>
      <c r="D1699" t="str">
        <f t="shared" si="26"/>
        <v>INFLOWS</v>
      </c>
      <c r="E1699" t="s">
        <v>119</v>
      </c>
      <c r="F1699" t="s">
        <v>120</v>
      </c>
      <c r="G1699" t="s">
        <v>102</v>
      </c>
      <c r="H1699" t="s">
        <v>212</v>
      </c>
      <c r="I1699" t="s">
        <v>701</v>
      </c>
      <c r="J1699" t="s">
        <v>702</v>
      </c>
      <c r="K1699" t="s">
        <v>2390</v>
      </c>
      <c r="L1699" t="s">
        <v>2391</v>
      </c>
      <c r="M1699" s="17">
        <f>VLOOKUP($K1699,[1]Budget!$V:$AE,5,0)*IF($C1699="1 - Revenues",1,IF(AND($C1699="5 - Transfers",MID(I1699,15,1)="4"),1,-1))</f>
        <v>3000</v>
      </c>
      <c r="N1699" s="17">
        <f>VLOOKUP($K1699,[1]Budget!$V:$AE,6,0)*IF($C1699="1 - Revenues",1,IF(AND($C1699="5 - Transfers",MID(J1699,15,1)="4"),1,-1))</f>
        <v>3000</v>
      </c>
      <c r="O1699" s="17">
        <f>IFERROR(IF(RIGHT(LEFT(K1699,15),1)="4",VLOOKUP(K1699,'[1]Budget Worksheet'!A:B,2,0),-1*VLOOKUP(K1699,'[1]Budget Worksheet'!A:B,2,0)),0)</f>
        <v>3000</v>
      </c>
      <c r="P1699" s="17">
        <f>VLOOKUP($K1699,[1]Budget!$V:$AE,8,0)*IF($C1699="1 - Revenues",1,IF(AND($C1699="5 - Transfers",MID($K1699,15,1)="4"),1,-1))</f>
        <v>3000</v>
      </c>
      <c r="Q1699" s="17">
        <f>VLOOKUP($K1699,[1]Budget!$V:$AE,10,0)*IF($C1699="1 - Revenues",1,IF(AND($C1699="5 - Transfers",MID(K1699,15,1)="4"),1,-1))</f>
        <v>0</v>
      </c>
      <c r="S1699" s="18" t="b">
        <f>IF(LEFT(C1699,1)="1",1,-1)*SUMIF([1]Budget!V:V,'Budget Worksheet for Pivot Tabl'!K1699,[1]Budget!AC:AC)=P1699</f>
        <v>1</v>
      </c>
    </row>
    <row r="1700" spans="1:19" x14ac:dyDescent="0.25">
      <c r="A1700" t="s">
        <v>29</v>
      </c>
      <c r="B1700" t="s">
        <v>30</v>
      </c>
      <c r="C1700" t="s">
        <v>7</v>
      </c>
      <c r="D1700" t="str">
        <f t="shared" si="26"/>
        <v>INFLOWS</v>
      </c>
      <c r="E1700" t="s">
        <v>119</v>
      </c>
      <c r="F1700" t="s">
        <v>120</v>
      </c>
      <c r="G1700" t="s">
        <v>102</v>
      </c>
      <c r="H1700" t="s">
        <v>212</v>
      </c>
      <c r="I1700" t="s">
        <v>701</v>
      </c>
      <c r="J1700" t="s">
        <v>702</v>
      </c>
      <c r="K1700" t="s">
        <v>2392</v>
      </c>
      <c r="L1700" t="s">
        <v>2393</v>
      </c>
      <c r="M1700" s="17">
        <f>VLOOKUP($K1700,[1]Budget!$V:$AE,5,0)*IF($C1700="1 - Revenues",1,IF(AND($C1700="5 - Transfers",MID(I1700,15,1)="4"),1,-1))</f>
        <v>14000</v>
      </c>
      <c r="N1700" s="17">
        <f>VLOOKUP($K1700,[1]Budget!$V:$AE,6,0)*IF($C1700="1 - Revenues",1,IF(AND($C1700="5 - Transfers",MID(J1700,15,1)="4"),1,-1))</f>
        <v>9000</v>
      </c>
      <c r="O1700" s="17">
        <f>IFERROR(IF(RIGHT(LEFT(K1700,15),1)="4",VLOOKUP(K1700,'[1]Budget Worksheet'!A:B,2,0),-1*VLOOKUP(K1700,'[1]Budget Worksheet'!A:B,2,0)),0)</f>
        <v>11000</v>
      </c>
      <c r="P1700" s="17">
        <f>VLOOKUP($K1700,[1]Budget!$V:$AE,8,0)*IF($C1700="1 - Revenues",1,IF(AND($C1700="5 - Transfers",MID($K1700,15,1)="4"),1,-1))</f>
        <v>11000</v>
      </c>
      <c r="Q1700" s="17">
        <f>VLOOKUP($K1700,[1]Budget!$V:$AE,10,0)*IF($C1700="1 - Revenues",1,IF(AND($C1700="5 - Transfers",MID(K1700,15,1)="4"),1,-1))</f>
        <v>0</v>
      </c>
      <c r="S1700" s="18" t="b">
        <f>IF(LEFT(C1700,1)="1",1,-1)*SUMIF([1]Budget!V:V,'Budget Worksheet for Pivot Tabl'!K1700,[1]Budget!AC:AC)=P1700</f>
        <v>1</v>
      </c>
    </row>
    <row r="1701" spans="1:19" x14ac:dyDescent="0.25">
      <c r="A1701" t="s">
        <v>29</v>
      </c>
      <c r="B1701" t="s">
        <v>30</v>
      </c>
      <c r="C1701" t="s">
        <v>7</v>
      </c>
      <c r="D1701" t="str">
        <f t="shared" si="26"/>
        <v>INFLOWS</v>
      </c>
      <c r="E1701" t="s">
        <v>119</v>
      </c>
      <c r="F1701" t="s">
        <v>120</v>
      </c>
      <c r="G1701" t="s">
        <v>102</v>
      </c>
      <c r="H1701" t="s">
        <v>212</v>
      </c>
      <c r="I1701" t="s">
        <v>701</v>
      </c>
      <c r="J1701" t="s">
        <v>702</v>
      </c>
      <c r="K1701" t="s">
        <v>2394</v>
      </c>
      <c r="L1701" t="s">
        <v>2395</v>
      </c>
      <c r="M1701" s="17">
        <f>VLOOKUP($K1701,[1]Budget!$V:$AE,5,0)*IF($C1701="1 - Revenues",1,IF(AND($C1701="5 - Transfers",MID(I1701,15,1)="4"),1,-1))</f>
        <v>35000</v>
      </c>
      <c r="N1701" s="17">
        <f>VLOOKUP($K1701,[1]Budget!$V:$AE,6,0)*IF($C1701="1 - Revenues",1,IF(AND($C1701="5 - Transfers",MID(J1701,15,1)="4"),1,-1))</f>
        <v>0</v>
      </c>
      <c r="O1701" s="17">
        <f>IFERROR(IF(RIGHT(LEFT(K1701,15),1)="4",VLOOKUP(K1701,'[1]Budget Worksheet'!A:B,2,0),-1*VLOOKUP(K1701,'[1]Budget Worksheet'!A:B,2,0)),0)</f>
        <v>30000</v>
      </c>
      <c r="P1701" s="17">
        <f>VLOOKUP($K1701,[1]Budget!$V:$AE,8,0)*IF($C1701="1 - Revenues",1,IF(AND($C1701="5 - Transfers",MID($K1701,15,1)="4"),1,-1))</f>
        <v>30000</v>
      </c>
      <c r="Q1701" s="17">
        <f>VLOOKUP($K1701,[1]Budget!$V:$AE,10,0)*IF($C1701="1 - Revenues",1,IF(AND($C1701="5 - Transfers",MID(K1701,15,1)="4"),1,-1))</f>
        <v>0</v>
      </c>
      <c r="S1701" s="18" t="b">
        <f>IF(LEFT(C1701,1)="1",1,-1)*SUMIF([1]Budget!V:V,'Budget Worksheet for Pivot Tabl'!K1701,[1]Budget!AC:AC)=P1701</f>
        <v>1</v>
      </c>
    </row>
    <row r="1702" spans="1:19" x14ac:dyDescent="0.25">
      <c r="A1702" t="s">
        <v>29</v>
      </c>
      <c r="B1702" t="s">
        <v>30</v>
      </c>
      <c r="C1702" t="s">
        <v>7</v>
      </c>
      <c r="D1702" t="str">
        <f t="shared" si="26"/>
        <v>INFLOWS</v>
      </c>
      <c r="E1702" t="s">
        <v>119</v>
      </c>
      <c r="F1702" t="s">
        <v>120</v>
      </c>
      <c r="G1702" t="s">
        <v>102</v>
      </c>
      <c r="H1702" t="s">
        <v>212</v>
      </c>
      <c r="I1702" t="s">
        <v>701</v>
      </c>
      <c r="J1702" t="s">
        <v>702</v>
      </c>
      <c r="K1702" t="s">
        <v>2396</v>
      </c>
      <c r="L1702" t="s">
        <v>2397</v>
      </c>
      <c r="M1702" s="17">
        <f>VLOOKUP($K1702,[1]Budget!$V:$AE,5,0)*IF($C1702="1 - Revenues",1,IF(AND($C1702="5 - Transfers",MID(I1702,15,1)="4"),1,-1))</f>
        <v>1000</v>
      </c>
      <c r="N1702" s="17">
        <f>VLOOKUP($K1702,[1]Budget!$V:$AE,6,0)*IF($C1702="1 - Revenues",1,IF(AND($C1702="5 - Transfers",MID(J1702,15,1)="4"),1,-1))</f>
        <v>0</v>
      </c>
      <c r="O1702" s="17">
        <f>IFERROR(IF(RIGHT(LEFT(K1702,15),1)="4",VLOOKUP(K1702,'[1]Budget Worksheet'!A:B,2,0),-1*VLOOKUP(K1702,'[1]Budget Worksheet'!A:B,2,0)),0)</f>
        <v>0</v>
      </c>
      <c r="P1702" s="17">
        <f>VLOOKUP($K1702,[1]Budget!$V:$AE,8,0)*IF($C1702="1 - Revenues",1,IF(AND($C1702="5 - Transfers",MID($K1702,15,1)="4"),1,-1))</f>
        <v>0</v>
      </c>
      <c r="Q1702" s="17">
        <f>VLOOKUP($K1702,[1]Budget!$V:$AE,10,0)*IF($C1702="1 - Revenues",1,IF(AND($C1702="5 - Transfers",MID(K1702,15,1)="4"),1,-1))</f>
        <v>0</v>
      </c>
      <c r="S1702" s="18" t="b">
        <f>IF(LEFT(C1702,1)="1",1,-1)*SUMIF([1]Budget!V:V,'Budget Worksheet for Pivot Tabl'!K1702,[1]Budget!AC:AC)=P1702</f>
        <v>1</v>
      </c>
    </row>
    <row r="1703" spans="1:19" x14ac:dyDescent="0.25">
      <c r="A1703" t="s">
        <v>29</v>
      </c>
      <c r="B1703" t="s">
        <v>30</v>
      </c>
      <c r="C1703" t="s">
        <v>7</v>
      </c>
      <c r="D1703" t="str">
        <f t="shared" si="26"/>
        <v>INFLOWS</v>
      </c>
      <c r="E1703" t="s">
        <v>119</v>
      </c>
      <c r="F1703" t="s">
        <v>120</v>
      </c>
      <c r="G1703" t="s">
        <v>102</v>
      </c>
      <c r="H1703" t="s">
        <v>212</v>
      </c>
      <c r="I1703" t="s">
        <v>701</v>
      </c>
      <c r="J1703" t="s">
        <v>702</v>
      </c>
      <c r="K1703" t="s">
        <v>2398</v>
      </c>
      <c r="L1703" t="s">
        <v>294</v>
      </c>
      <c r="M1703" s="17">
        <f>VLOOKUP($K1703,[1]Budget!$V:$AE,5,0)*IF($C1703="1 - Revenues",1,IF(AND($C1703="5 - Transfers",MID(I1703,15,1)="4"),1,-1))</f>
        <v>11000</v>
      </c>
      <c r="N1703" s="17">
        <f>VLOOKUP($K1703,[1]Budget!$V:$AE,6,0)*IF($C1703="1 - Revenues",1,IF(AND($C1703="5 - Transfers",MID(J1703,15,1)="4"),1,-1))</f>
        <v>-3000</v>
      </c>
      <c r="O1703" s="17">
        <f>IFERROR(IF(RIGHT(LEFT(K1703,15),1)="4",VLOOKUP(K1703,'[1]Budget Worksheet'!A:B,2,0),-1*VLOOKUP(K1703,'[1]Budget Worksheet'!A:B,2,0)),0)</f>
        <v>3390</v>
      </c>
      <c r="P1703" s="17">
        <f>VLOOKUP($K1703,[1]Budget!$V:$AE,8,0)*IF($C1703="1 - Revenues",1,IF(AND($C1703="5 - Transfers",MID($K1703,15,1)="4"),1,-1))</f>
        <v>3390</v>
      </c>
      <c r="Q1703" s="17">
        <f>VLOOKUP($K1703,[1]Budget!$V:$AE,10,0)*IF($C1703="1 - Revenues",1,IF(AND($C1703="5 - Transfers",MID(K1703,15,1)="4"),1,-1))</f>
        <v>0</v>
      </c>
      <c r="S1703" s="18" t="b">
        <f>IF(LEFT(C1703,1)="1",1,-1)*SUMIF([1]Budget!V:V,'Budget Worksheet for Pivot Tabl'!K1703,[1]Budget!AC:AC)=P1703</f>
        <v>1</v>
      </c>
    </row>
    <row r="1704" spans="1:19" x14ac:dyDescent="0.25">
      <c r="A1704" t="s">
        <v>29</v>
      </c>
      <c r="B1704" t="s">
        <v>30</v>
      </c>
      <c r="C1704" t="s">
        <v>7</v>
      </c>
      <c r="D1704" t="str">
        <f t="shared" si="26"/>
        <v>INFLOWS</v>
      </c>
      <c r="E1704" t="s">
        <v>119</v>
      </c>
      <c r="F1704" t="s">
        <v>120</v>
      </c>
      <c r="G1704" t="s">
        <v>102</v>
      </c>
      <c r="H1704" t="s">
        <v>212</v>
      </c>
      <c r="I1704" t="s">
        <v>701</v>
      </c>
      <c r="J1704" t="s">
        <v>702</v>
      </c>
      <c r="K1704" t="s">
        <v>2399</v>
      </c>
      <c r="L1704" t="s">
        <v>300</v>
      </c>
      <c r="M1704" s="17">
        <f>VLOOKUP($K1704,[1]Budget!$V:$AE,5,0)*IF($C1704="1 - Revenues",1,IF(AND($C1704="5 - Transfers",MID(I1704,15,1)="4"),1,-1))</f>
        <v>0</v>
      </c>
      <c r="N1704" s="17">
        <f>VLOOKUP($K1704,[1]Budget!$V:$AE,6,0)*IF($C1704="1 - Revenues",1,IF(AND($C1704="5 - Transfers",MID(J1704,15,1)="4"),1,-1))</f>
        <v>0</v>
      </c>
      <c r="O1704" s="17">
        <f>IFERROR(IF(RIGHT(LEFT(K1704,15),1)="4",VLOOKUP(K1704,'[1]Budget Worksheet'!A:B,2,0),-1*VLOOKUP(K1704,'[1]Budget Worksheet'!A:B,2,0)),0)</f>
        <v>-340</v>
      </c>
      <c r="P1704" s="17">
        <f>VLOOKUP($K1704,[1]Budget!$V:$AE,8,0)*IF($C1704="1 - Revenues",1,IF(AND($C1704="5 - Transfers",MID($K1704,15,1)="4"),1,-1))</f>
        <v>-340</v>
      </c>
      <c r="Q1704" s="17">
        <f>VLOOKUP($K1704,[1]Budget!$V:$AE,10,0)*IF($C1704="1 - Revenues",1,IF(AND($C1704="5 - Transfers",MID(K1704,15,1)="4"),1,-1))</f>
        <v>0</v>
      </c>
      <c r="S1704" s="18" t="b">
        <f>IF(LEFT(C1704,1)="1",1,-1)*SUMIF([1]Budget!V:V,'Budget Worksheet for Pivot Tabl'!K1704,[1]Budget!AC:AC)=P1704</f>
        <v>1</v>
      </c>
    </row>
    <row r="1705" spans="1:19" x14ac:dyDescent="0.25">
      <c r="A1705" t="s">
        <v>29</v>
      </c>
      <c r="B1705" t="s">
        <v>30</v>
      </c>
      <c r="C1705" t="s">
        <v>7</v>
      </c>
      <c r="D1705" t="str">
        <f t="shared" si="26"/>
        <v>INFLOWS</v>
      </c>
      <c r="E1705" t="s">
        <v>119</v>
      </c>
      <c r="F1705" t="s">
        <v>120</v>
      </c>
      <c r="G1705" t="s">
        <v>102</v>
      </c>
      <c r="H1705" t="s">
        <v>212</v>
      </c>
      <c r="I1705" t="s">
        <v>701</v>
      </c>
      <c r="J1705" t="s">
        <v>702</v>
      </c>
      <c r="K1705" t="s">
        <v>2400</v>
      </c>
      <c r="L1705" t="s">
        <v>304</v>
      </c>
      <c r="M1705" s="17">
        <f>VLOOKUP($K1705,[1]Budget!$V:$AE,5,0)*IF($C1705="1 - Revenues",1,IF(AND($C1705="5 - Transfers",MID(I1705,15,1)="4"),1,-1))</f>
        <v>0</v>
      </c>
      <c r="N1705" s="17">
        <f>VLOOKUP($K1705,[1]Budget!$V:$AE,6,0)*IF($C1705="1 - Revenues",1,IF(AND($C1705="5 - Transfers",MID(J1705,15,1)="4"),1,-1))</f>
        <v>0</v>
      </c>
      <c r="O1705" s="17">
        <f>IFERROR(IF(RIGHT(LEFT(K1705,15),1)="4",VLOOKUP(K1705,'[1]Budget Worksheet'!A:B,2,0),-1*VLOOKUP(K1705,'[1]Budget Worksheet'!A:B,2,0)),0)</f>
        <v>0</v>
      </c>
      <c r="P1705" s="17">
        <f>VLOOKUP($K1705,[1]Budget!$V:$AE,8,0)*IF($C1705="1 - Revenues",1,IF(AND($C1705="5 - Transfers",MID($K1705,15,1)="4"),1,-1))</f>
        <v>0</v>
      </c>
      <c r="Q1705" s="17">
        <f>VLOOKUP($K1705,[1]Budget!$V:$AE,10,0)*IF($C1705="1 - Revenues",1,IF(AND($C1705="5 - Transfers",MID(K1705,15,1)="4"),1,-1))</f>
        <v>0</v>
      </c>
      <c r="S1705" s="18" t="b">
        <f>IF(LEFT(C1705,1)="1",1,-1)*SUMIF([1]Budget!V:V,'Budget Worksheet for Pivot Tabl'!K1705,[1]Budget!AC:AC)=P1705</f>
        <v>1</v>
      </c>
    </row>
    <row r="1706" spans="1:19" x14ac:dyDescent="0.25">
      <c r="A1706" t="s">
        <v>29</v>
      </c>
      <c r="B1706" t="s">
        <v>30</v>
      </c>
      <c r="C1706" t="s">
        <v>7</v>
      </c>
      <c r="D1706" t="str">
        <f t="shared" si="26"/>
        <v>INFLOWS</v>
      </c>
      <c r="E1706" t="s">
        <v>119</v>
      </c>
      <c r="F1706" t="s">
        <v>120</v>
      </c>
      <c r="G1706" t="s">
        <v>102</v>
      </c>
      <c r="H1706" t="s">
        <v>212</v>
      </c>
      <c r="I1706" t="s">
        <v>701</v>
      </c>
      <c r="J1706" t="s">
        <v>702</v>
      </c>
      <c r="K1706" t="s">
        <v>2401</v>
      </c>
      <c r="L1706" t="s">
        <v>306</v>
      </c>
      <c r="M1706" s="17">
        <f>VLOOKUP($K1706,[1]Budget!$V:$AE,5,0)*IF($C1706="1 - Revenues",1,IF(AND($C1706="5 - Transfers",MID(I1706,15,1)="4"),1,-1))</f>
        <v>167000</v>
      </c>
      <c r="N1706" s="17">
        <f>VLOOKUP($K1706,[1]Budget!$V:$AE,6,0)*IF($C1706="1 - Revenues",1,IF(AND($C1706="5 - Transfers",MID(J1706,15,1)="4"),1,-1))</f>
        <v>0</v>
      </c>
      <c r="O1706" s="17">
        <f>IFERROR(IF(RIGHT(LEFT(K1706,15),1)="4",VLOOKUP(K1706,'[1]Budget Worksheet'!A:B,2,0),-1*VLOOKUP(K1706,'[1]Budget Worksheet'!A:B,2,0)),0)</f>
        <v>0</v>
      </c>
      <c r="P1706" s="17">
        <f>VLOOKUP($K1706,[1]Budget!$V:$AE,8,0)*IF($C1706="1 - Revenues",1,IF(AND($C1706="5 - Transfers",MID($K1706,15,1)="4"),1,-1))</f>
        <v>0</v>
      </c>
      <c r="Q1706" s="17">
        <f>VLOOKUP($K1706,[1]Budget!$V:$AE,10,0)*IF($C1706="1 - Revenues",1,IF(AND($C1706="5 - Transfers",MID(K1706,15,1)="4"),1,-1))</f>
        <v>0</v>
      </c>
      <c r="S1706" s="18" t="b">
        <f>IF(LEFT(C1706,1)="1",1,-1)*SUMIF([1]Budget!V:V,'Budget Worksheet for Pivot Tabl'!K1706,[1]Budget!AC:AC)=P1706</f>
        <v>1</v>
      </c>
    </row>
    <row r="1707" spans="1:19" x14ac:dyDescent="0.25">
      <c r="A1707" t="s">
        <v>29</v>
      </c>
      <c r="B1707" t="s">
        <v>30</v>
      </c>
      <c r="C1707" t="s">
        <v>7</v>
      </c>
      <c r="D1707" t="str">
        <f t="shared" si="26"/>
        <v>INFLOWS</v>
      </c>
      <c r="E1707" t="s">
        <v>119</v>
      </c>
      <c r="F1707" t="s">
        <v>120</v>
      </c>
      <c r="G1707" t="s">
        <v>102</v>
      </c>
      <c r="H1707" t="s">
        <v>212</v>
      </c>
      <c r="I1707" t="s">
        <v>701</v>
      </c>
      <c r="J1707" t="s">
        <v>702</v>
      </c>
      <c r="K1707" t="s">
        <v>2402</v>
      </c>
      <c r="L1707" t="s">
        <v>314</v>
      </c>
      <c r="M1707" s="17">
        <f>VLOOKUP($K1707,[1]Budget!$V:$AE,5,0)*IF($C1707="1 - Revenues",1,IF(AND($C1707="5 - Transfers",MID(I1707,15,1)="4"),1,-1))</f>
        <v>0</v>
      </c>
      <c r="N1707" s="17">
        <f>VLOOKUP($K1707,[1]Budget!$V:$AE,6,0)*IF($C1707="1 - Revenues",1,IF(AND($C1707="5 - Transfers",MID(J1707,15,1)="4"),1,-1))</f>
        <v>0</v>
      </c>
      <c r="O1707" s="17">
        <f>IFERROR(IF(RIGHT(LEFT(K1707,15),1)="4",VLOOKUP(K1707,'[1]Budget Worksheet'!A:B,2,0),-1*VLOOKUP(K1707,'[1]Budget Worksheet'!A:B,2,0)),0)</f>
        <v>0</v>
      </c>
      <c r="P1707" s="17">
        <f>VLOOKUP($K1707,[1]Budget!$V:$AE,8,0)*IF($C1707="1 - Revenues",1,IF(AND($C1707="5 - Transfers",MID($K1707,15,1)="4"),1,-1))</f>
        <v>226000</v>
      </c>
      <c r="Q1707" s="17">
        <f>VLOOKUP($K1707,[1]Budget!$V:$AE,10,0)*IF($C1707="1 - Revenues",1,IF(AND($C1707="5 - Transfers",MID(K1707,15,1)="4"),1,-1))</f>
        <v>226000</v>
      </c>
      <c r="S1707" s="18" t="b">
        <f>IF(LEFT(C1707,1)="1",1,-1)*SUMIF([1]Budget!V:V,'Budget Worksheet for Pivot Tabl'!K1707,[1]Budget!AC:AC)=P1707</f>
        <v>1</v>
      </c>
    </row>
    <row r="1708" spans="1:19" x14ac:dyDescent="0.25">
      <c r="A1708" t="s">
        <v>29</v>
      </c>
      <c r="B1708" t="s">
        <v>30</v>
      </c>
      <c r="C1708" t="s">
        <v>10</v>
      </c>
      <c r="D1708" t="str">
        <f t="shared" si="26"/>
        <v>OUTFLOWS</v>
      </c>
      <c r="E1708" t="s">
        <v>102</v>
      </c>
      <c r="F1708" t="s">
        <v>103</v>
      </c>
      <c r="G1708" t="s">
        <v>102</v>
      </c>
      <c r="H1708" t="s">
        <v>212</v>
      </c>
      <c r="I1708" t="s">
        <v>213</v>
      </c>
      <c r="J1708" t="s">
        <v>214</v>
      </c>
      <c r="K1708" t="s">
        <v>2403</v>
      </c>
      <c r="L1708" t="s">
        <v>1291</v>
      </c>
      <c r="M1708" s="17">
        <f>VLOOKUP($K1708,[1]Budget!$V:$AE,5,0)*IF($C1708="1 - Revenues",1,IF(AND($C1708="5 - Transfers",MID(I1708,15,1)="4"),1,-1))</f>
        <v>0</v>
      </c>
      <c r="N1708" s="17">
        <f>VLOOKUP($K1708,[1]Budget!$V:$AE,6,0)*IF($C1708="1 - Revenues",1,IF(AND($C1708="5 - Transfers",MID(J1708,15,1)="4"),1,-1))</f>
        <v>0</v>
      </c>
      <c r="O1708" s="17">
        <f>IFERROR(IF(RIGHT(LEFT(K1708,15),1)="4",VLOOKUP(K1708,'[1]Budget Worksheet'!A:B,2,0),-1*VLOOKUP(K1708,'[1]Budget Worksheet'!A:B,2,0)),0)</f>
        <v>0</v>
      </c>
      <c r="P1708" s="17">
        <f>VLOOKUP($K1708,[1]Budget!$V:$AE,8,0)*IF($C1708="1 - Revenues",1,IF(AND($C1708="5 - Transfers",MID($K1708,15,1)="4"),1,-1))</f>
        <v>0</v>
      </c>
      <c r="Q1708" s="17">
        <f>VLOOKUP($K1708,[1]Budget!$V:$AE,10,0)*IF($C1708="1 - Revenues",1,IF(AND($C1708="5 - Transfers",MID(K1708,15,1)="4"),1,-1))</f>
        <v>0</v>
      </c>
      <c r="S1708" s="18" t="b">
        <f>IF(LEFT(C1708,1)="1",1,-1)*SUMIF([1]Budget!V:V,'Budget Worksheet for Pivot Tabl'!K1708,[1]Budget!AC:AC)=P1708</f>
        <v>1</v>
      </c>
    </row>
    <row r="1709" spans="1:19" x14ac:dyDescent="0.25">
      <c r="A1709" t="s">
        <v>29</v>
      </c>
      <c r="B1709" t="s">
        <v>30</v>
      </c>
      <c r="C1709" t="s">
        <v>10</v>
      </c>
      <c r="D1709" t="str">
        <f t="shared" si="26"/>
        <v>OUTFLOWS</v>
      </c>
      <c r="E1709" t="s">
        <v>102</v>
      </c>
      <c r="F1709" t="s">
        <v>103</v>
      </c>
      <c r="G1709" t="s">
        <v>102</v>
      </c>
      <c r="H1709" t="s">
        <v>212</v>
      </c>
      <c r="I1709" t="s">
        <v>213</v>
      </c>
      <c r="J1709" t="s">
        <v>214</v>
      </c>
      <c r="K1709" t="s">
        <v>2404</v>
      </c>
      <c r="L1709" t="s">
        <v>1133</v>
      </c>
      <c r="M1709" s="17">
        <f>VLOOKUP($K1709,[1]Budget!$V:$AE,5,0)*IF($C1709="1 - Revenues",1,IF(AND($C1709="5 - Transfers",MID(I1709,15,1)="4"),1,-1))</f>
        <v>0</v>
      </c>
      <c r="N1709" s="17">
        <f>VLOOKUP($K1709,[1]Budget!$V:$AE,6,0)*IF($C1709="1 - Revenues",1,IF(AND($C1709="5 - Transfers",MID(J1709,15,1)="4"),1,-1))</f>
        <v>0</v>
      </c>
      <c r="O1709" s="17">
        <f>IFERROR(IF(RIGHT(LEFT(K1709,15),1)="4",VLOOKUP(K1709,'[1]Budget Worksheet'!A:B,2,0),-1*VLOOKUP(K1709,'[1]Budget Worksheet'!A:B,2,0)),0)</f>
        <v>0</v>
      </c>
      <c r="P1709" s="17">
        <f>VLOOKUP($K1709,[1]Budget!$V:$AE,8,0)*IF($C1709="1 - Revenues",1,IF(AND($C1709="5 - Transfers",MID($K1709,15,1)="4"),1,-1))</f>
        <v>0</v>
      </c>
      <c r="Q1709" s="17">
        <f>VLOOKUP($K1709,[1]Budget!$V:$AE,10,0)*IF($C1709="1 - Revenues",1,IF(AND($C1709="5 - Transfers",MID(K1709,15,1)="4"),1,-1))</f>
        <v>0</v>
      </c>
      <c r="S1709" s="18" t="b">
        <f>IF(LEFT(C1709,1)="1",1,-1)*SUMIF([1]Budget!V:V,'Budget Worksheet for Pivot Tabl'!K1709,[1]Budget!AC:AC)=P1709</f>
        <v>1</v>
      </c>
    </row>
    <row r="1710" spans="1:19" x14ac:dyDescent="0.25">
      <c r="A1710" t="s">
        <v>29</v>
      </c>
      <c r="B1710" t="s">
        <v>30</v>
      </c>
      <c r="C1710" t="s">
        <v>10</v>
      </c>
      <c r="D1710" t="str">
        <f t="shared" si="26"/>
        <v>OUTFLOWS</v>
      </c>
      <c r="E1710" t="s">
        <v>102</v>
      </c>
      <c r="F1710" t="s">
        <v>103</v>
      </c>
      <c r="G1710" t="s">
        <v>102</v>
      </c>
      <c r="H1710" t="s">
        <v>212</v>
      </c>
      <c r="I1710" t="s">
        <v>213</v>
      </c>
      <c r="J1710" t="s">
        <v>214</v>
      </c>
      <c r="K1710" t="s">
        <v>2405</v>
      </c>
      <c r="L1710" t="s">
        <v>2406</v>
      </c>
      <c r="M1710" s="17">
        <f>VLOOKUP($K1710,[1]Budget!$V:$AE,5,0)*IF($C1710="1 - Revenues",1,IF(AND($C1710="5 - Transfers",MID(I1710,15,1)="4"),1,-1))</f>
        <v>0</v>
      </c>
      <c r="N1710" s="17">
        <f>VLOOKUP($K1710,[1]Budget!$V:$AE,6,0)*IF($C1710="1 - Revenues",1,IF(AND($C1710="5 - Transfers",MID(J1710,15,1)="4"),1,-1))</f>
        <v>0</v>
      </c>
      <c r="O1710" s="17">
        <f>IFERROR(IF(RIGHT(LEFT(K1710,15),1)="4",VLOOKUP(K1710,'[1]Budget Worksheet'!A:B,2,0),-1*VLOOKUP(K1710,'[1]Budget Worksheet'!A:B,2,0)),0)</f>
        <v>-1148908</v>
      </c>
      <c r="P1710" s="17">
        <f>VLOOKUP($K1710,[1]Budget!$V:$AE,8,0)*IF($C1710="1 - Revenues",1,IF(AND($C1710="5 - Transfers",MID($K1710,15,1)="4"),1,-1))</f>
        <v>-1148908</v>
      </c>
      <c r="Q1710" s="17">
        <f>VLOOKUP($K1710,[1]Budget!$V:$AE,10,0)*IF($C1710="1 - Revenues",1,IF(AND($C1710="5 - Transfers",MID(K1710,15,1)="4"),1,-1))</f>
        <v>0</v>
      </c>
      <c r="S1710" s="18" t="b">
        <f>IF(LEFT(C1710,1)="1",1,-1)*SUMIF([1]Budget!V:V,'Budget Worksheet for Pivot Tabl'!K1710,[1]Budget!AC:AC)=P1710</f>
        <v>1</v>
      </c>
    </row>
    <row r="1711" spans="1:19" x14ac:dyDescent="0.25">
      <c r="A1711" t="s">
        <v>29</v>
      </c>
      <c r="B1711" t="s">
        <v>30</v>
      </c>
      <c r="C1711" t="s">
        <v>10</v>
      </c>
      <c r="D1711" t="str">
        <f t="shared" si="26"/>
        <v>OUTFLOWS</v>
      </c>
      <c r="E1711" t="s">
        <v>102</v>
      </c>
      <c r="F1711" t="s">
        <v>103</v>
      </c>
      <c r="G1711" t="s">
        <v>102</v>
      </c>
      <c r="H1711" t="s">
        <v>212</v>
      </c>
      <c r="I1711" t="s">
        <v>213</v>
      </c>
      <c r="J1711" t="s">
        <v>214</v>
      </c>
      <c r="K1711" t="s">
        <v>2407</v>
      </c>
      <c r="L1711" t="s">
        <v>2408</v>
      </c>
      <c r="M1711" s="17">
        <f>VLOOKUP($K1711,[1]Budget!$V:$AE,5,0)*IF($C1711="1 - Revenues",1,IF(AND($C1711="5 - Transfers",MID(I1711,15,1)="4"),1,-1))</f>
        <v>0</v>
      </c>
      <c r="N1711" s="17">
        <f>VLOOKUP($K1711,[1]Budget!$V:$AE,6,0)*IF($C1711="1 - Revenues",1,IF(AND($C1711="5 - Transfers",MID(J1711,15,1)="4"),1,-1))</f>
        <v>0</v>
      </c>
      <c r="O1711" s="17">
        <f>IFERROR(IF(RIGHT(LEFT(K1711,15),1)="4",VLOOKUP(K1711,'[1]Budget Worksheet'!A:B,2,0),-1*VLOOKUP(K1711,'[1]Budget Worksheet'!A:B,2,0)),0)</f>
        <v>0</v>
      </c>
      <c r="P1711" s="17">
        <f>VLOOKUP($K1711,[1]Budget!$V:$AE,8,0)*IF($C1711="1 - Revenues",1,IF(AND($C1711="5 - Transfers",MID($K1711,15,1)="4"),1,-1))</f>
        <v>0</v>
      </c>
      <c r="Q1711" s="17">
        <f>VLOOKUP($K1711,[1]Budget!$V:$AE,10,0)*IF($C1711="1 - Revenues",1,IF(AND($C1711="5 - Transfers",MID(K1711,15,1)="4"),1,-1))</f>
        <v>0</v>
      </c>
      <c r="S1711" s="18" t="b">
        <f>IF(LEFT(C1711,1)="1",1,-1)*SUMIF([1]Budget!V:V,'Budget Worksheet for Pivot Tabl'!K1711,[1]Budget!AC:AC)=P1711</f>
        <v>1</v>
      </c>
    </row>
    <row r="1712" spans="1:19" x14ac:dyDescent="0.25">
      <c r="A1712" t="s">
        <v>29</v>
      </c>
      <c r="B1712" t="s">
        <v>30</v>
      </c>
      <c r="C1712" t="s">
        <v>10</v>
      </c>
      <c r="D1712" t="str">
        <f t="shared" si="26"/>
        <v>OUTFLOWS</v>
      </c>
      <c r="E1712" t="s">
        <v>102</v>
      </c>
      <c r="F1712" t="s">
        <v>103</v>
      </c>
      <c r="G1712" t="s">
        <v>102</v>
      </c>
      <c r="H1712" t="s">
        <v>212</v>
      </c>
      <c r="I1712" t="s">
        <v>213</v>
      </c>
      <c r="J1712" t="s">
        <v>214</v>
      </c>
      <c r="K1712" t="s">
        <v>2409</v>
      </c>
      <c r="L1712" t="s">
        <v>2410</v>
      </c>
      <c r="M1712" s="17">
        <f>VLOOKUP($K1712,[1]Budget!$V:$AE,5,0)*IF($C1712="1 - Revenues",1,IF(AND($C1712="5 - Transfers",MID(I1712,15,1)="4"),1,-1))</f>
        <v>-25000</v>
      </c>
      <c r="N1712" s="17">
        <f>VLOOKUP($K1712,[1]Budget!$V:$AE,6,0)*IF($C1712="1 - Revenues",1,IF(AND($C1712="5 - Transfers",MID(J1712,15,1)="4"),1,-1))</f>
        <v>-328000</v>
      </c>
      <c r="O1712" s="17">
        <f>IFERROR(IF(RIGHT(LEFT(K1712,15),1)="4",VLOOKUP(K1712,'[1]Budget Worksheet'!A:B,2,0),-1*VLOOKUP(K1712,'[1]Budget Worksheet'!A:B,2,0)),0)</f>
        <v>-5938429</v>
      </c>
      <c r="P1712" s="17">
        <f>VLOOKUP($K1712,[1]Budget!$V:$AE,8,0)*IF($C1712="1 - Revenues",1,IF(AND($C1712="5 - Transfers",MID($K1712,15,1)="4"),1,-1))</f>
        <v>-5938429</v>
      </c>
      <c r="Q1712" s="17">
        <f>VLOOKUP($K1712,[1]Budget!$V:$AE,10,0)*IF($C1712="1 - Revenues",1,IF(AND($C1712="5 - Transfers",MID(K1712,15,1)="4"),1,-1))</f>
        <v>0</v>
      </c>
      <c r="S1712" s="18" t="b">
        <f>IF(LEFT(C1712,1)="1",1,-1)*SUMIF([1]Budget!V:V,'Budget Worksheet for Pivot Tabl'!K1712,[1]Budget!AC:AC)=P1712</f>
        <v>1</v>
      </c>
    </row>
    <row r="1713" spans="1:19" x14ac:dyDescent="0.25">
      <c r="A1713" t="s">
        <v>29</v>
      </c>
      <c r="B1713" t="s">
        <v>30</v>
      </c>
      <c r="C1713" t="s">
        <v>10</v>
      </c>
      <c r="D1713" t="str">
        <f t="shared" si="26"/>
        <v>OUTFLOWS</v>
      </c>
      <c r="E1713" t="s">
        <v>102</v>
      </c>
      <c r="F1713" t="s">
        <v>103</v>
      </c>
      <c r="G1713" t="s">
        <v>102</v>
      </c>
      <c r="H1713" t="s">
        <v>212</v>
      </c>
      <c r="I1713" t="s">
        <v>213</v>
      </c>
      <c r="J1713" t="s">
        <v>214</v>
      </c>
      <c r="K1713" t="s">
        <v>2411</v>
      </c>
      <c r="L1713" t="s">
        <v>2412</v>
      </c>
      <c r="M1713" s="17">
        <f>VLOOKUP($K1713,[1]Budget!$V:$AE,5,0)*IF($C1713="1 - Revenues",1,IF(AND($C1713="5 - Transfers",MID(I1713,15,1)="4"),1,-1))</f>
        <v>0</v>
      </c>
      <c r="N1713" s="17">
        <f>VLOOKUP($K1713,[1]Budget!$V:$AE,6,0)*IF($C1713="1 - Revenues",1,IF(AND($C1713="5 - Transfers",MID(J1713,15,1)="4"),1,-1))</f>
        <v>0</v>
      </c>
      <c r="O1713" s="17">
        <f>IFERROR(IF(RIGHT(LEFT(K1713,15),1)="4",VLOOKUP(K1713,'[1]Budget Worksheet'!A:B,2,0),-1*VLOOKUP(K1713,'[1]Budget Worksheet'!A:B,2,0)),0)</f>
        <v>0</v>
      </c>
      <c r="P1713" s="17">
        <f>VLOOKUP($K1713,[1]Budget!$V:$AE,8,0)*IF($C1713="1 - Revenues",1,IF(AND($C1713="5 - Transfers",MID($K1713,15,1)="4"),1,-1))</f>
        <v>0</v>
      </c>
      <c r="Q1713" s="17">
        <f>VLOOKUP($K1713,[1]Budget!$V:$AE,10,0)*IF($C1713="1 - Revenues",1,IF(AND($C1713="5 - Transfers",MID(K1713,15,1)="4"),1,-1))</f>
        <v>0</v>
      </c>
      <c r="S1713" s="18" t="b">
        <f>IF(LEFT(C1713,1)="1",1,-1)*SUMIF([1]Budget!V:V,'Budget Worksheet for Pivot Tabl'!K1713,[1]Budget!AC:AC)=P1713</f>
        <v>1</v>
      </c>
    </row>
    <row r="1714" spans="1:19" x14ac:dyDescent="0.25">
      <c r="A1714" t="s">
        <v>29</v>
      </c>
      <c r="B1714" t="s">
        <v>30</v>
      </c>
      <c r="C1714" t="s">
        <v>10</v>
      </c>
      <c r="D1714" t="str">
        <f t="shared" si="26"/>
        <v>OUTFLOWS</v>
      </c>
      <c r="E1714" t="s">
        <v>102</v>
      </c>
      <c r="F1714" t="s">
        <v>103</v>
      </c>
      <c r="G1714" t="s">
        <v>102</v>
      </c>
      <c r="H1714" t="s">
        <v>212</v>
      </c>
      <c r="I1714" t="s">
        <v>213</v>
      </c>
      <c r="J1714" t="s">
        <v>214</v>
      </c>
      <c r="K1714" t="s">
        <v>2413</v>
      </c>
      <c r="L1714" t="s">
        <v>2414</v>
      </c>
      <c r="M1714" s="17">
        <f>VLOOKUP($K1714,[1]Budget!$V:$AE,5,0)*IF($C1714="1 - Revenues",1,IF(AND($C1714="5 - Transfers",MID(I1714,15,1)="4"),1,-1))</f>
        <v>0</v>
      </c>
      <c r="N1714" s="17">
        <f>VLOOKUP($K1714,[1]Budget!$V:$AE,6,0)*IF($C1714="1 - Revenues",1,IF(AND($C1714="5 - Transfers",MID(J1714,15,1)="4"),1,-1))</f>
        <v>0</v>
      </c>
      <c r="O1714" s="17">
        <f>IFERROR(IF(RIGHT(LEFT(K1714,15),1)="4",VLOOKUP(K1714,'[1]Budget Worksheet'!A:B,2,0),-1*VLOOKUP(K1714,'[1]Budget Worksheet'!A:B,2,0)),0)</f>
        <v>-340156</v>
      </c>
      <c r="P1714" s="17">
        <f>VLOOKUP($K1714,[1]Budget!$V:$AE,8,0)*IF($C1714="1 - Revenues",1,IF(AND($C1714="5 - Transfers",MID($K1714,15,1)="4"),1,-1))</f>
        <v>-276000</v>
      </c>
      <c r="Q1714" s="17">
        <f>VLOOKUP($K1714,[1]Budget!$V:$AE,10,0)*IF($C1714="1 - Revenues",1,IF(AND($C1714="5 - Transfers",MID(K1714,15,1)="4"),1,-1))</f>
        <v>64156</v>
      </c>
      <c r="S1714" s="18" t="b">
        <f>IF(LEFT(C1714,1)="1",1,-1)*SUMIF([1]Budget!V:V,'Budget Worksheet for Pivot Tabl'!K1714,[1]Budget!AC:AC)=P1714</f>
        <v>1</v>
      </c>
    </row>
    <row r="1715" spans="1:19" x14ac:dyDescent="0.25">
      <c r="A1715" t="s">
        <v>29</v>
      </c>
      <c r="B1715" t="s">
        <v>30</v>
      </c>
      <c r="C1715" t="s">
        <v>10</v>
      </c>
      <c r="D1715" t="str">
        <f t="shared" si="26"/>
        <v>OUTFLOWS</v>
      </c>
      <c r="E1715" t="s">
        <v>102</v>
      </c>
      <c r="F1715" t="s">
        <v>103</v>
      </c>
      <c r="G1715" t="s">
        <v>102</v>
      </c>
      <c r="H1715" t="s">
        <v>212</v>
      </c>
      <c r="I1715" t="s">
        <v>213</v>
      </c>
      <c r="J1715" t="s">
        <v>214</v>
      </c>
      <c r="K1715" t="s">
        <v>2415</v>
      </c>
      <c r="L1715" t="s">
        <v>2416</v>
      </c>
      <c r="M1715" s="17">
        <f>VLOOKUP($K1715,[1]Budget!$V:$AE,5,0)*IF($C1715="1 - Revenues",1,IF(AND($C1715="5 - Transfers",MID(I1715,15,1)="4"),1,-1))</f>
        <v>0</v>
      </c>
      <c r="N1715" s="17">
        <f>VLOOKUP($K1715,[1]Budget!$V:$AE,6,0)*IF($C1715="1 - Revenues",1,IF(AND($C1715="5 - Transfers",MID(J1715,15,1)="4"),1,-1))</f>
        <v>-220000</v>
      </c>
      <c r="O1715" s="17">
        <f>IFERROR(IF(RIGHT(LEFT(K1715,15),1)="4",VLOOKUP(K1715,'[1]Budget Worksheet'!A:B,2,0),-1*VLOOKUP(K1715,'[1]Budget Worksheet'!A:B,2,0)),0)</f>
        <v>0</v>
      </c>
      <c r="P1715" s="17">
        <f>VLOOKUP($K1715,[1]Budget!$V:$AE,8,0)*IF($C1715="1 - Revenues",1,IF(AND($C1715="5 - Transfers",MID($K1715,15,1)="4"),1,-1))</f>
        <v>0</v>
      </c>
      <c r="Q1715" s="17">
        <f>VLOOKUP($K1715,[1]Budget!$V:$AE,10,0)*IF($C1715="1 - Revenues",1,IF(AND($C1715="5 - Transfers",MID(K1715,15,1)="4"),1,-1))</f>
        <v>0</v>
      </c>
      <c r="S1715" s="18" t="b">
        <f>IF(LEFT(C1715,1)="1",1,-1)*SUMIF([1]Budget!V:V,'Budget Worksheet for Pivot Tabl'!K1715,[1]Budget!AC:AC)=P1715</f>
        <v>1</v>
      </c>
    </row>
    <row r="1716" spans="1:19" x14ac:dyDescent="0.25">
      <c r="A1716" t="s">
        <v>29</v>
      </c>
      <c r="B1716" t="s">
        <v>30</v>
      </c>
      <c r="C1716" t="s">
        <v>10</v>
      </c>
      <c r="D1716" t="str">
        <f t="shared" si="26"/>
        <v>OUTFLOWS</v>
      </c>
      <c r="E1716" t="s">
        <v>102</v>
      </c>
      <c r="F1716" t="s">
        <v>103</v>
      </c>
      <c r="G1716" t="s">
        <v>102</v>
      </c>
      <c r="H1716" t="s">
        <v>212</v>
      </c>
      <c r="I1716" t="s">
        <v>213</v>
      </c>
      <c r="J1716" t="s">
        <v>214</v>
      </c>
      <c r="K1716" t="s">
        <v>2417</v>
      </c>
      <c r="L1716" t="s">
        <v>2418</v>
      </c>
      <c r="M1716" s="17">
        <f>VLOOKUP($K1716,[1]Budget!$V:$AE,5,0)*IF($C1716="1 - Revenues",1,IF(AND($C1716="5 - Transfers",MID(I1716,15,1)="4"),1,-1))</f>
        <v>0</v>
      </c>
      <c r="N1716" s="17">
        <f>VLOOKUP($K1716,[1]Budget!$V:$AE,6,0)*IF($C1716="1 - Revenues",1,IF(AND($C1716="5 - Transfers",MID(J1716,15,1)="4"),1,-1))</f>
        <v>0</v>
      </c>
      <c r="O1716" s="17">
        <f>IFERROR(IF(RIGHT(LEFT(K1716,15),1)="4",VLOOKUP(K1716,'[1]Budget Worksheet'!A:B,2,0),-1*VLOOKUP(K1716,'[1]Budget Worksheet'!A:B,2,0)),0)</f>
        <v>0</v>
      </c>
      <c r="P1716" s="17">
        <f>VLOOKUP($K1716,[1]Budget!$V:$AE,8,0)*IF($C1716="1 - Revenues",1,IF(AND($C1716="5 - Transfers",MID($K1716,15,1)="4"),1,-1))</f>
        <v>-30000</v>
      </c>
      <c r="Q1716" s="17">
        <f>VLOOKUP($K1716,[1]Budget!$V:$AE,10,0)*IF($C1716="1 - Revenues",1,IF(AND($C1716="5 - Transfers",MID(K1716,15,1)="4"),1,-1))</f>
        <v>-30000</v>
      </c>
      <c r="S1716" s="18" t="b">
        <f>IF(LEFT(C1716,1)="1",1,-1)*SUMIF([1]Budget!V:V,'Budget Worksheet for Pivot Tabl'!K1716,[1]Budget!AC:AC)=P1716</f>
        <v>1</v>
      </c>
    </row>
    <row r="1717" spans="1:19" x14ac:dyDescent="0.25">
      <c r="A1717" t="s">
        <v>29</v>
      </c>
      <c r="B1717" t="s">
        <v>30</v>
      </c>
      <c r="C1717" t="s">
        <v>9</v>
      </c>
      <c r="D1717" t="str">
        <f t="shared" si="26"/>
        <v>OUTFLOWS</v>
      </c>
      <c r="E1717" t="s">
        <v>123</v>
      </c>
      <c r="F1717" t="s">
        <v>124</v>
      </c>
      <c r="G1717" t="s">
        <v>102</v>
      </c>
      <c r="H1717" t="s">
        <v>212</v>
      </c>
      <c r="I1717" t="s">
        <v>744</v>
      </c>
      <c r="J1717" t="s">
        <v>745</v>
      </c>
      <c r="K1717" t="s">
        <v>2419</v>
      </c>
      <c r="L1717" t="s">
        <v>2420</v>
      </c>
      <c r="M1717" s="17">
        <f>VLOOKUP($K1717,[1]Budget!$V:$AE,5,0)*IF($C1717="1 - Revenues",1,IF(AND($C1717="5 - Transfers",MID(I1717,15,1)="4"),1,-1))</f>
        <v>0</v>
      </c>
      <c r="N1717" s="17">
        <f>VLOOKUP($K1717,[1]Budget!$V:$AE,6,0)*IF($C1717="1 - Revenues",1,IF(AND($C1717="5 - Transfers",MID(J1717,15,1)="4"),1,-1))</f>
        <v>0</v>
      </c>
      <c r="O1717" s="17">
        <f>IFERROR(IF(RIGHT(LEFT(K1717,15),1)="4",VLOOKUP(K1717,'[1]Budget Worksheet'!A:B,2,0),-1*VLOOKUP(K1717,'[1]Budget Worksheet'!A:B,2,0)),0)</f>
        <v>0</v>
      </c>
      <c r="P1717" s="17">
        <f>VLOOKUP($K1717,[1]Budget!$V:$AE,8,0)*IF($C1717="1 - Revenues",1,IF(AND($C1717="5 - Transfers",MID($K1717,15,1)="4"),1,-1))</f>
        <v>0</v>
      </c>
      <c r="Q1717" s="17">
        <f>VLOOKUP($K1717,[1]Budget!$V:$AE,10,0)*IF($C1717="1 - Revenues",1,IF(AND($C1717="5 - Transfers",MID(K1717,15,1)="4"),1,-1))</f>
        <v>0</v>
      </c>
      <c r="S1717" s="18" t="b">
        <f>IF(LEFT(C1717,1)="1",1,-1)*SUMIF([1]Budget!V:V,'Budget Worksheet for Pivot Tabl'!K1717,[1]Budget!AC:AC)=P1717</f>
        <v>1</v>
      </c>
    </row>
    <row r="1718" spans="1:19" x14ac:dyDescent="0.25">
      <c r="A1718" t="s">
        <v>29</v>
      </c>
      <c r="B1718" t="s">
        <v>30</v>
      </c>
      <c r="C1718" t="s">
        <v>8</v>
      </c>
      <c r="D1718" t="str">
        <f t="shared" si="26"/>
        <v>OUTFLOWS</v>
      </c>
      <c r="E1718" t="s">
        <v>118</v>
      </c>
      <c r="F1718" t="s">
        <v>100</v>
      </c>
      <c r="G1718" t="s">
        <v>2166</v>
      </c>
      <c r="H1718" t="s">
        <v>2167</v>
      </c>
      <c r="I1718" t="s">
        <v>701</v>
      </c>
      <c r="J1718" t="s">
        <v>702</v>
      </c>
      <c r="K1718" t="s">
        <v>2421</v>
      </c>
      <c r="L1718" t="s">
        <v>590</v>
      </c>
      <c r="M1718" s="17">
        <f>VLOOKUP($K1718,[1]Budget!$V:$AE,5,0)*IF($C1718="1 - Revenues",1,IF(AND($C1718="5 - Transfers",MID(I1718,15,1)="4"),1,-1))</f>
        <v>0</v>
      </c>
      <c r="N1718" s="17">
        <f>VLOOKUP($K1718,[1]Budget!$V:$AE,6,0)*IF($C1718="1 - Revenues",1,IF(AND($C1718="5 - Transfers",MID(J1718,15,1)="4"),1,-1))</f>
        <v>-28000</v>
      </c>
      <c r="O1718" s="17">
        <f>IFERROR(IF(RIGHT(LEFT(K1718,15),1)="4",VLOOKUP(K1718,'[1]Budget Worksheet'!A:B,2,0),-1*VLOOKUP(K1718,'[1]Budget Worksheet'!A:B,2,0)),0)</f>
        <v>0</v>
      </c>
      <c r="P1718" s="17">
        <f>VLOOKUP($K1718,[1]Budget!$V:$AE,8,0)*IF($C1718="1 - Revenues",1,IF(AND($C1718="5 - Transfers",MID($K1718,15,1)="4"),1,-1))</f>
        <v>0</v>
      </c>
      <c r="Q1718" s="17">
        <f>VLOOKUP($K1718,[1]Budget!$V:$AE,10,0)*IF($C1718="1 - Revenues",1,IF(AND($C1718="5 - Transfers",MID(K1718,15,1)="4"),1,-1))</f>
        <v>0</v>
      </c>
      <c r="S1718" s="18" t="b">
        <f>IF(LEFT(C1718,1)="1",1,-1)*SUMIF([1]Budget!V:V,'Budget Worksheet for Pivot Tabl'!K1718,[1]Budget!AC:AC)=P1718</f>
        <v>1</v>
      </c>
    </row>
    <row r="1719" spans="1:19" x14ac:dyDescent="0.25">
      <c r="A1719" t="s">
        <v>29</v>
      </c>
      <c r="B1719" t="s">
        <v>30</v>
      </c>
      <c r="C1719" t="s">
        <v>8</v>
      </c>
      <c r="D1719" t="str">
        <f t="shared" si="26"/>
        <v>OUTFLOWS</v>
      </c>
      <c r="E1719" t="s">
        <v>118</v>
      </c>
      <c r="F1719" t="s">
        <v>100</v>
      </c>
      <c r="G1719" t="s">
        <v>2166</v>
      </c>
      <c r="H1719" t="s">
        <v>2167</v>
      </c>
      <c r="I1719" t="s">
        <v>701</v>
      </c>
      <c r="J1719" t="s">
        <v>702</v>
      </c>
      <c r="K1719" t="s">
        <v>2422</v>
      </c>
      <c r="L1719" t="s">
        <v>470</v>
      </c>
      <c r="M1719" s="17">
        <f>VLOOKUP($K1719,[1]Budget!$V:$AE,5,0)*IF($C1719="1 - Revenues",1,IF(AND($C1719="5 - Transfers",MID(I1719,15,1)="4"),1,-1))</f>
        <v>0</v>
      </c>
      <c r="N1719" s="17">
        <f>VLOOKUP($K1719,[1]Budget!$V:$AE,6,0)*IF($C1719="1 - Revenues",1,IF(AND($C1719="5 - Transfers",MID(J1719,15,1)="4"),1,-1))</f>
        <v>-6000</v>
      </c>
      <c r="O1719" s="17">
        <f>IFERROR(IF(RIGHT(LEFT(K1719,15),1)="4",VLOOKUP(K1719,'[1]Budget Worksheet'!A:B,2,0),-1*VLOOKUP(K1719,'[1]Budget Worksheet'!A:B,2,0)),0)</f>
        <v>0</v>
      </c>
      <c r="P1719" s="17">
        <f>VLOOKUP($K1719,[1]Budget!$V:$AE,8,0)*IF($C1719="1 - Revenues",1,IF(AND($C1719="5 - Transfers",MID($K1719,15,1)="4"),1,-1))</f>
        <v>0</v>
      </c>
      <c r="Q1719" s="17">
        <f>VLOOKUP($K1719,[1]Budget!$V:$AE,10,0)*IF($C1719="1 - Revenues",1,IF(AND($C1719="5 - Transfers",MID(K1719,15,1)="4"),1,-1))</f>
        <v>0</v>
      </c>
      <c r="S1719" s="18" t="b">
        <f>IF(LEFT(C1719,1)="1",1,-1)*SUMIF([1]Budget!V:V,'Budget Worksheet for Pivot Tabl'!K1719,[1]Budget!AC:AC)=P1719</f>
        <v>1</v>
      </c>
    </row>
    <row r="1720" spans="1:19" x14ac:dyDescent="0.25">
      <c r="A1720" t="s">
        <v>29</v>
      </c>
      <c r="B1720" t="s">
        <v>30</v>
      </c>
      <c r="C1720" t="s">
        <v>8</v>
      </c>
      <c r="D1720" t="str">
        <f t="shared" si="26"/>
        <v>OUTFLOWS</v>
      </c>
      <c r="E1720" t="s">
        <v>118</v>
      </c>
      <c r="F1720" t="s">
        <v>100</v>
      </c>
      <c r="G1720" t="s">
        <v>2166</v>
      </c>
      <c r="H1720" t="s">
        <v>2167</v>
      </c>
      <c r="I1720" t="s">
        <v>701</v>
      </c>
      <c r="J1720" t="s">
        <v>702</v>
      </c>
      <c r="K1720" t="s">
        <v>2423</v>
      </c>
      <c r="L1720" t="s">
        <v>606</v>
      </c>
      <c r="M1720" s="17">
        <f>VLOOKUP($K1720,[1]Budget!$V:$AE,5,0)*IF($C1720="1 - Revenues",1,IF(AND($C1720="5 - Transfers",MID(I1720,15,1)="4"),1,-1))</f>
        <v>0</v>
      </c>
      <c r="N1720" s="17">
        <f>VLOOKUP($K1720,[1]Budget!$V:$AE,6,0)*IF($C1720="1 - Revenues",1,IF(AND($C1720="5 - Transfers",MID(J1720,15,1)="4"),1,-1))</f>
        <v>-2000</v>
      </c>
      <c r="O1720" s="17">
        <f>IFERROR(IF(RIGHT(LEFT(K1720,15),1)="4",VLOOKUP(K1720,'[1]Budget Worksheet'!A:B,2,0),-1*VLOOKUP(K1720,'[1]Budget Worksheet'!A:B,2,0)),0)</f>
        <v>0</v>
      </c>
      <c r="P1720" s="17">
        <f>VLOOKUP($K1720,[1]Budget!$V:$AE,8,0)*IF($C1720="1 - Revenues",1,IF(AND($C1720="5 - Transfers",MID($K1720,15,1)="4"),1,-1))</f>
        <v>0</v>
      </c>
      <c r="Q1720" s="17">
        <f>VLOOKUP($K1720,[1]Budget!$V:$AE,10,0)*IF($C1720="1 - Revenues",1,IF(AND($C1720="5 - Transfers",MID(K1720,15,1)="4"),1,-1))</f>
        <v>0</v>
      </c>
      <c r="S1720" s="18" t="b">
        <f>IF(LEFT(C1720,1)="1",1,-1)*SUMIF([1]Budget!V:V,'Budget Worksheet for Pivot Tabl'!K1720,[1]Budget!AC:AC)=P1720</f>
        <v>1</v>
      </c>
    </row>
    <row r="1721" spans="1:19" x14ac:dyDescent="0.25">
      <c r="A1721" t="s">
        <v>29</v>
      </c>
      <c r="B1721" t="s">
        <v>30</v>
      </c>
      <c r="C1721" t="s">
        <v>8</v>
      </c>
      <c r="D1721" t="str">
        <f t="shared" si="26"/>
        <v>OUTFLOWS</v>
      </c>
      <c r="E1721" t="s">
        <v>118</v>
      </c>
      <c r="F1721" t="s">
        <v>100</v>
      </c>
      <c r="G1721" t="s">
        <v>2166</v>
      </c>
      <c r="H1721" t="s">
        <v>2167</v>
      </c>
      <c r="I1721" t="s">
        <v>701</v>
      </c>
      <c r="J1721" t="s">
        <v>702</v>
      </c>
      <c r="K1721" t="s">
        <v>2424</v>
      </c>
      <c r="L1721" t="s">
        <v>608</v>
      </c>
      <c r="M1721" s="17">
        <f>VLOOKUP($K1721,[1]Budget!$V:$AE,5,0)*IF($C1721="1 - Revenues",1,IF(AND($C1721="5 - Transfers",MID(I1721,15,1)="4"),1,-1))</f>
        <v>0</v>
      </c>
      <c r="N1721" s="17">
        <f>VLOOKUP($K1721,[1]Budget!$V:$AE,6,0)*IF($C1721="1 - Revenues",1,IF(AND($C1721="5 - Transfers",MID(J1721,15,1)="4"),1,-1))</f>
        <v>-4000</v>
      </c>
      <c r="O1721" s="17">
        <f>IFERROR(IF(RIGHT(LEFT(K1721,15),1)="4",VLOOKUP(K1721,'[1]Budget Worksheet'!A:B,2,0),-1*VLOOKUP(K1721,'[1]Budget Worksheet'!A:B,2,0)),0)</f>
        <v>0</v>
      </c>
      <c r="P1721" s="17">
        <f>VLOOKUP($K1721,[1]Budget!$V:$AE,8,0)*IF($C1721="1 - Revenues",1,IF(AND($C1721="5 - Transfers",MID($K1721,15,1)="4"),1,-1))</f>
        <v>0</v>
      </c>
      <c r="Q1721" s="17">
        <f>VLOOKUP($K1721,[1]Budget!$V:$AE,10,0)*IF($C1721="1 - Revenues",1,IF(AND($C1721="5 - Transfers",MID(K1721,15,1)="4"),1,-1))</f>
        <v>0</v>
      </c>
      <c r="S1721" s="18" t="b">
        <f>IF(LEFT(C1721,1)="1",1,-1)*SUMIF([1]Budget!V:V,'Budget Worksheet for Pivot Tabl'!K1721,[1]Budget!AC:AC)=P1721</f>
        <v>1</v>
      </c>
    </row>
    <row r="1722" spans="1:19" x14ac:dyDescent="0.25">
      <c r="A1722" t="s">
        <v>29</v>
      </c>
      <c r="B1722" t="s">
        <v>30</v>
      </c>
      <c r="C1722" t="s">
        <v>8</v>
      </c>
      <c r="D1722" t="str">
        <f t="shared" si="26"/>
        <v>OUTFLOWS</v>
      </c>
      <c r="E1722" t="s">
        <v>118</v>
      </c>
      <c r="F1722" t="s">
        <v>100</v>
      </c>
      <c r="G1722" t="s">
        <v>2166</v>
      </c>
      <c r="H1722" t="s">
        <v>2167</v>
      </c>
      <c r="I1722" t="s">
        <v>701</v>
      </c>
      <c r="J1722" t="s">
        <v>702</v>
      </c>
      <c r="K1722" t="s">
        <v>2425</v>
      </c>
      <c r="L1722" t="s">
        <v>610</v>
      </c>
      <c r="M1722" s="17">
        <f>VLOOKUP($K1722,[1]Budget!$V:$AE,5,0)*IF($C1722="1 - Revenues",1,IF(AND($C1722="5 - Transfers",MID(I1722,15,1)="4"),1,-1))</f>
        <v>0</v>
      </c>
      <c r="N1722" s="17">
        <f>VLOOKUP($K1722,[1]Budget!$V:$AE,6,0)*IF($C1722="1 - Revenues",1,IF(AND($C1722="5 - Transfers",MID(J1722,15,1)="4"),1,-1))</f>
        <v>0</v>
      </c>
      <c r="O1722" s="17">
        <f>IFERROR(IF(RIGHT(LEFT(K1722,15),1)="4",VLOOKUP(K1722,'[1]Budget Worksheet'!A:B,2,0),-1*VLOOKUP(K1722,'[1]Budget Worksheet'!A:B,2,0)),0)</f>
        <v>0</v>
      </c>
      <c r="P1722" s="17">
        <f>VLOOKUP($K1722,[1]Budget!$V:$AE,8,0)*IF($C1722="1 - Revenues",1,IF(AND($C1722="5 - Transfers",MID($K1722,15,1)="4"),1,-1))</f>
        <v>0</v>
      </c>
      <c r="Q1722" s="17">
        <f>VLOOKUP($K1722,[1]Budget!$V:$AE,10,0)*IF($C1722="1 - Revenues",1,IF(AND($C1722="5 - Transfers",MID(K1722,15,1)="4"),1,-1))</f>
        <v>0</v>
      </c>
      <c r="S1722" s="18" t="b">
        <f>IF(LEFT(C1722,1)="1",1,-1)*SUMIF([1]Budget!V:V,'Budget Worksheet for Pivot Tabl'!K1722,[1]Budget!AC:AC)=P1722</f>
        <v>1</v>
      </c>
    </row>
    <row r="1723" spans="1:19" x14ac:dyDescent="0.25">
      <c r="A1723" t="s">
        <v>29</v>
      </c>
      <c r="B1723" t="s">
        <v>30</v>
      </c>
      <c r="C1723" t="s">
        <v>8</v>
      </c>
      <c r="D1723" t="str">
        <f t="shared" si="26"/>
        <v>OUTFLOWS</v>
      </c>
      <c r="E1723" t="s">
        <v>118</v>
      </c>
      <c r="F1723" t="s">
        <v>100</v>
      </c>
      <c r="G1723" t="s">
        <v>2166</v>
      </c>
      <c r="H1723" t="s">
        <v>2167</v>
      </c>
      <c r="I1723" t="s">
        <v>701</v>
      </c>
      <c r="J1723" t="s">
        <v>702</v>
      </c>
      <c r="K1723" t="s">
        <v>2426</v>
      </c>
      <c r="L1723" t="s">
        <v>612</v>
      </c>
      <c r="M1723" s="17">
        <f>VLOOKUP($K1723,[1]Budget!$V:$AE,5,0)*IF($C1723="1 - Revenues",1,IF(AND($C1723="5 - Transfers",MID(I1723,15,1)="4"),1,-1))</f>
        <v>0</v>
      </c>
      <c r="N1723" s="17">
        <f>VLOOKUP($K1723,[1]Budget!$V:$AE,6,0)*IF($C1723="1 - Revenues",1,IF(AND($C1723="5 - Transfers",MID(J1723,15,1)="4"),1,-1))</f>
        <v>0</v>
      </c>
      <c r="O1723" s="17">
        <f>IFERROR(IF(RIGHT(LEFT(K1723,15),1)="4",VLOOKUP(K1723,'[1]Budget Worksheet'!A:B,2,0),-1*VLOOKUP(K1723,'[1]Budget Worksheet'!A:B,2,0)),0)</f>
        <v>0</v>
      </c>
      <c r="P1723" s="17">
        <f>VLOOKUP($K1723,[1]Budget!$V:$AE,8,0)*IF($C1723="1 - Revenues",1,IF(AND($C1723="5 - Transfers",MID($K1723,15,1)="4"),1,-1))</f>
        <v>0</v>
      </c>
      <c r="Q1723" s="17">
        <f>VLOOKUP($K1723,[1]Budget!$V:$AE,10,0)*IF($C1723="1 - Revenues",1,IF(AND($C1723="5 - Transfers",MID(K1723,15,1)="4"),1,-1))</f>
        <v>0</v>
      </c>
      <c r="S1723" s="18" t="b">
        <f>IF(LEFT(C1723,1)="1",1,-1)*SUMIF([1]Budget!V:V,'Budget Worksheet for Pivot Tabl'!K1723,[1]Budget!AC:AC)=P1723</f>
        <v>1</v>
      </c>
    </row>
    <row r="1724" spans="1:19" x14ac:dyDescent="0.25">
      <c r="A1724" t="s">
        <v>29</v>
      </c>
      <c r="B1724" t="s">
        <v>30</v>
      </c>
      <c r="C1724" t="s">
        <v>8</v>
      </c>
      <c r="D1724" t="str">
        <f t="shared" si="26"/>
        <v>OUTFLOWS</v>
      </c>
      <c r="E1724" t="s">
        <v>118</v>
      </c>
      <c r="F1724" t="s">
        <v>100</v>
      </c>
      <c r="G1724" t="s">
        <v>2166</v>
      </c>
      <c r="H1724" t="s">
        <v>2167</v>
      </c>
      <c r="I1724" t="s">
        <v>701</v>
      </c>
      <c r="J1724" t="s">
        <v>702</v>
      </c>
      <c r="K1724" t="s">
        <v>2427</v>
      </c>
      <c r="L1724" t="s">
        <v>614</v>
      </c>
      <c r="M1724" s="17">
        <f>VLOOKUP($K1724,[1]Budget!$V:$AE,5,0)*IF($C1724="1 - Revenues",1,IF(AND($C1724="5 - Transfers",MID(I1724,15,1)="4"),1,-1))</f>
        <v>0</v>
      </c>
      <c r="N1724" s="17">
        <f>VLOOKUP($K1724,[1]Budget!$V:$AE,6,0)*IF($C1724="1 - Revenues",1,IF(AND($C1724="5 - Transfers",MID(J1724,15,1)="4"),1,-1))</f>
        <v>0</v>
      </c>
      <c r="O1724" s="17">
        <f>IFERROR(IF(RIGHT(LEFT(K1724,15),1)="4",VLOOKUP(K1724,'[1]Budget Worksheet'!A:B,2,0),-1*VLOOKUP(K1724,'[1]Budget Worksheet'!A:B,2,0)),0)</f>
        <v>0</v>
      </c>
      <c r="P1724" s="17">
        <f>VLOOKUP($K1724,[1]Budget!$V:$AE,8,0)*IF($C1724="1 - Revenues",1,IF(AND($C1724="5 - Transfers",MID($K1724,15,1)="4"),1,-1))</f>
        <v>0</v>
      </c>
      <c r="Q1724" s="17">
        <f>VLOOKUP($K1724,[1]Budget!$V:$AE,10,0)*IF($C1724="1 - Revenues",1,IF(AND($C1724="5 - Transfers",MID(K1724,15,1)="4"),1,-1))</f>
        <v>0</v>
      </c>
      <c r="S1724" s="18" t="b">
        <f>IF(LEFT(C1724,1)="1",1,-1)*SUMIF([1]Budget!V:V,'Budget Worksheet for Pivot Tabl'!K1724,[1]Budget!AC:AC)=P1724</f>
        <v>1</v>
      </c>
    </row>
    <row r="1725" spans="1:19" x14ac:dyDescent="0.25">
      <c r="A1725" t="s">
        <v>29</v>
      </c>
      <c r="B1725" t="s">
        <v>30</v>
      </c>
      <c r="C1725" t="s">
        <v>8</v>
      </c>
      <c r="D1725" t="str">
        <f t="shared" si="26"/>
        <v>OUTFLOWS</v>
      </c>
      <c r="E1725" t="s">
        <v>118</v>
      </c>
      <c r="F1725" t="s">
        <v>100</v>
      </c>
      <c r="G1725" t="s">
        <v>2166</v>
      </c>
      <c r="H1725" t="s">
        <v>2167</v>
      </c>
      <c r="I1725" t="s">
        <v>701</v>
      </c>
      <c r="J1725" t="s">
        <v>702</v>
      </c>
      <c r="K1725" t="s">
        <v>2428</v>
      </c>
      <c r="L1725" t="s">
        <v>618</v>
      </c>
      <c r="M1725" s="17">
        <f>VLOOKUP($K1725,[1]Budget!$V:$AE,5,0)*IF($C1725="1 - Revenues",1,IF(AND($C1725="5 - Transfers",MID(I1725,15,1)="4"),1,-1))</f>
        <v>0</v>
      </c>
      <c r="N1725" s="17">
        <f>VLOOKUP($K1725,[1]Budget!$V:$AE,6,0)*IF($C1725="1 - Revenues",1,IF(AND($C1725="5 - Transfers",MID(J1725,15,1)="4"),1,-1))</f>
        <v>0</v>
      </c>
      <c r="O1725" s="17">
        <f>IFERROR(IF(RIGHT(LEFT(K1725,15),1)="4",VLOOKUP(K1725,'[1]Budget Worksheet'!A:B,2,0),-1*VLOOKUP(K1725,'[1]Budget Worksheet'!A:B,2,0)),0)</f>
        <v>0</v>
      </c>
      <c r="P1725" s="17">
        <f>VLOOKUP($K1725,[1]Budget!$V:$AE,8,0)*IF($C1725="1 - Revenues",1,IF(AND($C1725="5 - Transfers",MID($K1725,15,1)="4"),1,-1))</f>
        <v>0</v>
      </c>
      <c r="Q1725" s="17">
        <f>VLOOKUP($K1725,[1]Budget!$V:$AE,10,0)*IF($C1725="1 - Revenues",1,IF(AND($C1725="5 - Transfers",MID(K1725,15,1)="4"),1,-1))</f>
        <v>0</v>
      </c>
      <c r="S1725" s="18" t="b">
        <f>IF(LEFT(C1725,1)="1",1,-1)*SUMIF([1]Budget!V:V,'Budget Worksheet for Pivot Tabl'!K1725,[1]Budget!AC:AC)=P1725</f>
        <v>1</v>
      </c>
    </row>
    <row r="1726" spans="1:19" x14ac:dyDescent="0.25">
      <c r="A1726" t="s">
        <v>29</v>
      </c>
      <c r="B1726" t="s">
        <v>30</v>
      </c>
      <c r="C1726" t="s">
        <v>8</v>
      </c>
      <c r="D1726" t="str">
        <f t="shared" si="26"/>
        <v>OUTFLOWS</v>
      </c>
      <c r="E1726" t="s">
        <v>118</v>
      </c>
      <c r="F1726" t="s">
        <v>100</v>
      </c>
      <c r="G1726" t="s">
        <v>2166</v>
      </c>
      <c r="H1726" t="s">
        <v>2167</v>
      </c>
      <c r="I1726" t="s">
        <v>701</v>
      </c>
      <c r="J1726" t="s">
        <v>702</v>
      </c>
      <c r="K1726" t="s">
        <v>2429</v>
      </c>
      <c r="L1726" t="s">
        <v>472</v>
      </c>
      <c r="M1726" s="17">
        <f>VLOOKUP($K1726,[1]Budget!$V:$AE,5,0)*IF($C1726="1 - Revenues",1,IF(AND($C1726="5 - Transfers",MID(I1726,15,1)="4"),1,-1))</f>
        <v>0</v>
      </c>
      <c r="N1726" s="17">
        <f>VLOOKUP($K1726,[1]Budget!$V:$AE,6,0)*IF($C1726="1 - Revenues",1,IF(AND($C1726="5 - Transfers",MID(J1726,15,1)="4"),1,-1))</f>
        <v>0</v>
      </c>
      <c r="O1726" s="17">
        <f>IFERROR(IF(RIGHT(LEFT(K1726,15),1)="4",VLOOKUP(K1726,'[1]Budget Worksheet'!A:B,2,0),-1*VLOOKUP(K1726,'[1]Budget Worksheet'!A:B,2,0)),0)</f>
        <v>0</v>
      </c>
      <c r="P1726" s="17">
        <f>VLOOKUP($K1726,[1]Budget!$V:$AE,8,0)*IF($C1726="1 - Revenues",1,IF(AND($C1726="5 - Transfers",MID($K1726,15,1)="4"),1,-1))</f>
        <v>0</v>
      </c>
      <c r="Q1726" s="17">
        <f>VLOOKUP($K1726,[1]Budget!$V:$AE,10,0)*IF($C1726="1 - Revenues",1,IF(AND($C1726="5 - Transfers",MID(K1726,15,1)="4"),1,-1))</f>
        <v>0</v>
      </c>
      <c r="S1726" s="18" t="b">
        <f>IF(LEFT(C1726,1)="1",1,-1)*SUMIF([1]Budget!V:V,'Budget Worksheet for Pivot Tabl'!K1726,[1]Budget!AC:AC)=P1726</f>
        <v>1</v>
      </c>
    </row>
    <row r="1727" spans="1:19" x14ac:dyDescent="0.25">
      <c r="A1727" t="s">
        <v>29</v>
      </c>
      <c r="B1727" t="s">
        <v>30</v>
      </c>
      <c r="C1727" t="s">
        <v>8</v>
      </c>
      <c r="D1727" t="str">
        <f t="shared" si="26"/>
        <v>OUTFLOWS</v>
      </c>
      <c r="E1727" t="s">
        <v>118</v>
      </c>
      <c r="F1727" t="s">
        <v>100</v>
      </c>
      <c r="G1727" t="s">
        <v>2166</v>
      </c>
      <c r="H1727" t="s">
        <v>2167</v>
      </c>
      <c r="I1727" t="s">
        <v>701</v>
      </c>
      <c r="J1727" t="s">
        <v>702</v>
      </c>
      <c r="K1727" t="s">
        <v>2430</v>
      </c>
      <c r="L1727" t="s">
        <v>627</v>
      </c>
      <c r="M1727" s="17">
        <f>VLOOKUP($K1727,[1]Budget!$V:$AE,5,0)*IF($C1727="1 - Revenues",1,IF(AND($C1727="5 - Transfers",MID(I1727,15,1)="4"),1,-1))</f>
        <v>0</v>
      </c>
      <c r="N1727" s="17">
        <f>VLOOKUP($K1727,[1]Budget!$V:$AE,6,0)*IF($C1727="1 - Revenues",1,IF(AND($C1727="5 - Transfers",MID(J1727,15,1)="4"),1,-1))</f>
        <v>0</v>
      </c>
      <c r="O1727" s="17">
        <f>IFERROR(IF(RIGHT(LEFT(K1727,15),1)="4",VLOOKUP(K1727,'[1]Budget Worksheet'!A:B,2,0),-1*VLOOKUP(K1727,'[1]Budget Worksheet'!A:B,2,0)),0)</f>
        <v>0</v>
      </c>
      <c r="P1727" s="17">
        <f>VLOOKUP($K1727,[1]Budget!$V:$AE,8,0)*IF($C1727="1 - Revenues",1,IF(AND($C1727="5 - Transfers",MID($K1727,15,1)="4"),1,-1))</f>
        <v>0</v>
      </c>
      <c r="Q1727" s="17">
        <f>VLOOKUP($K1727,[1]Budget!$V:$AE,10,0)*IF($C1727="1 - Revenues",1,IF(AND($C1727="5 - Transfers",MID(K1727,15,1)="4"),1,-1))</f>
        <v>0</v>
      </c>
      <c r="S1727" s="18" t="b">
        <f>IF(LEFT(C1727,1)="1",1,-1)*SUMIF([1]Budget!V:V,'Budget Worksheet for Pivot Tabl'!K1727,[1]Budget!AC:AC)=P1727</f>
        <v>1</v>
      </c>
    </row>
    <row r="1728" spans="1:19" x14ac:dyDescent="0.25">
      <c r="A1728" t="s">
        <v>29</v>
      </c>
      <c r="B1728" t="s">
        <v>30</v>
      </c>
      <c r="C1728" t="s">
        <v>8</v>
      </c>
      <c r="D1728" t="str">
        <f t="shared" si="26"/>
        <v>OUTFLOWS</v>
      </c>
      <c r="E1728" t="s">
        <v>119</v>
      </c>
      <c r="F1728" t="s">
        <v>120</v>
      </c>
      <c r="G1728" t="s">
        <v>102</v>
      </c>
      <c r="H1728" t="s">
        <v>212</v>
      </c>
      <c r="I1728" t="s">
        <v>701</v>
      </c>
      <c r="J1728" t="s">
        <v>702</v>
      </c>
      <c r="K1728" t="s">
        <v>2431</v>
      </c>
      <c r="L1728" t="s">
        <v>590</v>
      </c>
      <c r="M1728" s="17">
        <f>VLOOKUP($K1728,[1]Budget!$V:$AE,5,0)*IF($C1728="1 - Revenues",1,IF(AND($C1728="5 - Transfers",MID(I1728,15,1)="4"),1,-1))</f>
        <v>-212000</v>
      </c>
      <c r="N1728" s="17">
        <f>VLOOKUP($K1728,[1]Budget!$V:$AE,6,0)*IF($C1728="1 - Revenues",1,IF(AND($C1728="5 - Transfers",MID(J1728,15,1)="4"),1,-1))</f>
        <v>-141000</v>
      </c>
      <c r="O1728" s="17">
        <f>IFERROR(IF(RIGHT(LEFT(K1728,15),1)="4",VLOOKUP(K1728,'[1]Budget Worksheet'!A:B,2,0),-1*VLOOKUP(K1728,'[1]Budget Worksheet'!A:B,2,0)),0)</f>
        <v>-158358</v>
      </c>
      <c r="P1728" s="17">
        <f>VLOOKUP($K1728,[1]Budget!$V:$AE,8,0)*IF($C1728="1 - Revenues",1,IF(AND($C1728="5 - Transfers",MID($K1728,15,1)="4"),1,-1))</f>
        <v>-158358</v>
      </c>
      <c r="Q1728" s="17">
        <f>VLOOKUP($K1728,[1]Budget!$V:$AE,10,0)*IF($C1728="1 - Revenues",1,IF(AND($C1728="5 - Transfers",MID(K1728,15,1)="4"),1,-1))</f>
        <v>0</v>
      </c>
      <c r="S1728" s="18" t="b">
        <f>IF(LEFT(C1728,1)="1",1,-1)*SUMIF([1]Budget!V:V,'Budget Worksheet for Pivot Tabl'!K1728,[1]Budget!AC:AC)=P1728</f>
        <v>1</v>
      </c>
    </row>
    <row r="1729" spans="1:19" x14ac:dyDescent="0.25">
      <c r="A1729" t="s">
        <v>29</v>
      </c>
      <c r="B1729" t="s">
        <v>30</v>
      </c>
      <c r="C1729" t="s">
        <v>8</v>
      </c>
      <c r="D1729" t="str">
        <f t="shared" si="26"/>
        <v>OUTFLOWS</v>
      </c>
      <c r="E1729" t="s">
        <v>119</v>
      </c>
      <c r="F1729" t="s">
        <v>120</v>
      </c>
      <c r="G1729" t="s">
        <v>102</v>
      </c>
      <c r="H1729" t="s">
        <v>212</v>
      </c>
      <c r="I1729" t="s">
        <v>701</v>
      </c>
      <c r="J1729" t="s">
        <v>702</v>
      </c>
      <c r="K1729" t="s">
        <v>2432</v>
      </c>
      <c r="L1729" t="s">
        <v>582</v>
      </c>
      <c r="M1729" s="17">
        <f>VLOOKUP($K1729,[1]Budget!$V:$AE,5,0)*IF($C1729="1 - Revenues",1,IF(AND($C1729="5 - Transfers",MID(I1729,15,1)="4"),1,-1))</f>
        <v>-25000</v>
      </c>
      <c r="N1729" s="17">
        <f>VLOOKUP($K1729,[1]Budget!$V:$AE,6,0)*IF($C1729="1 - Revenues",1,IF(AND($C1729="5 - Transfers",MID(J1729,15,1)="4"),1,-1))</f>
        <v>-5000</v>
      </c>
      <c r="O1729" s="17">
        <f>IFERROR(IF(RIGHT(LEFT(K1729,15),1)="4",VLOOKUP(K1729,'[1]Budget Worksheet'!A:B,2,0),-1*VLOOKUP(K1729,'[1]Budget Worksheet'!A:B,2,0)),0)</f>
        <v>-40450</v>
      </c>
      <c r="P1729" s="17">
        <f>VLOOKUP($K1729,[1]Budget!$V:$AE,8,0)*IF($C1729="1 - Revenues",1,IF(AND($C1729="5 - Transfers",MID($K1729,15,1)="4"),1,-1))</f>
        <v>-40450</v>
      </c>
      <c r="Q1729" s="17">
        <f>VLOOKUP($K1729,[1]Budget!$V:$AE,10,0)*IF($C1729="1 - Revenues",1,IF(AND($C1729="5 - Transfers",MID(K1729,15,1)="4"),1,-1))</f>
        <v>0</v>
      </c>
      <c r="S1729" s="18" t="b">
        <f>IF(LEFT(C1729,1)="1",1,-1)*SUMIF([1]Budget!V:V,'Budget Worksheet for Pivot Tabl'!K1729,[1]Budget!AC:AC)=P1729</f>
        <v>1</v>
      </c>
    </row>
    <row r="1730" spans="1:19" x14ac:dyDescent="0.25">
      <c r="A1730" t="s">
        <v>29</v>
      </c>
      <c r="B1730" t="s">
        <v>30</v>
      </c>
      <c r="C1730" t="s">
        <v>8</v>
      </c>
      <c r="D1730" t="str">
        <f t="shared" si="26"/>
        <v>OUTFLOWS</v>
      </c>
      <c r="E1730" t="s">
        <v>119</v>
      </c>
      <c r="F1730" t="s">
        <v>120</v>
      </c>
      <c r="G1730" t="s">
        <v>102</v>
      </c>
      <c r="H1730" t="s">
        <v>212</v>
      </c>
      <c r="I1730" t="s">
        <v>701</v>
      </c>
      <c r="J1730" t="s">
        <v>702</v>
      </c>
      <c r="K1730" t="s">
        <v>2433</v>
      </c>
      <c r="L1730" t="s">
        <v>593</v>
      </c>
      <c r="M1730" s="17">
        <f>VLOOKUP($K1730,[1]Budget!$V:$AE,5,0)*IF($C1730="1 - Revenues",1,IF(AND($C1730="5 - Transfers",MID(I1730,15,1)="4"),1,-1))</f>
        <v>-3000</v>
      </c>
      <c r="N1730" s="17">
        <f>VLOOKUP($K1730,[1]Budget!$V:$AE,6,0)*IF($C1730="1 - Revenues",1,IF(AND($C1730="5 - Transfers",MID(J1730,15,1)="4"),1,-1))</f>
        <v>0</v>
      </c>
      <c r="O1730" s="17">
        <f>IFERROR(IF(RIGHT(LEFT(K1730,15),1)="4",VLOOKUP(K1730,'[1]Budget Worksheet'!A:B,2,0),-1*VLOOKUP(K1730,'[1]Budget Worksheet'!A:B,2,0)),0)</f>
        <v>-300</v>
      </c>
      <c r="P1730" s="17">
        <f>VLOOKUP($K1730,[1]Budget!$V:$AE,8,0)*IF($C1730="1 - Revenues",1,IF(AND($C1730="5 - Transfers",MID($K1730,15,1)="4"),1,-1))</f>
        <v>-300</v>
      </c>
      <c r="Q1730" s="17">
        <f>VLOOKUP($K1730,[1]Budget!$V:$AE,10,0)*IF($C1730="1 - Revenues",1,IF(AND($C1730="5 - Transfers",MID(K1730,15,1)="4"),1,-1))</f>
        <v>0</v>
      </c>
      <c r="S1730" s="18" t="b">
        <f>IF(LEFT(C1730,1)="1",1,-1)*SUMIF([1]Budget!V:V,'Budget Worksheet for Pivot Tabl'!K1730,[1]Budget!AC:AC)=P1730</f>
        <v>1</v>
      </c>
    </row>
    <row r="1731" spans="1:19" x14ac:dyDescent="0.25">
      <c r="A1731" t="s">
        <v>29</v>
      </c>
      <c r="B1731" t="s">
        <v>30</v>
      </c>
      <c r="C1731" t="s">
        <v>8</v>
      </c>
      <c r="D1731" t="str">
        <f t="shared" ref="D1731:D1794" si="27">IF(C1731="1 - Revenues","INFLOWS","OUTFLOWS")</f>
        <v>OUTFLOWS</v>
      </c>
      <c r="E1731" t="s">
        <v>119</v>
      </c>
      <c r="F1731" t="s">
        <v>120</v>
      </c>
      <c r="G1731" t="s">
        <v>102</v>
      </c>
      <c r="H1731" t="s">
        <v>212</v>
      </c>
      <c r="I1731" t="s">
        <v>701</v>
      </c>
      <c r="J1731" t="s">
        <v>702</v>
      </c>
      <c r="K1731" t="s">
        <v>2434</v>
      </c>
      <c r="L1731" t="s">
        <v>595</v>
      </c>
      <c r="M1731" s="17">
        <f>VLOOKUP($K1731,[1]Budget!$V:$AE,5,0)*IF($C1731="1 - Revenues",1,IF(AND($C1731="5 - Transfers",MID(I1731,15,1)="4"),1,-1))</f>
        <v>-2000</v>
      </c>
      <c r="N1731" s="17">
        <f>VLOOKUP($K1731,[1]Budget!$V:$AE,6,0)*IF($C1731="1 - Revenues",1,IF(AND($C1731="5 - Transfers",MID(J1731,15,1)="4"),1,-1))</f>
        <v>0</v>
      </c>
      <c r="O1731" s="17">
        <f>IFERROR(IF(RIGHT(LEFT(K1731,15),1)="4",VLOOKUP(K1731,'[1]Budget Worksheet'!A:B,2,0),-1*VLOOKUP(K1731,'[1]Budget Worksheet'!A:B,2,0)),0)</f>
        <v>0</v>
      </c>
      <c r="P1731" s="17">
        <f>VLOOKUP($K1731,[1]Budget!$V:$AE,8,0)*IF($C1731="1 - Revenues",1,IF(AND($C1731="5 - Transfers",MID($K1731,15,1)="4"),1,-1))</f>
        <v>0</v>
      </c>
      <c r="Q1731" s="17">
        <f>VLOOKUP($K1731,[1]Budget!$V:$AE,10,0)*IF($C1731="1 - Revenues",1,IF(AND($C1731="5 - Transfers",MID(K1731,15,1)="4"),1,-1))</f>
        <v>0</v>
      </c>
      <c r="S1731" s="18" t="b">
        <f>IF(LEFT(C1731,1)="1",1,-1)*SUMIF([1]Budget!V:V,'Budget Worksheet for Pivot Tabl'!K1731,[1]Budget!AC:AC)=P1731</f>
        <v>1</v>
      </c>
    </row>
    <row r="1732" spans="1:19" x14ac:dyDescent="0.25">
      <c r="A1732" t="s">
        <v>29</v>
      </c>
      <c r="B1732" t="s">
        <v>30</v>
      </c>
      <c r="C1732" t="s">
        <v>8</v>
      </c>
      <c r="D1732" t="str">
        <f t="shared" si="27"/>
        <v>OUTFLOWS</v>
      </c>
      <c r="E1732" t="s">
        <v>119</v>
      </c>
      <c r="F1732" t="s">
        <v>120</v>
      </c>
      <c r="G1732" t="s">
        <v>102</v>
      </c>
      <c r="H1732" t="s">
        <v>212</v>
      </c>
      <c r="I1732" t="s">
        <v>701</v>
      </c>
      <c r="J1732" t="s">
        <v>702</v>
      </c>
      <c r="K1732" t="s">
        <v>2435</v>
      </c>
      <c r="L1732" t="s">
        <v>597</v>
      </c>
      <c r="M1732" s="17">
        <f>VLOOKUP($K1732,[1]Budget!$V:$AE,5,0)*IF($C1732="1 - Revenues",1,IF(AND($C1732="5 - Transfers",MID(I1732,15,1)="4"),1,-1))</f>
        <v>-2000</v>
      </c>
      <c r="N1732" s="17">
        <f>VLOOKUP($K1732,[1]Budget!$V:$AE,6,0)*IF($C1732="1 - Revenues",1,IF(AND($C1732="5 - Transfers",MID(J1732,15,1)="4"),1,-1))</f>
        <v>-2000</v>
      </c>
      <c r="O1732" s="17">
        <f>IFERROR(IF(RIGHT(LEFT(K1732,15),1)="4",VLOOKUP(K1732,'[1]Budget Worksheet'!A:B,2,0),-1*VLOOKUP(K1732,'[1]Budget Worksheet'!A:B,2,0)),0)</f>
        <v>0</v>
      </c>
      <c r="P1732" s="17">
        <f>VLOOKUP($K1732,[1]Budget!$V:$AE,8,0)*IF($C1732="1 - Revenues",1,IF(AND($C1732="5 - Transfers",MID($K1732,15,1)="4"),1,-1))</f>
        <v>0</v>
      </c>
      <c r="Q1732" s="17">
        <f>VLOOKUP($K1732,[1]Budget!$V:$AE,10,0)*IF($C1732="1 - Revenues",1,IF(AND($C1732="5 - Transfers",MID(K1732,15,1)="4"),1,-1))</f>
        <v>0</v>
      </c>
      <c r="S1732" s="18" t="b">
        <f>IF(LEFT(C1732,1)="1",1,-1)*SUMIF([1]Budget!V:V,'Budget Worksheet for Pivot Tabl'!K1732,[1]Budget!AC:AC)=P1732</f>
        <v>1</v>
      </c>
    </row>
    <row r="1733" spans="1:19" x14ac:dyDescent="0.25">
      <c r="A1733" t="s">
        <v>29</v>
      </c>
      <c r="B1733" t="s">
        <v>30</v>
      </c>
      <c r="C1733" t="s">
        <v>8</v>
      </c>
      <c r="D1733" t="str">
        <f t="shared" si="27"/>
        <v>OUTFLOWS</v>
      </c>
      <c r="E1733" t="s">
        <v>119</v>
      </c>
      <c r="F1733" t="s">
        <v>120</v>
      </c>
      <c r="G1733" t="s">
        <v>102</v>
      </c>
      <c r="H1733" t="s">
        <v>212</v>
      </c>
      <c r="I1733" t="s">
        <v>701</v>
      </c>
      <c r="J1733" t="s">
        <v>702</v>
      </c>
      <c r="K1733" t="s">
        <v>2436</v>
      </c>
      <c r="L1733" t="s">
        <v>599</v>
      </c>
      <c r="M1733" s="17">
        <f>VLOOKUP($K1733,[1]Budget!$V:$AE,5,0)*IF($C1733="1 - Revenues",1,IF(AND($C1733="5 - Transfers",MID(I1733,15,1)="4"),1,-1))</f>
        <v>0</v>
      </c>
      <c r="N1733" s="17">
        <f>VLOOKUP($K1733,[1]Budget!$V:$AE,6,0)*IF($C1733="1 - Revenues",1,IF(AND($C1733="5 - Transfers",MID(J1733,15,1)="4"),1,-1))</f>
        <v>0</v>
      </c>
      <c r="O1733" s="17">
        <f>IFERROR(IF(RIGHT(LEFT(K1733,15),1)="4",VLOOKUP(K1733,'[1]Budget Worksheet'!A:B,2,0),-1*VLOOKUP(K1733,'[1]Budget Worksheet'!A:B,2,0)),0)</f>
        <v>-1100</v>
      </c>
      <c r="P1733" s="17">
        <f>VLOOKUP($K1733,[1]Budget!$V:$AE,8,0)*IF($C1733="1 - Revenues",1,IF(AND($C1733="5 - Transfers",MID($K1733,15,1)="4"),1,-1))</f>
        <v>-1100</v>
      </c>
      <c r="Q1733" s="17">
        <f>VLOOKUP($K1733,[1]Budget!$V:$AE,10,0)*IF($C1733="1 - Revenues",1,IF(AND($C1733="5 - Transfers",MID(K1733,15,1)="4"),1,-1))</f>
        <v>0</v>
      </c>
      <c r="S1733" s="18" t="b">
        <f>IF(LEFT(C1733,1)="1",1,-1)*SUMIF([1]Budget!V:V,'Budget Worksheet for Pivot Tabl'!K1733,[1]Budget!AC:AC)=P1733</f>
        <v>1</v>
      </c>
    </row>
    <row r="1734" spans="1:19" x14ac:dyDescent="0.25">
      <c r="A1734" t="s">
        <v>29</v>
      </c>
      <c r="B1734" t="s">
        <v>30</v>
      </c>
      <c r="C1734" t="s">
        <v>8</v>
      </c>
      <c r="D1734" t="str">
        <f t="shared" si="27"/>
        <v>OUTFLOWS</v>
      </c>
      <c r="E1734" t="s">
        <v>119</v>
      </c>
      <c r="F1734" t="s">
        <v>120</v>
      </c>
      <c r="G1734" t="s">
        <v>102</v>
      </c>
      <c r="H1734" t="s">
        <v>212</v>
      </c>
      <c r="I1734" t="s">
        <v>701</v>
      </c>
      <c r="J1734" t="s">
        <v>702</v>
      </c>
      <c r="K1734" t="s">
        <v>2437</v>
      </c>
      <c r="L1734" t="s">
        <v>601</v>
      </c>
      <c r="M1734" s="17">
        <f>VLOOKUP($K1734,[1]Budget!$V:$AE,5,0)*IF($C1734="1 - Revenues",1,IF(AND($C1734="5 - Transfers",MID(I1734,15,1)="4"),1,-1))</f>
        <v>0</v>
      </c>
      <c r="N1734" s="17">
        <f>VLOOKUP($K1734,[1]Budget!$V:$AE,6,0)*IF($C1734="1 - Revenues",1,IF(AND($C1734="5 - Transfers",MID(J1734,15,1)="4"),1,-1))</f>
        <v>0</v>
      </c>
      <c r="O1734" s="17">
        <f>IFERROR(IF(RIGHT(LEFT(K1734,15),1)="4",VLOOKUP(K1734,'[1]Budget Worksheet'!A:B,2,0),-1*VLOOKUP(K1734,'[1]Budget Worksheet'!A:B,2,0)),0)</f>
        <v>0</v>
      </c>
      <c r="P1734" s="17">
        <f>VLOOKUP($K1734,[1]Budget!$V:$AE,8,0)*IF($C1734="1 - Revenues",1,IF(AND($C1734="5 - Transfers",MID($K1734,15,1)="4"),1,-1))</f>
        <v>0</v>
      </c>
      <c r="Q1734" s="17">
        <f>VLOOKUP($K1734,[1]Budget!$V:$AE,10,0)*IF($C1734="1 - Revenues",1,IF(AND($C1734="5 - Transfers",MID(K1734,15,1)="4"),1,-1))</f>
        <v>0</v>
      </c>
      <c r="S1734" s="18" t="b">
        <f>IF(LEFT(C1734,1)="1",1,-1)*SUMIF([1]Budget!V:V,'Budget Worksheet for Pivot Tabl'!K1734,[1]Budget!AC:AC)=P1734</f>
        <v>1</v>
      </c>
    </row>
    <row r="1735" spans="1:19" x14ac:dyDescent="0.25">
      <c r="A1735" t="s">
        <v>29</v>
      </c>
      <c r="B1735" t="s">
        <v>30</v>
      </c>
      <c r="C1735" t="s">
        <v>8</v>
      </c>
      <c r="D1735" t="str">
        <f t="shared" si="27"/>
        <v>OUTFLOWS</v>
      </c>
      <c r="E1735" t="s">
        <v>119</v>
      </c>
      <c r="F1735" t="s">
        <v>120</v>
      </c>
      <c r="G1735" t="s">
        <v>102</v>
      </c>
      <c r="H1735" t="s">
        <v>212</v>
      </c>
      <c r="I1735" t="s">
        <v>701</v>
      </c>
      <c r="J1735" t="s">
        <v>702</v>
      </c>
      <c r="K1735" t="s">
        <v>2438</v>
      </c>
      <c r="L1735" t="s">
        <v>603</v>
      </c>
      <c r="M1735" s="17">
        <f>VLOOKUP($K1735,[1]Budget!$V:$AE,5,0)*IF($C1735="1 - Revenues",1,IF(AND($C1735="5 - Transfers",MID(I1735,15,1)="4"),1,-1))</f>
        <v>0</v>
      </c>
      <c r="N1735" s="17">
        <f>VLOOKUP($K1735,[1]Budget!$V:$AE,6,0)*IF($C1735="1 - Revenues",1,IF(AND($C1735="5 - Transfers",MID(J1735,15,1)="4"),1,-1))</f>
        <v>0</v>
      </c>
      <c r="O1735" s="17">
        <f>IFERROR(IF(RIGHT(LEFT(K1735,15),1)="4",VLOOKUP(K1735,'[1]Budget Worksheet'!A:B,2,0),-1*VLOOKUP(K1735,'[1]Budget Worksheet'!A:B,2,0)),0)</f>
        <v>0</v>
      </c>
      <c r="P1735" s="17">
        <f>VLOOKUP($K1735,[1]Budget!$V:$AE,8,0)*IF($C1735="1 - Revenues",1,IF(AND($C1735="5 - Transfers",MID($K1735,15,1)="4"),1,-1))</f>
        <v>0</v>
      </c>
      <c r="Q1735" s="17">
        <f>VLOOKUP($K1735,[1]Budget!$V:$AE,10,0)*IF($C1735="1 - Revenues",1,IF(AND($C1735="5 - Transfers",MID(K1735,15,1)="4"),1,-1))</f>
        <v>0</v>
      </c>
      <c r="S1735" s="18" t="b">
        <f>IF(LEFT(C1735,1)="1",1,-1)*SUMIF([1]Budget!V:V,'Budget Worksheet for Pivot Tabl'!K1735,[1]Budget!AC:AC)=P1735</f>
        <v>1</v>
      </c>
    </row>
    <row r="1736" spans="1:19" x14ac:dyDescent="0.25">
      <c r="A1736" t="s">
        <v>29</v>
      </c>
      <c r="B1736" t="s">
        <v>30</v>
      </c>
      <c r="C1736" t="s">
        <v>8</v>
      </c>
      <c r="D1736" t="str">
        <f t="shared" si="27"/>
        <v>OUTFLOWS</v>
      </c>
      <c r="E1736" t="s">
        <v>119</v>
      </c>
      <c r="F1736" t="s">
        <v>120</v>
      </c>
      <c r="G1736" t="s">
        <v>102</v>
      </c>
      <c r="H1736" t="s">
        <v>212</v>
      </c>
      <c r="I1736" t="s">
        <v>701</v>
      </c>
      <c r="J1736" t="s">
        <v>702</v>
      </c>
      <c r="K1736" t="s">
        <v>2439</v>
      </c>
      <c r="L1736" t="s">
        <v>470</v>
      </c>
      <c r="M1736" s="17">
        <f>VLOOKUP($K1736,[1]Budget!$V:$AE,5,0)*IF($C1736="1 - Revenues",1,IF(AND($C1736="5 - Transfers",MID(I1736,15,1)="4"),1,-1))</f>
        <v>-42000</v>
      </c>
      <c r="N1736" s="17">
        <f>VLOOKUP($K1736,[1]Budget!$V:$AE,6,0)*IF($C1736="1 - Revenues",1,IF(AND($C1736="5 - Transfers",MID(J1736,15,1)="4"),1,-1))</f>
        <v>-26000</v>
      </c>
      <c r="O1736" s="17">
        <f>IFERROR(IF(RIGHT(LEFT(K1736,15),1)="4",VLOOKUP(K1736,'[1]Budget Worksheet'!A:B,2,0),-1*VLOOKUP(K1736,'[1]Budget Worksheet'!A:B,2,0)),0)</f>
        <v>-25014</v>
      </c>
      <c r="P1736" s="17">
        <f>VLOOKUP($K1736,[1]Budget!$V:$AE,8,0)*IF($C1736="1 - Revenues",1,IF(AND($C1736="5 - Transfers",MID($K1736,15,1)="4"),1,-1))</f>
        <v>-22000</v>
      </c>
      <c r="Q1736" s="17">
        <f>VLOOKUP($K1736,[1]Budget!$V:$AE,10,0)*IF($C1736="1 - Revenues",1,IF(AND($C1736="5 - Transfers",MID(K1736,15,1)="4"),1,-1))</f>
        <v>3014</v>
      </c>
      <c r="S1736" s="18" t="b">
        <f>IF(LEFT(C1736,1)="1",1,-1)*SUMIF([1]Budget!V:V,'Budget Worksheet for Pivot Tabl'!K1736,[1]Budget!AC:AC)=P1736</f>
        <v>1</v>
      </c>
    </row>
    <row r="1737" spans="1:19" x14ac:dyDescent="0.25">
      <c r="A1737" t="s">
        <v>29</v>
      </c>
      <c r="B1737" t="s">
        <v>30</v>
      </c>
      <c r="C1737" t="s">
        <v>8</v>
      </c>
      <c r="D1737" t="str">
        <f t="shared" si="27"/>
        <v>OUTFLOWS</v>
      </c>
      <c r="E1737" t="s">
        <v>119</v>
      </c>
      <c r="F1737" t="s">
        <v>120</v>
      </c>
      <c r="G1737" t="s">
        <v>102</v>
      </c>
      <c r="H1737" t="s">
        <v>212</v>
      </c>
      <c r="I1737" t="s">
        <v>701</v>
      </c>
      <c r="J1737" t="s">
        <v>702</v>
      </c>
      <c r="K1737" t="s">
        <v>2440</v>
      </c>
      <c r="L1737" t="s">
        <v>606</v>
      </c>
      <c r="M1737" s="17">
        <f>VLOOKUP($K1737,[1]Budget!$V:$AE,5,0)*IF($C1737="1 - Revenues",1,IF(AND($C1737="5 - Transfers",MID(I1737,15,1)="4"),1,-1))</f>
        <v>-16000</v>
      </c>
      <c r="N1737" s="17">
        <f>VLOOKUP($K1737,[1]Budget!$V:$AE,6,0)*IF($C1737="1 - Revenues",1,IF(AND($C1737="5 - Transfers",MID(J1737,15,1)="4"),1,-1))</f>
        <v>-9000</v>
      </c>
      <c r="O1737" s="17">
        <f>IFERROR(IF(RIGHT(LEFT(K1737,15),1)="4",VLOOKUP(K1737,'[1]Budget Worksheet'!A:B,2,0),-1*VLOOKUP(K1737,'[1]Budget Worksheet'!A:B,2,0)),0)</f>
        <v>-13131</v>
      </c>
      <c r="P1737" s="17">
        <f>VLOOKUP($K1737,[1]Budget!$V:$AE,8,0)*IF($C1737="1 - Revenues",1,IF(AND($C1737="5 - Transfers",MID($K1737,15,1)="4"),1,-1))</f>
        <v>-13131</v>
      </c>
      <c r="Q1737" s="17">
        <f>VLOOKUP($K1737,[1]Budget!$V:$AE,10,0)*IF($C1737="1 - Revenues",1,IF(AND($C1737="5 - Transfers",MID(K1737,15,1)="4"),1,-1))</f>
        <v>0</v>
      </c>
      <c r="S1737" s="18" t="b">
        <f>IF(LEFT(C1737,1)="1",1,-1)*SUMIF([1]Budget!V:V,'Budget Worksheet for Pivot Tabl'!K1737,[1]Budget!AC:AC)=P1737</f>
        <v>1</v>
      </c>
    </row>
    <row r="1738" spans="1:19" x14ac:dyDescent="0.25">
      <c r="A1738" t="s">
        <v>29</v>
      </c>
      <c r="B1738" t="s">
        <v>30</v>
      </c>
      <c r="C1738" t="s">
        <v>8</v>
      </c>
      <c r="D1738" t="str">
        <f t="shared" si="27"/>
        <v>OUTFLOWS</v>
      </c>
      <c r="E1738" t="s">
        <v>119</v>
      </c>
      <c r="F1738" t="s">
        <v>120</v>
      </c>
      <c r="G1738" t="s">
        <v>102</v>
      </c>
      <c r="H1738" t="s">
        <v>212</v>
      </c>
      <c r="I1738" t="s">
        <v>701</v>
      </c>
      <c r="J1738" t="s">
        <v>702</v>
      </c>
      <c r="K1738" t="s">
        <v>2441</v>
      </c>
      <c r="L1738" t="s">
        <v>608</v>
      </c>
      <c r="M1738" s="17">
        <f>VLOOKUP($K1738,[1]Budget!$V:$AE,5,0)*IF($C1738="1 - Revenues",1,IF(AND($C1738="5 - Transfers",MID(I1738,15,1)="4"),1,-1))</f>
        <v>-44000</v>
      </c>
      <c r="N1738" s="17">
        <f>VLOOKUP($K1738,[1]Budget!$V:$AE,6,0)*IF($C1738="1 - Revenues",1,IF(AND($C1738="5 - Transfers",MID(J1738,15,1)="4"),1,-1))</f>
        <v>-29000</v>
      </c>
      <c r="O1738" s="17">
        <f>IFERROR(IF(RIGHT(LEFT(K1738,15),1)="4",VLOOKUP(K1738,'[1]Budget Worksheet'!A:B,2,0),-1*VLOOKUP(K1738,'[1]Budget Worksheet'!A:B,2,0)),0)</f>
        <v>-41606</v>
      </c>
      <c r="P1738" s="17">
        <f>VLOOKUP($K1738,[1]Budget!$V:$AE,8,0)*IF($C1738="1 - Revenues",1,IF(AND($C1738="5 - Transfers",MID($K1738,15,1)="4"),1,-1))</f>
        <v>-41606</v>
      </c>
      <c r="Q1738" s="17">
        <f>VLOOKUP($K1738,[1]Budget!$V:$AE,10,0)*IF($C1738="1 - Revenues",1,IF(AND($C1738="5 - Transfers",MID(K1738,15,1)="4"),1,-1))</f>
        <v>0</v>
      </c>
      <c r="S1738" s="18" t="b">
        <f>IF(LEFT(C1738,1)="1",1,-1)*SUMIF([1]Budget!V:V,'Budget Worksheet for Pivot Tabl'!K1738,[1]Budget!AC:AC)=P1738</f>
        <v>1</v>
      </c>
    </row>
    <row r="1739" spans="1:19" x14ac:dyDescent="0.25">
      <c r="A1739" t="s">
        <v>29</v>
      </c>
      <c r="B1739" t="s">
        <v>30</v>
      </c>
      <c r="C1739" t="s">
        <v>8</v>
      </c>
      <c r="D1739" t="str">
        <f t="shared" si="27"/>
        <v>OUTFLOWS</v>
      </c>
      <c r="E1739" t="s">
        <v>119</v>
      </c>
      <c r="F1739" t="s">
        <v>120</v>
      </c>
      <c r="G1739" t="s">
        <v>102</v>
      </c>
      <c r="H1739" t="s">
        <v>212</v>
      </c>
      <c r="I1739" t="s">
        <v>701</v>
      </c>
      <c r="J1739" t="s">
        <v>702</v>
      </c>
      <c r="K1739" t="s">
        <v>2442</v>
      </c>
      <c r="L1739" t="s">
        <v>610</v>
      </c>
      <c r="M1739" s="17">
        <f>VLOOKUP($K1739,[1]Budget!$V:$AE,5,0)*IF($C1739="1 - Revenues",1,IF(AND($C1739="5 - Transfers",MID(I1739,15,1)="4"),1,-1))</f>
        <v>-3000</v>
      </c>
      <c r="N1739" s="17">
        <f>VLOOKUP($K1739,[1]Budget!$V:$AE,6,0)*IF($C1739="1 - Revenues",1,IF(AND($C1739="5 - Transfers",MID(J1739,15,1)="4"),1,-1))</f>
        <v>-2000</v>
      </c>
      <c r="O1739" s="17">
        <f>IFERROR(IF(RIGHT(LEFT(K1739,15),1)="4",VLOOKUP(K1739,'[1]Budget Worksheet'!A:B,2,0),-1*VLOOKUP(K1739,'[1]Budget Worksheet'!A:B,2,0)),0)</f>
        <v>-2843</v>
      </c>
      <c r="P1739" s="17">
        <f>VLOOKUP($K1739,[1]Budget!$V:$AE,8,0)*IF($C1739="1 - Revenues",1,IF(AND($C1739="5 - Transfers",MID($K1739,15,1)="4"),1,-1))</f>
        <v>-2843</v>
      </c>
      <c r="Q1739" s="17">
        <f>VLOOKUP($K1739,[1]Budget!$V:$AE,10,0)*IF($C1739="1 - Revenues",1,IF(AND($C1739="5 - Transfers",MID(K1739,15,1)="4"),1,-1))</f>
        <v>0</v>
      </c>
      <c r="S1739" s="18" t="b">
        <f>IF(LEFT(C1739,1)="1",1,-1)*SUMIF([1]Budget!V:V,'Budget Worksheet for Pivot Tabl'!K1739,[1]Budget!AC:AC)=P1739</f>
        <v>1</v>
      </c>
    </row>
    <row r="1740" spans="1:19" x14ac:dyDescent="0.25">
      <c r="A1740" t="s">
        <v>29</v>
      </c>
      <c r="B1740" t="s">
        <v>30</v>
      </c>
      <c r="C1740" t="s">
        <v>8</v>
      </c>
      <c r="D1740" t="str">
        <f t="shared" si="27"/>
        <v>OUTFLOWS</v>
      </c>
      <c r="E1740" t="s">
        <v>119</v>
      </c>
      <c r="F1740" t="s">
        <v>120</v>
      </c>
      <c r="G1740" t="s">
        <v>102</v>
      </c>
      <c r="H1740" t="s">
        <v>212</v>
      </c>
      <c r="I1740" t="s">
        <v>701</v>
      </c>
      <c r="J1740" t="s">
        <v>702</v>
      </c>
      <c r="K1740" t="s">
        <v>2443</v>
      </c>
      <c r="L1740" t="s">
        <v>612</v>
      </c>
      <c r="M1740" s="17">
        <f>VLOOKUP($K1740,[1]Budget!$V:$AE,5,0)*IF($C1740="1 - Revenues",1,IF(AND($C1740="5 - Transfers",MID(I1740,15,1)="4"),1,-1))</f>
        <v>-1000</v>
      </c>
      <c r="N1740" s="17">
        <f>VLOOKUP($K1740,[1]Budget!$V:$AE,6,0)*IF($C1740="1 - Revenues",1,IF(AND($C1740="5 - Transfers",MID(J1740,15,1)="4"),1,-1))</f>
        <v>0</v>
      </c>
      <c r="O1740" s="17">
        <f>IFERROR(IF(RIGHT(LEFT(K1740,15),1)="4",VLOOKUP(K1740,'[1]Budget Worksheet'!A:B,2,0),-1*VLOOKUP(K1740,'[1]Budget Worksheet'!A:B,2,0)),0)</f>
        <v>-457</v>
      </c>
      <c r="P1740" s="17">
        <f>VLOOKUP($K1740,[1]Budget!$V:$AE,8,0)*IF($C1740="1 - Revenues",1,IF(AND($C1740="5 - Transfers",MID($K1740,15,1)="4"),1,-1))</f>
        <v>-457</v>
      </c>
      <c r="Q1740" s="17">
        <f>VLOOKUP($K1740,[1]Budget!$V:$AE,10,0)*IF($C1740="1 - Revenues",1,IF(AND($C1740="5 - Transfers",MID(K1740,15,1)="4"),1,-1))</f>
        <v>0</v>
      </c>
      <c r="S1740" s="18" t="b">
        <f>IF(LEFT(C1740,1)="1",1,-1)*SUMIF([1]Budget!V:V,'Budget Worksheet for Pivot Tabl'!K1740,[1]Budget!AC:AC)=P1740</f>
        <v>1</v>
      </c>
    </row>
    <row r="1741" spans="1:19" x14ac:dyDescent="0.25">
      <c r="A1741" t="s">
        <v>29</v>
      </c>
      <c r="B1741" t="s">
        <v>30</v>
      </c>
      <c r="C1741" t="s">
        <v>8</v>
      </c>
      <c r="D1741" t="str">
        <f t="shared" si="27"/>
        <v>OUTFLOWS</v>
      </c>
      <c r="E1741" t="s">
        <v>119</v>
      </c>
      <c r="F1741" t="s">
        <v>120</v>
      </c>
      <c r="G1741" t="s">
        <v>102</v>
      </c>
      <c r="H1741" t="s">
        <v>212</v>
      </c>
      <c r="I1741" t="s">
        <v>701</v>
      </c>
      <c r="J1741" t="s">
        <v>702</v>
      </c>
      <c r="K1741" t="s">
        <v>2444</v>
      </c>
      <c r="L1741" t="s">
        <v>614</v>
      </c>
      <c r="M1741" s="17">
        <f>VLOOKUP($K1741,[1]Budget!$V:$AE,5,0)*IF($C1741="1 - Revenues",1,IF(AND($C1741="5 - Transfers",MID(I1741,15,1)="4"),1,-1))</f>
        <v>0</v>
      </c>
      <c r="N1741" s="17">
        <f>VLOOKUP($K1741,[1]Budget!$V:$AE,6,0)*IF($C1741="1 - Revenues",1,IF(AND($C1741="5 - Transfers",MID(J1741,15,1)="4"),1,-1))</f>
        <v>0</v>
      </c>
      <c r="O1741" s="17">
        <f>IFERROR(IF(RIGHT(LEFT(K1741,15),1)="4",VLOOKUP(K1741,'[1]Budget Worksheet'!A:B,2,0),-1*VLOOKUP(K1741,'[1]Budget Worksheet'!A:B,2,0)),0)</f>
        <v>-180</v>
      </c>
      <c r="P1741" s="17">
        <f>VLOOKUP($K1741,[1]Budget!$V:$AE,8,0)*IF($C1741="1 - Revenues",1,IF(AND($C1741="5 - Transfers",MID($K1741,15,1)="4"),1,-1))</f>
        <v>-180</v>
      </c>
      <c r="Q1741" s="17">
        <f>VLOOKUP($K1741,[1]Budget!$V:$AE,10,0)*IF($C1741="1 - Revenues",1,IF(AND($C1741="5 - Transfers",MID(K1741,15,1)="4"),1,-1))</f>
        <v>0</v>
      </c>
      <c r="S1741" s="18" t="b">
        <f>IF(LEFT(C1741,1)="1",1,-1)*SUMIF([1]Budget!V:V,'Budget Worksheet for Pivot Tabl'!K1741,[1]Budget!AC:AC)=P1741</f>
        <v>1</v>
      </c>
    </row>
    <row r="1742" spans="1:19" x14ac:dyDescent="0.25">
      <c r="A1742" t="s">
        <v>29</v>
      </c>
      <c r="B1742" t="s">
        <v>30</v>
      </c>
      <c r="C1742" t="s">
        <v>8</v>
      </c>
      <c r="D1742" t="str">
        <f t="shared" si="27"/>
        <v>OUTFLOWS</v>
      </c>
      <c r="E1742" t="s">
        <v>119</v>
      </c>
      <c r="F1742" t="s">
        <v>120</v>
      </c>
      <c r="G1742" t="s">
        <v>102</v>
      </c>
      <c r="H1742" t="s">
        <v>212</v>
      </c>
      <c r="I1742" t="s">
        <v>701</v>
      </c>
      <c r="J1742" t="s">
        <v>702</v>
      </c>
      <c r="K1742" t="s">
        <v>2445</v>
      </c>
      <c r="L1742" t="s">
        <v>616</v>
      </c>
      <c r="M1742" s="17">
        <f>VLOOKUP($K1742,[1]Budget!$V:$AE,5,0)*IF($C1742="1 - Revenues",1,IF(AND($C1742="5 - Transfers",MID(I1742,15,1)="4"),1,-1))</f>
        <v>-7000</v>
      </c>
      <c r="N1742" s="17">
        <f>VLOOKUP($K1742,[1]Budget!$V:$AE,6,0)*IF($C1742="1 - Revenues",1,IF(AND($C1742="5 - Transfers",MID(J1742,15,1)="4"),1,-1))</f>
        <v>-7000</v>
      </c>
      <c r="O1742" s="17">
        <f>IFERROR(IF(RIGHT(LEFT(K1742,15),1)="4",VLOOKUP(K1742,'[1]Budget Worksheet'!A:B,2,0),-1*VLOOKUP(K1742,'[1]Budget Worksheet'!A:B,2,0)),0)</f>
        <v>-7200</v>
      </c>
      <c r="P1742" s="17">
        <f>VLOOKUP($K1742,[1]Budget!$V:$AE,8,0)*IF($C1742="1 - Revenues",1,IF(AND($C1742="5 - Transfers",MID($K1742,15,1)="4"),1,-1))</f>
        <v>-9000</v>
      </c>
      <c r="Q1742" s="17">
        <f>VLOOKUP($K1742,[1]Budget!$V:$AE,10,0)*IF($C1742="1 - Revenues",1,IF(AND($C1742="5 - Transfers",MID(K1742,15,1)="4"),1,-1))</f>
        <v>-1800</v>
      </c>
      <c r="S1742" s="18" t="b">
        <f>IF(LEFT(C1742,1)="1",1,-1)*SUMIF([1]Budget!V:V,'Budget Worksheet for Pivot Tabl'!K1742,[1]Budget!AC:AC)=P1742</f>
        <v>1</v>
      </c>
    </row>
    <row r="1743" spans="1:19" x14ac:dyDescent="0.25">
      <c r="A1743" t="s">
        <v>29</v>
      </c>
      <c r="B1743" t="s">
        <v>30</v>
      </c>
      <c r="C1743" t="s">
        <v>8</v>
      </c>
      <c r="D1743" t="str">
        <f t="shared" si="27"/>
        <v>OUTFLOWS</v>
      </c>
      <c r="E1743" t="s">
        <v>119</v>
      </c>
      <c r="F1743" t="s">
        <v>120</v>
      </c>
      <c r="G1743" t="s">
        <v>102</v>
      </c>
      <c r="H1743" t="s">
        <v>212</v>
      </c>
      <c r="I1743" t="s">
        <v>701</v>
      </c>
      <c r="J1743" t="s">
        <v>702</v>
      </c>
      <c r="K1743" t="s">
        <v>2446</v>
      </c>
      <c r="L1743" t="s">
        <v>618</v>
      </c>
      <c r="M1743" s="17">
        <f>VLOOKUP($K1743,[1]Budget!$V:$AE,5,0)*IF($C1743="1 - Revenues",1,IF(AND($C1743="5 - Transfers",MID(I1743,15,1)="4"),1,-1))</f>
        <v>-1000</v>
      </c>
      <c r="N1743" s="17">
        <f>VLOOKUP($K1743,[1]Budget!$V:$AE,6,0)*IF($C1743="1 - Revenues",1,IF(AND($C1743="5 - Transfers",MID(J1743,15,1)="4"),1,-1))</f>
        <v>-1000</v>
      </c>
      <c r="O1743" s="17">
        <f>IFERROR(IF(RIGHT(LEFT(K1743,15),1)="4",VLOOKUP(K1743,'[1]Budget Worksheet'!A:B,2,0),-1*VLOOKUP(K1743,'[1]Budget Worksheet'!A:B,2,0)),0)</f>
        <v>-1218</v>
      </c>
      <c r="P1743" s="17">
        <f>VLOOKUP($K1743,[1]Budget!$V:$AE,8,0)*IF($C1743="1 - Revenues",1,IF(AND($C1743="5 - Transfers",MID($K1743,15,1)="4"),1,-1))</f>
        <v>-1218</v>
      </c>
      <c r="Q1743" s="17">
        <f>VLOOKUP($K1743,[1]Budget!$V:$AE,10,0)*IF($C1743="1 - Revenues",1,IF(AND($C1743="5 - Transfers",MID(K1743,15,1)="4"),1,-1))</f>
        <v>0</v>
      </c>
      <c r="S1743" s="18" t="b">
        <f>IF(LEFT(C1743,1)="1",1,-1)*SUMIF([1]Budget!V:V,'Budget Worksheet for Pivot Tabl'!K1743,[1]Budget!AC:AC)=P1743</f>
        <v>1</v>
      </c>
    </row>
    <row r="1744" spans="1:19" x14ac:dyDescent="0.25">
      <c r="A1744" t="s">
        <v>29</v>
      </c>
      <c r="B1744" t="s">
        <v>30</v>
      </c>
      <c r="C1744" t="s">
        <v>8</v>
      </c>
      <c r="D1744" t="str">
        <f t="shared" si="27"/>
        <v>OUTFLOWS</v>
      </c>
      <c r="E1744" t="s">
        <v>119</v>
      </c>
      <c r="F1744" t="s">
        <v>120</v>
      </c>
      <c r="G1744" t="s">
        <v>102</v>
      </c>
      <c r="H1744" t="s">
        <v>212</v>
      </c>
      <c r="I1744" t="s">
        <v>701</v>
      </c>
      <c r="J1744" t="s">
        <v>702</v>
      </c>
      <c r="K1744" t="s">
        <v>2447</v>
      </c>
      <c r="L1744" t="s">
        <v>620</v>
      </c>
      <c r="M1744" s="17">
        <f>VLOOKUP($K1744,[1]Budget!$V:$AE,5,0)*IF($C1744="1 - Revenues",1,IF(AND($C1744="5 - Transfers",MID(I1744,15,1)="4"),1,-1))</f>
        <v>0</v>
      </c>
      <c r="N1744" s="17">
        <f>VLOOKUP($K1744,[1]Budget!$V:$AE,6,0)*IF($C1744="1 - Revenues",1,IF(AND($C1744="5 - Transfers",MID(J1744,15,1)="4"),1,-1))</f>
        <v>0</v>
      </c>
      <c r="O1744" s="17">
        <f>IFERROR(IF(RIGHT(LEFT(K1744,15),1)="4",VLOOKUP(K1744,'[1]Budget Worksheet'!A:B,2,0),-1*VLOOKUP(K1744,'[1]Budget Worksheet'!A:B,2,0)),0)</f>
        <v>0</v>
      </c>
      <c r="P1744" s="17">
        <f>VLOOKUP($K1744,[1]Budget!$V:$AE,8,0)*IF($C1744="1 - Revenues",1,IF(AND($C1744="5 - Transfers",MID($K1744,15,1)="4"),1,-1))</f>
        <v>0</v>
      </c>
      <c r="Q1744" s="17">
        <f>VLOOKUP($K1744,[1]Budget!$V:$AE,10,0)*IF($C1744="1 - Revenues",1,IF(AND($C1744="5 - Transfers",MID(K1744,15,1)="4"),1,-1))</f>
        <v>0</v>
      </c>
      <c r="S1744" s="18" t="b">
        <f>IF(LEFT(C1744,1)="1",1,-1)*SUMIF([1]Budget!V:V,'Budget Worksheet for Pivot Tabl'!K1744,[1]Budget!AC:AC)=P1744</f>
        <v>1</v>
      </c>
    </row>
    <row r="1745" spans="1:19" x14ac:dyDescent="0.25">
      <c r="A1745" t="s">
        <v>29</v>
      </c>
      <c r="B1745" t="s">
        <v>30</v>
      </c>
      <c r="C1745" t="s">
        <v>8</v>
      </c>
      <c r="D1745" t="str">
        <f t="shared" si="27"/>
        <v>OUTFLOWS</v>
      </c>
      <c r="E1745" t="s">
        <v>119</v>
      </c>
      <c r="F1745" t="s">
        <v>120</v>
      </c>
      <c r="G1745" t="s">
        <v>102</v>
      </c>
      <c r="H1745" t="s">
        <v>212</v>
      </c>
      <c r="I1745" t="s">
        <v>701</v>
      </c>
      <c r="J1745" t="s">
        <v>702</v>
      </c>
      <c r="K1745" t="s">
        <v>2448</v>
      </c>
      <c r="L1745" t="s">
        <v>622</v>
      </c>
      <c r="M1745" s="17">
        <f>VLOOKUP($K1745,[1]Budget!$V:$AE,5,0)*IF($C1745="1 - Revenues",1,IF(AND($C1745="5 - Transfers",MID(I1745,15,1)="4"),1,-1))</f>
        <v>0</v>
      </c>
      <c r="N1745" s="17">
        <f>VLOOKUP($K1745,[1]Budget!$V:$AE,6,0)*IF($C1745="1 - Revenues",1,IF(AND($C1745="5 - Transfers",MID(J1745,15,1)="4"),1,-1))</f>
        <v>-6000</v>
      </c>
      <c r="O1745" s="17">
        <f>IFERROR(IF(RIGHT(LEFT(K1745,15),1)="4",VLOOKUP(K1745,'[1]Budget Worksheet'!A:B,2,0),-1*VLOOKUP(K1745,'[1]Budget Worksheet'!A:B,2,0)),0)</f>
        <v>0</v>
      </c>
      <c r="P1745" s="17">
        <f>VLOOKUP($K1745,[1]Budget!$V:$AE,8,0)*IF($C1745="1 - Revenues",1,IF(AND($C1745="5 - Transfers",MID($K1745,15,1)="4"),1,-1))</f>
        <v>0</v>
      </c>
      <c r="Q1745" s="17">
        <f>VLOOKUP($K1745,[1]Budget!$V:$AE,10,0)*IF($C1745="1 - Revenues",1,IF(AND($C1745="5 - Transfers",MID(K1745,15,1)="4"),1,-1))</f>
        <v>0</v>
      </c>
      <c r="S1745" s="18" t="b">
        <f>IF(LEFT(C1745,1)="1",1,-1)*SUMIF([1]Budget!V:V,'Budget Worksheet for Pivot Tabl'!K1745,[1]Budget!AC:AC)=P1745</f>
        <v>1</v>
      </c>
    </row>
    <row r="1746" spans="1:19" x14ac:dyDescent="0.25">
      <c r="A1746" t="s">
        <v>29</v>
      </c>
      <c r="B1746" t="s">
        <v>30</v>
      </c>
      <c r="C1746" t="s">
        <v>8</v>
      </c>
      <c r="D1746" t="str">
        <f t="shared" si="27"/>
        <v>OUTFLOWS</v>
      </c>
      <c r="E1746" t="s">
        <v>119</v>
      </c>
      <c r="F1746" t="s">
        <v>120</v>
      </c>
      <c r="G1746" t="s">
        <v>102</v>
      </c>
      <c r="H1746" t="s">
        <v>212</v>
      </c>
      <c r="I1746" t="s">
        <v>701</v>
      </c>
      <c r="J1746" t="s">
        <v>702</v>
      </c>
      <c r="K1746" t="s">
        <v>2449</v>
      </c>
      <c r="L1746" t="s">
        <v>472</v>
      </c>
      <c r="M1746" s="17">
        <f>VLOOKUP($K1746,[1]Budget!$V:$AE,5,0)*IF($C1746="1 - Revenues",1,IF(AND($C1746="5 - Transfers",MID(I1746,15,1)="4"),1,-1))</f>
        <v>-4000</v>
      </c>
      <c r="N1746" s="17">
        <f>VLOOKUP($K1746,[1]Budget!$V:$AE,6,0)*IF($C1746="1 - Revenues",1,IF(AND($C1746="5 - Transfers",MID(J1746,15,1)="4"),1,-1))</f>
        <v>-2000</v>
      </c>
      <c r="O1746" s="17">
        <f>IFERROR(IF(RIGHT(LEFT(K1746,15),1)="4",VLOOKUP(K1746,'[1]Budget Worksheet'!A:B,2,0),-1*VLOOKUP(K1746,'[1]Budget Worksheet'!A:B,2,0)),0)</f>
        <v>-2321</v>
      </c>
      <c r="P1746" s="17">
        <f>VLOOKUP($K1746,[1]Budget!$V:$AE,8,0)*IF($C1746="1 - Revenues",1,IF(AND($C1746="5 - Transfers",MID($K1746,15,1)="4"),1,-1))</f>
        <v>-2321</v>
      </c>
      <c r="Q1746" s="17">
        <f>VLOOKUP($K1746,[1]Budget!$V:$AE,10,0)*IF($C1746="1 - Revenues",1,IF(AND($C1746="5 - Transfers",MID(K1746,15,1)="4"),1,-1))</f>
        <v>0</v>
      </c>
      <c r="S1746" s="18" t="b">
        <f>IF(LEFT(C1746,1)="1",1,-1)*SUMIF([1]Budget!V:V,'Budget Worksheet for Pivot Tabl'!K1746,[1]Budget!AC:AC)=P1746</f>
        <v>1</v>
      </c>
    </row>
    <row r="1747" spans="1:19" x14ac:dyDescent="0.25">
      <c r="A1747" t="s">
        <v>29</v>
      </c>
      <c r="B1747" t="s">
        <v>30</v>
      </c>
      <c r="C1747" t="s">
        <v>8</v>
      </c>
      <c r="D1747" t="str">
        <f t="shared" si="27"/>
        <v>OUTFLOWS</v>
      </c>
      <c r="E1747" t="s">
        <v>119</v>
      </c>
      <c r="F1747" t="s">
        <v>120</v>
      </c>
      <c r="G1747" t="s">
        <v>102</v>
      </c>
      <c r="H1747" t="s">
        <v>212</v>
      </c>
      <c r="I1747" t="s">
        <v>701</v>
      </c>
      <c r="J1747" t="s">
        <v>702</v>
      </c>
      <c r="K1747" t="s">
        <v>2450</v>
      </c>
      <c r="L1747" t="s">
        <v>625</v>
      </c>
      <c r="M1747" s="17">
        <f>VLOOKUP($K1747,[1]Budget!$V:$AE,5,0)*IF($C1747="1 - Revenues",1,IF(AND($C1747="5 - Transfers",MID(I1747,15,1)="4"),1,-1))</f>
        <v>0</v>
      </c>
      <c r="N1747" s="17">
        <f>VLOOKUP($K1747,[1]Budget!$V:$AE,6,0)*IF($C1747="1 - Revenues",1,IF(AND($C1747="5 - Transfers",MID(J1747,15,1)="4"),1,-1))</f>
        <v>0</v>
      </c>
      <c r="O1747" s="17">
        <f>IFERROR(IF(RIGHT(LEFT(K1747,15),1)="4",VLOOKUP(K1747,'[1]Budget Worksheet'!A:B,2,0),-1*VLOOKUP(K1747,'[1]Budget Worksheet'!A:B,2,0)),0)</f>
        <v>-25</v>
      </c>
      <c r="P1747" s="17">
        <f>VLOOKUP($K1747,[1]Budget!$V:$AE,8,0)*IF($C1747="1 - Revenues",1,IF(AND($C1747="5 - Transfers",MID($K1747,15,1)="4"),1,-1))</f>
        <v>-25</v>
      </c>
      <c r="Q1747" s="17">
        <f>VLOOKUP($K1747,[1]Budget!$V:$AE,10,0)*IF($C1747="1 - Revenues",1,IF(AND($C1747="5 - Transfers",MID(K1747,15,1)="4"),1,-1))</f>
        <v>0</v>
      </c>
      <c r="S1747" s="18" t="b">
        <f>IF(LEFT(C1747,1)="1",1,-1)*SUMIF([1]Budget!V:V,'Budget Worksheet for Pivot Tabl'!K1747,[1]Budget!AC:AC)=P1747</f>
        <v>1</v>
      </c>
    </row>
    <row r="1748" spans="1:19" x14ac:dyDescent="0.25">
      <c r="A1748" t="s">
        <v>29</v>
      </c>
      <c r="B1748" t="s">
        <v>30</v>
      </c>
      <c r="C1748" t="s">
        <v>8</v>
      </c>
      <c r="D1748" t="str">
        <f t="shared" si="27"/>
        <v>OUTFLOWS</v>
      </c>
      <c r="E1748" t="s">
        <v>119</v>
      </c>
      <c r="F1748" t="s">
        <v>120</v>
      </c>
      <c r="G1748" t="s">
        <v>102</v>
      </c>
      <c r="H1748" t="s">
        <v>212</v>
      </c>
      <c r="I1748" t="s">
        <v>701</v>
      </c>
      <c r="J1748" t="s">
        <v>702</v>
      </c>
      <c r="K1748" t="s">
        <v>2451</v>
      </c>
      <c r="L1748" t="s">
        <v>627</v>
      </c>
      <c r="M1748" s="17">
        <f>VLOOKUP($K1748,[1]Budget!$V:$AE,5,0)*IF($C1748="1 - Revenues",1,IF(AND($C1748="5 - Transfers",MID(I1748,15,1)="4"),1,-1))</f>
        <v>-1000</v>
      </c>
      <c r="N1748" s="17">
        <f>VLOOKUP($K1748,[1]Budget!$V:$AE,6,0)*IF($C1748="1 - Revenues",1,IF(AND($C1748="5 - Transfers",MID(J1748,15,1)="4"),1,-1))</f>
        <v>-1000</v>
      </c>
      <c r="O1748" s="17">
        <f>IFERROR(IF(RIGHT(LEFT(K1748,15),1)="4",VLOOKUP(K1748,'[1]Budget Worksheet'!A:B,2,0),-1*VLOOKUP(K1748,'[1]Budget Worksheet'!A:B,2,0)),0)</f>
        <v>-540</v>
      </c>
      <c r="P1748" s="17">
        <f>VLOOKUP($K1748,[1]Budget!$V:$AE,8,0)*IF($C1748="1 - Revenues",1,IF(AND($C1748="5 - Transfers",MID($K1748,15,1)="4"),1,-1))</f>
        <v>-540</v>
      </c>
      <c r="Q1748" s="17">
        <f>VLOOKUP($K1748,[1]Budget!$V:$AE,10,0)*IF($C1748="1 - Revenues",1,IF(AND($C1748="5 - Transfers",MID(K1748,15,1)="4"),1,-1))</f>
        <v>0</v>
      </c>
      <c r="S1748" s="18" t="b">
        <f>IF(LEFT(C1748,1)="1",1,-1)*SUMIF([1]Budget!V:V,'Budget Worksheet for Pivot Tabl'!K1748,[1]Budget!AC:AC)=P1748</f>
        <v>1</v>
      </c>
    </row>
    <row r="1749" spans="1:19" x14ac:dyDescent="0.25">
      <c r="A1749" t="s">
        <v>29</v>
      </c>
      <c r="B1749" t="s">
        <v>30</v>
      </c>
      <c r="C1749" t="s">
        <v>9</v>
      </c>
      <c r="D1749" t="str">
        <f t="shared" si="27"/>
        <v>OUTFLOWS</v>
      </c>
      <c r="E1749" t="s">
        <v>119</v>
      </c>
      <c r="F1749" t="s">
        <v>120</v>
      </c>
      <c r="G1749" t="s">
        <v>102</v>
      </c>
      <c r="H1749" t="s">
        <v>212</v>
      </c>
      <c r="I1749" t="s">
        <v>701</v>
      </c>
      <c r="J1749" t="s">
        <v>702</v>
      </c>
      <c r="K1749" t="s">
        <v>2452</v>
      </c>
      <c r="L1749" t="s">
        <v>476</v>
      </c>
      <c r="M1749" s="17">
        <f>VLOOKUP($K1749,[1]Budget!$V:$AE,5,0)*IF($C1749="1 - Revenues",1,IF(AND($C1749="5 - Transfers",MID(I1749,15,1)="4"),1,-1))</f>
        <v>-8000</v>
      </c>
      <c r="N1749" s="17">
        <f>VLOOKUP($K1749,[1]Budget!$V:$AE,6,0)*IF($C1749="1 - Revenues",1,IF(AND($C1749="5 - Transfers",MID(J1749,15,1)="4"),1,-1))</f>
        <v>-28000</v>
      </c>
      <c r="O1749" s="17">
        <f>IFERROR(IF(RIGHT(LEFT(K1749,15),1)="4",VLOOKUP(K1749,'[1]Budget Worksheet'!A:B,2,0),-1*VLOOKUP(K1749,'[1]Budget Worksheet'!A:B,2,0)),0)</f>
        <v>185970</v>
      </c>
      <c r="P1749" s="17">
        <f>VLOOKUP($K1749,[1]Budget!$V:$AE,8,0)*IF($C1749="1 - Revenues",1,IF(AND($C1749="5 - Transfers",MID($K1749,15,1)="4"),1,-1))</f>
        <v>185970</v>
      </c>
      <c r="Q1749" s="17">
        <f>VLOOKUP($K1749,[1]Budget!$V:$AE,10,0)*IF($C1749="1 - Revenues",1,IF(AND($C1749="5 - Transfers",MID(K1749,15,1)="4"),1,-1))</f>
        <v>0</v>
      </c>
      <c r="S1749" s="18" t="b">
        <f>IF(LEFT(C1749,1)="1",1,-1)*SUMIF([1]Budget!V:V,'Budget Worksheet for Pivot Tabl'!K1749,[1]Budget!AC:AC)=P1749</f>
        <v>1</v>
      </c>
    </row>
    <row r="1750" spans="1:19" x14ac:dyDescent="0.25">
      <c r="A1750" t="s">
        <v>29</v>
      </c>
      <c r="B1750" t="s">
        <v>30</v>
      </c>
      <c r="C1750" t="s">
        <v>9</v>
      </c>
      <c r="D1750" t="str">
        <f t="shared" si="27"/>
        <v>OUTFLOWS</v>
      </c>
      <c r="E1750" t="s">
        <v>119</v>
      </c>
      <c r="F1750" t="s">
        <v>120</v>
      </c>
      <c r="G1750" t="s">
        <v>102</v>
      </c>
      <c r="H1750" t="s">
        <v>212</v>
      </c>
      <c r="I1750" t="s">
        <v>701</v>
      </c>
      <c r="J1750" t="s">
        <v>702</v>
      </c>
      <c r="K1750" t="s">
        <v>2453</v>
      </c>
      <c r="L1750" t="s">
        <v>723</v>
      </c>
      <c r="M1750" s="17">
        <f>VLOOKUP($K1750,[1]Budget!$V:$AE,5,0)*IF($C1750="1 - Revenues",1,IF(AND($C1750="5 - Transfers",MID(I1750,15,1)="4"),1,-1))</f>
        <v>-31000</v>
      </c>
      <c r="N1750" s="17">
        <f>VLOOKUP($K1750,[1]Budget!$V:$AE,6,0)*IF($C1750="1 - Revenues",1,IF(AND($C1750="5 - Transfers",MID(J1750,15,1)="4"),1,-1))</f>
        <v>-43000</v>
      </c>
      <c r="O1750" s="17">
        <f>IFERROR(IF(RIGHT(LEFT(K1750,15),1)="4",VLOOKUP(K1750,'[1]Budget Worksheet'!A:B,2,0),-1*VLOOKUP(K1750,'[1]Budget Worksheet'!A:B,2,0)),0)</f>
        <v>-115086</v>
      </c>
      <c r="P1750" s="17">
        <f>VLOOKUP($K1750,[1]Budget!$V:$AE,8,0)*IF($C1750="1 - Revenues",1,IF(AND($C1750="5 - Transfers",MID($K1750,15,1)="4"),1,-1))</f>
        <v>-115086</v>
      </c>
      <c r="Q1750" s="17">
        <f>VLOOKUP($K1750,[1]Budget!$V:$AE,10,0)*IF($C1750="1 - Revenues",1,IF(AND($C1750="5 - Transfers",MID(K1750,15,1)="4"),1,-1))</f>
        <v>0</v>
      </c>
      <c r="S1750" s="18" t="b">
        <f>IF(LEFT(C1750,1)="1",1,-1)*SUMIF([1]Budget!V:V,'Budget Worksheet for Pivot Tabl'!K1750,[1]Budget!AC:AC)=P1750</f>
        <v>1</v>
      </c>
    </row>
    <row r="1751" spans="1:19" x14ac:dyDescent="0.25">
      <c r="A1751" t="s">
        <v>29</v>
      </c>
      <c r="B1751" t="s">
        <v>30</v>
      </c>
      <c r="C1751" t="s">
        <v>9</v>
      </c>
      <c r="D1751" t="str">
        <f t="shared" si="27"/>
        <v>OUTFLOWS</v>
      </c>
      <c r="E1751" t="s">
        <v>119</v>
      </c>
      <c r="F1751" t="s">
        <v>120</v>
      </c>
      <c r="G1751" t="s">
        <v>102</v>
      </c>
      <c r="H1751" t="s">
        <v>212</v>
      </c>
      <c r="I1751" t="s">
        <v>701</v>
      </c>
      <c r="J1751" t="s">
        <v>702</v>
      </c>
      <c r="K1751" t="s">
        <v>2454</v>
      </c>
      <c r="L1751" t="s">
        <v>674</v>
      </c>
      <c r="M1751" s="17">
        <f>VLOOKUP($K1751,[1]Budget!$V:$AE,5,0)*IF($C1751="1 - Revenues",1,IF(AND($C1751="5 - Transfers",MID(I1751,15,1)="4"),1,-1))</f>
        <v>-1150000</v>
      </c>
      <c r="N1751" s="17">
        <f>VLOOKUP($K1751,[1]Budget!$V:$AE,6,0)*IF($C1751="1 - Revenues",1,IF(AND($C1751="5 - Transfers",MID(J1751,15,1)="4"),1,-1))</f>
        <v>-1055000</v>
      </c>
      <c r="O1751" s="17">
        <f>IFERROR(IF(RIGHT(LEFT(K1751,15),1)="4",VLOOKUP(K1751,'[1]Budget Worksheet'!A:B,2,0),-1*VLOOKUP(K1751,'[1]Budget Worksheet'!A:B,2,0)),0)</f>
        <v>-1206600</v>
      </c>
      <c r="P1751" s="17">
        <f>VLOOKUP($K1751,[1]Budget!$V:$AE,8,0)*IF($C1751="1 - Revenues",1,IF(AND($C1751="5 - Transfers",MID($K1751,15,1)="4"),1,-1))</f>
        <v>-1206600</v>
      </c>
      <c r="Q1751" s="17">
        <f>VLOOKUP($K1751,[1]Budget!$V:$AE,10,0)*IF($C1751="1 - Revenues",1,IF(AND($C1751="5 - Transfers",MID(K1751,15,1)="4"),1,-1))</f>
        <v>0</v>
      </c>
      <c r="S1751" s="18" t="b">
        <f>IF(LEFT(C1751,1)="1",1,-1)*SUMIF([1]Budget!V:V,'Budget Worksheet for Pivot Tabl'!K1751,[1]Budget!AC:AC)=P1751</f>
        <v>1</v>
      </c>
    </row>
    <row r="1752" spans="1:19" x14ac:dyDescent="0.25">
      <c r="A1752" t="s">
        <v>29</v>
      </c>
      <c r="B1752" t="s">
        <v>30</v>
      </c>
      <c r="C1752" t="s">
        <v>9</v>
      </c>
      <c r="D1752" t="str">
        <f t="shared" si="27"/>
        <v>OUTFLOWS</v>
      </c>
      <c r="E1752" t="s">
        <v>119</v>
      </c>
      <c r="F1752" t="s">
        <v>120</v>
      </c>
      <c r="G1752" t="s">
        <v>102</v>
      </c>
      <c r="H1752" t="s">
        <v>212</v>
      </c>
      <c r="I1752" t="s">
        <v>701</v>
      </c>
      <c r="J1752" t="s">
        <v>702</v>
      </c>
      <c r="K1752" t="s">
        <v>2455</v>
      </c>
      <c r="L1752" t="s">
        <v>893</v>
      </c>
      <c r="M1752" s="17">
        <f>VLOOKUP($K1752,[1]Budget!$V:$AE,5,0)*IF($C1752="1 - Revenues",1,IF(AND($C1752="5 - Transfers",MID(I1752,15,1)="4"),1,-1))</f>
        <v>0</v>
      </c>
      <c r="N1752" s="17">
        <f>VLOOKUP($K1752,[1]Budget!$V:$AE,6,0)*IF($C1752="1 - Revenues",1,IF(AND($C1752="5 - Transfers",MID(J1752,15,1)="4"),1,-1))</f>
        <v>0</v>
      </c>
      <c r="O1752" s="17">
        <f>IFERROR(IF(RIGHT(LEFT(K1752,15),1)="4",VLOOKUP(K1752,'[1]Budget Worksheet'!A:B,2,0),-1*VLOOKUP(K1752,'[1]Budget Worksheet'!A:B,2,0)),0)</f>
        <v>0</v>
      </c>
      <c r="P1752" s="17">
        <f>VLOOKUP($K1752,[1]Budget!$V:$AE,8,0)*IF($C1752="1 - Revenues",1,IF(AND($C1752="5 - Transfers",MID($K1752,15,1)="4"),1,-1))</f>
        <v>0</v>
      </c>
      <c r="Q1752" s="17">
        <f>VLOOKUP($K1752,[1]Budget!$V:$AE,10,0)*IF($C1752="1 - Revenues",1,IF(AND($C1752="5 - Transfers",MID(K1752,15,1)="4"),1,-1))</f>
        <v>0</v>
      </c>
      <c r="S1752" s="18" t="b">
        <f>IF(LEFT(C1752,1)="1",1,-1)*SUMIF([1]Budget!V:V,'Budget Worksheet for Pivot Tabl'!K1752,[1]Budget!AC:AC)=P1752</f>
        <v>1</v>
      </c>
    </row>
    <row r="1753" spans="1:19" x14ac:dyDescent="0.25">
      <c r="A1753" t="s">
        <v>29</v>
      </c>
      <c r="B1753" t="s">
        <v>30</v>
      </c>
      <c r="C1753" t="s">
        <v>9</v>
      </c>
      <c r="D1753" t="str">
        <f t="shared" si="27"/>
        <v>OUTFLOWS</v>
      </c>
      <c r="E1753" t="s">
        <v>119</v>
      </c>
      <c r="F1753" t="s">
        <v>120</v>
      </c>
      <c r="G1753" t="s">
        <v>102</v>
      </c>
      <c r="H1753" t="s">
        <v>212</v>
      </c>
      <c r="I1753" t="s">
        <v>701</v>
      </c>
      <c r="J1753" t="s">
        <v>702</v>
      </c>
      <c r="K1753" t="s">
        <v>2456</v>
      </c>
      <c r="L1753" t="s">
        <v>482</v>
      </c>
      <c r="M1753" s="17">
        <f>VLOOKUP($K1753,[1]Budget!$V:$AE,5,0)*IF($C1753="1 - Revenues",1,IF(AND($C1753="5 - Transfers",MID(I1753,15,1)="4"),1,-1))</f>
        <v>-23000</v>
      </c>
      <c r="N1753" s="17">
        <f>VLOOKUP($K1753,[1]Budget!$V:$AE,6,0)*IF($C1753="1 - Revenues",1,IF(AND($C1753="5 - Transfers",MID(J1753,15,1)="4"),1,-1))</f>
        <v>-16000</v>
      </c>
      <c r="O1753" s="17">
        <f>IFERROR(IF(RIGHT(LEFT(K1753,15),1)="4",VLOOKUP(K1753,'[1]Budget Worksheet'!A:B,2,0),-1*VLOOKUP(K1753,'[1]Budget Worksheet'!A:B,2,0)),0)</f>
        <v>-45320</v>
      </c>
      <c r="P1753" s="17">
        <f>VLOOKUP($K1753,[1]Budget!$V:$AE,8,0)*IF($C1753="1 - Revenues",1,IF(AND($C1753="5 - Transfers",MID($K1753,15,1)="4"),1,-1))</f>
        <v>-24000</v>
      </c>
      <c r="Q1753" s="17">
        <f>VLOOKUP($K1753,[1]Budget!$V:$AE,10,0)*IF($C1753="1 - Revenues",1,IF(AND($C1753="5 - Transfers",MID(K1753,15,1)="4"),1,-1))</f>
        <v>21320</v>
      </c>
      <c r="S1753" s="18" t="b">
        <f>IF(LEFT(C1753,1)="1",1,-1)*SUMIF([1]Budget!V:V,'Budget Worksheet for Pivot Tabl'!K1753,[1]Budget!AC:AC)=P1753</f>
        <v>1</v>
      </c>
    </row>
    <row r="1754" spans="1:19" x14ac:dyDescent="0.25">
      <c r="A1754" t="s">
        <v>29</v>
      </c>
      <c r="B1754" t="s">
        <v>30</v>
      </c>
      <c r="C1754" t="s">
        <v>9</v>
      </c>
      <c r="D1754" t="str">
        <f t="shared" si="27"/>
        <v>OUTFLOWS</v>
      </c>
      <c r="E1754" t="s">
        <v>119</v>
      </c>
      <c r="F1754" t="s">
        <v>120</v>
      </c>
      <c r="G1754" t="s">
        <v>102</v>
      </c>
      <c r="H1754" t="s">
        <v>212</v>
      </c>
      <c r="I1754" t="s">
        <v>701</v>
      </c>
      <c r="J1754" t="s">
        <v>702</v>
      </c>
      <c r="K1754" t="s">
        <v>2457</v>
      </c>
      <c r="L1754" t="s">
        <v>633</v>
      </c>
      <c r="M1754" s="17">
        <f>VLOOKUP($K1754,[1]Budget!$V:$AE,5,0)*IF($C1754="1 - Revenues",1,IF(AND($C1754="5 - Transfers",MID(I1754,15,1)="4"),1,-1))</f>
        <v>-3000</v>
      </c>
      <c r="N1754" s="17">
        <f>VLOOKUP($K1754,[1]Budget!$V:$AE,6,0)*IF($C1754="1 - Revenues",1,IF(AND($C1754="5 - Transfers",MID(J1754,15,1)="4"),1,-1))</f>
        <v>-3000</v>
      </c>
      <c r="O1754" s="17">
        <f>IFERROR(IF(RIGHT(LEFT(K1754,15),1)="4",VLOOKUP(K1754,'[1]Budget Worksheet'!A:B,2,0),-1*VLOOKUP(K1754,'[1]Budget Worksheet'!A:B,2,0)),0)</f>
        <v>-3296</v>
      </c>
      <c r="P1754" s="17">
        <f>VLOOKUP($K1754,[1]Budget!$V:$AE,8,0)*IF($C1754="1 - Revenues",1,IF(AND($C1754="5 - Transfers",MID($K1754,15,1)="4"),1,-1))</f>
        <v>-3296</v>
      </c>
      <c r="Q1754" s="17">
        <f>VLOOKUP($K1754,[1]Budget!$V:$AE,10,0)*IF($C1754="1 - Revenues",1,IF(AND($C1754="5 - Transfers",MID(K1754,15,1)="4"),1,-1))</f>
        <v>0</v>
      </c>
      <c r="S1754" s="18" t="b">
        <f>IF(LEFT(C1754,1)="1",1,-1)*SUMIF([1]Budget!V:V,'Budget Worksheet for Pivot Tabl'!K1754,[1]Budget!AC:AC)=P1754</f>
        <v>1</v>
      </c>
    </row>
    <row r="1755" spans="1:19" x14ac:dyDescent="0.25">
      <c r="A1755" t="s">
        <v>29</v>
      </c>
      <c r="B1755" t="s">
        <v>30</v>
      </c>
      <c r="C1755" t="s">
        <v>9</v>
      </c>
      <c r="D1755" t="str">
        <f t="shared" si="27"/>
        <v>OUTFLOWS</v>
      </c>
      <c r="E1755" t="s">
        <v>119</v>
      </c>
      <c r="F1755" t="s">
        <v>120</v>
      </c>
      <c r="G1755" t="s">
        <v>102</v>
      </c>
      <c r="H1755" t="s">
        <v>212</v>
      </c>
      <c r="I1755" t="s">
        <v>701</v>
      </c>
      <c r="J1755" t="s">
        <v>702</v>
      </c>
      <c r="K1755" t="s">
        <v>2458</v>
      </c>
      <c r="L1755" t="s">
        <v>635</v>
      </c>
      <c r="M1755" s="17">
        <f>VLOOKUP($K1755,[1]Budget!$V:$AE,5,0)*IF($C1755="1 - Revenues",1,IF(AND($C1755="5 - Transfers",MID(I1755,15,1)="4"),1,-1))</f>
        <v>-2000</v>
      </c>
      <c r="N1755" s="17">
        <f>VLOOKUP($K1755,[1]Budget!$V:$AE,6,0)*IF($C1755="1 - Revenues",1,IF(AND($C1755="5 - Transfers",MID(J1755,15,1)="4"),1,-1))</f>
        <v>0</v>
      </c>
      <c r="O1755" s="17">
        <f>IFERROR(IF(RIGHT(LEFT(K1755,15),1)="4",VLOOKUP(K1755,'[1]Budget Worksheet'!A:B,2,0),-1*VLOOKUP(K1755,'[1]Budget Worksheet'!A:B,2,0)),0)</f>
        <v>-6180</v>
      </c>
      <c r="P1755" s="17">
        <f>VLOOKUP($K1755,[1]Budget!$V:$AE,8,0)*IF($C1755="1 - Revenues",1,IF(AND($C1755="5 - Transfers",MID($K1755,15,1)="4"),1,-1))</f>
        <v>-6180</v>
      </c>
      <c r="Q1755" s="17">
        <f>VLOOKUP($K1755,[1]Budget!$V:$AE,10,0)*IF($C1755="1 - Revenues",1,IF(AND($C1755="5 - Transfers",MID(K1755,15,1)="4"),1,-1))</f>
        <v>0</v>
      </c>
      <c r="S1755" s="18" t="b">
        <f>IF(LEFT(C1755,1)="1",1,-1)*SUMIF([1]Budget!V:V,'Budget Worksheet for Pivot Tabl'!K1755,[1]Budget!AC:AC)=P1755</f>
        <v>1</v>
      </c>
    </row>
    <row r="1756" spans="1:19" x14ac:dyDescent="0.25">
      <c r="A1756" t="s">
        <v>29</v>
      </c>
      <c r="B1756" t="s">
        <v>30</v>
      </c>
      <c r="C1756" t="s">
        <v>9</v>
      </c>
      <c r="D1756" t="str">
        <f t="shared" si="27"/>
        <v>OUTFLOWS</v>
      </c>
      <c r="E1756" t="s">
        <v>119</v>
      </c>
      <c r="F1756" t="s">
        <v>120</v>
      </c>
      <c r="G1756" t="s">
        <v>102</v>
      </c>
      <c r="H1756" t="s">
        <v>212</v>
      </c>
      <c r="I1756" t="s">
        <v>701</v>
      </c>
      <c r="J1756" t="s">
        <v>702</v>
      </c>
      <c r="K1756" t="s">
        <v>2459</v>
      </c>
      <c r="L1756" t="s">
        <v>484</v>
      </c>
      <c r="M1756" s="17">
        <f>VLOOKUP($K1756,[1]Budget!$V:$AE,5,0)*IF($C1756="1 - Revenues",1,IF(AND($C1756="5 - Transfers",MID(I1756,15,1)="4"),1,-1))</f>
        <v>-1000</v>
      </c>
      <c r="N1756" s="17">
        <f>VLOOKUP($K1756,[1]Budget!$V:$AE,6,0)*IF($C1756="1 - Revenues",1,IF(AND($C1756="5 - Transfers",MID(J1756,15,1)="4"),1,-1))</f>
        <v>0</v>
      </c>
      <c r="O1756" s="17">
        <f>IFERROR(IF(RIGHT(LEFT(K1756,15),1)="4",VLOOKUP(K1756,'[1]Budget Worksheet'!A:B,2,0),-1*VLOOKUP(K1756,'[1]Budget Worksheet'!A:B,2,0)),0)</f>
        <v>-1250</v>
      </c>
      <c r="P1756" s="17">
        <f>VLOOKUP($K1756,[1]Budget!$V:$AE,8,0)*IF($C1756="1 - Revenues",1,IF(AND($C1756="5 - Transfers",MID($K1756,15,1)="4"),1,-1))</f>
        <v>-1250</v>
      </c>
      <c r="Q1756" s="17">
        <f>VLOOKUP($K1756,[1]Budget!$V:$AE,10,0)*IF($C1756="1 - Revenues",1,IF(AND($C1756="5 - Transfers",MID(K1756,15,1)="4"),1,-1))</f>
        <v>0</v>
      </c>
      <c r="S1756" s="18" t="b">
        <f>IF(LEFT(C1756,1)="1",1,-1)*SUMIF([1]Budget!V:V,'Budget Worksheet for Pivot Tabl'!K1756,[1]Budget!AC:AC)=P1756</f>
        <v>1</v>
      </c>
    </row>
    <row r="1757" spans="1:19" x14ac:dyDescent="0.25">
      <c r="A1757" t="s">
        <v>29</v>
      </c>
      <c r="B1757" t="s">
        <v>30</v>
      </c>
      <c r="C1757" t="s">
        <v>9</v>
      </c>
      <c r="D1757" t="str">
        <f t="shared" si="27"/>
        <v>OUTFLOWS</v>
      </c>
      <c r="E1757" t="s">
        <v>119</v>
      </c>
      <c r="F1757" t="s">
        <v>120</v>
      </c>
      <c r="G1757" t="s">
        <v>102</v>
      </c>
      <c r="H1757" t="s">
        <v>212</v>
      </c>
      <c r="I1757" t="s">
        <v>701</v>
      </c>
      <c r="J1757" t="s">
        <v>702</v>
      </c>
      <c r="K1757" t="s">
        <v>2460</v>
      </c>
      <c r="L1757" t="s">
        <v>640</v>
      </c>
      <c r="M1757" s="17">
        <f>VLOOKUP($K1757,[1]Budget!$V:$AE,5,0)*IF($C1757="1 - Revenues",1,IF(AND($C1757="5 - Transfers",MID(I1757,15,1)="4"),1,-1))</f>
        <v>-12000</v>
      </c>
      <c r="N1757" s="17">
        <f>VLOOKUP($K1757,[1]Budget!$V:$AE,6,0)*IF($C1757="1 - Revenues",1,IF(AND($C1757="5 - Transfers",MID(J1757,15,1)="4"),1,-1))</f>
        <v>-15000</v>
      </c>
      <c r="O1757" s="17">
        <f>IFERROR(IF(RIGHT(LEFT(K1757,15),1)="4",VLOOKUP(K1757,'[1]Budget Worksheet'!A:B,2,0),-1*VLOOKUP(K1757,'[1]Budget Worksheet'!A:B,2,0)),0)</f>
        <v>-17000</v>
      </c>
      <c r="P1757" s="17">
        <f>VLOOKUP($K1757,[1]Budget!$V:$AE,8,0)*IF($C1757="1 - Revenues",1,IF(AND($C1757="5 - Transfers",MID($K1757,15,1)="4"),1,-1))</f>
        <v>-17000</v>
      </c>
      <c r="Q1757" s="17">
        <f>VLOOKUP($K1757,[1]Budget!$V:$AE,10,0)*IF($C1757="1 - Revenues",1,IF(AND($C1757="5 - Transfers",MID(K1757,15,1)="4"),1,-1))</f>
        <v>0</v>
      </c>
      <c r="S1757" s="18" t="b">
        <f>IF(LEFT(C1757,1)="1",1,-1)*SUMIF([1]Budget!V:V,'Budget Worksheet for Pivot Tabl'!K1757,[1]Budget!AC:AC)=P1757</f>
        <v>1</v>
      </c>
    </row>
    <row r="1758" spans="1:19" x14ac:dyDescent="0.25">
      <c r="A1758" t="s">
        <v>29</v>
      </c>
      <c r="B1758" t="s">
        <v>30</v>
      </c>
      <c r="C1758" t="s">
        <v>9</v>
      </c>
      <c r="D1758" t="str">
        <f t="shared" si="27"/>
        <v>OUTFLOWS</v>
      </c>
      <c r="E1758" t="s">
        <v>119</v>
      </c>
      <c r="F1758" t="s">
        <v>120</v>
      </c>
      <c r="G1758" t="s">
        <v>102</v>
      </c>
      <c r="H1758" t="s">
        <v>212</v>
      </c>
      <c r="I1758" t="s">
        <v>701</v>
      </c>
      <c r="J1758" t="s">
        <v>702</v>
      </c>
      <c r="K1758" t="s">
        <v>2461</v>
      </c>
      <c r="L1758" t="s">
        <v>900</v>
      </c>
      <c r="M1758" s="17">
        <f>VLOOKUP($K1758,[1]Budget!$V:$AE,5,0)*IF($C1758="1 - Revenues",1,IF(AND($C1758="5 - Transfers",MID(I1758,15,1)="4"),1,-1))</f>
        <v>-2000</v>
      </c>
      <c r="N1758" s="17">
        <f>VLOOKUP($K1758,[1]Budget!$V:$AE,6,0)*IF($C1758="1 - Revenues",1,IF(AND($C1758="5 - Transfers",MID(J1758,15,1)="4"),1,-1))</f>
        <v>-1000</v>
      </c>
      <c r="O1758" s="17">
        <f>IFERROR(IF(RIGHT(LEFT(K1758,15),1)="4",VLOOKUP(K1758,'[1]Budget Worksheet'!A:B,2,0),-1*VLOOKUP(K1758,'[1]Budget Worksheet'!A:B,2,0)),0)</f>
        <v>-4500</v>
      </c>
      <c r="P1758" s="17">
        <f>VLOOKUP($K1758,[1]Budget!$V:$AE,8,0)*IF($C1758="1 - Revenues",1,IF(AND($C1758="5 - Transfers",MID($K1758,15,1)="4"),1,-1))</f>
        <v>-4500</v>
      </c>
      <c r="Q1758" s="17">
        <f>VLOOKUP($K1758,[1]Budget!$V:$AE,10,0)*IF($C1758="1 - Revenues",1,IF(AND($C1758="5 - Transfers",MID(K1758,15,1)="4"),1,-1))</f>
        <v>0</v>
      </c>
      <c r="S1758" s="18" t="b">
        <f>IF(LEFT(C1758,1)="1",1,-1)*SUMIF([1]Budget!V:V,'Budget Worksheet for Pivot Tabl'!K1758,[1]Budget!AC:AC)=P1758</f>
        <v>1</v>
      </c>
    </row>
    <row r="1759" spans="1:19" x14ac:dyDescent="0.25">
      <c r="A1759" t="s">
        <v>29</v>
      </c>
      <c r="B1759" t="s">
        <v>30</v>
      </c>
      <c r="C1759" t="s">
        <v>9</v>
      </c>
      <c r="D1759" t="str">
        <f t="shared" si="27"/>
        <v>OUTFLOWS</v>
      </c>
      <c r="E1759" t="s">
        <v>119</v>
      </c>
      <c r="F1759" t="s">
        <v>120</v>
      </c>
      <c r="G1759" t="s">
        <v>102</v>
      </c>
      <c r="H1759" t="s">
        <v>212</v>
      </c>
      <c r="I1759" t="s">
        <v>701</v>
      </c>
      <c r="J1759" t="s">
        <v>702</v>
      </c>
      <c r="K1759" t="s">
        <v>2462</v>
      </c>
      <c r="L1759" t="s">
        <v>486</v>
      </c>
      <c r="M1759" s="17">
        <f>VLOOKUP($K1759,[1]Budget!$V:$AE,5,0)*IF($C1759="1 - Revenues",1,IF(AND($C1759="5 - Transfers",MID(I1759,15,1)="4"),1,-1))</f>
        <v>0</v>
      </c>
      <c r="N1759" s="17">
        <f>VLOOKUP($K1759,[1]Budget!$V:$AE,6,0)*IF($C1759="1 - Revenues",1,IF(AND($C1759="5 - Transfers",MID(J1759,15,1)="4"),1,-1))</f>
        <v>0</v>
      </c>
      <c r="O1759" s="17">
        <f>IFERROR(IF(RIGHT(LEFT(K1759,15),1)="4",VLOOKUP(K1759,'[1]Budget Worksheet'!A:B,2,0),-1*VLOOKUP(K1759,'[1]Budget Worksheet'!A:B,2,0)),0)</f>
        <v>-50</v>
      </c>
      <c r="P1759" s="17">
        <f>VLOOKUP($K1759,[1]Budget!$V:$AE,8,0)*IF($C1759="1 - Revenues",1,IF(AND($C1759="5 - Transfers",MID($K1759,15,1)="4"),1,-1))</f>
        <v>-50</v>
      </c>
      <c r="Q1759" s="17">
        <f>VLOOKUP($K1759,[1]Budget!$V:$AE,10,0)*IF($C1759="1 - Revenues",1,IF(AND($C1759="5 - Transfers",MID(K1759,15,1)="4"),1,-1))</f>
        <v>0</v>
      </c>
      <c r="S1759" s="18" t="b">
        <f>IF(LEFT(C1759,1)="1",1,-1)*SUMIF([1]Budget!V:V,'Budget Worksheet for Pivot Tabl'!K1759,[1]Budget!AC:AC)=P1759</f>
        <v>1</v>
      </c>
    </row>
    <row r="1760" spans="1:19" x14ac:dyDescent="0.25">
      <c r="A1760" t="s">
        <v>29</v>
      </c>
      <c r="B1760" t="s">
        <v>30</v>
      </c>
      <c r="C1760" t="s">
        <v>9</v>
      </c>
      <c r="D1760" t="str">
        <f t="shared" si="27"/>
        <v>OUTFLOWS</v>
      </c>
      <c r="E1760" t="s">
        <v>119</v>
      </c>
      <c r="F1760" t="s">
        <v>120</v>
      </c>
      <c r="G1760" t="s">
        <v>102</v>
      </c>
      <c r="H1760" t="s">
        <v>212</v>
      </c>
      <c r="I1760" t="s">
        <v>701</v>
      </c>
      <c r="J1760" t="s">
        <v>702</v>
      </c>
      <c r="K1760" t="s">
        <v>2463</v>
      </c>
      <c r="L1760" t="s">
        <v>1037</v>
      </c>
      <c r="M1760" s="17">
        <f>VLOOKUP($K1760,[1]Budget!$V:$AE,5,0)*IF($C1760="1 - Revenues",1,IF(AND($C1760="5 - Transfers",MID(I1760,15,1)="4"),1,-1))</f>
        <v>-109000</v>
      </c>
      <c r="N1760" s="17">
        <f>VLOOKUP($K1760,[1]Budget!$V:$AE,6,0)*IF($C1760="1 - Revenues",1,IF(AND($C1760="5 - Transfers",MID(J1760,15,1)="4"),1,-1))</f>
        <v>-76000</v>
      </c>
      <c r="O1760" s="17">
        <f>IFERROR(IF(RIGHT(LEFT(K1760,15),1)="4",VLOOKUP(K1760,'[1]Budget Worksheet'!A:B,2,0),-1*VLOOKUP(K1760,'[1]Budget Worksheet'!A:B,2,0)),0)</f>
        <v>-120225</v>
      </c>
      <c r="P1760" s="17">
        <f>VLOOKUP($K1760,[1]Budget!$V:$AE,8,0)*IF($C1760="1 - Revenues",1,IF(AND($C1760="5 - Transfers",MID($K1760,15,1)="4"),1,-1))</f>
        <v>-120225</v>
      </c>
      <c r="Q1760" s="17">
        <f>VLOOKUP($K1760,[1]Budget!$V:$AE,10,0)*IF($C1760="1 - Revenues",1,IF(AND($C1760="5 - Transfers",MID(K1760,15,1)="4"),1,-1))</f>
        <v>0</v>
      </c>
      <c r="S1760" s="18" t="b">
        <f>IF(LEFT(C1760,1)="1",1,-1)*SUMIF([1]Budget!V:V,'Budget Worksheet for Pivot Tabl'!K1760,[1]Budget!AC:AC)=P1760</f>
        <v>1</v>
      </c>
    </row>
    <row r="1761" spans="1:19" x14ac:dyDescent="0.25">
      <c r="A1761" t="s">
        <v>29</v>
      </c>
      <c r="B1761" t="s">
        <v>30</v>
      </c>
      <c r="C1761" t="s">
        <v>9</v>
      </c>
      <c r="D1761" t="str">
        <f t="shared" si="27"/>
        <v>OUTFLOWS</v>
      </c>
      <c r="E1761" t="s">
        <v>119</v>
      </c>
      <c r="F1761" t="s">
        <v>120</v>
      </c>
      <c r="G1761" t="s">
        <v>102</v>
      </c>
      <c r="H1761" t="s">
        <v>212</v>
      </c>
      <c r="I1761" t="s">
        <v>701</v>
      </c>
      <c r="J1761" t="s">
        <v>702</v>
      </c>
      <c r="K1761" t="s">
        <v>2464</v>
      </c>
      <c r="L1761" t="s">
        <v>792</v>
      </c>
      <c r="M1761" s="17">
        <f>VLOOKUP($K1761,[1]Budget!$V:$AE,5,0)*IF($C1761="1 - Revenues",1,IF(AND($C1761="5 - Transfers",MID(I1761,15,1)="4"),1,-1))</f>
        <v>0</v>
      </c>
      <c r="N1761" s="17">
        <f>VLOOKUP($K1761,[1]Budget!$V:$AE,6,0)*IF($C1761="1 - Revenues",1,IF(AND($C1761="5 - Transfers",MID(J1761,15,1)="4"),1,-1))</f>
        <v>0</v>
      </c>
      <c r="O1761" s="17">
        <f>IFERROR(IF(RIGHT(LEFT(K1761,15),1)="4",VLOOKUP(K1761,'[1]Budget Worksheet'!A:B,2,0),-1*VLOOKUP(K1761,'[1]Budget Worksheet'!A:B,2,0)),0)</f>
        <v>0</v>
      </c>
      <c r="P1761" s="17">
        <f>VLOOKUP($K1761,[1]Budget!$V:$AE,8,0)*IF($C1761="1 - Revenues",1,IF(AND($C1761="5 - Transfers",MID($K1761,15,1)="4"),1,-1))</f>
        <v>0</v>
      </c>
      <c r="Q1761" s="17">
        <f>VLOOKUP($K1761,[1]Budget!$V:$AE,10,0)*IF($C1761="1 - Revenues",1,IF(AND($C1761="5 - Transfers",MID(K1761,15,1)="4"),1,-1))</f>
        <v>0</v>
      </c>
      <c r="S1761" s="18" t="b">
        <f>IF(LEFT(C1761,1)="1",1,-1)*SUMIF([1]Budget!V:V,'Budget Worksheet for Pivot Tabl'!K1761,[1]Budget!AC:AC)=P1761</f>
        <v>1</v>
      </c>
    </row>
    <row r="1762" spans="1:19" x14ac:dyDescent="0.25">
      <c r="A1762" t="s">
        <v>29</v>
      </c>
      <c r="B1762" t="s">
        <v>30</v>
      </c>
      <c r="C1762" t="s">
        <v>9</v>
      </c>
      <c r="D1762" t="str">
        <f t="shared" si="27"/>
        <v>OUTFLOWS</v>
      </c>
      <c r="E1762" t="s">
        <v>119</v>
      </c>
      <c r="F1762" t="s">
        <v>120</v>
      </c>
      <c r="G1762" t="s">
        <v>102</v>
      </c>
      <c r="H1762" t="s">
        <v>212</v>
      </c>
      <c r="I1762" t="s">
        <v>701</v>
      </c>
      <c r="J1762" t="s">
        <v>702</v>
      </c>
      <c r="K1762" t="s">
        <v>2465</v>
      </c>
      <c r="L1762" t="s">
        <v>2466</v>
      </c>
      <c r="M1762" s="17">
        <f>VLOOKUP($K1762,[1]Budget!$V:$AE,5,0)*IF($C1762="1 - Revenues",1,IF(AND($C1762="5 - Transfers",MID(I1762,15,1)="4"),1,-1))</f>
        <v>0</v>
      </c>
      <c r="N1762" s="17">
        <f>VLOOKUP($K1762,[1]Budget!$V:$AE,6,0)*IF($C1762="1 - Revenues",1,IF(AND($C1762="5 - Transfers",MID(J1762,15,1)="4"),1,-1))</f>
        <v>0</v>
      </c>
      <c r="O1762" s="17">
        <f>IFERROR(IF(RIGHT(LEFT(K1762,15),1)="4",VLOOKUP(K1762,'[1]Budget Worksheet'!A:B,2,0),-1*VLOOKUP(K1762,'[1]Budget Worksheet'!A:B,2,0)),0)</f>
        <v>-83000</v>
      </c>
      <c r="P1762" s="17">
        <f>VLOOKUP($K1762,[1]Budget!$V:$AE,8,0)*IF($C1762="1 - Revenues",1,IF(AND($C1762="5 - Transfers",MID($K1762,15,1)="4"),1,-1))</f>
        <v>-83000</v>
      </c>
      <c r="Q1762" s="17">
        <f>VLOOKUP($K1762,[1]Budget!$V:$AE,10,0)*IF($C1762="1 - Revenues",1,IF(AND($C1762="5 - Transfers",MID(K1762,15,1)="4"),1,-1))</f>
        <v>0</v>
      </c>
      <c r="S1762" s="18" t="b">
        <f>IF(LEFT(C1762,1)="1",1,-1)*SUMIF([1]Budget!V:V,'Budget Worksheet for Pivot Tabl'!K1762,[1]Budget!AC:AC)=P1762</f>
        <v>1</v>
      </c>
    </row>
    <row r="1763" spans="1:19" x14ac:dyDescent="0.25">
      <c r="A1763" t="s">
        <v>29</v>
      </c>
      <c r="B1763" t="s">
        <v>30</v>
      </c>
      <c r="C1763" t="s">
        <v>9</v>
      </c>
      <c r="D1763" t="str">
        <f t="shared" si="27"/>
        <v>OUTFLOWS</v>
      </c>
      <c r="E1763" t="s">
        <v>119</v>
      </c>
      <c r="F1763" t="s">
        <v>120</v>
      </c>
      <c r="G1763" t="s">
        <v>102</v>
      </c>
      <c r="H1763" t="s">
        <v>212</v>
      </c>
      <c r="I1763" t="s">
        <v>701</v>
      </c>
      <c r="J1763" t="s">
        <v>702</v>
      </c>
      <c r="K1763" t="s">
        <v>2467</v>
      </c>
      <c r="L1763" t="s">
        <v>490</v>
      </c>
      <c r="M1763" s="17">
        <f>VLOOKUP($K1763,[1]Budget!$V:$AE,5,0)*IF($C1763="1 - Revenues",1,IF(AND($C1763="5 - Transfers",MID(I1763,15,1)="4"),1,-1))</f>
        <v>-3000</v>
      </c>
      <c r="N1763" s="17">
        <f>VLOOKUP($K1763,[1]Budget!$V:$AE,6,0)*IF($C1763="1 - Revenues",1,IF(AND($C1763="5 - Transfers",MID(J1763,15,1)="4"),1,-1))</f>
        <v>-3000</v>
      </c>
      <c r="O1763" s="17">
        <f>IFERROR(IF(RIGHT(LEFT(K1763,15),1)="4",VLOOKUP(K1763,'[1]Budget Worksheet'!A:B,2,0),-1*VLOOKUP(K1763,'[1]Budget Worksheet'!A:B,2,0)),0)</f>
        <v>-2700</v>
      </c>
      <c r="P1763" s="17">
        <f>VLOOKUP($K1763,[1]Budget!$V:$AE,8,0)*IF($C1763="1 - Revenues",1,IF(AND($C1763="5 - Transfers",MID($K1763,15,1)="4"),1,-1))</f>
        <v>-2700</v>
      </c>
      <c r="Q1763" s="17">
        <f>VLOOKUP($K1763,[1]Budget!$V:$AE,10,0)*IF($C1763="1 - Revenues",1,IF(AND($C1763="5 - Transfers",MID(K1763,15,1)="4"),1,-1))</f>
        <v>0</v>
      </c>
      <c r="S1763" s="18" t="b">
        <f>IF(LEFT(C1763,1)="1",1,-1)*SUMIF([1]Budget!V:V,'Budget Worksheet for Pivot Tabl'!K1763,[1]Budget!AC:AC)=P1763</f>
        <v>1</v>
      </c>
    </row>
    <row r="1764" spans="1:19" x14ac:dyDescent="0.25">
      <c r="A1764" t="s">
        <v>29</v>
      </c>
      <c r="B1764" t="s">
        <v>30</v>
      </c>
      <c r="C1764" t="s">
        <v>9</v>
      </c>
      <c r="D1764" t="str">
        <f t="shared" si="27"/>
        <v>OUTFLOWS</v>
      </c>
      <c r="E1764" t="s">
        <v>119</v>
      </c>
      <c r="F1764" t="s">
        <v>120</v>
      </c>
      <c r="G1764" t="s">
        <v>102</v>
      </c>
      <c r="H1764" t="s">
        <v>212</v>
      </c>
      <c r="I1764" t="s">
        <v>701</v>
      </c>
      <c r="J1764" t="s">
        <v>702</v>
      </c>
      <c r="K1764" t="s">
        <v>2468</v>
      </c>
      <c r="L1764" t="s">
        <v>1220</v>
      </c>
      <c r="M1764" s="17">
        <f>VLOOKUP($K1764,[1]Budget!$V:$AE,5,0)*IF($C1764="1 - Revenues",1,IF(AND($C1764="5 - Transfers",MID(I1764,15,1)="4"),1,-1))</f>
        <v>-5000</v>
      </c>
      <c r="N1764" s="17">
        <f>VLOOKUP($K1764,[1]Budget!$V:$AE,6,0)*IF($C1764="1 - Revenues",1,IF(AND($C1764="5 - Transfers",MID(J1764,15,1)="4"),1,-1))</f>
        <v>-13000</v>
      </c>
      <c r="O1764" s="17">
        <f>IFERROR(IF(RIGHT(LEFT(K1764,15),1)="4",VLOOKUP(K1764,'[1]Budget Worksheet'!A:B,2,0),-1*VLOOKUP(K1764,'[1]Budget Worksheet'!A:B,2,0)),0)</f>
        <v>-18500</v>
      </c>
      <c r="P1764" s="17">
        <f>VLOOKUP($K1764,[1]Budget!$V:$AE,8,0)*IF($C1764="1 - Revenues",1,IF(AND($C1764="5 - Transfers",MID($K1764,15,1)="4"),1,-1))</f>
        <v>-18500</v>
      </c>
      <c r="Q1764" s="17">
        <f>VLOOKUP($K1764,[1]Budget!$V:$AE,10,0)*IF($C1764="1 - Revenues",1,IF(AND($C1764="5 - Transfers",MID(K1764,15,1)="4"),1,-1))</f>
        <v>0</v>
      </c>
      <c r="S1764" s="18" t="b">
        <f>IF(LEFT(C1764,1)="1",1,-1)*SUMIF([1]Budget!V:V,'Budget Worksheet for Pivot Tabl'!K1764,[1]Budget!AC:AC)=P1764</f>
        <v>1</v>
      </c>
    </row>
    <row r="1765" spans="1:19" x14ac:dyDescent="0.25">
      <c r="A1765" t="s">
        <v>29</v>
      </c>
      <c r="B1765" t="s">
        <v>30</v>
      </c>
      <c r="C1765" t="s">
        <v>9</v>
      </c>
      <c r="D1765" t="str">
        <f t="shared" si="27"/>
        <v>OUTFLOWS</v>
      </c>
      <c r="E1765" t="s">
        <v>119</v>
      </c>
      <c r="F1765" t="s">
        <v>120</v>
      </c>
      <c r="G1765" t="s">
        <v>102</v>
      </c>
      <c r="H1765" t="s">
        <v>212</v>
      </c>
      <c r="I1765" t="s">
        <v>701</v>
      </c>
      <c r="J1765" t="s">
        <v>702</v>
      </c>
      <c r="K1765" t="s">
        <v>2469</v>
      </c>
      <c r="L1765" t="s">
        <v>1395</v>
      </c>
      <c r="M1765" s="17">
        <f>VLOOKUP($K1765,[1]Budget!$V:$AE,5,0)*IF($C1765="1 - Revenues",1,IF(AND($C1765="5 - Transfers",MID(I1765,15,1)="4"),1,-1))</f>
        <v>-9000</v>
      </c>
      <c r="N1765" s="17">
        <f>VLOOKUP($K1765,[1]Budget!$V:$AE,6,0)*IF($C1765="1 - Revenues",1,IF(AND($C1765="5 - Transfers",MID(J1765,15,1)="4"),1,-1))</f>
        <v>-2000</v>
      </c>
      <c r="O1765" s="17">
        <f>IFERROR(IF(RIGHT(LEFT(K1765,15),1)="4",VLOOKUP(K1765,'[1]Budget Worksheet'!A:B,2,0),-1*VLOOKUP(K1765,'[1]Budget Worksheet'!A:B,2,0)),0)</f>
        <v>-12250</v>
      </c>
      <c r="P1765" s="17">
        <f>VLOOKUP($K1765,[1]Budget!$V:$AE,8,0)*IF($C1765="1 - Revenues",1,IF(AND($C1765="5 - Transfers",MID($K1765,15,1)="4"),1,-1))</f>
        <v>-12250</v>
      </c>
      <c r="Q1765" s="17">
        <f>VLOOKUP($K1765,[1]Budget!$V:$AE,10,0)*IF($C1765="1 - Revenues",1,IF(AND($C1765="5 - Transfers",MID(K1765,15,1)="4"),1,-1))</f>
        <v>0</v>
      </c>
      <c r="S1765" s="18" t="b">
        <f>IF(LEFT(C1765,1)="1",1,-1)*SUMIF([1]Budget!V:V,'Budget Worksheet for Pivot Tabl'!K1765,[1]Budget!AC:AC)=P1765</f>
        <v>1</v>
      </c>
    </row>
    <row r="1766" spans="1:19" x14ac:dyDescent="0.25">
      <c r="A1766" t="s">
        <v>29</v>
      </c>
      <c r="B1766" t="s">
        <v>30</v>
      </c>
      <c r="C1766" t="s">
        <v>9</v>
      </c>
      <c r="D1766" t="str">
        <f t="shared" si="27"/>
        <v>OUTFLOWS</v>
      </c>
      <c r="E1766" t="s">
        <v>119</v>
      </c>
      <c r="F1766" t="s">
        <v>120</v>
      </c>
      <c r="G1766" t="s">
        <v>102</v>
      </c>
      <c r="H1766" t="s">
        <v>212</v>
      </c>
      <c r="I1766" t="s">
        <v>701</v>
      </c>
      <c r="J1766" t="s">
        <v>702</v>
      </c>
      <c r="K1766" t="s">
        <v>2470</v>
      </c>
      <c r="L1766" t="s">
        <v>956</v>
      </c>
      <c r="M1766" s="17">
        <f>VLOOKUP($K1766,[1]Budget!$V:$AE,5,0)*IF($C1766="1 - Revenues",1,IF(AND($C1766="5 - Transfers",MID(I1766,15,1)="4"),1,-1))</f>
        <v>-3000</v>
      </c>
      <c r="N1766" s="17">
        <f>VLOOKUP($K1766,[1]Budget!$V:$AE,6,0)*IF($C1766="1 - Revenues",1,IF(AND($C1766="5 - Transfers",MID(J1766,15,1)="4"),1,-1))</f>
        <v>0</v>
      </c>
      <c r="O1766" s="17">
        <f>IFERROR(IF(RIGHT(LEFT(K1766,15),1)="4",VLOOKUP(K1766,'[1]Budget Worksheet'!A:B,2,0),-1*VLOOKUP(K1766,'[1]Budget Worksheet'!A:B,2,0)),0)</f>
        <v>-4000</v>
      </c>
      <c r="P1766" s="17">
        <f>VLOOKUP($K1766,[1]Budget!$V:$AE,8,0)*IF($C1766="1 - Revenues",1,IF(AND($C1766="5 - Transfers",MID($K1766,15,1)="4"),1,-1))</f>
        <v>-4000</v>
      </c>
      <c r="Q1766" s="17">
        <f>VLOOKUP($K1766,[1]Budget!$V:$AE,10,0)*IF($C1766="1 - Revenues",1,IF(AND($C1766="5 - Transfers",MID(K1766,15,1)="4"),1,-1))</f>
        <v>0</v>
      </c>
      <c r="S1766" s="18" t="b">
        <f>IF(LEFT(C1766,1)="1",1,-1)*SUMIF([1]Budget!V:V,'Budget Worksheet for Pivot Tabl'!K1766,[1]Budget!AC:AC)=P1766</f>
        <v>1</v>
      </c>
    </row>
    <row r="1767" spans="1:19" x14ac:dyDescent="0.25">
      <c r="A1767" t="s">
        <v>29</v>
      </c>
      <c r="B1767" t="s">
        <v>30</v>
      </c>
      <c r="C1767" t="s">
        <v>9</v>
      </c>
      <c r="D1767" t="str">
        <f t="shared" si="27"/>
        <v>OUTFLOWS</v>
      </c>
      <c r="E1767" t="s">
        <v>119</v>
      </c>
      <c r="F1767" t="s">
        <v>120</v>
      </c>
      <c r="G1767" t="s">
        <v>102</v>
      </c>
      <c r="H1767" t="s">
        <v>212</v>
      </c>
      <c r="I1767" t="s">
        <v>701</v>
      </c>
      <c r="J1767" t="s">
        <v>702</v>
      </c>
      <c r="K1767" t="s">
        <v>2471</v>
      </c>
      <c r="L1767" t="s">
        <v>1398</v>
      </c>
      <c r="M1767" s="17">
        <f>VLOOKUP($K1767,[1]Budget!$V:$AE,5,0)*IF($C1767="1 - Revenues",1,IF(AND($C1767="5 - Transfers",MID(I1767,15,1)="4"),1,-1))</f>
        <v>0</v>
      </c>
      <c r="N1767" s="17">
        <f>VLOOKUP($K1767,[1]Budget!$V:$AE,6,0)*IF($C1767="1 - Revenues",1,IF(AND($C1767="5 - Transfers",MID(J1767,15,1)="4"),1,-1))</f>
        <v>0</v>
      </c>
      <c r="O1767" s="17">
        <f>IFERROR(IF(RIGHT(LEFT(K1767,15),1)="4",VLOOKUP(K1767,'[1]Budget Worksheet'!A:B,2,0),-1*VLOOKUP(K1767,'[1]Budget Worksheet'!A:B,2,0)),0)</f>
        <v>0</v>
      </c>
      <c r="P1767" s="17">
        <f>VLOOKUP($K1767,[1]Budget!$V:$AE,8,0)*IF($C1767="1 - Revenues",1,IF(AND($C1767="5 - Transfers",MID($K1767,15,1)="4"),1,-1))</f>
        <v>0</v>
      </c>
      <c r="Q1767" s="17">
        <f>VLOOKUP($K1767,[1]Budget!$V:$AE,10,0)*IF($C1767="1 - Revenues",1,IF(AND($C1767="5 - Transfers",MID(K1767,15,1)="4"),1,-1))</f>
        <v>0</v>
      </c>
      <c r="S1767" s="18" t="b">
        <f>IF(LEFT(C1767,1)="1",1,-1)*SUMIF([1]Budget!V:V,'Budget Worksheet for Pivot Tabl'!K1767,[1]Budget!AC:AC)=P1767</f>
        <v>1</v>
      </c>
    </row>
    <row r="1768" spans="1:19" x14ac:dyDescent="0.25">
      <c r="A1768" t="s">
        <v>29</v>
      </c>
      <c r="B1768" t="s">
        <v>30</v>
      </c>
      <c r="C1768" t="s">
        <v>9</v>
      </c>
      <c r="D1768" t="str">
        <f t="shared" si="27"/>
        <v>OUTFLOWS</v>
      </c>
      <c r="E1768" t="s">
        <v>119</v>
      </c>
      <c r="F1768" t="s">
        <v>120</v>
      </c>
      <c r="G1768" t="s">
        <v>102</v>
      </c>
      <c r="H1768" t="s">
        <v>212</v>
      </c>
      <c r="I1768" t="s">
        <v>701</v>
      </c>
      <c r="J1768" t="s">
        <v>702</v>
      </c>
      <c r="K1768" t="s">
        <v>2472</v>
      </c>
      <c r="L1768" t="s">
        <v>1058</v>
      </c>
      <c r="M1768" s="17">
        <f>VLOOKUP($K1768,[1]Budget!$V:$AE,5,0)*IF($C1768="1 - Revenues",1,IF(AND($C1768="5 - Transfers",MID(I1768,15,1)="4"),1,-1))</f>
        <v>0</v>
      </c>
      <c r="N1768" s="17">
        <f>VLOOKUP($K1768,[1]Budget!$V:$AE,6,0)*IF($C1768="1 - Revenues",1,IF(AND($C1768="5 - Transfers",MID(J1768,15,1)="4"),1,-1))</f>
        <v>0</v>
      </c>
      <c r="O1768" s="17">
        <f>IFERROR(IF(RIGHT(LEFT(K1768,15),1)="4",VLOOKUP(K1768,'[1]Budget Worksheet'!A:B,2,0),-1*VLOOKUP(K1768,'[1]Budget Worksheet'!A:B,2,0)),0)</f>
        <v>-96000</v>
      </c>
      <c r="P1768" s="17">
        <f>VLOOKUP($K1768,[1]Budget!$V:$AE,8,0)*IF($C1768="1 - Revenues",1,IF(AND($C1768="5 - Transfers",MID($K1768,15,1)="4"),1,-1))</f>
        <v>-96000</v>
      </c>
      <c r="Q1768" s="17">
        <f>VLOOKUP($K1768,[1]Budget!$V:$AE,10,0)*IF($C1768="1 - Revenues",1,IF(AND($C1768="5 - Transfers",MID(K1768,15,1)="4"),1,-1))</f>
        <v>0</v>
      </c>
      <c r="S1768" s="18" t="b">
        <f>IF(LEFT(C1768,1)="1",1,-1)*SUMIF([1]Budget!V:V,'Budget Worksheet for Pivot Tabl'!K1768,[1]Budget!AC:AC)=P1768</f>
        <v>1</v>
      </c>
    </row>
    <row r="1769" spans="1:19" x14ac:dyDescent="0.25">
      <c r="A1769" t="s">
        <v>29</v>
      </c>
      <c r="B1769" t="s">
        <v>30</v>
      </c>
      <c r="C1769" t="s">
        <v>9</v>
      </c>
      <c r="D1769" t="str">
        <f t="shared" si="27"/>
        <v>OUTFLOWS</v>
      </c>
      <c r="E1769" t="s">
        <v>119</v>
      </c>
      <c r="F1769" t="s">
        <v>120</v>
      </c>
      <c r="G1769" t="s">
        <v>102</v>
      </c>
      <c r="H1769" t="s">
        <v>212</v>
      </c>
      <c r="I1769" t="s">
        <v>701</v>
      </c>
      <c r="J1769" t="s">
        <v>702</v>
      </c>
      <c r="K1769" t="s">
        <v>2473</v>
      </c>
      <c r="L1769" t="s">
        <v>492</v>
      </c>
      <c r="M1769" s="17">
        <f>VLOOKUP($K1769,[1]Budget!$V:$AE,5,0)*IF($C1769="1 - Revenues",1,IF(AND($C1769="5 - Transfers",MID(I1769,15,1)="4"),1,-1))</f>
        <v>-5000</v>
      </c>
      <c r="N1769" s="17">
        <f>VLOOKUP($K1769,[1]Budget!$V:$AE,6,0)*IF($C1769="1 - Revenues",1,IF(AND($C1769="5 - Transfers",MID(J1769,15,1)="4"),1,-1))</f>
        <v>-4000</v>
      </c>
      <c r="O1769" s="17">
        <f>IFERROR(IF(RIGHT(LEFT(K1769,15),1)="4",VLOOKUP(K1769,'[1]Budget Worksheet'!A:B,2,0),-1*VLOOKUP(K1769,'[1]Budget Worksheet'!A:B,2,0)),0)</f>
        <v>-5555</v>
      </c>
      <c r="P1769" s="17">
        <f>VLOOKUP($K1769,[1]Budget!$V:$AE,8,0)*IF($C1769="1 - Revenues",1,IF(AND($C1769="5 - Transfers",MID($K1769,15,1)="4"),1,-1))</f>
        <v>-5555</v>
      </c>
      <c r="Q1769" s="17">
        <f>VLOOKUP($K1769,[1]Budget!$V:$AE,10,0)*IF($C1769="1 - Revenues",1,IF(AND($C1769="5 - Transfers",MID(K1769,15,1)="4"),1,-1))</f>
        <v>0</v>
      </c>
      <c r="S1769" s="18" t="b">
        <f>IF(LEFT(C1769,1)="1",1,-1)*SUMIF([1]Budget!V:V,'Budget Worksheet for Pivot Tabl'!K1769,[1]Budget!AC:AC)=P1769</f>
        <v>1</v>
      </c>
    </row>
    <row r="1770" spans="1:19" x14ac:dyDescent="0.25">
      <c r="A1770" t="s">
        <v>29</v>
      </c>
      <c r="B1770" t="s">
        <v>30</v>
      </c>
      <c r="C1770" t="s">
        <v>9</v>
      </c>
      <c r="D1770" t="str">
        <f t="shared" si="27"/>
        <v>OUTFLOWS</v>
      </c>
      <c r="E1770" t="s">
        <v>119</v>
      </c>
      <c r="F1770" t="s">
        <v>120</v>
      </c>
      <c r="G1770" t="s">
        <v>102</v>
      </c>
      <c r="H1770" t="s">
        <v>212</v>
      </c>
      <c r="I1770" t="s">
        <v>701</v>
      </c>
      <c r="J1770" t="s">
        <v>702</v>
      </c>
      <c r="K1770" t="s">
        <v>2474</v>
      </c>
      <c r="L1770" t="s">
        <v>645</v>
      </c>
      <c r="M1770" s="17">
        <f>VLOOKUP($K1770,[1]Budget!$V:$AE,5,0)*IF($C1770="1 - Revenues",1,IF(AND($C1770="5 - Transfers",MID(I1770,15,1)="4"),1,-1))</f>
        <v>-14000</v>
      </c>
      <c r="N1770" s="17">
        <f>VLOOKUP($K1770,[1]Budget!$V:$AE,6,0)*IF($C1770="1 - Revenues",1,IF(AND($C1770="5 - Transfers",MID(J1770,15,1)="4"),1,-1))</f>
        <v>-14000</v>
      </c>
      <c r="O1770" s="17">
        <f>IFERROR(IF(RIGHT(LEFT(K1770,15),1)="4",VLOOKUP(K1770,'[1]Budget Worksheet'!A:B,2,0),-1*VLOOKUP(K1770,'[1]Budget Worksheet'!A:B,2,0)),0)</f>
        <v>-14400</v>
      </c>
      <c r="P1770" s="17">
        <f>VLOOKUP($K1770,[1]Budget!$V:$AE,8,0)*IF($C1770="1 - Revenues",1,IF(AND($C1770="5 - Transfers",MID($K1770,15,1)="4"),1,-1))</f>
        <v>-14000</v>
      </c>
      <c r="Q1770" s="17">
        <f>VLOOKUP($K1770,[1]Budget!$V:$AE,10,0)*IF($C1770="1 - Revenues",1,IF(AND($C1770="5 - Transfers",MID(K1770,15,1)="4"),1,-1))</f>
        <v>400</v>
      </c>
      <c r="S1770" s="18" t="b">
        <f>IF(LEFT(C1770,1)="1",1,-1)*SUMIF([1]Budget!V:V,'Budget Worksheet for Pivot Tabl'!K1770,[1]Budget!AC:AC)=P1770</f>
        <v>1</v>
      </c>
    </row>
    <row r="1771" spans="1:19" x14ac:dyDescent="0.25">
      <c r="A1771" t="s">
        <v>29</v>
      </c>
      <c r="B1771" t="s">
        <v>30</v>
      </c>
      <c r="C1771" t="s">
        <v>9</v>
      </c>
      <c r="D1771" t="str">
        <f t="shared" si="27"/>
        <v>OUTFLOWS</v>
      </c>
      <c r="E1771" t="s">
        <v>119</v>
      </c>
      <c r="F1771" t="s">
        <v>120</v>
      </c>
      <c r="G1771" t="s">
        <v>102</v>
      </c>
      <c r="H1771" t="s">
        <v>212</v>
      </c>
      <c r="I1771" t="s">
        <v>701</v>
      </c>
      <c r="J1771" t="s">
        <v>702</v>
      </c>
      <c r="K1771" t="s">
        <v>2475</v>
      </c>
      <c r="L1771" t="s">
        <v>647</v>
      </c>
      <c r="M1771" s="17">
        <f>VLOOKUP($K1771,[1]Budget!$V:$AE,5,0)*IF($C1771="1 - Revenues",1,IF(AND($C1771="5 - Transfers",MID(I1771,15,1)="4"),1,-1))</f>
        <v>0</v>
      </c>
      <c r="N1771" s="17">
        <f>VLOOKUP($K1771,[1]Budget!$V:$AE,6,0)*IF($C1771="1 - Revenues",1,IF(AND($C1771="5 - Transfers",MID(J1771,15,1)="4"),1,-1))</f>
        <v>0</v>
      </c>
      <c r="O1771" s="17">
        <f>IFERROR(IF(RIGHT(LEFT(K1771,15),1)="4",VLOOKUP(K1771,'[1]Budget Worksheet'!A:B,2,0),-1*VLOOKUP(K1771,'[1]Budget Worksheet'!A:B,2,0)),0)</f>
        <v>-500</v>
      </c>
      <c r="P1771" s="17">
        <f>VLOOKUP($K1771,[1]Budget!$V:$AE,8,0)*IF($C1771="1 - Revenues",1,IF(AND($C1771="5 - Transfers",MID($K1771,15,1)="4"),1,-1))</f>
        <v>-500</v>
      </c>
      <c r="Q1771" s="17">
        <f>VLOOKUP($K1771,[1]Budget!$V:$AE,10,0)*IF($C1771="1 - Revenues",1,IF(AND($C1771="5 - Transfers",MID(K1771,15,1)="4"),1,-1))</f>
        <v>0</v>
      </c>
      <c r="S1771" s="18" t="b">
        <f>IF(LEFT(C1771,1)="1",1,-1)*SUMIF([1]Budget!V:V,'Budget Worksheet for Pivot Tabl'!K1771,[1]Budget!AC:AC)=P1771</f>
        <v>1</v>
      </c>
    </row>
    <row r="1772" spans="1:19" x14ac:dyDescent="0.25">
      <c r="A1772" t="s">
        <v>29</v>
      </c>
      <c r="B1772" t="s">
        <v>30</v>
      </c>
      <c r="C1772" t="s">
        <v>9</v>
      </c>
      <c r="D1772" t="str">
        <f t="shared" si="27"/>
        <v>OUTFLOWS</v>
      </c>
      <c r="E1772" t="s">
        <v>119</v>
      </c>
      <c r="F1772" t="s">
        <v>120</v>
      </c>
      <c r="G1772" t="s">
        <v>102</v>
      </c>
      <c r="H1772" t="s">
        <v>212</v>
      </c>
      <c r="I1772" t="s">
        <v>701</v>
      </c>
      <c r="J1772" t="s">
        <v>702</v>
      </c>
      <c r="K1772" t="s">
        <v>2476</v>
      </c>
      <c r="L1772" t="s">
        <v>649</v>
      </c>
      <c r="M1772" s="17">
        <f>VLOOKUP($K1772,[1]Budget!$V:$AE,5,0)*IF($C1772="1 - Revenues",1,IF(AND($C1772="5 - Transfers",MID(I1772,15,1)="4"),1,-1))</f>
        <v>0</v>
      </c>
      <c r="N1772" s="17">
        <f>VLOOKUP($K1772,[1]Budget!$V:$AE,6,0)*IF($C1772="1 - Revenues",1,IF(AND($C1772="5 - Transfers",MID(J1772,15,1)="4"),1,-1))</f>
        <v>0</v>
      </c>
      <c r="O1772" s="17">
        <f>IFERROR(IF(RIGHT(LEFT(K1772,15),1)="4",VLOOKUP(K1772,'[1]Budget Worksheet'!A:B,2,0),-1*VLOOKUP(K1772,'[1]Budget Worksheet'!A:B,2,0)),0)</f>
        <v>0</v>
      </c>
      <c r="P1772" s="17">
        <f>VLOOKUP($K1772,[1]Budget!$V:$AE,8,0)*IF($C1772="1 - Revenues",1,IF(AND($C1772="5 - Transfers",MID($K1772,15,1)="4"),1,-1))</f>
        <v>0</v>
      </c>
      <c r="Q1772" s="17">
        <f>VLOOKUP($K1772,[1]Budget!$V:$AE,10,0)*IF($C1772="1 - Revenues",1,IF(AND($C1772="5 - Transfers",MID(K1772,15,1)="4"),1,-1))</f>
        <v>0</v>
      </c>
      <c r="S1772" s="18" t="b">
        <f>IF(LEFT(C1772,1)="1",1,-1)*SUMIF([1]Budget!V:V,'Budget Worksheet for Pivot Tabl'!K1772,[1]Budget!AC:AC)=P1772</f>
        <v>1</v>
      </c>
    </row>
    <row r="1773" spans="1:19" x14ac:dyDescent="0.25">
      <c r="A1773" t="s">
        <v>29</v>
      </c>
      <c r="B1773" t="s">
        <v>30</v>
      </c>
      <c r="C1773" t="s">
        <v>9</v>
      </c>
      <c r="D1773" t="str">
        <f t="shared" si="27"/>
        <v>OUTFLOWS</v>
      </c>
      <c r="E1773" t="s">
        <v>119</v>
      </c>
      <c r="F1773" t="s">
        <v>120</v>
      </c>
      <c r="G1773" t="s">
        <v>102</v>
      </c>
      <c r="H1773" t="s">
        <v>212</v>
      </c>
      <c r="I1773" t="s">
        <v>701</v>
      </c>
      <c r="J1773" t="s">
        <v>702</v>
      </c>
      <c r="K1773" t="s">
        <v>2477</v>
      </c>
      <c r="L1773" t="s">
        <v>651</v>
      </c>
      <c r="M1773" s="17">
        <f>VLOOKUP($K1773,[1]Budget!$V:$AE,5,0)*IF($C1773="1 - Revenues",1,IF(AND($C1773="5 - Transfers",MID(I1773,15,1)="4"),1,-1))</f>
        <v>-3000</v>
      </c>
      <c r="N1773" s="17">
        <f>VLOOKUP($K1773,[1]Budget!$V:$AE,6,0)*IF($C1773="1 - Revenues",1,IF(AND($C1773="5 - Transfers",MID(J1773,15,1)="4"),1,-1))</f>
        <v>-1000</v>
      </c>
      <c r="O1773" s="17">
        <f>IFERROR(IF(RIGHT(LEFT(K1773,15),1)="4",VLOOKUP(K1773,'[1]Budget Worksheet'!A:B,2,0),-1*VLOOKUP(K1773,'[1]Budget Worksheet'!A:B,2,0)),0)</f>
        <v>-10000</v>
      </c>
      <c r="P1773" s="17">
        <f>VLOOKUP($K1773,[1]Budget!$V:$AE,8,0)*IF($C1773="1 - Revenues",1,IF(AND($C1773="5 - Transfers",MID($K1773,15,1)="4"),1,-1))</f>
        <v>-10000</v>
      </c>
      <c r="Q1773" s="17">
        <f>VLOOKUP($K1773,[1]Budget!$V:$AE,10,0)*IF($C1773="1 - Revenues",1,IF(AND($C1773="5 - Transfers",MID(K1773,15,1)="4"),1,-1))</f>
        <v>0</v>
      </c>
      <c r="S1773" s="18" t="b">
        <f>IF(LEFT(C1773,1)="1",1,-1)*SUMIF([1]Budget!V:V,'Budget Worksheet for Pivot Tabl'!K1773,[1]Budget!AC:AC)=P1773</f>
        <v>1</v>
      </c>
    </row>
    <row r="1774" spans="1:19" x14ac:dyDescent="0.25">
      <c r="A1774" t="s">
        <v>29</v>
      </c>
      <c r="B1774" t="s">
        <v>30</v>
      </c>
      <c r="C1774" t="s">
        <v>9</v>
      </c>
      <c r="D1774" t="str">
        <f t="shared" si="27"/>
        <v>OUTFLOWS</v>
      </c>
      <c r="E1774" t="s">
        <v>119</v>
      </c>
      <c r="F1774" t="s">
        <v>120</v>
      </c>
      <c r="G1774" t="s">
        <v>102</v>
      </c>
      <c r="H1774" t="s">
        <v>212</v>
      </c>
      <c r="I1774" t="s">
        <v>701</v>
      </c>
      <c r="J1774" t="s">
        <v>702</v>
      </c>
      <c r="K1774" t="s">
        <v>2478</v>
      </c>
      <c r="L1774" t="s">
        <v>498</v>
      </c>
      <c r="M1774" s="17">
        <f>VLOOKUP($K1774,[1]Budget!$V:$AE,5,0)*IF($C1774="1 - Revenues",1,IF(AND($C1774="5 - Transfers",MID(I1774,15,1)="4"),1,-1))</f>
        <v>-1000</v>
      </c>
      <c r="N1774" s="17">
        <f>VLOOKUP($K1774,[1]Budget!$V:$AE,6,0)*IF($C1774="1 - Revenues",1,IF(AND($C1774="5 - Transfers",MID(J1774,15,1)="4"),1,-1))</f>
        <v>0</v>
      </c>
      <c r="O1774" s="17">
        <f>IFERROR(IF(RIGHT(LEFT(K1774,15),1)="4",VLOOKUP(K1774,'[1]Budget Worksheet'!A:B,2,0),-1*VLOOKUP(K1774,'[1]Budget Worksheet'!A:B,2,0)),0)</f>
        <v>-1000</v>
      </c>
      <c r="P1774" s="17">
        <f>VLOOKUP($K1774,[1]Budget!$V:$AE,8,0)*IF($C1774="1 - Revenues",1,IF(AND($C1774="5 - Transfers",MID($K1774,15,1)="4"),1,-1))</f>
        <v>-1000</v>
      </c>
      <c r="Q1774" s="17">
        <f>VLOOKUP($K1774,[1]Budget!$V:$AE,10,0)*IF($C1774="1 - Revenues",1,IF(AND($C1774="5 - Transfers",MID(K1774,15,1)="4"),1,-1))</f>
        <v>0</v>
      </c>
      <c r="S1774" s="18" t="b">
        <f>IF(LEFT(C1774,1)="1",1,-1)*SUMIF([1]Budget!V:V,'Budget Worksheet for Pivot Tabl'!K1774,[1]Budget!AC:AC)=P1774</f>
        <v>1</v>
      </c>
    </row>
    <row r="1775" spans="1:19" x14ac:dyDescent="0.25">
      <c r="A1775" t="s">
        <v>29</v>
      </c>
      <c r="B1775" t="s">
        <v>30</v>
      </c>
      <c r="C1775" t="s">
        <v>9</v>
      </c>
      <c r="D1775" t="str">
        <f t="shared" si="27"/>
        <v>OUTFLOWS</v>
      </c>
      <c r="E1775" t="s">
        <v>119</v>
      </c>
      <c r="F1775" t="s">
        <v>120</v>
      </c>
      <c r="G1775" t="s">
        <v>102</v>
      </c>
      <c r="H1775" t="s">
        <v>212</v>
      </c>
      <c r="I1775" t="s">
        <v>701</v>
      </c>
      <c r="J1775" t="s">
        <v>702</v>
      </c>
      <c r="K1775" t="s">
        <v>2479</v>
      </c>
      <c r="L1775" t="s">
        <v>911</v>
      </c>
      <c r="M1775" s="17">
        <f>VLOOKUP($K1775,[1]Budget!$V:$AE,5,0)*IF($C1775="1 - Revenues",1,IF(AND($C1775="5 - Transfers",MID(I1775,15,1)="4"),1,-1))</f>
        <v>0</v>
      </c>
      <c r="N1775" s="17">
        <f>VLOOKUP($K1775,[1]Budget!$V:$AE,6,0)*IF($C1775="1 - Revenues",1,IF(AND($C1775="5 - Transfers",MID(J1775,15,1)="4"),1,-1))</f>
        <v>0</v>
      </c>
      <c r="O1775" s="17">
        <f>IFERROR(IF(RIGHT(LEFT(K1775,15),1)="4",VLOOKUP(K1775,'[1]Budget Worksheet'!A:B,2,0),-1*VLOOKUP(K1775,'[1]Budget Worksheet'!A:B,2,0)),0)</f>
        <v>-41200</v>
      </c>
      <c r="P1775" s="17">
        <f>VLOOKUP($K1775,[1]Budget!$V:$AE,8,0)*IF($C1775="1 - Revenues",1,IF(AND($C1775="5 - Transfers",MID($K1775,15,1)="4"),1,-1))</f>
        <v>-41200</v>
      </c>
      <c r="Q1775" s="17">
        <f>VLOOKUP($K1775,[1]Budget!$V:$AE,10,0)*IF($C1775="1 - Revenues",1,IF(AND($C1775="5 - Transfers",MID(K1775,15,1)="4"),1,-1))</f>
        <v>0</v>
      </c>
      <c r="S1775" s="18" t="b">
        <f>IF(LEFT(C1775,1)="1",1,-1)*SUMIF([1]Budget!V:V,'Budget Worksheet for Pivot Tabl'!K1775,[1]Budget!AC:AC)=P1775</f>
        <v>1</v>
      </c>
    </row>
    <row r="1776" spans="1:19" x14ac:dyDescent="0.25">
      <c r="A1776" t="s">
        <v>29</v>
      </c>
      <c r="B1776" t="s">
        <v>30</v>
      </c>
      <c r="C1776" t="s">
        <v>9</v>
      </c>
      <c r="D1776" t="str">
        <f t="shared" si="27"/>
        <v>OUTFLOWS</v>
      </c>
      <c r="E1776" t="s">
        <v>119</v>
      </c>
      <c r="F1776" t="s">
        <v>120</v>
      </c>
      <c r="G1776" t="s">
        <v>102</v>
      </c>
      <c r="H1776" t="s">
        <v>212</v>
      </c>
      <c r="I1776" t="s">
        <v>701</v>
      </c>
      <c r="J1776" t="s">
        <v>702</v>
      </c>
      <c r="K1776" t="s">
        <v>2480</v>
      </c>
      <c r="L1776" t="s">
        <v>653</v>
      </c>
      <c r="M1776" s="17">
        <f>VLOOKUP($K1776,[1]Budget!$V:$AE,5,0)*IF($C1776="1 - Revenues",1,IF(AND($C1776="5 - Transfers",MID(I1776,15,1)="4"),1,-1))</f>
        <v>0</v>
      </c>
      <c r="N1776" s="17">
        <f>VLOOKUP($K1776,[1]Budget!$V:$AE,6,0)*IF($C1776="1 - Revenues",1,IF(AND($C1776="5 - Transfers",MID(J1776,15,1)="4"),1,-1))</f>
        <v>0</v>
      </c>
      <c r="O1776" s="17">
        <f>IFERROR(IF(RIGHT(LEFT(K1776,15),1)="4",VLOOKUP(K1776,'[1]Budget Worksheet'!A:B,2,0),-1*VLOOKUP(K1776,'[1]Budget Worksheet'!A:B,2,0)),0)</f>
        <v>-500</v>
      </c>
      <c r="P1776" s="17">
        <f>VLOOKUP($K1776,[1]Budget!$V:$AE,8,0)*IF($C1776="1 - Revenues",1,IF(AND($C1776="5 - Transfers",MID($K1776,15,1)="4"),1,-1))</f>
        <v>-500</v>
      </c>
      <c r="Q1776" s="17">
        <f>VLOOKUP($K1776,[1]Budget!$V:$AE,10,0)*IF($C1776="1 - Revenues",1,IF(AND($C1776="5 - Transfers",MID(K1776,15,1)="4"),1,-1))</f>
        <v>0</v>
      </c>
      <c r="S1776" s="18" t="b">
        <f>IF(LEFT(C1776,1)="1",1,-1)*SUMIF([1]Budget!V:V,'Budget Worksheet for Pivot Tabl'!K1776,[1]Budget!AC:AC)=P1776</f>
        <v>1</v>
      </c>
    </row>
    <row r="1777" spans="1:19" x14ac:dyDescent="0.25">
      <c r="A1777" t="s">
        <v>29</v>
      </c>
      <c r="B1777" t="s">
        <v>30</v>
      </c>
      <c r="C1777" t="s">
        <v>9</v>
      </c>
      <c r="D1777" t="str">
        <f t="shared" si="27"/>
        <v>OUTFLOWS</v>
      </c>
      <c r="E1777" t="s">
        <v>119</v>
      </c>
      <c r="F1777" t="s">
        <v>120</v>
      </c>
      <c r="G1777" t="s">
        <v>102</v>
      </c>
      <c r="H1777" t="s">
        <v>212</v>
      </c>
      <c r="I1777" t="s">
        <v>701</v>
      </c>
      <c r="J1777" t="s">
        <v>702</v>
      </c>
      <c r="K1777" t="s">
        <v>2481</v>
      </c>
      <c r="L1777" t="s">
        <v>800</v>
      </c>
      <c r="M1777" s="17">
        <f>VLOOKUP($K1777,[1]Budget!$V:$AE,5,0)*IF($C1777="1 - Revenues",1,IF(AND($C1777="5 - Transfers",MID(I1777,15,1)="4"),1,-1))</f>
        <v>-2000</v>
      </c>
      <c r="N1777" s="17">
        <f>VLOOKUP($K1777,[1]Budget!$V:$AE,6,0)*IF($C1777="1 - Revenues",1,IF(AND($C1777="5 - Transfers",MID(J1777,15,1)="4"),1,-1))</f>
        <v>0</v>
      </c>
      <c r="O1777" s="17">
        <f>IFERROR(IF(RIGHT(LEFT(K1777,15),1)="4",VLOOKUP(K1777,'[1]Budget Worksheet'!A:B,2,0),-1*VLOOKUP(K1777,'[1]Budget Worksheet'!A:B,2,0)),0)</f>
        <v>-3000</v>
      </c>
      <c r="P1777" s="17">
        <f>VLOOKUP($K1777,[1]Budget!$V:$AE,8,0)*IF($C1777="1 - Revenues",1,IF(AND($C1777="5 - Transfers",MID($K1777,15,1)="4"),1,-1))</f>
        <v>-3000</v>
      </c>
      <c r="Q1777" s="17">
        <f>VLOOKUP($K1777,[1]Budget!$V:$AE,10,0)*IF($C1777="1 - Revenues",1,IF(AND($C1777="5 - Transfers",MID(K1777,15,1)="4"),1,-1))</f>
        <v>0</v>
      </c>
      <c r="S1777" s="18" t="b">
        <f>IF(LEFT(C1777,1)="1",1,-1)*SUMIF([1]Budget!V:V,'Budget Worksheet for Pivot Tabl'!K1777,[1]Budget!AC:AC)=P1777</f>
        <v>1</v>
      </c>
    </row>
    <row r="1778" spans="1:19" x14ac:dyDescent="0.25">
      <c r="A1778" t="s">
        <v>29</v>
      </c>
      <c r="B1778" t="s">
        <v>30</v>
      </c>
      <c r="C1778" t="s">
        <v>9</v>
      </c>
      <c r="D1778" t="str">
        <f t="shared" si="27"/>
        <v>OUTFLOWS</v>
      </c>
      <c r="E1778" t="s">
        <v>119</v>
      </c>
      <c r="F1778" t="s">
        <v>120</v>
      </c>
      <c r="G1778" t="s">
        <v>102</v>
      </c>
      <c r="H1778" t="s">
        <v>212</v>
      </c>
      <c r="I1778" t="s">
        <v>701</v>
      </c>
      <c r="J1778" t="s">
        <v>702</v>
      </c>
      <c r="K1778" t="s">
        <v>2482</v>
      </c>
      <c r="L1778" t="s">
        <v>802</v>
      </c>
      <c r="M1778" s="17">
        <f>VLOOKUP($K1778,[1]Budget!$V:$AE,5,0)*IF($C1778="1 - Revenues",1,IF(AND($C1778="5 - Transfers",MID(I1778,15,1)="4"),1,-1))</f>
        <v>-5000</v>
      </c>
      <c r="N1778" s="17">
        <f>VLOOKUP($K1778,[1]Budget!$V:$AE,6,0)*IF($C1778="1 - Revenues",1,IF(AND($C1778="5 - Transfers",MID(J1778,15,1)="4"),1,-1))</f>
        <v>-1000</v>
      </c>
      <c r="O1778" s="17">
        <f>IFERROR(IF(RIGHT(LEFT(K1778,15),1)="4",VLOOKUP(K1778,'[1]Budget Worksheet'!A:B,2,0),-1*VLOOKUP(K1778,'[1]Budget Worksheet'!A:B,2,0)),0)</f>
        <v>-15000</v>
      </c>
      <c r="P1778" s="17">
        <f>VLOOKUP($K1778,[1]Budget!$V:$AE,8,0)*IF($C1778="1 - Revenues",1,IF(AND($C1778="5 - Transfers",MID($K1778,15,1)="4"),1,-1))</f>
        <v>-15000</v>
      </c>
      <c r="Q1778" s="17">
        <f>VLOOKUP($K1778,[1]Budget!$V:$AE,10,0)*IF($C1778="1 - Revenues",1,IF(AND($C1778="5 - Transfers",MID(K1778,15,1)="4"),1,-1))</f>
        <v>0</v>
      </c>
      <c r="S1778" s="18" t="b">
        <f>IF(LEFT(C1778,1)="1",1,-1)*SUMIF([1]Budget!V:V,'Budget Worksheet for Pivot Tabl'!K1778,[1]Budget!AC:AC)=P1778</f>
        <v>1</v>
      </c>
    </row>
    <row r="1779" spans="1:19" x14ac:dyDescent="0.25">
      <c r="A1779" t="s">
        <v>29</v>
      </c>
      <c r="B1779" t="s">
        <v>30</v>
      </c>
      <c r="C1779" t="s">
        <v>9</v>
      </c>
      <c r="D1779" t="str">
        <f t="shared" si="27"/>
        <v>OUTFLOWS</v>
      </c>
      <c r="E1779" t="s">
        <v>119</v>
      </c>
      <c r="F1779" t="s">
        <v>120</v>
      </c>
      <c r="G1779" t="s">
        <v>102</v>
      </c>
      <c r="H1779" t="s">
        <v>212</v>
      </c>
      <c r="I1779" t="s">
        <v>701</v>
      </c>
      <c r="J1779" t="s">
        <v>702</v>
      </c>
      <c r="K1779" t="s">
        <v>2483</v>
      </c>
      <c r="L1779" t="s">
        <v>2484</v>
      </c>
      <c r="M1779" s="17">
        <f>VLOOKUP($K1779,[1]Budget!$V:$AE,5,0)*IF($C1779="1 - Revenues",1,IF(AND($C1779="5 - Transfers",MID(I1779,15,1)="4"),1,-1))</f>
        <v>-475000</v>
      </c>
      <c r="N1779" s="17">
        <f>VLOOKUP($K1779,[1]Budget!$V:$AE,6,0)*IF($C1779="1 - Revenues",1,IF(AND($C1779="5 - Transfers",MID(J1779,15,1)="4"),1,-1))</f>
        <v>-475000</v>
      </c>
      <c r="O1779" s="17">
        <f>IFERROR(IF(RIGHT(LEFT(K1779,15),1)="4",VLOOKUP(K1779,'[1]Budget Worksheet'!A:B,2,0),-1*VLOOKUP(K1779,'[1]Budget Worksheet'!A:B,2,0)),0)</f>
        <v>-474965</v>
      </c>
      <c r="P1779" s="17">
        <f>VLOOKUP($K1779,[1]Budget!$V:$AE,8,0)*IF($C1779="1 - Revenues",1,IF(AND($C1779="5 - Transfers",MID($K1779,15,1)="4"),1,-1))</f>
        <v>-474965</v>
      </c>
      <c r="Q1779" s="17">
        <f>VLOOKUP($K1779,[1]Budget!$V:$AE,10,0)*IF($C1779="1 - Revenues",1,IF(AND($C1779="5 - Transfers",MID(K1779,15,1)="4"),1,-1))</f>
        <v>0</v>
      </c>
      <c r="S1779" s="18" t="b">
        <f>IF(LEFT(C1779,1)="1",1,-1)*SUMIF([1]Budget!V:V,'Budget Worksheet for Pivot Tabl'!K1779,[1]Budget!AC:AC)=P1779</f>
        <v>1</v>
      </c>
    </row>
    <row r="1780" spans="1:19" x14ac:dyDescent="0.25">
      <c r="A1780" t="s">
        <v>29</v>
      </c>
      <c r="B1780" t="s">
        <v>30</v>
      </c>
      <c r="C1780" t="s">
        <v>9</v>
      </c>
      <c r="D1780" t="str">
        <f t="shared" si="27"/>
        <v>OUTFLOWS</v>
      </c>
      <c r="E1780" t="s">
        <v>119</v>
      </c>
      <c r="F1780" t="s">
        <v>120</v>
      </c>
      <c r="G1780" t="s">
        <v>102</v>
      </c>
      <c r="H1780" t="s">
        <v>212</v>
      </c>
      <c r="I1780" t="s">
        <v>701</v>
      </c>
      <c r="J1780" t="s">
        <v>702</v>
      </c>
      <c r="K1780" t="s">
        <v>2485</v>
      </c>
      <c r="L1780" t="s">
        <v>2486</v>
      </c>
      <c r="M1780" s="17">
        <f>VLOOKUP($K1780,[1]Budget!$V:$AE,5,0)*IF($C1780="1 - Revenues",1,IF(AND($C1780="5 - Transfers",MID(I1780,15,1)="4"),1,-1))</f>
        <v>-7000</v>
      </c>
      <c r="N1780" s="17">
        <f>VLOOKUP($K1780,[1]Budget!$V:$AE,6,0)*IF($C1780="1 - Revenues",1,IF(AND($C1780="5 - Transfers",MID(J1780,15,1)="4"),1,-1))</f>
        <v>-7000</v>
      </c>
      <c r="O1780" s="17">
        <f>IFERROR(IF(RIGHT(LEFT(K1780,15),1)="4",VLOOKUP(K1780,'[1]Budget Worksheet'!A:B,2,0),-1*VLOOKUP(K1780,'[1]Budget Worksheet'!A:B,2,0)),0)</f>
        <v>-6710</v>
      </c>
      <c r="P1780" s="17">
        <f>VLOOKUP($K1780,[1]Budget!$V:$AE,8,0)*IF($C1780="1 - Revenues",1,IF(AND($C1780="5 - Transfers",MID($K1780,15,1)="4"),1,-1))</f>
        <v>-6710</v>
      </c>
      <c r="Q1780" s="17">
        <f>VLOOKUP($K1780,[1]Budget!$V:$AE,10,0)*IF($C1780="1 - Revenues",1,IF(AND($C1780="5 - Transfers",MID(K1780,15,1)="4"),1,-1))</f>
        <v>0</v>
      </c>
      <c r="S1780" s="18" t="b">
        <f>IF(LEFT(C1780,1)="1",1,-1)*SUMIF([1]Budget!V:V,'Budget Worksheet for Pivot Tabl'!K1780,[1]Budget!AC:AC)=P1780</f>
        <v>1</v>
      </c>
    </row>
    <row r="1781" spans="1:19" x14ac:dyDescent="0.25">
      <c r="A1781" t="s">
        <v>29</v>
      </c>
      <c r="B1781" t="s">
        <v>30</v>
      </c>
      <c r="C1781" t="s">
        <v>9</v>
      </c>
      <c r="D1781" t="str">
        <f t="shared" si="27"/>
        <v>OUTFLOWS</v>
      </c>
      <c r="E1781" t="s">
        <v>119</v>
      </c>
      <c r="F1781" t="s">
        <v>120</v>
      </c>
      <c r="G1781" t="s">
        <v>102</v>
      </c>
      <c r="H1781" t="s">
        <v>212</v>
      </c>
      <c r="I1781" t="s">
        <v>701</v>
      </c>
      <c r="J1781" t="s">
        <v>702</v>
      </c>
      <c r="K1781" t="s">
        <v>2487</v>
      </c>
      <c r="L1781" t="s">
        <v>2488</v>
      </c>
      <c r="M1781" s="17">
        <f>VLOOKUP($K1781,[1]Budget!$V:$AE,5,0)*IF($C1781="1 - Revenues",1,IF(AND($C1781="5 - Transfers",MID(I1781,15,1)="4"),1,-1))</f>
        <v>0</v>
      </c>
      <c r="N1781" s="17">
        <f>VLOOKUP($K1781,[1]Budget!$V:$AE,6,0)*IF($C1781="1 - Revenues",1,IF(AND($C1781="5 - Transfers",MID(J1781,15,1)="4"),1,-1))</f>
        <v>0</v>
      </c>
      <c r="O1781" s="17">
        <f>IFERROR(IF(RIGHT(LEFT(K1781,15),1)="4",VLOOKUP(K1781,'[1]Budget Worksheet'!A:B,2,0),-1*VLOOKUP(K1781,'[1]Budget Worksheet'!A:B,2,0)),0)</f>
        <v>0</v>
      </c>
      <c r="P1781" s="17">
        <f>VLOOKUP($K1781,[1]Budget!$V:$AE,8,0)*IF($C1781="1 - Revenues",1,IF(AND($C1781="5 - Transfers",MID($K1781,15,1)="4"),1,-1))</f>
        <v>0</v>
      </c>
      <c r="Q1781" s="17">
        <f>VLOOKUP($K1781,[1]Budget!$V:$AE,10,0)*IF($C1781="1 - Revenues",1,IF(AND($C1781="5 - Transfers",MID(K1781,15,1)="4"),1,-1))</f>
        <v>0</v>
      </c>
      <c r="S1781" s="18" t="b">
        <f>IF(LEFT(C1781,1)="1",1,-1)*SUMIF([1]Budget!V:V,'Budget Worksheet for Pivot Tabl'!K1781,[1]Budget!AC:AC)=P1781</f>
        <v>1</v>
      </c>
    </row>
    <row r="1782" spans="1:19" x14ac:dyDescent="0.25">
      <c r="A1782" t="s">
        <v>29</v>
      </c>
      <c r="B1782" t="s">
        <v>30</v>
      </c>
      <c r="C1782" t="s">
        <v>9</v>
      </c>
      <c r="D1782" t="str">
        <f t="shared" si="27"/>
        <v>OUTFLOWS</v>
      </c>
      <c r="E1782" t="s">
        <v>119</v>
      </c>
      <c r="F1782" t="s">
        <v>120</v>
      </c>
      <c r="G1782" t="s">
        <v>102</v>
      </c>
      <c r="H1782" t="s">
        <v>212</v>
      </c>
      <c r="I1782" t="s">
        <v>701</v>
      </c>
      <c r="J1782" t="s">
        <v>702</v>
      </c>
      <c r="K1782" t="s">
        <v>2489</v>
      </c>
      <c r="L1782" t="s">
        <v>530</v>
      </c>
      <c r="M1782" s="17">
        <f>VLOOKUP($K1782,[1]Budget!$V:$AE,5,0)*IF($C1782="1 - Revenues",1,IF(AND($C1782="5 - Transfers",MID(I1782,15,1)="4"),1,-1))</f>
        <v>-2000</v>
      </c>
      <c r="N1782" s="17">
        <f>VLOOKUP($K1782,[1]Budget!$V:$AE,6,0)*IF($C1782="1 - Revenues",1,IF(AND($C1782="5 - Transfers",MID(J1782,15,1)="4"),1,-1))</f>
        <v>-2000</v>
      </c>
      <c r="O1782" s="17">
        <f>IFERROR(IF(RIGHT(LEFT(K1782,15),1)="4",VLOOKUP(K1782,'[1]Budget Worksheet'!A:B,2,0),-1*VLOOKUP(K1782,'[1]Budget Worksheet'!A:B,2,0)),0)</f>
        <v>-1800</v>
      </c>
      <c r="P1782" s="17">
        <f>VLOOKUP($K1782,[1]Budget!$V:$AE,8,0)*IF($C1782="1 - Revenues",1,IF(AND($C1782="5 - Transfers",MID($K1782,15,1)="4"),1,-1))</f>
        <v>-4000</v>
      </c>
      <c r="Q1782" s="17">
        <f>VLOOKUP($K1782,[1]Budget!$V:$AE,10,0)*IF($C1782="1 - Revenues",1,IF(AND($C1782="5 - Transfers",MID(K1782,15,1)="4"),1,-1))</f>
        <v>-2200</v>
      </c>
      <c r="S1782" s="18" t="b">
        <f>IF(LEFT(C1782,1)="1",1,-1)*SUMIF([1]Budget!V:V,'Budget Worksheet for Pivot Tabl'!K1782,[1]Budget!AC:AC)=P1782</f>
        <v>1</v>
      </c>
    </row>
    <row r="1783" spans="1:19" x14ac:dyDescent="0.25">
      <c r="A1783" t="s">
        <v>29</v>
      </c>
      <c r="B1783" t="s">
        <v>30</v>
      </c>
      <c r="C1783" t="s">
        <v>9</v>
      </c>
      <c r="D1783" t="str">
        <f t="shared" si="27"/>
        <v>OUTFLOWS</v>
      </c>
      <c r="E1783" t="s">
        <v>119</v>
      </c>
      <c r="F1783" t="s">
        <v>120</v>
      </c>
      <c r="G1783" t="s">
        <v>102</v>
      </c>
      <c r="H1783" t="s">
        <v>212</v>
      </c>
      <c r="I1783" t="s">
        <v>701</v>
      </c>
      <c r="J1783" t="s">
        <v>702</v>
      </c>
      <c r="K1783" t="s">
        <v>2490</v>
      </c>
      <c r="L1783" t="s">
        <v>532</v>
      </c>
      <c r="M1783" s="17">
        <f>VLOOKUP($K1783,[1]Budget!$V:$AE,5,0)*IF($C1783="1 - Revenues",1,IF(AND($C1783="5 - Transfers",MID(I1783,15,1)="4"),1,-1))</f>
        <v>-10000</v>
      </c>
      <c r="N1783" s="17">
        <f>VLOOKUP($K1783,[1]Budget!$V:$AE,6,0)*IF($C1783="1 - Revenues",1,IF(AND($C1783="5 - Transfers",MID(J1783,15,1)="4"),1,-1))</f>
        <v>-10000</v>
      </c>
      <c r="O1783" s="17">
        <f>IFERROR(IF(RIGHT(LEFT(K1783,15),1)="4",VLOOKUP(K1783,'[1]Budget Worksheet'!A:B,2,0),-1*VLOOKUP(K1783,'[1]Budget Worksheet'!A:B,2,0)),0)</f>
        <v>-9600</v>
      </c>
      <c r="P1783" s="17">
        <f>VLOOKUP($K1783,[1]Budget!$V:$AE,8,0)*IF($C1783="1 - Revenues",1,IF(AND($C1783="5 - Transfers",MID($K1783,15,1)="4"),1,-1))</f>
        <v>-22000</v>
      </c>
      <c r="Q1783" s="17">
        <f>VLOOKUP($K1783,[1]Budget!$V:$AE,10,0)*IF($C1783="1 - Revenues",1,IF(AND($C1783="5 - Transfers",MID(K1783,15,1)="4"),1,-1))</f>
        <v>-12400</v>
      </c>
      <c r="S1783" s="18" t="b">
        <f>IF(LEFT(C1783,1)="1",1,-1)*SUMIF([1]Budget!V:V,'Budget Worksheet for Pivot Tabl'!K1783,[1]Budget!AC:AC)=P1783</f>
        <v>1</v>
      </c>
    </row>
    <row r="1784" spans="1:19" x14ac:dyDescent="0.25">
      <c r="A1784" t="s">
        <v>31</v>
      </c>
      <c r="B1784" t="s">
        <v>32</v>
      </c>
      <c r="C1784" t="s">
        <v>11</v>
      </c>
      <c r="D1784" t="str">
        <f t="shared" si="27"/>
        <v>OUTFLOWS</v>
      </c>
      <c r="E1784" t="s">
        <v>102</v>
      </c>
      <c r="F1784" t="s">
        <v>103</v>
      </c>
      <c r="G1784" t="s">
        <v>102</v>
      </c>
      <c r="H1784" t="s">
        <v>212</v>
      </c>
      <c r="I1784" t="s">
        <v>213</v>
      </c>
      <c r="J1784" t="s">
        <v>214</v>
      </c>
      <c r="K1784" t="s">
        <v>2491</v>
      </c>
      <c r="L1784" t="s">
        <v>2200</v>
      </c>
      <c r="M1784" s="17">
        <f>VLOOKUP($K1784,[1]Budget!$V:$AE,5,0)*IF($C1784="1 - Revenues",1,IF(AND($C1784="5 - Transfers",MID(I1784,15,1)="4"),1,-1))</f>
        <v>-425000</v>
      </c>
      <c r="N1784" s="17">
        <f>VLOOKUP($K1784,[1]Budget!$V:$AE,6,0)*IF($C1784="1 - Revenues",1,IF(AND($C1784="5 - Transfers",MID(J1784,15,1)="4"),1,-1))</f>
        <v>0</v>
      </c>
      <c r="O1784" s="17">
        <f>IFERROR(IF(RIGHT(LEFT(K1784,15),1)="4",VLOOKUP(K1784,'[1]Budget Worksheet'!A:B,2,0),-1*VLOOKUP(K1784,'[1]Budget Worksheet'!A:B,2,0)),0)</f>
        <v>1307823</v>
      </c>
      <c r="P1784" s="17">
        <f>VLOOKUP($K1784,[1]Budget!$V:$AE,8,0)*IF($C1784="1 - Revenues",1,IF(AND($C1784="5 - Transfers",MID($K1784,15,1)="4"),1,-1))</f>
        <v>710000</v>
      </c>
      <c r="Q1784" s="17">
        <f>VLOOKUP($K1784,[1]Budget!$V:$AE,10,0)*IF($C1784="1 - Revenues",1,IF(AND($C1784="5 - Transfers",MID(K1784,15,1)="4"),1,-1))</f>
        <v>-597823</v>
      </c>
      <c r="S1784" s="18" t="b">
        <f>IF(LEFT(C1784,1)="1",1,-1)*SUMIF([1]Budget!V:V,'Budget Worksheet for Pivot Tabl'!K1784,[1]Budget!AC:AC)=P1784</f>
        <v>0</v>
      </c>
    </row>
    <row r="1785" spans="1:19" x14ac:dyDescent="0.25">
      <c r="A1785" t="s">
        <v>31</v>
      </c>
      <c r="B1785" t="s">
        <v>32</v>
      </c>
      <c r="C1785" t="s">
        <v>7</v>
      </c>
      <c r="D1785" t="str">
        <f t="shared" si="27"/>
        <v>INFLOWS</v>
      </c>
      <c r="E1785" t="s">
        <v>112</v>
      </c>
      <c r="F1785" t="s">
        <v>113</v>
      </c>
      <c r="G1785" t="s">
        <v>112</v>
      </c>
      <c r="H1785" t="s">
        <v>32</v>
      </c>
      <c r="I1785" t="s">
        <v>1486</v>
      </c>
      <c r="J1785" t="s">
        <v>1487</v>
      </c>
      <c r="K1785" t="s">
        <v>2492</v>
      </c>
      <c r="L1785" t="s">
        <v>2493</v>
      </c>
      <c r="M1785" s="17">
        <f>VLOOKUP($K1785,[1]Budget!$V:$AE,5,0)*IF($C1785="1 - Revenues",1,IF(AND($C1785="5 - Transfers",MID(I1785,15,1)="4"),1,-1))</f>
        <v>6000</v>
      </c>
      <c r="N1785" s="17">
        <f>VLOOKUP($K1785,[1]Budget!$V:$AE,6,0)*IF($C1785="1 - Revenues",1,IF(AND($C1785="5 - Transfers",MID(J1785,15,1)="4"),1,-1))</f>
        <v>2000</v>
      </c>
      <c r="O1785" s="17">
        <f>IFERROR(IF(RIGHT(LEFT(K1785,15),1)="4",VLOOKUP(K1785,'[1]Budget Worksheet'!A:B,2,0),-1*VLOOKUP(K1785,'[1]Budget Worksheet'!A:B,2,0)),0)</f>
        <v>13000</v>
      </c>
      <c r="P1785" s="17">
        <f>VLOOKUP($K1785,[1]Budget!$V:$AE,8,0)*IF($C1785="1 - Revenues",1,IF(AND($C1785="5 - Transfers",MID($K1785,15,1)="4"),1,-1))</f>
        <v>13000</v>
      </c>
      <c r="Q1785" s="17">
        <f>VLOOKUP($K1785,[1]Budget!$V:$AE,10,0)*IF($C1785="1 - Revenues",1,IF(AND($C1785="5 - Transfers",MID(K1785,15,1)="4"),1,-1))</f>
        <v>0</v>
      </c>
      <c r="S1785" s="18" t="b">
        <f>IF(LEFT(C1785,1)="1",1,-1)*SUMIF([1]Budget!V:V,'Budget Worksheet for Pivot Tabl'!K1785,[1]Budget!AC:AC)=P1785</f>
        <v>1</v>
      </c>
    </row>
    <row r="1786" spans="1:19" x14ac:dyDescent="0.25">
      <c r="A1786" t="s">
        <v>31</v>
      </c>
      <c r="B1786" t="s">
        <v>32</v>
      </c>
      <c r="C1786" t="s">
        <v>7</v>
      </c>
      <c r="D1786" t="str">
        <f t="shared" si="27"/>
        <v>INFLOWS</v>
      </c>
      <c r="E1786" t="s">
        <v>112</v>
      </c>
      <c r="F1786" t="s">
        <v>113</v>
      </c>
      <c r="G1786" t="s">
        <v>112</v>
      </c>
      <c r="H1786" t="s">
        <v>32</v>
      </c>
      <c r="I1786" t="s">
        <v>1486</v>
      </c>
      <c r="J1786" t="s">
        <v>1487</v>
      </c>
      <c r="K1786" t="s">
        <v>2494</v>
      </c>
      <c r="L1786" t="s">
        <v>2495</v>
      </c>
      <c r="M1786" s="17">
        <f>VLOOKUP($K1786,[1]Budget!$V:$AE,5,0)*IF($C1786="1 - Revenues",1,IF(AND($C1786="5 - Transfers",MID(I1786,15,1)="4"),1,-1))</f>
        <v>62000</v>
      </c>
      <c r="N1786" s="17">
        <f>VLOOKUP($K1786,[1]Budget!$V:$AE,6,0)*IF($C1786="1 - Revenues",1,IF(AND($C1786="5 - Transfers",MID(J1786,15,1)="4"),1,-1))</f>
        <v>7000</v>
      </c>
      <c r="O1786" s="17">
        <f>IFERROR(IF(RIGHT(LEFT(K1786,15),1)="4",VLOOKUP(K1786,'[1]Budget Worksheet'!A:B,2,0),-1*VLOOKUP(K1786,'[1]Budget Worksheet'!A:B,2,0)),0)</f>
        <v>58000</v>
      </c>
      <c r="P1786" s="17">
        <f>VLOOKUP($K1786,[1]Budget!$V:$AE,8,0)*IF($C1786="1 - Revenues",1,IF(AND($C1786="5 - Transfers",MID($K1786,15,1)="4"),1,-1))</f>
        <v>58000</v>
      </c>
      <c r="Q1786" s="17">
        <f>VLOOKUP($K1786,[1]Budget!$V:$AE,10,0)*IF($C1786="1 - Revenues",1,IF(AND($C1786="5 - Transfers",MID(K1786,15,1)="4"),1,-1))</f>
        <v>0</v>
      </c>
      <c r="S1786" s="18" t="b">
        <f>IF(LEFT(C1786,1)="1",1,-1)*SUMIF([1]Budget!V:V,'Budget Worksheet for Pivot Tabl'!K1786,[1]Budget!AC:AC)=P1786</f>
        <v>1</v>
      </c>
    </row>
    <row r="1787" spans="1:19" x14ac:dyDescent="0.25">
      <c r="A1787" t="s">
        <v>31</v>
      </c>
      <c r="B1787" t="s">
        <v>32</v>
      </c>
      <c r="C1787" t="s">
        <v>7</v>
      </c>
      <c r="D1787" t="str">
        <f t="shared" si="27"/>
        <v>INFLOWS</v>
      </c>
      <c r="E1787" t="s">
        <v>112</v>
      </c>
      <c r="F1787" t="s">
        <v>113</v>
      </c>
      <c r="G1787" t="s">
        <v>112</v>
      </c>
      <c r="H1787" t="s">
        <v>32</v>
      </c>
      <c r="I1787" t="s">
        <v>1486</v>
      </c>
      <c r="J1787" t="s">
        <v>1487</v>
      </c>
      <c r="K1787" t="s">
        <v>2496</v>
      </c>
      <c r="L1787" t="s">
        <v>2497</v>
      </c>
      <c r="M1787" s="17">
        <f>VLOOKUP($K1787,[1]Budget!$V:$AE,5,0)*IF($C1787="1 - Revenues",1,IF(AND($C1787="5 - Transfers",MID(I1787,15,1)="4"),1,-1))</f>
        <v>1000</v>
      </c>
      <c r="N1787" s="17">
        <f>VLOOKUP($K1787,[1]Budget!$V:$AE,6,0)*IF($C1787="1 - Revenues",1,IF(AND($C1787="5 - Transfers",MID(J1787,15,1)="4"),1,-1))</f>
        <v>6000</v>
      </c>
      <c r="O1787" s="17">
        <f>IFERROR(IF(RIGHT(LEFT(K1787,15),1)="4",VLOOKUP(K1787,'[1]Budget Worksheet'!A:B,2,0),-1*VLOOKUP(K1787,'[1]Budget Worksheet'!A:B,2,0)),0)</f>
        <v>8500</v>
      </c>
      <c r="P1787" s="17">
        <f>VLOOKUP($K1787,[1]Budget!$V:$AE,8,0)*IF($C1787="1 - Revenues",1,IF(AND($C1787="5 - Transfers",MID($K1787,15,1)="4"),1,-1))</f>
        <v>8500</v>
      </c>
      <c r="Q1787" s="17">
        <f>VLOOKUP($K1787,[1]Budget!$V:$AE,10,0)*IF($C1787="1 - Revenues",1,IF(AND($C1787="5 - Transfers",MID(K1787,15,1)="4"),1,-1))</f>
        <v>0</v>
      </c>
      <c r="S1787" s="18" t="b">
        <f>IF(LEFT(C1787,1)="1",1,-1)*SUMIF([1]Budget!V:V,'Budget Worksheet for Pivot Tabl'!K1787,[1]Budget!AC:AC)=P1787</f>
        <v>1</v>
      </c>
    </row>
    <row r="1788" spans="1:19" x14ac:dyDescent="0.25">
      <c r="A1788" t="s">
        <v>31</v>
      </c>
      <c r="B1788" t="s">
        <v>32</v>
      </c>
      <c r="C1788" t="s">
        <v>7</v>
      </c>
      <c r="D1788" t="str">
        <f t="shared" si="27"/>
        <v>INFLOWS</v>
      </c>
      <c r="E1788" t="s">
        <v>112</v>
      </c>
      <c r="F1788" t="s">
        <v>113</v>
      </c>
      <c r="G1788" t="s">
        <v>112</v>
      </c>
      <c r="H1788" t="s">
        <v>32</v>
      </c>
      <c r="I1788" t="s">
        <v>1486</v>
      </c>
      <c r="J1788" t="s">
        <v>1487</v>
      </c>
      <c r="K1788" t="s">
        <v>2498</v>
      </c>
      <c r="L1788" t="s">
        <v>2499</v>
      </c>
      <c r="M1788" s="17">
        <f>VLOOKUP($K1788,[1]Budget!$V:$AE,5,0)*IF($C1788="1 - Revenues",1,IF(AND($C1788="5 - Transfers",MID(I1788,15,1)="4"),1,-1))</f>
        <v>0</v>
      </c>
      <c r="N1788" s="17">
        <f>VLOOKUP($K1788,[1]Budget!$V:$AE,6,0)*IF($C1788="1 - Revenues",1,IF(AND($C1788="5 - Transfers",MID(J1788,15,1)="4"),1,-1))</f>
        <v>0</v>
      </c>
      <c r="O1788" s="17">
        <f>IFERROR(IF(RIGHT(LEFT(K1788,15),1)="4",VLOOKUP(K1788,'[1]Budget Worksheet'!A:B,2,0),-1*VLOOKUP(K1788,'[1]Budget Worksheet'!A:B,2,0)),0)</f>
        <v>0</v>
      </c>
      <c r="P1788" s="17">
        <f>VLOOKUP($K1788,[1]Budget!$V:$AE,8,0)*IF($C1788="1 - Revenues",1,IF(AND($C1788="5 - Transfers",MID($K1788,15,1)="4"),1,-1))</f>
        <v>0</v>
      </c>
      <c r="Q1788" s="17">
        <f>VLOOKUP($K1788,[1]Budget!$V:$AE,10,0)*IF($C1788="1 - Revenues",1,IF(AND($C1788="5 - Transfers",MID(K1788,15,1)="4"),1,-1))</f>
        <v>0</v>
      </c>
      <c r="S1788" s="18" t="b">
        <f>IF(LEFT(C1788,1)="1",1,-1)*SUMIF([1]Budget!V:V,'Budget Worksheet for Pivot Tabl'!K1788,[1]Budget!AC:AC)=P1788</f>
        <v>1</v>
      </c>
    </row>
    <row r="1789" spans="1:19" x14ac:dyDescent="0.25">
      <c r="A1789" t="s">
        <v>31</v>
      </c>
      <c r="B1789" t="s">
        <v>32</v>
      </c>
      <c r="C1789" t="s">
        <v>7</v>
      </c>
      <c r="D1789" t="str">
        <f t="shared" si="27"/>
        <v>INFLOWS</v>
      </c>
      <c r="E1789" t="s">
        <v>112</v>
      </c>
      <c r="F1789" t="s">
        <v>113</v>
      </c>
      <c r="G1789" t="s">
        <v>112</v>
      </c>
      <c r="H1789" t="s">
        <v>32</v>
      </c>
      <c r="I1789" t="s">
        <v>1486</v>
      </c>
      <c r="J1789" t="s">
        <v>1487</v>
      </c>
      <c r="K1789" t="s">
        <v>2500</v>
      </c>
      <c r="L1789" t="s">
        <v>2501</v>
      </c>
      <c r="M1789" s="17">
        <f>VLOOKUP($K1789,[1]Budget!$V:$AE,5,0)*IF($C1789="1 - Revenues",1,IF(AND($C1789="5 - Transfers",MID(I1789,15,1)="4"),1,-1))</f>
        <v>2000</v>
      </c>
      <c r="N1789" s="17">
        <f>VLOOKUP($K1789,[1]Budget!$V:$AE,6,0)*IF($C1789="1 - Revenues",1,IF(AND($C1789="5 - Transfers",MID(J1789,15,1)="4"),1,-1))</f>
        <v>0</v>
      </c>
      <c r="O1789" s="17">
        <f>IFERROR(IF(RIGHT(LEFT(K1789,15),1)="4",VLOOKUP(K1789,'[1]Budget Worksheet'!A:B,2,0),-1*VLOOKUP(K1789,'[1]Budget Worksheet'!A:B,2,0)),0)</f>
        <v>7200</v>
      </c>
      <c r="P1789" s="17">
        <f>VLOOKUP($K1789,[1]Budget!$V:$AE,8,0)*IF($C1789="1 - Revenues",1,IF(AND($C1789="5 - Transfers",MID($K1789,15,1)="4"),1,-1))</f>
        <v>7200</v>
      </c>
      <c r="Q1789" s="17">
        <f>VLOOKUP($K1789,[1]Budget!$V:$AE,10,0)*IF($C1789="1 - Revenues",1,IF(AND($C1789="5 - Transfers",MID(K1789,15,1)="4"),1,-1))</f>
        <v>0</v>
      </c>
      <c r="S1789" s="18" t="b">
        <f>IF(LEFT(C1789,1)="1",1,-1)*SUMIF([1]Budget!V:V,'Budget Worksheet for Pivot Tabl'!K1789,[1]Budget!AC:AC)=P1789</f>
        <v>1</v>
      </c>
    </row>
    <row r="1790" spans="1:19" x14ac:dyDescent="0.25">
      <c r="A1790" t="s">
        <v>31</v>
      </c>
      <c r="B1790" t="s">
        <v>32</v>
      </c>
      <c r="C1790" t="s">
        <v>7</v>
      </c>
      <c r="D1790" t="str">
        <f t="shared" si="27"/>
        <v>INFLOWS</v>
      </c>
      <c r="E1790" t="s">
        <v>112</v>
      </c>
      <c r="F1790" t="s">
        <v>113</v>
      </c>
      <c r="G1790" t="s">
        <v>112</v>
      </c>
      <c r="H1790" t="s">
        <v>32</v>
      </c>
      <c r="I1790" t="s">
        <v>1486</v>
      </c>
      <c r="J1790" t="s">
        <v>1487</v>
      </c>
      <c r="K1790" t="s">
        <v>2502</v>
      </c>
      <c r="L1790" t="s">
        <v>2503</v>
      </c>
      <c r="M1790" s="17">
        <f>VLOOKUP($K1790,[1]Budget!$V:$AE,5,0)*IF($C1790="1 - Revenues",1,IF(AND($C1790="5 - Transfers",MID(I1790,15,1)="4"),1,-1))</f>
        <v>5000</v>
      </c>
      <c r="N1790" s="17">
        <f>VLOOKUP($K1790,[1]Budget!$V:$AE,6,0)*IF($C1790="1 - Revenues",1,IF(AND($C1790="5 - Transfers",MID(J1790,15,1)="4"),1,-1))</f>
        <v>9000</v>
      </c>
      <c r="O1790" s="17">
        <f>IFERROR(IF(RIGHT(LEFT(K1790,15),1)="4",VLOOKUP(K1790,'[1]Budget Worksheet'!A:B,2,0),-1*VLOOKUP(K1790,'[1]Budget Worksheet'!A:B,2,0)),0)</f>
        <v>10250</v>
      </c>
      <c r="P1790" s="17">
        <f>VLOOKUP($K1790,[1]Budget!$V:$AE,8,0)*IF($C1790="1 - Revenues",1,IF(AND($C1790="5 - Transfers",MID($K1790,15,1)="4"),1,-1))</f>
        <v>10250</v>
      </c>
      <c r="Q1790" s="17">
        <f>VLOOKUP($K1790,[1]Budget!$V:$AE,10,0)*IF($C1790="1 - Revenues",1,IF(AND($C1790="5 - Transfers",MID(K1790,15,1)="4"),1,-1))</f>
        <v>0</v>
      </c>
      <c r="S1790" s="18" t="b">
        <f>IF(LEFT(C1790,1)="1",1,-1)*SUMIF([1]Budget!V:V,'Budget Worksheet for Pivot Tabl'!K1790,[1]Budget!AC:AC)=P1790</f>
        <v>1</v>
      </c>
    </row>
    <row r="1791" spans="1:19" x14ac:dyDescent="0.25">
      <c r="A1791" t="s">
        <v>31</v>
      </c>
      <c r="B1791" t="s">
        <v>32</v>
      </c>
      <c r="C1791" t="s">
        <v>7</v>
      </c>
      <c r="D1791" t="str">
        <f t="shared" si="27"/>
        <v>INFLOWS</v>
      </c>
      <c r="E1791" t="s">
        <v>112</v>
      </c>
      <c r="F1791" t="s">
        <v>113</v>
      </c>
      <c r="G1791" t="s">
        <v>112</v>
      </c>
      <c r="H1791" t="s">
        <v>32</v>
      </c>
      <c r="I1791" t="s">
        <v>1486</v>
      </c>
      <c r="J1791" t="s">
        <v>1487</v>
      </c>
      <c r="K1791" t="s">
        <v>2504</v>
      </c>
      <c r="L1791" t="s">
        <v>2505</v>
      </c>
      <c r="M1791" s="17">
        <f>VLOOKUP($K1791,[1]Budget!$V:$AE,5,0)*IF($C1791="1 - Revenues",1,IF(AND($C1791="5 - Transfers",MID(I1791,15,1)="4"),1,-1))</f>
        <v>0</v>
      </c>
      <c r="N1791" s="17">
        <f>VLOOKUP($K1791,[1]Budget!$V:$AE,6,0)*IF($C1791="1 - Revenues",1,IF(AND($C1791="5 - Transfers",MID(J1791,15,1)="4"),1,-1))</f>
        <v>0</v>
      </c>
      <c r="O1791" s="17">
        <f>IFERROR(IF(RIGHT(LEFT(K1791,15),1)="4",VLOOKUP(K1791,'[1]Budget Worksheet'!A:B,2,0),-1*VLOOKUP(K1791,'[1]Budget Worksheet'!A:B,2,0)),0)</f>
        <v>0</v>
      </c>
      <c r="P1791" s="17">
        <f>VLOOKUP($K1791,[1]Budget!$V:$AE,8,0)*IF($C1791="1 - Revenues",1,IF(AND($C1791="5 - Transfers",MID($K1791,15,1)="4"),1,-1))</f>
        <v>0</v>
      </c>
      <c r="Q1791" s="17">
        <f>VLOOKUP($K1791,[1]Budget!$V:$AE,10,0)*IF($C1791="1 - Revenues",1,IF(AND($C1791="5 - Transfers",MID(K1791,15,1)="4"),1,-1))</f>
        <v>0</v>
      </c>
      <c r="S1791" s="18" t="b">
        <f>IF(LEFT(C1791,1)="1",1,-1)*SUMIF([1]Budget!V:V,'Budget Worksheet for Pivot Tabl'!K1791,[1]Budget!AC:AC)=P1791</f>
        <v>1</v>
      </c>
    </row>
    <row r="1792" spans="1:19" x14ac:dyDescent="0.25">
      <c r="A1792" t="s">
        <v>31</v>
      </c>
      <c r="B1792" t="s">
        <v>32</v>
      </c>
      <c r="C1792" t="s">
        <v>7</v>
      </c>
      <c r="D1792" t="str">
        <f t="shared" si="27"/>
        <v>INFLOWS</v>
      </c>
      <c r="E1792" t="s">
        <v>112</v>
      </c>
      <c r="F1792" t="s">
        <v>113</v>
      </c>
      <c r="G1792" t="s">
        <v>112</v>
      </c>
      <c r="H1792" t="s">
        <v>32</v>
      </c>
      <c r="I1792" t="s">
        <v>1486</v>
      </c>
      <c r="J1792" t="s">
        <v>1487</v>
      </c>
      <c r="K1792" t="s">
        <v>2506</v>
      </c>
      <c r="L1792" t="s">
        <v>2507</v>
      </c>
      <c r="M1792" s="17">
        <f>VLOOKUP($K1792,[1]Budget!$V:$AE,5,0)*IF($C1792="1 - Revenues",1,IF(AND($C1792="5 - Transfers",MID(I1792,15,1)="4"),1,-1))</f>
        <v>1000</v>
      </c>
      <c r="N1792" s="17">
        <f>VLOOKUP($K1792,[1]Budget!$V:$AE,6,0)*IF($C1792="1 - Revenues",1,IF(AND($C1792="5 - Transfers",MID(J1792,15,1)="4"),1,-1))</f>
        <v>4000</v>
      </c>
      <c r="O1792" s="17">
        <f>IFERROR(IF(RIGHT(LEFT(K1792,15),1)="4",VLOOKUP(K1792,'[1]Budget Worksheet'!A:B,2,0),-1*VLOOKUP(K1792,'[1]Budget Worksheet'!A:B,2,0)),0)</f>
        <v>3500</v>
      </c>
      <c r="P1792" s="17">
        <f>VLOOKUP($K1792,[1]Budget!$V:$AE,8,0)*IF($C1792="1 - Revenues",1,IF(AND($C1792="5 - Transfers",MID($K1792,15,1)="4"),1,-1))</f>
        <v>3500</v>
      </c>
      <c r="Q1792" s="17">
        <f>VLOOKUP($K1792,[1]Budget!$V:$AE,10,0)*IF($C1792="1 - Revenues",1,IF(AND($C1792="5 - Transfers",MID(K1792,15,1)="4"),1,-1))</f>
        <v>0</v>
      </c>
      <c r="S1792" s="18" t="b">
        <f>IF(LEFT(C1792,1)="1",1,-1)*SUMIF([1]Budget!V:V,'Budget Worksheet for Pivot Tabl'!K1792,[1]Budget!AC:AC)=P1792</f>
        <v>1</v>
      </c>
    </row>
    <row r="1793" spans="1:19" x14ac:dyDescent="0.25">
      <c r="A1793" t="s">
        <v>31</v>
      </c>
      <c r="B1793" t="s">
        <v>32</v>
      </c>
      <c r="C1793" t="s">
        <v>7</v>
      </c>
      <c r="D1793" t="str">
        <f t="shared" si="27"/>
        <v>INFLOWS</v>
      </c>
      <c r="E1793" t="s">
        <v>112</v>
      </c>
      <c r="F1793" t="s">
        <v>113</v>
      </c>
      <c r="G1793" t="s">
        <v>112</v>
      </c>
      <c r="H1793" t="s">
        <v>32</v>
      </c>
      <c r="I1793" t="s">
        <v>1486</v>
      </c>
      <c r="J1793" t="s">
        <v>1487</v>
      </c>
      <c r="K1793" t="s">
        <v>2508</v>
      </c>
      <c r="L1793" t="s">
        <v>2509</v>
      </c>
      <c r="M1793" s="17">
        <f>VLOOKUP($K1793,[1]Budget!$V:$AE,5,0)*IF($C1793="1 - Revenues",1,IF(AND($C1793="5 - Transfers",MID(I1793,15,1)="4"),1,-1))</f>
        <v>2000</v>
      </c>
      <c r="N1793" s="17">
        <f>VLOOKUP($K1793,[1]Budget!$V:$AE,6,0)*IF($C1793="1 - Revenues",1,IF(AND($C1793="5 - Transfers",MID(J1793,15,1)="4"),1,-1))</f>
        <v>2000</v>
      </c>
      <c r="O1793" s="17">
        <f>IFERROR(IF(RIGHT(LEFT(K1793,15),1)="4",VLOOKUP(K1793,'[1]Budget Worksheet'!A:B,2,0),-1*VLOOKUP(K1793,'[1]Budget Worksheet'!A:B,2,0)),0)</f>
        <v>4500</v>
      </c>
      <c r="P1793" s="17">
        <f>VLOOKUP($K1793,[1]Budget!$V:$AE,8,0)*IF($C1793="1 - Revenues",1,IF(AND($C1793="5 - Transfers",MID($K1793,15,1)="4"),1,-1))</f>
        <v>4500</v>
      </c>
      <c r="Q1793" s="17">
        <f>VLOOKUP($K1793,[1]Budget!$V:$AE,10,0)*IF($C1793="1 - Revenues",1,IF(AND($C1793="5 - Transfers",MID(K1793,15,1)="4"),1,-1))</f>
        <v>0</v>
      </c>
      <c r="S1793" s="18" t="b">
        <f>IF(LEFT(C1793,1)="1",1,-1)*SUMIF([1]Budget!V:V,'Budget Worksheet for Pivot Tabl'!K1793,[1]Budget!AC:AC)=P1793</f>
        <v>1</v>
      </c>
    </row>
    <row r="1794" spans="1:19" x14ac:dyDescent="0.25">
      <c r="A1794" t="s">
        <v>31</v>
      </c>
      <c r="B1794" t="s">
        <v>32</v>
      </c>
      <c r="C1794" t="s">
        <v>7</v>
      </c>
      <c r="D1794" t="str">
        <f t="shared" si="27"/>
        <v>INFLOWS</v>
      </c>
      <c r="E1794" t="s">
        <v>112</v>
      </c>
      <c r="F1794" t="s">
        <v>113</v>
      </c>
      <c r="G1794" t="s">
        <v>112</v>
      </c>
      <c r="H1794" t="s">
        <v>32</v>
      </c>
      <c r="I1794" t="s">
        <v>1486</v>
      </c>
      <c r="J1794" t="s">
        <v>1487</v>
      </c>
      <c r="K1794" t="s">
        <v>2510</v>
      </c>
      <c r="L1794" t="s">
        <v>2511</v>
      </c>
      <c r="M1794" s="17">
        <f>VLOOKUP($K1794,[1]Budget!$V:$AE,5,0)*IF($C1794="1 - Revenues",1,IF(AND($C1794="5 - Transfers",MID(I1794,15,1)="4"),1,-1))</f>
        <v>14000</v>
      </c>
      <c r="N1794" s="17">
        <f>VLOOKUP($K1794,[1]Budget!$V:$AE,6,0)*IF($C1794="1 - Revenues",1,IF(AND($C1794="5 - Transfers",MID(J1794,15,1)="4"),1,-1))</f>
        <v>0</v>
      </c>
      <c r="O1794" s="17">
        <f>IFERROR(IF(RIGHT(LEFT(K1794,15),1)="4",VLOOKUP(K1794,'[1]Budget Worksheet'!A:B,2,0),-1*VLOOKUP(K1794,'[1]Budget Worksheet'!A:B,2,0)),0)</f>
        <v>14500</v>
      </c>
      <c r="P1794" s="17">
        <f>VLOOKUP($K1794,[1]Budget!$V:$AE,8,0)*IF($C1794="1 - Revenues",1,IF(AND($C1794="5 - Transfers",MID($K1794,15,1)="4"),1,-1))</f>
        <v>14500</v>
      </c>
      <c r="Q1794" s="17">
        <f>VLOOKUP($K1794,[1]Budget!$V:$AE,10,0)*IF($C1794="1 - Revenues",1,IF(AND($C1794="5 - Transfers",MID(K1794,15,1)="4"),1,-1))</f>
        <v>0</v>
      </c>
      <c r="S1794" s="18" t="b">
        <f>IF(LEFT(C1794,1)="1",1,-1)*SUMIF([1]Budget!V:V,'Budget Worksheet for Pivot Tabl'!K1794,[1]Budget!AC:AC)=P1794</f>
        <v>1</v>
      </c>
    </row>
    <row r="1795" spans="1:19" x14ac:dyDescent="0.25">
      <c r="A1795" t="s">
        <v>31</v>
      </c>
      <c r="B1795" t="s">
        <v>32</v>
      </c>
      <c r="C1795" t="s">
        <v>7</v>
      </c>
      <c r="D1795" t="str">
        <f t="shared" ref="D1795:D1858" si="28">IF(C1795="1 - Revenues","INFLOWS","OUTFLOWS")</f>
        <v>INFLOWS</v>
      </c>
      <c r="E1795" t="s">
        <v>112</v>
      </c>
      <c r="F1795" t="s">
        <v>113</v>
      </c>
      <c r="G1795" t="s">
        <v>112</v>
      </c>
      <c r="H1795" t="s">
        <v>32</v>
      </c>
      <c r="I1795" t="s">
        <v>1486</v>
      </c>
      <c r="J1795" t="s">
        <v>1487</v>
      </c>
      <c r="K1795" t="s">
        <v>2512</v>
      </c>
      <c r="L1795" t="s">
        <v>2513</v>
      </c>
      <c r="M1795" s="17">
        <f>VLOOKUP($K1795,[1]Budget!$V:$AE,5,0)*IF($C1795="1 - Revenues",1,IF(AND($C1795="5 - Transfers",MID(I1795,15,1)="4"),1,-1))</f>
        <v>5000</v>
      </c>
      <c r="N1795" s="17">
        <f>VLOOKUP($K1795,[1]Budget!$V:$AE,6,0)*IF($C1795="1 - Revenues",1,IF(AND($C1795="5 - Transfers",MID(J1795,15,1)="4"),1,-1))</f>
        <v>0</v>
      </c>
      <c r="O1795" s="17">
        <f>IFERROR(IF(RIGHT(LEFT(K1795,15),1)="4",VLOOKUP(K1795,'[1]Budget Worksheet'!A:B,2,0),-1*VLOOKUP(K1795,'[1]Budget Worksheet'!A:B,2,0)),0)</f>
        <v>5500</v>
      </c>
      <c r="P1795" s="17">
        <f>VLOOKUP($K1795,[1]Budget!$V:$AE,8,0)*IF($C1795="1 - Revenues",1,IF(AND($C1795="5 - Transfers",MID($K1795,15,1)="4"),1,-1))</f>
        <v>5500</v>
      </c>
      <c r="Q1795" s="17">
        <f>VLOOKUP($K1795,[1]Budget!$V:$AE,10,0)*IF($C1795="1 - Revenues",1,IF(AND($C1795="5 - Transfers",MID(K1795,15,1)="4"),1,-1))</f>
        <v>0</v>
      </c>
      <c r="S1795" s="18" t="b">
        <f>IF(LEFT(C1795,1)="1",1,-1)*SUMIF([1]Budget!V:V,'Budget Worksheet for Pivot Tabl'!K1795,[1]Budget!AC:AC)=P1795</f>
        <v>1</v>
      </c>
    </row>
    <row r="1796" spans="1:19" x14ac:dyDescent="0.25">
      <c r="A1796" t="s">
        <v>31</v>
      </c>
      <c r="B1796" t="s">
        <v>32</v>
      </c>
      <c r="C1796" t="s">
        <v>7</v>
      </c>
      <c r="D1796" t="str">
        <f t="shared" si="28"/>
        <v>INFLOWS</v>
      </c>
      <c r="E1796" t="s">
        <v>112</v>
      </c>
      <c r="F1796" t="s">
        <v>113</v>
      </c>
      <c r="G1796" t="s">
        <v>112</v>
      </c>
      <c r="H1796" t="s">
        <v>32</v>
      </c>
      <c r="I1796" t="s">
        <v>1486</v>
      </c>
      <c r="J1796" t="s">
        <v>1487</v>
      </c>
      <c r="K1796" t="s">
        <v>2514</v>
      </c>
      <c r="L1796" t="s">
        <v>2515</v>
      </c>
      <c r="M1796" s="17">
        <f>VLOOKUP($K1796,[1]Budget!$V:$AE,5,0)*IF($C1796="1 - Revenues",1,IF(AND($C1796="5 - Transfers",MID(I1796,15,1)="4"),1,-1))</f>
        <v>2000</v>
      </c>
      <c r="N1796" s="17">
        <f>VLOOKUP($K1796,[1]Budget!$V:$AE,6,0)*IF($C1796="1 - Revenues",1,IF(AND($C1796="5 - Transfers",MID(J1796,15,1)="4"),1,-1))</f>
        <v>0</v>
      </c>
      <c r="O1796" s="17">
        <f>IFERROR(IF(RIGHT(LEFT(K1796,15),1)="4",VLOOKUP(K1796,'[1]Budget Worksheet'!A:B,2,0),-1*VLOOKUP(K1796,'[1]Budget Worksheet'!A:B,2,0)),0)</f>
        <v>1500</v>
      </c>
      <c r="P1796" s="17">
        <f>VLOOKUP($K1796,[1]Budget!$V:$AE,8,0)*IF($C1796="1 - Revenues",1,IF(AND($C1796="5 - Transfers",MID($K1796,15,1)="4"),1,-1))</f>
        <v>1500</v>
      </c>
      <c r="Q1796" s="17">
        <f>VLOOKUP($K1796,[1]Budget!$V:$AE,10,0)*IF($C1796="1 - Revenues",1,IF(AND($C1796="5 - Transfers",MID(K1796,15,1)="4"),1,-1))</f>
        <v>0</v>
      </c>
      <c r="S1796" s="18" t="b">
        <f>IF(LEFT(C1796,1)="1",1,-1)*SUMIF([1]Budget!V:V,'Budget Worksheet for Pivot Tabl'!K1796,[1]Budget!AC:AC)=P1796</f>
        <v>1</v>
      </c>
    </row>
    <row r="1797" spans="1:19" x14ac:dyDescent="0.25">
      <c r="A1797" t="s">
        <v>31</v>
      </c>
      <c r="B1797" t="s">
        <v>32</v>
      </c>
      <c r="C1797" t="s">
        <v>7</v>
      </c>
      <c r="D1797" t="str">
        <f t="shared" si="28"/>
        <v>INFLOWS</v>
      </c>
      <c r="E1797" t="s">
        <v>112</v>
      </c>
      <c r="F1797" t="s">
        <v>113</v>
      </c>
      <c r="G1797" t="s">
        <v>112</v>
      </c>
      <c r="H1797" t="s">
        <v>32</v>
      </c>
      <c r="I1797" t="s">
        <v>1486</v>
      </c>
      <c r="J1797" t="s">
        <v>1487</v>
      </c>
      <c r="K1797" t="s">
        <v>2516</v>
      </c>
      <c r="L1797" t="s">
        <v>2517</v>
      </c>
      <c r="M1797" s="17">
        <f>VLOOKUP($K1797,[1]Budget!$V:$AE,5,0)*IF($C1797="1 - Revenues",1,IF(AND($C1797="5 - Transfers",MID(I1797,15,1)="4"),1,-1))</f>
        <v>7000</v>
      </c>
      <c r="N1797" s="17">
        <f>VLOOKUP($K1797,[1]Budget!$V:$AE,6,0)*IF($C1797="1 - Revenues",1,IF(AND($C1797="5 - Transfers",MID(J1797,15,1)="4"),1,-1))</f>
        <v>3000</v>
      </c>
      <c r="O1797" s="17">
        <f>IFERROR(IF(RIGHT(LEFT(K1797,15),1)="4",VLOOKUP(K1797,'[1]Budget Worksheet'!A:B,2,0),-1*VLOOKUP(K1797,'[1]Budget Worksheet'!A:B,2,0)),0)</f>
        <v>10000</v>
      </c>
      <c r="P1797" s="17">
        <f>VLOOKUP($K1797,[1]Budget!$V:$AE,8,0)*IF($C1797="1 - Revenues",1,IF(AND($C1797="5 - Transfers",MID($K1797,15,1)="4"),1,-1))</f>
        <v>10000</v>
      </c>
      <c r="Q1797" s="17">
        <f>VLOOKUP($K1797,[1]Budget!$V:$AE,10,0)*IF($C1797="1 - Revenues",1,IF(AND($C1797="5 - Transfers",MID(K1797,15,1)="4"),1,-1))</f>
        <v>0</v>
      </c>
      <c r="S1797" s="18" t="b">
        <f>IF(LEFT(C1797,1)="1",1,-1)*SUMIF([1]Budget!V:V,'Budget Worksheet for Pivot Tabl'!K1797,[1]Budget!AC:AC)=P1797</f>
        <v>1</v>
      </c>
    </row>
    <row r="1798" spans="1:19" x14ac:dyDescent="0.25">
      <c r="A1798" t="s">
        <v>31</v>
      </c>
      <c r="B1798" t="s">
        <v>32</v>
      </c>
      <c r="C1798" t="s">
        <v>7</v>
      </c>
      <c r="D1798" t="str">
        <f t="shared" si="28"/>
        <v>INFLOWS</v>
      </c>
      <c r="E1798" t="s">
        <v>112</v>
      </c>
      <c r="F1798" t="s">
        <v>113</v>
      </c>
      <c r="G1798" t="s">
        <v>112</v>
      </c>
      <c r="H1798" t="s">
        <v>32</v>
      </c>
      <c r="I1798" t="s">
        <v>1486</v>
      </c>
      <c r="J1798" t="s">
        <v>1487</v>
      </c>
      <c r="K1798" t="s">
        <v>2518</v>
      </c>
      <c r="L1798" t="s">
        <v>2519</v>
      </c>
      <c r="M1798" s="17">
        <f>VLOOKUP($K1798,[1]Budget!$V:$AE,5,0)*IF($C1798="1 - Revenues",1,IF(AND($C1798="5 - Transfers",MID(I1798,15,1)="4"),1,-1))</f>
        <v>2000</v>
      </c>
      <c r="N1798" s="17">
        <f>VLOOKUP($K1798,[1]Budget!$V:$AE,6,0)*IF($C1798="1 - Revenues",1,IF(AND($C1798="5 - Transfers",MID(J1798,15,1)="4"),1,-1))</f>
        <v>0</v>
      </c>
      <c r="O1798" s="17">
        <f>IFERROR(IF(RIGHT(LEFT(K1798,15),1)="4",VLOOKUP(K1798,'[1]Budget Worksheet'!A:B,2,0),-1*VLOOKUP(K1798,'[1]Budget Worksheet'!A:B,2,0)),0)</f>
        <v>5000</v>
      </c>
      <c r="P1798" s="17">
        <f>VLOOKUP($K1798,[1]Budget!$V:$AE,8,0)*IF($C1798="1 - Revenues",1,IF(AND($C1798="5 - Transfers",MID($K1798,15,1)="4"),1,-1))</f>
        <v>5000</v>
      </c>
      <c r="Q1798" s="17">
        <f>VLOOKUP($K1798,[1]Budget!$V:$AE,10,0)*IF($C1798="1 - Revenues",1,IF(AND($C1798="5 - Transfers",MID(K1798,15,1)="4"),1,-1))</f>
        <v>0</v>
      </c>
      <c r="S1798" s="18" t="b">
        <f>IF(LEFT(C1798,1)="1",1,-1)*SUMIF([1]Budget!V:V,'Budget Worksheet for Pivot Tabl'!K1798,[1]Budget!AC:AC)=P1798</f>
        <v>1</v>
      </c>
    </row>
    <row r="1799" spans="1:19" x14ac:dyDescent="0.25">
      <c r="A1799" t="s">
        <v>31</v>
      </c>
      <c r="B1799" t="s">
        <v>32</v>
      </c>
      <c r="C1799" t="s">
        <v>7</v>
      </c>
      <c r="D1799" t="str">
        <f t="shared" si="28"/>
        <v>INFLOWS</v>
      </c>
      <c r="E1799" t="s">
        <v>112</v>
      </c>
      <c r="F1799" t="s">
        <v>113</v>
      </c>
      <c r="G1799" t="s">
        <v>112</v>
      </c>
      <c r="H1799" t="s">
        <v>32</v>
      </c>
      <c r="I1799" t="s">
        <v>1486</v>
      </c>
      <c r="J1799" t="s">
        <v>1487</v>
      </c>
      <c r="K1799" t="s">
        <v>2520</v>
      </c>
      <c r="L1799" t="s">
        <v>2521</v>
      </c>
      <c r="M1799" s="17">
        <f>VLOOKUP($K1799,[1]Budget!$V:$AE,5,0)*IF($C1799="1 - Revenues",1,IF(AND($C1799="5 - Transfers",MID(I1799,15,1)="4"),1,-1))</f>
        <v>3000</v>
      </c>
      <c r="N1799" s="17">
        <f>VLOOKUP($K1799,[1]Budget!$V:$AE,6,0)*IF($C1799="1 - Revenues",1,IF(AND($C1799="5 - Transfers",MID(J1799,15,1)="4"),1,-1))</f>
        <v>2000</v>
      </c>
      <c r="O1799" s="17">
        <f>IFERROR(IF(RIGHT(LEFT(K1799,15),1)="4",VLOOKUP(K1799,'[1]Budget Worksheet'!A:B,2,0),-1*VLOOKUP(K1799,'[1]Budget Worksheet'!A:B,2,0)),0)</f>
        <v>3000</v>
      </c>
      <c r="P1799" s="17">
        <f>VLOOKUP($K1799,[1]Budget!$V:$AE,8,0)*IF($C1799="1 - Revenues",1,IF(AND($C1799="5 - Transfers",MID($K1799,15,1)="4"),1,-1))</f>
        <v>3000</v>
      </c>
      <c r="Q1799" s="17">
        <f>VLOOKUP($K1799,[1]Budget!$V:$AE,10,0)*IF($C1799="1 - Revenues",1,IF(AND($C1799="5 - Transfers",MID(K1799,15,1)="4"),1,-1))</f>
        <v>0</v>
      </c>
      <c r="S1799" s="18" t="b">
        <f>IF(LEFT(C1799,1)="1",1,-1)*SUMIF([1]Budget!V:V,'Budget Worksheet for Pivot Tabl'!K1799,[1]Budget!AC:AC)=P1799</f>
        <v>1</v>
      </c>
    </row>
    <row r="1800" spans="1:19" x14ac:dyDescent="0.25">
      <c r="A1800" t="s">
        <v>31</v>
      </c>
      <c r="B1800" t="s">
        <v>32</v>
      </c>
      <c r="C1800" t="s">
        <v>7</v>
      </c>
      <c r="D1800" t="str">
        <f t="shared" si="28"/>
        <v>INFLOWS</v>
      </c>
      <c r="E1800" t="s">
        <v>112</v>
      </c>
      <c r="F1800" t="s">
        <v>113</v>
      </c>
      <c r="G1800" t="s">
        <v>112</v>
      </c>
      <c r="H1800" t="s">
        <v>32</v>
      </c>
      <c r="I1800" t="s">
        <v>1486</v>
      </c>
      <c r="J1800" t="s">
        <v>1487</v>
      </c>
      <c r="K1800" t="s">
        <v>2522</v>
      </c>
      <c r="L1800" t="s">
        <v>2523</v>
      </c>
      <c r="M1800" s="17">
        <f>VLOOKUP($K1800,[1]Budget!$V:$AE,5,0)*IF($C1800="1 - Revenues",1,IF(AND($C1800="5 - Transfers",MID(I1800,15,1)="4"),1,-1))</f>
        <v>0</v>
      </c>
      <c r="N1800" s="17">
        <f>VLOOKUP($K1800,[1]Budget!$V:$AE,6,0)*IF($C1800="1 - Revenues",1,IF(AND($C1800="5 - Transfers",MID(J1800,15,1)="4"),1,-1))</f>
        <v>0</v>
      </c>
      <c r="O1800" s="17">
        <f>IFERROR(IF(RIGHT(LEFT(K1800,15),1)="4",VLOOKUP(K1800,'[1]Budget Worksheet'!A:B,2,0),-1*VLOOKUP(K1800,'[1]Budget Worksheet'!A:B,2,0)),0)</f>
        <v>0</v>
      </c>
      <c r="P1800" s="17">
        <f>VLOOKUP($K1800,[1]Budget!$V:$AE,8,0)*IF($C1800="1 - Revenues",1,IF(AND($C1800="5 - Transfers",MID($K1800,15,1)="4"),1,-1))</f>
        <v>0</v>
      </c>
      <c r="Q1800" s="17">
        <f>VLOOKUP($K1800,[1]Budget!$V:$AE,10,0)*IF($C1800="1 - Revenues",1,IF(AND($C1800="5 - Transfers",MID(K1800,15,1)="4"),1,-1))</f>
        <v>0</v>
      </c>
      <c r="S1800" s="18" t="b">
        <f>IF(LEFT(C1800,1)="1",1,-1)*SUMIF([1]Budget!V:V,'Budget Worksheet for Pivot Tabl'!K1800,[1]Budget!AC:AC)=P1800</f>
        <v>1</v>
      </c>
    </row>
    <row r="1801" spans="1:19" x14ac:dyDescent="0.25">
      <c r="A1801" t="s">
        <v>31</v>
      </c>
      <c r="B1801" t="s">
        <v>32</v>
      </c>
      <c r="C1801" t="s">
        <v>7</v>
      </c>
      <c r="D1801" t="str">
        <f t="shared" si="28"/>
        <v>INFLOWS</v>
      </c>
      <c r="E1801" t="s">
        <v>112</v>
      </c>
      <c r="F1801" t="s">
        <v>113</v>
      </c>
      <c r="G1801" t="s">
        <v>112</v>
      </c>
      <c r="H1801" t="s">
        <v>32</v>
      </c>
      <c r="I1801" t="s">
        <v>1486</v>
      </c>
      <c r="J1801" t="s">
        <v>1487</v>
      </c>
      <c r="K1801" t="s">
        <v>2524</v>
      </c>
      <c r="L1801" t="s">
        <v>2525</v>
      </c>
      <c r="M1801" s="17">
        <f>VLOOKUP($K1801,[1]Budget!$V:$AE,5,0)*IF($C1801="1 - Revenues",1,IF(AND($C1801="5 - Transfers",MID(I1801,15,1)="4"),1,-1))</f>
        <v>0</v>
      </c>
      <c r="N1801" s="17">
        <f>VLOOKUP($K1801,[1]Budget!$V:$AE,6,0)*IF($C1801="1 - Revenues",1,IF(AND($C1801="5 - Transfers",MID(J1801,15,1)="4"),1,-1))</f>
        <v>0</v>
      </c>
      <c r="O1801" s="17">
        <f>IFERROR(IF(RIGHT(LEFT(K1801,15),1)="4",VLOOKUP(K1801,'[1]Budget Worksheet'!A:B,2,0),-1*VLOOKUP(K1801,'[1]Budget Worksheet'!A:B,2,0)),0)</f>
        <v>0</v>
      </c>
      <c r="P1801" s="17">
        <f>VLOOKUP($K1801,[1]Budget!$V:$AE,8,0)*IF($C1801="1 - Revenues",1,IF(AND($C1801="5 - Transfers",MID($K1801,15,1)="4"),1,-1))</f>
        <v>0</v>
      </c>
      <c r="Q1801" s="17">
        <f>VLOOKUP($K1801,[1]Budget!$V:$AE,10,0)*IF($C1801="1 - Revenues",1,IF(AND($C1801="5 - Transfers",MID(K1801,15,1)="4"),1,-1))</f>
        <v>0</v>
      </c>
      <c r="S1801" s="18" t="b">
        <f>IF(LEFT(C1801,1)="1",1,-1)*SUMIF([1]Budget!V:V,'Budget Worksheet for Pivot Tabl'!K1801,[1]Budget!AC:AC)=P1801</f>
        <v>1</v>
      </c>
    </row>
    <row r="1802" spans="1:19" x14ac:dyDescent="0.25">
      <c r="A1802" t="s">
        <v>31</v>
      </c>
      <c r="B1802" t="s">
        <v>32</v>
      </c>
      <c r="C1802" t="s">
        <v>7</v>
      </c>
      <c r="D1802" t="str">
        <f t="shared" si="28"/>
        <v>INFLOWS</v>
      </c>
      <c r="E1802" t="s">
        <v>112</v>
      </c>
      <c r="F1802" t="s">
        <v>113</v>
      </c>
      <c r="G1802" t="s">
        <v>112</v>
      </c>
      <c r="H1802" t="s">
        <v>32</v>
      </c>
      <c r="I1802" t="s">
        <v>1486</v>
      </c>
      <c r="J1802" t="s">
        <v>1487</v>
      </c>
      <c r="K1802" t="s">
        <v>2526</v>
      </c>
      <c r="L1802" t="s">
        <v>2527</v>
      </c>
      <c r="M1802" s="17">
        <f>VLOOKUP($K1802,[1]Budget!$V:$AE,5,0)*IF($C1802="1 - Revenues",1,IF(AND($C1802="5 - Transfers",MID(I1802,15,1)="4"),1,-1))</f>
        <v>3000</v>
      </c>
      <c r="N1802" s="17">
        <f>VLOOKUP($K1802,[1]Budget!$V:$AE,6,0)*IF($C1802="1 - Revenues",1,IF(AND($C1802="5 - Transfers",MID(J1802,15,1)="4"),1,-1))</f>
        <v>0</v>
      </c>
      <c r="O1802" s="17">
        <f>IFERROR(IF(RIGHT(LEFT(K1802,15),1)="4",VLOOKUP(K1802,'[1]Budget Worksheet'!A:B,2,0),-1*VLOOKUP(K1802,'[1]Budget Worksheet'!A:B,2,0)),0)</f>
        <v>3500</v>
      </c>
      <c r="P1802" s="17">
        <f>VLOOKUP($K1802,[1]Budget!$V:$AE,8,0)*IF($C1802="1 - Revenues",1,IF(AND($C1802="5 - Transfers",MID($K1802,15,1)="4"),1,-1))</f>
        <v>3500</v>
      </c>
      <c r="Q1802" s="17">
        <f>VLOOKUP($K1802,[1]Budget!$V:$AE,10,0)*IF($C1802="1 - Revenues",1,IF(AND($C1802="5 - Transfers",MID(K1802,15,1)="4"),1,-1))</f>
        <v>0</v>
      </c>
      <c r="S1802" s="18" t="b">
        <f>IF(LEFT(C1802,1)="1",1,-1)*SUMIF([1]Budget!V:V,'Budget Worksheet for Pivot Tabl'!K1802,[1]Budget!AC:AC)=P1802</f>
        <v>1</v>
      </c>
    </row>
    <row r="1803" spans="1:19" x14ac:dyDescent="0.25">
      <c r="A1803" t="s">
        <v>31</v>
      </c>
      <c r="B1803" t="s">
        <v>32</v>
      </c>
      <c r="C1803" t="s">
        <v>7</v>
      </c>
      <c r="D1803" t="str">
        <f t="shared" si="28"/>
        <v>INFLOWS</v>
      </c>
      <c r="E1803" t="s">
        <v>112</v>
      </c>
      <c r="F1803" t="s">
        <v>113</v>
      </c>
      <c r="G1803" t="s">
        <v>112</v>
      </c>
      <c r="H1803" t="s">
        <v>32</v>
      </c>
      <c r="I1803" t="s">
        <v>1486</v>
      </c>
      <c r="J1803" t="s">
        <v>1487</v>
      </c>
      <c r="K1803" t="s">
        <v>2528</v>
      </c>
      <c r="L1803" t="s">
        <v>2529</v>
      </c>
      <c r="M1803" s="17">
        <f>VLOOKUP($K1803,[1]Budget!$V:$AE,5,0)*IF($C1803="1 - Revenues",1,IF(AND($C1803="5 - Transfers",MID(I1803,15,1)="4"),1,-1))</f>
        <v>1000</v>
      </c>
      <c r="N1803" s="17">
        <f>VLOOKUP($K1803,[1]Budget!$V:$AE,6,0)*IF($C1803="1 - Revenues",1,IF(AND($C1803="5 - Transfers",MID(J1803,15,1)="4"),1,-1))</f>
        <v>0</v>
      </c>
      <c r="O1803" s="17">
        <f>IFERROR(IF(RIGHT(LEFT(K1803,15),1)="4",VLOOKUP(K1803,'[1]Budget Worksheet'!A:B,2,0),-1*VLOOKUP(K1803,'[1]Budget Worksheet'!A:B,2,0)),0)</f>
        <v>1800</v>
      </c>
      <c r="P1803" s="17">
        <f>VLOOKUP($K1803,[1]Budget!$V:$AE,8,0)*IF($C1803="1 - Revenues",1,IF(AND($C1803="5 - Transfers",MID($K1803,15,1)="4"),1,-1))</f>
        <v>1800</v>
      </c>
      <c r="Q1803" s="17">
        <f>VLOOKUP($K1803,[1]Budget!$V:$AE,10,0)*IF($C1803="1 - Revenues",1,IF(AND($C1803="5 - Transfers",MID(K1803,15,1)="4"),1,-1))</f>
        <v>0</v>
      </c>
      <c r="S1803" s="18" t="b">
        <f>IF(LEFT(C1803,1)="1",1,-1)*SUMIF([1]Budget!V:V,'Budget Worksheet for Pivot Tabl'!K1803,[1]Budget!AC:AC)=P1803</f>
        <v>1</v>
      </c>
    </row>
    <row r="1804" spans="1:19" x14ac:dyDescent="0.25">
      <c r="A1804" t="s">
        <v>31</v>
      </c>
      <c r="B1804" t="s">
        <v>32</v>
      </c>
      <c r="C1804" t="s">
        <v>7</v>
      </c>
      <c r="D1804" t="str">
        <f t="shared" si="28"/>
        <v>INFLOWS</v>
      </c>
      <c r="E1804" t="s">
        <v>112</v>
      </c>
      <c r="F1804" t="s">
        <v>113</v>
      </c>
      <c r="G1804" t="s">
        <v>112</v>
      </c>
      <c r="H1804" t="s">
        <v>32</v>
      </c>
      <c r="I1804" t="s">
        <v>1486</v>
      </c>
      <c r="J1804" t="s">
        <v>1487</v>
      </c>
      <c r="K1804" t="s">
        <v>2530</v>
      </c>
      <c r="L1804" t="s">
        <v>2531</v>
      </c>
      <c r="M1804" s="17">
        <f>VLOOKUP($K1804,[1]Budget!$V:$AE,5,0)*IF($C1804="1 - Revenues",1,IF(AND($C1804="5 - Transfers",MID(I1804,15,1)="4"),1,-1))</f>
        <v>20000</v>
      </c>
      <c r="N1804" s="17">
        <f>VLOOKUP($K1804,[1]Budget!$V:$AE,6,0)*IF($C1804="1 - Revenues",1,IF(AND($C1804="5 - Transfers",MID(J1804,15,1)="4"),1,-1))</f>
        <v>1000</v>
      </c>
      <c r="O1804" s="17">
        <f>IFERROR(IF(RIGHT(LEFT(K1804,15),1)="4",VLOOKUP(K1804,'[1]Budget Worksheet'!A:B,2,0),-1*VLOOKUP(K1804,'[1]Budget Worksheet'!A:B,2,0)),0)</f>
        <v>12500</v>
      </c>
      <c r="P1804" s="17">
        <f>VLOOKUP($K1804,[1]Budget!$V:$AE,8,0)*IF($C1804="1 - Revenues",1,IF(AND($C1804="5 - Transfers",MID($K1804,15,1)="4"),1,-1))</f>
        <v>12500</v>
      </c>
      <c r="Q1804" s="17">
        <f>VLOOKUP($K1804,[1]Budget!$V:$AE,10,0)*IF($C1804="1 - Revenues",1,IF(AND($C1804="5 - Transfers",MID(K1804,15,1)="4"),1,-1))</f>
        <v>0</v>
      </c>
      <c r="S1804" s="18" t="b">
        <f>IF(LEFT(C1804,1)="1",1,-1)*SUMIF([1]Budget!V:V,'Budget Worksheet for Pivot Tabl'!K1804,[1]Budget!AC:AC)=P1804</f>
        <v>1</v>
      </c>
    </row>
    <row r="1805" spans="1:19" x14ac:dyDescent="0.25">
      <c r="A1805" t="s">
        <v>31</v>
      </c>
      <c r="B1805" t="s">
        <v>32</v>
      </c>
      <c r="C1805" t="s">
        <v>7</v>
      </c>
      <c r="D1805" t="str">
        <f t="shared" si="28"/>
        <v>INFLOWS</v>
      </c>
      <c r="E1805" t="s">
        <v>112</v>
      </c>
      <c r="F1805" t="s">
        <v>113</v>
      </c>
      <c r="G1805" t="s">
        <v>112</v>
      </c>
      <c r="H1805" t="s">
        <v>32</v>
      </c>
      <c r="I1805" t="s">
        <v>1486</v>
      </c>
      <c r="J1805" t="s">
        <v>1487</v>
      </c>
      <c r="K1805" t="s">
        <v>2532</v>
      </c>
      <c r="L1805" t="s">
        <v>2533</v>
      </c>
      <c r="M1805" s="17">
        <f>VLOOKUP($K1805,[1]Budget!$V:$AE,5,0)*IF($C1805="1 - Revenues",1,IF(AND($C1805="5 - Transfers",MID(I1805,15,1)="4"),1,-1))</f>
        <v>1000</v>
      </c>
      <c r="N1805" s="17">
        <f>VLOOKUP($K1805,[1]Budget!$V:$AE,6,0)*IF($C1805="1 - Revenues",1,IF(AND($C1805="5 - Transfers",MID(J1805,15,1)="4"),1,-1))</f>
        <v>0</v>
      </c>
      <c r="O1805" s="17">
        <f>IFERROR(IF(RIGHT(LEFT(K1805,15),1)="4",VLOOKUP(K1805,'[1]Budget Worksheet'!A:B,2,0),-1*VLOOKUP(K1805,'[1]Budget Worksheet'!A:B,2,0)),0)</f>
        <v>2000</v>
      </c>
      <c r="P1805" s="17">
        <f>VLOOKUP($K1805,[1]Budget!$V:$AE,8,0)*IF($C1805="1 - Revenues",1,IF(AND($C1805="5 - Transfers",MID($K1805,15,1)="4"),1,-1))</f>
        <v>2000</v>
      </c>
      <c r="Q1805" s="17">
        <f>VLOOKUP($K1805,[1]Budget!$V:$AE,10,0)*IF($C1805="1 - Revenues",1,IF(AND($C1805="5 - Transfers",MID(K1805,15,1)="4"),1,-1))</f>
        <v>0</v>
      </c>
      <c r="S1805" s="18" t="b">
        <f>IF(LEFT(C1805,1)="1",1,-1)*SUMIF([1]Budget!V:V,'Budget Worksheet for Pivot Tabl'!K1805,[1]Budget!AC:AC)=P1805</f>
        <v>1</v>
      </c>
    </row>
    <row r="1806" spans="1:19" x14ac:dyDescent="0.25">
      <c r="A1806" t="s">
        <v>31</v>
      </c>
      <c r="B1806" t="s">
        <v>32</v>
      </c>
      <c r="C1806" t="s">
        <v>7</v>
      </c>
      <c r="D1806" t="str">
        <f t="shared" si="28"/>
        <v>INFLOWS</v>
      </c>
      <c r="E1806" t="s">
        <v>112</v>
      </c>
      <c r="F1806" t="s">
        <v>113</v>
      </c>
      <c r="G1806" t="s">
        <v>112</v>
      </c>
      <c r="H1806" t="s">
        <v>32</v>
      </c>
      <c r="I1806" t="s">
        <v>1486</v>
      </c>
      <c r="J1806" t="s">
        <v>1487</v>
      </c>
      <c r="K1806" t="s">
        <v>2534</v>
      </c>
      <c r="L1806" t="s">
        <v>2535</v>
      </c>
      <c r="M1806" s="17">
        <f>VLOOKUP($K1806,[1]Budget!$V:$AE,5,0)*IF($C1806="1 - Revenues",1,IF(AND($C1806="5 - Transfers",MID(I1806,15,1)="4"),1,-1))</f>
        <v>0</v>
      </c>
      <c r="N1806" s="17">
        <f>VLOOKUP($K1806,[1]Budget!$V:$AE,6,0)*IF($C1806="1 - Revenues",1,IF(AND($C1806="5 - Transfers",MID(J1806,15,1)="4"),1,-1))</f>
        <v>0</v>
      </c>
      <c r="O1806" s="17">
        <f>IFERROR(IF(RIGHT(LEFT(K1806,15),1)="4",VLOOKUP(K1806,'[1]Budget Worksheet'!A:B,2,0),-1*VLOOKUP(K1806,'[1]Budget Worksheet'!A:B,2,0)),0)</f>
        <v>0</v>
      </c>
      <c r="P1806" s="17">
        <f>VLOOKUP($K1806,[1]Budget!$V:$AE,8,0)*IF($C1806="1 - Revenues",1,IF(AND($C1806="5 - Transfers",MID($K1806,15,1)="4"),1,-1))</f>
        <v>0</v>
      </c>
      <c r="Q1806" s="17">
        <f>VLOOKUP($K1806,[1]Budget!$V:$AE,10,0)*IF($C1806="1 - Revenues",1,IF(AND($C1806="5 - Transfers",MID(K1806,15,1)="4"),1,-1))</f>
        <v>0</v>
      </c>
      <c r="S1806" s="18" t="b">
        <f>IF(LEFT(C1806,1)="1",1,-1)*SUMIF([1]Budget!V:V,'Budget Worksheet for Pivot Tabl'!K1806,[1]Budget!AC:AC)=P1806</f>
        <v>1</v>
      </c>
    </row>
    <row r="1807" spans="1:19" x14ac:dyDescent="0.25">
      <c r="A1807" t="s">
        <v>31</v>
      </c>
      <c r="B1807" t="s">
        <v>32</v>
      </c>
      <c r="C1807" t="s">
        <v>7</v>
      </c>
      <c r="D1807" t="str">
        <f t="shared" si="28"/>
        <v>INFLOWS</v>
      </c>
      <c r="E1807" t="s">
        <v>112</v>
      </c>
      <c r="F1807" t="s">
        <v>113</v>
      </c>
      <c r="G1807" t="s">
        <v>112</v>
      </c>
      <c r="H1807" t="s">
        <v>32</v>
      </c>
      <c r="I1807" t="s">
        <v>1486</v>
      </c>
      <c r="J1807" t="s">
        <v>1487</v>
      </c>
      <c r="K1807" t="s">
        <v>2536</v>
      </c>
      <c r="L1807" t="s">
        <v>2537</v>
      </c>
      <c r="M1807" s="17">
        <f>VLOOKUP($K1807,[1]Budget!$V:$AE,5,0)*IF($C1807="1 - Revenues",1,IF(AND($C1807="5 - Transfers",MID(I1807,15,1)="4"),1,-1))</f>
        <v>4000</v>
      </c>
      <c r="N1807" s="17">
        <f>VLOOKUP($K1807,[1]Budget!$V:$AE,6,0)*IF($C1807="1 - Revenues",1,IF(AND($C1807="5 - Transfers",MID(J1807,15,1)="4"),1,-1))</f>
        <v>0</v>
      </c>
      <c r="O1807" s="17">
        <f>IFERROR(IF(RIGHT(LEFT(K1807,15),1)="4",VLOOKUP(K1807,'[1]Budget Worksheet'!A:B,2,0),-1*VLOOKUP(K1807,'[1]Budget Worksheet'!A:B,2,0)),0)</f>
        <v>5500</v>
      </c>
      <c r="P1807" s="17">
        <f>VLOOKUP($K1807,[1]Budget!$V:$AE,8,0)*IF($C1807="1 - Revenues",1,IF(AND($C1807="5 - Transfers",MID($K1807,15,1)="4"),1,-1))</f>
        <v>5500</v>
      </c>
      <c r="Q1807" s="17">
        <f>VLOOKUP($K1807,[1]Budget!$V:$AE,10,0)*IF($C1807="1 - Revenues",1,IF(AND($C1807="5 - Transfers",MID(K1807,15,1)="4"),1,-1))</f>
        <v>0</v>
      </c>
      <c r="S1807" s="18" t="b">
        <f>IF(LEFT(C1807,1)="1",1,-1)*SUMIF([1]Budget!V:V,'Budget Worksheet for Pivot Tabl'!K1807,[1]Budget!AC:AC)=P1807</f>
        <v>1</v>
      </c>
    </row>
    <row r="1808" spans="1:19" x14ac:dyDescent="0.25">
      <c r="A1808" t="s">
        <v>31</v>
      </c>
      <c r="B1808" t="s">
        <v>32</v>
      </c>
      <c r="C1808" t="s">
        <v>7</v>
      </c>
      <c r="D1808" t="str">
        <f t="shared" si="28"/>
        <v>INFLOWS</v>
      </c>
      <c r="E1808" t="s">
        <v>112</v>
      </c>
      <c r="F1808" t="s">
        <v>113</v>
      </c>
      <c r="G1808" t="s">
        <v>112</v>
      </c>
      <c r="H1808" t="s">
        <v>32</v>
      </c>
      <c r="I1808" t="s">
        <v>1486</v>
      </c>
      <c r="J1808" t="s">
        <v>1487</v>
      </c>
      <c r="K1808" t="s">
        <v>2538</v>
      </c>
      <c r="L1808" t="s">
        <v>2539</v>
      </c>
      <c r="M1808" s="17">
        <f>VLOOKUP($K1808,[1]Budget!$V:$AE,5,0)*IF($C1808="1 - Revenues",1,IF(AND($C1808="5 - Transfers",MID(I1808,15,1)="4"),1,-1))</f>
        <v>18000</v>
      </c>
      <c r="N1808" s="17">
        <f>VLOOKUP($K1808,[1]Budget!$V:$AE,6,0)*IF($C1808="1 - Revenues",1,IF(AND($C1808="5 - Transfers",MID(J1808,15,1)="4"),1,-1))</f>
        <v>0</v>
      </c>
      <c r="O1808" s="17">
        <f>IFERROR(IF(RIGHT(LEFT(K1808,15),1)="4",VLOOKUP(K1808,'[1]Budget Worksheet'!A:B,2,0),-1*VLOOKUP(K1808,'[1]Budget Worksheet'!A:B,2,0)),0)</f>
        <v>8000</v>
      </c>
      <c r="P1808" s="17">
        <f>VLOOKUP($K1808,[1]Budget!$V:$AE,8,0)*IF($C1808="1 - Revenues",1,IF(AND($C1808="5 - Transfers",MID($K1808,15,1)="4"),1,-1))</f>
        <v>8000</v>
      </c>
      <c r="Q1808" s="17">
        <f>VLOOKUP($K1808,[1]Budget!$V:$AE,10,0)*IF($C1808="1 - Revenues",1,IF(AND($C1808="5 - Transfers",MID(K1808,15,1)="4"),1,-1))</f>
        <v>0</v>
      </c>
      <c r="S1808" s="18" t="b">
        <f>IF(LEFT(C1808,1)="1",1,-1)*SUMIF([1]Budget!V:V,'Budget Worksheet for Pivot Tabl'!K1808,[1]Budget!AC:AC)=P1808</f>
        <v>1</v>
      </c>
    </row>
    <row r="1809" spans="1:19" x14ac:dyDescent="0.25">
      <c r="A1809" t="s">
        <v>31</v>
      </c>
      <c r="B1809" t="s">
        <v>32</v>
      </c>
      <c r="C1809" t="s">
        <v>7</v>
      </c>
      <c r="D1809" t="str">
        <f t="shared" si="28"/>
        <v>INFLOWS</v>
      </c>
      <c r="E1809" t="s">
        <v>112</v>
      </c>
      <c r="F1809" t="s">
        <v>113</v>
      </c>
      <c r="G1809" t="s">
        <v>112</v>
      </c>
      <c r="H1809" t="s">
        <v>32</v>
      </c>
      <c r="I1809" t="s">
        <v>1486</v>
      </c>
      <c r="J1809" t="s">
        <v>1487</v>
      </c>
      <c r="K1809" t="s">
        <v>2540</v>
      </c>
      <c r="L1809" t="s">
        <v>2541</v>
      </c>
      <c r="M1809" s="17">
        <f>VLOOKUP($K1809,[1]Budget!$V:$AE,5,0)*IF($C1809="1 - Revenues",1,IF(AND($C1809="5 - Transfers",MID(I1809,15,1)="4"),1,-1))</f>
        <v>0</v>
      </c>
      <c r="N1809" s="17">
        <f>VLOOKUP($K1809,[1]Budget!$V:$AE,6,0)*IF($C1809="1 - Revenues",1,IF(AND($C1809="5 - Transfers",MID(J1809,15,1)="4"),1,-1))</f>
        <v>0</v>
      </c>
      <c r="O1809" s="17">
        <f>IFERROR(IF(RIGHT(LEFT(K1809,15),1)="4",VLOOKUP(K1809,'[1]Budget Worksheet'!A:B,2,0),-1*VLOOKUP(K1809,'[1]Budget Worksheet'!A:B,2,0)),0)</f>
        <v>0</v>
      </c>
      <c r="P1809" s="17">
        <f>VLOOKUP($K1809,[1]Budget!$V:$AE,8,0)*IF($C1809="1 - Revenues",1,IF(AND($C1809="5 - Transfers",MID($K1809,15,1)="4"),1,-1))</f>
        <v>0</v>
      </c>
      <c r="Q1809" s="17">
        <f>VLOOKUP($K1809,[1]Budget!$V:$AE,10,0)*IF($C1809="1 - Revenues",1,IF(AND($C1809="5 - Transfers",MID(K1809,15,1)="4"),1,-1))</f>
        <v>0</v>
      </c>
      <c r="S1809" s="18" t="b">
        <f>IF(LEFT(C1809,1)="1",1,-1)*SUMIF([1]Budget!V:V,'Budget Worksheet for Pivot Tabl'!K1809,[1]Budget!AC:AC)=P1809</f>
        <v>1</v>
      </c>
    </row>
    <row r="1810" spans="1:19" x14ac:dyDescent="0.25">
      <c r="A1810" t="s">
        <v>31</v>
      </c>
      <c r="B1810" t="s">
        <v>32</v>
      </c>
      <c r="C1810" t="s">
        <v>7</v>
      </c>
      <c r="D1810" t="str">
        <f t="shared" si="28"/>
        <v>INFLOWS</v>
      </c>
      <c r="E1810" t="s">
        <v>112</v>
      </c>
      <c r="F1810" t="s">
        <v>113</v>
      </c>
      <c r="G1810" t="s">
        <v>112</v>
      </c>
      <c r="H1810" t="s">
        <v>32</v>
      </c>
      <c r="I1810" t="s">
        <v>1486</v>
      </c>
      <c r="J1810" t="s">
        <v>1487</v>
      </c>
      <c r="K1810" t="s">
        <v>2542</v>
      </c>
      <c r="L1810" t="s">
        <v>2543</v>
      </c>
      <c r="M1810" s="17">
        <f>VLOOKUP($K1810,[1]Budget!$V:$AE,5,0)*IF($C1810="1 - Revenues",1,IF(AND($C1810="5 - Transfers",MID(I1810,15,1)="4"),1,-1))</f>
        <v>0</v>
      </c>
      <c r="N1810" s="17">
        <f>VLOOKUP($K1810,[1]Budget!$V:$AE,6,0)*IF($C1810="1 - Revenues",1,IF(AND($C1810="5 - Transfers",MID(J1810,15,1)="4"),1,-1))</f>
        <v>0</v>
      </c>
      <c r="O1810" s="17">
        <f>IFERROR(IF(RIGHT(LEFT(K1810,15),1)="4",VLOOKUP(K1810,'[1]Budget Worksheet'!A:B,2,0),-1*VLOOKUP(K1810,'[1]Budget Worksheet'!A:B,2,0)),0)</f>
        <v>1500</v>
      </c>
      <c r="P1810" s="17">
        <f>VLOOKUP($K1810,[1]Budget!$V:$AE,8,0)*IF($C1810="1 - Revenues",1,IF(AND($C1810="5 - Transfers",MID($K1810,15,1)="4"),1,-1))</f>
        <v>1500</v>
      </c>
      <c r="Q1810" s="17">
        <f>VLOOKUP($K1810,[1]Budget!$V:$AE,10,0)*IF($C1810="1 - Revenues",1,IF(AND($C1810="5 - Transfers",MID(K1810,15,1)="4"),1,-1))</f>
        <v>0</v>
      </c>
      <c r="S1810" s="18" t="b">
        <f>IF(LEFT(C1810,1)="1",1,-1)*SUMIF([1]Budget!V:V,'Budget Worksheet for Pivot Tabl'!K1810,[1]Budget!AC:AC)=P1810</f>
        <v>1</v>
      </c>
    </row>
    <row r="1811" spans="1:19" x14ac:dyDescent="0.25">
      <c r="A1811" t="s">
        <v>31</v>
      </c>
      <c r="B1811" t="s">
        <v>32</v>
      </c>
      <c r="C1811" t="s">
        <v>7</v>
      </c>
      <c r="D1811" t="str">
        <f t="shared" si="28"/>
        <v>INFLOWS</v>
      </c>
      <c r="E1811" t="s">
        <v>112</v>
      </c>
      <c r="F1811" t="s">
        <v>113</v>
      </c>
      <c r="G1811" t="s">
        <v>112</v>
      </c>
      <c r="H1811" t="s">
        <v>32</v>
      </c>
      <c r="I1811" t="s">
        <v>1486</v>
      </c>
      <c r="J1811" t="s">
        <v>1487</v>
      </c>
      <c r="K1811" t="s">
        <v>2544</v>
      </c>
      <c r="L1811" t="s">
        <v>2545</v>
      </c>
      <c r="M1811" s="17">
        <f>VLOOKUP($K1811,[1]Budget!$V:$AE,5,0)*IF($C1811="1 - Revenues",1,IF(AND($C1811="5 - Transfers",MID(I1811,15,1)="4"),1,-1))</f>
        <v>3000</v>
      </c>
      <c r="N1811" s="17">
        <f>VLOOKUP($K1811,[1]Budget!$V:$AE,6,0)*IF($C1811="1 - Revenues",1,IF(AND($C1811="5 - Transfers",MID(J1811,15,1)="4"),1,-1))</f>
        <v>11000</v>
      </c>
      <c r="O1811" s="17">
        <f>IFERROR(IF(RIGHT(LEFT(K1811,15),1)="4",VLOOKUP(K1811,'[1]Budget Worksheet'!A:B,2,0),-1*VLOOKUP(K1811,'[1]Budget Worksheet'!A:B,2,0)),0)</f>
        <v>7000</v>
      </c>
      <c r="P1811" s="17">
        <f>VLOOKUP($K1811,[1]Budget!$V:$AE,8,0)*IF($C1811="1 - Revenues",1,IF(AND($C1811="5 - Transfers",MID($K1811,15,1)="4"),1,-1))</f>
        <v>7000</v>
      </c>
      <c r="Q1811" s="17">
        <f>VLOOKUP($K1811,[1]Budget!$V:$AE,10,0)*IF($C1811="1 - Revenues",1,IF(AND($C1811="5 - Transfers",MID(K1811,15,1)="4"),1,-1))</f>
        <v>0</v>
      </c>
      <c r="S1811" s="18" t="b">
        <f>IF(LEFT(C1811,1)="1",1,-1)*SUMIF([1]Budget!V:V,'Budget Worksheet for Pivot Tabl'!K1811,[1]Budget!AC:AC)=P1811</f>
        <v>1</v>
      </c>
    </row>
    <row r="1812" spans="1:19" x14ac:dyDescent="0.25">
      <c r="A1812" t="s">
        <v>31</v>
      </c>
      <c r="B1812" t="s">
        <v>32</v>
      </c>
      <c r="C1812" t="s">
        <v>7</v>
      </c>
      <c r="D1812" t="str">
        <f t="shared" si="28"/>
        <v>INFLOWS</v>
      </c>
      <c r="E1812" t="s">
        <v>112</v>
      </c>
      <c r="F1812" t="s">
        <v>113</v>
      </c>
      <c r="G1812" t="s">
        <v>112</v>
      </c>
      <c r="H1812" t="s">
        <v>32</v>
      </c>
      <c r="I1812" t="s">
        <v>1486</v>
      </c>
      <c r="J1812" t="s">
        <v>1487</v>
      </c>
      <c r="K1812" t="s">
        <v>2546</v>
      </c>
      <c r="L1812" t="s">
        <v>2547</v>
      </c>
      <c r="M1812" s="17">
        <f>VLOOKUP($K1812,[1]Budget!$V:$AE,5,0)*IF($C1812="1 - Revenues",1,IF(AND($C1812="5 - Transfers",MID(I1812,15,1)="4"),1,-1))</f>
        <v>0</v>
      </c>
      <c r="N1812" s="17">
        <f>VLOOKUP($K1812,[1]Budget!$V:$AE,6,0)*IF($C1812="1 - Revenues",1,IF(AND($C1812="5 - Transfers",MID(J1812,15,1)="4"),1,-1))</f>
        <v>0</v>
      </c>
      <c r="O1812" s="17">
        <f>IFERROR(IF(RIGHT(LEFT(K1812,15),1)="4",VLOOKUP(K1812,'[1]Budget Worksheet'!A:B,2,0),-1*VLOOKUP(K1812,'[1]Budget Worksheet'!A:B,2,0)),0)</f>
        <v>0</v>
      </c>
      <c r="P1812" s="17">
        <f>VLOOKUP($K1812,[1]Budget!$V:$AE,8,0)*IF($C1812="1 - Revenues",1,IF(AND($C1812="5 - Transfers",MID($K1812,15,1)="4"),1,-1))</f>
        <v>0</v>
      </c>
      <c r="Q1812" s="17">
        <f>VLOOKUP($K1812,[1]Budget!$V:$AE,10,0)*IF($C1812="1 - Revenues",1,IF(AND($C1812="5 - Transfers",MID(K1812,15,1)="4"),1,-1))</f>
        <v>0</v>
      </c>
      <c r="S1812" s="18" t="b">
        <f>IF(LEFT(C1812,1)="1",1,-1)*SUMIF([1]Budget!V:V,'Budget Worksheet for Pivot Tabl'!K1812,[1]Budget!AC:AC)=P1812</f>
        <v>1</v>
      </c>
    </row>
    <row r="1813" spans="1:19" x14ac:dyDescent="0.25">
      <c r="A1813" t="s">
        <v>31</v>
      </c>
      <c r="B1813" t="s">
        <v>32</v>
      </c>
      <c r="C1813" t="s">
        <v>7</v>
      </c>
      <c r="D1813" t="str">
        <f t="shared" si="28"/>
        <v>INFLOWS</v>
      </c>
      <c r="E1813" t="s">
        <v>112</v>
      </c>
      <c r="F1813" t="s">
        <v>113</v>
      </c>
      <c r="G1813" t="s">
        <v>112</v>
      </c>
      <c r="H1813" t="s">
        <v>32</v>
      </c>
      <c r="I1813" t="s">
        <v>1486</v>
      </c>
      <c r="J1813" t="s">
        <v>1487</v>
      </c>
      <c r="K1813" t="s">
        <v>2548</v>
      </c>
      <c r="L1813" t="s">
        <v>2549</v>
      </c>
      <c r="M1813" s="17">
        <f>VLOOKUP($K1813,[1]Budget!$V:$AE,5,0)*IF($C1813="1 - Revenues",1,IF(AND($C1813="5 - Transfers",MID(I1813,15,1)="4"),1,-1))</f>
        <v>3000</v>
      </c>
      <c r="N1813" s="17">
        <f>VLOOKUP($K1813,[1]Budget!$V:$AE,6,0)*IF($C1813="1 - Revenues",1,IF(AND($C1813="5 - Transfers",MID(J1813,15,1)="4"),1,-1))</f>
        <v>2000</v>
      </c>
      <c r="O1813" s="17">
        <f>IFERROR(IF(RIGHT(LEFT(K1813,15),1)="4",VLOOKUP(K1813,'[1]Budget Worksheet'!A:B,2,0),-1*VLOOKUP(K1813,'[1]Budget Worksheet'!A:B,2,0)),0)</f>
        <v>3000</v>
      </c>
      <c r="P1813" s="17">
        <f>VLOOKUP($K1813,[1]Budget!$V:$AE,8,0)*IF($C1813="1 - Revenues",1,IF(AND($C1813="5 - Transfers",MID($K1813,15,1)="4"),1,-1))</f>
        <v>3000</v>
      </c>
      <c r="Q1813" s="17">
        <f>VLOOKUP($K1813,[1]Budget!$V:$AE,10,0)*IF($C1813="1 - Revenues",1,IF(AND($C1813="5 - Transfers",MID(K1813,15,1)="4"),1,-1))</f>
        <v>0</v>
      </c>
      <c r="S1813" s="18" t="b">
        <f>IF(LEFT(C1813,1)="1",1,-1)*SUMIF([1]Budget!V:V,'Budget Worksheet for Pivot Tabl'!K1813,[1]Budget!AC:AC)=P1813</f>
        <v>1</v>
      </c>
    </row>
    <row r="1814" spans="1:19" x14ac:dyDescent="0.25">
      <c r="A1814" t="s">
        <v>31</v>
      </c>
      <c r="B1814" t="s">
        <v>32</v>
      </c>
      <c r="C1814" t="s">
        <v>7</v>
      </c>
      <c r="D1814" t="str">
        <f t="shared" si="28"/>
        <v>INFLOWS</v>
      </c>
      <c r="E1814" t="s">
        <v>112</v>
      </c>
      <c r="F1814" t="s">
        <v>113</v>
      </c>
      <c r="G1814" t="s">
        <v>112</v>
      </c>
      <c r="H1814" t="s">
        <v>32</v>
      </c>
      <c r="I1814" t="s">
        <v>1486</v>
      </c>
      <c r="J1814" t="s">
        <v>1487</v>
      </c>
      <c r="K1814" t="s">
        <v>2550</v>
      </c>
      <c r="L1814" t="s">
        <v>2551</v>
      </c>
      <c r="M1814" s="17">
        <f>VLOOKUP($K1814,[1]Budget!$V:$AE,5,0)*IF($C1814="1 - Revenues",1,IF(AND($C1814="5 - Transfers",MID(I1814,15,1)="4"),1,-1))</f>
        <v>0</v>
      </c>
      <c r="N1814" s="17">
        <f>VLOOKUP($K1814,[1]Budget!$V:$AE,6,0)*IF($C1814="1 - Revenues",1,IF(AND($C1814="5 - Transfers",MID(J1814,15,1)="4"),1,-1))</f>
        <v>0</v>
      </c>
      <c r="O1814" s="17">
        <f>IFERROR(IF(RIGHT(LEFT(K1814,15),1)="4",VLOOKUP(K1814,'[1]Budget Worksheet'!A:B,2,0),-1*VLOOKUP(K1814,'[1]Budget Worksheet'!A:B,2,0)),0)</f>
        <v>700</v>
      </c>
      <c r="P1814" s="17">
        <f>VLOOKUP($K1814,[1]Budget!$V:$AE,8,0)*IF($C1814="1 - Revenues",1,IF(AND($C1814="5 - Transfers",MID($K1814,15,1)="4"),1,-1))</f>
        <v>700</v>
      </c>
      <c r="Q1814" s="17">
        <f>VLOOKUP($K1814,[1]Budget!$V:$AE,10,0)*IF($C1814="1 - Revenues",1,IF(AND($C1814="5 - Transfers",MID(K1814,15,1)="4"),1,-1))</f>
        <v>0</v>
      </c>
      <c r="S1814" s="18" t="b">
        <f>IF(LEFT(C1814,1)="1",1,-1)*SUMIF([1]Budget!V:V,'Budget Worksheet for Pivot Tabl'!K1814,[1]Budget!AC:AC)=P1814</f>
        <v>1</v>
      </c>
    </row>
    <row r="1815" spans="1:19" x14ac:dyDescent="0.25">
      <c r="A1815" t="s">
        <v>31</v>
      </c>
      <c r="B1815" t="s">
        <v>32</v>
      </c>
      <c r="C1815" t="s">
        <v>7</v>
      </c>
      <c r="D1815" t="str">
        <f t="shared" si="28"/>
        <v>INFLOWS</v>
      </c>
      <c r="E1815" t="s">
        <v>112</v>
      </c>
      <c r="F1815" t="s">
        <v>113</v>
      </c>
      <c r="G1815" t="s">
        <v>112</v>
      </c>
      <c r="H1815" t="s">
        <v>32</v>
      </c>
      <c r="I1815" t="s">
        <v>1486</v>
      </c>
      <c r="J1815" t="s">
        <v>1487</v>
      </c>
      <c r="K1815" t="s">
        <v>2552</v>
      </c>
      <c r="L1815" t="s">
        <v>2553</v>
      </c>
      <c r="M1815" s="17">
        <f>VLOOKUP($K1815,[1]Budget!$V:$AE,5,0)*IF($C1815="1 - Revenues",1,IF(AND($C1815="5 - Transfers",MID(I1815,15,1)="4"),1,-1))</f>
        <v>0</v>
      </c>
      <c r="N1815" s="17">
        <f>VLOOKUP($K1815,[1]Budget!$V:$AE,6,0)*IF($C1815="1 - Revenues",1,IF(AND($C1815="5 - Transfers",MID(J1815,15,1)="4"),1,-1))</f>
        <v>0</v>
      </c>
      <c r="O1815" s="17">
        <f>IFERROR(IF(RIGHT(LEFT(K1815,15),1)="4",VLOOKUP(K1815,'[1]Budget Worksheet'!A:B,2,0),-1*VLOOKUP(K1815,'[1]Budget Worksheet'!A:B,2,0)),0)</f>
        <v>700</v>
      </c>
      <c r="P1815" s="17">
        <f>VLOOKUP($K1815,[1]Budget!$V:$AE,8,0)*IF($C1815="1 - Revenues",1,IF(AND($C1815="5 - Transfers",MID($K1815,15,1)="4"),1,-1))</f>
        <v>700</v>
      </c>
      <c r="Q1815" s="17">
        <f>VLOOKUP($K1815,[1]Budget!$V:$AE,10,0)*IF($C1815="1 - Revenues",1,IF(AND($C1815="5 - Transfers",MID(K1815,15,1)="4"),1,-1))</f>
        <v>0</v>
      </c>
      <c r="S1815" s="18" t="b">
        <f>IF(LEFT(C1815,1)="1",1,-1)*SUMIF([1]Budget!V:V,'Budget Worksheet for Pivot Tabl'!K1815,[1]Budget!AC:AC)=P1815</f>
        <v>1</v>
      </c>
    </row>
    <row r="1816" spans="1:19" x14ac:dyDescent="0.25">
      <c r="A1816" t="s">
        <v>31</v>
      </c>
      <c r="B1816" t="s">
        <v>32</v>
      </c>
      <c r="C1816" t="s">
        <v>7</v>
      </c>
      <c r="D1816" t="str">
        <f t="shared" si="28"/>
        <v>INFLOWS</v>
      </c>
      <c r="E1816" t="s">
        <v>112</v>
      </c>
      <c r="F1816" t="s">
        <v>113</v>
      </c>
      <c r="G1816" t="s">
        <v>112</v>
      </c>
      <c r="H1816" t="s">
        <v>32</v>
      </c>
      <c r="I1816" t="s">
        <v>1486</v>
      </c>
      <c r="J1816" t="s">
        <v>1487</v>
      </c>
      <c r="K1816" t="s">
        <v>2554</v>
      </c>
      <c r="L1816" t="s">
        <v>2555</v>
      </c>
      <c r="M1816" s="17">
        <f>VLOOKUP($K1816,[1]Budget!$V:$AE,5,0)*IF($C1816="1 - Revenues",1,IF(AND($C1816="5 - Transfers",MID(I1816,15,1)="4"),1,-1))</f>
        <v>6000</v>
      </c>
      <c r="N1816" s="17">
        <f>VLOOKUP($K1816,[1]Budget!$V:$AE,6,0)*IF($C1816="1 - Revenues",1,IF(AND($C1816="5 - Transfers",MID(J1816,15,1)="4"),1,-1))</f>
        <v>0</v>
      </c>
      <c r="O1816" s="17">
        <f>IFERROR(IF(RIGHT(LEFT(K1816,15),1)="4",VLOOKUP(K1816,'[1]Budget Worksheet'!A:B,2,0),-1*VLOOKUP(K1816,'[1]Budget Worksheet'!A:B,2,0)),0)</f>
        <v>6500</v>
      </c>
      <c r="P1816" s="17">
        <f>VLOOKUP($K1816,[1]Budget!$V:$AE,8,0)*IF($C1816="1 - Revenues",1,IF(AND($C1816="5 - Transfers",MID($K1816,15,1)="4"),1,-1))</f>
        <v>6500</v>
      </c>
      <c r="Q1816" s="17">
        <f>VLOOKUP($K1816,[1]Budget!$V:$AE,10,0)*IF($C1816="1 - Revenues",1,IF(AND($C1816="5 - Transfers",MID(K1816,15,1)="4"),1,-1))</f>
        <v>0</v>
      </c>
      <c r="S1816" s="18" t="b">
        <f>IF(LEFT(C1816,1)="1",1,-1)*SUMIF([1]Budget!V:V,'Budget Worksheet for Pivot Tabl'!K1816,[1]Budget!AC:AC)=P1816</f>
        <v>1</v>
      </c>
    </row>
    <row r="1817" spans="1:19" x14ac:dyDescent="0.25">
      <c r="A1817" t="s">
        <v>31</v>
      </c>
      <c r="B1817" t="s">
        <v>32</v>
      </c>
      <c r="C1817" t="s">
        <v>7</v>
      </c>
      <c r="D1817" t="str">
        <f t="shared" si="28"/>
        <v>INFLOWS</v>
      </c>
      <c r="E1817" t="s">
        <v>112</v>
      </c>
      <c r="F1817" t="s">
        <v>113</v>
      </c>
      <c r="G1817" t="s">
        <v>112</v>
      </c>
      <c r="H1817" t="s">
        <v>32</v>
      </c>
      <c r="I1817" t="s">
        <v>1486</v>
      </c>
      <c r="J1817" t="s">
        <v>1487</v>
      </c>
      <c r="K1817" t="s">
        <v>2556</v>
      </c>
      <c r="L1817" t="s">
        <v>2557</v>
      </c>
      <c r="M1817" s="17">
        <f>VLOOKUP($K1817,[1]Budget!$V:$AE,5,0)*IF($C1817="1 - Revenues",1,IF(AND($C1817="5 - Transfers",MID(I1817,15,1)="4"),1,-1))</f>
        <v>9000</v>
      </c>
      <c r="N1817" s="17">
        <f>VLOOKUP($K1817,[1]Budget!$V:$AE,6,0)*IF($C1817="1 - Revenues",1,IF(AND($C1817="5 - Transfers",MID(J1817,15,1)="4"),1,-1))</f>
        <v>3000</v>
      </c>
      <c r="O1817" s="17">
        <f>IFERROR(IF(RIGHT(LEFT(K1817,15),1)="4",VLOOKUP(K1817,'[1]Budget Worksheet'!A:B,2,0),-1*VLOOKUP(K1817,'[1]Budget Worksheet'!A:B,2,0)),0)</f>
        <v>13000</v>
      </c>
      <c r="P1817" s="17">
        <f>VLOOKUP($K1817,[1]Budget!$V:$AE,8,0)*IF($C1817="1 - Revenues",1,IF(AND($C1817="5 - Transfers",MID($K1817,15,1)="4"),1,-1))</f>
        <v>13000</v>
      </c>
      <c r="Q1817" s="17">
        <f>VLOOKUP($K1817,[1]Budget!$V:$AE,10,0)*IF($C1817="1 - Revenues",1,IF(AND($C1817="5 - Transfers",MID(K1817,15,1)="4"),1,-1))</f>
        <v>0</v>
      </c>
      <c r="S1817" s="18" t="b">
        <f>IF(LEFT(C1817,1)="1",1,-1)*SUMIF([1]Budget!V:V,'Budget Worksheet for Pivot Tabl'!K1817,[1]Budget!AC:AC)=P1817</f>
        <v>1</v>
      </c>
    </row>
    <row r="1818" spans="1:19" x14ac:dyDescent="0.25">
      <c r="A1818" t="s">
        <v>31</v>
      </c>
      <c r="B1818" t="s">
        <v>32</v>
      </c>
      <c r="C1818" t="s">
        <v>7</v>
      </c>
      <c r="D1818" t="str">
        <f t="shared" si="28"/>
        <v>INFLOWS</v>
      </c>
      <c r="E1818" t="s">
        <v>112</v>
      </c>
      <c r="F1818" t="s">
        <v>113</v>
      </c>
      <c r="G1818" t="s">
        <v>112</v>
      </c>
      <c r="H1818" t="s">
        <v>32</v>
      </c>
      <c r="I1818" t="s">
        <v>1486</v>
      </c>
      <c r="J1818" t="s">
        <v>1487</v>
      </c>
      <c r="K1818" t="s">
        <v>2558</v>
      </c>
      <c r="L1818" t="s">
        <v>2559</v>
      </c>
      <c r="M1818" s="17">
        <f>VLOOKUP($K1818,[1]Budget!$V:$AE,5,0)*IF($C1818="1 - Revenues",1,IF(AND($C1818="5 - Transfers",MID(I1818,15,1)="4"),1,-1))</f>
        <v>0</v>
      </c>
      <c r="N1818" s="17">
        <f>VLOOKUP($K1818,[1]Budget!$V:$AE,6,0)*IF($C1818="1 - Revenues",1,IF(AND($C1818="5 - Transfers",MID(J1818,15,1)="4"),1,-1))</f>
        <v>0</v>
      </c>
      <c r="O1818" s="17">
        <f>IFERROR(IF(RIGHT(LEFT(K1818,15),1)="4",VLOOKUP(K1818,'[1]Budget Worksheet'!A:B,2,0),-1*VLOOKUP(K1818,'[1]Budget Worksheet'!A:B,2,0)),0)</f>
        <v>0</v>
      </c>
      <c r="P1818" s="17">
        <f>VLOOKUP($K1818,[1]Budget!$V:$AE,8,0)*IF($C1818="1 - Revenues",1,IF(AND($C1818="5 - Transfers",MID($K1818,15,1)="4"),1,-1))</f>
        <v>0</v>
      </c>
      <c r="Q1818" s="17">
        <f>VLOOKUP($K1818,[1]Budget!$V:$AE,10,0)*IF($C1818="1 - Revenues",1,IF(AND($C1818="5 - Transfers",MID(K1818,15,1)="4"),1,-1))</f>
        <v>0</v>
      </c>
      <c r="S1818" s="18" t="b">
        <f>IF(LEFT(C1818,1)="1",1,-1)*SUMIF([1]Budget!V:V,'Budget Worksheet for Pivot Tabl'!K1818,[1]Budget!AC:AC)=P1818</f>
        <v>1</v>
      </c>
    </row>
    <row r="1819" spans="1:19" x14ac:dyDescent="0.25">
      <c r="A1819" t="s">
        <v>31</v>
      </c>
      <c r="B1819" t="s">
        <v>32</v>
      </c>
      <c r="C1819" t="s">
        <v>7</v>
      </c>
      <c r="D1819" t="str">
        <f t="shared" si="28"/>
        <v>INFLOWS</v>
      </c>
      <c r="E1819" t="s">
        <v>112</v>
      </c>
      <c r="F1819" t="s">
        <v>113</v>
      </c>
      <c r="G1819" t="s">
        <v>112</v>
      </c>
      <c r="H1819" t="s">
        <v>32</v>
      </c>
      <c r="I1819" t="s">
        <v>1486</v>
      </c>
      <c r="J1819" t="s">
        <v>1487</v>
      </c>
      <c r="K1819" t="s">
        <v>2560</v>
      </c>
      <c r="L1819" t="s">
        <v>2561</v>
      </c>
      <c r="M1819" s="17">
        <f>VLOOKUP($K1819,[1]Budget!$V:$AE,5,0)*IF($C1819="1 - Revenues",1,IF(AND($C1819="5 - Transfers",MID(I1819,15,1)="4"),1,-1))</f>
        <v>0</v>
      </c>
      <c r="N1819" s="17">
        <f>VLOOKUP($K1819,[1]Budget!$V:$AE,6,0)*IF($C1819="1 - Revenues",1,IF(AND($C1819="5 - Transfers",MID(J1819,15,1)="4"),1,-1))</f>
        <v>0</v>
      </c>
      <c r="O1819" s="17">
        <f>IFERROR(IF(RIGHT(LEFT(K1819,15),1)="4",VLOOKUP(K1819,'[1]Budget Worksheet'!A:B,2,0),-1*VLOOKUP(K1819,'[1]Budget Worksheet'!A:B,2,0)),0)</f>
        <v>300</v>
      </c>
      <c r="P1819" s="17">
        <f>VLOOKUP($K1819,[1]Budget!$V:$AE,8,0)*IF($C1819="1 - Revenues",1,IF(AND($C1819="5 - Transfers",MID($K1819,15,1)="4"),1,-1))</f>
        <v>300</v>
      </c>
      <c r="Q1819" s="17">
        <f>VLOOKUP($K1819,[1]Budget!$V:$AE,10,0)*IF($C1819="1 - Revenues",1,IF(AND($C1819="5 - Transfers",MID(K1819,15,1)="4"),1,-1))</f>
        <v>0</v>
      </c>
      <c r="S1819" s="18" t="b">
        <f>IF(LEFT(C1819,1)="1",1,-1)*SUMIF([1]Budget!V:V,'Budget Worksheet for Pivot Tabl'!K1819,[1]Budget!AC:AC)=P1819</f>
        <v>1</v>
      </c>
    </row>
    <row r="1820" spans="1:19" x14ac:dyDescent="0.25">
      <c r="A1820" t="s">
        <v>31</v>
      </c>
      <c r="B1820" t="s">
        <v>32</v>
      </c>
      <c r="C1820" t="s">
        <v>7</v>
      </c>
      <c r="D1820" t="str">
        <f t="shared" si="28"/>
        <v>INFLOWS</v>
      </c>
      <c r="E1820" t="s">
        <v>112</v>
      </c>
      <c r="F1820" t="s">
        <v>113</v>
      </c>
      <c r="G1820" t="s">
        <v>112</v>
      </c>
      <c r="H1820" t="s">
        <v>32</v>
      </c>
      <c r="I1820" t="s">
        <v>1486</v>
      </c>
      <c r="J1820" t="s">
        <v>1487</v>
      </c>
      <c r="K1820" t="s">
        <v>2562</v>
      </c>
      <c r="L1820" t="s">
        <v>2563</v>
      </c>
      <c r="M1820" s="17">
        <f>VLOOKUP($K1820,[1]Budget!$V:$AE,5,0)*IF($C1820="1 - Revenues",1,IF(AND($C1820="5 - Transfers",MID(I1820,15,1)="4"),1,-1))</f>
        <v>51000</v>
      </c>
      <c r="N1820" s="17">
        <f>VLOOKUP($K1820,[1]Budget!$V:$AE,6,0)*IF($C1820="1 - Revenues",1,IF(AND($C1820="5 - Transfers",MID(J1820,15,1)="4"),1,-1))</f>
        <v>67000</v>
      </c>
      <c r="O1820" s="17">
        <f>IFERROR(IF(RIGHT(LEFT(K1820,15),1)="4",VLOOKUP(K1820,'[1]Budget Worksheet'!A:B,2,0),-1*VLOOKUP(K1820,'[1]Budget Worksheet'!A:B,2,0)),0)</f>
        <v>80000</v>
      </c>
      <c r="P1820" s="17">
        <f>VLOOKUP($K1820,[1]Budget!$V:$AE,8,0)*IF($C1820="1 - Revenues",1,IF(AND($C1820="5 - Transfers",MID($K1820,15,1)="4"),1,-1))</f>
        <v>80000</v>
      </c>
      <c r="Q1820" s="17">
        <f>VLOOKUP($K1820,[1]Budget!$V:$AE,10,0)*IF($C1820="1 - Revenues",1,IF(AND($C1820="5 - Transfers",MID(K1820,15,1)="4"),1,-1))</f>
        <v>0</v>
      </c>
      <c r="S1820" s="18" t="b">
        <f>IF(LEFT(C1820,1)="1",1,-1)*SUMIF([1]Budget!V:V,'Budget Worksheet for Pivot Tabl'!K1820,[1]Budget!AC:AC)=P1820</f>
        <v>1</v>
      </c>
    </row>
    <row r="1821" spans="1:19" x14ac:dyDescent="0.25">
      <c r="A1821" t="s">
        <v>31</v>
      </c>
      <c r="B1821" t="s">
        <v>32</v>
      </c>
      <c r="C1821" t="s">
        <v>7</v>
      </c>
      <c r="D1821" t="str">
        <f t="shared" si="28"/>
        <v>INFLOWS</v>
      </c>
      <c r="E1821" t="s">
        <v>112</v>
      </c>
      <c r="F1821" t="s">
        <v>113</v>
      </c>
      <c r="G1821" t="s">
        <v>112</v>
      </c>
      <c r="H1821" t="s">
        <v>32</v>
      </c>
      <c r="I1821" t="s">
        <v>1486</v>
      </c>
      <c r="J1821" t="s">
        <v>1487</v>
      </c>
      <c r="K1821" t="s">
        <v>2564</v>
      </c>
      <c r="L1821" t="s">
        <v>2565</v>
      </c>
      <c r="M1821" s="17">
        <f>VLOOKUP($K1821,[1]Budget!$V:$AE,5,0)*IF($C1821="1 - Revenues",1,IF(AND($C1821="5 - Transfers",MID(I1821,15,1)="4"),1,-1))</f>
        <v>0</v>
      </c>
      <c r="N1821" s="17">
        <f>VLOOKUP($K1821,[1]Budget!$V:$AE,6,0)*IF($C1821="1 - Revenues",1,IF(AND($C1821="5 - Transfers",MID(J1821,15,1)="4"),1,-1))</f>
        <v>23000</v>
      </c>
      <c r="O1821" s="17">
        <f>IFERROR(IF(RIGHT(LEFT(K1821,15),1)="4",VLOOKUP(K1821,'[1]Budget Worksheet'!A:B,2,0),-1*VLOOKUP(K1821,'[1]Budget Worksheet'!A:B,2,0)),0)</f>
        <v>20000</v>
      </c>
      <c r="P1821" s="17">
        <f>VLOOKUP($K1821,[1]Budget!$V:$AE,8,0)*IF($C1821="1 - Revenues",1,IF(AND($C1821="5 - Transfers",MID($K1821,15,1)="4"),1,-1))</f>
        <v>20000</v>
      </c>
      <c r="Q1821" s="17">
        <f>VLOOKUP($K1821,[1]Budget!$V:$AE,10,0)*IF($C1821="1 - Revenues",1,IF(AND($C1821="5 - Transfers",MID(K1821,15,1)="4"),1,-1))</f>
        <v>0</v>
      </c>
      <c r="S1821" s="18" t="b">
        <f>IF(LEFT(C1821,1)="1",1,-1)*SUMIF([1]Budget!V:V,'Budget Worksheet for Pivot Tabl'!K1821,[1]Budget!AC:AC)=P1821</f>
        <v>1</v>
      </c>
    </row>
    <row r="1822" spans="1:19" x14ac:dyDescent="0.25">
      <c r="A1822" t="s">
        <v>31</v>
      </c>
      <c r="B1822" t="s">
        <v>32</v>
      </c>
      <c r="C1822" t="s">
        <v>7</v>
      </c>
      <c r="D1822" t="str">
        <f t="shared" si="28"/>
        <v>INFLOWS</v>
      </c>
      <c r="E1822" t="s">
        <v>112</v>
      </c>
      <c r="F1822" t="s">
        <v>113</v>
      </c>
      <c r="G1822" t="s">
        <v>112</v>
      </c>
      <c r="H1822" t="s">
        <v>32</v>
      </c>
      <c r="I1822" t="s">
        <v>1486</v>
      </c>
      <c r="J1822" t="s">
        <v>1487</v>
      </c>
      <c r="K1822" t="s">
        <v>2566</v>
      </c>
      <c r="L1822" t="s">
        <v>2567</v>
      </c>
      <c r="M1822" s="17">
        <f>VLOOKUP($K1822,[1]Budget!$V:$AE,5,0)*IF($C1822="1 - Revenues",1,IF(AND($C1822="5 - Transfers",MID(I1822,15,1)="4"),1,-1))</f>
        <v>0</v>
      </c>
      <c r="N1822" s="17">
        <f>VLOOKUP($K1822,[1]Budget!$V:$AE,6,0)*IF($C1822="1 - Revenues",1,IF(AND($C1822="5 - Transfers",MID(J1822,15,1)="4"),1,-1))</f>
        <v>0</v>
      </c>
      <c r="O1822" s="17">
        <f>IFERROR(IF(RIGHT(LEFT(K1822,15),1)="4",VLOOKUP(K1822,'[1]Budget Worksheet'!A:B,2,0),-1*VLOOKUP(K1822,'[1]Budget Worksheet'!A:B,2,0)),0)</f>
        <v>0</v>
      </c>
      <c r="P1822" s="17">
        <f>VLOOKUP($K1822,[1]Budget!$V:$AE,8,0)*IF($C1822="1 - Revenues",1,IF(AND($C1822="5 - Transfers",MID($K1822,15,1)="4"),1,-1))</f>
        <v>0</v>
      </c>
      <c r="Q1822" s="17">
        <f>VLOOKUP($K1822,[1]Budget!$V:$AE,10,0)*IF($C1822="1 - Revenues",1,IF(AND($C1822="5 - Transfers",MID(K1822,15,1)="4"),1,-1))</f>
        <v>0</v>
      </c>
      <c r="S1822" s="18" t="b">
        <f>IF(LEFT(C1822,1)="1",1,-1)*SUMIF([1]Budget!V:V,'Budget Worksheet for Pivot Tabl'!K1822,[1]Budget!AC:AC)=P1822</f>
        <v>1</v>
      </c>
    </row>
    <row r="1823" spans="1:19" x14ac:dyDescent="0.25">
      <c r="A1823" t="s">
        <v>31</v>
      </c>
      <c r="B1823" t="s">
        <v>32</v>
      </c>
      <c r="C1823" t="s">
        <v>7</v>
      </c>
      <c r="D1823" t="str">
        <f t="shared" si="28"/>
        <v>INFLOWS</v>
      </c>
      <c r="E1823" t="s">
        <v>112</v>
      </c>
      <c r="F1823" t="s">
        <v>113</v>
      </c>
      <c r="G1823" t="s">
        <v>112</v>
      </c>
      <c r="H1823" t="s">
        <v>32</v>
      </c>
      <c r="I1823" t="s">
        <v>1486</v>
      </c>
      <c r="J1823" t="s">
        <v>1487</v>
      </c>
      <c r="K1823" t="s">
        <v>2568</v>
      </c>
      <c r="L1823" t="s">
        <v>2569</v>
      </c>
      <c r="M1823" s="17">
        <f>VLOOKUP($K1823,[1]Budget!$V:$AE,5,0)*IF($C1823="1 - Revenues",1,IF(AND($C1823="5 - Transfers",MID(I1823,15,1)="4"),1,-1))</f>
        <v>4000</v>
      </c>
      <c r="N1823" s="17">
        <f>VLOOKUP($K1823,[1]Budget!$V:$AE,6,0)*IF($C1823="1 - Revenues",1,IF(AND($C1823="5 - Transfers",MID(J1823,15,1)="4"),1,-1))</f>
        <v>6000</v>
      </c>
      <c r="O1823" s="17">
        <f>IFERROR(IF(RIGHT(LEFT(K1823,15),1)="4",VLOOKUP(K1823,'[1]Budget Worksheet'!A:B,2,0),-1*VLOOKUP(K1823,'[1]Budget Worksheet'!A:B,2,0)),0)</f>
        <v>6000</v>
      </c>
      <c r="P1823" s="17">
        <f>VLOOKUP($K1823,[1]Budget!$V:$AE,8,0)*IF($C1823="1 - Revenues",1,IF(AND($C1823="5 - Transfers",MID($K1823,15,1)="4"),1,-1))</f>
        <v>6000</v>
      </c>
      <c r="Q1823" s="17">
        <f>VLOOKUP($K1823,[1]Budget!$V:$AE,10,0)*IF($C1823="1 - Revenues",1,IF(AND($C1823="5 - Transfers",MID(K1823,15,1)="4"),1,-1))</f>
        <v>0</v>
      </c>
      <c r="S1823" s="18" t="b">
        <f>IF(LEFT(C1823,1)="1",1,-1)*SUMIF([1]Budget!V:V,'Budget Worksheet for Pivot Tabl'!K1823,[1]Budget!AC:AC)=P1823</f>
        <v>1</v>
      </c>
    </row>
    <row r="1824" spans="1:19" x14ac:dyDescent="0.25">
      <c r="A1824" t="s">
        <v>31</v>
      </c>
      <c r="B1824" t="s">
        <v>32</v>
      </c>
      <c r="C1824" t="s">
        <v>7</v>
      </c>
      <c r="D1824" t="str">
        <f t="shared" si="28"/>
        <v>INFLOWS</v>
      </c>
      <c r="E1824" t="s">
        <v>112</v>
      </c>
      <c r="F1824" t="s">
        <v>113</v>
      </c>
      <c r="G1824" t="s">
        <v>112</v>
      </c>
      <c r="H1824" t="s">
        <v>32</v>
      </c>
      <c r="I1824" t="s">
        <v>1486</v>
      </c>
      <c r="J1824" t="s">
        <v>1487</v>
      </c>
      <c r="K1824" t="s">
        <v>2570</v>
      </c>
      <c r="L1824" t="s">
        <v>2571</v>
      </c>
      <c r="M1824" s="17">
        <f>VLOOKUP($K1824,[1]Budget!$V:$AE,5,0)*IF($C1824="1 - Revenues",1,IF(AND($C1824="5 - Transfers",MID(I1824,15,1)="4"),1,-1))</f>
        <v>59000</v>
      </c>
      <c r="N1824" s="17">
        <f>VLOOKUP($K1824,[1]Budget!$V:$AE,6,0)*IF($C1824="1 - Revenues",1,IF(AND($C1824="5 - Transfers",MID(J1824,15,1)="4"),1,-1))</f>
        <v>49000</v>
      </c>
      <c r="O1824" s="17">
        <f>IFERROR(IF(RIGHT(LEFT(K1824,15),1)="4",VLOOKUP(K1824,'[1]Budget Worksheet'!A:B,2,0),-1*VLOOKUP(K1824,'[1]Budget Worksheet'!A:B,2,0)),0)</f>
        <v>60000</v>
      </c>
      <c r="P1824" s="17">
        <f>VLOOKUP($K1824,[1]Budget!$V:$AE,8,0)*IF($C1824="1 - Revenues",1,IF(AND($C1824="5 - Transfers",MID($K1824,15,1)="4"),1,-1))</f>
        <v>60000</v>
      </c>
      <c r="Q1824" s="17">
        <f>VLOOKUP($K1824,[1]Budget!$V:$AE,10,0)*IF($C1824="1 - Revenues",1,IF(AND($C1824="5 - Transfers",MID(K1824,15,1)="4"),1,-1))</f>
        <v>0</v>
      </c>
      <c r="S1824" s="18" t="b">
        <f>IF(LEFT(C1824,1)="1",1,-1)*SUMIF([1]Budget!V:V,'Budget Worksheet for Pivot Tabl'!K1824,[1]Budget!AC:AC)=P1824</f>
        <v>1</v>
      </c>
    </row>
    <row r="1825" spans="1:19" x14ac:dyDescent="0.25">
      <c r="A1825" t="s">
        <v>31</v>
      </c>
      <c r="B1825" t="s">
        <v>32</v>
      </c>
      <c r="C1825" t="s">
        <v>7</v>
      </c>
      <c r="D1825" t="str">
        <f t="shared" si="28"/>
        <v>INFLOWS</v>
      </c>
      <c r="E1825" t="s">
        <v>112</v>
      </c>
      <c r="F1825" t="s">
        <v>113</v>
      </c>
      <c r="G1825" t="s">
        <v>112</v>
      </c>
      <c r="H1825" t="s">
        <v>32</v>
      </c>
      <c r="I1825" t="s">
        <v>1486</v>
      </c>
      <c r="J1825" t="s">
        <v>1487</v>
      </c>
      <c r="K1825" t="s">
        <v>2572</v>
      </c>
      <c r="L1825" t="s">
        <v>2573</v>
      </c>
      <c r="M1825" s="17">
        <f>VLOOKUP($K1825,[1]Budget!$V:$AE,5,0)*IF($C1825="1 - Revenues",1,IF(AND($C1825="5 - Transfers",MID(I1825,15,1)="4"),1,-1))</f>
        <v>22000</v>
      </c>
      <c r="N1825" s="17">
        <f>VLOOKUP($K1825,[1]Budget!$V:$AE,6,0)*IF($C1825="1 - Revenues",1,IF(AND($C1825="5 - Transfers",MID(J1825,15,1)="4"),1,-1))</f>
        <v>9000</v>
      </c>
      <c r="O1825" s="17">
        <f>IFERROR(IF(RIGHT(LEFT(K1825,15),1)="4",VLOOKUP(K1825,'[1]Budget Worksheet'!A:B,2,0),-1*VLOOKUP(K1825,'[1]Budget Worksheet'!A:B,2,0)),0)</f>
        <v>25000</v>
      </c>
      <c r="P1825" s="17">
        <f>VLOOKUP($K1825,[1]Budget!$V:$AE,8,0)*IF($C1825="1 - Revenues",1,IF(AND($C1825="5 - Transfers",MID($K1825,15,1)="4"),1,-1))</f>
        <v>25000</v>
      </c>
      <c r="Q1825" s="17">
        <f>VLOOKUP($K1825,[1]Budget!$V:$AE,10,0)*IF($C1825="1 - Revenues",1,IF(AND($C1825="5 - Transfers",MID(K1825,15,1)="4"),1,-1))</f>
        <v>0</v>
      </c>
      <c r="S1825" s="18" t="b">
        <f>IF(LEFT(C1825,1)="1",1,-1)*SUMIF([1]Budget!V:V,'Budget Worksheet for Pivot Tabl'!K1825,[1]Budget!AC:AC)=P1825</f>
        <v>1</v>
      </c>
    </row>
    <row r="1826" spans="1:19" x14ac:dyDescent="0.25">
      <c r="A1826" t="s">
        <v>31</v>
      </c>
      <c r="B1826" t="s">
        <v>32</v>
      </c>
      <c r="C1826" t="s">
        <v>7</v>
      </c>
      <c r="D1826" t="str">
        <f t="shared" si="28"/>
        <v>INFLOWS</v>
      </c>
      <c r="E1826" t="s">
        <v>112</v>
      </c>
      <c r="F1826" t="s">
        <v>113</v>
      </c>
      <c r="G1826" t="s">
        <v>112</v>
      </c>
      <c r="H1826" t="s">
        <v>32</v>
      </c>
      <c r="I1826" t="s">
        <v>1486</v>
      </c>
      <c r="J1826" t="s">
        <v>1487</v>
      </c>
      <c r="K1826" t="s">
        <v>2574</v>
      </c>
      <c r="L1826" t="s">
        <v>2575</v>
      </c>
      <c r="M1826" s="17">
        <f>VLOOKUP($K1826,[1]Budget!$V:$AE,5,0)*IF($C1826="1 - Revenues",1,IF(AND($C1826="5 - Transfers",MID(I1826,15,1)="4"),1,-1))</f>
        <v>598000</v>
      </c>
      <c r="N1826" s="17">
        <f>VLOOKUP($K1826,[1]Budget!$V:$AE,6,0)*IF($C1826="1 - Revenues",1,IF(AND($C1826="5 - Transfers",MID(J1826,15,1)="4"),1,-1))</f>
        <v>129000</v>
      </c>
      <c r="O1826" s="17">
        <f>IFERROR(IF(RIGHT(LEFT(K1826,15),1)="4",VLOOKUP(K1826,'[1]Budget Worksheet'!A:B,2,0),-1*VLOOKUP(K1826,'[1]Budget Worksheet'!A:B,2,0)),0)</f>
        <v>350000</v>
      </c>
      <c r="P1826" s="17">
        <f>VLOOKUP($K1826,[1]Budget!$V:$AE,8,0)*IF($C1826="1 - Revenues",1,IF(AND($C1826="5 - Transfers",MID($K1826,15,1)="4"),1,-1))</f>
        <v>350000</v>
      </c>
      <c r="Q1826" s="17">
        <f>VLOOKUP($K1826,[1]Budget!$V:$AE,10,0)*IF($C1826="1 - Revenues",1,IF(AND($C1826="5 - Transfers",MID(K1826,15,1)="4"),1,-1))</f>
        <v>0</v>
      </c>
      <c r="S1826" s="18" t="b">
        <f>IF(LEFT(C1826,1)="1",1,-1)*SUMIF([1]Budget!V:V,'Budget Worksheet for Pivot Tabl'!K1826,[1]Budget!AC:AC)=P1826</f>
        <v>1</v>
      </c>
    </row>
    <row r="1827" spans="1:19" x14ac:dyDescent="0.25">
      <c r="A1827" t="s">
        <v>31</v>
      </c>
      <c r="B1827" t="s">
        <v>32</v>
      </c>
      <c r="C1827" t="s">
        <v>7</v>
      </c>
      <c r="D1827" t="str">
        <f t="shared" si="28"/>
        <v>INFLOWS</v>
      </c>
      <c r="E1827" t="s">
        <v>112</v>
      </c>
      <c r="F1827" t="s">
        <v>113</v>
      </c>
      <c r="G1827" t="s">
        <v>112</v>
      </c>
      <c r="H1827" t="s">
        <v>32</v>
      </c>
      <c r="I1827" t="s">
        <v>1486</v>
      </c>
      <c r="J1827" t="s">
        <v>1487</v>
      </c>
      <c r="K1827" t="s">
        <v>2576</v>
      </c>
      <c r="L1827" t="s">
        <v>2577</v>
      </c>
      <c r="M1827" s="17">
        <f>VLOOKUP($K1827,[1]Budget!$V:$AE,5,0)*IF($C1827="1 - Revenues",1,IF(AND($C1827="5 - Transfers",MID(I1827,15,1)="4"),1,-1))</f>
        <v>0</v>
      </c>
      <c r="N1827" s="17">
        <f>VLOOKUP($K1827,[1]Budget!$V:$AE,6,0)*IF($C1827="1 - Revenues",1,IF(AND($C1827="5 - Transfers",MID(J1827,15,1)="4"),1,-1))</f>
        <v>0</v>
      </c>
      <c r="O1827" s="17">
        <f>IFERROR(IF(RIGHT(LEFT(K1827,15),1)="4",VLOOKUP(K1827,'[1]Budget Worksheet'!A:B,2,0),-1*VLOOKUP(K1827,'[1]Budget Worksheet'!A:B,2,0)),0)</f>
        <v>0</v>
      </c>
      <c r="P1827" s="17">
        <f>VLOOKUP($K1827,[1]Budget!$V:$AE,8,0)*IF($C1827="1 - Revenues",1,IF(AND($C1827="5 - Transfers",MID($K1827,15,1)="4"),1,-1))</f>
        <v>0</v>
      </c>
      <c r="Q1827" s="17">
        <f>VLOOKUP($K1827,[1]Budget!$V:$AE,10,0)*IF($C1827="1 - Revenues",1,IF(AND($C1827="5 - Transfers",MID(K1827,15,1)="4"),1,-1))</f>
        <v>0</v>
      </c>
      <c r="S1827" s="18" t="b">
        <f>IF(LEFT(C1827,1)="1",1,-1)*SUMIF([1]Budget!V:V,'Budget Worksheet for Pivot Tabl'!K1827,[1]Budget!AC:AC)=P1827</f>
        <v>1</v>
      </c>
    </row>
    <row r="1828" spans="1:19" x14ac:dyDescent="0.25">
      <c r="A1828" t="s">
        <v>31</v>
      </c>
      <c r="B1828" t="s">
        <v>32</v>
      </c>
      <c r="C1828" t="s">
        <v>7</v>
      </c>
      <c r="D1828" t="str">
        <f t="shared" si="28"/>
        <v>INFLOWS</v>
      </c>
      <c r="E1828" t="s">
        <v>112</v>
      </c>
      <c r="F1828" t="s">
        <v>113</v>
      </c>
      <c r="G1828" t="s">
        <v>112</v>
      </c>
      <c r="H1828" t="s">
        <v>32</v>
      </c>
      <c r="I1828" t="s">
        <v>1486</v>
      </c>
      <c r="J1828" t="s">
        <v>1487</v>
      </c>
      <c r="K1828" t="s">
        <v>2578</v>
      </c>
      <c r="L1828" t="s">
        <v>2579</v>
      </c>
      <c r="M1828" s="17">
        <f>VLOOKUP($K1828,[1]Budget!$V:$AE,5,0)*IF($C1828="1 - Revenues",1,IF(AND($C1828="5 - Transfers",MID(I1828,15,1)="4"),1,-1))</f>
        <v>2000</v>
      </c>
      <c r="N1828" s="17">
        <f>VLOOKUP($K1828,[1]Budget!$V:$AE,6,0)*IF($C1828="1 - Revenues",1,IF(AND($C1828="5 - Transfers",MID(J1828,15,1)="4"),1,-1))</f>
        <v>0</v>
      </c>
      <c r="O1828" s="17">
        <f>IFERROR(IF(RIGHT(LEFT(K1828,15),1)="4",VLOOKUP(K1828,'[1]Budget Worksheet'!A:B,2,0),-1*VLOOKUP(K1828,'[1]Budget Worksheet'!A:B,2,0)),0)</f>
        <v>0</v>
      </c>
      <c r="P1828" s="17">
        <f>VLOOKUP($K1828,[1]Budget!$V:$AE,8,0)*IF($C1828="1 - Revenues",1,IF(AND($C1828="5 - Transfers",MID($K1828,15,1)="4"),1,-1))</f>
        <v>0</v>
      </c>
      <c r="Q1828" s="17">
        <f>VLOOKUP($K1828,[1]Budget!$V:$AE,10,0)*IF($C1828="1 - Revenues",1,IF(AND($C1828="5 - Transfers",MID(K1828,15,1)="4"),1,-1))</f>
        <v>0</v>
      </c>
      <c r="S1828" s="18" t="b">
        <f>IF(LEFT(C1828,1)="1",1,-1)*SUMIF([1]Budget!V:V,'Budget Worksheet for Pivot Tabl'!K1828,[1]Budget!AC:AC)=P1828</f>
        <v>1</v>
      </c>
    </row>
    <row r="1829" spans="1:19" x14ac:dyDescent="0.25">
      <c r="A1829" t="s">
        <v>31</v>
      </c>
      <c r="B1829" t="s">
        <v>32</v>
      </c>
      <c r="C1829" t="s">
        <v>7</v>
      </c>
      <c r="D1829" t="str">
        <f t="shared" si="28"/>
        <v>INFLOWS</v>
      </c>
      <c r="E1829" t="s">
        <v>112</v>
      </c>
      <c r="F1829" t="s">
        <v>113</v>
      </c>
      <c r="G1829" t="s">
        <v>112</v>
      </c>
      <c r="H1829" t="s">
        <v>32</v>
      </c>
      <c r="I1829" t="s">
        <v>1486</v>
      </c>
      <c r="J1829" t="s">
        <v>1487</v>
      </c>
      <c r="K1829" t="s">
        <v>2580</v>
      </c>
      <c r="L1829" t="s">
        <v>2581</v>
      </c>
      <c r="M1829" s="17">
        <f>VLOOKUP($K1829,[1]Budget!$V:$AE,5,0)*IF($C1829="1 - Revenues",1,IF(AND($C1829="5 - Transfers",MID(I1829,15,1)="4"),1,-1))</f>
        <v>0</v>
      </c>
      <c r="N1829" s="17">
        <f>VLOOKUP($K1829,[1]Budget!$V:$AE,6,0)*IF($C1829="1 - Revenues",1,IF(AND($C1829="5 - Transfers",MID(J1829,15,1)="4"),1,-1))</f>
        <v>0</v>
      </c>
      <c r="O1829" s="17">
        <f>IFERROR(IF(RIGHT(LEFT(K1829,15),1)="4",VLOOKUP(K1829,'[1]Budget Worksheet'!A:B,2,0),-1*VLOOKUP(K1829,'[1]Budget Worksheet'!A:B,2,0)),0)</f>
        <v>0</v>
      </c>
      <c r="P1829" s="17">
        <f>VLOOKUP($K1829,[1]Budget!$V:$AE,8,0)*IF($C1829="1 - Revenues",1,IF(AND($C1829="5 - Transfers",MID($K1829,15,1)="4"),1,-1))</f>
        <v>0</v>
      </c>
      <c r="Q1829" s="17">
        <f>VLOOKUP($K1829,[1]Budget!$V:$AE,10,0)*IF($C1829="1 - Revenues",1,IF(AND($C1829="5 - Transfers",MID(K1829,15,1)="4"),1,-1))</f>
        <v>0</v>
      </c>
      <c r="S1829" s="18" t="b">
        <f>IF(LEFT(C1829,1)="1",1,-1)*SUMIF([1]Budget!V:V,'Budget Worksheet for Pivot Tabl'!K1829,[1]Budget!AC:AC)=P1829</f>
        <v>1</v>
      </c>
    </row>
    <row r="1830" spans="1:19" x14ac:dyDescent="0.25">
      <c r="A1830" t="s">
        <v>31</v>
      </c>
      <c r="B1830" t="s">
        <v>32</v>
      </c>
      <c r="C1830" t="s">
        <v>7</v>
      </c>
      <c r="D1830" t="str">
        <f t="shared" si="28"/>
        <v>INFLOWS</v>
      </c>
      <c r="E1830" t="s">
        <v>112</v>
      </c>
      <c r="F1830" t="s">
        <v>113</v>
      </c>
      <c r="G1830" t="s">
        <v>112</v>
      </c>
      <c r="H1830" t="s">
        <v>32</v>
      </c>
      <c r="I1830" t="s">
        <v>1486</v>
      </c>
      <c r="J1830" t="s">
        <v>1487</v>
      </c>
      <c r="K1830" t="s">
        <v>2582</v>
      </c>
      <c r="L1830" t="s">
        <v>2583</v>
      </c>
      <c r="M1830" s="17">
        <f>VLOOKUP($K1830,[1]Budget!$V:$AE,5,0)*IF($C1830="1 - Revenues",1,IF(AND($C1830="5 - Transfers",MID(I1830,15,1)="4"),1,-1))</f>
        <v>0</v>
      </c>
      <c r="N1830" s="17">
        <f>VLOOKUP($K1830,[1]Budget!$V:$AE,6,0)*IF($C1830="1 - Revenues",1,IF(AND($C1830="5 - Transfers",MID(J1830,15,1)="4"),1,-1))</f>
        <v>0</v>
      </c>
      <c r="O1830" s="17">
        <f>IFERROR(IF(RIGHT(LEFT(K1830,15),1)="4",VLOOKUP(K1830,'[1]Budget Worksheet'!A:B,2,0),-1*VLOOKUP(K1830,'[1]Budget Worksheet'!A:B,2,0)),0)</f>
        <v>0</v>
      </c>
      <c r="P1830" s="17">
        <f>VLOOKUP($K1830,[1]Budget!$V:$AE,8,0)*IF($C1830="1 - Revenues",1,IF(AND($C1830="5 - Transfers",MID($K1830,15,1)="4"),1,-1))</f>
        <v>0</v>
      </c>
      <c r="Q1830" s="17">
        <f>VLOOKUP($K1830,[1]Budget!$V:$AE,10,0)*IF($C1830="1 - Revenues",1,IF(AND($C1830="5 - Transfers",MID(K1830,15,1)="4"),1,-1))</f>
        <v>0</v>
      </c>
      <c r="S1830" s="18" t="b">
        <f>IF(LEFT(C1830,1)="1",1,-1)*SUMIF([1]Budget!V:V,'Budget Worksheet for Pivot Tabl'!K1830,[1]Budget!AC:AC)=P1830</f>
        <v>1</v>
      </c>
    </row>
    <row r="1831" spans="1:19" x14ac:dyDescent="0.25">
      <c r="A1831" t="s">
        <v>31</v>
      </c>
      <c r="B1831" t="s">
        <v>32</v>
      </c>
      <c r="C1831" t="s">
        <v>7</v>
      </c>
      <c r="D1831" t="str">
        <f t="shared" si="28"/>
        <v>INFLOWS</v>
      </c>
      <c r="E1831" t="s">
        <v>112</v>
      </c>
      <c r="F1831" t="s">
        <v>113</v>
      </c>
      <c r="G1831" t="s">
        <v>112</v>
      </c>
      <c r="H1831" t="s">
        <v>32</v>
      </c>
      <c r="I1831" t="s">
        <v>1486</v>
      </c>
      <c r="J1831" t="s">
        <v>1487</v>
      </c>
      <c r="K1831" t="s">
        <v>2584</v>
      </c>
      <c r="L1831" t="s">
        <v>2585</v>
      </c>
      <c r="M1831" s="17">
        <f>VLOOKUP($K1831,[1]Budget!$V:$AE,5,0)*IF($C1831="1 - Revenues",1,IF(AND($C1831="5 - Transfers",MID(I1831,15,1)="4"),1,-1))</f>
        <v>2000</v>
      </c>
      <c r="N1831" s="17">
        <f>VLOOKUP($K1831,[1]Budget!$V:$AE,6,0)*IF($C1831="1 - Revenues",1,IF(AND($C1831="5 - Transfers",MID(J1831,15,1)="4"),1,-1))</f>
        <v>3000</v>
      </c>
      <c r="O1831" s="17">
        <f>IFERROR(IF(RIGHT(LEFT(K1831,15),1)="4",VLOOKUP(K1831,'[1]Budget Worksheet'!A:B,2,0),-1*VLOOKUP(K1831,'[1]Budget Worksheet'!A:B,2,0)),0)</f>
        <v>2000</v>
      </c>
      <c r="P1831" s="17">
        <f>VLOOKUP($K1831,[1]Budget!$V:$AE,8,0)*IF($C1831="1 - Revenues",1,IF(AND($C1831="5 - Transfers",MID($K1831,15,1)="4"),1,-1))</f>
        <v>2000</v>
      </c>
      <c r="Q1831" s="17">
        <f>VLOOKUP($K1831,[1]Budget!$V:$AE,10,0)*IF($C1831="1 - Revenues",1,IF(AND($C1831="5 - Transfers",MID(K1831,15,1)="4"),1,-1))</f>
        <v>0</v>
      </c>
      <c r="S1831" s="18" t="b">
        <f>IF(LEFT(C1831,1)="1",1,-1)*SUMIF([1]Budget!V:V,'Budget Worksheet for Pivot Tabl'!K1831,[1]Budget!AC:AC)=P1831</f>
        <v>1</v>
      </c>
    </row>
    <row r="1832" spans="1:19" x14ac:dyDescent="0.25">
      <c r="A1832" t="s">
        <v>31</v>
      </c>
      <c r="B1832" t="s">
        <v>32</v>
      </c>
      <c r="C1832" t="s">
        <v>7</v>
      </c>
      <c r="D1832" t="str">
        <f t="shared" si="28"/>
        <v>INFLOWS</v>
      </c>
      <c r="E1832" t="s">
        <v>112</v>
      </c>
      <c r="F1832" t="s">
        <v>113</v>
      </c>
      <c r="G1832" t="s">
        <v>112</v>
      </c>
      <c r="H1832" t="s">
        <v>32</v>
      </c>
      <c r="I1832" t="s">
        <v>1486</v>
      </c>
      <c r="J1832" t="s">
        <v>1487</v>
      </c>
      <c r="K1832" t="s">
        <v>2586</v>
      </c>
      <c r="L1832" t="s">
        <v>2587</v>
      </c>
      <c r="M1832" s="17">
        <f>VLOOKUP($K1832,[1]Budget!$V:$AE,5,0)*IF($C1832="1 - Revenues",1,IF(AND($C1832="5 - Transfers",MID(I1832,15,1)="4"),1,-1))</f>
        <v>0</v>
      </c>
      <c r="N1832" s="17">
        <f>VLOOKUP($K1832,[1]Budget!$V:$AE,6,0)*IF($C1832="1 - Revenues",1,IF(AND($C1832="5 - Transfers",MID(J1832,15,1)="4"),1,-1))</f>
        <v>0</v>
      </c>
      <c r="O1832" s="17">
        <f>IFERROR(IF(RIGHT(LEFT(K1832,15),1)="4",VLOOKUP(K1832,'[1]Budget Worksheet'!A:B,2,0),-1*VLOOKUP(K1832,'[1]Budget Worksheet'!A:B,2,0)),0)</f>
        <v>0</v>
      </c>
      <c r="P1832" s="17">
        <f>VLOOKUP($K1832,[1]Budget!$V:$AE,8,0)*IF($C1832="1 - Revenues",1,IF(AND($C1832="5 - Transfers",MID($K1832,15,1)="4"),1,-1))</f>
        <v>0</v>
      </c>
      <c r="Q1832" s="17">
        <f>VLOOKUP($K1832,[1]Budget!$V:$AE,10,0)*IF($C1832="1 - Revenues",1,IF(AND($C1832="5 - Transfers",MID(K1832,15,1)="4"),1,-1))</f>
        <v>0</v>
      </c>
      <c r="S1832" s="18" t="b">
        <f>IF(LEFT(C1832,1)="1",1,-1)*SUMIF([1]Budget!V:V,'Budget Worksheet for Pivot Tabl'!K1832,[1]Budget!AC:AC)=P1832</f>
        <v>1</v>
      </c>
    </row>
    <row r="1833" spans="1:19" x14ac:dyDescent="0.25">
      <c r="A1833" t="s">
        <v>31</v>
      </c>
      <c r="B1833" t="s">
        <v>32</v>
      </c>
      <c r="C1833" t="s">
        <v>7</v>
      </c>
      <c r="D1833" t="str">
        <f t="shared" si="28"/>
        <v>INFLOWS</v>
      </c>
      <c r="E1833" t="s">
        <v>112</v>
      </c>
      <c r="F1833" t="s">
        <v>113</v>
      </c>
      <c r="G1833" t="s">
        <v>112</v>
      </c>
      <c r="H1833" t="s">
        <v>32</v>
      </c>
      <c r="I1833" t="s">
        <v>1486</v>
      </c>
      <c r="J1833" t="s">
        <v>1487</v>
      </c>
      <c r="K1833" t="s">
        <v>2588</v>
      </c>
      <c r="L1833" t="s">
        <v>2589</v>
      </c>
      <c r="M1833" s="17">
        <f>VLOOKUP($K1833,[1]Budget!$V:$AE,5,0)*IF($C1833="1 - Revenues",1,IF(AND($C1833="5 - Transfers",MID(I1833,15,1)="4"),1,-1))</f>
        <v>80000</v>
      </c>
      <c r="N1833" s="17">
        <f>VLOOKUP($K1833,[1]Budget!$V:$AE,6,0)*IF($C1833="1 - Revenues",1,IF(AND($C1833="5 - Transfers",MID(J1833,15,1)="4"),1,-1))</f>
        <v>43000</v>
      </c>
      <c r="O1833" s="17">
        <f>IFERROR(IF(RIGHT(LEFT(K1833,15),1)="4",VLOOKUP(K1833,'[1]Budget Worksheet'!A:B,2,0),-1*VLOOKUP(K1833,'[1]Budget Worksheet'!A:B,2,0)),0)</f>
        <v>80000</v>
      </c>
      <c r="P1833" s="17">
        <f>VLOOKUP($K1833,[1]Budget!$V:$AE,8,0)*IF($C1833="1 - Revenues",1,IF(AND($C1833="5 - Transfers",MID($K1833,15,1)="4"),1,-1))</f>
        <v>80000</v>
      </c>
      <c r="Q1833" s="17">
        <f>VLOOKUP($K1833,[1]Budget!$V:$AE,10,0)*IF($C1833="1 - Revenues",1,IF(AND($C1833="5 - Transfers",MID(K1833,15,1)="4"),1,-1))</f>
        <v>0</v>
      </c>
      <c r="S1833" s="18" t="b">
        <f>IF(LEFT(C1833,1)="1",1,-1)*SUMIF([1]Budget!V:V,'Budget Worksheet for Pivot Tabl'!K1833,[1]Budget!AC:AC)=P1833</f>
        <v>1</v>
      </c>
    </row>
    <row r="1834" spans="1:19" x14ac:dyDescent="0.25">
      <c r="A1834" t="s">
        <v>31</v>
      </c>
      <c r="B1834" t="s">
        <v>32</v>
      </c>
      <c r="C1834" t="s">
        <v>7</v>
      </c>
      <c r="D1834" t="str">
        <f t="shared" si="28"/>
        <v>INFLOWS</v>
      </c>
      <c r="E1834" t="s">
        <v>112</v>
      </c>
      <c r="F1834" t="s">
        <v>113</v>
      </c>
      <c r="G1834" t="s">
        <v>112</v>
      </c>
      <c r="H1834" t="s">
        <v>32</v>
      </c>
      <c r="I1834" t="s">
        <v>1486</v>
      </c>
      <c r="J1834" t="s">
        <v>1487</v>
      </c>
      <c r="K1834" t="s">
        <v>2590</v>
      </c>
      <c r="L1834" t="s">
        <v>2591</v>
      </c>
      <c r="M1834" s="17">
        <f>VLOOKUP($K1834,[1]Budget!$V:$AE,5,0)*IF($C1834="1 - Revenues",1,IF(AND($C1834="5 - Transfers",MID(I1834,15,1)="4"),1,-1))</f>
        <v>0</v>
      </c>
      <c r="N1834" s="17">
        <f>VLOOKUP($K1834,[1]Budget!$V:$AE,6,0)*IF($C1834="1 - Revenues",1,IF(AND($C1834="5 - Transfers",MID(J1834,15,1)="4"),1,-1))</f>
        <v>0</v>
      </c>
      <c r="O1834" s="17">
        <f>IFERROR(IF(RIGHT(LEFT(K1834,15),1)="4",VLOOKUP(K1834,'[1]Budget Worksheet'!A:B,2,0),-1*VLOOKUP(K1834,'[1]Budget Worksheet'!A:B,2,0)),0)</f>
        <v>10000</v>
      </c>
      <c r="P1834" s="17">
        <f>VLOOKUP($K1834,[1]Budget!$V:$AE,8,0)*IF($C1834="1 - Revenues",1,IF(AND($C1834="5 - Transfers",MID($K1834,15,1)="4"),1,-1))</f>
        <v>10000</v>
      </c>
      <c r="Q1834" s="17">
        <f>VLOOKUP($K1834,[1]Budget!$V:$AE,10,0)*IF($C1834="1 - Revenues",1,IF(AND($C1834="5 - Transfers",MID(K1834,15,1)="4"),1,-1))</f>
        <v>0</v>
      </c>
      <c r="S1834" s="18" t="b">
        <f>IF(LEFT(C1834,1)="1",1,-1)*SUMIF([1]Budget!V:V,'Budget Worksheet for Pivot Tabl'!K1834,[1]Budget!AC:AC)=P1834</f>
        <v>1</v>
      </c>
    </row>
    <row r="1835" spans="1:19" x14ac:dyDescent="0.25">
      <c r="A1835" t="s">
        <v>31</v>
      </c>
      <c r="B1835" t="s">
        <v>32</v>
      </c>
      <c r="C1835" t="s">
        <v>7</v>
      </c>
      <c r="D1835" t="str">
        <f t="shared" si="28"/>
        <v>INFLOWS</v>
      </c>
      <c r="E1835" t="s">
        <v>112</v>
      </c>
      <c r="F1835" t="s">
        <v>113</v>
      </c>
      <c r="G1835" t="s">
        <v>112</v>
      </c>
      <c r="H1835" t="s">
        <v>32</v>
      </c>
      <c r="I1835" t="s">
        <v>1486</v>
      </c>
      <c r="J1835" t="s">
        <v>1487</v>
      </c>
      <c r="K1835" t="s">
        <v>2592</v>
      </c>
      <c r="L1835" t="s">
        <v>2593</v>
      </c>
      <c r="M1835" s="17">
        <f>VLOOKUP($K1835,[1]Budget!$V:$AE,5,0)*IF($C1835="1 - Revenues",1,IF(AND($C1835="5 - Transfers",MID(I1835,15,1)="4"),1,-1))</f>
        <v>0</v>
      </c>
      <c r="N1835" s="17">
        <f>VLOOKUP($K1835,[1]Budget!$V:$AE,6,0)*IF($C1835="1 - Revenues",1,IF(AND($C1835="5 - Transfers",MID(J1835,15,1)="4"),1,-1))</f>
        <v>0</v>
      </c>
      <c r="O1835" s="17">
        <f>IFERROR(IF(RIGHT(LEFT(K1835,15),1)="4",VLOOKUP(K1835,'[1]Budget Worksheet'!A:B,2,0),-1*VLOOKUP(K1835,'[1]Budget Worksheet'!A:B,2,0)),0)</f>
        <v>0</v>
      </c>
      <c r="P1835" s="17">
        <f>VLOOKUP($K1835,[1]Budget!$V:$AE,8,0)*IF($C1835="1 - Revenues",1,IF(AND($C1835="5 - Transfers",MID($K1835,15,1)="4"),1,-1))</f>
        <v>0</v>
      </c>
      <c r="Q1835" s="17">
        <f>VLOOKUP($K1835,[1]Budget!$V:$AE,10,0)*IF($C1835="1 - Revenues",1,IF(AND($C1835="5 - Transfers",MID(K1835,15,1)="4"),1,-1))</f>
        <v>0</v>
      </c>
      <c r="S1835" s="18" t="b">
        <f>IF(LEFT(C1835,1)="1",1,-1)*SUMIF([1]Budget!V:V,'Budget Worksheet for Pivot Tabl'!K1835,[1]Budget!AC:AC)=P1835</f>
        <v>1</v>
      </c>
    </row>
    <row r="1836" spans="1:19" x14ac:dyDescent="0.25">
      <c r="A1836" t="s">
        <v>31</v>
      </c>
      <c r="B1836" t="s">
        <v>32</v>
      </c>
      <c r="C1836" t="s">
        <v>7</v>
      </c>
      <c r="D1836" t="str">
        <f t="shared" si="28"/>
        <v>INFLOWS</v>
      </c>
      <c r="E1836" t="s">
        <v>112</v>
      </c>
      <c r="F1836" t="s">
        <v>113</v>
      </c>
      <c r="G1836" t="s">
        <v>112</v>
      </c>
      <c r="H1836" t="s">
        <v>32</v>
      </c>
      <c r="I1836" t="s">
        <v>1486</v>
      </c>
      <c r="J1836" t="s">
        <v>1487</v>
      </c>
      <c r="K1836" t="s">
        <v>2594</v>
      </c>
      <c r="L1836" t="s">
        <v>2595</v>
      </c>
      <c r="M1836" s="17">
        <f>VLOOKUP($K1836,[1]Budget!$V:$AE,5,0)*IF($C1836="1 - Revenues",1,IF(AND($C1836="5 - Transfers",MID(I1836,15,1)="4"),1,-1))</f>
        <v>12000</v>
      </c>
      <c r="N1836" s="17">
        <f>VLOOKUP($K1836,[1]Budget!$V:$AE,6,0)*IF($C1836="1 - Revenues",1,IF(AND($C1836="5 - Transfers",MID(J1836,15,1)="4"),1,-1))</f>
        <v>0</v>
      </c>
      <c r="O1836" s="17">
        <f>IFERROR(IF(RIGHT(LEFT(K1836,15),1)="4",VLOOKUP(K1836,'[1]Budget Worksheet'!A:B,2,0),-1*VLOOKUP(K1836,'[1]Budget Worksheet'!A:B,2,0)),0)</f>
        <v>5000</v>
      </c>
      <c r="P1836" s="17">
        <f>VLOOKUP($K1836,[1]Budget!$V:$AE,8,0)*IF($C1836="1 - Revenues",1,IF(AND($C1836="5 - Transfers",MID($K1836,15,1)="4"),1,-1))</f>
        <v>5000</v>
      </c>
      <c r="Q1836" s="17">
        <f>VLOOKUP($K1836,[1]Budget!$V:$AE,10,0)*IF($C1836="1 - Revenues",1,IF(AND($C1836="5 - Transfers",MID(K1836,15,1)="4"),1,-1))</f>
        <v>0</v>
      </c>
      <c r="S1836" s="18" t="b">
        <f>IF(LEFT(C1836,1)="1",1,-1)*SUMIF([1]Budget!V:V,'Budget Worksheet for Pivot Tabl'!K1836,[1]Budget!AC:AC)=P1836</f>
        <v>1</v>
      </c>
    </row>
    <row r="1837" spans="1:19" x14ac:dyDescent="0.25">
      <c r="A1837" t="s">
        <v>31</v>
      </c>
      <c r="B1837" t="s">
        <v>32</v>
      </c>
      <c r="C1837" t="s">
        <v>7</v>
      </c>
      <c r="D1837" t="str">
        <f t="shared" si="28"/>
        <v>INFLOWS</v>
      </c>
      <c r="E1837" t="s">
        <v>112</v>
      </c>
      <c r="F1837" t="s">
        <v>113</v>
      </c>
      <c r="G1837" t="s">
        <v>114</v>
      </c>
      <c r="H1837" t="s">
        <v>1658</v>
      </c>
      <c r="I1837" t="s">
        <v>2596</v>
      </c>
      <c r="J1837" t="s">
        <v>2597</v>
      </c>
      <c r="K1837" t="s">
        <v>2598</v>
      </c>
      <c r="L1837" t="s">
        <v>2599</v>
      </c>
      <c r="M1837" s="17">
        <f>VLOOKUP($K1837,[1]Budget!$V:$AE,5,0)*IF($C1837="1 - Revenues",1,IF(AND($C1837="5 - Transfers",MID(I1837,15,1)="4"),1,-1))</f>
        <v>3000</v>
      </c>
      <c r="N1837" s="17">
        <f>VLOOKUP($K1837,[1]Budget!$V:$AE,6,0)*IF($C1837="1 - Revenues",1,IF(AND($C1837="5 - Transfers",MID(J1837,15,1)="4"),1,-1))</f>
        <v>3000</v>
      </c>
      <c r="O1837" s="17">
        <f>IFERROR(IF(RIGHT(LEFT(K1837,15),1)="4",VLOOKUP(K1837,'[1]Budget Worksheet'!A:B,2,0),-1*VLOOKUP(K1837,'[1]Budget Worksheet'!A:B,2,0)),0)</f>
        <v>0</v>
      </c>
      <c r="P1837" s="17">
        <f>VLOOKUP($K1837,[1]Budget!$V:$AE,8,0)*IF($C1837="1 - Revenues",1,IF(AND($C1837="5 - Transfers",MID($K1837,15,1)="4"),1,-1))</f>
        <v>0</v>
      </c>
      <c r="Q1837" s="17">
        <f>VLOOKUP($K1837,[1]Budget!$V:$AE,10,0)*IF($C1837="1 - Revenues",1,IF(AND($C1837="5 - Transfers",MID(K1837,15,1)="4"),1,-1))</f>
        <v>0</v>
      </c>
      <c r="S1837" s="18" t="b">
        <f>IF(LEFT(C1837,1)="1",1,-1)*SUMIF([1]Budget!V:V,'Budget Worksheet for Pivot Tabl'!K1837,[1]Budget!AC:AC)=P1837</f>
        <v>1</v>
      </c>
    </row>
    <row r="1838" spans="1:19" x14ac:dyDescent="0.25">
      <c r="A1838" t="s">
        <v>31</v>
      </c>
      <c r="B1838" t="s">
        <v>32</v>
      </c>
      <c r="C1838" t="s">
        <v>7</v>
      </c>
      <c r="D1838" t="str">
        <f t="shared" si="28"/>
        <v>INFLOWS</v>
      </c>
      <c r="E1838" t="s">
        <v>112</v>
      </c>
      <c r="F1838" t="s">
        <v>113</v>
      </c>
      <c r="G1838" t="s">
        <v>114</v>
      </c>
      <c r="H1838" t="s">
        <v>1658</v>
      </c>
      <c r="I1838" t="s">
        <v>2596</v>
      </c>
      <c r="J1838" t="s">
        <v>2597</v>
      </c>
      <c r="K1838" t="s">
        <v>2600</v>
      </c>
      <c r="L1838" t="s">
        <v>2601</v>
      </c>
      <c r="M1838" s="17">
        <f>VLOOKUP($K1838,[1]Budget!$V:$AE,5,0)*IF($C1838="1 - Revenues",1,IF(AND($C1838="5 - Transfers",MID(I1838,15,1)="4"),1,-1))</f>
        <v>7000</v>
      </c>
      <c r="N1838" s="17">
        <f>VLOOKUP($K1838,[1]Budget!$V:$AE,6,0)*IF($C1838="1 - Revenues",1,IF(AND($C1838="5 - Transfers",MID(J1838,15,1)="4"),1,-1))</f>
        <v>0</v>
      </c>
      <c r="O1838" s="17">
        <f>IFERROR(IF(RIGHT(LEFT(K1838,15),1)="4",VLOOKUP(K1838,'[1]Budget Worksheet'!A:B,2,0),-1*VLOOKUP(K1838,'[1]Budget Worksheet'!A:B,2,0)),0)</f>
        <v>0</v>
      </c>
      <c r="P1838" s="17">
        <f>VLOOKUP($K1838,[1]Budget!$V:$AE,8,0)*IF($C1838="1 - Revenues",1,IF(AND($C1838="5 - Transfers",MID($K1838,15,1)="4"),1,-1))</f>
        <v>0</v>
      </c>
      <c r="Q1838" s="17">
        <f>VLOOKUP($K1838,[1]Budget!$V:$AE,10,0)*IF($C1838="1 - Revenues",1,IF(AND($C1838="5 - Transfers",MID(K1838,15,1)="4"),1,-1))</f>
        <v>0</v>
      </c>
      <c r="S1838" s="18" t="b">
        <f>IF(LEFT(C1838,1)="1",1,-1)*SUMIF([1]Budget!V:V,'Budget Worksheet for Pivot Tabl'!K1838,[1]Budget!AC:AC)=P1838</f>
        <v>1</v>
      </c>
    </row>
    <row r="1839" spans="1:19" x14ac:dyDescent="0.25">
      <c r="A1839" t="s">
        <v>31</v>
      </c>
      <c r="B1839" t="s">
        <v>32</v>
      </c>
      <c r="C1839" t="s">
        <v>7</v>
      </c>
      <c r="D1839" t="str">
        <f t="shared" si="28"/>
        <v>INFLOWS</v>
      </c>
      <c r="E1839" t="s">
        <v>112</v>
      </c>
      <c r="F1839" t="s">
        <v>113</v>
      </c>
      <c r="G1839" t="s">
        <v>114</v>
      </c>
      <c r="H1839" t="s">
        <v>1658</v>
      </c>
      <c r="I1839" t="s">
        <v>2596</v>
      </c>
      <c r="J1839" t="s">
        <v>2597</v>
      </c>
      <c r="K1839" t="s">
        <v>2602</v>
      </c>
      <c r="L1839" t="s">
        <v>2603</v>
      </c>
      <c r="M1839" s="17">
        <f>VLOOKUP($K1839,[1]Budget!$V:$AE,5,0)*IF($C1839="1 - Revenues",1,IF(AND($C1839="5 - Transfers",MID(I1839,15,1)="4"),1,-1))</f>
        <v>1000</v>
      </c>
      <c r="N1839" s="17">
        <f>VLOOKUP($K1839,[1]Budget!$V:$AE,6,0)*IF($C1839="1 - Revenues",1,IF(AND($C1839="5 - Transfers",MID(J1839,15,1)="4"),1,-1))</f>
        <v>0</v>
      </c>
      <c r="O1839" s="17">
        <f>IFERROR(IF(RIGHT(LEFT(K1839,15),1)="4",VLOOKUP(K1839,'[1]Budget Worksheet'!A:B,2,0),-1*VLOOKUP(K1839,'[1]Budget Worksheet'!A:B,2,0)),0)</f>
        <v>0</v>
      </c>
      <c r="P1839" s="17">
        <f>VLOOKUP($K1839,[1]Budget!$V:$AE,8,0)*IF($C1839="1 - Revenues",1,IF(AND($C1839="5 - Transfers",MID($K1839,15,1)="4"),1,-1))</f>
        <v>0</v>
      </c>
      <c r="Q1839" s="17">
        <f>VLOOKUP($K1839,[1]Budget!$V:$AE,10,0)*IF($C1839="1 - Revenues",1,IF(AND($C1839="5 - Transfers",MID(K1839,15,1)="4"),1,-1))</f>
        <v>0</v>
      </c>
      <c r="S1839" s="18" t="b">
        <f>IF(LEFT(C1839,1)="1",1,-1)*SUMIF([1]Budget!V:V,'Budget Worksheet for Pivot Tabl'!K1839,[1]Budget!AC:AC)=P1839</f>
        <v>1</v>
      </c>
    </row>
    <row r="1840" spans="1:19" x14ac:dyDescent="0.25">
      <c r="A1840" t="s">
        <v>31</v>
      </c>
      <c r="B1840" t="s">
        <v>32</v>
      </c>
      <c r="C1840" t="s">
        <v>7</v>
      </c>
      <c r="D1840" t="str">
        <f t="shared" si="28"/>
        <v>INFLOWS</v>
      </c>
      <c r="E1840" t="s">
        <v>112</v>
      </c>
      <c r="F1840" t="s">
        <v>113</v>
      </c>
      <c r="G1840" t="s">
        <v>112</v>
      </c>
      <c r="H1840" t="s">
        <v>32</v>
      </c>
      <c r="I1840" t="s">
        <v>1486</v>
      </c>
      <c r="J1840" t="s">
        <v>1487</v>
      </c>
      <c r="K1840" t="s">
        <v>2604</v>
      </c>
      <c r="L1840" t="s">
        <v>294</v>
      </c>
      <c r="M1840" s="17">
        <f>VLOOKUP($K1840,[1]Budget!$V:$AE,5,0)*IF($C1840="1 - Revenues",1,IF(AND($C1840="5 - Transfers",MID(I1840,15,1)="4"),1,-1))</f>
        <v>0</v>
      </c>
      <c r="N1840" s="17">
        <f>VLOOKUP($K1840,[1]Budget!$V:$AE,6,0)*IF($C1840="1 - Revenues",1,IF(AND($C1840="5 - Transfers",MID(J1840,15,1)="4"),1,-1))</f>
        <v>0</v>
      </c>
      <c r="O1840" s="17">
        <f>IFERROR(IF(RIGHT(LEFT(K1840,15),1)="4",VLOOKUP(K1840,'[1]Budget Worksheet'!A:B,2,0),-1*VLOOKUP(K1840,'[1]Budget Worksheet'!A:B,2,0)),0)</f>
        <v>0</v>
      </c>
      <c r="P1840" s="17">
        <f>VLOOKUP($K1840,[1]Budget!$V:$AE,8,0)*IF($C1840="1 - Revenues",1,IF(AND($C1840="5 - Transfers",MID($K1840,15,1)="4"),1,-1))</f>
        <v>0</v>
      </c>
      <c r="Q1840" s="17">
        <f>VLOOKUP($K1840,[1]Budget!$V:$AE,10,0)*IF($C1840="1 - Revenues",1,IF(AND($C1840="5 - Transfers",MID(K1840,15,1)="4"),1,-1))</f>
        <v>0</v>
      </c>
      <c r="S1840" s="18" t="b">
        <f>IF(LEFT(C1840,1)="1",1,-1)*SUMIF([1]Budget!V:V,'Budget Worksheet for Pivot Tabl'!K1840,[1]Budget!AC:AC)=P1840</f>
        <v>1</v>
      </c>
    </row>
    <row r="1841" spans="1:19" x14ac:dyDescent="0.25">
      <c r="A1841" t="s">
        <v>31</v>
      </c>
      <c r="B1841" t="s">
        <v>32</v>
      </c>
      <c r="C1841" t="s">
        <v>7</v>
      </c>
      <c r="D1841" t="str">
        <f t="shared" si="28"/>
        <v>INFLOWS</v>
      </c>
      <c r="E1841" t="s">
        <v>112</v>
      </c>
      <c r="F1841" t="s">
        <v>113</v>
      </c>
      <c r="G1841" t="s">
        <v>112</v>
      </c>
      <c r="H1841" t="s">
        <v>32</v>
      </c>
      <c r="I1841" t="s">
        <v>1486</v>
      </c>
      <c r="J1841" t="s">
        <v>1487</v>
      </c>
      <c r="K1841" t="s">
        <v>2605</v>
      </c>
      <c r="L1841" t="s">
        <v>300</v>
      </c>
      <c r="M1841" s="17">
        <f>VLOOKUP($K1841,[1]Budget!$V:$AE,5,0)*IF($C1841="1 - Revenues",1,IF(AND($C1841="5 - Transfers",MID(I1841,15,1)="4"),1,-1))</f>
        <v>0</v>
      </c>
      <c r="N1841" s="17">
        <f>VLOOKUP($K1841,[1]Budget!$V:$AE,6,0)*IF($C1841="1 - Revenues",1,IF(AND($C1841="5 - Transfers",MID(J1841,15,1)="4"),1,-1))</f>
        <v>0</v>
      </c>
      <c r="O1841" s="17">
        <f>IFERROR(IF(RIGHT(LEFT(K1841,15),1)="4",VLOOKUP(K1841,'[1]Budget Worksheet'!A:B,2,0),-1*VLOOKUP(K1841,'[1]Budget Worksheet'!A:B,2,0)),0)</f>
        <v>0</v>
      </c>
      <c r="P1841" s="17">
        <f>VLOOKUP($K1841,[1]Budget!$V:$AE,8,0)*IF($C1841="1 - Revenues",1,IF(AND($C1841="5 - Transfers",MID($K1841,15,1)="4"),1,-1))</f>
        <v>0</v>
      </c>
      <c r="Q1841" s="17">
        <f>VLOOKUP($K1841,[1]Budget!$V:$AE,10,0)*IF($C1841="1 - Revenues",1,IF(AND($C1841="5 - Transfers",MID(K1841,15,1)="4"),1,-1))</f>
        <v>0</v>
      </c>
      <c r="S1841" s="18" t="b">
        <f>IF(LEFT(C1841,1)="1",1,-1)*SUMIF([1]Budget!V:V,'Budget Worksheet for Pivot Tabl'!K1841,[1]Budget!AC:AC)=P1841</f>
        <v>1</v>
      </c>
    </row>
    <row r="1842" spans="1:19" x14ac:dyDescent="0.25">
      <c r="A1842" t="s">
        <v>31</v>
      </c>
      <c r="B1842" t="s">
        <v>32</v>
      </c>
      <c r="C1842" t="s">
        <v>7</v>
      </c>
      <c r="D1842" t="str">
        <f t="shared" si="28"/>
        <v>INFLOWS</v>
      </c>
      <c r="E1842" t="s">
        <v>112</v>
      </c>
      <c r="F1842" t="s">
        <v>113</v>
      </c>
      <c r="G1842" t="s">
        <v>112</v>
      </c>
      <c r="H1842" t="s">
        <v>32</v>
      </c>
      <c r="I1842" t="s">
        <v>1486</v>
      </c>
      <c r="J1842" t="s">
        <v>1487</v>
      </c>
      <c r="K1842" t="s">
        <v>2606</v>
      </c>
      <c r="L1842" t="s">
        <v>306</v>
      </c>
      <c r="M1842" s="17">
        <f>VLOOKUP($K1842,[1]Budget!$V:$AE,5,0)*IF($C1842="1 - Revenues",1,IF(AND($C1842="5 - Transfers",MID(I1842,15,1)="4"),1,-1))</f>
        <v>2000</v>
      </c>
      <c r="N1842" s="17">
        <f>VLOOKUP($K1842,[1]Budget!$V:$AE,6,0)*IF($C1842="1 - Revenues",1,IF(AND($C1842="5 - Transfers",MID(J1842,15,1)="4"),1,-1))</f>
        <v>0</v>
      </c>
      <c r="O1842" s="17">
        <f>IFERROR(IF(RIGHT(LEFT(K1842,15),1)="4",VLOOKUP(K1842,'[1]Budget Worksheet'!A:B,2,0),-1*VLOOKUP(K1842,'[1]Budget Worksheet'!A:B,2,0)),0)</f>
        <v>0</v>
      </c>
      <c r="P1842" s="17">
        <f>VLOOKUP($K1842,[1]Budget!$V:$AE,8,0)*IF($C1842="1 - Revenues",1,IF(AND($C1842="5 - Transfers",MID($K1842,15,1)="4"),1,-1))</f>
        <v>0</v>
      </c>
      <c r="Q1842" s="17">
        <f>VLOOKUP($K1842,[1]Budget!$V:$AE,10,0)*IF($C1842="1 - Revenues",1,IF(AND($C1842="5 - Transfers",MID(K1842,15,1)="4"),1,-1))</f>
        <v>0</v>
      </c>
      <c r="S1842" s="18" t="b">
        <f>IF(LEFT(C1842,1)="1",1,-1)*SUMIF([1]Budget!V:V,'Budget Worksheet for Pivot Tabl'!K1842,[1]Budget!AC:AC)=P1842</f>
        <v>1</v>
      </c>
    </row>
    <row r="1843" spans="1:19" x14ac:dyDescent="0.25">
      <c r="A1843" t="s">
        <v>31</v>
      </c>
      <c r="B1843" t="s">
        <v>32</v>
      </c>
      <c r="C1843" t="s">
        <v>11</v>
      </c>
      <c r="D1843" t="str">
        <f t="shared" si="28"/>
        <v>OUTFLOWS</v>
      </c>
      <c r="E1843" t="s">
        <v>112</v>
      </c>
      <c r="F1843" t="s">
        <v>113</v>
      </c>
      <c r="G1843" t="s">
        <v>112</v>
      </c>
      <c r="H1843" t="s">
        <v>32</v>
      </c>
      <c r="I1843" t="s">
        <v>1486</v>
      </c>
      <c r="J1843" t="s">
        <v>1487</v>
      </c>
      <c r="K1843" t="s">
        <v>2607</v>
      </c>
      <c r="L1843" t="s">
        <v>2200</v>
      </c>
      <c r="M1843" s="17">
        <f>VLOOKUP($K1843,[1]Budget!$V:$AE,5,0)*IF($C1843="1 - Revenues",1,IF(AND($C1843="5 - Transfers",MID(I1843,15,1)="4"),1,-1))</f>
        <v>0</v>
      </c>
      <c r="N1843" s="17">
        <f>VLOOKUP($K1843,[1]Budget!$V:$AE,6,0)*IF($C1843="1 - Revenues",1,IF(AND($C1843="5 - Transfers",MID(J1843,15,1)="4"),1,-1))</f>
        <v>0</v>
      </c>
      <c r="O1843" s="17">
        <f>IFERROR(IF(RIGHT(LEFT(K1843,15),1)="4",VLOOKUP(K1843,'[1]Budget Worksheet'!A:B,2,0),-1*VLOOKUP(K1843,'[1]Budget Worksheet'!A:B,2,0)),0)</f>
        <v>0</v>
      </c>
      <c r="P1843" s="17">
        <f>VLOOKUP($K1843,[1]Budget!$V:$AE,8,0)*IF($C1843="1 - Revenues",1,IF(AND($C1843="5 - Transfers",MID($K1843,15,1)="4"),1,-1))</f>
        <v>0</v>
      </c>
      <c r="Q1843" s="17">
        <f>VLOOKUP($K1843,[1]Budget!$V:$AE,10,0)*IF($C1843="1 - Revenues",1,IF(AND($C1843="5 - Transfers",MID(K1843,15,1)="4"),1,-1))</f>
        <v>0</v>
      </c>
      <c r="S1843" s="18" t="b">
        <f>IF(LEFT(C1843,1)="1",1,-1)*SUMIF([1]Budget!V:V,'Budget Worksheet for Pivot Tabl'!K1843,[1]Budget!AC:AC)=P1843</f>
        <v>1</v>
      </c>
    </row>
    <row r="1844" spans="1:19" x14ac:dyDescent="0.25">
      <c r="A1844" t="s">
        <v>31</v>
      </c>
      <c r="B1844" t="s">
        <v>32</v>
      </c>
      <c r="C1844" t="s">
        <v>8</v>
      </c>
      <c r="D1844" t="str">
        <f t="shared" si="28"/>
        <v>OUTFLOWS</v>
      </c>
      <c r="E1844" t="s">
        <v>104</v>
      </c>
      <c r="F1844" t="s">
        <v>105</v>
      </c>
      <c r="G1844" t="s">
        <v>102</v>
      </c>
      <c r="H1844" t="s">
        <v>212</v>
      </c>
      <c r="I1844" t="s">
        <v>701</v>
      </c>
      <c r="J1844" t="s">
        <v>702</v>
      </c>
      <c r="K1844" t="s">
        <v>2608</v>
      </c>
      <c r="L1844" t="s">
        <v>590</v>
      </c>
      <c r="M1844" s="17">
        <f>VLOOKUP($K1844,[1]Budget!$V:$AE,5,0)*IF($C1844="1 - Revenues",1,IF(AND($C1844="5 - Transfers",MID(I1844,15,1)="4"),1,-1))</f>
        <v>0</v>
      </c>
      <c r="N1844" s="17">
        <f>VLOOKUP($K1844,[1]Budget!$V:$AE,6,0)*IF($C1844="1 - Revenues",1,IF(AND($C1844="5 - Transfers",MID(J1844,15,1)="4"),1,-1))</f>
        <v>0</v>
      </c>
      <c r="O1844" s="17">
        <f>IFERROR(IF(RIGHT(LEFT(K1844,15),1)="4",VLOOKUP(K1844,'[1]Budget Worksheet'!A:B,2,0),-1*VLOOKUP(K1844,'[1]Budget Worksheet'!A:B,2,0)),0)</f>
        <v>0</v>
      </c>
      <c r="P1844" s="17">
        <f>VLOOKUP($K1844,[1]Budget!$V:$AE,8,0)*IF($C1844="1 - Revenues",1,IF(AND($C1844="5 - Transfers",MID($K1844,15,1)="4"),1,-1))</f>
        <v>0</v>
      </c>
      <c r="Q1844" s="17">
        <f>VLOOKUP($K1844,[1]Budget!$V:$AE,10,0)*IF($C1844="1 - Revenues",1,IF(AND($C1844="5 - Transfers",MID(K1844,15,1)="4"),1,-1))</f>
        <v>0</v>
      </c>
      <c r="S1844" s="18" t="b">
        <f>IF(LEFT(C1844,1)="1",1,-1)*SUMIF([1]Budget!V:V,'Budget Worksheet for Pivot Tabl'!K1844,[1]Budget!AC:AC)=P1844</f>
        <v>1</v>
      </c>
    </row>
    <row r="1845" spans="1:19" x14ac:dyDescent="0.25">
      <c r="A1845" t="s">
        <v>31</v>
      </c>
      <c r="B1845" t="s">
        <v>32</v>
      </c>
      <c r="C1845" t="s">
        <v>8</v>
      </c>
      <c r="D1845" t="str">
        <f t="shared" si="28"/>
        <v>OUTFLOWS</v>
      </c>
      <c r="E1845" t="s">
        <v>104</v>
      </c>
      <c r="F1845" t="s">
        <v>105</v>
      </c>
      <c r="G1845" t="s">
        <v>102</v>
      </c>
      <c r="H1845" t="s">
        <v>212</v>
      </c>
      <c r="I1845" t="s">
        <v>701</v>
      </c>
      <c r="J1845" t="s">
        <v>702</v>
      </c>
      <c r="K1845" t="s">
        <v>2609</v>
      </c>
      <c r="L1845" t="s">
        <v>601</v>
      </c>
      <c r="M1845" s="17">
        <f>VLOOKUP($K1845,[1]Budget!$V:$AE,5,0)*IF($C1845="1 - Revenues",1,IF(AND($C1845="5 - Transfers",MID(I1845,15,1)="4"),1,-1))</f>
        <v>0</v>
      </c>
      <c r="N1845" s="17">
        <f>VLOOKUP($K1845,[1]Budget!$V:$AE,6,0)*IF($C1845="1 - Revenues",1,IF(AND($C1845="5 - Transfers",MID(J1845,15,1)="4"),1,-1))</f>
        <v>0</v>
      </c>
      <c r="O1845" s="17">
        <f>IFERROR(IF(RIGHT(LEFT(K1845,15),1)="4",VLOOKUP(K1845,'[1]Budget Worksheet'!A:B,2,0),-1*VLOOKUP(K1845,'[1]Budget Worksheet'!A:B,2,0)),0)</f>
        <v>0</v>
      </c>
      <c r="P1845" s="17">
        <f>VLOOKUP($K1845,[1]Budget!$V:$AE,8,0)*IF($C1845="1 - Revenues",1,IF(AND($C1845="5 - Transfers",MID($K1845,15,1)="4"),1,-1))</f>
        <v>0</v>
      </c>
      <c r="Q1845" s="17">
        <f>VLOOKUP($K1845,[1]Budget!$V:$AE,10,0)*IF($C1845="1 - Revenues",1,IF(AND($C1845="5 - Transfers",MID(K1845,15,1)="4"),1,-1))</f>
        <v>0</v>
      </c>
      <c r="S1845" s="18" t="b">
        <f>IF(LEFT(C1845,1)="1",1,-1)*SUMIF([1]Budget!V:V,'Budget Worksheet for Pivot Tabl'!K1845,[1]Budget!AC:AC)=P1845</f>
        <v>1</v>
      </c>
    </row>
    <row r="1846" spans="1:19" x14ac:dyDescent="0.25">
      <c r="A1846" t="s">
        <v>31</v>
      </c>
      <c r="B1846" t="s">
        <v>32</v>
      </c>
      <c r="C1846" t="s">
        <v>8</v>
      </c>
      <c r="D1846" t="str">
        <f t="shared" si="28"/>
        <v>OUTFLOWS</v>
      </c>
      <c r="E1846" t="s">
        <v>104</v>
      </c>
      <c r="F1846" t="s">
        <v>105</v>
      </c>
      <c r="G1846" t="s">
        <v>102</v>
      </c>
      <c r="H1846" t="s">
        <v>212</v>
      </c>
      <c r="I1846" t="s">
        <v>701</v>
      </c>
      <c r="J1846" t="s">
        <v>702</v>
      </c>
      <c r="K1846" t="s">
        <v>2610</v>
      </c>
      <c r="L1846" t="s">
        <v>603</v>
      </c>
      <c r="M1846" s="17">
        <f>VLOOKUP($K1846,[1]Budget!$V:$AE,5,0)*IF($C1846="1 - Revenues",1,IF(AND($C1846="5 - Transfers",MID(I1846,15,1)="4"),1,-1))</f>
        <v>0</v>
      </c>
      <c r="N1846" s="17">
        <f>VLOOKUP($K1846,[1]Budget!$V:$AE,6,0)*IF($C1846="1 - Revenues",1,IF(AND($C1846="5 - Transfers",MID(J1846,15,1)="4"),1,-1))</f>
        <v>0</v>
      </c>
      <c r="O1846" s="17">
        <f>IFERROR(IF(RIGHT(LEFT(K1846,15),1)="4",VLOOKUP(K1846,'[1]Budget Worksheet'!A:B,2,0),-1*VLOOKUP(K1846,'[1]Budget Worksheet'!A:B,2,0)),0)</f>
        <v>0</v>
      </c>
      <c r="P1846" s="17">
        <f>VLOOKUP($K1846,[1]Budget!$V:$AE,8,0)*IF($C1846="1 - Revenues",1,IF(AND($C1846="5 - Transfers",MID($K1846,15,1)="4"),1,-1))</f>
        <v>0</v>
      </c>
      <c r="Q1846" s="17">
        <f>VLOOKUP($K1846,[1]Budget!$V:$AE,10,0)*IF($C1846="1 - Revenues",1,IF(AND($C1846="5 - Transfers",MID(K1846,15,1)="4"),1,-1))</f>
        <v>0</v>
      </c>
      <c r="S1846" s="18" t="b">
        <f>IF(LEFT(C1846,1)="1",1,-1)*SUMIF([1]Budget!V:V,'Budget Worksheet for Pivot Tabl'!K1846,[1]Budget!AC:AC)=P1846</f>
        <v>1</v>
      </c>
    </row>
    <row r="1847" spans="1:19" x14ac:dyDescent="0.25">
      <c r="A1847" t="s">
        <v>31</v>
      </c>
      <c r="B1847" t="s">
        <v>32</v>
      </c>
      <c r="C1847" t="s">
        <v>8</v>
      </c>
      <c r="D1847" t="str">
        <f t="shared" si="28"/>
        <v>OUTFLOWS</v>
      </c>
      <c r="E1847" t="s">
        <v>104</v>
      </c>
      <c r="F1847" t="s">
        <v>105</v>
      </c>
      <c r="G1847" t="s">
        <v>102</v>
      </c>
      <c r="H1847" t="s">
        <v>212</v>
      </c>
      <c r="I1847" t="s">
        <v>701</v>
      </c>
      <c r="J1847" t="s">
        <v>702</v>
      </c>
      <c r="K1847" t="s">
        <v>2611</v>
      </c>
      <c r="L1847" t="s">
        <v>606</v>
      </c>
      <c r="M1847" s="17">
        <f>VLOOKUP($K1847,[1]Budget!$V:$AE,5,0)*IF($C1847="1 - Revenues",1,IF(AND($C1847="5 - Transfers",MID(I1847,15,1)="4"),1,-1))</f>
        <v>0</v>
      </c>
      <c r="N1847" s="17">
        <f>VLOOKUP($K1847,[1]Budget!$V:$AE,6,0)*IF($C1847="1 - Revenues",1,IF(AND($C1847="5 - Transfers",MID(J1847,15,1)="4"),1,-1))</f>
        <v>0</v>
      </c>
      <c r="O1847" s="17">
        <f>IFERROR(IF(RIGHT(LEFT(K1847,15),1)="4",VLOOKUP(K1847,'[1]Budget Worksheet'!A:B,2,0),-1*VLOOKUP(K1847,'[1]Budget Worksheet'!A:B,2,0)),0)</f>
        <v>0</v>
      </c>
      <c r="P1847" s="17">
        <f>VLOOKUP($K1847,[1]Budget!$V:$AE,8,0)*IF($C1847="1 - Revenues",1,IF(AND($C1847="5 - Transfers",MID($K1847,15,1)="4"),1,-1))</f>
        <v>0</v>
      </c>
      <c r="Q1847" s="17">
        <f>VLOOKUP($K1847,[1]Budget!$V:$AE,10,0)*IF($C1847="1 - Revenues",1,IF(AND($C1847="5 - Transfers",MID(K1847,15,1)="4"),1,-1))</f>
        <v>0</v>
      </c>
      <c r="S1847" s="18" t="b">
        <f>IF(LEFT(C1847,1)="1",1,-1)*SUMIF([1]Budget!V:V,'Budget Worksheet for Pivot Tabl'!K1847,[1]Budget!AC:AC)=P1847</f>
        <v>1</v>
      </c>
    </row>
    <row r="1848" spans="1:19" x14ac:dyDescent="0.25">
      <c r="A1848" t="s">
        <v>31</v>
      </c>
      <c r="B1848" t="s">
        <v>32</v>
      </c>
      <c r="C1848" t="s">
        <v>8</v>
      </c>
      <c r="D1848" t="str">
        <f t="shared" si="28"/>
        <v>OUTFLOWS</v>
      </c>
      <c r="E1848" t="s">
        <v>104</v>
      </c>
      <c r="F1848" t="s">
        <v>105</v>
      </c>
      <c r="G1848" t="s">
        <v>102</v>
      </c>
      <c r="H1848" t="s">
        <v>212</v>
      </c>
      <c r="I1848" t="s">
        <v>701</v>
      </c>
      <c r="J1848" t="s">
        <v>702</v>
      </c>
      <c r="K1848" t="s">
        <v>2612</v>
      </c>
      <c r="L1848" t="s">
        <v>608</v>
      </c>
      <c r="M1848" s="17">
        <f>VLOOKUP($K1848,[1]Budget!$V:$AE,5,0)*IF($C1848="1 - Revenues",1,IF(AND($C1848="5 - Transfers",MID(I1848,15,1)="4"),1,-1))</f>
        <v>0</v>
      </c>
      <c r="N1848" s="17">
        <f>VLOOKUP($K1848,[1]Budget!$V:$AE,6,0)*IF($C1848="1 - Revenues",1,IF(AND($C1848="5 - Transfers",MID(J1848,15,1)="4"),1,-1))</f>
        <v>0</v>
      </c>
      <c r="O1848" s="17">
        <f>IFERROR(IF(RIGHT(LEFT(K1848,15),1)="4",VLOOKUP(K1848,'[1]Budget Worksheet'!A:B,2,0),-1*VLOOKUP(K1848,'[1]Budget Worksheet'!A:B,2,0)),0)</f>
        <v>0</v>
      </c>
      <c r="P1848" s="17">
        <f>VLOOKUP($K1848,[1]Budget!$V:$AE,8,0)*IF($C1848="1 - Revenues",1,IF(AND($C1848="5 - Transfers",MID($K1848,15,1)="4"),1,-1))</f>
        <v>0</v>
      </c>
      <c r="Q1848" s="17">
        <f>VLOOKUP($K1848,[1]Budget!$V:$AE,10,0)*IF($C1848="1 - Revenues",1,IF(AND($C1848="5 - Transfers",MID(K1848,15,1)="4"),1,-1))</f>
        <v>0</v>
      </c>
      <c r="S1848" s="18" t="b">
        <f>IF(LEFT(C1848,1)="1",1,-1)*SUMIF([1]Budget!V:V,'Budget Worksheet for Pivot Tabl'!K1848,[1]Budget!AC:AC)=P1848</f>
        <v>1</v>
      </c>
    </row>
    <row r="1849" spans="1:19" x14ac:dyDescent="0.25">
      <c r="A1849" t="s">
        <v>31</v>
      </c>
      <c r="B1849" t="s">
        <v>32</v>
      </c>
      <c r="C1849" t="s">
        <v>8</v>
      </c>
      <c r="D1849" t="str">
        <f t="shared" si="28"/>
        <v>OUTFLOWS</v>
      </c>
      <c r="E1849" t="s">
        <v>104</v>
      </c>
      <c r="F1849" t="s">
        <v>105</v>
      </c>
      <c r="G1849" t="s">
        <v>102</v>
      </c>
      <c r="H1849" t="s">
        <v>212</v>
      </c>
      <c r="I1849" t="s">
        <v>701</v>
      </c>
      <c r="J1849" t="s">
        <v>702</v>
      </c>
      <c r="K1849" t="s">
        <v>2613</v>
      </c>
      <c r="L1849" t="s">
        <v>610</v>
      </c>
      <c r="M1849" s="17">
        <f>VLOOKUP($K1849,[1]Budget!$V:$AE,5,0)*IF($C1849="1 - Revenues",1,IF(AND($C1849="5 - Transfers",MID(I1849,15,1)="4"),1,-1))</f>
        <v>0</v>
      </c>
      <c r="N1849" s="17">
        <f>VLOOKUP($K1849,[1]Budget!$V:$AE,6,0)*IF($C1849="1 - Revenues",1,IF(AND($C1849="5 - Transfers",MID(J1849,15,1)="4"),1,-1))</f>
        <v>0</v>
      </c>
      <c r="O1849" s="17">
        <f>IFERROR(IF(RIGHT(LEFT(K1849,15),1)="4",VLOOKUP(K1849,'[1]Budget Worksheet'!A:B,2,0),-1*VLOOKUP(K1849,'[1]Budget Worksheet'!A:B,2,0)),0)</f>
        <v>0</v>
      </c>
      <c r="P1849" s="17">
        <f>VLOOKUP($K1849,[1]Budget!$V:$AE,8,0)*IF($C1849="1 - Revenues",1,IF(AND($C1849="5 - Transfers",MID($K1849,15,1)="4"),1,-1))</f>
        <v>0</v>
      </c>
      <c r="Q1849" s="17">
        <f>VLOOKUP($K1849,[1]Budget!$V:$AE,10,0)*IF($C1849="1 - Revenues",1,IF(AND($C1849="5 - Transfers",MID(K1849,15,1)="4"),1,-1))</f>
        <v>0</v>
      </c>
      <c r="S1849" s="18" t="b">
        <f>IF(LEFT(C1849,1)="1",1,-1)*SUMIF([1]Budget!V:V,'Budget Worksheet for Pivot Tabl'!K1849,[1]Budget!AC:AC)=P1849</f>
        <v>1</v>
      </c>
    </row>
    <row r="1850" spans="1:19" x14ac:dyDescent="0.25">
      <c r="A1850" t="s">
        <v>31</v>
      </c>
      <c r="B1850" t="s">
        <v>32</v>
      </c>
      <c r="C1850" t="s">
        <v>8</v>
      </c>
      <c r="D1850" t="str">
        <f t="shared" si="28"/>
        <v>OUTFLOWS</v>
      </c>
      <c r="E1850" t="s">
        <v>104</v>
      </c>
      <c r="F1850" t="s">
        <v>105</v>
      </c>
      <c r="G1850" t="s">
        <v>102</v>
      </c>
      <c r="H1850" t="s">
        <v>212</v>
      </c>
      <c r="I1850" t="s">
        <v>701</v>
      </c>
      <c r="J1850" t="s">
        <v>702</v>
      </c>
      <c r="K1850" t="s">
        <v>2614</v>
      </c>
      <c r="L1850" t="s">
        <v>612</v>
      </c>
      <c r="M1850" s="17">
        <f>VLOOKUP($K1850,[1]Budget!$V:$AE,5,0)*IF($C1850="1 - Revenues",1,IF(AND($C1850="5 - Transfers",MID(I1850,15,1)="4"),1,-1))</f>
        <v>0</v>
      </c>
      <c r="N1850" s="17">
        <f>VLOOKUP($K1850,[1]Budget!$V:$AE,6,0)*IF($C1850="1 - Revenues",1,IF(AND($C1850="5 - Transfers",MID(J1850,15,1)="4"),1,-1))</f>
        <v>0</v>
      </c>
      <c r="O1850" s="17">
        <f>IFERROR(IF(RIGHT(LEFT(K1850,15),1)="4",VLOOKUP(K1850,'[1]Budget Worksheet'!A:B,2,0),-1*VLOOKUP(K1850,'[1]Budget Worksheet'!A:B,2,0)),0)</f>
        <v>0</v>
      </c>
      <c r="P1850" s="17">
        <f>VLOOKUP($K1850,[1]Budget!$V:$AE,8,0)*IF($C1850="1 - Revenues",1,IF(AND($C1850="5 - Transfers",MID($K1850,15,1)="4"),1,-1))</f>
        <v>0</v>
      </c>
      <c r="Q1850" s="17">
        <f>VLOOKUP($K1850,[1]Budget!$V:$AE,10,0)*IF($C1850="1 - Revenues",1,IF(AND($C1850="5 - Transfers",MID(K1850,15,1)="4"),1,-1))</f>
        <v>0</v>
      </c>
      <c r="S1850" s="18" t="b">
        <f>IF(LEFT(C1850,1)="1",1,-1)*SUMIF([1]Budget!V:V,'Budget Worksheet for Pivot Tabl'!K1850,[1]Budget!AC:AC)=P1850</f>
        <v>1</v>
      </c>
    </row>
    <row r="1851" spans="1:19" x14ac:dyDescent="0.25">
      <c r="A1851" t="s">
        <v>31</v>
      </c>
      <c r="B1851" t="s">
        <v>32</v>
      </c>
      <c r="C1851" t="s">
        <v>8</v>
      </c>
      <c r="D1851" t="str">
        <f t="shared" si="28"/>
        <v>OUTFLOWS</v>
      </c>
      <c r="E1851" t="s">
        <v>104</v>
      </c>
      <c r="F1851" t="s">
        <v>105</v>
      </c>
      <c r="G1851" t="s">
        <v>102</v>
      </c>
      <c r="H1851" t="s">
        <v>212</v>
      </c>
      <c r="I1851" t="s">
        <v>701</v>
      </c>
      <c r="J1851" t="s">
        <v>702</v>
      </c>
      <c r="K1851" t="s">
        <v>2615</v>
      </c>
      <c r="L1851" t="s">
        <v>614</v>
      </c>
      <c r="M1851" s="17">
        <f>VLOOKUP($K1851,[1]Budget!$V:$AE,5,0)*IF($C1851="1 - Revenues",1,IF(AND($C1851="5 - Transfers",MID(I1851,15,1)="4"),1,-1))</f>
        <v>0</v>
      </c>
      <c r="N1851" s="17">
        <f>VLOOKUP($K1851,[1]Budget!$V:$AE,6,0)*IF($C1851="1 - Revenues",1,IF(AND($C1851="5 - Transfers",MID(J1851,15,1)="4"),1,-1))</f>
        <v>0</v>
      </c>
      <c r="O1851" s="17">
        <f>IFERROR(IF(RIGHT(LEFT(K1851,15),1)="4",VLOOKUP(K1851,'[1]Budget Worksheet'!A:B,2,0),-1*VLOOKUP(K1851,'[1]Budget Worksheet'!A:B,2,0)),0)</f>
        <v>0</v>
      </c>
      <c r="P1851" s="17">
        <f>VLOOKUP($K1851,[1]Budget!$V:$AE,8,0)*IF($C1851="1 - Revenues",1,IF(AND($C1851="5 - Transfers",MID($K1851,15,1)="4"),1,-1))</f>
        <v>0</v>
      </c>
      <c r="Q1851" s="17">
        <f>VLOOKUP($K1851,[1]Budget!$V:$AE,10,0)*IF($C1851="1 - Revenues",1,IF(AND($C1851="5 - Transfers",MID(K1851,15,1)="4"),1,-1))</f>
        <v>0</v>
      </c>
      <c r="S1851" s="18" t="b">
        <f>IF(LEFT(C1851,1)="1",1,-1)*SUMIF([1]Budget!V:V,'Budget Worksheet for Pivot Tabl'!K1851,[1]Budget!AC:AC)=P1851</f>
        <v>1</v>
      </c>
    </row>
    <row r="1852" spans="1:19" x14ac:dyDescent="0.25">
      <c r="A1852" t="s">
        <v>31</v>
      </c>
      <c r="B1852" t="s">
        <v>32</v>
      </c>
      <c r="C1852" t="s">
        <v>8</v>
      </c>
      <c r="D1852" t="str">
        <f t="shared" si="28"/>
        <v>OUTFLOWS</v>
      </c>
      <c r="E1852" t="s">
        <v>104</v>
      </c>
      <c r="F1852" t="s">
        <v>105</v>
      </c>
      <c r="G1852" t="s">
        <v>102</v>
      </c>
      <c r="H1852" t="s">
        <v>212</v>
      </c>
      <c r="I1852" t="s">
        <v>701</v>
      </c>
      <c r="J1852" t="s">
        <v>702</v>
      </c>
      <c r="K1852" t="s">
        <v>2616</v>
      </c>
      <c r="L1852" t="s">
        <v>618</v>
      </c>
      <c r="M1852" s="17">
        <f>VLOOKUP($K1852,[1]Budget!$V:$AE,5,0)*IF($C1852="1 - Revenues",1,IF(AND($C1852="5 - Transfers",MID(I1852,15,1)="4"),1,-1))</f>
        <v>0</v>
      </c>
      <c r="N1852" s="17">
        <f>VLOOKUP($K1852,[1]Budget!$V:$AE,6,0)*IF($C1852="1 - Revenues",1,IF(AND($C1852="5 - Transfers",MID(J1852,15,1)="4"),1,-1))</f>
        <v>0</v>
      </c>
      <c r="O1852" s="17">
        <f>IFERROR(IF(RIGHT(LEFT(K1852,15),1)="4",VLOOKUP(K1852,'[1]Budget Worksheet'!A:B,2,0),-1*VLOOKUP(K1852,'[1]Budget Worksheet'!A:B,2,0)),0)</f>
        <v>0</v>
      </c>
      <c r="P1852" s="17">
        <f>VLOOKUP($K1852,[1]Budget!$V:$AE,8,0)*IF($C1852="1 - Revenues",1,IF(AND($C1852="5 - Transfers",MID($K1852,15,1)="4"),1,-1))</f>
        <v>0</v>
      </c>
      <c r="Q1852" s="17">
        <f>VLOOKUP($K1852,[1]Budget!$V:$AE,10,0)*IF($C1852="1 - Revenues",1,IF(AND($C1852="5 - Transfers",MID(K1852,15,1)="4"),1,-1))</f>
        <v>0</v>
      </c>
      <c r="S1852" s="18" t="b">
        <f>IF(LEFT(C1852,1)="1",1,-1)*SUMIF([1]Budget!V:V,'Budget Worksheet for Pivot Tabl'!K1852,[1]Budget!AC:AC)=P1852</f>
        <v>1</v>
      </c>
    </row>
    <row r="1853" spans="1:19" x14ac:dyDescent="0.25">
      <c r="A1853" t="s">
        <v>31</v>
      </c>
      <c r="B1853" t="s">
        <v>32</v>
      </c>
      <c r="C1853" t="s">
        <v>8</v>
      </c>
      <c r="D1853" t="str">
        <f t="shared" si="28"/>
        <v>OUTFLOWS</v>
      </c>
      <c r="E1853" t="s">
        <v>104</v>
      </c>
      <c r="F1853" t="s">
        <v>105</v>
      </c>
      <c r="G1853" t="s">
        <v>102</v>
      </c>
      <c r="H1853" t="s">
        <v>212</v>
      </c>
      <c r="I1853" t="s">
        <v>701</v>
      </c>
      <c r="J1853" t="s">
        <v>702</v>
      </c>
      <c r="K1853" t="s">
        <v>2617</v>
      </c>
      <c r="L1853" t="s">
        <v>472</v>
      </c>
      <c r="M1853" s="17">
        <f>VLOOKUP($K1853,[1]Budget!$V:$AE,5,0)*IF($C1853="1 - Revenues",1,IF(AND($C1853="5 - Transfers",MID(I1853,15,1)="4"),1,-1))</f>
        <v>0</v>
      </c>
      <c r="N1853" s="17">
        <f>VLOOKUP($K1853,[1]Budget!$V:$AE,6,0)*IF($C1853="1 - Revenues",1,IF(AND($C1853="5 - Transfers",MID(J1853,15,1)="4"),1,-1))</f>
        <v>0</v>
      </c>
      <c r="O1853" s="17">
        <f>IFERROR(IF(RIGHT(LEFT(K1853,15),1)="4",VLOOKUP(K1853,'[1]Budget Worksheet'!A:B,2,0),-1*VLOOKUP(K1853,'[1]Budget Worksheet'!A:B,2,0)),0)</f>
        <v>0</v>
      </c>
      <c r="P1853" s="17">
        <f>VLOOKUP($K1853,[1]Budget!$V:$AE,8,0)*IF($C1853="1 - Revenues",1,IF(AND($C1853="5 - Transfers",MID($K1853,15,1)="4"),1,-1))</f>
        <v>0</v>
      </c>
      <c r="Q1853" s="17">
        <f>VLOOKUP($K1853,[1]Budget!$V:$AE,10,0)*IF($C1853="1 - Revenues",1,IF(AND($C1853="5 - Transfers",MID(K1853,15,1)="4"),1,-1))</f>
        <v>0</v>
      </c>
      <c r="S1853" s="18" t="b">
        <f>IF(LEFT(C1853,1)="1",1,-1)*SUMIF([1]Budget!V:V,'Budget Worksheet for Pivot Tabl'!K1853,[1]Budget!AC:AC)=P1853</f>
        <v>1</v>
      </c>
    </row>
    <row r="1854" spans="1:19" x14ac:dyDescent="0.25">
      <c r="A1854" t="s">
        <v>31</v>
      </c>
      <c r="B1854" t="s">
        <v>32</v>
      </c>
      <c r="C1854" t="s">
        <v>8</v>
      </c>
      <c r="D1854" t="str">
        <f t="shared" si="28"/>
        <v>OUTFLOWS</v>
      </c>
      <c r="E1854" t="s">
        <v>104</v>
      </c>
      <c r="F1854" t="s">
        <v>105</v>
      </c>
      <c r="G1854" t="s">
        <v>102</v>
      </c>
      <c r="H1854" t="s">
        <v>212</v>
      </c>
      <c r="I1854" t="s">
        <v>701</v>
      </c>
      <c r="J1854" t="s">
        <v>702</v>
      </c>
      <c r="K1854" t="s">
        <v>2618</v>
      </c>
      <c r="L1854" t="s">
        <v>627</v>
      </c>
      <c r="M1854" s="17">
        <f>VLOOKUP($K1854,[1]Budget!$V:$AE,5,0)*IF($C1854="1 - Revenues",1,IF(AND($C1854="5 - Transfers",MID(I1854,15,1)="4"),1,-1))</f>
        <v>0</v>
      </c>
      <c r="N1854" s="17">
        <f>VLOOKUP($K1854,[1]Budget!$V:$AE,6,0)*IF($C1854="1 - Revenues",1,IF(AND($C1854="5 - Transfers",MID(J1854,15,1)="4"),1,-1))</f>
        <v>0</v>
      </c>
      <c r="O1854" s="17">
        <f>IFERROR(IF(RIGHT(LEFT(K1854,15),1)="4",VLOOKUP(K1854,'[1]Budget Worksheet'!A:B,2,0),-1*VLOOKUP(K1854,'[1]Budget Worksheet'!A:B,2,0)),0)</f>
        <v>0</v>
      </c>
      <c r="P1854" s="17">
        <f>VLOOKUP($K1854,[1]Budget!$V:$AE,8,0)*IF($C1854="1 - Revenues",1,IF(AND($C1854="5 - Transfers",MID($K1854,15,1)="4"),1,-1))</f>
        <v>0</v>
      </c>
      <c r="Q1854" s="17">
        <f>VLOOKUP($K1854,[1]Budget!$V:$AE,10,0)*IF($C1854="1 - Revenues",1,IF(AND($C1854="5 - Transfers",MID(K1854,15,1)="4"),1,-1))</f>
        <v>0</v>
      </c>
      <c r="S1854" s="18" t="b">
        <f>IF(LEFT(C1854,1)="1",1,-1)*SUMIF([1]Budget!V:V,'Budget Worksheet for Pivot Tabl'!K1854,[1]Budget!AC:AC)=P1854</f>
        <v>1</v>
      </c>
    </row>
    <row r="1855" spans="1:19" x14ac:dyDescent="0.25">
      <c r="A1855" t="s">
        <v>31</v>
      </c>
      <c r="B1855" t="s">
        <v>32</v>
      </c>
      <c r="C1855" t="s">
        <v>9</v>
      </c>
      <c r="D1855" t="str">
        <f t="shared" si="28"/>
        <v>OUTFLOWS</v>
      </c>
      <c r="E1855" t="s">
        <v>125</v>
      </c>
      <c r="F1855" t="s">
        <v>126</v>
      </c>
      <c r="G1855" t="s">
        <v>102</v>
      </c>
      <c r="H1855" t="s">
        <v>212</v>
      </c>
      <c r="I1855" t="s">
        <v>25</v>
      </c>
      <c r="J1855" t="s">
        <v>914</v>
      </c>
      <c r="K1855" t="s">
        <v>2619</v>
      </c>
      <c r="L1855" t="s">
        <v>476</v>
      </c>
      <c r="M1855" s="17">
        <f>VLOOKUP($K1855,[1]Budget!$V:$AE,5,0)*IF($C1855="1 - Revenues",1,IF(AND($C1855="5 - Transfers",MID(I1855,15,1)="4"),1,-1))</f>
        <v>-13000</v>
      </c>
      <c r="N1855" s="17">
        <f>VLOOKUP($K1855,[1]Budget!$V:$AE,6,0)*IF($C1855="1 - Revenues",1,IF(AND($C1855="5 - Transfers",MID(J1855,15,1)="4"),1,-1))</f>
        <v>-6000</v>
      </c>
      <c r="O1855" s="17">
        <f>IFERROR(IF(RIGHT(LEFT(K1855,15),1)="4",VLOOKUP(K1855,'[1]Budget Worksheet'!A:B,2,0),-1*VLOOKUP(K1855,'[1]Budget Worksheet'!A:B,2,0)),0)</f>
        <v>0</v>
      </c>
      <c r="P1855" s="17">
        <f>VLOOKUP($K1855,[1]Budget!$V:$AE,8,0)*IF($C1855="1 - Revenues",1,IF(AND($C1855="5 - Transfers",MID($K1855,15,1)="4"),1,-1))</f>
        <v>-7600</v>
      </c>
      <c r="Q1855" s="17">
        <f>VLOOKUP($K1855,[1]Budget!$V:$AE,10,0)*IF($C1855="1 - Revenues",1,IF(AND($C1855="5 - Transfers",MID(K1855,15,1)="4"),1,-1))</f>
        <v>-7600</v>
      </c>
      <c r="S1855" s="18" t="b">
        <f>IF(LEFT(C1855,1)="1",1,-1)*SUMIF([1]Budget!V:V,'Budget Worksheet for Pivot Tabl'!K1855,[1]Budget!AC:AC)=P1855</f>
        <v>1</v>
      </c>
    </row>
    <row r="1856" spans="1:19" x14ac:dyDescent="0.25">
      <c r="A1856" t="s">
        <v>31</v>
      </c>
      <c r="B1856" t="s">
        <v>32</v>
      </c>
      <c r="C1856" t="s">
        <v>8</v>
      </c>
      <c r="D1856" t="str">
        <f t="shared" si="28"/>
        <v>OUTFLOWS</v>
      </c>
      <c r="E1856" t="s">
        <v>112</v>
      </c>
      <c r="F1856" t="s">
        <v>113</v>
      </c>
      <c r="G1856" t="s">
        <v>112</v>
      </c>
      <c r="H1856" t="s">
        <v>32</v>
      </c>
      <c r="I1856" t="s">
        <v>325</v>
      </c>
      <c r="J1856" t="s">
        <v>326</v>
      </c>
      <c r="K1856" t="s">
        <v>2620</v>
      </c>
      <c r="L1856" t="s">
        <v>590</v>
      </c>
      <c r="M1856" s="17">
        <f>VLOOKUP($K1856,[1]Budget!$V:$AE,5,0)*IF($C1856="1 - Revenues",1,IF(AND($C1856="5 - Transfers",MID(I1856,15,1)="4"),1,-1))</f>
        <v>-278000</v>
      </c>
      <c r="N1856" s="17">
        <f>VLOOKUP($K1856,[1]Budget!$V:$AE,6,0)*IF($C1856="1 - Revenues",1,IF(AND($C1856="5 - Transfers",MID(J1856,15,1)="4"),1,-1))</f>
        <v>-228000</v>
      </c>
      <c r="O1856" s="17">
        <f>IFERROR(IF(RIGHT(LEFT(K1856,15),1)="4",VLOOKUP(K1856,'[1]Budget Worksheet'!A:B,2,0),-1*VLOOKUP(K1856,'[1]Budget Worksheet'!A:B,2,0)),0)</f>
        <v>-352059</v>
      </c>
      <c r="P1856" s="17">
        <f>VLOOKUP($K1856,[1]Budget!$V:$AE,8,0)*IF($C1856="1 - Revenues",1,IF(AND($C1856="5 - Transfers",MID($K1856,15,1)="4"),1,-1))</f>
        <v>-270000</v>
      </c>
      <c r="Q1856" s="17">
        <f>VLOOKUP($K1856,[1]Budget!$V:$AE,10,0)*IF($C1856="1 - Revenues",1,IF(AND($C1856="5 - Transfers",MID(K1856,15,1)="4"),1,-1))</f>
        <v>82059</v>
      </c>
      <c r="S1856" s="18" t="b">
        <f>IF(LEFT(C1856,1)="1",1,-1)*SUMIF([1]Budget!V:V,'Budget Worksheet for Pivot Tabl'!K1856,[1]Budget!AC:AC)=P1856</f>
        <v>1</v>
      </c>
    </row>
    <row r="1857" spans="1:19" x14ac:dyDescent="0.25">
      <c r="A1857" t="s">
        <v>31</v>
      </c>
      <c r="B1857" t="s">
        <v>32</v>
      </c>
      <c r="C1857" t="s">
        <v>8</v>
      </c>
      <c r="D1857" t="str">
        <f t="shared" si="28"/>
        <v>OUTFLOWS</v>
      </c>
      <c r="E1857" t="s">
        <v>112</v>
      </c>
      <c r="F1857" t="s">
        <v>113</v>
      </c>
      <c r="G1857" t="s">
        <v>112</v>
      </c>
      <c r="H1857" t="s">
        <v>32</v>
      </c>
      <c r="I1857" t="s">
        <v>325</v>
      </c>
      <c r="J1857" t="s">
        <v>326</v>
      </c>
      <c r="K1857" t="s">
        <v>2621</v>
      </c>
      <c r="L1857" t="s">
        <v>582</v>
      </c>
      <c r="M1857" s="17">
        <f>VLOOKUP($K1857,[1]Budget!$V:$AE,5,0)*IF($C1857="1 - Revenues",1,IF(AND($C1857="5 - Transfers",MID(I1857,15,1)="4"),1,-1))</f>
        <v>0</v>
      </c>
      <c r="N1857" s="17">
        <f>VLOOKUP($K1857,[1]Budget!$V:$AE,6,0)*IF($C1857="1 - Revenues",1,IF(AND($C1857="5 - Transfers",MID(J1857,15,1)="4"),1,-1))</f>
        <v>0</v>
      </c>
      <c r="O1857" s="17">
        <f>IFERROR(IF(RIGHT(LEFT(K1857,15),1)="4",VLOOKUP(K1857,'[1]Budget Worksheet'!A:B,2,0),-1*VLOOKUP(K1857,'[1]Budget Worksheet'!A:B,2,0)),0)</f>
        <v>0</v>
      </c>
      <c r="P1857" s="17">
        <f>VLOOKUP($K1857,[1]Budget!$V:$AE,8,0)*IF($C1857="1 - Revenues",1,IF(AND($C1857="5 - Transfers",MID($K1857,15,1)="4"),1,-1))</f>
        <v>0</v>
      </c>
      <c r="Q1857" s="17">
        <f>VLOOKUP($K1857,[1]Budget!$V:$AE,10,0)*IF($C1857="1 - Revenues",1,IF(AND($C1857="5 - Transfers",MID(K1857,15,1)="4"),1,-1))</f>
        <v>0</v>
      </c>
      <c r="S1857" s="18" t="b">
        <f>IF(LEFT(C1857,1)="1",1,-1)*SUMIF([1]Budget!V:V,'Budget Worksheet for Pivot Tabl'!K1857,[1]Budget!AC:AC)=P1857</f>
        <v>1</v>
      </c>
    </row>
    <row r="1858" spans="1:19" x14ac:dyDescent="0.25">
      <c r="A1858" t="s">
        <v>31</v>
      </c>
      <c r="B1858" t="s">
        <v>32</v>
      </c>
      <c r="C1858" t="s">
        <v>8</v>
      </c>
      <c r="D1858" t="str">
        <f t="shared" si="28"/>
        <v>OUTFLOWS</v>
      </c>
      <c r="E1858" t="s">
        <v>112</v>
      </c>
      <c r="F1858" t="s">
        <v>113</v>
      </c>
      <c r="G1858" t="s">
        <v>112</v>
      </c>
      <c r="H1858" t="s">
        <v>32</v>
      </c>
      <c r="I1858" t="s">
        <v>325</v>
      </c>
      <c r="J1858" t="s">
        <v>326</v>
      </c>
      <c r="K1858" t="s">
        <v>2622</v>
      </c>
      <c r="L1858" t="s">
        <v>593</v>
      </c>
      <c r="M1858" s="17">
        <f>VLOOKUP($K1858,[1]Budget!$V:$AE,5,0)*IF($C1858="1 - Revenues",1,IF(AND($C1858="5 - Transfers",MID(I1858,15,1)="4"),1,-1))</f>
        <v>-1000</v>
      </c>
      <c r="N1858" s="17">
        <f>VLOOKUP($K1858,[1]Budget!$V:$AE,6,0)*IF($C1858="1 - Revenues",1,IF(AND($C1858="5 - Transfers",MID(J1858,15,1)="4"),1,-1))</f>
        <v>-2000</v>
      </c>
      <c r="O1858" s="17">
        <f>IFERROR(IF(RIGHT(LEFT(K1858,15),1)="4",VLOOKUP(K1858,'[1]Budget Worksheet'!A:B,2,0),-1*VLOOKUP(K1858,'[1]Budget Worksheet'!A:B,2,0)),0)</f>
        <v>0</v>
      </c>
      <c r="P1858" s="17">
        <f>VLOOKUP($K1858,[1]Budget!$V:$AE,8,0)*IF($C1858="1 - Revenues",1,IF(AND($C1858="5 - Transfers",MID($K1858,15,1)="4"),1,-1))</f>
        <v>-2000</v>
      </c>
      <c r="Q1858" s="17">
        <f>VLOOKUP($K1858,[1]Budget!$V:$AE,10,0)*IF($C1858="1 - Revenues",1,IF(AND($C1858="5 - Transfers",MID(K1858,15,1)="4"),1,-1))</f>
        <v>-2000</v>
      </c>
      <c r="S1858" s="18" t="b">
        <f>IF(LEFT(C1858,1)="1",1,-1)*SUMIF([1]Budget!V:V,'Budget Worksheet for Pivot Tabl'!K1858,[1]Budget!AC:AC)=P1858</f>
        <v>1</v>
      </c>
    </row>
    <row r="1859" spans="1:19" x14ac:dyDescent="0.25">
      <c r="A1859" t="s">
        <v>31</v>
      </c>
      <c r="B1859" t="s">
        <v>32</v>
      </c>
      <c r="C1859" t="s">
        <v>8</v>
      </c>
      <c r="D1859" t="str">
        <f t="shared" ref="D1859:D1922" si="29">IF(C1859="1 - Revenues","INFLOWS","OUTFLOWS")</f>
        <v>OUTFLOWS</v>
      </c>
      <c r="E1859" t="s">
        <v>112</v>
      </c>
      <c r="F1859" t="s">
        <v>113</v>
      </c>
      <c r="G1859" t="s">
        <v>112</v>
      </c>
      <c r="H1859" t="s">
        <v>32</v>
      </c>
      <c r="I1859" t="s">
        <v>325</v>
      </c>
      <c r="J1859" t="s">
        <v>326</v>
      </c>
      <c r="K1859" t="s">
        <v>2623</v>
      </c>
      <c r="L1859" t="s">
        <v>595</v>
      </c>
      <c r="M1859" s="17">
        <f>VLOOKUP($K1859,[1]Budget!$V:$AE,5,0)*IF($C1859="1 - Revenues",1,IF(AND($C1859="5 - Transfers",MID(I1859,15,1)="4"),1,-1))</f>
        <v>-1000</v>
      </c>
      <c r="N1859" s="17">
        <f>VLOOKUP($K1859,[1]Budget!$V:$AE,6,0)*IF($C1859="1 - Revenues",1,IF(AND($C1859="5 - Transfers",MID(J1859,15,1)="4"),1,-1))</f>
        <v>0</v>
      </c>
      <c r="O1859" s="17">
        <f>IFERROR(IF(RIGHT(LEFT(K1859,15),1)="4",VLOOKUP(K1859,'[1]Budget Worksheet'!A:B,2,0),-1*VLOOKUP(K1859,'[1]Budget Worksheet'!A:B,2,0)),0)</f>
        <v>0</v>
      </c>
      <c r="P1859" s="17">
        <f>VLOOKUP($K1859,[1]Budget!$V:$AE,8,0)*IF($C1859="1 - Revenues",1,IF(AND($C1859="5 - Transfers",MID($K1859,15,1)="4"),1,-1))</f>
        <v>0</v>
      </c>
      <c r="Q1859" s="17">
        <f>VLOOKUP($K1859,[1]Budget!$V:$AE,10,0)*IF($C1859="1 - Revenues",1,IF(AND($C1859="5 - Transfers",MID(K1859,15,1)="4"),1,-1))</f>
        <v>0</v>
      </c>
      <c r="S1859" s="18" t="b">
        <f>IF(LEFT(C1859,1)="1",1,-1)*SUMIF([1]Budget!V:V,'Budget Worksheet for Pivot Tabl'!K1859,[1]Budget!AC:AC)=P1859</f>
        <v>1</v>
      </c>
    </row>
    <row r="1860" spans="1:19" x14ac:dyDescent="0.25">
      <c r="A1860" t="s">
        <v>31</v>
      </c>
      <c r="B1860" t="s">
        <v>32</v>
      </c>
      <c r="C1860" t="s">
        <v>8</v>
      </c>
      <c r="D1860" t="str">
        <f t="shared" si="29"/>
        <v>OUTFLOWS</v>
      </c>
      <c r="E1860" t="s">
        <v>112</v>
      </c>
      <c r="F1860" t="s">
        <v>113</v>
      </c>
      <c r="G1860" t="s">
        <v>112</v>
      </c>
      <c r="H1860" t="s">
        <v>32</v>
      </c>
      <c r="I1860" t="s">
        <v>325</v>
      </c>
      <c r="J1860" t="s">
        <v>326</v>
      </c>
      <c r="K1860" t="s">
        <v>2624</v>
      </c>
      <c r="L1860" t="s">
        <v>597</v>
      </c>
      <c r="M1860" s="17">
        <f>VLOOKUP($K1860,[1]Budget!$V:$AE,5,0)*IF($C1860="1 - Revenues",1,IF(AND($C1860="5 - Transfers",MID(I1860,15,1)="4"),1,-1))</f>
        <v>-2000</v>
      </c>
      <c r="N1860" s="17">
        <f>VLOOKUP($K1860,[1]Budget!$V:$AE,6,0)*IF($C1860="1 - Revenues",1,IF(AND($C1860="5 - Transfers",MID(J1860,15,1)="4"),1,-1))</f>
        <v>-4000</v>
      </c>
      <c r="O1860" s="17">
        <f>IFERROR(IF(RIGHT(LEFT(K1860,15),1)="4",VLOOKUP(K1860,'[1]Budget Worksheet'!A:B,2,0),-1*VLOOKUP(K1860,'[1]Budget Worksheet'!A:B,2,0)),0)</f>
        <v>-287</v>
      </c>
      <c r="P1860" s="17">
        <f>VLOOKUP($K1860,[1]Budget!$V:$AE,8,0)*IF($C1860="1 - Revenues",1,IF(AND($C1860="5 - Transfers",MID($K1860,15,1)="4"),1,-1))</f>
        <v>-287</v>
      </c>
      <c r="Q1860" s="17">
        <f>VLOOKUP($K1860,[1]Budget!$V:$AE,10,0)*IF($C1860="1 - Revenues",1,IF(AND($C1860="5 - Transfers",MID(K1860,15,1)="4"),1,-1))</f>
        <v>0</v>
      </c>
      <c r="S1860" s="18" t="b">
        <f>IF(LEFT(C1860,1)="1",1,-1)*SUMIF([1]Budget!V:V,'Budget Worksheet for Pivot Tabl'!K1860,[1]Budget!AC:AC)=P1860</f>
        <v>1</v>
      </c>
    </row>
    <row r="1861" spans="1:19" x14ac:dyDescent="0.25">
      <c r="A1861" t="s">
        <v>31</v>
      </c>
      <c r="B1861" t="s">
        <v>32</v>
      </c>
      <c r="C1861" t="s">
        <v>8</v>
      </c>
      <c r="D1861" t="str">
        <f t="shared" si="29"/>
        <v>OUTFLOWS</v>
      </c>
      <c r="E1861" t="s">
        <v>112</v>
      </c>
      <c r="F1861" t="s">
        <v>113</v>
      </c>
      <c r="G1861" t="s">
        <v>112</v>
      </c>
      <c r="H1861" t="s">
        <v>32</v>
      </c>
      <c r="I1861" t="s">
        <v>325</v>
      </c>
      <c r="J1861" t="s">
        <v>326</v>
      </c>
      <c r="K1861" t="s">
        <v>2625</v>
      </c>
      <c r="L1861" t="s">
        <v>599</v>
      </c>
      <c r="M1861" s="17">
        <f>VLOOKUP($K1861,[1]Budget!$V:$AE,5,0)*IF($C1861="1 - Revenues",1,IF(AND($C1861="5 - Transfers",MID(I1861,15,1)="4"),1,-1))</f>
        <v>-2000</v>
      </c>
      <c r="N1861" s="17">
        <f>VLOOKUP($K1861,[1]Budget!$V:$AE,6,0)*IF($C1861="1 - Revenues",1,IF(AND($C1861="5 - Transfers",MID(J1861,15,1)="4"),1,-1))</f>
        <v>-2000</v>
      </c>
      <c r="O1861" s="17">
        <f>IFERROR(IF(RIGHT(LEFT(K1861,15),1)="4",VLOOKUP(K1861,'[1]Budget Worksheet'!A:B,2,0),-1*VLOOKUP(K1861,'[1]Budget Worksheet'!A:B,2,0)),0)</f>
        <v>-2655</v>
      </c>
      <c r="P1861" s="17">
        <f>VLOOKUP($K1861,[1]Budget!$V:$AE,8,0)*IF($C1861="1 - Revenues",1,IF(AND($C1861="5 - Transfers",MID($K1861,15,1)="4"),1,-1))</f>
        <v>-4000</v>
      </c>
      <c r="Q1861" s="17">
        <f>VLOOKUP($K1861,[1]Budget!$V:$AE,10,0)*IF($C1861="1 - Revenues",1,IF(AND($C1861="5 - Transfers",MID(K1861,15,1)="4"),1,-1))</f>
        <v>-1345</v>
      </c>
      <c r="S1861" s="18" t="b">
        <f>IF(LEFT(C1861,1)="1",1,-1)*SUMIF([1]Budget!V:V,'Budget Worksheet for Pivot Tabl'!K1861,[1]Budget!AC:AC)=P1861</f>
        <v>1</v>
      </c>
    </row>
    <row r="1862" spans="1:19" x14ac:dyDescent="0.25">
      <c r="A1862" t="s">
        <v>31</v>
      </c>
      <c r="B1862" t="s">
        <v>32</v>
      </c>
      <c r="C1862" t="s">
        <v>8</v>
      </c>
      <c r="D1862" t="str">
        <f t="shared" si="29"/>
        <v>OUTFLOWS</v>
      </c>
      <c r="E1862" t="s">
        <v>112</v>
      </c>
      <c r="F1862" t="s">
        <v>113</v>
      </c>
      <c r="G1862" t="s">
        <v>112</v>
      </c>
      <c r="H1862" t="s">
        <v>32</v>
      </c>
      <c r="I1862" t="s">
        <v>325</v>
      </c>
      <c r="J1862" t="s">
        <v>326</v>
      </c>
      <c r="K1862" t="s">
        <v>2626</v>
      </c>
      <c r="L1862" t="s">
        <v>601</v>
      </c>
      <c r="M1862" s="17">
        <f>VLOOKUP($K1862,[1]Budget!$V:$AE,5,0)*IF($C1862="1 - Revenues",1,IF(AND($C1862="5 - Transfers",MID(I1862,15,1)="4"),1,-1))</f>
        <v>0</v>
      </c>
      <c r="N1862" s="17">
        <f>VLOOKUP($K1862,[1]Budget!$V:$AE,6,0)*IF($C1862="1 - Revenues",1,IF(AND($C1862="5 - Transfers",MID(J1862,15,1)="4"),1,-1))</f>
        <v>0</v>
      </c>
      <c r="O1862" s="17">
        <f>IFERROR(IF(RIGHT(LEFT(K1862,15),1)="4",VLOOKUP(K1862,'[1]Budget Worksheet'!A:B,2,0),-1*VLOOKUP(K1862,'[1]Budget Worksheet'!A:B,2,0)),0)</f>
        <v>0</v>
      </c>
      <c r="P1862" s="17">
        <f>VLOOKUP($K1862,[1]Budget!$V:$AE,8,0)*IF($C1862="1 - Revenues",1,IF(AND($C1862="5 - Transfers",MID($K1862,15,1)="4"),1,-1))</f>
        <v>0</v>
      </c>
      <c r="Q1862" s="17">
        <f>VLOOKUP($K1862,[1]Budget!$V:$AE,10,0)*IF($C1862="1 - Revenues",1,IF(AND($C1862="5 - Transfers",MID(K1862,15,1)="4"),1,-1))</f>
        <v>0</v>
      </c>
      <c r="S1862" s="18" t="b">
        <f>IF(LEFT(C1862,1)="1",1,-1)*SUMIF([1]Budget!V:V,'Budget Worksheet for Pivot Tabl'!K1862,[1]Budget!AC:AC)=P1862</f>
        <v>1</v>
      </c>
    </row>
    <row r="1863" spans="1:19" x14ac:dyDescent="0.25">
      <c r="A1863" t="s">
        <v>31</v>
      </c>
      <c r="B1863" t="s">
        <v>32</v>
      </c>
      <c r="C1863" t="s">
        <v>8</v>
      </c>
      <c r="D1863" t="str">
        <f t="shared" si="29"/>
        <v>OUTFLOWS</v>
      </c>
      <c r="E1863" t="s">
        <v>112</v>
      </c>
      <c r="F1863" t="s">
        <v>113</v>
      </c>
      <c r="G1863" t="s">
        <v>112</v>
      </c>
      <c r="H1863" t="s">
        <v>32</v>
      </c>
      <c r="I1863" t="s">
        <v>325</v>
      </c>
      <c r="J1863" t="s">
        <v>326</v>
      </c>
      <c r="K1863" t="s">
        <v>2627</v>
      </c>
      <c r="L1863" t="s">
        <v>603</v>
      </c>
      <c r="M1863" s="17">
        <f>VLOOKUP($K1863,[1]Budget!$V:$AE,5,0)*IF($C1863="1 - Revenues",1,IF(AND($C1863="5 - Transfers",MID(I1863,15,1)="4"),1,-1))</f>
        <v>0</v>
      </c>
      <c r="N1863" s="17">
        <f>VLOOKUP($K1863,[1]Budget!$V:$AE,6,0)*IF($C1863="1 - Revenues",1,IF(AND($C1863="5 - Transfers",MID(J1863,15,1)="4"),1,-1))</f>
        <v>0</v>
      </c>
      <c r="O1863" s="17">
        <f>IFERROR(IF(RIGHT(LEFT(K1863,15),1)="4",VLOOKUP(K1863,'[1]Budget Worksheet'!A:B,2,0),-1*VLOOKUP(K1863,'[1]Budget Worksheet'!A:B,2,0)),0)</f>
        <v>0</v>
      </c>
      <c r="P1863" s="17">
        <f>VLOOKUP($K1863,[1]Budget!$V:$AE,8,0)*IF($C1863="1 - Revenues",1,IF(AND($C1863="5 - Transfers",MID($K1863,15,1)="4"),1,-1))</f>
        <v>0</v>
      </c>
      <c r="Q1863" s="17">
        <f>VLOOKUP($K1863,[1]Budget!$V:$AE,10,0)*IF($C1863="1 - Revenues",1,IF(AND($C1863="5 - Transfers",MID(K1863,15,1)="4"),1,-1))</f>
        <v>0</v>
      </c>
      <c r="S1863" s="18" t="b">
        <f>IF(LEFT(C1863,1)="1",1,-1)*SUMIF([1]Budget!V:V,'Budget Worksheet for Pivot Tabl'!K1863,[1]Budget!AC:AC)=P1863</f>
        <v>1</v>
      </c>
    </row>
    <row r="1864" spans="1:19" x14ac:dyDescent="0.25">
      <c r="A1864" t="s">
        <v>31</v>
      </c>
      <c r="B1864" t="s">
        <v>32</v>
      </c>
      <c r="C1864" t="s">
        <v>8</v>
      </c>
      <c r="D1864" t="str">
        <f t="shared" si="29"/>
        <v>OUTFLOWS</v>
      </c>
      <c r="E1864" t="s">
        <v>112</v>
      </c>
      <c r="F1864" t="s">
        <v>113</v>
      </c>
      <c r="G1864" t="s">
        <v>112</v>
      </c>
      <c r="H1864" t="s">
        <v>32</v>
      </c>
      <c r="I1864" t="s">
        <v>325</v>
      </c>
      <c r="J1864" t="s">
        <v>326</v>
      </c>
      <c r="K1864" t="s">
        <v>2628</v>
      </c>
      <c r="L1864" t="s">
        <v>470</v>
      </c>
      <c r="M1864" s="17">
        <f>VLOOKUP($K1864,[1]Budget!$V:$AE,5,0)*IF($C1864="1 - Revenues",1,IF(AND($C1864="5 - Transfers",MID(I1864,15,1)="4"),1,-1))</f>
        <v>-54000</v>
      </c>
      <c r="N1864" s="17">
        <f>VLOOKUP($K1864,[1]Budget!$V:$AE,6,0)*IF($C1864="1 - Revenues",1,IF(AND($C1864="5 - Transfers",MID(J1864,15,1)="4"),1,-1))</f>
        <v>-45000</v>
      </c>
      <c r="O1864" s="17">
        <f>IFERROR(IF(RIGHT(LEFT(K1864,15),1)="4",VLOOKUP(K1864,'[1]Budget Worksheet'!A:B,2,0),-1*VLOOKUP(K1864,'[1]Budget Worksheet'!A:B,2,0)),0)</f>
        <v>-78124</v>
      </c>
      <c r="P1864" s="17">
        <f>VLOOKUP($K1864,[1]Budget!$V:$AE,8,0)*IF($C1864="1 - Revenues",1,IF(AND($C1864="5 - Transfers",MID($K1864,15,1)="4"),1,-1))</f>
        <v>-95000</v>
      </c>
      <c r="Q1864" s="17">
        <f>VLOOKUP($K1864,[1]Budget!$V:$AE,10,0)*IF($C1864="1 - Revenues",1,IF(AND($C1864="5 - Transfers",MID(K1864,15,1)="4"),1,-1))</f>
        <v>-16876</v>
      </c>
      <c r="S1864" s="18" t="b">
        <f>IF(LEFT(C1864,1)="1",1,-1)*SUMIF([1]Budget!V:V,'Budget Worksheet for Pivot Tabl'!K1864,[1]Budget!AC:AC)=P1864</f>
        <v>1</v>
      </c>
    </row>
    <row r="1865" spans="1:19" x14ac:dyDescent="0.25">
      <c r="A1865" t="s">
        <v>31</v>
      </c>
      <c r="B1865" t="s">
        <v>32</v>
      </c>
      <c r="C1865" t="s">
        <v>8</v>
      </c>
      <c r="D1865" t="str">
        <f t="shared" si="29"/>
        <v>OUTFLOWS</v>
      </c>
      <c r="E1865" t="s">
        <v>112</v>
      </c>
      <c r="F1865" t="s">
        <v>113</v>
      </c>
      <c r="G1865" t="s">
        <v>112</v>
      </c>
      <c r="H1865" t="s">
        <v>32</v>
      </c>
      <c r="I1865" t="s">
        <v>325</v>
      </c>
      <c r="J1865" t="s">
        <v>326</v>
      </c>
      <c r="K1865" t="s">
        <v>2629</v>
      </c>
      <c r="L1865" t="s">
        <v>606</v>
      </c>
      <c r="M1865" s="17">
        <f>VLOOKUP($K1865,[1]Budget!$V:$AE,5,0)*IF($C1865="1 - Revenues",1,IF(AND($C1865="5 - Transfers",MID(I1865,15,1)="4"),1,-1))</f>
        <v>-21000</v>
      </c>
      <c r="N1865" s="17">
        <f>VLOOKUP($K1865,[1]Budget!$V:$AE,6,0)*IF($C1865="1 - Revenues",1,IF(AND($C1865="5 - Transfers",MID(J1865,15,1)="4"),1,-1))</f>
        <v>-17000</v>
      </c>
      <c r="O1865" s="17">
        <f>IFERROR(IF(RIGHT(LEFT(K1865,15),1)="4",VLOOKUP(K1865,'[1]Budget Worksheet'!A:B,2,0),-1*VLOOKUP(K1865,'[1]Budget Worksheet'!A:B,2,0)),0)</f>
        <v>-29381</v>
      </c>
      <c r="P1865" s="17">
        <f>VLOOKUP($K1865,[1]Budget!$V:$AE,8,0)*IF($C1865="1 - Revenues",1,IF(AND($C1865="5 - Transfers",MID($K1865,15,1)="4"),1,-1))</f>
        <v>-22000</v>
      </c>
      <c r="Q1865" s="17">
        <f>VLOOKUP($K1865,[1]Budget!$V:$AE,10,0)*IF($C1865="1 - Revenues",1,IF(AND($C1865="5 - Transfers",MID(K1865,15,1)="4"),1,-1))</f>
        <v>7381</v>
      </c>
      <c r="S1865" s="18" t="b">
        <f>IF(LEFT(C1865,1)="1",1,-1)*SUMIF([1]Budget!V:V,'Budget Worksheet for Pivot Tabl'!K1865,[1]Budget!AC:AC)=P1865</f>
        <v>1</v>
      </c>
    </row>
    <row r="1866" spans="1:19" x14ac:dyDescent="0.25">
      <c r="A1866" t="s">
        <v>31</v>
      </c>
      <c r="B1866" t="s">
        <v>32</v>
      </c>
      <c r="C1866" t="s">
        <v>8</v>
      </c>
      <c r="D1866" t="str">
        <f t="shared" si="29"/>
        <v>OUTFLOWS</v>
      </c>
      <c r="E1866" t="s">
        <v>112</v>
      </c>
      <c r="F1866" t="s">
        <v>113</v>
      </c>
      <c r="G1866" t="s">
        <v>112</v>
      </c>
      <c r="H1866" t="s">
        <v>32</v>
      </c>
      <c r="I1866" t="s">
        <v>325</v>
      </c>
      <c r="J1866" t="s">
        <v>326</v>
      </c>
      <c r="K1866" t="s">
        <v>2630</v>
      </c>
      <c r="L1866" t="s">
        <v>608</v>
      </c>
      <c r="M1866" s="17">
        <f>VLOOKUP($K1866,[1]Budget!$V:$AE,5,0)*IF($C1866="1 - Revenues",1,IF(AND($C1866="5 - Transfers",MID(I1866,15,1)="4"),1,-1))</f>
        <v>-32000</v>
      </c>
      <c r="N1866" s="17">
        <f>VLOOKUP($K1866,[1]Budget!$V:$AE,6,0)*IF($C1866="1 - Revenues",1,IF(AND($C1866="5 - Transfers",MID(J1866,15,1)="4"),1,-1))</f>
        <v>-33000</v>
      </c>
      <c r="O1866" s="17">
        <f>IFERROR(IF(RIGHT(LEFT(K1866,15),1)="4",VLOOKUP(K1866,'[1]Budget Worksheet'!A:B,2,0),-1*VLOOKUP(K1866,'[1]Budget Worksheet'!A:B,2,0)),0)</f>
        <v>-56994</v>
      </c>
      <c r="P1866" s="17">
        <f>VLOOKUP($K1866,[1]Budget!$V:$AE,8,0)*IF($C1866="1 - Revenues",1,IF(AND($C1866="5 - Transfers",MID($K1866,15,1)="4"),1,-1))</f>
        <v>-39000</v>
      </c>
      <c r="Q1866" s="17">
        <f>VLOOKUP($K1866,[1]Budget!$V:$AE,10,0)*IF($C1866="1 - Revenues",1,IF(AND($C1866="5 - Transfers",MID(K1866,15,1)="4"),1,-1))</f>
        <v>17994</v>
      </c>
      <c r="S1866" s="18" t="b">
        <f>IF(LEFT(C1866,1)="1",1,-1)*SUMIF([1]Budget!V:V,'Budget Worksheet for Pivot Tabl'!K1866,[1]Budget!AC:AC)=P1866</f>
        <v>1</v>
      </c>
    </row>
    <row r="1867" spans="1:19" x14ac:dyDescent="0.25">
      <c r="A1867" t="s">
        <v>31</v>
      </c>
      <c r="B1867" t="s">
        <v>32</v>
      </c>
      <c r="C1867" t="s">
        <v>8</v>
      </c>
      <c r="D1867" t="str">
        <f t="shared" si="29"/>
        <v>OUTFLOWS</v>
      </c>
      <c r="E1867" t="s">
        <v>112</v>
      </c>
      <c r="F1867" t="s">
        <v>113</v>
      </c>
      <c r="G1867" t="s">
        <v>112</v>
      </c>
      <c r="H1867" t="s">
        <v>32</v>
      </c>
      <c r="I1867" t="s">
        <v>325</v>
      </c>
      <c r="J1867" t="s">
        <v>326</v>
      </c>
      <c r="K1867" t="s">
        <v>2631</v>
      </c>
      <c r="L1867" t="s">
        <v>610</v>
      </c>
      <c r="M1867" s="17">
        <f>VLOOKUP($K1867,[1]Budget!$V:$AE,5,0)*IF($C1867="1 - Revenues",1,IF(AND($C1867="5 - Transfers",MID(I1867,15,1)="4"),1,-1))</f>
        <v>-4000</v>
      </c>
      <c r="N1867" s="17">
        <f>VLOOKUP($K1867,[1]Budget!$V:$AE,6,0)*IF($C1867="1 - Revenues",1,IF(AND($C1867="5 - Transfers",MID(J1867,15,1)="4"),1,-1))</f>
        <v>-3000</v>
      </c>
      <c r="O1867" s="17">
        <f>IFERROR(IF(RIGHT(LEFT(K1867,15),1)="4",VLOOKUP(K1867,'[1]Budget Worksheet'!A:B,2,0),-1*VLOOKUP(K1867,'[1]Budget Worksheet'!A:B,2,0)),0)</f>
        <v>-5015</v>
      </c>
      <c r="P1867" s="17">
        <f>VLOOKUP($K1867,[1]Budget!$V:$AE,8,0)*IF($C1867="1 - Revenues",1,IF(AND($C1867="5 - Transfers",MID($K1867,15,1)="4"),1,-1))</f>
        <v>-5015</v>
      </c>
      <c r="Q1867" s="17">
        <f>VLOOKUP($K1867,[1]Budget!$V:$AE,10,0)*IF($C1867="1 - Revenues",1,IF(AND($C1867="5 - Transfers",MID(K1867,15,1)="4"),1,-1))</f>
        <v>0</v>
      </c>
      <c r="S1867" s="18" t="b">
        <f>IF(LEFT(C1867,1)="1",1,-1)*SUMIF([1]Budget!V:V,'Budget Worksheet for Pivot Tabl'!K1867,[1]Budget!AC:AC)=P1867</f>
        <v>1</v>
      </c>
    </row>
    <row r="1868" spans="1:19" x14ac:dyDescent="0.25">
      <c r="A1868" t="s">
        <v>31</v>
      </c>
      <c r="B1868" t="s">
        <v>32</v>
      </c>
      <c r="C1868" t="s">
        <v>8</v>
      </c>
      <c r="D1868" t="str">
        <f t="shared" si="29"/>
        <v>OUTFLOWS</v>
      </c>
      <c r="E1868" t="s">
        <v>112</v>
      </c>
      <c r="F1868" t="s">
        <v>113</v>
      </c>
      <c r="G1868" t="s">
        <v>112</v>
      </c>
      <c r="H1868" t="s">
        <v>32</v>
      </c>
      <c r="I1868" t="s">
        <v>325</v>
      </c>
      <c r="J1868" t="s">
        <v>326</v>
      </c>
      <c r="K1868" t="s">
        <v>2632</v>
      </c>
      <c r="L1868" t="s">
        <v>612</v>
      </c>
      <c r="M1868" s="17">
        <f>VLOOKUP($K1868,[1]Budget!$V:$AE,5,0)*IF($C1868="1 - Revenues",1,IF(AND($C1868="5 - Transfers",MID(I1868,15,1)="4"),1,-1))</f>
        <v>-1000</v>
      </c>
      <c r="N1868" s="17">
        <f>VLOOKUP($K1868,[1]Budget!$V:$AE,6,0)*IF($C1868="1 - Revenues",1,IF(AND($C1868="5 - Transfers",MID(J1868,15,1)="4"),1,-1))</f>
        <v>0</v>
      </c>
      <c r="O1868" s="17">
        <f>IFERROR(IF(RIGHT(LEFT(K1868,15),1)="4",VLOOKUP(K1868,'[1]Budget Worksheet'!A:B,2,0),-1*VLOOKUP(K1868,'[1]Budget Worksheet'!A:B,2,0)),0)</f>
        <v>-827</v>
      </c>
      <c r="P1868" s="17">
        <f>VLOOKUP($K1868,[1]Budget!$V:$AE,8,0)*IF($C1868="1 - Revenues",1,IF(AND($C1868="5 - Transfers",MID($K1868,15,1)="4"),1,-1))</f>
        <v>-827</v>
      </c>
      <c r="Q1868" s="17">
        <f>VLOOKUP($K1868,[1]Budget!$V:$AE,10,0)*IF($C1868="1 - Revenues",1,IF(AND($C1868="5 - Transfers",MID(K1868,15,1)="4"),1,-1))</f>
        <v>0</v>
      </c>
      <c r="S1868" s="18" t="b">
        <f>IF(LEFT(C1868,1)="1",1,-1)*SUMIF([1]Budget!V:V,'Budget Worksheet for Pivot Tabl'!K1868,[1]Budget!AC:AC)=P1868</f>
        <v>1</v>
      </c>
    </row>
    <row r="1869" spans="1:19" x14ac:dyDescent="0.25">
      <c r="A1869" t="s">
        <v>31</v>
      </c>
      <c r="B1869" t="s">
        <v>32</v>
      </c>
      <c r="C1869" t="s">
        <v>8</v>
      </c>
      <c r="D1869" t="str">
        <f t="shared" si="29"/>
        <v>OUTFLOWS</v>
      </c>
      <c r="E1869" t="s">
        <v>112</v>
      </c>
      <c r="F1869" t="s">
        <v>113</v>
      </c>
      <c r="G1869" t="s">
        <v>112</v>
      </c>
      <c r="H1869" t="s">
        <v>32</v>
      </c>
      <c r="I1869" t="s">
        <v>325</v>
      </c>
      <c r="J1869" t="s">
        <v>326</v>
      </c>
      <c r="K1869" t="s">
        <v>2633</v>
      </c>
      <c r="L1869" t="s">
        <v>614</v>
      </c>
      <c r="M1869" s="17">
        <f>VLOOKUP($K1869,[1]Budget!$V:$AE,5,0)*IF($C1869="1 - Revenues",1,IF(AND($C1869="5 - Transfers",MID(I1869,15,1)="4"),1,-1))</f>
        <v>0</v>
      </c>
      <c r="N1869" s="17">
        <f>VLOOKUP($K1869,[1]Budget!$V:$AE,6,0)*IF($C1869="1 - Revenues",1,IF(AND($C1869="5 - Transfers",MID(J1869,15,1)="4"),1,-1))</f>
        <v>0</v>
      </c>
      <c r="O1869" s="17">
        <f>IFERROR(IF(RIGHT(LEFT(K1869,15),1)="4",VLOOKUP(K1869,'[1]Budget Worksheet'!A:B,2,0),-1*VLOOKUP(K1869,'[1]Budget Worksheet'!A:B,2,0)),0)</f>
        <v>-415</v>
      </c>
      <c r="P1869" s="17">
        <f>VLOOKUP($K1869,[1]Budget!$V:$AE,8,0)*IF($C1869="1 - Revenues",1,IF(AND($C1869="5 - Transfers",MID($K1869,15,1)="4"),1,-1))</f>
        <v>-415</v>
      </c>
      <c r="Q1869" s="17">
        <f>VLOOKUP($K1869,[1]Budget!$V:$AE,10,0)*IF($C1869="1 - Revenues",1,IF(AND($C1869="5 - Transfers",MID(K1869,15,1)="4"),1,-1))</f>
        <v>0</v>
      </c>
      <c r="S1869" s="18" t="b">
        <f>IF(LEFT(C1869,1)="1",1,-1)*SUMIF([1]Budget!V:V,'Budget Worksheet for Pivot Tabl'!K1869,[1]Budget!AC:AC)=P1869</f>
        <v>1</v>
      </c>
    </row>
    <row r="1870" spans="1:19" x14ac:dyDescent="0.25">
      <c r="A1870" t="s">
        <v>31</v>
      </c>
      <c r="B1870" t="s">
        <v>32</v>
      </c>
      <c r="C1870" t="s">
        <v>8</v>
      </c>
      <c r="D1870" t="str">
        <f t="shared" si="29"/>
        <v>OUTFLOWS</v>
      </c>
      <c r="E1870" t="s">
        <v>112</v>
      </c>
      <c r="F1870" t="s">
        <v>113</v>
      </c>
      <c r="G1870" t="s">
        <v>112</v>
      </c>
      <c r="H1870" t="s">
        <v>32</v>
      </c>
      <c r="I1870" t="s">
        <v>325</v>
      </c>
      <c r="J1870" t="s">
        <v>326</v>
      </c>
      <c r="K1870" t="s">
        <v>2634</v>
      </c>
      <c r="L1870" t="s">
        <v>616</v>
      </c>
      <c r="M1870" s="17">
        <f>VLOOKUP($K1870,[1]Budget!$V:$AE,5,0)*IF($C1870="1 - Revenues",1,IF(AND($C1870="5 - Transfers",MID(I1870,15,1)="4"),1,-1))</f>
        <v>-8000</v>
      </c>
      <c r="N1870" s="17">
        <f>VLOOKUP($K1870,[1]Budget!$V:$AE,6,0)*IF($C1870="1 - Revenues",1,IF(AND($C1870="5 - Transfers",MID(J1870,15,1)="4"),1,-1))</f>
        <v>-8000</v>
      </c>
      <c r="O1870" s="17">
        <f>IFERROR(IF(RIGHT(LEFT(K1870,15),1)="4",VLOOKUP(K1870,'[1]Budget Worksheet'!A:B,2,0),-1*VLOOKUP(K1870,'[1]Budget Worksheet'!A:B,2,0)),0)</f>
        <v>-8400</v>
      </c>
      <c r="P1870" s="17">
        <f>VLOOKUP($K1870,[1]Budget!$V:$AE,8,0)*IF($C1870="1 - Revenues",1,IF(AND($C1870="5 - Transfers",MID($K1870,15,1)="4"),1,-1))</f>
        <v>-11000</v>
      </c>
      <c r="Q1870" s="17">
        <f>VLOOKUP($K1870,[1]Budget!$V:$AE,10,0)*IF($C1870="1 - Revenues",1,IF(AND($C1870="5 - Transfers",MID(K1870,15,1)="4"),1,-1))</f>
        <v>-2600</v>
      </c>
      <c r="S1870" s="18" t="b">
        <f>IF(LEFT(C1870,1)="1",1,-1)*SUMIF([1]Budget!V:V,'Budget Worksheet for Pivot Tabl'!K1870,[1]Budget!AC:AC)=P1870</f>
        <v>1</v>
      </c>
    </row>
    <row r="1871" spans="1:19" x14ac:dyDescent="0.25">
      <c r="A1871" t="s">
        <v>31</v>
      </c>
      <c r="B1871" t="s">
        <v>32</v>
      </c>
      <c r="C1871" t="s">
        <v>8</v>
      </c>
      <c r="D1871" t="str">
        <f t="shared" si="29"/>
        <v>OUTFLOWS</v>
      </c>
      <c r="E1871" t="s">
        <v>112</v>
      </c>
      <c r="F1871" t="s">
        <v>113</v>
      </c>
      <c r="G1871" t="s">
        <v>112</v>
      </c>
      <c r="H1871" t="s">
        <v>32</v>
      </c>
      <c r="I1871" t="s">
        <v>325</v>
      </c>
      <c r="J1871" t="s">
        <v>326</v>
      </c>
      <c r="K1871" t="s">
        <v>2635</v>
      </c>
      <c r="L1871" t="s">
        <v>618</v>
      </c>
      <c r="M1871" s="17">
        <f>VLOOKUP($K1871,[1]Budget!$V:$AE,5,0)*IF($C1871="1 - Revenues",1,IF(AND($C1871="5 - Transfers",MID(I1871,15,1)="4"),1,-1))</f>
        <v>-1000</v>
      </c>
      <c r="N1871" s="17">
        <f>VLOOKUP($K1871,[1]Budget!$V:$AE,6,0)*IF($C1871="1 - Revenues",1,IF(AND($C1871="5 - Transfers",MID(J1871,15,1)="4"),1,-1))</f>
        <v>-1000</v>
      </c>
      <c r="O1871" s="17">
        <f>IFERROR(IF(RIGHT(LEFT(K1871,15),1)="4",VLOOKUP(K1871,'[1]Budget Worksheet'!A:B,2,0),-1*VLOOKUP(K1871,'[1]Budget Worksheet'!A:B,2,0)),0)</f>
        <v>-2143</v>
      </c>
      <c r="P1871" s="17">
        <f>VLOOKUP($K1871,[1]Budget!$V:$AE,8,0)*IF($C1871="1 - Revenues",1,IF(AND($C1871="5 - Transfers",MID($K1871,15,1)="4"),1,-1))</f>
        <v>-2143</v>
      </c>
      <c r="Q1871" s="17">
        <f>VLOOKUP($K1871,[1]Budget!$V:$AE,10,0)*IF($C1871="1 - Revenues",1,IF(AND($C1871="5 - Transfers",MID(K1871,15,1)="4"),1,-1))</f>
        <v>0</v>
      </c>
      <c r="S1871" s="18" t="b">
        <f>IF(LEFT(C1871,1)="1",1,-1)*SUMIF([1]Budget!V:V,'Budget Worksheet for Pivot Tabl'!K1871,[1]Budget!AC:AC)=P1871</f>
        <v>1</v>
      </c>
    </row>
    <row r="1872" spans="1:19" x14ac:dyDescent="0.25">
      <c r="A1872" t="s">
        <v>31</v>
      </c>
      <c r="B1872" t="s">
        <v>32</v>
      </c>
      <c r="C1872" t="s">
        <v>8</v>
      </c>
      <c r="D1872" t="str">
        <f t="shared" si="29"/>
        <v>OUTFLOWS</v>
      </c>
      <c r="E1872" t="s">
        <v>112</v>
      </c>
      <c r="F1872" t="s">
        <v>113</v>
      </c>
      <c r="G1872" t="s">
        <v>112</v>
      </c>
      <c r="H1872" t="s">
        <v>32</v>
      </c>
      <c r="I1872" t="s">
        <v>325</v>
      </c>
      <c r="J1872" t="s">
        <v>326</v>
      </c>
      <c r="K1872" t="s">
        <v>2636</v>
      </c>
      <c r="L1872" t="s">
        <v>620</v>
      </c>
      <c r="M1872" s="17">
        <f>VLOOKUP($K1872,[1]Budget!$V:$AE,5,0)*IF($C1872="1 - Revenues",1,IF(AND($C1872="5 - Transfers",MID(I1872,15,1)="4"),1,-1))</f>
        <v>-6000</v>
      </c>
      <c r="N1872" s="17">
        <f>VLOOKUP($K1872,[1]Budget!$V:$AE,6,0)*IF($C1872="1 - Revenues",1,IF(AND($C1872="5 - Transfers",MID(J1872,15,1)="4"),1,-1))</f>
        <v>-3000</v>
      </c>
      <c r="O1872" s="17">
        <f>IFERROR(IF(RIGHT(LEFT(K1872,15),1)="4",VLOOKUP(K1872,'[1]Budget Worksheet'!A:B,2,0),-1*VLOOKUP(K1872,'[1]Budget Worksheet'!A:B,2,0)),0)</f>
        <v>-2620</v>
      </c>
      <c r="P1872" s="17">
        <f>VLOOKUP($K1872,[1]Budget!$V:$AE,8,0)*IF($C1872="1 - Revenues",1,IF(AND($C1872="5 - Transfers",MID($K1872,15,1)="4"),1,-1))</f>
        <v>-2620</v>
      </c>
      <c r="Q1872" s="17">
        <f>VLOOKUP($K1872,[1]Budget!$V:$AE,10,0)*IF($C1872="1 - Revenues",1,IF(AND($C1872="5 - Transfers",MID(K1872,15,1)="4"),1,-1))</f>
        <v>0</v>
      </c>
      <c r="S1872" s="18" t="b">
        <f>IF(LEFT(C1872,1)="1",1,-1)*SUMIF([1]Budget!V:V,'Budget Worksheet for Pivot Tabl'!K1872,[1]Budget!AC:AC)=P1872</f>
        <v>1</v>
      </c>
    </row>
    <row r="1873" spans="1:19" x14ac:dyDescent="0.25">
      <c r="A1873" t="s">
        <v>31</v>
      </c>
      <c r="B1873" t="s">
        <v>32</v>
      </c>
      <c r="C1873" t="s">
        <v>8</v>
      </c>
      <c r="D1873" t="str">
        <f t="shared" si="29"/>
        <v>OUTFLOWS</v>
      </c>
      <c r="E1873" t="s">
        <v>112</v>
      </c>
      <c r="F1873" t="s">
        <v>113</v>
      </c>
      <c r="G1873" t="s">
        <v>112</v>
      </c>
      <c r="H1873" t="s">
        <v>32</v>
      </c>
      <c r="I1873" t="s">
        <v>325</v>
      </c>
      <c r="J1873" t="s">
        <v>326</v>
      </c>
      <c r="K1873" t="s">
        <v>2637</v>
      </c>
      <c r="L1873" t="s">
        <v>622</v>
      </c>
      <c r="M1873" s="17">
        <f>VLOOKUP($K1873,[1]Budget!$V:$AE,5,0)*IF($C1873="1 - Revenues",1,IF(AND($C1873="5 - Transfers",MID(I1873,15,1)="4"),1,-1))</f>
        <v>0</v>
      </c>
      <c r="N1873" s="17">
        <f>VLOOKUP($K1873,[1]Budget!$V:$AE,6,0)*IF($C1873="1 - Revenues",1,IF(AND($C1873="5 - Transfers",MID(J1873,15,1)="4"),1,-1))</f>
        <v>0</v>
      </c>
      <c r="O1873" s="17">
        <f>IFERROR(IF(RIGHT(LEFT(K1873,15),1)="4",VLOOKUP(K1873,'[1]Budget Worksheet'!A:B,2,0),-1*VLOOKUP(K1873,'[1]Budget Worksheet'!A:B,2,0)),0)</f>
        <v>0</v>
      </c>
      <c r="P1873" s="17">
        <f>VLOOKUP($K1873,[1]Budget!$V:$AE,8,0)*IF($C1873="1 - Revenues",1,IF(AND($C1873="5 - Transfers",MID($K1873,15,1)="4"),1,-1))</f>
        <v>0</v>
      </c>
      <c r="Q1873" s="17">
        <f>VLOOKUP($K1873,[1]Budget!$V:$AE,10,0)*IF($C1873="1 - Revenues",1,IF(AND($C1873="5 - Transfers",MID(K1873,15,1)="4"),1,-1))</f>
        <v>0</v>
      </c>
      <c r="S1873" s="18" t="b">
        <f>IF(LEFT(C1873,1)="1",1,-1)*SUMIF([1]Budget!V:V,'Budget Worksheet for Pivot Tabl'!K1873,[1]Budget!AC:AC)=P1873</f>
        <v>1</v>
      </c>
    </row>
    <row r="1874" spans="1:19" x14ac:dyDescent="0.25">
      <c r="A1874" t="s">
        <v>31</v>
      </c>
      <c r="B1874" t="s">
        <v>32</v>
      </c>
      <c r="C1874" t="s">
        <v>8</v>
      </c>
      <c r="D1874" t="str">
        <f t="shared" si="29"/>
        <v>OUTFLOWS</v>
      </c>
      <c r="E1874" t="s">
        <v>112</v>
      </c>
      <c r="F1874" t="s">
        <v>113</v>
      </c>
      <c r="G1874" t="s">
        <v>112</v>
      </c>
      <c r="H1874" t="s">
        <v>32</v>
      </c>
      <c r="I1874" t="s">
        <v>325</v>
      </c>
      <c r="J1874" t="s">
        <v>326</v>
      </c>
      <c r="K1874" t="s">
        <v>2638</v>
      </c>
      <c r="L1874" t="s">
        <v>472</v>
      </c>
      <c r="M1874" s="17">
        <f>VLOOKUP($K1874,[1]Budget!$V:$AE,5,0)*IF($C1874="1 - Revenues",1,IF(AND($C1874="5 - Transfers",MID(I1874,15,1)="4"),1,-1))</f>
        <v>-4000</v>
      </c>
      <c r="N1874" s="17">
        <f>VLOOKUP($K1874,[1]Budget!$V:$AE,6,0)*IF($C1874="1 - Revenues",1,IF(AND($C1874="5 - Transfers",MID(J1874,15,1)="4"),1,-1))</f>
        <v>-3000</v>
      </c>
      <c r="O1874" s="17">
        <f>IFERROR(IF(RIGHT(LEFT(K1874,15),1)="4",VLOOKUP(K1874,'[1]Budget Worksheet'!A:B,2,0),-1*VLOOKUP(K1874,'[1]Budget Worksheet'!A:B,2,0)),0)</f>
        <v>-5205</v>
      </c>
      <c r="P1874" s="17">
        <f>VLOOKUP($K1874,[1]Budget!$V:$AE,8,0)*IF($C1874="1 - Revenues",1,IF(AND($C1874="5 - Transfers",MID($K1874,15,1)="4"),1,-1))</f>
        <v>-5205</v>
      </c>
      <c r="Q1874" s="17">
        <f>VLOOKUP($K1874,[1]Budget!$V:$AE,10,0)*IF($C1874="1 - Revenues",1,IF(AND($C1874="5 - Transfers",MID(K1874,15,1)="4"),1,-1))</f>
        <v>0</v>
      </c>
      <c r="S1874" s="18" t="b">
        <f>IF(LEFT(C1874,1)="1",1,-1)*SUMIF([1]Budget!V:V,'Budget Worksheet for Pivot Tabl'!K1874,[1]Budget!AC:AC)=P1874</f>
        <v>1</v>
      </c>
    </row>
    <row r="1875" spans="1:19" x14ac:dyDescent="0.25">
      <c r="A1875" t="s">
        <v>31</v>
      </c>
      <c r="B1875" t="s">
        <v>32</v>
      </c>
      <c r="C1875" t="s">
        <v>8</v>
      </c>
      <c r="D1875" t="str">
        <f t="shared" si="29"/>
        <v>OUTFLOWS</v>
      </c>
      <c r="E1875" t="s">
        <v>112</v>
      </c>
      <c r="F1875" t="s">
        <v>113</v>
      </c>
      <c r="G1875" t="s">
        <v>112</v>
      </c>
      <c r="H1875" t="s">
        <v>32</v>
      </c>
      <c r="I1875" t="s">
        <v>325</v>
      </c>
      <c r="J1875" t="s">
        <v>326</v>
      </c>
      <c r="K1875" t="s">
        <v>2639</v>
      </c>
      <c r="L1875" t="s">
        <v>625</v>
      </c>
      <c r="M1875" s="17">
        <f>VLOOKUP($K1875,[1]Budget!$V:$AE,5,0)*IF($C1875="1 - Revenues",1,IF(AND($C1875="5 - Transfers",MID(I1875,15,1)="4"),1,-1))</f>
        <v>0</v>
      </c>
      <c r="N1875" s="17">
        <f>VLOOKUP($K1875,[1]Budget!$V:$AE,6,0)*IF($C1875="1 - Revenues",1,IF(AND($C1875="5 - Transfers",MID(J1875,15,1)="4"),1,-1))</f>
        <v>0</v>
      </c>
      <c r="O1875" s="17">
        <f>IFERROR(IF(RIGHT(LEFT(K1875,15),1)="4",VLOOKUP(K1875,'[1]Budget Worksheet'!A:B,2,0),-1*VLOOKUP(K1875,'[1]Budget Worksheet'!A:B,2,0)),0)</f>
        <v>0</v>
      </c>
      <c r="P1875" s="17">
        <f>VLOOKUP($K1875,[1]Budget!$V:$AE,8,0)*IF($C1875="1 - Revenues",1,IF(AND($C1875="5 - Transfers",MID($K1875,15,1)="4"),1,-1))</f>
        <v>0</v>
      </c>
      <c r="Q1875" s="17">
        <f>VLOOKUP($K1875,[1]Budget!$V:$AE,10,0)*IF($C1875="1 - Revenues",1,IF(AND($C1875="5 - Transfers",MID(K1875,15,1)="4"),1,-1))</f>
        <v>0</v>
      </c>
      <c r="S1875" s="18" t="b">
        <f>IF(LEFT(C1875,1)="1",1,-1)*SUMIF([1]Budget!V:V,'Budget Worksheet for Pivot Tabl'!K1875,[1]Budget!AC:AC)=P1875</f>
        <v>1</v>
      </c>
    </row>
    <row r="1876" spans="1:19" x14ac:dyDescent="0.25">
      <c r="A1876" t="s">
        <v>31</v>
      </c>
      <c r="B1876" t="s">
        <v>32</v>
      </c>
      <c r="C1876" t="s">
        <v>8</v>
      </c>
      <c r="D1876" t="str">
        <f t="shared" si="29"/>
        <v>OUTFLOWS</v>
      </c>
      <c r="E1876" t="s">
        <v>112</v>
      </c>
      <c r="F1876" t="s">
        <v>113</v>
      </c>
      <c r="G1876" t="s">
        <v>112</v>
      </c>
      <c r="H1876" t="s">
        <v>32</v>
      </c>
      <c r="I1876" t="s">
        <v>325</v>
      </c>
      <c r="J1876" t="s">
        <v>326</v>
      </c>
      <c r="K1876" t="s">
        <v>2640</v>
      </c>
      <c r="L1876" t="s">
        <v>627</v>
      </c>
      <c r="M1876" s="17">
        <f>VLOOKUP($K1876,[1]Budget!$V:$AE,5,0)*IF($C1876="1 - Revenues",1,IF(AND($C1876="5 - Transfers",MID(I1876,15,1)="4"),1,-1))</f>
        <v>-1000</v>
      </c>
      <c r="N1876" s="17">
        <f>VLOOKUP($K1876,[1]Budget!$V:$AE,6,0)*IF($C1876="1 - Revenues",1,IF(AND($C1876="5 - Transfers",MID(J1876,15,1)="4"),1,-1))</f>
        <v>-1000</v>
      </c>
      <c r="O1876" s="17">
        <f>IFERROR(IF(RIGHT(LEFT(K1876,15),1)="4",VLOOKUP(K1876,'[1]Budget Worksheet'!A:B,2,0),-1*VLOOKUP(K1876,'[1]Budget Worksheet'!A:B,2,0)),0)</f>
        <v>-1042</v>
      </c>
      <c r="P1876" s="17">
        <f>VLOOKUP($K1876,[1]Budget!$V:$AE,8,0)*IF($C1876="1 - Revenues",1,IF(AND($C1876="5 - Transfers",MID($K1876,15,1)="4"),1,-1))</f>
        <v>-1042</v>
      </c>
      <c r="Q1876" s="17">
        <f>VLOOKUP($K1876,[1]Budget!$V:$AE,10,0)*IF($C1876="1 - Revenues",1,IF(AND($C1876="5 - Transfers",MID(K1876,15,1)="4"),1,-1))</f>
        <v>0</v>
      </c>
      <c r="S1876" s="18" t="b">
        <f>IF(LEFT(C1876,1)="1",1,-1)*SUMIF([1]Budget!V:V,'Budget Worksheet for Pivot Tabl'!K1876,[1]Budget!AC:AC)=P1876</f>
        <v>1</v>
      </c>
    </row>
    <row r="1877" spans="1:19" x14ac:dyDescent="0.25">
      <c r="A1877" t="s">
        <v>31</v>
      </c>
      <c r="B1877" t="s">
        <v>32</v>
      </c>
      <c r="C1877" t="s">
        <v>8</v>
      </c>
      <c r="D1877" t="str">
        <f t="shared" si="29"/>
        <v>OUTFLOWS</v>
      </c>
      <c r="E1877" t="s">
        <v>112</v>
      </c>
      <c r="F1877" t="s">
        <v>113</v>
      </c>
      <c r="G1877" t="s">
        <v>112</v>
      </c>
      <c r="H1877" t="s">
        <v>32</v>
      </c>
      <c r="I1877" t="s">
        <v>325</v>
      </c>
      <c r="J1877" t="s">
        <v>326</v>
      </c>
      <c r="K1877" t="s">
        <v>2641</v>
      </c>
      <c r="L1877" t="s">
        <v>629</v>
      </c>
      <c r="M1877" s="17">
        <f>VLOOKUP($K1877,[1]Budget!$V:$AE,5,0)*IF($C1877="1 - Revenues",1,IF(AND($C1877="5 - Transfers",MID(I1877,15,1)="4"),1,-1))</f>
        <v>-8000</v>
      </c>
      <c r="N1877" s="17">
        <f>VLOOKUP($K1877,[1]Budget!$V:$AE,6,0)*IF($C1877="1 - Revenues",1,IF(AND($C1877="5 - Transfers",MID(J1877,15,1)="4"),1,-1))</f>
        <v>-3000</v>
      </c>
      <c r="O1877" s="17">
        <f>IFERROR(IF(RIGHT(LEFT(K1877,15),1)="4",VLOOKUP(K1877,'[1]Budget Worksheet'!A:B,2,0),-1*VLOOKUP(K1877,'[1]Budget Worksheet'!A:B,2,0)),0)</f>
        <v>-3500</v>
      </c>
      <c r="P1877" s="17">
        <f>VLOOKUP($K1877,[1]Budget!$V:$AE,8,0)*IF($C1877="1 - Revenues",1,IF(AND($C1877="5 - Transfers",MID($K1877,15,1)="4"),1,-1))</f>
        <v>-3500</v>
      </c>
      <c r="Q1877" s="17">
        <f>VLOOKUP($K1877,[1]Budget!$V:$AE,10,0)*IF($C1877="1 - Revenues",1,IF(AND($C1877="5 - Transfers",MID(K1877,15,1)="4"),1,-1))</f>
        <v>0</v>
      </c>
      <c r="S1877" s="18" t="b">
        <f>IF(LEFT(C1877,1)="1",1,-1)*SUMIF([1]Budget!V:V,'Budget Worksheet for Pivot Tabl'!K1877,[1]Budget!AC:AC)=P1877</f>
        <v>1</v>
      </c>
    </row>
    <row r="1878" spans="1:19" x14ac:dyDescent="0.25">
      <c r="A1878" t="s">
        <v>31</v>
      </c>
      <c r="B1878" t="s">
        <v>32</v>
      </c>
      <c r="C1878" t="s">
        <v>9</v>
      </c>
      <c r="D1878" t="str">
        <f t="shared" si="29"/>
        <v>OUTFLOWS</v>
      </c>
      <c r="E1878" t="s">
        <v>112</v>
      </c>
      <c r="F1878" t="s">
        <v>113</v>
      </c>
      <c r="G1878" t="s">
        <v>112</v>
      </c>
      <c r="H1878" t="s">
        <v>32</v>
      </c>
      <c r="I1878" t="s">
        <v>325</v>
      </c>
      <c r="J1878" t="s">
        <v>326</v>
      </c>
      <c r="K1878" t="s">
        <v>2642</v>
      </c>
      <c r="L1878" t="s">
        <v>476</v>
      </c>
      <c r="M1878" s="17">
        <f>VLOOKUP($K1878,[1]Budget!$V:$AE,5,0)*IF($C1878="1 - Revenues",1,IF(AND($C1878="5 - Transfers",MID(I1878,15,1)="4"),1,-1))</f>
        <v>0</v>
      </c>
      <c r="N1878" s="17">
        <f>VLOOKUP($K1878,[1]Budget!$V:$AE,6,0)*IF($C1878="1 - Revenues",1,IF(AND($C1878="5 - Transfers",MID(J1878,15,1)="4"),1,-1))</f>
        <v>0</v>
      </c>
      <c r="O1878" s="17">
        <f>IFERROR(IF(RIGHT(LEFT(K1878,15),1)="4",VLOOKUP(K1878,'[1]Budget Worksheet'!A:B,2,0),-1*VLOOKUP(K1878,'[1]Budget Worksheet'!A:B,2,0)),0)</f>
        <v>0</v>
      </c>
      <c r="P1878" s="17">
        <f>VLOOKUP($K1878,[1]Budget!$V:$AE,8,0)*IF($C1878="1 - Revenues",1,IF(AND($C1878="5 - Transfers",MID($K1878,15,1)="4"),1,-1))</f>
        <v>0</v>
      </c>
      <c r="Q1878" s="17">
        <f>VLOOKUP($K1878,[1]Budget!$V:$AE,10,0)*IF($C1878="1 - Revenues",1,IF(AND($C1878="5 - Transfers",MID(K1878,15,1)="4"),1,-1))</f>
        <v>0</v>
      </c>
      <c r="S1878" s="18" t="b">
        <f>IF(LEFT(C1878,1)="1",1,-1)*SUMIF([1]Budget!V:V,'Budget Worksheet for Pivot Tabl'!K1878,[1]Budget!AC:AC)=P1878</f>
        <v>1</v>
      </c>
    </row>
    <row r="1879" spans="1:19" x14ac:dyDescent="0.25">
      <c r="A1879" t="s">
        <v>31</v>
      </c>
      <c r="B1879" t="s">
        <v>32</v>
      </c>
      <c r="C1879" t="s">
        <v>9</v>
      </c>
      <c r="D1879" t="str">
        <f t="shared" si="29"/>
        <v>OUTFLOWS</v>
      </c>
      <c r="E1879" t="s">
        <v>112</v>
      </c>
      <c r="F1879" t="s">
        <v>113</v>
      </c>
      <c r="G1879" t="s">
        <v>112</v>
      </c>
      <c r="H1879" t="s">
        <v>32</v>
      </c>
      <c r="I1879" t="s">
        <v>325</v>
      </c>
      <c r="J1879" t="s">
        <v>326</v>
      </c>
      <c r="K1879" t="s">
        <v>2643</v>
      </c>
      <c r="L1879" t="s">
        <v>893</v>
      </c>
      <c r="M1879" s="17">
        <f>VLOOKUP($K1879,[1]Budget!$V:$AE,5,0)*IF($C1879="1 - Revenues",1,IF(AND($C1879="5 - Transfers",MID(I1879,15,1)="4"),1,-1))</f>
        <v>0</v>
      </c>
      <c r="N1879" s="17">
        <f>VLOOKUP($K1879,[1]Budget!$V:$AE,6,0)*IF($C1879="1 - Revenues",1,IF(AND($C1879="5 - Transfers",MID(J1879,15,1)="4"),1,-1))</f>
        <v>0</v>
      </c>
      <c r="O1879" s="17">
        <f>IFERROR(IF(RIGHT(LEFT(K1879,15),1)="4",VLOOKUP(K1879,'[1]Budget Worksheet'!A:B,2,0),-1*VLOOKUP(K1879,'[1]Budget Worksheet'!A:B,2,0)),0)</f>
        <v>0</v>
      </c>
      <c r="P1879" s="17">
        <f>VLOOKUP($K1879,[1]Budget!$V:$AE,8,0)*IF($C1879="1 - Revenues",1,IF(AND($C1879="5 - Transfers",MID($K1879,15,1)="4"),1,-1))</f>
        <v>0</v>
      </c>
      <c r="Q1879" s="17">
        <f>VLOOKUP($K1879,[1]Budget!$V:$AE,10,0)*IF($C1879="1 - Revenues",1,IF(AND($C1879="5 - Transfers",MID(K1879,15,1)="4"),1,-1))</f>
        <v>0</v>
      </c>
      <c r="S1879" s="18" t="b">
        <f>IF(LEFT(C1879,1)="1",1,-1)*SUMIF([1]Budget!V:V,'Budget Worksheet for Pivot Tabl'!K1879,[1]Budget!AC:AC)=P1879</f>
        <v>1</v>
      </c>
    </row>
    <row r="1880" spans="1:19" x14ac:dyDescent="0.25">
      <c r="A1880" t="s">
        <v>31</v>
      </c>
      <c r="B1880" t="s">
        <v>32</v>
      </c>
      <c r="C1880" t="s">
        <v>9</v>
      </c>
      <c r="D1880" t="str">
        <f t="shared" si="29"/>
        <v>OUTFLOWS</v>
      </c>
      <c r="E1880" t="s">
        <v>112</v>
      </c>
      <c r="F1880" t="s">
        <v>113</v>
      </c>
      <c r="G1880" t="s">
        <v>112</v>
      </c>
      <c r="H1880" t="s">
        <v>32</v>
      </c>
      <c r="I1880" t="s">
        <v>325</v>
      </c>
      <c r="J1880" t="s">
        <v>326</v>
      </c>
      <c r="K1880" t="s">
        <v>2644</v>
      </c>
      <c r="L1880" t="s">
        <v>633</v>
      </c>
      <c r="M1880" s="17">
        <f>VLOOKUP($K1880,[1]Budget!$V:$AE,5,0)*IF($C1880="1 - Revenues",1,IF(AND($C1880="5 - Transfers",MID(I1880,15,1)="4"),1,-1))</f>
        <v>0</v>
      </c>
      <c r="N1880" s="17">
        <f>VLOOKUP($K1880,[1]Budget!$V:$AE,6,0)*IF($C1880="1 - Revenues",1,IF(AND($C1880="5 - Transfers",MID(J1880,15,1)="4"),1,-1))</f>
        <v>0</v>
      </c>
      <c r="O1880" s="17">
        <f>IFERROR(IF(RIGHT(LEFT(K1880,15),1)="4",VLOOKUP(K1880,'[1]Budget Worksheet'!A:B,2,0),-1*VLOOKUP(K1880,'[1]Budget Worksheet'!A:B,2,0)),0)</f>
        <v>-309</v>
      </c>
      <c r="P1880" s="17">
        <f>VLOOKUP($K1880,[1]Budget!$V:$AE,8,0)*IF($C1880="1 - Revenues",1,IF(AND($C1880="5 - Transfers",MID($K1880,15,1)="4"),1,-1))</f>
        <v>-309</v>
      </c>
      <c r="Q1880" s="17">
        <f>VLOOKUP($K1880,[1]Budget!$V:$AE,10,0)*IF($C1880="1 - Revenues",1,IF(AND($C1880="5 - Transfers",MID(K1880,15,1)="4"),1,-1))</f>
        <v>0</v>
      </c>
      <c r="S1880" s="18" t="b">
        <f>IF(LEFT(C1880,1)="1",1,-1)*SUMIF([1]Budget!V:V,'Budget Worksheet for Pivot Tabl'!K1880,[1]Budget!AC:AC)=P1880</f>
        <v>1</v>
      </c>
    </row>
    <row r="1881" spans="1:19" x14ac:dyDescent="0.25">
      <c r="A1881" t="s">
        <v>31</v>
      </c>
      <c r="B1881" t="s">
        <v>32</v>
      </c>
      <c r="C1881" t="s">
        <v>9</v>
      </c>
      <c r="D1881" t="str">
        <f t="shared" si="29"/>
        <v>OUTFLOWS</v>
      </c>
      <c r="E1881" t="s">
        <v>112</v>
      </c>
      <c r="F1881" t="s">
        <v>113</v>
      </c>
      <c r="G1881" t="s">
        <v>112</v>
      </c>
      <c r="H1881" t="s">
        <v>32</v>
      </c>
      <c r="I1881" t="s">
        <v>325</v>
      </c>
      <c r="J1881" t="s">
        <v>326</v>
      </c>
      <c r="K1881" t="s">
        <v>2645</v>
      </c>
      <c r="L1881" t="s">
        <v>484</v>
      </c>
      <c r="M1881" s="17">
        <f>VLOOKUP($K1881,[1]Budget!$V:$AE,5,0)*IF($C1881="1 - Revenues",1,IF(AND($C1881="5 - Transfers",MID(I1881,15,1)="4"),1,-1))</f>
        <v>-3000</v>
      </c>
      <c r="N1881" s="17">
        <f>VLOOKUP($K1881,[1]Budget!$V:$AE,6,0)*IF($C1881="1 - Revenues",1,IF(AND($C1881="5 - Transfers",MID(J1881,15,1)="4"),1,-1))</f>
        <v>-3000</v>
      </c>
      <c r="O1881" s="17">
        <f>IFERROR(IF(RIGHT(LEFT(K1881,15),1)="4",VLOOKUP(K1881,'[1]Budget Worksheet'!A:B,2,0),-1*VLOOKUP(K1881,'[1]Budget Worksheet'!A:B,2,0)),0)</f>
        <v>-3800</v>
      </c>
      <c r="P1881" s="17">
        <f>VLOOKUP($K1881,[1]Budget!$V:$AE,8,0)*IF($C1881="1 - Revenues",1,IF(AND($C1881="5 - Transfers",MID($K1881,15,1)="4"),1,-1))</f>
        <v>-3800</v>
      </c>
      <c r="Q1881" s="17">
        <f>VLOOKUP($K1881,[1]Budget!$V:$AE,10,0)*IF($C1881="1 - Revenues",1,IF(AND($C1881="5 - Transfers",MID(K1881,15,1)="4"),1,-1))</f>
        <v>0</v>
      </c>
      <c r="S1881" s="18" t="b">
        <f>IF(LEFT(C1881,1)="1",1,-1)*SUMIF([1]Budget!V:V,'Budget Worksheet for Pivot Tabl'!K1881,[1]Budget!AC:AC)=P1881</f>
        <v>1</v>
      </c>
    </row>
    <row r="1882" spans="1:19" x14ac:dyDescent="0.25">
      <c r="A1882" t="s">
        <v>31</v>
      </c>
      <c r="B1882" t="s">
        <v>32</v>
      </c>
      <c r="C1882" t="s">
        <v>9</v>
      </c>
      <c r="D1882" t="str">
        <f t="shared" si="29"/>
        <v>OUTFLOWS</v>
      </c>
      <c r="E1882" t="s">
        <v>112</v>
      </c>
      <c r="F1882" t="s">
        <v>113</v>
      </c>
      <c r="G1882" t="s">
        <v>112</v>
      </c>
      <c r="H1882" t="s">
        <v>32</v>
      </c>
      <c r="I1882" t="s">
        <v>325</v>
      </c>
      <c r="J1882" t="s">
        <v>326</v>
      </c>
      <c r="K1882" t="s">
        <v>2646</v>
      </c>
      <c r="L1882" t="s">
        <v>640</v>
      </c>
      <c r="M1882" s="17">
        <f>VLOOKUP($K1882,[1]Budget!$V:$AE,5,0)*IF($C1882="1 - Revenues",1,IF(AND($C1882="5 - Transfers",MID(I1882,15,1)="4"),1,-1))</f>
        <v>-1000</v>
      </c>
      <c r="N1882" s="17">
        <f>VLOOKUP($K1882,[1]Budget!$V:$AE,6,0)*IF($C1882="1 - Revenues",1,IF(AND($C1882="5 - Transfers",MID(J1882,15,1)="4"),1,-1))</f>
        <v>0</v>
      </c>
      <c r="O1882" s="17">
        <f>IFERROR(IF(RIGHT(LEFT(K1882,15),1)="4",VLOOKUP(K1882,'[1]Budget Worksheet'!A:B,2,0),-1*VLOOKUP(K1882,'[1]Budget Worksheet'!A:B,2,0)),0)</f>
        <v>-2000</v>
      </c>
      <c r="P1882" s="17">
        <f>VLOOKUP($K1882,[1]Budget!$V:$AE,8,0)*IF($C1882="1 - Revenues",1,IF(AND($C1882="5 - Transfers",MID($K1882,15,1)="4"),1,-1))</f>
        <v>-2000</v>
      </c>
      <c r="Q1882" s="17">
        <f>VLOOKUP($K1882,[1]Budget!$V:$AE,10,0)*IF($C1882="1 - Revenues",1,IF(AND($C1882="5 - Transfers",MID(K1882,15,1)="4"),1,-1))</f>
        <v>0</v>
      </c>
      <c r="S1882" s="18" t="b">
        <f>IF(LEFT(C1882,1)="1",1,-1)*SUMIF([1]Budget!V:V,'Budget Worksheet for Pivot Tabl'!K1882,[1]Budget!AC:AC)=P1882</f>
        <v>1</v>
      </c>
    </row>
    <row r="1883" spans="1:19" x14ac:dyDescent="0.25">
      <c r="A1883" t="s">
        <v>31</v>
      </c>
      <c r="B1883" t="s">
        <v>32</v>
      </c>
      <c r="C1883" t="s">
        <v>9</v>
      </c>
      <c r="D1883" t="str">
        <f t="shared" si="29"/>
        <v>OUTFLOWS</v>
      </c>
      <c r="E1883" t="s">
        <v>112</v>
      </c>
      <c r="F1883" t="s">
        <v>113</v>
      </c>
      <c r="G1883" t="s">
        <v>112</v>
      </c>
      <c r="H1883" t="s">
        <v>32</v>
      </c>
      <c r="I1883" t="s">
        <v>325</v>
      </c>
      <c r="J1883" t="s">
        <v>326</v>
      </c>
      <c r="K1883" t="s">
        <v>2647</v>
      </c>
      <c r="L1883" t="s">
        <v>900</v>
      </c>
      <c r="M1883" s="17">
        <f>VLOOKUP($K1883,[1]Budget!$V:$AE,5,0)*IF($C1883="1 - Revenues",1,IF(AND($C1883="5 - Transfers",MID(I1883,15,1)="4"),1,-1))</f>
        <v>-4000</v>
      </c>
      <c r="N1883" s="17">
        <f>VLOOKUP($K1883,[1]Budget!$V:$AE,6,0)*IF($C1883="1 - Revenues",1,IF(AND($C1883="5 - Transfers",MID(J1883,15,1)="4"),1,-1))</f>
        <v>-3000</v>
      </c>
      <c r="O1883" s="17">
        <f>IFERROR(IF(RIGHT(LEFT(K1883,15),1)="4",VLOOKUP(K1883,'[1]Budget Worksheet'!A:B,2,0),-1*VLOOKUP(K1883,'[1]Budget Worksheet'!A:B,2,0)),0)</f>
        <v>-8500</v>
      </c>
      <c r="P1883" s="17">
        <f>VLOOKUP($K1883,[1]Budget!$V:$AE,8,0)*IF($C1883="1 - Revenues",1,IF(AND($C1883="5 - Transfers",MID($K1883,15,1)="4"),1,-1))</f>
        <v>-8500</v>
      </c>
      <c r="Q1883" s="17">
        <f>VLOOKUP($K1883,[1]Budget!$V:$AE,10,0)*IF($C1883="1 - Revenues",1,IF(AND($C1883="5 - Transfers",MID(K1883,15,1)="4"),1,-1))</f>
        <v>0</v>
      </c>
      <c r="S1883" s="18" t="b">
        <f>IF(LEFT(C1883,1)="1",1,-1)*SUMIF([1]Budget!V:V,'Budget Worksheet for Pivot Tabl'!K1883,[1]Budget!AC:AC)=P1883</f>
        <v>1</v>
      </c>
    </row>
    <row r="1884" spans="1:19" x14ac:dyDescent="0.25">
      <c r="A1884" t="s">
        <v>31</v>
      </c>
      <c r="B1884" t="s">
        <v>32</v>
      </c>
      <c r="C1884" t="s">
        <v>9</v>
      </c>
      <c r="D1884" t="str">
        <f t="shared" si="29"/>
        <v>OUTFLOWS</v>
      </c>
      <c r="E1884" t="s">
        <v>112</v>
      </c>
      <c r="F1884" t="s">
        <v>113</v>
      </c>
      <c r="G1884" t="s">
        <v>112</v>
      </c>
      <c r="H1884" t="s">
        <v>32</v>
      </c>
      <c r="I1884" t="s">
        <v>325</v>
      </c>
      <c r="J1884" t="s">
        <v>326</v>
      </c>
      <c r="K1884" t="s">
        <v>2648</v>
      </c>
      <c r="L1884" t="s">
        <v>490</v>
      </c>
      <c r="M1884" s="17">
        <f>VLOOKUP($K1884,[1]Budget!$V:$AE,5,0)*IF($C1884="1 - Revenues",1,IF(AND($C1884="5 - Transfers",MID(I1884,15,1)="4"),1,-1))</f>
        <v>-1000</v>
      </c>
      <c r="N1884" s="17">
        <f>VLOOKUP($K1884,[1]Budget!$V:$AE,6,0)*IF($C1884="1 - Revenues",1,IF(AND($C1884="5 - Transfers",MID(J1884,15,1)="4"),1,-1))</f>
        <v>-2000</v>
      </c>
      <c r="O1884" s="17">
        <f>IFERROR(IF(RIGHT(LEFT(K1884,15),1)="4",VLOOKUP(K1884,'[1]Budget Worksheet'!A:B,2,0),-1*VLOOKUP(K1884,'[1]Budget Worksheet'!A:B,2,0)),0)</f>
        <v>-2200</v>
      </c>
      <c r="P1884" s="17">
        <f>VLOOKUP($K1884,[1]Budget!$V:$AE,8,0)*IF($C1884="1 - Revenues",1,IF(AND($C1884="5 - Transfers",MID($K1884,15,1)="4"),1,-1))</f>
        <v>-2200</v>
      </c>
      <c r="Q1884" s="17">
        <f>VLOOKUP($K1884,[1]Budget!$V:$AE,10,0)*IF($C1884="1 - Revenues",1,IF(AND($C1884="5 - Transfers",MID(K1884,15,1)="4"),1,-1))</f>
        <v>0</v>
      </c>
      <c r="S1884" s="18" t="b">
        <f>IF(LEFT(C1884,1)="1",1,-1)*SUMIF([1]Budget!V:V,'Budget Worksheet for Pivot Tabl'!K1884,[1]Budget!AC:AC)=P1884</f>
        <v>1</v>
      </c>
    </row>
    <row r="1885" spans="1:19" x14ac:dyDescent="0.25">
      <c r="A1885" t="s">
        <v>31</v>
      </c>
      <c r="B1885" t="s">
        <v>32</v>
      </c>
      <c r="C1885" t="s">
        <v>9</v>
      </c>
      <c r="D1885" t="str">
        <f t="shared" si="29"/>
        <v>OUTFLOWS</v>
      </c>
      <c r="E1885" t="s">
        <v>112</v>
      </c>
      <c r="F1885" t="s">
        <v>113</v>
      </c>
      <c r="G1885" t="s">
        <v>112</v>
      </c>
      <c r="H1885" t="s">
        <v>32</v>
      </c>
      <c r="I1885" t="s">
        <v>325</v>
      </c>
      <c r="J1885" t="s">
        <v>326</v>
      </c>
      <c r="K1885" t="s">
        <v>2649</v>
      </c>
      <c r="L1885" t="s">
        <v>905</v>
      </c>
      <c r="M1885" s="17">
        <f>VLOOKUP($K1885,[1]Budget!$V:$AE,5,0)*IF($C1885="1 - Revenues",1,IF(AND($C1885="5 - Transfers",MID(I1885,15,1)="4"),1,-1))</f>
        <v>0</v>
      </c>
      <c r="N1885" s="17">
        <f>VLOOKUP($K1885,[1]Budget!$V:$AE,6,0)*IF($C1885="1 - Revenues",1,IF(AND($C1885="5 - Transfers",MID(J1885,15,1)="4"),1,-1))</f>
        <v>0</v>
      </c>
      <c r="O1885" s="17">
        <f>IFERROR(IF(RIGHT(LEFT(K1885,15),1)="4",VLOOKUP(K1885,'[1]Budget Worksheet'!A:B,2,0),-1*VLOOKUP(K1885,'[1]Budget Worksheet'!A:B,2,0)),0)</f>
        <v>-230</v>
      </c>
      <c r="P1885" s="17">
        <f>VLOOKUP($K1885,[1]Budget!$V:$AE,8,0)*IF($C1885="1 - Revenues",1,IF(AND($C1885="5 - Transfers",MID($K1885,15,1)="4"),1,-1))</f>
        <v>-230</v>
      </c>
      <c r="Q1885" s="17">
        <f>VLOOKUP($K1885,[1]Budget!$V:$AE,10,0)*IF($C1885="1 - Revenues",1,IF(AND($C1885="5 - Transfers",MID(K1885,15,1)="4"),1,-1))</f>
        <v>0</v>
      </c>
      <c r="S1885" s="18" t="b">
        <f>IF(LEFT(C1885,1)="1",1,-1)*SUMIF([1]Budget!V:V,'Budget Worksheet for Pivot Tabl'!K1885,[1]Budget!AC:AC)=P1885</f>
        <v>1</v>
      </c>
    </row>
    <row r="1886" spans="1:19" x14ac:dyDescent="0.25">
      <c r="A1886" t="s">
        <v>31</v>
      </c>
      <c r="B1886" t="s">
        <v>32</v>
      </c>
      <c r="C1886" t="s">
        <v>9</v>
      </c>
      <c r="D1886" t="str">
        <f t="shared" si="29"/>
        <v>OUTFLOWS</v>
      </c>
      <c r="E1886" t="s">
        <v>112</v>
      </c>
      <c r="F1886" t="s">
        <v>113</v>
      </c>
      <c r="G1886" t="s">
        <v>112</v>
      </c>
      <c r="H1886" t="s">
        <v>32</v>
      </c>
      <c r="I1886" t="s">
        <v>325</v>
      </c>
      <c r="J1886" t="s">
        <v>326</v>
      </c>
      <c r="K1886" t="s">
        <v>2650</v>
      </c>
      <c r="L1886" t="s">
        <v>956</v>
      </c>
      <c r="M1886" s="17">
        <f>VLOOKUP($K1886,[1]Budget!$V:$AE,5,0)*IF($C1886="1 - Revenues",1,IF(AND($C1886="5 - Transfers",MID(I1886,15,1)="4"),1,-1))</f>
        <v>-1000</v>
      </c>
      <c r="N1886" s="17">
        <f>VLOOKUP($K1886,[1]Budget!$V:$AE,6,0)*IF($C1886="1 - Revenues",1,IF(AND($C1886="5 - Transfers",MID(J1886,15,1)="4"),1,-1))</f>
        <v>-1000</v>
      </c>
      <c r="O1886" s="17">
        <f>IFERROR(IF(RIGHT(LEFT(K1886,15),1)="4",VLOOKUP(K1886,'[1]Budget Worksheet'!A:B,2,0),-1*VLOOKUP(K1886,'[1]Budget Worksheet'!A:B,2,0)),0)</f>
        <v>-750</v>
      </c>
      <c r="P1886" s="17">
        <f>VLOOKUP($K1886,[1]Budget!$V:$AE,8,0)*IF($C1886="1 - Revenues",1,IF(AND($C1886="5 - Transfers",MID($K1886,15,1)="4"),1,-1))</f>
        <v>-750</v>
      </c>
      <c r="Q1886" s="17">
        <f>VLOOKUP($K1886,[1]Budget!$V:$AE,10,0)*IF($C1886="1 - Revenues",1,IF(AND($C1886="5 - Transfers",MID(K1886,15,1)="4"),1,-1))</f>
        <v>0</v>
      </c>
      <c r="S1886" s="18" t="b">
        <f>IF(LEFT(C1886,1)="1",1,-1)*SUMIF([1]Budget!V:V,'Budget Worksheet for Pivot Tabl'!K1886,[1]Budget!AC:AC)=P1886</f>
        <v>1</v>
      </c>
    </row>
    <row r="1887" spans="1:19" x14ac:dyDescent="0.25">
      <c r="A1887" t="s">
        <v>31</v>
      </c>
      <c r="B1887" t="s">
        <v>32</v>
      </c>
      <c r="C1887" t="s">
        <v>9</v>
      </c>
      <c r="D1887" t="str">
        <f t="shared" si="29"/>
        <v>OUTFLOWS</v>
      </c>
      <c r="E1887" t="s">
        <v>112</v>
      </c>
      <c r="F1887" t="s">
        <v>113</v>
      </c>
      <c r="G1887" t="s">
        <v>112</v>
      </c>
      <c r="H1887" t="s">
        <v>32</v>
      </c>
      <c r="I1887" t="s">
        <v>325</v>
      </c>
      <c r="J1887" t="s">
        <v>326</v>
      </c>
      <c r="K1887" t="s">
        <v>2651</v>
      </c>
      <c r="L1887" t="s">
        <v>1058</v>
      </c>
      <c r="M1887" s="17">
        <f>VLOOKUP($K1887,[1]Budget!$V:$AE,5,0)*IF($C1887="1 - Revenues",1,IF(AND($C1887="5 - Transfers",MID(I1887,15,1)="4"),1,-1))</f>
        <v>0</v>
      </c>
      <c r="N1887" s="17">
        <f>VLOOKUP($K1887,[1]Budget!$V:$AE,6,0)*IF($C1887="1 - Revenues",1,IF(AND($C1887="5 - Transfers",MID(J1887,15,1)="4"),1,-1))</f>
        <v>0</v>
      </c>
      <c r="O1887" s="17">
        <f>IFERROR(IF(RIGHT(LEFT(K1887,15),1)="4",VLOOKUP(K1887,'[1]Budget Worksheet'!A:B,2,0),-1*VLOOKUP(K1887,'[1]Budget Worksheet'!A:B,2,0)),0)</f>
        <v>0</v>
      </c>
      <c r="P1887" s="17">
        <f>VLOOKUP($K1887,[1]Budget!$V:$AE,8,0)*IF($C1887="1 - Revenues",1,IF(AND($C1887="5 - Transfers",MID($K1887,15,1)="4"),1,-1))</f>
        <v>0</v>
      </c>
      <c r="Q1887" s="17">
        <f>VLOOKUP($K1887,[1]Budget!$V:$AE,10,0)*IF($C1887="1 - Revenues",1,IF(AND($C1887="5 - Transfers",MID(K1887,15,1)="4"),1,-1))</f>
        <v>0</v>
      </c>
      <c r="S1887" s="18" t="b">
        <f>IF(LEFT(C1887,1)="1",1,-1)*SUMIF([1]Budget!V:V,'Budget Worksheet for Pivot Tabl'!K1887,[1]Budget!AC:AC)=P1887</f>
        <v>1</v>
      </c>
    </row>
    <row r="1888" spans="1:19" x14ac:dyDescent="0.25">
      <c r="A1888" t="s">
        <v>31</v>
      </c>
      <c r="B1888" t="s">
        <v>32</v>
      </c>
      <c r="C1888" t="s">
        <v>9</v>
      </c>
      <c r="D1888" t="str">
        <f t="shared" si="29"/>
        <v>OUTFLOWS</v>
      </c>
      <c r="E1888" t="s">
        <v>112</v>
      </c>
      <c r="F1888" t="s">
        <v>113</v>
      </c>
      <c r="G1888" t="s">
        <v>112</v>
      </c>
      <c r="H1888" t="s">
        <v>32</v>
      </c>
      <c r="I1888" t="s">
        <v>325</v>
      </c>
      <c r="J1888" t="s">
        <v>326</v>
      </c>
      <c r="K1888" t="s">
        <v>2652</v>
      </c>
      <c r="L1888" t="s">
        <v>645</v>
      </c>
      <c r="M1888" s="17">
        <f>VLOOKUP($K1888,[1]Budget!$V:$AE,5,0)*IF($C1888="1 - Revenues",1,IF(AND($C1888="5 - Transfers",MID(I1888,15,1)="4"),1,-1))</f>
        <v>-36000</v>
      </c>
      <c r="N1888" s="17">
        <f>VLOOKUP($K1888,[1]Budget!$V:$AE,6,0)*IF($C1888="1 - Revenues",1,IF(AND($C1888="5 - Transfers",MID(J1888,15,1)="4"),1,-1))</f>
        <v>-36000</v>
      </c>
      <c r="O1888" s="17">
        <f>IFERROR(IF(RIGHT(LEFT(K1888,15),1)="4",VLOOKUP(K1888,'[1]Budget Worksheet'!A:B,2,0),-1*VLOOKUP(K1888,'[1]Budget Worksheet'!A:B,2,0)),0)</f>
        <v>-36000</v>
      </c>
      <c r="P1888" s="17">
        <f>VLOOKUP($K1888,[1]Budget!$V:$AE,8,0)*IF($C1888="1 - Revenues",1,IF(AND($C1888="5 - Transfers",MID($K1888,15,1)="4"),1,-1))</f>
        <v>-35000</v>
      </c>
      <c r="Q1888" s="17">
        <f>VLOOKUP($K1888,[1]Budget!$V:$AE,10,0)*IF($C1888="1 - Revenues",1,IF(AND($C1888="5 - Transfers",MID(K1888,15,1)="4"),1,-1))</f>
        <v>1000</v>
      </c>
      <c r="S1888" s="18" t="b">
        <f>IF(LEFT(C1888,1)="1",1,-1)*SUMIF([1]Budget!V:V,'Budget Worksheet for Pivot Tabl'!K1888,[1]Budget!AC:AC)=P1888</f>
        <v>1</v>
      </c>
    </row>
    <row r="1889" spans="1:19" x14ac:dyDescent="0.25">
      <c r="A1889" t="s">
        <v>31</v>
      </c>
      <c r="B1889" t="s">
        <v>32</v>
      </c>
      <c r="C1889" t="s">
        <v>9</v>
      </c>
      <c r="D1889" t="str">
        <f t="shared" si="29"/>
        <v>OUTFLOWS</v>
      </c>
      <c r="E1889" t="s">
        <v>112</v>
      </c>
      <c r="F1889" t="s">
        <v>113</v>
      </c>
      <c r="G1889" t="s">
        <v>112</v>
      </c>
      <c r="H1889" t="s">
        <v>32</v>
      </c>
      <c r="I1889" t="s">
        <v>325</v>
      </c>
      <c r="J1889" t="s">
        <v>326</v>
      </c>
      <c r="K1889" t="s">
        <v>2653</v>
      </c>
      <c r="L1889" t="s">
        <v>647</v>
      </c>
      <c r="M1889" s="17">
        <f>VLOOKUP($K1889,[1]Budget!$V:$AE,5,0)*IF($C1889="1 - Revenues",1,IF(AND($C1889="5 - Transfers",MID(I1889,15,1)="4"),1,-1))</f>
        <v>0</v>
      </c>
      <c r="N1889" s="17">
        <f>VLOOKUP($K1889,[1]Budget!$V:$AE,6,0)*IF($C1889="1 - Revenues",1,IF(AND($C1889="5 - Transfers",MID(J1889,15,1)="4"),1,-1))</f>
        <v>0</v>
      </c>
      <c r="O1889" s="17">
        <f>IFERROR(IF(RIGHT(LEFT(K1889,15),1)="4",VLOOKUP(K1889,'[1]Budget Worksheet'!A:B,2,0),-1*VLOOKUP(K1889,'[1]Budget Worksheet'!A:B,2,0)),0)</f>
        <v>-700</v>
      </c>
      <c r="P1889" s="17">
        <f>VLOOKUP($K1889,[1]Budget!$V:$AE,8,0)*IF($C1889="1 - Revenues",1,IF(AND($C1889="5 - Transfers",MID($K1889,15,1)="4"),1,-1))</f>
        <v>-700</v>
      </c>
      <c r="Q1889" s="17">
        <f>VLOOKUP($K1889,[1]Budget!$V:$AE,10,0)*IF($C1889="1 - Revenues",1,IF(AND($C1889="5 - Transfers",MID(K1889,15,1)="4"),1,-1))</f>
        <v>0</v>
      </c>
      <c r="S1889" s="18" t="b">
        <f>IF(LEFT(C1889,1)="1",1,-1)*SUMIF([1]Budget!V:V,'Budget Worksheet for Pivot Tabl'!K1889,[1]Budget!AC:AC)=P1889</f>
        <v>1</v>
      </c>
    </row>
    <row r="1890" spans="1:19" x14ac:dyDescent="0.25">
      <c r="A1890" t="s">
        <v>31</v>
      </c>
      <c r="B1890" t="s">
        <v>32</v>
      </c>
      <c r="C1890" t="s">
        <v>9</v>
      </c>
      <c r="D1890" t="str">
        <f t="shared" si="29"/>
        <v>OUTFLOWS</v>
      </c>
      <c r="E1890" t="s">
        <v>112</v>
      </c>
      <c r="F1890" t="s">
        <v>113</v>
      </c>
      <c r="G1890" t="s">
        <v>112</v>
      </c>
      <c r="H1890" t="s">
        <v>32</v>
      </c>
      <c r="I1890" t="s">
        <v>325</v>
      </c>
      <c r="J1890" t="s">
        <v>326</v>
      </c>
      <c r="K1890" t="s">
        <v>2654</v>
      </c>
      <c r="L1890" t="s">
        <v>649</v>
      </c>
      <c r="M1890" s="17">
        <f>VLOOKUP($K1890,[1]Budget!$V:$AE,5,0)*IF($C1890="1 - Revenues",1,IF(AND($C1890="5 - Transfers",MID(I1890,15,1)="4"),1,-1))</f>
        <v>0</v>
      </c>
      <c r="N1890" s="17">
        <f>VLOOKUP($K1890,[1]Budget!$V:$AE,6,0)*IF($C1890="1 - Revenues",1,IF(AND($C1890="5 - Transfers",MID(J1890,15,1)="4"),1,-1))</f>
        <v>0</v>
      </c>
      <c r="O1890" s="17">
        <f>IFERROR(IF(RIGHT(LEFT(K1890,15),1)="4",VLOOKUP(K1890,'[1]Budget Worksheet'!A:B,2,0),-1*VLOOKUP(K1890,'[1]Budget Worksheet'!A:B,2,0)),0)</f>
        <v>-150</v>
      </c>
      <c r="P1890" s="17">
        <f>VLOOKUP($K1890,[1]Budget!$V:$AE,8,0)*IF($C1890="1 - Revenues",1,IF(AND($C1890="5 - Transfers",MID($K1890,15,1)="4"),1,-1))</f>
        <v>-150</v>
      </c>
      <c r="Q1890" s="17">
        <f>VLOOKUP($K1890,[1]Budget!$V:$AE,10,0)*IF($C1890="1 - Revenues",1,IF(AND($C1890="5 - Transfers",MID(K1890,15,1)="4"),1,-1))</f>
        <v>0</v>
      </c>
      <c r="S1890" s="18" t="b">
        <f>IF(LEFT(C1890,1)="1",1,-1)*SUMIF([1]Budget!V:V,'Budget Worksheet for Pivot Tabl'!K1890,[1]Budget!AC:AC)=P1890</f>
        <v>1</v>
      </c>
    </row>
    <row r="1891" spans="1:19" x14ac:dyDescent="0.25">
      <c r="A1891" t="s">
        <v>31</v>
      </c>
      <c r="B1891" t="s">
        <v>32</v>
      </c>
      <c r="C1891" t="s">
        <v>9</v>
      </c>
      <c r="D1891" t="str">
        <f t="shared" si="29"/>
        <v>OUTFLOWS</v>
      </c>
      <c r="E1891" t="s">
        <v>112</v>
      </c>
      <c r="F1891" t="s">
        <v>113</v>
      </c>
      <c r="G1891" t="s">
        <v>112</v>
      </c>
      <c r="H1891" t="s">
        <v>32</v>
      </c>
      <c r="I1891" t="s">
        <v>325</v>
      </c>
      <c r="J1891" t="s">
        <v>326</v>
      </c>
      <c r="K1891" t="s">
        <v>2655</v>
      </c>
      <c r="L1891" t="s">
        <v>651</v>
      </c>
      <c r="M1891" s="17">
        <f>VLOOKUP($K1891,[1]Budget!$V:$AE,5,0)*IF($C1891="1 - Revenues",1,IF(AND($C1891="5 - Transfers",MID(I1891,15,1)="4"),1,-1))</f>
        <v>-6000</v>
      </c>
      <c r="N1891" s="17">
        <f>VLOOKUP($K1891,[1]Budget!$V:$AE,6,0)*IF($C1891="1 - Revenues",1,IF(AND($C1891="5 - Transfers",MID(J1891,15,1)="4"),1,-1))</f>
        <v>-1000</v>
      </c>
      <c r="O1891" s="17">
        <f>IFERROR(IF(RIGHT(LEFT(K1891,15),1)="4",VLOOKUP(K1891,'[1]Budget Worksheet'!A:B,2,0),-1*VLOOKUP(K1891,'[1]Budget Worksheet'!A:B,2,0)),0)</f>
        <v>-8000</v>
      </c>
      <c r="P1891" s="17">
        <f>VLOOKUP($K1891,[1]Budget!$V:$AE,8,0)*IF($C1891="1 - Revenues",1,IF(AND($C1891="5 - Transfers",MID($K1891,15,1)="4"),1,-1))</f>
        <v>-8000</v>
      </c>
      <c r="Q1891" s="17">
        <f>VLOOKUP($K1891,[1]Budget!$V:$AE,10,0)*IF($C1891="1 - Revenues",1,IF(AND($C1891="5 - Transfers",MID(K1891,15,1)="4"),1,-1))</f>
        <v>0</v>
      </c>
      <c r="S1891" s="18" t="b">
        <f>IF(LEFT(C1891,1)="1",1,-1)*SUMIF([1]Budget!V:V,'Budget Worksheet for Pivot Tabl'!K1891,[1]Budget!AC:AC)=P1891</f>
        <v>1</v>
      </c>
    </row>
    <row r="1892" spans="1:19" x14ac:dyDescent="0.25">
      <c r="A1892" t="s">
        <v>31</v>
      </c>
      <c r="B1892" t="s">
        <v>32</v>
      </c>
      <c r="C1892" t="s">
        <v>9</v>
      </c>
      <c r="D1892" t="str">
        <f t="shared" si="29"/>
        <v>OUTFLOWS</v>
      </c>
      <c r="E1892" t="s">
        <v>112</v>
      </c>
      <c r="F1892" t="s">
        <v>113</v>
      </c>
      <c r="G1892" t="s">
        <v>112</v>
      </c>
      <c r="H1892" t="s">
        <v>32</v>
      </c>
      <c r="I1892" t="s">
        <v>325</v>
      </c>
      <c r="J1892" t="s">
        <v>326</v>
      </c>
      <c r="K1892" t="s">
        <v>2656</v>
      </c>
      <c r="L1892" t="s">
        <v>498</v>
      </c>
      <c r="M1892" s="17">
        <f>VLOOKUP($K1892,[1]Budget!$V:$AE,5,0)*IF($C1892="1 - Revenues",1,IF(AND($C1892="5 - Transfers",MID(I1892,15,1)="4"),1,-1))</f>
        <v>-23000</v>
      </c>
      <c r="N1892" s="17">
        <f>VLOOKUP($K1892,[1]Budget!$V:$AE,6,0)*IF($C1892="1 - Revenues",1,IF(AND($C1892="5 - Transfers",MID(J1892,15,1)="4"),1,-1))</f>
        <v>-1000</v>
      </c>
      <c r="O1892" s="17">
        <f>IFERROR(IF(RIGHT(LEFT(K1892,15),1)="4",VLOOKUP(K1892,'[1]Budget Worksheet'!A:B,2,0),-1*VLOOKUP(K1892,'[1]Budget Worksheet'!A:B,2,0)),0)</f>
        <v>-15000</v>
      </c>
      <c r="P1892" s="17">
        <f>VLOOKUP($K1892,[1]Budget!$V:$AE,8,0)*IF($C1892="1 - Revenues",1,IF(AND($C1892="5 - Transfers",MID($K1892,15,1)="4"),1,-1))</f>
        <v>-15000</v>
      </c>
      <c r="Q1892" s="17">
        <f>VLOOKUP($K1892,[1]Budget!$V:$AE,10,0)*IF($C1892="1 - Revenues",1,IF(AND($C1892="5 - Transfers",MID(K1892,15,1)="4"),1,-1))</f>
        <v>0</v>
      </c>
      <c r="S1892" s="18" t="b">
        <f>IF(LEFT(C1892,1)="1",1,-1)*SUMIF([1]Budget!V:V,'Budget Worksheet for Pivot Tabl'!K1892,[1]Budget!AC:AC)=P1892</f>
        <v>1</v>
      </c>
    </row>
    <row r="1893" spans="1:19" x14ac:dyDescent="0.25">
      <c r="A1893" t="s">
        <v>31</v>
      </c>
      <c r="B1893" t="s">
        <v>32</v>
      </c>
      <c r="C1893" t="s">
        <v>9</v>
      </c>
      <c r="D1893" t="str">
        <f t="shared" si="29"/>
        <v>OUTFLOWS</v>
      </c>
      <c r="E1893" t="s">
        <v>112</v>
      </c>
      <c r="F1893" t="s">
        <v>113</v>
      </c>
      <c r="G1893" t="s">
        <v>112</v>
      </c>
      <c r="H1893" t="s">
        <v>32</v>
      </c>
      <c r="I1893" t="s">
        <v>325</v>
      </c>
      <c r="J1893" t="s">
        <v>326</v>
      </c>
      <c r="K1893" t="s">
        <v>2657</v>
      </c>
      <c r="L1893" t="s">
        <v>653</v>
      </c>
      <c r="M1893" s="17">
        <f>VLOOKUP($K1893,[1]Budget!$V:$AE,5,0)*IF($C1893="1 - Revenues",1,IF(AND($C1893="5 - Transfers",MID(I1893,15,1)="4"),1,-1))</f>
        <v>-1000</v>
      </c>
      <c r="N1893" s="17">
        <f>VLOOKUP($K1893,[1]Budget!$V:$AE,6,0)*IF($C1893="1 - Revenues",1,IF(AND($C1893="5 - Transfers",MID(J1893,15,1)="4"),1,-1))</f>
        <v>-4000</v>
      </c>
      <c r="O1893" s="17">
        <f>IFERROR(IF(RIGHT(LEFT(K1893,15),1)="4",VLOOKUP(K1893,'[1]Budget Worksheet'!A:B,2,0),-1*VLOOKUP(K1893,'[1]Budget Worksheet'!A:B,2,0)),0)</f>
        <v>-4500</v>
      </c>
      <c r="P1893" s="17">
        <f>VLOOKUP($K1893,[1]Budget!$V:$AE,8,0)*IF($C1893="1 - Revenues",1,IF(AND($C1893="5 - Transfers",MID($K1893,15,1)="4"),1,-1))</f>
        <v>-12100</v>
      </c>
      <c r="Q1893" s="17">
        <f>VLOOKUP($K1893,[1]Budget!$V:$AE,10,0)*IF($C1893="1 - Revenues",1,IF(AND($C1893="5 - Transfers",MID(K1893,15,1)="4"),1,-1))</f>
        <v>-7600</v>
      </c>
      <c r="S1893" s="18" t="b">
        <f>IF(LEFT(C1893,1)="1",1,-1)*SUMIF([1]Budget!V:V,'Budget Worksheet for Pivot Tabl'!K1893,[1]Budget!AC:AC)=P1893</f>
        <v>1</v>
      </c>
    </row>
    <row r="1894" spans="1:19" x14ac:dyDescent="0.25">
      <c r="A1894" t="s">
        <v>31</v>
      </c>
      <c r="B1894" t="s">
        <v>32</v>
      </c>
      <c r="C1894" t="s">
        <v>9</v>
      </c>
      <c r="D1894" t="str">
        <f t="shared" si="29"/>
        <v>OUTFLOWS</v>
      </c>
      <c r="E1894" t="s">
        <v>112</v>
      </c>
      <c r="F1894" t="s">
        <v>113</v>
      </c>
      <c r="G1894" t="s">
        <v>112</v>
      </c>
      <c r="H1894" t="s">
        <v>32</v>
      </c>
      <c r="I1894" t="s">
        <v>325</v>
      </c>
      <c r="J1894" t="s">
        <v>326</v>
      </c>
      <c r="K1894" t="s">
        <v>2658</v>
      </c>
      <c r="L1894" t="s">
        <v>2486</v>
      </c>
      <c r="M1894" s="17">
        <f>VLOOKUP($K1894,[1]Budget!$V:$AE,5,0)*IF($C1894="1 - Revenues",1,IF(AND($C1894="5 - Transfers",MID(I1894,15,1)="4"),1,-1))</f>
        <v>-8000</v>
      </c>
      <c r="N1894" s="17">
        <f>VLOOKUP($K1894,[1]Budget!$V:$AE,6,0)*IF($C1894="1 - Revenues",1,IF(AND($C1894="5 - Transfers",MID(J1894,15,1)="4"),1,-1))</f>
        <v>-9000</v>
      </c>
      <c r="O1894" s="17">
        <f>IFERROR(IF(RIGHT(LEFT(K1894,15),1)="4",VLOOKUP(K1894,'[1]Budget Worksheet'!A:B,2,0),-1*VLOOKUP(K1894,'[1]Budget Worksheet'!A:B,2,0)),0)</f>
        <v>-8940</v>
      </c>
      <c r="P1894" s="17">
        <f>VLOOKUP($K1894,[1]Budget!$V:$AE,8,0)*IF($C1894="1 - Revenues",1,IF(AND($C1894="5 - Transfers",MID($K1894,15,1)="4"),1,-1))</f>
        <v>-8940</v>
      </c>
      <c r="Q1894" s="17">
        <f>VLOOKUP($K1894,[1]Budget!$V:$AE,10,0)*IF($C1894="1 - Revenues",1,IF(AND($C1894="5 - Transfers",MID(K1894,15,1)="4"),1,-1))</f>
        <v>0</v>
      </c>
      <c r="S1894" s="18" t="b">
        <f>IF(LEFT(C1894,1)="1",1,-1)*SUMIF([1]Budget!V:V,'Budget Worksheet for Pivot Tabl'!K1894,[1]Budget!AC:AC)=P1894</f>
        <v>1</v>
      </c>
    </row>
    <row r="1895" spans="1:19" x14ac:dyDescent="0.25">
      <c r="A1895" t="s">
        <v>31</v>
      </c>
      <c r="B1895" t="s">
        <v>32</v>
      </c>
      <c r="C1895" t="s">
        <v>9</v>
      </c>
      <c r="D1895" t="str">
        <f t="shared" si="29"/>
        <v>OUTFLOWS</v>
      </c>
      <c r="E1895" t="s">
        <v>112</v>
      </c>
      <c r="F1895" t="s">
        <v>113</v>
      </c>
      <c r="G1895" t="s">
        <v>112</v>
      </c>
      <c r="H1895" t="s">
        <v>32</v>
      </c>
      <c r="I1895" t="s">
        <v>325</v>
      </c>
      <c r="J1895" t="s">
        <v>326</v>
      </c>
      <c r="K1895" t="s">
        <v>2659</v>
      </c>
      <c r="L1895" t="s">
        <v>532</v>
      </c>
      <c r="M1895" s="17">
        <f>VLOOKUP($K1895,[1]Budget!$V:$AE,5,0)*IF($C1895="1 - Revenues",1,IF(AND($C1895="5 - Transfers",MID(I1895,15,1)="4"),1,-1))</f>
        <v>-20000</v>
      </c>
      <c r="N1895" s="17">
        <f>VLOOKUP($K1895,[1]Budget!$V:$AE,6,0)*IF($C1895="1 - Revenues",1,IF(AND($C1895="5 - Transfers",MID(J1895,15,1)="4"),1,-1))</f>
        <v>-20000</v>
      </c>
      <c r="O1895" s="17">
        <f>IFERROR(IF(RIGHT(LEFT(K1895,15),1)="4",VLOOKUP(K1895,'[1]Budget Worksheet'!A:B,2,0),-1*VLOOKUP(K1895,'[1]Budget Worksheet'!A:B,2,0)),0)</f>
        <v>-20430</v>
      </c>
      <c r="P1895" s="17">
        <f>VLOOKUP($K1895,[1]Budget!$V:$AE,8,0)*IF($C1895="1 - Revenues",1,IF(AND($C1895="5 - Transfers",MID($K1895,15,1)="4"),1,-1))</f>
        <v>-47000</v>
      </c>
      <c r="Q1895" s="17">
        <f>VLOOKUP($K1895,[1]Budget!$V:$AE,10,0)*IF($C1895="1 - Revenues",1,IF(AND($C1895="5 - Transfers",MID(K1895,15,1)="4"),1,-1))</f>
        <v>-26570</v>
      </c>
      <c r="S1895" s="18" t="b">
        <f>IF(LEFT(C1895,1)="1",1,-1)*SUMIF([1]Budget!V:V,'Budget Worksheet for Pivot Tabl'!K1895,[1]Budget!AC:AC)=P1895</f>
        <v>1</v>
      </c>
    </row>
    <row r="1896" spans="1:19" x14ac:dyDescent="0.25">
      <c r="A1896" t="s">
        <v>31</v>
      </c>
      <c r="B1896" t="s">
        <v>32</v>
      </c>
      <c r="C1896" t="s">
        <v>10</v>
      </c>
      <c r="D1896" t="str">
        <f t="shared" si="29"/>
        <v>OUTFLOWS</v>
      </c>
      <c r="E1896" t="s">
        <v>112</v>
      </c>
      <c r="F1896" t="s">
        <v>113</v>
      </c>
      <c r="G1896" t="s">
        <v>112</v>
      </c>
      <c r="H1896" t="s">
        <v>32</v>
      </c>
      <c r="I1896" t="s">
        <v>325</v>
      </c>
      <c r="J1896" t="s">
        <v>326</v>
      </c>
      <c r="K1896" t="s">
        <v>2660</v>
      </c>
      <c r="L1896" t="s">
        <v>1133</v>
      </c>
      <c r="M1896" s="17">
        <f>VLOOKUP($K1896,[1]Budget!$V:$AE,5,0)*IF($C1896="1 - Revenues",1,IF(AND($C1896="5 - Transfers",MID(I1896,15,1)="4"),1,-1))</f>
        <v>0</v>
      </c>
      <c r="N1896" s="17">
        <f>VLOOKUP($K1896,[1]Budget!$V:$AE,6,0)*IF($C1896="1 - Revenues",1,IF(AND($C1896="5 - Transfers",MID(J1896,15,1)="4"),1,-1))</f>
        <v>0</v>
      </c>
      <c r="O1896" s="17">
        <f>IFERROR(IF(RIGHT(LEFT(K1896,15),1)="4",VLOOKUP(K1896,'[1]Budget Worksheet'!A:B,2,0),-1*VLOOKUP(K1896,'[1]Budget Worksheet'!A:B,2,0)),0)</f>
        <v>0</v>
      </c>
      <c r="P1896" s="17">
        <f>VLOOKUP($K1896,[1]Budget!$V:$AE,8,0)*IF($C1896="1 - Revenues",1,IF(AND($C1896="5 - Transfers",MID($K1896,15,1)="4"),1,-1))</f>
        <v>0</v>
      </c>
      <c r="Q1896" s="17">
        <f>VLOOKUP($K1896,[1]Budget!$V:$AE,10,0)*IF($C1896="1 - Revenues",1,IF(AND($C1896="5 - Transfers",MID(K1896,15,1)="4"),1,-1))</f>
        <v>0</v>
      </c>
      <c r="S1896" s="18" t="b">
        <f>IF(LEFT(C1896,1)="1",1,-1)*SUMIF([1]Budget!V:V,'Budget Worksheet for Pivot Tabl'!K1896,[1]Budget!AC:AC)=P1896</f>
        <v>1</v>
      </c>
    </row>
    <row r="1897" spans="1:19" x14ac:dyDescent="0.25">
      <c r="A1897" t="s">
        <v>31</v>
      </c>
      <c r="B1897" t="s">
        <v>32</v>
      </c>
      <c r="C1897" t="s">
        <v>8</v>
      </c>
      <c r="D1897" t="str">
        <f t="shared" si="29"/>
        <v>OUTFLOWS</v>
      </c>
      <c r="E1897" t="s">
        <v>112</v>
      </c>
      <c r="F1897" t="s">
        <v>113</v>
      </c>
      <c r="G1897" t="s">
        <v>112</v>
      </c>
      <c r="H1897" t="s">
        <v>32</v>
      </c>
      <c r="I1897" t="s">
        <v>1486</v>
      </c>
      <c r="J1897" t="s">
        <v>1487</v>
      </c>
      <c r="K1897" t="s">
        <v>2661</v>
      </c>
      <c r="L1897" t="s">
        <v>590</v>
      </c>
      <c r="M1897" s="17">
        <f>VLOOKUP($K1897,[1]Budget!$V:$AE,5,0)*IF($C1897="1 - Revenues",1,IF(AND($C1897="5 - Transfers",MID(I1897,15,1)="4"),1,-1))</f>
        <v>0</v>
      </c>
      <c r="N1897" s="17">
        <f>VLOOKUP($K1897,[1]Budget!$V:$AE,6,0)*IF($C1897="1 - Revenues",1,IF(AND($C1897="5 - Transfers",MID(J1897,15,1)="4"),1,-1))</f>
        <v>1000</v>
      </c>
      <c r="O1897" s="17">
        <f>IFERROR(IF(RIGHT(LEFT(K1897,15),1)="4",VLOOKUP(K1897,'[1]Budget Worksheet'!A:B,2,0),-1*VLOOKUP(K1897,'[1]Budget Worksheet'!A:B,2,0)),0)</f>
        <v>0</v>
      </c>
      <c r="P1897" s="17">
        <f>VLOOKUP($K1897,[1]Budget!$V:$AE,8,0)*IF($C1897="1 - Revenues",1,IF(AND($C1897="5 - Transfers",MID($K1897,15,1)="4"),1,-1))</f>
        <v>0</v>
      </c>
      <c r="Q1897" s="17">
        <f>VLOOKUP($K1897,[1]Budget!$V:$AE,10,0)*IF($C1897="1 - Revenues",1,IF(AND($C1897="5 - Transfers",MID(K1897,15,1)="4"),1,-1))</f>
        <v>0</v>
      </c>
      <c r="S1897" s="18" t="b">
        <f>IF(LEFT(C1897,1)="1",1,-1)*SUMIF([1]Budget!V:V,'Budget Worksheet for Pivot Tabl'!K1897,[1]Budget!AC:AC)=P1897</f>
        <v>1</v>
      </c>
    </row>
    <row r="1898" spans="1:19" x14ac:dyDescent="0.25">
      <c r="A1898" t="s">
        <v>31</v>
      </c>
      <c r="B1898" t="s">
        <v>32</v>
      </c>
      <c r="C1898" t="s">
        <v>8</v>
      </c>
      <c r="D1898" t="str">
        <f t="shared" si="29"/>
        <v>OUTFLOWS</v>
      </c>
      <c r="E1898" t="s">
        <v>112</v>
      </c>
      <c r="F1898" t="s">
        <v>113</v>
      </c>
      <c r="G1898" t="s">
        <v>112</v>
      </c>
      <c r="H1898" t="s">
        <v>32</v>
      </c>
      <c r="I1898" t="s">
        <v>1486</v>
      </c>
      <c r="J1898" t="s">
        <v>1487</v>
      </c>
      <c r="K1898" t="s">
        <v>2662</v>
      </c>
      <c r="L1898" t="s">
        <v>582</v>
      </c>
      <c r="M1898" s="17">
        <f>VLOOKUP($K1898,[1]Budget!$V:$AE,5,0)*IF($C1898="1 - Revenues",1,IF(AND($C1898="5 - Transfers",MID(I1898,15,1)="4"),1,-1))</f>
        <v>-697000</v>
      </c>
      <c r="N1898" s="17">
        <f>VLOOKUP($K1898,[1]Budget!$V:$AE,6,0)*IF($C1898="1 - Revenues",1,IF(AND($C1898="5 - Transfers",MID(J1898,15,1)="4"),1,-1))</f>
        <v>-319000</v>
      </c>
      <c r="O1898" s="17">
        <f>IFERROR(IF(RIGHT(LEFT(K1898,15),1)="4",VLOOKUP(K1898,'[1]Budget Worksheet'!A:B,2,0),-1*VLOOKUP(K1898,'[1]Budget Worksheet'!A:B,2,0)),0)</f>
        <v>-600000</v>
      </c>
      <c r="P1898" s="17">
        <f>VLOOKUP($K1898,[1]Budget!$V:$AE,8,0)*IF($C1898="1 - Revenues",1,IF(AND($C1898="5 - Transfers",MID($K1898,15,1)="4"),1,-1))</f>
        <v>-600000</v>
      </c>
      <c r="Q1898" s="17">
        <f>VLOOKUP($K1898,[1]Budget!$V:$AE,10,0)*IF($C1898="1 - Revenues",1,IF(AND($C1898="5 - Transfers",MID(K1898,15,1)="4"),1,-1))</f>
        <v>0</v>
      </c>
      <c r="S1898" s="18" t="b">
        <f>IF(LEFT(C1898,1)="1",1,-1)*SUMIF([1]Budget!V:V,'Budget Worksheet for Pivot Tabl'!K1898,[1]Budget!AC:AC)=P1898</f>
        <v>1</v>
      </c>
    </row>
    <row r="1899" spans="1:19" x14ac:dyDescent="0.25">
      <c r="A1899" t="s">
        <v>31</v>
      </c>
      <c r="B1899" t="s">
        <v>32</v>
      </c>
      <c r="C1899" t="s">
        <v>8</v>
      </c>
      <c r="D1899" t="str">
        <f t="shared" si="29"/>
        <v>OUTFLOWS</v>
      </c>
      <c r="E1899" t="s">
        <v>112</v>
      </c>
      <c r="F1899" t="s">
        <v>113</v>
      </c>
      <c r="G1899" t="s">
        <v>112</v>
      </c>
      <c r="H1899" t="s">
        <v>32</v>
      </c>
      <c r="I1899" t="s">
        <v>1486</v>
      </c>
      <c r="J1899" t="s">
        <v>1487</v>
      </c>
      <c r="K1899" t="s">
        <v>2663</v>
      </c>
      <c r="L1899" t="s">
        <v>593</v>
      </c>
      <c r="M1899" s="17">
        <f>VLOOKUP($K1899,[1]Budget!$V:$AE,5,0)*IF($C1899="1 - Revenues",1,IF(AND($C1899="5 - Transfers",MID(I1899,15,1)="4"),1,-1))</f>
        <v>0</v>
      </c>
      <c r="N1899" s="17">
        <f>VLOOKUP($K1899,[1]Budget!$V:$AE,6,0)*IF($C1899="1 - Revenues",1,IF(AND($C1899="5 - Transfers",MID(J1899,15,1)="4"),1,-1))</f>
        <v>0</v>
      </c>
      <c r="O1899" s="17">
        <f>IFERROR(IF(RIGHT(LEFT(K1899,15),1)="4",VLOOKUP(K1899,'[1]Budget Worksheet'!A:B,2,0),-1*VLOOKUP(K1899,'[1]Budget Worksheet'!A:B,2,0)),0)</f>
        <v>0</v>
      </c>
      <c r="P1899" s="17">
        <f>VLOOKUP($K1899,[1]Budget!$V:$AE,8,0)*IF($C1899="1 - Revenues",1,IF(AND($C1899="5 - Transfers",MID($K1899,15,1)="4"),1,-1))</f>
        <v>0</v>
      </c>
      <c r="Q1899" s="17">
        <f>VLOOKUP($K1899,[1]Budget!$V:$AE,10,0)*IF($C1899="1 - Revenues",1,IF(AND($C1899="5 - Transfers",MID(K1899,15,1)="4"),1,-1))</f>
        <v>0</v>
      </c>
      <c r="S1899" s="18" t="b">
        <f>IF(LEFT(C1899,1)="1",1,-1)*SUMIF([1]Budget!V:V,'Budget Worksheet for Pivot Tabl'!K1899,[1]Budget!AC:AC)=P1899</f>
        <v>1</v>
      </c>
    </row>
    <row r="1900" spans="1:19" x14ac:dyDescent="0.25">
      <c r="A1900" t="s">
        <v>31</v>
      </c>
      <c r="B1900" t="s">
        <v>32</v>
      </c>
      <c r="C1900" t="s">
        <v>8</v>
      </c>
      <c r="D1900" t="str">
        <f t="shared" si="29"/>
        <v>OUTFLOWS</v>
      </c>
      <c r="E1900" t="s">
        <v>112</v>
      </c>
      <c r="F1900" t="s">
        <v>113</v>
      </c>
      <c r="G1900" t="s">
        <v>112</v>
      </c>
      <c r="H1900" t="s">
        <v>32</v>
      </c>
      <c r="I1900" t="s">
        <v>1486</v>
      </c>
      <c r="J1900" t="s">
        <v>1487</v>
      </c>
      <c r="K1900" t="s">
        <v>2664</v>
      </c>
      <c r="L1900" t="s">
        <v>595</v>
      </c>
      <c r="M1900" s="17">
        <f>VLOOKUP($K1900,[1]Budget!$V:$AE,5,0)*IF($C1900="1 - Revenues",1,IF(AND($C1900="5 - Transfers",MID(I1900,15,1)="4"),1,-1))</f>
        <v>0</v>
      </c>
      <c r="N1900" s="17">
        <f>VLOOKUP($K1900,[1]Budget!$V:$AE,6,0)*IF($C1900="1 - Revenues",1,IF(AND($C1900="5 - Transfers",MID(J1900,15,1)="4"),1,-1))</f>
        <v>0</v>
      </c>
      <c r="O1900" s="17">
        <f>IFERROR(IF(RIGHT(LEFT(K1900,15),1)="4",VLOOKUP(K1900,'[1]Budget Worksheet'!A:B,2,0),-1*VLOOKUP(K1900,'[1]Budget Worksheet'!A:B,2,0)),0)</f>
        <v>0</v>
      </c>
      <c r="P1900" s="17">
        <f>VLOOKUP($K1900,[1]Budget!$V:$AE,8,0)*IF($C1900="1 - Revenues",1,IF(AND($C1900="5 - Transfers",MID($K1900,15,1)="4"),1,-1))</f>
        <v>0</v>
      </c>
      <c r="Q1900" s="17">
        <f>VLOOKUP($K1900,[1]Budget!$V:$AE,10,0)*IF($C1900="1 - Revenues",1,IF(AND($C1900="5 - Transfers",MID(K1900,15,1)="4"),1,-1))</f>
        <v>0</v>
      </c>
      <c r="S1900" s="18" t="b">
        <f>IF(LEFT(C1900,1)="1",1,-1)*SUMIF([1]Budget!V:V,'Budget Worksheet for Pivot Tabl'!K1900,[1]Budget!AC:AC)=P1900</f>
        <v>1</v>
      </c>
    </row>
    <row r="1901" spans="1:19" x14ac:dyDescent="0.25">
      <c r="A1901" t="s">
        <v>31</v>
      </c>
      <c r="B1901" t="s">
        <v>32</v>
      </c>
      <c r="C1901" t="s">
        <v>8</v>
      </c>
      <c r="D1901" t="str">
        <f t="shared" si="29"/>
        <v>OUTFLOWS</v>
      </c>
      <c r="E1901" t="s">
        <v>112</v>
      </c>
      <c r="F1901" t="s">
        <v>113</v>
      </c>
      <c r="G1901" t="s">
        <v>112</v>
      </c>
      <c r="H1901" t="s">
        <v>32</v>
      </c>
      <c r="I1901" t="s">
        <v>1486</v>
      </c>
      <c r="J1901" t="s">
        <v>1487</v>
      </c>
      <c r="K1901" t="s">
        <v>2665</v>
      </c>
      <c r="L1901" t="s">
        <v>601</v>
      </c>
      <c r="M1901" s="17">
        <f>VLOOKUP($K1901,[1]Budget!$V:$AE,5,0)*IF($C1901="1 - Revenues",1,IF(AND($C1901="5 - Transfers",MID(I1901,15,1)="4"),1,-1))</f>
        <v>0</v>
      </c>
      <c r="N1901" s="17">
        <f>VLOOKUP($K1901,[1]Budget!$V:$AE,6,0)*IF($C1901="1 - Revenues",1,IF(AND($C1901="5 - Transfers",MID(J1901,15,1)="4"),1,-1))</f>
        <v>0</v>
      </c>
      <c r="O1901" s="17">
        <f>IFERROR(IF(RIGHT(LEFT(K1901,15),1)="4",VLOOKUP(K1901,'[1]Budget Worksheet'!A:B,2,0),-1*VLOOKUP(K1901,'[1]Budget Worksheet'!A:B,2,0)),0)</f>
        <v>0</v>
      </c>
      <c r="P1901" s="17">
        <f>VLOOKUP($K1901,[1]Budget!$V:$AE,8,0)*IF($C1901="1 - Revenues",1,IF(AND($C1901="5 - Transfers",MID($K1901,15,1)="4"),1,-1))</f>
        <v>0</v>
      </c>
      <c r="Q1901" s="17">
        <f>VLOOKUP($K1901,[1]Budget!$V:$AE,10,0)*IF($C1901="1 - Revenues",1,IF(AND($C1901="5 - Transfers",MID(K1901,15,1)="4"),1,-1))</f>
        <v>0</v>
      </c>
      <c r="S1901" s="18" t="b">
        <f>IF(LEFT(C1901,1)="1",1,-1)*SUMIF([1]Budget!V:V,'Budget Worksheet for Pivot Tabl'!K1901,[1]Budget!AC:AC)=P1901</f>
        <v>1</v>
      </c>
    </row>
    <row r="1902" spans="1:19" x14ac:dyDescent="0.25">
      <c r="A1902" t="s">
        <v>31</v>
      </c>
      <c r="B1902" t="s">
        <v>32</v>
      </c>
      <c r="C1902" t="s">
        <v>8</v>
      </c>
      <c r="D1902" t="str">
        <f t="shared" si="29"/>
        <v>OUTFLOWS</v>
      </c>
      <c r="E1902" t="s">
        <v>112</v>
      </c>
      <c r="F1902" t="s">
        <v>113</v>
      </c>
      <c r="G1902" t="s">
        <v>112</v>
      </c>
      <c r="H1902" t="s">
        <v>32</v>
      </c>
      <c r="I1902" t="s">
        <v>1486</v>
      </c>
      <c r="J1902" t="s">
        <v>1487</v>
      </c>
      <c r="K1902" t="s">
        <v>2666</v>
      </c>
      <c r="L1902" t="s">
        <v>603</v>
      </c>
      <c r="M1902" s="17">
        <f>VLOOKUP($K1902,[1]Budget!$V:$AE,5,0)*IF($C1902="1 - Revenues",1,IF(AND($C1902="5 - Transfers",MID(I1902,15,1)="4"),1,-1))</f>
        <v>0</v>
      </c>
      <c r="N1902" s="17">
        <f>VLOOKUP($K1902,[1]Budget!$V:$AE,6,0)*IF($C1902="1 - Revenues",1,IF(AND($C1902="5 - Transfers",MID(J1902,15,1)="4"),1,-1))</f>
        <v>0</v>
      </c>
      <c r="O1902" s="17">
        <f>IFERROR(IF(RIGHT(LEFT(K1902,15),1)="4",VLOOKUP(K1902,'[1]Budget Worksheet'!A:B,2,0),-1*VLOOKUP(K1902,'[1]Budget Worksheet'!A:B,2,0)),0)</f>
        <v>0</v>
      </c>
      <c r="P1902" s="17">
        <f>VLOOKUP($K1902,[1]Budget!$V:$AE,8,0)*IF($C1902="1 - Revenues",1,IF(AND($C1902="5 - Transfers",MID($K1902,15,1)="4"),1,-1))</f>
        <v>0</v>
      </c>
      <c r="Q1902" s="17">
        <f>VLOOKUP($K1902,[1]Budget!$V:$AE,10,0)*IF($C1902="1 - Revenues",1,IF(AND($C1902="5 - Transfers",MID(K1902,15,1)="4"),1,-1))</f>
        <v>0</v>
      </c>
      <c r="S1902" s="18" t="b">
        <f>IF(LEFT(C1902,1)="1",1,-1)*SUMIF([1]Budget!V:V,'Budget Worksheet for Pivot Tabl'!K1902,[1]Budget!AC:AC)=P1902</f>
        <v>1</v>
      </c>
    </row>
    <row r="1903" spans="1:19" x14ac:dyDescent="0.25">
      <c r="A1903" t="s">
        <v>31</v>
      </c>
      <c r="B1903" t="s">
        <v>32</v>
      </c>
      <c r="C1903" t="s">
        <v>8</v>
      </c>
      <c r="D1903" t="str">
        <f t="shared" si="29"/>
        <v>OUTFLOWS</v>
      </c>
      <c r="E1903" t="s">
        <v>112</v>
      </c>
      <c r="F1903" t="s">
        <v>113</v>
      </c>
      <c r="G1903" t="s">
        <v>112</v>
      </c>
      <c r="H1903" t="s">
        <v>32</v>
      </c>
      <c r="I1903" t="s">
        <v>1486</v>
      </c>
      <c r="J1903" t="s">
        <v>1487</v>
      </c>
      <c r="K1903" t="s">
        <v>2667</v>
      </c>
      <c r="L1903" t="s">
        <v>470</v>
      </c>
      <c r="M1903" s="17">
        <f>VLOOKUP($K1903,[1]Budget!$V:$AE,5,0)*IF($C1903="1 - Revenues",1,IF(AND($C1903="5 - Transfers",MID(I1903,15,1)="4"),1,-1))</f>
        <v>-18000</v>
      </c>
      <c r="N1903" s="17">
        <f>VLOOKUP($K1903,[1]Budget!$V:$AE,6,0)*IF($C1903="1 - Revenues",1,IF(AND($C1903="5 - Transfers",MID(J1903,15,1)="4"),1,-1))</f>
        <v>-15000</v>
      </c>
      <c r="O1903" s="17">
        <f>IFERROR(IF(RIGHT(LEFT(K1903,15),1)="4",VLOOKUP(K1903,'[1]Budget Worksheet'!A:B,2,0),-1*VLOOKUP(K1903,'[1]Budget Worksheet'!A:B,2,0)),0)</f>
        <v>0</v>
      </c>
      <c r="P1903" s="17">
        <f>VLOOKUP($K1903,[1]Budget!$V:$AE,8,0)*IF($C1903="1 - Revenues",1,IF(AND($C1903="5 - Transfers",MID($K1903,15,1)="4"),1,-1))</f>
        <v>-32000</v>
      </c>
      <c r="Q1903" s="17">
        <f>VLOOKUP($K1903,[1]Budget!$V:$AE,10,0)*IF($C1903="1 - Revenues",1,IF(AND($C1903="5 - Transfers",MID(K1903,15,1)="4"),1,-1))</f>
        <v>-32000</v>
      </c>
      <c r="S1903" s="18" t="b">
        <f>IF(LEFT(C1903,1)="1",1,-1)*SUMIF([1]Budget!V:V,'Budget Worksheet for Pivot Tabl'!K1903,[1]Budget!AC:AC)=P1903</f>
        <v>1</v>
      </c>
    </row>
    <row r="1904" spans="1:19" x14ac:dyDescent="0.25">
      <c r="A1904" t="s">
        <v>31</v>
      </c>
      <c r="B1904" t="s">
        <v>32</v>
      </c>
      <c r="C1904" t="s">
        <v>8</v>
      </c>
      <c r="D1904" t="str">
        <f t="shared" si="29"/>
        <v>OUTFLOWS</v>
      </c>
      <c r="E1904" t="s">
        <v>112</v>
      </c>
      <c r="F1904" t="s">
        <v>113</v>
      </c>
      <c r="G1904" t="s">
        <v>112</v>
      </c>
      <c r="H1904" t="s">
        <v>32</v>
      </c>
      <c r="I1904" t="s">
        <v>1486</v>
      </c>
      <c r="J1904" t="s">
        <v>1487</v>
      </c>
      <c r="K1904" t="s">
        <v>2668</v>
      </c>
      <c r="L1904" t="s">
        <v>606</v>
      </c>
      <c r="M1904" s="17">
        <f>VLOOKUP($K1904,[1]Budget!$V:$AE,5,0)*IF($C1904="1 - Revenues",1,IF(AND($C1904="5 - Transfers",MID(I1904,15,1)="4"),1,-1))</f>
        <v>-16000</v>
      </c>
      <c r="N1904" s="17">
        <f>VLOOKUP($K1904,[1]Budget!$V:$AE,6,0)*IF($C1904="1 - Revenues",1,IF(AND($C1904="5 - Transfers",MID(J1904,15,1)="4"),1,-1))</f>
        <v>-16000</v>
      </c>
      <c r="O1904" s="17">
        <f>IFERROR(IF(RIGHT(LEFT(K1904,15),1)="4",VLOOKUP(K1904,'[1]Budget Worksheet'!A:B,2,0),-1*VLOOKUP(K1904,'[1]Budget Worksheet'!A:B,2,0)),0)</f>
        <v>0</v>
      </c>
      <c r="P1904" s="17">
        <f>VLOOKUP($K1904,[1]Budget!$V:$AE,8,0)*IF($C1904="1 - Revenues",1,IF(AND($C1904="5 - Transfers",MID($K1904,15,1)="4"),1,-1))</f>
        <v>-16000</v>
      </c>
      <c r="Q1904" s="17">
        <f>VLOOKUP($K1904,[1]Budget!$V:$AE,10,0)*IF($C1904="1 - Revenues",1,IF(AND($C1904="5 - Transfers",MID(K1904,15,1)="4"),1,-1))</f>
        <v>-16000</v>
      </c>
      <c r="S1904" s="18" t="b">
        <f>IF(LEFT(C1904,1)="1",1,-1)*SUMIF([1]Budget!V:V,'Budget Worksheet for Pivot Tabl'!K1904,[1]Budget!AC:AC)=P1904</f>
        <v>1</v>
      </c>
    </row>
    <row r="1905" spans="1:19" x14ac:dyDescent="0.25">
      <c r="A1905" t="s">
        <v>31</v>
      </c>
      <c r="B1905" t="s">
        <v>32</v>
      </c>
      <c r="C1905" t="s">
        <v>8</v>
      </c>
      <c r="D1905" t="str">
        <f t="shared" si="29"/>
        <v>OUTFLOWS</v>
      </c>
      <c r="E1905" t="s">
        <v>112</v>
      </c>
      <c r="F1905" t="s">
        <v>113</v>
      </c>
      <c r="G1905" t="s">
        <v>112</v>
      </c>
      <c r="H1905" t="s">
        <v>32</v>
      </c>
      <c r="I1905" t="s">
        <v>1486</v>
      </c>
      <c r="J1905" t="s">
        <v>1487</v>
      </c>
      <c r="K1905" t="s">
        <v>2669</v>
      </c>
      <c r="L1905" t="s">
        <v>608</v>
      </c>
      <c r="M1905" s="17">
        <f>VLOOKUP($K1905,[1]Budget!$V:$AE,5,0)*IF($C1905="1 - Revenues",1,IF(AND($C1905="5 - Transfers",MID(I1905,15,1)="4"),1,-1))</f>
        <v>0</v>
      </c>
      <c r="N1905" s="17">
        <f>VLOOKUP($K1905,[1]Budget!$V:$AE,6,0)*IF($C1905="1 - Revenues",1,IF(AND($C1905="5 - Transfers",MID(J1905,15,1)="4"),1,-1))</f>
        <v>0</v>
      </c>
      <c r="O1905" s="17">
        <f>IFERROR(IF(RIGHT(LEFT(K1905,15),1)="4",VLOOKUP(K1905,'[1]Budget Worksheet'!A:B,2,0),-1*VLOOKUP(K1905,'[1]Budget Worksheet'!A:B,2,0)),0)</f>
        <v>0</v>
      </c>
      <c r="P1905" s="17">
        <f>VLOOKUP($K1905,[1]Budget!$V:$AE,8,0)*IF($C1905="1 - Revenues",1,IF(AND($C1905="5 - Transfers",MID($K1905,15,1)="4"),1,-1))</f>
        <v>0</v>
      </c>
      <c r="Q1905" s="17">
        <f>VLOOKUP($K1905,[1]Budget!$V:$AE,10,0)*IF($C1905="1 - Revenues",1,IF(AND($C1905="5 - Transfers",MID(K1905,15,1)="4"),1,-1))</f>
        <v>0</v>
      </c>
      <c r="S1905" s="18" t="b">
        <f>IF(LEFT(C1905,1)="1",1,-1)*SUMIF([1]Budget!V:V,'Budget Worksheet for Pivot Tabl'!K1905,[1]Budget!AC:AC)=P1905</f>
        <v>1</v>
      </c>
    </row>
    <row r="1906" spans="1:19" x14ac:dyDescent="0.25">
      <c r="A1906" t="s">
        <v>31</v>
      </c>
      <c r="B1906" t="s">
        <v>32</v>
      </c>
      <c r="C1906" t="s">
        <v>8</v>
      </c>
      <c r="D1906" t="str">
        <f t="shared" si="29"/>
        <v>OUTFLOWS</v>
      </c>
      <c r="E1906" t="s">
        <v>112</v>
      </c>
      <c r="F1906" t="s">
        <v>113</v>
      </c>
      <c r="G1906" t="s">
        <v>112</v>
      </c>
      <c r="H1906" t="s">
        <v>32</v>
      </c>
      <c r="I1906" t="s">
        <v>1486</v>
      </c>
      <c r="J1906" t="s">
        <v>1487</v>
      </c>
      <c r="K1906" t="s">
        <v>2670</v>
      </c>
      <c r="L1906" t="s">
        <v>610</v>
      </c>
      <c r="M1906" s="17">
        <f>VLOOKUP($K1906,[1]Budget!$V:$AE,5,0)*IF($C1906="1 - Revenues",1,IF(AND($C1906="5 - Transfers",MID(I1906,15,1)="4"),1,-1))</f>
        <v>0</v>
      </c>
      <c r="N1906" s="17">
        <f>VLOOKUP($K1906,[1]Budget!$V:$AE,6,0)*IF($C1906="1 - Revenues",1,IF(AND($C1906="5 - Transfers",MID(J1906,15,1)="4"),1,-1))</f>
        <v>0</v>
      </c>
      <c r="O1906" s="17">
        <f>IFERROR(IF(RIGHT(LEFT(K1906,15),1)="4",VLOOKUP(K1906,'[1]Budget Worksheet'!A:B,2,0),-1*VLOOKUP(K1906,'[1]Budget Worksheet'!A:B,2,0)),0)</f>
        <v>0</v>
      </c>
      <c r="P1906" s="17">
        <f>VLOOKUP($K1906,[1]Budget!$V:$AE,8,0)*IF($C1906="1 - Revenues",1,IF(AND($C1906="5 - Transfers",MID($K1906,15,1)="4"),1,-1))</f>
        <v>0</v>
      </c>
      <c r="Q1906" s="17">
        <f>VLOOKUP($K1906,[1]Budget!$V:$AE,10,0)*IF($C1906="1 - Revenues",1,IF(AND($C1906="5 - Transfers",MID(K1906,15,1)="4"),1,-1))</f>
        <v>0</v>
      </c>
      <c r="S1906" s="18" t="b">
        <f>IF(LEFT(C1906,1)="1",1,-1)*SUMIF([1]Budget!V:V,'Budget Worksheet for Pivot Tabl'!K1906,[1]Budget!AC:AC)=P1906</f>
        <v>1</v>
      </c>
    </row>
    <row r="1907" spans="1:19" x14ac:dyDescent="0.25">
      <c r="A1907" t="s">
        <v>31</v>
      </c>
      <c r="B1907" t="s">
        <v>32</v>
      </c>
      <c r="C1907" t="s">
        <v>8</v>
      </c>
      <c r="D1907" t="str">
        <f t="shared" si="29"/>
        <v>OUTFLOWS</v>
      </c>
      <c r="E1907" t="s">
        <v>112</v>
      </c>
      <c r="F1907" t="s">
        <v>113</v>
      </c>
      <c r="G1907" t="s">
        <v>112</v>
      </c>
      <c r="H1907" t="s">
        <v>32</v>
      </c>
      <c r="I1907" t="s">
        <v>1486</v>
      </c>
      <c r="J1907" t="s">
        <v>1487</v>
      </c>
      <c r="K1907" t="s">
        <v>2671</v>
      </c>
      <c r="L1907" t="s">
        <v>612</v>
      </c>
      <c r="M1907" s="17">
        <f>VLOOKUP($K1907,[1]Budget!$V:$AE,5,0)*IF($C1907="1 - Revenues",1,IF(AND($C1907="5 - Transfers",MID(I1907,15,1)="4"),1,-1))</f>
        <v>0</v>
      </c>
      <c r="N1907" s="17">
        <f>VLOOKUP($K1907,[1]Budget!$V:$AE,6,0)*IF($C1907="1 - Revenues",1,IF(AND($C1907="5 - Transfers",MID(J1907,15,1)="4"),1,-1))</f>
        <v>0</v>
      </c>
      <c r="O1907" s="17">
        <f>IFERROR(IF(RIGHT(LEFT(K1907,15),1)="4",VLOOKUP(K1907,'[1]Budget Worksheet'!A:B,2,0),-1*VLOOKUP(K1907,'[1]Budget Worksheet'!A:B,2,0)),0)</f>
        <v>0</v>
      </c>
      <c r="P1907" s="17">
        <f>VLOOKUP($K1907,[1]Budget!$V:$AE,8,0)*IF($C1907="1 - Revenues",1,IF(AND($C1907="5 - Transfers",MID($K1907,15,1)="4"),1,-1))</f>
        <v>0</v>
      </c>
      <c r="Q1907" s="17">
        <f>VLOOKUP($K1907,[1]Budget!$V:$AE,10,0)*IF($C1907="1 - Revenues",1,IF(AND($C1907="5 - Transfers",MID(K1907,15,1)="4"),1,-1))</f>
        <v>0</v>
      </c>
      <c r="S1907" s="18" t="b">
        <f>IF(LEFT(C1907,1)="1",1,-1)*SUMIF([1]Budget!V:V,'Budget Worksheet for Pivot Tabl'!K1907,[1]Budget!AC:AC)=P1907</f>
        <v>1</v>
      </c>
    </row>
    <row r="1908" spans="1:19" x14ac:dyDescent="0.25">
      <c r="A1908" t="s">
        <v>31</v>
      </c>
      <c r="B1908" t="s">
        <v>32</v>
      </c>
      <c r="C1908" t="s">
        <v>8</v>
      </c>
      <c r="D1908" t="str">
        <f t="shared" si="29"/>
        <v>OUTFLOWS</v>
      </c>
      <c r="E1908" t="s">
        <v>112</v>
      </c>
      <c r="F1908" t="s">
        <v>113</v>
      </c>
      <c r="G1908" t="s">
        <v>112</v>
      </c>
      <c r="H1908" t="s">
        <v>32</v>
      </c>
      <c r="I1908" t="s">
        <v>1486</v>
      </c>
      <c r="J1908" t="s">
        <v>1487</v>
      </c>
      <c r="K1908" t="s">
        <v>2672</v>
      </c>
      <c r="L1908" t="s">
        <v>614</v>
      </c>
      <c r="M1908" s="17">
        <f>VLOOKUP($K1908,[1]Budget!$V:$AE,5,0)*IF($C1908="1 - Revenues",1,IF(AND($C1908="5 - Transfers",MID(I1908,15,1)="4"),1,-1))</f>
        <v>0</v>
      </c>
      <c r="N1908" s="17">
        <f>VLOOKUP($K1908,[1]Budget!$V:$AE,6,0)*IF($C1908="1 - Revenues",1,IF(AND($C1908="5 - Transfers",MID(J1908,15,1)="4"),1,-1))</f>
        <v>0</v>
      </c>
      <c r="O1908" s="17">
        <f>IFERROR(IF(RIGHT(LEFT(K1908,15),1)="4",VLOOKUP(K1908,'[1]Budget Worksheet'!A:B,2,0),-1*VLOOKUP(K1908,'[1]Budget Worksheet'!A:B,2,0)),0)</f>
        <v>0</v>
      </c>
      <c r="P1908" s="17">
        <f>VLOOKUP($K1908,[1]Budget!$V:$AE,8,0)*IF($C1908="1 - Revenues",1,IF(AND($C1908="5 - Transfers",MID($K1908,15,1)="4"),1,-1))</f>
        <v>0</v>
      </c>
      <c r="Q1908" s="17">
        <f>VLOOKUP($K1908,[1]Budget!$V:$AE,10,0)*IF($C1908="1 - Revenues",1,IF(AND($C1908="5 - Transfers",MID(K1908,15,1)="4"),1,-1))</f>
        <v>0</v>
      </c>
      <c r="S1908" s="18" t="b">
        <f>IF(LEFT(C1908,1)="1",1,-1)*SUMIF([1]Budget!V:V,'Budget Worksheet for Pivot Tabl'!K1908,[1]Budget!AC:AC)=P1908</f>
        <v>1</v>
      </c>
    </row>
    <row r="1909" spans="1:19" x14ac:dyDescent="0.25">
      <c r="A1909" t="s">
        <v>31</v>
      </c>
      <c r="B1909" t="s">
        <v>32</v>
      </c>
      <c r="C1909" t="s">
        <v>8</v>
      </c>
      <c r="D1909" t="str">
        <f t="shared" si="29"/>
        <v>OUTFLOWS</v>
      </c>
      <c r="E1909" t="s">
        <v>112</v>
      </c>
      <c r="F1909" t="s">
        <v>113</v>
      </c>
      <c r="G1909" t="s">
        <v>112</v>
      </c>
      <c r="H1909" t="s">
        <v>32</v>
      </c>
      <c r="I1909" t="s">
        <v>1486</v>
      </c>
      <c r="J1909" t="s">
        <v>1487</v>
      </c>
      <c r="K1909" t="s">
        <v>2673</v>
      </c>
      <c r="L1909" t="s">
        <v>616</v>
      </c>
      <c r="M1909" s="17">
        <f>VLOOKUP($K1909,[1]Budget!$V:$AE,5,0)*IF($C1909="1 - Revenues",1,IF(AND($C1909="5 - Transfers",MID(I1909,15,1)="4"),1,-1))</f>
        <v>-20000</v>
      </c>
      <c r="N1909" s="17">
        <f>VLOOKUP($K1909,[1]Budget!$V:$AE,6,0)*IF($C1909="1 - Revenues",1,IF(AND($C1909="5 - Transfers",MID(J1909,15,1)="4"),1,-1))</f>
        <v>-20000</v>
      </c>
      <c r="O1909" s="17">
        <f>IFERROR(IF(RIGHT(LEFT(K1909,15),1)="4",VLOOKUP(K1909,'[1]Budget Worksheet'!A:B,2,0),-1*VLOOKUP(K1909,'[1]Budget Worksheet'!A:B,2,0)),0)</f>
        <v>-19800</v>
      </c>
      <c r="P1909" s="17">
        <f>VLOOKUP($K1909,[1]Budget!$V:$AE,8,0)*IF($C1909="1 - Revenues",1,IF(AND($C1909="5 - Transfers",MID($K1909,15,1)="4"),1,-1))</f>
        <v>-26000</v>
      </c>
      <c r="Q1909" s="17">
        <f>VLOOKUP($K1909,[1]Budget!$V:$AE,10,0)*IF($C1909="1 - Revenues",1,IF(AND($C1909="5 - Transfers",MID(K1909,15,1)="4"),1,-1))</f>
        <v>-6200</v>
      </c>
      <c r="S1909" s="18" t="b">
        <f>IF(LEFT(C1909,1)="1",1,-1)*SUMIF([1]Budget!V:V,'Budget Worksheet for Pivot Tabl'!K1909,[1]Budget!AC:AC)=P1909</f>
        <v>1</v>
      </c>
    </row>
    <row r="1910" spans="1:19" x14ac:dyDescent="0.25">
      <c r="A1910" t="s">
        <v>31</v>
      </c>
      <c r="B1910" t="s">
        <v>32</v>
      </c>
      <c r="C1910" t="s">
        <v>8</v>
      </c>
      <c r="D1910" t="str">
        <f t="shared" si="29"/>
        <v>OUTFLOWS</v>
      </c>
      <c r="E1910" t="s">
        <v>112</v>
      </c>
      <c r="F1910" t="s">
        <v>113</v>
      </c>
      <c r="G1910" t="s">
        <v>112</v>
      </c>
      <c r="H1910" t="s">
        <v>32</v>
      </c>
      <c r="I1910" t="s">
        <v>1486</v>
      </c>
      <c r="J1910" t="s">
        <v>1487</v>
      </c>
      <c r="K1910" t="s">
        <v>2674</v>
      </c>
      <c r="L1910" t="s">
        <v>618</v>
      </c>
      <c r="M1910" s="17">
        <f>VLOOKUP($K1910,[1]Budget!$V:$AE,5,0)*IF($C1910="1 - Revenues",1,IF(AND($C1910="5 - Transfers",MID(I1910,15,1)="4"),1,-1))</f>
        <v>0</v>
      </c>
      <c r="N1910" s="17">
        <f>VLOOKUP($K1910,[1]Budget!$V:$AE,6,0)*IF($C1910="1 - Revenues",1,IF(AND($C1910="5 - Transfers",MID(J1910,15,1)="4"),1,-1))</f>
        <v>0</v>
      </c>
      <c r="O1910" s="17">
        <f>IFERROR(IF(RIGHT(LEFT(K1910,15),1)="4",VLOOKUP(K1910,'[1]Budget Worksheet'!A:B,2,0),-1*VLOOKUP(K1910,'[1]Budget Worksheet'!A:B,2,0)),0)</f>
        <v>0</v>
      </c>
      <c r="P1910" s="17">
        <f>VLOOKUP($K1910,[1]Budget!$V:$AE,8,0)*IF($C1910="1 - Revenues",1,IF(AND($C1910="5 - Transfers",MID($K1910,15,1)="4"),1,-1))</f>
        <v>0</v>
      </c>
      <c r="Q1910" s="17">
        <f>VLOOKUP($K1910,[1]Budget!$V:$AE,10,0)*IF($C1910="1 - Revenues",1,IF(AND($C1910="5 - Transfers",MID(K1910,15,1)="4"),1,-1))</f>
        <v>0</v>
      </c>
      <c r="S1910" s="18" t="b">
        <f>IF(LEFT(C1910,1)="1",1,-1)*SUMIF([1]Budget!V:V,'Budget Worksheet for Pivot Tabl'!K1910,[1]Budget!AC:AC)=P1910</f>
        <v>1</v>
      </c>
    </row>
    <row r="1911" spans="1:19" x14ac:dyDescent="0.25">
      <c r="A1911" t="s">
        <v>31</v>
      </c>
      <c r="B1911" t="s">
        <v>32</v>
      </c>
      <c r="C1911" t="s">
        <v>8</v>
      </c>
      <c r="D1911" t="str">
        <f t="shared" si="29"/>
        <v>OUTFLOWS</v>
      </c>
      <c r="E1911" t="s">
        <v>112</v>
      </c>
      <c r="F1911" t="s">
        <v>113</v>
      </c>
      <c r="G1911" t="s">
        <v>112</v>
      </c>
      <c r="H1911" t="s">
        <v>32</v>
      </c>
      <c r="I1911" t="s">
        <v>1486</v>
      </c>
      <c r="J1911" t="s">
        <v>1487</v>
      </c>
      <c r="K1911" t="s">
        <v>2675</v>
      </c>
      <c r="L1911" t="s">
        <v>622</v>
      </c>
      <c r="M1911" s="17">
        <f>VLOOKUP($K1911,[1]Budget!$V:$AE,5,0)*IF($C1911="1 - Revenues",1,IF(AND($C1911="5 - Transfers",MID(I1911,15,1)="4"),1,-1))</f>
        <v>-5000</v>
      </c>
      <c r="N1911" s="17">
        <f>VLOOKUP($K1911,[1]Budget!$V:$AE,6,0)*IF($C1911="1 - Revenues",1,IF(AND($C1911="5 - Transfers",MID(J1911,15,1)="4"),1,-1))</f>
        <v>-136000</v>
      </c>
      <c r="O1911" s="17">
        <f>IFERROR(IF(RIGHT(LEFT(K1911,15),1)="4",VLOOKUP(K1911,'[1]Budget Worksheet'!A:B,2,0),-1*VLOOKUP(K1911,'[1]Budget Worksheet'!A:B,2,0)),0)</f>
        <v>0</v>
      </c>
      <c r="P1911" s="17">
        <f>VLOOKUP($K1911,[1]Budget!$V:$AE,8,0)*IF($C1911="1 - Revenues",1,IF(AND($C1911="5 - Transfers",MID($K1911,15,1)="4"),1,-1))</f>
        <v>0</v>
      </c>
      <c r="Q1911" s="17">
        <f>VLOOKUP($K1911,[1]Budget!$V:$AE,10,0)*IF($C1911="1 - Revenues",1,IF(AND($C1911="5 - Transfers",MID(K1911,15,1)="4"),1,-1))</f>
        <v>0</v>
      </c>
      <c r="S1911" s="18" t="b">
        <f>IF(LEFT(C1911,1)="1",1,-1)*SUMIF([1]Budget!V:V,'Budget Worksheet for Pivot Tabl'!K1911,[1]Budget!AC:AC)=P1911</f>
        <v>1</v>
      </c>
    </row>
    <row r="1912" spans="1:19" x14ac:dyDescent="0.25">
      <c r="A1912" t="s">
        <v>31</v>
      </c>
      <c r="B1912" t="s">
        <v>32</v>
      </c>
      <c r="C1912" t="s">
        <v>8</v>
      </c>
      <c r="D1912" t="str">
        <f t="shared" si="29"/>
        <v>OUTFLOWS</v>
      </c>
      <c r="E1912" t="s">
        <v>112</v>
      </c>
      <c r="F1912" t="s">
        <v>113</v>
      </c>
      <c r="G1912" t="s">
        <v>112</v>
      </c>
      <c r="H1912" t="s">
        <v>32</v>
      </c>
      <c r="I1912" t="s">
        <v>1486</v>
      </c>
      <c r="J1912" t="s">
        <v>1487</v>
      </c>
      <c r="K1912" t="s">
        <v>2676</v>
      </c>
      <c r="L1912" t="s">
        <v>472</v>
      </c>
      <c r="M1912" s="17">
        <f>VLOOKUP($K1912,[1]Budget!$V:$AE,5,0)*IF($C1912="1 - Revenues",1,IF(AND($C1912="5 - Transfers",MID(I1912,15,1)="4"),1,-1))</f>
        <v>-10000</v>
      </c>
      <c r="N1912" s="17">
        <f>VLOOKUP($K1912,[1]Budget!$V:$AE,6,0)*IF($C1912="1 - Revenues",1,IF(AND($C1912="5 - Transfers",MID(J1912,15,1)="4"),1,-1))</f>
        <v>-5000</v>
      </c>
      <c r="O1912" s="17">
        <f>IFERROR(IF(RIGHT(LEFT(K1912,15),1)="4",VLOOKUP(K1912,'[1]Budget Worksheet'!A:B,2,0),-1*VLOOKUP(K1912,'[1]Budget Worksheet'!A:B,2,0)),0)</f>
        <v>0</v>
      </c>
      <c r="P1912" s="17">
        <f>VLOOKUP($K1912,[1]Budget!$V:$AE,8,0)*IF($C1912="1 - Revenues",1,IF(AND($C1912="5 - Transfers",MID($K1912,15,1)="4"),1,-1))</f>
        <v>0</v>
      </c>
      <c r="Q1912" s="17">
        <f>VLOOKUP($K1912,[1]Budget!$V:$AE,10,0)*IF($C1912="1 - Revenues",1,IF(AND($C1912="5 - Transfers",MID(K1912,15,1)="4"),1,-1))</f>
        <v>0</v>
      </c>
      <c r="S1912" s="18" t="b">
        <f>IF(LEFT(C1912,1)="1",1,-1)*SUMIF([1]Budget!V:V,'Budget Worksheet for Pivot Tabl'!K1912,[1]Budget!AC:AC)=P1912</f>
        <v>1</v>
      </c>
    </row>
    <row r="1913" spans="1:19" x14ac:dyDescent="0.25">
      <c r="A1913" t="s">
        <v>31</v>
      </c>
      <c r="B1913" t="s">
        <v>32</v>
      </c>
      <c r="C1913" t="s">
        <v>9</v>
      </c>
      <c r="D1913" t="str">
        <f t="shared" si="29"/>
        <v>OUTFLOWS</v>
      </c>
      <c r="E1913" t="s">
        <v>112</v>
      </c>
      <c r="F1913" t="s">
        <v>113</v>
      </c>
      <c r="G1913" t="s">
        <v>112</v>
      </c>
      <c r="H1913" t="s">
        <v>32</v>
      </c>
      <c r="I1913" t="s">
        <v>1486</v>
      </c>
      <c r="J1913" t="s">
        <v>1487</v>
      </c>
      <c r="K1913" t="s">
        <v>2677</v>
      </c>
      <c r="L1913" t="s">
        <v>640</v>
      </c>
      <c r="M1913" s="17">
        <f>VLOOKUP($K1913,[1]Budget!$V:$AE,5,0)*IF($C1913="1 - Revenues",1,IF(AND($C1913="5 - Transfers",MID(I1913,15,1)="4"),1,-1))</f>
        <v>-1000</v>
      </c>
      <c r="N1913" s="17">
        <f>VLOOKUP($K1913,[1]Budget!$V:$AE,6,0)*IF($C1913="1 - Revenues",1,IF(AND($C1913="5 - Transfers",MID(J1913,15,1)="4"),1,-1))</f>
        <v>0</v>
      </c>
      <c r="O1913" s="17">
        <f>IFERROR(IF(RIGHT(LEFT(K1913,15),1)="4",VLOOKUP(K1913,'[1]Budget Worksheet'!A:B,2,0),-1*VLOOKUP(K1913,'[1]Budget Worksheet'!A:B,2,0)),0)</f>
        <v>-3000</v>
      </c>
      <c r="P1913" s="17">
        <f>VLOOKUP($K1913,[1]Budget!$V:$AE,8,0)*IF($C1913="1 - Revenues",1,IF(AND($C1913="5 - Transfers",MID($K1913,15,1)="4"),1,-1))</f>
        <v>-3000</v>
      </c>
      <c r="Q1913" s="17">
        <f>VLOOKUP($K1913,[1]Budget!$V:$AE,10,0)*IF($C1913="1 - Revenues",1,IF(AND($C1913="5 - Transfers",MID(K1913,15,1)="4"),1,-1))</f>
        <v>0</v>
      </c>
      <c r="S1913" s="18" t="b">
        <f>IF(LEFT(C1913,1)="1",1,-1)*SUMIF([1]Budget!V:V,'Budget Worksheet for Pivot Tabl'!K1913,[1]Budget!AC:AC)=P1913</f>
        <v>1</v>
      </c>
    </row>
    <row r="1914" spans="1:19" x14ac:dyDescent="0.25">
      <c r="A1914" t="s">
        <v>31</v>
      </c>
      <c r="B1914" t="s">
        <v>32</v>
      </c>
      <c r="C1914" t="s">
        <v>9</v>
      </c>
      <c r="D1914" t="str">
        <f t="shared" si="29"/>
        <v>OUTFLOWS</v>
      </c>
      <c r="E1914" t="s">
        <v>112</v>
      </c>
      <c r="F1914" t="s">
        <v>113</v>
      </c>
      <c r="G1914" t="s">
        <v>112</v>
      </c>
      <c r="H1914" t="s">
        <v>32</v>
      </c>
      <c r="I1914" t="s">
        <v>1486</v>
      </c>
      <c r="J1914" t="s">
        <v>1487</v>
      </c>
      <c r="K1914" t="s">
        <v>2678</v>
      </c>
      <c r="L1914" t="s">
        <v>1566</v>
      </c>
      <c r="M1914" s="17">
        <f>VLOOKUP($K1914,[1]Budget!$V:$AE,5,0)*IF($C1914="1 - Revenues",1,IF(AND($C1914="5 - Transfers",MID(I1914,15,1)="4"),1,-1))</f>
        <v>-3000</v>
      </c>
      <c r="N1914" s="17">
        <f>VLOOKUP($K1914,[1]Budget!$V:$AE,6,0)*IF($C1914="1 - Revenues",1,IF(AND($C1914="5 - Transfers",MID(J1914,15,1)="4"),1,-1))</f>
        <v>-6000</v>
      </c>
      <c r="O1914" s="17">
        <f>IFERROR(IF(RIGHT(LEFT(K1914,15),1)="4",VLOOKUP(K1914,'[1]Budget Worksheet'!A:B,2,0),-1*VLOOKUP(K1914,'[1]Budget Worksheet'!A:B,2,0)),0)</f>
        <v>-4900</v>
      </c>
      <c r="P1914" s="17">
        <f>VLOOKUP($K1914,[1]Budget!$V:$AE,8,0)*IF($C1914="1 - Revenues",1,IF(AND($C1914="5 - Transfers",MID($K1914,15,1)="4"),1,-1))</f>
        <v>-4900</v>
      </c>
      <c r="Q1914" s="17">
        <f>VLOOKUP($K1914,[1]Budget!$V:$AE,10,0)*IF($C1914="1 - Revenues",1,IF(AND($C1914="5 - Transfers",MID(K1914,15,1)="4"),1,-1))</f>
        <v>0</v>
      </c>
      <c r="S1914" s="18" t="b">
        <f>IF(LEFT(C1914,1)="1",1,-1)*SUMIF([1]Budget!V:V,'Budget Worksheet for Pivot Tabl'!K1914,[1]Budget!AC:AC)=P1914</f>
        <v>1</v>
      </c>
    </row>
    <row r="1915" spans="1:19" x14ac:dyDescent="0.25">
      <c r="A1915" t="s">
        <v>31</v>
      </c>
      <c r="B1915" t="s">
        <v>32</v>
      </c>
      <c r="C1915" t="s">
        <v>9</v>
      </c>
      <c r="D1915" t="str">
        <f t="shared" si="29"/>
        <v>OUTFLOWS</v>
      </c>
      <c r="E1915" t="s">
        <v>112</v>
      </c>
      <c r="F1915" t="s">
        <v>113</v>
      </c>
      <c r="G1915" t="s">
        <v>112</v>
      </c>
      <c r="H1915" t="s">
        <v>32</v>
      </c>
      <c r="I1915" t="s">
        <v>1486</v>
      </c>
      <c r="J1915" t="s">
        <v>1487</v>
      </c>
      <c r="K1915" t="s">
        <v>2679</v>
      </c>
      <c r="L1915" t="s">
        <v>1393</v>
      </c>
      <c r="M1915" s="17">
        <f>VLOOKUP($K1915,[1]Budget!$V:$AE,5,0)*IF($C1915="1 - Revenues",1,IF(AND($C1915="5 - Transfers",MID(I1915,15,1)="4"),1,-1))</f>
        <v>0</v>
      </c>
      <c r="N1915" s="17">
        <f>VLOOKUP($K1915,[1]Budget!$V:$AE,6,0)*IF($C1915="1 - Revenues",1,IF(AND($C1915="5 - Transfers",MID(J1915,15,1)="4"),1,-1))</f>
        <v>0</v>
      </c>
      <c r="O1915" s="17">
        <f>IFERROR(IF(RIGHT(LEFT(K1915,15),1)="4",VLOOKUP(K1915,'[1]Budget Worksheet'!A:B,2,0),-1*VLOOKUP(K1915,'[1]Budget Worksheet'!A:B,2,0)),0)</f>
        <v>-400</v>
      </c>
      <c r="P1915" s="17">
        <f>VLOOKUP($K1915,[1]Budget!$V:$AE,8,0)*IF($C1915="1 - Revenues",1,IF(AND($C1915="5 - Transfers",MID($K1915,15,1)="4"),1,-1))</f>
        <v>-400</v>
      </c>
      <c r="Q1915" s="17">
        <f>VLOOKUP($K1915,[1]Budget!$V:$AE,10,0)*IF($C1915="1 - Revenues",1,IF(AND($C1915="5 - Transfers",MID(K1915,15,1)="4"),1,-1))</f>
        <v>0</v>
      </c>
      <c r="S1915" s="18" t="b">
        <f>IF(LEFT(C1915,1)="1",1,-1)*SUMIF([1]Budget!V:V,'Budget Worksheet for Pivot Tabl'!K1915,[1]Budget!AC:AC)=P1915</f>
        <v>1</v>
      </c>
    </row>
    <row r="1916" spans="1:19" x14ac:dyDescent="0.25">
      <c r="A1916" t="s">
        <v>31</v>
      </c>
      <c r="B1916" t="s">
        <v>32</v>
      </c>
      <c r="C1916" t="s">
        <v>9</v>
      </c>
      <c r="D1916" t="str">
        <f t="shared" si="29"/>
        <v>OUTFLOWS</v>
      </c>
      <c r="E1916" t="s">
        <v>112</v>
      </c>
      <c r="F1916" t="s">
        <v>113</v>
      </c>
      <c r="G1916" t="s">
        <v>112</v>
      </c>
      <c r="H1916" t="s">
        <v>32</v>
      </c>
      <c r="I1916" t="s">
        <v>1486</v>
      </c>
      <c r="J1916" t="s">
        <v>1487</v>
      </c>
      <c r="K1916" t="s">
        <v>2680</v>
      </c>
      <c r="L1916" t="s">
        <v>1395</v>
      </c>
      <c r="M1916" s="17">
        <f>VLOOKUP($K1916,[1]Budget!$V:$AE,5,0)*IF($C1916="1 - Revenues",1,IF(AND($C1916="5 - Transfers",MID(I1916,15,1)="4"),1,-1))</f>
        <v>0</v>
      </c>
      <c r="N1916" s="17">
        <f>VLOOKUP($K1916,[1]Budget!$V:$AE,6,0)*IF($C1916="1 - Revenues",1,IF(AND($C1916="5 - Transfers",MID(J1916,15,1)="4"),1,-1))</f>
        <v>0</v>
      </c>
      <c r="O1916" s="17">
        <f>IFERROR(IF(RIGHT(LEFT(K1916,15),1)="4",VLOOKUP(K1916,'[1]Budget Worksheet'!A:B,2,0),-1*VLOOKUP(K1916,'[1]Budget Worksheet'!A:B,2,0)),0)</f>
        <v>-2000</v>
      </c>
      <c r="P1916" s="17">
        <f>VLOOKUP($K1916,[1]Budget!$V:$AE,8,0)*IF($C1916="1 - Revenues",1,IF(AND($C1916="5 - Transfers",MID($K1916,15,1)="4"),1,-1))</f>
        <v>-2000</v>
      </c>
      <c r="Q1916" s="17">
        <f>VLOOKUP($K1916,[1]Budget!$V:$AE,10,0)*IF($C1916="1 - Revenues",1,IF(AND($C1916="5 - Transfers",MID(K1916,15,1)="4"),1,-1))</f>
        <v>0</v>
      </c>
      <c r="S1916" s="18" t="b">
        <f>IF(LEFT(C1916,1)="1",1,-1)*SUMIF([1]Budget!V:V,'Budget Worksheet for Pivot Tabl'!K1916,[1]Budget!AC:AC)=P1916</f>
        <v>1</v>
      </c>
    </row>
    <row r="1917" spans="1:19" x14ac:dyDescent="0.25">
      <c r="A1917" t="s">
        <v>31</v>
      </c>
      <c r="B1917" t="s">
        <v>32</v>
      </c>
      <c r="C1917" t="s">
        <v>9</v>
      </c>
      <c r="D1917" t="str">
        <f t="shared" si="29"/>
        <v>OUTFLOWS</v>
      </c>
      <c r="E1917" t="s">
        <v>112</v>
      </c>
      <c r="F1917" t="s">
        <v>113</v>
      </c>
      <c r="G1917" t="s">
        <v>112</v>
      </c>
      <c r="H1917" t="s">
        <v>32</v>
      </c>
      <c r="I1917" t="s">
        <v>1486</v>
      </c>
      <c r="J1917" t="s">
        <v>1487</v>
      </c>
      <c r="K1917" t="s">
        <v>2681</v>
      </c>
      <c r="L1917" t="s">
        <v>2682</v>
      </c>
      <c r="M1917" s="17">
        <f>VLOOKUP($K1917,[1]Budget!$V:$AE,5,0)*IF($C1917="1 - Revenues",1,IF(AND($C1917="5 - Transfers",MID(I1917,15,1)="4"),1,-1))</f>
        <v>-2000</v>
      </c>
      <c r="N1917" s="17">
        <f>VLOOKUP($K1917,[1]Budget!$V:$AE,6,0)*IF($C1917="1 - Revenues",1,IF(AND($C1917="5 - Transfers",MID(J1917,15,1)="4"),1,-1))</f>
        <v>0</v>
      </c>
      <c r="O1917" s="17">
        <f>IFERROR(IF(RIGHT(LEFT(K1917,15),1)="4",VLOOKUP(K1917,'[1]Budget Worksheet'!A:B,2,0),-1*VLOOKUP(K1917,'[1]Budget Worksheet'!A:B,2,0)),0)</f>
        <v>-6000</v>
      </c>
      <c r="P1917" s="17">
        <f>VLOOKUP($K1917,[1]Budget!$V:$AE,8,0)*IF($C1917="1 - Revenues",1,IF(AND($C1917="5 - Transfers",MID($K1917,15,1)="4"),1,-1))</f>
        <v>-6000</v>
      </c>
      <c r="Q1917" s="17">
        <f>VLOOKUP($K1917,[1]Budget!$V:$AE,10,0)*IF($C1917="1 - Revenues",1,IF(AND($C1917="5 - Transfers",MID(K1917,15,1)="4"),1,-1))</f>
        <v>0</v>
      </c>
      <c r="S1917" s="18" t="b">
        <f>IF(LEFT(C1917,1)="1",1,-1)*SUMIF([1]Budget!V:V,'Budget Worksheet for Pivot Tabl'!K1917,[1]Budget!AC:AC)=P1917</f>
        <v>1</v>
      </c>
    </row>
    <row r="1918" spans="1:19" x14ac:dyDescent="0.25">
      <c r="A1918" t="s">
        <v>31</v>
      </c>
      <c r="B1918" t="s">
        <v>32</v>
      </c>
      <c r="C1918" t="s">
        <v>9</v>
      </c>
      <c r="D1918" t="str">
        <f t="shared" si="29"/>
        <v>OUTFLOWS</v>
      </c>
      <c r="E1918" t="s">
        <v>112</v>
      </c>
      <c r="F1918" t="s">
        <v>113</v>
      </c>
      <c r="G1918" t="s">
        <v>112</v>
      </c>
      <c r="H1918" t="s">
        <v>32</v>
      </c>
      <c r="I1918" t="s">
        <v>1486</v>
      </c>
      <c r="J1918" t="s">
        <v>1487</v>
      </c>
      <c r="K1918" t="s">
        <v>2683</v>
      </c>
      <c r="L1918" t="s">
        <v>2684</v>
      </c>
      <c r="M1918" s="17">
        <f>VLOOKUP($K1918,[1]Budget!$V:$AE,5,0)*IF($C1918="1 - Revenues",1,IF(AND($C1918="5 - Transfers",MID(I1918,15,1)="4"),1,-1))</f>
        <v>-15000</v>
      </c>
      <c r="N1918" s="17">
        <f>VLOOKUP($K1918,[1]Budget!$V:$AE,6,0)*IF($C1918="1 - Revenues",1,IF(AND($C1918="5 - Transfers",MID(J1918,15,1)="4"),1,-1))</f>
        <v>-1000</v>
      </c>
      <c r="O1918" s="17">
        <f>IFERROR(IF(RIGHT(LEFT(K1918,15),1)="4",VLOOKUP(K1918,'[1]Budget Worksheet'!A:B,2,0),-1*VLOOKUP(K1918,'[1]Budget Worksheet'!A:B,2,0)),0)</f>
        <v>-16000</v>
      </c>
      <c r="P1918" s="17">
        <f>VLOOKUP($K1918,[1]Budget!$V:$AE,8,0)*IF($C1918="1 - Revenues",1,IF(AND($C1918="5 - Transfers",MID($K1918,15,1)="4"),1,-1))</f>
        <v>-16000</v>
      </c>
      <c r="Q1918" s="17">
        <f>VLOOKUP($K1918,[1]Budget!$V:$AE,10,0)*IF($C1918="1 - Revenues",1,IF(AND($C1918="5 - Transfers",MID(K1918,15,1)="4"),1,-1))</f>
        <v>0</v>
      </c>
      <c r="S1918" s="18" t="b">
        <f>IF(LEFT(C1918,1)="1",1,-1)*SUMIF([1]Budget!V:V,'Budget Worksheet for Pivot Tabl'!K1918,[1]Budget!AC:AC)=P1918</f>
        <v>1</v>
      </c>
    </row>
    <row r="1919" spans="1:19" x14ac:dyDescent="0.25">
      <c r="A1919" t="s">
        <v>31</v>
      </c>
      <c r="B1919" t="s">
        <v>32</v>
      </c>
      <c r="C1919" t="s">
        <v>9</v>
      </c>
      <c r="D1919" t="str">
        <f t="shared" si="29"/>
        <v>OUTFLOWS</v>
      </c>
      <c r="E1919" t="s">
        <v>112</v>
      </c>
      <c r="F1919" t="s">
        <v>113</v>
      </c>
      <c r="G1919" t="s">
        <v>112</v>
      </c>
      <c r="H1919" t="s">
        <v>32</v>
      </c>
      <c r="I1919" t="s">
        <v>1486</v>
      </c>
      <c r="J1919" t="s">
        <v>1487</v>
      </c>
      <c r="K1919" t="s">
        <v>2685</v>
      </c>
      <c r="L1919" t="s">
        <v>2686</v>
      </c>
      <c r="M1919" s="17">
        <f>VLOOKUP($K1919,[1]Budget!$V:$AE,5,0)*IF($C1919="1 - Revenues",1,IF(AND($C1919="5 - Transfers",MID(I1919,15,1)="4"),1,-1))</f>
        <v>0</v>
      </c>
      <c r="N1919" s="17">
        <f>VLOOKUP($K1919,[1]Budget!$V:$AE,6,0)*IF($C1919="1 - Revenues",1,IF(AND($C1919="5 - Transfers",MID(J1919,15,1)="4"),1,-1))</f>
        <v>-1000</v>
      </c>
      <c r="O1919" s="17">
        <f>IFERROR(IF(RIGHT(LEFT(K1919,15),1)="4",VLOOKUP(K1919,'[1]Budget Worksheet'!A:B,2,0),-1*VLOOKUP(K1919,'[1]Budget Worksheet'!A:B,2,0)),0)</f>
        <v>-2500</v>
      </c>
      <c r="P1919" s="17">
        <f>VLOOKUP($K1919,[1]Budget!$V:$AE,8,0)*IF($C1919="1 - Revenues",1,IF(AND($C1919="5 - Transfers",MID($K1919,15,1)="4"),1,-1))</f>
        <v>-2500</v>
      </c>
      <c r="Q1919" s="17">
        <f>VLOOKUP($K1919,[1]Budget!$V:$AE,10,0)*IF($C1919="1 - Revenues",1,IF(AND($C1919="5 - Transfers",MID(K1919,15,1)="4"),1,-1))</f>
        <v>0</v>
      </c>
      <c r="S1919" s="18" t="b">
        <f>IF(LEFT(C1919,1)="1",1,-1)*SUMIF([1]Budget!V:V,'Budget Worksheet for Pivot Tabl'!K1919,[1]Budget!AC:AC)=P1919</f>
        <v>1</v>
      </c>
    </row>
    <row r="1920" spans="1:19" x14ac:dyDescent="0.25">
      <c r="A1920" t="s">
        <v>31</v>
      </c>
      <c r="B1920" t="s">
        <v>32</v>
      </c>
      <c r="C1920" t="s">
        <v>9</v>
      </c>
      <c r="D1920" t="str">
        <f t="shared" si="29"/>
        <v>OUTFLOWS</v>
      </c>
      <c r="E1920" t="s">
        <v>112</v>
      </c>
      <c r="F1920" t="s">
        <v>113</v>
      </c>
      <c r="G1920" t="s">
        <v>112</v>
      </c>
      <c r="H1920" t="s">
        <v>32</v>
      </c>
      <c r="I1920" t="s">
        <v>1486</v>
      </c>
      <c r="J1920" t="s">
        <v>1487</v>
      </c>
      <c r="K1920" t="s">
        <v>2687</v>
      </c>
      <c r="L1920" t="s">
        <v>2688</v>
      </c>
      <c r="M1920" s="17">
        <f>VLOOKUP($K1920,[1]Budget!$V:$AE,5,0)*IF($C1920="1 - Revenues",1,IF(AND($C1920="5 - Transfers",MID(I1920,15,1)="4"),1,-1))</f>
        <v>0</v>
      </c>
      <c r="N1920" s="17">
        <f>VLOOKUP($K1920,[1]Budget!$V:$AE,6,0)*IF($C1920="1 - Revenues",1,IF(AND($C1920="5 - Transfers",MID(J1920,15,1)="4"),1,-1))</f>
        <v>0</v>
      </c>
      <c r="O1920" s="17">
        <f>IFERROR(IF(RIGHT(LEFT(K1920,15),1)="4",VLOOKUP(K1920,'[1]Budget Worksheet'!A:B,2,0),-1*VLOOKUP(K1920,'[1]Budget Worksheet'!A:B,2,0)),0)</f>
        <v>0</v>
      </c>
      <c r="P1920" s="17">
        <f>VLOOKUP($K1920,[1]Budget!$V:$AE,8,0)*IF($C1920="1 - Revenues",1,IF(AND($C1920="5 - Transfers",MID($K1920,15,1)="4"),1,-1))</f>
        <v>0</v>
      </c>
      <c r="Q1920" s="17">
        <f>VLOOKUP($K1920,[1]Budget!$V:$AE,10,0)*IF($C1920="1 - Revenues",1,IF(AND($C1920="5 - Transfers",MID(K1920,15,1)="4"),1,-1))</f>
        <v>0</v>
      </c>
      <c r="S1920" s="18" t="b">
        <f>IF(LEFT(C1920,1)="1",1,-1)*SUMIF([1]Budget!V:V,'Budget Worksheet for Pivot Tabl'!K1920,[1]Budget!AC:AC)=P1920</f>
        <v>1</v>
      </c>
    </row>
    <row r="1921" spans="1:19" x14ac:dyDescent="0.25">
      <c r="A1921" t="s">
        <v>31</v>
      </c>
      <c r="B1921" t="s">
        <v>32</v>
      </c>
      <c r="C1921" t="s">
        <v>9</v>
      </c>
      <c r="D1921" t="str">
        <f t="shared" si="29"/>
        <v>OUTFLOWS</v>
      </c>
      <c r="E1921" t="s">
        <v>112</v>
      </c>
      <c r="F1921" t="s">
        <v>113</v>
      </c>
      <c r="G1921" t="s">
        <v>112</v>
      </c>
      <c r="H1921" t="s">
        <v>32</v>
      </c>
      <c r="I1921" t="s">
        <v>1486</v>
      </c>
      <c r="J1921" t="s">
        <v>1487</v>
      </c>
      <c r="K1921" t="s">
        <v>2689</v>
      </c>
      <c r="L1921" t="s">
        <v>2690</v>
      </c>
      <c r="M1921" s="17">
        <f>VLOOKUP($K1921,[1]Budget!$V:$AE,5,0)*IF($C1921="1 - Revenues",1,IF(AND($C1921="5 - Transfers",MID(I1921,15,1)="4"),1,-1))</f>
        <v>-2000</v>
      </c>
      <c r="N1921" s="17">
        <f>VLOOKUP($K1921,[1]Budget!$V:$AE,6,0)*IF($C1921="1 - Revenues",1,IF(AND($C1921="5 - Transfers",MID(J1921,15,1)="4"),1,-1))</f>
        <v>-1000</v>
      </c>
      <c r="O1921" s="17">
        <f>IFERROR(IF(RIGHT(LEFT(K1921,15),1)="4",VLOOKUP(K1921,'[1]Budget Worksheet'!A:B,2,0),-1*VLOOKUP(K1921,'[1]Budget Worksheet'!A:B,2,0)),0)</f>
        <v>-2000</v>
      </c>
      <c r="P1921" s="17">
        <f>VLOOKUP($K1921,[1]Budget!$V:$AE,8,0)*IF($C1921="1 - Revenues",1,IF(AND($C1921="5 - Transfers",MID($K1921,15,1)="4"),1,-1))</f>
        <v>-2000</v>
      </c>
      <c r="Q1921" s="17">
        <f>VLOOKUP($K1921,[1]Budget!$V:$AE,10,0)*IF($C1921="1 - Revenues",1,IF(AND($C1921="5 - Transfers",MID(K1921,15,1)="4"),1,-1))</f>
        <v>0</v>
      </c>
      <c r="S1921" s="18" t="b">
        <f>IF(LEFT(C1921,1)="1",1,-1)*SUMIF([1]Budget!V:V,'Budget Worksheet for Pivot Tabl'!K1921,[1]Budget!AC:AC)=P1921</f>
        <v>1</v>
      </c>
    </row>
    <row r="1922" spans="1:19" x14ac:dyDescent="0.25">
      <c r="A1922" t="s">
        <v>31</v>
      </c>
      <c r="B1922" t="s">
        <v>32</v>
      </c>
      <c r="C1922" t="s">
        <v>9</v>
      </c>
      <c r="D1922" t="str">
        <f t="shared" si="29"/>
        <v>OUTFLOWS</v>
      </c>
      <c r="E1922" t="s">
        <v>112</v>
      </c>
      <c r="F1922" t="s">
        <v>113</v>
      </c>
      <c r="G1922" t="s">
        <v>112</v>
      </c>
      <c r="H1922" t="s">
        <v>32</v>
      </c>
      <c r="I1922" t="s">
        <v>1486</v>
      </c>
      <c r="J1922" t="s">
        <v>1487</v>
      </c>
      <c r="K1922" t="s">
        <v>2691</v>
      </c>
      <c r="L1922" t="s">
        <v>2692</v>
      </c>
      <c r="M1922" s="17">
        <f>VLOOKUP($K1922,[1]Budget!$V:$AE,5,0)*IF($C1922="1 - Revenues",1,IF(AND($C1922="5 - Transfers",MID(I1922,15,1)="4"),1,-1))</f>
        <v>-1000</v>
      </c>
      <c r="N1922" s="17">
        <f>VLOOKUP($K1922,[1]Budget!$V:$AE,6,0)*IF($C1922="1 - Revenues",1,IF(AND($C1922="5 - Transfers",MID(J1922,15,1)="4"),1,-1))</f>
        <v>-1000</v>
      </c>
      <c r="O1922" s="17">
        <f>IFERROR(IF(RIGHT(LEFT(K1922,15),1)="4",VLOOKUP(K1922,'[1]Budget Worksheet'!A:B,2,0),-1*VLOOKUP(K1922,'[1]Budget Worksheet'!A:B,2,0)),0)</f>
        <v>-2000</v>
      </c>
      <c r="P1922" s="17">
        <f>VLOOKUP($K1922,[1]Budget!$V:$AE,8,0)*IF($C1922="1 - Revenues",1,IF(AND($C1922="5 - Transfers",MID($K1922,15,1)="4"),1,-1))</f>
        <v>-2000</v>
      </c>
      <c r="Q1922" s="17">
        <f>VLOOKUP($K1922,[1]Budget!$V:$AE,10,0)*IF($C1922="1 - Revenues",1,IF(AND($C1922="5 - Transfers",MID(K1922,15,1)="4"),1,-1))</f>
        <v>0</v>
      </c>
      <c r="S1922" s="18" t="b">
        <f>IF(LEFT(C1922,1)="1",1,-1)*SUMIF([1]Budget!V:V,'Budget Worksheet for Pivot Tabl'!K1922,[1]Budget!AC:AC)=P1922</f>
        <v>1</v>
      </c>
    </row>
    <row r="1923" spans="1:19" x14ac:dyDescent="0.25">
      <c r="A1923" t="s">
        <v>31</v>
      </c>
      <c r="B1923" t="s">
        <v>32</v>
      </c>
      <c r="C1923" t="s">
        <v>9</v>
      </c>
      <c r="D1923" t="str">
        <f t="shared" ref="D1923:D1986" si="30">IF(C1923="1 - Revenues","INFLOWS","OUTFLOWS")</f>
        <v>OUTFLOWS</v>
      </c>
      <c r="E1923" t="s">
        <v>112</v>
      </c>
      <c r="F1923" t="s">
        <v>113</v>
      </c>
      <c r="G1923" t="s">
        <v>112</v>
      </c>
      <c r="H1923" t="s">
        <v>32</v>
      </c>
      <c r="I1923" t="s">
        <v>1486</v>
      </c>
      <c r="J1923" t="s">
        <v>1487</v>
      </c>
      <c r="K1923" t="s">
        <v>2693</v>
      </c>
      <c r="L1923" t="s">
        <v>2694</v>
      </c>
      <c r="M1923" s="17">
        <f>VLOOKUP($K1923,[1]Budget!$V:$AE,5,0)*IF($C1923="1 - Revenues",1,IF(AND($C1923="5 - Transfers",MID(I1923,15,1)="4"),1,-1))</f>
        <v>0</v>
      </c>
      <c r="N1923" s="17">
        <f>VLOOKUP($K1923,[1]Budget!$V:$AE,6,0)*IF($C1923="1 - Revenues",1,IF(AND($C1923="5 - Transfers",MID(J1923,15,1)="4"),1,-1))</f>
        <v>0</v>
      </c>
      <c r="O1923" s="17">
        <f>IFERROR(IF(RIGHT(LEFT(K1923,15),1)="4",VLOOKUP(K1923,'[1]Budget Worksheet'!A:B,2,0),-1*VLOOKUP(K1923,'[1]Budget Worksheet'!A:B,2,0)),0)</f>
        <v>0</v>
      </c>
      <c r="P1923" s="17">
        <f>VLOOKUP($K1923,[1]Budget!$V:$AE,8,0)*IF($C1923="1 - Revenues",1,IF(AND($C1923="5 - Transfers",MID($K1923,15,1)="4"),1,-1))</f>
        <v>0</v>
      </c>
      <c r="Q1923" s="17">
        <f>VLOOKUP($K1923,[1]Budget!$V:$AE,10,0)*IF($C1923="1 - Revenues",1,IF(AND($C1923="5 - Transfers",MID(K1923,15,1)="4"),1,-1))</f>
        <v>0</v>
      </c>
      <c r="S1923" s="18" t="b">
        <f>IF(LEFT(C1923,1)="1",1,-1)*SUMIF([1]Budget!V:V,'Budget Worksheet for Pivot Tabl'!K1923,[1]Budget!AC:AC)=P1923</f>
        <v>1</v>
      </c>
    </row>
    <row r="1924" spans="1:19" x14ac:dyDescent="0.25">
      <c r="A1924" t="s">
        <v>31</v>
      </c>
      <c r="B1924" t="s">
        <v>32</v>
      </c>
      <c r="C1924" t="s">
        <v>9</v>
      </c>
      <c r="D1924" t="str">
        <f t="shared" si="30"/>
        <v>OUTFLOWS</v>
      </c>
      <c r="E1924" t="s">
        <v>112</v>
      </c>
      <c r="F1924" t="s">
        <v>113</v>
      </c>
      <c r="G1924" t="s">
        <v>112</v>
      </c>
      <c r="H1924" t="s">
        <v>32</v>
      </c>
      <c r="I1924" t="s">
        <v>1486</v>
      </c>
      <c r="J1924" t="s">
        <v>1487</v>
      </c>
      <c r="K1924" t="s">
        <v>2695</v>
      </c>
      <c r="L1924" t="s">
        <v>2696</v>
      </c>
      <c r="M1924" s="17">
        <f>VLOOKUP($K1924,[1]Budget!$V:$AE,5,0)*IF($C1924="1 - Revenues",1,IF(AND($C1924="5 - Transfers",MID(I1924,15,1)="4"),1,-1))</f>
        <v>0</v>
      </c>
      <c r="N1924" s="17">
        <f>VLOOKUP($K1924,[1]Budget!$V:$AE,6,0)*IF($C1924="1 - Revenues",1,IF(AND($C1924="5 - Transfers",MID(J1924,15,1)="4"),1,-1))</f>
        <v>0</v>
      </c>
      <c r="O1924" s="17">
        <f>IFERROR(IF(RIGHT(LEFT(K1924,15),1)="4",VLOOKUP(K1924,'[1]Budget Worksheet'!A:B,2,0),-1*VLOOKUP(K1924,'[1]Budget Worksheet'!A:B,2,0)),0)</f>
        <v>-2500</v>
      </c>
      <c r="P1924" s="17">
        <f>VLOOKUP($K1924,[1]Budget!$V:$AE,8,0)*IF($C1924="1 - Revenues",1,IF(AND($C1924="5 - Transfers",MID($K1924,15,1)="4"),1,-1))</f>
        <v>-2500</v>
      </c>
      <c r="Q1924" s="17">
        <f>VLOOKUP($K1924,[1]Budget!$V:$AE,10,0)*IF($C1924="1 - Revenues",1,IF(AND($C1924="5 - Transfers",MID(K1924,15,1)="4"),1,-1))</f>
        <v>0</v>
      </c>
      <c r="S1924" s="18" t="b">
        <f>IF(LEFT(C1924,1)="1",1,-1)*SUMIF([1]Budget!V:V,'Budget Worksheet for Pivot Tabl'!K1924,[1]Budget!AC:AC)=P1924</f>
        <v>1</v>
      </c>
    </row>
    <row r="1925" spans="1:19" x14ac:dyDescent="0.25">
      <c r="A1925" t="s">
        <v>31</v>
      </c>
      <c r="B1925" t="s">
        <v>32</v>
      </c>
      <c r="C1925" t="s">
        <v>9</v>
      </c>
      <c r="D1925" t="str">
        <f t="shared" si="30"/>
        <v>OUTFLOWS</v>
      </c>
      <c r="E1925" t="s">
        <v>112</v>
      </c>
      <c r="F1925" t="s">
        <v>113</v>
      </c>
      <c r="G1925" t="s">
        <v>112</v>
      </c>
      <c r="H1925" t="s">
        <v>32</v>
      </c>
      <c r="I1925" t="s">
        <v>1486</v>
      </c>
      <c r="J1925" t="s">
        <v>1487</v>
      </c>
      <c r="K1925" t="s">
        <v>2697</v>
      </c>
      <c r="L1925" t="s">
        <v>2698</v>
      </c>
      <c r="M1925" s="17">
        <f>VLOOKUP($K1925,[1]Budget!$V:$AE,5,0)*IF($C1925="1 - Revenues",1,IF(AND($C1925="5 - Transfers",MID(I1925,15,1)="4"),1,-1))</f>
        <v>-2000</v>
      </c>
      <c r="N1925" s="17">
        <f>VLOOKUP($K1925,[1]Budget!$V:$AE,6,0)*IF($C1925="1 - Revenues",1,IF(AND($C1925="5 - Transfers",MID(J1925,15,1)="4"),1,-1))</f>
        <v>-1000</v>
      </c>
      <c r="O1925" s="17">
        <f>IFERROR(IF(RIGHT(LEFT(K1925,15),1)="4",VLOOKUP(K1925,'[1]Budget Worksheet'!A:B,2,0),-1*VLOOKUP(K1925,'[1]Budget Worksheet'!A:B,2,0)),0)</f>
        <v>-3000</v>
      </c>
      <c r="P1925" s="17">
        <f>VLOOKUP($K1925,[1]Budget!$V:$AE,8,0)*IF($C1925="1 - Revenues",1,IF(AND($C1925="5 - Transfers",MID($K1925,15,1)="4"),1,-1))</f>
        <v>-3000</v>
      </c>
      <c r="Q1925" s="17">
        <f>VLOOKUP($K1925,[1]Budget!$V:$AE,10,0)*IF($C1925="1 - Revenues",1,IF(AND($C1925="5 - Transfers",MID(K1925,15,1)="4"),1,-1))</f>
        <v>0</v>
      </c>
      <c r="S1925" s="18" t="b">
        <f>IF(LEFT(C1925,1)="1",1,-1)*SUMIF([1]Budget!V:V,'Budget Worksheet for Pivot Tabl'!K1925,[1]Budget!AC:AC)=P1925</f>
        <v>1</v>
      </c>
    </row>
    <row r="1926" spans="1:19" x14ac:dyDescent="0.25">
      <c r="A1926" t="s">
        <v>31</v>
      </c>
      <c r="B1926" t="s">
        <v>32</v>
      </c>
      <c r="C1926" t="s">
        <v>9</v>
      </c>
      <c r="D1926" t="str">
        <f t="shared" si="30"/>
        <v>OUTFLOWS</v>
      </c>
      <c r="E1926" t="s">
        <v>112</v>
      </c>
      <c r="F1926" t="s">
        <v>113</v>
      </c>
      <c r="G1926" t="s">
        <v>112</v>
      </c>
      <c r="H1926" t="s">
        <v>32</v>
      </c>
      <c r="I1926" t="s">
        <v>1486</v>
      </c>
      <c r="J1926" t="s">
        <v>1487</v>
      </c>
      <c r="K1926" t="s">
        <v>2699</v>
      </c>
      <c r="L1926" t="s">
        <v>2700</v>
      </c>
      <c r="M1926" s="17">
        <f>VLOOKUP($K1926,[1]Budget!$V:$AE,5,0)*IF($C1926="1 - Revenues",1,IF(AND($C1926="5 - Transfers",MID(I1926,15,1)="4"),1,-1))</f>
        <v>-13000</v>
      </c>
      <c r="N1926" s="17">
        <f>VLOOKUP($K1926,[1]Budget!$V:$AE,6,0)*IF($C1926="1 - Revenues",1,IF(AND($C1926="5 - Transfers",MID(J1926,15,1)="4"),1,-1))</f>
        <v>0</v>
      </c>
      <c r="O1926" s="17">
        <f>IFERROR(IF(RIGHT(LEFT(K1926,15),1)="4",VLOOKUP(K1926,'[1]Budget Worksheet'!A:B,2,0),-1*VLOOKUP(K1926,'[1]Budget Worksheet'!A:B,2,0)),0)</f>
        <v>-12000</v>
      </c>
      <c r="P1926" s="17">
        <f>VLOOKUP($K1926,[1]Budget!$V:$AE,8,0)*IF($C1926="1 - Revenues",1,IF(AND($C1926="5 - Transfers",MID($K1926,15,1)="4"),1,-1))</f>
        <v>-12000</v>
      </c>
      <c r="Q1926" s="17">
        <f>VLOOKUP($K1926,[1]Budget!$V:$AE,10,0)*IF($C1926="1 - Revenues",1,IF(AND($C1926="5 - Transfers",MID(K1926,15,1)="4"),1,-1))</f>
        <v>0</v>
      </c>
      <c r="S1926" s="18" t="b">
        <f>IF(LEFT(C1926,1)="1",1,-1)*SUMIF([1]Budget!V:V,'Budget Worksheet for Pivot Tabl'!K1926,[1]Budget!AC:AC)=P1926</f>
        <v>1</v>
      </c>
    </row>
    <row r="1927" spans="1:19" x14ac:dyDescent="0.25">
      <c r="A1927" t="s">
        <v>31</v>
      </c>
      <c r="B1927" t="s">
        <v>32</v>
      </c>
      <c r="C1927" t="s">
        <v>9</v>
      </c>
      <c r="D1927" t="str">
        <f t="shared" si="30"/>
        <v>OUTFLOWS</v>
      </c>
      <c r="E1927" t="s">
        <v>112</v>
      </c>
      <c r="F1927" t="s">
        <v>113</v>
      </c>
      <c r="G1927" t="s">
        <v>112</v>
      </c>
      <c r="H1927" t="s">
        <v>32</v>
      </c>
      <c r="I1927" t="s">
        <v>1486</v>
      </c>
      <c r="J1927" t="s">
        <v>1487</v>
      </c>
      <c r="K1927" t="s">
        <v>2701</v>
      </c>
      <c r="L1927" t="s">
        <v>2702</v>
      </c>
      <c r="M1927" s="17">
        <f>VLOOKUP($K1927,[1]Budget!$V:$AE,5,0)*IF($C1927="1 - Revenues",1,IF(AND($C1927="5 - Transfers",MID(I1927,15,1)="4"),1,-1))</f>
        <v>-4000</v>
      </c>
      <c r="N1927" s="17">
        <f>VLOOKUP($K1927,[1]Budget!$V:$AE,6,0)*IF($C1927="1 - Revenues",1,IF(AND($C1927="5 - Transfers",MID(J1927,15,1)="4"),1,-1))</f>
        <v>0</v>
      </c>
      <c r="O1927" s="17">
        <f>IFERROR(IF(RIGHT(LEFT(K1927,15),1)="4",VLOOKUP(K1927,'[1]Budget Worksheet'!A:B,2,0),-1*VLOOKUP(K1927,'[1]Budget Worksheet'!A:B,2,0)),0)</f>
        <v>-3900</v>
      </c>
      <c r="P1927" s="17">
        <f>VLOOKUP($K1927,[1]Budget!$V:$AE,8,0)*IF($C1927="1 - Revenues",1,IF(AND($C1927="5 - Transfers",MID($K1927,15,1)="4"),1,-1))</f>
        <v>-3900</v>
      </c>
      <c r="Q1927" s="17">
        <f>VLOOKUP($K1927,[1]Budget!$V:$AE,10,0)*IF($C1927="1 - Revenues",1,IF(AND($C1927="5 - Transfers",MID(K1927,15,1)="4"),1,-1))</f>
        <v>0</v>
      </c>
      <c r="S1927" s="18" t="b">
        <f>IF(LEFT(C1927,1)="1",1,-1)*SUMIF([1]Budget!V:V,'Budget Worksheet for Pivot Tabl'!K1927,[1]Budget!AC:AC)=P1927</f>
        <v>1</v>
      </c>
    </row>
    <row r="1928" spans="1:19" x14ac:dyDescent="0.25">
      <c r="A1928" t="s">
        <v>31</v>
      </c>
      <c r="B1928" t="s">
        <v>32</v>
      </c>
      <c r="C1928" t="s">
        <v>9</v>
      </c>
      <c r="D1928" t="str">
        <f t="shared" si="30"/>
        <v>OUTFLOWS</v>
      </c>
      <c r="E1928" t="s">
        <v>112</v>
      </c>
      <c r="F1928" t="s">
        <v>113</v>
      </c>
      <c r="G1928" t="s">
        <v>112</v>
      </c>
      <c r="H1928" t="s">
        <v>32</v>
      </c>
      <c r="I1928" t="s">
        <v>1486</v>
      </c>
      <c r="J1928" t="s">
        <v>1487</v>
      </c>
      <c r="K1928" t="s">
        <v>2703</v>
      </c>
      <c r="L1928" t="s">
        <v>2704</v>
      </c>
      <c r="M1928" s="17">
        <f>VLOOKUP($K1928,[1]Budget!$V:$AE,5,0)*IF($C1928="1 - Revenues",1,IF(AND($C1928="5 - Transfers",MID(I1928,15,1)="4"),1,-1))</f>
        <v>-2000</v>
      </c>
      <c r="N1928" s="17">
        <f>VLOOKUP($K1928,[1]Budget!$V:$AE,6,0)*IF($C1928="1 - Revenues",1,IF(AND($C1928="5 - Transfers",MID(J1928,15,1)="4"),1,-1))</f>
        <v>0</v>
      </c>
      <c r="O1928" s="17">
        <f>IFERROR(IF(RIGHT(LEFT(K1928,15),1)="4",VLOOKUP(K1928,'[1]Budget Worksheet'!A:B,2,0),-1*VLOOKUP(K1928,'[1]Budget Worksheet'!A:B,2,0)),0)</f>
        <v>-1100</v>
      </c>
      <c r="P1928" s="17">
        <f>VLOOKUP($K1928,[1]Budget!$V:$AE,8,0)*IF($C1928="1 - Revenues",1,IF(AND($C1928="5 - Transfers",MID($K1928,15,1)="4"),1,-1))</f>
        <v>-1100</v>
      </c>
      <c r="Q1928" s="17">
        <f>VLOOKUP($K1928,[1]Budget!$V:$AE,10,0)*IF($C1928="1 - Revenues",1,IF(AND($C1928="5 - Transfers",MID(K1928,15,1)="4"),1,-1))</f>
        <v>0</v>
      </c>
      <c r="S1928" s="18" t="b">
        <f>IF(LEFT(C1928,1)="1",1,-1)*SUMIF([1]Budget!V:V,'Budget Worksheet for Pivot Tabl'!K1928,[1]Budget!AC:AC)=P1928</f>
        <v>1</v>
      </c>
    </row>
    <row r="1929" spans="1:19" x14ac:dyDescent="0.25">
      <c r="A1929" t="s">
        <v>31</v>
      </c>
      <c r="B1929" t="s">
        <v>32</v>
      </c>
      <c r="C1929" t="s">
        <v>9</v>
      </c>
      <c r="D1929" t="str">
        <f t="shared" si="30"/>
        <v>OUTFLOWS</v>
      </c>
      <c r="E1929" t="s">
        <v>112</v>
      </c>
      <c r="F1929" t="s">
        <v>113</v>
      </c>
      <c r="G1929" t="s">
        <v>112</v>
      </c>
      <c r="H1929" t="s">
        <v>32</v>
      </c>
      <c r="I1929" t="s">
        <v>1486</v>
      </c>
      <c r="J1929" t="s">
        <v>1487</v>
      </c>
      <c r="K1929" t="s">
        <v>2705</v>
      </c>
      <c r="L1929" t="s">
        <v>2706</v>
      </c>
      <c r="M1929" s="17">
        <f>VLOOKUP($K1929,[1]Budget!$V:$AE,5,0)*IF($C1929="1 - Revenues",1,IF(AND($C1929="5 - Transfers",MID(I1929,15,1)="4"),1,-1))</f>
        <v>-6000</v>
      </c>
      <c r="N1929" s="17">
        <f>VLOOKUP($K1929,[1]Budget!$V:$AE,6,0)*IF($C1929="1 - Revenues",1,IF(AND($C1929="5 - Transfers",MID(J1929,15,1)="4"),1,-1))</f>
        <v>-1000</v>
      </c>
      <c r="O1929" s="17">
        <f>IFERROR(IF(RIGHT(LEFT(K1929,15),1)="4",VLOOKUP(K1929,'[1]Budget Worksheet'!A:B,2,0),-1*VLOOKUP(K1929,'[1]Budget Worksheet'!A:B,2,0)),0)</f>
        <v>-7000</v>
      </c>
      <c r="P1929" s="17">
        <f>VLOOKUP($K1929,[1]Budget!$V:$AE,8,0)*IF($C1929="1 - Revenues",1,IF(AND($C1929="5 - Transfers",MID($K1929,15,1)="4"),1,-1))</f>
        <v>-7000</v>
      </c>
      <c r="Q1929" s="17">
        <f>VLOOKUP($K1929,[1]Budget!$V:$AE,10,0)*IF($C1929="1 - Revenues",1,IF(AND($C1929="5 - Transfers",MID(K1929,15,1)="4"),1,-1))</f>
        <v>0</v>
      </c>
      <c r="S1929" s="18" t="b">
        <f>IF(LEFT(C1929,1)="1",1,-1)*SUMIF([1]Budget!V:V,'Budget Worksheet for Pivot Tabl'!K1929,[1]Budget!AC:AC)=P1929</f>
        <v>1</v>
      </c>
    </row>
    <row r="1930" spans="1:19" x14ac:dyDescent="0.25">
      <c r="A1930" t="s">
        <v>31</v>
      </c>
      <c r="B1930" t="s">
        <v>32</v>
      </c>
      <c r="C1930" t="s">
        <v>9</v>
      </c>
      <c r="D1930" t="str">
        <f t="shared" si="30"/>
        <v>OUTFLOWS</v>
      </c>
      <c r="E1930" t="s">
        <v>112</v>
      </c>
      <c r="F1930" t="s">
        <v>113</v>
      </c>
      <c r="G1930" t="s">
        <v>112</v>
      </c>
      <c r="H1930" t="s">
        <v>32</v>
      </c>
      <c r="I1930" t="s">
        <v>1486</v>
      </c>
      <c r="J1930" t="s">
        <v>1487</v>
      </c>
      <c r="K1930" t="s">
        <v>2707</v>
      </c>
      <c r="L1930" t="s">
        <v>2708</v>
      </c>
      <c r="M1930" s="17">
        <f>VLOOKUP($K1930,[1]Budget!$V:$AE,5,0)*IF($C1930="1 - Revenues",1,IF(AND($C1930="5 - Transfers",MID(I1930,15,1)="4"),1,-1))</f>
        <v>-1000</v>
      </c>
      <c r="N1930" s="17">
        <f>VLOOKUP($K1930,[1]Budget!$V:$AE,6,0)*IF($C1930="1 - Revenues",1,IF(AND($C1930="5 - Transfers",MID(J1930,15,1)="4"),1,-1))</f>
        <v>0</v>
      </c>
      <c r="O1930" s="17">
        <f>IFERROR(IF(RIGHT(LEFT(K1930,15),1)="4",VLOOKUP(K1930,'[1]Budget Worksheet'!A:B,2,0),-1*VLOOKUP(K1930,'[1]Budget Worksheet'!A:B,2,0)),0)</f>
        <v>-3800</v>
      </c>
      <c r="P1930" s="17">
        <f>VLOOKUP($K1930,[1]Budget!$V:$AE,8,0)*IF($C1930="1 - Revenues",1,IF(AND($C1930="5 - Transfers",MID($K1930,15,1)="4"),1,-1))</f>
        <v>-3800</v>
      </c>
      <c r="Q1930" s="17">
        <f>VLOOKUP($K1930,[1]Budget!$V:$AE,10,0)*IF($C1930="1 - Revenues",1,IF(AND($C1930="5 - Transfers",MID(K1930,15,1)="4"),1,-1))</f>
        <v>0</v>
      </c>
      <c r="S1930" s="18" t="b">
        <f>IF(LEFT(C1930,1)="1",1,-1)*SUMIF([1]Budget!V:V,'Budget Worksheet for Pivot Tabl'!K1930,[1]Budget!AC:AC)=P1930</f>
        <v>1</v>
      </c>
    </row>
    <row r="1931" spans="1:19" x14ac:dyDescent="0.25">
      <c r="A1931" t="s">
        <v>31</v>
      </c>
      <c r="B1931" t="s">
        <v>32</v>
      </c>
      <c r="C1931" t="s">
        <v>9</v>
      </c>
      <c r="D1931" t="str">
        <f t="shared" si="30"/>
        <v>OUTFLOWS</v>
      </c>
      <c r="E1931" t="s">
        <v>112</v>
      </c>
      <c r="F1931" t="s">
        <v>113</v>
      </c>
      <c r="G1931" t="s">
        <v>112</v>
      </c>
      <c r="H1931" t="s">
        <v>32</v>
      </c>
      <c r="I1931" t="s">
        <v>1486</v>
      </c>
      <c r="J1931" t="s">
        <v>1487</v>
      </c>
      <c r="K1931" t="s">
        <v>2709</v>
      </c>
      <c r="L1931" t="s">
        <v>2710</v>
      </c>
      <c r="M1931" s="17">
        <f>VLOOKUP($K1931,[1]Budget!$V:$AE,5,0)*IF($C1931="1 - Revenues",1,IF(AND($C1931="5 - Transfers",MID(I1931,15,1)="4"),1,-1))</f>
        <v>-2000</v>
      </c>
      <c r="N1931" s="17">
        <f>VLOOKUP($K1931,[1]Budget!$V:$AE,6,0)*IF($C1931="1 - Revenues",1,IF(AND($C1931="5 - Transfers",MID(J1931,15,1)="4"),1,-1))</f>
        <v>-1000</v>
      </c>
      <c r="O1931" s="17">
        <f>IFERROR(IF(RIGHT(LEFT(K1931,15),1)="4",VLOOKUP(K1931,'[1]Budget Worksheet'!A:B,2,0),-1*VLOOKUP(K1931,'[1]Budget Worksheet'!A:B,2,0)),0)</f>
        <v>-2100</v>
      </c>
      <c r="P1931" s="17">
        <f>VLOOKUP($K1931,[1]Budget!$V:$AE,8,0)*IF($C1931="1 - Revenues",1,IF(AND($C1931="5 - Transfers",MID($K1931,15,1)="4"),1,-1))</f>
        <v>-2100</v>
      </c>
      <c r="Q1931" s="17">
        <f>VLOOKUP($K1931,[1]Budget!$V:$AE,10,0)*IF($C1931="1 - Revenues",1,IF(AND($C1931="5 - Transfers",MID(K1931,15,1)="4"),1,-1))</f>
        <v>0</v>
      </c>
      <c r="S1931" s="18" t="b">
        <f>IF(LEFT(C1931,1)="1",1,-1)*SUMIF([1]Budget!V:V,'Budget Worksheet for Pivot Tabl'!K1931,[1]Budget!AC:AC)=P1931</f>
        <v>1</v>
      </c>
    </row>
    <row r="1932" spans="1:19" x14ac:dyDescent="0.25">
      <c r="A1932" t="s">
        <v>31</v>
      </c>
      <c r="B1932" t="s">
        <v>32</v>
      </c>
      <c r="C1932" t="s">
        <v>9</v>
      </c>
      <c r="D1932" t="str">
        <f t="shared" si="30"/>
        <v>OUTFLOWS</v>
      </c>
      <c r="E1932" t="s">
        <v>112</v>
      </c>
      <c r="F1932" t="s">
        <v>113</v>
      </c>
      <c r="G1932" t="s">
        <v>112</v>
      </c>
      <c r="H1932" t="s">
        <v>32</v>
      </c>
      <c r="I1932" t="s">
        <v>1486</v>
      </c>
      <c r="J1932" t="s">
        <v>1487</v>
      </c>
      <c r="K1932" t="s">
        <v>2711</v>
      </c>
      <c r="L1932" t="s">
        <v>2712</v>
      </c>
      <c r="M1932" s="17">
        <f>VLOOKUP($K1932,[1]Budget!$V:$AE,5,0)*IF($C1932="1 - Revenues",1,IF(AND($C1932="5 - Transfers",MID(I1932,15,1)="4"),1,-1))</f>
        <v>0</v>
      </c>
      <c r="N1932" s="17">
        <f>VLOOKUP($K1932,[1]Budget!$V:$AE,6,0)*IF($C1932="1 - Revenues",1,IF(AND($C1932="5 - Transfers",MID(J1932,15,1)="4"),1,-1))</f>
        <v>0</v>
      </c>
      <c r="O1932" s="17">
        <f>IFERROR(IF(RIGHT(LEFT(K1932,15),1)="4",VLOOKUP(K1932,'[1]Budget Worksheet'!A:B,2,0),-1*VLOOKUP(K1932,'[1]Budget Worksheet'!A:B,2,0)),0)</f>
        <v>0</v>
      </c>
      <c r="P1932" s="17">
        <f>VLOOKUP($K1932,[1]Budget!$V:$AE,8,0)*IF($C1932="1 - Revenues",1,IF(AND($C1932="5 - Transfers",MID($K1932,15,1)="4"),1,-1))</f>
        <v>0</v>
      </c>
      <c r="Q1932" s="17">
        <f>VLOOKUP($K1932,[1]Budget!$V:$AE,10,0)*IF($C1932="1 - Revenues",1,IF(AND($C1932="5 - Transfers",MID(K1932,15,1)="4"),1,-1))</f>
        <v>0</v>
      </c>
      <c r="S1932" s="18" t="b">
        <f>IF(LEFT(C1932,1)="1",1,-1)*SUMIF([1]Budget!V:V,'Budget Worksheet for Pivot Tabl'!K1932,[1]Budget!AC:AC)=P1932</f>
        <v>1</v>
      </c>
    </row>
    <row r="1933" spans="1:19" x14ac:dyDescent="0.25">
      <c r="A1933" t="s">
        <v>31</v>
      </c>
      <c r="B1933" t="s">
        <v>32</v>
      </c>
      <c r="C1933" t="s">
        <v>9</v>
      </c>
      <c r="D1933" t="str">
        <f t="shared" si="30"/>
        <v>OUTFLOWS</v>
      </c>
      <c r="E1933" t="s">
        <v>112</v>
      </c>
      <c r="F1933" t="s">
        <v>113</v>
      </c>
      <c r="G1933" t="s">
        <v>112</v>
      </c>
      <c r="H1933" t="s">
        <v>32</v>
      </c>
      <c r="I1933" t="s">
        <v>1486</v>
      </c>
      <c r="J1933" t="s">
        <v>1487</v>
      </c>
      <c r="K1933" t="s">
        <v>2713</v>
      </c>
      <c r="L1933" t="s">
        <v>2714</v>
      </c>
      <c r="M1933" s="17">
        <f>VLOOKUP($K1933,[1]Budget!$V:$AE,5,0)*IF($C1933="1 - Revenues",1,IF(AND($C1933="5 - Transfers",MID(I1933,15,1)="4"),1,-1))</f>
        <v>-2000</v>
      </c>
      <c r="N1933" s="17">
        <f>VLOOKUP($K1933,[1]Budget!$V:$AE,6,0)*IF($C1933="1 - Revenues",1,IF(AND($C1933="5 - Transfers",MID(J1933,15,1)="4"),1,-1))</f>
        <v>0</v>
      </c>
      <c r="O1933" s="17">
        <f>IFERROR(IF(RIGHT(LEFT(K1933,15),1)="4",VLOOKUP(K1933,'[1]Budget Worksheet'!A:B,2,0),-1*VLOOKUP(K1933,'[1]Budget Worksheet'!A:B,2,0)),0)</f>
        <v>-2500</v>
      </c>
      <c r="P1933" s="17">
        <f>VLOOKUP($K1933,[1]Budget!$V:$AE,8,0)*IF($C1933="1 - Revenues",1,IF(AND($C1933="5 - Transfers",MID($K1933,15,1)="4"),1,-1))</f>
        <v>-2500</v>
      </c>
      <c r="Q1933" s="17">
        <f>VLOOKUP($K1933,[1]Budget!$V:$AE,10,0)*IF($C1933="1 - Revenues",1,IF(AND($C1933="5 - Transfers",MID(K1933,15,1)="4"),1,-1))</f>
        <v>0</v>
      </c>
      <c r="S1933" s="18" t="b">
        <f>IF(LEFT(C1933,1)="1",1,-1)*SUMIF([1]Budget!V:V,'Budget Worksheet for Pivot Tabl'!K1933,[1]Budget!AC:AC)=P1933</f>
        <v>1</v>
      </c>
    </row>
    <row r="1934" spans="1:19" x14ac:dyDescent="0.25">
      <c r="A1934" t="s">
        <v>31</v>
      </c>
      <c r="B1934" t="s">
        <v>32</v>
      </c>
      <c r="C1934" t="s">
        <v>9</v>
      </c>
      <c r="D1934" t="str">
        <f t="shared" si="30"/>
        <v>OUTFLOWS</v>
      </c>
      <c r="E1934" t="s">
        <v>112</v>
      </c>
      <c r="F1934" t="s">
        <v>113</v>
      </c>
      <c r="G1934" t="s">
        <v>112</v>
      </c>
      <c r="H1934" t="s">
        <v>32</v>
      </c>
      <c r="I1934" t="s">
        <v>1486</v>
      </c>
      <c r="J1934" t="s">
        <v>1487</v>
      </c>
      <c r="K1934" t="s">
        <v>2715</v>
      </c>
      <c r="L1934" t="s">
        <v>2716</v>
      </c>
      <c r="M1934" s="17">
        <f>VLOOKUP($K1934,[1]Budget!$V:$AE,5,0)*IF($C1934="1 - Revenues",1,IF(AND($C1934="5 - Transfers",MID(I1934,15,1)="4"),1,-1))</f>
        <v>-1000</v>
      </c>
      <c r="N1934" s="17">
        <f>VLOOKUP($K1934,[1]Budget!$V:$AE,6,0)*IF($C1934="1 - Revenues",1,IF(AND($C1934="5 - Transfers",MID(J1934,15,1)="4"),1,-1))</f>
        <v>0</v>
      </c>
      <c r="O1934" s="17">
        <f>IFERROR(IF(RIGHT(LEFT(K1934,15),1)="4",VLOOKUP(K1934,'[1]Budget Worksheet'!A:B,2,0),-1*VLOOKUP(K1934,'[1]Budget Worksheet'!A:B,2,0)),0)</f>
        <v>-1400</v>
      </c>
      <c r="P1934" s="17">
        <f>VLOOKUP($K1934,[1]Budget!$V:$AE,8,0)*IF($C1934="1 - Revenues",1,IF(AND($C1934="5 - Transfers",MID($K1934,15,1)="4"),1,-1))</f>
        <v>-1400</v>
      </c>
      <c r="Q1934" s="17">
        <f>VLOOKUP($K1934,[1]Budget!$V:$AE,10,0)*IF($C1934="1 - Revenues",1,IF(AND($C1934="5 - Transfers",MID(K1934,15,1)="4"),1,-1))</f>
        <v>0</v>
      </c>
      <c r="S1934" s="18" t="b">
        <f>IF(LEFT(C1934,1)="1",1,-1)*SUMIF([1]Budget!V:V,'Budget Worksheet for Pivot Tabl'!K1934,[1]Budget!AC:AC)=P1934</f>
        <v>1</v>
      </c>
    </row>
    <row r="1935" spans="1:19" x14ac:dyDescent="0.25">
      <c r="A1935" t="s">
        <v>31</v>
      </c>
      <c r="B1935" t="s">
        <v>32</v>
      </c>
      <c r="C1935" t="s">
        <v>9</v>
      </c>
      <c r="D1935" t="str">
        <f t="shared" si="30"/>
        <v>OUTFLOWS</v>
      </c>
      <c r="E1935" t="s">
        <v>112</v>
      </c>
      <c r="F1935" t="s">
        <v>113</v>
      </c>
      <c r="G1935" t="s">
        <v>112</v>
      </c>
      <c r="H1935" t="s">
        <v>32</v>
      </c>
      <c r="I1935" t="s">
        <v>1486</v>
      </c>
      <c r="J1935" t="s">
        <v>1487</v>
      </c>
      <c r="K1935" t="s">
        <v>2717</v>
      </c>
      <c r="L1935" t="s">
        <v>2718</v>
      </c>
      <c r="M1935" s="17">
        <f>VLOOKUP($K1935,[1]Budget!$V:$AE,5,0)*IF($C1935="1 - Revenues",1,IF(AND($C1935="5 - Transfers",MID(I1935,15,1)="4"),1,-1))</f>
        <v>-1000</v>
      </c>
      <c r="N1935" s="17">
        <f>VLOOKUP($K1935,[1]Budget!$V:$AE,6,0)*IF($C1935="1 - Revenues",1,IF(AND($C1935="5 - Transfers",MID(J1935,15,1)="4"),1,-1))</f>
        <v>0</v>
      </c>
      <c r="O1935" s="17">
        <f>IFERROR(IF(RIGHT(LEFT(K1935,15),1)="4",VLOOKUP(K1935,'[1]Budget Worksheet'!A:B,2,0),-1*VLOOKUP(K1935,'[1]Budget Worksheet'!A:B,2,0)),0)</f>
        <v>-1800</v>
      </c>
      <c r="P1935" s="17">
        <f>VLOOKUP($K1935,[1]Budget!$V:$AE,8,0)*IF($C1935="1 - Revenues",1,IF(AND($C1935="5 - Transfers",MID($K1935,15,1)="4"),1,-1))</f>
        <v>-1800</v>
      </c>
      <c r="Q1935" s="17">
        <f>VLOOKUP($K1935,[1]Budget!$V:$AE,10,0)*IF($C1935="1 - Revenues",1,IF(AND($C1935="5 - Transfers",MID(K1935,15,1)="4"),1,-1))</f>
        <v>0</v>
      </c>
      <c r="S1935" s="18" t="b">
        <f>IF(LEFT(C1935,1)="1",1,-1)*SUMIF([1]Budget!V:V,'Budget Worksheet for Pivot Tabl'!K1935,[1]Budget!AC:AC)=P1935</f>
        <v>1</v>
      </c>
    </row>
    <row r="1936" spans="1:19" x14ac:dyDescent="0.25">
      <c r="A1936" t="s">
        <v>31</v>
      </c>
      <c r="B1936" t="s">
        <v>32</v>
      </c>
      <c r="C1936" t="s">
        <v>9</v>
      </c>
      <c r="D1936" t="str">
        <f t="shared" si="30"/>
        <v>OUTFLOWS</v>
      </c>
      <c r="E1936" t="s">
        <v>112</v>
      </c>
      <c r="F1936" t="s">
        <v>113</v>
      </c>
      <c r="G1936" t="s">
        <v>112</v>
      </c>
      <c r="H1936" t="s">
        <v>32</v>
      </c>
      <c r="I1936" t="s">
        <v>1486</v>
      </c>
      <c r="J1936" t="s">
        <v>1487</v>
      </c>
      <c r="K1936" t="s">
        <v>2719</v>
      </c>
      <c r="L1936" t="s">
        <v>2720</v>
      </c>
      <c r="M1936" s="17">
        <f>VLOOKUP($K1936,[1]Budget!$V:$AE,5,0)*IF($C1936="1 - Revenues",1,IF(AND($C1936="5 - Transfers",MID(I1936,15,1)="4"),1,-1))</f>
        <v>-1000</v>
      </c>
      <c r="N1936" s="17">
        <f>VLOOKUP($K1936,[1]Budget!$V:$AE,6,0)*IF($C1936="1 - Revenues",1,IF(AND($C1936="5 - Transfers",MID(J1936,15,1)="4"),1,-1))</f>
        <v>0</v>
      </c>
      <c r="O1936" s="17">
        <f>IFERROR(IF(RIGHT(LEFT(K1936,15),1)="4",VLOOKUP(K1936,'[1]Budget Worksheet'!A:B,2,0),-1*VLOOKUP(K1936,'[1]Budget Worksheet'!A:B,2,0)),0)</f>
        <v>-1500</v>
      </c>
      <c r="P1936" s="17">
        <f>VLOOKUP($K1936,[1]Budget!$V:$AE,8,0)*IF($C1936="1 - Revenues",1,IF(AND($C1936="5 - Transfers",MID($K1936,15,1)="4"),1,-1))</f>
        <v>-1500</v>
      </c>
      <c r="Q1936" s="17">
        <f>VLOOKUP($K1936,[1]Budget!$V:$AE,10,0)*IF($C1936="1 - Revenues",1,IF(AND($C1936="5 - Transfers",MID(K1936,15,1)="4"),1,-1))</f>
        <v>0</v>
      </c>
      <c r="S1936" s="18" t="b">
        <f>IF(LEFT(C1936,1)="1",1,-1)*SUMIF([1]Budget!V:V,'Budget Worksheet for Pivot Tabl'!K1936,[1]Budget!AC:AC)=P1936</f>
        <v>1</v>
      </c>
    </row>
    <row r="1937" spans="1:19" x14ac:dyDescent="0.25">
      <c r="A1937" t="s">
        <v>31</v>
      </c>
      <c r="B1937" t="s">
        <v>32</v>
      </c>
      <c r="C1937" t="s">
        <v>9</v>
      </c>
      <c r="D1937" t="str">
        <f t="shared" si="30"/>
        <v>OUTFLOWS</v>
      </c>
      <c r="E1937" t="s">
        <v>112</v>
      </c>
      <c r="F1937" t="s">
        <v>113</v>
      </c>
      <c r="G1937" t="s">
        <v>112</v>
      </c>
      <c r="H1937" t="s">
        <v>32</v>
      </c>
      <c r="I1937" t="s">
        <v>1486</v>
      </c>
      <c r="J1937" t="s">
        <v>1487</v>
      </c>
      <c r="K1937" t="s">
        <v>2721</v>
      </c>
      <c r="L1937" t="s">
        <v>2722</v>
      </c>
      <c r="M1937" s="17">
        <f>VLOOKUP($K1937,[1]Budget!$V:$AE,5,0)*IF($C1937="1 - Revenues",1,IF(AND($C1937="5 - Transfers",MID(I1937,15,1)="4"),1,-1))</f>
        <v>-11000</v>
      </c>
      <c r="N1937" s="17">
        <f>VLOOKUP($K1937,[1]Budget!$V:$AE,6,0)*IF($C1937="1 - Revenues",1,IF(AND($C1937="5 - Transfers",MID(J1937,15,1)="4"),1,-1))</f>
        <v>-4000</v>
      </c>
      <c r="O1937" s="17">
        <f>IFERROR(IF(RIGHT(LEFT(K1937,15),1)="4",VLOOKUP(K1937,'[1]Budget Worksheet'!A:B,2,0),-1*VLOOKUP(K1937,'[1]Budget Worksheet'!A:B,2,0)),0)</f>
        <v>-15000</v>
      </c>
      <c r="P1937" s="17">
        <f>VLOOKUP($K1937,[1]Budget!$V:$AE,8,0)*IF($C1937="1 - Revenues",1,IF(AND($C1937="5 - Transfers",MID($K1937,15,1)="4"),1,-1))</f>
        <v>-15000</v>
      </c>
      <c r="Q1937" s="17">
        <f>VLOOKUP($K1937,[1]Budget!$V:$AE,10,0)*IF($C1937="1 - Revenues",1,IF(AND($C1937="5 - Transfers",MID(K1937,15,1)="4"),1,-1))</f>
        <v>0</v>
      </c>
      <c r="S1937" s="18" t="b">
        <f>IF(LEFT(C1937,1)="1",1,-1)*SUMIF([1]Budget!V:V,'Budget Worksheet for Pivot Tabl'!K1937,[1]Budget!AC:AC)=P1937</f>
        <v>1</v>
      </c>
    </row>
    <row r="1938" spans="1:19" x14ac:dyDescent="0.25">
      <c r="A1938" t="s">
        <v>31</v>
      </c>
      <c r="B1938" t="s">
        <v>32</v>
      </c>
      <c r="C1938" t="s">
        <v>9</v>
      </c>
      <c r="D1938" t="str">
        <f t="shared" si="30"/>
        <v>OUTFLOWS</v>
      </c>
      <c r="E1938" t="s">
        <v>112</v>
      </c>
      <c r="F1938" t="s">
        <v>113</v>
      </c>
      <c r="G1938" t="s">
        <v>112</v>
      </c>
      <c r="H1938" t="s">
        <v>32</v>
      </c>
      <c r="I1938" t="s">
        <v>1486</v>
      </c>
      <c r="J1938" t="s">
        <v>1487</v>
      </c>
      <c r="K1938" t="s">
        <v>2723</v>
      </c>
      <c r="L1938" t="s">
        <v>2724</v>
      </c>
      <c r="M1938" s="17">
        <f>VLOOKUP($K1938,[1]Budget!$V:$AE,5,0)*IF($C1938="1 - Revenues",1,IF(AND($C1938="5 - Transfers",MID(I1938,15,1)="4"),1,-1))</f>
        <v>-1000</v>
      </c>
      <c r="N1938" s="17">
        <f>VLOOKUP($K1938,[1]Budget!$V:$AE,6,0)*IF($C1938="1 - Revenues",1,IF(AND($C1938="5 - Transfers",MID(J1938,15,1)="4"),1,-1))</f>
        <v>0</v>
      </c>
      <c r="O1938" s="17">
        <f>IFERROR(IF(RIGHT(LEFT(K1938,15),1)="4",VLOOKUP(K1938,'[1]Budget Worksheet'!A:B,2,0),-1*VLOOKUP(K1938,'[1]Budget Worksheet'!A:B,2,0)),0)</f>
        <v>-3000</v>
      </c>
      <c r="P1938" s="17">
        <f>VLOOKUP($K1938,[1]Budget!$V:$AE,8,0)*IF($C1938="1 - Revenues",1,IF(AND($C1938="5 - Transfers",MID($K1938,15,1)="4"),1,-1))</f>
        <v>-3000</v>
      </c>
      <c r="Q1938" s="17">
        <f>VLOOKUP($K1938,[1]Budget!$V:$AE,10,0)*IF($C1938="1 - Revenues",1,IF(AND($C1938="5 - Transfers",MID(K1938,15,1)="4"),1,-1))</f>
        <v>0</v>
      </c>
      <c r="S1938" s="18" t="b">
        <f>IF(LEFT(C1938,1)="1",1,-1)*SUMIF([1]Budget!V:V,'Budget Worksheet for Pivot Tabl'!K1938,[1]Budget!AC:AC)=P1938</f>
        <v>1</v>
      </c>
    </row>
    <row r="1939" spans="1:19" x14ac:dyDescent="0.25">
      <c r="A1939" t="s">
        <v>31</v>
      </c>
      <c r="B1939" t="s">
        <v>32</v>
      </c>
      <c r="C1939" t="s">
        <v>9</v>
      </c>
      <c r="D1939" t="str">
        <f t="shared" si="30"/>
        <v>OUTFLOWS</v>
      </c>
      <c r="E1939" t="s">
        <v>112</v>
      </c>
      <c r="F1939" t="s">
        <v>113</v>
      </c>
      <c r="G1939" t="s">
        <v>112</v>
      </c>
      <c r="H1939" t="s">
        <v>32</v>
      </c>
      <c r="I1939" t="s">
        <v>1486</v>
      </c>
      <c r="J1939" t="s">
        <v>1487</v>
      </c>
      <c r="K1939" t="s">
        <v>2725</v>
      </c>
      <c r="L1939" t="s">
        <v>2726</v>
      </c>
      <c r="M1939" s="17">
        <f>VLOOKUP($K1939,[1]Budget!$V:$AE,5,0)*IF($C1939="1 - Revenues",1,IF(AND($C1939="5 - Transfers",MID(I1939,15,1)="4"),1,-1))</f>
        <v>-26000</v>
      </c>
      <c r="N1939" s="17">
        <f>VLOOKUP($K1939,[1]Budget!$V:$AE,6,0)*IF($C1939="1 - Revenues",1,IF(AND($C1939="5 - Transfers",MID(J1939,15,1)="4"),1,-1))</f>
        <v>-21000</v>
      </c>
      <c r="O1939" s="17">
        <f>IFERROR(IF(RIGHT(LEFT(K1939,15),1)="4",VLOOKUP(K1939,'[1]Budget Worksheet'!A:B,2,0),-1*VLOOKUP(K1939,'[1]Budget Worksheet'!A:B,2,0)),0)</f>
        <v>-30000</v>
      </c>
      <c r="P1939" s="17">
        <f>VLOOKUP($K1939,[1]Budget!$V:$AE,8,0)*IF($C1939="1 - Revenues",1,IF(AND($C1939="5 - Transfers",MID($K1939,15,1)="4"),1,-1))</f>
        <v>-30000</v>
      </c>
      <c r="Q1939" s="17">
        <f>VLOOKUP($K1939,[1]Budget!$V:$AE,10,0)*IF($C1939="1 - Revenues",1,IF(AND($C1939="5 - Transfers",MID(K1939,15,1)="4"),1,-1))</f>
        <v>0</v>
      </c>
      <c r="S1939" s="18" t="b">
        <f>IF(LEFT(C1939,1)="1",1,-1)*SUMIF([1]Budget!V:V,'Budget Worksheet for Pivot Tabl'!K1939,[1]Budget!AC:AC)=P1939</f>
        <v>1</v>
      </c>
    </row>
    <row r="1940" spans="1:19" x14ac:dyDescent="0.25">
      <c r="A1940" t="s">
        <v>31</v>
      </c>
      <c r="B1940" t="s">
        <v>32</v>
      </c>
      <c r="C1940" t="s">
        <v>9</v>
      </c>
      <c r="D1940" t="str">
        <f t="shared" si="30"/>
        <v>OUTFLOWS</v>
      </c>
      <c r="E1940" t="s">
        <v>112</v>
      </c>
      <c r="F1940" t="s">
        <v>113</v>
      </c>
      <c r="G1940" t="s">
        <v>112</v>
      </c>
      <c r="H1940" t="s">
        <v>32</v>
      </c>
      <c r="I1940" t="s">
        <v>1486</v>
      </c>
      <c r="J1940" t="s">
        <v>1487</v>
      </c>
      <c r="K1940" t="s">
        <v>2727</v>
      </c>
      <c r="L1940" t="s">
        <v>2728</v>
      </c>
      <c r="M1940" s="17">
        <f>VLOOKUP($K1940,[1]Budget!$V:$AE,5,0)*IF($C1940="1 - Revenues",1,IF(AND($C1940="5 - Transfers",MID(I1940,15,1)="4"),1,-1))</f>
        <v>0</v>
      </c>
      <c r="N1940" s="17">
        <f>VLOOKUP($K1940,[1]Budget!$V:$AE,6,0)*IF($C1940="1 - Revenues",1,IF(AND($C1940="5 - Transfers",MID(J1940,15,1)="4"),1,-1))</f>
        <v>0</v>
      </c>
      <c r="O1940" s="17">
        <f>IFERROR(IF(RIGHT(LEFT(K1940,15),1)="4",VLOOKUP(K1940,'[1]Budget Worksheet'!A:B,2,0),-1*VLOOKUP(K1940,'[1]Budget Worksheet'!A:B,2,0)),0)</f>
        <v>0</v>
      </c>
      <c r="P1940" s="17">
        <f>VLOOKUP($K1940,[1]Budget!$V:$AE,8,0)*IF($C1940="1 - Revenues",1,IF(AND($C1940="5 - Transfers",MID($K1940,15,1)="4"),1,-1))</f>
        <v>0</v>
      </c>
      <c r="Q1940" s="17">
        <f>VLOOKUP($K1940,[1]Budget!$V:$AE,10,0)*IF($C1940="1 - Revenues",1,IF(AND($C1940="5 - Transfers",MID(K1940,15,1)="4"),1,-1))</f>
        <v>0</v>
      </c>
      <c r="S1940" s="18" t="b">
        <f>IF(LEFT(C1940,1)="1",1,-1)*SUMIF([1]Budget!V:V,'Budget Worksheet for Pivot Tabl'!K1940,[1]Budget!AC:AC)=P1940</f>
        <v>1</v>
      </c>
    </row>
    <row r="1941" spans="1:19" x14ac:dyDescent="0.25">
      <c r="A1941" t="s">
        <v>31</v>
      </c>
      <c r="B1941" t="s">
        <v>32</v>
      </c>
      <c r="C1941" t="s">
        <v>9</v>
      </c>
      <c r="D1941" t="str">
        <f t="shared" si="30"/>
        <v>OUTFLOWS</v>
      </c>
      <c r="E1941" t="s">
        <v>112</v>
      </c>
      <c r="F1941" t="s">
        <v>113</v>
      </c>
      <c r="G1941" t="s">
        <v>112</v>
      </c>
      <c r="H1941" t="s">
        <v>32</v>
      </c>
      <c r="I1941" t="s">
        <v>1486</v>
      </c>
      <c r="J1941" t="s">
        <v>1487</v>
      </c>
      <c r="K1941" t="s">
        <v>2729</v>
      </c>
      <c r="L1941" t="s">
        <v>2730</v>
      </c>
      <c r="M1941" s="17">
        <f>VLOOKUP($K1941,[1]Budget!$V:$AE,5,0)*IF($C1941="1 - Revenues",1,IF(AND($C1941="5 - Transfers",MID(I1941,15,1)="4"),1,-1))</f>
        <v>-4000</v>
      </c>
      <c r="N1941" s="17">
        <f>VLOOKUP($K1941,[1]Budget!$V:$AE,6,0)*IF($C1941="1 - Revenues",1,IF(AND($C1941="5 - Transfers",MID(J1941,15,1)="4"),1,-1))</f>
        <v>0</v>
      </c>
      <c r="O1941" s="17">
        <f>IFERROR(IF(RIGHT(LEFT(K1941,15),1)="4",VLOOKUP(K1941,'[1]Budget Worksheet'!A:B,2,0),-1*VLOOKUP(K1941,'[1]Budget Worksheet'!A:B,2,0)),0)</f>
        <v>-4000</v>
      </c>
      <c r="P1941" s="17">
        <f>VLOOKUP($K1941,[1]Budget!$V:$AE,8,0)*IF($C1941="1 - Revenues",1,IF(AND($C1941="5 - Transfers",MID($K1941,15,1)="4"),1,-1))</f>
        <v>-4000</v>
      </c>
      <c r="Q1941" s="17">
        <f>VLOOKUP($K1941,[1]Budget!$V:$AE,10,0)*IF($C1941="1 - Revenues",1,IF(AND($C1941="5 - Transfers",MID(K1941,15,1)="4"),1,-1))</f>
        <v>0</v>
      </c>
      <c r="S1941" s="18" t="b">
        <f>IF(LEFT(C1941,1)="1",1,-1)*SUMIF([1]Budget!V:V,'Budget Worksheet for Pivot Tabl'!K1941,[1]Budget!AC:AC)=P1941</f>
        <v>1</v>
      </c>
    </row>
    <row r="1942" spans="1:19" x14ac:dyDescent="0.25">
      <c r="A1942" t="s">
        <v>31</v>
      </c>
      <c r="B1942" t="s">
        <v>32</v>
      </c>
      <c r="C1942" t="s">
        <v>9</v>
      </c>
      <c r="D1942" t="str">
        <f t="shared" si="30"/>
        <v>OUTFLOWS</v>
      </c>
      <c r="E1942" t="s">
        <v>112</v>
      </c>
      <c r="F1942" t="s">
        <v>113</v>
      </c>
      <c r="G1942" t="s">
        <v>112</v>
      </c>
      <c r="H1942" t="s">
        <v>32</v>
      </c>
      <c r="I1942" t="s">
        <v>1486</v>
      </c>
      <c r="J1942" t="s">
        <v>1487</v>
      </c>
      <c r="K1942" t="s">
        <v>2731</v>
      </c>
      <c r="L1942" t="s">
        <v>2732</v>
      </c>
      <c r="M1942" s="17">
        <f>VLOOKUP($K1942,[1]Budget!$V:$AE,5,0)*IF($C1942="1 - Revenues",1,IF(AND($C1942="5 - Transfers",MID(I1942,15,1)="4"),1,-1))</f>
        <v>0</v>
      </c>
      <c r="N1942" s="17">
        <f>VLOOKUP($K1942,[1]Budget!$V:$AE,6,0)*IF($C1942="1 - Revenues",1,IF(AND($C1942="5 - Transfers",MID(J1942,15,1)="4"),1,-1))</f>
        <v>0</v>
      </c>
      <c r="O1942" s="17">
        <f>IFERROR(IF(RIGHT(LEFT(K1942,15),1)="4",VLOOKUP(K1942,'[1]Budget Worksheet'!A:B,2,0),-1*VLOOKUP(K1942,'[1]Budget Worksheet'!A:B,2,0)),0)</f>
        <v>0</v>
      </c>
      <c r="P1942" s="17">
        <f>VLOOKUP($K1942,[1]Budget!$V:$AE,8,0)*IF($C1942="1 - Revenues",1,IF(AND($C1942="5 - Transfers",MID($K1942,15,1)="4"),1,-1))</f>
        <v>0</v>
      </c>
      <c r="Q1942" s="17">
        <f>VLOOKUP($K1942,[1]Budget!$V:$AE,10,0)*IF($C1942="1 - Revenues",1,IF(AND($C1942="5 - Transfers",MID(K1942,15,1)="4"),1,-1))</f>
        <v>0</v>
      </c>
      <c r="S1942" s="18" t="b">
        <f>IF(LEFT(C1942,1)="1",1,-1)*SUMIF([1]Budget!V:V,'Budget Worksheet for Pivot Tabl'!K1942,[1]Budget!AC:AC)=P1942</f>
        <v>1</v>
      </c>
    </row>
    <row r="1943" spans="1:19" x14ac:dyDescent="0.25">
      <c r="A1943" t="s">
        <v>31</v>
      </c>
      <c r="B1943" t="s">
        <v>32</v>
      </c>
      <c r="C1943" t="s">
        <v>9</v>
      </c>
      <c r="D1943" t="str">
        <f t="shared" si="30"/>
        <v>OUTFLOWS</v>
      </c>
      <c r="E1943" t="s">
        <v>112</v>
      </c>
      <c r="F1943" t="s">
        <v>113</v>
      </c>
      <c r="G1943" t="s">
        <v>112</v>
      </c>
      <c r="H1943" t="s">
        <v>32</v>
      </c>
      <c r="I1943" t="s">
        <v>1486</v>
      </c>
      <c r="J1943" t="s">
        <v>1487</v>
      </c>
      <c r="K1943" t="s">
        <v>2733</v>
      </c>
      <c r="L1943" t="s">
        <v>2734</v>
      </c>
      <c r="M1943" s="17">
        <f>VLOOKUP($K1943,[1]Budget!$V:$AE,5,0)*IF($C1943="1 - Revenues",1,IF(AND($C1943="5 - Transfers",MID(I1943,15,1)="4"),1,-1))</f>
        <v>0</v>
      </c>
      <c r="N1943" s="17">
        <f>VLOOKUP($K1943,[1]Budget!$V:$AE,6,0)*IF($C1943="1 - Revenues",1,IF(AND($C1943="5 - Transfers",MID(J1943,15,1)="4"),1,-1))</f>
        <v>0</v>
      </c>
      <c r="O1943" s="17">
        <f>IFERROR(IF(RIGHT(LEFT(K1943,15),1)="4",VLOOKUP(K1943,'[1]Budget Worksheet'!A:B,2,0),-1*VLOOKUP(K1943,'[1]Budget Worksheet'!A:B,2,0)),0)</f>
        <v>-1500</v>
      </c>
      <c r="P1943" s="17">
        <f>VLOOKUP($K1943,[1]Budget!$V:$AE,8,0)*IF($C1943="1 - Revenues",1,IF(AND($C1943="5 - Transfers",MID($K1943,15,1)="4"),1,-1))</f>
        <v>-1500</v>
      </c>
      <c r="Q1943" s="17">
        <f>VLOOKUP($K1943,[1]Budget!$V:$AE,10,0)*IF($C1943="1 - Revenues",1,IF(AND($C1943="5 - Transfers",MID(K1943,15,1)="4"),1,-1))</f>
        <v>0</v>
      </c>
      <c r="S1943" s="18" t="b">
        <f>IF(LEFT(C1943,1)="1",1,-1)*SUMIF([1]Budget!V:V,'Budget Worksheet for Pivot Tabl'!K1943,[1]Budget!AC:AC)=P1943</f>
        <v>1</v>
      </c>
    </row>
    <row r="1944" spans="1:19" x14ac:dyDescent="0.25">
      <c r="A1944" t="s">
        <v>31</v>
      </c>
      <c r="B1944" t="s">
        <v>32</v>
      </c>
      <c r="C1944" t="s">
        <v>9</v>
      </c>
      <c r="D1944" t="str">
        <f t="shared" si="30"/>
        <v>OUTFLOWS</v>
      </c>
      <c r="E1944" t="s">
        <v>112</v>
      </c>
      <c r="F1944" t="s">
        <v>113</v>
      </c>
      <c r="G1944" t="s">
        <v>112</v>
      </c>
      <c r="H1944" t="s">
        <v>32</v>
      </c>
      <c r="I1944" t="s">
        <v>1486</v>
      </c>
      <c r="J1944" t="s">
        <v>1487</v>
      </c>
      <c r="K1944" t="s">
        <v>2735</v>
      </c>
      <c r="L1944" t="s">
        <v>2736</v>
      </c>
      <c r="M1944" s="17">
        <f>VLOOKUP($K1944,[1]Budget!$V:$AE,5,0)*IF($C1944="1 - Revenues",1,IF(AND($C1944="5 - Transfers",MID(I1944,15,1)="4"),1,-1))</f>
        <v>0</v>
      </c>
      <c r="N1944" s="17">
        <f>VLOOKUP($K1944,[1]Budget!$V:$AE,6,0)*IF($C1944="1 - Revenues",1,IF(AND($C1944="5 - Transfers",MID(J1944,15,1)="4"),1,-1))</f>
        <v>0</v>
      </c>
      <c r="O1944" s="17">
        <f>IFERROR(IF(RIGHT(LEFT(K1944,15),1)="4",VLOOKUP(K1944,'[1]Budget Worksheet'!A:B,2,0),-1*VLOOKUP(K1944,'[1]Budget Worksheet'!A:B,2,0)),0)</f>
        <v>0</v>
      </c>
      <c r="P1944" s="17">
        <f>VLOOKUP($K1944,[1]Budget!$V:$AE,8,0)*IF($C1944="1 - Revenues",1,IF(AND($C1944="5 - Transfers",MID($K1944,15,1)="4"),1,-1))</f>
        <v>0</v>
      </c>
      <c r="Q1944" s="17">
        <f>VLOOKUP($K1944,[1]Budget!$V:$AE,10,0)*IF($C1944="1 - Revenues",1,IF(AND($C1944="5 - Transfers",MID(K1944,15,1)="4"),1,-1))</f>
        <v>0</v>
      </c>
      <c r="S1944" s="18" t="b">
        <f>IF(LEFT(C1944,1)="1",1,-1)*SUMIF([1]Budget!V:V,'Budget Worksheet for Pivot Tabl'!K1944,[1]Budget!AC:AC)=P1944</f>
        <v>1</v>
      </c>
    </row>
    <row r="1945" spans="1:19" x14ac:dyDescent="0.25">
      <c r="A1945" t="s">
        <v>31</v>
      </c>
      <c r="B1945" t="s">
        <v>32</v>
      </c>
      <c r="C1945" t="s">
        <v>9</v>
      </c>
      <c r="D1945" t="str">
        <f t="shared" si="30"/>
        <v>OUTFLOWS</v>
      </c>
      <c r="E1945" t="s">
        <v>112</v>
      </c>
      <c r="F1945" t="s">
        <v>113</v>
      </c>
      <c r="G1945" t="s">
        <v>112</v>
      </c>
      <c r="H1945" t="s">
        <v>32</v>
      </c>
      <c r="I1945" t="s">
        <v>1486</v>
      </c>
      <c r="J1945" t="s">
        <v>1487</v>
      </c>
      <c r="K1945" t="s">
        <v>2737</v>
      </c>
      <c r="L1945" t="s">
        <v>2738</v>
      </c>
      <c r="M1945" s="17">
        <f>VLOOKUP($K1945,[1]Budget!$V:$AE,5,0)*IF($C1945="1 - Revenues",1,IF(AND($C1945="5 - Transfers",MID(I1945,15,1)="4"),1,-1))</f>
        <v>-10000</v>
      </c>
      <c r="N1945" s="17">
        <f>VLOOKUP($K1945,[1]Budget!$V:$AE,6,0)*IF($C1945="1 - Revenues",1,IF(AND($C1945="5 - Transfers",MID(J1945,15,1)="4"),1,-1))</f>
        <v>0</v>
      </c>
      <c r="O1945" s="17">
        <f>IFERROR(IF(RIGHT(LEFT(K1945,15),1)="4",VLOOKUP(K1945,'[1]Budget Worksheet'!A:B,2,0),-1*VLOOKUP(K1945,'[1]Budget Worksheet'!A:B,2,0)),0)</f>
        <v>-4600</v>
      </c>
      <c r="P1945" s="17">
        <f>VLOOKUP($K1945,[1]Budget!$V:$AE,8,0)*IF($C1945="1 - Revenues",1,IF(AND($C1945="5 - Transfers",MID($K1945,15,1)="4"),1,-1))</f>
        <v>-4600</v>
      </c>
      <c r="Q1945" s="17">
        <f>VLOOKUP($K1945,[1]Budget!$V:$AE,10,0)*IF($C1945="1 - Revenues",1,IF(AND($C1945="5 - Transfers",MID(K1945,15,1)="4"),1,-1))</f>
        <v>0</v>
      </c>
      <c r="S1945" s="18" t="b">
        <f>IF(LEFT(C1945,1)="1",1,-1)*SUMIF([1]Budget!V:V,'Budget Worksheet for Pivot Tabl'!K1945,[1]Budget!AC:AC)=P1945</f>
        <v>1</v>
      </c>
    </row>
    <row r="1946" spans="1:19" x14ac:dyDescent="0.25">
      <c r="A1946" t="s">
        <v>31</v>
      </c>
      <c r="B1946" t="s">
        <v>32</v>
      </c>
      <c r="C1946" t="s">
        <v>9</v>
      </c>
      <c r="D1946" t="str">
        <f t="shared" si="30"/>
        <v>OUTFLOWS</v>
      </c>
      <c r="E1946" t="s">
        <v>112</v>
      </c>
      <c r="F1946" t="s">
        <v>113</v>
      </c>
      <c r="G1946" t="s">
        <v>112</v>
      </c>
      <c r="H1946" t="s">
        <v>32</v>
      </c>
      <c r="I1946" t="s">
        <v>1486</v>
      </c>
      <c r="J1946" t="s">
        <v>1487</v>
      </c>
      <c r="K1946" t="s">
        <v>2739</v>
      </c>
      <c r="L1946" t="s">
        <v>2740</v>
      </c>
      <c r="M1946" s="17">
        <f>VLOOKUP($K1946,[1]Budget!$V:$AE,5,0)*IF($C1946="1 - Revenues",1,IF(AND($C1946="5 - Transfers",MID(I1946,15,1)="4"),1,-1))</f>
        <v>0</v>
      </c>
      <c r="N1946" s="17">
        <f>VLOOKUP($K1946,[1]Budget!$V:$AE,6,0)*IF($C1946="1 - Revenues",1,IF(AND($C1946="5 - Transfers",MID(J1946,15,1)="4"),1,-1))</f>
        <v>0</v>
      </c>
      <c r="O1946" s="17">
        <f>IFERROR(IF(RIGHT(LEFT(K1946,15),1)="4",VLOOKUP(K1946,'[1]Budget Worksheet'!A:B,2,0),-1*VLOOKUP(K1946,'[1]Budget Worksheet'!A:B,2,0)),0)</f>
        <v>-1000</v>
      </c>
      <c r="P1946" s="17">
        <f>VLOOKUP($K1946,[1]Budget!$V:$AE,8,0)*IF($C1946="1 - Revenues",1,IF(AND($C1946="5 - Transfers",MID($K1946,15,1)="4"),1,-1))</f>
        <v>-1000</v>
      </c>
      <c r="Q1946" s="17">
        <f>VLOOKUP($K1946,[1]Budget!$V:$AE,10,0)*IF($C1946="1 - Revenues",1,IF(AND($C1946="5 - Transfers",MID(K1946,15,1)="4"),1,-1))</f>
        <v>0</v>
      </c>
      <c r="S1946" s="18" t="b">
        <f>IF(LEFT(C1946,1)="1",1,-1)*SUMIF([1]Budget!V:V,'Budget Worksheet for Pivot Tabl'!K1946,[1]Budget!AC:AC)=P1946</f>
        <v>1</v>
      </c>
    </row>
    <row r="1947" spans="1:19" x14ac:dyDescent="0.25">
      <c r="A1947" t="s">
        <v>31</v>
      </c>
      <c r="B1947" t="s">
        <v>32</v>
      </c>
      <c r="C1947" t="s">
        <v>9</v>
      </c>
      <c r="D1947" t="str">
        <f t="shared" si="30"/>
        <v>OUTFLOWS</v>
      </c>
      <c r="E1947" t="s">
        <v>112</v>
      </c>
      <c r="F1947" t="s">
        <v>113</v>
      </c>
      <c r="G1947" t="s">
        <v>112</v>
      </c>
      <c r="H1947" t="s">
        <v>32</v>
      </c>
      <c r="I1947" t="s">
        <v>1486</v>
      </c>
      <c r="J1947" t="s">
        <v>1487</v>
      </c>
      <c r="K1947" t="s">
        <v>2741</v>
      </c>
      <c r="L1947" t="s">
        <v>2742</v>
      </c>
      <c r="M1947" s="17">
        <f>VLOOKUP($K1947,[1]Budget!$V:$AE,5,0)*IF($C1947="1 - Revenues",1,IF(AND($C1947="5 - Transfers",MID(I1947,15,1)="4"),1,-1))</f>
        <v>-2000</v>
      </c>
      <c r="N1947" s="17">
        <f>VLOOKUP($K1947,[1]Budget!$V:$AE,6,0)*IF($C1947="1 - Revenues",1,IF(AND($C1947="5 - Transfers",MID(J1947,15,1)="4"),1,-1))</f>
        <v>-7000</v>
      </c>
      <c r="O1947" s="17">
        <f>IFERROR(IF(RIGHT(LEFT(K1947,15),1)="4",VLOOKUP(K1947,'[1]Budget Worksheet'!A:B,2,0),-1*VLOOKUP(K1947,'[1]Budget Worksheet'!A:B,2,0)),0)</f>
        <v>-5000</v>
      </c>
      <c r="P1947" s="17">
        <f>VLOOKUP($K1947,[1]Budget!$V:$AE,8,0)*IF($C1947="1 - Revenues",1,IF(AND($C1947="5 - Transfers",MID($K1947,15,1)="4"),1,-1))</f>
        <v>-5000</v>
      </c>
      <c r="Q1947" s="17">
        <f>VLOOKUP($K1947,[1]Budget!$V:$AE,10,0)*IF($C1947="1 - Revenues",1,IF(AND($C1947="5 - Transfers",MID(K1947,15,1)="4"),1,-1))</f>
        <v>0</v>
      </c>
      <c r="S1947" s="18" t="b">
        <f>IF(LEFT(C1947,1)="1",1,-1)*SUMIF([1]Budget!V:V,'Budget Worksheet for Pivot Tabl'!K1947,[1]Budget!AC:AC)=P1947</f>
        <v>1</v>
      </c>
    </row>
    <row r="1948" spans="1:19" x14ac:dyDescent="0.25">
      <c r="A1948" t="s">
        <v>31</v>
      </c>
      <c r="B1948" t="s">
        <v>32</v>
      </c>
      <c r="C1948" t="s">
        <v>9</v>
      </c>
      <c r="D1948" t="str">
        <f t="shared" si="30"/>
        <v>OUTFLOWS</v>
      </c>
      <c r="E1948" t="s">
        <v>112</v>
      </c>
      <c r="F1948" t="s">
        <v>113</v>
      </c>
      <c r="G1948" t="s">
        <v>112</v>
      </c>
      <c r="H1948" t="s">
        <v>32</v>
      </c>
      <c r="I1948" t="s">
        <v>1486</v>
      </c>
      <c r="J1948" t="s">
        <v>1487</v>
      </c>
      <c r="K1948" t="s">
        <v>2743</v>
      </c>
      <c r="L1948" t="s">
        <v>2744</v>
      </c>
      <c r="M1948" s="17">
        <f>VLOOKUP($K1948,[1]Budget!$V:$AE,5,0)*IF($C1948="1 - Revenues",1,IF(AND($C1948="5 - Transfers",MID(I1948,15,1)="4"),1,-1))</f>
        <v>0</v>
      </c>
      <c r="N1948" s="17">
        <f>VLOOKUP($K1948,[1]Budget!$V:$AE,6,0)*IF($C1948="1 - Revenues",1,IF(AND($C1948="5 - Transfers",MID(J1948,15,1)="4"),1,-1))</f>
        <v>0</v>
      </c>
      <c r="O1948" s="17">
        <f>IFERROR(IF(RIGHT(LEFT(K1948,15),1)="4",VLOOKUP(K1948,'[1]Budget Worksheet'!A:B,2,0),-1*VLOOKUP(K1948,'[1]Budget Worksheet'!A:B,2,0)),0)</f>
        <v>0</v>
      </c>
      <c r="P1948" s="17">
        <f>VLOOKUP($K1948,[1]Budget!$V:$AE,8,0)*IF($C1948="1 - Revenues",1,IF(AND($C1948="5 - Transfers",MID($K1948,15,1)="4"),1,-1))</f>
        <v>0</v>
      </c>
      <c r="Q1948" s="17">
        <f>VLOOKUP($K1948,[1]Budget!$V:$AE,10,0)*IF($C1948="1 - Revenues",1,IF(AND($C1948="5 - Transfers",MID(K1948,15,1)="4"),1,-1))</f>
        <v>0</v>
      </c>
      <c r="S1948" s="18" t="b">
        <f>IF(LEFT(C1948,1)="1",1,-1)*SUMIF([1]Budget!V:V,'Budget Worksheet for Pivot Tabl'!K1948,[1]Budget!AC:AC)=P1948</f>
        <v>1</v>
      </c>
    </row>
    <row r="1949" spans="1:19" x14ac:dyDescent="0.25">
      <c r="A1949" t="s">
        <v>31</v>
      </c>
      <c r="B1949" t="s">
        <v>32</v>
      </c>
      <c r="C1949" t="s">
        <v>9</v>
      </c>
      <c r="D1949" t="str">
        <f t="shared" si="30"/>
        <v>OUTFLOWS</v>
      </c>
      <c r="E1949" t="s">
        <v>112</v>
      </c>
      <c r="F1949" t="s">
        <v>113</v>
      </c>
      <c r="G1949" t="s">
        <v>112</v>
      </c>
      <c r="H1949" t="s">
        <v>32</v>
      </c>
      <c r="I1949" t="s">
        <v>1486</v>
      </c>
      <c r="J1949" t="s">
        <v>1487</v>
      </c>
      <c r="K1949" t="s">
        <v>2745</v>
      </c>
      <c r="L1949" t="s">
        <v>2746</v>
      </c>
      <c r="M1949" s="17">
        <f>VLOOKUP($K1949,[1]Budget!$V:$AE,5,0)*IF($C1949="1 - Revenues",1,IF(AND($C1949="5 - Transfers",MID(I1949,15,1)="4"),1,-1))</f>
        <v>-1000</v>
      </c>
      <c r="N1949" s="17">
        <f>VLOOKUP($K1949,[1]Budget!$V:$AE,6,0)*IF($C1949="1 - Revenues",1,IF(AND($C1949="5 - Transfers",MID(J1949,15,1)="4"),1,-1))</f>
        <v>-2000</v>
      </c>
      <c r="O1949" s="17">
        <f>IFERROR(IF(RIGHT(LEFT(K1949,15),1)="4",VLOOKUP(K1949,'[1]Budget Worksheet'!A:B,2,0),-1*VLOOKUP(K1949,'[1]Budget Worksheet'!A:B,2,0)),0)</f>
        <v>-2100</v>
      </c>
      <c r="P1949" s="17">
        <f>VLOOKUP($K1949,[1]Budget!$V:$AE,8,0)*IF($C1949="1 - Revenues",1,IF(AND($C1949="5 - Transfers",MID($K1949,15,1)="4"),1,-1))</f>
        <v>-2100</v>
      </c>
      <c r="Q1949" s="17">
        <f>VLOOKUP($K1949,[1]Budget!$V:$AE,10,0)*IF($C1949="1 - Revenues",1,IF(AND($C1949="5 - Transfers",MID(K1949,15,1)="4"),1,-1))</f>
        <v>0</v>
      </c>
      <c r="S1949" s="18" t="b">
        <f>IF(LEFT(C1949,1)="1",1,-1)*SUMIF([1]Budget!V:V,'Budget Worksheet for Pivot Tabl'!K1949,[1]Budget!AC:AC)=P1949</f>
        <v>1</v>
      </c>
    </row>
    <row r="1950" spans="1:19" x14ac:dyDescent="0.25">
      <c r="A1950" t="s">
        <v>31</v>
      </c>
      <c r="B1950" t="s">
        <v>32</v>
      </c>
      <c r="C1950" t="s">
        <v>9</v>
      </c>
      <c r="D1950" t="str">
        <f t="shared" si="30"/>
        <v>OUTFLOWS</v>
      </c>
      <c r="E1950" t="s">
        <v>112</v>
      </c>
      <c r="F1950" t="s">
        <v>113</v>
      </c>
      <c r="G1950" t="s">
        <v>112</v>
      </c>
      <c r="H1950" t="s">
        <v>32</v>
      </c>
      <c r="I1950" t="s">
        <v>1486</v>
      </c>
      <c r="J1950" t="s">
        <v>1487</v>
      </c>
      <c r="K1950" t="s">
        <v>2747</v>
      </c>
      <c r="L1950" t="s">
        <v>2748</v>
      </c>
      <c r="M1950" s="17">
        <f>VLOOKUP($K1950,[1]Budget!$V:$AE,5,0)*IF($C1950="1 - Revenues",1,IF(AND($C1950="5 - Transfers",MID(I1950,15,1)="4"),1,-1))</f>
        <v>0</v>
      </c>
      <c r="N1950" s="17">
        <f>VLOOKUP($K1950,[1]Budget!$V:$AE,6,0)*IF($C1950="1 - Revenues",1,IF(AND($C1950="5 - Transfers",MID(J1950,15,1)="4"),1,-1))</f>
        <v>0</v>
      </c>
      <c r="O1950" s="17">
        <f>IFERROR(IF(RIGHT(LEFT(K1950,15),1)="4",VLOOKUP(K1950,'[1]Budget Worksheet'!A:B,2,0),-1*VLOOKUP(K1950,'[1]Budget Worksheet'!A:B,2,0)),0)</f>
        <v>-500</v>
      </c>
      <c r="P1950" s="17">
        <f>VLOOKUP($K1950,[1]Budget!$V:$AE,8,0)*IF($C1950="1 - Revenues",1,IF(AND($C1950="5 - Transfers",MID($K1950,15,1)="4"),1,-1))</f>
        <v>-500</v>
      </c>
      <c r="Q1950" s="17">
        <f>VLOOKUP($K1950,[1]Budget!$V:$AE,10,0)*IF($C1950="1 - Revenues",1,IF(AND($C1950="5 - Transfers",MID(K1950,15,1)="4"),1,-1))</f>
        <v>0</v>
      </c>
      <c r="S1950" s="18" t="b">
        <f>IF(LEFT(C1950,1)="1",1,-1)*SUMIF([1]Budget!V:V,'Budget Worksheet for Pivot Tabl'!K1950,[1]Budget!AC:AC)=P1950</f>
        <v>1</v>
      </c>
    </row>
    <row r="1951" spans="1:19" x14ac:dyDescent="0.25">
      <c r="A1951" t="s">
        <v>31</v>
      </c>
      <c r="B1951" t="s">
        <v>32</v>
      </c>
      <c r="C1951" t="s">
        <v>9</v>
      </c>
      <c r="D1951" t="str">
        <f t="shared" si="30"/>
        <v>OUTFLOWS</v>
      </c>
      <c r="E1951" t="s">
        <v>112</v>
      </c>
      <c r="F1951" t="s">
        <v>113</v>
      </c>
      <c r="G1951" t="s">
        <v>112</v>
      </c>
      <c r="H1951" t="s">
        <v>32</v>
      </c>
      <c r="I1951" t="s">
        <v>1486</v>
      </c>
      <c r="J1951" t="s">
        <v>1487</v>
      </c>
      <c r="K1951" t="s">
        <v>2749</v>
      </c>
      <c r="L1951" t="s">
        <v>2750</v>
      </c>
      <c r="M1951" s="17">
        <f>VLOOKUP($K1951,[1]Budget!$V:$AE,5,0)*IF($C1951="1 - Revenues",1,IF(AND($C1951="5 - Transfers",MID(I1951,15,1)="4"),1,-1))</f>
        <v>0</v>
      </c>
      <c r="N1951" s="17">
        <f>VLOOKUP($K1951,[1]Budget!$V:$AE,6,0)*IF($C1951="1 - Revenues",1,IF(AND($C1951="5 - Transfers",MID(J1951,15,1)="4"),1,-1))</f>
        <v>0</v>
      </c>
      <c r="O1951" s="17">
        <f>IFERROR(IF(RIGHT(LEFT(K1951,15),1)="4",VLOOKUP(K1951,'[1]Budget Worksheet'!A:B,2,0),-1*VLOOKUP(K1951,'[1]Budget Worksheet'!A:B,2,0)),0)</f>
        <v>-500</v>
      </c>
      <c r="P1951" s="17">
        <f>VLOOKUP($K1951,[1]Budget!$V:$AE,8,0)*IF($C1951="1 - Revenues",1,IF(AND($C1951="5 - Transfers",MID($K1951,15,1)="4"),1,-1))</f>
        <v>-500</v>
      </c>
      <c r="Q1951" s="17">
        <f>VLOOKUP($K1951,[1]Budget!$V:$AE,10,0)*IF($C1951="1 - Revenues",1,IF(AND($C1951="5 - Transfers",MID(K1951,15,1)="4"),1,-1))</f>
        <v>0</v>
      </c>
      <c r="S1951" s="18" t="b">
        <f>IF(LEFT(C1951,1)="1",1,-1)*SUMIF([1]Budget!V:V,'Budget Worksheet for Pivot Tabl'!K1951,[1]Budget!AC:AC)=P1951</f>
        <v>1</v>
      </c>
    </row>
    <row r="1952" spans="1:19" x14ac:dyDescent="0.25">
      <c r="A1952" t="s">
        <v>31</v>
      </c>
      <c r="B1952" t="s">
        <v>32</v>
      </c>
      <c r="C1952" t="s">
        <v>9</v>
      </c>
      <c r="D1952" t="str">
        <f t="shared" si="30"/>
        <v>OUTFLOWS</v>
      </c>
      <c r="E1952" t="s">
        <v>112</v>
      </c>
      <c r="F1952" t="s">
        <v>113</v>
      </c>
      <c r="G1952" t="s">
        <v>112</v>
      </c>
      <c r="H1952" t="s">
        <v>32</v>
      </c>
      <c r="I1952" t="s">
        <v>1486</v>
      </c>
      <c r="J1952" t="s">
        <v>1487</v>
      </c>
      <c r="K1952" t="s">
        <v>2751</v>
      </c>
      <c r="L1952" t="s">
        <v>2752</v>
      </c>
      <c r="M1952" s="17">
        <f>VLOOKUP($K1952,[1]Budget!$V:$AE,5,0)*IF($C1952="1 - Revenues",1,IF(AND($C1952="5 - Transfers",MID(I1952,15,1)="4"),1,-1))</f>
        <v>-1000</v>
      </c>
      <c r="N1952" s="17">
        <f>VLOOKUP($K1952,[1]Budget!$V:$AE,6,0)*IF($C1952="1 - Revenues",1,IF(AND($C1952="5 - Transfers",MID(J1952,15,1)="4"),1,-1))</f>
        <v>-1000</v>
      </c>
      <c r="O1952" s="17">
        <f>IFERROR(IF(RIGHT(LEFT(K1952,15),1)="4",VLOOKUP(K1952,'[1]Budget Worksheet'!A:B,2,0),-1*VLOOKUP(K1952,'[1]Budget Worksheet'!A:B,2,0)),0)</f>
        <v>-2000</v>
      </c>
      <c r="P1952" s="17">
        <f>VLOOKUP($K1952,[1]Budget!$V:$AE,8,0)*IF($C1952="1 - Revenues",1,IF(AND($C1952="5 - Transfers",MID($K1952,15,1)="4"),1,-1))</f>
        <v>-2000</v>
      </c>
      <c r="Q1952" s="17">
        <f>VLOOKUP($K1952,[1]Budget!$V:$AE,10,0)*IF($C1952="1 - Revenues",1,IF(AND($C1952="5 - Transfers",MID(K1952,15,1)="4"),1,-1))</f>
        <v>0</v>
      </c>
      <c r="S1952" s="18" t="b">
        <f>IF(LEFT(C1952,1)="1",1,-1)*SUMIF([1]Budget!V:V,'Budget Worksheet for Pivot Tabl'!K1952,[1]Budget!AC:AC)=P1952</f>
        <v>1</v>
      </c>
    </row>
    <row r="1953" spans="1:19" x14ac:dyDescent="0.25">
      <c r="A1953" t="s">
        <v>31</v>
      </c>
      <c r="B1953" t="s">
        <v>32</v>
      </c>
      <c r="C1953" t="s">
        <v>9</v>
      </c>
      <c r="D1953" t="str">
        <f t="shared" si="30"/>
        <v>OUTFLOWS</v>
      </c>
      <c r="E1953" t="s">
        <v>112</v>
      </c>
      <c r="F1953" t="s">
        <v>113</v>
      </c>
      <c r="G1953" t="s">
        <v>112</v>
      </c>
      <c r="H1953" t="s">
        <v>32</v>
      </c>
      <c r="I1953" t="s">
        <v>1486</v>
      </c>
      <c r="J1953" t="s">
        <v>1487</v>
      </c>
      <c r="K1953" t="s">
        <v>2753</v>
      </c>
      <c r="L1953" t="s">
        <v>2754</v>
      </c>
      <c r="M1953" s="17">
        <f>VLOOKUP($K1953,[1]Budget!$V:$AE,5,0)*IF($C1953="1 - Revenues",1,IF(AND($C1953="5 - Transfers",MID(I1953,15,1)="4"),1,-1))</f>
        <v>0</v>
      </c>
      <c r="N1953" s="17">
        <f>VLOOKUP($K1953,[1]Budget!$V:$AE,6,0)*IF($C1953="1 - Revenues",1,IF(AND($C1953="5 - Transfers",MID(J1953,15,1)="4"),1,-1))</f>
        <v>0</v>
      </c>
      <c r="O1953" s="17">
        <f>IFERROR(IF(RIGHT(LEFT(K1953,15),1)="4",VLOOKUP(K1953,'[1]Budget Worksheet'!A:B,2,0),-1*VLOOKUP(K1953,'[1]Budget Worksheet'!A:B,2,0)),0)</f>
        <v>0</v>
      </c>
      <c r="P1953" s="17">
        <f>VLOOKUP($K1953,[1]Budget!$V:$AE,8,0)*IF($C1953="1 - Revenues",1,IF(AND($C1953="5 - Transfers",MID($K1953,15,1)="4"),1,-1))</f>
        <v>0</v>
      </c>
      <c r="Q1953" s="17">
        <f>VLOOKUP($K1953,[1]Budget!$V:$AE,10,0)*IF($C1953="1 - Revenues",1,IF(AND($C1953="5 - Transfers",MID(K1953,15,1)="4"),1,-1))</f>
        <v>0</v>
      </c>
      <c r="S1953" s="18" t="b">
        <f>IF(LEFT(C1953,1)="1",1,-1)*SUMIF([1]Budget!V:V,'Budget Worksheet for Pivot Tabl'!K1953,[1]Budget!AC:AC)=P1953</f>
        <v>1</v>
      </c>
    </row>
    <row r="1954" spans="1:19" x14ac:dyDescent="0.25">
      <c r="A1954" t="s">
        <v>31</v>
      </c>
      <c r="B1954" t="s">
        <v>32</v>
      </c>
      <c r="C1954" t="s">
        <v>9</v>
      </c>
      <c r="D1954" t="str">
        <f t="shared" si="30"/>
        <v>OUTFLOWS</v>
      </c>
      <c r="E1954" t="s">
        <v>112</v>
      </c>
      <c r="F1954" t="s">
        <v>113</v>
      </c>
      <c r="G1954" t="s">
        <v>112</v>
      </c>
      <c r="H1954" t="s">
        <v>32</v>
      </c>
      <c r="I1954" t="s">
        <v>1486</v>
      </c>
      <c r="J1954" t="s">
        <v>1487</v>
      </c>
      <c r="K1954" t="s">
        <v>2755</v>
      </c>
      <c r="L1954" t="s">
        <v>2756</v>
      </c>
      <c r="M1954" s="17">
        <f>VLOOKUP($K1954,[1]Budget!$V:$AE,5,0)*IF($C1954="1 - Revenues",1,IF(AND($C1954="5 - Transfers",MID(I1954,15,1)="4"),1,-1))</f>
        <v>0</v>
      </c>
      <c r="N1954" s="17">
        <f>VLOOKUP($K1954,[1]Budget!$V:$AE,6,0)*IF($C1954="1 - Revenues",1,IF(AND($C1954="5 - Transfers",MID(J1954,15,1)="4"),1,-1))</f>
        <v>0</v>
      </c>
      <c r="O1954" s="17">
        <f>IFERROR(IF(RIGHT(LEFT(K1954,15),1)="4",VLOOKUP(K1954,'[1]Budget Worksheet'!A:B,2,0),-1*VLOOKUP(K1954,'[1]Budget Worksheet'!A:B,2,0)),0)</f>
        <v>-2200</v>
      </c>
      <c r="P1954" s="17">
        <f>VLOOKUP($K1954,[1]Budget!$V:$AE,8,0)*IF($C1954="1 - Revenues",1,IF(AND($C1954="5 - Transfers",MID($K1954,15,1)="4"),1,-1))</f>
        <v>-2200</v>
      </c>
      <c r="Q1954" s="17">
        <f>VLOOKUP($K1954,[1]Budget!$V:$AE,10,0)*IF($C1954="1 - Revenues",1,IF(AND($C1954="5 - Transfers",MID(K1954,15,1)="4"),1,-1))</f>
        <v>0</v>
      </c>
      <c r="S1954" s="18" t="b">
        <f>IF(LEFT(C1954,1)="1",1,-1)*SUMIF([1]Budget!V:V,'Budget Worksheet for Pivot Tabl'!K1954,[1]Budget!AC:AC)=P1954</f>
        <v>1</v>
      </c>
    </row>
    <row r="1955" spans="1:19" x14ac:dyDescent="0.25">
      <c r="A1955" t="s">
        <v>31</v>
      </c>
      <c r="B1955" t="s">
        <v>32</v>
      </c>
      <c r="C1955" t="s">
        <v>9</v>
      </c>
      <c r="D1955" t="str">
        <f t="shared" si="30"/>
        <v>OUTFLOWS</v>
      </c>
      <c r="E1955" t="s">
        <v>112</v>
      </c>
      <c r="F1955" t="s">
        <v>113</v>
      </c>
      <c r="G1955" t="s">
        <v>112</v>
      </c>
      <c r="H1955" t="s">
        <v>32</v>
      </c>
      <c r="I1955" t="s">
        <v>1486</v>
      </c>
      <c r="J1955" t="s">
        <v>1487</v>
      </c>
      <c r="K1955" t="s">
        <v>2757</v>
      </c>
      <c r="L1955" t="s">
        <v>2758</v>
      </c>
      <c r="M1955" s="17">
        <f>VLOOKUP($K1955,[1]Budget!$V:$AE,5,0)*IF($C1955="1 - Revenues",1,IF(AND($C1955="5 - Transfers",MID(I1955,15,1)="4"),1,-1))</f>
        <v>0</v>
      </c>
      <c r="N1955" s="17">
        <f>VLOOKUP($K1955,[1]Budget!$V:$AE,6,0)*IF($C1955="1 - Revenues",1,IF(AND($C1955="5 - Transfers",MID(J1955,15,1)="4"),1,-1))</f>
        <v>-18000</v>
      </c>
      <c r="O1955" s="17">
        <f>IFERROR(IF(RIGHT(LEFT(K1955,15),1)="4",VLOOKUP(K1955,'[1]Budget Worksheet'!A:B,2,0),-1*VLOOKUP(K1955,'[1]Budget Worksheet'!A:B,2,0)),0)</f>
        <v>-16000</v>
      </c>
      <c r="P1955" s="17">
        <f>VLOOKUP($K1955,[1]Budget!$V:$AE,8,0)*IF($C1955="1 - Revenues",1,IF(AND($C1955="5 - Transfers",MID($K1955,15,1)="4"),1,-1))</f>
        <v>-16000</v>
      </c>
      <c r="Q1955" s="17">
        <f>VLOOKUP($K1955,[1]Budget!$V:$AE,10,0)*IF($C1955="1 - Revenues",1,IF(AND($C1955="5 - Transfers",MID(K1955,15,1)="4"),1,-1))</f>
        <v>0</v>
      </c>
      <c r="S1955" s="18" t="b">
        <f>IF(LEFT(C1955,1)="1",1,-1)*SUMIF([1]Budget!V:V,'Budget Worksheet for Pivot Tabl'!K1955,[1]Budget!AC:AC)=P1955</f>
        <v>1</v>
      </c>
    </row>
    <row r="1956" spans="1:19" x14ac:dyDescent="0.25">
      <c r="A1956" t="s">
        <v>31</v>
      </c>
      <c r="B1956" t="s">
        <v>32</v>
      </c>
      <c r="C1956" t="s">
        <v>9</v>
      </c>
      <c r="D1956" t="str">
        <f t="shared" si="30"/>
        <v>OUTFLOWS</v>
      </c>
      <c r="E1956" t="s">
        <v>112</v>
      </c>
      <c r="F1956" t="s">
        <v>113</v>
      </c>
      <c r="G1956" t="s">
        <v>112</v>
      </c>
      <c r="H1956" t="s">
        <v>32</v>
      </c>
      <c r="I1956" t="s">
        <v>1486</v>
      </c>
      <c r="J1956" t="s">
        <v>1487</v>
      </c>
      <c r="K1956" t="s">
        <v>2759</v>
      </c>
      <c r="L1956" t="s">
        <v>2760</v>
      </c>
      <c r="M1956" s="17">
        <f>VLOOKUP($K1956,[1]Budget!$V:$AE,5,0)*IF($C1956="1 - Revenues",1,IF(AND($C1956="5 - Transfers",MID(I1956,15,1)="4"),1,-1))</f>
        <v>-2000</v>
      </c>
      <c r="N1956" s="17">
        <f>VLOOKUP($K1956,[1]Budget!$V:$AE,6,0)*IF($C1956="1 - Revenues",1,IF(AND($C1956="5 - Transfers",MID(J1956,15,1)="4"),1,-1))</f>
        <v>-2000</v>
      </c>
      <c r="O1956" s="17">
        <f>IFERROR(IF(RIGHT(LEFT(K1956,15),1)="4",VLOOKUP(K1956,'[1]Budget Worksheet'!A:B,2,0),-1*VLOOKUP(K1956,'[1]Budget Worksheet'!A:B,2,0)),0)</f>
        <v>-5500</v>
      </c>
      <c r="P1956" s="17">
        <f>VLOOKUP($K1956,[1]Budget!$V:$AE,8,0)*IF($C1956="1 - Revenues",1,IF(AND($C1956="5 - Transfers",MID($K1956,15,1)="4"),1,-1))</f>
        <v>-5500</v>
      </c>
      <c r="Q1956" s="17">
        <f>VLOOKUP($K1956,[1]Budget!$V:$AE,10,0)*IF($C1956="1 - Revenues",1,IF(AND($C1956="5 - Transfers",MID(K1956,15,1)="4"),1,-1))</f>
        <v>0</v>
      </c>
      <c r="S1956" s="18" t="b">
        <f>IF(LEFT(C1956,1)="1",1,-1)*SUMIF([1]Budget!V:V,'Budget Worksheet for Pivot Tabl'!K1956,[1]Budget!AC:AC)=P1956</f>
        <v>1</v>
      </c>
    </row>
    <row r="1957" spans="1:19" x14ac:dyDescent="0.25">
      <c r="A1957" t="s">
        <v>31</v>
      </c>
      <c r="B1957" t="s">
        <v>32</v>
      </c>
      <c r="C1957" t="s">
        <v>9</v>
      </c>
      <c r="D1957" t="str">
        <f t="shared" si="30"/>
        <v>OUTFLOWS</v>
      </c>
      <c r="E1957" t="s">
        <v>112</v>
      </c>
      <c r="F1957" t="s">
        <v>113</v>
      </c>
      <c r="G1957" t="s">
        <v>112</v>
      </c>
      <c r="H1957" t="s">
        <v>32</v>
      </c>
      <c r="I1957" t="s">
        <v>1486</v>
      </c>
      <c r="J1957" t="s">
        <v>1487</v>
      </c>
      <c r="K1957" t="s">
        <v>2761</v>
      </c>
      <c r="L1957" t="s">
        <v>2762</v>
      </c>
      <c r="M1957" s="17">
        <f>VLOOKUP($K1957,[1]Budget!$V:$AE,5,0)*IF($C1957="1 - Revenues",1,IF(AND($C1957="5 - Transfers",MID(I1957,15,1)="4"),1,-1))</f>
        <v>0</v>
      </c>
      <c r="N1957" s="17">
        <f>VLOOKUP($K1957,[1]Budget!$V:$AE,6,0)*IF($C1957="1 - Revenues",1,IF(AND($C1957="5 - Transfers",MID(J1957,15,1)="4"),1,-1))</f>
        <v>0</v>
      </c>
      <c r="O1957" s="17">
        <f>IFERROR(IF(RIGHT(LEFT(K1957,15),1)="4",VLOOKUP(K1957,'[1]Budget Worksheet'!A:B,2,0),-1*VLOOKUP(K1957,'[1]Budget Worksheet'!A:B,2,0)),0)</f>
        <v>0</v>
      </c>
      <c r="P1957" s="17">
        <f>VLOOKUP($K1957,[1]Budget!$V:$AE,8,0)*IF($C1957="1 - Revenues",1,IF(AND($C1957="5 - Transfers",MID($K1957,15,1)="4"),1,-1))</f>
        <v>0</v>
      </c>
      <c r="Q1957" s="17">
        <f>VLOOKUP($K1957,[1]Budget!$V:$AE,10,0)*IF($C1957="1 - Revenues",1,IF(AND($C1957="5 - Transfers",MID(K1957,15,1)="4"),1,-1))</f>
        <v>0</v>
      </c>
      <c r="S1957" s="18" t="b">
        <f>IF(LEFT(C1957,1)="1",1,-1)*SUMIF([1]Budget!V:V,'Budget Worksheet for Pivot Tabl'!K1957,[1]Budget!AC:AC)=P1957</f>
        <v>1</v>
      </c>
    </row>
    <row r="1958" spans="1:19" x14ac:dyDescent="0.25">
      <c r="A1958" t="s">
        <v>31</v>
      </c>
      <c r="B1958" t="s">
        <v>32</v>
      </c>
      <c r="C1958" t="s">
        <v>9</v>
      </c>
      <c r="D1958" t="str">
        <f t="shared" si="30"/>
        <v>OUTFLOWS</v>
      </c>
      <c r="E1958" t="s">
        <v>112</v>
      </c>
      <c r="F1958" t="s">
        <v>113</v>
      </c>
      <c r="G1958" t="s">
        <v>112</v>
      </c>
      <c r="H1958" t="s">
        <v>32</v>
      </c>
      <c r="I1958" t="s">
        <v>1486</v>
      </c>
      <c r="J1958" t="s">
        <v>1487</v>
      </c>
      <c r="K1958" t="s">
        <v>2763</v>
      </c>
      <c r="L1958" t="s">
        <v>2764</v>
      </c>
      <c r="M1958" s="17">
        <f>VLOOKUP($K1958,[1]Budget!$V:$AE,5,0)*IF($C1958="1 - Revenues",1,IF(AND($C1958="5 - Transfers",MID(I1958,15,1)="4"),1,-1))</f>
        <v>0</v>
      </c>
      <c r="N1958" s="17">
        <f>VLOOKUP($K1958,[1]Budget!$V:$AE,6,0)*IF($C1958="1 - Revenues",1,IF(AND($C1958="5 - Transfers",MID(J1958,15,1)="4"),1,-1))</f>
        <v>0</v>
      </c>
      <c r="O1958" s="17">
        <f>IFERROR(IF(RIGHT(LEFT(K1958,15),1)="4",VLOOKUP(K1958,'[1]Budget Worksheet'!A:B,2,0),-1*VLOOKUP(K1958,'[1]Budget Worksheet'!A:B,2,0)),0)</f>
        <v>0</v>
      </c>
      <c r="P1958" s="17">
        <f>VLOOKUP($K1958,[1]Budget!$V:$AE,8,0)*IF($C1958="1 - Revenues",1,IF(AND($C1958="5 - Transfers",MID($K1958,15,1)="4"),1,-1))</f>
        <v>0</v>
      </c>
      <c r="Q1958" s="17">
        <f>VLOOKUP($K1958,[1]Budget!$V:$AE,10,0)*IF($C1958="1 - Revenues",1,IF(AND($C1958="5 - Transfers",MID(K1958,15,1)="4"),1,-1))</f>
        <v>0</v>
      </c>
      <c r="S1958" s="18" t="b">
        <f>IF(LEFT(C1958,1)="1",1,-1)*SUMIF([1]Budget!V:V,'Budget Worksheet for Pivot Tabl'!K1958,[1]Budget!AC:AC)=P1958</f>
        <v>1</v>
      </c>
    </row>
    <row r="1959" spans="1:19" x14ac:dyDescent="0.25">
      <c r="A1959" t="s">
        <v>31</v>
      </c>
      <c r="B1959" t="s">
        <v>32</v>
      </c>
      <c r="C1959" t="s">
        <v>9</v>
      </c>
      <c r="D1959" t="str">
        <f t="shared" si="30"/>
        <v>OUTFLOWS</v>
      </c>
      <c r="E1959" t="s">
        <v>112</v>
      </c>
      <c r="F1959" t="s">
        <v>113</v>
      </c>
      <c r="G1959" t="s">
        <v>112</v>
      </c>
      <c r="H1959" t="s">
        <v>32</v>
      </c>
      <c r="I1959" t="s">
        <v>1486</v>
      </c>
      <c r="J1959" t="s">
        <v>1487</v>
      </c>
      <c r="K1959" t="s">
        <v>2765</v>
      </c>
      <c r="L1959" t="s">
        <v>2766</v>
      </c>
      <c r="M1959" s="17">
        <f>VLOOKUP($K1959,[1]Budget!$V:$AE,5,0)*IF($C1959="1 - Revenues",1,IF(AND($C1959="5 - Transfers",MID(I1959,15,1)="4"),1,-1))</f>
        <v>0</v>
      </c>
      <c r="N1959" s="17">
        <f>VLOOKUP($K1959,[1]Budget!$V:$AE,6,0)*IF($C1959="1 - Revenues",1,IF(AND($C1959="5 - Transfers",MID(J1959,15,1)="4"),1,-1))</f>
        <v>0</v>
      </c>
      <c r="O1959" s="17">
        <f>IFERROR(IF(RIGHT(LEFT(K1959,15),1)="4",VLOOKUP(K1959,'[1]Budget Worksheet'!A:B,2,0),-1*VLOOKUP(K1959,'[1]Budget Worksheet'!A:B,2,0)),0)</f>
        <v>0</v>
      </c>
      <c r="P1959" s="17">
        <f>VLOOKUP($K1959,[1]Budget!$V:$AE,8,0)*IF($C1959="1 - Revenues",1,IF(AND($C1959="5 - Transfers",MID($K1959,15,1)="4"),1,-1))</f>
        <v>0</v>
      </c>
      <c r="Q1959" s="17">
        <f>VLOOKUP($K1959,[1]Budget!$V:$AE,10,0)*IF($C1959="1 - Revenues",1,IF(AND($C1959="5 - Transfers",MID(K1959,15,1)="4"),1,-1))</f>
        <v>0</v>
      </c>
      <c r="S1959" s="18" t="b">
        <f>IF(LEFT(C1959,1)="1",1,-1)*SUMIF([1]Budget!V:V,'Budget Worksheet for Pivot Tabl'!K1959,[1]Budget!AC:AC)=P1959</f>
        <v>1</v>
      </c>
    </row>
    <row r="1960" spans="1:19" x14ac:dyDescent="0.25">
      <c r="A1960" t="s">
        <v>31</v>
      </c>
      <c r="B1960" t="s">
        <v>32</v>
      </c>
      <c r="C1960" t="s">
        <v>9</v>
      </c>
      <c r="D1960" t="str">
        <f t="shared" si="30"/>
        <v>OUTFLOWS</v>
      </c>
      <c r="E1960" t="s">
        <v>112</v>
      </c>
      <c r="F1960" t="s">
        <v>113</v>
      </c>
      <c r="G1960" t="s">
        <v>112</v>
      </c>
      <c r="H1960" t="s">
        <v>32</v>
      </c>
      <c r="I1960" t="s">
        <v>1486</v>
      </c>
      <c r="J1960" t="s">
        <v>1487</v>
      </c>
      <c r="K1960" t="s">
        <v>2767</v>
      </c>
      <c r="L1960" t="s">
        <v>2768</v>
      </c>
      <c r="M1960" s="17">
        <f>VLOOKUP($K1960,[1]Budget!$V:$AE,5,0)*IF($C1960="1 - Revenues",1,IF(AND($C1960="5 - Transfers",MID(I1960,15,1)="4"),1,-1))</f>
        <v>0</v>
      </c>
      <c r="N1960" s="17">
        <f>VLOOKUP($K1960,[1]Budget!$V:$AE,6,0)*IF($C1960="1 - Revenues",1,IF(AND($C1960="5 - Transfers",MID(J1960,15,1)="4"),1,-1))</f>
        <v>0</v>
      </c>
      <c r="O1960" s="17">
        <f>IFERROR(IF(RIGHT(LEFT(K1960,15),1)="4",VLOOKUP(K1960,'[1]Budget Worksheet'!A:B,2,0),-1*VLOOKUP(K1960,'[1]Budget Worksheet'!A:B,2,0)),0)</f>
        <v>0</v>
      </c>
      <c r="P1960" s="17">
        <f>VLOOKUP($K1960,[1]Budget!$V:$AE,8,0)*IF($C1960="1 - Revenues",1,IF(AND($C1960="5 - Transfers",MID($K1960,15,1)="4"),1,-1))</f>
        <v>0</v>
      </c>
      <c r="Q1960" s="17">
        <f>VLOOKUP($K1960,[1]Budget!$V:$AE,10,0)*IF($C1960="1 - Revenues",1,IF(AND($C1960="5 - Transfers",MID(K1960,15,1)="4"),1,-1))</f>
        <v>0</v>
      </c>
      <c r="S1960" s="18" t="b">
        <f>IF(LEFT(C1960,1)="1",1,-1)*SUMIF([1]Budget!V:V,'Budget Worksheet for Pivot Tabl'!K1960,[1]Budget!AC:AC)=P1960</f>
        <v>1</v>
      </c>
    </row>
    <row r="1961" spans="1:19" x14ac:dyDescent="0.25">
      <c r="A1961" t="s">
        <v>31</v>
      </c>
      <c r="B1961" t="s">
        <v>32</v>
      </c>
      <c r="C1961" t="s">
        <v>9</v>
      </c>
      <c r="D1961" t="str">
        <f t="shared" si="30"/>
        <v>OUTFLOWS</v>
      </c>
      <c r="E1961" t="s">
        <v>112</v>
      </c>
      <c r="F1961" t="s">
        <v>113</v>
      </c>
      <c r="G1961" t="s">
        <v>112</v>
      </c>
      <c r="H1961" t="s">
        <v>32</v>
      </c>
      <c r="I1961" t="s">
        <v>1486</v>
      </c>
      <c r="J1961" t="s">
        <v>1487</v>
      </c>
      <c r="K1961" t="s">
        <v>2769</v>
      </c>
      <c r="L1961" t="s">
        <v>2770</v>
      </c>
      <c r="M1961" s="17">
        <f>VLOOKUP($K1961,[1]Budget!$V:$AE,5,0)*IF($C1961="1 - Revenues",1,IF(AND($C1961="5 - Transfers",MID(I1961,15,1)="4"),1,-1))</f>
        <v>-1000</v>
      </c>
      <c r="N1961" s="17">
        <f>VLOOKUP($K1961,[1]Budget!$V:$AE,6,0)*IF($C1961="1 - Revenues",1,IF(AND($C1961="5 - Transfers",MID(J1961,15,1)="4"),1,-1))</f>
        <v>-1000</v>
      </c>
      <c r="O1961" s="17">
        <f>IFERROR(IF(RIGHT(LEFT(K1961,15),1)="4",VLOOKUP(K1961,'[1]Budget Worksheet'!A:B,2,0),-1*VLOOKUP(K1961,'[1]Budget Worksheet'!A:B,2,0)),0)</f>
        <v>-3000</v>
      </c>
      <c r="P1961" s="17">
        <f>VLOOKUP($K1961,[1]Budget!$V:$AE,8,0)*IF($C1961="1 - Revenues",1,IF(AND($C1961="5 - Transfers",MID($K1961,15,1)="4"),1,-1))</f>
        <v>-3000</v>
      </c>
      <c r="Q1961" s="17">
        <f>VLOOKUP($K1961,[1]Budget!$V:$AE,10,0)*IF($C1961="1 - Revenues",1,IF(AND($C1961="5 - Transfers",MID(K1961,15,1)="4"),1,-1))</f>
        <v>0</v>
      </c>
      <c r="S1961" s="18" t="b">
        <f>IF(LEFT(C1961,1)="1",1,-1)*SUMIF([1]Budget!V:V,'Budget Worksheet for Pivot Tabl'!K1961,[1]Budget!AC:AC)=P1961</f>
        <v>1</v>
      </c>
    </row>
    <row r="1962" spans="1:19" x14ac:dyDescent="0.25">
      <c r="A1962" t="s">
        <v>31</v>
      </c>
      <c r="B1962" t="s">
        <v>32</v>
      </c>
      <c r="C1962" t="s">
        <v>9</v>
      </c>
      <c r="D1962" t="str">
        <f t="shared" si="30"/>
        <v>OUTFLOWS</v>
      </c>
      <c r="E1962" t="s">
        <v>112</v>
      </c>
      <c r="F1962" t="s">
        <v>113</v>
      </c>
      <c r="G1962" t="s">
        <v>112</v>
      </c>
      <c r="H1962" t="s">
        <v>32</v>
      </c>
      <c r="I1962" t="s">
        <v>1486</v>
      </c>
      <c r="J1962" t="s">
        <v>1487</v>
      </c>
      <c r="K1962" t="s">
        <v>2771</v>
      </c>
      <c r="L1962" t="s">
        <v>2772</v>
      </c>
      <c r="M1962" s="17">
        <f>VLOOKUP($K1962,[1]Budget!$V:$AE,5,0)*IF($C1962="1 - Revenues",1,IF(AND($C1962="5 - Transfers",MID(I1962,15,1)="4"),1,-1))</f>
        <v>0</v>
      </c>
      <c r="N1962" s="17">
        <f>VLOOKUP($K1962,[1]Budget!$V:$AE,6,0)*IF($C1962="1 - Revenues",1,IF(AND($C1962="5 - Transfers",MID(J1962,15,1)="4"),1,-1))</f>
        <v>0</v>
      </c>
      <c r="O1962" s="17">
        <f>IFERROR(IF(RIGHT(LEFT(K1962,15),1)="4",VLOOKUP(K1962,'[1]Budget Worksheet'!A:B,2,0),-1*VLOOKUP(K1962,'[1]Budget Worksheet'!A:B,2,0)),0)</f>
        <v>-15000</v>
      </c>
      <c r="P1962" s="17">
        <f>VLOOKUP($K1962,[1]Budget!$V:$AE,8,0)*IF($C1962="1 - Revenues",1,IF(AND($C1962="5 - Transfers",MID($K1962,15,1)="4"),1,-1))</f>
        <v>-15000</v>
      </c>
      <c r="Q1962" s="17">
        <f>VLOOKUP($K1962,[1]Budget!$V:$AE,10,0)*IF($C1962="1 - Revenues",1,IF(AND($C1962="5 - Transfers",MID(K1962,15,1)="4"),1,-1))</f>
        <v>0</v>
      </c>
      <c r="S1962" s="18" t="b">
        <f>IF(LEFT(C1962,1)="1",1,-1)*SUMIF([1]Budget!V:V,'Budget Worksheet for Pivot Tabl'!K1962,[1]Budget!AC:AC)=P1962</f>
        <v>1</v>
      </c>
    </row>
    <row r="1963" spans="1:19" x14ac:dyDescent="0.25">
      <c r="A1963" t="s">
        <v>31</v>
      </c>
      <c r="B1963" t="s">
        <v>32</v>
      </c>
      <c r="C1963" t="s">
        <v>9</v>
      </c>
      <c r="D1963" t="str">
        <f t="shared" si="30"/>
        <v>OUTFLOWS</v>
      </c>
      <c r="E1963" t="s">
        <v>112</v>
      </c>
      <c r="F1963" t="s">
        <v>113</v>
      </c>
      <c r="G1963" t="s">
        <v>112</v>
      </c>
      <c r="H1963" t="s">
        <v>32</v>
      </c>
      <c r="I1963" t="s">
        <v>1852</v>
      </c>
      <c r="J1963" t="s">
        <v>435</v>
      </c>
      <c r="K1963" t="s">
        <v>2773</v>
      </c>
      <c r="L1963" t="s">
        <v>2774</v>
      </c>
      <c r="M1963" s="17">
        <f>VLOOKUP($K1963,[1]Budget!$V:$AE,5,0)*IF($C1963="1 - Revenues",1,IF(AND($C1963="5 - Transfers",MID(I1963,15,1)="4"),1,-1))</f>
        <v>0</v>
      </c>
      <c r="N1963" s="17">
        <f>VLOOKUP($K1963,[1]Budget!$V:$AE,6,0)*IF($C1963="1 - Revenues",1,IF(AND($C1963="5 - Transfers",MID(J1963,15,1)="4"),1,-1))</f>
        <v>0</v>
      </c>
      <c r="O1963" s="17">
        <f>IFERROR(IF(RIGHT(LEFT(K1963,15),1)="4",VLOOKUP(K1963,'[1]Budget Worksheet'!A:B,2,0),-1*VLOOKUP(K1963,'[1]Budget Worksheet'!A:B,2,0)),0)</f>
        <v>0</v>
      </c>
      <c r="P1963" s="17">
        <f>VLOOKUP($K1963,[1]Budget!$V:$AE,8,0)*IF($C1963="1 - Revenues",1,IF(AND($C1963="5 - Transfers",MID($K1963,15,1)="4"),1,-1))</f>
        <v>-40000</v>
      </c>
      <c r="Q1963" s="17">
        <f>VLOOKUP($K1963,[1]Budget!$V:$AE,10,0)*IF($C1963="1 - Revenues",1,IF(AND($C1963="5 - Transfers",MID(K1963,15,1)="4"),1,-1))</f>
        <v>-40000</v>
      </c>
      <c r="S1963" s="18" t="b">
        <f>IF(LEFT(C1963,1)="1",1,-1)*SUMIF([1]Budget!V:V,'Budget Worksheet for Pivot Tabl'!K1963,[1]Budget!AC:AC)=P1963</f>
        <v>1</v>
      </c>
    </row>
    <row r="1964" spans="1:19" x14ac:dyDescent="0.25">
      <c r="A1964" t="s">
        <v>31</v>
      </c>
      <c r="B1964" t="s">
        <v>32</v>
      </c>
      <c r="C1964" t="s">
        <v>9</v>
      </c>
      <c r="D1964" t="str">
        <f t="shared" si="30"/>
        <v>OUTFLOWS</v>
      </c>
      <c r="E1964" t="s">
        <v>112</v>
      </c>
      <c r="F1964" t="s">
        <v>113</v>
      </c>
      <c r="G1964" t="s">
        <v>112</v>
      </c>
      <c r="H1964" t="s">
        <v>32</v>
      </c>
      <c r="I1964" t="s">
        <v>1852</v>
      </c>
      <c r="J1964" t="s">
        <v>435</v>
      </c>
      <c r="K1964" t="s">
        <v>2775</v>
      </c>
      <c r="L1964" t="s">
        <v>1037</v>
      </c>
      <c r="M1964" s="17">
        <f>VLOOKUP($K1964,[1]Budget!$V:$AE,5,0)*IF($C1964="1 - Revenues",1,IF(AND($C1964="5 - Transfers",MID(I1964,15,1)="4"),1,-1))</f>
        <v>0</v>
      </c>
      <c r="N1964" s="17">
        <f>VLOOKUP($K1964,[1]Budget!$V:$AE,6,0)*IF($C1964="1 - Revenues",1,IF(AND($C1964="5 - Transfers",MID(J1964,15,1)="4"),1,-1))</f>
        <v>0</v>
      </c>
      <c r="O1964" s="17">
        <f>IFERROR(IF(RIGHT(LEFT(K1964,15),1)="4",VLOOKUP(K1964,'[1]Budget Worksheet'!A:B,2,0),-1*VLOOKUP(K1964,'[1]Budget Worksheet'!A:B,2,0)),0)</f>
        <v>-10000</v>
      </c>
      <c r="P1964" s="17">
        <f>VLOOKUP($K1964,[1]Budget!$V:$AE,8,0)*IF($C1964="1 - Revenues",1,IF(AND($C1964="5 - Transfers",MID($K1964,15,1)="4"),1,-1))</f>
        <v>-10000</v>
      </c>
      <c r="Q1964" s="17">
        <f>VLOOKUP($K1964,[1]Budget!$V:$AE,10,0)*IF($C1964="1 - Revenues",1,IF(AND($C1964="5 - Transfers",MID(K1964,15,1)="4"),1,-1))</f>
        <v>0</v>
      </c>
      <c r="S1964" s="18" t="b">
        <f>IF(LEFT(C1964,1)="1",1,-1)*SUMIF([1]Budget!V:V,'Budget Worksheet for Pivot Tabl'!K1964,[1]Budget!AC:AC)=P1964</f>
        <v>1</v>
      </c>
    </row>
    <row r="1965" spans="1:19" x14ac:dyDescent="0.25">
      <c r="A1965" t="s">
        <v>31</v>
      </c>
      <c r="B1965" t="s">
        <v>32</v>
      </c>
      <c r="C1965" t="s">
        <v>9</v>
      </c>
      <c r="D1965" t="str">
        <f t="shared" si="30"/>
        <v>OUTFLOWS</v>
      </c>
      <c r="E1965" t="s">
        <v>112</v>
      </c>
      <c r="F1965" t="s">
        <v>113</v>
      </c>
      <c r="G1965" t="s">
        <v>114</v>
      </c>
      <c r="H1965" t="s">
        <v>1658</v>
      </c>
      <c r="I1965" t="s">
        <v>2596</v>
      </c>
      <c r="J1965" t="s">
        <v>2597</v>
      </c>
      <c r="K1965" t="s">
        <v>2776</v>
      </c>
      <c r="L1965" t="s">
        <v>536</v>
      </c>
      <c r="M1965" s="17">
        <f>VLOOKUP($K1965,[1]Budget!$V:$AE,5,0)*IF($C1965="1 - Revenues",1,IF(AND($C1965="5 - Transfers",MID(I1965,15,1)="4"),1,-1))</f>
        <v>-1000</v>
      </c>
      <c r="N1965" s="17">
        <f>VLOOKUP($K1965,[1]Budget!$V:$AE,6,0)*IF($C1965="1 - Revenues",1,IF(AND($C1965="5 - Transfers",MID(J1965,15,1)="4"),1,-1))</f>
        <v>0</v>
      </c>
      <c r="O1965" s="17">
        <f>IFERROR(IF(RIGHT(LEFT(K1965,15),1)="4",VLOOKUP(K1965,'[1]Budget Worksheet'!A:B,2,0),-1*VLOOKUP(K1965,'[1]Budget Worksheet'!A:B,2,0)),0)</f>
        <v>0</v>
      </c>
      <c r="P1965" s="17">
        <f>VLOOKUP($K1965,[1]Budget!$V:$AE,8,0)*IF($C1965="1 - Revenues",1,IF(AND($C1965="5 - Transfers",MID($K1965,15,1)="4"),1,-1))</f>
        <v>0</v>
      </c>
      <c r="Q1965" s="17">
        <f>VLOOKUP($K1965,[1]Budget!$V:$AE,10,0)*IF($C1965="1 - Revenues",1,IF(AND($C1965="5 - Transfers",MID(K1965,15,1)="4"),1,-1))</f>
        <v>0</v>
      </c>
      <c r="S1965" s="18" t="b">
        <f>IF(LEFT(C1965,1)="1",1,-1)*SUMIF([1]Budget!V:V,'Budget Worksheet for Pivot Tabl'!K1965,[1]Budget!AC:AC)=P1965</f>
        <v>1</v>
      </c>
    </row>
    <row r="1966" spans="1:19" x14ac:dyDescent="0.25">
      <c r="A1966" t="s">
        <v>31</v>
      </c>
      <c r="B1966" t="s">
        <v>32</v>
      </c>
      <c r="C1966" t="s">
        <v>9</v>
      </c>
      <c r="D1966" t="str">
        <f t="shared" si="30"/>
        <v>OUTFLOWS</v>
      </c>
      <c r="E1966" t="s">
        <v>112</v>
      </c>
      <c r="F1966" t="s">
        <v>113</v>
      </c>
      <c r="G1966" t="s">
        <v>114</v>
      </c>
      <c r="H1966" t="s">
        <v>1658</v>
      </c>
      <c r="I1966" t="s">
        <v>2596</v>
      </c>
      <c r="J1966" t="s">
        <v>2597</v>
      </c>
      <c r="K1966" t="s">
        <v>2777</v>
      </c>
      <c r="L1966" t="s">
        <v>2778</v>
      </c>
      <c r="M1966" s="17">
        <f>VLOOKUP($K1966,[1]Budget!$V:$AE,5,0)*IF($C1966="1 - Revenues",1,IF(AND($C1966="5 - Transfers",MID(I1966,15,1)="4"),1,-1))</f>
        <v>0</v>
      </c>
      <c r="N1966" s="17">
        <f>VLOOKUP($K1966,[1]Budget!$V:$AE,6,0)*IF($C1966="1 - Revenues",1,IF(AND($C1966="5 - Transfers",MID(J1966,15,1)="4"),1,-1))</f>
        <v>0</v>
      </c>
      <c r="O1966" s="17">
        <f>IFERROR(IF(RIGHT(LEFT(K1966,15),1)="4",VLOOKUP(K1966,'[1]Budget Worksheet'!A:B,2,0),-1*VLOOKUP(K1966,'[1]Budget Worksheet'!A:B,2,0)),0)</f>
        <v>0</v>
      </c>
      <c r="P1966" s="17">
        <f>VLOOKUP($K1966,[1]Budget!$V:$AE,8,0)*IF($C1966="1 - Revenues",1,IF(AND($C1966="5 - Transfers",MID($K1966,15,1)="4"),1,-1))</f>
        <v>0</v>
      </c>
      <c r="Q1966" s="17">
        <f>VLOOKUP($K1966,[1]Budget!$V:$AE,10,0)*IF($C1966="1 - Revenues",1,IF(AND($C1966="5 - Transfers",MID(K1966,15,1)="4"),1,-1))</f>
        <v>0</v>
      </c>
      <c r="S1966" s="18" t="b">
        <f>IF(LEFT(C1966,1)="1",1,-1)*SUMIF([1]Budget!V:V,'Budget Worksheet for Pivot Tabl'!K1966,[1]Budget!AC:AC)=P1966</f>
        <v>1</v>
      </c>
    </row>
    <row r="1967" spans="1:19" x14ac:dyDescent="0.25">
      <c r="A1967" t="s">
        <v>31</v>
      </c>
      <c r="B1967" t="s">
        <v>32</v>
      </c>
      <c r="C1967" t="s">
        <v>8</v>
      </c>
      <c r="D1967" t="str">
        <f t="shared" si="30"/>
        <v>OUTFLOWS</v>
      </c>
      <c r="E1967" t="s">
        <v>116</v>
      </c>
      <c r="F1967" t="s">
        <v>117</v>
      </c>
      <c r="G1967" t="s">
        <v>1769</v>
      </c>
      <c r="H1967" t="s">
        <v>1770</v>
      </c>
      <c r="I1967" t="s">
        <v>1852</v>
      </c>
      <c r="J1967" t="s">
        <v>435</v>
      </c>
      <c r="K1967" t="s">
        <v>2779</v>
      </c>
      <c r="L1967" t="s">
        <v>590</v>
      </c>
      <c r="M1967" s="17">
        <f>VLOOKUP($K1967,[1]Budget!$V:$AE,5,0)*IF($C1967="1 - Revenues",1,IF(AND($C1967="5 - Transfers",MID(I1967,15,1)="4"),1,-1))</f>
        <v>0</v>
      </c>
      <c r="N1967" s="17">
        <f>VLOOKUP($K1967,[1]Budget!$V:$AE,6,0)*IF($C1967="1 - Revenues",1,IF(AND($C1967="5 - Transfers",MID(J1967,15,1)="4"),1,-1))</f>
        <v>-13000</v>
      </c>
      <c r="O1967" s="17">
        <f>IFERROR(IF(RIGHT(LEFT(K1967,15),1)="4",VLOOKUP(K1967,'[1]Budget Worksheet'!A:B,2,0),-1*VLOOKUP(K1967,'[1]Budget Worksheet'!A:B,2,0)),0)</f>
        <v>-18661</v>
      </c>
      <c r="P1967" s="17">
        <f>VLOOKUP($K1967,[1]Budget!$V:$AE,8,0)*IF($C1967="1 - Revenues",1,IF(AND($C1967="5 - Transfers",MID($K1967,15,1)="4"),1,-1))</f>
        <v>-18661</v>
      </c>
      <c r="Q1967" s="17">
        <f>VLOOKUP($K1967,[1]Budget!$V:$AE,10,0)*IF($C1967="1 - Revenues",1,IF(AND($C1967="5 - Transfers",MID(K1967,15,1)="4"),1,-1))</f>
        <v>0</v>
      </c>
      <c r="S1967" s="18" t="b">
        <f>IF(LEFT(C1967,1)="1",1,-1)*SUMIF([1]Budget!V:V,'Budget Worksheet for Pivot Tabl'!K1967,[1]Budget!AC:AC)=P1967</f>
        <v>1</v>
      </c>
    </row>
    <row r="1968" spans="1:19" x14ac:dyDescent="0.25">
      <c r="A1968" t="s">
        <v>31</v>
      </c>
      <c r="B1968" t="s">
        <v>32</v>
      </c>
      <c r="C1968" t="s">
        <v>8</v>
      </c>
      <c r="D1968" t="str">
        <f t="shared" si="30"/>
        <v>OUTFLOWS</v>
      </c>
      <c r="E1968" t="s">
        <v>116</v>
      </c>
      <c r="F1968" t="s">
        <v>117</v>
      </c>
      <c r="G1968" t="s">
        <v>1769</v>
      </c>
      <c r="H1968" t="s">
        <v>1770</v>
      </c>
      <c r="I1968" t="s">
        <v>1852</v>
      </c>
      <c r="J1968" t="s">
        <v>435</v>
      </c>
      <c r="K1968" t="s">
        <v>2780</v>
      </c>
      <c r="L1968" t="s">
        <v>597</v>
      </c>
      <c r="M1968" s="17">
        <f>VLOOKUP($K1968,[1]Budget!$V:$AE,5,0)*IF($C1968="1 - Revenues",1,IF(AND($C1968="5 - Transfers",MID(I1968,15,1)="4"),1,-1))</f>
        <v>0</v>
      </c>
      <c r="N1968" s="17">
        <f>VLOOKUP($K1968,[1]Budget!$V:$AE,6,0)*IF($C1968="1 - Revenues",1,IF(AND($C1968="5 - Transfers",MID(J1968,15,1)="4"),1,-1))</f>
        <v>0</v>
      </c>
      <c r="O1968" s="17">
        <f>IFERROR(IF(RIGHT(LEFT(K1968,15),1)="4",VLOOKUP(K1968,'[1]Budget Worksheet'!A:B,2,0),-1*VLOOKUP(K1968,'[1]Budget Worksheet'!A:B,2,0)),0)</f>
        <v>-365</v>
      </c>
      <c r="P1968" s="17">
        <f>VLOOKUP($K1968,[1]Budget!$V:$AE,8,0)*IF($C1968="1 - Revenues",1,IF(AND($C1968="5 - Transfers",MID($K1968,15,1)="4"),1,-1))</f>
        <v>-365</v>
      </c>
      <c r="Q1968" s="17">
        <f>VLOOKUP($K1968,[1]Budget!$V:$AE,10,0)*IF($C1968="1 - Revenues",1,IF(AND($C1968="5 - Transfers",MID(K1968,15,1)="4"),1,-1))</f>
        <v>0</v>
      </c>
      <c r="S1968" s="18" t="b">
        <f>IF(LEFT(C1968,1)="1",1,-1)*SUMIF([1]Budget!V:V,'Budget Worksheet for Pivot Tabl'!K1968,[1]Budget!AC:AC)=P1968</f>
        <v>1</v>
      </c>
    </row>
    <row r="1969" spans="1:19" x14ac:dyDescent="0.25">
      <c r="A1969" t="s">
        <v>31</v>
      </c>
      <c r="B1969" t="s">
        <v>32</v>
      </c>
      <c r="C1969" t="s">
        <v>8</v>
      </c>
      <c r="D1969" t="str">
        <f t="shared" si="30"/>
        <v>OUTFLOWS</v>
      </c>
      <c r="E1969" t="s">
        <v>116</v>
      </c>
      <c r="F1969" t="s">
        <v>117</v>
      </c>
      <c r="G1969" t="s">
        <v>1769</v>
      </c>
      <c r="H1969" t="s">
        <v>1770</v>
      </c>
      <c r="I1969" t="s">
        <v>1852</v>
      </c>
      <c r="J1969" t="s">
        <v>435</v>
      </c>
      <c r="K1969" t="s">
        <v>2781</v>
      </c>
      <c r="L1969" t="s">
        <v>599</v>
      </c>
      <c r="M1969" s="17">
        <f>VLOOKUP($K1969,[1]Budget!$V:$AE,5,0)*IF($C1969="1 - Revenues",1,IF(AND($C1969="5 - Transfers",MID(I1969,15,1)="4"),1,-1))</f>
        <v>0</v>
      </c>
      <c r="N1969" s="17">
        <f>VLOOKUP($K1969,[1]Budget!$V:$AE,6,0)*IF($C1969="1 - Revenues",1,IF(AND($C1969="5 - Transfers",MID(J1969,15,1)="4"),1,-1))</f>
        <v>0</v>
      </c>
      <c r="O1969" s="17">
        <f>IFERROR(IF(RIGHT(LEFT(K1969,15),1)="4",VLOOKUP(K1969,'[1]Budget Worksheet'!A:B,2,0),-1*VLOOKUP(K1969,'[1]Budget Worksheet'!A:B,2,0)),0)</f>
        <v>-180</v>
      </c>
      <c r="P1969" s="17">
        <f>VLOOKUP($K1969,[1]Budget!$V:$AE,8,0)*IF($C1969="1 - Revenues",1,IF(AND($C1969="5 - Transfers",MID($K1969,15,1)="4"),1,-1))</f>
        <v>-180</v>
      </c>
      <c r="Q1969" s="17">
        <f>VLOOKUP($K1969,[1]Budget!$V:$AE,10,0)*IF($C1969="1 - Revenues",1,IF(AND($C1969="5 - Transfers",MID(K1969,15,1)="4"),1,-1))</f>
        <v>0</v>
      </c>
      <c r="S1969" s="18" t="b">
        <f>IF(LEFT(C1969,1)="1",1,-1)*SUMIF([1]Budget!V:V,'Budget Worksheet for Pivot Tabl'!K1969,[1]Budget!AC:AC)=P1969</f>
        <v>1</v>
      </c>
    </row>
    <row r="1970" spans="1:19" x14ac:dyDescent="0.25">
      <c r="A1970" t="s">
        <v>31</v>
      </c>
      <c r="B1970" t="s">
        <v>32</v>
      </c>
      <c r="C1970" t="s">
        <v>8</v>
      </c>
      <c r="D1970" t="str">
        <f t="shared" si="30"/>
        <v>OUTFLOWS</v>
      </c>
      <c r="E1970" t="s">
        <v>116</v>
      </c>
      <c r="F1970" t="s">
        <v>117</v>
      </c>
      <c r="G1970" t="s">
        <v>1769</v>
      </c>
      <c r="H1970" t="s">
        <v>1770</v>
      </c>
      <c r="I1970" t="s">
        <v>1852</v>
      </c>
      <c r="J1970" t="s">
        <v>435</v>
      </c>
      <c r="K1970" t="s">
        <v>2782</v>
      </c>
      <c r="L1970" t="s">
        <v>470</v>
      </c>
      <c r="M1970" s="17">
        <f>VLOOKUP($K1970,[1]Budget!$V:$AE,5,0)*IF($C1970="1 - Revenues",1,IF(AND($C1970="5 - Transfers",MID(I1970,15,1)="4"),1,-1))</f>
        <v>0</v>
      </c>
      <c r="N1970" s="17">
        <f>VLOOKUP($K1970,[1]Budget!$V:$AE,6,0)*IF($C1970="1 - Revenues",1,IF(AND($C1970="5 - Transfers",MID(J1970,15,1)="4"),1,-1))</f>
        <v>-3000</v>
      </c>
      <c r="O1970" s="17">
        <f>IFERROR(IF(RIGHT(LEFT(K1970,15),1)="4",VLOOKUP(K1970,'[1]Budget Worksheet'!A:B,2,0),-1*VLOOKUP(K1970,'[1]Budget Worksheet'!A:B,2,0)),0)</f>
        <v>-4824</v>
      </c>
      <c r="P1970" s="17">
        <f>VLOOKUP($K1970,[1]Budget!$V:$AE,8,0)*IF($C1970="1 - Revenues",1,IF(AND($C1970="5 - Transfers",MID($K1970,15,1)="4"),1,-1))</f>
        <v>-4000</v>
      </c>
      <c r="Q1970" s="17">
        <f>VLOOKUP($K1970,[1]Budget!$V:$AE,10,0)*IF($C1970="1 - Revenues",1,IF(AND($C1970="5 - Transfers",MID(K1970,15,1)="4"),1,-1))</f>
        <v>824</v>
      </c>
      <c r="S1970" s="18" t="b">
        <f>IF(LEFT(C1970,1)="1",1,-1)*SUMIF([1]Budget!V:V,'Budget Worksheet for Pivot Tabl'!K1970,[1]Budget!AC:AC)=P1970</f>
        <v>1</v>
      </c>
    </row>
    <row r="1971" spans="1:19" x14ac:dyDescent="0.25">
      <c r="A1971" t="s">
        <v>31</v>
      </c>
      <c r="B1971" t="s">
        <v>32</v>
      </c>
      <c r="C1971" t="s">
        <v>8</v>
      </c>
      <c r="D1971" t="str">
        <f t="shared" si="30"/>
        <v>OUTFLOWS</v>
      </c>
      <c r="E1971" t="s">
        <v>116</v>
      </c>
      <c r="F1971" t="s">
        <v>117</v>
      </c>
      <c r="G1971" t="s">
        <v>1769</v>
      </c>
      <c r="H1971" t="s">
        <v>1770</v>
      </c>
      <c r="I1971" t="s">
        <v>1852</v>
      </c>
      <c r="J1971" t="s">
        <v>435</v>
      </c>
      <c r="K1971" t="s">
        <v>2783</v>
      </c>
      <c r="L1971" t="s">
        <v>606</v>
      </c>
      <c r="M1971" s="17">
        <f>VLOOKUP($K1971,[1]Budget!$V:$AE,5,0)*IF($C1971="1 - Revenues",1,IF(AND($C1971="5 - Transfers",MID(I1971,15,1)="4"),1,-1))</f>
        <v>0</v>
      </c>
      <c r="N1971" s="17">
        <f>VLOOKUP($K1971,[1]Budget!$V:$AE,6,0)*IF($C1971="1 - Revenues",1,IF(AND($C1971="5 - Transfers",MID(J1971,15,1)="4"),1,-1))</f>
        <v>-1000</v>
      </c>
      <c r="O1971" s="17">
        <f>IFERROR(IF(RIGHT(LEFT(K1971,15),1)="4",VLOOKUP(K1971,'[1]Budget Worksheet'!A:B,2,0),-1*VLOOKUP(K1971,'[1]Budget Worksheet'!A:B,2,0)),0)</f>
        <v>-1131</v>
      </c>
      <c r="P1971" s="17">
        <f>VLOOKUP($K1971,[1]Budget!$V:$AE,8,0)*IF($C1971="1 - Revenues",1,IF(AND($C1971="5 - Transfers",MID($K1971,15,1)="4"),1,-1))</f>
        <v>-1131</v>
      </c>
      <c r="Q1971" s="17">
        <f>VLOOKUP($K1971,[1]Budget!$V:$AE,10,0)*IF($C1971="1 - Revenues",1,IF(AND($C1971="5 - Transfers",MID(K1971,15,1)="4"),1,-1))</f>
        <v>0</v>
      </c>
      <c r="S1971" s="18" t="b">
        <f>IF(LEFT(C1971,1)="1",1,-1)*SUMIF([1]Budget!V:V,'Budget Worksheet for Pivot Tabl'!K1971,[1]Budget!AC:AC)=P1971</f>
        <v>1</v>
      </c>
    </row>
    <row r="1972" spans="1:19" x14ac:dyDescent="0.25">
      <c r="A1972" t="s">
        <v>31</v>
      </c>
      <c r="B1972" t="s">
        <v>32</v>
      </c>
      <c r="C1972" t="s">
        <v>8</v>
      </c>
      <c r="D1972" t="str">
        <f t="shared" si="30"/>
        <v>OUTFLOWS</v>
      </c>
      <c r="E1972" t="s">
        <v>116</v>
      </c>
      <c r="F1972" t="s">
        <v>117</v>
      </c>
      <c r="G1972" t="s">
        <v>1769</v>
      </c>
      <c r="H1972" t="s">
        <v>1770</v>
      </c>
      <c r="I1972" t="s">
        <v>1852</v>
      </c>
      <c r="J1972" t="s">
        <v>435</v>
      </c>
      <c r="K1972" t="s">
        <v>2784</v>
      </c>
      <c r="L1972" t="s">
        <v>610</v>
      </c>
      <c r="M1972" s="17">
        <f>VLOOKUP($K1972,[1]Budget!$V:$AE,5,0)*IF($C1972="1 - Revenues",1,IF(AND($C1972="5 - Transfers",MID(I1972,15,1)="4"),1,-1))</f>
        <v>0</v>
      </c>
      <c r="N1972" s="17">
        <f>VLOOKUP($K1972,[1]Budget!$V:$AE,6,0)*IF($C1972="1 - Revenues",1,IF(AND($C1972="5 - Transfers",MID(J1972,15,1)="4"),1,-1))</f>
        <v>0</v>
      </c>
      <c r="O1972" s="17">
        <f>IFERROR(IF(RIGHT(LEFT(K1972,15),1)="4",VLOOKUP(K1972,'[1]Budget Worksheet'!A:B,2,0),-1*VLOOKUP(K1972,'[1]Budget Worksheet'!A:B,2,0)),0)</f>
        <v>-198</v>
      </c>
      <c r="P1972" s="17">
        <f>VLOOKUP($K1972,[1]Budget!$V:$AE,8,0)*IF($C1972="1 - Revenues",1,IF(AND($C1972="5 - Transfers",MID($K1972,15,1)="4"),1,-1))</f>
        <v>-198</v>
      </c>
      <c r="Q1972" s="17">
        <f>VLOOKUP($K1972,[1]Budget!$V:$AE,10,0)*IF($C1972="1 - Revenues",1,IF(AND($C1972="5 - Transfers",MID(K1972,15,1)="4"),1,-1))</f>
        <v>0</v>
      </c>
      <c r="S1972" s="18" t="b">
        <f>IF(LEFT(C1972,1)="1",1,-1)*SUMIF([1]Budget!V:V,'Budget Worksheet for Pivot Tabl'!K1972,[1]Budget!AC:AC)=P1972</f>
        <v>1</v>
      </c>
    </row>
    <row r="1973" spans="1:19" x14ac:dyDescent="0.25">
      <c r="A1973" t="s">
        <v>31</v>
      </c>
      <c r="B1973" t="s">
        <v>32</v>
      </c>
      <c r="C1973" t="s">
        <v>8</v>
      </c>
      <c r="D1973" t="str">
        <f t="shared" si="30"/>
        <v>OUTFLOWS</v>
      </c>
      <c r="E1973" t="s">
        <v>116</v>
      </c>
      <c r="F1973" t="s">
        <v>117</v>
      </c>
      <c r="G1973" t="s">
        <v>1769</v>
      </c>
      <c r="H1973" t="s">
        <v>1770</v>
      </c>
      <c r="I1973" t="s">
        <v>1852</v>
      </c>
      <c r="J1973" t="s">
        <v>435</v>
      </c>
      <c r="K1973" t="s">
        <v>2785</v>
      </c>
      <c r="L1973" t="s">
        <v>612</v>
      </c>
      <c r="M1973" s="17">
        <f>VLOOKUP($K1973,[1]Budget!$V:$AE,5,0)*IF($C1973="1 - Revenues",1,IF(AND($C1973="5 - Transfers",MID(I1973,15,1)="4"),1,-1))</f>
        <v>0</v>
      </c>
      <c r="N1973" s="17">
        <f>VLOOKUP($K1973,[1]Budget!$V:$AE,6,0)*IF($C1973="1 - Revenues",1,IF(AND($C1973="5 - Transfers",MID(J1973,15,1)="4"),1,-1))</f>
        <v>0</v>
      </c>
      <c r="O1973" s="17">
        <f>IFERROR(IF(RIGHT(LEFT(K1973,15),1)="4",VLOOKUP(K1973,'[1]Budget Worksheet'!A:B,2,0),-1*VLOOKUP(K1973,'[1]Budget Worksheet'!A:B,2,0)),0)</f>
        <v>-32</v>
      </c>
      <c r="P1973" s="17">
        <f>VLOOKUP($K1973,[1]Budget!$V:$AE,8,0)*IF($C1973="1 - Revenues",1,IF(AND($C1973="5 - Transfers",MID($K1973,15,1)="4"),1,-1))</f>
        <v>-32</v>
      </c>
      <c r="Q1973" s="17">
        <f>VLOOKUP($K1973,[1]Budget!$V:$AE,10,0)*IF($C1973="1 - Revenues",1,IF(AND($C1973="5 - Transfers",MID(K1973,15,1)="4"),1,-1))</f>
        <v>0</v>
      </c>
      <c r="S1973" s="18" t="b">
        <f>IF(LEFT(C1973,1)="1",1,-1)*SUMIF([1]Budget!V:V,'Budget Worksheet for Pivot Tabl'!K1973,[1]Budget!AC:AC)=P1973</f>
        <v>1</v>
      </c>
    </row>
    <row r="1974" spans="1:19" x14ac:dyDescent="0.25">
      <c r="A1974" t="s">
        <v>31</v>
      </c>
      <c r="B1974" t="s">
        <v>32</v>
      </c>
      <c r="C1974" t="s">
        <v>8</v>
      </c>
      <c r="D1974" t="str">
        <f t="shared" si="30"/>
        <v>OUTFLOWS</v>
      </c>
      <c r="E1974" t="s">
        <v>116</v>
      </c>
      <c r="F1974" t="s">
        <v>117</v>
      </c>
      <c r="G1974" t="s">
        <v>1769</v>
      </c>
      <c r="H1974" t="s">
        <v>1770</v>
      </c>
      <c r="I1974" t="s">
        <v>1852</v>
      </c>
      <c r="J1974" t="s">
        <v>435</v>
      </c>
      <c r="K1974" t="s">
        <v>2786</v>
      </c>
      <c r="L1974" t="s">
        <v>614</v>
      </c>
      <c r="M1974" s="17">
        <f>VLOOKUP($K1974,[1]Budget!$V:$AE,5,0)*IF($C1974="1 - Revenues",1,IF(AND($C1974="5 - Transfers",MID(I1974,15,1)="4"),1,-1))</f>
        <v>0</v>
      </c>
      <c r="N1974" s="17">
        <f>VLOOKUP($K1974,[1]Budget!$V:$AE,6,0)*IF($C1974="1 - Revenues",1,IF(AND($C1974="5 - Transfers",MID(J1974,15,1)="4"),1,-1))</f>
        <v>0</v>
      </c>
      <c r="O1974" s="17">
        <f>IFERROR(IF(RIGHT(LEFT(K1974,15),1)="4",VLOOKUP(K1974,'[1]Budget Worksheet'!A:B,2,0),-1*VLOOKUP(K1974,'[1]Budget Worksheet'!A:B,2,0)),0)</f>
        <v>-35</v>
      </c>
      <c r="P1974" s="17">
        <f>VLOOKUP($K1974,[1]Budget!$V:$AE,8,0)*IF($C1974="1 - Revenues",1,IF(AND($C1974="5 - Transfers",MID($K1974,15,1)="4"),1,-1))</f>
        <v>-35</v>
      </c>
      <c r="Q1974" s="17">
        <f>VLOOKUP($K1974,[1]Budget!$V:$AE,10,0)*IF($C1974="1 - Revenues",1,IF(AND($C1974="5 - Transfers",MID(K1974,15,1)="4"),1,-1))</f>
        <v>0</v>
      </c>
      <c r="S1974" s="18" t="b">
        <f>IF(LEFT(C1974,1)="1",1,-1)*SUMIF([1]Budget!V:V,'Budget Worksheet for Pivot Tabl'!K1974,[1]Budget!AC:AC)=P1974</f>
        <v>1</v>
      </c>
    </row>
    <row r="1975" spans="1:19" x14ac:dyDescent="0.25">
      <c r="A1975" t="s">
        <v>31</v>
      </c>
      <c r="B1975" t="s">
        <v>32</v>
      </c>
      <c r="C1975" t="s">
        <v>8</v>
      </c>
      <c r="D1975" t="str">
        <f t="shared" si="30"/>
        <v>OUTFLOWS</v>
      </c>
      <c r="E1975" t="s">
        <v>116</v>
      </c>
      <c r="F1975" t="s">
        <v>117</v>
      </c>
      <c r="G1975" t="s">
        <v>1769</v>
      </c>
      <c r="H1975" t="s">
        <v>1770</v>
      </c>
      <c r="I1975" t="s">
        <v>1852</v>
      </c>
      <c r="J1975" t="s">
        <v>435</v>
      </c>
      <c r="K1975" t="s">
        <v>2787</v>
      </c>
      <c r="L1975" t="s">
        <v>618</v>
      </c>
      <c r="M1975" s="17">
        <f>VLOOKUP($K1975,[1]Budget!$V:$AE,5,0)*IF($C1975="1 - Revenues",1,IF(AND($C1975="5 - Transfers",MID(I1975,15,1)="4"),1,-1))</f>
        <v>0</v>
      </c>
      <c r="N1975" s="17">
        <f>VLOOKUP($K1975,[1]Budget!$V:$AE,6,0)*IF($C1975="1 - Revenues",1,IF(AND($C1975="5 - Transfers",MID(J1975,15,1)="4"),1,-1))</f>
        <v>0</v>
      </c>
      <c r="O1975" s="17">
        <f>IFERROR(IF(RIGHT(LEFT(K1975,15),1)="4",VLOOKUP(K1975,'[1]Budget Worksheet'!A:B,2,0),-1*VLOOKUP(K1975,'[1]Budget Worksheet'!A:B,2,0)),0)</f>
        <v>-183</v>
      </c>
      <c r="P1975" s="17">
        <f>VLOOKUP($K1975,[1]Budget!$V:$AE,8,0)*IF($C1975="1 - Revenues",1,IF(AND($C1975="5 - Transfers",MID($K1975,15,1)="4"),1,-1))</f>
        <v>-183</v>
      </c>
      <c r="Q1975" s="17">
        <f>VLOOKUP($K1975,[1]Budget!$V:$AE,10,0)*IF($C1975="1 - Revenues",1,IF(AND($C1975="5 - Transfers",MID(K1975,15,1)="4"),1,-1))</f>
        <v>0</v>
      </c>
      <c r="S1975" s="18" t="b">
        <f>IF(LEFT(C1975,1)="1",1,-1)*SUMIF([1]Budget!V:V,'Budget Worksheet for Pivot Tabl'!K1975,[1]Budget!AC:AC)=P1975</f>
        <v>1</v>
      </c>
    </row>
    <row r="1976" spans="1:19" x14ac:dyDescent="0.25">
      <c r="A1976" t="s">
        <v>31</v>
      </c>
      <c r="B1976" t="s">
        <v>32</v>
      </c>
      <c r="C1976" t="s">
        <v>8</v>
      </c>
      <c r="D1976" t="str">
        <f t="shared" si="30"/>
        <v>OUTFLOWS</v>
      </c>
      <c r="E1976" t="s">
        <v>116</v>
      </c>
      <c r="F1976" t="s">
        <v>117</v>
      </c>
      <c r="G1976" t="s">
        <v>1769</v>
      </c>
      <c r="H1976" t="s">
        <v>1770</v>
      </c>
      <c r="I1976" t="s">
        <v>1852</v>
      </c>
      <c r="J1976" t="s">
        <v>435</v>
      </c>
      <c r="K1976" t="s">
        <v>2788</v>
      </c>
      <c r="L1976" t="s">
        <v>620</v>
      </c>
      <c r="M1976" s="17">
        <f>VLOOKUP($K1976,[1]Budget!$V:$AE,5,0)*IF($C1976="1 - Revenues",1,IF(AND($C1976="5 - Transfers",MID(I1976,15,1)="4"),1,-1))</f>
        <v>0</v>
      </c>
      <c r="N1976" s="17">
        <f>VLOOKUP($K1976,[1]Budget!$V:$AE,6,0)*IF($C1976="1 - Revenues",1,IF(AND($C1976="5 - Transfers",MID(J1976,15,1)="4"),1,-1))</f>
        <v>-1000</v>
      </c>
      <c r="O1976" s="17">
        <f>IFERROR(IF(RIGHT(LEFT(K1976,15),1)="4",VLOOKUP(K1976,'[1]Budget Worksheet'!A:B,2,0),-1*VLOOKUP(K1976,'[1]Budget Worksheet'!A:B,2,0)),0)</f>
        <v>-810</v>
      </c>
      <c r="P1976" s="17">
        <f>VLOOKUP($K1976,[1]Budget!$V:$AE,8,0)*IF($C1976="1 - Revenues",1,IF(AND($C1976="5 - Transfers",MID($K1976,15,1)="4"),1,-1))</f>
        <v>-810</v>
      </c>
      <c r="Q1976" s="17">
        <f>VLOOKUP($K1976,[1]Budget!$V:$AE,10,0)*IF($C1976="1 - Revenues",1,IF(AND($C1976="5 - Transfers",MID(K1976,15,1)="4"),1,-1))</f>
        <v>0</v>
      </c>
      <c r="S1976" s="18" t="b">
        <f>IF(LEFT(C1976,1)="1",1,-1)*SUMIF([1]Budget!V:V,'Budget Worksheet for Pivot Tabl'!K1976,[1]Budget!AC:AC)=P1976</f>
        <v>1</v>
      </c>
    </row>
    <row r="1977" spans="1:19" x14ac:dyDescent="0.25">
      <c r="A1977" t="s">
        <v>31</v>
      </c>
      <c r="B1977" t="s">
        <v>32</v>
      </c>
      <c r="C1977" t="s">
        <v>8</v>
      </c>
      <c r="D1977" t="str">
        <f t="shared" si="30"/>
        <v>OUTFLOWS</v>
      </c>
      <c r="E1977" t="s">
        <v>116</v>
      </c>
      <c r="F1977" t="s">
        <v>117</v>
      </c>
      <c r="G1977" t="s">
        <v>1769</v>
      </c>
      <c r="H1977" t="s">
        <v>1770</v>
      </c>
      <c r="I1977" t="s">
        <v>1852</v>
      </c>
      <c r="J1977" t="s">
        <v>435</v>
      </c>
      <c r="K1977" t="s">
        <v>2789</v>
      </c>
      <c r="L1977" t="s">
        <v>472</v>
      </c>
      <c r="M1977" s="17">
        <f>VLOOKUP($K1977,[1]Budget!$V:$AE,5,0)*IF($C1977="1 - Revenues",1,IF(AND($C1977="5 - Transfers",MID(I1977,15,1)="4"),1,-1))</f>
        <v>0</v>
      </c>
      <c r="N1977" s="17">
        <f>VLOOKUP($K1977,[1]Budget!$V:$AE,6,0)*IF($C1977="1 - Revenues",1,IF(AND($C1977="5 - Transfers",MID(J1977,15,1)="4"),1,-1))</f>
        <v>0</v>
      </c>
      <c r="O1977" s="17">
        <f>IFERROR(IF(RIGHT(LEFT(K1977,15),1)="4",VLOOKUP(K1977,'[1]Budget Worksheet'!A:B,2,0),-1*VLOOKUP(K1977,'[1]Budget Worksheet'!A:B,2,0)),0)</f>
        <v>-293</v>
      </c>
      <c r="P1977" s="17">
        <f>VLOOKUP($K1977,[1]Budget!$V:$AE,8,0)*IF($C1977="1 - Revenues",1,IF(AND($C1977="5 - Transfers",MID($K1977,15,1)="4"),1,-1))</f>
        <v>-293</v>
      </c>
      <c r="Q1977" s="17">
        <f>VLOOKUP($K1977,[1]Budget!$V:$AE,10,0)*IF($C1977="1 - Revenues",1,IF(AND($C1977="5 - Transfers",MID(K1977,15,1)="4"),1,-1))</f>
        <v>0</v>
      </c>
      <c r="S1977" s="18" t="b">
        <f>IF(LEFT(C1977,1)="1",1,-1)*SUMIF([1]Budget!V:V,'Budget Worksheet for Pivot Tabl'!K1977,[1]Budget!AC:AC)=P1977</f>
        <v>1</v>
      </c>
    </row>
    <row r="1978" spans="1:19" x14ac:dyDescent="0.25">
      <c r="A1978" t="s">
        <v>31</v>
      </c>
      <c r="B1978" t="s">
        <v>32</v>
      </c>
      <c r="C1978" t="s">
        <v>8</v>
      </c>
      <c r="D1978" t="str">
        <f t="shared" si="30"/>
        <v>OUTFLOWS</v>
      </c>
      <c r="E1978" t="s">
        <v>116</v>
      </c>
      <c r="F1978" t="s">
        <v>117</v>
      </c>
      <c r="G1978" t="s">
        <v>1769</v>
      </c>
      <c r="H1978" t="s">
        <v>1770</v>
      </c>
      <c r="I1978" t="s">
        <v>1852</v>
      </c>
      <c r="J1978" t="s">
        <v>435</v>
      </c>
      <c r="K1978" t="s">
        <v>2790</v>
      </c>
      <c r="L1978" t="s">
        <v>627</v>
      </c>
      <c r="M1978" s="17">
        <f>VLOOKUP($K1978,[1]Budget!$V:$AE,5,0)*IF($C1978="1 - Revenues",1,IF(AND($C1978="5 - Transfers",MID(I1978,15,1)="4"),1,-1))</f>
        <v>0</v>
      </c>
      <c r="N1978" s="17">
        <f>VLOOKUP($K1978,[1]Budget!$V:$AE,6,0)*IF($C1978="1 - Revenues",1,IF(AND($C1978="5 - Transfers",MID(J1978,15,1)="4"),1,-1))</f>
        <v>0</v>
      </c>
      <c r="O1978" s="17">
        <f>IFERROR(IF(RIGHT(LEFT(K1978,15),1)="4",VLOOKUP(K1978,'[1]Budget Worksheet'!A:B,2,0),-1*VLOOKUP(K1978,'[1]Budget Worksheet'!A:B,2,0)),0)</f>
        <v>-135</v>
      </c>
      <c r="P1978" s="17">
        <f>VLOOKUP($K1978,[1]Budget!$V:$AE,8,0)*IF($C1978="1 - Revenues",1,IF(AND($C1978="5 - Transfers",MID($K1978,15,1)="4"),1,-1))</f>
        <v>-135</v>
      </c>
      <c r="Q1978" s="17">
        <f>VLOOKUP($K1978,[1]Budget!$V:$AE,10,0)*IF($C1978="1 - Revenues",1,IF(AND($C1978="5 - Transfers",MID(K1978,15,1)="4"),1,-1))</f>
        <v>0</v>
      </c>
      <c r="S1978" s="18" t="b">
        <f>IF(LEFT(C1978,1)="1",1,-1)*SUMIF([1]Budget!V:V,'Budget Worksheet for Pivot Tabl'!K1978,[1]Budget!AC:AC)=P1978</f>
        <v>1</v>
      </c>
    </row>
    <row r="1979" spans="1:19" x14ac:dyDescent="0.25">
      <c r="A1979" t="s">
        <v>33</v>
      </c>
      <c r="B1979" t="s">
        <v>34</v>
      </c>
      <c r="C1979" t="s">
        <v>7</v>
      </c>
      <c r="D1979" t="str">
        <f t="shared" si="30"/>
        <v>INFLOWS</v>
      </c>
      <c r="E1979" t="s">
        <v>102</v>
      </c>
      <c r="F1979" t="s">
        <v>103</v>
      </c>
      <c r="G1979" t="s">
        <v>102</v>
      </c>
      <c r="H1979" t="s">
        <v>212</v>
      </c>
      <c r="I1979" t="s">
        <v>845</v>
      </c>
      <c r="J1979" t="s">
        <v>846</v>
      </c>
      <c r="K1979" t="s">
        <v>2791</v>
      </c>
      <c r="L1979" t="s">
        <v>294</v>
      </c>
      <c r="M1979" s="17">
        <f>VLOOKUP($K1979,[1]Budget!$V:$AE,5,0)*IF($C1979="1 - Revenues",1,IF(AND($C1979="5 - Transfers",MID(I1979,15,1)="4"),1,-1))</f>
        <v>0</v>
      </c>
      <c r="N1979" s="17">
        <f>VLOOKUP($K1979,[1]Budget!$V:$AE,6,0)*IF($C1979="1 - Revenues",1,IF(AND($C1979="5 - Transfers",MID(J1979,15,1)="4"),1,-1))</f>
        <v>0</v>
      </c>
      <c r="O1979" s="17">
        <f>IFERROR(IF(RIGHT(LEFT(K1979,15),1)="4",VLOOKUP(K1979,'[1]Budget Worksheet'!A:B,2,0),-1*VLOOKUP(K1979,'[1]Budget Worksheet'!A:B,2,0)),0)</f>
        <v>0</v>
      </c>
      <c r="P1979" s="17">
        <f>VLOOKUP($K1979,[1]Budget!$V:$AE,8,0)*IF($C1979="1 - Revenues",1,IF(AND($C1979="5 - Transfers",MID($K1979,15,1)="4"),1,-1))</f>
        <v>0</v>
      </c>
      <c r="Q1979" s="17">
        <f>VLOOKUP($K1979,[1]Budget!$V:$AE,10,0)*IF($C1979="1 - Revenues",1,IF(AND($C1979="5 - Transfers",MID(K1979,15,1)="4"),1,-1))</f>
        <v>0</v>
      </c>
      <c r="S1979" s="18" t="b">
        <f>IF(LEFT(C1979,1)="1",1,-1)*SUMIF([1]Budget!V:V,'Budget Worksheet for Pivot Tabl'!K1979,[1]Budget!AC:AC)=P1979</f>
        <v>1</v>
      </c>
    </row>
    <row r="1980" spans="1:19" x14ac:dyDescent="0.25">
      <c r="A1980" t="s">
        <v>33</v>
      </c>
      <c r="B1980" t="s">
        <v>34</v>
      </c>
      <c r="C1980" t="s">
        <v>7</v>
      </c>
      <c r="D1980" t="str">
        <f t="shared" si="30"/>
        <v>INFLOWS</v>
      </c>
      <c r="E1980" t="s">
        <v>102</v>
      </c>
      <c r="F1980" t="s">
        <v>103</v>
      </c>
      <c r="G1980" t="s">
        <v>102</v>
      </c>
      <c r="H1980" t="s">
        <v>212</v>
      </c>
      <c r="I1980" t="s">
        <v>845</v>
      </c>
      <c r="J1980" t="s">
        <v>846</v>
      </c>
      <c r="K1980" t="s">
        <v>2792</v>
      </c>
      <c r="L1980" t="s">
        <v>2793</v>
      </c>
      <c r="M1980" s="17">
        <f>VLOOKUP($K1980,[1]Budget!$V:$AE,5,0)*IF($C1980="1 - Revenues",1,IF(AND($C1980="5 - Transfers",MID(I1980,15,1)="4"),1,-1))</f>
        <v>36000</v>
      </c>
      <c r="N1980" s="17">
        <f>VLOOKUP($K1980,[1]Budget!$V:$AE,6,0)*IF($C1980="1 - Revenues",1,IF(AND($C1980="5 - Transfers",MID(J1980,15,1)="4"),1,-1))</f>
        <v>0</v>
      </c>
      <c r="O1980" s="17">
        <f>IFERROR(IF(RIGHT(LEFT(K1980,15),1)="4",VLOOKUP(K1980,'[1]Budget Worksheet'!A:B,2,0),-1*VLOOKUP(K1980,'[1]Budget Worksheet'!A:B,2,0)),0)</f>
        <v>0</v>
      </c>
      <c r="P1980" s="17">
        <f>VLOOKUP($K1980,[1]Budget!$V:$AE,8,0)*IF($C1980="1 - Revenues",1,IF(AND($C1980="5 - Transfers",MID($K1980,15,1)="4"),1,-1))</f>
        <v>0</v>
      </c>
      <c r="Q1980" s="17">
        <f>VLOOKUP($K1980,[1]Budget!$V:$AE,10,0)*IF($C1980="1 - Revenues",1,IF(AND($C1980="5 - Transfers",MID(K1980,15,1)="4"),1,-1))</f>
        <v>0</v>
      </c>
      <c r="S1980" s="18" t="b">
        <f>IF(LEFT(C1980,1)="1",1,-1)*SUMIF([1]Budget!V:V,'Budget Worksheet for Pivot Tabl'!K1980,[1]Budget!AC:AC)=P1980</f>
        <v>1</v>
      </c>
    </row>
    <row r="1981" spans="1:19" x14ac:dyDescent="0.25">
      <c r="A1981" t="s">
        <v>33</v>
      </c>
      <c r="B1981" t="s">
        <v>34</v>
      </c>
      <c r="C1981" t="s">
        <v>7</v>
      </c>
      <c r="D1981" t="str">
        <f t="shared" si="30"/>
        <v>INFLOWS</v>
      </c>
      <c r="E1981" t="s">
        <v>102</v>
      </c>
      <c r="F1981" t="s">
        <v>103</v>
      </c>
      <c r="G1981" t="s">
        <v>102</v>
      </c>
      <c r="H1981" t="s">
        <v>212</v>
      </c>
      <c r="I1981" t="s">
        <v>845</v>
      </c>
      <c r="J1981" t="s">
        <v>846</v>
      </c>
      <c r="K1981" t="s">
        <v>2794</v>
      </c>
      <c r="L1981" t="s">
        <v>298</v>
      </c>
      <c r="M1981" s="17">
        <f>VLOOKUP($K1981,[1]Budget!$V:$AE,5,0)*IF($C1981="1 - Revenues",1,IF(AND($C1981="5 - Transfers",MID(I1981,15,1)="4"),1,-1))</f>
        <v>0</v>
      </c>
      <c r="N1981" s="17">
        <f>VLOOKUP($K1981,[1]Budget!$V:$AE,6,0)*IF($C1981="1 - Revenues",1,IF(AND($C1981="5 - Transfers",MID(J1981,15,1)="4"),1,-1))</f>
        <v>0</v>
      </c>
      <c r="O1981" s="17">
        <f>IFERROR(IF(RIGHT(LEFT(K1981,15),1)="4",VLOOKUP(K1981,'[1]Budget Worksheet'!A:B,2,0),-1*VLOOKUP(K1981,'[1]Budget Worksheet'!A:B,2,0)),0)</f>
        <v>0</v>
      </c>
      <c r="P1981" s="17">
        <f>VLOOKUP($K1981,[1]Budget!$V:$AE,8,0)*IF($C1981="1 - Revenues",1,IF(AND($C1981="5 - Transfers",MID($K1981,15,1)="4"),1,-1))</f>
        <v>0</v>
      </c>
      <c r="Q1981" s="17">
        <f>VLOOKUP($K1981,[1]Budget!$V:$AE,10,0)*IF($C1981="1 - Revenues",1,IF(AND($C1981="5 - Transfers",MID(K1981,15,1)="4"),1,-1))</f>
        <v>0</v>
      </c>
      <c r="S1981" s="18" t="b">
        <f>IF(LEFT(C1981,1)="1",1,-1)*SUMIF([1]Budget!V:V,'Budget Worksheet for Pivot Tabl'!K1981,[1]Budget!AC:AC)=P1981</f>
        <v>1</v>
      </c>
    </row>
    <row r="1982" spans="1:19" x14ac:dyDescent="0.25">
      <c r="A1982" t="s">
        <v>33</v>
      </c>
      <c r="B1982" t="s">
        <v>34</v>
      </c>
      <c r="C1982" t="s">
        <v>7</v>
      </c>
      <c r="D1982" t="str">
        <f t="shared" si="30"/>
        <v>INFLOWS</v>
      </c>
      <c r="E1982" t="s">
        <v>102</v>
      </c>
      <c r="F1982" t="s">
        <v>103</v>
      </c>
      <c r="G1982" t="s">
        <v>102</v>
      </c>
      <c r="H1982" t="s">
        <v>212</v>
      </c>
      <c r="I1982" t="s">
        <v>845</v>
      </c>
      <c r="J1982" t="s">
        <v>846</v>
      </c>
      <c r="K1982" t="s">
        <v>2795</v>
      </c>
      <c r="L1982" t="s">
        <v>2796</v>
      </c>
      <c r="M1982" s="17">
        <f>VLOOKUP($K1982,[1]Budget!$V:$AE,5,0)*IF($C1982="1 - Revenues",1,IF(AND($C1982="5 - Transfers",MID(I1982,15,1)="4"),1,-1))</f>
        <v>25000</v>
      </c>
      <c r="N1982" s="17">
        <f>VLOOKUP($K1982,[1]Budget!$V:$AE,6,0)*IF($C1982="1 - Revenues",1,IF(AND($C1982="5 - Transfers",MID(J1982,15,1)="4"),1,-1))</f>
        <v>0</v>
      </c>
      <c r="O1982" s="17">
        <f>IFERROR(IF(RIGHT(LEFT(K1982,15),1)="4",VLOOKUP(K1982,'[1]Budget Worksheet'!A:B,2,0),-1*VLOOKUP(K1982,'[1]Budget Worksheet'!A:B,2,0)),0)</f>
        <v>0</v>
      </c>
      <c r="P1982" s="17">
        <f>VLOOKUP($K1982,[1]Budget!$V:$AE,8,0)*IF($C1982="1 - Revenues",1,IF(AND($C1982="5 - Transfers",MID($K1982,15,1)="4"),1,-1))</f>
        <v>0</v>
      </c>
      <c r="Q1982" s="17">
        <f>VLOOKUP($K1982,[1]Budget!$V:$AE,10,0)*IF($C1982="1 - Revenues",1,IF(AND($C1982="5 - Transfers",MID(K1982,15,1)="4"),1,-1))</f>
        <v>0</v>
      </c>
      <c r="S1982" s="18" t="b">
        <f>IF(LEFT(C1982,1)="1",1,-1)*SUMIF([1]Budget!V:V,'Budget Worksheet for Pivot Tabl'!K1982,[1]Budget!AC:AC)=P1982</f>
        <v>1</v>
      </c>
    </row>
    <row r="1983" spans="1:19" x14ac:dyDescent="0.25">
      <c r="A1983" t="s">
        <v>33</v>
      </c>
      <c r="B1983" t="s">
        <v>34</v>
      </c>
      <c r="C1983" t="s">
        <v>7</v>
      </c>
      <c r="D1983" t="str">
        <f t="shared" si="30"/>
        <v>INFLOWS</v>
      </c>
      <c r="E1983" t="s">
        <v>102</v>
      </c>
      <c r="F1983" t="s">
        <v>103</v>
      </c>
      <c r="G1983" t="s">
        <v>102</v>
      </c>
      <c r="H1983" t="s">
        <v>212</v>
      </c>
      <c r="I1983" t="s">
        <v>845</v>
      </c>
      <c r="J1983" t="s">
        <v>846</v>
      </c>
      <c r="K1983" t="s">
        <v>2797</v>
      </c>
      <c r="L1983" t="s">
        <v>2798</v>
      </c>
      <c r="M1983" s="17">
        <f>VLOOKUP($K1983,[1]Budget!$V:$AE,5,0)*IF($C1983="1 - Revenues",1,IF(AND($C1983="5 - Transfers",MID(I1983,15,1)="4"),1,-1))</f>
        <v>156000</v>
      </c>
      <c r="N1983" s="17">
        <f>VLOOKUP($K1983,[1]Budget!$V:$AE,6,0)*IF($C1983="1 - Revenues",1,IF(AND($C1983="5 - Transfers",MID(J1983,15,1)="4"),1,-1))</f>
        <v>61000</v>
      </c>
      <c r="O1983" s="17">
        <f>IFERROR(IF(RIGHT(LEFT(K1983,15),1)="4",VLOOKUP(K1983,'[1]Budget Worksheet'!A:B,2,0),-1*VLOOKUP(K1983,'[1]Budget Worksheet'!A:B,2,0)),0)</f>
        <v>0</v>
      </c>
      <c r="P1983" s="17">
        <f>VLOOKUP($K1983,[1]Budget!$V:$AE,8,0)*IF($C1983="1 - Revenues",1,IF(AND($C1983="5 - Transfers",MID($K1983,15,1)="4"),1,-1))</f>
        <v>0</v>
      </c>
      <c r="Q1983" s="17">
        <f>VLOOKUP($K1983,[1]Budget!$V:$AE,10,0)*IF($C1983="1 - Revenues",1,IF(AND($C1983="5 - Transfers",MID(K1983,15,1)="4"),1,-1))</f>
        <v>0</v>
      </c>
      <c r="S1983" s="18" t="b">
        <f>IF(LEFT(C1983,1)="1",1,-1)*SUMIF([1]Budget!V:V,'Budget Worksheet for Pivot Tabl'!K1983,[1]Budget!AC:AC)=P1983</f>
        <v>1</v>
      </c>
    </row>
    <row r="1984" spans="1:19" x14ac:dyDescent="0.25">
      <c r="A1984" t="s">
        <v>33</v>
      </c>
      <c r="B1984" t="s">
        <v>34</v>
      </c>
      <c r="C1984" t="s">
        <v>7</v>
      </c>
      <c r="D1984" t="str">
        <f t="shared" si="30"/>
        <v>INFLOWS</v>
      </c>
      <c r="E1984" t="s">
        <v>102</v>
      </c>
      <c r="F1984" t="s">
        <v>103</v>
      </c>
      <c r="G1984" t="s">
        <v>102</v>
      </c>
      <c r="H1984" t="s">
        <v>212</v>
      </c>
      <c r="I1984" t="s">
        <v>845</v>
      </c>
      <c r="J1984" t="s">
        <v>846</v>
      </c>
      <c r="K1984" t="s">
        <v>2799</v>
      </c>
      <c r="L1984" t="s">
        <v>306</v>
      </c>
      <c r="M1984" s="17">
        <f>VLOOKUP($K1984,[1]Budget!$V:$AE,5,0)*IF($C1984="1 - Revenues",1,IF(AND($C1984="5 - Transfers",MID(I1984,15,1)="4"),1,-1))</f>
        <v>1000</v>
      </c>
      <c r="N1984" s="17">
        <f>VLOOKUP($K1984,[1]Budget!$V:$AE,6,0)*IF($C1984="1 - Revenues",1,IF(AND($C1984="5 - Transfers",MID(J1984,15,1)="4"),1,-1))</f>
        <v>0</v>
      </c>
      <c r="O1984" s="17">
        <f>IFERROR(IF(RIGHT(LEFT(K1984,15),1)="4",VLOOKUP(K1984,'[1]Budget Worksheet'!A:B,2,0),-1*VLOOKUP(K1984,'[1]Budget Worksheet'!A:B,2,0)),0)</f>
        <v>0</v>
      </c>
      <c r="P1984" s="17">
        <f>VLOOKUP($K1984,[1]Budget!$V:$AE,8,0)*IF($C1984="1 - Revenues",1,IF(AND($C1984="5 - Transfers",MID($K1984,15,1)="4"),1,-1))</f>
        <v>0</v>
      </c>
      <c r="Q1984" s="17">
        <f>VLOOKUP($K1984,[1]Budget!$V:$AE,10,0)*IF($C1984="1 - Revenues",1,IF(AND($C1984="5 - Transfers",MID(K1984,15,1)="4"),1,-1))</f>
        <v>0</v>
      </c>
      <c r="S1984" s="18" t="b">
        <f>IF(LEFT(C1984,1)="1",1,-1)*SUMIF([1]Budget!V:V,'Budget Worksheet for Pivot Tabl'!K1984,[1]Budget!AC:AC)=P1984</f>
        <v>1</v>
      </c>
    </row>
    <row r="1985" spans="1:19" x14ac:dyDescent="0.25">
      <c r="A1985" t="s">
        <v>33</v>
      </c>
      <c r="B1985" t="s">
        <v>34</v>
      </c>
      <c r="C1985" t="s">
        <v>9</v>
      </c>
      <c r="D1985" t="str">
        <f t="shared" si="30"/>
        <v>OUTFLOWS</v>
      </c>
      <c r="E1985" t="s">
        <v>102</v>
      </c>
      <c r="F1985" t="s">
        <v>103</v>
      </c>
      <c r="G1985" t="s">
        <v>102</v>
      </c>
      <c r="H1985" t="s">
        <v>212</v>
      </c>
      <c r="I1985" t="s">
        <v>845</v>
      </c>
      <c r="J1985" t="s">
        <v>846</v>
      </c>
      <c r="K1985" t="s">
        <v>2800</v>
      </c>
      <c r="L1985" t="s">
        <v>476</v>
      </c>
      <c r="M1985" s="17">
        <f>VLOOKUP($K1985,[1]Budget!$V:$AE,5,0)*IF($C1985="1 - Revenues",1,IF(AND($C1985="5 - Transfers",MID(I1985,15,1)="4"),1,-1))</f>
        <v>0</v>
      </c>
      <c r="N1985" s="17">
        <f>VLOOKUP($K1985,[1]Budget!$V:$AE,6,0)*IF($C1985="1 - Revenues",1,IF(AND($C1985="5 - Transfers",MID(J1985,15,1)="4"),1,-1))</f>
        <v>0</v>
      </c>
      <c r="O1985" s="17">
        <f>IFERROR(IF(RIGHT(LEFT(K1985,15),1)="4",VLOOKUP(K1985,'[1]Budget Worksheet'!A:B,2,0),-1*VLOOKUP(K1985,'[1]Budget Worksheet'!A:B,2,0)),0)</f>
        <v>-100000</v>
      </c>
      <c r="P1985" s="17">
        <f>VLOOKUP($K1985,[1]Budget!$V:$AE,8,0)*IF($C1985="1 - Revenues",1,IF(AND($C1985="5 - Transfers",MID($K1985,15,1)="4"),1,-1))</f>
        <v>-100000</v>
      </c>
      <c r="Q1985" s="17">
        <f>VLOOKUP($K1985,[1]Budget!$V:$AE,10,0)*IF($C1985="1 - Revenues",1,IF(AND($C1985="5 - Transfers",MID(K1985,15,1)="4"),1,-1))</f>
        <v>0</v>
      </c>
      <c r="S1985" s="18" t="b">
        <f>IF(LEFT(C1985,1)="1",1,-1)*SUMIF([1]Budget!V:V,'Budget Worksheet for Pivot Tabl'!K1985,[1]Budget!AC:AC)=P1985</f>
        <v>1</v>
      </c>
    </row>
    <row r="1986" spans="1:19" x14ac:dyDescent="0.25">
      <c r="A1986" t="s">
        <v>33</v>
      </c>
      <c r="B1986" t="s">
        <v>34</v>
      </c>
      <c r="C1986" t="s">
        <v>9</v>
      </c>
      <c r="D1986" t="str">
        <f t="shared" si="30"/>
        <v>OUTFLOWS</v>
      </c>
      <c r="E1986" t="s">
        <v>102</v>
      </c>
      <c r="F1986" t="s">
        <v>103</v>
      </c>
      <c r="G1986" t="s">
        <v>102</v>
      </c>
      <c r="H1986" t="s">
        <v>212</v>
      </c>
      <c r="I1986" t="s">
        <v>845</v>
      </c>
      <c r="J1986" t="s">
        <v>846</v>
      </c>
      <c r="K1986" t="s">
        <v>2801</v>
      </c>
      <c r="L1986" t="s">
        <v>512</v>
      </c>
      <c r="M1986" s="17">
        <f>VLOOKUP($K1986,[1]Budget!$V:$AE,5,0)*IF($C1986="1 - Revenues",1,IF(AND($C1986="5 - Transfers",MID(I1986,15,1)="4"),1,-1))</f>
        <v>0</v>
      </c>
      <c r="N1986" s="17">
        <f>VLOOKUP($K1986,[1]Budget!$V:$AE,6,0)*IF($C1986="1 - Revenues",1,IF(AND($C1986="5 - Transfers",MID(J1986,15,1)="4"),1,-1))</f>
        <v>0</v>
      </c>
      <c r="O1986" s="17">
        <f>IFERROR(IF(RIGHT(LEFT(K1986,15),1)="4",VLOOKUP(K1986,'[1]Budget Worksheet'!A:B,2,0),-1*VLOOKUP(K1986,'[1]Budget Worksheet'!A:B,2,0)),0)</f>
        <v>0</v>
      </c>
      <c r="P1986" s="17">
        <f>VLOOKUP($K1986,[1]Budget!$V:$AE,8,0)*IF($C1986="1 - Revenues",1,IF(AND($C1986="5 - Transfers",MID($K1986,15,1)="4"),1,-1))</f>
        <v>0</v>
      </c>
      <c r="Q1986" s="17">
        <f>VLOOKUP($K1986,[1]Budget!$V:$AE,10,0)*IF($C1986="1 - Revenues",1,IF(AND($C1986="5 - Transfers",MID(K1986,15,1)="4"),1,-1))</f>
        <v>0</v>
      </c>
      <c r="S1986" s="18" t="b">
        <f>IF(LEFT(C1986,1)="1",1,-1)*SUMIF([1]Budget!V:V,'Budget Worksheet for Pivot Tabl'!K1986,[1]Budget!AC:AC)=P1986</f>
        <v>1</v>
      </c>
    </row>
    <row r="1987" spans="1:19" x14ac:dyDescent="0.25">
      <c r="A1987" t="s">
        <v>33</v>
      </c>
      <c r="B1987" t="s">
        <v>34</v>
      </c>
      <c r="C1987" t="s">
        <v>9</v>
      </c>
      <c r="D1987" t="str">
        <f t="shared" ref="D1987:D2050" si="31">IF(C1987="1 - Revenues","INFLOWS","OUTFLOWS")</f>
        <v>OUTFLOWS</v>
      </c>
      <c r="E1987" t="s">
        <v>102</v>
      </c>
      <c r="F1987" t="s">
        <v>103</v>
      </c>
      <c r="G1987" t="s">
        <v>102</v>
      </c>
      <c r="H1987" t="s">
        <v>212</v>
      </c>
      <c r="I1987" t="s">
        <v>845</v>
      </c>
      <c r="J1987" t="s">
        <v>846</v>
      </c>
      <c r="K1987" t="s">
        <v>2802</v>
      </c>
      <c r="L1987" t="s">
        <v>2224</v>
      </c>
      <c r="M1987" s="17">
        <f>VLOOKUP($K1987,[1]Budget!$V:$AE,5,0)*IF($C1987="1 - Revenues",1,IF(AND($C1987="5 - Transfers",MID(I1987,15,1)="4"),1,-1))</f>
        <v>0</v>
      </c>
      <c r="N1987" s="17">
        <f>VLOOKUP($K1987,[1]Budget!$V:$AE,6,0)*IF($C1987="1 - Revenues",1,IF(AND($C1987="5 - Transfers",MID(J1987,15,1)="4"),1,-1))</f>
        <v>0</v>
      </c>
      <c r="O1987" s="17">
        <f>IFERROR(IF(RIGHT(LEFT(K1987,15),1)="4",VLOOKUP(K1987,'[1]Budget Worksheet'!A:B,2,0),-1*VLOOKUP(K1987,'[1]Budget Worksheet'!A:B,2,0)),0)</f>
        <v>0</v>
      </c>
      <c r="P1987" s="17">
        <f>VLOOKUP($K1987,[1]Budget!$V:$AE,8,0)*IF($C1987="1 - Revenues",1,IF(AND($C1987="5 - Transfers",MID($K1987,15,1)="4"),1,-1))</f>
        <v>0</v>
      </c>
      <c r="Q1987" s="17">
        <f>VLOOKUP($K1987,[1]Budget!$V:$AE,10,0)*IF($C1987="1 - Revenues",1,IF(AND($C1987="5 - Transfers",MID(K1987,15,1)="4"),1,-1))</f>
        <v>0</v>
      </c>
      <c r="S1987" s="18" t="b">
        <f>IF(LEFT(C1987,1)="1",1,-1)*SUMIF([1]Budget!V:V,'Budget Worksheet for Pivot Tabl'!K1987,[1]Budget!AC:AC)=P1987</f>
        <v>1</v>
      </c>
    </row>
    <row r="1988" spans="1:19" x14ac:dyDescent="0.25">
      <c r="A1988" t="s">
        <v>371</v>
      </c>
      <c r="B1988" t="s">
        <v>2803</v>
      </c>
      <c r="C1988" t="s">
        <v>7</v>
      </c>
      <c r="D1988" t="str">
        <f t="shared" si="31"/>
        <v>INFLOWS</v>
      </c>
      <c r="E1988" t="s">
        <v>102</v>
      </c>
      <c r="F1988" t="s">
        <v>103</v>
      </c>
      <c r="G1988" t="s">
        <v>102</v>
      </c>
      <c r="H1988" t="s">
        <v>212</v>
      </c>
      <c r="I1988" t="s">
        <v>213</v>
      </c>
      <c r="J1988" t="s">
        <v>214</v>
      </c>
      <c r="K1988" t="s">
        <v>2804</v>
      </c>
      <c r="L1988" t="s">
        <v>300</v>
      </c>
      <c r="M1988" s="17">
        <f>VLOOKUP($K1988,[1]Budget!$V:$AE,5,0)*IF($C1988="1 - Revenues",1,IF(AND($C1988="5 - Transfers",MID(I1988,15,1)="4"),1,-1))</f>
        <v>0</v>
      </c>
      <c r="N1988" s="17">
        <f>VLOOKUP($K1988,[1]Budget!$V:$AE,6,0)*IF($C1988="1 - Revenues",1,IF(AND($C1988="5 - Transfers",MID(J1988,15,1)="4"),1,-1))</f>
        <v>0</v>
      </c>
      <c r="O1988" s="17">
        <f>IFERROR(IF(RIGHT(LEFT(K1988,15),1)="4",VLOOKUP(K1988,'[1]Budget Worksheet'!A:B,2,0),-1*VLOOKUP(K1988,'[1]Budget Worksheet'!A:B,2,0)),0)</f>
        <v>0</v>
      </c>
      <c r="P1988" s="17">
        <f>VLOOKUP($K1988,[1]Budget!$V:$AE,8,0)*IF($C1988="1 - Revenues",1,IF(AND($C1988="5 - Transfers",MID($K1988,15,1)="4"),1,-1))</f>
        <v>0</v>
      </c>
      <c r="Q1988" s="17">
        <f>VLOOKUP($K1988,[1]Budget!$V:$AE,10,0)*IF($C1988="1 - Revenues",1,IF(AND($C1988="5 - Transfers",MID(K1988,15,1)="4"),1,-1))</f>
        <v>0</v>
      </c>
      <c r="S1988" s="18" t="b">
        <f>IF(LEFT(C1988,1)="1",1,-1)*SUMIF([1]Budget!V:V,'Budget Worksheet for Pivot Tabl'!K1988,[1]Budget!AC:AC)=P1988</f>
        <v>1</v>
      </c>
    </row>
    <row r="1989" spans="1:19" x14ac:dyDescent="0.25">
      <c r="A1989" t="s">
        <v>371</v>
      </c>
      <c r="B1989" t="s">
        <v>2803</v>
      </c>
      <c r="C1989" t="s">
        <v>9</v>
      </c>
      <c r="D1989" t="str">
        <f t="shared" si="31"/>
        <v>OUTFLOWS</v>
      </c>
      <c r="E1989" t="s">
        <v>116</v>
      </c>
      <c r="F1989" t="s">
        <v>117</v>
      </c>
      <c r="G1989" t="s">
        <v>2121</v>
      </c>
      <c r="H1989" t="s">
        <v>2122</v>
      </c>
      <c r="I1989" t="s">
        <v>2024</v>
      </c>
      <c r="J1989" t="s">
        <v>2025</v>
      </c>
      <c r="K1989" t="s">
        <v>2805</v>
      </c>
      <c r="L1989" t="s">
        <v>476</v>
      </c>
      <c r="M1989" s="17">
        <f>VLOOKUP($K1989,[1]Budget!$V:$AE,5,0)*IF($C1989="1 - Revenues",1,IF(AND($C1989="5 - Transfers",MID(I1989,15,1)="4"),1,-1))</f>
        <v>0</v>
      </c>
      <c r="N1989" s="17">
        <f>VLOOKUP($K1989,[1]Budget!$V:$AE,6,0)*IF($C1989="1 - Revenues",1,IF(AND($C1989="5 - Transfers",MID(J1989,15,1)="4"),1,-1))</f>
        <v>0</v>
      </c>
      <c r="O1989" s="17">
        <f>IFERROR(IF(RIGHT(LEFT(K1989,15),1)="4",VLOOKUP(K1989,'[1]Budget Worksheet'!A:B,2,0),-1*VLOOKUP(K1989,'[1]Budget Worksheet'!A:B,2,0)),0)</f>
        <v>0</v>
      </c>
      <c r="P1989" s="17">
        <f>VLOOKUP($K1989,[1]Budget!$V:$AE,8,0)*IF($C1989="1 - Revenues",1,IF(AND($C1989="5 - Transfers",MID($K1989,15,1)="4"),1,-1))</f>
        <v>0</v>
      </c>
      <c r="Q1989" s="17">
        <f>VLOOKUP($K1989,[1]Budget!$V:$AE,10,0)*IF($C1989="1 - Revenues",1,IF(AND($C1989="5 - Transfers",MID(K1989,15,1)="4"),1,-1))</f>
        <v>0</v>
      </c>
      <c r="S1989" s="18" t="b">
        <f>IF(LEFT(C1989,1)="1",1,-1)*SUMIF([1]Budget!V:V,'Budget Worksheet for Pivot Tabl'!K1989,[1]Budget!AC:AC)=P1989</f>
        <v>1</v>
      </c>
    </row>
    <row r="1990" spans="1:19" x14ac:dyDescent="0.25">
      <c r="A1990" t="s">
        <v>35</v>
      </c>
      <c r="B1990" t="s">
        <v>36</v>
      </c>
      <c r="C1990" t="s">
        <v>7</v>
      </c>
      <c r="D1990" t="str">
        <f t="shared" si="31"/>
        <v>INFLOWS</v>
      </c>
      <c r="E1990" t="s">
        <v>102</v>
      </c>
      <c r="F1990" t="s">
        <v>103</v>
      </c>
      <c r="G1990" t="s">
        <v>102</v>
      </c>
      <c r="H1990" t="s">
        <v>212</v>
      </c>
      <c r="I1990" t="s">
        <v>213</v>
      </c>
      <c r="J1990" t="s">
        <v>214</v>
      </c>
      <c r="K1990" t="s">
        <v>2806</v>
      </c>
      <c r="L1990" t="s">
        <v>294</v>
      </c>
      <c r="M1990" s="17">
        <f>VLOOKUP($K1990,[1]Budget!$V:$AE,5,0)*IF($C1990="1 - Revenues",1,IF(AND($C1990="5 - Transfers",MID(I1990,15,1)="4"),1,-1))</f>
        <v>51000</v>
      </c>
      <c r="N1990" s="17">
        <f>VLOOKUP($K1990,[1]Budget!$V:$AE,6,0)*IF($C1990="1 - Revenues",1,IF(AND($C1990="5 - Transfers",MID(J1990,15,1)="4"),1,-1))</f>
        <v>-21000</v>
      </c>
      <c r="O1990" s="17">
        <f>IFERROR(IF(RIGHT(LEFT(K1990,15),1)="4",VLOOKUP(K1990,'[1]Budget Worksheet'!A:B,2,0),-1*VLOOKUP(K1990,'[1]Budget Worksheet'!A:B,2,0)),0)</f>
        <v>15330</v>
      </c>
      <c r="P1990" s="17">
        <f>VLOOKUP($K1990,[1]Budget!$V:$AE,8,0)*IF($C1990="1 - Revenues",1,IF(AND($C1990="5 - Transfers",MID($K1990,15,1)="4"),1,-1))</f>
        <v>15330</v>
      </c>
      <c r="Q1990" s="17">
        <f>VLOOKUP($K1990,[1]Budget!$V:$AE,10,0)*IF($C1990="1 - Revenues",1,IF(AND($C1990="5 - Transfers",MID(K1990,15,1)="4"),1,-1))</f>
        <v>0</v>
      </c>
      <c r="S1990" s="18" t="b">
        <f>IF(LEFT(C1990,1)="1",1,-1)*SUMIF([1]Budget!V:V,'Budget Worksheet for Pivot Tabl'!K1990,[1]Budget!AC:AC)=P1990</f>
        <v>1</v>
      </c>
    </row>
    <row r="1991" spans="1:19" x14ac:dyDescent="0.25">
      <c r="A1991" t="s">
        <v>35</v>
      </c>
      <c r="B1991" t="s">
        <v>36</v>
      </c>
      <c r="C1991" t="s">
        <v>7</v>
      </c>
      <c r="D1991" t="str">
        <f t="shared" si="31"/>
        <v>INFLOWS</v>
      </c>
      <c r="E1991" t="s">
        <v>102</v>
      </c>
      <c r="F1991" t="s">
        <v>103</v>
      </c>
      <c r="G1991" t="s">
        <v>102</v>
      </c>
      <c r="H1991" t="s">
        <v>212</v>
      </c>
      <c r="I1991" t="s">
        <v>213</v>
      </c>
      <c r="J1991" t="s">
        <v>214</v>
      </c>
      <c r="K1991" t="s">
        <v>2807</v>
      </c>
      <c r="L1991" t="s">
        <v>298</v>
      </c>
      <c r="M1991" s="17">
        <f>VLOOKUP($K1991,[1]Budget!$V:$AE,5,0)*IF($C1991="1 - Revenues",1,IF(AND($C1991="5 - Transfers",MID(I1991,15,1)="4"),1,-1))</f>
        <v>0</v>
      </c>
      <c r="N1991" s="17">
        <f>VLOOKUP($K1991,[1]Budget!$V:$AE,6,0)*IF($C1991="1 - Revenues",1,IF(AND($C1991="5 - Transfers",MID(J1991,15,1)="4"),1,-1))</f>
        <v>0</v>
      </c>
      <c r="O1991" s="17">
        <f>IFERROR(IF(RIGHT(LEFT(K1991,15),1)="4",VLOOKUP(K1991,'[1]Budget Worksheet'!A:B,2,0),-1*VLOOKUP(K1991,'[1]Budget Worksheet'!A:B,2,0)),0)</f>
        <v>0</v>
      </c>
      <c r="P1991" s="17">
        <f>VLOOKUP($K1991,[1]Budget!$V:$AE,8,0)*IF($C1991="1 - Revenues",1,IF(AND($C1991="5 - Transfers",MID($K1991,15,1)="4"),1,-1))</f>
        <v>0</v>
      </c>
      <c r="Q1991" s="17">
        <f>VLOOKUP($K1991,[1]Budget!$V:$AE,10,0)*IF($C1991="1 - Revenues",1,IF(AND($C1991="5 - Transfers",MID(K1991,15,1)="4"),1,-1))</f>
        <v>0</v>
      </c>
      <c r="S1991" s="18" t="b">
        <f>IF(LEFT(C1991,1)="1",1,-1)*SUMIF([1]Budget!V:V,'Budget Worksheet for Pivot Tabl'!K1991,[1]Budget!AC:AC)=P1991</f>
        <v>1</v>
      </c>
    </row>
    <row r="1992" spans="1:19" x14ac:dyDescent="0.25">
      <c r="A1992" t="s">
        <v>35</v>
      </c>
      <c r="B1992" t="s">
        <v>36</v>
      </c>
      <c r="C1992" t="s">
        <v>7</v>
      </c>
      <c r="D1992" t="str">
        <f t="shared" si="31"/>
        <v>INFLOWS</v>
      </c>
      <c r="E1992" t="s">
        <v>102</v>
      </c>
      <c r="F1992" t="s">
        <v>103</v>
      </c>
      <c r="G1992" t="s">
        <v>102</v>
      </c>
      <c r="H1992" t="s">
        <v>212</v>
      </c>
      <c r="I1992" t="s">
        <v>213</v>
      </c>
      <c r="J1992" t="s">
        <v>214</v>
      </c>
      <c r="K1992" t="s">
        <v>2808</v>
      </c>
      <c r="L1992" t="s">
        <v>300</v>
      </c>
      <c r="M1992" s="17">
        <f>VLOOKUP($K1992,[1]Budget!$V:$AE,5,0)*IF($C1992="1 - Revenues",1,IF(AND($C1992="5 - Transfers",MID(I1992,15,1)="4"),1,-1))</f>
        <v>-2000</v>
      </c>
      <c r="N1992" s="17">
        <f>VLOOKUP($K1992,[1]Budget!$V:$AE,6,0)*IF($C1992="1 - Revenues",1,IF(AND($C1992="5 - Transfers",MID(J1992,15,1)="4"),1,-1))</f>
        <v>0</v>
      </c>
      <c r="O1992" s="17">
        <f>IFERROR(IF(RIGHT(LEFT(K1992,15),1)="4",VLOOKUP(K1992,'[1]Budget Worksheet'!A:B,2,0),-1*VLOOKUP(K1992,'[1]Budget Worksheet'!A:B,2,0)),0)</f>
        <v>-1530</v>
      </c>
      <c r="P1992" s="17">
        <f>VLOOKUP($K1992,[1]Budget!$V:$AE,8,0)*IF($C1992="1 - Revenues",1,IF(AND($C1992="5 - Transfers",MID($K1992,15,1)="4"),1,-1))</f>
        <v>-1530</v>
      </c>
      <c r="Q1992" s="17">
        <f>VLOOKUP($K1992,[1]Budget!$V:$AE,10,0)*IF($C1992="1 - Revenues",1,IF(AND($C1992="5 - Transfers",MID(K1992,15,1)="4"),1,-1))</f>
        <v>0</v>
      </c>
      <c r="S1992" s="18" t="b">
        <f>IF(LEFT(C1992,1)="1",1,-1)*SUMIF([1]Budget!V:V,'Budget Worksheet for Pivot Tabl'!K1992,[1]Budget!AC:AC)=P1992</f>
        <v>1</v>
      </c>
    </row>
    <row r="1993" spans="1:19" x14ac:dyDescent="0.25">
      <c r="A1993" t="s">
        <v>35</v>
      </c>
      <c r="B1993" t="s">
        <v>36</v>
      </c>
      <c r="C1993" t="s">
        <v>7</v>
      </c>
      <c r="D1993" t="str">
        <f t="shared" si="31"/>
        <v>INFLOWS</v>
      </c>
      <c r="E1993" t="s">
        <v>102</v>
      </c>
      <c r="F1993" t="s">
        <v>103</v>
      </c>
      <c r="G1993" t="s">
        <v>102</v>
      </c>
      <c r="H1993" t="s">
        <v>212</v>
      </c>
      <c r="I1993" t="s">
        <v>213</v>
      </c>
      <c r="J1993" t="s">
        <v>214</v>
      </c>
      <c r="K1993" t="s">
        <v>2809</v>
      </c>
      <c r="L1993" t="s">
        <v>306</v>
      </c>
      <c r="M1993" s="17">
        <f>VLOOKUP($K1993,[1]Budget!$V:$AE,5,0)*IF($C1993="1 - Revenues",1,IF(AND($C1993="5 - Transfers",MID(I1993,15,1)="4"),1,-1))</f>
        <v>0</v>
      </c>
      <c r="N1993" s="17">
        <f>VLOOKUP($K1993,[1]Budget!$V:$AE,6,0)*IF($C1993="1 - Revenues",1,IF(AND($C1993="5 - Transfers",MID(J1993,15,1)="4"),1,-1))</f>
        <v>0</v>
      </c>
      <c r="O1993" s="17">
        <f>IFERROR(IF(RIGHT(LEFT(K1993,15),1)="4",VLOOKUP(K1993,'[1]Budget Worksheet'!A:B,2,0),-1*VLOOKUP(K1993,'[1]Budget Worksheet'!A:B,2,0)),0)</f>
        <v>0</v>
      </c>
      <c r="P1993" s="17">
        <f>VLOOKUP($K1993,[1]Budget!$V:$AE,8,0)*IF($C1993="1 - Revenues",1,IF(AND($C1993="5 - Transfers",MID($K1993,15,1)="4"),1,-1))</f>
        <v>0</v>
      </c>
      <c r="Q1993" s="17">
        <f>VLOOKUP($K1993,[1]Budget!$V:$AE,10,0)*IF($C1993="1 - Revenues",1,IF(AND($C1993="5 - Transfers",MID(K1993,15,1)="4"),1,-1))</f>
        <v>0</v>
      </c>
      <c r="S1993" s="18" t="b">
        <f>IF(LEFT(C1993,1)="1",1,-1)*SUMIF([1]Budget!V:V,'Budget Worksheet for Pivot Tabl'!K1993,[1]Budget!AC:AC)=P1993</f>
        <v>1</v>
      </c>
    </row>
    <row r="1994" spans="1:19" x14ac:dyDescent="0.25">
      <c r="A1994" t="s">
        <v>35</v>
      </c>
      <c r="B1994" t="s">
        <v>36</v>
      </c>
      <c r="C1994" t="s">
        <v>7</v>
      </c>
      <c r="D1994" t="str">
        <f t="shared" si="31"/>
        <v>INFLOWS</v>
      </c>
      <c r="E1994" t="s">
        <v>102</v>
      </c>
      <c r="F1994" t="s">
        <v>103</v>
      </c>
      <c r="G1994" t="s">
        <v>102</v>
      </c>
      <c r="H1994" t="s">
        <v>212</v>
      </c>
      <c r="I1994" t="s">
        <v>213</v>
      </c>
      <c r="J1994" t="s">
        <v>214</v>
      </c>
      <c r="K1994" t="s">
        <v>2810</v>
      </c>
      <c r="L1994" t="s">
        <v>2811</v>
      </c>
      <c r="M1994" s="17">
        <f>VLOOKUP($K1994,[1]Budget!$V:$AE,5,0)*IF($C1994="1 - Revenues",1,IF(AND($C1994="5 - Transfers",MID(I1994,15,1)="4"),1,-1))</f>
        <v>0</v>
      </c>
      <c r="N1994" s="17">
        <f>VLOOKUP($K1994,[1]Budget!$V:$AE,6,0)*IF($C1994="1 - Revenues",1,IF(AND($C1994="5 - Transfers",MID(J1994,15,1)="4"),1,-1))</f>
        <v>0</v>
      </c>
      <c r="O1994" s="17">
        <f>IFERROR(IF(RIGHT(LEFT(K1994,15),1)="4",VLOOKUP(K1994,'[1]Budget Worksheet'!A:B,2,0),-1*VLOOKUP(K1994,'[1]Budget Worksheet'!A:B,2,0)),0)</f>
        <v>0</v>
      </c>
      <c r="P1994" s="17">
        <f>VLOOKUP($K1994,[1]Budget!$V:$AE,8,0)*IF($C1994="1 - Revenues",1,IF(AND($C1994="5 - Transfers",MID($K1994,15,1)="4"),1,-1))</f>
        <v>0</v>
      </c>
      <c r="Q1994" s="17">
        <f>VLOOKUP($K1994,[1]Budget!$V:$AE,10,0)*IF($C1994="1 - Revenues",1,IF(AND($C1994="5 - Transfers",MID(K1994,15,1)="4"),1,-1))</f>
        <v>0</v>
      </c>
      <c r="S1994" s="18" t="b">
        <f>IF(LEFT(C1994,1)="1",1,-1)*SUMIF([1]Budget!V:V,'Budget Worksheet for Pivot Tabl'!K1994,[1]Budget!AC:AC)=P1994</f>
        <v>1</v>
      </c>
    </row>
    <row r="1995" spans="1:19" x14ac:dyDescent="0.25">
      <c r="A1995" t="s">
        <v>35</v>
      </c>
      <c r="B1995" t="s">
        <v>36</v>
      </c>
      <c r="C1995" t="s">
        <v>7</v>
      </c>
      <c r="D1995" t="str">
        <f t="shared" si="31"/>
        <v>INFLOWS</v>
      </c>
      <c r="E1995" t="s">
        <v>102</v>
      </c>
      <c r="F1995" t="s">
        <v>103</v>
      </c>
      <c r="G1995" t="s">
        <v>102</v>
      </c>
      <c r="H1995" t="s">
        <v>212</v>
      </c>
      <c r="I1995" t="s">
        <v>213</v>
      </c>
      <c r="J1995" t="s">
        <v>214</v>
      </c>
      <c r="K1995" t="s">
        <v>2812</v>
      </c>
      <c r="L1995" t="s">
        <v>2813</v>
      </c>
      <c r="M1995" s="17">
        <f>VLOOKUP($K1995,[1]Budget!$V:$AE,5,0)*IF($C1995="1 - Revenues",1,IF(AND($C1995="5 - Transfers",MID(I1995,15,1)="4"),1,-1))</f>
        <v>0</v>
      </c>
      <c r="N1995" s="17">
        <f>VLOOKUP($K1995,[1]Budget!$V:$AE,6,0)*IF($C1995="1 - Revenues",1,IF(AND($C1995="5 - Transfers",MID(J1995,15,1)="4"),1,-1))</f>
        <v>0</v>
      </c>
      <c r="O1995" s="17">
        <f>IFERROR(IF(RIGHT(LEFT(K1995,15),1)="4",VLOOKUP(K1995,'[1]Budget Worksheet'!A:B,2,0),-1*VLOOKUP(K1995,'[1]Budget Worksheet'!A:B,2,0)),0)</f>
        <v>0</v>
      </c>
      <c r="P1995" s="17">
        <f>VLOOKUP($K1995,[1]Budget!$V:$AE,8,0)*IF($C1995="1 - Revenues",1,IF(AND($C1995="5 - Transfers",MID($K1995,15,1)="4"),1,-1))</f>
        <v>0</v>
      </c>
      <c r="Q1995" s="17">
        <f>VLOOKUP($K1995,[1]Budget!$V:$AE,10,0)*IF($C1995="1 - Revenues",1,IF(AND($C1995="5 - Transfers",MID(K1995,15,1)="4"),1,-1))</f>
        <v>0</v>
      </c>
      <c r="S1995" s="18" t="b">
        <f>IF(LEFT(C1995,1)="1",1,-1)*SUMIF([1]Budget!V:V,'Budget Worksheet for Pivot Tabl'!K1995,[1]Budget!AC:AC)=P1995</f>
        <v>1</v>
      </c>
    </row>
    <row r="1996" spans="1:19" x14ac:dyDescent="0.25">
      <c r="A1996" t="s">
        <v>35</v>
      </c>
      <c r="B1996" t="s">
        <v>36</v>
      </c>
      <c r="C1996" t="s">
        <v>11</v>
      </c>
      <c r="D1996" t="str">
        <f t="shared" si="31"/>
        <v>OUTFLOWS</v>
      </c>
      <c r="E1996" t="s">
        <v>102</v>
      </c>
      <c r="F1996" t="s">
        <v>103</v>
      </c>
      <c r="G1996" t="s">
        <v>102</v>
      </c>
      <c r="H1996" t="s">
        <v>212</v>
      </c>
      <c r="I1996" t="s">
        <v>213</v>
      </c>
      <c r="J1996" t="s">
        <v>214</v>
      </c>
      <c r="K1996" t="s">
        <v>2814</v>
      </c>
      <c r="L1996" t="s">
        <v>2200</v>
      </c>
      <c r="M1996" s="17">
        <f>VLOOKUP($K1996,[1]Budget!$V:$AE,5,0)*IF($C1996="1 - Revenues",1,IF(AND($C1996="5 - Transfers",MID(I1996,15,1)="4"),1,-1))</f>
        <v>-115000</v>
      </c>
      <c r="N1996" s="17">
        <f>VLOOKUP($K1996,[1]Budget!$V:$AE,6,0)*IF($C1996="1 - Revenues",1,IF(AND($C1996="5 - Transfers",MID(J1996,15,1)="4"),1,-1))</f>
        <v>0</v>
      </c>
      <c r="O1996" s="17">
        <f>IFERROR(IF(RIGHT(LEFT(K1996,15),1)="4",VLOOKUP(K1996,'[1]Budget Worksheet'!A:B,2,0),-1*VLOOKUP(K1996,'[1]Budget Worksheet'!A:B,2,0)),0)</f>
        <v>0</v>
      </c>
      <c r="P1996" s="17">
        <f>VLOOKUP($K1996,[1]Budget!$V:$AE,8,0)*IF($C1996="1 - Revenues",1,IF(AND($C1996="5 - Transfers",MID($K1996,15,1)="4"),1,-1))</f>
        <v>0</v>
      </c>
      <c r="Q1996" s="17">
        <f>VLOOKUP($K1996,[1]Budget!$V:$AE,10,0)*IF($C1996="1 - Revenues",1,IF(AND($C1996="5 - Transfers",MID(K1996,15,1)="4"),1,-1))</f>
        <v>0</v>
      </c>
      <c r="S1996" s="18" t="b">
        <f>IF(LEFT(C1996,1)="1",1,-1)*SUMIF([1]Budget!V:V,'Budget Worksheet for Pivot Tabl'!K1996,[1]Budget!AC:AC)=P1996</f>
        <v>1</v>
      </c>
    </row>
    <row r="1997" spans="1:19" x14ac:dyDescent="0.25">
      <c r="A1997" t="s">
        <v>35</v>
      </c>
      <c r="B1997" t="s">
        <v>36</v>
      </c>
      <c r="C1997" t="s">
        <v>11</v>
      </c>
      <c r="D1997" t="str">
        <f t="shared" si="31"/>
        <v>OUTFLOWS</v>
      </c>
      <c r="E1997" t="s">
        <v>102</v>
      </c>
      <c r="F1997" t="s">
        <v>103</v>
      </c>
      <c r="G1997" t="s">
        <v>102</v>
      </c>
      <c r="H1997" t="s">
        <v>212</v>
      </c>
      <c r="I1997" t="s">
        <v>213</v>
      </c>
      <c r="J1997" t="s">
        <v>214</v>
      </c>
      <c r="K1997" t="s">
        <v>2815</v>
      </c>
      <c r="L1997" t="s">
        <v>2816</v>
      </c>
      <c r="M1997" s="17">
        <f>VLOOKUP($K1997,[1]Budget!$V:$AE,5,0)*IF($C1997="1 - Revenues",1,IF(AND($C1997="5 - Transfers",MID(I1997,15,1)="4"),1,-1))</f>
        <v>0</v>
      </c>
      <c r="N1997" s="17">
        <f>VLOOKUP($K1997,[1]Budget!$V:$AE,6,0)*IF($C1997="1 - Revenues",1,IF(AND($C1997="5 - Transfers",MID(J1997,15,1)="4"),1,-1))</f>
        <v>0</v>
      </c>
      <c r="O1997" s="17">
        <f>IFERROR(IF(RIGHT(LEFT(K1997,15),1)="4",VLOOKUP(K1997,'[1]Budget Worksheet'!A:B,2,0),-1*VLOOKUP(K1997,'[1]Budget Worksheet'!A:B,2,0)),0)</f>
        <v>0</v>
      </c>
      <c r="P1997" s="17">
        <f>VLOOKUP($K1997,[1]Budget!$V:$AE,8,0)*IF($C1997="1 - Revenues",1,IF(AND($C1997="5 - Transfers",MID($K1997,15,1)="4"),1,-1))</f>
        <v>0</v>
      </c>
      <c r="Q1997" s="17">
        <f>VLOOKUP($K1997,[1]Budget!$V:$AE,10,0)*IF($C1997="1 - Revenues",1,IF(AND($C1997="5 - Transfers",MID(K1997,15,1)="4"),1,-1))</f>
        <v>0</v>
      </c>
      <c r="S1997" s="18" t="b">
        <f>IF(LEFT(C1997,1)="1",1,-1)*SUMIF([1]Budget!V:V,'Budget Worksheet for Pivot Tabl'!K1997,[1]Budget!AC:AC)=P1997</f>
        <v>1</v>
      </c>
    </row>
    <row r="1998" spans="1:19" x14ac:dyDescent="0.25">
      <c r="A1998" t="s">
        <v>35</v>
      </c>
      <c r="B1998" t="s">
        <v>36</v>
      </c>
      <c r="C1998" t="s">
        <v>11</v>
      </c>
      <c r="D1998" t="str">
        <f t="shared" si="31"/>
        <v>OUTFLOWS</v>
      </c>
      <c r="E1998" t="s">
        <v>102</v>
      </c>
      <c r="F1998" t="s">
        <v>103</v>
      </c>
      <c r="G1998" t="s">
        <v>102</v>
      </c>
      <c r="H1998" t="s">
        <v>212</v>
      </c>
      <c r="I1998" t="s">
        <v>213</v>
      </c>
      <c r="J1998" t="s">
        <v>214</v>
      </c>
      <c r="K1998" t="s">
        <v>2817</v>
      </c>
      <c r="L1998" t="s">
        <v>2818</v>
      </c>
      <c r="M1998" s="17">
        <f>VLOOKUP($K1998,[1]Budget!$V:$AE,5,0)*IF($C1998="1 - Revenues",1,IF(AND($C1998="5 - Transfers",MID(I1998,15,1)="4"),1,-1))</f>
        <v>0</v>
      </c>
      <c r="N1998" s="17">
        <f>VLOOKUP($K1998,[1]Budget!$V:$AE,6,0)*IF($C1998="1 - Revenues",1,IF(AND($C1998="5 - Transfers",MID(J1998,15,1)="4"),1,-1))</f>
        <v>0</v>
      </c>
      <c r="O1998" s="17">
        <f>IFERROR(IF(RIGHT(LEFT(K1998,15),1)="4",VLOOKUP(K1998,'[1]Budget Worksheet'!A:B,2,0),-1*VLOOKUP(K1998,'[1]Budget Worksheet'!A:B,2,0)),0)</f>
        <v>0</v>
      </c>
      <c r="P1998" s="17">
        <f>VLOOKUP($K1998,[1]Budget!$V:$AE,8,0)*IF($C1998="1 - Revenues",1,IF(AND($C1998="5 - Transfers",MID($K1998,15,1)="4"),1,-1))</f>
        <v>0</v>
      </c>
      <c r="Q1998" s="17">
        <f>VLOOKUP($K1998,[1]Budget!$V:$AE,10,0)*IF($C1998="1 - Revenues",1,IF(AND($C1998="5 - Transfers",MID(K1998,15,1)="4"),1,-1))</f>
        <v>0</v>
      </c>
      <c r="S1998" s="18" t="b">
        <f>IF(LEFT(C1998,1)="1",1,-1)*SUMIF([1]Budget!V:V,'Budget Worksheet for Pivot Tabl'!K1998,[1]Budget!AC:AC)=P1998</f>
        <v>1</v>
      </c>
    </row>
    <row r="1999" spans="1:19" x14ac:dyDescent="0.25">
      <c r="A1999" t="s">
        <v>35</v>
      </c>
      <c r="B1999" t="s">
        <v>36</v>
      </c>
      <c r="C1999" t="s">
        <v>7</v>
      </c>
      <c r="D1999" t="str">
        <f t="shared" si="31"/>
        <v>INFLOWS</v>
      </c>
      <c r="E1999" t="s">
        <v>102</v>
      </c>
      <c r="F1999" t="s">
        <v>103</v>
      </c>
      <c r="G1999" t="s">
        <v>102</v>
      </c>
      <c r="H1999" t="s">
        <v>212</v>
      </c>
      <c r="I1999" t="s">
        <v>2819</v>
      </c>
      <c r="J1999" t="s">
        <v>2820</v>
      </c>
      <c r="K1999" t="s">
        <v>2821</v>
      </c>
      <c r="L1999" t="s">
        <v>2822</v>
      </c>
      <c r="M1999" s="17">
        <f>VLOOKUP($K1999,[1]Budget!$V:$AE,5,0)*IF($C1999="1 - Revenues",1,IF(AND($C1999="5 - Transfers",MID(I1999,15,1)="4"),1,-1))</f>
        <v>871000</v>
      </c>
      <c r="N1999" s="17">
        <f>VLOOKUP($K1999,[1]Budget!$V:$AE,6,0)*IF($C1999="1 - Revenues",1,IF(AND($C1999="5 - Transfers",MID(J1999,15,1)="4"),1,-1))</f>
        <v>1200000</v>
      </c>
      <c r="O1999" s="17">
        <f>IFERROR(IF(RIGHT(LEFT(K1999,15),1)="4",VLOOKUP(K1999,'[1]Budget Worksheet'!A:B,2,0),-1*VLOOKUP(K1999,'[1]Budget Worksheet'!A:B,2,0)),0)</f>
        <v>1200000</v>
      </c>
      <c r="P1999" s="17">
        <f>VLOOKUP($K1999,[1]Budget!$V:$AE,8,0)*IF($C1999="1 - Revenues",1,IF(AND($C1999="5 - Transfers",MID($K1999,15,1)="4"),1,-1))</f>
        <v>775000</v>
      </c>
      <c r="Q1999" s="17">
        <f>VLOOKUP($K1999,[1]Budget!$V:$AE,10,0)*IF($C1999="1 - Revenues",1,IF(AND($C1999="5 - Transfers",MID(K1999,15,1)="4"),1,-1))</f>
        <v>-425000</v>
      </c>
      <c r="S1999" s="18" t="b">
        <f>IF(LEFT(C1999,1)="1",1,-1)*SUMIF([1]Budget!V:V,'Budget Worksheet for Pivot Tabl'!K1999,[1]Budget!AC:AC)=P1999</f>
        <v>1</v>
      </c>
    </row>
    <row r="2000" spans="1:19" x14ac:dyDescent="0.25">
      <c r="A2000" t="s">
        <v>35</v>
      </c>
      <c r="B2000" t="s">
        <v>36</v>
      </c>
      <c r="C2000" t="s">
        <v>7</v>
      </c>
      <c r="D2000" t="str">
        <f t="shared" si="31"/>
        <v>INFLOWS</v>
      </c>
      <c r="E2000" t="s">
        <v>102</v>
      </c>
      <c r="F2000" t="s">
        <v>103</v>
      </c>
      <c r="G2000" t="s">
        <v>102</v>
      </c>
      <c r="H2000" t="s">
        <v>212</v>
      </c>
      <c r="I2000" t="s">
        <v>2819</v>
      </c>
      <c r="J2000" t="s">
        <v>2820</v>
      </c>
      <c r="K2000" t="s">
        <v>2823</v>
      </c>
      <c r="L2000" t="s">
        <v>306</v>
      </c>
      <c r="M2000" s="17">
        <f>VLOOKUP($K2000,[1]Budget!$V:$AE,5,0)*IF($C2000="1 - Revenues",1,IF(AND($C2000="5 - Transfers",MID(I2000,15,1)="4"),1,-1))</f>
        <v>0</v>
      </c>
      <c r="N2000" s="17">
        <f>VLOOKUP($K2000,[1]Budget!$V:$AE,6,0)*IF($C2000="1 - Revenues",1,IF(AND($C2000="5 - Transfers",MID(J2000,15,1)="4"),1,-1))</f>
        <v>0</v>
      </c>
      <c r="O2000" s="17">
        <f>IFERROR(IF(RIGHT(LEFT(K2000,15),1)="4",VLOOKUP(K2000,'[1]Budget Worksheet'!A:B,2,0),-1*VLOOKUP(K2000,'[1]Budget Worksheet'!A:B,2,0)),0)</f>
        <v>0</v>
      </c>
      <c r="P2000" s="17">
        <f>VLOOKUP($K2000,[1]Budget!$V:$AE,8,0)*IF($C2000="1 - Revenues",1,IF(AND($C2000="5 - Transfers",MID($K2000,15,1)="4"),1,-1))</f>
        <v>0</v>
      </c>
      <c r="Q2000" s="17">
        <f>VLOOKUP($K2000,[1]Budget!$V:$AE,10,0)*IF($C2000="1 - Revenues",1,IF(AND($C2000="5 - Transfers",MID(K2000,15,1)="4"),1,-1))</f>
        <v>0</v>
      </c>
      <c r="S2000" s="18" t="b">
        <f>IF(LEFT(C2000,1)="1",1,-1)*SUMIF([1]Budget!V:V,'Budget Worksheet for Pivot Tabl'!K2000,[1]Budget!AC:AC)=P2000</f>
        <v>1</v>
      </c>
    </row>
    <row r="2001" spans="1:19" x14ac:dyDescent="0.25">
      <c r="A2001" t="s">
        <v>35</v>
      </c>
      <c r="B2001" t="s">
        <v>36</v>
      </c>
      <c r="C2001" t="s">
        <v>7</v>
      </c>
      <c r="D2001" t="str">
        <f t="shared" si="31"/>
        <v>INFLOWS</v>
      </c>
      <c r="E2001" t="s">
        <v>102</v>
      </c>
      <c r="F2001" t="s">
        <v>103</v>
      </c>
      <c r="G2001" t="s">
        <v>102</v>
      </c>
      <c r="H2001" t="s">
        <v>212</v>
      </c>
      <c r="I2001" t="s">
        <v>2824</v>
      </c>
      <c r="J2001" t="s">
        <v>2825</v>
      </c>
      <c r="K2001" t="s">
        <v>2826</v>
      </c>
      <c r="L2001" t="s">
        <v>306</v>
      </c>
      <c r="M2001" s="17">
        <f>VLOOKUP($K2001,[1]Budget!$V:$AE,5,0)*IF($C2001="1 - Revenues",1,IF(AND($C2001="5 - Transfers",MID(I2001,15,1)="4"),1,-1))</f>
        <v>0</v>
      </c>
      <c r="N2001" s="17">
        <f>VLOOKUP($K2001,[1]Budget!$V:$AE,6,0)*IF($C2001="1 - Revenues",1,IF(AND($C2001="5 - Transfers",MID(J2001,15,1)="4"),1,-1))</f>
        <v>0</v>
      </c>
      <c r="O2001" s="17">
        <f>IFERROR(IF(RIGHT(LEFT(K2001,15),1)="4",VLOOKUP(K2001,'[1]Budget Worksheet'!A:B,2,0),-1*VLOOKUP(K2001,'[1]Budget Worksheet'!A:B,2,0)),0)</f>
        <v>0</v>
      </c>
      <c r="P2001" s="17">
        <f>VLOOKUP($K2001,[1]Budget!$V:$AE,8,0)*IF($C2001="1 - Revenues",1,IF(AND($C2001="5 - Transfers",MID($K2001,15,1)="4"),1,-1))</f>
        <v>0</v>
      </c>
      <c r="Q2001" s="17">
        <f>VLOOKUP($K2001,[1]Budget!$V:$AE,10,0)*IF($C2001="1 - Revenues",1,IF(AND($C2001="5 - Transfers",MID(K2001,15,1)="4"),1,-1))</f>
        <v>0</v>
      </c>
      <c r="S2001" s="18" t="b">
        <f>IF(LEFT(C2001,1)="1",1,-1)*SUMIF([1]Budget!V:V,'Budget Worksheet for Pivot Tabl'!K2001,[1]Budget!AC:AC)=P2001</f>
        <v>1</v>
      </c>
    </row>
    <row r="2002" spans="1:19" x14ac:dyDescent="0.25">
      <c r="A2002" t="s">
        <v>35</v>
      </c>
      <c r="B2002" t="s">
        <v>36</v>
      </c>
      <c r="C2002" t="s">
        <v>7</v>
      </c>
      <c r="D2002" t="str">
        <f t="shared" si="31"/>
        <v>INFLOWS</v>
      </c>
      <c r="E2002" t="s">
        <v>102</v>
      </c>
      <c r="F2002" t="s">
        <v>103</v>
      </c>
      <c r="G2002" t="s">
        <v>102</v>
      </c>
      <c r="H2002" t="s">
        <v>212</v>
      </c>
      <c r="I2002" t="s">
        <v>2827</v>
      </c>
      <c r="J2002" t="s">
        <v>2828</v>
      </c>
      <c r="K2002" t="s">
        <v>2829</v>
      </c>
      <c r="L2002" t="s">
        <v>2830</v>
      </c>
      <c r="M2002" s="17">
        <f>VLOOKUP($K2002,[1]Budget!$V:$AE,5,0)*IF($C2002="1 - Revenues",1,IF(AND($C2002="5 - Transfers",MID(I2002,15,1)="4"),1,-1))</f>
        <v>0</v>
      </c>
      <c r="N2002" s="17">
        <f>VLOOKUP($K2002,[1]Budget!$V:$AE,6,0)*IF($C2002="1 - Revenues",1,IF(AND($C2002="5 - Transfers",MID(J2002,15,1)="4"),1,-1))</f>
        <v>85000</v>
      </c>
      <c r="O2002" s="17">
        <f>IFERROR(IF(RIGHT(LEFT(K2002,15),1)="4",VLOOKUP(K2002,'[1]Budget Worksheet'!A:B,2,0),-1*VLOOKUP(K2002,'[1]Budget Worksheet'!A:B,2,0)),0)</f>
        <v>0</v>
      </c>
      <c r="P2002" s="17">
        <f>VLOOKUP($K2002,[1]Budget!$V:$AE,8,0)*IF($C2002="1 - Revenues",1,IF(AND($C2002="5 - Transfers",MID($K2002,15,1)="4"),1,-1))</f>
        <v>0</v>
      </c>
      <c r="Q2002" s="17">
        <f>VLOOKUP($K2002,[1]Budget!$V:$AE,10,0)*IF($C2002="1 - Revenues",1,IF(AND($C2002="5 - Transfers",MID(K2002,15,1)="4"),1,-1))</f>
        <v>0</v>
      </c>
      <c r="S2002" s="18" t="b">
        <f>IF(LEFT(C2002,1)="1",1,-1)*SUMIF([1]Budget!V:V,'Budget Worksheet for Pivot Tabl'!K2002,[1]Budget!AC:AC)=P2002</f>
        <v>1</v>
      </c>
    </row>
    <row r="2003" spans="1:19" x14ac:dyDescent="0.25">
      <c r="A2003" t="s">
        <v>35</v>
      </c>
      <c r="B2003" t="s">
        <v>36</v>
      </c>
      <c r="C2003" t="s">
        <v>7</v>
      </c>
      <c r="D2003" t="str">
        <f t="shared" si="31"/>
        <v>INFLOWS</v>
      </c>
      <c r="E2003" t="s">
        <v>102</v>
      </c>
      <c r="F2003" t="s">
        <v>103</v>
      </c>
      <c r="G2003" t="s">
        <v>102</v>
      </c>
      <c r="H2003" t="s">
        <v>212</v>
      </c>
      <c r="I2003" t="s">
        <v>2827</v>
      </c>
      <c r="J2003" t="s">
        <v>2828</v>
      </c>
      <c r="K2003" t="s">
        <v>2831</v>
      </c>
      <c r="L2003" t="s">
        <v>2822</v>
      </c>
      <c r="M2003" s="17">
        <f>VLOOKUP($K2003,[1]Budget!$V:$AE,5,0)*IF($C2003="1 - Revenues",1,IF(AND($C2003="5 - Transfers",MID(I2003,15,1)="4"),1,-1))</f>
        <v>0</v>
      </c>
      <c r="N2003" s="17">
        <f>VLOOKUP($K2003,[1]Budget!$V:$AE,6,0)*IF($C2003="1 - Revenues",1,IF(AND($C2003="5 - Transfers",MID(J2003,15,1)="4"),1,-1))</f>
        <v>0</v>
      </c>
      <c r="O2003" s="17">
        <f>IFERROR(IF(RIGHT(LEFT(K2003,15),1)="4",VLOOKUP(K2003,'[1]Budget Worksheet'!A:B,2,0),-1*VLOOKUP(K2003,'[1]Budget Worksheet'!A:B,2,0)),0)</f>
        <v>0</v>
      </c>
      <c r="P2003" s="17">
        <f>VLOOKUP($K2003,[1]Budget!$V:$AE,8,0)*IF($C2003="1 - Revenues",1,IF(AND($C2003="5 - Transfers",MID($K2003,15,1)="4"),1,-1))</f>
        <v>0</v>
      </c>
      <c r="Q2003" s="17">
        <f>VLOOKUP($K2003,[1]Budget!$V:$AE,10,0)*IF($C2003="1 - Revenues",1,IF(AND($C2003="5 - Transfers",MID(K2003,15,1)="4"),1,-1))</f>
        <v>0</v>
      </c>
      <c r="S2003" s="18" t="b">
        <f>IF(LEFT(C2003,1)="1",1,-1)*SUMIF([1]Budget!V:V,'Budget Worksheet for Pivot Tabl'!K2003,[1]Budget!AC:AC)=P2003</f>
        <v>1</v>
      </c>
    </row>
    <row r="2004" spans="1:19" x14ac:dyDescent="0.25">
      <c r="A2004" t="s">
        <v>35</v>
      </c>
      <c r="B2004" t="s">
        <v>36</v>
      </c>
      <c r="C2004" t="s">
        <v>7</v>
      </c>
      <c r="D2004" t="str">
        <f t="shared" si="31"/>
        <v>INFLOWS</v>
      </c>
      <c r="E2004" t="s">
        <v>102</v>
      </c>
      <c r="F2004" t="s">
        <v>103</v>
      </c>
      <c r="G2004" t="s">
        <v>102</v>
      </c>
      <c r="H2004" t="s">
        <v>212</v>
      </c>
      <c r="I2004" t="s">
        <v>2827</v>
      </c>
      <c r="J2004" t="s">
        <v>2828</v>
      </c>
      <c r="K2004" t="s">
        <v>2832</v>
      </c>
      <c r="L2004" t="s">
        <v>294</v>
      </c>
      <c r="M2004" s="17">
        <f>VLOOKUP($K2004,[1]Budget!$V:$AE,5,0)*IF($C2004="1 - Revenues",1,IF(AND($C2004="5 - Transfers",MID(I2004,15,1)="4"),1,-1))</f>
        <v>0</v>
      </c>
      <c r="N2004" s="17">
        <f>VLOOKUP($K2004,[1]Budget!$V:$AE,6,0)*IF($C2004="1 - Revenues",1,IF(AND($C2004="5 - Transfers",MID(J2004,15,1)="4"),1,-1))</f>
        <v>0</v>
      </c>
      <c r="O2004" s="17">
        <f>IFERROR(IF(RIGHT(LEFT(K2004,15),1)="4",VLOOKUP(K2004,'[1]Budget Worksheet'!A:B,2,0),-1*VLOOKUP(K2004,'[1]Budget Worksheet'!A:B,2,0)),0)</f>
        <v>0</v>
      </c>
      <c r="P2004" s="17">
        <f>VLOOKUP($K2004,[1]Budget!$V:$AE,8,0)*IF($C2004="1 - Revenues",1,IF(AND($C2004="5 - Transfers",MID($K2004,15,1)="4"),1,-1))</f>
        <v>0</v>
      </c>
      <c r="Q2004" s="17">
        <f>VLOOKUP($K2004,[1]Budget!$V:$AE,10,0)*IF($C2004="1 - Revenues",1,IF(AND($C2004="5 - Transfers",MID(K2004,15,1)="4"),1,-1))</f>
        <v>0</v>
      </c>
      <c r="S2004" s="18" t="b">
        <f>IF(LEFT(C2004,1)="1",1,-1)*SUMIF([1]Budget!V:V,'Budget Worksheet for Pivot Tabl'!K2004,[1]Budget!AC:AC)=P2004</f>
        <v>1</v>
      </c>
    </row>
    <row r="2005" spans="1:19" x14ac:dyDescent="0.25">
      <c r="A2005" t="s">
        <v>35</v>
      </c>
      <c r="B2005" t="s">
        <v>36</v>
      </c>
      <c r="C2005" t="s">
        <v>7</v>
      </c>
      <c r="D2005" t="str">
        <f t="shared" si="31"/>
        <v>INFLOWS</v>
      </c>
      <c r="E2005" t="s">
        <v>102</v>
      </c>
      <c r="F2005" t="s">
        <v>103</v>
      </c>
      <c r="G2005" t="s">
        <v>102</v>
      </c>
      <c r="H2005" t="s">
        <v>212</v>
      </c>
      <c r="I2005" t="s">
        <v>2827</v>
      </c>
      <c r="J2005" t="s">
        <v>2828</v>
      </c>
      <c r="K2005" t="s">
        <v>2833</v>
      </c>
      <c r="L2005" t="s">
        <v>2813</v>
      </c>
      <c r="M2005" s="17">
        <f>VLOOKUP($K2005,[1]Budget!$V:$AE,5,0)*IF($C2005="1 - Revenues",1,IF(AND($C2005="5 - Transfers",MID(I2005,15,1)="4"),1,-1))</f>
        <v>0</v>
      </c>
      <c r="N2005" s="17">
        <f>VLOOKUP($K2005,[1]Budget!$V:$AE,6,0)*IF($C2005="1 - Revenues",1,IF(AND($C2005="5 - Transfers",MID(J2005,15,1)="4"),1,-1))</f>
        <v>0</v>
      </c>
      <c r="O2005" s="17">
        <f>IFERROR(IF(RIGHT(LEFT(K2005,15),1)="4",VLOOKUP(K2005,'[1]Budget Worksheet'!A:B,2,0),-1*VLOOKUP(K2005,'[1]Budget Worksheet'!A:B,2,0)),0)</f>
        <v>0</v>
      </c>
      <c r="P2005" s="17">
        <f>VLOOKUP($K2005,[1]Budget!$V:$AE,8,0)*IF($C2005="1 - Revenues",1,IF(AND($C2005="5 - Transfers",MID($K2005,15,1)="4"),1,-1))</f>
        <v>0</v>
      </c>
      <c r="Q2005" s="17">
        <f>VLOOKUP($K2005,[1]Budget!$V:$AE,10,0)*IF($C2005="1 - Revenues",1,IF(AND($C2005="5 - Transfers",MID(K2005,15,1)="4"),1,-1))</f>
        <v>0</v>
      </c>
      <c r="S2005" s="18" t="b">
        <f>IF(LEFT(C2005,1)="1",1,-1)*SUMIF([1]Budget!V:V,'Budget Worksheet for Pivot Tabl'!K2005,[1]Budget!AC:AC)=P2005</f>
        <v>1</v>
      </c>
    </row>
    <row r="2006" spans="1:19" x14ac:dyDescent="0.25">
      <c r="A2006" t="s">
        <v>35</v>
      </c>
      <c r="B2006" t="s">
        <v>36</v>
      </c>
      <c r="C2006" t="s">
        <v>7</v>
      </c>
      <c r="D2006" t="str">
        <f t="shared" si="31"/>
        <v>INFLOWS</v>
      </c>
      <c r="E2006" t="s">
        <v>102</v>
      </c>
      <c r="F2006" t="s">
        <v>103</v>
      </c>
      <c r="G2006" t="s">
        <v>102</v>
      </c>
      <c r="H2006" t="s">
        <v>212</v>
      </c>
      <c r="I2006" t="s">
        <v>1852</v>
      </c>
      <c r="J2006" t="s">
        <v>435</v>
      </c>
      <c r="K2006" t="s">
        <v>2834</v>
      </c>
      <c r="L2006" t="s">
        <v>2822</v>
      </c>
      <c r="M2006" s="17">
        <f>VLOOKUP($K2006,[1]Budget!$V:$AE,5,0)*IF($C2006="1 - Revenues",1,IF(AND($C2006="5 - Transfers",MID(I2006,15,1)="4"),1,-1))</f>
        <v>105000</v>
      </c>
      <c r="N2006" s="17">
        <f>VLOOKUP($K2006,[1]Budget!$V:$AE,6,0)*IF($C2006="1 - Revenues",1,IF(AND($C2006="5 - Transfers",MID(J2006,15,1)="4"),1,-1))</f>
        <v>0</v>
      </c>
      <c r="O2006" s="17">
        <f>IFERROR(IF(RIGHT(LEFT(K2006,15),1)="4",VLOOKUP(K2006,'[1]Budget Worksheet'!A:B,2,0),-1*VLOOKUP(K2006,'[1]Budget Worksheet'!A:B,2,0)),0)</f>
        <v>0</v>
      </c>
      <c r="P2006" s="17">
        <f>VLOOKUP($K2006,[1]Budget!$V:$AE,8,0)*IF($C2006="1 - Revenues",1,IF(AND($C2006="5 - Transfers",MID($K2006,15,1)="4"),1,-1))</f>
        <v>0</v>
      </c>
      <c r="Q2006" s="17">
        <f>VLOOKUP($K2006,[1]Budget!$V:$AE,10,0)*IF($C2006="1 - Revenues",1,IF(AND($C2006="5 - Transfers",MID(K2006,15,1)="4"),1,-1))</f>
        <v>0</v>
      </c>
      <c r="S2006" s="18" t="b">
        <f>IF(LEFT(C2006,1)="1",1,-1)*SUMIF([1]Budget!V:V,'Budget Worksheet for Pivot Tabl'!K2006,[1]Budget!AC:AC)=P2006</f>
        <v>1</v>
      </c>
    </row>
    <row r="2007" spans="1:19" x14ac:dyDescent="0.25">
      <c r="A2007" t="s">
        <v>35</v>
      </c>
      <c r="B2007" t="s">
        <v>36</v>
      </c>
      <c r="C2007" t="s">
        <v>7</v>
      </c>
      <c r="D2007" t="str">
        <f t="shared" si="31"/>
        <v>INFLOWS</v>
      </c>
      <c r="E2007" t="s">
        <v>102</v>
      </c>
      <c r="F2007" t="s">
        <v>103</v>
      </c>
      <c r="G2007" t="s">
        <v>102</v>
      </c>
      <c r="H2007" t="s">
        <v>212</v>
      </c>
      <c r="I2007" t="s">
        <v>2835</v>
      </c>
      <c r="J2007" t="s">
        <v>2836</v>
      </c>
      <c r="K2007" t="s">
        <v>2837</v>
      </c>
      <c r="L2007" t="s">
        <v>2822</v>
      </c>
      <c r="M2007" s="17">
        <f>VLOOKUP($K2007,[1]Budget!$V:$AE,5,0)*IF($C2007="1 - Revenues",1,IF(AND($C2007="5 - Transfers",MID(I2007,15,1)="4"),1,-1))</f>
        <v>117000</v>
      </c>
      <c r="N2007" s="17">
        <f>VLOOKUP($K2007,[1]Budget!$V:$AE,6,0)*IF($C2007="1 - Revenues",1,IF(AND($C2007="5 - Transfers",MID(J2007,15,1)="4"),1,-1))</f>
        <v>29000</v>
      </c>
      <c r="O2007" s="17">
        <f>IFERROR(IF(RIGHT(LEFT(K2007,15),1)="4",VLOOKUP(K2007,'[1]Budget Worksheet'!A:B,2,0),-1*VLOOKUP(K2007,'[1]Budget Worksheet'!A:B,2,0)),0)</f>
        <v>0</v>
      </c>
      <c r="P2007" s="17">
        <f>VLOOKUP($K2007,[1]Budget!$V:$AE,8,0)*IF($C2007="1 - Revenues",1,IF(AND($C2007="5 - Transfers",MID($K2007,15,1)="4"),1,-1))</f>
        <v>0</v>
      </c>
      <c r="Q2007" s="17">
        <f>VLOOKUP($K2007,[1]Budget!$V:$AE,10,0)*IF($C2007="1 - Revenues",1,IF(AND($C2007="5 - Transfers",MID(K2007,15,1)="4"),1,-1))</f>
        <v>0</v>
      </c>
      <c r="S2007" s="18" t="b">
        <f>IF(LEFT(C2007,1)="1",1,-1)*SUMIF([1]Budget!V:V,'Budget Worksheet for Pivot Tabl'!K2007,[1]Budget!AC:AC)=P2007</f>
        <v>1</v>
      </c>
    </row>
    <row r="2008" spans="1:19" x14ac:dyDescent="0.25">
      <c r="A2008" t="s">
        <v>35</v>
      </c>
      <c r="B2008" t="s">
        <v>36</v>
      </c>
      <c r="C2008" t="s">
        <v>7</v>
      </c>
      <c r="D2008" t="str">
        <f t="shared" si="31"/>
        <v>INFLOWS</v>
      </c>
      <c r="E2008" t="s">
        <v>112</v>
      </c>
      <c r="F2008" t="s">
        <v>113</v>
      </c>
      <c r="G2008" t="s">
        <v>112</v>
      </c>
      <c r="H2008" t="s">
        <v>32</v>
      </c>
      <c r="I2008" t="s">
        <v>1852</v>
      </c>
      <c r="J2008" t="s">
        <v>435</v>
      </c>
      <c r="K2008" t="s">
        <v>2838</v>
      </c>
      <c r="L2008" t="s">
        <v>2822</v>
      </c>
      <c r="M2008" s="17">
        <f>VLOOKUP($K2008,[1]Budget!$V:$AE,5,0)*IF($C2008="1 - Revenues",1,IF(AND($C2008="5 - Transfers",MID(I2008,15,1)="4"),1,-1))</f>
        <v>51000</v>
      </c>
      <c r="N2008" s="17">
        <f>VLOOKUP($K2008,[1]Budget!$V:$AE,6,0)*IF($C2008="1 - Revenues",1,IF(AND($C2008="5 - Transfers",MID(J2008,15,1)="4"),1,-1))</f>
        <v>39000</v>
      </c>
      <c r="O2008" s="17">
        <f>IFERROR(IF(RIGHT(LEFT(K2008,15),1)="4",VLOOKUP(K2008,'[1]Budget Worksheet'!A:B,2,0),-1*VLOOKUP(K2008,'[1]Budget Worksheet'!A:B,2,0)),0)</f>
        <v>0</v>
      </c>
      <c r="P2008" s="17">
        <f>VLOOKUP($K2008,[1]Budget!$V:$AE,8,0)*IF($C2008="1 - Revenues",1,IF(AND($C2008="5 - Transfers",MID($K2008,15,1)="4"),1,-1))</f>
        <v>0</v>
      </c>
      <c r="Q2008" s="17">
        <f>VLOOKUP($K2008,[1]Budget!$V:$AE,10,0)*IF($C2008="1 - Revenues",1,IF(AND($C2008="5 - Transfers",MID(K2008,15,1)="4"),1,-1))</f>
        <v>0</v>
      </c>
      <c r="S2008" s="18" t="b">
        <f>IF(LEFT(C2008,1)="1",1,-1)*SUMIF([1]Budget!V:V,'Budget Worksheet for Pivot Tabl'!K2008,[1]Budget!AC:AC)=P2008</f>
        <v>1</v>
      </c>
    </row>
    <row r="2009" spans="1:19" x14ac:dyDescent="0.25">
      <c r="A2009" t="s">
        <v>35</v>
      </c>
      <c r="B2009" t="s">
        <v>36</v>
      </c>
      <c r="C2009" t="s">
        <v>7</v>
      </c>
      <c r="D2009" t="str">
        <f t="shared" si="31"/>
        <v>INFLOWS</v>
      </c>
      <c r="E2009" t="s">
        <v>112</v>
      </c>
      <c r="F2009" t="s">
        <v>113</v>
      </c>
      <c r="G2009" t="s">
        <v>112</v>
      </c>
      <c r="H2009" t="s">
        <v>32</v>
      </c>
      <c r="I2009" t="s">
        <v>1852</v>
      </c>
      <c r="J2009" t="s">
        <v>435</v>
      </c>
      <c r="K2009" t="s">
        <v>2839</v>
      </c>
      <c r="L2009" t="s">
        <v>2811</v>
      </c>
      <c r="M2009" s="17">
        <f>VLOOKUP($K2009,[1]Budget!$V:$AE,5,0)*IF($C2009="1 - Revenues",1,IF(AND($C2009="5 - Transfers",MID(I2009,15,1)="4"),1,-1))</f>
        <v>0</v>
      </c>
      <c r="N2009" s="17">
        <f>VLOOKUP($K2009,[1]Budget!$V:$AE,6,0)*IF($C2009="1 - Revenues",1,IF(AND($C2009="5 - Transfers",MID(J2009,15,1)="4"),1,-1))</f>
        <v>0</v>
      </c>
      <c r="O2009" s="17">
        <f>IFERROR(IF(RIGHT(LEFT(K2009,15),1)="4",VLOOKUP(K2009,'[1]Budget Worksheet'!A:B,2,0),-1*VLOOKUP(K2009,'[1]Budget Worksheet'!A:B,2,0)),0)</f>
        <v>0</v>
      </c>
      <c r="P2009" s="17">
        <f>VLOOKUP($K2009,[1]Budget!$V:$AE,8,0)*IF($C2009="1 - Revenues",1,IF(AND($C2009="5 - Transfers",MID($K2009,15,1)="4"),1,-1))</f>
        <v>0</v>
      </c>
      <c r="Q2009" s="17">
        <f>VLOOKUP($K2009,[1]Budget!$V:$AE,10,0)*IF($C2009="1 - Revenues",1,IF(AND($C2009="5 - Transfers",MID(K2009,15,1)="4"),1,-1))</f>
        <v>0</v>
      </c>
      <c r="S2009" s="18" t="b">
        <f>IF(LEFT(C2009,1)="1",1,-1)*SUMIF([1]Budget!V:V,'Budget Worksheet for Pivot Tabl'!K2009,[1]Budget!AC:AC)=P2009</f>
        <v>1</v>
      </c>
    </row>
    <row r="2010" spans="1:19" x14ac:dyDescent="0.25">
      <c r="A2010" t="s">
        <v>35</v>
      </c>
      <c r="B2010" t="s">
        <v>36</v>
      </c>
      <c r="C2010" t="s">
        <v>10</v>
      </c>
      <c r="D2010" t="str">
        <f t="shared" si="31"/>
        <v>OUTFLOWS</v>
      </c>
      <c r="E2010" t="s">
        <v>102</v>
      </c>
      <c r="F2010" t="s">
        <v>103</v>
      </c>
      <c r="G2010" t="s">
        <v>102</v>
      </c>
      <c r="H2010" t="s">
        <v>212</v>
      </c>
      <c r="I2010" t="s">
        <v>213</v>
      </c>
      <c r="J2010" t="s">
        <v>214</v>
      </c>
      <c r="K2010" t="s">
        <v>2840</v>
      </c>
      <c r="L2010" t="s">
        <v>544</v>
      </c>
      <c r="M2010" s="17">
        <f>VLOOKUP($K2010,[1]Budget!$V:$AE,5,0)*IF($C2010="1 - Revenues",1,IF(AND($C2010="5 - Transfers",MID(I2010,15,1)="4"),1,-1))</f>
        <v>0</v>
      </c>
      <c r="N2010" s="17">
        <f>VLOOKUP($K2010,[1]Budget!$V:$AE,6,0)*IF($C2010="1 - Revenues",1,IF(AND($C2010="5 - Transfers",MID(J2010,15,1)="4"),1,-1))</f>
        <v>0</v>
      </c>
      <c r="O2010" s="17">
        <f>IFERROR(IF(RIGHT(LEFT(K2010,15),1)="4",VLOOKUP(K2010,'[1]Budget Worksheet'!A:B,2,0),-1*VLOOKUP(K2010,'[1]Budget Worksheet'!A:B,2,0)),0)</f>
        <v>0</v>
      </c>
      <c r="P2010" s="17">
        <f>VLOOKUP($K2010,[1]Budget!$V:$AE,8,0)*IF($C2010="1 - Revenues",1,IF(AND($C2010="5 - Transfers",MID($K2010,15,1)="4"),1,-1))</f>
        <v>0</v>
      </c>
      <c r="Q2010" s="17">
        <f>VLOOKUP($K2010,[1]Budget!$V:$AE,10,0)*IF($C2010="1 - Revenues",1,IF(AND($C2010="5 - Transfers",MID(K2010,15,1)="4"),1,-1))</f>
        <v>0</v>
      </c>
      <c r="S2010" s="18" t="b">
        <f>IF(LEFT(C2010,1)="1",1,-1)*SUMIF([1]Budget!V:V,'Budget Worksheet for Pivot Tabl'!K2010,[1]Budget!AC:AC)=P2010</f>
        <v>1</v>
      </c>
    </row>
    <row r="2011" spans="1:19" x14ac:dyDescent="0.25">
      <c r="A2011" t="s">
        <v>35</v>
      </c>
      <c r="B2011" t="s">
        <v>36</v>
      </c>
      <c r="C2011" t="s">
        <v>11</v>
      </c>
      <c r="D2011" t="str">
        <f t="shared" si="31"/>
        <v>OUTFLOWS</v>
      </c>
      <c r="E2011" t="s">
        <v>102</v>
      </c>
      <c r="F2011" t="s">
        <v>103</v>
      </c>
      <c r="G2011" t="s">
        <v>102</v>
      </c>
      <c r="H2011" t="s">
        <v>212</v>
      </c>
      <c r="I2011" t="s">
        <v>213</v>
      </c>
      <c r="J2011" t="s">
        <v>214</v>
      </c>
      <c r="K2011" t="s">
        <v>2841</v>
      </c>
      <c r="L2011" t="s">
        <v>2842</v>
      </c>
      <c r="M2011" s="17">
        <f>VLOOKUP($K2011,[1]Budget!$V:$AE,5,0)*IF($C2011="1 - Revenues",1,IF(AND($C2011="5 - Transfers",MID(I2011,15,1)="4"),1,-1))</f>
        <v>0</v>
      </c>
      <c r="N2011" s="17">
        <f>VLOOKUP($K2011,[1]Budget!$V:$AE,6,0)*IF($C2011="1 - Revenues",1,IF(AND($C2011="5 - Transfers",MID(J2011,15,1)="4"),1,-1))</f>
        <v>0</v>
      </c>
      <c r="O2011" s="17">
        <f>IFERROR(IF(RIGHT(LEFT(K2011,15),1)="4",VLOOKUP(K2011,'[1]Budget Worksheet'!A:B,2,0),-1*VLOOKUP(K2011,'[1]Budget Worksheet'!A:B,2,0)),0)</f>
        <v>0</v>
      </c>
      <c r="P2011" s="17">
        <f>VLOOKUP($K2011,[1]Budget!$V:$AE,8,0)*IF($C2011="1 - Revenues",1,IF(AND($C2011="5 - Transfers",MID($K2011,15,1)="4"),1,-1))</f>
        <v>0</v>
      </c>
      <c r="Q2011" s="17">
        <f>VLOOKUP($K2011,[1]Budget!$V:$AE,10,0)*IF($C2011="1 - Revenues",1,IF(AND($C2011="5 - Transfers",MID(K2011,15,1)="4"),1,-1))</f>
        <v>0</v>
      </c>
      <c r="S2011" s="18" t="b">
        <f>IF(LEFT(C2011,1)="1",1,-1)*SUMIF([1]Budget!V:V,'Budget Worksheet for Pivot Tabl'!K2011,[1]Budget!AC:AC)=P2011</f>
        <v>1</v>
      </c>
    </row>
    <row r="2012" spans="1:19" x14ac:dyDescent="0.25">
      <c r="A2012" t="s">
        <v>35</v>
      </c>
      <c r="B2012" t="s">
        <v>36</v>
      </c>
      <c r="C2012" t="s">
        <v>11</v>
      </c>
      <c r="D2012" t="str">
        <f t="shared" si="31"/>
        <v>OUTFLOWS</v>
      </c>
      <c r="E2012" t="s">
        <v>102</v>
      </c>
      <c r="F2012" t="s">
        <v>103</v>
      </c>
      <c r="G2012" t="s">
        <v>102</v>
      </c>
      <c r="H2012" t="s">
        <v>212</v>
      </c>
      <c r="I2012" t="s">
        <v>213</v>
      </c>
      <c r="J2012" t="s">
        <v>214</v>
      </c>
      <c r="K2012" t="s">
        <v>2843</v>
      </c>
      <c r="L2012" t="s">
        <v>562</v>
      </c>
      <c r="M2012" s="17">
        <f>VLOOKUP($K2012,[1]Budget!$V:$AE,5,0)*IF($C2012="1 - Revenues",1,IF(AND($C2012="5 - Transfers",MID(I2012,15,1)="4"),1,-1))</f>
        <v>0</v>
      </c>
      <c r="N2012" s="17">
        <f>VLOOKUP($K2012,[1]Budget!$V:$AE,6,0)*IF($C2012="1 - Revenues",1,IF(AND($C2012="5 - Transfers",MID(J2012,15,1)="4"),1,-1))</f>
        <v>0</v>
      </c>
      <c r="O2012" s="17">
        <f>IFERROR(IF(RIGHT(LEFT(K2012,15),1)="4",VLOOKUP(K2012,'[1]Budget Worksheet'!A:B,2,0),-1*VLOOKUP(K2012,'[1]Budget Worksheet'!A:B,2,0)),0)</f>
        <v>0</v>
      </c>
      <c r="P2012" s="17">
        <f>VLOOKUP($K2012,[1]Budget!$V:$AE,8,0)*IF($C2012="1 - Revenues",1,IF(AND($C2012="5 - Transfers",MID($K2012,15,1)="4"),1,-1))</f>
        <v>0</v>
      </c>
      <c r="Q2012" s="17">
        <f>VLOOKUP($K2012,[1]Budget!$V:$AE,10,0)*IF($C2012="1 - Revenues",1,IF(AND($C2012="5 - Transfers",MID(K2012,15,1)="4"),1,-1))</f>
        <v>0</v>
      </c>
      <c r="S2012" s="18" t="b">
        <f>IF(LEFT(C2012,1)="1",1,-1)*SUMIF([1]Budget!V:V,'Budget Worksheet for Pivot Tabl'!K2012,[1]Budget!AC:AC)=P2012</f>
        <v>1</v>
      </c>
    </row>
    <row r="2013" spans="1:19" x14ac:dyDescent="0.25">
      <c r="A2013" t="s">
        <v>35</v>
      </c>
      <c r="B2013" t="s">
        <v>36</v>
      </c>
      <c r="C2013" t="s">
        <v>11</v>
      </c>
      <c r="D2013" t="str">
        <f t="shared" si="31"/>
        <v>OUTFLOWS</v>
      </c>
      <c r="E2013" t="s">
        <v>102</v>
      </c>
      <c r="F2013" t="s">
        <v>103</v>
      </c>
      <c r="G2013" t="s">
        <v>102</v>
      </c>
      <c r="H2013" t="s">
        <v>212</v>
      </c>
      <c r="I2013" t="s">
        <v>213</v>
      </c>
      <c r="J2013" t="s">
        <v>214</v>
      </c>
      <c r="K2013" t="s">
        <v>2844</v>
      </c>
      <c r="L2013" t="s">
        <v>2845</v>
      </c>
      <c r="M2013" s="17">
        <f>VLOOKUP($K2013,[1]Budget!$V:$AE,5,0)*IF($C2013="1 - Revenues",1,IF(AND($C2013="5 - Transfers",MID(I2013,15,1)="4"),1,-1))</f>
        <v>0</v>
      </c>
      <c r="N2013" s="17">
        <f>VLOOKUP($K2013,[1]Budget!$V:$AE,6,0)*IF($C2013="1 - Revenues",1,IF(AND($C2013="5 - Transfers",MID(J2013,15,1)="4"),1,-1))</f>
        <v>0</v>
      </c>
      <c r="O2013" s="17">
        <f>IFERROR(IF(RIGHT(LEFT(K2013,15),1)="4",VLOOKUP(K2013,'[1]Budget Worksheet'!A:B,2,0),-1*VLOOKUP(K2013,'[1]Budget Worksheet'!A:B,2,0)),0)</f>
        <v>0</v>
      </c>
      <c r="P2013" s="17">
        <f>VLOOKUP($K2013,[1]Budget!$V:$AE,8,0)*IF($C2013="1 - Revenues",1,IF(AND($C2013="5 - Transfers",MID($K2013,15,1)="4"),1,-1))</f>
        <v>0</v>
      </c>
      <c r="Q2013" s="17">
        <f>VLOOKUP($K2013,[1]Budget!$V:$AE,10,0)*IF($C2013="1 - Revenues",1,IF(AND($C2013="5 - Transfers",MID(K2013,15,1)="4"),1,-1))</f>
        <v>0</v>
      </c>
      <c r="S2013" s="18" t="b">
        <f>IF(LEFT(C2013,1)="1",1,-1)*SUMIF([1]Budget!V:V,'Budget Worksheet for Pivot Tabl'!K2013,[1]Budget!AC:AC)=P2013</f>
        <v>1</v>
      </c>
    </row>
    <row r="2014" spans="1:19" x14ac:dyDescent="0.25">
      <c r="A2014" t="s">
        <v>35</v>
      </c>
      <c r="B2014" t="s">
        <v>36</v>
      </c>
      <c r="C2014" t="s">
        <v>9</v>
      </c>
      <c r="D2014" t="str">
        <f t="shared" si="31"/>
        <v>OUTFLOWS</v>
      </c>
      <c r="E2014" t="s">
        <v>102</v>
      </c>
      <c r="F2014" t="s">
        <v>103</v>
      </c>
      <c r="G2014" t="s">
        <v>102</v>
      </c>
      <c r="H2014" t="s">
        <v>212</v>
      </c>
      <c r="I2014" t="s">
        <v>2846</v>
      </c>
      <c r="J2014" t="s">
        <v>2847</v>
      </c>
      <c r="K2014" t="s">
        <v>2848</v>
      </c>
      <c r="L2014" t="s">
        <v>476</v>
      </c>
      <c r="M2014" s="17">
        <f>VLOOKUP($K2014,[1]Budget!$V:$AE,5,0)*IF($C2014="1 - Revenues",1,IF(AND($C2014="5 - Transfers",MID(I2014,15,1)="4"),1,-1))</f>
        <v>0</v>
      </c>
      <c r="N2014" s="17">
        <f>VLOOKUP($K2014,[1]Budget!$V:$AE,6,0)*IF($C2014="1 - Revenues",1,IF(AND($C2014="5 - Transfers",MID(J2014,15,1)="4"),1,-1))</f>
        <v>0</v>
      </c>
      <c r="O2014" s="17">
        <f>IFERROR(IF(RIGHT(LEFT(K2014,15),1)="4",VLOOKUP(K2014,'[1]Budget Worksheet'!A:B,2,0),-1*VLOOKUP(K2014,'[1]Budget Worksheet'!A:B,2,0)),0)</f>
        <v>0</v>
      </c>
      <c r="P2014" s="17">
        <f>VLOOKUP($K2014,[1]Budget!$V:$AE,8,0)*IF($C2014="1 - Revenues",1,IF(AND($C2014="5 - Transfers",MID($K2014,15,1)="4"),1,-1))</f>
        <v>0</v>
      </c>
      <c r="Q2014" s="17">
        <f>VLOOKUP($K2014,[1]Budget!$V:$AE,10,0)*IF($C2014="1 - Revenues",1,IF(AND($C2014="5 - Transfers",MID(K2014,15,1)="4"),1,-1))</f>
        <v>0</v>
      </c>
      <c r="S2014" s="18" t="b">
        <f>IF(LEFT(C2014,1)="1",1,-1)*SUMIF([1]Budget!V:V,'Budget Worksheet for Pivot Tabl'!K2014,[1]Budget!AC:AC)=P2014</f>
        <v>1</v>
      </c>
    </row>
    <row r="2015" spans="1:19" x14ac:dyDescent="0.25">
      <c r="A2015" t="s">
        <v>35</v>
      </c>
      <c r="B2015" t="s">
        <v>36</v>
      </c>
      <c r="C2015" t="s">
        <v>9</v>
      </c>
      <c r="D2015" t="str">
        <f t="shared" si="31"/>
        <v>OUTFLOWS</v>
      </c>
      <c r="E2015" t="s">
        <v>102</v>
      </c>
      <c r="F2015" t="s">
        <v>103</v>
      </c>
      <c r="G2015" t="s">
        <v>102</v>
      </c>
      <c r="H2015" t="s">
        <v>212</v>
      </c>
      <c r="I2015" t="s">
        <v>2849</v>
      </c>
      <c r="J2015" t="s">
        <v>2850</v>
      </c>
      <c r="K2015" t="s">
        <v>2851</v>
      </c>
      <c r="L2015" t="s">
        <v>476</v>
      </c>
      <c r="M2015" s="17">
        <f>VLOOKUP($K2015,[1]Budget!$V:$AE,5,0)*IF($C2015="1 - Revenues",1,IF(AND($C2015="5 - Transfers",MID(I2015,15,1)="4"),1,-1))</f>
        <v>0</v>
      </c>
      <c r="N2015" s="17">
        <f>VLOOKUP($K2015,[1]Budget!$V:$AE,6,0)*IF($C2015="1 - Revenues",1,IF(AND($C2015="5 - Transfers",MID(J2015,15,1)="4"),1,-1))</f>
        <v>0</v>
      </c>
      <c r="O2015" s="17">
        <f>IFERROR(IF(RIGHT(LEFT(K2015,15),1)="4",VLOOKUP(K2015,'[1]Budget Worksheet'!A:B,2,0),-1*VLOOKUP(K2015,'[1]Budget Worksheet'!A:B,2,0)),0)</f>
        <v>0</v>
      </c>
      <c r="P2015" s="17">
        <f>VLOOKUP($K2015,[1]Budget!$V:$AE,8,0)*IF($C2015="1 - Revenues",1,IF(AND($C2015="5 - Transfers",MID($K2015,15,1)="4"),1,-1))</f>
        <v>0</v>
      </c>
      <c r="Q2015" s="17">
        <f>VLOOKUP($K2015,[1]Budget!$V:$AE,10,0)*IF($C2015="1 - Revenues",1,IF(AND($C2015="5 - Transfers",MID(K2015,15,1)="4"),1,-1))</f>
        <v>0</v>
      </c>
      <c r="S2015" s="18" t="b">
        <f>IF(LEFT(C2015,1)="1",1,-1)*SUMIF([1]Budget!V:V,'Budget Worksheet for Pivot Tabl'!K2015,[1]Budget!AC:AC)=P2015</f>
        <v>1</v>
      </c>
    </row>
    <row r="2016" spans="1:19" x14ac:dyDescent="0.25">
      <c r="A2016" t="s">
        <v>35</v>
      </c>
      <c r="B2016" t="s">
        <v>36</v>
      </c>
      <c r="C2016" t="s">
        <v>9</v>
      </c>
      <c r="D2016" t="str">
        <f t="shared" si="31"/>
        <v>OUTFLOWS</v>
      </c>
      <c r="E2016" t="s">
        <v>102</v>
      </c>
      <c r="F2016" t="s">
        <v>103</v>
      </c>
      <c r="G2016" t="s">
        <v>102</v>
      </c>
      <c r="H2016" t="s">
        <v>212</v>
      </c>
      <c r="I2016" t="s">
        <v>2852</v>
      </c>
      <c r="J2016" t="s">
        <v>2853</v>
      </c>
      <c r="K2016" t="s">
        <v>2854</v>
      </c>
      <c r="L2016" t="s">
        <v>476</v>
      </c>
      <c r="M2016" s="17">
        <f>VLOOKUP($K2016,[1]Budget!$V:$AE,5,0)*IF($C2016="1 - Revenues",1,IF(AND($C2016="5 - Transfers",MID(I2016,15,1)="4"),1,-1))</f>
        <v>0</v>
      </c>
      <c r="N2016" s="17">
        <f>VLOOKUP($K2016,[1]Budget!$V:$AE,6,0)*IF($C2016="1 - Revenues",1,IF(AND($C2016="5 - Transfers",MID(J2016,15,1)="4"),1,-1))</f>
        <v>0</v>
      </c>
      <c r="O2016" s="17">
        <f>IFERROR(IF(RIGHT(LEFT(K2016,15),1)="4",VLOOKUP(K2016,'[1]Budget Worksheet'!A:B,2,0),-1*VLOOKUP(K2016,'[1]Budget Worksheet'!A:B,2,0)),0)</f>
        <v>0</v>
      </c>
      <c r="P2016" s="17">
        <f>VLOOKUP($K2016,[1]Budget!$V:$AE,8,0)*IF($C2016="1 - Revenues",1,IF(AND($C2016="5 - Transfers",MID($K2016,15,1)="4"),1,-1))</f>
        <v>0</v>
      </c>
      <c r="Q2016" s="17">
        <f>VLOOKUP($K2016,[1]Budget!$V:$AE,10,0)*IF($C2016="1 - Revenues",1,IF(AND($C2016="5 - Transfers",MID(K2016,15,1)="4"),1,-1))</f>
        <v>0</v>
      </c>
      <c r="S2016" s="18" t="b">
        <f>IF(LEFT(C2016,1)="1",1,-1)*SUMIF([1]Budget!V:V,'Budget Worksheet for Pivot Tabl'!K2016,[1]Budget!AC:AC)=P2016</f>
        <v>1</v>
      </c>
    </row>
    <row r="2017" spans="1:19" x14ac:dyDescent="0.25">
      <c r="A2017" t="s">
        <v>35</v>
      </c>
      <c r="B2017" t="s">
        <v>36</v>
      </c>
      <c r="C2017" t="s">
        <v>9</v>
      </c>
      <c r="D2017" t="str">
        <f t="shared" si="31"/>
        <v>OUTFLOWS</v>
      </c>
      <c r="E2017" t="s">
        <v>102</v>
      </c>
      <c r="F2017" t="s">
        <v>103</v>
      </c>
      <c r="G2017" t="s">
        <v>102</v>
      </c>
      <c r="H2017" t="s">
        <v>212</v>
      </c>
      <c r="I2017" t="s">
        <v>2819</v>
      </c>
      <c r="J2017" t="s">
        <v>2820</v>
      </c>
      <c r="K2017" t="s">
        <v>2855</v>
      </c>
      <c r="L2017" t="s">
        <v>476</v>
      </c>
      <c r="M2017" s="17">
        <f>VLOOKUP($K2017,[1]Budget!$V:$AE,5,0)*IF($C2017="1 - Revenues",1,IF(AND($C2017="5 - Transfers",MID(I2017,15,1)="4"),1,-1))</f>
        <v>0</v>
      </c>
      <c r="N2017" s="17">
        <f>VLOOKUP($K2017,[1]Budget!$V:$AE,6,0)*IF($C2017="1 - Revenues",1,IF(AND($C2017="5 - Transfers",MID(J2017,15,1)="4"),1,-1))</f>
        <v>0</v>
      </c>
      <c r="O2017" s="17">
        <f>IFERROR(IF(RIGHT(LEFT(K2017,15),1)="4",VLOOKUP(K2017,'[1]Budget Worksheet'!A:B,2,0),-1*VLOOKUP(K2017,'[1]Budget Worksheet'!A:B,2,0)),0)</f>
        <v>0</v>
      </c>
      <c r="P2017" s="17">
        <f>VLOOKUP($K2017,[1]Budget!$V:$AE,8,0)*IF($C2017="1 - Revenues",1,IF(AND($C2017="5 - Transfers",MID($K2017,15,1)="4"),1,-1))</f>
        <v>0</v>
      </c>
      <c r="Q2017" s="17">
        <f>VLOOKUP($K2017,[1]Budget!$V:$AE,10,0)*IF($C2017="1 - Revenues",1,IF(AND($C2017="5 - Transfers",MID(K2017,15,1)="4"),1,-1))</f>
        <v>0</v>
      </c>
      <c r="S2017" s="18" t="b">
        <f>IF(LEFT(C2017,1)="1",1,-1)*SUMIF([1]Budget!V:V,'Budget Worksheet for Pivot Tabl'!K2017,[1]Budget!AC:AC)=P2017</f>
        <v>1</v>
      </c>
    </row>
    <row r="2018" spans="1:19" x14ac:dyDescent="0.25">
      <c r="A2018" t="s">
        <v>35</v>
      </c>
      <c r="B2018" t="s">
        <v>36</v>
      </c>
      <c r="C2018" t="s">
        <v>10</v>
      </c>
      <c r="D2018" t="str">
        <f t="shared" si="31"/>
        <v>OUTFLOWS</v>
      </c>
      <c r="E2018" t="s">
        <v>102</v>
      </c>
      <c r="F2018" t="s">
        <v>103</v>
      </c>
      <c r="G2018" t="s">
        <v>102</v>
      </c>
      <c r="H2018" t="s">
        <v>212</v>
      </c>
      <c r="I2018" t="s">
        <v>2819</v>
      </c>
      <c r="J2018" t="s">
        <v>2820</v>
      </c>
      <c r="K2018" t="s">
        <v>2856</v>
      </c>
      <c r="L2018" t="s">
        <v>1167</v>
      </c>
      <c r="M2018" s="17">
        <f>VLOOKUP($K2018,[1]Budget!$V:$AE,5,0)*IF($C2018="1 - Revenues",1,IF(AND($C2018="5 - Transfers",MID(I2018,15,1)="4"),1,-1))</f>
        <v>0</v>
      </c>
      <c r="N2018" s="17">
        <f>VLOOKUP($K2018,[1]Budget!$V:$AE,6,0)*IF($C2018="1 - Revenues",1,IF(AND($C2018="5 - Transfers",MID(J2018,15,1)="4"),1,-1))</f>
        <v>0</v>
      </c>
      <c r="O2018" s="17">
        <f>IFERROR(IF(RIGHT(LEFT(K2018,15),1)="4",VLOOKUP(K2018,'[1]Budget Worksheet'!A:B,2,0),-1*VLOOKUP(K2018,'[1]Budget Worksheet'!A:B,2,0)),0)</f>
        <v>0</v>
      </c>
      <c r="P2018" s="17">
        <f>VLOOKUP($K2018,[1]Budget!$V:$AE,8,0)*IF($C2018="1 - Revenues",1,IF(AND($C2018="5 - Transfers",MID($K2018,15,1)="4"),1,-1))</f>
        <v>0</v>
      </c>
      <c r="Q2018" s="17">
        <f>VLOOKUP($K2018,[1]Budget!$V:$AE,10,0)*IF($C2018="1 - Revenues",1,IF(AND($C2018="5 - Transfers",MID(K2018,15,1)="4"),1,-1))</f>
        <v>0</v>
      </c>
      <c r="S2018" s="18" t="b">
        <f>IF(LEFT(C2018,1)="1",1,-1)*SUMIF([1]Budget!V:V,'Budget Worksheet for Pivot Tabl'!K2018,[1]Budget!AC:AC)=P2018</f>
        <v>1</v>
      </c>
    </row>
    <row r="2019" spans="1:19" x14ac:dyDescent="0.25">
      <c r="A2019" t="s">
        <v>35</v>
      </c>
      <c r="B2019" t="s">
        <v>36</v>
      </c>
      <c r="C2019" t="s">
        <v>10</v>
      </c>
      <c r="D2019" t="str">
        <f t="shared" si="31"/>
        <v>OUTFLOWS</v>
      </c>
      <c r="E2019" t="s">
        <v>102</v>
      </c>
      <c r="F2019" t="s">
        <v>103</v>
      </c>
      <c r="G2019" t="s">
        <v>102</v>
      </c>
      <c r="H2019" t="s">
        <v>212</v>
      </c>
      <c r="I2019" t="s">
        <v>2819</v>
      </c>
      <c r="J2019" t="s">
        <v>2820</v>
      </c>
      <c r="K2019" t="s">
        <v>2857</v>
      </c>
      <c r="L2019" t="s">
        <v>2858</v>
      </c>
      <c r="M2019" s="17">
        <f>VLOOKUP($K2019,[1]Budget!$V:$AE,5,0)*IF($C2019="1 - Revenues",1,IF(AND($C2019="5 - Transfers",MID(I2019,15,1)="4"),1,-1))</f>
        <v>0</v>
      </c>
      <c r="N2019" s="17">
        <f>VLOOKUP($K2019,[1]Budget!$V:$AE,6,0)*IF($C2019="1 - Revenues",1,IF(AND($C2019="5 - Transfers",MID(J2019,15,1)="4"),1,-1))</f>
        <v>0</v>
      </c>
      <c r="O2019" s="17">
        <f>IFERROR(IF(RIGHT(LEFT(K2019,15),1)="4",VLOOKUP(K2019,'[1]Budget Worksheet'!A:B,2,0),-1*VLOOKUP(K2019,'[1]Budget Worksheet'!A:B,2,0)),0)</f>
        <v>0</v>
      </c>
      <c r="P2019" s="17">
        <f>VLOOKUP($K2019,[1]Budget!$V:$AE,8,0)*IF($C2019="1 - Revenues",1,IF(AND($C2019="5 - Transfers",MID($K2019,15,1)="4"),1,-1))</f>
        <v>0</v>
      </c>
      <c r="Q2019" s="17">
        <f>VLOOKUP($K2019,[1]Budget!$V:$AE,10,0)*IF($C2019="1 - Revenues",1,IF(AND($C2019="5 - Transfers",MID(K2019,15,1)="4"),1,-1))</f>
        <v>0</v>
      </c>
      <c r="S2019" s="18" t="b">
        <f>IF(LEFT(C2019,1)="1",1,-1)*SUMIF([1]Budget!V:V,'Budget Worksheet for Pivot Tabl'!K2019,[1]Budget!AC:AC)=P2019</f>
        <v>1</v>
      </c>
    </row>
    <row r="2020" spans="1:19" x14ac:dyDescent="0.25">
      <c r="A2020" t="s">
        <v>35</v>
      </c>
      <c r="B2020" t="s">
        <v>36</v>
      </c>
      <c r="C2020" t="s">
        <v>10</v>
      </c>
      <c r="D2020" t="str">
        <f t="shared" si="31"/>
        <v>OUTFLOWS</v>
      </c>
      <c r="E2020" t="s">
        <v>102</v>
      </c>
      <c r="F2020" t="s">
        <v>103</v>
      </c>
      <c r="G2020" t="s">
        <v>102</v>
      </c>
      <c r="H2020" t="s">
        <v>212</v>
      </c>
      <c r="I2020" t="s">
        <v>2819</v>
      </c>
      <c r="J2020" t="s">
        <v>2820</v>
      </c>
      <c r="K2020" t="s">
        <v>2859</v>
      </c>
      <c r="L2020" t="s">
        <v>2860</v>
      </c>
      <c r="M2020" s="17">
        <f>VLOOKUP($K2020,[1]Budget!$V:$AE,5,0)*IF($C2020="1 - Revenues",1,IF(AND($C2020="5 - Transfers",MID(I2020,15,1)="4"),1,-1))</f>
        <v>0</v>
      </c>
      <c r="N2020" s="17">
        <f>VLOOKUP($K2020,[1]Budget!$V:$AE,6,0)*IF($C2020="1 - Revenues",1,IF(AND($C2020="5 - Transfers",MID(J2020,15,1)="4"),1,-1))</f>
        <v>0</v>
      </c>
      <c r="O2020" s="17">
        <f>IFERROR(IF(RIGHT(LEFT(K2020,15),1)="4",VLOOKUP(K2020,'[1]Budget Worksheet'!A:B,2,0),-1*VLOOKUP(K2020,'[1]Budget Worksheet'!A:B,2,0)),0)</f>
        <v>0</v>
      </c>
      <c r="P2020" s="17">
        <f>VLOOKUP($K2020,[1]Budget!$V:$AE,8,0)*IF($C2020="1 - Revenues",1,IF(AND($C2020="5 - Transfers",MID($K2020,15,1)="4"),1,-1))</f>
        <v>0</v>
      </c>
      <c r="Q2020" s="17">
        <f>VLOOKUP($K2020,[1]Budget!$V:$AE,10,0)*IF($C2020="1 - Revenues",1,IF(AND($C2020="5 - Transfers",MID(K2020,15,1)="4"),1,-1))</f>
        <v>0</v>
      </c>
      <c r="S2020" s="18" t="b">
        <f>IF(LEFT(C2020,1)="1",1,-1)*SUMIF([1]Budget!V:V,'Budget Worksheet for Pivot Tabl'!K2020,[1]Budget!AC:AC)=P2020</f>
        <v>1</v>
      </c>
    </row>
    <row r="2021" spans="1:19" x14ac:dyDescent="0.25">
      <c r="A2021" t="s">
        <v>35</v>
      </c>
      <c r="B2021" t="s">
        <v>36</v>
      </c>
      <c r="C2021" t="s">
        <v>10</v>
      </c>
      <c r="D2021" t="str">
        <f t="shared" si="31"/>
        <v>OUTFLOWS</v>
      </c>
      <c r="E2021" t="s">
        <v>102</v>
      </c>
      <c r="F2021" t="s">
        <v>103</v>
      </c>
      <c r="G2021" t="s">
        <v>102</v>
      </c>
      <c r="H2021" t="s">
        <v>212</v>
      </c>
      <c r="I2021" t="s">
        <v>2819</v>
      </c>
      <c r="J2021" t="s">
        <v>2820</v>
      </c>
      <c r="K2021" t="s">
        <v>2861</v>
      </c>
      <c r="L2021" t="s">
        <v>2862</v>
      </c>
      <c r="M2021" s="17">
        <f>VLOOKUP($K2021,[1]Budget!$V:$AE,5,0)*IF($C2021="1 - Revenues",1,IF(AND($C2021="5 - Transfers",MID(I2021,15,1)="4"),1,-1))</f>
        <v>0</v>
      </c>
      <c r="N2021" s="17">
        <f>VLOOKUP($K2021,[1]Budget!$V:$AE,6,0)*IF($C2021="1 - Revenues",1,IF(AND($C2021="5 - Transfers",MID(J2021,15,1)="4"),1,-1))</f>
        <v>0</v>
      </c>
      <c r="O2021" s="17">
        <f>IFERROR(IF(RIGHT(LEFT(K2021,15),1)="4",VLOOKUP(K2021,'[1]Budget Worksheet'!A:B,2,0),-1*VLOOKUP(K2021,'[1]Budget Worksheet'!A:B,2,0)),0)</f>
        <v>0</v>
      </c>
      <c r="P2021" s="17">
        <f>VLOOKUP($K2021,[1]Budget!$V:$AE,8,0)*IF($C2021="1 - Revenues",1,IF(AND($C2021="5 - Transfers",MID($K2021,15,1)="4"),1,-1))</f>
        <v>0</v>
      </c>
      <c r="Q2021" s="17">
        <f>VLOOKUP($K2021,[1]Budget!$V:$AE,10,0)*IF($C2021="1 - Revenues",1,IF(AND($C2021="5 - Transfers",MID(K2021,15,1)="4"),1,-1))</f>
        <v>0</v>
      </c>
      <c r="S2021" s="18" t="b">
        <f>IF(LEFT(C2021,1)="1",1,-1)*SUMIF([1]Budget!V:V,'Budget Worksheet for Pivot Tabl'!K2021,[1]Budget!AC:AC)=P2021</f>
        <v>1</v>
      </c>
    </row>
    <row r="2022" spans="1:19" x14ac:dyDescent="0.25">
      <c r="A2022" t="s">
        <v>35</v>
      </c>
      <c r="B2022" t="s">
        <v>36</v>
      </c>
      <c r="C2022" t="s">
        <v>11</v>
      </c>
      <c r="D2022" t="str">
        <f t="shared" si="31"/>
        <v>OUTFLOWS</v>
      </c>
      <c r="E2022" t="s">
        <v>102</v>
      </c>
      <c r="F2022" t="s">
        <v>103</v>
      </c>
      <c r="G2022" t="s">
        <v>102</v>
      </c>
      <c r="H2022" t="s">
        <v>212</v>
      </c>
      <c r="I2022" t="s">
        <v>2819</v>
      </c>
      <c r="J2022" t="s">
        <v>2820</v>
      </c>
      <c r="K2022" t="s">
        <v>2863</v>
      </c>
      <c r="L2022" t="s">
        <v>2845</v>
      </c>
      <c r="M2022" s="17">
        <f>VLOOKUP($K2022,[1]Budget!$V:$AE,5,0)*IF($C2022="1 - Revenues",1,IF(AND($C2022="5 - Transfers",MID(I2022,15,1)="4"),1,-1))</f>
        <v>0</v>
      </c>
      <c r="N2022" s="17">
        <f>VLOOKUP($K2022,[1]Budget!$V:$AE,6,0)*IF($C2022="1 - Revenues",1,IF(AND($C2022="5 - Transfers",MID(J2022,15,1)="4"),1,-1))</f>
        <v>0</v>
      </c>
      <c r="O2022" s="17">
        <f>IFERROR(IF(RIGHT(LEFT(K2022,15),1)="4",VLOOKUP(K2022,'[1]Budget Worksheet'!A:B,2,0),-1*VLOOKUP(K2022,'[1]Budget Worksheet'!A:B,2,0)),0)</f>
        <v>0</v>
      </c>
      <c r="P2022" s="17">
        <f>VLOOKUP($K2022,[1]Budget!$V:$AE,8,0)*IF($C2022="1 - Revenues",1,IF(AND($C2022="5 - Transfers",MID($K2022,15,1)="4"),1,-1))</f>
        <v>0</v>
      </c>
      <c r="Q2022" s="17">
        <f>VLOOKUP($K2022,[1]Budget!$V:$AE,10,0)*IF($C2022="1 - Revenues",1,IF(AND($C2022="5 - Transfers",MID(K2022,15,1)="4"),1,-1))</f>
        <v>0</v>
      </c>
      <c r="S2022" s="18" t="b">
        <f>IF(LEFT(C2022,1)="1",1,-1)*SUMIF([1]Budget!V:V,'Budget Worksheet for Pivot Tabl'!K2022,[1]Budget!AC:AC)=P2022</f>
        <v>1</v>
      </c>
    </row>
    <row r="2023" spans="1:19" x14ac:dyDescent="0.25">
      <c r="A2023" t="s">
        <v>35</v>
      </c>
      <c r="B2023" t="s">
        <v>36</v>
      </c>
      <c r="C2023" t="s">
        <v>10</v>
      </c>
      <c r="D2023" t="str">
        <f t="shared" si="31"/>
        <v>OUTFLOWS</v>
      </c>
      <c r="E2023" t="s">
        <v>102</v>
      </c>
      <c r="F2023" t="s">
        <v>103</v>
      </c>
      <c r="G2023" t="s">
        <v>102</v>
      </c>
      <c r="H2023" t="s">
        <v>212</v>
      </c>
      <c r="I2023" t="s">
        <v>2864</v>
      </c>
      <c r="J2023" t="s">
        <v>2865</v>
      </c>
      <c r="K2023" t="s">
        <v>2866</v>
      </c>
      <c r="L2023" t="s">
        <v>2867</v>
      </c>
      <c r="M2023" s="17">
        <f>VLOOKUP($K2023,[1]Budget!$V:$AE,5,0)*IF($C2023="1 - Revenues",1,IF(AND($C2023="5 - Transfers",MID(I2023,15,1)="4"),1,-1))</f>
        <v>0</v>
      </c>
      <c r="N2023" s="17">
        <f>VLOOKUP($K2023,[1]Budget!$V:$AE,6,0)*IF($C2023="1 - Revenues",1,IF(AND($C2023="5 - Transfers",MID(J2023,15,1)="4"),1,-1))</f>
        <v>0</v>
      </c>
      <c r="O2023" s="17">
        <f>IFERROR(IF(RIGHT(LEFT(K2023,15),1)="4",VLOOKUP(K2023,'[1]Budget Worksheet'!A:B,2,0),-1*VLOOKUP(K2023,'[1]Budget Worksheet'!A:B,2,0)),0)</f>
        <v>0</v>
      </c>
      <c r="P2023" s="17">
        <f>VLOOKUP($K2023,[1]Budget!$V:$AE,8,0)*IF($C2023="1 - Revenues",1,IF(AND($C2023="5 - Transfers",MID($K2023,15,1)="4"),1,-1))</f>
        <v>0</v>
      </c>
      <c r="Q2023" s="17">
        <f>VLOOKUP($K2023,[1]Budget!$V:$AE,10,0)*IF($C2023="1 - Revenues",1,IF(AND($C2023="5 - Transfers",MID(K2023,15,1)="4"),1,-1))</f>
        <v>0</v>
      </c>
      <c r="S2023" s="18" t="b">
        <f>IF(LEFT(C2023,1)="1",1,-1)*SUMIF([1]Budget!V:V,'Budget Worksheet for Pivot Tabl'!K2023,[1]Budget!AC:AC)=P2023</f>
        <v>1</v>
      </c>
    </row>
    <row r="2024" spans="1:19" x14ac:dyDescent="0.25">
      <c r="A2024" t="s">
        <v>35</v>
      </c>
      <c r="B2024" t="s">
        <v>36</v>
      </c>
      <c r="C2024" t="s">
        <v>10</v>
      </c>
      <c r="D2024" t="str">
        <f t="shared" si="31"/>
        <v>OUTFLOWS</v>
      </c>
      <c r="E2024" t="s">
        <v>102</v>
      </c>
      <c r="F2024" t="s">
        <v>103</v>
      </c>
      <c r="G2024" t="s">
        <v>102</v>
      </c>
      <c r="H2024" t="s">
        <v>212</v>
      </c>
      <c r="I2024" t="s">
        <v>2824</v>
      </c>
      <c r="J2024" t="s">
        <v>2825</v>
      </c>
      <c r="K2024" t="s">
        <v>2868</v>
      </c>
      <c r="L2024" t="s">
        <v>2858</v>
      </c>
      <c r="M2024" s="17">
        <f>VLOOKUP($K2024,[1]Budget!$V:$AE,5,0)*IF($C2024="1 - Revenues",1,IF(AND($C2024="5 - Transfers",MID(I2024,15,1)="4"),1,-1))</f>
        <v>0</v>
      </c>
      <c r="N2024" s="17">
        <f>VLOOKUP($K2024,[1]Budget!$V:$AE,6,0)*IF($C2024="1 - Revenues",1,IF(AND($C2024="5 - Transfers",MID(J2024,15,1)="4"),1,-1))</f>
        <v>0</v>
      </c>
      <c r="O2024" s="17">
        <f>IFERROR(IF(RIGHT(LEFT(K2024,15),1)="4",VLOOKUP(K2024,'[1]Budget Worksheet'!A:B,2,0),-1*VLOOKUP(K2024,'[1]Budget Worksheet'!A:B,2,0)),0)</f>
        <v>0</v>
      </c>
      <c r="P2024" s="17">
        <f>VLOOKUP($K2024,[1]Budget!$V:$AE,8,0)*IF($C2024="1 - Revenues",1,IF(AND($C2024="5 - Transfers",MID($K2024,15,1)="4"),1,-1))</f>
        <v>0</v>
      </c>
      <c r="Q2024" s="17">
        <f>VLOOKUP($K2024,[1]Budget!$V:$AE,10,0)*IF($C2024="1 - Revenues",1,IF(AND($C2024="5 - Transfers",MID(K2024,15,1)="4"),1,-1))</f>
        <v>0</v>
      </c>
      <c r="S2024" s="18" t="b">
        <f>IF(LEFT(C2024,1)="1",1,-1)*SUMIF([1]Budget!V:V,'Budget Worksheet for Pivot Tabl'!K2024,[1]Budget!AC:AC)=P2024</f>
        <v>1</v>
      </c>
    </row>
    <row r="2025" spans="1:19" x14ac:dyDescent="0.25">
      <c r="A2025" t="s">
        <v>35</v>
      </c>
      <c r="B2025" t="s">
        <v>36</v>
      </c>
      <c r="C2025" t="s">
        <v>9</v>
      </c>
      <c r="D2025" t="str">
        <f t="shared" si="31"/>
        <v>OUTFLOWS</v>
      </c>
      <c r="E2025" t="s">
        <v>102</v>
      </c>
      <c r="F2025" t="s">
        <v>103</v>
      </c>
      <c r="G2025" t="s">
        <v>102</v>
      </c>
      <c r="H2025" t="s">
        <v>212</v>
      </c>
      <c r="I2025" t="s">
        <v>2827</v>
      </c>
      <c r="J2025" t="s">
        <v>2828</v>
      </c>
      <c r="K2025" t="s">
        <v>2869</v>
      </c>
      <c r="L2025" t="s">
        <v>640</v>
      </c>
      <c r="M2025" s="17">
        <f>VLOOKUP($K2025,[1]Budget!$V:$AE,5,0)*IF($C2025="1 - Revenues",1,IF(AND($C2025="5 - Transfers",MID(I2025,15,1)="4"),1,-1))</f>
        <v>-2000</v>
      </c>
      <c r="N2025" s="17">
        <f>VLOOKUP($K2025,[1]Budget!$V:$AE,6,0)*IF($C2025="1 - Revenues",1,IF(AND($C2025="5 - Transfers",MID(J2025,15,1)="4"),1,-1))</f>
        <v>0</v>
      </c>
      <c r="O2025" s="17">
        <f>IFERROR(IF(RIGHT(LEFT(K2025,15),1)="4",VLOOKUP(K2025,'[1]Budget Worksheet'!A:B,2,0),-1*VLOOKUP(K2025,'[1]Budget Worksheet'!A:B,2,0)),0)</f>
        <v>0</v>
      </c>
      <c r="P2025" s="17">
        <f>VLOOKUP($K2025,[1]Budget!$V:$AE,8,0)*IF($C2025="1 - Revenues",1,IF(AND($C2025="5 - Transfers",MID($K2025,15,1)="4"),1,-1))</f>
        <v>0</v>
      </c>
      <c r="Q2025" s="17">
        <f>VLOOKUP($K2025,[1]Budget!$V:$AE,10,0)*IF($C2025="1 - Revenues",1,IF(AND($C2025="5 - Transfers",MID(K2025,15,1)="4"),1,-1))</f>
        <v>0</v>
      </c>
      <c r="S2025" s="18" t="b">
        <f>IF(LEFT(C2025,1)="1",1,-1)*SUMIF([1]Budget!V:V,'Budget Worksheet for Pivot Tabl'!K2025,[1]Budget!AC:AC)=P2025</f>
        <v>1</v>
      </c>
    </row>
    <row r="2026" spans="1:19" x14ac:dyDescent="0.25">
      <c r="A2026" t="s">
        <v>35</v>
      </c>
      <c r="B2026" t="s">
        <v>36</v>
      </c>
      <c r="C2026" t="s">
        <v>9</v>
      </c>
      <c r="D2026" t="str">
        <f t="shared" si="31"/>
        <v>OUTFLOWS</v>
      </c>
      <c r="E2026" t="s">
        <v>102</v>
      </c>
      <c r="F2026" t="s">
        <v>103</v>
      </c>
      <c r="G2026" t="s">
        <v>102</v>
      </c>
      <c r="H2026" t="s">
        <v>212</v>
      </c>
      <c r="I2026" t="s">
        <v>2827</v>
      </c>
      <c r="J2026" t="s">
        <v>2828</v>
      </c>
      <c r="K2026" t="s">
        <v>2870</v>
      </c>
      <c r="L2026" t="s">
        <v>651</v>
      </c>
      <c r="M2026" s="17">
        <f>VLOOKUP($K2026,[1]Budget!$V:$AE,5,0)*IF($C2026="1 - Revenues",1,IF(AND($C2026="5 - Transfers",MID(I2026,15,1)="4"),1,-1))</f>
        <v>-21000</v>
      </c>
      <c r="N2026" s="17">
        <f>VLOOKUP($K2026,[1]Budget!$V:$AE,6,0)*IF($C2026="1 - Revenues",1,IF(AND($C2026="5 - Transfers",MID(J2026,15,1)="4"),1,-1))</f>
        <v>0</v>
      </c>
      <c r="O2026" s="17">
        <f>IFERROR(IF(RIGHT(LEFT(K2026,15),1)="4",VLOOKUP(K2026,'[1]Budget Worksheet'!A:B,2,0),-1*VLOOKUP(K2026,'[1]Budget Worksheet'!A:B,2,0)),0)</f>
        <v>0</v>
      </c>
      <c r="P2026" s="17">
        <f>VLOOKUP($K2026,[1]Budget!$V:$AE,8,0)*IF($C2026="1 - Revenues",1,IF(AND($C2026="5 - Transfers",MID($K2026,15,1)="4"),1,-1))</f>
        <v>0</v>
      </c>
      <c r="Q2026" s="17">
        <f>VLOOKUP($K2026,[1]Budget!$V:$AE,10,0)*IF($C2026="1 - Revenues",1,IF(AND($C2026="5 - Transfers",MID(K2026,15,1)="4"),1,-1))</f>
        <v>0</v>
      </c>
      <c r="S2026" s="18" t="b">
        <f>IF(LEFT(C2026,1)="1",1,-1)*SUMIF([1]Budget!V:V,'Budget Worksheet for Pivot Tabl'!K2026,[1]Budget!AC:AC)=P2026</f>
        <v>1</v>
      </c>
    </row>
    <row r="2027" spans="1:19" x14ac:dyDescent="0.25">
      <c r="A2027" t="s">
        <v>35</v>
      </c>
      <c r="B2027" t="s">
        <v>36</v>
      </c>
      <c r="C2027" t="s">
        <v>9</v>
      </c>
      <c r="D2027" t="str">
        <f t="shared" si="31"/>
        <v>OUTFLOWS</v>
      </c>
      <c r="E2027" t="s">
        <v>102</v>
      </c>
      <c r="F2027" t="s">
        <v>103</v>
      </c>
      <c r="G2027" t="s">
        <v>102</v>
      </c>
      <c r="H2027" t="s">
        <v>212</v>
      </c>
      <c r="I2027" t="s">
        <v>2827</v>
      </c>
      <c r="J2027" t="s">
        <v>2828</v>
      </c>
      <c r="K2027" t="s">
        <v>2871</v>
      </c>
      <c r="L2027" t="s">
        <v>911</v>
      </c>
      <c r="M2027" s="17">
        <f>VLOOKUP($K2027,[1]Budget!$V:$AE,5,0)*IF($C2027="1 - Revenues",1,IF(AND($C2027="5 - Transfers",MID(I2027,15,1)="4"),1,-1))</f>
        <v>-20000</v>
      </c>
      <c r="N2027" s="17">
        <f>VLOOKUP($K2027,[1]Budget!$V:$AE,6,0)*IF($C2027="1 - Revenues",1,IF(AND($C2027="5 - Transfers",MID(J2027,15,1)="4"),1,-1))</f>
        <v>-106000</v>
      </c>
      <c r="O2027" s="17">
        <f>IFERROR(IF(RIGHT(LEFT(K2027,15),1)="4",VLOOKUP(K2027,'[1]Budget Worksheet'!A:B,2,0),-1*VLOOKUP(K2027,'[1]Budget Worksheet'!A:B,2,0)),0)</f>
        <v>0</v>
      </c>
      <c r="P2027" s="17">
        <f>VLOOKUP($K2027,[1]Budget!$V:$AE,8,0)*IF($C2027="1 - Revenues",1,IF(AND($C2027="5 - Transfers",MID($K2027,15,1)="4"),1,-1))</f>
        <v>0</v>
      </c>
      <c r="Q2027" s="17">
        <f>VLOOKUP($K2027,[1]Budget!$V:$AE,10,0)*IF($C2027="1 - Revenues",1,IF(AND($C2027="5 - Transfers",MID(K2027,15,1)="4"),1,-1))</f>
        <v>0</v>
      </c>
      <c r="S2027" s="18" t="b">
        <f>IF(LEFT(C2027,1)="1",1,-1)*SUMIF([1]Budget!V:V,'Budget Worksheet for Pivot Tabl'!K2027,[1]Budget!AC:AC)=P2027</f>
        <v>1</v>
      </c>
    </row>
    <row r="2028" spans="1:19" x14ac:dyDescent="0.25">
      <c r="A2028" t="s">
        <v>35</v>
      </c>
      <c r="B2028" t="s">
        <v>36</v>
      </c>
      <c r="C2028" t="s">
        <v>10</v>
      </c>
      <c r="D2028" t="str">
        <f t="shared" si="31"/>
        <v>OUTFLOWS</v>
      </c>
      <c r="E2028" t="s">
        <v>102</v>
      </c>
      <c r="F2028" t="s">
        <v>103</v>
      </c>
      <c r="G2028" t="s">
        <v>102</v>
      </c>
      <c r="H2028" t="s">
        <v>212</v>
      </c>
      <c r="I2028" t="s">
        <v>2827</v>
      </c>
      <c r="J2028" t="s">
        <v>2828</v>
      </c>
      <c r="K2028" t="s">
        <v>2872</v>
      </c>
      <c r="L2028" t="s">
        <v>1291</v>
      </c>
      <c r="M2028" s="17">
        <f>VLOOKUP($K2028,[1]Budget!$V:$AE,5,0)*IF($C2028="1 - Revenues",1,IF(AND($C2028="5 - Transfers",MID(I2028,15,1)="4"),1,-1))</f>
        <v>0</v>
      </c>
      <c r="N2028" s="17">
        <f>VLOOKUP($K2028,[1]Budget!$V:$AE,6,0)*IF($C2028="1 - Revenues",1,IF(AND($C2028="5 - Transfers",MID(J2028,15,1)="4"),1,-1))</f>
        <v>0</v>
      </c>
      <c r="O2028" s="17">
        <f>IFERROR(IF(RIGHT(LEFT(K2028,15),1)="4",VLOOKUP(K2028,'[1]Budget Worksheet'!A:B,2,0),-1*VLOOKUP(K2028,'[1]Budget Worksheet'!A:B,2,0)),0)</f>
        <v>0</v>
      </c>
      <c r="P2028" s="17">
        <f>VLOOKUP($K2028,[1]Budget!$V:$AE,8,0)*IF($C2028="1 - Revenues",1,IF(AND($C2028="5 - Transfers",MID($K2028,15,1)="4"),1,-1))</f>
        <v>0</v>
      </c>
      <c r="Q2028" s="17">
        <f>VLOOKUP($K2028,[1]Budget!$V:$AE,10,0)*IF($C2028="1 - Revenues",1,IF(AND($C2028="5 - Transfers",MID(K2028,15,1)="4"),1,-1))</f>
        <v>0</v>
      </c>
      <c r="S2028" s="18" t="b">
        <f>IF(LEFT(C2028,1)="1",1,-1)*SUMIF([1]Budget!V:V,'Budget Worksheet for Pivot Tabl'!K2028,[1]Budget!AC:AC)=P2028</f>
        <v>1</v>
      </c>
    </row>
    <row r="2029" spans="1:19" x14ac:dyDescent="0.25">
      <c r="A2029" t="s">
        <v>35</v>
      </c>
      <c r="B2029" t="s">
        <v>36</v>
      </c>
      <c r="C2029" t="s">
        <v>10</v>
      </c>
      <c r="D2029" t="str">
        <f t="shared" si="31"/>
        <v>OUTFLOWS</v>
      </c>
      <c r="E2029" t="s">
        <v>102</v>
      </c>
      <c r="F2029" t="s">
        <v>103</v>
      </c>
      <c r="G2029" t="s">
        <v>102</v>
      </c>
      <c r="H2029" t="s">
        <v>212</v>
      </c>
      <c r="I2029" t="s">
        <v>2827</v>
      </c>
      <c r="J2029" t="s">
        <v>2828</v>
      </c>
      <c r="K2029" t="s">
        <v>2873</v>
      </c>
      <c r="L2029" t="s">
        <v>1133</v>
      </c>
      <c r="M2029" s="17">
        <f>VLOOKUP($K2029,[1]Budget!$V:$AE,5,0)*IF($C2029="1 - Revenues",1,IF(AND($C2029="5 - Transfers",MID(I2029,15,1)="4"),1,-1))</f>
        <v>0</v>
      </c>
      <c r="N2029" s="17">
        <f>VLOOKUP($K2029,[1]Budget!$V:$AE,6,0)*IF($C2029="1 - Revenues",1,IF(AND($C2029="5 - Transfers",MID(J2029,15,1)="4"),1,-1))</f>
        <v>-8000</v>
      </c>
      <c r="O2029" s="17">
        <f>IFERROR(IF(RIGHT(LEFT(K2029,15),1)="4",VLOOKUP(K2029,'[1]Budget Worksheet'!A:B,2,0),-1*VLOOKUP(K2029,'[1]Budget Worksheet'!A:B,2,0)),0)</f>
        <v>0</v>
      </c>
      <c r="P2029" s="17">
        <f>VLOOKUP($K2029,[1]Budget!$V:$AE,8,0)*IF($C2029="1 - Revenues",1,IF(AND($C2029="5 - Transfers",MID($K2029,15,1)="4"),1,-1))</f>
        <v>0</v>
      </c>
      <c r="Q2029" s="17">
        <f>VLOOKUP($K2029,[1]Budget!$V:$AE,10,0)*IF($C2029="1 - Revenues",1,IF(AND($C2029="5 - Transfers",MID(K2029,15,1)="4"),1,-1))</f>
        <v>0</v>
      </c>
      <c r="S2029" s="18" t="b">
        <f>IF(LEFT(C2029,1)="1",1,-1)*SUMIF([1]Budget!V:V,'Budget Worksheet for Pivot Tabl'!K2029,[1]Budget!AC:AC)=P2029</f>
        <v>1</v>
      </c>
    </row>
    <row r="2030" spans="1:19" x14ac:dyDescent="0.25">
      <c r="A2030" t="s">
        <v>35</v>
      </c>
      <c r="B2030" t="s">
        <v>36</v>
      </c>
      <c r="C2030" t="s">
        <v>10</v>
      </c>
      <c r="D2030" t="str">
        <f t="shared" si="31"/>
        <v>OUTFLOWS</v>
      </c>
      <c r="E2030" t="s">
        <v>102</v>
      </c>
      <c r="F2030" t="s">
        <v>103</v>
      </c>
      <c r="G2030" t="s">
        <v>102</v>
      </c>
      <c r="H2030" t="s">
        <v>212</v>
      </c>
      <c r="I2030" t="s">
        <v>2827</v>
      </c>
      <c r="J2030" t="s">
        <v>2828</v>
      </c>
      <c r="K2030" t="s">
        <v>2874</v>
      </c>
      <c r="L2030" t="s">
        <v>1753</v>
      </c>
      <c r="M2030" s="17">
        <f>VLOOKUP($K2030,[1]Budget!$V:$AE,5,0)*IF($C2030="1 - Revenues",1,IF(AND($C2030="5 - Transfers",MID(I2030,15,1)="4"),1,-1))</f>
        <v>0</v>
      </c>
      <c r="N2030" s="17">
        <f>VLOOKUP($K2030,[1]Budget!$V:$AE,6,0)*IF($C2030="1 - Revenues",1,IF(AND($C2030="5 - Transfers",MID(J2030,15,1)="4"),1,-1))</f>
        <v>0</v>
      </c>
      <c r="O2030" s="17">
        <f>IFERROR(IF(RIGHT(LEFT(K2030,15),1)="4",VLOOKUP(K2030,'[1]Budget Worksheet'!A:B,2,0),-1*VLOOKUP(K2030,'[1]Budget Worksheet'!A:B,2,0)),0)</f>
        <v>0</v>
      </c>
      <c r="P2030" s="17">
        <f>VLOOKUP($K2030,[1]Budget!$V:$AE,8,0)*IF($C2030="1 - Revenues",1,IF(AND($C2030="5 - Transfers",MID($K2030,15,1)="4"),1,-1))</f>
        <v>0</v>
      </c>
      <c r="Q2030" s="17">
        <f>VLOOKUP($K2030,[1]Budget!$V:$AE,10,0)*IF($C2030="1 - Revenues",1,IF(AND($C2030="5 - Transfers",MID(K2030,15,1)="4"),1,-1))</f>
        <v>0</v>
      </c>
      <c r="S2030" s="18" t="b">
        <f>IF(LEFT(C2030,1)="1",1,-1)*SUMIF([1]Budget!V:V,'Budget Worksheet for Pivot Tabl'!K2030,[1]Budget!AC:AC)=P2030</f>
        <v>1</v>
      </c>
    </row>
    <row r="2031" spans="1:19" x14ac:dyDescent="0.25">
      <c r="A2031" t="s">
        <v>35</v>
      </c>
      <c r="B2031" t="s">
        <v>36</v>
      </c>
      <c r="C2031" t="s">
        <v>10</v>
      </c>
      <c r="D2031" t="str">
        <f t="shared" si="31"/>
        <v>OUTFLOWS</v>
      </c>
      <c r="E2031" t="s">
        <v>102</v>
      </c>
      <c r="F2031" t="s">
        <v>103</v>
      </c>
      <c r="G2031" t="s">
        <v>102</v>
      </c>
      <c r="H2031" t="s">
        <v>212</v>
      </c>
      <c r="I2031" t="s">
        <v>2827</v>
      </c>
      <c r="J2031" t="s">
        <v>2828</v>
      </c>
      <c r="K2031" t="s">
        <v>2875</v>
      </c>
      <c r="L2031" t="s">
        <v>1167</v>
      </c>
      <c r="M2031" s="17">
        <f>VLOOKUP($K2031,[1]Budget!$V:$AE,5,0)*IF($C2031="1 - Revenues",1,IF(AND($C2031="5 - Transfers",MID(I2031,15,1)="4"),1,-1))</f>
        <v>-16000</v>
      </c>
      <c r="N2031" s="17">
        <f>VLOOKUP($K2031,[1]Budget!$V:$AE,6,0)*IF($C2031="1 - Revenues",1,IF(AND($C2031="5 - Transfers",MID(J2031,15,1)="4"),1,-1))</f>
        <v>-33000</v>
      </c>
      <c r="O2031" s="17">
        <f>IFERROR(IF(RIGHT(LEFT(K2031,15),1)="4",VLOOKUP(K2031,'[1]Budget Worksheet'!A:B,2,0),-1*VLOOKUP(K2031,'[1]Budget Worksheet'!A:B,2,0)),0)</f>
        <v>0</v>
      </c>
      <c r="P2031" s="17">
        <f>VLOOKUP($K2031,[1]Budget!$V:$AE,8,0)*IF($C2031="1 - Revenues",1,IF(AND($C2031="5 - Transfers",MID($K2031,15,1)="4"),1,-1))</f>
        <v>-150000</v>
      </c>
      <c r="Q2031" s="17">
        <f>VLOOKUP($K2031,[1]Budget!$V:$AE,10,0)*IF($C2031="1 - Revenues",1,IF(AND($C2031="5 - Transfers",MID(K2031,15,1)="4"),1,-1))</f>
        <v>-150000</v>
      </c>
      <c r="S2031" s="18" t="b">
        <f>IF(LEFT(C2031,1)="1",1,-1)*SUMIF([1]Budget!V:V,'Budget Worksheet for Pivot Tabl'!K2031,[1]Budget!AC:AC)=P2031</f>
        <v>1</v>
      </c>
    </row>
    <row r="2032" spans="1:19" x14ac:dyDescent="0.25">
      <c r="A2032" t="s">
        <v>35</v>
      </c>
      <c r="B2032" t="s">
        <v>36</v>
      </c>
      <c r="C2032" t="s">
        <v>10</v>
      </c>
      <c r="D2032" t="str">
        <f t="shared" si="31"/>
        <v>OUTFLOWS</v>
      </c>
      <c r="E2032" t="s">
        <v>102</v>
      </c>
      <c r="F2032" t="s">
        <v>103</v>
      </c>
      <c r="G2032" t="s">
        <v>102</v>
      </c>
      <c r="H2032" t="s">
        <v>212</v>
      </c>
      <c r="I2032" t="s">
        <v>2827</v>
      </c>
      <c r="J2032" t="s">
        <v>2828</v>
      </c>
      <c r="K2032" t="s">
        <v>2876</v>
      </c>
      <c r="L2032" t="s">
        <v>2877</v>
      </c>
      <c r="M2032" s="17">
        <f>VLOOKUP($K2032,[1]Budget!$V:$AE,5,0)*IF($C2032="1 - Revenues",1,IF(AND($C2032="5 - Transfers",MID(I2032,15,1)="4"),1,-1))</f>
        <v>0</v>
      </c>
      <c r="N2032" s="17">
        <f>VLOOKUP($K2032,[1]Budget!$V:$AE,6,0)*IF($C2032="1 - Revenues",1,IF(AND($C2032="5 - Transfers",MID(J2032,15,1)="4"),1,-1))</f>
        <v>0</v>
      </c>
      <c r="O2032" s="17">
        <f>IFERROR(IF(RIGHT(LEFT(K2032,15),1)="4",VLOOKUP(K2032,'[1]Budget Worksheet'!A:B,2,0),-1*VLOOKUP(K2032,'[1]Budget Worksheet'!A:B,2,0)),0)</f>
        <v>0</v>
      </c>
      <c r="P2032" s="17">
        <f>VLOOKUP($K2032,[1]Budget!$V:$AE,8,0)*IF($C2032="1 - Revenues",1,IF(AND($C2032="5 - Transfers",MID($K2032,15,1)="4"),1,-1))</f>
        <v>0</v>
      </c>
      <c r="Q2032" s="17">
        <f>VLOOKUP($K2032,[1]Budget!$V:$AE,10,0)*IF($C2032="1 - Revenues",1,IF(AND($C2032="5 - Transfers",MID(K2032,15,1)="4"),1,-1))</f>
        <v>0</v>
      </c>
      <c r="S2032" s="18" t="b">
        <f>IF(LEFT(C2032,1)="1",1,-1)*SUMIF([1]Budget!V:V,'Budget Worksheet for Pivot Tabl'!K2032,[1]Budget!AC:AC)=P2032</f>
        <v>1</v>
      </c>
    </row>
    <row r="2033" spans="1:19" x14ac:dyDescent="0.25">
      <c r="A2033" t="s">
        <v>35</v>
      </c>
      <c r="B2033" t="s">
        <v>36</v>
      </c>
      <c r="C2033" t="s">
        <v>11</v>
      </c>
      <c r="D2033" t="str">
        <f t="shared" si="31"/>
        <v>OUTFLOWS</v>
      </c>
      <c r="E2033" t="s">
        <v>102</v>
      </c>
      <c r="F2033" t="s">
        <v>103</v>
      </c>
      <c r="G2033" t="s">
        <v>102</v>
      </c>
      <c r="H2033" t="s">
        <v>212</v>
      </c>
      <c r="I2033" t="s">
        <v>2827</v>
      </c>
      <c r="J2033" t="s">
        <v>2828</v>
      </c>
      <c r="K2033" t="s">
        <v>2878</v>
      </c>
      <c r="L2033" t="s">
        <v>2845</v>
      </c>
      <c r="M2033" s="17">
        <f>VLOOKUP($K2033,[1]Budget!$V:$AE,5,0)*IF($C2033="1 - Revenues",1,IF(AND($C2033="5 - Transfers",MID(I2033,15,1)="4"),1,-1))</f>
        <v>0</v>
      </c>
      <c r="N2033" s="17">
        <f>VLOOKUP($K2033,[1]Budget!$V:$AE,6,0)*IF($C2033="1 - Revenues",1,IF(AND($C2033="5 - Transfers",MID(J2033,15,1)="4"),1,-1))</f>
        <v>0</v>
      </c>
      <c r="O2033" s="17">
        <f>IFERROR(IF(RIGHT(LEFT(K2033,15),1)="4",VLOOKUP(K2033,'[1]Budget Worksheet'!A:B,2,0),-1*VLOOKUP(K2033,'[1]Budget Worksheet'!A:B,2,0)),0)</f>
        <v>0</v>
      </c>
      <c r="P2033" s="17">
        <f>VLOOKUP($K2033,[1]Budget!$V:$AE,8,0)*IF($C2033="1 - Revenues",1,IF(AND($C2033="5 - Transfers",MID($K2033,15,1)="4"),1,-1))</f>
        <v>0</v>
      </c>
      <c r="Q2033" s="17">
        <f>VLOOKUP($K2033,[1]Budget!$V:$AE,10,0)*IF($C2033="1 - Revenues",1,IF(AND($C2033="5 - Transfers",MID(K2033,15,1)="4"),1,-1))</f>
        <v>0</v>
      </c>
      <c r="S2033" s="18" t="b">
        <f>IF(LEFT(C2033,1)="1",1,-1)*SUMIF([1]Budget!V:V,'Budget Worksheet for Pivot Tabl'!K2033,[1]Budget!AC:AC)=P2033</f>
        <v>1</v>
      </c>
    </row>
    <row r="2034" spans="1:19" x14ac:dyDescent="0.25">
      <c r="A2034" t="s">
        <v>35</v>
      </c>
      <c r="B2034" t="s">
        <v>36</v>
      </c>
      <c r="C2034" t="s">
        <v>9</v>
      </c>
      <c r="D2034" t="str">
        <f t="shared" si="31"/>
        <v>OUTFLOWS</v>
      </c>
      <c r="E2034" t="s">
        <v>102</v>
      </c>
      <c r="F2034" t="s">
        <v>103</v>
      </c>
      <c r="G2034" t="s">
        <v>102</v>
      </c>
      <c r="H2034" t="s">
        <v>212</v>
      </c>
      <c r="I2034" t="s">
        <v>1852</v>
      </c>
      <c r="J2034" t="s">
        <v>435</v>
      </c>
      <c r="K2034" t="s">
        <v>2879</v>
      </c>
      <c r="L2034" t="s">
        <v>476</v>
      </c>
      <c r="M2034" s="17">
        <f>VLOOKUP($K2034,[1]Budget!$V:$AE,5,0)*IF($C2034="1 - Revenues",1,IF(AND($C2034="5 - Transfers",MID(I2034,15,1)="4"),1,-1))</f>
        <v>-69000</v>
      </c>
      <c r="N2034" s="17">
        <f>VLOOKUP($K2034,[1]Budget!$V:$AE,6,0)*IF($C2034="1 - Revenues",1,IF(AND($C2034="5 - Transfers",MID(J2034,15,1)="4"),1,-1))</f>
        <v>0</v>
      </c>
      <c r="O2034" s="17">
        <f>IFERROR(IF(RIGHT(LEFT(K2034,15),1)="4",VLOOKUP(K2034,'[1]Budget Worksheet'!A:B,2,0),-1*VLOOKUP(K2034,'[1]Budget Worksheet'!A:B,2,0)),0)</f>
        <v>0</v>
      </c>
      <c r="P2034" s="17">
        <f>VLOOKUP($K2034,[1]Budget!$V:$AE,8,0)*IF($C2034="1 - Revenues",1,IF(AND($C2034="5 - Transfers",MID($K2034,15,1)="4"),1,-1))</f>
        <v>0</v>
      </c>
      <c r="Q2034" s="17">
        <f>VLOOKUP($K2034,[1]Budget!$V:$AE,10,0)*IF($C2034="1 - Revenues",1,IF(AND($C2034="5 - Transfers",MID(K2034,15,1)="4"),1,-1))</f>
        <v>0</v>
      </c>
      <c r="S2034" s="18" t="b">
        <f>IF(LEFT(C2034,1)="1",1,-1)*SUMIF([1]Budget!V:V,'Budget Worksheet for Pivot Tabl'!K2034,[1]Budget!AC:AC)=P2034</f>
        <v>1</v>
      </c>
    </row>
    <row r="2035" spans="1:19" x14ac:dyDescent="0.25">
      <c r="A2035" t="s">
        <v>35</v>
      </c>
      <c r="B2035" t="s">
        <v>36</v>
      </c>
      <c r="C2035" t="s">
        <v>10</v>
      </c>
      <c r="D2035" t="str">
        <f t="shared" si="31"/>
        <v>OUTFLOWS</v>
      </c>
      <c r="E2035" t="s">
        <v>102</v>
      </c>
      <c r="F2035" t="s">
        <v>103</v>
      </c>
      <c r="G2035" t="s">
        <v>102</v>
      </c>
      <c r="H2035" t="s">
        <v>212</v>
      </c>
      <c r="I2035" t="s">
        <v>1852</v>
      </c>
      <c r="J2035" t="s">
        <v>435</v>
      </c>
      <c r="K2035" t="s">
        <v>2880</v>
      </c>
      <c r="L2035" t="s">
        <v>538</v>
      </c>
      <c r="M2035" s="17">
        <f>VLOOKUP($K2035,[1]Budget!$V:$AE,5,0)*IF($C2035="1 - Revenues",1,IF(AND($C2035="5 - Transfers",MID(I2035,15,1)="4"),1,-1))</f>
        <v>0</v>
      </c>
      <c r="N2035" s="17">
        <f>VLOOKUP($K2035,[1]Budget!$V:$AE,6,0)*IF($C2035="1 - Revenues",1,IF(AND($C2035="5 - Transfers",MID(J2035,15,1)="4"),1,-1))</f>
        <v>0</v>
      </c>
      <c r="O2035" s="17">
        <f>IFERROR(IF(RIGHT(LEFT(K2035,15),1)="4",VLOOKUP(K2035,'[1]Budget Worksheet'!A:B,2,0),-1*VLOOKUP(K2035,'[1]Budget Worksheet'!A:B,2,0)),0)</f>
        <v>0</v>
      </c>
      <c r="P2035" s="17">
        <f>VLOOKUP($K2035,[1]Budget!$V:$AE,8,0)*IF($C2035="1 - Revenues",1,IF(AND($C2035="5 - Transfers",MID($K2035,15,1)="4"),1,-1))</f>
        <v>0</v>
      </c>
      <c r="Q2035" s="17">
        <f>VLOOKUP($K2035,[1]Budget!$V:$AE,10,0)*IF($C2035="1 - Revenues",1,IF(AND($C2035="5 - Transfers",MID(K2035,15,1)="4"),1,-1))</f>
        <v>0</v>
      </c>
      <c r="S2035" s="18" t="b">
        <f>IF(LEFT(C2035,1)="1",1,-1)*SUMIF([1]Budget!V:V,'Budget Worksheet for Pivot Tabl'!K2035,[1]Budget!AC:AC)=P2035</f>
        <v>1</v>
      </c>
    </row>
    <row r="2036" spans="1:19" x14ac:dyDescent="0.25">
      <c r="A2036" t="s">
        <v>35</v>
      </c>
      <c r="B2036" t="s">
        <v>36</v>
      </c>
      <c r="C2036" t="s">
        <v>10</v>
      </c>
      <c r="D2036" t="str">
        <f t="shared" si="31"/>
        <v>OUTFLOWS</v>
      </c>
      <c r="E2036" t="s">
        <v>102</v>
      </c>
      <c r="F2036" t="s">
        <v>103</v>
      </c>
      <c r="G2036" t="s">
        <v>102</v>
      </c>
      <c r="H2036" t="s">
        <v>212</v>
      </c>
      <c r="I2036" t="s">
        <v>1852</v>
      </c>
      <c r="J2036" t="s">
        <v>435</v>
      </c>
      <c r="K2036" t="s">
        <v>2881</v>
      </c>
      <c r="L2036" t="s">
        <v>1753</v>
      </c>
      <c r="M2036" s="17">
        <f>VLOOKUP($K2036,[1]Budget!$V:$AE,5,0)*IF($C2036="1 - Revenues",1,IF(AND($C2036="5 - Transfers",MID(I2036,15,1)="4"),1,-1))</f>
        <v>0</v>
      </c>
      <c r="N2036" s="17">
        <f>VLOOKUP($K2036,[1]Budget!$V:$AE,6,0)*IF($C2036="1 - Revenues",1,IF(AND($C2036="5 - Transfers",MID(J2036,15,1)="4"),1,-1))</f>
        <v>0</v>
      </c>
      <c r="O2036" s="17">
        <f>IFERROR(IF(RIGHT(LEFT(K2036,15),1)="4",VLOOKUP(K2036,'[1]Budget Worksheet'!A:B,2,0),-1*VLOOKUP(K2036,'[1]Budget Worksheet'!A:B,2,0)),0)</f>
        <v>0</v>
      </c>
      <c r="P2036" s="17">
        <f>VLOOKUP($K2036,[1]Budget!$V:$AE,8,0)*IF($C2036="1 - Revenues",1,IF(AND($C2036="5 - Transfers",MID($K2036,15,1)="4"),1,-1))</f>
        <v>0</v>
      </c>
      <c r="Q2036" s="17">
        <f>VLOOKUP($K2036,[1]Budget!$V:$AE,10,0)*IF($C2036="1 - Revenues",1,IF(AND($C2036="5 - Transfers",MID(K2036,15,1)="4"),1,-1))</f>
        <v>0</v>
      </c>
      <c r="S2036" s="18" t="b">
        <f>IF(LEFT(C2036,1)="1",1,-1)*SUMIF([1]Budget!V:V,'Budget Worksheet for Pivot Tabl'!K2036,[1]Budget!AC:AC)=P2036</f>
        <v>1</v>
      </c>
    </row>
    <row r="2037" spans="1:19" x14ac:dyDescent="0.25">
      <c r="A2037" t="s">
        <v>35</v>
      </c>
      <c r="B2037" t="s">
        <v>36</v>
      </c>
      <c r="C2037" t="s">
        <v>10</v>
      </c>
      <c r="D2037" t="str">
        <f t="shared" si="31"/>
        <v>OUTFLOWS</v>
      </c>
      <c r="E2037" t="s">
        <v>102</v>
      </c>
      <c r="F2037" t="s">
        <v>103</v>
      </c>
      <c r="G2037" t="s">
        <v>102</v>
      </c>
      <c r="H2037" t="s">
        <v>212</v>
      </c>
      <c r="I2037" t="s">
        <v>1852</v>
      </c>
      <c r="J2037" t="s">
        <v>435</v>
      </c>
      <c r="K2037" t="s">
        <v>2882</v>
      </c>
      <c r="L2037" t="s">
        <v>1653</v>
      </c>
      <c r="M2037" s="17">
        <f>VLOOKUP($K2037,[1]Budget!$V:$AE,5,0)*IF($C2037="1 - Revenues",1,IF(AND($C2037="5 - Transfers",MID(I2037,15,1)="4"),1,-1))</f>
        <v>0</v>
      </c>
      <c r="N2037" s="17">
        <f>VLOOKUP($K2037,[1]Budget!$V:$AE,6,0)*IF($C2037="1 - Revenues",1,IF(AND($C2037="5 - Transfers",MID(J2037,15,1)="4"),1,-1))</f>
        <v>0</v>
      </c>
      <c r="O2037" s="17">
        <f>IFERROR(IF(RIGHT(LEFT(K2037,15),1)="4",VLOOKUP(K2037,'[1]Budget Worksheet'!A:B,2,0),-1*VLOOKUP(K2037,'[1]Budget Worksheet'!A:B,2,0)),0)</f>
        <v>0</v>
      </c>
      <c r="P2037" s="17">
        <f>VLOOKUP($K2037,[1]Budget!$V:$AE,8,0)*IF($C2037="1 - Revenues",1,IF(AND($C2037="5 - Transfers",MID($K2037,15,1)="4"),1,-1))</f>
        <v>0</v>
      </c>
      <c r="Q2037" s="17">
        <f>VLOOKUP($K2037,[1]Budget!$V:$AE,10,0)*IF($C2037="1 - Revenues",1,IF(AND($C2037="5 - Transfers",MID(K2037,15,1)="4"),1,-1))</f>
        <v>0</v>
      </c>
      <c r="S2037" s="18" t="b">
        <f>IF(LEFT(C2037,1)="1",1,-1)*SUMIF([1]Budget!V:V,'Budget Worksheet for Pivot Tabl'!K2037,[1]Budget!AC:AC)=P2037</f>
        <v>1</v>
      </c>
    </row>
    <row r="2038" spans="1:19" x14ac:dyDescent="0.25">
      <c r="A2038" t="s">
        <v>35</v>
      </c>
      <c r="B2038" t="s">
        <v>36</v>
      </c>
      <c r="C2038" t="s">
        <v>10</v>
      </c>
      <c r="D2038" t="str">
        <f t="shared" si="31"/>
        <v>OUTFLOWS</v>
      </c>
      <c r="E2038" t="s">
        <v>102</v>
      </c>
      <c r="F2038" t="s">
        <v>103</v>
      </c>
      <c r="G2038" t="s">
        <v>102</v>
      </c>
      <c r="H2038" t="s">
        <v>212</v>
      </c>
      <c r="I2038" t="s">
        <v>1852</v>
      </c>
      <c r="J2038" t="s">
        <v>435</v>
      </c>
      <c r="K2038" t="s">
        <v>2883</v>
      </c>
      <c r="L2038" t="s">
        <v>2884</v>
      </c>
      <c r="M2038" s="17">
        <f>VLOOKUP($K2038,[1]Budget!$V:$AE,5,0)*IF($C2038="1 - Revenues",1,IF(AND($C2038="5 - Transfers",MID(I2038,15,1)="4"),1,-1))</f>
        <v>0</v>
      </c>
      <c r="N2038" s="17">
        <f>VLOOKUP($K2038,[1]Budget!$V:$AE,6,0)*IF($C2038="1 - Revenues",1,IF(AND($C2038="5 - Transfers",MID(J2038,15,1)="4"),1,-1))</f>
        <v>-55000</v>
      </c>
      <c r="O2038" s="17">
        <f>IFERROR(IF(RIGHT(LEFT(K2038,15),1)="4",VLOOKUP(K2038,'[1]Budget Worksheet'!A:B,2,0),-1*VLOOKUP(K2038,'[1]Budget Worksheet'!A:B,2,0)),0)</f>
        <v>0</v>
      </c>
      <c r="P2038" s="17">
        <f>VLOOKUP($K2038,[1]Budget!$V:$AE,8,0)*IF($C2038="1 - Revenues",1,IF(AND($C2038="5 - Transfers",MID($K2038,15,1)="4"),1,-1))</f>
        <v>0</v>
      </c>
      <c r="Q2038" s="17">
        <f>VLOOKUP($K2038,[1]Budget!$V:$AE,10,0)*IF($C2038="1 - Revenues",1,IF(AND($C2038="5 - Transfers",MID(K2038,15,1)="4"),1,-1))</f>
        <v>0</v>
      </c>
      <c r="S2038" s="18" t="b">
        <f>IF(LEFT(C2038,1)="1",1,-1)*SUMIF([1]Budget!V:V,'Budget Worksheet for Pivot Tabl'!K2038,[1]Budget!AC:AC)=P2038</f>
        <v>1</v>
      </c>
    </row>
    <row r="2039" spans="1:19" x14ac:dyDescent="0.25">
      <c r="A2039" t="s">
        <v>35</v>
      </c>
      <c r="B2039" t="s">
        <v>36</v>
      </c>
      <c r="C2039" t="s">
        <v>10</v>
      </c>
      <c r="D2039" t="str">
        <f t="shared" si="31"/>
        <v>OUTFLOWS</v>
      </c>
      <c r="E2039" t="s">
        <v>102</v>
      </c>
      <c r="F2039" t="s">
        <v>103</v>
      </c>
      <c r="G2039" t="s">
        <v>102</v>
      </c>
      <c r="H2039" t="s">
        <v>212</v>
      </c>
      <c r="I2039" t="s">
        <v>1852</v>
      </c>
      <c r="J2039" t="s">
        <v>435</v>
      </c>
      <c r="K2039" t="s">
        <v>2885</v>
      </c>
      <c r="L2039" t="s">
        <v>1655</v>
      </c>
      <c r="M2039" s="17">
        <f>VLOOKUP($K2039,[1]Budget!$V:$AE,5,0)*IF($C2039="1 - Revenues",1,IF(AND($C2039="5 - Transfers",MID(I2039,15,1)="4"),1,-1))</f>
        <v>0</v>
      </c>
      <c r="N2039" s="17">
        <f>VLOOKUP($K2039,[1]Budget!$V:$AE,6,0)*IF($C2039="1 - Revenues",1,IF(AND($C2039="5 - Transfers",MID(J2039,15,1)="4"),1,-1))</f>
        <v>0</v>
      </c>
      <c r="O2039" s="17">
        <f>IFERROR(IF(RIGHT(LEFT(K2039,15),1)="4",VLOOKUP(K2039,'[1]Budget Worksheet'!A:B,2,0),-1*VLOOKUP(K2039,'[1]Budget Worksheet'!A:B,2,0)),0)</f>
        <v>0</v>
      </c>
      <c r="P2039" s="17">
        <f>VLOOKUP($K2039,[1]Budget!$V:$AE,8,0)*IF($C2039="1 - Revenues",1,IF(AND($C2039="5 - Transfers",MID($K2039,15,1)="4"),1,-1))</f>
        <v>0</v>
      </c>
      <c r="Q2039" s="17">
        <f>VLOOKUP($K2039,[1]Budget!$V:$AE,10,0)*IF($C2039="1 - Revenues",1,IF(AND($C2039="5 - Transfers",MID(K2039,15,1)="4"),1,-1))</f>
        <v>0</v>
      </c>
      <c r="S2039" s="18" t="b">
        <f>IF(LEFT(C2039,1)="1",1,-1)*SUMIF([1]Budget!V:V,'Budget Worksheet for Pivot Tabl'!K2039,[1]Budget!AC:AC)=P2039</f>
        <v>1</v>
      </c>
    </row>
    <row r="2040" spans="1:19" x14ac:dyDescent="0.25">
      <c r="A2040" t="s">
        <v>35</v>
      </c>
      <c r="B2040" t="s">
        <v>36</v>
      </c>
      <c r="C2040" t="s">
        <v>10</v>
      </c>
      <c r="D2040" t="str">
        <f t="shared" si="31"/>
        <v>OUTFLOWS</v>
      </c>
      <c r="E2040" t="s">
        <v>102</v>
      </c>
      <c r="F2040" t="s">
        <v>103</v>
      </c>
      <c r="G2040" t="s">
        <v>102</v>
      </c>
      <c r="H2040" t="s">
        <v>212</v>
      </c>
      <c r="I2040" t="s">
        <v>1852</v>
      </c>
      <c r="J2040" t="s">
        <v>435</v>
      </c>
      <c r="K2040" t="s">
        <v>2886</v>
      </c>
      <c r="L2040" t="s">
        <v>1657</v>
      </c>
      <c r="M2040" s="17">
        <f>VLOOKUP($K2040,[1]Budget!$V:$AE,5,0)*IF($C2040="1 - Revenues",1,IF(AND($C2040="5 - Transfers",MID(I2040,15,1)="4"),1,-1))</f>
        <v>-29000</v>
      </c>
      <c r="N2040" s="17">
        <f>VLOOKUP($K2040,[1]Budget!$V:$AE,6,0)*IF($C2040="1 - Revenues",1,IF(AND($C2040="5 - Transfers",MID(J2040,15,1)="4"),1,-1))</f>
        <v>-5000</v>
      </c>
      <c r="O2040" s="17">
        <f>IFERROR(IF(RIGHT(LEFT(K2040,15),1)="4",VLOOKUP(K2040,'[1]Budget Worksheet'!A:B,2,0),-1*VLOOKUP(K2040,'[1]Budget Worksheet'!A:B,2,0)),0)</f>
        <v>0</v>
      </c>
      <c r="P2040" s="17">
        <f>VLOOKUP($K2040,[1]Budget!$V:$AE,8,0)*IF($C2040="1 - Revenues",1,IF(AND($C2040="5 - Transfers",MID($K2040,15,1)="4"),1,-1))</f>
        <v>0</v>
      </c>
      <c r="Q2040" s="17">
        <f>VLOOKUP($K2040,[1]Budget!$V:$AE,10,0)*IF($C2040="1 - Revenues",1,IF(AND($C2040="5 - Transfers",MID(K2040,15,1)="4"),1,-1))</f>
        <v>0</v>
      </c>
      <c r="S2040" s="18" t="b">
        <f>IF(LEFT(C2040,1)="1",1,-1)*SUMIF([1]Budget!V:V,'Budget Worksheet for Pivot Tabl'!K2040,[1]Budget!AC:AC)=P2040</f>
        <v>1</v>
      </c>
    </row>
    <row r="2041" spans="1:19" x14ac:dyDescent="0.25">
      <c r="A2041" t="s">
        <v>35</v>
      </c>
      <c r="B2041" t="s">
        <v>36</v>
      </c>
      <c r="C2041" t="s">
        <v>9</v>
      </c>
      <c r="D2041" t="str">
        <f t="shared" si="31"/>
        <v>OUTFLOWS</v>
      </c>
      <c r="E2041" t="s">
        <v>108</v>
      </c>
      <c r="F2041" t="s">
        <v>109</v>
      </c>
      <c r="G2041" t="s">
        <v>102</v>
      </c>
      <c r="H2041" t="s">
        <v>212</v>
      </c>
      <c r="I2041" t="s">
        <v>2887</v>
      </c>
      <c r="J2041" t="s">
        <v>2888</v>
      </c>
      <c r="K2041" t="s">
        <v>2889</v>
      </c>
      <c r="L2041" t="s">
        <v>476</v>
      </c>
      <c r="M2041" s="17">
        <f>VLOOKUP($K2041,[1]Budget!$V:$AE,5,0)*IF($C2041="1 - Revenues",1,IF(AND($C2041="5 - Transfers",MID(I2041,15,1)="4"),1,-1))</f>
        <v>-30000</v>
      </c>
      <c r="N2041" s="17">
        <f>VLOOKUP($K2041,[1]Budget!$V:$AE,6,0)*IF($C2041="1 - Revenues",1,IF(AND($C2041="5 - Transfers",MID(J2041,15,1)="4"),1,-1))</f>
        <v>0</v>
      </c>
      <c r="O2041" s="17">
        <f>IFERROR(IF(RIGHT(LEFT(K2041,15),1)="4",VLOOKUP(K2041,'[1]Budget Worksheet'!A:B,2,0),-1*VLOOKUP(K2041,'[1]Budget Worksheet'!A:B,2,0)),0)</f>
        <v>0</v>
      </c>
      <c r="P2041" s="17">
        <f>VLOOKUP($K2041,[1]Budget!$V:$AE,8,0)*IF($C2041="1 - Revenues",1,IF(AND($C2041="5 - Transfers",MID($K2041,15,1)="4"),1,-1))</f>
        <v>0</v>
      </c>
      <c r="Q2041" s="17">
        <f>VLOOKUP($K2041,[1]Budget!$V:$AE,10,0)*IF($C2041="1 - Revenues",1,IF(AND($C2041="5 - Transfers",MID(K2041,15,1)="4"),1,-1))</f>
        <v>0</v>
      </c>
      <c r="S2041" s="18" t="b">
        <f>IF(LEFT(C2041,1)="1",1,-1)*SUMIF([1]Budget!V:V,'Budget Worksheet for Pivot Tabl'!K2041,[1]Budget!AC:AC)=P2041</f>
        <v>1</v>
      </c>
    </row>
    <row r="2042" spans="1:19" x14ac:dyDescent="0.25">
      <c r="A2042" t="s">
        <v>35</v>
      </c>
      <c r="B2042" t="s">
        <v>36</v>
      </c>
      <c r="C2042" t="s">
        <v>9</v>
      </c>
      <c r="D2042" t="str">
        <f t="shared" si="31"/>
        <v>OUTFLOWS</v>
      </c>
      <c r="E2042" t="s">
        <v>108</v>
      </c>
      <c r="F2042" t="s">
        <v>109</v>
      </c>
      <c r="G2042" t="s">
        <v>102</v>
      </c>
      <c r="H2042" t="s">
        <v>212</v>
      </c>
      <c r="I2042" t="s">
        <v>2819</v>
      </c>
      <c r="J2042" t="s">
        <v>2820</v>
      </c>
      <c r="K2042" t="s">
        <v>2890</v>
      </c>
      <c r="L2042" t="s">
        <v>476</v>
      </c>
      <c r="M2042" s="17">
        <f>VLOOKUP($K2042,[1]Budget!$V:$AE,5,0)*IF($C2042="1 - Revenues",1,IF(AND($C2042="5 - Transfers",MID(I2042,15,1)="4"),1,-1))</f>
        <v>0</v>
      </c>
      <c r="N2042" s="17">
        <f>VLOOKUP($K2042,[1]Budget!$V:$AE,6,0)*IF($C2042="1 - Revenues",1,IF(AND($C2042="5 - Transfers",MID(J2042,15,1)="4"),1,-1))</f>
        <v>0</v>
      </c>
      <c r="O2042" s="17">
        <f>IFERROR(IF(RIGHT(LEFT(K2042,15),1)="4",VLOOKUP(K2042,'[1]Budget Worksheet'!A:B,2,0),-1*VLOOKUP(K2042,'[1]Budget Worksheet'!A:B,2,0)),0)</f>
        <v>0</v>
      </c>
      <c r="P2042" s="17">
        <f>VLOOKUP($K2042,[1]Budget!$V:$AE,8,0)*IF($C2042="1 - Revenues",1,IF(AND($C2042="5 - Transfers",MID($K2042,15,1)="4"),1,-1))</f>
        <v>0</v>
      </c>
      <c r="Q2042" s="17">
        <f>VLOOKUP($K2042,[1]Budget!$V:$AE,10,0)*IF($C2042="1 - Revenues",1,IF(AND($C2042="5 - Transfers",MID(K2042,15,1)="4"),1,-1))</f>
        <v>0</v>
      </c>
      <c r="S2042" s="18" t="b">
        <f>IF(LEFT(C2042,1)="1",1,-1)*SUMIF([1]Budget!V:V,'Budget Worksheet for Pivot Tabl'!K2042,[1]Budget!AC:AC)=P2042</f>
        <v>1</v>
      </c>
    </row>
    <row r="2043" spans="1:19" x14ac:dyDescent="0.25">
      <c r="A2043" t="s">
        <v>35</v>
      </c>
      <c r="B2043" t="s">
        <v>36</v>
      </c>
      <c r="C2043" t="s">
        <v>10</v>
      </c>
      <c r="D2043" t="str">
        <f t="shared" si="31"/>
        <v>OUTFLOWS</v>
      </c>
      <c r="E2043" t="s">
        <v>108</v>
      </c>
      <c r="F2043" t="s">
        <v>109</v>
      </c>
      <c r="G2043" t="s">
        <v>102</v>
      </c>
      <c r="H2043" t="s">
        <v>212</v>
      </c>
      <c r="I2043" t="s">
        <v>2819</v>
      </c>
      <c r="J2043" t="s">
        <v>2820</v>
      </c>
      <c r="K2043" t="s">
        <v>2891</v>
      </c>
      <c r="L2043" t="s">
        <v>1133</v>
      </c>
      <c r="M2043" s="17">
        <f>VLOOKUP($K2043,[1]Budget!$V:$AE,5,0)*IF($C2043="1 - Revenues",1,IF(AND($C2043="5 - Transfers",MID(I2043,15,1)="4"),1,-1))</f>
        <v>0</v>
      </c>
      <c r="N2043" s="17">
        <f>VLOOKUP($K2043,[1]Budget!$V:$AE,6,0)*IF($C2043="1 - Revenues",1,IF(AND($C2043="5 - Transfers",MID(J2043,15,1)="4"),1,-1))</f>
        <v>0</v>
      </c>
      <c r="O2043" s="17">
        <f>IFERROR(IF(RIGHT(LEFT(K2043,15),1)="4",VLOOKUP(K2043,'[1]Budget Worksheet'!A:B,2,0),-1*VLOOKUP(K2043,'[1]Budget Worksheet'!A:B,2,0)),0)</f>
        <v>-25000</v>
      </c>
      <c r="P2043" s="17">
        <f>VLOOKUP($K2043,[1]Budget!$V:$AE,8,0)*IF($C2043="1 - Revenues",1,IF(AND($C2043="5 - Transfers",MID($K2043,15,1)="4"),1,-1))</f>
        <v>-25000</v>
      </c>
      <c r="Q2043" s="17">
        <f>VLOOKUP($K2043,[1]Budget!$V:$AE,10,0)*IF($C2043="1 - Revenues",1,IF(AND($C2043="5 - Transfers",MID(K2043,15,1)="4"),1,-1))</f>
        <v>0</v>
      </c>
      <c r="S2043" s="18" t="b">
        <f>IF(LEFT(C2043,1)="1",1,-1)*SUMIF([1]Budget!V:V,'Budget Worksheet for Pivot Tabl'!K2043,[1]Budget!AC:AC)=P2043</f>
        <v>1</v>
      </c>
    </row>
    <row r="2044" spans="1:19" x14ac:dyDescent="0.25">
      <c r="A2044" t="s">
        <v>35</v>
      </c>
      <c r="B2044" t="s">
        <v>36</v>
      </c>
      <c r="C2044" t="s">
        <v>9</v>
      </c>
      <c r="D2044" t="str">
        <f t="shared" si="31"/>
        <v>OUTFLOWS</v>
      </c>
      <c r="E2044" t="s">
        <v>112</v>
      </c>
      <c r="F2044" t="s">
        <v>113</v>
      </c>
      <c r="G2044" t="s">
        <v>114</v>
      </c>
      <c r="H2044" t="s">
        <v>1658</v>
      </c>
      <c r="I2044" t="s">
        <v>2864</v>
      </c>
      <c r="J2044" t="s">
        <v>2865</v>
      </c>
      <c r="K2044" t="s">
        <v>2892</v>
      </c>
      <c r="L2044" t="s">
        <v>1668</v>
      </c>
      <c r="M2044" s="17">
        <f>VLOOKUP($K2044,[1]Budget!$V:$AE,5,0)*IF($C2044="1 - Revenues",1,IF(AND($C2044="5 - Transfers",MID(I2044,15,1)="4"),1,-1))</f>
        <v>0</v>
      </c>
      <c r="N2044" s="17">
        <f>VLOOKUP($K2044,[1]Budget!$V:$AE,6,0)*IF($C2044="1 - Revenues",1,IF(AND($C2044="5 - Transfers",MID(J2044,15,1)="4"),1,-1))</f>
        <v>0</v>
      </c>
      <c r="O2044" s="17">
        <f>IFERROR(IF(RIGHT(LEFT(K2044,15),1)="4",VLOOKUP(K2044,'[1]Budget Worksheet'!A:B,2,0),-1*VLOOKUP(K2044,'[1]Budget Worksheet'!A:B,2,0)),0)</f>
        <v>0</v>
      </c>
      <c r="P2044" s="17">
        <f>VLOOKUP($K2044,[1]Budget!$V:$AE,8,0)*IF($C2044="1 - Revenues",1,IF(AND($C2044="5 - Transfers",MID($K2044,15,1)="4"),1,-1))</f>
        <v>0</v>
      </c>
      <c r="Q2044" s="17">
        <f>VLOOKUP($K2044,[1]Budget!$V:$AE,10,0)*IF($C2044="1 - Revenues",1,IF(AND($C2044="5 - Transfers",MID(K2044,15,1)="4"),1,-1))</f>
        <v>0</v>
      </c>
      <c r="S2044" s="18" t="b">
        <f>IF(LEFT(C2044,1)="1",1,-1)*SUMIF([1]Budget!V:V,'Budget Worksheet for Pivot Tabl'!K2044,[1]Budget!AC:AC)=P2044</f>
        <v>1</v>
      </c>
    </row>
    <row r="2045" spans="1:19" x14ac:dyDescent="0.25">
      <c r="A2045" t="s">
        <v>37</v>
      </c>
      <c r="B2045" t="s">
        <v>38</v>
      </c>
      <c r="C2045" t="s">
        <v>7</v>
      </c>
      <c r="D2045" t="str">
        <f t="shared" si="31"/>
        <v>INFLOWS</v>
      </c>
      <c r="E2045" t="s">
        <v>102</v>
      </c>
      <c r="F2045" t="s">
        <v>103</v>
      </c>
      <c r="G2045" t="s">
        <v>102</v>
      </c>
      <c r="H2045" t="s">
        <v>212</v>
      </c>
      <c r="I2045" t="s">
        <v>213</v>
      </c>
      <c r="J2045" t="s">
        <v>214</v>
      </c>
      <c r="K2045" t="s">
        <v>2893</v>
      </c>
      <c r="L2045" t="s">
        <v>2894</v>
      </c>
      <c r="M2045" s="17">
        <f>VLOOKUP($K2045,[1]Budget!$V:$AE,5,0)*IF($C2045="1 - Revenues",1,IF(AND($C2045="5 - Transfers",MID(I2045,15,1)="4"),1,-1))</f>
        <v>269000</v>
      </c>
      <c r="N2045" s="17">
        <f>VLOOKUP($K2045,[1]Budget!$V:$AE,6,0)*IF($C2045="1 - Revenues",1,IF(AND($C2045="5 - Transfers",MID(J2045,15,1)="4"),1,-1))</f>
        <v>380000</v>
      </c>
      <c r="O2045" s="17">
        <f>IFERROR(IF(RIGHT(LEFT(K2045,15),1)="4",VLOOKUP(K2045,'[1]Budget Worksheet'!A:B,2,0),-1*VLOOKUP(K2045,'[1]Budget Worksheet'!A:B,2,0)),0)</f>
        <v>250000</v>
      </c>
      <c r="P2045" s="17">
        <f>VLOOKUP($K2045,[1]Budget!$V:$AE,8,0)*IF($C2045="1 - Revenues",1,IF(AND($C2045="5 - Transfers",MID($K2045,15,1)="4"),1,-1))</f>
        <v>250000</v>
      </c>
      <c r="Q2045" s="17">
        <f>VLOOKUP($K2045,[1]Budget!$V:$AE,10,0)*IF($C2045="1 - Revenues",1,IF(AND($C2045="5 - Transfers",MID(K2045,15,1)="4"),1,-1))</f>
        <v>0</v>
      </c>
      <c r="S2045" s="18" t="b">
        <f>IF(LEFT(C2045,1)="1",1,-1)*SUMIF([1]Budget!V:V,'Budget Worksheet for Pivot Tabl'!K2045,[1]Budget!AC:AC)=P2045</f>
        <v>1</v>
      </c>
    </row>
    <row r="2046" spans="1:19" x14ac:dyDescent="0.25">
      <c r="A2046" t="s">
        <v>37</v>
      </c>
      <c r="B2046" t="s">
        <v>38</v>
      </c>
      <c r="C2046" t="s">
        <v>7</v>
      </c>
      <c r="D2046" t="str">
        <f t="shared" si="31"/>
        <v>INFLOWS</v>
      </c>
      <c r="E2046" t="s">
        <v>102</v>
      </c>
      <c r="F2046" t="s">
        <v>103</v>
      </c>
      <c r="G2046" t="s">
        <v>102</v>
      </c>
      <c r="H2046" t="s">
        <v>212</v>
      </c>
      <c r="I2046" t="s">
        <v>213</v>
      </c>
      <c r="J2046" t="s">
        <v>214</v>
      </c>
      <c r="K2046" t="s">
        <v>2895</v>
      </c>
      <c r="L2046" t="s">
        <v>294</v>
      </c>
      <c r="M2046" s="17">
        <f>VLOOKUP($K2046,[1]Budget!$V:$AE,5,0)*IF($C2046="1 - Revenues",1,IF(AND($C2046="5 - Transfers",MID(I2046,15,1)="4"),1,-1))</f>
        <v>1000</v>
      </c>
      <c r="N2046" s="17">
        <f>VLOOKUP($K2046,[1]Budget!$V:$AE,6,0)*IF($C2046="1 - Revenues",1,IF(AND($C2046="5 - Transfers",MID(J2046,15,1)="4"),1,-1))</f>
        <v>0</v>
      </c>
      <c r="O2046" s="17">
        <f>IFERROR(IF(RIGHT(LEFT(K2046,15),1)="4",VLOOKUP(K2046,'[1]Budget Worksheet'!A:B,2,0),-1*VLOOKUP(K2046,'[1]Budget Worksheet'!A:B,2,0)),0)</f>
        <v>310</v>
      </c>
      <c r="P2046" s="17">
        <f>VLOOKUP($K2046,[1]Budget!$V:$AE,8,0)*IF($C2046="1 - Revenues",1,IF(AND($C2046="5 - Transfers",MID($K2046,15,1)="4"),1,-1))</f>
        <v>310</v>
      </c>
      <c r="Q2046" s="17">
        <f>VLOOKUP($K2046,[1]Budget!$V:$AE,10,0)*IF($C2046="1 - Revenues",1,IF(AND($C2046="5 - Transfers",MID(K2046,15,1)="4"),1,-1))</f>
        <v>0</v>
      </c>
      <c r="S2046" s="18" t="b">
        <f>IF(LEFT(C2046,1)="1",1,-1)*SUMIF([1]Budget!V:V,'Budget Worksheet for Pivot Tabl'!K2046,[1]Budget!AC:AC)=P2046</f>
        <v>1</v>
      </c>
    </row>
    <row r="2047" spans="1:19" x14ac:dyDescent="0.25">
      <c r="A2047" t="s">
        <v>37</v>
      </c>
      <c r="B2047" t="s">
        <v>38</v>
      </c>
      <c r="C2047" t="s">
        <v>7</v>
      </c>
      <c r="D2047" t="str">
        <f t="shared" si="31"/>
        <v>INFLOWS</v>
      </c>
      <c r="E2047" t="s">
        <v>102</v>
      </c>
      <c r="F2047" t="s">
        <v>103</v>
      </c>
      <c r="G2047" t="s">
        <v>102</v>
      </c>
      <c r="H2047" t="s">
        <v>212</v>
      </c>
      <c r="I2047" t="s">
        <v>213</v>
      </c>
      <c r="J2047" t="s">
        <v>214</v>
      </c>
      <c r="K2047" t="s">
        <v>2896</v>
      </c>
      <c r="L2047" t="s">
        <v>296</v>
      </c>
      <c r="M2047" s="17">
        <f>VLOOKUP($K2047,[1]Budget!$V:$AE,5,0)*IF($C2047="1 - Revenues",1,IF(AND($C2047="5 - Transfers",MID(I2047,15,1)="4"),1,-1))</f>
        <v>1000</v>
      </c>
      <c r="N2047" s="17">
        <f>VLOOKUP($K2047,[1]Budget!$V:$AE,6,0)*IF($C2047="1 - Revenues",1,IF(AND($C2047="5 - Transfers",MID(J2047,15,1)="4"),1,-1))</f>
        <v>0</v>
      </c>
      <c r="O2047" s="17">
        <f>IFERROR(IF(RIGHT(LEFT(K2047,15),1)="4",VLOOKUP(K2047,'[1]Budget Worksheet'!A:B,2,0),-1*VLOOKUP(K2047,'[1]Budget Worksheet'!A:B,2,0)),0)</f>
        <v>0</v>
      </c>
      <c r="P2047" s="17">
        <f>VLOOKUP($K2047,[1]Budget!$V:$AE,8,0)*IF($C2047="1 - Revenues",1,IF(AND($C2047="5 - Transfers",MID($K2047,15,1)="4"),1,-1))</f>
        <v>0</v>
      </c>
      <c r="Q2047" s="17">
        <f>VLOOKUP($K2047,[1]Budget!$V:$AE,10,0)*IF($C2047="1 - Revenues",1,IF(AND($C2047="5 - Transfers",MID(K2047,15,1)="4"),1,-1))</f>
        <v>0</v>
      </c>
      <c r="S2047" s="18" t="b">
        <f>IF(LEFT(C2047,1)="1",1,-1)*SUMIF([1]Budget!V:V,'Budget Worksheet for Pivot Tabl'!K2047,[1]Budget!AC:AC)=P2047</f>
        <v>1</v>
      </c>
    </row>
    <row r="2048" spans="1:19" x14ac:dyDescent="0.25">
      <c r="A2048" t="s">
        <v>37</v>
      </c>
      <c r="B2048" t="s">
        <v>38</v>
      </c>
      <c r="C2048" t="s">
        <v>7</v>
      </c>
      <c r="D2048" t="str">
        <f t="shared" si="31"/>
        <v>INFLOWS</v>
      </c>
      <c r="E2048" t="s">
        <v>102</v>
      </c>
      <c r="F2048" t="s">
        <v>103</v>
      </c>
      <c r="G2048" t="s">
        <v>102</v>
      </c>
      <c r="H2048" t="s">
        <v>212</v>
      </c>
      <c r="I2048" t="s">
        <v>213</v>
      </c>
      <c r="J2048" t="s">
        <v>214</v>
      </c>
      <c r="K2048" t="s">
        <v>2897</v>
      </c>
      <c r="L2048" t="s">
        <v>300</v>
      </c>
      <c r="M2048" s="17">
        <f>VLOOKUP($K2048,[1]Budget!$V:$AE,5,0)*IF($C2048="1 - Revenues",1,IF(AND($C2048="5 - Transfers",MID(I2048,15,1)="4"),1,-1))</f>
        <v>0</v>
      </c>
      <c r="N2048" s="17">
        <f>VLOOKUP($K2048,[1]Budget!$V:$AE,6,0)*IF($C2048="1 - Revenues",1,IF(AND($C2048="5 - Transfers",MID(J2048,15,1)="4"),1,-1))</f>
        <v>0</v>
      </c>
      <c r="O2048" s="17">
        <f>IFERROR(IF(RIGHT(LEFT(K2048,15),1)="4",VLOOKUP(K2048,'[1]Budget Worksheet'!A:B,2,0),-1*VLOOKUP(K2048,'[1]Budget Worksheet'!A:B,2,0)),0)</f>
        <v>-30</v>
      </c>
      <c r="P2048" s="17">
        <f>VLOOKUP($K2048,[1]Budget!$V:$AE,8,0)*IF($C2048="1 - Revenues",1,IF(AND($C2048="5 - Transfers",MID($K2048,15,1)="4"),1,-1))</f>
        <v>-30</v>
      </c>
      <c r="Q2048" s="17">
        <f>VLOOKUP($K2048,[1]Budget!$V:$AE,10,0)*IF($C2048="1 - Revenues",1,IF(AND($C2048="5 - Transfers",MID(K2048,15,1)="4"),1,-1))</f>
        <v>0</v>
      </c>
      <c r="S2048" s="18" t="b">
        <f>IF(LEFT(C2048,1)="1",1,-1)*SUMIF([1]Budget!V:V,'Budget Worksheet for Pivot Tabl'!K2048,[1]Budget!AC:AC)=P2048</f>
        <v>1</v>
      </c>
    </row>
    <row r="2049" spans="1:19" x14ac:dyDescent="0.25">
      <c r="A2049" t="s">
        <v>37</v>
      </c>
      <c r="B2049" t="s">
        <v>38</v>
      </c>
      <c r="C2049" t="s">
        <v>7</v>
      </c>
      <c r="D2049" t="str">
        <f t="shared" si="31"/>
        <v>INFLOWS</v>
      </c>
      <c r="E2049" t="s">
        <v>102</v>
      </c>
      <c r="F2049" t="s">
        <v>103</v>
      </c>
      <c r="G2049" t="s">
        <v>102</v>
      </c>
      <c r="H2049" t="s">
        <v>212</v>
      </c>
      <c r="I2049" t="s">
        <v>213</v>
      </c>
      <c r="J2049" t="s">
        <v>214</v>
      </c>
      <c r="K2049" t="s">
        <v>2898</v>
      </c>
      <c r="L2049" t="s">
        <v>302</v>
      </c>
      <c r="M2049" s="17">
        <f>VLOOKUP($K2049,[1]Budget!$V:$AE,5,0)*IF($C2049="1 - Revenues",1,IF(AND($C2049="5 - Transfers",MID(I2049,15,1)="4"),1,-1))</f>
        <v>0</v>
      </c>
      <c r="N2049" s="17">
        <f>VLOOKUP($K2049,[1]Budget!$V:$AE,6,0)*IF($C2049="1 - Revenues",1,IF(AND($C2049="5 - Transfers",MID(J2049,15,1)="4"),1,-1))</f>
        <v>0</v>
      </c>
      <c r="O2049" s="17">
        <f>IFERROR(IF(RIGHT(LEFT(K2049,15),1)="4",VLOOKUP(K2049,'[1]Budget Worksheet'!A:B,2,0),-1*VLOOKUP(K2049,'[1]Budget Worksheet'!A:B,2,0)),0)</f>
        <v>0</v>
      </c>
      <c r="P2049" s="17">
        <f>VLOOKUP($K2049,[1]Budget!$V:$AE,8,0)*IF($C2049="1 - Revenues",1,IF(AND($C2049="5 - Transfers",MID($K2049,15,1)="4"),1,-1))</f>
        <v>0</v>
      </c>
      <c r="Q2049" s="17">
        <f>VLOOKUP($K2049,[1]Budget!$V:$AE,10,0)*IF($C2049="1 - Revenues",1,IF(AND($C2049="5 - Transfers",MID(K2049,15,1)="4"),1,-1))</f>
        <v>0</v>
      </c>
      <c r="S2049" s="18" t="b">
        <f>IF(LEFT(C2049,1)="1",1,-1)*SUMIF([1]Budget!V:V,'Budget Worksheet for Pivot Tabl'!K2049,[1]Budget!AC:AC)=P2049</f>
        <v>1</v>
      </c>
    </row>
    <row r="2050" spans="1:19" x14ac:dyDescent="0.25">
      <c r="A2050" t="s">
        <v>37</v>
      </c>
      <c r="B2050" t="s">
        <v>38</v>
      </c>
      <c r="C2050" t="s">
        <v>7</v>
      </c>
      <c r="D2050" t="str">
        <f t="shared" si="31"/>
        <v>INFLOWS</v>
      </c>
      <c r="E2050" t="s">
        <v>102</v>
      </c>
      <c r="F2050" t="s">
        <v>103</v>
      </c>
      <c r="G2050" t="s">
        <v>102</v>
      </c>
      <c r="H2050" t="s">
        <v>212</v>
      </c>
      <c r="I2050" t="s">
        <v>213</v>
      </c>
      <c r="J2050" t="s">
        <v>214</v>
      </c>
      <c r="K2050" t="s">
        <v>2899</v>
      </c>
      <c r="L2050" t="s">
        <v>306</v>
      </c>
      <c r="M2050" s="17">
        <f>VLOOKUP($K2050,[1]Budget!$V:$AE,5,0)*IF($C2050="1 - Revenues",1,IF(AND($C2050="5 - Transfers",MID(I2050,15,1)="4"),1,-1))</f>
        <v>0</v>
      </c>
      <c r="N2050" s="17">
        <f>VLOOKUP($K2050,[1]Budget!$V:$AE,6,0)*IF($C2050="1 - Revenues",1,IF(AND($C2050="5 - Transfers",MID(J2050,15,1)="4"),1,-1))</f>
        <v>0</v>
      </c>
      <c r="O2050" s="17">
        <f>IFERROR(IF(RIGHT(LEFT(K2050,15),1)="4",VLOOKUP(K2050,'[1]Budget Worksheet'!A:B,2,0),-1*VLOOKUP(K2050,'[1]Budget Worksheet'!A:B,2,0)),0)</f>
        <v>0</v>
      </c>
      <c r="P2050" s="17">
        <f>VLOOKUP($K2050,[1]Budget!$V:$AE,8,0)*IF($C2050="1 - Revenues",1,IF(AND($C2050="5 - Transfers",MID($K2050,15,1)="4"),1,-1))</f>
        <v>0</v>
      </c>
      <c r="Q2050" s="17">
        <f>VLOOKUP($K2050,[1]Budget!$V:$AE,10,0)*IF($C2050="1 - Revenues",1,IF(AND($C2050="5 - Transfers",MID(K2050,15,1)="4"),1,-1))</f>
        <v>0</v>
      </c>
      <c r="S2050" s="18" t="b">
        <f>IF(LEFT(C2050,1)="1",1,-1)*SUMIF([1]Budget!V:V,'Budget Worksheet for Pivot Tabl'!K2050,[1]Budget!AC:AC)=P2050</f>
        <v>1</v>
      </c>
    </row>
    <row r="2051" spans="1:19" x14ac:dyDescent="0.25">
      <c r="A2051" t="s">
        <v>37</v>
      </c>
      <c r="B2051" t="s">
        <v>38</v>
      </c>
      <c r="C2051" t="s">
        <v>11</v>
      </c>
      <c r="D2051" t="str">
        <f t="shared" ref="D2051:D2114" si="32">IF(C2051="1 - Revenues","INFLOWS","OUTFLOWS")</f>
        <v>OUTFLOWS</v>
      </c>
      <c r="E2051" t="s">
        <v>102</v>
      </c>
      <c r="F2051" t="s">
        <v>103</v>
      </c>
      <c r="G2051" t="s">
        <v>102</v>
      </c>
      <c r="H2051" t="s">
        <v>212</v>
      </c>
      <c r="I2051" t="s">
        <v>213</v>
      </c>
      <c r="J2051" t="s">
        <v>214</v>
      </c>
      <c r="K2051" t="s">
        <v>2900</v>
      </c>
      <c r="L2051" t="s">
        <v>2901</v>
      </c>
      <c r="M2051" s="17">
        <f>VLOOKUP($K2051,[1]Budget!$V:$AE,5,0)*IF($C2051="1 - Revenues",1,IF(AND($C2051="5 - Transfers",MID(I2051,15,1)="4"),1,-1))</f>
        <v>0</v>
      </c>
      <c r="N2051" s="17">
        <f>VLOOKUP($K2051,[1]Budget!$V:$AE,6,0)*IF($C2051="1 - Revenues",1,IF(AND($C2051="5 - Transfers",MID(J2051,15,1)="4"),1,-1))</f>
        <v>0</v>
      </c>
      <c r="O2051" s="17">
        <f>IFERROR(IF(RIGHT(LEFT(K2051,15),1)="4",VLOOKUP(K2051,'[1]Budget Worksheet'!A:B,2,0),-1*VLOOKUP(K2051,'[1]Budget Worksheet'!A:B,2,0)),0)</f>
        <v>0</v>
      </c>
      <c r="P2051" s="17">
        <f>VLOOKUP($K2051,[1]Budget!$V:$AE,8,0)*IF($C2051="1 - Revenues",1,IF(AND($C2051="5 - Transfers",MID($K2051,15,1)="4"),1,-1))</f>
        <v>0</v>
      </c>
      <c r="Q2051" s="17">
        <f>VLOOKUP($K2051,[1]Budget!$V:$AE,10,0)*IF($C2051="1 - Revenues",1,IF(AND($C2051="5 - Transfers",MID(K2051,15,1)="4"),1,-1))</f>
        <v>0</v>
      </c>
      <c r="S2051" s="18" t="b">
        <f>IF(LEFT(C2051,1)="1",1,-1)*SUMIF([1]Budget!V:V,'Budget Worksheet for Pivot Tabl'!K2051,[1]Budget!AC:AC)=P2051</f>
        <v>1</v>
      </c>
    </row>
    <row r="2052" spans="1:19" x14ac:dyDescent="0.25">
      <c r="A2052" t="s">
        <v>37</v>
      </c>
      <c r="B2052" t="s">
        <v>38</v>
      </c>
      <c r="C2052" t="s">
        <v>9</v>
      </c>
      <c r="D2052" t="str">
        <f t="shared" si="32"/>
        <v>OUTFLOWS</v>
      </c>
      <c r="E2052" t="s">
        <v>127</v>
      </c>
      <c r="F2052" t="s">
        <v>92</v>
      </c>
      <c r="G2052" t="s">
        <v>102</v>
      </c>
      <c r="H2052" t="s">
        <v>212</v>
      </c>
      <c r="I2052" t="s">
        <v>2902</v>
      </c>
      <c r="J2052" t="s">
        <v>2903</v>
      </c>
      <c r="K2052" t="s">
        <v>2904</v>
      </c>
      <c r="L2052" t="s">
        <v>2905</v>
      </c>
      <c r="M2052" s="17">
        <f>VLOOKUP($K2052,[1]Budget!$V:$AE,5,0)*IF($C2052="1 - Revenues",1,IF(AND($C2052="5 - Transfers",MID(I2052,15,1)="4"),1,-1))</f>
        <v>0</v>
      </c>
      <c r="N2052" s="17">
        <f>VLOOKUP($K2052,[1]Budget!$V:$AE,6,0)*IF($C2052="1 - Revenues",1,IF(AND($C2052="5 - Transfers",MID(J2052,15,1)="4"),1,-1))</f>
        <v>0</v>
      </c>
      <c r="O2052" s="17">
        <f>IFERROR(IF(RIGHT(LEFT(K2052,15),1)="4",VLOOKUP(K2052,'[1]Budget Worksheet'!A:B,2,0),-1*VLOOKUP(K2052,'[1]Budget Worksheet'!A:B,2,0)),0)</f>
        <v>0</v>
      </c>
      <c r="P2052" s="17">
        <f>VLOOKUP($K2052,[1]Budget!$V:$AE,8,0)*IF($C2052="1 - Revenues",1,IF(AND($C2052="5 - Transfers",MID($K2052,15,1)="4"),1,-1))</f>
        <v>0</v>
      </c>
      <c r="Q2052" s="17">
        <f>VLOOKUP($K2052,[1]Budget!$V:$AE,10,0)*IF($C2052="1 - Revenues",1,IF(AND($C2052="5 - Transfers",MID(K2052,15,1)="4"),1,-1))</f>
        <v>0</v>
      </c>
      <c r="S2052" s="18" t="b">
        <f>IF(LEFT(C2052,1)="1",1,-1)*SUMIF([1]Budget!V:V,'Budget Worksheet for Pivot Tabl'!K2052,[1]Budget!AC:AC)=P2052</f>
        <v>1</v>
      </c>
    </row>
    <row r="2053" spans="1:19" x14ac:dyDescent="0.25">
      <c r="A2053" t="s">
        <v>37</v>
      </c>
      <c r="B2053" t="s">
        <v>38</v>
      </c>
      <c r="C2053" t="s">
        <v>9</v>
      </c>
      <c r="D2053" t="str">
        <f t="shared" si="32"/>
        <v>OUTFLOWS</v>
      </c>
      <c r="E2053" t="s">
        <v>127</v>
      </c>
      <c r="F2053" t="s">
        <v>92</v>
      </c>
      <c r="G2053" t="s">
        <v>102</v>
      </c>
      <c r="H2053" t="s">
        <v>212</v>
      </c>
      <c r="I2053" t="s">
        <v>2902</v>
      </c>
      <c r="J2053" t="s">
        <v>2903</v>
      </c>
      <c r="K2053" t="s">
        <v>2906</v>
      </c>
      <c r="L2053" t="s">
        <v>2907</v>
      </c>
      <c r="M2053" s="17">
        <f>VLOOKUP($K2053,[1]Budget!$V:$AE,5,0)*IF($C2053="1 - Revenues",1,IF(AND($C2053="5 - Transfers",MID(I2053,15,1)="4"),1,-1))</f>
        <v>0</v>
      </c>
      <c r="N2053" s="17">
        <f>VLOOKUP($K2053,[1]Budget!$V:$AE,6,0)*IF($C2053="1 - Revenues",1,IF(AND($C2053="5 - Transfers",MID(J2053,15,1)="4"),1,-1))</f>
        <v>0</v>
      </c>
      <c r="O2053" s="17">
        <f>IFERROR(IF(RIGHT(LEFT(K2053,15),1)="4",VLOOKUP(K2053,'[1]Budget Worksheet'!A:B,2,0),-1*VLOOKUP(K2053,'[1]Budget Worksheet'!A:B,2,0)),0)</f>
        <v>0</v>
      </c>
      <c r="P2053" s="17">
        <f>VLOOKUP($K2053,[1]Budget!$V:$AE,8,0)*IF($C2053="1 - Revenues",1,IF(AND($C2053="5 - Transfers",MID($K2053,15,1)="4"),1,-1))</f>
        <v>0</v>
      </c>
      <c r="Q2053" s="17">
        <f>VLOOKUP($K2053,[1]Budget!$V:$AE,10,0)*IF($C2053="1 - Revenues",1,IF(AND($C2053="5 - Transfers",MID(K2053,15,1)="4"),1,-1))</f>
        <v>0</v>
      </c>
      <c r="S2053" s="18" t="b">
        <f>IF(LEFT(C2053,1)="1",1,-1)*SUMIF([1]Budget!V:V,'Budget Worksheet for Pivot Tabl'!K2053,[1]Budget!AC:AC)=P2053</f>
        <v>1</v>
      </c>
    </row>
    <row r="2054" spans="1:19" x14ac:dyDescent="0.25">
      <c r="A2054" t="s">
        <v>37</v>
      </c>
      <c r="B2054" t="s">
        <v>38</v>
      </c>
      <c r="C2054" t="s">
        <v>10</v>
      </c>
      <c r="D2054" t="str">
        <f t="shared" si="32"/>
        <v>OUTFLOWS</v>
      </c>
      <c r="E2054" t="s">
        <v>110</v>
      </c>
      <c r="F2054" t="s">
        <v>111</v>
      </c>
      <c r="G2054" t="s">
        <v>102</v>
      </c>
      <c r="H2054" t="s">
        <v>212</v>
      </c>
      <c r="I2054" t="s">
        <v>701</v>
      </c>
      <c r="J2054" t="s">
        <v>702</v>
      </c>
      <c r="K2054" t="s">
        <v>2908</v>
      </c>
      <c r="L2054" t="s">
        <v>538</v>
      </c>
      <c r="M2054" s="17">
        <f>VLOOKUP($K2054,[1]Budget!$V:$AE,5,0)*IF($C2054="1 - Revenues",1,IF(AND($C2054="5 - Transfers",MID(I2054,15,1)="4"),1,-1))</f>
        <v>0</v>
      </c>
      <c r="N2054" s="17">
        <f>VLOOKUP($K2054,[1]Budget!$V:$AE,6,0)*IF($C2054="1 - Revenues",1,IF(AND($C2054="5 - Transfers",MID(J2054,15,1)="4"),1,-1))</f>
        <v>0</v>
      </c>
      <c r="O2054" s="17">
        <f>IFERROR(IF(RIGHT(LEFT(K2054,15),1)="4",VLOOKUP(K2054,'[1]Budget Worksheet'!A:B,2,0),-1*VLOOKUP(K2054,'[1]Budget Worksheet'!A:B,2,0)),0)</f>
        <v>0</v>
      </c>
      <c r="P2054" s="17">
        <f>VLOOKUP($K2054,[1]Budget!$V:$AE,8,0)*IF($C2054="1 - Revenues",1,IF(AND($C2054="5 - Transfers",MID($K2054,15,1)="4"),1,-1))</f>
        <v>0</v>
      </c>
      <c r="Q2054" s="17">
        <f>VLOOKUP($K2054,[1]Budget!$V:$AE,10,0)*IF($C2054="1 - Revenues",1,IF(AND($C2054="5 - Transfers",MID(K2054,15,1)="4"),1,-1))</f>
        <v>0</v>
      </c>
      <c r="S2054" s="18" t="b">
        <f>IF(LEFT(C2054,1)="1",1,-1)*SUMIF([1]Budget!V:V,'Budget Worksheet for Pivot Tabl'!K2054,[1]Budget!AC:AC)=P2054</f>
        <v>1</v>
      </c>
    </row>
    <row r="2055" spans="1:19" x14ac:dyDescent="0.25">
      <c r="A2055" t="s">
        <v>37</v>
      </c>
      <c r="B2055" t="s">
        <v>38</v>
      </c>
      <c r="C2055" t="s">
        <v>9</v>
      </c>
      <c r="D2055" t="str">
        <f t="shared" si="32"/>
        <v>OUTFLOWS</v>
      </c>
      <c r="E2055" t="s">
        <v>110</v>
      </c>
      <c r="F2055" t="s">
        <v>111</v>
      </c>
      <c r="G2055" t="s">
        <v>102</v>
      </c>
      <c r="H2055" t="s">
        <v>212</v>
      </c>
      <c r="I2055" t="s">
        <v>2902</v>
      </c>
      <c r="J2055" t="s">
        <v>2903</v>
      </c>
      <c r="K2055" t="s">
        <v>2909</v>
      </c>
      <c r="L2055" t="s">
        <v>2910</v>
      </c>
      <c r="M2055" s="17">
        <f>VLOOKUP($K2055,[1]Budget!$V:$AE,5,0)*IF($C2055="1 - Revenues",1,IF(AND($C2055="5 - Transfers",MID(I2055,15,1)="4"),1,-1))</f>
        <v>0</v>
      </c>
      <c r="N2055" s="17">
        <f>VLOOKUP($K2055,[1]Budget!$V:$AE,6,0)*IF($C2055="1 - Revenues",1,IF(AND($C2055="5 - Transfers",MID(J2055,15,1)="4"),1,-1))</f>
        <v>0</v>
      </c>
      <c r="O2055" s="17">
        <f>IFERROR(IF(RIGHT(LEFT(K2055,15),1)="4",VLOOKUP(K2055,'[1]Budget Worksheet'!A:B,2,0),-1*VLOOKUP(K2055,'[1]Budget Worksheet'!A:B,2,0)),0)</f>
        <v>0</v>
      </c>
      <c r="P2055" s="17">
        <f>VLOOKUP($K2055,[1]Budget!$V:$AE,8,0)*IF($C2055="1 - Revenues",1,IF(AND($C2055="5 - Transfers",MID($K2055,15,1)="4"),1,-1))</f>
        <v>0</v>
      </c>
      <c r="Q2055" s="17">
        <f>VLOOKUP($K2055,[1]Budget!$V:$AE,10,0)*IF($C2055="1 - Revenues",1,IF(AND($C2055="5 - Transfers",MID(K2055,15,1)="4"),1,-1))</f>
        <v>0</v>
      </c>
      <c r="S2055" s="18" t="b">
        <f>IF(LEFT(C2055,1)="1",1,-1)*SUMIF([1]Budget!V:V,'Budget Worksheet for Pivot Tabl'!K2055,[1]Budget!AC:AC)=P2055</f>
        <v>1</v>
      </c>
    </row>
    <row r="2056" spans="1:19" x14ac:dyDescent="0.25">
      <c r="A2056" t="s">
        <v>37</v>
      </c>
      <c r="B2056" t="s">
        <v>38</v>
      </c>
      <c r="C2056" t="s">
        <v>9</v>
      </c>
      <c r="D2056" t="str">
        <f t="shared" si="32"/>
        <v>OUTFLOWS</v>
      </c>
      <c r="E2056" t="s">
        <v>110</v>
      </c>
      <c r="F2056" t="s">
        <v>111</v>
      </c>
      <c r="G2056" t="s">
        <v>102</v>
      </c>
      <c r="H2056" t="s">
        <v>212</v>
      </c>
      <c r="I2056" t="s">
        <v>2902</v>
      </c>
      <c r="J2056" t="s">
        <v>2903</v>
      </c>
      <c r="K2056" t="s">
        <v>2911</v>
      </c>
      <c r="L2056" t="s">
        <v>2912</v>
      </c>
      <c r="M2056" s="17">
        <f>VLOOKUP($K2056,[1]Budget!$V:$AE,5,0)*IF($C2056="1 - Revenues",1,IF(AND($C2056="5 - Transfers",MID(I2056,15,1)="4"),1,-1))</f>
        <v>-112000</v>
      </c>
      <c r="N2056" s="17">
        <f>VLOOKUP($K2056,[1]Budget!$V:$AE,6,0)*IF($C2056="1 - Revenues",1,IF(AND($C2056="5 - Transfers",MID(J2056,15,1)="4"),1,-1))</f>
        <v>-116000</v>
      </c>
      <c r="O2056" s="17">
        <f>IFERROR(IF(RIGHT(LEFT(K2056,15),1)="4",VLOOKUP(K2056,'[1]Budget Worksheet'!A:B,2,0),-1*VLOOKUP(K2056,'[1]Budget Worksheet'!A:B,2,0)),0)</f>
        <v>-58500</v>
      </c>
      <c r="P2056" s="17">
        <f>VLOOKUP($K2056,[1]Budget!$V:$AE,8,0)*IF($C2056="1 - Revenues",1,IF(AND($C2056="5 - Transfers",MID($K2056,15,1)="4"),1,-1))</f>
        <v>-58500</v>
      </c>
      <c r="Q2056" s="17">
        <f>VLOOKUP($K2056,[1]Budget!$V:$AE,10,0)*IF($C2056="1 - Revenues",1,IF(AND($C2056="5 - Transfers",MID(K2056,15,1)="4"),1,-1))</f>
        <v>0</v>
      </c>
      <c r="S2056" s="18" t="b">
        <f>IF(LEFT(C2056,1)="1",1,-1)*SUMIF([1]Budget!V:V,'Budget Worksheet for Pivot Tabl'!K2056,[1]Budget!AC:AC)=P2056</f>
        <v>1</v>
      </c>
    </row>
    <row r="2057" spans="1:19" x14ac:dyDescent="0.25">
      <c r="A2057" t="s">
        <v>37</v>
      </c>
      <c r="B2057" t="s">
        <v>38</v>
      </c>
      <c r="C2057" t="s">
        <v>9</v>
      </c>
      <c r="D2057" t="str">
        <f t="shared" si="32"/>
        <v>OUTFLOWS</v>
      </c>
      <c r="E2057" t="s">
        <v>110</v>
      </c>
      <c r="F2057" t="s">
        <v>111</v>
      </c>
      <c r="G2057" t="s">
        <v>102</v>
      </c>
      <c r="H2057" t="s">
        <v>212</v>
      </c>
      <c r="I2057" t="s">
        <v>2902</v>
      </c>
      <c r="J2057" t="s">
        <v>2903</v>
      </c>
      <c r="K2057" t="s">
        <v>2913</v>
      </c>
      <c r="L2057" t="s">
        <v>2914</v>
      </c>
      <c r="M2057" s="17">
        <f>VLOOKUP($K2057,[1]Budget!$V:$AE,5,0)*IF($C2057="1 - Revenues",1,IF(AND($C2057="5 - Transfers",MID(I2057,15,1)="4"),1,-1))</f>
        <v>0</v>
      </c>
      <c r="N2057" s="17">
        <f>VLOOKUP($K2057,[1]Budget!$V:$AE,6,0)*IF($C2057="1 - Revenues",1,IF(AND($C2057="5 - Transfers",MID(J2057,15,1)="4"),1,-1))</f>
        <v>0</v>
      </c>
      <c r="O2057" s="17">
        <f>IFERROR(IF(RIGHT(LEFT(K2057,15),1)="4",VLOOKUP(K2057,'[1]Budget Worksheet'!A:B,2,0),-1*VLOOKUP(K2057,'[1]Budget Worksheet'!A:B,2,0)),0)</f>
        <v>0</v>
      </c>
      <c r="P2057" s="17">
        <f>VLOOKUP($K2057,[1]Budget!$V:$AE,8,0)*IF($C2057="1 - Revenues",1,IF(AND($C2057="5 - Transfers",MID($K2057,15,1)="4"),1,-1))</f>
        <v>0</v>
      </c>
      <c r="Q2057" s="17">
        <f>VLOOKUP($K2057,[1]Budget!$V:$AE,10,0)*IF($C2057="1 - Revenues",1,IF(AND($C2057="5 - Transfers",MID(K2057,15,1)="4"),1,-1))</f>
        <v>0</v>
      </c>
      <c r="S2057" s="18" t="b">
        <f>IF(LEFT(C2057,1)="1",1,-1)*SUMIF([1]Budget!V:V,'Budget Worksheet for Pivot Tabl'!K2057,[1]Budget!AC:AC)=P2057</f>
        <v>1</v>
      </c>
    </row>
    <row r="2058" spans="1:19" x14ac:dyDescent="0.25">
      <c r="A2058" t="s">
        <v>37</v>
      </c>
      <c r="B2058" t="s">
        <v>38</v>
      </c>
      <c r="C2058" t="s">
        <v>9</v>
      </c>
      <c r="D2058" t="str">
        <f t="shared" si="32"/>
        <v>OUTFLOWS</v>
      </c>
      <c r="E2058" t="s">
        <v>110</v>
      </c>
      <c r="F2058" t="s">
        <v>111</v>
      </c>
      <c r="G2058" t="s">
        <v>102</v>
      </c>
      <c r="H2058" t="s">
        <v>212</v>
      </c>
      <c r="I2058" t="s">
        <v>2902</v>
      </c>
      <c r="J2058" t="s">
        <v>2903</v>
      </c>
      <c r="K2058" t="s">
        <v>2915</v>
      </c>
      <c r="L2058" t="s">
        <v>2916</v>
      </c>
      <c r="M2058" s="17">
        <f>VLOOKUP($K2058,[1]Budget!$V:$AE,5,0)*IF($C2058="1 - Revenues",1,IF(AND($C2058="5 - Transfers",MID(I2058,15,1)="4"),1,-1))</f>
        <v>-7000</v>
      </c>
      <c r="N2058" s="17">
        <f>VLOOKUP($K2058,[1]Budget!$V:$AE,6,0)*IF($C2058="1 - Revenues",1,IF(AND($C2058="5 - Transfers",MID(J2058,15,1)="4"),1,-1))</f>
        <v>-2000</v>
      </c>
      <c r="O2058" s="17">
        <f>IFERROR(IF(RIGHT(LEFT(K2058,15),1)="4",VLOOKUP(K2058,'[1]Budget Worksheet'!A:B,2,0),-1*VLOOKUP(K2058,'[1]Budget Worksheet'!A:B,2,0)),0)</f>
        <v>-1040</v>
      </c>
      <c r="P2058" s="17">
        <f>VLOOKUP($K2058,[1]Budget!$V:$AE,8,0)*IF($C2058="1 - Revenues",1,IF(AND($C2058="5 - Transfers",MID($K2058,15,1)="4"),1,-1))</f>
        <v>-1040</v>
      </c>
      <c r="Q2058" s="17">
        <f>VLOOKUP($K2058,[1]Budget!$V:$AE,10,0)*IF($C2058="1 - Revenues",1,IF(AND($C2058="5 - Transfers",MID(K2058,15,1)="4"),1,-1))</f>
        <v>0</v>
      </c>
      <c r="S2058" s="18" t="b">
        <f>IF(LEFT(C2058,1)="1",1,-1)*SUMIF([1]Budget!V:V,'Budget Worksheet for Pivot Tabl'!K2058,[1]Budget!AC:AC)=P2058</f>
        <v>1</v>
      </c>
    </row>
    <row r="2059" spans="1:19" x14ac:dyDescent="0.25">
      <c r="A2059" t="s">
        <v>37</v>
      </c>
      <c r="B2059" t="s">
        <v>38</v>
      </c>
      <c r="C2059" t="s">
        <v>10</v>
      </c>
      <c r="D2059" t="str">
        <f t="shared" si="32"/>
        <v>OUTFLOWS</v>
      </c>
      <c r="E2059" t="s">
        <v>112</v>
      </c>
      <c r="F2059" t="s">
        <v>113</v>
      </c>
      <c r="G2059" t="s">
        <v>434</v>
      </c>
      <c r="H2059" t="s">
        <v>435</v>
      </c>
      <c r="I2059" t="s">
        <v>701</v>
      </c>
      <c r="J2059" t="s">
        <v>702</v>
      </c>
      <c r="K2059" t="s">
        <v>2917</v>
      </c>
      <c r="L2059" t="s">
        <v>2918</v>
      </c>
      <c r="M2059" s="17">
        <f>VLOOKUP($K2059,[1]Budget!$V:$AE,5,0)*IF($C2059="1 - Revenues",1,IF(AND($C2059="5 - Transfers",MID(I2059,15,1)="4"),1,-1))</f>
        <v>0</v>
      </c>
      <c r="N2059" s="17">
        <f>VLOOKUP($K2059,[1]Budget!$V:$AE,6,0)*IF($C2059="1 - Revenues",1,IF(AND($C2059="5 - Transfers",MID(J2059,15,1)="4"),1,-1))</f>
        <v>0</v>
      </c>
      <c r="O2059" s="17">
        <f>IFERROR(IF(RIGHT(LEFT(K2059,15),1)="4",VLOOKUP(K2059,'[1]Budget Worksheet'!A:B,2,0),-1*VLOOKUP(K2059,'[1]Budget Worksheet'!A:B,2,0)),0)</f>
        <v>0</v>
      </c>
      <c r="P2059" s="17">
        <f>VLOOKUP($K2059,[1]Budget!$V:$AE,8,0)*IF($C2059="1 - Revenues",1,IF(AND($C2059="5 - Transfers",MID($K2059,15,1)="4"),1,-1))</f>
        <v>0</v>
      </c>
      <c r="Q2059" s="17">
        <f>VLOOKUP($K2059,[1]Budget!$V:$AE,10,0)*IF($C2059="1 - Revenues",1,IF(AND($C2059="5 - Transfers",MID(K2059,15,1)="4"),1,-1))</f>
        <v>0</v>
      </c>
      <c r="S2059" s="18" t="b">
        <f>IF(LEFT(C2059,1)="1",1,-1)*SUMIF([1]Budget!V:V,'Budget Worksheet for Pivot Tabl'!K2059,[1]Budget!AC:AC)=P2059</f>
        <v>1</v>
      </c>
    </row>
    <row r="2060" spans="1:19" x14ac:dyDescent="0.25">
      <c r="A2060" t="s">
        <v>37</v>
      </c>
      <c r="B2060" t="s">
        <v>38</v>
      </c>
      <c r="C2060" t="s">
        <v>9</v>
      </c>
      <c r="D2060" t="str">
        <f t="shared" si="32"/>
        <v>OUTFLOWS</v>
      </c>
      <c r="E2060" t="s">
        <v>112</v>
      </c>
      <c r="F2060" t="s">
        <v>113</v>
      </c>
      <c r="G2060" t="s">
        <v>434</v>
      </c>
      <c r="H2060" t="s">
        <v>435</v>
      </c>
      <c r="I2060" t="s">
        <v>2902</v>
      </c>
      <c r="J2060" t="s">
        <v>2903</v>
      </c>
      <c r="K2060" t="s">
        <v>2919</v>
      </c>
      <c r="L2060" t="s">
        <v>2920</v>
      </c>
      <c r="M2060" s="17">
        <f>VLOOKUP($K2060,[1]Budget!$V:$AE,5,0)*IF($C2060="1 - Revenues",1,IF(AND($C2060="5 - Transfers",MID(I2060,15,1)="4"),1,-1))</f>
        <v>0</v>
      </c>
      <c r="N2060" s="17">
        <f>VLOOKUP($K2060,[1]Budget!$V:$AE,6,0)*IF($C2060="1 - Revenues",1,IF(AND($C2060="5 - Transfers",MID(J2060,15,1)="4"),1,-1))</f>
        <v>0</v>
      </c>
      <c r="O2060" s="17">
        <f>IFERROR(IF(RIGHT(LEFT(K2060,15),1)="4",VLOOKUP(K2060,'[1]Budget Worksheet'!A:B,2,0),-1*VLOOKUP(K2060,'[1]Budget Worksheet'!A:B,2,0)),0)</f>
        <v>0</v>
      </c>
      <c r="P2060" s="17">
        <f>VLOOKUP($K2060,[1]Budget!$V:$AE,8,0)*IF($C2060="1 - Revenues",1,IF(AND($C2060="5 - Transfers",MID($K2060,15,1)="4"),1,-1))</f>
        <v>0</v>
      </c>
      <c r="Q2060" s="17">
        <f>VLOOKUP($K2060,[1]Budget!$V:$AE,10,0)*IF($C2060="1 - Revenues",1,IF(AND($C2060="5 - Transfers",MID(K2060,15,1)="4"),1,-1))</f>
        <v>0</v>
      </c>
      <c r="S2060" s="18" t="b">
        <f>IF(LEFT(C2060,1)="1",1,-1)*SUMIF([1]Budget!V:V,'Budget Worksheet for Pivot Tabl'!K2060,[1]Budget!AC:AC)=P2060</f>
        <v>1</v>
      </c>
    </row>
    <row r="2061" spans="1:19" x14ac:dyDescent="0.25">
      <c r="A2061" t="s">
        <v>37</v>
      </c>
      <c r="B2061" t="s">
        <v>38</v>
      </c>
      <c r="C2061" t="s">
        <v>9</v>
      </c>
      <c r="D2061" t="str">
        <f t="shared" si="32"/>
        <v>OUTFLOWS</v>
      </c>
      <c r="E2061" t="s">
        <v>112</v>
      </c>
      <c r="F2061" t="s">
        <v>113</v>
      </c>
      <c r="G2061" t="s">
        <v>434</v>
      </c>
      <c r="H2061" t="s">
        <v>435</v>
      </c>
      <c r="I2061" t="s">
        <v>2902</v>
      </c>
      <c r="J2061" t="s">
        <v>2903</v>
      </c>
      <c r="K2061" t="s">
        <v>2921</v>
      </c>
      <c r="L2061" t="s">
        <v>2912</v>
      </c>
      <c r="M2061" s="17">
        <f>VLOOKUP($K2061,[1]Budget!$V:$AE,5,0)*IF($C2061="1 - Revenues",1,IF(AND($C2061="5 - Transfers",MID(I2061,15,1)="4"),1,-1))</f>
        <v>-32000</v>
      </c>
      <c r="N2061" s="17">
        <f>VLOOKUP($K2061,[1]Budget!$V:$AE,6,0)*IF($C2061="1 - Revenues",1,IF(AND($C2061="5 - Transfers",MID(J2061,15,1)="4"),1,-1))</f>
        <v>0</v>
      </c>
      <c r="O2061" s="17">
        <f>IFERROR(IF(RIGHT(LEFT(K2061,15),1)="4",VLOOKUP(K2061,'[1]Budget Worksheet'!A:B,2,0),-1*VLOOKUP(K2061,'[1]Budget Worksheet'!A:B,2,0)),0)</f>
        <v>0</v>
      </c>
      <c r="P2061" s="17">
        <f>VLOOKUP($K2061,[1]Budget!$V:$AE,8,0)*IF($C2061="1 - Revenues",1,IF(AND($C2061="5 - Transfers",MID($K2061,15,1)="4"),1,-1))</f>
        <v>0</v>
      </c>
      <c r="Q2061" s="17">
        <f>VLOOKUP($K2061,[1]Budget!$V:$AE,10,0)*IF($C2061="1 - Revenues",1,IF(AND($C2061="5 - Transfers",MID(K2061,15,1)="4"),1,-1))</f>
        <v>0</v>
      </c>
      <c r="S2061" s="18" t="b">
        <f>IF(LEFT(C2061,1)="1",1,-1)*SUMIF([1]Budget!V:V,'Budget Worksheet for Pivot Tabl'!K2061,[1]Budget!AC:AC)=P2061</f>
        <v>1</v>
      </c>
    </row>
    <row r="2062" spans="1:19" x14ac:dyDescent="0.25">
      <c r="A2062" t="s">
        <v>37</v>
      </c>
      <c r="B2062" t="s">
        <v>38</v>
      </c>
      <c r="C2062" t="s">
        <v>9</v>
      </c>
      <c r="D2062" t="str">
        <f t="shared" si="32"/>
        <v>OUTFLOWS</v>
      </c>
      <c r="E2062" t="s">
        <v>112</v>
      </c>
      <c r="F2062" t="s">
        <v>113</v>
      </c>
      <c r="G2062" t="s">
        <v>434</v>
      </c>
      <c r="H2062" t="s">
        <v>435</v>
      </c>
      <c r="I2062" t="s">
        <v>2902</v>
      </c>
      <c r="J2062" t="s">
        <v>2903</v>
      </c>
      <c r="K2062" t="s">
        <v>2922</v>
      </c>
      <c r="L2062" t="s">
        <v>2923</v>
      </c>
      <c r="M2062" s="17">
        <f>VLOOKUP($K2062,[1]Budget!$V:$AE,5,0)*IF($C2062="1 - Revenues",1,IF(AND($C2062="5 - Transfers",MID(I2062,15,1)="4"),1,-1))</f>
        <v>0</v>
      </c>
      <c r="N2062" s="17">
        <f>VLOOKUP($K2062,[1]Budget!$V:$AE,6,0)*IF($C2062="1 - Revenues",1,IF(AND($C2062="5 - Transfers",MID(J2062,15,1)="4"),1,-1))</f>
        <v>0</v>
      </c>
      <c r="O2062" s="17">
        <f>IFERROR(IF(RIGHT(LEFT(K2062,15),1)="4",VLOOKUP(K2062,'[1]Budget Worksheet'!A:B,2,0),-1*VLOOKUP(K2062,'[1]Budget Worksheet'!A:B,2,0)),0)</f>
        <v>0</v>
      </c>
      <c r="P2062" s="17">
        <f>VLOOKUP($K2062,[1]Budget!$V:$AE,8,0)*IF($C2062="1 - Revenues",1,IF(AND($C2062="5 - Transfers",MID($K2062,15,1)="4"),1,-1))</f>
        <v>0</v>
      </c>
      <c r="Q2062" s="17">
        <f>VLOOKUP($K2062,[1]Budget!$V:$AE,10,0)*IF($C2062="1 - Revenues",1,IF(AND($C2062="5 - Transfers",MID(K2062,15,1)="4"),1,-1))</f>
        <v>0</v>
      </c>
      <c r="S2062" s="18" t="b">
        <f>IF(LEFT(C2062,1)="1",1,-1)*SUMIF([1]Budget!V:V,'Budget Worksheet for Pivot Tabl'!K2062,[1]Budget!AC:AC)=P2062</f>
        <v>1</v>
      </c>
    </row>
    <row r="2063" spans="1:19" x14ac:dyDescent="0.25">
      <c r="A2063" t="s">
        <v>37</v>
      </c>
      <c r="B2063" t="s">
        <v>38</v>
      </c>
      <c r="C2063" t="s">
        <v>9</v>
      </c>
      <c r="D2063" t="str">
        <f t="shared" si="32"/>
        <v>OUTFLOWS</v>
      </c>
      <c r="E2063" t="s">
        <v>112</v>
      </c>
      <c r="F2063" t="s">
        <v>113</v>
      </c>
      <c r="G2063" t="s">
        <v>434</v>
      </c>
      <c r="H2063" t="s">
        <v>435</v>
      </c>
      <c r="I2063" t="s">
        <v>2902</v>
      </c>
      <c r="J2063" t="s">
        <v>2903</v>
      </c>
      <c r="K2063" t="s">
        <v>2924</v>
      </c>
      <c r="L2063" t="s">
        <v>2916</v>
      </c>
      <c r="M2063" s="17">
        <f>VLOOKUP($K2063,[1]Budget!$V:$AE,5,0)*IF($C2063="1 - Revenues",1,IF(AND($C2063="5 - Transfers",MID(I2063,15,1)="4"),1,-1))</f>
        <v>-1000</v>
      </c>
      <c r="N2063" s="17">
        <f>VLOOKUP($K2063,[1]Budget!$V:$AE,6,0)*IF($C2063="1 - Revenues",1,IF(AND($C2063="5 - Transfers",MID(J2063,15,1)="4"),1,-1))</f>
        <v>0</v>
      </c>
      <c r="O2063" s="17">
        <f>IFERROR(IF(RIGHT(LEFT(K2063,15),1)="4",VLOOKUP(K2063,'[1]Budget Worksheet'!A:B,2,0),-1*VLOOKUP(K2063,'[1]Budget Worksheet'!A:B,2,0)),0)</f>
        <v>0</v>
      </c>
      <c r="P2063" s="17">
        <f>VLOOKUP($K2063,[1]Budget!$V:$AE,8,0)*IF($C2063="1 - Revenues",1,IF(AND($C2063="5 - Transfers",MID($K2063,15,1)="4"),1,-1))</f>
        <v>0</v>
      </c>
      <c r="Q2063" s="17">
        <f>VLOOKUP($K2063,[1]Budget!$V:$AE,10,0)*IF($C2063="1 - Revenues",1,IF(AND($C2063="5 - Transfers",MID(K2063,15,1)="4"),1,-1))</f>
        <v>0</v>
      </c>
      <c r="S2063" s="18" t="b">
        <f>IF(LEFT(C2063,1)="1",1,-1)*SUMIF([1]Budget!V:V,'Budget Worksheet for Pivot Tabl'!K2063,[1]Budget!AC:AC)=P2063</f>
        <v>1</v>
      </c>
    </row>
    <row r="2064" spans="1:19" x14ac:dyDescent="0.25">
      <c r="A2064" t="s">
        <v>37</v>
      </c>
      <c r="B2064" t="s">
        <v>38</v>
      </c>
      <c r="C2064" t="s">
        <v>10</v>
      </c>
      <c r="D2064" t="str">
        <f t="shared" si="32"/>
        <v>OUTFLOWS</v>
      </c>
      <c r="E2064" t="s">
        <v>116</v>
      </c>
      <c r="F2064" t="s">
        <v>117</v>
      </c>
      <c r="G2064" t="s">
        <v>461</v>
      </c>
      <c r="H2064" t="s">
        <v>462</v>
      </c>
      <c r="I2064" t="s">
        <v>61</v>
      </c>
      <c r="J2064" t="s">
        <v>2053</v>
      </c>
      <c r="K2064" t="s">
        <v>2925</v>
      </c>
      <c r="L2064" t="s">
        <v>1291</v>
      </c>
      <c r="M2064" s="17">
        <f>VLOOKUP($K2064,[1]Budget!$V:$AE,5,0)*IF($C2064="1 - Revenues",1,IF(AND($C2064="5 - Transfers",MID(I2064,15,1)="4"),1,-1))</f>
        <v>0</v>
      </c>
      <c r="N2064" s="17">
        <f>VLOOKUP($K2064,[1]Budget!$V:$AE,6,0)*IF($C2064="1 - Revenues",1,IF(AND($C2064="5 - Transfers",MID(J2064,15,1)="4"),1,-1))</f>
        <v>0</v>
      </c>
      <c r="O2064" s="17">
        <f>IFERROR(IF(RIGHT(LEFT(K2064,15),1)="4",VLOOKUP(K2064,'[1]Budget Worksheet'!A:B,2,0),-1*VLOOKUP(K2064,'[1]Budget Worksheet'!A:B,2,0)),0)</f>
        <v>0</v>
      </c>
      <c r="P2064" s="17">
        <f>VLOOKUP($K2064,[1]Budget!$V:$AE,8,0)*IF($C2064="1 - Revenues",1,IF(AND($C2064="5 - Transfers",MID($K2064,15,1)="4"),1,-1))</f>
        <v>0</v>
      </c>
      <c r="Q2064" s="17">
        <f>VLOOKUP($K2064,[1]Budget!$V:$AE,10,0)*IF($C2064="1 - Revenues",1,IF(AND($C2064="5 - Transfers",MID(K2064,15,1)="4"),1,-1))</f>
        <v>0</v>
      </c>
      <c r="S2064" s="18" t="b">
        <f>IF(LEFT(C2064,1)="1",1,-1)*SUMIF([1]Budget!V:V,'Budget Worksheet for Pivot Tabl'!K2064,[1]Budget!AC:AC)=P2064</f>
        <v>1</v>
      </c>
    </row>
    <row r="2065" spans="1:19" x14ac:dyDescent="0.25">
      <c r="A2065" t="s">
        <v>39</v>
      </c>
      <c r="B2065" t="s">
        <v>40</v>
      </c>
      <c r="C2065" t="s">
        <v>7</v>
      </c>
      <c r="D2065" t="str">
        <f t="shared" si="32"/>
        <v>INFLOWS</v>
      </c>
      <c r="E2065" t="s">
        <v>102</v>
      </c>
      <c r="F2065" t="s">
        <v>103</v>
      </c>
      <c r="G2065" t="s">
        <v>102</v>
      </c>
      <c r="H2065" t="s">
        <v>212</v>
      </c>
      <c r="I2065" t="s">
        <v>213</v>
      </c>
      <c r="J2065" t="s">
        <v>214</v>
      </c>
      <c r="K2065" t="s">
        <v>2926</v>
      </c>
      <c r="L2065" t="s">
        <v>2927</v>
      </c>
      <c r="M2065" s="17">
        <f>VLOOKUP($K2065,[1]Budget!$V:$AE,5,0)*IF($C2065="1 - Revenues",1,IF(AND($C2065="5 - Transfers",MID(I2065,15,1)="4"),1,-1))</f>
        <v>0</v>
      </c>
      <c r="N2065" s="17">
        <f>VLOOKUP($K2065,[1]Budget!$V:$AE,6,0)*IF($C2065="1 - Revenues",1,IF(AND($C2065="5 - Transfers",MID(J2065,15,1)="4"),1,-1))</f>
        <v>-1671000</v>
      </c>
      <c r="O2065" s="17">
        <f>IFERROR(IF(RIGHT(LEFT(K2065,15),1)="4",VLOOKUP(K2065,'[1]Budget Worksheet'!A:B,2,0),-1*VLOOKUP(K2065,'[1]Budget Worksheet'!A:B,2,0)),0)</f>
        <v>0</v>
      </c>
      <c r="P2065" s="17">
        <f>VLOOKUP($K2065,[1]Budget!$V:$AE,8,0)*IF($C2065="1 - Revenues",1,IF(AND($C2065="5 - Transfers",MID($K2065,15,1)="4"),1,-1))</f>
        <v>0</v>
      </c>
      <c r="Q2065" s="17">
        <f>VLOOKUP($K2065,[1]Budget!$V:$AE,10,0)*IF($C2065="1 - Revenues",1,IF(AND($C2065="5 - Transfers",MID(K2065,15,1)="4"),1,-1))</f>
        <v>0</v>
      </c>
      <c r="S2065" s="18" t="b">
        <f>IF(LEFT(C2065,1)="1",1,-1)*SUMIF([1]Budget!V:V,'Budget Worksheet for Pivot Tabl'!K2065,[1]Budget!AC:AC)=P2065</f>
        <v>1</v>
      </c>
    </row>
    <row r="2066" spans="1:19" x14ac:dyDescent="0.25">
      <c r="A2066" t="s">
        <v>39</v>
      </c>
      <c r="B2066" t="s">
        <v>40</v>
      </c>
      <c r="C2066" t="s">
        <v>7</v>
      </c>
      <c r="D2066" t="str">
        <f t="shared" si="32"/>
        <v>INFLOWS</v>
      </c>
      <c r="E2066" t="s">
        <v>102</v>
      </c>
      <c r="F2066" t="s">
        <v>103</v>
      </c>
      <c r="G2066" t="s">
        <v>102</v>
      </c>
      <c r="H2066" t="s">
        <v>212</v>
      </c>
      <c r="I2066" t="s">
        <v>213</v>
      </c>
      <c r="J2066" t="s">
        <v>214</v>
      </c>
      <c r="K2066" t="s">
        <v>2928</v>
      </c>
      <c r="L2066" t="s">
        <v>294</v>
      </c>
      <c r="M2066" s="17">
        <f>VLOOKUP($K2066,[1]Budget!$V:$AE,5,0)*IF($C2066="1 - Revenues",1,IF(AND($C2066="5 - Transfers",MID(I2066,15,1)="4"),1,-1))</f>
        <v>2000</v>
      </c>
      <c r="N2066" s="17">
        <f>VLOOKUP($K2066,[1]Budget!$V:$AE,6,0)*IF($C2066="1 - Revenues",1,IF(AND($C2066="5 - Transfers",MID(J2066,15,1)="4"),1,-1))</f>
        <v>-1000</v>
      </c>
      <c r="O2066" s="17">
        <f>IFERROR(IF(RIGHT(LEFT(K2066,15),1)="4",VLOOKUP(K2066,'[1]Budget Worksheet'!A:B,2,0),-1*VLOOKUP(K2066,'[1]Budget Worksheet'!A:B,2,0)),0)</f>
        <v>700</v>
      </c>
      <c r="P2066" s="17">
        <f>VLOOKUP($K2066,[1]Budget!$V:$AE,8,0)*IF($C2066="1 - Revenues",1,IF(AND($C2066="5 - Transfers",MID($K2066,15,1)="4"),1,-1))</f>
        <v>700</v>
      </c>
      <c r="Q2066" s="17">
        <f>VLOOKUP($K2066,[1]Budget!$V:$AE,10,0)*IF($C2066="1 - Revenues",1,IF(AND($C2066="5 - Transfers",MID(K2066,15,1)="4"),1,-1))</f>
        <v>0</v>
      </c>
      <c r="S2066" s="18" t="b">
        <f>IF(LEFT(C2066,1)="1",1,-1)*SUMIF([1]Budget!V:V,'Budget Worksheet for Pivot Tabl'!K2066,[1]Budget!AC:AC)=P2066</f>
        <v>1</v>
      </c>
    </row>
    <row r="2067" spans="1:19" x14ac:dyDescent="0.25">
      <c r="A2067" t="s">
        <v>39</v>
      </c>
      <c r="B2067" t="s">
        <v>40</v>
      </c>
      <c r="C2067" t="s">
        <v>7</v>
      </c>
      <c r="D2067" t="str">
        <f t="shared" si="32"/>
        <v>INFLOWS</v>
      </c>
      <c r="E2067" t="s">
        <v>102</v>
      </c>
      <c r="F2067" t="s">
        <v>103</v>
      </c>
      <c r="G2067" t="s">
        <v>102</v>
      </c>
      <c r="H2067" t="s">
        <v>212</v>
      </c>
      <c r="I2067" t="s">
        <v>213</v>
      </c>
      <c r="J2067" t="s">
        <v>214</v>
      </c>
      <c r="K2067" t="s">
        <v>2929</v>
      </c>
      <c r="L2067" t="s">
        <v>300</v>
      </c>
      <c r="M2067" s="17">
        <f>VLOOKUP($K2067,[1]Budget!$V:$AE,5,0)*IF($C2067="1 - Revenues",1,IF(AND($C2067="5 - Transfers",MID(I2067,15,1)="4"),1,-1))</f>
        <v>0</v>
      </c>
      <c r="N2067" s="17">
        <f>VLOOKUP($K2067,[1]Budget!$V:$AE,6,0)*IF($C2067="1 - Revenues",1,IF(AND($C2067="5 - Transfers",MID(J2067,15,1)="4"),1,-1))</f>
        <v>0</v>
      </c>
      <c r="O2067" s="17">
        <f>IFERROR(IF(RIGHT(LEFT(K2067,15),1)="4",VLOOKUP(K2067,'[1]Budget Worksheet'!A:B,2,0),-1*VLOOKUP(K2067,'[1]Budget Worksheet'!A:B,2,0)),0)</f>
        <v>-70</v>
      </c>
      <c r="P2067" s="17">
        <f>VLOOKUP($K2067,[1]Budget!$V:$AE,8,0)*IF($C2067="1 - Revenues",1,IF(AND($C2067="5 - Transfers",MID($K2067,15,1)="4"),1,-1))</f>
        <v>0</v>
      </c>
      <c r="Q2067" s="17">
        <f>VLOOKUP($K2067,[1]Budget!$V:$AE,10,0)*IF($C2067="1 - Revenues",1,IF(AND($C2067="5 - Transfers",MID(K2067,15,1)="4"),1,-1))</f>
        <v>70</v>
      </c>
      <c r="S2067" s="18" t="b">
        <f>IF(LEFT(C2067,1)="1",1,-1)*SUMIF([1]Budget!V:V,'Budget Worksheet for Pivot Tabl'!K2067,[1]Budget!AC:AC)=P2067</f>
        <v>1</v>
      </c>
    </row>
    <row r="2068" spans="1:19" x14ac:dyDescent="0.25">
      <c r="A2068" t="s">
        <v>39</v>
      </c>
      <c r="B2068" t="s">
        <v>40</v>
      </c>
      <c r="C2068" t="s">
        <v>11</v>
      </c>
      <c r="D2068" t="str">
        <f t="shared" si="32"/>
        <v>OUTFLOWS</v>
      </c>
      <c r="E2068" t="s">
        <v>102</v>
      </c>
      <c r="F2068" t="s">
        <v>103</v>
      </c>
      <c r="G2068" t="s">
        <v>102</v>
      </c>
      <c r="H2068" t="s">
        <v>212</v>
      </c>
      <c r="I2068" t="s">
        <v>213</v>
      </c>
      <c r="J2068" t="s">
        <v>214</v>
      </c>
      <c r="K2068" t="s">
        <v>2930</v>
      </c>
      <c r="L2068" t="s">
        <v>2931</v>
      </c>
      <c r="M2068" s="17">
        <f>VLOOKUP($K2068,[1]Budget!$V:$AE,5,0)*IF($C2068="1 - Revenues",1,IF(AND($C2068="5 - Transfers",MID(I2068,15,1)="4"),1,-1))</f>
        <v>0</v>
      </c>
      <c r="N2068" s="17">
        <f>VLOOKUP($K2068,[1]Budget!$V:$AE,6,0)*IF($C2068="1 - Revenues",1,IF(AND($C2068="5 - Transfers",MID(J2068,15,1)="4"),1,-1))</f>
        <v>0</v>
      </c>
      <c r="O2068" s="17">
        <f>IFERROR(IF(RIGHT(LEFT(K2068,15),1)="4",VLOOKUP(K2068,'[1]Budget Worksheet'!A:B,2,0),-1*VLOOKUP(K2068,'[1]Budget Worksheet'!A:B,2,0)),0)</f>
        <v>22900</v>
      </c>
      <c r="P2068" s="17">
        <f>VLOOKUP($K2068,[1]Budget!$V:$AE,8,0)*IF($C2068="1 - Revenues",1,IF(AND($C2068="5 - Transfers",MID($K2068,15,1)="4"),1,-1))</f>
        <v>22900</v>
      </c>
      <c r="Q2068" s="17">
        <f>VLOOKUP($K2068,[1]Budget!$V:$AE,10,0)*IF($C2068="1 - Revenues",1,IF(AND($C2068="5 - Transfers",MID(K2068,15,1)="4"),1,-1))</f>
        <v>0</v>
      </c>
      <c r="S2068" s="18" t="b">
        <f>IF(LEFT(C2068,1)="1",1,-1)*SUMIF([1]Budget!V:V,'Budget Worksheet for Pivot Tabl'!K2068,[1]Budget!AC:AC)=P2068</f>
        <v>0</v>
      </c>
    </row>
    <row r="2069" spans="1:19" x14ac:dyDescent="0.25">
      <c r="A2069" t="s">
        <v>39</v>
      </c>
      <c r="B2069" t="s">
        <v>40</v>
      </c>
      <c r="C2069" t="s">
        <v>8</v>
      </c>
      <c r="D2069" t="str">
        <f t="shared" si="32"/>
        <v>OUTFLOWS</v>
      </c>
      <c r="E2069" t="s">
        <v>102</v>
      </c>
      <c r="F2069" t="s">
        <v>103</v>
      </c>
      <c r="G2069" t="s">
        <v>102</v>
      </c>
      <c r="H2069" t="s">
        <v>212</v>
      </c>
      <c r="I2069" t="s">
        <v>213</v>
      </c>
      <c r="J2069" t="s">
        <v>214</v>
      </c>
      <c r="K2069" t="s">
        <v>2932</v>
      </c>
      <c r="L2069" t="s">
        <v>590</v>
      </c>
      <c r="M2069" s="17">
        <f>VLOOKUP($K2069,[1]Budget!$V:$AE,5,0)*IF($C2069="1 - Revenues",1,IF(AND($C2069="5 - Transfers",MID(I2069,15,1)="4"),1,-1))</f>
        <v>0</v>
      </c>
      <c r="N2069" s="17">
        <f>VLOOKUP($K2069,[1]Budget!$V:$AE,6,0)*IF($C2069="1 - Revenues",1,IF(AND($C2069="5 - Transfers",MID(J2069,15,1)="4"),1,-1))</f>
        <v>-81000</v>
      </c>
      <c r="O2069" s="17">
        <f>IFERROR(IF(RIGHT(LEFT(K2069,15),1)="4",VLOOKUP(K2069,'[1]Budget Worksheet'!A:B,2,0),-1*VLOOKUP(K2069,'[1]Budget Worksheet'!A:B,2,0)),0)</f>
        <v>-66807</v>
      </c>
      <c r="P2069" s="17">
        <f>VLOOKUP($K2069,[1]Budget!$V:$AE,8,0)*IF($C2069="1 - Revenues",1,IF(AND($C2069="5 - Transfers",MID($K2069,15,1)="4"),1,-1))</f>
        <v>-66807</v>
      </c>
      <c r="Q2069" s="17">
        <f>VLOOKUP($K2069,[1]Budget!$V:$AE,10,0)*IF($C2069="1 - Revenues",1,IF(AND($C2069="5 - Transfers",MID(K2069,15,1)="4"),1,-1))</f>
        <v>0</v>
      </c>
      <c r="S2069" s="18" t="b">
        <f>IF(LEFT(C2069,1)="1",1,-1)*SUMIF([1]Budget!V:V,'Budget Worksheet for Pivot Tabl'!K2069,[1]Budget!AC:AC)=P2069</f>
        <v>1</v>
      </c>
    </row>
    <row r="2070" spans="1:19" x14ac:dyDescent="0.25">
      <c r="A2070" t="s">
        <v>39</v>
      </c>
      <c r="B2070" t="s">
        <v>40</v>
      </c>
      <c r="C2070" t="s">
        <v>8</v>
      </c>
      <c r="D2070" t="str">
        <f t="shared" si="32"/>
        <v>OUTFLOWS</v>
      </c>
      <c r="E2070" t="s">
        <v>102</v>
      </c>
      <c r="F2070" t="s">
        <v>103</v>
      </c>
      <c r="G2070" t="s">
        <v>102</v>
      </c>
      <c r="H2070" t="s">
        <v>212</v>
      </c>
      <c r="I2070" t="s">
        <v>213</v>
      </c>
      <c r="J2070" t="s">
        <v>214</v>
      </c>
      <c r="K2070" t="s">
        <v>2933</v>
      </c>
      <c r="L2070" t="s">
        <v>582</v>
      </c>
      <c r="M2070" s="17">
        <f>VLOOKUP($K2070,[1]Budget!$V:$AE,5,0)*IF($C2070="1 - Revenues",1,IF(AND($C2070="5 - Transfers",MID(I2070,15,1)="4"),1,-1))</f>
        <v>0</v>
      </c>
      <c r="N2070" s="17">
        <f>VLOOKUP($K2070,[1]Budget!$V:$AE,6,0)*IF($C2070="1 - Revenues",1,IF(AND($C2070="5 - Transfers",MID(J2070,15,1)="4"),1,-1))</f>
        <v>-19000</v>
      </c>
      <c r="O2070" s="17">
        <f>IFERROR(IF(RIGHT(LEFT(K2070,15),1)="4",VLOOKUP(K2070,'[1]Budget Worksheet'!A:B,2,0),-1*VLOOKUP(K2070,'[1]Budget Worksheet'!A:B,2,0)),0)</f>
        <v>0</v>
      </c>
      <c r="P2070" s="17">
        <f>VLOOKUP($K2070,[1]Budget!$V:$AE,8,0)*IF($C2070="1 - Revenues",1,IF(AND($C2070="5 - Transfers",MID($K2070,15,1)="4"),1,-1))</f>
        <v>0</v>
      </c>
      <c r="Q2070" s="17">
        <f>VLOOKUP($K2070,[1]Budget!$V:$AE,10,0)*IF($C2070="1 - Revenues",1,IF(AND($C2070="5 - Transfers",MID(K2070,15,1)="4"),1,-1))</f>
        <v>0</v>
      </c>
      <c r="S2070" s="18" t="b">
        <f>IF(LEFT(C2070,1)="1",1,-1)*SUMIF([1]Budget!V:V,'Budget Worksheet for Pivot Tabl'!K2070,[1]Budget!AC:AC)=P2070</f>
        <v>1</v>
      </c>
    </row>
    <row r="2071" spans="1:19" x14ac:dyDescent="0.25">
      <c r="A2071" t="s">
        <v>39</v>
      </c>
      <c r="B2071" t="s">
        <v>40</v>
      </c>
      <c r="C2071" t="s">
        <v>8</v>
      </c>
      <c r="D2071" t="str">
        <f t="shared" si="32"/>
        <v>OUTFLOWS</v>
      </c>
      <c r="E2071" t="s">
        <v>102</v>
      </c>
      <c r="F2071" t="s">
        <v>103</v>
      </c>
      <c r="G2071" t="s">
        <v>102</v>
      </c>
      <c r="H2071" t="s">
        <v>212</v>
      </c>
      <c r="I2071" t="s">
        <v>213</v>
      </c>
      <c r="J2071" t="s">
        <v>214</v>
      </c>
      <c r="K2071" t="s">
        <v>2934</v>
      </c>
      <c r="L2071" t="s">
        <v>593</v>
      </c>
      <c r="M2071" s="17">
        <f>VLOOKUP($K2071,[1]Budget!$V:$AE,5,0)*IF($C2071="1 - Revenues",1,IF(AND($C2071="5 - Transfers",MID(I2071,15,1)="4"),1,-1))</f>
        <v>0</v>
      </c>
      <c r="N2071" s="17">
        <f>VLOOKUP($K2071,[1]Budget!$V:$AE,6,0)*IF($C2071="1 - Revenues",1,IF(AND($C2071="5 - Transfers",MID(J2071,15,1)="4"),1,-1))</f>
        <v>0</v>
      </c>
      <c r="O2071" s="17">
        <f>IFERROR(IF(RIGHT(LEFT(K2071,15),1)="4",VLOOKUP(K2071,'[1]Budget Worksheet'!A:B,2,0),-1*VLOOKUP(K2071,'[1]Budget Worksheet'!A:B,2,0)),0)</f>
        <v>0</v>
      </c>
      <c r="P2071" s="17">
        <f>VLOOKUP($K2071,[1]Budget!$V:$AE,8,0)*IF($C2071="1 - Revenues",1,IF(AND($C2071="5 - Transfers",MID($K2071,15,1)="4"),1,-1))</f>
        <v>0</v>
      </c>
      <c r="Q2071" s="17">
        <f>VLOOKUP($K2071,[1]Budget!$V:$AE,10,0)*IF($C2071="1 - Revenues",1,IF(AND($C2071="5 - Transfers",MID(K2071,15,1)="4"),1,-1))</f>
        <v>0</v>
      </c>
      <c r="S2071" s="18" t="b">
        <f>IF(LEFT(C2071,1)="1",1,-1)*SUMIF([1]Budget!V:V,'Budget Worksheet for Pivot Tabl'!K2071,[1]Budget!AC:AC)=P2071</f>
        <v>1</v>
      </c>
    </row>
    <row r="2072" spans="1:19" x14ac:dyDescent="0.25">
      <c r="A2072" t="s">
        <v>39</v>
      </c>
      <c r="B2072" t="s">
        <v>40</v>
      </c>
      <c r="C2072" t="s">
        <v>8</v>
      </c>
      <c r="D2072" t="str">
        <f t="shared" si="32"/>
        <v>OUTFLOWS</v>
      </c>
      <c r="E2072" t="s">
        <v>102</v>
      </c>
      <c r="F2072" t="s">
        <v>103</v>
      </c>
      <c r="G2072" t="s">
        <v>102</v>
      </c>
      <c r="H2072" t="s">
        <v>212</v>
      </c>
      <c r="I2072" t="s">
        <v>213</v>
      </c>
      <c r="J2072" t="s">
        <v>214</v>
      </c>
      <c r="K2072" t="s">
        <v>2935</v>
      </c>
      <c r="L2072" t="s">
        <v>597</v>
      </c>
      <c r="M2072" s="17">
        <f>VLOOKUP($K2072,[1]Budget!$V:$AE,5,0)*IF($C2072="1 - Revenues",1,IF(AND($C2072="5 - Transfers",MID(I2072,15,1)="4"),1,-1))</f>
        <v>0</v>
      </c>
      <c r="N2072" s="17">
        <f>VLOOKUP($K2072,[1]Budget!$V:$AE,6,0)*IF($C2072="1 - Revenues",1,IF(AND($C2072="5 - Transfers",MID(J2072,15,1)="4"),1,-1))</f>
        <v>0</v>
      </c>
      <c r="O2072" s="17">
        <f>IFERROR(IF(RIGHT(LEFT(K2072,15),1)="4",VLOOKUP(K2072,'[1]Budget Worksheet'!A:B,2,0),-1*VLOOKUP(K2072,'[1]Budget Worksheet'!A:B,2,0)),0)</f>
        <v>-188</v>
      </c>
      <c r="P2072" s="17">
        <f>VLOOKUP($K2072,[1]Budget!$V:$AE,8,0)*IF($C2072="1 - Revenues",1,IF(AND($C2072="5 - Transfers",MID($K2072,15,1)="4"),1,-1))</f>
        <v>-188</v>
      </c>
      <c r="Q2072" s="17">
        <f>VLOOKUP($K2072,[1]Budget!$V:$AE,10,0)*IF($C2072="1 - Revenues",1,IF(AND($C2072="5 - Transfers",MID(K2072,15,1)="4"),1,-1))</f>
        <v>0</v>
      </c>
      <c r="S2072" s="18" t="b">
        <f>IF(LEFT(C2072,1)="1",1,-1)*SUMIF([1]Budget!V:V,'Budget Worksheet for Pivot Tabl'!K2072,[1]Budget!AC:AC)=P2072</f>
        <v>1</v>
      </c>
    </row>
    <row r="2073" spans="1:19" x14ac:dyDescent="0.25">
      <c r="A2073" t="s">
        <v>39</v>
      </c>
      <c r="B2073" t="s">
        <v>40</v>
      </c>
      <c r="C2073" t="s">
        <v>8</v>
      </c>
      <c r="D2073" t="str">
        <f t="shared" si="32"/>
        <v>OUTFLOWS</v>
      </c>
      <c r="E2073" t="s">
        <v>102</v>
      </c>
      <c r="F2073" t="s">
        <v>103</v>
      </c>
      <c r="G2073" t="s">
        <v>102</v>
      </c>
      <c r="H2073" t="s">
        <v>212</v>
      </c>
      <c r="I2073" t="s">
        <v>213</v>
      </c>
      <c r="J2073" t="s">
        <v>214</v>
      </c>
      <c r="K2073" t="s">
        <v>2936</v>
      </c>
      <c r="L2073" t="s">
        <v>599</v>
      </c>
      <c r="M2073" s="17">
        <f>VLOOKUP($K2073,[1]Budget!$V:$AE,5,0)*IF($C2073="1 - Revenues",1,IF(AND($C2073="5 - Transfers",MID(I2073,15,1)="4"),1,-1))</f>
        <v>0</v>
      </c>
      <c r="N2073" s="17">
        <f>VLOOKUP($K2073,[1]Budget!$V:$AE,6,0)*IF($C2073="1 - Revenues",1,IF(AND($C2073="5 - Transfers",MID(J2073,15,1)="4"),1,-1))</f>
        <v>-1000</v>
      </c>
      <c r="O2073" s="17">
        <f>IFERROR(IF(RIGHT(LEFT(K2073,15),1)="4",VLOOKUP(K2073,'[1]Budget Worksheet'!A:B,2,0),-1*VLOOKUP(K2073,'[1]Budget Worksheet'!A:B,2,0)),0)</f>
        <v>-1275</v>
      </c>
      <c r="P2073" s="17">
        <f>VLOOKUP($K2073,[1]Budget!$V:$AE,8,0)*IF($C2073="1 - Revenues",1,IF(AND($C2073="5 - Transfers",MID($K2073,15,1)="4"),1,-1))</f>
        <v>-1275</v>
      </c>
      <c r="Q2073" s="17">
        <f>VLOOKUP($K2073,[1]Budget!$V:$AE,10,0)*IF($C2073="1 - Revenues",1,IF(AND($C2073="5 - Transfers",MID(K2073,15,1)="4"),1,-1))</f>
        <v>0</v>
      </c>
      <c r="S2073" s="18" t="b">
        <f>IF(LEFT(C2073,1)="1",1,-1)*SUMIF([1]Budget!V:V,'Budget Worksheet for Pivot Tabl'!K2073,[1]Budget!AC:AC)=P2073</f>
        <v>1</v>
      </c>
    </row>
    <row r="2074" spans="1:19" x14ac:dyDescent="0.25">
      <c r="A2074" t="s">
        <v>39</v>
      </c>
      <c r="B2074" t="s">
        <v>40</v>
      </c>
      <c r="C2074" t="s">
        <v>8</v>
      </c>
      <c r="D2074" t="str">
        <f t="shared" si="32"/>
        <v>OUTFLOWS</v>
      </c>
      <c r="E2074" t="s">
        <v>102</v>
      </c>
      <c r="F2074" t="s">
        <v>103</v>
      </c>
      <c r="G2074" t="s">
        <v>102</v>
      </c>
      <c r="H2074" t="s">
        <v>212</v>
      </c>
      <c r="I2074" t="s">
        <v>213</v>
      </c>
      <c r="J2074" t="s">
        <v>214</v>
      </c>
      <c r="K2074" t="s">
        <v>2937</v>
      </c>
      <c r="L2074" t="s">
        <v>470</v>
      </c>
      <c r="M2074" s="17">
        <f>VLOOKUP($K2074,[1]Budget!$V:$AE,5,0)*IF($C2074="1 - Revenues",1,IF(AND($C2074="5 - Transfers",MID(I2074,15,1)="4"),1,-1))</f>
        <v>0</v>
      </c>
      <c r="N2074" s="17">
        <f>VLOOKUP($K2074,[1]Budget!$V:$AE,6,0)*IF($C2074="1 - Revenues",1,IF(AND($C2074="5 - Transfers",MID(J2074,15,1)="4"),1,-1))</f>
        <v>-22000</v>
      </c>
      <c r="O2074" s="17">
        <f>IFERROR(IF(RIGHT(LEFT(K2074,15),1)="4",VLOOKUP(K2074,'[1]Budget Worksheet'!A:B,2,0),-1*VLOOKUP(K2074,'[1]Budget Worksheet'!A:B,2,0)),0)</f>
        <v>-8712</v>
      </c>
      <c r="P2074" s="17">
        <f>VLOOKUP($K2074,[1]Budget!$V:$AE,8,0)*IF($C2074="1 - Revenues",1,IF(AND($C2074="5 - Transfers",MID($K2074,15,1)="4"),1,-1))</f>
        <v>-8000</v>
      </c>
      <c r="Q2074" s="17">
        <f>VLOOKUP($K2074,[1]Budget!$V:$AE,10,0)*IF($C2074="1 - Revenues",1,IF(AND($C2074="5 - Transfers",MID(K2074,15,1)="4"),1,-1))</f>
        <v>712</v>
      </c>
      <c r="S2074" s="18" t="b">
        <f>IF(LEFT(C2074,1)="1",1,-1)*SUMIF([1]Budget!V:V,'Budget Worksheet for Pivot Tabl'!K2074,[1]Budget!AC:AC)=P2074</f>
        <v>1</v>
      </c>
    </row>
    <row r="2075" spans="1:19" x14ac:dyDescent="0.25">
      <c r="A2075" t="s">
        <v>39</v>
      </c>
      <c r="B2075" t="s">
        <v>40</v>
      </c>
      <c r="C2075" t="s">
        <v>8</v>
      </c>
      <c r="D2075" t="str">
        <f t="shared" si="32"/>
        <v>OUTFLOWS</v>
      </c>
      <c r="E2075" t="s">
        <v>102</v>
      </c>
      <c r="F2075" t="s">
        <v>103</v>
      </c>
      <c r="G2075" t="s">
        <v>102</v>
      </c>
      <c r="H2075" t="s">
        <v>212</v>
      </c>
      <c r="I2075" t="s">
        <v>213</v>
      </c>
      <c r="J2075" t="s">
        <v>214</v>
      </c>
      <c r="K2075" t="s">
        <v>2938</v>
      </c>
      <c r="L2075" t="s">
        <v>606</v>
      </c>
      <c r="M2075" s="17">
        <f>VLOOKUP($K2075,[1]Budget!$V:$AE,5,0)*IF($C2075="1 - Revenues",1,IF(AND($C2075="5 - Transfers",MID(I2075,15,1)="4"),1,-1))</f>
        <v>0</v>
      </c>
      <c r="N2075" s="17">
        <f>VLOOKUP($K2075,[1]Budget!$V:$AE,6,0)*IF($C2075="1 - Revenues",1,IF(AND($C2075="5 - Transfers",MID(J2075,15,1)="4"),1,-1))</f>
        <v>-12000</v>
      </c>
      <c r="O2075" s="17">
        <f>IFERROR(IF(RIGHT(LEFT(K2075,15),1)="4",VLOOKUP(K2075,'[1]Budget Worksheet'!A:B,2,0),-1*VLOOKUP(K2075,'[1]Budget Worksheet'!A:B,2,0)),0)</f>
        <v>-7419</v>
      </c>
      <c r="P2075" s="17">
        <f>VLOOKUP($K2075,[1]Budget!$V:$AE,8,0)*IF($C2075="1 - Revenues",1,IF(AND($C2075="5 - Transfers",MID($K2075,15,1)="4"),1,-1))</f>
        <v>-7419</v>
      </c>
      <c r="Q2075" s="17">
        <f>VLOOKUP($K2075,[1]Budget!$V:$AE,10,0)*IF($C2075="1 - Revenues",1,IF(AND($C2075="5 - Transfers",MID(K2075,15,1)="4"),1,-1))</f>
        <v>0</v>
      </c>
      <c r="S2075" s="18" t="b">
        <f>IF(LEFT(C2075,1)="1",1,-1)*SUMIF([1]Budget!V:V,'Budget Worksheet for Pivot Tabl'!K2075,[1]Budget!AC:AC)=P2075</f>
        <v>1</v>
      </c>
    </row>
    <row r="2076" spans="1:19" x14ac:dyDescent="0.25">
      <c r="A2076" t="s">
        <v>39</v>
      </c>
      <c r="B2076" t="s">
        <v>40</v>
      </c>
      <c r="C2076" t="s">
        <v>8</v>
      </c>
      <c r="D2076" t="str">
        <f t="shared" si="32"/>
        <v>OUTFLOWS</v>
      </c>
      <c r="E2076" t="s">
        <v>102</v>
      </c>
      <c r="F2076" t="s">
        <v>103</v>
      </c>
      <c r="G2076" t="s">
        <v>102</v>
      </c>
      <c r="H2076" t="s">
        <v>212</v>
      </c>
      <c r="I2076" t="s">
        <v>213</v>
      </c>
      <c r="J2076" t="s">
        <v>214</v>
      </c>
      <c r="K2076" t="s">
        <v>2939</v>
      </c>
      <c r="L2076" t="s">
        <v>608</v>
      </c>
      <c r="M2076" s="17">
        <f>VLOOKUP($K2076,[1]Budget!$V:$AE,5,0)*IF($C2076="1 - Revenues",1,IF(AND($C2076="5 - Transfers",MID(I2076,15,1)="4"),1,-1))</f>
        <v>0</v>
      </c>
      <c r="N2076" s="17">
        <f>VLOOKUP($K2076,[1]Budget!$V:$AE,6,0)*IF($C2076="1 - Revenues",1,IF(AND($C2076="5 - Transfers",MID(J2076,15,1)="4"),1,-1))</f>
        <v>-18000</v>
      </c>
      <c r="O2076" s="17">
        <f>IFERROR(IF(RIGHT(LEFT(K2076,15),1)="4",VLOOKUP(K2076,'[1]Budget Worksheet'!A:B,2,0),-1*VLOOKUP(K2076,'[1]Budget Worksheet'!A:B,2,0)),0)</f>
        <v>-11165</v>
      </c>
      <c r="P2076" s="17">
        <f>VLOOKUP($K2076,[1]Budget!$V:$AE,8,0)*IF($C2076="1 - Revenues",1,IF(AND($C2076="5 - Transfers",MID($K2076,15,1)="4"),1,-1))</f>
        <v>-11165</v>
      </c>
      <c r="Q2076" s="17">
        <f>VLOOKUP($K2076,[1]Budget!$V:$AE,10,0)*IF($C2076="1 - Revenues",1,IF(AND($C2076="5 - Transfers",MID(K2076,15,1)="4"),1,-1))</f>
        <v>0</v>
      </c>
      <c r="S2076" s="18" t="b">
        <f>IF(LEFT(C2076,1)="1",1,-1)*SUMIF([1]Budget!V:V,'Budget Worksheet for Pivot Tabl'!K2076,[1]Budget!AC:AC)=P2076</f>
        <v>1</v>
      </c>
    </row>
    <row r="2077" spans="1:19" x14ac:dyDescent="0.25">
      <c r="A2077" t="s">
        <v>39</v>
      </c>
      <c r="B2077" t="s">
        <v>40</v>
      </c>
      <c r="C2077" t="s">
        <v>8</v>
      </c>
      <c r="D2077" t="str">
        <f t="shared" si="32"/>
        <v>OUTFLOWS</v>
      </c>
      <c r="E2077" t="s">
        <v>102</v>
      </c>
      <c r="F2077" t="s">
        <v>103</v>
      </c>
      <c r="G2077" t="s">
        <v>102</v>
      </c>
      <c r="H2077" t="s">
        <v>212</v>
      </c>
      <c r="I2077" t="s">
        <v>213</v>
      </c>
      <c r="J2077" t="s">
        <v>214</v>
      </c>
      <c r="K2077" t="s">
        <v>2940</v>
      </c>
      <c r="L2077" t="s">
        <v>610</v>
      </c>
      <c r="M2077" s="17">
        <f>VLOOKUP($K2077,[1]Budget!$V:$AE,5,0)*IF($C2077="1 - Revenues",1,IF(AND($C2077="5 - Transfers",MID(I2077,15,1)="4"),1,-1))</f>
        <v>0</v>
      </c>
      <c r="N2077" s="17">
        <f>VLOOKUP($K2077,[1]Budget!$V:$AE,6,0)*IF($C2077="1 - Revenues",1,IF(AND($C2077="5 - Transfers",MID(J2077,15,1)="4"),1,-1))</f>
        <v>-1000</v>
      </c>
      <c r="O2077" s="17">
        <f>IFERROR(IF(RIGHT(LEFT(K2077,15),1)="4",VLOOKUP(K2077,'[1]Budget Worksheet'!A:B,2,0),-1*VLOOKUP(K2077,'[1]Budget Worksheet'!A:B,2,0)),0)</f>
        <v>-852</v>
      </c>
      <c r="P2077" s="17">
        <f>VLOOKUP($K2077,[1]Budget!$V:$AE,8,0)*IF($C2077="1 - Revenues",1,IF(AND($C2077="5 - Transfers",MID($K2077,15,1)="4"),1,-1))</f>
        <v>-852</v>
      </c>
      <c r="Q2077" s="17">
        <f>VLOOKUP($K2077,[1]Budget!$V:$AE,10,0)*IF($C2077="1 - Revenues",1,IF(AND($C2077="5 - Transfers",MID(K2077,15,1)="4"),1,-1))</f>
        <v>0</v>
      </c>
      <c r="S2077" s="18" t="b">
        <f>IF(LEFT(C2077,1)="1",1,-1)*SUMIF([1]Budget!V:V,'Budget Worksheet for Pivot Tabl'!K2077,[1]Budget!AC:AC)=P2077</f>
        <v>1</v>
      </c>
    </row>
    <row r="2078" spans="1:19" x14ac:dyDescent="0.25">
      <c r="A2078" t="s">
        <v>39</v>
      </c>
      <c r="B2078" t="s">
        <v>40</v>
      </c>
      <c r="C2078" t="s">
        <v>8</v>
      </c>
      <c r="D2078" t="str">
        <f t="shared" si="32"/>
        <v>OUTFLOWS</v>
      </c>
      <c r="E2078" t="s">
        <v>102</v>
      </c>
      <c r="F2078" t="s">
        <v>103</v>
      </c>
      <c r="G2078" t="s">
        <v>102</v>
      </c>
      <c r="H2078" t="s">
        <v>212</v>
      </c>
      <c r="I2078" t="s">
        <v>213</v>
      </c>
      <c r="J2078" t="s">
        <v>214</v>
      </c>
      <c r="K2078" t="s">
        <v>2941</v>
      </c>
      <c r="L2078" t="s">
        <v>612</v>
      </c>
      <c r="M2078" s="17">
        <f>VLOOKUP($K2078,[1]Budget!$V:$AE,5,0)*IF($C2078="1 - Revenues",1,IF(AND($C2078="5 - Transfers",MID(I2078,15,1)="4"),1,-1))</f>
        <v>0</v>
      </c>
      <c r="N2078" s="17">
        <f>VLOOKUP($K2078,[1]Budget!$V:$AE,6,0)*IF($C2078="1 - Revenues",1,IF(AND($C2078="5 - Transfers",MID(J2078,15,1)="4"),1,-1))</f>
        <v>0</v>
      </c>
      <c r="O2078" s="17">
        <f>IFERROR(IF(RIGHT(LEFT(K2078,15),1)="4",VLOOKUP(K2078,'[1]Budget Worksheet'!A:B,2,0),-1*VLOOKUP(K2078,'[1]Budget Worksheet'!A:B,2,0)),0)</f>
        <v>-145</v>
      </c>
      <c r="P2078" s="17">
        <f>VLOOKUP($K2078,[1]Budget!$V:$AE,8,0)*IF($C2078="1 - Revenues",1,IF(AND($C2078="5 - Transfers",MID($K2078,15,1)="4"),1,-1))</f>
        <v>-145</v>
      </c>
      <c r="Q2078" s="17">
        <f>VLOOKUP($K2078,[1]Budget!$V:$AE,10,0)*IF($C2078="1 - Revenues",1,IF(AND($C2078="5 - Transfers",MID(K2078,15,1)="4"),1,-1))</f>
        <v>0</v>
      </c>
      <c r="S2078" s="18" t="b">
        <f>IF(LEFT(C2078,1)="1",1,-1)*SUMIF([1]Budget!V:V,'Budget Worksheet for Pivot Tabl'!K2078,[1]Budget!AC:AC)=P2078</f>
        <v>1</v>
      </c>
    </row>
    <row r="2079" spans="1:19" x14ac:dyDescent="0.25">
      <c r="A2079" t="s">
        <v>39</v>
      </c>
      <c r="B2079" t="s">
        <v>40</v>
      </c>
      <c r="C2079" t="s">
        <v>8</v>
      </c>
      <c r="D2079" t="str">
        <f t="shared" si="32"/>
        <v>OUTFLOWS</v>
      </c>
      <c r="E2079" t="s">
        <v>102</v>
      </c>
      <c r="F2079" t="s">
        <v>103</v>
      </c>
      <c r="G2079" t="s">
        <v>102</v>
      </c>
      <c r="H2079" t="s">
        <v>212</v>
      </c>
      <c r="I2079" t="s">
        <v>213</v>
      </c>
      <c r="J2079" t="s">
        <v>214</v>
      </c>
      <c r="K2079" t="s">
        <v>2942</v>
      </c>
      <c r="L2079" t="s">
        <v>614</v>
      </c>
      <c r="M2079" s="17">
        <f>VLOOKUP($K2079,[1]Budget!$V:$AE,5,0)*IF($C2079="1 - Revenues",1,IF(AND($C2079="5 - Transfers",MID(I2079,15,1)="4"),1,-1))</f>
        <v>0</v>
      </c>
      <c r="N2079" s="17">
        <f>VLOOKUP($K2079,[1]Budget!$V:$AE,6,0)*IF($C2079="1 - Revenues",1,IF(AND($C2079="5 - Transfers",MID(J2079,15,1)="4"),1,-1))</f>
        <v>0</v>
      </c>
      <c r="O2079" s="17">
        <f>IFERROR(IF(RIGHT(LEFT(K2079,15),1)="4",VLOOKUP(K2079,'[1]Budget Worksheet'!A:B,2,0),-1*VLOOKUP(K2079,'[1]Budget Worksheet'!A:B,2,0)),0)</f>
        <v>-77</v>
      </c>
      <c r="P2079" s="17">
        <f>VLOOKUP($K2079,[1]Budget!$V:$AE,8,0)*IF($C2079="1 - Revenues",1,IF(AND($C2079="5 - Transfers",MID($K2079,15,1)="4"),1,-1))</f>
        <v>-77</v>
      </c>
      <c r="Q2079" s="17">
        <f>VLOOKUP($K2079,[1]Budget!$V:$AE,10,0)*IF($C2079="1 - Revenues",1,IF(AND($C2079="5 - Transfers",MID(K2079,15,1)="4"),1,-1))</f>
        <v>0</v>
      </c>
      <c r="S2079" s="18" t="b">
        <f>IF(LEFT(C2079,1)="1",1,-1)*SUMIF([1]Budget!V:V,'Budget Worksheet for Pivot Tabl'!K2079,[1]Budget!AC:AC)=P2079</f>
        <v>1</v>
      </c>
    </row>
    <row r="2080" spans="1:19" x14ac:dyDescent="0.25">
      <c r="A2080" t="s">
        <v>39</v>
      </c>
      <c r="B2080" t="s">
        <v>40</v>
      </c>
      <c r="C2080" t="s">
        <v>8</v>
      </c>
      <c r="D2080" t="str">
        <f t="shared" si="32"/>
        <v>OUTFLOWS</v>
      </c>
      <c r="E2080" t="s">
        <v>102</v>
      </c>
      <c r="F2080" t="s">
        <v>103</v>
      </c>
      <c r="G2080" t="s">
        <v>102</v>
      </c>
      <c r="H2080" t="s">
        <v>212</v>
      </c>
      <c r="I2080" t="s">
        <v>213</v>
      </c>
      <c r="J2080" t="s">
        <v>214</v>
      </c>
      <c r="K2080" t="s">
        <v>2943</v>
      </c>
      <c r="L2080" t="s">
        <v>618</v>
      </c>
      <c r="M2080" s="17">
        <f>VLOOKUP($K2080,[1]Budget!$V:$AE,5,0)*IF($C2080="1 - Revenues",1,IF(AND($C2080="5 - Transfers",MID(I2080,15,1)="4"),1,-1))</f>
        <v>0</v>
      </c>
      <c r="N2080" s="17">
        <f>VLOOKUP($K2080,[1]Budget!$V:$AE,6,0)*IF($C2080="1 - Revenues",1,IF(AND($C2080="5 - Transfers",MID(J2080,15,1)="4"),1,-1))</f>
        <v>0</v>
      </c>
      <c r="O2080" s="17">
        <f>IFERROR(IF(RIGHT(LEFT(K2080,15),1)="4",VLOOKUP(K2080,'[1]Budget Worksheet'!A:B,2,0),-1*VLOOKUP(K2080,'[1]Budget Worksheet'!A:B,2,0)),0)</f>
        <v>-312</v>
      </c>
      <c r="P2080" s="17">
        <f>VLOOKUP($K2080,[1]Budget!$V:$AE,8,0)*IF($C2080="1 - Revenues",1,IF(AND($C2080="5 - Transfers",MID($K2080,15,1)="4"),1,-1))</f>
        <v>-312</v>
      </c>
      <c r="Q2080" s="17">
        <f>VLOOKUP($K2080,[1]Budget!$V:$AE,10,0)*IF($C2080="1 - Revenues",1,IF(AND($C2080="5 - Transfers",MID(K2080,15,1)="4"),1,-1))</f>
        <v>0</v>
      </c>
      <c r="S2080" s="18" t="b">
        <f>IF(LEFT(C2080,1)="1",1,-1)*SUMIF([1]Budget!V:V,'Budget Worksheet for Pivot Tabl'!K2080,[1]Budget!AC:AC)=P2080</f>
        <v>1</v>
      </c>
    </row>
    <row r="2081" spans="1:19" x14ac:dyDescent="0.25">
      <c r="A2081" t="s">
        <v>39</v>
      </c>
      <c r="B2081" t="s">
        <v>40</v>
      </c>
      <c r="C2081" t="s">
        <v>8</v>
      </c>
      <c r="D2081" t="str">
        <f t="shared" si="32"/>
        <v>OUTFLOWS</v>
      </c>
      <c r="E2081" t="s">
        <v>102</v>
      </c>
      <c r="F2081" t="s">
        <v>103</v>
      </c>
      <c r="G2081" t="s">
        <v>102</v>
      </c>
      <c r="H2081" t="s">
        <v>212</v>
      </c>
      <c r="I2081" t="s">
        <v>213</v>
      </c>
      <c r="J2081" t="s">
        <v>214</v>
      </c>
      <c r="K2081" t="s">
        <v>2944</v>
      </c>
      <c r="L2081" t="s">
        <v>620</v>
      </c>
      <c r="M2081" s="17">
        <f>VLOOKUP($K2081,[1]Budget!$V:$AE,5,0)*IF($C2081="1 - Revenues",1,IF(AND($C2081="5 - Transfers",MID(I2081,15,1)="4"),1,-1))</f>
        <v>0</v>
      </c>
      <c r="N2081" s="17">
        <f>VLOOKUP($K2081,[1]Budget!$V:$AE,6,0)*IF($C2081="1 - Revenues",1,IF(AND($C2081="5 - Transfers",MID(J2081,15,1)="4"),1,-1))</f>
        <v>-7000</v>
      </c>
      <c r="O2081" s="17">
        <f>IFERROR(IF(RIGHT(LEFT(K2081,15),1)="4",VLOOKUP(K2081,'[1]Budget Worksheet'!A:B,2,0),-1*VLOOKUP(K2081,'[1]Budget Worksheet'!A:B,2,0)),0)</f>
        <v>-5967</v>
      </c>
      <c r="P2081" s="17">
        <f>VLOOKUP($K2081,[1]Budget!$V:$AE,8,0)*IF($C2081="1 - Revenues",1,IF(AND($C2081="5 - Transfers",MID($K2081,15,1)="4"),1,-1))</f>
        <v>-5967</v>
      </c>
      <c r="Q2081" s="17">
        <f>VLOOKUP($K2081,[1]Budget!$V:$AE,10,0)*IF($C2081="1 - Revenues",1,IF(AND($C2081="5 - Transfers",MID(K2081,15,1)="4"),1,-1))</f>
        <v>0</v>
      </c>
      <c r="S2081" s="18" t="b">
        <f>IF(LEFT(C2081,1)="1",1,-1)*SUMIF([1]Budget!V:V,'Budget Worksheet for Pivot Tabl'!K2081,[1]Budget!AC:AC)=P2081</f>
        <v>1</v>
      </c>
    </row>
    <row r="2082" spans="1:19" x14ac:dyDescent="0.25">
      <c r="A2082" t="s">
        <v>39</v>
      </c>
      <c r="B2082" t="s">
        <v>40</v>
      </c>
      <c r="C2082" t="s">
        <v>8</v>
      </c>
      <c r="D2082" t="str">
        <f t="shared" si="32"/>
        <v>OUTFLOWS</v>
      </c>
      <c r="E2082" t="s">
        <v>102</v>
      </c>
      <c r="F2082" t="s">
        <v>103</v>
      </c>
      <c r="G2082" t="s">
        <v>102</v>
      </c>
      <c r="H2082" t="s">
        <v>212</v>
      </c>
      <c r="I2082" t="s">
        <v>213</v>
      </c>
      <c r="J2082" t="s">
        <v>214</v>
      </c>
      <c r="K2082" t="s">
        <v>2945</v>
      </c>
      <c r="L2082" t="s">
        <v>622</v>
      </c>
      <c r="M2082" s="17">
        <f>VLOOKUP($K2082,[1]Budget!$V:$AE,5,0)*IF($C2082="1 - Revenues",1,IF(AND($C2082="5 - Transfers",MID(I2082,15,1)="4"),1,-1))</f>
        <v>0</v>
      </c>
      <c r="N2082" s="17">
        <f>VLOOKUP($K2082,[1]Budget!$V:$AE,6,0)*IF($C2082="1 - Revenues",1,IF(AND($C2082="5 - Transfers",MID(J2082,15,1)="4"),1,-1))</f>
        <v>-1000</v>
      </c>
      <c r="O2082" s="17">
        <f>IFERROR(IF(RIGHT(LEFT(K2082,15),1)="4",VLOOKUP(K2082,'[1]Budget Worksheet'!A:B,2,0),-1*VLOOKUP(K2082,'[1]Budget Worksheet'!A:B,2,0)),0)</f>
        <v>0</v>
      </c>
      <c r="P2082" s="17">
        <f>VLOOKUP($K2082,[1]Budget!$V:$AE,8,0)*IF($C2082="1 - Revenues",1,IF(AND($C2082="5 - Transfers",MID($K2082,15,1)="4"),1,-1))</f>
        <v>0</v>
      </c>
      <c r="Q2082" s="17">
        <f>VLOOKUP($K2082,[1]Budget!$V:$AE,10,0)*IF($C2082="1 - Revenues",1,IF(AND($C2082="5 - Transfers",MID(K2082,15,1)="4"),1,-1))</f>
        <v>0</v>
      </c>
      <c r="S2082" s="18" t="b">
        <f>IF(LEFT(C2082,1)="1",1,-1)*SUMIF([1]Budget!V:V,'Budget Worksheet for Pivot Tabl'!K2082,[1]Budget!AC:AC)=P2082</f>
        <v>1</v>
      </c>
    </row>
    <row r="2083" spans="1:19" x14ac:dyDescent="0.25">
      <c r="A2083" t="s">
        <v>39</v>
      </c>
      <c r="B2083" t="s">
        <v>40</v>
      </c>
      <c r="C2083" t="s">
        <v>8</v>
      </c>
      <c r="D2083" t="str">
        <f t="shared" si="32"/>
        <v>OUTFLOWS</v>
      </c>
      <c r="E2083" t="s">
        <v>102</v>
      </c>
      <c r="F2083" t="s">
        <v>103</v>
      </c>
      <c r="G2083" t="s">
        <v>102</v>
      </c>
      <c r="H2083" t="s">
        <v>212</v>
      </c>
      <c r="I2083" t="s">
        <v>213</v>
      </c>
      <c r="J2083" t="s">
        <v>214</v>
      </c>
      <c r="K2083" t="s">
        <v>2946</v>
      </c>
      <c r="L2083" t="s">
        <v>1020</v>
      </c>
      <c r="M2083" s="17">
        <f>VLOOKUP($K2083,[1]Budget!$V:$AE,5,0)*IF($C2083="1 - Revenues",1,IF(AND($C2083="5 - Transfers",MID(I2083,15,1)="4"),1,-1))</f>
        <v>0</v>
      </c>
      <c r="N2083" s="17">
        <f>VLOOKUP($K2083,[1]Budget!$V:$AE,6,0)*IF($C2083="1 - Revenues",1,IF(AND($C2083="5 - Transfers",MID(J2083,15,1)="4"),1,-1))</f>
        <v>0</v>
      </c>
      <c r="O2083" s="17">
        <f>IFERROR(IF(RIGHT(LEFT(K2083,15),1)="4",VLOOKUP(K2083,'[1]Budget Worksheet'!A:B,2,0),-1*VLOOKUP(K2083,'[1]Budget Worksheet'!A:B,2,0)),0)</f>
        <v>-315</v>
      </c>
      <c r="P2083" s="17">
        <f>VLOOKUP($K2083,[1]Budget!$V:$AE,8,0)*IF($C2083="1 - Revenues",1,IF(AND($C2083="5 - Transfers",MID($K2083,15,1)="4"),1,-1))</f>
        <v>-315</v>
      </c>
      <c r="Q2083" s="17">
        <f>VLOOKUP($K2083,[1]Budget!$V:$AE,10,0)*IF($C2083="1 - Revenues",1,IF(AND($C2083="5 - Transfers",MID(K2083,15,1)="4"),1,-1))</f>
        <v>0</v>
      </c>
      <c r="S2083" s="18" t="b">
        <f>IF(LEFT(C2083,1)="1",1,-1)*SUMIF([1]Budget!V:V,'Budget Worksheet for Pivot Tabl'!K2083,[1]Budget!AC:AC)=P2083</f>
        <v>1</v>
      </c>
    </row>
    <row r="2084" spans="1:19" x14ac:dyDescent="0.25">
      <c r="A2084" t="s">
        <v>39</v>
      </c>
      <c r="B2084" t="s">
        <v>40</v>
      </c>
      <c r="C2084" t="s">
        <v>8</v>
      </c>
      <c r="D2084" t="str">
        <f t="shared" si="32"/>
        <v>OUTFLOWS</v>
      </c>
      <c r="E2084" t="s">
        <v>102</v>
      </c>
      <c r="F2084" t="s">
        <v>103</v>
      </c>
      <c r="G2084" t="s">
        <v>102</v>
      </c>
      <c r="H2084" t="s">
        <v>212</v>
      </c>
      <c r="I2084" t="s">
        <v>213</v>
      </c>
      <c r="J2084" t="s">
        <v>214</v>
      </c>
      <c r="K2084" t="s">
        <v>2947</v>
      </c>
      <c r="L2084" t="s">
        <v>472</v>
      </c>
      <c r="M2084" s="17">
        <f>VLOOKUP($K2084,[1]Budget!$V:$AE,5,0)*IF($C2084="1 - Revenues",1,IF(AND($C2084="5 - Transfers",MID(I2084,15,1)="4"),1,-1))</f>
        <v>0</v>
      </c>
      <c r="N2084" s="17">
        <f>VLOOKUP($K2084,[1]Budget!$V:$AE,6,0)*IF($C2084="1 - Revenues",1,IF(AND($C2084="5 - Transfers",MID(J2084,15,1)="4"),1,-1))</f>
        <v>-2000</v>
      </c>
      <c r="O2084" s="17">
        <f>IFERROR(IF(RIGHT(LEFT(K2084,15),1)="4",VLOOKUP(K2084,'[1]Budget Worksheet'!A:B,2,0),-1*VLOOKUP(K2084,'[1]Budget Worksheet'!A:B,2,0)),0)</f>
        <v>-1064</v>
      </c>
      <c r="P2084" s="17">
        <f>VLOOKUP($K2084,[1]Budget!$V:$AE,8,0)*IF($C2084="1 - Revenues",1,IF(AND($C2084="5 - Transfers",MID($K2084,15,1)="4"),1,-1))</f>
        <v>-1064</v>
      </c>
      <c r="Q2084" s="17">
        <f>VLOOKUP($K2084,[1]Budget!$V:$AE,10,0)*IF($C2084="1 - Revenues",1,IF(AND($C2084="5 - Transfers",MID(K2084,15,1)="4"),1,-1))</f>
        <v>0</v>
      </c>
      <c r="S2084" s="18" t="b">
        <f>IF(LEFT(C2084,1)="1",1,-1)*SUMIF([1]Budget!V:V,'Budget Worksheet for Pivot Tabl'!K2084,[1]Budget!AC:AC)=P2084</f>
        <v>1</v>
      </c>
    </row>
    <row r="2085" spans="1:19" x14ac:dyDescent="0.25">
      <c r="A2085" t="s">
        <v>39</v>
      </c>
      <c r="B2085" t="s">
        <v>40</v>
      </c>
      <c r="C2085" t="s">
        <v>8</v>
      </c>
      <c r="D2085" t="str">
        <f t="shared" si="32"/>
        <v>OUTFLOWS</v>
      </c>
      <c r="E2085" t="s">
        <v>102</v>
      </c>
      <c r="F2085" t="s">
        <v>103</v>
      </c>
      <c r="G2085" t="s">
        <v>102</v>
      </c>
      <c r="H2085" t="s">
        <v>212</v>
      </c>
      <c r="I2085" t="s">
        <v>213</v>
      </c>
      <c r="J2085" t="s">
        <v>214</v>
      </c>
      <c r="K2085" t="s">
        <v>2948</v>
      </c>
      <c r="L2085" t="s">
        <v>627</v>
      </c>
      <c r="M2085" s="17">
        <f>VLOOKUP($K2085,[1]Budget!$V:$AE,5,0)*IF($C2085="1 - Revenues",1,IF(AND($C2085="5 - Transfers",MID(I2085,15,1)="4"),1,-1))</f>
        <v>0</v>
      </c>
      <c r="N2085" s="17">
        <f>VLOOKUP($K2085,[1]Budget!$V:$AE,6,0)*IF($C2085="1 - Revenues",1,IF(AND($C2085="5 - Transfers",MID(J2085,15,1)="4"),1,-1))</f>
        <v>0</v>
      </c>
      <c r="O2085" s="17">
        <f>IFERROR(IF(RIGHT(LEFT(K2085,15),1)="4",VLOOKUP(K2085,'[1]Budget Worksheet'!A:B,2,0),-1*VLOOKUP(K2085,'[1]Budget Worksheet'!A:B,2,0)),0)</f>
        <v>-54</v>
      </c>
      <c r="P2085" s="17">
        <f>VLOOKUP($K2085,[1]Budget!$V:$AE,8,0)*IF($C2085="1 - Revenues",1,IF(AND($C2085="5 - Transfers",MID($K2085,15,1)="4"),1,-1))</f>
        <v>-54</v>
      </c>
      <c r="Q2085" s="17">
        <f>VLOOKUP($K2085,[1]Budget!$V:$AE,10,0)*IF($C2085="1 - Revenues",1,IF(AND($C2085="5 - Transfers",MID(K2085,15,1)="4"),1,-1))</f>
        <v>0</v>
      </c>
      <c r="S2085" s="18" t="b">
        <f>IF(LEFT(C2085,1)="1",1,-1)*SUMIF([1]Budget!V:V,'Budget Worksheet for Pivot Tabl'!K2085,[1]Budget!AC:AC)=P2085</f>
        <v>1</v>
      </c>
    </row>
    <row r="2086" spans="1:19" x14ac:dyDescent="0.25">
      <c r="A2086" t="s">
        <v>39</v>
      </c>
      <c r="B2086" t="s">
        <v>40</v>
      </c>
      <c r="C2086" t="s">
        <v>9</v>
      </c>
      <c r="D2086" t="str">
        <f t="shared" si="32"/>
        <v>OUTFLOWS</v>
      </c>
      <c r="E2086" t="s">
        <v>102</v>
      </c>
      <c r="F2086" t="s">
        <v>103</v>
      </c>
      <c r="G2086" t="s">
        <v>102</v>
      </c>
      <c r="H2086" t="s">
        <v>212</v>
      </c>
      <c r="I2086" t="s">
        <v>213</v>
      </c>
      <c r="J2086" t="s">
        <v>214</v>
      </c>
      <c r="K2086" t="s">
        <v>2949</v>
      </c>
      <c r="L2086" t="s">
        <v>2950</v>
      </c>
      <c r="M2086" s="17">
        <f>VLOOKUP($K2086,[1]Budget!$V:$AE,5,0)*IF($C2086="1 - Revenues",1,IF(AND($C2086="5 - Transfers",MID(I2086,15,1)="4"),1,-1))</f>
        <v>-2000</v>
      </c>
      <c r="N2086" s="17">
        <f>VLOOKUP($K2086,[1]Budget!$V:$AE,6,0)*IF($C2086="1 - Revenues",1,IF(AND($C2086="5 - Transfers",MID(J2086,15,1)="4"),1,-1))</f>
        <v>-17000</v>
      </c>
      <c r="O2086" s="17">
        <f>IFERROR(IF(RIGHT(LEFT(K2086,15),1)="4",VLOOKUP(K2086,'[1]Budget Worksheet'!A:B,2,0),-1*VLOOKUP(K2086,'[1]Budget Worksheet'!A:B,2,0)),0)</f>
        <v>0</v>
      </c>
      <c r="P2086" s="17">
        <f>VLOOKUP($K2086,[1]Budget!$V:$AE,8,0)*IF($C2086="1 - Revenues",1,IF(AND($C2086="5 - Transfers",MID($K2086,15,1)="4"),1,-1))</f>
        <v>0</v>
      </c>
      <c r="Q2086" s="17">
        <f>VLOOKUP($K2086,[1]Budget!$V:$AE,10,0)*IF($C2086="1 - Revenues",1,IF(AND($C2086="5 - Transfers",MID(K2086,15,1)="4"),1,-1))</f>
        <v>0</v>
      </c>
      <c r="S2086" s="18" t="b">
        <f>IF(LEFT(C2086,1)="1",1,-1)*SUMIF([1]Budget!V:V,'Budget Worksheet for Pivot Tabl'!K2086,[1]Budget!AC:AC)=P2086</f>
        <v>1</v>
      </c>
    </row>
    <row r="2087" spans="1:19" x14ac:dyDescent="0.25">
      <c r="A2087" t="s">
        <v>39</v>
      </c>
      <c r="B2087" t="s">
        <v>40</v>
      </c>
      <c r="C2087" t="s">
        <v>9</v>
      </c>
      <c r="D2087" t="str">
        <f t="shared" si="32"/>
        <v>OUTFLOWS</v>
      </c>
      <c r="E2087" t="s">
        <v>102</v>
      </c>
      <c r="F2087" t="s">
        <v>103</v>
      </c>
      <c r="G2087" t="s">
        <v>102</v>
      </c>
      <c r="H2087" t="s">
        <v>212</v>
      </c>
      <c r="I2087" t="s">
        <v>213</v>
      </c>
      <c r="J2087" t="s">
        <v>214</v>
      </c>
      <c r="K2087" t="s">
        <v>2951</v>
      </c>
      <c r="L2087" t="s">
        <v>1056</v>
      </c>
      <c r="M2087" s="17">
        <f>VLOOKUP($K2087,[1]Budget!$V:$AE,5,0)*IF($C2087="1 - Revenues",1,IF(AND($C2087="5 - Transfers",MID(I2087,15,1)="4"),1,-1))</f>
        <v>0</v>
      </c>
      <c r="N2087" s="17">
        <f>VLOOKUP($K2087,[1]Budget!$V:$AE,6,0)*IF($C2087="1 - Revenues",1,IF(AND($C2087="5 - Transfers",MID(J2087,15,1)="4"),1,-1))</f>
        <v>0</v>
      </c>
      <c r="O2087" s="17">
        <f>IFERROR(IF(RIGHT(LEFT(K2087,15),1)="4",VLOOKUP(K2087,'[1]Budget Worksheet'!A:B,2,0),-1*VLOOKUP(K2087,'[1]Budget Worksheet'!A:B,2,0)),0)</f>
        <v>-5000</v>
      </c>
      <c r="P2087" s="17">
        <f>VLOOKUP($K2087,[1]Budget!$V:$AE,8,0)*IF($C2087="1 - Revenues",1,IF(AND($C2087="5 - Transfers",MID($K2087,15,1)="4"),1,-1))</f>
        <v>-5000</v>
      </c>
      <c r="Q2087" s="17">
        <f>VLOOKUP($K2087,[1]Budget!$V:$AE,10,0)*IF($C2087="1 - Revenues",1,IF(AND($C2087="5 - Transfers",MID(K2087,15,1)="4"),1,-1))</f>
        <v>0</v>
      </c>
      <c r="S2087" s="18" t="b">
        <f>IF(LEFT(C2087,1)="1",1,-1)*SUMIF([1]Budget!V:V,'Budget Worksheet for Pivot Tabl'!K2087,[1]Budget!AC:AC)=P2087</f>
        <v>1</v>
      </c>
    </row>
    <row r="2088" spans="1:19" x14ac:dyDescent="0.25">
      <c r="A2088" t="s">
        <v>39</v>
      </c>
      <c r="B2088" t="s">
        <v>40</v>
      </c>
      <c r="C2088" t="s">
        <v>9</v>
      </c>
      <c r="D2088" t="str">
        <f t="shared" si="32"/>
        <v>OUTFLOWS</v>
      </c>
      <c r="E2088" t="s">
        <v>102</v>
      </c>
      <c r="F2088" t="s">
        <v>103</v>
      </c>
      <c r="G2088" t="s">
        <v>102</v>
      </c>
      <c r="H2088" t="s">
        <v>212</v>
      </c>
      <c r="I2088" t="s">
        <v>213</v>
      </c>
      <c r="J2088" t="s">
        <v>214</v>
      </c>
      <c r="K2088" t="s">
        <v>2952</v>
      </c>
      <c r="L2088" t="s">
        <v>514</v>
      </c>
      <c r="M2088" s="17">
        <f>VLOOKUP($K2088,[1]Budget!$V:$AE,5,0)*IF($C2088="1 - Revenues",1,IF(AND($C2088="5 - Transfers",MID(I2088,15,1)="4"),1,-1))</f>
        <v>0</v>
      </c>
      <c r="N2088" s="17">
        <f>VLOOKUP($K2088,[1]Budget!$V:$AE,6,0)*IF($C2088="1 - Revenues",1,IF(AND($C2088="5 - Transfers",MID(J2088,15,1)="4"),1,-1))</f>
        <v>461000</v>
      </c>
      <c r="O2088" s="17">
        <f>IFERROR(IF(RIGHT(LEFT(K2088,15),1)="4",VLOOKUP(K2088,'[1]Budget Worksheet'!A:B,2,0),-1*VLOOKUP(K2088,'[1]Budget Worksheet'!A:B,2,0)),0)</f>
        <v>0</v>
      </c>
      <c r="P2088" s="17">
        <f>VLOOKUP($K2088,[1]Budget!$V:$AE,8,0)*IF($C2088="1 - Revenues",1,IF(AND($C2088="5 - Transfers",MID($K2088,15,1)="4"),1,-1))</f>
        <v>0</v>
      </c>
      <c r="Q2088" s="17">
        <f>VLOOKUP($K2088,[1]Budget!$V:$AE,10,0)*IF($C2088="1 - Revenues",1,IF(AND($C2088="5 - Transfers",MID(K2088,15,1)="4"),1,-1))</f>
        <v>0</v>
      </c>
      <c r="S2088" s="18" t="b">
        <f>IF(LEFT(C2088,1)="1",1,-1)*SUMIF([1]Budget!V:V,'Budget Worksheet for Pivot Tabl'!K2088,[1]Budget!AC:AC)=P2088</f>
        <v>1</v>
      </c>
    </row>
    <row r="2089" spans="1:19" x14ac:dyDescent="0.25">
      <c r="A2089" t="s">
        <v>39</v>
      </c>
      <c r="B2089" t="s">
        <v>40</v>
      </c>
      <c r="C2089" t="s">
        <v>10</v>
      </c>
      <c r="D2089" t="str">
        <f t="shared" si="32"/>
        <v>OUTFLOWS</v>
      </c>
      <c r="E2089" t="s">
        <v>102</v>
      </c>
      <c r="F2089" t="s">
        <v>103</v>
      </c>
      <c r="G2089" t="s">
        <v>102</v>
      </c>
      <c r="H2089" t="s">
        <v>212</v>
      </c>
      <c r="I2089" t="s">
        <v>213</v>
      </c>
      <c r="J2089" t="s">
        <v>214</v>
      </c>
      <c r="K2089" t="s">
        <v>2953</v>
      </c>
      <c r="L2089" t="s">
        <v>1133</v>
      </c>
      <c r="M2089" s="17">
        <f>VLOOKUP($K2089,[1]Budget!$V:$AE,5,0)*IF($C2089="1 - Revenues",1,IF(AND($C2089="5 - Transfers",MID(I2089,15,1)="4"),1,-1))</f>
        <v>-13000</v>
      </c>
      <c r="N2089" s="17">
        <f>VLOOKUP($K2089,[1]Budget!$V:$AE,6,0)*IF($C2089="1 - Revenues",1,IF(AND($C2089="5 - Transfers",MID(J2089,15,1)="4"),1,-1))</f>
        <v>0</v>
      </c>
      <c r="O2089" s="17">
        <f>IFERROR(IF(RIGHT(LEFT(K2089,15),1)="4",VLOOKUP(K2089,'[1]Budget Worksheet'!A:B,2,0),-1*VLOOKUP(K2089,'[1]Budget Worksheet'!A:B,2,0)),0)</f>
        <v>-49900</v>
      </c>
      <c r="P2089" s="17">
        <f>VLOOKUP($K2089,[1]Budget!$V:$AE,8,0)*IF($C2089="1 - Revenues",1,IF(AND($C2089="5 - Transfers",MID($K2089,15,1)="4"),1,-1))</f>
        <v>-49900</v>
      </c>
      <c r="Q2089" s="17">
        <f>VLOOKUP($K2089,[1]Budget!$V:$AE,10,0)*IF($C2089="1 - Revenues",1,IF(AND($C2089="5 - Transfers",MID(K2089,15,1)="4"),1,-1))</f>
        <v>0</v>
      </c>
      <c r="S2089" s="18" t="b">
        <f>IF(LEFT(C2089,1)="1",1,-1)*SUMIF([1]Budget!V:V,'Budget Worksheet for Pivot Tabl'!K2089,[1]Budget!AC:AC)=P2089</f>
        <v>1</v>
      </c>
    </row>
    <row r="2090" spans="1:19" x14ac:dyDescent="0.25">
      <c r="A2090" t="s">
        <v>39</v>
      </c>
      <c r="B2090" t="s">
        <v>40</v>
      </c>
      <c r="C2090" t="s">
        <v>10</v>
      </c>
      <c r="D2090" t="str">
        <f t="shared" si="32"/>
        <v>OUTFLOWS</v>
      </c>
      <c r="E2090" t="s">
        <v>102</v>
      </c>
      <c r="F2090" t="s">
        <v>103</v>
      </c>
      <c r="G2090" t="s">
        <v>102</v>
      </c>
      <c r="H2090" t="s">
        <v>212</v>
      </c>
      <c r="I2090" t="s">
        <v>213</v>
      </c>
      <c r="J2090" t="s">
        <v>214</v>
      </c>
      <c r="K2090" t="s">
        <v>2954</v>
      </c>
      <c r="L2090" t="s">
        <v>538</v>
      </c>
      <c r="M2090" s="17">
        <f>VLOOKUP($K2090,[1]Budget!$V:$AE,5,0)*IF($C2090="1 - Revenues",1,IF(AND($C2090="5 - Transfers",MID(I2090,15,1)="4"),1,-1))</f>
        <v>-49000</v>
      </c>
      <c r="N2090" s="17">
        <f>VLOOKUP($K2090,[1]Budget!$V:$AE,6,0)*IF($C2090="1 - Revenues",1,IF(AND($C2090="5 - Transfers",MID(J2090,15,1)="4"),1,-1))</f>
        <v>-26000</v>
      </c>
      <c r="O2090" s="17">
        <f>IFERROR(IF(RIGHT(LEFT(K2090,15),1)="4",VLOOKUP(K2090,'[1]Budget Worksheet'!A:B,2,0),-1*VLOOKUP(K2090,'[1]Budget Worksheet'!A:B,2,0)),0)</f>
        <v>0</v>
      </c>
      <c r="P2090" s="17">
        <f>VLOOKUP($K2090,[1]Budget!$V:$AE,8,0)*IF($C2090="1 - Revenues",1,IF(AND($C2090="5 - Transfers",MID($K2090,15,1)="4"),1,-1))</f>
        <v>0</v>
      </c>
      <c r="Q2090" s="17">
        <f>VLOOKUP($K2090,[1]Budget!$V:$AE,10,0)*IF($C2090="1 - Revenues",1,IF(AND($C2090="5 - Transfers",MID(K2090,15,1)="4"),1,-1))</f>
        <v>0</v>
      </c>
      <c r="S2090" s="18" t="b">
        <f>IF(LEFT(C2090,1)="1",1,-1)*SUMIF([1]Budget!V:V,'Budget Worksheet for Pivot Tabl'!K2090,[1]Budget!AC:AC)=P2090</f>
        <v>1</v>
      </c>
    </row>
    <row r="2091" spans="1:19" x14ac:dyDescent="0.25">
      <c r="A2091" t="s">
        <v>39</v>
      </c>
      <c r="B2091" t="s">
        <v>40</v>
      </c>
      <c r="C2091" t="s">
        <v>8</v>
      </c>
      <c r="D2091" t="str">
        <f t="shared" si="32"/>
        <v>OUTFLOWS</v>
      </c>
      <c r="E2091" t="s">
        <v>102</v>
      </c>
      <c r="F2091" t="s">
        <v>103</v>
      </c>
      <c r="G2091" t="s">
        <v>102</v>
      </c>
      <c r="H2091" t="s">
        <v>212</v>
      </c>
      <c r="I2091" t="s">
        <v>1852</v>
      </c>
      <c r="J2091" t="s">
        <v>435</v>
      </c>
      <c r="K2091" t="s">
        <v>2955</v>
      </c>
      <c r="L2091" t="s">
        <v>590</v>
      </c>
      <c r="M2091" s="17">
        <f>VLOOKUP($K2091,[1]Budget!$V:$AE,5,0)*IF($C2091="1 - Revenues",1,IF(AND($C2091="5 - Transfers",MID(I2091,15,1)="4"),1,-1))</f>
        <v>0</v>
      </c>
      <c r="N2091" s="17">
        <f>VLOOKUP($K2091,[1]Budget!$V:$AE,6,0)*IF($C2091="1 - Revenues",1,IF(AND($C2091="5 - Transfers",MID(J2091,15,1)="4"),1,-1))</f>
        <v>-11000</v>
      </c>
      <c r="O2091" s="17">
        <f>IFERROR(IF(RIGHT(LEFT(K2091,15),1)="4",VLOOKUP(K2091,'[1]Budget Worksheet'!A:B,2,0),-1*VLOOKUP(K2091,'[1]Budget Worksheet'!A:B,2,0)),0)</f>
        <v>0</v>
      </c>
      <c r="P2091" s="17">
        <f>VLOOKUP($K2091,[1]Budget!$V:$AE,8,0)*IF($C2091="1 - Revenues",1,IF(AND($C2091="5 - Transfers",MID($K2091,15,1)="4"),1,-1))</f>
        <v>0</v>
      </c>
      <c r="Q2091" s="17">
        <f>VLOOKUP($K2091,[1]Budget!$V:$AE,10,0)*IF($C2091="1 - Revenues",1,IF(AND($C2091="5 - Transfers",MID(K2091,15,1)="4"),1,-1))</f>
        <v>0</v>
      </c>
      <c r="S2091" s="18" t="b">
        <f>IF(LEFT(C2091,1)="1",1,-1)*SUMIF([1]Budget!V:V,'Budget Worksheet for Pivot Tabl'!K2091,[1]Budget!AC:AC)=P2091</f>
        <v>1</v>
      </c>
    </row>
    <row r="2092" spans="1:19" x14ac:dyDescent="0.25">
      <c r="A2092" t="s">
        <v>39</v>
      </c>
      <c r="B2092" t="s">
        <v>40</v>
      </c>
      <c r="C2092" t="s">
        <v>8</v>
      </c>
      <c r="D2092" t="str">
        <f t="shared" si="32"/>
        <v>OUTFLOWS</v>
      </c>
      <c r="E2092" t="s">
        <v>102</v>
      </c>
      <c r="F2092" t="s">
        <v>103</v>
      </c>
      <c r="G2092" t="s">
        <v>102</v>
      </c>
      <c r="H2092" t="s">
        <v>212</v>
      </c>
      <c r="I2092" t="s">
        <v>1852</v>
      </c>
      <c r="J2092" t="s">
        <v>435</v>
      </c>
      <c r="K2092" t="s">
        <v>2956</v>
      </c>
      <c r="L2092" t="s">
        <v>470</v>
      </c>
      <c r="M2092" s="17">
        <f>VLOOKUP($K2092,[1]Budget!$V:$AE,5,0)*IF($C2092="1 - Revenues",1,IF(AND($C2092="5 - Transfers",MID(I2092,15,1)="4"),1,-1))</f>
        <v>0</v>
      </c>
      <c r="N2092" s="17">
        <f>VLOOKUP($K2092,[1]Budget!$V:$AE,6,0)*IF($C2092="1 - Revenues",1,IF(AND($C2092="5 - Transfers",MID(J2092,15,1)="4"),1,-1))</f>
        <v>-2000</v>
      </c>
      <c r="O2092" s="17">
        <f>IFERROR(IF(RIGHT(LEFT(K2092,15),1)="4",VLOOKUP(K2092,'[1]Budget Worksheet'!A:B,2,0),-1*VLOOKUP(K2092,'[1]Budget Worksheet'!A:B,2,0)),0)</f>
        <v>0</v>
      </c>
      <c r="P2092" s="17">
        <f>VLOOKUP($K2092,[1]Budget!$V:$AE,8,0)*IF($C2092="1 - Revenues",1,IF(AND($C2092="5 - Transfers",MID($K2092,15,1)="4"),1,-1))</f>
        <v>0</v>
      </c>
      <c r="Q2092" s="17">
        <f>VLOOKUP($K2092,[1]Budget!$V:$AE,10,0)*IF($C2092="1 - Revenues",1,IF(AND($C2092="5 - Transfers",MID(K2092,15,1)="4"),1,-1))</f>
        <v>0</v>
      </c>
      <c r="S2092" s="18" t="b">
        <f>IF(LEFT(C2092,1)="1",1,-1)*SUMIF([1]Budget!V:V,'Budget Worksheet for Pivot Tabl'!K2092,[1]Budget!AC:AC)=P2092</f>
        <v>1</v>
      </c>
    </row>
    <row r="2093" spans="1:19" x14ac:dyDescent="0.25">
      <c r="A2093" t="s">
        <v>39</v>
      </c>
      <c r="B2093" t="s">
        <v>40</v>
      </c>
      <c r="C2093" t="s">
        <v>8</v>
      </c>
      <c r="D2093" t="str">
        <f t="shared" si="32"/>
        <v>OUTFLOWS</v>
      </c>
      <c r="E2093" t="s">
        <v>102</v>
      </c>
      <c r="F2093" t="s">
        <v>103</v>
      </c>
      <c r="G2093" t="s">
        <v>102</v>
      </c>
      <c r="H2093" t="s">
        <v>212</v>
      </c>
      <c r="I2093" t="s">
        <v>1852</v>
      </c>
      <c r="J2093" t="s">
        <v>435</v>
      </c>
      <c r="K2093" t="s">
        <v>2957</v>
      </c>
      <c r="L2093" t="s">
        <v>606</v>
      </c>
      <c r="M2093" s="17">
        <f>VLOOKUP($K2093,[1]Budget!$V:$AE,5,0)*IF($C2093="1 - Revenues",1,IF(AND($C2093="5 - Transfers",MID(I2093,15,1)="4"),1,-1))</f>
        <v>0</v>
      </c>
      <c r="N2093" s="17">
        <f>VLOOKUP($K2093,[1]Budget!$V:$AE,6,0)*IF($C2093="1 - Revenues",1,IF(AND($C2093="5 - Transfers",MID(J2093,15,1)="4"),1,-1))</f>
        <v>-1000</v>
      </c>
      <c r="O2093" s="17">
        <f>IFERROR(IF(RIGHT(LEFT(K2093,15),1)="4",VLOOKUP(K2093,'[1]Budget Worksheet'!A:B,2,0),-1*VLOOKUP(K2093,'[1]Budget Worksheet'!A:B,2,0)),0)</f>
        <v>0</v>
      </c>
      <c r="P2093" s="17">
        <f>VLOOKUP($K2093,[1]Budget!$V:$AE,8,0)*IF($C2093="1 - Revenues",1,IF(AND($C2093="5 - Transfers",MID($K2093,15,1)="4"),1,-1))</f>
        <v>0</v>
      </c>
      <c r="Q2093" s="17">
        <f>VLOOKUP($K2093,[1]Budget!$V:$AE,10,0)*IF($C2093="1 - Revenues",1,IF(AND($C2093="5 - Transfers",MID(K2093,15,1)="4"),1,-1))</f>
        <v>0</v>
      </c>
      <c r="S2093" s="18" t="b">
        <f>IF(LEFT(C2093,1)="1",1,-1)*SUMIF([1]Budget!V:V,'Budget Worksheet for Pivot Tabl'!K2093,[1]Budget!AC:AC)=P2093</f>
        <v>1</v>
      </c>
    </row>
    <row r="2094" spans="1:19" x14ac:dyDescent="0.25">
      <c r="A2094" t="s">
        <v>39</v>
      </c>
      <c r="B2094" t="s">
        <v>40</v>
      </c>
      <c r="C2094" t="s">
        <v>8</v>
      </c>
      <c r="D2094" t="str">
        <f t="shared" si="32"/>
        <v>OUTFLOWS</v>
      </c>
      <c r="E2094" t="s">
        <v>102</v>
      </c>
      <c r="F2094" t="s">
        <v>103</v>
      </c>
      <c r="G2094" t="s">
        <v>102</v>
      </c>
      <c r="H2094" t="s">
        <v>212</v>
      </c>
      <c r="I2094" t="s">
        <v>1852</v>
      </c>
      <c r="J2094" t="s">
        <v>435</v>
      </c>
      <c r="K2094" t="s">
        <v>2958</v>
      </c>
      <c r="L2094" t="s">
        <v>608</v>
      </c>
      <c r="M2094" s="17">
        <f>VLOOKUP($K2094,[1]Budget!$V:$AE,5,0)*IF($C2094="1 - Revenues",1,IF(AND($C2094="5 - Transfers",MID(I2094,15,1)="4"),1,-1))</f>
        <v>0</v>
      </c>
      <c r="N2094" s="17">
        <f>VLOOKUP($K2094,[1]Budget!$V:$AE,6,0)*IF($C2094="1 - Revenues",1,IF(AND($C2094="5 - Transfers",MID(J2094,15,1)="4"),1,-1))</f>
        <v>-2000</v>
      </c>
      <c r="O2094" s="17">
        <f>IFERROR(IF(RIGHT(LEFT(K2094,15),1)="4",VLOOKUP(K2094,'[1]Budget Worksheet'!A:B,2,0),-1*VLOOKUP(K2094,'[1]Budget Worksheet'!A:B,2,0)),0)</f>
        <v>0</v>
      </c>
      <c r="P2094" s="17">
        <f>VLOOKUP($K2094,[1]Budget!$V:$AE,8,0)*IF($C2094="1 - Revenues",1,IF(AND($C2094="5 - Transfers",MID($K2094,15,1)="4"),1,-1))</f>
        <v>0</v>
      </c>
      <c r="Q2094" s="17">
        <f>VLOOKUP($K2094,[1]Budget!$V:$AE,10,0)*IF($C2094="1 - Revenues",1,IF(AND($C2094="5 - Transfers",MID(K2094,15,1)="4"),1,-1))</f>
        <v>0</v>
      </c>
      <c r="S2094" s="18" t="b">
        <f>IF(LEFT(C2094,1)="1",1,-1)*SUMIF([1]Budget!V:V,'Budget Worksheet for Pivot Tabl'!K2094,[1]Budget!AC:AC)=P2094</f>
        <v>1</v>
      </c>
    </row>
    <row r="2095" spans="1:19" x14ac:dyDescent="0.25">
      <c r="A2095" t="s">
        <v>39</v>
      </c>
      <c r="B2095" t="s">
        <v>40</v>
      </c>
      <c r="C2095" t="s">
        <v>8</v>
      </c>
      <c r="D2095" t="str">
        <f t="shared" si="32"/>
        <v>OUTFLOWS</v>
      </c>
      <c r="E2095" t="s">
        <v>102</v>
      </c>
      <c r="F2095" t="s">
        <v>103</v>
      </c>
      <c r="G2095" t="s">
        <v>102</v>
      </c>
      <c r="H2095" t="s">
        <v>212</v>
      </c>
      <c r="I2095" t="s">
        <v>1852</v>
      </c>
      <c r="J2095" t="s">
        <v>435</v>
      </c>
      <c r="K2095" t="s">
        <v>2959</v>
      </c>
      <c r="L2095" t="s">
        <v>610</v>
      </c>
      <c r="M2095" s="17">
        <f>VLOOKUP($K2095,[1]Budget!$V:$AE,5,0)*IF($C2095="1 - Revenues",1,IF(AND($C2095="5 - Transfers",MID(I2095,15,1)="4"),1,-1))</f>
        <v>0</v>
      </c>
      <c r="N2095" s="17">
        <f>VLOOKUP($K2095,[1]Budget!$V:$AE,6,0)*IF($C2095="1 - Revenues",1,IF(AND($C2095="5 - Transfers",MID(J2095,15,1)="4"),1,-1))</f>
        <v>0</v>
      </c>
      <c r="O2095" s="17">
        <f>IFERROR(IF(RIGHT(LEFT(K2095,15),1)="4",VLOOKUP(K2095,'[1]Budget Worksheet'!A:B,2,0),-1*VLOOKUP(K2095,'[1]Budget Worksheet'!A:B,2,0)),0)</f>
        <v>0</v>
      </c>
      <c r="P2095" s="17">
        <f>VLOOKUP($K2095,[1]Budget!$V:$AE,8,0)*IF($C2095="1 - Revenues",1,IF(AND($C2095="5 - Transfers",MID($K2095,15,1)="4"),1,-1))</f>
        <v>0</v>
      </c>
      <c r="Q2095" s="17">
        <f>VLOOKUP($K2095,[1]Budget!$V:$AE,10,0)*IF($C2095="1 - Revenues",1,IF(AND($C2095="5 - Transfers",MID(K2095,15,1)="4"),1,-1))</f>
        <v>0</v>
      </c>
      <c r="S2095" s="18" t="b">
        <f>IF(LEFT(C2095,1)="1",1,-1)*SUMIF([1]Budget!V:V,'Budget Worksheet for Pivot Tabl'!K2095,[1]Budget!AC:AC)=P2095</f>
        <v>1</v>
      </c>
    </row>
    <row r="2096" spans="1:19" x14ac:dyDescent="0.25">
      <c r="A2096" t="s">
        <v>39</v>
      </c>
      <c r="B2096" t="s">
        <v>40</v>
      </c>
      <c r="C2096" t="s">
        <v>8</v>
      </c>
      <c r="D2096" t="str">
        <f t="shared" si="32"/>
        <v>OUTFLOWS</v>
      </c>
      <c r="E2096" t="s">
        <v>102</v>
      </c>
      <c r="F2096" t="s">
        <v>103</v>
      </c>
      <c r="G2096" t="s">
        <v>102</v>
      </c>
      <c r="H2096" t="s">
        <v>212</v>
      </c>
      <c r="I2096" t="s">
        <v>1852</v>
      </c>
      <c r="J2096" t="s">
        <v>435</v>
      </c>
      <c r="K2096" t="s">
        <v>2960</v>
      </c>
      <c r="L2096" t="s">
        <v>612</v>
      </c>
      <c r="M2096" s="17">
        <f>VLOOKUP($K2096,[1]Budget!$V:$AE,5,0)*IF($C2096="1 - Revenues",1,IF(AND($C2096="5 - Transfers",MID(I2096,15,1)="4"),1,-1))</f>
        <v>0</v>
      </c>
      <c r="N2096" s="17">
        <f>VLOOKUP($K2096,[1]Budget!$V:$AE,6,0)*IF($C2096="1 - Revenues",1,IF(AND($C2096="5 - Transfers",MID(J2096,15,1)="4"),1,-1))</f>
        <v>0</v>
      </c>
      <c r="O2096" s="17">
        <f>IFERROR(IF(RIGHT(LEFT(K2096,15),1)="4",VLOOKUP(K2096,'[1]Budget Worksheet'!A:B,2,0),-1*VLOOKUP(K2096,'[1]Budget Worksheet'!A:B,2,0)),0)</f>
        <v>0</v>
      </c>
      <c r="P2096" s="17">
        <f>VLOOKUP($K2096,[1]Budget!$V:$AE,8,0)*IF($C2096="1 - Revenues",1,IF(AND($C2096="5 - Transfers",MID($K2096,15,1)="4"),1,-1))</f>
        <v>0</v>
      </c>
      <c r="Q2096" s="17">
        <f>VLOOKUP($K2096,[1]Budget!$V:$AE,10,0)*IF($C2096="1 - Revenues",1,IF(AND($C2096="5 - Transfers",MID(K2096,15,1)="4"),1,-1))</f>
        <v>0</v>
      </c>
      <c r="S2096" s="18" t="b">
        <f>IF(LEFT(C2096,1)="1",1,-1)*SUMIF([1]Budget!V:V,'Budget Worksheet for Pivot Tabl'!K2096,[1]Budget!AC:AC)=P2096</f>
        <v>1</v>
      </c>
    </row>
    <row r="2097" spans="1:19" x14ac:dyDescent="0.25">
      <c r="A2097" t="s">
        <v>39</v>
      </c>
      <c r="B2097" t="s">
        <v>40</v>
      </c>
      <c r="C2097" t="s">
        <v>8</v>
      </c>
      <c r="D2097" t="str">
        <f t="shared" si="32"/>
        <v>OUTFLOWS</v>
      </c>
      <c r="E2097" t="s">
        <v>102</v>
      </c>
      <c r="F2097" t="s">
        <v>103</v>
      </c>
      <c r="G2097" t="s">
        <v>102</v>
      </c>
      <c r="H2097" t="s">
        <v>212</v>
      </c>
      <c r="I2097" t="s">
        <v>1852</v>
      </c>
      <c r="J2097" t="s">
        <v>435</v>
      </c>
      <c r="K2097" t="s">
        <v>2961</v>
      </c>
      <c r="L2097" t="s">
        <v>614</v>
      </c>
      <c r="M2097" s="17">
        <f>VLOOKUP($K2097,[1]Budget!$V:$AE,5,0)*IF($C2097="1 - Revenues",1,IF(AND($C2097="5 - Transfers",MID(I2097,15,1)="4"),1,-1))</f>
        <v>0</v>
      </c>
      <c r="N2097" s="17">
        <f>VLOOKUP($K2097,[1]Budget!$V:$AE,6,0)*IF($C2097="1 - Revenues",1,IF(AND($C2097="5 - Transfers",MID(J2097,15,1)="4"),1,-1))</f>
        <v>0</v>
      </c>
      <c r="O2097" s="17">
        <f>IFERROR(IF(RIGHT(LEFT(K2097,15),1)="4",VLOOKUP(K2097,'[1]Budget Worksheet'!A:B,2,0),-1*VLOOKUP(K2097,'[1]Budget Worksheet'!A:B,2,0)),0)</f>
        <v>0</v>
      </c>
      <c r="P2097" s="17">
        <f>VLOOKUP($K2097,[1]Budget!$V:$AE,8,0)*IF($C2097="1 - Revenues",1,IF(AND($C2097="5 - Transfers",MID($K2097,15,1)="4"),1,-1))</f>
        <v>0</v>
      </c>
      <c r="Q2097" s="17">
        <f>VLOOKUP($K2097,[1]Budget!$V:$AE,10,0)*IF($C2097="1 - Revenues",1,IF(AND($C2097="5 - Transfers",MID(K2097,15,1)="4"),1,-1))</f>
        <v>0</v>
      </c>
      <c r="S2097" s="18" t="b">
        <f>IF(LEFT(C2097,1)="1",1,-1)*SUMIF([1]Budget!V:V,'Budget Worksheet for Pivot Tabl'!K2097,[1]Budget!AC:AC)=P2097</f>
        <v>1</v>
      </c>
    </row>
    <row r="2098" spans="1:19" x14ac:dyDescent="0.25">
      <c r="A2098" t="s">
        <v>39</v>
      </c>
      <c r="B2098" t="s">
        <v>40</v>
      </c>
      <c r="C2098" t="s">
        <v>8</v>
      </c>
      <c r="D2098" t="str">
        <f t="shared" si="32"/>
        <v>OUTFLOWS</v>
      </c>
      <c r="E2098" t="s">
        <v>102</v>
      </c>
      <c r="F2098" t="s">
        <v>103</v>
      </c>
      <c r="G2098" t="s">
        <v>102</v>
      </c>
      <c r="H2098" t="s">
        <v>212</v>
      </c>
      <c r="I2098" t="s">
        <v>1852</v>
      </c>
      <c r="J2098" t="s">
        <v>435</v>
      </c>
      <c r="K2098" t="s">
        <v>2962</v>
      </c>
      <c r="L2098" t="s">
        <v>618</v>
      </c>
      <c r="M2098" s="17">
        <f>VLOOKUP($K2098,[1]Budget!$V:$AE,5,0)*IF($C2098="1 - Revenues",1,IF(AND($C2098="5 - Transfers",MID(I2098,15,1)="4"),1,-1))</f>
        <v>0</v>
      </c>
      <c r="N2098" s="17">
        <f>VLOOKUP($K2098,[1]Budget!$V:$AE,6,0)*IF($C2098="1 - Revenues",1,IF(AND($C2098="5 - Transfers",MID(J2098,15,1)="4"),1,-1))</f>
        <v>0</v>
      </c>
      <c r="O2098" s="17">
        <f>IFERROR(IF(RIGHT(LEFT(K2098,15),1)="4",VLOOKUP(K2098,'[1]Budget Worksheet'!A:B,2,0),-1*VLOOKUP(K2098,'[1]Budget Worksheet'!A:B,2,0)),0)</f>
        <v>0</v>
      </c>
      <c r="P2098" s="17">
        <f>VLOOKUP($K2098,[1]Budget!$V:$AE,8,0)*IF($C2098="1 - Revenues",1,IF(AND($C2098="5 - Transfers",MID($K2098,15,1)="4"),1,-1))</f>
        <v>0</v>
      </c>
      <c r="Q2098" s="17">
        <f>VLOOKUP($K2098,[1]Budget!$V:$AE,10,0)*IF($C2098="1 - Revenues",1,IF(AND($C2098="5 - Transfers",MID(K2098,15,1)="4"),1,-1))</f>
        <v>0</v>
      </c>
      <c r="S2098" s="18" t="b">
        <f>IF(LEFT(C2098,1)="1",1,-1)*SUMIF([1]Budget!V:V,'Budget Worksheet for Pivot Tabl'!K2098,[1]Budget!AC:AC)=P2098</f>
        <v>1</v>
      </c>
    </row>
    <row r="2099" spans="1:19" x14ac:dyDescent="0.25">
      <c r="A2099" t="s">
        <v>39</v>
      </c>
      <c r="B2099" t="s">
        <v>40</v>
      </c>
      <c r="C2099" t="s">
        <v>8</v>
      </c>
      <c r="D2099" t="str">
        <f t="shared" si="32"/>
        <v>OUTFLOWS</v>
      </c>
      <c r="E2099" t="s">
        <v>102</v>
      </c>
      <c r="F2099" t="s">
        <v>103</v>
      </c>
      <c r="G2099" t="s">
        <v>102</v>
      </c>
      <c r="H2099" t="s">
        <v>212</v>
      </c>
      <c r="I2099" t="s">
        <v>1852</v>
      </c>
      <c r="J2099" t="s">
        <v>435</v>
      </c>
      <c r="K2099" t="s">
        <v>2963</v>
      </c>
      <c r="L2099" t="s">
        <v>620</v>
      </c>
      <c r="M2099" s="17">
        <f>VLOOKUP($K2099,[1]Budget!$V:$AE,5,0)*IF($C2099="1 - Revenues",1,IF(AND($C2099="5 - Transfers",MID(I2099,15,1)="4"),1,-1))</f>
        <v>0</v>
      </c>
      <c r="N2099" s="17">
        <f>VLOOKUP($K2099,[1]Budget!$V:$AE,6,0)*IF($C2099="1 - Revenues",1,IF(AND($C2099="5 - Transfers",MID(J2099,15,1)="4"),1,-1))</f>
        <v>-1000</v>
      </c>
      <c r="O2099" s="17">
        <f>IFERROR(IF(RIGHT(LEFT(K2099,15),1)="4",VLOOKUP(K2099,'[1]Budget Worksheet'!A:B,2,0),-1*VLOOKUP(K2099,'[1]Budget Worksheet'!A:B,2,0)),0)</f>
        <v>0</v>
      </c>
      <c r="P2099" s="17">
        <f>VLOOKUP($K2099,[1]Budget!$V:$AE,8,0)*IF($C2099="1 - Revenues",1,IF(AND($C2099="5 - Transfers",MID($K2099,15,1)="4"),1,-1))</f>
        <v>0</v>
      </c>
      <c r="Q2099" s="17">
        <f>VLOOKUP($K2099,[1]Budget!$V:$AE,10,0)*IF($C2099="1 - Revenues",1,IF(AND($C2099="5 - Transfers",MID(K2099,15,1)="4"),1,-1))</f>
        <v>0</v>
      </c>
      <c r="S2099" s="18" t="b">
        <f>IF(LEFT(C2099,1)="1",1,-1)*SUMIF([1]Budget!V:V,'Budget Worksheet for Pivot Tabl'!K2099,[1]Budget!AC:AC)=P2099</f>
        <v>1</v>
      </c>
    </row>
    <row r="2100" spans="1:19" x14ac:dyDescent="0.25">
      <c r="A2100" t="s">
        <v>39</v>
      </c>
      <c r="B2100" t="s">
        <v>40</v>
      </c>
      <c r="C2100" t="s">
        <v>8</v>
      </c>
      <c r="D2100" t="str">
        <f t="shared" si="32"/>
        <v>OUTFLOWS</v>
      </c>
      <c r="E2100" t="s">
        <v>102</v>
      </c>
      <c r="F2100" t="s">
        <v>103</v>
      </c>
      <c r="G2100" t="s">
        <v>102</v>
      </c>
      <c r="H2100" t="s">
        <v>212</v>
      </c>
      <c r="I2100" t="s">
        <v>1852</v>
      </c>
      <c r="J2100" t="s">
        <v>435</v>
      </c>
      <c r="K2100" t="s">
        <v>2964</v>
      </c>
      <c r="L2100" t="s">
        <v>472</v>
      </c>
      <c r="M2100" s="17">
        <f>VLOOKUP($K2100,[1]Budget!$V:$AE,5,0)*IF($C2100="1 - Revenues",1,IF(AND($C2100="5 - Transfers",MID(I2100,15,1)="4"),1,-1))</f>
        <v>0</v>
      </c>
      <c r="N2100" s="17">
        <f>VLOOKUP($K2100,[1]Budget!$V:$AE,6,0)*IF($C2100="1 - Revenues",1,IF(AND($C2100="5 - Transfers",MID(J2100,15,1)="4"),1,-1))</f>
        <v>0</v>
      </c>
      <c r="O2100" s="17">
        <f>IFERROR(IF(RIGHT(LEFT(K2100,15),1)="4",VLOOKUP(K2100,'[1]Budget Worksheet'!A:B,2,0),-1*VLOOKUP(K2100,'[1]Budget Worksheet'!A:B,2,0)),0)</f>
        <v>0</v>
      </c>
      <c r="P2100" s="17">
        <f>VLOOKUP($K2100,[1]Budget!$V:$AE,8,0)*IF($C2100="1 - Revenues",1,IF(AND($C2100="5 - Transfers",MID($K2100,15,1)="4"),1,-1))</f>
        <v>0</v>
      </c>
      <c r="Q2100" s="17">
        <f>VLOOKUP($K2100,[1]Budget!$V:$AE,10,0)*IF($C2100="1 - Revenues",1,IF(AND($C2100="5 - Transfers",MID(K2100,15,1)="4"),1,-1))</f>
        <v>0</v>
      </c>
      <c r="S2100" s="18" t="b">
        <f>IF(LEFT(C2100,1)="1",1,-1)*SUMIF([1]Budget!V:V,'Budget Worksheet for Pivot Tabl'!K2100,[1]Budget!AC:AC)=P2100</f>
        <v>1</v>
      </c>
    </row>
    <row r="2101" spans="1:19" x14ac:dyDescent="0.25">
      <c r="A2101" t="s">
        <v>39</v>
      </c>
      <c r="B2101" t="s">
        <v>40</v>
      </c>
      <c r="C2101" t="s">
        <v>7</v>
      </c>
      <c r="D2101" t="str">
        <f t="shared" si="32"/>
        <v>INFLOWS</v>
      </c>
      <c r="E2101" t="s">
        <v>112</v>
      </c>
      <c r="F2101" t="s">
        <v>113</v>
      </c>
      <c r="G2101" t="s">
        <v>2965</v>
      </c>
      <c r="H2101" t="s">
        <v>2966</v>
      </c>
      <c r="I2101" t="s">
        <v>2967</v>
      </c>
      <c r="J2101" t="s">
        <v>2968</v>
      </c>
      <c r="K2101" t="s">
        <v>2969</v>
      </c>
      <c r="L2101" t="s">
        <v>2927</v>
      </c>
      <c r="M2101" s="17">
        <f>VLOOKUP($K2101,[1]Budget!$V:$AE,5,0)*IF($C2101="1 - Revenues",1,IF(AND($C2101="5 - Transfers",MID(I2101,15,1)="4"),1,-1))</f>
        <v>0</v>
      </c>
      <c r="N2101" s="17">
        <f>VLOOKUP($K2101,[1]Budget!$V:$AE,6,0)*IF($C2101="1 - Revenues",1,IF(AND($C2101="5 - Transfers",MID(J2101,15,1)="4"),1,-1))</f>
        <v>0</v>
      </c>
      <c r="O2101" s="17">
        <f>IFERROR(IF(RIGHT(LEFT(K2101,15),1)="4",VLOOKUP(K2101,'[1]Budget Worksheet'!A:B,2,0),-1*VLOOKUP(K2101,'[1]Budget Worksheet'!A:B,2,0)),0)</f>
        <v>0</v>
      </c>
      <c r="P2101" s="17">
        <f>VLOOKUP($K2101,[1]Budget!$V:$AE,8,0)*IF($C2101="1 - Revenues",1,IF(AND($C2101="5 - Transfers",MID($K2101,15,1)="4"),1,-1))</f>
        <v>0</v>
      </c>
      <c r="Q2101" s="17">
        <f>VLOOKUP($K2101,[1]Budget!$V:$AE,10,0)*IF($C2101="1 - Revenues",1,IF(AND($C2101="5 - Transfers",MID(K2101,15,1)="4"),1,-1))</f>
        <v>0</v>
      </c>
      <c r="S2101" s="18" t="b">
        <f>IF(LEFT(C2101,1)="1",1,-1)*SUMIF([1]Budget!V:V,'Budget Worksheet for Pivot Tabl'!K2101,[1]Budget!AC:AC)=P2101</f>
        <v>1</v>
      </c>
    </row>
    <row r="2102" spans="1:19" x14ac:dyDescent="0.25">
      <c r="A2102" t="s">
        <v>39</v>
      </c>
      <c r="B2102" t="s">
        <v>40</v>
      </c>
      <c r="C2102" t="s">
        <v>9</v>
      </c>
      <c r="D2102" t="str">
        <f t="shared" si="32"/>
        <v>OUTFLOWS</v>
      </c>
      <c r="E2102" t="s">
        <v>112</v>
      </c>
      <c r="F2102" t="s">
        <v>113</v>
      </c>
      <c r="G2102" t="s">
        <v>2965</v>
      </c>
      <c r="H2102" t="s">
        <v>2966</v>
      </c>
      <c r="I2102" t="s">
        <v>2967</v>
      </c>
      <c r="J2102" t="s">
        <v>2968</v>
      </c>
      <c r="K2102" t="s">
        <v>2970</v>
      </c>
      <c r="L2102" t="s">
        <v>476</v>
      </c>
      <c r="M2102" s="17">
        <f>VLOOKUP($K2102,[1]Budget!$V:$AE,5,0)*IF($C2102="1 - Revenues",1,IF(AND($C2102="5 - Transfers",MID(I2102,15,1)="4"),1,-1))</f>
        <v>0</v>
      </c>
      <c r="N2102" s="17">
        <f>VLOOKUP($K2102,[1]Budget!$V:$AE,6,0)*IF($C2102="1 - Revenues",1,IF(AND($C2102="5 - Transfers",MID(J2102,15,1)="4"),1,-1))</f>
        <v>0</v>
      </c>
      <c r="O2102" s="17">
        <f>IFERROR(IF(RIGHT(LEFT(K2102,15),1)="4",VLOOKUP(K2102,'[1]Budget Worksheet'!A:B,2,0),-1*VLOOKUP(K2102,'[1]Budget Worksheet'!A:B,2,0)),0)</f>
        <v>0</v>
      </c>
      <c r="P2102" s="17">
        <f>VLOOKUP($K2102,[1]Budget!$V:$AE,8,0)*IF($C2102="1 - Revenues",1,IF(AND($C2102="5 - Transfers",MID($K2102,15,1)="4"),1,-1))</f>
        <v>0</v>
      </c>
      <c r="Q2102" s="17">
        <f>VLOOKUP($K2102,[1]Budget!$V:$AE,10,0)*IF($C2102="1 - Revenues",1,IF(AND($C2102="5 - Transfers",MID(K2102,15,1)="4"),1,-1))</f>
        <v>0</v>
      </c>
      <c r="S2102" s="18" t="b">
        <f>IF(LEFT(C2102,1)="1",1,-1)*SUMIF([1]Budget!V:V,'Budget Worksheet for Pivot Tabl'!K2102,[1]Budget!AC:AC)=P2102</f>
        <v>1</v>
      </c>
    </row>
    <row r="2103" spans="1:19" x14ac:dyDescent="0.25">
      <c r="A2103" t="s">
        <v>39</v>
      </c>
      <c r="B2103" t="s">
        <v>40</v>
      </c>
      <c r="C2103" t="s">
        <v>7</v>
      </c>
      <c r="D2103" t="str">
        <f t="shared" si="32"/>
        <v>INFLOWS</v>
      </c>
      <c r="E2103" t="s">
        <v>112</v>
      </c>
      <c r="F2103" t="s">
        <v>113</v>
      </c>
      <c r="G2103" t="s">
        <v>2965</v>
      </c>
      <c r="H2103" t="s">
        <v>2966</v>
      </c>
      <c r="I2103" t="s">
        <v>2971</v>
      </c>
      <c r="J2103" t="s">
        <v>2972</v>
      </c>
      <c r="K2103" t="s">
        <v>2973</v>
      </c>
      <c r="L2103" t="s">
        <v>2927</v>
      </c>
      <c r="M2103" s="17">
        <f>VLOOKUP($K2103,[1]Budget!$V:$AE,5,0)*IF($C2103="1 - Revenues",1,IF(AND($C2103="5 - Transfers",MID(I2103,15,1)="4"),1,-1))</f>
        <v>27000</v>
      </c>
      <c r="N2103" s="17">
        <f>VLOOKUP($K2103,[1]Budget!$V:$AE,6,0)*IF($C2103="1 - Revenues",1,IF(AND($C2103="5 - Transfers",MID(J2103,15,1)="4"),1,-1))</f>
        <v>0</v>
      </c>
      <c r="O2103" s="17">
        <f>IFERROR(IF(RIGHT(LEFT(K2103,15),1)="4",VLOOKUP(K2103,'[1]Budget Worksheet'!A:B,2,0),-1*VLOOKUP(K2103,'[1]Budget Worksheet'!A:B,2,0)),0)</f>
        <v>0</v>
      </c>
      <c r="P2103" s="17">
        <f>VLOOKUP($K2103,[1]Budget!$V:$AE,8,0)*IF($C2103="1 - Revenues",1,IF(AND($C2103="5 - Transfers",MID($K2103,15,1)="4"),1,-1))</f>
        <v>0</v>
      </c>
      <c r="Q2103" s="17">
        <f>VLOOKUP($K2103,[1]Budget!$V:$AE,10,0)*IF($C2103="1 - Revenues",1,IF(AND($C2103="5 - Transfers",MID(K2103,15,1)="4"),1,-1))</f>
        <v>0</v>
      </c>
      <c r="S2103" s="18" t="b">
        <f>IF(LEFT(C2103,1)="1",1,-1)*SUMIF([1]Budget!V:V,'Budget Worksheet for Pivot Tabl'!K2103,[1]Budget!AC:AC)=P2103</f>
        <v>1</v>
      </c>
    </row>
    <row r="2104" spans="1:19" x14ac:dyDescent="0.25">
      <c r="A2104" t="s">
        <v>39</v>
      </c>
      <c r="B2104" t="s">
        <v>40</v>
      </c>
      <c r="C2104" t="s">
        <v>8</v>
      </c>
      <c r="D2104" t="str">
        <f t="shared" si="32"/>
        <v>OUTFLOWS</v>
      </c>
      <c r="E2104" t="s">
        <v>112</v>
      </c>
      <c r="F2104" t="s">
        <v>113</v>
      </c>
      <c r="G2104" t="s">
        <v>2965</v>
      </c>
      <c r="H2104" t="s">
        <v>2966</v>
      </c>
      <c r="I2104" t="s">
        <v>2971</v>
      </c>
      <c r="J2104" t="s">
        <v>2972</v>
      </c>
      <c r="K2104" t="s">
        <v>2974</v>
      </c>
      <c r="L2104" t="s">
        <v>590</v>
      </c>
      <c r="M2104" s="17">
        <f>VLOOKUP($K2104,[1]Budget!$V:$AE,5,0)*IF($C2104="1 - Revenues",1,IF(AND($C2104="5 - Transfers",MID(I2104,15,1)="4"),1,-1))</f>
        <v>0</v>
      </c>
      <c r="N2104" s="17">
        <f>VLOOKUP($K2104,[1]Budget!$V:$AE,6,0)*IF($C2104="1 - Revenues",1,IF(AND($C2104="5 - Transfers",MID(J2104,15,1)="4"),1,-1))</f>
        <v>-1000</v>
      </c>
      <c r="O2104" s="17">
        <f>IFERROR(IF(RIGHT(LEFT(K2104,15),1)="4",VLOOKUP(K2104,'[1]Budget Worksheet'!A:B,2,0),-1*VLOOKUP(K2104,'[1]Budget Worksheet'!A:B,2,0)),0)</f>
        <v>0</v>
      </c>
      <c r="P2104" s="17">
        <f>VLOOKUP($K2104,[1]Budget!$V:$AE,8,0)*IF($C2104="1 - Revenues",1,IF(AND($C2104="5 - Transfers",MID($K2104,15,1)="4"),1,-1))</f>
        <v>0</v>
      </c>
      <c r="Q2104" s="17">
        <f>VLOOKUP($K2104,[1]Budget!$V:$AE,10,0)*IF($C2104="1 - Revenues",1,IF(AND($C2104="5 - Transfers",MID(K2104,15,1)="4"),1,-1))</f>
        <v>0</v>
      </c>
      <c r="S2104" s="18" t="b">
        <f>IF(LEFT(C2104,1)="1",1,-1)*SUMIF([1]Budget!V:V,'Budget Worksheet for Pivot Tabl'!K2104,[1]Budget!AC:AC)=P2104</f>
        <v>1</v>
      </c>
    </row>
    <row r="2105" spans="1:19" x14ac:dyDescent="0.25">
      <c r="A2105" t="s">
        <v>39</v>
      </c>
      <c r="B2105" t="s">
        <v>40</v>
      </c>
      <c r="C2105" t="s">
        <v>8</v>
      </c>
      <c r="D2105" t="str">
        <f t="shared" si="32"/>
        <v>OUTFLOWS</v>
      </c>
      <c r="E2105" t="s">
        <v>112</v>
      </c>
      <c r="F2105" t="s">
        <v>113</v>
      </c>
      <c r="G2105" t="s">
        <v>2965</v>
      </c>
      <c r="H2105" t="s">
        <v>2966</v>
      </c>
      <c r="I2105" t="s">
        <v>2971</v>
      </c>
      <c r="J2105" t="s">
        <v>2972</v>
      </c>
      <c r="K2105" t="s">
        <v>2975</v>
      </c>
      <c r="L2105" t="s">
        <v>472</v>
      </c>
      <c r="M2105" s="17">
        <f>VLOOKUP($K2105,[1]Budget!$V:$AE,5,0)*IF($C2105="1 - Revenues",1,IF(AND($C2105="5 - Transfers",MID(I2105,15,1)="4"),1,-1))</f>
        <v>0</v>
      </c>
      <c r="N2105" s="17">
        <f>VLOOKUP($K2105,[1]Budget!$V:$AE,6,0)*IF($C2105="1 - Revenues",1,IF(AND($C2105="5 - Transfers",MID(J2105,15,1)="4"),1,-1))</f>
        <v>0</v>
      </c>
      <c r="O2105" s="17">
        <f>IFERROR(IF(RIGHT(LEFT(K2105,15),1)="4",VLOOKUP(K2105,'[1]Budget Worksheet'!A:B,2,0),-1*VLOOKUP(K2105,'[1]Budget Worksheet'!A:B,2,0)),0)</f>
        <v>0</v>
      </c>
      <c r="P2105" s="17">
        <f>VLOOKUP($K2105,[1]Budget!$V:$AE,8,0)*IF($C2105="1 - Revenues",1,IF(AND($C2105="5 - Transfers",MID($K2105,15,1)="4"),1,-1))</f>
        <v>0</v>
      </c>
      <c r="Q2105" s="17">
        <f>VLOOKUP($K2105,[1]Budget!$V:$AE,10,0)*IF($C2105="1 - Revenues",1,IF(AND($C2105="5 - Transfers",MID(K2105,15,1)="4"),1,-1))</f>
        <v>0</v>
      </c>
      <c r="S2105" s="18" t="b">
        <f>IF(LEFT(C2105,1)="1",1,-1)*SUMIF([1]Budget!V:V,'Budget Worksheet for Pivot Tabl'!K2105,[1]Budget!AC:AC)=P2105</f>
        <v>1</v>
      </c>
    </row>
    <row r="2106" spans="1:19" x14ac:dyDescent="0.25">
      <c r="A2106" t="s">
        <v>39</v>
      </c>
      <c r="B2106" t="s">
        <v>40</v>
      </c>
      <c r="C2106" t="s">
        <v>9</v>
      </c>
      <c r="D2106" t="str">
        <f t="shared" si="32"/>
        <v>OUTFLOWS</v>
      </c>
      <c r="E2106" t="s">
        <v>112</v>
      </c>
      <c r="F2106" t="s">
        <v>113</v>
      </c>
      <c r="G2106" t="s">
        <v>2965</v>
      </c>
      <c r="H2106" t="s">
        <v>2966</v>
      </c>
      <c r="I2106" t="s">
        <v>2971</v>
      </c>
      <c r="J2106" t="s">
        <v>2972</v>
      </c>
      <c r="K2106" t="s">
        <v>2976</v>
      </c>
      <c r="L2106" t="s">
        <v>723</v>
      </c>
      <c r="M2106" s="17">
        <f>VLOOKUP($K2106,[1]Budget!$V:$AE,5,0)*IF($C2106="1 - Revenues",1,IF(AND($C2106="5 - Transfers",MID(I2106,15,1)="4"),1,-1))</f>
        <v>-4000</v>
      </c>
      <c r="N2106" s="17">
        <f>VLOOKUP($K2106,[1]Budget!$V:$AE,6,0)*IF($C2106="1 - Revenues",1,IF(AND($C2106="5 - Transfers",MID(J2106,15,1)="4"),1,-1))</f>
        <v>-4000</v>
      </c>
      <c r="O2106" s="17">
        <f>IFERROR(IF(RIGHT(LEFT(K2106,15),1)="4",VLOOKUP(K2106,'[1]Budget Worksheet'!A:B,2,0),-1*VLOOKUP(K2106,'[1]Budget Worksheet'!A:B,2,0)),0)</f>
        <v>0</v>
      </c>
      <c r="P2106" s="17">
        <f>VLOOKUP($K2106,[1]Budget!$V:$AE,8,0)*IF($C2106="1 - Revenues",1,IF(AND($C2106="5 - Transfers",MID($K2106,15,1)="4"),1,-1))</f>
        <v>0</v>
      </c>
      <c r="Q2106" s="17">
        <f>VLOOKUP($K2106,[1]Budget!$V:$AE,10,0)*IF($C2106="1 - Revenues",1,IF(AND($C2106="5 - Transfers",MID(K2106,15,1)="4"),1,-1))</f>
        <v>0</v>
      </c>
      <c r="S2106" s="18" t="b">
        <f>IF(LEFT(C2106,1)="1",1,-1)*SUMIF([1]Budget!V:V,'Budget Worksheet for Pivot Tabl'!K2106,[1]Budget!AC:AC)=P2106</f>
        <v>1</v>
      </c>
    </row>
    <row r="2107" spans="1:19" x14ac:dyDescent="0.25">
      <c r="A2107" t="s">
        <v>39</v>
      </c>
      <c r="B2107" t="s">
        <v>40</v>
      </c>
      <c r="C2107" t="s">
        <v>9</v>
      </c>
      <c r="D2107" t="str">
        <f t="shared" si="32"/>
        <v>OUTFLOWS</v>
      </c>
      <c r="E2107" t="s">
        <v>112</v>
      </c>
      <c r="F2107" t="s">
        <v>113</v>
      </c>
      <c r="G2107" t="s">
        <v>2965</v>
      </c>
      <c r="H2107" t="s">
        <v>2966</v>
      </c>
      <c r="I2107" t="s">
        <v>2971</v>
      </c>
      <c r="J2107" t="s">
        <v>2972</v>
      </c>
      <c r="K2107" t="s">
        <v>2977</v>
      </c>
      <c r="L2107" t="s">
        <v>1274</v>
      </c>
      <c r="M2107" s="17">
        <f>VLOOKUP($K2107,[1]Budget!$V:$AE,5,0)*IF($C2107="1 - Revenues",1,IF(AND($C2107="5 - Transfers",MID(I2107,15,1)="4"),1,-1))</f>
        <v>0</v>
      </c>
      <c r="N2107" s="17">
        <f>VLOOKUP($K2107,[1]Budget!$V:$AE,6,0)*IF($C2107="1 - Revenues",1,IF(AND($C2107="5 - Transfers",MID(J2107,15,1)="4"),1,-1))</f>
        <v>0</v>
      </c>
      <c r="O2107" s="17">
        <f>IFERROR(IF(RIGHT(LEFT(K2107,15),1)="4",VLOOKUP(K2107,'[1]Budget Worksheet'!A:B,2,0),-1*VLOOKUP(K2107,'[1]Budget Worksheet'!A:B,2,0)),0)</f>
        <v>0</v>
      </c>
      <c r="P2107" s="17">
        <f>VLOOKUP($K2107,[1]Budget!$V:$AE,8,0)*IF($C2107="1 - Revenues",1,IF(AND($C2107="5 - Transfers",MID($K2107,15,1)="4"),1,-1))</f>
        <v>0</v>
      </c>
      <c r="Q2107" s="17">
        <f>VLOOKUP($K2107,[1]Budget!$V:$AE,10,0)*IF($C2107="1 - Revenues",1,IF(AND($C2107="5 - Transfers",MID(K2107,15,1)="4"),1,-1))</f>
        <v>0</v>
      </c>
      <c r="S2107" s="18" t="b">
        <f>IF(LEFT(C2107,1)="1",1,-1)*SUMIF([1]Budget!V:V,'Budget Worksheet for Pivot Tabl'!K2107,[1]Budget!AC:AC)=P2107</f>
        <v>1</v>
      </c>
    </row>
    <row r="2108" spans="1:19" x14ac:dyDescent="0.25">
      <c r="A2108" t="s">
        <v>39</v>
      </c>
      <c r="B2108" t="s">
        <v>40</v>
      </c>
      <c r="C2108" t="s">
        <v>9</v>
      </c>
      <c r="D2108" t="str">
        <f t="shared" si="32"/>
        <v>OUTFLOWS</v>
      </c>
      <c r="E2108" t="s">
        <v>112</v>
      </c>
      <c r="F2108" t="s">
        <v>113</v>
      </c>
      <c r="G2108" t="s">
        <v>2965</v>
      </c>
      <c r="H2108" t="s">
        <v>2966</v>
      </c>
      <c r="I2108" t="s">
        <v>2971</v>
      </c>
      <c r="J2108" t="s">
        <v>2972</v>
      </c>
      <c r="K2108" t="s">
        <v>2978</v>
      </c>
      <c r="L2108" t="s">
        <v>482</v>
      </c>
      <c r="M2108" s="17">
        <f>VLOOKUP($K2108,[1]Budget!$V:$AE,5,0)*IF($C2108="1 - Revenues",1,IF(AND($C2108="5 - Transfers",MID(I2108,15,1)="4"),1,-1))</f>
        <v>0</v>
      </c>
      <c r="N2108" s="17">
        <f>VLOOKUP($K2108,[1]Budget!$V:$AE,6,0)*IF($C2108="1 - Revenues",1,IF(AND($C2108="5 - Transfers",MID(J2108,15,1)="4"),1,-1))</f>
        <v>0</v>
      </c>
      <c r="O2108" s="17">
        <f>IFERROR(IF(RIGHT(LEFT(K2108,15),1)="4",VLOOKUP(K2108,'[1]Budget Worksheet'!A:B,2,0),-1*VLOOKUP(K2108,'[1]Budget Worksheet'!A:B,2,0)),0)</f>
        <v>0</v>
      </c>
      <c r="P2108" s="17">
        <f>VLOOKUP($K2108,[1]Budget!$V:$AE,8,0)*IF($C2108="1 - Revenues",1,IF(AND($C2108="5 - Transfers",MID($K2108,15,1)="4"),1,-1))</f>
        <v>0</v>
      </c>
      <c r="Q2108" s="17">
        <f>VLOOKUP($K2108,[1]Budget!$V:$AE,10,0)*IF($C2108="1 - Revenues",1,IF(AND($C2108="5 - Transfers",MID(K2108,15,1)="4"),1,-1))</f>
        <v>0</v>
      </c>
      <c r="S2108" s="18" t="b">
        <f>IF(LEFT(C2108,1)="1",1,-1)*SUMIF([1]Budget!V:V,'Budget Worksheet for Pivot Tabl'!K2108,[1]Budget!AC:AC)=P2108</f>
        <v>1</v>
      </c>
    </row>
    <row r="2109" spans="1:19" x14ac:dyDescent="0.25">
      <c r="A2109" t="s">
        <v>39</v>
      </c>
      <c r="B2109" t="s">
        <v>40</v>
      </c>
      <c r="C2109" t="s">
        <v>9</v>
      </c>
      <c r="D2109" t="str">
        <f t="shared" si="32"/>
        <v>OUTFLOWS</v>
      </c>
      <c r="E2109" t="s">
        <v>112</v>
      </c>
      <c r="F2109" t="s">
        <v>113</v>
      </c>
      <c r="G2109" t="s">
        <v>2965</v>
      </c>
      <c r="H2109" t="s">
        <v>2966</v>
      </c>
      <c r="I2109" t="s">
        <v>2971</v>
      </c>
      <c r="J2109" t="s">
        <v>2972</v>
      </c>
      <c r="K2109" t="s">
        <v>2979</v>
      </c>
      <c r="L2109" t="s">
        <v>2980</v>
      </c>
      <c r="M2109" s="17">
        <f>VLOOKUP($K2109,[1]Budget!$V:$AE,5,0)*IF($C2109="1 - Revenues",1,IF(AND($C2109="5 - Transfers",MID(I2109,15,1)="4"),1,-1))</f>
        <v>-2000</v>
      </c>
      <c r="N2109" s="17">
        <f>VLOOKUP($K2109,[1]Budget!$V:$AE,6,0)*IF($C2109="1 - Revenues",1,IF(AND($C2109="5 - Transfers",MID(J2109,15,1)="4"),1,-1))</f>
        <v>-2000</v>
      </c>
      <c r="O2109" s="17">
        <f>IFERROR(IF(RIGHT(LEFT(K2109,15),1)="4",VLOOKUP(K2109,'[1]Budget Worksheet'!A:B,2,0),-1*VLOOKUP(K2109,'[1]Budget Worksheet'!A:B,2,0)),0)</f>
        <v>0</v>
      </c>
      <c r="P2109" s="17">
        <f>VLOOKUP($K2109,[1]Budget!$V:$AE,8,0)*IF($C2109="1 - Revenues",1,IF(AND($C2109="5 - Transfers",MID($K2109,15,1)="4"),1,-1))</f>
        <v>0</v>
      </c>
      <c r="Q2109" s="17">
        <f>VLOOKUP($K2109,[1]Budget!$V:$AE,10,0)*IF($C2109="1 - Revenues",1,IF(AND($C2109="5 - Transfers",MID(K2109,15,1)="4"),1,-1))</f>
        <v>0</v>
      </c>
      <c r="S2109" s="18" t="b">
        <f>IF(LEFT(C2109,1)="1",1,-1)*SUMIF([1]Budget!V:V,'Budget Worksheet for Pivot Tabl'!K2109,[1]Budget!AC:AC)=P2109</f>
        <v>1</v>
      </c>
    </row>
    <row r="2110" spans="1:19" x14ac:dyDescent="0.25">
      <c r="A2110" t="s">
        <v>39</v>
      </c>
      <c r="B2110" t="s">
        <v>40</v>
      </c>
      <c r="C2110" t="s">
        <v>9</v>
      </c>
      <c r="D2110" t="str">
        <f t="shared" si="32"/>
        <v>OUTFLOWS</v>
      </c>
      <c r="E2110" t="s">
        <v>112</v>
      </c>
      <c r="F2110" t="s">
        <v>113</v>
      </c>
      <c r="G2110" t="s">
        <v>2965</v>
      </c>
      <c r="H2110" t="s">
        <v>2966</v>
      </c>
      <c r="I2110" t="s">
        <v>2971</v>
      </c>
      <c r="J2110" t="s">
        <v>2972</v>
      </c>
      <c r="K2110" t="s">
        <v>2981</v>
      </c>
      <c r="L2110" t="s">
        <v>2950</v>
      </c>
      <c r="M2110" s="17">
        <f>VLOOKUP($K2110,[1]Budget!$V:$AE,5,0)*IF($C2110="1 - Revenues",1,IF(AND($C2110="5 - Transfers",MID(I2110,15,1)="4"),1,-1))</f>
        <v>-1000</v>
      </c>
      <c r="N2110" s="17">
        <f>VLOOKUP($K2110,[1]Budget!$V:$AE,6,0)*IF($C2110="1 - Revenues",1,IF(AND($C2110="5 - Transfers",MID(J2110,15,1)="4"),1,-1))</f>
        <v>-1000</v>
      </c>
      <c r="O2110" s="17">
        <f>IFERROR(IF(RIGHT(LEFT(K2110,15),1)="4",VLOOKUP(K2110,'[1]Budget Worksheet'!A:B,2,0),-1*VLOOKUP(K2110,'[1]Budget Worksheet'!A:B,2,0)),0)</f>
        <v>0</v>
      </c>
      <c r="P2110" s="17">
        <f>VLOOKUP($K2110,[1]Budget!$V:$AE,8,0)*IF($C2110="1 - Revenues",1,IF(AND($C2110="5 - Transfers",MID($K2110,15,1)="4"),1,-1))</f>
        <v>0</v>
      </c>
      <c r="Q2110" s="17">
        <f>VLOOKUP($K2110,[1]Budget!$V:$AE,10,0)*IF($C2110="1 - Revenues",1,IF(AND($C2110="5 - Transfers",MID(K2110,15,1)="4"),1,-1))</f>
        <v>0</v>
      </c>
      <c r="S2110" s="18" t="b">
        <f>IF(LEFT(C2110,1)="1",1,-1)*SUMIF([1]Budget!V:V,'Budget Worksheet for Pivot Tabl'!K2110,[1]Budget!AC:AC)=P2110</f>
        <v>1</v>
      </c>
    </row>
    <row r="2111" spans="1:19" x14ac:dyDescent="0.25">
      <c r="A2111" t="s">
        <v>39</v>
      </c>
      <c r="B2111" t="s">
        <v>40</v>
      </c>
      <c r="C2111" t="s">
        <v>9</v>
      </c>
      <c r="D2111" t="str">
        <f t="shared" si="32"/>
        <v>OUTFLOWS</v>
      </c>
      <c r="E2111" t="s">
        <v>112</v>
      </c>
      <c r="F2111" t="s">
        <v>113</v>
      </c>
      <c r="G2111" t="s">
        <v>2965</v>
      </c>
      <c r="H2111" t="s">
        <v>2966</v>
      </c>
      <c r="I2111" t="s">
        <v>2971</v>
      </c>
      <c r="J2111" t="s">
        <v>2972</v>
      </c>
      <c r="K2111" t="s">
        <v>2982</v>
      </c>
      <c r="L2111" t="s">
        <v>1398</v>
      </c>
      <c r="M2111" s="17">
        <f>VLOOKUP($K2111,[1]Budget!$V:$AE,5,0)*IF($C2111="1 - Revenues",1,IF(AND($C2111="5 - Transfers",MID(I2111,15,1)="4"),1,-1))</f>
        <v>0</v>
      </c>
      <c r="N2111" s="17">
        <f>VLOOKUP($K2111,[1]Budget!$V:$AE,6,0)*IF($C2111="1 - Revenues",1,IF(AND($C2111="5 - Transfers",MID(J2111,15,1)="4"),1,-1))</f>
        <v>-1000</v>
      </c>
      <c r="O2111" s="17">
        <f>IFERROR(IF(RIGHT(LEFT(K2111,15),1)="4",VLOOKUP(K2111,'[1]Budget Worksheet'!A:B,2,0),-1*VLOOKUP(K2111,'[1]Budget Worksheet'!A:B,2,0)),0)</f>
        <v>0</v>
      </c>
      <c r="P2111" s="17">
        <f>VLOOKUP($K2111,[1]Budget!$V:$AE,8,0)*IF($C2111="1 - Revenues",1,IF(AND($C2111="5 - Transfers",MID($K2111,15,1)="4"),1,-1))</f>
        <v>0</v>
      </c>
      <c r="Q2111" s="17">
        <f>VLOOKUP($K2111,[1]Budget!$V:$AE,10,0)*IF($C2111="1 - Revenues",1,IF(AND($C2111="5 - Transfers",MID(K2111,15,1)="4"),1,-1))</f>
        <v>0</v>
      </c>
      <c r="S2111" s="18" t="b">
        <f>IF(LEFT(C2111,1)="1",1,-1)*SUMIF([1]Budget!V:V,'Budget Worksheet for Pivot Tabl'!K2111,[1]Budget!AC:AC)=P2111</f>
        <v>1</v>
      </c>
    </row>
    <row r="2112" spans="1:19" x14ac:dyDescent="0.25">
      <c r="A2112" t="s">
        <v>39</v>
      </c>
      <c r="B2112" t="s">
        <v>40</v>
      </c>
      <c r="C2112" t="s">
        <v>9</v>
      </c>
      <c r="D2112" t="str">
        <f t="shared" si="32"/>
        <v>OUTFLOWS</v>
      </c>
      <c r="E2112" t="s">
        <v>112</v>
      </c>
      <c r="F2112" t="s">
        <v>113</v>
      </c>
      <c r="G2112" t="s">
        <v>2965</v>
      </c>
      <c r="H2112" t="s">
        <v>2966</v>
      </c>
      <c r="I2112" t="s">
        <v>2971</v>
      </c>
      <c r="J2112" t="s">
        <v>2972</v>
      </c>
      <c r="K2112" t="s">
        <v>2983</v>
      </c>
      <c r="L2112" t="s">
        <v>498</v>
      </c>
      <c r="M2112" s="17">
        <f>VLOOKUP($K2112,[1]Budget!$V:$AE,5,0)*IF($C2112="1 - Revenues",1,IF(AND($C2112="5 - Transfers",MID(I2112,15,1)="4"),1,-1))</f>
        <v>0</v>
      </c>
      <c r="N2112" s="17">
        <f>VLOOKUP($K2112,[1]Budget!$V:$AE,6,0)*IF($C2112="1 - Revenues",1,IF(AND($C2112="5 - Transfers",MID(J2112,15,1)="4"),1,-1))</f>
        <v>0</v>
      </c>
      <c r="O2112" s="17">
        <f>IFERROR(IF(RIGHT(LEFT(K2112,15),1)="4",VLOOKUP(K2112,'[1]Budget Worksheet'!A:B,2,0),-1*VLOOKUP(K2112,'[1]Budget Worksheet'!A:B,2,0)),0)</f>
        <v>0</v>
      </c>
      <c r="P2112" s="17">
        <f>VLOOKUP($K2112,[1]Budget!$V:$AE,8,0)*IF($C2112="1 - Revenues",1,IF(AND($C2112="5 - Transfers",MID($K2112,15,1)="4"),1,-1))</f>
        <v>0</v>
      </c>
      <c r="Q2112" s="17">
        <f>VLOOKUP($K2112,[1]Budget!$V:$AE,10,0)*IF($C2112="1 - Revenues",1,IF(AND($C2112="5 - Transfers",MID(K2112,15,1)="4"),1,-1))</f>
        <v>0</v>
      </c>
      <c r="S2112" s="18" t="b">
        <f>IF(LEFT(C2112,1)="1",1,-1)*SUMIF([1]Budget!V:V,'Budget Worksheet for Pivot Tabl'!K2112,[1]Budget!AC:AC)=P2112</f>
        <v>1</v>
      </c>
    </row>
    <row r="2113" spans="1:19" x14ac:dyDescent="0.25">
      <c r="A2113" t="s">
        <v>39</v>
      </c>
      <c r="B2113" t="s">
        <v>40</v>
      </c>
      <c r="C2113" t="s">
        <v>9</v>
      </c>
      <c r="D2113" t="str">
        <f t="shared" si="32"/>
        <v>OUTFLOWS</v>
      </c>
      <c r="E2113" t="s">
        <v>112</v>
      </c>
      <c r="F2113" t="s">
        <v>113</v>
      </c>
      <c r="G2113" t="s">
        <v>2965</v>
      </c>
      <c r="H2113" t="s">
        <v>2966</v>
      </c>
      <c r="I2113" t="s">
        <v>2971</v>
      </c>
      <c r="J2113" t="s">
        <v>2972</v>
      </c>
      <c r="K2113" t="s">
        <v>2984</v>
      </c>
      <c r="L2113" t="s">
        <v>2484</v>
      </c>
      <c r="M2113" s="17">
        <f>VLOOKUP($K2113,[1]Budget!$V:$AE,5,0)*IF($C2113="1 - Revenues",1,IF(AND($C2113="5 - Transfers",MID(I2113,15,1)="4"),1,-1))</f>
        <v>-5000</v>
      </c>
      <c r="N2113" s="17">
        <f>VLOOKUP($K2113,[1]Budget!$V:$AE,6,0)*IF($C2113="1 - Revenues",1,IF(AND($C2113="5 - Transfers",MID(J2113,15,1)="4"),1,-1))</f>
        <v>-5000</v>
      </c>
      <c r="O2113" s="17">
        <f>IFERROR(IF(RIGHT(LEFT(K2113,15),1)="4",VLOOKUP(K2113,'[1]Budget Worksheet'!A:B,2,0),-1*VLOOKUP(K2113,'[1]Budget Worksheet'!A:B,2,0)),0)</f>
        <v>0</v>
      </c>
      <c r="P2113" s="17">
        <f>VLOOKUP($K2113,[1]Budget!$V:$AE,8,0)*IF($C2113="1 - Revenues",1,IF(AND($C2113="5 - Transfers",MID($K2113,15,1)="4"),1,-1))</f>
        <v>0</v>
      </c>
      <c r="Q2113" s="17">
        <f>VLOOKUP($K2113,[1]Budget!$V:$AE,10,0)*IF($C2113="1 - Revenues",1,IF(AND($C2113="5 - Transfers",MID(K2113,15,1)="4"),1,-1))</f>
        <v>0</v>
      </c>
      <c r="S2113" s="18" t="b">
        <f>IF(LEFT(C2113,1)="1",1,-1)*SUMIF([1]Budget!V:V,'Budget Worksheet for Pivot Tabl'!K2113,[1]Budget!AC:AC)=P2113</f>
        <v>1</v>
      </c>
    </row>
    <row r="2114" spans="1:19" x14ac:dyDescent="0.25">
      <c r="A2114" t="s">
        <v>39</v>
      </c>
      <c r="B2114" t="s">
        <v>40</v>
      </c>
      <c r="C2114" t="s">
        <v>9</v>
      </c>
      <c r="D2114" t="str">
        <f t="shared" si="32"/>
        <v>OUTFLOWS</v>
      </c>
      <c r="E2114" t="s">
        <v>112</v>
      </c>
      <c r="F2114" t="s">
        <v>113</v>
      </c>
      <c r="G2114" t="s">
        <v>2965</v>
      </c>
      <c r="H2114" t="s">
        <v>2966</v>
      </c>
      <c r="I2114" t="s">
        <v>2971</v>
      </c>
      <c r="J2114" t="s">
        <v>2972</v>
      </c>
      <c r="K2114" t="s">
        <v>2985</v>
      </c>
      <c r="L2114" t="s">
        <v>2986</v>
      </c>
      <c r="M2114" s="17">
        <f>VLOOKUP($K2114,[1]Budget!$V:$AE,5,0)*IF($C2114="1 - Revenues",1,IF(AND($C2114="5 - Transfers",MID(I2114,15,1)="4"),1,-1))</f>
        <v>-5000</v>
      </c>
      <c r="N2114" s="17">
        <f>VLOOKUP($K2114,[1]Budget!$V:$AE,6,0)*IF($C2114="1 - Revenues",1,IF(AND($C2114="5 - Transfers",MID(J2114,15,1)="4"),1,-1))</f>
        <v>-5000</v>
      </c>
      <c r="O2114" s="17">
        <f>IFERROR(IF(RIGHT(LEFT(K2114,15),1)="4",VLOOKUP(K2114,'[1]Budget Worksheet'!A:B,2,0),-1*VLOOKUP(K2114,'[1]Budget Worksheet'!A:B,2,0)),0)</f>
        <v>0</v>
      </c>
      <c r="P2114" s="17">
        <f>VLOOKUP($K2114,[1]Budget!$V:$AE,8,0)*IF($C2114="1 - Revenues",1,IF(AND($C2114="5 - Transfers",MID($K2114,15,1)="4"),1,-1))</f>
        <v>0</v>
      </c>
      <c r="Q2114" s="17">
        <f>VLOOKUP($K2114,[1]Budget!$V:$AE,10,0)*IF($C2114="1 - Revenues",1,IF(AND($C2114="5 - Transfers",MID(K2114,15,1)="4"),1,-1))</f>
        <v>0</v>
      </c>
      <c r="S2114" s="18" t="b">
        <f>IF(LEFT(C2114,1)="1",1,-1)*SUMIF([1]Budget!V:V,'Budget Worksheet for Pivot Tabl'!K2114,[1]Budget!AC:AC)=P2114</f>
        <v>1</v>
      </c>
    </row>
    <row r="2115" spans="1:19" x14ac:dyDescent="0.25">
      <c r="A2115" t="s">
        <v>39</v>
      </c>
      <c r="B2115" t="s">
        <v>40</v>
      </c>
      <c r="C2115" t="s">
        <v>7</v>
      </c>
      <c r="D2115" t="str">
        <f t="shared" ref="D2115:D2178" si="33">IF(C2115="1 - Revenues","INFLOWS","OUTFLOWS")</f>
        <v>INFLOWS</v>
      </c>
      <c r="E2115" t="s">
        <v>112</v>
      </c>
      <c r="F2115" t="s">
        <v>113</v>
      </c>
      <c r="G2115" t="s">
        <v>2965</v>
      </c>
      <c r="H2115" t="s">
        <v>2966</v>
      </c>
      <c r="I2115" t="s">
        <v>2987</v>
      </c>
      <c r="J2115" t="s">
        <v>2988</v>
      </c>
      <c r="K2115" t="s">
        <v>2989</v>
      </c>
      <c r="L2115" t="s">
        <v>2927</v>
      </c>
      <c r="M2115" s="17">
        <f>VLOOKUP($K2115,[1]Budget!$V:$AE,5,0)*IF($C2115="1 - Revenues",1,IF(AND($C2115="5 - Transfers",MID(I2115,15,1)="4"),1,-1))</f>
        <v>28000</v>
      </c>
      <c r="N2115" s="17">
        <f>VLOOKUP($K2115,[1]Budget!$V:$AE,6,0)*IF($C2115="1 - Revenues",1,IF(AND($C2115="5 - Transfers",MID(J2115,15,1)="4"),1,-1))</f>
        <v>0</v>
      </c>
      <c r="O2115" s="17">
        <f>IFERROR(IF(RIGHT(LEFT(K2115,15),1)="4",VLOOKUP(K2115,'[1]Budget Worksheet'!A:B,2,0),-1*VLOOKUP(K2115,'[1]Budget Worksheet'!A:B,2,0)),0)</f>
        <v>0</v>
      </c>
      <c r="P2115" s="17">
        <f>VLOOKUP($K2115,[1]Budget!$V:$AE,8,0)*IF($C2115="1 - Revenues",1,IF(AND($C2115="5 - Transfers",MID($K2115,15,1)="4"),1,-1))</f>
        <v>0</v>
      </c>
      <c r="Q2115" s="17">
        <f>VLOOKUP($K2115,[1]Budget!$V:$AE,10,0)*IF($C2115="1 - Revenues",1,IF(AND($C2115="5 - Transfers",MID(K2115,15,1)="4"),1,-1))</f>
        <v>0</v>
      </c>
      <c r="S2115" s="18" t="b">
        <f>IF(LEFT(C2115,1)="1",1,-1)*SUMIF([1]Budget!V:V,'Budget Worksheet for Pivot Tabl'!K2115,[1]Budget!AC:AC)=P2115</f>
        <v>1</v>
      </c>
    </row>
    <row r="2116" spans="1:19" x14ac:dyDescent="0.25">
      <c r="A2116" t="s">
        <v>39</v>
      </c>
      <c r="B2116" t="s">
        <v>40</v>
      </c>
      <c r="C2116" t="s">
        <v>8</v>
      </c>
      <c r="D2116" t="str">
        <f t="shared" si="33"/>
        <v>OUTFLOWS</v>
      </c>
      <c r="E2116" t="s">
        <v>112</v>
      </c>
      <c r="F2116" t="s">
        <v>113</v>
      </c>
      <c r="G2116" t="s">
        <v>2965</v>
      </c>
      <c r="H2116" t="s">
        <v>2966</v>
      </c>
      <c r="I2116" t="s">
        <v>2987</v>
      </c>
      <c r="J2116" t="s">
        <v>2988</v>
      </c>
      <c r="K2116" t="s">
        <v>2990</v>
      </c>
      <c r="L2116" t="s">
        <v>590</v>
      </c>
      <c r="M2116" s="17">
        <f>VLOOKUP($K2116,[1]Budget!$V:$AE,5,0)*IF($C2116="1 - Revenues",1,IF(AND($C2116="5 - Transfers",MID(I2116,15,1)="4"),1,-1))</f>
        <v>0</v>
      </c>
      <c r="N2116" s="17">
        <f>VLOOKUP($K2116,[1]Budget!$V:$AE,6,0)*IF($C2116="1 - Revenues",1,IF(AND($C2116="5 - Transfers",MID(J2116,15,1)="4"),1,-1))</f>
        <v>-1000</v>
      </c>
      <c r="O2116" s="17">
        <f>IFERROR(IF(RIGHT(LEFT(K2116,15),1)="4",VLOOKUP(K2116,'[1]Budget Worksheet'!A:B,2,0),-1*VLOOKUP(K2116,'[1]Budget Worksheet'!A:B,2,0)),0)</f>
        <v>0</v>
      </c>
      <c r="P2116" s="17">
        <f>VLOOKUP($K2116,[1]Budget!$V:$AE,8,0)*IF($C2116="1 - Revenues",1,IF(AND($C2116="5 - Transfers",MID($K2116,15,1)="4"),1,-1))</f>
        <v>0</v>
      </c>
      <c r="Q2116" s="17">
        <f>VLOOKUP($K2116,[1]Budget!$V:$AE,10,0)*IF($C2116="1 - Revenues",1,IF(AND($C2116="5 - Transfers",MID(K2116,15,1)="4"),1,-1))</f>
        <v>0</v>
      </c>
      <c r="S2116" s="18" t="b">
        <f>IF(LEFT(C2116,1)="1",1,-1)*SUMIF([1]Budget!V:V,'Budget Worksheet for Pivot Tabl'!K2116,[1]Budget!AC:AC)=P2116</f>
        <v>1</v>
      </c>
    </row>
    <row r="2117" spans="1:19" x14ac:dyDescent="0.25">
      <c r="A2117" t="s">
        <v>39</v>
      </c>
      <c r="B2117" t="s">
        <v>40</v>
      </c>
      <c r="C2117" t="s">
        <v>8</v>
      </c>
      <c r="D2117" t="str">
        <f t="shared" si="33"/>
        <v>OUTFLOWS</v>
      </c>
      <c r="E2117" t="s">
        <v>112</v>
      </c>
      <c r="F2117" t="s">
        <v>113</v>
      </c>
      <c r="G2117" t="s">
        <v>2965</v>
      </c>
      <c r="H2117" t="s">
        <v>2966</v>
      </c>
      <c r="I2117" t="s">
        <v>2987</v>
      </c>
      <c r="J2117" t="s">
        <v>2988</v>
      </c>
      <c r="K2117" t="s">
        <v>2991</v>
      </c>
      <c r="L2117" t="s">
        <v>472</v>
      </c>
      <c r="M2117" s="17">
        <f>VLOOKUP($K2117,[1]Budget!$V:$AE,5,0)*IF($C2117="1 - Revenues",1,IF(AND($C2117="5 - Transfers",MID(I2117,15,1)="4"),1,-1))</f>
        <v>0</v>
      </c>
      <c r="N2117" s="17">
        <f>VLOOKUP($K2117,[1]Budget!$V:$AE,6,0)*IF($C2117="1 - Revenues",1,IF(AND($C2117="5 - Transfers",MID(J2117,15,1)="4"),1,-1))</f>
        <v>0</v>
      </c>
      <c r="O2117" s="17">
        <f>IFERROR(IF(RIGHT(LEFT(K2117,15),1)="4",VLOOKUP(K2117,'[1]Budget Worksheet'!A:B,2,0),-1*VLOOKUP(K2117,'[1]Budget Worksheet'!A:B,2,0)),0)</f>
        <v>0</v>
      </c>
      <c r="P2117" s="17">
        <f>VLOOKUP($K2117,[1]Budget!$V:$AE,8,0)*IF($C2117="1 - Revenues",1,IF(AND($C2117="5 - Transfers",MID($K2117,15,1)="4"),1,-1))</f>
        <v>0</v>
      </c>
      <c r="Q2117" s="17">
        <f>VLOOKUP($K2117,[1]Budget!$V:$AE,10,0)*IF($C2117="1 - Revenues",1,IF(AND($C2117="5 - Transfers",MID(K2117,15,1)="4"),1,-1))</f>
        <v>0</v>
      </c>
      <c r="S2117" s="18" t="b">
        <f>IF(LEFT(C2117,1)="1",1,-1)*SUMIF([1]Budget!V:V,'Budget Worksheet for Pivot Tabl'!K2117,[1]Budget!AC:AC)=P2117</f>
        <v>1</v>
      </c>
    </row>
    <row r="2118" spans="1:19" x14ac:dyDescent="0.25">
      <c r="A2118" t="s">
        <v>39</v>
      </c>
      <c r="B2118" t="s">
        <v>40</v>
      </c>
      <c r="C2118" t="s">
        <v>9</v>
      </c>
      <c r="D2118" t="str">
        <f t="shared" si="33"/>
        <v>OUTFLOWS</v>
      </c>
      <c r="E2118" t="s">
        <v>112</v>
      </c>
      <c r="F2118" t="s">
        <v>113</v>
      </c>
      <c r="G2118" t="s">
        <v>2965</v>
      </c>
      <c r="H2118" t="s">
        <v>2966</v>
      </c>
      <c r="I2118" t="s">
        <v>2987</v>
      </c>
      <c r="J2118" t="s">
        <v>2988</v>
      </c>
      <c r="K2118" t="s">
        <v>2992</v>
      </c>
      <c r="L2118" t="s">
        <v>723</v>
      </c>
      <c r="M2118" s="17">
        <f>VLOOKUP($K2118,[1]Budget!$V:$AE,5,0)*IF($C2118="1 - Revenues",1,IF(AND($C2118="5 - Transfers",MID(I2118,15,1)="4"),1,-1))</f>
        <v>0</v>
      </c>
      <c r="N2118" s="17">
        <f>VLOOKUP($K2118,[1]Budget!$V:$AE,6,0)*IF($C2118="1 - Revenues",1,IF(AND($C2118="5 - Transfers",MID(J2118,15,1)="4"),1,-1))</f>
        <v>0</v>
      </c>
      <c r="O2118" s="17">
        <f>IFERROR(IF(RIGHT(LEFT(K2118,15),1)="4",VLOOKUP(K2118,'[1]Budget Worksheet'!A:B,2,0),-1*VLOOKUP(K2118,'[1]Budget Worksheet'!A:B,2,0)),0)</f>
        <v>0</v>
      </c>
      <c r="P2118" s="17">
        <f>VLOOKUP($K2118,[1]Budget!$V:$AE,8,0)*IF($C2118="1 - Revenues",1,IF(AND($C2118="5 - Transfers",MID($K2118,15,1)="4"),1,-1))</f>
        <v>0</v>
      </c>
      <c r="Q2118" s="17">
        <f>VLOOKUP($K2118,[1]Budget!$V:$AE,10,0)*IF($C2118="1 - Revenues",1,IF(AND($C2118="5 - Transfers",MID(K2118,15,1)="4"),1,-1))</f>
        <v>0</v>
      </c>
      <c r="S2118" s="18" t="b">
        <f>IF(LEFT(C2118,1)="1",1,-1)*SUMIF([1]Budget!V:V,'Budget Worksheet for Pivot Tabl'!K2118,[1]Budget!AC:AC)=P2118</f>
        <v>1</v>
      </c>
    </row>
    <row r="2119" spans="1:19" x14ac:dyDescent="0.25">
      <c r="A2119" t="s">
        <v>39</v>
      </c>
      <c r="B2119" t="s">
        <v>40</v>
      </c>
      <c r="C2119" t="s">
        <v>9</v>
      </c>
      <c r="D2119" t="str">
        <f t="shared" si="33"/>
        <v>OUTFLOWS</v>
      </c>
      <c r="E2119" t="s">
        <v>112</v>
      </c>
      <c r="F2119" t="s">
        <v>113</v>
      </c>
      <c r="G2119" t="s">
        <v>2965</v>
      </c>
      <c r="H2119" t="s">
        <v>2966</v>
      </c>
      <c r="I2119" t="s">
        <v>2987</v>
      </c>
      <c r="J2119" t="s">
        <v>2988</v>
      </c>
      <c r="K2119" t="s">
        <v>2993</v>
      </c>
      <c r="L2119" t="s">
        <v>1274</v>
      </c>
      <c r="M2119" s="17">
        <f>VLOOKUP($K2119,[1]Budget!$V:$AE,5,0)*IF($C2119="1 - Revenues",1,IF(AND($C2119="5 - Transfers",MID(I2119,15,1)="4"),1,-1))</f>
        <v>0</v>
      </c>
      <c r="N2119" s="17">
        <f>VLOOKUP($K2119,[1]Budget!$V:$AE,6,0)*IF($C2119="1 - Revenues",1,IF(AND($C2119="5 - Transfers",MID(J2119,15,1)="4"),1,-1))</f>
        <v>0</v>
      </c>
      <c r="O2119" s="17">
        <f>IFERROR(IF(RIGHT(LEFT(K2119,15),1)="4",VLOOKUP(K2119,'[1]Budget Worksheet'!A:B,2,0),-1*VLOOKUP(K2119,'[1]Budget Worksheet'!A:B,2,0)),0)</f>
        <v>0</v>
      </c>
      <c r="P2119" s="17">
        <f>VLOOKUP($K2119,[1]Budget!$V:$AE,8,0)*IF($C2119="1 - Revenues",1,IF(AND($C2119="5 - Transfers",MID($K2119,15,1)="4"),1,-1))</f>
        <v>0</v>
      </c>
      <c r="Q2119" s="17">
        <f>VLOOKUP($K2119,[1]Budget!$V:$AE,10,0)*IF($C2119="1 - Revenues",1,IF(AND($C2119="5 - Transfers",MID(K2119,15,1)="4"),1,-1))</f>
        <v>0</v>
      </c>
      <c r="S2119" s="18" t="b">
        <f>IF(LEFT(C2119,1)="1",1,-1)*SUMIF([1]Budget!V:V,'Budget Worksheet for Pivot Tabl'!K2119,[1]Budget!AC:AC)=P2119</f>
        <v>1</v>
      </c>
    </row>
    <row r="2120" spans="1:19" x14ac:dyDescent="0.25">
      <c r="A2120" t="s">
        <v>39</v>
      </c>
      <c r="B2120" t="s">
        <v>40</v>
      </c>
      <c r="C2120" t="s">
        <v>9</v>
      </c>
      <c r="D2120" t="str">
        <f t="shared" si="33"/>
        <v>OUTFLOWS</v>
      </c>
      <c r="E2120" t="s">
        <v>112</v>
      </c>
      <c r="F2120" t="s">
        <v>113</v>
      </c>
      <c r="G2120" t="s">
        <v>2965</v>
      </c>
      <c r="H2120" t="s">
        <v>2966</v>
      </c>
      <c r="I2120" t="s">
        <v>2987</v>
      </c>
      <c r="J2120" t="s">
        <v>2988</v>
      </c>
      <c r="K2120" t="s">
        <v>2994</v>
      </c>
      <c r="L2120" t="s">
        <v>2980</v>
      </c>
      <c r="M2120" s="17">
        <f>VLOOKUP($K2120,[1]Budget!$V:$AE,5,0)*IF($C2120="1 - Revenues",1,IF(AND($C2120="5 - Transfers",MID(I2120,15,1)="4"),1,-1))</f>
        <v>-5000</v>
      </c>
      <c r="N2120" s="17">
        <f>VLOOKUP($K2120,[1]Budget!$V:$AE,6,0)*IF($C2120="1 - Revenues",1,IF(AND($C2120="5 - Transfers",MID(J2120,15,1)="4"),1,-1))</f>
        <v>-8000</v>
      </c>
      <c r="O2120" s="17">
        <f>IFERROR(IF(RIGHT(LEFT(K2120,15),1)="4",VLOOKUP(K2120,'[1]Budget Worksheet'!A:B,2,0),-1*VLOOKUP(K2120,'[1]Budget Worksheet'!A:B,2,0)),0)</f>
        <v>0</v>
      </c>
      <c r="P2120" s="17">
        <f>VLOOKUP($K2120,[1]Budget!$V:$AE,8,0)*IF($C2120="1 - Revenues",1,IF(AND($C2120="5 - Transfers",MID($K2120,15,1)="4"),1,-1))</f>
        <v>0</v>
      </c>
      <c r="Q2120" s="17">
        <f>VLOOKUP($K2120,[1]Budget!$V:$AE,10,0)*IF($C2120="1 - Revenues",1,IF(AND($C2120="5 - Transfers",MID(K2120,15,1)="4"),1,-1))</f>
        <v>0</v>
      </c>
      <c r="S2120" s="18" t="b">
        <f>IF(LEFT(C2120,1)="1",1,-1)*SUMIF([1]Budget!V:V,'Budget Worksheet for Pivot Tabl'!K2120,[1]Budget!AC:AC)=P2120</f>
        <v>1</v>
      </c>
    </row>
    <row r="2121" spans="1:19" x14ac:dyDescent="0.25">
      <c r="A2121" t="s">
        <v>39</v>
      </c>
      <c r="B2121" t="s">
        <v>40</v>
      </c>
      <c r="C2121" t="s">
        <v>9</v>
      </c>
      <c r="D2121" t="str">
        <f t="shared" si="33"/>
        <v>OUTFLOWS</v>
      </c>
      <c r="E2121" t="s">
        <v>112</v>
      </c>
      <c r="F2121" t="s">
        <v>113</v>
      </c>
      <c r="G2121" t="s">
        <v>2965</v>
      </c>
      <c r="H2121" t="s">
        <v>2966</v>
      </c>
      <c r="I2121" t="s">
        <v>2987</v>
      </c>
      <c r="J2121" t="s">
        <v>2988</v>
      </c>
      <c r="K2121" t="s">
        <v>2995</v>
      </c>
      <c r="L2121" t="s">
        <v>2950</v>
      </c>
      <c r="M2121" s="17">
        <f>VLOOKUP($K2121,[1]Budget!$V:$AE,5,0)*IF($C2121="1 - Revenues",1,IF(AND($C2121="5 - Transfers",MID(I2121,15,1)="4"),1,-1))</f>
        <v>0</v>
      </c>
      <c r="N2121" s="17">
        <f>VLOOKUP($K2121,[1]Budget!$V:$AE,6,0)*IF($C2121="1 - Revenues",1,IF(AND($C2121="5 - Transfers",MID(J2121,15,1)="4"),1,-1))</f>
        <v>-1000</v>
      </c>
      <c r="O2121" s="17">
        <f>IFERROR(IF(RIGHT(LEFT(K2121,15),1)="4",VLOOKUP(K2121,'[1]Budget Worksheet'!A:B,2,0),-1*VLOOKUP(K2121,'[1]Budget Worksheet'!A:B,2,0)),0)</f>
        <v>0</v>
      </c>
      <c r="P2121" s="17">
        <f>VLOOKUP($K2121,[1]Budget!$V:$AE,8,0)*IF($C2121="1 - Revenues",1,IF(AND($C2121="5 - Transfers",MID($K2121,15,1)="4"),1,-1))</f>
        <v>0</v>
      </c>
      <c r="Q2121" s="17">
        <f>VLOOKUP($K2121,[1]Budget!$V:$AE,10,0)*IF($C2121="1 - Revenues",1,IF(AND($C2121="5 - Transfers",MID(K2121,15,1)="4"),1,-1))</f>
        <v>0</v>
      </c>
      <c r="S2121" s="18" t="b">
        <f>IF(LEFT(C2121,1)="1",1,-1)*SUMIF([1]Budget!V:V,'Budget Worksheet for Pivot Tabl'!K2121,[1]Budget!AC:AC)=P2121</f>
        <v>1</v>
      </c>
    </row>
    <row r="2122" spans="1:19" x14ac:dyDescent="0.25">
      <c r="A2122" t="s">
        <v>39</v>
      </c>
      <c r="B2122" t="s">
        <v>40</v>
      </c>
      <c r="C2122" t="s">
        <v>9</v>
      </c>
      <c r="D2122" t="str">
        <f t="shared" si="33"/>
        <v>OUTFLOWS</v>
      </c>
      <c r="E2122" t="s">
        <v>112</v>
      </c>
      <c r="F2122" t="s">
        <v>113</v>
      </c>
      <c r="G2122" t="s">
        <v>2965</v>
      </c>
      <c r="H2122" t="s">
        <v>2966</v>
      </c>
      <c r="I2122" t="s">
        <v>2987</v>
      </c>
      <c r="J2122" t="s">
        <v>2988</v>
      </c>
      <c r="K2122" t="s">
        <v>2996</v>
      </c>
      <c r="L2122" t="s">
        <v>498</v>
      </c>
      <c r="M2122" s="17">
        <f>VLOOKUP($K2122,[1]Budget!$V:$AE,5,0)*IF($C2122="1 - Revenues",1,IF(AND($C2122="5 - Transfers",MID(I2122,15,1)="4"),1,-1))</f>
        <v>0</v>
      </c>
      <c r="N2122" s="17">
        <f>VLOOKUP($K2122,[1]Budget!$V:$AE,6,0)*IF($C2122="1 - Revenues",1,IF(AND($C2122="5 - Transfers",MID(J2122,15,1)="4"),1,-1))</f>
        <v>0</v>
      </c>
      <c r="O2122" s="17">
        <f>IFERROR(IF(RIGHT(LEFT(K2122,15),1)="4",VLOOKUP(K2122,'[1]Budget Worksheet'!A:B,2,0),-1*VLOOKUP(K2122,'[1]Budget Worksheet'!A:B,2,0)),0)</f>
        <v>0</v>
      </c>
      <c r="P2122" s="17">
        <f>VLOOKUP($K2122,[1]Budget!$V:$AE,8,0)*IF($C2122="1 - Revenues",1,IF(AND($C2122="5 - Transfers",MID($K2122,15,1)="4"),1,-1))</f>
        <v>0</v>
      </c>
      <c r="Q2122" s="17">
        <f>VLOOKUP($K2122,[1]Budget!$V:$AE,10,0)*IF($C2122="1 - Revenues",1,IF(AND($C2122="5 - Transfers",MID(K2122,15,1)="4"),1,-1))</f>
        <v>0</v>
      </c>
      <c r="S2122" s="18" t="b">
        <f>IF(LEFT(C2122,1)="1",1,-1)*SUMIF([1]Budget!V:V,'Budget Worksheet for Pivot Tabl'!K2122,[1]Budget!AC:AC)=P2122</f>
        <v>1</v>
      </c>
    </row>
    <row r="2123" spans="1:19" x14ac:dyDescent="0.25">
      <c r="A2123" t="s">
        <v>39</v>
      </c>
      <c r="B2123" t="s">
        <v>40</v>
      </c>
      <c r="C2123" t="s">
        <v>9</v>
      </c>
      <c r="D2123" t="str">
        <f t="shared" si="33"/>
        <v>OUTFLOWS</v>
      </c>
      <c r="E2123" t="s">
        <v>112</v>
      </c>
      <c r="F2123" t="s">
        <v>113</v>
      </c>
      <c r="G2123" t="s">
        <v>2965</v>
      </c>
      <c r="H2123" t="s">
        <v>2966</v>
      </c>
      <c r="I2123" t="s">
        <v>2987</v>
      </c>
      <c r="J2123" t="s">
        <v>2988</v>
      </c>
      <c r="K2123" t="s">
        <v>2997</v>
      </c>
      <c r="L2123" t="s">
        <v>2986</v>
      </c>
      <c r="M2123" s="17">
        <f>VLOOKUP($K2123,[1]Budget!$V:$AE,5,0)*IF($C2123="1 - Revenues",1,IF(AND($C2123="5 - Transfers",MID(I2123,15,1)="4"),1,-1))</f>
        <v>-12000</v>
      </c>
      <c r="N2123" s="17">
        <f>VLOOKUP($K2123,[1]Budget!$V:$AE,6,0)*IF($C2123="1 - Revenues",1,IF(AND($C2123="5 - Transfers",MID(J2123,15,1)="4"),1,-1))</f>
        <v>-15000</v>
      </c>
      <c r="O2123" s="17">
        <f>IFERROR(IF(RIGHT(LEFT(K2123,15),1)="4",VLOOKUP(K2123,'[1]Budget Worksheet'!A:B,2,0),-1*VLOOKUP(K2123,'[1]Budget Worksheet'!A:B,2,0)),0)</f>
        <v>0</v>
      </c>
      <c r="P2123" s="17">
        <f>VLOOKUP($K2123,[1]Budget!$V:$AE,8,0)*IF($C2123="1 - Revenues",1,IF(AND($C2123="5 - Transfers",MID($K2123,15,1)="4"),1,-1))</f>
        <v>0</v>
      </c>
      <c r="Q2123" s="17">
        <f>VLOOKUP($K2123,[1]Budget!$V:$AE,10,0)*IF($C2123="1 - Revenues",1,IF(AND($C2123="5 - Transfers",MID(K2123,15,1)="4"),1,-1))</f>
        <v>0</v>
      </c>
      <c r="S2123" s="18" t="b">
        <f>IF(LEFT(C2123,1)="1",1,-1)*SUMIF([1]Budget!V:V,'Budget Worksheet for Pivot Tabl'!K2123,[1]Budget!AC:AC)=P2123</f>
        <v>1</v>
      </c>
    </row>
    <row r="2124" spans="1:19" x14ac:dyDescent="0.25">
      <c r="A2124" t="s">
        <v>39</v>
      </c>
      <c r="B2124" t="s">
        <v>40</v>
      </c>
      <c r="C2124" t="s">
        <v>7</v>
      </c>
      <c r="D2124" t="str">
        <f t="shared" si="33"/>
        <v>INFLOWS</v>
      </c>
      <c r="E2124" t="s">
        <v>112</v>
      </c>
      <c r="F2124" t="s">
        <v>113</v>
      </c>
      <c r="G2124" t="s">
        <v>2965</v>
      </c>
      <c r="H2124" t="s">
        <v>2966</v>
      </c>
      <c r="I2124" t="s">
        <v>2998</v>
      </c>
      <c r="J2124" t="s">
        <v>2999</v>
      </c>
      <c r="K2124" t="s">
        <v>3000</v>
      </c>
      <c r="L2124" t="s">
        <v>2927</v>
      </c>
      <c r="M2124" s="17">
        <f>VLOOKUP($K2124,[1]Budget!$V:$AE,5,0)*IF($C2124="1 - Revenues",1,IF(AND($C2124="5 - Transfers",MID(I2124,15,1)="4"),1,-1))</f>
        <v>17000</v>
      </c>
      <c r="N2124" s="17">
        <f>VLOOKUP($K2124,[1]Budget!$V:$AE,6,0)*IF($C2124="1 - Revenues",1,IF(AND($C2124="5 - Transfers",MID(J2124,15,1)="4"),1,-1))</f>
        <v>0</v>
      </c>
      <c r="O2124" s="17">
        <f>IFERROR(IF(RIGHT(LEFT(K2124,15),1)="4",VLOOKUP(K2124,'[1]Budget Worksheet'!A:B,2,0),-1*VLOOKUP(K2124,'[1]Budget Worksheet'!A:B,2,0)),0)</f>
        <v>0</v>
      </c>
      <c r="P2124" s="17">
        <f>VLOOKUP($K2124,[1]Budget!$V:$AE,8,0)*IF($C2124="1 - Revenues",1,IF(AND($C2124="5 - Transfers",MID($K2124,15,1)="4"),1,-1))</f>
        <v>0</v>
      </c>
      <c r="Q2124" s="17">
        <f>VLOOKUP($K2124,[1]Budget!$V:$AE,10,0)*IF($C2124="1 - Revenues",1,IF(AND($C2124="5 - Transfers",MID(K2124,15,1)="4"),1,-1))</f>
        <v>0</v>
      </c>
      <c r="S2124" s="18" t="b">
        <f>IF(LEFT(C2124,1)="1",1,-1)*SUMIF([1]Budget!V:V,'Budget Worksheet for Pivot Tabl'!K2124,[1]Budget!AC:AC)=P2124</f>
        <v>1</v>
      </c>
    </row>
    <row r="2125" spans="1:19" x14ac:dyDescent="0.25">
      <c r="A2125" t="s">
        <v>39</v>
      </c>
      <c r="B2125" t="s">
        <v>40</v>
      </c>
      <c r="C2125" t="s">
        <v>8</v>
      </c>
      <c r="D2125" t="str">
        <f t="shared" si="33"/>
        <v>OUTFLOWS</v>
      </c>
      <c r="E2125" t="s">
        <v>112</v>
      </c>
      <c r="F2125" t="s">
        <v>113</v>
      </c>
      <c r="G2125" t="s">
        <v>2965</v>
      </c>
      <c r="H2125" t="s">
        <v>2966</v>
      </c>
      <c r="I2125" t="s">
        <v>2998</v>
      </c>
      <c r="J2125" t="s">
        <v>2999</v>
      </c>
      <c r="K2125" t="s">
        <v>3001</v>
      </c>
      <c r="L2125" t="s">
        <v>590</v>
      </c>
      <c r="M2125" s="17">
        <f>VLOOKUP($K2125,[1]Budget!$V:$AE,5,0)*IF($C2125="1 - Revenues",1,IF(AND($C2125="5 - Transfers",MID(I2125,15,1)="4"),1,-1))</f>
        <v>0</v>
      </c>
      <c r="N2125" s="17">
        <f>VLOOKUP($K2125,[1]Budget!$V:$AE,6,0)*IF($C2125="1 - Revenues",1,IF(AND($C2125="5 - Transfers",MID(J2125,15,1)="4"),1,-1))</f>
        <v>0</v>
      </c>
      <c r="O2125" s="17">
        <f>IFERROR(IF(RIGHT(LEFT(K2125,15),1)="4",VLOOKUP(K2125,'[1]Budget Worksheet'!A:B,2,0),-1*VLOOKUP(K2125,'[1]Budget Worksheet'!A:B,2,0)),0)</f>
        <v>0</v>
      </c>
      <c r="P2125" s="17">
        <f>VLOOKUP($K2125,[1]Budget!$V:$AE,8,0)*IF($C2125="1 - Revenues",1,IF(AND($C2125="5 - Transfers",MID($K2125,15,1)="4"),1,-1))</f>
        <v>0</v>
      </c>
      <c r="Q2125" s="17">
        <f>VLOOKUP($K2125,[1]Budget!$V:$AE,10,0)*IF($C2125="1 - Revenues",1,IF(AND($C2125="5 - Transfers",MID(K2125,15,1)="4"),1,-1))</f>
        <v>0</v>
      </c>
      <c r="S2125" s="18" t="b">
        <f>IF(LEFT(C2125,1)="1",1,-1)*SUMIF([1]Budget!V:V,'Budget Worksheet for Pivot Tabl'!K2125,[1]Budget!AC:AC)=P2125</f>
        <v>1</v>
      </c>
    </row>
    <row r="2126" spans="1:19" x14ac:dyDescent="0.25">
      <c r="A2126" t="s">
        <v>39</v>
      </c>
      <c r="B2126" t="s">
        <v>40</v>
      </c>
      <c r="C2126" t="s">
        <v>8</v>
      </c>
      <c r="D2126" t="str">
        <f t="shared" si="33"/>
        <v>OUTFLOWS</v>
      </c>
      <c r="E2126" t="s">
        <v>112</v>
      </c>
      <c r="F2126" t="s">
        <v>113</v>
      </c>
      <c r="G2126" t="s">
        <v>2965</v>
      </c>
      <c r="H2126" t="s">
        <v>2966</v>
      </c>
      <c r="I2126" t="s">
        <v>2998</v>
      </c>
      <c r="J2126" t="s">
        <v>2999</v>
      </c>
      <c r="K2126" t="s">
        <v>3002</v>
      </c>
      <c r="L2126" t="s">
        <v>472</v>
      </c>
      <c r="M2126" s="17">
        <f>VLOOKUP($K2126,[1]Budget!$V:$AE,5,0)*IF($C2126="1 - Revenues",1,IF(AND($C2126="5 - Transfers",MID(I2126,15,1)="4"),1,-1))</f>
        <v>0</v>
      </c>
      <c r="N2126" s="17">
        <f>VLOOKUP($K2126,[1]Budget!$V:$AE,6,0)*IF($C2126="1 - Revenues",1,IF(AND($C2126="5 - Transfers",MID(J2126,15,1)="4"),1,-1))</f>
        <v>0</v>
      </c>
      <c r="O2126" s="17">
        <f>IFERROR(IF(RIGHT(LEFT(K2126,15),1)="4",VLOOKUP(K2126,'[1]Budget Worksheet'!A:B,2,0),-1*VLOOKUP(K2126,'[1]Budget Worksheet'!A:B,2,0)),0)</f>
        <v>0</v>
      </c>
      <c r="P2126" s="17">
        <f>VLOOKUP($K2126,[1]Budget!$V:$AE,8,0)*IF($C2126="1 - Revenues",1,IF(AND($C2126="5 - Transfers",MID($K2126,15,1)="4"),1,-1))</f>
        <v>0</v>
      </c>
      <c r="Q2126" s="17">
        <f>VLOOKUP($K2126,[1]Budget!$V:$AE,10,0)*IF($C2126="1 - Revenues",1,IF(AND($C2126="5 - Transfers",MID(K2126,15,1)="4"),1,-1))</f>
        <v>0</v>
      </c>
      <c r="S2126" s="18" t="b">
        <f>IF(LEFT(C2126,1)="1",1,-1)*SUMIF([1]Budget!V:V,'Budget Worksheet for Pivot Tabl'!K2126,[1]Budget!AC:AC)=P2126</f>
        <v>1</v>
      </c>
    </row>
    <row r="2127" spans="1:19" x14ac:dyDescent="0.25">
      <c r="A2127" t="s">
        <v>39</v>
      </c>
      <c r="B2127" t="s">
        <v>40</v>
      </c>
      <c r="C2127" t="s">
        <v>9</v>
      </c>
      <c r="D2127" t="str">
        <f t="shared" si="33"/>
        <v>OUTFLOWS</v>
      </c>
      <c r="E2127" t="s">
        <v>112</v>
      </c>
      <c r="F2127" t="s">
        <v>113</v>
      </c>
      <c r="G2127" t="s">
        <v>2965</v>
      </c>
      <c r="H2127" t="s">
        <v>2966</v>
      </c>
      <c r="I2127" t="s">
        <v>2998</v>
      </c>
      <c r="J2127" t="s">
        <v>2999</v>
      </c>
      <c r="K2127" t="s">
        <v>3003</v>
      </c>
      <c r="L2127" t="s">
        <v>723</v>
      </c>
      <c r="M2127" s="17">
        <f>VLOOKUP($K2127,[1]Budget!$V:$AE,5,0)*IF($C2127="1 - Revenues",1,IF(AND($C2127="5 - Transfers",MID(I2127,15,1)="4"),1,-1))</f>
        <v>-1000</v>
      </c>
      <c r="N2127" s="17">
        <f>VLOOKUP($K2127,[1]Budget!$V:$AE,6,0)*IF($C2127="1 - Revenues",1,IF(AND($C2127="5 - Transfers",MID(J2127,15,1)="4"),1,-1))</f>
        <v>-1000</v>
      </c>
      <c r="O2127" s="17">
        <f>IFERROR(IF(RIGHT(LEFT(K2127,15),1)="4",VLOOKUP(K2127,'[1]Budget Worksheet'!A:B,2,0),-1*VLOOKUP(K2127,'[1]Budget Worksheet'!A:B,2,0)),0)</f>
        <v>0</v>
      </c>
      <c r="P2127" s="17">
        <f>VLOOKUP($K2127,[1]Budget!$V:$AE,8,0)*IF($C2127="1 - Revenues",1,IF(AND($C2127="5 - Transfers",MID($K2127,15,1)="4"),1,-1))</f>
        <v>0</v>
      </c>
      <c r="Q2127" s="17">
        <f>VLOOKUP($K2127,[1]Budget!$V:$AE,10,0)*IF($C2127="1 - Revenues",1,IF(AND($C2127="5 - Transfers",MID(K2127,15,1)="4"),1,-1))</f>
        <v>0</v>
      </c>
      <c r="S2127" s="18" t="b">
        <f>IF(LEFT(C2127,1)="1",1,-1)*SUMIF([1]Budget!V:V,'Budget Worksheet for Pivot Tabl'!K2127,[1]Budget!AC:AC)=P2127</f>
        <v>1</v>
      </c>
    </row>
    <row r="2128" spans="1:19" x14ac:dyDescent="0.25">
      <c r="A2128" t="s">
        <v>39</v>
      </c>
      <c r="B2128" t="s">
        <v>40</v>
      </c>
      <c r="C2128" t="s">
        <v>9</v>
      </c>
      <c r="D2128" t="str">
        <f t="shared" si="33"/>
        <v>OUTFLOWS</v>
      </c>
      <c r="E2128" t="s">
        <v>112</v>
      </c>
      <c r="F2128" t="s">
        <v>113</v>
      </c>
      <c r="G2128" t="s">
        <v>2965</v>
      </c>
      <c r="H2128" t="s">
        <v>2966</v>
      </c>
      <c r="I2128" t="s">
        <v>2998</v>
      </c>
      <c r="J2128" t="s">
        <v>2999</v>
      </c>
      <c r="K2128" t="s">
        <v>3004</v>
      </c>
      <c r="L2128" t="s">
        <v>1274</v>
      </c>
      <c r="M2128" s="17">
        <f>VLOOKUP($K2128,[1]Budget!$V:$AE,5,0)*IF($C2128="1 - Revenues",1,IF(AND($C2128="5 - Transfers",MID(I2128,15,1)="4"),1,-1))</f>
        <v>0</v>
      </c>
      <c r="N2128" s="17">
        <f>VLOOKUP($K2128,[1]Budget!$V:$AE,6,0)*IF($C2128="1 - Revenues",1,IF(AND($C2128="5 - Transfers",MID(J2128,15,1)="4"),1,-1))</f>
        <v>0</v>
      </c>
      <c r="O2128" s="17">
        <f>IFERROR(IF(RIGHT(LEFT(K2128,15),1)="4",VLOOKUP(K2128,'[1]Budget Worksheet'!A:B,2,0),-1*VLOOKUP(K2128,'[1]Budget Worksheet'!A:B,2,0)),0)</f>
        <v>0</v>
      </c>
      <c r="P2128" s="17">
        <f>VLOOKUP($K2128,[1]Budget!$V:$AE,8,0)*IF($C2128="1 - Revenues",1,IF(AND($C2128="5 - Transfers",MID($K2128,15,1)="4"),1,-1))</f>
        <v>0</v>
      </c>
      <c r="Q2128" s="17">
        <f>VLOOKUP($K2128,[1]Budget!$V:$AE,10,0)*IF($C2128="1 - Revenues",1,IF(AND($C2128="5 - Transfers",MID(K2128,15,1)="4"),1,-1))</f>
        <v>0</v>
      </c>
      <c r="S2128" s="18" t="b">
        <f>IF(LEFT(C2128,1)="1",1,-1)*SUMIF([1]Budget!V:V,'Budget Worksheet for Pivot Tabl'!K2128,[1]Budget!AC:AC)=P2128</f>
        <v>1</v>
      </c>
    </row>
    <row r="2129" spans="1:19" x14ac:dyDescent="0.25">
      <c r="A2129" t="s">
        <v>39</v>
      </c>
      <c r="B2129" t="s">
        <v>40</v>
      </c>
      <c r="C2129" t="s">
        <v>9</v>
      </c>
      <c r="D2129" t="str">
        <f t="shared" si="33"/>
        <v>OUTFLOWS</v>
      </c>
      <c r="E2129" t="s">
        <v>112</v>
      </c>
      <c r="F2129" t="s">
        <v>113</v>
      </c>
      <c r="G2129" t="s">
        <v>2965</v>
      </c>
      <c r="H2129" t="s">
        <v>2966</v>
      </c>
      <c r="I2129" t="s">
        <v>2998</v>
      </c>
      <c r="J2129" t="s">
        <v>2999</v>
      </c>
      <c r="K2129" t="s">
        <v>3005</v>
      </c>
      <c r="L2129" t="s">
        <v>482</v>
      </c>
      <c r="M2129" s="17">
        <f>VLOOKUP($K2129,[1]Budget!$V:$AE,5,0)*IF($C2129="1 - Revenues",1,IF(AND($C2129="5 - Transfers",MID(I2129,15,1)="4"),1,-1))</f>
        <v>0</v>
      </c>
      <c r="N2129" s="17">
        <f>VLOOKUP($K2129,[1]Budget!$V:$AE,6,0)*IF($C2129="1 - Revenues",1,IF(AND($C2129="5 - Transfers",MID(J2129,15,1)="4"),1,-1))</f>
        <v>0</v>
      </c>
      <c r="O2129" s="17">
        <f>IFERROR(IF(RIGHT(LEFT(K2129,15),1)="4",VLOOKUP(K2129,'[1]Budget Worksheet'!A:B,2,0),-1*VLOOKUP(K2129,'[1]Budget Worksheet'!A:B,2,0)),0)</f>
        <v>0</v>
      </c>
      <c r="P2129" s="17">
        <f>VLOOKUP($K2129,[1]Budget!$V:$AE,8,0)*IF($C2129="1 - Revenues",1,IF(AND($C2129="5 - Transfers",MID($K2129,15,1)="4"),1,-1))</f>
        <v>0</v>
      </c>
      <c r="Q2129" s="17">
        <f>VLOOKUP($K2129,[1]Budget!$V:$AE,10,0)*IF($C2129="1 - Revenues",1,IF(AND($C2129="5 - Transfers",MID(K2129,15,1)="4"),1,-1))</f>
        <v>0</v>
      </c>
      <c r="S2129" s="18" t="b">
        <f>IF(LEFT(C2129,1)="1",1,-1)*SUMIF([1]Budget!V:V,'Budget Worksheet for Pivot Tabl'!K2129,[1]Budget!AC:AC)=P2129</f>
        <v>1</v>
      </c>
    </row>
    <row r="2130" spans="1:19" x14ac:dyDescent="0.25">
      <c r="A2130" t="s">
        <v>39</v>
      </c>
      <c r="B2130" t="s">
        <v>40</v>
      </c>
      <c r="C2130" t="s">
        <v>9</v>
      </c>
      <c r="D2130" t="str">
        <f t="shared" si="33"/>
        <v>OUTFLOWS</v>
      </c>
      <c r="E2130" t="s">
        <v>112</v>
      </c>
      <c r="F2130" t="s">
        <v>113</v>
      </c>
      <c r="G2130" t="s">
        <v>2965</v>
      </c>
      <c r="H2130" t="s">
        <v>2966</v>
      </c>
      <c r="I2130" t="s">
        <v>2998</v>
      </c>
      <c r="J2130" t="s">
        <v>2999</v>
      </c>
      <c r="K2130" t="s">
        <v>3006</v>
      </c>
      <c r="L2130" t="s">
        <v>2980</v>
      </c>
      <c r="M2130" s="17">
        <f>VLOOKUP($K2130,[1]Budget!$V:$AE,5,0)*IF($C2130="1 - Revenues",1,IF(AND($C2130="5 - Transfers",MID(I2130,15,1)="4"),1,-1))</f>
        <v>-1000</v>
      </c>
      <c r="N2130" s="17">
        <f>VLOOKUP($K2130,[1]Budget!$V:$AE,6,0)*IF($C2130="1 - Revenues",1,IF(AND($C2130="5 - Transfers",MID(J2130,15,1)="4"),1,-1))</f>
        <v>0</v>
      </c>
      <c r="O2130" s="17">
        <f>IFERROR(IF(RIGHT(LEFT(K2130,15),1)="4",VLOOKUP(K2130,'[1]Budget Worksheet'!A:B,2,0),-1*VLOOKUP(K2130,'[1]Budget Worksheet'!A:B,2,0)),0)</f>
        <v>0</v>
      </c>
      <c r="P2130" s="17">
        <f>VLOOKUP($K2130,[1]Budget!$V:$AE,8,0)*IF($C2130="1 - Revenues",1,IF(AND($C2130="5 - Transfers",MID($K2130,15,1)="4"),1,-1))</f>
        <v>0</v>
      </c>
      <c r="Q2130" s="17">
        <f>VLOOKUP($K2130,[1]Budget!$V:$AE,10,0)*IF($C2130="1 - Revenues",1,IF(AND($C2130="5 - Transfers",MID(K2130,15,1)="4"),1,-1))</f>
        <v>0</v>
      </c>
      <c r="S2130" s="18" t="b">
        <f>IF(LEFT(C2130,1)="1",1,-1)*SUMIF([1]Budget!V:V,'Budget Worksheet for Pivot Tabl'!K2130,[1]Budget!AC:AC)=P2130</f>
        <v>1</v>
      </c>
    </row>
    <row r="2131" spans="1:19" x14ac:dyDescent="0.25">
      <c r="A2131" t="s">
        <v>39</v>
      </c>
      <c r="B2131" t="s">
        <v>40</v>
      </c>
      <c r="C2131" t="s">
        <v>9</v>
      </c>
      <c r="D2131" t="str">
        <f t="shared" si="33"/>
        <v>OUTFLOWS</v>
      </c>
      <c r="E2131" t="s">
        <v>112</v>
      </c>
      <c r="F2131" t="s">
        <v>113</v>
      </c>
      <c r="G2131" t="s">
        <v>2965</v>
      </c>
      <c r="H2131" t="s">
        <v>2966</v>
      </c>
      <c r="I2131" t="s">
        <v>2998</v>
      </c>
      <c r="J2131" t="s">
        <v>2999</v>
      </c>
      <c r="K2131" t="s">
        <v>3007</v>
      </c>
      <c r="L2131" t="s">
        <v>2950</v>
      </c>
      <c r="M2131" s="17">
        <f>VLOOKUP($K2131,[1]Budget!$V:$AE,5,0)*IF($C2131="1 - Revenues",1,IF(AND($C2131="5 - Transfers",MID(I2131,15,1)="4"),1,-1))</f>
        <v>-1000</v>
      </c>
      <c r="N2131" s="17">
        <f>VLOOKUP($K2131,[1]Budget!$V:$AE,6,0)*IF($C2131="1 - Revenues",1,IF(AND($C2131="5 - Transfers",MID(J2131,15,1)="4"),1,-1))</f>
        <v>0</v>
      </c>
      <c r="O2131" s="17">
        <f>IFERROR(IF(RIGHT(LEFT(K2131,15),1)="4",VLOOKUP(K2131,'[1]Budget Worksheet'!A:B,2,0),-1*VLOOKUP(K2131,'[1]Budget Worksheet'!A:B,2,0)),0)</f>
        <v>0</v>
      </c>
      <c r="P2131" s="17">
        <f>VLOOKUP($K2131,[1]Budget!$V:$AE,8,0)*IF($C2131="1 - Revenues",1,IF(AND($C2131="5 - Transfers",MID($K2131,15,1)="4"),1,-1))</f>
        <v>0</v>
      </c>
      <c r="Q2131" s="17">
        <f>VLOOKUP($K2131,[1]Budget!$V:$AE,10,0)*IF($C2131="1 - Revenues",1,IF(AND($C2131="5 - Transfers",MID(K2131,15,1)="4"),1,-1))</f>
        <v>0</v>
      </c>
      <c r="S2131" s="18" t="b">
        <f>IF(LEFT(C2131,1)="1",1,-1)*SUMIF([1]Budget!V:V,'Budget Worksheet for Pivot Tabl'!K2131,[1]Budget!AC:AC)=P2131</f>
        <v>1</v>
      </c>
    </row>
    <row r="2132" spans="1:19" x14ac:dyDescent="0.25">
      <c r="A2132" t="s">
        <v>39</v>
      </c>
      <c r="B2132" t="s">
        <v>40</v>
      </c>
      <c r="C2132" t="s">
        <v>9</v>
      </c>
      <c r="D2132" t="str">
        <f t="shared" si="33"/>
        <v>OUTFLOWS</v>
      </c>
      <c r="E2132" t="s">
        <v>112</v>
      </c>
      <c r="F2132" t="s">
        <v>113</v>
      </c>
      <c r="G2132" t="s">
        <v>2965</v>
      </c>
      <c r="H2132" t="s">
        <v>2966</v>
      </c>
      <c r="I2132" t="s">
        <v>2998</v>
      </c>
      <c r="J2132" t="s">
        <v>2999</v>
      </c>
      <c r="K2132" t="s">
        <v>3008</v>
      </c>
      <c r="L2132" t="s">
        <v>1398</v>
      </c>
      <c r="M2132" s="17">
        <f>VLOOKUP($K2132,[1]Budget!$V:$AE,5,0)*IF($C2132="1 - Revenues",1,IF(AND($C2132="5 - Transfers",MID(I2132,15,1)="4"),1,-1))</f>
        <v>-1000</v>
      </c>
      <c r="N2132" s="17">
        <f>VLOOKUP($K2132,[1]Budget!$V:$AE,6,0)*IF($C2132="1 - Revenues",1,IF(AND($C2132="5 - Transfers",MID(J2132,15,1)="4"),1,-1))</f>
        <v>-3000</v>
      </c>
      <c r="O2132" s="17">
        <f>IFERROR(IF(RIGHT(LEFT(K2132,15),1)="4",VLOOKUP(K2132,'[1]Budget Worksheet'!A:B,2,0),-1*VLOOKUP(K2132,'[1]Budget Worksheet'!A:B,2,0)),0)</f>
        <v>0</v>
      </c>
      <c r="P2132" s="17">
        <f>VLOOKUP($K2132,[1]Budget!$V:$AE,8,0)*IF($C2132="1 - Revenues",1,IF(AND($C2132="5 - Transfers",MID($K2132,15,1)="4"),1,-1))</f>
        <v>0</v>
      </c>
      <c r="Q2132" s="17">
        <f>VLOOKUP($K2132,[1]Budget!$V:$AE,10,0)*IF($C2132="1 - Revenues",1,IF(AND($C2132="5 - Transfers",MID(K2132,15,1)="4"),1,-1))</f>
        <v>0</v>
      </c>
      <c r="S2132" s="18" t="b">
        <f>IF(LEFT(C2132,1)="1",1,-1)*SUMIF([1]Budget!V:V,'Budget Worksheet for Pivot Tabl'!K2132,[1]Budget!AC:AC)=P2132</f>
        <v>1</v>
      </c>
    </row>
    <row r="2133" spans="1:19" x14ac:dyDescent="0.25">
      <c r="A2133" t="s">
        <v>39</v>
      </c>
      <c r="B2133" t="s">
        <v>40</v>
      </c>
      <c r="C2133" t="s">
        <v>9</v>
      </c>
      <c r="D2133" t="str">
        <f t="shared" si="33"/>
        <v>OUTFLOWS</v>
      </c>
      <c r="E2133" t="s">
        <v>112</v>
      </c>
      <c r="F2133" t="s">
        <v>113</v>
      </c>
      <c r="G2133" t="s">
        <v>2965</v>
      </c>
      <c r="H2133" t="s">
        <v>2966</v>
      </c>
      <c r="I2133" t="s">
        <v>2998</v>
      </c>
      <c r="J2133" t="s">
        <v>2999</v>
      </c>
      <c r="K2133" t="s">
        <v>3009</v>
      </c>
      <c r="L2133" t="s">
        <v>498</v>
      </c>
      <c r="M2133" s="17">
        <f>VLOOKUP($K2133,[1]Budget!$V:$AE,5,0)*IF($C2133="1 - Revenues",1,IF(AND($C2133="5 - Transfers",MID(I2133,15,1)="4"),1,-1))</f>
        <v>0</v>
      </c>
      <c r="N2133" s="17">
        <f>VLOOKUP($K2133,[1]Budget!$V:$AE,6,0)*IF($C2133="1 - Revenues",1,IF(AND($C2133="5 - Transfers",MID(J2133,15,1)="4"),1,-1))</f>
        <v>0</v>
      </c>
      <c r="O2133" s="17">
        <f>IFERROR(IF(RIGHT(LEFT(K2133,15),1)="4",VLOOKUP(K2133,'[1]Budget Worksheet'!A:B,2,0),-1*VLOOKUP(K2133,'[1]Budget Worksheet'!A:B,2,0)),0)</f>
        <v>0</v>
      </c>
      <c r="P2133" s="17">
        <f>VLOOKUP($K2133,[1]Budget!$V:$AE,8,0)*IF($C2133="1 - Revenues",1,IF(AND($C2133="5 - Transfers",MID($K2133,15,1)="4"),1,-1))</f>
        <v>0</v>
      </c>
      <c r="Q2133" s="17">
        <f>VLOOKUP($K2133,[1]Budget!$V:$AE,10,0)*IF($C2133="1 - Revenues",1,IF(AND($C2133="5 - Transfers",MID(K2133,15,1)="4"),1,-1))</f>
        <v>0</v>
      </c>
      <c r="S2133" s="18" t="b">
        <f>IF(LEFT(C2133,1)="1",1,-1)*SUMIF([1]Budget!V:V,'Budget Worksheet for Pivot Tabl'!K2133,[1]Budget!AC:AC)=P2133</f>
        <v>1</v>
      </c>
    </row>
    <row r="2134" spans="1:19" x14ac:dyDescent="0.25">
      <c r="A2134" t="s">
        <v>39</v>
      </c>
      <c r="B2134" t="s">
        <v>40</v>
      </c>
      <c r="C2134" t="s">
        <v>9</v>
      </c>
      <c r="D2134" t="str">
        <f t="shared" si="33"/>
        <v>OUTFLOWS</v>
      </c>
      <c r="E2134" t="s">
        <v>112</v>
      </c>
      <c r="F2134" t="s">
        <v>113</v>
      </c>
      <c r="G2134" t="s">
        <v>2965</v>
      </c>
      <c r="H2134" t="s">
        <v>2966</v>
      </c>
      <c r="I2134" t="s">
        <v>2998</v>
      </c>
      <c r="J2134" t="s">
        <v>2999</v>
      </c>
      <c r="K2134" t="s">
        <v>3010</v>
      </c>
      <c r="L2134" t="s">
        <v>2484</v>
      </c>
      <c r="M2134" s="17">
        <f>VLOOKUP($K2134,[1]Budget!$V:$AE,5,0)*IF($C2134="1 - Revenues",1,IF(AND($C2134="5 - Transfers",MID(I2134,15,1)="4"),1,-1))</f>
        <v>-5000</v>
      </c>
      <c r="N2134" s="17">
        <f>VLOOKUP($K2134,[1]Budget!$V:$AE,6,0)*IF($C2134="1 - Revenues",1,IF(AND($C2134="5 - Transfers",MID(J2134,15,1)="4"),1,-1))</f>
        <v>-5000</v>
      </c>
      <c r="O2134" s="17">
        <f>IFERROR(IF(RIGHT(LEFT(K2134,15),1)="4",VLOOKUP(K2134,'[1]Budget Worksheet'!A:B,2,0),-1*VLOOKUP(K2134,'[1]Budget Worksheet'!A:B,2,0)),0)</f>
        <v>0</v>
      </c>
      <c r="P2134" s="17">
        <f>VLOOKUP($K2134,[1]Budget!$V:$AE,8,0)*IF($C2134="1 - Revenues",1,IF(AND($C2134="5 - Transfers",MID($K2134,15,1)="4"),1,-1))</f>
        <v>0</v>
      </c>
      <c r="Q2134" s="17">
        <f>VLOOKUP($K2134,[1]Budget!$V:$AE,10,0)*IF($C2134="1 - Revenues",1,IF(AND($C2134="5 - Transfers",MID(K2134,15,1)="4"),1,-1))</f>
        <v>0</v>
      </c>
      <c r="S2134" s="18" t="b">
        <f>IF(LEFT(C2134,1)="1",1,-1)*SUMIF([1]Budget!V:V,'Budget Worksheet for Pivot Tabl'!K2134,[1]Budget!AC:AC)=P2134</f>
        <v>1</v>
      </c>
    </row>
    <row r="2135" spans="1:19" x14ac:dyDescent="0.25">
      <c r="A2135" t="s">
        <v>39</v>
      </c>
      <c r="B2135" t="s">
        <v>40</v>
      </c>
      <c r="C2135" t="s">
        <v>9</v>
      </c>
      <c r="D2135" t="str">
        <f t="shared" si="33"/>
        <v>OUTFLOWS</v>
      </c>
      <c r="E2135" t="s">
        <v>112</v>
      </c>
      <c r="F2135" t="s">
        <v>113</v>
      </c>
      <c r="G2135" t="s">
        <v>2965</v>
      </c>
      <c r="H2135" t="s">
        <v>2966</v>
      </c>
      <c r="I2135" t="s">
        <v>2998</v>
      </c>
      <c r="J2135" t="s">
        <v>2999</v>
      </c>
      <c r="K2135" t="s">
        <v>3011</v>
      </c>
      <c r="L2135" t="s">
        <v>2986</v>
      </c>
      <c r="M2135" s="17">
        <f>VLOOKUP($K2135,[1]Budget!$V:$AE,5,0)*IF($C2135="1 - Revenues",1,IF(AND($C2135="5 - Transfers",MID(I2135,15,1)="4"),1,-1))</f>
        <v>-17000</v>
      </c>
      <c r="N2135" s="17">
        <f>VLOOKUP($K2135,[1]Budget!$V:$AE,6,0)*IF($C2135="1 - Revenues",1,IF(AND($C2135="5 - Transfers",MID(J2135,15,1)="4"),1,-1))</f>
        <v>-5000</v>
      </c>
      <c r="O2135" s="17">
        <f>IFERROR(IF(RIGHT(LEFT(K2135,15),1)="4",VLOOKUP(K2135,'[1]Budget Worksheet'!A:B,2,0),-1*VLOOKUP(K2135,'[1]Budget Worksheet'!A:B,2,0)),0)</f>
        <v>0</v>
      </c>
      <c r="P2135" s="17">
        <f>VLOOKUP($K2135,[1]Budget!$V:$AE,8,0)*IF($C2135="1 - Revenues",1,IF(AND($C2135="5 - Transfers",MID($K2135,15,1)="4"),1,-1))</f>
        <v>0</v>
      </c>
      <c r="Q2135" s="17">
        <f>VLOOKUP($K2135,[1]Budget!$V:$AE,10,0)*IF($C2135="1 - Revenues",1,IF(AND($C2135="5 - Transfers",MID(K2135,15,1)="4"),1,-1))</f>
        <v>0</v>
      </c>
      <c r="S2135" s="18" t="b">
        <f>IF(LEFT(C2135,1)="1",1,-1)*SUMIF([1]Budget!V:V,'Budget Worksheet for Pivot Tabl'!K2135,[1]Budget!AC:AC)=P2135</f>
        <v>1</v>
      </c>
    </row>
    <row r="2136" spans="1:19" x14ac:dyDescent="0.25">
      <c r="A2136" t="s">
        <v>39</v>
      </c>
      <c r="B2136" t="s">
        <v>40</v>
      </c>
      <c r="C2136" t="s">
        <v>7</v>
      </c>
      <c r="D2136" t="str">
        <f t="shared" si="33"/>
        <v>INFLOWS</v>
      </c>
      <c r="E2136" t="s">
        <v>112</v>
      </c>
      <c r="F2136" t="s">
        <v>113</v>
      </c>
      <c r="G2136" t="s">
        <v>2965</v>
      </c>
      <c r="H2136" t="s">
        <v>2966</v>
      </c>
      <c r="I2136" t="s">
        <v>3012</v>
      </c>
      <c r="J2136" t="s">
        <v>3013</v>
      </c>
      <c r="K2136" t="s">
        <v>3014</v>
      </c>
      <c r="L2136" t="s">
        <v>2927</v>
      </c>
      <c r="M2136" s="17">
        <f>VLOOKUP($K2136,[1]Budget!$V:$AE,5,0)*IF($C2136="1 - Revenues",1,IF(AND($C2136="5 - Transfers",MID(I2136,15,1)="4"),1,-1))</f>
        <v>25000</v>
      </c>
      <c r="N2136" s="17">
        <f>VLOOKUP($K2136,[1]Budget!$V:$AE,6,0)*IF($C2136="1 - Revenues",1,IF(AND($C2136="5 - Transfers",MID(J2136,15,1)="4"),1,-1))</f>
        <v>0</v>
      </c>
      <c r="O2136" s="17">
        <f>IFERROR(IF(RIGHT(LEFT(K2136,15),1)="4",VLOOKUP(K2136,'[1]Budget Worksheet'!A:B,2,0),-1*VLOOKUP(K2136,'[1]Budget Worksheet'!A:B,2,0)),0)</f>
        <v>0</v>
      </c>
      <c r="P2136" s="17">
        <f>VLOOKUP($K2136,[1]Budget!$V:$AE,8,0)*IF($C2136="1 - Revenues",1,IF(AND($C2136="5 - Transfers",MID($K2136,15,1)="4"),1,-1))</f>
        <v>0</v>
      </c>
      <c r="Q2136" s="17">
        <f>VLOOKUP($K2136,[1]Budget!$V:$AE,10,0)*IF($C2136="1 - Revenues",1,IF(AND($C2136="5 - Transfers",MID(K2136,15,1)="4"),1,-1))</f>
        <v>0</v>
      </c>
      <c r="S2136" s="18" t="b">
        <f>IF(LEFT(C2136,1)="1",1,-1)*SUMIF([1]Budget!V:V,'Budget Worksheet for Pivot Tabl'!K2136,[1]Budget!AC:AC)=P2136</f>
        <v>1</v>
      </c>
    </row>
    <row r="2137" spans="1:19" x14ac:dyDescent="0.25">
      <c r="A2137" t="s">
        <v>39</v>
      </c>
      <c r="B2137" t="s">
        <v>40</v>
      </c>
      <c r="C2137" t="s">
        <v>8</v>
      </c>
      <c r="D2137" t="str">
        <f t="shared" si="33"/>
        <v>OUTFLOWS</v>
      </c>
      <c r="E2137" t="s">
        <v>112</v>
      </c>
      <c r="F2137" t="s">
        <v>113</v>
      </c>
      <c r="G2137" t="s">
        <v>2965</v>
      </c>
      <c r="H2137" t="s">
        <v>2966</v>
      </c>
      <c r="I2137" t="s">
        <v>3012</v>
      </c>
      <c r="J2137" t="s">
        <v>3013</v>
      </c>
      <c r="K2137" t="s">
        <v>3015</v>
      </c>
      <c r="L2137" t="s">
        <v>590</v>
      </c>
      <c r="M2137" s="17">
        <f>VLOOKUP($K2137,[1]Budget!$V:$AE,5,0)*IF($C2137="1 - Revenues",1,IF(AND($C2137="5 - Transfers",MID(I2137,15,1)="4"),1,-1))</f>
        <v>0</v>
      </c>
      <c r="N2137" s="17">
        <f>VLOOKUP($K2137,[1]Budget!$V:$AE,6,0)*IF($C2137="1 - Revenues",1,IF(AND($C2137="5 - Transfers",MID(J2137,15,1)="4"),1,-1))</f>
        <v>0</v>
      </c>
      <c r="O2137" s="17">
        <f>IFERROR(IF(RIGHT(LEFT(K2137,15),1)="4",VLOOKUP(K2137,'[1]Budget Worksheet'!A:B,2,0),-1*VLOOKUP(K2137,'[1]Budget Worksheet'!A:B,2,0)),0)</f>
        <v>0</v>
      </c>
      <c r="P2137" s="17">
        <f>VLOOKUP($K2137,[1]Budget!$V:$AE,8,0)*IF($C2137="1 - Revenues",1,IF(AND($C2137="5 - Transfers",MID($K2137,15,1)="4"),1,-1))</f>
        <v>0</v>
      </c>
      <c r="Q2137" s="17">
        <f>VLOOKUP($K2137,[1]Budget!$V:$AE,10,0)*IF($C2137="1 - Revenues",1,IF(AND($C2137="5 - Transfers",MID(K2137,15,1)="4"),1,-1))</f>
        <v>0</v>
      </c>
      <c r="S2137" s="18" t="b">
        <f>IF(LEFT(C2137,1)="1",1,-1)*SUMIF([1]Budget!V:V,'Budget Worksheet for Pivot Tabl'!K2137,[1]Budget!AC:AC)=P2137</f>
        <v>1</v>
      </c>
    </row>
    <row r="2138" spans="1:19" x14ac:dyDescent="0.25">
      <c r="A2138" t="s">
        <v>39</v>
      </c>
      <c r="B2138" t="s">
        <v>40</v>
      </c>
      <c r="C2138" t="s">
        <v>8</v>
      </c>
      <c r="D2138" t="str">
        <f t="shared" si="33"/>
        <v>OUTFLOWS</v>
      </c>
      <c r="E2138" t="s">
        <v>112</v>
      </c>
      <c r="F2138" t="s">
        <v>113</v>
      </c>
      <c r="G2138" t="s">
        <v>2965</v>
      </c>
      <c r="H2138" t="s">
        <v>2966</v>
      </c>
      <c r="I2138" t="s">
        <v>3012</v>
      </c>
      <c r="J2138" t="s">
        <v>3013</v>
      </c>
      <c r="K2138" t="s">
        <v>3016</v>
      </c>
      <c r="L2138" t="s">
        <v>472</v>
      </c>
      <c r="M2138" s="17">
        <f>VLOOKUP($K2138,[1]Budget!$V:$AE,5,0)*IF($C2138="1 - Revenues",1,IF(AND($C2138="5 - Transfers",MID(I2138,15,1)="4"),1,-1))</f>
        <v>0</v>
      </c>
      <c r="N2138" s="17">
        <f>VLOOKUP($K2138,[1]Budget!$V:$AE,6,0)*IF($C2138="1 - Revenues",1,IF(AND($C2138="5 - Transfers",MID(J2138,15,1)="4"),1,-1))</f>
        <v>0</v>
      </c>
      <c r="O2138" s="17">
        <f>IFERROR(IF(RIGHT(LEFT(K2138,15),1)="4",VLOOKUP(K2138,'[1]Budget Worksheet'!A:B,2,0),-1*VLOOKUP(K2138,'[1]Budget Worksheet'!A:B,2,0)),0)</f>
        <v>0</v>
      </c>
      <c r="P2138" s="17">
        <f>VLOOKUP($K2138,[1]Budget!$V:$AE,8,0)*IF($C2138="1 - Revenues",1,IF(AND($C2138="5 - Transfers",MID($K2138,15,1)="4"),1,-1))</f>
        <v>0</v>
      </c>
      <c r="Q2138" s="17">
        <f>VLOOKUP($K2138,[1]Budget!$V:$AE,10,0)*IF($C2138="1 - Revenues",1,IF(AND($C2138="5 - Transfers",MID(K2138,15,1)="4"),1,-1))</f>
        <v>0</v>
      </c>
      <c r="S2138" s="18" t="b">
        <f>IF(LEFT(C2138,1)="1",1,-1)*SUMIF([1]Budget!V:V,'Budget Worksheet for Pivot Tabl'!K2138,[1]Budget!AC:AC)=P2138</f>
        <v>1</v>
      </c>
    </row>
    <row r="2139" spans="1:19" x14ac:dyDescent="0.25">
      <c r="A2139" t="s">
        <v>39</v>
      </c>
      <c r="B2139" t="s">
        <v>40</v>
      </c>
      <c r="C2139" t="s">
        <v>9</v>
      </c>
      <c r="D2139" t="str">
        <f t="shared" si="33"/>
        <v>OUTFLOWS</v>
      </c>
      <c r="E2139" t="s">
        <v>112</v>
      </c>
      <c r="F2139" t="s">
        <v>113</v>
      </c>
      <c r="G2139" t="s">
        <v>2965</v>
      </c>
      <c r="H2139" t="s">
        <v>2966</v>
      </c>
      <c r="I2139" t="s">
        <v>3012</v>
      </c>
      <c r="J2139" t="s">
        <v>3013</v>
      </c>
      <c r="K2139" t="s">
        <v>3017</v>
      </c>
      <c r="L2139" t="s">
        <v>476</v>
      </c>
      <c r="M2139" s="17">
        <f>VLOOKUP($K2139,[1]Budget!$V:$AE,5,0)*IF($C2139="1 - Revenues",1,IF(AND($C2139="5 - Transfers",MID(I2139,15,1)="4"),1,-1))</f>
        <v>0</v>
      </c>
      <c r="N2139" s="17">
        <f>VLOOKUP($K2139,[1]Budget!$V:$AE,6,0)*IF($C2139="1 - Revenues",1,IF(AND($C2139="5 - Transfers",MID(J2139,15,1)="4"),1,-1))</f>
        <v>0</v>
      </c>
      <c r="O2139" s="17">
        <f>IFERROR(IF(RIGHT(LEFT(K2139,15),1)="4",VLOOKUP(K2139,'[1]Budget Worksheet'!A:B,2,0),-1*VLOOKUP(K2139,'[1]Budget Worksheet'!A:B,2,0)),0)</f>
        <v>0</v>
      </c>
      <c r="P2139" s="17">
        <f>VLOOKUP($K2139,[1]Budget!$V:$AE,8,0)*IF($C2139="1 - Revenues",1,IF(AND($C2139="5 - Transfers",MID($K2139,15,1)="4"),1,-1))</f>
        <v>0</v>
      </c>
      <c r="Q2139" s="17">
        <f>VLOOKUP($K2139,[1]Budget!$V:$AE,10,0)*IF($C2139="1 - Revenues",1,IF(AND($C2139="5 - Transfers",MID(K2139,15,1)="4"),1,-1))</f>
        <v>0</v>
      </c>
      <c r="S2139" s="18" t="b">
        <f>IF(LEFT(C2139,1)="1",1,-1)*SUMIF([1]Budget!V:V,'Budget Worksheet for Pivot Tabl'!K2139,[1]Budget!AC:AC)=P2139</f>
        <v>1</v>
      </c>
    </row>
    <row r="2140" spans="1:19" x14ac:dyDescent="0.25">
      <c r="A2140" t="s">
        <v>39</v>
      </c>
      <c r="B2140" t="s">
        <v>40</v>
      </c>
      <c r="C2140" t="s">
        <v>9</v>
      </c>
      <c r="D2140" t="str">
        <f t="shared" si="33"/>
        <v>OUTFLOWS</v>
      </c>
      <c r="E2140" t="s">
        <v>112</v>
      </c>
      <c r="F2140" t="s">
        <v>113</v>
      </c>
      <c r="G2140" t="s">
        <v>2965</v>
      </c>
      <c r="H2140" t="s">
        <v>2966</v>
      </c>
      <c r="I2140" t="s">
        <v>3012</v>
      </c>
      <c r="J2140" t="s">
        <v>3013</v>
      </c>
      <c r="K2140" t="s">
        <v>3018</v>
      </c>
      <c r="L2140" t="s">
        <v>723</v>
      </c>
      <c r="M2140" s="17">
        <f>VLOOKUP($K2140,[1]Budget!$V:$AE,5,0)*IF($C2140="1 - Revenues",1,IF(AND($C2140="5 - Transfers",MID(I2140,15,1)="4"),1,-1))</f>
        <v>-2000</v>
      </c>
      <c r="N2140" s="17">
        <f>VLOOKUP($K2140,[1]Budget!$V:$AE,6,0)*IF($C2140="1 - Revenues",1,IF(AND($C2140="5 - Transfers",MID(J2140,15,1)="4"),1,-1))</f>
        <v>-2000</v>
      </c>
      <c r="O2140" s="17">
        <f>IFERROR(IF(RIGHT(LEFT(K2140,15),1)="4",VLOOKUP(K2140,'[1]Budget Worksheet'!A:B,2,0),-1*VLOOKUP(K2140,'[1]Budget Worksheet'!A:B,2,0)),0)</f>
        <v>0</v>
      </c>
      <c r="P2140" s="17">
        <f>VLOOKUP($K2140,[1]Budget!$V:$AE,8,0)*IF($C2140="1 - Revenues",1,IF(AND($C2140="5 - Transfers",MID($K2140,15,1)="4"),1,-1))</f>
        <v>0</v>
      </c>
      <c r="Q2140" s="17">
        <f>VLOOKUP($K2140,[1]Budget!$V:$AE,10,0)*IF($C2140="1 - Revenues",1,IF(AND($C2140="5 - Transfers",MID(K2140,15,1)="4"),1,-1))</f>
        <v>0</v>
      </c>
      <c r="S2140" s="18" t="b">
        <f>IF(LEFT(C2140,1)="1",1,-1)*SUMIF([1]Budget!V:V,'Budget Worksheet for Pivot Tabl'!K2140,[1]Budget!AC:AC)=P2140</f>
        <v>1</v>
      </c>
    </row>
    <row r="2141" spans="1:19" x14ac:dyDescent="0.25">
      <c r="A2141" t="s">
        <v>39</v>
      </c>
      <c r="B2141" t="s">
        <v>40</v>
      </c>
      <c r="C2141" t="s">
        <v>9</v>
      </c>
      <c r="D2141" t="str">
        <f t="shared" si="33"/>
        <v>OUTFLOWS</v>
      </c>
      <c r="E2141" t="s">
        <v>112</v>
      </c>
      <c r="F2141" t="s">
        <v>113</v>
      </c>
      <c r="G2141" t="s">
        <v>2965</v>
      </c>
      <c r="H2141" t="s">
        <v>2966</v>
      </c>
      <c r="I2141" t="s">
        <v>3012</v>
      </c>
      <c r="J2141" t="s">
        <v>3013</v>
      </c>
      <c r="K2141" t="s">
        <v>3019</v>
      </c>
      <c r="L2141" t="s">
        <v>1274</v>
      </c>
      <c r="M2141" s="17">
        <f>VLOOKUP($K2141,[1]Budget!$V:$AE,5,0)*IF($C2141="1 - Revenues",1,IF(AND($C2141="5 - Transfers",MID(I2141,15,1)="4"),1,-1))</f>
        <v>0</v>
      </c>
      <c r="N2141" s="17">
        <f>VLOOKUP($K2141,[1]Budget!$V:$AE,6,0)*IF($C2141="1 - Revenues",1,IF(AND($C2141="5 - Transfers",MID(J2141,15,1)="4"),1,-1))</f>
        <v>0</v>
      </c>
      <c r="O2141" s="17">
        <f>IFERROR(IF(RIGHT(LEFT(K2141,15),1)="4",VLOOKUP(K2141,'[1]Budget Worksheet'!A:B,2,0),-1*VLOOKUP(K2141,'[1]Budget Worksheet'!A:B,2,0)),0)</f>
        <v>0</v>
      </c>
      <c r="P2141" s="17">
        <f>VLOOKUP($K2141,[1]Budget!$V:$AE,8,0)*IF($C2141="1 - Revenues",1,IF(AND($C2141="5 - Transfers",MID($K2141,15,1)="4"),1,-1))</f>
        <v>0</v>
      </c>
      <c r="Q2141" s="17">
        <f>VLOOKUP($K2141,[1]Budget!$V:$AE,10,0)*IF($C2141="1 - Revenues",1,IF(AND($C2141="5 - Transfers",MID(K2141,15,1)="4"),1,-1))</f>
        <v>0</v>
      </c>
      <c r="S2141" s="18" t="b">
        <f>IF(LEFT(C2141,1)="1",1,-1)*SUMIF([1]Budget!V:V,'Budget Worksheet for Pivot Tabl'!K2141,[1]Budget!AC:AC)=P2141</f>
        <v>1</v>
      </c>
    </row>
    <row r="2142" spans="1:19" x14ac:dyDescent="0.25">
      <c r="A2142" t="s">
        <v>39</v>
      </c>
      <c r="B2142" t="s">
        <v>40</v>
      </c>
      <c r="C2142" t="s">
        <v>9</v>
      </c>
      <c r="D2142" t="str">
        <f t="shared" si="33"/>
        <v>OUTFLOWS</v>
      </c>
      <c r="E2142" t="s">
        <v>112</v>
      </c>
      <c r="F2142" t="s">
        <v>113</v>
      </c>
      <c r="G2142" t="s">
        <v>2965</v>
      </c>
      <c r="H2142" t="s">
        <v>2966</v>
      </c>
      <c r="I2142" t="s">
        <v>3012</v>
      </c>
      <c r="J2142" t="s">
        <v>3013</v>
      </c>
      <c r="K2142" t="s">
        <v>3020</v>
      </c>
      <c r="L2142" t="s">
        <v>482</v>
      </c>
      <c r="M2142" s="17">
        <f>VLOOKUP($K2142,[1]Budget!$V:$AE,5,0)*IF($C2142="1 - Revenues",1,IF(AND($C2142="5 - Transfers",MID(I2142,15,1)="4"),1,-1))</f>
        <v>0</v>
      </c>
      <c r="N2142" s="17">
        <f>VLOOKUP($K2142,[1]Budget!$V:$AE,6,0)*IF($C2142="1 - Revenues",1,IF(AND($C2142="5 - Transfers",MID(J2142,15,1)="4"),1,-1))</f>
        <v>0</v>
      </c>
      <c r="O2142" s="17">
        <f>IFERROR(IF(RIGHT(LEFT(K2142,15),1)="4",VLOOKUP(K2142,'[1]Budget Worksheet'!A:B,2,0),-1*VLOOKUP(K2142,'[1]Budget Worksheet'!A:B,2,0)),0)</f>
        <v>0</v>
      </c>
      <c r="P2142" s="17">
        <f>VLOOKUP($K2142,[1]Budget!$V:$AE,8,0)*IF($C2142="1 - Revenues",1,IF(AND($C2142="5 - Transfers",MID($K2142,15,1)="4"),1,-1))</f>
        <v>0</v>
      </c>
      <c r="Q2142" s="17">
        <f>VLOOKUP($K2142,[1]Budget!$V:$AE,10,0)*IF($C2142="1 - Revenues",1,IF(AND($C2142="5 - Transfers",MID(K2142,15,1)="4"),1,-1))</f>
        <v>0</v>
      </c>
      <c r="S2142" s="18" t="b">
        <f>IF(LEFT(C2142,1)="1",1,-1)*SUMIF([1]Budget!V:V,'Budget Worksheet for Pivot Tabl'!K2142,[1]Budget!AC:AC)=P2142</f>
        <v>1</v>
      </c>
    </row>
    <row r="2143" spans="1:19" x14ac:dyDescent="0.25">
      <c r="A2143" t="s">
        <v>39</v>
      </c>
      <c r="B2143" t="s">
        <v>40</v>
      </c>
      <c r="C2143" t="s">
        <v>9</v>
      </c>
      <c r="D2143" t="str">
        <f t="shared" si="33"/>
        <v>OUTFLOWS</v>
      </c>
      <c r="E2143" t="s">
        <v>112</v>
      </c>
      <c r="F2143" t="s">
        <v>113</v>
      </c>
      <c r="G2143" t="s">
        <v>2965</v>
      </c>
      <c r="H2143" t="s">
        <v>2966</v>
      </c>
      <c r="I2143" t="s">
        <v>3012</v>
      </c>
      <c r="J2143" t="s">
        <v>3013</v>
      </c>
      <c r="K2143" t="s">
        <v>3021</v>
      </c>
      <c r="L2143" t="s">
        <v>2980</v>
      </c>
      <c r="M2143" s="17">
        <f>VLOOKUP($K2143,[1]Budget!$V:$AE,5,0)*IF($C2143="1 - Revenues",1,IF(AND($C2143="5 - Transfers",MID(I2143,15,1)="4"),1,-1))</f>
        <v>-1000</v>
      </c>
      <c r="N2143" s="17">
        <f>VLOOKUP($K2143,[1]Budget!$V:$AE,6,0)*IF($C2143="1 - Revenues",1,IF(AND($C2143="5 - Transfers",MID(J2143,15,1)="4"),1,-1))</f>
        <v>-1000</v>
      </c>
      <c r="O2143" s="17">
        <f>IFERROR(IF(RIGHT(LEFT(K2143,15),1)="4",VLOOKUP(K2143,'[1]Budget Worksheet'!A:B,2,0),-1*VLOOKUP(K2143,'[1]Budget Worksheet'!A:B,2,0)),0)</f>
        <v>0</v>
      </c>
      <c r="P2143" s="17">
        <f>VLOOKUP($K2143,[1]Budget!$V:$AE,8,0)*IF($C2143="1 - Revenues",1,IF(AND($C2143="5 - Transfers",MID($K2143,15,1)="4"),1,-1))</f>
        <v>0</v>
      </c>
      <c r="Q2143" s="17">
        <f>VLOOKUP($K2143,[1]Budget!$V:$AE,10,0)*IF($C2143="1 - Revenues",1,IF(AND($C2143="5 - Transfers",MID(K2143,15,1)="4"),1,-1))</f>
        <v>0</v>
      </c>
      <c r="S2143" s="18" t="b">
        <f>IF(LEFT(C2143,1)="1",1,-1)*SUMIF([1]Budget!V:V,'Budget Worksheet for Pivot Tabl'!K2143,[1]Budget!AC:AC)=P2143</f>
        <v>1</v>
      </c>
    </row>
    <row r="2144" spans="1:19" x14ac:dyDescent="0.25">
      <c r="A2144" t="s">
        <v>39</v>
      </c>
      <c r="B2144" t="s">
        <v>40</v>
      </c>
      <c r="C2144" t="s">
        <v>9</v>
      </c>
      <c r="D2144" t="str">
        <f t="shared" si="33"/>
        <v>OUTFLOWS</v>
      </c>
      <c r="E2144" t="s">
        <v>112</v>
      </c>
      <c r="F2144" t="s">
        <v>113</v>
      </c>
      <c r="G2144" t="s">
        <v>2965</v>
      </c>
      <c r="H2144" t="s">
        <v>2966</v>
      </c>
      <c r="I2144" t="s">
        <v>3012</v>
      </c>
      <c r="J2144" t="s">
        <v>3013</v>
      </c>
      <c r="K2144" t="s">
        <v>3022</v>
      </c>
      <c r="L2144" t="s">
        <v>2950</v>
      </c>
      <c r="M2144" s="17">
        <f>VLOOKUP($K2144,[1]Budget!$V:$AE,5,0)*IF($C2144="1 - Revenues",1,IF(AND($C2144="5 - Transfers",MID(I2144,15,1)="4"),1,-1))</f>
        <v>0</v>
      </c>
      <c r="N2144" s="17">
        <f>VLOOKUP($K2144,[1]Budget!$V:$AE,6,0)*IF($C2144="1 - Revenues",1,IF(AND($C2144="5 - Transfers",MID(J2144,15,1)="4"),1,-1))</f>
        <v>0</v>
      </c>
      <c r="O2144" s="17">
        <f>IFERROR(IF(RIGHT(LEFT(K2144,15),1)="4",VLOOKUP(K2144,'[1]Budget Worksheet'!A:B,2,0),-1*VLOOKUP(K2144,'[1]Budget Worksheet'!A:B,2,0)),0)</f>
        <v>0</v>
      </c>
      <c r="P2144" s="17">
        <f>VLOOKUP($K2144,[1]Budget!$V:$AE,8,0)*IF($C2144="1 - Revenues",1,IF(AND($C2144="5 - Transfers",MID($K2144,15,1)="4"),1,-1))</f>
        <v>0</v>
      </c>
      <c r="Q2144" s="17">
        <f>VLOOKUP($K2144,[1]Budget!$V:$AE,10,0)*IF($C2144="1 - Revenues",1,IF(AND($C2144="5 - Transfers",MID(K2144,15,1)="4"),1,-1))</f>
        <v>0</v>
      </c>
      <c r="S2144" s="18" t="b">
        <f>IF(LEFT(C2144,1)="1",1,-1)*SUMIF([1]Budget!V:V,'Budget Worksheet for Pivot Tabl'!K2144,[1]Budget!AC:AC)=P2144</f>
        <v>1</v>
      </c>
    </row>
    <row r="2145" spans="1:19" x14ac:dyDescent="0.25">
      <c r="A2145" t="s">
        <v>39</v>
      </c>
      <c r="B2145" t="s">
        <v>40</v>
      </c>
      <c r="C2145" t="s">
        <v>9</v>
      </c>
      <c r="D2145" t="str">
        <f t="shared" si="33"/>
        <v>OUTFLOWS</v>
      </c>
      <c r="E2145" t="s">
        <v>112</v>
      </c>
      <c r="F2145" t="s">
        <v>113</v>
      </c>
      <c r="G2145" t="s">
        <v>2965</v>
      </c>
      <c r="H2145" t="s">
        <v>2966</v>
      </c>
      <c r="I2145" t="s">
        <v>3012</v>
      </c>
      <c r="J2145" t="s">
        <v>3013</v>
      </c>
      <c r="K2145" t="s">
        <v>3023</v>
      </c>
      <c r="L2145" t="s">
        <v>1398</v>
      </c>
      <c r="M2145" s="17">
        <f>VLOOKUP($K2145,[1]Budget!$V:$AE,5,0)*IF($C2145="1 - Revenues",1,IF(AND($C2145="5 - Transfers",MID(I2145,15,1)="4"),1,-1))</f>
        <v>0</v>
      </c>
      <c r="N2145" s="17">
        <f>VLOOKUP($K2145,[1]Budget!$V:$AE,6,0)*IF($C2145="1 - Revenues",1,IF(AND($C2145="5 - Transfers",MID(J2145,15,1)="4"),1,-1))</f>
        <v>0</v>
      </c>
      <c r="O2145" s="17">
        <f>IFERROR(IF(RIGHT(LEFT(K2145,15),1)="4",VLOOKUP(K2145,'[1]Budget Worksheet'!A:B,2,0),-1*VLOOKUP(K2145,'[1]Budget Worksheet'!A:B,2,0)),0)</f>
        <v>0</v>
      </c>
      <c r="P2145" s="17">
        <f>VLOOKUP($K2145,[1]Budget!$V:$AE,8,0)*IF($C2145="1 - Revenues",1,IF(AND($C2145="5 - Transfers",MID($K2145,15,1)="4"),1,-1))</f>
        <v>0</v>
      </c>
      <c r="Q2145" s="17">
        <f>VLOOKUP($K2145,[1]Budget!$V:$AE,10,0)*IF($C2145="1 - Revenues",1,IF(AND($C2145="5 - Transfers",MID(K2145,15,1)="4"),1,-1))</f>
        <v>0</v>
      </c>
      <c r="S2145" s="18" t="b">
        <f>IF(LEFT(C2145,1)="1",1,-1)*SUMIF([1]Budget!V:V,'Budget Worksheet for Pivot Tabl'!K2145,[1]Budget!AC:AC)=P2145</f>
        <v>1</v>
      </c>
    </row>
    <row r="2146" spans="1:19" x14ac:dyDescent="0.25">
      <c r="A2146" t="s">
        <v>39</v>
      </c>
      <c r="B2146" t="s">
        <v>40</v>
      </c>
      <c r="C2146" t="s">
        <v>9</v>
      </c>
      <c r="D2146" t="str">
        <f t="shared" si="33"/>
        <v>OUTFLOWS</v>
      </c>
      <c r="E2146" t="s">
        <v>112</v>
      </c>
      <c r="F2146" t="s">
        <v>113</v>
      </c>
      <c r="G2146" t="s">
        <v>2965</v>
      </c>
      <c r="H2146" t="s">
        <v>2966</v>
      </c>
      <c r="I2146" t="s">
        <v>3012</v>
      </c>
      <c r="J2146" t="s">
        <v>3013</v>
      </c>
      <c r="K2146" t="s">
        <v>3024</v>
      </c>
      <c r="L2146" t="s">
        <v>498</v>
      </c>
      <c r="M2146" s="17">
        <f>VLOOKUP($K2146,[1]Budget!$V:$AE,5,0)*IF($C2146="1 - Revenues",1,IF(AND($C2146="5 - Transfers",MID(I2146,15,1)="4"),1,-1))</f>
        <v>0</v>
      </c>
      <c r="N2146" s="17">
        <f>VLOOKUP($K2146,[1]Budget!$V:$AE,6,0)*IF($C2146="1 - Revenues",1,IF(AND($C2146="5 - Transfers",MID(J2146,15,1)="4"),1,-1))</f>
        <v>0</v>
      </c>
      <c r="O2146" s="17">
        <f>IFERROR(IF(RIGHT(LEFT(K2146,15),1)="4",VLOOKUP(K2146,'[1]Budget Worksheet'!A:B,2,0),-1*VLOOKUP(K2146,'[1]Budget Worksheet'!A:B,2,0)),0)</f>
        <v>0</v>
      </c>
      <c r="P2146" s="17">
        <f>VLOOKUP($K2146,[1]Budget!$V:$AE,8,0)*IF($C2146="1 - Revenues",1,IF(AND($C2146="5 - Transfers",MID($K2146,15,1)="4"),1,-1))</f>
        <v>0</v>
      </c>
      <c r="Q2146" s="17">
        <f>VLOOKUP($K2146,[1]Budget!$V:$AE,10,0)*IF($C2146="1 - Revenues",1,IF(AND($C2146="5 - Transfers",MID(K2146,15,1)="4"),1,-1))</f>
        <v>0</v>
      </c>
      <c r="S2146" s="18" t="b">
        <f>IF(LEFT(C2146,1)="1",1,-1)*SUMIF([1]Budget!V:V,'Budget Worksheet for Pivot Tabl'!K2146,[1]Budget!AC:AC)=P2146</f>
        <v>1</v>
      </c>
    </row>
    <row r="2147" spans="1:19" x14ac:dyDescent="0.25">
      <c r="A2147" t="s">
        <v>39</v>
      </c>
      <c r="B2147" t="s">
        <v>40</v>
      </c>
      <c r="C2147" t="s">
        <v>9</v>
      </c>
      <c r="D2147" t="str">
        <f t="shared" si="33"/>
        <v>OUTFLOWS</v>
      </c>
      <c r="E2147" t="s">
        <v>112</v>
      </c>
      <c r="F2147" t="s">
        <v>113</v>
      </c>
      <c r="G2147" t="s">
        <v>2965</v>
      </c>
      <c r="H2147" t="s">
        <v>2966</v>
      </c>
      <c r="I2147" t="s">
        <v>3012</v>
      </c>
      <c r="J2147" t="s">
        <v>3013</v>
      </c>
      <c r="K2147" t="s">
        <v>3025</v>
      </c>
      <c r="L2147" t="s">
        <v>2484</v>
      </c>
      <c r="M2147" s="17">
        <f>VLOOKUP($K2147,[1]Budget!$V:$AE,5,0)*IF($C2147="1 - Revenues",1,IF(AND($C2147="5 - Transfers",MID(I2147,15,1)="4"),1,-1))</f>
        <v>-5000</v>
      </c>
      <c r="N2147" s="17">
        <f>VLOOKUP($K2147,[1]Budget!$V:$AE,6,0)*IF($C2147="1 - Revenues",1,IF(AND($C2147="5 - Transfers",MID(J2147,15,1)="4"),1,-1))</f>
        <v>-5000</v>
      </c>
      <c r="O2147" s="17">
        <f>IFERROR(IF(RIGHT(LEFT(K2147,15),1)="4",VLOOKUP(K2147,'[1]Budget Worksheet'!A:B,2,0),-1*VLOOKUP(K2147,'[1]Budget Worksheet'!A:B,2,0)),0)</f>
        <v>0</v>
      </c>
      <c r="P2147" s="17">
        <f>VLOOKUP($K2147,[1]Budget!$V:$AE,8,0)*IF($C2147="1 - Revenues",1,IF(AND($C2147="5 - Transfers",MID($K2147,15,1)="4"),1,-1))</f>
        <v>0</v>
      </c>
      <c r="Q2147" s="17">
        <f>VLOOKUP($K2147,[1]Budget!$V:$AE,10,0)*IF($C2147="1 - Revenues",1,IF(AND($C2147="5 - Transfers",MID(K2147,15,1)="4"),1,-1))</f>
        <v>0</v>
      </c>
      <c r="S2147" s="18" t="b">
        <f>IF(LEFT(C2147,1)="1",1,-1)*SUMIF([1]Budget!V:V,'Budget Worksheet for Pivot Tabl'!K2147,[1]Budget!AC:AC)=P2147</f>
        <v>1</v>
      </c>
    </row>
    <row r="2148" spans="1:19" x14ac:dyDescent="0.25">
      <c r="A2148" t="s">
        <v>39</v>
      </c>
      <c r="B2148" t="s">
        <v>40</v>
      </c>
      <c r="C2148" t="s">
        <v>9</v>
      </c>
      <c r="D2148" t="str">
        <f t="shared" si="33"/>
        <v>OUTFLOWS</v>
      </c>
      <c r="E2148" t="s">
        <v>112</v>
      </c>
      <c r="F2148" t="s">
        <v>113</v>
      </c>
      <c r="G2148" t="s">
        <v>2965</v>
      </c>
      <c r="H2148" t="s">
        <v>2966</v>
      </c>
      <c r="I2148" t="s">
        <v>3012</v>
      </c>
      <c r="J2148" t="s">
        <v>3013</v>
      </c>
      <c r="K2148" t="s">
        <v>3026</v>
      </c>
      <c r="L2148" t="s">
        <v>2986</v>
      </c>
      <c r="M2148" s="17">
        <f>VLOOKUP($K2148,[1]Budget!$V:$AE,5,0)*IF($C2148="1 - Revenues",1,IF(AND($C2148="5 - Transfers",MID(I2148,15,1)="4"),1,-1))</f>
        <v>-6000</v>
      </c>
      <c r="N2148" s="17">
        <f>VLOOKUP($K2148,[1]Budget!$V:$AE,6,0)*IF($C2148="1 - Revenues",1,IF(AND($C2148="5 - Transfers",MID(J2148,15,1)="4"),1,-1))</f>
        <v>-4000</v>
      </c>
      <c r="O2148" s="17">
        <f>IFERROR(IF(RIGHT(LEFT(K2148,15),1)="4",VLOOKUP(K2148,'[1]Budget Worksheet'!A:B,2,0),-1*VLOOKUP(K2148,'[1]Budget Worksheet'!A:B,2,0)),0)</f>
        <v>0</v>
      </c>
      <c r="P2148" s="17">
        <f>VLOOKUP($K2148,[1]Budget!$V:$AE,8,0)*IF($C2148="1 - Revenues",1,IF(AND($C2148="5 - Transfers",MID($K2148,15,1)="4"),1,-1))</f>
        <v>0</v>
      </c>
      <c r="Q2148" s="17">
        <f>VLOOKUP($K2148,[1]Budget!$V:$AE,10,0)*IF($C2148="1 - Revenues",1,IF(AND($C2148="5 - Transfers",MID(K2148,15,1)="4"),1,-1))</f>
        <v>0</v>
      </c>
      <c r="S2148" s="18" t="b">
        <f>IF(LEFT(C2148,1)="1",1,-1)*SUMIF([1]Budget!V:V,'Budget Worksheet for Pivot Tabl'!K2148,[1]Budget!AC:AC)=P2148</f>
        <v>1</v>
      </c>
    </row>
    <row r="2149" spans="1:19" x14ac:dyDescent="0.25">
      <c r="A2149" t="s">
        <v>39</v>
      </c>
      <c r="B2149" t="s">
        <v>40</v>
      </c>
      <c r="C2149" t="s">
        <v>7</v>
      </c>
      <c r="D2149" t="str">
        <f t="shared" si="33"/>
        <v>INFLOWS</v>
      </c>
      <c r="E2149" t="s">
        <v>112</v>
      </c>
      <c r="F2149" t="s">
        <v>113</v>
      </c>
      <c r="G2149" t="s">
        <v>2965</v>
      </c>
      <c r="H2149" t="s">
        <v>2966</v>
      </c>
      <c r="I2149" t="s">
        <v>3027</v>
      </c>
      <c r="J2149" t="s">
        <v>3028</v>
      </c>
      <c r="K2149" t="s">
        <v>3029</v>
      </c>
      <c r="L2149" t="s">
        <v>2927</v>
      </c>
      <c r="M2149" s="17">
        <f>VLOOKUP($K2149,[1]Budget!$V:$AE,5,0)*IF($C2149="1 - Revenues",1,IF(AND($C2149="5 - Transfers",MID(I2149,15,1)="4"),1,-1))</f>
        <v>15000</v>
      </c>
      <c r="N2149" s="17">
        <f>VLOOKUP($K2149,[1]Budget!$V:$AE,6,0)*IF($C2149="1 - Revenues",1,IF(AND($C2149="5 - Transfers",MID(J2149,15,1)="4"),1,-1))</f>
        <v>0</v>
      </c>
      <c r="O2149" s="17">
        <f>IFERROR(IF(RIGHT(LEFT(K2149,15),1)="4",VLOOKUP(K2149,'[1]Budget Worksheet'!A:B,2,0),-1*VLOOKUP(K2149,'[1]Budget Worksheet'!A:B,2,0)),0)</f>
        <v>0</v>
      </c>
      <c r="P2149" s="17">
        <f>VLOOKUP($K2149,[1]Budget!$V:$AE,8,0)*IF($C2149="1 - Revenues",1,IF(AND($C2149="5 - Transfers",MID($K2149,15,1)="4"),1,-1))</f>
        <v>0</v>
      </c>
      <c r="Q2149" s="17">
        <f>VLOOKUP($K2149,[1]Budget!$V:$AE,10,0)*IF($C2149="1 - Revenues",1,IF(AND($C2149="5 - Transfers",MID(K2149,15,1)="4"),1,-1))</f>
        <v>0</v>
      </c>
      <c r="S2149" s="18" t="b">
        <f>IF(LEFT(C2149,1)="1",1,-1)*SUMIF([1]Budget!V:V,'Budget Worksheet for Pivot Tabl'!K2149,[1]Budget!AC:AC)=P2149</f>
        <v>1</v>
      </c>
    </row>
    <row r="2150" spans="1:19" x14ac:dyDescent="0.25">
      <c r="A2150" t="s">
        <v>39</v>
      </c>
      <c r="B2150" t="s">
        <v>40</v>
      </c>
      <c r="C2150" t="s">
        <v>8</v>
      </c>
      <c r="D2150" t="str">
        <f t="shared" si="33"/>
        <v>OUTFLOWS</v>
      </c>
      <c r="E2150" t="s">
        <v>112</v>
      </c>
      <c r="F2150" t="s">
        <v>113</v>
      </c>
      <c r="G2150" t="s">
        <v>2965</v>
      </c>
      <c r="H2150" t="s">
        <v>2966</v>
      </c>
      <c r="I2150" t="s">
        <v>3027</v>
      </c>
      <c r="J2150" t="s">
        <v>3028</v>
      </c>
      <c r="K2150" t="s">
        <v>3030</v>
      </c>
      <c r="L2150" t="s">
        <v>590</v>
      </c>
      <c r="M2150" s="17">
        <f>VLOOKUP($K2150,[1]Budget!$V:$AE,5,0)*IF($C2150="1 - Revenues",1,IF(AND($C2150="5 - Transfers",MID(I2150,15,1)="4"),1,-1))</f>
        <v>0</v>
      </c>
      <c r="N2150" s="17">
        <f>VLOOKUP($K2150,[1]Budget!$V:$AE,6,0)*IF($C2150="1 - Revenues",1,IF(AND($C2150="5 - Transfers",MID(J2150,15,1)="4"),1,-1))</f>
        <v>-1000</v>
      </c>
      <c r="O2150" s="17">
        <f>IFERROR(IF(RIGHT(LEFT(K2150,15),1)="4",VLOOKUP(K2150,'[1]Budget Worksheet'!A:B,2,0),-1*VLOOKUP(K2150,'[1]Budget Worksheet'!A:B,2,0)),0)</f>
        <v>0</v>
      </c>
      <c r="P2150" s="17">
        <f>VLOOKUP($K2150,[1]Budget!$V:$AE,8,0)*IF($C2150="1 - Revenues",1,IF(AND($C2150="5 - Transfers",MID($K2150,15,1)="4"),1,-1))</f>
        <v>0</v>
      </c>
      <c r="Q2150" s="17">
        <f>VLOOKUP($K2150,[1]Budget!$V:$AE,10,0)*IF($C2150="1 - Revenues",1,IF(AND($C2150="5 - Transfers",MID(K2150,15,1)="4"),1,-1))</f>
        <v>0</v>
      </c>
      <c r="S2150" s="18" t="b">
        <f>IF(LEFT(C2150,1)="1",1,-1)*SUMIF([1]Budget!V:V,'Budget Worksheet for Pivot Tabl'!K2150,[1]Budget!AC:AC)=P2150</f>
        <v>1</v>
      </c>
    </row>
    <row r="2151" spans="1:19" x14ac:dyDescent="0.25">
      <c r="A2151" t="s">
        <v>39</v>
      </c>
      <c r="B2151" t="s">
        <v>40</v>
      </c>
      <c r="C2151" t="s">
        <v>8</v>
      </c>
      <c r="D2151" t="str">
        <f t="shared" si="33"/>
        <v>OUTFLOWS</v>
      </c>
      <c r="E2151" t="s">
        <v>112</v>
      </c>
      <c r="F2151" t="s">
        <v>113</v>
      </c>
      <c r="G2151" t="s">
        <v>2965</v>
      </c>
      <c r="H2151" t="s">
        <v>2966</v>
      </c>
      <c r="I2151" t="s">
        <v>3027</v>
      </c>
      <c r="J2151" t="s">
        <v>3028</v>
      </c>
      <c r="K2151" t="s">
        <v>3031</v>
      </c>
      <c r="L2151" t="s">
        <v>472</v>
      </c>
      <c r="M2151" s="17">
        <f>VLOOKUP($K2151,[1]Budget!$V:$AE,5,0)*IF($C2151="1 - Revenues",1,IF(AND($C2151="5 - Transfers",MID(I2151,15,1)="4"),1,-1))</f>
        <v>0</v>
      </c>
      <c r="N2151" s="17">
        <f>VLOOKUP($K2151,[1]Budget!$V:$AE,6,0)*IF($C2151="1 - Revenues",1,IF(AND($C2151="5 - Transfers",MID(J2151,15,1)="4"),1,-1))</f>
        <v>0</v>
      </c>
      <c r="O2151" s="17">
        <f>IFERROR(IF(RIGHT(LEFT(K2151,15),1)="4",VLOOKUP(K2151,'[1]Budget Worksheet'!A:B,2,0),-1*VLOOKUP(K2151,'[1]Budget Worksheet'!A:B,2,0)),0)</f>
        <v>0</v>
      </c>
      <c r="P2151" s="17">
        <f>VLOOKUP($K2151,[1]Budget!$V:$AE,8,0)*IF($C2151="1 - Revenues",1,IF(AND($C2151="5 - Transfers",MID($K2151,15,1)="4"),1,-1))</f>
        <v>0</v>
      </c>
      <c r="Q2151" s="17">
        <f>VLOOKUP($K2151,[1]Budget!$V:$AE,10,0)*IF($C2151="1 - Revenues",1,IF(AND($C2151="5 - Transfers",MID(K2151,15,1)="4"),1,-1))</f>
        <v>0</v>
      </c>
      <c r="S2151" s="18" t="b">
        <f>IF(LEFT(C2151,1)="1",1,-1)*SUMIF([1]Budget!V:V,'Budget Worksheet for Pivot Tabl'!K2151,[1]Budget!AC:AC)=P2151</f>
        <v>1</v>
      </c>
    </row>
    <row r="2152" spans="1:19" x14ac:dyDescent="0.25">
      <c r="A2152" t="s">
        <v>39</v>
      </c>
      <c r="B2152" t="s">
        <v>40</v>
      </c>
      <c r="C2152" t="s">
        <v>9</v>
      </c>
      <c r="D2152" t="str">
        <f t="shared" si="33"/>
        <v>OUTFLOWS</v>
      </c>
      <c r="E2152" t="s">
        <v>112</v>
      </c>
      <c r="F2152" t="s">
        <v>113</v>
      </c>
      <c r="G2152" t="s">
        <v>2965</v>
      </c>
      <c r="H2152" t="s">
        <v>2966</v>
      </c>
      <c r="I2152" t="s">
        <v>3027</v>
      </c>
      <c r="J2152" t="s">
        <v>3028</v>
      </c>
      <c r="K2152" t="s">
        <v>3032</v>
      </c>
      <c r="L2152" t="s">
        <v>723</v>
      </c>
      <c r="M2152" s="17">
        <f>VLOOKUP($K2152,[1]Budget!$V:$AE,5,0)*IF($C2152="1 - Revenues",1,IF(AND($C2152="5 - Transfers",MID(I2152,15,1)="4"),1,-1))</f>
        <v>-1000</v>
      </c>
      <c r="N2152" s="17">
        <f>VLOOKUP($K2152,[1]Budget!$V:$AE,6,0)*IF($C2152="1 - Revenues",1,IF(AND($C2152="5 - Transfers",MID(J2152,15,1)="4"),1,-1))</f>
        <v>-1000</v>
      </c>
      <c r="O2152" s="17">
        <f>IFERROR(IF(RIGHT(LEFT(K2152,15),1)="4",VLOOKUP(K2152,'[1]Budget Worksheet'!A:B,2,0),-1*VLOOKUP(K2152,'[1]Budget Worksheet'!A:B,2,0)),0)</f>
        <v>0</v>
      </c>
      <c r="P2152" s="17">
        <f>VLOOKUP($K2152,[1]Budget!$V:$AE,8,0)*IF($C2152="1 - Revenues",1,IF(AND($C2152="5 - Transfers",MID($K2152,15,1)="4"),1,-1))</f>
        <v>0</v>
      </c>
      <c r="Q2152" s="17">
        <f>VLOOKUP($K2152,[1]Budget!$V:$AE,10,0)*IF($C2152="1 - Revenues",1,IF(AND($C2152="5 - Transfers",MID(K2152,15,1)="4"),1,-1))</f>
        <v>0</v>
      </c>
      <c r="S2152" s="18" t="b">
        <f>IF(LEFT(C2152,1)="1",1,-1)*SUMIF([1]Budget!V:V,'Budget Worksheet for Pivot Tabl'!K2152,[1]Budget!AC:AC)=P2152</f>
        <v>1</v>
      </c>
    </row>
    <row r="2153" spans="1:19" x14ac:dyDescent="0.25">
      <c r="A2153" t="s">
        <v>39</v>
      </c>
      <c r="B2153" t="s">
        <v>40</v>
      </c>
      <c r="C2153" t="s">
        <v>9</v>
      </c>
      <c r="D2153" t="str">
        <f t="shared" si="33"/>
        <v>OUTFLOWS</v>
      </c>
      <c r="E2153" t="s">
        <v>112</v>
      </c>
      <c r="F2153" t="s">
        <v>113</v>
      </c>
      <c r="G2153" t="s">
        <v>2965</v>
      </c>
      <c r="H2153" t="s">
        <v>2966</v>
      </c>
      <c r="I2153" t="s">
        <v>3027</v>
      </c>
      <c r="J2153" t="s">
        <v>3028</v>
      </c>
      <c r="K2153" t="s">
        <v>3033</v>
      </c>
      <c r="L2153" t="s">
        <v>1274</v>
      </c>
      <c r="M2153" s="17">
        <f>VLOOKUP($K2153,[1]Budget!$V:$AE,5,0)*IF($C2153="1 - Revenues",1,IF(AND($C2153="5 - Transfers",MID(I2153,15,1)="4"),1,-1))</f>
        <v>0</v>
      </c>
      <c r="N2153" s="17">
        <f>VLOOKUP($K2153,[1]Budget!$V:$AE,6,0)*IF($C2153="1 - Revenues",1,IF(AND($C2153="5 - Transfers",MID(J2153,15,1)="4"),1,-1))</f>
        <v>0</v>
      </c>
      <c r="O2153" s="17">
        <f>IFERROR(IF(RIGHT(LEFT(K2153,15),1)="4",VLOOKUP(K2153,'[1]Budget Worksheet'!A:B,2,0),-1*VLOOKUP(K2153,'[1]Budget Worksheet'!A:B,2,0)),0)</f>
        <v>0</v>
      </c>
      <c r="P2153" s="17">
        <f>VLOOKUP($K2153,[1]Budget!$V:$AE,8,0)*IF($C2153="1 - Revenues",1,IF(AND($C2153="5 - Transfers",MID($K2153,15,1)="4"),1,-1))</f>
        <v>0</v>
      </c>
      <c r="Q2153" s="17">
        <f>VLOOKUP($K2153,[1]Budget!$V:$AE,10,0)*IF($C2153="1 - Revenues",1,IF(AND($C2153="5 - Transfers",MID(K2153,15,1)="4"),1,-1))</f>
        <v>0</v>
      </c>
      <c r="S2153" s="18" t="b">
        <f>IF(LEFT(C2153,1)="1",1,-1)*SUMIF([1]Budget!V:V,'Budget Worksheet for Pivot Tabl'!K2153,[1]Budget!AC:AC)=P2153</f>
        <v>1</v>
      </c>
    </row>
    <row r="2154" spans="1:19" x14ac:dyDescent="0.25">
      <c r="A2154" t="s">
        <v>39</v>
      </c>
      <c r="B2154" t="s">
        <v>40</v>
      </c>
      <c r="C2154" t="s">
        <v>9</v>
      </c>
      <c r="D2154" t="str">
        <f t="shared" si="33"/>
        <v>OUTFLOWS</v>
      </c>
      <c r="E2154" t="s">
        <v>112</v>
      </c>
      <c r="F2154" t="s">
        <v>113</v>
      </c>
      <c r="G2154" t="s">
        <v>2965</v>
      </c>
      <c r="H2154" t="s">
        <v>2966</v>
      </c>
      <c r="I2154" t="s">
        <v>3027</v>
      </c>
      <c r="J2154" t="s">
        <v>3028</v>
      </c>
      <c r="K2154" t="s">
        <v>3034</v>
      </c>
      <c r="L2154" t="s">
        <v>482</v>
      </c>
      <c r="M2154" s="17">
        <f>VLOOKUP($K2154,[1]Budget!$V:$AE,5,0)*IF($C2154="1 - Revenues",1,IF(AND($C2154="5 - Transfers",MID(I2154,15,1)="4"),1,-1))</f>
        <v>0</v>
      </c>
      <c r="N2154" s="17">
        <f>VLOOKUP($K2154,[1]Budget!$V:$AE,6,0)*IF($C2154="1 - Revenues",1,IF(AND($C2154="5 - Transfers",MID(J2154,15,1)="4"),1,-1))</f>
        <v>0</v>
      </c>
      <c r="O2154" s="17">
        <f>IFERROR(IF(RIGHT(LEFT(K2154,15),1)="4",VLOOKUP(K2154,'[1]Budget Worksheet'!A:B,2,0),-1*VLOOKUP(K2154,'[1]Budget Worksheet'!A:B,2,0)),0)</f>
        <v>0</v>
      </c>
      <c r="P2154" s="17">
        <f>VLOOKUP($K2154,[1]Budget!$V:$AE,8,0)*IF($C2154="1 - Revenues",1,IF(AND($C2154="5 - Transfers",MID($K2154,15,1)="4"),1,-1))</f>
        <v>0</v>
      </c>
      <c r="Q2154" s="17">
        <f>VLOOKUP($K2154,[1]Budget!$V:$AE,10,0)*IF($C2154="1 - Revenues",1,IF(AND($C2154="5 - Transfers",MID(K2154,15,1)="4"),1,-1))</f>
        <v>0</v>
      </c>
      <c r="S2154" s="18" t="b">
        <f>IF(LEFT(C2154,1)="1",1,-1)*SUMIF([1]Budget!V:V,'Budget Worksheet for Pivot Tabl'!K2154,[1]Budget!AC:AC)=P2154</f>
        <v>1</v>
      </c>
    </row>
    <row r="2155" spans="1:19" x14ac:dyDescent="0.25">
      <c r="A2155" t="s">
        <v>39</v>
      </c>
      <c r="B2155" t="s">
        <v>40</v>
      </c>
      <c r="C2155" t="s">
        <v>9</v>
      </c>
      <c r="D2155" t="str">
        <f t="shared" si="33"/>
        <v>OUTFLOWS</v>
      </c>
      <c r="E2155" t="s">
        <v>112</v>
      </c>
      <c r="F2155" t="s">
        <v>113</v>
      </c>
      <c r="G2155" t="s">
        <v>2965</v>
      </c>
      <c r="H2155" t="s">
        <v>2966</v>
      </c>
      <c r="I2155" t="s">
        <v>3027</v>
      </c>
      <c r="J2155" t="s">
        <v>3028</v>
      </c>
      <c r="K2155" t="s">
        <v>3035</v>
      </c>
      <c r="L2155" t="s">
        <v>2980</v>
      </c>
      <c r="M2155" s="17">
        <f>VLOOKUP($K2155,[1]Budget!$V:$AE,5,0)*IF($C2155="1 - Revenues",1,IF(AND($C2155="5 - Transfers",MID(I2155,15,1)="4"),1,-1))</f>
        <v>-1000</v>
      </c>
      <c r="N2155" s="17">
        <f>VLOOKUP($K2155,[1]Budget!$V:$AE,6,0)*IF($C2155="1 - Revenues",1,IF(AND($C2155="5 - Transfers",MID(J2155,15,1)="4"),1,-1))</f>
        <v>-1000</v>
      </c>
      <c r="O2155" s="17">
        <f>IFERROR(IF(RIGHT(LEFT(K2155,15),1)="4",VLOOKUP(K2155,'[1]Budget Worksheet'!A:B,2,0),-1*VLOOKUP(K2155,'[1]Budget Worksheet'!A:B,2,0)),0)</f>
        <v>0</v>
      </c>
      <c r="P2155" s="17">
        <f>VLOOKUP($K2155,[1]Budget!$V:$AE,8,0)*IF($C2155="1 - Revenues",1,IF(AND($C2155="5 - Transfers",MID($K2155,15,1)="4"),1,-1))</f>
        <v>0</v>
      </c>
      <c r="Q2155" s="17">
        <f>VLOOKUP($K2155,[1]Budget!$V:$AE,10,0)*IF($C2155="1 - Revenues",1,IF(AND($C2155="5 - Transfers",MID(K2155,15,1)="4"),1,-1))</f>
        <v>0</v>
      </c>
      <c r="S2155" s="18" t="b">
        <f>IF(LEFT(C2155,1)="1",1,-1)*SUMIF([1]Budget!V:V,'Budget Worksheet for Pivot Tabl'!K2155,[1]Budget!AC:AC)=P2155</f>
        <v>1</v>
      </c>
    </row>
    <row r="2156" spans="1:19" x14ac:dyDescent="0.25">
      <c r="A2156" t="s">
        <v>39</v>
      </c>
      <c r="B2156" t="s">
        <v>40</v>
      </c>
      <c r="C2156" t="s">
        <v>9</v>
      </c>
      <c r="D2156" t="str">
        <f t="shared" si="33"/>
        <v>OUTFLOWS</v>
      </c>
      <c r="E2156" t="s">
        <v>112</v>
      </c>
      <c r="F2156" t="s">
        <v>113</v>
      </c>
      <c r="G2156" t="s">
        <v>2965</v>
      </c>
      <c r="H2156" t="s">
        <v>2966</v>
      </c>
      <c r="I2156" t="s">
        <v>3027</v>
      </c>
      <c r="J2156" t="s">
        <v>3028</v>
      </c>
      <c r="K2156" t="s">
        <v>3036</v>
      </c>
      <c r="L2156" t="s">
        <v>2950</v>
      </c>
      <c r="M2156" s="17">
        <f>VLOOKUP($K2156,[1]Budget!$V:$AE,5,0)*IF($C2156="1 - Revenues",1,IF(AND($C2156="5 - Transfers",MID(I2156,15,1)="4"),1,-1))</f>
        <v>0</v>
      </c>
      <c r="N2156" s="17">
        <f>VLOOKUP($K2156,[1]Budget!$V:$AE,6,0)*IF($C2156="1 - Revenues",1,IF(AND($C2156="5 - Transfers",MID(J2156,15,1)="4"),1,-1))</f>
        <v>0</v>
      </c>
      <c r="O2156" s="17">
        <f>IFERROR(IF(RIGHT(LEFT(K2156,15),1)="4",VLOOKUP(K2156,'[1]Budget Worksheet'!A:B,2,0),-1*VLOOKUP(K2156,'[1]Budget Worksheet'!A:B,2,0)),0)</f>
        <v>0</v>
      </c>
      <c r="P2156" s="17">
        <f>VLOOKUP($K2156,[1]Budget!$V:$AE,8,0)*IF($C2156="1 - Revenues",1,IF(AND($C2156="5 - Transfers",MID($K2156,15,1)="4"),1,-1))</f>
        <v>0</v>
      </c>
      <c r="Q2156" s="17">
        <f>VLOOKUP($K2156,[1]Budget!$V:$AE,10,0)*IF($C2156="1 - Revenues",1,IF(AND($C2156="5 - Transfers",MID(K2156,15,1)="4"),1,-1))</f>
        <v>0</v>
      </c>
      <c r="S2156" s="18" t="b">
        <f>IF(LEFT(C2156,1)="1",1,-1)*SUMIF([1]Budget!V:V,'Budget Worksheet for Pivot Tabl'!K2156,[1]Budget!AC:AC)=P2156</f>
        <v>1</v>
      </c>
    </row>
    <row r="2157" spans="1:19" x14ac:dyDescent="0.25">
      <c r="A2157" t="s">
        <v>39</v>
      </c>
      <c r="B2157" t="s">
        <v>40</v>
      </c>
      <c r="C2157" t="s">
        <v>9</v>
      </c>
      <c r="D2157" t="str">
        <f t="shared" si="33"/>
        <v>OUTFLOWS</v>
      </c>
      <c r="E2157" t="s">
        <v>112</v>
      </c>
      <c r="F2157" t="s">
        <v>113</v>
      </c>
      <c r="G2157" t="s">
        <v>2965</v>
      </c>
      <c r="H2157" t="s">
        <v>2966</v>
      </c>
      <c r="I2157" t="s">
        <v>3027</v>
      </c>
      <c r="J2157" t="s">
        <v>3028</v>
      </c>
      <c r="K2157" t="s">
        <v>3037</v>
      </c>
      <c r="L2157" t="s">
        <v>1398</v>
      </c>
      <c r="M2157" s="17">
        <f>VLOOKUP($K2157,[1]Budget!$V:$AE,5,0)*IF($C2157="1 - Revenues",1,IF(AND($C2157="5 - Transfers",MID(I2157,15,1)="4"),1,-1))</f>
        <v>0</v>
      </c>
      <c r="N2157" s="17">
        <f>VLOOKUP($K2157,[1]Budget!$V:$AE,6,0)*IF($C2157="1 - Revenues",1,IF(AND($C2157="5 - Transfers",MID(J2157,15,1)="4"),1,-1))</f>
        <v>0</v>
      </c>
      <c r="O2157" s="17">
        <f>IFERROR(IF(RIGHT(LEFT(K2157,15),1)="4",VLOOKUP(K2157,'[1]Budget Worksheet'!A:B,2,0),-1*VLOOKUP(K2157,'[1]Budget Worksheet'!A:B,2,0)),0)</f>
        <v>0</v>
      </c>
      <c r="P2157" s="17">
        <f>VLOOKUP($K2157,[1]Budget!$V:$AE,8,0)*IF($C2157="1 - Revenues",1,IF(AND($C2157="5 - Transfers",MID($K2157,15,1)="4"),1,-1))</f>
        <v>0</v>
      </c>
      <c r="Q2157" s="17">
        <f>VLOOKUP($K2157,[1]Budget!$V:$AE,10,0)*IF($C2157="1 - Revenues",1,IF(AND($C2157="5 - Transfers",MID(K2157,15,1)="4"),1,-1))</f>
        <v>0</v>
      </c>
      <c r="S2157" s="18" t="b">
        <f>IF(LEFT(C2157,1)="1",1,-1)*SUMIF([1]Budget!V:V,'Budget Worksheet for Pivot Tabl'!K2157,[1]Budget!AC:AC)=P2157</f>
        <v>1</v>
      </c>
    </row>
    <row r="2158" spans="1:19" x14ac:dyDescent="0.25">
      <c r="A2158" t="s">
        <v>39</v>
      </c>
      <c r="B2158" t="s">
        <v>40</v>
      </c>
      <c r="C2158" t="s">
        <v>9</v>
      </c>
      <c r="D2158" t="str">
        <f t="shared" si="33"/>
        <v>OUTFLOWS</v>
      </c>
      <c r="E2158" t="s">
        <v>112</v>
      </c>
      <c r="F2158" t="s">
        <v>113</v>
      </c>
      <c r="G2158" t="s">
        <v>2965</v>
      </c>
      <c r="H2158" t="s">
        <v>2966</v>
      </c>
      <c r="I2158" t="s">
        <v>3027</v>
      </c>
      <c r="J2158" t="s">
        <v>3028</v>
      </c>
      <c r="K2158" t="s">
        <v>3038</v>
      </c>
      <c r="L2158" t="s">
        <v>498</v>
      </c>
      <c r="M2158" s="17">
        <f>VLOOKUP($K2158,[1]Budget!$V:$AE,5,0)*IF($C2158="1 - Revenues",1,IF(AND($C2158="5 - Transfers",MID(I2158,15,1)="4"),1,-1))</f>
        <v>0</v>
      </c>
      <c r="N2158" s="17">
        <f>VLOOKUP($K2158,[1]Budget!$V:$AE,6,0)*IF($C2158="1 - Revenues",1,IF(AND($C2158="5 - Transfers",MID(J2158,15,1)="4"),1,-1))</f>
        <v>0</v>
      </c>
      <c r="O2158" s="17">
        <f>IFERROR(IF(RIGHT(LEFT(K2158,15),1)="4",VLOOKUP(K2158,'[1]Budget Worksheet'!A:B,2,0),-1*VLOOKUP(K2158,'[1]Budget Worksheet'!A:B,2,0)),0)</f>
        <v>0</v>
      </c>
      <c r="P2158" s="17">
        <f>VLOOKUP($K2158,[1]Budget!$V:$AE,8,0)*IF($C2158="1 - Revenues",1,IF(AND($C2158="5 - Transfers",MID($K2158,15,1)="4"),1,-1))</f>
        <v>0</v>
      </c>
      <c r="Q2158" s="17">
        <f>VLOOKUP($K2158,[1]Budget!$V:$AE,10,0)*IF($C2158="1 - Revenues",1,IF(AND($C2158="5 - Transfers",MID(K2158,15,1)="4"),1,-1))</f>
        <v>0</v>
      </c>
      <c r="S2158" s="18" t="b">
        <f>IF(LEFT(C2158,1)="1",1,-1)*SUMIF([1]Budget!V:V,'Budget Worksheet for Pivot Tabl'!K2158,[1]Budget!AC:AC)=P2158</f>
        <v>1</v>
      </c>
    </row>
    <row r="2159" spans="1:19" x14ac:dyDescent="0.25">
      <c r="A2159" t="s">
        <v>39</v>
      </c>
      <c r="B2159" t="s">
        <v>40</v>
      </c>
      <c r="C2159" t="s">
        <v>9</v>
      </c>
      <c r="D2159" t="str">
        <f t="shared" si="33"/>
        <v>OUTFLOWS</v>
      </c>
      <c r="E2159" t="s">
        <v>112</v>
      </c>
      <c r="F2159" t="s">
        <v>113</v>
      </c>
      <c r="G2159" t="s">
        <v>2965</v>
      </c>
      <c r="H2159" t="s">
        <v>2966</v>
      </c>
      <c r="I2159" t="s">
        <v>3027</v>
      </c>
      <c r="J2159" t="s">
        <v>3028</v>
      </c>
      <c r="K2159" t="s">
        <v>3039</v>
      </c>
      <c r="L2159" t="s">
        <v>2484</v>
      </c>
      <c r="M2159" s="17">
        <f>VLOOKUP($K2159,[1]Budget!$V:$AE,5,0)*IF($C2159="1 - Revenues",1,IF(AND($C2159="5 - Transfers",MID(I2159,15,1)="4"),1,-1))</f>
        <v>-5000</v>
      </c>
      <c r="N2159" s="17">
        <f>VLOOKUP($K2159,[1]Budget!$V:$AE,6,0)*IF($C2159="1 - Revenues",1,IF(AND($C2159="5 - Transfers",MID(J2159,15,1)="4"),1,-1))</f>
        <v>-5000</v>
      </c>
      <c r="O2159" s="17">
        <f>IFERROR(IF(RIGHT(LEFT(K2159,15),1)="4",VLOOKUP(K2159,'[1]Budget Worksheet'!A:B,2,0),-1*VLOOKUP(K2159,'[1]Budget Worksheet'!A:B,2,0)),0)</f>
        <v>0</v>
      </c>
      <c r="P2159" s="17">
        <f>VLOOKUP($K2159,[1]Budget!$V:$AE,8,0)*IF($C2159="1 - Revenues",1,IF(AND($C2159="5 - Transfers",MID($K2159,15,1)="4"),1,-1))</f>
        <v>0</v>
      </c>
      <c r="Q2159" s="17">
        <f>VLOOKUP($K2159,[1]Budget!$V:$AE,10,0)*IF($C2159="1 - Revenues",1,IF(AND($C2159="5 - Transfers",MID(K2159,15,1)="4"),1,-1))</f>
        <v>0</v>
      </c>
      <c r="S2159" s="18" t="b">
        <f>IF(LEFT(C2159,1)="1",1,-1)*SUMIF([1]Budget!V:V,'Budget Worksheet for Pivot Tabl'!K2159,[1]Budget!AC:AC)=P2159</f>
        <v>1</v>
      </c>
    </row>
    <row r="2160" spans="1:19" x14ac:dyDescent="0.25">
      <c r="A2160" t="s">
        <v>39</v>
      </c>
      <c r="B2160" t="s">
        <v>40</v>
      </c>
      <c r="C2160" t="s">
        <v>9</v>
      </c>
      <c r="D2160" t="str">
        <f t="shared" si="33"/>
        <v>OUTFLOWS</v>
      </c>
      <c r="E2160" t="s">
        <v>112</v>
      </c>
      <c r="F2160" t="s">
        <v>113</v>
      </c>
      <c r="G2160" t="s">
        <v>2965</v>
      </c>
      <c r="H2160" t="s">
        <v>2966</v>
      </c>
      <c r="I2160" t="s">
        <v>3027</v>
      </c>
      <c r="J2160" t="s">
        <v>3028</v>
      </c>
      <c r="K2160" t="s">
        <v>3040</v>
      </c>
      <c r="L2160" t="s">
        <v>2986</v>
      </c>
      <c r="M2160" s="17">
        <f>VLOOKUP($K2160,[1]Budget!$V:$AE,5,0)*IF($C2160="1 - Revenues",1,IF(AND($C2160="5 - Transfers",MID(I2160,15,1)="4"),1,-1))</f>
        <v>-2000</v>
      </c>
      <c r="N2160" s="17">
        <f>VLOOKUP($K2160,[1]Budget!$V:$AE,6,0)*IF($C2160="1 - Revenues",1,IF(AND($C2160="5 - Transfers",MID(J2160,15,1)="4"),1,-1))</f>
        <v>-2000</v>
      </c>
      <c r="O2160" s="17">
        <f>IFERROR(IF(RIGHT(LEFT(K2160,15),1)="4",VLOOKUP(K2160,'[1]Budget Worksheet'!A:B,2,0),-1*VLOOKUP(K2160,'[1]Budget Worksheet'!A:B,2,0)),0)</f>
        <v>0</v>
      </c>
      <c r="P2160" s="17">
        <f>VLOOKUP($K2160,[1]Budget!$V:$AE,8,0)*IF($C2160="1 - Revenues",1,IF(AND($C2160="5 - Transfers",MID($K2160,15,1)="4"),1,-1))</f>
        <v>0</v>
      </c>
      <c r="Q2160" s="17">
        <f>VLOOKUP($K2160,[1]Budget!$V:$AE,10,0)*IF($C2160="1 - Revenues",1,IF(AND($C2160="5 - Transfers",MID(K2160,15,1)="4"),1,-1))</f>
        <v>0</v>
      </c>
      <c r="S2160" s="18" t="b">
        <f>IF(LEFT(C2160,1)="1",1,-1)*SUMIF([1]Budget!V:V,'Budget Worksheet for Pivot Tabl'!K2160,[1]Budget!AC:AC)=P2160</f>
        <v>1</v>
      </c>
    </row>
    <row r="2161" spans="1:19" x14ac:dyDescent="0.25">
      <c r="A2161" t="s">
        <v>39</v>
      </c>
      <c r="B2161" t="s">
        <v>40</v>
      </c>
      <c r="C2161" t="s">
        <v>7</v>
      </c>
      <c r="D2161" t="str">
        <f t="shared" si="33"/>
        <v>INFLOWS</v>
      </c>
      <c r="E2161" t="s">
        <v>112</v>
      </c>
      <c r="F2161" t="s">
        <v>113</v>
      </c>
      <c r="G2161" t="s">
        <v>2965</v>
      </c>
      <c r="H2161" t="s">
        <v>2966</v>
      </c>
      <c r="I2161" t="s">
        <v>3041</v>
      </c>
      <c r="J2161" t="s">
        <v>3042</v>
      </c>
      <c r="K2161" t="s">
        <v>3043</v>
      </c>
      <c r="L2161" t="s">
        <v>2927</v>
      </c>
      <c r="M2161" s="17">
        <f>VLOOKUP($K2161,[1]Budget!$V:$AE,5,0)*IF($C2161="1 - Revenues",1,IF(AND($C2161="5 - Transfers",MID(I2161,15,1)="4"),1,-1))</f>
        <v>9000</v>
      </c>
      <c r="N2161" s="17">
        <f>VLOOKUP($K2161,[1]Budget!$V:$AE,6,0)*IF($C2161="1 - Revenues",1,IF(AND($C2161="5 - Transfers",MID(J2161,15,1)="4"),1,-1))</f>
        <v>0</v>
      </c>
      <c r="O2161" s="17">
        <f>IFERROR(IF(RIGHT(LEFT(K2161,15),1)="4",VLOOKUP(K2161,'[1]Budget Worksheet'!A:B,2,0),-1*VLOOKUP(K2161,'[1]Budget Worksheet'!A:B,2,0)),0)</f>
        <v>0</v>
      </c>
      <c r="P2161" s="17">
        <f>VLOOKUP($K2161,[1]Budget!$V:$AE,8,0)*IF($C2161="1 - Revenues",1,IF(AND($C2161="5 - Transfers",MID($K2161,15,1)="4"),1,-1))</f>
        <v>0</v>
      </c>
      <c r="Q2161" s="17">
        <f>VLOOKUP($K2161,[1]Budget!$V:$AE,10,0)*IF($C2161="1 - Revenues",1,IF(AND($C2161="5 - Transfers",MID(K2161,15,1)="4"),1,-1))</f>
        <v>0</v>
      </c>
      <c r="S2161" s="18" t="b">
        <f>IF(LEFT(C2161,1)="1",1,-1)*SUMIF([1]Budget!V:V,'Budget Worksheet for Pivot Tabl'!K2161,[1]Budget!AC:AC)=P2161</f>
        <v>1</v>
      </c>
    </row>
    <row r="2162" spans="1:19" x14ac:dyDescent="0.25">
      <c r="A2162" t="s">
        <v>39</v>
      </c>
      <c r="B2162" t="s">
        <v>40</v>
      </c>
      <c r="C2162" t="s">
        <v>8</v>
      </c>
      <c r="D2162" t="str">
        <f t="shared" si="33"/>
        <v>OUTFLOWS</v>
      </c>
      <c r="E2162" t="s">
        <v>112</v>
      </c>
      <c r="F2162" t="s">
        <v>113</v>
      </c>
      <c r="G2162" t="s">
        <v>2965</v>
      </c>
      <c r="H2162" t="s">
        <v>2966</v>
      </c>
      <c r="I2162" t="s">
        <v>3041</v>
      </c>
      <c r="J2162" t="s">
        <v>3042</v>
      </c>
      <c r="K2162" t="s">
        <v>3044</v>
      </c>
      <c r="L2162" t="s">
        <v>590</v>
      </c>
      <c r="M2162" s="17">
        <f>VLOOKUP($K2162,[1]Budget!$V:$AE,5,0)*IF($C2162="1 - Revenues",1,IF(AND($C2162="5 - Transfers",MID(I2162,15,1)="4"),1,-1))</f>
        <v>0</v>
      </c>
      <c r="N2162" s="17">
        <f>VLOOKUP($K2162,[1]Budget!$V:$AE,6,0)*IF($C2162="1 - Revenues",1,IF(AND($C2162="5 - Transfers",MID(J2162,15,1)="4"),1,-1))</f>
        <v>0</v>
      </c>
      <c r="O2162" s="17">
        <f>IFERROR(IF(RIGHT(LEFT(K2162,15),1)="4",VLOOKUP(K2162,'[1]Budget Worksheet'!A:B,2,0),-1*VLOOKUP(K2162,'[1]Budget Worksheet'!A:B,2,0)),0)</f>
        <v>0</v>
      </c>
      <c r="P2162" s="17">
        <f>VLOOKUP($K2162,[1]Budget!$V:$AE,8,0)*IF($C2162="1 - Revenues",1,IF(AND($C2162="5 - Transfers",MID($K2162,15,1)="4"),1,-1))</f>
        <v>0</v>
      </c>
      <c r="Q2162" s="17">
        <f>VLOOKUP($K2162,[1]Budget!$V:$AE,10,0)*IF($C2162="1 - Revenues",1,IF(AND($C2162="5 - Transfers",MID(K2162,15,1)="4"),1,-1))</f>
        <v>0</v>
      </c>
      <c r="S2162" s="18" t="b">
        <f>IF(LEFT(C2162,1)="1",1,-1)*SUMIF([1]Budget!V:V,'Budget Worksheet for Pivot Tabl'!K2162,[1]Budget!AC:AC)=P2162</f>
        <v>1</v>
      </c>
    </row>
    <row r="2163" spans="1:19" x14ac:dyDescent="0.25">
      <c r="A2163" t="s">
        <v>39</v>
      </c>
      <c r="B2163" t="s">
        <v>40</v>
      </c>
      <c r="C2163" t="s">
        <v>8</v>
      </c>
      <c r="D2163" t="str">
        <f t="shared" si="33"/>
        <v>OUTFLOWS</v>
      </c>
      <c r="E2163" t="s">
        <v>112</v>
      </c>
      <c r="F2163" t="s">
        <v>113</v>
      </c>
      <c r="G2163" t="s">
        <v>2965</v>
      </c>
      <c r="H2163" t="s">
        <v>2966</v>
      </c>
      <c r="I2163" t="s">
        <v>3041</v>
      </c>
      <c r="J2163" t="s">
        <v>3042</v>
      </c>
      <c r="K2163" t="s">
        <v>3045</v>
      </c>
      <c r="L2163" t="s">
        <v>472</v>
      </c>
      <c r="M2163" s="17">
        <f>VLOOKUP($K2163,[1]Budget!$V:$AE,5,0)*IF($C2163="1 - Revenues",1,IF(AND($C2163="5 - Transfers",MID(I2163,15,1)="4"),1,-1))</f>
        <v>0</v>
      </c>
      <c r="N2163" s="17">
        <f>VLOOKUP($K2163,[1]Budget!$V:$AE,6,0)*IF($C2163="1 - Revenues",1,IF(AND($C2163="5 - Transfers",MID(J2163,15,1)="4"),1,-1))</f>
        <v>0</v>
      </c>
      <c r="O2163" s="17">
        <f>IFERROR(IF(RIGHT(LEFT(K2163,15),1)="4",VLOOKUP(K2163,'[1]Budget Worksheet'!A:B,2,0),-1*VLOOKUP(K2163,'[1]Budget Worksheet'!A:B,2,0)),0)</f>
        <v>0</v>
      </c>
      <c r="P2163" s="17">
        <f>VLOOKUP($K2163,[1]Budget!$V:$AE,8,0)*IF($C2163="1 - Revenues",1,IF(AND($C2163="5 - Transfers",MID($K2163,15,1)="4"),1,-1))</f>
        <v>0</v>
      </c>
      <c r="Q2163" s="17">
        <f>VLOOKUP($K2163,[1]Budget!$V:$AE,10,0)*IF($C2163="1 - Revenues",1,IF(AND($C2163="5 - Transfers",MID(K2163,15,1)="4"),1,-1))</f>
        <v>0</v>
      </c>
      <c r="S2163" s="18" t="b">
        <f>IF(LEFT(C2163,1)="1",1,-1)*SUMIF([1]Budget!V:V,'Budget Worksheet for Pivot Tabl'!K2163,[1]Budget!AC:AC)=P2163</f>
        <v>1</v>
      </c>
    </row>
    <row r="2164" spans="1:19" x14ac:dyDescent="0.25">
      <c r="A2164" t="s">
        <v>39</v>
      </c>
      <c r="B2164" t="s">
        <v>40</v>
      </c>
      <c r="C2164" t="s">
        <v>9</v>
      </c>
      <c r="D2164" t="str">
        <f t="shared" si="33"/>
        <v>OUTFLOWS</v>
      </c>
      <c r="E2164" t="s">
        <v>112</v>
      </c>
      <c r="F2164" t="s">
        <v>113</v>
      </c>
      <c r="G2164" t="s">
        <v>2965</v>
      </c>
      <c r="H2164" t="s">
        <v>2966</v>
      </c>
      <c r="I2164" t="s">
        <v>3041</v>
      </c>
      <c r="J2164" t="s">
        <v>3042</v>
      </c>
      <c r="K2164" t="s">
        <v>3046</v>
      </c>
      <c r="L2164" t="s">
        <v>723</v>
      </c>
      <c r="M2164" s="17">
        <f>VLOOKUP($K2164,[1]Budget!$V:$AE,5,0)*IF($C2164="1 - Revenues",1,IF(AND($C2164="5 - Transfers",MID(I2164,15,1)="4"),1,-1))</f>
        <v>-2000</v>
      </c>
      <c r="N2164" s="17">
        <f>VLOOKUP($K2164,[1]Budget!$V:$AE,6,0)*IF($C2164="1 - Revenues",1,IF(AND($C2164="5 - Transfers",MID(J2164,15,1)="4"),1,-1))</f>
        <v>-2000</v>
      </c>
      <c r="O2164" s="17">
        <f>IFERROR(IF(RIGHT(LEFT(K2164,15),1)="4",VLOOKUP(K2164,'[1]Budget Worksheet'!A:B,2,0),-1*VLOOKUP(K2164,'[1]Budget Worksheet'!A:B,2,0)),0)</f>
        <v>0</v>
      </c>
      <c r="P2164" s="17">
        <f>VLOOKUP($K2164,[1]Budget!$V:$AE,8,0)*IF($C2164="1 - Revenues",1,IF(AND($C2164="5 - Transfers",MID($K2164,15,1)="4"),1,-1))</f>
        <v>0</v>
      </c>
      <c r="Q2164" s="17">
        <f>VLOOKUP($K2164,[1]Budget!$V:$AE,10,0)*IF($C2164="1 - Revenues",1,IF(AND($C2164="5 - Transfers",MID(K2164,15,1)="4"),1,-1))</f>
        <v>0</v>
      </c>
      <c r="S2164" s="18" t="b">
        <f>IF(LEFT(C2164,1)="1",1,-1)*SUMIF([1]Budget!V:V,'Budget Worksheet for Pivot Tabl'!K2164,[1]Budget!AC:AC)=P2164</f>
        <v>1</v>
      </c>
    </row>
    <row r="2165" spans="1:19" x14ac:dyDescent="0.25">
      <c r="A2165" t="s">
        <v>39</v>
      </c>
      <c r="B2165" t="s">
        <v>40</v>
      </c>
      <c r="C2165" t="s">
        <v>9</v>
      </c>
      <c r="D2165" t="str">
        <f t="shared" si="33"/>
        <v>OUTFLOWS</v>
      </c>
      <c r="E2165" t="s">
        <v>112</v>
      </c>
      <c r="F2165" t="s">
        <v>113</v>
      </c>
      <c r="G2165" t="s">
        <v>2965</v>
      </c>
      <c r="H2165" t="s">
        <v>2966</v>
      </c>
      <c r="I2165" t="s">
        <v>3041</v>
      </c>
      <c r="J2165" t="s">
        <v>3042</v>
      </c>
      <c r="K2165" t="s">
        <v>3047</v>
      </c>
      <c r="L2165" t="s">
        <v>1274</v>
      </c>
      <c r="M2165" s="17">
        <f>VLOOKUP($K2165,[1]Budget!$V:$AE,5,0)*IF($C2165="1 - Revenues",1,IF(AND($C2165="5 - Transfers",MID(I2165,15,1)="4"),1,-1))</f>
        <v>0</v>
      </c>
      <c r="N2165" s="17">
        <f>VLOOKUP($K2165,[1]Budget!$V:$AE,6,0)*IF($C2165="1 - Revenues",1,IF(AND($C2165="5 - Transfers",MID(J2165,15,1)="4"),1,-1))</f>
        <v>0</v>
      </c>
      <c r="O2165" s="17">
        <f>IFERROR(IF(RIGHT(LEFT(K2165,15),1)="4",VLOOKUP(K2165,'[1]Budget Worksheet'!A:B,2,0),-1*VLOOKUP(K2165,'[1]Budget Worksheet'!A:B,2,0)),0)</f>
        <v>0</v>
      </c>
      <c r="P2165" s="17">
        <f>VLOOKUP($K2165,[1]Budget!$V:$AE,8,0)*IF($C2165="1 - Revenues",1,IF(AND($C2165="5 - Transfers",MID($K2165,15,1)="4"),1,-1))</f>
        <v>0</v>
      </c>
      <c r="Q2165" s="17">
        <f>VLOOKUP($K2165,[1]Budget!$V:$AE,10,0)*IF($C2165="1 - Revenues",1,IF(AND($C2165="5 - Transfers",MID(K2165,15,1)="4"),1,-1))</f>
        <v>0</v>
      </c>
      <c r="S2165" s="18" t="b">
        <f>IF(LEFT(C2165,1)="1",1,-1)*SUMIF([1]Budget!V:V,'Budget Worksheet for Pivot Tabl'!K2165,[1]Budget!AC:AC)=P2165</f>
        <v>1</v>
      </c>
    </row>
    <row r="2166" spans="1:19" x14ac:dyDescent="0.25">
      <c r="A2166" t="s">
        <v>39</v>
      </c>
      <c r="B2166" t="s">
        <v>40</v>
      </c>
      <c r="C2166" t="s">
        <v>9</v>
      </c>
      <c r="D2166" t="str">
        <f t="shared" si="33"/>
        <v>OUTFLOWS</v>
      </c>
      <c r="E2166" t="s">
        <v>112</v>
      </c>
      <c r="F2166" t="s">
        <v>113</v>
      </c>
      <c r="G2166" t="s">
        <v>2965</v>
      </c>
      <c r="H2166" t="s">
        <v>2966</v>
      </c>
      <c r="I2166" t="s">
        <v>3041</v>
      </c>
      <c r="J2166" t="s">
        <v>3042</v>
      </c>
      <c r="K2166" t="s">
        <v>3048</v>
      </c>
      <c r="L2166" t="s">
        <v>482</v>
      </c>
      <c r="M2166" s="17">
        <f>VLOOKUP($K2166,[1]Budget!$V:$AE,5,0)*IF($C2166="1 - Revenues",1,IF(AND($C2166="5 - Transfers",MID(I2166,15,1)="4"),1,-1))</f>
        <v>0</v>
      </c>
      <c r="N2166" s="17">
        <f>VLOOKUP($K2166,[1]Budget!$V:$AE,6,0)*IF($C2166="1 - Revenues",1,IF(AND($C2166="5 - Transfers",MID(J2166,15,1)="4"),1,-1))</f>
        <v>0</v>
      </c>
      <c r="O2166" s="17">
        <f>IFERROR(IF(RIGHT(LEFT(K2166,15),1)="4",VLOOKUP(K2166,'[1]Budget Worksheet'!A:B,2,0),-1*VLOOKUP(K2166,'[1]Budget Worksheet'!A:B,2,0)),0)</f>
        <v>0</v>
      </c>
      <c r="P2166" s="17">
        <f>VLOOKUP($K2166,[1]Budget!$V:$AE,8,0)*IF($C2166="1 - Revenues",1,IF(AND($C2166="5 - Transfers",MID($K2166,15,1)="4"),1,-1))</f>
        <v>0</v>
      </c>
      <c r="Q2166" s="17">
        <f>VLOOKUP($K2166,[1]Budget!$V:$AE,10,0)*IF($C2166="1 - Revenues",1,IF(AND($C2166="5 - Transfers",MID(K2166,15,1)="4"),1,-1))</f>
        <v>0</v>
      </c>
      <c r="S2166" s="18" t="b">
        <f>IF(LEFT(C2166,1)="1",1,-1)*SUMIF([1]Budget!V:V,'Budget Worksheet for Pivot Tabl'!K2166,[1]Budget!AC:AC)=P2166</f>
        <v>1</v>
      </c>
    </row>
    <row r="2167" spans="1:19" x14ac:dyDescent="0.25">
      <c r="A2167" t="s">
        <v>39</v>
      </c>
      <c r="B2167" t="s">
        <v>40</v>
      </c>
      <c r="C2167" t="s">
        <v>9</v>
      </c>
      <c r="D2167" t="str">
        <f t="shared" si="33"/>
        <v>OUTFLOWS</v>
      </c>
      <c r="E2167" t="s">
        <v>112</v>
      </c>
      <c r="F2167" t="s">
        <v>113</v>
      </c>
      <c r="G2167" t="s">
        <v>2965</v>
      </c>
      <c r="H2167" t="s">
        <v>2966</v>
      </c>
      <c r="I2167" t="s">
        <v>3041</v>
      </c>
      <c r="J2167" t="s">
        <v>3042</v>
      </c>
      <c r="K2167" t="s">
        <v>3049</v>
      </c>
      <c r="L2167" t="s">
        <v>2980</v>
      </c>
      <c r="M2167" s="17">
        <f>VLOOKUP($K2167,[1]Budget!$V:$AE,5,0)*IF($C2167="1 - Revenues",1,IF(AND($C2167="5 - Transfers",MID(I2167,15,1)="4"),1,-1))</f>
        <v>-1000</v>
      </c>
      <c r="N2167" s="17">
        <f>VLOOKUP($K2167,[1]Budget!$V:$AE,6,0)*IF($C2167="1 - Revenues",1,IF(AND($C2167="5 - Transfers",MID(J2167,15,1)="4"),1,-1))</f>
        <v>-1000</v>
      </c>
      <c r="O2167" s="17">
        <f>IFERROR(IF(RIGHT(LEFT(K2167,15),1)="4",VLOOKUP(K2167,'[1]Budget Worksheet'!A:B,2,0),-1*VLOOKUP(K2167,'[1]Budget Worksheet'!A:B,2,0)),0)</f>
        <v>0</v>
      </c>
      <c r="P2167" s="17">
        <f>VLOOKUP($K2167,[1]Budget!$V:$AE,8,0)*IF($C2167="1 - Revenues",1,IF(AND($C2167="5 - Transfers",MID($K2167,15,1)="4"),1,-1))</f>
        <v>0</v>
      </c>
      <c r="Q2167" s="17">
        <f>VLOOKUP($K2167,[1]Budget!$V:$AE,10,0)*IF($C2167="1 - Revenues",1,IF(AND($C2167="5 - Transfers",MID(K2167,15,1)="4"),1,-1))</f>
        <v>0</v>
      </c>
      <c r="S2167" s="18" t="b">
        <f>IF(LEFT(C2167,1)="1",1,-1)*SUMIF([1]Budget!V:V,'Budget Worksheet for Pivot Tabl'!K2167,[1]Budget!AC:AC)=P2167</f>
        <v>1</v>
      </c>
    </row>
    <row r="2168" spans="1:19" x14ac:dyDescent="0.25">
      <c r="A2168" t="s">
        <v>39</v>
      </c>
      <c r="B2168" t="s">
        <v>40</v>
      </c>
      <c r="C2168" t="s">
        <v>9</v>
      </c>
      <c r="D2168" t="str">
        <f t="shared" si="33"/>
        <v>OUTFLOWS</v>
      </c>
      <c r="E2168" t="s">
        <v>112</v>
      </c>
      <c r="F2168" t="s">
        <v>113</v>
      </c>
      <c r="G2168" t="s">
        <v>2965</v>
      </c>
      <c r="H2168" t="s">
        <v>2966</v>
      </c>
      <c r="I2168" t="s">
        <v>3041</v>
      </c>
      <c r="J2168" t="s">
        <v>3042</v>
      </c>
      <c r="K2168" t="s">
        <v>3050</v>
      </c>
      <c r="L2168" t="s">
        <v>2950</v>
      </c>
      <c r="M2168" s="17">
        <f>VLOOKUP($K2168,[1]Budget!$V:$AE,5,0)*IF($C2168="1 - Revenues",1,IF(AND($C2168="5 - Transfers",MID(I2168,15,1)="4"),1,-1))</f>
        <v>0</v>
      </c>
      <c r="N2168" s="17">
        <f>VLOOKUP($K2168,[1]Budget!$V:$AE,6,0)*IF($C2168="1 - Revenues",1,IF(AND($C2168="5 - Transfers",MID(J2168,15,1)="4"),1,-1))</f>
        <v>0</v>
      </c>
      <c r="O2168" s="17">
        <f>IFERROR(IF(RIGHT(LEFT(K2168,15),1)="4",VLOOKUP(K2168,'[1]Budget Worksheet'!A:B,2,0),-1*VLOOKUP(K2168,'[1]Budget Worksheet'!A:B,2,0)),0)</f>
        <v>0</v>
      </c>
      <c r="P2168" s="17">
        <f>VLOOKUP($K2168,[1]Budget!$V:$AE,8,0)*IF($C2168="1 - Revenues",1,IF(AND($C2168="5 - Transfers",MID($K2168,15,1)="4"),1,-1))</f>
        <v>0</v>
      </c>
      <c r="Q2168" s="17">
        <f>VLOOKUP($K2168,[1]Budget!$V:$AE,10,0)*IF($C2168="1 - Revenues",1,IF(AND($C2168="5 - Transfers",MID(K2168,15,1)="4"),1,-1))</f>
        <v>0</v>
      </c>
      <c r="S2168" s="18" t="b">
        <f>IF(LEFT(C2168,1)="1",1,-1)*SUMIF([1]Budget!V:V,'Budget Worksheet for Pivot Tabl'!K2168,[1]Budget!AC:AC)=P2168</f>
        <v>1</v>
      </c>
    </row>
    <row r="2169" spans="1:19" x14ac:dyDescent="0.25">
      <c r="A2169" t="s">
        <v>39</v>
      </c>
      <c r="B2169" t="s">
        <v>40</v>
      </c>
      <c r="C2169" t="s">
        <v>9</v>
      </c>
      <c r="D2169" t="str">
        <f t="shared" si="33"/>
        <v>OUTFLOWS</v>
      </c>
      <c r="E2169" t="s">
        <v>112</v>
      </c>
      <c r="F2169" t="s">
        <v>113</v>
      </c>
      <c r="G2169" t="s">
        <v>2965</v>
      </c>
      <c r="H2169" t="s">
        <v>2966</v>
      </c>
      <c r="I2169" t="s">
        <v>3041</v>
      </c>
      <c r="J2169" t="s">
        <v>3042</v>
      </c>
      <c r="K2169" t="s">
        <v>3051</v>
      </c>
      <c r="L2169" t="s">
        <v>1398</v>
      </c>
      <c r="M2169" s="17">
        <f>VLOOKUP($K2169,[1]Budget!$V:$AE,5,0)*IF($C2169="1 - Revenues",1,IF(AND($C2169="5 - Transfers",MID(I2169,15,1)="4"),1,-1))</f>
        <v>0</v>
      </c>
      <c r="N2169" s="17">
        <f>VLOOKUP($K2169,[1]Budget!$V:$AE,6,0)*IF($C2169="1 - Revenues",1,IF(AND($C2169="5 - Transfers",MID(J2169,15,1)="4"),1,-1))</f>
        <v>0</v>
      </c>
      <c r="O2169" s="17">
        <f>IFERROR(IF(RIGHT(LEFT(K2169,15),1)="4",VLOOKUP(K2169,'[1]Budget Worksheet'!A:B,2,0),-1*VLOOKUP(K2169,'[1]Budget Worksheet'!A:B,2,0)),0)</f>
        <v>0</v>
      </c>
      <c r="P2169" s="17">
        <f>VLOOKUP($K2169,[1]Budget!$V:$AE,8,0)*IF($C2169="1 - Revenues",1,IF(AND($C2169="5 - Transfers",MID($K2169,15,1)="4"),1,-1))</f>
        <v>0</v>
      </c>
      <c r="Q2169" s="17">
        <f>VLOOKUP($K2169,[1]Budget!$V:$AE,10,0)*IF($C2169="1 - Revenues",1,IF(AND($C2169="5 - Transfers",MID(K2169,15,1)="4"),1,-1))</f>
        <v>0</v>
      </c>
      <c r="S2169" s="18" t="b">
        <f>IF(LEFT(C2169,1)="1",1,-1)*SUMIF([1]Budget!V:V,'Budget Worksheet for Pivot Tabl'!K2169,[1]Budget!AC:AC)=P2169</f>
        <v>1</v>
      </c>
    </row>
    <row r="2170" spans="1:19" x14ac:dyDescent="0.25">
      <c r="A2170" t="s">
        <v>39</v>
      </c>
      <c r="B2170" t="s">
        <v>40</v>
      </c>
      <c r="C2170" t="s">
        <v>9</v>
      </c>
      <c r="D2170" t="str">
        <f t="shared" si="33"/>
        <v>OUTFLOWS</v>
      </c>
      <c r="E2170" t="s">
        <v>112</v>
      </c>
      <c r="F2170" t="s">
        <v>113</v>
      </c>
      <c r="G2170" t="s">
        <v>2965</v>
      </c>
      <c r="H2170" t="s">
        <v>2966</v>
      </c>
      <c r="I2170" t="s">
        <v>3041</v>
      </c>
      <c r="J2170" t="s">
        <v>3042</v>
      </c>
      <c r="K2170" t="s">
        <v>3052</v>
      </c>
      <c r="L2170" t="s">
        <v>498</v>
      </c>
      <c r="M2170" s="17">
        <f>VLOOKUP($K2170,[1]Budget!$V:$AE,5,0)*IF($C2170="1 - Revenues",1,IF(AND($C2170="5 - Transfers",MID(I2170,15,1)="4"),1,-1))</f>
        <v>0</v>
      </c>
      <c r="N2170" s="17">
        <f>VLOOKUP($K2170,[1]Budget!$V:$AE,6,0)*IF($C2170="1 - Revenues",1,IF(AND($C2170="5 - Transfers",MID(J2170,15,1)="4"),1,-1))</f>
        <v>0</v>
      </c>
      <c r="O2170" s="17">
        <f>IFERROR(IF(RIGHT(LEFT(K2170,15),1)="4",VLOOKUP(K2170,'[1]Budget Worksheet'!A:B,2,0),-1*VLOOKUP(K2170,'[1]Budget Worksheet'!A:B,2,0)),0)</f>
        <v>0</v>
      </c>
      <c r="P2170" s="17">
        <f>VLOOKUP($K2170,[1]Budget!$V:$AE,8,0)*IF($C2170="1 - Revenues",1,IF(AND($C2170="5 - Transfers",MID($K2170,15,1)="4"),1,-1))</f>
        <v>0</v>
      </c>
      <c r="Q2170" s="17">
        <f>VLOOKUP($K2170,[1]Budget!$V:$AE,10,0)*IF($C2170="1 - Revenues",1,IF(AND($C2170="5 - Transfers",MID(K2170,15,1)="4"),1,-1))</f>
        <v>0</v>
      </c>
      <c r="S2170" s="18" t="b">
        <f>IF(LEFT(C2170,1)="1",1,-1)*SUMIF([1]Budget!V:V,'Budget Worksheet for Pivot Tabl'!K2170,[1]Budget!AC:AC)=P2170</f>
        <v>1</v>
      </c>
    </row>
    <row r="2171" spans="1:19" x14ac:dyDescent="0.25">
      <c r="A2171" t="s">
        <v>39</v>
      </c>
      <c r="B2171" t="s">
        <v>40</v>
      </c>
      <c r="C2171" t="s">
        <v>9</v>
      </c>
      <c r="D2171" t="str">
        <f t="shared" si="33"/>
        <v>OUTFLOWS</v>
      </c>
      <c r="E2171" t="s">
        <v>112</v>
      </c>
      <c r="F2171" t="s">
        <v>113</v>
      </c>
      <c r="G2171" t="s">
        <v>2965</v>
      </c>
      <c r="H2171" t="s">
        <v>2966</v>
      </c>
      <c r="I2171" t="s">
        <v>3041</v>
      </c>
      <c r="J2171" t="s">
        <v>3042</v>
      </c>
      <c r="K2171" t="s">
        <v>3053</v>
      </c>
      <c r="L2171" t="s">
        <v>2484</v>
      </c>
      <c r="M2171" s="17">
        <f>VLOOKUP($K2171,[1]Budget!$V:$AE,5,0)*IF($C2171="1 - Revenues",1,IF(AND($C2171="5 - Transfers",MID(I2171,15,1)="4"),1,-1))</f>
        <v>-5000</v>
      </c>
      <c r="N2171" s="17">
        <f>VLOOKUP($K2171,[1]Budget!$V:$AE,6,0)*IF($C2171="1 - Revenues",1,IF(AND($C2171="5 - Transfers",MID(J2171,15,1)="4"),1,-1))</f>
        <v>-5000</v>
      </c>
      <c r="O2171" s="17">
        <f>IFERROR(IF(RIGHT(LEFT(K2171,15),1)="4",VLOOKUP(K2171,'[1]Budget Worksheet'!A:B,2,0),-1*VLOOKUP(K2171,'[1]Budget Worksheet'!A:B,2,0)),0)</f>
        <v>0</v>
      </c>
      <c r="P2171" s="17">
        <f>VLOOKUP($K2171,[1]Budget!$V:$AE,8,0)*IF($C2171="1 - Revenues",1,IF(AND($C2171="5 - Transfers",MID($K2171,15,1)="4"),1,-1))</f>
        <v>0</v>
      </c>
      <c r="Q2171" s="17">
        <f>VLOOKUP($K2171,[1]Budget!$V:$AE,10,0)*IF($C2171="1 - Revenues",1,IF(AND($C2171="5 - Transfers",MID(K2171,15,1)="4"),1,-1))</f>
        <v>0</v>
      </c>
      <c r="S2171" s="18" t="b">
        <f>IF(LEFT(C2171,1)="1",1,-1)*SUMIF([1]Budget!V:V,'Budget Worksheet for Pivot Tabl'!K2171,[1]Budget!AC:AC)=P2171</f>
        <v>1</v>
      </c>
    </row>
    <row r="2172" spans="1:19" x14ac:dyDescent="0.25">
      <c r="A2172" t="s">
        <v>39</v>
      </c>
      <c r="B2172" t="s">
        <v>40</v>
      </c>
      <c r="C2172" t="s">
        <v>9</v>
      </c>
      <c r="D2172" t="str">
        <f t="shared" si="33"/>
        <v>OUTFLOWS</v>
      </c>
      <c r="E2172" t="s">
        <v>112</v>
      </c>
      <c r="F2172" t="s">
        <v>113</v>
      </c>
      <c r="G2172" t="s">
        <v>2965</v>
      </c>
      <c r="H2172" t="s">
        <v>2966</v>
      </c>
      <c r="I2172" t="s">
        <v>3041</v>
      </c>
      <c r="J2172" t="s">
        <v>3042</v>
      </c>
      <c r="K2172" t="s">
        <v>3054</v>
      </c>
      <c r="L2172" t="s">
        <v>2986</v>
      </c>
      <c r="M2172" s="17">
        <f>VLOOKUP($K2172,[1]Budget!$V:$AE,5,0)*IF($C2172="1 - Revenues",1,IF(AND($C2172="5 - Transfers",MID(I2172,15,1)="4"),1,-1))</f>
        <v>-1000</v>
      </c>
      <c r="N2172" s="17">
        <f>VLOOKUP($K2172,[1]Budget!$V:$AE,6,0)*IF($C2172="1 - Revenues",1,IF(AND($C2172="5 - Transfers",MID(J2172,15,1)="4"),1,-1))</f>
        <v>-1000</v>
      </c>
      <c r="O2172" s="17">
        <f>IFERROR(IF(RIGHT(LEFT(K2172,15),1)="4",VLOOKUP(K2172,'[1]Budget Worksheet'!A:B,2,0),-1*VLOOKUP(K2172,'[1]Budget Worksheet'!A:B,2,0)),0)</f>
        <v>0</v>
      </c>
      <c r="P2172" s="17">
        <f>VLOOKUP($K2172,[1]Budget!$V:$AE,8,0)*IF($C2172="1 - Revenues",1,IF(AND($C2172="5 - Transfers",MID($K2172,15,1)="4"),1,-1))</f>
        <v>0</v>
      </c>
      <c r="Q2172" s="17">
        <f>VLOOKUP($K2172,[1]Budget!$V:$AE,10,0)*IF($C2172="1 - Revenues",1,IF(AND($C2172="5 - Transfers",MID(K2172,15,1)="4"),1,-1))</f>
        <v>0</v>
      </c>
      <c r="S2172" s="18" t="b">
        <f>IF(LEFT(C2172,1)="1",1,-1)*SUMIF([1]Budget!V:V,'Budget Worksheet for Pivot Tabl'!K2172,[1]Budget!AC:AC)=P2172</f>
        <v>1</v>
      </c>
    </row>
    <row r="2173" spans="1:19" x14ac:dyDescent="0.25">
      <c r="A2173" t="s">
        <v>39</v>
      </c>
      <c r="B2173" t="s">
        <v>40</v>
      </c>
      <c r="C2173" t="s">
        <v>7</v>
      </c>
      <c r="D2173" t="str">
        <f t="shared" si="33"/>
        <v>INFLOWS</v>
      </c>
      <c r="E2173" t="s">
        <v>112</v>
      </c>
      <c r="F2173" t="s">
        <v>113</v>
      </c>
      <c r="G2173" t="s">
        <v>2965</v>
      </c>
      <c r="H2173" t="s">
        <v>2966</v>
      </c>
      <c r="I2173" t="s">
        <v>3055</v>
      </c>
      <c r="J2173" t="s">
        <v>3056</v>
      </c>
      <c r="K2173" t="s">
        <v>3057</v>
      </c>
      <c r="L2173" t="s">
        <v>2927</v>
      </c>
      <c r="M2173" s="17">
        <f>VLOOKUP($K2173,[1]Budget!$V:$AE,5,0)*IF($C2173="1 - Revenues",1,IF(AND($C2173="5 - Transfers",MID(I2173,15,1)="4"),1,-1))</f>
        <v>25000</v>
      </c>
      <c r="N2173" s="17">
        <f>VLOOKUP($K2173,[1]Budget!$V:$AE,6,0)*IF($C2173="1 - Revenues",1,IF(AND($C2173="5 - Transfers",MID(J2173,15,1)="4"),1,-1))</f>
        <v>0</v>
      </c>
      <c r="O2173" s="17">
        <f>IFERROR(IF(RIGHT(LEFT(K2173,15),1)="4",VLOOKUP(K2173,'[1]Budget Worksheet'!A:B,2,0),-1*VLOOKUP(K2173,'[1]Budget Worksheet'!A:B,2,0)),0)</f>
        <v>0</v>
      </c>
      <c r="P2173" s="17">
        <f>VLOOKUP($K2173,[1]Budget!$V:$AE,8,0)*IF($C2173="1 - Revenues",1,IF(AND($C2173="5 - Transfers",MID($K2173,15,1)="4"),1,-1))</f>
        <v>0</v>
      </c>
      <c r="Q2173" s="17">
        <f>VLOOKUP($K2173,[1]Budget!$V:$AE,10,0)*IF($C2173="1 - Revenues",1,IF(AND($C2173="5 - Transfers",MID(K2173,15,1)="4"),1,-1))</f>
        <v>0</v>
      </c>
      <c r="S2173" s="18" t="b">
        <f>IF(LEFT(C2173,1)="1",1,-1)*SUMIF([1]Budget!V:V,'Budget Worksheet for Pivot Tabl'!K2173,[1]Budget!AC:AC)=P2173</f>
        <v>1</v>
      </c>
    </row>
    <row r="2174" spans="1:19" x14ac:dyDescent="0.25">
      <c r="A2174" t="s">
        <v>39</v>
      </c>
      <c r="B2174" t="s">
        <v>40</v>
      </c>
      <c r="C2174" t="s">
        <v>8</v>
      </c>
      <c r="D2174" t="str">
        <f t="shared" si="33"/>
        <v>OUTFLOWS</v>
      </c>
      <c r="E2174" t="s">
        <v>112</v>
      </c>
      <c r="F2174" t="s">
        <v>113</v>
      </c>
      <c r="G2174" t="s">
        <v>2965</v>
      </c>
      <c r="H2174" t="s">
        <v>2966</v>
      </c>
      <c r="I2174" t="s">
        <v>3055</v>
      </c>
      <c r="J2174" t="s">
        <v>3056</v>
      </c>
      <c r="K2174" t="s">
        <v>3058</v>
      </c>
      <c r="L2174" t="s">
        <v>472</v>
      </c>
      <c r="M2174" s="17">
        <f>VLOOKUP($K2174,[1]Budget!$V:$AE,5,0)*IF($C2174="1 - Revenues",1,IF(AND($C2174="5 - Transfers",MID(I2174,15,1)="4"),1,-1))</f>
        <v>0</v>
      </c>
      <c r="N2174" s="17">
        <f>VLOOKUP($K2174,[1]Budget!$V:$AE,6,0)*IF($C2174="1 - Revenues",1,IF(AND($C2174="5 - Transfers",MID(J2174,15,1)="4"),1,-1))</f>
        <v>0</v>
      </c>
      <c r="O2174" s="17">
        <f>IFERROR(IF(RIGHT(LEFT(K2174,15),1)="4",VLOOKUP(K2174,'[1]Budget Worksheet'!A:B,2,0),-1*VLOOKUP(K2174,'[1]Budget Worksheet'!A:B,2,0)),0)</f>
        <v>0</v>
      </c>
      <c r="P2174" s="17">
        <f>VLOOKUP($K2174,[1]Budget!$V:$AE,8,0)*IF($C2174="1 - Revenues",1,IF(AND($C2174="5 - Transfers",MID($K2174,15,1)="4"),1,-1))</f>
        <v>0</v>
      </c>
      <c r="Q2174" s="17">
        <f>VLOOKUP($K2174,[1]Budget!$V:$AE,10,0)*IF($C2174="1 - Revenues",1,IF(AND($C2174="5 - Transfers",MID(K2174,15,1)="4"),1,-1))</f>
        <v>0</v>
      </c>
      <c r="S2174" s="18" t="b">
        <f>IF(LEFT(C2174,1)="1",1,-1)*SUMIF([1]Budget!V:V,'Budget Worksheet for Pivot Tabl'!K2174,[1]Budget!AC:AC)=P2174</f>
        <v>1</v>
      </c>
    </row>
    <row r="2175" spans="1:19" x14ac:dyDescent="0.25">
      <c r="A2175" t="s">
        <v>39</v>
      </c>
      <c r="B2175" t="s">
        <v>40</v>
      </c>
      <c r="C2175" t="s">
        <v>9</v>
      </c>
      <c r="D2175" t="str">
        <f t="shared" si="33"/>
        <v>OUTFLOWS</v>
      </c>
      <c r="E2175" t="s">
        <v>112</v>
      </c>
      <c r="F2175" t="s">
        <v>113</v>
      </c>
      <c r="G2175" t="s">
        <v>2965</v>
      </c>
      <c r="H2175" t="s">
        <v>2966</v>
      </c>
      <c r="I2175" t="s">
        <v>3055</v>
      </c>
      <c r="J2175" t="s">
        <v>3056</v>
      </c>
      <c r="K2175" t="s">
        <v>3059</v>
      </c>
      <c r="L2175" t="s">
        <v>723</v>
      </c>
      <c r="M2175" s="17">
        <f>VLOOKUP($K2175,[1]Budget!$V:$AE,5,0)*IF($C2175="1 - Revenues",1,IF(AND($C2175="5 - Transfers",MID(I2175,15,1)="4"),1,-1))</f>
        <v>-1000</v>
      </c>
      <c r="N2175" s="17">
        <f>VLOOKUP($K2175,[1]Budget!$V:$AE,6,0)*IF($C2175="1 - Revenues",1,IF(AND($C2175="5 - Transfers",MID(J2175,15,1)="4"),1,-1))</f>
        <v>-1000</v>
      </c>
      <c r="O2175" s="17">
        <f>IFERROR(IF(RIGHT(LEFT(K2175,15),1)="4",VLOOKUP(K2175,'[1]Budget Worksheet'!A:B,2,0),-1*VLOOKUP(K2175,'[1]Budget Worksheet'!A:B,2,0)),0)</f>
        <v>0</v>
      </c>
      <c r="P2175" s="17">
        <f>VLOOKUP($K2175,[1]Budget!$V:$AE,8,0)*IF($C2175="1 - Revenues",1,IF(AND($C2175="5 - Transfers",MID($K2175,15,1)="4"),1,-1))</f>
        <v>0</v>
      </c>
      <c r="Q2175" s="17">
        <f>VLOOKUP($K2175,[1]Budget!$V:$AE,10,0)*IF($C2175="1 - Revenues",1,IF(AND($C2175="5 - Transfers",MID(K2175,15,1)="4"),1,-1))</f>
        <v>0</v>
      </c>
      <c r="S2175" s="18" t="b">
        <f>IF(LEFT(C2175,1)="1",1,-1)*SUMIF([1]Budget!V:V,'Budget Worksheet for Pivot Tabl'!K2175,[1]Budget!AC:AC)=P2175</f>
        <v>1</v>
      </c>
    </row>
    <row r="2176" spans="1:19" x14ac:dyDescent="0.25">
      <c r="A2176" t="s">
        <v>39</v>
      </c>
      <c r="B2176" t="s">
        <v>40</v>
      </c>
      <c r="C2176" t="s">
        <v>9</v>
      </c>
      <c r="D2176" t="str">
        <f t="shared" si="33"/>
        <v>OUTFLOWS</v>
      </c>
      <c r="E2176" t="s">
        <v>112</v>
      </c>
      <c r="F2176" t="s">
        <v>113</v>
      </c>
      <c r="G2176" t="s">
        <v>2965</v>
      </c>
      <c r="H2176" t="s">
        <v>2966</v>
      </c>
      <c r="I2176" t="s">
        <v>3055</v>
      </c>
      <c r="J2176" t="s">
        <v>3056</v>
      </c>
      <c r="K2176" t="s">
        <v>3060</v>
      </c>
      <c r="L2176" t="s">
        <v>1274</v>
      </c>
      <c r="M2176" s="17">
        <f>VLOOKUP($K2176,[1]Budget!$V:$AE,5,0)*IF($C2176="1 - Revenues",1,IF(AND($C2176="5 - Transfers",MID(I2176,15,1)="4"),1,-1))</f>
        <v>0</v>
      </c>
      <c r="N2176" s="17">
        <f>VLOOKUP($K2176,[1]Budget!$V:$AE,6,0)*IF($C2176="1 - Revenues",1,IF(AND($C2176="5 - Transfers",MID(J2176,15,1)="4"),1,-1))</f>
        <v>0</v>
      </c>
      <c r="O2176" s="17">
        <f>IFERROR(IF(RIGHT(LEFT(K2176,15),1)="4",VLOOKUP(K2176,'[1]Budget Worksheet'!A:B,2,0),-1*VLOOKUP(K2176,'[1]Budget Worksheet'!A:B,2,0)),0)</f>
        <v>0</v>
      </c>
      <c r="P2176" s="17">
        <f>VLOOKUP($K2176,[1]Budget!$V:$AE,8,0)*IF($C2176="1 - Revenues",1,IF(AND($C2176="5 - Transfers",MID($K2176,15,1)="4"),1,-1))</f>
        <v>0</v>
      </c>
      <c r="Q2176" s="17">
        <f>VLOOKUP($K2176,[1]Budget!$V:$AE,10,0)*IF($C2176="1 - Revenues",1,IF(AND($C2176="5 - Transfers",MID(K2176,15,1)="4"),1,-1))</f>
        <v>0</v>
      </c>
      <c r="S2176" s="18" t="b">
        <f>IF(LEFT(C2176,1)="1",1,-1)*SUMIF([1]Budget!V:V,'Budget Worksheet for Pivot Tabl'!K2176,[1]Budget!AC:AC)=P2176</f>
        <v>1</v>
      </c>
    </row>
    <row r="2177" spans="1:19" x14ac:dyDescent="0.25">
      <c r="A2177" t="s">
        <v>39</v>
      </c>
      <c r="B2177" t="s">
        <v>40</v>
      </c>
      <c r="C2177" t="s">
        <v>9</v>
      </c>
      <c r="D2177" t="str">
        <f t="shared" si="33"/>
        <v>OUTFLOWS</v>
      </c>
      <c r="E2177" t="s">
        <v>112</v>
      </c>
      <c r="F2177" t="s">
        <v>113</v>
      </c>
      <c r="G2177" t="s">
        <v>2965</v>
      </c>
      <c r="H2177" t="s">
        <v>2966</v>
      </c>
      <c r="I2177" t="s">
        <v>3055</v>
      </c>
      <c r="J2177" t="s">
        <v>3056</v>
      </c>
      <c r="K2177" t="s">
        <v>3061</v>
      </c>
      <c r="L2177" t="s">
        <v>482</v>
      </c>
      <c r="M2177" s="17">
        <f>VLOOKUP($K2177,[1]Budget!$V:$AE,5,0)*IF($C2177="1 - Revenues",1,IF(AND($C2177="5 - Transfers",MID(I2177,15,1)="4"),1,-1))</f>
        <v>0</v>
      </c>
      <c r="N2177" s="17">
        <f>VLOOKUP($K2177,[1]Budget!$V:$AE,6,0)*IF($C2177="1 - Revenues",1,IF(AND($C2177="5 - Transfers",MID(J2177,15,1)="4"),1,-1))</f>
        <v>0</v>
      </c>
      <c r="O2177" s="17">
        <f>IFERROR(IF(RIGHT(LEFT(K2177,15),1)="4",VLOOKUP(K2177,'[1]Budget Worksheet'!A:B,2,0),-1*VLOOKUP(K2177,'[1]Budget Worksheet'!A:B,2,0)),0)</f>
        <v>0</v>
      </c>
      <c r="P2177" s="17">
        <f>VLOOKUP($K2177,[1]Budget!$V:$AE,8,0)*IF($C2177="1 - Revenues",1,IF(AND($C2177="5 - Transfers",MID($K2177,15,1)="4"),1,-1))</f>
        <v>0</v>
      </c>
      <c r="Q2177" s="17">
        <f>VLOOKUP($K2177,[1]Budget!$V:$AE,10,0)*IF($C2177="1 - Revenues",1,IF(AND($C2177="5 - Transfers",MID(K2177,15,1)="4"),1,-1))</f>
        <v>0</v>
      </c>
      <c r="S2177" s="18" t="b">
        <f>IF(LEFT(C2177,1)="1",1,-1)*SUMIF([1]Budget!V:V,'Budget Worksheet for Pivot Tabl'!K2177,[1]Budget!AC:AC)=P2177</f>
        <v>1</v>
      </c>
    </row>
    <row r="2178" spans="1:19" x14ac:dyDescent="0.25">
      <c r="A2178" t="s">
        <v>39</v>
      </c>
      <c r="B2178" t="s">
        <v>40</v>
      </c>
      <c r="C2178" t="s">
        <v>9</v>
      </c>
      <c r="D2178" t="str">
        <f t="shared" si="33"/>
        <v>OUTFLOWS</v>
      </c>
      <c r="E2178" t="s">
        <v>112</v>
      </c>
      <c r="F2178" t="s">
        <v>113</v>
      </c>
      <c r="G2178" t="s">
        <v>2965</v>
      </c>
      <c r="H2178" t="s">
        <v>2966</v>
      </c>
      <c r="I2178" t="s">
        <v>3055</v>
      </c>
      <c r="J2178" t="s">
        <v>3056</v>
      </c>
      <c r="K2178" t="s">
        <v>3062</v>
      </c>
      <c r="L2178" t="s">
        <v>2980</v>
      </c>
      <c r="M2178" s="17">
        <f>VLOOKUP($K2178,[1]Budget!$V:$AE,5,0)*IF($C2178="1 - Revenues",1,IF(AND($C2178="5 - Transfers",MID(I2178,15,1)="4"),1,-1))</f>
        <v>-2000</v>
      </c>
      <c r="N2178" s="17">
        <f>VLOOKUP($K2178,[1]Budget!$V:$AE,6,0)*IF($C2178="1 - Revenues",1,IF(AND($C2178="5 - Transfers",MID(J2178,15,1)="4"),1,-1))</f>
        <v>-2000</v>
      </c>
      <c r="O2178" s="17">
        <f>IFERROR(IF(RIGHT(LEFT(K2178,15),1)="4",VLOOKUP(K2178,'[1]Budget Worksheet'!A:B,2,0),-1*VLOOKUP(K2178,'[1]Budget Worksheet'!A:B,2,0)),0)</f>
        <v>0</v>
      </c>
      <c r="P2178" s="17">
        <f>VLOOKUP($K2178,[1]Budget!$V:$AE,8,0)*IF($C2178="1 - Revenues",1,IF(AND($C2178="5 - Transfers",MID($K2178,15,1)="4"),1,-1))</f>
        <v>0</v>
      </c>
      <c r="Q2178" s="17">
        <f>VLOOKUP($K2178,[1]Budget!$V:$AE,10,0)*IF($C2178="1 - Revenues",1,IF(AND($C2178="5 - Transfers",MID(K2178,15,1)="4"),1,-1))</f>
        <v>0</v>
      </c>
      <c r="S2178" s="18" t="b">
        <f>IF(LEFT(C2178,1)="1",1,-1)*SUMIF([1]Budget!V:V,'Budget Worksheet for Pivot Tabl'!K2178,[1]Budget!AC:AC)=P2178</f>
        <v>1</v>
      </c>
    </row>
    <row r="2179" spans="1:19" x14ac:dyDescent="0.25">
      <c r="A2179" t="s">
        <v>39</v>
      </c>
      <c r="B2179" t="s">
        <v>40</v>
      </c>
      <c r="C2179" t="s">
        <v>9</v>
      </c>
      <c r="D2179" t="str">
        <f t="shared" ref="D2179:D2242" si="34">IF(C2179="1 - Revenues","INFLOWS","OUTFLOWS")</f>
        <v>OUTFLOWS</v>
      </c>
      <c r="E2179" t="s">
        <v>112</v>
      </c>
      <c r="F2179" t="s">
        <v>113</v>
      </c>
      <c r="G2179" t="s">
        <v>2965</v>
      </c>
      <c r="H2179" t="s">
        <v>2966</v>
      </c>
      <c r="I2179" t="s">
        <v>3055</v>
      </c>
      <c r="J2179" t="s">
        <v>3056</v>
      </c>
      <c r="K2179" t="s">
        <v>3063</v>
      </c>
      <c r="L2179" t="s">
        <v>2950</v>
      </c>
      <c r="M2179" s="17">
        <f>VLOOKUP($K2179,[1]Budget!$V:$AE,5,0)*IF($C2179="1 - Revenues",1,IF(AND($C2179="5 - Transfers",MID(I2179,15,1)="4"),1,-1))</f>
        <v>-2000</v>
      </c>
      <c r="N2179" s="17">
        <f>VLOOKUP($K2179,[1]Budget!$V:$AE,6,0)*IF($C2179="1 - Revenues",1,IF(AND($C2179="5 - Transfers",MID(J2179,15,1)="4"),1,-1))</f>
        <v>-2000</v>
      </c>
      <c r="O2179" s="17">
        <f>IFERROR(IF(RIGHT(LEFT(K2179,15),1)="4",VLOOKUP(K2179,'[1]Budget Worksheet'!A:B,2,0),-1*VLOOKUP(K2179,'[1]Budget Worksheet'!A:B,2,0)),0)</f>
        <v>0</v>
      </c>
      <c r="P2179" s="17">
        <f>VLOOKUP($K2179,[1]Budget!$V:$AE,8,0)*IF($C2179="1 - Revenues",1,IF(AND($C2179="5 - Transfers",MID($K2179,15,1)="4"),1,-1))</f>
        <v>0</v>
      </c>
      <c r="Q2179" s="17">
        <f>VLOOKUP($K2179,[1]Budget!$V:$AE,10,0)*IF($C2179="1 - Revenues",1,IF(AND($C2179="5 - Transfers",MID(K2179,15,1)="4"),1,-1))</f>
        <v>0</v>
      </c>
      <c r="S2179" s="18" t="b">
        <f>IF(LEFT(C2179,1)="1",1,-1)*SUMIF([1]Budget!V:V,'Budget Worksheet for Pivot Tabl'!K2179,[1]Budget!AC:AC)=P2179</f>
        <v>1</v>
      </c>
    </row>
    <row r="2180" spans="1:19" x14ac:dyDescent="0.25">
      <c r="A2180" t="s">
        <v>39</v>
      </c>
      <c r="B2180" t="s">
        <v>40</v>
      </c>
      <c r="C2180" t="s">
        <v>9</v>
      </c>
      <c r="D2180" t="str">
        <f t="shared" si="34"/>
        <v>OUTFLOWS</v>
      </c>
      <c r="E2180" t="s">
        <v>112</v>
      </c>
      <c r="F2180" t="s">
        <v>113</v>
      </c>
      <c r="G2180" t="s">
        <v>2965</v>
      </c>
      <c r="H2180" t="s">
        <v>2966</v>
      </c>
      <c r="I2180" t="s">
        <v>3055</v>
      </c>
      <c r="J2180" t="s">
        <v>3056</v>
      </c>
      <c r="K2180" t="s">
        <v>3064</v>
      </c>
      <c r="L2180" t="s">
        <v>1398</v>
      </c>
      <c r="M2180" s="17">
        <f>VLOOKUP($K2180,[1]Budget!$V:$AE,5,0)*IF($C2180="1 - Revenues",1,IF(AND($C2180="5 - Transfers",MID(I2180,15,1)="4"),1,-1))</f>
        <v>-1000</v>
      </c>
      <c r="N2180" s="17">
        <f>VLOOKUP($K2180,[1]Budget!$V:$AE,6,0)*IF($C2180="1 - Revenues",1,IF(AND($C2180="5 - Transfers",MID(J2180,15,1)="4"),1,-1))</f>
        <v>-1000</v>
      </c>
      <c r="O2180" s="17">
        <f>IFERROR(IF(RIGHT(LEFT(K2180,15),1)="4",VLOOKUP(K2180,'[1]Budget Worksheet'!A:B,2,0),-1*VLOOKUP(K2180,'[1]Budget Worksheet'!A:B,2,0)),0)</f>
        <v>0</v>
      </c>
      <c r="P2180" s="17">
        <f>VLOOKUP($K2180,[1]Budget!$V:$AE,8,0)*IF($C2180="1 - Revenues",1,IF(AND($C2180="5 - Transfers",MID($K2180,15,1)="4"),1,-1))</f>
        <v>0</v>
      </c>
      <c r="Q2180" s="17">
        <f>VLOOKUP($K2180,[1]Budget!$V:$AE,10,0)*IF($C2180="1 - Revenues",1,IF(AND($C2180="5 - Transfers",MID(K2180,15,1)="4"),1,-1))</f>
        <v>0</v>
      </c>
      <c r="S2180" s="18" t="b">
        <f>IF(LEFT(C2180,1)="1",1,-1)*SUMIF([1]Budget!V:V,'Budget Worksheet for Pivot Tabl'!K2180,[1]Budget!AC:AC)=P2180</f>
        <v>1</v>
      </c>
    </row>
    <row r="2181" spans="1:19" x14ac:dyDescent="0.25">
      <c r="A2181" t="s">
        <v>39</v>
      </c>
      <c r="B2181" t="s">
        <v>40</v>
      </c>
      <c r="C2181" t="s">
        <v>9</v>
      </c>
      <c r="D2181" t="str">
        <f t="shared" si="34"/>
        <v>OUTFLOWS</v>
      </c>
      <c r="E2181" t="s">
        <v>112</v>
      </c>
      <c r="F2181" t="s">
        <v>113</v>
      </c>
      <c r="G2181" t="s">
        <v>2965</v>
      </c>
      <c r="H2181" t="s">
        <v>2966</v>
      </c>
      <c r="I2181" t="s">
        <v>3055</v>
      </c>
      <c r="J2181" t="s">
        <v>3056</v>
      </c>
      <c r="K2181" t="s">
        <v>3065</v>
      </c>
      <c r="L2181" t="s">
        <v>498</v>
      </c>
      <c r="M2181" s="17">
        <f>VLOOKUP($K2181,[1]Budget!$V:$AE,5,0)*IF($C2181="1 - Revenues",1,IF(AND($C2181="5 - Transfers",MID(I2181,15,1)="4"),1,-1))</f>
        <v>0</v>
      </c>
      <c r="N2181" s="17">
        <f>VLOOKUP($K2181,[1]Budget!$V:$AE,6,0)*IF($C2181="1 - Revenues",1,IF(AND($C2181="5 - Transfers",MID(J2181,15,1)="4"),1,-1))</f>
        <v>0</v>
      </c>
      <c r="O2181" s="17">
        <f>IFERROR(IF(RIGHT(LEFT(K2181,15),1)="4",VLOOKUP(K2181,'[1]Budget Worksheet'!A:B,2,0),-1*VLOOKUP(K2181,'[1]Budget Worksheet'!A:B,2,0)),0)</f>
        <v>0</v>
      </c>
      <c r="P2181" s="17">
        <f>VLOOKUP($K2181,[1]Budget!$V:$AE,8,0)*IF($C2181="1 - Revenues",1,IF(AND($C2181="5 - Transfers",MID($K2181,15,1)="4"),1,-1))</f>
        <v>0</v>
      </c>
      <c r="Q2181" s="17">
        <f>VLOOKUP($K2181,[1]Budget!$V:$AE,10,0)*IF($C2181="1 - Revenues",1,IF(AND($C2181="5 - Transfers",MID(K2181,15,1)="4"),1,-1))</f>
        <v>0</v>
      </c>
      <c r="S2181" s="18" t="b">
        <f>IF(LEFT(C2181,1)="1",1,-1)*SUMIF([1]Budget!V:V,'Budget Worksheet for Pivot Tabl'!K2181,[1]Budget!AC:AC)=P2181</f>
        <v>1</v>
      </c>
    </row>
    <row r="2182" spans="1:19" x14ac:dyDescent="0.25">
      <c r="A2182" t="s">
        <v>39</v>
      </c>
      <c r="B2182" t="s">
        <v>40</v>
      </c>
      <c r="C2182" t="s">
        <v>9</v>
      </c>
      <c r="D2182" t="str">
        <f t="shared" si="34"/>
        <v>OUTFLOWS</v>
      </c>
      <c r="E2182" t="s">
        <v>112</v>
      </c>
      <c r="F2182" t="s">
        <v>113</v>
      </c>
      <c r="G2182" t="s">
        <v>2965</v>
      </c>
      <c r="H2182" t="s">
        <v>2966</v>
      </c>
      <c r="I2182" t="s">
        <v>3055</v>
      </c>
      <c r="J2182" t="s">
        <v>3056</v>
      </c>
      <c r="K2182" t="s">
        <v>3066</v>
      </c>
      <c r="L2182" t="s">
        <v>2484</v>
      </c>
      <c r="M2182" s="17">
        <f>VLOOKUP($K2182,[1]Budget!$V:$AE,5,0)*IF($C2182="1 - Revenues",1,IF(AND($C2182="5 - Transfers",MID(I2182,15,1)="4"),1,-1))</f>
        <v>-5000</v>
      </c>
      <c r="N2182" s="17">
        <f>VLOOKUP($K2182,[1]Budget!$V:$AE,6,0)*IF($C2182="1 - Revenues",1,IF(AND($C2182="5 - Transfers",MID(J2182,15,1)="4"),1,-1))</f>
        <v>-5000</v>
      </c>
      <c r="O2182" s="17">
        <f>IFERROR(IF(RIGHT(LEFT(K2182,15),1)="4",VLOOKUP(K2182,'[1]Budget Worksheet'!A:B,2,0),-1*VLOOKUP(K2182,'[1]Budget Worksheet'!A:B,2,0)),0)</f>
        <v>0</v>
      </c>
      <c r="P2182" s="17">
        <f>VLOOKUP($K2182,[1]Budget!$V:$AE,8,0)*IF($C2182="1 - Revenues",1,IF(AND($C2182="5 - Transfers",MID($K2182,15,1)="4"),1,-1))</f>
        <v>0</v>
      </c>
      <c r="Q2182" s="17">
        <f>VLOOKUP($K2182,[1]Budget!$V:$AE,10,0)*IF($C2182="1 - Revenues",1,IF(AND($C2182="5 - Transfers",MID(K2182,15,1)="4"),1,-1))</f>
        <v>0</v>
      </c>
      <c r="S2182" s="18" t="b">
        <f>IF(LEFT(C2182,1)="1",1,-1)*SUMIF([1]Budget!V:V,'Budget Worksheet for Pivot Tabl'!K2182,[1]Budget!AC:AC)=P2182</f>
        <v>1</v>
      </c>
    </row>
    <row r="2183" spans="1:19" x14ac:dyDescent="0.25">
      <c r="A2183" t="s">
        <v>39</v>
      </c>
      <c r="B2183" t="s">
        <v>40</v>
      </c>
      <c r="C2183" t="s">
        <v>9</v>
      </c>
      <c r="D2183" t="str">
        <f t="shared" si="34"/>
        <v>OUTFLOWS</v>
      </c>
      <c r="E2183" t="s">
        <v>112</v>
      </c>
      <c r="F2183" t="s">
        <v>113</v>
      </c>
      <c r="G2183" t="s">
        <v>2965</v>
      </c>
      <c r="H2183" t="s">
        <v>2966</v>
      </c>
      <c r="I2183" t="s">
        <v>3055</v>
      </c>
      <c r="J2183" t="s">
        <v>3056</v>
      </c>
      <c r="K2183" t="s">
        <v>3067</v>
      </c>
      <c r="L2183" t="s">
        <v>2986</v>
      </c>
      <c r="M2183" s="17">
        <f>VLOOKUP($K2183,[1]Budget!$V:$AE,5,0)*IF($C2183="1 - Revenues",1,IF(AND($C2183="5 - Transfers",MID(I2183,15,1)="4"),1,-1))</f>
        <v>-12000</v>
      </c>
      <c r="N2183" s="17">
        <f>VLOOKUP($K2183,[1]Budget!$V:$AE,6,0)*IF($C2183="1 - Revenues",1,IF(AND($C2183="5 - Transfers",MID(J2183,15,1)="4"),1,-1))</f>
        <v>-16000</v>
      </c>
      <c r="O2183" s="17">
        <f>IFERROR(IF(RIGHT(LEFT(K2183,15),1)="4",VLOOKUP(K2183,'[1]Budget Worksheet'!A:B,2,0),-1*VLOOKUP(K2183,'[1]Budget Worksheet'!A:B,2,0)),0)</f>
        <v>0</v>
      </c>
      <c r="P2183" s="17">
        <f>VLOOKUP($K2183,[1]Budget!$V:$AE,8,0)*IF($C2183="1 - Revenues",1,IF(AND($C2183="5 - Transfers",MID($K2183,15,1)="4"),1,-1))</f>
        <v>0</v>
      </c>
      <c r="Q2183" s="17">
        <f>VLOOKUP($K2183,[1]Budget!$V:$AE,10,0)*IF($C2183="1 - Revenues",1,IF(AND($C2183="5 - Transfers",MID(K2183,15,1)="4"),1,-1))</f>
        <v>0</v>
      </c>
      <c r="S2183" s="18" t="b">
        <f>IF(LEFT(C2183,1)="1",1,-1)*SUMIF([1]Budget!V:V,'Budget Worksheet for Pivot Tabl'!K2183,[1]Budget!AC:AC)=P2183</f>
        <v>1</v>
      </c>
    </row>
    <row r="2184" spans="1:19" x14ac:dyDescent="0.25">
      <c r="A2184" t="s">
        <v>39</v>
      </c>
      <c r="B2184" t="s">
        <v>40</v>
      </c>
      <c r="C2184" t="s">
        <v>7</v>
      </c>
      <c r="D2184" t="str">
        <f t="shared" si="34"/>
        <v>INFLOWS</v>
      </c>
      <c r="E2184" t="s">
        <v>112</v>
      </c>
      <c r="F2184" t="s">
        <v>113</v>
      </c>
      <c r="G2184" t="s">
        <v>2965</v>
      </c>
      <c r="H2184" t="s">
        <v>2966</v>
      </c>
      <c r="I2184" t="s">
        <v>3068</v>
      </c>
      <c r="J2184" t="s">
        <v>3069</v>
      </c>
      <c r="K2184" t="s">
        <v>3070</v>
      </c>
      <c r="L2184" t="s">
        <v>2927</v>
      </c>
      <c r="M2184" s="17">
        <f>VLOOKUP($K2184,[1]Budget!$V:$AE,5,0)*IF($C2184="1 - Revenues",1,IF(AND($C2184="5 - Transfers",MID(I2184,15,1)="4"),1,-1))</f>
        <v>56000</v>
      </c>
      <c r="N2184" s="17">
        <f>VLOOKUP($K2184,[1]Budget!$V:$AE,6,0)*IF($C2184="1 - Revenues",1,IF(AND($C2184="5 - Transfers",MID(J2184,15,1)="4"),1,-1))</f>
        <v>0</v>
      </c>
      <c r="O2184" s="17">
        <f>IFERROR(IF(RIGHT(LEFT(K2184,15),1)="4",VLOOKUP(K2184,'[1]Budget Worksheet'!A:B,2,0),-1*VLOOKUP(K2184,'[1]Budget Worksheet'!A:B,2,0)),0)</f>
        <v>0</v>
      </c>
      <c r="P2184" s="17">
        <f>VLOOKUP($K2184,[1]Budget!$V:$AE,8,0)*IF($C2184="1 - Revenues",1,IF(AND($C2184="5 - Transfers",MID($K2184,15,1)="4"),1,-1))</f>
        <v>0</v>
      </c>
      <c r="Q2184" s="17">
        <f>VLOOKUP($K2184,[1]Budget!$V:$AE,10,0)*IF($C2184="1 - Revenues",1,IF(AND($C2184="5 - Transfers",MID(K2184,15,1)="4"),1,-1))</f>
        <v>0</v>
      </c>
      <c r="S2184" s="18" t="b">
        <f>IF(LEFT(C2184,1)="1",1,-1)*SUMIF([1]Budget!V:V,'Budget Worksheet for Pivot Tabl'!K2184,[1]Budget!AC:AC)=P2184</f>
        <v>1</v>
      </c>
    </row>
    <row r="2185" spans="1:19" x14ac:dyDescent="0.25">
      <c r="A2185" t="s">
        <v>39</v>
      </c>
      <c r="B2185" t="s">
        <v>40</v>
      </c>
      <c r="C2185" t="s">
        <v>8</v>
      </c>
      <c r="D2185" t="str">
        <f t="shared" si="34"/>
        <v>OUTFLOWS</v>
      </c>
      <c r="E2185" t="s">
        <v>112</v>
      </c>
      <c r="F2185" t="s">
        <v>113</v>
      </c>
      <c r="G2185" t="s">
        <v>2965</v>
      </c>
      <c r="H2185" t="s">
        <v>2966</v>
      </c>
      <c r="I2185" t="s">
        <v>3068</v>
      </c>
      <c r="J2185" t="s">
        <v>3069</v>
      </c>
      <c r="K2185" t="s">
        <v>3071</v>
      </c>
      <c r="L2185" t="s">
        <v>472</v>
      </c>
      <c r="M2185" s="17">
        <f>VLOOKUP($K2185,[1]Budget!$V:$AE,5,0)*IF($C2185="1 - Revenues",1,IF(AND($C2185="5 - Transfers",MID(I2185,15,1)="4"),1,-1))</f>
        <v>0</v>
      </c>
      <c r="N2185" s="17">
        <f>VLOOKUP($K2185,[1]Budget!$V:$AE,6,0)*IF($C2185="1 - Revenues",1,IF(AND($C2185="5 - Transfers",MID(J2185,15,1)="4"),1,-1))</f>
        <v>0</v>
      </c>
      <c r="O2185" s="17">
        <f>IFERROR(IF(RIGHT(LEFT(K2185,15),1)="4",VLOOKUP(K2185,'[1]Budget Worksheet'!A:B,2,0),-1*VLOOKUP(K2185,'[1]Budget Worksheet'!A:B,2,0)),0)</f>
        <v>0</v>
      </c>
      <c r="P2185" s="17">
        <f>VLOOKUP($K2185,[1]Budget!$V:$AE,8,0)*IF($C2185="1 - Revenues",1,IF(AND($C2185="5 - Transfers",MID($K2185,15,1)="4"),1,-1))</f>
        <v>0</v>
      </c>
      <c r="Q2185" s="17">
        <f>VLOOKUP($K2185,[1]Budget!$V:$AE,10,0)*IF($C2185="1 - Revenues",1,IF(AND($C2185="5 - Transfers",MID(K2185,15,1)="4"),1,-1))</f>
        <v>0</v>
      </c>
      <c r="S2185" s="18" t="b">
        <f>IF(LEFT(C2185,1)="1",1,-1)*SUMIF([1]Budget!V:V,'Budget Worksheet for Pivot Tabl'!K2185,[1]Budget!AC:AC)=P2185</f>
        <v>1</v>
      </c>
    </row>
    <row r="2186" spans="1:19" x14ac:dyDescent="0.25">
      <c r="A2186" t="s">
        <v>39</v>
      </c>
      <c r="B2186" t="s">
        <v>40</v>
      </c>
      <c r="C2186" t="s">
        <v>9</v>
      </c>
      <c r="D2186" t="str">
        <f t="shared" si="34"/>
        <v>OUTFLOWS</v>
      </c>
      <c r="E2186" t="s">
        <v>112</v>
      </c>
      <c r="F2186" t="s">
        <v>113</v>
      </c>
      <c r="G2186" t="s">
        <v>2965</v>
      </c>
      <c r="H2186" t="s">
        <v>2966</v>
      </c>
      <c r="I2186" t="s">
        <v>3068</v>
      </c>
      <c r="J2186" t="s">
        <v>3069</v>
      </c>
      <c r="K2186" t="s">
        <v>3072</v>
      </c>
      <c r="L2186" t="s">
        <v>723</v>
      </c>
      <c r="M2186" s="17">
        <f>VLOOKUP($K2186,[1]Budget!$V:$AE,5,0)*IF($C2186="1 - Revenues",1,IF(AND($C2186="5 - Transfers",MID(I2186,15,1)="4"),1,-1))</f>
        <v>-1000</v>
      </c>
      <c r="N2186" s="17">
        <f>VLOOKUP($K2186,[1]Budget!$V:$AE,6,0)*IF($C2186="1 - Revenues",1,IF(AND($C2186="5 - Transfers",MID(J2186,15,1)="4"),1,-1))</f>
        <v>-1000</v>
      </c>
      <c r="O2186" s="17">
        <f>IFERROR(IF(RIGHT(LEFT(K2186,15),1)="4",VLOOKUP(K2186,'[1]Budget Worksheet'!A:B,2,0),-1*VLOOKUP(K2186,'[1]Budget Worksheet'!A:B,2,0)),0)</f>
        <v>0</v>
      </c>
      <c r="P2186" s="17">
        <f>VLOOKUP($K2186,[1]Budget!$V:$AE,8,0)*IF($C2186="1 - Revenues",1,IF(AND($C2186="5 - Transfers",MID($K2186,15,1)="4"),1,-1))</f>
        <v>0</v>
      </c>
      <c r="Q2186" s="17">
        <f>VLOOKUP($K2186,[1]Budget!$V:$AE,10,0)*IF($C2186="1 - Revenues",1,IF(AND($C2186="5 - Transfers",MID(K2186,15,1)="4"),1,-1))</f>
        <v>0</v>
      </c>
      <c r="S2186" s="18" t="b">
        <f>IF(LEFT(C2186,1)="1",1,-1)*SUMIF([1]Budget!V:V,'Budget Worksheet for Pivot Tabl'!K2186,[1]Budget!AC:AC)=P2186</f>
        <v>1</v>
      </c>
    </row>
    <row r="2187" spans="1:19" x14ac:dyDescent="0.25">
      <c r="A2187" t="s">
        <v>39</v>
      </c>
      <c r="B2187" t="s">
        <v>40</v>
      </c>
      <c r="C2187" t="s">
        <v>9</v>
      </c>
      <c r="D2187" t="str">
        <f t="shared" si="34"/>
        <v>OUTFLOWS</v>
      </c>
      <c r="E2187" t="s">
        <v>112</v>
      </c>
      <c r="F2187" t="s">
        <v>113</v>
      </c>
      <c r="G2187" t="s">
        <v>2965</v>
      </c>
      <c r="H2187" t="s">
        <v>2966</v>
      </c>
      <c r="I2187" t="s">
        <v>3068</v>
      </c>
      <c r="J2187" t="s">
        <v>3069</v>
      </c>
      <c r="K2187" t="s">
        <v>3073</v>
      </c>
      <c r="L2187" t="s">
        <v>1274</v>
      </c>
      <c r="M2187" s="17">
        <f>VLOOKUP($K2187,[1]Budget!$V:$AE,5,0)*IF($C2187="1 - Revenues",1,IF(AND($C2187="5 - Transfers",MID(I2187,15,1)="4"),1,-1))</f>
        <v>0</v>
      </c>
      <c r="N2187" s="17">
        <f>VLOOKUP($K2187,[1]Budget!$V:$AE,6,0)*IF($C2187="1 - Revenues",1,IF(AND($C2187="5 - Transfers",MID(J2187,15,1)="4"),1,-1))</f>
        <v>0</v>
      </c>
      <c r="O2187" s="17">
        <f>IFERROR(IF(RIGHT(LEFT(K2187,15),1)="4",VLOOKUP(K2187,'[1]Budget Worksheet'!A:B,2,0),-1*VLOOKUP(K2187,'[1]Budget Worksheet'!A:B,2,0)),0)</f>
        <v>0</v>
      </c>
      <c r="P2187" s="17">
        <f>VLOOKUP($K2187,[1]Budget!$V:$AE,8,0)*IF($C2187="1 - Revenues",1,IF(AND($C2187="5 - Transfers",MID($K2187,15,1)="4"),1,-1))</f>
        <v>0</v>
      </c>
      <c r="Q2187" s="17">
        <f>VLOOKUP($K2187,[1]Budget!$V:$AE,10,0)*IF($C2187="1 - Revenues",1,IF(AND($C2187="5 - Transfers",MID(K2187,15,1)="4"),1,-1))</f>
        <v>0</v>
      </c>
      <c r="S2187" s="18" t="b">
        <f>IF(LEFT(C2187,1)="1",1,-1)*SUMIF([1]Budget!V:V,'Budget Worksheet for Pivot Tabl'!K2187,[1]Budget!AC:AC)=P2187</f>
        <v>1</v>
      </c>
    </row>
    <row r="2188" spans="1:19" x14ac:dyDescent="0.25">
      <c r="A2188" t="s">
        <v>39</v>
      </c>
      <c r="B2188" t="s">
        <v>40</v>
      </c>
      <c r="C2188" t="s">
        <v>9</v>
      </c>
      <c r="D2188" t="str">
        <f t="shared" si="34"/>
        <v>OUTFLOWS</v>
      </c>
      <c r="E2188" t="s">
        <v>112</v>
      </c>
      <c r="F2188" t="s">
        <v>113</v>
      </c>
      <c r="G2188" t="s">
        <v>2965</v>
      </c>
      <c r="H2188" t="s">
        <v>2966</v>
      </c>
      <c r="I2188" t="s">
        <v>3068</v>
      </c>
      <c r="J2188" t="s">
        <v>3069</v>
      </c>
      <c r="K2188" t="s">
        <v>3074</v>
      </c>
      <c r="L2188" t="s">
        <v>482</v>
      </c>
      <c r="M2188" s="17">
        <f>VLOOKUP($K2188,[1]Budget!$V:$AE,5,0)*IF($C2188="1 - Revenues",1,IF(AND($C2188="5 - Transfers",MID(I2188,15,1)="4"),1,-1))</f>
        <v>-2000</v>
      </c>
      <c r="N2188" s="17">
        <f>VLOOKUP($K2188,[1]Budget!$V:$AE,6,0)*IF($C2188="1 - Revenues",1,IF(AND($C2188="5 - Transfers",MID(J2188,15,1)="4"),1,-1))</f>
        <v>-3000</v>
      </c>
      <c r="O2188" s="17">
        <f>IFERROR(IF(RIGHT(LEFT(K2188,15),1)="4",VLOOKUP(K2188,'[1]Budget Worksheet'!A:B,2,0),-1*VLOOKUP(K2188,'[1]Budget Worksheet'!A:B,2,0)),0)</f>
        <v>0</v>
      </c>
      <c r="P2188" s="17">
        <f>VLOOKUP($K2188,[1]Budget!$V:$AE,8,0)*IF($C2188="1 - Revenues",1,IF(AND($C2188="5 - Transfers",MID($K2188,15,1)="4"),1,-1))</f>
        <v>0</v>
      </c>
      <c r="Q2188" s="17">
        <f>VLOOKUP($K2188,[1]Budget!$V:$AE,10,0)*IF($C2188="1 - Revenues",1,IF(AND($C2188="5 - Transfers",MID(K2188,15,1)="4"),1,-1))</f>
        <v>0</v>
      </c>
      <c r="S2188" s="18" t="b">
        <f>IF(LEFT(C2188,1)="1",1,-1)*SUMIF([1]Budget!V:V,'Budget Worksheet for Pivot Tabl'!K2188,[1]Budget!AC:AC)=P2188</f>
        <v>1</v>
      </c>
    </row>
    <row r="2189" spans="1:19" x14ac:dyDescent="0.25">
      <c r="A2189" t="s">
        <v>39</v>
      </c>
      <c r="B2189" t="s">
        <v>40</v>
      </c>
      <c r="C2189" t="s">
        <v>9</v>
      </c>
      <c r="D2189" t="str">
        <f t="shared" si="34"/>
        <v>OUTFLOWS</v>
      </c>
      <c r="E2189" t="s">
        <v>112</v>
      </c>
      <c r="F2189" t="s">
        <v>113</v>
      </c>
      <c r="G2189" t="s">
        <v>2965</v>
      </c>
      <c r="H2189" t="s">
        <v>2966</v>
      </c>
      <c r="I2189" t="s">
        <v>3068</v>
      </c>
      <c r="J2189" t="s">
        <v>3069</v>
      </c>
      <c r="K2189" t="s">
        <v>3075</v>
      </c>
      <c r="L2189" t="s">
        <v>2980</v>
      </c>
      <c r="M2189" s="17">
        <f>VLOOKUP($K2189,[1]Budget!$V:$AE,5,0)*IF($C2189="1 - Revenues",1,IF(AND($C2189="5 - Transfers",MID(I2189,15,1)="4"),1,-1))</f>
        <v>-18000</v>
      </c>
      <c r="N2189" s="17">
        <f>VLOOKUP($K2189,[1]Budget!$V:$AE,6,0)*IF($C2189="1 - Revenues",1,IF(AND($C2189="5 - Transfers",MID(J2189,15,1)="4"),1,-1))</f>
        <v>-17000</v>
      </c>
      <c r="O2189" s="17">
        <f>IFERROR(IF(RIGHT(LEFT(K2189,15),1)="4",VLOOKUP(K2189,'[1]Budget Worksheet'!A:B,2,0),-1*VLOOKUP(K2189,'[1]Budget Worksheet'!A:B,2,0)),0)</f>
        <v>0</v>
      </c>
      <c r="P2189" s="17">
        <f>VLOOKUP($K2189,[1]Budget!$V:$AE,8,0)*IF($C2189="1 - Revenues",1,IF(AND($C2189="5 - Transfers",MID($K2189,15,1)="4"),1,-1))</f>
        <v>0</v>
      </c>
      <c r="Q2189" s="17">
        <f>VLOOKUP($K2189,[1]Budget!$V:$AE,10,0)*IF($C2189="1 - Revenues",1,IF(AND($C2189="5 - Transfers",MID(K2189,15,1)="4"),1,-1))</f>
        <v>0</v>
      </c>
      <c r="S2189" s="18" t="b">
        <f>IF(LEFT(C2189,1)="1",1,-1)*SUMIF([1]Budget!V:V,'Budget Worksheet for Pivot Tabl'!K2189,[1]Budget!AC:AC)=P2189</f>
        <v>1</v>
      </c>
    </row>
    <row r="2190" spans="1:19" x14ac:dyDescent="0.25">
      <c r="A2190" t="s">
        <v>39</v>
      </c>
      <c r="B2190" t="s">
        <v>40</v>
      </c>
      <c r="C2190" t="s">
        <v>9</v>
      </c>
      <c r="D2190" t="str">
        <f t="shared" si="34"/>
        <v>OUTFLOWS</v>
      </c>
      <c r="E2190" t="s">
        <v>112</v>
      </c>
      <c r="F2190" t="s">
        <v>113</v>
      </c>
      <c r="G2190" t="s">
        <v>2965</v>
      </c>
      <c r="H2190" t="s">
        <v>2966</v>
      </c>
      <c r="I2190" t="s">
        <v>3068</v>
      </c>
      <c r="J2190" t="s">
        <v>3069</v>
      </c>
      <c r="K2190" t="s">
        <v>3076</v>
      </c>
      <c r="L2190" t="s">
        <v>2950</v>
      </c>
      <c r="M2190" s="17">
        <f>VLOOKUP($K2190,[1]Budget!$V:$AE,5,0)*IF($C2190="1 - Revenues",1,IF(AND($C2190="5 - Transfers",MID(I2190,15,1)="4"),1,-1))</f>
        <v>-3000</v>
      </c>
      <c r="N2190" s="17">
        <f>VLOOKUP($K2190,[1]Budget!$V:$AE,6,0)*IF($C2190="1 - Revenues",1,IF(AND($C2190="5 - Transfers",MID(J2190,15,1)="4"),1,-1))</f>
        <v>-3000</v>
      </c>
      <c r="O2190" s="17">
        <f>IFERROR(IF(RIGHT(LEFT(K2190,15),1)="4",VLOOKUP(K2190,'[1]Budget Worksheet'!A:B,2,0),-1*VLOOKUP(K2190,'[1]Budget Worksheet'!A:B,2,0)),0)</f>
        <v>0</v>
      </c>
      <c r="P2190" s="17">
        <f>VLOOKUP($K2190,[1]Budget!$V:$AE,8,0)*IF($C2190="1 - Revenues",1,IF(AND($C2190="5 - Transfers",MID($K2190,15,1)="4"),1,-1))</f>
        <v>0</v>
      </c>
      <c r="Q2190" s="17">
        <f>VLOOKUP($K2190,[1]Budget!$V:$AE,10,0)*IF($C2190="1 - Revenues",1,IF(AND($C2190="5 - Transfers",MID(K2190,15,1)="4"),1,-1))</f>
        <v>0</v>
      </c>
      <c r="S2190" s="18" t="b">
        <f>IF(LEFT(C2190,1)="1",1,-1)*SUMIF([1]Budget!V:V,'Budget Worksheet for Pivot Tabl'!K2190,[1]Budget!AC:AC)=P2190</f>
        <v>1</v>
      </c>
    </row>
    <row r="2191" spans="1:19" x14ac:dyDescent="0.25">
      <c r="A2191" t="s">
        <v>39</v>
      </c>
      <c r="B2191" t="s">
        <v>40</v>
      </c>
      <c r="C2191" t="s">
        <v>9</v>
      </c>
      <c r="D2191" t="str">
        <f t="shared" si="34"/>
        <v>OUTFLOWS</v>
      </c>
      <c r="E2191" t="s">
        <v>112</v>
      </c>
      <c r="F2191" t="s">
        <v>113</v>
      </c>
      <c r="G2191" t="s">
        <v>2965</v>
      </c>
      <c r="H2191" t="s">
        <v>2966</v>
      </c>
      <c r="I2191" t="s">
        <v>3068</v>
      </c>
      <c r="J2191" t="s">
        <v>3069</v>
      </c>
      <c r="K2191" t="s">
        <v>3077</v>
      </c>
      <c r="L2191" t="s">
        <v>1398</v>
      </c>
      <c r="M2191" s="17">
        <f>VLOOKUP($K2191,[1]Budget!$V:$AE,5,0)*IF($C2191="1 - Revenues",1,IF(AND($C2191="5 - Transfers",MID(I2191,15,1)="4"),1,-1))</f>
        <v>0</v>
      </c>
      <c r="N2191" s="17">
        <f>VLOOKUP($K2191,[1]Budget!$V:$AE,6,0)*IF($C2191="1 - Revenues",1,IF(AND($C2191="5 - Transfers",MID(J2191,15,1)="4"),1,-1))</f>
        <v>-1000</v>
      </c>
      <c r="O2191" s="17">
        <f>IFERROR(IF(RIGHT(LEFT(K2191,15),1)="4",VLOOKUP(K2191,'[1]Budget Worksheet'!A:B,2,0),-1*VLOOKUP(K2191,'[1]Budget Worksheet'!A:B,2,0)),0)</f>
        <v>0</v>
      </c>
      <c r="P2191" s="17">
        <f>VLOOKUP($K2191,[1]Budget!$V:$AE,8,0)*IF($C2191="1 - Revenues",1,IF(AND($C2191="5 - Transfers",MID($K2191,15,1)="4"),1,-1))</f>
        <v>0</v>
      </c>
      <c r="Q2191" s="17">
        <f>VLOOKUP($K2191,[1]Budget!$V:$AE,10,0)*IF($C2191="1 - Revenues",1,IF(AND($C2191="5 - Transfers",MID(K2191,15,1)="4"),1,-1))</f>
        <v>0</v>
      </c>
      <c r="S2191" s="18" t="b">
        <f>IF(LEFT(C2191,1)="1",1,-1)*SUMIF([1]Budget!V:V,'Budget Worksheet for Pivot Tabl'!K2191,[1]Budget!AC:AC)=P2191</f>
        <v>1</v>
      </c>
    </row>
    <row r="2192" spans="1:19" x14ac:dyDescent="0.25">
      <c r="A2192" t="s">
        <v>39</v>
      </c>
      <c r="B2192" t="s">
        <v>40</v>
      </c>
      <c r="C2192" t="s">
        <v>9</v>
      </c>
      <c r="D2192" t="str">
        <f t="shared" si="34"/>
        <v>OUTFLOWS</v>
      </c>
      <c r="E2192" t="s">
        <v>112</v>
      </c>
      <c r="F2192" t="s">
        <v>113</v>
      </c>
      <c r="G2192" t="s">
        <v>2965</v>
      </c>
      <c r="H2192" t="s">
        <v>2966</v>
      </c>
      <c r="I2192" t="s">
        <v>3068</v>
      </c>
      <c r="J2192" t="s">
        <v>3069</v>
      </c>
      <c r="K2192" t="s">
        <v>3078</v>
      </c>
      <c r="L2192" t="s">
        <v>498</v>
      </c>
      <c r="M2192" s="17">
        <f>VLOOKUP($K2192,[1]Budget!$V:$AE,5,0)*IF($C2192="1 - Revenues",1,IF(AND($C2192="5 - Transfers",MID(I2192,15,1)="4"),1,-1))</f>
        <v>0</v>
      </c>
      <c r="N2192" s="17">
        <f>VLOOKUP($K2192,[1]Budget!$V:$AE,6,0)*IF($C2192="1 - Revenues",1,IF(AND($C2192="5 - Transfers",MID(J2192,15,1)="4"),1,-1))</f>
        <v>0</v>
      </c>
      <c r="O2192" s="17">
        <f>IFERROR(IF(RIGHT(LEFT(K2192,15),1)="4",VLOOKUP(K2192,'[1]Budget Worksheet'!A:B,2,0),-1*VLOOKUP(K2192,'[1]Budget Worksheet'!A:B,2,0)),0)</f>
        <v>0</v>
      </c>
      <c r="P2192" s="17">
        <f>VLOOKUP($K2192,[1]Budget!$V:$AE,8,0)*IF($C2192="1 - Revenues",1,IF(AND($C2192="5 - Transfers",MID($K2192,15,1)="4"),1,-1))</f>
        <v>0</v>
      </c>
      <c r="Q2192" s="17">
        <f>VLOOKUP($K2192,[1]Budget!$V:$AE,10,0)*IF($C2192="1 - Revenues",1,IF(AND($C2192="5 - Transfers",MID(K2192,15,1)="4"),1,-1))</f>
        <v>0</v>
      </c>
      <c r="S2192" s="18" t="b">
        <f>IF(LEFT(C2192,1)="1",1,-1)*SUMIF([1]Budget!V:V,'Budget Worksheet for Pivot Tabl'!K2192,[1]Budget!AC:AC)=P2192</f>
        <v>1</v>
      </c>
    </row>
    <row r="2193" spans="1:19" x14ac:dyDescent="0.25">
      <c r="A2193" t="s">
        <v>39</v>
      </c>
      <c r="B2193" t="s">
        <v>40</v>
      </c>
      <c r="C2193" t="s">
        <v>9</v>
      </c>
      <c r="D2193" t="str">
        <f t="shared" si="34"/>
        <v>OUTFLOWS</v>
      </c>
      <c r="E2193" t="s">
        <v>112</v>
      </c>
      <c r="F2193" t="s">
        <v>113</v>
      </c>
      <c r="G2193" t="s">
        <v>2965</v>
      </c>
      <c r="H2193" t="s">
        <v>2966</v>
      </c>
      <c r="I2193" t="s">
        <v>3068</v>
      </c>
      <c r="J2193" t="s">
        <v>3069</v>
      </c>
      <c r="K2193" t="s">
        <v>3079</v>
      </c>
      <c r="L2193" t="s">
        <v>2484</v>
      </c>
      <c r="M2193" s="17">
        <f>VLOOKUP($K2193,[1]Budget!$V:$AE,5,0)*IF($C2193="1 - Revenues",1,IF(AND($C2193="5 - Transfers",MID(I2193,15,1)="4"),1,-1))</f>
        <v>-5000</v>
      </c>
      <c r="N2193" s="17">
        <f>VLOOKUP($K2193,[1]Budget!$V:$AE,6,0)*IF($C2193="1 - Revenues",1,IF(AND($C2193="5 - Transfers",MID(J2193,15,1)="4"),1,-1))</f>
        <v>-5000</v>
      </c>
      <c r="O2193" s="17">
        <f>IFERROR(IF(RIGHT(LEFT(K2193,15),1)="4",VLOOKUP(K2193,'[1]Budget Worksheet'!A:B,2,0),-1*VLOOKUP(K2193,'[1]Budget Worksheet'!A:B,2,0)),0)</f>
        <v>0</v>
      </c>
      <c r="P2193" s="17">
        <f>VLOOKUP($K2193,[1]Budget!$V:$AE,8,0)*IF($C2193="1 - Revenues",1,IF(AND($C2193="5 - Transfers",MID($K2193,15,1)="4"),1,-1))</f>
        <v>0</v>
      </c>
      <c r="Q2193" s="17">
        <f>VLOOKUP($K2193,[1]Budget!$V:$AE,10,0)*IF($C2193="1 - Revenues",1,IF(AND($C2193="5 - Transfers",MID(K2193,15,1)="4"),1,-1))</f>
        <v>0</v>
      </c>
      <c r="S2193" s="18" t="b">
        <f>IF(LEFT(C2193,1)="1",1,-1)*SUMIF([1]Budget!V:V,'Budget Worksheet for Pivot Tabl'!K2193,[1]Budget!AC:AC)=P2193</f>
        <v>1</v>
      </c>
    </row>
    <row r="2194" spans="1:19" x14ac:dyDescent="0.25">
      <c r="A2194" t="s">
        <v>39</v>
      </c>
      <c r="B2194" t="s">
        <v>40</v>
      </c>
      <c r="C2194" t="s">
        <v>9</v>
      </c>
      <c r="D2194" t="str">
        <f t="shared" si="34"/>
        <v>OUTFLOWS</v>
      </c>
      <c r="E2194" t="s">
        <v>112</v>
      </c>
      <c r="F2194" t="s">
        <v>113</v>
      </c>
      <c r="G2194" t="s">
        <v>2965</v>
      </c>
      <c r="H2194" t="s">
        <v>2966</v>
      </c>
      <c r="I2194" t="s">
        <v>3068</v>
      </c>
      <c r="J2194" t="s">
        <v>3069</v>
      </c>
      <c r="K2194" t="s">
        <v>3080</v>
      </c>
      <c r="L2194" t="s">
        <v>2986</v>
      </c>
      <c r="M2194" s="17">
        <f>VLOOKUP($K2194,[1]Budget!$V:$AE,5,0)*IF($C2194="1 - Revenues",1,IF(AND($C2194="5 - Transfers",MID(I2194,15,1)="4"),1,-1))</f>
        <v>-25000</v>
      </c>
      <c r="N2194" s="17">
        <f>VLOOKUP($K2194,[1]Budget!$V:$AE,6,0)*IF($C2194="1 - Revenues",1,IF(AND($C2194="5 - Transfers",MID(J2194,15,1)="4"),1,-1))</f>
        <v>-21000</v>
      </c>
      <c r="O2194" s="17">
        <f>IFERROR(IF(RIGHT(LEFT(K2194,15),1)="4",VLOOKUP(K2194,'[1]Budget Worksheet'!A:B,2,0),-1*VLOOKUP(K2194,'[1]Budget Worksheet'!A:B,2,0)),0)</f>
        <v>0</v>
      </c>
      <c r="P2194" s="17">
        <f>VLOOKUP($K2194,[1]Budget!$V:$AE,8,0)*IF($C2194="1 - Revenues",1,IF(AND($C2194="5 - Transfers",MID($K2194,15,1)="4"),1,-1))</f>
        <v>0</v>
      </c>
      <c r="Q2194" s="17">
        <f>VLOOKUP($K2194,[1]Budget!$V:$AE,10,0)*IF($C2194="1 - Revenues",1,IF(AND($C2194="5 - Transfers",MID(K2194,15,1)="4"),1,-1))</f>
        <v>0</v>
      </c>
      <c r="S2194" s="18" t="b">
        <f>IF(LEFT(C2194,1)="1",1,-1)*SUMIF([1]Budget!V:V,'Budget Worksheet for Pivot Tabl'!K2194,[1]Budget!AC:AC)=P2194</f>
        <v>1</v>
      </c>
    </row>
    <row r="2195" spans="1:19" x14ac:dyDescent="0.25">
      <c r="A2195" t="s">
        <v>39</v>
      </c>
      <c r="B2195" t="s">
        <v>40</v>
      </c>
      <c r="C2195" t="s">
        <v>7</v>
      </c>
      <c r="D2195" t="str">
        <f t="shared" si="34"/>
        <v>INFLOWS</v>
      </c>
      <c r="E2195" t="s">
        <v>112</v>
      </c>
      <c r="F2195" t="s">
        <v>113</v>
      </c>
      <c r="G2195" t="s">
        <v>2965</v>
      </c>
      <c r="H2195" t="s">
        <v>2966</v>
      </c>
      <c r="I2195" t="s">
        <v>99</v>
      </c>
      <c r="J2195" t="s">
        <v>3081</v>
      </c>
      <c r="K2195" t="s">
        <v>3082</v>
      </c>
      <c r="L2195" t="s">
        <v>2927</v>
      </c>
      <c r="M2195" s="17">
        <f>VLOOKUP($K2195,[1]Budget!$V:$AE,5,0)*IF($C2195="1 - Revenues",1,IF(AND($C2195="5 - Transfers",MID(I2195,15,1)="4"),1,-1))</f>
        <v>24000</v>
      </c>
      <c r="N2195" s="17">
        <f>VLOOKUP($K2195,[1]Budget!$V:$AE,6,0)*IF($C2195="1 - Revenues",1,IF(AND($C2195="5 - Transfers",MID(J2195,15,1)="4"),1,-1))</f>
        <v>0</v>
      </c>
      <c r="O2195" s="17">
        <f>IFERROR(IF(RIGHT(LEFT(K2195,15),1)="4",VLOOKUP(K2195,'[1]Budget Worksheet'!A:B,2,0),-1*VLOOKUP(K2195,'[1]Budget Worksheet'!A:B,2,0)),0)</f>
        <v>0</v>
      </c>
      <c r="P2195" s="17">
        <f>VLOOKUP($K2195,[1]Budget!$V:$AE,8,0)*IF($C2195="1 - Revenues",1,IF(AND($C2195="5 - Transfers",MID($K2195,15,1)="4"),1,-1))</f>
        <v>0</v>
      </c>
      <c r="Q2195" s="17">
        <f>VLOOKUP($K2195,[1]Budget!$V:$AE,10,0)*IF($C2195="1 - Revenues",1,IF(AND($C2195="5 - Transfers",MID(K2195,15,1)="4"),1,-1))</f>
        <v>0</v>
      </c>
      <c r="S2195" s="18" t="b">
        <f>IF(LEFT(C2195,1)="1",1,-1)*SUMIF([1]Budget!V:V,'Budget Worksheet for Pivot Tabl'!K2195,[1]Budget!AC:AC)=P2195</f>
        <v>1</v>
      </c>
    </row>
    <row r="2196" spans="1:19" x14ac:dyDescent="0.25">
      <c r="A2196" t="s">
        <v>39</v>
      </c>
      <c r="B2196" t="s">
        <v>40</v>
      </c>
      <c r="C2196" t="s">
        <v>8</v>
      </c>
      <c r="D2196" t="str">
        <f t="shared" si="34"/>
        <v>OUTFLOWS</v>
      </c>
      <c r="E2196" t="s">
        <v>112</v>
      </c>
      <c r="F2196" t="s">
        <v>113</v>
      </c>
      <c r="G2196" t="s">
        <v>2965</v>
      </c>
      <c r="H2196" t="s">
        <v>2966</v>
      </c>
      <c r="I2196" t="s">
        <v>99</v>
      </c>
      <c r="J2196" t="s">
        <v>3081</v>
      </c>
      <c r="K2196" t="s">
        <v>3083</v>
      </c>
      <c r="L2196" t="s">
        <v>472</v>
      </c>
      <c r="M2196" s="17">
        <f>VLOOKUP($K2196,[1]Budget!$V:$AE,5,0)*IF($C2196="1 - Revenues",1,IF(AND($C2196="5 - Transfers",MID(I2196,15,1)="4"),1,-1))</f>
        <v>0</v>
      </c>
      <c r="N2196" s="17">
        <f>VLOOKUP($K2196,[1]Budget!$V:$AE,6,0)*IF($C2196="1 - Revenues",1,IF(AND($C2196="5 - Transfers",MID(J2196,15,1)="4"),1,-1))</f>
        <v>0</v>
      </c>
      <c r="O2196" s="17">
        <f>IFERROR(IF(RIGHT(LEFT(K2196,15),1)="4",VLOOKUP(K2196,'[1]Budget Worksheet'!A:B,2,0),-1*VLOOKUP(K2196,'[1]Budget Worksheet'!A:B,2,0)),0)</f>
        <v>0</v>
      </c>
      <c r="P2196" s="17">
        <f>VLOOKUP($K2196,[1]Budget!$V:$AE,8,0)*IF($C2196="1 - Revenues",1,IF(AND($C2196="5 - Transfers",MID($K2196,15,1)="4"),1,-1))</f>
        <v>0</v>
      </c>
      <c r="Q2196" s="17">
        <f>VLOOKUP($K2196,[1]Budget!$V:$AE,10,0)*IF($C2196="1 - Revenues",1,IF(AND($C2196="5 - Transfers",MID(K2196,15,1)="4"),1,-1))</f>
        <v>0</v>
      </c>
      <c r="S2196" s="18" t="b">
        <f>IF(LEFT(C2196,1)="1",1,-1)*SUMIF([1]Budget!V:V,'Budget Worksheet for Pivot Tabl'!K2196,[1]Budget!AC:AC)=P2196</f>
        <v>1</v>
      </c>
    </row>
    <row r="2197" spans="1:19" x14ac:dyDescent="0.25">
      <c r="A2197" t="s">
        <v>39</v>
      </c>
      <c r="B2197" t="s">
        <v>40</v>
      </c>
      <c r="C2197" t="s">
        <v>9</v>
      </c>
      <c r="D2197" t="str">
        <f t="shared" si="34"/>
        <v>OUTFLOWS</v>
      </c>
      <c r="E2197" t="s">
        <v>112</v>
      </c>
      <c r="F2197" t="s">
        <v>113</v>
      </c>
      <c r="G2197" t="s">
        <v>2965</v>
      </c>
      <c r="H2197" t="s">
        <v>2966</v>
      </c>
      <c r="I2197" t="s">
        <v>99</v>
      </c>
      <c r="J2197" t="s">
        <v>3081</v>
      </c>
      <c r="K2197" t="s">
        <v>3084</v>
      </c>
      <c r="L2197" t="s">
        <v>723</v>
      </c>
      <c r="M2197" s="17">
        <f>VLOOKUP($K2197,[1]Budget!$V:$AE,5,0)*IF($C2197="1 - Revenues",1,IF(AND($C2197="5 - Transfers",MID(I2197,15,1)="4"),1,-1))</f>
        <v>-1000</v>
      </c>
      <c r="N2197" s="17">
        <f>VLOOKUP($K2197,[1]Budget!$V:$AE,6,0)*IF($C2197="1 - Revenues",1,IF(AND($C2197="5 - Transfers",MID(J2197,15,1)="4"),1,-1))</f>
        <v>-1000</v>
      </c>
      <c r="O2197" s="17">
        <f>IFERROR(IF(RIGHT(LEFT(K2197,15),1)="4",VLOOKUP(K2197,'[1]Budget Worksheet'!A:B,2,0),-1*VLOOKUP(K2197,'[1]Budget Worksheet'!A:B,2,0)),0)</f>
        <v>0</v>
      </c>
      <c r="P2197" s="17">
        <f>VLOOKUP($K2197,[1]Budget!$V:$AE,8,0)*IF($C2197="1 - Revenues",1,IF(AND($C2197="5 - Transfers",MID($K2197,15,1)="4"),1,-1))</f>
        <v>0</v>
      </c>
      <c r="Q2197" s="17">
        <f>VLOOKUP($K2197,[1]Budget!$V:$AE,10,0)*IF($C2197="1 - Revenues",1,IF(AND($C2197="5 - Transfers",MID(K2197,15,1)="4"),1,-1))</f>
        <v>0</v>
      </c>
      <c r="S2197" s="18" t="b">
        <f>IF(LEFT(C2197,1)="1",1,-1)*SUMIF([1]Budget!V:V,'Budget Worksheet for Pivot Tabl'!K2197,[1]Budget!AC:AC)=P2197</f>
        <v>1</v>
      </c>
    </row>
    <row r="2198" spans="1:19" x14ac:dyDescent="0.25">
      <c r="A2198" t="s">
        <v>39</v>
      </c>
      <c r="B2198" t="s">
        <v>40</v>
      </c>
      <c r="C2198" t="s">
        <v>9</v>
      </c>
      <c r="D2198" t="str">
        <f t="shared" si="34"/>
        <v>OUTFLOWS</v>
      </c>
      <c r="E2198" t="s">
        <v>112</v>
      </c>
      <c r="F2198" t="s">
        <v>113</v>
      </c>
      <c r="G2198" t="s">
        <v>2965</v>
      </c>
      <c r="H2198" t="s">
        <v>2966</v>
      </c>
      <c r="I2198" t="s">
        <v>99</v>
      </c>
      <c r="J2198" t="s">
        <v>3081</v>
      </c>
      <c r="K2198" t="s">
        <v>3085</v>
      </c>
      <c r="L2198" t="s">
        <v>1274</v>
      </c>
      <c r="M2198" s="17">
        <f>VLOOKUP($K2198,[1]Budget!$V:$AE,5,0)*IF($C2198="1 - Revenues",1,IF(AND($C2198="5 - Transfers",MID(I2198,15,1)="4"),1,-1))</f>
        <v>0</v>
      </c>
      <c r="N2198" s="17">
        <f>VLOOKUP($K2198,[1]Budget!$V:$AE,6,0)*IF($C2198="1 - Revenues",1,IF(AND($C2198="5 - Transfers",MID(J2198,15,1)="4"),1,-1))</f>
        <v>0</v>
      </c>
      <c r="O2198" s="17">
        <f>IFERROR(IF(RIGHT(LEFT(K2198,15),1)="4",VLOOKUP(K2198,'[1]Budget Worksheet'!A:B,2,0),-1*VLOOKUP(K2198,'[1]Budget Worksheet'!A:B,2,0)),0)</f>
        <v>0</v>
      </c>
      <c r="P2198" s="17">
        <f>VLOOKUP($K2198,[1]Budget!$V:$AE,8,0)*IF($C2198="1 - Revenues",1,IF(AND($C2198="5 - Transfers",MID($K2198,15,1)="4"),1,-1))</f>
        <v>0</v>
      </c>
      <c r="Q2198" s="17">
        <f>VLOOKUP($K2198,[1]Budget!$V:$AE,10,0)*IF($C2198="1 - Revenues",1,IF(AND($C2198="5 - Transfers",MID(K2198,15,1)="4"),1,-1))</f>
        <v>0</v>
      </c>
      <c r="S2198" s="18" t="b">
        <f>IF(LEFT(C2198,1)="1",1,-1)*SUMIF([1]Budget!V:V,'Budget Worksheet for Pivot Tabl'!K2198,[1]Budget!AC:AC)=P2198</f>
        <v>1</v>
      </c>
    </row>
    <row r="2199" spans="1:19" x14ac:dyDescent="0.25">
      <c r="A2199" t="s">
        <v>39</v>
      </c>
      <c r="B2199" t="s">
        <v>40</v>
      </c>
      <c r="C2199" t="s">
        <v>9</v>
      </c>
      <c r="D2199" t="str">
        <f t="shared" si="34"/>
        <v>OUTFLOWS</v>
      </c>
      <c r="E2199" t="s">
        <v>112</v>
      </c>
      <c r="F2199" t="s">
        <v>113</v>
      </c>
      <c r="G2199" t="s">
        <v>2965</v>
      </c>
      <c r="H2199" t="s">
        <v>2966</v>
      </c>
      <c r="I2199" t="s">
        <v>99</v>
      </c>
      <c r="J2199" t="s">
        <v>3081</v>
      </c>
      <c r="K2199" t="s">
        <v>3086</v>
      </c>
      <c r="L2199" t="s">
        <v>482</v>
      </c>
      <c r="M2199" s="17">
        <f>VLOOKUP($K2199,[1]Budget!$V:$AE,5,0)*IF($C2199="1 - Revenues",1,IF(AND($C2199="5 - Transfers",MID(I2199,15,1)="4"),1,-1))</f>
        <v>0</v>
      </c>
      <c r="N2199" s="17">
        <f>VLOOKUP($K2199,[1]Budget!$V:$AE,6,0)*IF($C2199="1 - Revenues",1,IF(AND($C2199="5 - Transfers",MID(J2199,15,1)="4"),1,-1))</f>
        <v>-1000</v>
      </c>
      <c r="O2199" s="17">
        <f>IFERROR(IF(RIGHT(LEFT(K2199,15),1)="4",VLOOKUP(K2199,'[1]Budget Worksheet'!A:B,2,0),-1*VLOOKUP(K2199,'[1]Budget Worksheet'!A:B,2,0)),0)</f>
        <v>0</v>
      </c>
      <c r="P2199" s="17">
        <f>VLOOKUP($K2199,[1]Budget!$V:$AE,8,0)*IF($C2199="1 - Revenues",1,IF(AND($C2199="5 - Transfers",MID($K2199,15,1)="4"),1,-1))</f>
        <v>0</v>
      </c>
      <c r="Q2199" s="17">
        <f>VLOOKUP($K2199,[1]Budget!$V:$AE,10,0)*IF($C2199="1 - Revenues",1,IF(AND($C2199="5 - Transfers",MID(K2199,15,1)="4"),1,-1))</f>
        <v>0</v>
      </c>
      <c r="S2199" s="18" t="b">
        <f>IF(LEFT(C2199,1)="1",1,-1)*SUMIF([1]Budget!V:V,'Budget Worksheet for Pivot Tabl'!K2199,[1]Budget!AC:AC)=P2199</f>
        <v>1</v>
      </c>
    </row>
    <row r="2200" spans="1:19" x14ac:dyDescent="0.25">
      <c r="A2200" t="s">
        <v>39</v>
      </c>
      <c r="B2200" t="s">
        <v>40</v>
      </c>
      <c r="C2200" t="s">
        <v>9</v>
      </c>
      <c r="D2200" t="str">
        <f t="shared" si="34"/>
        <v>OUTFLOWS</v>
      </c>
      <c r="E2200" t="s">
        <v>112</v>
      </c>
      <c r="F2200" t="s">
        <v>113</v>
      </c>
      <c r="G2200" t="s">
        <v>2965</v>
      </c>
      <c r="H2200" t="s">
        <v>2966</v>
      </c>
      <c r="I2200" t="s">
        <v>99</v>
      </c>
      <c r="J2200" t="s">
        <v>3081</v>
      </c>
      <c r="K2200" t="s">
        <v>3087</v>
      </c>
      <c r="L2200" t="s">
        <v>2980</v>
      </c>
      <c r="M2200" s="17">
        <f>VLOOKUP($K2200,[1]Budget!$V:$AE,5,0)*IF($C2200="1 - Revenues",1,IF(AND($C2200="5 - Transfers",MID(I2200,15,1)="4"),1,-1))</f>
        <v>-2000</v>
      </c>
      <c r="N2200" s="17">
        <f>VLOOKUP($K2200,[1]Budget!$V:$AE,6,0)*IF($C2200="1 - Revenues",1,IF(AND($C2200="5 - Transfers",MID(J2200,15,1)="4"),1,-1))</f>
        <v>-3000</v>
      </c>
      <c r="O2200" s="17">
        <f>IFERROR(IF(RIGHT(LEFT(K2200,15),1)="4",VLOOKUP(K2200,'[1]Budget Worksheet'!A:B,2,0),-1*VLOOKUP(K2200,'[1]Budget Worksheet'!A:B,2,0)),0)</f>
        <v>0</v>
      </c>
      <c r="P2200" s="17">
        <f>VLOOKUP($K2200,[1]Budget!$V:$AE,8,0)*IF($C2200="1 - Revenues",1,IF(AND($C2200="5 - Transfers",MID($K2200,15,1)="4"),1,-1))</f>
        <v>0</v>
      </c>
      <c r="Q2200" s="17">
        <f>VLOOKUP($K2200,[1]Budget!$V:$AE,10,0)*IF($C2200="1 - Revenues",1,IF(AND($C2200="5 - Transfers",MID(K2200,15,1)="4"),1,-1))</f>
        <v>0</v>
      </c>
      <c r="S2200" s="18" t="b">
        <f>IF(LEFT(C2200,1)="1",1,-1)*SUMIF([1]Budget!V:V,'Budget Worksheet for Pivot Tabl'!K2200,[1]Budget!AC:AC)=P2200</f>
        <v>1</v>
      </c>
    </row>
    <row r="2201" spans="1:19" x14ac:dyDescent="0.25">
      <c r="A2201" t="s">
        <v>39</v>
      </c>
      <c r="B2201" t="s">
        <v>40</v>
      </c>
      <c r="C2201" t="s">
        <v>9</v>
      </c>
      <c r="D2201" t="str">
        <f t="shared" si="34"/>
        <v>OUTFLOWS</v>
      </c>
      <c r="E2201" t="s">
        <v>112</v>
      </c>
      <c r="F2201" t="s">
        <v>113</v>
      </c>
      <c r="G2201" t="s">
        <v>2965</v>
      </c>
      <c r="H2201" t="s">
        <v>2966</v>
      </c>
      <c r="I2201" t="s">
        <v>99</v>
      </c>
      <c r="J2201" t="s">
        <v>3081</v>
      </c>
      <c r="K2201" t="s">
        <v>3088</v>
      </c>
      <c r="L2201" t="s">
        <v>2950</v>
      </c>
      <c r="M2201" s="17">
        <f>VLOOKUP($K2201,[1]Budget!$V:$AE,5,0)*IF($C2201="1 - Revenues",1,IF(AND($C2201="5 - Transfers",MID(I2201,15,1)="4"),1,-1))</f>
        <v>-1000</v>
      </c>
      <c r="N2201" s="17">
        <f>VLOOKUP($K2201,[1]Budget!$V:$AE,6,0)*IF($C2201="1 - Revenues",1,IF(AND($C2201="5 - Transfers",MID(J2201,15,1)="4"),1,-1))</f>
        <v>0</v>
      </c>
      <c r="O2201" s="17">
        <f>IFERROR(IF(RIGHT(LEFT(K2201,15),1)="4",VLOOKUP(K2201,'[1]Budget Worksheet'!A:B,2,0),-1*VLOOKUP(K2201,'[1]Budget Worksheet'!A:B,2,0)),0)</f>
        <v>0</v>
      </c>
      <c r="P2201" s="17">
        <f>VLOOKUP($K2201,[1]Budget!$V:$AE,8,0)*IF($C2201="1 - Revenues",1,IF(AND($C2201="5 - Transfers",MID($K2201,15,1)="4"),1,-1))</f>
        <v>0</v>
      </c>
      <c r="Q2201" s="17">
        <f>VLOOKUP($K2201,[1]Budget!$V:$AE,10,0)*IF($C2201="1 - Revenues",1,IF(AND($C2201="5 - Transfers",MID(K2201,15,1)="4"),1,-1))</f>
        <v>0</v>
      </c>
      <c r="S2201" s="18" t="b">
        <f>IF(LEFT(C2201,1)="1",1,-1)*SUMIF([1]Budget!V:V,'Budget Worksheet for Pivot Tabl'!K2201,[1]Budget!AC:AC)=P2201</f>
        <v>1</v>
      </c>
    </row>
    <row r="2202" spans="1:19" x14ac:dyDescent="0.25">
      <c r="A2202" t="s">
        <v>39</v>
      </c>
      <c r="B2202" t="s">
        <v>40</v>
      </c>
      <c r="C2202" t="s">
        <v>9</v>
      </c>
      <c r="D2202" t="str">
        <f t="shared" si="34"/>
        <v>OUTFLOWS</v>
      </c>
      <c r="E2202" t="s">
        <v>112</v>
      </c>
      <c r="F2202" t="s">
        <v>113</v>
      </c>
      <c r="G2202" t="s">
        <v>2965</v>
      </c>
      <c r="H2202" t="s">
        <v>2966</v>
      </c>
      <c r="I2202" t="s">
        <v>99</v>
      </c>
      <c r="J2202" t="s">
        <v>3081</v>
      </c>
      <c r="K2202" t="s">
        <v>3089</v>
      </c>
      <c r="L2202" t="s">
        <v>1398</v>
      </c>
      <c r="M2202" s="17">
        <f>VLOOKUP($K2202,[1]Budget!$V:$AE,5,0)*IF($C2202="1 - Revenues",1,IF(AND($C2202="5 - Transfers",MID(I2202,15,1)="4"),1,-1))</f>
        <v>0</v>
      </c>
      <c r="N2202" s="17">
        <f>VLOOKUP($K2202,[1]Budget!$V:$AE,6,0)*IF($C2202="1 - Revenues",1,IF(AND($C2202="5 - Transfers",MID(J2202,15,1)="4"),1,-1))</f>
        <v>0</v>
      </c>
      <c r="O2202" s="17">
        <f>IFERROR(IF(RIGHT(LEFT(K2202,15),1)="4",VLOOKUP(K2202,'[1]Budget Worksheet'!A:B,2,0),-1*VLOOKUP(K2202,'[1]Budget Worksheet'!A:B,2,0)),0)</f>
        <v>0</v>
      </c>
      <c r="P2202" s="17">
        <f>VLOOKUP($K2202,[1]Budget!$V:$AE,8,0)*IF($C2202="1 - Revenues",1,IF(AND($C2202="5 - Transfers",MID($K2202,15,1)="4"),1,-1))</f>
        <v>0</v>
      </c>
      <c r="Q2202" s="17">
        <f>VLOOKUP($K2202,[1]Budget!$V:$AE,10,0)*IF($C2202="1 - Revenues",1,IF(AND($C2202="5 - Transfers",MID(K2202,15,1)="4"),1,-1))</f>
        <v>0</v>
      </c>
      <c r="S2202" s="18" t="b">
        <f>IF(LEFT(C2202,1)="1",1,-1)*SUMIF([1]Budget!V:V,'Budget Worksheet for Pivot Tabl'!K2202,[1]Budget!AC:AC)=P2202</f>
        <v>1</v>
      </c>
    </row>
    <row r="2203" spans="1:19" x14ac:dyDescent="0.25">
      <c r="A2203" t="s">
        <v>39</v>
      </c>
      <c r="B2203" t="s">
        <v>40</v>
      </c>
      <c r="C2203" t="s">
        <v>9</v>
      </c>
      <c r="D2203" t="str">
        <f t="shared" si="34"/>
        <v>OUTFLOWS</v>
      </c>
      <c r="E2203" t="s">
        <v>112</v>
      </c>
      <c r="F2203" t="s">
        <v>113</v>
      </c>
      <c r="G2203" t="s">
        <v>2965</v>
      </c>
      <c r="H2203" t="s">
        <v>2966</v>
      </c>
      <c r="I2203" t="s">
        <v>99</v>
      </c>
      <c r="J2203" t="s">
        <v>3081</v>
      </c>
      <c r="K2203" t="s">
        <v>3090</v>
      </c>
      <c r="L2203" t="s">
        <v>498</v>
      </c>
      <c r="M2203" s="17">
        <f>VLOOKUP($K2203,[1]Budget!$V:$AE,5,0)*IF($C2203="1 - Revenues",1,IF(AND($C2203="5 - Transfers",MID(I2203,15,1)="4"),1,-1))</f>
        <v>0</v>
      </c>
      <c r="N2203" s="17">
        <f>VLOOKUP($K2203,[1]Budget!$V:$AE,6,0)*IF($C2203="1 - Revenues",1,IF(AND($C2203="5 - Transfers",MID(J2203,15,1)="4"),1,-1))</f>
        <v>0</v>
      </c>
      <c r="O2203" s="17">
        <f>IFERROR(IF(RIGHT(LEFT(K2203,15),1)="4",VLOOKUP(K2203,'[1]Budget Worksheet'!A:B,2,0),-1*VLOOKUP(K2203,'[1]Budget Worksheet'!A:B,2,0)),0)</f>
        <v>0</v>
      </c>
      <c r="P2203" s="17">
        <f>VLOOKUP($K2203,[1]Budget!$V:$AE,8,0)*IF($C2203="1 - Revenues",1,IF(AND($C2203="5 - Transfers",MID($K2203,15,1)="4"),1,-1))</f>
        <v>0</v>
      </c>
      <c r="Q2203" s="17">
        <f>VLOOKUP($K2203,[1]Budget!$V:$AE,10,0)*IF($C2203="1 - Revenues",1,IF(AND($C2203="5 - Transfers",MID(K2203,15,1)="4"),1,-1))</f>
        <v>0</v>
      </c>
      <c r="S2203" s="18" t="b">
        <f>IF(LEFT(C2203,1)="1",1,-1)*SUMIF([1]Budget!V:V,'Budget Worksheet for Pivot Tabl'!K2203,[1]Budget!AC:AC)=P2203</f>
        <v>1</v>
      </c>
    </row>
    <row r="2204" spans="1:19" x14ac:dyDescent="0.25">
      <c r="A2204" t="s">
        <v>39</v>
      </c>
      <c r="B2204" t="s">
        <v>40</v>
      </c>
      <c r="C2204" t="s">
        <v>9</v>
      </c>
      <c r="D2204" t="str">
        <f t="shared" si="34"/>
        <v>OUTFLOWS</v>
      </c>
      <c r="E2204" t="s">
        <v>112</v>
      </c>
      <c r="F2204" t="s">
        <v>113</v>
      </c>
      <c r="G2204" t="s">
        <v>2965</v>
      </c>
      <c r="H2204" t="s">
        <v>2966</v>
      </c>
      <c r="I2204" t="s">
        <v>99</v>
      </c>
      <c r="J2204" t="s">
        <v>3081</v>
      </c>
      <c r="K2204" t="s">
        <v>3091</v>
      </c>
      <c r="L2204" t="s">
        <v>2484</v>
      </c>
      <c r="M2204" s="17">
        <f>VLOOKUP($K2204,[1]Budget!$V:$AE,5,0)*IF($C2204="1 - Revenues",1,IF(AND($C2204="5 - Transfers",MID(I2204,15,1)="4"),1,-1))</f>
        <v>-5000</v>
      </c>
      <c r="N2204" s="17">
        <f>VLOOKUP($K2204,[1]Budget!$V:$AE,6,0)*IF($C2204="1 - Revenues",1,IF(AND($C2204="5 - Transfers",MID(J2204,15,1)="4"),1,-1))</f>
        <v>-5000</v>
      </c>
      <c r="O2204" s="17">
        <f>IFERROR(IF(RIGHT(LEFT(K2204,15),1)="4",VLOOKUP(K2204,'[1]Budget Worksheet'!A:B,2,0),-1*VLOOKUP(K2204,'[1]Budget Worksheet'!A:B,2,0)),0)</f>
        <v>0</v>
      </c>
      <c r="P2204" s="17">
        <f>VLOOKUP($K2204,[1]Budget!$V:$AE,8,0)*IF($C2204="1 - Revenues",1,IF(AND($C2204="5 - Transfers",MID($K2204,15,1)="4"),1,-1))</f>
        <v>0</v>
      </c>
      <c r="Q2204" s="17">
        <f>VLOOKUP($K2204,[1]Budget!$V:$AE,10,0)*IF($C2204="1 - Revenues",1,IF(AND($C2204="5 - Transfers",MID(K2204,15,1)="4"),1,-1))</f>
        <v>0</v>
      </c>
      <c r="S2204" s="18" t="b">
        <f>IF(LEFT(C2204,1)="1",1,-1)*SUMIF([1]Budget!V:V,'Budget Worksheet for Pivot Tabl'!K2204,[1]Budget!AC:AC)=P2204</f>
        <v>1</v>
      </c>
    </row>
    <row r="2205" spans="1:19" x14ac:dyDescent="0.25">
      <c r="A2205" t="s">
        <v>39</v>
      </c>
      <c r="B2205" t="s">
        <v>40</v>
      </c>
      <c r="C2205" t="s">
        <v>9</v>
      </c>
      <c r="D2205" t="str">
        <f t="shared" si="34"/>
        <v>OUTFLOWS</v>
      </c>
      <c r="E2205" t="s">
        <v>112</v>
      </c>
      <c r="F2205" t="s">
        <v>113</v>
      </c>
      <c r="G2205" t="s">
        <v>2965</v>
      </c>
      <c r="H2205" t="s">
        <v>2966</v>
      </c>
      <c r="I2205" t="s">
        <v>99</v>
      </c>
      <c r="J2205" t="s">
        <v>3081</v>
      </c>
      <c r="K2205" t="s">
        <v>3092</v>
      </c>
      <c r="L2205" t="s">
        <v>2986</v>
      </c>
      <c r="M2205" s="17">
        <f>VLOOKUP($K2205,[1]Budget!$V:$AE,5,0)*IF($C2205="1 - Revenues",1,IF(AND($C2205="5 - Transfers",MID(I2205,15,1)="4"),1,-1))</f>
        <v>-6000</v>
      </c>
      <c r="N2205" s="17">
        <f>VLOOKUP($K2205,[1]Budget!$V:$AE,6,0)*IF($C2205="1 - Revenues",1,IF(AND($C2205="5 - Transfers",MID(J2205,15,1)="4"),1,-1))</f>
        <v>-3000</v>
      </c>
      <c r="O2205" s="17">
        <f>IFERROR(IF(RIGHT(LEFT(K2205,15),1)="4",VLOOKUP(K2205,'[1]Budget Worksheet'!A:B,2,0),-1*VLOOKUP(K2205,'[1]Budget Worksheet'!A:B,2,0)),0)</f>
        <v>0</v>
      </c>
      <c r="P2205" s="17">
        <f>VLOOKUP($K2205,[1]Budget!$V:$AE,8,0)*IF($C2205="1 - Revenues",1,IF(AND($C2205="5 - Transfers",MID($K2205,15,1)="4"),1,-1))</f>
        <v>0</v>
      </c>
      <c r="Q2205" s="17">
        <f>VLOOKUP($K2205,[1]Budget!$V:$AE,10,0)*IF($C2205="1 - Revenues",1,IF(AND($C2205="5 - Transfers",MID(K2205,15,1)="4"),1,-1))</f>
        <v>0</v>
      </c>
      <c r="S2205" s="18" t="b">
        <f>IF(LEFT(C2205,1)="1",1,-1)*SUMIF([1]Budget!V:V,'Budget Worksheet for Pivot Tabl'!K2205,[1]Budget!AC:AC)=P2205</f>
        <v>1</v>
      </c>
    </row>
    <row r="2206" spans="1:19" x14ac:dyDescent="0.25">
      <c r="A2206" t="s">
        <v>39</v>
      </c>
      <c r="B2206" t="s">
        <v>40</v>
      </c>
      <c r="C2206" t="s">
        <v>7</v>
      </c>
      <c r="D2206" t="str">
        <f t="shared" si="34"/>
        <v>INFLOWS</v>
      </c>
      <c r="E2206" t="s">
        <v>112</v>
      </c>
      <c r="F2206" t="s">
        <v>113</v>
      </c>
      <c r="G2206" t="s">
        <v>2965</v>
      </c>
      <c r="H2206" t="s">
        <v>2966</v>
      </c>
      <c r="I2206" t="s">
        <v>3093</v>
      </c>
      <c r="J2206" t="s">
        <v>3094</v>
      </c>
      <c r="K2206" t="s">
        <v>3095</v>
      </c>
      <c r="L2206" t="s">
        <v>2927</v>
      </c>
      <c r="M2206" s="17">
        <f>VLOOKUP($K2206,[1]Budget!$V:$AE,5,0)*IF($C2206="1 - Revenues",1,IF(AND($C2206="5 - Transfers",MID(I2206,15,1)="4"),1,-1))</f>
        <v>20000</v>
      </c>
      <c r="N2206" s="17">
        <f>VLOOKUP($K2206,[1]Budget!$V:$AE,6,0)*IF($C2206="1 - Revenues",1,IF(AND($C2206="5 - Transfers",MID(J2206,15,1)="4"),1,-1))</f>
        <v>0</v>
      </c>
      <c r="O2206" s="17">
        <f>IFERROR(IF(RIGHT(LEFT(K2206,15),1)="4",VLOOKUP(K2206,'[1]Budget Worksheet'!A:B,2,0),-1*VLOOKUP(K2206,'[1]Budget Worksheet'!A:B,2,0)),0)</f>
        <v>0</v>
      </c>
      <c r="P2206" s="17">
        <f>VLOOKUP($K2206,[1]Budget!$V:$AE,8,0)*IF($C2206="1 - Revenues",1,IF(AND($C2206="5 - Transfers",MID($K2206,15,1)="4"),1,-1))</f>
        <v>0</v>
      </c>
      <c r="Q2206" s="17">
        <f>VLOOKUP($K2206,[1]Budget!$V:$AE,10,0)*IF($C2206="1 - Revenues",1,IF(AND($C2206="5 - Transfers",MID(K2206,15,1)="4"),1,-1))</f>
        <v>0</v>
      </c>
      <c r="S2206" s="18" t="b">
        <f>IF(LEFT(C2206,1)="1",1,-1)*SUMIF([1]Budget!V:V,'Budget Worksheet for Pivot Tabl'!K2206,[1]Budget!AC:AC)=P2206</f>
        <v>1</v>
      </c>
    </row>
    <row r="2207" spans="1:19" x14ac:dyDescent="0.25">
      <c r="A2207" t="s">
        <v>39</v>
      </c>
      <c r="B2207" t="s">
        <v>40</v>
      </c>
      <c r="C2207" t="s">
        <v>8</v>
      </c>
      <c r="D2207" t="str">
        <f t="shared" si="34"/>
        <v>OUTFLOWS</v>
      </c>
      <c r="E2207" t="s">
        <v>112</v>
      </c>
      <c r="F2207" t="s">
        <v>113</v>
      </c>
      <c r="G2207" t="s">
        <v>2965</v>
      </c>
      <c r="H2207" t="s">
        <v>2966</v>
      </c>
      <c r="I2207" t="s">
        <v>3093</v>
      </c>
      <c r="J2207" t="s">
        <v>3094</v>
      </c>
      <c r="K2207" t="s">
        <v>3096</v>
      </c>
      <c r="L2207" t="s">
        <v>472</v>
      </c>
      <c r="M2207" s="17">
        <f>VLOOKUP($K2207,[1]Budget!$V:$AE,5,0)*IF($C2207="1 - Revenues",1,IF(AND($C2207="5 - Transfers",MID(I2207,15,1)="4"),1,-1))</f>
        <v>0</v>
      </c>
      <c r="N2207" s="17">
        <f>VLOOKUP($K2207,[1]Budget!$V:$AE,6,0)*IF($C2207="1 - Revenues",1,IF(AND($C2207="5 - Transfers",MID(J2207,15,1)="4"),1,-1))</f>
        <v>0</v>
      </c>
      <c r="O2207" s="17">
        <f>IFERROR(IF(RIGHT(LEFT(K2207,15),1)="4",VLOOKUP(K2207,'[1]Budget Worksheet'!A:B,2,0),-1*VLOOKUP(K2207,'[1]Budget Worksheet'!A:B,2,0)),0)</f>
        <v>0</v>
      </c>
      <c r="P2207" s="17">
        <f>VLOOKUP($K2207,[1]Budget!$V:$AE,8,0)*IF($C2207="1 - Revenues",1,IF(AND($C2207="5 - Transfers",MID($K2207,15,1)="4"),1,-1))</f>
        <v>0</v>
      </c>
      <c r="Q2207" s="17">
        <f>VLOOKUP($K2207,[1]Budget!$V:$AE,10,0)*IF($C2207="1 - Revenues",1,IF(AND($C2207="5 - Transfers",MID(K2207,15,1)="4"),1,-1))</f>
        <v>0</v>
      </c>
      <c r="S2207" s="18" t="b">
        <f>IF(LEFT(C2207,1)="1",1,-1)*SUMIF([1]Budget!V:V,'Budget Worksheet for Pivot Tabl'!K2207,[1]Budget!AC:AC)=P2207</f>
        <v>1</v>
      </c>
    </row>
    <row r="2208" spans="1:19" x14ac:dyDescent="0.25">
      <c r="A2208" t="s">
        <v>39</v>
      </c>
      <c r="B2208" t="s">
        <v>40</v>
      </c>
      <c r="C2208" t="s">
        <v>9</v>
      </c>
      <c r="D2208" t="str">
        <f t="shared" si="34"/>
        <v>OUTFLOWS</v>
      </c>
      <c r="E2208" t="s">
        <v>112</v>
      </c>
      <c r="F2208" t="s">
        <v>113</v>
      </c>
      <c r="G2208" t="s">
        <v>2965</v>
      </c>
      <c r="H2208" t="s">
        <v>2966</v>
      </c>
      <c r="I2208" t="s">
        <v>3093</v>
      </c>
      <c r="J2208" t="s">
        <v>3094</v>
      </c>
      <c r="K2208" t="s">
        <v>3097</v>
      </c>
      <c r="L2208" t="s">
        <v>723</v>
      </c>
      <c r="M2208" s="17">
        <f>VLOOKUP($K2208,[1]Budget!$V:$AE,5,0)*IF($C2208="1 - Revenues",1,IF(AND($C2208="5 - Transfers",MID(I2208,15,1)="4"),1,-1))</f>
        <v>-1000</v>
      </c>
      <c r="N2208" s="17">
        <f>VLOOKUP($K2208,[1]Budget!$V:$AE,6,0)*IF($C2208="1 - Revenues",1,IF(AND($C2208="5 - Transfers",MID(J2208,15,1)="4"),1,-1))</f>
        <v>-1000</v>
      </c>
      <c r="O2208" s="17">
        <f>IFERROR(IF(RIGHT(LEFT(K2208,15),1)="4",VLOOKUP(K2208,'[1]Budget Worksheet'!A:B,2,0),-1*VLOOKUP(K2208,'[1]Budget Worksheet'!A:B,2,0)),0)</f>
        <v>0</v>
      </c>
      <c r="P2208" s="17">
        <f>VLOOKUP($K2208,[1]Budget!$V:$AE,8,0)*IF($C2208="1 - Revenues",1,IF(AND($C2208="5 - Transfers",MID($K2208,15,1)="4"),1,-1))</f>
        <v>0</v>
      </c>
      <c r="Q2208" s="17">
        <f>VLOOKUP($K2208,[1]Budget!$V:$AE,10,0)*IF($C2208="1 - Revenues",1,IF(AND($C2208="5 - Transfers",MID(K2208,15,1)="4"),1,-1))</f>
        <v>0</v>
      </c>
      <c r="S2208" s="18" t="b">
        <f>IF(LEFT(C2208,1)="1",1,-1)*SUMIF([1]Budget!V:V,'Budget Worksheet for Pivot Tabl'!K2208,[1]Budget!AC:AC)=P2208</f>
        <v>1</v>
      </c>
    </row>
    <row r="2209" spans="1:19" x14ac:dyDescent="0.25">
      <c r="A2209" t="s">
        <v>39</v>
      </c>
      <c r="B2209" t="s">
        <v>40</v>
      </c>
      <c r="C2209" t="s">
        <v>9</v>
      </c>
      <c r="D2209" t="str">
        <f t="shared" si="34"/>
        <v>OUTFLOWS</v>
      </c>
      <c r="E2209" t="s">
        <v>112</v>
      </c>
      <c r="F2209" t="s">
        <v>113</v>
      </c>
      <c r="G2209" t="s">
        <v>2965</v>
      </c>
      <c r="H2209" t="s">
        <v>2966</v>
      </c>
      <c r="I2209" t="s">
        <v>3093</v>
      </c>
      <c r="J2209" t="s">
        <v>3094</v>
      </c>
      <c r="K2209" t="s">
        <v>3098</v>
      </c>
      <c r="L2209" t="s">
        <v>1274</v>
      </c>
      <c r="M2209" s="17">
        <f>VLOOKUP($K2209,[1]Budget!$V:$AE,5,0)*IF($C2209="1 - Revenues",1,IF(AND($C2209="5 - Transfers",MID(I2209,15,1)="4"),1,-1))</f>
        <v>0</v>
      </c>
      <c r="N2209" s="17">
        <f>VLOOKUP($K2209,[1]Budget!$V:$AE,6,0)*IF($C2209="1 - Revenues",1,IF(AND($C2209="5 - Transfers",MID(J2209,15,1)="4"),1,-1))</f>
        <v>0</v>
      </c>
      <c r="O2209" s="17">
        <f>IFERROR(IF(RIGHT(LEFT(K2209,15),1)="4",VLOOKUP(K2209,'[1]Budget Worksheet'!A:B,2,0),-1*VLOOKUP(K2209,'[1]Budget Worksheet'!A:B,2,0)),0)</f>
        <v>0</v>
      </c>
      <c r="P2209" s="17">
        <f>VLOOKUP($K2209,[1]Budget!$V:$AE,8,0)*IF($C2209="1 - Revenues",1,IF(AND($C2209="5 - Transfers",MID($K2209,15,1)="4"),1,-1))</f>
        <v>0</v>
      </c>
      <c r="Q2209" s="17">
        <f>VLOOKUP($K2209,[1]Budget!$V:$AE,10,0)*IF($C2209="1 - Revenues",1,IF(AND($C2209="5 - Transfers",MID(K2209,15,1)="4"),1,-1))</f>
        <v>0</v>
      </c>
      <c r="S2209" s="18" t="b">
        <f>IF(LEFT(C2209,1)="1",1,-1)*SUMIF([1]Budget!V:V,'Budget Worksheet for Pivot Tabl'!K2209,[1]Budget!AC:AC)=P2209</f>
        <v>1</v>
      </c>
    </row>
    <row r="2210" spans="1:19" x14ac:dyDescent="0.25">
      <c r="A2210" t="s">
        <v>39</v>
      </c>
      <c r="B2210" t="s">
        <v>40</v>
      </c>
      <c r="C2210" t="s">
        <v>9</v>
      </c>
      <c r="D2210" t="str">
        <f t="shared" si="34"/>
        <v>OUTFLOWS</v>
      </c>
      <c r="E2210" t="s">
        <v>112</v>
      </c>
      <c r="F2210" t="s">
        <v>113</v>
      </c>
      <c r="G2210" t="s">
        <v>2965</v>
      </c>
      <c r="H2210" t="s">
        <v>2966</v>
      </c>
      <c r="I2210" t="s">
        <v>3093</v>
      </c>
      <c r="J2210" t="s">
        <v>3094</v>
      </c>
      <c r="K2210" t="s">
        <v>3099</v>
      </c>
      <c r="L2210" t="s">
        <v>482</v>
      </c>
      <c r="M2210" s="17">
        <f>VLOOKUP($K2210,[1]Budget!$V:$AE,5,0)*IF($C2210="1 - Revenues",1,IF(AND($C2210="5 - Transfers",MID(I2210,15,1)="4"),1,-1))</f>
        <v>0</v>
      </c>
      <c r="N2210" s="17">
        <f>VLOOKUP($K2210,[1]Budget!$V:$AE,6,0)*IF($C2210="1 - Revenues",1,IF(AND($C2210="5 - Transfers",MID(J2210,15,1)="4"),1,-1))</f>
        <v>0</v>
      </c>
      <c r="O2210" s="17">
        <f>IFERROR(IF(RIGHT(LEFT(K2210,15),1)="4",VLOOKUP(K2210,'[1]Budget Worksheet'!A:B,2,0),-1*VLOOKUP(K2210,'[1]Budget Worksheet'!A:B,2,0)),0)</f>
        <v>0</v>
      </c>
      <c r="P2210" s="17">
        <f>VLOOKUP($K2210,[1]Budget!$V:$AE,8,0)*IF($C2210="1 - Revenues",1,IF(AND($C2210="5 - Transfers",MID($K2210,15,1)="4"),1,-1))</f>
        <v>0</v>
      </c>
      <c r="Q2210" s="17">
        <f>VLOOKUP($K2210,[1]Budget!$V:$AE,10,0)*IF($C2210="1 - Revenues",1,IF(AND($C2210="5 - Transfers",MID(K2210,15,1)="4"),1,-1))</f>
        <v>0</v>
      </c>
      <c r="S2210" s="18" t="b">
        <f>IF(LEFT(C2210,1)="1",1,-1)*SUMIF([1]Budget!V:V,'Budget Worksheet for Pivot Tabl'!K2210,[1]Budget!AC:AC)=P2210</f>
        <v>1</v>
      </c>
    </row>
    <row r="2211" spans="1:19" x14ac:dyDescent="0.25">
      <c r="A2211" t="s">
        <v>39</v>
      </c>
      <c r="B2211" t="s">
        <v>40</v>
      </c>
      <c r="C2211" t="s">
        <v>9</v>
      </c>
      <c r="D2211" t="str">
        <f t="shared" si="34"/>
        <v>OUTFLOWS</v>
      </c>
      <c r="E2211" t="s">
        <v>112</v>
      </c>
      <c r="F2211" t="s">
        <v>113</v>
      </c>
      <c r="G2211" t="s">
        <v>2965</v>
      </c>
      <c r="H2211" t="s">
        <v>2966</v>
      </c>
      <c r="I2211" t="s">
        <v>3093</v>
      </c>
      <c r="J2211" t="s">
        <v>3094</v>
      </c>
      <c r="K2211" t="s">
        <v>3100</v>
      </c>
      <c r="L2211" t="s">
        <v>2980</v>
      </c>
      <c r="M2211" s="17">
        <f>VLOOKUP($K2211,[1]Budget!$V:$AE,5,0)*IF($C2211="1 - Revenues",1,IF(AND($C2211="5 - Transfers",MID(I2211,15,1)="4"),1,-1))</f>
        <v>-1000</v>
      </c>
      <c r="N2211" s="17">
        <f>VLOOKUP($K2211,[1]Budget!$V:$AE,6,0)*IF($C2211="1 - Revenues",1,IF(AND($C2211="5 - Transfers",MID(J2211,15,1)="4"),1,-1))</f>
        <v>-1000</v>
      </c>
      <c r="O2211" s="17">
        <f>IFERROR(IF(RIGHT(LEFT(K2211,15),1)="4",VLOOKUP(K2211,'[1]Budget Worksheet'!A:B,2,0),-1*VLOOKUP(K2211,'[1]Budget Worksheet'!A:B,2,0)),0)</f>
        <v>0</v>
      </c>
      <c r="P2211" s="17">
        <f>VLOOKUP($K2211,[1]Budget!$V:$AE,8,0)*IF($C2211="1 - Revenues",1,IF(AND($C2211="5 - Transfers",MID($K2211,15,1)="4"),1,-1))</f>
        <v>0</v>
      </c>
      <c r="Q2211" s="17">
        <f>VLOOKUP($K2211,[1]Budget!$V:$AE,10,0)*IF($C2211="1 - Revenues",1,IF(AND($C2211="5 - Transfers",MID(K2211,15,1)="4"),1,-1))</f>
        <v>0</v>
      </c>
      <c r="S2211" s="18" t="b">
        <f>IF(LEFT(C2211,1)="1",1,-1)*SUMIF([1]Budget!V:V,'Budget Worksheet for Pivot Tabl'!K2211,[1]Budget!AC:AC)=P2211</f>
        <v>1</v>
      </c>
    </row>
    <row r="2212" spans="1:19" x14ac:dyDescent="0.25">
      <c r="A2212" t="s">
        <v>39</v>
      </c>
      <c r="B2212" t="s">
        <v>40</v>
      </c>
      <c r="C2212" t="s">
        <v>9</v>
      </c>
      <c r="D2212" t="str">
        <f t="shared" si="34"/>
        <v>OUTFLOWS</v>
      </c>
      <c r="E2212" t="s">
        <v>112</v>
      </c>
      <c r="F2212" t="s">
        <v>113</v>
      </c>
      <c r="G2212" t="s">
        <v>2965</v>
      </c>
      <c r="H2212" t="s">
        <v>2966</v>
      </c>
      <c r="I2212" t="s">
        <v>3093</v>
      </c>
      <c r="J2212" t="s">
        <v>3094</v>
      </c>
      <c r="K2212" t="s">
        <v>3101</v>
      </c>
      <c r="L2212" t="s">
        <v>2950</v>
      </c>
      <c r="M2212" s="17">
        <f>VLOOKUP($K2212,[1]Budget!$V:$AE,5,0)*IF($C2212="1 - Revenues",1,IF(AND($C2212="5 - Transfers",MID(I2212,15,1)="4"),1,-1))</f>
        <v>-1000</v>
      </c>
      <c r="N2212" s="17">
        <f>VLOOKUP($K2212,[1]Budget!$V:$AE,6,0)*IF($C2212="1 - Revenues",1,IF(AND($C2212="5 - Transfers",MID(J2212,15,1)="4"),1,-1))</f>
        <v>0</v>
      </c>
      <c r="O2212" s="17">
        <f>IFERROR(IF(RIGHT(LEFT(K2212,15),1)="4",VLOOKUP(K2212,'[1]Budget Worksheet'!A:B,2,0),-1*VLOOKUP(K2212,'[1]Budget Worksheet'!A:B,2,0)),0)</f>
        <v>0</v>
      </c>
      <c r="P2212" s="17">
        <f>VLOOKUP($K2212,[1]Budget!$V:$AE,8,0)*IF($C2212="1 - Revenues",1,IF(AND($C2212="5 - Transfers",MID($K2212,15,1)="4"),1,-1))</f>
        <v>0</v>
      </c>
      <c r="Q2212" s="17">
        <f>VLOOKUP($K2212,[1]Budget!$V:$AE,10,0)*IF($C2212="1 - Revenues",1,IF(AND($C2212="5 - Transfers",MID(K2212,15,1)="4"),1,-1))</f>
        <v>0</v>
      </c>
      <c r="S2212" s="18" t="b">
        <f>IF(LEFT(C2212,1)="1",1,-1)*SUMIF([1]Budget!V:V,'Budget Worksheet for Pivot Tabl'!K2212,[1]Budget!AC:AC)=P2212</f>
        <v>1</v>
      </c>
    </row>
    <row r="2213" spans="1:19" x14ac:dyDescent="0.25">
      <c r="A2213" t="s">
        <v>39</v>
      </c>
      <c r="B2213" t="s">
        <v>40</v>
      </c>
      <c r="C2213" t="s">
        <v>9</v>
      </c>
      <c r="D2213" t="str">
        <f t="shared" si="34"/>
        <v>OUTFLOWS</v>
      </c>
      <c r="E2213" t="s">
        <v>112</v>
      </c>
      <c r="F2213" t="s">
        <v>113</v>
      </c>
      <c r="G2213" t="s">
        <v>2965</v>
      </c>
      <c r="H2213" t="s">
        <v>2966</v>
      </c>
      <c r="I2213" t="s">
        <v>3093</v>
      </c>
      <c r="J2213" t="s">
        <v>3094</v>
      </c>
      <c r="K2213" t="s">
        <v>3102</v>
      </c>
      <c r="L2213" t="s">
        <v>1398</v>
      </c>
      <c r="M2213" s="17">
        <f>VLOOKUP($K2213,[1]Budget!$V:$AE,5,0)*IF($C2213="1 - Revenues",1,IF(AND($C2213="5 - Transfers",MID(I2213,15,1)="4"),1,-1))</f>
        <v>0</v>
      </c>
      <c r="N2213" s="17">
        <f>VLOOKUP($K2213,[1]Budget!$V:$AE,6,0)*IF($C2213="1 - Revenues",1,IF(AND($C2213="5 - Transfers",MID(J2213,15,1)="4"),1,-1))</f>
        <v>-1000</v>
      </c>
      <c r="O2213" s="17">
        <f>IFERROR(IF(RIGHT(LEFT(K2213,15),1)="4",VLOOKUP(K2213,'[1]Budget Worksheet'!A:B,2,0),-1*VLOOKUP(K2213,'[1]Budget Worksheet'!A:B,2,0)),0)</f>
        <v>0</v>
      </c>
      <c r="P2213" s="17">
        <f>VLOOKUP($K2213,[1]Budget!$V:$AE,8,0)*IF($C2213="1 - Revenues",1,IF(AND($C2213="5 - Transfers",MID($K2213,15,1)="4"),1,-1))</f>
        <v>0</v>
      </c>
      <c r="Q2213" s="17">
        <f>VLOOKUP($K2213,[1]Budget!$V:$AE,10,0)*IF($C2213="1 - Revenues",1,IF(AND($C2213="5 - Transfers",MID(K2213,15,1)="4"),1,-1))</f>
        <v>0</v>
      </c>
      <c r="S2213" s="18" t="b">
        <f>IF(LEFT(C2213,1)="1",1,-1)*SUMIF([1]Budget!V:V,'Budget Worksheet for Pivot Tabl'!K2213,[1]Budget!AC:AC)=P2213</f>
        <v>1</v>
      </c>
    </row>
    <row r="2214" spans="1:19" x14ac:dyDescent="0.25">
      <c r="A2214" t="s">
        <v>39</v>
      </c>
      <c r="B2214" t="s">
        <v>40</v>
      </c>
      <c r="C2214" t="s">
        <v>9</v>
      </c>
      <c r="D2214" t="str">
        <f t="shared" si="34"/>
        <v>OUTFLOWS</v>
      </c>
      <c r="E2214" t="s">
        <v>112</v>
      </c>
      <c r="F2214" t="s">
        <v>113</v>
      </c>
      <c r="G2214" t="s">
        <v>2965</v>
      </c>
      <c r="H2214" t="s">
        <v>2966</v>
      </c>
      <c r="I2214" t="s">
        <v>3093</v>
      </c>
      <c r="J2214" t="s">
        <v>3094</v>
      </c>
      <c r="K2214" t="s">
        <v>3103</v>
      </c>
      <c r="L2214" t="s">
        <v>498</v>
      </c>
      <c r="M2214" s="17">
        <f>VLOOKUP($K2214,[1]Budget!$V:$AE,5,0)*IF($C2214="1 - Revenues",1,IF(AND($C2214="5 - Transfers",MID(I2214,15,1)="4"),1,-1))</f>
        <v>0</v>
      </c>
      <c r="N2214" s="17">
        <f>VLOOKUP($K2214,[1]Budget!$V:$AE,6,0)*IF($C2214="1 - Revenues",1,IF(AND($C2214="5 - Transfers",MID(J2214,15,1)="4"),1,-1))</f>
        <v>0</v>
      </c>
      <c r="O2214" s="17">
        <f>IFERROR(IF(RIGHT(LEFT(K2214,15),1)="4",VLOOKUP(K2214,'[1]Budget Worksheet'!A:B,2,0),-1*VLOOKUP(K2214,'[1]Budget Worksheet'!A:B,2,0)),0)</f>
        <v>0</v>
      </c>
      <c r="P2214" s="17">
        <f>VLOOKUP($K2214,[1]Budget!$V:$AE,8,0)*IF($C2214="1 - Revenues",1,IF(AND($C2214="5 - Transfers",MID($K2214,15,1)="4"),1,-1))</f>
        <v>0</v>
      </c>
      <c r="Q2214" s="17">
        <f>VLOOKUP($K2214,[1]Budget!$V:$AE,10,0)*IF($C2214="1 - Revenues",1,IF(AND($C2214="5 - Transfers",MID(K2214,15,1)="4"),1,-1))</f>
        <v>0</v>
      </c>
      <c r="S2214" s="18" t="b">
        <f>IF(LEFT(C2214,1)="1",1,-1)*SUMIF([1]Budget!V:V,'Budget Worksheet for Pivot Tabl'!K2214,[1]Budget!AC:AC)=P2214</f>
        <v>1</v>
      </c>
    </row>
    <row r="2215" spans="1:19" x14ac:dyDescent="0.25">
      <c r="A2215" t="s">
        <v>39</v>
      </c>
      <c r="B2215" t="s">
        <v>40</v>
      </c>
      <c r="C2215" t="s">
        <v>9</v>
      </c>
      <c r="D2215" t="str">
        <f t="shared" si="34"/>
        <v>OUTFLOWS</v>
      </c>
      <c r="E2215" t="s">
        <v>112</v>
      </c>
      <c r="F2215" t="s">
        <v>113</v>
      </c>
      <c r="G2215" t="s">
        <v>2965</v>
      </c>
      <c r="H2215" t="s">
        <v>2966</v>
      </c>
      <c r="I2215" t="s">
        <v>3093</v>
      </c>
      <c r="J2215" t="s">
        <v>3094</v>
      </c>
      <c r="K2215" t="s">
        <v>3104</v>
      </c>
      <c r="L2215" t="s">
        <v>2484</v>
      </c>
      <c r="M2215" s="17">
        <f>VLOOKUP($K2215,[1]Budget!$V:$AE,5,0)*IF($C2215="1 - Revenues",1,IF(AND($C2215="5 - Transfers",MID(I2215,15,1)="4"),1,-1))</f>
        <v>-5000</v>
      </c>
      <c r="N2215" s="17">
        <f>VLOOKUP($K2215,[1]Budget!$V:$AE,6,0)*IF($C2215="1 - Revenues",1,IF(AND($C2215="5 - Transfers",MID(J2215,15,1)="4"),1,-1))</f>
        <v>-5000</v>
      </c>
      <c r="O2215" s="17">
        <f>IFERROR(IF(RIGHT(LEFT(K2215,15),1)="4",VLOOKUP(K2215,'[1]Budget Worksheet'!A:B,2,0),-1*VLOOKUP(K2215,'[1]Budget Worksheet'!A:B,2,0)),0)</f>
        <v>0</v>
      </c>
      <c r="P2215" s="17">
        <f>VLOOKUP($K2215,[1]Budget!$V:$AE,8,0)*IF($C2215="1 - Revenues",1,IF(AND($C2215="5 - Transfers",MID($K2215,15,1)="4"),1,-1))</f>
        <v>0</v>
      </c>
      <c r="Q2215" s="17">
        <f>VLOOKUP($K2215,[1]Budget!$V:$AE,10,0)*IF($C2215="1 - Revenues",1,IF(AND($C2215="5 - Transfers",MID(K2215,15,1)="4"),1,-1))</f>
        <v>0</v>
      </c>
      <c r="S2215" s="18" t="b">
        <f>IF(LEFT(C2215,1)="1",1,-1)*SUMIF([1]Budget!V:V,'Budget Worksheet for Pivot Tabl'!K2215,[1]Budget!AC:AC)=P2215</f>
        <v>1</v>
      </c>
    </row>
    <row r="2216" spans="1:19" x14ac:dyDescent="0.25">
      <c r="A2216" t="s">
        <v>39</v>
      </c>
      <c r="B2216" t="s">
        <v>40</v>
      </c>
      <c r="C2216" t="s">
        <v>9</v>
      </c>
      <c r="D2216" t="str">
        <f t="shared" si="34"/>
        <v>OUTFLOWS</v>
      </c>
      <c r="E2216" t="s">
        <v>112</v>
      </c>
      <c r="F2216" t="s">
        <v>113</v>
      </c>
      <c r="G2216" t="s">
        <v>2965</v>
      </c>
      <c r="H2216" t="s">
        <v>2966</v>
      </c>
      <c r="I2216" t="s">
        <v>3093</v>
      </c>
      <c r="J2216" t="s">
        <v>3094</v>
      </c>
      <c r="K2216" t="s">
        <v>3105</v>
      </c>
      <c r="L2216" t="s">
        <v>2986</v>
      </c>
      <c r="M2216" s="17">
        <f>VLOOKUP($K2216,[1]Budget!$V:$AE,5,0)*IF($C2216="1 - Revenues",1,IF(AND($C2216="5 - Transfers",MID(I2216,15,1)="4"),1,-1))</f>
        <v>-6000</v>
      </c>
      <c r="N2216" s="17">
        <f>VLOOKUP($K2216,[1]Budget!$V:$AE,6,0)*IF($C2216="1 - Revenues",1,IF(AND($C2216="5 - Transfers",MID(J2216,15,1)="4"),1,-1))</f>
        <v>-6000</v>
      </c>
      <c r="O2216" s="17">
        <f>IFERROR(IF(RIGHT(LEFT(K2216,15),1)="4",VLOOKUP(K2216,'[1]Budget Worksheet'!A:B,2,0),-1*VLOOKUP(K2216,'[1]Budget Worksheet'!A:B,2,0)),0)</f>
        <v>0</v>
      </c>
      <c r="P2216" s="17">
        <f>VLOOKUP($K2216,[1]Budget!$V:$AE,8,0)*IF($C2216="1 - Revenues",1,IF(AND($C2216="5 - Transfers",MID($K2216,15,1)="4"),1,-1))</f>
        <v>0</v>
      </c>
      <c r="Q2216" s="17">
        <f>VLOOKUP($K2216,[1]Budget!$V:$AE,10,0)*IF($C2216="1 - Revenues",1,IF(AND($C2216="5 - Transfers",MID(K2216,15,1)="4"),1,-1))</f>
        <v>0</v>
      </c>
      <c r="S2216" s="18" t="b">
        <f>IF(LEFT(C2216,1)="1",1,-1)*SUMIF([1]Budget!V:V,'Budget Worksheet for Pivot Tabl'!K2216,[1]Budget!AC:AC)=P2216</f>
        <v>1</v>
      </c>
    </row>
    <row r="2217" spans="1:19" x14ac:dyDescent="0.25">
      <c r="A2217" t="s">
        <v>39</v>
      </c>
      <c r="B2217" t="s">
        <v>40</v>
      </c>
      <c r="C2217" t="s">
        <v>7</v>
      </c>
      <c r="D2217" t="str">
        <f t="shared" si="34"/>
        <v>INFLOWS</v>
      </c>
      <c r="E2217" t="s">
        <v>112</v>
      </c>
      <c r="F2217" t="s">
        <v>113</v>
      </c>
      <c r="G2217" t="s">
        <v>2965</v>
      </c>
      <c r="H2217" t="s">
        <v>2966</v>
      </c>
      <c r="I2217" t="s">
        <v>3106</v>
      </c>
      <c r="J2217" t="s">
        <v>3107</v>
      </c>
      <c r="K2217" t="s">
        <v>3108</v>
      </c>
      <c r="L2217" t="s">
        <v>2927</v>
      </c>
      <c r="M2217" s="17">
        <f>VLOOKUP($K2217,[1]Budget!$V:$AE,5,0)*IF($C2217="1 - Revenues",1,IF(AND($C2217="5 - Transfers",MID(I2217,15,1)="4"),1,-1))</f>
        <v>16000</v>
      </c>
      <c r="N2217" s="17">
        <f>VLOOKUP($K2217,[1]Budget!$V:$AE,6,0)*IF($C2217="1 - Revenues",1,IF(AND($C2217="5 - Transfers",MID(J2217,15,1)="4"),1,-1))</f>
        <v>0</v>
      </c>
      <c r="O2217" s="17">
        <f>IFERROR(IF(RIGHT(LEFT(K2217,15),1)="4",VLOOKUP(K2217,'[1]Budget Worksheet'!A:B,2,0),-1*VLOOKUP(K2217,'[1]Budget Worksheet'!A:B,2,0)),0)</f>
        <v>0</v>
      </c>
      <c r="P2217" s="17">
        <f>VLOOKUP($K2217,[1]Budget!$V:$AE,8,0)*IF($C2217="1 - Revenues",1,IF(AND($C2217="5 - Transfers",MID($K2217,15,1)="4"),1,-1))</f>
        <v>0</v>
      </c>
      <c r="Q2217" s="17">
        <f>VLOOKUP($K2217,[1]Budget!$V:$AE,10,0)*IF($C2217="1 - Revenues",1,IF(AND($C2217="5 - Transfers",MID(K2217,15,1)="4"),1,-1))</f>
        <v>0</v>
      </c>
      <c r="S2217" s="18" t="b">
        <f>IF(LEFT(C2217,1)="1",1,-1)*SUMIF([1]Budget!V:V,'Budget Worksheet for Pivot Tabl'!K2217,[1]Budget!AC:AC)=P2217</f>
        <v>1</v>
      </c>
    </row>
    <row r="2218" spans="1:19" x14ac:dyDescent="0.25">
      <c r="A2218" t="s">
        <v>39</v>
      </c>
      <c r="B2218" t="s">
        <v>40</v>
      </c>
      <c r="C2218" t="s">
        <v>8</v>
      </c>
      <c r="D2218" t="str">
        <f t="shared" si="34"/>
        <v>OUTFLOWS</v>
      </c>
      <c r="E2218" t="s">
        <v>112</v>
      </c>
      <c r="F2218" t="s">
        <v>113</v>
      </c>
      <c r="G2218" t="s">
        <v>2965</v>
      </c>
      <c r="H2218" t="s">
        <v>2966</v>
      </c>
      <c r="I2218" t="s">
        <v>3106</v>
      </c>
      <c r="J2218" t="s">
        <v>3107</v>
      </c>
      <c r="K2218" t="s">
        <v>3109</v>
      </c>
      <c r="L2218" t="s">
        <v>472</v>
      </c>
      <c r="M2218" s="17">
        <f>VLOOKUP($K2218,[1]Budget!$V:$AE,5,0)*IF($C2218="1 - Revenues",1,IF(AND($C2218="5 - Transfers",MID(I2218,15,1)="4"),1,-1))</f>
        <v>0</v>
      </c>
      <c r="N2218" s="17">
        <f>VLOOKUP($K2218,[1]Budget!$V:$AE,6,0)*IF($C2218="1 - Revenues",1,IF(AND($C2218="5 - Transfers",MID(J2218,15,1)="4"),1,-1))</f>
        <v>0</v>
      </c>
      <c r="O2218" s="17">
        <f>IFERROR(IF(RIGHT(LEFT(K2218,15),1)="4",VLOOKUP(K2218,'[1]Budget Worksheet'!A:B,2,0),-1*VLOOKUP(K2218,'[1]Budget Worksheet'!A:B,2,0)),0)</f>
        <v>0</v>
      </c>
      <c r="P2218" s="17">
        <f>VLOOKUP($K2218,[1]Budget!$V:$AE,8,0)*IF($C2218="1 - Revenues",1,IF(AND($C2218="5 - Transfers",MID($K2218,15,1)="4"),1,-1))</f>
        <v>0</v>
      </c>
      <c r="Q2218" s="17">
        <f>VLOOKUP($K2218,[1]Budget!$V:$AE,10,0)*IF($C2218="1 - Revenues",1,IF(AND($C2218="5 - Transfers",MID(K2218,15,1)="4"),1,-1))</f>
        <v>0</v>
      </c>
      <c r="S2218" s="18" t="b">
        <f>IF(LEFT(C2218,1)="1",1,-1)*SUMIF([1]Budget!V:V,'Budget Worksheet for Pivot Tabl'!K2218,[1]Budget!AC:AC)=P2218</f>
        <v>1</v>
      </c>
    </row>
    <row r="2219" spans="1:19" x14ac:dyDescent="0.25">
      <c r="A2219" t="s">
        <v>39</v>
      </c>
      <c r="B2219" t="s">
        <v>40</v>
      </c>
      <c r="C2219" t="s">
        <v>9</v>
      </c>
      <c r="D2219" t="str">
        <f t="shared" si="34"/>
        <v>OUTFLOWS</v>
      </c>
      <c r="E2219" t="s">
        <v>112</v>
      </c>
      <c r="F2219" t="s">
        <v>113</v>
      </c>
      <c r="G2219" t="s">
        <v>2965</v>
      </c>
      <c r="H2219" t="s">
        <v>2966</v>
      </c>
      <c r="I2219" t="s">
        <v>3106</v>
      </c>
      <c r="J2219" t="s">
        <v>3107</v>
      </c>
      <c r="K2219" t="s">
        <v>3110</v>
      </c>
      <c r="L2219" t="s">
        <v>723</v>
      </c>
      <c r="M2219" s="17">
        <f>VLOOKUP($K2219,[1]Budget!$V:$AE,5,0)*IF($C2219="1 - Revenues",1,IF(AND($C2219="5 - Transfers",MID(I2219,15,1)="4"),1,-1))</f>
        <v>-2000</v>
      </c>
      <c r="N2219" s="17">
        <f>VLOOKUP($K2219,[1]Budget!$V:$AE,6,0)*IF($C2219="1 - Revenues",1,IF(AND($C2219="5 - Transfers",MID(J2219,15,1)="4"),1,-1))</f>
        <v>-2000</v>
      </c>
      <c r="O2219" s="17">
        <f>IFERROR(IF(RIGHT(LEFT(K2219,15),1)="4",VLOOKUP(K2219,'[1]Budget Worksheet'!A:B,2,0),-1*VLOOKUP(K2219,'[1]Budget Worksheet'!A:B,2,0)),0)</f>
        <v>0</v>
      </c>
      <c r="P2219" s="17">
        <f>VLOOKUP($K2219,[1]Budget!$V:$AE,8,0)*IF($C2219="1 - Revenues",1,IF(AND($C2219="5 - Transfers",MID($K2219,15,1)="4"),1,-1))</f>
        <v>0</v>
      </c>
      <c r="Q2219" s="17">
        <f>VLOOKUP($K2219,[1]Budget!$V:$AE,10,0)*IF($C2219="1 - Revenues",1,IF(AND($C2219="5 - Transfers",MID(K2219,15,1)="4"),1,-1))</f>
        <v>0</v>
      </c>
      <c r="S2219" s="18" t="b">
        <f>IF(LEFT(C2219,1)="1",1,-1)*SUMIF([1]Budget!V:V,'Budget Worksheet for Pivot Tabl'!K2219,[1]Budget!AC:AC)=P2219</f>
        <v>1</v>
      </c>
    </row>
    <row r="2220" spans="1:19" x14ac:dyDescent="0.25">
      <c r="A2220" t="s">
        <v>39</v>
      </c>
      <c r="B2220" t="s">
        <v>40</v>
      </c>
      <c r="C2220" t="s">
        <v>9</v>
      </c>
      <c r="D2220" t="str">
        <f t="shared" si="34"/>
        <v>OUTFLOWS</v>
      </c>
      <c r="E2220" t="s">
        <v>112</v>
      </c>
      <c r="F2220" t="s">
        <v>113</v>
      </c>
      <c r="G2220" t="s">
        <v>2965</v>
      </c>
      <c r="H2220" t="s">
        <v>2966</v>
      </c>
      <c r="I2220" t="s">
        <v>3106</v>
      </c>
      <c r="J2220" t="s">
        <v>3107</v>
      </c>
      <c r="K2220" t="s">
        <v>3111</v>
      </c>
      <c r="L2220" t="s">
        <v>1274</v>
      </c>
      <c r="M2220" s="17">
        <f>VLOOKUP($K2220,[1]Budget!$V:$AE,5,0)*IF($C2220="1 - Revenues",1,IF(AND($C2220="5 - Transfers",MID(I2220,15,1)="4"),1,-1))</f>
        <v>0</v>
      </c>
      <c r="N2220" s="17">
        <f>VLOOKUP($K2220,[1]Budget!$V:$AE,6,0)*IF($C2220="1 - Revenues",1,IF(AND($C2220="5 - Transfers",MID(J2220,15,1)="4"),1,-1))</f>
        <v>0</v>
      </c>
      <c r="O2220" s="17">
        <f>IFERROR(IF(RIGHT(LEFT(K2220,15),1)="4",VLOOKUP(K2220,'[1]Budget Worksheet'!A:B,2,0),-1*VLOOKUP(K2220,'[1]Budget Worksheet'!A:B,2,0)),0)</f>
        <v>0</v>
      </c>
      <c r="P2220" s="17">
        <f>VLOOKUP($K2220,[1]Budget!$V:$AE,8,0)*IF($C2220="1 - Revenues",1,IF(AND($C2220="5 - Transfers",MID($K2220,15,1)="4"),1,-1))</f>
        <v>0</v>
      </c>
      <c r="Q2220" s="17">
        <f>VLOOKUP($K2220,[1]Budget!$V:$AE,10,0)*IF($C2220="1 - Revenues",1,IF(AND($C2220="5 - Transfers",MID(K2220,15,1)="4"),1,-1))</f>
        <v>0</v>
      </c>
      <c r="S2220" s="18" t="b">
        <f>IF(LEFT(C2220,1)="1",1,-1)*SUMIF([1]Budget!V:V,'Budget Worksheet for Pivot Tabl'!K2220,[1]Budget!AC:AC)=P2220</f>
        <v>1</v>
      </c>
    </row>
    <row r="2221" spans="1:19" x14ac:dyDescent="0.25">
      <c r="A2221" t="s">
        <v>39</v>
      </c>
      <c r="B2221" t="s">
        <v>40</v>
      </c>
      <c r="C2221" t="s">
        <v>9</v>
      </c>
      <c r="D2221" t="str">
        <f t="shared" si="34"/>
        <v>OUTFLOWS</v>
      </c>
      <c r="E2221" t="s">
        <v>112</v>
      </c>
      <c r="F2221" t="s">
        <v>113</v>
      </c>
      <c r="G2221" t="s">
        <v>2965</v>
      </c>
      <c r="H2221" t="s">
        <v>2966</v>
      </c>
      <c r="I2221" t="s">
        <v>3106</v>
      </c>
      <c r="J2221" t="s">
        <v>3107</v>
      </c>
      <c r="K2221" t="s">
        <v>3112</v>
      </c>
      <c r="L2221" t="s">
        <v>482</v>
      </c>
      <c r="M2221" s="17">
        <f>VLOOKUP($K2221,[1]Budget!$V:$AE,5,0)*IF($C2221="1 - Revenues",1,IF(AND($C2221="5 - Transfers",MID(I2221,15,1)="4"),1,-1))</f>
        <v>-4000</v>
      </c>
      <c r="N2221" s="17">
        <f>VLOOKUP($K2221,[1]Budget!$V:$AE,6,0)*IF($C2221="1 - Revenues",1,IF(AND($C2221="5 - Transfers",MID(J2221,15,1)="4"),1,-1))</f>
        <v>-2000</v>
      </c>
      <c r="O2221" s="17">
        <f>IFERROR(IF(RIGHT(LEFT(K2221,15),1)="4",VLOOKUP(K2221,'[1]Budget Worksheet'!A:B,2,0),-1*VLOOKUP(K2221,'[1]Budget Worksheet'!A:B,2,0)),0)</f>
        <v>0</v>
      </c>
      <c r="P2221" s="17">
        <f>VLOOKUP($K2221,[1]Budget!$V:$AE,8,0)*IF($C2221="1 - Revenues",1,IF(AND($C2221="5 - Transfers",MID($K2221,15,1)="4"),1,-1))</f>
        <v>0</v>
      </c>
      <c r="Q2221" s="17">
        <f>VLOOKUP($K2221,[1]Budget!$V:$AE,10,0)*IF($C2221="1 - Revenues",1,IF(AND($C2221="5 - Transfers",MID(K2221,15,1)="4"),1,-1))</f>
        <v>0</v>
      </c>
      <c r="S2221" s="18" t="b">
        <f>IF(LEFT(C2221,1)="1",1,-1)*SUMIF([1]Budget!V:V,'Budget Worksheet for Pivot Tabl'!K2221,[1]Budget!AC:AC)=P2221</f>
        <v>1</v>
      </c>
    </row>
    <row r="2222" spans="1:19" x14ac:dyDescent="0.25">
      <c r="A2222" t="s">
        <v>39</v>
      </c>
      <c r="B2222" t="s">
        <v>40</v>
      </c>
      <c r="C2222" t="s">
        <v>9</v>
      </c>
      <c r="D2222" t="str">
        <f t="shared" si="34"/>
        <v>OUTFLOWS</v>
      </c>
      <c r="E2222" t="s">
        <v>112</v>
      </c>
      <c r="F2222" t="s">
        <v>113</v>
      </c>
      <c r="G2222" t="s">
        <v>2965</v>
      </c>
      <c r="H2222" t="s">
        <v>2966</v>
      </c>
      <c r="I2222" t="s">
        <v>3106</v>
      </c>
      <c r="J2222" t="s">
        <v>3107</v>
      </c>
      <c r="K2222" t="s">
        <v>3113</v>
      </c>
      <c r="L2222" t="s">
        <v>2950</v>
      </c>
      <c r="M2222" s="17">
        <f>VLOOKUP($K2222,[1]Budget!$V:$AE,5,0)*IF($C2222="1 - Revenues",1,IF(AND($C2222="5 - Transfers",MID(I2222,15,1)="4"),1,-1))</f>
        <v>-1000</v>
      </c>
      <c r="N2222" s="17">
        <f>VLOOKUP($K2222,[1]Budget!$V:$AE,6,0)*IF($C2222="1 - Revenues",1,IF(AND($C2222="5 - Transfers",MID(J2222,15,1)="4"),1,-1))</f>
        <v>-1000</v>
      </c>
      <c r="O2222" s="17">
        <f>IFERROR(IF(RIGHT(LEFT(K2222,15),1)="4",VLOOKUP(K2222,'[1]Budget Worksheet'!A:B,2,0),-1*VLOOKUP(K2222,'[1]Budget Worksheet'!A:B,2,0)),0)</f>
        <v>0</v>
      </c>
      <c r="P2222" s="17">
        <f>VLOOKUP($K2222,[1]Budget!$V:$AE,8,0)*IF($C2222="1 - Revenues",1,IF(AND($C2222="5 - Transfers",MID($K2222,15,1)="4"),1,-1))</f>
        <v>0</v>
      </c>
      <c r="Q2222" s="17">
        <f>VLOOKUP($K2222,[1]Budget!$V:$AE,10,0)*IF($C2222="1 - Revenues",1,IF(AND($C2222="5 - Transfers",MID(K2222,15,1)="4"),1,-1))</f>
        <v>0</v>
      </c>
      <c r="S2222" s="18" t="b">
        <f>IF(LEFT(C2222,1)="1",1,-1)*SUMIF([1]Budget!V:V,'Budget Worksheet for Pivot Tabl'!K2222,[1]Budget!AC:AC)=P2222</f>
        <v>1</v>
      </c>
    </row>
    <row r="2223" spans="1:19" x14ac:dyDescent="0.25">
      <c r="A2223" t="s">
        <v>39</v>
      </c>
      <c r="B2223" t="s">
        <v>40</v>
      </c>
      <c r="C2223" t="s">
        <v>9</v>
      </c>
      <c r="D2223" t="str">
        <f t="shared" si="34"/>
        <v>OUTFLOWS</v>
      </c>
      <c r="E2223" t="s">
        <v>112</v>
      </c>
      <c r="F2223" t="s">
        <v>113</v>
      </c>
      <c r="G2223" t="s">
        <v>2965</v>
      </c>
      <c r="H2223" t="s">
        <v>2966</v>
      </c>
      <c r="I2223" t="s">
        <v>3106</v>
      </c>
      <c r="J2223" t="s">
        <v>3107</v>
      </c>
      <c r="K2223" t="s">
        <v>3114</v>
      </c>
      <c r="L2223" t="s">
        <v>1398</v>
      </c>
      <c r="M2223" s="17">
        <f>VLOOKUP($K2223,[1]Budget!$V:$AE,5,0)*IF($C2223="1 - Revenues",1,IF(AND($C2223="5 - Transfers",MID(I2223,15,1)="4"),1,-1))</f>
        <v>0</v>
      </c>
      <c r="N2223" s="17">
        <f>VLOOKUP($K2223,[1]Budget!$V:$AE,6,0)*IF($C2223="1 - Revenues",1,IF(AND($C2223="5 - Transfers",MID(J2223,15,1)="4"),1,-1))</f>
        <v>0</v>
      </c>
      <c r="O2223" s="17">
        <f>IFERROR(IF(RIGHT(LEFT(K2223,15),1)="4",VLOOKUP(K2223,'[1]Budget Worksheet'!A:B,2,0),-1*VLOOKUP(K2223,'[1]Budget Worksheet'!A:B,2,0)),0)</f>
        <v>0</v>
      </c>
      <c r="P2223" s="17">
        <f>VLOOKUP($K2223,[1]Budget!$V:$AE,8,0)*IF($C2223="1 - Revenues",1,IF(AND($C2223="5 - Transfers",MID($K2223,15,1)="4"),1,-1))</f>
        <v>0</v>
      </c>
      <c r="Q2223" s="17">
        <f>VLOOKUP($K2223,[1]Budget!$V:$AE,10,0)*IF($C2223="1 - Revenues",1,IF(AND($C2223="5 - Transfers",MID(K2223,15,1)="4"),1,-1))</f>
        <v>0</v>
      </c>
      <c r="S2223" s="18" t="b">
        <f>IF(LEFT(C2223,1)="1",1,-1)*SUMIF([1]Budget!V:V,'Budget Worksheet for Pivot Tabl'!K2223,[1]Budget!AC:AC)=P2223</f>
        <v>1</v>
      </c>
    </row>
    <row r="2224" spans="1:19" x14ac:dyDescent="0.25">
      <c r="A2224" t="s">
        <v>39</v>
      </c>
      <c r="B2224" t="s">
        <v>40</v>
      </c>
      <c r="C2224" t="s">
        <v>9</v>
      </c>
      <c r="D2224" t="str">
        <f t="shared" si="34"/>
        <v>OUTFLOWS</v>
      </c>
      <c r="E2224" t="s">
        <v>112</v>
      </c>
      <c r="F2224" t="s">
        <v>113</v>
      </c>
      <c r="G2224" t="s">
        <v>2965</v>
      </c>
      <c r="H2224" t="s">
        <v>2966</v>
      </c>
      <c r="I2224" t="s">
        <v>3106</v>
      </c>
      <c r="J2224" t="s">
        <v>3107</v>
      </c>
      <c r="K2224" t="s">
        <v>3115</v>
      </c>
      <c r="L2224" t="s">
        <v>498</v>
      </c>
      <c r="M2224" s="17">
        <f>VLOOKUP($K2224,[1]Budget!$V:$AE,5,0)*IF($C2224="1 - Revenues",1,IF(AND($C2224="5 - Transfers",MID(I2224,15,1)="4"),1,-1))</f>
        <v>0</v>
      </c>
      <c r="N2224" s="17">
        <f>VLOOKUP($K2224,[1]Budget!$V:$AE,6,0)*IF($C2224="1 - Revenues",1,IF(AND($C2224="5 - Transfers",MID(J2224,15,1)="4"),1,-1))</f>
        <v>0</v>
      </c>
      <c r="O2224" s="17">
        <f>IFERROR(IF(RIGHT(LEFT(K2224,15),1)="4",VLOOKUP(K2224,'[1]Budget Worksheet'!A:B,2,0),-1*VLOOKUP(K2224,'[1]Budget Worksheet'!A:B,2,0)),0)</f>
        <v>0</v>
      </c>
      <c r="P2224" s="17">
        <f>VLOOKUP($K2224,[1]Budget!$V:$AE,8,0)*IF($C2224="1 - Revenues",1,IF(AND($C2224="5 - Transfers",MID($K2224,15,1)="4"),1,-1))</f>
        <v>0</v>
      </c>
      <c r="Q2224" s="17">
        <f>VLOOKUP($K2224,[1]Budget!$V:$AE,10,0)*IF($C2224="1 - Revenues",1,IF(AND($C2224="5 - Transfers",MID(K2224,15,1)="4"),1,-1))</f>
        <v>0</v>
      </c>
      <c r="S2224" s="18" t="b">
        <f>IF(LEFT(C2224,1)="1",1,-1)*SUMIF([1]Budget!V:V,'Budget Worksheet for Pivot Tabl'!K2224,[1]Budget!AC:AC)=P2224</f>
        <v>1</v>
      </c>
    </row>
    <row r="2225" spans="1:19" x14ac:dyDescent="0.25">
      <c r="A2225" t="s">
        <v>39</v>
      </c>
      <c r="B2225" t="s">
        <v>40</v>
      </c>
      <c r="C2225" t="s">
        <v>9</v>
      </c>
      <c r="D2225" t="str">
        <f t="shared" si="34"/>
        <v>OUTFLOWS</v>
      </c>
      <c r="E2225" t="s">
        <v>112</v>
      </c>
      <c r="F2225" t="s">
        <v>113</v>
      </c>
      <c r="G2225" t="s">
        <v>2965</v>
      </c>
      <c r="H2225" t="s">
        <v>2966</v>
      </c>
      <c r="I2225" t="s">
        <v>3106</v>
      </c>
      <c r="J2225" t="s">
        <v>3107</v>
      </c>
      <c r="K2225" t="s">
        <v>3116</v>
      </c>
      <c r="L2225" t="s">
        <v>2484</v>
      </c>
      <c r="M2225" s="17">
        <f>VLOOKUP($K2225,[1]Budget!$V:$AE,5,0)*IF($C2225="1 - Revenues",1,IF(AND($C2225="5 - Transfers",MID(I2225,15,1)="4"),1,-1))</f>
        <v>-5000</v>
      </c>
      <c r="N2225" s="17">
        <f>VLOOKUP($K2225,[1]Budget!$V:$AE,6,0)*IF($C2225="1 - Revenues",1,IF(AND($C2225="5 - Transfers",MID(J2225,15,1)="4"),1,-1))</f>
        <v>-5000</v>
      </c>
      <c r="O2225" s="17">
        <f>IFERROR(IF(RIGHT(LEFT(K2225,15),1)="4",VLOOKUP(K2225,'[1]Budget Worksheet'!A:B,2,0),-1*VLOOKUP(K2225,'[1]Budget Worksheet'!A:B,2,0)),0)</f>
        <v>0</v>
      </c>
      <c r="P2225" s="17">
        <f>VLOOKUP($K2225,[1]Budget!$V:$AE,8,0)*IF($C2225="1 - Revenues",1,IF(AND($C2225="5 - Transfers",MID($K2225,15,1)="4"),1,-1))</f>
        <v>0</v>
      </c>
      <c r="Q2225" s="17">
        <f>VLOOKUP($K2225,[1]Budget!$V:$AE,10,0)*IF($C2225="1 - Revenues",1,IF(AND($C2225="5 - Transfers",MID(K2225,15,1)="4"),1,-1))</f>
        <v>0</v>
      </c>
      <c r="S2225" s="18" t="b">
        <f>IF(LEFT(C2225,1)="1",1,-1)*SUMIF([1]Budget!V:V,'Budget Worksheet for Pivot Tabl'!K2225,[1]Budget!AC:AC)=P2225</f>
        <v>1</v>
      </c>
    </row>
    <row r="2226" spans="1:19" x14ac:dyDescent="0.25">
      <c r="A2226" t="s">
        <v>39</v>
      </c>
      <c r="B2226" t="s">
        <v>40</v>
      </c>
      <c r="C2226" t="s">
        <v>9</v>
      </c>
      <c r="D2226" t="str">
        <f t="shared" si="34"/>
        <v>OUTFLOWS</v>
      </c>
      <c r="E2226" t="s">
        <v>112</v>
      </c>
      <c r="F2226" t="s">
        <v>113</v>
      </c>
      <c r="G2226" t="s">
        <v>2965</v>
      </c>
      <c r="H2226" t="s">
        <v>2966</v>
      </c>
      <c r="I2226" t="s">
        <v>3106</v>
      </c>
      <c r="J2226" t="s">
        <v>3107</v>
      </c>
      <c r="K2226" t="s">
        <v>3117</v>
      </c>
      <c r="L2226" t="s">
        <v>2986</v>
      </c>
      <c r="M2226" s="17">
        <f>VLOOKUP($K2226,[1]Budget!$V:$AE,5,0)*IF($C2226="1 - Revenues",1,IF(AND($C2226="5 - Transfers",MID(I2226,15,1)="4"),1,-1))</f>
        <v>0</v>
      </c>
      <c r="N2226" s="17">
        <f>VLOOKUP($K2226,[1]Budget!$V:$AE,6,0)*IF($C2226="1 - Revenues",1,IF(AND($C2226="5 - Transfers",MID(J2226,15,1)="4"),1,-1))</f>
        <v>0</v>
      </c>
      <c r="O2226" s="17">
        <f>IFERROR(IF(RIGHT(LEFT(K2226,15),1)="4",VLOOKUP(K2226,'[1]Budget Worksheet'!A:B,2,0),-1*VLOOKUP(K2226,'[1]Budget Worksheet'!A:B,2,0)),0)</f>
        <v>0</v>
      </c>
      <c r="P2226" s="17">
        <f>VLOOKUP($K2226,[1]Budget!$V:$AE,8,0)*IF($C2226="1 - Revenues",1,IF(AND($C2226="5 - Transfers",MID($K2226,15,1)="4"),1,-1))</f>
        <v>0</v>
      </c>
      <c r="Q2226" s="17">
        <f>VLOOKUP($K2226,[1]Budget!$V:$AE,10,0)*IF($C2226="1 - Revenues",1,IF(AND($C2226="5 - Transfers",MID(K2226,15,1)="4"),1,-1))</f>
        <v>0</v>
      </c>
      <c r="S2226" s="18" t="b">
        <f>IF(LEFT(C2226,1)="1",1,-1)*SUMIF([1]Budget!V:V,'Budget Worksheet for Pivot Tabl'!K2226,[1]Budget!AC:AC)=P2226</f>
        <v>1</v>
      </c>
    </row>
    <row r="2227" spans="1:19" x14ac:dyDescent="0.25">
      <c r="A2227" t="s">
        <v>39</v>
      </c>
      <c r="B2227" t="s">
        <v>40</v>
      </c>
      <c r="C2227" t="s">
        <v>7</v>
      </c>
      <c r="D2227" t="str">
        <f t="shared" si="34"/>
        <v>INFLOWS</v>
      </c>
      <c r="E2227" t="s">
        <v>112</v>
      </c>
      <c r="F2227" t="s">
        <v>113</v>
      </c>
      <c r="G2227" t="s">
        <v>2965</v>
      </c>
      <c r="H2227" t="s">
        <v>2966</v>
      </c>
      <c r="I2227" t="s">
        <v>3118</v>
      </c>
      <c r="J2227" t="s">
        <v>3119</v>
      </c>
      <c r="K2227" t="s">
        <v>3120</v>
      </c>
      <c r="L2227" t="s">
        <v>2927</v>
      </c>
      <c r="M2227" s="17">
        <f>VLOOKUP($K2227,[1]Budget!$V:$AE,5,0)*IF($C2227="1 - Revenues",1,IF(AND($C2227="5 - Transfers",MID(I2227,15,1)="4"),1,-1))</f>
        <v>10000</v>
      </c>
      <c r="N2227" s="17">
        <f>VLOOKUP($K2227,[1]Budget!$V:$AE,6,0)*IF($C2227="1 - Revenues",1,IF(AND($C2227="5 - Transfers",MID(J2227,15,1)="4"),1,-1))</f>
        <v>0</v>
      </c>
      <c r="O2227" s="17">
        <f>IFERROR(IF(RIGHT(LEFT(K2227,15),1)="4",VLOOKUP(K2227,'[1]Budget Worksheet'!A:B,2,0),-1*VLOOKUP(K2227,'[1]Budget Worksheet'!A:B,2,0)),0)</f>
        <v>0</v>
      </c>
      <c r="P2227" s="17">
        <f>VLOOKUP($K2227,[1]Budget!$V:$AE,8,0)*IF($C2227="1 - Revenues",1,IF(AND($C2227="5 - Transfers",MID($K2227,15,1)="4"),1,-1))</f>
        <v>0</v>
      </c>
      <c r="Q2227" s="17">
        <f>VLOOKUP($K2227,[1]Budget!$V:$AE,10,0)*IF($C2227="1 - Revenues",1,IF(AND($C2227="5 - Transfers",MID(K2227,15,1)="4"),1,-1))</f>
        <v>0</v>
      </c>
      <c r="S2227" s="18" t="b">
        <f>IF(LEFT(C2227,1)="1",1,-1)*SUMIF([1]Budget!V:V,'Budget Worksheet for Pivot Tabl'!K2227,[1]Budget!AC:AC)=P2227</f>
        <v>1</v>
      </c>
    </row>
    <row r="2228" spans="1:19" x14ac:dyDescent="0.25">
      <c r="A2228" t="s">
        <v>39</v>
      </c>
      <c r="B2228" t="s">
        <v>40</v>
      </c>
      <c r="C2228" t="s">
        <v>8</v>
      </c>
      <c r="D2228" t="str">
        <f t="shared" si="34"/>
        <v>OUTFLOWS</v>
      </c>
      <c r="E2228" t="s">
        <v>112</v>
      </c>
      <c r="F2228" t="s">
        <v>113</v>
      </c>
      <c r="G2228" t="s">
        <v>2965</v>
      </c>
      <c r="H2228" t="s">
        <v>2966</v>
      </c>
      <c r="I2228" t="s">
        <v>3118</v>
      </c>
      <c r="J2228" t="s">
        <v>3119</v>
      </c>
      <c r="K2228" t="s">
        <v>3121</v>
      </c>
      <c r="L2228" t="s">
        <v>472</v>
      </c>
      <c r="M2228" s="17">
        <f>VLOOKUP($K2228,[1]Budget!$V:$AE,5,0)*IF($C2228="1 - Revenues",1,IF(AND($C2228="5 - Transfers",MID(I2228,15,1)="4"),1,-1))</f>
        <v>0</v>
      </c>
      <c r="N2228" s="17">
        <f>VLOOKUP($K2228,[1]Budget!$V:$AE,6,0)*IF($C2228="1 - Revenues",1,IF(AND($C2228="5 - Transfers",MID(J2228,15,1)="4"),1,-1))</f>
        <v>0</v>
      </c>
      <c r="O2228" s="17">
        <f>IFERROR(IF(RIGHT(LEFT(K2228,15),1)="4",VLOOKUP(K2228,'[1]Budget Worksheet'!A:B,2,0),-1*VLOOKUP(K2228,'[1]Budget Worksheet'!A:B,2,0)),0)</f>
        <v>0</v>
      </c>
      <c r="P2228" s="17">
        <f>VLOOKUP($K2228,[1]Budget!$V:$AE,8,0)*IF($C2228="1 - Revenues",1,IF(AND($C2228="5 - Transfers",MID($K2228,15,1)="4"),1,-1))</f>
        <v>0</v>
      </c>
      <c r="Q2228" s="17">
        <f>VLOOKUP($K2228,[1]Budget!$V:$AE,10,0)*IF($C2228="1 - Revenues",1,IF(AND($C2228="5 - Transfers",MID(K2228,15,1)="4"),1,-1))</f>
        <v>0</v>
      </c>
      <c r="S2228" s="18" t="b">
        <f>IF(LEFT(C2228,1)="1",1,-1)*SUMIF([1]Budget!V:V,'Budget Worksheet for Pivot Tabl'!K2228,[1]Budget!AC:AC)=P2228</f>
        <v>1</v>
      </c>
    </row>
    <row r="2229" spans="1:19" x14ac:dyDescent="0.25">
      <c r="A2229" t="s">
        <v>39</v>
      </c>
      <c r="B2229" t="s">
        <v>40</v>
      </c>
      <c r="C2229" t="s">
        <v>9</v>
      </c>
      <c r="D2229" t="str">
        <f t="shared" si="34"/>
        <v>OUTFLOWS</v>
      </c>
      <c r="E2229" t="s">
        <v>112</v>
      </c>
      <c r="F2229" t="s">
        <v>113</v>
      </c>
      <c r="G2229" t="s">
        <v>2965</v>
      </c>
      <c r="H2229" t="s">
        <v>2966</v>
      </c>
      <c r="I2229" t="s">
        <v>3118</v>
      </c>
      <c r="J2229" t="s">
        <v>3119</v>
      </c>
      <c r="K2229" t="s">
        <v>3122</v>
      </c>
      <c r="L2229" t="s">
        <v>723</v>
      </c>
      <c r="M2229" s="17">
        <f>VLOOKUP($K2229,[1]Budget!$V:$AE,5,0)*IF($C2229="1 - Revenues",1,IF(AND($C2229="5 - Transfers",MID(I2229,15,1)="4"),1,-1))</f>
        <v>0</v>
      </c>
      <c r="N2229" s="17">
        <f>VLOOKUP($K2229,[1]Budget!$V:$AE,6,0)*IF($C2229="1 - Revenues",1,IF(AND($C2229="5 - Transfers",MID(J2229,15,1)="4"),1,-1))</f>
        <v>0</v>
      </c>
      <c r="O2229" s="17">
        <f>IFERROR(IF(RIGHT(LEFT(K2229,15),1)="4",VLOOKUP(K2229,'[1]Budget Worksheet'!A:B,2,0),-1*VLOOKUP(K2229,'[1]Budget Worksheet'!A:B,2,0)),0)</f>
        <v>0</v>
      </c>
      <c r="P2229" s="17">
        <f>VLOOKUP($K2229,[1]Budget!$V:$AE,8,0)*IF($C2229="1 - Revenues",1,IF(AND($C2229="5 - Transfers",MID($K2229,15,1)="4"),1,-1))</f>
        <v>0</v>
      </c>
      <c r="Q2229" s="17">
        <f>VLOOKUP($K2229,[1]Budget!$V:$AE,10,0)*IF($C2229="1 - Revenues",1,IF(AND($C2229="5 - Transfers",MID(K2229,15,1)="4"),1,-1))</f>
        <v>0</v>
      </c>
      <c r="S2229" s="18" t="b">
        <f>IF(LEFT(C2229,1)="1",1,-1)*SUMIF([1]Budget!V:V,'Budget Worksheet for Pivot Tabl'!K2229,[1]Budget!AC:AC)=P2229</f>
        <v>1</v>
      </c>
    </row>
    <row r="2230" spans="1:19" x14ac:dyDescent="0.25">
      <c r="A2230" t="s">
        <v>39</v>
      </c>
      <c r="B2230" t="s">
        <v>40</v>
      </c>
      <c r="C2230" t="s">
        <v>9</v>
      </c>
      <c r="D2230" t="str">
        <f t="shared" si="34"/>
        <v>OUTFLOWS</v>
      </c>
      <c r="E2230" t="s">
        <v>112</v>
      </c>
      <c r="F2230" t="s">
        <v>113</v>
      </c>
      <c r="G2230" t="s">
        <v>2965</v>
      </c>
      <c r="H2230" t="s">
        <v>2966</v>
      </c>
      <c r="I2230" t="s">
        <v>3118</v>
      </c>
      <c r="J2230" t="s">
        <v>3119</v>
      </c>
      <c r="K2230" t="s">
        <v>3123</v>
      </c>
      <c r="L2230" t="s">
        <v>1274</v>
      </c>
      <c r="M2230" s="17">
        <f>VLOOKUP($K2230,[1]Budget!$V:$AE,5,0)*IF($C2230="1 - Revenues",1,IF(AND($C2230="5 - Transfers",MID(I2230,15,1)="4"),1,-1))</f>
        <v>0</v>
      </c>
      <c r="N2230" s="17">
        <f>VLOOKUP($K2230,[1]Budget!$V:$AE,6,0)*IF($C2230="1 - Revenues",1,IF(AND($C2230="5 - Transfers",MID(J2230,15,1)="4"),1,-1))</f>
        <v>0</v>
      </c>
      <c r="O2230" s="17">
        <f>IFERROR(IF(RIGHT(LEFT(K2230,15),1)="4",VLOOKUP(K2230,'[1]Budget Worksheet'!A:B,2,0),-1*VLOOKUP(K2230,'[1]Budget Worksheet'!A:B,2,0)),0)</f>
        <v>0</v>
      </c>
      <c r="P2230" s="17">
        <f>VLOOKUP($K2230,[1]Budget!$V:$AE,8,0)*IF($C2230="1 - Revenues",1,IF(AND($C2230="5 - Transfers",MID($K2230,15,1)="4"),1,-1))</f>
        <v>0</v>
      </c>
      <c r="Q2230" s="17">
        <f>VLOOKUP($K2230,[1]Budget!$V:$AE,10,0)*IF($C2230="1 - Revenues",1,IF(AND($C2230="5 - Transfers",MID(K2230,15,1)="4"),1,-1))</f>
        <v>0</v>
      </c>
      <c r="S2230" s="18" t="b">
        <f>IF(LEFT(C2230,1)="1",1,-1)*SUMIF([1]Budget!V:V,'Budget Worksheet for Pivot Tabl'!K2230,[1]Budget!AC:AC)=P2230</f>
        <v>1</v>
      </c>
    </row>
    <row r="2231" spans="1:19" x14ac:dyDescent="0.25">
      <c r="A2231" t="s">
        <v>39</v>
      </c>
      <c r="B2231" t="s">
        <v>40</v>
      </c>
      <c r="C2231" t="s">
        <v>9</v>
      </c>
      <c r="D2231" t="str">
        <f t="shared" si="34"/>
        <v>OUTFLOWS</v>
      </c>
      <c r="E2231" t="s">
        <v>112</v>
      </c>
      <c r="F2231" t="s">
        <v>113</v>
      </c>
      <c r="G2231" t="s">
        <v>2965</v>
      </c>
      <c r="H2231" t="s">
        <v>2966</v>
      </c>
      <c r="I2231" t="s">
        <v>3118</v>
      </c>
      <c r="J2231" t="s">
        <v>3119</v>
      </c>
      <c r="K2231" t="s">
        <v>3124</v>
      </c>
      <c r="L2231" t="s">
        <v>482</v>
      </c>
      <c r="M2231" s="17">
        <f>VLOOKUP($K2231,[1]Budget!$V:$AE,5,0)*IF($C2231="1 - Revenues",1,IF(AND($C2231="5 - Transfers",MID(I2231,15,1)="4"),1,-1))</f>
        <v>0</v>
      </c>
      <c r="N2231" s="17">
        <f>VLOOKUP($K2231,[1]Budget!$V:$AE,6,0)*IF($C2231="1 - Revenues",1,IF(AND($C2231="5 - Transfers",MID(J2231,15,1)="4"),1,-1))</f>
        <v>0</v>
      </c>
      <c r="O2231" s="17">
        <f>IFERROR(IF(RIGHT(LEFT(K2231,15),1)="4",VLOOKUP(K2231,'[1]Budget Worksheet'!A:B,2,0),-1*VLOOKUP(K2231,'[1]Budget Worksheet'!A:B,2,0)),0)</f>
        <v>0</v>
      </c>
      <c r="P2231" s="17">
        <f>VLOOKUP($K2231,[1]Budget!$V:$AE,8,0)*IF($C2231="1 - Revenues",1,IF(AND($C2231="5 - Transfers",MID($K2231,15,1)="4"),1,-1))</f>
        <v>0</v>
      </c>
      <c r="Q2231" s="17">
        <f>VLOOKUP($K2231,[1]Budget!$V:$AE,10,0)*IF($C2231="1 - Revenues",1,IF(AND($C2231="5 - Transfers",MID(K2231,15,1)="4"),1,-1))</f>
        <v>0</v>
      </c>
      <c r="S2231" s="18" t="b">
        <f>IF(LEFT(C2231,1)="1",1,-1)*SUMIF([1]Budget!V:V,'Budget Worksheet for Pivot Tabl'!K2231,[1]Budget!AC:AC)=P2231</f>
        <v>1</v>
      </c>
    </row>
    <row r="2232" spans="1:19" x14ac:dyDescent="0.25">
      <c r="A2232" t="s">
        <v>39</v>
      </c>
      <c r="B2232" t="s">
        <v>40</v>
      </c>
      <c r="C2232" t="s">
        <v>9</v>
      </c>
      <c r="D2232" t="str">
        <f t="shared" si="34"/>
        <v>OUTFLOWS</v>
      </c>
      <c r="E2232" t="s">
        <v>112</v>
      </c>
      <c r="F2232" t="s">
        <v>113</v>
      </c>
      <c r="G2232" t="s">
        <v>2965</v>
      </c>
      <c r="H2232" t="s">
        <v>2966</v>
      </c>
      <c r="I2232" t="s">
        <v>3118</v>
      </c>
      <c r="J2232" t="s">
        <v>3119</v>
      </c>
      <c r="K2232" t="s">
        <v>3125</v>
      </c>
      <c r="L2232" t="s">
        <v>2980</v>
      </c>
      <c r="M2232" s="17">
        <f>VLOOKUP($K2232,[1]Budget!$V:$AE,5,0)*IF($C2232="1 - Revenues",1,IF(AND($C2232="5 - Transfers",MID(I2232,15,1)="4"),1,-1))</f>
        <v>-1000</v>
      </c>
      <c r="N2232" s="17">
        <f>VLOOKUP($K2232,[1]Budget!$V:$AE,6,0)*IF($C2232="1 - Revenues",1,IF(AND($C2232="5 - Transfers",MID(J2232,15,1)="4"),1,-1))</f>
        <v>-1000</v>
      </c>
      <c r="O2232" s="17">
        <f>IFERROR(IF(RIGHT(LEFT(K2232,15),1)="4",VLOOKUP(K2232,'[1]Budget Worksheet'!A:B,2,0),-1*VLOOKUP(K2232,'[1]Budget Worksheet'!A:B,2,0)),0)</f>
        <v>0</v>
      </c>
      <c r="P2232" s="17">
        <f>VLOOKUP($K2232,[1]Budget!$V:$AE,8,0)*IF($C2232="1 - Revenues",1,IF(AND($C2232="5 - Transfers",MID($K2232,15,1)="4"),1,-1))</f>
        <v>0</v>
      </c>
      <c r="Q2232" s="17">
        <f>VLOOKUP($K2232,[1]Budget!$V:$AE,10,0)*IF($C2232="1 - Revenues",1,IF(AND($C2232="5 - Transfers",MID(K2232,15,1)="4"),1,-1))</f>
        <v>0</v>
      </c>
      <c r="S2232" s="18" t="b">
        <f>IF(LEFT(C2232,1)="1",1,-1)*SUMIF([1]Budget!V:V,'Budget Worksheet for Pivot Tabl'!K2232,[1]Budget!AC:AC)=P2232</f>
        <v>1</v>
      </c>
    </row>
    <row r="2233" spans="1:19" x14ac:dyDescent="0.25">
      <c r="A2233" t="s">
        <v>39</v>
      </c>
      <c r="B2233" t="s">
        <v>40</v>
      </c>
      <c r="C2233" t="s">
        <v>9</v>
      </c>
      <c r="D2233" t="str">
        <f t="shared" si="34"/>
        <v>OUTFLOWS</v>
      </c>
      <c r="E2233" t="s">
        <v>112</v>
      </c>
      <c r="F2233" t="s">
        <v>113</v>
      </c>
      <c r="G2233" t="s">
        <v>2965</v>
      </c>
      <c r="H2233" t="s">
        <v>2966</v>
      </c>
      <c r="I2233" t="s">
        <v>3118</v>
      </c>
      <c r="J2233" t="s">
        <v>3119</v>
      </c>
      <c r="K2233" t="s">
        <v>3126</v>
      </c>
      <c r="L2233" t="s">
        <v>2950</v>
      </c>
      <c r="M2233" s="17">
        <f>VLOOKUP($K2233,[1]Budget!$V:$AE,5,0)*IF($C2233="1 - Revenues",1,IF(AND($C2233="5 - Transfers",MID(I2233,15,1)="4"),1,-1))</f>
        <v>0</v>
      </c>
      <c r="N2233" s="17">
        <f>VLOOKUP($K2233,[1]Budget!$V:$AE,6,0)*IF($C2233="1 - Revenues",1,IF(AND($C2233="5 - Transfers",MID(J2233,15,1)="4"),1,-1))</f>
        <v>0</v>
      </c>
      <c r="O2233" s="17">
        <f>IFERROR(IF(RIGHT(LEFT(K2233,15),1)="4",VLOOKUP(K2233,'[1]Budget Worksheet'!A:B,2,0),-1*VLOOKUP(K2233,'[1]Budget Worksheet'!A:B,2,0)),0)</f>
        <v>0</v>
      </c>
      <c r="P2233" s="17">
        <f>VLOOKUP($K2233,[1]Budget!$V:$AE,8,0)*IF($C2233="1 - Revenues",1,IF(AND($C2233="5 - Transfers",MID($K2233,15,1)="4"),1,-1))</f>
        <v>0</v>
      </c>
      <c r="Q2233" s="17">
        <f>VLOOKUP($K2233,[1]Budget!$V:$AE,10,0)*IF($C2233="1 - Revenues",1,IF(AND($C2233="5 - Transfers",MID(K2233,15,1)="4"),1,-1))</f>
        <v>0</v>
      </c>
      <c r="S2233" s="18" t="b">
        <f>IF(LEFT(C2233,1)="1",1,-1)*SUMIF([1]Budget!V:V,'Budget Worksheet for Pivot Tabl'!K2233,[1]Budget!AC:AC)=P2233</f>
        <v>1</v>
      </c>
    </row>
    <row r="2234" spans="1:19" x14ac:dyDescent="0.25">
      <c r="A2234" t="s">
        <v>39</v>
      </c>
      <c r="B2234" t="s">
        <v>40</v>
      </c>
      <c r="C2234" t="s">
        <v>9</v>
      </c>
      <c r="D2234" t="str">
        <f t="shared" si="34"/>
        <v>OUTFLOWS</v>
      </c>
      <c r="E2234" t="s">
        <v>112</v>
      </c>
      <c r="F2234" t="s">
        <v>113</v>
      </c>
      <c r="G2234" t="s">
        <v>2965</v>
      </c>
      <c r="H2234" t="s">
        <v>2966</v>
      </c>
      <c r="I2234" t="s">
        <v>3118</v>
      </c>
      <c r="J2234" t="s">
        <v>3119</v>
      </c>
      <c r="K2234" t="s">
        <v>3127</v>
      </c>
      <c r="L2234" t="s">
        <v>1398</v>
      </c>
      <c r="M2234" s="17">
        <f>VLOOKUP($K2234,[1]Budget!$V:$AE,5,0)*IF($C2234="1 - Revenues",1,IF(AND($C2234="5 - Transfers",MID(I2234,15,1)="4"),1,-1))</f>
        <v>0</v>
      </c>
      <c r="N2234" s="17">
        <f>VLOOKUP($K2234,[1]Budget!$V:$AE,6,0)*IF($C2234="1 - Revenues",1,IF(AND($C2234="5 - Transfers",MID(J2234,15,1)="4"),1,-1))</f>
        <v>-1000</v>
      </c>
      <c r="O2234" s="17">
        <f>IFERROR(IF(RIGHT(LEFT(K2234,15),1)="4",VLOOKUP(K2234,'[1]Budget Worksheet'!A:B,2,0),-1*VLOOKUP(K2234,'[1]Budget Worksheet'!A:B,2,0)),0)</f>
        <v>0</v>
      </c>
      <c r="P2234" s="17">
        <f>VLOOKUP($K2234,[1]Budget!$V:$AE,8,0)*IF($C2234="1 - Revenues",1,IF(AND($C2234="5 - Transfers",MID($K2234,15,1)="4"),1,-1))</f>
        <v>0</v>
      </c>
      <c r="Q2234" s="17">
        <f>VLOOKUP($K2234,[1]Budget!$V:$AE,10,0)*IF($C2234="1 - Revenues",1,IF(AND($C2234="5 - Transfers",MID(K2234,15,1)="4"),1,-1))</f>
        <v>0</v>
      </c>
      <c r="S2234" s="18" t="b">
        <f>IF(LEFT(C2234,1)="1",1,-1)*SUMIF([1]Budget!V:V,'Budget Worksheet for Pivot Tabl'!K2234,[1]Budget!AC:AC)=P2234</f>
        <v>1</v>
      </c>
    </row>
    <row r="2235" spans="1:19" x14ac:dyDescent="0.25">
      <c r="A2235" t="s">
        <v>39</v>
      </c>
      <c r="B2235" t="s">
        <v>40</v>
      </c>
      <c r="C2235" t="s">
        <v>9</v>
      </c>
      <c r="D2235" t="str">
        <f t="shared" si="34"/>
        <v>OUTFLOWS</v>
      </c>
      <c r="E2235" t="s">
        <v>112</v>
      </c>
      <c r="F2235" t="s">
        <v>113</v>
      </c>
      <c r="G2235" t="s">
        <v>2965</v>
      </c>
      <c r="H2235" t="s">
        <v>2966</v>
      </c>
      <c r="I2235" t="s">
        <v>3118</v>
      </c>
      <c r="J2235" t="s">
        <v>3119</v>
      </c>
      <c r="K2235" t="s">
        <v>3128</v>
      </c>
      <c r="L2235" t="s">
        <v>498</v>
      </c>
      <c r="M2235" s="17">
        <f>VLOOKUP($K2235,[1]Budget!$V:$AE,5,0)*IF($C2235="1 - Revenues",1,IF(AND($C2235="5 - Transfers",MID(I2235,15,1)="4"),1,-1))</f>
        <v>0</v>
      </c>
      <c r="N2235" s="17">
        <f>VLOOKUP($K2235,[1]Budget!$V:$AE,6,0)*IF($C2235="1 - Revenues",1,IF(AND($C2235="5 - Transfers",MID(J2235,15,1)="4"),1,-1))</f>
        <v>0</v>
      </c>
      <c r="O2235" s="17">
        <f>IFERROR(IF(RIGHT(LEFT(K2235,15),1)="4",VLOOKUP(K2235,'[1]Budget Worksheet'!A:B,2,0),-1*VLOOKUP(K2235,'[1]Budget Worksheet'!A:B,2,0)),0)</f>
        <v>0</v>
      </c>
      <c r="P2235" s="17">
        <f>VLOOKUP($K2235,[1]Budget!$V:$AE,8,0)*IF($C2235="1 - Revenues",1,IF(AND($C2235="5 - Transfers",MID($K2235,15,1)="4"),1,-1))</f>
        <v>0</v>
      </c>
      <c r="Q2235" s="17">
        <f>VLOOKUP($K2235,[1]Budget!$V:$AE,10,0)*IF($C2235="1 - Revenues",1,IF(AND($C2235="5 - Transfers",MID(K2235,15,1)="4"),1,-1))</f>
        <v>0</v>
      </c>
      <c r="S2235" s="18" t="b">
        <f>IF(LEFT(C2235,1)="1",1,-1)*SUMIF([1]Budget!V:V,'Budget Worksheet for Pivot Tabl'!K2235,[1]Budget!AC:AC)=P2235</f>
        <v>1</v>
      </c>
    </row>
    <row r="2236" spans="1:19" x14ac:dyDescent="0.25">
      <c r="A2236" t="s">
        <v>39</v>
      </c>
      <c r="B2236" t="s">
        <v>40</v>
      </c>
      <c r="C2236" t="s">
        <v>9</v>
      </c>
      <c r="D2236" t="str">
        <f t="shared" si="34"/>
        <v>OUTFLOWS</v>
      </c>
      <c r="E2236" t="s">
        <v>112</v>
      </c>
      <c r="F2236" t="s">
        <v>113</v>
      </c>
      <c r="G2236" t="s">
        <v>2965</v>
      </c>
      <c r="H2236" t="s">
        <v>2966</v>
      </c>
      <c r="I2236" t="s">
        <v>3118</v>
      </c>
      <c r="J2236" t="s">
        <v>3119</v>
      </c>
      <c r="K2236" t="s">
        <v>3129</v>
      </c>
      <c r="L2236" t="s">
        <v>2484</v>
      </c>
      <c r="M2236" s="17">
        <f>VLOOKUP($K2236,[1]Budget!$V:$AE,5,0)*IF($C2236="1 - Revenues",1,IF(AND($C2236="5 - Transfers",MID(I2236,15,1)="4"),1,-1))</f>
        <v>-5000</v>
      </c>
      <c r="N2236" s="17">
        <f>VLOOKUP($K2236,[1]Budget!$V:$AE,6,0)*IF($C2236="1 - Revenues",1,IF(AND($C2236="5 - Transfers",MID(J2236,15,1)="4"),1,-1))</f>
        <v>-5000</v>
      </c>
      <c r="O2236" s="17">
        <f>IFERROR(IF(RIGHT(LEFT(K2236,15),1)="4",VLOOKUP(K2236,'[1]Budget Worksheet'!A:B,2,0),-1*VLOOKUP(K2236,'[1]Budget Worksheet'!A:B,2,0)),0)</f>
        <v>0</v>
      </c>
      <c r="P2236" s="17">
        <f>VLOOKUP($K2236,[1]Budget!$V:$AE,8,0)*IF($C2236="1 - Revenues",1,IF(AND($C2236="5 - Transfers",MID($K2236,15,1)="4"),1,-1))</f>
        <v>0</v>
      </c>
      <c r="Q2236" s="17">
        <f>VLOOKUP($K2236,[1]Budget!$V:$AE,10,0)*IF($C2236="1 - Revenues",1,IF(AND($C2236="5 - Transfers",MID(K2236,15,1)="4"),1,-1))</f>
        <v>0</v>
      </c>
      <c r="S2236" s="18" t="b">
        <f>IF(LEFT(C2236,1)="1",1,-1)*SUMIF([1]Budget!V:V,'Budget Worksheet for Pivot Tabl'!K2236,[1]Budget!AC:AC)=P2236</f>
        <v>1</v>
      </c>
    </row>
    <row r="2237" spans="1:19" x14ac:dyDescent="0.25">
      <c r="A2237" t="s">
        <v>39</v>
      </c>
      <c r="B2237" t="s">
        <v>40</v>
      </c>
      <c r="C2237" t="s">
        <v>9</v>
      </c>
      <c r="D2237" t="str">
        <f t="shared" si="34"/>
        <v>OUTFLOWS</v>
      </c>
      <c r="E2237" t="s">
        <v>112</v>
      </c>
      <c r="F2237" t="s">
        <v>113</v>
      </c>
      <c r="G2237" t="s">
        <v>2965</v>
      </c>
      <c r="H2237" t="s">
        <v>2966</v>
      </c>
      <c r="I2237" t="s">
        <v>3118</v>
      </c>
      <c r="J2237" t="s">
        <v>3119</v>
      </c>
      <c r="K2237" t="s">
        <v>3130</v>
      </c>
      <c r="L2237" t="s">
        <v>2986</v>
      </c>
      <c r="M2237" s="17">
        <f>VLOOKUP($K2237,[1]Budget!$V:$AE,5,0)*IF($C2237="1 - Revenues",1,IF(AND($C2237="5 - Transfers",MID(I2237,15,1)="4"),1,-1))</f>
        <v>-2000</v>
      </c>
      <c r="N2237" s="17">
        <f>VLOOKUP($K2237,[1]Budget!$V:$AE,6,0)*IF($C2237="1 - Revenues",1,IF(AND($C2237="5 - Transfers",MID(J2237,15,1)="4"),1,-1))</f>
        <v>-2000</v>
      </c>
      <c r="O2237" s="17">
        <f>IFERROR(IF(RIGHT(LEFT(K2237,15),1)="4",VLOOKUP(K2237,'[1]Budget Worksheet'!A:B,2,0),-1*VLOOKUP(K2237,'[1]Budget Worksheet'!A:B,2,0)),0)</f>
        <v>0</v>
      </c>
      <c r="P2237" s="17">
        <f>VLOOKUP($K2237,[1]Budget!$V:$AE,8,0)*IF($C2237="1 - Revenues",1,IF(AND($C2237="5 - Transfers",MID($K2237,15,1)="4"),1,-1))</f>
        <v>0</v>
      </c>
      <c r="Q2237" s="17">
        <f>VLOOKUP($K2237,[1]Budget!$V:$AE,10,0)*IF($C2237="1 - Revenues",1,IF(AND($C2237="5 - Transfers",MID(K2237,15,1)="4"),1,-1))</f>
        <v>0</v>
      </c>
      <c r="S2237" s="18" t="b">
        <f>IF(LEFT(C2237,1)="1",1,-1)*SUMIF([1]Budget!V:V,'Budget Worksheet for Pivot Tabl'!K2237,[1]Budget!AC:AC)=P2237</f>
        <v>1</v>
      </c>
    </row>
    <row r="2238" spans="1:19" x14ac:dyDescent="0.25">
      <c r="A2238" t="s">
        <v>39</v>
      </c>
      <c r="B2238" t="s">
        <v>40</v>
      </c>
      <c r="C2238" t="s">
        <v>7</v>
      </c>
      <c r="D2238" t="str">
        <f t="shared" si="34"/>
        <v>INFLOWS</v>
      </c>
      <c r="E2238" t="s">
        <v>112</v>
      </c>
      <c r="F2238" t="s">
        <v>113</v>
      </c>
      <c r="G2238" t="s">
        <v>2965</v>
      </c>
      <c r="H2238" t="s">
        <v>2966</v>
      </c>
      <c r="I2238" t="s">
        <v>3131</v>
      </c>
      <c r="J2238" t="s">
        <v>3132</v>
      </c>
      <c r="K2238" t="s">
        <v>3133</v>
      </c>
      <c r="L2238" t="s">
        <v>2927</v>
      </c>
      <c r="M2238" s="17">
        <f>VLOOKUP($K2238,[1]Budget!$V:$AE,5,0)*IF($C2238="1 - Revenues",1,IF(AND($C2238="5 - Transfers",MID(I2238,15,1)="4"),1,-1))</f>
        <v>52000</v>
      </c>
      <c r="N2238" s="17">
        <f>VLOOKUP($K2238,[1]Budget!$V:$AE,6,0)*IF($C2238="1 - Revenues",1,IF(AND($C2238="5 - Transfers",MID(J2238,15,1)="4"),1,-1))</f>
        <v>0</v>
      </c>
      <c r="O2238" s="17">
        <f>IFERROR(IF(RIGHT(LEFT(K2238,15),1)="4",VLOOKUP(K2238,'[1]Budget Worksheet'!A:B,2,0),-1*VLOOKUP(K2238,'[1]Budget Worksheet'!A:B,2,0)),0)</f>
        <v>0</v>
      </c>
      <c r="P2238" s="17">
        <f>VLOOKUP($K2238,[1]Budget!$V:$AE,8,0)*IF($C2238="1 - Revenues",1,IF(AND($C2238="5 - Transfers",MID($K2238,15,1)="4"),1,-1))</f>
        <v>0</v>
      </c>
      <c r="Q2238" s="17">
        <f>VLOOKUP($K2238,[1]Budget!$V:$AE,10,0)*IF($C2238="1 - Revenues",1,IF(AND($C2238="5 - Transfers",MID(K2238,15,1)="4"),1,-1))</f>
        <v>0</v>
      </c>
      <c r="S2238" s="18" t="b">
        <f>IF(LEFT(C2238,1)="1",1,-1)*SUMIF([1]Budget!V:V,'Budget Worksheet for Pivot Tabl'!K2238,[1]Budget!AC:AC)=P2238</f>
        <v>1</v>
      </c>
    </row>
    <row r="2239" spans="1:19" x14ac:dyDescent="0.25">
      <c r="A2239" t="s">
        <v>39</v>
      </c>
      <c r="B2239" t="s">
        <v>40</v>
      </c>
      <c r="C2239" t="s">
        <v>8</v>
      </c>
      <c r="D2239" t="str">
        <f t="shared" si="34"/>
        <v>OUTFLOWS</v>
      </c>
      <c r="E2239" t="s">
        <v>112</v>
      </c>
      <c r="F2239" t="s">
        <v>113</v>
      </c>
      <c r="G2239" t="s">
        <v>2965</v>
      </c>
      <c r="H2239" t="s">
        <v>2966</v>
      </c>
      <c r="I2239" t="s">
        <v>3131</v>
      </c>
      <c r="J2239" t="s">
        <v>3132</v>
      </c>
      <c r="K2239" t="s">
        <v>3134</v>
      </c>
      <c r="L2239" t="s">
        <v>472</v>
      </c>
      <c r="M2239" s="17">
        <f>VLOOKUP($K2239,[1]Budget!$V:$AE,5,0)*IF($C2239="1 - Revenues",1,IF(AND($C2239="5 - Transfers",MID(I2239,15,1)="4"),1,-1))</f>
        <v>0</v>
      </c>
      <c r="N2239" s="17">
        <f>VLOOKUP($K2239,[1]Budget!$V:$AE,6,0)*IF($C2239="1 - Revenues",1,IF(AND($C2239="5 - Transfers",MID(J2239,15,1)="4"),1,-1))</f>
        <v>0</v>
      </c>
      <c r="O2239" s="17">
        <f>IFERROR(IF(RIGHT(LEFT(K2239,15),1)="4",VLOOKUP(K2239,'[1]Budget Worksheet'!A:B,2,0),-1*VLOOKUP(K2239,'[1]Budget Worksheet'!A:B,2,0)),0)</f>
        <v>0</v>
      </c>
      <c r="P2239" s="17">
        <f>VLOOKUP($K2239,[1]Budget!$V:$AE,8,0)*IF($C2239="1 - Revenues",1,IF(AND($C2239="5 - Transfers",MID($K2239,15,1)="4"),1,-1))</f>
        <v>0</v>
      </c>
      <c r="Q2239" s="17">
        <f>VLOOKUP($K2239,[1]Budget!$V:$AE,10,0)*IF($C2239="1 - Revenues",1,IF(AND($C2239="5 - Transfers",MID(K2239,15,1)="4"),1,-1))</f>
        <v>0</v>
      </c>
      <c r="S2239" s="18" t="b">
        <f>IF(LEFT(C2239,1)="1",1,-1)*SUMIF([1]Budget!V:V,'Budget Worksheet for Pivot Tabl'!K2239,[1]Budget!AC:AC)=P2239</f>
        <v>1</v>
      </c>
    </row>
    <row r="2240" spans="1:19" x14ac:dyDescent="0.25">
      <c r="A2240" t="s">
        <v>39</v>
      </c>
      <c r="B2240" t="s">
        <v>40</v>
      </c>
      <c r="C2240" t="s">
        <v>9</v>
      </c>
      <c r="D2240" t="str">
        <f t="shared" si="34"/>
        <v>OUTFLOWS</v>
      </c>
      <c r="E2240" t="s">
        <v>112</v>
      </c>
      <c r="F2240" t="s">
        <v>113</v>
      </c>
      <c r="G2240" t="s">
        <v>2965</v>
      </c>
      <c r="H2240" t="s">
        <v>2966</v>
      </c>
      <c r="I2240" t="s">
        <v>3131</v>
      </c>
      <c r="J2240" t="s">
        <v>3132</v>
      </c>
      <c r="K2240" t="s">
        <v>3135</v>
      </c>
      <c r="L2240" t="s">
        <v>476</v>
      </c>
      <c r="M2240" s="17">
        <f>VLOOKUP($K2240,[1]Budget!$V:$AE,5,0)*IF($C2240="1 - Revenues",1,IF(AND($C2240="5 - Transfers",MID(I2240,15,1)="4"),1,-1))</f>
        <v>0</v>
      </c>
      <c r="N2240" s="17">
        <f>VLOOKUP($K2240,[1]Budget!$V:$AE,6,0)*IF($C2240="1 - Revenues",1,IF(AND($C2240="5 - Transfers",MID(J2240,15,1)="4"),1,-1))</f>
        <v>0</v>
      </c>
      <c r="O2240" s="17">
        <f>IFERROR(IF(RIGHT(LEFT(K2240,15),1)="4",VLOOKUP(K2240,'[1]Budget Worksheet'!A:B,2,0),-1*VLOOKUP(K2240,'[1]Budget Worksheet'!A:B,2,0)),0)</f>
        <v>0</v>
      </c>
      <c r="P2240" s="17">
        <f>VLOOKUP($K2240,[1]Budget!$V:$AE,8,0)*IF($C2240="1 - Revenues",1,IF(AND($C2240="5 - Transfers",MID($K2240,15,1)="4"),1,-1))</f>
        <v>0</v>
      </c>
      <c r="Q2240" s="17">
        <f>VLOOKUP($K2240,[1]Budget!$V:$AE,10,0)*IF($C2240="1 - Revenues",1,IF(AND($C2240="5 - Transfers",MID(K2240,15,1)="4"),1,-1))</f>
        <v>0</v>
      </c>
      <c r="S2240" s="18" t="b">
        <f>IF(LEFT(C2240,1)="1",1,-1)*SUMIF([1]Budget!V:V,'Budget Worksheet for Pivot Tabl'!K2240,[1]Budget!AC:AC)=P2240</f>
        <v>1</v>
      </c>
    </row>
    <row r="2241" spans="1:19" x14ac:dyDescent="0.25">
      <c r="A2241" t="s">
        <v>39</v>
      </c>
      <c r="B2241" t="s">
        <v>40</v>
      </c>
      <c r="C2241" t="s">
        <v>9</v>
      </c>
      <c r="D2241" t="str">
        <f t="shared" si="34"/>
        <v>OUTFLOWS</v>
      </c>
      <c r="E2241" t="s">
        <v>112</v>
      </c>
      <c r="F2241" t="s">
        <v>113</v>
      </c>
      <c r="G2241" t="s">
        <v>2965</v>
      </c>
      <c r="H2241" t="s">
        <v>2966</v>
      </c>
      <c r="I2241" t="s">
        <v>3131</v>
      </c>
      <c r="J2241" t="s">
        <v>3132</v>
      </c>
      <c r="K2241" t="s">
        <v>3136</v>
      </c>
      <c r="L2241" t="s">
        <v>723</v>
      </c>
      <c r="M2241" s="17">
        <f>VLOOKUP($K2241,[1]Budget!$V:$AE,5,0)*IF($C2241="1 - Revenues",1,IF(AND($C2241="5 - Transfers",MID(I2241,15,1)="4"),1,-1))</f>
        <v>-1000</v>
      </c>
      <c r="N2241" s="17">
        <f>VLOOKUP($K2241,[1]Budget!$V:$AE,6,0)*IF($C2241="1 - Revenues",1,IF(AND($C2241="5 - Transfers",MID(J2241,15,1)="4"),1,-1))</f>
        <v>-1000</v>
      </c>
      <c r="O2241" s="17">
        <f>IFERROR(IF(RIGHT(LEFT(K2241,15),1)="4",VLOOKUP(K2241,'[1]Budget Worksheet'!A:B,2,0),-1*VLOOKUP(K2241,'[1]Budget Worksheet'!A:B,2,0)),0)</f>
        <v>0</v>
      </c>
      <c r="P2241" s="17">
        <f>VLOOKUP($K2241,[1]Budget!$V:$AE,8,0)*IF($C2241="1 - Revenues",1,IF(AND($C2241="5 - Transfers",MID($K2241,15,1)="4"),1,-1))</f>
        <v>0</v>
      </c>
      <c r="Q2241" s="17">
        <f>VLOOKUP($K2241,[1]Budget!$V:$AE,10,0)*IF($C2241="1 - Revenues",1,IF(AND($C2241="5 - Transfers",MID(K2241,15,1)="4"),1,-1))</f>
        <v>0</v>
      </c>
      <c r="S2241" s="18" t="b">
        <f>IF(LEFT(C2241,1)="1",1,-1)*SUMIF([1]Budget!V:V,'Budget Worksheet for Pivot Tabl'!K2241,[1]Budget!AC:AC)=P2241</f>
        <v>1</v>
      </c>
    </row>
    <row r="2242" spans="1:19" x14ac:dyDescent="0.25">
      <c r="A2242" t="s">
        <v>39</v>
      </c>
      <c r="B2242" t="s">
        <v>40</v>
      </c>
      <c r="C2242" t="s">
        <v>9</v>
      </c>
      <c r="D2242" t="str">
        <f t="shared" si="34"/>
        <v>OUTFLOWS</v>
      </c>
      <c r="E2242" t="s">
        <v>112</v>
      </c>
      <c r="F2242" t="s">
        <v>113</v>
      </c>
      <c r="G2242" t="s">
        <v>2965</v>
      </c>
      <c r="H2242" t="s">
        <v>2966</v>
      </c>
      <c r="I2242" t="s">
        <v>3131</v>
      </c>
      <c r="J2242" t="s">
        <v>3132</v>
      </c>
      <c r="K2242" t="s">
        <v>3137</v>
      </c>
      <c r="L2242" t="s">
        <v>1274</v>
      </c>
      <c r="M2242" s="17">
        <f>VLOOKUP($K2242,[1]Budget!$V:$AE,5,0)*IF($C2242="1 - Revenues",1,IF(AND($C2242="5 - Transfers",MID(I2242,15,1)="4"),1,-1))</f>
        <v>0</v>
      </c>
      <c r="N2242" s="17">
        <f>VLOOKUP($K2242,[1]Budget!$V:$AE,6,0)*IF($C2242="1 - Revenues",1,IF(AND($C2242="5 - Transfers",MID(J2242,15,1)="4"),1,-1))</f>
        <v>0</v>
      </c>
      <c r="O2242" s="17">
        <f>IFERROR(IF(RIGHT(LEFT(K2242,15),1)="4",VLOOKUP(K2242,'[1]Budget Worksheet'!A:B,2,0),-1*VLOOKUP(K2242,'[1]Budget Worksheet'!A:B,2,0)),0)</f>
        <v>0</v>
      </c>
      <c r="P2242" s="17">
        <f>VLOOKUP($K2242,[1]Budget!$V:$AE,8,0)*IF($C2242="1 - Revenues",1,IF(AND($C2242="5 - Transfers",MID($K2242,15,1)="4"),1,-1))</f>
        <v>0</v>
      </c>
      <c r="Q2242" s="17">
        <f>VLOOKUP($K2242,[1]Budget!$V:$AE,10,0)*IF($C2242="1 - Revenues",1,IF(AND($C2242="5 - Transfers",MID(K2242,15,1)="4"),1,-1))</f>
        <v>0</v>
      </c>
      <c r="S2242" s="18" t="b">
        <f>IF(LEFT(C2242,1)="1",1,-1)*SUMIF([1]Budget!V:V,'Budget Worksheet for Pivot Tabl'!K2242,[1]Budget!AC:AC)=P2242</f>
        <v>1</v>
      </c>
    </row>
    <row r="2243" spans="1:19" x14ac:dyDescent="0.25">
      <c r="A2243" t="s">
        <v>39</v>
      </c>
      <c r="B2243" t="s">
        <v>40</v>
      </c>
      <c r="C2243" t="s">
        <v>9</v>
      </c>
      <c r="D2243" t="str">
        <f t="shared" ref="D2243:D2306" si="35">IF(C2243="1 - Revenues","INFLOWS","OUTFLOWS")</f>
        <v>OUTFLOWS</v>
      </c>
      <c r="E2243" t="s">
        <v>112</v>
      </c>
      <c r="F2243" t="s">
        <v>113</v>
      </c>
      <c r="G2243" t="s">
        <v>2965</v>
      </c>
      <c r="H2243" t="s">
        <v>2966</v>
      </c>
      <c r="I2243" t="s">
        <v>3131</v>
      </c>
      <c r="J2243" t="s">
        <v>3132</v>
      </c>
      <c r="K2243" t="s">
        <v>3138</v>
      </c>
      <c r="L2243" t="s">
        <v>482</v>
      </c>
      <c r="M2243" s="17">
        <f>VLOOKUP($K2243,[1]Budget!$V:$AE,5,0)*IF($C2243="1 - Revenues",1,IF(AND($C2243="5 - Transfers",MID(I2243,15,1)="4"),1,-1))</f>
        <v>0</v>
      </c>
      <c r="N2243" s="17">
        <f>VLOOKUP($K2243,[1]Budget!$V:$AE,6,0)*IF($C2243="1 - Revenues",1,IF(AND($C2243="5 - Transfers",MID(J2243,15,1)="4"),1,-1))</f>
        <v>0</v>
      </c>
      <c r="O2243" s="17">
        <f>IFERROR(IF(RIGHT(LEFT(K2243,15),1)="4",VLOOKUP(K2243,'[1]Budget Worksheet'!A:B,2,0),-1*VLOOKUP(K2243,'[1]Budget Worksheet'!A:B,2,0)),0)</f>
        <v>0</v>
      </c>
      <c r="P2243" s="17">
        <f>VLOOKUP($K2243,[1]Budget!$V:$AE,8,0)*IF($C2243="1 - Revenues",1,IF(AND($C2243="5 - Transfers",MID($K2243,15,1)="4"),1,-1))</f>
        <v>0</v>
      </c>
      <c r="Q2243" s="17">
        <f>VLOOKUP($K2243,[1]Budget!$V:$AE,10,0)*IF($C2243="1 - Revenues",1,IF(AND($C2243="5 - Transfers",MID(K2243,15,1)="4"),1,-1))</f>
        <v>0</v>
      </c>
      <c r="S2243" s="18" t="b">
        <f>IF(LEFT(C2243,1)="1",1,-1)*SUMIF([1]Budget!V:V,'Budget Worksheet for Pivot Tabl'!K2243,[1]Budget!AC:AC)=P2243</f>
        <v>1</v>
      </c>
    </row>
    <row r="2244" spans="1:19" x14ac:dyDescent="0.25">
      <c r="A2244" t="s">
        <v>39</v>
      </c>
      <c r="B2244" t="s">
        <v>40</v>
      </c>
      <c r="C2244" t="s">
        <v>9</v>
      </c>
      <c r="D2244" t="str">
        <f t="shared" si="35"/>
        <v>OUTFLOWS</v>
      </c>
      <c r="E2244" t="s">
        <v>112</v>
      </c>
      <c r="F2244" t="s">
        <v>113</v>
      </c>
      <c r="G2244" t="s">
        <v>2965</v>
      </c>
      <c r="H2244" t="s">
        <v>2966</v>
      </c>
      <c r="I2244" t="s">
        <v>3131</v>
      </c>
      <c r="J2244" t="s">
        <v>3132</v>
      </c>
      <c r="K2244" t="s">
        <v>3139</v>
      </c>
      <c r="L2244" t="s">
        <v>2980</v>
      </c>
      <c r="M2244" s="17">
        <f>VLOOKUP($K2244,[1]Budget!$V:$AE,5,0)*IF($C2244="1 - Revenues",1,IF(AND($C2244="5 - Transfers",MID(I2244,15,1)="4"),1,-1))</f>
        <v>-8000</v>
      </c>
      <c r="N2244" s="17">
        <f>VLOOKUP($K2244,[1]Budget!$V:$AE,6,0)*IF($C2244="1 - Revenues",1,IF(AND($C2244="5 - Transfers",MID(J2244,15,1)="4"),1,-1))</f>
        <v>-8000</v>
      </c>
      <c r="O2244" s="17">
        <f>IFERROR(IF(RIGHT(LEFT(K2244,15),1)="4",VLOOKUP(K2244,'[1]Budget Worksheet'!A:B,2,0),-1*VLOOKUP(K2244,'[1]Budget Worksheet'!A:B,2,0)),0)</f>
        <v>0</v>
      </c>
      <c r="P2244" s="17">
        <f>VLOOKUP($K2244,[1]Budget!$V:$AE,8,0)*IF($C2244="1 - Revenues",1,IF(AND($C2244="5 - Transfers",MID($K2244,15,1)="4"),1,-1))</f>
        <v>0</v>
      </c>
      <c r="Q2244" s="17">
        <f>VLOOKUP($K2244,[1]Budget!$V:$AE,10,0)*IF($C2244="1 - Revenues",1,IF(AND($C2244="5 - Transfers",MID(K2244,15,1)="4"),1,-1))</f>
        <v>0</v>
      </c>
      <c r="S2244" s="18" t="b">
        <f>IF(LEFT(C2244,1)="1",1,-1)*SUMIF([1]Budget!V:V,'Budget Worksheet for Pivot Tabl'!K2244,[1]Budget!AC:AC)=P2244</f>
        <v>1</v>
      </c>
    </row>
    <row r="2245" spans="1:19" x14ac:dyDescent="0.25">
      <c r="A2245" t="s">
        <v>39</v>
      </c>
      <c r="B2245" t="s">
        <v>40</v>
      </c>
      <c r="C2245" t="s">
        <v>9</v>
      </c>
      <c r="D2245" t="str">
        <f t="shared" si="35"/>
        <v>OUTFLOWS</v>
      </c>
      <c r="E2245" t="s">
        <v>112</v>
      </c>
      <c r="F2245" t="s">
        <v>113</v>
      </c>
      <c r="G2245" t="s">
        <v>2965</v>
      </c>
      <c r="H2245" t="s">
        <v>2966</v>
      </c>
      <c r="I2245" t="s">
        <v>3131</v>
      </c>
      <c r="J2245" t="s">
        <v>3132</v>
      </c>
      <c r="K2245" t="s">
        <v>3140</v>
      </c>
      <c r="L2245" t="s">
        <v>2950</v>
      </c>
      <c r="M2245" s="17">
        <f>VLOOKUP($K2245,[1]Budget!$V:$AE,5,0)*IF($C2245="1 - Revenues",1,IF(AND($C2245="5 - Transfers",MID(I2245,15,1)="4"),1,-1))</f>
        <v>-10000</v>
      </c>
      <c r="N2245" s="17">
        <f>VLOOKUP($K2245,[1]Budget!$V:$AE,6,0)*IF($C2245="1 - Revenues",1,IF(AND($C2245="5 - Transfers",MID(J2245,15,1)="4"),1,-1))</f>
        <v>-9000</v>
      </c>
      <c r="O2245" s="17">
        <f>IFERROR(IF(RIGHT(LEFT(K2245,15),1)="4",VLOOKUP(K2245,'[1]Budget Worksheet'!A:B,2,0),-1*VLOOKUP(K2245,'[1]Budget Worksheet'!A:B,2,0)),0)</f>
        <v>0</v>
      </c>
      <c r="P2245" s="17">
        <f>VLOOKUP($K2245,[1]Budget!$V:$AE,8,0)*IF($C2245="1 - Revenues",1,IF(AND($C2245="5 - Transfers",MID($K2245,15,1)="4"),1,-1))</f>
        <v>0</v>
      </c>
      <c r="Q2245" s="17">
        <f>VLOOKUP($K2245,[1]Budget!$V:$AE,10,0)*IF($C2245="1 - Revenues",1,IF(AND($C2245="5 - Transfers",MID(K2245,15,1)="4"),1,-1))</f>
        <v>0</v>
      </c>
      <c r="S2245" s="18" t="b">
        <f>IF(LEFT(C2245,1)="1",1,-1)*SUMIF([1]Budget!V:V,'Budget Worksheet for Pivot Tabl'!K2245,[1]Budget!AC:AC)=P2245</f>
        <v>1</v>
      </c>
    </row>
    <row r="2246" spans="1:19" x14ac:dyDescent="0.25">
      <c r="A2246" t="s">
        <v>39</v>
      </c>
      <c r="B2246" t="s">
        <v>40</v>
      </c>
      <c r="C2246" t="s">
        <v>9</v>
      </c>
      <c r="D2246" t="str">
        <f t="shared" si="35"/>
        <v>OUTFLOWS</v>
      </c>
      <c r="E2246" t="s">
        <v>112</v>
      </c>
      <c r="F2246" t="s">
        <v>113</v>
      </c>
      <c r="G2246" t="s">
        <v>2965</v>
      </c>
      <c r="H2246" t="s">
        <v>2966</v>
      </c>
      <c r="I2246" t="s">
        <v>3131</v>
      </c>
      <c r="J2246" t="s">
        <v>3132</v>
      </c>
      <c r="K2246" t="s">
        <v>3141</v>
      </c>
      <c r="L2246" t="s">
        <v>1398</v>
      </c>
      <c r="M2246" s="17">
        <f>VLOOKUP($K2246,[1]Budget!$V:$AE,5,0)*IF($C2246="1 - Revenues",1,IF(AND($C2246="5 - Transfers",MID(I2246,15,1)="4"),1,-1))</f>
        <v>-10000</v>
      </c>
      <c r="N2246" s="17">
        <f>VLOOKUP($K2246,[1]Budget!$V:$AE,6,0)*IF($C2246="1 - Revenues",1,IF(AND($C2246="5 - Transfers",MID(J2246,15,1)="4"),1,-1))</f>
        <v>-1000</v>
      </c>
      <c r="O2246" s="17">
        <f>IFERROR(IF(RIGHT(LEFT(K2246,15),1)="4",VLOOKUP(K2246,'[1]Budget Worksheet'!A:B,2,0),-1*VLOOKUP(K2246,'[1]Budget Worksheet'!A:B,2,0)),0)</f>
        <v>0</v>
      </c>
      <c r="P2246" s="17">
        <f>VLOOKUP($K2246,[1]Budget!$V:$AE,8,0)*IF($C2246="1 - Revenues",1,IF(AND($C2246="5 - Transfers",MID($K2246,15,1)="4"),1,-1))</f>
        <v>0</v>
      </c>
      <c r="Q2246" s="17">
        <f>VLOOKUP($K2246,[1]Budget!$V:$AE,10,0)*IF($C2246="1 - Revenues",1,IF(AND($C2246="5 - Transfers",MID(K2246,15,1)="4"),1,-1))</f>
        <v>0</v>
      </c>
      <c r="S2246" s="18" t="b">
        <f>IF(LEFT(C2246,1)="1",1,-1)*SUMIF([1]Budget!V:V,'Budget Worksheet for Pivot Tabl'!K2246,[1]Budget!AC:AC)=P2246</f>
        <v>1</v>
      </c>
    </row>
    <row r="2247" spans="1:19" x14ac:dyDescent="0.25">
      <c r="A2247" t="s">
        <v>39</v>
      </c>
      <c r="B2247" t="s">
        <v>40</v>
      </c>
      <c r="C2247" t="s">
        <v>9</v>
      </c>
      <c r="D2247" t="str">
        <f t="shared" si="35"/>
        <v>OUTFLOWS</v>
      </c>
      <c r="E2247" t="s">
        <v>112</v>
      </c>
      <c r="F2247" t="s">
        <v>113</v>
      </c>
      <c r="G2247" t="s">
        <v>2965</v>
      </c>
      <c r="H2247" t="s">
        <v>2966</v>
      </c>
      <c r="I2247" t="s">
        <v>3131</v>
      </c>
      <c r="J2247" t="s">
        <v>3132</v>
      </c>
      <c r="K2247" t="s">
        <v>3142</v>
      </c>
      <c r="L2247" t="s">
        <v>498</v>
      </c>
      <c r="M2247" s="17">
        <f>VLOOKUP($K2247,[1]Budget!$V:$AE,5,0)*IF($C2247="1 - Revenues",1,IF(AND($C2247="5 - Transfers",MID(I2247,15,1)="4"),1,-1))</f>
        <v>0</v>
      </c>
      <c r="N2247" s="17">
        <f>VLOOKUP($K2247,[1]Budget!$V:$AE,6,0)*IF($C2247="1 - Revenues",1,IF(AND($C2247="5 - Transfers",MID(J2247,15,1)="4"),1,-1))</f>
        <v>0</v>
      </c>
      <c r="O2247" s="17">
        <f>IFERROR(IF(RIGHT(LEFT(K2247,15),1)="4",VLOOKUP(K2247,'[1]Budget Worksheet'!A:B,2,0),-1*VLOOKUP(K2247,'[1]Budget Worksheet'!A:B,2,0)),0)</f>
        <v>0</v>
      </c>
      <c r="P2247" s="17">
        <f>VLOOKUP($K2247,[1]Budget!$V:$AE,8,0)*IF($C2247="1 - Revenues",1,IF(AND($C2247="5 - Transfers",MID($K2247,15,1)="4"),1,-1))</f>
        <v>0</v>
      </c>
      <c r="Q2247" s="17">
        <f>VLOOKUP($K2247,[1]Budget!$V:$AE,10,0)*IF($C2247="1 - Revenues",1,IF(AND($C2247="5 - Transfers",MID(K2247,15,1)="4"),1,-1))</f>
        <v>0</v>
      </c>
      <c r="S2247" s="18" t="b">
        <f>IF(LEFT(C2247,1)="1",1,-1)*SUMIF([1]Budget!V:V,'Budget Worksheet for Pivot Tabl'!K2247,[1]Budget!AC:AC)=P2247</f>
        <v>1</v>
      </c>
    </row>
    <row r="2248" spans="1:19" x14ac:dyDescent="0.25">
      <c r="A2248" t="s">
        <v>39</v>
      </c>
      <c r="B2248" t="s">
        <v>40</v>
      </c>
      <c r="C2248" t="s">
        <v>9</v>
      </c>
      <c r="D2248" t="str">
        <f t="shared" si="35"/>
        <v>OUTFLOWS</v>
      </c>
      <c r="E2248" t="s">
        <v>112</v>
      </c>
      <c r="F2248" t="s">
        <v>113</v>
      </c>
      <c r="G2248" t="s">
        <v>2965</v>
      </c>
      <c r="H2248" t="s">
        <v>2966</v>
      </c>
      <c r="I2248" t="s">
        <v>3131</v>
      </c>
      <c r="J2248" t="s">
        <v>3132</v>
      </c>
      <c r="K2248" t="s">
        <v>3143</v>
      </c>
      <c r="L2248" t="s">
        <v>2484</v>
      </c>
      <c r="M2248" s="17">
        <f>VLOOKUP($K2248,[1]Budget!$V:$AE,5,0)*IF($C2248="1 - Revenues",1,IF(AND($C2248="5 - Transfers",MID(I2248,15,1)="4"),1,-1))</f>
        <v>-5000</v>
      </c>
      <c r="N2248" s="17">
        <f>VLOOKUP($K2248,[1]Budget!$V:$AE,6,0)*IF($C2248="1 - Revenues",1,IF(AND($C2248="5 - Transfers",MID(J2248,15,1)="4"),1,-1))</f>
        <v>-5000</v>
      </c>
      <c r="O2248" s="17">
        <f>IFERROR(IF(RIGHT(LEFT(K2248,15),1)="4",VLOOKUP(K2248,'[1]Budget Worksheet'!A:B,2,0),-1*VLOOKUP(K2248,'[1]Budget Worksheet'!A:B,2,0)),0)</f>
        <v>0</v>
      </c>
      <c r="P2248" s="17">
        <f>VLOOKUP($K2248,[1]Budget!$V:$AE,8,0)*IF($C2248="1 - Revenues",1,IF(AND($C2248="5 - Transfers",MID($K2248,15,1)="4"),1,-1))</f>
        <v>0</v>
      </c>
      <c r="Q2248" s="17">
        <f>VLOOKUP($K2248,[1]Budget!$V:$AE,10,0)*IF($C2248="1 - Revenues",1,IF(AND($C2248="5 - Transfers",MID(K2248,15,1)="4"),1,-1))</f>
        <v>0</v>
      </c>
      <c r="S2248" s="18" t="b">
        <f>IF(LEFT(C2248,1)="1",1,-1)*SUMIF([1]Budget!V:V,'Budget Worksheet for Pivot Tabl'!K2248,[1]Budget!AC:AC)=P2248</f>
        <v>1</v>
      </c>
    </row>
    <row r="2249" spans="1:19" x14ac:dyDescent="0.25">
      <c r="A2249" t="s">
        <v>39</v>
      </c>
      <c r="B2249" t="s">
        <v>40</v>
      </c>
      <c r="C2249" t="s">
        <v>9</v>
      </c>
      <c r="D2249" t="str">
        <f t="shared" si="35"/>
        <v>OUTFLOWS</v>
      </c>
      <c r="E2249" t="s">
        <v>112</v>
      </c>
      <c r="F2249" t="s">
        <v>113</v>
      </c>
      <c r="G2249" t="s">
        <v>2965</v>
      </c>
      <c r="H2249" t="s">
        <v>2966</v>
      </c>
      <c r="I2249" t="s">
        <v>3131</v>
      </c>
      <c r="J2249" t="s">
        <v>3132</v>
      </c>
      <c r="K2249" t="s">
        <v>3144</v>
      </c>
      <c r="L2249" t="s">
        <v>2986</v>
      </c>
      <c r="M2249" s="17">
        <f>VLOOKUP($K2249,[1]Budget!$V:$AE,5,0)*IF($C2249="1 - Revenues",1,IF(AND($C2249="5 - Transfers",MID(I2249,15,1)="4"),1,-1))</f>
        <v>-20000</v>
      </c>
      <c r="N2249" s="17">
        <f>VLOOKUP($K2249,[1]Budget!$V:$AE,6,0)*IF($C2249="1 - Revenues",1,IF(AND($C2249="5 - Transfers",MID(J2249,15,1)="4"),1,-1))</f>
        <v>-22000</v>
      </c>
      <c r="O2249" s="17">
        <f>IFERROR(IF(RIGHT(LEFT(K2249,15),1)="4",VLOOKUP(K2249,'[1]Budget Worksheet'!A:B,2,0),-1*VLOOKUP(K2249,'[1]Budget Worksheet'!A:B,2,0)),0)</f>
        <v>0</v>
      </c>
      <c r="P2249" s="17">
        <f>VLOOKUP($K2249,[1]Budget!$V:$AE,8,0)*IF($C2249="1 - Revenues",1,IF(AND($C2249="5 - Transfers",MID($K2249,15,1)="4"),1,-1))</f>
        <v>0</v>
      </c>
      <c r="Q2249" s="17">
        <f>VLOOKUP($K2249,[1]Budget!$V:$AE,10,0)*IF($C2249="1 - Revenues",1,IF(AND($C2249="5 - Transfers",MID(K2249,15,1)="4"),1,-1))</f>
        <v>0</v>
      </c>
      <c r="S2249" s="18" t="b">
        <f>IF(LEFT(C2249,1)="1",1,-1)*SUMIF([1]Budget!V:V,'Budget Worksheet for Pivot Tabl'!K2249,[1]Budget!AC:AC)=P2249</f>
        <v>1</v>
      </c>
    </row>
    <row r="2250" spans="1:19" x14ac:dyDescent="0.25">
      <c r="A2250" t="s">
        <v>39</v>
      </c>
      <c r="B2250" t="s">
        <v>40</v>
      </c>
      <c r="C2250" t="s">
        <v>7</v>
      </c>
      <c r="D2250" t="str">
        <f t="shared" si="35"/>
        <v>INFLOWS</v>
      </c>
      <c r="E2250" t="s">
        <v>112</v>
      </c>
      <c r="F2250" t="s">
        <v>113</v>
      </c>
      <c r="G2250" t="s">
        <v>2965</v>
      </c>
      <c r="H2250" t="s">
        <v>2966</v>
      </c>
      <c r="I2250" t="s">
        <v>3145</v>
      </c>
      <c r="J2250" t="s">
        <v>3146</v>
      </c>
      <c r="K2250" t="s">
        <v>3147</v>
      </c>
      <c r="L2250" t="s">
        <v>2927</v>
      </c>
      <c r="M2250" s="17">
        <f>VLOOKUP($K2250,[1]Budget!$V:$AE,5,0)*IF($C2250="1 - Revenues",1,IF(AND($C2250="5 - Transfers",MID(I2250,15,1)="4"),1,-1))</f>
        <v>16000</v>
      </c>
      <c r="N2250" s="17">
        <f>VLOOKUP($K2250,[1]Budget!$V:$AE,6,0)*IF($C2250="1 - Revenues",1,IF(AND($C2250="5 - Transfers",MID(J2250,15,1)="4"),1,-1))</f>
        <v>0</v>
      </c>
      <c r="O2250" s="17">
        <f>IFERROR(IF(RIGHT(LEFT(K2250,15),1)="4",VLOOKUP(K2250,'[1]Budget Worksheet'!A:B,2,0),-1*VLOOKUP(K2250,'[1]Budget Worksheet'!A:B,2,0)),0)</f>
        <v>0</v>
      </c>
      <c r="P2250" s="17">
        <f>VLOOKUP($K2250,[1]Budget!$V:$AE,8,0)*IF($C2250="1 - Revenues",1,IF(AND($C2250="5 - Transfers",MID($K2250,15,1)="4"),1,-1))</f>
        <v>0</v>
      </c>
      <c r="Q2250" s="17">
        <f>VLOOKUP($K2250,[1]Budget!$V:$AE,10,0)*IF($C2250="1 - Revenues",1,IF(AND($C2250="5 - Transfers",MID(K2250,15,1)="4"),1,-1))</f>
        <v>0</v>
      </c>
      <c r="S2250" s="18" t="b">
        <f>IF(LEFT(C2250,1)="1",1,-1)*SUMIF([1]Budget!V:V,'Budget Worksheet for Pivot Tabl'!K2250,[1]Budget!AC:AC)=P2250</f>
        <v>1</v>
      </c>
    </row>
    <row r="2251" spans="1:19" x14ac:dyDescent="0.25">
      <c r="A2251" t="s">
        <v>39</v>
      </c>
      <c r="B2251" t="s">
        <v>40</v>
      </c>
      <c r="C2251" t="s">
        <v>8</v>
      </c>
      <c r="D2251" t="str">
        <f t="shared" si="35"/>
        <v>OUTFLOWS</v>
      </c>
      <c r="E2251" t="s">
        <v>112</v>
      </c>
      <c r="F2251" t="s">
        <v>113</v>
      </c>
      <c r="G2251" t="s">
        <v>2965</v>
      </c>
      <c r="H2251" t="s">
        <v>2966</v>
      </c>
      <c r="I2251" t="s">
        <v>3145</v>
      </c>
      <c r="J2251" t="s">
        <v>3146</v>
      </c>
      <c r="K2251" t="s">
        <v>3148</v>
      </c>
      <c r="L2251" t="s">
        <v>472</v>
      </c>
      <c r="M2251" s="17">
        <f>VLOOKUP($K2251,[1]Budget!$V:$AE,5,0)*IF($C2251="1 - Revenues",1,IF(AND($C2251="5 - Transfers",MID(I2251,15,1)="4"),1,-1))</f>
        <v>0</v>
      </c>
      <c r="N2251" s="17">
        <f>VLOOKUP($K2251,[1]Budget!$V:$AE,6,0)*IF($C2251="1 - Revenues",1,IF(AND($C2251="5 - Transfers",MID(J2251,15,1)="4"),1,-1))</f>
        <v>0</v>
      </c>
      <c r="O2251" s="17">
        <f>IFERROR(IF(RIGHT(LEFT(K2251,15),1)="4",VLOOKUP(K2251,'[1]Budget Worksheet'!A:B,2,0),-1*VLOOKUP(K2251,'[1]Budget Worksheet'!A:B,2,0)),0)</f>
        <v>0</v>
      </c>
      <c r="P2251" s="17">
        <f>VLOOKUP($K2251,[1]Budget!$V:$AE,8,0)*IF($C2251="1 - Revenues",1,IF(AND($C2251="5 - Transfers",MID($K2251,15,1)="4"),1,-1))</f>
        <v>0</v>
      </c>
      <c r="Q2251" s="17">
        <f>VLOOKUP($K2251,[1]Budget!$V:$AE,10,0)*IF($C2251="1 - Revenues",1,IF(AND($C2251="5 - Transfers",MID(K2251,15,1)="4"),1,-1))</f>
        <v>0</v>
      </c>
      <c r="S2251" s="18" t="b">
        <f>IF(LEFT(C2251,1)="1",1,-1)*SUMIF([1]Budget!V:V,'Budget Worksheet for Pivot Tabl'!K2251,[1]Budget!AC:AC)=P2251</f>
        <v>1</v>
      </c>
    </row>
    <row r="2252" spans="1:19" x14ac:dyDescent="0.25">
      <c r="A2252" t="s">
        <v>39</v>
      </c>
      <c r="B2252" t="s">
        <v>40</v>
      </c>
      <c r="C2252" t="s">
        <v>9</v>
      </c>
      <c r="D2252" t="str">
        <f t="shared" si="35"/>
        <v>OUTFLOWS</v>
      </c>
      <c r="E2252" t="s">
        <v>112</v>
      </c>
      <c r="F2252" t="s">
        <v>113</v>
      </c>
      <c r="G2252" t="s">
        <v>2965</v>
      </c>
      <c r="H2252" t="s">
        <v>2966</v>
      </c>
      <c r="I2252" t="s">
        <v>3145</v>
      </c>
      <c r="J2252" t="s">
        <v>3146</v>
      </c>
      <c r="K2252" t="s">
        <v>3149</v>
      </c>
      <c r="L2252" t="s">
        <v>723</v>
      </c>
      <c r="M2252" s="17">
        <f>VLOOKUP($K2252,[1]Budget!$V:$AE,5,0)*IF($C2252="1 - Revenues",1,IF(AND($C2252="5 - Transfers",MID(I2252,15,1)="4"),1,-1))</f>
        <v>-1000</v>
      </c>
      <c r="N2252" s="17">
        <f>VLOOKUP($K2252,[1]Budget!$V:$AE,6,0)*IF($C2252="1 - Revenues",1,IF(AND($C2252="5 - Transfers",MID(J2252,15,1)="4"),1,-1))</f>
        <v>-1000</v>
      </c>
      <c r="O2252" s="17">
        <f>IFERROR(IF(RIGHT(LEFT(K2252,15),1)="4",VLOOKUP(K2252,'[1]Budget Worksheet'!A:B,2,0),-1*VLOOKUP(K2252,'[1]Budget Worksheet'!A:B,2,0)),0)</f>
        <v>0</v>
      </c>
      <c r="P2252" s="17">
        <f>VLOOKUP($K2252,[1]Budget!$V:$AE,8,0)*IF($C2252="1 - Revenues",1,IF(AND($C2252="5 - Transfers",MID($K2252,15,1)="4"),1,-1))</f>
        <v>0</v>
      </c>
      <c r="Q2252" s="17">
        <f>VLOOKUP($K2252,[1]Budget!$V:$AE,10,0)*IF($C2252="1 - Revenues",1,IF(AND($C2252="5 - Transfers",MID(K2252,15,1)="4"),1,-1))</f>
        <v>0</v>
      </c>
      <c r="S2252" s="18" t="b">
        <f>IF(LEFT(C2252,1)="1",1,-1)*SUMIF([1]Budget!V:V,'Budget Worksheet for Pivot Tabl'!K2252,[1]Budget!AC:AC)=P2252</f>
        <v>1</v>
      </c>
    </row>
    <row r="2253" spans="1:19" x14ac:dyDescent="0.25">
      <c r="A2253" t="s">
        <v>39</v>
      </c>
      <c r="B2253" t="s">
        <v>40</v>
      </c>
      <c r="C2253" t="s">
        <v>9</v>
      </c>
      <c r="D2253" t="str">
        <f t="shared" si="35"/>
        <v>OUTFLOWS</v>
      </c>
      <c r="E2253" t="s">
        <v>112</v>
      </c>
      <c r="F2253" t="s">
        <v>113</v>
      </c>
      <c r="G2253" t="s">
        <v>2965</v>
      </c>
      <c r="H2253" t="s">
        <v>2966</v>
      </c>
      <c r="I2253" t="s">
        <v>3145</v>
      </c>
      <c r="J2253" t="s">
        <v>3146</v>
      </c>
      <c r="K2253" t="s">
        <v>3150</v>
      </c>
      <c r="L2253" t="s">
        <v>1274</v>
      </c>
      <c r="M2253" s="17">
        <f>VLOOKUP($K2253,[1]Budget!$V:$AE,5,0)*IF($C2253="1 - Revenues",1,IF(AND($C2253="5 - Transfers",MID(I2253,15,1)="4"),1,-1))</f>
        <v>0</v>
      </c>
      <c r="N2253" s="17">
        <f>VLOOKUP($K2253,[1]Budget!$V:$AE,6,0)*IF($C2253="1 - Revenues",1,IF(AND($C2253="5 - Transfers",MID(J2253,15,1)="4"),1,-1))</f>
        <v>0</v>
      </c>
      <c r="O2253" s="17">
        <f>IFERROR(IF(RIGHT(LEFT(K2253,15),1)="4",VLOOKUP(K2253,'[1]Budget Worksheet'!A:B,2,0),-1*VLOOKUP(K2253,'[1]Budget Worksheet'!A:B,2,0)),0)</f>
        <v>0</v>
      </c>
      <c r="P2253" s="17">
        <f>VLOOKUP($K2253,[1]Budget!$V:$AE,8,0)*IF($C2253="1 - Revenues",1,IF(AND($C2253="5 - Transfers",MID($K2253,15,1)="4"),1,-1))</f>
        <v>0</v>
      </c>
      <c r="Q2253" s="17">
        <f>VLOOKUP($K2253,[1]Budget!$V:$AE,10,0)*IF($C2253="1 - Revenues",1,IF(AND($C2253="5 - Transfers",MID(K2253,15,1)="4"),1,-1))</f>
        <v>0</v>
      </c>
      <c r="S2253" s="18" t="b">
        <f>IF(LEFT(C2253,1)="1",1,-1)*SUMIF([1]Budget!V:V,'Budget Worksheet for Pivot Tabl'!K2253,[1]Budget!AC:AC)=P2253</f>
        <v>1</v>
      </c>
    </row>
    <row r="2254" spans="1:19" x14ac:dyDescent="0.25">
      <c r="A2254" t="s">
        <v>39</v>
      </c>
      <c r="B2254" t="s">
        <v>40</v>
      </c>
      <c r="C2254" t="s">
        <v>9</v>
      </c>
      <c r="D2254" t="str">
        <f t="shared" si="35"/>
        <v>OUTFLOWS</v>
      </c>
      <c r="E2254" t="s">
        <v>112</v>
      </c>
      <c r="F2254" t="s">
        <v>113</v>
      </c>
      <c r="G2254" t="s">
        <v>2965</v>
      </c>
      <c r="H2254" t="s">
        <v>2966</v>
      </c>
      <c r="I2254" t="s">
        <v>3145</v>
      </c>
      <c r="J2254" t="s">
        <v>3146</v>
      </c>
      <c r="K2254" t="s">
        <v>3151</v>
      </c>
      <c r="L2254" t="s">
        <v>482</v>
      </c>
      <c r="M2254" s="17">
        <f>VLOOKUP($K2254,[1]Budget!$V:$AE,5,0)*IF($C2254="1 - Revenues",1,IF(AND($C2254="5 - Transfers",MID(I2254,15,1)="4"),1,-1))</f>
        <v>0</v>
      </c>
      <c r="N2254" s="17">
        <f>VLOOKUP($K2254,[1]Budget!$V:$AE,6,0)*IF($C2254="1 - Revenues",1,IF(AND($C2254="5 - Transfers",MID(J2254,15,1)="4"),1,-1))</f>
        <v>0</v>
      </c>
      <c r="O2254" s="17">
        <f>IFERROR(IF(RIGHT(LEFT(K2254,15),1)="4",VLOOKUP(K2254,'[1]Budget Worksheet'!A:B,2,0),-1*VLOOKUP(K2254,'[1]Budget Worksheet'!A:B,2,0)),0)</f>
        <v>0</v>
      </c>
      <c r="P2254" s="17">
        <f>VLOOKUP($K2254,[1]Budget!$V:$AE,8,0)*IF($C2254="1 - Revenues",1,IF(AND($C2254="5 - Transfers",MID($K2254,15,1)="4"),1,-1))</f>
        <v>0</v>
      </c>
      <c r="Q2254" s="17">
        <f>VLOOKUP($K2254,[1]Budget!$V:$AE,10,0)*IF($C2254="1 - Revenues",1,IF(AND($C2254="5 - Transfers",MID(K2254,15,1)="4"),1,-1))</f>
        <v>0</v>
      </c>
      <c r="S2254" s="18" t="b">
        <f>IF(LEFT(C2254,1)="1",1,-1)*SUMIF([1]Budget!V:V,'Budget Worksheet for Pivot Tabl'!K2254,[1]Budget!AC:AC)=P2254</f>
        <v>1</v>
      </c>
    </row>
    <row r="2255" spans="1:19" x14ac:dyDescent="0.25">
      <c r="A2255" t="s">
        <v>39</v>
      </c>
      <c r="B2255" t="s">
        <v>40</v>
      </c>
      <c r="C2255" t="s">
        <v>9</v>
      </c>
      <c r="D2255" t="str">
        <f t="shared" si="35"/>
        <v>OUTFLOWS</v>
      </c>
      <c r="E2255" t="s">
        <v>112</v>
      </c>
      <c r="F2255" t="s">
        <v>113</v>
      </c>
      <c r="G2255" t="s">
        <v>2965</v>
      </c>
      <c r="H2255" t="s">
        <v>2966</v>
      </c>
      <c r="I2255" t="s">
        <v>3145</v>
      </c>
      <c r="J2255" t="s">
        <v>3146</v>
      </c>
      <c r="K2255" t="s">
        <v>3152</v>
      </c>
      <c r="L2255" t="s">
        <v>2980</v>
      </c>
      <c r="M2255" s="17">
        <f>VLOOKUP($K2255,[1]Budget!$V:$AE,5,0)*IF($C2255="1 - Revenues",1,IF(AND($C2255="5 - Transfers",MID(I2255,15,1)="4"),1,-1))</f>
        <v>-2000</v>
      </c>
      <c r="N2255" s="17">
        <f>VLOOKUP($K2255,[1]Budget!$V:$AE,6,0)*IF($C2255="1 - Revenues",1,IF(AND($C2255="5 - Transfers",MID(J2255,15,1)="4"),1,-1))</f>
        <v>-2000</v>
      </c>
      <c r="O2255" s="17">
        <f>IFERROR(IF(RIGHT(LEFT(K2255,15),1)="4",VLOOKUP(K2255,'[1]Budget Worksheet'!A:B,2,0),-1*VLOOKUP(K2255,'[1]Budget Worksheet'!A:B,2,0)),0)</f>
        <v>0</v>
      </c>
      <c r="P2255" s="17">
        <f>VLOOKUP($K2255,[1]Budget!$V:$AE,8,0)*IF($C2255="1 - Revenues",1,IF(AND($C2255="5 - Transfers",MID($K2255,15,1)="4"),1,-1))</f>
        <v>0</v>
      </c>
      <c r="Q2255" s="17">
        <f>VLOOKUP($K2255,[1]Budget!$V:$AE,10,0)*IF($C2255="1 - Revenues",1,IF(AND($C2255="5 - Transfers",MID(K2255,15,1)="4"),1,-1))</f>
        <v>0</v>
      </c>
      <c r="S2255" s="18" t="b">
        <f>IF(LEFT(C2255,1)="1",1,-1)*SUMIF([1]Budget!V:V,'Budget Worksheet for Pivot Tabl'!K2255,[1]Budget!AC:AC)=P2255</f>
        <v>1</v>
      </c>
    </row>
    <row r="2256" spans="1:19" x14ac:dyDescent="0.25">
      <c r="A2256" t="s">
        <v>39</v>
      </c>
      <c r="B2256" t="s">
        <v>40</v>
      </c>
      <c r="C2256" t="s">
        <v>9</v>
      </c>
      <c r="D2256" t="str">
        <f t="shared" si="35"/>
        <v>OUTFLOWS</v>
      </c>
      <c r="E2256" t="s">
        <v>112</v>
      </c>
      <c r="F2256" t="s">
        <v>113</v>
      </c>
      <c r="G2256" t="s">
        <v>2965</v>
      </c>
      <c r="H2256" t="s">
        <v>2966</v>
      </c>
      <c r="I2256" t="s">
        <v>3145</v>
      </c>
      <c r="J2256" t="s">
        <v>3146</v>
      </c>
      <c r="K2256" t="s">
        <v>3153</v>
      </c>
      <c r="L2256" t="s">
        <v>2950</v>
      </c>
      <c r="M2256" s="17">
        <f>VLOOKUP($K2256,[1]Budget!$V:$AE,5,0)*IF($C2256="1 - Revenues",1,IF(AND($C2256="5 - Transfers",MID(I2256,15,1)="4"),1,-1))</f>
        <v>0</v>
      </c>
      <c r="N2256" s="17">
        <f>VLOOKUP($K2256,[1]Budget!$V:$AE,6,0)*IF($C2256="1 - Revenues",1,IF(AND($C2256="5 - Transfers",MID(J2256,15,1)="4"),1,-1))</f>
        <v>0</v>
      </c>
      <c r="O2256" s="17">
        <f>IFERROR(IF(RIGHT(LEFT(K2256,15),1)="4",VLOOKUP(K2256,'[1]Budget Worksheet'!A:B,2,0),-1*VLOOKUP(K2256,'[1]Budget Worksheet'!A:B,2,0)),0)</f>
        <v>0</v>
      </c>
      <c r="P2256" s="17">
        <f>VLOOKUP($K2256,[1]Budget!$V:$AE,8,0)*IF($C2256="1 - Revenues",1,IF(AND($C2256="5 - Transfers",MID($K2256,15,1)="4"),1,-1))</f>
        <v>0</v>
      </c>
      <c r="Q2256" s="17">
        <f>VLOOKUP($K2256,[1]Budget!$V:$AE,10,0)*IF($C2256="1 - Revenues",1,IF(AND($C2256="5 - Transfers",MID(K2256,15,1)="4"),1,-1))</f>
        <v>0</v>
      </c>
      <c r="S2256" s="18" t="b">
        <f>IF(LEFT(C2256,1)="1",1,-1)*SUMIF([1]Budget!V:V,'Budget Worksheet for Pivot Tabl'!K2256,[1]Budget!AC:AC)=P2256</f>
        <v>1</v>
      </c>
    </row>
    <row r="2257" spans="1:19" x14ac:dyDescent="0.25">
      <c r="A2257" t="s">
        <v>39</v>
      </c>
      <c r="B2257" t="s">
        <v>40</v>
      </c>
      <c r="C2257" t="s">
        <v>9</v>
      </c>
      <c r="D2257" t="str">
        <f t="shared" si="35"/>
        <v>OUTFLOWS</v>
      </c>
      <c r="E2257" t="s">
        <v>112</v>
      </c>
      <c r="F2257" t="s">
        <v>113</v>
      </c>
      <c r="G2257" t="s">
        <v>2965</v>
      </c>
      <c r="H2257" t="s">
        <v>2966</v>
      </c>
      <c r="I2257" t="s">
        <v>3145</v>
      </c>
      <c r="J2257" t="s">
        <v>3146</v>
      </c>
      <c r="K2257" t="s">
        <v>3154</v>
      </c>
      <c r="L2257" t="s">
        <v>1398</v>
      </c>
      <c r="M2257" s="17">
        <f>VLOOKUP($K2257,[1]Budget!$V:$AE,5,0)*IF($C2257="1 - Revenues",1,IF(AND($C2257="5 - Transfers",MID(I2257,15,1)="4"),1,-1))</f>
        <v>-3000</v>
      </c>
      <c r="N2257" s="17">
        <f>VLOOKUP($K2257,[1]Budget!$V:$AE,6,0)*IF($C2257="1 - Revenues",1,IF(AND($C2257="5 - Transfers",MID(J2257,15,1)="4"),1,-1))</f>
        <v>-1000</v>
      </c>
      <c r="O2257" s="17">
        <f>IFERROR(IF(RIGHT(LEFT(K2257,15),1)="4",VLOOKUP(K2257,'[1]Budget Worksheet'!A:B,2,0),-1*VLOOKUP(K2257,'[1]Budget Worksheet'!A:B,2,0)),0)</f>
        <v>0</v>
      </c>
      <c r="P2257" s="17">
        <f>VLOOKUP($K2257,[1]Budget!$V:$AE,8,0)*IF($C2257="1 - Revenues",1,IF(AND($C2257="5 - Transfers",MID($K2257,15,1)="4"),1,-1))</f>
        <v>0</v>
      </c>
      <c r="Q2257" s="17">
        <f>VLOOKUP($K2257,[1]Budget!$V:$AE,10,0)*IF($C2257="1 - Revenues",1,IF(AND($C2257="5 - Transfers",MID(K2257,15,1)="4"),1,-1))</f>
        <v>0</v>
      </c>
      <c r="S2257" s="18" t="b">
        <f>IF(LEFT(C2257,1)="1",1,-1)*SUMIF([1]Budget!V:V,'Budget Worksheet for Pivot Tabl'!K2257,[1]Budget!AC:AC)=P2257</f>
        <v>1</v>
      </c>
    </row>
    <row r="2258" spans="1:19" x14ac:dyDescent="0.25">
      <c r="A2258" t="s">
        <v>39</v>
      </c>
      <c r="B2258" t="s">
        <v>40</v>
      </c>
      <c r="C2258" t="s">
        <v>9</v>
      </c>
      <c r="D2258" t="str">
        <f t="shared" si="35"/>
        <v>OUTFLOWS</v>
      </c>
      <c r="E2258" t="s">
        <v>112</v>
      </c>
      <c r="F2258" t="s">
        <v>113</v>
      </c>
      <c r="G2258" t="s">
        <v>2965</v>
      </c>
      <c r="H2258" t="s">
        <v>2966</v>
      </c>
      <c r="I2258" t="s">
        <v>3145</v>
      </c>
      <c r="J2258" t="s">
        <v>3146</v>
      </c>
      <c r="K2258" t="s">
        <v>3155</v>
      </c>
      <c r="L2258" t="s">
        <v>498</v>
      </c>
      <c r="M2258" s="17">
        <f>VLOOKUP($K2258,[1]Budget!$V:$AE,5,0)*IF($C2258="1 - Revenues",1,IF(AND($C2258="5 - Transfers",MID(I2258,15,1)="4"),1,-1))</f>
        <v>0</v>
      </c>
      <c r="N2258" s="17">
        <f>VLOOKUP($K2258,[1]Budget!$V:$AE,6,0)*IF($C2258="1 - Revenues",1,IF(AND($C2258="5 - Transfers",MID(J2258,15,1)="4"),1,-1))</f>
        <v>0</v>
      </c>
      <c r="O2258" s="17">
        <f>IFERROR(IF(RIGHT(LEFT(K2258,15),1)="4",VLOOKUP(K2258,'[1]Budget Worksheet'!A:B,2,0),-1*VLOOKUP(K2258,'[1]Budget Worksheet'!A:B,2,0)),0)</f>
        <v>0</v>
      </c>
      <c r="P2258" s="17">
        <f>VLOOKUP($K2258,[1]Budget!$V:$AE,8,0)*IF($C2258="1 - Revenues",1,IF(AND($C2258="5 - Transfers",MID($K2258,15,1)="4"),1,-1))</f>
        <v>0</v>
      </c>
      <c r="Q2258" s="17">
        <f>VLOOKUP($K2258,[1]Budget!$V:$AE,10,0)*IF($C2258="1 - Revenues",1,IF(AND($C2258="5 - Transfers",MID(K2258,15,1)="4"),1,-1))</f>
        <v>0</v>
      </c>
      <c r="S2258" s="18" t="b">
        <f>IF(LEFT(C2258,1)="1",1,-1)*SUMIF([1]Budget!V:V,'Budget Worksheet for Pivot Tabl'!K2258,[1]Budget!AC:AC)=P2258</f>
        <v>1</v>
      </c>
    </row>
    <row r="2259" spans="1:19" x14ac:dyDescent="0.25">
      <c r="A2259" t="s">
        <v>39</v>
      </c>
      <c r="B2259" t="s">
        <v>40</v>
      </c>
      <c r="C2259" t="s">
        <v>9</v>
      </c>
      <c r="D2259" t="str">
        <f t="shared" si="35"/>
        <v>OUTFLOWS</v>
      </c>
      <c r="E2259" t="s">
        <v>112</v>
      </c>
      <c r="F2259" t="s">
        <v>113</v>
      </c>
      <c r="G2259" t="s">
        <v>2965</v>
      </c>
      <c r="H2259" t="s">
        <v>2966</v>
      </c>
      <c r="I2259" t="s">
        <v>3145</v>
      </c>
      <c r="J2259" t="s">
        <v>3146</v>
      </c>
      <c r="K2259" t="s">
        <v>3156</v>
      </c>
      <c r="L2259" t="s">
        <v>2484</v>
      </c>
      <c r="M2259" s="17">
        <f>VLOOKUP($K2259,[1]Budget!$V:$AE,5,0)*IF($C2259="1 - Revenues",1,IF(AND($C2259="5 - Transfers",MID(I2259,15,1)="4"),1,-1))</f>
        <v>-5000</v>
      </c>
      <c r="N2259" s="17">
        <f>VLOOKUP($K2259,[1]Budget!$V:$AE,6,0)*IF($C2259="1 - Revenues",1,IF(AND($C2259="5 - Transfers",MID(J2259,15,1)="4"),1,-1))</f>
        <v>-5000</v>
      </c>
      <c r="O2259" s="17">
        <f>IFERROR(IF(RIGHT(LEFT(K2259,15),1)="4",VLOOKUP(K2259,'[1]Budget Worksheet'!A:B,2,0),-1*VLOOKUP(K2259,'[1]Budget Worksheet'!A:B,2,0)),0)</f>
        <v>0</v>
      </c>
      <c r="P2259" s="17">
        <f>VLOOKUP($K2259,[1]Budget!$V:$AE,8,0)*IF($C2259="1 - Revenues",1,IF(AND($C2259="5 - Transfers",MID($K2259,15,1)="4"),1,-1))</f>
        <v>0</v>
      </c>
      <c r="Q2259" s="17">
        <f>VLOOKUP($K2259,[1]Budget!$V:$AE,10,0)*IF($C2259="1 - Revenues",1,IF(AND($C2259="5 - Transfers",MID(K2259,15,1)="4"),1,-1))</f>
        <v>0</v>
      </c>
      <c r="S2259" s="18" t="b">
        <f>IF(LEFT(C2259,1)="1",1,-1)*SUMIF([1]Budget!V:V,'Budget Worksheet for Pivot Tabl'!K2259,[1]Budget!AC:AC)=P2259</f>
        <v>1</v>
      </c>
    </row>
    <row r="2260" spans="1:19" x14ac:dyDescent="0.25">
      <c r="A2260" t="s">
        <v>39</v>
      </c>
      <c r="B2260" t="s">
        <v>40</v>
      </c>
      <c r="C2260" t="s">
        <v>9</v>
      </c>
      <c r="D2260" t="str">
        <f t="shared" si="35"/>
        <v>OUTFLOWS</v>
      </c>
      <c r="E2260" t="s">
        <v>112</v>
      </c>
      <c r="F2260" t="s">
        <v>113</v>
      </c>
      <c r="G2260" t="s">
        <v>2965</v>
      </c>
      <c r="H2260" t="s">
        <v>2966</v>
      </c>
      <c r="I2260" t="s">
        <v>3145</v>
      </c>
      <c r="J2260" t="s">
        <v>3146</v>
      </c>
      <c r="K2260" t="s">
        <v>3157</v>
      </c>
      <c r="L2260" t="s">
        <v>2986</v>
      </c>
      <c r="M2260" s="17">
        <f>VLOOKUP($K2260,[1]Budget!$V:$AE,5,0)*IF($C2260="1 - Revenues",1,IF(AND($C2260="5 - Transfers",MID(I2260,15,1)="4"),1,-1))</f>
        <v>-3000</v>
      </c>
      <c r="N2260" s="17">
        <f>VLOOKUP($K2260,[1]Budget!$V:$AE,6,0)*IF($C2260="1 - Revenues",1,IF(AND($C2260="5 - Transfers",MID(J2260,15,1)="4"),1,-1))</f>
        <v>-4000</v>
      </c>
      <c r="O2260" s="17">
        <f>IFERROR(IF(RIGHT(LEFT(K2260,15),1)="4",VLOOKUP(K2260,'[1]Budget Worksheet'!A:B,2,0),-1*VLOOKUP(K2260,'[1]Budget Worksheet'!A:B,2,0)),0)</f>
        <v>0</v>
      </c>
      <c r="P2260" s="17">
        <f>VLOOKUP($K2260,[1]Budget!$V:$AE,8,0)*IF($C2260="1 - Revenues",1,IF(AND($C2260="5 - Transfers",MID($K2260,15,1)="4"),1,-1))</f>
        <v>0</v>
      </c>
      <c r="Q2260" s="17">
        <f>VLOOKUP($K2260,[1]Budget!$V:$AE,10,0)*IF($C2260="1 - Revenues",1,IF(AND($C2260="5 - Transfers",MID(K2260,15,1)="4"),1,-1))</f>
        <v>0</v>
      </c>
      <c r="S2260" s="18" t="b">
        <f>IF(LEFT(C2260,1)="1",1,-1)*SUMIF([1]Budget!V:V,'Budget Worksheet for Pivot Tabl'!K2260,[1]Budget!AC:AC)=P2260</f>
        <v>1</v>
      </c>
    </row>
    <row r="2261" spans="1:19" x14ac:dyDescent="0.25">
      <c r="A2261" t="s">
        <v>39</v>
      </c>
      <c r="B2261" t="s">
        <v>40</v>
      </c>
      <c r="C2261" t="s">
        <v>7</v>
      </c>
      <c r="D2261" t="str">
        <f t="shared" si="35"/>
        <v>INFLOWS</v>
      </c>
      <c r="E2261" t="s">
        <v>112</v>
      </c>
      <c r="F2261" t="s">
        <v>113</v>
      </c>
      <c r="G2261" t="s">
        <v>2965</v>
      </c>
      <c r="H2261" t="s">
        <v>2966</v>
      </c>
      <c r="I2261" t="s">
        <v>3158</v>
      </c>
      <c r="J2261" t="s">
        <v>3159</v>
      </c>
      <c r="K2261" t="s">
        <v>3160</v>
      </c>
      <c r="L2261" t="s">
        <v>2927</v>
      </c>
      <c r="M2261" s="17">
        <f>VLOOKUP($K2261,[1]Budget!$V:$AE,5,0)*IF($C2261="1 - Revenues",1,IF(AND($C2261="5 - Transfers",MID(I2261,15,1)="4"),1,-1))</f>
        <v>30000</v>
      </c>
      <c r="N2261" s="17">
        <f>VLOOKUP($K2261,[1]Budget!$V:$AE,6,0)*IF($C2261="1 - Revenues",1,IF(AND($C2261="5 - Transfers",MID(J2261,15,1)="4"),1,-1))</f>
        <v>0</v>
      </c>
      <c r="O2261" s="17">
        <f>IFERROR(IF(RIGHT(LEFT(K2261,15),1)="4",VLOOKUP(K2261,'[1]Budget Worksheet'!A:B,2,0),-1*VLOOKUP(K2261,'[1]Budget Worksheet'!A:B,2,0)),0)</f>
        <v>0</v>
      </c>
      <c r="P2261" s="17">
        <f>VLOOKUP($K2261,[1]Budget!$V:$AE,8,0)*IF($C2261="1 - Revenues",1,IF(AND($C2261="5 - Transfers",MID($K2261,15,1)="4"),1,-1))</f>
        <v>0</v>
      </c>
      <c r="Q2261" s="17">
        <f>VLOOKUP($K2261,[1]Budget!$V:$AE,10,0)*IF($C2261="1 - Revenues",1,IF(AND($C2261="5 - Transfers",MID(K2261,15,1)="4"),1,-1))</f>
        <v>0</v>
      </c>
      <c r="S2261" s="18" t="b">
        <f>IF(LEFT(C2261,1)="1",1,-1)*SUMIF([1]Budget!V:V,'Budget Worksheet for Pivot Tabl'!K2261,[1]Budget!AC:AC)=P2261</f>
        <v>1</v>
      </c>
    </row>
    <row r="2262" spans="1:19" x14ac:dyDescent="0.25">
      <c r="A2262" t="s">
        <v>39</v>
      </c>
      <c r="B2262" t="s">
        <v>40</v>
      </c>
      <c r="C2262" t="s">
        <v>8</v>
      </c>
      <c r="D2262" t="str">
        <f t="shared" si="35"/>
        <v>OUTFLOWS</v>
      </c>
      <c r="E2262" t="s">
        <v>112</v>
      </c>
      <c r="F2262" t="s">
        <v>113</v>
      </c>
      <c r="G2262" t="s">
        <v>2965</v>
      </c>
      <c r="H2262" t="s">
        <v>2966</v>
      </c>
      <c r="I2262" t="s">
        <v>3158</v>
      </c>
      <c r="J2262" t="s">
        <v>3159</v>
      </c>
      <c r="K2262" t="s">
        <v>3161</v>
      </c>
      <c r="L2262" t="s">
        <v>472</v>
      </c>
      <c r="M2262" s="17">
        <f>VLOOKUP($K2262,[1]Budget!$V:$AE,5,0)*IF($C2262="1 - Revenues",1,IF(AND($C2262="5 - Transfers",MID(I2262,15,1)="4"),1,-1))</f>
        <v>0</v>
      </c>
      <c r="N2262" s="17">
        <f>VLOOKUP($K2262,[1]Budget!$V:$AE,6,0)*IF($C2262="1 - Revenues",1,IF(AND($C2262="5 - Transfers",MID(J2262,15,1)="4"),1,-1))</f>
        <v>0</v>
      </c>
      <c r="O2262" s="17">
        <f>IFERROR(IF(RIGHT(LEFT(K2262,15),1)="4",VLOOKUP(K2262,'[1]Budget Worksheet'!A:B,2,0),-1*VLOOKUP(K2262,'[1]Budget Worksheet'!A:B,2,0)),0)</f>
        <v>0</v>
      </c>
      <c r="P2262" s="17">
        <f>VLOOKUP($K2262,[1]Budget!$V:$AE,8,0)*IF($C2262="1 - Revenues",1,IF(AND($C2262="5 - Transfers",MID($K2262,15,1)="4"),1,-1))</f>
        <v>0</v>
      </c>
      <c r="Q2262" s="17">
        <f>VLOOKUP($K2262,[1]Budget!$V:$AE,10,0)*IF($C2262="1 - Revenues",1,IF(AND($C2262="5 - Transfers",MID(K2262,15,1)="4"),1,-1))</f>
        <v>0</v>
      </c>
      <c r="S2262" s="18" t="b">
        <f>IF(LEFT(C2262,1)="1",1,-1)*SUMIF([1]Budget!V:V,'Budget Worksheet for Pivot Tabl'!K2262,[1]Budget!AC:AC)=P2262</f>
        <v>1</v>
      </c>
    </row>
    <row r="2263" spans="1:19" x14ac:dyDescent="0.25">
      <c r="A2263" t="s">
        <v>39</v>
      </c>
      <c r="B2263" t="s">
        <v>40</v>
      </c>
      <c r="C2263" t="s">
        <v>9</v>
      </c>
      <c r="D2263" t="str">
        <f t="shared" si="35"/>
        <v>OUTFLOWS</v>
      </c>
      <c r="E2263" t="s">
        <v>112</v>
      </c>
      <c r="F2263" t="s">
        <v>113</v>
      </c>
      <c r="G2263" t="s">
        <v>2965</v>
      </c>
      <c r="H2263" t="s">
        <v>2966</v>
      </c>
      <c r="I2263" t="s">
        <v>3158</v>
      </c>
      <c r="J2263" t="s">
        <v>3159</v>
      </c>
      <c r="K2263" t="s">
        <v>3162</v>
      </c>
      <c r="L2263" t="s">
        <v>723</v>
      </c>
      <c r="M2263" s="17">
        <f>VLOOKUP($K2263,[1]Budget!$V:$AE,5,0)*IF($C2263="1 - Revenues",1,IF(AND($C2263="5 - Transfers",MID(I2263,15,1)="4"),1,-1))</f>
        <v>0</v>
      </c>
      <c r="N2263" s="17">
        <f>VLOOKUP($K2263,[1]Budget!$V:$AE,6,0)*IF($C2263="1 - Revenues",1,IF(AND($C2263="5 - Transfers",MID(J2263,15,1)="4"),1,-1))</f>
        <v>0</v>
      </c>
      <c r="O2263" s="17">
        <f>IFERROR(IF(RIGHT(LEFT(K2263,15),1)="4",VLOOKUP(K2263,'[1]Budget Worksheet'!A:B,2,0),-1*VLOOKUP(K2263,'[1]Budget Worksheet'!A:B,2,0)),0)</f>
        <v>0</v>
      </c>
      <c r="P2263" s="17">
        <f>VLOOKUP($K2263,[1]Budget!$V:$AE,8,0)*IF($C2263="1 - Revenues",1,IF(AND($C2263="5 - Transfers",MID($K2263,15,1)="4"),1,-1))</f>
        <v>0</v>
      </c>
      <c r="Q2263" s="17">
        <f>VLOOKUP($K2263,[1]Budget!$V:$AE,10,0)*IF($C2263="1 - Revenues",1,IF(AND($C2263="5 - Transfers",MID(K2263,15,1)="4"),1,-1))</f>
        <v>0</v>
      </c>
      <c r="S2263" s="18" t="b">
        <f>IF(LEFT(C2263,1)="1",1,-1)*SUMIF([1]Budget!V:V,'Budget Worksheet for Pivot Tabl'!K2263,[1]Budget!AC:AC)=P2263</f>
        <v>1</v>
      </c>
    </row>
    <row r="2264" spans="1:19" x14ac:dyDescent="0.25">
      <c r="A2264" t="s">
        <v>39</v>
      </c>
      <c r="B2264" t="s">
        <v>40</v>
      </c>
      <c r="C2264" t="s">
        <v>9</v>
      </c>
      <c r="D2264" t="str">
        <f t="shared" si="35"/>
        <v>OUTFLOWS</v>
      </c>
      <c r="E2264" t="s">
        <v>112</v>
      </c>
      <c r="F2264" t="s">
        <v>113</v>
      </c>
      <c r="G2264" t="s">
        <v>2965</v>
      </c>
      <c r="H2264" t="s">
        <v>2966</v>
      </c>
      <c r="I2264" t="s">
        <v>3158</v>
      </c>
      <c r="J2264" t="s">
        <v>3159</v>
      </c>
      <c r="K2264" t="s">
        <v>3163</v>
      </c>
      <c r="L2264" t="s">
        <v>1274</v>
      </c>
      <c r="M2264" s="17">
        <f>VLOOKUP($K2264,[1]Budget!$V:$AE,5,0)*IF($C2264="1 - Revenues",1,IF(AND($C2264="5 - Transfers",MID(I2264,15,1)="4"),1,-1))</f>
        <v>0</v>
      </c>
      <c r="N2264" s="17">
        <f>VLOOKUP($K2264,[1]Budget!$V:$AE,6,0)*IF($C2264="1 - Revenues",1,IF(AND($C2264="5 - Transfers",MID(J2264,15,1)="4"),1,-1))</f>
        <v>0</v>
      </c>
      <c r="O2264" s="17">
        <f>IFERROR(IF(RIGHT(LEFT(K2264,15),1)="4",VLOOKUP(K2264,'[1]Budget Worksheet'!A:B,2,0),-1*VLOOKUP(K2264,'[1]Budget Worksheet'!A:B,2,0)),0)</f>
        <v>0</v>
      </c>
      <c r="P2264" s="17">
        <f>VLOOKUP($K2264,[1]Budget!$V:$AE,8,0)*IF($C2264="1 - Revenues",1,IF(AND($C2264="5 - Transfers",MID($K2264,15,1)="4"),1,-1))</f>
        <v>0</v>
      </c>
      <c r="Q2264" s="17">
        <f>VLOOKUP($K2264,[1]Budget!$V:$AE,10,0)*IF($C2264="1 - Revenues",1,IF(AND($C2264="5 - Transfers",MID(K2264,15,1)="4"),1,-1))</f>
        <v>0</v>
      </c>
      <c r="S2264" s="18" t="b">
        <f>IF(LEFT(C2264,1)="1",1,-1)*SUMIF([1]Budget!V:V,'Budget Worksheet for Pivot Tabl'!K2264,[1]Budget!AC:AC)=P2264</f>
        <v>1</v>
      </c>
    </row>
    <row r="2265" spans="1:19" x14ac:dyDescent="0.25">
      <c r="A2265" t="s">
        <v>39</v>
      </c>
      <c r="B2265" t="s">
        <v>40</v>
      </c>
      <c r="C2265" t="s">
        <v>9</v>
      </c>
      <c r="D2265" t="str">
        <f t="shared" si="35"/>
        <v>OUTFLOWS</v>
      </c>
      <c r="E2265" t="s">
        <v>112</v>
      </c>
      <c r="F2265" t="s">
        <v>113</v>
      </c>
      <c r="G2265" t="s">
        <v>2965</v>
      </c>
      <c r="H2265" t="s">
        <v>2966</v>
      </c>
      <c r="I2265" t="s">
        <v>3158</v>
      </c>
      <c r="J2265" t="s">
        <v>3159</v>
      </c>
      <c r="K2265" t="s">
        <v>3164</v>
      </c>
      <c r="L2265" t="s">
        <v>482</v>
      </c>
      <c r="M2265" s="17">
        <f>VLOOKUP($K2265,[1]Budget!$V:$AE,5,0)*IF($C2265="1 - Revenues",1,IF(AND($C2265="5 - Transfers",MID(I2265,15,1)="4"),1,-1))</f>
        <v>0</v>
      </c>
      <c r="N2265" s="17">
        <f>VLOOKUP($K2265,[1]Budget!$V:$AE,6,0)*IF($C2265="1 - Revenues",1,IF(AND($C2265="5 - Transfers",MID(J2265,15,1)="4"),1,-1))</f>
        <v>0</v>
      </c>
      <c r="O2265" s="17">
        <f>IFERROR(IF(RIGHT(LEFT(K2265,15),1)="4",VLOOKUP(K2265,'[1]Budget Worksheet'!A:B,2,0),-1*VLOOKUP(K2265,'[1]Budget Worksheet'!A:B,2,0)),0)</f>
        <v>0</v>
      </c>
      <c r="P2265" s="17">
        <f>VLOOKUP($K2265,[1]Budget!$V:$AE,8,0)*IF($C2265="1 - Revenues",1,IF(AND($C2265="5 - Transfers",MID($K2265,15,1)="4"),1,-1))</f>
        <v>0</v>
      </c>
      <c r="Q2265" s="17">
        <f>VLOOKUP($K2265,[1]Budget!$V:$AE,10,0)*IF($C2265="1 - Revenues",1,IF(AND($C2265="5 - Transfers",MID(K2265,15,1)="4"),1,-1))</f>
        <v>0</v>
      </c>
      <c r="S2265" s="18" t="b">
        <f>IF(LEFT(C2265,1)="1",1,-1)*SUMIF([1]Budget!V:V,'Budget Worksheet for Pivot Tabl'!K2265,[1]Budget!AC:AC)=P2265</f>
        <v>1</v>
      </c>
    </row>
    <row r="2266" spans="1:19" x14ac:dyDescent="0.25">
      <c r="A2266" t="s">
        <v>39</v>
      </c>
      <c r="B2266" t="s">
        <v>40</v>
      </c>
      <c r="C2266" t="s">
        <v>9</v>
      </c>
      <c r="D2266" t="str">
        <f t="shared" si="35"/>
        <v>OUTFLOWS</v>
      </c>
      <c r="E2266" t="s">
        <v>112</v>
      </c>
      <c r="F2266" t="s">
        <v>113</v>
      </c>
      <c r="G2266" t="s">
        <v>2965</v>
      </c>
      <c r="H2266" t="s">
        <v>2966</v>
      </c>
      <c r="I2266" t="s">
        <v>3158</v>
      </c>
      <c r="J2266" t="s">
        <v>3159</v>
      </c>
      <c r="K2266" t="s">
        <v>3165</v>
      </c>
      <c r="L2266" t="s">
        <v>2980</v>
      </c>
      <c r="M2266" s="17">
        <f>VLOOKUP($K2266,[1]Budget!$V:$AE,5,0)*IF($C2266="1 - Revenues",1,IF(AND($C2266="5 - Transfers",MID(I2266,15,1)="4"),1,-1))</f>
        <v>-10000</v>
      </c>
      <c r="N2266" s="17">
        <f>VLOOKUP($K2266,[1]Budget!$V:$AE,6,0)*IF($C2266="1 - Revenues",1,IF(AND($C2266="5 - Transfers",MID(J2266,15,1)="4"),1,-1))</f>
        <v>-10000</v>
      </c>
      <c r="O2266" s="17">
        <f>IFERROR(IF(RIGHT(LEFT(K2266,15),1)="4",VLOOKUP(K2266,'[1]Budget Worksheet'!A:B,2,0),-1*VLOOKUP(K2266,'[1]Budget Worksheet'!A:B,2,0)),0)</f>
        <v>0</v>
      </c>
      <c r="P2266" s="17">
        <f>VLOOKUP($K2266,[1]Budget!$V:$AE,8,0)*IF($C2266="1 - Revenues",1,IF(AND($C2266="5 - Transfers",MID($K2266,15,1)="4"),1,-1))</f>
        <v>0</v>
      </c>
      <c r="Q2266" s="17">
        <f>VLOOKUP($K2266,[1]Budget!$V:$AE,10,0)*IF($C2266="1 - Revenues",1,IF(AND($C2266="5 - Transfers",MID(K2266,15,1)="4"),1,-1))</f>
        <v>0</v>
      </c>
      <c r="S2266" s="18" t="b">
        <f>IF(LEFT(C2266,1)="1",1,-1)*SUMIF([1]Budget!V:V,'Budget Worksheet for Pivot Tabl'!K2266,[1]Budget!AC:AC)=P2266</f>
        <v>1</v>
      </c>
    </row>
    <row r="2267" spans="1:19" x14ac:dyDescent="0.25">
      <c r="A2267" t="s">
        <v>39</v>
      </c>
      <c r="B2267" t="s">
        <v>40</v>
      </c>
      <c r="C2267" t="s">
        <v>9</v>
      </c>
      <c r="D2267" t="str">
        <f t="shared" si="35"/>
        <v>OUTFLOWS</v>
      </c>
      <c r="E2267" t="s">
        <v>112</v>
      </c>
      <c r="F2267" t="s">
        <v>113</v>
      </c>
      <c r="G2267" t="s">
        <v>2965</v>
      </c>
      <c r="H2267" t="s">
        <v>2966</v>
      </c>
      <c r="I2267" t="s">
        <v>3158</v>
      </c>
      <c r="J2267" t="s">
        <v>3159</v>
      </c>
      <c r="K2267" t="s">
        <v>3166</v>
      </c>
      <c r="L2267" t="s">
        <v>2950</v>
      </c>
      <c r="M2267" s="17">
        <f>VLOOKUP($K2267,[1]Budget!$V:$AE,5,0)*IF($C2267="1 - Revenues",1,IF(AND($C2267="5 - Transfers",MID(I2267,15,1)="4"),1,-1))</f>
        <v>-2000</v>
      </c>
      <c r="N2267" s="17">
        <f>VLOOKUP($K2267,[1]Budget!$V:$AE,6,0)*IF($C2267="1 - Revenues",1,IF(AND($C2267="5 - Transfers",MID(J2267,15,1)="4"),1,-1))</f>
        <v>-1000</v>
      </c>
      <c r="O2267" s="17">
        <f>IFERROR(IF(RIGHT(LEFT(K2267,15),1)="4",VLOOKUP(K2267,'[1]Budget Worksheet'!A:B,2,0),-1*VLOOKUP(K2267,'[1]Budget Worksheet'!A:B,2,0)),0)</f>
        <v>0</v>
      </c>
      <c r="P2267" s="17">
        <f>VLOOKUP($K2267,[1]Budget!$V:$AE,8,0)*IF($C2267="1 - Revenues",1,IF(AND($C2267="5 - Transfers",MID($K2267,15,1)="4"),1,-1))</f>
        <v>0</v>
      </c>
      <c r="Q2267" s="17">
        <f>VLOOKUP($K2267,[1]Budget!$V:$AE,10,0)*IF($C2267="1 - Revenues",1,IF(AND($C2267="5 - Transfers",MID(K2267,15,1)="4"),1,-1))</f>
        <v>0</v>
      </c>
      <c r="S2267" s="18" t="b">
        <f>IF(LEFT(C2267,1)="1",1,-1)*SUMIF([1]Budget!V:V,'Budget Worksheet for Pivot Tabl'!K2267,[1]Budget!AC:AC)=P2267</f>
        <v>1</v>
      </c>
    </row>
    <row r="2268" spans="1:19" x14ac:dyDescent="0.25">
      <c r="A2268" t="s">
        <v>39</v>
      </c>
      <c r="B2268" t="s">
        <v>40</v>
      </c>
      <c r="C2268" t="s">
        <v>9</v>
      </c>
      <c r="D2268" t="str">
        <f t="shared" si="35"/>
        <v>OUTFLOWS</v>
      </c>
      <c r="E2268" t="s">
        <v>112</v>
      </c>
      <c r="F2268" t="s">
        <v>113</v>
      </c>
      <c r="G2268" t="s">
        <v>2965</v>
      </c>
      <c r="H2268" t="s">
        <v>2966</v>
      </c>
      <c r="I2268" t="s">
        <v>3158</v>
      </c>
      <c r="J2268" t="s">
        <v>3159</v>
      </c>
      <c r="K2268" t="s">
        <v>3167</v>
      </c>
      <c r="L2268" t="s">
        <v>1398</v>
      </c>
      <c r="M2268" s="17">
        <f>VLOOKUP($K2268,[1]Budget!$V:$AE,5,0)*IF($C2268="1 - Revenues",1,IF(AND($C2268="5 - Transfers",MID(I2268,15,1)="4"),1,-1))</f>
        <v>0</v>
      </c>
      <c r="N2268" s="17">
        <f>VLOOKUP($K2268,[1]Budget!$V:$AE,6,0)*IF($C2268="1 - Revenues",1,IF(AND($C2268="5 - Transfers",MID(J2268,15,1)="4"),1,-1))</f>
        <v>0</v>
      </c>
      <c r="O2268" s="17">
        <f>IFERROR(IF(RIGHT(LEFT(K2268,15),1)="4",VLOOKUP(K2268,'[1]Budget Worksheet'!A:B,2,0),-1*VLOOKUP(K2268,'[1]Budget Worksheet'!A:B,2,0)),0)</f>
        <v>0</v>
      </c>
      <c r="P2268" s="17">
        <f>VLOOKUP($K2268,[1]Budget!$V:$AE,8,0)*IF($C2268="1 - Revenues",1,IF(AND($C2268="5 - Transfers",MID($K2268,15,1)="4"),1,-1))</f>
        <v>0</v>
      </c>
      <c r="Q2268" s="17">
        <f>VLOOKUP($K2268,[1]Budget!$V:$AE,10,0)*IF($C2268="1 - Revenues",1,IF(AND($C2268="5 - Transfers",MID(K2268,15,1)="4"),1,-1))</f>
        <v>0</v>
      </c>
      <c r="S2268" s="18" t="b">
        <f>IF(LEFT(C2268,1)="1",1,-1)*SUMIF([1]Budget!V:V,'Budget Worksheet for Pivot Tabl'!K2268,[1]Budget!AC:AC)=P2268</f>
        <v>1</v>
      </c>
    </row>
    <row r="2269" spans="1:19" x14ac:dyDescent="0.25">
      <c r="A2269" t="s">
        <v>39</v>
      </c>
      <c r="B2269" t="s">
        <v>40</v>
      </c>
      <c r="C2269" t="s">
        <v>9</v>
      </c>
      <c r="D2269" t="str">
        <f t="shared" si="35"/>
        <v>OUTFLOWS</v>
      </c>
      <c r="E2269" t="s">
        <v>112</v>
      </c>
      <c r="F2269" t="s">
        <v>113</v>
      </c>
      <c r="G2269" t="s">
        <v>2965</v>
      </c>
      <c r="H2269" t="s">
        <v>2966</v>
      </c>
      <c r="I2269" t="s">
        <v>3158</v>
      </c>
      <c r="J2269" t="s">
        <v>3159</v>
      </c>
      <c r="K2269" t="s">
        <v>3168</v>
      </c>
      <c r="L2269" t="s">
        <v>498</v>
      </c>
      <c r="M2269" s="17">
        <f>VLOOKUP($K2269,[1]Budget!$V:$AE,5,0)*IF($C2269="1 - Revenues",1,IF(AND($C2269="5 - Transfers",MID(I2269,15,1)="4"),1,-1))</f>
        <v>0</v>
      </c>
      <c r="N2269" s="17">
        <f>VLOOKUP($K2269,[1]Budget!$V:$AE,6,0)*IF($C2269="1 - Revenues",1,IF(AND($C2269="5 - Transfers",MID(J2269,15,1)="4"),1,-1))</f>
        <v>0</v>
      </c>
      <c r="O2269" s="17">
        <f>IFERROR(IF(RIGHT(LEFT(K2269,15),1)="4",VLOOKUP(K2269,'[1]Budget Worksheet'!A:B,2,0),-1*VLOOKUP(K2269,'[1]Budget Worksheet'!A:B,2,0)),0)</f>
        <v>0</v>
      </c>
      <c r="P2269" s="17">
        <f>VLOOKUP($K2269,[1]Budget!$V:$AE,8,0)*IF($C2269="1 - Revenues",1,IF(AND($C2269="5 - Transfers",MID($K2269,15,1)="4"),1,-1))</f>
        <v>0</v>
      </c>
      <c r="Q2269" s="17">
        <f>VLOOKUP($K2269,[1]Budget!$V:$AE,10,0)*IF($C2269="1 - Revenues",1,IF(AND($C2269="5 - Transfers",MID(K2269,15,1)="4"),1,-1))</f>
        <v>0</v>
      </c>
      <c r="S2269" s="18" t="b">
        <f>IF(LEFT(C2269,1)="1",1,-1)*SUMIF([1]Budget!V:V,'Budget Worksheet for Pivot Tabl'!K2269,[1]Budget!AC:AC)=P2269</f>
        <v>1</v>
      </c>
    </row>
    <row r="2270" spans="1:19" x14ac:dyDescent="0.25">
      <c r="A2270" t="s">
        <v>39</v>
      </c>
      <c r="B2270" t="s">
        <v>40</v>
      </c>
      <c r="C2270" t="s">
        <v>9</v>
      </c>
      <c r="D2270" t="str">
        <f t="shared" si="35"/>
        <v>OUTFLOWS</v>
      </c>
      <c r="E2270" t="s">
        <v>112</v>
      </c>
      <c r="F2270" t="s">
        <v>113</v>
      </c>
      <c r="G2270" t="s">
        <v>2965</v>
      </c>
      <c r="H2270" t="s">
        <v>2966</v>
      </c>
      <c r="I2270" t="s">
        <v>3158</v>
      </c>
      <c r="J2270" t="s">
        <v>3159</v>
      </c>
      <c r="K2270" t="s">
        <v>3169</v>
      </c>
      <c r="L2270" t="s">
        <v>2484</v>
      </c>
      <c r="M2270" s="17">
        <f>VLOOKUP($K2270,[1]Budget!$V:$AE,5,0)*IF($C2270="1 - Revenues",1,IF(AND($C2270="5 - Transfers",MID(I2270,15,1)="4"),1,-1))</f>
        <v>-5000</v>
      </c>
      <c r="N2270" s="17">
        <f>VLOOKUP($K2270,[1]Budget!$V:$AE,6,0)*IF($C2270="1 - Revenues",1,IF(AND($C2270="5 - Transfers",MID(J2270,15,1)="4"),1,-1))</f>
        <v>0</v>
      </c>
      <c r="O2270" s="17">
        <f>IFERROR(IF(RIGHT(LEFT(K2270,15),1)="4",VLOOKUP(K2270,'[1]Budget Worksheet'!A:B,2,0),-1*VLOOKUP(K2270,'[1]Budget Worksheet'!A:B,2,0)),0)</f>
        <v>0</v>
      </c>
      <c r="P2270" s="17">
        <f>VLOOKUP($K2270,[1]Budget!$V:$AE,8,0)*IF($C2270="1 - Revenues",1,IF(AND($C2270="5 - Transfers",MID($K2270,15,1)="4"),1,-1))</f>
        <v>0</v>
      </c>
      <c r="Q2270" s="17">
        <f>VLOOKUP($K2270,[1]Budget!$V:$AE,10,0)*IF($C2270="1 - Revenues",1,IF(AND($C2270="5 - Transfers",MID(K2270,15,1)="4"),1,-1))</f>
        <v>0</v>
      </c>
      <c r="S2270" s="18" t="b">
        <f>IF(LEFT(C2270,1)="1",1,-1)*SUMIF([1]Budget!V:V,'Budget Worksheet for Pivot Tabl'!K2270,[1]Budget!AC:AC)=P2270</f>
        <v>1</v>
      </c>
    </row>
    <row r="2271" spans="1:19" x14ac:dyDescent="0.25">
      <c r="A2271" t="s">
        <v>39</v>
      </c>
      <c r="B2271" t="s">
        <v>40</v>
      </c>
      <c r="C2271" t="s">
        <v>9</v>
      </c>
      <c r="D2271" t="str">
        <f t="shared" si="35"/>
        <v>OUTFLOWS</v>
      </c>
      <c r="E2271" t="s">
        <v>112</v>
      </c>
      <c r="F2271" t="s">
        <v>113</v>
      </c>
      <c r="G2271" t="s">
        <v>2965</v>
      </c>
      <c r="H2271" t="s">
        <v>2966</v>
      </c>
      <c r="I2271" t="s">
        <v>3158</v>
      </c>
      <c r="J2271" t="s">
        <v>3159</v>
      </c>
      <c r="K2271" t="s">
        <v>3170</v>
      </c>
      <c r="L2271" t="s">
        <v>2986</v>
      </c>
      <c r="M2271" s="17">
        <f>VLOOKUP($K2271,[1]Budget!$V:$AE,5,0)*IF($C2271="1 - Revenues",1,IF(AND($C2271="5 - Transfers",MID(I2271,15,1)="4"),1,-1))</f>
        <v>-8000</v>
      </c>
      <c r="N2271" s="17">
        <f>VLOOKUP($K2271,[1]Budget!$V:$AE,6,0)*IF($C2271="1 - Revenues",1,IF(AND($C2271="5 - Transfers",MID(J2271,15,1)="4"),1,-1))</f>
        <v>-5000</v>
      </c>
      <c r="O2271" s="17">
        <f>IFERROR(IF(RIGHT(LEFT(K2271,15),1)="4",VLOOKUP(K2271,'[1]Budget Worksheet'!A:B,2,0),-1*VLOOKUP(K2271,'[1]Budget Worksheet'!A:B,2,0)),0)</f>
        <v>0</v>
      </c>
      <c r="P2271" s="17">
        <f>VLOOKUP($K2271,[1]Budget!$V:$AE,8,0)*IF($C2271="1 - Revenues",1,IF(AND($C2271="5 - Transfers",MID($K2271,15,1)="4"),1,-1))</f>
        <v>0</v>
      </c>
      <c r="Q2271" s="17">
        <f>VLOOKUP($K2271,[1]Budget!$V:$AE,10,0)*IF($C2271="1 - Revenues",1,IF(AND($C2271="5 - Transfers",MID(K2271,15,1)="4"),1,-1))</f>
        <v>0</v>
      </c>
      <c r="S2271" s="18" t="b">
        <f>IF(LEFT(C2271,1)="1",1,-1)*SUMIF([1]Budget!V:V,'Budget Worksheet for Pivot Tabl'!K2271,[1]Budget!AC:AC)=P2271</f>
        <v>1</v>
      </c>
    </row>
    <row r="2272" spans="1:19" x14ac:dyDescent="0.25">
      <c r="A2272" t="s">
        <v>39</v>
      </c>
      <c r="B2272" t="s">
        <v>40</v>
      </c>
      <c r="C2272" t="s">
        <v>7</v>
      </c>
      <c r="D2272" t="str">
        <f t="shared" si="35"/>
        <v>INFLOWS</v>
      </c>
      <c r="E2272" t="s">
        <v>112</v>
      </c>
      <c r="F2272" t="s">
        <v>113</v>
      </c>
      <c r="G2272" t="s">
        <v>2965</v>
      </c>
      <c r="H2272" t="s">
        <v>2966</v>
      </c>
      <c r="I2272" t="s">
        <v>3171</v>
      </c>
      <c r="J2272" t="s">
        <v>3172</v>
      </c>
      <c r="K2272" t="s">
        <v>3173</v>
      </c>
      <c r="L2272" t="s">
        <v>2927</v>
      </c>
      <c r="M2272" s="17">
        <f>VLOOKUP($K2272,[1]Budget!$V:$AE,5,0)*IF($C2272="1 - Revenues",1,IF(AND($C2272="5 - Transfers",MID(I2272,15,1)="4"),1,-1))</f>
        <v>55000</v>
      </c>
      <c r="N2272" s="17">
        <f>VLOOKUP($K2272,[1]Budget!$V:$AE,6,0)*IF($C2272="1 - Revenues",1,IF(AND($C2272="5 - Transfers",MID(J2272,15,1)="4"),1,-1))</f>
        <v>0</v>
      </c>
      <c r="O2272" s="17">
        <f>IFERROR(IF(RIGHT(LEFT(K2272,15),1)="4",VLOOKUP(K2272,'[1]Budget Worksheet'!A:B,2,0),-1*VLOOKUP(K2272,'[1]Budget Worksheet'!A:B,2,0)),0)</f>
        <v>0</v>
      </c>
      <c r="P2272" s="17">
        <f>VLOOKUP($K2272,[1]Budget!$V:$AE,8,0)*IF($C2272="1 - Revenues",1,IF(AND($C2272="5 - Transfers",MID($K2272,15,1)="4"),1,-1))</f>
        <v>0</v>
      </c>
      <c r="Q2272" s="17">
        <f>VLOOKUP($K2272,[1]Budget!$V:$AE,10,0)*IF($C2272="1 - Revenues",1,IF(AND($C2272="5 - Transfers",MID(K2272,15,1)="4"),1,-1))</f>
        <v>0</v>
      </c>
      <c r="S2272" s="18" t="b">
        <f>IF(LEFT(C2272,1)="1",1,-1)*SUMIF([1]Budget!V:V,'Budget Worksheet for Pivot Tabl'!K2272,[1]Budget!AC:AC)=P2272</f>
        <v>1</v>
      </c>
    </row>
    <row r="2273" spans="1:19" x14ac:dyDescent="0.25">
      <c r="A2273" t="s">
        <v>39</v>
      </c>
      <c r="B2273" t="s">
        <v>40</v>
      </c>
      <c r="C2273" t="s">
        <v>8</v>
      </c>
      <c r="D2273" t="str">
        <f t="shared" si="35"/>
        <v>OUTFLOWS</v>
      </c>
      <c r="E2273" t="s">
        <v>112</v>
      </c>
      <c r="F2273" t="s">
        <v>113</v>
      </c>
      <c r="G2273" t="s">
        <v>2965</v>
      </c>
      <c r="H2273" t="s">
        <v>2966</v>
      </c>
      <c r="I2273" t="s">
        <v>3171</v>
      </c>
      <c r="J2273" t="s">
        <v>3172</v>
      </c>
      <c r="K2273" t="s">
        <v>3174</v>
      </c>
      <c r="L2273" t="s">
        <v>472</v>
      </c>
      <c r="M2273" s="17">
        <f>VLOOKUP($K2273,[1]Budget!$V:$AE,5,0)*IF($C2273="1 - Revenues",1,IF(AND($C2273="5 - Transfers",MID(I2273,15,1)="4"),1,-1))</f>
        <v>0</v>
      </c>
      <c r="N2273" s="17">
        <f>VLOOKUP($K2273,[1]Budget!$V:$AE,6,0)*IF($C2273="1 - Revenues",1,IF(AND($C2273="5 - Transfers",MID(J2273,15,1)="4"),1,-1))</f>
        <v>0</v>
      </c>
      <c r="O2273" s="17">
        <f>IFERROR(IF(RIGHT(LEFT(K2273,15),1)="4",VLOOKUP(K2273,'[1]Budget Worksheet'!A:B,2,0),-1*VLOOKUP(K2273,'[1]Budget Worksheet'!A:B,2,0)),0)</f>
        <v>0</v>
      </c>
      <c r="P2273" s="17">
        <f>VLOOKUP($K2273,[1]Budget!$V:$AE,8,0)*IF($C2273="1 - Revenues",1,IF(AND($C2273="5 - Transfers",MID($K2273,15,1)="4"),1,-1))</f>
        <v>0</v>
      </c>
      <c r="Q2273" s="17">
        <f>VLOOKUP($K2273,[1]Budget!$V:$AE,10,0)*IF($C2273="1 - Revenues",1,IF(AND($C2273="5 - Transfers",MID(K2273,15,1)="4"),1,-1))</f>
        <v>0</v>
      </c>
      <c r="S2273" s="18" t="b">
        <f>IF(LEFT(C2273,1)="1",1,-1)*SUMIF([1]Budget!V:V,'Budget Worksheet for Pivot Tabl'!K2273,[1]Budget!AC:AC)=P2273</f>
        <v>1</v>
      </c>
    </row>
    <row r="2274" spans="1:19" x14ac:dyDescent="0.25">
      <c r="A2274" t="s">
        <v>39</v>
      </c>
      <c r="B2274" t="s">
        <v>40</v>
      </c>
      <c r="C2274" t="s">
        <v>9</v>
      </c>
      <c r="D2274" t="str">
        <f t="shared" si="35"/>
        <v>OUTFLOWS</v>
      </c>
      <c r="E2274" t="s">
        <v>112</v>
      </c>
      <c r="F2274" t="s">
        <v>113</v>
      </c>
      <c r="G2274" t="s">
        <v>2965</v>
      </c>
      <c r="H2274" t="s">
        <v>2966</v>
      </c>
      <c r="I2274" t="s">
        <v>3171</v>
      </c>
      <c r="J2274" t="s">
        <v>3172</v>
      </c>
      <c r="K2274" t="s">
        <v>3175</v>
      </c>
      <c r="L2274" t="s">
        <v>723</v>
      </c>
      <c r="M2274" s="17">
        <f>VLOOKUP($K2274,[1]Budget!$V:$AE,5,0)*IF($C2274="1 - Revenues",1,IF(AND($C2274="5 - Transfers",MID(I2274,15,1)="4"),1,-1))</f>
        <v>-1000</v>
      </c>
      <c r="N2274" s="17">
        <f>VLOOKUP($K2274,[1]Budget!$V:$AE,6,0)*IF($C2274="1 - Revenues",1,IF(AND($C2274="5 - Transfers",MID(J2274,15,1)="4"),1,-1))</f>
        <v>-1000</v>
      </c>
      <c r="O2274" s="17">
        <f>IFERROR(IF(RIGHT(LEFT(K2274,15),1)="4",VLOOKUP(K2274,'[1]Budget Worksheet'!A:B,2,0),-1*VLOOKUP(K2274,'[1]Budget Worksheet'!A:B,2,0)),0)</f>
        <v>0</v>
      </c>
      <c r="P2274" s="17">
        <f>VLOOKUP($K2274,[1]Budget!$V:$AE,8,0)*IF($C2274="1 - Revenues",1,IF(AND($C2274="5 - Transfers",MID($K2274,15,1)="4"),1,-1))</f>
        <v>0</v>
      </c>
      <c r="Q2274" s="17">
        <f>VLOOKUP($K2274,[1]Budget!$V:$AE,10,0)*IF($C2274="1 - Revenues",1,IF(AND($C2274="5 - Transfers",MID(K2274,15,1)="4"),1,-1))</f>
        <v>0</v>
      </c>
      <c r="S2274" s="18" t="b">
        <f>IF(LEFT(C2274,1)="1",1,-1)*SUMIF([1]Budget!V:V,'Budget Worksheet for Pivot Tabl'!K2274,[1]Budget!AC:AC)=P2274</f>
        <v>1</v>
      </c>
    </row>
    <row r="2275" spans="1:19" x14ac:dyDescent="0.25">
      <c r="A2275" t="s">
        <v>39</v>
      </c>
      <c r="B2275" t="s">
        <v>40</v>
      </c>
      <c r="C2275" t="s">
        <v>9</v>
      </c>
      <c r="D2275" t="str">
        <f t="shared" si="35"/>
        <v>OUTFLOWS</v>
      </c>
      <c r="E2275" t="s">
        <v>112</v>
      </c>
      <c r="F2275" t="s">
        <v>113</v>
      </c>
      <c r="G2275" t="s">
        <v>2965</v>
      </c>
      <c r="H2275" t="s">
        <v>2966</v>
      </c>
      <c r="I2275" t="s">
        <v>3171</v>
      </c>
      <c r="J2275" t="s">
        <v>3172</v>
      </c>
      <c r="K2275" t="s">
        <v>3176</v>
      </c>
      <c r="L2275" t="s">
        <v>1274</v>
      </c>
      <c r="M2275" s="17">
        <f>VLOOKUP($K2275,[1]Budget!$V:$AE,5,0)*IF($C2275="1 - Revenues",1,IF(AND($C2275="5 - Transfers",MID(I2275,15,1)="4"),1,-1))</f>
        <v>0</v>
      </c>
      <c r="N2275" s="17">
        <f>VLOOKUP($K2275,[1]Budget!$V:$AE,6,0)*IF($C2275="1 - Revenues",1,IF(AND($C2275="5 - Transfers",MID(J2275,15,1)="4"),1,-1))</f>
        <v>0</v>
      </c>
      <c r="O2275" s="17">
        <f>IFERROR(IF(RIGHT(LEFT(K2275,15),1)="4",VLOOKUP(K2275,'[1]Budget Worksheet'!A:B,2,0),-1*VLOOKUP(K2275,'[1]Budget Worksheet'!A:B,2,0)),0)</f>
        <v>0</v>
      </c>
      <c r="P2275" s="17">
        <f>VLOOKUP($K2275,[1]Budget!$V:$AE,8,0)*IF($C2275="1 - Revenues",1,IF(AND($C2275="5 - Transfers",MID($K2275,15,1)="4"),1,-1))</f>
        <v>0</v>
      </c>
      <c r="Q2275" s="17">
        <f>VLOOKUP($K2275,[1]Budget!$V:$AE,10,0)*IF($C2275="1 - Revenues",1,IF(AND($C2275="5 - Transfers",MID(K2275,15,1)="4"),1,-1))</f>
        <v>0</v>
      </c>
      <c r="S2275" s="18" t="b">
        <f>IF(LEFT(C2275,1)="1",1,-1)*SUMIF([1]Budget!V:V,'Budget Worksheet for Pivot Tabl'!K2275,[1]Budget!AC:AC)=P2275</f>
        <v>1</v>
      </c>
    </row>
    <row r="2276" spans="1:19" x14ac:dyDescent="0.25">
      <c r="A2276" t="s">
        <v>39</v>
      </c>
      <c r="B2276" t="s">
        <v>40</v>
      </c>
      <c r="C2276" t="s">
        <v>9</v>
      </c>
      <c r="D2276" t="str">
        <f t="shared" si="35"/>
        <v>OUTFLOWS</v>
      </c>
      <c r="E2276" t="s">
        <v>112</v>
      </c>
      <c r="F2276" t="s">
        <v>113</v>
      </c>
      <c r="G2276" t="s">
        <v>2965</v>
      </c>
      <c r="H2276" t="s">
        <v>2966</v>
      </c>
      <c r="I2276" t="s">
        <v>3171</v>
      </c>
      <c r="J2276" t="s">
        <v>3172</v>
      </c>
      <c r="K2276" t="s">
        <v>3177</v>
      </c>
      <c r="L2276" t="s">
        <v>482</v>
      </c>
      <c r="M2276" s="17">
        <f>VLOOKUP($K2276,[1]Budget!$V:$AE,5,0)*IF($C2276="1 - Revenues",1,IF(AND($C2276="5 - Transfers",MID(I2276,15,1)="4"),1,-1))</f>
        <v>0</v>
      </c>
      <c r="N2276" s="17">
        <f>VLOOKUP($K2276,[1]Budget!$V:$AE,6,0)*IF($C2276="1 - Revenues",1,IF(AND($C2276="5 - Transfers",MID(J2276,15,1)="4"),1,-1))</f>
        <v>0</v>
      </c>
      <c r="O2276" s="17">
        <f>IFERROR(IF(RIGHT(LEFT(K2276,15),1)="4",VLOOKUP(K2276,'[1]Budget Worksheet'!A:B,2,0),-1*VLOOKUP(K2276,'[1]Budget Worksheet'!A:B,2,0)),0)</f>
        <v>0</v>
      </c>
      <c r="P2276" s="17">
        <f>VLOOKUP($K2276,[1]Budget!$V:$AE,8,0)*IF($C2276="1 - Revenues",1,IF(AND($C2276="5 - Transfers",MID($K2276,15,1)="4"),1,-1))</f>
        <v>0</v>
      </c>
      <c r="Q2276" s="17">
        <f>VLOOKUP($K2276,[1]Budget!$V:$AE,10,0)*IF($C2276="1 - Revenues",1,IF(AND($C2276="5 - Transfers",MID(K2276,15,1)="4"),1,-1))</f>
        <v>0</v>
      </c>
      <c r="S2276" s="18" t="b">
        <f>IF(LEFT(C2276,1)="1",1,-1)*SUMIF([1]Budget!V:V,'Budget Worksheet for Pivot Tabl'!K2276,[1]Budget!AC:AC)=P2276</f>
        <v>1</v>
      </c>
    </row>
    <row r="2277" spans="1:19" x14ac:dyDescent="0.25">
      <c r="A2277" t="s">
        <v>39</v>
      </c>
      <c r="B2277" t="s">
        <v>40</v>
      </c>
      <c r="C2277" t="s">
        <v>9</v>
      </c>
      <c r="D2277" t="str">
        <f t="shared" si="35"/>
        <v>OUTFLOWS</v>
      </c>
      <c r="E2277" t="s">
        <v>112</v>
      </c>
      <c r="F2277" t="s">
        <v>113</v>
      </c>
      <c r="G2277" t="s">
        <v>2965</v>
      </c>
      <c r="H2277" t="s">
        <v>2966</v>
      </c>
      <c r="I2277" t="s">
        <v>3171</v>
      </c>
      <c r="J2277" t="s">
        <v>3172</v>
      </c>
      <c r="K2277" t="s">
        <v>3178</v>
      </c>
      <c r="L2277" t="s">
        <v>2980</v>
      </c>
      <c r="M2277" s="17">
        <f>VLOOKUP($K2277,[1]Budget!$V:$AE,5,0)*IF($C2277="1 - Revenues",1,IF(AND($C2277="5 - Transfers",MID(I2277,15,1)="4"),1,-1))</f>
        <v>-8000</v>
      </c>
      <c r="N2277" s="17">
        <f>VLOOKUP($K2277,[1]Budget!$V:$AE,6,0)*IF($C2277="1 - Revenues",1,IF(AND($C2277="5 - Transfers",MID(J2277,15,1)="4"),1,-1))</f>
        <v>-8000</v>
      </c>
      <c r="O2277" s="17">
        <f>IFERROR(IF(RIGHT(LEFT(K2277,15),1)="4",VLOOKUP(K2277,'[1]Budget Worksheet'!A:B,2,0),-1*VLOOKUP(K2277,'[1]Budget Worksheet'!A:B,2,0)),0)</f>
        <v>0</v>
      </c>
      <c r="P2277" s="17">
        <f>VLOOKUP($K2277,[1]Budget!$V:$AE,8,0)*IF($C2277="1 - Revenues",1,IF(AND($C2277="5 - Transfers",MID($K2277,15,1)="4"),1,-1))</f>
        <v>0</v>
      </c>
      <c r="Q2277" s="17">
        <f>VLOOKUP($K2277,[1]Budget!$V:$AE,10,0)*IF($C2277="1 - Revenues",1,IF(AND($C2277="5 - Transfers",MID(K2277,15,1)="4"),1,-1))</f>
        <v>0</v>
      </c>
      <c r="S2277" s="18" t="b">
        <f>IF(LEFT(C2277,1)="1",1,-1)*SUMIF([1]Budget!V:V,'Budget Worksheet for Pivot Tabl'!K2277,[1]Budget!AC:AC)=P2277</f>
        <v>1</v>
      </c>
    </row>
    <row r="2278" spans="1:19" x14ac:dyDescent="0.25">
      <c r="A2278" t="s">
        <v>39</v>
      </c>
      <c r="B2278" t="s">
        <v>40</v>
      </c>
      <c r="C2278" t="s">
        <v>9</v>
      </c>
      <c r="D2278" t="str">
        <f t="shared" si="35"/>
        <v>OUTFLOWS</v>
      </c>
      <c r="E2278" t="s">
        <v>112</v>
      </c>
      <c r="F2278" t="s">
        <v>113</v>
      </c>
      <c r="G2278" t="s">
        <v>2965</v>
      </c>
      <c r="H2278" t="s">
        <v>2966</v>
      </c>
      <c r="I2278" t="s">
        <v>3171</v>
      </c>
      <c r="J2278" t="s">
        <v>3172</v>
      </c>
      <c r="K2278" t="s">
        <v>3179</v>
      </c>
      <c r="L2278" t="s">
        <v>2950</v>
      </c>
      <c r="M2278" s="17">
        <f>VLOOKUP($K2278,[1]Budget!$V:$AE,5,0)*IF($C2278="1 - Revenues",1,IF(AND($C2278="5 - Transfers",MID(I2278,15,1)="4"),1,-1))</f>
        <v>-3000</v>
      </c>
      <c r="N2278" s="17">
        <f>VLOOKUP($K2278,[1]Budget!$V:$AE,6,0)*IF($C2278="1 - Revenues",1,IF(AND($C2278="5 - Transfers",MID(J2278,15,1)="4"),1,-1))</f>
        <v>-3000</v>
      </c>
      <c r="O2278" s="17">
        <f>IFERROR(IF(RIGHT(LEFT(K2278,15),1)="4",VLOOKUP(K2278,'[1]Budget Worksheet'!A:B,2,0),-1*VLOOKUP(K2278,'[1]Budget Worksheet'!A:B,2,0)),0)</f>
        <v>0</v>
      </c>
      <c r="P2278" s="17">
        <f>VLOOKUP($K2278,[1]Budget!$V:$AE,8,0)*IF($C2278="1 - Revenues",1,IF(AND($C2278="5 - Transfers",MID($K2278,15,1)="4"),1,-1))</f>
        <v>0</v>
      </c>
      <c r="Q2278" s="17">
        <f>VLOOKUP($K2278,[1]Budget!$V:$AE,10,0)*IF($C2278="1 - Revenues",1,IF(AND($C2278="5 - Transfers",MID(K2278,15,1)="4"),1,-1))</f>
        <v>0</v>
      </c>
      <c r="S2278" s="18" t="b">
        <f>IF(LEFT(C2278,1)="1",1,-1)*SUMIF([1]Budget!V:V,'Budget Worksheet for Pivot Tabl'!K2278,[1]Budget!AC:AC)=P2278</f>
        <v>1</v>
      </c>
    </row>
    <row r="2279" spans="1:19" x14ac:dyDescent="0.25">
      <c r="A2279" t="s">
        <v>39</v>
      </c>
      <c r="B2279" t="s">
        <v>40</v>
      </c>
      <c r="C2279" t="s">
        <v>9</v>
      </c>
      <c r="D2279" t="str">
        <f t="shared" si="35"/>
        <v>OUTFLOWS</v>
      </c>
      <c r="E2279" t="s">
        <v>112</v>
      </c>
      <c r="F2279" t="s">
        <v>113</v>
      </c>
      <c r="G2279" t="s">
        <v>2965</v>
      </c>
      <c r="H2279" t="s">
        <v>2966</v>
      </c>
      <c r="I2279" t="s">
        <v>3171</v>
      </c>
      <c r="J2279" t="s">
        <v>3172</v>
      </c>
      <c r="K2279" t="s">
        <v>3180</v>
      </c>
      <c r="L2279" t="s">
        <v>1398</v>
      </c>
      <c r="M2279" s="17">
        <f>VLOOKUP($K2279,[1]Budget!$V:$AE,5,0)*IF($C2279="1 - Revenues",1,IF(AND($C2279="5 - Transfers",MID(I2279,15,1)="4"),1,-1))</f>
        <v>-1000</v>
      </c>
      <c r="N2279" s="17">
        <f>VLOOKUP($K2279,[1]Budget!$V:$AE,6,0)*IF($C2279="1 - Revenues",1,IF(AND($C2279="5 - Transfers",MID(J2279,15,1)="4"),1,-1))</f>
        <v>-1000</v>
      </c>
      <c r="O2279" s="17">
        <f>IFERROR(IF(RIGHT(LEFT(K2279,15),1)="4",VLOOKUP(K2279,'[1]Budget Worksheet'!A:B,2,0),-1*VLOOKUP(K2279,'[1]Budget Worksheet'!A:B,2,0)),0)</f>
        <v>0</v>
      </c>
      <c r="P2279" s="17">
        <f>VLOOKUP($K2279,[1]Budget!$V:$AE,8,0)*IF($C2279="1 - Revenues",1,IF(AND($C2279="5 - Transfers",MID($K2279,15,1)="4"),1,-1))</f>
        <v>0</v>
      </c>
      <c r="Q2279" s="17">
        <f>VLOOKUP($K2279,[1]Budget!$V:$AE,10,0)*IF($C2279="1 - Revenues",1,IF(AND($C2279="5 - Transfers",MID(K2279,15,1)="4"),1,-1))</f>
        <v>0</v>
      </c>
      <c r="S2279" s="18" t="b">
        <f>IF(LEFT(C2279,1)="1",1,-1)*SUMIF([1]Budget!V:V,'Budget Worksheet for Pivot Tabl'!K2279,[1]Budget!AC:AC)=P2279</f>
        <v>1</v>
      </c>
    </row>
    <row r="2280" spans="1:19" x14ac:dyDescent="0.25">
      <c r="A2280" t="s">
        <v>39</v>
      </c>
      <c r="B2280" t="s">
        <v>40</v>
      </c>
      <c r="C2280" t="s">
        <v>9</v>
      </c>
      <c r="D2280" t="str">
        <f t="shared" si="35"/>
        <v>OUTFLOWS</v>
      </c>
      <c r="E2280" t="s">
        <v>112</v>
      </c>
      <c r="F2280" t="s">
        <v>113</v>
      </c>
      <c r="G2280" t="s">
        <v>2965</v>
      </c>
      <c r="H2280" t="s">
        <v>2966</v>
      </c>
      <c r="I2280" t="s">
        <v>3171</v>
      </c>
      <c r="J2280" t="s">
        <v>3172</v>
      </c>
      <c r="K2280" t="s">
        <v>3181</v>
      </c>
      <c r="L2280" t="s">
        <v>498</v>
      </c>
      <c r="M2280" s="17">
        <f>VLOOKUP($K2280,[1]Budget!$V:$AE,5,0)*IF($C2280="1 - Revenues",1,IF(AND($C2280="5 - Transfers",MID(I2280,15,1)="4"),1,-1))</f>
        <v>0</v>
      </c>
      <c r="N2280" s="17">
        <f>VLOOKUP($K2280,[1]Budget!$V:$AE,6,0)*IF($C2280="1 - Revenues",1,IF(AND($C2280="5 - Transfers",MID(J2280,15,1)="4"),1,-1))</f>
        <v>0</v>
      </c>
      <c r="O2280" s="17">
        <f>IFERROR(IF(RIGHT(LEFT(K2280,15),1)="4",VLOOKUP(K2280,'[1]Budget Worksheet'!A:B,2,0),-1*VLOOKUP(K2280,'[1]Budget Worksheet'!A:B,2,0)),0)</f>
        <v>0</v>
      </c>
      <c r="P2280" s="17">
        <f>VLOOKUP($K2280,[1]Budget!$V:$AE,8,0)*IF($C2280="1 - Revenues",1,IF(AND($C2280="5 - Transfers",MID($K2280,15,1)="4"),1,-1))</f>
        <v>0</v>
      </c>
      <c r="Q2280" s="17">
        <f>VLOOKUP($K2280,[1]Budget!$V:$AE,10,0)*IF($C2280="1 - Revenues",1,IF(AND($C2280="5 - Transfers",MID(K2280,15,1)="4"),1,-1))</f>
        <v>0</v>
      </c>
      <c r="S2280" s="18" t="b">
        <f>IF(LEFT(C2280,1)="1",1,-1)*SUMIF([1]Budget!V:V,'Budget Worksheet for Pivot Tabl'!K2280,[1]Budget!AC:AC)=P2280</f>
        <v>1</v>
      </c>
    </row>
    <row r="2281" spans="1:19" x14ac:dyDescent="0.25">
      <c r="A2281" t="s">
        <v>39</v>
      </c>
      <c r="B2281" t="s">
        <v>40</v>
      </c>
      <c r="C2281" t="s">
        <v>9</v>
      </c>
      <c r="D2281" t="str">
        <f t="shared" si="35"/>
        <v>OUTFLOWS</v>
      </c>
      <c r="E2281" t="s">
        <v>112</v>
      </c>
      <c r="F2281" t="s">
        <v>113</v>
      </c>
      <c r="G2281" t="s">
        <v>2965</v>
      </c>
      <c r="H2281" t="s">
        <v>2966</v>
      </c>
      <c r="I2281" t="s">
        <v>3171</v>
      </c>
      <c r="J2281" t="s">
        <v>3172</v>
      </c>
      <c r="K2281" t="s">
        <v>3182</v>
      </c>
      <c r="L2281" t="s">
        <v>2484</v>
      </c>
      <c r="M2281" s="17">
        <f>VLOOKUP($K2281,[1]Budget!$V:$AE,5,0)*IF($C2281="1 - Revenues",1,IF(AND($C2281="5 - Transfers",MID(I2281,15,1)="4"),1,-1))</f>
        <v>-5000</v>
      </c>
      <c r="N2281" s="17">
        <f>VLOOKUP($K2281,[1]Budget!$V:$AE,6,0)*IF($C2281="1 - Revenues",1,IF(AND($C2281="5 - Transfers",MID(J2281,15,1)="4"),1,-1))</f>
        <v>-5000</v>
      </c>
      <c r="O2281" s="17">
        <f>IFERROR(IF(RIGHT(LEFT(K2281,15),1)="4",VLOOKUP(K2281,'[1]Budget Worksheet'!A:B,2,0),-1*VLOOKUP(K2281,'[1]Budget Worksheet'!A:B,2,0)),0)</f>
        <v>0</v>
      </c>
      <c r="P2281" s="17">
        <f>VLOOKUP($K2281,[1]Budget!$V:$AE,8,0)*IF($C2281="1 - Revenues",1,IF(AND($C2281="5 - Transfers",MID($K2281,15,1)="4"),1,-1))</f>
        <v>0</v>
      </c>
      <c r="Q2281" s="17">
        <f>VLOOKUP($K2281,[1]Budget!$V:$AE,10,0)*IF($C2281="1 - Revenues",1,IF(AND($C2281="5 - Transfers",MID(K2281,15,1)="4"),1,-1))</f>
        <v>0</v>
      </c>
      <c r="S2281" s="18" t="b">
        <f>IF(LEFT(C2281,1)="1",1,-1)*SUMIF([1]Budget!V:V,'Budget Worksheet for Pivot Tabl'!K2281,[1]Budget!AC:AC)=P2281</f>
        <v>1</v>
      </c>
    </row>
    <row r="2282" spans="1:19" x14ac:dyDescent="0.25">
      <c r="A2282" t="s">
        <v>39</v>
      </c>
      <c r="B2282" t="s">
        <v>40</v>
      </c>
      <c r="C2282" t="s">
        <v>9</v>
      </c>
      <c r="D2282" t="str">
        <f t="shared" si="35"/>
        <v>OUTFLOWS</v>
      </c>
      <c r="E2282" t="s">
        <v>112</v>
      </c>
      <c r="F2282" t="s">
        <v>113</v>
      </c>
      <c r="G2282" t="s">
        <v>2965</v>
      </c>
      <c r="H2282" t="s">
        <v>2966</v>
      </c>
      <c r="I2282" t="s">
        <v>3171</v>
      </c>
      <c r="J2282" t="s">
        <v>3172</v>
      </c>
      <c r="K2282" t="s">
        <v>3183</v>
      </c>
      <c r="L2282" t="s">
        <v>2986</v>
      </c>
      <c r="M2282" s="17">
        <f>VLOOKUP($K2282,[1]Budget!$V:$AE,5,0)*IF($C2282="1 - Revenues",1,IF(AND($C2282="5 - Transfers",MID(I2282,15,1)="4"),1,-1))</f>
        <v>-25000</v>
      </c>
      <c r="N2282" s="17">
        <f>VLOOKUP($K2282,[1]Budget!$V:$AE,6,0)*IF($C2282="1 - Revenues",1,IF(AND($C2282="5 - Transfers",MID(J2282,15,1)="4"),1,-1))</f>
        <v>-29000</v>
      </c>
      <c r="O2282" s="17">
        <f>IFERROR(IF(RIGHT(LEFT(K2282,15),1)="4",VLOOKUP(K2282,'[1]Budget Worksheet'!A:B,2,0),-1*VLOOKUP(K2282,'[1]Budget Worksheet'!A:B,2,0)),0)</f>
        <v>0</v>
      </c>
      <c r="P2282" s="17">
        <f>VLOOKUP($K2282,[1]Budget!$V:$AE,8,0)*IF($C2282="1 - Revenues",1,IF(AND($C2282="5 - Transfers",MID($K2282,15,1)="4"),1,-1))</f>
        <v>0</v>
      </c>
      <c r="Q2282" s="17">
        <f>VLOOKUP($K2282,[1]Budget!$V:$AE,10,0)*IF($C2282="1 - Revenues",1,IF(AND($C2282="5 - Transfers",MID(K2282,15,1)="4"),1,-1))</f>
        <v>0</v>
      </c>
      <c r="S2282" s="18" t="b">
        <f>IF(LEFT(C2282,1)="1",1,-1)*SUMIF([1]Budget!V:V,'Budget Worksheet for Pivot Tabl'!K2282,[1]Budget!AC:AC)=P2282</f>
        <v>1</v>
      </c>
    </row>
    <row r="2283" spans="1:19" x14ac:dyDescent="0.25">
      <c r="A2283" t="s">
        <v>39</v>
      </c>
      <c r="B2283" t="s">
        <v>40</v>
      </c>
      <c r="C2283" t="s">
        <v>7</v>
      </c>
      <c r="D2283" t="str">
        <f t="shared" si="35"/>
        <v>INFLOWS</v>
      </c>
      <c r="E2283" t="s">
        <v>112</v>
      </c>
      <c r="F2283" t="s">
        <v>113</v>
      </c>
      <c r="G2283" t="s">
        <v>2965</v>
      </c>
      <c r="H2283" t="s">
        <v>2966</v>
      </c>
      <c r="I2283" t="s">
        <v>3184</v>
      </c>
      <c r="J2283" t="s">
        <v>3185</v>
      </c>
      <c r="K2283" t="s">
        <v>3186</v>
      </c>
      <c r="L2283" t="s">
        <v>2927</v>
      </c>
      <c r="M2283" s="17">
        <f>VLOOKUP($K2283,[1]Budget!$V:$AE,5,0)*IF($C2283="1 - Revenues",1,IF(AND($C2283="5 - Transfers",MID(I2283,15,1)="4"),1,-1))</f>
        <v>83000</v>
      </c>
      <c r="N2283" s="17">
        <f>VLOOKUP($K2283,[1]Budget!$V:$AE,6,0)*IF($C2283="1 - Revenues",1,IF(AND($C2283="5 - Transfers",MID(J2283,15,1)="4"),1,-1))</f>
        <v>0</v>
      </c>
      <c r="O2283" s="17">
        <f>IFERROR(IF(RIGHT(LEFT(K2283,15),1)="4",VLOOKUP(K2283,'[1]Budget Worksheet'!A:B,2,0),-1*VLOOKUP(K2283,'[1]Budget Worksheet'!A:B,2,0)),0)</f>
        <v>0</v>
      </c>
      <c r="P2283" s="17">
        <f>VLOOKUP($K2283,[1]Budget!$V:$AE,8,0)*IF($C2283="1 - Revenues",1,IF(AND($C2283="5 - Transfers",MID($K2283,15,1)="4"),1,-1))</f>
        <v>0</v>
      </c>
      <c r="Q2283" s="17">
        <f>VLOOKUP($K2283,[1]Budget!$V:$AE,10,0)*IF($C2283="1 - Revenues",1,IF(AND($C2283="5 - Transfers",MID(K2283,15,1)="4"),1,-1))</f>
        <v>0</v>
      </c>
      <c r="S2283" s="18" t="b">
        <f>IF(LEFT(C2283,1)="1",1,-1)*SUMIF([1]Budget!V:V,'Budget Worksheet for Pivot Tabl'!K2283,[1]Budget!AC:AC)=P2283</f>
        <v>1</v>
      </c>
    </row>
    <row r="2284" spans="1:19" x14ac:dyDescent="0.25">
      <c r="A2284" t="s">
        <v>39</v>
      </c>
      <c r="B2284" t="s">
        <v>40</v>
      </c>
      <c r="C2284" t="s">
        <v>7</v>
      </c>
      <c r="D2284" t="str">
        <f t="shared" si="35"/>
        <v>INFLOWS</v>
      </c>
      <c r="E2284" t="s">
        <v>112</v>
      </c>
      <c r="F2284" t="s">
        <v>113</v>
      </c>
      <c r="G2284" t="s">
        <v>2965</v>
      </c>
      <c r="H2284" t="s">
        <v>2966</v>
      </c>
      <c r="I2284" t="s">
        <v>3184</v>
      </c>
      <c r="J2284" t="s">
        <v>3185</v>
      </c>
      <c r="K2284" t="s">
        <v>3187</v>
      </c>
      <c r="L2284" t="s">
        <v>304</v>
      </c>
      <c r="M2284" s="17">
        <f>VLOOKUP($K2284,[1]Budget!$V:$AE,5,0)*IF($C2284="1 - Revenues",1,IF(AND($C2284="5 - Transfers",MID(I2284,15,1)="4"),1,-1))</f>
        <v>0</v>
      </c>
      <c r="N2284" s="17">
        <f>VLOOKUP($K2284,[1]Budget!$V:$AE,6,0)*IF($C2284="1 - Revenues",1,IF(AND($C2284="5 - Transfers",MID(J2284,15,1)="4"),1,-1))</f>
        <v>0</v>
      </c>
      <c r="O2284" s="17">
        <f>IFERROR(IF(RIGHT(LEFT(K2284,15),1)="4",VLOOKUP(K2284,'[1]Budget Worksheet'!A:B,2,0),-1*VLOOKUP(K2284,'[1]Budget Worksheet'!A:B,2,0)),0)</f>
        <v>0</v>
      </c>
      <c r="P2284" s="17">
        <f>VLOOKUP($K2284,[1]Budget!$V:$AE,8,0)*IF($C2284="1 - Revenues",1,IF(AND($C2284="5 - Transfers",MID($K2284,15,1)="4"),1,-1))</f>
        <v>0</v>
      </c>
      <c r="Q2284" s="17">
        <f>VLOOKUP($K2284,[1]Budget!$V:$AE,10,0)*IF($C2284="1 - Revenues",1,IF(AND($C2284="5 - Transfers",MID(K2284,15,1)="4"),1,-1))</f>
        <v>0</v>
      </c>
      <c r="S2284" s="18" t="b">
        <f>IF(LEFT(C2284,1)="1",1,-1)*SUMIF([1]Budget!V:V,'Budget Worksheet for Pivot Tabl'!K2284,[1]Budget!AC:AC)=P2284</f>
        <v>1</v>
      </c>
    </row>
    <row r="2285" spans="1:19" x14ac:dyDescent="0.25">
      <c r="A2285" t="s">
        <v>39</v>
      </c>
      <c r="B2285" t="s">
        <v>40</v>
      </c>
      <c r="C2285" t="s">
        <v>8</v>
      </c>
      <c r="D2285" t="str">
        <f t="shared" si="35"/>
        <v>OUTFLOWS</v>
      </c>
      <c r="E2285" t="s">
        <v>112</v>
      </c>
      <c r="F2285" t="s">
        <v>113</v>
      </c>
      <c r="G2285" t="s">
        <v>2965</v>
      </c>
      <c r="H2285" t="s">
        <v>2966</v>
      </c>
      <c r="I2285" t="s">
        <v>3184</v>
      </c>
      <c r="J2285" t="s">
        <v>3185</v>
      </c>
      <c r="K2285" t="s">
        <v>3188</v>
      </c>
      <c r="L2285" t="s">
        <v>472</v>
      </c>
      <c r="M2285" s="17">
        <f>VLOOKUP($K2285,[1]Budget!$V:$AE,5,0)*IF($C2285="1 - Revenues",1,IF(AND($C2285="5 - Transfers",MID(I2285,15,1)="4"),1,-1))</f>
        <v>0</v>
      </c>
      <c r="N2285" s="17">
        <f>VLOOKUP($K2285,[1]Budget!$V:$AE,6,0)*IF($C2285="1 - Revenues",1,IF(AND($C2285="5 - Transfers",MID(J2285,15,1)="4"),1,-1))</f>
        <v>0</v>
      </c>
      <c r="O2285" s="17">
        <f>IFERROR(IF(RIGHT(LEFT(K2285,15),1)="4",VLOOKUP(K2285,'[1]Budget Worksheet'!A:B,2,0),-1*VLOOKUP(K2285,'[1]Budget Worksheet'!A:B,2,0)),0)</f>
        <v>0</v>
      </c>
      <c r="P2285" s="17">
        <f>VLOOKUP($K2285,[1]Budget!$V:$AE,8,0)*IF($C2285="1 - Revenues",1,IF(AND($C2285="5 - Transfers",MID($K2285,15,1)="4"),1,-1))</f>
        <v>0</v>
      </c>
      <c r="Q2285" s="17">
        <f>VLOOKUP($K2285,[1]Budget!$V:$AE,10,0)*IF($C2285="1 - Revenues",1,IF(AND($C2285="5 - Transfers",MID(K2285,15,1)="4"),1,-1))</f>
        <v>0</v>
      </c>
      <c r="S2285" s="18" t="b">
        <f>IF(LEFT(C2285,1)="1",1,-1)*SUMIF([1]Budget!V:V,'Budget Worksheet for Pivot Tabl'!K2285,[1]Budget!AC:AC)=P2285</f>
        <v>1</v>
      </c>
    </row>
    <row r="2286" spans="1:19" x14ac:dyDescent="0.25">
      <c r="A2286" t="s">
        <v>39</v>
      </c>
      <c r="B2286" t="s">
        <v>40</v>
      </c>
      <c r="C2286" t="s">
        <v>9</v>
      </c>
      <c r="D2286" t="str">
        <f t="shared" si="35"/>
        <v>OUTFLOWS</v>
      </c>
      <c r="E2286" t="s">
        <v>112</v>
      </c>
      <c r="F2286" t="s">
        <v>113</v>
      </c>
      <c r="G2286" t="s">
        <v>2965</v>
      </c>
      <c r="H2286" t="s">
        <v>2966</v>
      </c>
      <c r="I2286" t="s">
        <v>3184</v>
      </c>
      <c r="J2286" t="s">
        <v>3185</v>
      </c>
      <c r="K2286" t="s">
        <v>3189</v>
      </c>
      <c r="L2286" t="s">
        <v>723</v>
      </c>
      <c r="M2286" s="17">
        <f>VLOOKUP($K2286,[1]Budget!$V:$AE,5,0)*IF($C2286="1 - Revenues",1,IF(AND($C2286="5 - Transfers",MID(I2286,15,1)="4"),1,-1))</f>
        <v>-1000</v>
      </c>
      <c r="N2286" s="17">
        <f>VLOOKUP($K2286,[1]Budget!$V:$AE,6,0)*IF($C2286="1 - Revenues",1,IF(AND($C2286="5 - Transfers",MID(J2286,15,1)="4"),1,-1))</f>
        <v>-1000</v>
      </c>
      <c r="O2286" s="17">
        <f>IFERROR(IF(RIGHT(LEFT(K2286,15),1)="4",VLOOKUP(K2286,'[1]Budget Worksheet'!A:B,2,0),-1*VLOOKUP(K2286,'[1]Budget Worksheet'!A:B,2,0)),0)</f>
        <v>0</v>
      </c>
      <c r="P2286" s="17">
        <f>VLOOKUP($K2286,[1]Budget!$V:$AE,8,0)*IF($C2286="1 - Revenues",1,IF(AND($C2286="5 - Transfers",MID($K2286,15,1)="4"),1,-1))</f>
        <v>0</v>
      </c>
      <c r="Q2286" s="17">
        <f>VLOOKUP($K2286,[1]Budget!$V:$AE,10,0)*IF($C2286="1 - Revenues",1,IF(AND($C2286="5 - Transfers",MID(K2286,15,1)="4"),1,-1))</f>
        <v>0</v>
      </c>
      <c r="S2286" s="18" t="b">
        <f>IF(LEFT(C2286,1)="1",1,-1)*SUMIF([1]Budget!V:V,'Budget Worksheet for Pivot Tabl'!K2286,[1]Budget!AC:AC)=P2286</f>
        <v>1</v>
      </c>
    </row>
    <row r="2287" spans="1:19" x14ac:dyDescent="0.25">
      <c r="A2287" t="s">
        <v>39</v>
      </c>
      <c r="B2287" t="s">
        <v>40</v>
      </c>
      <c r="C2287" t="s">
        <v>9</v>
      </c>
      <c r="D2287" t="str">
        <f t="shared" si="35"/>
        <v>OUTFLOWS</v>
      </c>
      <c r="E2287" t="s">
        <v>112</v>
      </c>
      <c r="F2287" t="s">
        <v>113</v>
      </c>
      <c r="G2287" t="s">
        <v>2965</v>
      </c>
      <c r="H2287" t="s">
        <v>2966</v>
      </c>
      <c r="I2287" t="s">
        <v>3184</v>
      </c>
      <c r="J2287" t="s">
        <v>3185</v>
      </c>
      <c r="K2287" t="s">
        <v>3190</v>
      </c>
      <c r="L2287" t="s">
        <v>1274</v>
      </c>
      <c r="M2287" s="17">
        <f>VLOOKUP($K2287,[1]Budget!$V:$AE,5,0)*IF($C2287="1 - Revenues",1,IF(AND($C2287="5 - Transfers",MID(I2287,15,1)="4"),1,-1))</f>
        <v>0</v>
      </c>
      <c r="N2287" s="17">
        <f>VLOOKUP($K2287,[1]Budget!$V:$AE,6,0)*IF($C2287="1 - Revenues",1,IF(AND($C2287="5 - Transfers",MID(J2287,15,1)="4"),1,-1))</f>
        <v>0</v>
      </c>
      <c r="O2287" s="17">
        <f>IFERROR(IF(RIGHT(LEFT(K2287,15),1)="4",VLOOKUP(K2287,'[1]Budget Worksheet'!A:B,2,0),-1*VLOOKUP(K2287,'[1]Budget Worksheet'!A:B,2,0)),0)</f>
        <v>0</v>
      </c>
      <c r="P2287" s="17">
        <f>VLOOKUP($K2287,[1]Budget!$V:$AE,8,0)*IF($C2287="1 - Revenues",1,IF(AND($C2287="5 - Transfers",MID($K2287,15,1)="4"),1,-1))</f>
        <v>0</v>
      </c>
      <c r="Q2287" s="17">
        <f>VLOOKUP($K2287,[1]Budget!$V:$AE,10,0)*IF($C2287="1 - Revenues",1,IF(AND($C2287="5 - Transfers",MID(K2287,15,1)="4"),1,-1))</f>
        <v>0</v>
      </c>
      <c r="S2287" s="18" t="b">
        <f>IF(LEFT(C2287,1)="1",1,-1)*SUMIF([1]Budget!V:V,'Budget Worksheet for Pivot Tabl'!K2287,[1]Budget!AC:AC)=P2287</f>
        <v>1</v>
      </c>
    </row>
    <row r="2288" spans="1:19" x14ac:dyDescent="0.25">
      <c r="A2288" t="s">
        <v>39</v>
      </c>
      <c r="B2288" t="s">
        <v>40</v>
      </c>
      <c r="C2288" t="s">
        <v>9</v>
      </c>
      <c r="D2288" t="str">
        <f t="shared" si="35"/>
        <v>OUTFLOWS</v>
      </c>
      <c r="E2288" t="s">
        <v>112</v>
      </c>
      <c r="F2288" t="s">
        <v>113</v>
      </c>
      <c r="G2288" t="s">
        <v>2965</v>
      </c>
      <c r="H2288" t="s">
        <v>2966</v>
      </c>
      <c r="I2288" t="s">
        <v>3184</v>
      </c>
      <c r="J2288" t="s">
        <v>3185</v>
      </c>
      <c r="K2288" t="s">
        <v>3191</v>
      </c>
      <c r="L2288" t="s">
        <v>482</v>
      </c>
      <c r="M2288" s="17">
        <f>VLOOKUP($K2288,[1]Budget!$V:$AE,5,0)*IF($C2288="1 - Revenues",1,IF(AND($C2288="5 - Transfers",MID(I2288,15,1)="4"),1,-1))</f>
        <v>-3000</v>
      </c>
      <c r="N2288" s="17">
        <f>VLOOKUP($K2288,[1]Budget!$V:$AE,6,0)*IF($C2288="1 - Revenues",1,IF(AND($C2288="5 - Transfers",MID(J2288,15,1)="4"),1,-1))</f>
        <v>-4000</v>
      </c>
      <c r="O2288" s="17">
        <f>IFERROR(IF(RIGHT(LEFT(K2288,15),1)="4",VLOOKUP(K2288,'[1]Budget Worksheet'!A:B,2,0),-1*VLOOKUP(K2288,'[1]Budget Worksheet'!A:B,2,0)),0)</f>
        <v>0</v>
      </c>
      <c r="P2288" s="17">
        <f>VLOOKUP($K2288,[1]Budget!$V:$AE,8,0)*IF($C2288="1 - Revenues",1,IF(AND($C2288="5 - Transfers",MID($K2288,15,1)="4"),1,-1))</f>
        <v>0</v>
      </c>
      <c r="Q2288" s="17">
        <f>VLOOKUP($K2288,[1]Budget!$V:$AE,10,0)*IF($C2288="1 - Revenues",1,IF(AND($C2288="5 - Transfers",MID(K2288,15,1)="4"),1,-1))</f>
        <v>0</v>
      </c>
      <c r="S2288" s="18" t="b">
        <f>IF(LEFT(C2288,1)="1",1,-1)*SUMIF([1]Budget!V:V,'Budget Worksheet for Pivot Tabl'!K2288,[1]Budget!AC:AC)=P2288</f>
        <v>1</v>
      </c>
    </row>
    <row r="2289" spans="1:19" x14ac:dyDescent="0.25">
      <c r="A2289" t="s">
        <v>39</v>
      </c>
      <c r="B2289" t="s">
        <v>40</v>
      </c>
      <c r="C2289" t="s">
        <v>9</v>
      </c>
      <c r="D2289" t="str">
        <f t="shared" si="35"/>
        <v>OUTFLOWS</v>
      </c>
      <c r="E2289" t="s">
        <v>112</v>
      </c>
      <c r="F2289" t="s">
        <v>113</v>
      </c>
      <c r="G2289" t="s">
        <v>2965</v>
      </c>
      <c r="H2289" t="s">
        <v>2966</v>
      </c>
      <c r="I2289" t="s">
        <v>3184</v>
      </c>
      <c r="J2289" t="s">
        <v>3185</v>
      </c>
      <c r="K2289" t="s">
        <v>3192</v>
      </c>
      <c r="L2289" t="s">
        <v>2980</v>
      </c>
      <c r="M2289" s="17">
        <f>VLOOKUP($K2289,[1]Budget!$V:$AE,5,0)*IF($C2289="1 - Revenues",1,IF(AND($C2289="5 - Transfers",MID(I2289,15,1)="4"),1,-1))</f>
        <v>-5000</v>
      </c>
      <c r="N2289" s="17">
        <f>VLOOKUP($K2289,[1]Budget!$V:$AE,6,0)*IF($C2289="1 - Revenues",1,IF(AND($C2289="5 - Transfers",MID(J2289,15,1)="4"),1,-1))</f>
        <v>-5000</v>
      </c>
      <c r="O2289" s="17">
        <f>IFERROR(IF(RIGHT(LEFT(K2289,15),1)="4",VLOOKUP(K2289,'[1]Budget Worksheet'!A:B,2,0),-1*VLOOKUP(K2289,'[1]Budget Worksheet'!A:B,2,0)),0)</f>
        <v>0</v>
      </c>
      <c r="P2289" s="17">
        <f>VLOOKUP($K2289,[1]Budget!$V:$AE,8,0)*IF($C2289="1 - Revenues",1,IF(AND($C2289="5 - Transfers",MID($K2289,15,1)="4"),1,-1))</f>
        <v>0</v>
      </c>
      <c r="Q2289" s="17">
        <f>VLOOKUP($K2289,[1]Budget!$V:$AE,10,0)*IF($C2289="1 - Revenues",1,IF(AND($C2289="5 - Transfers",MID(K2289,15,1)="4"),1,-1))</f>
        <v>0</v>
      </c>
      <c r="S2289" s="18" t="b">
        <f>IF(LEFT(C2289,1)="1",1,-1)*SUMIF([1]Budget!V:V,'Budget Worksheet for Pivot Tabl'!K2289,[1]Budget!AC:AC)=P2289</f>
        <v>1</v>
      </c>
    </row>
    <row r="2290" spans="1:19" x14ac:dyDescent="0.25">
      <c r="A2290" t="s">
        <v>39</v>
      </c>
      <c r="B2290" t="s">
        <v>40</v>
      </c>
      <c r="C2290" t="s">
        <v>9</v>
      </c>
      <c r="D2290" t="str">
        <f t="shared" si="35"/>
        <v>OUTFLOWS</v>
      </c>
      <c r="E2290" t="s">
        <v>112</v>
      </c>
      <c r="F2290" t="s">
        <v>113</v>
      </c>
      <c r="G2290" t="s">
        <v>2965</v>
      </c>
      <c r="H2290" t="s">
        <v>2966</v>
      </c>
      <c r="I2290" t="s">
        <v>3184</v>
      </c>
      <c r="J2290" t="s">
        <v>3185</v>
      </c>
      <c r="K2290" t="s">
        <v>3193</v>
      </c>
      <c r="L2290" t="s">
        <v>2950</v>
      </c>
      <c r="M2290" s="17">
        <f>VLOOKUP($K2290,[1]Budget!$V:$AE,5,0)*IF($C2290="1 - Revenues",1,IF(AND($C2290="5 - Transfers",MID(I2290,15,1)="4"),1,-1))</f>
        <v>-5000</v>
      </c>
      <c r="N2290" s="17">
        <f>VLOOKUP($K2290,[1]Budget!$V:$AE,6,0)*IF($C2290="1 - Revenues",1,IF(AND($C2290="5 - Transfers",MID(J2290,15,1)="4"),1,-1))</f>
        <v>-3000</v>
      </c>
      <c r="O2290" s="17">
        <f>IFERROR(IF(RIGHT(LEFT(K2290,15),1)="4",VLOOKUP(K2290,'[1]Budget Worksheet'!A:B,2,0),-1*VLOOKUP(K2290,'[1]Budget Worksheet'!A:B,2,0)),0)</f>
        <v>0</v>
      </c>
      <c r="P2290" s="17">
        <f>VLOOKUP($K2290,[1]Budget!$V:$AE,8,0)*IF($C2290="1 - Revenues",1,IF(AND($C2290="5 - Transfers",MID($K2290,15,1)="4"),1,-1))</f>
        <v>0</v>
      </c>
      <c r="Q2290" s="17">
        <f>VLOOKUP($K2290,[1]Budget!$V:$AE,10,0)*IF($C2290="1 - Revenues",1,IF(AND($C2290="5 - Transfers",MID(K2290,15,1)="4"),1,-1))</f>
        <v>0</v>
      </c>
      <c r="S2290" s="18" t="b">
        <f>IF(LEFT(C2290,1)="1",1,-1)*SUMIF([1]Budget!V:V,'Budget Worksheet for Pivot Tabl'!K2290,[1]Budget!AC:AC)=P2290</f>
        <v>1</v>
      </c>
    </row>
    <row r="2291" spans="1:19" x14ac:dyDescent="0.25">
      <c r="A2291" t="s">
        <v>39</v>
      </c>
      <c r="B2291" t="s">
        <v>40</v>
      </c>
      <c r="C2291" t="s">
        <v>9</v>
      </c>
      <c r="D2291" t="str">
        <f t="shared" si="35"/>
        <v>OUTFLOWS</v>
      </c>
      <c r="E2291" t="s">
        <v>112</v>
      </c>
      <c r="F2291" t="s">
        <v>113</v>
      </c>
      <c r="G2291" t="s">
        <v>2965</v>
      </c>
      <c r="H2291" t="s">
        <v>2966</v>
      </c>
      <c r="I2291" t="s">
        <v>3184</v>
      </c>
      <c r="J2291" t="s">
        <v>3185</v>
      </c>
      <c r="K2291" t="s">
        <v>3194</v>
      </c>
      <c r="L2291" t="s">
        <v>1398</v>
      </c>
      <c r="M2291" s="17">
        <f>VLOOKUP($K2291,[1]Budget!$V:$AE,5,0)*IF($C2291="1 - Revenues",1,IF(AND($C2291="5 - Transfers",MID(I2291,15,1)="4"),1,-1))</f>
        <v>-1000</v>
      </c>
      <c r="N2291" s="17">
        <f>VLOOKUP($K2291,[1]Budget!$V:$AE,6,0)*IF($C2291="1 - Revenues",1,IF(AND($C2291="5 - Transfers",MID(J2291,15,1)="4"),1,-1))</f>
        <v>-5000</v>
      </c>
      <c r="O2291" s="17">
        <f>IFERROR(IF(RIGHT(LEFT(K2291,15),1)="4",VLOOKUP(K2291,'[1]Budget Worksheet'!A:B,2,0),-1*VLOOKUP(K2291,'[1]Budget Worksheet'!A:B,2,0)),0)</f>
        <v>0</v>
      </c>
      <c r="P2291" s="17">
        <f>VLOOKUP($K2291,[1]Budget!$V:$AE,8,0)*IF($C2291="1 - Revenues",1,IF(AND($C2291="5 - Transfers",MID($K2291,15,1)="4"),1,-1))</f>
        <v>0</v>
      </c>
      <c r="Q2291" s="17">
        <f>VLOOKUP($K2291,[1]Budget!$V:$AE,10,0)*IF($C2291="1 - Revenues",1,IF(AND($C2291="5 - Transfers",MID(K2291,15,1)="4"),1,-1))</f>
        <v>0</v>
      </c>
      <c r="S2291" s="18" t="b">
        <f>IF(LEFT(C2291,1)="1",1,-1)*SUMIF([1]Budget!V:V,'Budget Worksheet for Pivot Tabl'!K2291,[1]Budget!AC:AC)=P2291</f>
        <v>1</v>
      </c>
    </row>
    <row r="2292" spans="1:19" x14ac:dyDescent="0.25">
      <c r="A2292" t="s">
        <v>39</v>
      </c>
      <c r="B2292" t="s">
        <v>40</v>
      </c>
      <c r="C2292" t="s">
        <v>9</v>
      </c>
      <c r="D2292" t="str">
        <f t="shared" si="35"/>
        <v>OUTFLOWS</v>
      </c>
      <c r="E2292" t="s">
        <v>112</v>
      </c>
      <c r="F2292" t="s">
        <v>113</v>
      </c>
      <c r="G2292" t="s">
        <v>2965</v>
      </c>
      <c r="H2292" t="s">
        <v>2966</v>
      </c>
      <c r="I2292" t="s">
        <v>3184</v>
      </c>
      <c r="J2292" t="s">
        <v>3185</v>
      </c>
      <c r="K2292" t="s">
        <v>3195</v>
      </c>
      <c r="L2292" t="s">
        <v>498</v>
      </c>
      <c r="M2292" s="17">
        <f>VLOOKUP($K2292,[1]Budget!$V:$AE,5,0)*IF($C2292="1 - Revenues",1,IF(AND($C2292="5 - Transfers",MID(I2292,15,1)="4"),1,-1))</f>
        <v>0</v>
      </c>
      <c r="N2292" s="17">
        <f>VLOOKUP($K2292,[1]Budget!$V:$AE,6,0)*IF($C2292="1 - Revenues",1,IF(AND($C2292="5 - Transfers",MID(J2292,15,1)="4"),1,-1))</f>
        <v>0</v>
      </c>
      <c r="O2292" s="17">
        <f>IFERROR(IF(RIGHT(LEFT(K2292,15),1)="4",VLOOKUP(K2292,'[1]Budget Worksheet'!A:B,2,0),-1*VLOOKUP(K2292,'[1]Budget Worksheet'!A:B,2,0)),0)</f>
        <v>0</v>
      </c>
      <c r="P2292" s="17">
        <f>VLOOKUP($K2292,[1]Budget!$V:$AE,8,0)*IF($C2292="1 - Revenues",1,IF(AND($C2292="5 - Transfers",MID($K2292,15,1)="4"),1,-1))</f>
        <v>0</v>
      </c>
      <c r="Q2292" s="17">
        <f>VLOOKUP($K2292,[1]Budget!$V:$AE,10,0)*IF($C2292="1 - Revenues",1,IF(AND($C2292="5 - Transfers",MID(K2292,15,1)="4"),1,-1))</f>
        <v>0</v>
      </c>
      <c r="S2292" s="18" t="b">
        <f>IF(LEFT(C2292,1)="1",1,-1)*SUMIF([1]Budget!V:V,'Budget Worksheet for Pivot Tabl'!K2292,[1]Budget!AC:AC)=P2292</f>
        <v>1</v>
      </c>
    </row>
    <row r="2293" spans="1:19" x14ac:dyDescent="0.25">
      <c r="A2293" t="s">
        <v>39</v>
      </c>
      <c r="B2293" t="s">
        <v>40</v>
      </c>
      <c r="C2293" t="s">
        <v>9</v>
      </c>
      <c r="D2293" t="str">
        <f t="shared" si="35"/>
        <v>OUTFLOWS</v>
      </c>
      <c r="E2293" t="s">
        <v>112</v>
      </c>
      <c r="F2293" t="s">
        <v>113</v>
      </c>
      <c r="G2293" t="s">
        <v>2965</v>
      </c>
      <c r="H2293" t="s">
        <v>2966</v>
      </c>
      <c r="I2293" t="s">
        <v>3184</v>
      </c>
      <c r="J2293" t="s">
        <v>3185</v>
      </c>
      <c r="K2293" t="s">
        <v>3196</v>
      </c>
      <c r="L2293" t="s">
        <v>2484</v>
      </c>
      <c r="M2293" s="17">
        <f>VLOOKUP($K2293,[1]Budget!$V:$AE,5,0)*IF($C2293="1 - Revenues",1,IF(AND($C2293="5 - Transfers",MID(I2293,15,1)="4"),1,-1))</f>
        <v>-5000</v>
      </c>
      <c r="N2293" s="17">
        <f>VLOOKUP($K2293,[1]Budget!$V:$AE,6,0)*IF($C2293="1 - Revenues",1,IF(AND($C2293="5 - Transfers",MID(J2293,15,1)="4"),1,-1))</f>
        <v>-5000</v>
      </c>
      <c r="O2293" s="17">
        <f>IFERROR(IF(RIGHT(LEFT(K2293,15),1)="4",VLOOKUP(K2293,'[1]Budget Worksheet'!A:B,2,0),-1*VLOOKUP(K2293,'[1]Budget Worksheet'!A:B,2,0)),0)</f>
        <v>0</v>
      </c>
      <c r="P2293" s="17">
        <f>VLOOKUP($K2293,[1]Budget!$V:$AE,8,0)*IF($C2293="1 - Revenues",1,IF(AND($C2293="5 - Transfers",MID($K2293,15,1)="4"),1,-1))</f>
        <v>0</v>
      </c>
      <c r="Q2293" s="17">
        <f>VLOOKUP($K2293,[1]Budget!$V:$AE,10,0)*IF($C2293="1 - Revenues",1,IF(AND($C2293="5 - Transfers",MID(K2293,15,1)="4"),1,-1))</f>
        <v>0</v>
      </c>
      <c r="S2293" s="18" t="b">
        <f>IF(LEFT(C2293,1)="1",1,-1)*SUMIF([1]Budget!V:V,'Budget Worksheet for Pivot Tabl'!K2293,[1]Budget!AC:AC)=P2293</f>
        <v>1</v>
      </c>
    </row>
    <row r="2294" spans="1:19" x14ac:dyDescent="0.25">
      <c r="A2294" t="s">
        <v>39</v>
      </c>
      <c r="B2294" t="s">
        <v>40</v>
      </c>
      <c r="C2294" t="s">
        <v>9</v>
      </c>
      <c r="D2294" t="str">
        <f t="shared" si="35"/>
        <v>OUTFLOWS</v>
      </c>
      <c r="E2294" t="s">
        <v>112</v>
      </c>
      <c r="F2294" t="s">
        <v>113</v>
      </c>
      <c r="G2294" t="s">
        <v>2965</v>
      </c>
      <c r="H2294" t="s">
        <v>2966</v>
      </c>
      <c r="I2294" t="s">
        <v>3184</v>
      </c>
      <c r="J2294" t="s">
        <v>3185</v>
      </c>
      <c r="K2294" t="s">
        <v>3197</v>
      </c>
      <c r="L2294" t="s">
        <v>2986</v>
      </c>
      <c r="M2294" s="17">
        <f>VLOOKUP($K2294,[1]Budget!$V:$AE,5,0)*IF($C2294="1 - Revenues",1,IF(AND($C2294="5 - Transfers",MID(I2294,15,1)="4"),1,-1))</f>
        <v>-28000</v>
      </c>
      <c r="N2294" s="17">
        <f>VLOOKUP($K2294,[1]Budget!$V:$AE,6,0)*IF($C2294="1 - Revenues",1,IF(AND($C2294="5 - Transfers",MID(J2294,15,1)="4"),1,-1))</f>
        <v>-26000</v>
      </c>
      <c r="O2294" s="17">
        <f>IFERROR(IF(RIGHT(LEFT(K2294,15),1)="4",VLOOKUP(K2294,'[1]Budget Worksheet'!A:B,2,0),-1*VLOOKUP(K2294,'[1]Budget Worksheet'!A:B,2,0)),0)</f>
        <v>0</v>
      </c>
      <c r="P2294" s="17">
        <f>VLOOKUP($K2294,[1]Budget!$V:$AE,8,0)*IF($C2294="1 - Revenues",1,IF(AND($C2294="5 - Transfers",MID($K2294,15,1)="4"),1,-1))</f>
        <v>0</v>
      </c>
      <c r="Q2294" s="17">
        <f>VLOOKUP($K2294,[1]Budget!$V:$AE,10,0)*IF($C2294="1 - Revenues",1,IF(AND($C2294="5 - Transfers",MID(K2294,15,1)="4"),1,-1))</f>
        <v>0</v>
      </c>
      <c r="S2294" s="18" t="b">
        <f>IF(LEFT(C2294,1)="1",1,-1)*SUMIF([1]Budget!V:V,'Budget Worksheet for Pivot Tabl'!K2294,[1]Budget!AC:AC)=P2294</f>
        <v>1</v>
      </c>
    </row>
    <row r="2295" spans="1:19" x14ac:dyDescent="0.25">
      <c r="A2295" t="s">
        <v>39</v>
      </c>
      <c r="B2295" t="s">
        <v>40</v>
      </c>
      <c r="C2295" t="s">
        <v>7</v>
      </c>
      <c r="D2295" t="str">
        <f t="shared" si="35"/>
        <v>INFLOWS</v>
      </c>
      <c r="E2295" t="s">
        <v>112</v>
      </c>
      <c r="F2295" t="s">
        <v>113</v>
      </c>
      <c r="G2295" t="s">
        <v>2965</v>
      </c>
      <c r="H2295" t="s">
        <v>2966</v>
      </c>
      <c r="I2295" t="s">
        <v>3198</v>
      </c>
      <c r="J2295" t="s">
        <v>3199</v>
      </c>
      <c r="K2295" t="s">
        <v>3200</v>
      </c>
      <c r="L2295" t="s">
        <v>2927</v>
      </c>
      <c r="M2295" s="17">
        <f>VLOOKUP($K2295,[1]Budget!$V:$AE,5,0)*IF($C2295="1 - Revenues",1,IF(AND($C2295="5 - Transfers",MID(I2295,15,1)="4"),1,-1))</f>
        <v>68000</v>
      </c>
      <c r="N2295" s="17">
        <f>VLOOKUP($K2295,[1]Budget!$V:$AE,6,0)*IF($C2295="1 - Revenues",1,IF(AND($C2295="5 - Transfers",MID(J2295,15,1)="4"),1,-1))</f>
        <v>0</v>
      </c>
      <c r="O2295" s="17">
        <f>IFERROR(IF(RIGHT(LEFT(K2295,15),1)="4",VLOOKUP(K2295,'[1]Budget Worksheet'!A:B,2,0),-1*VLOOKUP(K2295,'[1]Budget Worksheet'!A:B,2,0)),0)</f>
        <v>0</v>
      </c>
      <c r="P2295" s="17">
        <f>VLOOKUP($K2295,[1]Budget!$V:$AE,8,0)*IF($C2295="1 - Revenues",1,IF(AND($C2295="5 - Transfers",MID($K2295,15,1)="4"),1,-1))</f>
        <v>0</v>
      </c>
      <c r="Q2295" s="17">
        <f>VLOOKUP($K2295,[1]Budget!$V:$AE,10,0)*IF($C2295="1 - Revenues",1,IF(AND($C2295="5 - Transfers",MID(K2295,15,1)="4"),1,-1))</f>
        <v>0</v>
      </c>
      <c r="S2295" s="18" t="b">
        <f>IF(LEFT(C2295,1)="1",1,-1)*SUMIF([1]Budget!V:V,'Budget Worksheet for Pivot Tabl'!K2295,[1]Budget!AC:AC)=P2295</f>
        <v>1</v>
      </c>
    </row>
    <row r="2296" spans="1:19" x14ac:dyDescent="0.25">
      <c r="A2296" t="s">
        <v>39</v>
      </c>
      <c r="B2296" t="s">
        <v>40</v>
      </c>
      <c r="C2296" t="s">
        <v>8</v>
      </c>
      <c r="D2296" t="str">
        <f t="shared" si="35"/>
        <v>OUTFLOWS</v>
      </c>
      <c r="E2296" t="s">
        <v>112</v>
      </c>
      <c r="F2296" t="s">
        <v>113</v>
      </c>
      <c r="G2296" t="s">
        <v>2965</v>
      </c>
      <c r="H2296" t="s">
        <v>2966</v>
      </c>
      <c r="I2296" t="s">
        <v>3198</v>
      </c>
      <c r="J2296" t="s">
        <v>3199</v>
      </c>
      <c r="K2296" t="s">
        <v>3201</v>
      </c>
      <c r="L2296" t="s">
        <v>472</v>
      </c>
      <c r="M2296" s="17">
        <f>VLOOKUP($K2296,[1]Budget!$V:$AE,5,0)*IF($C2296="1 - Revenues",1,IF(AND($C2296="5 - Transfers",MID(I2296,15,1)="4"),1,-1))</f>
        <v>0</v>
      </c>
      <c r="N2296" s="17">
        <f>VLOOKUP($K2296,[1]Budget!$V:$AE,6,0)*IF($C2296="1 - Revenues",1,IF(AND($C2296="5 - Transfers",MID(J2296,15,1)="4"),1,-1))</f>
        <v>0</v>
      </c>
      <c r="O2296" s="17">
        <f>IFERROR(IF(RIGHT(LEFT(K2296,15),1)="4",VLOOKUP(K2296,'[1]Budget Worksheet'!A:B,2,0),-1*VLOOKUP(K2296,'[1]Budget Worksheet'!A:B,2,0)),0)</f>
        <v>0</v>
      </c>
      <c r="P2296" s="17">
        <f>VLOOKUP($K2296,[1]Budget!$V:$AE,8,0)*IF($C2296="1 - Revenues",1,IF(AND($C2296="5 - Transfers",MID($K2296,15,1)="4"),1,-1))</f>
        <v>0</v>
      </c>
      <c r="Q2296" s="17">
        <f>VLOOKUP($K2296,[1]Budget!$V:$AE,10,0)*IF($C2296="1 - Revenues",1,IF(AND($C2296="5 - Transfers",MID(K2296,15,1)="4"),1,-1))</f>
        <v>0</v>
      </c>
      <c r="S2296" s="18" t="b">
        <f>IF(LEFT(C2296,1)="1",1,-1)*SUMIF([1]Budget!V:V,'Budget Worksheet for Pivot Tabl'!K2296,[1]Budget!AC:AC)=P2296</f>
        <v>1</v>
      </c>
    </row>
    <row r="2297" spans="1:19" x14ac:dyDescent="0.25">
      <c r="A2297" t="s">
        <v>39</v>
      </c>
      <c r="B2297" t="s">
        <v>40</v>
      </c>
      <c r="C2297" t="s">
        <v>9</v>
      </c>
      <c r="D2297" t="str">
        <f t="shared" si="35"/>
        <v>OUTFLOWS</v>
      </c>
      <c r="E2297" t="s">
        <v>112</v>
      </c>
      <c r="F2297" t="s">
        <v>113</v>
      </c>
      <c r="G2297" t="s">
        <v>2965</v>
      </c>
      <c r="H2297" t="s">
        <v>2966</v>
      </c>
      <c r="I2297" t="s">
        <v>3198</v>
      </c>
      <c r="J2297" t="s">
        <v>3199</v>
      </c>
      <c r="K2297" t="s">
        <v>3202</v>
      </c>
      <c r="L2297" t="s">
        <v>723</v>
      </c>
      <c r="M2297" s="17">
        <f>VLOOKUP($K2297,[1]Budget!$V:$AE,5,0)*IF($C2297="1 - Revenues",1,IF(AND($C2297="5 - Transfers",MID(I2297,15,1)="4"),1,-1))</f>
        <v>-1000</v>
      </c>
      <c r="N2297" s="17">
        <f>VLOOKUP($K2297,[1]Budget!$V:$AE,6,0)*IF($C2297="1 - Revenues",1,IF(AND($C2297="5 - Transfers",MID(J2297,15,1)="4"),1,-1))</f>
        <v>-1000</v>
      </c>
      <c r="O2297" s="17">
        <f>IFERROR(IF(RIGHT(LEFT(K2297,15),1)="4",VLOOKUP(K2297,'[1]Budget Worksheet'!A:B,2,0),-1*VLOOKUP(K2297,'[1]Budget Worksheet'!A:B,2,0)),0)</f>
        <v>0</v>
      </c>
      <c r="P2297" s="17">
        <f>VLOOKUP($K2297,[1]Budget!$V:$AE,8,0)*IF($C2297="1 - Revenues",1,IF(AND($C2297="5 - Transfers",MID($K2297,15,1)="4"),1,-1))</f>
        <v>0</v>
      </c>
      <c r="Q2297" s="17">
        <f>VLOOKUP($K2297,[1]Budget!$V:$AE,10,0)*IF($C2297="1 - Revenues",1,IF(AND($C2297="5 - Transfers",MID(K2297,15,1)="4"),1,-1))</f>
        <v>0</v>
      </c>
      <c r="S2297" s="18" t="b">
        <f>IF(LEFT(C2297,1)="1",1,-1)*SUMIF([1]Budget!V:V,'Budget Worksheet for Pivot Tabl'!K2297,[1]Budget!AC:AC)=P2297</f>
        <v>1</v>
      </c>
    </row>
    <row r="2298" spans="1:19" x14ac:dyDescent="0.25">
      <c r="A2298" t="s">
        <v>39</v>
      </c>
      <c r="B2298" t="s">
        <v>40</v>
      </c>
      <c r="C2298" t="s">
        <v>9</v>
      </c>
      <c r="D2298" t="str">
        <f t="shared" si="35"/>
        <v>OUTFLOWS</v>
      </c>
      <c r="E2298" t="s">
        <v>112</v>
      </c>
      <c r="F2298" t="s">
        <v>113</v>
      </c>
      <c r="G2298" t="s">
        <v>2965</v>
      </c>
      <c r="H2298" t="s">
        <v>2966</v>
      </c>
      <c r="I2298" t="s">
        <v>3198</v>
      </c>
      <c r="J2298" t="s">
        <v>3199</v>
      </c>
      <c r="K2298" t="s">
        <v>3203</v>
      </c>
      <c r="L2298" t="s">
        <v>1274</v>
      </c>
      <c r="M2298" s="17">
        <f>VLOOKUP($K2298,[1]Budget!$V:$AE,5,0)*IF($C2298="1 - Revenues",1,IF(AND($C2298="5 - Transfers",MID(I2298,15,1)="4"),1,-1))</f>
        <v>-1000</v>
      </c>
      <c r="N2298" s="17">
        <f>VLOOKUP($K2298,[1]Budget!$V:$AE,6,0)*IF($C2298="1 - Revenues",1,IF(AND($C2298="5 - Transfers",MID(J2298,15,1)="4"),1,-1))</f>
        <v>0</v>
      </c>
      <c r="O2298" s="17">
        <f>IFERROR(IF(RIGHT(LEFT(K2298,15),1)="4",VLOOKUP(K2298,'[1]Budget Worksheet'!A:B,2,0),-1*VLOOKUP(K2298,'[1]Budget Worksheet'!A:B,2,0)),0)</f>
        <v>0</v>
      </c>
      <c r="P2298" s="17">
        <f>VLOOKUP($K2298,[1]Budget!$V:$AE,8,0)*IF($C2298="1 - Revenues",1,IF(AND($C2298="5 - Transfers",MID($K2298,15,1)="4"),1,-1))</f>
        <v>0</v>
      </c>
      <c r="Q2298" s="17">
        <f>VLOOKUP($K2298,[1]Budget!$V:$AE,10,0)*IF($C2298="1 - Revenues",1,IF(AND($C2298="5 - Transfers",MID(K2298,15,1)="4"),1,-1))</f>
        <v>0</v>
      </c>
      <c r="S2298" s="18" t="b">
        <f>IF(LEFT(C2298,1)="1",1,-1)*SUMIF([1]Budget!V:V,'Budget Worksheet for Pivot Tabl'!K2298,[1]Budget!AC:AC)=P2298</f>
        <v>1</v>
      </c>
    </row>
    <row r="2299" spans="1:19" x14ac:dyDescent="0.25">
      <c r="A2299" t="s">
        <v>39</v>
      </c>
      <c r="B2299" t="s">
        <v>40</v>
      </c>
      <c r="C2299" t="s">
        <v>9</v>
      </c>
      <c r="D2299" t="str">
        <f t="shared" si="35"/>
        <v>OUTFLOWS</v>
      </c>
      <c r="E2299" t="s">
        <v>112</v>
      </c>
      <c r="F2299" t="s">
        <v>113</v>
      </c>
      <c r="G2299" t="s">
        <v>2965</v>
      </c>
      <c r="H2299" t="s">
        <v>2966</v>
      </c>
      <c r="I2299" t="s">
        <v>3198</v>
      </c>
      <c r="J2299" t="s">
        <v>3199</v>
      </c>
      <c r="K2299" t="s">
        <v>3204</v>
      </c>
      <c r="L2299" t="s">
        <v>482</v>
      </c>
      <c r="M2299" s="17">
        <f>VLOOKUP($K2299,[1]Budget!$V:$AE,5,0)*IF($C2299="1 - Revenues",1,IF(AND($C2299="5 - Transfers",MID(I2299,15,1)="4"),1,-1))</f>
        <v>0</v>
      </c>
      <c r="N2299" s="17">
        <f>VLOOKUP($K2299,[1]Budget!$V:$AE,6,0)*IF($C2299="1 - Revenues",1,IF(AND($C2299="5 - Transfers",MID(J2299,15,1)="4"),1,-1))</f>
        <v>0</v>
      </c>
      <c r="O2299" s="17">
        <f>IFERROR(IF(RIGHT(LEFT(K2299,15),1)="4",VLOOKUP(K2299,'[1]Budget Worksheet'!A:B,2,0),-1*VLOOKUP(K2299,'[1]Budget Worksheet'!A:B,2,0)),0)</f>
        <v>0</v>
      </c>
      <c r="P2299" s="17">
        <f>VLOOKUP($K2299,[1]Budget!$V:$AE,8,0)*IF($C2299="1 - Revenues",1,IF(AND($C2299="5 - Transfers",MID($K2299,15,1)="4"),1,-1))</f>
        <v>0</v>
      </c>
      <c r="Q2299" s="17">
        <f>VLOOKUP($K2299,[1]Budget!$V:$AE,10,0)*IF($C2299="1 - Revenues",1,IF(AND($C2299="5 - Transfers",MID(K2299,15,1)="4"),1,-1))</f>
        <v>0</v>
      </c>
      <c r="S2299" s="18" t="b">
        <f>IF(LEFT(C2299,1)="1",1,-1)*SUMIF([1]Budget!V:V,'Budget Worksheet for Pivot Tabl'!K2299,[1]Budget!AC:AC)=P2299</f>
        <v>1</v>
      </c>
    </row>
    <row r="2300" spans="1:19" x14ac:dyDescent="0.25">
      <c r="A2300" t="s">
        <v>39</v>
      </c>
      <c r="B2300" t="s">
        <v>40</v>
      </c>
      <c r="C2300" t="s">
        <v>9</v>
      </c>
      <c r="D2300" t="str">
        <f t="shared" si="35"/>
        <v>OUTFLOWS</v>
      </c>
      <c r="E2300" t="s">
        <v>112</v>
      </c>
      <c r="F2300" t="s">
        <v>113</v>
      </c>
      <c r="G2300" t="s">
        <v>2965</v>
      </c>
      <c r="H2300" t="s">
        <v>2966</v>
      </c>
      <c r="I2300" t="s">
        <v>3198</v>
      </c>
      <c r="J2300" t="s">
        <v>3199</v>
      </c>
      <c r="K2300" t="s">
        <v>3205</v>
      </c>
      <c r="L2300" t="s">
        <v>2980</v>
      </c>
      <c r="M2300" s="17">
        <f>VLOOKUP($K2300,[1]Budget!$V:$AE,5,0)*IF($C2300="1 - Revenues",1,IF(AND($C2300="5 - Transfers",MID(I2300,15,1)="4"),1,-1))</f>
        <v>-7000</v>
      </c>
      <c r="N2300" s="17">
        <f>VLOOKUP($K2300,[1]Budget!$V:$AE,6,0)*IF($C2300="1 - Revenues",1,IF(AND($C2300="5 - Transfers",MID(J2300,15,1)="4"),1,-1))</f>
        <v>-10000</v>
      </c>
      <c r="O2300" s="17">
        <f>IFERROR(IF(RIGHT(LEFT(K2300,15),1)="4",VLOOKUP(K2300,'[1]Budget Worksheet'!A:B,2,0),-1*VLOOKUP(K2300,'[1]Budget Worksheet'!A:B,2,0)),0)</f>
        <v>0</v>
      </c>
      <c r="P2300" s="17">
        <f>VLOOKUP($K2300,[1]Budget!$V:$AE,8,0)*IF($C2300="1 - Revenues",1,IF(AND($C2300="5 - Transfers",MID($K2300,15,1)="4"),1,-1))</f>
        <v>0</v>
      </c>
      <c r="Q2300" s="17">
        <f>VLOOKUP($K2300,[1]Budget!$V:$AE,10,0)*IF($C2300="1 - Revenues",1,IF(AND($C2300="5 - Transfers",MID(K2300,15,1)="4"),1,-1))</f>
        <v>0</v>
      </c>
      <c r="S2300" s="18" t="b">
        <f>IF(LEFT(C2300,1)="1",1,-1)*SUMIF([1]Budget!V:V,'Budget Worksheet for Pivot Tabl'!K2300,[1]Budget!AC:AC)=P2300</f>
        <v>1</v>
      </c>
    </row>
    <row r="2301" spans="1:19" x14ac:dyDescent="0.25">
      <c r="A2301" t="s">
        <v>39</v>
      </c>
      <c r="B2301" t="s">
        <v>40</v>
      </c>
      <c r="C2301" t="s">
        <v>9</v>
      </c>
      <c r="D2301" t="str">
        <f t="shared" si="35"/>
        <v>OUTFLOWS</v>
      </c>
      <c r="E2301" t="s">
        <v>112</v>
      </c>
      <c r="F2301" t="s">
        <v>113</v>
      </c>
      <c r="G2301" t="s">
        <v>2965</v>
      </c>
      <c r="H2301" t="s">
        <v>2966</v>
      </c>
      <c r="I2301" t="s">
        <v>3198</v>
      </c>
      <c r="J2301" t="s">
        <v>3199</v>
      </c>
      <c r="K2301" t="s">
        <v>3206</v>
      </c>
      <c r="L2301" t="s">
        <v>2950</v>
      </c>
      <c r="M2301" s="17">
        <f>VLOOKUP($K2301,[1]Budget!$V:$AE,5,0)*IF($C2301="1 - Revenues",1,IF(AND($C2301="5 - Transfers",MID(I2301,15,1)="4"),1,-1))</f>
        <v>-3000</v>
      </c>
      <c r="N2301" s="17">
        <f>VLOOKUP($K2301,[1]Budget!$V:$AE,6,0)*IF($C2301="1 - Revenues",1,IF(AND($C2301="5 - Transfers",MID(J2301,15,1)="4"),1,-1))</f>
        <v>-2000</v>
      </c>
      <c r="O2301" s="17">
        <f>IFERROR(IF(RIGHT(LEFT(K2301,15),1)="4",VLOOKUP(K2301,'[1]Budget Worksheet'!A:B,2,0),-1*VLOOKUP(K2301,'[1]Budget Worksheet'!A:B,2,0)),0)</f>
        <v>0</v>
      </c>
      <c r="P2301" s="17">
        <f>VLOOKUP($K2301,[1]Budget!$V:$AE,8,0)*IF($C2301="1 - Revenues",1,IF(AND($C2301="5 - Transfers",MID($K2301,15,1)="4"),1,-1))</f>
        <v>0</v>
      </c>
      <c r="Q2301" s="17">
        <f>VLOOKUP($K2301,[1]Budget!$V:$AE,10,0)*IF($C2301="1 - Revenues",1,IF(AND($C2301="5 - Transfers",MID(K2301,15,1)="4"),1,-1))</f>
        <v>0</v>
      </c>
      <c r="S2301" s="18" t="b">
        <f>IF(LEFT(C2301,1)="1",1,-1)*SUMIF([1]Budget!V:V,'Budget Worksheet for Pivot Tabl'!K2301,[1]Budget!AC:AC)=P2301</f>
        <v>1</v>
      </c>
    </row>
    <row r="2302" spans="1:19" x14ac:dyDescent="0.25">
      <c r="A2302" t="s">
        <v>39</v>
      </c>
      <c r="B2302" t="s">
        <v>40</v>
      </c>
      <c r="C2302" t="s">
        <v>9</v>
      </c>
      <c r="D2302" t="str">
        <f t="shared" si="35"/>
        <v>OUTFLOWS</v>
      </c>
      <c r="E2302" t="s">
        <v>112</v>
      </c>
      <c r="F2302" t="s">
        <v>113</v>
      </c>
      <c r="G2302" t="s">
        <v>2965</v>
      </c>
      <c r="H2302" t="s">
        <v>2966</v>
      </c>
      <c r="I2302" t="s">
        <v>3198</v>
      </c>
      <c r="J2302" t="s">
        <v>3199</v>
      </c>
      <c r="K2302" t="s">
        <v>3207</v>
      </c>
      <c r="L2302" t="s">
        <v>1398</v>
      </c>
      <c r="M2302" s="17">
        <f>VLOOKUP($K2302,[1]Budget!$V:$AE,5,0)*IF($C2302="1 - Revenues",1,IF(AND($C2302="5 - Transfers",MID(I2302,15,1)="4"),1,-1))</f>
        <v>-3000</v>
      </c>
      <c r="N2302" s="17">
        <f>VLOOKUP($K2302,[1]Budget!$V:$AE,6,0)*IF($C2302="1 - Revenues",1,IF(AND($C2302="5 - Transfers",MID(J2302,15,1)="4"),1,-1))</f>
        <v>-1000</v>
      </c>
      <c r="O2302" s="17">
        <f>IFERROR(IF(RIGHT(LEFT(K2302,15),1)="4",VLOOKUP(K2302,'[1]Budget Worksheet'!A:B,2,0),-1*VLOOKUP(K2302,'[1]Budget Worksheet'!A:B,2,0)),0)</f>
        <v>0</v>
      </c>
      <c r="P2302" s="17">
        <f>VLOOKUP($K2302,[1]Budget!$V:$AE,8,0)*IF($C2302="1 - Revenues",1,IF(AND($C2302="5 - Transfers",MID($K2302,15,1)="4"),1,-1))</f>
        <v>0</v>
      </c>
      <c r="Q2302" s="17">
        <f>VLOOKUP($K2302,[1]Budget!$V:$AE,10,0)*IF($C2302="1 - Revenues",1,IF(AND($C2302="5 - Transfers",MID(K2302,15,1)="4"),1,-1))</f>
        <v>0</v>
      </c>
      <c r="S2302" s="18" t="b">
        <f>IF(LEFT(C2302,1)="1",1,-1)*SUMIF([1]Budget!V:V,'Budget Worksheet for Pivot Tabl'!K2302,[1]Budget!AC:AC)=P2302</f>
        <v>1</v>
      </c>
    </row>
    <row r="2303" spans="1:19" x14ac:dyDescent="0.25">
      <c r="A2303" t="s">
        <v>39</v>
      </c>
      <c r="B2303" t="s">
        <v>40</v>
      </c>
      <c r="C2303" t="s">
        <v>9</v>
      </c>
      <c r="D2303" t="str">
        <f t="shared" si="35"/>
        <v>OUTFLOWS</v>
      </c>
      <c r="E2303" t="s">
        <v>112</v>
      </c>
      <c r="F2303" t="s">
        <v>113</v>
      </c>
      <c r="G2303" t="s">
        <v>2965</v>
      </c>
      <c r="H2303" t="s">
        <v>2966</v>
      </c>
      <c r="I2303" t="s">
        <v>3198</v>
      </c>
      <c r="J2303" t="s">
        <v>3199</v>
      </c>
      <c r="K2303" t="s">
        <v>3208</v>
      </c>
      <c r="L2303" t="s">
        <v>498</v>
      </c>
      <c r="M2303" s="17">
        <f>VLOOKUP($K2303,[1]Budget!$V:$AE,5,0)*IF($C2303="1 - Revenues",1,IF(AND($C2303="5 - Transfers",MID(I2303,15,1)="4"),1,-1))</f>
        <v>0</v>
      </c>
      <c r="N2303" s="17">
        <f>VLOOKUP($K2303,[1]Budget!$V:$AE,6,0)*IF($C2303="1 - Revenues",1,IF(AND($C2303="5 - Transfers",MID(J2303,15,1)="4"),1,-1))</f>
        <v>0</v>
      </c>
      <c r="O2303" s="17">
        <f>IFERROR(IF(RIGHT(LEFT(K2303,15),1)="4",VLOOKUP(K2303,'[1]Budget Worksheet'!A:B,2,0),-1*VLOOKUP(K2303,'[1]Budget Worksheet'!A:B,2,0)),0)</f>
        <v>0</v>
      </c>
      <c r="P2303" s="17">
        <f>VLOOKUP($K2303,[1]Budget!$V:$AE,8,0)*IF($C2303="1 - Revenues",1,IF(AND($C2303="5 - Transfers",MID($K2303,15,1)="4"),1,-1))</f>
        <v>0</v>
      </c>
      <c r="Q2303" s="17">
        <f>VLOOKUP($K2303,[1]Budget!$V:$AE,10,0)*IF($C2303="1 - Revenues",1,IF(AND($C2303="5 - Transfers",MID(K2303,15,1)="4"),1,-1))</f>
        <v>0</v>
      </c>
      <c r="S2303" s="18" t="b">
        <f>IF(LEFT(C2303,1)="1",1,-1)*SUMIF([1]Budget!V:V,'Budget Worksheet for Pivot Tabl'!K2303,[1]Budget!AC:AC)=P2303</f>
        <v>1</v>
      </c>
    </row>
    <row r="2304" spans="1:19" x14ac:dyDescent="0.25">
      <c r="A2304" t="s">
        <v>39</v>
      </c>
      <c r="B2304" t="s">
        <v>40</v>
      </c>
      <c r="C2304" t="s">
        <v>9</v>
      </c>
      <c r="D2304" t="str">
        <f t="shared" si="35"/>
        <v>OUTFLOWS</v>
      </c>
      <c r="E2304" t="s">
        <v>112</v>
      </c>
      <c r="F2304" t="s">
        <v>113</v>
      </c>
      <c r="G2304" t="s">
        <v>2965</v>
      </c>
      <c r="H2304" t="s">
        <v>2966</v>
      </c>
      <c r="I2304" t="s">
        <v>3198</v>
      </c>
      <c r="J2304" t="s">
        <v>3199</v>
      </c>
      <c r="K2304" t="s">
        <v>3209</v>
      </c>
      <c r="L2304" t="s">
        <v>2484</v>
      </c>
      <c r="M2304" s="17">
        <f>VLOOKUP($K2304,[1]Budget!$V:$AE,5,0)*IF($C2304="1 - Revenues",1,IF(AND($C2304="5 - Transfers",MID(I2304,15,1)="4"),1,-1))</f>
        <v>-5000</v>
      </c>
      <c r="N2304" s="17">
        <f>VLOOKUP($K2304,[1]Budget!$V:$AE,6,0)*IF($C2304="1 - Revenues",1,IF(AND($C2304="5 - Transfers",MID(J2304,15,1)="4"),1,-1))</f>
        <v>-5000</v>
      </c>
      <c r="O2304" s="17">
        <f>IFERROR(IF(RIGHT(LEFT(K2304,15),1)="4",VLOOKUP(K2304,'[1]Budget Worksheet'!A:B,2,0),-1*VLOOKUP(K2304,'[1]Budget Worksheet'!A:B,2,0)),0)</f>
        <v>0</v>
      </c>
      <c r="P2304" s="17">
        <f>VLOOKUP($K2304,[1]Budget!$V:$AE,8,0)*IF($C2304="1 - Revenues",1,IF(AND($C2304="5 - Transfers",MID($K2304,15,1)="4"),1,-1))</f>
        <v>0</v>
      </c>
      <c r="Q2304" s="17">
        <f>VLOOKUP($K2304,[1]Budget!$V:$AE,10,0)*IF($C2304="1 - Revenues",1,IF(AND($C2304="5 - Transfers",MID(K2304,15,1)="4"),1,-1))</f>
        <v>0</v>
      </c>
      <c r="S2304" s="18" t="b">
        <f>IF(LEFT(C2304,1)="1",1,-1)*SUMIF([1]Budget!V:V,'Budget Worksheet for Pivot Tabl'!K2304,[1]Budget!AC:AC)=P2304</f>
        <v>1</v>
      </c>
    </row>
    <row r="2305" spans="1:19" x14ac:dyDescent="0.25">
      <c r="A2305" t="s">
        <v>39</v>
      </c>
      <c r="B2305" t="s">
        <v>40</v>
      </c>
      <c r="C2305" t="s">
        <v>9</v>
      </c>
      <c r="D2305" t="str">
        <f t="shared" si="35"/>
        <v>OUTFLOWS</v>
      </c>
      <c r="E2305" t="s">
        <v>112</v>
      </c>
      <c r="F2305" t="s">
        <v>113</v>
      </c>
      <c r="G2305" t="s">
        <v>2965</v>
      </c>
      <c r="H2305" t="s">
        <v>2966</v>
      </c>
      <c r="I2305" t="s">
        <v>3198</v>
      </c>
      <c r="J2305" t="s">
        <v>3199</v>
      </c>
      <c r="K2305" t="s">
        <v>3210</v>
      </c>
      <c r="L2305" t="s">
        <v>2986</v>
      </c>
      <c r="M2305" s="17">
        <f>VLOOKUP($K2305,[1]Budget!$V:$AE,5,0)*IF($C2305="1 - Revenues",1,IF(AND($C2305="5 - Transfers",MID(I2305,15,1)="4"),1,-1))</f>
        <v>-24000</v>
      </c>
      <c r="N2305" s="17">
        <f>VLOOKUP($K2305,[1]Budget!$V:$AE,6,0)*IF($C2305="1 - Revenues",1,IF(AND($C2305="5 - Transfers",MID(J2305,15,1)="4"),1,-1))</f>
        <v>-26000</v>
      </c>
      <c r="O2305" s="17">
        <f>IFERROR(IF(RIGHT(LEFT(K2305,15),1)="4",VLOOKUP(K2305,'[1]Budget Worksheet'!A:B,2,0),-1*VLOOKUP(K2305,'[1]Budget Worksheet'!A:B,2,0)),0)</f>
        <v>0</v>
      </c>
      <c r="P2305" s="17">
        <f>VLOOKUP($K2305,[1]Budget!$V:$AE,8,0)*IF($C2305="1 - Revenues",1,IF(AND($C2305="5 - Transfers",MID($K2305,15,1)="4"),1,-1))</f>
        <v>0</v>
      </c>
      <c r="Q2305" s="17">
        <f>VLOOKUP($K2305,[1]Budget!$V:$AE,10,0)*IF($C2305="1 - Revenues",1,IF(AND($C2305="5 - Transfers",MID(K2305,15,1)="4"),1,-1))</f>
        <v>0</v>
      </c>
      <c r="S2305" s="18" t="b">
        <f>IF(LEFT(C2305,1)="1",1,-1)*SUMIF([1]Budget!V:V,'Budget Worksheet for Pivot Tabl'!K2305,[1]Budget!AC:AC)=P2305</f>
        <v>1</v>
      </c>
    </row>
    <row r="2306" spans="1:19" x14ac:dyDescent="0.25">
      <c r="A2306" t="s">
        <v>39</v>
      </c>
      <c r="B2306" t="s">
        <v>40</v>
      </c>
      <c r="C2306" t="s">
        <v>7</v>
      </c>
      <c r="D2306" t="str">
        <f t="shared" si="35"/>
        <v>INFLOWS</v>
      </c>
      <c r="E2306" t="s">
        <v>112</v>
      </c>
      <c r="F2306" t="s">
        <v>113</v>
      </c>
      <c r="G2306" t="s">
        <v>2965</v>
      </c>
      <c r="H2306" t="s">
        <v>2966</v>
      </c>
      <c r="I2306" t="s">
        <v>89</v>
      </c>
      <c r="J2306" t="s">
        <v>3211</v>
      </c>
      <c r="K2306" t="s">
        <v>3212</v>
      </c>
      <c r="L2306" t="s">
        <v>2927</v>
      </c>
      <c r="M2306" s="17">
        <f>VLOOKUP($K2306,[1]Budget!$V:$AE,5,0)*IF($C2306="1 - Revenues",1,IF(AND($C2306="5 - Transfers",MID(I2306,15,1)="4"),1,-1))</f>
        <v>66000</v>
      </c>
      <c r="N2306" s="17">
        <f>VLOOKUP($K2306,[1]Budget!$V:$AE,6,0)*IF($C2306="1 - Revenues",1,IF(AND($C2306="5 - Transfers",MID(J2306,15,1)="4"),1,-1))</f>
        <v>0</v>
      </c>
      <c r="O2306" s="17">
        <f>IFERROR(IF(RIGHT(LEFT(K2306,15),1)="4",VLOOKUP(K2306,'[1]Budget Worksheet'!A:B,2,0),-1*VLOOKUP(K2306,'[1]Budget Worksheet'!A:B,2,0)),0)</f>
        <v>0</v>
      </c>
      <c r="P2306" s="17">
        <f>VLOOKUP($K2306,[1]Budget!$V:$AE,8,0)*IF($C2306="1 - Revenues",1,IF(AND($C2306="5 - Transfers",MID($K2306,15,1)="4"),1,-1))</f>
        <v>0</v>
      </c>
      <c r="Q2306" s="17">
        <f>VLOOKUP($K2306,[1]Budget!$V:$AE,10,0)*IF($C2306="1 - Revenues",1,IF(AND($C2306="5 - Transfers",MID(K2306,15,1)="4"),1,-1))</f>
        <v>0</v>
      </c>
      <c r="S2306" s="18" t="b">
        <f>IF(LEFT(C2306,1)="1",1,-1)*SUMIF([1]Budget!V:V,'Budget Worksheet for Pivot Tabl'!K2306,[1]Budget!AC:AC)=P2306</f>
        <v>1</v>
      </c>
    </row>
    <row r="2307" spans="1:19" x14ac:dyDescent="0.25">
      <c r="A2307" t="s">
        <v>39</v>
      </c>
      <c r="B2307" t="s">
        <v>40</v>
      </c>
      <c r="C2307" t="s">
        <v>7</v>
      </c>
      <c r="D2307" t="str">
        <f t="shared" ref="D2307:D2370" si="36">IF(C2307="1 - Revenues","INFLOWS","OUTFLOWS")</f>
        <v>INFLOWS</v>
      </c>
      <c r="E2307" t="s">
        <v>112</v>
      </c>
      <c r="F2307" t="s">
        <v>113</v>
      </c>
      <c r="G2307" t="s">
        <v>2965</v>
      </c>
      <c r="H2307" t="s">
        <v>2966</v>
      </c>
      <c r="I2307" t="s">
        <v>89</v>
      </c>
      <c r="J2307" t="s">
        <v>3211</v>
      </c>
      <c r="K2307" t="s">
        <v>3213</v>
      </c>
      <c r="L2307" t="s">
        <v>304</v>
      </c>
      <c r="M2307" s="17">
        <f>VLOOKUP($K2307,[1]Budget!$V:$AE,5,0)*IF($C2307="1 - Revenues",1,IF(AND($C2307="5 - Transfers",MID(I2307,15,1)="4"),1,-1))</f>
        <v>0</v>
      </c>
      <c r="N2307" s="17">
        <f>VLOOKUP($K2307,[1]Budget!$V:$AE,6,0)*IF($C2307="1 - Revenues",1,IF(AND($C2307="5 - Transfers",MID(J2307,15,1)="4"),1,-1))</f>
        <v>0</v>
      </c>
      <c r="O2307" s="17">
        <f>IFERROR(IF(RIGHT(LEFT(K2307,15),1)="4",VLOOKUP(K2307,'[1]Budget Worksheet'!A:B,2,0),-1*VLOOKUP(K2307,'[1]Budget Worksheet'!A:B,2,0)),0)</f>
        <v>0</v>
      </c>
      <c r="P2307" s="17">
        <f>VLOOKUP($K2307,[1]Budget!$V:$AE,8,0)*IF($C2307="1 - Revenues",1,IF(AND($C2307="5 - Transfers",MID($K2307,15,1)="4"),1,-1))</f>
        <v>0</v>
      </c>
      <c r="Q2307" s="17">
        <f>VLOOKUP($K2307,[1]Budget!$V:$AE,10,0)*IF($C2307="1 - Revenues",1,IF(AND($C2307="5 - Transfers",MID(K2307,15,1)="4"),1,-1))</f>
        <v>0</v>
      </c>
      <c r="S2307" s="18" t="b">
        <f>IF(LEFT(C2307,1)="1",1,-1)*SUMIF([1]Budget!V:V,'Budget Worksheet for Pivot Tabl'!K2307,[1]Budget!AC:AC)=P2307</f>
        <v>1</v>
      </c>
    </row>
    <row r="2308" spans="1:19" x14ac:dyDescent="0.25">
      <c r="A2308" t="s">
        <v>39</v>
      </c>
      <c r="B2308" t="s">
        <v>40</v>
      </c>
      <c r="C2308" t="s">
        <v>8</v>
      </c>
      <c r="D2308" t="str">
        <f t="shared" si="36"/>
        <v>OUTFLOWS</v>
      </c>
      <c r="E2308" t="s">
        <v>112</v>
      </c>
      <c r="F2308" t="s">
        <v>113</v>
      </c>
      <c r="G2308" t="s">
        <v>2965</v>
      </c>
      <c r="H2308" t="s">
        <v>2966</v>
      </c>
      <c r="I2308" t="s">
        <v>89</v>
      </c>
      <c r="J2308" t="s">
        <v>3211</v>
      </c>
      <c r="K2308" t="s">
        <v>3214</v>
      </c>
      <c r="L2308" t="s">
        <v>472</v>
      </c>
      <c r="M2308" s="17">
        <f>VLOOKUP($K2308,[1]Budget!$V:$AE,5,0)*IF($C2308="1 - Revenues",1,IF(AND($C2308="5 - Transfers",MID(I2308,15,1)="4"),1,-1))</f>
        <v>0</v>
      </c>
      <c r="N2308" s="17">
        <f>VLOOKUP($K2308,[1]Budget!$V:$AE,6,0)*IF($C2308="1 - Revenues",1,IF(AND($C2308="5 - Transfers",MID(J2308,15,1)="4"),1,-1))</f>
        <v>0</v>
      </c>
      <c r="O2308" s="17">
        <f>IFERROR(IF(RIGHT(LEFT(K2308,15),1)="4",VLOOKUP(K2308,'[1]Budget Worksheet'!A:B,2,0),-1*VLOOKUP(K2308,'[1]Budget Worksheet'!A:B,2,0)),0)</f>
        <v>0</v>
      </c>
      <c r="P2308" s="17">
        <f>VLOOKUP($K2308,[1]Budget!$V:$AE,8,0)*IF($C2308="1 - Revenues",1,IF(AND($C2308="5 - Transfers",MID($K2308,15,1)="4"),1,-1))</f>
        <v>0</v>
      </c>
      <c r="Q2308" s="17">
        <f>VLOOKUP($K2308,[1]Budget!$V:$AE,10,0)*IF($C2308="1 - Revenues",1,IF(AND($C2308="5 - Transfers",MID(K2308,15,1)="4"),1,-1))</f>
        <v>0</v>
      </c>
      <c r="S2308" s="18" t="b">
        <f>IF(LEFT(C2308,1)="1",1,-1)*SUMIF([1]Budget!V:V,'Budget Worksheet for Pivot Tabl'!K2308,[1]Budget!AC:AC)=P2308</f>
        <v>1</v>
      </c>
    </row>
    <row r="2309" spans="1:19" x14ac:dyDescent="0.25">
      <c r="A2309" t="s">
        <v>39</v>
      </c>
      <c r="B2309" t="s">
        <v>40</v>
      </c>
      <c r="C2309" t="s">
        <v>9</v>
      </c>
      <c r="D2309" t="str">
        <f t="shared" si="36"/>
        <v>OUTFLOWS</v>
      </c>
      <c r="E2309" t="s">
        <v>112</v>
      </c>
      <c r="F2309" t="s">
        <v>113</v>
      </c>
      <c r="G2309" t="s">
        <v>2965</v>
      </c>
      <c r="H2309" t="s">
        <v>2966</v>
      </c>
      <c r="I2309" t="s">
        <v>89</v>
      </c>
      <c r="J2309" t="s">
        <v>3211</v>
      </c>
      <c r="K2309" t="s">
        <v>3215</v>
      </c>
      <c r="L2309" t="s">
        <v>723</v>
      </c>
      <c r="M2309" s="17">
        <f>VLOOKUP($K2309,[1]Budget!$V:$AE,5,0)*IF($C2309="1 - Revenues",1,IF(AND($C2309="5 - Transfers",MID(I2309,15,1)="4"),1,-1))</f>
        <v>-1000</v>
      </c>
      <c r="N2309" s="17">
        <f>VLOOKUP($K2309,[1]Budget!$V:$AE,6,0)*IF($C2309="1 - Revenues",1,IF(AND($C2309="5 - Transfers",MID(J2309,15,1)="4"),1,-1))</f>
        <v>-1000</v>
      </c>
      <c r="O2309" s="17">
        <f>IFERROR(IF(RIGHT(LEFT(K2309,15),1)="4",VLOOKUP(K2309,'[1]Budget Worksheet'!A:B,2,0),-1*VLOOKUP(K2309,'[1]Budget Worksheet'!A:B,2,0)),0)</f>
        <v>0</v>
      </c>
      <c r="P2309" s="17">
        <f>VLOOKUP($K2309,[1]Budget!$V:$AE,8,0)*IF($C2309="1 - Revenues",1,IF(AND($C2309="5 - Transfers",MID($K2309,15,1)="4"),1,-1))</f>
        <v>0</v>
      </c>
      <c r="Q2309" s="17">
        <f>VLOOKUP($K2309,[1]Budget!$V:$AE,10,0)*IF($C2309="1 - Revenues",1,IF(AND($C2309="5 - Transfers",MID(K2309,15,1)="4"),1,-1))</f>
        <v>0</v>
      </c>
      <c r="S2309" s="18" t="b">
        <f>IF(LEFT(C2309,1)="1",1,-1)*SUMIF([1]Budget!V:V,'Budget Worksheet for Pivot Tabl'!K2309,[1]Budget!AC:AC)=P2309</f>
        <v>1</v>
      </c>
    </row>
    <row r="2310" spans="1:19" x14ac:dyDescent="0.25">
      <c r="A2310" t="s">
        <v>39</v>
      </c>
      <c r="B2310" t="s">
        <v>40</v>
      </c>
      <c r="C2310" t="s">
        <v>9</v>
      </c>
      <c r="D2310" t="str">
        <f t="shared" si="36"/>
        <v>OUTFLOWS</v>
      </c>
      <c r="E2310" t="s">
        <v>112</v>
      </c>
      <c r="F2310" t="s">
        <v>113</v>
      </c>
      <c r="G2310" t="s">
        <v>2965</v>
      </c>
      <c r="H2310" t="s">
        <v>2966</v>
      </c>
      <c r="I2310" t="s">
        <v>89</v>
      </c>
      <c r="J2310" t="s">
        <v>3211</v>
      </c>
      <c r="K2310" t="s">
        <v>3216</v>
      </c>
      <c r="L2310" t="s">
        <v>1274</v>
      </c>
      <c r="M2310" s="17">
        <f>VLOOKUP($K2310,[1]Budget!$V:$AE,5,0)*IF($C2310="1 - Revenues",1,IF(AND($C2310="5 - Transfers",MID(I2310,15,1)="4"),1,-1))</f>
        <v>0</v>
      </c>
      <c r="N2310" s="17">
        <f>VLOOKUP($K2310,[1]Budget!$V:$AE,6,0)*IF($C2310="1 - Revenues",1,IF(AND($C2310="5 - Transfers",MID(J2310,15,1)="4"),1,-1))</f>
        <v>0</v>
      </c>
      <c r="O2310" s="17">
        <f>IFERROR(IF(RIGHT(LEFT(K2310,15),1)="4",VLOOKUP(K2310,'[1]Budget Worksheet'!A:B,2,0),-1*VLOOKUP(K2310,'[1]Budget Worksheet'!A:B,2,0)),0)</f>
        <v>0</v>
      </c>
      <c r="P2310" s="17">
        <f>VLOOKUP($K2310,[1]Budget!$V:$AE,8,0)*IF($C2310="1 - Revenues",1,IF(AND($C2310="5 - Transfers",MID($K2310,15,1)="4"),1,-1))</f>
        <v>0</v>
      </c>
      <c r="Q2310" s="17">
        <f>VLOOKUP($K2310,[1]Budget!$V:$AE,10,0)*IF($C2310="1 - Revenues",1,IF(AND($C2310="5 - Transfers",MID(K2310,15,1)="4"),1,-1))</f>
        <v>0</v>
      </c>
      <c r="S2310" s="18" t="b">
        <f>IF(LEFT(C2310,1)="1",1,-1)*SUMIF([1]Budget!V:V,'Budget Worksheet for Pivot Tabl'!K2310,[1]Budget!AC:AC)=P2310</f>
        <v>1</v>
      </c>
    </row>
    <row r="2311" spans="1:19" x14ac:dyDescent="0.25">
      <c r="A2311" t="s">
        <v>39</v>
      </c>
      <c r="B2311" t="s">
        <v>40</v>
      </c>
      <c r="C2311" t="s">
        <v>9</v>
      </c>
      <c r="D2311" t="str">
        <f t="shared" si="36"/>
        <v>OUTFLOWS</v>
      </c>
      <c r="E2311" t="s">
        <v>112</v>
      </c>
      <c r="F2311" t="s">
        <v>113</v>
      </c>
      <c r="G2311" t="s">
        <v>2965</v>
      </c>
      <c r="H2311" t="s">
        <v>2966</v>
      </c>
      <c r="I2311" t="s">
        <v>89</v>
      </c>
      <c r="J2311" t="s">
        <v>3211</v>
      </c>
      <c r="K2311" t="s">
        <v>3217</v>
      </c>
      <c r="L2311" t="s">
        <v>482</v>
      </c>
      <c r="M2311" s="17">
        <f>VLOOKUP($K2311,[1]Budget!$V:$AE,5,0)*IF($C2311="1 - Revenues",1,IF(AND($C2311="5 - Transfers",MID(I2311,15,1)="4"),1,-1))</f>
        <v>-2000</v>
      </c>
      <c r="N2311" s="17">
        <f>VLOOKUP($K2311,[1]Budget!$V:$AE,6,0)*IF($C2311="1 - Revenues",1,IF(AND($C2311="5 - Transfers",MID(J2311,15,1)="4"),1,-1))</f>
        <v>-3000</v>
      </c>
      <c r="O2311" s="17">
        <f>IFERROR(IF(RIGHT(LEFT(K2311,15),1)="4",VLOOKUP(K2311,'[1]Budget Worksheet'!A:B,2,0),-1*VLOOKUP(K2311,'[1]Budget Worksheet'!A:B,2,0)),0)</f>
        <v>0</v>
      </c>
      <c r="P2311" s="17">
        <f>VLOOKUP($K2311,[1]Budget!$V:$AE,8,0)*IF($C2311="1 - Revenues",1,IF(AND($C2311="5 - Transfers",MID($K2311,15,1)="4"),1,-1))</f>
        <v>0</v>
      </c>
      <c r="Q2311" s="17">
        <f>VLOOKUP($K2311,[1]Budget!$V:$AE,10,0)*IF($C2311="1 - Revenues",1,IF(AND($C2311="5 - Transfers",MID(K2311,15,1)="4"),1,-1))</f>
        <v>0</v>
      </c>
      <c r="S2311" s="18" t="b">
        <f>IF(LEFT(C2311,1)="1",1,-1)*SUMIF([1]Budget!V:V,'Budget Worksheet for Pivot Tabl'!K2311,[1]Budget!AC:AC)=P2311</f>
        <v>1</v>
      </c>
    </row>
    <row r="2312" spans="1:19" x14ac:dyDescent="0.25">
      <c r="A2312" t="s">
        <v>39</v>
      </c>
      <c r="B2312" t="s">
        <v>40</v>
      </c>
      <c r="C2312" t="s">
        <v>9</v>
      </c>
      <c r="D2312" t="str">
        <f t="shared" si="36"/>
        <v>OUTFLOWS</v>
      </c>
      <c r="E2312" t="s">
        <v>112</v>
      </c>
      <c r="F2312" t="s">
        <v>113</v>
      </c>
      <c r="G2312" t="s">
        <v>2965</v>
      </c>
      <c r="H2312" t="s">
        <v>2966</v>
      </c>
      <c r="I2312" t="s">
        <v>89</v>
      </c>
      <c r="J2312" t="s">
        <v>3211</v>
      </c>
      <c r="K2312" t="s">
        <v>3218</v>
      </c>
      <c r="L2312" t="s">
        <v>2980</v>
      </c>
      <c r="M2312" s="17">
        <f>VLOOKUP($K2312,[1]Budget!$V:$AE,5,0)*IF($C2312="1 - Revenues",1,IF(AND($C2312="5 - Transfers",MID(I2312,15,1)="4"),1,-1))</f>
        <v>-6000</v>
      </c>
      <c r="N2312" s="17">
        <f>VLOOKUP($K2312,[1]Budget!$V:$AE,6,0)*IF($C2312="1 - Revenues",1,IF(AND($C2312="5 - Transfers",MID(J2312,15,1)="4"),1,-1))</f>
        <v>-5000</v>
      </c>
      <c r="O2312" s="17">
        <f>IFERROR(IF(RIGHT(LEFT(K2312,15),1)="4",VLOOKUP(K2312,'[1]Budget Worksheet'!A:B,2,0),-1*VLOOKUP(K2312,'[1]Budget Worksheet'!A:B,2,0)),0)</f>
        <v>0</v>
      </c>
      <c r="P2312" s="17">
        <f>VLOOKUP($K2312,[1]Budget!$V:$AE,8,0)*IF($C2312="1 - Revenues",1,IF(AND($C2312="5 - Transfers",MID($K2312,15,1)="4"),1,-1))</f>
        <v>0</v>
      </c>
      <c r="Q2312" s="17">
        <f>VLOOKUP($K2312,[1]Budget!$V:$AE,10,0)*IF($C2312="1 - Revenues",1,IF(AND($C2312="5 - Transfers",MID(K2312,15,1)="4"),1,-1))</f>
        <v>0</v>
      </c>
      <c r="S2312" s="18" t="b">
        <f>IF(LEFT(C2312,1)="1",1,-1)*SUMIF([1]Budget!V:V,'Budget Worksheet for Pivot Tabl'!K2312,[1]Budget!AC:AC)=P2312</f>
        <v>1</v>
      </c>
    </row>
    <row r="2313" spans="1:19" x14ac:dyDescent="0.25">
      <c r="A2313" t="s">
        <v>39</v>
      </c>
      <c r="B2313" t="s">
        <v>40</v>
      </c>
      <c r="C2313" t="s">
        <v>9</v>
      </c>
      <c r="D2313" t="str">
        <f t="shared" si="36"/>
        <v>OUTFLOWS</v>
      </c>
      <c r="E2313" t="s">
        <v>112</v>
      </c>
      <c r="F2313" t="s">
        <v>113</v>
      </c>
      <c r="G2313" t="s">
        <v>2965</v>
      </c>
      <c r="H2313" t="s">
        <v>2966</v>
      </c>
      <c r="I2313" t="s">
        <v>89</v>
      </c>
      <c r="J2313" t="s">
        <v>3211</v>
      </c>
      <c r="K2313" t="s">
        <v>3219</v>
      </c>
      <c r="L2313" t="s">
        <v>2950</v>
      </c>
      <c r="M2313" s="17">
        <f>VLOOKUP($K2313,[1]Budget!$V:$AE,5,0)*IF($C2313="1 - Revenues",1,IF(AND($C2313="5 - Transfers",MID(I2313,15,1)="4"),1,-1))</f>
        <v>-4000</v>
      </c>
      <c r="N2313" s="17">
        <f>VLOOKUP($K2313,[1]Budget!$V:$AE,6,0)*IF($C2313="1 - Revenues",1,IF(AND($C2313="5 - Transfers",MID(J2313,15,1)="4"),1,-1))</f>
        <v>-2000</v>
      </c>
      <c r="O2313" s="17">
        <f>IFERROR(IF(RIGHT(LEFT(K2313,15),1)="4",VLOOKUP(K2313,'[1]Budget Worksheet'!A:B,2,0),-1*VLOOKUP(K2313,'[1]Budget Worksheet'!A:B,2,0)),0)</f>
        <v>0</v>
      </c>
      <c r="P2313" s="17">
        <f>VLOOKUP($K2313,[1]Budget!$V:$AE,8,0)*IF($C2313="1 - Revenues",1,IF(AND($C2313="5 - Transfers",MID($K2313,15,1)="4"),1,-1))</f>
        <v>0</v>
      </c>
      <c r="Q2313" s="17">
        <f>VLOOKUP($K2313,[1]Budget!$V:$AE,10,0)*IF($C2313="1 - Revenues",1,IF(AND($C2313="5 - Transfers",MID(K2313,15,1)="4"),1,-1))</f>
        <v>0</v>
      </c>
      <c r="S2313" s="18" t="b">
        <f>IF(LEFT(C2313,1)="1",1,-1)*SUMIF([1]Budget!V:V,'Budget Worksheet for Pivot Tabl'!K2313,[1]Budget!AC:AC)=P2313</f>
        <v>1</v>
      </c>
    </row>
    <row r="2314" spans="1:19" x14ac:dyDescent="0.25">
      <c r="A2314" t="s">
        <v>39</v>
      </c>
      <c r="B2314" t="s">
        <v>40</v>
      </c>
      <c r="C2314" t="s">
        <v>9</v>
      </c>
      <c r="D2314" t="str">
        <f t="shared" si="36"/>
        <v>OUTFLOWS</v>
      </c>
      <c r="E2314" t="s">
        <v>112</v>
      </c>
      <c r="F2314" t="s">
        <v>113</v>
      </c>
      <c r="G2314" t="s">
        <v>2965</v>
      </c>
      <c r="H2314" t="s">
        <v>2966</v>
      </c>
      <c r="I2314" t="s">
        <v>89</v>
      </c>
      <c r="J2314" t="s">
        <v>3211</v>
      </c>
      <c r="K2314" t="s">
        <v>3220</v>
      </c>
      <c r="L2314" t="s">
        <v>1398</v>
      </c>
      <c r="M2314" s="17">
        <f>VLOOKUP($K2314,[1]Budget!$V:$AE,5,0)*IF($C2314="1 - Revenues",1,IF(AND($C2314="5 - Transfers",MID(I2314,15,1)="4"),1,-1))</f>
        <v>-4000</v>
      </c>
      <c r="N2314" s="17">
        <f>VLOOKUP($K2314,[1]Budget!$V:$AE,6,0)*IF($C2314="1 - Revenues",1,IF(AND($C2314="5 - Transfers",MID(J2314,15,1)="4"),1,-1))</f>
        <v>-5000</v>
      </c>
      <c r="O2314" s="17">
        <f>IFERROR(IF(RIGHT(LEFT(K2314,15),1)="4",VLOOKUP(K2314,'[1]Budget Worksheet'!A:B,2,0),-1*VLOOKUP(K2314,'[1]Budget Worksheet'!A:B,2,0)),0)</f>
        <v>0</v>
      </c>
      <c r="P2314" s="17">
        <f>VLOOKUP($K2314,[1]Budget!$V:$AE,8,0)*IF($C2314="1 - Revenues",1,IF(AND($C2314="5 - Transfers",MID($K2314,15,1)="4"),1,-1))</f>
        <v>0</v>
      </c>
      <c r="Q2314" s="17">
        <f>VLOOKUP($K2314,[1]Budget!$V:$AE,10,0)*IF($C2314="1 - Revenues",1,IF(AND($C2314="5 - Transfers",MID(K2314,15,1)="4"),1,-1))</f>
        <v>0</v>
      </c>
      <c r="S2314" s="18" t="b">
        <f>IF(LEFT(C2314,1)="1",1,-1)*SUMIF([1]Budget!V:V,'Budget Worksheet for Pivot Tabl'!K2314,[1]Budget!AC:AC)=P2314</f>
        <v>1</v>
      </c>
    </row>
    <row r="2315" spans="1:19" x14ac:dyDescent="0.25">
      <c r="A2315" t="s">
        <v>39</v>
      </c>
      <c r="B2315" t="s">
        <v>40</v>
      </c>
      <c r="C2315" t="s">
        <v>9</v>
      </c>
      <c r="D2315" t="str">
        <f t="shared" si="36"/>
        <v>OUTFLOWS</v>
      </c>
      <c r="E2315" t="s">
        <v>112</v>
      </c>
      <c r="F2315" t="s">
        <v>113</v>
      </c>
      <c r="G2315" t="s">
        <v>2965</v>
      </c>
      <c r="H2315" t="s">
        <v>2966</v>
      </c>
      <c r="I2315" t="s">
        <v>89</v>
      </c>
      <c r="J2315" t="s">
        <v>3211</v>
      </c>
      <c r="K2315" t="s">
        <v>3221</v>
      </c>
      <c r="L2315" t="s">
        <v>498</v>
      </c>
      <c r="M2315" s="17">
        <f>VLOOKUP($K2315,[1]Budget!$V:$AE,5,0)*IF($C2315="1 - Revenues",1,IF(AND($C2315="5 - Transfers",MID(I2315,15,1)="4"),1,-1))</f>
        <v>0</v>
      </c>
      <c r="N2315" s="17">
        <f>VLOOKUP($K2315,[1]Budget!$V:$AE,6,0)*IF($C2315="1 - Revenues",1,IF(AND($C2315="5 - Transfers",MID(J2315,15,1)="4"),1,-1))</f>
        <v>0</v>
      </c>
      <c r="O2315" s="17">
        <f>IFERROR(IF(RIGHT(LEFT(K2315,15),1)="4",VLOOKUP(K2315,'[1]Budget Worksheet'!A:B,2,0),-1*VLOOKUP(K2315,'[1]Budget Worksheet'!A:B,2,0)),0)</f>
        <v>0</v>
      </c>
      <c r="P2315" s="17">
        <f>VLOOKUP($K2315,[1]Budget!$V:$AE,8,0)*IF($C2315="1 - Revenues",1,IF(AND($C2315="5 - Transfers",MID($K2315,15,1)="4"),1,-1))</f>
        <v>0</v>
      </c>
      <c r="Q2315" s="17">
        <f>VLOOKUP($K2315,[1]Budget!$V:$AE,10,0)*IF($C2315="1 - Revenues",1,IF(AND($C2315="5 - Transfers",MID(K2315,15,1)="4"),1,-1))</f>
        <v>0</v>
      </c>
      <c r="S2315" s="18" t="b">
        <f>IF(LEFT(C2315,1)="1",1,-1)*SUMIF([1]Budget!V:V,'Budget Worksheet for Pivot Tabl'!K2315,[1]Budget!AC:AC)=P2315</f>
        <v>1</v>
      </c>
    </row>
    <row r="2316" spans="1:19" x14ac:dyDescent="0.25">
      <c r="A2316" t="s">
        <v>39</v>
      </c>
      <c r="B2316" t="s">
        <v>40</v>
      </c>
      <c r="C2316" t="s">
        <v>9</v>
      </c>
      <c r="D2316" t="str">
        <f t="shared" si="36"/>
        <v>OUTFLOWS</v>
      </c>
      <c r="E2316" t="s">
        <v>112</v>
      </c>
      <c r="F2316" t="s">
        <v>113</v>
      </c>
      <c r="G2316" t="s">
        <v>2965</v>
      </c>
      <c r="H2316" t="s">
        <v>2966</v>
      </c>
      <c r="I2316" t="s">
        <v>89</v>
      </c>
      <c r="J2316" t="s">
        <v>3211</v>
      </c>
      <c r="K2316" t="s">
        <v>3222</v>
      </c>
      <c r="L2316" t="s">
        <v>2484</v>
      </c>
      <c r="M2316" s="17">
        <f>VLOOKUP($K2316,[1]Budget!$V:$AE,5,0)*IF($C2316="1 - Revenues",1,IF(AND($C2316="5 - Transfers",MID(I2316,15,1)="4"),1,-1))</f>
        <v>-5000</v>
      </c>
      <c r="N2316" s="17">
        <f>VLOOKUP($K2316,[1]Budget!$V:$AE,6,0)*IF($C2316="1 - Revenues",1,IF(AND($C2316="5 - Transfers",MID(J2316,15,1)="4"),1,-1))</f>
        <v>-5000</v>
      </c>
      <c r="O2316" s="17">
        <f>IFERROR(IF(RIGHT(LEFT(K2316,15),1)="4",VLOOKUP(K2316,'[1]Budget Worksheet'!A:B,2,0),-1*VLOOKUP(K2316,'[1]Budget Worksheet'!A:B,2,0)),0)</f>
        <v>0</v>
      </c>
      <c r="P2316" s="17">
        <f>VLOOKUP($K2316,[1]Budget!$V:$AE,8,0)*IF($C2316="1 - Revenues",1,IF(AND($C2316="5 - Transfers",MID($K2316,15,1)="4"),1,-1))</f>
        <v>0</v>
      </c>
      <c r="Q2316" s="17">
        <f>VLOOKUP($K2316,[1]Budget!$V:$AE,10,0)*IF($C2316="1 - Revenues",1,IF(AND($C2316="5 - Transfers",MID(K2316,15,1)="4"),1,-1))</f>
        <v>0</v>
      </c>
      <c r="S2316" s="18" t="b">
        <f>IF(LEFT(C2316,1)="1",1,-1)*SUMIF([1]Budget!V:V,'Budget Worksheet for Pivot Tabl'!K2316,[1]Budget!AC:AC)=P2316</f>
        <v>1</v>
      </c>
    </row>
    <row r="2317" spans="1:19" x14ac:dyDescent="0.25">
      <c r="A2317" t="s">
        <v>39</v>
      </c>
      <c r="B2317" t="s">
        <v>40</v>
      </c>
      <c r="C2317" t="s">
        <v>9</v>
      </c>
      <c r="D2317" t="str">
        <f t="shared" si="36"/>
        <v>OUTFLOWS</v>
      </c>
      <c r="E2317" t="s">
        <v>112</v>
      </c>
      <c r="F2317" t="s">
        <v>113</v>
      </c>
      <c r="G2317" t="s">
        <v>2965</v>
      </c>
      <c r="H2317" t="s">
        <v>2966</v>
      </c>
      <c r="I2317" t="s">
        <v>89</v>
      </c>
      <c r="J2317" t="s">
        <v>3211</v>
      </c>
      <c r="K2317" t="s">
        <v>3223</v>
      </c>
      <c r="L2317" t="s">
        <v>2986</v>
      </c>
      <c r="M2317" s="17">
        <f>VLOOKUP($K2317,[1]Budget!$V:$AE,5,0)*IF($C2317="1 - Revenues",1,IF(AND($C2317="5 - Transfers",MID(I2317,15,1)="4"),1,-1))</f>
        <v>-29000</v>
      </c>
      <c r="N2317" s="17">
        <f>VLOOKUP($K2317,[1]Budget!$V:$AE,6,0)*IF($C2317="1 - Revenues",1,IF(AND($C2317="5 - Transfers",MID(J2317,15,1)="4"),1,-1))</f>
        <v>-26000</v>
      </c>
      <c r="O2317" s="17">
        <f>IFERROR(IF(RIGHT(LEFT(K2317,15),1)="4",VLOOKUP(K2317,'[1]Budget Worksheet'!A:B,2,0),-1*VLOOKUP(K2317,'[1]Budget Worksheet'!A:B,2,0)),0)</f>
        <v>0</v>
      </c>
      <c r="P2317" s="17">
        <f>VLOOKUP($K2317,[1]Budget!$V:$AE,8,0)*IF($C2317="1 - Revenues",1,IF(AND($C2317="5 - Transfers",MID($K2317,15,1)="4"),1,-1))</f>
        <v>0</v>
      </c>
      <c r="Q2317" s="17">
        <f>VLOOKUP($K2317,[1]Budget!$V:$AE,10,0)*IF($C2317="1 - Revenues",1,IF(AND($C2317="5 - Transfers",MID(K2317,15,1)="4"),1,-1))</f>
        <v>0</v>
      </c>
      <c r="S2317" s="18" t="b">
        <f>IF(LEFT(C2317,1)="1",1,-1)*SUMIF([1]Budget!V:V,'Budget Worksheet for Pivot Tabl'!K2317,[1]Budget!AC:AC)=P2317</f>
        <v>1</v>
      </c>
    </row>
    <row r="2318" spans="1:19" x14ac:dyDescent="0.25">
      <c r="A2318" t="s">
        <v>39</v>
      </c>
      <c r="B2318" t="s">
        <v>40</v>
      </c>
      <c r="C2318" t="s">
        <v>7</v>
      </c>
      <c r="D2318" t="str">
        <f t="shared" si="36"/>
        <v>INFLOWS</v>
      </c>
      <c r="E2318" t="s">
        <v>112</v>
      </c>
      <c r="F2318" t="s">
        <v>113</v>
      </c>
      <c r="G2318" t="s">
        <v>2965</v>
      </c>
      <c r="H2318" t="s">
        <v>2966</v>
      </c>
      <c r="I2318" t="s">
        <v>3224</v>
      </c>
      <c r="J2318" t="s">
        <v>3225</v>
      </c>
      <c r="K2318" t="s">
        <v>3226</v>
      </c>
      <c r="L2318" t="s">
        <v>2927</v>
      </c>
      <c r="M2318" s="17">
        <f>VLOOKUP($K2318,[1]Budget!$V:$AE,5,0)*IF($C2318="1 - Revenues",1,IF(AND($C2318="5 - Transfers",MID(I2318,15,1)="4"),1,-1))</f>
        <v>16000</v>
      </c>
      <c r="N2318" s="17">
        <f>VLOOKUP($K2318,[1]Budget!$V:$AE,6,0)*IF($C2318="1 - Revenues",1,IF(AND($C2318="5 - Transfers",MID(J2318,15,1)="4"),1,-1))</f>
        <v>0</v>
      </c>
      <c r="O2318" s="17">
        <f>IFERROR(IF(RIGHT(LEFT(K2318,15),1)="4",VLOOKUP(K2318,'[1]Budget Worksheet'!A:B,2,0),-1*VLOOKUP(K2318,'[1]Budget Worksheet'!A:B,2,0)),0)</f>
        <v>0</v>
      </c>
      <c r="P2318" s="17">
        <f>VLOOKUP($K2318,[1]Budget!$V:$AE,8,0)*IF($C2318="1 - Revenues",1,IF(AND($C2318="5 - Transfers",MID($K2318,15,1)="4"),1,-1))</f>
        <v>0</v>
      </c>
      <c r="Q2318" s="17">
        <f>VLOOKUP($K2318,[1]Budget!$V:$AE,10,0)*IF($C2318="1 - Revenues",1,IF(AND($C2318="5 - Transfers",MID(K2318,15,1)="4"),1,-1))</f>
        <v>0</v>
      </c>
      <c r="S2318" s="18" t="b">
        <f>IF(LEFT(C2318,1)="1",1,-1)*SUMIF([1]Budget!V:V,'Budget Worksheet for Pivot Tabl'!K2318,[1]Budget!AC:AC)=P2318</f>
        <v>1</v>
      </c>
    </row>
    <row r="2319" spans="1:19" x14ac:dyDescent="0.25">
      <c r="A2319" t="s">
        <v>39</v>
      </c>
      <c r="B2319" t="s">
        <v>40</v>
      </c>
      <c r="C2319" t="s">
        <v>9</v>
      </c>
      <c r="D2319" t="str">
        <f t="shared" si="36"/>
        <v>OUTFLOWS</v>
      </c>
      <c r="E2319" t="s">
        <v>112</v>
      </c>
      <c r="F2319" t="s">
        <v>113</v>
      </c>
      <c r="G2319" t="s">
        <v>2965</v>
      </c>
      <c r="H2319" t="s">
        <v>2966</v>
      </c>
      <c r="I2319" t="s">
        <v>3224</v>
      </c>
      <c r="J2319" t="s">
        <v>3225</v>
      </c>
      <c r="K2319" t="s">
        <v>3227</v>
      </c>
      <c r="L2319" t="s">
        <v>723</v>
      </c>
      <c r="M2319" s="17">
        <f>VLOOKUP($K2319,[1]Budget!$V:$AE,5,0)*IF($C2319="1 - Revenues",1,IF(AND($C2319="5 - Transfers",MID(I2319,15,1)="4"),1,-1))</f>
        <v>-2000</v>
      </c>
      <c r="N2319" s="17">
        <f>VLOOKUP($K2319,[1]Budget!$V:$AE,6,0)*IF($C2319="1 - Revenues",1,IF(AND($C2319="5 - Transfers",MID(J2319,15,1)="4"),1,-1))</f>
        <v>-2000</v>
      </c>
      <c r="O2319" s="17">
        <f>IFERROR(IF(RIGHT(LEFT(K2319,15),1)="4",VLOOKUP(K2319,'[1]Budget Worksheet'!A:B,2,0),-1*VLOOKUP(K2319,'[1]Budget Worksheet'!A:B,2,0)),0)</f>
        <v>0</v>
      </c>
      <c r="P2319" s="17">
        <f>VLOOKUP($K2319,[1]Budget!$V:$AE,8,0)*IF($C2319="1 - Revenues",1,IF(AND($C2319="5 - Transfers",MID($K2319,15,1)="4"),1,-1))</f>
        <v>0</v>
      </c>
      <c r="Q2319" s="17">
        <f>VLOOKUP($K2319,[1]Budget!$V:$AE,10,0)*IF($C2319="1 - Revenues",1,IF(AND($C2319="5 - Transfers",MID(K2319,15,1)="4"),1,-1))</f>
        <v>0</v>
      </c>
      <c r="S2319" s="18" t="b">
        <f>IF(LEFT(C2319,1)="1",1,-1)*SUMIF([1]Budget!V:V,'Budget Worksheet for Pivot Tabl'!K2319,[1]Budget!AC:AC)=P2319</f>
        <v>1</v>
      </c>
    </row>
    <row r="2320" spans="1:19" x14ac:dyDescent="0.25">
      <c r="A2320" t="s">
        <v>39</v>
      </c>
      <c r="B2320" t="s">
        <v>40</v>
      </c>
      <c r="C2320" t="s">
        <v>9</v>
      </c>
      <c r="D2320" t="str">
        <f t="shared" si="36"/>
        <v>OUTFLOWS</v>
      </c>
      <c r="E2320" t="s">
        <v>112</v>
      </c>
      <c r="F2320" t="s">
        <v>113</v>
      </c>
      <c r="G2320" t="s">
        <v>2965</v>
      </c>
      <c r="H2320" t="s">
        <v>2966</v>
      </c>
      <c r="I2320" t="s">
        <v>3224</v>
      </c>
      <c r="J2320" t="s">
        <v>3225</v>
      </c>
      <c r="K2320" t="s">
        <v>3228</v>
      </c>
      <c r="L2320" t="s">
        <v>1274</v>
      </c>
      <c r="M2320" s="17">
        <f>VLOOKUP($K2320,[1]Budget!$V:$AE,5,0)*IF($C2320="1 - Revenues",1,IF(AND($C2320="5 - Transfers",MID(I2320,15,1)="4"),1,-1))</f>
        <v>0</v>
      </c>
      <c r="N2320" s="17">
        <f>VLOOKUP($K2320,[1]Budget!$V:$AE,6,0)*IF($C2320="1 - Revenues",1,IF(AND($C2320="5 - Transfers",MID(J2320,15,1)="4"),1,-1))</f>
        <v>0</v>
      </c>
      <c r="O2320" s="17">
        <f>IFERROR(IF(RIGHT(LEFT(K2320,15),1)="4",VLOOKUP(K2320,'[1]Budget Worksheet'!A:B,2,0),-1*VLOOKUP(K2320,'[1]Budget Worksheet'!A:B,2,0)),0)</f>
        <v>0</v>
      </c>
      <c r="P2320" s="17">
        <f>VLOOKUP($K2320,[1]Budget!$V:$AE,8,0)*IF($C2320="1 - Revenues",1,IF(AND($C2320="5 - Transfers",MID($K2320,15,1)="4"),1,-1))</f>
        <v>0</v>
      </c>
      <c r="Q2320" s="17">
        <f>VLOOKUP($K2320,[1]Budget!$V:$AE,10,0)*IF($C2320="1 - Revenues",1,IF(AND($C2320="5 - Transfers",MID(K2320,15,1)="4"),1,-1))</f>
        <v>0</v>
      </c>
      <c r="S2320" s="18" t="b">
        <f>IF(LEFT(C2320,1)="1",1,-1)*SUMIF([1]Budget!V:V,'Budget Worksheet for Pivot Tabl'!K2320,[1]Budget!AC:AC)=P2320</f>
        <v>1</v>
      </c>
    </row>
    <row r="2321" spans="1:19" x14ac:dyDescent="0.25">
      <c r="A2321" t="s">
        <v>39</v>
      </c>
      <c r="B2321" t="s">
        <v>40</v>
      </c>
      <c r="C2321" t="s">
        <v>9</v>
      </c>
      <c r="D2321" t="str">
        <f t="shared" si="36"/>
        <v>OUTFLOWS</v>
      </c>
      <c r="E2321" t="s">
        <v>112</v>
      </c>
      <c r="F2321" t="s">
        <v>113</v>
      </c>
      <c r="G2321" t="s">
        <v>2965</v>
      </c>
      <c r="H2321" t="s">
        <v>2966</v>
      </c>
      <c r="I2321" t="s">
        <v>3224</v>
      </c>
      <c r="J2321" t="s">
        <v>3225</v>
      </c>
      <c r="K2321" t="s">
        <v>3229</v>
      </c>
      <c r="L2321" t="s">
        <v>3230</v>
      </c>
      <c r="M2321" s="17">
        <f>VLOOKUP($K2321,[1]Budget!$V:$AE,5,0)*IF($C2321="1 - Revenues",1,IF(AND($C2321="5 - Transfers",MID(I2321,15,1)="4"),1,-1))</f>
        <v>-18000</v>
      </c>
      <c r="N2321" s="17">
        <f>VLOOKUP($K2321,[1]Budget!$V:$AE,6,0)*IF($C2321="1 - Revenues",1,IF(AND($C2321="5 - Transfers",MID(J2321,15,1)="4"),1,-1))</f>
        <v>-20000</v>
      </c>
      <c r="O2321" s="17">
        <f>IFERROR(IF(RIGHT(LEFT(K2321,15),1)="4",VLOOKUP(K2321,'[1]Budget Worksheet'!A:B,2,0),-1*VLOOKUP(K2321,'[1]Budget Worksheet'!A:B,2,0)),0)</f>
        <v>0</v>
      </c>
      <c r="P2321" s="17">
        <f>VLOOKUP($K2321,[1]Budget!$V:$AE,8,0)*IF($C2321="1 - Revenues",1,IF(AND($C2321="5 - Transfers",MID($K2321,15,1)="4"),1,-1))</f>
        <v>0</v>
      </c>
      <c r="Q2321" s="17">
        <f>VLOOKUP($K2321,[1]Budget!$V:$AE,10,0)*IF($C2321="1 - Revenues",1,IF(AND($C2321="5 - Transfers",MID(K2321,15,1)="4"),1,-1))</f>
        <v>0</v>
      </c>
      <c r="S2321" s="18" t="b">
        <f>IF(LEFT(C2321,1)="1",1,-1)*SUMIF([1]Budget!V:V,'Budget Worksheet for Pivot Tabl'!K2321,[1]Budget!AC:AC)=P2321</f>
        <v>1</v>
      </c>
    </row>
    <row r="2322" spans="1:19" x14ac:dyDescent="0.25">
      <c r="A2322" t="s">
        <v>39</v>
      </c>
      <c r="B2322" t="s">
        <v>40</v>
      </c>
      <c r="C2322" t="s">
        <v>9</v>
      </c>
      <c r="D2322" t="str">
        <f t="shared" si="36"/>
        <v>OUTFLOWS</v>
      </c>
      <c r="E2322" t="s">
        <v>112</v>
      </c>
      <c r="F2322" t="s">
        <v>113</v>
      </c>
      <c r="G2322" t="s">
        <v>2965</v>
      </c>
      <c r="H2322" t="s">
        <v>2966</v>
      </c>
      <c r="I2322" t="s">
        <v>3224</v>
      </c>
      <c r="J2322" t="s">
        <v>3225</v>
      </c>
      <c r="K2322" t="s">
        <v>3231</v>
      </c>
      <c r="L2322" t="s">
        <v>1398</v>
      </c>
      <c r="M2322" s="17">
        <f>VLOOKUP($K2322,[1]Budget!$V:$AE,5,0)*IF($C2322="1 - Revenues",1,IF(AND($C2322="5 - Transfers",MID(I2322,15,1)="4"),1,-1))</f>
        <v>0</v>
      </c>
      <c r="N2322" s="17">
        <f>VLOOKUP($K2322,[1]Budget!$V:$AE,6,0)*IF($C2322="1 - Revenues",1,IF(AND($C2322="5 - Transfers",MID(J2322,15,1)="4"),1,-1))</f>
        <v>0</v>
      </c>
      <c r="O2322" s="17">
        <f>IFERROR(IF(RIGHT(LEFT(K2322,15),1)="4",VLOOKUP(K2322,'[1]Budget Worksheet'!A:B,2,0),-1*VLOOKUP(K2322,'[1]Budget Worksheet'!A:B,2,0)),0)</f>
        <v>0</v>
      </c>
      <c r="P2322" s="17">
        <f>VLOOKUP($K2322,[1]Budget!$V:$AE,8,0)*IF($C2322="1 - Revenues",1,IF(AND($C2322="5 - Transfers",MID($K2322,15,1)="4"),1,-1))</f>
        <v>0</v>
      </c>
      <c r="Q2322" s="17">
        <f>VLOOKUP($K2322,[1]Budget!$V:$AE,10,0)*IF($C2322="1 - Revenues",1,IF(AND($C2322="5 - Transfers",MID(K2322,15,1)="4"),1,-1))</f>
        <v>0</v>
      </c>
      <c r="S2322" s="18" t="b">
        <f>IF(LEFT(C2322,1)="1",1,-1)*SUMIF([1]Budget!V:V,'Budget Worksheet for Pivot Tabl'!K2322,[1]Budget!AC:AC)=P2322</f>
        <v>1</v>
      </c>
    </row>
    <row r="2323" spans="1:19" x14ac:dyDescent="0.25">
      <c r="A2323" t="s">
        <v>39</v>
      </c>
      <c r="B2323" t="s">
        <v>40</v>
      </c>
      <c r="C2323" t="s">
        <v>9</v>
      </c>
      <c r="D2323" t="str">
        <f t="shared" si="36"/>
        <v>OUTFLOWS</v>
      </c>
      <c r="E2323" t="s">
        <v>112</v>
      </c>
      <c r="F2323" t="s">
        <v>113</v>
      </c>
      <c r="G2323" t="s">
        <v>2965</v>
      </c>
      <c r="H2323" t="s">
        <v>2966</v>
      </c>
      <c r="I2323" t="s">
        <v>3224</v>
      </c>
      <c r="J2323" t="s">
        <v>3225</v>
      </c>
      <c r="K2323" t="s">
        <v>3232</v>
      </c>
      <c r="L2323" t="s">
        <v>498</v>
      </c>
      <c r="M2323" s="17">
        <f>VLOOKUP($K2323,[1]Budget!$V:$AE,5,0)*IF($C2323="1 - Revenues",1,IF(AND($C2323="5 - Transfers",MID(I2323,15,1)="4"),1,-1))</f>
        <v>0</v>
      </c>
      <c r="N2323" s="17">
        <f>VLOOKUP($K2323,[1]Budget!$V:$AE,6,0)*IF($C2323="1 - Revenues",1,IF(AND($C2323="5 - Transfers",MID(J2323,15,1)="4"),1,-1))</f>
        <v>0</v>
      </c>
      <c r="O2323" s="17">
        <f>IFERROR(IF(RIGHT(LEFT(K2323,15),1)="4",VLOOKUP(K2323,'[1]Budget Worksheet'!A:B,2,0),-1*VLOOKUP(K2323,'[1]Budget Worksheet'!A:B,2,0)),0)</f>
        <v>0</v>
      </c>
      <c r="P2323" s="17">
        <f>VLOOKUP($K2323,[1]Budget!$V:$AE,8,0)*IF($C2323="1 - Revenues",1,IF(AND($C2323="5 - Transfers",MID($K2323,15,1)="4"),1,-1))</f>
        <v>0</v>
      </c>
      <c r="Q2323" s="17">
        <f>VLOOKUP($K2323,[1]Budget!$V:$AE,10,0)*IF($C2323="1 - Revenues",1,IF(AND($C2323="5 - Transfers",MID(K2323,15,1)="4"),1,-1))</f>
        <v>0</v>
      </c>
      <c r="S2323" s="18" t="b">
        <f>IF(LEFT(C2323,1)="1",1,-1)*SUMIF([1]Budget!V:V,'Budget Worksheet for Pivot Tabl'!K2323,[1]Budget!AC:AC)=P2323</f>
        <v>1</v>
      </c>
    </row>
    <row r="2324" spans="1:19" x14ac:dyDescent="0.25">
      <c r="A2324" t="s">
        <v>39</v>
      </c>
      <c r="B2324" t="s">
        <v>40</v>
      </c>
      <c r="C2324" t="s">
        <v>9</v>
      </c>
      <c r="D2324" t="str">
        <f t="shared" si="36"/>
        <v>OUTFLOWS</v>
      </c>
      <c r="E2324" t="s">
        <v>112</v>
      </c>
      <c r="F2324" t="s">
        <v>113</v>
      </c>
      <c r="G2324" t="s">
        <v>2965</v>
      </c>
      <c r="H2324" t="s">
        <v>2966</v>
      </c>
      <c r="I2324" t="s">
        <v>3224</v>
      </c>
      <c r="J2324" t="s">
        <v>3225</v>
      </c>
      <c r="K2324" t="s">
        <v>3233</v>
      </c>
      <c r="L2324" t="s">
        <v>2484</v>
      </c>
      <c r="M2324" s="17">
        <f>VLOOKUP($K2324,[1]Budget!$V:$AE,5,0)*IF($C2324="1 - Revenues",1,IF(AND($C2324="5 - Transfers",MID(I2324,15,1)="4"),1,-1))</f>
        <v>-5000</v>
      </c>
      <c r="N2324" s="17">
        <f>VLOOKUP($K2324,[1]Budget!$V:$AE,6,0)*IF($C2324="1 - Revenues",1,IF(AND($C2324="5 - Transfers",MID(J2324,15,1)="4"),1,-1))</f>
        <v>-5000</v>
      </c>
      <c r="O2324" s="17">
        <f>IFERROR(IF(RIGHT(LEFT(K2324,15),1)="4",VLOOKUP(K2324,'[1]Budget Worksheet'!A:B,2,0),-1*VLOOKUP(K2324,'[1]Budget Worksheet'!A:B,2,0)),0)</f>
        <v>0</v>
      </c>
      <c r="P2324" s="17">
        <f>VLOOKUP($K2324,[1]Budget!$V:$AE,8,0)*IF($C2324="1 - Revenues",1,IF(AND($C2324="5 - Transfers",MID($K2324,15,1)="4"),1,-1))</f>
        <v>0</v>
      </c>
      <c r="Q2324" s="17">
        <f>VLOOKUP($K2324,[1]Budget!$V:$AE,10,0)*IF($C2324="1 - Revenues",1,IF(AND($C2324="5 - Transfers",MID(K2324,15,1)="4"),1,-1))</f>
        <v>0</v>
      </c>
      <c r="S2324" s="18" t="b">
        <f>IF(LEFT(C2324,1)="1",1,-1)*SUMIF([1]Budget!V:V,'Budget Worksheet for Pivot Tabl'!K2324,[1]Budget!AC:AC)=P2324</f>
        <v>1</v>
      </c>
    </row>
    <row r="2325" spans="1:19" x14ac:dyDescent="0.25">
      <c r="A2325" t="s">
        <v>39</v>
      </c>
      <c r="B2325" t="s">
        <v>40</v>
      </c>
      <c r="C2325" t="s">
        <v>7</v>
      </c>
      <c r="D2325" t="str">
        <f t="shared" si="36"/>
        <v>INFLOWS</v>
      </c>
      <c r="E2325" t="s">
        <v>112</v>
      </c>
      <c r="F2325" t="s">
        <v>113</v>
      </c>
      <c r="G2325" t="s">
        <v>2965</v>
      </c>
      <c r="H2325" t="s">
        <v>2966</v>
      </c>
      <c r="I2325" t="s">
        <v>3234</v>
      </c>
      <c r="J2325" t="s">
        <v>3235</v>
      </c>
      <c r="K2325" t="s">
        <v>3236</v>
      </c>
      <c r="L2325" t="s">
        <v>2927</v>
      </c>
      <c r="M2325" s="17">
        <f>VLOOKUP($K2325,[1]Budget!$V:$AE,5,0)*IF($C2325="1 - Revenues",1,IF(AND($C2325="5 - Transfers",MID(I2325,15,1)="4"),1,-1))</f>
        <v>80000</v>
      </c>
      <c r="N2325" s="17">
        <f>VLOOKUP($K2325,[1]Budget!$V:$AE,6,0)*IF($C2325="1 - Revenues",1,IF(AND($C2325="5 - Transfers",MID(J2325,15,1)="4"),1,-1))</f>
        <v>-1000</v>
      </c>
      <c r="O2325" s="17">
        <f>IFERROR(IF(RIGHT(LEFT(K2325,15),1)="4",VLOOKUP(K2325,'[1]Budget Worksheet'!A:B,2,0),-1*VLOOKUP(K2325,'[1]Budget Worksheet'!A:B,2,0)),0)</f>
        <v>0</v>
      </c>
      <c r="P2325" s="17">
        <f>VLOOKUP($K2325,[1]Budget!$V:$AE,8,0)*IF($C2325="1 - Revenues",1,IF(AND($C2325="5 - Transfers",MID($K2325,15,1)="4"),1,-1))</f>
        <v>0</v>
      </c>
      <c r="Q2325" s="17">
        <f>VLOOKUP($K2325,[1]Budget!$V:$AE,10,0)*IF($C2325="1 - Revenues",1,IF(AND($C2325="5 - Transfers",MID(K2325,15,1)="4"),1,-1))</f>
        <v>0</v>
      </c>
      <c r="S2325" s="18" t="b">
        <f>IF(LEFT(C2325,1)="1",1,-1)*SUMIF([1]Budget!V:V,'Budget Worksheet for Pivot Tabl'!K2325,[1]Budget!AC:AC)=P2325</f>
        <v>1</v>
      </c>
    </row>
    <row r="2326" spans="1:19" x14ac:dyDescent="0.25">
      <c r="A2326" t="s">
        <v>39</v>
      </c>
      <c r="B2326" t="s">
        <v>40</v>
      </c>
      <c r="C2326" t="s">
        <v>8</v>
      </c>
      <c r="D2326" t="str">
        <f t="shared" si="36"/>
        <v>OUTFLOWS</v>
      </c>
      <c r="E2326" t="s">
        <v>112</v>
      </c>
      <c r="F2326" t="s">
        <v>113</v>
      </c>
      <c r="G2326" t="s">
        <v>2965</v>
      </c>
      <c r="H2326" t="s">
        <v>2966</v>
      </c>
      <c r="I2326" t="s">
        <v>3234</v>
      </c>
      <c r="J2326" t="s">
        <v>3235</v>
      </c>
      <c r="K2326" t="s">
        <v>3237</v>
      </c>
      <c r="L2326" t="s">
        <v>582</v>
      </c>
      <c r="M2326" s="17">
        <f>VLOOKUP($K2326,[1]Budget!$V:$AE,5,0)*IF($C2326="1 - Revenues",1,IF(AND($C2326="5 - Transfers",MID(I2326,15,1)="4"),1,-1))</f>
        <v>0</v>
      </c>
      <c r="N2326" s="17">
        <f>VLOOKUP($K2326,[1]Budget!$V:$AE,6,0)*IF($C2326="1 - Revenues",1,IF(AND($C2326="5 - Transfers",MID(J2326,15,1)="4"),1,-1))</f>
        <v>0</v>
      </c>
      <c r="O2326" s="17">
        <f>IFERROR(IF(RIGHT(LEFT(K2326,15),1)="4",VLOOKUP(K2326,'[1]Budget Worksheet'!A:B,2,0),-1*VLOOKUP(K2326,'[1]Budget Worksheet'!A:B,2,0)),0)</f>
        <v>0</v>
      </c>
      <c r="P2326" s="17">
        <f>VLOOKUP($K2326,[1]Budget!$V:$AE,8,0)*IF($C2326="1 - Revenues",1,IF(AND($C2326="5 - Transfers",MID($K2326,15,1)="4"),1,-1))</f>
        <v>0</v>
      </c>
      <c r="Q2326" s="17">
        <f>VLOOKUP($K2326,[1]Budget!$V:$AE,10,0)*IF($C2326="1 - Revenues",1,IF(AND($C2326="5 - Transfers",MID(K2326,15,1)="4"),1,-1))</f>
        <v>0</v>
      </c>
      <c r="S2326" s="18" t="b">
        <f>IF(LEFT(C2326,1)="1",1,-1)*SUMIF([1]Budget!V:V,'Budget Worksheet for Pivot Tabl'!K2326,[1]Budget!AC:AC)=P2326</f>
        <v>1</v>
      </c>
    </row>
    <row r="2327" spans="1:19" x14ac:dyDescent="0.25">
      <c r="A2327" t="s">
        <v>39</v>
      </c>
      <c r="B2327" t="s">
        <v>40</v>
      </c>
      <c r="C2327" t="s">
        <v>8</v>
      </c>
      <c r="D2327" t="str">
        <f t="shared" si="36"/>
        <v>OUTFLOWS</v>
      </c>
      <c r="E2327" t="s">
        <v>112</v>
      </c>
      <c r="F2327" t="s">
        <v>113</v>
      </c>
      <c r="G2327" t="s">
        <v>2965</v>
      </c>
      <c r="H2327" t="s">
        <v>2966</v>
      </c>
      <c r="I2327" t="s">
        <v>3234</v>
      </c>
      <c r="J2327" t="s">
        <v>3235</v>
      </c>
      <c r="K2327" t="s">
        <v>3238</v>
      </c>
      <c r="L2327" t="s">
        <v>472</v>
      </c>
      <c r="M2327" s="17">
        <f>VLOOKUP($K2327,[1]Budget!$V:$AE,5,0)*IF($C2327="1 - Revenues",1,IF(AND($C2327="5 - Transfers",MID(I2327,15,1)="4"),1,-1))</f>
        <v>0</v>
      </c>
      <c r="N2327" s="17">
        <f>VLOOKUP($K2327,[1]Budget!$V:$AE,6,0)*IF($C2327="1 - Revenues",1,IF(AND($C2327="5 - Transfers",MID(J2327,15,1)="4"),1,-1))</f>
        <v>0</v>
      </c>
      <c r="O2327" s="17">
        <f>IFERROR(IF(RIGHT(LEFT(K2327,15),1)="4",VLOOKUP(K2327,'[1]Budget Worksheet'!A:B,2,0),-1*VLOOKUP(K2327,'[1]Budget Worksheet'!A:B,2,0)),0)</f>
        <v>0</v>
      </c>
      <c r="P2327" s="17">
        <f>VLOOKUP($K2327,[1]Budget!$V:$AE,8,0)*IF($C2327="1 - Revenues",1,IF(AND($C2327="5 - Transfers",MID($K2327,15,1)="4"),1,-1))</f>
        <v>0</v>
      </c>
      <c r="Q2327" s="17">
        <f>VLOOKUP($K2327,[1]Budget!$V:$AE,10,0)*IF($C2327="1 - Revenues",1,IF(AND($C2327="5 - Transfers",MID(K2327,15,1)="4"),1,-1))</f>
        <v>0</v>
      </c>
      <c r="S2327" s="18" t="b">
        <f>IF(LEFT(C2327,1)="1",1,-1)*SUMIF([1]Budget!V:V,'Budget Worksheet for Pivot Tabl'!K2327,[1]Budget!AC:AC)=P2327</f>
        <v>1</v>
      </c>
    </row>
    <row r="2328" spans="1:19" x14ac:dyDescent="0.25">
      <c r="A2328" t="s">
        <v>39</v>
      </c>
      <c r="B2328" t="s">
        <v>40</v>
      </c>
      <c r="C2328" t="s">
        <v>9</v>
      </c>
      <c r="D2328" t="str">
        <f t="shared" si="36"/>
        <v>OUTFLOWS</v>
      </c>
      <c r="E2328" t="s">
        <v>112</v>
      </c>
      <c r="F2328" t="s">
        <v>113</v>
      </c>
      <c r="G2328" t="s">
        <v>2965</v>
      </c>
      <c r="H2328" t="s">
        <v>2966</v>
      </c>
      <c r="I2328" t="s">
        <v>3234</v>
      </c>
      <c r="J2328" t="s">
        <v>3235</v>
      </c>
      <c r="K2328" t="s">
        <v>3239</v>
      </c>
      <c r="L2328" t="s">
        <v>723</v>
      </c>
      <c r="M2328" s="17">
        <f>VLOOKUP($K2328,[1]Budget!$V:$AE,5,0)*IF($C2328="1 - Revenues",1,IF(AND($C2328="5 - Transfers",MID(I2328,15,1)="4"),1,-1))</f>
        <v>-2000</v>
      </c>
      <c r="N2328" s="17">
        <f>VLOOKUP($K2328,[1]Budget!$V:$AE,6,0)*IF($C2328="1 - Revenues",1,IF(AND($C2328="5 - Transfers",MID(J2328,15,1)="4"),1,-1))</f>
        <v>-2000</v>
      </c>
      <c r="O2328" s="17">
        <f>IFERROR(IF(RIGHT(LEFT(K2328,15),1)="4",VLOOKUP(K2328,'[1]Budget Worksheet'!A:B,2,0),-1*VLOOKUP(K2328,'[1]Budget Worksheet'!A:B,2,0)),0)</f>
        <v>0</v>
      </c>
      <c r="P2328" s="17">
        <f>VLOOKUP($K2328,[1]Budget!$V:$AE,8,0)*IF($C2328="1 - Revenues",1,IF(AND($C2328="5 - Transfers",MID($K2328,15,1)="4"),1,-1))</f>
        <v>0</v>
      </c>
      <c r="Q2328" s="17">
        <f>VLOOKUP($K2328,[1]Budget!$V:$AE,10,0)*IF($C2328="1 - Revenues",1,IF(AND($C2328="5 - Transfers",MID(K2328,15,1)="4"),1,-1))</f>
        <v>0</v>
      </c>
      <c r="S2328" s="18" t="b">
        <f>IF(LEFT(C2328,1)="1",1,-1)*SUMIF([1]Budget!V:V,'Budget Worksheet for Pivot Tabl'!K2328,[1]Budget!AC:AC)=P2328</f>
        <v>1</v>
      </c>
    </row>
    <row r="2329" spans="1:19" x14ac:dyDescent="0.25">
      <c r="A2329" t="s">
        <v>39</v>
      </c>
      <c r="B2329" t="s">
        <v>40</v>
      </c>
      <c r="C2329" t="s">
        <v>9</v>
      </c>
      <c r="D2329" t="str">
        <f t="shared" si="36"/>
        <v>OUTFLOWS</v>
      </c>
      <c r="E2329" t="s">
        <v>112</v>
      </c>
      <c r="F2329" t="s">
        <v>113</v>
      </c>
      <c r="G2329" t="s">
        <v>2965</v>
      </c>
      <c r="H2329" t="s">
        <v>2966</v>
      </c>
      <c r="I2329" t="s">
        <v>3234</v>
      </c>
      <c r="J2329" t="s">
        <v>3235</v>
      </c>
      <c r="K2329" t="s">
        <v>3240</v>
      </c>
      <c r="L2329" t="s">
        <v>1274</v>
      </c>
      <c r="M2329" s="17">
        <f>VLOOKUP($K2329,[1]Budget!$V:$AE,5,0)*IF($C2329="1 - Revenues",1,IF(AND($C2329="5 - Transfers",MID(I2329,15,1)="4"),1,-1))</f>
        <v>-1000</v>
      </c>
      <c r="N2329" s="17">
        <f>VLOOKUP($K2329,[1]Budget!$V:$AE,6,0)*IF($C2329="1 - Revenues",1,IF(AND($C2329="5 - Transfers",MID(J2329,15,1)="4"),1,-1))</f>
        <v>0</v>
      </c>
      <c r="O2329" s="17">
        <f>IFERROR(IF(RIGHT(LEFT(K2329,15),1)="4",VLOOKUP(K2329,'[1]Budget Worksheet'!A:B,2,0),-1*VLOOKUP(K2329,'[1]Budget Worksheet'!A:B,2,0)),0)</f>
        <v>0</v>
      </c>
      <c r="P2329" s="17">
        <f>VLOOKUP($K2329,[1]Budget!$V:$AE,8,0)*IF($C2329="1 - Revenues",1,IF(AND($C2329="5 - Transfers",MID($K2329,15,1)="4"),1,-1))</f>
        <v>0</v>
      </c>
      <c r="Q2329" s="17">
        <f>VLOOKUP($K2329,[1]Budget!$V:$AE,10,0)*IF($C2329="1 - Revenues",1,IF(AND($C2329="5 - Transfers",MID(K2329,15,1)="4"),1,-1))</f>
        <v>0</v>
      </c>
      <c r="S2329" s="18" t="b">
        <f>IF(LEFT(C2329,1)="1",1,-1)*SUMIF([1]Budget!V:V,'Budget Worksheet for Pivot Tabl'!K2329,[1]Budget!AC:AC)=P2329</f>
        <v>1</v>
      </c>
    </row>
    <row r="2330" spans="1:19" x14ac:dyDescent="0.25">
      <c r="A2330" t="s">
        <v>39</v>
      </c>
      <c r="B2330" t="s">
        <v>40</v>
      </c>
      <c r="C2330" t="s">
        <v>9</v>
      </c>
      <c r="D2330" t="str">
        <f t="shared" si="36"/>
        <v>OUTFLOWS</v>
      </c>
      <c r="E2330" t="s">
        <v>112</v>
      </c>
      <c r="F2330" t="s">
        <v>113</v>
      </c>
      <c r="G2330" t="s">
        <v>2965</v>
      </c>
      <c r="H2330" t="s">
        <v>2966</v>
      </c>
      <c r="I2330" t="s">
        <v>3234</v>
      </c>
      <c r="J2330" t="s">
        <v>3235</v>
      </c>
      <c r="K2330" t="s">
        <v>3241</v>
      </c>
      <c r="L2330" t="s">
        <v>482</v>
      </c>
      <c r="M2330" s="17">
        <f>VLOOKUP($K2330,[1]Budget!$V:$AE,5,0)*IF($C2330="1 - Revenues",1,IF(AND($C2330="5 - Transfers",MID(I2330,15,1)="4"),1,-1))</f>
        <v>0</v>
      </c>
      <c r="N2330" s="17">
        <f>VLOOKUP($K2330,[1]Budget!$V:$AE,6,0)*IF($C2330="1 - Revenues",1,IF(AND($C2330="5 - Transfers",MID(J2330,15,1)="4"),1,-1))</f>
        <v>0</v>
      </c>
      <c r="O2330" s="17">
        <f>IFERROR(IF(RIGHT(LEFT(K2330,15),1)="4",VLOOKUP(K2330,'[1]Budget Worksheet'!A:B,2,0),-1*VLOOKUP(K2330,'[1]Budget Worksheet'!A:B,2,0)),0)</f>
        <v>0</v>
      </c>
      <c r="P2330" s="17">
        <f>VLOOKUP($K2330,[1]Budget!$V:$AE,8,0)*IF($C2330="1 - Revenues",1,IF(AND($C2330="5 - Transfers",MID($K2330,15,1)="4"),1,-1))</f>
        <v>0</v>
      </c>
      <c r="Q2330" s="17">
        <f>VLOOKUP($K2330,[1]Budget!$V:$AE,10,0)*IF($C2330="1 - Revenues",1,IF(AND($C2330="5 - Transfers",MID(K2330,15,1)="4"),1,-1))</f>
        <v>0</v>
      </c>
      <c r="S2330" s="18" t="b">
        <f>IF(LEFT(C2330,1)="1",1,-1)*SUMIF([1]Budget!V:V,'Budget Worksheet for Pivot Tabl'!K2330,[1]Budget!AC:AC)=P2330</f>
        <v>1</v>
      </c>
    </row>
    <row r="2331" spans="1:19" x14ac:dyDescent="0.25">
      <c r="A2331" t="s">
        <v>39</v>
      </c>
      <c r="B2331" t="s">
        <v>40</v>
      </c>
      <c r="C2331" t="s">
        <v>9</v>
      </c>
      <c r="D2331" t="str">
        <f t="shared" si="36"/>
        <v>OUTFLOWS</v>
      </c>
      <c r="E2331" t="s">
        <v>112</v>
      </c>
      <c r="F2331" t="s">
        <v>113</v>
      </c>
      <c r="G2331" t="s">
        <v>2965</v>
      </c>
      <c r="H2331" t="s">
        <v>2966</v>
      </c>
      <c r="I2331" t="s">
        <v>3234</v>
      </c>
      <c r="J2331" t="s">
        <v>3235</v>
      </c>
      <c r="K2331" t="s">
        <v>3242</v>
      </c>
      <c r="L2331" t="s">
        <v>2980</v>
      </c>
      <c r="M2331" s="17">
        <f>VLOOKUP($K2331,[1]Budget!$V:$AE,5,0)*IF($C2331="1 - Revenues",1,IF(AND($C2331="5 - Transfers",MID(I2331,15,1)="4"),1,-1))</f>
        <v>-6000</v>
      </c>
      <c r="N2331" s="17">
        <f>VLOOKUP($K2331,[1]Budget!$V:$AE,6,0)*IF($C2331="1 - Revenues",1,IF(AND($C2331="5 - Transfers",MID(J2331,15,1)="4"),1,-1))</f>
        <v>-6000</v>
      </c>
      <c r="O2331" s="17">
        <f>IFERROR(IF(RIGHT(LEFT(K2331,15),1)="4",VLOOKUP(K2331,'[1]Budget Worksheet'!A:B,2,0),-1*VLOOKUP(K2331,'[1]Budget Worksheet'!A:B,2,0)),0)</f>
        <v>0</v>
      </c>
      <c r="P2331" s="17">
        <f>VLOOKUP($K2331,[1]Budget!$V:$AE,8,0)*IF($C2331="1 - Revenues",1,IF(AND($C2331="5 - Transfers",MID($K2331,15,1)="4"),1,-1))</f>
        <v>0</v>
      </c>
      <c r="Q2331" s="17">
        <f>VLOOKUP($K2331,[1]Budget!$V:$AE,10,0)*IF($C2331="1 - Revenues",1,IF(AND($C2331="5 - Transfers",MID(K2331,15,1)="4"),1,-1))</f>
        <v>0</v>
      </c>
      <c r="S2331" s="18" t="b">
        <f>IF(LEFT(C2331,1)="1",1,-1)*SUMIF([1]Budget!V:V,'Budget Worksheet for Pivot Tabl'!K2331,[1]Budget!AC:AC)=P2331</f>
        <v>1</v>
      </c>
    </row>
    <row r="2332" spans="1:19" x14ac:dyDescent="0.25">
      <c r="A2332" t="s">
        <v>39</v>
      </c>
      <c r="B2332" t="s">
        <v>40</v>
      </c>
      <c r="C2332" t="s">
        <v>9</v>
      </c>
      <c r="D2332" t="str">
        <f t="shared" si="36"/>
        <v>OUTFLOWS</v>
      </c>
      <c r="E2332" t="s">
        <v>112</v>
      </c>
      <c r="F2332" t="s">
        <v>113</v>
      </c>
      <c r="G2332" t="s">
        <v>2965</v>
      </c>
      <c r="H2332" t="s">
        <v>2966</v>
      </c>
      <c r="I2332" t="s">
        <v>3234</v>
      </c>
      <c r="J2332" t="s">
        <v>3235</v>
      </c>
      <c r="K2332" t="s">
        <v>3243</v>
      </c>
      <c r="L2332" t="s">
        <v>2950</v>
      </c>
      <c r="M2332" s="17">
        <f>VLOOKUP($K2332,[1]Budget!$V:$AE,5,0)*IF($C2332="1 - Revenues",1,IF(AND($C2332="5 - Transfers",MID(I2332,15,1)="4"),1,-1))</f>
        <v>-2000</v>
      </c>
      <c r="N2332" s="17">
        <f>VLOOKUP($K2332,[1]Budget!$V:$AE,6,0)*IF($C2332="1 - Revenues",1,IF(AND($C2332="5 - Transfers",MID(J2332,15,1)="4"),1,-1))</f>
        <v>-2000</v>
      </c>
      <c r="O2332" s="17">
        <f>IFERROR(IF(RIGHT(LEFT(K2332,15),1)="4",VLOOKUP(K2332,'[1]Budget Worksheet'!A:B,2,0),-1*VLOOKUP(K2332,'[1]Budget Worksheet'!A:B,2,0)),0)</f>
        <v>0</v>
      </c>
      <c r="P2332" s="17">
        <f>VLOOKUP($K2332,[1]Budget!$V:$AE,8,0)*IF($C2332="1 - Revenues",1,IF(AND($C2332="5 - Transfers",MID($K2332,15,1)="4"),1,-1))</f>
        <v>0</v>
      </c>
      <c r="Q2332" s="17">
        <f>VLOOKUP($K2332,[1]Budget!$V:$AE,10,0)*IF($C2332="1 - Revenues",1,IF(AND($C2332="5 - Transfers",MID(K2332,15,1)="4"),1,-1))</f>
        <v>0</v>
      </c>
      <c r="S2332" s="18" t="b">
        <f>IF(LEFT(C2332,1)="1",1,-1)*SUMIF([1]Budget!V:V,'Budget Worksheet for Pivot Tabl'!K2332,[1]Budget!AC:AC)=P2332</f>
        <v>1</v>
      </c>
    </row>
    <row r="2333" spans="1:19" x14ac:dyDescent="0.25">
      <c r="A2333" t="s">
        <v>39</v>
      </c>
      <c r="B2333" t="s">
        <v>40</v>
      </c>
      <c r="C2333" t="s">
        <v>9</v>
      </c>
      <c r="D2333" t="str">
        <f t="shared" si="36"/>
        <v>OUTFLOWS</v>
      </c>
      <c r="E2333" t="s">
        <v>112</v>
      </c>
      <c r="F2333" t="s">
        <v>113</v>
      </c>
      <c r="G2333" t="s">
        <v>2965</v>
      </c>
      <c r="H2333" t="s">
        <v>2966</v>
      </c>
      <c r="I2333" t="s">
        <v>3234</v>
      </c>
      <c r="J2333" t="s">
        <v>3235</v>
      </c>
      <c r="K2333" t="s">
        <v>3244</v>
      </c>
      <c r="L2333" t="s">
        <v>1398</v>
      </c>
      <c r="M2333" s="17">
        <f>VLOOKUP($K2333,[1]Budget!$V:$AE,5,0)*IF($C2333="1 - Revenues",1,IF(AND($C2333="5 - Transfers",MID(I2333,15,1)="4"),1,-1))</f>
        <v>-5000</v>
      </c>
      <c r="N2333" s="17">
        <f>VLOOKUP($K2333,[1]Budget!$V:$AE,6,0)*IF($C2333="1 - Revenues",1,IF(AND($C2333="5 - Transfers",MID(J2333,15,1)="4"),1,-1))</f>
        <v>-2000</v>
      </c>
      <c r="O2333" s="17">
        <f>IFERROR(IF(RIGHT(LEFT(K2333,15),1)="4",VLOOKUP(K2333,'[1]Budget Worksheet'!A:B,2,0),-1*VLOOKUP(K2333,'[1]Budget Worksheet'!A:B,2,0)),0)</f>
        <v>0</v>
      </c>
      <c r="P2333" s="17">
        <f>VLOOKUP($K2333,[1]Budget!$V:$AE,8,0)*IF($C2333="1 - Revenues",1,IF(AND($C2333="5 - Transfers",MID($K2333,15,1)="4"),1,-1))</f>
        <v>0</v>
      </c>
      <c r="Q2333" s="17">
        <f>VLOOKUP($K2333,[1]Budget!$V:$AE,10,0)*IF($C2333="1 - Revenues",1,IF(AND($C2333="5 - Transfers",MID(K2333,15,1)="4"),1,-1))</f>
        <v>0</v>
      </c>
      <c r="S2333" s="18" t="b">
        <f>IF(LEFT(C2333,1)="1",1,-1)*SUMIF([1]Budget!V:V,'Budget Worksheet for Pivot Tabl'!K2333,[1]Budget!AC:AC)=P2333</f>
        <v>1</v>
      </c>
    </row>
    <row r="2334" spans="1:19" x14ac:dyDescent="0.25">
      <c r="A2334" t="s">
        <v>39</v>
      </c>
      <c r="B2334" t="s">
        <v>40</v>
      </c>
      <c r="C2334" t="s">
        <v>9</v>
      </c>
      <c r="D2334" t="str">
        <f t="shared" si="36"/>
        <v>OUTFLOWS</v>
      </c>
      <c r="E2334" t="s">
        <v>112</v>
      </c>
      <c r="F2334" t="s">
        <v>113</v>
      </c>
      <c r="G2334" t="s">
        <v>2965</v>
      </c>
      <c r="H2334" t="s">
        <v>2966</v>
      </c>
      <c r="I2334" t="s">
        <v>3234</v>
      </c>
      <c r="J2334" t="s">
        <v>3235</v>
      </c>
      <c r="K2334" t="s">
        <v>3245</v>
      </c>
      <c r="L2334" t="s">
        <v>498</v>
      </c>
      <c r="M2334" s="17">
        <f>VLOOKUP($K2334,[1]Budget!$V:$AE,5,0)*IF($C2334="1 - Revenues",1,IF(AND($C2334="5 - Transfers",MID(I2334,15,1)="4"),1,-1))</f>
        <v>0</v>
      </c>
      <c r="N2334" s="17">
        <f>VLOOKUP($K2334,[1]Budget!$V:$AE,6,0)*IF($C2334="1 - Revenues",1,IF(AND($C2334="5 - Transfers",MID(J2334,15,1)="4"),1,-1))</f>
        <v>0</v>
      </c>
      <c r="O2334" s="17">
        <f>IFERROR(IF(RIGHT(LEFT(K2334,15),1)="4",VLOOKUP(K2334,'[1]Budget Worksheet'!A:B,2,0),-1*VLOOKUP(K2334,'[1]Budget Worksheet'!A:B,2,0)),0)</f>
        <v>0</v>
      </c>
      <c r="P2334" s="17">
        <f>VLOOKUP($K2334,[1]Budget!$V:$AE,8,0)*IF($C2334="1 - Revenues",1,IF(AND($C2334="5 - Transfers",MID($K2334,15,1)="4"),1,-1))</f>
        <v>0</v>
      </c>
      <c r="Q2334" s="17">
        <f>VLOOKUP($K2334,[1]Budget!$V:$AE,10,0)*IF($C2334="1 - Revenues",1,IF(AND($C2334="5 - Transfers",MID(K2334,15,1)="4"),1,-1))</f>
        <v>0</v>
      </c>
      <c r="S2334" s="18" t="b">
        <f>IF(LEFT(C2334,1)="1",1,-1)*SUMIF([1]Budget!V:V,'Budget Worksheet for Pivot Tabl'!K2334,[1]Budget!AC:AC)=P2334</f>
        <v>1</v>
      </c>
    </row>
    <row r="2335" spans="1:19" x14ac:dyDescent="0.25">
      <c r="A2335" t="s">
        <v>39</v>
      </c>
      <c r="B2335" t="s">
        <v>40</v>
      </c>
      <c r="C2335" t="s">
        <v>9</v>
      </c>
      <c r="D2335" t="str">
        <f t="shared" si="36"/>
        <v>OUTFLOWS</v>
      </c>
      <c r="E2335" t="s">
        <v>112</v>
      </c>
      <c r="F2335" t="s">
        <v>113</v>
      </c>
      <c r="G2335" t="s">
        <v>2965</v>
      </c>
      <c r="H2335" t="s">
        <v>2966</v>
      </c>
      <c r="I2335" t="s">
        <v>3234</v>
      </c>
      <c r="J2335" t="s">
        <v>3235</v>
      </c>
      <c r="K2335" t="s">
        <v>3246</v>
      </c>
      <c r="L2335" t="s">
        <v>2484</v>
      </c>
      <c r="M2335" s="17">
        <f>VLOOKUP($K2335,[1]Budget!$V:$AE,5,0)*IF($C2335="1 - Revenues",1,IF(AND($C2335="5 - Transfers",MID(I2335,15,1)="4"),1,-1))</f>
        <v>-5000</v>
      </c>
      <c r="N2335" s="17">
        <f>VLOOKUP($K2335,[1]Budget!$V:$AE,6,0)*IF($C2335="1 - Revenues",1,IF(AND($C2335="5 - Transfers",MID(J2335,15,1)="4"),1,-1))</f>
        <v>-5000</v>
      </c>
      <c r="O2335" s="17">
        <f>IFERROR(IF(RIGHT(LEFT(K2335,15),1)="4",VLOOKUP(K2335,'[1]Budget Worksheet'!A:B,2,0),-1*VLOOKUP(K2335,'[1]Budget Worksheet'!A:B,2,0)),0)</f>
        <v>0</v>
      </c>
      <c r="P2335" s="17">
        <f>VLOOKUP($K2335,[1]Budget!$V:$AE,8,0)*IF($C2335="1 - Revenues",1,IF(AND($C2335="5 - Transfers",MID($K2335,15,1)="4"),1,-1))</f>
        <v>0</v>
      </c>
      <c r="Q2335" s="17">
        <f>VLOOKUP($K2335,[1]Budget!$V:$AE,10,0)*IF($C2335="1 - Revenues",1,IF(AND($C2335="5 - Transfers",MID(K2335,15,1)="4"),1,-1))</f>
        <v>0</v>
      </c>
      <c r="S2335" s="18" t="b">
        <f>IF(LEFT(C2335,1)="1",1,-1)*SUMIF([1]Budget!V:V,'Budget Worksheet for Pivot Tabl'!K2335,[1]Budget!AC:AC)=P2335</f>
        <v>1</v>
      </c>
    </row>
    <row r="2336" spans="1:19" x14ac:dyDescent="0.25">
      <c r="A2336" t="s">
        <v>39</v>
      </c>
      <c r="B2336" t="s">
        <v>40</v>
      </c>
      <c r="C2336" t="s">
        <v>9</v>
      </c>
      <c r="D2336" t="str">
        <f t="shared" si="36"/>
        <v>OUTFLOWS</v>
      </c>
      <c r="E2336" t="s">
        <v>112</v>
      </c>
      <c r="F2336" t="s">
        <v>113</v>
      </c>
      <c r="G2336" t="s">
        <v>2965</v>
      </c>
      <c r="H2336" t="s">
        <v>2966</v>
      </c>
      <c r="I2336" t="s">
        <v>3234</v>
      </c>
      <c r="J2336" t="s">
        <v>3235</v>
      </c>
      <c r="K2336" t="s">
        <v>3247</v>
      </c>
      <c r="L2336" t="s">
        <v>2986</v>
      </c>
      <c r="M2336" s="17">
        <f>VLOOKUP($K2336,[1]Budget!$V:$AE,5,0)*IF($C2336="1 - Revenues",1,IF(AND($C2336="5 - Transfers",MID(I2336,15,1)="4"),1,-1))</f>
        <v>-29000</v>
      </c>
      <c r="N2336" s="17">
        <f>VLOOKUP($K2336,[1]Budget!$V:$AE,6,0)*IF($C2336="1 - Revenues",1,IF(AND($C2336="5 - Transfers",MID(J2336,15,1)="4"),1,-1))</f>
        <v>-35000</v>
      </c>
      <c r="O2336" s="17">
        <f>IFERROR(IF(RIGHT(LEFT(K2336,15),1)="4",VLOOKUP(K2336,'[1]Budget Worksheet'!A:B,2,0),-1*VLOOKUP(K2336,'[1]Budget Worksheet'!A:B,2,0)),0)</f>
        <v>0</v>
      </c>
      <c r="P2336" s="17">
        <f>VLOOKUP($K2336,[1]Budget!$V:$AE,8,0)*IF($C2336="1 - Revenues",1,IF(AND($C2336="5 - Transfers",MID($K2336,15,1)="4"),1,-1))</f>
        <v>0</v>
      </c>
      <c r="Q2336" s="17">
        <f>VLOOKUP($K2336,[1]Budget!$V:$AE,10,0)*IF($C2336="1 - Revenues",1,IF(AND($C2336="5 - Transfers",MID(K2336,15,1)="4"),1,-1))</f>
        <v>0</v>
      </c>
      <c r="S2336" s="18" t="b">
        <f>IF(LEFT(C2336,1)="1",1,-1)*SUMIF([1]Budget!V:V,'Budget Worksheet for Pivot Tabl'!K2336,[1]Budget!AC:AC)=P2336</f>
        <v>1</v>
      </c>
    </row>
    <row r="2337" spans="1:19" x14ac:dyDescent="0.25">
      <c r="A2337" t="s">
        <v>39</v>
      </c>
      <c r="B2337" t="s">
        <v>40</v>
      </c>
      <c r="C2337" t="s">
        <v>7</v>
      </c>
      <c r="D2337" t="str">
        <f t="shared" si="36"/>
        <v>INFLOWS</v>
      </c>
      <c r="E2337" t="s">
        <v>112</v>
      </c>
      <c r="F2337" t="s">
        <v>113</v>
      </c>
      <c r="G2337" t="s">
        <v>2965</v>
      </c>
      <c r="H2337" t="s">
        <v>2966</v>
      </c>
      <c r="I2337" t="s">
        <v>3248</v>
      </c>
      <c r="J2337" t="s">
        <v>3249</v>
      </c>
      <c r="K2337" t="s">
        <v>3250</v>
      </c>
      <c r="L2337" t="s">
        <v>2927</v>
      </c>
      <c r="M2337" s="17">
        <f>VLOOKUP($K2337,[1]Budget!$V:$AE,5,0)*IF($C2337="1 - Revenues",1,IF(AND($C2337="5 - Transfers",MID(I2337,15,1)="4"),1,-1))</f>
        <v>153000</v>
      </c>
      <c r="N2337" s="17">
        <f>VLOOKUP($K2337,[1]Budget!$V:$AE,6,0)*IF($C2337="1 - Revenues",1,IF(AND($C2337="5 - Transfers",MID(J2337,15,1)="4"),1,-1))</f>
        <v>0</v>
      </c>
      <c r="O2337" s="17">
        <f>IFERROR(IF(RIGHT(LEFT(K2337,15),1)="4",VLOOKUP(K2337,'[1]Budget Worksheet'!A:B,2,0),-1*VLOOKUP(K2337,'[1]Budget Worksheet'!A:B,2,0)),0)</f>
        <v>0</v>
      </c>
      <c r="P2337" s="17">
        <f>VLOOKUP($K2337,[1]Budget!$V:$AE,8,0)*IF($C2337="1 - Revenues",1,IF(AND($C2337="5 - Transfers",MID($K2337,15,1)="4"),1,-1))</f>
        <v>0</v>
      </c>
      <c r="Q2337" s="17">
        <f>VLOOKUP($K2337,[1]Budget!$V:$AE,10,0)*IF($C2337="1 - Revenues",1,IF(AND($C2337="5 - Transfers",MID(K2337,15,1)="4"),1,-1))</f>
        <v>0</v>
      </c>
      <c r="S2337" s="18" t="b">
        <f>IF(LEFT(C2337,1)="1",1,-1)*SUMIF([1]Budget!V:V,'Budget Worksheet for Pivot Tabl'!K2337,[1]Budget!AC:AC)=P2337</f>
        <v>1</v>
      </c>
    </row>
    <row r="2338" spans="1:19" x14ac:dyDescent="0.25">
      <c r="A2338" t="s">
        <v>39</v>
      </c>
      <c r="B2338" t="s">
        <v>40</v>
      </c>
      <c r="C2338" t="s">
        <v>7</v>
      </c>
      <c r="D2338" t="str">
        <f t="shared" si="36"/>
        <v>INFLOWS</v>
      </c>
      <c r="E2338" t="s">
        <v>112</v>
      </c>
      <c r="F2338" t="s">
        <v>113</v>
      </c>
      <c r="G2338" t="s">
        <v>2965</v>
      </c>
      <c r="H2338" t="s">
        <v>2966</v>
      </c>
      <c r="I2338" t="s">
        <v>3248</v>
      </c>
      <c r="J2338" t="s">
        <v>3249</v>
      </c>
      <c r="K2338" t="s">
        <v>3251</v>
      </c>
      <c r="L2338" t="s">
        <v>304</v>
      </c>
      <c r="M2338" s="17">
        <f>VLOOKUP($K2338,[1]Budget!$V:$AE,5,0)*IF($C2338="1 - Revenues",1,IF(AND($C2338="5 - Transfers",MID(I2338,15,1)="4"),1,-1))</f>
        <v>0</v>
      </c>
      <c r="N2338" s="17">
        <f>VLOOKUP($K2338,[1]Budget!$V:$AE,6,0)*IF($C2338="1 - Revenues",1,IF(AND($C2338="5 - Transfers",MID(J2338,15,1)="4"),1,-1))</f>
        <v>0</v>
      </c>
      <c r="O2338" s="17">
        <f>IFERROR(IF(RIGHT(LEFT(K2338,15),1)="4",VLOOKUP(K2338,'[1]Budget Worksheet'!A:B,2,0),-1*VLOOKUP(K2338,'[1]Budget Worksheet'!A:B,2,0)),0)</f>
        <v>0</v>
      </c>
      <c r="P2338" s="17">
        <f>VLOOKUP($K2338,[1]Budget!$V:$AE,8,0)*IF($C2338="1 - Revenues",1,IF(AND($C2338="5 - Transfers",MID($K2338,15,1)="4"),1,-1))</f>
        <v>0</v>
      </c>
      <c r="Q2338" s="17">
        <f>VLOOKUP($K2338,[1]Budget!$V:$AE,10,0)*IF($C2338="1 - Revenues",1,IF(AND($C2338="5 - Transfers",MID(K2338,15,1)="4"),1,-1))</f>
        <v>0</v>
      </c>
      <c r="S2338" s="18" t="b">
        <f>IF(LEFT(C2338,1)="1",1,-1)*SUMIF([1]Budget!V:V,'Budget Worksheet for Pivot Tabl'!K2338,[1]Budget!AC:AC)=P2338</f>
        <v>1</v>
      </c>
    </row>
    <row r="2339" spans="1:19" x14ac:dyDescent="0.25">
      <c r="A2339" t="s">
        <v>39</v>
      </c>
      <c r="B2339" t="s">
        <v>40</v>
      </c>
      <c r="C2339" t="s">
        <v>8</v>
      </c>
      <c r="D2339" t="str">
        <f t="shared" si="36"/>
        <v>OUTFLOWS</v>
      </c>
      <c r="E2339" t="s">
        <v>112</v>
      </c>
      <c r="F2339" t="s">
        <v>113</v>
      </c>
      <c r="G2339" t="s">
        <v>2965</v>
      </c>
      <c r="H2339" t="s">
        <v>2966</v>
      </c>
      <c r="I2339" t="s">
        <v>3248</v>
      </c>
      <c r="J2339" t="s">
        <v>3249</v>
      </c>
      <c r="K2339" t="s">
        <v>3252</v>
      </c>
      <c r="L2339" t="s">
        <v>472</v>
      </c>
      <c r="M2339" s="17">
        <f>VLOOKUP($K2339,[1]Budget!$V:$AE,5,0)*IF($C2339="1 - Revenues",1,IF(AND($C2339="5 - Transfers",MID(I2339,15,1)="4"),1,-1))</f>
        <v>0</v>
      </c>
      <c r="N2339" s="17">
        <f>VLOOKUP($K2339,[1]Budget!$V:$AE,6,0)*IF($C2339="1 - Revenues",1,IF(AND($C2339="5 - Transfers",MID(J2339,15,1)="4"),1,-1))</f>
        <v>0</v>
      </c>
      <c r="O2339" s="17">
        <f>IFERROR(IF(RIGHT(LEFT(K2339,15),1)="4",VLOOKUP(K2339,'[1]Budget Worksheet'!A:B,2,0),-1*VLOOKUP(K2339,'[1]Budget Worksheet'!A:B,2,0)),0)</f>
        <v>0</v>
      </c>
      <c r="P2339" s="17">
        <f>VLOOKUP($K2339,[1]Budget!$V:$AE,8,0)*IF($C2339="1 - Revenues",1,IF(AND($C2339="5 - Transfers",MID($K2339,15,1)="4"),1,-1))</f>
        <v>0</v>
      </c>
      <c r="Q2339" s="17">
        <f>VLOOKUP($K2339,[1]Budget!$V:$AE,10,0)*IF($C2339="1 - Revenues",1,IF(AND($C2339="5 - Transfers",MID(K2339,15,1)="4"),1,-1))</f>
        <v>0</v>
      </c>
      <c r="S2339" s="18" t="b">
        <f>IF(LEFT(C2339,1)="1",1,-1)*SUMIF([1]Budget!V:V,'Budget Worksheet for Pivot Tabl'!K2339,[1]Budget!AC:AC)=P2339</f>
        <v>1</v>
      </c>
    </row>
    <row r="2340" spans="1:19" x14ac:dyDescent="0.25">
      <c r="A2340" t="s">
        <v>39</v>
      </c>
      <c r="B2340" t="s">
        <v>40</v>
      </c>
      <c r="C2340" t="s">
        <v>9</v>
      </c>
      <c r="D2340" t="str">
        <f t="shared" si="36"/>
        <v>OUTFLOWS</v>
      </c>
      <c r="E2340" t="s">
        <v>112</v>
      </c>
      <c r="F2340" t="s">
        <v>113</v>
      </c>
      <c r="G2340" t="s">
        <v>2965</v>
      </c>
      <c r="H2340" t="s">
        <v>2966</v>
      </c>
      <c r="I2340" t="s">
        <v>3248</v>
      </c>
      <c r="J2340" t="s">
        <v>3249</v>
      </c>
      <c r="K2340" t="s">
        <v>3253</v>
      </c>
      <c r="L2340" t="s">
        <v>723</v>
      </c>
      <c r="M2340" s="17">
        <f>VLOOKUP($K2340,[1]Budget!$V:$AE,5,0)*IF($C2340="1 - Revenues",1,IF(AND($C2340="5 - Transfers",MID(I2340,15,1)="4"),1,-1))</f>
        <v>-3000</v>
      </c>
      <c r="N2340" s="17">
        <f>VLOOKUP($K2340,[1]Budget!$V:$AE,6,0)*IF($C2340="1 - Revenues",1,IF(AND($C2340="5 - Transfers",MID(J2340,15,1)="4"),1,-1))</f>
        <v>-3000</v>
      </c>
      <c r="O2340" s="17">
        <f>IFERROR(IF(RIGHT(LEFT(K2340,15),1)="4",VLOOKUP(K2340,'[1]Budget Worksheet'!A:B,2,0),-1*VLOOKUP(K2340,'[1]Budget Worksheet'!A:B,2,0)),0)</f>
        <v>0</v>
      </c>
      <c r="P2340" s="17">
        <f>VLOOKUP($K2340,[1]Budget!$V:$AE,8,0)*IF($C2340="1 - Revenues",1,IF(AND($C2340="5 - Transfers",MID($K2340,15,1)="4"),1,-1))</f>
        <v>0</v>
      </c>
      <c r="Q2340" s="17">
        <f>VLOOKUP($K2340,[1]Budget!$V:$AE,10,0)*IF($C2340="1 - Revenues",1,IF(AND($C2340="5 - Transfers",MID(K2340,15,1)="4"),1,-1))</f>
        <v>0</v>
      </c>
      <c r="S2340" s="18" t="b">
        <f>IF(LEFT(C2340,1)="1",1,-1)*SUMIF([1]Budget!V:V,'Budget Worksheet for Pivot Tabl'!K2340,[1]Budget!AC:AC)=P2340</f>
        <v>1</v>
      </c>
    </row>
    <row r="2341" spans="1:19" x14ac:dyDescent="0.25">
      <c r="A2341" t="s">
        <v>39</v>
      </c>
      <c r="B2341" t="s">
        <v>40</v>
      </c>
      <c r="C2341" t="s">
        <v>9</v>
      </c>
      <c r="D2341" t="str">
        <f t="shared" si="36"/>
        <v>OUTFLOWS</v>
      </c>
      <c r="E2341" t="s">
        <v>112</v>
      </c>
      <c r="F2341" t="s">
        <v>113</v>
      </c>
      <c r="G2341" t="s">
        <v>2965</v>
      </c>
      <c r="H2341" t="s">
        <v>2966</v>
      </c>
      <c r="I2341" t="s">
        <v>3248</v>
      </c>
      <c r="J2341" t="s">
        <v>3249</v>
      </c>
      <c r="K2341" t="s">
        <v>3254</v>
      </c>
      <c r="L2341" t="s">
        <v>1274</v>
      </c>
      <c r="M2341" s="17">
        <f>VLOOKUP($K2341,[1]Budget!$V:$AE,5,0)*IF($C2341="1 - Revenues",1,IF(AND($C2341="5 - Transfers",MID(I2341,15,1)="4"),1,-1))</f>
        <v>-2000</v>
      </c>
      <c r="N2341" s="17">
        <f>VLOOKUP($K2341,[1]Budget!$V:$AE,6,0)*IF($C2341="1 - Revenues",1,IF(AND($C2341="5 - Transfers",MID(J2341,15,1)="4"),1,-1))</f>
        <v>0</v>
      </c>
      <c r="O2341" s="17">
        <f>IFERROR(IF(RIGHT(LEFT(K2341,15),1)="4",VLOOKUP(K2341,'[1]Budget Worksheet'!A:B,2,0),-1*VLOOKUP(K2341,'[1]Budget Worksheet'!A:B,2,0)),0)</f>
        <v>0</v>
      </c>
      <c r="P2341" s="17">
        <f>VLOOKUP($K2341,[1]Budget!$V:$AE,8,0)*IF($C2341="1 - Revenues",1,IF(AND($C2341="5 - Transfers",MID($K2341,15,1)="4"),1,-1))</f>
        <v>0</v>
      </c>
      <c r="Q2341" s="17">
        <f>VLOOKUP($K2341,[1]Budget!$V:$AE,10,0)*IF($C2341="1 - Revenues",1,IF(AND($C2341="5 - Transfers",MID(K2341,15,1)="4"),1,-1))</f>
        <v>0</v>
      </c>
      <c r="S2341" s="18" t="b">
        <f>IF(LEFT(C2341,1)="1",1,-1)*SUMIF([1]Budget!V:V,'Budget Worksheet for Pivot Tabl'!K2341,[1]Budget!AC:AC)=P2341</f>
        <v>1</v>
      </c>
    </row>
    <row r="2342" spans="1:19" x14ac:dyDescent="0.25">
      <c r="A2342" t="s">
        <v>39</v>
      </c>
      <c r="B2342" t="s">
        <v>40</v>
      </c>
      <c r="C2342" t="s">
        <v>9</v>
      </c>
      <c r="D2342" t="str">
        <f t="shared" si="36"/>
        <v>OUTFLOWS</v>
      </c>
      <c r="E2342" t="s">
        <v>112</v>
      </c>
      <c r="F2342" t="s">
        <v>113</v>
      </c>
      <c r="G2342" t="s">
        <v>2965</v>
      </c>
      <c r="H2342" t="s">
        <v>2966</v>
      </c>
      <c r="I2342" t="s">
        <v>3248</v>
      </c>
      <c r="J2342" t="s">
        <v>3249</v>
      </c>
      <c r="K2342" t="s">
        <v>3255</v>
      </c>
      <c r="L2342" t="s">
        <v>482</v>
      </c>
      <c r="M2342" s="17">
        <f>VLOOKUP($K2342,[1]Budget!$V:$AE,5,0)*IF($C2342="1 - Revenues",1,IF(AND($C2342="5 - Transfers",MID(I2342,15,1)="4"),1,-1))</f>
        <v>-3000</v>
      </c>
      <c r="N2342" s="17">
        <f>VLOOKUP($K2342,[1]Budget!$V:$AE,6,0)*IF($C2342="1 - Revenues",1,IF(AND($C2342="5 - Transfers",MID(J2342,15,1)="4"),1,-1))</f>
        <v>-3000</v>
      </c>
      <c r="O2342" s="17">
        <f>IFERROR(IF(RIGHT(LEFT(K2342,15),1)="4",VLOOKUP(K2342,'[1]Budget Worksheet'!A:B,2,0),-1*VLOOKUP(K2342,'[1]Budget Worksheet'!A:B,2,0)),0)</f>
        <v>0</v>
      </c>
      <c r="P2342" s="17">
        <f>VLOOKUP($K2342,[1]Budget!$V:$AE,8,0)*IF($C2342="1 - Revenues",1,IF(AND($C2342="5 - Transfers",MID($K2342,15,1)="4"),1,-1))</f>
        <v>0</v>
      </c>
      <c r="Q2342" s="17">
        <f>VLOOKUP($K2342,[1]Budget!$V:$AE,10,0)*IF($C2342="1 - Revenues",1,IF(AND($C2342="5 - Transfers",MID(K2342,15,1)="4"),1,-1))</f>
        <v>0</v>
      </c>
      <c r="S2342" s="18" t="b">
        <f>IF(LEFT(C2342,1)="1",1,-1)*SUMIF([1]Budget!V:V,'Budget Worksheet for Pivot Tabl'!K2342,[1]Budget!AC:AC)=P2342</f>
        <v>1</v>
      </c>
    </row>
    <row r="2343" spans="1:19" x14ac:dyDescent="0.25">
      <c r="A2343" t="s">
        <v>39</v>
      </c>
      <c r="B2343" t="s">
        <v>40</v>
      </c>
      <c r="C2343" t="s">
        <v>9</v>
      </c>
      <c r="D2343" t="str">
        <f t="shared" si="36"/>
        <v>OUTFLOWS</v>
      </c>
      <c r="E2343" t="s">
        <v>112</v>
      </c>
      <c r="F2343" t="s">
        <v>113</v>
      </c>
      <c r="G2343" t="s">
        <v>2965</v>
      </c>
      <c r="H2343" t="s">
        <v>2966</v>
      </c>
      <c r="I2343" t="s">
        <v>3248</v>
      </c>
      <c r="J2343" t="s">
        <v>3249</v>
      </c>
      <c r="K2343" t="s">
        <v>3256</v>
      </c>
      <c r="L2343" t="s">
        <v>2980</v>
      </c>
      <c r="M2343" s="17">
        <f>VLOOKUP($K2343,[1]Budget!$V:$AE,5,0)*IF($C2343="1 - Revenues",1,IF(AND($C2343="5 - Transfers",MID(I2343,15,1)="4"),1,-1))</f>
        <v>-30000</v>
      </c>
      <c r="N2343" s="17">
        <f>VLOOKUP($K2343,[1]Budget!$V:$AE,6,0)*IF($C2343="1 - Revenues",1,IF(AND($C2343="5 - Transfers",MID(J2343,15,1)="4"),1,-1))</f>
        <v>-32000</v>
      </c>
      <c r="O2343" s="17">
        <f>IFERROR(IF(RIGHT(LEFT(K2343,15),1)="4",VLOOKUP(K2343,'[1]Budget Worksheet'!A:B,2,0),-1*VLOOKUP(K2343,'[1]Budget Worksheet'!A:B,2,0)),0)</f>
        <v>0</v>
      </c>
      <c r="P2343" s="17">
        <f>VLOOKUP($K2343,[1]Budget!$V:$AE,8,0)*IF($C2343="1 - Revenues",1,IF(AND($C2343="5 - Transfers",MID($K2343,15,1)="4"),1,-1))</f>
        <v>0</v>
      </c>
      <c r="Q2343" s="17">
        <f>VLOOKUP($K2343,[1]Budget!$V:$AE,10,0)*IF($C2343="1 - Revenues",1,IF(AND($C2343="5 - Transfers",MID(K2343,15,1)="4"),1,-1))</f>
        <v>0</v>
      </c>
      <c r="S2343" s="18" t="b">
        <f>IF(LEFT(C2343,1)="1",1,-1)*SUMIF([1]Budget!V:V,'Budget Worksheet for Pivot Tabl'!K2343,[1]Budget!AC:AC)=P2343</f>
        <v>1</v>
      </c>
    </row>
    <row r="2344" spans="1:19" x14ac:dyDescent="0.25">
      <c r="A2344" t="s">
        <v>39</v>
      </c>
      <c r="B2344" t="s">
        <v>40</v>
      </c>
      <c r="C2344" t="s">
        <v>9</v>
      </c>
      <c r="D2344" t="str">
        <f t="shared" si="36"/>
        <v>OUTFLOWS</v>
      </c>
      <c r="E2344" t="s">
        <v>112</v>
      </c>
      <c r="F2344" t="s">
        <v>113</v>
      </c>
      <c r="G2344" t="s">
        <v>2965</v>
      </c>
      <c r="H2344" t="s">
        <v>2966</v>
      </c>
      <c r="I2344" t="s">
        <v>3248</v>
      </c>
      <c r="J2344" t="s">
        <v>3249</v>
      </c>
      <c r="K2344" t="s">
        <v>3257</v>
      </c>
      <c r="L2344" t="s">
        <v>2950</v>
      </c>
      <c r="M2344" s="17">
        <f>VLOOKUP($K2344,[1]Budget!$V:$AE,5,0)*IF($C2344="1 - Revenues",1,IF(AND($C2344="5 - Transfers",MID(I2344,15,1)="4"),1,-1))</f>
        <v>-16000</v>
      </c>
      <c r="N2344" s="17">
        <f>VLOOKUP($K2344,[1]Budget!$V:$AE,6,0)*IF($C2344="1 - Revenues",1,IF(AND($C2344="5 - Transfers",MID(J2344,15,1)="4"),1,-1))</f>
        <v>-12000</v>
      </c>
      <c r="O2344" s="17">
        <f>IFERROR(IF(RIGHT(LEFT(K2344,15),1)="4",VLOOKUP(K2344,'[1]Budget Worksheet'!A:B,2,0),-1*VLOOKUP(K2344,'[1]Budget Worksheet'!A:B,2,0)),0)</f>
        <v>0</v>
      </c>
      <c r="P2344" s="17">
        <f>VLOOKUP($K2344,[1]Budget!$V:$AE,8,0)*IF($C2344="1 - Revenues",1,IF(AND($C2344="5 - Transfers",MID($K2344,15,1)="4"),1,-1))</f>
        <v>0</v>
      </c>
      <c r="Q2344" s="17">
        <f>VLOOKUP($K2344,[1]Budget!$V:$AE,10,0)*IF($C2344="1 - Revenues",1,IF(AND($C2344="5 - Transfers",MID(K2344,15,1)="4"),1,-1))</f>
        <v>0</v>
      </c>
      <c r="S2344" s="18" t="b">
        <f>IF(LEFT(C2344,1)="1",1,-1)*SUMIF([1]Budget!V:V,'Budget Worksheet for Pivot Tabl'!K2344,[1]Budget!AC:AC)=P2344</f>
        <v>1</v>
      </c>
    </row>
    <row r="2345" spans="1:19" x14ac:dyDescent="0.25">
      <c r="A2345" t="s">
        <v>39</v>
      </c>
      <c r="B2345" t="s">
        <v>40</v>
      </c>
      <c r="C2345" t="s">
        <v>9</v>
      </c>
      <c r="D2345" t="str">
        <f t="shared" si="36"/>
        <v>OUTFLOWS</v>
      </c>
      <c r="E2345" t="s">
        <v>112</v>
      </c>
      <c r="F2345" t="s">
        <v>113</v>
      </c>
      <c r="G2345" t="s">
        <v>2965</v>
      </c>
      <c r="H2345" t="s">
        <v>2966</v>
      </c>
      <c r="I2345" t="s">
        <v>3248</v>
      </c>
      <c r="J2345" t="s">
        <v>3249</v>
      </c>
      <c r="K2345" t="s">
        <v>3258</v>
      </c>
      <c r="L2345" t="s">
        <v>1398</v>
      </c>
      <c r="M2345" s="17">
        <f>VLOOKUP($K2345,[1]Budget!$V:$AE,5,0)*IF($C2345="1 - Revenues",1,IF(AND($C2345="5 - Transfers",MID(I2345,15,1)="4"),1,-1))</f>
        <v>-9000</v>
      </c>
      <c r="N2345" s="17">
        <f>VLOOKUP($K2345,[1]Budget!$V:$AE,6,0)*IF($C2345="1 - Revenues",1,IF(AND($C2345="5 - Transfers",MID(J2345,15,1)="4"),1,-1))</f>
        <v>-5000</v>
      </c>
      <c r="O2345" s="17">
        <f>IFERROR(IF(RIGHT(LEFT(K2345,15),1)="4",VLOOKUP(K2345,'[1]Budget Worksheet'!A:B,2,0),-1*VLOOKUP(K2345,'[1]Budget Worksheet'!A:B,2,0)),0)</f>
        <v>0</v>
      </c>
      <c r="P2345" s="17">
        <f>VLOOKUP($K2345,[1]Budget!$V:$AE,8,0)*IF($C2345="1 - Revenues",1,IF(AND($C2345="5 - Transfers",MID($K2345,15,1)="4"),1,-1))</f>
        <v>0</v>
      </c>
      <c r="Q2345" s="17">
        <f>VLOOKUP($K2345,[1]Budget!$V:$AE,10,0)*IF($C2345="1 - Revenues",1,IF(AND($C2345="5 - Transfers",MID(K2345,15,1)="4"),1,-1))</f>
        <v>0</v>
      </c>
      <c r="S2345" s="18" t="b">
        <f>IF(LEFT(C2345,1)="1",1,-1)*SUMIF([1]Budget!V:V,'Budget Worksheet for Pivot Tabl'!K2345,[1]Budget!AC:AC)=P2345</f>
        <v>1</v>
      </c>
    </row>
    <row r="2346" spans="1:19" x14ac:dyDescent="0.25">
      <c r="A2346" t="s">
        <v>39</v>
      </c>
      <c r="B2346" t="s">
        <v>40</v>
      </c>
      <c r="C2346" t="s">
        <v>9</v>
      </c>
      <c r="D2346" t="str">
        <f t="shared" si="36"/>
        <v>OUTFLOWS</v>
      </c>
      <c r="E2346" t="s">
        <v>112</v>
      </c>
      <c r="F2346" t="s">
        <v>113</v>
      </c>
      <c r="G2346" t="s">
        <v>2965</v>
      </c>
      <c r="H2346" t="s">
        <v>2966</v>
      </c>
      <c r="I2346" t="s">
        <v>3248</v>
      </c>
      <c r="J2346" t="s">
        <v>3249</v>
      </c>
      <c r="K2346" t="s">
        <v>3259</v>
      </c>
      <c r="L2346" t="s">
        <v>498</v>
      </c>
      <c r="M2346" s="17">
        <f>VLOOKUP($K2346,[1]Budget!$V:$AE,5,0)*IF($C2346="1 - Revenues",1,IF(AND($C2346="5 - Transfers",MID(I2346,15,1)="4"),1,-1))</f>
        <v>0</v>
      </c>
      <c r="N2346" s="17">
        <f>VLOOKUP($K2346,[1]Budget!$V:$AE,6,0)*IF($C2346="1 - Revenues",1,IF(AND($C2346="5 - Transfers",MID(J2346,15,1)="4"),1,-1))</f>
        <v>0</v>
      </c>
      <c r="O2346" s="17">
        <f>IFERROR(IF(RIGHT(LEFT(K2346,15),1)="4",VLOOKUP(K2346,'[1]Budget Worksheet'!A:B,2,0),-1*VLOOKUP(K2346,'[1]Budget Worksheet'!A:B,2,0)),0)</f>
        <v>0</v>
      </c>
      <c r="P2346" s="17">
        <f>VLOOKUP($K2346,[1]Budget!$V:$AE,8,0)*IF($C2346="1 - Revenues",1,IF(AND($C2346="5 - Transfers",MID($K2346,15,1)="4"),1,-1))</f>
        <v>0</v>
      </c>
      <c r="Q2346" s="17">
        <f>VLOOKUP($K2346,[1]Budget!$V:$AE,10,0)*IF($C2346="1 - Revenues",1,IF(AND($C2346="5 - Transfers",MID(K2346,15,1)="4"),1,-1))</f>
        <v>0</v>
      </c>
      <c r="S2346" s="18" t="b">
        <f>IF(LEFT(C2346,1)="1",1,-1)*SUMIF([1]Budget!V:V,'Budget Worksheet for Pivot Tabl'!K2346,[1]Budget!AC:AC)=P2346</f>
        <v>1</v>
      </c>
    </row>
    <row r="2347" spans="1:19" x14ac:dyDescent="0.25">
      <c r="A2347" t="s">
        <v>39</v>
      </c>
      <c r="B2347" t="s">
        <v>40</v>
      </c>
      <c r="C2347" t="s">
        <v>9</v>
      </c>
      <c r="D2347" t="str">
        <f t="shared" si="36"/>
        <v>OUTFLOWS</v>
      </c>
      <c r="E2347" t="s">
        <v>112</v>
      </c>
      <c r="F2347" t="s">
        <v>113</v>
      </c>
      <c r="G2347" t="s">
        <v>2965</v>
      </c>
      <c r="H2347" t="s">
        <v>2966</v>
      </c>
      <c r="I2347" t="s">
        <v>3248</v>
      </c>
      <c r="J2347" t="s">
        <v>3249</v>
      </c>
      <c r="K2347" t="s">
        <v>3260</v>
      </c>
      <c r="L2347" t="s">
        <v>2484</v>
      </c>
      <c r="M2347" s="17">
        <f>VLOOKUP($K2347,[1]Budget!$V:$AE,5,0)*IF($C2347="1 - Revenues",1,IF(AND($C2347="5 - Transfers",MID(I2347,15,1)="4"),1,-1))</f>
        <v>-3000</v>
      </c>
      <c r="N2347" s="17">
        <f>VLOOKUP($K2347,[1]Budget!$V:$AE,6,0)*IF($C2347="1 - Revenues",1,IF(AND($C2347="5 - Transfers",MID(J2347,15,1)="4"),1,-1))</f>
        <v>-3000</v>
      </c>
      <c r="O2347" s="17">
        <f>IFERROR(IF(RIGHT(LEFT(K2347,15),1)="4",VLOOKUP(K2347,'[1]Budget Worksheet'!A:B,2,0),-1*VLOOKUP(K2347,'[1]Budget Worksheet'!A:B,2,0)),0)</f>
        <v>0</v>
      </c>
      <c r="P2347" s="17">
        <f>VLOOKUP($K2347,[1]Budget!$V:$AE,8,0)*IF($C2347="1 - Revenues",1,IF(AND($C2347="5 - Transfers",MID($K2347,15,1)="4"),1,-1))</f>
        <v>0</v>
      </c>
      <c r="Q2347" s="17">
        <f>VLOOKUP($K2347,[1]Budget!$V:$AE,10,0)*IF($C2347="1 - Revenues",1,IF(AND($C2347="5 - Transfers",MID(K2347,15,1)="4"),1,-1))</f>
        <v>0</v>
      </c>
      <c r="S2347" s="18" t="b">
        <f>IF(LEFT(C2347,1)="1",1,-1)*SUMIF([1]Budget!V:V,'Budget Worksheet for Pivot Tabl'!K2347,[1]Budget!AC:AC)=P2347</f>
        <v>1</v>
      </c>
    </row>
    <row r="2348" spans="1:19" x14ac:dyDescent="0.25">
      <c r="A2348" t="s">
        <v>39</v>
      </c>
      <c r="B2348" t="s">
        <v>40</v>
      </c>
      <c r="C2348" t="s">
        <v>9</v>
      </c>
      <c r="D2348" t="str">
        <f t="shared" si="36"/>
        <v>OUTFLOWS</v>
      </c>
      <c r="E2348" t="s">
        <v>112</v>
      </c>
      <c r="F2348" t="s">
        <v>113</v>
      </c>
      <c r="G2348" t="s">
        <v>2965</v>
      </c>
      <c r="H2348" t="s">
        <v>2966</v>
      </c>
      <c r="I2348" t="s">
        <v>3248</v>
      </c>
      <c r="J2348" t="s">
        <v>3249</v>
      </c>
      <c r="K2348" t="s">
        <v>3261</v>
      </c>
      <c r="L2348" t="s">
        <v>2986</v>
      </c>
      <c r="M2348" s="17">
        <f>VLOOKUP($K2348,[1]Budget!$V:$AE,5,0)*IF($C2348="1 - Revenues",1,IF(AND($C2348="5 - Transfers",MID(I2348,15,1)="4"),1,-1))</f>
        <v>-97000</v>
      </c>
      <c r="N2348" s="17">
        <f>VLOOKUP($K2348,[1]Budget!$V:$AE,6,0)*IF($C2348="1 - Revenues",1,IF(AND($C2348="5 - Transfers",MID(J2348,15,1)="4"),1,-1))</f>
        <v>-85000</v>
      </c>
      <c r="O2348" s="17">
        <f>IFERROR(IF(RIGHT(LEFT(K2348,15),1)="4",VLOOKUP(K2348,'[1]Budget Worksheet'!A:B,2,0),-1*VLOOKUP(K2348,'[1]Budget Worksheet'!A:B,2,0)),0)</f>
        <v>0</v>
      </c>
      <c r="P2348" s="17">
        <f>VLOOKUP($K2348,[1]Budget!$V:$AE,8,0)*IF($C2348="1 - Revenues",1,IF(AND($C2348="5 - Transfers",MID($K2348,15,1)="4"),1,-1))</f>
        <v>0</v>
      </c>
      <c r="Q2348" s="17">
        <f>VLOOKUP($K2348,[1]Budget!$V:$AE,10,0)*IF($C2348="1 - Revenues",1,IF(AND($C2348="5 - Transfers",MID(K2348,15,1)="4"),1,-1))</f>
        <v>0</v>
      </c>
      <c r="S2348" s="18" t="b">
        <f>IF(LEFT(C2348,1)="1",1,-1)*SUMIF([1]Budget!V:V,'Budget Worksheet for Pivot Tabl'!K2348,[1]Budget!AC:AC)=P2348</f>
        <v>1</v>
      </c>
    </row>
    <row r="2349" spans="1:19" x14ac:dyDescent="0.25">
      <c r="A2349" t="s">
        <v>39</v>
      </c>
      <c r="B2349" t="s">
        <v>40</v>
      </c>
      <c r="C2349" t="s">
        <v>7</v>
      </c>
      <c r="D2349" t="str">
        <f t="shared" si="36"/>
        <v>INFLOWS</v>
      </c>
      <c r="E2349" t="s">
        <v>112</v>
      </c>
      <c r="F2349" t="s">
        <v>113</v>
      </c>
      <c r="G2349" t="s">
        <v>2965</v>
      </c>
      <c r="H2349" t="s">
        <v>2966</v>
      </c>
      <c r="I2349" t="s">
        <v>3262</v>
      </c>
      <c r="J2349" t="s">
        <v>3263</v>
      </c>
      <c r="K2349" t="s">
        <v>3264</v>
      </c>
      <c r="L2349" t="s">
        <v>2927</v>
      </c>
      <c r="M2349" s="17">
        <f>VLOOKUP($K2349,[1]Budget!$V:$AE,5,0)*IF($C2349="1 - Revenues",1,IF(AND($C2349="5 - Transfers",MID(I2349,15,1)="4"),1,-1))</f>
        <v>11000</v>
      </c>
      <c r="N2349" s="17">
        <f>VLOOKUP($K2349,[1]Budget!$V:$AE,6,0)*IF($C2349="1 - Revenues",1,IF(AND($C2349="5 - Transfers",MID(J2349,15,1)="4"),1,-1))</f>
        <v>0</v>
      </c>
      <c r="O2349" s="17">
        <f>IFERROR(IF(RIGHT(LEFT(K2349,15),1)="4",VLOOKUP(K2349,'[1]Budget Worksheet'!A:B,2,0),-1*VLOOKUP(K2349,'[1]Budget Worksheet'!A:B,2,0)),0)</f>
        <v>0</v>
      </c>
      <c r="P2349" s="17">
        <f>VLOOKUP($K2349,[1]Budget!$V:$AE,8,0)*IF($C2349="1 - Revenues",1,IF(AND($C2349="5 - Transfers",MID($K2349,15,1)="4"),1,-1))</f>
        <v>0</v>
      </c>
      <c r="Q2349" s="17">
        <f>VLOOKUP($K2349,[1]Budget!$V:$AE,10,0)*IF($C2349="1 - Revenues",1,IF(AND($C2349="5 - Transfers",MID(K2349,15,1)="4"),1,-1))</f>
        <v>0</v>
      </c>
      <c r="S2349" s="18" t="b">
        <f>IF(LEFT(C2349,1)="1",1,-1)*SUMIF([1]Budget!V:V,'Budget Worksheet for Pivot Tabl'!K2349,[1]Budget!AC:AC)=P2349</f>
        <v>1</v>
      </c>
    </row>
    <row r="2350" spans="1:19" x14ac:dyDescent="0.25">
      <c r="A2350" t="s">
        <v>39</v>
      </c>
      <c r="B2350" t="s">
        <v>40</v>
      </c>
      <c r="C2350" t="s">
        <v>8</v>
      </c>
      <c r="D2350" t="str">
        <f t="shared" si="36"/>
        <v>OUTFLOWS</v>
      </c>
      <c r="E2350" t="s">
        <v>112</v>
      </c>
      <c r="F2350" t="s">
        <v>113</v>
      </c>
      <c r="G2350" t="s">
        <v>2965</v>
      </c>
      <c r="H2350" t="s">
        <v>2966</v>
      </c>
      <c r="I2350" t="s">
        <v>3262</v>
      </c>
      <c r="J2350" t="s">
        <v>3263</v>
      </c>
      <c r="K2350" t="s">
        <v>3265</v>
      </c>
      <c r="L2350" t="s">
        <v>472</v>
      </c>
      <c r="M2350" s="17">
        <f>VLOOKUP($K2350,[1]Budget!$V:$AE,5,0)*IF($C2350="1 - Revenues",1,IF(AND($C2350="5 - Transfers",MID(I2350,15,1)="4"),1,-1))</f>
        <v>0</v>
      </c>
      <c r="N2350" s="17">
        <f>VLOOKUP($K2350,[1]Budget!$V:$AE,6,0)*IF($C2350="1 - Revenues",1,IF(AND($C2350="5 - Transfers",MID(J2350,15,1)="4"),1,-1))</f>
        <v>0</v>
      </c>
      <c r="O2350" s="17">
        <f>IFERROR(IF(RIGHT(LEFT(K2350,15),1)="4",VLOOKUP(K2350,'[1]Budget Worksheet'!A:B,2,0),-1*VLOOKUP(K2350,'[1]Budget Worksheet'!A:B,2,0)),0)</f>
        <v>0</v>
      </c>
      <c r="P2350" s="17">
        <f>VLOOKUP($K2350,[1]Budget!$V:$AE,8,0)*IF($C2350="1 - Revenues",1,IF(AND($C2350="5 - Transfers",MID($K2350,15,1)="4"),1,-1))</f>
        <v>0</v>
      </c>
      <c r="Q2350" s="17">
        <f>VLOOKUP($K2350,[1]Budget!$V:$AE,10,0)*IF($C2350="1 - Revenues",1,IF(AND($C2350="5 - Transfers",MID(K2350,15,1)="4"),1,-1))</f>
        <v>0</v>
      </c>
      <c r="S2350" s="18" t="b">
        <f>IF(LEFT(C2350,1)="1",1,-1)*SUMIF([1]Budget!V:V,'Budget Worksheet for Pivot Tabl'!K2350,[1]Budget!AC:AC)=P2350</f>
        <v>1</v>
      </c>
    </row>
    <row r="2351" spans="1:19" x14ac:dyDescent="0.25">
      <c r="A2351" t="s">
        <v>39</v>
      </c>
      <c r="B2351" t="s">
        <v>40</v>
      </c>
      <c r="C2351" t="s">
        <v>9</v>
      </c>
      <c r="D2351" t="str">
        <f t="shared" si="36"/>
        <v>OUTFLOWS</v>
      </c>
      <c r="E2351" t="s">
        <v>112</v>
      </c>
      <c r="F2351" t="s">
        <v>113</v>
      </c>
      <c r="G2351" t="s">
        <v>2965</v>
      </c>
      <c r="H2351" t="s">
        <v>2966</v>
      </c>
      <c r="I2351" t="s">
        <v>3262</v>
      </c>
      <c r="J2351" t="s">
        <v>3263</v>
      </c>
      <c r="K2351" t="s">
        <v>3266</v>
      </c>
      <c r="L2351" t="s">
        <v>723</v>
      </c>
      <c r="M2351" s="17">
        <f>VLOOKUP($K2351,[1]Budget!$V:$AE,5,0)*IF($C2351="1 - Revenues",1,IF(AND($C2351="5 - Transfers",MID(I2351,15,1)="4"),1,-1))</f>
        <v>0</v>
      </c>
      <c r="N2351" s="17">
        <f>VLOOKUP($K2351,[1]Budget!$V:$AE,6,0)*IF($C2351="1 - Revenues",1,IF(AND($C2351="5 - Transfers",MID(J2351,15,1)="4"),1,-1))</f>
        <v>0</v>
      </c>
      <c r="O2351" s="17">
        <f>IFERROR(IF(RIGHT(LEFT(K2351,15),1)="4",VLOOKUP(K2351,'[1]Budget Worksheet'!A:B,2,0),-1*VLOOKUP(K2351,'[1]Budget Worksheet'!A:B,2,0)),0)</f>
        <v>0</v>
      </c>
      <c r="P2351" s="17">
        <f>VLOOKUP($K2351,[1]Budget!$V:$AE,8,0)*IF($C2351="1 - Revenues",1,IF(AND($C2351="5 - Transfers",MID($K2351,15,1)="4"),1,-1))</f>
        <v>0</v>
      </c>
      <c r="Q2351" s="17">
        <f>VLOOKUP($K2351,[1]Budget!$V:$AE,10,0)*IF($C2351="1 - Revenues",1,IF(AND($C2351="5 - Transfers",MID(K2351,15,1)="4"),1,-1))</f>
        <v>0</v>
      </c>
      <c r="S2351" s="18" t="b">
        <f>IF(LEFT(C2351,1)="1",1,-1)*SUMIF([1]Budget!V:V,'Budget Worksheet for Pivot Tabl'!K2351,[1]Budget!AC:AC)=P2351</f>
        <v>1</v>
      </c>
    </row>
    <row r="2352" spans="1:19" x14ac:dyDescent="0.25">
      <c r="A2352" t="s">
        <v>39</v>
      </c>
      <c r="B2352" t="s">
        <v>40</v>
      </c>
      <c r="C2352" t="s">
        <v>9</v>
      </c>
      <c r="D2352" t="str">
        <f t="shared" si="36"/>
        <v>OUTFLOWS</v>
      </c>
      <c r="E2352" t="s">
        <v>112</v>
      </c>
      <c r="F2352" t="s">
        <v>113</v>
      </c>
      <c r="G2352" t="s">
        <v>2965</v>
      </c>
      <c r="H2352" t="s">
        <v>2966</v>
      </c>
      <c r="I2352" t="s">
        <v>3262</v>
      </c>
      <c r="J2352" t="s">
        <v>3263</v>
      </c>
      <c r="K2352" t="s">
        <v>3267</v>
      </c>
      <c r="L2352" t="s">
        <v>1274</v>
      </c>
      <c r="M2352" s="17">
        <f>VLOOKUP($K2352,[1]Budget!$V:$AE,5,0)*IF($C2352="1 - Revenues",1,IF(AND($C2352="5 - Transfers",MID(I2352,15,1)="4"),1,-1))</f>
        <v>0</v>
      </c>
      <c r="N2352" s="17">
        <f>VLOOKUP($K2352,[1]Budget!$V:$AE,6,0)*IF($C2352="1 - Revenues",1,IF(AND($C2352="5 - Transfers",MID(J2352,15,1)="4"),1,-1))</f>
        <v>0</v>
      </c>
      <c r="O2352" s="17">
        <f>IFERROR(IF(RIGHT(LEFT(K2352,15),1)="4",VLOOKUP(K2352,'[1]Budget Worksheet'!A:B,2,0),-1*VLOOKUP(K2352,'[1]Budget Worksheet'!A:B,2,0)),0)</f>
        <v>0</v>
      </c>
      <c r="P2352" s="17">
        <f>VLOOKUP($K2352,[1]Budget!$V:$AE,8,0)*IF($C2352="1 - Revenues",1,IF(AND($C2352="5 - Transfers",MID($K2352,15,1)="4"),1,-1))</f>
        <v>0</v>
      </c>
      <c r="Q2352" s="17">
        <f>VLOOKUP($K2352,[1]Budget!$V:$AE,10,0)*IF($C2352="1 - Revenues",1,IF(AND($C2352="5 - Transfers",MID(K2352,15,1)="4"),1,-1))</f>
        <v>0</v>
      </c>
      <c r="S2352" s="18" t="b">
        <f>IF(LEFT(C2352,1)="1",1,-1)*SUMIF([1]Budget!V:V,'Budget Worksheet for Pivot Tabl'!K2352,[1]Budget!AC:AC)=P2352</f>
        <v>1</v>
      </c>
    </row>
    <row r="2353" spans="1:19" x14ac:dyDescent="0.25">
      <c r="A2353" t="s">
        <v>39</v>
      </c>
      <c r="B2353" t="s">
        <v>40</v>
      </c>
      <c r="C2353" t="s">
        <v>9</v>
      </c>
      <c r="D2353" t="str">
        <f t="shared" si="36"/>
        <v>OUTFLOWS</v>
      </c>
      <c r="E2353" t="s">
        <v>112</v>
      </c>
      <c r="F2353" t="s">
        <v>113</v>
      </c>
      <c r="G2353" t="s">
        <v>2965</v>
      </c>
      <c r="H2353" t="s">
        <v>2966</v>
      </c>
      <c r="I2353" t="s">
        <v>3262</v>
      </c>
      <c r="J2353" t="s">
        <v>3263</v>
      </c>
      <c r="K2353" t="s">
        <v>3268</v>
      </c>
      <c r="L2353" t="s">
        <v>482</v>
      </c>
      <c r="M2353" s="17">
        <f>VLOOKUP($K2353,[1]Budget!$V:$AE,5,0)*IF($C2353="1 - Revenues",1,IF(AND($C2353="5 - Transfers",MID(I2353,15,1)="4"),1,-1))</f>
        <v>0</v>
      </c>
      <c r="N2353" s="17">
        <f>VLOOKUP($K2353,[1]Budget!$V:$AE,6,0)*IF($C2353="1 - Revenues",1,IF(AND($C2353="5 - Transfers",MID(J2353,15,1)="4"),1,-1))</f>
        <v>-1000</v>
      </c>
      <c r="O2353" s="17">
        <f>IFERROR(IF(RIGHT(LEFT(K2353,15),1)="4",VLOOKUP(K2353,'[1]Budget Worksheet'!A:B,2,0),-1*VLOOKUP(K2353,'[1]Budget Worksheet'!A:B,2,0)),0)</f>
        <v>0</v>
      </c>
      <c r="P2353" s="17">
        <f>VLOOKUP($K2353,[1]Budget!$V:$AE,8,0)*IF($C2353="1 - Revenues",1,IF(AND($C2353="5 - Transfers",MID($K2353,15,1)="4"),1,-1))</f>
        <v>0</v>
      </c>
      <c r="Q2353" s="17">
        <f>VLOOKUP($K2353,[1]Budget!$V:$AE,10,0)*IF($C2353="1 - Revenues",1,IF(AND($C2353="5 - Transfers",MID(K2353,15,1)="4"),1,-1))</f>
        <v>0</v>
      </c>
      <c r="S2353" s="18" t="b">
        <f>IF(LEFT(C2353,1)="1",1,-1)*SUMIF([1]Budget!V:V,'Budget Worksheet for Pivot Tabl'!K2353,[1]Budget!AC:AC)=P2353</f>
        <v>1</v>
      </c>
    </row>
    <row r="2354" spans="1:19" x14ac:dyDescent="0.25">
      <c r="A2354" t="s">
        <v>39</v>
      </c>
      <c r="B2354" t="s">
        <v>40</v>
      </c>
      <c r="C2354" t="s">
        <v>9</v>
      </c>
      <c r="D2354" t="str">
        <f t="shared" si="36"/>
        <v>OUTFLOWS</v>
      </c>
      <c r="E2354" t="s">
        <v>112</v>
      </c>
      <c r="F2354" t="s">
        <v>113</v>
      </c>
      <c r="G2354" t="s">
        <v>2965</v>
      </c>
      <c r="H2354" t="s">
        <v>2966</v>
      </c>
      <c r="I2354" t="s">
        <v>3262</v>
      </c>
      <c r="J2354" t="s">
        <v>3263</v>
      </c>
      <c r="K2354" t="s">
        <v>3269</v>
      </c>
      <c r="L2354" t="s">
        <v>2980</v>
      </c>
      <c r="M2354" s="17">
        <f>VLOOKUP($K2354,[1]Budget!$V:$AE,5,0)*IF($C2354="1 - Revenues",1,IF(AND($C2354="5 - Transfers",MID(I2354,15,1)="4"),1,-1))</f>
        <v>-1000</v>
      </c>
      <c r="N2354" s="17">
        <f>VLOOKUP($K2354,[1]Budget!$V:$AE,6,0)*IF($C2354="1 - Revenues",1,IF(AND($C2354="5 - Transfers",MID(J2354,15,1)="4"),1,-1))</f>
        <v>0</v>
      </c>
      <c r="O2354" s="17">
        <f>IFERROR(IF(RIGHT(LEFT(K2354,15),1)="4",VLOOKUP(K2354,'[1]Budget Worksheet'!A:B,2,0),-1*VLOOKUP(K2354,'[1]Budget Worksheet'!A:B,2,0)),0)</f>
        <v>0</v>
      </c>
      <c r="P2354" s="17">
        <f>VLOOKUP($K2354,[1]Budget!$V:$AE,8,0)*IF($C2354="1 - Revenues",1,IF(AND($C2354="5 - Transfers",MID($K2354,15,1)="4"),1,-1))</f>
        <v>0</v>
      </c>
      <c r="Q2354" s="17">
        <f>VLOOKUP($K2354,[1]Budget!$V:$AE,10,0)*IF($C2354="1 - Revenues",1,IF(AND($C2354="5 - Transfers",MID(K2354,15,1)="4"),1,-1))</f>
        <v>0</v>
      </c>
      <c r="S2354" s="18" t="b">
        <f>IF(LEFT(C2354,1)="1",1,-1)*SUMIF([1]Budget!V:V,'Budget Worksheet for Pivot Tabl'!K2354,[1]Budget!AC:AC)=P2354</f>
        <v>1</v>
      </c>
    </row>
    <row r="2355" spans="1:19" x14ac:dyDescent="0.25">
      <c r="A2355" t="s">
        <v>39</v>
      </c>
      <c r="B2355" t="s">
        <v>40</v>
      </c>
      <c r="C2355" t="s">
        <v>9</v>
      </c>
      <c r="D2355" t="str">
        <f t="shared" si="36"/>
        <v>OUTFLOWS</v>
      </c>
      <c r="E2355" t="s">
        <v>112</v>
      </c>
      <c r="F2355" t="s">
        <v>113</v>
      </c>
      <c r="G2355" t="s">
        <v>2965</v>
      </c>
      <c r="H2355" t="s">
        <v>2966</v>
      </c>
      <c r="I2355" t="s">
        <v>3262</v>
      </c>
      <c r="J2355" t="s">
        <v>3263</v>
      </c>
      <c r="K2355" t="s">
        <v>3270</v>
      </c>
      <c r="L2355" t="s">
        <v>2950</v>
      </c>
      <c r="M2355" s="17">
        <f>VLOOKUP($K2355,[1]Budget!$V:$AE,5,0)*IF($C2355="1 - Revenues",1,IF(AND($C2355="5 - Transfers",MID(I2355,15,1)="4"),1,-1))</f>
        <v>0</v>
      </c>
      <c r="N2355" s="17">
        <f>VLOOKUP($K2355,[1]Budget!$V:$AE,6,0)*IF($C2355="1 - Revenues",1,IF(AND($C2355="5 - Transfers",MID(J2355,15,1)="4"),1,-1))</f>
        <v>0</v>
      </c>
      <c r="O2355" s="17">
        <f>IFERROR(IF(RIGHT(LEFT(K2355,15),1)="4",VLOOKUP(K2355,'[1]Budget Worksheet'!A:B,2,0),-1*VLOOKUP(K2355,'[1]Budget Worksheet'!A:B,2,0)),0)</f>
        <v>0</v>
      </c>
      <c r="P2355" s="17">
        <f>VLOOKUP($K2355,[1]Budget!$V:$AE,8,0)*IF($C2355="1 - Revenues",1,IF(AND($C2355="5 - Transfers",MID($K2355,15,1)="4"),1,-1))</f>
        <v>0</v>
      </c>
      <c r="Q2355" s="17">
        <f>VLOOKUP($K2355,[1]Budget!$V:$AE,10,0)*IF($C2355="1 - Revenues",1,IF(AND($C2355="5 - Transfers",MID(K2355,15,1)="4"),1,-1))</f>
        <v>0</v>
      </c>
      <c r="S2355" s="18" t="b">
        <f>IF(LEFT(C2355,1)="1",1,-1)*SUMIF([1]Budget!V:V,'Budget Worksheet for Pivot Tabl'!K2355,[1]Budget!AC:AC)=P2355</f>
        <v>1</v>
      </c>
    </row>
    <row r="2356" spans="1:19" x14ac:dyDescent="0.25">
      <c r="A2356" t="s">
        <v>39</v>
      </c>
      <c r="B2356" t="s">
        <v>40</v>
      </c>
      <c r="C2356" t="s">
        <v>9</v>
      </c>
      <c r="D2356" t="str">
        <f t="shared" si="36"/>
        <v>OUTFLOWS</v>
      </c>
      <c r="E2356" t="s">
        <v>112</v>
      </c>
      <c r="F2356" t="s">
        <v>113</v>
      </c>
      <c r="G2356" t="s">
        <v>2965</v>
      </c>
      <c r="H2356" t="s">
        <v>2966</v>
      </c>
      <c r="I2356" t="s">
        <v>3262</v>
      </c>
      <c r="J2356" t="s">
        <v>3263</v>
      </c>
      <c r="K2356" t="s">
        <v>3271</v>
      </c>
      <c r="L2356" t="s">
        <v>1398</v>
      </c>
      <c r="M2356" s="17">
        <f>VLOOKUP($K2356,[1]Budget!$V:$AE,5,0)*IF($C2356="1 - Revenues",1,IF(AND($C2356="5 - Transfers",MID(I2356,15,1)="4"),1,-1))</f>
        <v>0</v>
      </c>
      <c r="N2356" s="17">
        <f>VLOOKUP($K2356,[1]Budget!$V:$AE,6,0)*IF($C2356="1 - Revenues",1,IF(AND($C2356="5 - Transfers",MID(J2356,15,1)="4"),1,-1))</f>
        <v>0</v>
      </c>
      <c r="O2356" s="17">
        <f>IFERROR(IF(RIGHT(LEFT(K2356,15),1)="4",VLOOKUP(K2356,'[1]Budget Worksheet'!A:B,2,0),-1*VLOOKUP(K2356,'[1]Budget Worksheet'!A:B,2,0)),0)</f>
        <v>0</v>
      </c>
      <c r="P2356" s="17">
        <f>VLOOKUP($K2356,[1]Budget!$V:$AE,8,0)*IF($C2356="1 - Revenues",1,IF(AND($C2356="5 - Transfers",MID($K2356,15,1)="4"),1,-1))</f>
        <v>0</v>
      </c>
      <c r="Q2356" s="17">
        <f>VLOOKUP($K2356,[1]Budget!$V:$AE,10,0)*IF($C2356="1 - Revenues",1,IF(AND($C2356="5 - Transfers",MID(K2356,15,1)="4"),1,-1))</f>
        <v>0</v>
      </c>
      <c r="S2356" s="18" t="b">
        <f>IF(LEFT(C2356,1)="1",1,-1)*SUMIF([1]Budget!V:V,'Budget Worksheet for Pivot Tabl'!K2356,[1]Budget!AC:AC)=P2356</f>
        <v>1</v>
      </c>
    </row>
    <row r="2357" spans="1:19" x14ac:dyDescent="0.25">
      <c r="A2357" t="s">
        <v>39</v>
      </c>
      <c r="B2357" t="s">
        <v>40</v>
      </c>
      <c r="C2357" t="s">
        <v>9</v>
      </c>
      <c r="D2357" t="str">
        <f t="shared" si="36"/>
        <v>OUTFLOWS</v>
      </c>
      <c r="E2357" t="s">
        <v>112</v>
      </c>
      <c r="F2357" t="s">
        <v>113</v>
      </c>
      <c r="G2357" t="s">
        <v>2965</v>
      </c>
      <c r="H2357" t="s">
        <v>2966</v>
      </c>
      <c r="I2357" t="s">
        <v>3262</v>
      </c>
      <c r="J2357" t="s">
        <v>3263</v>
      </c>
      <c r="K2357" t="s">
        <v>3272</v>
      </c>
      <c r="L2357" t="s">
        <v>498</v>
      </c>
      <c r="M2357" s="17">
        <f>VLOOKUP($K2357,[1]Budget!$V:$AE,5,0)*IF($C2357="1 - Revenues",1,IF(AND($C2357="5 - Transfers",MID(I2357,15,1)="4"),1,-1))</f>
        <v>0</v>
      </c>
      <c r="N2357" s="17">
        <f>VLOOKUP($K2357,[1]Budget!$V:$AE,6,0)*IF($C2357="1 - Revenues",1,IF(AND($C2357="5 - Transfers",MID(J2357,15,1)="4"),1,-1))</f>
        <v>0</v>
      </c>
      <c r="O2357" s="17">
        <f>IFERROR(IF(RIGHT(LEFT(K2357,15),1)="4",VLOOKUP(K2357,'[1]Budget Worksheet'!A:B,2,0),-1*VLOOKUP(K2357,'[1]Budget Worksheet'!A:B,2,0)),0)</f>
        <v>0</v>
      </c>
      <c r="P2357" s="17">
        <f>VLOOKUP($K2357,[1]Budget!$V:$AE,8,0)*IF($C2357="1 - Revenues",1,IF(AND($C2357="5 - Transfers",MID($K2357,15,1)="4"),1,-1))</f>
        <v>0</v>
      </c>
      <c r="Q2357" s="17">
        <f>VLOOKUP($K2357,[1]Budget!$V:$AE,10,0)*IF($C2357="1 - Revenues",1,IF(AND($C2357="5 - Transfers",MID(K2357,15,1)="4"),1,-1))</f>
        <v>0</v>
      </c>
      <c r="S2357" s="18" t="b">
        <f>IF(LEFT(C2357,1)="1",1,-1)*SUMIF([1]Budget!V:V,'Budget Worksheet for Pivot Tabl'!K2357,[1]Budget!AC:AC)=P2357</f>
        <v>1</v>
      </c>
    </row>
    <row r="2358" spans="1:19" x14ac:dyDescent="0.25">
      <c r="A2358" t="s">
        <v>39</v>
      </c>
      <c r="B2358" t="s">
        <v>40</v>
      </c>
      <c r="C2358" t="s">
        <v>9</v>
      </c>
      <c r="D2358" t="str">
        <f t="shared" si="36"/>
        <v>OUTFLOWS</v>
      </c>
      <c r="E2358" t="s">
        <v>112</v>
      </c>
      <c r="F2358" t="s">
        <v>113</v>
      </c>
      <c r="G2358" t="s">
        <v>2965</v>
      </c>
      <c r="H2358" t="s">
        <v>2966</v>
      </c>
      <c r="I2358" t="s">
        <v>3262</v>
      </c>
      <c r="J2358" t="s">
        <v>3263</v>
      </c>
      <c r="K2358" t="s">
        <v>3273</v>
      </c>
      <c r="L2358" t="s">
        <v>2484</v>
      </c>
      <c r="M2358" s="17">
        <f>VLOOKUP($K2358,[1]Budget!$V:$AE,5,0)*IF($C2358="1 - Revenues",1,IF(AND($C2358="5 - Transfers",MID(I2358,15,1)="4"),1,-1))</f>
        <v>-2000</v>
      </c>
      <c r="N2358" s="17">
        <f>VLOOKUP($K2358,[1]Budget!$V:$AE,6,0)*IF($C2358="1 - Revenues",1,IF(AND($C2358="5 - Transfers",MID(J2358,15,1)="4"),1,-1))</f>
        <v>-2000</v>
      </c>
      <c r="O2358" s="17">
        <f>IFERROR(IF(RIGHT(LEFT(K2358,15),1)="4",VLOOKUP(K2358,'[1]Budget Worksheet'!A:B,2,0),-1*VLOOKUP(K2358,'[1]Budget Worksheet'!A:B,2,0)),0)</f>
        <v>0</v>
      </c>
      <c r="P2358" s="17">
        <f>VLOOKUP($K2358,[1]Budget!$V:$AE,8,0)*IF($C2358="1 - Revenues",1,IF(AND($C2358="5 - Transfers",MID($K2358,15,1)="4"),1,-1))</f>
        <v>0</v>
      </c>
      <c r="Q2358" s="17">
        <f>VLOOKUP($K2358,[1]Budget!$V:$AE,10,0)*IF($C2358="1 - Revenues",1,IF(AND($C2358="5 - Transfers",MID(K2358,15,1)="4"),1,-1))</f>
        <v>0</v>
      </c>
      <c r="S2358" s="18" t="b">
        <f>IF(LEFT(C2358,1)="1",1,-1)*SUMIF([1]Budget!V:V,'Budget Worksheet for Pivot Tabl'!K2358,[1]Budget!AC:AC)=P2358</f>
        <v>1</v>
      </c>
    </row>
    <row r="2359" spans="1:19" x14ac:dyDescent="0.25">
      <c r="A2359" t="s">
        <v>39</v>
      </c>
      <c r="B2359" t="s">
        <v>40</v>
      </c>
      <c r="C2359" t="s">
        <v>9</v>
      </c>
      <c r="D2359" t="str">
        <f t="shared" si="36"/>
        <v>OUTFLOWS</v>
      </c>
      <c r="E2359" t="s">
        <v>112</v>
      </c>
      <c r="F2359" t="s">
        <v>113</v>
      </c>
      <c r="G2359" t="s">
        <v>2965</v>
      </c>
      <c r="H2359" t="s">
        <v>2966</v>
      </c>
      <c r="I2359" t="s">
        <v>3262</v>
      </c>
      <c r="J2359" t="s">
        <v>3263</v>
      </c>
      <c r="K2359" t="s">
        <v>3274</v>
      </c>
      <c r="L2359" t="s">
        <v>2986</v>
      </c>
      <c r="M2359" s="17">
        <f>VLOOKUP($K2359,[1]Budget!$V:$AE,5,0)*IF($C2359="1 - Revenues",1,IF(AND($C2359="5 - Transfers",MID(I2359,15,1)="4"),1,-1))</f>
        <v>-1000</v>
      </c>
      <c r="N2359" s="17">
        <f>VLOOKUP($K2359,[1]Budget!$V:$AE,6,0)*IF($C2359="1 - Revenues",1,IF(AND($C2359="5 - Transfers",MID(J2359,15,1)="4"),1,-1))</f>
        <v>-2000</v>
      </c>
      <c r="O2359" s="17">
        <f>IFERROR(IF(RIGHT(LEFT(K2359,15),1)="4",VLOOKUP(K2359,'[1]Budget Worksheet'!A:B,2,0),-1*VLOOKUP(K2359,'[1]Budget Worksheet'!A:B,2,0)),0)</f>
        <v>0</v>
      </c>
      <c r="P2359" s="17">
        <f>VLOOKUP($K2359,[1]Budget!$V:$AE,8,0)*IF($C2359="1 - Revenues",1,IF(AND($C2359="5 - Transfers",MID($K2359,15,1)="4"),1,-1))</f>
        <v>0</v>
      </c>
      <c r="Q2359" s="17">
        <f>VLOOKUP($K2359,[1]Budget!$V:$AE,10,0)*IF($C2359="1 - Revenues",1,IF(AND($C2359="5 - Transfers",MID(K2359,15,1)="4"),1,-1))</f>
        <v>0</v>
      </c>
      <c r="S2359" s="18" t="b">
        <f>IF(LEFT(C2359,1)="1",1,-1)*SUMIF([1]Budget!V:V,'Budget Worksheet for Pivot Tabl'!K2359,[1]Budget!AC:AC)=P2359</f>
        <v>1</v>
      </c>
    </row>
    <row r="2360" spans="1:19" x14ac:dyDescent="0.25">
      <c r="A2360" t="s">
        <v>39</v>
      </c>
      <c r="B2360" t="s">
        <v>40</v>
      </c>
      <c r="C2360" t="s">
        <v>7</v>
      </c>
      <c r="D2360" t="str">
        <f t="shared" si="36"/>
        <v>INFLOWS</v>
      </c>
      <c r="E2360" t="s">
        <v>112</v>
      </c>
      <c r="F2360" t="s">
        <v>113</v>
      </c>
      <c r="G2360" t="s">
        <v>2965</v>
      </c>
      <c r="H2360" t="s">
        <v>2966</v>
      </c>
      <c r="I2360" t="s">
        <v>3275</v>
      </c>
      <c r="J2360" t="s">
        <v>3276</v>
      </c>
      <c r="K2360" t="s">
        <v>3277</v>
      </c>
      <c r="L2360" t="s">
        <v>2927</v>
      </c>
      <c r="M2360" s="17">
        <f>VLOOKUP($K2360,[1]Budget!$V:$AE,5,0)*IF($C2360="1 - Revenues",1,IF(AND($C2360="5 - Transfers",MID(I2360,15,1)="4"),1,-1))</f>
        <v>53000</v>
      </c>
      <c r="N2360" s="17">
        <f>VLOOKUP($K2360,[1]Budget!$V:$AE,6,0)*IF($C2360="1 - Revenues",1,IF(AND($C2360="5 - Transfers",MID(J2360,15,1)="4"),1,-1))</f>
        <v>0</v>
      </c>
      <c r="O2360" s="17">
        <f>IFERROR(IF(RIGHT(LEFT(K2360,15),1)="4",VLOOKUP(K2360,'[1]Budget Worksheet'!A:B,2,0),-1*VLOOKUP(K2360,'[1]Budget Worksheet'!A:B,2,0)),0)</f>
        <v>0</v>
      </c>
      <c r="P2360" s="17">
        <f>VLOOKUP($K2360,[1]Budget!$V:$AE,8,0)*IF($C2360="1 - Revenues",1,IF(AND($C2360="5 - Transfers",MID($K2360,15,1)="4"),1,-1))</f>
        <v>0</v>
      </c>
      <c r="Q2360" s="17">
        <f>VLOOKUP($K2360,[1]Budget!$V:$AE,10,0)*IF($C2360="1 - Revenues",1,IF(AND($C2360="5 - Transfers",MID(K2360,15,1)="4"),1,-1))</f>
        <v>0</v>
      </c>
      <c r="S2360" s="18" t="b">
        <f>IF(LEFT(C2360,1)="1",1,-1)*SUMIF([1]Budget!V:V,'Budget Worksheet for Pivot Tabl'!K2360,[1]Budget!AC:AC)=P2360</f>
        <v>1</v>
      </c>
    </row>
    <row r="2361" spans="1:19" x14ac:dyDescent="0.25">
      <c r="A2361" t="s">
        <v>39</v>
      </c>
      <c r="B2361" t="s">
        <v>40</v>
      </c>
      <c r="C2361" t="s">
        <v>8</v>
      </c>
      <c r="D2361" t="str">
        <f t="shared" si="36"/>
        <v>OUTFLOWS</v>
      </c>
      <c r="E2361" t="s">
        <v>112</v>
      </c>
      <c r="F2361" t="s">
        <v>113</v>
      </c>
      <c r="G2361" t="s">
        <v>2965</v>
      </c>
      <c r="H2361" t="s">
        <v>2966</v>
      </c>
      <c r="I2361" t="s">
        <v>3275</v>
      </c>
      <c r="J2361" t="s">
        <v>3276</v>
      </c>
      <c r="K2361" t="s">
        <v>3278</v>
      </c>
      <c r="L2361" t="s">
        <v>472</v>
      </c>
      <c r="M2361" s="17">
        <f>VLOOKUP($K2361,[1]Budget!$V:$AE,5,0)*IF($C2361="1 - Revenues",1,IF(AND($C2361="5 - Transfers",MID(I2361,15,1)="4"),1,-1))</f>
        <v>0</v>
      </c>
      <c r="N2361" s="17">
        <f>VLOOKUP($K2361,[1]Budget!$V:$AE,6,0)*IF($C2361="1 - Revenues",1,IF(AND($C2361="5 - Transfers",MID(J2361,15,1)="4"),1,-1))</f>
        <v>0</v>
      </c>
      <c r="O2361" s="17">
        <f>IFERROR(IF(RIGHT(LEFT(K2361,15),1)="4",VLOOKUP(K2361,'[1]Budget Worksheet'!A:B,2,0),-1*VLOOKUP(K2361,'[1]Budget Worksheet'!A:B,2,0)),0)</f>
        <v>0</v>
      </c>
      <c r="P2361" s="17">
        <f>VLOOKUP($K2361,[1]Budget!$V:$AE,8,0)*IF($C2361="1 - Revenues",1,IF(AND($C2361="5 - Transfers",MID($K2361,15,1)="4"),1,-1))</f>
        <v>0</v>
      </c>
      <c r="Q2361" s="17">
        <f>VLOOKUP($K2361,[1]Budget!$V:$AE,10,0)*IF($C2361="1 - Revenues",1,IF(AND($C2361="5 - Transfers",MID(K2361,15,1)="4"),1,-1))</f>
        <v>0</v>
      </c>
      <c r="S2361" s="18" t="b">
        <f>IF(LEFT(C2361,1)="1",1,-1)*SUMIF([1]Budget!V:V,'Budget Worksheet for Pivot Tabl'!K2361,[1]Budget!AC:AC)=P2361</f>
        <v>1</v>
      </c>
    </row>
    <row r="2362" spans="1:19" x14ac:dyDescent="0.25">
      <c r="A2362" t="s">
        <v>39</v>
      </c>
      <c r="B2362" t="s">
        <v>40</v>
      </c>
      <c r="C2362" t="s">
        <v>9</v>
      </c>
      <c r="D2362" t="str">
        <f t="shared" si="36"/>
        <v>OUTFLOWS</v>
      </c>
      <c r="E2362" t="s">
        <v>112</v>
      </c>
      <c r="F2362" t="s">
        <v>113</v>
      </c>
      <c r="G2362" t="s">
        <v>2965</v>
      </c>
      <c r="H2362" t="s">
        <v>2966</v>
      </c>
      <c r="I2362" t="s">
        <v>3275</v>
      </c>
      <c r="J2362" t="s">
        <v>3276</v>
      </c>
      <c r="K2362" t="s">
        <v>3279</v>
      </c>
      <c r="L2362" t="s">
        <v>723</v>
      </c>
      <c r="M2362" s="17">
        <f>VLOOKUP($K2362,[1]Budget!$V:$AE,5,0)*IF($C2362="1 - Revenues",1,IF(AND($C2362="5 - Transfers",MID(I2362,15,1)="4"),1,-1))</f>
        <v>-5000</v>
      </c>
      <c r="N2362" s="17">
        <f>VLOOKUP($K2362,[1]Budget!$V:$AE,6,0)*IF($C2362="1 - Revenues",1,IF(AND($C2362="5 - Transfers",MID(J2362,15,1)="4"),1,-1))</f>
        <v>-5000</v>
      </c>
      <c r="O2362" s="17">
        <f>IFERROR(IF(RIGHT(LEFT(K2362,15),1)="4",VLOOKUP(K2362,'[1]Budget Worksheet'!A:B,2,0),-1*VLOOKUP(K2362,'[1]Budget Worksheet'!A:B,2,0)),0)</f>
        <v>0</v>
      </c>
      <c r="P2362" s="17">
        <f>VLOOKUP($K2362,[1]Budget!$V:$AE,8,0)*IF($C2362="1 - Revenues",1,IF(AND($C2362="5 - Transfers",MID($K2362,15,1)="4"),1,-1))</f>
        <v>0</v>
      </c>
      <c r="Q2362" s="17">
        <f>VLOOKUP($K2362,[1]Budget!$V:$AE,10,0)*IF($C2362="1 - Revenues",1,IF(AND($C2362="5 - Transfers",MID(K2362,15,1)="4"),1,-1))</f>
        <v>0</v>
      </c>
      <c r="S2362" s="18" t="b">
        <f>IF(LEFT(C2362,1)="1",1,-1)*SUMIF([1]Budget!V:V,'Budget Worksheet for Pivot Tabl'!K2362,[1]Budget!AC:AC)=P2362</f>
        <v>1</v>
      </c>
    </row>
    <row r="2363" spans="1:19" x14ac:dyDescent="0.25">
      <c r="A2363" t="s">
        <v>39</v>
      </c>
      <c r="B2363" t="s">
        <v>40</v>
      </c>
      <c r="C2363" t="s">
        <v>9</v>
      </c>
      <c r="D2363" t="str">
        <f t="shared" si="36"/>
        <v>OUTFLOWS</v>
      </c>
      <c r="E2363" t="s">
        <v>112</v>
      </c>
      <c r="F2363" t="s">
        <v>113</v>
      </c>
      <c r="G2363" t="s">
        <v>2965</v>
      </c>
      <c r="H2363" t="s">
        <v>2966</v>
      </c>
      <c r="I2363" t="s">
        <v>3275</v>
      </c>
      <c r="J2363" t="s">
        <v>3276</v>
      </c>
      <c r="K2363" t="s">
        <v>3280</v>
      </c>
      <c r="L2363" t="s">
        <v>1274</v>
      </c>
      <c r="M2363" s="17">
        <f>VLOOKUP($K2363,[1]Budget!$V:$AE,5,0)*IF($C2363="1 - Revenues",1,IF(AND($C2363="5 - Transfers",MID(I2363,15,1)="4"),1,-1))</f>
        <v>-1000</v>
      </c>
      <c r="N2363" s="17">
        <f>VLOOKUP($K2363,[1]Budget!$V:$AE,6,0)*IF($C2363="1 - Revenues",1,IF(AND($C2363="5 - Transfers",MID(J2363,15,1)="4"),1,-1))</f>
        <v>0</v>
      </c>
      <c r="O2363" s="17">
        <f>IFERROR(IF(RIGHT(LEFT(K2363,15),1)="4",VLOOKUP(K2363,'[1]Budget Worksheet'!A:B,2,0),-1*VLOOKUP(K2363,'[1]Budget Worksheet'!A:B,2,0)),0)</f>
        <v>0</v>
      </c>
      <c r="P2363" s="17">
        <f>VLOOKUP($K2363,[1]Budget!$V:$AE,8,0)*IF($C2363="1 - Revenues",1,IF(AND($C2363="5 - Transfers",MID($K2363,15,1)="4"),1,-1))</f>
        <v>0</v>
      </c>
      <c r="Q2363" s="17">
        <f>VLOOKUP($K2363,[1]Budget!$V:$AE,10,0)*IF($C2363="1 - Revenues",1,IF(AND($C2363="5 - Transfers",MID(K2363,15,1)="4"),1,-1))</f>
        <v>0</v>
      </c>
      <c r="S2363" s="18" t="b">
        <f>IF(LEFT(C2363,1)="1",1,-1)*SUMIF([1]Budget!V:V,'Budget Worksheet for Pivot Tabl'!K2363,[1]Budget!AC:AC)=P2363</f>
        <v>1</v>
      </c>
    </row>
    <row r="2364" spans="1:19" x14ac:dyDescent="0.25">
      <c r="A2364" t="s">
        <v>39</v>
      </c>
      <c r="B2364" t="s">
        <v>40</v>
      </c>
      <c r="C2364" t="s">
        <v>9</v>
      </c>
      <c r="D2364" t="str">
        <f t="shared" si="36"/>
        <v>OUTFLOWS</v>
      </c>
      <c r="E2364" t="s">
        <v>112</v>
      </c>
      <c r="F2364" t="s">
        <v>113</v>
      </c>
      <c r="G2364" t="s">
        <v>2965</v>
      </c>
      <c r="H2364" t="s">
        <v>2966</v>
      </c>
      <c r="I2364" t="s">
        <v>3275</v>
      </c>
      <c r="J2364" t="s">
        <v>3276</v>
      </c>
      <c r="K2364" t="s">
        <v>3281</v>
      </c>
      <c r="L2364" t="s">
        <v>482</v>
      </c>
      <c r="M2364" s="17">
        <f>VLOOKUP($K2364,[1]Budget!$V:$AE,5,0)*IF($C2364="1 - Revenues",1,IF(AND($C2364="5 - Transfers",MID(I2364,15,1)="4"),1,-1))</f>
        <v>0</v>
      </c>
      <c r="N2364" s="17">
        <f>VLOOKUP($K2364,[1]Budget!$V:$AE,6,0)*IF($C2364="1 - Revenues",1,IF(AND($C2364="5 - Transfers",MID(J2364,15,1)="4"),1,-1))</f>
        <v>0</v>
      </c>
      <c r="O2364" s="17">
        <f>IFERROR(IF(RIGHT(LEFT(K2364,15),1)="4",VLOOKUP(K2364,'[1]Budget Worksheet'!A:B,2,0),-1*VLOOKUP(K2364,'[1]Budget Worksheet'!A:B,2,0)),0)</f>
        <v>0</v>
      </c>
      <c r="P2364" s="17">
        <f>VLOOKUP($K2364,[1]Budget!$V:$AE,8,0)*IF($C2364="1 - Revenues",1,IF(AND($C2364="5 - Transfers",MID($K2364,15,1)="4"),1,-1))</f>
        <v>0</v>
      </c>
      <c r="Q2364" s="17">
        <f>VLOOKUP($K2364,[1]Budget!$V:$AE,10,0)*IF($C2364="1 - Revenues",1,IF(AND($C2364="5 - Transfers",MID(K2364,15,1)="4"),1,-1))</f>
        <v>0</v>
      </c>
      <c r="S2364" s="18" t="b">
        <f>IF(LEFT(C2364,1)="1",1,-1)*SUMIF([1]Budget!V:V,'Budget Worksheet for Pivot Tabl'!K2364,[1]Budget!AC:AC)=P2364</f>
        <v>1</v>
      </c>
    </row>
    <row r="2365" spans="1:19" x14ac:dyDescent="0.25">
      <c r="A2365" t="s">
        <v>39</v>
      </c>
      <c r="B2365" t="s">
        <v>40</v>
      </c>
      <c r="C2365" t="s">
        <v>9</v>
      </c>
      <c r="D2365" t="str">
        <f t="shared" si="36"/>
        <v>OUTFLOWS</v>
      </c>
      <c r="E2365" t="s">
        <v>112</v>
      </c>
      <c r="F2365" t="s">
        <v>113</v>
      </c>
      <c r="G2365" t="s">
        <v>2965</v>
      </c>
      <c r="H2365" t="s">
        <v>2966</v>
      </c>
      <c r="I2365" t="s">
        <v>3275</v>
      </c>
      <c r="J2365" t="s">
        <v>3276</v>
      </c>
      <c r="K2365" t="s">
        <v>3282</v>
      </c>
      <c r="L2365" t="s">
        <v>2980</v>
      </c>
      <c r="M2365" s="17">
        <f>VLOOKUP($K2365,[1]Budget!$V:$AE,5,0)*IF($C2365="1 - Revenues",1,IF(AND($C2365="5 - Transfers",MID(I2365,15,1)="4"),1,-1))</f>
        <v>-6000</v>
      </c>
      <c r="N2365" s="17">
        <f>VLOOKUP($K2365,[1]Budget!$V:$AE,6,0)*IF($C2365="1 - Revenues",1,IF(AND($C2365="5 - Transfers",MID(J2365,15,1)="4"),1,-1))</f>
        <v>-6000</v>
      </c>
      <c r="O2365" s="17">
        <f>IFERROR(IF(RIGHT(LEFT(K2365,15),1)="4",VLOOKUP(K2365,'[1]Budget Worksheet'!A:B,2,0),-1*VLOOKUP(K2365,'[1]Budget Worksheet'!A:B,2,0)),0)</f>
        <v>0</v>
      </c>
      <c r="P2365" s="17">
        <f>VLOOKUP($K2365,[1]Budget!$V:$AE,8,0)*IF($C2365="1 - Revenues",1,IF(AND($C2365="5 - Transfers",MID($K2365,15,1)="4"),1,-1))</f>
        <v>0</v>
      </c>
      <c r="Q2365" s="17">
        <f>VLOOKUP($K2365,[1]Budget!$V:$AE,10,0)*IF($C2365="1 - Revenues",1,IF(AND($C2365="5 - Transfers",MID(K2365,15,1)="4"),1,-1))</f>
        <v>0</v>
      </c>
      <c r="S2365" s="18" t="b">
        <f>IF(LEFT(C2365,1)="1",1,-1)*SUMIF([1]Budget!V:V,'Budget Worksheet for Pivot Tabl'!K2365,[1]Budget!AC:AC)=P2365</f>
        <v>1</v>
      </c>
    </row>
    <row r="2366" spans="1:19" x14ac:dyDescent="0.25">
      <c r="A2366" t="s">
        <v>39</v>
      </c>
      <c r="B2366" t="s">
        <v>40</v>
      </c>
      <c r="C2366" t="s">
        <v>9</v>
      </c>
      <c r="D2366" t="str">
        <f t="shared" si="36"/>
        <v>OUTFLOWS</v>
      </c>
      <c r="E2366" t="s">
        <v>112</v>
      </c>
      <c r="F2366" t="s">
        <v>113</v>
      </c>
      <c r="G2366" t="s">
        <v>2965</v>
      </c>
      <c r="H2366" t="s">
        <v>2966</v>
      </c>
      <c r="I2366" t="s">
        <v>3275</v>
      </c>
      <c r="J2366" t="s">
        <v>3276</v>
      </c>
      <c r="K2366" t="s">
        <v>3283</v>
      </c>
      <c r="L2366" t="s">
        <v>2950</v>
      </c>
      <c r="M2366" s="17">
        <f>VLOOKUP($K2366,[1]Budget!$V:$AE,5,0)*IF($C2366="1 - Revenues",1,IF(AND($C2366="5 - Transfers",MID(I2366,15,1)="4"),1,-1))</f>
        <v>-1000</v>
      </c>
      <c r="N2366" s="17">
        <f>VLOOKUP($K2366,[1]Budget!$V:$AE,6,0)*IF($C2366="1 - Revenues",1,IF(AND($C2366="5 - Transfers",MID(J2366,15,1)="4"),1,-1))</f>
        <v>-1000</v>
      </c>
      <c r="O2366" s="17">
        <f>IFERROR(IF(RIGHT(LEFT(K2366,15),1)="4",VLOOKUP(K2366,'[1]Budget Worksheet'!A:B,2,0),-1*VLOOKUP(K2366,'[1]Budget Worksheet'!A:B,2,0)),0)</f>
        <v>0</v>
      </c>
      <c r="P2366" s="17">
        <f>VLOOKUP($K2366,[1]Budget!$V:$AE,8,0)*IF($C2366="1 - Revenues",1,IF(AND($C2366="5 - Transfers",MID($K2366,15,1)="4"),1,-1))</f>
        <v>0</v>
      </c>
      <c r="Q2366" s="17">
        <f>VLOOKUP($K2366,[1]Budget!$V:$AE,10,0)*IF($C2366="1 - Revenues",1,IF(AND($C2366="5 - Transfers",MID(K2366,15,1)="4"),1,-1))</f>
        <v>0</v>
      </c>
      <c r="S2366" s="18" t="b">
        <f>IF(LEFT(C2366,1)="1",1,-1)*SUMIF([1]Budget!V:V,'Budget Worksheet for Pivot Tabl'!K2366,[1]Budget!AC:AC)=P2366</f>
        <v>1</v>
      </c>
    </row>
    <row r="2367" spans="1:19" x14ac:dyDescent="0.25">
      <c r="A2367" t="s">
        <v>39</v>
      </c>
      <c r="B2367" t="s">
        <v>40</v>
      </c>
      <c r="C2367" t="s">
        <v>9</v>
      </c>
      <c r="D2367" t="str">
        <f t="shared" si="36"/>
        <v>OUTFLOWS</v>
      </c>
      <c r="E2367" t="s">
        <v>112</v>
      </c>
      <c r="F2367" t="s">
        <v>113</v>
      </c>
      <c r="G2367" t="s">
        <v>2965</v>
      </c>
      <c r="H2367" t="s">
        <v>2966</v>
      </c>
      <c r="I2367" t="s">
        <v>3275</v>
      </c>
      <c r="J2367" t="s">
        <v>3276</v>
      </c>
      <c r="K2367" t="s">
        <v>3284</v>
      </c>
      <c r="L2367" t="s">
        <v>1398</v>
      </c>
      <c r="M2367" s="17">
        <f>VLOOKUP($K2367,[1]Budget!$V:$AE,5,0)*IF($C2367="1 - Revenues",1,IF(AND($C2367="5 - Transfers",MID(I2367,15,1)="4"),1,-1))</f>
        <v>0</v>
      </c>
      <c r="N2367" s="17">
        <f>VLOOKUP($K2367,[1]Budget!$V:$AE,6,0)*IF($C2367="1 - Revenues",1,IF(AND($C2367="5 - Transfers",MID(J2367,15,1)="4"),1,-1))</f>
        <v>-1000</v>
      </c>
      <c r="O2367" s="17">
        <f>IFERROR(IF(RIGHT(LEFT(K2367,15),1)="4",VLOOKUP(K2367,'[1]Budget Worksheet'!A:B,2,0),-1*VLOOKUP(K2367,'[1]Budget Worksheet'!A:B,2,0)),0)</f>
        <v>0</v>
      </c>
      <c r="P2367" s="17">
        <f>VLOOKUP($K2367,[1]Budget!$V:$AE,8,0)*IF($C2367="1 - Revenues",1,IF(AND($C2367="5 - Transfers",MID($K2367,15,1)="4"),1,-1))</f>
        <v>0</v>
      </c>
      <c r="Q2367" s="17">
        <f>VLOOKUP($K2367,[1]Budget!$V:$AE,10,0)*IF($C2367="1 - Revenues",1,IF(AND($C2367="5 - Transfers",MID(K2367,15,1)="4"),1,-1))</f>
        <v>0</v>
      </c>
      <c r="S2367" s="18" t="b">
        <f>IF(LEFT(C2367,1)="1",1,-1)*SUMIF([1]Budget!V:V,'Budget Worksheet for Pivot Tabl'!K2367,[1]Budget!AC:AC)=P2367</f>
        <v>1</v>
      </c>
    </row>
    <row r="2368" spans="1:19" x14ac:dyDescent="0.25">
      <c r="A2368" t="s">
        <v>39</v>
      </c>
      <c r="B2368" t="s">
        <v>40</v>
      </c>
      <c r="C2368" t="s">
        <v>9</v>
      </c>
      <c r="D2368" t="str">
        <f t="shared" si="36"/>
        <v>OUTFLOWS</v>
      </c>
      <c r="E2368" t="s">
        <v>112</v>
      </c>
      <c r="F2368" t="s">
        <v>113</v>
      </c>
      <c r="G2368" t="s">
        <v>2965</v>
      </c>
      <c r="H2368" t="s">
        <v>2966</v>
      </c>
      <c r="I2368" t="s">
        <v>3275</v>
      </c>
      <c r="J2368" t="s">
        <v>3276</v>
      </c>
      <c r="K2368" t="s">
        <v>3285</v>
      </c>
      <c r="L2368" t="s">
        <v>498</v>
      </c>
      <c r="M2368" s="17">
        <f>VLOOKUP($K2368,[1]Budget!$V:$AE,5,0)*IF($C2368="1 - Revenues",1,IF(AND($C2368="5 - Transfers",MID(I2368,15,1)="4"),1,-1))</f>
        <v>0</v>
      </c>
      <c r="N2368" s="17">
        <f>VLOOKUP($K2368,[1]Budget!$V:$AE,6,0)*IF($C2368="1 - Revenues",1,IF(AND($C2368="5 - Transfers",MID(J2368,15,1)="4"),1,-1))</f>
        <v>0</v>
      </c>
      <c r="O2368" s="17">
        <f>IFERROR(IF(RIGHT(LEFT(K2368,15),1)="4",VLOOKUP(K2368,'[1]Budget Worksheet'!A:B,2,0),-1*VLOOKUP(K2368,'[1]Budget Worksheet'!A:B,2,0)),0)</f>
        <v>0</v>
      </c>
      <c r="P2368" s="17">
        <f>VLOOKUP($K2368,[1]Budget!$V:$AE,8,0)*IF($C2368="1 - Revenues",1,IF(AND($C2368="5 - Transfers",MID($K2368,15,1)="4"),1,-1))</f>
        <v>0</v>
      </c>
      <c r="Q2368" s="17">
        <f>VLOOKUP($K2368,[1]Budget!$V:$AE,10,0)*IF($C2368="1 - Revenues",1,IF(AND($C2368="5 - Transfers",MID(K2368,15,1)="4"),1,-1))</f>
        <v>0</v>
      </c>
      <c r="S2368" s="18" t="b">
        <f>IF(LEFT(C2368,1)="1",1,-1)*SUMIF([1]Budget!V:V,'Budget Worksheet for Pivot Tabl'!K2368,[1]Budget!AC:AC)=P2368</f>
        <v>1</v>
      </c>
    </row>
    <row r="2369" spans="1:19" x14ac:dyDescent="0.25">
      <c r="A2369" t="s">
        <v>39</v>
      </c>
      <c r="B2369" t="s">
        <v>40</v>
      </c>
      <c r="C2369" t="s">
        <v>9</v>
      </c>
      <c r="D2369" t="str">
        <f t="shared" si="36"/>
        <v>OUTFLOWS</v>
      </c>
      <c r="E2369" t="s">
        <v>112</v>
      </c>
      <c r="F2369" t="s">
        <v>113</v>
      </c>
      <c r="G2369" t="s">
        <v>2965</v>
      </c>
      <c r="H2369" t="s">
        <v>2966</v>
      </c>
      <c r="I2369" t="s">
        <v>3275</v>
      </c>
      <c r="J2369" t="s">
        <v>3276</v>
      </c>
      <c r="K2369" t="s">
        <v>3286</v>
      </c>
      <c r="L2369" t="s">
        <v>2484</v>
      </c>
      <c r="M2369" s="17">
        <f>VLOOKUP($K2369,[1]Budget!$V:$AE,5,0)*IF($C2369="1 - Revenues",1,IF(AND($C2369="5 - Transfers",MID(I2369,15,1)="4"),1,-1))</f>
        <v>-5000</v>
      </c>
      <c r="N2369" s="17">
        <f>VLOOKUP($K2369,[1]Budget!$V:$AE,6,0)*IF($C2369="1 - Revenues",1,IF(AND($C2369="5 - Transfers",MID(J2369,15,1)="4"),1,-1))</f>
        <v>-5000</v>
      </c>
      <c r="O2369" s="17">
        <f>IFERROR(IF(RIGHT(LEFT(K2369,15),1)="4",VLOOKUP(K2369,'[1]Budget Worksheet'!A:B,2,0),-1*VLOOKUP(K2369,'[1]Budget Worksheet'!A:B,2,0)),0)</f>
        <v>0</v>
      </c>
      <c r="P2369" s="17">
        <f>VLOOKUP($K2369,[1]Budget!$V:$AE,8,0)*IF($C2369="1 - Revenues",1,IF(AND($C2369="5 - Transfers",MID($K2369,15,1)="4"),1,-1))</f>
        <v>0</v>
      </c>
      <c r="Q2369" s="17">
        <f>VLOOKUP($K2369,[1]Budget!$V:$AE,10,0)*IF($C2369="1 - Revenues",1,IF(AND($C2369="5 - Transfers",MID(K2369,15,1)="4"),1,-1))</f>
        <v>0</v>
      </c>
      <c r="S2369" s="18" t="b">
        <f>IF(LEFT(C2369,1)="1",1,-1)*SUMIF([1]Budget!V:V,'Budget Worksheet for Pivot Tabl'!K2369,[1]Budget!AC:AC)=P2369</f>
        <v>1</v>
      </c>
    </row>
    <row r="2370" spans="1:19" x14ac:dyDescent="0.25">
      <c r="A2370" t="s">
        <v>39</v>
      </c>
      <c r="B2370" t="s">
        <v>40</v>
      </c>
      <c r="C2370" t="s">
        <v>9</v>
      </c>
      <c r="D2370" t="str">
        <f t="shared" si="36"/>
        <v>OUTFLOWS</v>
      </c>
      <c r="E2370" t="s">
        <v>112</v>
      </c>
      <c r="F2370" t="s">
        <v>113</v>
      </c>
      <c r="G2370" t="s">
        <v>2965</v>
      </c>
      <c r="H2370" t="s">
        <v>2966</v>
      </c>
      <c r="I2370" t="s">
        <v>3275</v>
      </c>
      <c r="J2370" t="s">
        <v>3276</v>
      </c>
      <c r="K2370" t="s">
        <v>3287</v>
      </c>
      <c r="L2370" t="s">
        <v>2986</v>
      </c>
      <c r="M2370" s="17">
        <f>VLOOKUP($K2370,[1]Budget!$V:$AE,5,0)*IF($C2370="1 - Revenues",1,IF(AND($C2370="5 - Transfers",MID(I2370,15,1)="4"),1,-1))</f>
        <v>-11000</v>
      </c>
      <c r="N2370" s="17">
        <f>VLOOKUP($K2370,[1]Budget!$V:$AE,6,0)*IF($C2370="1 - Revenues",1,IF(AND($C2370="5 - Transfers",MID(J2370,15,1)="4"),1,-1))</f>
        <v>-10000</v>
      </c>
      <c r="O2370" s="17">
        <f>IFERROR(IF(RIGHT(LEFT(K2370,15),1)="4",VLOOKUP(K2370,'[1]Budget Worksheet'!A:B,2,0),-1*VLOOKUP(K2370,'[1]Budget Worksheet'!A:B,2,0)),0)</f>
        <v>0</v>
      </c>
      <c r="P2370" s="17">
        <f>VLOOKUP($K2370,[1]Budget!$V:$AE,8,0)*IF($C2370="1 - Revenues",1,IF(AND($C2370="5 - Transfers",MID($K2370,15,1)="4"),1,-1))</f>
        <v>0</v>
      </c>
      <c r="Q2370" s="17">
        <f>VLOOKUP($K2370,[1]Budget!$V:$AE,10,0)*IF($C2370="1 - Revenues",1,IF(AND($C2370="5 - Transfers",MID(K2370,15,1)="4"),1,-1))</f>
        <v>0</v>
      </c>
      <c r="S2370" s="18" t="b">
        <f>IF(LEFT(C2370,1)="1",1,-1)*SUMIF([1]Budget!V:V,'Budget Worksheet for Pivot Tabl'!K2370,[1]Budget!AC:AC)=P2370</f>
        <v>1</v>
      </c>
    </row>
    <row r="2371" spans="1:19" x14ac:dyDescent="0.25">
      <c r="A2371" t="s">
        <v>39</v>
      </c>
      <c r="B2371" t="s">
        <v>40</v>
      </c>
      <c r="C2371" t="s">
        <v>7</v>
      </c>
      <c r="D2371" t="str">
        <f t="shared" ref="D2371:D2434" si="37">IF(C2371="1 - Revenues","INFLOWS","OUTFLOWS")</f>
        <v>INFLOWS</v>
      </c>
      <c r="E2371" t="s">
        <v>112</v>
      </c>
      <c r="F2371" t="s">
        <v>113</v>
      </c>
      <c r="G2371" t="s">
        <v>2965</v>
      </c>
      <c r="H2371" t="s">
        <v>2966</v>
      </c>
      <c r="I2371" t="s">
        <v>3288</v>
      </c>
      <c r="J2371" t="s">
        <v>3289</v>
      </c>
      <c r="K2371" t="s">
        <v>3290</v>
      </c>
      <c r="L2371" t="s">
        <v>2927</v>
      </c>
      <c r="M2371" s="17">
        <f>VLOOKUP($K2371,[1]Budget!$V:$AE,5,0)*IF($C2371="1 - Revenues",1,IF(AND($C2371="5 - Transfers",MID(I2371,15,1)="4"),1,-1))</f>
        <v>139000</v>
      </c>
      <c r="N2371" s="17">
        <f>VLOOKUP($K2371,[1]Budget!$V:$AE,6,0)*IF($C2371="1 - Revenues",1,IF(AND($C2371="5 - Transfers",MID(J2371,15,1)="4"),1,-1))</f>
        <v>0</v>
      </c>
      <c r="O2371" s="17">
        <f>IFERROR(IF(RIGHT(LEFT(K2371,15),1)="4",VLOOKUP(K2371,'[1]Budget Worksheet'!A:B,2,0),-1*VLOOKUP(K2371,'[1]Budget Worksheet'!A:B,2,0)),0)</f>
        <v>0</v>
      </c>
      <c r="P2371" s="17">
        <f>VLOOKUP($K2371,[1]Budget!$V:$AE,8,0)*IF($C2371="1 - Revenues",1,IF(AND($C2371="5 - Transfers",MID($K2371,15,1)="4"),1,-1))</f>
        <v>0</v>
      </c>
      <c r="Q2371" s="17">
        <f>VLOOKUP($K2371,[1]Budget!$V:$AE,10,0)*IF($C2371="1 - Revenues",1,IF(AND($C2371="5 - Transfers",MID(K2371,15,1)="4"),1,-1))</f>
        <v>0</v>
      </c>
      <c r="S2371" s="18" t="b">
        <f>IF(LEFT(C2371,1)="1",1,-1)*SUMIF([1]Budget!V:V,'Budget Worksheet for Pivot Tabl'!K2371,[1]Budget!AC:AC)=P2371</f>
        <v>1</v>
      </c>
    </row>
    <row r="2372" spans="1:19" x14ac:dyDescent="0.25">
      <c r="A2372" t="s">
        <v>39</v>
      </c>
      <c r="B2372" t="s">
        <v>40</v>
      </c>
      <c r="C2372" t="s">
        <v>7</v>
      </c>
      <c r="D2372" t="str">
        <f t="shared" si="37"/>
        <v>INFLOWS</v>
      </c>
      <c r="E2372" t="s">
        <v>112</v>
      </c>
      <c r="F2372" t="s">
        <v>113</v>
      </c>
      <c r="G2372" t="s">
        <v>2965</v>
      </c>
      <c r="H2372" t="s">
        <v>2966</v>
      </c>
      <c r="I2372" t="s">
        <v>3288</v>
      </c>
      <c r="J2372" t="s">
        <v>3289</v>
      </c>
      <c r="K2372" t="s">
        <v>3291</v>
      </c>
      <c r="L2372" t="s">
        <v>3292</v>
      </c>
      <c r="M2372" s="17">
        <f>VLOOKUP($K2372,[1]Budget!$V:$AE,5,0)*IF($C2372="1 - Revenues",1,IF(AND($C2372="5 - Transfers",MID(I2372,15,1)="4"),1,-1))</f>
        <v>0</v>
      </c>
      <c r="N2372" s="17">
        <f>VLOOKUP($K2372,[1]Budget!$V:$AE,6,0)*IF($C2372="1 - Revenues",1,IF(AND($C2372="5 - Transfers",MID(J2372,15,1)="4"),1,-1))</f>
        <v>0</v>
      </c>
      <c r="O2372" s="17">
        <f>IFERROR(IF(RIGHT(LEFT(K2372,15),1)="4",VLOOKUP(K2372,'[1]Budget Worksheet'!A:B,2,0),-1*VLOOKUP(K2372,'[1]Budget Worksheet'!A:B,2,0)),0)</f>
        <v>0</v>
      </c>
      <c r="P2372" s="17">
        <f>VLOOKUP($K2372,[1]Budget!$V:$AE,8,0)*IF($C2372="1 - Revenues",1,IF(AND($C2372="5 - Transfers",MID($K2372,15,1)="4"),1,-1))</f>
        <v>0</v>
      </c>
      <c r="Q2372" s="17">
        <f>VLOOKUP($K2372,[1]Budget!$V:$AE,10,0)*IF($C2372="1 - Revenues",1,IF(AND($C2372="5 - Transfers",MID(K2372,15,1)="4"),1,-1))</f>
        <v>0</v>
      </c>
      <c r="S2372" s="18" t="b">
        <f>IF(LEFT(C2372,1)="1",1,-1)*SUMIF([1]Budget!V:V,'Budget Worksheet for Pivot Tabl'!K2372,[1]Budget!AC:AC)=P2372</f>
        <v>1</v>
      </c>
    </row>
    <row r="2373" spans="1:19" x14ac:dyDescent="0.25">
      <c r="A2373" t="s">
        <v>39</v>
      </c>
      <c r="B2373" t="s">
        <v>40</v>
      </c>
      <c r="C2373" t="s">
        <v>7</v>
      </c>
      <c r="D2373" t="str">
        <f t="shared" si="37"/>
        <v>INFLOWS</v>
      </c>
      <c r="E2373" t="s">
        <v>112</v>
      </c>
      <c r="F2373" t="s">
        <v>113</v>
      </c>
      <c r="G2373" t="s">
        <v>2965</v>
      </c>
      <c r="H2373" t="s">
        <v>2966</v>
      </c>
      <c r="I2373" t="s">
        <v>3288</v>
      </c>
      <c r="J2373" t="s">
        <v>3289</v>
      </c>
      <c r="K2373" t="s">
        <v>3293</v>
      </c>
      <c r="L2373" t="s">
        <v>304</v>
      </c>
      <c r="M2373" s="17">
        <f>VLOOKUP($K2373,[1]Budget!$V:$AE,5,0)*IF($C2373="1 - Revenues",1,IF(AND($C2373="5 - Transfers",MID(I2373,15,1)="4"),1,-1))</f>
        <v>0</v>
      </c>
      <c r="N2373" s="17">
        <f>VLOOKUP($K2373,[1]Budget!$V:$AE,6,0)*IF($C2373="1 - Revenues",1,IF(AND($C2373="5 - Transfers",MID(J2373,15,1)="4"),1,-1))</f>
        <v>0</v>
      </c>
      <c r="O2373" s="17">
        <f>IFERROR(IF(RIGHT(LEFT(K2373,15),1)="4",VLOOKUP(K2373,'[1]Budget Worksheet'!A:B,2,0),-1*VLOOKUP(K2373,'[1]Budget Worksheet'!A:B,2,0)),0)</f>
        <v>0</v>
      </c>
      <c r="P2373" s="17">
        <f>VLOOKUP($K2373,[1]Budget!$V:$AE,8,0)*IF($C2373="1 - Revenues",1,IF(AND($C2373="5 - Transfers",MID($K2373,15,1)="4"),1,-1))</f>
        <v>0</v>
      </c>
      <c r="Q2373" s="17">
        <f>VLOOKUP($K2373,[1]Budget!$V:$AE,10,0)*IF($C2373="1 - Revenues",1,IF(AND($C2373="5 - Transfers",MID(K2373,15,1)="4"),1,-1))</f>
        <v>0</v>
      </c>
      <c r="S2373" s="18" t="b">
        <f>IF(LEFT(C2373,1)="1",1,-1)*SUMIF([1]Budget!V:V,'Budget Worksheet for Pivot Tabl'!K2373,[1]Budget!AC:AC)=P2373</f>
        <v>1</v>
      </c>
    </row>
    <row r="2374" spans="1:19" x14ac:dyDescent="0.25">
      <c r="A2374" t="s">
        <v>39</v>
      </c>
      <c r="B2374" t="s">
        <v>40</v>
      </c>
      <c r="C2374" t="s">
        <v>8</v>
      </c>
      <c r="D2374" t="str">
        <f t="shared" si="37"/>
        <v>OUTFLOWS</v>
      </c>
      <c r="E2374" t="s">
        <v>112</v>
      </c>
      <c r="F2374" t="s">
        <v>113</v>
      </c>
      <c r="G2374" t="s">
        <v>2965</v>
      </c>
      <c r="H2374" t="s">
        <v>2966</v>
      </c>
      <c r="I2374" t="s">
        <v>3288</v>
      </c>
      <c r="J2374" t="s">
        <v>3289</v>
      </c>
      <c r="K2374" t="s">
        <v>3294</v>
      </c>
      <c r="L2374" t="s">
        <v>472</v>
      </c>
      <c r="M2374" s="17">
        <f>VLOOKUP($K2374,[1]Budget!$V:$AE,5,0)*IF($C2374="1 - Revenues",1,IF(AND($C2374="5 - Transfers",MID(I2374,15,1)="4"),1,-1))</f>
        <v>0</v>
      </c>
      <c r="N2374" s="17">
        <f>VLOOKUP($K2374,[1]Budget!$V:$AE,6,0)*IF($C2374="1 - Revenues",1,IF(AND($C2374="5 - Transfers",MID(J2374,15,1)="4"),1,-1))</f>
        <v>0</v>
      </c>
      <c r="O2374" s="17">
        <f>IFERROR(IF(RIGHT(LEFT(K2374,15),1)="4",VLOOKUP(K2374,'[1]Budget Worksheet'!A:B,2,0),-1*VLOOKUP(K2374,'[1]Budget Worksheet'!A:B,2,0)),0)</f>
        <v>0</v>
      </c>
      <c r="P2374" s="17">
        <f>VLOOKUP($K2374,[1]Budget!$V:$AE,8,0)*IF($C2374="1 - Revenues",1,IF(AND($C2374="5 - Transfers",MID($K2374,15,1)="4"),1,-1))</f>
        <v>0</v>
      </c>
      <c r="Q2374" s="17">
        <f>VLOOKUP($K2374,[1]Budget!$V:$AE,10,0)*IF($C2374="1 - Revenues",1,IF(AND($C2374="5 - Transfers",MID(K2374,15,1)="4"),1,-1))</f>
        <v>0</v>
      </c>
      <c r="S2374" s="18" t="b">
        <f>IF(LEFT(C2374,1)="1",1,-1)*SUMIF([1]Budget!V:V,'Budget Worksheet for Pivot Tabl'!K2374,[1]Budget!AC:AC)=P2374</f>
        <v>1</v>
      </c>
    </row>
    <row r="2375" spans="1:19" x14ac:dyDescent="0.25">
      <c r="A2375" t="s">
        <v>39</v>
      </c>
      <c r="B2375" t="s">
        <v>40</v>
      </c>
      <c r="C2375" t="s">
        <v>9</v>
      </c>
      <c r="D2375" t="str">
        <f t="shared" si="37"/>
        <v>OUTFLOWS</v>
      </c>
      <c r="E2375" t="s">
        <v>112</v>
      </c>
      <c r="F2375" t="s">
        <v>113</v>
      </c>
      <c r="G2375" t="s">
        <v>2965</v>
      </c>
      <c r="H2375" t="s">
        <v>2966</v>
      </c>
      <c r="I2375" t="s">
        <v>3288</v>
      </c>
      <c r="J2375" t="s">
        <v>3289</v>
      </c>
      <c r="K2375" t="s">
        <v>3295</v>
      </c>
      <c r="L2375" t="s">
        <v>723</v>
      </c>
      <c r="M2375" s="17">
        <f>VLOOKUP($K2375,[1]Budget!$V:$AE,5,0)*IF($C2375="1 - Revenues",1,IF(AND($C2375="5 - Transfers",MID(I2375,15,1)="4"),1,-1))</f>
        <v>-3000</v>
      </c>
      <c r="N2375" s="17">
        <f>VLOOKUP($K2375,[1]Budget!$V:$AE,6,0)*IF($C2375="1 - Revenues",1,IF(AND($C2375="5 - Transfers",MID(J2375,15,1)="4"),1,-1))</f>
        <v>-7000</v>
      </c>
      <c r="O2375" s="17">
        <f>IFERROR(IF(RIGHT(LEFT(K2375,15),1)="4",VLOOKUP(K2375,'[1]Budget Worksheet'!A:B,2,0),-1*VLOOKUP(K2375,'[1]Budget Worksheet'!A:B,2,0)),0)</f>
        <v>0</v>
      </c>
      <c r="P2375" s="17">
        <f>VLOOKUP($K2375,[1]Budget!$V:$AE,8,0)*IF($C2375="1 - Revenues",1,IF(AND($C2375="5 - Transfers",MID($K2375,15,1)="4"),1,-1))</f>
        <v>0</v>
      </c>
      <c r="Q2375" s="17">
        <f>VLOOKUP($K2375,[1]Budget!$V:$AE,10,0)*IF($C2375="1 - Revenues",1,IF(AND($C2375="5 - Transfers",MID(K2375,15,1)="4"),1,-1))</f>
        <v>0</v>
      </c>
      <c r="S2375" s="18" t="b">
        <f>IF(LEFT(C2375,1)="1",1,-1)*SUMIF([1]Budget!V:V,'Budget Worksheet for Pivot Tabl'!K2375,[1]Budget!AC:AC)=P2375</f>
        <v>1</v>
      </c>
    </row>
    <row r="2376" spans="1:19" x14ac:dyDescent="0.25">
      <c r="A2376" t="s">
        <v>39</v>
      </c>
      <c r="B2376" t="s">
        <v>40</v>
      </c>
      <c r="C2376" t="s">
        <v>9</v>
      </c>
      <c r="D2376" t="str">
        <f t="shared" si="37"/>
        <v>OUTFLOWS</v>
      </c>
      <c r="E2376" t="s">
        <v>112</v>
      </c>
      <c r="F2376" t="s">
        <v>113</v>
      </c>
      <c r="G2376" t="s">
        <v>2965</v>
      </c>
      <c r="H2376" t="s">
        <v>2966</v>
      </c>
      <c r="I2376" t="s">
        <v>3288</v>
      </c>
      <c r="J2376" t="s">
        <v>3289</v>
      </c>
      <c r="K2376" t="s">
        <v>3296</v>
      </c>
      <c r="L2376" t="s">
        <v>1274</v>
      </c>
      <c r="M2376" s="17">
        <f>VLOOKUP($K2376,[1]Budget!$V:$AE,5,0)*IF($C2376="1 - Revenues",1,IF(AND($C2376="5 - Transfers",MID(I2376,15,1)="4"),1,-1))</f>
        <v>-1000</v>
      </c>
      <c r="N2376" s="17">
        <f>VLOOKUP($K2376,[1]Budget!$V:$AE,6,0)*IF($C2376="1 - Revenues",1,IF(AND($C2376="5 - Transfers",MID(J2376,15,1)="4"),1,-1))</f>
        <v>0</v>
      </c>
      <c r="O2376" s="17">
        <f>IFERROR(IF(RIGHT(LEFT(K2376,15),1)="4",VLOOKUP(K2376,'[1]Budget Worksheet'!A:B,2,0),-1*VLOOKUP(K2376,'[1]Budget Worksheet'!A:B,2,0)),0)</f>
        <v>0</v>
      </c>
      <c r="P2376" s="17">
        <f>VLOOKUP($K2376,[1]Budget!$V:$AE,8,0)*IF($C2376="1 - Revenues",1,IF(AND($C2376="5 - Transfers",MID($K2376,15,1)="4"),1,-1))</f>
        <v>0</v>
      </c>
      <c r="Q2376" s="17">
        <f>VLOOKUP($K2376,[1]Budget!$V:$AE,10,0)*IF($C2376="1 - Revenues",1,IF(AND($C2376="5 - Transfers",MID(K2376,15,1)="4"),1,-1))</f>
        <v>0</v>
      </c>
      <c r="S2376" s="18" t="b">
        <f>IF(LEFT(C2376,1)="1",1,-1)*SUMIF([1]Budget!V:V,'Budget Worksheet for Pivot Tabl'!K2376,[1]Budget!AC:AC)=P2376</f>
        <v>1</v>
      </c>
    </row>
    <row r="2377" spans="1:19" x14ac:dyDescent="0.25">
      <c r="A2377" t="s">
        <v>39</v>
      </c>
      <c r="B2377" t="s">
        <v>40</v>
      </c>
      <c r="C2377" t="s">
        <v>9</v>
      </c>
      <c r="D2377" t="str">
        <f t="shared" si="37"/>
        <v>OUTFLOWS</v>
      </c>
      <c r="E2377" t="s">
        <v>112</v>
      </c>
      <c r="F2377" t="s">
        <v>113</v>
      </c>
      <c r="G2377" t="s">
        <v>2965</v>
      </c>
      <c r="H2377" t="s">
        <v>2966</v>
      </c>
      <c r="I2377" t="s">
        <v>3288</v>
      </c>
      <c r="J2377" t="s">
        <v>3289</v>
      </c>
      <c r="K2377" t="s">
        <v>3297</v>
      </c>
      <c r="L2377" t="s">
        <v>482</v>
      </c>
      <c r="M2377" s="17">
        <f>VLOOKUP($K2377,[1]Budget!$V:$AE,5,0)*IF($C2377="1 - Revenues",1,IF(AND($C2377="5 - Transfers",MID(I2377,15,1)="4"),1,-1))</f>
        <v>-7000</v>
      </c>
      <c r="N2377" s="17">
        <f>VLOOKUP($K2377,[1]Budget!$V:$AE,6,0)*IF($C2377="1 - Revenues",1,IF(AND($C2377="5 - Transfers",MID(J2377,15,1)="4"),1,-1))</f>
        <v>-8000</v>
      </c>
      <c r="O2377" s="17">
        <f>IFERROR(IF(RIGHT(LEFT(K2377,15),1)="4",VLOOKUP(K2377,'[1]Budget Worksheet'!A:B,2,0),-1*VLOOKUP(K2377,'[1]Budget Worksheet'!A:B,2,0)),0)</f>
        <v>0</v>
      </c>
      <c r="P2377" s="17">
        <f>VLOOKUP($K2377,[1]Budget!$V:$AE,8,0)*IF($C2377="1 - Revenues",1,IF(AND($C2377="5 - Transfers",MID($K2377,15,1)="4"),1,-1))</f>
        <v>0</v>
      </c>
      <c r="Q2377" s="17">
        <f>VLOOKUP($K2377,[1]Budget!$V:$AE,10,0)*IF($C2377="1 - Revenues",1,IF(AND($C2377="5 - Transfers",MID(K2377,15,1)="4"),1,-1))</f>
        <v>0</v>
      </c>
      <c r="S2377" s="18" t="b">
        <f>IF(LEFT(C2377,1)="1",1,-1)*SUMIF([1]Budget!V:V,'Budget Worksheet for Pivot Tabl'!K2377,[1]Budget!AC:AC)=P2377</f>
        <v>1</v>
      </c>
    </row>
    <row r="2378" spans="1:19" x14ac:dyDescent="0.25">
      <c r="A2378" t="s">
        <v>39</v>
      </c>
      <c r="B2378" t="s">
        <v>40</v>
      </c>
      <c r="C2378" t="s">
        <v>9</v>
      </c>
      <c r="D2378" t="str">
        <f t="shared" si="37"/>
        <v>OUTFLOWS</v>
      </c>
      <c r="E2378" t="s">
        <v>112</v>
      </c>
      <c r="F2378" t="s">
        <v>113</v>
      </c>
      <c r="G2378" t="s">
        <v>2965</v>
      </c>
      <c r="H2378" t="s">
        <v>2966</v>
      </c>
      <c r="I2378" t="s">
        <v>3288</v>
      </c>
      <c r="J2378" t="s">
        <v>3289</v>
      </c>
      <c r="K2378" t="s">
        <v>3298</v>
      </c>
      <c r="L2378" t="s">
        <v>2980</v>
      </c>
      <c r="M2378" s="17">
        <f>VLOOKUP($K2378,[1]Budget!$V:$AE,5,0)*IF($C2378="1 - Revenues",1,IF(AND($C2378="5 - Transfers",MID(I2378,15,1)="4"),1,-1))</f>
        <v>-8000</v>
      </c>
      <c r="N2378" s="17">
        <f>VLOOKUP($K2378,[1]Budget!$V:$AE,6,0)*IF($C2378="1 - Revenues",1,IF(AND($C2378="5 - Transfers",MID(J2378,15,1)="4"),1,-1))</f>
        <v>-8000</v>
      </c>
      <c r="O2378" s="17">
        <f>IFERROR(IF(RIGHT(LEFT(K2378,15),1)="4",VLOOKUP(K2378,'[1]Budget Worksheet'!A:B,2,0),-1*VLOOKUP(K2378,'[1]Budget Worksheet'!A:B,2,0)),0)</f>
        <v>0</v>
      </c>
      <c r="P2378" s="17">
        <f>VLOOKUP($K2378,[1]Budget!$V:$AE,8,0)*IF($C2378="1 - Revenues",1,IF(AND($C2378="5 - Transfers",MID($K2378,15,1)="4"),1,-1))</f>
        <v>0</v>
      </c>
      <c r="Q2378" s="17">
        <f>VLOOKUP($K2378,[1]Budget!$V:$AE,10,0)*IF($C2378="1 - Revenues",1,IF(AND($C2378="5 - Transfers",MID(K2378,15,1)="4"),1,-1))</f>
        <v>0</v>
      </c>
      <c r="S2378" s="18" t="b">
        <f>IF(LEFT(C2378,1)="1",1,-1)*SUMIF([1]Budget!V:V,'Budget Worksheet for Pivot Tabl'!K2378,[1]Budget!AC:AC)=P2378</f>
        <v>1</v>
      </c>
    </row>
    <row r="2379" spans="1:19" x14ac:dyDescent="0.25">
      <c r="A2379" t="s">
        <v>39</v>
      </c>
      <c r="B2379" t="s">
        <v>40</v>
      </c>
      <c r="C2379" t="s">
        <v>9</v>
      </c>
      <c r="D2379" t="str">
        <f t="shared" si="37"/>
        <v>OUTFLOWS</v>
      </c>
      <c r="E2379" t="s">
        <v>112</v>
      </c>
      <c r="F2379" t="s">
        <v>113</v>
      </c>
      <c r="G2379" t="s">
        <v>2965</v>
      </c>
      <c r="H2379" t="s">
        <v>2966</v>
      </c>
      <c r="I2379" t="s">
        <v>3288</v>
      </c>
      <c r="J2379" t="s">
        <v>3289</v>
      </c>
      <c r="K2379" t="s">
        <v>3299</v>
      </c>
      <c r="L2379" t="s">
        <v>2950</v>
      </c>
      <c r="M2379" s="17">
        <f>VLOOKUP($K2379,[1]Budget!$V:$AE,5,0)*IF($C2379="1 - Revenues",1,IF(AND($C2379="5 - Transfers",MID(I2379,15,1)="4"),1,-1))</f>
        <v>-13000</v>
      </c>
      <c r="N2379" s="17">
        <f>VLOOKUP($K2379,[1]Budget!$V:$AE,6,0)*IF($C2379="1 - Revenues",1,IF(AND($C2379="5 - Transfers",MID(J2379,15,1)="4"),1,-1))</f>
        <v>-9000</v>
      </c>
      <c r="O2379" s="17">
        <f>IFERROR(IF(RIGHT(LEFT(K2379,15),1)="4",VLOOKUP(K2379,'[1]Budget Worksheet'!A:B,2,0),-1*VLOOKUP(K2379,'[1]Budget Worksheet'!A:B,2,0)),0)</f>
        <v>0</v>
      </c>
      <c r="P2379" s="17">
        <f>VLOOKUP($K2379,[1]Budget!$V:$AE,8,0)*IF($C2379="1 - Revenues",1,IF(AND($C2379="5 - Transfers",MID($K2379,15,1)="4"),1,-1))</f>
        <v>0</v>
      </c>
      <c r="Q2379" s="17">
        <f>VLOOKUP($K2379,[1]Budget!$V:$AE,10,0)*IF($C2379="1 - Revenues",1,IF(AND($C2379="5 - Transfers",MID(K2379,15,1)="4"),1,-1))</f>
        <v>0</v>
      </c>
      <c r="S2379" s="18" t="b">
        <f>IF(LEFT(C2379,1)="1",1,-1)*SUMIF([1]Budget!V:V,'Budget Worksheet for Pivot Tabl'!K2379,[1]Budget!AC:AC)=P2379</f>
        <v>1</v>
      </c>
    </row>
    <row r="2380" spans="1:19" x14ac:dyDescent="0.25">
      <c r="A2380" t="s">
        <v>39</v>
      </c>
      <c r="B2380" t="s">
        <v>40</v>
      </c>
      <c r="C2380" t="s">
        <v>9</v>
      </c>
      <c r="D2380" t="str">
        <f t="shared" si="37"/>
        <v>OUTFLOWS</v>
      </c>
      <c r="E2380" t="s">
        <v>112</v>
      </c>
      <c r="F2380" t="s">
        <v>113</v>
      </c>
      <c r="G2380" t="s">
        <v>2965</v>
      </c>
      <c r="H2380" t="s">
        <v>2966</v>
      </c>
      <c r="I2380" t="s">
        <v>3288</v>
      </c>
      <c r="J2380" t="s">
        <v>3289</v>
      </c>
      <c r="K2380" t="s">
        <v>3300</v>
      </c>
      <c r="L2380" t="s">
        <v>1398</v>
      </c>
      <c r="M2380" s="17">
        <f>VLOOKUP($K2380,[1]Budget!$V:$AE,5,0)*IF($C2380="1 - Revenues",1,IF(AND($C2380="5 - Transfers",MID(I2380,15,1)="4"),1,-1))</f>
        <v>-4000</v>
      </c>
      <c r="N2380" s="17">
        <f>VLOOKUP($K2380,[1]Budget!$V:$AE,6,0)*IF($C2380="1 - Revenues",1,IF(AND($C2380="5 - Transfers",MID(J2380,15,1)="4"),1,-1))</f>
        <v>-12000</v>
      </c>
      <c r="O2380" s="17">
        <f>IFERROR(IF(RIGHT(LEFT(K2380,15),1)="4",VLOOKUP(K2380,'[1]Budget Worksheet'!A:B,2,0),-1*VLOOKUP(K2380,'[1]Budget Worksheet'!A:B,2,0)),0)</f>
        <v>0</v>
      </c>
      <c r="P2380" s="17">
        <f>VLOOKUP($K2380,[1]Budget!$V:$AE,8,0)*IF($C2380="1 - Revenues",1,IF(AND($C2380="5 - Transfers",MID($K2380,15,1)="4"),1,-1))</f>
        <v>0</v>
      </c>
      <c r="Q2380" s="17">
        <f>VLOOKUP($K2380,[1]Budget!$V:$AE,10,0)*IF($C2380="1 - Revenues",1,IF(AND($C2380="5 - Transfers",MID(K2380,15,1)="4"),1,-1))</f>
        <v>0</v>
      </c>
      <c r="S2380" s="18" t="b">
        <f>IF(LEFT(C2380,1)="1",1,-1)*SUMIF([1]Budget!V:V,'Budget Worksheet for Pivot Tabl'!K2380,[1]Budget!AC:AC)=P2380</f>
        <v>1</v>
      </c>
    </row>
    <row r="2381" spans="1:19" x14ac:dyDescent="0.25">
      <c r="A2381" t="s">
        <v>39</v>
      </c>
      <c r="B2381" t="s">
        <v>40</v>
      </c>
      <c r="C2381" t="s">
        <v>9</v>
      </c>
      <c r="D2381" t="str">
        <f t="shared" si="37"/>
        <v>OUTFLOWS</v>
      </c>
      <c r="E2381" t="s">
        <v>112</v>
      </c>
      <c r="F2381" t="s">
        <v>113</v>
      </c>
      <c r="G2381" t="s">
        <v>2965</v>
      </c>
      <c r="H2381" t="s">
        <v>2966</v>
      </c>
      <c r="I2381" t="s">
        <v>3288</v>
      </c>
      <c r="J2381" t="s">
        <v>3289</v>
      </c>
      <c r="K2381" t="s">
        <v>3301</v>
      </c>
      <c r="L2381" t="s">
        <v>498</v>
      </c>
      <c r="M2381" s="17">
        <f>VLOOKUP($K2381,[1]Budget!$V:$AE,5,0)*IF($C2381="1 - Revenues",1,IF(AND($C2381="5 - Transfers",MID(I2381,15,1)="4"),1,-1))</f>
        <v>0</v>
      </c>
      <c r="N2381" s="17">
        <f>VLOOKUP($K2381,[1]Budget!$V:$AE,6,0)*IF($C2381="1 - Revenues",1,IF(AND($C2381="5 - Transfers",MID(J2381,15,1)="4"),1,-1))</f>
        <v>0</v>
      </c>
      <c r="O2381" s="17">
        <f>IFERROR(IF(RIGHT(LEFT(K2381,15),1)="4",VLOOKUP(K2381,'[1]Budget Worksheet'!A:B,2,0),-1*VLOOKUP(K2381,'[1]Budget Worksheet'!A:B,2,0)),0)</f>
        <v>0</v>
      </c>
      <c r="P2381" s="17">
        <f>VLOOKUP($K2381,[1]Budget!$V:$AE,8,0)*IF($C2381="1 - Revenues",1,IF(AND($C2381="5 - Transfers",MID($K2381,15,1)="4"),1,-1))</f>
        <v>0</v>
      </c>
      <c r="Q2381" s="17">
        <f>VLOOKUP($K2381,[1]Budget!$V:$AE,10,0)*IF($C2381="1 - Revenues",1,IF(AND($C2381="5 - Transfers",MID(K2381,15,1)="4"),1,-1))</f>
        <v>0</v>
      </c>
      <c r="S2381" s="18" t="b">
        <f>IF(LEFT(C2381,1)="1",1,-1)*SUMIF([1]Budget!V:V,'Budget Worksheet for Pivot Tabl'!K2381,[1]Budget!AC:AC)=P2381</f>
        <v>1</v>
      </c>
    </row>
    <row r="2382" spans="1:19" x14ac:dyDescent="0.25">
      <c r="A2382" t="s">
        <v>39</v>
      </c>
      <c r="B2382" t="s">
        <v>40</v>
      </c>
      <c r="C2382" t="s">
        <v>9</v>
      </c>
      <c r="D2382" t="str">
        <f t="shared" si="37"/>
        <v>OUTFLOWS</v>
      </c>
      <c r="E2382" t="s">
        <v>112</v>
      </c>
      <c r="F2382" t="s">
        <v>113</v>
      </c>
      <c r="G2382" t="s">
        <v>2965</v>
      </c>
      <c r="H2382" t="s">
        <v>2966</v>
      </c>
      <c r="I2382" t="s">
        <v>3288</v>
      </c>
      <c r="J2382" t="s">
        <v>3289</v>
      </c>
      <c r="K2382" t="s">
        <v>3302</v>
      </c>
      <c r="L2382" t="s">
        <v>2484</v>
      </c>
      <c r="M2382" s="17">
        <f>VLOOKUP($K2382,[1]Budget!$V:$AE,5,0)*IF($C2382="1 - Revenues",1,IF(AND($C2382="5 - Transfers",MID(I2382,15,1)="4"),1,-1))</f>
        <v>-5000</v>
      </c>
      <c r="N2382" s="17">
        <f>VLOOKUP($K2382,[1]Budget!$V:$AE,6,0)*IF($C2382="1 - Revenues",1,IF(AND($C2382="5 - Transfers",MID(J2382,15,1)="4"),1,-1))</f>
        <v>-5000</v>
      </c>
      <c r="O2382" s="17">
        <f>IFERROR(IF(RIGHT(LEFT(K2382,15),1)="4",VLOOKUP(K2382,'[1]Budget Worksheet'!A:B,2,0),-1*VLOOKUP(K2382,'[1]Budget Worksheet'!A:B,2,0)),0)</f>
        <v>0</v>
      </c>
      <c r="P2382" s="17">
        <f>VLOOKUP($K2382,[1]Budget!$V:$AE,8,0)*IF($C2382="1 - Revenues",1,IF(AND($C2382="5 - Transfers",MID($K2382,15,1)="4"),1,-1))</f>
        <v>0</v>
      </c>
      <c r="Q2382" s="17">
        <f>VLOOKUP($K2382,[1]Budget!$V:$AE,10,0)*IF($C2382="1 - Revenues",1,IF(AND($C2382="5 - Transfers",MID(K2382,15,1)="4"),1,-1))</f>
        <v>0</v>
      </c>
      <c r="S2382" s="18" t="b">
        <f>IF(LEFT(C2382,1)="1",1,-1)*SUMIF([1]Budget!V:V,'Budget Worksheet for Pivot Tabl'!K2382,[1]Budget!AC:AC)=P2382</f>
        <v>1</v>
      </c>
    </row>
    <row r="2383" spans="1:19" x14ac:dyDescent="0.25">
      <c r="A2383" t="s">
        <v>39</v>
      </c>
      <c r="B2383" t="s">
        <v>40</v>
      </c>
      <c r="C2383" t="s">
        <v>9</v>
      </c>
      <c r="D2383" t="str">
        <f t="shared" si="37"/>
        <v>OUTFLOWS</v>
      </c>
      <c r="E2383" t="s">
        <v>112</v>
      </c>
      <c r="F2383" t="s">
        <v>113</v>
      </c>
      <c r="G2383" t="s">
        <v>2965</v>
      </c>
      <c r="H2383" t="s">
        <v>2966</v>
      </c>
      <c r="I2383" t="s">
        <v>3288</v>
      </c>
      <c r="J2383" t="s">
        <v>3289</v>
      </c>
      <c r="K2383" t="s">
        <v>3303</v>
      </c>
      <c r="L2383" t="s">
        <v>2986</v>
      </c>
      <c r="M2383" s="17">
        <f>VLOOKUP($K2383,[1]Budget!$V:$AE,5,0)*IF($C2383="1 - Revenues",1,IF(AND($C2383="5 - Transfers",MID(I2383,15,1)="4"),1,-1))</f>
        <v>-91000</v>
      </c>
      <c r="N2383" s="17">
        <f>VLOOKUP($K2383,[1]Budget!$V:$AE,6,0)*IF($C2383="1 - Revenues",1,IF(AND($C2383="5 - Transfers",MID(J2383,15,1)="4"),1,-1))</f>
        <v>-78000</v>
      </c>
      <c r="O2383" s="17">
        <f>IFERROR(IF(RIGHT(LEFT(K2383,15),1)="4",VLOOKUP(K2383,'[1]Budget Worksheet'!A:B,2,0),-1*VLOOKUP(K2383,'[1]Budget Worksheet'!A:B,2,0)),0)</f>
        <v>0</v>
      </c>
      <c r="P2383" s="17">
        <f>VLOOKUP($K2383,[1]Budget!$V:$AE,8,0)*IF($C2383="1 - Revenues",1,IF(AND($C2383="5 - Transfers",MID($K2383,15,1)="4"),1,-1))</f>
        <v>0</v>
      </c>
      <c r="Q2383" s="17">
        <f>VLOOKUP($K2383,[1]Budget!$V:$AE,10,0)*IF($C2383="1 - Revenues",1,IF(AND($C2383="5 - Transfers",MID(K2383,15,1)="4"),1,-1))</f>
        <v>0</v>
      </c>
      <c r="S2383" s="18" t="b">
        <f>IF(LEFT(C2383,1)="1",1,-1)*SUMIF([1]Budget!V:V,'Budget Worksheet for Pivot Tabl'!K2383,[1]Budget!AC:AC)=P2383</f>
        <v>1</v>
      </c>
    </row>
    <row r="2384" spans="1:19" x14ac:dyDescent="0.25">
      <c r="A2384" t="s">
        <v>39</v>
      </c>
      <c r="B2384" t="s">
        <v>40</v>
      </c>
      <c r="C2384" t="s">
        <v>10</v>
      </c>
      <c r="D2384" t="str">
        <f t="shared" si="37"/>
        <v>OUTFLOWS</v>
      </c>
      <c r="E2384" t="s">
        <v>112</v>
      </c>
      <c r="F2384" t="s">
        <v>113</v>
      </c>
      <c r="G2384" t="s">
        <v>2965</v>
      </c>
      <c r="H2384" t="s">
        <v>2966</v>
      </c>
      <c r="I2384" t="s">
        <v>3288</v>
      </c>
      <c r="J2384" t="s">
        <v>3289</v>
      </c>
      <c r="K2384" t="s">
        <v>3304</v>
      </c>
      <c r="L2384" t="s">
        <v>3305</v>
      </c>
      <c r="M2384" s="17">
        <f>VLOOKUP($K2384,[1]Budget!$V:$AE,5,0)*IF($C2384="1 - Revenues",1,IF(AND($C2384="5 - Transfers",MID(I2384,15,1)="4"),1,-1))</f>
        <v>-7000</v>
      </c>
      <c r="N2384" s="17">
        <f>VLOOKUP($K2384,[1]Budget!$V:$AE,6,0)*IF($C2384="1 - Revenues",1,IF(AND($C2384="5 - Transfers",MID(J2384,15,1)="4"),1,-1))</f>
        <v>0</v>
      </c>
      <c r="O2384" s="17">
        <f>IFERROR(IF(RIGHT(LEFT(K2384,15),1)="4",VLOOKUP(K2384,'[1]Budget Worksheet'!A:B,2,0),-1*VLOOKUP(K2384,'[1]Budget Worksheet'!A:B,2,0)),0)</f>
        <v>0</v>
      </c>
      <c r="P2384" s="17">
        <f>VLOOKUP($K2384,[1]Budget!$V:$AE,8,0)*IF($C2384="1 - Revenues",1,IF(AND($C2384="5 - Transfers",MID($K2384,15,1)="4"),1,-1))</f>
        <v>0</v>
      </c>
      <c r="Q2384" s="17">
        <f>VLOOKUP($K2384,[1]Budget!$V:$AE,10,0)*IF($C2384="1 - Revenues",1,IF(AND($C2384="5 - Transfers",MID(K2384,15,1)="4"),1,-1))</f>
        <v>0</v>
      </c>
      <c r="S2384" s="18" t="b">
        <f>IF(LEFT(C2384,1)="1",1,-1)*SUMIF([1]Budget!V:V,'Budget Worksheet for Pivot Tabl'!K2384,[1]Budget!AC:AC)=P2384</f>
        <v>1</v>
      </c>
    </row>
    <row r="2385" spans="1:19" x14ac:dyDescent="0.25">
      <c r="A2385" t="s">
        <v>39</v>
      </c>
      <c r="B2385" t="s">
        <v>40</v>
      </c>
      <c r="C2385" t="s">
        <v>7</v>
      </c>
      <c r="D2385" t="str">
        <f t="shared" si="37"/>
        <v>INFLOWS</v>
      </c>
      <c r="E2385" t="s">
        <v>112</v>
      </c>
      <c r="F2385" t="s">
        <v>113</v>
      </c>
      <c r="G2385" t="s">
        <v>2965</v>
      </c>
      <c r="H2385" t="s">
        <v>2966</v>
      </c>
      <c r="I2385" t="s">
        <v>3306</v>
      </c>
      <c r="J2385" t="s">
        <v>3307</v>
      </c>
      <c r="K2385" t="s">
        <v>3308</v>
      </c>
      <c r="L2385" t="s">
        <v>2927</v>
      </c>
      <c r="M2385" s="17">
        <f>VLOOKUP($K2385,[1]Budget!$V:$AE,5,0)*IF($C2385="1 - Revenues",1,IF(AND($C2385="5 - Transfers",MID(I2385,15,1)="4"),1,-1))</f>
        <v>14000</v>
      </c>
      <c r="N2385" s="17">
        <f>VLOOKUP($K2385,[1]Budget!$V:$AE,6,0)*IF($C2385="1 - Revenues",1,IF(AND($C2385="5 - Transfers",MID(J2385,15,1)="4"),1,-1))</f>
        <v>0</v>
      </c>
      <c r="O2385" s="17">
        <f>IFERROR(IF(RIGHT(LEFT(K2385,15),1)="4",VLOOKUP(K2385,'[1]Budget Worksheet'!A:B,2,0),-1*VLOOKUP(K2385,'[1]Budget Worksheet'!A:B,2,0)),0)</f>
        <v>0</v>
      </c>
      <c r="P2385" s="17">
        <f>VLOOKUP($K2385,[1]Budget!$V:$AE,8,0)*IF($C2385="1 - Revenues",1,IF(AND($C2385="5 - Transfers",MID($K2385,15,1)="4"),1,-1))</f>
        <v>0</v>
      </c>
      <c r="Q2385" s="17">
        <f>VLOOKUP($K2385,[1]Budget!$V:$AE,10,0)*IF($C2385="1 - Revenues",1,IF(AND($C2385="5 - Transfers",MID(K2385,15,1)="4"),1,-1))</f>
        <v>0</v>
      </c>
      <c r="S2385" s="18" t="b">
        <f>IF(LEFT(C2385,1)="1",1,-1)*SUMIF([1]Budget!V:V,'Budget Worksheet for Pivot Tabl'!K2385,[1]Budget!AC:AC)=P2385</f>
        <v>1</v>
      </c>
    </row>
    <row r="2386" spans="1:19" x14ac:dyDescent="0.25">
      <c r="A2386" t="s">
        <v>39</v>
      </c>
      <c r="B2386" t="s">
        <v>40</v>
      </c>
      <c r="C2386" t="s">
        <v>8</v>
      </c>
      <c r="D2386" t="str">
        <f t="shared" si="37"/>
        <v>OUTFLOWS</v>
      </c>
      <c r="E2386" t="s">
        <v>112</v>
      </c>
      <c r="F2386" t="s">
        <v>113</v>
      </c>
      <c r="G2386" t="s">
        <v>2965</v>
      </c>
      <c r="H2386" t="s">
        <v>2966</v>
      </c>
      <c r="I2386" t="s">
        <v>3306</v>
      </c>
      <c r="J2386" t="s">
        <v>3307</v>
      </c>
      <c r="K2386" t="s">
        <v>3309</v>
      </c>
      <c r="L2386" t="s">
        <v>472</v>
      </c>
      <c r="M2386" s="17">
        <f>VLOOKUP($K2386,[1]Budget!$V:$AE,5,0)*IF($C2386="1 - Revenues",1,IF(AND($C2386="5 - Transfers",MID(I2386,15,1)="4"),1,-1))</f>
        <v>0</v>
      </c>
      <c r="N2386" s="17">
        <f>VLOOKUP($K2386,[1]Budget!$V:$AE,6,0)*IF($C2386="1 - Revenues",1,IF(AND($C2386="5 - Transfers",MID(J2386,15,1)="4"),1,-1))</f>
        <v>0</v>
      </c>
      <c r="O2386" s="17">
        <f>IFERROR(IF(RIGHT(LEFT(K2386,15),1)="4",VLOOKUP(K2386,'[1]Budget Worksheet'!A:B,2,0),-1*VLOOKUP(K2386,'[1]Budget Worksheet'!A:B,2,0)),0)</f>
        <v>0</v>
      </c>
      <c r="P2386" s="17">
        <f>VLOOKUP($K2386,[1]Budget!$V:$AE,8,0)*IF($C2386="1 - Revenues",1,IF(AND($C2386="5 - Transfers",MID($K2386,15,1)="4"),1,-1))</f>
        <v>0</v>
      </c>
      <c r="Q2386" s="17">
        <f>VLOOKUP($K2386,[1]Budget!$V:$AE,10,0)*IF($C2386="1 - Revenues",1,IF(AND($C2386="5 - Transfers",MID(K2386,15,1)="4"),1,-1))</f>
        <v>0</v>
      </c>
      <c r="S2386" s="18" t="b">
        <f>IF(LEFT(C2386,1)="1",1,-1)*SUMIF([1]Budget!V:V,'Budget Worksheet for Pivot Tabl'!K2386,[1]Budget!AC:AC)=P2386</f>
        <v>1</v>
      </c>
    </row>
    <row r="2387" spans="1:19" x14ac:dyDescent="0.25">
      <c r="A2387" t="s">
        <v>39</v>
      </c>
      <c r="B2387" t="s">
        <v>40</v>
      </c>
      <c r="C2387" t="s">
        <v>9</v>
      </c>
      <c r="D2387" t="str">
        <f t="shared" si="37"/>
        <v>OUTFLOWS</v>
      </c>
      <c r="E2387" t="s">
        <v>112</v>
      </c>
      <c r="F2387" t="s">
        <v>113</v>
      </c>
      <c r="G2387" t="s">
        <v>2965</v>
      </c>
      <c r="H2387" t="s">
        <v>2966</v>
      </c>
      <c r="I2387" t="s">
        <v>3306</v>
      </c>
      <c r="J2387" t="s">
        <v>3307</v>
      </c>
      <c r="K2387" t="s">
        <v>3310</v>
      </c>
      <c r="L2387" t="s">
        <v>723</v>
      </c>
      <c r="M2387" s="17">
        <f>VLOOKUP($K2387,[1]Budget!$V:$AE,5,0)*IF($C2387="1 - Revenues",1,IF(AND($C2387="5 - Transfers",MID(I2387,15,1)="4"),1,-1))</f>
        <v>-1000</v>
      </c>
      <c r="N2387" s="17">
        <f>VLOOKUP($K2387,[1]Budget!$V:$AE,6,0)*IF($C2387="1 - Revenues",1,IF(AND($C2387="5 - Transfers",MID(J2387,15,1)="4"),1,-1))</f>
        <v>-1000</v>
      </c>
      <c r="O2387" s="17">
        <f>IFERROR(IF(RIGHT(LEFT(K2387,15),1)="4",VLOOKUP(K2387,'[1]Budget Worksheet'!A:B,2,0),-1*VLOOKUP(K2387,'[1]Budget Worksheet'!A:B,2,0)),0)</f>
        <v>0</v>
      </c>
      <c r="P2387" s="17">
        <f>VLOOKUP($K2387,[1]Budget!$V:$AE,8,0)*IF($C2387="1 - Revenues",1,IF(AND($C2387="5 - Transfers",MID($K2387,15,1)="4"),1,-1))</f>
        <v>0</v>
      </c>
      <c r="Q2387" s="17">
        <f>VLOOKUP($K2387,[1]Budget!$V:$AE,10,0)*IF($C2387="1 - Revenues",1,IF(AND($C2387="5 - Transfers",MID(K2387,15,1)="4"),1,-1))</f>
        <v>0</v>
      </c>
      <c r="S2387" s="18" t="b">
        <f>IF(LEFT(C2387,1)="1",1,-1)*SUMIF([1]Budget!V:V,'Budget Worksheet for Pivot Tabl'!K2387,[1]Budget!AC:AC)=P2387</f>
        <v>1</v>
      </c>
    </row>
    <row r="2388" spans="1:19" x14ac:dyDescent="0.25">
      <c r="A2388" t="s">
        <v>39</v>
      </c>
      <c r="B2388" t="s">
        <v>40</v>
      </c>
      <c r="C2388" t="s">
        <v>9</v>
      </c>
      <c r="D2388" t="str">
        <f t="shared" si="37"/>
        <v>OUTFLOWS</v>
      </c>
      <c r="E2388" t="s">
        <v>112</v>
      </c>
      <c r="F2388" t="s">
        <v>113</v>
      </c>
      <c r="G2388" t="s">
        <v>2965</v>
      </c>
      <c r="H2388" t="s">
        <v>2966</v>
      </c>
      <c r="I2388" t="s">
        <v>3306</v>
      </c>
      <c r="J2388" t="s">
        <v>3307</v>
      </c>
      <c r="K2388" t="s">
        <v>3311</v>
      </c>
      <c r="L2388" t="s">
        <v>1274</v>
      </c>
      <c r="M2388" s="17">
        <f>VLOOKUP($K2388,[1]Budget!$V:$AE,5,0)*IF($C2388="1 - Revenues",1,IF(AND($C2388="5 - Transfers",MID(I2388,15,1)="4"),1,-1))</f>
        <v>0</v>
      </c>
      <c r="N2388" s="17">
        <f>VLOOKUP($K2388,[1]Budget!$V:$AE,6,0)*IF($C2388="1 - Revenues",1,IF(AND($C2388="5 - Transfers",MID(J2388,15,1)="4"),1,-1))</f>
        <v>0</v>
      </c>
      <c r="O2388" s="17">
        <f>IFERROR(IF(RIGHT(LEFT(K2388,15),1)="4",VLOOKUP(K2388,'[1]Budget Worksheet'!A:B,2,0),-1*VLOOKUP(K2388,'[1]Budget Worksheet'!A:B,2,0)),0)</f>
        <v>0</v>
      </c>
      <c r="P2388" s="17">
        <f>VLOOKUP($K2388,[1]Budget!$V:$AE,8,0)*IF($C2388="1 - Revenues",1,IF(AND($C2388="5 - Transfers",MID($K2388,15,1)="4"),1,-1))</f>
        <v>0</v>
      </c>
      <c r="Q2388" s="17">
        <f>VLOOKUP($K2388,[1]Budget!$V:$AE,10,0)*IF($C2388="1 - Revenues",1,IF(AND($C2388="5 - Transfers",MID(K2388,15,1)="4"),1,-1))</f>
        <v>0</v>
      </c>
      <c r="S2388" s="18" t="b">
        <f>IF(LEFT(C2388,1)="1",1,-1)*SUMIF([1]Budget!V:V,'Budget Worksheet for Pivot Tabl'!K2388,[1]Budget!AC:AC)=P2388</f>
        <v>1</v>
      </c>
    </row>
    <row r="2389" spans="1:19" x14ac:dyDescent="0.25">
      <c r="A2389" t="s">
        <v>39</v>
      </c>
      <c r="B2389" t="s">
        <v>40</v>
      </c>
      <c r="C2389" t="s">
        <v>9</v>
      </c>
      <c r="D2389" t="str">
        <f t="shared" si="37"/>
        <v>OUTFLOWS</v>
      </c>
      <c r="E2389" t="s">
        <v>112</v>
      </c>
      <c r="F2389" t="s">
        <v>113</v>
      </c>
      <c r="G2389" t="s">
        <v>2965</v>
      </c>
      <c r="H2389" t="s">
        <v>2966</v>
      </c>
      <c r="I2389" t="s">
        <v>3306</v>
      </c>
      <c r="J2389" t="s">
        <v>3307</v>
      </c>
      <c r="K2389" t="s">
        <v>3312</v>
      </c>
      <c r="L2389" t="s">
        <v>482</v>
      </c>
      <c r="M2389" s="17">
        <f>VLOOKUP($K2389,[1]Budget!$V:$AE,5,0)*IF($C2389="1 - Revenues",1,IF(AND($C2389="5 - Transfers",MID(I2389,15,1)="4"),1,-1))</f>
        <v>0</v>
      </c>
      <c r="N2389" s="17">
        <f>VLOOKUP($K2389,[1]Budget!$V:$AE,6,0)*IF($C2389="1 - Revenues",1,IF(AND($C2389="5 - Transfers",MID(J2389,15,1)="4"),1,-1))</f>
        <v>0</v>
      </c>
      <c r="O2389" s="17">
        <f>IFERROR(IF(RIGHT(LEFT(K2389,15),1)="4",VLOOKUP(K2389,'[1]Budget Worksheet'!A:B,2,0),-1*VLOOKUP(K2389,'[1]Budget Worksheet'!A:B,2,0)),0)</f>
        <v>0</v>
      </c>
      <c r="P2389" s="17">
        <f>VLOOKUP($K2389,[1]Budget!$V:$AE,8,0)*IF($C2389="1 - Revenues",1,IF(AND($C2389="5 - Transfers",MID($K2389,15,1)="4"),1,-1))</f>
        <v>0</v>
      </c>
      <c r="Q2389" s="17">
        <f>VLOOKUP($K2389,[1]Budget!$V:$AE,10,0)*IF($C2389="1 - Revenues",1,IF(AND($C2389="5 - Transfers",MID(K2389,15,1)="4"),1,-1))</f>
        <v>0</v>
      </c>
      <c r="S2389" s="18" t="b">
        <f>IF(LEFT(C2389,1)="1",1,-1)*SUMIF([1]Budget!V:V,'Budget Worksheet for Pivot Tabl'!K2389,[1]Budget!AC:AC)=P2389</f>
        <v>1</v>
      </c>
    </row>
    <row r="2390" spans="1:19" x14ac:dyDescent="0.25">
      <c r="A2390" t="s">
        <v>39</v>
      </c>
      <c r="B2390" t="s">
        <v>40</v>
      </c>
      <c r="C2390" t="s">
        <v>9</v>
      </c>
      <c r="D2390" t="str">
        <f t="shared" si="37"/>
        <v>OUTFLOWS</v>
      </c>
      <c r="E2390" t="s">
        <v>112</v>
      </c>
      <c r="F2390" t="s">
        <v>113</v>
      </c>
      <c r="G2390" t="s">
        <v>2965</v>
      </c>
      <c r="H2390" t="s">
        <v>2966</v>
      </c>
      <c r="I2390" t="s">
        <v>3306</v>
      </c>
      <c r="J2390" t="s">
        <v>3307</v>
      </c>
      <c r="K2390" t="s">
        <v>3313</v>
      </c>
      <c r="L2390" t="s">
        <v>2980</v>
      </c>
      <c r="M2390" s="17">
        <f>VLOOKUP($K2390,[1]Budget!$V:$AE,5,0)*IF($C2390="1 - Revenues",1,IF(AND($C2390="5 - Transfers",MID(I2390,15,1)="4"),1,-1))</f>
        <v>-1000</v>
      </c>
      <c r="N2390" s="17">
        <f>VLOOKUP($K2390,[1]Budget!$V:$AE,6,0)*IF($C2390="1 - Revenues",1,IF(AND($C2390="5 - Transfers",MID(J2390,15,1)="4"),1,-1))</f>
        <v>-1000</v>
      </c>
      <c r="O2390" s="17">
        <f>IFERROR(IF(RIGHT(LEFT(K2390,15),1)="4",VLOOKUP(K2390,'[1]Budget Worksheet'!A:B,2,0),-1*VLOOKUP(K2390,'[1]Budget Worksheet'!A:B,2,0)),0)</f>
        <v>0</v>
      </c>
      <c r="P2390" s="17">
        <f>VLOOKUP($K2390,[1]Budget!$V:$AE,8,0)*IF($C2390="1 - Revenues",1,IF(AND($C2390="5 - Transfers",MID($K2390,15,1)="4"),1,-1))</f>
        <v>0</v>
      </c>
      <c r="Q2390" s="17">
        <f>VLOOKUP($K2390,[1]Budget!$V:$AE,10,0)*IF($C2390="1 - Revenues",1,IF(AND($C2390="5 - Transfers",MID(K2390,15,1)="4"),1,-1))</f>
        <v>0</v>
      </c>
      <c r="S2390" s="18" t="b">
        <f>IF(LEFT(C2390,1)="1",1,-1)*SUMIF([1]Budget!V:V,'Budget Worksheet for Pivot Tabl'!K2390,[1]Budget!AC:AC)=P2390</f>
        <v>1</v>
      </c>
    </row>
    <row r="2391" spans="1:19" x14ac:dyDescent="0.25">
      <c r="A2391" t="s">
        <v>39</v>
      </c>
      <c r="B2391" t="s">
        <v>40</v>
      </c>
      <c r="C2391" t="s">
        <v>9</v>
      </c>
      <c r="D2391" t="str">
        <f t="shared" si="37"/>
        <v>OUTFLOWS</v>
      </c>
      <c r="E2391" t="s">
        <v>112</v>
      </c>
      <c r="F2391" t="s">
        <v>113</v>
      </c>
      <c r="G2391" t="s">
        <v>2965</v>
      </c>
      <c r="H2391" t="s">
        <v>2966</v>
      </c>
      <c r="I2391" t="s">
        <v>3306</v>
      </c>
      <c r="J2391" t="s">
        <v>3307</v>
      </c>
      <c r="K2391" t="s">
        <v>3314</v>
      </c>
      <c r="L2391" t="s">
        <v>2950</v>
      </c>
      <c r="M2391" s="17">
        <f>VLOOKUP($K2391,[1]Budget!$V:$AE,5,0)*IF($C2391="1 - Revenues",1,IF(AND($C2391="5 - Transfers",MID(I2391,15,1)="4"),1,-1))</f>
        <v>0</v>
      </c>
      <c r="N2391" s="17">
        <f>VLOOKUP($K2391,[1]Budget!$V:$AE,6,0)*IF($C2391="1 - Revenues",1,IF(AND($C2391="5 - Transfers",MID(J2391,15,1)="4"),1,-1))</f>
        <v>0</v>
      </c>
      <c r="O2391" s="17">
        <f>IFERROR(IF(RIGHT(LEFT(K2391,15),1)="4",VLOOKUP(K2391,'[1]Budget Worksheet'!A:B,2,0),-1*VLOOKUP(K2391,'[1]Budget Worksheet'!A:B,2,0)),0)</f>
        <v>0</v>
      </c>
      <c r="P2391" s="17">
        <f>VLOOKUP($K2391,[1]Budget!$V:$AE,8,0)*IF($C2391="1 - Revenues",1,IF(AND($C2391="5 - Transfers",MID($K2391,15,1)="4"),1,-1))</f>
        <v>0</v>
      </c>
      <c r="Q2391" s="17">
        <f>VLOOKUP($K2391,[1]Budget!$V:$AE,10,0)*IF($C2391="1 - Revenues",1,IF(AND($C2391="5 - Transfers",MID(K2391,15,1)="4"),1,-1))</f>
        <v>0</v>
      </c>
      <c r="S2391" s="18" t="b">
        <f>IF(LEFT(C2391,1)="1",1,-1)*SUMIF([1]Budget!V:V,'Budget Worksheet for Pivot Tabl'!K2391,[1]Budget!AC:AC)=P2391</f>
        <v>1</v>
      </c>
    </row>
    <row r="2392" spans="1:19" x14ac:dyDescent="0.25">
      <c r="A2392" t="s">
        <v>39</v>
      </c>
      <c r="B2392" t="s">
        <v>40</v>
      </c>
      <c r="C2392" t="s">
        <v>9</v>
      </c>
      <c r="D2392" t="str">
        <f t="shared" si="37"/>
        <v>OUTFLOWS</v>
      </c>
      <c r="E2392" t="s">
        <v>112</v>
      </c>
      <c r="F2392" t="s">
        <v>113</v>
      </c>
      <c r="G2392" t="s">
        <v>2965</v>
      </c>
      <c r="H2392" t="s">
        <v>2966</v>
      </c>
      <c r="I2392" t="s">
        <v>3306</v>
      </c>
      <c r="J2392" t="s">
        <v>3307</v>
      </c>
      <c r="K2392" t="s">
        <v>3315</v>
      </c>
      <c r="L2392" t="s">
        <v>1398</v>
      </c>
      <c r="M2392" s="17">
        <f>VLOOKUP($K2392,[1]Budget!$V:$AE,5,0)*IF($C2392="1 - Revenues",1,IF(AND($C2392="5 - Transfers",MID(I2392,15,1)="4"),1,-1))</f>
        <v>0</v>
      </c>
      <c r="N2392" s="17">
        <f>VLOOKUP($K2392,[1]Budget!$V:$AE,6,0)*IF($C2392="1 - Revenues",1,IF(AND($C2392="5 - Transfers",MID(J2392,15,1)="4"),1,-1))</f>
        <v>-1000</v>
      </c>
      <c r="O2392" s="17">
        <f>IFERROR(IF(RIGHT(LEFT(K2392,15),1)="4",VLOOKUP(K2392,'[1]Budget Worksheet'!A:B,2,0),-1*VLOOKUP(K2392,'[1]Budget Worksheet'!A:B,2,0)),0)</f>
        <v>0</v>
      </c>
      <c r="P2392" s="17">
        <f>VLOOKUP($K2392,[1]Budget!$V:$AE,8,0)*IF($C2392="1 - Revenues",1,IF(AND($C2392="5 - Transfers",MID($K2392,15,1)="4"),1,-1))</f>
        <v>0</v>
      </c>
      <c r="Q2392" s="17">
        <f>VLOOKUP($K2392,[1]Budget!$V:$AE,10,0)*IF($C2392="1 - Revenues",1,IF(AND($C2392="5 - Transfers",MID(K2392,15,1)="4"),1,-1))</f>
        <v>0</v>
      </c>
      <c r="S2392" s="18" t="b">
        <f>IF(LEFT(C2392,1)="1",1,-1)*SUMIF([1]Budget!V:V,'Budget Worksheet for Pivot Tabl'!K2392,[1]Budget!AC:AC)=P2392</f>
        <v>1</v>
      </c>
    </row>
    <row r="2393" spans="1:19" x14ac:dyDescent="0.25">
      <c r="A2393" t="s">
        <v>39</v>
      </c>
      <c r="B2393" t="s">
        <v>40</v>
      </c>
      <c r="C2393" t="s">
        <v>9</v>
      </c>
      <c r="D2393" t="str">
        <f t="shared" si="37"/>
        <v>OUTFLOWS</v>
      </c>
      <c r="E2393" t="s">
        <v>112</v>
      </c>
      <c r="F2393" t="s">
        <v>113</v>
      </c>
      <c r="G2393" t="s">
        <v>2965</v>
      </c>
      <c r="H2393" t="s">
        <v>2966</v>
      </c>
      <c r="I2393" t="s">
        <v>3306</v>
      </c>
      <c r="J2393" t="s">
        <v>3307</v>
      </c>
      <c r="K2393" t="s">
        <v>3316</v>
      </c>
      <c r="L2393" t="s">
        <v>498</v>
      </c>
      <c r="M2393" s="17">
        <f>VLOOKUP($K2393,[1]Budget!$V:$AE,5,0)*IF($C2393="1 - Revenues",1,IF(AND($C2393="5 - Transfers",MID(I2393,15,1)="4"),1,-1))</f>
        <v>0</v>
      </c>
      <c r="N2393" s="17">
        <f>VLOOKUP($K2393,[1]Budget!$V:$AE,6,0)*IF($C2393="1 - Revenues",1,IF(AND($C2393="5 - Transfers",MID(J2393,15,1)="4"),1,-1))</f>
        <v>0</v>
      </c>
      <c r="O2393" s="17">
        <f>IFERROR(IF(RIGHT(LEFT(K2393,15),1)="4",VLOOKUP(K2393,'[1]Budget Worksheet'!A:B,2,0),-1*VLOOKUP(K2393,'[1]Budget Worksheet'!A:B,2,0)),0)</f>
        <v>0</v>
      </c>
      <c r="P2393" s="17">
        <f>VLOOKUP($K2393,[1]Budget!$V:$AE,8,0)*IF($C2393="1 - Revenues",1,IF(AND($C2393="5 - Transfers",MID($K2393,15,1)="4"),1,-1))</f>
        <v>0</v>
      </c>
      <c r="Q2393" s="17">
        <f>VLOOKUP($K2393,[1]Budget!$V:$AE,10,0)*IF($C2393="1 - Revenues",1,IF(AND($C2393="5 - Transfers",MID(K2393,15,1)="4"),1,-1))</f>
        <v>0</v>
      </c>
      <c r="S2393" s="18" t="b">
        <f>IF(LEFT(C2393,1)="1",1,-1)*SUMIF([1]Budget!V:V,'Budget Worksheet for Pivot Tabl'!K2393,[1]Budget!AC:AC)=P2393</f>
        <v>1</v>
      </c>
    </row>
    <row r="2394" spans="1:19" x14ac:dyDescent="0.25">
      <c r="A2394" t="s">
        <v>39</v>
      </c>
      <c r="B2394" t="s">
        <v>40</v>
      </c>
      <c r="C2394" t="s">
        <v>9</v>
      </c>
      <c r="D2394" t="str">
        <f t="shared" si="37"/>
        <v>OUTFLOWS</v>
      </c>
      <c r="E2394" t="s">
        <v>112</v>
      </c>
      <c r="F2394" t="s">
        <v>113</v>
      </c>
      <c r="G2394" t="s">
        <v>2965</v>
      </c>
      <c r="H2394" t="s">
        <v>2966</v>
      </c>
      <c r="I2394" t="s">
        <v>3306</v>
      </c>
      <c r="J2394" t="s">
        <v>3307</v>
      </c>
      <c r="K2394" t="s">
        <v>3317</v>
      </c>
      <c r="L2394" t="s">
        <v>2484</v>
      </c>
      <c r="M2394" s="17">
        <f>VLOOKUP($K2394,[1]Budget!$V:$AE,5,0)*IF($C2394="1 - Revenues",1,IF(AND($C2394="5 - Transfers",MID(I2394,15,1)="4"),1,-1))</f>
        <v>-5000</v>
      </c>
      <c r="N2394" s="17">
        <f>VLOOKUP($K2394,[1]Budget!$V:$AE,6,0)*IF($C2394="1 - Revenues",1,IF(AND($C2394="5 - Transfers",MID(J2394,15,1)="4"),1,-1))</f>
        <v>-5000</v>
      </c>
      <c r="O2394" s="17">
        <f>IFERROR(IF(RIGHT(LEFT(K2394,15),1)="4",VLOOKUP(K2394,'[1]Budget Worksheet'!A:B,2,0),-1*VLOOKUP(K2394,'[1]Budget Worksheet'!A:B,2,0)),0)</f>
        <v>0</v>
      </c>
      <c r="P2394" s="17">
        <f>VLOOKUP($K2394,[1]Budget!$V:$AE,8,0)*IF($C2394="1 - Revenues",1,IF(AND($C2394="5 - Transfers",MID($K2394,15,1)="4"),1,-1))</f>
        <v>0</v>
      </c>
      <c r="Q2394" s="17">
        <f>VLOOKUP($K2394,[1]Budget!$V:$AE,10,0)*IF($C2394="1 - Revenues",1,IF(AND($C2394="5 - Transfers",MID(K2394,15,1)="4"),1,-1))</f>
        <v>0</v>
      </c>
      <c r="S2394" s="18" t="b">
        <f>IF(LEFT(C2394,1)="1",1,-1)*SUMIF([1]Budget!V:V,'Budget Worksheet for Pivot Tabl'!K2394,[1]Budget!AC:AC)=P2394</f>
        <v>1</v>
      </c>
    </row>
    <row r="2395" spans="1:19" x14ac:dyDescent="0.25">
      <c r="A2395" t="s">
        <v>39</v>
      </c>
      <c r="B2395" t="s">
        <v>40</v>
      </c>
      <c r="C2395" t="s">
        <v>9</v>
      </c>
      <c r="D2395" t="str">
        <f t="shared" si="37"/>
        <v>OUTFLOWS</v>
      </c>
      <c r="E2395" t="s">
        <v>112</v>
      </c>
      <c r="F2395" t="s">
        <v>113</v>
      </c>
      <c r="G2395" t="s">
        <v>2965</v>
      </c>
      <c r="H2395" t="s">
        <v>2966</v>
      </c>
      <c r="I2395" t="s">
        <v>3306</v>
      </c>
      <c r="J2395" t="s">
        <v>3307</v>
      </c>
      <c r="K2395" t="s">
        <v>3318</v>
      </c>
      <c r="L2395" t="s">
        <v>2986</v>
      </c>
      <c r="M2395" s="17">
        <f>VLOOKUP($K2395,[1]Budget!$V:$AE,5,0)*IF($C2395="1 - Revenues",1,IF(AND($C2395="5 - Transfers",MID(I2395,15,1)="4"),1,-1))</f>
        <v>-4000</v>
      </c>
      <c r="N2395" s="17">
        <f>VLOOKUP($K2395,[1]Budget!$V:$AE,6,0)*IF($C2395="1 - Revenues",1,IF(AND($C2395="5 - Transfers",MID(J2395,15,1)="4"),1,-1))</f>
        <v>-2000</v>
      </c>
      <c r="O2395" s="17">
        <f>IFERROR(IF(RIGHT(LEFT(K2395,15),1)="4",VLOOKUP(K2395,'[1]Budget Worksheet'!A:B,2,0),-1*VLOOKUP(K2395,'[1]Budget Worksheet'!A:B,2,0)),0)</f>
        <v>0</v>
      </c>
      <c r="P2395" s="17">
        <f>VLOOKUP($K2395,[1]Budget!$V:$AE,8,0)*IF($C2395="1 - Revenues",1,IF(AND($C2395="5 - Transfers",MID($K2395,15,1)="4"),1,-1))</f>
        <v>0</v>
      </c>
      <c r="Q2395" s="17">
        <f>VLOOKUP($K2395,[1]Budget!$V:$AE,10,0)*IF($C2395="1 - Revenues",1,IF(AND($C2395="5 - Transfers",MID(K2395,15,1)="4"),1,-1))</f>
        <v>0</v>
      </c>
      <c r="S2395" s="18" t="b">
        <f>IF(LEFT(C2395,1)="1",1,-1)*SUMIF([1]Budget!V:V,'Budget Worksheet for Pivot Tabl'!K2395,[1]Budget!AC:AC)=P2395</f>
        <v>1</v>
      </c>
    </row>
    <row r="2396" spans="1:19" x14ac:dyDescent="0.25">
      <c r="A2396" t="s">
        <v>39</v>
      </c>
      <c r="B2396" t="s">
        <v>40</v>
      </c>
      <c r="C2396" t="s">
        <v>7</v>
      </c>
      <c r="D2396" t="str">
        <f t="shared" si="37"/>
        <v>INFLOWS</v>
      </c>
      <c r="E2396" t="s">
        <v>112</v>
      </c>
      <c r="F2396" t="s">
        <v>113</v>
      </c>
      <c r="G2396" t="s">
        <v>2965</v>
      </c>
      <c r="H2396" t="s">
        <v>2966</v>
      </c>
      <c r="I2396" t="s">
        <v>3319</v>
      </c>
      <c r="J2396" t="s">
        <v>3320</v>
      </c>
      <c r="K2396" t="s">
        <v>3321</v>
      </c>
      <c r="L2396" t="s">
        <v>2927</v>
      </c>
      <c r="M2396" s="17">
        <f>VLOOKUP($K2396,[1]Budget!$V:$AE,5,0)*IF($C2396="1 - Revenues",1,IF(AND($C2396="5 - Transfers",MID(I2396,15,1)="4"),1,-1))</f>
        <v>7000</v>
      </c>
      <c r="N2396" s="17">
        <f>VLOOKUP($K2396,[1]Budget!$V:$AE,6,0)*IF($C2396="1 - Revenues",1,IF(AND($C2396="5 - Transfers",MID(J2396,15,1)="4"),1,-1))</f>
        <v>0</v>
      </c>
      <c r="O2396" s="17">
        <f>IFERROR(IF(RIGHT(LEFT(K2396,15),1)="4",VLOOKUP(K2396,'[1]Budget Worksheet'!A:B,2,0),-1*VLOOKUP(K2396,'[1]Budget Worksheet'!A:B,2,0)),0)</f>
        <v>0</v>
      </c>
      <c r="P2396" s="17">
        <f>VLOOKUP($K2396,[1]Budget!$V:$AE,8,0)*IF($C2396="1 - Revenues",1,IF(AND($C2396="5 - Transfers",MID($K2396,15,1)="4"),1,-1))</f>
        <v>0</v>
      </c>
      <c r="Q2396" s="17">
        <f>VLOOKUP($K2396,[1]Budget!$V:$AE,10,0)*IF($C2396="1 - Revenues",1,IF(AND($C2396="5 - Transfers",MID(K2396,15,1)="4"),1,-1))</f>
        <v>0</v>
      </c>
      <c r="S2396" s="18" t="b">
        <f>IF(LEFT(C2396,1)="1",1,-1)*SUMIF([1]Budget!V:V,'Budget Worksheet for Pivot Tabl'!K2396,[1]Budget!AC:AC)=P2396</f>
        <v>1</v>
      </c>
    </row>
    <row r="2397" spans="1:19" x14ac:dyDescent="0.25">
      <c r="A2397" t="s">
        <v>39</v>
      </c>
      <c r="B2397" t="s">
        <v>40</v>
      </c>
      <c r="C2397" t="s">
        <v>8</v>
      </c>
      <c r="D2397" t="str">
        <f t="shared" si="37"/>
        <v>OUTFLOWS</v>
      </c>
      <c r="E2397" t="s">
        <v>112</v>
      </c>
      <c r="F2397" t="s">
        <v>113</v>
      </c>
      <c r="G2397" t="s">
        <v>2965</v>
      </c>
      <c r="H2397" t="s">
        <v>2966</v>
      </c>
      <c r="I2397" t="s">
        <v>3319</v>
      </c>
      <c r="J2397" t="s">
        <v>3320</v>
      </c>
      <c r="K2397" t="s">
        <v>3322</v>
      </c>
      <c r="L2397" t="s">
        <v>472</v>
      </c>
      <c r="M2397" s="17">
        <f>VLOOKUP($K2397,[1]Budget!$V:$AE,5,0)*IF($C2397="1 - Revenues",1,IF(AND($C2397="5 - Transfers",MID(I2397,15,1)="4"),1,-1))</f>
        <v>0</v>
      </c>
      <c r="N2397" s="17">
        <f>VLOOKUP($K2397,[1]Budget!$V:$AE,6,0)*IF($C2397="1 - Revenues",1,IF(AND($C2397="5 - Transfers",MID(J2397,15,1)="4"),1,-1))</f>
        <v>0</v>
      </c>
      <c r="O2397" s="17">
        <f>IFERROR(IF(RIGHT(LEFT(K2397,15),1)="4",VLOOKUP(K2397,'[1]Budget Worksheet'!A:B,2,0),-1*VLOOKUP(K2397,'[1]Budget Worksheet'!A:B,2,0)),0)</f>
        <v>0</v>
      </c>
      <c r="P2397" s="17">
        <f>VLOOKUP($K2397,[1]Budget!$V:$AE,8,0)*IF($C2397="1 - Revenues",1,IF(AND($C2397="5 - Transfers",MID($K2397,15,1)="4"),1,-1))</f>
        <v>0</v>
      </c>
      <c r="Q2397" s="17">
        <f>VLOOKUP($K2397,[1]Budget!$V:$AE,10,0)*IF($C2397="1 - Revenues",1,IF(AND($C2397="5 - Transfers",MID(K2397,15,1)="4"),1,-1))</f>
        <v>0</v>
      </c>
      <c r="S2397" s="18" t="b">
        <f>IF(LEFT(C2397,1)="1",1,-1)*SUMIF([1]Budget!V:V,'Budget Worksheet for Pivot Tabl'!K2397,[1]Budget!AC:AC)=P2397</f>
        <v>1</v>
      </c>
    </row>
    <row r="2398" spans="1:19" x14ac:dyDescent="0.25">
      <c r="A2398" t="s">
        <v>39</v>
      </c>
      <c r="B2398" t="s">
        <v>40</v>
      </c>
      <c r="C2398" t="s">
        <v>9</v>
      </c>
      <c r="D2398" t="str">
        <f t="shared" si="37"/>
        <v>OUTFLOWS</v>
      </c>
      <c r="E2398" t="s">
        <v>112</v>
      </c>
      <c r="F2398" t="s">
        <v>113</v>
      </c>
      <c r="G2398" t="s">
        <v>2965</v>
      </c>
      <c r="H2398" t="s">
        <v>2966</v>
      </c>
      <c r="I2398" t="s">
        <v>3319</v>
      </c>
      <c r="J2398" t="s">
        <v>3320</v>
      </c>
      <c r="K2398" t="s">
        <v>3323</v>
      </c>
      <c r="L2398" t="s">
        <v>723</v>
      </c>
      <c r="M2398" s="17">
        <f>VLOOKUP($K2398,[1]Budget!$V:$AE,5,0)*IF($C2398="1 - Revenues",1,IF(AND($C2398="5 - Transfers",MID(I2398,15,1)="4"),1,-1))</f>
        <v>0</v>
      </c>
      <c r="N2398" s="17">
        <f>VLOOKUP($K2398,[1]Budget!$V:$AE,6,0)*IF($C2398="1 - Revenues",1,IF(AND($C2398="5 - Transfers",MID(J2398,15,1)="4"),1,-1))</f>
        <v>0</v>
      </c>
      <c r="O2398" s="17">
        <f>IFERROR(IF(RIGHT(LEFT(K2398,15),1)="4",VLOOKUP(K2398,'[1]Budget Worksheet'!A:B,2,0),-1*VLOOKUP(K2398,'[1]Budget Worksheet'!A:B,2,0)),0)</f>
        <v>0</v>
      </c>
      <c r="P2398" s="17">
        <f>VLOOKUP($K2398,[1]Budget!$V:$AE,8,0)*IF($C2398="1 - Revenues",1,IF(AND($C2398="5 - Transfers",MID($K2398,15,1)="4"),1,-1))</f>
        <v>0</v>
      </c>
      <c r="Q2398" s="17">
        <f>VLOOKUP($K2398,[1]Budget!$V:$AE,10,0)*IF($C2398="1 - Revenues",1,IF(AND($C2398="5 - Transfers",MID(K2398,15,1)="4"),1,-1))</f>
        <v>0</v>
      </c>
      <c r="S2398" s="18" t="b">
        <f>IF(LEFT(C2398,1)="1",1,-1)*SUMIF([1]Budget!V:V,'Budget Worksheet for Pivot Tabl'!K2398,[1]Budget!AC:AC)=P2398</f>
        <v>1</v>
      </c>
    </row>
    <row r="2399" spans="1:19" x14ac:dyDescent="0.25">
      <c r="A2399" t="s">
        <v>39</v>
      </c>
      <c r="B2399" t="s">
        <v>40</v>
      </c>
      <c r="C2399" t="s">
        <v>9</v>
      </c>
      <c r="D2399" t="str">
        <f t="shared" si="37"/>
        <v>OUTFLOWS</v>
      </c>
      <c r="E2399" t="s">
        <v>112</v>
      </c>
      <c r="F2399" t="s">
        <v>113</v>
      </c>
      <c r="G2399" t="s">
        <v>2965</v>
      </c>
      <c r="H2399" t="s">
        <v>2966</v>
      </c>
      <c r="I2399" t="s">
        <v>3319</v>
      </c>
      <c r="J2399" t="s">
        <v>3320</v>
      </c>
      <c r="K2399" t="s">
        <v>3324</v>
      </c>
      <c r="L2399" t="s">
        <v>1274</v>
      </c>
      <c r="M2399" s="17">
        <f>VLOOKUP($K2399,[1]Budget!$V:$AE,5,0)*IF($C2399="1 - Revenues",1,IF(AND($C2399="5 - Transfers",MID(I2399,15,1)="4"),1,-1))</f>
        <v>0</v>
      </c>
      <c r="N2399" s="17">
        <f>VLOOKUP($K2399,[1]Budget!$V:$AE,6,0)*IF($C2399="1 - Revenues",1,IF(AND($C2399="5 - Transfers",MID(J2399,15,1)="4"),1,-1))</f>
        <v>0</v>
      </c>
      <c r="O2399" s="17">
        <f>IFERROR(IF(RIGHT(LEFT(K2399,15),1)="4",VLOOKUP(K2399,'[1]Budget Worksheet'!A:B,2,0),-1*VLOOKUP(K2399,'[1]Budget Worksheet'!A:B,2,0)),0)</f>
        <v>0</v>
      </c>
      <c r="P2399" s="17">
        <f>VLOOKUP($K2399,[1]Budget!$V:$AE,8,0)*IF($C2399="1 - Revenues",1,IF(AND($C2399="5 - Transfers",MID($K2399,15,1)="4"),1,-1))</f>
        <v>0</v>
      </c>
      <c r="Q2399" s="17">
        <f>VLOOKUP($K2399,[1]Budget!$V:$AE,10,0)*IF($C2399="1 - Revenues",1,IF(AND($C2399="5 - Transfers",MID(K2399,15,1)="4"),1,-1))</f>
        <v>0</v>
      </c>
      <c r="S2399" s="18" t="b">
        <f>IF(LEFT(C2399,1)="1",1,-1)*SUMIF([1]Budget!V:V,'Budget Worksheet for Pivot Tabl'!K2399,[1]Budget!AC:AC)=P2399</f>
        <v>1</v>
      </c>
    </row>
    <row r="2400" spans="1:19" x14ac:dyDescent="0.25">
      <c r="A2400" t="s">
        <v>39</v>
      </c>
      <c r="B2400" t="s">
        <v>40</v>
      </c>
      <c r="C2400" t="s">
        <v>9</v>
      </c>
      <c r="D2400" t="str">
        <f t="shared" si="37"/>
        <v>OUTFLOWS</v>
      </c>
      <c r="E2400" t="s">
        <v>112</v>
      </c>
      <c r="F2400" t="s">
        <v>113</v>
      </c>
      <c r="G2400" t="s">
        <v>2965</v>
      </c>
      <c r="H2400" t="s">
        <v>2966</v>
      </c>
      <c r="I2400" t="s">
        <v>3319</v>
      </c>
      <c r="J2400" t="s">
        <v>3320</v>
      </c>
      <c r="K2400" t="s">
        <v>3325</v>
      </c>
      <c r="L2400" t="s">
        <v>482</v>
      </c>
      <c r="M2400" s="17">
        <f>VLOOKUP($K2400,[1]Budget!$V:$AE,5,0)*IF($C2400="1 - Revenues",1,IF(AND($C2400="5 - Transfers",MID(I2400,15,1)="4"),1,-1))</f>
        <v>0</v>
      </c>
      <c r="N2400" s="17">
        <f>VLOOKUP($K2400,[1]Budget!$V:$AE,6,0)*IF($C2400="1 - Revenues",1,IF(AND($C2400="5 - Transfers",MID(J2400,15,1)="4"),1,-1))</f>
        <v>0</v>
      </c>
      <c r="O2400" s="17">
        <f>IFERROR(IF(RIGHT(LEFT(K2400,15),1)="4",VLOOKUP(K2400,'[1]Budget Worksheet'!A:B,2,0),-1*VLOOKUP(K2400,'[1]Budget Worksheet'!A:B,2,0)),0)</f>
        <v>0</v>
      </c>
      <c r="P2400" s="17">
        <f>VLOOKUP($K2400,[1]Budget!$V:$AE,8,0)*IF($C2400="1 - Revenues",1,IF(AND($C2400="5 - Transfers",MID($K2400,15,1)="4"),1,-1))</f>
        <v>0</v>
      </c>
      <c r="Q2400" s="17">
        <f>VLOOKUP($K2400,[1]Budget!$V:$AE,10,0)*IF($C2400="1 - Revenues",1,IF(AND($C2400="5 - Transfers",MID(K2400,15,1)="4"),1,-1))</f>
        <v>0</v>
      </c>
      <c r="S2400" s="18" t="b">
        <f>IF(LEFT(C2400,1)="1",1,-1)*SUMIF([1]Budget!V:V,'Budget Worksheet for Pivot Tabl'!K2400,[1]Budget!AC:AC)=P2400</f>
        <v>1</v>
      </c>
    </row>
    <row r="2401" spans="1:19" x14ac:dyDescent="0.25">
      <c r="A2401" t="s">
        <v>39</v>
      </c>
      <c r="B2401" t="s">
        <v>40</v>
      </c>
      <c r="C2401" t="s">
        <v>9</v>
      </c>
      <c r="D2401" t="str">
        <f t="shared" si="37"/>
        <v>OUTFLOWS</v>
      </c>
      <c r="E2401" t="s">
        <v>112</v>
      </c>
      <c r="F2401" t="s">
        <v>113</v>
      </c>
      <c r="G2401" t="s">
        <v>2965</v>
      </c>
      <c r="H2401" t="s">
        <v>2966</v>
      </c>
      <c r="I2401" t="s">
        <v>3319</v>
      </c>
      <c r="J2401" t="s">
        <v>3320</v>
      </c>
      <c r="K2401" t="s">
        <v>3326</v>
      </c>
      <c r="L2401" t="s">
        <v>2980</v>
      </c>
      <c r="M2401" s="17">
        <f>VLOOKUP($K2401,[1]Budget!$V:$AE,5,0)*IF($C2401="1 - Revenues",1,IF(AND($C2401="5 - Transfers",MID(I2401,15,1)="4"),1,-1))</f>
        <v>0</v>
      </c>
      <c r="N2401" s="17">
        <f>VLOOKUP($K2401,[1]Budget!$V:$AE,6,0)*IF($C2401="1 - Revenues",1,IF(AND($C2401="5 - Transfers",MID(J2401,15,1)="4"),1,-1))</f>
        <v>0</v>
      </c>
      <c r="O2401" s="17">
        <f>IFERROR(IF(RIGHT(LEFT(K2401,15),1)="4",VLOOKUP(K2401,'[1]Budget Worksheet'!A:B,2,0),-1*VLOOKUP(K2401,'[1]Budget Worksheet'!A:B,2,0)),0)</f>
        <v>0</v>
      </c>
      <c r="P2401" s="17">
        <f>VLOOKUP($K2401,[1]Budget!$V:$AE,8,0)*IF($C2401="1 - Revenues",1,IF(AND($C2401="5 - Transfers",MID($K2401,15,1)="4"),1,-1))</f>
        <v>0</v>
      </c>
      <c r="Q2401" s="17">
        <f>VLOOKUP($K2401,[1]Budget!$V:$AE,10,0)*IF($C2401="1 - Revenues",1,IF(AND($C2401="5 - Transfers",MID(K2401,15,1)="4"),1,-1))</f>
        <v>0</v>
      </c>
      <c r="S2401" s="18" t="b">
        <f>IF(LEFT(C2401,1)="1",1,-1)*SUMIF([1]Budget!V:V,'Budget Worksheet for Pivot Tabl'!K2401,[1]Budget!AC:AC)=P2401</f>
        <v>1</v>
      </c>
    </row>
    <row r="2402" spans="1:19" x14ac:dyDescent="0.25">
      <c r="A2402" t="s">
        <v>39</v>
      </c>
      <c r="B2402" t="s">
        <v>40</v>
      </c>
      <c r="C2402" t="s">
        <v>9</v>
      </c>
      <c r="D2402" t="str">
        <f t="shared" si="37"/>
        <v>OUTFLOWS</v>
      </c>
      <c r="E2402" t="s">
        <v>112</v>
      </c>
      <c r="F2402" t="s">
        <v>113</v>
      </c>
      <c r="G2402" t="s">
        <v>2965</v>
      </c>
      <c r="H2402" t="s">
        <v>2966</v>
      </c>
      <c r="I2402" t="s">
        <v>3319</v>
      </c>
      <c r="J2402" t="s">
        <v>3320</v>
      </c>
      <c r="K2402" t="s">
        <v>3327</v>
      </c>
      <c r="L2402" t="s">
        <v>2950</v>
      </c>
      <c r="M2402" s="17">
        <f>VLOOKUP($K2402,[1]Budget!$V:$AE,5,0)*IF($C2402="1 - Revenues",1,IF(AND($C2402="5 - Transfers",MID(I2402,15,1)="4"),1,-1))</f>
        <v>0</v>
      </c>
      <c r="N2402" s="17">
        <f>VLOOKUP($K2402,[1]Budget!$V:$AE,6,0)*IF($C2402="1 - Revenues",1,IF(AND($C2402="5 - Transfers",MID(J2402,15,1)="4"),1,-1))</f>
        <v>0</v>
      </c>
      <c r="O2402" s="17">
        <f>IFERROR(IF(RIGHT(LEFT(K2402,15),1)="4",VLOOKUP(K2402,'[1]Budget Worksheet'!A:B,2,0),-1*VLOOKUP(K2402,'[1]Budget Worksheet'!A:B,2,0)),0)</f>
        <v>0</v>
      </c>
      <c r="P2402" s="17">
        <f>VLOOKUP($K2402,[1]Budget!$V:$AE,8,0)*IF($C2402="1 - Revenues",1,IF(AND($C2402="5 - Transfers",MID($K2402,15,1)="4"),1,-1))</f>
        <v>0</v>
      </c>
      <c r="Q2402" s="17">
        <f>VLOOKUP($K2402,[1]Budget!$V:$AE,10,0)*IF($C2402="1 - Revenues",1,IF(AND($C2402="5 - Transfers",MID(K2402,15,1)="4"),1,-1))</f>
        <v>0</v>
      </c>
      <c r="S2402" s="18" t="b">
        <f>IF(LEFT(C2402,1)="1",1,-1)*SUMIF([1]Budget!V:V,'Budget Worksheet for Pivot Tabl'!K2402,[1]Budget!AC:AC)=P2402</f>
        <v>1</v>
      </c>
    </row>
    <row r="2403" spans="1:19" x14ac:dyDescent="0.25">
      <c r="A2403" t="s">
        <v>39</v>
      </c>
      <c r="B2403" t="s">
        <v>40</v>
      </c>
      <c r="C2403" t="s">
        <v>9</v>
      </c>
      <c r="D2403" t="str">
        <f t="shared" si="37"/>
        <v>OUTFLOWS</v>
      </c>
      <c r="E2403" t="s">
        <v>112</v>
      </c>
      <c r="F2403" t="s">
        <v>113</v>
      </c>
      <c r="G2403" t="s">
        <v>2965</v>
      </c>
      <c r="H2403" t="s">
        <v>2966</v>
      </c>
      <c r="I2403" t="s">
        <v>3319</v>
      </c>
      <c r="J2403" t="s">
        <v>3320</v>
      </c>
      <c r="K2403" t="s">
        <v>3328</v>
      </c>
      <c r="L2403" t="s">
        <v>1398</v>
      </c>
      <c r="M2403" s="17">
        <f>VLOOKUP($K2403,[1]Budget!$V:$AE,5,0)*IF($C2403="1 - Revenues",1,IF(AND($C2403="5 - Transfers",MID(I2403,15,1)="4"),1,-1))</f>
        <v>0</v>
      </c>
      <c r="N2403" s="17">
        <f>VLOOKUP($K2403,[1]Budget!$V:$AE,6,0)*IF($C2403="1 - Revenues",1,IF(AND($C2403="5 - Transfers",MID(J2403,15,1)="4"),1,-1))</f>
        <v>0</v>
      </c>
      <c r="O2403" s="17">
        <f>IFERROR(IF(RIGHT(LEFT(K2403,15),1)="4",VLOOKUP(K2403,'[1]Budget Worksheet'!A:B,2,0),-1*VLOOKUP(K2403,'[1]Budget Worksheet'!A:B,2,0)),0)</f>
        <v>0</v>
      </c>
      <c r="P2403" s="17">
        <f>VLOOKUP($K2403,[1]Budget!$V:$AE,8,0)*IF($C2403="1 - Revenues",1,IF(AND($C2403="5 - Transfers",MID($K2403,15,1)="4"),1,-1))</f>
        <v>0</v>
      </c>
      <c r="Q2403" s="17">
        <f>VLOOKUP($K2403,[1]Budget!$V:$AE,10,0)*IF($C2403="1 - Revenues",1,IF(AND($C2403="5 - Transfers",MID(K2403,15,1)="4"),1,-1))</f>
        <v>0</v>
      </c>
      <c r="S2403" s="18" t="b">
        <f>IF(LEFT(C2403,1)="1",1,-1)*SUMIF([1]Budget!V:V,'Budget Worksheet for Pivot Tabl'!K2403,[1]Budget!AC:AC)=P2403</f>
        <v>1</v>
      </c>
    </row>
    <row r="2404" spans="1:19" x14ac:dyDescent="0.25">
      <c r="A2404" t="s">
        <v>39</v>
      </c>
      <c r="B2404" t="s">
        <v>40</v>
      </c>
      <c r="C2404" t="s">
        <v>9</v>
      </c>
      <c r="D2404" t="str">
        <f t="shared" si="37"/>
        <v>OUTFLOWS</v>
      </c>
      <c r="E2404" t="s">
        <v>112</v>
      </c>
      <c r="F2404" t="s">
        <v>113</v>
      </c>
      <c r="G2404" t="s">
        <v>2965</v>
      </c>
      <c r="H2404" t="s">
        <v>2966</v>
      </c>
      <c r="I2404" t="s">
        <v>3319</v>
      </c>
      <c r="J2404" t="s">
        <v>3320</v>
      </c>
      <c r="K2404" t="s">
        <v>3329</v>
      </c>
      <c r="L2404" t="s">
        <v>498</v>
      </c>
      <c r="M2404" s="17">
        <f>VLOOKUP($K2404,[1]Budget!$V:$AE,5,0)*IF($C2404="1 - Revenues",1,IF(AND($C2404="5 - Transfers",MID(I2404,15,1)="4"),1,-1))</f>
        <v>0</v>
      </c>
      <c r="N2404" s="17">
        <f>VLOOKUP($K2404,[1]Budget!$V:$AE,6,0)*IF($C2404="1 - Revenues",1,IF(AND($C2404="5 - Transfers",MID(J2404,15,1)="4"),1,-1))</f>
        <v>0</v>
      </c>
      <c r="O2404" s="17">
        <f>IFERROR(IF(RIGHT(LEFT(K2404,15),1)="4",VLOOKUP(K2404,'[1]Budget Worksheet'!A:B,2,0),-1*VLOOKUP(K2404,'[1]Budget Worksheet'!A:B,2,0)),0)</f>
        <v>0</v>
      </c>
      <c r="P2404" s="17">
        <f>VLOOKUP($K2404,[1]Budget!$V:$AE,8,0)*IF($C2404="1 - Revenues",1,IF(AND($C2404="5 - Transfers",MID($K2404,15,1)="4"),1,-1))</f>
        <v>0</v>
      </c>
      <c r="Q2404" s="17">
        <f>VLOOKUP($K2404,[1]Budget!$V:$AE,10,0)*IF($C2404="1 - Revenues",1,IF(AND($C2404="5 - Transfers",MID(K2404,15,1)="4"),1,-1))</f>
        <v>0</v>
      </c>
      <c r="S2404" s="18" t="b">
        <f>IF(LEFT(C2404,1)="1",1,-1)*SUMIF([1]Budget!V:V,'Budget Worksheet for Pivot Tabl'!K2404,[1]Budget!AC:AC)=P2404</f>
        <v>1</v>
      </c>
    </row>
    <row r="2405" spans="1:19" x14ac:dyDescent="0.25">
      <c r="A2405" t="s">
        <v>39</v>
      </c>
      <c r="B2405" t="s">
        <v>40</v>
      </c>
      <c r="C2405" t="s">
        <v>9</v>
      </c>
      <c r="D2405" t="str">
        <f t="shared" si="37"/>
        <v>OUTFLOWS</v>
      </c>
      <c r="E2405" t="s">
        <v>112</v>
      </c>
      <c r="F2405" t="s">
        <v>113</v>
      </c>
      <c r="G2405" t="s">
        <v>2965</v>
      </c>
      <c r="H2405" t="s">
        <v>2966</v>
      </c>
      <c r="I2405" t="s">
        <v>3319</v>
      </c>
      <c r="J2405" t="s">
        <v>3320</v>
      </c>
      <c r="K2405" t="s">
        <v>3330</v>
      </c>
      <c r="L2405" t="s">
        <v>2986</v>
      </c>
      <c r="M2405" s="17">
        <f>VLOOKUP($K2405,[1]Budget!$V:$AE,5,0)*IF($C2405="1 - Revenues",1,IF(AND($C2405="5 - Transfers",MID(I2405,15,1)="4"),1,-1))</f>
        <v>-2000</v>
      </c>
      <c r="N2405" s="17">
        <f>VLOOKUP($K2405,[1]Budget!$V:$AE,6,0)*IF($C2405="1 - Revenues",1,IF(AND($C2405="5 - Transfers",MID(J2405,15,1)="4"),1,-1))</f>
        <v>-2000</v>
      </c>
      <c r="O2405" s="17">
        <f>IFERROR(IF(RIGHT(LEFT(K2405,15),1)="4",VLOOKUP(K2405,'[1]Budget Worksheet'!A:B,2,0),-1*VLOOKUP(K2405,'[1]Budget Worksheet'!A:B,2,0)),0)</f>
        <v>0</v>
      </c>
      <c r="P2405" s="17">
        <f>VLOOKUP($K2405,[1]Budget!$V:$AE,8,0)*IF($C2405="1 - Revenues",1,IF(AND($C2405="5 - Transfers",MID($K2405,15,1)="4"),1,-1))</f>
        <v>0</v>
      </c>
      <c r="Q2405" s="17">
        <f>VLOOKUP($K2405,[1]Budget!$V:$AE,10,0)*IF($C2405="1 - Revenues",1,IF(AND($C2405="5 - Transfers",MID(K2405,15,1)="4"),1,-1))</f>
        <v>0</v>
      </c>
      <c r="S2405" s="18" t="b">
        <f>IF(LEFT(C2405,1)="1",1,-1)*SUMIF([1]Budget!V:V,'Budget Worksheet for Pivot Tabl'!K2405,[1]Budget!AC:AC)=P2405</f>
        <v>1</v>
      </c>
    </row>
    <row r="2406" spans="1:19" x14ac:dyDescent="0.25">
      <c r="A2406" t="s">
        <v>39</v>
      </c>
      <c r="B2406" t="s">
        <v>40</v>
      </c>
      <c r="C2406" t="s">
        <v>7</v>
      </c>
      <c r="D2406" t="str">
        <f t="shared" si="37"/>
        <v>INFLOWS</v>
      </c>
      <c r="E2406" t="s">
        <v>112</v>
      </c>
      <c r="F2406" t="s">
        <v>113</v>
      </c>
      <c r="G2406" t="s">
        <v>2965</v>
      </c>
      <c r="H2406" t="s">
        <v>2966</v>
      </c>
      <c r="I2406" t="s">
        <v>3331</v>
      </c>
      <c r="J2406" t="s">
        <v>3332</v>
      </c>
      <c r="K2406" t="s">
        <v>3333</v>
      </c>
      <c r="L2406" t="s">
        <v>2927</v>
      </c>
      <c r="M2406" s="17">
        <f>VLOOKUP($K2406,[1]Budget!$V:$AE,5,0)*IF($C2406="1 - Revenues",1,IF(AND($C2406="5 - Transfers",MID(I2406,15,1)="4"),1,-1))</f>
        <v>15000</v>
      </c>
      <c r="N2406" s="17">
        <f>VLOOKUP($K2406,[1]Budget!$V:$AE,6,0)*IF($C2406="1 - Revenues",1,IF(AND($C2406="5 - Transfers",MID(J2406,15,1)="4"),1,-1))</f>
        <v>0</v>
      </c>
      <c r="O2406" s="17">
        <f>IFERROR(IF(RIGHT(LEFT(K2406,15),1)="4",VLOOKUP(K2406,'[1]Budget Worksheet'!A:B,2,0),-1*VLOOKUP(K2406,'[1]Budget Worksheet'!A:B,2,0)),0)</f>
        <v>0</v>
      </c>
      <c r="P2406" s="17">
        <f>VLOOKUP($K2406,[1]Budget!$V:$AE,8,0)*IF($C2406="1 - Revenues",1,IF(AND($C2406="5 - Transfers",MID($K2406,15,1)="4"),1,-1))</f>
        <v>0</v>
      </c>
      <c r="Q2406" s="17">
        <f>VLOOKUP($K2406,[1]Budget!$V:$AE,10,0)*IF($C2406="1 - Revenues",1,IF(AND($C2406="5 - Transfers",MID(K2406,15,1)="4"),1,-1))</f>
        <v>0</v>
      </c>
      <c r="S2406" s="18" t="b">
        <f>IF(LEFT(C2406,1)="1",1,-1)*SUMIF([1]Budget!V:V,'Budget Worksheet for Pivot Tabl'!K2406,[1]Budget!AC:AC)=P2406</f>
        <v>1</v>
      </c>
    </row>
    <row r="2407" spans="1:19" x14ac:dyDescent="0.25">
      <c r="A2407" t="s">
        <v>39</v>
      </c>
      <c r="B2407" t="s">
        <v>40</v>
      </c>
      <c r="C2407" t="s">
        <v>8</v>
      </c>
      <c r="D2407" t="str">
        <f t="shared" si="37"/>
        <v>OUTFLOWS</v>
      </c>
      <c r="E2407" t="s">
        <v>112</v>
      </c>
      <c r="F2407" t="s">
        <v>113</v>
      </c>
      <c r="G2407" t="s">
        <v>2965</v>
      </c>
      <c r="H2407" t="s">
        <v>2966</v>
      </c>
      <c r="I2407" t="s">
        <v>3331</v>
      </c>
      <c r="J2407" t="s">
        <v>3332</v>
      </c>
      <c r="K2407" t="s">
        <v>3334</v>
      </c>
      <c r="L2407" t="s">
        <v>472</v>
      </c>
      <c r="M2407" s="17">
        <f>VLOOKUP($K2407,[1]Budget!$V:$AE,5,0)*IF($C2407="1 - Revenues",1,IF(AND($C2407="5 - Transfers",MID(I2407,15,1)="4"),1,-1))</f>
        <v>0</v>
      </c>
      <c r="N2407" s="17">
        <f>VLOOKUP($K2407,[1]Budget!$V:$AE,6,0)*IF($C2407="1 - Revenues",1,IF(AND($C2407="5 - Transfers",MID(J2407,15,1)="4"),1,-1))</f>
        <v>0</v>
      </c>
      <c r="O2407" s="17">
        <f>IFERROR(IF(RIGHT(LEFT(K2407,15),1)="4",VLOOKUP(K2407,'[1]Budget Worksheet'!A:B,2,0),-1*VLOOKUP(K2407,'[1]Budget Worksheet'!A:B,2,0)),0)</f>
        <v>0</v>
      </c>
      <c r="P2407" s="17">
        <f>VLOOKUP($K2407,[1]Budget!$V:$AE,8,0)*IF($C2407="1 - Revenues",1,IF(AND($C2407="5 - Transfers",MID($K2407,15,1)="4"),1,-1))</f>
        <v>0</v>
      </c>
      <c r="Q2407" s="17">
        <f>VLOOKUP($K2407,[1]Budget!$V:$AE,10,0)*IF($C2407="1 - Revenues",1,IF(AND($C2407="5 - Transfers",MID(K2407,15,1)="4"),1,-1))</f>
        <v>0</v>
      </c>
      <c r="S2407" s="18" t="b">
        <f>IF(LEFT(C2407,1)="1",1,-1)*SUMIF([1]Budget!V:V,'Budget Worksheet for Pivot Tabl'!K2407,[1]Budget!AC:AC)=P2407</f>
        <v>1</v>
      </c>
    </row>
    <row r="2408" spans="1:19" x14ac:dyDescent="0.25">
      <c r="A2408" t="s">
        <v>39</v>
      </c>
      <c r="B2408" t="s">
        <v>40</v>
      </c>
      <c r="C2408" t="s">
        <v>9</v>
      </c>
      <c r="D2408" t="str">
        <f t="shared" si="37"/>
        <v>OUTFLOWS</v>
      </c>
      <c r="E2408" t="s">
        <v>112</v>
      </c>
      <c r="F2408" t="s">
        <v>113</v>
      </c>
      <c r="G2408" t="s">
        <v>2965</v>
      </c>
      <c r="H2408" t="s">
        <v>2966</v>
      </c>
      <c r="I2408" t="s">
        <v>3331</v>
      </c>
      <c r="J2408" t="s">
        <v>3332</v>
      </c>
      <c r="K2408" t="s">
        <v>3335</v>
      </c>
      <c r="L2408" t="s">
        <v>723</v>
      </c>
      <c r="M2408" s="17">
        <f>VLOOKUP($K2408,[1]Budget!$V:$AE,5,0)*IF($C2408="1 - Revenues",1,IF(AND($C2408="5 - Transfers",MID(I2408,15,1)="4"),1,-1))</f>
        <v>-1000</v>
      </c>
      <c r="N2408" s="17">
        <f>VLOOKUP($K2408,[1]Budget!$V:$AE,6,0)*IF($C2408="1 - Revenues",1,IF(AND($C2408="5 - Transfers",MID(J2408,15,1)="4"),1,-1))</f>
        <v>-1000</v>
      </c>
      <c r="O2408" s="17">
        <f>IFERROR(IF(RIGHT(LEFT(K2408,15),1)="4",VLOOKUP(K2408,'[1]Budget Worksheet'!A:B,2,0),-1*VLOOKUP(K2408,'[1]Budget Worksheet'!A:B,2,0)),0)</f>
        <v>0</v>
      </c>
      <c r="P2408" s="17">
        <f>VLOOKUP($K2408,[1]Budget!$V:$AE,8,0)*IF($C2408="1 - Revenues",1,IF(AND($C2408="5 - Transfers",MID($K2408,15,1)="4"),1,-1))</f>
        <v>0</v>
      </c>
      <c r="Q2408" s="17">
        <f>VLOOKUP($K2408,[1]Budget!$V:$AE,10,0)*IF($C2408="1 - Revenues",1,IF(AND($C2408="5 - Transfers",MID(K2408,15,1)="4"),1,-1))</f>
        <v>0</v>
      </c>
      <c r="S2408" s="18" t="b">
        <f>IF(LEFT(C2408,1)="1",1,-1)*SUMIF([1]Budget!V:V,'Budget Worksheet for Pivot Tabl'!K2408,[1]Budget!AC:AC)=P2408</f>
        <v>1</v>
      </c>
    </row>
    <row r="2409" spans="1:19" x14ac:dyDescent="0.25">
      <c r="A2409" t="s">
        <v>39</v>
      </c>
      <c r="B2409" t="s">
        <v>40</v>
      </c>
      <c r="C2409" t="s">
        <v>9</v>
      </c>
      <c r="D2409" t="str">
        <f t="shared" si="37"/>
        <v>OUTFLOWS</v>
      </c>
      <c r="E2409" t="s">
        <v>112</v>
      </c>
      <c r="F2409" t="s">
        <v>113</v>
      </c>
      <c r="G2409" t="s">
        <v>2965</v>
      </c>
      <c r="H2409" t="s">
        <v>2966</v>
      </c>
      <c r="I2409" t="s">
        <v>3331</v>
      </c>
      <c r="J2409" t="s">
        <v>3332</v>
      </c>
      <c r="K2409" t="s">
        <v>3336</v>
      </c>
      <c r="L2409" t="s">
        <v>1274</v>
      </c>
      <c r="M2409" s="17">
        <f>VLOOKUP($K2409,[1]Budget!$V:$AE,5,0)*IF($C2409="1 - Revenues",1,IF(AND($C2409="5 - Transfers",MID(I2409,15,1)="4"),1,-1))</f>
        <v>0</v>
      </c>
      <c r="N2409" s="17">
        <f>VLOOKUP($K2409,[1]Budget!$V:$AE,6,0)*IF($C2409="1 - Revenues",1,IF(AND($C2409="5 - Transfers",MID(J2409,15,1)="4"),1,-1))</f>
        <v>0</v>
      </c>
      <c r="O2409" s="17">
        <f>IFERROR(IF(RIGHT(LEFT(K2409,15),1)="4",VLOOKUP(K2409,'[1]Budget Worksheet'!A:B,2,0),-1*VLOOKUP(K2409,'[1]Budget Worksheet'!A:B,2,0)),0)</f>
        <v>0</v>
      </c>
      <c r="P2409" s="17">
        <f>VLOOKUP($K2409,[1]Budget!$V:$AE,8,0)*IF($C2409="1 - Revenues",1,IF(AND($C2409="5 - Transfers",MID($K2409,15,1)="4"),1,-1))</f>
        <v>0</v>
      </c>
      <c r="Q2409" s="17">
        <f>VLOOKUP($K2409,[1]Budget!$V:$AE,10,0)*IF($C2409="1 - Revenues",1,IF(AND($C2409="5 - Transfers",MID(K2409,15,1)="4"),1,-1))</f>
        <v>0</v>
      </c>
      <c r="S2409" s="18" t="b">
        <f>IF(LEFT(C2409,1)="1",1,-1)*SUMIF([1]Budget!V:V,'Budget Worksheet for Pivot Tabl'!K2409,[1]Budget!AC:AC)=P2409</f>
        <v>1</v>
      </c>
    </row>
    <row r="2410" spans="1:19" x14ac:dyDescent="0.25">
      <c r="A2410" t="s">
        <v>39</v>
      </c>
      <c r="B2410" t="s">
        <v>40</v>
      </c>
      <c r="C2410" t="s">
        <v>9</v>
      </c>
      <c r="D2410" t="str">
        <f t="shared" si="37"/>
        <v>OUTFLOWS</v>
      </c>
      <c r="E2410" t="s">
        <v>112</v>
      </c>
      <c r="F2410" t="s">
        <v>113</v>
      </c>
      <c r="G2410" t="s">
        <v>2965</v>
      </c>
      <c r="H2410" t="s">
        <v>2966</v>
      </c>
      <c r="I2410" t="s">
        <v>3331</v>
      </c>
      <c r="J2410" t="s">
        <v>3332</v>
      </c>
      <c r="K2410" t="s">
        <v>3337</v>
      </c>
      <c r="L2410" t="s">
        <v>2980</v>
      </c>
      <c r="M2410" s="17">
        <f>VLOOKUP($K2410,[1]Budget!$V:$AE,5,0)*IF($C2410="1 - Revenues",1,IF(AND($C2410="5 - Transfers",MID(I2410,15,1)="4"),1,-1))</f>
        <v>-1000</v>
      </c>
      <c r="N2410" s="17">
        <f>VLOOKUP($K2410,[1]Budget!$V:$AE,6,0)*IF($C2410="1 - Revenues",1,IF(AND($C2410="5 - Transfers",MID(J2410,15,1)="4"),1,-1))</f>
        <v>-1000</v>
      </c>
      <c r="O2410" s="17">
        <f>IFERROR(IF(RIGHT(LEFT(K2410,15),1)="4",VLOOKUP(K2410,'[1]Budget Worksheet'!A:B,2,0),-1*VLOOKUP(K2410,'[1]Budget Worksheet'!A:B,2,0)),0)</f>
        <v>0</v>
      </c>
      <c r="P2410" s="17">
        <f>VLOOKUP($K2410,[1]Budget!$V:$AE,8,0)*IF($C2410="1 - Revenues",1,IF(AND($C2410="5 - Transfers",MID($K2410,15,1)="4"),1,-1))</f>
        <v>0</v>
      </c>
      <c r="Q2410" s="17">
        <f>VLOOKUP($K2410,[1]Budget!$V:$AE,10,0)*IF($C2410="1 - Revenues",1,IF(AND($C2410="5 - Transfers",MID(K2410,15,1)="4"),1,-1))</f>
        <v>0</v>
      </c>
      <c r="S2410" s="18" t="b">
        <f>IF(LEFT(C2410,1)="1",1,-1)*SUMIF([1]Budget!V:V,'Budget Worksheet for Pivot Tabl'!K2410,[1]Budget!AC:AC)=P2410</f>
        <v>1</v>
      </c>
    </row>
    <row r="2411" spans="1:19" x14ac:dyDescent="0.25">
      <c r="A2411" t="s">
        <v>39</v>
      </c>
      <c r="B2411" t="s">
        <v>40</v>
      </c>
      <c r="C2411" t="s">
        <v>9</v>
      </c>
      <c r="D2411" t="str">
        <f t="shared" si="37"/>
        <v>OUTFLOWS</v>
      </c>
      <c r="E2411" t="s">
        <v>112</v>
      </c>
      <c r="F2411" t="s">
        <v>113</v>
      </c>
      <c r="G2411" t="s">
        <v>2965</v>
      </c>
      <c r="H2411" t="s">
        <v>2966</v>
      </c>
      <c r="I2411" t="s">
        <v>3331</v>
      </c>
      <c r="J2411" t="s">
        <v>3332</v>
      </c>
      <c r="K2411" t="s">
        <v>3338</v>
      </c>
      <c r="L2411" t="s">
        <v>2950</v>
      </c>
      <c r="M2411" s="17">
        <f>VLOOKUP($K2411,[1]Budget!$V:$AE,5,0)*IF($C2411="1 - Revenues",1,IF(AND($C2411="5 - Transfers",MID(I2411,15,1)="4"),1,-1))</f>
        <v>0</v>
      </c>
      <c r="N2411" s="17">
        <f>VLOOKUP($K2411,[1]Budget!$V:$AE,6,0)*IF($C2411="1 - Revenues",1,IF(AND($C2411="5 - Transfers",MID(J2411,15,1)="4"),1,-1))</f>
        <v>0</v>
      </c>
      <c r="O2411" s="17">
        <f>IFERROR(IF(RIGHT(LEFT(K2411,15),1)="4",VLOOKUP(K2411,'[1]Budget Worksheet'!A:B,2,0),-1*VLOOKUP(K2411,'[1]Budget Worksheet'!A:B,2,0)),0)</f>
        <v>0</v>
      </c>
      <c r="P2411" s="17">
        <f>VLOOKUP($K2411,[1]Budget!$V:$AE,8,0)*IF($C2411="1 - Revenues",1,IF(AND($C2411="5 - Transfers",MID($K2411,15,1)="4"),1,-1))</f>
        <v>0</v>
      </c>
      <c r="Q2411" s="17">
        <f>VLOOKUP($K2411,[1]Budget!$V:$AE,10,0)*IF($C2411="1 - Revenues",1,IF(AND($C2411="5 - Transfers",MID(K2411,15,1)="4"),1,-1))</f>
        <v>0</v>
      </c>
      <c r="S2411" s="18" t="b">
        <f>IF(LEFT(C2411,1)="1",1,-1)*SUMIF([1]Budget!V:V,'Budget Worksheet for Pivot Tabl'!K2411,[1]Budget!AC:AC)=P2411</f>
        <v>1</v>
      </c>
    </row>
    <row r="2412" spans="1:19" x14ac:dyDescent="0.25">
      <c r="A2412" t="s">
        <v>39</v>
      </c>
      <c r="B2412" t="s">
        <v>40</v>
      </c>
      <c r="C2412" t="s">
        <v>9</v>
      </c>
      <c r="D2412" t="str">
        <f t="shared" si="37"/>
        <v>OUTFLOWS</v>
      </c>
      <c r="E2412" t="s">
        <v>112</v>
      </c>
      <c r="F2412" t="s">
        <v>113</v>
      </c>
      <c r="G2412" t="s">
        <v>2965</v>
      </c>
      <c r="H2412" t="s">
        <v>2966</v>
      </c>
      <c r="I2412" t="s">
        <v>3331</v>
      </c>
      <c r="J2412" t="s">
        <v>3332</v>
      </c>
      <c r="K2412" t="s">
        <v>3339</v>
      </c>
      <c r="L2412" t="s">
        <v>1398</v>
      </c>
      <c r="M2412" s="17">
        <f>VLOOKUP($K2412,[1]Budget!$V:$AE,5,0)*IF($C2412="1 - Revenues",1,IF(AND($C2412="5 - Transfers",MID(I2412,15,1)="4"),1,-1))</f>
        <v>0</v>
      </c>
      <c r="N2412" s="17">
        <f>VLOOKUP($K2412,[1]Budget!$V:$AE,6,0)*IF($C2412="1 - Revenues",1,IF(AND($C2412="5 - Transfers",MID(J2412,15,1)="4"),1,-1))</f>
        <v>-7000</v>
      </c>
      <c r="O2412" s="17">
        <f>IFERROR(IF(RIGHT(LEFT(K2412,15),1)="4",VLOOKUP(K2412,'[1]Budget Worksheet'!A:B,2,0),-1*VLOOKUP(K2412,'[1]Budget Worksheet'!A:B,2,0)),0)</f>
        <v>0</v>
      </c>
      <c r="P2412" s="17">
        <f>VLOOKUP($K2412,[1]Budget!$V:$AE,8,0)*IF($C2412="1 - Revenues",1,IF(AND($C2412="5 - Transfers",MID($K2412,15,1)="4"),1,-1))</f>
        <v>0</v>
      </c>
      <c r="Q2412" s="17">
        <f>VLOOKUP($K2412,[1]Budget!$V:$AE,10,0)*IF($C2412="1 - Revenues",1,IF(AND($C2412="5 - Transfers",MID(K2412,15,1)="4"),1,-1))</f>
        <v>0</v>
      </c>
      <c r="S2412" s="18" t="b">
        <f>IF(LEFT(C2412,1)="1",1,-1)*SUMIF([1]Budget!V:V,'Budget Worksheet for Pivot Tabl'!K2412,[1]Budget!AC:AC)=P2412</f>
        <v>1</v>
      </c>
    </row>
    <row r="2413" spans="1:19" x14ac:dyDescent="0.25">
      <c r="A2413" t="s">
        <v>39</v>
      </c>
      <c r="B2413" t="s">
        <v>40</v>
      </c>
      <c r="C2413" t="s">
        <v>9</v>
      </c>
      <c r="D2413" t="str">
        <f t="shared" si="37"/>
        <v>OUTFLOWS</v>
      </c>
      <c r="E2413" t="s">
        <v>112</v>
      </c>
      <c r="F2413" t="s">
        <v>113</v>
      </c>
      <c r="G2413" t="s">
        <v>2965</v>
      </c>
      <c r="H2413" t="s">
        <v>2966</v>
      </c>
      <c r="I2413" t="s">
        <v>3331</v>
      </c>
      <c r="J2413" t="s">
        <v>3332</v>
      </c>
      <c r="K2413" t="s">
        <v>3340</v>
      </c>
      <c r="L2413" t="s">
        <v>498</v>
      </c>
      <c r="M2413" s="17">
        <f>VLOOKUP($K2413,[1]Budget!$V:$AE,5,0)*IF($C2413="1 - Revenues",1,IF(AND($C2413="5 - Transfers",MID(I2413,15,1)="4"),1,-1))</f>
        <v>0</v>
      </c>
      <c r="N2413" s="17">
        <f>VLOOKUP($K2413,[1]Budget!$V:$AE,6,0)*IF($C2413="1 - Revenues",1,IF(AND($C2413="5 - Transfers",MID(J2413,15,1)="4"),1,-1))</f>
        <v>0</v>
      </c>
      <c r="O2413" s="17">
        <f>IFERROR(IF(RIGHT(LEFT(K2413,15),1)="4",VLOOKUP(K2413,'[1]Budget Worksheet'!A:B,2,0),-1*VLOOKUP(K2413,'[1]Budget Worksheet'!A:B,2,0)),0)</f>
        <v>0</v>
      </c>
      <c r="P2413" s="17">
        <f>VLOOKUP($K2413,[1]Budget!$V:$AE,8,0)*IF($C2413="1 - Revenues",1,IF(AND($C2413="5 - Transfers",MID($K2413,15,1)="4"),1,-1))</f>
        <v>0</v>
      </c>
      <c r="Q2413" s="17">
        <f>VLOOKUP($K2413,[1]Budget!$V:$AE,10,0)*IF($C2413="1 - Revenues",1,IF(AND($C2413="5 - Transfers",MID(K2413,15,1)="4"),1,-1))</f>
        <v>0</v>
      </c>
      <c r="S2413" s="18" t="b">
        <f>IF(LEFT(C2413,1)="1",1,-1)*SUMIF([1]Budget!V:V,'Budget Worksheet for Pivot Tabl'!K2413,[1]Budget!AC:AC)=P2413</f>
        <v>1</v>
      </c>
    </row>
    <row r="2414" spans="1:19" x14ac:dyDescent="0.25">
      <c r="A2414" t="s">
        <v>39</v>
      </c>
      <c r="B2414" t="s">
        <v>40</v>
      </c>
      <c r="C2414" t="s">
        <v>9</v>
      </c>
      <c r="D2414" t="str">
        <f t="shared" si="37"/>
        <v>OUTFLOWS</v>
      </c>
      <c r="E2414" t="s">
        <v>112</v>
      </c>
      <c r="F2414" t="s">
        <v>113</v>
      </c>
      <c r="G2414" t="s">
        <v>2965</v>
      </c>
      <c r="H2414" t="s">
        <v>2966</v>
      </c>
      <c r="I2414" t="s">
        <v>3331</v>
      </c>
      <c r="J2414" t="s">
        <v>3332</v>
      </c>
      <c r="K2414" t="s">
        <v>3341</v>
      </c>
      <c r="L2414" t="s">
        <v>2484</v>
      </c>
      <c r="M2414" s="17">
        <f>VLOOKUP($K2414,[1]Budget!$V:$AE,5,0)*IF($C2414="1 - Revenues",1,IF(AND($C2414="5 - Transfers",MID(I2414,15,1)="4"),1,-1))</f>
        <v>-5000</v>
      </c>
      <c r="N2414" s="17">
        <f>VLOOKUP($K2414,[1]Budget!$V:$AE,6,0)*IF($C2414="1 - Revenues",1,IF(AND($C2414="5 - Transfers",MID(J2414,15,1)="4"),1,-1))</f>
        <v>-5000</v>
      </c>
      <c r="O2414" s="17">
        <f>IFERROR(IF(RIGHT(LEFT(K2414,15),1)="4",VLOOKUP(K2414,'[1]Budget Worksheet'!A:B,2,0),-1*VLOOKUP(K2414,'[1]Budget Worksheet'!A:B,2,0)),0)</f>
        <v>0</v>
      </c>
      <c r="P2414" s="17">
        <f>VLOOKUP($K2414,[1]Budget!$V:$AE,8,0)*IF($C2414="1 - Revenues",1,IF(AND($C2414="5 - Transfers",MID($K2414,15,1)="4"),1,-1))</f>
        <v>0</v>
      </c>
      <c r="Q2414" s="17">
        <f>VLOOKUP($K2414,[1]Budget!$V:$AE,10,0)*IF($C2414="1 - Revenues",1,IF(AND($C2414="5 - Transfers",MID(K2414,15,1)="4"),1,-1))</f>
        <v>0</v>
      </c>
      <c r="S2414" s="18" t="b">
        <f>IF(LEFT(C2414,1)="1",1,-1)*SUMIF([1]Budget!V:V,'Budget Worksheet for Pivot Tabl'!K2414,[1]Budget!AC:AC)=P2414</f>
        <v>1</v>
      </c>
    </row>
    <row r="2415" spans="1:19" x14ac:dyDescent="0.25">
      <c r="A2415" t="s">
        <v>39</v>
      </c>
      <c r="B2415" t="s">
        <v>40</v>
      </c>
      <c r="C2415" t="s">
        <v>9</v>
      </c>
      <c r="D2415" t="str">
        <f t="shared" si="37"/>
        <v>OUTFLOWS</v>
      </c>
      <c r="E2415" t="s">
        <v>112</v>
      </c>
      <c r="F2415" t="s">
        <v>113</v>
      </c>
      <c r="G2415" t="s">
        <v>2965</v>
      </c>
      <c r="H2415" t="s">
        <v>2966</v>
      </c>
      <c r="I2415" t="s">
        <v>3331</v>
      </c>
      <c r="J2415" t="s">
        <v>3332</v>
      </c>
      <c r="K2415" t="s">
        <v>3342</v>
      </c>
      <c r="L2415" t="s">
        <v>2986</v>
      </c>
      <c r="M2415" s="17">
        <f>VLOOKUP($K2415,[1]Budget!$V:$AE,5,0)*IF($C2415="1 - Revenues",1,IF(AND($C2415="5 - Transfers",MID(I2415,15,1)="4"),1,-1))</f>
        <v>-5000</v>
      </c>
      <c r="N2415" s="17">
        <f>VLOOKUP($K2415,[1]Budget!$V:$AE,6,0)*IF($C2415="1 - Revenues",1,IF(AND($C2415="5 - Transfers",MID(J2415,15,1)="4"),1,-1))</f>
        <v>-4000</v>
      </c>
      <c r="O2415" s="17">
        <f>IFERROR(IF(RIGHT(LEFT(K2415,15),1)="4",VLOOKUP(K2415,'[1]Budget Worksheet'!A:B,2,0),-1*VLOOKUP(K2415,'[1]Budget Worksheet'!A:B,2,0)),0)</f>
        <v>0</v>
      </c>
      <c r="P2415" s="17">
        <f>VLOOKUP($K2415,[1]Budget!$V:$AE,8,0)*IF($C2415="1 - Revenues",1,IF(AND($C2415="5 - Transfers",MID($K2415,15,1)="4"),1,-1))</f>
        <v>0</v>
      </c>
      <c r="Q2415" s="17">
        <f>VLOOKUP($K2415,[1]Budget!$V:$AE,10,0)*IF($C2415="1 - Revenues",1,IF(AND($C2415="5 - Transfers",MID(K2415,15,1)="4"),1,-1))</f>
        <v>0</v>
      </c>
      <c r="S2415" s="18" t="b">
        <f>IF(LEFT(C2415,1)="1",1,-1)*SUMIF([1]Budget!V:V,'Budget Worksheet for Pivot Tabl'!K2415,[1]Budget!AC:AC)=P2415</f>
        <v>1</v>
      </c>
    </row>
    <row r="2416" spans="1:19" x14ac:dyDescent="0.25">
      <c r="A2416" t="s">
        <v>39</v>
      </c>
      <c r="B2416" t="s">
        <v>40</v>
      </c>
      <c r="C2416" t="s">
        <v>7</v>
      </c>
      <c r="D2416" t="str">
        <f t="shared" si="37"/>
        <v>INFLOWS</v>
      </c>
      <c r="E2416" t="s">
        <v>112</v>
      </c>
      <c r="F2416" t="s">
        <v>113</v>
      </c>
      <c r="G2416" t="s">
        <v>2965</v>
      </c>
      <c r="H2416" t="s">
        <v>2966</v>
      </c>
      <c r="I2416" t="s">
        <v>3343</v>
      </c>
      <c r="J2416" t="s">
        <v>3344</v>
      </c>
      <c r="K2416" t="s">
        <v>3345</v>
      </c>
      <c r="L2416" t="s">
        <v>2927</v>
      </c>
      <c r="M2416" s="17">
        <f>VLOOKUP($K2416,[1]Budget!$V:$AE,5,0)*IF($C2416="1 - Revenues",1,IF(AND($C2416="5 - Transfers",MID(I2416,15,1)="4"),1,-1))</f>
        <v>15000</v>
      </c>
      <c r="N2416" s="17">
        <f>VLOOKUP($K2416,[1]Budget!$V:$AE,6,0)*IF($C2416="1 - Revenues",1,IF(AND($C2416="5 - Transfers",MID(J2416,15,1)="4"),1,-1))</f>
        <v>0</v>
      </c>
      <c r="O2416" s="17">
        <f>IFERROR(IF(RIGHT(LEFT(K2416,15),1)="4",VLOOKUP(K2416,'[1]Budget Worksheet'!A:B,2,0),-1*VLOOKUP(K2416,'[1]Budget Worksheet'!A:B,2,0)),0)</f>
        <v>0</v>
      </c>
      <c r="P2416" s="17">
        <f>VLOOKUP($K2416,[1]Budget!$V:$AE,8,0)*IF($C2416="1 - Revenues",1,IF(AND($C2416="5 - Transfers",MID($K2416,15,1)="4"),1,-1))</f>
        <v>0</v>
      </c>
      <c r="Q2416" s="17">
        <f>VLOOKUP($K2416,[1]Budget!$V:$AE,10,0)*IF($C2416="1 - Revenues",1,IF(AND($C2416="5 - Transfers",MID(K2416,15,1)="4"),1,-1))</f>
        <v>0</v>
      </c>
      <c r="S2416" s="18" t="b">
        <f>IF(LEFT(C2416,1)="1",1,-1)*SUMIF([1]Budget!V:V,'Budget Worksheet for Pivot Tabl'!K2416,[1]Budget!AC:AC)=P2416</f>
        <v>1</v>
      </c>
    </row>
    <row r="2417" spans="1:19" x14ac:dyDescent="0.25">
      <c r="A2417" t="s">
        <v>39</v>
      </c>
      <c r="B2417" t="s">
        <v>40</v>
      </c>
      <c r="C2417" t="s">
        <v>8</v>
      </c>
      <c r="D2417" t="str">
        <f t="shared" si="37"/>
        <v>OUTFLOWS</v>
      </c>
      <c r="E2417" t="s">
        <v>112</v>
      </c>
      <c r="F2417" t="s">
        <v>113</v>
      </c>
      <c r="G2417" t="s">
        <v>2965</v>
      </c>
      <c r="H2417" t="s">
        <v>2966</v>
      </c>
      <c r="I2417" t="s">
        <v>3343</v>
      </c>
      <c r="J2417" t="s">
        <v>3344</v>
      </c>
      <c r="K2417" t="s">
        <v>3346</v>
      </c>
      <c r="L2417" t="s">
        <v>472</v>
      </c>
      <c r="M2417" s="17">
        <f>VLOOKUP($K2417,[1]Budget!$V:$AE,5,0)*IF($C2417="1 - Revenues",1,IF(AND($C2417="5 - Transfers",MID(I2417,15,1)="4"),1,-1))</f>
        <v>0</v>
      </c>
      <c r="N2417" s="17">
        <f>VLOOKUP($K2417,[1]Budget!$V:$AE,6,0)*IF($C2417="1 - Revenues",1,IF(AND($C2417="5 - Transfers",MID(J2417,15,1)="4"),1,-1))</f>
        <v>0</v>
      </c>
      <c r="O2417" s="17">
        <f>IFERROR(IF(RIGHT(LEFT(K2417,15),1)="4",VLOOKUP(K2417,'[1]Budget Worksheet'!A:B,2,0),-1*VLOOKUP(K2417,'[1]Budget Worksheet'!A:B,2,0)),0)</f>
        <v>0</v>
      </c>
      <c r="P2417" s="17">
        <f>VLOOKUP($K2417,[1]Budget!$V:$AE,8,0)*IF($C2417="1 - Revenues",1,IF(AND($C2417="5 - Transfers",MID($K2417,15,1)="4"),1,-1))</f>
        <v>0</v>
      </c>
      <c r="Q2417" s="17">
        <f>VLOOKUP($K2417,[1]Budget!$V:$AE,10,0)*IF($C2417="1 - Revenues",1,IF(AND($C2417="5 - Transfers",MID(K2417,15,1)="4"),1,-1))</f>
        <v>0</v>
      </c>
      <c r="S2417" s="18" t="b">
        <f>IF(LEFT(C2417,1)="1",1,-1)*SUMIF([1]Budget!V:V,'Budget Worksheet for Pivot Tabl'!K2417,[1]Budget!AC:AC)=P2417</f>
        <v>1</v>
      </c>
    </row>
    <row r="2418" spans="1:19" x14ac:dyDescent="0.25">
      <c r="A2418" t="s">
        <v>39</v>
      </c>
      <c r="B2418" t="s">
        <v>40</v>
      </c>
      <c r="C2418" t="s">
        <v>9</v>
      </c>
      <c r="D2418" t="str">
        <f t="shared" si="37"/>
        <v>OUTFLOWS</v>
      </c>
      <c r="E2418" t="s">
        <v>112</v>
      </c>
      <c r="F2418" t="s">
        <v>113</v>
      </c>
      <c r="G2418" t="s">
        <v>2965</v>
      </c>
      <c r="H2418" t="s">
        <v>2966</v>
      </c>
      <c r="I2418" t="s">
        <v>3343</v>
      </c>
      <c r="J2418" t="s">
        <v>3344</v>
      </c>
      <c r="K2418" t="s">
        <v>3347</v>
      </c>
      <c r="L2418" t="s">
        <v>723</v>
      </c>
      <c r="M2418" s="17">
        <f>VLOOKUP($K2418,[1]Budget!$V:$AE,5,0)*IF($C2418="1 - Revenues",1,IF(AND($C2418="5 - Transfers",MID(I2418,15,1)="4"),1,-1))</f>
        <v>0</v>
      </c>
      <c r="N2418" s="17">
        <f>VLOOKUP($K2418,[1]Budget!$V:$AE,6,0)*IF($C2418="1 - Revenues",1,IF(AND($C2418="5 - Transfers",MID(J2418,15,1)="4"),1,-1))</f>
        <v>0</v>
      </c>
      <c r="O2418" s="17">
        <f>IFERROR(IF(RIGHT(LEFT(K2418,15),1)="4",VLOOKUP(K2418,'[1]Budget Worksheet'!A:B,2,0),-1*VLOOKUP(K2418,'[1]Budget Worksheet'!A:B,2,0)),0)</f>
        <v>0</v>
      </c>
      <c r="P2418" s="17">
        <f>VLOOKUP($K2418,[1]Budget!$V:$AE,8,0)*IF($C2418="1 - Revenues",1,IF(AND($C2418="5 - Transfers",MID($K2418,15,1)="4"),1,-1))</f>
        <v>0</v>
      </c>
      <c r="Q2418" s="17">
        <f>VLOOKUP($K2418,[1]Budget!$V:$AE,10,0)*IF($C2418="1 - Revenues",1,IF(AND($C2418="5 - Transfers",MID(K2418,15,1)="4"),1,-1))</f>
        <v>0</v>
      </c>
      <c r="S2418" s="18" t="b">
        <f>IF(LEFT(C2418,1)="1",1,-1)*SUMIF([1]Budget!V:V,'Budget Worksheet for Pivot Tabl'!K2418,[1]Budget!AC:AC)=P2418</f>
        <v>1</v>
      </c>
    </row>
    <row r="2419" spans="1:19" x14ac:dyDescent="0.25">
      <c r="A2419" t="s">
        <v>39</v>
      </c>
      <c r="B2419" t="s">
        <v>40</v>
      </c>
      <c r="C2419" t="s">
        <v>9</v>
      </c>
      <c r="D2419" t="str">
        <f t="shared" si="37"/>
        <v>OUTFLOWS</v>
      </c>
      <c r="E2419" t="s">
        <v>112</v>
      </c>
      <c r="F2419" t="s">
        <v>113</v>
      </c>
      <c r="G2419" t="s">
        <v>2965</v>
      </c>
      <c r="H2419" t="s">
        <v>2966</v>
      </c>
      <c r="I2419" t="s">
        <v>3343</v>
      </c>
      <c r="J2419" t="s">
        <v>3344</v>
      </c>
      <c r="K2419" t="s">
        <v>3348</v>
      </c>
      <c r="L2419" t="s">
        <v>1274</v>
      </c>
      <c r="M2419" s="17">
        <f>VLOOKUP($K2419,[1]Budget!$V:$AE,5,0)*IF($C2419="1 - Revenues",1,IF(AND($C2419="5 - Transfers",MID(I2419,15,1)="4"),1,-1))</f>
        <v>0</v>
      </c>
      <c r="N2419" s="17">
        <f>VLOOKUP($K2419,[1]Budget!$V:$AE,6,0)*IF($C2419="1 - Revenues",1,IF(AND($C2419="5 - Transfers",MID(J2419,15,1)="4"),1,-1))</f>
        <v>0</v>
      </c>
      <c r="O2419" s="17">
        <f>IFERROR(IF(RIGHT(LEFT(K2419,15),1)="4",VLOOKUP(K2419,'[1]Budget Worksheet'!A:B,2,0),-1*VLOOKUP(K2419,'[1]Budget Worksheet'!A:B,2,0)),0)</f>
        <v>0</v>
      </c>
      <c r="P2419" s="17">
        <f>VLOOKUP($K2419,[1]Budget!$V:$AE,8,0)*IF($C2419="1 - Revenues",1,IF(AND($C2419="5 - Transfers",MID($K2419,15,1)="4"),1,-1))</f>
        <v>0</v>
      </c>
      <c r="Q2419" s="17">
        <f>VLOOKUP($K2419,[1]Budget!$V:$AE,10,0)*IF($C2419="1 - Revenues",1,IF(AND($C2419="5 - Transfers",MID(K2419,15,1)="4"),1,-1))</f>
        <v>0</v>
      </c>
      <c r="S2419" s="18" t="b">
        <f>IF(LEFT(C2419,1)="1",1,-1)*SUMIF([1]Budget!V:V,'Budget Worksheet for Pivot Tabl'!K2419,[1]Budget!AC:AC)=P2419</f>
        <v>1</v>
      </c>
    </row>
    <row r="2420" spans="1:19" x14ac:dyDescent="0.25">
      <c r="A2420" t="s">
        <v>39</v>
      </c>
      <c r="B2420" t="s">
        <v>40</v>
      </c>
      <c r="C2420" t="s">
        <v>9</v>
      </c>
      <c r="D2420" t="str">
        <f t="shared" si="37"/>
        <v>OUTFLOWS</v>
      </c>
      <c r="E2420" t="s">
        <v>112</v>
      </c>
      <c r="F2420" t="s">
        <v>113</v>
      </c>
      <c r="G2420" t="s">
        <v>2965</v>
      </c>
      <c r="H2420" t="s">
        <v>2966</v>
      </c>
      <c r="I2420" t="s">
        <v>3343</v>
      </c>
      <c r="J2420" t="s">
        <v>3344</v>
      </c>
      <c r="K2420" t="s">
        <v>3349</v>
      </c>
      <c r="L2420" t="s">
        <v>482</v>
      </c>
      <c r="M2420" s="17">
        <f>VLOOKUP($K2420,[1]Budget!$V:$AE,5,0)*IF($C2420="1 - Revenues",1,IF(AND($C2420="5 - Transfers",MID(I2420,15,1)="4"),1,-1))</f>
        <v>0</v>
      </c>
      <c r="N2420" s="17">
        <f>VLOOKUP($K2420,[1]Budget!$V:$AE,6,0)*IF($C2420="1 - Revenues",1,IF(AND($C2420="5 - Transfers",MID(J2420,15,1)="4"),1,-1))</f>
        <v>0</v>
      </c>
      <c r="O2420" s="17">
        <f>IFERROR(IF(RIGHT(LEFT(K2420,15),1)="4",VLOOKUP(K2420,'[1]Budget Worksheet'!A:B,2,0),-1*VLOOKUP(K2420,'[1]Budget Worksheet'!A:B,2,0)),0)</f>
        <v>0</v>
      </c>
      <c r="P2420" s="17">
        <f>VLOOKUP($K2420,[1]Budget!$V:$AE,8,0)*IF($C2420="1 - Revenues",1,IF(AND($C2420="5 - Transfers",MID($K2420,15,1)="4"),1,-1))</f>
        <v>0</v>
      </c>
      <c r="Q2420" s="17">
        <f>VLOOKUP($K2420,[1]Budget!$V:$AE,10,0)*IF($C2420="1 - Revenues",1,IF(AND($C2420="5 - Transfers",MID(K2420,15,1)="4"),1,-1))</f>
        <v>0</v>
      </c>
      <c r="S2420" s="18" t="b">
        <f>IF(LEFT(C2420,1)="1",1,-1)*SUMIF([1]Budget!V:V,'Budget Worksheet for Pivot Tabl'!K2420,[1]Budget!AC:AC)=P2420</f>
        <v>1</v>
      </c>
    </row>
    <row r="2421" spans="1:19" x14ac:dyDescent="0.25">
      <c r="A2421" t="s">
        <v>39</v>
      </c>
      <c r="B2421" t="s">
        <v>40</v>
      </c>
      <c r="C2421" t="s">
        <v>9</v>
      </c>
      <c r="D2421" t="str">
        <f t="shared" si="37"/>
        <v>OUTFLOWS</v>
      </c>
      <c r="E2421" t="s">
        <v>112</v>
      </c>
      <c r="F2421" t="s">
        <v>113</v>
      </c>
      <c r="G2421" t="s">
        <v>2965</v>
      </c>
      <c r="H2421" t="s">
        <v>2966</v>
      </c>
      <c r="I2421" t="s">
        <v>3343</v>
      </c>
      <c r="J2421" t="s">
        <v>3344</v>
      </c>
      <c r="K2421" t="s">
        <v>3350</v>
      </c>
      <c r="L2421" t="s">
        <v>2980</v>
      </c>
      <c r="M2421" s="17">
        <f>VLOOKUP($K2421,[1]Budget!$V:$AE,5,0)*IF($C2421="1 - Revenues",1,IF(AND($C2421="5 - Transfers",MID(I2421,15,1)="4"),1,-1))</f>
        <v>-1000</v>
      </c>
      <c r="N2421" s="17">
        <f>VLOOKUP($K2421,[1]Budget!$V:$AE,6,0)*IF($C2421="1 - Revenues",1,IF(AND($C2421="5 - Transfers",MID(J2421,15,1)="4"),1,-1))</f>
        <v>-1000</v>
      </c>
      <c r="O2421" s="17">
        <f>IFERROR(IF(RIGHT(LEFT(K2421,15),1)="4",VLOOKUP(K2421,'[1]Budget Worksheet'!A:B,2,0),-1*VLOOKUP(K2421,'[1]Budget Worksheet'!A:B,2,0)),0)</f>
        <v>0</v>
      </c>
      <c r="P2421" s="17">
        <f>VLOOKUP($K2421,[1]Budget!$V:$AE,8,0)*IF($C2421="1 - Revenues",1,IF(AND($C2421="5 - Transfers",MID($K2421,15,1)="4"),1,-1))</f>
        <v>0</v>
      </c>
      <c r="Q2421" s="17">
        <f>VLOOKUP($K2421,[1]Budget!$V:$AE,10,0)*IF($C2421="1 - Revenues",1,IF(AND($C2421="5 - Transfers",MID(K2421,15,1)="4"),1,-1))</f>
        <v>0</v>
      </c>
      <c r="S2421" s="18" t="b">
        <f>IF(LEFT(C2421,1)="1",1,-1)*SUMIF([1]Budget!V:V,'Budget Worksheet for Pivot Tabl'!K2421,[1]Budget!AC:AC)=P2421</f>
        <v>1</v>
      </c>
    </row>
    <row r="2422" spans="1:19" x14ac:dyDescent="0.25">
      <c r="A2422" t="s">
        <v>39</v>
      </c>
      <c r="B2422" t="s">
        <v>40</v>
      </c>
      <c r="C2422" t="s">
        <v>9</v>
      </c>
      <c r="D2422" t="str">
        <f t="shared" si="37"/>
        <v>OUTFLOWS</v>
      </c>
      <c r="E2422" t="s">
        <v>112</v>
      </c>
      <c r="F2422" t="s">
        <v>113</v>
      </c>
      <c r="G2422" t="s">
        <v>2965</v>
      </c>
      <c r="H2422" t="s">
        <v>2966</v>
      </c>
      <c r="I2422" t="s">
        <v>3343</v>
      </c>
      <c r="J2422" t="s">
        <v>3344</v>
      </c>
      <c r="K2422" t="s">
        <v>3351</v>
      </c>
      <c r="L2422" t="s">
        <v>2950</v>
      </c>
      <c r="M2422" s="17">
        <f>VLOOKUP($K2422,[1]Budget!$V:$AE,5,0)*IF($C2422="1 - Revenues",1,IF(AND($C2422="5 - Transfers",MID(I2422,15,1)="4"),1,-1))</f>
        <v>-2000</v>
      </c>
      <c r="N2422" s="17">
        <f>VLOOKUP($K2422,[1]Budget!$V:$AE,6,0)*IF($C2422="1 - Revenues",1,IF(AND($C2422="5 - Transfers",MID(J2422,15,1)="4"),1,-1))</f>
        <v>-1000</v>
      </c>
      <c r="O2422" s="17">
        <f>IFERROR(IF(RIGHT(LEFT(K2422,15),1)="4",VLOOKUP(K2422,'[1]Budget Worksheet'!A:B,2,0),-1*VLOOKUP(K2422,'[1]Budget Worksheet'!A:B,2,0)),0)</f>
        <v>0</v>
      </c>
      <c r="P2422" s="17">
        <f>VLOOKUP($K2422,[1]Budget!$V:$AE,8,0)*IF($C2422="1 - Revenues",1,IF(AND($C2422="5 - Transfers",MID($K2422,15,1)="4"),1,-1))</f>
        <v>0</v>
      </c>
      <c r="Q2422" s="17">
        <f>VLOOKUP($K2422,[1]Budget!$V:$AE,10,0)*IF($C2422="1 - Revenues",1,IF(AND($C2422="5 - Transfers",MID(K2422,15,1)="4"),1,-1))</f>
        <v>0</v>
      </c>
      <c r="S2422" s="18" t="b">
        <f>IF(LEFT(C2422,1)="1",1,-1)*SUMIF([1]Budget!V:V,'Budget Worksheet for Pivot Tabl'!K2422,[1]Budget!AC:AC)=P2422</f>
        <v>1</v>
      </c>
    </row>
    <row r="2423" spans="1:19" x14ac:dyDescent="0.25">
      <c r="A2423" t="s">
        <v>39</v>
      </c>
      <c r="B2423" t="s">
        <v>40</v>
      </c>
      <c r="C2423" t="s">
        <v>9</v>
      </c>
      <c r="D2423" t="str">
        <f t="shared" si="37"/>
        <v>OUTFLOWS</v>
      </c>
      <c r="E2423" t="s">
        <v>112</v>
      </c>
      <c r="F2423" t="s">
        <v>113</v>
      </c>
      <c r="G2423" t="s">
        <v>2965</v>
      </c>
      <c r="H2423" t="s">
        <v>2966</v>
      </c>
      <c r="I2423" t="s">
        <v>3343</v>
      </c>
      <c r="J2423" t="s">
        <v>3344</v>
      </c>
      <c r="K2423" t="s">
        <v>3352</v>
      </c>
      <c r="L2423" t="s">
        <v>1398</v>
      </c>
      <c r="M2423" s="17">
        <f>VLOOKUP($K2423,[1]Budget!$V:$AE,5,0)*IF($C2423="1 - Revenues",1,IF(AND($C2423="5 - Transfers",MID(I2423,15,1)="4"),1,-1))</f>
        <v>0</v>
      </c>
      <c r="N2423" s="17">
        <f>VLOOKUP($K2423,[1]Budget!$V:$AE,6,0)*IF($C2423="1 - Revenues",1,IF(AND($C2423="5 - Transfers",MID(J2423,15,1)="4"),1,-1))</f>
        <v>-2000</v>
      </c>
      <c r="O2423" s="17">
        <f>IFERROR(IF(RIGHT(LEFT(K2423,15),1)="4",VLOOKUP(K2423,'[1]Budget Worksheet'!A:B,2,0),-1*VLOOKUP(K2423,'[1]Budget Worksheet'!A:B,2,0)),0)</f>
        <v>-2112</v>
      </c>
      <c r="P2423" s="17">
        <f>VLOOKUP($K2423,[1]Budget!$V:$AE,8,0)*IF($C2423="1 - Revenues",1,IF(AND($C2423="5 - Transfers",MID($K2423,15,1)="4"),1,-1))</f>
        <v>-2112</v>
      </c>
      <c r="Q2423" s="17">
        <f>VLOOKUP($K2423,[1]Budget!$V:$AE,10,0)*IF($C2423="1 - Revenues",1,IF(AND($C2423="5 - Transfers",MID(K2423,15,1)="4"),1,-1))</f>
        <v>0</v>
      </c>
      <c r="S2423" s="18" t="b">
        <f>IF(LEFT(C2423,1)="1",1,-1)*SUMIF([1]Budget!V:V,'Budget Worksheet for Pivot Tabl'!K2423,[1]Budget!AC:AC)=P2423</f>
        <v>1</v>
      </c>
    </row>
    <row r="2424" spans="1:19" x14ac:dyDescent="0.25">
      <c r="A2424" t="s">
        <v>39</v>
      </c>
      <c r="B2424" t="s">
        <v>40</v>
      </c>
      <c r="C2424" t="s">
        <v>9</v>
      </c>
      <c r="D2424" t="str">
        <f t="shared" si="37"/>
        <v>OUTFLOWS</v>
      </c>
      <c r="E2424" t="s">
        <v>112</v>
      </c>
      <c r="F2424" t="s">
        <v>113</v>
      </c>
      <c r="G2424" t="s">
        <v>2965</v>
      </c>
      <c r="H2424" t="s">
        <v>2966</v>
      </c>
      <c r="I2424" t="s">
        <v>3343</v>
      </c>
      <c r="J2424" t="s">
        <v>3344</v>
      </c>
      <c r="K2424" t="s">
        <v>3353</v>
      </c>
      <c r="L2424" t="s">
        <v>498</v>
      </c>
      <c r="M2424" s="17">
        <f>VLOOKUP($K2424,[1]Budget!$V:$AE,5,0)*IF($C2424="1 - Revenues",1,IF(AND($C2424="5 - Transfers",MID(I2424,15,1)="4"),1,-1))</f>
        <v>0</v>
      </c>
      <c r="N2424" s="17">
        <f>VLOOKUP($K2424,[1]Budget!$V:$AE,6,0)*IF($C2424="1 - Revenues",1,IF(AND($C2424="5 - Transfers",MID(J2424,15,1)="4"),1,-1))</f>
        <v>0</v>
      </c>
      <c r="O2424" s="17">
        <f>IFERROR(IF(RIGHT(LEFT(K2424,15),1)="4",VLOOKUP(K2424,'[1]Budget Worksheet'!A:B,2,0),-1*VLOOKUP(K2424,'[1]Budget Worksheet'!A:B,2,0)),0)</f>
        <v>0</v>
      </c>
      <c r="P2424" s="17">
        <f>VLOOKUP($K2424,[1]Budget!$V:$AE,8,0)*IF($C2424="1 - Revenues",1,IF(AND($C2424="5 - Transfers",MID($K2424,15,1)="4"),1,-1))</f>
        <v>0</v>
      </c>
      <c r="Q2424" s="17">
        <f>VLOOKUP($K2424,[1]Budget!$V:$AE,10,0)*IF($C2424="1 - Revenues",1,IF(AND($C2424="5 - Transfers",MID(K2424,15,1)="4"),1,-1))</f>
        <v>0</v>
      </c>
      <c r="S2424" s="18" t="b">
        <f>IF(LEFT(C2424,1)="1",1,-1)*SUMIF([1]Budget!V:V,'Budget Worksheet for Pivot Tabl'!K2424,[1]Budget!AC:AC)=P2424</f>
        <v>1</v>
      </c>
    </row>
    <row r="2425" spans="1:19" x14ac:dyDescent="0.25">
      <c r="A2425" t="s">
        <v>39</v>
      </c>
      <c r="B2425" t="s">
        <v>40</v>
      </c>
      <c r="C2425" t="s">
        <v>9</v>
      </c>
      <c r="D2425" t="str">
        <f t="shared" si="37"/>
        <v>OUTFLOWS</v>
      </c>
      <c r="E2425" t="s">
        <v>112</v>
      </c>
      <c r="F2425" t="s">
        <v>113</v>
      </c>
      <c r="G2425" t="s">
        <v>2965</v>
      </c>
      <c r="H2425" t="s">
        <v>2966</v>
      </c>
      <c r="I2425" t="s">
        <v>3343</v>
      </c>
      <c r="J2425" t="s">
        <v>3344</v>
      </c>
      <c r="K2425" t="s">
        <v>3354</v>
      </c>
      <c r="L2425" t="s">
        <v>2986</v>
      </c>
      <c r="M2425" s="17">
        <f>VLOOKUP($K2425,[1]Budget!$V:$AE,5,0)*IF($C2425="1 - Revenues",1,IF(AND($C2425="5 - Transfers",MID(I2425,15,1)="4"),1,-1))</f>
        <v>-8000</v>
      </c>
      <c r="N2425" s="17">
        <f>VLOOKUP($K2425,[1]Budget!$V:$AE,6,0)*IF($C2425="1 - Revenues",1,IF(AND($C2425="5 - Transfers",MID(J2425,15,1)="4"),1,-1))</f>
        <v>-7000</v>
      </c>
      <c r="O2425" s="17">
        <f>IFERROR(IF(RIGHT(LEFT(K2425,15),1)="4",VLOOKUP(K2425,'[1]Budget Worksheet'!A:B,2,0),-1*VLOOKUP(K2425,'[1]Budget Worksheet'!A:B,2,0)),0)</f>
        <v>0</v>
      </c>
      <c r="P2425" s="17">
        <f>VLOOKUP($K2425,[1]Budget!$V:$AE,8,0)*IF($C2425="1 - Revenues",1,IF(AND($C2425="5 - Transfers",MID($K2425,15,1)="4"),1,-1))</f>
        <v>0</v>
      </c>
      <c r="Q2425" s="17">
        <f>VLOOKUP($K2425,[1]Budget!$V:$AE,10,0)*IF($C2425="1 - Revenues",1,IF(AND($C2425="5 - Transfers",MID(K2425,15,1)="4"),1,-1))</f>
        <v>0</v>
      </c>
      <c r="S2425" s="18" t="b">
        <f>IF(LEFT(C2425,1)="1",1,-1)*SUMIF([1]Budget!V:V,'Budget Worksheet for Pivot Tabl'!K2425,[1]Budget!AC:AC)=P2425</f>
        <v>1</v>
      </c>
    </row>
    <row r="2426" spans="1:19" x14ac:dyDescent="0.25">
      <c r="A2426" t="s">
        <v>39</v>
      </c>
      <c r="B2426" t="s">
        <v>40</v>
      </c>
      <c r="C2426" t="s">
        <v>7</v>
      </c>
      <c r="D2426" t="str">
        <f t="shared" si="37"/>
        <v>INFLOWS</v>
      </c>
      <c r="E2426" t="s">
        <v>112</v>
      </c>
      <c r="F2426" t="s">
        <v>113</v>
      </c>
      <c r="G2426" t="s">
        <v>2965</v>
      </c>
      <c r="H2426" t="s">
        <v>2966</v>
      </c>
      <c r="I2426" t="s">
        <v>3355</v>
      </c>
      <c r="J2426" t="s">
        <v>3356</v>
      </c>
      <c r="K2426" t="s">
        <v>3357</v>
      </c>
      <c r="L2426" t="s">
        <v>2927</v>
      </c>
      <c r="M2426" s="17">
        <f>VLOOKUP($K2426,[1]Budget!$V:$AE,5,0)*IF($C2426="1 - Revenues",1,IF(AND($C2426="5 - Transfers",MID(I2426,15,1)="4"),1,-1))</f>
        <v>21000</v>
      </c>
      <c r="N2426" s="17">
        <f>VLOOKUP($K2426,[1]Budget!$V:$AE,6,0)*IF($C2426="1 - Revenues",1,IF(AND($C2426="5 - Transfers",MID(J2426,15,1)="4"),1,-1))</f>
        <v>0</v>
      </c>
      <c r="O2426" s="17">
        <f>IFERROR(IF(RIGHT(LEFT(K2426,15),1)="4",VLOOKUP(K2426,'[1]Budget Worksheet'!A:B,2,0),-1*VLOOKUP(K2426,'[1]Budget Worksheet'!A:B,2,0)),0)</f>
        <v>0</v>
      </c>
      <c r="P2426" s="17">
        <f>VLOOKUP($K2426,[1]Budget!$V:$AE,8,0)*IF($C2426="1 - Revenues",1,IF(AND($C2426="5 - Transfers",MID($K2426,15,1)="4"),1,-1))</f>
        <v>0</v>
      </c>
      <c r="Q2426" s="17">
        <f>VLOOKUP($K2426,[1]Budget!$V:$AE,10,0)*IF($C2426="1 - Revenues",1,IF(AND($C2426="5 - Transfers",MID(K2426,15,1)="4"),1,-1))</f>
        <v>0</v>
      </c>
      <c r="S2426" s="18" t="b">
        <f>IF(LEFT(C2426,1)="1",1,-1)*SUMIF([1]Budget!V:V,'Budget Worksheet for Pivot Tabl'!K2426,[1]Budget!AC:AC)=P2426</f>
        <v>1</v>
      </c>
    </row>
    <row r="2427" spans="1:19" x14ac:dyDescent="0.25">
      <c r="A2427" t="s">
        <v>39</v>
      </c>
      <c r="B2427" t="s">
        <v>40</v>
      </c>
      <c r="C2427" t="s">
        <v>8</v>
      </c>
      <c r="D2427" t="str">
        <f t="shared" si="37"/>
        <v>OUTFLOWS</v>
      </c>
      <c r="E2427" t="s">
        <v>112</v>
      </c>
      <c r="F2427" t="s">
        <v>113</v>
      </c>
      <c r="G2427" t="s">
        <v>2965</v>
      </c>
      <c r="H2427" t="s">
        <v>2966</v>
      </c>
      <c r="I2427" t="s">
        <v>3355</v>
      </c>
      <c r="J2427" t="s">
        <v>3356</v>
      </c>
      <c r="K2427" t="s">
        <v>3358</v>
      </c>
      <c r="L2427" t="s">
        <v>472</v>
      </c>
      <c r="M2427" s="17">
        <f>VLOOKUP($K2427,[1]Budget!$V:$AE,5,0)*IF($C2427="1 - Revenues",1,IF(AND($C2427="5 - Transfers",MID(I2427,15,1)="4"),1,-1))</f>
        <v>0</v>
      </c>
      <c r="N2427" s="17">
        <f>VLOOKUP($K2427,[1]Budget!$V:$AE,6,0)*IF($C2427="1 - Revenues",1,IF(AND($C2427="5 - Transfers",MID(J2427,15,1)="4"),1,-1))</f>
        <v>0</v>
      </c>
      <c r="O2427" s="17">
        <f>IFERROR(IF(RIGHT(LEFT(K2427,15),1)="4",VLOOKUP(K2427,'[1]Budget Worksheet'!A:B,2,0),-1*VLOOKUP(K2427,'[1]Budget Worksheet'!A:B,2,0)),0)</f>
        <v>0</v>
      </c>
      <c r="P2427" s="17">
        <f>VLOOKUP($K2427,[1]Budget!$V:$AE,8,0)*IF($C2427="1 - Revenues",1,IF(AND($C2427="5 - Transfers",MID($K2427,15,1)="4"),1,-1))</f>
        <v>0</v>
      </c>
      <c r="Q2427" s="17">
        <f>VLOOKUP($K2427,[1]Budget!$V:$AE,10,0)*IF($C2427="1 - Revenues",1,IF(AND($C2427="5 - Transfers",MID(K2427,15,1)="4"),1,-1))</f>
        <v>0</v>
      </c>
      <c r="S2427" s="18" t="b">
        <f>IF(LEFT(C2427,1)="1",1,-1)*SUMIF([1]Budget!V:V,'Budget Worksheet for Pivot Tabl'!K2427,[1]Budget!AC:AC)=P2427</f>
        <v>1</v>
      </c>
    </row>
    <row r="2428" spans="1:19" x14ac:dyDescent="0.25">
      <c r="A2428" t="s">
        <v>39</v>
      </c>
      <c r="B2428" t="s">
        <v>40</v>
      </c>
      <c r="C2428" t="s">
        <v>9</v>
      </c>
      <c r="D2428" t="str">
        <f t="shared" si="37"/>
        <v>OUTFLOWS</v>
      </c>
      <c r="E2428" t="s">
        <v>112</v>
      </c>
      <c r="F2428" t="s">
        <v>113</v>
      </c>
      <c r="G2428" t="s">
        <v>2965</v>
      </c>
      <c r="H2428" t="s">
        <v>2966</v>
      </c>
      <c r="I2428" t="s">
        <v>3355</v>
      </c>
      <c r="J2428" t="s">
        <v>3356</v>
      </c>
      <c r="K2428" t="s">
        <v>3359</v>
      </c>
      <c r="L2428" t="s">
        <v>723</v>
      </c>
      <c r="M2428" s="17">
        <f>VLOOKUP($K2428,[1]Budget!$V:$AE,5,0)*IF($C2428="1 - Revenues",1,IF(AND($C2428="5 - Transfers",MID(I2428,15,1)="4"),1,-1))</f>
        <v>-1000</v>
      </c>
      <c r="N2428" s="17">
        <f>VLOOKUP($K2428,[1]Budget!$V:$AE,6,0)*IF($C2428="1 - Revenues",1,IF(AND($C2428="5 - Transfers",MID(J2428,15,1)="4"),1,-1))</f>
        <v>-1000</v>
      </c>
      <c r="O2428" s="17">
        <f>IFERROR(IF(RIGHT(LEFT(K2428,15),1)="4",VLOOKUP(K2428,'[1]Budget Worksheet'!A:B,2,0),-1*VLOOKUP(K2428,'[1]Budget Worksheet'!A:B,2,0)),0)</f>
        <v>0</v>
      </c>
      <c r="P2428" s="17">
        <f>VLOOKUP($K2428,[1]Budget!$V:$AE,8,0)*IF($C2428="1 - Revenues",1,IF(AND($C2428="5 - Transfers",MID($K2428,15,1)="4"),1,-1))</f>
        <v>0</v>
      </c>
      <c r="Q2428" s="17">
        <f>VLOOKUP($K2428,[1]Budget!$V:$AE,10,0)*IF($C2428="1 - Revenues",1,IF(AND($C2428="5 - Transfers",MID(K2428,15,1)="4"),1,-1))</f>
        <v>0</v>
      </c>
      <c r="S2428" s="18" t="b">
        <f>IF(LEFT(C2428,1)="1",1,-1)*SUMIF([1]Budget!V:V,'Budget Worksheet for Pivot Tabl'!K2428,[1]Budget!AC:AC)=P2428</f>
        <v>1</v>
      </c>
    </row>
    <row r="2429" spans="1:19" x14ac:dyDescent="0.25">
      <c r="A2429" t="s">
        <v>39</v>
      </c>
      <c r="B2429" t="s">
        <v>40</v>
      </c>
      <c r="C2429" t="s">
        <v>9</v>
      </c>
      <c r="D2429" t="str">
        <f t="shared" si="37"/>
        <v>OUTFLOWS</v>
      </c>
      <c r="E2429" t="s">
        <v>112</v>
      </c>
      <c r="F2429" t="s">
        <v>113</v>
      </c>
      <c r="G2429" t="s">
        <v>2965</v>
      </c>
      <c r="H2429" t="s">
        <v>2966</v>
      </c>
      <c r="I2429" t="s">
        <v>3355</v>
      </c>
      <c r="J2429" t="s">
        <v>3356</v>
      </c>
      <c r="K2429" t="s">
        <v>3360</v>
      </c>
      <c r="L2429" t="s">
        <v>1274</v>
      </c>
      <c r="M2429" s="17">
        <f>VLOOKUP($K2429,[1]Budget!$V:$AE,5,0)*IF($C2429="1 - Revenues",1,IF(AND($C2429="5 - Transfers",MID(I2429,15,1)="4"),1,-1))</f>
        <v>0</v>
      </c>
      <c r="N2429" s="17">
        <f>VLOOKUP($K2429,[1]Budget!$V:$AE,6,0)*IF($C2429="1 - Revenues",1,IF(AND($C2429="5 - Transfers",MID(J2429,15,1)="4"),1,-1))</f>
        <v>0</v>
      </c>
      <c r="O2429" s="17">
        <f>IFERROR(IF(RIGHT(LEFT(K2429,15),1)="4",VLOOKUP(K2429,'[1]Budget Worksheet'!A:B,2,0),-1*VLOOKUP(K2429,'[1]Budget Worksheet'!A:B,2,0)),0)</f>
        <v>0</v>
      </c>
      <c r="P2429" s="17">
        <f>VLOOKUP($K2429,[1]Budget!$V:$AE,8,0)*IF($C2429="1 - Revenues",1,IF(AND($C2429="5 - Transfers",MID($K2429,15,1)="4"),1,-1))</f>
        <v>0</v>
      </c>
      <c r="Q2429" s="17">
        <f>VLOOKUP($K2429,[1]Budget!$V:$AE,10,0)*IF($C2429="1 - Revenues",1,IF(AND($C2429="5 - Transfers",MID(K2429,15,1)="4"),1,-1))</f>
        <v>0</v>
      </c>
      <c r="S2429" s="18" t="b">
        <f>IF(LEFT(C2429,1)="1",1,-1)*SUMIF([1]Budget!V:V,'Budget Worksheet for Pivot Tabl'!K2429,[1]Budget!AC:AC)=P2429</f>
        <v>1</v>
      </c>
    </row>
    <row r="2430" spans="1:19" x14ac:dyDescent="0.25">
      <c r="A2430" t="s">
        <v>39</v>
      </c>
      <c r="B2430" t="s">
        <v>40</v>
      </c>
      <c r="C2430" t="s">
        <v>9</v>
      </c>
      <c r="D2430" t="str">
        <f t="shared" si="37"/>
        <v>OUTFLOWS</v>
      </c>
      <c r="E2430" t="s">
        <v>112</v>
      </c>
      <c r="F2430" t="s">
        <v>113</v>
      </c>
      <c r="G2430" t="s">
        <v>2965</v>
      </c>
      <c r="H2430" t="s">
        <v>2966</v>
      </c>
      <c r="I2430" t="s">
        <v>3355</v>
      </c>
      <c r="J2430" t="s">
        <v>3356</v>
      </c>
      <c r="K2430" t="s">
        <v>3361</v>
      </c>
      <c r="L2430" t="s">
        <v>482</v>
      </c>
      <c r="M2430" s="17">
        <f>VLOOKUP($K2430,[1]Budget!$V:$AE,5,0)*IF($C2430="1 - Revenues",1,IF(AND($C2430="5 - Transfers",MID(I2430,15,1)="4"),1,-1))</f>
        <v>0</v>
      </c>
      <c r="N2430" s="17">
        <f>VLOOKUP($K2430,[1]Budget!$V:$AE,6,0)*IF($C2430="1 - Revenues",1,IF(AND($C2430="5 - Transfers",MID(J2430,15,1)="4"),1,-1))</f>
        <v>0</v>
      </c>
      <c r="O2430" s="17">
        <f>IFERROR(IF(RIGHT(LEFT(K2430,15),1)="4",VLOOKUP(K2430,'[1]Budget Worksheet'!A:B,2,0),-1*VLOOKUP(K2430,'[1]Budget Worksheet'!A:B,2,0)),0)</f>
        <v>0</v>
      </c>
      <c r="P2430" s="17">
        <f>VLOOKUP($K2430,[1]Budget!$V:$AE,8,0)*IF($C2430="1 - Revenues",1,IF(AND($C2430="5 - Transfers",MID($K2430,15,1)="4"),1,-1))</f>
        <v>0</v>
      </c>
      <c r="Q2430" s="17">
        <f>VLOOKUP($K2430,[1]Budget!$V:$AE,10,0)*IF($C2430="1 - Revenues",1,IF(AND($C2430="5 - Transfers",MID(K2430,15,1)="4"),1,-1))</f>
        <v>0</v>
      </c>
      <c r="S2430" s="18" t="b">
        <f>IF(LEFT(C2430,1)="1",1,-1)*SUMIF([1]Budget!V:V,'Budget Worksheet for Pivot Tabl'!K2430,[1]Budget!AC:AC)=P2430</f>
        <v>1</v>
      </c>
    </row>
    <row r="2431" spans="1:19" x14ac:dyDescent="0.25">
      <c r="A2431" t="s">
        <v>39</v>
      </c>
      <c r="B2431" t="s">
        <v>40</v>
      </c>
      <c r="C2431" t="s">
        <v>9</v>
      </c>
      <c r="D2431" t="str">
        <f t="shared" si="37"/>
        <v>OUTFLOWS</v>
      </c>
      <c r="E2431" t="s">
        <v>112</v>
      </c>
      <c r="F2431" t="s">
        <v>113</v>
      </c>
      <c r="G2431" t="s">
        <v>2965</v>
      </c>
      <c r="H2431" t="s">
        <v>2966</v>
      </c>
      <c r="I2431" t="s">
        <v>3355</v>
      </c>
      <c r="J2431" t="s">
        <v>3356</v>
      </c>
      <c r="K2431" t="s">
        <v>3362</v>
      </c>
      <c r="L2431" t="s">
        <v>2980</v>
      </c>
      <c r="M2431" s="17">
        <f>VLOOKUP($K2431,[1]Budget!$V:$AE,5,0)*IF($C2431="1 - Revenues",1,IF(AND($C2431="5 - Transfers",MID(I2431,15,1)="4"),1,-1))</f>
        <v>-10000</v>
      </c>
      <c r="N2431" s="17">
        <f>VLOOKUP($K2431,[1]Budget!$V:$AE,6,0)*IF($C2431="1 - Revenues",1,IF(AND($C2431="5 - Transfers",MID(J2431,15,1)="4"),1,-1))</f>
        <v>-12000</v>
      </c>
      <c r="O2431" s="17">
        <f>IFERROR(IF(RIGHT(LEFT(K2431,15),1)="4",VLOOKUP(K2431,'[1]Budget Worksheet'!A:B,2,0),-1*VLOOKUP(K2431,'[1]Budget Worksheet'!A:B,2,0)),0)</f>
        <v>0</v>
      </c>
      <c r="P2431" s="17">
        <f>VLOOKUP($K2431,[1]Budget!$V:$AE,8,0)*IF($C2431="1 - Revenues",1,IF(AND($C2431="5 - Transfers",MID($K2431,15,1)="4"),1,-1))</f>
        <v>0</v>
      </c>
      <c r="Q2431" s="17">
        <f>VLOOKUP($K2431,[1]Budget!$V:$AE,10,0)*IF($C2431="1 - Revenues",1,IF(AND($C2431="5 - Transfers",MID(K2431,15,1)="4"),1,-1))</f>
        <v>0</v>
      </c>
      <c r="S2431" s="18" t="b">
        <f>IF(LEFT(C2431,1)="1",1,-1)*SUMIF([1]Budget!V:V,'Budget Worksheet for Pivot Tabl'!K2431,[1]Budget!AC:AC)=P2431</f>
        <v>1</v>
      </c>
    </row>
    <row r="2432" spans="1:19" x14ac:dyDescent="0.25">
      <c r="A2432" t="s">
        <v>39</v>
      </c>
      <c r="B2432" t="s">
        <v>40</v>
      </c>
      <c r="C2432" t="s">
        <v>9</v>
      </c>
      <c r="D2432" t="str">
        <f t="shared" si="37"/>
        <v>OUTFLOWS</v>
      </c>
      <c r="E2432" t="s">
        <v>112</v>
      </c>
      <c r="F2432" t="s">
        <v>113</v>
      </c>
      <c r="G2432" t="s">
        <v>2965</v>
      </c>
      <c r="H2432" t="s">
        <v>2966</v>
      </c>
      <c r="I2432" t="s">
        <v>3355</v>
      </c>
      <c r="J2432" t="s">
        <v>3356</v>
      </c>
      <c r="K2432" t="s">
        <v>3363</v>
      </c>
      <c r="L2432" t="s">
        <v>2950</v>
      </c>
      <c r="M2432" s="17">
        <f>VLOOKUP($K2432,[1]Budget!$V:$AE,5,0)*IF($C2432="1 - Revenues",1,IF(AND($C2432="5 - Transfers",MID(I2432,15,1)="4"),1,-1))</f>
        <v>-1000</v>
      </c>
      <c r="N2432" s="17">
        <f>VLOOKUP($K2432,[1]Budget!$V:$AE,6,0)*IF($C2432="1 - Revenues",1,IF(AND($C2432="5 - Transfers",MID(J2432,15,1)="4"),1,-1))</f>
        <v>-1000</v>
      </c>
      <c r="O2432" s="17">
        <f>IFERROR(IF(RIGHT(LEFT(K2432,15),1)="4",VLOOKUP(K2432,'[1]Budget Worksheet'!A:B,2,0),-1*VLOOKUP(K2432,'[1]Budget Worksheet'!A:B,2,0)),0)</f>
        <v>0</v>
      </c>
      <c r="P2432" s="17">
        <f>VLOOKUP($K2432,[1]Budget!$V:$AE,8,0)*IF($C2432="1 - Revenues",1,IF(AND($C2432="5 - Transfers",MID($K2432,15,1)="4"),1,-1))</f>
        <v>0</v>
      </c>
      <c r="Q2432" s="17">
        <f>VLOOKUP($K2432,[1]Budget!$V:$AE,10,0)*IF($C2432="1 - Revenues",1,IF(AND($C2432="5 - Transfers",MID(K2432,15,1)="4"),1,-1))</f>
        <v>0</v>
      </c>
      <c r="S2432" s="18" t="b">
        <f>IF(LEFT(C2432,1)="1",1,-1)*SUMIF([1]Budget!V:V,'Budget Worksheet for Pivot Tabl'!K2432,[1]Budget!AC:AC)=P2432</f>
        <v>1</v>
      </c>
    </row>
    <row r="2433" spans="1:19" x14ac:dyDescent="0.25">
      <c r="A2433" t="s">
        <v>39</v>
      </c>
      <c r="B2433" t="s">
        <v>40</v>
      </c>
      <c r="C2433" t="s">
        <v>9</v>
      </c>
      <c r="D2433" t="str">
        <f t="shared" si="37"/>
        <v>OUTFLOWS</v>
      </c>
      <c r="E2433" t="s">
        <v>112</v>
      </c>
      <c r="F2433" t="s">
        <v>113</v>
      </c>
      <c r="G2433" t="s">
        <v>2965</v>
      </c>
      <c r="H2433" t="s">
        <v>2966</v>
      </c>
      <c r="I2433" t="s">
        <v>3355</v>
      </c>
      <c r="J2433" t="s">
        <v>3356</v>
      </c>
      <c r="K2433" t="s">
        <v>3364</v>
      </c>
      <c r="L2433" t="s">
        <v>1398</v>
      </c>
      <c r="M2433" s="17">
        <f>VLOOKUP($K2433,[1]Budget!$V:$AE,5,0)*IF($C2433="1 - Revenues",1,IF(AND($C2433="5 - Transfers",MID(I2433,15,1)="4"),1,-1))</f>
        <v>-1000</v>
      </c>
      <c r="N2433" s="17">
        <f>VLOOKUP($K2433,[1]Budget!$V:$AE,6,0)*IF($C2433="1 - Revenues",1,IF(AND($C2433="5 - Transfers",MID(J2433,15,1)="4"),1,-1))</f>
        <v>-2000</v>
      </c>
      <c r="O2433" s="17">
        <f>IFERROR(IF(RIGHT(LEFT(K2433,15),1)="4",VLOOKUP(K2433,'[1]Budget Worksheet'!A:B,2,0),-1*VLOOKUP(K2433,'[1]Budget Worksheet'!A:B,2,0)),0)</f>
        <v>0</v>
      </c>
      <c r="P2433" s="17">
        <f>VLOOKUP($K2433,[1]Budget!$V:$AE,8,0)*IF($C2433="1 - Revenues",1,IF(AND($C2433="5 - Transfers",MID($K2433,15,1)="4"),1,-1))</f>
        <v>0</v>
      </c>
      <c r="Q2433" s="17">
        <f>VLOOKUP($K2433,[1]Budget!$V:$AE,10,0)*IF($C2433="1 - Revenues",1,IF(AND($C2433="5 - Transfers",MID(K2433,15,1)="4"),1,-1))</f>
        <v>0</v>
      </c>
      <c r="S2433" s="18" t="b">
        <f>IF(LEFT(C2433,1)="1",1,-1)*SUMIF([1]Budget!V:V,'Budget Worksheet for Pivot Tabl'!K2433,[1]Budget!AC:AC)=P2433</f>
        <v>1</v>
      </c>
    </row>
    <row r="2434" spans="1:19" x14ac:dyDescent="0.25">
      <c r="A2434" t="s">
        <v>39</v>
      </c>
      <c r="B2434" t="s">
        <v>40</v>
      </c>
      <c r="C2434" t="s">
        <v>9</v>
      </c>
      <c r="D2434" t="str">
        <f t="shared" si="37"/>
        <v>OUTFLOWS</v>
      </c>
      <c r="E2434" t="s">
        <v>112</v>
      </c>
      <c r="F2434" t="s">
        <v>113</v>
      </c>
      <c r="G2434" t="s">
        <v>2965</v>
      </c>
      <c r="H2434" t="s">
        <v>2966</v>
      </c>
      <c r="I2434" t="s">
        <v>3355</v>
      </c>
      <c r="J2434" t="s">
        <v>3356</v>
      </c>
      <c r="K2434" t="s">
        <v>3365</v>
      </c>
      <c r="L2434" t="s">
        <v>498</v>
      </c>
      <c r="M2434" s="17">
        <f>VLOOKUP($K2434,[1]Budget!$V:$AE,5,0)*IF($C2434="1 - Revenues",1,IF(AND($C2434="5 - Transfers",MID(I2434,15,1)="4"),1,-1))</f>
        <v>0</v>
      </c>
      <c r="N2434" s="17">
        <f>VLOOKUP($K2434,[1]Budget!$V:$AE,6,0)*IF($C2434="1 - Revenues",1,IF(AND($C2434="5 - Transfers",MID(J2434,15,1)="4"),1,-1))</f>
        <v>0</v>
      </c>
      <c r="O2434" s="17">
        <f>IFERROR(IF(RIGHT(LEFT(K2434,15),1)="4",VLOOKUP(K2434,'[1]Budget Worksheet'!A:B,2,0),-1*VLOOKUP(K2434,'[1]Budget Worksheet'!A:B,2,0)),0)</f>
        <v>0</v>
      </c>
      <c r="P2434" s="17">
        <f>VLOOKUP($K2434,[1]Budget!$V:$AE,8,0)*IF($C2434="1 - Revenues",1,IF(AND($C2434="5 - Transfers",MID($K2434,15,1)="4"),1,-1))</f>
        <v>0</v>
      </c>
      <c r="Q2434" s="17">
        <f>VLOOKUP($K2434,[1]Budget!$V:$AE,10,0)*IF($C2434="1 - Revenues",1,IF(AND($C2434="5 - Transfers",MID(K2434,15,1)="4"),1,-1))</f>
        <v>0</v>
      </c>
      <c r="S2434" s="18" t="b">
        <f>IF(LEFT(C2434,1)="1",1,-1)*SUMIF([1]Budget!V:V,'Budget Worksheet for Pivot Tabl'!K2434,[1]Budget!AC:AC)=P2434</f>
        <v>1</v>
      </c>
    </row>
    <row r="2435" spans="1:19" x14ac:dyDescent="0.25">
      <c r="A2435" t="s">
        <v>39</v>
      </c>
      <c r="B2435" t="s">
        <v>40</v>
      </c>
      <c r="C2435" t="s">
        <v>9</v>
      </c>
      <c r="D2435" t="str">
        <f t="shared" ref="D2435:D2498" si="38">IF(C2435="1 - Revenues","INFLOWS","OUTFLOWS")</f>
        <v>OUTFLOWS</v>
      </c>
      <c r="E2435" t="s">
        <v>112</v>
      </c>
      <c r="F2435" t="s">
        <v>113</v>
      </c>
      <c r="G2435" t="s">
        <v>2965</v>
      </c>
      <c r="H2435" t="s">
        <v>2966</v>
      </c>
      <c r="I2435" t="s">
        <v>3355</v>
      </c>
      <c r="J2435" t="s">
        <v>3356</v>
      </c>
      <c r="K2435" t="s">
        <v>3366</v>
      </c>
      <c r="L2435" t="s">
        <v>2484</v>
      </c>
      <c r="M2435" s="17">
        <f>VLOOKUP($K2435,[1]Budget!$V:$AE,5,0)*IF($C2435="1 - Revenues",1,IF(AND($C2435="5 - Transfers",MID(I2435,15,1)="4"),1,-1))</f>
        <v>-5000</v>
      </c>
      <c r="N2435" s="17">
        <f>VLOOKUP($K2435,[1]Budget!$V:$AE,6,0)*IF($C2435="1 - Revenues",1,IF(AND($C2435="5 - Transfers",MID(J2435,15,1)="4"),1,-1))</f>
        <v>-5000</v>
      </c>
      <c r="O2435" s="17">
        <f>IFERROR(IF(RIGHT(LEFT(K2435,15),1)="4",VLOOKUP(K2435,'[1]Budget Worksheet'!A:B,2,0),-1*VLOOKUP(K2435,'[1]Budget Worksheet'!A:B,2,0)),0)</f>
        <v>0</v>
      </c>
      <c r="P2435" s="17">
        <f>VLOOKUP($K2435,[1]Budget!$V:$AE,8,0)*IF($C2435="1 - Revenues",1,IF(AND($C2435="5 - Transfers",MID($K2435,15,1)="4"),1,-1))</f>
        <v>0</v>
      </c>
      <c r="Q2435" s="17">
        <f>VLOOKUP($K2435,[1]Budget!$V:$AE,10,0)*IF($C2435="1 - Revenues",1,IF(AND($C2435="5 - Transfers",MID(K2435,15,1)="4"),1,-1))</f>
        <v>0</v>
      </c>
      <c r="S2435" s="18" t="b">
        <f>IF(LEFT(C2435,1)="1",1,-1)*SUMIF([1]Budget!V:V,'Budget Worksheet for Pivot Tabl'!K2435,[1]Budget!AC:AC)=P2435</f>
        <v>1</v>
      </c>
    </row>
    <row r="2436" spans="1:19" x14ac:dyDescent="0.25">
      <c r="A2436" t="s">
        <v>39</v>
      </c>
      <c r="B2436" t="s">
        <v>40</v>
      </c>
      <c r="C2436" t="s">
        <v>9</v>
      </c>
      <c r="D2436" t="str">
        <f t="shared" si="38"/>
        <v>OUTFLOWS</v>
      </c>
      <c r="E2436" t="s">
        <v>112</v>
      </c>
      <c r="F2436" t="s">
        <v>113</v>
      </c>
      <c r="G2436" t="s">
        <v>2965</v>
      </c>
      <c r="H2436" t="s">
        <v>2966</v>
      </c>
      <c r="I2436" t="s">
        <v>3355</v>
      </c>
      <c r="J2436" t="s">
        <v>3356</v>
      </c>
      <c r="K2436" t="s">
        <v>3367</v>
      </c>
      <c r="L2436" t="s">
        <v>2986</v>
      </c>
      <c r="M2436" s="17">
        <f>VLOOKUP($K2436,[1]Budget!$V:$AE,5,0)*IF($C2436="1 - Revenues",1,IF(AND($C2436="5 - Transfers",MID(I2436,15,1)="4"),1,-1))</f>
        <v>-12000</v>
      </c>
      <c r="N2436" s="17">
        <f>VLOOKUP($K2436,[1]Budget!$V:$AE,6,0)*IF($C2436="1 - Revenues",1,IF(AND($C2436="5 - Transfers",MID(J2436,15,1)="4"),1,-1))</f>
        <v>-11000</v>
      </c>
      <c r="O2436" s="17">
        <f>IFERROR(IF(RIGHT(LEFT(K2436,15),1)="4",VLOOKUP(K2436,'[1]Budget Worksheet'!A:B,2,0),-1*VLOOKUP(K2436,'[1]Budget Worksheet'!A:B,2,0)),0)</f>
        <v>0</v>
      </c>
      <c r="P2436" s="17">
        <f>VLOOKUP($K2436,[1]Budget!$V:$AE,8,0)*IF($C2436="1 - Revenues",1,IF(AND($C2436="5 - Transfers",MID($K2436,15,1)="4"),1,-1))</f>
        <v>0</v>
      </c>
      <c r="Q2436" s="17">
        <f>VLOOKUP($K2436,[1]Budget!$V:$AE,10,0)*IF($C2436="1 - Revenues",1,IF(AND($C2436="5 - Transfers",MID(K2436,15,1)="4"),1,-1))</f>
        <v>0</v>
      </c>
      <c r="S2436" s="18" t="b">
        <f>IF(LEFT(C2436,1)="1",1,-1)*SUMIF([1]Budget!V:V,'Budget Worksheet for Pivot Tabl'!K2436,[1]Budget!AC:AC)=P2436</f>
        <v>1</v>
      </c>
    </row>
    <row r="2437" spans="1:19" x14ac:dyDescent="0.25">
      <c r="A2437" t="s">
        <v>39</v>
      </c>
      <c r="B2437" t="s">
        <v>40</v>
      </c>
      <c r="C2437" t="s">
        <v>7</v>
      </c>
      <c r="D2437" t="str">
        <f t="shared" si="38"/>
        <v>INFLOWS</v>
      </c>
      <c r="E2437" t="s">
        <v>112</v>
      </c>
      <c r="F2437" t="s">
        <v>113</v>
      </c>
      <c r="G2437" t="s">
        <v>2965</v>
      </c>
      <c r="H2437" t="s">
        <v>2966</v>
      </c>
      <c r="I2437" t="s">
        <v>3368</v>
      </c>
      <c r="J2437" t="s">
        <v>3369</v>
      </c>
      <c r="K2437" t="s">
        <v>3370</v>
      </c>
      <c r="L2437" t="s">
        <v>2927</v>
      </c>
      <c r="M2437" s="17">
        <f>VLOOKUP($K2437,[1]Budget!$V:$AE,5,0)*IF($C2437="1 - Revenues",1,IF(AND($C2437="5 - Transfers",MID(I2437,15,1)="4"),1,-1))</f>
        <v>23000</v>
      </c>
      <c r="N2437" s="17">
        <f>VLOOKUP($K2437,[1]Budget!$V:$AE,6,0)*IF($C2437="1 - Revenues",1,IF(AND($C2437="5 - Transfers",MID(J2437,15,1)="4"),1,-1))</f>
        <v>0</v>
      </c>
      <c r="O2437" s="17">
        <f>IFERROR(IF(RIGHT(LEFT(K2437,15),1)="4",VLOOKUP(K2437,'[1]Budget Worksheet'!A:B,2,0),-1*VLOOKUP(K2437,'[1]Budget Worksheet'!A:B,2,0)),0)</f>
        <v>0</v>
      </c>
      <c r="P2437" s="17">
        <f>VLOOKUP($K2437,[1]Budget!$V:$AE,8,0)*IF($C2437="1 - Revenues",1,IF(AND($C2437="5 - Transfers",MID($K2437,15,1)="4"),1,-1))</f>
        <v>0</v>
      </c>
      <c r="Q2437" s="17">
        <f>VLOOKUP($K2437,[1]Budget!$V:$AE,10,0)*IF($C2437="1 - Revenues",1,IF(AND($C2437="5 - Transfers",MID(K2437,15,1)="4"),1,-1))</f>
        <v>0</v>
      </c>
      <c r="S2437" s="18" t="b">
        <f>IF(LEFT(C2437,1)="1",1,-1)*SUMIF([1]Budget!V:V,'Budget Worksheet for Pivot Tabl'!K2437,[1]Budget!AC:AC)=P2437</f>
        <v>1</v>
      </c>
    </row>
    <row r="2438" spans="1:19" x14ac:dyDescent="0.25">
      <c r="A2438" t="s">
        <v>39</v>
      </c>
      <c r="B2438" t="s">
        <v>40</v>
      </c>
      <c r="C2438" t="s">
        <v>8</v>
      </c>
      <c r="D2438" t="str">
        <f t="shared" si="38"/>
        <v>OUTFLOWS</v>
      </c>
      <c r="E2438" t="s">
        <v>112</v>
      </c>
      <c r="F2438" t="s">
        <v>113</v>
      </c>
      <c r="G2438" t="s">
        <v>2965</v>
      </c>
      <c r="H2438" t="s">
        <v>2966</v>
      </c>
      <c r="I2438" t="s">
        <v>3368</v>
      </c>
      <c r="J2438" t="s">
        <v>3369</v>
      </c>
      <c r="K2438" t="s">
        <v>3371</v>
      </c>
      <c r="L2438" t="s">
        <v>472</v>
      </c>
      <c r="M2438" s="17">
        <f>VLOOKUP($K2438,[1]Budget!$V:$AE,5,0)*IF($C2438="1 - Revenues",1,IF(AND($C2438="5 - Transfers",MID(I2438,15,1)="4"),1,-1))</f>
        <v>0</v>
      </c>
      <c r="N2438" s="17">
        <f>VLOOKUP($K2438,[1]Budget!$V:$AE,6,0)*IF($C2438="1 - Revenues",1,IF(AND($C2438="5 - Transfers",MID(J2438,15,1)="4"),1,-1))</f>
        <v>0</v>
      </c>
      <c r="O2438" s="17">
        <f>IFERROR(IF(RIGHT(LEFT(K2438,15),1)="4",VLOOKUP(K2438,'[1]Budget Worksheet'!A:B,2,0),-1*VLOOKUP(K2438,'[1]Budget Worksheet'!A:B,2,0)),0)</f>
        <v>0</v>
      </c>
      <c r="P2438" s="17">
        <f>VLOOKUP($K2438,[1]Budget!$V:$AE,8,0)*IF($C2438="1 - Revenues",1,IF(AND($C2438="5 - Transfers",MID($K2438,15,1)="4"),1,-1))</f>
        <v>0</v>
      </c>
      <c r="Q2438" s="17">
        <f>VLOOKUP($K2438,[1]Budget!$V:$AE,10,0)*IF($C2438="1 - Revenues",1,IF(AND($C2438="5 - Transfers",MID(K2438,15,1)="4"),1,-1))</f>
        <v>0</v>
      </c>
      <c r="S2438" s="18" t="b">
        <f>IF(LEFT(C2438,1)="1",1,-1)*SUMIF([1]Budget!V:V,'Budget Worksheet for Pivot Tabl'!K2438,[1]Budget!AC:AC)=P2438</f>
        <v>1</v>
      </c>
    </row>
    <row r="2439" spans="1:19" x14ac:dyDescent="0.25">
      <c r="A2439" t="s">
        <v>39</v>
      </c>
      <c r="B2439" t="s">
        <v>40</v>
      </c>
      <c r="C2439" t="s">
        <v>9</v>
      </c>
      <c r="D2439" t="str">
        <f t="shared" si="38"/>
        <v>OUTFLOWS</v>
      </c>
      <c r="E2439" t="s">
        <v>112</v>
      </c>
      <c r="F2439" t="s">
        <v>113</v>
      </c>
      <c r="G2439" t="s">
        <v>2965</v>
      </c>
      <c r="H2439" t="s">
        <v>2966</v>
      </c>
      <c r="I2439" t="s">
        <v>3368</v>
      </c>
      <c r="J2439" t="s">
        <v>3369</v>
      </c>
      <c r="K2439" t="s">
        <v>3372</v>
      </c>
      <c r="L2439" t="s">
        <v>723</v>
      </c>
      <c r="M2439" s="17">
        <f>VLOOKUP($K2439,[1]Budget!$V:$AE,5,0)*IF($C2439="1 - Revenues",1,IF(AND($C2439="5 - Transfers",MID(I2439,15,1)="4"),1,-1))</f>
        <v>-2000</v>
      </c>
      <c r="N2439" s="17">
        <f>VLOOKUP($K2439,[1]Budget!$V:$AE,6,0)*IF($C2439="1 - Revenues",1,IF(AND($C2439="5 - Transfers",MID(J2439,15,1)="4"),1,-1))</f>
        <v>-2000</v>
      </c>
      <c r="O2439" s="17">
        <f>IFERROR(IF(RIGHT(LEFT(K2439,15),1)="4",VLOOKUP(K2439,'[1]Budget Worksheet'!A:B,2,0),-1*VLOOKUP(K2439,'[1]Budget Worksheet'!A:B,2,0)),0)</f>
        <v>0</v>
      </c>
      <c r="P2439" s="17">
        <f>VLOOKUP($K2439,[1]Budget!$V:$AE,8,0)*IF($C2439="1 - Revenues",1,IF(AND($C2439="5 - Transfers",MID($K2439,15,1)="4"),1,-1))</f>
        <v>0</v>
      </c>
      <c r="Q2439" s="17">
        <f>VLOOKUP($K2439,[1]Budget!$V:$AE,10,0)*IF($C2439="1 - Revenues",1,IF(AND($C2439="5 - Transfers",MID(K2439,15,1)="4"),1,-1))</f>
        <v>0</v>
      </c>
      <c r="S2439" s="18" t="b">
        <f>IF(LEFT(C2439,1)="1",1,-1)*SUMIF([1]Budget!V:V,'Budget Worksheet for Pivot Tabl'!K2439,[1]Budget!AC:AC)=P2439</f>
        <v>1</v>
      </c>
    </row>
    <row r="2440" spans="1:19" x14ac:dyDescent="0.25">
      <c r="A2440" t="s">
        <v>39</v>
      </c>
      <c r="B2440" t="s">
        <v>40</v>
      </c>
      <c r="C2440" t="s">
        <v>9</v>
      </c>
      <c r="D2440" t="str">
        <f t="shared" si="38"/>
        <v>OUTFLOWS</v>
      </c>
      <c r="E2440" t="s">
        <v>112</v>
      </c>
      <c r="F2440" t="s">
        <v>113</v>
      </c>
      <c r="G2440" t="s">
        <v>2965</v>
      </c>
      <c r="H2440" t="s">
        <v>2966</v>
      </c>
      <c r="I2440" t="s">
        <v>3368</v>
      </c>
      <c r="J2440" t="s">
        <v>3369</v>
      </c>
      <c r="K2440" t="s">
        <v>3373</v>
      </c>
      <c r="L2440" t="s">
        <v>1274</v>
      </c>
      <c r="M2440" s="17">
        <f>VLOOKUP($K2440,[1]Budget!$V:$AE,5,0)*IF($C2440="1 - Revenues",1,IF(AND($C2440="5 - Transfers",MID(I2440,15,1)="4"),1,-1))</f>
        <v>0</v>
      </c>
      <c r="N2440" s="17">
        <f>VLOOKUP($K2440,[1]Budget!$V:$AE,6,0)*IF($C2440="1 - Revenues",1,IF(AND($C2440="5 - Transfers",MID(J2440,15,1)="4"),1,-1))</f>
        <v>0</v>
      </c>
      <c r="O2440" s="17">
        <f>IFERROR(IF(RIGHT(LEFT(K2440,15),1)="4",VLOOKUP(K2440,'[1]Budget Worksheet'!A:B,2,0),-1*VLOOKUP(K2440,'[1]Budget Worksheet'!A:B,2,0)),0)</f>
        <v>0</v>
      </c>
      <c r="P2440" s="17">
        <f>VLOOKUP($K2440,[1]Budget!$V:$AE,8,0)*IF($C2440="1 - Revenues",1,IF(AND($C2440="5 - Transfers",MID($K2440,15,1)="4"),1,-1))</f>
        <v>0</v>
      </c>
      <c r="Q2440" s="17">
        <f>VLOOKUP($K2440,[1]Budget!$V:$AE,10,0)*IF($C2440="1 - Revenues",1,IF(AND($C2440="5 - Transfers",MID(K2440,15,1)="4"),1,-1))</f>
        <v>0</v>
      </c>
      <c r="S2440" s="18" t="b">
        <f>IF(LEFT(C2440,1)="1",1,-1)*SUMIF([1]Budget!V:V,'Budget Worksheet for Pivot Tabl'!K2440,[1]Budget!AC:AC)=P2440</f>
        <v>1</v>
      </c>
    </row>
    <row r="2441" spans="1:19" x14ac:dyDescent="0.25">
      <c r="A2441" t="s">
        <v>39</v>
      </c>
      <c r="B2441" t="s">
        <v>40</v>
      </c>
      <c r="C2441" t="s">
        <v>9</v>
      </c>
      <c r="D2441" t="str">
        <f t="shared" si="38"/>
        <v>OUTFLOWS</v>
      </c>
      <c r="E2441" t="s">
        <v>112</v>
      </c>
      <c r="F2441" t="s">
        <v>113</v>
      </c>
      <c r="G2441" t="s">
        <v>2965</v>
      </c>
      <c r="H2441" t="s">
        <v>2966</v>
      </c>
      <c r="I2441" t="s">
        <v>3368</v>
      </c>
      <c r="J2441" t="s">
        <v>3369</v>
      </c>
      <c r="K2441" t="s">
        <v>3374</v>
      </c>
      <c r="L2441" t="s">
        <v>482</v>
      </c>
      <c r="M2441" s="17">
        <f>VLOOKUP($K2441,[1]Budget!$V:$AE,5,0)*IF($C2441="1 - Revenues",1,IF(AND($C2441="5 - Transfers",MID(I2441,15,1)="4"),1,-1))</f>
        <v>0</v>
      </c>
      <c r="N2441" s="17">
        <f>VLOOKUP($K2441,[1]Budget!$V:$AE,6,0)*IF($C2441="1 - Revenues",1,IF(AND($C2441="5 - Transfers",MID(J2441,15,1)="4"),1,-1))</f>
        <v>0</v>
      </c>
      <c r="O2441" s="17">
        <f>IFERROR(IF(RIGHT(LEFT(K2441,15),1)="4",VLOOKUP(K2441,'[1]Budget Worksheet'!A:B,2,0),-1*VLOOKUP(K2441,'[1]Budget Worksheet'!A:B,2,0)),0)</f>
        <v>0</v>
      </c>
      <c r="P2441" s="17">
        <f>VLOOKUP($K2441,[1]Budget!$V:$AE,8,0)*IF($C2441="1 - Revenues",1,IF(AND($C2441="5 - Transfers",MID($K2441,15,1)="4"),1,-1))</f>
        <v>0</v>
      </c>
      <c r="Q2441" s="17">
        <f>VLOOKUP($K2441,[1]Budget!$V:$AE,10,0)*IF($C2441="1 - Revenues",1,IF(AND($C2441="5 - Transfers",MID(K2441,15,1)="4"),1,-1))</f>
        <v>0</v>
      </c>
      <c r="S2441" s="18" t="b">
        <f>IF(LEFT(C2441,1)="1",1,-1)*SUMIF([1]Budget!V:V,'Budget Worksheet for Pivot Tabl'!K2441,[1]Budget!AC:AC)=P2441</f>
        <v>1</v>
      </c>
    </row>
    <row r="2442" spans="1:19" x14ac:dyDescent="0.25">
      <c r="A2442" t="s">
        <v>39</v>
      </c>
      <c r="B2442" t="s">
        <v>40</v>
      </c>
      <c r="C2442" t="s">
        <v>9</v>
      </c>
      <c r="D2442" t="str">
        <f t="shared" si="38"/>
        <v>OUTFLOWS</v>
      </c>
      <c r="E2442" t="s">
        <v>112</v>
      </c>
      <c r="F2442" t="s">
        <v>113</v>
      </c>
      <c r="G2442" t="s">
        <v>2965</v>
      </c>
      <c r="H2442" t="s">
        <v>2966</v>
      </c>
      <c r="I2442" t="s">
        <v>3368</v>
      </c>
      <c r="J2442" t="s">
        <v>3369</v>
      </c>
      <c r="K2442" t="s">
        <v>3375</v>
      </c>
      <c r="L2442" t="s">
        <v>2980</v>
      </c>
      <c r="M2442" s="17">
        <f>VLOOKUP($K2442,[1]Budget!$V:$AE,5,0)*IF($C2442="1 - Revenues",1,IF(AND($C2442="5 - Transfers",MID(I2442,15,1)="4"),1,-1))</f>
        <v>-2000</v>
      </c>
      <c r="N2442" s="17">
        <f>VLOOKUP($K2442,[1]Budget!$V:$AE,6,0)*IF($C2442="1 - Revenues",1,IF(AND($C2442="5 - Transfers",MID(J2442,15,1)="4"),1,-1))</f>
        <v>-8000</v>
      </c>
      <c r="O2442" s="17">
        <f>IFERROR(IF(RIGHT(LEFT(K2442,15),1)="4",VLOOKUP(K2442,'[1]Budget Worksheet'!A:B,2,0),-1*VLOOKUP(K2442,'[1]Budget Worksheet'!A:B,2,0)),0)</f>
        <v>0</v>
      </c>
      <c r="P2442" s="17">
        <f>VLOOKUP($K2442,[1]Budget!$V:$AE,8,0)*IF($C2442="1 - Revenues",1,IF(AND($C2442="5 - Transfers",MID($K2442,15,1)="4"),1,-1))</f>
        <v>0</v>
      </c>
      <c r="Q2442" s="17">
        <f>VLOOKUP($K2442,[1]Budget!$V:$AE,10,0)*IF($C2442="1 - Revenues",1,IF(AND($C2442="5 - Transfers",MID(K2442,15,1)="4"),1,-1))</f>
        <v>0</v>
      </c>
      <c r="S2442" s="18" t="b">
        <f>IF(LEFT(C2442,1)="1",1,-1)*SUMIF([1]Budget!V:V,'Budget Worksheet for Pivot Tabl'!K2442,[1]Budget!AC:AC)=P2442</f>
        <v>1</v>
      </c>
    </row>
    <row r="2443" spans="1:19" x14ac:dyDescent="0.25">
      <c r="A2443" t="s">
        <v>39</v>
      </c>
      <c r="B2443" t="s">
        <v>40</v>
      </c>
      <c r="C2443" t="s">
        <v>9</v>
      </c>
      <c r="D2443" t="str">
        <f t="shared" si="38"/>
        <v>OUTFLOWS</v>
      </c>
      <c r="E2443" t="s">
        <v>112</v>
      </c>
      <c r="F2443" t="s">
        <v>113</v>
      </c>
      <c r="G2443" t="s">
        <v>2965</v>
      </c>
      <c r="H2443" t="s">
        <v>2966</v>
      </c>
      <c r="I2443" t="s">
        <v>3368</v>
      </c>
      <c r="J2443" t="s">
        <v>3369</v>
      </c>
      <c r="K2443" t="s">
        <v>3376</v>
      </c>
      <c r="L2443" t="s">
        <v>2950</v>
      </c>
      <c r="M2443" s="17">
        <f>VLOOKUP($K2443,[1]Budget!$V:$AE,5,0)*IF($C2443="1 - Revenues",1,IF(AND($C2443="5 - Transfers",MID(I2443,15,1)="4"),1,-1))</f>
        <v>0</v>
      </c>
      <c r="N2443" s="17">
        <f>VLOOKUP($K2443,[1]Budget!$V:$AE,6,0)*IF($C2443="1 - Revenues",1,IF(AND($C2443="5 - Transfers",MID(J2443,15,1)="4"),1,-1))</f>
        <v>-1000</v>
      </c>
      <c r="O2443" s="17">
        <f>IFERROR(IF(RIGHT(LEFT(K2443,15),1)="4",VLOOKUP(K2443,'[1]Budget Worksheet'!A:B,2,0),-1*VLOOKUP(K2443,'[1]Budget Worksheet'!A:B,2,0)),0)</f>
        <v>0</v>
      </c>
      <c r="P2443" s="17">
        <f>VLOOKUP($K2443,[1]Budget!$V:$AE,8,0)*IF($C2443="1 - Revenues",1,IF(AND($C2443="5 - Transfers",MID($K2443,15,1)="4"),1,-1))</f>
        <v>0</v>
      </c>
      <c r="Q2443" s="17">
        <f>VLOOKUP($K2443,[1]Budget!$V:$AE,10,0)*IF($C2443="1 - Revenues",1,IF(AND($C2443="5 - Transfers",MID(K2443,15,1)="4"),1,-1))</f>
        <v>0</v>
      </c>
      <c r="S2443" s="18" t="b">
        <f>IF(LEFT(C2443,1)="1",1,-1)*SUMIF([1]Budget!V:V,'Budget Worksheet for Pivot Tabl'!K2443,[1]Budget!AC:AC)=P2443</f>
        <v>1</v>
      </c>
    </row>
    <row r="2444" spans="1:19" x14ac:dyDescent="0.25">
      <c r="A2444" t="s">
        <v>39</v>
      </c>
      <c r="B2444" t="s">
        <v>40</v>
      </c>
      <c r="C2444" t="s">
        <v>9</v>
      </c>
      <c r="D2444" t="str">
        <f t="shared" si="38"/>
        <v>OUTFLOWS</v>
      </c>
      <c r="E2444" t="s">
        <v>112</v>
      </c>
      <c r="F2444" t="s">
        <v>113</v>
      </c>
      <c r="G2444" t="s">
        <v>2965</v>
      </c>
      <c r="H2444" t="s">
        <v>2966</v>
      </c>
      <c r="I2444" t="s">
        <v>3368</v>
      </c>
      <c r="J2444" t="s">
        <v>3369</v>
      </c>
      <c r="K2444" t="s">
        <v>3377</v>
      </c>
      <c r="L2444" t="s">
        <v>1398</v>
      </c>
      <c r="M2444" s="17">
        <f>VLOOKUP($K2444,[1]Budget!$V:$AE,5,0)*IF($C2444="1 - Revenues",1,IF(AND($C2444="5 - Transfers",MID(I2444,15,1)="4"),1,-1))</f>
        <v>-1000</v>
      </c>
      <c r="N2444" s="17">
        <f>VLOOKUP($K2444,[1]Budget!$V:$AE,6,0)*IF($C2444="1 - Revenues",1,IF(AND($C2444="5 - Transfers",MID(J2444,15,1)="4"),1,-1))</f>
        <v>-1000</v>
      </c>
      <c r="O2444" s="17">
        <f>IFERROR(IF(RIGHT(LEFT(K2444,15),1)="4",VLOOKUP(K2444,'[1]Budget Worksheet'!A:B,2,0),-1*VLOOKUP(K2444,'[1]Budget Worksheet'!A:B,2,0)),0)</f>
        <v>0</v>
      </c>
      <c r="P2444" s="17">
        <f>VLOOKUP($K2444,[1]Budget!$V:$AE,8,0)*IF($C2444="1 - Revenues",1,IF(AND($C2444="5 - Transfers",MID($K2444,15,1)="4"),1,-1))</f>
        <v>0</v>
      </c>
      <c r="Q2444" s="17">
        <f>VLOOKUP($K2444,[1]Budget!$V:$AE,10,0)*IF($C2444="1 - Revenues",1,IF(AND($C2444="5 - Transfers",MID(K2444,15,1)="4"),1,-1))</f>
        <v>0</v>
      </c>
      <c r="S2444" s="18" t="b">
        <f>IF(LEFT(C2444,1)="1",1,-1)*SUMIF([1]Budget!V:V,'Budget Worksheet for Pivot Tabl'!K2444,[1]Budget!AC:AC)=P2444</f>
        <v>1</v>
      </c>
    </row>
    <row r="2445" spans="1:19" x14ac:dyDescent="0.25">
      <c r="A2445" t="s">
        <v>39</v>
      </c>
      <c r="B2445" t="s">
        <v>40</v>
      </c>
      <c r="C2445" t="s">
        <v>9</v>
      </c>
      <c r="D2445" t="str">
        <f t="shared" si="38"/>
        <v>OUTFLOWS</v>
      </c>
      <c r="E2445" t="s">
        <v>112</v>
      </c>
      <c r="F2445" t="s">
        <v>113</v>
      </c>
      <c r="G2445" t="s">
        <v>2965</v>
      </c>
      <c r="H2445" t="s">
        <v>2966</v>
      </c>
      <c r="I2445" t="s">
        <v>3368</v>
      </c>
      <c r="J2445" t="s">
        <v>3369</v>
      </c>
      <c r="K2445" t="s">
        <v>3378</v>
      </c>
      <c r="L2445" t="s">
        <v>498</v>
      </c>
      <c r="M2445" s="17">
        <f>VLOOKUP($K2445,[1]Budget!$V:$AE,5,0)*IF($C2445="1 - Revenues",1,IF(AND($C2445="5 - Transfers",MID(I2445,15,1)="4"),1,-1))</f>
        <v>0</v>
      </c>
      <c r="N2445" s="17">
        <f>VLOOKUP($K2445,[1]Budget!$V:$AE,6,0)*IF($C2445="1 - Revenues",1,IF(AND($C2445="5 - Transfers",MID(J2445,15,1)="4"),1,-1))</f>
        <v>0</v>
      </c>
      <c r="O2445" s="17">
        <f>IFERROR(IF(RIGHT(LEFT(K2445,15),1)="4",VLOOKUP(K2445,'[1]Budget Worksheet'!A:B,2,0),-1*VLOOKUP(K2445,'[1]Budget Worksheet'!A:B,2,0)),0)</f>
        <v>0</v>
      </c>
      <c r="P2445" s="17">
        <f>VLOOKUP($K2445,[1]Budget!$V:$AE,8,0)*IF($C2445="1 - Revenues",1,IF(AND($C2445="5 - Transfers",MID($K2445,15,1)="4"),1,-1))</f>
        <v>0</v>
      </c>
      <c r="Q2445" s="17">
        <f>VLOOKUP($K2445,[1]Budget!$V:$AE,10,0)*IF($C2445="1 - Revenues",1,IF(AND($C2445="5 - Transfers",MID(K2445,15,1)="4"),1,-1))</f>
        <v>0</v>
      </c>
      <c r="S2445" s="18" t="b">
        <f>IF(LEFT(C2445,1)="1",1,-1)*SUMIF([1]Budget!V:V,'Budget Worksheet for Pivot Tabl'!K2445,[1]Budget!AC:AC)=P2445</f>
        <v>1</v>
      </c>
    </row>
    <row r="2446" spans="1:19" x14ac:dyDescent="0.25">
      <c r="A2446" t="s">
        <v>39</v>
      </c>
      <c r="B2446" t="s">
        <v>40</v>
      </c>
      <c r="C2446" t="s">
        <v>9</v>
      </c>
      <c r="D2446" t="str">
        <f t="shared" si="38"/>
        <v>OUTFLOWS</v>
      </c>
      <c r="E2446" t="s">
        <v>112</v>
      </c>
      <c r="F2446" t="s">
        <v>113</v>
      </c>
      <c r="G2446" t="s">
        <v>2965</v>
      </c>
      <c r="H2446" t="s">
        <v>2966</v>
      </c>
      <c r="I2446" t="s">
        <v>3368</v>
      </c>
      <c r="J2446" t="s">
        <v>3369</v>
      </c>
      <c r="K2446" t="s">
        <v>3379</v>
      </c>
      <c r="L2446" t="s">
        <v>2484</v>
      </c>
      <c r="M2446" s="17">
        <f>VLOOKUP($K2446,[1]Budget!$V:$AE,5,0)*IF($C2446="1 - Revenues",1,IF(AND($C2446="5 - Transfers",MID(I2446,15,1)="4"),1,-1))</f>
        <v>-5000</v>
      </c>
      <c r="N2446" s="17">
        <f>VLOOKUP($K2446,[1]Budget!$V:$AE,6,0)*IF($C2446="1 - Revenues",1,IF(AND($C2446="5 - Transfers",MID(J2446,15,1)="4"),1,-1))</f>
        <v>-5000</v>
      </c>
      <c r="O2446" s="17">
        <f>IFERROR(IF(RIGHT(LEFT(K2446,15),1)="4",VLOOKUP(K2446,'[1]Budget Worksheet'!A:B,2,0),-1*VLOOKUP(K2446,'[1]Budget Worksheet'!A:B,2,0)),0)</f>
        <v>0</v>
      </c>
      <c r="P2446" s="17">
        <f>VLOOKUP($K2446,[1]Budget!$V:$AE,8,0)*IF($C2446="1 - Revenues",1,IF(AND($C2446="5 - Transfers",MID($K2446,15,1)="4"),1,-1))</f>
        <v>0</v>
      </c>
      <c r="Q2446" s="17">
        <f>VLOOKUP($K2446,[1]Budget!$V:$AE,10,0)*IF($C2446="1 - Revenues",1,IF(AND($C2446="5 - Transfers",MID(K2446,15,1)="4"),1,-1))</f>
        <v>0</v>
      </c>
      <c r="S2446" s="18" t="b">
        <f>IF(LEFT(C2446,1)="1",1,-1)*SUMIF([1]Budget!V:V,'Budget Worksheet for Pivot Tabl'!K2446,[1]Budget!AC:AC)=P2446</f>
        <v>1</v>
      </c>
    </row>
    <row r="2447" spans="1:19" x14ac:dyDescent="0.25">
      <c r="A2447" t="s">
        <v>39</v>
      </c>
      <c r="B2447" t="s">
        <v>40</v>
      </c>
      <c r="C2447" t="s">
        <v>9</v>
      </c>
      <c r="D2447" t="str">
        <f t="shared" si="38"/>
        <v>OUTFLOWS</v>
      </c>
      <c r="E2447" t="s">
        <v>112</v>
      </c>
      <c r="F2447" t="s">
        <v>113</v>
      </c>
      <c r="G2447" t="s">
        <v>2965</v>
      </c>
      <c r="H2447" t="s">
        <v>2966</v>
      </c>
      <c r="I2447" t="s">
        <v>3368</v>
      </c>
      <c r="J2447" t="s">
        <v>3369</v>
      </c>
      <c r="K2447" t="s">
        <v>3380</v>
      </c>
      <c r="L2447" t="s">
        <v>2986</v>
      </c>
      <c r="M2447" s="17">
        <f>VLOOKUP($K2447,[1]Budget!$V:$AE,5,0)*IF($C2447="1 - Revenues",1,IF(AND($C2447="5 - Transfers",MID(I2447,15,1)="4"),1,-1))</f>
        <v>-7000</v>
      </c>
      <c r="N2447" s="17">
        <f>VLOOKUP($K2447,[1]Budget!$V:$AE,6,0)*IF($C2447="1 - Revenues",1,IF(AND($C2447="5 - Transfers",MID(J2447,15,1)="4"),1,-1))</f>
        <v>-21000</v>
      </c>
      <c r="O2447" s="17">
        <f>IFERROR(IF(RIGHT(LEFT(K2447,15),1)="4",VLOOKUP(K2447,'[1]Budget Worksheet'!A:B,2,0),-1*VLOOKUP(K2447,'[1]Budget Worksheet'!A:B,2,0)),0)</f>
        <v>0</v>
      </c>
      <c r="P2447" s="17">
        <f>VLOOKUP($K2447,[1]Budget!$V:$AE,8,0)*IF($C2447="1 - Revenues",1,IF(AND($C2447="5 - Transfers",MID($K2447,15,1)="4"),1,-1))</f>
        <v>0</v>
      </c>
      <c r="Q2447" s="17">
        <f>VLOOKUP($K2447,[1]Budget!$V:$AE,10,0)*IF($C2447="1 - Revenues",1,IF(AND($C2447="5 - Transfers",MID(K2447,15,1)="4"),1,-1))</f>
        <v>0</v>
      </c>
      <c r="S2447" s="18" t="b">
        <f>IF(LEFT(C2447,1)="1",1,-1)*SUMIF([1]Budget!V:V,'Budget Worksheet for Pivot Tabl'!K2447,[1]Budget!AC:AC)=P2447</f>
        <v>1</v>
      </c>
    </row>
    <row r="2448" spans="1:19" x14ac:dyDescent="0.25">
      <c r="A2448" t="s">
        <v>39</v>
      </c>
      <c r="B2448" t="s">
        <v>40</v>
      </c>
      <c r="C2448" t="s">
        <v>7</v>
      </c>
      <c r="D2448" t="str">
        <f t="shared" si="38"/>
        <v>INFLOWS</v>
      </c>
      <c r="E2448" t="s">
        <v>112</v>
      </c>
      <c r="F2448" t="s">
        <v>113</v>
      </c>
      <c r="G2448" t="s">
        <v>2965</v>
      </c>
      <c r="H2448" t="s">
        <v>2966</v>
      </c>
      <c r="I2448" t="s">
        <v>3381</v>
      </c>
      <c r="J2448" t="s">
        <v>3382</v>
      </c>
      <c r="K2448" t="s">
        <v>3383</v>
      </c>
      <c r="L2448" t="s">
        <v>2927</v>
      </c>
      <c r="M2448" s="17">
        <f>VLOOKUP($K2448,[1]Budget!$V:$AE,5,0)*IF($C2448="1 - Revenues",1,IF(AND($C2448="5 - Transfers",MID(I2448,15,1)="4"),1,-1))</f>
        <v>2000</v>
      </c>
      <c r="N2448" s="17">
        <f>VLOOKUP($K2448,[1]Budget!$V:$AE,6,0)*IF($C2448="1 - Revenues",1,IF(AND($C2448="5 - Transfers",MID(J2448,15,1)="4"),1,-1))</f>
        <v>0</v>
      </c>
      <c r="O2448" s="17">
        <f>IFERROR(IF(RIGHT(LEFT(K2448,15),1)="4",VLOOKUP(K2448,'[1]Budget Worksheet'!A:B,2,0),-1*VLOOKUP(K2448,'[1]Budget Worksheet'!A:B,2,0)),0)</f>
        <v>0</v>
      </c>
      <c r="P2448" s="17">
        <f>VLOOKUP($K2448,[1]Budget!$V:$AE,8,0)*IF($C2448="1 - Revenues",1,IF(AND($C2448="5 - Transfers",MID($K2448,15,1)="4"),1,-1))</f>
        <v>0</v>
      </c>
      <c r="Q2448" s="17">
        <f>VLOOKUP($K2448,[1]Budget!$V:$AE,10,0)*IF($C2448="1 - Revenues",1,IF(AND($C2448="5 - Transfers",MID(K2448,15,1)="4"),1,-1))</f>
        <v>0</v>
      </c>
      <c r="S2448" s="18" t="b">
        <f>IF(LEFT(C2448,1)="1",1,-1)*SUMIF([1]Budget!V:V,'Budget Worksheet for Pivot Tabl'!K2448,[1]Budget!AC:AC)=P2448</f>
        <v>1</v>
      </c>
    </row>
    <row r="2449" spans="1:19" x14ac:dyDescent="0.25">
      <c r="A2449" t="s">
        <v>39</v>
      </c>
      <c r="B2449" t="s">
        <v>40</v>
      </c>
      <c r="C2449" t="s">
        <v>9</v>
      </c>
      <c r="D2449" t="str">
        <f t="shared" si="38"/>
        <v>OUTFLOWS</v>
      </c>
      <c r="E2449" t="s">
        <v>112</v>
      </c>
      <c r="F2449" t="s">
        <v>113</v>
      </c>
      <c r="G2449" t="s">
        <v>2965</v>
      </c>
      <c r="H2449" t="s">
        <v>2966</v>
      </c>
      <c r="I2449" t="s">
        <v>3381</v>
      </c>
      <c r="J2449" t="s">
        <v>3382</v>
      </c>
      <c r="K2449" t="s">
        <v>3384</v>
      </c>
      <c r="L2449" t="s">
        <v>723</v>
      </c>
      <c r="M2449" s="17">
        <f>VLOOKUP($K2449,[1]Budget!$V:$AE,5,0)*IF($C2449="1 - Revenues",1,IF(AND($C2449="5 - Transfers",MID(I2449,15,1)="4"),1,-1))</f>
        <v>0</v>
      </c>
      <c r="N2449" s="17">
        <f>VLOOKUP($K2449,[1]Budget!$V:$AE,6,0)*IF($C2449="1 - Revenues",1,IF(AND($C2449="5 - Transfers",MID(J2449,15,1)="4"),1,-1))</f>
        <v>0</v>
      </c>
      <c r="O2449" s="17">
        <f>IFERROR(IF(RIGHT(LEFT(K2449,15),1)="4",VLOOKUP(K2449,'[1]Budget Worksheet'!A:B,2,0),-1*VLOOKUP(K2449,'[1]Budget Worksheet'!A:B,2,0)),0)</f>
        <v>0</v>
      </c>
      <c r="P2449" s="17">
        <f>VLOOKUP($K2449,[1]Budget!$V:$AE,8,0)*IF($C2449="1 - Revenues",1,IF(AND($C2449="5 - Transfers",MID($K2449,15,1)="4"),1,-1))</f>
        <v>0</v>
      </c>
      <c r="Q2449" s="17">
        <f>VLOOKUP($K2449,[1]Budget!$V:$AE,10,0)*IF($C2449="1 - Revenues",1,IF(AND($C2449="5 - Transfers",MID(K2449,15,1)="4"),1,-1))</f>
        <v>0</v>
      </c>
      <c r="S2449" s="18" t="b">
        <f>IF(LEFT(C2449,1)="1",1,-1)*SUMIF([1]Budget!V:V,'Budget Worksheet for Pivot Tabl'!K2449,[1]Budget!AC:AC)=P2449</f>
        <v>1</v>
      </c>
    </row>
    <row r="2450" spans="1:19" x14ac:dyDescent="0.25">
      <c r="A2450" t="s">
        <v>39</v>
      </c>
      <c r="B2450" t="s">
        <v>40</v>
      </c>
      <c r="C2450" t="s">
        <v>9</v>
      </c>
      <c r="D2450" t="str">
        <f t="shared" si="38"/>
        <v>OUTFLOWS</v>
      </c>
      <c r="E2450" t="s">
        <v>112</v>
      </c>
      <c r="F2450" t="s">
        <v>113</v>
      </c>
      <c r="G2450" t="s">
        <v>2965</v>
      </c>
      <c r="H2450" t="s">
        <v>2966</v>
      </c>
      <c r="I2450" t="s">
        <v>3381</v>
      </c>
      <c r="J2450" t="s">
        <v>3382</v>
      </c>
      <c r="K2450" t="s">
        <v>3385</v>
      </c>
      <c r="L2450" t="s">
        <v>1274</v>
      </c>
      <c r="M2450" s="17">
        <f>VLOOKUP($K2450,[1]Budget!$V:$AE,5,0)*IF($C2450="1 - Revenues",1,IF(AND($C2450="5 - Transfers",MID(I2450,15,1)="4"),1,-1))</f>
        <v>0</v>
      </c>
      <c r="N2450" s="17">
        <f>VLOOKUP($K2450,[1]Budget!$V:$AE,6,0)*IF($C2450="1 - Revenues",1,IF(AND($C2450="5 - Transfers",MID(J2450,15,1)="4"),1,-1))</f>
        <v>0</v>
      </c>
      <c r="O2450" s="17">
        <f>IFERROR(IF(RIGHT(LEFT(K2450,15),1)="4",VLOOKUP(K2450,'[1]Budget Worksheet'!A:B,2,0),-1*VLOOKUP(K2450,'[1]Budget Worksheet'!A:B,2,0)),0)</f>
        <v>0</v>
      </c>
      <c r="P2450" s="17">
        <f>VLOOKUP($K2450,[1]Budget!$V:$AE,8,0)*IF($C2450="1 - Revenues",1,IF(AND($C2450="5 - Transfers",MID($K2450,15,1)="4"),1,-1))</f>
        <v>0</v>
      </c>
      <c r="Q2450" s="17">
        <f>VLOOKUP($K2450,[1]Budget!$V:$AE,10,0)*IF($C2450="1 - Revenues",1,IF(AND($C2450="5 - Transfers",MID(K2450,15,1)="4"),1,-1))</f>
        <v>0</v>
      </c>
      <c r="S2450" s="18" t="b">
        <f>IF(LEFT(C2450,1)="1",1,-1)*SUMIF([1]Budget!V:V,'Budget Worksheet for Pivot Tabl'!K2450,[1]Budget!AC:AC)=P2450</f>
        <v>1</v>
      </c>
    </row>
    <row r="2451" spans="1:19" x14ac:dyDescent="0.25">
      <c r="A2451" t="s">
        <v>39</v>
      </c>
      <c r="B2451" t="s">
        <v>40</v>
      </c>
      <c r="C2451" t="s">
        <v>9</v>
      </c>
      <c r="D2451" t="str">
        <f t="shared" si="38"/>
        <v>OUTFLOWS</v>
      </c>
      <c r="E2451" t="s">
        <v>112</v>
      </c>
      <c r="F2451" t="s">
        <v>113</v>
      </c>
      <c r="G2451" t="s">
        <v>2965</v>
      </c>
      <c r="H2451" t="s">
        <v>2966</v>
      </c>
      <c r="I2451" t="s">
        <v>3381</v>
      </c>
      <c r="J2451" t="s">
        <v>3382</v>
      </c>
      <c r="K2451" t="s">
        <v>3386</v>
      </c>
      <c r="L2451" t="s">
        <v>2950</v>
      </c>
      <c r="M2451" s="17">
        <f>VLOOKUP($K2451,[1]Budget!$V:$AE,5,0)*IF($C2451="1 - Revenues",1,IF(AND($C2451="5 - Transfers",MID(I2451,15,1)="4"),1,-1))</f>
        <v>0</v>
      </c>
      <c r="N2451" s="17">
        <f>VLOOKUP($K2451,[1]Budget!$V:$AE,6,0)*IF($C2451="1 - Revenues",1,IF(AND($C2451="5 - Transfers",MID(J2451,15,1)="4"),1,-1))</f>
        <v>0</v>
      </c>
      <c r="O2451" s="17">
        <f>IFERROR(IF(RIGHT(LEFT(K2451,15),1)="4",VLOOKUP(K2451,'[1]Budget Worksheet'!A:B,2,0),-1*VLOOKUP(K2451,'[1]Budget Worksheet'!A:B,2,0)),0)</f>
        <v>0</v>
      </c>
      <c r="P2451" s="17">
        <f>VLOOKUP($K2451,[1]Budget!$V:$AE,8,0)*IF($C2451="1 - Revenues",1,IF(AND($C2451="5 - Transfers",MID($K2451,15,1)="4"),1,-1))</f>
        <v>0</v>
      </c>
      <c r="Q2451" s="17">
        <f>VLOOKUP($K2451,[1]Budget!$V:$AE,10,0)*IF($C2451="1 - Revenues",1,IF(AND($C2451="5 - Transfers",MID(K2451,15,1)="4"),1,-1))</f>
        <v>0</v>
      </c>
      <c r="S2451" s="18" t="b">
        <f>IF(LEFT(C2451,1)="1",1,-1)*SUMIF([1]Budget!V:V,'Budget Worksheet for Pivot Tabl'!K2451,[1]Budget!AC:AC)=P2451</f>
        <v>1</v>
      </c>
    </row>
    <row r="2452" spans="1:19" x14ac:dyDescent="0.25">
      <c r="A2452" t="s">
        <v>39</v>
      </c>
      <c r="B2452" t="s">
        <v>40</v>
      </c>
      <c r="C2452" t="s">
        <v>9</v>
      </c>
      <c r="D2452" t="str">
        <f t="shared" si="38"/>
        <v>OUTFLOWS</v>
      </c>
      <c r="E2452" t="s">
        <v>112</v>
      </c>
      <c r="F2452" t="s">
        <v>113</v>
      </c>
      <c r="G2452" t="s">
        <v>2965</v>
      </c>
      <c r="H2452" t="s">
        <v>2966</v>
      </c>
      <c r="I2452" t="s">
        <v>3381</v>
      </c>
      <c r="J2452" t="s">
        <v>3382</v>
      </c>
      <c r="K2452" t="s">
        <v>3387</v>
      </c>
      <c r="L2452" t="s">
        <v>1398</v>
      </c>
      <c r="M2452" s="17">
        <f>VLOOKUP($K2452,[1]Budget!$V:$AE,5,0)*IF($C2452="1 - Revenues",1,IF(AND($C2452="5 - Transfers",MID(I2452,15,1)="4"),1,-1))</f>
        <v>0</v>
      </c>
      <c r="N2452" s="17">
        <f>VLOOKUP($K2452,[1]Budget!$V:$AE,6,0)*IF($C2452="1 - Revenues",1,IF(AND($C2452="5 - Transfers",MID(J2452,15,1)="4"),1,-1))</f>
        <v>-1000</v>
      </c>
      <c r="O2452" s="17">
        <f>IFERROR(IF(RIGHT(LEFT(K2452,15),1)="4",VLOOKUP(K2452,'[1]Budget Worksheet'!A:B,2,0),-1*VLOOKUP(K2452,'[1]Budget Worksheet'!A:B,2,0)),0)</f>
        <v>0</v>
      </c>
      <c r="P2452" s="17">
        <f>VLOOKUP($K2452,[1]Budget!$V:$AE,8,0)*IF($C2452="1 - Revenues",1,IF(AND($C2452="5 - Transfers",MID($K2452,15,1)="4"),1,-1))</f>
        <v>0</v>
      </c>
      <c r="Q2452" s="17">
        <f>VLOOKUP($K2452,[1]Budget!$V:$AE,10,0)*IF($C2452="1 - Revenues",1,IF(AND($C2452="5 - Transfers",MID(K2452,15,1)="4"),1,-1))</f>
        <v>0</v>
      </c>
      <c r="S2452" s="18" t="b">
        <f>IF(LEFT(C2452,1)="1",1,-1)*SUMIF([1]Budget!V:V,'Budget Worksheet for Pivot Tabl'!K2452,[1]Budget!AC:AC)=P2452</f>
        <v>1</v>
      </c>
    </row>
    <row r="2453" spans="1:19" x14ac:dyDescent="0.25">
      <c r="A2453" t="s">
        <v>39</v>
      </c>
      <c r="B2453" t="s">
        <v>40</v>
      </c>
      <c r="C2453" t="s">
        <v>9</v>
      </c>
      <c r="D2453" t="str">
        <f t="shared" si="38"/>
        <v>OUTFLOWS</v>
      </c>
      <c r="E2453" t="s">
        <v>112</v>
      </c>
      <c r="F2453" t="s">
        <v>113</v>
      </c>
      <c r="G2453" t="s">
        <v>2965</v>
      </c>
      <c r="H2453" t="s">
        <v>2966</v>
      </c>
      <c r="I2453" t="s">
        <v>3381</v>
      </c>
      <c r="J2453" t="s">
        <v>3382</v>
      </c>
      <c r="K2453" t="s">
        <v>3388</v>
      </c>
      <c r="L2453" t="s">
        <v>498</v>
      </c>
      <c r="M2453" s="17">
        <f>VLOOKUP($K2453,[1]Budget!$V:$AE,5,0)*IF($C2453="1 - Revenues",1,IF(AND($C2453="5 - Transfers",MID(I2453,15,1)="4"),1,-1))</f>
        <v>0</v>
      </c>
      <c r="N2453" s="17">
        <f>VLOOKUP($K2453,[1]Budget!$V:$AE,6,0)*IF($C2453="1 - Revenues",1,IF(AND($C2453="5 - Transfers",MID(J2453,15,1)="4"),1,-1))</f>
        <v>0</v>
      </c>
      <c r="O2453" s="17">
        <f>IFERROR(IF(RIGHT(LEFT(K2453,15),1)="4",VLOOKUP(K2453,'[1]Budget Worksheet'!A:B,2,0),-1*VLOOKUP(K2453,'[1]Budget Worksheet'!A:B,2,0)),0)</f>
        <v>0</v>
      </c>
      <c r="P2453" s="17">
        <f>VLOOKUP($K2453,[1]Budget!$V:$AE,8,0)*IF($C2453="1 - Revenues",1,IF(AND($C2453="5 - Transfers",MID($K2453,15,1)="4"),1,-1))</f>
        <v>0</v>
      </c>
      <c r="Q2453" s="17">
        <f>VLOOKUP($K2453,[1]Budget!$V:$AE,10,0)*IF($C2453="1 - Revenues",1,IF(AND($C2453="5 - Transfers",MID(K2453,15,1)="4"),1,-1))</f>
        <v>0</v>
      </c>
      <c r="S2453" s="18" t="b">
        <f>IF(LEFT(C2453,1)="1",1,-1)*SUMIF([1]Budget!V:V,'Budget Worksheet for Pivot Tabl'!K2453,[1]Budget!AC:AC)=P2453</f>
        <v>1</v>
      </c>
    </row>
    <row r="2454" spans="1:19" x14ac:dyDescent="0.25">
      <c r="A2454" t="s">
        <v>39</v>
      </c>
      <c r="B2454" t="s">
        <v>40</v>
      </c>
      <c r="C2454" t="s">
        <v>9</v>
      </c>
      <c r="D2454" t="str">
        <f t="shared" si="38"/>
        <v>OUTFLOWS</v>
      </c>
      <c r="E2454" t="s">
        <v>112</v>
      </c>
      <c r="F2454" t="s">
        <v>113</v>
      </c>
      <c r="G2454" t="s">
        <v>2965</v>
      </c>
      <c r="H2454" t="s">
        <v>2966</v>
      </c>
      <c r="I2454" t="s">
        <v>3381</v>
      </c>
      <c r="J2454" t="s">
        <v>3382</v>
      </c>
      <c r="K2454" t="s">
        <v>3389</v>
      </c>
      <c r="L2454" t="s">
        <v>2484</v>
      </c>
      <c r="M2454" s="17">
        <f>VLOOKUP($K2454,[1]Budget!$V:$AE,5,0)*IF($C2454="1 - Revenues",1,IF(AND($C2454="5 - Transfers",MID(I2454,15,1)="4"),1,-1))</f>
        <v>0</v>
      </c>
      <c r="N2454" s="17">
        <f>VLOOKUP($K2454,[1]Budget!$V:$AE,6,0)*IF($C2454="1 - Revenues",1,IF(AND($C2454="5 - Transfers",MID(J2454,15,1)="4"),1,-1))</f>
        <v>0</v>
      </c>
      <c r="O2454" s="17">
        <f>IFERROR(IF(RIGHT(LEFT(K2454,15),1)="4",VLOOKUP(K2454,'[1]Budget Worksheet'!A:B,2,0),-1*VLOOKUP(K2454,'[1]Budget Worksheet'!A:B,2,0)),0)</f>
        <v>0</v>
      </c>
      <c r="P2454" s="17">
        <f>VLOOKUP($K2454,[1]Budget!$V:$AE,8,0)*IF($C2454="1 - Revenues",1,IF(AND($C2454="5 - Transfers",MID($K2454,15,1)="4"),1,-1))</f>
        <v>0</v>
      </c>
      <c r="Q2454" s="17">
        <f>VLOOKUP($K2454,[1]Budget!$V:$AE,10,0)*IF($C2454="1 - Revenues",1,IF(AND($C2454="5 - Transfers",MID(K2454,15,1)="4"),1,-1))</f>
        <v>0</v>
      </c>
      <c r="S2454" s="18" t="b">
        <f>IF(LEFT(C2454,1)="1",1,-1)*SUMIF([1]Budget!V:V,'Budget Worksheet for Pivot Tabl'!K2454,[1]Budget!AC:AC)=P2454</f>
        <v>1</v>
      </c>
    </row>
    <row r="2455" spans="1:19" x14ac:dyDescent="0.25">
      <c r="A2455" t="s">
        <v>39</v>
      </c>
      <c r="B2455" t="s">
        <v>40</v>
      </c>
      <c r="C2455" t="s">
        <v>9</v>
      </c>
      <c r="D2455" t="str">
        <f t="shared" si="38"/>
        <v>OUTFLOWS</v>
      </c>
      <c r="E2455" t="s">
        <v>112</v>
      </c>
      <c r="F2455" t="s">
        <v>113</v>
      </c>
      <c r="G2455" t="s">
        <v>2965</v>
      </c>
      <c r="H2455" t="s">
        <v>2966</v>
      </c>
      <c r="I2455" t="s">
        <v>3381</v>
      </c>
      <c r="J2455" t="s">
        <v>3382</v>
      </c>
      <c r="K2455" t="s">
        <v>3390</v>
      </c>
      <c r="L2455" t="s">
        <v>2986</v>
      </c>
      <c r="M2455" s="17">
        <f>VLOOKUP($K2455,[1]Budget!$V:$AE,5,0)*IF($C2455="1 - Revenues",1,IF(AND($C2455="5 - Transfers",MID(I2455,15,1)="4"),1,-1))</f>
        <v>0</v>
      </c>
      <c r="N2455" s="17">
        <f>VLOOKUP($K2455,[1]Budget!$V:$AE,6,0)*IF($C2455="1 - Revenues",1,IF(AND($C2455="5 - Transfers",MID(J2455,15,1)="4"),1,-1))</f>
        <v>0</v>
      </c>
      <c r="O2455" s="17">
        <f>IFERROR(IF(RIGHT(LEFT(K2455,15),1)="4",VLOOKUP(K2455,'[1]Budget Worksheet'!A:B,2,0),-1*VLOOKUP(K2455,'[1]Budget Worksheet'!A:B,2,0)),0)</f>
        <v>0</v>
      </c>
      <c r="P2455" s="17">
        <f>VLOOKUP($K2455,[1]Budget!$V:$AE,8,0)*IF($C2455="1 - Revenues",1,IF(AND($C2455="5 - Transfers",MID($K2455,15,1)="4"),1,-1))</f>
        <v>0</v>
      </c>
      <c r="Q2455" s="17">
        <f>VLOOKUP($K2455,[1]Budget!$V:$AE,10,0)*IF($C2455="1 - Revenues",1,IF(AND($C2455="5 - Transfers",MID(K2455,15,1)="4"),1,-1))</f>
        <v>0</v>
      </c>
      <c r="S2455" s="18" t="b">
        <f>IF(LEFT(C2455,1)="1",1,-1)*SUMIF([1]Budget!V:V,'Budget Worksheet for Pivot Tabl'!K2455,[1]Budget!AC:AC)=P2455</f>
        <v>1</v>
      </c>
    </row>
    <row r="2456" spans="1:19" x14ac:dyDescent="0.25">
      <c r="A2456" t="s">
        <v>39</v>
      </c>
      <c r="B2456" t="s">
        <v>40</v>
      </c>
      <c r="C2456" t="s">
        <v>7</v>
      </c>
      <c r="D2456" t="str">
        <f t="shared" si="38"/>
        <v>INFLOWS</v>
      </c>
      <c r="E2456" t="s">
        <v>112</v>
      </c>
      <c r="F2456" t="s">
        <v>113</v>
      </c>
      <c r="G2456" t="s">
        <v>2965</v>
      </c>
      <c r="H2456" t="s">
        <v>2966</v>
      </c>
      <c r="I2456" t="s">
        <v>3391</v>
      </c>
      <c r="J2456" t="s">
        <v>3392</v>
      </c>
      <c r="K2456" t="s">
        <v>3393</v>
      </c>
      <c r="L2456" t="s">
        <v>2927</v>
      </c>
      <c r="M2456" s="17">
        <f>VLOOKUP($K2456,[1]Budget!$V:$AE,5,0)*IF($C2456="1 - Revenues",1,IF(AND($C2456="5 - Transfers",MID(I2456,15,1)="4"),1,-1))</f>
        <v>17000</v>
      </c>
      <c r="N2456" s="17">
        <f>VLOOKUP($K2456,[1]Budget!$V:$AE,6,0)*IF($C2456="1 - Revenues",1,IF(AND($C2456="5 - Transfers",MID(J2456,15,1)="4"),1,-1))</f>
        <v>0</v>
      </c>
      <c r="O2456" s="17">
        <f>IFERROR(IF(RIGHT(LEFT(K2456,15),1)="4",VLOOKUP(K2456,'[1]Budget Worksheet'!A:B,2,0),-1*VLOOKUP(K2456,'[1]Budget Worksheet'!A:B,2,0)),0)</f>
        <v>0</v>
      </c>
      <c r="P2456" s="17">
        <f>VLOOKUP($K2456,[1]Budget!$V:$AE,8,0)*IF($C2456="1 - Revenues",1,IF(AND($C2456="5 - Transfers",MID($K2456,15,1)="4"),1,-1))</f>
        <v>0</v>
      </c>
      <c r="Q2456" s="17">
        <f>VLOOKUP($K2456,[1]Budget!$V:$AE,10,0)*IF($C2456="1 - Revenues",1,IF(AND($C2456="5 - Transfers",MID(K2456,15,1)="4"),1,-1))</f>
        <v>0</v>
      </c>
      <c r="S2456" s="18" t="b">
        <f>IF(LEFT(C2456,1)="1",1,-1)*SUMIF([1]Budget!V:V,'Budget Worksheet for Pivot Tabl'!K2456,[1]Budget!AC:AC)=P2456</f>
        <v>1</v>
      </c>
    </row>
    <row r="2457" spans="1:19" x14ac:dyDescent="0.25">
      <c r="A2457" t="s">
        <v>39</v>
      </c>
      <c r="B2457" t="s">
        <v>40</v>
      </c>
      <c r="C2457" t="s">
        <v>8</v>
      </c>
      <c r="D2457" t="str">
        <f t="shared" si="38"/>
        <v>OUTFLOWS</v>
      </c>
      <c r="E2457" t="s">
        <v>112</v>
      </c>
      <c r="F2457" t="s">
        <v>113</v>
      </c>
      <c r="G2457" t="s">
        <v>2965</v>
      </c>
      <c r="H2457" t="s">
        <v>2966</v>
      </c>
      <c r="I2457" t="s">
        <v>3391</v>
      </c>
      <c r="J2457" t="s">
        <v>3392</v>
      </c>
      <c r="K2457" t="s">
        <v>3394</v>
      </c>
      <c r="L2457" t="s">
        <v>472</v>
      </c>
      <c r="M2457" s="17">
        <f>VLOOKUP($K2457,[1]Budget!$V:$AE,5,0)*IF($C2457="1 - Revenues",1,IF(AND($C2457="5 - Transfers",MID(I2457,15,1)="4"),1,-1))</f>
        <v>0</v>
      </c>
      <c r="N2457" s="17">
        <f>VLOOKUP($K2457,[1]Budget!$V:$AE,6,0)*IF($C2457="1 - Revenues",1,IF(AND($C2457="5 - Transfers",MID(J2457,15,1)="4"),1,-1))</f>
        <v>0</v>
      </c>
      <c r="O2457" s="17">
        <f>IFERROR(IF(RIGHT(LEFT(K2457,15),1)="4",VLOOKUP(K2457,'[1]Budget Worksheet'!A:B,2,0),-1*VLOOKUP(K2457,'[1]Budget Worksheet'!A:B,2,0)),0)</f>
        <v>0</v>
      </c>
      <c r="P2457" s="17">
        <f>VLOOKUP($K2457,[1]Budget!$V:$AE,8,0)*IF($C2457="1 - Revenues",1,IF(AND($C2457="5 - Transfers",MID($K2457,15,1)="4"),1,-1))</f>
        <v>0</v>
      </c>
      <c r="Q2457" s="17">
        <f>VLOOKUP($K2457,[1]Budget!$V:$AE,10,0)*IF($C2457="1 - Revenues",1,IF(AND($C2457="5 - Transfers",MID(K2457,15,1)="4"),1,-1))</f>
        <v>0</v>
      </c>
      <c r="S2457" s="18" t="b">
        <f>IF(LEFT(C2457,1)="1",1,-1)*SUMIF([1]Budget!V:V,'Budget Worksheet for Pivot Tabl'!K2457,[1]Budget!AC:AC)=P2457</f>
        <v>1</v>
      </c>
    </row>
    <row r="2458" spans="1:19" x14ac:dyDescent="0.25">
      <c r="A2458" t="s">
        <v>39</v>
      </c>
      <c r="B2458" t="s">
        <v>40</v>
      </c>
      <c r="C2458" t="s">
        <v>9</v>
      </c>
      <c r="D2458" t="str">
        <f t="shared" si="38"/>
        <v>OUTFLOWS</v>
      </c>
      <c r="E2458" t="s">
        <v>112</v>
      </c>
      <c r="F2458" t="s">
        <v>113</v>
      </c>
      <c r="G2458" t="s">
        <v>2965</v>
      </c>
      <c r="H2458" t="s">
        <v>2966</v>
      </c>
      <c r="I2458" t="s">
        <v>3391</v>
      </c>
      <c r="J2458" t="s">
        <v>3392</v>
      </c>
      <c r="K2458" t="s">
        <v>3395</v>
      </c>
      <c r="L2458" t="s">
        <v>723</v>
      </c>
      <c r="M2458" s="17">
        <f>VLOOKUP($K2458,[1]Budget!$V:$AE,5,0)*IF($C2458="1 - Revenues",1,IF(AND($C2458="5 - Transfers",MID(I2458,15,1)="4"),1,-1))</f>
        <v>-1000</v>
      </c>
      <c r="N2458" s="17">
        <f>VLOOKUP($K2458,[1]Budget!$V:$AE,6,0)*IF($C2458="1 - Revenues",1,IF(AND($C2458="5 - Transfers",MID(J2458,15,1)="4"),1,-1))</f>
        <v>-1000</v>
      </c>
      <c r="O2458" s="17">
        <f>IFERROR(IF(RIGHT(LEFT(K2458,15),1)="4",VLOOKUP(K2458,'[1]Budget Worksheet'!A:B,2,0),-1*VLOOKUP(K2458,'[1]Budget Worksheet'!A:B,2,0)),0)</f>
        <v>0</v>
      </c>
      <c r="P2458" s="17">
        <f>VLOOKUP($K2458,[1]Budget!$V:$AE,8,0)*IF($C2458="1 - Revenues",1,IF(AND($C2458="5 - Transfers",MID($K2458,15,1)="4"),1,-1))</f>
        <v>0</v>
      </c>
      <c r="Q2458" s="17">
        <f>VLOOKUP($K2458,[1]Budget!$V:$AE,10,0)*IF($C2458="1 - Revenues",1,IF(AND($C2458="5 - Transfers",MID(K2458,15,1)="4"),1,-1))</f>
        <v>0</v>
      </c>
      <c r="S2458" s="18" t="b">
        <f>IF(LEFT(C2458,1)="1",1,-1)*SUMIF([1]Budget!V:V,'Budget Worksheet for Pivot Tabl'!K2458,[1]Budget!AC:AC)=P2458</f>
        <v>1</v>
      </c>
    </row>
    <row r="2459" spans="1:19" x14ac:dyDescent="0.25">
      <c r="A2459" t="s">
        <v>39</v>
      </c>
      <c r="B2459" t="s">
        <v>40</v>
      </c>
      <c r="C2459" t="s">
        <v>9</v>
      </c>
      <c r="D2459" t="str">
        <f t="shared" si="38"/>
        <v>OUTFLOWS</v>
      </c>
      <c r="E2459" t="s">
        <v>112</v>
      </c>
      <c r="F2459" t="s">
        <v>113</v>
      </c>
      <c r="G2459" t="s">
        <v>2965</v>
      </c>
      <c r="H2459" t="s">
        <v>2966</v>
      </c>
      <c r="I2459" t="s">
        <v>3391</v>
      </c>
      <c r="J2459" t="s">
        <v>3392</v>
      </c>
      <c r="K2459" t="s">
        <v>3396</v>
      </c>
      <c r="L2459" t="s">
        <v>1274</v>
      </c>
      <c r="M2459" s="17">
        <f>VLOOKUP($K2459,[1]Budget!$V:$AE,5,0)*IF($C2459="1 - Revenues",1,IF(AND($C2459="5 - Transfers",MID(I2459,15,1)="4"),1,-1))</f>
        <v>0</v>
      </c>
      <c r="N2459" s="17">
        <f>VLOOKUP($K2459,[1]Budget!$V:$AE,6,0)*IF($C2459="1 - Revenues",1,IF(AND($C2459="5 - Transfers",MID(J2459,15,1)="4"),1,-1))</f>
        <v>0</v>
      </c>
      <c r="O2459" s="17">
        <f>IFERROR(IF(RIGHT(LEFT(K2459,15),1)="4",VLOOKUP(K2459,'[1]Budget Worksheet'!A:B,2,0),-1*VLOOKUP(K2459,'[1]Budget Worksheet'!A:B,2,0)),0)</f>
        <v>0</v>
      </c>
      <c r="P2459" s="17">
        <f>VLOOKUP($K2459,[1]Budget!$V:$AE,8,0)*IF($C2459="1 - Revenues",1,IF(AND($C2459="5 - Transfers",MID($K2459,15,1)="4"),1,-1))</f>
        <v>0</v>
      </c>
      <c r="Q2459" s="17">
        <f>VLOOKUP($K2459,[1]Budget!$V:$AE,10,0)*IF($C2459="1 - Revenues",1,IF(AND($C2459="5 - Transfers",MID(K2459,15,1)="4"),1,-1))</f>
        <v>0</v>
      </c>
      <c r="S2459" s="18" t="b">
        <f>IF(LEFT(C2459,1)="1",1,-1)*SUMIF([1]Budget!V:V,'Budget Worksheet for Pivot Tabl'!K2459,[1]Budget!AC:AC)=P2459</f>
        <v>1</v>
      </c>
    </row>
    <row r="2460" spans="1:19" x14ac:dyDescent="0.25">
      <c r="A2460" t="s">
        <v>39</v>
      </c>
      <c r="B2460" t="s">
        <v>40</v>
      </c>
      <c r="C2460" t="s">
        <v>9</v>
      </c>
      <c r="D2460" t="str">
        <f t="shared" si="38"/>
        <v>OUTFLOWS</v>
      </c>
      <c r="E2460" t="s">
        <v>112</v>
      </c>
      <c r="F2460" t="s">
        <v>113</v>
      </c>
      <c r="G2460" t="s">
        <v>2965</v>
      </c>
      <c r="H2460" t="s">
        <v>2966</v>
      </c>
      <c r="I2460" t="s">
        <v>3391</v>
      </c>
      <c r="J2460" t="s">
        <v>3392</v>
      </c>
      <c r="K2460" t="s">
        <v>3397</v>
      </c>
      <c r="L2460" t="s">
        <v>482</v>
      </c>
      <c r="M2460" s="17">
        <f>VLOOKUP($K2460,[1]Budget!$V:$AE,5,0)*IF($C2460="1 - Revenues",1,IF(AND($C2460="5 - Transfers",MID(I2460,15,1)="4"),1,-1))</f>
        <v>0</v>
      </c>
      <c r="N2460" s="17">
        <f>VLOOKUP($K2460,[1]Budget!$V:$AE,6,0)*IF($C2460="1 - Revenues",1,IF(AND($C2460="5 - Transfers",MID(J2460,15,1)="4"),1,-1))</f>
        <v>0</v>
      </c>
      <c r="O2460" s="17">
        <f>IFERROR(IF(RIGHT(LEFT(K2460,15),1)="4",VLOOKUP(K2460,'[1]Budget Worksheet'!A:B,2,0),-1*VLOOKUP(K2460,'[1]Budget Worksheet'!A:B,2,0)),0)</f>
        <v>0</v>
      </c>
      <c r="P2460" s="17">
        <f>VLOOKUP($K2460,[1]Budget!$V:$AE,8,0)*IF($C2460="1 - Revenues",1,IF(AND($C2460="5 - Transfers",MID($K2460,15,1)="4"),1,-1))</f>
        <v>0</v>
      </c>
      <c r="Q2460" s="17">
        <f>VLOOKUP($K2460,[1]Budget!$V:$AE,10,0)*IF($C2460="1 - Revenues",1,IF(AND($C2460="5 - Transfers",MID(K2460,15,1)="4"),1,-1))</f>
        <v>0</v>
      </c>
      <c r="S2460" s="18" t="b">
        <f>IF(LEFT(C2460,1)="1",1,-1)*SUMIF([1]Budget!V:V,'Budget Worksheet for Pivot Tabl'!K2460,[1]Budget!AC:AC)=P2460</f>
        <v>1</v>
      </c>
    </row>
    <row r="2461" spans="1:19" x14ac:dyDescent="0.25">
      <c r="A2461" t="s">
        <v>39</v>
      </c>
      <c r="B2461" t="s">
        <v>40</v>
      </c>
      <c r="C2461" t="s">
        <v>9</v>
      </c>
      <c r="D2461" t="str">
        <f t="shared" si="38"/>
        <v>OUTFLOWS</v>
      </c>
      <c r="E2461" t="s">
        <v>112</v>
      </c>
      <c r="F2461" t="s">
        <v>113</v>
      </c>
      <c r="G2461" t="s">
        <v>2965</v>
      </c>
      <c r="H2461" t="s">
        <v>2966</v>
      </c>
      <c r="I2461" t="s">
        <v>3391</v>
      </c>
      <c r="J2461" t="s">
        <v>3392</v>
      </c>
      <c r="K2461" t="s">
        <v>3398</v>
      </c>
      <c r="L2461" t="s">
        <v>2980</v>
      </c>
      <c r="M2461" s="17">
        <f>VLOOKUP($K2461,[1]Budget!$V:$AE,5,0)*IF($C2461="1 - Revenues",1,IF(AND($C2461="5 - Transfers",MID(I2461,15,1)="4"),1,-1))</f>
        <v>-1000</v>
      </c>
      <c r="N2461" s="17">
        <f>VLOOKUP($K2461,[1]Budget!$V:$AE,6,0)*IF($C2461="1 - Revenues",1,IF(AND($C2461="5 - Transfers",MID(J2461,15,1)="4"),1,-1))</f>
        <v>0</v>
      </c>
      <c r="O2461" s="17">
        <f>IFERROR(IF(RIGHT(LEFT(K2461,15),1)="4",VLOOKUP(K2461,'[1]Budget Worksheet'!A:B,2,0),-1*VLOOKUP(K2461,'[1]Budget Worksheet'!A:B,2,0)),0)</f>
        <v>0</v>
      </c>
      <c r="P2461" s="17">
        <f>VLOOKUP($K2461,[1]Budget!$V:$AE,8,0)*IF($C2461="1 - Revenues",1,IF(AND($C2461="5 - Transfers",MID($K2461,15,1)="4"),1,-1))</f>
        <v>0</v>
      </c>
      <c r="Q2461" s="17">
        <f>VLOOKUP($K2461,[1]Budget!$V:$AE,10,0)*IF($C2461="1 - Revenues",1,IF(AND($C2461="5 - Transfers",MID(K2461,15,1)="4"),1,-1))</f>
        <v>0</v>
      </c>
      <c r="S2461" s="18" t="b">
        <f>IF(LEFT(C2461,1)="1",1,-1)*SUMIF([1]Budget!V:V,'Budget Worksheet for Pivot Tabl'!K2461,[1]Budget!AC:AC)=P2461</f>
        <v>1</v>
      </c>
    </row>
    <row r="2462" spans="1:19" x14ac:dyDescent="0.25">
      <c r="A2462" t="s">
        <v>39</v>
      </c>
      <c r="B2462" t="s">
        <v>40</v>
      </c>
      <c r="C2462" t="s">
        <v>9</v>
      </c>
      <c r="D2462" t="str">
        <f t="shared" si="38"/>
        <v>OUTFLOWS</v>
      </c>
      <c r="E2462" t="s">
        <v>112</v>
      </c>
      <c r="F2462" t="s">
        <v>113</v>
      </c>
      <c r="G2462" t="s">
        <v>2965</v>
      </c>
      <c r="H2462" t="s">
        <v>2966</v>
      </c>
      <c r="I2462" t="s">
        <v>3391</v>
      </c>
      <c r="J2462" t="s">
        <v>3392</v>
      </c>
      <c r="K2462" t="s">
        <v>3399</v>
      </c>
      <c r="L2462" t="s">
        <v>2950</v>
      </c>
      <c r="M2462" s="17">
        <f>VLOOKUP($K2462,[1]Budget!$V:$AE,5,0)*IF($C2462="1 - Revenues",1,IF(AND($C2462="5 - Transfers",MID(I2462,15,1)="4"),1,-1))</f>
        <v>0</v>
      </c>
      <c r="N2462" s="17">
        <f>VLOOKUP($K2462,[1]Budget!$V:$AE,6,0)*IF($C2462="1 - Revenues",1,IF(AND($C2462="5 - Transfers",MID(J2462,15,1)="4"),1,-1))</f>
        <v>0</v>
      </c>
      <c r="O2462" s="17">
        <f>IFERROR(IF(RIGHT(LEFT(K2462,15),1)="4",VLOOKUP(K2462,'[1]Budget Worksheet'!A:B,2,0),-1*VLOOKUP(K2462,'[1]Budget Worksheet'!A:B,2,0)),0)</f>
        <v>0</v>
      </c>
      <c r="P2462" s="17">
        <f>VLOOKUP($K2462,[1]Budget!$V:$AE,8,0)*IF($C2462="1 - Revenues",1,IF(AND($C2462="5 - Transfers",MID($K2462,15,1)="4"),1,-1))</f>
        <v>0</v>
      </c>
      <c r="Q2462" s="17">
        <f>VLOOKUP($K2462,[1]Budget!$V:$AE,10,0)*IF($C2462="1 - Revenues",1,IF(AND($C2462="5 - Transfers",MID(K2462,15,1)="4"),1,-1))</f>
        <v>0</v>
      </c>
      <c r="S2462" s="18" t="b">
        <f>IF(LEFT(C2462,1)="1",1,-1)*SUMIF([1]Budget!V:V,'Budget Worksheet for Pivot Tabl'!K2462,[1]Budget!AC:AC)=P2462</f>
        <v>1</v>
      </c>
    </row>
    <row r="2463" spans="1:19" x14ac:dyDescent="0.25">
      <c r="A2463" t="s">
        <v>39</v>
      </c>
      <c r="B2463" t="s">
        <v>40</v>
      </c>
      <c r="C2463" t="s">
        <v>9</v>
      </c>
      <c r="D2463" t="str">
        <f t="shared" si="38"/>
        <v>OUTFLOWS</v>
      </c>
      <c r="E2463" t="s">
        <v>112</v>
      </c>
      <c r="F2463" t="s">
        <v>113</v>
      </c>
      <c r="G2463" t="s">
        <v>2965</v>
      </c>
      <c r="H2463" t="s">
        <v>2966</v>
      </c>
      <c r="I2463" t="s">
        <v>3391</v>
      </c>
      <c r="J2463" t="s">
        <v>3392</v>
      </c>
      <c r="K2463" t="s">
        <v>3400</v>
      </c>
      <c r="L2463" t="s">
        <v>1398</v>
      </c>
      <c r="M2463" s="17">
        <f>VLOOKUP($K2463,[1]Budget!$V:$AE,5,0)*IF($C2463="1 - Revenues",1,IF(AND($C2463="5 - Transfers",MID(I2463,15,1)="4"),1,-1))</f>
        <v>0</v>
      </c>
      <c r="N2463" s="17">
        <f>VLOOKUP($K2463,[1]Budget!$V:$AE,6,0)*IF($C2463="1 - Revenues",1,IF(AND($C2463="5 - Transfers",MID(J2463,15,1)="4"),1,-1))</f>
        <v>-1000</v>
      </c>
      <c r="O2463" s="17">
        <f>IFERROR(IF(RIGHT(LEFT(K2463,15),1)="4",VLOOKUP(K2463,'[1]Budget Worksheet'!A:B,2,0),-1*VLOOKUP(K2463,'[1]Budget Worksheet'!A:B,2,0)),0)</f>
        <v>0</v>
      </c>
      <c r="P2463" s="17">
        <f>VLOOKUP($K2463,[1]Budget!$V:$AE,8,0)*IF($C2463="1 - Revenues",1,IF(AND($C2463="5 - Transfers",MID($K2463,15,1)="4"),1,-1))</f>
        <v>0</v>
      </c>
      <c r="Q2463" s="17">
        <f>VLOOKUP($K2463,[1]Budget!$V:$AE,10,0)*IF($C2463="1 - Revenues",1,IF(AND($C2463="5 - Transfers",MID(K2463,15,1)="4"),1,-1))</f>
        <v>0</v>
      </c>
      <c r="S2463" s="18" t="b">
        <f>IF(LEFT(C2463,1)="1",1,-1)*SUMIF([1]Budget!V:V,'Budget Worksheet for Pivot Tabl'!K2463,[1]Budget!AC:AC)=P2463</f>
        <v>1</v>
      </c>
    </row>
    <row r="2464" spans="1:19" x14ac:dyDescent="0.25">
      <c r="A2464" t="s">
        <v>39</v>
      </c>
      <c r="B2464" t="s">
        <v>40</v>
      </c>
      <c r="C2464" t="s">
        <v>9</v>
      </c>
      <c r="D2464" t="str">
        <f t="shared" si="38"/>
        <v>OUTFLOWS</v>
      </c>
      <c r="E2464" t="s">
        <v>112</v>
      </c>
      <c r="F2464" t="s">
        <v>113</v>
      </c>
      <c r="G2464" t="s">
        <v>2965</v>
      </c>
      <c r="H2464" t="s">
        <v>2966</v>
      </c>
      <c r="I2464" t="s">
        <v>3391</v>
      </c>
      <c r="J2464" t="s">
        <v>3392</v>
      </c>
      <c r="K2464" t="s">
        <v>3401</v>
      </c>
      <c r="L2464" t="s">
        <v>498</v>
      </c>
      <c r="M2464" s="17">
        <f>VLOOKUP($K2464,[1]Budget!$V:$AE,5,0)*IF($C2464="1 - Revenues",1,IF(AND($C2464="5 - Transfers",MID(I2464,15,1)="4"),1,-1))</f>
        <v>0</v>
      </c>
      <c r="N2464" s="17">
        <f>VLOOKUP($K2464,[1]Budget!$V:$AE,6,0)*IF($C2464="1 - Revenues",1,IF(AND($C2464="5 - Transfers",MID(J2464,15,1)="4"),1,-1))</f>
        <v>0</v>
      </c>
      <c r="O2464" s="17">
        <f>IFERROR(IF(RIGHT(LEFT(K2464,15),1)="4",VLOOKUP(K2464,'[1]Budget Worksheet'!A:B,2,0),-1*VLOOKUP(K2464,'[1]Budget Worksheet'!A:B,2,0)),0)</f>
        <v>0</v>
      </c>
      <c r="P2464" s="17">
        <f>VLOOKUP($K2464,[1]Budget!$V:$AE,8,0)*IF($C2464="1 - Revenues",1,IF(AND($C2464="5 - Transfers",MID($K2464,15,1)="4"),1,-1))</f>
        <v>0</v>
      </c>
      <c r="Q2464" s="17">
        <f>VLOOKUP($K2464,[1]Budget!$V:$AE,10,0)*IF($C2464="1 - Revenues",1,IF(AND($C2464="5 - Transfers",MID(K2464,15,1)="4"),1,-1))</f>
        <v>0</v>
      </c>
      <c r="S2464" s="18" t="b">
        <f>IF(LEFT(C2464,1)="1",1,-1)*SUMIF([1]Budget!V:V,'Budget Worksheet for Pivot Tabl'!K2464,[1]Budget!AC:AC)=P2464</f>
        <v>1</v>
      </c>
    </row>
    <row r="2465" spans="1:19" x14ac:dyDescent="0.25">
      <c r="A2465" t="s">
        <v>39</v>
      </c>
      <c r="B2465" t="s">
        <v>40</v>
      </c>
      <c r="C2465" t="s">
        <v>9</v>
      </c>
      <c r="D2465" t="str">
        <f t="shared" si="38"/>
        <v>OUTFLOWS</v>
      </c>
      <c r="E2465" t="s">
        <v>112</v>
      </c>
      <c r="F2465" t="s">
        <v>113</v>
      </c>
      <c r="G2465" t="s">
        <v>2965</v>
      </c>
      <c r="H2465" t="s">
        <v>2966</v>
      </c>
      <c r="I2465" t="s">
        <v>3391</v>
      </c>
      <c r="J2465" t="s">
        <v>3392</v>
      </c>
      <c r="K2465" t="s">
        <v>3402</v>
      </c>
      <c r="L2465" t="s">
        <v>2484</v>
      </c>
      <c r="M2465" s="17">
        <f>VLOOKUP($K2465,[1]Budget!$V:$AE,5,0)*IF($C2465="1 - Revenues",1,IF(AND($C2465="5 - Transfers",MID(I2465,15,1)="4"),1,-1))</f>
        <v>-5000</v>
      </c>
      <c r="N2465" s="17">
        <f>VLOOKUP($K2465,[1]Budget!$V:$AE,6,0)*IF($C2465="1 - Revenues",1,IF(AND($C2465="5 - Transfers",MID(J2465,15,1)="4"),1,-1))</f>
        <v>-5000</v>
      </c>
      <c r="O2465" s="17">
        <f>IFERROR(IF(RIGHT(LEFT(K2465,15),1)="4",VLOOKUP(K2465,'[1]Budget Worksheet'!A:B,2,0),-1*VLOOKUP(K2465,'[1]Budget Worksheet'!A:B,2,0)),0)</f>
        <v>0</v>
      </c>
      <c r="P2465" s="17">
        <f>VLOOKUP($K2465,[1]Budget!$V:$AE,8,0)*IF($C2465="1 - Revenues",1,IF(AND($C2465="5 - Transfers",MID($K2465,15,1)="4"),1,-1))</f>
        <v>0</v>
      </c>
      <c r="Q2465" s="17">
        <f>VLOOKUP($K2465,[1]Budget!$V:$AE,10,0)*IF($C2465="1 - Revenues",1,IF(AND($C2465="5 - Transfers",MID(K2465,15,1)="4"),1,-1))</f>
        <v>0</v>
      </c>
      <c r="S2465" s="18" t="b">
        <f>IF(LEFT(C2465,1)="1",1,-1)*SUMIF([1]Budget!V:V,'Budget Worksheet for Pivot Tabl'!K2465,[1]Budget!AC:AC)=P2465</f>
        <v>1</v>
      </c>
    </row>
    <row r="2466" spans="1:19" x14ac:dyDescent="0.25">
      <c r="A2466" t="s">
        <v>39</v>
      </c>
      <c r="B2466" t="s">
        <v>40</v>
      </c>
      <c r="C2466" t="s">
        <v>9</v>
      </c>
      <c r="D2466" t="str">
        <f t="shared" si="38"/>
        <v>OUTFLOWS</v>
      </c>
      <c r="E2466" t="s">
        <v>112</v>
      </c>
      <c r="F2466" t="s">
        <v>113</v>
      </c>
      <c r="G2466" t="s">
        <v>2965</v>
      </c>
      <c r="H2466" t="s">
        <v>2966</v>
      </c>
      <c r="I2466" t="s">
        <v>3391</v>
      </c>
      <c r="J2466" t="s">
        <v>3392</v>
      </c>
      <c r="K2466" t="s">
        <v>3403</v>
      </c>
      <c r="L2466" t="s">
        <v>2986</v>
      </c>
      <c r="M2466" s="17">
        <f>VLOOKUP($K2466,[1]Budget!$V:$AE,5,0)*IF($C2466="1 - Revenues",1,IF(AND($C2466="5 - Transfers",MID(I2466,15,1)="4"),1,-1))</f>
        <v>-2000</v>
      </c>
      <c r="N2466" s="17">
        <f>VLOOKUP($K2466,[1]Budget!$V:$AE,6,0)*IF($C2466="1 - Revenues",1,IF(AND($C2466="5 - Transfers",MID(J2466,15,1)="4"),1,-1))</f>
        <v>-4000</v>
      </c>
      <c r="O2466" s="17">
        <f>IFERROR(IF(RIGHT(LEFT(K2466,15),1)="4",VLOOKUP(K2466,'[1]Budget Worksheet'!A:B,2,0),-1*VLOOKUP(K2466,'[1]Budget Worksheet'!A:B,2,0)),0)</f>
        <v>0</v>
      </c>
      <c r="P2466" s="17">
        <f>VLOOKUP($K2466,[1]Budget!$V:$AE,8,0)*IF($C2466="1 - Revenues",1,IF(AND($C2466="5 - Transfers",MID($K2466,15,1)="4"),1,-1))</f>
        <v>0</v>
      </c>
      <c r="Q2466" s="17">
        <f>VLOOKUP($K2466,[1]Budget!$V:$AE,10,0)*IF($C2466="1 - Revenues",1,IF(AND($C2466="5 - Transfers",MID(K2466,15,1)="4"),1,-1))</f>
        <v>0</v>
      </c>
      <c r="S2466" s="18" t="b">
        <f>IF(LEFT(C2466,1)="1",1,-1)*SUMIF([1]Budget!V:V,'Budget Worksheet for Pivot Tabl'!K2466,[1]Budget!AC:AC)=P2466</f>
        <v>1</v>
      </c>
    </row>
    <row r="2467" spans="1:19" x14ac:dyDescent="0.25">
      <c r="A2467" t="s">
        <v>39</v>
      </c>
      <c r="B2467" t="s">
        <v>40</v>
      </c>
      <c r="C2467" t="s">
        <v>7</v>
      </c>
      <c r="D2467" t="str">
        <f t="shared" si="38"/>
        <v>INFLOWS</v>
      </c>
      <c r="E2467" t="s">
        <v>112</v>
      </c>
      <c r="F2467" t="s">
        <v>113</v>
      </c>
      <c r="G2467" t="s">
        <v>2965</v>
      </c>
      <c r="H2467" t="s">
        <v>2966</v>
      </c>
      <c r="I2467" t="s">
        <v>3404</v>
      </c>
      <c r="J2467" t="s">
        <v>3405</v>
      </c>
      <c r="K2467" t="s">
        <v>3406</v>
      </c>
      <c r="L2467" t="s">
        <v>2927</v>
      </c>
      <c r="M2467" s="17">
        <f>VLOOKUP($K2467,[1]Budget!$V:$AE,5,0)*IF($C2467="1 - Revenues",1,IF(AND($C2467="5 - Transfers",MID(I2467,15,1)="4"),1,-1))</f>
        <v>14000</v>
      </c>
      <c r="N2467" s="17">
        <f>VLOOKUP($K2467,[1]Budget!$V:$AE,6,0)*IF($C2467="1 - Revenues",1,IF(AND($C2467="5 - Transfers",MID(J2467,15,1)="4"),1,-1))</f>
        <v>0</v>
      </c>
      <c r="O2467" s="17">
        <f>IFERROR(IF(RIGHT(LEFT(K2467,15),1)="4",VLOOKUP(K2467,'[1]Budget Worksheet'!A:B,2,0),-1*VLOOKUP(K2467,'[1]Budget Worksheet'!A:B,2,0)),0)</f>
        <v>0</v>
      </c>
      <c r="P2467" s="17">
        <f>VLOOKUP($K2467,[1]Budget!$V:$AE,8,0)*IF($C2467="1 - Revenues",1,IF(AND($C2467="5 - Transfers",MID($K2467,15,1)="4"),1,-1))</f>
        <v>0</v>
      </c>
      <c r="Q2467" s="17">
        <f>VLOOKUP($K2467,[1]Budget!$V:$AE,10,0)*IF($C2467="1 - Revenues",1,IF(AND($C2467="5 - Transfers",MID(K2467,15,1)="4"),1,-1))</f>
        <v>0</v>
      </c>
      <c r="S2467" s="18" t="b">
        <f>IF(LEFT(C2467,1)="1",1,-1)*SUMIF([1]Budget!V:V,'Budget Worksheet for Pivot Tabl'!K2467,[1]Budget!AC:AC)=P2467</f>
        <v>1</v>
      </c>
    </row>
    <row r="2468" spans="1:19" x14ac:dyDescent="0.25">
      <c r="A2468" t="s">
        <v>39</v>
      </c>
      <c r="B2468" t="s">
        <v>40</v>
      </c>
      <c r="C2468" t="s">
        <v>9</v>
      </c>
      <c r="D2468" t="str">
        <f t="shared" si="38"/>
        <v>OUTFLOWS</v>
      </c>
      <c r="E2468" t="s">
        <v>112</v>
      </c>
      <c r="F2468" t="s">
        <v>113</v>
      </c>
      <c r="G2468" t="s">
        <v>2965</v>
      </c>
      <c r="H2468" t="s">
        <v>2966</v>
      </c>
      <c r="I2468" t="s">
        <v>3404</v>
      </c>
      <c r="J2468" t="s">
        <v>3405</v>
      </c>
      <c r="K2468" t="s">
        <v>3407</v>
      </c>
      <c r="L2468" t="s">
        <v>723</v>
      </c>
      <c r="M2468" s="17">
        <f>VLOOKUP($K2468,[1]Budget!$V:$AE,5,0)*IF($C2468="1 - Revenues",1,IF(AND($C2468="5 - Transfers",MID(I2468,15,1)="4"),1,-1))</f>
        <v>-1000</v>
      </c>
      <c r="N2468" s="17">
        <f>VLOOKUP($K2468,[1]Budget!$V:$AE,6,0)*IF($C2468="1 - Revenues",1,IF(AND($C2468="5 - Transfers",MID(J2468,15,1)="4"),1,-1))</f>
        <v>-1000</v>
      </c>
      <c r="O2468" s="17">
        <f>IFERROR(IF(RIGHT(LEFT(K2468,15),1)="4",VLOOKUP(K2468,'[1]Budget Worksheet'!A:B,2,0),-1*VLOOKUP(K2468,'[1]Budget Worksheet'!A:B,2,0)),0)</f>
        <v>0</v>
      </c>
      <c r="P2468" s="17">
        <f>VLOOKUP($K2468,[1]Budget!$V:$AE,8,0)*IF($C2468="1 - Revenues",1,IF(AND($C2468="5 - Transfers",MID($K2468,15,1)="4"),1,-1))</f>
        <v>0</v>
      </c>
      <c r="Q2468" s="17">
        <f>VLOOKUP($K2468,[1]Budget!$V:$AE,10,0)*IF($C2468="1 - Revenues",1,IF(AND($C2468="5 - Transfers",MID(K2468,15,1)="4"),1,-1))</f>
        <v>0</v>
      </c>
      <c r="S2468" s="18" t="b">
        <f>IF(LEFT(C2468,1)="1",1,-1)*SUMIF([1]Budget!V:V,'Budget Worksheet for Pivot Tabl'!K2468,[1]Budget!AC:AC)=P2468</f>
        <v>1</v>
      </c>
    </row>
    <row r="2469" spans="1:19" x14ac:dyDescent="0.25">
      <c r="A2469" t="s">
        <v>39</v>
      </c>
      <c r="B2469" t="s">
        <v>40</v>
      </c>
      <c r="C2469" t="s">
        <v>9</v>
      </c>
      <c r="D2469" t="str">
        <f t="shared" si="38"/>
        <v>OUTFLOWS</v>
      </c>
      <c r="E2469" t="s">
        <v>112</v>
      </c>
      <c r="F2469" t="s">
        <v>113</v>
      </c>
      <c r="G2469" t="s">
        <v>2965</v>
      </c>
      <c r="H2469" t="s">
        <v>2966</v>
      </c>
      <c r="I2469" t="s">
        <v>3404</v>
      </c>
      <c r="J2469" t="s">
        <v>3405</v>
      </c>
      <c r="K2469" t="s">
        <v>3408</v>
      </c>
      <c r="L2469" t="s">
        <v>1274</v>
      </c>
      <c r="M2469" s="17">
        <f>VLOOKUP($K2469,[1]Budget!$V:$AE,5,0)*IF($C2469="1 - Revenues",1,IF(AND($C2469="5 - Transfers",MID(I2469,15,1)="4"),1,-1))</f>
        <v>0</v>
      </c>
      <c r="N2469" s="17">
        <f>VLOOKUP($K2469,[1]Budget!$V:$AE,6,0)*IF($C2469="1 - Revenues",1,IF(AND($C2469="5 - Transfers",MID(J2469,15,1)="4"),1,-1))</f>
        <v>0</v>
      </c>
      <c r="O2469" s="17">
        <f>IFERROR(IF(RIGHT(LEFT(K2469,15),1)="4",VLOOKUP(K2469,'[1]Budget Worksheet'!A:B,2,0),-1*VLOOKUP(K2469,'[1]Budget Worksheet'!A:B,2,0)),0)</f>
        <v>0</v>
      </c>
      <c r="P2469" s="17">
        <f>VLOOKUP($K2469,[1]Budget!$V:$AE,8,0)*IF($C2469="1 - Revenues",1,IF(AND($C2469="5 - Transfers",MID($K2469,15,1)="4"),1,-1))</f>
        <v>0</v>
      </c>
      <c r="Q2469" s="17">
        <f>VLOOKUP($K2469,[1]Budget!$V:$AE,10,0)*IF($C2469="1 - Revenues",1,IF(AND($C2469="5 - Transfers",MID(K2469,15,1)="4"),1,-1))</f>
        <v>0</v>
      </c>
      <c r="S2469" s="18" t="b">
        <f>IF(LEFT(C2469,1)="1",1,-1)*SUMIF([1]Budget!V:V,'Budget Worksheet for Pivot Tabl'!K2469,[1]Budget!AC:AC)=P2469</f>
        <v>1</v>
      </c>
    </row>
    <row r="2470" spans="1:19" x14ac:dyDescent="0.25">
      <c r="A2470" t="s">
        <v>39</v>
      </c>
      <c r="B2470" t="s">
        <v>40</v>
      </c>
      <c r="C2470" t="s">
        <v>9</v>
      </c>
      <c r="D2470" t="str">
        <f t="shared" si="38"/>
        <v>OUTFLOWS</v>
      </c>
      <c r="E2470" t="s">
        <v>112</v>
      </c>
      <c r="F2470" t="s">
        <v>113</v>
      </c>
      <c r="G2470" t="s">
        <v>2965</v>
      </c>
      <c r="H2470" t="s">
        <v>2966</v>
      </c>
      <c r="I2470" t="s">
        <v>3404</v>
      </c>
      <c r="J2470" t="s">
        <v>3405</v>
      </c>
      <c r="K2470" t="s">
        <v>3409</v>
      </c>
      <c r="L2470" t="s">
        <v>482</v>
      </c>
      <c r="M2470" s="17">
        <f>VLOOKUP($K2470,[1]Budget!$V:$AE,5,0)*IF($C2470="1 - Revenues",1,IF(AND($C2470="5 - Transfers",MID(I2470,15,1)="4"),1,-1))</f>
        <v>-4000</v>
      </c>
      <c r="N2470" s="17">
        <f>VLOOKUP($K2470,[1]Budget!$V:$AE,6,0)*IF($C2470="1 - Revenues",1,IF(AND($C2470="5 - Transfers",MID(J2470,15,1)="4"),1,-1))</f>
        <v>-1000</v>
      </c>
      <c r="O2470" s="17">
        <f>IFERROR(IF(RIGHT(LEFT(K2470,15),1)="4",VLOOKUP(K2470,'[1]Budget Worksheet'!A:B,2,0),-1*VLOOKUP(K2470,'[1]Budget Worksheet'!A:B,2,0)),0)</f>
        <v>0</v>
      </c>
      <c r="P2470" s="17">
        <f>VLOOKUP($K2470,[1]Budget!$V:$AE,8,0)*IF($C2470="1 - Revenues",1,IF(AND($C2470="5 - Transfers",MID($K2470,15,1)="4"),1,-1))</f>
        <v>0</v>
      </c>
      <c r="Q2470" s="17">
        <f>VLOOKUP($K2470,[1]Budget!$V:$AE,10,0)*IF($C2470="1 - Revenues",1,IF(AND($C2470="5 - Transfers",MID(K2470,15,1)="4"),1,-1))</f>
        <v>0</v>
      </c>
      <c r="S2470" s="18" t="b">
        <f>IF(LEFT(C2470,1)="1",1,-1)*SUMIF([1]Budget!V:V,'Budget Worksheet for Pivot Tabl'!K2470,[1]Budget!AC:AC)=P2470</f>
        <v>1</v>
      </c>
    </row>
    <row r="2471" spans="1:19" x14ac:dyDescent="0.25">
      <c r="A2471" t="s">
        <v>39</v>
      </c>
      <c r="B2471" t="s">
        <v>40</v>
      </c>
      <c r="C2471" t="s">
        <v>9</v>
      </c>
      <c r="D2471" t="str">
        <f t="shared" si="38"/>
        <v>OUTFLOWS</v>
      </c>
      <c r="E2471" t="s">
        <v>112</v>
      </c>
      <c r="F2471" t="s">
        <v>113</v>
      </c>
      <c r="G2471" t="s">
        <v>2965</v>
      </c>
      <c r="H2471" t="s">
        <v>2966</v>
      </c>
      <c r="I2471" t="s">
        <v>3404</v>
      </c>
      <c r="J2471" t="s">
        <v>3405</v>
      </c>
      <c r="K2471" t="s">
        <v>3410</v>
      </c>
      <c r="L2471" t="s">
        <v>2950</v>
      </c>
      <c r="M2471" s="17">
        <f>VLOOKUP($K2471,[1]Budget!$V:$AE,5,0)*IF($C2471="1 - Revenues",1,IF(AND($C2471="5 - Transfers",MID(I2471,15,1)="4"),1,-1))</f>
        <v>-1000</v>
      </c>
      <c r="N2471" s="17">
        <f>VLOOKUP($K2471,[1]Budget!$V:$AE,6,0)*IF($C2471="1 - Revenues",1,IF(AND($C2471="5 - Transfers",MID(J2471,15,1)="4"),1,-1))</f>
        <v>-1000</v>
      </c>
      <c r="O2471" s="17">
        <f>IFERROR(IF(RIGHT(LEFT(K2471,15),1)="4",VLOOKUP(K2471,'[1]Budget Worksheet'!A:B,2,0),-1*VLOOKUP(K2471,'[1]Budget Worksheet'!A:B,2,0)),0)</f>
        <v>0</v>
      </c>
      <c r="P2471" s="17">
        <f>VLOOKUP($K2471,[1]Budget!$V:$AE,8,0)*IF($C2471="1 - Revenues",1,IF(AND($C2471="5 - Transfers",MID($K2471,15,1)="4"),1,-1))</f>
        <v>0</v>
      </c>
      <c r="Q2471" s="17">
        <f>VLOOKUP($K2471,[1]Budget!$V:$AE,10,0)*IF($C2471="1 - Revenues",1,IF(AND($C2471="5 - Transfers",MID(K2471,15,1)="4"),1,-1))</f>
        <v>0</v>
      </c>
      <c r="S2471" s="18" t="b">
        <f>IF(LEFT(C2471,1)="1",1,-1)*SUMIF([1]Budget!V:V,'Budget Worksheet for Pivot Tabl'!K2471,[1]Budget!AC:AC)=P2471</f>
        <v>1</v>
      </c>
    </row>
    <row r="2472" spans="1:19" x14ac:dyDescent="0.25">
      <c r="A2472" t="s">
        <v>39</v>
      </c>
      <c r="B2472" t="s">
        <v>40</v>
      </c>
      <c r="C2472" t="s">
        <v>9</v>
      </c>
      <c r="D2472" t="str">
        <f t="shared" si="38"/>
        <v>OUTFLOWS</v>
      </c>
      <c r="E2472" t="s">
        <v>112</v>
      </c>
      <c r="F2472" t="s">
        <v>113</v>
      </c>
      <c r="G2472" t="s">
        <v>2965</v>
      </c>
      <c r="H2472" t="s">
        <v>2966</v>
      </c>
      <c r="I2472" t="s">
        <v>3404</v>
      </c>
      <c r="J2472" t="s">
        <v>3405</v>
      </c>
      <c r="K2472" t="s">
        <v>3411</v>
      </c>
      <c r="L2472" t="s">
        <v>498</v>
      </c>
      <c r="M2472" s="17">
        <f>VLOOKUP($K2472,[1]Budget!$V:$AE,5,0)*IF($C2472="1 - Revenues",1,IF(AND($C2472="5 - Transfers",MID(I2472,15,1)="4"),1,-1))</f>
        <v>0</v>
      </c>
      <c r="N2472" s="17">
        <f>VLOOKUP($K2472,[1]Budget!$V:$AE,6,0)*IF($C2472="1 - Revenues",1,IF(AND($C2472="5 - Transfers",MID(J2472,15,1)="4"),1,-1))</f>
        <v>0</v>
      </c>
      <c r="O2472" s="17">
        <f>IFERROR(IF(RIGHT(LEFT(K2472,15),1)="4",VLOOKUP(K2472,'[1]Budget Worksheet'!A:B,2,0),-1*VLOOKUP(K2472,'[1]Budget Worksheet'!A:B,2,0)),0)</f>
        <v>0</v>
      </c>
      <c r="P2472" s="17">
        <f>VLOOKUP($K2472,[1]Budget!$V:$AE,8,0)*IF($C2472="1 - Revenues",1,IF(AND($C2472="5 - Transfers",MID($K2472,15,1)="4"),1,-1))</f>
        <v>0</v>
      </c>
      <c r="Q2472" s="17">
        <f>VLOOKUP($K2472,[1]Budget!$V:$AE,10,0)*IF($C2472="1 - Revenues",1,IF(AND($C2472="5 - Transfers",MID(K2472,15,1)="4"),1,-1))</f>
        <v>0</v>
      </c>
      <c r="S2472" s="18" t="b">
        <f>IF(LEFT(C2472,1)="1",1,-1)*SUMIF([1]Budget!V:V,'Budget Worksheet for Pivot Tabl'!K2472,[1]Budget!AC:AC)=P2472</f>
        <v>1</v>
      </c>
    </row>
    <row r="2473" spans="1:19" x14ac:dyDescent="0.25">
      <c r="A2473" t="s">
        <v>39</v>
      </c>
      <c r="B2473" t="s">
        <v>40</v>
      </c>
      <c r="C2473" t="s">
        <v>9</v>
      </c>
      <c r="D2473" t="str">
        <f t="shared" si="38"/>
        <v>OUTFLOWS</v>
      </c>
      <c r="E2473" t="s">
        <v>112</v>
      </c>
      <c r="F2473" t="s">
        <v>113</v>
      </c>
      <c r="G2473" t="s">
        <v>2965</v>
      </c>
      <c r="H2473" t="s">
        <v>2966</v>
      </c>
      <c r="I2473" t="s">
        <v>3404</v>
      </c>
      <c r="J2473" t="s">
        <v>3405</v>
      </c>
      <c r="K2473" t="s">
        <v>3412</v>
      </c>
      <c r="L2473" t="s">
        <v>2484</v>
      </c>
      <c r="M2473" s="17">
        <f>VLOOKUP($K2473,[1]Budget!$V:$AE,5,0)*IF($C2473="1 - Revenues",1,IF(AND($C2473="5 - Transfers",MID(I2473,15,1)="4"),1,-1))</f>
        <v>-5000</v>
      </c>
      <c r="N2473" s="17">
        <f>VLOOKUP($K2473,[1]Budget!$V:$AE,6,0)*IF($C2473="1 - Revenues",1,IF(AND($C2473="5 - Transfers",MID(J2473,15,1)="4"),1,-1))</f>
        <v>-5000</v>
      </c>
      <c r="O2473" s="17">
        <f>IFERROR(IF(RIGHT(LEFT(K2473,15),1)="4",VLOOKUP(K2473,'[1]Budget Worksheet'!A:B,2,0),-1*VLOOKUP(K2473,'[1]Budget Worksheet'!A:B,2,0)),0)</f>
        <v>0</v>
      </c>
      <c r="P2473" s="17">
        <f>VLOOKUP($K2473,[1]Budget!$V:$AE,8,0)*IF($C2473="1 - Revenues",1,IF(AND($C2473="5 - Transfers",MID($K2473,15,1)="4"),1,-1))</f>
        <v>0</v>
      </c>
      <c r="Q2473" s="17">
        <f>VLOOKUP($K2473,[1]Budget!$V:$AE,10,0)*IF($C2473="1 - Revenues",1,IF(AND($C2473="5 - Transfers",MID(K2473,15,1)="4"),1,-1))</f>
        <v>0</v>
      </c>
      <c r="S2473" s="18" t="b">
        <f>IF(LEFT(C2473,1)="1",1,-1)*SUMIF([1]Budget!V:V,'Budget Worksheet for Pivot Tabl'!K2473,[1]Budget!AC:AC)=P2473</f>
        <v>1</v>
      </c>
    </row>
    <row r="2474" spans="1:19" x14ac:dyDescent="0.25">
      <c r="A2474" t="s">
        <v>39</v>
      </c>
      <c r="B2474" t="s">
        <v>40</v>
      </c>
      <c r="C2474" t="s">
        <v>7</v>
      </c>
      <c r="D2474" t="str">
        <f t="shared" si="38"/>
        <v>INFLOWS</v>
      </c>
      <c r="E2474" t="s">
        <v>112</v>
      </c>
      <c r="F2474" t="s">
        <v>113</v>
      </c>
      <c r="G2474" t="s">
        <v>2965</v>
      </c>
      <c r="H2474" t="s">
        <v>2966</v>
      </c>
      <c r="I2474" t="s">
        <v>3413</v>
      </c>
      <c r="J2474" t="s">
        <v>3414</v>
      </c>
      <c r="K2474" t="s">
        <v>3415</v>
      </c>
      <c r="L2474" t="s">
        <v>2927</v>
      </c>
      <c r="M2474" s="17">
        <f>VLOOKUP($K2474,[1]Budget!$V:$AE,5,0)*IF($C2474="1 - Revenues",1,IF(AND($C2474="5 - Transfers",MID(I2474,15,1)="4"),1,-1))</f>
        <v>3000</v>
      </c>
      <c r="N2474" s="17">
        <f>VLOOKUP($K2474,[1]Budget!$V:$AE,6,0)*IF($C2474="1 - Revenues",1,IF(AND($C2474="5 - Transfers",MID(J2474,15,1)="4"),1,-1))</f>
        <v>0</v>
      </c>
      <c r="O2474" s="17">
        <f>IFERROR(IF(RIGHT(LEFT(K2474,15),1)="4",VLOOKUP(K2474,'[1]Budget Worksheet'!A:B,2,0),-1*VLOOKUP(K2474,'[1]Budget Worksheet'!A:B,2,0)),0)</f>
        <v>0</v>
      </c>
      <c r="P2474" s="17">
        <f>VLOOKUP($K2474,[1]Budget!$V:$AE,8,0)*IF($C2474="1 - Revenues",1,IF(AND($C2474="5 - Transfers",MID($K2474,15,1)="4"),1,-1))</f>
        <v>0</v>
      </c>
      <c r="Q2474" s="17">
        <f>VLOOKUP($K2474,[1]Budget!$V:$AE,10,0)*IF($C2474="1 - Revenues",1,IF(AND($C2474="5 - Transfers",MID(K2474,15,1)="4"),1,-1))</f>
        <v>0</v>
      </c>
      <c r="S2474" s="18" t="b">
        <f>IF(LEFT(C2474,1)="1",1,-1)*SUMIF([1]Budget!V:V,'Budget Worksheet for Pivot Tabl'!K2474,[1]Budget!AC:AC)=P2474</f>
        <v>1</v>
      </c>
    </row>
    <row r="2475" spans="1:19" x14ac:dyDescent="0.25">
      <c r="A2475" t="s">
        <v>39</v>
      </c>
      <c r="B2475" t="s">
        <v>40</v>
      </c>
      <c r="C2475" t="s">
        <v>9</v>
      </c>
      <c r="D2475" t="str">
        <f t="shared" si="38"/>
        <v>OUTFLOWS</v>
      </c>
      <c r="E2475" t="s">
        <v>112</v>
      </c>
      <c r="F2475" t="s">
        <v>113</v>
      </c>
      <c r="G2475" t="s">
        <v>2965</v>
      </c>
      <c r="H2475" t="s">
        <v>2966</v>
      </c>
      <c r="I2475" t="s">
        <v>3413</v>
      </c>
      <c r="J2475" t="s">
        <v>3414</v>
      </c>
      <c r="K2475" t="s">
        <v>3416</v>
      </c>
      <c r="L2475" t="s">
        <v>723</v>
      </c>
      <c r="M2475" s="17">
        <f>VLOOKUP($K2475,[1]Budget!$V:$AE,5,0)*IF($C2475="1 - Revenues",1,IF(AND($C2475="5 - Transfers",MID(I2475,15,1)="4"),1,-1))</f>
        <v>-1000</v>
      </c>
      <c r="N2475" s="17">
        <f>VLOOKUP($K2475,[1]Budget!$V:$AE,6,0)*IF($C2475="1 - Revenues",1,IF(AND($C2475="5 - Transfers",MID(J2475,15,1)="4"),1,-1))</f>
        <v>-1000</v>
      </c>
      <c r="O2475" s="17">
        <f>IFERROR(IF(RIGHT(LEFT(K2475,15),1)="4",VLOOKUP(K2475,'[1]Budget Worksheet'!A:B,2,0),-1*VLOOKUP(K2475,'[1]Budget Worksheet'!A:B,2,0)),0)</f>
        <v>0</v>
      </c>
      <c r="P2475" s="17">
        <f>VLOOKUP($K2475,[1]Budget!$V:$AE,8,0)*IF($C2475="1 - Revenues",1,IF(AND($C2475="5 - Transfers",MID($K2475,15,1)="4"),1,-1))</f>
        <v>0</v>
      </c>
      <c r="Q2475" s="17">
        <f>VLOOKUP($K2475,[1]Budget!$V:$AE,10,0)*IF($C2475="1 - Revenues",1,IF(AND($C2475="5 - Transfers",MID(K2475,15,1)="4"),1,-1))</f>
        <v>0</v>
      </c>
      <c r="S2475" s="18" t="b">
        <f>IF(LEFT(C2475,1)="1",1,-1)*SUMIF([1]Budget!V:V,'Budget Worksheet for Pivot Tabl'!K2475,[1]Budget!AC:AC)=P2475</f>
        <v>1</v>
      </c>
    </row>
    <row r="2476" spans="1:19" x14ac:dyDescent="0.25">
      <c r="A2476" t="s">
        <v>39</v>
      </c>
      <c r="B2476" t="s">
        <v>40</v>
      </c>
      <c r="C2476" t="s">
        <v>9</v>
      </c>
      <c r="D2476" t="str">
        <f t="shared" si="38"/>
        <v>OUTFLOWS</v>
      </c>
      <c r="E2476" t="s">
        <v>112</v>
      </c>
      <c r="F2476" t="s">
        <v>113</v>
      </c>
      <c r="G2476" t="s">
        <v>2965</v>
      </c>
      <c r="H2476" t="s">
        <v>2966</v>
      </c>
      <c r="I2476" t="s">
        <v>3413</v>
      </c>
      <c r="J2476" t="s">
        <v>3414</v>
      </c>
      <c r="K2476" t="s">
        <v>3417</v>
      </c>
      <c r="L2476" t="s">
        <v>1274</v>
      </c>
      <c r="M2476" s="17">
        <f>VLOOKUP($K2476,[1]Budget!$V:$AE,5,0)*IF($C2476="1 - Revenues",1,IF(AND($C2476="5 - Transfers",MID(I2476,15,1)="4"),1,-1))</f>
        <v>0</v>
      </c>
      <c r="N2476" s="17">
        <f>VLOOKUP($K2476,[1]Budget!$V:$AE,6,0)*IF($C2476="1 - Revenues",1,IF(AND($C2476="5 - Transfers",MID(J2476,15,1)="4"),1,-1))</f>
        <v>0</v>
      </c>
      <c r="O2476" s="17">
        <f>IFERROR(IF(RIGHT(LEFT(K2476,15),1)="4",VLOOKUP(K2476,'[1]Budget Worksheet'!A:B,2,0),-1*VLOOKUP(K2476,'[1]Budget Worksheet'!A:B,2,0)),0)</f>
        <v>0</v>
      </c>
      <c r="P2476" s="17">
        <f>VLOOKUP($K2476,[1]Budget!$V:$AE,8,0)*IF($C2476="1 - Revenues",1,IF(AND($C2476="5 - Transfers",MID($K2476,15,1)="4"),1,-1))</f>
        <v>0</v>
      </c>
      <c r="Q2476" s="17">
        <f>VLOOKUP($K2476,[1]Budget!$V:$AE,10,0)*IF($C2476="1 - Revenues",1,IF(AND($C2476="5 - Transfers",MID(K2476,15,1)="4"),1,-1))</f>
        <v>0</v>
      </c>
      <c r="S2476" s="18" t="b">
        <f>IF(LEFT(C2476,1)="1",1,-1)*SUMIF([1]Budget!V:V,'Budget Worksheet for Pivot Tabl'!K2476,[1]Budget!AC:AC)=P2476</f>
        <v>1</v>
      </c>
    </row>
    <row r="2477" spans="1:19" x14ac:dyDescent="0.25">
      <c r="A2477" t="s">
        <v>39</v>
      </c>
      <c r="B2477" t="s">
        <v>40</v>
      </c>
      <c r="C2477" t="s">
        <v>9</v>
      </c>
      <c r="D2477" t="str">
        <f t="shared" si="38"/>
        <v>OUTFLOWS</v>
      </c>
      <c r="E2477" t="s">
        <v>112</v>
      </c>
      <c r="F2477" t="s">
        <v>113</v>
      </c>
      <c r="G2477" t="s">
        <v>2965</v>
      </c>
      <c r="H2477" t="s">
        <v>2966</v>
      </c>
      <c r="I2477" t="s">
        <v>3413</v>
      </c>
      <c r="J2477" t="s">
        <v>3414</v>
      </c>
      <c r="K2477" t="s">
        <v>3418</v>
      </c>
      <c r="L2477" t="s">
        <v>2950</v>
      </c>
      <c r="M2477" s="17">
        <f>VLOOKUP($K2477,[1]Budget!$V:$AE,5,0)*IF($C2477="1 - Revenues",1,IF(AND($C2477="5 - Transfers",MID(I2477,15,1)="4"),1,-1))</f>
        <v>-1000</v>
      </c>
      <c r="N2477" s="17">
        <f>VLOOKUP($K2477,[1]Budget!$V:$AE,6,0)*IF($C2477="1 - Revenues",1,IF(AND($C2477="5 - Transfers",MID(J2477,15,1)="4"),1,-1))</f>
        <v>-1000</v>
      </c>
      <c r="O2477" s="17">
        <f>IFERROR(IF(RIGHT(LEFT(K2477,15),1)="4",VLOOKUP(K2477,'[1]Budget Worksheet'!A:B,2,0),-1*VLOOKUP(K2477,'[1]Budget Worksheet'!A:B,2,0)),0)</f>
        <v>0</v>
      </c>
      <c r="P2477" s="17">
        <f>VLOOKUP($K2477,[1]Budget!$V:$AE,8,0)*IF($C2477="1 - Revenues",1,IF(AND($C2477="5 - Transfers",MID($K2477,15,1)="4"),1,-1))</f>
        <v>0</v>
      </c>
      <c r="Q2477" s="17">
        <f>VLOOKUP($K2477,[1]Budget!$V:$AE,10,0)*IF($C2477="1 - Revenues",1,IF(AND($C2477="5 - Transfers",MID(K2477,15,1)="4"),1,-1))</f>
        <v>0</v>
      </c>
      <c r="S2477" s="18" t="b">
        <f>IF(LEFT(C2477,1)="1",1,-1)*SUMIF([1]Budget!V:V,'Budget Worksheet for Pivot Tabl'!K2477,[1]Budget!AC:AC)=P2477</f>
        <v>1</v>
      </c>
    </row>
    <row r="2478" spans="1:19" x14ac:dyDescent="0.25">
      <c r="A2478" t="s">
        <v>39</v>
      </c>
      <c r="B2478" t="s">
        <v>40</v>
      </c>
      <c r="C2478" t="s">
        <v>9</v>
      </c>
      <c r="D2478" t="str">
        <f t="shared" si="38"/>
        <v>OUTFLOWS</v>
      </c>
      <c r="E2478" t="s">
        <v>112</v>
      </c>
      <c r="F2478" t="s">
        <v>113</v>
      </c>
      <c r="G2478" t="s">
        <v>2965</v>
      </c>
      <c r="H2478" t="s">
        <v>2966</v>
      </c>
      <c r="I2478" t="s">
        <v>3413</v>
      </c>
      <c r="J2478" t="s">
        <v>3414</v>
      </c>
      <c r="K2478" t="s">
        <v>3419</v>
      </c>
      <c r="L2478" t="s">
        <v>498</v>
      </c>
      <c r="M2478" s="17">
        <f>VLOOKUP($K2478,[1]Budget!$V:$AE,5,0)*IF($C2478="1 - Revenues",1,IF(AND($C2478="5 - Transfers",MID(I2478,15,1)="4"),1,-1))</f>
        <v>0</v>
      </c>
      <c r="N2478" s="17">
        <f>VLOOKUP($K2478,[1]Budget!$V:$AE,6,0)*IF($C2478="1 - Revenues",1,IF(AND($C2478="5 - Transfers",MID(J2478,15,1)="4"),1,-1))</f>
        <v>0</v>
      </c>
      <c r="O2478" s="17">
        <f>IFERROR(IF(RIGHT(LEFT(K2478,15),1)="4",VLOOKUP(K2478,'[1]Budget Worksheet'!A:B,2,0),-1*VLOOKUP(K2478,'[1]Budget Worksheet'!A:B,2,0)),0)</f>
        <v>0</v>
      </c>
      <c r="P2478" s="17">
        <f>VLOOKUP($K2478,[1]Budget!$V:$AE,8,0)*IF($C2478="1 - Revenues",1,IF(AND($C2478="5 - Transfers",MID($K2478,15,1)="4"),1,-1))</f>
        <v>0</v>
      </c>
      <c r="Q2478" s="17">
        <f>VLOOKUP($K2478,[1]Budget!$V:$AE,10,0)*IF($C2478="1 - Revenues",1,IF(AND($C2478="5 - Transfers",MID(K2478,15,1)="4"),1,-1))</f>
        <v>0</v>
      </c>
      <c r="S2478" s="18" t="b">
        <f>IF(LEFT(C2478,1)="1",1,-1)*SUMIF([1]Budget!V:V,'Budget Worksheet for Pivot Tabl'!K2478,[1]Budget!AC:AC)=P2478</f>
        <v>1</v>
      </c>
    </row>
    <row r="2479" spans="1:19" x14ac:dyDescent="0.25">
      <c r="A2479" t="s">
        <v>39</v>
      </c>
      <c r="B2479" t="s">
        <v>40</v>
      </c>
      <c r="C2479" t="s">
        <v>9</v>
      </c>
      <c r="D2479" t="str">
        <f t="shared" si="38"/>
        <v>OUTFLOWS</v>
      </c>
      <c r="E2479" t="s">
        <v>112</v>
      </c>
      <c r="F2479" t="s">
        <v>113</v>
      </c>
      <c r="G2479" t="s">
        <v>2965</v>
      </c>
      <c r="H2479" t="s">
        <v>2966</v>
      </c>
      <c r="I2479" t="s">
        <v>3413</v>
      </c>
      <c r="J2479" t="s">
        <v>3414</v>
      </c>
      <c r="K2479" t="s">
        <v>3420</v>
      </c>
      <c r="L2479" t="s">
        <v>2484</v>
      </c>
      <c r="M2479" s="17">
        <f>VLOOKUP($K2479,[1]Budget!$V:$AE,5,0)*IF($C2479="1 - Revenues",1,IF(AND($C2479="5 - Transfers",MID(I2479,15,1)="4"),1,-1))</f>
        <v>-2000</v>
      </c>
      <c r="N2479" s="17">
        <f>VLOOKUP($K2479,[1]Budget!$V:$AE,6,0)*IF($C2479="1 - Revenues",1,IF(AND($C2479="5 - Transfers",MID(J2479,15,1)="4"),1,-1))</f>
        <v>-2000</v>
      </c>
      <c r="O2479" s="17">
        <f>IFERROR(IF(RIGHT(LEFT(K2479,15),1)="4",VLOOKUP(K2479,'[1]Budget Worksheet'!A:B,2,0),-1*VLOOKUP(K2479,'[1]Budget Worksheet'!A:B,2,0)),0)</f>
        <v>0</v>
      </c>
      <c r="P2479" s="17">
        <f>VLOOKUP($K2479,[1]Budget!$V:$AE,8,0)*IF($C2479="1 - Revenues",1,IF(AND($C2479="5 - Transfers",MID($K2479,15,1)="4"),1,-1))</f>
        <v>0</v>
      </c>
      <c r="Q2479" s="17">
        <f>VLOOKUP($K2479,[1]Budget!$V:$AE,10,0)*IF($C2479="1 - Revenues",1,IF(AND($C2479="5 - Transfers",MID(K2479,15,1)="4"),1,-1))</f>
        <v>0</v>
      </c>
      <c r="S2479" s="18" t="b">
        <f>IF(LEFT(C2479,1)="1",1,-1)*SUMIF([1]Budget!V:V,'Budget Worksheet for Pivot Tabl'!K2479,[1]Budget!AC:AC)=P2479</f>
        <v>1</v>
      </c>
    </row>
    <row r="2480" spans="1:19" x14ac:dyDescent="0.25">
      <c r="A2480" t="s">
        <v>39</v>
      </c>
      <c r="B2480" t="s">
        <v>40</v>
      </c>
      <c r="C2480" t="s">
        <v>7</v>
      </c>
      <c r="D2480" t="str">
        <f t="shared" si="38"/>
        <v>INFLOWS</v>
      </c>
      <c r="E2480" t="s">
        <v>116</v>
      </c>
      <c r="F2480" t="s">
        <v>117</v>
      </c>
      <c r="G2480" t="s">
        <v>2965</v>
      </c>
      <c r="H2480" t="s">
        <v>2966</v>
      </c>
      <c r="I2480" t="s">
        <v>2971</v>
      </c>
      <c r="J2480" t="s">
        <v>2972</v>
      </c>
      <c r="K2480" t="s">
        <v>3421</v>
      </c>
      <c r="L2480" t="s">
        <v>2927</v>
      </c>
      <c r="M2480" s="17">
        <f>VLOOKUP($K2480,[1]Budget!$V:$AE,5,0)*IF($C2480="1 - Revenues",1,IF(AND($C2480="5 - Transfers",MID(I2480,15,1)="4"),1,-1))</f>
        <v>0</v>
      </c>
      <c r="N2480" s="17">
        <f>VLOOKUP($K2480,[1]Budget!$V:$AE,6,0)*IF($C2480="1 - Revenues",1,IF(AND($C2480="5 - Transfers",MID(J2480,15,1)="4"),1,-1))</f>
        <v>0</v>
      </c>
      <c r="O2480" s="17">
        <f>IFERROR(IF(RIGHT(LEFT(K2480,15),1)="4",VLOOKUP(K2480,'[1]Budget Worksheet'!A:B,2,0),-1*VLOOKUP(K2480,'[1]Budget Worksheet'!A:B,2,0)),0)</f>
        <v>26296</v>
      </c>
      <c r="P2480" s="17">
        <f>VLOOKUP($K2480,[1]Budget!$V:$AE,8,0)*IF($C2480="1 - Revenues",1,IF(AND($C2480="5 - Transfers",MID($K2480,15,1)="4"),1,-1))</f>
        <v>26296</v>
      </c>
      <c r="Q2480" s="17">
        <f>VLOOKUP($K2480,[1]Budget!$V:$AE,10,0)*IF($C2480="1 - Revenues",1,IF(AND($C2480="5 - Transfers",MID(K2480,15,1)="4"),1,-1))</f>
        <v>0</v>
      </c>
      <c r="S2480" s="18" t="b">
        <f>IF(LEFT(C2480,1)="1",1,-1)*SUMIF([1]Budget!V:V,'Budget Worksheet for Pivot Tabl'!K2480,[1]Budget!AC:AC)=P2480</f>
        <v>1</v>
      </c>
    </row>
    <row r="2481" spans="1:19" x14ac:dyDescent="0.25">
      <c r="A2481" t="s">
        <v>39</v>
      </c>
      <c r="B2481" t="s">
        <v>40</v>
      </c>
      <c r="C2481" t="s">
        <v>9</v>
      </c>
      <c r="D2481" t="str">
        <f t="shared" si="38"/>
        <v>OUTFLOWS</v>
      </c>
      <c r="E2481" t="s">
        <v>116</v>
      </c>
      <c r="F2481" t="s">
        <v>117</v>
      </c>
      <c r="G2481" t="s">
        <v>2965</v>
      </c>
      <c r="H2481" t="s">
        <v>2966</v>
      </c>
      <c r="I2481" t="s">
        <v>2971</v>
      </c>
      <c r="J2481" t="s">
        <v>2972</v>
      </c>
      <c r="K2481" t="s">
        <v>3422</v>
      </c>
      <c r="L2481" t="s">
        <v>2986</v>
      </c>
      <c r="M2481" s="17">
        <f>VLOOKUP($K2481,[1]Budget!$V:$AE,5,0)*IF($C2481="1 - Revenues",1,IF(AND($C2481="5 - Transfers",MID(I2481,15,1)="4"),1,-1))</f>
        <v>0</v>
      </c>
      <c r="N2481" s="17">
        <f>VLOOKUP($K2481,[1]Budget!$V:$AE,6,0)*IF($C2481="1 - Revenues",1,IF(AND($C2481="5 - Transfers",MID(J2481,15,1)="4"),1,-1))</f>
        <v>0</v>
      </c>
      <c r="O2481" s="17">
        <f>IFERROR(IF(RIGHT(LEFT(K2481,15),1)="4",VLOOKUP(K2481,'[1]Budget Worksheet'!A:B,2,0),-1*VLOOKUP(K2481,'[1]Budget Worksheet'!A:B,2,0)),0)</f>
        <v>-11500</v>
      </c>
      <c r="P2481" s="17">
        <f>VLOOKUP($K2481,[1]Budget!$V:$AE,8,0)*IF($C2481="1 - Revenues",1,IF(AND($C2481="5 - Transfers",MID($K2481,15,1)="4"),1,-1))</f>
        <v>-11500</v>
      </c>
      <c r="Q2481" s="17">
        <f>VLOOKUP($K2481,[1]Budget!$V:$AE,10,0)*IF($C2481="1 - Revenues",1,IF(AND($C2481="5 - Transfers",MID(K2481,15,1)="4"),1,-1))</f>
        <v>0</v>
      </c>
      <c r="S2481" s="18" t="b">
        <f>IF(LEFT(C2481,1)="1",1,-1)*SUMIF([1]Budget!V:V,'Budget Worksheet for Pivot Tabl'!K2481,[1]Budget!AC:AC)=P2481</f>
        <v>1</v>
      </c>
    </row>
    <row r="2482" spans="1:19" x14ac:dyDescent="0.25">
      <c r="A2482" t="s">
        <v>39</v>
      </c>
      <c r="B2482" t="s">
        <v>40</v>
      </c>
      <c r="C2482" t="s">
        <v>9</v>
      </c>
      <c r="D2482" t="str">
        <f t="shared" si="38"/>
        <v>OUTFLOWS</v>
      </c>
      <c r="E2482" t="s">
        <v>116</v>
      </c>
      <c r="F2482" t="s">
        <v>117</v>
      </c>
      <c r="G2482" t="s">
        <v>2965</v>
      </c>
      <c r="H2482" t="s">
        <v>2966</v>
      </c>
      <c r="I2482" t="s">
        <v>2971</v>
      </c>
      <c r="J2482" t="s">
        <v>2972</v>
      </c>
      <c r="K2482" t="s">
        <v>3423</v>
      </c>
      <c r="L2482" t="s">
        <v>1274</v>
      </c>
      <c r="M2482" s="17">
        <f>VLOOKUP($K2482,[1]Budget!$V:$AE,5,0)*IF($C2482="1 - Revenues",1,IF(AND($C2482="5 - Transfers",MID(I2482,15,1)="4"),1,-1))</f>
        <v>0</v>
      </c>
      <c r="N2482" s="17">
        <f>VLOOKUP($K2482,[1]Budget!$V:$AE,6,0)*IF($C2482="1 - Revenues",1,IF(AND($C2482="5 - Transfers",MID(J2482,15,1)="4"),1,-1))</f>
        <v>0</v>
      </c>
      <c r="O2482" s="17">
        <f>IFERROR(IF(RIGHT(LEFT(K2482,15),1)="4",VLOOKUP(K2482,'[1]Budget Worksheet'!A:B,2,0),-1*VLOOKUP(K2482,'[1]Budget Worksheet'!A:B,2,0)),0)</f>
        <v>-292</v>
      </c>
      <c r="P2482" s="17">
        <f>VLOOKUP($K2482,[1]Budget!$V:$AE,8,0)*IF($C2482="1 - Revenues",1,IF(AND($C2482="5 - Transfers",MID($K2482,15,1)="4"),1,-1))</f>
        <v>-292</v>
      </c>
      <c r="Q2482" s="17">
        <f>VLOOKUP($K2482,[1]Budget!$V:$AE,10,0)*IF($C2482="1 - Revenues",1,IF(AND($C2482="5 - Transfers",MID(K2482,15,1)="4"),1,-1))</f>
        <v>0</v>
      </c>
      <c r="S2482" s="18" t="b">
        <f>IF(LEFT(C2482,1)="1",1,-1)*SUMIF([1]Budget!V:V,'Budget Worksheet for Pivot Tabl'!K2482,[1]Budget!AC:AC)=P2482</f>
        <v>1</v>
      </c>
    </row>
    <row r="2483" spans="1:19" x14ac:dyDescent="0.25">
      <c r="A2483" t="s">
        <v>39</v>
      </c>
      <c r="B2483" t="s">
        <v>40</v>
      </c>
      <c r="C2483" t="s">
        <v>9</v>
      </c>
      <c r="D2483" t="str">
        <f t="shared" si="38"/>
        <v>OUTFLOWS</v>
      </c>
      <c r="E2483" t="s">
        <v>116</v>
      </c>
      <c r="F2483" t="s">
        <v>117</v>
      </c>
      <c r="G2483" t="s">
        <v>2965</v>
      </c>
      <c r="H2483" t="s">
        <v>2966</v>
      </c>
      <c r="I2483" t="s">
        <v>2971</v>
      </c>
      <c r="J2483" t="s">
        <v>2972</v>
      </c>
      <c r="K2483" t="s">
        <v>3424</v>
      </c>
      <c r="L2483" t="s">
        <v>482</v>
      </c>
      <c r="M2483" s="17">
        <f>VLOOKUP($K2483,[1]Budget!$V:$AE,5,0)*IF($C2483="1 - Revenues",1,IF(AND($C2483="5 - Transfers",MID(I2483,15,1)="4"),1,-1))</f>
        <v>0</v>
      </c>
      <c r="N2483" s="17">
        <f>VLOOKUP($K2483,[1]Budget!$V:$AE,6,0)*IF($C2483="1 - Revenues",1,IF(AND($C2483="5 - Transfers",MID(J2483,15,1)="4"),1,-1))</f>
        <v>0</v>
      </c>
      <c r="O2483" s="17">
        <f>IFERROR(IF(RIGHT(LEFT(K2483,15),1)="4",VLOOKUP(K2483,'[1]Budget Worksheet'!A:B,2,0),-1*VLOOKUP(K2483,'[1]Budget Worksheet'!A:B,2,0)),0)</f>
        <v>-270</v>
      </c>
      <c r="P2483" s="17">
        <f>VLOOKUP($K2483,[1]Budget!$V:$AE,8,0)*IF($C2483="1 - Revenues",1,IF(AND($C2483="5 - Transfers",MID($K2483,15,1)="4"),1,-1))</f>
        <v>-270</v>
      </c>
      <c r="Q2483" s="17">
        <f>VLOOKUP($K2483,[1]Budget!$V:$AE,10,0)*IF($C2483="1 - Revenues",1,IF(AND($C2483="5 - Transfers",MID(K2483,15,1)="4"),1,-1))</f>
        <v>0</v>
      </c>
      <c r="S2483" s="18" t="b">
        <f>IF(LEFT(C2483,1)="1",1,-1)*SUMIF([1]Budget!V:V,'Budget Worksheet for Pivot Tabl'!K2483,[1]Budget!AC:AC)=P2483</f>
        <v>1</v>
      </c>
    </row>
    <row r="2484" spans="1:19" x14ac:dyDescent="0.25">
      <c r="A2484" t="s">
        <v>39</v>
      </c>
      <c r="B2484" t="s">
        <v>40</v>
      </c>
      <c r="C2484" t="s">
        <v>9</v>
      </c>
      <c r="D2484" t="str">
        <f t="shared" si="38"/>
        <v>OUTFLOWS</v>
      </c>
      <c r="E2484" t="s">
        <v>116</v>
      </c>
      <c r="F2484" t="s">
        <v>117</v>
      </c>
      <c r="G2484" t="s">
        <v>2965</v>
      </c>
      <c r="H2484" t="s">
        <v>2966</v>
      </c>
      <c r="I2484" t="s">
        <v>2971</v>
      </c>
      <c r="J2484" t="s">
        <v>2972</v>
      </c>
      <c r="K2484" t="s">
        <v>3425</v>
      </c>
      <c r="L2484" t="s">
        <v>2980</v>
      </c>
      <c r="M2484" s="17">
        <f>VLOOKUP($K2484,[1]Budget!$V:$AE,5,0)*IF($C2484="1 - Revenues",1,IF(AND($C2484="5 - Transfers",MID(I2484,15,1)="4"),1,-1))</f>
        <v>0</v>
      </c>
      <c r="N2484" s="17">
        <f>VLOOKUP($K2484,[1]Budget!$V:$AE,6,0)*IF($C2484="1 - Revenues",1,IF(AND($C2484="5 - Transfers",MID(J2484,15,1)="4"),1,-1))</f>
        <v>0</v>
      </c>
      <c r="O2484" s="17">
        <f>IFERROR(IF(RIGHT(LEFT(K2484,15),1)="4",VLOOKUP(K2484,'[1]Budget Worksheet'!A:B,2,0),-1*VLOOKUP(K2484,'[1]Budget Worksheet'!A:B,2,0)),0)</f>
        <v>-2000</v>
      </c>
      <c r="P2484" s="17">
        <f>VLOOKUP($K2484,[1]Budget!$V:$AE,8,0)*IF($C2484="1 - Revenues",1,IF(AND($C2484="5 - Transfers",MID($K2484,15,1)="4"),1,-1))</f>
        <v>-2000</v>
      </c>
      <c r="Q2484" s="17">
        <f>VLOOKUP($K2484,[1]Budget!$V:$AE,10,0)*IF($C2484="1 - Revenues",1,IF(AND($C2484="5 - Transfers",MID(K2484,15,1)="4"),1,-1))</f>
        <v>0</v>
      </c>
      <c r="S2484" s="18" t="b">
        <f>IF(LEFT(C2484,1)="1",1,-1)*SUMIF([1]Budget!V:V,'Budget Worksheet for Pivot Tabl'!K2484,[1]Budget!AC:AC)=P2484</f>
        <v>1</v>
      </c>
    </row>
    <row r="2485" spans="1:19" x14ac:dyDescent="0.25">
      <c r="A2485" t="s">
        <v>39</v>
      </c>
      <c r="B2485" t="s">
        <v>40</v>
      </c>
      <c r="C2485" t="s">
        <v>9</v>
      </c>
      <c r="D2485" t="str">
        <f t="shared" si="38"/>
        <v>OUTFLOWS</v>
      </c>
      <c r="E2485" t="s">
        <v>116</v>
      </c>
      <c r="F2485" t="s">
        <v>117</v>
      </c>
      <c r="G2485" t="s">
        <v>2965</v>
      </c>
      <c r="H2485" t="s">
        <v>2966</v>
      </c>
      <c r="I2485" t="s">
        <v>2971</v>
      </c>
      <c r="J2485" t="s">
        <v>2972</v>
      </c>
      <c r="K2485" t="s">
        <v>3426</v>
      </c>
      <c r="L2485" t="s">
        <v>498</v>
      </c>
      <c r="M2485" s="17">
        <f>VLOOKUP($K2485,[1]Budget!$V:$AE,5,0)*IF($C2485="1 - Revenues",1,IF(AND($C2485="5 - Transfers",MID(I2485,15,1)="4"),1,-1))</f>
        <v>0</v>
      </c>
      <c r="N2485" s="17">
        <f>VLOOKUP($K2485,[1]Budget!$V:$AE,6,0)*IF($C2485="1 - Revenues",1,IF(AND($C2485="5 - Transfers",MID(J2485,15,1)="4"),1,-1))</f>
        <v>0</v>
      </c>
      <c r="O2485" s="17">
        <f>IFERROR(IF(RIGHT(LEFT(K2485,15),1)="4",VLOOKUP(K2485,'[1]Budget Worksheet'!A:B,2,0),-1*VLOOKUP(K2485,'[1]Budget Worksheet'!A:B,2,0)),0)</f>
        <v>-53</v>
      </c>
      <c r="P2485" s="17">
        <f>VLOOKUP($K2485,[1]Budget!$V:$AE,8,0)*IF($C2485="1 - Revenues",1,IF(AND($C2485="5 - Transfers",MID($K2485,15,1)="4"),1,-1))</f>
        <v>-53</v>
      </c>
      <c r="Q2485" s="17">
        <f>VLOOKUP($K2485,[1]Budget!$V:$AE,10,0)*IF($C2485="1 - Revenues",1,IF(AND($C2485="5 - Transfers",MID(K2485,15,1)="4"),1,-1))</f>
        <v>0</v>
      </c>
      <c r="S2485" s="18" t="b">
        <f>IF(LEFT(C2485,1)="1",1,-1)*SUMIF([1]Budget!V:V,'Budget Worksheet for Pivot Tabl'!K2485,[1]Budget!AC:AC)=P2485</f>
        <v>1</v>
      </c>
    </row>
    <row r="2486" spans="1:19" x14ac:dyDescent="0.25">
      <c r="A2486" t="s">
        <v>39</v>
      </c>
      <c r="B2486" t="s">
        <v>40</v>
      </c>
      <c r="C2486" t="s">
        <v>9</v>
      </c>
      <c r="D2486" t="str">
        <f t="shared" si="38"/>
        <v>OUTFLOWS</v>
      </c>
      <c r="E2486" t="s">
        <v>116</v>
      </c>
      <c r="F2486" t="s">
        <v>117</v>
      </c>
      <c r="G2486" t="s">
        <v>2965</v>
      </c>
      <c r="H2486" t="s">
        <v>2966</v>
      </c>
      <c r="I2486" t="s">
        <v>2971</v>
      </c>
      <c r="J2486" t="s">
        <v>2972</v>
      </c>
      <c r="K2486" t="s">
        <v>3427</v>
      </c>
      <c r="L2486" t="s">
        <v>2484</v>
      </c>
      <c r="M2486" s="17">
        <f>VLOOKUP($K2486,[1]Budget!$V:$AE,5,0)*IF($C2486="1 - Revenues",1,IF(AND($C2486="5 - Transfers",MID(I2486,15,1)="4"),1,-1))</f>
        <v>0</v>
      </c>
      <c r="N2486" s="17">
        <f>VLOOKUP($K2486,[1]Budget!$V:$AE,6,0)*IF($C2486="1 - Revenues",1,IF(AND($C2486="5 - Transfers",MID(J2486,15,1)="4"),1,-1))</f>
        <v>0</v>
      </c>
      <c r="O2486" s="17">
        <f>IFERROR(IF(RIGHT(LEFT(K2486,15),1)="4",VLOOKUP(K2486,'[1]Budget Worksheet'!A:B,2,0),-1*VLOOKUP(K2486,'[1]Budget Worksheet'!A:B,2,0)),0)</f>
        <v>-4720</v>
      </c>
      <c r="P2486" s="17">
        <f>VLOOKUP($K2486,[1]Budget!$V:$AE,8,0)*IF($C2486="1 - Revenues",1,IF(AND($C2486="5 - Transfers",MID($K2486,15,1)="4"),1,-1))</f>
        <v>-4720</v>
      </c>
      <c r="Q2486" s="17">
        <f>VLOOKUP($K2486,[1]Budget!$V:$AE,10,0)*IF($C2486="1 - Revenues",1,IF(AND($C2486="5 - Transfers",MID(K2486,15,1)="4"),1,-1))</f>
        <v>0</v>
      </c>
      <c r="S2486" s="18" t="b">
        <f>IF(LEFT(C2486,1)="1",1,-1)*SUMIF([1]Budget!V:V,'Budget Worksheet for Pivot Tabl'!K2486,[1]Budget!AC:AC)=P2486</f>
        <v>1</v>
      </c>
    </row>
    <row r="2487" spans="1:19" x14ac:dyDescent="0.25">
      <c r="A2487" t="s">
        <v>39</v>
      </c>
      <c r="B2487" t="s">
        <v>40</v>
      </c>
      <c r="C2487" t="s">
        <v>9</v>
      </c>
      <c r="D2487" t="str">
        <f t="shared" si="38"/>
        <v>OUTFLOWS</v>
      </c>
      <c r="E2487" t="s">
        <v>116</v>
      </c>
      <c r="F2487" t="s">
        <v>117</v>
      </c>
      <c r="G2487" t="s">
        <v>2965</v>
      </c>
      <c r="H2487" t="s">
        <v>2966</v>
      </c>
      <c r="I2487" t="s">
        <v>2971</v>
      </c>
      <c r="J2487" t="s">
        <v>2972</v>
      </c>
      <c r="K2487" t="s">
        <v>3428</v>
      </c>
      <c r="L2487" t="s">
        <v>723</v>
      </c>
      <c r="M2487" s="17">
        <f>VLOOKUP($K2487,[1]Budget!$V:$AE,5,0)*IF($C2487="1 - Revenues",1,IF(AND($C2487="5 - Transfers",MID(I2487,15,1)="4"),1,-1))</f>
        <v>0</v>
      </c>
      <c r="N2487" s="17">
        <f>VLOOKUP($K2487,[1]Budget!$V:$AE,6,0)*IF($C2487="1 - Revenues",1,IF(AND($C2487="5 - Transfers",MID(J2487,15,1)="4"),1,-1))</f>
        <v>0</v>
      </c>
      <c r="O2487" s="17">
        <f>IFERROR(IF(RIGHT(LEFT(K2487,15),1)="4",VLOOKUP(K2487,'[1]Budget Worksheet'!A:B,2,0),-1*VLOOKUP(K2487,'[1]Budget Worksheet'!A:B,2,0)),0)</f>
        <v>-3811</v>
      </c>
      <c r="P2487" s="17">
        <f>VLOOKUP($K2487,[1]Budget!$V:$AE,8,0)*IF($C2487="1 - Revenues",1,IF(AND($C2487="5 - Transfers",MID($K2487,15,1)="4"),1,-1))</f>
        <v>-3811</v>
      </c>
      <c r="Q2487" s="17">
        <f>VLOOKUP($K2487,[1]Budget!$V:$AE,10,0)*IF($C2487="1 - Revenues",1,IF(AND($C2487="5 - Transfers",MID(K2487,15,1)="4"),1,-1))</f>
        <v>0</v>
      </c>
      <c r="S2487" s="18" t="b">
        <f>IF(LEFT(C2487,1)="1",1,-1)*SUMIF([1]Budget!V:V,'Budget Worksheet for Pivot Tabl'!K2487,[1]Budget!AC:AC)=P2487</f>
        <v>1</v>
      </c>
    </row>
    <row r="2488" spans="1:19" x14ac:dyDescent="0.25">
      <c r="A2488" t="s">
        <v>39</v>
      </c>
      <c r="B2488" t="s">
        <v>40</v>
      </c>
      <c r="C2488" t="s">
        <v>9</v>
      </c>
      <c r="D2488" t="str">
        <f t="shared" si="38"/>
        <v>OUTFLOWS</v>
      </c>
      <c r="E2488" t="s">
        <v>116</v>
      </c>
      <c r="F2488" t="s">
        <v>117</v>
      </c>
      <c r="G2488" t="s">
        <v>2965</v>
      </c>
      <c r="H2488" t="s">
        <v>2966</v>
      </c>
      <c r="I2488" t="s">
        <v>2971</v>
      </c>
      <c r="J2488" t="s">
        <v>2972</v>
      </c>
      <c r="K2488" t="s">
        <v>3429</v>
      </c>
      <c r="L2488" t="s">
        <v>2950</v>
      </c>
      <c r="M2488" s="17">
        <f>VLOOKUP($K2488,[1]Budget!$V:$AE,5,0)*IF($C2488="1 - Revenues",1,IF(AND($C2488="5 - Transfers",MID(I2488,15,1)="4"),1,-1))</f>
        <v>0</v>
      </c>
      <c r="N2488" s="17">
        <f>VLOOKUP($K2488,[1]Budget!$V:$AE,6,0)*IF($C2488="1 - Revenues",1,IF(AND($C2488="5 - Transfers",MID(J2488,15,1)="4"),1,-1))</f>
        <v>0</v>
      </c>
      <c r="O2488" s="17">
        <f>IFERROR(IF(RIGHT(LEFT(K2488,15),1)="4",VLOOKUP(K2488,'[1]Budget Worksheet'!A:B,2,0),-1*VLOOKUP(K2488,'[1]Budget Worksheet'!A:B,2,0)),0)</f>
        <v>-1800</v>
      </c>
      <c r="P2488" s="17">
        <f>VLOOKUP($K2488,[1]Budget!$V:$AE,8,0)*IF($C2488="1 - Revenues",1,IF(AND($C2488="5 - Transfers",MID($K2488,15,1)="4"),1,-1))</f>
        <v>-1800</v>
      </c>
      <c r="Q2488" s="17">
        <f>VLOOKUP($K2488,[1]Budget!$V:$AE,10,0)*IF($C2488="1 - Revenues",1,IF(AND($C2488="5 - Transfers",MID(K2488,15,1)="4"),1,-1))</f>
        <v>0</v>
      </c>
      <c r="S2488" s="18" t="b">
        <f>IF(LEFT(C2488,1)="1",1,-1)*SUMIF([1]Budget!V:V,'Budget Worksheet for Pivot Tabl'!K2488,[1]Budget!AC:AC)=P2488</f>
        <v>1</v>
      </c>
    </row>
    <row r="2489" spans="1:19" x14ac:dyDescent="0.25">
      <c r="A2489" t="s">
        <v>39</v>
      </c>
      <c r="B2489" t="s">
        <v>40</v>
      </c>
      <c r="C2489" t="s">
        <v>9</v>
      </c>
      <c r="D2489" t="str">
        <f t="shared" si="38"/>
        <v>OUTFLOWS</v>
      </c>
      <c r="E2489" t="s">
        <v>116</v>
      </c>
      <c r="F2489" t="s">
        <v>117</v>
      </c>
      <c r="G2489" t="s">
        <v>2965</v>
      </c>
      <c r="H2489" t="s">
        <v>2966</v>
      </c>
      <c r="I2489" t="s">
        <v>2971</v>
      </c>
      <c r="J2489" t="s">
        <v>2972</v>
      </c>
      <c r="K2489" t="s">
        <v>3430</v>
      </c>
      <c r="L2489" t="s">
        <v>1398</v>
      </c>
      <c r="M2489" s="17">
        <f>VLOOKUP($K2489,[1]Budget!$V:$AE,5,0)*IF($C2489="1 - Revenues",1,IF(AND($C2489="5 - Transfers",MID(I2489,15,1)="4"),1,-1))</f>
        <v>0</v>
      </c>
      <c r="N2489" s="17">
        <f>VLOOKUP($K2489,[1]Budget!$V:$AE,6,0)*IF($C2489="1 - Revenues",1,IF(AND($C2489="5 - Transfers",MID(J2489,15,1)="4"),1,-1))</f>
        <v>0</v>
      </c>
      <c r="O2489" s="17">
        <f>IFERROR(IF(RIGHT(LEFT(K2489,15),1)="4",VLOOKUP(K2489,'[1]Budget Worksheet'!A:B,2,0),-1*VLOOKUP(K2489,'[1]Budget Worksheet'!A:B,2,0)),0)</f>
        <v>-1850</v>
      </c>
      <c r="P2489" s="17">
        <f>VLOOKUP($K2489,[1]Budget!$V:$AE,8,0)*IF($C2489="1 - Revenues",1,IF(AND($C2489="5 - Transfers",MID($K2489,15,1)="4"),1,-1))</f>
        <v>-1850</v>
      </c>
      <c r="Q2489" s="17">
        <f>VLOOKUP($K2489,[1]Budget!$V:$AE,10,0)*IF($C2489="1 - Revenues",1,IF(AND($C2489="5 - Transfers",MID(K2489,15,1)="4"),1,-1))</f>
        <v>0</v>
      </c>
      <c r="S2489" s="18" t="b">
        <f>IF(LEFT(C2489,1)="1",1,-1)*SUMIF([1]Budget!V:V,'Budget Worksheet for Pivot Tabl'!K2489,[1]Budget!AC:AC)=P2489</f>
        <v>1</v>
      </c>
    </row>
    <row r="2490" spans="1:19" x14ac:dyDescent="0.25">
      <c r="A2490" t="s">
        <v>39</v>
      </c>
      <c r="B2490" t="s">
        <v>40</v>
      </c>
      <c r="C2490" t="s">
        <v>7</v>
      </c>
      <c r="D2490" t="str">
        <f t="shared" si="38"/>
        <v>INFLOWS</v>
      </c>
      <c r="E2490" t="s">
        <v>116</v>
      </c>
      <c r="F2490" t="s">
        <v>117</v>
      </c>
      <c r="G2490" t="s">
        <v>2965</v>
      </c>
      <c r="H2490" t="s">
        <v>2966</v>
      </c>
      <c r="I2490" t="s">
        <v>2987</v>
      </c>
      <c r="J2490" t="s">
        <v>2988</v>
      </c>
      <c r="K2490" t="s">
        <v>3431</v>
      </c>
      <c r="L2490" t="s">
        <v>2927</v>
      </c>
      <c r="M2490" s="17">
        <f>VLOOKUP($K2490,[1]Budget!$V:$AE,5,0)*IF($C2490="1 - Revenues",1,IF(AND($C2490="5 - Transfers",MID(I2490,15,1)="4"),1,-1))</f>
        <v>0</v>
      </c>
      <c r="N2490" s="17">
        <f>VLOOKUP($K2490,[1]Budget!$V:$AE,6,0)*IF($C2490="1 - Revenues",1,IF(AND($C2490="5 - Transfers",MID(J2490,15,1)="4"),1,-1))</f>
        <v>0</v>
      </c>
      <c r="O2490" s="17">
        <f>IFERROR(IF(RIGHT(LEFT(K2490,15),1)="4",VLOOKUP(K2490,'[1]Budget Worksheet'!A:B,2,0),-1*VLOOKUP(K2490,'[1]Budget Worksheet'!A:B,2,0)),0)</f>
        <v>26644</v>
      </c>
      <c r="P2490" s="17">
        <f>VLOOKUP($K2490,[1]Budget!$V:$AE,8,0)*IF($C2490="1 - Revenues",1,IF(AND($C2490="5 - Transfers",MID($K2490,15,1)="4"),1,-1))</f>
        <v>26644</v>
      </c>
      <c r="Q2490" s="17">
        <f>VLOOKUP($K2490,[1]Budget!$V:$AE,10,0)*IF($C2490="1 - Revenues",1,IF(AND($C2490="5 - Transfers",MID(K2490,15,1)="4"),1,-1))</f>
        <v>0</v>
      </c>
      <c r="S2490" s="18" t="b">
        <f>IF(LEFT(C2490,1)="1",1,-1)*SUMIF([1]Budget!V:V,'Budget Worksheet for Pivot Tabl'!K2490,[1]Budget!AC:AC)=P2490</f>
        <v>1</v>
      </c>
    </row>
    <row r="2491" spans="1:19" x14ac:dyDescent="0.25">
      <c r="A2491" t="s">
        <v>39</v>
      </c>
      <c r="B2491" t="s">
        <v>40</v>
      </c>
      <c r="C2491" t="s">
        <v>9</v>
      </c>
      <c r="D2491" t="str">
        <f t="shared" si="38"/>
        <v>OUTFLOWS</v>
      </c>
      <c r="E2491" t="s">
        <v>116</v>
      </c>
      <c r="F2491" t="s">
        <v>117</v>
      </c>
      <c r="G2491" t="s">
        <v>2965</v>
      </c>
      <c r="H2491" t="s">
        <v>2966</v>
      </c>
      <c r="I2491" t="s">
        <v>2987</v>
      </c>
      <c r="J2491" t="s">
        <v>2988</v>
      </c>
      <c r="K2491" t="s">
        <v>3432</v>
      </c>
      <c r="L2491" t="s">
        <v>2986</v>
      </c>
      <c r="M2491" s="17">
        <f>VLOOKUP($K2491,[1]Budget!$V:$AE,5,0)*IF($C2491="1 - Revenues",1,IF(AND($C2491="5 - Transfers",MID(I2491,15,1)="4"),1,-1))</f>
        <v>0</v>
      </c>
      <c r="N2491" s="17">
        <f>VLOOKUP($K2491,[1]Budget!$V:$AE,6,0)*IF($C2491="1 - Revenues",1,IF(AND($C2491="5 - Transfers",MID(J2491,15,1)="4"),1,-1))</f>
        <v>0</v>
      </c>
      <c r="O2491" s="17">
        <f>IFERROR(IF(RIGHT(LEFT(K2491,15),1)="4",VLOOKUP(K2491,'[1]Budget Worksheet'!A:B,2,0),-1*VLOOKUP(K2491,'[1]Budget Worksheet'!A:B,2,0)),0)</f>
        <v>-18500</v>
      </c>
      <c r="P2491" s="17">
        <f>VLOOKUP($K2491,[1]Budget!$V:$AE,8,0)*IF($C2491="1 - Revenues",1,IF(AND($C2491="5 - Transfers",MID($K2491,15,1)="4"),1,-1))</f>
        <v>-18500</v>
      </c>
      <c r="Q2491" s="17">
        <f>VLOOKUP($K2491,[1]Budget!$V:$AE,10,0)*IF($C2491="1 - Revenues",1,IF(AND($C2491="5 - Transfers",MID(K2491,15,1)="4"),1,-1))</f>
        <v>0</v>
      </c>
      <c r="S2491" s="18" t="b">
        <f>IF(LEFT(C2491,1)="1",1,-1)*SUMIF([1]Budget!V:V,'Budget Worksheet for Pivot Tabl'!K2491,[1]Budget!AC:AC)=P2491</f>
        <v>1</v>
      </c>
    </row>
    <row r="2492" spans="1:19" x14ac:dyDescent="0.25">
      <c r="A2492" t="s">
        <v>39</v>
      </c>
      <c r="B2492" t="s">
        <v>40</v>
      </c>
      <c r="C2492" t="s">
        <v>9</v>
      </c>
      <c r="D2492" t="str">
        <f t="shared" si="38"/>
        <v>OUTFLOWS</v>
      </c>
      <c r="E2492" t="s">
        <v>116</v>
      </c>
      <c r="F2492" t="s">
        <v>117</v>
      </c>
      <c r="G2492" t="s">
        <v>2965</v>
      </c>
      <c r="H2492" t="s">
        <v>2966</v>
      </c>
      <c r="I2492" t="s">
        <v>2987</v>
      </c>
      <c r="J2492" t="s">
        <v>2988</v>
      </c>
      <c r="K2492" t="s">
        <v>3433</v>
      </c>
      <c r="L2492" t="s">
        <v>1274</v>
      </c>
      <c r="M2492" s="17">
        <f>VLOOKUP($K2492,[1]Budget!$V:$AE,5,0)*IF($C2492="1 - Revenues",1,IF(AND($C2492="5 - Transfers",MID(I2492,15,1)="4"),1,-1))</f>
        <v>0</v>
      </c>
      <c r="N2492" s="17">
        <f>VLOOKUP($K2492,[1]Budget!$V:$AE,6,0)*IF($C2492="1 - Revenues",1,IF(AND($C2492="5 - Transfers",MID(J2492,15,1)="4"),1,-1))</f>
        <v>0</v>
      </c>
      <c r="O2492" s="17">
        <f>IFERROR(IF(RIGHT(LEFT(K2492,15),1)="4",VLOOKUP(K2492,'[1]Budget Worksheet'!A:B,2,0),-1*VLOOKUP(K2492,'[1]Budget Worksheet'!A:B,2,0)),0)</f>
        <v>-261</v>
      </c>
      <c r="P2492" s="17">
        <f>VLOOKUP($K2492,[1]Budget!$V:$AE,8,0)*IF($C2492="1 - Revenues",1,IF(AND($C2492="5 - Transfers",MID($K2492,15,1)="4"),1,-1))</f>
        <v>-261</v>
      </c>
      <c r="Q2492" s="17">
        <f>VLOOKUP($K2492,[1]Budget!$V:$AE,10,0)*IF($C2492="1 - Revenues",1,IF(AND($C2492="5 - Transfers",MID(K2492,15,1)="4"),1,-1))</f>
        <v>0</v>
      </c>
      <c r="S2492" s="18" t="b">
        <f>IF(LEFT(C2492,1)="1",1,-1)*SUMIF([1]Budget!V:V,'Budget Worksheet for Pivot Tabl'!K2492,[1]Budget!AC:AC)=P2492</f>
        <v>1</v>
      </c>
    </row>
    <row r="2493" spans="1:19" x14ac:dyDescent="0.25">
      <c r="A2493" t="s">
        <v>39</v>
      </c>
      <c r="B2493" t="s">
        <v>40</v>
      </c>
      <c r="C2493" t="s">
        <v>9</v>
      </c>
      <c r="D2493" t="str">
        <f t="shared" si="38"/>
        <v>OUTFLOWS</v>
      </c>
      <c r="E2493" t="s">
        <v>116</v>
      </c>
      <c r="F2493" t="s">
        <v>117</v>
      </c>
      <c r="G2493" t="s">
        <v>2965</v>
      </c>
      <c r="H2493" t="s">
        <v>2966</v>
      </c>
      <c r="I2493" t="s">
        <v>2987</v>
      </c>
      <c r="J2493" t="s">
        <v>2988</v>
      </c>
      <c r="K2493" t="s">
        <v>3434</v>
      </c>
      <c r="L2493" t="s">
        <v>2980</v>
      </c>
      <c r="M2493" s="17">
        <f>VLOOKUP($K2493,[1]Budget!$V:$AE,5,0)*IF($C2493="1 - Revenues",1,IF(AND($C2493="5 - Transfers",MID(I2493,15,1)="4"),1,-1))</f>
        <v>0</v>
      </c>
      <c r="N2493" s="17">
        <f>VLOOKUP($K2493,[1]Budget!$V:$AE,6,0)*IF($C2493="1 - Revenues",1,IF(AND($C2493="5 - Transfers",MID(J2493,15,1)="4"),1,-1))</f>
        <v>0</v>
      </c>
      <c r="O2493" s="17">
        <f>IFERROR(IF(RIGHT(LEFT(K2493,15),1)="4",VLOOKUP(K2493,'[1]Budget Worksheet'!A:B,2,0),-1*VLOOKUP(K2493,'[1]Budget Worksheet'!A:B,2,0)),0)</f>
        <v>-7300</v>
      </c>
      <c r="P2493" s="17">
        <f>VLOOKUP($K2493,[1]Budget!$V:$AE,8,0)*IF($C2493="1 - Revenues",1,IF(AND($C2493="5 - Transfers",MID($K2493,15,1)="4"),1,-1))</f>
        <v>-138000</v>
      </c>
      <c r="Q2493" s="17">
        <f>VLOOKUP($K2493,[1]Budget!$V:$AE,10,0)*IF($C2493="1 - Revenues",1,IF(AND($C2493="5 - Transfers",MID(K2493,15,1)="4"),1,-1))</f>
        <v>-130700</v>
      </c>
      <c r="S2493" s="18" t="b">
        <f>IF(LEFT(C2493,1)="1",1,-1)*SUMIF([1]Budget!V:V,'Budget Worksheet for Pivot Tabl'!K2493,[1]Budget!AC:AC)=P2493</f>
        <v>1</v>
      </c>
    </row>
    <row r="2494" spans="1:19" x14ac:dyDescent="0.25">
      <c r="A2494" t="s">
        <v>39</v>
      </c>
      <c r="B2494" t="s">
        <v>40</v>
      </c>
      <c r="C2494" t="s">
        <v>9</v>
      </c>
      <c r="D2494" t="str">
        <f t="shared" si="38"/>
        <v>OUTFLOWS</v>
      </c>
      <c r="E2494" t="s">
        <v>116</v>
      </c>
      <c r="F2494" t="s">
        <v>117</v>
      </c>
      <c r="G2494" t="s">
        <v>2965</v>
      </c>
      <c r="H2494" t="s">
        <v>2966</v>
      </c>
      <c r="I2494" t="s">
        <v>2987</v>
      </c>
      <c r="J2494" t="s">
        <v>2988</v>
      </c>
      <c r="K2494" t="s">
        <v>3435</v>
      </c>
      <c r="L2494" t="s">
        <v>2950</v>
      </c>
      <c r="M2494" s="17">
        <f>VLOOKUP($K2494,[1]Budget!$V:$AE,5,0)*IF($C2494="1 - Revenues",1,IF(AND($C2494="5 - Transfers",MID(I2494,15,1)="4"),1,-1))</f>
        <v>0</v>
      </c>
      <c r="N2494" s="17">
        <f>VLOOKUP($K2494,[1]Budget!$V:$AE,6,0)*IF($C2494="1 - Revenues",1,IF(AND($C2494="5 - Transfers",MID(J2494,15,1)="4"),1,-1))</f>
        <v>0</v>
      </c>
      <c r="O2494" s="17">
        <f>IFERROR(IF(RIGHT(LEFT(K2494,15),1)="4",VLOOKUP(K2494,'[1]Budget Worksheet'!A:B,2,0),-1*VLOOKUP(K2494,'[1]Budget Worksheet'!A:B,2,0)),0)</f>
        <v>-4050</v>
      </c>
      <c r="P2494" s="17">
        <f>VLOOKUP($K2494,[1]Budget!$V:$AE,8,0)*IF($C2494="1 - Revenues",1,IF(AND($C2494="5 - Transfers",MID($K2494,15,1)="4"),1,-1))</f>
        <v>-4050</v>
      </c>
      <c r="Q2494" s="17">
        <f>VLOOKUP($K2494,[1]Budget!$V:$AE,10,0)*IF($C2494="1 - Revenues",1,IF(AND($C2494="5 - Transfers",MID(K2494,15,1)="4"),1,-1))</f>
        <v>0</v>
      </c>
      <c r="S2494" s="18" t="b">
        <f>IF(LEFT(C2494,1)="1",1,-1)*SUMIF([1]Budget!V:V,'Budget Worksheet for Pivot Tabl'!K2494,[1]Budget!AC:AC)=P2494</f>
        <v>1</v>
      </c>
    </row>
    <row r="2495" spans="1:19" x14ac:dyDescent="0.25">
      <c r="A2495" t="s">
        <v>39</v>
      </c>
      <c r="B2495" t="s">
        <v>40</v>
      </c>
      <c r="C2495" t="s">
        <v>9</v>
      </c>
      <c r="D2495" t="str">
        <f t="shared" si="38"/>
        <v>OUTFLOWS</v>
      </c>
      <c r="E2495" t="s">
        <v>116</v>
      </c>
      <c r="F2495" t="s">
        <v>117</v>
      </c>
      <c r="G2495" t="s">
        <v>2965</v>
      </c>
      <c r="H2495" t="s">
        <v>2966</v>
      </c>
      <c r="I2495" t="s">
        <v>2987</v>
      </c>
      <c r="J2495" t="s">
        <v>2988</v>
      </c>
      <c r="K2495" t="s">
        <v>3436</v>
      </c>
      <c r="L2495" t="s">
        <v>498</v>
      </c>
      <c r="M2495" s="17">
        <f>VLOOKUP($K2495,[1]Budget!$V:$AE,5,0)*IF($C2495="1 - Revenues",1,IF(AND($C2495="5 - Transfers",MID(I2495,15,1)="4"),1,-1))</f>
        <v>0</v>
      </c>
      <c r="N2495" s="17">
        <f>VLOOKUP($K2495,[1]Budget!$V:$AE,6,0)*IF($C2495="1 - Revenues",1,IF(AND($C2495="5 - Transfers",MID(J2495,15,1)="4"),1,-1))</f>
        <v>0</v>
      </c>
      <c r="O2495" s="17">
        <f>IFERROR(IF(RIGHT(LEFT(K2495,15),1)="4",VLOOKUP(K2495,'[1]Budget Worksheet'!A:B,2,0),-1*VLOOKUP(K2495,'[1]Budget Worksheet'!A:B,2,0)),0)</f>
        <v>-53</v>
      </c>
      <c r="P2495" s="17">
        <f>VLOOKUP($K2495,[1]Budget!$V:$AE,8,0)*IF($C2495="1 - Revenues",1,IF(AND($C2495="5 - Transfers",MID($K2495,15,1)="4"),1,-1))</f>
        <v>-53</v>
      </c>
      <c r="Q2495" s="17">
        <f>VLOOKUP($K2495,[1]Budget!$V:$AE,10,0)*IF($C2495="1 - Revenues",1,IF(AND($C2495="5 - Transfers",MID(K2495,15,1)="4"),1,-1))</f>
        <v>0</v>
      </c>
      <c r="S2495" s="18" t="b">
        <f>IF(LEFT(C2495,1)="1",1,-1)*SUMIF([1]Budget!V:V,'Budget Worksheet for Pivot Tabl'!K2495,[1]Budget!AC:AC)=P2495</f>
        <v>1</v>
      </c>
    </row>
    <row r="2496" spans="1:19" x14ac:dyDescent="0.25">
      <c r="A2496" t="s">
        <v>39</v>
      </c>
      <c r="B2496" t="s">
        <v>40</v>
      </c>
      <c r="C2496" t="s">
        <v>9</v>
      </c>
      <c r="D2496" t="str">
        <f t="shared" si="38"/>
        <v>OUTFLOWS</v>
      </c>
      <c r="E2496" t="s">
        <v>116</v>
      </c>
      <c r="F2496" t="s">
        <v>117</v>
      </c>
      <c r="G2496" t="s">
        <v>2965</v>
      </c>
      <c r="H2496" t="s">
        <v>2966</v>
      </c>
      <c r="I2496" t="s">
        <v>2987</v>
      </c>
      <c r="J2496" t="s">
        <v>2988</v>
      </c>
      <c r="K2496" t="s">
        <v>3437</v>
      </c>
      <c r="L2496" t="s">
        <v>723</v>
      </c>
      <c r="M2496" s="17">
        <f>VLOOKUP($K2496,[1]Budget!$V:$AE,5,0)*IF($C2496="1 - Revenues",1,IF(AND($C2496="5 - Transfers",MID(I2496,15,1)="4"),1,-1))</f>
        <v>0</v>
      </c>
      <c r="N2496" s="17">
        <f>VLOOKUP($K2496,[1]Budget!$V:$AE,6,0)*IF($C2496="1 - Revenues",1,IF(AND($C2496="5 - Transfers",MID(J2496,15,1)="4"),1,-1))</f>
        <v>0</v>
      </c>
      <c r="O2496" s="17">
        <f>IFERROR(IF(RIGHT(LEFT(K2496,15),1)="4",VLOOKUP(K2496,'[1]Budget Worksheet'!A:B,2,0),-1*VLOOKUP(K2496,'[1]Budget Worksheet'!A:B,2,0)),0)</f>
        <v>-530</v>
      </c>
      <c r="P2496" s="17">
        <f>VLOOKUP($K2496,[1]Budget!$V:$AE,8,0)*IF($C2496="1 - Revenues",1,IF(AND($C2496="5 - Transfers",MID($K2496,15,1)="4"),1,-1))</f>
        <v>-530</v>
      </c>
      <c r="Q2496" s="17">
        <f>VLOOKUP($K2496,[1]Budget!$V:$AE,10,0)*IF($C2496="1 - Revenues",1,IF(AND($C2496="5 - Transfers",MID(K2496,15,1)="4"),1,-1))</f>
        <v>0</v>
      </c>
      <c r="S2496" s="18" t="b">
        <f>IF(LEFT(C2496,1)="1",1,-1)*SUMIF([1]Budget!V:V,'Budget Worksheet for Pivot Tabl'!K2496,[1]Budget!AC:AC)=P2496</f>
        <v>1</v>
      </c>
    </row>
    <row r="2497" spans="1:19" x14ac:dyDescent="0.25">
      <c r="A2497" t="s">
        <v>39</v>
      </c>
      <c r="B2497" t="s">
        <v>40</v>
      </c>
      <c r="C2497" t="s">
        <v>7</v>
      </c>
      <c r="D2497" t="str">
        <f t="shared" si="38"/>
        <v>INFLOWS</v>
      </c>
      <c r="E2497" t="s">
        <v>116</v>
      </c>
      <c r="F2497" t="s">
        <v>117</v>
      </c>
      <c r="G2497" t="s">
        <v>2965</v>
      </c>
      <c r="H2497" t="s">
        <v>2966</v>
      </c>
      <c r="I2497" t="s">
        <v>2998</v>
      </c>
      <c r="J2497" t="s">
        <v>2999</v>
      </c>
      <c r="K2497" t="s">
        <v>3438</v>
      </c>
      <c r="L2497" t="s">
        <v>2927</v>
      </c>
      <c r="M2497" s="17">
        <f>VLOOKUP($K2497,[1]Budget!$V:$AE,5,0)*IF($C2497="1 - Revenues",1,IF(AND($C2497="5 - Transfers",MID(I2497,15,1)="4"),1,-1))</f>
        <v>0</v>
      </c>
      <c r="N2497" s="17">
        <f>VLOOKUP($K2497,[1]Budget!$V:$AE,6,0)*IF($C2497="1 - Revenues",1,IF(AND($C2497="5 - Transfers",MID(J2497,15,1)="4"),1,-1))</f>
        <v>0</v>
      </c>
      <c r="O2497" s="17">
        <f>IFERROR(IF(RIGHT(LEFT(K2497,15),1)="4",VLOOKUP(K2497,'[1]Budget Worksheet'!A:B,2,0),-1*VLOOKUP(K2497,'[1]Budget Worksheet'!A:B,2,0)),0)</f>
        <v>16192</v>
      </c>
      <c r="P2497" s="17">
        <f>VLOOKUP($K2497,[1]Budget!$V:$AE,8,0)*IF($C2497="1 - Revenues",1,IF(AND($C2497="5 - Transfers",MID($K2497,15,1)="4"),1,-1))</f>
        <v>16192</v>
      </c>
      <c r="Q2497" s="17">
        <f>VLOOKUP($K2497,[1]Budget!$V:$AE,10,0)*IF($C2497="1 - Revenues",1,IF(AND($C2497="5 - Transfers",MID(K2497,15,1)="4"),1,-1))</f>
        <v>0</v>
      </c>
      <c r="S2497" s="18" t="b">
        <f>IF(LEFT(C2497,1)="1",1,-1)*SUMIF([1]Budget!V:V,'Budget Worksheet for Pivot Tabl'!K2497,[1]Budget!AC:AC)=P2497</f>
        <v>1</v>
      </c>
    </row>
    <row r="2498" spans="1:19" x14ac:dyDescent="0.25">
      <c r="A2498" t="s">
        <v>39</v>
      </c>
      <c r="B2498" t="s">
        <v>40</v>
      </c>
      <c r="C2498" t="s">
        <v>9</v>
      </c>
      <c r="D2498" t="str">
        <f t="shared" si="38"/>
        <v>OUTFLOWS</v>
      </c>
      <c r="E2498" t="s">
        <v>116</v>
      </c>
      <c r="F2498" t="s">
        <v>117</v>
      </c>
      <c r="G2498" t="s">
        <v>2965</v>
      </c>
      <c r="H2498" t="s">
        <v>2966</v>
      </c>
      <c r="I2498" t="s">
        <v>2998</v>
      </c>
      <c r="J2498" t="s">
        <v>2999</v>
      </c>
      <c r="K2498" t="s">
        <v>3439</v>
      </c>
      <c r="L2498" t="s">
        <v>2986</v>
      </c>
      <c r="M2498" s="17">
        <f>VLOOKUP($K2498,[1]Budget!$V:$AE,5,0)*IF($C2498="1 - Revenues",1,IF(AND($C2498="5 - Transfers",MID(I2498,15,1)="4"),1,-1))</f>
        <v>0</v>
      </c>
      <c r="N2498" s="17">
        <f>VLOOKUP($K2498,[1]Budget!$V:$AE,6,0)*IF($C2498="1 - Revenues",1,IF(AND($C2498="5 - Transfers",MID(J2498,15,1)="4"),1,-1))</f>
        <v>0</v>
      </c>
      <c r="O2498" s="17">
        <f>IFERROR(IF(RIGHT(LEFT(K2498,15),1)="4",VLOOKUP(K2498,'[1]Budget Worksheet'!A:B,2,0),-1*VLOOKUP(K2498,'[1]Budget Worksheet'!A:B,2,0)),0)</f>
        <v>-6300</v>
      </c>
      <c r="P2498" s="17">
        <f>VLOOKUP($K2498,[1]Budget!$V:$AE,8,0)*IF($C2498="1 - Revenues",1,IF(AND($C2498="5 - Transfers",MID($K2498,15,1)="4"),1,-1))</f>
        <v>-6300</v>
      </c>
      <c r="Q2498" s="17">
        <f>VLOOKUP($K2498,[1]Budget!$V:$AE,10,0)*IF($C2498="1 - Revenues",1,IF(AND($C2498="5 - Transfers",MID(K2498,15,1)="4"),1,-1))</f>
        <v>0</v>
      </c>
      <c r="S2498" s="18" t="b">
        <f>IF(LEFT(C2498,1)="1",1,-1)*SUMIF([1]Budget!V:V,'Budget Worksheet for Pivot Tabl'!K2498,[1]Budget!AC:AC)=P2498</f>
        <v>1</v>
      </c>
    </row>
    <row r="2499" spans="1:19" x14ac:dyDescent="0.25">
      <c r="A2499" t="s">
        <v>39</v>
      </c>
      <c r="B2499" t="s">
        <v>40</v>
      </c>
      <c r="C2499" t="s">
        <v>9</v>
      </c>
      <c r="D2499" t="str">
        <f t="shared" ref="D2499:D2562" si="39">IF(C2499="1 - Revenues","INFLOWS","OUTFLOWS")</f>
        <v>OUTFLOWS</v>
      </c>
      <c r="E2499" t="s">
        <v>116</v>
      </c>
      <c r="F2499" t="s">
        <v>117</v>
      </c>
      <c r="G2499" t="s">
        <v>2965</v>
      </c>
      <c r="H2499" t="s">
        <v>2966</v>
      </c>
      <c r="I2499" t="s">
        <v>2998</v>
      </c>
      <c r="J2499" t="s">
        <v>2999</v>
      </c>
      <c r="K2499" t="s">
        <v>3440</v>
      </c>
      <c r="L2499" t="s">
        <v>1274</v>
      </c>
      <c r="M2499" s="17">
        <f>VLOOKUP($K2499,[1]Budget!$V:$AE,5,0)*IF($C2499="1 - Revenues",1,IF(AND($C2499="5 - Transfers",MID(I2499,15,1)="4"),1,-1))</f>
        <v>0</v>
      </c>
      <c r="N2499" s="17">
        <f>VLOOKUP($K2499,[1]Budget!$V:$AE,6,0)*IF($C2499="1 - Revenues",1,IF(AND($C2499="5 - Transfers",MID(J2499,15,1)="4"),1,-1))</f>
        <v>0</v>
      </c>
      <c r="O2499" s="17">
        <f>IFERROR(IF(RIGHT(LEFT(K2499,15),1)="4",VLOOKUP(K2499,'[1]Budget Worksheet'!A:B,2,0),-1*VLOOKUP(K2499,'[1]Budget Worksheet'!A:B,2,0)),0)</f>
        <v>-188</v>
      </c>
      <c r="P2499" s="17">
        <f>VLOOKUP($K2499,[1]Budget!$V:$AE,8,0)*IF($C2499="1 - Revenues",1,IF(AND($C2499="5 - Transfers",MID($K2499,15,1)="4"),1,-1))</f>
        <v>-188</v>
      </c>
      <c r="Q2499" s="17">
        <f>VLOOKUP($K2499,[1]Budget!$V:$AE,10,0)*IF($C2499="1 - Revenues",1,IF(AND($C2499="5 - Transfers",MID(K2499,15,1)="4"),1,-1))</f>
        <v>0</v>
      </c>
      <c r="S2499" s="18" t="b">
        <f>IF(LEFT(C2499,1)="1",1,-1)*SUMIF([1]Budget!V:V,'Budget Worksheet for Pivot Tabl'!K2499,[1]Budget!AC:AC)=P2499</f>
        <v>1</v>
      </c>
    </row>
    <row r="2500" spans="1:19" x14ac:dyDescent="0.25">
      <c r="A2500" t="s">
        <v>39</v>
      </c>
      <c r="B2500" t="s">
        <v>40</v>
      </c>
      <c r="C2500" t="s">
        <v>9</v>
      </c>
      <c r="D2500" t="str">
        <f t="shared" si="39"/>
        <v>OUTFLOWS</v>
      </c>
      <c r="E2500" t="s">
        <v>116</v>
      </c>
      <c r="F2500" t="s">
        <v>117</v>
      </c>
      <c r="G2500" t="s">
        <v>2965</v>
      </c>
      <c r="H2500" t="s">
        <v>2966</v>
      </c>
      <c r="I2500" t="s">
        <v>2998</v>
      </c>
      <c r="J2500" t="s">
        <v>2999</v>
      </c>
      <c r="K2500" t="s">
        <v>3441</v>
      </c>
      <c r="L2500" t="s">
        <v>482</v>
      </c>
      <c r="M2500" s="17">
        <f>VLOOKUP($K2500,[1]Budget!$V:$AE,5,0)*IF($C2500="1 - Revenues",1,IF(AND($C2500="5 - Transfers",MID(I2500,15,1)="4"),1,-1))</f>
        <v>0</v>
      </c>
      <c r="N2500" s="17">
        <f>VLOOKUP($K2500,[1]Budget!$V:$AE,6,0)*IF($C2500="1 - Revenues",1,IF(AND($C2500="5 - Transfers",MID(J2500,15,1)="4"),1,-1))</f>
        <v>0</v>
      </c>
      <c r="O2500" s="17">
        <f>IFERROR(IF(RIGHT(LEFT(K2500,15),1)="4",VLOOKUP(K2500,'[1]Budget Worksheet'!A:B,2,0),-1*VLOOKUP(K2500,'[1]Budget Worksheet'!A:B,2,0)),0)</f>
        <v>-70</v>
      </c>
      <c r="P2500" s="17">
        <f>VLOOKUP($K2500,[1]Budget!$V:$AE,8,0)*IF($C2500="1 - Revenues",1,IF(AND($C2500="5 - Transfers",MID($K2500,15,1)="4"),1,-1))</f>
        <v>-70</v>
      </c>
      <c r="Q2500" s="17">
        <f>VLOOKUP($K2500,[1]Budget!$V:$AE,10,0)*IF($C2500="1 - Revenues",1,IF(AND($C2500="5 - Transfers",MID(K2500,15,1)="4"),1,-1))</f>
        <v>0</v>
      </c>
      <c r="S2500" s="18" t="b">
        <f>IF(LEFT(C2500,1)="1",1,-1)*SUMIF([1]Budget!V:V,'Budget Worksheet for Pivot Tabl'!K2500,[1]Budget!AC:AC)=P2500</f>
        <v>1</v>
      </c>
    </row>
    <row r="2501" spans="1:19" x14ac:dyDescent="0.25">
      <c r="A2501" t="s">
        <v>39</v>
      </c>
      <c r="B2501" t="s">
        <v>40</v>
      </c>
      <c r="C2501" t="s">
        <v>9</v>
      </c>
      <c r="D2501" t="str">
        <f t="shared" si="39"/>
        <v>OUTFLOWS</v>
      </c>
      <c r="E2501" t="s">
        <v>116</v>
      </c>
      <c r="F2501" t="s">
        <v>117</v>
      </c>
      <c r="G2501" t="s">
        <v>2965</v>
      </c>
      <c r="H2501" t="s">
        <v>2966</v>
      </c>
      <c r="I2501" t="s">
        <v>2998</v>
      </c>
      <c r="J2501" t="s">
        <v>2999</v>
      </c>
      <c r="K2501" t="s">
        <v>3442</v>
      </c>
      <c r="L2501" t="s">
        <v>2980</v>
      </c>
      <c r="M2501" s="17">
        <f>VLOOKUP($K2501,[1]Budget!$V:$AE,5,0)*IF($C2501="1 - Revenues",1,IF(AND($C2501="5 - Transfers",MID(I2501,15,1)="4"),1,-1))</f>
        <v>0</v>
      </c>
      <c r="N2501" s="17">
        <f>VLOOKUP($K2501,[1]Budget!$V:$AE,6,0)*IF($C2501="1 - Revenues",1,IF(AND($C2501="5 - Transfers",MID(J2501,15,1)="4"),1,-1))</f>
        <v>0</v>
      </c>
      <c r="O2501" s="17">
        <f>IFERROR(IF(RIGHT(LEFT(K2501,15),1)="4",VLOOKUP(K2501,'[1]Budget Worksheet'!A:B,2,0),-1*VLOOKUP(K2501,'[1]Budget Worksheet'!A:B,2,0)),0)</f>
        <v>-700</v>
      </c>
      <c r="P2501" s="17">
        <f>VLOOKUP($K2501,[1]Budget!$V:$AE,8,0)*IF($C2501="1 - Revenues",1,IF(AND($C2501="5 - Transfers",MID($K2501,15,1)="4"),1,-1))</f>
        <v>-700</v>
      </c>
      <c r="Q2501" s="17">
        <f>VLOOKUP($K2501,[1]Budget!$V:$AE,10,0)*IF($C2501="1 - Revenues",1,IF(AND($C2501="5 - Transfers",MID(K2501,15,1)="4"),1,-1))</f>
        <v>0</v>
      </c>
      <c r="S2501" s="18" t="b">
        <f>IF(LEFT(C2501,1)="1",1,-1)*SUMIF([1]Budget!V:V,'Budget Worksheet for Pivot Tabl'!K2501,[1]Budget!AC:AC)=P2501</f>
        <v>1</v>
      </c>
    </row>
    <row r="2502" spans="1:19" x14ac:dyDescent="0.25">
      <c r="A2502" t="s">
        <v>39</v>
      </c>
      <c r="B2502" t="s">
        <v>40</v>
      </c>
      <c r="C2502" t="s">
        <v>9</v>
      </c>
      <c r="D2502" t="str">
        <f t="shared" si="39"/>
        <v>OUTFLOWS</v>
      </c>
      <c r="E2502" t="s">
        <v>116</v>
      </c>
      <c r="F2502" t="s">
        <v>117</v>
      </c>
      <c r="G2502" t="s">
        <v>2965</v>
      </c>
      <c r="H2502" t="s">
        <v>2966</v>
      </c>
      <c r="I2502" t="s">
        <v>2998</v>
      </c>
      <c r="J2502" t="s">
        <v>2999</v>
      </c>
      <c r="K2502" t="s">
        <v>3443</v>
      </c>
      <c r="L2502" t="s">
        <v>1398</v>
      </c>
      <c r="M2502" s="17">
        <f>VLOOKUP($K2502,[1]Budget!$V:$AE,5,0)*IF($C2502="1 - Revenues",1,IF(AND($C2502="5 - Transfers",MID(I2502,15,1)="4"),1,-1))</f>
        <v>0</v>
      </c>
      <c r="N2502" s="17">
        <f>VLOOKUP($K2502,[1]Budget!$V:$AE,6,0)*IF($C2502="1 - Revenues",1,IF(AND($C2502="5 - Transfers",MID(J2502,15,1)="4"),1,-1))</f>
        <v>0</v>
      </c>
      <c r="O2502" s="17">
        <f>IFERROR(IF(RIGHT(LEFT(K2502,15),1)="4",VLOOKUP(K2502,'[1]Budget Worksheet'!A:B,2,0),-1*VLOOKUP(K2502,'[1]Budget Worksheet'!A:B,2,0)),0)</f>
        <v>-2000</v>
      </c>
      <c r="P2502" s="17">
        <f>VLOOKUP($K2502,[1]Budget!$V:$AE,8,0)*IF($C2502="1 - Revenues",1,IF(AND($C2502="5 - Transfers",MID($K2502,15,1)="4"),1,-1))</f>
        <v>-2000</v>
      </c>
      <c r="Q2502" s="17">
        <f>VLOOKUP($K2502,[1]Budget!$V:$AE,10,0)*IF($C2502="1 - Revenues",1,IF(AND($C2502="5 - Transfers",MID(K2502,15,1)="4"),1,-1))</f>
        <v>0</v>
      </c>
      <c r="S2502" s="18" t="b">
        <f>IF(LEFT(C2502,1)="1",1,-1)*SUMIF([1]Budget!V:V,'Budget Worksheet for Pivot Tabl'!K2502,[1]Budget!AC:AC)=P2502</f>
        <v>1</v>
      </c>
    </row>
    <row r="2503" spans="1:19" x14ac:dyDescent="0.25">
      <c r="A2503" t="s">
        <v>39</v>
      </c>
      <c r="B2503" t="s">
        <v>40</v>
      </c>
      <c r="C2503" t="s">
        <v>9</v>
      </c>
      <c r="D2503" t="str">
        <f t="shared" si="39"/>
        <v>OUTFLOWS</v>
      </c>
      <c r="E2503" t="s">
        <v>116</v>
      </c>
      <c r="F2503" t="s">
        <v>117</v>
      </c>
      <c r="G2503" t="s">
        <v>2965</v>
      </c>
      <c r="H2503" t="s">
        <v>2966</v>
      </c>
      <c r="I2503" t="s">
        <v>2998</v>
      </c>
      <c r="J2503" t="s">
        <v>2999</v>
      </c>
      <c r="K2503" t="s">
        <v>3444</v>
      </c>
      <c r="L2503" t="s">
        <v>498</v>
      </c>
      <c r="M2503" s="17">
        <f>VLOOKUP($K2503,[1]Budget!$V:$AE,5,0)*IF($C2503="1 - Revenues",1,IF(AND($C2503="5 - Transfers",MID(I2503,15,1)="4"),1,-1))</f>
        <v>0</v>
      </c>
      <c r="N2503" s="17">
        <f>VLOOKUP($K2503,[1]Budget!$V:$AE,6,0)*IF($C2503="1 - Revenues",1,IF(AND($C2503="5 - Transfers",MID(J2503,15,1)="4"),1,-1))</f>
        <v>0</v>
      </c>
      <c r="O2503" s="17">
        <f>IFERROR(IF(RIGHT(LEFT(K2503,15),1)="4",VLOOKUP(K2503,'[1]Budget Worksheet'!A:B,2,0),-1*VLOOKUP(K2503,'[1]Budget Worksheet'!A:B,2,0)),0)</f>
        <v>-53</v>
      </c>
      <c r="P2503" s="17">
        <f>VLOOKUP($K2503,[1]Budget!$V:$AE,8,0)*IF($C2503="1 - Revenues",1,IF(AND($C2503="5 - Transfers",MID($K2503,15,1)="4"),1,-1))</f>
        <v>-53</v>
      </c>
      <c r="Q2503" s="17">
        <f>VLOOKUP($K2503,[1]Budget!$V:$AE,10,0)*IF($C2503="1 - Revenues",1,IF(AND($C2503="5 - Transfers",MID(K2503,15,1)="4"),1,-1))</f>
        <v>0</v>
      </c>
      <c r="S2503" s="18" t="b">
        <f>IF(LEFT(C2503,1)="1",1,-1)*SUMIF([1]Budget!V:V,'Budget Worksheet for Pivot Tabl'!K2503,[1]Budget!AC:AC)=P2503</f>
        <v>1</v>
      </c>
    </row>
    <row r="2504" spans="1:19" x14ac:dyDescent="0.25">
      <c r="A2504" t="s">
        <v>39</v>
      </c>
      <c r="B2504" t="s">
        <v>40</v>
      </c>
      <c r="C2504" t="s">
        <v>9</v>
      </c>
      <c r="D2504" t="str">
        <f t="shared" si="39"/>
        <v>OUTFLOWS</v>
      </c>
      <c r="E2504" t="s">
        <v>116</v>
      </c>
      <c r="F2504" t="s">
        <v>117</v>
      </c>
      <c r="G2504" t="s">
        <v>2965</v>
      </c>
      <c r="H2504" t="s">
        <v>2966</v>
      </c>
      <c r="I2504" t="s">
        <v>2998</v>
      </c>
      <c r="J2504" t="s">
        <v>2999</v>
      </c>
      <c r="K2504" t="s">
        <v>3445</v>
      </c>
      <c r="L2504" t="s">
        <v>2484</v>
      </c>
      <c r="M2504" s="17">
        <f>VLOOKUP($K2504,[1]Budget!$V:$AE,5,0)*IF($C2504="1 - Revenues",1,IF(AND($C2504="5 - Transfers",MID(I2504,15,1)="4"),1,-1))</f>
        <v>0</v>
      </c>
      <c r="N2504" s="17">
        <f>VLOOKUP($K2504,[1]Budget!$V:$AE,6,0)*IF($C2504="1 - Revenues",1,IF(AND($C2504="5 - Transfers",MID(J2504,15,1)="4"),1,-1))</f>
        <v>0</v>
      </c>
      <c r="O2504" s="17">
        <f>IFERROR(IF(RIGHT(LEFT(K2504,15),1)="4",VLOOKUP(K2504,'[1]Budget Worksheet'!A:B,2,0),-1*VLOOKUP(K2504,'[1]Budget Worksheet'!A:B,2,0)),0)</f>
        <v>-4720</v>
      </c>
      <c r="P2504" s="17">
        <f>VLOOKUP($K2504,[1]Budget!$V:$AE,8,0)*IF($C2504="1 - Revenues",1,IF(AND($C2504="5 - Transfers",MID($K2504,15,1)="4"),1,-1))</f>
        <v>-4720</v>
      </c>
      <c r="Q2504" s="17">
        <f>VLOOKUP($K2504,[1]Budget!$V:$AE,10,0)*IF($C2504="1 - Revenues",1,IF(AND($C2504="5 - Transfers",MID(K2504,15,1)="4"),1,-1))</f>
        <v>0</v>
      </c>
      <c r="S2504" s="18" t="b">
        <f>IF(LEFT(C2504,1)="1",1,-1)*SUMIF([1]Budget!V:V,'Budget Worksheet for Pivot Tabl'!K2504,[1]Budget!AC:AC)=P2504</f>
        <v>1</v>
      </c>
    </row>
    <row r="2505" spans="1:19" x14ac:dyDescent="0.25">
      <c r="A2505" t="s">
        <v>39</v>
      </c>
      <c r="B2505" t="s">
        <v>40</v>
      </c>
      <c r="C2505" t="s">
        <v>9</v>
      </c>
      <c r="D2505" t="str">
        <f t="shared" si="39"/>
        <v>OUTFLOWS</v>
      </c>
      <c r="E2505" t="s">
        <v>116</v>
      </c>
      <c r="F2505" t="s">
        <v>117</v>
      </c>
      <c r="G2505" t="s">
        <v>2965</v>
      </c>
      <c r="H2505" t="s">
        <v>2966</v>
      </c>
      <c r="I2505" t="s">
        <v>2998</v>
      </c>
      <c r="J2505" t="s">
        <v>2999</v>
      </c>
      <c r="K2505" t="s">
        <v>3446</v>
      </c>
      <c r="L2505" t="s">
        <v>723</v>
      </c>
      <c r="M2505" s="17">
        <f>VLOOKUP($K2505,[1]Budget!$V:$AE,5,0)*IF($C2505="1 - Revenues",1,IF(AND($C2505="5 - Transfers",MID(I2505,15,1)="4"),1,-1))</f>
        <v>0</v>
      </c>
      <c r="N2505" s="17">
        <f>VLOOKUP($K2505,[1]Budget!$V:$AE,6,0)*IF($C2505="1 - Revenues",1,IF(AND($C2505="5 - Transfers",MID(J2505,15,1)="4"),1,-1))</f>
        <v>0</v>
      </c>
      <c r="O2505" s="17">
        <f>IFERROR(IF(RIGHT(LEFT(K2505,15),1)="4",VLOOKUP(K2505,'[1]Budget Worksheet'!A:B,2,0),-1*VLOOKUP(K2505,'[1]Budget Worksheet'!A:B,2,0)),0)</f>
        <v>-1061</v>
      </c>
      <c r="P2505" s="17">
        <f>VLOOKUP($K2505,[1]Budget!$V:$AE,8,0)*IF($C2505="1 - Revenues",1,IF(AND($C2505="5 - Transfers",MID($K2505,15,1)="4"),1,-1))</f>
        <v>-1061</v>
      </c>
      <c r="Q2505" s="17">
        <f>VLOOKUP($K2505,[1]Budget!$V:$AE,10,0)*IF($C2505="1 - Revenues",1,IF(AND($C2505="5 - Transfers",MID(K2505,15,1)="4"),1,-1))</f>
        <v>0</v>
      </c>
      <c r="S2505" s="18" t="b">
        <f>IF(LEFT(C2505,1)="1",1,-1)*SUMIF([1]Budget!V:V,'Budget Worksheet for Pivot Tabl'!K2505,[1]Budget!AC:AC)=P2505</f>
        <v>1</v>
      </c>
    </row>
    <row r="2506" spans="1:19" x14ac:dyDescent="0.25">
      <c r="A2506" t="s">
        <v>39</v>
      </c>
      <c r="B2506" t="s">
        <v>40</v>
      </c>
      <c r="C2506" t="s">
        <v>9</v>
      </c>
      <c r="D2506" t="str">
        <f t="shared" si="39"/>
        <v>OUTFLOWS</v>
      </c>
      <c r="E2506" t="s">
        <v>116</v>
      </c>
      <c r="F2506" t="s">
        <v>117</v>
      </c>
      <c r="G2506" t="s">
        <v>2965</v>
      </c>
      <c r="H2506" t="s">
        <v>2966</v>
      </c>
      <c r="I2506" t="s">
        <v>2998</v>
      </c>
      <c r="J2506" t="s">
        <v>2999</v>
      </c>
      <c r="K2506" t="s">
        <v>3447</v>
      </c>
      <c r="L2506" t="s">
        <v>2950</v>
      </c>
      <c r="M2506" s="17">
        <f>VLOOKUP($K2506,[1]Budget!$V:$AE,5,0)*IF($C2506="1 - Revenues",1,IF(AND($C2506="5 - Transfers",MID(I2506,15,1)="4"),1,-1))</f>
        <v>0</v>
      </c>
      <c r="N2506" s="17">
        <f>VLOOKUP($K2506,[1]Budget!$V:$AE,6,0)*IF($C2506="1 - Revenues",1,IF(AND($C2506="5 - Transfers",MID(J2506,15,1)="4"),1,-1))</f>
        <v>0</v>
      </c>
      <c r="O2506" s="17">
        <f>IFERROR(IF(RIGHT(LEFT(K2506,15),1)="4",VLOOKUP(K2506,'[1]Budget Worksheet'!A:B,2,0),-1*VLOOKUP(K2506,'[1]Budget Worksheet'!A:B,2,0)),0)</f>
        <v>-1100</v>
      </c>
      <c r="P2506" s="17">
        <f>VLOOKUP($K2506,[1]Budget!$V:$AE,8,0)*IF($C2506="1 - Revenues",1,IF(AND($C2506="5 - Transfers",MID($K2506,15,1)="4"),1,-1))</f>
        <v>-1100</v>
      </c>
      <c r="Q2506" s="17">
        <f>VLOOKUP($K2506,[1]Budget!$V:$AE,10,0)*IF($C2506="1 - Revenues",1,IF(AND($C2506="5 - Transfers",MID(K2506,15,1)="4"),1,-1))</f>
        <v>0</v>
      </c>
      <c r="S2506" s="18" t="b">
        <f>IF(LEFT(C2506,1)="1",1,-1)*SUMIF([1]Budget!V:V,'Budget Worksheet for Pivot Tabl'!K2506,[1]Budget!AC:AC)=P2506</f>
        <v>1</v>
      </c>
    </row>
    <row r="2507" spans="1:19" x14ac:dyDescent="0.25">
      <c r="A2507" t="s">
        <v>39</v>
      </c>
      <c r="B2507" t="s">
        <v>40</v>
      </c>
      <c r="C2507" t="s">
        <v>7</v>
      </c>
      <c r="D2507" t="str">
        <f t="shared" si="39"/>
        <v>INFLOWS</v>
      </c>
      <c r="E2507" t="s">
        <v>116</v>
      </c>
      <c r="F2507" t="s">
        <v>117</v>
      </c>
      <c r="G2507" t="s">
        <v>2965</v>
      </c>
      <c r="H2507" t="s">
        <v>2966</v>
      </c>
      <c r="I2507" t="s">
        <v>3012</v>
      </c>
      <c r="J2507" t="s">
        <v>3013</v>
      </c>
      <c r="K2507" t="s">
        <v>3448</v>
      </c>
      <c r="L2507" t="s">
        <v>2927</v>
      </c>
      <c r="M2507" s="17">
        <f>VLOOKUP($K2507,[1]Budget!$V:$AE,5,0)*IF($C2507="1 - Revenues",1,IF(AND($C2507="5 - Transfers",MID(I2507,15,1)="4"),1,-1))</f>
        <v>0</v>
      </c>
      <c r="N2507" s="17">
        <f>VLOOKUP($K2507,[1]Budget!$V:$AE,6,0)*IF($C2507="1 - Revenues",1,IF(AND($C2507="5 - Transfers",MID(J2507,15,1)="4"),1,-1))</f>
        <v>0</v>
      </c>
      <c r="O2507" s="17">
        <f>IFERROR(IF(RIGHT(LEFT(K2507,15),1)="4",VLOOKUP(K2507,'[1]Budget Worksheet'!A:B,2,0),-1*VLOOKUP(K2507,'[1]Budget Worksheet'!A:B,2,0)),0)</f>
        <v>18703</v>
      </c>
      <c r="P2507" s="17">
        <f>VLOOKUP($K2507,[1]Budget!$V:$AE,8,0)*IF($C2507="1 - Revenues",1,IF(AND($C2507="5 - Transfers",MID($K2507,15,1)="4"),1,-1))</f>
        <v>18703</v>
      </c>
      <c r="Q2507" s="17">
        <f>VLOOKUP($K2507,[1]Budget!$V:$AE,10,0)*IF($C2507="1 - Revenues",1,IF(AND($C2507="5 - Transfers",MID(K2507,15,1)="4"),1,-1))</f>
        <v>0</v>
      </c>
      <c r="S2507" s="18" t="b">
        <f>IF(LEFT(C2507,1)="1",1,-1)*SUMIF([1]Budget!V:V,'Budget Worksheet for Pivot Tabl'!K2507,[1]Budget!AC:AC)=P2507</f>
        <v>1</v>
      </c>
    </row>
    <row r="2508" spans="1:19" x14ac:dyDescent="0.25">
      <c r="A2508" t="s">
        <v>39</v>
      </c>
      <c r="B2508" t="s">
        <v>40</v>
      </c>
      <c r="C2508" t="s">
        <v>9</v>
      </c>
      <c r="D2508" t="str">
        <f t="shared" si="39"/>
        <v>OUTFLOWS</v>
      </c>
      <c r="E2508" t="s">
        <v>116</v>
      </c>
      <c r="F2508" t="s">
        <v>117</v>
      </c>
      <c r="G2508" t="s">
        <v>2965</v>
      </c>
      <c r="H2508" t="s">
        <v>2966</v>
      </c>
      <c r="I2508" t="s">
        <v>3012</v>
      </c>
      <c r="J2508" t="s">
        <v>3013</v>
      </c>
      <c r="K2508" t="s">
        <v>3449</v>
      </c>
      <c r="L2508" t="s">
        <v>2986</v>
      </c>
      <c r="M2508" s="17">
        <f>VLOOKUP($K2508,[1]Budget!$V:$AE,5,0)*IF($C2508="1 - Revenues",1,IF(AND($C2508="5 - Transfers",MID(I2508,15,1)="4"),1,-1))</f>
        <v>0</v>
      </c>
      <c r="N2508" s="17">
        <f>VLOOKUP($K2508,[1]Budget!$V:$AE,6,0)*IF($C2508="1 - Revenues",1,IF(AND($C2508="5 - Transfers",MID(J2508,15,1)="4"),1,-1))</f>
        <v>0</v>
      </c>
      <c r="O2508" s="17">
        <f>IFERROR(IF(RIGHT(LEFT(K2508,15),1)="4",VLOOKUP(K2508,'[1]Budget Worksheet'!A:B,2,0),-1*VLOOKUP(K2508,'[1]Budget Worksheet'!A:B,2,0)),0)</f>
        <v>-7500</v>
      </c>
      <c r="P2508" s="17">
        <f>VLOOKUP($K2508,[1]Budget!$V:$AE,8,0)*IF($C2508="1 - Revenues",1,IF(AND($C2508="5 - Transfers",MID($K2508,15,1)="4"),1,-1))</f>
        <v>-7500</v>
      </c>
      <c r="Q2508" s="17">
        <f>VLOOKUP($K2508,[1]Budget!$V:$AE,10,0)*IF($C2508="1 - Revenues",1,IF(AND($C2508="5 - Transfers",MID(K2508,15,1)="4"),1,-1))</f>
        <v>0</v>
      </c>
      <c r="S2508" s="18" t="b">
        <f>IF(LEFT(C2508,1)="1",1,-1)*SUMIF([1]Budget!V:V,'Budget Worksheet for Pivot Tabl'!K2508,[1]Budget!AC:AC)=P2508</f>
        <v>1</v>
      </c>
    </row>
    <row r="2509" spans="1:19" x14ac:dyDescent="0.25">
      <c r="A2509" t="s">
        <v>39</v>
      </c>
      <c r="B2509" t="s">
        <v>40</v>
      </c>
      <c r="C2509" t="s">
        <v>9</v>
      </c>
      <c r="D2509" t="str">
        <f t="shared" si="39"/>
        <v>OUTFLOWS</v>
      </c>
      <c r="E2509" t="s">
        <v>116</v>
      </c>
      <c r="F2509" t="s">
        <v>117</v>
      </c>
      <c r="G2509" t="s">
        <v>2965</v>
      </c>
      <c r="H2509" t="s">
        <v>2966</v>
      </c>
      <c r="I2509" t="s">
        <v>3012</v>
      </c>
      <c r="J2509" t="s">
        <v>3013</v>
      </c>
      <c r="K2509" t="s">
        <v>3450</v>
      </c>
      <c r="L2509" t="s">
        <v>1274</v>
      </c>
      <c r="M2509" s="17">
        <f>VLOOKUP($K2509,[1]Budget!$V:$AE,5,0)*IF($C2509="1 - Revenues",1,IF(AND($C2509="5 - Transfers",MID(I2509,15,1)="4"),1,-1))</f>
        <v>0</v>
      </c>
      <c r="N2509" s="17">
        <f>VLOOKUP($K2509,[1]Budget!$V:$AE,6,0)*IF($C2509="1 - Revenues",1,IF(AND($C2509="5 - Transfers",MID(J2509,15,1)="4"),1,-1))</f>
        <v>0</v>
      </c>
      <c r="O2509" s="17">
        <f>IFERROR(IF(RIGHT(LEFT(K2509,15),1)="4",VLOOKUP(K2509,'[1]Budget Worksheet'!A:B,2,0),-1*VLOOKUP(K2509,'[1]Budget Worksheet'!A:B,2,0)),0)</f>
        <v>-182</v>
      </c>
      <c r="P2509" s="17">
        <f>VLOOKUP($K2509,[1]Budget!$V:$AE,8,0)*IF($C2509="1 - Revenues",1,IF(AND($C2509="5 - Transfers",MID($K2509,15,1)="4"),1,-1))</f>
        <v>-182</v>
      </c>
      <c r="Q2509" s="17">
        <f>VLOOKUP($K2509,[1]Budget!$V:$AE,10,0)*IF($C2509="1 - Revenues",1,IF(AND($C2509="5 - Transfers",MID(K2509,15,1)="4"),1,-1))</f>
        <v>0</v>
      </c>
      <c r="S2509" s="18" t="b">
        <f>IF(LEFT(C2509,1)="1",1,-1)*SUMIF([1]Budget!V:V,'Budget Worksheet for Pivot Tabl'!K2509,[1]Budget!AC:AC)=P2509</f>
        <v>1</v>
      </c>
    </row>
    <row r="2510" spans="1:19" x14ac:dyDescent="0.25">
      <c r="A2510" t="s">
        <v>39</v>
      </c>
      <c r="B2510" t="s">
        <v>40</v>
      </c>
      <c r="C2510" t="s">
        <v>9</v>
      </c>
      <c r="D2510" t="str">
        <f t="shared" si="39"/>
        <v>OUTFLOWS</v>
      </c>
      <c r="E2510" t="s">
        <v>116</v>
      </c>
      <c r="F2510" t="s">
        <v>117</v>
      </c>
      <c r="G2510" t="s">
        <v>2965</v>
      </c>
      <c r="H2510" t="s">
        <v>2966</v>
      </c>
      <c r="I2510" t="s">
        <v>3012</v>
      </c>
      <c r="J2510" t="s">
        <v>3013</v>
      </c>
      <c r="K2510" t="s">
        <v>3451</v>
      </c>
      <c r="L2510" t="s">
        <v>482</v>
      </c>
      <c r="M2510" s="17">
        <f>VLOOKUP($K2510,[1]Budget!$V:$AE,5,0)*IF($C2510="1 - Revenues",1,IF(AND($C2510="5 - Transfers",MID(I2510,15,1)="4"),1,-1))</f>
        <v>0</v>
      </c>
      <c r="N2510" s="17">
        <f>VLOOKUP($K2510,[1]Budget!$V:$AE,6,0)*IF($C2510="1 - Revenues",1,IF(AND($C2510="5 - Transfers",MID(J2510,15,1)="4"),1,-1))</f>
        <v>0</v>
      </c>
      <c r="O2510" s="17">
        <f>IFERROR(IF(RIGHT(LEFT(K2510,15),1)="4",VLOOKUP(K2510,'[1]Budget Worksheet'!A:B,2,0),-1*VLOOKUP(K2510,'[1]Budget Worksheet'!A:B,2,0)),0)</f>
        <v>-125</v>
      </c>
      <c r="P2510" s="17">
        <f>VLOOKUP($K2510,[1]Budget!$V:$AE,8,0)*IF($C2510="1 - Revenues",1,IF(AND($C2510="5 - Transfers",MID($K2510,15,1)="4"),1,-1))</f>
        <v>-125</v>
      </c>
      <c r="Q2510" s="17">
        <f>VLOOKUP($K2510,[1]Budget!$V:$AE,10,0)*IF($C2510="1 - Revenues",1,IF(AND($C2510="5 - Transfers",MID(K2510,15,1)="4"),1,-1))</f>
        <v>0</v>
      </c>
      <c r="S2510" s="18" t="b">
        <f>IF(LEFT(C2510,1)="1",1,-1)*SUMIF([1]Budget!V:V,'Budget Worksheet for Pivot Tabl'!K2510,[1]Budget!AC:AC)=P2510</f>
        <v>1</v>
      </c>
    </row>
    <row r="2511" spans="1:19" x14ac:dyDescent="0.25">
      <c r="A2511" t="s">
        <v>39</v>
      </c>
      <c r="B2511" t="s">
        <v>40</v>
      </c>
      <c r="C2511" t="s">
        <v>9</v>
      </c>
      <c r="D2511" t="str">
        <f t="shared" si="39"/>
        <v>OUTFLOWS</v>
      </c>
      <c r="E2511" t="s">
        <v>116</v>
      </c>
      <c r="F2511" t="s">
        <v>117</v>
      </c>
      <c r="G2511" t="s">
        <v>2965</v>
      </c>
      <c r="H2511" t="s">
        <v>2966</v>
      </c>
      <c r="I2511" t="s">
        <v>3012</v>
      </c>
      <c r="J2511" t="s">
        <v>3013</v>
      </c>
      <c r="K2511" t="s">
        <v>3452</v>
      </c>
      <c r="L2511" t="s">
        <v>2980</v>
      </c>
      <c r="M2511" s="17">
        <f>VLOOKUP($K2511,[1]Budget!$V:$AE,5,0)*IF($C2511="1 - Revenues",1,IF(AND($C2511="5 - Transfers",MID(I2511,15,1)="4"),1,-1))</f>
        <v>0</v>
      </c>
      <c r="N2511" s="17">
        <f>VLOOKUP($K2511,[1]Budget!$V:$AE,6,0)*IF($C2511="1 - Revenues",1,IF(AND($C2511="5 - Transfers",MID(J2511,15,1)="4"),1,-1))</f>
        <v>0</v>
      </c>
      <c r="O2511" s="17">
        <f>IFERROR(IF(RIGHT(LEFT(K2511,15),1)="4",VLOOKUP(K2511,'[1]Budget Worksheet'!A:B,2,0),-1*VLOOKUP(K2511,'[1]Budget Worksheet'!A:B,2,0)),0)</f>
        <v>-1500</v>
      </c>
      <c r="P2511" s="17">
        <f>VLOOKUP($K2511,[1]Budget!$V:$AE,8,0)*IF($C2511="1 - Revenues",1,IF(AND($C2511="5 - Transfers",MID($K2511,15,1)="4"),1,-1))</f>
        <v>-1500</v>
      </c>
      <c r="Q2511" s="17">
        <f>VLOOKUP($K2511,[1]Budget!$V:$AE,10,0)*IF($C2511="1 - Revenues",1,IF(AND($C2511="5 - Transfers",MID(K2511,15,1)="4"),1,-1))</f>
        <v>0</v>
      </c>
      <c r="S2511" s="18" t="b">
        <f>IF(LEFT(C2511,1)="1",1,-1)*SUMIF([1]Budget!V:V,'Budget Worksheet for Pivot Tabl'!K2511,[1]Budget!AC:AC)=P2511</f>
        <v>1</v>
      </c>
    </row>
    <row r="2512" spans="1:19" x14ac:dyDescent="0.25">
      <c r="A2512" t="s">
        <v>39</v>
      </c>
      <c r="B2512" t="s">
        <v>40</v>
      </c>
      <c r="C2512" t="s">
        <v>9</v>
      </c>
      <c r="D2512" t="str">
        <f t="shared" si="39"/>
        <v>OUTFLOWS</v>
      </c>
      <c r="E2512" t="s">
        <v>116</v>
      </c>
      <c r="F2512" t="s">
        <v>117</v>
      </c>
      <c r="G2512" t="s">
        <v>2965</v>
      </c>
      <c r="H2512" t="s">
        <v>2966</v>
      </c>
      <c r="I2512" t="s">
        <v>3012</v>
      </c>
      <c r="J2512" t="s">
        <v>3013</v>
      </c>
      <c r="K2512" t="s">
        <v>3453</v>
      </c>
      <c r="L2512" t="s">
        <v>1398</v>
      </c>
      <c r="M2512" s="17">
        <f>VLOOKUP($K2512,[1]Budget!$V:$AE,5,0)*IF($C2512="1 - Revenues",1,IF(AND($C2512="5 - Transfers",MID(I2512,15,1)="4"),1,-1))</f>
        <v>0</v>
      </c>
      <c r="N2512" s="17">
        <f>VLOOKUP($K2512,[1]Budget!$V:$AE,6,0)*IF($C2512="1 - Revenues",1,IF(AND($C2512="5 - Transfers",MID(J2512,15,1)="4"),1,-1))</f>
        <v>0</v>
      </c>
      <c r="O2512" s="17">
        <f>IFERROR(IF(RIGHT(LEFT(K2512,15),1)="4",VLOOKUP(K2512,'[1]Budget Worksheet'!A:B,2,0),-1*VLOOKUP(K2512,'[1]Budget Worksheet'!A:B,2,0)),0)</f>
        <v>-1000</v>
      </c>
      <c r="P2512" s="17">
        <f>VLOOKUP($K2512,[1]Budget!$V:$AE,8,0)*IF($C2512="1 - Revenues",1,IF(AND($C2512="5 - Transfers",MID($K2512,15,1)="4"),1,-1))</f>
        <v>-1000</v>
      </c>
      <c r="Q2512" s="17">
        <f>VLOOKUP($K2512,[1]Budget!$V:$AE,10,0)*IF($C2512="1 - Revenues",1,IF(AND($C2512="5 - Transfers",MID(K2512,15,1)="4"),1,-1))</f>
        <v>0</v>
      </c>
      <c r="S2512" s="18" t="b">
        <f>IF(LEFT(C2512,1)="1",1,-1)*SUMIF([1]Budget!V:V,'Budget Worksheet for Pivot Tabl'!K2512,[1]Budget!AC:AC)=P2512</f>
        <v>1</v>
      </c>
    </row>
    <row r="2513" spans="1:19" x14ac:dyDescent="0.25">
      <c r="A2513" t="s">
        <v>39</v>
      </c>
      <c r="B2513" t="s">
        <v>40</v>
      </c>
      <c r="C2513" t="s">
        <v>9</v>
      </c>
      <c r="D2513" t="str">
        <f t="shared" si="39"/>
        <v>OUTFLOWS</v>
      </c>
      <c r="E2513" t="s">
        <v>116</v>
      </c>
      <c r="F2513" t="s">
        <v>117</v>
      </c>
      <c r="G2513" t="s">
        <v>2965</v>
      </c>
      <c r="H2513" t="s">
        <v>2966</v>
      </c>
      <c r="I2513" t="s">
        <v>3012</v>
      </c>
      <c r="J2513" t="s">
        <v>3013</v>
      </c>
      <c r="K2513" t="s">
        <v>3454</v>
      </c>
      <c r="L2513" t="s">
        <v>498</v>
      </c>
      <c r="M2513" s="17">
        <f>VLOOKUP($K2513,[1]Budget!$V:$AE,5,0)*IF($C2513="1 - Revenues",1,IF(AND($C2513="5 - Transfers",MID(I2513,15,1)="4"),1,-1))</f>
        <v>0</v>
      </c>
      <c r="N2513" s="17">
        <f>VLOOKUP($K2513,[1]Budget!$V:$AE,6,0)*IF($C2513="1 - Revenues",1,IF(AND($C2513="5 - Transfers",MID(J2513,15,1)="4"),1,-1))</f>
        <v>0</v>
      </c>
      <c r="O2513" s="17">
        <f>IFERROR(IF(RIGHT(LEFT(K2513,15),1)="4",VLOOKUP(K2513,'[1]Budget Worksheet'!A:B,2,0),-1*VLOOKUP(K2513,'[1]Budget Worksheet'!A:B,2,0)),0)</f>
        <v>-53</v>
      </c>
      <c r="P2513" s="17">
        <f>VLOOKUP($K2513,[1]Budget!$V:$AE,8,0)*IF($C2513="1 - Revenues",1,IF(AND($C2513="5 - Transfers",MID($K2513,15,1)="4"),1,-1))</f>
        <v>-53</v>
      </c>
      <c r="Q2513" s="17">
        <f>VLOOKUP($K2513,[1]Budget!$V:$AE,10,0)*IF($C2513="1 - Revenues",1,IF(AND($C2513="5 - Transfers",MID(K2513,15,1)="4"),1,-1))</f>
        <v>0</v>
      </c>
      <c r="S2513" s="18" t="b">
        <f>IF(LEFT(C2513,1)="1",1,-1)*SUMIF([1]Budget!V:V,'Budget Worksheet for Pivot Tabl'!K2513,[1]Budget!AC:AC)=P2513</f>
        <v>1</v>
      </c>
    </row>
    <row r="2514" spans="1:19" x14ac:dyDescent="0.25">
      <c r="A2514" t="s">
        <v>39</v>
      </c>
      <c r="B2514" t="s">
        <v>40</v>
      </c>
      <c r="C2514" t="s">
        <v>9</v>
      </c>
      <c r="D2514" t="str">
        <f t="shared" si="39"/>
        <v>OUTFLOWS</v>
      </c>
      <c r="E2514" t="s">
        <v>116</v>
      </c>
      <c r="F2514" t="s">
        <v>117</v>
      </c>
      <c r="G2514" t="s">
        <v>2965</v>
      </c>
      <c r="H2514" t="s">
        <v>2966</v>
      </c>
      <c r="I2514" t="s">
        <v>3012</v>
      </c>
      <c r="J2514" t="s">
        <v>3013</v>
      </c>
      <c r="K2514" t="s">
        <v>3455</v>
      </c>
      <c r="L2514" t="s">
        <v>2484</v>
      </c>
      <c r="M2514" s="17">
        <f>VLOOKUP($K2514,[1]Budget!$V:$AE,5,0)*IF($C2514="1 - Revenues",1,IF(AND($C2514="5 - Transfers",MID(I2514,15,1)="4"),1,-1))</f>
        <v>0</v>
      </c>
      <c r="N2514" s="17">
        <f>VLOOKUP($K2514,[1]Budget!$V:$AE,6,0)*IF($C2514="1 - Revenues",1,IF(AND($C2514="5 - Transfers",MID(J2514,15,1)="4"),1,-1))</f>
        <v>0</v>
      </c>
      <c r="O2514" s="17">
        <f>IFERROR(IF(RIGHT(LEFT(K2514,15),1)="4",VLOOKUP(K2514,'[1]Budget Worksheet'!A:B,2,0),-1*VLOOKUP(K2514,'[1]Budget Worksheet'!A:B,2,0)),0)</f>
        <v>-4720</v>
      </c>
      <c r="P2514" s="17">
        <f>VLOOKUP($K2514,[1]Budget!$V:$AE,8,0)*IF($C2514="1 - Revenues",1,IF(AND($C2514="5 - Transfers",MID($K2514,15,1)="4"),1,-1))</f>
        <v>-4720</v>
      </c>
      <c r="Q2514" s="17">
        <f>VLOOKUP($K2514,[1]Budget!$V:$AE,10,0)*IF($C2514="1 - Revenues",1,IF(AND($C2514="5 - Transfers",MID(K2514,15,1)="4"),1,-1))</f>
        <v>0</v>
      </c>
      <c r="S2514" s="18" t="b">
        <f>IF(LEFT(C2514,1)="1",1,-1)*SUMIF([1]Budget!V:V,'Budget Worksheet for Pivot Tabl'!K2514,[1]Budget!AC:AC)=P2514</f>
        <v>1</v>
      </c>
    </row>
    <row r="2515" spans="1:19" x14ac:dyDescent="0.25">
      <c r="A2515" t="s">
        <v>39</v>
      </c>
      <c r="B2515" t="s">
        <v>40</v>
      </c>
      <c r="C2515" t="s">
        <v>9</v>
      </c>
      <c r="D2515" t="str">
        <f t="shared" si="39"/>
        <v>OUTFLOWS</v>
      </c>
      <c r="E2515" t="s">
        <v>116</v>
      </c>
      <c r="F2515" t="s">
        <v>117</v>
      </c>
      <c r="G2515" t="s">
        <v>2965</v>
      </c>
      <c r="H2515" t="s">
        <v>2966</v>
      </c>
      <c r="I2515" t="s">
        <v>3012</v>
      </c>
      <c r="J2515" t="s">
        <v>3013</v>
      </c>
      <c r="K2515" t="s">
        <v>3456</v>
      </c>
      <c r="L2515" t="s">
        <v>723</v>
      </c>
      <c r="M2515" s="17">
        <f>VLOOKUP($K2515,[1]Budget!$V:$AE,5,0)*IF($C2515="1 - Revenues",1,IF(AND($C2515="5 - Transfers",MID(I2515,15,1)="4"),1,-1))</f>
        <v>0</v>
      </c>
      <c r="N2515" s="17">
        <f>VLOOKUP($K2515,[1]Budget!$V:$AE,6,0)*IF($C2515="1 - Revenues",1,IF(AND($C2515="5 - Transfers",MID(J2515,15,1)="4"),1,-1))</f>
        <v>0</v>
      </c>
      <c r="O2515" s="17">
        <f>IFERROR(IF(RIGHT(LEFT(K2515,15),1)="4",VLOOKUP(K2515,'[1]Budget Worksheet'!A:B,2,0),-1*VLOOKUP(K2515,'[1]Budget Worksheet'!A:B,2,0)),0)</f>
        <v>-1973</v>
      </c>
      <c r="P2515" s="17">
        <f>VLOOKUP($K2515,[1]Budget!$V:$AE,8,0)*IF($C2515="1 - Revenues",1,IF(AND($C2515="5 - Transfers",MID($K2515,15,1)="4"),1,-1))</f>
        <v>-1973</v>
      </c>
      <c r="Q2515" s="17">
        <f>VLOOKUP($K2515,[1]Budget!$V:$AE,10,0)*IF($C2515="1 - Revenues",1,IF(AND($C2515="5 - Transfers",MID(K2515,15,1)="4"),1,-1))</f>
        <v>0</v>
      </c>
      <c r="S2515" s="18" t="b">
        <f>IF(LEFT(C2515,1)="1",1,-1)*SUMIF([1]Budget!V:V,'Budget Worksheet for Pivot Tabl'!K2515,[1]Budget!AC:AC)=P2515</f>
        <v>1</v>
      </c>
    </row>
    <row r="2516" spans="1:19" x14ac:dyDescent="0.25">
      <c r="A2516" t="s">
        <v>39</v>
      </c>
      <c r="B2516" t="s">
        <v>40</v>
      </c>
      <c r="C2516" t="s">
        <v>9</v>
      </c>
      <c r="D2516" t="str">
        <f t="shared" si="39"/>
        <v>OUTFLOWS</v>
      </c>
      <c r="E2516" t="s">
        <v>116</v>
      </c>
      <c r="F2516" t="s">
        <v>117</v>
      </c>
      <c r="G2516" t="s">
        <v>2965</v>
      </c>
      <c r="H2516" t="s">
        <v>2966</v>
      </c>
      <c r="I2516" t="s">
        <v>3012</v>
      </c>
      <c r="J2516" t="s">
        <v>3013</v>
      </c>
      <c r="K2516" t="s">
        <v>3457</v>
      </c>
      <c r="L2516" t="s">
        <v>2950</v>
      </c>
      <c r="M2516" s="17">
        <f>VLOOKUP($K2516,[1]Budget!$V:$AE,5,0)*IF($C2516="1 - Revenues",1,IF(AND($C2516="5 - Transfers",MID(I2516,15,1)="4"),1,-1))</f>
        <v>0</v>
      </c>
      <c r="N2516" s="17">
        <f>VLOOKUP($K2516,[1]Budget!$V:$AE,6,0)*IF($C2516="1 - Revenues",1,IF(AND($C2516="5 - Transfers",MID(J2516,15,1)="4"),1,-1))</f>
        <v>0</v>
      </c>
      <c r="O2516" s="17">
        <f>IFERROR(IF(RIGHT(LEFT(K2516,15),1)="4",VLOOKUP(K2516,'[1]Budget Worksheet'!A:B,2,0),-1*VLOOKUP(K2516,'[1]Budget Worksheet'!A:B,2,0)),0)</f>
        <v>-1650</v>
      </c>
      <c r="P2516" s="17">
        <f>VLOOKUP($K2516,[1]Budget!$V:$AE,8,0)*IF($C2516="1 - Revenues",1,IF(AND($C2516="5 - Transfers",MID($K2516,15,1)="4"),1,-1))</f>
        <v>-1650</v>
      </c>
      <c r="Q2516" s="17">
        <f>VLOOKUP($K2516,[1]Budget!$V:$AE,10,0)*IF($C2516="1 - Revenues",1,IF(AND($C2516="5 - Transfers",MID(K2516,15,1)="4"),1,-1))</f>
        <v>0</v>
      </c>
      <c r="S2516" s="18" t="b">
        <f>IF(LEFT(C2516,1)="1",1,-1)*SUMIF([1]Budget!V:V,'Budget Worksheet for Pivot Tabl'!K2516,[1]Budget!AC:AC)=P2516</f>
        <v>1</v>
      </c>
    </row>
    <row r="2517" spans="1:19" x14ac:dyDescent="0.25">
      <c r="A2517" t="s">
        <v>39</v>
      </c>
      <c r="B2517" t="s">
        <v>40</v>
      </c>
      <c r="C2517" t="s">
        <v>7</v>
      </c>
      <c r="D2517" t="str">
        <f t="shared" si="39"/>
        <v>INFLOWS</v>
      </c>
      <c r="E2517" t="s">
        <v>116</v>
      </c>
      <c r="F2517" t="s">
        <v>117</v>
      </c>
      <c r="G2517" t="s">
        <v>2965</v>
      </c>
      <c r="H2517" t="s">
        <v>2966</v>
      </c>
      <c r="I2517" t="s">
        <v>3027</v>
      </c>
      <c r="J2517" t="s">
        <v>3028</v>
      </c>
      <c r="K2517" t="s">
        <v>3458</v>
      </c>
      <c r="L2517" t="s">
        <v>2927</v>
      </c>
      <c r="M2517" s="17">
        <f>VLOOKUP($K2517,[1]Budget!$V:$AE,5,0)*IF($C2517="1 - Revenues",1,IF(AND($C2517="5 - Transfers",MID(I2517,15,1)="4"),1,-1))</f>
        <v>0</v>
      </c>
      <c r="N2517" s="17">
        <f>VLOOKUP($K2517,[1]Budget!$V:$AE,6,0)*IF($C2517="1 - Revenues",1,IF(AND($C2517="5 - Transfers",MID(J2517,15,1)="4"),1,-1))</f>
        <v>0</v>
      </c>
      <c r="O2517" s="17">
        <f>IFERROR(IF(RIGHT(LEFT(K2517,15),1)="4",VLOOKUP(K2517,'[1]Budget Worksheet'!A:B,2,0),-1*VLOOKUP(K2517,'[1]Budget Worksheet'!A:B,2,0)),0)</f>
        <v>26073</v>
      </c>
      <c r="P2517" s="17">
        <f>VLOOKUP($K2517,[1]Budget!$V:$AE,8,0)*IF($C2517="1 - Revenues",1,IF(AND($C2517="5 - Transfers",MID($K2517,15,1)="4"),1,-1))</f>
        <v>26073</v>
      </c>
      <c r="Q2517" s="17">
        <f>VLOOKUP($K2517,[1]Budget!$V:$AE,10,0)*IF($C2517="1 - Revenues",1,IF(AND($C2517="5 - Transfers",MID(K2517,15,1)="4"),1,-1))</f>
        <v>0</v>
      </c>
      <c r="S2517" s="18" t="b">
        <f>IF(LEFT(C2517,1)="1",1,-1)*SUMIF([1]Budget!V:V,'Budget Worksheet for Pivot Tabl'!K2517,[1]Budget!AC:AC)=P2517</f>
        <v>1</v>
      </c>
    </row>
    <row r="2518" spans="1:19" x14ac:dyDescent="0.25">
      <c r="A2518" t="s">
        <v>39</v>
      </c>
      <c r="B2518" t="s">
        <v>40</v>
      </c>
      <c r="C2518" t="s">
        <v>9</v>
      </c>
      <c r="D2518" t="str">
        <f t="shared" si="39"/>
        <v>OUTFLOWS</v>
      </c>
      <c r="E2518" t="s">
        <v>116</v>
      </c>
      <c r="F2518" t="s">
        <v>117</v>
      </c>
      <c r="G2518" t="s">
        <v>2965</v>
      </c>
      <c r="H2518" t="s">
        <v>2966</v>
      </c>
      <c r="I2518" t="s">
        <v>3027</v>
      </c>
      <c r="J2518" t="s">
        <v>3028</v>
      </c>
      <c r="K2518" t="s">
        <v>3459</v>
      </c>
      <c r="L2518" t="s">
        <v>2986</v>
      </c>
      <c r="M2518" s="17">
        <f>VLOOKUP($K2518,[1]Budget!$V:$AE,5,0)*IF($C2518="1 - Revenues",1,IF(AND($C2518="5 - Transfers",MID(I2518,15,1)="4"),1,-1))</f>
        <v>0</v>
      </c>
      <c r="N2518" s="17">
        <f>VLOOKUP($K2518,[1]Budget!$V:$AE,6,0)*IF($C2518="1 - Revenues",1,IF(AND($C2518="5 - Transfers",MID(J2518,15,1)="4"),1,-1))</f>
        <v>0</v>
      </c>
      <c r="O2518" s="17">
        <f>IFERROR(IF(RIGHT(LEFT(K2518,15),1)="4",VLOOKUP(K2518,'[1]Budget Worksheet'!A:B,2,0),-1*VLOOKUP(K2518,'[1]Budget Worksheet'!A:B,2,0)),0)</f>
        <v>-15000</v>
      </c>
      <c r="P2518" s="17">
        <f>VLOOKUP($K2518,[1]Budget!$V:$AE,8,0)*IF($C2518="1 - Revenues",1,IF(AND($C2518="5 - Transfers",MID($K2518,15,1)="4"),1,-1))</f>
        <v>-15000</v>
      </c>
      <c r="Q2518" s="17">
        <f>VLOOKUP($K2518,[1]Budget!$V:$AE,10,0)*IF($C2518="1 - Revenues",1,IF(AND($C2518="5 - Transfers",MID(K2518,15,1)="4"),1,-1))</f>
        <v>0</v>
      </c>
      <c r="S2518" s="18" t="b">
        <f>IF(LEFT(C2518,1)="1",1,-1)*SUMIF([1]Budget!V:V,'Budget Worksheet for Pivot Tabl'!K2518,[1]Budget!AC:AC)=P2518</f>
        <v>1</v>
      </c>
    </row>
    <row r="2519" spans="1:19" x14ac:dyDescent="0.25">
      <c r="A2519" t="s">
        <v>39</v>
      </c>
      <c r="B2519" t="s">
        <v>40</v>
      </c>
      <c r="C2519" t="s">
        <v>9</v>
      </c>
      <c r="D2519" t="str">
        <f t="shared" si="39"/>
        <v>OUTFLOWS</v>
      </c>
      <c r="E2519" t="s">
        <v>116</v>
      </c>
      <c r="F2519" t="s">
        <v>117</v>
      </c>
      <c r="G2519" t="s">
        <v>2965</v>
      </c>
      <c r="H2519" t="s">
        <v>2966</v>
      </c>
      <c r="I2519" t="s">
        <v>3027</v>
      </c>
      <c r="J2519" t="s">
        <v>3028</v>
      </c>
      <c r="K2519" t="s">
        <v>3460</v>
      </c>
      <c r="L2519" t="s">
        <v>1274</v>
      </c>
      <c r="M2519" s="17">
        <f>VLOOKUP($K2519,[1]Budget!$V:$AE,5,0)*IF($C2519="1 - Revenues",1,IF(AND($C2519="5 - Transfers",MID(I2519,15,1)="4"),1,-1))</f>
        <v>0</v>
      </c>
      <c r="N2519" s="17">
        <f>VLOOKUP($K2519,[1]Budget!$V:$AE,6,0)*IF($C2519="1 - Revenues",1,IF(AND($C2519="5 - Transfers",MID(J2519,15,1)="4"),1,-1))</f>
        <v>0</v>
      </c>
      <c r="O2519" s="17">
        <f>IFERROR(IF(RIGHT(LEFT(K2519,15),1)="4",VLOOKUP(K2519,'[1]Budget Worksheet'!A:B,2,0),-1*VLOOKUP(K2519,'[1]Budget Worksheet'!A:B,2,0)),0)</f>
        <v>-133</v>
      </c>
      <c r="P2519" s="17">
        <f>VLOOKUP($K2519,[1]Budget!$V:$AE,8,0)*IF($C2519="1 - Revenues",1,IF(AND($C2519="5 - Transfers",MID($K2519,15,1)="4"),1,-1))</f>
        <v>-133</v>
      </c>
      <c r="Q2519" s="17">
        <f>VLOOKUP($K2519,[1]Budget!$V:$AE,10,0)*IF($C2519="1 - Revenues",1,IF(AND($C2519="5 - Transfers",MID(K2519,15,1)="4"),1,-1))</f>
        <v>0</v>
      </c>
      <c r="S2519" s="18" t="b">
        <f>IF(LEFT(C2519,1)="1",1,-1)*SUMIF([1]Budget!V:V,'Budget Worksheet for Pivot Tabl'!K2519,[1]Budget!AC:AC)=P2519</f>
        <v>1</v>
      </c>
    </row>
    <row r="2520" spans="1:19" x14ac:dyDescent="0.25">
      <c r="A2520" t="s">
        <v>39</v>
      </c>
      <c r="B2520" t="s">
        <v>40</v>
      </c>
      <c r="C2520" t="s">
        <v>9</v>
      </c>
      <c r="D2520" t="str">
        <f t="shared" si="39"/>
        <v>OUTFLOWS</v>
      </c>
      <c r="E2520" t="s">
        <v>116</v>
      </c>
      <c r="F2520" t="s">
        <v>117</v>
      </c>
      <c r="G2520" t="s">
        <v>2965</v>
      </c>
      <c r="H2520" t="s">
        <v>2966</v>
      </c>
      <c r="I2520" t="s">
        <v>3027</v>
      </c>
      <c r="J2520" t="s">
        <v>3028</v>
      </c>
      <c r="K2520" t="s">
        <v>3461</v>
      </c>
      <c r="L2520" t="s">
        <v>482</v>
      </c>
      <c r="M2520" s="17">
        <f>VLOOKUP($K2520,[1]Budget!$V:$AE,5,0)*IF($C2520="1 - Revenues",1,IF(AND($C2520="5 - Transfers",MID(I2520,15,1)="4"),1,-1))</f>
        <v>0</v>
      </c>
      <c r="N2520" s="17">
        <f>VLOOKUP($K2520,[1]Budget!$V:$AE,6,0)*IF($C2520="1 - Revenues",1,IF(AND($C2520="5 - Transfers",MID(J2520,15,1)="4"),1,-1))</f>
        <v>0</v>
      </c>
      <c r="O2520" s="17">
        <f>IFERROR(IF(RIGHT(LEFT(K2520,15),1)="4",VLOOKUP(K2520,'[1]Budget Worksheet'!A:B,2,0),-1*VLOOKUP(K2520,'[1]Budget Worksheet'!A:B,2,0)),0)</f>
        <v>-150</v>
      </c>
      <c r="P2520" s="17">
        <f>VLOOKUP($K2520,[1]Budget!$V:$AE,8,0)*IF($C2520="1 - Revenues",1,IF(AND($C2520="5 - Transfers",MID($K2520,15,1)="4"),1,-1))</f>
        <v>-150</v>
      </c>
      <c r="Q2520" s="17">
        <f>VLOOKUP($K2520,[1]Budget!$V:$AE,10,0)*IF($C2520="1 - Revenues",1,IF(AND($C2520="5 - Transfers",MID(K2520,15,1)="4"),1,-1))</f>
        <v>0</v>
      </c>
      <c r="S2520" s="18" t="b">
        <f>IF(LEFT(C2520,1)="1",1,-1)*SUMIF([1]Budget!V:V,'Budget Worksheet for Pivot Tabl'!K2520,[1]Budget!AC:AC)=P2520</f>
        <v>1</v>
      </c>
    </row>
    <row r="2521" spans="1:19" x14ac:dyDescent="0.25">
      <c r="A2521" t="s">
        <v>39</v>
      </c>
      <c r="B2521" t="s">
        <v>40</v>
      </c>
      <c r="C2521" t="s">
        <v>9</v>
      </c>
      <c r="D2521" t="str">
        <f t="shared" si="39"/>
        <v>OUTFLOWS</v>
      </c>
      <c r="E2521" t="s">
        <v>116</v>
      </c>
      <c r="F2521" t="s">
        <v>117</v>
      </c>
      <c r="G2521" t="s">
        <v>2965</v>
      </c>
      <c r="H2521" t="s">
        <v>2966</v>
      </c>
      <c r="I2521" t="s">
        <v>3027</v>
      </c>
      <c r="J2521" t="s">
        <v>3028</v>
      </c>
      <c r="K2521" t="s">
        <v>3462</v>
      </c>
      <c r="L2521" t="s">
        <v>2980</v>
      </c>
      <c r="M2521" s="17">
        <f>VLOOKUP($K2521,[1]Budget!$V:$AE,5,0)*IF($C2521="1 - Revenues",1,IF(AND($C2521="5 - Transfers",MID(I2521,15,1)="4"),1,-1))</f>
        <v>0</v>
      </c>
      <c r="N2521" s="17">
        <f>VLOOKUP($K2521,[1]Budget!$V:$AE,6,0)*IF($C2521="1 - Revenues",1,IF(AND($C2521="5 - Transfers",MID(J2521,15,1)="4"),1,-1))</f>
        <v>0</v>
      </c>
      <c r="O2521" s="17">
        <f>IFERROR(IF(RIGHT(LEFT(K2521,15),1)="4",VLOOKUP(K2521,'[1]Budget Worksheet'!A:B,2,0),-1*VLOOKUP(K2521,'[1]Budget Worksheet'!A:B,2,0)),0)</f>
        <v>-1100</v>
      </c>
      <c r="P2521" s="17">
        <f>VLOOKUP($K2521,[1]Budget!$V:$AE,8,0)*IF($C2521="1 - Revenues",1,IF(AND($C2521="5 - Transfers",MID($K2521,15,1)="4"),1,-1))</f>
        <v>-1100</v>
      </c>
      <c r="Q2521" s="17">
        <f>VLOOKUP($K2521,[1]Budget!$V:$AE,10,0)*IF($C2521="1 - Revenues",1,IF(AND($C2521="5 - Transfers",MID(K2521,15,1)="4"),1,-1))</f>
        <v>0</v>
      </c>
      <c r="S2521" s="18" t="b">
        <f>IF(LEFT(C2521,1)="1",1,-1)*SUMIF([1]Budget!V:V,'Budget Worksheet for Pivot Tabl'!K2521,[1]Budget!AC:AC)=P2521</f>
        <v>1</v>
      </c>
    </row>
    <row r="2522" spans="1:19" x14ac:dyDescent="0.25">
      <c r="A2522" t="s">
        <v>39</v>
      </c>
      <c r="B2522" t="s">
        <v>40</v>
      </c>
      <c r="C2522" t="s">
        <v>9</v>
      </c>
      <c r="D2522" t="str">
        <f t="shared" si="39"/>
        <v>OUTFLOWS</v>
      </c>
      <c r="E2522" t="s">
        <v>116</v>
      </c>
      <c r="F2522" t="s">
        <v>117</v>
      </c>
      <c r="G2522" t="s">
        <v>2965</v>
      </c>
      <c r="H2522" t="s">
        <v>2966</v>
      </c>
      <c r="I2522" t="s">
        <v>3027</v>
      </c>
      <c r="J2522" t="s">
        <v>3028</v>
      </c>
      <c r="K2522" t="s">
        <v>3463</v>
      </c>
      <c r="L2522" t="s">
        <v>1398</v>
      </c>
      <c r="M2522" s="17">
        <f>VLOOKUP($K2522,[1]Budget!$V:$AE,5,0)*IF($C2522="1 - Revenues",1,IF(AND($C2522="5 - Transfers",MID(I2522,15,1)="4"),1,-1))</f>
        <v>0</v>
      </c>
      <c r="N2522" s="17">
        <f>VLOOKUP($K2522,[1]Budget!$V:$AE,6,0)*IF($C2522="1 - Revenues",1,IF(AND($C2522="5 - Transfers",MID(J2522,15,1)="4"),1,-1))</f>
        <v>0</v>
      </c>
      <c r="O2522" s="17">
        <f>IFERROR(IF(RIGHT(LEFT(K2522,15),1)="4",VLOOKUP(K2522,'[1]Budget Worksheet'!A:B,2,0),-1*VLOOKUP(K2522,'[1]Budget Worksheet'!A:B,2,0)),0)</f>
        <v>-3000</v>
      </c>
      <c r="P2522" s="17">
        <f>VLOOKUP($K2522,[1]Budget!$V:$AE,8,0)*IF($C2522="1 - Revenues",1,IF(AND($C2522="5 - Transfers",MID($K2522,15,1)="4"),1,-1))</f>
        <v>-3000</v>
      </c>
      <c r="Q2522" s="17">
        <f>VLOOKUP($K2522,[1]Budget!$V:$AE,10,0)*IF($C2522="1 - Revenues",1,IF(AND($C2522="5 - Transfers",MID(K2522,15,1)="4"),1,-1))</f>
        <v>0</v>
      </c>
      <c r="S2522" s="18" t="b">
        <f>IF(LEFT(C2522,1)="1",1,-1)*SUMIF([1]Budget!V:V,'Budget Worksheet for Pivot Tabl'!K2522,[1]Budget!AC:AC)=P2522</f>
        <v>1</v>
      </c>
    </row>
    <row r="2523" spans="1:19" x14ac:dyDescent="0.25">
      <c r="A2523" t="s">
        <v>39</v>
      </c>
      <c r="B2523" t="s">
        <v>40</v>
      </c>
      <c r="C2523" t="s">
        <v>9</v>
      </c>
      <c r="D2523" t="str">
        <f t="shared" si="39"/>
        <v>OUTFLOWS</v>
      </c>
      <c r="E2523" t="s">
        <v>116</v>
      </c>
      <c r="F2523" t="s">
        <v>117</v>
      </c>
      <c r="G2523" t="s">
        <v>2965</v>
      </c>
      <c r="H2523" t="s">
        <v>2966</v>
      </c>
      <c r="I2523" t="s">
        <v>3027</v>
      </c>
      <c r="J2523" t="s">
        <v>3028</v>
      </c>
      <c r="K2523" t="s">
        <v>3464</v>
      </c>
      <c r="L2523" t="s">
        <v>498</v>
      </c>
      <c r="M2523" s="17">
        <f>VLOOKUP($K2523,[1]Budget!$V:$AE,5,0)*IF($C2523="1 - Revenues",1,IF(AND($C2523="5 - Transfers",MID(I2523,15,1)="4"),1,-1))</f>
        <v>0</v>
      </c>
      <c r="N2523" s="17">
        <f>VLOOKUP($K2523,[1]Budget!$V:$AE,6,0)*IF($C2523="1 - Revenues",1,IF(AND($C2523="5 - Transfers",MID(J2523,15,1)="4"),1,-1))</f>
        <v>0</v>
      </c>
      <c r="O2523" s="17">
        <f>IFERROR(IF(RIGHT(LEFT(K2523,15),1)="4",VLOOKUP(K2523,'[1]Budget Worksheet'!A:B,2,0),-1*VLOOKUP(K2523,'[1]Budget Worksheet'!A:B,2,0)),0)</f>
        <v>-53</v>
      </c>
      <c r="P2523" s="17">
        <f>VLOOKUP($K2523,[1]Budget!$V:$AE,8,0)*IF($C2523="1 - Revenues",1,IF(AND($C2523="5 - Transfers",MID($K2523,15,1)="4"),1,-1))</f>
        <v>-53</v>
      </c>
      <c r="Q2523" s="17">
        <f>VLOOKUP($K2523,[1]Budget!$V:$AE,10,0)*IF($C2523="1 - Revenues",1,IF(AND($C2523="5 - Transfers",MID(K2523,15,1)="4"),1,-1))</f>
        <v>0</v>
      </c>
      <c r="S2523" s="18" t="b">
        <f>IF(LEFT(C2523,1)="1",1,-1)*SUMIF([1]Budget!V:V,'Budget Worksheet for Pivot Tabl'!K2523,[1]Budget!AC:AC)=P2523</f>
        <v>1</v>
      </c>
    </row>
    <row r="2524" spans="1:19" x14ac:dyDescent="0.25">
      <c r="A2524" t="s">
        <v>39</v>
      </c>
      <c r="B2524" t="s">
        <v>40</v>
      </c>
      <c r="C2524" t="s">
        <v>9</v>
      </c>
      <c r="D2524" t="str">
        <f t="shared" si="39"/>
        <v>OUTFLOWS</v>
      </c>
      <c r="E2524" t="s">
        <v>116</v>
      </c>
      <c r="F2524" t="s">
        <v>117</v>
      </c>
      <c r="G2524" t="s">
        <v>2965</v>
      </c>
      <c r="H2524" t="s">
        <v>2966</v>
      </c>
      <c r="I2524" t="s">
        <v>3027</v>
      </c>
      <c r="J2524" t="s">
        <v>3028</v>
      </c>
      <c r="K2524" t="s">
        <v>3465</v>
      </c>
      <c r="L2524" t="s">
        <v>2484</v>
      </c>
      <c r="M2524" s="17">
        <f>VLOOKUP($K2524,[1]Budget!$V:$AE,5,0)*IF($C2524="1 - Revenues",1,IF(AND($C2524="5 - Transfers",MID(I2524,15,1)="4"),1,-1))</f>
        <v>0</v>
      </c>
      <c r="N2524" s="17">
        <f>VLOOKUP($K2524,[1]Budget!$V:$AE,6,0)*IF($C2524="1 - Revenues",1,IF(AND($C2524="5 - Transfers",MID(J2524,15,1)="4"),1,-1))</f>
        <v>0</v>
      </c>
      <c r="O2524" s="17">
        <f>IFERROR(IF(RIGHT(LEFT(K2524,15),1)="4",VLOOKUP(K2524,'[1]Budget Worksheet'!A:B,2,0),-1*VLOOKUP(K2524,'[1]Budget Worksheet'!A:B,2,0)),0)</f>
        <v>-4720</v>
      </c>
      <c r="P2524" s="17">
        <f>VLOOKUP($K2524,[1]Budget!$V:$AE,8,0)*IF($C2524="1 - Revenues",1,IF(AND($C2524="5 - Transfers",MID($K2524,15,1)="4"),1,-1))</f>
        <v>-4720</v>
      </c>
      <c r="Q2524" s="17">
        <f>VLOOKUP($K2524,[1]Budget!$V:$AE,10,0)*IF($C2524="1 - Revenues",1,IF(AND($C2524="5 - Transfers",MID(K2524,15,1)="4"),1,-1))</f>
        <v>0</v>
      </c>
      <c r="S2524" s="18" t="b">
        <f>IF(LEFT(C2524,1)="1",1,-1)*SUMIF([1]Budget!V:V,'Budget Worksheet for Pivot Tabl'!K2524,[1]Budget!AC:AC)=P2524</f>
        <v>1</v>
      </c>
    </row>
    <row r="2525" spans="1:19" x14ac:dyDescent="0.25">
      <c r="A2525" t="s">
        <v>39</v>
      </c>
      <c r="B2525" t="s">
        <v>40</v>
      </c>
      <c r="C2525" t="s">
        <v>9</v>
      </c>
      <c r="D2525" t="str">
        <f t="shared" si="39"/>
        <v>OUTFLOWS</v>
      </c>
      <c r="E2525" t="s">
        <v>116</v>
      </c>
      <c r="F2525" t="s">
        <v>117</v>
      </c>
      <c r="G2525" t="s">
        <v>2965</v>
      </c>
      <c r="H2525" t="s">
        <v>2966</v>
      </c>
      <c r="I2525" t="s">
        <v>3027</v>
      </c>
      <c r="J2525" t="s">
        <v>3028</v>
      </c>
      <c r="K2525" t="s">
        <v>3466</v>
      </c>
      <c r="L2525" t="s">
        <v>723</v>
      </c>
      <c r="M2525" s="17">
        <f>VLOOKUP($K2525,[1]Budget!$V:$AE,5,0)*IF($C2525="1 - Revenues",1,IF(AND($C2525="5 - Transfers",MID(I2525,15,1)="4"),1,-1))</f>
        <v>0</v>
      </c>
      <c r="N2525" s="17">
        <f>VLOOKUP($K2525,[1]Budget!$V:$AE,6,0)*IF($C2525="1 - Revenues",1,IF(AND($C2525="5 - Transfers",MID(J2525,15,1)="4"),1,-1))</f>
        <v>0</v>
      </c>
      <c r="O2525" s="17">
        <f>IFERROR(IF(RIGHT(LEFT(K2525,15),1)="4",VLOOKUP(K2525,'[1]Budget Worksheet'!A:B,2,0),-1*VLOOKUP(K2525,'[1]Budget Worksheet'!A:B,2,0)),0)</f>
        <v>-1167</v>
      </c>
      <c r="P2525" s="17">
        <f>VLOOKUP($K2525,[1]Budget!$V:$AE,8,0)*IF($C2525="1 - Revenues",1,IF(AND($C2525="5 - Transfers",MID($K2525,15,1)="4"),1,-1))</f>
        <v>-1167</v>
      </c>
      <c r="Q2525" s="17">
        <f>VLOOKUP($K2525,[1]Budget!$V:$AE,10,0)*IF($C2525="1 - Revenues",1,IF(AND($C2525="5 - Transfers",MID(K2525,15,1)="4"),1,-1))</f>
        <v>0</v>
      </c>
      <c r="S2525" s="18" t="b">
        <f>IF(LEFT(C2525,1)="1",1,-1)*SUMIF([1]Budget!V:V,'Budget Worksheet for Pivot Tabl'!K2525,[1]Budget!AC:AC)=P2525</f>
        <v>1</v>
      </c>
    </row>
    <row r="2526" spans="1:19" x14ac:dyDescent="0.25">
      <c r="A2526" t="s">
        <v>39</v>
      </c>
      <c r="B2526" t="s">
        <v>40</v>
      </c>
      <c r="C2526" t="s">
        <v>9</v>
      </c>
      <c r="D2526" t="str">
        <f t="shared" si="39"/>
        <v>OUTFLOWS</v>
      </c>
      <c r="E2526" t="s">
        <v>116</v>
      </c>
      <c r="F2526" t="s">
        <v>117</v>
      </c>
      <c r="G2526" t="s">
        <v>2965</v>
      </c>
      <c r="H2526" t="s">
        <v>2966</v>
      </c>
      <c r="I2526" t="s">
        <v>3027</v>
      </c>
      <c r="J2526" t="s">
        <v>3028</v>
      </c>
      <c r="K2526" t="s">
        <v>3467</v>
      </c>
      <c r="L2526" t="s">
        <v>2950</v>
      </c>
      <c r="M2526" s="17">
        <f>VLOOKUP($K2526,[1]Budget!$V:$AE,5,0)*IF($C2526="1 - Revenues",1,IF(AND($C2526="5 - Transfers",MID(I2526,15,1)="4"),1,-1))</f>
        <v>0</v>
      </c>
      <c r="N2526" s="17">
        <f>VLOOKUP($K2526,[1]Budget!$V:$AE,6,0)*IF($C2526="1 - Revenues",1,IF(AND($C2526="5 - Transfers",MID(J2526,15,1)="4"),1,-1))</f>
        <v>0</v>
      </c>
      <c r="O2526" s="17">
        <f>IFERROR(IF(RIGHT(LEFT(K2526,15),1)="4",VLOOKUP(K2526,'[1]Budget Worksheet'!A:B,2,0),-1*VLOOKUP(K2526,'[1]Budget Worksheet'!A:B,2,0)),0)</f>
        <v>-750</v>
      </c>
      <c r="P2526" s="17">
        <f>VLOOKUP($K2526,[1]Budget!$V:$AE,8,0)*IF($C2526="1 - Revenues",1,IF(AND($C2526="5 - Transfers",MID($K2526,15,1)="4"),1,-1))</f>
        <v>-750</v>
      </c>
      <c r="Q2526" s="17">
        <f>VLOOKUP($K2526,[1]Budget!$V:$AE,10,0)*IF($C2526="1 - Revenues",1,IF(AND($C2526="5 - Transfers",MID(K2526,15,1)="4"),1,-1))</f>
        <v>0</v>
      </c>
      <c r="S2526" s="18" t="b">
        <f>IF(LEFT(C2526,1)="1",1,-1)*SUMIF([1]Budget!V:V,'Budget Worksheet for Pivot Tabl'!K2526,[1]Budget!AC:AC)=P2526</f>
        <v>1</v>
      </c>
    </row>
    <row r="2527" spans="1:19" x14ac:dyDescent="0.25">
      <c r="A2527" t="s">
        <v>39</v>
      </c>
      <c r="B2527" t="s">
        <v>40</v>
      </c>
      <c r="C2527" t="s">
        <v>7</v>
      </c>
      <c r="D2527" t="str">
        <f t="shared" si="39"/>
        <v>INFLOWS</v>
      </c>
      <c r="E2527" t="s">
        <v>116</v>
      </c>
      <c r="F2527" t="s">
        <v>117</v>
      </c>
      <c r="G2527" t="s">
        <v>2965</v>
      </c>
      <c r="H2527" t="s">
        <v>2966</v>
      </c>
      <c r="I2527" t="s">
        <v>3041</v>
      </c>
      <c r="J2527" t="s">
        <v>3042</v>
      </c>
      <c r="K2527" t="s">
        <v>3468</v>
      </c>
      <c r="L2527" t="s">
        <v>2927</v>
      </c>
      <c r="M2527" s="17">
        <f>VLOOKUP($K2527,[1]Budget!$V:$AE,5,0)*IF($C2527="1 - Revenues",1,IF(AND($C2527="5 - Transfers",MID(I2527,15,1)="4"),1,-1))</f>
        <v>0</v>
      </c>
      <c r="N2527" s="17">
        <f>VLOOKUP($K2527,[1]Budget!$V:$AE,6,0)*IF($C2527="1 - Revenues",1,IF(AND($C2527="5 - Transfers",MID(J2527,15,1)="4"),1,-1))</f>
        <v>0</v>
      </c>
      <c r="O2527" s="17">
        <f>IFERROR(IF(RIGHT(LEFT(K2527,15),1)="4",VLOOKUP(K2527,'[1]Budget Worksheet'!A:B,2,0),-1*VLOOKUP(K2527,'[1]Budget Worksheet'!A:B,2,0)),0)</f>
        <v>9782</v>
      </c>
      <c r="P2527" s="17">
        <f>VLOOKUP($K2527,[1]Budget!$V:$AE,8,0)*IF($C2527="1 - Revenues",1,IF(AND($C2527="5 - Transfers",MID($K2527,15,1)="4"),1,-1))</f>
        <v>9782</v>
      </c>
      <c r="Q2527" s="17">
        <f>VLOOKUP($K2527,[1]Budget!$V:$AE,10,0)*IF($C2527="1 - Revenues",1,IF(AND($C2527="5 - Transfers",MID(K2527,15,1)="4"),1,-1))</f>
        <v>0</v>
      </c>
      <c r="S2527" s="18" t="b">
        <f>IF(LEFT(C2527,1)="1",1,-1)*SUMIF([1]Budget!V:V,'Budget Worksheet for Pivot Tabl'!K2527,[1]Budget!AC:AC)=P2527</f>
        <v>1</v>
      </c>
    </row>
    <row r="2528" spans="1:19" x14ac:dyDescent="0.25">
      <c r="A2528" t="s">
        <v>39</v>
      </c>
      <c r="B2528" t="s">
        <v>40</v>
      </c>
      <c r="C2528" t="s">
        <v>9</v>
      </c>
      <c r="D2528" t="str">
        <f t="shared" si="39"/>
        <v>OUTFLOWS</v>
      </c>
      <c r="E2528" t="s">
        <v>116</v>
      </c>
      <c r="F2528" t="s">
        <v>117</v>
      </c>
      <c r="G2528" t="s">
        <v>2965</v>
      </c>
      <c r="H2528" t="s">
        <v>2966</v>
      </c>
      <c r="I2528" t="s">
        <v>3041</v>
      </c>
      <c r="J2528" t="s">
        <v>3042</v>
      </c>
      <c r="K2528" t="s">
        <v>3469</v>
      </c>
      <c r="L2528" t="s">
        <v>2986</v>
      </c>
      <c r="M2528" s="17">
        <f>VLOOKUP($K2528,[1]Budget!$V:$AE,5,0)*IF($C2528="1 - Revenues",1,IF(AND($C2528="5 - Transfers",MID(I2528,15,1)="4"),1,-1))</f>
        <v>0</v>
      </c>
      <c r="N2528" s="17">
        <f>VLOOKUP($K2528,[1]Budget!$V:$AE,6,0)*IF($C2528="1 - Revenues",1,IF(AND($C2528="5 - Transfers",MID(J2528,15,1)="4"),1,-1))</f>
        <v>0</v>
      </c>
      <c r="O2528" s="17">
        <f>IFERROR(IF(RIGHT(LEFT(K2528,15),1)="4",VLOOKUP(K2528,'[1]Budget Worksheet'!A:B,2,0),-1*VLOOKUP(K2528,'[1]Budget Worksheet'!A:B,2,0)),0)</f>
        <v>-1200</v>
      </c>
      <c r="P2528" s="17">
        <f>VLOOKUP($K2528,[1]Budget!$V:$AE,8,0)*IF($C2528="1 - Revenues",1,IF(AND($C2528="5 - Transfers",MID($K2528,15,1)="4"),1,-1))</f>
        <v>-1200</v>
      </c>
      <c r="Q2528" s="17">
        <f>VLOOKUP($K2528,[1]Budget!$V:$AE,10,0)*IF($C2528="1 - Revenues",1,IF(AND($C2528="5 - Transfers",MID(K2528,15,1)="4"),1,-1))</f>
        <v>0</v>
      </c>
      <c r="S2528" s="18" t="b">
        <f>IF(LEFT(C2528,1)="1",1,-1)*SUMIF([1]Budget!V:V,'Budget Worksheet for Pivot Tabl'!K2528,[1]Budget!AC:AC)=P2528</f>
        <v>1</v>
      </c>
    </row>
    <row r="2529" spans="1:19" x14ac:dyDescent="0.25">
      <c r="A2529" t="s">
        <v>39</v>
      </c>
      <c r="B2529" t="s">
        <v>40</v>
      </c>
      <c r="C2529" t="s">
        <v>9</v>
      </c>
      <c r="D2529" t="str">
        <f t="shared" si="39"/>
        <v>OUTFLOWS</v>
      </c>
      <c r="E2529" t="s">
        <v>116</v>
      </c>
      <c r="F2529" t="s">
        <v>117</v>
      </c>
      <c r="G2529" t="s">
        <v>2965</v>
      </c>
      <c r="H2529" t="s">
        <v>2966</v>
      </c>
      <c r="I2529" t="s">
        <v>3041</v>
      </c>
      <c r="J2529" t="s">
        <v>3042</v>
      </c>
      <c r="K2529" t="s">
        <v>3470</v>
      </c>
      <c r="L2529" t="s">
        <v>1274</v>
      </c>
      <c r="M2529" s="17">
        <f>VLOOKUP($K2529,[1]Budget!$V:$AE,5,0)*IF($C2529="1 - Revenues",1,IF(AND($C2529="5 - Transfers",MID(I2529,15,1)="4"),1,-1))</f>
        <v>0</v>
      </c>
      <c r="N2529" s="17">
        <f>VLOOKUP($K2529,[1]Budget!$V:$AE,6,0)*IF($C2529="1 - Revenues",1,IF(AND($C2529="5 - Transfers",MID(J2529,15,1)="4"),1,-1))</f>
        <v>0</v>
      </c>
      <c r="O2529" s="17">
        <f>IFERROR(IF(RIGHT(LEFT(K2529,15),1)="4",VLOOKUP(K2529,'[1]Budget Worksheet'!A:B,2,0),-1*VLOOKUP(K2529,'[1]Budget Worksheet'!A:B,2,0)),0)</f>
        <v>-127</v>
      </c>
      <c r="P2529" s="17">
        <f>VLOOKUP($K2529,[1]Budget!$V:$AE,8,0)*IF($C2529="1 - Revenues",1,IF(AND($C2529="5 - Transfers",MID($K2529,15,1)="4"),1,-1))</f>
        <v>-127</v>
      </c>
      <c r="Q2529" s="17">
        <f>VLOOKUP($K2529,[1]Budget!$V:$AE,10,0)*IF($C2529="1 - Revenues",1,IF(AND($C2529="5 - Transfers",MID(K2529,15,1)="4"),1,-1))</f>
        <v>0</v>
      </c>
      <c r="S2529" s="18" t="b">
        <f>IF(LEFT(C2529,1)="1",1,-1)*SUMIF([1]Budget!V:V,'Budget Worksheet for Pivot Tabl'!K2529,[1]Budget!AC:AC)=P2529</f>
        <v>1</v>
      </c>
    </row>
    <row r="2530" spans="1:19" x14ac:dyDescent="0.25">
      <c r="A2530" t="s">
        <v>39</v>
      </c>
      <c r="B2530" t="s">
        <v>40</v>
      </c>
      <c r="C2530" t="s">
        <v>9</v>
      </c>
      <c r="D2530" t="str">
        <f t="shared" si="39"/>
        <v>OUTFLOWS</v>
      </c>
      <c r="E2530" t="s">
        <v>116</v>
      </c>
      <c r="F2530" t="s">
        <v>117</v>
      </c>
      <c r="G2530" t="s">
        <v>2965</v>
      </c>
      <c r="H2530" t="s">
        <v>2966</v>
      </c>
      <c r="I2530" t="s">
        <v>3041</v>
      </c>
      <c r="J2530" t="s">
        <v>3042</v>
      </c>
      <c r="K2530" t="s">
        <v>3471</v>
      </c>
      <c r="L2530" t="s">
        <v>482</v>
      </c>
      <c r="M2530" s="17">
        <f>VLOOKUP($K2530,[1]Budget!$V:$AE,5,0)*IF($C2530="1 - Revenues",1,IF(AND($C2530="5 - Transfers",MID(I2530,15,1)="4"),1,-1))</f>
        <v>0</v>
      </c>
      <c r="N2530" s="17">
        <f>VLOOKUP($K2530,[1]Budget!$V:$AE,6,0)*IF($C2530="1 - Revenues",1,IF(AND($C2530="5 - Transfers",MID(J2530,15,1)="4"),1,-1))</f>
        <v>0</v>
      </c>
      <c r="O2530" s="17">
        <f>IFERROR(IF(RIGHT(LEFT(K2530,15),1)="4",VLOOKUP(K2530,'[1]Budget Worksheet'!A:B,2,0),-1*VLOOKUP(K2530,'[1]Budget Worksheet'!A:B,2,0)),0)</f>
        <v>-135</v>
      </c>
      <c r="P2530" s="17">
        <f>VLOOKUP($K2530,[1]Budget!$V:$AE,8,0)*IF($C2530="1 - Revenues",1,IF(AND($C2530="5 - Transfers",MID($K2530,15,1)="4"),1,-1))</f>
        <v>-135</v>
      </c>
      <c r="Q2530" s="17">
        <f>VLOOKUP($K2530,[1]Budget!$V:$AE,10,0)*IF($C2530="1 - Revenues",1,IF(AND($C2530="5 - Transfers",MID(K2530,15,1)="4"),1,-1))</f>
        <v>0</v>
      </c>
      <c r="S2530" s="18" t="b">
        <f>IF(LEFT(C2530,1)="1",1,-1)*SUMIF([1]Budget!V:V,'Budget Worksheet for Pivot Tabl'!K2530,[1]Budget!AC:AC)=P2530</f>
        <v>1</v>
      </c>
    </row>
    <row r="2531" spans="1:19" x14ac:dyDescent="0.25">
      <c r="A2531" t="s">
        <v>39</v>
      </c>
      <c r="B2531" t="s">
        <v>40</v>
      </c>
      <c r="C2531" t="s">
        <v>9</v>
      </c>
      <c r="D2531" t="str">
        <f t="shared" si="39"/>
        <v>OUTFLOWS</v>
      </c>
      <c r="E2531" t="s">
        <v>116</v>
      </c>
      <c r="F2531" t="s">
        <v>117</v>
      </c>
      <c r="G2531" t="s">
        <v>2965</v>
      </c>
      <c r="H2531" t="s">
        <v>2966</v>
      </c>
      <c r="I2531" t="s">
        <v>3041</v>
      </c>
      <c r="J2531" t="s">
        <v>3042</v>
      </c>
      <c r="K2531" t="s">
        <v>3472</v>
      </c>
      <c r="L2531" t="s">
        <v>2980</v>
      </c>
      <c r="M2531" s="17">
        <f>VLOOKUP($K2531,[1]Budget!$V:$AE,5,0)*IF($C2531="1 - Revenues",1,IF(AND($C2531="5 - Transfers",MID(I2531,15,1)="4"),1,-1))</f>
        <v>0</v>
      </c>
      <c r="N2531" s="17">
        <f>VLOOKUP($K2531,[1]Budget!$V:$AE,6,0)*IF($C2531="1 - Revenues",1,IF(AND($C2531="5 - Transfers",MID(J2531,15,1)="4"),1,-1))</f>
        <v>0</v>
      </c>
      <c r="O2531" s="17">
        <f>IFERROR(IF(RIGHT(LEFT(K2531,15),1)="4",VLOOKUP(K2531,'[1]Budget Worksheet'!A:B,2,0),-1*VLOOKUP(K2531,'[1]Budget Worksheet'!A:B,2,0)),0)</f>
        <v>-900</v>
      </c>
      <c r="P2531" s="17">
        <f>VLOOKUP($K2531,[1]Budget!$V:$AE,8,0)*IF($C2531="1 - Revenues",1,IF(AND($C2531="5 - Transfers",MID($K2531,15,1)="4"),1,-1))</f>
        <v>-900</v>
      </c>
      <c r="Q2531" s="17">
        <f>VLOOKUP($K2531,[1]Budget!$V:$AE,10,0)*IF($C2531="1 - Revenues",1,IF(AND($C2531="5 - Transfers",MID(K2531,15,1)="4"),1,-1))</f>
        <v>0</v>
      </c>
      <c r="S2531" s="18" t="b">
        <f>IF(LEFT(C2531,1)="1",1,-1)*SUMIF([1]Budget!V:V,'Budget Worksheet for Pivot Tabl'!K2531,[1]Budget!AC:AC)=P2531</f>
        <v>1</v>
      </c>
    </row>
    <row r="2532" spans="1:19" x14ac:dyDescent="0.25">
      <c r="A2532" t="s">
        <v>39</v>
      </c>
      <c r="B2532" t="s">
        <v>40</v>
      </c>
      <c r="C2532" t="s">
        <v>9</v>
      </c>
      <c r="D2532" t="str">
        <f t="shared" si="39"/>
        <v>OUTFLOWS</v>
      </c>
      <c r="E2532" t="s">
        <v>116</v>
      </c>
      <c r="F2532" t="s">
        <v>117</v>
      </c>
      <c r="G2532" t="s">
        <v>2965</v>
      </c>
      <c r="H2532" t="s">
        <v>2966</v>
      </c>
      <c r="I2532" t="s">
        <v>3041</v>
      </c>
      <c r="J2532" t="s">
        <v>3042</v>
      </c>
      <c r="K2532" t="s">
        <v>3473</v>
      </c>
      <c r="L2532" t="s">
        <v>1398</v>
      </c>
      <c r="M2532" s="17">
        <f>VLOOKUP($K2532,[1]Budget!$V:$AE,5,0)*IF($C2532="1 - Revenues",1,IF(AND($C2532="5 - Transfers",MID(I2532,15,1)="4"),1,-1))</f>
        <v>0</v>
      </c>
      <c r="N2532" s="17">
        <f>VLOOKUP($K2532,[1]Budget!$V:$AE,6,0)*IF($C2532="1 - Revenues",1,IF(AND($C2532="5 - Transfers",MID(J2532,15,1)="4"),1,-1))</f>
        <v>0</v>
      </c>
      <c r="O2532" s="17">
        <f>IFERROR(IF(RIGHT(LEFT(K2532,15),1)="4",VLOOKUP(K2532,'[1]Budget Worksheet'!A:B,2,0),-1*VLOOKUP(K2532,'[1]Budget Worksheet'!A:B,2,0)),0)</f>
        <v>-500</v>
      </c>
      <c r="P2532" s="17">
        <f>VLOOKUP($K2532,[1]Budget!$V:$AE,8,0)*IF($C2532="1 - Revenues",1,IF(AND($C2532="5 - Transfers",MID($K2532,15,1)="4"),1,-1))</f>
        <v>-500</v>
      </c>
      <c r="Q2532" s="17">
        <f>VLOOKUP($K2532,[1]Budget!$V:$AE,10,0)*IF($C2532="1 - Revenues",1,IF(AND($C2532="5 - Transfers",MID(K2532,15,1)="4"),1,-1))</f>
        <v>0</v>
      </c>
      <c r="S2532" s="18" t="b">
        <f>IF(LEFT(C2532,1)="1",1,-1)*SUMIF([1]Budget!V:V,'Budget Worksheet for Pivot Tabl'!K2532,[1]Budget!AC:AC)=P2532</f>
        <v>1</v>
      </c>
    </row>
    <row r="2533" spans="1:19" x14ac:dyDescent="0.25">
      <c r="A2533" t="s">
        <v>39</v>
      </c>
      <c r="B2533" t="s">
        <v>40</v>
      </c>
      <c r="C2533" t="s">
        <v>9</v>
      </c>
      <c r="D2533" t="str">
        <f t="shared" si="39"/>
        <v>OUTFLOWS</v>
      </c>
      <c r="E2533" t="s">
        <v>116</v>
      </c>
      <c r="F2533" t="s">
        <v>117</v>
      </c>
      <c r="G2533" t="s">
        <v>2965</v>
      </c>
      <c r="H2533" t="s">
        <v>2966</v>
      </c>
      <c r="I2533" t="s">
        <v>3041</v>
      </c>
      <c r="J2533" t="s">
        <v>3042</v>
      </c>
      <c r="K2533" t="s">
        <v>3474</v>
      </c>
      <c r="L2533" t="s">
        <v>498</v>
      </c>
      <c r="M2533" s="17">
        <f>VLOOKUP($K2533,[1]Budget!$V:$AE,5,0)*IF($C2533="1 - Revenues",1,IF(AND($C2533="5 - Transfers",MID(I2533,15,1)="4"),1,-1))</f>
        <v>0</v>
      </c>
      <c r="N2533" s="17">
        <f>VLOOKUP($K2533,[1]Budget!$V:$AE,6,0)*IF($C2533="1 - Revenues",1,IF(AND($C2533="5 - Transfers",MID(J2533,15,1)="4"),1,-1))</f>
        <v>0</v>
      </c>
      <c r="O2533" s="17">
        <f>IFERROR(IF(RIGHT(LEFT(K2533,15),1)="4",VLOOKUP(K2533,'[1]Budget Worksheet'!A:B,2,0),-1*VLOOKUP(K2533,'[1]Budget Worksheet'!A:B,2,0)),0)</f>
        <v>-53</v>
      </c>
      <c r="P2533" s="17">
        <f>VLOOKUP($K2533,[1]Budget!$V:$AE,8,0)*IF($C2533="1 - Revenues",1,IF(AND($C2533="5 - Transfers",MID($K2533,15,1)="4"),1,-1))</f>
        <v>-53</v>
      </c>
      <c r="Q2533" s="17">
        <f>VLOOKUP($K2533,[1]Budget!$V:$AE,10,0)*IF($C2533="1 - Revenues",1,IF(AND($C2533="5 - Transfers",MID(K2533,15,1)="4"),1,-1))</f>
        <v>0</v>
      </c>
      <c r="S2533" s="18" t="b">
        <f>IF(LEFT(C2533,1)="1",1,-1)*SUMIF([1]Budget!V:V,'Budget Worksheet for Pivot Tabl'!K2533,[1]Budget!AC:AC)=P2533</f>
        <v>1</v>
      </c>
    </row>
    <row r="2534" spans="1:19" x14ac:dyDescent="0.25">
      <c r="A2534" t="s">
        <v>39</v>
      </c>
      <c r="B2534" t="s">
        <v>40</v>
      </c>
      <c r="C2534" t="s">
        <v>9</v>
      </c>
      <c r="D2534" t="str">
        <f t="shared" si="39"/>
        <v>OUTFLOWS</v>
      </c>
      <c r="E2534" t="s">
        <v>116</v>
      </c>
      <c r="F2534" t="s">
        <v>117</v>
      </c>
      <c r="G2534" t="s">
        <v>2965</v>
      </c>
      <c r="H2534" t="s">
        <v>2966</v>
      </c>
      <c r="I2534" t="s">
        <v>3041</v>
      </c>
      <c r="J2534" t="s">
        <v>3042</v>
      </c>
      <c r="K2534" t="s">
        <v>3475</v>
      </c>
      <c r="L2534" t="s">
        <v>2484</v>
      </c>
      <c r="M2534" s="17">
        <f>VLOOKUP($K2534,[1]Budget!$V:$AE,5,0)*IF($C2534="1 - Revenues",1,IF(AND($C2534="5 - Transfers",MID(I2534,15,1)="4"),1,-1))</f>
        <v>0</v>
      </c>
      <c r="N2534" s="17">
        <f>VLOOKUP($K2534,[1]Budget!$V:$AE,6,0)*IF($C2534="1 - Revenues",1,IF(AND($C2534="5 - Transfers",MID(J2534,15,1)="4"),1,-1))</f>
        <v>0</v>
      </c>
      <c r="O2534" s="17">
        <f>IFERROR(IF(RIGHT(LEFT(K2534,15),1)="4",VLOOKUP(K2534,'[1]Budget Worksheet'!A:B,2,0),-1*VLOOKUP(K2534,'[1]Budget Worksheet'!A:B,2,0)),0)</f>
        <v>-4720</v>
      </c>
      <c r="P2534" s="17">
        <f>VLOOKUP($K2534,[1]Budget!$V:$AE,8,0)*IF($C2534="1 - Revenues",1,IF(AND($C2534="5 - Transfers",MID($K2534,15,1)="4"),1,-1))</f>
        <v>-4720</v>
      </c>
      <c r="Q2534" s="17">
        <f>VLOOKUP($K2534,[1]Budget!$V:$AE,10,0)*IF($C2534="1 - Revenues",1,IF(AND($C2534="5 - Transfers",MID(K2534,15,1)="4"),1,-1))</f>
        <v>0</v>
      </c>
      <c r="S2534" s="18" t="b">
        <f>IF(LEFT(C2534,1)="1",1,-1)*SUMIF([1]Budget!V:V,'Budget Worksheet for Pivot Tabl'!K2534,[1]Budget!AC:AC)=P2534</f>
        <v>1</v>
      </c>
    </row>
    <row r="2535" spans="1:19" x14ac:dyDescent="0.25">
      <c r="A2535" t="s">
        <v>39</v>
      </c>
      <c r="B2535" t="s">
        <v>40</v>
      </c>
      <c r="C2535" t="s">
        <v>9</v>
      </c>
      <c r="D2535" t="str">
        <f t="shared" si="39"/>
        <v>OUTFLOWS</v>
      </c>
      <c r="E2535" t="s">
        <v>116</v>
      </c>
      <c r="F2535" t="s">
        <v>117</v>
      </c>
      <c r="G2535" t="s">
        <v>2965</v>
      </c>
      <c r="H2535" t="s">
        <v>2966</v>
      </c>
      <c r="I2535" t="s">
        <v>3041</v>
      </c>
      <c r="J2535" t="s">
        <v>3042</v>
      </c>
      <c r="K2535" t="s">
        <v>3476</v>
      </c>
      <c r="L2535" t="s">
        <v>723</v>
      </c>
      <c r="M2535" s="17">
        <f>VLOOKUP($K2535,[1]Budget!$V:$AE,5,0)*IF($C2535="1 - Revenues",1,IF(AND($C2535="5 - Transfers",MID(I2535,15,1)="4"),1,-1))</f>
        <v>0</v>
      </c>
      <c r="N2535" s="17">
        <f>VLOOKUP($K2535,[1]Budget!$V:$AE,6,0)*IF($C2535="1 - Revenues",1,IF(AND($C2535="5 - Transfers",MID(J2535,15,1)="4"),1,-1))</f>
        <v>0</v>
      </c>
      <c r="O2535" s="17">
        <f>IFERROR(IF(RIGHT(LEFT(K2535,15),1)="4",VLOOKUP(K2535,'[1]Budget Worksheet'!A:B,2,0),-1*VLOOKUP(K2535,'[1]Budget Worksheet'!A:B,2,0)),0)</f>
        <v>-1697</v>
      </c>
      <c r="P2535" s="17">
        <f>VLOOKUP($K2535,[1]Budget!$V:$AE,8,0)*IF($C2535="1 - Revenues",1,IF(AND($C2535="5 - Transfers",MID($K2535,15,1)="4"),1,-1))</f>
        <v>-1697</v>
      </c>
      <c r="Q2535" s="17">
        <f>VLOOKUP($K2535,[1]Budget!$V:$AE,10,0)*IF($C2535="1 - Revenues",1,IF(AND($C2535="5 - Transfers",MID(K2535,15,1)="4"),1,-1))</f>
        <v>0</v>
      </c>
      <c r="S2535" s="18" t="b">
        <f>IF(LEFT(C2535,1)="1",1,-1)*SUMIF([1]Budget!V:V,'Budget Worksheet for Pivot Tabl'!K2535,[1]Budget!AC:AC)=P2535</f>
        <v>1</v>
      </c>
    </row>
    <row r="2536" spans="1:19" x14ac:dyDescent="0.25">
      <c r="A2536" t="s">
        <v>39</v>
      </c>
      <c r="B2536" t="s">
        <v>40</v>
      </c>
      <c r="C2536" t="s">
        <v>9</v>
      </c>
      <c r="D2536" t="str">
        <f t="shared" si="39"/>
        <v>OUTFLOWS</v>
      </c>
      <c r="E2536" t="s">
        <v>116</v>
      </c>
      <c r="F2536" t="s">
        <v>117</v>
      </c>
      <c r="G2536" t="s">
        <v>2965</v>
      </c>
      <c r="H2536" t="s">
        <v>2966</v>
      </c>
      <c r="I2536" t="s">
        <v>3041</v>
      </c>
      <c r="J2536" t="s">
        <v>3042</v>
      </c>
      <c r="K2536" t="s">
        <v>3477</v>
      </c>
      <c r="L2536" t="s">
        <v>2950</v>
      </c>
      <c r="M2536" s="17">
        <f>VLOOKUP($K2536,[1]Budget!$V:$AE,5,0)*IF($C2536="1 - Revenues",1,IF(AND($C2536="5 - Transfers",MID(I2536,15,1)="4"),1,-1))</f>
        <v>0</v>
      </c>
      <c r="N2536" s="17">
        <f>VLOOKUP($K2536,[1]Budget!$V:$AE,6,0)*IF($C2536="1 - Revenues",1,IF(AND($C2536="5 - Transfers",MID(J2536,15,1)="4"),1,-1))</f>
        <v>0</v>
      </c>
      <c r="O2536" s="17">
        <f>IFERROR(IF(RIGHT(LEFT(K2536,15),1)="4",VLOOKUP(K2536,'[1]Budget Worksheet'!A:B,2,0),-1*VLOOKUP(K2536,'[1]Budget Worksheet'!A:B,2,0)),0)</f>
        <v>-450</v>
      </c>
      <c r="P2536" s="17">
        <f>VLOOKUP($K2536,[1]Budget!$V:$AE,8,0)*IF($C2536="1 - Revenues",1,IF(AND($C2536="5 - Transfers",MID($K2536,15,1)="4"),1,-1))</f>
        <v>-450</v>
      </c>
      <c r="Q2536" s="17">
        <f>VLOOKUP($K2536,[1]Budget!$V:$AE,10,0)*IF($C2536="1 - Revenues",1,IF(AND($C2536="5 - Transfers",MID(K2536,15,1)="4"),1,-1))</f>
        <v>0</v>
      </c>
      <c r="S2536" s="18" t="b">
        <f>IF(LEFT(C2536,1)="1",1,-1)*SUMIF([1]Budget!V:V,'Budget Worksheet for Pivot Tabl'!K2536,[1]Budget!AC:AC)=P2536</f>
        <v>1</v>
      </c>
    </row>
    <row r="2537" spans="1:19" x14ac:dyDescent="0.25">
      <c r="A2537" t="s">
        <v>39</v>
      </c>
      <c r="B2537" t="s">
        <v>40</v>
      </c>
      <c r="C2537" t="s">
        <v>7</v>
      </c>
      <c r="D2537" t="str">
        <f t="shared" si="39"/>
        <v>INFLOWS</v>
      </c>
      <c r="E2537" t="s">
        <v>116</v>
      </c>
      <c r="F2537" t="s">
        <v>117</v>
      </c>
      <c r="G2537" t="s">
        <v>2965</v>
      </c>
      <c r="H2537" t="s">
        <v>2966</v>
      </c>
      <c r="I2537" t="s">
        <v>3055</v>
      </c>
      <c r="J2537" t="s">
        <v>3056</v>
      </c>
      <c r="K2537" t="s">
        <v>3478</v>
      </c>
      <c r="L2537" t="s">
        <v>2927</v>
      </c>
      <c r="M2537" s="17">
        <f>VLOOKUP($K2537,[1]Budget!$V:$AE,5,0)*IF($C2537="1 - Revenues",1,IF(AND($C2537="5 - Transfers",MID(I2537,15,1)="4"),1,-1))</f>
        <v>0</v>
      </c>
      <c r="N2537" s="17">
        <f>VLOOKUP($K2537,[1]Budget!$V:$AE,6,0)*IF($C2537="1 - Revenues",1,IF(AND($C2537="5 - Transfers",MID(J2537,15,1)="4"),1,-1))</f>
        <v>0</v>
      </c>
      <c r="O2537" s="17">
        <f>IFERROR(IF(RIGHT(LEFT(K2537,15),1)="4",VLOOKUP(K2537,'[1]Budget Worksheet'!A:B,2,0),-1*VLOOKUP(K2537,'[1]Budget Worksheet'!A:B,2,0)),0)</f>
        <v>24689</v>
      </c>
      <c r="P2537" s="17">
        <f>VLOOKUP($K2537,[1]Budget!$V:$AE,8,0)*IF($C2537="1 - Revenues",1,IF(AND($C2537="5 - Transfers",MID($K2537,15,1)="4"),1,-1))</f>
        <v>24689</v>
      </c>
      <c r="Q2537" s="17">
        <f>VLOOKUP($K2537,[1]Budget!$V:$AE,10,0)*IF($C2537="1 - Revenues",1,IF(AND($C2537="5 - Transfers",MID(K2537,15,1)="4"),1,-1))</f>
        <v>0</v>
      </c>
      <c r="S2537" s="18" t="b">
        <f>IF(LEFT(C2537,1)="1",1,-1)*SUMIF([1]Budget!V:V,'Budget Worksheet for Pivot Tabl'!K2537,[1]Budget!AC:AC)=P2537</f>
        <v>1</v>
      </c>
    </row>
    <row r="2538" spans="1:19" x14ac:dyDescent="0.25">
      <c r="A2538" t="s">
        <v>39</v>
      </c>
      <c r="B2538" t="s">
        <v>40</v>
      </c>
      <c r="C2538" t="s">
        <v>9</v>
      </c>
      <c r="D2538" t="str">
        <f t="shared" si="39"/>
        <v>OUTFLOWS</v>
      </c>
      <c r="E2538" t="s">
        <v>116</v>
      </c>
      <c r="F2538" t="s">
        <v>117</v>
      </c>
      <c r="G2538" t="s">
        <v>2965</v>
      </c>
      <c r="H2538" t="s">
        <v>2966</v>
      </c>
      <c r="I2538" t="s">
        <v>3055</v>
      </c>
      <c r="J2538" t="s">
        <v>3056</v>
      </c>
      <c r="K2538" t="s">
        <v>3479</v>
      </c>
      <c r="L2538" t="s">
        <v>2986</v>
      </c>
      <c r="M2538" s="17">
        <f>VLOOKUP($K2538,[1]Budget!$V:$AE,5,0)*IF($C2538="1 - Revenues",1,IF(AND($C2538="5 - Transfers",MID(I2538,15,1)="4"),1,-1))</f>
        <v>0</v>
      </c>
      <c r="N2538" s="17">
        <f>VLOOKUP($K2538,[1]Budget!$V:$AE,6,0)*IF($C2538="1 - Revenues",1,IF(AND($C2538="5 - Transfers",MID(J2538,15,1)="4"),1,-1))</f>
        <v>0</v>
      </c>
      <c r="O2538" s="17">
        <f>IFERROR(IF(RIGHT(LEFT(K2538,15),1)="4",VLOOKUP(K2538,'[1]Budget Worksheet'!A:B,2,0),-1*VLOOKUP(K2538,'[1]Budget Worksheet'!A:B,2,0)),0)</f>
        <v>-19000</v>
      </c>
      <c r="P2538" s="17">
        <f>VLOOKUP($K2538,[1]Budget!$V:$AE,8,0)*IF($C2538="1 - Revenues",1,IF(AND($C2538="5 - Transfers",MID($K2538,15,1)="4"),1,-1))</f>
        <v>-19000</v>
      </c>
      <c r="Q2538" s="17">
        <f>VLOOKUP($K2538,[1]Budget!$V:$AE,10,0)*IF($C2538="1 - Revenues",1,IF(AND($C2538="5 - Transfers",MID(K2538,15,1)="4"),1,-1))</f>
        <v>0</v>
      </c>
      <c r="S2538" s="18" t="b">
        <f>IF(LEFT(C2538,1)="1",1,-1)*SUMIF([1]Budget!V:V,'Budget Worksheet for Pivot Tabl'!K2538,[1]Budget!AC:AC)=P2538</f>
        <v>1</v>
      </c>
    </row>
    <row r="2539" spans="1:19" x14ac:dyDescent="0.25">
      <c r="A2539" t="s">
        <v>39</v>
      </c>
      <c r="B2539" t="s">
        <v>40</v>
      </c>
      <c r="C2539" t="s">
        <v>9</v>
      </c>
      <c r="D2539" t="str">
        <f t="shared" si="39"/>
        <v>OUTFLOWS</v>
      </c>
      <c r="E2539" t="s">
        <v>116</v>
      </c>
      <c r="F2539" t="s">
        <v>117</v>
      </c>
      <c r="G2539" t="s">
        <v>2965</v>
      </c>
      <c r="H2539" t="s">
        <v>2966</v>
      </c>
      <c r="I2539" t="s">
        <v>3055</v>
      </c>
      <c r="J2539" t="s">
        <v>3056</v>
      </c>
      <c r="K2539" t="s">
        <v>3480</v>
      </c>
      <c r="L2539" t="s">
        <v>1274</v>
      </c>
      <c r="M2539" s="17">
        <f>VLOOKUP($K2539,[1]Budget!$V:$AE,5,0)*IF($C2539="1 - Revenues",1,IF(AND($C2539="5 - Transfers",MID(I2539,15,1)="4"),1,-1))</f>
        <v>0</v>
      </c>
      <c r="N2539" s="17">
        <f>VLOOKUP($K2539,[1]Budget!$V:$AE,6,0)*IF($C2539="1 - Revenues",1,IF(AND($C2539="5 - Transfers",MID(J2539,15,1)="4"),1,-1))</f>
        <v>0</v>
      </c>
      <c r="O2539" s="17">
        <f>IFERROR(IF(RIGHT(LEFT(K2539,15),1)="4",VLOOKUP(K2539,'[1]Budget Worksheet'!A:B,2,0),-1*VLOOKUP(K2539,'[1]Budget Worksheet'!A:B,2,0)),0)</f>
        <v>-504</v>
      </c>
      <c r="P2539" s="17">
        <f>VLOOKUP($K2539,[1]Budget!$V:$AE,8,0)*IF($C2539="1 - Revenues",1,IF(AND($C2539="5 - Transfers",MID($K2539,15,1)="4"),1,-1))</f>
        <v>-504</v>
      </c>
      <c r="Q2539" s="17">
        <f>VLOOKUP($K2539,[1]Budget!$V:$AE,10,0)*IF($C2539="1 - Revenues",1,IF(AND($C2539="5 - Transfers",MID(K2539,15,1)="4"),1,-1))</f>
        <v>0</v>
      </c>
      <c r="S2539" s="18" t="b">
        <f>IF(LEFT(C2539,1)="1",1,-1)*SUMIF([1]Budget!V:V,'Budget Worksheet for Pivot Tabl'!K2539,[1]Budget!AC:AC)=P2539</f>
        <v>1</v>
      </c>
    </row>
    <row r="2540" spans="1:19" x14ac:dyDescent="0.25">
      <c r="A2540" t="s">
        <v>39</v>
      </c>
      <c r="B2540" t="s">
        <v>40</v>
      </c>
      <c r="C2540" t="s">
        <v>9</v>
      </c>
      <c r="D2540" t="str">
        <f t="shared" si="39"/>
        <v>OUTFLOWS</v>
      </c>
      <c r="E2540" t="s">
        <v>116</v>
      </c>
      <c r="F2540" t="s">
        <v>117</v>
      </c>
      <c r="G2540" t="s">
        <v>2965</v>
      </c>
      <c r="H2540" t="s">
        <v>2966</v>
      </c>
      <c r="I2540" t="s">
        <v>3055</v>
      </c>
      <c r="J2540" t="s">
        <v>3056</v>
      </c>
      <c r="K2540" t="s">
        <v>3481</v>
      </c>
      <c r="L2540" t="s">
        <v>482</v>
      </c>
      <c r="M2540" s="17">
        <f>VLOOKUP($K2540,[1]Budget!$V:$AE,5,0)*IF($C2540="1 - Revenues",1,IF(AND($C2540="5 - Transfers",MID(I2540,15,1)="4"),1,-1))</f>
        <v>0</v>
      </c>
      <c r="N2540" s="17">
        <f>VLOOKUP($K2540,[1]Budget!$V:$AE,6,0)*IF($C2540="1 - Revenues",1,IF(AND($C2540="5 - Transfers",MID(J2540,15,1)="4"),1,-1))</f>
        <v>0</v>
      </c>
      <c r="O2540" s="17">
        <f>IFERROR(IF(RIGHT(LEFT(K2540,15),1)="4",VLOOKUP(K2540,'[1]Budget Worksheet'!A:B,2,0),-1*VLOOKUP(K2540,'[1]Budget Worksheet'!A:B,2,0)),0)</f>
        <v>-150</v>
      </c>
      <c r="P2540" s="17">
        <f>VLOOKUP($K2540,[1]Budget!$V:$AE,8,0)*IF($C2540="1 - Revenues",1,IF(AND($C2540="5 - Transfers",MID($K2540,15,1)="4"),1,-1))</f>
        <v>-150</v>
      </c>
      <c r="Q2540" s="17">
        <f>VLOOKUP($K2540,[1]Budget!$V:$AE,10,0)*IF($C2540="1 - Revenues",1,IF(AND($C2540="5 - Transfers",MID(K2540,15,1)="4"),1,-1))</f>
        <v>0</v>
      </c>
      <c r="S2540" s="18" t="b">
        <f>IF(LEFT(C2540,1)="1",1,-1)*SUMIF([1]Budget!V:V,'Budget Worksheet for Pivot Tabl'!K2540,[1]Budget!AC:AC)=P2540</f>
        <v>1</v>
      </c>
    </row>
    <row r="2541" spans="1:19" x14ac:dyDescent="0.25">
      <c r="A2541" t="s">
        <v>39</v>
      </c>
      <c r="B2541" t="s">
        <v>40</v>
      </c>
      <c r="C2541" t="s">
        <v>9</v>
      </c>
      <c r="D2541" t="str">
        <f t="shared" si="39"/>
        <v>OUTFLOWS</v>
      </c>
      <c r="E2541" t="s">
        <v>116</v>
      </c>
      <c r="F2541" t="s">
        <v>117</v>
      </c>
      <c r="G2541" t="s">
        <v>2965</v>
      </c>
      <c r="H2541" t="s">
        <v>2966</v>
      </c>
      <c r="I2541" t="s">
        <v>3055</v>
      </c>
      <c r="J2541" t="s">
        <v>3056</v>
      </c>
      <c r="K2541" t="s">
        <v>3482</v>
      </c>
      <c r="L2541" t="s">
        <v>2980</v>
      </c>
      <c r="M2541" s="17">
        <f>VLOOKUP($K2541,[1]Budget!$V:$AE,5,0)*IF($C2541="1 - Revenues",1,IF(AND($C2541="5 - Transfers",MID(I2541,15,1)="4"),1,-1))</f>
        <v>0</v>
      </c>
      <c r="N2541" s="17">
        <f>VLOOKUP($K2541,[1]Budget!$V:$AE,6,0)*IF($C2541="1 - Revenues",1,IF(AND($C2541="5 - Transfers",MID(J2541,15,1)="4"),1,-1))</f>
        <v>0</v>
      </c>
      <c r="O2541" s="17">
        <f>IFERROR(IF(RIGHT(LEFT(K2541,15),1)="4",VLOOKUP(K2541,'[1]Budget Worksheet'!A:B,2,0),-1*VLOOKUP(K2541,'[1]Budget Worksheet'!A:B,2,0)),0)</f>
        <v>-3500</v>
      </c>
      <c r="P2541" s="17">
        <f>VLOOKUP($K2541,[1]Budget!$V:$AE,8,0)*IF($C2541="1 - Revenues",1,IF(AND($C2541="5 - Transfers",MID($K2541,15,1)="4"),1,-1))</f>
        <v>-3500</v>
      </c>
      <c r="Q2541" s="17">
        <f>VLOOKUP($K2541,[1]Budget!$V:$AE,10,0)*IF($C2541="1 - Revenues",1,IF(AND($C2541="5 - Transfers",MID(K2541,15,1)="4"),1,-1))</f>
        <v>0</v>
      </c>
      <c r="S2541" s="18" t="b">
        <f>IF(LEFT(C2541,1)="1",1,-1)*SUMIF([1]Budget!V:V,'Budget Worksheet for Pivot Tabl'!K2541,[1]Budget!AC:AC)=P2541</f>
        <v>1</v>
      </c>
    </row>
    <row r="2542" spans="1:19" x14ac:dyDescent="0.25">
      <c r="A2542" t="s">
        <v>39</v>
      </c>
      <c r="B2542" t="s">
        <v>40</v>
      </c>
      <c r="C2542" t="s">
        <v>9</v>
      </c>
      <c r="D2542" t="str">
        <f t="shared" si="39"/>
        <v>OUTFLOWS</v>
      </c>
      <c r="E2542" t="s">
        <v>116</v>
      </c>
      <c r="F2542" t="s">
        <v>117</v>
      </c>
      <c r="G2542" t="s">
        <v>2965</v>
      </c>
      <c r="H2542" t="s">
        <v>2966</v>
      </c>
      <c r="I2542" t="s">
        <v>3055</v>
      </c>
      <c r="J2542" t="s">
        <v>3056</v>
      </c>
      <c r="K2542" t="s">
        <v>3483</v>
      </c>
      <c r="L2542" t="s">
        <v>498</v>
      </c>
      <c r="M2542" s="17">
        <f>VLOOKUP($K2542,[1]Budget!$V:$AE,5,0)*IF($C2542="1 - Revenues",1,IF(AND($C2542="5 - Transfers",MID(I2542,15,1)="4"),1,-1))</f>
        <v>0</v>
      </c>
      <c r="N2542" s="17">
        <f>VLOOKUP($K2542,[1]Budget!$V:$AE,6,0)*IF($C2542="1 - Revenues",1,IF(AND($C2542="5 - Transfers",MID(J2542,15,1)="4"),1,-1))</f>
        <v>0</v>
      </c>
      <c r="O2542" s="17">
        <f>IFERROR(IF(RIGHT(LEFT(K2542,15),1)="4",VLOOKUP(K2542,'[1]Budget Worksheet'!A:B,2,0),-1*VLOOKUP(K2542,'[1]Budget Worksheet'!A:B,2,0)),0)</f>
        <v>-42</v>
      </c>
      <c r="P2542" s="17">
        <f>VLOOKUP($K2542,[1]Budget!$V:$AE,8,0)*IF($C2542="1 - Revenues",1,IF(AND($C2542="5 - Transfers",MID($K2542,15,1)="4"),1,-1))</f>
        <v>-42</v>
      </c>
      <c r="Q2542" s="17">
        <f>VLOOKUP($K2542,[1]Budget!$V:$AE,10,0)*IF($C2542="1 - Revenues",1,IF(AND($C2542="5 - Transfers",MID(K2542,15,1)="4"),1,-1))</f>
        <v>0</v>
      </c>
      <c r="S2542" s="18" t="b">
        <f>IF(LEFT(C2542,1)="1",1,-1)*SUMIF([1]Budget!V:V,'Budget Worksheet for Pivot Tabl'!K2542,[1]Budget!AC:AC)=P2542</f>
        <v>1</v>
      </c>
    </row>
    <row r="2543" spans="1:19" x14ac:dyDescent="0.25">
      <c r="A2543" t="s">
        <v>39</v>
      </c>
      <c r="B2543" t="s">
        <v>40</v>
      </c>
      <c r="C2543" t="s">
        <v>9</v>
      </c>
      <c r="D2543" t="str">
        <f t="shared" si="39"/>
        <v>OUTFLOWS</v>
      </c>
      <c r="E2543" t="s">
        <v>116</v>
      </c>
      <c r="F2543" t="s">
        <v>117</v>
      </c>
      <c r="G2543" t="s">
        <v>2965</v>
      </c>
      <c r="H2543" t="s">
        <v>2966</v>
      </c>
      <c r="I2543" t="s">
        <v>3055</v>
      </c>
      <c r="J2543" t="s">
        <v>3056</v>
      </c>
      <c r="K2543" t="s">
        <v>3484</v>
      </c>
      <c r="L2543" t="s">
        <v>2484</v>
      </c>
      <c r="M2543" s="17">
        <f>VLOOKUP($K2543,[1]Budget!$V:$AE,5,0)*IF($C2543="1 - Revenues",1,IF(AND($C2543="5 - Transfers",MID(I2543,15,1)="4"),1,-1))</f>
        <v>0</v>
      </c>
      <c r="N2543" s="17">
        <f>VLOOKUP($K2543,[1]Budget!$V:$AE,6,0)*IF($C2543="1 - Revenues",1,IF(AND($C2543="5 - Transfers",MID(J2543,15,1)="4"),1,-1))</f>
        <v>0</v>
      </c>
      <c r="O2543" s="17">
        <f>IFERROR(IF(RIGHT(LEFT(K2543,15),1)="4",VLOOKUP(K2543,'[1]Budget Worksheet'!A:B,2,0),-1*VLOOKUP(K2543,'[1]Budget Worksheet'!A:B,2,0)),0)</f>
        <v>-4720</v>
      </c>
      <c r="P2543" s="17">
        <f>VLOOKUP($K2543,[1]Budget!$V:$AE,8,0)*IF($C2543="1 - Revenues",1,IF(AND($C2543="5 - Transfers",MID($K2543,15,1)="4"),1,-1))</f>
        <v>-4720</v>
      </c>
      <c r="Q2543" s="17">
        <f>VLOOKUP($K2543,[1]Budget!$V:$AE,10,0)*IF($C2543="1 - Revenues",1,IF(AND($C2543="5 - Transfers",MID(K2543,15,1)="4"),1,-1))</f>
        <v>0</v>
      </c>
      <c r="S2543" s="18" t="b">
        <f>IF(LEFT(C2543,1)="1",1,-1)*SUMIF([1]Budget!V:V,'Budget Worksheet for Pivot Tabl'!K2543,[1]Budget!AC:AC)=P2543</f>
        <v>1</v>
      </c>
    </row>
    <row r="2544" spans="1:19" x14ac:dyDescent="0.25">
      <c r="A2544" t="s">
        <v>39</v>
      </c>
      <c r="B2544" t="s">
        <v>40</v>
      </c>
      <c r="C2544" t="s">
        <v>9</v>
      </c>
      <c r="D2544" t="str">
        <f t="shared" si="39"/>
        <v>OUTFLOWS</v>
      </c>
      <c r="E2544" t="s">
        <v>116</v>
      </c>
      <c r="F2544" t="s">
        <v>117</v>
      </c>
      <c r="G2544" t="s">
        <v>2965</v>
      </c>
      <c r="H2544" t="s">
        <v>2966</v>
      </c>
      <c r="I2544" t="s">
        <v>3055</v>
      </c>
      <c r="J2544" t="s">
        <v>3056</v>
      </c>
      <c r="K2544" t="s">
        <v>3485</v>
      </c>
      <c r="L2544" t="s">
        <v>723</v>
      </c>
      <c r="M2544" s="17">
        <f>VLOOKUP($K2544,[1]Budget!$V:$AE,5,0)*IF($C2544="1 - Revenues",1,IF(AND($C2544="5 - Transfers",MID(I2544,15,1)="4"),1,-1))</f>
        <v>0</v>
      </c>
      <c r="N2544" s="17">
        <f>VLOOKUP($K2544,[1]Budget!$V:$AE,6,0)*IF($C2544="1 - Revenues",1,IF(AND($C2544="5 - Transfers",MID(J2544,15,1)="4"),1,-1))</f>
        <v>0</v>
      </c>
      <c r="O2544" s="17">
        <f>IFERROR(IF(RIGHT(LEFT(K2544,15),1)="4",VLOOKUP(K2544,'[1]Budget Worksheet'!A:B,2,0),-1*VLOOKUP(K2544,'[1]Budget Worksheet'!A:B,2,0)),0)</f>
        <v>-1273</v>
      </c>
      <c r="P2544" s="17">
        <f>VLOOKUP($K2544,[1]Budget!$V:$AE,8,0)*IF($C2544="1 - Revenues",1,IF(AND($C2544="5 - Transfers",MID($K2544,15,1)="4"),1,-1))</f>
        <v>-1273</v>
      </c>
      <c r="Q2544" s="17">
        <f>VLOOKUP($K2544,[1]Budget!$V:$AE,10,0)*IF($C2544="1 - Revenues",1,IF(AND($C2544="5 - Transfers",MID(K2544,15,1)="4"),1,-1))</f>
        <v>0</v>
      </c>
      <c r="S2544" s="18" t="b">
        <f>IF(LEFT(C2544,1)="1",1,-1)*SUMIF([1]Budget!V:V,'Budget Worksheet for Pivot Tabl'!K2544,[1]Budget!AC:AC)=P2544</f>
        <v>1</v>
      </c>
    </row>
    <row r="2545" spans="1:19" x14ac:dyDescent="0.25">
      <c r="A2545" t="s">
        <v>39</v>
      </c>
      <c r="B2545" t="s">
        <v>40</v>
      </c>
      <c r="C2545" t="s">
        <v>9</v>
      </c>
      <c r="D2545" t="str">
        <f t="shared" si="39"/>
        <v>OUTFLOWS</v>
      </c>
      <c r="E2545" t="s">
        <v>116</v>
      </c>
      <c r="F2545" t="s">
        <v>117</v>
      </c>
      <c r="G2545" t="s">
        <v>2965</v>
      </c>
      <c r="H2545" t="s">
        <v>2966</v>
      </c>
      <c r="I2545" t="s">
        <v>3055</v>
      </c>
      <c r="J2545" t="s">
        <v>3056</v>
      </c>
      <c r="K2545" t="s">
        <v>3486</v>
      </c>
      <c r="L2545" t="s">
        <v>2950</v>
      </c>
      <c r="M2545" s="17">
        <f>VLOOKUP($K2545,[1]Budget!$V:$AE,5,0)*IF($C2545="1 - Revenues",1,IF(AND($C2545="5 - Transfers",MID(I2545,15,1)="4"),1,-1))</f>
        <v>0</v>
      </c>
      <c r="N2545" s="17">
        <f>VLOOKUP($K2545,[1]Budget!$V:$AE,6,0)*IF($C2545="1 - Revenues",1,IF(AND($C2545="5 - Transfers",MID(J2545,15,1)="4"),1,-1))</f>
        <v>0</v>
      </c>
      <c r="O2545" s="17">
        <f>IFERROR(IF(RIGHT(LEFT(K2545,15),1)="4",VLOOKUP(K2545,'[1]Budget Worksheet'!A:B,2,0),-1*VLOOKUP(K2545,'[1]Budget Worksheet'!A:B,2,0)),0)</f>
        <v>-3500</v>
      </c>
      <c r="P2545" s="17">
        <f>VLOOKUP($K2545,[1]Budget!$V:$AE,8,0)*IF($C2545="1 - Revenues",1,IF(AND($C2545="5 - Transfers",MID($K2545,15,1)="4"),1,-1))</f>
        <v>-3500</v>
      </c>
      <c r="Q2545" s="17">
        <f>VLOOKUP($K2545,[1]Budget!$V:$AE,10,0)*IF($C2545="1 - Revenues",1,IF(AND($C2545="5 - Transfers",MID(K2545,15,1)="4"),1,-1))</f>
        <v>0</v>
      </c>
      <c r="S2545" s="18" t="b">
        <f>IF(LEFT(C2545,1)="1",1,-1)*SUMIF([1]Budget!V:V,'Budget Worksheet for Pivot Tabl'!K2545,[1]Budget!AC:AC)=P2545</f>
        <v>1</v>
      </c>
    </row>
    <row r="2546" spans="1:19" x14ac:dyDescent="0.25">
      <c r="A2546" t="s">
        <v>39</v>
      </c>
      <c r="B2546" t="s">
        <v>40</v>
      </c>
      <c r="C2546" t="s">
        <v>9</v>
      </c>
      <c r="D2546" t="str">
        <f t="shared" si="39"/>
        <v>OUTFLOWS</v>
      </c>
      <c r="E2546" t="s">
        <v>116</v>
      </c>
      <c r="F2546" t="s">
        <v>117</v>
      </c>
      <c r="G2546" t="s">
        <v>2965</v>
      </c>
      <c r="H2546" t="s">
        <v>2966</v>
      </c>
      <c r="I2546" t="s">
        <v>3055</v>
      </c>
      <c r="J2546" t="s">
        <v>3056</v>
      </c>
      <c r="K2546" t="s">
        <v>3487</v>
      </c>
      <c r="L2546" t="s">
        <v>1398</v>
      </c>
      <c r="M2546" s="17">
        <f>VLOOKUP($K2546,[1]Budget!$V:$AE,5,0)*IF($C2546="1 - Revenues",1,IF(AND($C2546="5 - Transfers",MID(I2546,15,1)="4"),1,-1))</f>
        <v>0</v>
      </c>
      <c r="N2546" s="17">
        <f>VLOOKUP($K2546,[1]Budget!$V:$AE,6,0)*IF($C2546="1 - Revenues",1,IF(AND($C2546="5 - Transfers",MID(J2546,15,1)="4"),1,-1))</f>
        <v>0</v>
      </c>
      <c r="O2546" s="17">
        <f>IFERROR(IF(RIGHT(LEFT(K2546,15),1)="4",VLOOKUP(K2546,'[1]Budget Worksheet'!A:B,2,0),-1*VLOOKUP(K2546,'[1]Budget Worksheet'!A:B,2,0)),0)</f>
        <v>-2000</v>
      </c>
      <c r="P2546" s="17">
        <f>VLOOKUP($K2546,[1]Budget!$V:$AE,8,0)*IF($C2546="1 - Revenues",1,IF(AND($C2546="5 - Transfers",MID($K2546,15,1)="4"),1,-1))</f>
        <v>-2000</v>
      </c>
      <c r="Q2546" s="17">
        <f>VLOOKUP($K2546,[1]Budget!$V:$AE,10,0)*IF($C2546="1 - Revenues",1,IF(AND($C2546="5 - Transfers",MID(K2546,15,1)="4"),1,-1))</f>
        <v>0</v>
      </c>
      <c r="S2546" s="18" t="b">
        <f>IF(LEFT(C2546,1)="1",1,-1)*SUMIF([1]Budget!V:V,'Budget Worksheet for Pivot Tabl'!K2546,[1]Budget!AC:AC)=P2546</f>
        <v>1</v>
      </c>
    </row>
    <row r="2547" spans="1:19" x14ac:dyDescent="0.25">
      <c r="A2547" t="s">
        <v>39</v>
      </c>
      <c r="B2547" t="s">
        <v>40</v>
      </c>
      <c r="C2547" t="s">
        <v>7</v>
      </c>
      <c r="D2547" t="str">
        <f t="shared" si="39"/>
        <v>INFLOWS</v>
      </c>
      <c r="E2547" t="s">
        <v>116</v>
      </c>
      <c r="F2547" t="s">
        <v>117</v>
      </c>
      <c r="G2547" t="s">
        <v>2965</v>
      </c>
      <c r="H2547" t="s">
        <v>2966</v>
      </c>
      <c r="I2547" t="s">
        <v>3068</v>
      </c>
      <c r="J2547" t="s">
        <v>3069</v>
      </c>
      <c r="K2547" t="s">
        <v>3488</v>
      </c>
      <c r="L2547" t="s">
        <v>2927</v>
      </c>
      <c r="M2547" s="17">
        <f>VLOOKUP($K2547,[1]Budget!$V:$AE,5,0)*IF($C2547="1 - Revenues",1,IF(AND($C2547="5 - Transfers",MID(I2547,15,1)="4"),1,-1))</f>
        <v>0</v>
      </c>
      <c r="N2547" s="17">
        <f>VLOOKUP($K2547,[1]Budget!$V:$AE,6,0)*IF($C2547="1 - Revenues",1,IF(AND($C2547="5 - Transfers",MID(J2547,15,1)="4"),1,-1))</f>
        <v>0</v>
      </c>
      <c r="O2547" s="17">
        <f>IFERROR(IF(RIGHT(LEFT(K2547,15),1)="4",VLOOKUP(K2547,'[1]Budget Worksheet'!A:B,2,0),-1*VLOOKUP(K2547,'[1]Budget Worksheet'!A:B,2,0)),0)</f>
        <v>57626</v>
      </c>
      <c r="P2547" s="17">
        <f>VLOOKUP($K2547,[1]Budget!$V:$AE,8,0)*IF($C2547="1 - Revenues",1,IF(AND($C2547="5 - Transfers",MID($K2547,15,1)="4"),1,-1))</f>
        <v>57626</v>
      </c>
      <c r="Q2547" s="17">
        <f>VLOOKUP($K2547,[1]Budget!$V:$AE,10,0)*IF($C2547="1 - Revenues",1,IF(AND($C2547="5 - Transfers",MID(K2547,15,1)="4"),1,-1))</f>
        <v>0</v>
      </c>
      <c r="S2547" s="18" t="b">
        <f>IF(LEFT(C2547,1)="1",1,-1)*SUMIF([1]Budget!V:V,'Budget Worksheet for Pivot Tabl'!K2547,[1]Budget!AC:AC)=P2547</f>
        <v>1</v>
      </c>
    </row>
    <row r="2548" spans="1:19" x14ac:dyDescent="0.25">
      <c r="A2548" t="s">
        <v>39</v>
      </c>
      <c r="B2548" t="s">
        <v>40</v>
      </c>
      <c r="C2548" t="s">
        <v>9</v>
      </c>
      <c r="D2548" t="str">
        <f t="shared" si="39"/>
        <v>OUTFLOWS</v>
      </c>
      <c r="E2548" t="s">
        <v>116</v>
      </c>
      <c r="F2548" t="s">
        <v>117</v>
      </c>
      <c r="G2548" t="s">
        <v>2965</v>
      </c>
      <c r="H2548" t="s">
        <v>2966</v>
      </c>
      <c r="I2548" t="s">
        <v>3068</v>
      </c>
      <c r="J2548" t="s">
        <v>3069</v>
      </c>
      <c r="K2548" t="s">
        <v>3489</v>
      </c>
      <c r="L2548" t="s">
        <v>2986</v>
      </c>
      <c r="M2548" s="17">
        <f>VLOOKUP($K2548,[1]Budget!$V:$AE,5,0)*IF($C2548="1 - Revenues",1,IF(AND($C2548="5 - Transfers",MID(I2548,15,1)="4"),1,-1))</f>
        <v>0</v>
      </c>
      <c r="N2548" s="17">
        <f>VLOOKUP($K2548,[1]Budget!$V:$AE,6,0)*IF($C2548="1 - Revenues",1,IF(AND($C2548="5 - Transfers",MID(J2548,15,1)="4"),1,-1))</f>
        <v>0</v>
      </c>
      <c r="O2548" s="17">
        <f>IFERROR(IF(RIGHT(LEFT(K2548,15),1)="4",VLOOKUP(K2548,'[1]Budget Worksheet'!A:B,2,0),-1*VLOOKUP(K2548,'[1]Budget Worksheet'!A:B,2,0)),0)</f>
        <v>-24000</v>
      </c>
      <c r="P2548" s="17">
        <f>VLOOKUP($K2548,[1]Budget!$V:$AE,8,0)*IF($C2548="1 - Revenues",1,IF(AND($C2548="5 - Transfers",MID($K2548,15,1)="4"),1,-1))</f>
        <v>-24000</v>
      </c>
      <c r="Q2548" s="17">
        <f>VLOOKUP($K2548,[1]Budget!$V:$AE,10,0)*IF($C2548="1 - Revenues",1,IF(AND($C2548="5 - Transfers",MID(K2548,15,1)="4"),1,-1))</f>
        <v>0</v>
      </c>
      <c r="S2548" s="18" t="b">
        <f>IF(LEFT(C2548,1)="1",1,-1)*SUMIF([1]Budget!V:V,'Budget Worksheet for Pivot Tabl'!K2548,[1]Budget!AC:AC)=P2548</f>
        <v>1</v>
      </c>
    </row>
    <row r="2549" spans="1:19" x14ac:dyDescent="0.25">
      <c r="A2549" t="s">
        <v>39</v>
      </c>
      <c r="B2549" t="s">
        <v>40</v>
      </c>
      <c r="C2549" t="s">
        <v>9</v>
      </c>
      <c r="D2549" t="str">
        <f t="shared" si="39"/>
        <v>OUTFLOWS</v>
      </c>
      <c r="E2549" t="s">
        <v>116</v>
      </c>
      <c r="F2549" t="s">
        <v>117</v>
      </c>
      <c r="G2549" t="s">
        <v>2965</v>
      </c>
      <c r="H2549" t="s">
        <v>2966</v>
      </c>
      <c r="I2549" t="s">
        <v>3068</v>
      </c>
      <c r="J2549" t="s">
        <v>3069</v>
      </c>
      <c r="K2549" t="s">
        <v>3490</v>
      </c>
      <c r="L2549" t="s">
        <v>1274</v>
      </c>
      <c r="M2549" s="17">
        <f>VLOOKUP($K2549,[1]Budget!$V:$AE,5,0)*IF($C2549="1 - Revenues",1,IF(AND($C2549="5 - Transfers",MID(I2549,15,1)="4"),1,-1))</f>
        <v>0</v>
      </c>
      <c r="N2549" s="17">
        <f>VLOOKUP($K2549,[1]Budget!$V:$AE,6,0)*IF($C2549="1 - Revenues",1,IF(AND($C2549="5 - Transfers",MID(J2549,15,1)="4"),1,-1))</f>
        <v>0</v>
      </c>
      <c r="O2549" s="17">
        <f>IFERROR(IF(RIGHT(LEFT(K2549,15),1)="4",VLOOKUP(K2549,'[1]Budget Worksheet'!A:B,2,0),-1*VLOOKUP(K2549,'[1]Budget Worksheet'!A:B,2,0)),0)</f>
        <v>-271</v>
      </c>
      <c r="P2549" s="17">
        <f>VLOOKUP($K2549,[1]Budget!$V:$AE,8,0)*IF($C2549="1 - Revenues",1,IF(AND($C2549="5 - Transfers",MID($K2549,15,1)="4"),1,-1))</f>
        <v>-271</v>
      </c>
      <c r="Q2549" s="17">
        <f>VLOOKUP($K2549,[1]Budget!$V:$AE,10,0)*IF($C2549="1 - Revenues",1,IF(AND($C2549="5 - Transfers",MID(K2549,15,1)="4"),1,-1))</f>
        <v>0</v>
      </c>
      <c r="S2549" s="18" t="b">
        <f>IF(LEFT(C2549,1)="1",1,-1)*SUMIF([1]Budget!V:V,'Budget Worksheet for Pivot Tabl'!K2549,[1]Budget!AC:AC)=P2549</f>
        <v>1</v>
      </c>
    </row>
    <row r="2550" spans="1:19" x14ac:dyDescent="0.25">
      <c r="A2550" t="s">
        <v>39</v>
      </c>
      <c r="B2550" t="s">
        <v>40</v>
      </c>
      <c r="C2550" t="s">
        <v>9</v>
      </c>
      <c r="D2550" t="str">
        <f t="shared" si="39"/>
        <v>OUTFLOWS</v>
      </c>
      <c r="E2550" t="s">
        <v>116</v>
      </c>
      <c r="F2550" t="s">
        <v>117</v>
      </c>
      <c r="G2550" t="s">
        <v>2965</v>
      </c>
      <c r="H2550" t="s">
        <v>2966</v>
      </c>
      <c r="I2550" t="s">
        <v>3068</v>
      </c>
      <c r="J2550" t="s">
        <v>3069</v>
      </c>
      <c r="K2550" t="s">
        <v>3491</v>
      </c>
      <c r="L2550" t="s">
        <v>482</v>
      </c>
      <c r="M2550" s="17">
        <f>VLOOKUP($K2550,[1]Budget!$V:$AE,5,0)*IF($C2550="1 - Revenues",1,IF(AND($C2550="5 - Transfers",MID(I2550,15,1)="4"),1,-1))</f>
        <v>0</v>
      </c>
      <c r="N2550" s="17">
        <f>VLOOKUP($K2550,[1]Budget!$V:$AE,6,0)*IF($C2550="1 - Revenues",1,IF(AND($C2550="5 - Transfers",MID(J2550,15,1)="4"),1,-1))</f>
        <v>0</v>
      </c>
      <c r="O2550" s="17">
        <f>IFERROR(IF(RIGHT(LEFT(K2550,15),1)="4",VLOOKUP(K2550,'[1]Budget Worksheet'!A:B,2,0),-1*VLOOKUP(K2550,'[1]Budget Worksheet'!A:B,2,0)),0)</f>
        <v>-1700</v>
      </c>
      <c r="P2550" s="17">
        <f>VLOOKUP($K2550,[1]Budget!$V:$AE,8,0)*IF($C2550="1 - Revenues",1,IF(AND($C2550="5 - Transfers",MID($K2550,15,1)="4"),1,-1))</f>
        <v>-2000</v>
      </c>
      <c r="Q2550" s="17">
        <f>VLOOKUP($K2550,[1]Budget!$V:$AE,10,0)*IF($C2550="1 - Revenues",1,IF(AND($C2550="5 - Transfers",MID(K2550,15,1)="4"),1,-1))</f>
        <v>-300</v>
      </c>
      <c r="S2550" s="18" t="b">
        <f>IF(LEFT(C2550,1)="1",1,-1)*SUMIF([1]Budget!V:V,'Budget Worksheet for Pivot Tabl'!K2550,[1]Budget!AC:AC)=P2550</f>
        <v>1</v>
      </c>
    </row>
    <row r="2551" spans="1:19" x14ac:dyDescent="0.25">
      <c r="A2551" t="s">
        <v>39</v>
      </c>
      <c r="B2551" t="s">
        <v>40</v>
      </c>
      <c r="C2551" t="s">
        <v>9</v>
      </c>
      <c r="D2551" t="str">
        <f t="shared" si="39"/>
        <v>OUTFLOWS</v>
      </c>
      <c r="E2551" t="s">
        <v>116</v>
      </c>
      <c r="F2551" t="s">
        <v>117</v>
      </c>
      <c r="G2551" t="s">
        <v>2965</v>
      </c>
      <c r="H2551" t="s">
        <v>2966</v>
      </c>
      <c r="I2551" t="s">
        <v>3068</v>
      </c>
      <c r="J2551" t="s">
        <v>3069</v>
      </c>
      <c r="K2551" t="s">
        <v>3492</v>
      </c>
      <c r="L2551" t="s">
        <v>2980</v>
      </c>
      <c r="M2551" s="17">
        <f>VLOOKUP($K2551,[1]Budget!$V:$AE,5,0)*IF($C2551="1 - Revenues",1,IF(AND($C2551="5 - Transfers",MID(I2551,15,1)="4"),1,-1))</f>
        <v>0</v>
      </c>
      <c r="N2551" s="17">
        <f>VLOOKUP($K2551,[1]Budget!$V:$AE,6,0)*IF($C2551="1 - Revenues",1,IF(AND($C2551="5 - Transfers",MID(J2551,15,1)="4"),1,-1))</f>
        <v>0</v>
      </c>
      <c r="O2551" s="17">
        <f>IFERROR(IF(RIGHT(LEFT(K2551,15),1)="4",VLOOKUP(K2551,'[1]Budget Worksheet'!A:B,2,0),-1*VLOOKUP(K2551,'[1]Budget Worksheet'!A:B,2,0)),0)</f>
        <v>-18500</v>
      </c>
      <c r="P2551" s="17">
        <f>VLOOKUP($K2551,[1]Budget!$V:$AE,8,0)*IF($C2551="1 - Revenues",1,IF(AND($C2551="5 - Transfers",MID($K2551,15,1)="4"),1,-1))</f>
        <v>-18500</v>
      </c>
      <c r="Q2551" s="17">
        <f>VLOOKUP($K2551,[1]Budget!$V:$AE,10,0)*IF($C2551="1 - Revenues",1,IF(AND($C2551="5 - Transfers",MID(K2551,15,1)="4"),1,-1))</f>
        <v>0</v>
      </c>
      <c r="S2551" s="18" t="b">
        <f>IF(LEFT(C2551,1)="1",1,-1)*SUMIF([1]Budget!V:V,'Budget Worksheet for Pivot Tabl'!K2551,[1]Budget!AC:AC)=P2551</f>
        <v>1</v>
      </c>
    </row>
    <row r="2552" spans="1:19" x14ac:dyDescent="0.25">
      <c r="A2552" t="s">
        <v>39</v>
      </c>
      <c r="B2552" t="s">
        <v>40</v>
      </c>
      <c r="C2552" t="s">
        <v>9</v>
      </c>
      <c r="D2552" t="str">
        <f t="shared" si="39"/>
        <v>OUTFLOWS</v>
      </c>
      <c r="E2552" t="s">
        <v>116</v>
      </c>
      <c r="F2552" t="s">
        <v>117</v>
      </c>
      <c r="G2552" t="s">
        <v>2965</v>
      </c>
      <c r="H2552" t="s">
        <v>2966</v>
      </c>
      <c r="I2552" t="s">
        <v>3068</v>
      </c>
      <c r="J2552" t="s">
        <v>3069</v>
      </c>
      <c r="K2552" t="s">
        <v>3493</v>
      </c>
      <c r="L2552" t="s">
        <v>1398</v>
      </c>
      <c r="M2552" s="17">
        <f>VLOOKUP($K2552,[1]Budget!$V:$AE,5,0)*IF($C2552="1 - Revenues",1,IF(AND($C2552="5 - Transfers",MID(I2552,15,1)="4"),1,-1))</f>
        <v>0</v>
      </c>
      <c r="N2552" s="17">
        <f>VLOOKUP($K2552,[1]Budget!$V:$AE,6,0)*IF($C2552="1 - Revenues",1,IF(AND($C2552="5 - Transfers",MID(J2552,15,1)="4"),1,-1))</f>
        <v>0</v>
      </c>
      <c r="O2552" s="17">
        <f>IFERROR(IF(RIGHT(LEFT(K2552,15),1)="4",VLOOKUP(K2552,'[1]Budget Worksheet'!A:B,2,0),-1*VLOOKUP(K2552,'[1]Budget Worksheet'!A:B,2,0)),0)</f>
        <v>-3500</v>
      </c>
      <c r="P2552" s="17">
        <f>VLOOKUP($K2552,[1]Budget!$V:$AE,8,0)*IF($C2552="1 - Revenues",1,IF(AND($C2552="5 - Transfers",MID($K2552,15,1)="4"),1,-1))</f>
        <v>-3500</v>
      </c>
      <c r="Q2552" s="17">
        <f>VLOOKUP($K2552,[1]Budget!$V:$AE,10,0)*IF($C2552="1 - Revenues",1,IF(AND($C2552="5 - Transfers",MID(K2552,15,1)="4"),1,-1))</f>
        <v>0</v>
      </c>
      <c r="S2552" s="18" t="b">
        <f>IF(LEFT(C2552,1)="1",1,-1)*SUMIF([1]Budget!V:V,'Budget Worksheet for Pivot Tabl'!K2552,[1]Budget!AC:AC)=P2552</f>
        <v>1</v>
      </c>
    </row>
    <row r="2553" spans="1:19" x14ac:dyDescent="0.25">
      <c r="A2553" t="s">
        <v>39</v>
      </c>
      <c r="B2553" t="s">
        <v>40</v>
      </c>
      <c r="C2553" t="s">
        <v>9</v>
      </c>
      <c r="D2553" t="str">
        <f t="shared" si="39"/>
        <v>OUTFLOWS</v>
      </c>
      <c r="E2553" t="s">
        <v>116</v>
      </c>
      <c r="F2553" t="s">
        <v>117</v>
      </c>
      <c r="G2553" t="s">
        <v>2965</v>
      </c>
      <c r="H2553" t="s">
        <v>2966</v>
      </c>
      <c r="I2553" t="s">
        <v>3068</v>
      </c>
      <c r="J2553" t="s">
        <v>3069</v>
      </c>
      <c r="K2553" t="s">
        <v>3494</v>
      </c>
      <c r="L2553" t="s">
        <v>498</v>
      </c>
      <c r="M2553" s="17">
        <f>VLOOKUP($K2553,[1]Budget!$V:$AE,5,0)*IF($C2553="1 - Revenues",1,IF(AND($C2553="5 - Transfers",MID(I2553,15,1)="4"),1,-1))</f>
        <v>0</v>
      </c>
      <c r="N2553" s="17">
        <f>VLOOKUP($K2553,[1]Budget!$V:$AE,6,0)*IF($C2553="1 - Revenues",1,IF(AND($C2553="5 - Transfers",MID(J2553,15,1)="4"),1,-1))</f>
        <v>0</v>
      </c>
      <c r="O2553" s="17">
        <f>IFERROR(IF(RIGHT(LEFT(K2553,15),1)="4",VLOOKUP(K2553,'[1]Budget Worksheet'!A:B,2,0),-1*VLOOKUP(K2553,'[1]Budget Worksheet'!A:B,2,0)),0)</f>
        <v>-53</v>
      </c>
      <c r="P2553" s="17">
        <f>VLOOKUP($K2553,[1]Budget!$V:$AE,8,0)*IF($C2553="1 - Revenues",1,IF(AND($C2553="5 - Transfers",MID($K2553,15,1)="4"),1,-1))</f>
        <v>-53</v>
      </c>
      <c r="Q2553" s="17">
        <f>VLOOKUP($K2553,[1]Budget!$V:$AE,10,0)*IF($C2553="1 - Revenues",1,IF(AND($C2553="5 - Transfers",MID(K2553,15,1)="4"),1,-1))</f>
        <v>0</v>
      </c>
      <c r="S2553" s="18" t="b">
        <f>IF(LEFT(C2553,1)="1",1,-1)*SUMIF([1]Budget!V:V,'Budget Worksheet for Pivot Tabl'!K2553,[1]Budget!AC:AC)=P2553</f>
        <v>1</v>
      </c>
    </row>
    <row r="2554" spans="1:19" x14ac:dyDescent="0.25">
      <c r="A2554" t="s">
        <v>39</v>
      </c>
      <c r="B2554" t="s">
        <v>40</v>
      </c>
      <c r="C2554" t="s">
        <v>9</v>
      </c>
      <c r="D2554" t="str">
        <f t="shared" si="39"/>
        <v>OUTFLOWS</v>
      </c>
      <c r="E2554" t="s">
        <v>116</v>
      </c>
      <c r="F2554" t="s">
        <v>117</v>
      </c>
      <c r="G2554" t="s">
        <v>2965</v>
      </c>
      <c r="H2554" t="s">
        <v>2966</v>
      </c>
      <c r="I2554" t="s">
        <v>3068</v>
      </c>
      <c r="J2554" t="s">
        <v>3069</v>
      </c>
      <c r="K2554" t="s">
        <v>3495</v>
      </c>
      <c r="L2554" t="s">
        <v>2484</v>
      </c>
      <c r="M2554" s="17">
        <f>VLOOKUP($K2554,[1]Budget!$V:$AE,5,0)*IF($C2554="1 - Revenues",1,IF(AND($C2554="5 - Transfers",MID(I2554,15,1)="4"),1,-1))</f>
        <v>0</v>
      </c>
      <c r="N2554" s="17">
        <f>VLOOKUP($K2554,[1]Budget!$V:$AE,6,0)*IF($C2554="1 - Revenues",1,IF(AND($C2554="5 - Transfers",MID(J2554,15,1)="4"),1,-1))</f>
        <v>0</v>
      </c>
      <c r="O2554" s="17">
        <f>IFERROR(IF(RIGHT(LEFT(K2554,15),1)="4",VLOOKUP(K2554,'[1]Budget Worksheet'!A:B,2,0),-1*VLOOKUP(K2554,'[1]Budget Worksheet'!A:B,2,0)),0)</f>
        <v>-4720</v>
      </c>
      <c r="P2554" s="17">
        <f>VLOOKUP($K2554,[1]Budget!$V:$AE,8,0)*IF($C2554="1 - Revenues",1,IF(AND($C2554="5 - Transfers",MID($K2554,15,1)="4"),1,-1))</f>
        <v>-4720</v>
      </c>
      <c r="Q2554" s="17">
        <f>VLOOKUP($K2554,[1]Budget!$V:$AE,10,0)*IF($C2554="1 - Revenues",1,IF(AND($C2554="5 - Transfers",MID(K2554,15,1)="4"),1,-1))</f>
        <v>0</v>
      </c>
      <c r="S2554" s="18" t="b">
        <f>IF(LEFT(C2554,1)="1",1,-1)*SUMIF([1]Budget!V:V,'Budget Worksheet for Pivot Tabl'!K2554,[1]Budget!AC:AC)=P2554</f>
        <v>1</v>
      </c>
    </row>
    <row r="2555" spans="1:19" x14ac:dyDescent="0.25">
      <c r="A2555" t="s">
        <v>39</v>
      </c>
      <c r="B2555" t="s">
        <v>40</v>
      </c>
      <c r="C2555" t="s">
        <v>9</v>
      </c>
      <c r="D2555" t="str">
        <f t="shared" si="39"/>
        <v>OUTFLOWS</v>
      </c>
      <c r="E2555" t="s">
        <v>116</v>
      </c>
      <c r="F2555" t="s">
        <v>117</v>
      </c>
      <c r="G2555" t="s">
        <v>2965</v>
      </c>
      <c r="H2555" t="s">
        <v>2966</v>
      </c>
      <c r="I2555" t="s">
        <v>3068</v>
      </c>
      <c r="J2555" t="s">
        <v>3069</v>
      </c>
      <c r="K2555" t="s">
        <v>3496</v>
      </c>
      <c r="L2555" t="s">
        <v>723</v>
      </c>
      <c r="M2555" s="17">
        <f>VLOOKUP($K2555,[1]Budget!$V:$AE,5,0)*IF($C2555="1 - Revenues",1,IF(AND($C2555="5 - Transfers",MID(I2555,15,1)="4"),1,-1))</f>
        <v>0</v>
      </c>
      <c r="N2555" s="17">
        <f>VLOOKUP($K2555,[1]Budget!$V:$AE,6,0)*IF($C2555="1 - Revenues",1,IF(AND($C2555="5 - Transfers",MID(J2555,15,1)="4"),1,-1))</f>
        <v>0</v>
      </c>
      <c r="O2555" s="17">
        <f>IFERROR(IF(RIGHT(LEFT(K2555,15),1)="4",VLOOKUP(K2555,'[1]Budget Worksheet'!A:B,2,0),-1*VLOOKUP(K2555,'[1]Budget Worksheet'!A:B,2,0)),0)</f>
        <v>-557</v>
      </c>
      <c r="P2555" s="17">
        <f>VLOOKUP($K2555,[1]Budget!$V:$AE,8,0)*IF($C2555="1 - Revenues",1,IF(AND($C2555="5 - Transfers",MID($K2555,15,1)="4"),1,-1))</f>
        <v>-557</v>
      </c>
      <c r="Q2555" s="17">
        <f>VLOOKUP($K2555,[1]Budget!$V:$AE,10,0)*IF($C2555="1 - Revenues",1,IF(AND($C2555="5 - Transfers",MID(K2555,15,1)="4"),1,-1))</f>
        <v>0</v>
      </c>
      <c r="S2555" s="18" t="b">
        <f>IF(LEFT(C2555,1)="1",1,-1)*SUMIF([1]Budget!V:V,'Budget Worksheet for Pivot Tabl'!K2555,[1]Budget!AC:AC)=P2555</f>
        <v>1</v>
      </c>
    </row>
    <row r="2556" spans="1:19" x14ac:dyDescent="0.25">
      <c r="A2556" t="s">
        <v>39</v>
      </c>
      <c r="B2556" t="s">
        <v>40</v>
      </c>
      <c r="C2556" t="s">
        <v>9</v>
      </c>
      <c r="D2556" t="str">
        <f t="shared" si="39"/>
        <v>OUTFLOWS</v>
      </c>
      <c r="E2556" t="s">
        <v>116</v>
      </c>
      <c r="F2556" t="s">
        <v>117</v>
      </c>
      <c r="G2556" t="s">
        <v>2965</v>
      </c>
      <c r="H2556" t="s">
        <v>2966</v>
      </c>
      <c r="I2556" t="s">
        <v>3068</v>
      </c>
      <c r="J2556" t="s">
        <v>3069</v>
      </c>
      <c r="K2556" t="s">
        <v>3497</v>
      </c>
      <c r="L2556" t="s">
        <v>2950</v>
      </c>
      <c r="M2556" s="17">
        <f>VLOOKUP($K2556,[1]Budget!$V:$AE,5,0)*IF($C2556="1 - Revenues",1,IF(AND($C2556="5 - Transfers",MID(I2556,15,1)="4"),1,-1))</f>
        <v>0</v>
      </c>
      <c r="N2556" s="17">
        <f>VLOOKUP($K2556,[1]Budget!$V:$AE,6,0)*IF($C2556="1 - Revenues",1,IF(AND($C2556="5 - Transfers",MID(J2556,15,1)="4"),1,-1))</f>
        <v>0</v>
      </c>
      <c r="O2556" s="17">
        <f>IFERROR(IF(RIGHT(LEFT(K2556,15),1)="4",VLOOKUP(K2556,'[1]Budget Worksheet'!A:B,2,0),-1*VLOOKUP(K2556,'[1]Budget Worksheet'!A:B,2,0)),0)</f>
        <v>-4325</v>
      </c>
      <c r="P2556" s="17">
        <f>VLOOKUP($K2556,[1]Budget!$V:$AE,8,0)*IF($C2556="1 - Revenues",1,IF(AND($C2556="5 - Transfers",MID($K2556,15,1)="4"),1,-1))</f>
        <v>-4325</v>
      </c>
      <c r="Q2556" s="17">
        <f>VLOOKUP($K2556,[1]Budget!$V:$AE,10,0)*IF($C2556="1 - Revenues",1,IF(AND($C2556="5 - Transfers",MID(K2556,15,1)="4"),1,-1))</f>
        <v>0</v>
      </c>
      <c r="S2556" s="18" t="b">
        <f>IF(LEFT(C2556,1)="1",1,-1)*SUMIF([1]Budget!V:V,'Budget Worksheet for Pivot Tabl'!K2556,[1]Budget!AC:AC)=P2556</f>
        <v>1</v>
      </c>
    </row>
    <row r="2557" spans="1:19" x14ac:dyDescent="0.25">
      <c r="A2557" t="s">
        <v>39</v>
      </c>
      <c r="B2557" t="s">
        <v>40</v>
      </c>
      <c r="C2557" t="s">
        <v>7</v>
      </c>
      <c r="D2557" t="str">
        <f t="shared" si="39"/>
        <v>INFLOWS</v>
      </c>
      <c r="E2557" t="s">
        <v>116</v>
      </c>
      <c r="F2557" t="s">
        <v>117</v>
      </c>
      <c r="G2557" t="s">
        <v>2965</v>
      </c>
      <c r="H2557" t="s">
        <v>2966</v>
      </c>
      <c r="I2557" t="s">
        <v>99</v>
      </c>
      <c r="J2557" t="s">
        <v>3081</v>
      </c>
      <c r="K2557" t="s">
        <v>3498</v>
      </c>
      <c r="L2557" t="s">
        <v>2927</v>
      </c>
      <c r="M2557" s="17">
        <f>VLOOKUP($K2557,[1]Budget!$V:$AE,5,0)*IF($C2557="1 - Revenues",1,IF(AND($C2557="5 - Transfers",MID(I2557,15,1)="4"),1,-1))</f>
        <v>0</v>
      </c>
      <c r="N2557" s="17">
        <f>VLOOKUP($K2557,[1]Budget!$V:$AE,6,0)*IF($C2557="1 - Revenues",1,IF(AND($C2557="5 - Transfers",MID(J2557,15,1)="4"),1,-1))</f>
        <v>0</v>
      </c>
      <c r="O2557" s="17">
        <f>IFERROR(IF(RIGHT(LEFT(K2557,15),1)="4",VLOOKUP(K2557,'[1]Budget Worksheet'!A:B,2,0),-1*VLOOKUP(K2557,'[1]Budget Worksheet'!A:B,2,0)),0)</f>
        <v>21534</v>
      </c>
      <c r="P2557" s="17">
        <f>VLOOKUP($K2557,[1]Budget!$V:$AE,8,0)*IF($C2557="1 - Revenues",1,IF(AND($C2557="5 - Transfers",MID($K2557,15,1)="4"),1,-1))</f>
        <v>21534</v>
      </c>
      <c r="Q2557" s="17">
        <f>VLOOKUP($K2557,[1]Budget!$V:$AE,10,0)*IF($C2557="1 - Revenues",1,IF(AND($C2557="5 - Transfers",MID(K2557,15,1)="4"),1,-1))</f>
        <v>0</v>
      </c>
      <c r="S2557" s="18" t="b">
        <f>IF(LEFT(C2557,1)="1",1,-1)*SUMIF([1]Budget!V:V,'Budget Worksheet for Pivot Tabl'!K2557,[1]Budget!AC:AC)=P2557</f>
        <v>1</v>
      </c>
    </row>
    <row r="2558" spans="1:19" x14ac:dyDescent="0.25">
      <c r="A2558" t="s">
        <v>39</v>
      </c>
      <c r="B2558" t="s">
        <v>40</v>
      </c>
      <c r="C2558" t="s">
        <v>9</v>
      </c>
      <c r="D2558" t="str">
        <f t="shared" si="39"/>
        <v>OUTFLOWS</v>
      </c>
      <c r="E2558" t="s">
        <v>116</v>
      </c>
      <c r="F2558" t="s">
        <v>117</v>
      </c>
      <c r="G2558" t="s">
        <v>2965</v>
      </c>
      <c r="H2558" t="s">
        <v>2966</v>
      </c>
      <c r="I2558" t="s">
        <v>99</v>
      </c>
      <c r="J2558" t="s">
        <v>3081</v>
      </c>
      <c r="K2558" t="s">
        <v>3499</v>
      </c>
      <c r="L2558" t="s">
        <v>2986</v>
      </c>
      <c r="M2558" s="17">
        <f>VLOOKUP($K2558,[1]Budget!$V:$AE,5,0)*IF($C2558="1 - Revenues",1,IF(AND($C2558="5 - Transfers",MID(I2558,15,1)="4"),1,-1))</f>
        <v>0</v>
      </c>
      <c r="N2558" s="17">
        <f>VLOOKUP($K2558,[1]Budget!$V:$AE,6,0)*IF($C2558="1 - Revenues",1,IF(AND($C2558="5 - Transfers",MID(J2558,15,1)="4"),1,-1))</f>
        <v>0</v>
      </c>
      <c r="O2558" s="17">
        <f>IFERROR(IF(RIGHT(LEFT(K2558,15),1)="4",VLOOKUP(K2558,'[1]Budget Worksheet'!A:B,2,0),-1*VLOOKUP(K2558,'[1]Budget Worksheet'!A:B,2,0)),0)</f>
        <v>-10000</v>
      </c>
      <c r="P2558" s="17">
        <f>VLOOKUP($K2558,[1]Budget!$V:$AE,8,0)*IF($C2558="1 - Revenues",1,IF(AND($C2558="5 - Transfers",MID($K2558,15,1)="4"),1,-1))</f>
        <v>-10000</v>
      </c>
      <c r="Q2558" s="17">
        <f>VLOOKUP($K2558,[1]Budget!$V:$AE,10,0)*IF($C2558="1 - Revenues",1,IF(AND($C2558="5 - Transfers",MID(K2558,15,1)="4"),1,-1))</f>
        <v>0</v>
      </c>
      <c r="S2558" s="18" t="b">
        <f>IF(LEFT(C2558,1)="1",1,-1)*SUMIF([1]Budget!V:V,'Budget Worksheet for Pivot Tabl'!K2558,[1]Budget!AC:AC)=P2558</f>
        <v>1</v>
      </c>
    </row>
    <row r="2559" spans="1:19" x14ac:dyDescent="0.25">
      <c r="A2559" t="s">
        <v>39</v>
      </c>
      <c r="B2559" t="s">
        <v>40</v>
      </c>
      <c r="C2559" t="s">
        <v>9</v>
      </c>
      <c r="D2559" t="str">
        <f t="shared" si="39"/>
        <v>OUTFLOWS</v>
      </c>
      <c r="E2559" t="s">
        <v>116</v>
      </c>
      <c r="F2559" t="s">
        <v>117</v>
      </c>
      <c r="G2559" t="s">
        <v>2965</v>
      </c>
      <c r="H2559" t="s">
        <v>2966</v>
      </c>
      <c r="I2559" t="s">
        <v>99</v>
      </c>
      <c r="J2559" t="s">
        <v>3081</v>
      </c>
      <c r="K2559" t="s">
        <v>3500</v>
      </c>
      <c r="L2559" t="s">
        <v>1274</v>
      </c>
      <c r="M2559" s="17">
        <f>VLOOKUP($K2559,[1]Budget!$V:$AE,5,0)*IF($C2559="1 - Revenues",1,IF(AND($C2559="5 - Transfers",MID(I2559,15,1)="4"),1,-1))</f>
        <v>0</v>
      </c>
      <c r="N2559" s="17">
        <f>VLOOKUP($K2559,[1]Budget!$V:$AE,6,0)*IF($C2559="1 - Revenues",1,IF(AND($C2559="5 - Transfers",MID(J2559,15,1)="4"),1,-1))</f>
        <v>0</v>
      </c>
      <c r="O2559" s="17">
        <f>IFERROR(IF(RIGHT(LEFT(K2559,15),1)="4",VLOOKUP(K2559,'[1]Budget Worksheet'!A:B,2,0),-1*VLOOKUP(K2559,'[1]Budget Worksheet'!A:B,2,0)),0)</f>
        <v>-187</v>
      </c>
      <c r="P2559" s="17">
        <f>VLOOKUP($K2559,[1]Budget!$V:$AE,8,0)*IF($C2559="1 - Revenues",1,IF(AND($C2559="5 - Transfers",MID($K2559,15,1)="4"),1,-1))</f>
        <v>-187</v>
      </c>
      <c r="Q2559" s="17">
        <f>VLOOKUP($K2559,[1]Budget!$V:$AE,10,0)*IF($C2559="1 - Revenues",1,IF(AND($C2559="5 - Transfers",MID(K2559,15,1)="4"),1,-1))</f>
        <v>0</v>
      </c>
      <c r="S2559" s="18" t="b">
        <f>IF(LEFT(C2559,1)="1",1,-1)*SUMIF([1]Budget!V:V,'Budget Worksheet for Pivot Tabl'!K2559,[1]Budget!AC:AC)=P2559</f>
        <v>1</v>
      </c>
    </row>
    <row r="2560" spans="1:19" x14ac:dyDescent="0.25">
      <c r="A2560" t="s">
        <v>39</v>
      </c>
      <c r="B2560" t="s">
        <v>40</v>
      </c>
      <c r="C2560" t="s">
        <v>9</v>
      </c>
      <c r="D2560" t="str">
        <f t="shared" si="39"/>
        <v>OUTFLOWS</v>
      </c>
      <c r="E2560" t="s">
        <v>116</v>
      </c>
      <c r="F2560" t="s">
        <v>117</v>
      </c>
      <c r="G2560" t="s">
        <v>2965</v>
      </c>
      <c r="H2560" t="s">
        <v>2966</v>
      </c>
      <c r="I2560" t="s">
        <v>99</v>
      </c>
      <c r="J2560" t="s">
        <v>3081</v>
      </c>
      <c r="K2560" t="s">
        <v>3501</v>
      </c>
      <c r="L2560" t="s">
        <v>482</v>
      </c>
      <c r="M2560" s="17">
        <f>VLOOKUP($K2560,[1]Budget!$V:$AE,5,0)*IF($C2560="1 - Revenues",1,IF(AND($C2560="5 - Transfers",MID(I2560,15,1)="4"),1,-1))</f>
        <v>0</v>
      </c>
      <c r="N2560" s="17">
        <f>VLOOKUP($K2560,[1]Budget!$V:$AE,6,0)*IF($C2560="1 - Revenues",1,IF(AND($C2560="5 - Transfers",MID(J2560,15,1)="4"),1,-1))</f>
        <v>0</v>
      </c>
      <c r="O2560" s="17">
        <f>IFERROR(IF(RIGHT(LEFT(K2560,15),1)="4",VLOOKUP(K2560,'[1]Budget Worksheet'!A:B,2,0),-1*VLOOKUP(K2560,'[1]Budget Worksheet'!A:B,2,0)),0)</f>
        <v>-300</v>
      </c>
      <c r="P2560" s="17">
        <f>VLOOKUP($K2560,[1]Budget!$V:$AE,8,0)*IF($C2560="1 - Revenues",1,IF(AND($C2560="5 - Transfers",MID($K2560,15,1)="4"),1,-1))</f>
        <v>-1000</v>
      </c>
      <c r="Q2560" s="17">
        <f>VLOOKUP($K2560,[1]Budget!$V:$AE,10,0)*IF($C2560="1 - Revenues",1,IF(AND($C2560="5 - Transfers",MID(K2560,15,1)="4"),1,-1))</f>
        <v>-700</v>
      </c>
      <c r="S2560" s="18" t="b">
        <f>IF(LEFT(C2560,1)="1",1,-1)*SUMIF([1]Budget!V:V,'Budget Worksheet for Pivot Tabl'!K2560,[1]Budget!AC:AC)=P2560</f>
        <v>1</v>
      </c>
    </row>
    <row r="2561" spans="1:19" x14ac:dyDescent="0.25">
      <c r="A2561" t="s">
        <v>39</v>
      </c>
      <c r="B2561" t="s">
        <v>40</v>
      </c>
      <c r="C2561" t="s">
        <v>9</v>
      </c>
      <c r="D2561" t="str">
        <f t="shared" si="39"/>
        <v>OUTFLOWS</v>
      </c>
      <c r="E2561" t="s">
        <v>116</v>
      </c>
      <c r="F2561" t="s">
        <v>117</v>
      </c>
      <c r="G2561" t="s">
        <v>2965</v>
      </c>
      <c r="H2561" t="s">
        <v>2966</v>
      </c>
      <c r="I2561" t="s">
        <v>99</v>
      </c>
      <c r="J2561" t="s">
        <v>3081</v>
      </c>
      <c r="K2561" t="s">
        <v>3502</v>
      </c>
      <c r="L2561" t="s">
        <v>2980</v>
      </c>
      <c r="M2561" s="17">
        <f>VLOOKUP($K2561,[1]Budget!$V:$AE,5,0)*IF($C2561="1 - Revenues",1,IF(AND($C2561="5 - Transfers",MID(I2561,15,1)="4"),1,-1))</f>
        <v>0</v>
      </c>
      <c r="N2561" s="17">
        <f>VLOOKUP($K2561,[1]Budget!$V:$AE,6,0)*IF($C2561="1 - Revenues",1,IF(AND($C2561="5 - Transfers",MID(J2561,15,1)="4"),1,-1))</f>
        <v>0</v>
      </c>
      <c r="O2561" s="17">
        <f>IFERROR(IF(RIGHT(LEFT(K2561,15),1)="4",VLOOKUP(K2561,'[1]Budget Worksheet'!A:B,2,0),-1*VLOOKUP(K2561,'[1]Budget Worksheet'!A:B,2,0)),0)</f>
        <v>-2600</v>
      </c>
      <c r="P2561" s="17">
        <f>VLOOKUP($K2561,[1]Budget!$V:$AE,8,0)*IF($C2561="1 - Revenues",1,IF(AND($C2561="5 - Transfers",MID($K2561,15,1)="4"),1,-1))</f>
        <v>-2600</v>
      </c>
      <c r="Q2561" s="17">
        <f>VLOOKUP($K2561,[1]Budget!$V:$AE,10,0)*IF($C2561="1 - Revenues",1,IF(AND($C2561="5 - Transfers",MID(K2561,15,1)="4"),1,-1))</f>
        <v>0</v>
      </c>
      <c r="S2561" s="18" t="b">
        <f>IF(LEFT(C2561,1)="1",1,-1)*SUMIF([1]Budget!V:V,'Budget Worksheet for Pivot Tabl'!K2561,[1]Budget!AC:AC)=P2561</f>
        <v>1</v>
      </c>
    </row>
    <row r="2562" spans="1:19" x14ac:dyDescent="0.25">
      <c r="A2562" t="s">
        <v>39</v>
      </c>
      <c r="B2562" t="s">
        <v>40</v>
      </c>
      <c r="C2562" t="s">
        <v>9</v>
      </c>
      <c r="D2562" t="str">
        <f t="shared" si="39"/>
        <v>OUTFLOWS</v>
      </c>
      <c r="E2562" t="s">
        <v>116</v>
      </c>
      <c r="F2562" t="s">
        <v>117</v>
      </c>
      <c r="G2562" t="s">
        <v>2965</v>
      </c>
      <c r="H2562" t="s">
        <v>2966</v>
      </c>
      <c r="I2562" t="s">
        <v>99</v>
      </c>
      <c r="J2562" t="s">
        <v>3081</v>
      </c>
      <c r="K2562" t="s">
        <v>3503</v>
      </c>
      <c r="L2562" t="s">
        <v>1398</v>
      </c>
      <c r="M2562" s="17">
        <f>VLOOKUP($K2562,[1]Budget!$V:$AE,5,0)*IF($C2562="1 - Revenues",1,IF(AND($C2562="5 - Transfers",MID(I2562,15,1)="4"),1,-1))</f>
        <v>0</v>
      </c>
      <c r="N2562" s="17">
        <f>VLOOKUP($K2562,[1]Budget!$V:$AE,6,0)*IF($C2562="1 - Revenues",1,IF(AND($C2562="5 - Transfers",MID(J2562,15,1)="4"),1,-1))</f>
        <v>0</v>
      </c>
      <c r="O2562" s="17">
        <f>IFERROR(IF(RIGHT(LEFT(K2562,15),1)="4",VLOOKUP(K2562,'[1]Budget Worksheet'!A:B,2,0),-1*VLOOKUP(K2562,'[1]Budget Worksheet'!A:B,2,0)),0)</f>
        <v>-2000</v>
      </c>
      <c r="P2562" s="17">
        <f>VLOOKUP($K2562,[1]Budget!$V:$AE,8,0)*IF($C2562="1 - Revenues",1,IF(AND($C2562="5 - Transfers",MID($K2562,15,1)="4"),1,-1))</f>
        <v>-2000</v>
      </c>
      <c r="Q2562" s="17">
        <f>VLOOKUP($K2562,[1]Budget!$V:$AE,10,0)*IF($C2562="1 - Revenues",1,IF(AND($C2562="5 - Transfers",MID(K2562,15,1)="4"),1,-1))</f>
        <v>0</v>
      </c>
      <c r="S2562" s="18" t="b">
        <f>IF(LEFT(C2562,1)="1",1,-1)*SUMIF([1]Budget!V:V,'Budget Worksheet for Pivot Tabl'!K2562,[1]Budget!AC:AC)=P2562</f>
        <v>1</v>
      </c>
    </row>
    <row r="2563" spans="1:19" x14ac:dyDescent="0.25">
      <c r="A2563" t="s">
        <v>39</v>
      </c>
      <c r="B2563" t="s">
        <v>40</v>
      </c>
      <c r="C2563" t="s">
        <v>9</v>
      </c>
      <c r="D2563" t="str">
        <f t="shared" ref="D2563:D2626" si="40">IF(C2563="1 - Revenues","INFLOWS","OUTFLOWS")</f>
        <v>OUTFLOWS</v>
      </c>
      <c r="E2563" t="s">
        <v>116</v>
      </c>
      <c r="F2563" t="s">
        <v>117</v>
      </c>
      <c r="G2563" t="s">
        <v>2965</v>
      </c>
      <c r="H2563" t="s">
        <v>2966</v>
      </c>
      <c r="I2563" t="s">
        <v>99</v>
      </c>
      <c r="J2563" t="s">
        <v>3081</v>
      </c>
      <c r="K2563" t="s">
        <v>3504</v>
      </c>
      <c r="L2563" t="s">
        <v>498</v>
      </c>
      <c r="M2563" s="17">
        <f>VLOOKUP($K2563,[1]Budget!$V:$AE,5,0)*IF($C2563="1 - Revenues",1,IF(AND($C2563="5 - Transfers",MID(I2563,15,1)="4"),1,-1))</f>
        <v>0</v>
      </c>
      <c r="N2563" s="17">
        <f>VLOOKUP($K2563,[1]Budget!$V:$AE,6,0)*IF($C2563="1 - Revenues",1,IF(AND($C2563="5 - Transfers",MID(J2563,15,1)="4"),1,-1))</f>
        <v>0</v>
      </c>
      <c r="O2563" s="17">
        <f>IFERROR(IF(RIGHT(LEFT(K2563,15),1)="4",VLOOKUP(K2563,'[1]Budget Worksheet'!A:B,2,0),-1*VLOOKUP(K2563,'[1]Budget Worksheet'!A:B,2,0)),0)</f>
        <v>-53</v>
      </c>
      <c r="P2563" s="17">
        <f>VLOOKUP($K2563,[1]Budget!$V:$AE,8,0)*IF($C2563="1 - Revenues",1,IF(AND($C2563="5 - Transfers",MID($K2563,15,1)="4"),1,-1))</f>
        <v>-53</v>
      </c>
      <c r="Q2563" s="17">
        <f>VLOOKUP($K2563,[1]Budget!$V:$AE,10,0)*IF($C2563="1 - Revenues",1,IF(AND($C2563="5 - Transfers",MID(K2563,15,1)="4"),1,-1))</f>
        <v>0</v>
      </c>
      <c r="S2563" s="18" t="b">
        <f>IF(LEFT(C2563,1)="1",1,-1)*SUMIF([1]Budget!V:V,'Budget Worksheet for Pivot Tabl'!K2563,[1]Budget!AC:AC)=P2563</f>
        <v>1</v>
      </c>
    </row>
    <row r="2564" spans="1:19" x14ac:dyDescent="0.25">
      <c r="A2564" t="s">
        <v>39</v>
      </c>
      <c r="B2564" t="s">
        <v>40</v>
      </c>
      <c r="C2564" t="s">
        <v>9</v>
      </c>
      <c r="D2564" t="str">
        <f t="shared" si="40"/>
        <v>OUTFLOWS</v>
      </c>
      <c r="E2564" t="s">
        <v>116</v>
      </c>
      <c r="F2564" t="s">
        <v>117</v>
      </c>
      <c r="G2564" t="s">
        <v>2965</v>
      </c>
      <c r="H2564" t="s">
        <v>2966</v>
      </c>
      <c r="I2564" t="s">
        <v>99</v>
      </c>
      <c r="J2564" t="s">
        <v>3081</v>
      </c>
      <c r="K2564" t="s">
        <v>3505</v>
      </c>
      <c r="L2564" t="s">
        <v>2484</v>
      </c>
      <c r="M2564" s="17">
        <f>VLOOKUP($K2564,[1]Budget!$V:$AE,5,0)*IF($C2564="1 - Revenues",1,IF(AND($C2564="5 - Transfers",MID(I2564,15,1)="4"),1,-1))</f>
        <v>0</v>
      </c>
      <c r="N2564" s="17">
        <f>VLOOKUP($K2564,[1]Budget!$V:$AE,6,0)*IF($C2564="1 - Revenues",1,IF(AND($C2564="5 - Transfers",MID(J2564,15,1)="4"),1,-1))</f>
        <v>0</v>
      </c>
      <c r="O2564" s="17">
        <f>IFERROR(IF(RIGHT(LEFT(K2564,15),1)="4",VLOOKUP(K2564,'[1]Budget Worksheet'!A:B,2,0),-1*VLOOKUP(K2564,'[1]Budget Worksheet'!A:B,2,0)),0)</f>
        <v>-4720</v>
      </c>
      <c r="P2564" s="17">
        <f>VLOOKUP($K2564,[1]Budget!$V:$AE,8,0)*IF($C2564="1 - Revenues",1,IF(AND($C2564="5 - Transfers",MID($K2564,15,1)="4"),1,-1))</f>
        <v>-4720</v>
      </c>
      <c r="Q2564" s="17">
        <f>VLOOKUP($K2564,[1]Budget!$V:$AE,10,0)*IF($C2564="1 - Revenues",1,IF(AND($C2564="5 - Transfers",MID(K2564,15,1)="4"),1,-1))</f>
        <v>0</v>
      </c>
      <c r="S2564" s="18" t="b">
        <f>IF(LEFT(C2564,1)="1",1,-1)*SUMIF([1]Budget!V:V,'Budget Worksheet for Pivot Tabl'!K2564,[1]Budget!AC:AC)=P2564</f>
        <v>1</v>
      </c>
    </row>
    <row r="2565" spans="1:19" x14ac:dyDescent="0.25">
      <c r="A2565" t="s">
        <v>39</v>
      </c>
      <c r="B2565" t="s">
        <v>40</v>
      </c>
      <c r="C2565" t="s">
        <v>9</v>
      </c>
      <c r="D2565" t="str">
        <f t="shared" si="40"/>
        <v>OUTFLOWS</v>
      </c>
      <c r="E2565" t="s">
        <v>116</v>
      </c>
      <c r="F2565" t="s">
        <v>117</v>
      </c>
      <c r="G2565" t="s">
        <v>2965</v>
      </c>
      <c r="H2565" t="s">
        <v>2966</v>
      </c>
      <c r="I2565" t="s">
        <v>99</v>
      </c>
      <c r="J2565" t="s">
        <v>3081</v>
      </c>
      <c r="K2565" t="s">
        <v>3506</v>
      </c>
      <c r="L2565" t="s">
        <v>723</v>
      </c>
      <c r="M2565" s="17">
        <f>VLOOKUP($K2565,[1]Budget!$V:$AE,5,0)*IF($C2565="1 - Revenues",1,IF(AND($C2565="5 - Transfers",MID(I2565,15,1)="4"),1,-1))</f>
        <v>0</v>
      </c>
      <c r="N2565" s="17">
        <f>VLOOKUP($K2565,[1]Budget!$V:$AE,6,0)*IF($C2565="1 - Revenues",1,IF(AND($C2565="5 - Transfers",MID(J2565,15,1)="4"),1,-1))</f>
        <v>0</v>
      </c>
      <c r="O2565" s="17">
        <f>IFERROR(IF(RIGHT(LEFT(K2565,15),1)="4",VLOOKUP(K2565,'[1]Budget Worksheet'!A:B,2,0),-1*VLOOKUP(K2565,'[1]Budget Worksheet'!A:B,2,0)),0)</f>
        <v>-674</v>
      </c>
      <c r="P2565" s="17">
        <f>VLOOKUP($K2565,[1]Budget!$V:$AE,8,0)*IF($C2565="1 - Revenues",1,IF(AND($C2565="5 - Transfers",MID($K2565,15,1)="4"),1,-1))</f>
        <v>-674</v>
      </c>
      <c r="Q2565" s="17">
        <f>VLOOKUP($K2565,[1]Budget!$V:$AE,10,0)*IF($C2565="1 - Revenues",1,IF(AND($C2565="5 - Transfers",MID(K2565,15,1)="4"),1,-1))</f>
        <v>0</v>
      </c>
      <c r="S2565" s="18" t="b">
        <f>IF(LEFT(C2565,1)="1",1,-1)*SUMIF([1]Budget!V:V,'Budget Worksheet for Pivot Tabl'!K2565,[1]Budget!AC:AC)=P2565</f>
        <v>1</v>
      </c>
    </row>
    <row r="2566" spans="1:19" x14ac:dyDescent="0.25">
      <c r="A2566" t="s">
        <v>39</v>
      </c>
      <c r="B2566" t="s">
        <v>40</v>
      </c>
      <c r="C2566" t="s">
        <v>9</v>
      </c>
      <c r="D2566" t="str">
        <f t="shared" si="40"/>
        <v>OUTFLOWS</v>
      </c>
      <c r="E2566" t="s">
        <v>116</v>
      </c>
      <c r="F2566" t="s">
        <v>117</v>
      </c>
      <c r="G2566" t="s">
        <v>2965</v>
      </c>
      <c r="H2566" t="s">
        <v>2966</v>
      </c>
      <c r="I2566" t="s">
        <v>99</v>
      </c>
      <c r="J2566" t="s">
        <v>3081</v>
      </c>
      <c r="K2566" t="s">
        <v>3507</v>
      </c>
      <c r="L2566" t="s">
        <v>2950</v>
      </c>
      <c r="M2566" s="17">
        <f>VLOOKUP($K2566,[1]Budget!$V:$AE,5,0)*IF($C2566="1 - Revenues",1,IF(AND($C2566="5 - Transfers",MID(I2566,15,1)="4"),1,-1))</f>
        <v>0</v>
      </c>
      <c r="N2566" s="17">
        <f>VLOOKUP($K2566,[1]Budget!$V:$AE,6,0)*IF($C2566="1 - Revenues",1,IF(AND($C2566="5 - Transfers",MID(J2566,15,1)="4"),1,-1))</f>
        <v>0</v>
      </c>
      <c r="O2566" s="17">
        <f>IFERROR(IF(RIGHT(LEFT(K2566,15),1)="4",VLOOKUP(K2566,'[1]Budget Worksheet'!A:B,2,0),-1*VLOOKUP(K2566,'[1]Budget Worksheet'!A:B,2,0)),0)</f>
        <v>-1000</v>
      </c>
      <c r="P2566" s="17">
        <f>VLOOKUP($K2566,[1]Budget!$V:$AE,8,0)*IF($C2566="1 - Revenues",1,IF(AND($C2566="5 - Transfers",MID($K2566,15,1)="4"),1,-1))</f>
        <v>-1000</v>
      </c>
      <c r="Q2566" s="17">
        <f>VLOOKUP($K2566,[1]Budget!$V:$AE,10,0)*IF($C2566="1 - Revenues",1,IF(AND($C2566="5 - Transfers",MID(K2566,15,1)="4"),1,-1))</f>
        <v>0</v>
      </c>
      <c r="S2566" s="18" t="b">
        <f>IF(LEFT(C2566,1)="1",1,-1)*SUMIF([1]Budget!V:V,'Budget Worksheet for Pivot Tabl'!K2566,[1]Budget!AC:AC)=P2566</f>
        <v>1</v>
      </c>
    </row>
    <row r="2567" spans="1:19" x14ac:dyDescent="0.25">
      <c r="A2567" t="s">
        <v>39</v>
      </c>
      <c r="B2567" t="s">
        <v>40</v>
      </c>
      <c r="C2567" t="s">
        <v>7</v>
      </c>
      <c r="D2567" t="str">
        <f t="shared" si="40"/>
        <v>INFLOWS</v>
      </c>
      <c r="E2567" t="s">
        <v>116</v>
      </c>
      <c r="F2567" t="s">
        <v>117</v>
      </c>
      <c r="G2567" t="s">
        <v>2965</v>
      </c>
      <c r="H2567" t="s">
        <v>2966</v>
      </c>
      <c r="I2567" t="s">
        <v>3093</v>
      </c>
      <c r="J2567" t="s">
        <v>3094</v>
      </c>
      <c r="K2567" t="s">
        <v>3508</v>
      </c>
      <c r="L2567" t="s">
        <v>2927</v>
      </c>
      <c r="M2567" s="17">
        <f>VLOOKUP($K2567,[1]Budget!$V:$AE,5,0)*IF($C2567="1 - Revenues",1,IF(AND($C2567="5 - Transfers",MID(I2567,15,1)="4"),1,-1))</f>
        <v>0</v>
      </c>
      <c r="N2567" s="17">
        <f>VLOOKUP($K2567,[1]Budget!$V:$AE,6,0)*IF($C2567="1 - Revenues",1,IF(AND($C2567="5 - Transfers",MID(J2567,15,1)="4"),1,-1))</f>
        <v>0</v>
      </c>
      <c r="O2567" s="17">
        <f>IFERROR(IF(RIGHT(LEFT(K2567,15),1)="4",VLOOKUP(K2567,'[1]Budget Worksheet'!A:B,2,0),-1*VLOOKUP(K2567,'[1]Budget Worksheet'!A:B,2,0)),0)</f>
        <v>15828</v>
      </c>
      <c r="P2567" s="17">
        <f>VLOOKUP($K2567,[1]Budget!$V:$AE,8,0)*IF($C2567="1 - Revenues",1,IF(AND($C2567="5 - Transfers",MID($K2567,15,1)="4"),1,-1))</f>
        <v>15828</v>
      </c>
      <c r="Q2567" s="17">
        <f>VLOOKUP($K2567,[1]Budget!$V:$AE,10,0)*IF($C2567="1 - Revenues",1,IF(AND($C2567="5 - Transfers",MID(K2567,15,1)="4"),1,-1))</f>
        <v>0</v>
      </c>
      <c r="S2567" s="18" t="b">
        <f>IF(LEFT(C2567,1)="1",1,-1)*SUMIF([1]Budget!V:V,'Budget Worksheet for Pivot Tabl'!K2567,[1]Budget!AC:AC)=P2567</f>
        <v>1</v>
      </c>
    </row>
    <row r="2568" spans="1:19" x14ac:dyDescent="0.25">
      <c r="A2568" t="s">
        <v>39</v>
      </c>
      <c r="B2568" t="s">
        <v>40</v>
      </c>
      <c r="C2568" t="s">
        <v>9</v>
      </c>
      <c r="D2568" t="str">
        <f t="shared" si="40"/>
        <v>OUTFLOWS</v>
      </c>
      <c r="E2568" t="s">
        <v>116</v>
      </c>
      <c r="F2568" t="s">
        <v>117</v>
      </c>
      <c r="G2568" t="s">
        <v>2965</v>
      </c>
      <c r="H2568" t="s">
        <v>2966</v>
      </c>
      <c r="I2568" t="s">
        <v>3093</v>
      </c>
      <c r="J2568" t="s">
        <v>3094</v>
      </c>
      <c r="K2568" t="s">
        <v>3509</v>
      </c>
      <c r="L2568" t="s">
        <v>1398</v>
      </c>
      <c r="M2568" s="17">
        <f>VLOOKUP($K2568,[1]Budget!$V:$AE,5,0)*IF($C2568="1 - Revenues",1,IF(AND($C2568="5 - Transfers",MID(I2568,15,1)="4"),1,-1))</f>
        <v>0</v>
      </c>
      <c r="N2568" s="17">
        <f>VLOOKUP($K2568,[1]Budget!$V:$AE,6,0)*IF($C2568="1 - Revenues",1,IF(AND($C2568="5 - Transfers",MID(J2568,15,1)="4"),1,-1))</f>
        <v>0</v>
      </c>
      <c r="O2568" s="17">
        <f>IFERROR(IF(RIGHT(LEFT(K2568,15),1)="4",VLOOKUP(K2568,'[1]Budget Worksheet'!A:B,2,0),-1*VLOOKUP(K2568,'[1]Budget Worksheet'!A:B,2,0)),0)</f>
        <v>0</v>
      </c>
      <c r="P2568" s="17">
        <f>VLOOKUP($K2568,[1]Budget!$V:$AE,8,0)*IF($C2568="1 - Revenues",1,IF(AND($C2568="5 - Transfers",MID($K2568,15,1)="4"),1,-1))</f>
        <v>0</v>
      </c>
      <c r="Q2568" s="17">
        <f>VLOOKUP($K2568,[1]Budget!$V:$AE,10,0)*IF($C2568="1 - Revenues",1,IF(AND($C2568="5 - Transfers",MID(K2568,15,1)="4"),1,-1))</f>
        <v>0</v>
      </c>
      <c r="S2568" s="18" t="b">
        <f>IF(LEFT(C2568,1)="1",1,-1)*SUMIF([1]Budget!V:V,'Budget Worksheet for Pivot Tabl'!K2568,[1]Budget!AC:AC)=P2568</f>
        <v>1</v>
      </c>
    </row>
    <row r="2569" spans="1:19" x14ac:dyDescent="0.25">
      <c r="A2569" t="s">
        <v>39</v>
      </c>
      <c r="B2569" t="s">
        <v>40</v>
      </c>
      <c r="C2569" t="s">
        <v>9</v>
      </c>
      <c r="D2569" t="str">
        <f t="shared" si="40"/>
        <v>OUTFLOWS</v>
      </c>
      <c r="E2569" t="s">
        <v>116</v>
      </c>
      <c r="F2569" t="s">
        <v>117</v>
      </c>
      <c r="G2569" t="s">
        <v>2965</v>
      </c>
      <c r="H2569" t="s">
        <v>2966</v>
      </c>
      <c r="I2569" t="s">
        <v>3093</v>
      </c>
      <c r="J2569" t="s">
        <v>3094</v>
      </c>
      <c r="K2569" t="s">
        <v>3510</v>
      </c>
      <c r="L2569" t="s">
        <v>2986</v>
      </c>
      <c r="M2569" s="17">
        <f>VLOOKUP($K2569,[1]Budget!$V:$AE,5,0)*IF($C2569="1 - Revenues",1,IF(AND($C2569="5 - Transfers",MID(I2569,15,1)="4"),1,-1))</f>
        <v>0</v>
      </c>
      <c r="N2569" s="17">
        <f>VLOOKUP($K2569,[1]Budget!$V:$AE,6,0)*IF($C2569="1 - Revenues",1,IF(AND($C2569="5 - Transfers",MID(J2569,15,1)="4"),1,-1))</f>
        <v>0</v>
      </c>
      <c r="O2569" s="17">
        <f>IFERROR(IF(RIGHT(LEFT(K2569,15),1)="4",VLOOKUP(K2569,'[1]Budget Worksheet'!A:B,2,0),-1*VLOOKUP(K2569,'[1]Budget Worksheet'!A:B,2,0)),0)</f>
        <v>-7000</v>
      </c>
      <c r="P2569" s="17">
        <f>VLOOKUP($K2569,[1]Budget!$V:$AE,8,0)*IF($C2569="1 - Revenues",1,IF(AND($C2569="5 - Transfers",MID($K2569,15,1)="4"),1,-1))</f>
        <v>-7000</v>
      </c>
      <c r="Q2569" s="17">
        <f>VLOOKUP($K2569,[1]Budget!$V:$AE,10,0)*IF($C2569="1 - Revenues",1,IF(AND($C2569="5 - Transfers",MID(K2569,15,1)="4"),1,-1))</f>
        <v>0</v>
      </c>
      <c r="S2569" s="18" t="b">
        <f>IF(LEFT(C2569,1)="1",1,-1)*SUMIF([1]Budget!V:V,'Budget Worksheet for Pivot Tabl'!K2569,[1]Budget!AC:AC)=P2569</f>
        <v>1</v>
      </c>
    </row>
    <row r="2570" spans="1:19" x14ac:dyDescent="0.25">
      <c r="A2570" t="s">
        <v>39</v>
      </c>
      <c r="B2570" t="s">
        <v>40</v>
      </c>
      <c r="C2570" t="s">
        <v>9</v>
      </c>
      <c r="D2570" t="str">
        <f t="shared" si="40"/>
        <v>OUTFLOWS</v>
      </c>
      <c r="E2570" t="s">
        <v>116</v>
      </c>
      <c r="F2570" t="s">
        <v>117</v>
      </c>
      <c r="G2570" t="s">
        <v>2965</v>
      </c>
      <c r="H2570" t="s">
        <v>2966</v>
      </c>
      <c r="I2570" t="s">
        <v>3093</v>
      </c>
      <c r="J2570" t="s">
        <v>3094</v>
      </c>
      <c r="K2570" t="s">
        <v>3511</v>
      </c>
      <c r="L2570" t="s">
        <v>1274</v>
      </c>
      <c r="M2570" s="17">
        <f>VLOOKUP($K2570,[1]Budget!$V:$AE,5,0)*IF($C2570="1 - Revenues",1,IF(AND($C2570="5 - Transfers",MID(I2570,15,1)="4"),1,-1))</f>
        <v>0</v>
      </c>
      <c r="N2570" s="17">
        <f>VLOOKUP($K2570,[1]Budget!$V:$AE,6,0)*IF($C2570="1 - Revenues",1,IF(AND($C2570="5 - Transfers",MID(J2570,15,1)="4"),1,-1))</f>
        <v>0</v>
      </c>
      <c r="O2570" s="17">
        <f>IFERROR(IF(RIGHT(LEFT(K2570,15),1)="4",VLOOKUP(K2570,'[1]Budget Worksheet'!A:B,2,0),-1*VLOOKUP(K2570,'[1]Budget Worksheet'!A:B,2,0)),0)</f>
        <v>-179</v>
      </c>
      <c r="P2570" s="17">
        <f>VLOOKUP($K2570,[1]Budget!$V:$AE,8,0)*IF($C2570="1 - Revenues",1,IF(AND($C2570="5 - Transfers",MID($K2570,15,1)="4"),1,-1))</f>
        <v>-179</v>
      </c>
      <c r="Q2570" s="17">
        <f>VLOOKUP($K2570,[1]Budget!$V:$AE,10,0)*IF($C2570="1 - Revenues",1,IF(AND($C2570="5 - Transfers",MID(K2570,15,1)="4"),1,-1))</f>
        <v>0</v>
      </c>
      <c r="S2570" s="18" t="b">
        <f>IF(LEFT(C2570,1)="1",1,-1)*SUMIF([1]Budget!V:V,'Budget Worksheet for Pivot Tabl'!K2570,[1]Budget!AC:AC)=P2570</f>
        <v>1</v>
      </c>
    </row>
    <row r="2571" spans="1:19" x14ac:dyDescent="0.25">
      <c r="A2571" t="s">
        <v>39</v>
      </c>
      <c r="B2571" t="s">
        <v>40</v>
      </c>
      <c r="C2571" t="s">
        <v>9</v>
      </c>
      <c r="D2571" t="str">
        <f t="shared" si="40"/>
        <v>OUTFLOWS</v>
      </c>
      <c r="E2571" t="s">
        <v>116</v>
      </c>
      <c r="F2571" t="s">
        <v>117</v>
      </c>
      <c r="G2571" t="s">
        <v>2965</v>
      </c>
      <c r="H2571" t="s">
        <v>2966</v>
      </c>
      <c r="I2571" t="s">
        <v>3093</v>
      </c>
      <c r="J2571" t="s">
        <v>3094</v>
      </c>
      <c r="K2571" t="s">
        <v>3512</v>
      </c>
      <c r="L2571" t="s">
        <v>482</v>
      </c>
      <c r="M2571" s="17">
        <f>VLOOKUP($K2571,[1]Budget!$V:$AE,5,0)*IF($C2571="1 - Revenues",1,IF(AND($C2571="5 - Transfers",MID(I2571,15,1)="4"),1,-1))</f>
        <v>0</v>
      </c>
      <c r="N2571" s="17">
        <f>VLOOKUP($K2571,[1]Budget!$V:$AE,6,0)*IF($C2571="1 - Revenues",1,IF(AND($C2571="5 - Transfers",MID(J2571,15,1)="4"),1,-1))</f>
        <v>0</v>
      </c>
      <c r="O2571" s="17">
        <f>IFERROR(IF(RIGHT(LEFT(K2571,15),1)="4",VLOOKUP(K2571,'[1]Budget Worksheet'!A:B,2,0),-1*VLOOKUP(K2571,'[1]Budget Worksheet'!A:B,2,0)),0)</f>
        <v>-130</v>
      </c>
      <c r="P2571" s="17">
        <f>VLOOKUP($K2571,[1]Budget!$V:$AE,8,0)*IF($C2571="1 - Revenues",1,IF(AND($C2571="5 - Transfers",MID($K2571,15,1)="4"),1,-1))</f>
        <v>-130</v>
      </c>
      <c r="Q2571" s="17">
        <f>VLOOKUP($K2571,[1]Budget!$V:$AE,10,0)*IF($C2571="1 - Revenues",1,IF(AND($C2571="5 - Transfers",MID(K2571,15,1)="4"),1,-1))</f>
        <v>0</v>
      </c>
      <c r="S2571" s="18" t="b">
        <f>IF(LEFT(C2571,1)="1",1,-1)*SUMIF([1]Budget!V:V,'Budget Worksheet for Pivot Tabl'!K2571,[1]Budget!AC:AC)=P2571</f>
        <v>1</v>
      </c>
    </row>
    <row r="2572" spans="1:19" x14ac:dyDescent="0.25">
      <c r="A2572" t="s">
        <v>39</v>
      </c>
      <c r="B2572" t="s">
        <v>40</v>
      </c>
      <c r="C2572" t="s">
        <v>9</v>
      </c>
      <c r="D2572" t="str">
        <f t="shared" si="40"/>
        <v>OUTFLOWS</v>
      </c>
      <c r="E2572" t="s">
        <v>116</v>
      </c>
      <c r="F2572" t="s">
        <v>117</v>
      </c>
      <c r="G2572" t="s">
        <v>2965</v>
      </c>
      <c r="H2572" t="s">
        <v>2966</v>
      </c>
      <c r="I2572" t="s">
        <v>3093</v>
      </c>
      <c r="J2572" t="s">
        <v>3094</v>
      </c>
      <c r="K2572" t="s">
        <v>3513</v>
      </c>
      <c r="L2572" t="s">
        <v>2980</v>
      </c>
      <c r="M2572" s="17">
        <f>VLOOKUP($K2572,[1]Budget!$V:$AE,5,0)*IF($C2572="1 - Revenues",1,IF(AND($C2572="5 - Transfers",MID(I2572,15,1)="4"),1,-1))</f>
        <v>0</v>
      </c>
      <c r="N2572" s="17">
        <f>VLOOKUP($K2572,[1]Budget!$V:$AE,6,0)*IF($C2572="1 - Revenues",1,IF(AND($C2572="5 - Transfers",MID(J2572,15,1)="4"),1,-1))</f>
        <v>0</v>
      </c>
      <c r="O2572" s="17">
        <f>IFERROR(IF(RIGHT(LEFT(K2572,15),1)="4",VLOOKUP(K2572,'[1]Budget Worksheet'!A:B,2,0),-1*VLOOKUP(K2572,'[1]Budget Worksheet'!A:B,2,0)),0)</f>
        <v>-1650</v>
      </c>
      <c r="P2572" s="17">
        <f>VLOOKUP($K2572,[1]Budget!$V:$AE,8,0)*IF($C2572="1 - Revenues",1,IF(AND($C2572="5 - Transfers",MID($K2572,15,1)="4"),1,-1))</f>
        <v>-1650</v>
      </c>
      <c r="Q2572" s="17">
        <f>VLOOKUP($K2572,[1]Budget!$V:$AE,10,0)*IF($C2572="1 - Revenues",1,IF(AND($C2572="5 - Transfers",MID(K2572,15,1)="4"),1,-1))</f>
        <v>0</v>
      </c>
      <c r="S2572" s="18" t="b">
        <f>IF(LEFT(C2572,1)="1",1,-1)*SUMIF([1]Budget!V:V,'Budget Worksheet for Pivot Tabl'!K2572,[1]Budget!AC:AC)=P2572</f>
        <v>1</v>
      </c>
    </row>
    <row r="2573" spans="1:19" x14ac:dyDescent="0.25">
      <c r="A2573" t="s">
        <v>39</v>
      </c>
      <c r="B2573" t="s">
        <v>40</v>
      </c>
      <c r="C2573" t="s">
        <v>9</v>
      </c>
      <c r="D2573" t="str">
        <f t="shared" si="40"/>
        <v>OUTFLOWS</v>
      </c>
      <c r="E2573" t="s">
        <v>116</v>
      </c>
      <c r="F2573" t="s">
        <v>117</v>
      </c>
      <c r="G2573" t="s">
        <v>2965</v>
      </c>
      <c r="H2573" t="s">
        <v>2966</v>
      </c>
      <c r="I2573" t="s">
        <v>3093</v>
      </c>
      <c r="J2573" t="s">
        <v>3094</v>
      </c>
      <c r="K2573" t="s">
        <v>3514</v>
      </c>
      <c r="L2573" t="s">
        <v>498</v>
      </c>
      <c r="M2573" s="17">
        <f>VLOOKUP($K2573,[1]Budget!$V:$AE,5,0)*IF($C2573="1 - Revenues",1,IF(AND($C2573="5 - Transfers",MID(I2573,15,1)="4"),1,-1))</f>
        <v>0</v>
      </c>
      <c r="N2573" s="17">
        <f>VLOOKUP($K2573,[1]Budget!$V:$AE,6,0)*IF($C2573="1 - Revenues",1,IF(AND($C2573="5 - Transfers",MID(J2573,15,1)="4"),1,-1))</f>
        <v>0</v>
      </c>
      <c r="O2573" s="17">
        <f>IFERROR(IF(RIGHT(LEFT(K2573,15),1)="4",VLOOKUP(K2573,'[1]Budget Worksheet'!A:B,2,0),-1*VLOOKUP(K2573,'[1]Budget Worksheet'!A:B,2,0)),0)</f>
        <v>-53</v>
      </c>
      <c r="P2573" s="17">
        <f>VLOOKUP($K2573,[1]Budget!$V:$AE,8,0)*IF($C2573="1 - Revenues",1,IF(AND($C2573="5 - Transfers",MID($K2573,15,1)="4"),1,-1))</f>
        <v>-53</v>
      </c>
      <c r="Q2573" s="17">
        <f>VLOOKUP($K2573,[1]Budget!$V:$AE,10,0)*IF($C2573="1 - Revenues",1,IF(AND($C2573="5 - Transfers",MID(K2573,15,1)="4"),1,-1))</f>
        <v>0</v>
      </c>
      <c r="S2573" s="18" t="b">
        <f>IF(LEFT(C2573,1)="1",1,-1)*SUMIF([1]Budget!V:V,'Budget Worksheet for Pivot Tabl'!K2573,[1]Budget!AC:AC)=P2573</f>
        <v>1</v>
      </c>
    </row>
    <row r="2574" spans="1:19" x14ac:dyDescent="0.25">
      <c r="A2574" t="s">
        <v>39</v>
      </c>
      <c r="B2574" t="s">
        <v>40</v>
      </c>
      <c r="C2574" t="s">
        <v>9</v>
      </c>
      <c r="D2574" t="str">
        <f t="shared" si="40"/>
        <v>OUTFLOWS</v>
      </c>
      <c r="E2574" t="s">
        <v>116</v>
      </c>
      <c r="F2574" t="s">
        <v>117</v>
      </c>
      <c r="G2574" t="s">
        <v>2965</v>
      </c>
      <c r="H2574" t="s">
        <v>2966</v>
      </c>
      <c r="I2574" t="s">
        <v>3093</v>
      </c>
      <c r="J2574" t="s">
        <v>3094</v>
      </c>
      <c r="K2574" t="s">
        <v>3515</v>
      </c>
      <c r="L2574" t="s">
        <v>2484</v>
      </c>
      <c r="M2574" s="17">
        <f>VLOOKUP($K2574,[1]Budget!$V:$AE,5,0)*IF($C2574="1 - Revenues",1,IF(AND($C2574="5 - Transfers",MID(I2574,15,1)="4"),1,-1))</f>
        <v>0</v>
      </c>
      <c r="N2574" s="17">
        <f>VLOOKUP($K2574,[1]Budget!$V:$AE,6,0)*IF($C2574="1 - Revenues",1,IF(AND($C2574="5 - Transfers",MID(J2574,15,1)="4"),1,-1))</f>
        <v>0</v>
      </c>
      <c r="O2574" s="17">
        <f>IFERROR(IF(RIGHT(LEFT(K2574,15),1)="4",VLOOKUP(K2574,'[1]Budget Worksheet'!A:B,2,0),-1*VLOOKUP(K2574,'[1]Budget Worksheet'!A:B,2,0)),0)</f>
        <v>-4720</v>
      </c>
      <c r="P2574" s="17">
        <f>VLOOKUP($K2574,[1]Budget!$V:$AE,8,0)*IF($C2574="1 - Revenues",1,IF(AND($C2574="5 - Transfers",MID($K2574,15,1)="4"),1,-1))</f>
        <v>-4720</v>
      </c>
      <c r="Q2574" s="17">
        <f>VLOOKUP($K2574,[1]Budget!$V:$AE,10,0)*IF($C2574="1 - Revenues",1,IF(AND($C2574="5 - Transfers",MID(K2574,15,1)="4"),1,-1))</f>
        <v>0</v>
      </c>
      <c r="S2574" s="18" t="b">
        <f>IF(LEFT(C2574,1)="1",1,-1)*SUMIF([1]Budget!V:V,'Budget Worksheet for Pivot Tabl'!K2574,[1]Budget!AC:AC)=P2574</f>
        <v>1</v>
      </c>
    </row>
    <row r="2575" spans="1:19" x14ac:dyDescent="0.25">
      <c r="A2575" t="s">
        <v>39</v>
      </c>
      <c r="B2575" t="s">
        <v>40</v>
      </c>
      <c r="C2575" t="s">
        <v>9</v>
      </c>
      <c r="D2575" t="str">
        <f t="shared" si="40"/>
        <v>OUTFLOWS</v>
      </c>
      <c r="E2575" t="s">
        <v>116</v>
      </c>
      <c r="F2575" t="s">
        <v>117</v>
      </c>
      <c r="G2575" t="s">
        <v>2965</v>
      </c>
      <c r="H2575" t="s">
        <v>2966</v>
      </c>
      <c r="I2575" t="s">
        <v>3093</v>
      </c>
      <c r="J2575" t="s">
        <v>3094</v>
      </c>
      <c r="K2575" t="s">
        <v>3516</v>
      </c>
      <c r="L2575" t="s">
        <v>723</v>
      </c>
      <c r="M2575" s="17">
        <f>VLOOKUP($K2575,[1]Budget!$V:$AE,5,0)*IF($C2575="1 - Revenues",1,IF(AND($C2575="5 - Transfers",MID(I2575,15,1)="4"),1,-1))</f>
        <v>0</v>
      </c>
      <c r="N2575" s="17">
        <f>VLOOKUP($K2575,[1]Budget!$V:$AE,6,0)*IF($C2575="1 - Revenues",1,IF(AND($C2575="5 - Transfers",MID(J2575,15,1)="4"),1,-1))</f>
        <v>0</v>
      </c>
      <c r="O2575" s="17">
        <f>IFERROR(IF(RIGHT(LEFT(K2575,15),1)="4",VLOOKUP(K2575,'[1]Budget Worksheet'!A:B,2,0),-1*VLOOKUP(K2575,'[1]Budget Worksheet'!A:B,2,0)),0)</f>
        <v>-796</v>
      </c>
      <c r="P2575" s="17">
        <f>VLOOKUP($K2575,[1]Budget!$V:$AE,8,0)*IF($C2575="1 - Revenues",1,IF(AND($C2575="5 - Transfers",MID($K2575,15,1)="4"),1,-1))</f>
        <v>-796</v>
      </c>
      <c r="Q2575" s="17">
        <f>VLOOKUP($K2575,[1]Budget!$V:$AE,10,0)*IF($C2575="1 - Revenues",1,IF(AND($C2575="5 - Transfers",MID(K2575,15,1)="4"),1,-1))</f>
        <v>0</v>
      </c>
      <c r="S2575" s="18" t="b">
        <f>IF(LEFT(C2575,1)="1",1,-1)*SUMIF([1]Budget!V:V,'Budget Worksheet for Pivot Tabl'!K2575,[1]Budget!AC:AC)=P2575</f>
        <v>1</v>
      </c>
    </row>
    <row r="2576" spans="1:19" x14ac:dyDescent="0.25">
      <c r="A2576" t="s">
        <v>39</v>
      </c>
      <c r="B2576" t="s">
        <v>40</v>
      </c>
      <c r="C2576" t="s">
        <v>9</v>
      </c>
      <c r="D2576" t="str">
        <f t="shared" si="40"/>
        <v>OUTFLOWS</v>
      </c>
      <c r="E2576" t="s">
        <v>116</v>
      </c>
      <c r="F2576" t="s">
        <v>117</v>
      </c>
      <c r="G2576" t="s">
        <v>2965</v>
      </c>
      <c r="H2576" t="s">
        <v>2966</v>
      </c>
      <c r="I2576" t="s">
        <v>3093</v>
      </c>
      <c r="J2576" t="s">
        <v>3094</v>
      </c>
      <c r="K2576" t="s">
        <v>3517</v>
      </c>
      <c r="L2576" t="s">
        <v>2950</v>
      </c>
      <c r="M2576" s="17">
        <f>VLOOKUP($K2576,[1]Budget!$V:$AE,5,0)*IF($C2576="1 - Revenues",1,IF(AND($C2576="5 - Transfers",MID(I2576,15,1)="4"),1,-1))</f>
        <v>0</v>
      </c>
      <c r="N2576" s="17">
        <f>VLOOKUP($K2576,[1]Budget!$V:$AE,6,0)*IF($C2576="1 - Revenues",1,IF(AND($C2576="5 - Transfers",MID(J2576,15,1)="4"),1,-1))</f>
        <v>0</v>
      </c>
      <c r="O2576" s="17">
        <f>IFERROR(IF(RIGHT(LEFT(K2576,15),1)="4",VLOOKUP(K2576,'[1]Budget Worksheet'!A:B,2,0),-1*VLOOKUP(K2576,'[1]Budget Worksheet'!A:B,2,0)),0)</f>
        <v>-1300</v>
      </c>
      <c r="P2576" s="17">
        <f>VLOOKUP($K2576,[1]Budget!$V:$AE,8,0)*IF($C2576="1 - Revenues",1,IF(AND($C2576="5 - Transfers",MID($K2576,15,1)="4"),1,-1))</f>
        <v>-1300</v>
      </c>
      <c r="Q2576" s="17">
        <f>VLOOKUP($K2576,[1]Budget!$V:$AE,10,0)*IF($C2576="1 - Revenues",1,IF(AND($C2576="5 - Transfers",MID(K2576,15,1)="4"),1,-1))</f>
        <v>0</v>
      </c>
      <c r="S2576" s="18" t="b">
        <f>IF(LEFT(C2576,1)="1",1,-1)*SUMIF([1]Budget!V:V,'Budget Worksheet for Pivot Tabl'!K2576,[1]Budget!AC:AC)=P2576</f>
        <v>1</v>
      </c>
    </row>
    <row r="2577" spans="1:19" x14ac:dyDescent="0.25">
      <c r="A2577" t="s">
        <v>39</v>
      </c>
      <c r="B2577" t="s">
        <v>40</v>
      </c>
      <c r="C2577" t="s">
        <v>7</v>
      </c>
      <c r="D2577" t="str">
        <f t="shared" si="40"/>
        <v>INFLOWS</v>
      </c>
      <c r="E2577" t="s">
        <v>116</v>
      </c>
      <c r="F2577" t="s">
        <v>117</v>
      </c>
      <c r="G2577" t="s">
        <v>2965</v>
      </c>
      <c r="H2577" t="s">
        <v>2966</v>
      </c>
      <c r="I2577" t="s">
        <v>3106</v>
      </c>
      <c r="J2577" t="s">
        <v>3107</v>
      </c>
      <c r="K2577" t="s">
        <v>3518</v>
      </c>
      <c r="L2577" t="s">
        <v>2927</v>
      </c>
      <c r="M2577" s="17">
        <f>VLOOKUP($K2577,[1]Budget!$V:$AE,5,0)*IF($C2577="1 - Revenues",1,IF(AND($C2577="5 - Transfers",MID(I2577,15,1)="4"),1,-1))</f>
        <v>0</v>
      </c>
      <c r="N2577" s="17">
        <f>VLOOKUP($K2577,[1]Budget!$V:$AE,6,0)*IF($C2577="1 - Revenues",1,IF(AND($C2577="5 - Transfers",MID(J2577,15,1)="4"),1,-1))</f>
        <v>0</v>
      </c>
      <c r="O2577" s="17">
        <f>IFERROR(IF(RIGHT(LEFT(K2577,15),1)="4",VLOOKUP(K2577,'[1]Budget Worksheet'!A:B,2,0),-1*VLOOKUP(K2577,'[1]Budget Worksheet'!A:B,2,0)),0)</f>
        <v>16621</v>
      </c>
      <c r="P2577" s="17">
        <f>VLOOKUP($K2577,[1]Budget!$V:$AE,8,0)*IF($C2577="1 - Revenues",1,IF(AND($C2577="5 - Transfers",MID($K2577,15,1)="4"),1,-1))</f>
        <v>16621</v>
      </c>
      <c r="Q2577" s="17">
        <f>VLOOKUP($K2577,[1]Budget!$V:$AE,10,0)*IF($C2577="1 - Revenues",1,IF(AND($C2577="5 - Transfers",MID(K2577,15,1)="4"),1,-1))</f>
        <v>0</v>
      </c>
      <c r="S2577" s="18" t="b">
        <f>IF(LEFT(C2577,1)="1",1,-1)*SUMIF([1]Budget!V:V,'Budget Worksheet for Pivot Tabl'!K2577,[1]Budget!AC:AC)=P2577</f>
        <v>1</v>
      </c>
    </row>
    <row r="2578" spans="1:19" x14ac:dyDescent="0.25">
      <c r="A2578" t="s">
        <v>39</v>
      </c>
      <c r="B2578" t="s">
        <v>40</v>
      </c>
      <c r="C2578" t="s">
        <v>9</v>
      </c>
      <c r="D2578" t="str">
        <f t="shared" si="40"/>
        <v>OUTFLOWS</v>
      </c>
      <c r="E2578" t="s">
        <v>116</v>
      </c>
      <c r="F2578" t="s">
        <v>117</v>
      </c>
      <c r="G2578" t="s">
        <v>2965</v>
      </c>
      <c r="H2578" t="s">
        <v>2966</v>
      </c>
      <c r="I2578" t="s">
        <v>3106</v>
      </c>
      <c r="J2578" t="s">
        <v>3107</v>
      </c>
      <c r="K2578" t="s">
        <v>3519</v>
      </c>
      <c r="L2578" t="s">
        <v>1274</v>
      </c>
      <c r="M2578" s="17">
        <f>VLOOKUP($K2578,[1]Budget!$V:$AE,5,0)*IF($C2578="1 - Revenues",1,IF(AND($C2578="5 - Transfers",MID(I2578,15,1)="4"),1,-1))</f>
        <v>0</v>
      </c>
      <c r="N2578" s="17">
        <f>VLOOKUP($K2578,[1]Budget!$V:$AE,6,0)*IF($C2578="1 - Revenues",1,IF(AND($C2578="5 - Transfers",MID(J2578,15,1)="4"),1,-1))</f>
        <v>0</v>
      </c>
      <c r="O2578" s="17">
        <f>IFERROR(IF(RIGHT(LEFT(K2578,15),1)="4",VLOOKUP(K2578,'[1]Budget Worksheet'!A:B,2,0),-1*VLOOKUP(K2578,'[1]Budget Worksheet'!A:B,2,0)),0)</f>
        <v>-114</v>
      </c>
      <c r="P2578" s="17">
        <f>VLOOKUP($K2578,[1]Budget!$V:$AE,8,0)*IF($C2578="1 - Revenues",1,IF(AND($C2578="5 - Transfers",MID($K2578,15,1)="4"),1,-1))</f>
        <v>-114</v>
      </c>
      <c r="Q2578" s="17">
        <f>VLOOKUP($K2578,[1]Budget!$V:$AE,10,0)*IF($C2578="1 - Revenues",1,IF(AND($C2578="5 - Transfers",MID(K2578,15,1)="4"),1,-1))</f>
        <v>0</v>
      </c>
      <c r="S2578" s="18" t="b">
        <f>IF(LEFT(C2578,1)="1",1,-1)*SUMIF([1]Budget!V:V,'Budget Worksheet for Pivot Tabl'!K2578,[1]Budget!AC:AC)=P2578</f>
        <v>1</v>
      </c>
    </row>
    <row r="2579" spans="1:19" x14ac:dyDescent="0.25">
      <c r="A2579" t="s">
        <v>39</v>
      </c>
      <c r="B2579" t="s">
        <v>40</v>
      </c>
      <c r="C2579" t="s">
        <v>9</v>
      </c>
      <c r="D2579" t="str">
        <f t="shared" si="40"/>
        <v>OUTFLOWS</v>
      </c>
      <c r="E2579" t="s">
        <v>116</v>
      </c>
      <c r="F2579" t="s">
        <v>117</v>
      </c>
      <c r="G2579" t="s">
        <v>2965</v>
      </c>
      <c r="H2579" t="s">
        <v>2966</v>
      </c>
      <c r="I2579" t="s">
        <v>3106</v>
      </c>
      <c r="J2579" t="s">
        <v>3107</v>
      </c>
      <c r="K2579" t="s">
        <v>3520</v>
      </c>
      <c r="L2579" t="s">
        <v>482</v>
      </c>
      <c r="M2579" s="17">
        <f>VLOOKUP($K2579,[1]Budget!$V:$AE,5,0)*IF($C2579="1 - Revenues",1,IF(AND($C2579="5 - Transfers",MID(I2579,15,1)="4"),1,-1))</f>
        <v>0</v>
      </c>
      <c r="N2579" s="17">
        <f>VLOOKUP($K2579,[1]Budget!$V:$AE,6,0)*IF($C2579="1 - Revenues",1,IF(AND($C2579="5 - Transfers",MID(J2579,15,1)="4"),1,-1))</f>
        <v>0</v>
      </c>
      <c r="O2579" s="17">
        <f>IFERROR(IF(RIGHT(LEFT(K2579,15),1)="4",VLOOKUP(K2579,'[1]Budget Worksheet'!A:B,2,0),-1*VLOOKUP(K2579,'[1]Budget Worksheet'!A:B,2,0)),0)</f>
        <v>-4000</v>
      </c>
      <c r="P2579" s="17">
        <f>VLOOKUP($K2579,[1]Budget!$V:$AE,8,0)*IF($C2579="1 - Revenues",1,IF(AND($C2579="5 - Transfers",MID($K2579,15,1)="4"),1,-1))</f>
        <v>-4000</v>
      </c>
      <c r="Q2579" s="17">
        <f>VLOOKUP($K2579,[1]Budget!$V:$AE,10,0)*IF($C2579="1 - Revenues",1,IF(AND($C2579="5 - Transfers",MID(K2579,15,1)="4"),1,-1))</f>
        <v>0</v>
      </c>
      <c r="S2579" s="18" t="b">
        <f>IF(LEFT(C2579,1)="1",1,-1)*SUMIF([1]Budget!V:V,'Budget Worksheet for Pivot Tabl'!K2579,[1]Budget!AC:AC)=P2579</f>
        <v>1</v>
      </c>
    </row>
    <row r="2580" spans="1:19" x14ac:dyDescent="0.25">
      <c r="A2580" t="s">
        <v>39</v>
      </c>
      <c r="B2580" t="s">
        <v>40</v>
      </c>
      <c r="C2580" t="s">
        <v>9</v>
      </c>
      <c r="D2580" t="str">
        <f t="shared" si="40"/>
        <v>OUTFLOWS</v>
      </c>
      <c r="E2580" t="s">
        <v>116</v>
      </c>
      <c r="F2580" t="s">
        <v>117</v>
      </c>
      <c r="G2580" t="s">
        <v>2965</v>
      </c>
      <c r="H2580" t="s">
        <v>2966</v>
      </c>
      <c r="I2580" t="s">
        <v>3106</v>
      </c>
      <c r="J2580" t="s">
        <v>3107</v>
      </c>
      <c r="K2580" t="s">
        <v>3521</v>
      </c>
      <c r="L2580" t="s">
        <v>2980</v>
      </c>
      <c r="M2580" s="17">
        <f>VLOOKUP($K2580,[1]Budget!$V:$AE,5,0)*IF($C2580="1 - Revenues",1,IF(AND($C2580="5 - Transfers",MID(I2580,15,1)="4"),1,-1))</f>
        <v>0</v>
      </c>
      <c r="N2580" s="17">
        <f>VLOOKUP($K2580,[1]Budget!$V:$AE,6,0)*IF($C2580="1 - Revenues",1,IF(AND($C2580="5 - Transfers",MID(J2580,15,1)="4"),1,-1))</f>
        <v>0</v>
      </c>
      <c r="O2580" s="17">
        <f>IFERROR(IF(RIGHT(LEFT(K2580,15),1)="4",VLOOKUP(K2580,'[1]Budget Worksheet'!A:B,2,0),-1*VLOOKUP(K2580,'[1]Budget Worksheet'!A:B,2,0)),0)</f>
        <v>-1325</v>
      </c>
      <c r="P2580" s="17">
        <f>VLOOKUP($K2580,[1]Budget!$V:$AE,8,0)*IF($C2580="1 - Revenues",1,IF(AND($C2580="5 - Transfers",MID($K2580,15,1)="4"),1,-1))</f>
        <v>-1325</v>
      </c>
      <c r="Q2580" s="17">
        <f>VLOOKUP($K2580,[1]Budget!$V:$AE,10,0)*IF($C2580="1 - Revenues",1,IF(AND($C2580="5 - Transfers",MID(K2580,15,1)="4"),1,-1))</f>
        <v>0</v>
      </c>
      <c r="S2580" s="18" t="b">
        <f>IF(LEFT(C2580,1)="1",1,-1)*SUMIF([1]Budget!V:V,'Budget Worksheet for Pivot Tabl'!K2580,[1]Budget!AC:AC)=P2580</f>
        <v>1</v>
      </c>
    </row>
    <row r="2581" spans="1:19" x14ac:dyDescent="0.25">
      <c r="A2581" t="s">
        <v>39</v>
      </c>
      <c r="B2581" t="s">
        <v>40</v>
      </c>
      <c r="C2581" t="s">
        <v>9</v>
      </c>
      <c r="D2581" t="str">
        <f t="shared" si="40"/>
        <v>OUTFLOWS</v>
      </c>
      <c r="E2581" t="s">
        <v>116</v>
      </c>
      <c r="F2581" t="s">
        <v>117</v>
      </c>
      <c r="G2581" t="s">
        <v>2965</v>
      </c>
      <c r="H2581" t="s">
        <v>2966</v>
      </c>
      <c r="I2581" t="s">
        <v>3106</v>
      </c>
      <c r="J2581" t="s">
        <v>3107</v>
      </c>
      <c r="K2581" t="s">
        <v>3522</v>
      </c>
      <c r="L2581" t="s">
        <v>1398</v>
      </c>
      <c r="M2581" s="17">
        <f>VLOOKUP($K2581,[1]Budget!$V:$AE,5,0)*IF($C2581="1 - Revenues",1,IF(AND($C2581="5 - Transfers",MID(I2581,15,1)="4"),1,-1))</f>
        <v>0</v>
      </c>
      <c r="N2581" s="17">
        <f>VLOOKUP($K2581,[1]Budget!$V:$AE,6,0)*IF($C2581="1 - Revenues",1,IF(AND($C2581="5 - Transfers",MID(J2581,15,1)="4"),1,-1))</f>
        <v>0</v>
      </c>
      <c r="O2581" s="17">
        <f>IFERROR(IF(RIGHT(LEFT(K2581,15),1)="4",VLOOKUP(K2581,'[1]Budget Worksheet'!A:B,2,0),-1*VLOOKUP(K2581,'[1]Budget Worksheet'!A:B,2,0)),0)</f>
        <v>-200</v>
      </c>
      <c r="P2581" s="17">
        <f>VLOOKUP($K2581,[1]Budget!$V:$AE,8,0)*IF($C2581="1 - Revenues",1,IF(AND($C2581="5 - Transfers",MID($K2581,15,1)="4"),1,-1))</f>
        <v>-200</v>
      </c>
      <c r="Q2581" s="17">
        <f>VLOOKUP($K2581,[1]Budget!$V:$AE,10,0)*IF($C2581="1 - Revenues",1,IF(AND($C2581="5 - Transfers",MID(K2581,15,1)="4"),1,-1))</f>
        <v>0</v>
      </c>
      <c r="S2581" s="18" t="b">
        <f>IF(LEFT(C2581,1)="1",1,-1)*SUMIF([1]Budget!V:V,'Budget Worksheet for Pivot Tabl'!K2581,[1]Budget!AC:AC)=P2581</f>
        <v>1</v>
      </c>
    </row>
    <row r="2582" spans="1:19" x14ac:dyDescent="0.25">
      <c r="A2582" t="s">
        <v>39</v>
      </c>
      <c r="B2582" t="s">
        <v>40</v>
      </c>
      <c r="C2582" t="s">
        <v>9</v>
      </c>
      <c r="D2582" t="str">
        <f t="shared" si="40"/>
        <v>OUTFLOWS</v>
      </c>
      <c r="E2582" t="s">
        <v>116</v>
      </c>
      <c r="F2582" t="s">
        <v>117</v>
      </c>
      <c r="G2582" t="s">
        <v>2965</v>
      </c>
      <c r="H2582" t="s">
        <v>2966</v>
      </c>
      <c r="I2582" t="s">
        <v>3106</v>
      </c>
      <c r="J2582" t="s">
        <v>3107</v>
      </c>
      <c r="K2582" t="s">
        <v>3523</v>
      </c>
      <c r="L2582" t="s">
        <v>498</v>
      </c>
      <c r="M2582" s="17">
        <f>VLOOKUP($K2582,[1]Budget!$V:$AE,5,0)*IF($C2582="1 - Revenues",1,IF(AND($C2582="5 - Transfers",MID(I2582,15,1)="4"),1,-1))</f>
        <v>0</v>
      </c>
      <c r="N2582" s="17">
        <f>VLOOKUP($K2582,[1]Budget!$V:$AE,6,0)*IF($C2582="1 - Revenues",1,IF(AND($C2582="5 - Transfers",MID(J2582,15,1)="4"),1,-1))</f>
        <v>0</v>
      </c>
      <c r="O2582" s="17">
        <f>IFERROR(IF(RIGHT(LEFT(K2582,15),1)="4",VLOOKUP(K2582,'[1]Budget Worksheet'!A:B,2,0),-1*VLOOKUP(K2582,'[1]Budget Worksheet'!A:B,2,0)),0)</f>
        <v>-42</v>
      </c>
      <c r="P2582" s="17">
        <f>VLOOKUP($K2582,[1]Budget!$V:$AE,8,0)*IF($C2582="1 - Revenues",1,IF(AND($C2582="5 - Transfers",MID($K2582,15,1)="4"),1,-1))</f>
        <v>-42</v>
      </c>
      <c r="Q2582" s="17">
        <f>VLOOKUP($K2582,[1]Budget!$V:$AE,10,0)*IF($C2582="1 - Revenues",1,IF(AND($C2582="5 - Transfers",MID(K2582,15,1)="4"),1,-1))</f>
        <v>0</v>
      </c>
      <c r="S2582" s="18" t="b">
        <f>IF(LEFT(C2582,1)="1",1,-1)*SUMIF([1]Budget!V:V,'Budget Worksheet for Pivot Tabl'!K2582,[1]Budget!AC:AC)=P2582</f>
        <v>1</v>
      </c>
    </row>
    <row r="2583" spans="1:19" x14ac:dyDescent="0.25">
      <c r="A2583" t="s">
        <v>39</v>
      </c>
      <c r="B2583" t="s">
        <v>40</v>
      </c>
      <c r="C2583" t="s">
        <v>9</v>
      </c>
      <c r="D2583" t="str">
        <f t="shared" si="40"/>
        <v>OUTFLOWS</v>
      </c>
      <c r="E2583" t="s">
        <v>116</v>
      </c>
      <c r="F2583" t="s">
        <v>117</v>
      </c>
      <c r="G2583" t="s">
        <v>2965</v>
      </c>
      <c r="H2583" t="s">
        <v>2966</v>
      </c>
      <c r="I2583" t="s">
        <v>3106</v>
      </c>
      <c r="J2583" t="s">
        <v>3107</v>
      </c>
      <c r="K2583" t="s">
        <v>3524</v>
      </c>
      <c r="L2583" t="s">
        <v>2484</v>
      </c>
      <c r="M2583" s="17">
        <f>VLOOKUP($K2583,[1]Budget!$V:$AE,5,0)*IF($C2583="1 - Revenues",1,IF(AND($C2583="5 - Transfers",MID(I2583,15,1)="4"),1,-1))</f>
        <v>0</v>
      </c>
      <c r="N2583" s="17">
        <f>VLOOKUP($K2583,[1]Budget!$V:$AE,6,0)*IF($C2583="1 - Revenues",1,IF(AND($C2583="5 - Transfers",MID(J2583,15,1)="4"),1,-1))</f>
        <v>0</v>
      </c>
      <c r="O2583" s="17">
        <f>IFERROR(IF(RIGHT(LEFT(K2583,15),1)="4",VLOOKUP(K2583,'[1]Budget Worksheet'!A:B,2,0),-1*VLOOKUP(K2583,'[1]Budget Worksheet'!A:B,2,0)),0)</f>
        <v>-4720</v>
      </c>
      <c r="P2583" s="17">
        <f>VLOOKUP($K2583,[1]Budget!$V:$AE,8,0)*IF($C2583="1 - Revenues",1,IF(AND($C2583="5 - Transfers",MID($K2583,15,1)="4"),1,-1))</f>
        <v>-4720</v>
      </c>
      <c r="Q2583" s="17">
        <f>VLOOKUP($K2583,[1]Budget!$V:$AE,10,0)*IF($C2583="1 - Revenues",1,IF(AND($C2583="5 - Transfers",MID(K2583,15,1)="4"),1,-1))</f>
        <v>0</v>
      </c>
      <c r="S2583" s="18" t="b">
        <f>IF(LEFT(C2583,1)="1",1,-1)*SUMIF([1]Budget!V:V,'Budget Worksheet for Pivot Tabl'!K2583,[1]Budget!AC:AC)=P2583</f>
        <v>1</v>
      </c>
    </row>
    <row r="2584" spans="1:19" x14ac:dyDescent="0.25">
      <c r="A2584" t="s">
        <v>39</v>
      </c>
      <c r="B2584" t="s">
        <v>40</v>
      </c>
      <c r="C2584" t="s">
        <v>9</v>
      </c>
      <c r="D2584" t="str">
        <f t="shared" si="40"/>
        <v>OUTFLOWS</v>
      </c>
      <c r="E2584" t="s">
        <v>116</v>
      </c>
      <c r="F2584" t="s">
        <v>117</v>
      </c>
      <c r="G2584" t="s">
        <v>2965</v>
      </c>
      <c r="H2584" t="s">
        <v>2966</v>
      </c>
      <c r="I2584" t="s">
        <v>3106</v>
      </c>
      <c r="J2584" t="s">
        <v>3107</v>
      </c>
      <c r="K2584" t="s">
        <v>3525</v>
      </c>
      <c r="L2584" t="s">
        <v>2986</v>
      </c>
      <c r="M2584" s="17">
        <f>VLOOKUP($K2584,[1]Budget!$V:$AE,5,0)*IF($C2584="1 - Revenues",1,IF(AND($C2584="5 - Transfers",MID(I2584,15,1)="4"),1,-1))</f>
        <v>0</v>
      </c>
      <c r="N2584" s="17">
        <f>VLOOKUP($K2584,[1]Budget!$V:$AE,6,0)*IF($C2584="1 - Revenues",1,IF(AND($C2584="5 - Transfers",MID(J2584,15,1)="4"),1,-1))</f>
        <v>0</v>
      </c>
      <c r="O2584" s="17">
        <f>IFERROR(IF(RIGHT(LEFT(K2584,15),1)="4",VLOOKUP(K2584,'[1]Budget Worksheet'!A:B,2,0),-1*VLOOKUP(K2584,'[1]Budget Worksheet'!A:B,2,0)),0)</f>
        <v>-4720</v>
      </c>
      <c r="P2584" s="17">
        <f>VLOOKUP($K2584,[1]Budget!$V:$AE,8,0)*IF($C2584="1 - Revenues",1,IF(AND($C2584="5 - Transfers",MID($K2584,15,1)="4"),1,-1))</f>
        <v>-4720</v>
      </c>
      <c r="Q2584" s="17">
        <f>VLOOKUP($K2584,[1]Budget!$V:$AE,10,0)*IF($C2584="1 - Revenues",1,IF(AND($C2584="5 - Transfers",MID(K2584,15,1)="4"),1,-1))</f>
        <v>0</v>
      </c>
      <c r="S2584" s="18" t="b">
        <f>IF(LEFT(C2584,1)="1",1,-1)*SUMIF([1]Budget!V:V,'Budget Worksheet for Pivot Tabl'!K2584,[1]Budget!AC:AC)=P2584</f>
        <v>1</v>
      </c>
    </row>
    <row r="2585" spans="1:19" x14ac:dyDescent="0.25">
      <c r="A2585" t="s">
        <v>39</v>
      </c>
      <c r="B2585" t="s">
        <v>40</v>
      </c>
      <c r="C2585" t="s">
        <v>9</v>
      </c>
      <c r="D2585" t="str">
        <f t="shared" si="40"/>
        <v>OUTFLOWS</v>
      </c>
      <c r="E2585" t="s">
        <v>116</v>
      </c>
      <c r="F2585" t="s">
        <v>117</v>
      </c>
      <c r="G2585" t="s">
        <v>2965</v>
      </c>
      <c r="H2585" t="s">
        <v>2966</v>
      </c>
      <c r="I2585" t="s">
        <v>3106</v>
      </c>
      <c r="J2585" t="s">
        <v>3107</v>
      </c>
      <c r="K2585" t="s">
        <v>3526</v>
      </c>
      <c r="L2585" t="s">
        <v>723</v>
      </c>
      <c r="M2585" s="17">
        <f>VLOOKUP($K2585,[1]Budget!$V:$AE,5,0)*IF($C2585="1 - Revenues",1,IF(AND($C2585="5 - Transfers",MID(I2585,15,1)="4"),1,-1))</f>
        <v>0</v>
      </c>
      <c r="N2585" s="17">
        <f>VLOOKUP($K2585,[1]Budget!$V:$AE,6,0)*IF($C2585="1 - Revenues",1,IF(AND($C2585="5 - Transfers",MID(J2585,15,1)="4"),1,-1))</f>
        <v>0</v>
      </c>
      <c r="O2585" s="17">
        <f>IFERROR(IF(RIGHT(LEFT(K2585,15),1)="4",VLOOKUP(K2585,'[1]Budget Worksheet'!A:B,2,0),-1*VLOOKUP(K2585,'[1]Budget Worksheet'!A:B,2,0)),0)</f>
        <v>-1500</v>
      </c>
      <c r="P2585" s="17">
        <f>VLOOKUP($K2585,[1]Budget!$V:$AE,8,0)*IF($C2585="1 - Revenues",1,IF(AND($C2585="5 - Transfers",MID($K2585,15,1)="4"),1,-1))</f>
        <v>-1500</v>
      </c>
      <c r="Q2585" s="17">
        <f>VLOOKUP($K2585,[1]Budget!$V:$AE,10,0)*IF($C2585="1 - Revenues",1,IF(AND($C2585="5 - Transfers",MID(K2585,15,1)="4"),1,-1))</f>
        <v>0</v>
      </c>
      <c r="S2585" s="18" t="b">
        <f>IF(LEFT(C2585,1)="1",1,-1)*SUMIF([1]Budget!V:V,'Budget Worksheet for Pivot Tabl'!K2585,[1]Budget!AC:AC)=P2585</f>
        <v>1</v>
      </c>
    </row>
    <row r="2586" spans="1:19" x14ac:dyDescent="0.25">
      <c r="A2586" t="s">
        <v>39</v>
      </c>
      <c r="B2586" t="s">
        <v>40</v>
      </c>
      <c r="C2586" t="s">
        <v>7</v>
      </c>
      <c r="D2586" t="str">
        <f t="shared" si="40"/>
        <v>INFLOWS</v>
      </c>
      <c r="E2586" t="s">
        <v>116</v>
      </c>
      <c r="F2586" t="s">
        <v>117</v>
      </c>
      <c r="G2586" t="s">
        <v>2965</v>
      </c>
      <c r="H2586" t="s">
        <v>2966</v>
      </c>
      <c r="I2586" t="s">
        <v>3118</v>
      </c>
      <c r="J2586" t="s">
        <v>3119</v>
      </c>
      <c r="K2586" t="s">
        <v>3527</v>
      </c>
      <c r="L2586" t="s">
        <v>2927</v>
      </c>
      <c r="M2586" s="17">
        <f>VLOOKUP($K2586,[1]Budget!$V:$AE,5,0)*IF($C2586="1 - Revenues",1,IF(AND($C2586="5 - Transfers",MID(I2586,15,1)="4"),1,-1))</f>
        <v>0</v>
      </c>
      <c r="N2586" s="17">
        <f>VLOOKUP($K2586,[1]Budget!$V:$AE,6,0)*IF($C2586="1 - Revenues",1,IF(AND($C2586="5 - Transfers",MID(J2586,15,1)="4"),1,-1))</f>
        <v>0</v>
      </c>
      <c r="O2586" s="17">
        <f>IFERROR(IF(RIGHT(LEFT(K2586,15),1)="4",VLOOKUP(K2586,'[1]Budget Worksheet'!A:B,2,0),-1*VLOOKUP(K2586,'[1]Budget Worksheet'!A:B,2,0)),0)</f>
        <v>10394</v>
      </c>
      <c r="P2586" s="17">
        <f>VLOOKUP($K2586,[1]Budget!$V:$AE,8,0)*IF($C2586="1 - Revenues",1,IF(AND($C2586="5 - Transfers",MID($K2586,15,1)="4"),1,-1))</f>
        <v>10394</v>
      </c>
      <c r="Q2586" s="17">
        <f>VLOOKUP($K2586,[1]Budget!$V:$AE,10,0)*IF($C2586="1 - Revenues",1,IF(AND($C2586="5 - Transfers",MID(K2586,15,1)="4"),1,-1))</f>
        <v>0</v>
      </c>
      <c r="S2586" s="18" t="b">
        <f>IF(LEFT(C2586,1)="1",1,-1)*SUMIF([1]Budget!V:V,'Budget Worksheet for Pivot Tabl'!K2586,[1]Budget!AC:AC)=P2586</f>
        <v>1</v>
      </c>
    </row>
    <row r="2587" spans="1:19" x14ac:dyDescent="0.25">
      <c r="A2587" t="s">
        <v>39</v>
      </c>
      <c r="B2587" t="s">
        <v>40</v>
      </c>
      <c r="C2587" t="s">
        <v>9</v>
      </c>
      <c r="D2587" t="str">
        <f t="shared" si="40"/>
        <v>OUTFLOWS</v>
      </c>
      <c r="E2587" t="s">
        <v>116</v>
      </c>
      <c r="F2587" t="s">
        <v>117</v>
      </c>
      <c r="G2587" t="s">
        <v>2965</v>
      </c>
      <c r="H2587" t="s">
        <v>2966</v>
      </c>
      <c r="I2587" t="s">
        <v>3118</v>
      </c>
      <c r="J2587" t="s">
        <v>3119</v>
      </c>
      <c r="K2587" t="s">
        <v>3528</v>
      </c>
      <c r="L2587" t="s">
        <v>2986</v>
      </c>
      <c r="M2587" s="17">
        <f>VLOOKUP($K2587,[1]Budget!$V:$AE,5,0)*IF($C2587="1 - Revenues",1,IF(AND($C2587="5 - Transfers",MID(I2587,15,1)="4"),1,-1))</f>
        <v>0</v>
      </c>
      <c r="N2587" s="17">
        <f>VLOOKUP($K2587,[1]Budget!$V:$AE,6,0)*IF($C2587="1 - Revenues",1,IF(AND($C2587="5 - Transfers",MID(J2587,15,1)="4"),1,-1))</f>
        <v>0</v>
      </c>
      <c r="O2587" s="17">
        <f>IFERROR(IF(RIGHT(LEFT(K2587,15),1)="4",VLOOKUP(K2587,'[1]Budget Worksheet'!A:B,2,0),-1*VLOOKUP(K2587,'[1]Budget Worksheet'!A:B,2,0)),0)</f>
        <v>-2400</v>
      </c>
      <c r="P2587" s="17">
        <f>VLOOKUP($K2587,[1]Budget!$V:$AE,8,0)*IF($C2587="1 - Revenues",1,IF(AND($C2587="5 - Transfers",MID($K2587,15,1)="4"),1,-1))</f>
        <v>-2400</v>
      </c>
      <c r="Q2587" s="17">
        <f>VLOOKUP($K2587,[1]Budget!$V:$AE,10,0)*IF($C2587="1 - Revenues",1,IF(AND($C2587="5 - Transfers",MID(K2587,15,1)="4"),1,-1))</f>
        <v>0</v>
      </c>
      <c r="S2587" s="18" t="b">
        <f>IF(LEFT(C2587,1)="1",1,-1)*SUMIF([1]Budget!V:V,'Budget Worksheet for Pivot Tabl'!K2587,[1]Budget!AC:AC)=P2587</f>
        <v>1</v>
      </c>
    </row>
    <row r="2588" spans="1:19" x14ac:dyDescent="0.25">
      <c r="A2588" t="s">
        <v>39</v>
      </c>
      <c r="B2588" t="s">
        <v>40</v>
      </c>
      <c r="C2588" t="s">
        <v>9</v>
      </c>
      <c r="D2588" t="str">
        <f t="shared" si="40"/>
        <v>OUTFLOWS</v>
      </c>
      <c r="E2588" t="s">
        <v>116</v>
      </c>
      <c r="F2588" t="s">
        <v>117</v>
      </c>
      <c r="G2588" t="s">
        <v>2965</v>
      </c>
      <c r="H2588" t="s">
        <v>2966</v>
      </c>
      <c r="I2588" t="s">
        <v>3118</v>
      </c>
      <c r="J2588" t="s">
        <v>3119</v>
      </c>
      <c r="K2588" t="s">
        <v>3529</v>
      </c>
      <c r="L2588" t="s">
        <v>1274</v>
      </c>
      <c r="M2588" s="17">
        <f>VLOOKUP($K2588,[1]Budget!$V:$AE,5,0)*IF($C2588="1 - Revenues",1,IF(AND($C2588="5 - Transfers",MID(I2588,15,1)="4"),1,-1))</f>
        <v>0</v>
      </c>
      <c r="N2588" s="17">
        <f>VLOOKUP($K2588,[1]Budget!$V:$AE,6,0)*IF($C2588="1 - Revenues",1,IF(AND($C2588="5 - Transfers",MID(J2588,15,1)="4"),1,-1))</f>
        <v>0</v>
      </c>
      <c r="O2588" s="17">
        <f>IFERROR(IF(RIGHT(LEFT(K2588,15),1)="4",VLOOKUP(K2588,'[1]Budget Worksheet'!A:B,2,0),-1*VLOOKUP(K2588,'[1]Budget Worksheet'!A:B,2,0)),0)</f>
        <v>-106</v>
      </c>
      <c r="P2588" s="17">
        <f>VLOOKUP($K2588,[1]Budget!$V:$AE,8,0)*IF($C2588="1 - Revenues",1,IF(AND($C2588="5 - Transfers",MID($K2588,15,1)="4"),1,-1))</f>
        <v>-106</v>
      </c>
      <c r="Q2588" s="17">
        <f>VLOOKUP($K2588,[1]Budget!$V:$AE,10,0)*IF($C2588="1 - Revenues",1,IF(AND($C2588="5 - Transfers",MID(K2588,15,1)="4"),1,-1))</f>
        <v>0</v>
      </c>
      <c r="S2588" s="18" t="b">
        <f>IF(LEFT(C2588,1)="1",1,-1)*SUMIF([1]Budget!V:V,'Budget Worksheet for Pivot Tabl'!K2588,[1]Budget!AC:AC)=P2588</f>
        <v>1</v>
      </c>
    </row>
    <row r="2589" spans="1:19" x14ac:dyDescent="0.25">
      <c r="A2589" t="s">
        <v>39</v>
      </c>
      <c r="B2589" t="s">
        <v>40</v>
      </c>
      <c r="C2589" t="s">
        <v>9</v>
      </c>
      <c r="D2589" t="str">
        <f t="shared" si="40"/>
        <v>OUTFLOWS</v>
      </c>
      <c r="E2589" t="s">
        <v>116</v>
      </c>
      <c r="F2589" t="s">
        <v>117</v>
      </c>
      <c r="G2589" t="s">
        <v>2965</v>
      </c>
      <c r="H2589" t="s">
        <v>2966</v>
      </c>
      <c r="I2589" t="s">
        <v>3118</v>
      </c>
      <c r="J2589" t="s">
        <v>3119</v>
      </c>
      <c r="K2589" t="s">
        <v>3530</v>
      </c>
      <c r="L2589" t="s">
        <v>482</v>
      </c>
      <c r="M2589" s="17">
        <f>VLOOKUP($K2589,[1]Budget!$V:$AE,5,0)*IF($C2589="1 - Revenues",1,IF(AND($C2589="5 - Transfers",MID(I2589,15,1)="4"),1,-1))</f>
        <v>0</v>
      </c>
      <c r="N2589" s="17">
        <f>VLOOKUP($K2589,[1]Budget!$V:$AE,6,0)*IF($C2589="1 - Revenues",1,IF(AND($C2589="5 - Transfers",MID(J2589,15,1)="4"),1,-1))</f>
        <v>0</v>
      </c>
      <c r="O2589" s="17">
        <f>IFERROR(IF(RIGHT(LEFT(K2589,15),1)="4",VLOOKUP(K2589,'[1]Budget Worksheet'!A:B,2,0),-1*VLOOKUP(K2589,'[1]Budget Worksheet'!A:B,2,0)),0)</f>
        <v>-125</v>
      </c>
      <c r="P2589" s="17">
        <f>VLOOKUP($K2589,[1]Budget!$V:$AE,8,0)*IF($C2589="1 - Revenues",1,IF(AND($C2589="5 - Transfers",MID($K2589,15,1)="4"),1,-1))</f>
        <v>-125</v>
      </c>
      <c r="Q2589" s="17">
        <f>VLOOKUP($K2589,[1]Budget!$V:$AE,10,0)*IF($C2589="1 - Revenues",1,IF(AND($C2589="5 - Transfers",MID(K2589,15,1)="4"),1,-1))</f>
        <v>0</v>
      </c>
      <c r="S2589" s="18" t="b">
        <f>IF(LEFT(C2589,1)="1",1,-1)*SUMIF([1]Budget!V:V,'Budget Worksheet for Pivot Tabl'!K2589,[1]Budget!AC:AC)=P2589</f>
        <v>1</v>
      </c>
    </row>
    <row r="2590" spans="1:19" x14ac:dyDescent="0.25">
      <c r="A2590" t="s">
        <v>39</v>
      </c>
      <c r="B2590" t="s">
        <v>40</v>
      </c>
      <c r="C2590" t="s">
        <v>9</v>
      </c>
      <c r="D2590" t="str">
        <f t="shared" si="40"/>
        <v>OUTFLOWS</v>
      </c>
      <c r="E2590" t="s">
        <v>116</v>
      </c>
      <c r="F2590" t="s">
        <v>117</v>
      </c>
      <c r="G2590" t="s">
        <v>2965</v>
      </c>
      <c r="H2590" t="s">
        <v>2966</v>
      </c>
      <c r="I2590" t="s">
        <v>3118</v>
      </c>
      <c r="J2590" t="s">
        <v>3119</v>
      </c>
      <c r="K2590" t="s">
        <v>3531</v>
      </c>
      <c r="L2590" t="s">
        <v>2980</v>
      </c>
      <c r="M2590" s="17">
        <f>VLOOKUP($K2590,[1]Budget!$V:$AE,5,0)*IF($C2590="1 - Revenues",1,IF(AND($C2590="5 - Transfers",MID(I2590,15,1)="4"),1,-1))</f>
        <v>0</v>
      </c>
      <c r="N2590" s="17">
        <f>VLOOKUP($K2590,[1]Budget!$V:$AE,6,0)*IF($C2590="1 - Revenues",1,IF(AND($C2590="5 - Transfers",MID(J2590,15,1)="4"),1,-1))</f>
        <v>0</v>
      </c>
      <c r="O2590" s="17">
        <f>IFERROR(IF(RIGHT(LEFT(K2590,15),1)="4",VLOOKUP(K2590,'[1]Budget Worksheet'!A:B,2,0),-1*VLOOKUP(K2590,'[1]Budget Worksheet'!A:B,2,0)),0)</f>
        <v>-1100</v>
      </c>
      <c r="P2590" s="17">
        <f>VLOOKUP($K2590,[1]Budget!$V:$AE,8,0)*IF($C2590="1 - Revenues",1,IF(AND($C2590="5 - Transfers",MID($K2590,15,1)="4"),1,-1))</f>
        <v>-1100</v>
      </c>
      <c r="Q2590" s="17">
        <f>VLOOKUP($K2590,[1]Budget!$V:$AE,10,0)*IF($C2590="1 - Revenues",1,IF(AND($C2590="5 - Transfers",MID(K2590,15,1)="4"),1,-1))</f>
        <v>0</v>
      </c>
      <c r="S2590" s="18" t="b">
        <f>IF(LEFT(C2590,1)="1",1,-1)*SUMIF([1]Budget!V:V,'Budget Worksheet for Pivot Tabl'!K2590,[1]Budget!AC:AC)=P2590</f>
        <v>1</v>
      </c>
    </row>
    <row r="2591" spans="1:19" x14ac:dyDescent="0.25">
      <c r="A2591" t="s">
        <v>39</v>
      </c>
      <c r="B2591" t="s">
        <v>40</v>
      </c>
      <c r="C2591" t="s">
        <v>9</v>
      </c>
      <c r="D2591" t="str">
        <f t="shared" si="40"/>
        <v>OUTFLOWS</v>
      </c>
      <c r="E2591" t="s">
        <v>116</v>
      </c>
      <c r="F2591" t="s">
        <v>117</v>
      </c>
      <c r="G2591" t="s">
        <v>2965</v>
      </c>
      <c r="H2591" t="s">
        <v>2966</v>
      </c>
      <c r="I2591" t="s">
        <v>3118</v>
      </c>
      <c r="J2591" t="s">
        <v>3119</v>
      </c>
      <c r="K2591" t="s">
        <v>3532</v>
      </c>
      <c r="L2591" t="s">
        <v>1398</v>
      </c>
      <c r="M2591" s="17">
        <f>VLOOKUP($K2591,[1]Budget!$V:$AE,5,0)*IF($C2591="1 - Revenues",1,IF(AND($C2591="5 - Transfers",MID(I2591,15,1)="4"),1,-1))</f>
        <v>0</v>
      </c>
      <c r="N2591" s="17">
        <f>VLOOKUP($K2591,[1]Budget!$V:$AE,6,0)*IF($C2591="1 - Revenues",1,IF(AND($C2591="5 - Transfers",MID(J2591,15,1)="4"),1,-1))</f>
        <v>0</v>
      </c>
      <c r="O2591" s="17">
        <f>IFERROR(IF(RIGHT(LEFT(K2591,15),1)="4",VLOOKUP(K2591,'[1]Budget Worksheet'!A:B,2,0),-1*VLOOKUP(K2591,'[1]Budget Worksheet'!A:B,2,0)),0)</f>
        <v>-1000</v>
      </c>
      <c r="P2591" s="17">
        <f>VLOOKUP($K2591,[1]Budget!$V:$AE,8,0)*IF($C2591="1 - Revenues",1,IF(AND($C2591="5 - Transfers",MID($K2591,15,1)="4"),1,-1))</f>
        <v>-1000</v>
      </c>
      <c r="Q2591" s="17">
        <f>VLOOKUP($K2591,[1]Budget!$V:$AE,10,0)*IF($C2591="1 - Revenues",1,IF(AND($C2591="5 - Transfers",MID(K2591,15,1)="4"),1,-1))</f>
        <v>0</v>
      </c>
      <c r="S2591" s="18" t="b">
        <f>IF(LEFT(C2591,1)="1",1,-1)*SUMIF([1]Budget!V:V,'Budget Worksheet for Pivot Tabl'!K2591,[1]Budget!AC:AC)=P2591</f>
        <v>1</v>
      </c>
    </row>
    <row r="2592" spans="1:19" x14ac:dyDescent="0.25">
      <c r="A2592" t="s">
        <v>39</v>
      </c>
      <c r="B2592" t="s">
        <v>40</v>
      </c>
      <c r="C2592" t="s">
        <v>9</v>
      </c>
      <c r="D2592" t="str">
        <f t="shared" si="40"/>
        <v>OUTFLOWS</v>
      </c>
      <c r="E2592" t="s">
        <v>116</v>
      </c>
      <c r="F2592" t="s">
        <v>117</v>
      </c>
      <c r="G2592" t="s">
        <v>2965</v>
      </c>
      <c r="H2592" t="s">
        <v>2966</v>
      </c>
      <c r="I2592" t="s">
        <v>3118</v>
      </c>
      <c r="J2592" t="s">
        <v>3119</v>
      </c>
      <c r="K2592" t="s">
        <v>3533</v>
      </c>
      <c r="L2592" t="s">
        <v>498</v>
      </c>
      <c r="M2592" s="17">
        <f>VLOOKUP($K2592,[1]Budget!$V:$AE,5,0)*IF($C2592="1 - Revenues",1,IF(AND($C2592="5 - Transfers",MID(I2592,15,1)="4"),1,-1))</f>
        <v>0</v>
      </c>
      <c r="N2592" s="17">
        <f>VLOOKUP($K2592,[1]Budget!$V:$AE,6,0)*IF($C2592="1 - Revenues",1,IF(AND($C2592="5 - Transfers",MID(J2592,15,1)="4"),1,-1))</f>
        <v>0</v>
      </c>
      <c r="O2592" s="17">
        <f>IFERROR(IF(RIGHT(LEFT(K2592,15),1)="4",VLOOKUP(K2592,'[1]Budget Worksheet'!A:B,2,0),-1*VLOOKUP(K2592,'[1]Budget Worksheet'!A:B,2,0)),0)</f>
        <v>-42</v>
      </c>
      <c r="P2592" s="17">
        <f>VLOOKUP($K2592,[1]Budget!$V:$AE,8,0)*IF($C2592="1 - Revenues",1,IF(AND($C2592="5 - Transfers",MID($K2592,15,1)="4"),1,-1))</f>
        <v>-42</v>
      </c>
      <c r="Q2592" s="17">
        <f>VLOOKUP($K2592,[1]Budget!$V:$AE,10,0)*IF($C2592="1 - Revenues",1,IF(AND($C2592="5 - Transfers",MID(K2592,15,1)="4"),1,-1))</f>
        <v>0</v>
      </c>
      <c r="S2592" s="18" t="b">
        <f>IF(LEFT(C2592,1)="1",1,-1)*SUMIF([1]Budget!V:V,'Budget Worksheet for Pivot Tabl'!K2592,[1]Budget!AC:AC)=P2592</f>
        <v>1</v>
      </c>
    </row>
    <row r="2593" spans="1:19" x14ac:dyDescent="0.25">
      <c r="A2593" t="s">
        <v>39</v>
      </c>
      <c r="B2593" t="s">
        <v>40</v>
      </c>
      <c r="C2593" t="s">
        <v>9</v>
      </c>
      <c r="D2593" t="str">
        <f t="shared" si="40"/>
        <v>OUTFLOWS</v>
      </c>
      <c r="E2593" t="s">
        <v>116</v>
      </c>
      <c r="F2593" t="s">
        <v>117</v>
      </c>
      <c r="G2593" t="s">
        <v>2965</v>
      </c>
      <c r="H2593" t="s">
        <v>2966</v>
      </c>
      <c r="I2593" t="s">
        <v>3118</v>
      </c>
      <c r="J2593" t="s">
        <v>3119</v>
      </c>
      <c r="K2593" t="s">
        <v>3534</v>
      </c>
      <c r="L2593" t="s">
        <v>2484</v>
      </c>
      <c r="M2593" s="17">
        <f>VLOOKUP($K2593,[1]Budget!$V:$AE,5,0)*IF($C2593="1 - Revenues",1,IF(AND($C2593="5 - Transfers",MID(I2593,15,1)="4"),1,-1))</f>
        <v>0</v>
      </c>
      <c r="N2593" s="17">
        <f>VLOOKUP($K2593,[1]Budget!$V:$AE,6,0)*IF($C2593="1 - Revenues",1,IF(AND($C2593="5 - Transfers",MID(J2593,15,1)="4"),1,-1))</f>
        <v>0</v>
      </c>
      <c r="O2593" s="17">
        <f>IFERROR(IF(RIGHT(LEFT(K2593,15),1)="4",VLOOKUP(K2593,'[1]Budget Worksheet'!A:B,2,0),-1*VLOOKUP(K2593,'[1]Budget Worksheet'!A:B,2,0)),0)</f>
        <v>-4720</v>
      </c>
      <c r="P2593" s="17">
        <f>VLOOKUP($K2593,[1]Budget!$V:$AE,8,0)*IF($C2593="1 - Revenues",1,IF(AND($C2593="5 - Transfers",MID($K2593,15,1)="4"),1,-1))</f>
        <v>-4720</v>
      </c>
      <c r="Q2593" s="17">
        <f>VLOOKUP($K2593,[1]Budget!$V:$AE,10,0)*IF($C2593="1 - Revenues",1,IF(AND($C2593="5 - Transfers",MID(K2593,15,1)="4"),1,-1))</f>
        <v>0</v>
      </c>
      <c r="S2593" s="18" t="b">
        <f>IF(LEFT(C2593,1)="1",1,-1)*SUMIF([1]Budget!V:V,'Budget Worksheet for Pivot Tabl'!K2593,[1]Budget!AC:AC)=P2593</f>
        <v>1</v>
      </c>
    </row>
    <row r="2594" spans="1:19" x14ac:dyDescent="0.25">
      <c r="A2594" t="s">
        <v>39</v>
      </c>
      <c r="B2594" t="s">
        <v>40</v>
      </c>
      <c r="C2594" t="s">
        <v>9</v>
      </c>
      <c r="D2594" t="str">
        <f t="shared" si="40"/>
        <v>OUTFLOWS</v>
      </c>
      <c r="E2594" t="s">
        <v>116</v>
      </c>
      <c r="F2594" t="s">
        <v>117</v>
      </c>
      <c r="G2594" t="s">
        <v>2965</v>
      </c>
      <c r="H2594" t="s">
        <v>2966</v>
      </c>
      <c r="I2594" t="s">
        <v>3118</v>
      </c>
      <c r="J2594" t="s">
        <v>3119</v>
      </c>
      <c r="K2594" t="s">
        <v>3535</v>
      </c>
      <c r="L2594" t="s">
        <v>723</v>
      </c>
      <c r="M2594" s="17">
        <f>VLOOKUP($K2594,[1]Budget!$V:$AE,5,0)*IF($C2594="1 - Revenues",1,IF(AND($C2594="5 - Transfers",MID(I2594,15,1)="4"),1,-1))</f>
        <v>0</v>
      </c>
      <c r="N2594" s="17">
        <f>VLOOKUP($K2594,[1]Budget!$V:$AE,6,0)*IF($C2594="1 - Revenues",1,IF(AND($C2594="5 - Transfers",MID(J2594,15,1)="4"),1,-1))</f>
        <v>0</v>
      </c>
      <c r="O2594" s="17">
        <f>IFERROR(IF(RIGHT(LEFT(K2594,15),1)="4",VLOOKUP(K2594,'[1]Budget Worksheet'!A:B,2,0),-1*VLOOKUP(K2594,'[1]Budget Worksheet'!A:B,2,0)),0)</f>
        <v>-451</v>
      </c>
      <c r="P2594" s="17">
        <f>VLOOKUP($K2594,[1]Budget!$V:$AE,8,0)*IF($C2594="1 - Revenues",1,IF(AND($C2594="5 - Transfers",MID($K2594,15,1)="4"),1,-1))</f>
        <v>-451</v>
      </c>
      <c r="Q2594" s="17">
        <f>VLOOKUP($K2594,[1]Budget!$V:$AE,10,0)*IF($C2594="1 - Revenues",1,IF(AND($C2594="5 - Transfers",MID(K2594,15,1)="4"),1,-1))</f>
        <v>0</v>
      </c>
      <c r="S2594" s="18" t="b">
        <f>IF(LEFT(C2594,1)="1",1,-1)*SUMIF([1]Budget!V:V,'Budget Worksheet for Pivot Tabl'!K2594,[1]Budget!AC:AC)=P2594</f>
        <v>1</v>
      </c>
    </row>
    <row r="2595" spans="1:19" x14ac:dyDescent="0.25">
      <c r="A2595" t="s">
        <v>39</v>
      </c>
      <c r="B2595" t="s">
        <v>40</v>
      </c>
      <c r="C2595" t="s">
        <v>9</v>
      </c>
      <c r="D2595" t="str">
        <f t="shared" si="40"/>
        <v>OUTFLOWS</v>
      </c>
      <c r="E2595" t="s">
        <v>116</v>
      </c>
      <c r="F2595" t="s">
        <v>117</v>
      </c>
      <c r="G2595" t="s">
        <v>2965</v>
      </c>
      <c r="H2595" t="s">
        <v>2966</v>
      </c>
      <c r="I2595" t="s">
        <v>3118</v>
      </c>
      <c r="J2595" t="s">
        <v>3119</v>
      </c>
      <c r="K2595" t="s">
        <v>3536</v>
      </c>
      <c r="L2595" t="s">
        <v>2950</v>
      </c>
      <c r="M2595" s="17">
        <f>VLOOKUP($K2595,[1]Budget!$V:$AE,5,0)*IF($C2595="1 - Revenues",1,IF(AND($C2595="5 - Transfers",MID(I2595,15,1)="4"),1,-1))</f>
        <v>0</v>
      </c>
      <c r="N2595" s="17">
        <f>VLOOKUP($K2595,[1]Budget!$V:$AE,6,0)*IF($C2595="1 - Revenues",1,IF(AND($C2595="5 - Transfers",MID(J2595,15,1)="4"),1,-1))</f>
        <v>0</v>
      </c>
      <c r="O2595" s="17">
        <f>IFERROR(IF(RIGHT(LEFT(K2595,15),1)="4",VLOOKUP(K2595,'[1]Budget Worksheet'!A:B,2,0),-1*VLOOKUP(K2595,'[1]Budget Worksheet'!A:B,2,0)),0)</f>
        <v>-450</v>
      </c>
      <c r="P2595" s="17">
        <f>VLOOKUP($K2595,[1]Budget!$V:$AE,8,0)*IF($C2595="1 - Revenues",1,IF(AND($C2595="5 - Transfers",MID($K2595,15,1)="4"),1,-1))</f>
        <v>-450</v>
      </c>
      <c r="Q2595" s="17">
        <f>VLOOKUP($K2595,[1]Budget!$V:$AE,10,0)*IF($C2595="1 - Revenues",1,IF(AND($C2595="5 - Transfers",MID(K2595,15,1)="4"),1,-1))</f>
        <v>0</v>
      </c>
      <c r="S2595" s="18" t="b">
        <f>IF(LEFT(C2595,1)="1",1,-1)*SUMIF([1]Budget!V:V,'Budget Worksheet for Pivot Tabl'!K2595,[1]Budget!AC:AC)=P2595</f>
        <v>1</v>
      </c>
    </row>
    <row r="2596" spans="1:19" x14ac:dyDescent="0.25">
      <c r="A2596" t="s">
        <v>39</v>
      </c>
      <c r="B2596" t="s">
        <v>40</v>
      </c>
      <c r="C2596" t="s">
        <v>7</v>
      </c>
      <c r="D2596" t="str">
        <f t="shared" si="40"/>
        <v>INFLOWS</v>
      </c>
      <c r="E2596" t="s">
        <v>116</v>
      </c>
      <c r="F2596" t="s">
        <v>117</v>
      </c>
      <c r="G2596" t="s">
        <v>2965</v>
      </c>
      <c r="H2596" t="s">
        <v>2966</v>
      </c>
      <c r="I2596" t="s">
        <v>3131</v>
      </c>
      <c r="J2596" t="s">
        <v>3132</v>
      </c>
      <c r="K2596" t="s">
        <v>3537</v>
      </c>
      <c r="L2596" t="s">
        <v>2927</v>
      </c>
      <c r="M2596" s="17">
        <f>VLOOKUP($K2596,[1]Budget!$V:$AE,5,0)*IF($C2596="1 - Revenues",1,IF(AND($C2596="5 - Transfers",MID(I2596,15,1)="4"),1,-1))</f>
        <v>0</v>
      </c>
      <c r="N2596" s="17">
        <f>VLOOKUP($K2596,[1]Budget!$V:$AE,6,0)*IF($C2596="1 - Revenues",1,IF(AND($C2596="5 - Transfers",MID(J2596,15,1)="4"),1,-1))</f>
        <v>0</v>
      </c>
      <c r="O2596" s="17">
        <f>IFERROR(IF(RIGHT(LEFT(K2596,15),1)="4",VLOOKUP(K2596,'[1]Budget Worksheet'!A:B,2,0),-1*VLOOKUP(K2596,'[1]Budget Worksheet'!A:B,2,0)),0)</f>
        <v>51113</v>
      </c>
      <c r="P2596" s="17">
        <f>VLOOKUP($K2596,[1]Budget!$V:$AE,8,0)*IF($C2596="1 - Revenues",1,IF(AND($C2596="5 - Transfers",MID($K2596,15,1)="4"),1,-1))</f>
        <v>51113</v>
      </c>
      <c r="Q2596" s="17">
        <f>VLOOKUP($K2596,[1]Budget!$V:$AE,10,0)*IF($C2596="1 - Revenues",1,IF(AND($C2596="5 - Transfers",MID(K2596,15,1)="4"),1,-1))</f>
        <v>0</v>
      </c>
      <c r="S2596" s="18" t="b">
        <f>IF(LEFT(C2596,1)="1",1,-1)*SUMIF([1]Budget!V:V,'Budget Worksheet for Pivot Tabl'!K2596,[1]Budget!AC:AC)=P2596</f>
        <v>1</v>
      </c>
    </row>
    <row r="2597" spans="1:19" x14ac:dyDescent="0.25">
      <c r="A2597" t="s">
        <v>39</v>
      </c>
      <c r="B2597" t="s">
        <v>40</v>
      </c>
      <c r="C2597" t="s">
        <v>9</v>
      </c>
      <c r="D2597" t="str">
        <f t="shared" si="40"/>
        <v>OUTFLOWS</v>
      </c>
      <c r="E2597" t="s">
        <v>116</v>
      </c>
      <c r="F2597" t="s">
        <v>117</v>
      </c>
      <c r="G2597" t="s">
        <v>2965</v>
      </c>
      <c r="H2597" t="s">
        <v>2966</v>
      </c>
      <c r="I2597" t="s">
        <v>3131</v>
      </c>
      <c r="J2597" t="s">
        <v>3132</v>
      </c>
      <c r="K2597" t="s">
        <v>3538</v>
      </c>
      <c r="L2597" t="s">
        <v>2986</v>
      </c>
      <c r="M2597" s="17">
        <f>VLOOKUP($K2597,[1]Budget!$V:$AE,5,0)*IF($C2597="1 - Revenues",1,IF(AND($C2597="5 - Transfers",MID(I2597,15,1)="4"),1,-1))</f>
        <v>0</v>
      </c>
      <c r="N2597" s="17">
        <f>VLOOKUP($K2597,[1]Budget!$V:$AE,6,0)*IF($C2597="1 - Revenues",1,IF(AND($C2597="5 - Transfers",MID(J2597,15,1)="4"),1,-1))</f>
        <v>0</v>
      </c>
      <c r="O2597" s="17">
        <f>IFERROR(IF(RIGHT(LEFT(K2597,15),1)="4",VLOOKUP(K2597,'[1]Budget Worksheet'!A:B,2,0),-1*VLOOKUP(K2597,'[1]Budget Worksheet'!A:B,2,0)),0)</f>
        <v>-26000</v>
      </c>
      <c r="P2597" s="17">
        <f>VLOOKUP($K2597,[1]Budget!$V:$AE,8,0)*IF($C2597="1 - Revenues",1,IF(AND($C2597="5 - Transfers",MID($K2597,15,1)="4"),1,-1))</f>
        <v>-26000</v>
      </c>
      <c r="Q2597" s="17">
        <f>VLOOKUP($K2597,[1]Budget!$V:$AE,10,0)*IF($C2597="1 - Revenues",1,IF(AND($C2597="5 - Transfers",MID(K2597,15,1)="4"),1,-1))</f>
        <v>0</v>
      </c>
      <c r="S2597" s="18" t="b">
        <f>IF(LEFT(C2597,1)="1",1,-1)*SUMIF([1]Budget!V:V,'Budget Worksheet for Pivot Tabl'!K2597,[1]Budget!AC:AC)=P2597</f>
        <v>1</v>
      </c>
    </row>
    <row r="2598" spans="1:19" x14ac:dyDescent="0.25">
      <c r="A2598" t="s">
        <v>39</v>
      </c>
      <c r="B2598" t="s">
        <v>40</v>
      </c>
      <c r="C2598" t="s">
        <v>9</v>
      </c>
      <c r="D2598" t="str">
        <f t="shared" si="40"/>
        <v>OUTFLOWS</v>
      </c>
      <c r="E2598" t="s">
        <v>116</v>
      </c>
      <c r="F2598" t="s">
        <v>117</v>
      </c>
      <c r="G2598" t="s">
        <v>2965</v>
      </c>
      <c r="H2598" t="s">
        <v>2966</v>
      </c>
      <c r="I2598" t="s">
        <v>3131</v>
      </c>
      <c r="J2598" t="s">
        <v>3132</v>
      </c>
      <c r="K2598" t="s">
        <v>3539</v>
      </c>
      <c r="L2598" t="s">
        <v>1274</v>
      </c>
      <c r="M2598" s="17">
        <f>VLOOKUP($K2598,[1]Budget!$V:$AE,5,0)*IF($C2598="1 - Revenues",1,IF(AND($C2598="5 - Transfers",MID(I2598,15,1)="4"),1,-1))</f>
        <v>0</v>
      </c>
      <c r="N2598" s="17">
        <f>VLOOKUP($K2598,[1]Budget!$V:$AE,6,0)*IF($C2598="1 - Revenues",1,IF(AND($C2598="5 - Transfers",MID(J2598,15,1)="4"),1,-1))</f>
        <v>0</v>
      </c>
      <c r="O2598" s="17">
        <f>IFERROR(IF(RIGHT(LEFT(K2598,15),1)="4",VLOOKUP(K2598,'[1]Budget Worksheet'!A:B,2,0),-1*VLOOKUP(K2598,'[1]Budget Worksheet'!A:B,2,0)),0)</f>
        <v>-366</v>
      </c>
      <c r="P2598" s="17">
        <f>VLOOKUP($K2598,[1]Budget!$V:$AE,8,0)*IF($C2598="1 - Revenues",1,IF(AND($C2598="5 - Transfers",MID($K2598,15,1)="4"),1,-1))</f>
        <v>-366</v>
      </c>
      <c r="Q2598" s="17">
        <f>VLOOKUP($K2598,[1]Budget!$V:$AE,10,0)*IF($C2598="1 - Revenues",1,IF(AND($C2598="5 - Transfers",MID(K2598,15,1)="4"),1,-1))</f>
        <v>0</v>
      </c>
      <c r="S2598" s="18" t="b">
        <f>IF(LEFT(C2598,1)="1",1,-1)*SUMIF([1]Budget!V:V,'Budget Worksheet for Pivot Tabl'!K2598,[1]Budget!AC:AC)=P2598</f>
        <v>1</v>
      </c>
    </row>
    <row r="2599" spans="1:19" x14ac:dyDescent="0.25">
      <c r="A2599" t="s">
        <v>39</v>
      </c>
      <c r="B2599" t="s">
        <v>40</v>
      </c>
      <c r="C2599" t="s">
        <v>9</v>
      </c>
      <c r="D2599" t="str">
        <f t="shared" si="40"/>
        <v>OUTFLOWS</v>
      </c>
      <c r="E2599" t="s">
        <v>116</v>
      </c>
      <c r="F2599" t="s">
        <v>117</v>
      </c>
      <c r="G2599" t="s">
        <v>2965</v>
      </c>
      <c r="H2599" t="s">
        <v>2966</v>
      </c>
      <c r="I2599" t="s">
        <v>3131</v>
      </c>
      <c r="J2599" t="s">
        <v>3132</v>
      </c>
      <c r="K2599" t="s">
        <v>3540</v>
      </c>
      <c r="L2599" t="s">
        <v>482</v>
      </c>
      <c r="M2599" s="17">
        <f>VLOOKUP($K2599,[1]Budget!$V:$AE,5,0)*IF($C2599="1 - Revenues",1,IF(AND($C2599="5 - Transfers",MID(I2599,15,1)="4"),1,-1))</f>
        <v>0</v>
      </c>
      <c r="N2599" s="17">
        <f>VLOOKUP($K2599,[1]Budget!$V:$AE,6,0)*IF($C2599="1 - Revenues",1,IF(AND($C2599="5 - Transfers",MID(J2599,15,1)="4"),1,-1))</f>
        <v>0</v>
      </c>
      <c r="O2599" s="17">
        <f>IFERROR(IF(RIGHT(LEFT(K2599,15),1)="4",VLOOKUP(K2599,'[1]Budget Worksheet'!A:B,2,0),-1*VLOOKUP(K2599,'[1]Budget Worksheet'!A:B,2,0)),0)</f>
        <v>-125</v>
      </c>
      <c r="P2599" s="17">
        <f>VLOOKUP($K2599,[1]Budget!$V:$AE,8,0)*IF($C2599="1 - Revenues",1,IF(AND($C2599="5 - Transfers",MID($K2599,15,1)="4"),1,-1))</f>
        <v>-125</v>
      </c>
      <c r="Q2599" s="17">
        <f>VLOOKUP($K2599,[1]Budget!$V:$AE,10,0)*IF($C2599="1 - Revenues",1,IF(AND($C2599="5 - Transfers",MID(K2599,15,1)="4"),1,-1))</f>
        <v>0</v>
      </c>
      <c r="S2599" s="18" t="b">
        <f>IF(LEFT(C2599,1)="1",1,-1)*SUMIF([1]Budget!V:V,'Budget Worksheet for Pivot Tabl'!K2599,[1]Budget!AC:AC)=P2599</f>
        <v>1</v>
      </c>
    </row>
    <row r="2600" spans="1:19" x14ac:dyDescent="0.25">
      <c r="A2600" t="s">
        <v>39</v>
      </c>
      <c r="B2600" t="s">
        <v>40</v>
      </c>
      <c r="C2600" t="s">
        <v>9</v>
      </c>
      <c r="D2600" t="str">
        <f t="shared" si="40"/>
        <v>OUTFLOWS</v>
      </c>
      <c r="E2600" t="s">
        <v>116</v>
      </c>
      <c r="F2600" t="s">
        <v>117</v>
      </c>
      <c r="G2600" t="s">
        <v>2965</v>
      </c>
      <c r="H2600" t="s">
        <v>2966</v>
      </c>
      <c r="I2600" t="s">
        <v>3131</v>
      </c>
      <c r="J2600" t="s">
        <v>3132</v>
      </c>
      <c r="K2600" t="s">
        <v>3541</v>
      </c>
      <c r="L2600" t="s">
        <v>2980</v>
      </c>
      <c r="M2600" s="17">
        <f>VLOOKUP($K2600,[1]Budget!$V:$AE,5,0)*IF($C2600="1 - Revenues",1,IF(AND($C2600="5 - Transfers",MID(I2600,15,1)="4"),1,-1))</f>
        <v>0</v>
      </c>
      <c r="N2600" s="17">
        <f>VLOOKUP($K2600,[1]Budget!$V:$AE,6,0)*IF($C2600="1 - Revenues",1,IF(AND($C2600="5 - Transfers",MID(J2600,15,1)="4"),1,-1))</f>
        <v>0</v>
      </c>
      <c r="O2600" s="17">
        <f>IFERROR(IF(RIGHT(LEFT(K2600,15),1)="4",VLOOKUP(K2600,'[1]Budget Worksheet'!A:B,2,0),-1*VLOOKUP(K2600,'[1]Budget Worksheet'!A:B,2,0)),0)</f>
        <v>-9500</v>
      </c>
      <c r="P2600" s="17">
        <f>VLOOKUP($K2600,[1]Budget!$V:$AE,8,0)*IF($C2600="1 - Revenues",1,IF(AND($C2600="5 - Transfers",MID($K2600,15,1)="4"),1,-1))</f>
        <v>-9500</v>
      </c>
      <c r="Q2600" s="17">
        <f>VLOOKUP($K2600,[1]Budget!$V:$AE,10,0)*IF($C2600="1 - Revenues",1,IF(AND($C2600="5 - Transfers",MID(K2600,15,1)="4"),1,-1))</f>
        <v>0</v>
      </c>
      <c r="S2600" s="18" t="b">
        <f>IF(LEFT(C2600,1)="1",1,-1)*SUMIF([1]Budget!V:V,'Budget Worksheet for Pivot Tabl'!K2600,[1]Budget!AC:AC)=P2600</f>
        <v>1</v>
      </c>
    </row>
    <row r="2601" spans="1:19" x14ac:dyDescent="0.25">
      <c r="A2601" t="s">
        <v>39</v>
      </c>
      <c r="B2601" t="s">
        <v>40</v>
      </c>
      <c r="C2601" t="s">
        <v>9</v>
      </c>
      <c r="D2601" t="str">
        <f t="shared" si="40"/>
        <v>OUTFLOWS</v>
      </c>
      <c r="E2601" t="s">
        <v>116</v>
      </c>
      <c r="F2601" t="s">
        <v>117</v>
      </c>
      <c r="G2601" t="s">
        <v>2965</v>
      </c>
      <c r="H2601" t="s">
        <v>2966</v>
      </c>
      <c r="I2601" t="s">
        <v>3131</v>
      </c>
      <c r="J2601" t="s">
        <v>3132</v>
      </c>
      <c r="K2601" t="s">
        <v>3542</v>
      </c>
      <c r="L2601" t="s">
        <v>498</v>
      </c>
      <c r="M2601" s="17">
        <f>VLOOKUP($K2601,[1]Budget!$V:$AE,5,0)*IF($C2601="1 - Revenues",1,IF(AND($C2601="5 - Transfers",MID(I2601,15,1)="4"),1,-1))</f>
        <v>0</v>
      </c>
      <c r="N2601" s="17">
        <f>VLOOKUP($K2601,[1]Budget!$V:$AE,6,0)*IF($C2601="1 - Revenues",1,IF(AND($C2601="5 - Transfers",MID(J2601,15,1)="4"),1,-1))</f>
        <v>0</v>
      </c>
      <c r="O2601" s="17">
        <f>IFERROR(IF(RIGHT(LEFT(K2601,15),1)="4",VLOOKUP(K2601,'[1]Budget Worksheet'!A:B,2,0),-1*VLOOKUP(K2601,'[1]Budget Worksheet'!A:B,2,0)),0)</f>
        <v>-53</v>
      </c>
      <c r="P2601" s="17">
        <f>VLOOKUP($K2601,[1]Budget!$V:$AE,8,0)*IF($C2601="1 - Revenues",1,IF(AND($C2601="5 - Transfers",MID($K2601,15,1)="4"),1,-1))</f>
        <v>-53</v>
      </c>
      <c r="Q2601" s="17">
        <f>VLOOKUP($K2601,[1]Budget!$V:$AE,10,0)*IF($C2601="1 - Revenues",1,IF(AND($C2601="5 - Transfers",MID(K2601,15,1)="4"),1,-1))</f>
        <v>0</v>
      </c>
      <c r="S2601" s="18" t="b">
        <f>IF(LEFT(C2601,1)="1",1,-1)*SUMIF([1]Budget!V:V,'Budget Worksheet for Pivot Tabl'!K2601,[1]Budget!AC:AC)=P2601</f>
        <v>1</v>
      </c>
    </row>
    <row r="2602" spans="1:19" x14ac:dyDescent="0.25">
      <c r="A2602" t="s">
        <v>39</v>
      </c>
      <c r="B2602" t="s">
        <v>40</v>
      </c>
      <c r="C2602" t="s">
        <v>9</v>
      </c>
      <c r="D2602" t="str">
        <f t="shared" si="40"/>
        <v>OUTFLOWS</v>
      </c>
      <c r="E2602" t="s">
        <v>116</v>
      </c>
      <c r="F2602" t="s">
        <v>117</v>
      </c>
      <c r="G2602" t="s">
        <v>2965</v>
      </c>
      <c r="H2602" t="s">
        <v>2966</v>
      </c>
      <c r="I2602" t="s">
        <v>3131</v>
      </c>
      <c r="J2602" t="s">
        <v>3132</v>
      </c>
      <c r="K2602" t="s">
        <v>3543</v>
      </c>
      <c r="L2602" t="s">
        <v>2484</v>
      </c>
      <c r="M2602" s="17">
        <f>VLOOKUP($K2602,[1]Budget!$V:$AE,5,0)*IF($C2602="1 - Revenues",1,IF(AND($C2602="5 - Transfers",MID(I2602,15,1)="4"),1,-1))</f>
        <v>0</v>
      </c>
      <c r="N2602" s="17">
        <f>VLOOKUP($K2602,[1]Budget!$V:$AE,6,0)*IF($C2602="1 - Revenues",1,IF(AND($C2602="5 - Transfers",MID(J2602,15,1)="4"),1,-1))</f>
        <v>0</v>
      </c>
      <c r="O2602" s="17">
        <f>IFERROR(IF(RIGHT(LEFT(K2602,15),1)="4",VLOOKUP(K2602,'[1]Budget Worksheet'!A:B,2,0),-1*VLOOKUP(K2602,'[1]Budget Worksheet'!A:B,2,0)),0)</f>
        <v>-4720</v>
      </c>
      <c r="P2602" s="17">
        <f>VLOOKUP($K2602,[1]Budget!$V:$AE,8,0)*IF($C2602="1 - Revenues",1,IF(AND($C2602="5 - Transfers",MID($K2602,15,1)="4"),1,-1))</f>
        <v>-4720</v>
      </c>
      <c r="Q2602" s="17">
        <f>VLOOKUP($K2602,[1]Budget!$V:$AE,10,0)*IF($C2602="1 - Revenues",1,IF(AND($C2602="5 - Transfers",MID(K2602,15,1)="4"),1,-1))</f>
        <v>0</v>
      </c>
      <c r="S2602" s="18" t="b">
        <f>IF(LEFT(C2602,1)="1",1,-1)*SUMIF([1]Budget!V:V,'Budget Worksheet for Pivot Tabl'!K2602,[1]Budget!AC:AC)=P2602</f>
        <v>1</v>
      </c>
    </row>
    <row r="2603" spans="1:19" x14ac:dyDescent="0.25">
      <c r="A2603" t="s">
        <v>39</v>
      </c>
      <c r="B2603" t="s">
        <v>40</v>
      </c>
      <c r="C2603" t="s">
        <v>9</v>
      </c>
      <c r="D2603" t="str">
        <f t="shared" si="40"/>
        <v>OUTFLOWS</v>
      </c>
      <c r="E2603" t="s">
        <v>116</v>
      </c>
      <c r="F2603" t="s">
        <v>117</v>
      </c>
      <c r="G2603" t="s">
        <v>2965</v>
      </c>
      <c r="H2603" t="s">
        <v>2966</v>
      </c>
      <c r="I2603" t="s">
        <v>3131</v>
      </c>
      <c r="J2603" t="s">
        <v>3132</v>
      </c>
      <c r="K2603" t="s">
        <v>3544</v>
      </c>
      <c r="L2603" t="s">
        <v>723</v>
      </c>
      <c r="M2603" s="17">
        <f>VLOOKUP($K2603,[1]Budget!$V:$AE,5,0)*IF($C2603="1 - Revenues",1,IF(AND($C2603="5 - Transfers",MID(I2603,15,1)="4"),1,-1))</f>
        <v>0</v>
      </c>
      <c r="N2603" s="17">
        <f>VLOOKUP($K2603,[1]Budget!$V:$AE,6,0)*IF($C2603="1 - Revenues",1,IF(AND($C2603="5 - Transfers",MID(J2603,15,1)="4"),1,-1))</f>
        <v>0</v>
      </c>
      <c r="O2603" s="17">
        <f>IFERROR(IF(RIGHT(LEFT(K2603,15),1)="4",VLOOKUP(K2603,'[1]Budget Worksheet'!A:B,2,0),-1*VLOOKUP(K2603,'[1]Budget Worksheet'!A:B,2,0)),0)</f>
        <v>-849</v>
      </c>
      <c r="P2603" s="17">
        <f>VLOOKUP($K2603,[1]Budget!$V:$AE,8,0)*IF($C2603="1 - Revenues",1,IF(AND($C2603="5 - Transfers",MID($K2603,15,1)="4"),1,-1))</f>
        <v>-849</v>
      </c>
      <c r="Q2603" s="17">
        <f>VLOOKUP($K2603,[1]Budget!$V:$AE,10,0)*IF($C2603="1 - Revenues",1,IF(AND($C2603="5 - Transfers",MID(K2603,15,1)="4"),1,-1))</f>
        <v>0</v>
      </c>
      <c r="S2603" s="18" t="b">
        <f>IF(LEFT(C2603,1)="1",1,-1)*SUMIF([1]Budget!V:V,'Budget Worksheet for Pivot Tabl'!K2603,[1]Budget!AC:AC)=P2603</f>
        <v>1</v>
      </c>
    </row>
    <row r="2604" spans="1:19" x14ac:dyDescent="0.25">
      <c r="A2604" t="s">
        <v>39</v>
      </c>
      <c r="B2604" t="s">
        <v>40</v>
      </c>
      <c r="C2604" t="s">
        <v>9</v>
      </c>
      <c r="D2604" t="str">
        <f t="shared" si="40"/>
        <v>OUTFLOWS</v>
      </c>
      <c r="E2604" t="s">
        <v>116</v>
      </c>
      <c r="F2604" t="s">
        <v>117</v>
      </c>
      <c r="G2604" t="s">
        <v>2965</v>
      </c>
      <c r="H2604" t="s">
        <v>2966</v>
      </c>
      <c r="I2604" t="s">
        <v>3131</v>
      </c>
      <c r="J2604" t="s">
        <v>3132</v>
      </c>
      <c r="K2604" t="s">
        <v>3545</v>
      </c>
      <c r="L2604" t="s">
        <v>2950</v>
      </c>
      <c r="M2604" s="17">
        <f>VLOOKUP($K2604,[1]Budget!$V:$AE,5,0)*IF($C2604="1 - Revenues",1,IF(AND($C2604="5 - Transfers",MID(I2604,15,1)="4"),1,-1))</f>
        <v>0</v>
      </c>
      <c r="N2604" s="17">
        <f>VLOOKUP($K2604,[1]Budget!$V:$AE,6,0)*IF($C2604="1 - Revenues",1,IF(AND($C2604="5 - Transfers",MID(J2604,15,1)="4"),1,-1))</f>
        <v>0</v>
      </c>
      <c r="O2604" s="17">
        <f>IFERROR(IF(RIGHT(LEFT(K2604,15),1)="4",VLOOKUP(K2604,'[1]Budget Worksheet'!A:B,2,0),-1*VLOOKUP(K2604,'[1]Budget Worksheet'!A:B,2,0)),0)</f>
        <v>-9500</v>
      </c>
      <c r="P2604" s="17">
        <f>VLOOKUP($K2604,[1]Budget!$V:$AE,8,0)*IF($C2604="1 - Revenues",1,IF(AND($C2604="5 - Transfers",MID($K2604,15,1)="4"),1,-1))</f>
        <v>-9500</v>
      </c>
      <c r="Q2604" s="17">
        <f>VLOOKUP($K2604,[1]Budget!$V:$AE,10,0)*IF($C2604="1 - Revenues",1,IF(AND($C2604="5 - Transfers",MID(K2604,15,1)="4"),1,-1))</f>
        <v>0</v>
      </c>
      <c r="S2604" s="18" t="b">
        <f>IF(LEFT(C2604,1)="1",1,-1)*SUMIF([1]Budget!V:V,'Budget Worksheet for Pivot Tabl'!K2604,[1]Budget!AC:AC)=P2604</f>
        <v>1</v>
      </c>
    </row>
    <row r="2605" spans="1:19" x14ac:dyDescent="0.25">
      <c r="A2605" t="s">
        <v>39</v>
      </c>
      <c r="B2605" t="s">
        <v>40</v>
      </c>
      <c r="C2605" t="s">
        <v>9</v>
      </c>
      <c r="D2605" t="str">
        <f t="shared" si="40"/>
        <v>OUTFLOWS</v>
      </c>
      <c r="E2605" t="s">
        <v>116</v>
      </c>
      <c r="F2605" t="s">
        <v>117</v>
      </c>
      <c r="G2605" t="s">
        <v>2965</v>
      </c>
      <c r="H2605" t="s">
        <v>2966</v>
      </c>
      <c r="I2605" t="s">
        <v>3131</v>
      </c>
      <c r="J2605" t="s">
        <v>3132</v>
      </c>
      <c r="K2605" t="s">
        <v>3546</v>
      </c>
      <c r="L2605" t="s">
        <v>1398</v>
      </c>
      <c r="M2605" s="17">
        <f>VLOOKUP($K2605,[1]Budget!$V:$AE,5,0)*IF($C2605="1 - Revenues",1,IF(AND($C2605="5 - Transfers",MID(I2605,15,1)="4"),1,-1))</f>
        <v>0</v>
      </c>
      <c r="N2605" s="17">
        <f>VLOOKUP($K2605,[1]Budget!$V:$AE,6,0)*IF($C2605="1 - Revenues",1,IF(AND($C2605="5 - Transfers",MID(J2605,15,1)="4"),1,-1))</f>
        <v>0</v>
      </c>
      <c r="O2605" s="17">
        <f>IFERROR(IF(RIGHT(LEFT(K2605,15),1)="4",VLOOKUP(K2605,'[1]Budget Worksheet'!A:B,2,0),-1*VLOOKUP(K2605,'[1]Budget Worksheet'!A:B,2,0)),0)</f>
        <v>-6000</v>
      </c>
      <c r="P2605" s="17">
        <f>VLOOKUP($K2605,[1]Budget!$V:$AE,8,0)*IF($C2605="1 - Revenues",1,IF(AND($C2605="5 - Transfers",MID($K2605,15,1)="4"),1,-1))</f>
        <v>-6000</v>
      </c>
      <c r="Q2605" s="17">
        <f>VLOOKUP($K2605,[1]Budget!$V:$AE,10,0)*IF($C2605="1 - Revenues",1,IF(AND($C2605="5 - Transfers",MID(K2605,15,1)="4"),1,-1))</f>
        <v>0</v>
      </c>
      <c r="S2605" s="18" t="b">
        <f>IF(LEFT(C2605,1)="1",1,-1)*SUMIF([1]Budget!V:V,'Budget Worksheet for Pivot Tabl'!K2605,[1]Budget!AC:AC)=P2605</f>
        <v>1</v>
      </c>
    </row>
    <row r="2606" spans="1:19" x14ac:dyDescent="0.25">
      <c r="A2606" t="s">
        <v>39</v>
      </c>
      <c r="B2606" t="s">
        <v>40</v>
      </c>
      <c r="C2606" t="s">
        <v>7</v>
      </c>
      <c r="D2606" t="str">
        <f t="shared" si="40"/>
        <v>INFLOWS</v>
      </c>
      <c r="E2606" t="s">
        <v>116</v>
      </c>
      <c r="F2606" t="s">
        <v>117</v>
      </c>
      <c r="G2606" t="s">
        <v>2965</v>
      </c>
      <c r="H2606" t="s">
        <v>2966</v>
      </c>
      <c r="I2606" t="s">
        <v>3145</v>
      </c>
      <c r="J2606" t="s">
        <v>3146</v>
      </c>
      <c r="K2606" t="s">
        <v>3547</v>
      </c>
      <c r="L2606" t="s">
        <v>2927</v>
      </c>
      <c r="M2606" s="17">
        <f>VLOOKUP($K2606,[1]Budget!$V:$AE,5,0)*IF($C2606="1 - Revenues",1,IF(AND($C2606="5 - Transfers",MID(I2606,15,1)="4"),1,-1))</f>
        <v>0</v>
      </c>
      <c r="N2606" s="17">
        <f>VLOOKUP($K2606,[1]Budget!$V:$AE,6,0)*IF($C2606="1 - Revenues",1,IF(AND($C2606="5 - Transfers",MID(J2606,15,1)="4"),1,-1))</f>
        <v>0</v>
      </c>
      <c r="O2606" s="17">
        <f>IFERROR(IF(RIGHT(LEFT(K2606,15),1)="4",VLOOKUP(K2606,'[1]Budget Worksheet'!A:B,2,0),-1*VLOOKUP(K2606,'[1]Budget Worksheet'!A:B,2,0)),0)</f>
        <v>17572</v>
      </c>
      <c r="P2606" s="17">
        <f>VLOOKUP($K2606,[1]Budget!$V:$AE,8,0)*IF($C2606="1 - Revenues",1,IF(AND($C2606="5 - Transfers",MID($K2606,15,1)="4"),1,-1))</f>
        <v>17572</v>
      </c>
      <c r="Q2606" s="17">
        <f>VLOOKUP($K2606,[1]Budget!$V:$AE,10,0)*IF($C2606="1 - Revenues",1,IF(AND($C2606="5 - Transfers",MID(K2606,15,1)="4"),1,-1))</f>
        <v>0</v>
      </c>
      <c r="S2606" s="18" t="b">
        <f>IF(LEFT(C2606,1)="1",1,-1)*SUMIF([1]Budget!V:V,'Budget Worksheet for Pivot Tabl'!K2606,[1]Budget!AC:AC)=P2606</f>
        <v>1</v>
      </c>
    </row>
    <row r="2607" spans="1:19" x14ac:dyDescent="0.25">
      <c r="A2607" t="s">
        <v>39</v>
      </c>
      <c r="B2607" t="s">
        <v>40</v>
      </c>
      <c r="C2607" t="s">
        <v>9</v>
      </c>
      <c r="D2607" t="str">
        <f t="shared" si="40"/>
        <v>OUTFLOWS</v>
      </c>
      <c r="E2607" t="s">
        <v>116</v>
      </c>
      <c r="F2607" t="s">
        <v>117</v>
      </c>
      <c r="G2607" t="s">
        <v>2965</v>
      </c>
      <c r="H2607" t="s">
        <v>2966</v>
      </c>
      <c r="I2607" t="s">
        <v>3145</v>
      </c>
      <c r="J2607" t="s">
        <v>3146</v>
      </c>
      <c r="K2607" t="s">
        <v>3548</v>
      </c>
      <c r="L2607" t="s">
        <v>2986</v>
      </c>
      <c r="M2607" s="17">
        <f>VLOOKUP($K2607,[1]Budget!$V:$AE,5,0)*IF($C2607="1 - Revenues",1,IF(AND($C2607="5 - Transfers",MID(I2607,15,1)="4"),1,-1))</f>
        <v>0</v>
      </c>
      <c r="N2607" s="17">
        <f>VLOOKUP($K2607,[1]Budget!$V:$AE,6,0)*IF($C2607="1 - Revenues",1,IF(AND($C2607="5 - Transfers",MID(J2607,15,1)="4"),1,-1))</f>
        <v>0</v>
      </c>
      <c r="O2607" s="17">
        <f>IFERROR(IF(RIGHT(LEFT(K2607,15),1)="4",VLOOKUP(K2607,'[1]Budget Worksheet'!A:B,2,0),-1*VLOOKUP(K2607,'[1]Budget Worksheet'!A:B,2,0)),0)</f>
        <v>-6500</v>
      </c>
      <c r="P2607" s="17">
        <f>VLOOKUP($K2607,[1]Budget!$V:$AE,8,0)*IF($C2607="1 - Revenues",1,IF(AND($C2607="5 - Transfers",MID($K2607,15,1)="4"),1,-1))</f>
        <v>-6500</v>
      </c>
      <c r="Q2607" s="17">
        <f>VLOOKUP($K2607,[1]Budget!$V:$AE,10,0)*IF($C2607="1 - Revenues",1,IF(AND($C2607="5 - Transfers",MID(K2607,15,1)="4"),1,-1))</f>
        <v>0</v>
      </c>
      <c r="S2607" s="18" t="b">
        <f>IF(LEFT(C2607,1)="1",1,-1)*SUMIF([1]Budget!V:V,'Budget Worksheet for Pivot Tabl'!K2607,[1]Budget!AC:AC)=P2607</f>
        <v>1</v>
      </c>
    </row>
    <row r="2608" spans="1:19" x14ac:dyDescent="0.25">
      <c r="A2608" t="s">
        <v>39</v>
      </c>
      <c r="B2608" t="s">
        <v>40</v>
      </c>
      <c r="C2608" t="s">
        <v>9</v>
      </c>
      <c r="D2608" t="str">
        <f t="shared" si="40"/>
        <v>OUTFLOWS</v>
      </c>
      <c r="E2608" t="s">
        <v>116</v>
      </c>
      <c r="F2608" t="s">
        <v>117</v>
      </c>
      <c r="G2608" t="s">
        <v>2965</v>
      </c>
      <c r="H2608" t="s">
        <v>2966</v>
      </c>
      <c r="I2608" t="s">
        <v>3145</v>
      </c>
      <c r="J2608" t="s">
        <v>3146</v>
      </c>
      <c r="K2608" t="s">
        <v>3549</v>
      </c>
      <c r="L2608" t="s">
        <v>1274</v>
      </c>
      <c r="M2608" s="17">
        <f>VLOOKUP($K2608,[1]Budget!$V:$AE,5,0)*IF($C2608="1 - Revenues",1,IF(AND($C2608="5 - Transfers",MID(I2608,15,1)="4"),1,-1))</f>
        <v>0</v>
      </c>
      <c r="N2608" s="17">
        <f>VLOOKUP($K2608,[1]Budget!$V:$AE,6,0)*IF($C2608="1 - Revenues",1,IF(AND($C2608="5 - Transfers",MID(J2608,15,1)="4"),1,-1))</f>
        <v>0</v>
      </c>
      <c r="O2608" s="17">
        <f>IFERROR(IF(RIGHT(LEFT(K2608,15),1)="4",VLOOKUP(K2608,'[1]Budget Worksheet'!A:B,2,0),-1*VLOOKUP(K2608,'[1]Budget Worksheet'!A:B,2,0)),0)</f>
        <v>-159</v>
      </c>
      <c r="P2608" s="17">
        <f>VLOOKUP($K2608,[1]Budget!$V:$AE,8,0)*IF($C2608="1 - Revenues",1,IF(AND($C2608="5 - Transfers",MID($K2608,15,1)="4"),1,-1))</f>
        <v>-159</v>
      </c>
      <c r="Q2608" s="17">
        <f>VLOOKUP($K2608,[1]Budget!$V:$AE,10,0)*IF($C2608="1 - Revenues",1,IF(AND($C2608="5 - Transfers",MID(K2608,15,1)="4"),1,-1))</f>
        <v>0</v>
      </c>
      <c r="S2608" s="18" t="b">
        <f>IF(LEFT(C2608,1)="1",1,-1)*SUMIF([1]Budget!V:V,'Budget Worksheet for Pivot Tabl'!K2608,[1]Budget!AC:AC)=P2608</f>
        <v>1</v>
      </c>
    </row>
    <row r="2609" spans="1:19" x14ac:dyDescent="0.25">
      <c r="A2609" t="s">
        <v>39</v>
      </c>
      <c r="B2609" t="s">
        <v>40</v>
      </c>
      <c r="C2609" t="s">
        <v>9</v>
      </c>
      <c r="D2609" t="str">
        <f t="shared" si="40"/>
        <v>OUTFLOWS</v>
      </c>
      <c r="E2609" t="s">
        <v>116</v>
      </c>
      <c r="F2609" t="s">
        <v>117</v>
      </c>
      <c r="G2609" t="s">
        <v>2965</v>
      </c>
      <c r="H2609" t="s">
        <v>2966</v>
      </c>
      <c r="I2609" t="s">
        <v>3145</v>
      </c>
      <c r="J2609" t="s">
        <v>3146</v>
      </c>
      <c r="K2609" t="s">
        <v>3550</v>
      </c>
      <c r="L2609" t="s">
        <v>482</v>
      </c>
      <c r="M2609" s="17">
        <f>VLOOKUP($K2609,[1]Budget!$V:$AE,5,0)*IF($C2609="1 - Revenues",1,IF(AND($C2609="5 - Transfers",MID(I2609,15,1)="4"),1,-1))</f>
        <v>0</v>
      </c>
      <c r="N2609" s="17">
        <f>VLOOKUP($K2609,[1]Budget!$V:$AE,6,0)*IF($C2609="1 - Revenues",1,IF(AND($C2609="5 - Transfers",MID(J2609,15,1)="4"),1,-1))</f>
        <v>0</v>
      </c>
      <c r="O2609" s="17">
        <f>IFERROR(IF(RIGHT(LEFT(K2609,15),1)="4",VLOOKUP(K2609,'[1]Budget Worksheet'!A:B,2,0),-1*VLOOKUP(K2609,'[1]Budget Worksheet'!A:B,2,0)),0)</f>
        <v>-375</v>
      </c>
      <c r="P2609" s="17">
        <f>VLOOKUP($K2609,[1]Budget!$V:$AE,8,0)*IF($C2609="1 - Revenues",1,IF(AND($C2609="5 - Transfers",MID($K2609,15,1)="4"),1,-1))</f>
        <v>-375</v>
      </c>
      <c r="Q2609" s="17">
        <f>VLOOKUP($K2609,[1]Budget!$V:$AE,10,0)*IF($C2609="1 - Revenues",1,IF(AND($C2609="5 - Transfers",MID(K2609,15,1)="4"),1,-1))</f>
        <v>0</v>
      </c>
      <c r="S2609" s="18" t="b">
        <f>IF(LEFT(C2609,1)="1",1,-1)*SUMIF([1]Budget!V:V,'Budget Worksheet for Pivot Tabl'!K2609,[1]Budget!AC:AC)=P2609</f>
        <v>1</v>
      </c>
    </row>
    <row r="2610" spans="1:19" x14ac:dyDescent="0.25">
      <c r="A2610" t="s">
        <v>39</v>
      </c>
      <c r="B2610" t="s">
        <v>40</v>
      </c>
      <c r="C2610" t="s">
        <v>9</v>
      </c>
      <c r="D2610" t="str">
        <f t="shared" si="40"/>
        <v>OUTFLOWS</v>
      </c>
      <c r="E2610" t="s">
        <v>116</v>
      </c>
      <c r="F2610" t="s">
        <v>117</v>
      </c>
      <c r="G2610" t="s">
        <v>2965</v>
      </c>
      <c r="H2610" t="s">
        <v>2966</v>
      </c>
      <c r="I2610" t="s">
        <v>3145</v>
      </c>
      <c r="J2610" t="s">
        <v>3146</v>
      </c>
      <c r="K2610" t="s">
        <v>3551</v>
      </c>
      <c r="L2610" t="s">
        <v>2980</v>
      </c>
      <c r="M2610" s="17">
        <f>VLOOKUP($K2610,[1]Budget!$V:$AE,5,0)*IF($C2610="1 - Revenues",1,IF(AND($C2610="5 - Transfers",MID(I2610,15,1)="4"),1,-1))</f>
        <v>0</v>
      </c>
      <c r="N2610" s="17">
        <f>VLOOKUP($K2610,[1]Budget!$V:$AE,6,0)*IF($C2610="1 - Revenues",1,IF(AND($C2610="5 - Transfers",MID(J2610,15,1)="4"),1,-1))</f>
        <v>0</v>
      </c>
      <c r="O2610" s="17">
        <f>IFERROR(IF(RIGHT(LEFT(K2610,15),1)="4",VLOOKUP(K2610,'[1]Budget Worksheet'!A:B,2,0),-1*VLOOKUP(K2610,'[1]Budget Worksheet'!A:B,2,0)),0)</f>
        <v>-2100</v>
      </c>
      <c r="P2610" s="17">
        <f>VLOOKUP($K2610,[1]Budget!$V:$AE,8,0)*IF($C2610="1 - Revenues",1,IF(AND($C2610="5 - Transfers",MID($K2610,15,1)="4"),1,-1))</f>
        <v>-2100</v>
      </c>
      <c r="Q2610" s="17">
        <f>VLOOKUP($K2610,[1]Budget!$V:$AE,10,0)*IF($C2610="1 - Revenues",1,IF(AND($C2610="5 - Transfers",MID(K2610,15,1)="4"),1,-1))</f>
        <v>0</v>
      </c>
      <c r="S2610" s="18" t="b">
        <f>IF(LEFT(C2610,1)="1",1,-1)*SUMIF([1]Budget!V:V,'Budget Worksheet for Pivot Tabl'!K2610,[1]Budget!AC:AC)=P2610</f>
        <v>1</v>
      </c>
    </row>
    <row r="2611" spans="1:19" x14ac:dyDescent="0.25">
      <c r="A2611" t="s">
        <v>39</v>
      </c>
      <c r="B2611" t="s">
        <v>40</v>
      </c>
      <c r="C2611" t="s">
        <v>9</v>
      </c>
      <c r="D2611" t="str">
        <f t="shared" si="40"/>
        <v>OUTFLOWS</v>
      </c>
      <c r="E2611" t="s">
        <v>116</v>
      </c>
      <c r="F2611" t="s">
        <v>117</v>
      </c>
      <c r="G2611" t="s">
        <v>2965</v>
      </c>
      <c r="H2611" t="s">
        <v>2966</v>
      </c>
      <c r="I2611" t="s">
        <v>3145</v>
      </c>
      <c r="J2611" t="s">
        <v>3146</v>
      </c>
      <c r="K2611" t="s">
        <v>3552</v>
      </c>
      <c r="L2611" t="s">
        <v>2950</v>
      </c>
      <c r="M2611" s="17">
        <f>VLOOKUP($K2611,[1]Budget!$V:$AE,5,0)*IF($C2611="1 - Revenues",1,IF(AND($C2611="5 - Transfers",MID(I2611,15,1)="4"),1,-1))</f>
        <v>0</v>
      </c>
      <c r="N2611" s="17">
        <f>VLOOKUP($K2611,[1]Budget!$V:$AE,6,0)*IF($C2611="1 - Revenues",1,IF(AND($C2611="5 - Transfers",MID(J2611,15,1)="4"),1,-1))</f>
        <v>0</v>
      </c>
      <c r="O2611" s="17">
        <f>IFERROR(IF(RIGHT(LEFT(K2611,15),1)="4",VLOOKUP(K2611,'[1]Budget Worksheet'!A:B,2,0),-1*VLOOKUP(K2611,'[1]Budget Worksheet'!A:B,2,0)),0)</f>
        <v>-680</v>
      </c>
      <c r="P2611" s="17">
        <f>VLOOKUP($K2611,[1]Budget!$V:$AE,8,0)*IF($C2611="1 - Revenues",1,IF(AND($C2611="5 - Transfers",MID($K2611,15,1)="4"),1,-1))</f>
        <v>-680</v>
      </c>
      <c r="Q2611" s="17">
        <f>VLOOKUP($K2611,[1]Budget!$V:$AE,10,0)*IF($C2611="1 - Revenues",1,IF(AND($C2611="5 - Transfers",MID(K2611,15,1)="4"),1,-1))</f>
        <v>0</v>
      </c>
      <c r="S2611" s="18" t="b">
        <f>IF(LEFT(C2611,1)="1",1,-1)*SUMIF([1]Budget!V:V,'Budget Worksheet for Pivot Tabl'!K2611,[1]Budget!AC:AC)=P2611</f>
        <v>1</v>
      </c>
    </row>
    <row r="2612" spans="1:19" x14ac:dyDescent="0.25">
      <c r="A2612" t="s">
        <v>39</v>
      </c>
      <c r="B2612" t="s">
        <v>40</v>
      </c>
      <c r="C2612" t="s">
        <v>9</v>
      </c>
      <c r="D2612" t="str">
        <f t="shared" si="40"/>
        <v>OUTFLOWS</v>
      </c>
      <c r="E2612" t="s">
        <v>116</v>
      </c>
      <c r="F2612" t="s">
        <v>117</v>
      </c>
      <c r="G2612" t="s">
        <v>2965</v>
      </c>
      <c r="H2612" t="s">
        <v>2966</v>
      </c>
      <c r="I2612" t="s">
        <v>3145</v>
      </c>
      <c r="J2612" t="s">
        <v>3146</v>
      </c>
      <c r="K2612" t="s">
        <v>3553</v>
      </c>
      <c r="L2612" t="s">
        <v>1398</v>
      </c>
      <c r="M2612" s="17">
        <f>VLOOKUP($K2612,[1]Budget!$V:$AE,5,0)*IF($C2612="1 - Revenues",1,IF(AND($C2612="5 - Transfers",MID(I2612,15,1)="4"),1,-1))</f>
        <v>0</v>
      </c>
      <c r="N2612" s="17">
        <f>VLOOKUP($K2612,[1]Budget!$V:$AE,6,0)*IF($C2612="1 - Revenues",1,IF(AND($C2612="5 - Transfers",MID(J2612,15,1)="4"),1,-1))</f>
        <v>0</v>
      </c>
      <c r="O2612" s="17">
        <f>IFERROR(IF(RIGHT(LEFT(K2612,15),1)="4",VLOOKUP(K2612,'[1]Budget Worksheet'!A:B,2,0),-1*VLOOKUP(K2612,'[1]Budget Worksheet'!A:B,2,0)),0)</f>
        <v>-1500</v>
      </c>
      <c r="P2612" s="17">
        <f>VLOOKUP($K2612,[1]Budget!$V:$AE,8,0)*IF($C2612="1 - Revenues",1,IF(AND($C2612="5 - Transfers",MID($K2612,15,1)="4"),1,-1))</f>
        <v>-1500</v>
      </c>
      <c r="Q2612" s="17">
        <f>VLOOKUP($K2612,[1]Budget!$V:$AE,10,0)*IF($C2612="1 - Revenues",1,IF(AND($C2612="5 - Transfers",MID(K2612,15,1)="4"),1,-1))</f>
        <v>0</v>
      </c>
      <c r="S2612" s="18" t="b">
        <f>IF(LEFT(C2612,1)="1",1,-1)*SUMIF([1]Budget!V:V,'Budget Worksheet for Pivot Tabl'!K2612,[1]Budget!AC:AC)=P2612</f>
        <v>1</v>
      </c>
    </row>
    <row r="2613" spans="1:19" x14ac:dyDescent="0.25">
      <c r="A2613" t="s">
        <v>39</v>
      </c>
      <c r="B2613" t="s">
        <v>40</v>
      </c>
      <c r="C2613" t="s">
        <v>9</v>
      </c>
      <c r="D2613" t="str">
        <f t="shared" si="40"/>
        <v>OUTFLOWS</v>
      </c>
      <c r="E2613" t="s">
        <v>116</v>
      </c>
      <c r="F2613" t="s">
        <v>117</v>
      </c>
      <c r="G2613" t="s">
        <v>2965</v>
      </c>
      <c r="H2613" t="s">
        <v>2966</v>
      </c>
      <c r="I2613" t="s">
        <v>3145</v>
      </c>
      <c r="J2613" t="s">
        <v>3146</v>
      </c>
      <c r="K2613" t="s">
        <v>3554</v>
      </c>
      <c r="L2613" t="s">
        <v>498</v>
      </c>
      <c r="M2613" s="17">
        <f>VLOOKUP($K2613,[1]Budget!$V:$AE,5,0)*IF($C2613="1 - Revenues",1,IF(AND($C2613="5 - Transfers",MID(I2613,15,1)="4"),1,-1))</f>
        <v>0</v>
      </c>
      <c r="N2613" s="17">
        <f>VLOOKUP($K2613,[1]Budget!$V:$AE,6,0)*IF($C2613="1 - Revenues",1,IF(AND($C2613="5 - Transfers",MID(J2613,15,1)="4"),1,-1))</f>
        <v>0</v>
      </c>
      <c r="O2613" s="17">
        <f>IFERROR(IF(RIGHT(LEFT(K2613,15),1)="4",VLOOKUP(K2613,'[1]Budget Worksheet'!A:B,2,0),-1*VLOOKUP(K2613,'[1]Budget Worksheet'!A:B,2,0)),0)</f>
        <v>-53</v>
      </c>
      <c r="P2613" s="17">
        <f>VLOOKUP($K2613,[1]Budget!$V:$AE,8,0)*IF($C2613="1 - Revenues",1,IF(AND($C2613="5 - Transfers",MID($K2613,15,1)="4"),1,-1))</f>
        <v>-53</v>
      </c>
      <c r="Q2613" s="17">
        <f>VLOOKUP($K2613,[1]Budget!$V:$AE,10,0)*IF($C2613="1 - Revenues",1,IF(AND($C2613="5 - Transfers",MID(K2613,15,1)="4"),1,-1))</f>
        <v>0</v>
      </c>
      <c r="S2613" s="18" t="b">
        <f>IF(LEFT(C2613,1)="1",1,-1)*SUMIF([1]Budget!V:V,'Budget Worksheet for Pivot Tabl'!K2613,[1]Budget!AC:AC)=P2613</f>
        <v>1</v>
      </c>
    </row>
    <row r="2614" spans="1:19" x14ac:dyDescent="0.25">
      <c r="A2614" t="s">
        <v>39</v>
      </c>
      <c r="B2614" t="s">
        <v>40</v>
      </c>
      <c r="C2614" t="s">
        <v>9</v>
      </c>
      <c r="D2614" t="str">
        <f t="shared" si="40"/>
        <v>OUTFLOWS</v>
      </c>
      <c r="E2614" t="s">
        <v>116</v>
      </c>
      <c r="F2614" t="s">
        <v>117</v>
      </c>
      <c r="G2614" t="s">
        <v>2965</v>
      </c>
      <c r="H2614" t="s">
        <v>2966</v>
      </c>
      <c r="I2614" t="s">
        <v>3145</v>
      </c>
      <c r="J2614" t="s">
        <v>3146</v>
      </c>
      <c r="K2614" t="s">
        <v>3555</v>
      </c>
      <c r="L2614" t="s">
        <v>2484</v>
      </c>
      <c r="M2614" s="17">
        <f>VLOOKUP($K2614,[1]Budget!$V:$AE,5,0)*IF($C2614="1 - Revenues",1,IF(AND($C2614="5 - Transfers",MID(I2614,15,1)="4"),1,-1))</f>
        <v>0</v>
      </c>
      <c r="N2614" s="17">
        <f>VLOOKUP($K2614,[1]Budget!$V:$AE,6,0)*IF($C2614="1 - Revenues",1,IF(AND($C2614="5 - Transfers",MID(J2614,15,1)="4"),1,-1))</f>
        <v>0</v>
      </c>
      <c r="O2614" s="17">
        <f>IFERROR(IF(RIGHT(LEFT(K2614,15),1)="4",VLOOKUP(K2614,'[1]Budget Worksheet'!A:B,2,0),-1*VLOOKUP(K2614,'[1]Budget Worksheet'!A:B,2,0)),0)</f>
        <v>-4720</v>
      </c>
      <c r="P2614" s="17">
        <f>VLOOKUP($K2614,[1]Budget!$V:$AE,8,0)*IF($C2614="1 - Revenues",1,IF(AND($C2614="5 - Transfers",MID($K2614,15,1)="4"),1,-1))</f>
        <v>-4720</v>
      </c>
      <c r="Q2614" s="17">
        <f>VLOOKUP($K2614,[1]Budget!$V:$AE,10,0)*IF($C2614="1 - Revenues",1,IF(AND($C2614="5 - Transfers",MID(K2614,15,1)="4"),1,-1))</f>
        <v>0</v>
      </c>
      <c r="S2614" s="18" t="b">
        <f>IF(LEFT(C2614,1)="1",1,-1)*SUMIF([1]Budget!V:V,'Budget Worksheet for Pivot Tabl'!K2614,[1]Budget!AC:AC)=P2614</f>
        <v>1</v>
      </c>
    </row>
    <row r="2615" spans="1:19" x14ac:dyDescent="0.25">
      <c r="A2615" t="s">
        <v>39</v>
      </c>
      <c r="B2615" t="s">
        <v>40</v>
      </c>
      <c r="C2615" t="s">
        <v>9</v>
      </c>
      <c r="D2615" t="str">
        <f t="shared" si="40"/>
        <v>OUTFLOWS</v>
      </c>
      <c r="E2615" t="s">
        <v>116</v>
      </c>
      <c r="F2615" t="s">
        <v>117</v>
      </c>
      <c r="G2615" t="s">
        <v>2965</v>
      </c>
      <c r="H2615" t="s">
        <v>2966</v>
      </c>
      <c r="I2615" t="s">
        <v>3145</v>
      </c>
      <c r="J2615" t="s">
        <v>3146</v>
      </c>
      <c r="K2615" t="s">
        <v>3556</v>
      </c>
      <c r="L2615" t="s">
        <v>723</v>
      </c>
      <c r="M2615" s="17">
        <f>VLOOKUP($K2615,[1]Budget!$V:$AE,5,0)*IF($C2615="1 - Revenues",1,IF(AND($C2615="5 - Transfers",MID(I2615,15,1)="4"),1,-1))</f>
        <v>0</v>
      </c>
      <c r="N2615" s="17">
        <f>VLOOKUP($K2615,[1]Budget!$V:$AE,6,0)*IF($C2615="1 - Revenues",1,IF(AND($C2615="5 - Transfers",MID(J2615,15,1)="4"),1,-1))</f>
        <v>0</v>
      </c>
      <c r="O2615" s="17">
        <f>IFERROR(IF(RIGHT(LEFT(K2615,15),1)="4",VLOOKUP(K2615,'[1]Budget Worksheet'!A:B,2,0),-1*VLOOKUP(K2615,'[1]Budget Worksheet'!A:B,2,0)),0)</f>
        <v>-1485</v>
      </c>
      <c r="P2615" s="17">
        <f>VLOOKUP($K2615,[1]Budget!$V:$AE,8,0)*IF($C2615="1 - Revenues",1,IF(AND($C2615="5 - Transfers",MID($K2615,15,1)="4"),1,-1))</f>
        <v>-1485</v>
      </c>
      <c r="Q2615" s="17">
        <f>VLOOKUP($K2615,[1]Budget!$V:$AE,10,0)*IF($C2615="1 - Revenues",1,IF(AND($C2615="5 - Transfers",MID(K2615,15,1)="4"),1,-1))</f>
        <v>0</v>
      </c>
      <c r="S2615" s="18" t="b">
        <f>IF(LEFT(C2615,1)="1",1,-1)*SUMIF([1]Budget!V:V,'Budget Worksheet for Pivot Tabl'!K2615,[1]Budget!AC:AC)=P2615</f>
        <v>1</v>
      </c>
    </row>
    <row r="2616" spans="1:19" x14ac:dyDescent="0.25">
      <c r="A2616" t="s">
        <v>39</v>
      </c>
      <c r="B2616" t="s">
        <v>40</v>
      </c>
      <c r="C2616" t="s">
        <v>7</v>
      </c>
      <c r="D2616" t="str">
        <f t="shared" si="40"/>
        <v>INFLOWS</v>
      </c>
      <c r="E2616" t="s">
        <v>116</v>
      </c>
      <c r="F2616" t="s">
        <v>117</v>
      </c>
      <c r="G2616" t="s">
        <v>2965</v>
      </c>
      <c r="H2616" t="s">
        <v>2966</v>
      </c>
      <c r="I2616" t="s">
        <v>3158</v>
      </c>
      <c r="J2616" t="s">
        <v>3159</v>
      </c>
      <c r="K2616" t="s">
        <v>3557</v>
      </c>
      <c r="L2616" t="s">
        <v>2927</v>
      </c>
      <c r="M2616" s="17">
        <f>VLOOKUP($K2616,[1]Budget!$V:$AE,5,0)*IF($C2616="1 - Revenues",1,IF(AND($C2616="5 - Transfers",MID(I2616,15,1)="4"),1,-1))</f>
        <v>0</v>
      </c>
      <c r="N2616" s="17">
        <f>VLOOKUP($K2616,[1]Budget!$V:$AE,6,0)*IF($C2616="1 - Revenues",1,IF(AND($C2616="5 - Transfers",MID(J2616,15,1)="4"),1,-1))</f>
        <v>0</v>
      </c>
      <c r="O2616" s="17">
        <f>IFERROR(IF(RIGHT(LEFT(K2616,15),1)="4",VLOOKUP(K2616,'[1]Budget Worksheet'!A:B,2,0),-1*VLOOKUP(K2616,'[1]Budget Worksheet'!A:B,2,0)),0)</f>
        <v>29373</v>
      </c>
      <c r="P2616" s="17">
        <f>VLOOKUP($K2616,[1]Budget!$V:$AE,8,0)*IF($C2616="1 - Revenues",1,IF(AND($C2616="5 - Transfers",MID($K2616,15,1)="4"),1,-1))</f>
        <v>29373</v>
      </c>
      <c r="Q2616" s="17">
        <f>VLOOKUP($K2616,[1]Budget!$V:$AE,10,0)*IF($C2616="1 - Revenues",1,IF(AND($C2616="5 - Transfers",MID(K2616,15,1)="4"),1,-1))</f>
        <v>0</v>
      </c>
      <c r="S2616" s="18" t="b">
        <f>IF(LEFT(C2616,1)="1",1,-1)*SUMIF([1]Budget!V:V,'Budget Worksheet for Pivot Tabl'!K2616,[1]Budget!AC:AC)=P2616</f>
        <v>1</v>
      </c>
    </row>
    <row r="2617" spans="1:19" x14ac:dyDescent="0.25">
      <c r="A2617" t="s">
        <v>39</v>
      </c>
      <c r="B2617" t="s">
        <v>40</v>
      </c>
      <c r="C2617" t="s">
        <v>9</v>
      </c>
      <c r="D2617" t="str">
        <f t="shared" si="40"/>
        <v>OUTFLOWS</v>
      </c>
      <c r="E2617" t="s">
        <v>116</v>
      </c>
      <c r="F2617" t="s">
        <v>117</v>
      </c>
      <c r="G2617" t="s">
        <v>2965</v>
      </c>
      <c r="H2617" t="s">
        <v>2966</v>
      </c>
      <c r="I2617" t="s">
        <v>3158</v>
      </c>
      <c r="J2617" t="s">
        <v>3159</v>
      </c>
      <c r="K2617" t="s">
        <v>3558</v>
      </c>
      <c r="L2617" t="s">
        <v>2986</v>
      </c>
      <c r="M2617" s="17">
        <f>VLOOKUP($K2617,[1]Budget!$V:$AE,5,0)*IF($C2617="1 - Revenues",1,IF(AND($C2617="5 - Transfers",MID(I2617,15,1)="4"),1,-1))</f>
        <v>0</v>
      </c>
      <c r="N2617" s="17">
        <f>VLOOKUP($K2617,[1]Budget!$V:$AE,6,0)*IF($C2617="1 - Revenues",1,IF(AND($C2617="5 - Transfers",MID(J2617,15,1)="4"),1,-1))</f>
        <v>0</v>
      </c>
      <c r="O2617" s="17">
        <f>IFERROR(IF(RIGHT(LEFT(K2617,15),1)="4",VLOOKUP(K2617,'[1]Budget Worksheet'!A:B,2,0),-1*VLOOKUP(K2617,'[1]Budget Worksheet'!A:B,2,0)),0)</f>
        <v>-9250</v>
      </c>
      <c r="P2617" s="17">
        <f>VLOOKUP($K2617,[1]Budget!$V:$AE,8,0)*IF($C2617="1 - Revenues",1,IF(AND($C2617="5 - Transfers",MID($K2617,15,1)="4"),1,-1))</f>
        <v>-9250</v>
      </c>
      <c r="Q2617" s="17">
        <f>VLOOKUP($K2617,[1]Budget!$V:$AE,10,0)*IF($C2617="1 - Revenues",1,IF(AND($C2617="5 - Transfers",MID(K2617,15,1)="4"),1,-1))</f>
        <v>0</v>
      </c>
      <c r="S2617" s="18" t="b">
        <f>IF(LEFT(C2617,1)="1",1,-1)*SUMIF([1]Budget!V:V,'Budget Worksheet for Pivot Tabl'!K2617,[1]Budget!AC:AC)=P2617</f>
        <v>1</v>
      </c>
    </row>
    <row r="2618" spans="1:19" x14ac:dyDescent="0.25">
      <c r="A2618" t="s">
        <v>39</v>
      </c>
      <c r="B2618" t="s">
        <v>40</v>
      </c>
      <c r="C2618" t="s">
        <v>9</v>
      </c>
      <c r="D2618" t="str">
        <f t="shared" si="40"/>
        <v>OUTFLOWS</v>
      </c>
      <c r="E2618" t="s">
        <v>116</v>
      </c>
      <c r="F2618" t="s">
        <v>117</v>
      </c>
      <c r="G2618" t="s">
        <v>2965</v>
      </c>
      <c r="H2618" t="s">
        <v>2966</v>
      </c>
      <c r="I2618" t="s">
        <v>3158</v>
      </c>
      <c r="J2618" t="s">
        <v>3159</v>
      </c>
      <c r="K2618" t="s">
        <v>3559</v>
      </c>
      <c r="L2618" t="s">
        <v>1274</v>
      </c>
      <c r="M2618" s="17">
        <f>VLOOKUP($K2618,[1]Budget!$V:$AE,5,0)*IF($C2618="1 - Revenues",1,IF(AND($C2618="5 - Transfers",MID(I2618,15,1)="4"),1,-1))</f>
        <v>0</v>
      </c>
      <c r="N2618" s="17">
        <f>VLOOKUP($K2618,[1]Budget!$V:$AE,6,0)*IF($C2618="1 - Revenues",1,IF(AND($C2618="5 - Transfers",MID(J2618,15,1)="4"),1,-1))</f>
        <v>0</v>
      </c>
      <c r="O2618" s="17">
        <f>IFERROR(IF(RIGHT(LEFT(K2618,15),1)="4",VLOOKUP(K2618,'[1]Budget Worksheet'!A:B,2,0),-1*VLOOKUP(K2618,'[1]Budget Worksheet'!A:B,2,0)),0)</f>
        <v>-134</v>
      </c>
      <c r="P2618" s="17">
        <f>VLOOKUP($K2618,[1]Budget!$V:$AE,8,0)*IF($C2618="1 - Revenues",1,IF(AND($C2618="5 - Transfers",MID($K2618,15,1)="4"),1,-1))</f>
        <v>-134</v>
      </c>
      <c r="Q2618" s="17">
        <f>VLOOKUP($K2618,[1]Budget!$V:$AE,10,0)*IF($C2618="1 - Revenues",1,IF(AND($C2618="5 - Transfers",MID(K2618,15,1)="4"),1,-1))</f>
        <v>0</v>
      </c>
      <c r="S2618" s="18" t="b">
        <f>IF(LEFT(C2618,1)="1",1,-1)*SUMIF([1]Budget!V:V,'Budget Worksheet for Pivot Tabl'!K2618,[1]Budget!AC:AC)=P2618</f>
        <v>1</v>
      </c>
    </row>
    <row r="2619" spans="1:19" x14ac:dyDescent="0.25">
      <c r="A2619" t="s">
        <v>39</v>
      </c>
      <c r="B2619" t="s">
        <v>40</v>
      </c>
      <c r="C2619" t="s">
        <v>9</v>
      </c>
      <c r="D2619" t="str">
        <f t="shared" si="40"/>
        <v>OUTFLOWS</v>
      </c>
      <c r="E2619" t="s">
        <v>116</v>
      </c>
      <c r="F2619" t="s">
        <v>117</v>
      </c>
      <c r="G2619" t="s">
        <v>2965</v>
      </c>
      <c r="H2619" t="s">
        <v>2966</v>
      </c>
      <c r="I2619" t="s">
        <v>3158</v>
      </c>
      <c r="J2619" t="s">
        <v>3159</v>
      </c>
      <c r="K2619" t="s">
        <v>3560</v>
      </c>
      <c r="L2619" t="s">
        <v>482</v>
      </c>
      <c r="M2619" s="17">
        <f>VLOOKUP($K2619,[1]Budget!$V:$AE,5,0)*IF($C2619="1 - Revenues",1,IF(AND($C2619="5 - Transfers",MID(I2619,15,1)="4"),1,-1))</f>
        <v>0</v>
      </c>
      <c r="N2619" s="17">
        <f>VLOOKUP($K2619,[1]Budget!$V:$AE,6,0)*IF($C2619="1 - Revenues",1,IF(AND($C2619="5 - Transfers",MID(J2619,15,1)="4"),1,-1))</f>
        <v>0</v>
      </c>
      <c r="O2619" s="17">
        <f>IFERROR(IF(RIGHT(LEFT(K2619,15),1)="4",VLOOKUP(K2619,'[1]Budget Worksheet'!A:B,2,0),-1*VLOOKUP(K2619,'[1]Budget Worksheet'!A:B,2,0)),0)</f>
        <v>-420</v>
      </c>
      <c r="P2619" s="17">
        <f>VLOOKUP($K2619,[1]Budget!$V:$AE,8,0)*IF($C2619="1 - Revenues",1,IF(AND($C2619="5 - Transfers",MID($K2619,15,1)="4"),1,-1))</f>
        <v>-420</v>
      </c>
      <c r="Q2619" s="17">
        <f>VLOOKUP($K2619,[1]Budget!$V:$AE,10,0)*IF($C2619="1 - Revenues",1,IF(AND($C2619="5 - Transfers",MID(K2619,15,1)="4"),1,-1))</f>
        <v>0</v>
      </c>
      <c r="S2619" s="18" t="b">
        <f>IF(LEFT(C2619,1)="1",1,-1)*SUMIF([1]Budget!V:V,'Budget Worksheet for Pivot Tabl'!K2619,[1]Budget!AC:AC)=P2619</f>
        <v>1</v>
      </c>
    </row>
    <row r="2620" spans="1:19" x14ac:dyDescent="0.25">
      <c r="A2620" t="s">
        <v>39</v>
      </c>
      <c r="B2620" t="s">
        <v>40</v>
      </c>
      <c r="C2620" t="s">
        <v>9</v>
      </c>
      <c r="D2620" t="str">
        <f t="shared" si="40"/>
        <v>OUTFLOWS</v>
      </c>
      <c r="E2620" t="s">
        <v>116</v>
      </c>
      <c r="F2620" t="s">
        <v>117</v>
      </c>
      <c r="G2620" t="s">
        <v>2965</v>
      </c>
      <c r="H2620" t="s">
        <v>2966</v>
      </c>
      <c r="I2620" t="s">
        <v>3158</v>
      </c>
      <c r="J2620" t="s">
        <v>3159</v>
      </c>
      <c r="K2620" t="s">
        <v>3561</v>
      </c>
      <c r="L2620" t="s">
        <v>2980</v>
      </c>
      <c r="M2620" s="17">
        <f>VLOOKUP($K2620,[1]Budget!$V:$AE,5,0)*IF($C2620="1 - Revenues",1,IF(AND($C2620="5 - Transfers",MID(I2620,15,1)="4"),1,-1))</f>
        <v>0</v>
      </c>
      <c r="N2620" s="17">
        <f>VLOOKUP($K2620,[1]Budget!$V:$AE,6,0)*IF($C2620="1 - Revenues",1,IF(AND($C2620="5 - Transfers",MID(J2620,15,1)="4"),1,-1))</f>
        <v>0</v>
      </c>
      <c r="O2620" s="17">
        <f>IFERROR(IF(RIGHT(LEFT(K2620,15),1)="4",VLOOKUP(K2620,'[1]Budget Worksheet'!A:B,2,0),-1*VLOOKUP(K2620,'[1]Budget Worksheet'!A:B,2,0)),0)</f>
        <v>-9250</v>
      </c>
      <c r="P2620" s="17">
        <f>VLOOKUP($K2620,[1]Budget!$V:$AE,8,0)*IF($C2620="1 - Revenues",1,IF(AND($C2620="5 - Transfers",MID($K2620,15,1)="4"),1,-1))</f>
        <v>-9250</v>
      </c>
      <c r="Q2620" s="17">
        <f>VLOOKUP($K2620,[1]Budget!$V:$AE,10,0)*IF($C2620="1 - Revenues",1,IF(AND($C2620="5 - Transfers",MID(K2620,15,1)="4"),1,-1))</f>
        <v>0</v>
      </c>
      <c r="S2620" s="18" t="b">
        <f>IF(LEFT(C2620,1)="1",1,-1)*SUMIF([1]Budget!V:V,'Budget Worksheet for Pivot Tabl'!K2620,[1]Budget!AC:AC)=P2620</f>
        <v>1</v>
      </c>
    </row>
    <row r="2621" spans="1:19" x14ac:dyDescent="0.25">
      <c r="A2621" t="s">
        <v>39</v>
      </c>
      <c r="B2621" t="s">
        <v>40</v>
      </c>
      <c r="C2621" t="s">
        <v>9</v>
      </c>
      <c r="D2621" t="str">
        <f t="shared" si="40"/>
        <v>OUTFLOWS</v>
      </c>
      <c r="E2621" t="s">
        <v>116</v>
      </c>
      <c r="F2621" t="s">
        <v>117</v>
      </c>
      <c r="G2621" t="s">
        <v>2965</v>
      </c>
      <c r="H2621" t="s">
        <v>2966</v>
      </c>
      <c r="I2621" t="s">
        <v>3158</v>
      </c>
      <c r="J2621" t="s">
        <v>3159</v>
      </c>
      <c r="K2621" t="s">
        <v>3562</v>
      </c>
      <c r="L2621" t="s">
        <v>1398</v>
      </c>
      <c r="M2621" s="17">
        <f>VLOOKUP($K2621,[1]Budget!$V:$AE,5,0)*IF($C2621="1 - Revenues",1,IF(AND($C2621="5 - Transfers",MID(I2621,15,1)="4"),1,-1))</f>
        <v>0</v>
      </c>
      <c r="N2621" s="17">
        <f>VLOOKUP($K2621,[1]Budget!$V:$AE,6,0)*IF($C2621="1 - Revenues",1,IF(AND($C2621="5 - Transfers",MID(J2621,15,1)="4"),1,-1))</f>
        <v>0</v>
      </c>
      <c r="O2621" s="17">
        <f>IFERROR(IF(RIGHT(LEFT(K2621,15),1)="4",VLOOKUP(K2621,'[1]Budget Worksheet'!A:B,2,0),-1*VLOOKUP(K2621,'[1]Budget Worksheet'!A:B,2,0)),0)</f>
        <v>-3000</v>
      </c>
      <c r="P2621" s="17">
        <f>VLOOKUP($K2621,[1]Budget!$V:$AE,8,0)*IF($C2621="1 - Revenues",1,IF(AND($C2621="5 - Transfers",MID($K2621,15,1)="4"),1,-1))</f>
        <v>-3000</v>
      </c>
      <c r="Q2621" s="17">
        <f>VLOOKUP($K2621,[1]Budget!$V:$AE,10,0)*IF($C2621="1 - Revenues",1,IF(AND($C2621="5 - Transfers",MID(K2621,15,1)="4"),1,-1))</f>
        <v>0</v>
      </c>
      <c r="S2621" s="18" t="b">
        <f>IF(LEFT(C2621,1)="1",1,-1)*SUMIF([1]Budget!V:V,'Budget Worksheet for Pivot Tabl'!K2621,[1]Budget!AC:AC)=P2621</f>
        <v>1</v>
      </c>
    </row>
    <row r="2622" spans="1:19" x14ac:dyDescent="0.25">
      <c r="A2622" t="s">
        <v>39</v>
      </c>
      <c r="B2622" t="s">
        <v>40</v>
      </c>
      <c r="C2622" t="s">
        <v>9</v>
      </c>
      <c r="D2622" t="str">
        <f t="shared" si="40"/>
        <v>OUTFLOWS</v>
      </c>
      <c r="E2622" t="s">
        <v>116</v>
      </c>
      <c r="F2622" t="s">
        <v>117</v>
      </c>
      <c r="G2622" t="s">
        <v>2965</v>
      </c>
      <c r="H2622" t="s">
        <v>2966</v>
      </c>
      <c r="I2622" t="s">
        <v>3158</v>
      </c>
      <c r="J2622" t="s">
        <v>3159</v>
      </c>
      <c r="K2622" t="s">
        <v>3563</v>
      </c>
      <c r="L2622" t="s">
        <v>498</v>
      </c>
      <c r="M2622" s="17">
        <f>VLOOKUP($K2622,[1]Budget!$V:$AE,5,0)*IF($C2622="1 - Revenues",1,IF(AND($C2622="5 - Transfers",MID(I2622,15,1)="4"),1,-1))</f>
        <v>0</v>
      </c>
      <c r="N2622" s="17">
        <f>VLOOKUP($K2622,[1]Budget!$V:$AE,6,0)*IF($C2622="1 - Revenues",1,IF(AND($C2622="5 - Transfers",MID(J2622,15,1)="4"),1,-1))</f>
        <v>0</v>
      </c>
      <c r="O2622" s="17">
        <f>IFERROR(IF(RIGHT(LEFT(K2622,15),1)="4",VLOOKUP(K2622,'[1]Budget Worksheet'!A:B,2,0),-1*VLOOKUP(K2622,'[1]Budget Worksheet'!A:B,2,0)),0)</f>
        <v>-53</v>
      </c>
      <c r="P2622" s="17">
        <f>VLOOKUP($K2622,[1]Budget!$V:$AE,8,0)*IF($C2622="1 - Revenues",1,IF(AND($C2622="5 - Transfers",MID($K2622,15,1)="4"),1,-1))</f>
        <v>-53</v>
      </c>
      <c r="Q2622" s="17">
        <f>VLOOKUP($K2622,[1]Budget!$V:$AE,10,0)*IF($C2622="1 - Revenues",1,IF(AND($C2622="5 - Transfers",MID(K2622,15,1)="4"),1,-1))</f>
        <v>0</v>
      </c>
      <c r="S2622" s="18" t="b">
        <f>IF(LEFT(C2622,1)="1",1,-1)*SUMIF([1]Budget!V:V,'Budget Worksheet for Pivot Tabl'!K2622,[1]Budget!AC:AC)=P2622</f>
        <v>1</v>
      </c>
    </row>
    <row r="2623" spans="1:19" x14ac:dyDescent="0.25">
      <c r="A2623" t="s">
        <v>39</v>
      </c>
      <c r="B2623" t="s">
        <v>40</v>
      </c>
      <c r="C2623" t="s">
        <v>9</v>
      </c>
      <c r="D2623" t="str">
        <f t="shared" si="40"/>
        <v>OUTFLOWS</v>
      </c>
      <c r="E2623" t="s">
        <v>116</v>
      </c>
      <c r="F2623" t="s">
        <v>117</v>
      </c>
      <c r="G2623" t="s">
        <v>2965</v>
      </c>
      <c r="H2623" t="s">
        <v>2966</v>
      </c>
      <c r="I2623" t="s">
        <v>3158</v>
      </c>
      <c r="J2623" t="s">
        <v>3159</v>
      </c>
      <c r="K2623" t="s">
        <v>3564</v>
      </c>
      <c r="L2623" t="s">
        <v>2484</v>
      </c>
      <c r="M2623" s="17">
        <f>VLOOKUP($K2623,[1]Budget!$V:$AE,5,0)*IF($C2623="1 - Revenues",1,IF(AND($C2623="5 - Transfers",MID(I2623,15,1)="4"),1,-1))</f>
        <v>0</v>
      </c>
      <c r="N2623" s="17">
        <f>VLOOKUP($K2623,[1]Budget!$V:$AE,6,0)*IF($C2623="1 - Revenues",1,IF(AND($C2623="5 - Transfers",MID(J2623,15,1)="4"),1,-1))</f>
        <v>0</v>
      </c>
      <c r="O2623" s="17">
        <f>IFERROR(IF(RIGHT(LEFT(K2623,15),1)="4",VLOOKUP(K2623,'[1]Budget Worksheet'!A:B,2,0),-1*VLOOKUP(K2623,'[1]Budget Worksheet'!A:B,2,0)),0)</f>
        <v>-4720</v>
      </c>
      <c r="P2623" s="17">
        <f>VLOOKUP($K2623,[1]Budget!$V:$AE,8,0)*IF($C2623="1 - Revenues",1,IF(AND($C2623="5 - Transfers",MID($K2623,15,1)="4"),1,-1))</f>
        <v>-4720</v>
      </c>
      <c r="Q2623" s="17">
        <f>VLOOKUP($K2623,[1]Budget!$V:$AE,10,0)*IF($C2623="1 - Revenues",1,IF(AND($C2623="5 - Transfers",MID(K2623,15,1)="4"),1,-1))</f>
        <v>0</v>
      </c>
      <c r="S2623" s="18" t="b">
        <f>IF(LEFT(C2623,1)="1",1,-1)*SUMIF([1]Budget!V:V,'Budget Worksheet for Pivot Tabl'!K2623,[1]Budget!AC:AC)=P2623</f>
        <v>1</v>
      </c>
    </row>
    <row r="2624" spans="1:19" x14ac:dyDescent="0.25">
      <c r="A2624" t="s">
        <v>39</v>
      </c>
      <c r="B2624" t="s">
        <v>40</v>
      </c>
      <c r="C2624" t="s">
        <v>9</v>
      </c>
      <c r="D2624" t="str">
        <f t="shared" si="40"/>
        <v>OUTFLOWS</v>
      </c>
      <c r="E2624" t="s">
        <v>116</v>
      </c>
      <c r="F2624" t="s">
        <v>117</v>
      </c>
      <c r="G2624" t="s">
        <v>2965</v>
      </c>
      <c r="H2624" t="s">
        <v>2966</v>
      </c>
      <c r="I2624" t="s">
        <v>3158</v>
      </c>
      <c r="J2624" t="s">
        <v>3159</v>
      </c>
      <c r="K2624" t="s">
        <v>3565</v>
      </c>
      <c r="L2624" t="s">
        <v>723</v>
      </c>
      <c r="M2624" s="17">
        <f>VLOOKUP($K2624,[1]Budget!$V:$AE,5,0)*IF($C2624="1 - Revenues",1,IF(AND($C2624="5 - Transfers",MID(I2624,15,1)="4"),1,-1))</f>
        <v>0</v>
      </c>
      <c r="N2624" s="17">
        <f>VLOOKUP($K2624,[1]Budget!$V:$AE,6,0)*IF($C2624="1 - Revenues",1,IF(AND($C2624="5 - Transfers",MID(J2624,15,1)="4"),1,-1))</f>
        <v>0</v>
      </c>
      <c r="O2624" s="17">
        <f>IFERROR(IF(RIGHT(LEFT(K2624,15),1)="4",VLOOKUP(K2624,'[1]Budget Worksheet'!A:B,2,0),-1*VLOOKUP(K2624,'[1]Budget Worksheet'!A:B,2,0)),0)</f>
        <v>-446</v>
      </c>
      <c r="P2624" s="17">
        <f>VLOOKUP($K2624,[1]Budget!$V:$AE,8,0)*IF($C2624="1 - Revenues",1,IF(AND($C2624="5 - Transfers",MID($K2624,15,1)="4"),1,-1))</f>
        <v>-446</v>
      </c>
      <c r="Q2624" s="17">
        <f>VLOOKUP($K2624,[1]Budget!$V:$AE,10,0)*IF($C2624="1 - Revenues",1,IF(AND($C2624="5 - Transfers",MID(K2624,15,1)="4"),1,-1))</f>
        <v>0</v>
      </c>
      <c r="S2624" s="18" t="b">
        <f>IF(LEFT(C2624,1)="1",1,-1)*SUMIF([1]Budget!V:V,'Budget Worksheet for Pivot Tabl'!K2624,[1]Budget!AC:AC)=P2624</f>
        <v>1</v>
      </c>
    </row>
    <row r="2625" spans="1:19" x14ac:dyDescent="0.25">
      <c r="A2625" t="s">
        <v>39</v>
      </c>
      <c r="B2625" t="s">
        <v>40</v>
      </c>
      <c r="C2625" t="s">
        <v>9</v>
      </c>
      <c r="D2625" t="str">
        <f t="shared" si="40"/>
        <v>OUTFLOWS</v>
      </c>
      <c r="E2625" t="s">
        <v>116</v>
      </c>
      <c r="F2625" t="s">
        <v>117</v>
      </c>
      <c r="G2625" t="s">
        <v>2965</v>
      </c>
      <c r="H2625" t="s">
        <v>2966</v>
      </c>
      <c r="I2625" t="s">
        <v>3158</v>
      </c>
      <c r="J2625" t="s">
        <v>3159</v>
      </c>
      <c r="K2625" t="s">
        <v>3566</v>
      </c>
      <c r="L2625" t="s">
        <v>2950</v>
      </c>
      <c r="M2625" s="17">
        <f>VLOOKUP($K2625,[1]Budget!$V:$AE,5,0)*IF($C2625="1 - Revenues",1,IF(AND($C2625="5 - Transfers",MID(I2625,15,1)="4"),1,-1))</f>
        <v>0</v>
      </c>
      <c r="N2625" s="17">
        <f>VLOOKUP($K2625,[1]Budget!$V:$AE,6,0)*IF($C2625="1 - Revenues",1,IF(AND($C2625="5 - Transfers",MID(J2625,15,1)="4"),1,-1))</f>
        <v>0</v>
      </c>
      <c r="O2625" s="17">
        <f>IFERROR(IF(RIGHT(LEFT(K2625,15),1)="4",VLOOKUP(K2625,'[1]Budget Worksheet'!A:B,2,0),-1*VLOOKUP(K2625,'[1]Budget Worksheet'!A:B,2,0)),0)</f>
        <v>-2100</v>
      </c>
      <c r="P2625" s="17">
        <f>VLOOKUP($K2625,[1]Budget!$V:$AE,8,0)*IF($C2625="1 - Revenues",1,IF(AND($C2625="5 - Transfers",MID($K2625,15,1)="4"),1,-1))</f>
        <v>-2100</v>
      </c>
      <c r="Q2625" s="17">
        <f>VLOOKUP($K2625,[1]Budget!$V:$AE,10,0)*IF($C2625="1 - Revenues",1,IF(AND($C2625="5 - Transfers",MID(K2625,15,1)="4"),1,-1))</f>
        <v>0</v>
      </c>
      <c r="S2625" s="18" t="b">
        <f>IF(LEFT(C2625,1)="1",1,-1)*SUMIF([1]Budget!V:V,'Budget Worksheet for Pivot Tabl'!K2625,[1]Budget!AC:AC)=P2625</f>
        <v>1</v>
      </c>
    </row>
    <row r="2626" spans="1:19" x14ac:dyDescent="0.25">
      <c r="A2626" t="s">
        <v>39</v>
      </c>
      <c r="B2626" t="s">
        <v>40</v>
      </c>
      <c r="C2626" t="s">
        <v>7</v>
      </c>
      <c r="D2626" t="str">
        <f t="shared" si="40"/>
        <v>INFLOWS</v>
      </c>
      <c r="E2626" t="s">
        <v>116</v>
      </c>
      <c r="F2626" t="s">
        <v>117</v>
      </c>
      <c r="G2626" t="s">
        <v>2965</v>
      </c>
      <c r="H2626" t="s">
        <v>2966</v>
      </c>
      <c r="I2626" t="s">
        <v>3171</v>
      </c>
      <c r="J2626" t="s">
        <v>3172</v>
      </c>
      <c r="K2626" t="s">
        <v>3567</v>
      </c>
      <c r="L2626" t="s">
        <v>2927</v>
      </c>
      <c r="M2626" s="17">
        <f>VLOOKUP($K2626,[1]Budget!$V:$AE,5,0)*IF($C2626="1 - Revenues",1,IF(AND($C2626="5 - Transfers",MID(I2626,15,1)="4"),1,-1))</f>
        <v>0</v>
      </c>
      <c r="N2626" s="17">
        <f>VLOOKUP($K2626,[1]Budget!$V:$AE,6,0)*IF($C2626="1 - Revenues",1,IF(AND($C2626="5 - Transfers",MID(J2626,15,1)="4"),1,-1))</f>
        <v>0</v>
      </c>
      <c r="O2626" s="17">
        <f>IFERROR(IF(RIGHT(LEFT(K2626,15),1)="4",VLOOKUP(K2626,'[1]Budget Worksheet'!A:B,2,0),-1*VLOOKUP(K2626,'[1]Budget Worksheet'!A:B,2,0)),0)</f>
        <v>59718</v>
      </c>
      <c r="P2626" s="17">
        <f>VLOOKUP($K2626,[1]Budget!$V:$AE,8,0)*IF($C2626="1 - Revenues",1,IF(AND($C2626="5 - Transfers",MID($K2626,15,1)="4"),1,-1))</f>
        <v>59718</v>
      </c>
      <c r="Q2626" s="17">
        <f>VLOOKUP($K2626,[1]Budget!$V:$AE,10,0)*IF($C2626="1 - Revenues",1,IF(AND($C2626="5 - Transfers",MID(K2626,15,1)="4"),1,-1))</f>
        <v>0</v>
      </c>
      <c r="S2626" s="18" t="b">
        <f>IF(LEFT(C2626,1)="1",1,-1)*SUMIF([1]Budget!V:V,'Budget Worksheet for Pivot Tabl'!K2626,[1]Budget!AC:AC)=P2626</f>
        <v>1</v>
      </c>
    </row>
    <row r="2627" spans="1:19" x14ac:dyDescent="0.25">
      <c r="A2627" t="s">
        <v>39</v>
      </c>
      <c r="B2627" t="s">
        <v>40</v>
      </c>
      <c r="C2627" t="s">
        <v>9</v>
      </c>
      <c r="D2627" t="str">
        <f t="shared" ref="D2627:D2690" si="41">IF(C2627="1 - Revenues","INFLOWS","OUTFLOWS")</f>
        <v>OUTFLOWS</v>
      </c>
      <c r="E2627" t="s">
        <v>116</v>
      </c>
      <c r="F2627" t="s">
        <v>117</v>
      </c>
      <c r="G2627" t="s">
        <v>2965</v>
      </c>
      <c r="H2627" t="s">
        <v>2966</v>
      </c>
      <c r="I2627" t="s">
        <v>3171</v>
      </c>
      <c r="J2627" t="s">
        <v>3172</v>
      </c>
      <c r="K2627" t="s">
        <v>3568</v>
      </c>
      <c r="L2627" t="s">
        <v>1398</v>
      </c>
      <c r="M2627" s="17">
        <f>VLOOKUP($K2627,[1]Budget!$V:$AE,5,0)*IF($C2627="1 - Revenues",1,IF(AND($C2627="5 - Transfers",MID(I2627,15,1)="4"),1,-1))</f>
        <v>0</v>
      </c>
      <c r="N2627" s="17">
        <f>VLOOKUP($K2627,[1]Budget!$V:$AE,6,0)*IF($C2627="1 - Revenues",1,IF(AND($C2627="5 - Transfers",MID(J2627,15,1)="4"),1,-1))</f>
        <v>0</v>
      </c>
      <c r="O2627" s="17">
        <f>IFERROR(IF(RIGHT(LEFT(K2627,15),1)="4",VLOOKUP(K2627,'[1]Budget Worksheet'!A:B,2,0),-1*VLOOKUP(K2627,'[1]Budget Worksheet'!A:B,2,0)),0)</f>
        <v>-3000</v>
      </c>
      <c r="P2627" s="17">
        <f>VLOOKUP($K2627,[1]Budget!$V:$AE,8,0)*IF($C2627="1 - Revenues",1,IF(AND($C2627="5 - Transfers",MID($K2627,15,1)="4"),1,-1))</f>
        <v>-3000</v>
      </c>
      <c r="Q2627" s="17">
        <f>VLOOKUP($K2627,[1]Budget!$V:$AE,10,0)*IF($C2627="1 - Revenues",1,IF(AND($C2627="5 - Transfers",MID(K2627,15,1)="4"),1,-1))</f>
        <v>0</v>
      </c>
      <c r="S2627" s="18" t="b">
        <f>IF(LEFT(C2627,1)="1",1,-1)*SUMIF([1]Budget!V:V,'Budget Worksheet for Pivot Tabl'!K2627,[1]Budget!AC:AC)=P2627</f>
        <v>1</v>
      </c>
    </row>
    <row r="2628" spans="1:19" x14ac:dyDescent="0.25">
      <c r="A2628" t="s">
        <v>39</v>
      </c>
      <c r="B2628" t="s">
        <v>40</v>
      </c>
      <c r="C2628" t="s">
        <v>9</v>
      </c>
      <c r="D2628" t="str">
        <f t="shared" si="41"/>
        <v>OUTFLOWS</v>
      </c>
      <c r="E2628" t="s">
        <v>116</v>
      </c>
      <c r="F2628" t="s">
        <v>117</v>
      </c>
      <c r="G2628" t="s">
        <v>2965</v>
      </c>
      <c r="H2628" t="s">
        <v>2966</v>
      </c>
      <c r="I2628" t="s">
        <v>3171</v>
      </c>
      <c r="J2628" t="s">
        <v>3172</v>
      </c>
      <c r="K2628" t="s">
        <v>3569</v>
      </c>
      <c r="L2628" t="s">
        <v>2986</v>
      </c>
      <c r="M2628" s="17">
        <f>VLOOKUP($K2628,[1]Budget!$V:$AE,5,0)*IF($C2628="1 - Revenues",1,IF(AND($C2628="5 - Transfers",MID(I2628,15,1)="4"),1,-1))</f>
        <v>0</v>
      </c>
      <c r="N2628" s="17">
        <f>VLOOKUP($K2628,[1]Budget!$V:$AE,6,0)*IF($C2628="1 - Revenues",1,IF(AND($C2628="5 - Transfers",MID(J2628,15,1)="4"),1,-1))</f>
        <v>0</v>
      </c>
      <c r="O2628" s="17">
        <f>IFERROR(IF(RIGHT(LEFT(K2628,15),1)="4",VLOOKUP(K2628,'[1]Budget Worksheet'!A:B,2,0),-1*VLOOKUP(K2628,'[1]Budget Worksheet'!A:B,2,0)),0)</f>
        <v>-36000</v>
      </c>
      <c r="P2628" s="17">
        <f>VLOOKUP($K2628,[1]Budget!$V:$AE,8,0)*IF($C2628="1 - Revenues",1,IF(AND($C2628="5 - Transfers",MID($K2628,15,1)="4"),1,-1))</f>
        <v>-36000</v>
      </c>
      <c r="Q2628" s="17">
        <f>VLOOKUP($K2628,[1]Budget!$V:$AE,10,0)*IF($C2628="1 - Revenues",1,IF(AND($C2628="5 - Transfers",MID(K2628,15,1)="4"),1,-1))</f>
        <v>0</v>
      </c>
      <c r="S2628" s="18" t="b">
        <f>IF(LEFT(C2628,1)="1",1,-1)*SUMIF([1]Budget!V:V,'Budget Worksheet for Pivot Tabl'!K2628,[1]Budget!AC:AC)=P2628</f>
        <v>1</v>
      </c>
    </row>
    <row r="2629" spans="1:19" x14ac:dyDescent="0.25">
      <c r="A2629" t="s">
        <v>39</v>
      </c>
      <c r="B2629" t="s">
        <v>40</v>
      </c>
      <c r="C2629" t="s">
        <v>9</v>
      </c>
      <c r="D2629" t="str">
        <f t="shared" si="41"/>
        <v>OUTFLOWS</v>
      </c>
      <c r="E2629" t="s">
        <v>116</v>
      </c>
      <c r="F2629" t="s">
        <v>117</v>
      </c>
      <c r="G2629" t="s">
        <v>2965</v>
      </c>
      <c r="H2629" t="s">
        <v>2966</v>
      </c>
      <c r="I2629" t="s">
        <v>3171</v>
      </c>
      <c r="J2629" t="s">
        <v>3172</v>
      </c>
      <c r="K2629" t="s">
        <v>3570</v>
      </c>
      <c r="L2629" t="s">
        <v>1274</v>
      </c>
      <c r="M2629" s="17">
        <f>VLOOKUP($K2629,[1]Budget!$V:$AE,5,0)*IF($C2629="1 - Revenues",1,IF(AND($C2629="5 - Transfers",MID(I2629,15,1)="4"),1,-1))</f>
        <v>0</v>
      </c>
      <c r="N2629" s="17">
        <f>VLOOKUP($K2629,[1]Budget!$V:$AE,6,0)*IF($C2629="1 - Revenues",1,IF(AND($C2629="5 - Transfers",MID(J2629,15,1)="4"),1,-1))</f>
        <v>0</v>
      </c>
      <c r="O2629" s="17">
        <f>IFERROR(IF(RIGHT(LEFT(K2629,15),1)="4",VLOOKUP(K2629,'[1]Budget Worksheet'!A:B,2,0),-1*VLOOKUP(K2629,'[1]Budget Worksheet'!A:B,2,0)),0)</f>
        <v>-382</v>
      </c>
      <c r="P2629" s="17">
        <f>VLOOKUP($K2629,[1]Budget!$V:$AE,8,0)*IF($C2629="1 - Revenues",1,IF(AND($C2629="5 - Transfers",MID($K2629,15,1)="4"),1,-1))</f>
        <v>-382</v>
      </c>
      <c r="Q2629" s="17">
        <f>VLOOKUP($K2629,[1]Budget!$V:$AE,10,0)*IF($C2629="1 - Revenues",1,IF(AND($C2629="5 - Transfers",MID(K2629,15,1)="4"),1,-1))</f>
        <v>0</v>
      </c>
      <c r="S2629" s="18" t="b">
        <f>IF(LEFT(C2629,1)="1",1,-1)*SUMIF([1]Budget!V:V,'Budget Worksheet for Pivot Tabl'!K2629,[1]Budget!AC:AC)=P2629</f>
        <v>1</v>
      </c>
    </row>
    <row r="2630" spans="1:19" x14ac:dyDescent="0.25">
      <c r="A2630" t="s">
        <v>39</v>
      </c>
      <c r="B2630" t="s">
        <v>40</v>
      </c>
      <c r="C2630" t="s">
        <v>9</v>
      </c>
      <c r="D2630" t="str">
        <f t="shared" si="41"/>
        <v>OUTFLOWS</v>
      </c>
      <c r="E2630" t="s">
        <v>116</v>
      </c>
      <c r="F2630" t="s">
        <v>117</v>
      </c>
      <c r="G2630" t="s">
        <v>2965</v>
      </c>
      <c r="H2630" t="s">
        <v>2966</v>
      </c>
      <c r="I2630" t="s">
        <v>3171</v>
      </c>
      <c r="J2630" t="s">
        <v>3172</v>
      </c>
      <c r="K2630" t="s">
        <v>3571</v>
      </c>
      <c r="L2630" t="s">
        <v>482</v>
      </c>
      <c r="M2630" s="17">
        <f>VLOOKUP($K2630,[1]Budget!$V:$AE,5,0)*IF($C2630="1 - Revenues",1,IF(AND($C2630="5 - Transfers",MID(I2630,15,1)="4"),1,-1))</f>
        <v>0</v>
      </c>
      <c r="N2630" s="17">
        <f>VLOOKUP($K2630,[1]Budget!$V:$AE,6,0)*IF($C2630="1 - Revenues",1,IF(AND($C2630="5 - Transfers",MID(J2630,15,1)="4"),1,-1))</f>
        <v>0</v>
      </c>
      <c r="O2630" s="17">
        <f>IFERROR(IF(RIGHT(LEFT(K2630,15),1)="4",VLOOKUP(K2630,'[1]Budget Worksheet'!A:B,2,0),-1*VLOOKUP(K2630,'[1]Budget Worksheet'!A:B,2,0)),0)</f>
        <v>-300</v>
      </c>
      <c r="P2630" s="17">
        <f>VLOOKUP($K2630,[1]Budget!$V:$AE,8,0)*IF($C2630="1 - Revenues",1,IF(AND($C2630="5 - Transfers",MID($K2630,15,1)="4"),1,-1))</f>
        <v>-300</v>
      </c>
      <c r="Q2630" s="17">
        <f>VLOOKUP($K2630,[1]Budget!$V:$AE,10,0)*IF($C2630="1 - Revenues",1,IF(AND($C2630="5 - Transfers",MID(K2630,15,1)="4"),1,-1))</f>
        <v>0</v>
      </c>
      <c r="S2630" s="18" t="b">
        <f>IF(LEFT(C2630,1)="1",1,-1)*SUMIF([1]Budget!V:V,'Budget Worksheet for Pivot Tabl'!K2630,[1]Budget!AC:AC)=P2630</f>
        <v>1</v>
      </c>
    </row>
    <row r="2631" spans="1:19" x14ac:dyDescent="0.25">
      <c r="A2631" t="s">
        <v>39</v>
      </c>
      <c r="B2631" t="s">
        <v>40</v>
      </c>
      <c r="C2631" t="s">
        <v>9</v>
      </c>
      <c r="D2631" t="str">
        <f t="shared" si="41"/>
        <v>OUTFLOWS</v>
      </c>
      <c r="E2631" t="s">
        <v>116</v>
      </c>
      <c r="F2631" t="s">
        <v>117</v>
      </c>
      <c r="G2631" t="s">
        <v>2965</v>
      </c>
      <c r="H2631" t="s">
        <v>2966</v>
      </c>
      <c r="I2631" t="s">
        <v>3171</v>
      </c>
      <c r="J2631" t="s">
        <v>3172</v>
      </c>
      <c r="K2631" t="s">
        <v>3572</v>
      </c>
      <c r="L2631" t="s">
        <v>2980</v>
      </c>
      <c r="M2631" s="17">
        <f>VLOOKUP($K2631,[1]Budget!$V:$AE,5,0)*IF($C2631="1 - Revenues",1,IF(AND($C2631="5 - Transfers",MID(I2631,15,1)="4"),1,-1))</f>
        <v>0</v>
      </c>
      <c r="N2631" s="17">
        <f>VLOOKUP($K2631,[1]Budget!$V:$AE,6,0)*IF($C2631="1 - Revenues",1,IF(AND($C2631="5 - Transfers",MID(J2631,15,1)="4"),1,-1))</f>
        <v>0</v>
      </c>
      <c r="O2631" s="17">
        <f>IFERROR(IF(RIGHT(LEFT(K2631,15),1)="4",VLOOKUP(K2631,'[1]Budget Worksheet'!A:B,2,0),-1*VLOOKUP(K2631,'[1]Budget Worksheet'!A:B,2,0)),0)</f>
        <v>-9000</v>
      </c>
      <c r="P2631" s="17">
        <f>VLOOKUP($K2631,[1]Budget!$V:$AE,8,0)*IF($C2631="1 - Revenues",1,IF(AND($C2631="5 - Transfers",MID($K2631,15,1)="4"),1,-1))</f>
        <v>-9000</v>
      </c>
      <c r="Q2631" s="17">
        <f>VLOOKUP($K2631,[1]Budget!$V:$AE,10,0)*IF($C2631="1 - Revenues",1,IF(AND($C2631="5 - Transfers",MID(K2631,15,1)="4"),1,-1))</f>
        <v>0</v>
      </c>
      <c r="S2631" s="18" t="b">
        <f>IF(LEFT(C2631,1)="1",1,-1)*SUMIF([1]Budget!V:V,'Budget Worksheet for Pivot Tabl'!K2631,[1]Budget!AC:AC)=P2631</f>
        <v>1</v>
      </c>
    </row>
    <row r="2632" spans="1:19" x14ac:dyDescent="0.25">
      <c r="A2632" t="s">
        <v>39</v>
      </c>
      <c r="B2632" t="s">
        <v>40</v>
      </c>
      <c r="C2632" t="s">
        <v>9</v>
      </c>
      <c r="D2632" t="str">
        <f t="shared" si="41"/>
        <v>OUTFLOWS</v>
      </c>
      <c r="E2632" t="s">
        <v>116</v>
      </c>
      <c r="F2632" t="s">
        <v>117</v>
      </c>
      <c r="G2632" t="s">
        <v>2965</v>
      </c>
      <c r="H2632" t="s">
        <v>2966</v>
      </c>
      <c r="I2632" t="s">
        <v>3171</v>
      </c>
      <c r="J2632" t="s">
        <v>3172</v>
      </c>
      <c r="K2632" t="s">
        <v>3573</v>
      </c>
      <c r="L2632" t="s">
        <v>498</v>
      </c>
      <c r="M2632" s="17">
        <f>VLOOKUP($K2632,[1]Budget!$V:$AE,5,0)*IF($C2632="1 - Revenues",1,IF(AND($C2632="5 - Transfers",MID(I2632,15,1)="4"),1,-1))</f>
        <v>0</v>
      </c>
      <c r="N2632" s="17">
        <f>VLOOKUP($K2632,[1]Budget!$V:$AE,6,0)*IF($C2632="1 - Revenues",1,IF(AND($C2632="5 - Transfers",MID(J2632,15,1)="4"),1,-1))</f>
        <v>0</v>
      </c>
      <c r="O2632" s="17">
        <f>IFERROR(IF(RIGHT(LEFT(K2632,15),1)="4",VLOOKUP(K2632,'[1]Budget Worksheet'!A:B,2,0),-1*VLOOKUP(K2632,'[1]Budget Worksheet'!A:B,2,0)),0)</f>
        <v>-42</v>
      </c>
      <c r="P2632" s="17">
        <f>VLOOKUP($K2632,[1]Budget!$V:$AE,8,0)*IF($C2632="1 - Revenues",1,IF(AND($C2632="5 - Transfers",MID($K2632,15,1)="4"),1,-1))</f>
        <v>-42</v>
      </c>
      <c r="Q2632" s="17">
        <f>VLOOKUP($K2632,[1]Budget!$V:$AE,10,0)*IF($C2632="1 - Revenues",1,IF(AND($C2632="5 - Transfers",MID(K2632,15,1)="4"),1,-1))</f>
        <v>0</v>
      </c>
      <c r="S2632" s="18" t="b">
        <f>IF(LEFT(C2632,1)="1",1,-1)*SUMIF([1]Budget!V:V,'Budget Worksheet for Pivot Tabl'!K2632,[1]Budget!AC:AC)=P2632</f>
        <v>1</v>
      </c>
    </row>
    <row r="2633" spans="1:19" x14ac:dyDescent="0.25">
      <c r="A2633" t="s">
        <v>39</v>
      </c>
      <c r="B2633" t="s">
        <v>40</v>
      </c>
      <c r="C2633" t="s">
        <v>9</v>
      </c>
      <c r="D2633" t="str">
        <f t="shared" si="41"/>
        <v>OUTFLOWS</v>
      </c>
      <c r="E2633" t="s">
        <v>116</v>
      </c>
      <c r="F2633" t="s">
        <v>117</v>
      </c>
      <c r="G2633" t="s">
        <v>2965</v>
      </c>
      <c r="H2633" t="s">
        <v>2966</v>
      </c>
      <c r="I2633" t="s">
        <v>3171</v>
      </c>
      <c r="J2633" t="s">
        <v>3172</v>
      </c>
      <c r="K2633" t="s">
        <v>3574</v>
      </c>
      <c r="L2633" t="s">
        <v>2484</v>
      </c>
      <c r="M2633" s="17">
        <f>VLOOKUP($K2633,[1]Budget!$V:$AE,5,0)*IF($C2633="1 - Revenues",1,IF(AND($C2633="5 - Transfers",MID(I2633,15,1)="4"),1,-1))</f>
        <v>0</v>
      </c>
      <c r="N2633" s="17">
        <f>VLOOKUP($K2633,[1]Budget!$V:$AE,6,0)*IF($C2633="1 - Revenues",1,IF(AND($C2633="5 - Transfers",MID(J2633,15,1)="4"),1,-1))</f>
        <v>0</v>
      </c>
      <c r="O2633" s="17">
        <f>IFERROR(IF(RIGHT(LEFT(K2633,15),1)="4",VLOOKUP(K2633,'[1]Budget Worksheet'!A:B,2,0),-1*VLOOKUP(K2633,'[1]Budget Worksheet'!A:B,2,0)),0)</f>
        <v>-4720</v>
      </c>
      <c r="P2633" s="17">
        <f>VLOOKUP($K2633,[1]Budget!$V:$AE,8,0)*IF($C2633="1 - Revenues",1,IF(AND($C2633="5 - Transfers",MID($K2633,15,1)="4"),1,-1))</f>
        <v>-4720</v>
      </c>
      <c r="Q2633" s="17">
        <f>VLOOKUP($K2633,[1]Budget!$V:$AE,10,0)*IF($C2633="1 - Revenues",1,IF(AND($C2633="5 - Transfers",MID(K2633,15,1)="4"),1,-1))</f>
        <v>0</v>
      </c>
      <c r="S2633" s="18" t="b">
        <f>IF(LEFT(C2633,1)="1",1,-1)*SUMIF([1]Budget!V:V,'Budget Worksheet for Pivot Tabl'!K2633,[1]Budget!AC:AC)=P2633</f>
        <v>1</v>
      </c>
    </row>
    <row r="2634" spans="1:19" x14ac:dyDescent="0.25">
      <c r="A2634" t="s">
        <v>39</v>
      </c>
      <c r="B2634" t="s">
        <v>40</v>
      </c>
      <c r="C2634" t="s">
        <v>9</v>
      </c>
      <c r="D2634" t="str">
        <f t="shared" si="41"/>
        <v>OUTFLOWS</v>
      </c>
      <c r="E2634" t="s">
        <v>116</v>
      </c>
      <c r="F2634" t="s">
        <v>117</v>
      </c>
      <c r="G2634" t="s">
        <v>2965</v>
      </c>
      <c r="H2634" t="s">
        <v>2966</v>
      </c>
      <c r="I2634" t="s">
        <v>3171</v>
      </c>
      <c r="J2634" t="s">
        <v>3172</v>
      </c>
      <c r="K2634" t="s">
        <v>3575</v>
      </c>
      <c r="L2634" t="s">
        <v>723</v>
      </c>
      <c r="M2634" s="17">
        <f>VLOOKUP($K2634,[1]Budget!$V:$AE,5,0)*IF($C2634="1 - Revenues",1,IF(AND($C2634="5 - Transfers",MID(I2634,15,1)="4"),1,-1))</f>
        <v>0</v>
      </c>
      <c r="N2634" s="17">
        <f>VLOOKUP($K2634,[1]Budget!$V:$AE,6,0)*IF($C2634="1 - Revenues",1,IF(AND($C2634="5 - Transfers",MID(J2634,15,1)="4"),1,-1))</f>
        <v>0</v>
      </c>
      <c r="O2634" s="17">
        <f>IFERROR(IF(RIGHT(LEFT(K2634,15),1)="4",VLOOKUP(K2634,'[1]Budget Worksheet'!A:B,2,0),-1*VLOOKUP(K2634,'[1]Budget Worksheet'!A:B,2,0)),0)</f>
        <v>-774</v>
      </c>
      <c r="P2634" s="17">
        <f>VLOOKUP($K2634,[1]Budget!$V:$AE,8,0)*IF($C2634="1 - Revenues",1,IF(AND($C2634="5 - Transfers",MID($K2634,15,1)="4"),1,-1))</f>
        <v>-774</v>
      </c>
      <c r="Q2634" s="17">
        <f>VLOOKUP($K2634,[1]Budget!$V:$AE,10,0)*IF($C2634="1 - Revenues",1,IF(AND($C2634="5 - Transfers",MID(K2634,15,1)="4"),1,-1))</f>
        <v>0</v>
      </c>
      <c r="S2634" s="18" t="b">
        <f>IF(LEFT(C2634,1)="1",1,-1)*SUMIF([1]Budget!V:V,'Budget Worksheet for Pivot Tabl'!K2634,[1]Budget!AC:AC)=P2634</f>
        <v>1</v>
      </c>
    </row>
    <row r="2635" spans="1:19" x14ac:dyDescent="0.25">
      <c r="A2635" t="s">
        <v>39</v>
      </c>
      <c r="B2635" t="s">
        <v>40</v>
      </c>
      <c r="C2635" t="s">
        <v>9</v>
      </c>
      <c r="D2635" t="str">
        <f t="shared" si="41"/>
        <v>OUTFLOWS</v>
      </c>
      <c r="E2635" t="s">
        <v>116</v>
      </c>
      <c r="F2635" t="s">
        <v>117</v>
      </c>
      <c r="G2635" t="s">
        <v>2965</v>
      </c>
      <c r="H2635" t="s">
        <v>2966</v>
      </c>
      <c r="I2635" t="s">
        <v>3171</v>
      </c>
      <c r="J2635" t="s">
        <v>3172</v>
      </c>
      <c r="K2635" t="s">
        <v>3576</v>
      </c>
      <c r="L2635" t="s">
        <v>2950</v>
      </c>
      <c r="M2635" s="17">
        <f>VLOOKUP($K2635,[1]Budget!$V:$AE,5,0)*IF($C2635="1 - Revenues",1,IF(AND($C2635="5 - Transfers",MID(I2635,15,1)="4"),1,-1))</f>
        <v>0</v>
      </c>
      <c r="N2635" s="17">
        <f>VLOOKUP($K2635,[1]Budget!$V:$AE,6,0)*IF($C2635="1 - Revenues",1,IF(AND($C2635="5 - Transfers",MID(J2635,15,1)="4"),1,-1))</f>
        <v>0</v>
      </c>
      <c r="O2635" s="17">
        <f>IFERROR(IF(RIGHT(LEFT(K2635,15),1)="4",VLOOKUP(K2635,'[1]Budget Worksheet'!A:B,2,0),-1*VLOOKUP(K2635,'[1]Budget Worksheet'!A:B,2,0)),0)</f>
        <v>-5500</v>
      </c>
      <c r="P2635" s="17">
        <f>VLOOKUP($K2635,[1]Budget!$V:$AE,8,0)*IF($C2635="1 - Revenues",1,IF(AND($C2635="5 - Transfers",MID($K2635,15,1)="4"),1,-1))</f>
        <v>-5500</v>
      </c>
      <c r="Q2635" s="17">
        <f>VLOOKUP($K2635,[1]Budget!$V:$AE,10,0)*IF($C2635="1 - Revenues",1,IF(AND($C2635="5 - Transfers",MID(K2635,15,1)="4"),1,-1))</f>
        <v>0</v>
      </c>
      <c r="S2635" s="18" t="b">
        <f>IF(LEFT(C2635,1)="1",1,-1)*SUMIF([1]Budget!V:V,'Budget Worksheet for Pivot Tabl'!K2635,[1]Budget!AC:AC)=P2635</f>
        <v>1</v>
      </c>
    </row>
    <row r="2636" spans="1:19" x14ac:dyDescent="0.25">
      <c r="A2636" t="s">
        <v>39</v>
      </c>
      <c r="B2636" t="s">
        <v>40</v>
      </c>
      <c r="C2636" t="s">
        <v>7</v>
      </c>
      <c r="D2636" t="str">
        <f t="shared" si="41"/>
        <v>INFLOWS</v>
      </c>
      <c r="E2636" t="s">
        <v>116</v>
      </c>
      <c r="F2636" t="s">
        <v>117</v>
      </c>
      <c r="G2636" t="s">
        <v>2965</v>
      </c>
      <c r="H2636" t="s">
        <v>2966</v>
      </c>
      <c r="I2636" t="s">
        <v>3184</v>
      </c>
      <c r="J2636" t="s">
        <v>3185</v>
      </c>
      <c r="K2636" t="s">
        <v>3577</v>
      </c>
      <c r="L2636" t="s">
        <v>2927</v>
      </c>
      <c r="M2636" s="17">
        <f>VLOOKUP($K2636,[1]Budget!$V:$AE,5,0)*IF($C2636="1 - Revenues",1,IF(AND($C2636="5 - Transfers",MID(I2636,15,1)="4"),1,-1))</f>
        <v>0</v>
      </c>
      <c r="N2636" s="17">
        <f>VLOOKUP($K2636,[1]Budget!$V:$AE,6,0)*IF($C2636="1 - Revenues",1,IF(AND($C2636="5 - Transfers",MID(J2636,15,1)="4"),1,-1))</f>
        <v>0</v>
      </c>
      <c r="O2636" s="17">
        <f>IFERROR(IF(RIGHT(LEFT(K2636,15),1)="4",VLOOKUP(K2636,'[1]Budget Worksheet'!A:B,2,0),-1*VLOOKUP(K2636,'[1]Budget Worksheet'!A:B,2,0)),0)</f>
        <v>79201</v>
      </c>
      <c r="P2636" s="17">
        <f>VLOOKUP($K2636,[1]Budget!$V:$AE,8,0)*IF($C2636="1 - Revenues",1,IF(AND($C2636="5 - Transfers",MID($K2636,15,1)="4"),1,-1))</f>
        <v>79201</v>
      </c>
      <c r="Q2636" s="17">
        <f>VLOOKUP($K2636,[1]Budget!$V:$AE,10,0)*IF($C2636="1 - Revenues",1,IF(AND($C2636="5 - Transfers",MID(K2636,15,1)="4"),1,-1))</f>
        <v>0</v>
      </c>
      <c r="S2636" s="18" t="b">
        <f>IF(LEFT(C2636,1)="1",1,-1)*SUMIF([1]Budget!V:V,'Budget Worksheet for Pivot Tabl'!K2636,[1]Budget!AC:AC)=P2636</f>
        <v>1</v>
      </c>
    </row>
    <row r="2637" spans="1:19" x14ac:dyDescent="0.25">
      <c r="A2637" t="s">
        <v>39</v>
      </c>
      <c r="B2637" t="s">
        <v>40</v>
      </c>
      <c r="C2637" t="s">
        <v>9</v>
      </c>
      <c r="D2637" t="str">
        <f t="shared" si="41"/>
        <v>OUTFLOWS</v>
      </c>
      <c r="E2637" t="s">
        <v>116</v>
      </c>
      <c r="F2637" t="s">
        <v>117</v>
      </c>
      <c r="G2637" t="s">
        <v>2965</v>
      </c>
      <c r="H2637" t="s">
        <v>2966</v>
      </c>
      <c r="I2637" t="s">
        <v>3184</v>
      </c>
      <c r="J2637" t="s">
        <v>3185</v>
      </c>
      <c r="K2637" t="s">
        <v>3578</v>
      </c>
      <c r="L2637" t="s">
        <v>1398</v>
      </c>
      <c r="M2637" s="17">
        <f>VLOOKUP($K2637,[1]Budget!$V:$AE,5,0)*IF($C2637="1 - Revenues",1,IF(AND($C2637="5 - Transfers",MID(I2637,15,1)="4"),1,-1))</f>
        <v>0</v>
      </c>
      <c r="N2637" s="17">
        <f>VLOOKUP($K2637,[1]Budget!$V:$AE,6,0)*IF($C2637="1 - Revenues",1,IF(AND($C2637="5 - Transfers",MID(J2637,15,1)="4"),1,-1))</f>
        <v>0</v>
      </c>
      <c r="O2637" s="17">
        <f>IFERROR(IF(RIGHT(LEFT(K2637,15),1)="4",VLOOKUP(K2637,'[1]Budget Worksheet'!A:B,2,0),-1*VLOOKUP(K2637,'[1]Budget Worksheet'!A:B,2,0)),0)</f>
        <v>-3000</v>
      </c>
      <c r="P2637" s="17">
        <f>VLOOKUP($K2637,[1]Budget!$V:$AE,8,0)*IF($C2637="1 - Revenues",1,IF(AND($C2637="5 - Transfers",MID($K2637,15,1)="4"),1,-1))</f>
        <v>-3000</v>
      </c>
      <c r="Q2637" s="17">
        <f>VLOOKUP($K2637,[1]Budget!$V:$AE,10,0)*IF($C2637="1 - Revenues",1,IF(AND($C2637="5 - Transfers",MID(K2637,15,1)="4"),1,-1))</f>
        <v>0</v>
      </c>
      <c r="S2637" s="18" t="b">
        <f>IF(LEFT(C2637,1)="1",1,-1)*SUMIF([1]Budget!V:V,'Budget Worksheet for Pivot Tabl'!K2637,[1]Budget!AC:AC)=P2637</f>
        <v>1</v>
      </c>
    </row>
    <row r="2638" spans="1:19" x14ac:dyDescent="0.25">
      <c r="A2638" t="s">
        <v>39</v>
      </c>
      <c r="B2638" t="s">
        <v>40</v>
      </c>
      <c r="C2638" t="s">
        <v>9</v>
      </c>
      <c r="D2638" t="str">
        <f t="shared" si="41"/>
        <v>OUTFLOWS</v>
      </c>
      <c r="E2638" t="s">
        <v>116</v>
      </c>
      <c r="F2638" t="s">
        <v>117</v>
      </c>
      <c r="G2638" t="s">
        <v>2965</v>
      </c>
      <c r="H2638" t="s">
        <v>2966</v>
      </c>
      <c r="I2638" t="s">
        <v>3184</v>
      </c>
      <c r="J2638" t="s">
        <v>3185</v>
      </c>
      <c r="K2638" t="s">
        <v>3579</v>
      </c>
      <c r="L2638" t="s">
        <v>2986</v>
      </c>
      <c r="M2638" s="17">
        <f>VLOOKUP($K2638,[1]Budget!$V:$AE,5,0)*IF($C2638="1 - Revenues",1,IF(AND($C2638="5 - Transfers",MID(I2638,15,1)="4"),1,-1))</f>
        <v>0</v>
      </c>
      <c r="N2638" s="17">
        <f>VLOOKUP($K2638,[1]Budget!$V:$AE,6,0)*IF($C2638="1 - Revenues",1,IF(AND($C2638="5 - Transfers",MID(J2638,15,1)="4"),1,-1))</f>
        <v>0</v>
      </c>
      <c r="O2638" s="17">
        <f>IFERROR(IF(RIGHT(LEFT(K2638,15),1)="4",VLOOKUP(K2638,'[1]Budget Worksheet'!A:B,2,0),-1*VLOOKUP(K2638,'[1]Budget Worksheet'!A:B,2,0)),0)</f>
        <v>-32000</v>
      </c>
      <c r="P2638" s="17">
        <f>VLOOKUP($K2638,[1]Budget!$V:$AE,8,0)*IF($C2638="1 - Revenues",1,IF(AND($C2638="5 - Transfers",MID($K2638,15,1)="4"),1,-1))</f>
        <v>-32000</v>
      </c>
      <c r="Q2638" s="17">
        <f>VLOOKUP($K2638,[1]Budget!$V:$AE,10,0)*IF($C2638="1 - Revenues",1,IF(AND($C2638="5 - Transfers",MID(K2638,15,1)="4"),1,-1))</f>
        <v>0</v>
      </c>
      <c r="S2638" s="18" t="b">
        <f>IF(LEFT(C2638,1)="1",1,-1)*SUMIF([1]Budget!V:V,'Budget Worksheet for Pivot Tabl'!K2638,[1]Budget!AC:AC)=P2638</f>
        <v>1</v>
      </c>
    </row>
    <row r="2639" spans="1:19" x14ac:dyDescent="0.25">
      <c r="A2639" t="s">
        <v>39</v>
      </c>
      <c r="B2639" t="s">
        <v>40</v>
      </c>
      <c r="C2639" t="s">
        <v>9</v>
      </c>
      <c r="D2639" t="str">
        <f t="shared" si="41"/>
        <v>OUTFLOWS</v>
      </c>
      <c r="E2639" t="s">
        <v>116</v>
      </c>
      <c r="F2639" t="s">
        <v>117</v>
      </c>
      <c r="G2639" t="s">
        <v>2965</v>
      </c>
      <c r="H2639" t="s">
        <v>2966</v>
      </c>
      <c r="I2639" t="s">
        <v>3184</v>
      </c>
      <c r="J2639" t="s">
        <v>3185</v>
      </c>
      <c r="K2639" t="s">
        <v>3580</v>
      </c>
      <c r="L2639" t="s">
        <v>1274</v>
      </c>
      <c r="M2639" s="17">
        <f>VLOOKUP($K2639,[1]Budget!$V:$AE,5,0)*IF($C2639="1 - Revenues",1,IF(AND($C2639="5 - Transfers",MID(I2639,15,1)="4"),1,-1))</f>
        <v>0</v>
      </c>
      <c r="N2639" s="17">
        <f>VLOOKUP($K2639,[1]Budget!$V:$AE,6,0)*IF($C2639="1 - Revenues",1,IF(AND($C2639="5 - Transfers",MID(J2639,15,1)="4"),1,-1))</f>
        <v>0</v>
      </c>
      <c r="O2639" s="17">
        <f>IFERROR(IF(RIGHT(LEFT(K2639,15),1)="4",VLOOKUP(K2639,'[1]Budget Worksheet'!A:B,2,0),-1*VLOOKUP(K2639,'[1]Budget Worksheet'!A:B,2,0)),0)</f>
        <v>-484</v>
      </c>
      <c r="P2639" s="17">
        <f>VLOOKUP($K2639,[1]Budget!$V:$AE,8,0)*IF($C2639="1 - Revenues",1,IF(AND($C2639="5 - Transfers",MID($K2639,15,1)="4"),1,-1))</f>
        <v>-484</v>
      </c>
      <c r="Q2639" s="17">
        <f>VLOOKUP($K2639,[1]Budget!$V:$AE,10,0)*IF($C2639="1 - Revenues",1,IF(AND($C2639="5 - Transfers",MID(K2639,15,1)="4"),1,-1))</f>
        <v>0</v>
      </c>
      <c r="S2639" s="18" t="b">
        <f>IF(LEFT(C2639,1)="1",1,-1)*SUMIF([1]Budget!V:V,'Budget Worksheet for Pivot Tabl'!K2639,[1]Budget!AC:AC)=P2639</f>
        <v>1</v>
      </c>
    </row>
    <row r="2640" spans="1:19" x14ac:dyDescent="0.25">
      <c r="A2640" t="s">
        <v>39</v>
      </c>
      <c r="B2640" t="s">
        <v>40</v>
      </c>
      <c r="C2640" t="s">
        <v>9</v>
      </c>
      <c r="D2640" t="str">
        <f t="shared" si="41"/>
        <v>OUTFLOWS</v>
      </c>
      <c r="E2640" t="s">
        <v>116</v>
      </c>
      <c r="F2640" t="s">
        <v>117</v>
      </c>
      <c r="G2640" t="s">
        <v>2965</v>
      </c>
      <c r="H2640" t="s">
        <v>2966</v>
      </c>
      <c r="I2640" t="s">
        <v>3184</v>
      </c>
      <c r="J2640" t="s">
        <v>3185</v>
      </c>
      <c r="K2640" t="s">
        <v>3581</v>
      </c>
      <c r="L2640" t="s">
        <v>482</v>
      </c>
      <c r="M2640" s="17">
        <f>VLOOKUP($K2640,[1]Budget!$V:$AE,5,0)*IF($C2640="1 - Revenues",1,IF(AND($C2640="5 - Transfers",MID(I2640,15,1)="4"),1,-1))</f>
        <v>0</v>
      </c>
      <c r="N2640" s="17">
        <f>VLOOKUP($K2640,[1]Budget!$V:$AE,6,0)*IF($C2640="1 - Revenues",1,IF(AND($C2640="5 - Transfers",MID(J2640,15,1)="4"),1,-1))</f>
        <v>0</v>
      </c>
      <c r="O2640" s="17">
        <f>IFERROR(IF(RIGHT(LEFT(K2640,15),1)="4",VLOOKUP(K2640,'[1]Budget Worksheet'!A:B,2,0),-1*VLOOKUP(K2640,'[1]Budget Worksheet'!A:B,2,0)),0)</f>
        <v>-3500</v>
      </c>
      <c r="P2640" s="17">
        <f>VLOOKUP($K2640,[1]Budget!$V:$AE,8,0)*IF($C2640="1 - Revenues",1,IF(AND($C2640="5 - Transfers",MID($K2640,15,1)="4"),1,-1))</f>
        <v>-5000</v>
      </c>
      <c r="Q2640" s="17">
        <f>VLOOKUP($K2640,[1]Budget!$V:$AE,10,0)*IF($C2640="1 - Revenues",1,IF(AND($C2640="5 - Transfers",MID(K2640,15,1)="4"),1,-1))</f>
        <v>-1500</v>
      </c>
      <c r="S2640" s="18" t="b">
        <f>IF(LEFT(C2640,1)="1",1,-1)*SUMIF([1]Budget!V:V,'Budget Worksheet for Pivot Tabl'!K2640,[1]Budget!AC:AC)=P2640</f>
        <v>1</v>
      </c>
    </row>
    <row r="2641" spans="1:19" x14ac:dyDescent="0.25">
      <c r="A2641" t="s">
        <v>39</v>
      </c>
      <c r="B2641" t="s">
        <v>40</v>
      </c>
      <c r="C2641" t="s">
        <v>9</v>
      </c>
      <c r="D2641" t="str">
        <f t="shared" si="41"/>
        <v>OUTFLOWS</v>
      </c>
      <c r="E2641" t="s">
        <v>116</v>
      </c>
      <c r="F2641" t="s">
        <v>117</v>
      </c>
      <c r="G2641" t="s">
        <v>2965</v>
      </c>
      <c r="H2641" t="s">
        <v>2966</v>
      </c>
      <c r="I2641" t="s">
        <v>3184</v>
      </c>
      <c r="J2641" t="s">
        <v>3185</v>
      </c>
      <c r="K2641" t="s">
        <v>3582</v>
      </c>
      <c r="L2641" t="s">
        <v>2980</v>
      </c>
      <c r="M2641" s="17">
        <f>VLOOKUP($K2641,[1]Budget!$V:$AE,5,0)*IF($C2641="1 - Revenues",1,IF(AND($C2641="5 - Transfers",MID(I2641,15,1)="4"),1,-1))</f>
        <v>0</v>
      </c>
      <c r="N2641" s="17">
        <f>VLOOKUP($K2641,[1]Budget!$V:$AE,6,0)*IF($C2641="1 - Revenues",1,IF(AND($C2641="5 - Transfers",MID(J2641,15,1)="4"),1,-1))</f>
        <v>0</v>
      </c>
      <c r="O2641" s="17">
        <f>IFERROR(IF(RIGHT(LEFT(K2641,15),1)="4",VLOOKUP(K2641,'[1]Budget Worksheet'!A:B,2,0),-1*VLOOKUP(K2641,'[1]Budget Worksheet'!A:B,2,0)),0)</f>
        <v>-6000</v>
      </c>
      <c r="P2641" s="17">
        <f>VLOOKUP($K2641,[1]Budget!$V:$AE,8,0)*IF($C2641="1 - Revenues",1,IF(AND($C2641="5 - Transfers",MID($K2641,15,1)="4"),1,-1))</f>
        <v>-6000</v>
      </c>
      <c r="Q2641" s="17">
        <f>VLOOKUP($K2641,[1]Budget!$V:$AE,10,0)*IF($C2641="1 - Revenues",1,IF(AND($C2641="5 - Transfers",MID(K2641,15,1)="4"),1,-1))</f>
        <v>0</v>
      </c>
      <c r="S2641" s="18" t="b">
        <f>IF(LEFT(C2641,1)="1",1,-1)*SUMIF([1]Budget!V:V,'Budget Worksheet for Pivot Tabl'!K2641,[1]Budget!AC:AC)=P2641</f>
        <v>1</v>
      </c>
    </row>
    <row r="2642" spans="1:19" x14ac:dyDescent="0.25">
      <c r="A2642" t="s">
        <v>39</v>
      </c>
      <c r="B2642" t="s">
        <v>40</v>
      </c>
      <c r="C2642" t="s">
        <v>9</v>
      </c>
      <c r="D2642" t="str">
        <f t="shared" si="41"/>
        <v>OUTFLOWS</v>
      </c>
      <c r="E2642" t="s">
        <v>116</v>
      </c>
      <c r="F2642" t="s">
        <v>117</v>
      </c>
      <c r="G2642" t="s">
        <v>2965</v>
      </c>
      <c r="H2642" t="s">
        <v>2966</v>
      </c>
      <c r="I2642" t="s">
        <v>3184</v>
      </c>
      <c r="J2642" t="s">
        <v>3185</v>
      </c>
      <c r="K2642" t="s">
        <v>3583</v>
      </c>
      <c r="L2642" t="s">
        <v>498</v>
      </c>
      <c r="M2642" s="17">
        <f>VLOOKUP($K2642,[1]Budget!$V:$AE,5,0)*IF($C2642="1 - Revenues",1,IF(AND($C2642="5 - Transfers",MID(I2642,15,1)="4"),1,-1))</f>
        <v>0</v>
      </c>
      <c r="N2642" s="17">
        <f>VLOOKUP($K2642,[1]Budget!$V:$AE,6,0)*IF($C2642="1 - Revenues",1,IF(AND($C2642="5 - Transfers",MID(J2642,15,1)="4"),1,-1))</f>
        <v>0</v>
      </c>
      <c r="O2642" s="17">
        <f>IFERROR(IF(RIGHT(LEFT(K2642,15),1)="4",VLOOKUP(K2642,'[1]Budget Worksheet'!A:B,2,0),-1*VLOOKUP(K2642,'[1]Budget Worksheet'!A:B,2,0)),0)</f>
        <v>-42</v>
      </c>
      <c r="P2642" s="17">
        <f>VLOOKUP($K2642,[1]Budget!$V:$AE,8,0)*IF($C2642="1 - Revenues",1,IF(AND($C2642="5 - Transfers",MID($K2642,15,1)="4"),1,-1))</f>
        <v>-42</v>
      </c>
      <c r="Q2642" s="17">
        <f>VLOOKUP($K2642,[1]Budget!$V:$AE,10,0)*IF($C2642="1 - Revenues",1,IF(AND($C2642="5 - Transfers",MID(K2642,15,1)="4"),1,-1))</f>
        <v>0</v>
      </c>
      <c r="S2642" s="18" t="b">
        <f>IF(LEFT(C2642,1)="1",1,-1)*SUMIF([1]Budget!V:V,'Budget Worksheet for Pivot Tabl'!K2642,[1]Budget!AC:AC)=P2642</f>
        <v>1</v>
      </c>
    </row>
    <row r="2643" spans="1:19" x14ac:dyDescent="0.25">
      <c r="A2643" t="s">
        <v>39</v>
      </c>
      <c r="B2643" t="s">
        <v>40</v>
      </c>
      <c r="C2643" t="s">
        <v>9</v>
      </c>
      <c r="D2643" t="str">
        <f t="shared" si="41"/>
        <v>OUTFLOWS</v>
      </c>
      <c r="E2643" t="s">
        <v>116</v>
      </c>
      <c r="F2643" t="s">
        <v>117</v>
      </c>
      <c r="G2643" t="s">
        <v>2965</v>
      </c>
      <c r="H2643" t="s">
        <v>2966</v>
      </c>
      <c r="I2643" t="s">
        <v>3184</v>
      </c>
      <c r="J2643" t="s">
        <v>3185</v>
      </c>
      <c r="K2643" t="s">
        <v>3584</v>
      </c>
      <c r="L2643" t="s">
        <v>2484</v>
      </c>
      <c r="M2643" s="17">
        <f>VLOOKUP($K2643,[1]Budget!$V:$AE,5,0)*IF($C2643="1 - Revenues",1,IF(AND($C2643="5 - Transfers",MID(I2643,15,1)="4"),1,-1))</f>
        <v>0</v>
      </c>
      <c r="N2643" s="17">
        <f>VLOOKUP($K2643,[1]Budget!$V:$AE,6,0)*IF($C2643="1 - Revenues",1,IF(AND($C2643="5 - Transfers",MID(J2643,15,1)="4"),1,-1))</f>
        <v>0</v>
      </c>
      <c r="O2643" s="17">
        <f>IFERROR(IF(RIGHT(LEFT(K2643,15),1)="4",VLOOKUP(K2643,'[1]Budget Worksheet'!A:B,2,0),-1*VLOOKUP(K2643,'[1]Budget Worksheet'!A:B,2,0)),0)</f>
        <v>-4720</v>
      </c>
      <c r="P2643" s="17">
        <f>VLOOKUP($K2643,[1]Budget!$V:$AE,8,0)*IF($C2643="1 - Revenues",1,IF(AND($C2643="5 - Transfers",MID($K2643,15,1)="4"),1,-1))</f>
        <v>-4720</v>
      </c>
      <c r="Q2643" s="17">
        <f>VLOOKUP($K2643,[1]Budget!$V:$AE,10,0)*IF($C2643="1 - Revenues",1,IF(AND($C2643="5 - Transfers",MID(K2643,15,1)="4"),1,-1))</f>
        <v>0</v>
      </c>
      <c r="S2643" s="18" t="b">
        <f>IF(LEFT(C2643,1)="1",1,-1)*SUMIF([1]Budget!V:V,'Budget Worksheet for Pivot Tabl'!K2643,[1]Budget!AC:AC)=P2643</f>
        <v>1</v>
      </c>
    </row>
    <row r="2644" spans="1:19" x14ac:dyDescent="0.25">
      <c r="A2644" t="s">
        <v>39</v>
      </c>
      <c r="B2644" t="s">
        <v>40</v>
      </c>
      <c r="C2644" t="s">
        <v>9</v>
      </c>
      <c r="D2644" t="str">
        <f t="shared" si="41"/>
        <v>OUTFLOWS</v>
      </c>
      <c r="E2644" t="s">
        <v>116</v>
      </c>
      <c r="F2644" t="s">
        <v>117</v>
      </c>
      <c r="G2644" t="s">
        <v>2965</v>
      </c>
      <c r="H2644" t="s">
        <v>2966</v>
      </c>
      <c r="I2644" t="s">
        <v>3184</v>
      </c>
      <c r="J2644" t="s">
        <v>3185</v>
      </c>
      <c r="K2644" t="s">
        <v>3585</v>
      </c>
      <c r="L2644" t="s">
        <v>723</v>
      </c>
      <c r="M2644" s="17">
        <f>VLOOKUP($K2644,[1]Budget!$V:$AE,5,0)*IF($C2644="1 - Revenues",1,IF(AND($C2644="5 - Transfers",MID(I2644,15,1)="4"),1,-1))</f>
        <v>0</v>
      </c>
      <c r="N2644" s="17">
        <f>VLOOKUP($K2644,[1]Budget!$V:$AE,6,0)*IF($C2644="1 - Revenues",1,IF(AND($C2644="5 - Transfers",MID(J2644,15,1)="4"),1,-1))</f>
        <v>0</v>
      </c>
      <c r="O2644" s="17">
        <f>IFERROR(IF(RIGHT(LEFT(K2644,15),1)="4",VLOOKUP(K2644,'[1]Budget Worksheet'!A:B,2,0),-1*VLOOKUP(K2644,'[1]Budget Worksheet'!A:B,2,0)),0)</f>
        <v>-955</v>
      </c>
      <c r="P2644" s="17">
        <f>VLOOKUP($K2644,[1]Budget!$V:$AE,8,0)*IF($C2644="1 - Revenues",1,IF(AND($C2644="5 - Transfers",MID($K2644,15,1)="4"),1,-1))</f>
        <v>-955</v>
      </c>
      <c r="Q2644" s="17">
        <f>VLOOKUP($K2644,[1]Budget!$V:$AE,10,0)*IF($C2644="1 - Revenues",1,IF(AND($C2644="5 - Transfers",MID(K2644,15,1)="4"),1,-1))</f>
        <v>0</v>
      </c>
      <c r="S2644" s="18" t="b">
        <f>IF(LEFT(C2644,1)="1",1,-1)*SUMIF([1]Budget!V:V,'Budget Worksheet for Pivot Tabl'!K2644,[1]Budget!AC:AC)=P2644</f>
        <v>1</v>
      </c>
    </row>
    <row r="2645" spans="1:19" x14ac:dyDescent="0.25">
      <c r="A2645" t="s">
        <v>39</v>
      </c>
      <c r="B2645" t="s">
        <v>40</v>
      </c>
      <c r="C2645" t="s">
        <v>9</v>
      </c>
      <c r="D2645" t="str">
        <f t="shared" si="41"/>
        <v>OUTFLOWS</v>
      </c>
      <c r="E2645" t="s">
        <v>116</v>
      </c>
      <c r="F2645" t="s">
        <v>117</v>
      </c>
      <c r="G2645" t="s">
        <v>2965</v>
      </c>
      <c r="H2645" t="s">
        <v>2966</v>
      </c>
      <c r="I2645" t="s">
        <v>3184</v>
      </c>
      <c r="J2645" t="s">
        <v>3185</v>
      </c>
      <c r="K2645" t="s">
        <v>3586</v>
      </c>
      <c r="L2645" t="s">
        <v>2950</v>
      </c>
      <c r="M2645" s="17">
        <f>VLOOKUP($K2645,[1]Budget!$V:$AE,5,0)*IF($C2645="1 - Revenues",1,IF(AND($C2645="5 - Transfers",MID(I2645,15,1)="4"),1,-1))</f>
        <v>0</v>
      </c>
      <c r="N2645" s="17">
        <f>VLOOKUP($K2645,[1]Budget!$V:$AE,6,0)*IF($C2645="1 - Revenues",1,IF(AND($C2645="5 - Transfers",MID(J2645,15,1)="4"),1,-1))</f>
        <v>0</v>
      </c>
      <c r="O2645" s="17">
        <f>IFERROR(IF(RIGHT(LEFT(K2645,15),1)="4",VLOOKUP(K2645,'[1]Budget Worksheet'!A:B,2,0),-1*VLOOKUP(K2645,'[1]Budget Worksheet'!A:B,2,0)),0)</f>
        <v>-8500</v>
      </c>
      <c r="P2645" s="17">
        <f>VLOOKUP($K2645,[1]Budget!$V:$AE,8,0)*IF($C2645="1 - Revenues",1,IF(AND($C2645="5 - Transfers",MID($K2645,15,1)="4"),1,-1))</f>
        <v>-8500</v>
      </c>
      <c r="Q2645" s="17">
        <f>VLOOKUP($K2645,[1]Budget!$V:$AE,10,0)*IF($C2645="1 - Revenues",1,IF(AND($C2645="5 - Transfers",MID(K2645,15,1)="4"),1,-1))</f>
        <v>0</v>
      </c>
      <c r="S2645" s="18" t="b">
        <f>IF(LEFT(C2645,1)="1",1,-1)*SUMIF([1]Budget!V:V,'Budget Worksheet for Pivot Tabl'!K2645,[1]Budget!AC:AC)=P2645</f>
        <v>1</v>
      </c>
    </row>
    <row r="2646" spans="1:19" x14ac:dyDescent="0.25">
      <c r="A2646" t="s">
        <v>39</v>
      </c>
      <c r="B2646" t="s">
        <v>40</v>
      </c>
      <c r="C2646" t="s">
        <v>10</v>
      </c>
      <c r="D2646" t="str">
        <f t="shared" si="41"/>
        <v>OUTFLOWS</v>
      </c>
      <c r="E2646" t="s">
        <v>116</v>
      </c>
      <c r="F2646" t="s">
        <v>117</v>
      </c>
      <c r="G2646" t="s">
        <v>2965</v>
      </c>
      <c r="H2646" t="s">
        <v>2966</v>
      </c>
      <c r="I2646" t="s">
        <v>3184</v>
      </c>
      <c r="J2646" t="s">
        <v>3185</v>
      </c>
      <c r="K2646" t="s">
        <v>3587</v>
      </c>
      <c r="L2646" t="s">
        <v>3305</v>
      </c>
      <c r="M2646" s="17">
        <f>VLOOKUP($K2646,[1]Budget!$V:$AE,5,0)*IF($C2646="1 - Revenues",1,IF(AND($C2646="5 - Transfers",MID(I2646,15,1)="4"),1,-1))</f>
        <v>0</v>
      </c>
      <c r="N2646" s="17">
        <f>VLOOKUP($K2646,[1]Budget!$V:$AE,6,0)*IF($C2646="1 - Revenues",1,IF(AND($C2646="5 - Transfers",MID(J2646,15,1)="4"),1,-1))</f>
        <v>0</v>
      </c>
      <c r="O2646" s="17">
        <f>IFERROR(IF(RIGHT(LEFT(K2646,15),1)="4",VLOOKUP(K2646,'[1]Budget Worksheet'!A:B,2,0),-1*VLOOKUP(K2646,'[1]Budget Worksheet'!A:B,2,0)),0)</f>
        <v>-10000</v>
      </c>
      <c r="P2646" s="17">
        <f>VLOOKUP($K2646,[1]Budget!$V:$AE,8,0)*IF($C2646="1 - Revenues",1,IF(AND($C2646="5 - Transfers",MID($K2646,15,1)="4"),1,-1))</f>
        <v>-10000</v>
      </c>
      <c r="Q2646" s="17">
        <f>VLOOKUP($K2646,[1]Budget!$V:$AE,10,0)*IF($C2646="1 - Revenues",1,IF(AND($C2646="5 - Transfers",MID(K2646,15,1)="4"),1,-1))</f>
        <v>0</v>
      </c>
      <c r="S2646" s="18" t="b">
        <f>IF(LEFT(C2646,1)="1",1,-1)*SUMIF([1]Budget!V:V,'Budget Worksheet for Pivot Tabl'!K2646,[1]Budget!AC:AC)=P2646</f>
        <v>1</v>
      </c>
    </row>
    <row r="2647" spans="1:19" x14ac:dyDescent="0.25">
      <c r="A2647" t="s">
        <v>39</v>
      </c>
      <c r="B2647" t="s">
        <v>40</v>
      </c>
      <c r="C2647" t="s">
        <v>10</v>
      </c>
      <c r="D2647" t="str">
        <f t="shared" si="41"/>
        <v>OUTFLOWS</v>
      </c>
      <c r="E2647" t="s">
        <v>116</v>
      </c>
      <c r="F2647" t="s">
        <v>117</v>
      </c>
      <c r="G2647" t="s">
        <v>2965</v>
      </c>
      <c r="H2647" t="s">
        <v>2966</v>
      </c>
      <c r="I2647" t="s">
        <v>3184</v>
      </c>
      <c r="J2647" t="s">
        <v>3185</v>
      </c>
      <c r="K2647" t="s">
        <v>3588</v>
      </c>
      <c r="L2647" t="s">
        <v>3589</v>
      </c>
      <c r="M2647" s="17">
        <f>VLOOKUP($K2647,[1]Budget!$V:$AE,5,0)*IF($C2647="1 - Revenues",1,IF(AND($C2647="5 - Transfers",MID(I2647,15,1)="4"),1,-1))</f>
        <v>0</v>
      </c>
      <c r="N2647" s="17">
        <f>VLOOKUP($K2647,[1]Budget!$V:$AE,6,0)*IF($C2647="1 - Revenues",1,IF(AND($C2647="5 - Transfers",MID(J2647,15,1)="4"),1,-1))</f>
        <v>0</v>
      </c>
      <c r="O2647" s="17">
        <f>IFERROR(IF(RIGHT(LEFT(K2647,15),1)="4",VLOOKUP(K2647,'[1]Budget Worksheet'!A:B,2,0),-1*VLOOKUP(K2647,'[1]Budget Worksheet'!A:B,2,0)),0)</f>
        <v>-10000</v>
      </c>
      <c r="P2647" s="17">
        <f>VLOOKUP($K2647,[1]Budget!$V:$AE,8,0)*IF($C2647="1 - Revenues",1,IF(AND($C2647="5 - Transfers",MID($K2647,15,1)="4"),1,-1))</f>
        <v>-10000</v>
      </c>
      <c r="Q2647" s="17">
        <f>VLOOKUP($K2647,[1]Budget!$V:$AE,10,0)*IF($C2647="1 - Revenues",1,IF(AND($C2647="5 - Transfers",MID(K2647,15,1)="4"),1,-1))</f>
        <v>0</v>
      </c>
      <c r="S2647" s="18" t="b">
        <f>IF(LEFT(C2647,1)="1",1,-1)*SUMIF([1]Budget!V:V,'Budget Worksheet for Pivot Tabl'!K2647,[1]Budget!AC:AC)=P2647</f>
        <v>1</v>
      </c>
    </row>
    <row r="2648" spans="1:19" x14ac:dyDescent="0.25">
      <c r="A2648" t="s">
        <v>39</v>
      </c>
      <c r="B2648" t="s">
        <v>40</v>
      </c>
      <c r="C2648" t="s">
        <v>7</v>
      </c>
      <c r="D2648" t="str">
        <f t="shared" si="41"/>
        <v>INFLOWS</v>
      </c>
      <c r="E2648" t="s">
        <v>116</v>
      </c>
      <c r="F2648" t="s">
        <v>117</v>
      </c>
      <c r="G2648" t="s">
        <v>2965</v>
      </c>
      <c r="H2648" t="s">
        <v>2966</v>
      </c>
      <c r="I2648" t="s">
        <v>3198</v>
      </c>
      <c r="J2648" t="s">
        <v>3199</v>
      </c>
      <c r="K2648" t="s">
        <v>3590</v>
      </c>
      <c r="L2648" t="s">
        <v>2927</v>
      </c>
      <c r="M2648" s="17">
        <f>VLOOKUP($K2648,[1]Budget!$V:$AE,5,0)*IF($C2648="1 - Revenues",1,IF(AND($C2648="5 - Transfers",MID(I2648,15,1)="4"),1,-1))</f>
        <v>0</v>
      </c>
      <c r="N2648" s="17">
        <f>VLOOKUP($K2648,[1]Budget!$V:$AE,6,0)*IF($C2648="1 - Revenues",1,IF(AND($C2648="5 - Transfers",MID(J2648,15,1)="4"),1,-1))</f>
        <v>0</v>
      </c>
      <c r="O2648" s="17">
        <f>IFERROR(IF(RIGHT(LEFT(K2648,15),1)="4",VLOOKUP(K2648,'[1]Budget Worksheet'!A:B,2,0),-1*VLOOKUP(K2648,'[1]Budget Worksheet'!A:B,2,0)),0)</f>
        <v>61455</v>
      </c>
      <c r="P2648" s="17">
        <f>VLOOKUP($K2648,[1]Budget!$V:$AE,8,0)*IF($C2648="1 - Revenues",1,IF(AND($C2648="5 - Transfers",MID($K2648,15,1)="4"),1,-1))</f>
        <v>61455</v>
      </c>
      <c r="Q2648" s="17">
        <f>VLOOKUP($K2648,[1]Budget!$V:$AE,10,0)*IF($C2648="1 - Revenues",1,IF(AND($C2648="5 - Transfers",MID(K2648,15,1)="4"),1,-1))</f>
        <v>0</v>
      </c>
      <c r="S2648" s="18" t="b">
        <f>IF(LEFT(C2648,1)="1",1,-1)*SUMIF([1]Budget!V:V,'Budget Worksheet for Pivot Tabl'!K2648,[1]Budget!AC:AC)=P2648</f>
        <v>1</v>
      </c>
    </row>
    <row r="2649" spans="1:19" x14ac:dyDescent="0.25">
      <c r="A2649" t="s">
        <v>39</v>
      </c>
      <c r="B2649" t="s">
        <v>40</v>
      </c>
      <c r="C2649" t="s">
        <v>9</v>
      </c>
      <c r="D2649" t="str">
        <f t="shared" si="41"/>
        <v>OUTFLOWS</v>
      </c>
      <c r="E2649" t="s">
        <v>116</v>
      </c>
      <c r="F2649" t="s">
        <v>117</v>
      </c>
      <c r="G2649" t="s">
        <v>2965</v>
      </c>
      <c r="H2649" t="s">
        <v>2966</v>
      </c>
      <c r="I2649" t="s">
        <v>3198</v>
      </c>
      <c r="J2649" t="s">
        <v>3199</v>
      </c>
      <c r="K2649" t="s">
        <v>3591</v>
      </c>
      <c r="L2649" t="s">
        <v>1398</v>
      </c>
      <c r="M2649" s="17">
        <f>VLOOKUP($K2649,[1]Budget!$V:$AE,5,0)*IF($C2649="1 - Revenues",1,IF(AND($C2649="5 - Transfers",MID(I2649,15,1)="4"),1,-1))</f>
        <v>0</v>
      </c>
      <c r="N2649" s="17">
        <f>VLOOKUP($K2649,[1]Budget!$V:$AE,6,0)*IF($C2649="1 - Revenues",1,IF(AND($C2649="5 - Transfers",MID(J2649,15,1)="4"),1,-1))</f>
        <v>0</v>
      </c>
      <c r="O2649" s="17">
        <f>IFERROR(IF(RIGHT(LEFT(K2649,15),1)="4",VLOOKUP(K2649,'[1]Budget Worksheet'!A:B,2,0),-1*VLOOKUP(K2649,'[1]Budget Worksheet'!A:B,2,0)),0)</f>
        <v>-3000</v>
      </c>
      <c r="P2649" s="17">
        <f>VLOOKUP($K2649,[1]Budget!$V:$AE,8,0)*IF($C2649="1 - Revenues",1,IF(AND($C2649="5 - Transfers",MID($K2649,15,1)="4"),1,-1))</f>
        <v>-3000</v>
      </c>
      <c r="Q2649" s="17">
        <f>VLOOKUP($K2649,[1]Budget!$V:$AE,10,0)*IF($C2649="1 - Revenues",1,IF(AND($C2649="5 - Transfers",MID(K2649,15,1)="4"),1,-1))</f>
        <v>0</v>
      </c>
      <c r="S2649" s="18" t="b">
        <f>IF(LEFT(C2649,1)="1",1,-1)*SUMIF([1]Budget!V:V,'Budget Worksheet for Pivot Tabl'!K2649,[1]Budget!AC:AC)=P2649</f>
        <v>1</v>
      </c>
    </row>
    <row r="2650" spans="1:19" x14ac:dyDescent="0.25">
      <c r="A2650" t="s">
        <v>39</v>
      </c>
      <c r="B2650" t="s">
        <v>40</v>
      </c>
      <c r="C2650" t="s">
        <v>9</v>
      </c>
      <c r="D2650" t="str">
        <f t="shared" si="41"/>
        <v>OUTFLOWS</v>
      </c>
      <c r="E2650" t="s">
        <v>116</v>
      </c>
      <c r="F2650" t="s">
        <v>117</v>
      </c>
      <c r="G2650" t="s">
        <v>2965</v>
      </c>
      <c r="H2650" t="s">
        <v>2966</v>
      </c>
      <c r="I2650" t="s">
        <v>3198</v>
      </c>
      <c r="J2650" t="s">
        <v>3199</v>
      </c>
      <c r="K2650" t="s">
        <v>3592</v>
      </c>
      <c r="L2650" t="s">
        <v>2986</v>
      </c>
      <c r="M2650" s="17">
        <f>VLOOKUP($K2650,[1]Budget!$V:$AE,5,0)*IF($C2650="1 - Revenues",1,IF(AND($C2650="5 - Transfers",MID(I2650,15,1)="4"),1,-1))</f>
        <v>0</v>
      </c>
      <c r="N2650" s="17">
        <f>VLOOKUP($K2650,[1]Budget!$V:$AE,6,0)*IF($C2650="1 - Revenues",1,IF(AND($C2650="5 - Transfers",MID(J2650,15,1)="4"),1,-1))</f>
        <v>0</v>
      </c>
      <c r="O2650" s="17">
        <f>IFERROR(IF(RIGHT(LEFT(K2650,15),1)="4",VLOOKUP(K2650,'[1]Budget Worksheet'!A:B,2,0),-1*VLOOKUP(K2650,'[1]Budget Worksheet'!A:B,2,0)),0)</f>
        <v>-36000</v>
      </c>
      <c r="P2650" s="17">
        <f>VLOOKUP($K2650,[1]Budget!$V:$AE,8,0)*IF($C2650="1 - Revenues",1,IF(AND($C2650="5 - Transfers",MID($K2650,15,1)="4"),1,-1))</f>
        <v>-36000</v>
      </c>
      <c r="Q2650" s="17">
        <f>VLOOKUP($K2650,[1]Budget!$V:$AE,10,0)*IF($C2650="1 - Revenues",1,IF(AND($C2650="5 - Transfers",MID(K2650,15,1)="4"),1,-1))</f>
        <v>0</v>
      </c>
      <c r="S2650" s="18" t="b">
        <f>IF(LEFT(C2650,1)="1",1,-1)*SUMIF([1]Budget!V:V,'Budget Worksheet for Pivot Tabl'!K2650,[1]Budget!AC:AC)=P2650</f>
        <v>1</v>
      </c>
    </row>
    <row r="2651" spans="1:19" x14ac:dyDescent="0.25">
      <c r="A2651" t="s">
        <v>39</v>
      </c>
      <c r="B2651" t="s">
        <v>40</v>
      </c>
      <c r="C2651" t="s">
        <v>9</v>
      </c>
      <c r="D2651" t="str">
        <f t="shared" si="41"/>
        <v>OUTFLOWS</v>
      </c>
      <c r="E2651" t="s">
        <v>116</v>
      </c>
      <c r="F2651" t="s">
        <v>117</v>
      </c>
      <c r="G2651" t="s">
        <v>2965</v>
      </c>
      <c r="H2651" t="s">
        <v>2966</v>
      </c>
      <c r="I2651" t="s">
        <v>3198</v>
      </c>
      <c r="J2651" t="s">
        <v>3199</v>
      </c>
      <c r="K2651" t="s">
        <v>3593</v>
      </c>
      <c r="L2651" t="s">
        <v>1274</v>
      </c>
      <c r="M2651" s="17">
        <f>VLOOKUP($K2651,[1]Budget!$V:$AE,5,0)*IF($C2651="1 - Revenues",1,IF(AND($C2651="5 - Transfers",MID(I2651,15,1)="4"),1,-1))</f>
        <v>0</v>
      </c>
      <c r="N2651" s="17">
        <f>VLOOKUP($K2651,[1]Budget!$V:$AE,6,0)*IF($C2651="1 - Revenues",1,IF(AND($C2651="5 - Transfers",MID(J2651,15,1)="4"),1,-1))</f>
        <v>0</v>
      </c>
      <c r="O2651" s="17">
        <f>IFERROR(IF(RIGHT(LEFT(K2651,15),1)="4",VLOOKUP(K2651,'[1]Budget Worksheet'!A:B,2,0),-1*VLOOKUP(K2651,'[1]Budget Worksheet'!A:B,2,0)),0)</f>
        <v>-637</v>
      </c>
      <c r="P2651" s="17">
        <f>VLOOKUP($K2651,[1]Budget!$V:$AE,8,0)*IF($C2651="1 - Revenues",1,IF(AND($C2651="5 - Transfers",MID($K2651,15,1)="4"),1,-1))</f>
        <v>-637</v>
      </c>
      <c r="Q2651" s="17">
        <f>VLOOKUP($K2651,[1]Budget!$V:$AE,10,0)*IF($C2651="1 - Revenues",1,IF(AND($C2651="5 - Transfers",MID(K2651,15,1)="4"),1,-1))</f>
        <v>0</v>
      </c>
      <c r="S2651" s="18" t="b">
        <f>IF(LEFT(C2651,1)="1",1,-1)*SUMIF([1]Budget!V:V,'Budget Worksheet for Pivot Tabl'!K2651,[1]Budget!AC:AC)=P2651</f>
        <v>1</v>
      </c>
    </row>
    <row r="2652" spans="1:19" x14ac:dyDescent="0.25">
      <c r="A2652" t="s">
        <v>39</v>
      </c>
      <c r="B2652" t="s">
        <v>40</v>
      </c>
      <c r="C2652" t="s">
        <v>9</v>
      </c>
      <c r="D2652" t="str">
        <f t="shared" si="41"/>
        <v>OUTFLOWS</v>
      </c>
      <c r="E2652" t="s">
        <v>116</v>
      </c>
      <c r="F2652" t="s">
        <v>117</v>
      </c>
      <c r="G2652" t="s">
        <v>2965</v>
      </c>
      <c r="H2652" t="s">
        <v>2966</v>
      </c>
      <c r="I2652" t="s">
        <v>3198</v>
      </c>
      <c r="J2652" t="s">
        <v>3199</v>
      </c>
      <c r="K2652" t="s">
        <v>3594</v>
      </c>
      <c r="L2652" t="s">
        <v>482</v>
      </c>
      <c r="M2652" s="17">
        <f>VLOOKUP($K2652,[1]Budget!$V:$AE,5,0)*IF($C2652="1 - Revenues",1,IF(AND($C2652="5 - Transfers",MID(I2652,15,1)="4"),1,-1))</f>
        <v>0</v>
      </c>
      <c r="N2652" s="17">
        <f>VLOOKUP($K2652,[1]Budget!$V:$AE,6,0)*IF($C2652="1 - Revenues",1,IF(AND($C2652="5 - Transfers",MID(J2652,15,1)="4"),1,-1))</f>
        <v>0</v>
      </c>
      <c r="O2652" s="17">
        <f>IFERROR(IF(RIGHT(LEFT(K2652,15),1)="4",VLOOKUP(K2652,'[1]Budget Worksheet'!A:B,2,0),-1*VLOOKUP(K2652,'[1]Budget Worksheet'!A:B,2,0)),0)</f>
        <v>-325</v>
      </c>
      <c r="P2652" s="17">
        <f>VLOOKUP($K2652,[1]Budget!$V:$AE,8,0)*IF($C2652="1 - Revenues",1,IF(AND($C2652="5 - Transfers",MID($K2652,15,1)="4"),1,-1))</f>
        <v>-325</v>
      </c>
      <c r="Q2652" s="17">
        <f>VLOOKUP($K2652,[1]Budget!$V:$AE,10,0)*IF($C2652="1 - Revenues",1,IF(AND($C2652="5 - Transfers",MID(K2652,15,1)="4"),1,-1))</f>
        <v>0</v>
      </c>
      <c r="S2652" s="18" t="b">
        <f>IF(LEFT(C2652,1)="1",1,-1)*SUMIF([1]Budget!V:V,'Budget Worksheet for Pivot Tabl'!K2652,[1]Budget!AC:AC)=P2652</f>
        <v>1</v>
      </c>
    </row>
    <row r="2653" spans="1:19" x14ac:dyDescent="0.25">
      <c r="A2653" t="s">
        <v>39</v>
      </c>
      <c r="B2653" t="s">
        <v>40</v>
      </c>
      <c r="C2653" t="s">
        <v>9</v>
      </c>
      <c r="D2653" t="str">
        <f t="shared" si="41"/>
        <v>OUTFLOWS</v>
      </c>
      <c r="E2653" t="s">
        <v>116</v>
      </c>
      <c r="F2653" t="s">
        <v>117</v>
      </c>
      <c r="G2653" t="s">
        <v>2965</v>
      </c>
      <c r="H2653" t="s">
        <v>2966</v>
      </c>
      <c r="I2653" t="s">
        <v>3198</v>
      </c>
      <c r="J2653" t="s">
        <v>3199</v>
      </c>
      <c r="K2653" t="s">
        <v>3595</v>
      </c>
      <c r="L2653" t="s">
        <v>2980</v>
      </c>
      <c r="M2653" s="17">
        <f>VLOOKUP($K2653,[1]Budget!$V:$AE,5,0)*IF($C2653="1 - Revenues",1,IF(AND($C2653="5 - Transfers",MID(I2653,15,1)="4"),1,-1))</f>
        <v>0</v>
      </c>
      <c r="N2653" s="17">
        <f>VLOOKUP($K2653,[1]Budget!$V:$AE,6,0)*IF($C2653="1 - Revenues",1,IF(AND($C2653="5 - Transfers",MID(J2653,15,1)="4"),1,-1))</f>
        <v>0</v>
      </c>
      <c r="O2653" s="17">
        <f>IFERROR(IF(RIGHT(LEFT(K2653,15),1)="4",VLOOKUP(K2653,'[1]Budget Worksheet'!A:B,2,0),-1*VLOOKUP(K2653,'[1]Budget Worksheet'!A:B,2,0)),0)</f>
        <v>-10500</v>
      </c>
      <c r="P2653" s="17">
        <f>VLOOKUP($K2653,[1]Budget!$V:$AE,8,0)*IF($C2653="1 - Revenues",1,IF(AND($C2653="5 - Transfers",MID($K2653,15,1)="4"),1,-1))</f>
        <v>-10500</v>
      </c>
      <c r="Q2653" s="17">
        <f>VLOOKUP($K2653,[1]Budget!$V:$AE,10,0)*IF($C2653="1 - Revenues",1,IF(AND($C2653="5 - Transfers",MID(K2653,15,1)="4"),1,-1))</f>
        <v>0</v>
      </c>
      <c r="S2653" s="18" t="b">
        <f>IF(LEFT(C2653,1)="1",1,-1)*SUMIF([1]Budget!V:V,'Budget Worksheet for Pivot Tabl'!K2653,[1]Budget!AC:AC)=P2653</f>
        <v>1</v>
      </c>
    </row>
    <row r="2654" spans="1:19" x14ac:dyDescent="0.25">
      <c r="A2654" t="s">
        <v>39</v>
      </c>
      <c r="B2654" t="s">
        <v>40</v>
      </c>
      <c r="C2654" t="s">
        <v>9</v>
      </c>
      <c r="D2654" t="str">
        <f t="shared" si="41"/>
        <v>OUTFLOWS</v>
      </c>
      <c r="E2654" t="s">
        <v>116</v>
      </c>
      <c r="F2654" t="s">
        <v>117</v>
      </c>
      <c r="G2654" t="s">
        <v>2965</v>
      </c>
      <c r="H2654" t="s">
        <v>2966</v>
      </c>
      <c r="I2654" t="s">
        <v>3198</v>
      </c>
      <c r="J2654" t="s">
        <v>3199</v>
      </c>
      <c r="K2654" t="s">
        <v>3596</v>
      </c>
      <c r="L2654" t="s">
        <v>498</v>
      </c>
      <c r="M2654" s="17">
        <f>VLOOKUP($K2654,[1]Budget!$V:$AE,5,0)*IF($C2654="1 - Revenues",1,IF(AND($C2654="5 - Transfers",MID(I2654,15,1)="4"),1,-1))</f>
        <v>0</v>
      </c>
      <c r="N2654" s="17">
        <f>VLOOKUP($K2654,[1]Budget!$V:$AE,6,0)*IF($C2654="1 - Revenues",1,IF(AND($C2654="5 - Transfers",MID(J2654,15,1)="4"),1,-1))</f>
        <v>0</v>
      </c>
      <c r="O2654" s="17">
        <f>IFERROR(IF(RIGHT(LEFT(K2654,15),1)="4",VLOOKUP(K2654,'[1]Budget Worksheet'!A:B,2,0),-1*VLOOKUP(K2654,'[1]Budget Worksheet'!A:B,2,0)),0)</f>
        <v>-53</v>
      </c>
      <c r="P2654" s="17">
        <f>VLOOKUP($K2654,[1]Budget!$V:$AE,8,0)*IF($C2654="1 - Revenues",1,IF(AND($C2654="5 - Transfers",MID($K2654,15,1)="4"),1,-1))</f>
        <v>-53</v>
      </c>
      <c r="Q2654" s="17">
        <f>VLOOKUP($K2654,[1]Budget!$V:$AE,10,0)*IF($C2654="1 - Revenues",1,IF(AND($C2654="5 - Transfers",MID(K2654,15,1)="4"),1,-1))</f>
        <v>0</v>
      </c>
      <c r="S2654" s="18" t="b">
        <f>IF(LEFT(C2654,1)="1",1,-1)*SUMIF([1]Budget!V:V,'Budget Worksheet for Pivot Tabl'!K2654,[1]Budget!AC:AC)=P2654</f>
        <v>1</v>
      </c>
    </row>
    <row r="2655" spans="1:19" x14ac:dyDescent="0.25">
      <c r="A2655" t="s">
        <v>39</v>
      </c>
      <c r="B2655" t="s">
        <v>40</v>
      </c>
      <c r="C2655" t="s">
        <v>9</v>
      </c>
      <c r="D2655" t="str">
        <f t="shared" si="41"/>
        <v>OUTFLOWS</v>
      </c>
      <c r="E2655" t="s">
        <v>116</v>
      </c>
      <c r="F2655" t="s">
        <v>117</v>
      </c>
      <c r="G2655" t="s">
        <v>2965</v>
      </c>
      <c r="H2655" t="s">
        <v>2966</v>
      </c>
      <c r="I2655" t="s">
        <v>3198</v>
      </c>
      <c r="J2655" t="s">
        <v>3199</v>
      </c>
      <c r="K2655" t="s">
        <v>3597</v>
      </c>
      <c r="L2655" t="s">
        <v>2484</v>
      </c>
      <c r="M2655" s="17">
        <f>VLOOKUP($K2655,[1]Budget!$V:$AE,5,0)*IF($C2655="1 - Revenues",1,IF(AND($C2655="5 - Transfers",MID(I2655,15,1)="4"),1,-1))</f>
        <v>0</v>
      </c>
      <c r="N2655" s="17">
        <f>VLOOKUP($K2655,[1]Budget!$V:$AE,6,0)*IF($C2655="1 - Revenues",1,IF(AND($C2655="5 - Transfers",MID(J2655,15,1)="4"),1,-1))</f>
        <v>0</v>
      </c>
      <c r="O2655" s="17">
        <f>IFERROR(IF(RIGHT(LEFT(K2655,15),1)="4",VLOOKUP(K2655,'[1]Budget Worksheet'!A:B,2,0),-1*VLOOKUP(K2655,'[1]Budget Worksheet'!A:B,2,0)),0)</f>
        <v>-4720</v>
      </c>
      <c r="P2655" s="17">
        <f>VLOOKUP($K2655,[1]Budget!$V:$AE,8,0)*IF($C2655="1 - Revenues",1,IF(AND($C2655="5 - Transfers",MID($K2655,15,1)="4"),1,-1))</f>
        <v>-4720</v>
      </c>
      <c r="Q2655" s="17">
        <f>VLOOKUP($K2655,[1]Budget!$V:$AE,10,0)*IF($C2655="1 - Revenues",1,IF(AND($C2655="5 - Transfers",MID(K2655,15,1)="4"),1,-1))</f>
        <v>0</v>
      </c>
      <c r="S2655" s="18" t="b">
        <f>IF(LEFT(C2655,1)="1",1,-1)*SUMIF([1]Budget!V:V,'Budget Worksheet for Pivot Tabl'!K2655,[1]Budget!AC:AC)=P2655</f>
        <v>1</v>
      </c>
    </row>
    <row r="2656" spans="1:19" x14ac:dyDescent="0.25">
      <c r="A2656" t="s">
        <v>39</v>
      </c>
      <c r="B2656" t="s">
        <v>40</v>
      </c>
      <c r="C2656" t="s">
        <v>9</v>
      </c>
      <c r="D2656" t="str">
        <f t="shared" si="41"/>
        <v>OUTFLOWS</v>
      </c>
      <c r="E2656" t="s">
        <v>116</v>
      </c>
      <c r="F2656" t="s">
        <v>117</v>
      </c>
      <c r="G2656" t="s">
        <v>2965</v>
      </c>
      <c r="H2656" t="s">
        <v>2966</v>
      </c>
      <c r="I2656" t="s">
        <v>3198</v>
      </c>
      <c r="J2656" t="s">
        <v>3199</v>
      </c>
      <c r="K2656" t="s">
        <v>3598</v>
      </c>
      <c r="L2656" t="s">
        <v>723</v>
      </c>
      <c r="M2656" s="17">
        <f>VLOOKUP($K2656,[1]Budget!$V:$AE,5,0)*IF($C2656="1 - Revenues",1,IF(AND($C2656="5 - Transfers",MID(I2656,15,1)="4"),1,-1))</f>
        <v>0</v>
      </c>
      <c r="N2656" s="17">
        <f>VLOOKUP($K2656,[1]Budget!$V:$AE,6,0)*IF($C2656="1 - Revenues",1,IF(AND($C2656="5 - Transfers",MID(J2656,15,1)="4"),1,-1))</f>
        <v>0</v>
      </c>
      <c r="O2656" s="17">
        <f>IFERROR(IF(RIGHT(LEFT(K2656,15),1)="4",VLOOKUP(K2656,'[1]Budget Worksheet'!A:B,2,0),-1*VLOOKUP(K2656,'[1]Budget Worksheet'!A:B,2,0)),0)</f>
        <v>-1220</v>
      </c>
      <c r="P2656" s="17">
        <f>VLOOKUP($K2656,[1]Budget!$V:$AE,8,0)*IF($C2656="1 - Revenues",1,IF(AND($C2656="5 - Transfers",MID($K2656,15,1)="4"),1,-1))</f>
        <v>-1220</v>
      </c>
      <c r="Q2656" s="17">
        <f>VLOOKUP($K2656,[1]Budget!$V:$AE,10,0)*IF($C2656="1 - Revenues",1,IF(AND($C2656="5 - Transfers",MID(K2656,15,1)="4"),1,-1))</f>
        <v>0</v>
      </c>
      <c r="S2656" s="18" t="b">
        <f>IF(LEFT(C2656,1)="1",1,-1)*SUMIF([1]Budget!V:V,'Budget Worksheet for Pivot Tabl'!K2656,[1]Budget!AC:AC)=P2656</f>
        <v>1</v>
      </c>
    </row>
    <row r="2657" spans="1:19" x14ac:dyDescent="0.25">
      <c r="A2657" t="s">
        <v>39</v>
      </c>
      <c r="B2657" t="s">
        <v>40</v>
      </c>
      <c r="C2657" t="s">
        <v>9</v>
      </c>
      <c r="D2657" t="str">
        <f t="shared" si="41"/>
        <v>OUTFLOWS</v>
      </c>
      <c r="E2657" t="s">
        <v>116</v>
      </c>
      <c r="F2657" t="s">
        <v>117</v>
      </c>
      <c r="G2657" t="s">
        <v>2965</v>
      </c>
      <c r="H2657" t="s">
        <v>2966</v>
      </c>
      <c r="I2657" t="s">
        <v>3198</v>
      </c>
      <c r="J2657" t="s">
        <v>3199</v>
      </c>
      <c r="K2657" t="s">
        <v>3599</v>
      </c>
      <c r="L2657" t="s">
        <v>2950</v>
      </c>
      <c r="M2657" s="17">
        <f>VLOOKUP($K2657,[1]Budget!$V:$AE,5,0)*IF($C2657="1 - Revenues",1,IF(AND($C2657="5 - Transfers",MID(I2657,15,1)="4"),1,-1))</f>
        <v>0</v>
      </c>
      <c r="N2657" s="17">
        <f>VLOOKUP($K2657,[1]Budget!$V:$AE,6,0)*IF($C2657="1 - Revenues",1,IF(AND($C2657="5 - Transfers",MID(J2657,15,1)="4"),1,-1))</f>
        <v>0</v>
      </c>
      <c r="O2657" s="17">
        <f>IFERROR(IF(RIGHT(LEFT(K2657,15),1)="4",VLOOKUP(K2657,'[1]Budget Worksheet'!A:B,2,0),-1*VLOOKUP(K2657,'[1]Budget Worksheet'!A:B,2,0)),0)</f>
        <v>-5000</v>
      </c>
      <c r="P2657" s="17">
        <f>VLOOKUP($K2657,[1]Budget!$V:$AE,8,0)*IF($C2657="1 - Revenues",1,IF(AND($C2657="5 - Transfers",MID($K2657,15,1)="4"),1,-1))</f>
        <v>-5000</v>
      </c>
      <c r="Q2657" s="17">
        <f>VLOOKUP($K2657,[1]Budget!$V:$AE,10,0)*IF($C2657="1 - Revenues",1,IF(AND($C2657="5 - Transfers",MID(K2657,15,1)="4"),1,-1))</f>
        <v>0</v>
      </c>
      <c r="S2657" s="18" t="b">
        <f>IF(LEFT(C2657,1)="1",1,-1)*SUMIF([1]Budget!V:V,'Budget Worksheet for Pivot Tabl'!K2657,[1]Budget!AC:AC)=P2657</f>
        <v>1</v>
      </c>
    </row>
    <row r="2658" spans="1:19" x14ac:dyDescent="0.25">
      <c r="A2658" t="s">
        <v>39</v>
      </c>
      <c r="B2658" t="s">
        <v>40</v>
      </c>
      <c r="C2658" t="s">
        <v>7</v>
      </c>
      <c r="D2658" t="str">
        <f t="shared" si="41"/>
        <v>INFLOWS</v>
      </c>
      <c r="E2658" t="s">
        <v>116</v>
      </c>
      <c r="F2658" t="s">
        <v>117</v>
      </c>
      <c r="G2658" t="s">
        <v>2965</v>
      </c>
      <c r="H2658" t="s">
        <v>2966</v>
      </c>
      <c r="I2658" t="s">
        <v>89</v>
      </c>
      <c r="J2658" t="s">
        <v>3211</v>
      </c>
      <c r="K2658" t="s">
        <v>3600</v>
      </c>
      <c r="L2658" t="s">
        <v>2927</v>
      </c>
      <c r="M2658" s="17">
        <f>VLOOKUP($K2658,[1]Budget!$V:$AE,5,0)*IF($C2658="1 - Revenues",1,IF(AND($C2658="5 - Transfers",MID(I2658,15,1)="4"),1,-1))</f>
        <v>0</v>
      </c>
      <c r="N2658" s="17">
        <f>VLOOKUP($K2658,[1]Budget!$V:$AE,6,0)*IF($C2658="1 - Revenues",1,IF(AND($C2658="5 - Transfers",MID(J2658,15,1)="4"),1,-1))</f>
        <v>0</v>
      </c>
      <c r="O2658" s="17">
        <f>IFERROR(IF(RIGHT(LEFT(K2658,15),1)="4",VLOOKUP(K2658,'[1]Budget Worksheet'!A:B,2,0),-1*VLOOKUP(K2658,'[1]Budget Worksheet'!A:B,2,0)),0)</f>
        <v>69390</v>
      </c>
      <c r="P2658" s="17">
        <f>VLOOKUP($K2658,[1]Budget!$V:$AE,8,0)*IF($C2658="1 - Revenues",1,IF(AND($C2658="5 - Transfers",MID($K2658,15,1)="4"),1,-1))</f>
        <v>69390</v>
      </c>
      <c r="Q2658" s="17">
        <f>VLOOKUP($K2658,[1]Budget!$V:$AE,10,0)*IF($C2658="1 - Revenues",1,IF(AND($C2658="5 - Transfers",MID(K2658,15,1)="4"),1,-1))</f>
        <v>0</v>
      </c>
      <c r="S2658" s="18" t="b">
        <f>IF(LEFT(C2658,1)="1",1,-1)*SUMIF([1]Budget!V:V,'Budget Worksheet for Pivot Tabl'!K2658,[1]Budget!AC:AC)=P2658</f>
        <v>1</v>
      </c>
    </row>
    <row r="2659" spans="1:19" x14ac:dyDescent="0.25">
      <c r="A2659" t="s">
        <v>39</v>
      </c>
      <c r="B2659" t="s">
        <v>40</v>
      </c>
      <c r="C2659" t="s">
        <v>9</v>
      </c>
      <c r="D2659" t="str">
        <f t="shared" si="41"/>
        <v>OUTFLOWS</v>
      </c>
      <c r="E2659" t="s">
        <v>116</v>
      </c>
      <c r="F2659" t="s">
        <v>117</v>
      </c>
      <c r="G2659" t="s">
        <v>2965</v>
      </c>
      <c r="H2659" t="s">
        <v>2966</v>
      </c>
      <c r="I2659" t="s">
        <v>89</v>
      </c>
      <c r="J2659" t="s">
        <v>3211</v>
      </c>
      <c r="K2659" t="s">
        <v>3601</v>
      </c>
      <c r="L2659" t="s">
        <v>1398</v>
      </c>
      <c r="M2659" s="17">
        <f>VLOOKUP($K2659,[1]Budget!$V:$AE,5,0)*IF($C2659="1 - Revenues",1,IF(AND($C2659="5 - Transfers",MID(I2659,15,1)="4"),1,-1))</f>
        <v>0</v>
      </c>
      <c r="N2659" s="17">
        <f>VLOOKUP($K2659,[1]Budget!$V:$AE,6,0)*IF($C2659="1 - Revenues",1,IF(AND($C2659="5 - Transfers",MID(J2659,15,1)="4"),1,-1))</f>
        <v>0</v>
      </c>
      <c r="O2659" s="17">
        <f>IFERROR(IF(RIGHT(LEFT(K2659,15),1)="4",VLOOKUP(K2659,'[1]Budget Worksheet'!A:B,2,0),-1*VLOOKUP(K2659,'[1]Budget Worksheet'!A:B,2,0)),0)</f>
        <v>-5000</v>
      </c>
      <c r="P2659" s="17">
        <f>VLOOKUP($K2659,[1]Budget!$V:$AE,8,0)*IF($C2659="1 - Revenues",1,IF(AND($C2659="5 - Transfers",MID($K2659,15,1)="4"),1,-1))</f>
        <v>-5000</v>
      </c>
      <c r="Q2659" s="17">
        <f>VLOOKUP($K2659,[1]Budget!$V:$AE,10,0)*IF($C2659="1 - Revenues",1,IF(AND($C2659="5 - Transfers",MID(K2659,15,1)="4"),1,-1))</f>
        <v>0</v>
      </c>
      <c r="S2659" s="18" t="b">
        <f>IF(LEFT(C2659,1)="1",1,-1)*SUMIF([1]Budget!V:V,'Budget Worksheet for Pivot Tabl'!K2659,[1]Budget!AC:AC)=P2659</f>
        <v>1</v>
      </c>
    </row>
    <row r="2660" spans="1:19" x14ac:dyDescent="0.25">
      <c r="A2660" t="s">
        <v>39</v>
      </c>
      <c r="B2660" t="s">
        <v>40</v>
      </c>
      <c r="C2660" t="s">
        <v>9</v>
      </c>
      <c r="D2660" t="str">
        <f t="shared" si="41"/>
        <v>OUTFLOWS</v>
      </c>
      <c r="E2660" t="s">
        <v>116</v>
      </c>
      <c r="F2660" t="s">
        <v>117</v>
      </c>
      <c r="G2660" t="s">
        <v>2965</v>
      </c>
      <c r="H2660" t="s">
        <v>2966</v>
      </c>
      <c r="I2660" t="s">
        <v>89</v>
      </c>
      <c r="J2660" t="s">
        <v>3211</v>
      </c>
      <c r="K2660" t="s">
        <v>3602</v>
      </c>
      <c r="L2660" t="s">
        <v>2986</v>
      </c>
      <c r="M2660" s="17">
        <f>VLOOKUP($K2660,[1]Budget!$V:$AE,5,0)*IF($C2660="1 - Revenues",1,IF(AND($C2660="5 - Transfers",MID(I2660,15,1)="4"),1,-1))</f>
        <v>0</v>
      </c>
      <c r="N2660" s="17">
        <f>VLOOKUP($K2660,[1]Budget!$V:$AE,6,0)*IF($C2660="1 - Revenues",1,IF(AND($C2660="5 - Transfers",MID(J2660,15,1)="4"),1,-1))</f>
        <v>0</v>
      </c>
      <c r="O2660" s="17">
        <f>IFERROR(IF(RIGHT(LEFT(K2660,15),1)="4",VLOOKUP(K2660,'[1]Budget Worksheet'!A:B,2,0),-1*VLOOKUP(K2660,'[1]Budget Worksheet'!A:B,2,0)),0)</f>
        <v>-35000</v>
      </c>
      <c r="P2660" s="17">
        <f>VLOOKUP($K2660,[1]Budget!$V:$AE,8,0)*IF($C2660="1 - Revenues",1,IF(AND($C2660="5 - Transfers",MID($K2660,15,1)="4"),1,-1))</f>
        <v>-35000</v>
      </c>
      <c r="Q2660" s="17">
        <f>VLOOKUP($K2660,[1]Budget!$V:$AE,10,0)*IF($C2660="1 - Revenues",1,IF(AND($C2660="5 - Transfers",MID(K2660,15,1)="4"),1,-1))</f>
        <v>0</v>
      </c>
      <c r="S2660" s="18" t="b">
        <f>IF(LEFT(C2660,1)="1",1,-1)*SUMIF([1]Budget!V:V,'Budget Worksheet for Pivot Tabl'!K2660,[1]Budget!AC:AC)=P2660</f>
        <v>1</v>
      </c>
    </row>
    <row r="2661" spans="1:19" x14ac:dyDescent="0.25">
      <c r="A2661" t="s">
        <v>39</v>
      </c>
      <c r="B2661" t="s">
        <v>40</v>
      </c>
      <c r="C2661" t="s">
        <v>9</v>
      </c>
      <c r="D2661" t="str">
        <f t="shared" si="41"/>
        <v>OUTFLOWS</v>
      </c>
      <c r="E2661" t="s">
        <v>116</v>
      </c>
      <c r="F2661" t="s">
        <v>117</v>
      </c>
      <c r="G2661" t="s">
        <v>2965</v>
      </c>
      <c r="H2661" t="s">
        <v>2966</v>
      </c>
      <c r="I2661" t="s">
        <v>89</v>
      </c>
      <c r="J2661" t="s">
        <v>3211</v>
      </c>
      <c r="K2661" t="s">
        <v>3603</v>
      </c>
      <c r="L2661" t="s">
        <v>1274</v>
      </c>
      <c r="M2661" s="17">
        <f>VLOOKUP($K2661,[1]Budget!$V:$AE,5,0)*IF($C2661="1 - Revenues",1,IF(AND($C2661="5 - Transfers",MID(I2661,15,1)="4"),1,-1))</f>
        <v>0</v>
      </c>
      <c r="N2661" s="17">
        <f>VLOOKUP($K2661,[1]Budget!$V:$AE,6,0)*IF($C2661="1 - Revenues",1,IF(AND($C2661="5 - Transfers",MID(J2661,15,1)="4"),1,-1))</f>
        <v>0</v>
      </c>
      <c r="O2661" s="17">
        <f>IFERROR(IF(RIGHT(LEFT(K2661,15),1)="4",VLOOKUP(K2661,'[1]Budget Worksheet'!A:B,2,0),-1*VLOOKUP(K2661,'[1]Budget Worksheet'!A:B,2,0)),0)</f>
        <v>-318</v>
      </c>
      <c r="P2661" s="17">
        <f>VLOOKUP($K2661,[1]Budget!$V:$AE,8,0)*IF($C2661="1 - Revenues",1,IF(AND($C2661="5 - Transfers",MID($K2661,15,1)="4"),1,-1))</f>
        <v>-318</v>
      </c>
      <c r="Q2661" s="17">
        <f>VLOOKUP($K2661,[1]Budget!$V:$AE,10,0)*IF($C2661="1 - Revenues",1,IF(AND($C2661="5 - Transfers",MID(K2661,15,1)="4"),1,-1))</f>
        <v>0</v>
      </c>
      <c r="S2661" s="18" t="b">
        <f>IF(LEFT(C2661,1)="1",1,-1)*SUMIF([1]Budget!V:V,'Budget Worksheet for Pivot Tabl'!K2661,[1]Budget!AC:AC)=P2661</f>
        <v>1</v>
      </c>
    </row>
    <row r="2662" spans="1:19" x14ac:dyDescent="0.25">
      <c r="A2662" t="s">
        <v>39</v>
      </c>
      <c r="B2662" t="s">
        <v>40</v>
      </c>
      <c r="C2662" t="s">
        <v>9</v>
      </c>
      <c r="D2662" t="str">
        <f t="shared" si="41"/>
        <v>OUTFLOWS</v>
      </c>
      <c r="E2662" t="s">
        <v>116</v>
      </c>
      <c r="F2662" t="s">
        <v>117</v>
      </c>
      <c r="G2662" t="s">
        <v>2965</v>
      </c>
      <c r="H2662" t="s">
        <v>2966</v>
      </c>
      <c r="I2662" t="s">
        <v>89</v>
      </c>
      <c r="J2662" t="s">
        <v>3211</v>
      </c>
      <c r="K2662" t="s">
        <v>3604</v>
      </c>
      <c r="L2662" t="s">
        <v>482</v>
      </c>
      <c r="M2662" s="17">
        <f>VLOOKUP($K2662,[1]Budget!$V:$AE,5,0)*IF($C2662="1 - Revenues",1,IF(AND($C2662="5 - Transfers",MID(I2662,15,1)="4"),1,-1))</f>
        <v>0</v>
      </c>
      <c r="N2662" s="17">
        <f>VLOOKUP($K2662,[1]Budget!$V:$AE,6,0)*IF($C2662="1 - Revenues",1,IF(AND($C2662="5 - Transfers",MID(J2662,15,1)="4"),1,-1))</f>
        <v>0</v>
      </c>
      <c r="O2662" s="17">
        <f>IFERROR(IF(RIGHT(LEFT(K2662,15),1)="4",VLOOKUP(K2662,'[1]Budget Worksheet'!A:B,2,0),-1*VLOOKUP(K2662,'[1]Budget Worksheet'!A:B,2,0)),0)</f>
        <v>-2000</v>
      </c>
      <c r="P2662" s="17">
        <f>VLOOKUP($K2662,[1]Budget!$V:$AE,8,0)*IF($C2662="1 - Revenues",1,IF(AND($C2662="5 - Transfers",MID($K2662,15,1)="4"),1,-1))</f>
        <v>-2000</v>
      </c>
      <c r="Q2662" s="17">
        <f>VLOOKUP($K2662,[1]Budget!$V:$AE,10,0)*IF($C2662="1 - Revenues",1,IF(AND($C2662="5 - Transfers",MID(K2662,15,1)="4"),1,-1))</f>
        <v>0</v>
      </c>
      <c r="S2662" s="18" t="b">
        <f>IF(LEFT(C2662,1)="1",1,-1)*SUMIF([1]Budget!V:V,'Budget Worksheet for Pivot Tabl'!K2662,[1]Budget!AC:AC)=P2662</f>
        <v>1</v>
      </c>
    </row>
    <row r="2663" spans="1:19" x14ac:dyDescent="0.25">
      <c r="A2663" t="s">
        <v>39</v>
      </c>
      <c r="B2663" t="s">
        <v>40</v>
      </c>
      <c r="C2663" t="s">
        <v>9</v>
      </c>
      <c r="D2663" t="str">
        <f t="shared" si="41"/>
        <v>OUTFLOWS</v>
      </c>
      <c r="E2663" t="s">
        <v>116</v>
      </c>
      <c r="F2663" t="s">
        <v>117</v>
      </c>
      <c r="G2663" t="s">
        <v>2965</v>
      </c>
      <c r="H2663" t="s">
        <v>2966</v>
      </c>
      <c r="I2663" t="s">
        <v>89</v>
      </c>
      <c r="J2663" t="s">
        <v>3211</v>
      </c>
      <c r="K2663" t="s">
        <v>3605</v>
      </c>
      <c r="L2663" t="s">
        <v>2980</v>
      </c>
      <c r="M2663" s="17">
        <f>VLOOKUP($K2663,[1]Budget!$V:$AE,5,0)*IF($C2663="1 - Revenues",1,IF(AND($C2663="5 - Transfers",MID(I2663,15,1)="4"),1,-1))</f>
        <v>0</v>
      </c>
      <c r="N2663" s="17">
        <f>VLOOKUP($K2663,[1]Budget!$V:$AE,6,0)*IF($C2663="1 - Revenues",1,IF(AND($C2663="5 - Transfers",MID(J2663,15,1)="4"),1,-1))</f>
        <v>0</v>
      </c>
      <c r="O2663" s="17">
        <f>IFERROR(IF(RIGHT(LEFT(K2663,15),1)="4",VLOOKUP(K2663,'[1]Budget Worksheet'!A:B,2,0),-1*VLOOKUP(K2663,'[1]Budget Worksheet'!A:B,2,0)),0)</f>
        <v>-6500</v>
      </c>
      <c r="P2663" s="17">
        <f>VLOOKUP($K2663,[1]Budget!$V:$AE,8,0)*IF($C2663="1 - Revenues",1,IF(AND($C2663="5 - Transfers",MID($K2663,15,1)="4"),1,-1))</f>
        <v>-6500</v>
      </c>
      <c r="Q2663" s="17">
        <f>VLOOKUP($K2663,[1]Budget!$V:$AE,10,0)*IF($C2663="1 - Revenues",1,IF(AND($C2663="5 - Transfers",MID(K2663,15,1)="4"),1,-1))</f>
        <v>0</v>
      </c>
      <c r="S2663" s="18" t="b">
        <f>IF(LEFT(C2663,1)="1",1,-1)*SUMIF([1]Budget!V:V,'Budget Worksheet for Pivot Tabl'!K2663,[1]Budget!AC:AC)=P2663</f>
        <v>1</v>
      </c>
    </row>
    <row r="2664" spans="1:19" x14ac:dyDescent="0.25">
      <c r="A2664" t="s">
        <v>39</v>
      </c>
      <c r="B2664" t="s">
        <v>40</v>
      </c>
      <c r="C2664" t="s">
        <v>9</v>
      </c>
      <c r="D2664" t="str">
        <f t="shared" si="41"/>
        <v>OUTFLOWS</v>
      </c>
      <c r="E2664" t="s">
        <v>116</v>
      </c>
      <c r="F2664" t="s">
        <v>117</v>
      </c>
      <c r="G2664" t="s">
        <v>2965</v>
      </c>
      <c r="H2664" t="s">
        <v>2966</v>
      </c>
      <c r="I2664" t="s">
        <v>89</v>
      </c>
      <c r="J2664" t="s">
        <v>3211</v>
      </c>
      <c r="K2664" t="s">
        <v>3606</v>
      </c>
      <c r="L2664" t="s">
        <v>498</v>
      </c>
      <c r="M2664" s="17">
        <f>VLOOKUP($K2664,[1]Budget!$V:$AE,5,0)*IF($C2664="1 - Revenues",1,IF(AND($C2664="5 - Transfers",MID(I2664,15,1)="4"),1,-1))</f>
        <v>0</v>
      </c>
      <c r="N2664" s="17">
        <f>VLOOKUP($K2664,[1]Budget!$V:$AE,6,0)*IF($C2664="1 - Revenues",1,IF(AND($C2664="5 - Transfers",MID(J2664,15,1)="4"),1,-1))</f>
        <v>0</v>
      </c>
      <c r="O2664" s="17">
        <f>IFERROR(IF(RIGHT(LEFT(K2664,15),1)="4",VLOOKUP(K2664,'[1]Budget Worksheet'!A:B,2,0),-1*VLOOKUP(K2664,'[1]Budget Worksheet'!A:B,2,0)),0)</f>
        <v>-42</v>
      </c>
      <c r="P2664" s="17">
        <f>VLOOKUP($K2664,[1]Budget!$V:$AE,8,0)*IF($C2664="1 - Revenues",1,IF(AND($C2664="5 - Transfers",MID($K2664,15,1)="4"),1,-1))</f>
        <v>-42</v>
      </c>
      <c r="Q2664" s="17">
        <f>VLOOKUP($K2664,[1]Budget!$V:$AE,10,0)*IF($C2664="1 - Revenues",1,IF(AND($C2664="5 - Transfers",MID(K2664,15,1)="4"),1,-1))</f>
        <v>0</v>
      </c>
      <c r="S2664" s="18" t="b">
        <f>IF(LEFT(C2664,1)="1",1,-1)*SUMIF([1]Budget!V:V,'Budget Worksheet for Pivot Tabl'!K2664,[1]Budget!AC:AC)=P2664</f>
        <v>1</v>
      </c>
    </row>
    <row r="2665" spans="1:19" x14ac:dyDescent="0.25">
      <c r="A2665" t="s">
        <v>39</v>
      </c>
      <c r="B2665" t="s">
        <v>40</v>
      </c>
      <c r="C2665" t="s">
        <v>9</v>
      </c>
      <c r="D2665" t="str">
        <f t="shared" si="41"/>
        <v>OUTFLOWS</v>
      </c>
      <c r="E2665" t="s">
        <v>116</v>
      </c>
      <c r="F2665" t="s">
        <v>117</v>
      </c>
      <c r="G2665" t="s">
        <v>2965</v>
      </c>
      <c r="H2665" t="s">
        <v>2966</v>
      </c>
      <c r="I2665" t="s">
        <v>89</v>
      </c>
      <c r="J2665" t="s">
        <v>3211</v>
      </c>
      <c r="K2665" t="s">
        <v>3607</v>
      </c>
      <c r="L2665" t="s">
        <v>2484</v>
      </c>
      <c r="M2665" s="17">
        <f>VLOOKUP($K2665,[1]Budget!$V:$AE,5,0)*IF($C2665="1 - Revenues",1,IF(AND($C2665="5 - Transfers",MID(I2665,15,1)="4"),1,-1))</f>
        <v>0</v>
      </c>
      <c r="N2665" s="17">
        <f>VLOOKUP($K2665,[1]Budget!$V:$AE,6,0)*IF($C2665="1 - Revenues",1,IF(AND($C2665="5 - Transfers",MID(J2665,15,1)="4"),1,-1))</f>
        <v>0</v>
      </c>
      <c r="O2665" s="17">
        <f>IFERROR(IF(RIGHT(LEFT(K2665,15),1)="4",VLOOKUP(K2665,'[1]Budget Worksheet'!A:B,2,0),-1*VLOOKUP(K2665,'[1]Budget Worksheet'!A:B,2,0)),0)</f>
        <v>-4720</v>
      </c>
      <c r="P2665" s="17">
        <f>VLOOKUP($K2665,[1]Budget!$V:$AE,8,0)*IF($C2665="1 - Revenues",1,IF(AND($C2665="5 - Transfers",MID($K2665,15,1)="4"),1,-1))</f>
        <v>-4720</v>
      </c>
      <c r="Q2665" s="17">
        <f>VLOOKUP($K2665,[1]Budget!$V:$AE,10,0)*IF($C2665="1 - Revenues",1,IF(AND($C2665="5 - Transfers",MID(K2665,15,1)="4"),1,-1))</f>
        <v>0</v>
      </c>
      <c r="S2665" s="18" t="b">
        <f>IF(LEFT(C2665,1)="1",1,-1)*SUMIF([1]Budget!V:V,'Budget Worksheet for Pivot Tabl'!K2665,[1]Budget!AC:AC)=P2665</f>
        <v>1</v>
      </c>
    </row>
    <row r="2666" spans="1:19" x14ac:dyDescent="0.25">
      <c r="A2666" t="s">
        <v>39</v>
      </c>
      <c r="B2666" t="s">
        <v>40</v>
      </c>
      <c r="C2666" t="s">
        <v>9</v>
      </c>
      <c r="D2666" t="str">
        <f t="shared" si="41"/>
        <v>OUTFLOWS</v>
      </c>
      <c r="E2666" t="s">
        <v>116</v>
      </c>
      <c r="F2666" t="s">
        <v>117</v>
      </c>
      <c r="G2666" t="s">
        <v>2965</v>
      </c>
      <c r="H2666" t="s">
        <v>2966</v>
      </c>
      <c r="I2666" t="s">
        <v>89</v>
      </c>
      <c r="J2666" t="s">
        <v>3211</v>
      </c>
      <c r="K2666" t="s">
        <v>3608</v>
      </c>
      <c r="L2666" t="s">
        <v>723</v>
      </c>
      <c r="M2666" s="17">
        <f>VLOOKUP($K2666,[1]Budget!$V:$AE,5,0)*IF($C2666="1 - Revenues",1,IF(AND($C2666="5 - Transfers",MID(I2666,15,1)="4"),1,-1))</f>
        <v>0</v>
      </c>
      <c r="N2666" s="17">
        <f>VLOOKUP($K2666,[1]Budget!$V:$AE,6,0)*IF($C2666="1 - Revenues",1,IF(AND($C2666="5 - Transfers",MID(J2666,15,1)="4"),1,-1))</f>
        <v>0</v>
      </c>
      <c r="O2666" s="17">
        <f>IFERROR(IF(RIGHT(LEFT(K2666,15),1)="4",VLOOKUP(K2666,'[1]Budget Worksheet'!A:B,2,0),-1*VLOOKUP(K2666,'[1]Budget Worksheet'!A:B,2,0)),0)</f>
        <v>-610</v>
      </c>
      <c r="P2666" s="17">
        <f>VLOOKUP($K2666,[1]Budget!$V:$AE,8,0)*IF($C2666="1 - Revenues",1,IF(AND($C2666="5 - Transfers",MID($K2666,15,1)="4"),1,-1))</f>
        <v>-610</v>
      </c>
      <c r="Q2666" s="17">
        <f>VLOOKUP($K2666,[1]Budget!$V:$AE,10,0)*IF($C2666="1 - Revenues",1,IF(AND($C2666="5 - Transfers",MID(K2666,15,1)="4"),1,-1))</f>
        <v>0</v>
      </c>
      <c r="S2666" s="18" t="b">
        <f>IF(LEFT(C2666,1)="1",1,-1)*SUMIF([1]Budget!V:V,'Budget Worksheet for Pivot Tabl'!K2666,[1]Budget!AC:AC)=P2666</f>
        <v>1</v>
      </c>
    </row>
    <row r="2667" spans="1:19" x14ac:dyDescent="0.25">
      <c r="A2667" t="s">
        <v>39</v>
      </c>
      <c r="B2667" t="s">
        <v>40</v>
      </c>
      <c r="C2667" t="s">
        <v>9</v>
      </c>
      <c r="D2667" t="str">
        <f t="shared" si="41"/>
        <v>OUTFLOWS</v>
      </c>
      <c r="E2667" t="s">
        <v>116</v>
      </c>
      <c r="F2667" t="s">
        <v>117</v>
      </c>
      <c r="G2667" t="s">
        <v>2965</v>
      </c>
      <c r="H2667" t="s">
        <v>2966</v>
      </c>
      <c r="I2667" t="s">
        <v>89</v>
      </c>
      <c r="J2667" t="s">
        <v>3211</v>
      </c>
      <c r="K2667" t="s">
        <v>3609</v>
      </c>
      <c r="L2667" t="s">
        <v>2950</v>
      </c>
      <c r="M2667" s="17">
        <f>VLOOKUP($K2667,[1]Budget!$V:$AE,5,0)*IF($C2667="1 - Revenues",1,IF(AND($C2667="5 - Transfers",MID(I2667,15,1)="4"),1,-1))</f>
        <v>0</v>
      </c>
      <c r="N2667" s="17">
        <f>VLOOKUP($K2667,[1]Budget!$V:$AE,6,0)*IF($C2667="1 - Revenues",1,IF(AND($C2667="5 - Transfers",MID(J2667,15,1)="4"),1,-1))</f>
        <v>0</v>
      </c>
      <c r="O2667" s="17">
        <f>IFERROR(IF(RIGHT(LEFT(K2667,15),1)="4",VLOOKUP(K2667,'[1]Budget Worksheet'!A:B,2,0),-1*VLOOKUP(K2667,'[1]Budget Worksheet'!A:B,2,0)),0)</f>
        <v>-5200</v>
      </c>
      <c r="P2667" s="17">
        <f>VLOOKUP($K2667,[1]Budget!$V:$AE,8,0)*IF($C2667="1 - Revenues",1,IF(AND($C2667="5 - Transfers",MID($K2667,15,1)="4"),1,-1))</f>
        <v>-5200</v>
      </c>
      <c r="Q2667" s="17">
        <f>VLOOKUP($K2667,[1]Budget!$V:$AE,10,0)*IF($C2667="1 - Revenues",1,IF(AND($C2667="5 - Transfers",MID(K2667,15,1)="4"),1,-1))</f>
        <v>0</v>
      </c>
      <c r="S2667" s="18" t="b">
        <f>IF(LEFT(C2667,1)="1",1,-1)*SUMIF([1]Budget!V:V,'Budget Worksheet for Pivot Tabl'!K2667,[1]Budget!AC:AC)=P2667</f>
        <v>1</v>
      </c>
    </row>
    <row r="2668" spans="1:19" x14ac:dyDescent="0.25">
      <c r="A2668" t="s">
        <v>39</v>
      </c>
      <c r="B2668" t="s">
        <v>40</v>
      </c>
      <c r="C2668" t="s">
        <v>10</v>
      </c>
      <c r="D2668" t="str">
        <f t="shared" si="41"/>
        <v>OUTFLOWS</v>
      </c>
      <c r="E2668" t="s">
        <v>116</v>
      </c>
      <c r="F2668" t="s">
        <v>117</v>
      </c>
      <c r="G2668" t="s">
        <v>2965</v>
      </c>
      <c r="H2668" t="s">
        <v>2966</v>
      </c>
      <c r="I2668" t="s">
        <v>89</v>
      </c>
      <c r="J2668" t="s">
        <v>3211</v>
      </c>
      <c r="K2668" t="s">
        <v>3610</v>
      </c>
      <c r="L2668" t="s">
        <v>3305</v>
      </c>
      <c r="M2668" s="17">
        <f>VLOOKUP($K2668,[1]Budget!$V:$AE,5,0)*IF($C2668="1 - Revenues",1,IF(AND($C2668="5 - Transfers",MID(I2668,15,1)="4"),1,-1))</f>
        <v>0</v>
      </c>
      <c r="N2668" s="17">
        <f>VLOOKUP($K2668,[1]Budget!$V:$AE,6,0)*IF($C2668="1 - Revenues",1,IF(AND($C2668="5 - Transfers",MID(J2668,15,1)="4"),1,-1))</f>
        <v>0</v>
      </c>
      <c r="O2668" s="17">
        <f>IFERROR(IF(RIGHT(LEFT(K2668,15),1)="4",VLOOKUP(K2668,'[1]Budget Worksheet'!A:B,2,0),-1*VLOOKUP(K2668,'[1]Budget Worksheet'!A:B,2,0)),0)</f>
        <v>-5000</v>
      </c>
      <c r="P2668" s="17">
        <f>VLOOKUP($K2668,[1]Budget!$V:$AE,8,0)*IF($C2668="1 - Revenues",1,IF(AND($C2668="5 - Transfers",MID($K2668,15,1)="4"),1,-1))</f>
        <v>-5000</v>
      </c>
      <c r="Q2668" s="17">
        <f>VLOOKUP($K2668,[1]Budget!$V:$AE,10,0)*IF($C2668="1 - Revenues",1,IF(AND($C2668="5 - Transfers",MID(K2668,15,1)="4"),1,-1))</f>
        <v>0</v>
      </c>
      <c r="S2668" s="18" t="b">
        <f>IF(LEFT(C2668,1)="1",1,-1)*SUMIF([1]Budget!V:V,'Budget Worksheet for Pivot Tabl'!K2668,[1]Budget!AC:AC)=P2668</f>
        <v>1</v>
      </c>
    </row>
    <row r="2669" spans="1:19" x14ac:dyDescent="0.25">
      <c r="A2669" t="s">
        <v>39</v>
      </c>
      <c r="B2669" t="s">
        <v>40</v>
      </c>
      <c r="C2669" t="s">
        <v>10</v>
      </c>
      <c r="D2669" t="str">
        <f t="shared" si="41"/>
        <v>OUTFLOWS</v>
      </c>
      <c r="E2669" t="s">
        <v>116</v>
      </c>
      <c r="F2669" t="s">
        <v>117</v>
      </c>
      <c r="G2669" t="s">
        <v>2965</v>
      </c>
      <c r="H2669" t="s">
        <v>2966</v>
      </c>
      <c r="I2669" t="s">
        <v>89</v>
      </c>
      <c r="J2669" t="s">
        <v>3211</v>
      </c>
      <c r="K2669" t="s">
        <v>3611</v>
      </c>
      <c r="L2669" t="s">
        <v>1655</v>
      </c>
      <c r="M2669" s="17">
        <f>VLOOKUP($K2669,[1]Budget!$V:$AE,5,0)*IF($C2669="1 - Revenues",1,IF(AND($C2669="5 - Transfers",MID(I2669,15,1)="4"),1,-1))</f>
        <v>0</v>
      </c>
      <c r="N2669" s="17">
        <f>VLOOKUP($K2669,[1]Budget!$V:$AE,6,0)*IF($C2669="1 - Revenues",1,IF(AND($C2669="5 - Transfers",MID(J2669,15,1)="4"),1,-1))</f>
        <v>0</v>
      </c>
      <c r="O2669" s="17">
        <f>IFERROR(IF(RIGHT(LEFT(K2669,15),1)="4",VLOOKUP(K2669,'[1]Budget Worksheet'!A:B,2,0),-1*VLOOKUP(K2669,'[1]Budget Worksheet'!A:B,2,0)),0)</f>
        <v>-5000</v>
      </c>
      <c r="P2669" s="17">
        <f>VLOOKUP($K2669,[1]Budget!$V:$AE,8,0)*IF($C2669="1 - Revenues",1,IF(AND($C2669="5 - Transfers",MID($K2669,15,1)="4"),1,-1))</f>
        <v>-5000</v>
      </c>
      <c r="Q2669" s="17">
        <f>VLOOKUP($K2669,[1]Budget!$V:$AE,10,0)*IF($C2669="1 - Revenues",1,IF(AND($C2669="5 - Transfers",MID(K2669,15,1)="4"),1,-1))</f>
        <v>0</v>
      </c>
      <c r="S2669" s="18" t="b">
        <f>IF(LEFT(C2669,1)="1",1,-1)*SUMIF([1]Budget!V:V,'Budget Worksheet for Pivot Tabl'!K2669,[1]Budget!AC:AC)=P2669</f>
        <v>1</v>
      </c>
    </row>
    <row r="2670" spans="1:19" x14ac:dyDescent="0.25">
      <c r="A2670" t="s">
        <v>39</v>
      </c>
      <c r="B2670" t="s">
        <v>40</v>
      </c>
      <c r="C2670" t="s">
        <v>7</v>
      </c>
      <c r="D2670" t="str">
        <f t="shared" si="41"/>
        <v>INFLOWS</v>
      </c>
      <c r="E2670" t="s">
        <v>116</v>
      </c>
      <c r="F2670" t="s">
        <v>117</v>
      </c>
      <c r="G2670" t="s">
        <v>2965</v>
      </c>
      <c r="H2670" t="s">
        <v>2966</v>
      </c>
      <c r="I2670" t="s">
        <v>3224</v>
      </c>
      <c r="J2670" t="s">
        <v>3225</v>
      </c>
      <c r="K2670" t="s">
        <v>3612</v>
      </c>
      <c r="L2670" t="s">
        <v>2927</v>
      </c>
      <c r="M2670" s="17">
        <f>VLOOKUP($K2670,[1]Budget!$V:$AE,5,0)*IF($C2670="1 - Revenues",1,IF(AND($C2670="5 - Transfers",MID(I2670,15,1)="4"),1,-1))</f>
        <v>0</v>
      </c>
      <c r="N2670" s="17">
        <f>VLOOKUP($K2670,[1]Budget!$V:$AE,6,0)*IF($C2670="1 - Revenues",1,IF(AND($C2670="5 - Transfers",MID(J2670,15,1)="4"),1,-1))</f>
        <v>0</v>
      </c>
      <c r="O2670" s="17">
        <f>IFERROR(IF(RIGHT(LEFT(K2670,15),1)="4",VLOOKUP(K2670,'[1]Budget Worksheet'!A:B,2,0),-1*VLOOKUP(K2670,'[1]Budget Worksheet'!A:B,2,0)),0)</f>
        <v>26364</v>
      </c>
      <c r="P2670" s="17">
        <f>VLOOKUP($K2670,[1]Budget!$V:$AE,8,0)*IF($C2670="1 - Revenues",1,IF(AND($C2670="5 - Transfers",MID($K2670,15,1)="4"),1,-1))</f>
        <v>26364</v>
      </c>
      <c r="Q2670" s="17">
        <f>VLOOKUP($K2670,[1]Budget!$V:$AE,10,0)*IF($C2670="1 - Revenues",1,IF(AND($C2670="5 - Transfers",MID(K2670,15,1)="4"),1,-1))</f>
        <v>0</v>
      </c>
      <c r="S2670" s="18" t="b">
        <f>IF(LEFT(C2670,1)="1",1,-1)*SUMIF([1]Budget!V:V,'Budget Worksheet for Pivot Tabl'!K2670,[1]Budget!AC:AC)=P2670</f>
        <v>1</v>
      </c>
    </row>
    <row r="2671" spans="1:19" x14ac:dyDescent="0.25">
      <c r="A2671" t="s">
        <v>39</v>
      </c>
      <c r="B2671" t="s">
        <v>40</v>
      </c>
      <c r="C2671" t="s">
        <v>9</v>
      </c>
      <c r="D2671" t="str">
        <f t="shared" si="41"/>
        <v>OUTFLOWS</v>
      </c>
      <c r="E2671" t="s">
        <v>116</v>
      </c>
      <c r="F2671" t="s">
        <v>117</v>
      </c>
      <c r="G2671" t="s">
        <v>2965</v>
      </c>
      <c r="H2671" t="s">
        <v>2966</v>
      </c>
      <c r="I2671" t="s">
        <v>3224</v>
      </c>
      <c r="J2671" t="s">
        <v>3225</v>
      </c>
      <c r="K2671" t="s">
        <v>3613</v>
      </c>
      <c r="L2671" t="s">
        <v>1274</v>
      </c>
      <c r="M2671" s="17">
        <f>VLOOKUP($K2671,[1]Budget!$V:$AE,5,0)*IF($C2671="1 - Revenues",1,IF(AND($C2671="5 - Transfers",MID(I2671,15,1)="4"),1,-1))</f>
        <v>0</v>
      </c>
      <c r="N2671" s="17">
        <f>VLOOKUP($K2671,[1]Budget!$V:$AE,6,0)*IF($C2671="1 - Revenues",1,IF(AND($C2671="5 - Transfers",MID(J2671,15,1)="4"),1,-1))</f>
        <v>0</v>
      </c>
      <c r="O2671" s="17">
        <f>IFERROR(IF(RIGHT(LEFT(K2671,15),1)="4",VLOOKUP(K2671,'[1]Budget Worksheet'!A:B,2,0),-1*VLOOKUP(K2671,'[1]Budget Worksheet'!A:B,2,0)),0)</f>
        <v>-562</v>
      </c>
      <c r="P2671" s="17">
        <f>VLOOKUP($K2671,[1]Budget!$V:$AE,8,0)*IF($C2671="1 - Revenues",1,IF(AND($C2671="5 - Transfers",MID($K2671,15,1)="4"),1,-1))</f>
        <v>-562</v>
      </c>
      <c r="Q2671" s="17">
        <f>VLOOKUP($K2671,[1]Budget!$V:$AE,10,0)*IF($C2671="1 - Revenues",1,IF(AND($C2671="5 - Transfers",MID(K2671,15,1)="4"),1,-1))</f>
        <v>0</v>
      </c>
      <c r="S2671" s="18" t="b">
        <f>IF(LEFT(C2671,1)="1",1,-1)*SUMIF([1]Budget!V:V,'Budget Worksheet for Pivot Tabl'!K2671,[1]Budget!AC:AC)=P2671</f>
        <v>1</v>
      </c>
    </row>
    <row r="2672" spans="1:19" x14ac:dyDescent="0.25">
      <c r="A2672" t="s">
        <v>39</v>
      </c>
      <c r="B2672" t="s">
        <v>40</v>
      </c>
      <c r="C2672" t="s">
        <v>9</v>
      </c>
      <c r="D2672" t="str">
        <f t="shared" si="41"/>
        <v>OUTFLOWS</v>
      </c>
      <c r="E2672" t="s">
        <v>116</v>
      </c>
      <c r="F2672" t="s">
        <v>117</v>
      </c>
      <c r="G2672" t="s">
        <v>2965</v>
      </c>
      <c r="H2672" t="s">
        <v>2966</v>
      </c>
      <c r="I2672" t="s">
        <v>3224</v>
      </c>
      <c r="J2672" t="s">
        <v>3225</v>
      </c>
      <c r="K2672" t="s">
        <v>3614</v>
      </c>
      <c r="L2672" t="s">
        <v>2950</v>
      </c>
      <c r="M2672" s="17">
        <f>VLOOKUP($K2672,[1]Budget!$V:$AE,5,0)*IF($C2672="1 - Revenues",1,IF(AND($C2672="5 - Transfers",MID(I2672,15,1)="4"),1,-1))</f>
        <v>0</v>
      </c>
      <c r="N2672" s="17">
        <f>VLOOKUP($K2672,[1]Budget!$V:$AE,6,0)*IF($C2672="1 - Revenues",1,IF(AND($C2672="5 - Transfers",MID(J2672,15,1)="4"),1,-1))</f>
        <v>0</v>
      </c>
      <c r="O2672" s="17">
        <f>IFERROR(IF(RIGHT(LEFT(K2672,15),1)="4",VLOOKUP(K2672,'[1]Budget Worksheet'!A:B,2,0),-1*VLOOKUP(K2672,'[1]Budget Worksheet'!A:B,2,0)),0)</f>
        <v>-736</v>
      </c>
      <c r="P2672" s="17">
        <f>VLOOKUP($K2672,[1]Budget!$V:$AE,8,0)*IF($C2672="1 - Revenues",1,IF(AND($C2672="5 - Transfers",MID($K2672,15,1)="4"),1,-1))</f>
        <v>-736</v>
      </c>
      <c r="Q2672" s="17">
        <f>VLOOKUP($K2672,[1]Budget!$V:$AE,10,0)*IF($C2672="1 - Revenues",1,IF(AND($C2672="5 - Transfers",MID(K2672,15,1)="4"),1,-1))</f>
        <v>0</v>
      </c>
      <c r="S2672" s="18" t="b">
        <f>IF(LEFT(C2672,1)="1",1,-1)*SUMIF([1]Budget!V:V,'Budget Worksheet for Pivot Tabl'!K2672,[1]Budget!AC:AC)=P2672</f>
        <v>1</v>
      </c>
    </row>
    <row r="2673" spans="1:19" x14ac:dyDescent="0.25">
      <c r="A2673" t="s">
        <v>39</v>
      </c>
      <c r="B2673" t="s">
        <v>40</v>
      </c>
      <c r="C2673" t="s">
        <v>9</v>
      </c>
      <c r="D2673" t="str">
        <f t="shared" si="41"/>
        <v>OUTFLOWS</v>
      </c>
      <c r="E2673" t="s">
        <v>116</v>
      </c>
      <c r="F2673" t="s">
        <v>117</v>
      </c>
      <c r="G2673" t="s">
        <v>2965</v>
      </c>
      <c r="H2673" t="s">
        <v>2966</v>
      </c>
      <c r="I2673" t="s">
        <v>3224</v>
      </c>
      <c r="J2673" t="s">
        <v>3225</v>
      </c>
      <c r="K2673" t="s">
        <v>3615</v>
      </c>
      <c r="L2673" t="s">
        <v>3230</v>
      </c>
      <c r="M2673" s="17">
        <f>VLOOKUP($K2673,[1]Budget!$V:$AE,5,0)*IF($C2673="1 - Revenues",1,IF(AND($C2673="5 - Transfers",MID(I2673,15,1)="4"),1,-1))</f>
        <v>0</v>
      </c>
      <c r="N2673" s="17">
        <f>VLOOKUP($K2673,[1]Budget!$V:$AE,6,0)*IF($C2673="1 - Revenues",1,IF(AND($C2673="5 - Transfers",MID(J2673,15,1)="4"),1,-1))</f>
        <v>0</v>
      </c>
      <c r="O2673" s="17">
        <f>IFERROR(IF(RIGHT(LEFT(K2673,15),1)="4",VLOOKUP(K2673,'[1]Budget Worksheet'!A:B,2,0),-1*VLOOKUP(K2673,'[1]Budget Worksheet'!A:B,2,0)),0)</f>
        <v>-17800</v>
      </c>
      <c r="P2673" s="17">
        <f>VLOOKUP($K2673,[1]Budget!$V:$AE,8,0)*IF($C2673="1 - Revenues",1,IF(AND($C2673="5 - Transfers",MID($K2673,15,1)="4"),1,-1))</f>
        <v>-17800</v>
      </c>
      <c r="Q2673" s="17">
        <f>VLOOKUP($K2673,[1]Budget!$V:$AE,10,0)*IF($C2673="1 - Revenues",1,IF(AND($C2673="5 - Transfers",MID(K2673,15,1)="4"),1,-1))</f>
        <v>0</v>
      </c>
      <c r="S2673" s="18" t="b">
        <f>IF(LEFT(C2673,1)="1",1,-1)*SUMIF([1]Budget!V:V,'Budget Worksheet for Pivot Tabl'!K2673,[1]Budget!AC:AC)=P2673</f>
        <v>1</v>
      </c>
    </row>
    <row r="2674" spans="1:19" x14ac:dyDescent="0.25">
      <c r="A2674" t="s">
        <v>39</v>
      </c>
      <c r="B2674" t="s">
        <v>40</v>
      </c>
      <c r="C2674" t="s">
        <v>9</v>
      </c>
      <c r="D2674" t="str">
        <f t="shared" si="41"/>
        <v>OUTFLOWS</v>
      </c>
      <c r="E2674" t="s">
        <v>116</v>
      </c>
      <c r="F2674" t="s">
        <v>117</v>
      </c>
      <c r="G2674" t="s">
        <v>2965</v>
      </c>
      <c r="H2674" t="s">
        <v>2966</v>
      </c>
      <c r="I2674" t="s">
        <v>3224</v>
      </c>
      <c r="J2674" t="s">
        <v>3225</v>
      </c>
      <c r="K2674" t="s">
        <v>3616</v>
      </c>
      <c r="L2674" t="s">
        <v>498</v>
      </c>
      <c r="M2674" s="17">
        <f>VLOOKUP($K2674,[1]Budget!$V:$AE,5,0)*IF($C2674="1 - Revenues",1,IF(AND($C2674="5 - Transfers",MID(I2674,15,1)="4"),1,-1))</f>
        <v>0</v>
      </c>
      <c r="N2674" s="17">
        <f>VLOOKUP($K2674,[1]Budget!$V:$AE,6,0)*IF($C2674="1 - Revenues",1,IF(AND($C2674="5 - Transfers",MID(J2674,15,1)="4"),1,-1))</f>
        <v>0</v>
      </c>
      <c r="O2674" s="17">
        <f>IFERROR(IF(RIGHT(LEFT(K2674,15),1)="4",VLOOKUP(K2674,'[1]Budget Worksheet'!A:B,2,0),-1*VLOOKUP(K2674,'[1]Budget Worksheet'!A:B,2,0)),0)</f>
        <v>-53</v>
      </c>
      <c r="P2674" s="17">
        <f>VLOOKUP($K2674,[1]Budget!$V:$AE,8,0)*IF($C2674="1 - Revenues",1,IF(AND($C2674="5 - Transfers",MID($K2674,15,1)="4"),1,-1))</f>
        <v>-53</v>
      </c>
      <c r="Q2674" s="17">
        <f>VLOOKUP($K2674,[1]Budget!$V:$AE,10,0)*IF($C2674="1 - Revenues",1,IF(AND($C2674="5 - Transfers",MID(K2674,15,1)="4"),1,-1))</f>
        <v>0</v>
      </c>
      <c r="S2674" s="18" t="b">
        <f>IF(LEFT(C2674,1)="1",1,-1)*SUMIF([1]Budget!V:V,'Budget Worksheet for Pivot Tabl'!K2674,[1]Budget!AC:AC)=P2674</f>
        <v>1</v>
      </c>
    </row>
    <row r="2675" spans="1:19" x14ac:dyDescent="0.25">
      <c r="A2675" t="s">
        <v>39</v>
      </c>
      <c r="B2675" t="s">
        <v>40</v>
      </c>
      <c r="C2675" t="s">
        <v>9</v>
      </c>
      <c r="D2675" t="str">
        <f t="shared" si="41"/>
        <v>OUTFLOWS</v>
      </c>
      <c r="E2675" t="s">
        <v>116</v>
      </c>
      <c r="F2675" t="s">
        <v>117</v>
      </c>
      <c r="G2675" t="s">
        <v>2965</v>
      </c>
      <c r="H2675" t="s">
        <v>2966</v>
      </c>
      <c r="I2675" t="s">
        <v>3224</v>
      </c>
      <c r="J2675" t="s">
        <v>3225</v>
      </c>
      <c r="K2675" t="s">
        <v>3617</v>
      </c>
      <c r="L2675" t="s">
        <v>2484</v>
      </c>
      <c r="M2675" s="17">
        <f>VLOOKUP($K2675,[1]Budget!$V:$AE,5,0)*IF($C2675="1 - Revenues",1,IF(AND($C2675="5 - Transfers",MID(I2675,15,1)="4"),1,-1))</f>
        <v>0</v>
      </c>
      <c r="N2675" s="17">
        <f>VLOOKUP($K2675,[1]Budget!$V:$AE,6,0)*IF($C2675="1 - Revenues",1,IF(AND($C2675="5 - Transfers",MID(J2675,15,1)="4"),1,-1))</f>
        <v>0</v>
      </c>
      <c r="O2675" s="17">
        <f>IFERROR(IF(RIGHT(LEFT(K2675,15),1)="4",VLOOKUP(K2675,'[1]Budget Worksheet'!A:B,2,0),-1*VLOOKUP(K2675,'[1]Budget Worksheet'!A:B,2,0)),0)</f>
        <v>-4720</v>
      </c>
      <c r="P2675" s="17">
        <f>VLOOKUP($K2675,[1]Budget!$V:$AE,8,0)*IF($C2675="1 - Revenues",1,IF(AND($C2675="5 - Transfers",MID($K2675,15,1)="4"),1,-1))</f>
        <v>-4720</v>
      </c>
      <c r="Q2675" s="17">
        <f>VLOOKUP($K2675,[1]Budget!$V:$AE,10,0)*IF($C2675="1 - Revenues",1,IF(AND($C2675="5 - Transfers",MID(K2675,15,1)="4"),1,-1))</f>
        <v>0</v>
      </c>
      <c r="S2675" s="18" t="b">
        <f>IF(LEFT(C2675,1)="1",1,-1)*SUMIF([1]Budget!V:V,'Budget Worksheet for Pivot Tabl'!K2675,[1]Budget!AC:AC)=P2675</f>
        <v>1</v>
      </c>
    </row>
    <row r="2676" spans="1:19" x14ac:dyDescent="0.25">
      <c r="A2676" t="s">
        <v>39</v>
      </c>
      <c r="B2676" t="s">
        <v>40</v>
      </c>
      <c r="C2676" t="s">
        <v>9</v>
      </c>
      <c r="D2676" t="str">
        <f t="shared" si="41"/>
        <v>OUTFLOWS</v>
      </c>
      <c r="E2676" t="s">
        <v>116</v>
      </c>
      <c r="F2676" t="s">
        <v>117</v>
      </c>
      <c r="G2676" t="s">
        <v>2965</v>
      </c>
      <c r="H2676" t="s">
        <v>2966</v>
      </c>
      <c r="I2676" t="s">
        <v>3224</v>
      </c>
      <c r="J2676" t="s">
        <v>3225</v>
      </c>
      <c r="K2676" t="s">
        <v>3618</v>
      </c>
      <c r="L2676" t="s">
        <v>723</v>
      </c>
      <c r="M2676" s="17">
        <f>VLOOKUP($K2676,[1]Budget!$V:$AE,5,0)*IF($C2676="1 - Revenues",1,IF(AND($C2676="5 - Transfers",MID(I2676,15,1)="4"),1,-1))</f>
        <v>0</v>
      </c>
      <c r="N2676" s="17">
        <f>VLOOKUP($K2676,[1]Budget!$V:$AE,6,0)*IF($C2676="1 - Revenues",1,IF(AND($C2676="5 - Transfers",MID(J2676,15,1)="4"),1,-1))</f>
        <v>0</v>
      </c>
      <c r="O2676" s="17">
        <f>IFERROR(IF(RIGHT(LEFT(K2676,15),1)="4",VLOOKUP(K2676,'[1]Budget Worksheet'!A:B,2,0),-1*VLOOKUP(K2676,'[1]Budget Worksheet'!A:B,2,0)),0)</f>
        <v>-2493</v>
      </c>
      <c r="P2676" s="17">
        <f>VLOOKUP($K2676,[1]Budget!$V:$AE,8,0)*IF($C2676="1 - Revenues",1,IF(AND($C2676="5 - Transfers",MID($K2676,15,1)="4"),1,-1))</f>
        <v>-2493</v>
      </c>
      <c r="Q2676" s="17">
        <f>VLOOKUP($K2676,[1]Budget!$V:$AE,10,0)*IF($C2676="1 - Revenues",1,IF(AND($C2676="5 - Transfers",MID(K2676,15,1)="4"),1,-1))</f>
        <v>0</v>
      </c>
      <c r="S2676" s="18" t="b">
        <f>IF(LEFT(C2676,1)="1",1,-1)*SUMIF([1]Budget!V:V,'Budget Worksheet for Pivot Tabl'!K2676,[1]Budget!AC:AC)=P2676</f>
        <v>1</v>
      </c>
    </row>
    <row r="2677" spans="1:19" x14ac:dyDescent="0.25">
      <c r="A2677" t="s">
        <v>39</v>
      </c>
      <c r="B2677" t="s">
        <v>40</v>
      </c>
      <c r="C2677" t="s">
        <v>7</v>
      </c>
      <c r="D2677" t="str">
        <f t="shared" si="41"/>
        <v>INFLOWS</v>
      </c>
      <c r="E2677" t="s">
        <v>116</v>
      </c>
      <c r="F2677" t="s">
        <v>117</v>
      </c>
      <c r="G2677" t="s">
        <v>2965</v>
      </c>
      <c r="H2677" t="s">
        <v>2966</v>
      </c>
      <c r="I2677" t="s">
        <v>3234</v>
      </c>
      <c r="J2677" t="s">
        <v>3235</v>
      </c>
      <c r="K2677" t="s">
        <v>3619</v>
      </c>
      <c r="L2677" t="s">
        <v>2927</v>
      </c>
      <c r="M2677" s="17">
        <f>VLOOKUP($K2677,[1]Budget!$V:$AE,5,0)*IF($C2677="1 - Revenues",1,IF(AND($C2677="5 - Transfers",MID(I2677,15,1)="4"),1,-1))</f>
        <v>0</v>
      </c>
      <c r="N2677" s="17">
        <f>VLOOKUP($K2677,[1]Budget!$V:$AE,6,0)*IF($C2677="1 - Revenues",1,IF(AND($C2677="5 - Transfers",MID(J2677,15,1)="4"),1,-1))</f>
        <v>0</v>
      </c>
      <c r="O2677" s="17">
        <f>IFERROR(IF(RIGHT(LEFT(K2677,15),1)="4",VLOOKUP(K2677,'[1]Budget Worksheet'!A:B,2,0),-1*VLOOKUP(K2677,'[1]Budget Worksheet'!A:B,2,0)),0)</f>
        <v>63625</v>
      </c>
      <c r="P2677" s="17">
        <f>VLOOKUP($K2677,[1]Budget!$V:$AE,8,0)*IF($C2677="1 - Revenues",1,IF(AND($C2677="5 - Transfers",MID($K2677,15,1)="4"),1,-1))</f>
        <v>63625</v>
      </c>
      <c r="Q2677" s="17">
        <f>VLOOKUP($K2677,[1]Budget!$V:$AE,10,0)*IF($C2677="1 - Revenues",1,IF(AND($C2677="5 - Transfers",MID(K2677,15,1)="4"),1,-1))</f>
        <v>0</v>
      </c>
      <c r="S2677" s="18" t="b">
        <f>IF(LEFT(C2677,1)="1",1,-1)*SUMIF([1]Budget!V:V,'Budget Worksheet for Pivot Tabl'!K2677,[1]Budget!AC:AC)=P2677</f>
        <v>1</v>
      </c>
    </row>
    <row r="2678" spans="1:19" x14ac:dyDescent="0.25">
      <c r="A2678" t="s">
        <v>39</v>
      </c>
      <c r="B2678" t="s">
        <v>40</v>
      </c>
      <c r="C2678" t="s">
        <v>9</v>
      </c>
      <c r="D2678" t="str">
        <f t="shared" si="41"/>
        <v>OUTFLOWS</v>
      </c>
      <c r="E2678" t="s">
        <v>116</v>
      </c>
      <c r="F2678" t="s">
        <v>117</v>
      </c>
      <c r="G2678" t="s">
        <v>2965</v>
      </c>
      <c r="H2678" t="s">
        <v>2966</v>
      </c>
      <c r="I2678" t="s">
        <v>3234</v>
      </c>
      <c r="J2678" t="s">
        <v>3235</v>
      </c>
      <c r="K2678" t="s">
        <v>3620</v>
      </c>
      <c r="L2678" t="s">
        <v>2986</v>
      </c>
      <c r="M2678" s="17">
        <f>VLOOKUP($K2678,[1]Budget!$V:$AE,5,0)*IF($C2678="1 - Revenues",1,IF(AND($C2678="5 - Transfers",MID(I2678,15,1)="4"),1,-1))</f>
        <v>0</v>
      </c>
      <c r="N2678" s="17">
        <f>VLOOKUP($K2678,[1]Budget!$V:$AE,6,0)*IF($C2678="1 - Revenues",1,IF(AND($C2678="5 - Transfers",MID(J2678,15,1)="4"),1,-1))</f>
        <v>0</v>
      </c>
      <c r="O2678" s="17">
        <f>IFERROR(IF(RIGHT(LEFT(K2678,15),1)="4",VLOOKUP(K2678,'[1]Budget Worksheet'!A:B,2,0),-1*VLOOKUP(K2678,'[1]Budget Worksheet'!A:B,2,0)),0)</f>
        <v>-37000</v>
      </c>
      <c r="P2678" s="17">
        <f>VLOOKUP($K2678,[1]Budget!$V:$AE,8,0)*IF($C2678="1 - Revenues",1,IF(AND($C2678="5 - Transfers",MID($K2678,15,1)="4"),1,-1))</f>
        <v>-37000</v>
      </c>
      <c r="Q2678" s="17">
        <f>VLOOKUP($K2678,[1]Budget!$V:$AE,10,0)*IF($C2678="1 - Revenues",1,IF(AND($C2678="5 - Transfers",MID(K2678,15,1)="4"),1,-1))</f>
        <v>0</v>
      </c>
      <c r="S2678" s="18" t="b">
        <f>IF(LEFT(C2678,1)="1",1,-1)*SUMIF([1]Budget!V:V,'Budget Worksheet for Pivot Tabl'!K2678,[1]Budget!AC:AC)=P2678</f>
        <v>1</v>
      </c>
    </row>
    <row r="2679" spans="1:19" x14ac:dyDescent="0.25">
      <c r="A2679" t="s">
        <v>39</v>
      </c>
      <c r="B2679" t="s">
        <v>40</v>
      </c>
      <c r="C2679" t="s">
        <v>9</v>
      </c>
      <c r="D2679" t="str">
        <f t="shared" si="41"/>
        <v>OUTFLOWS</v>
      </c>
      <c r="E2679" t="s">
        <v>116</v>
      </c>
      <c r="F2679" t="s">
        <v>117</v>
      </c>
      <c r="G2679" t="s">
        <v>2965</v>
      </c>
      <c r="H2679" t="s">
        <v>2966</v>
      </c>
      <c r="I2679" t="s">
        <v>3234</v>
      </c>
      <c r="J2679" t="s">
        <v>3235</v>
      </c>
      <c r="K2679" t="s">
        <v>3621</v>
      </c>
      <c r="L2679" t="s">
        <v>1274</v>
      </c>
      <c r="M2679" s="17">
        <f>VLOOKUP($K2679,[1]Budget!$V:$AE,5,0)*IF($C2679="1 - Revenues",1,IF(AND($C2679="5 - Transfers",MID(I2679,15,1)="4"),1,-1))</f>
        <v>0</v>
      </c>
      <c r="N2679" s="17">
        <f>VLOOKUP($K2679,[1]Budget!$V:$AE,6,0)*IF($C2679="1 - Revenues",1,IF(AND($C2679="5 - Transfers",MID(J2679,15,1)="4"),1,-1))</f>
        <v>0</v>
      </c>
      <c r="O2679" s="17">
        <f>IFERROR(IF(RIGHT(LEFT(K2679,15),1)="4",VLOOKUP(K2679,'[1]Budget Worksheet'!A:B,2,0),-1*VLOOKUP(K2679,'[1]Budget Worksheet'!A:B,2,0)),0)</f>
        <v>-292</v>
      </c>
      <c r="P2679" s="17">
        <f>VLOOKUP($K2679,[1]Budget!$V:$AE,8,0)*IF($C2679="1 - Revenues",1,IF(AND($C2679="5 - Transfers",MID($K2679,15,1)="4"),1,-1))</f>
        <v>-292</v>
      </c>
      <c r="Q2679" s="17">
        <f>VLOOKUP($K2679,[1]Budget!$V:$AE,10,0)*IF($C2679="1 - Revenues",1,IF(AND($C2679="5 - Transfers",MID(K2679,15,1)="4"),1,-1))</f>
        <v>0</v>
      </c>
      <c r="S2679" s="18" t="b">
        <f>IF(LEFT(C2679,1)="1",1,-1)*SUMIF([1]Budget!V:V,'Budget Worksheet for Pivot Tabl'!K2679,[1]Budget!AC:AC)=P2679</f>
        <v>1</v>
      </c>
    </row>
    <row r="2680" spans="1:19" x14ac:dyDescent="0.25">
      <c r="A2680" t="s">
        <v>39</v>
      </c>
      <c r="B2680" t="s">
        <v>40</v>
      </c>
      <c r="C2680" t="s">
        <v>9</v>
      </c>
      <c r="D2680" t="str">
        <f t="shared" si="41"/>
        <v>OUTFLOWS</v>
      </c>
      <c r="E2680" t="s">
        <v>116</v>
      </c>
      <c r="F2680" t="s">
        <v>117</v>
      </c>
      <c r="G2680" t="s">
        <v>2965</v>
      </c>
      <c r="H2680" t="s">
        <v>2966</v>
      </c>
      <c r="I2680" t="s">
        <v>3234</v>
      </c>
      <c r="J2680" t="s">
        <v>3235</v>
      </c>
      <c r="K2680" t="s">
        <v>3622</v>
      </c>
      <c r="L2680" t="s">
        <v>482</v>
      </c>
      <c r="M2680" s="17">
        <f>VLOOKUP($K2680,[1]Budget!$V:$AE,5,0)*IF($C2680="1 - Revenues",1,IF(AND($C2680="5 - Transfers",MID(I2680,15,1)="4"),1,-1))</f>
        <v>0</v>
      </c>
      <c r="N2680" s="17">
        <f>VLOOKUP($K2680,[1]Budget!$V:$AE,6,0)*IF($C2680="1 - Revenues",1,IF(AND($C2680="5 - Transfers",MID(J2680,15,1)="4"),1,-1))</f>
        <v>0</v>
      </c>
      <c r="O2680" s="17">
        <f>IFERROR(IF(RIGHT(LEFT(K2680,15),1)="4",VLOOKUP(K2680,'[1]Budget Worksheet'!A:B,2,0),-1*VLOOKUP(K2680,'[1]Budget Worksheet'!A:B,2,0)),0)</f>
        <v>-425</v>
      </c>
      <c r="P2680" s="17">
        <f>VLOOKUP($K2680,[1]Budget!$V:$AE,8,0)*IF($C2680="1 - Revenues",1,IF(AND($C2680="5 - Transfers",MID($K2680,15,1)="4"),1,-1))</f>
        <v>-425</v>
      </c>
      <c r="Q2680" s="17">
        <f>VLOOKUP($K2680,[1]Budget!$V:$AE,10,0)*IF($C2680="1 - Revenues",1,IF(AND($C2680="5 - Transfers",MID(K2680,15,1)="4"),1,-1))</f>
        <v>0</v>
      </c>
      <c r="S2680" s="18" t="b">
        <f>IF(LEFT(C2680,1)="1",1,-1)*SUMIF([1]Budget!V:V,'Budget Worksheet for Pivot Tabl'!K2680,[1]Budget!AC:AC)=P2680</f>
        <v>1</v>
      </c>
    </row>
    <row r="2681" spans="1:19" x14ac:dyDescent="0.25">
      <c r="A2681" t="s">
        <v>39</v>
      </c>
      <c r="B2681" t="s">
        <v>40</v>
      </c>
      <c r="C2681" t="s">
        <v>9</v>
      </c>
      <c r="D2681" t="str">
        <f t="shared" si="41"/>
        <v>OUTFLOWS</v>
      </c>
      <c r="E2681" t="s">
        <v>116</v>
      </c>
      <c r="F2681" t="s">
        <v>117</v>
      </c>
      <c r="G2681" t="s">
        <v>2965</v>
      </c>
      <c r="H2681" t="s">
        <v>2966</v>
      </c>
      <c r="I2681" t="s">
        <v>3234</v>
      </c>
      <c r="J2681" t="s">
        <v>3235</v>
      </c>
      <c r="K2681" t="s">
        <v>3623</v>
      </c>
      <c r="L2681" t="s">
        <v>2980</v>
      </c>
      <c r="M2681" s="17">
        <f>VLOOKUP($K2681,[1]Budget!$V:$AE,5,0)*IF($C2681="1 - Revenues",1,IF(AND($C2681="5 - Transfers",MID(I2681,15,1)="4"),1,-1))</f>
        <v>0</v>
      </c>
      <c r="N2681" s="17">
        <f>VLOOKUP($K2681,[1]Budget!$V:$AE,6,0)*IF($C2681="1 - Revenues",1,IF(AND($C2681="5 - Transfers",MID(J2681,15,1)="4"),1,-1))</f>
        <v>0</v>
      </c>
      <c r="O2681" s="17">
        <f>IFERROR(IF(RIGHT(LEFT(K2681,15),1)="4",VLOOKUP(K2681,'[1]Budget Worksheet'!A:B,2,0),-1*VLOOKUP(K2681,'[1]Budget Worksheet'!A:B,2,0)),0)</f>
        <v>-6300</v>
      </c>
      <c r="P2681" s="17">
        <f>VLOOKUP($K2681,[1]Budget!$V:$AE,8,0)*IF($C2681="1 - Revenues",1,IF(AND($C2681="5 - Transfers",MID($K2681,15,1)="4"),1,-1))</f>
        <v>-6300</v>
      </c>
      <c r="Q2681" s="17">
        <f>VLOOKUP($K2681,[1]Budget!$V:$AE,10,0)*IF($C2681="1 - Revenues",1,IF(AND($C2681="5 - Transfers",MID(K2681,15,1)="4"),1,-1))</f>
        <v>0</v>
      </c>
      <c r="S2681" s="18" t="b">
        <f>IF(LEFT(C2681,1)="1",1,-1)*SUMIF([1]Budget!V:V,'Budget Worksheet for Pivot Tabl'!K2681,[1]Budget!AC:AC)=P2681</f>
        <v>1</v>
      </c>
    </row>
    <row r="2682" spans="1:19" x14ac:dyDescent="0.25">
      <c r="A2682" t="s">
        <v>39</v>
      </c>
      <c r="B2682" t="s">
        <v>40</v>
      </c>
      <c r="C2682" t="s">
        <v>9</v>
      </c>
      <c r="D2682" t="str">
        <f t="shared" si="41"/>
        <v>OUTFLOWS</v>
      </c>
      <c r="E2682" t="s">
        <v>116</v>
      </c>
      <c r="F2682" t="s">
        <v>117</v>
      </c>
      <c r="G2682" t="s">
        <v>2965</v>
      </c>
      <c r="H2682" t="s">
        <v>2966</v>
      </c>
      <c r="I2682" t="s">
        <v>3234</v>
      </c>
      <c r="J2682" t="s">
        <v>3235</v>
      </c>
      <c r="K2682" t="s">
        <v>3624</v>
      </c>
      <c r="L2682" t="s">
        <v>498</v>
      </c>
      <c r="M2682" s="17">
        <f>VLOOKUP($K2682,[1]Budget!$V:$AE,5,0)*IF($C2682="1 - Revenues",1,IF(AND($C2682="5 - Transfers",MID(I2682,15,1)="4"),1,-1))</f>
        <v>0</v>
      </c>
      <c r="N2682" s="17">
        <f>VLOOKUP($K2682,[1]Budget!$V:$AE,6,0)*IF($C2682="1 - Revenues",1,IF(AND($C2682="5 - Transfers",MID(J2682,15,1)="4"),1,-1))</f>
        <v>0</v>
      </c>
      <c r="O2682" s="17">
        <f>IFERROR(IF(RIGHT(LEFT(K2682,15),1)="4",VLOOKUP(K2682,'[1]Budget Worksheet'!A:B,2,0),-1*VLOOKUP(K2682,'[1]Budget Worksheet'!A:B,2,0)),0)</f>
        <v>-42</v>
      </c>
      <c r="P2682" s="17">
        <f>VLOOKUP($K2682,[1]Budget!$V:$AE,8,0)*IF($C2682="1 - Revenues",1,IF(AND($C2682="5 - Transfers",MID($K2682,15,1)="4"),1,-1))</f>
        <v>-42</v>
      </c>
      <c r="Q2682" s="17">
        <f>VLOOKUP($K2682,[1]Budget!$V:$AE,10,0)*IF($C2682="1 - Revenues",1,IF(AND($C2682="5 - Transfers",MID(K2682,15,1)="4"),1,-1))</f>
        <v>0</v>
      </c>
      <c r="S2682" s="18" t="b">
        <f>IF(LEFT(C2682,1)="1",1,-1)*SUMIF([1]Budget!V:V,'Budget Worksheet for Pivot Tabl'!K2682,[1]Budget!AC:AC)=P2682</f>
        <v>1</v>
      </c>
    </row>
    <row r="2683" spans="1:19" x14ac:dyDescent="0.25">
      <c r="A2683" t="s">
        <v>39</v>
      </c>
      <c r="B2683" t="s">
        <v>40</v>
      </c>
      <c r="C2683" t="s">
        <v>9</v>
      </c>
      <c r="D2683" t="str">
        <f t="shared" si="41"/>
        <v>OUTFLOWS</v>
      </c>
      <c r="E2683" t="s">
        <v>116</v>
      </c>
      <c r="F2683" t="s">
        <v>117</v>
      </c>
      <c r="G2683" t="s">
        <v>2965</v>
      </c>
      <c r="H2683" t="s">
        <v>2966</v>
      </c>
      <c r="I2683" t="s">
        <v>3234</v>
      </c>
      <c r="J2683" t="s">
        <v>3235</v>
      </c>
      <c r="K2683" t="s">
        <v>3625</v>
      </c>
      <c r="L2683" t="s">
        <v>2484</v>
      </c>
      <c r="M2683" s="17">
        <f>VLOOKUP($K2683,[1]Budget!$V:$AE,5,0)*IF($C2683="1 - Revenues",1,IF(AND($C2683="5 - Transfers",MID(I2683,15,1)="4"),1,-1))</f>
        <v>0</v>
      </c>
      <c r="N2683" s="17">
        <f>VLOOKUP($K2683,[1]Budget!$V:$AE,6,0)*IF($C2683="1 - Revenues",1,IF(AND($C2683="5 - Transfers",MID(J2683,15,1)="4"),1,-1))</f>
        <v>0</v>
      </c>
      <c r="O2683" s="17">
        <f>IFERROR(IF(RIGHT(LEFT(K2683,15),1)="4",VLOOKUP(K2683,'[1]Budget Worksheet'!A:B,2,0),-1*VLOOKUP(K2683,'[1]Budget Worksheet'!A:B,2,0)),0)</f>
        <v>-4720</v>
      </c>
      <c r="P2683" s="17">
        <f>VLOOKUP($K2683,[1]Budget!$V:$AE,8,0)*IF($C2683="1 - Revenues",1,IF(AND($C2683="5 - Transfers",MID($K2683,15,1)="4"),1,-1))</f>
        <v>-4720</v>
      </c>
      <c r="Q2683" s="17">
        <f>VLOOKUP($K2683,[1]Budget!$V:$AE,10,0)*IF($C2683="1 - Revenues",1,IF(AND($C2683="5 - Transfers",MID(K2683,15,1)="4"),1,-1))</f>
        <v>0</v>
      </c>
      <c r="S2683" s="18" t="b">
        <f>IF(LEFT(C2683,1)="1",1,-1)*SUMIF([1]Budget!V:V,'Budget Worksheet for Pivot Tabl'!K2683,[1]Budget!AC:AC)=P2683</f>
        <v>1</v>
      </c>
    </row>
    <row r="2684" spans="1:19" x14ac:dyDescent="0.25">
      <c r="A2684" t="s">
        <v>39</v>
      </c>
      <c r="B2684" t="s">
        <v>40</v>
      </c>
      <c r="C2684" t="s">
        <v>9</v>
      </c>
      <c r="D2684" t="str">
        <f t="shared" si="41"/>
        <v>OUTFLOWS</v>
      </c>
      <c r="E2684" t="s">
        <v>116</v>
      </c>
      <c r="F2684" t="s">
        <v>117</v>
      </c>
      <c r="G2684" t="s">
        <v>2965</v>
      </c>
      <c r="H2684" t="s">
        <v>2966</v>
      </c>
      <c r="I2684" t="s">
        <v>3234</v>
      </c>
      <c r="J2684" t="s">
        <v>3235</v>
      </c>
      <c r="K2684" t="s">
        <v>3626</v>
      </c>
      <c r="L2684" t="s">
        <v>723</v>
      </c>
      <c r="M2684" s="17">
        <f>VLOOKUP($K2684,[1]Budget!$V:$AE,5,0)*IF($C2684="1 - Revenues",1,IF(AND($C2684="5 - Transfers",MID(I2684,15,1)="4"),1,-1))</f>
        <v>0</v>
      </c>
      <c r="N2684" s="17">
        <f>VLOOKUP($K2684,[1]Budget!$V:$AE,6,0)*IF($C2684="1 - Revenues",1,IF(AND($C2684="5 - Transfers",MID(J2684,15,1)="4"),1,-1))</f>
        <v>0</v>
      </c>
      <c r="O2684" s="17">
        <f>IFERROR(IF(RIGHT(LEFT(K2684,15),1)="4",VLOOKUP(K2684,'[1]Budget Worksheet'!A:B,2,0),-1*VLOOKUP(K2684,'[1]Budget Worksheet'!A:B,2,0)),0)</f>
        <v>-2546</v>
      </c>
      <c r="P2684" s="17">
        <f>VLOOKUP($K2684,[1]Budget!$V:$AE,8,0)*IF($C2684="1 - Revenues",1,IF(AND($C2684="5 - Transfers",MID($K2684,15,1)="4"),1,-1))</f>
        <v>-2546</v>
      </c>
      <c r="Q2684" s="17">
        <f>VLOOKUP($K2684,[1]Budget!$V:$AE,10,0)*IF($C2684="1 - Revenues",1,IF(AND($C2684="5 - Transfers",MID(K2684,15,1)="4"),1,-1))</f>
        <v>0</v>
      </c>
      <c r="S2684" s="18" t="b">
        <f>IF(LEFT(C2684,1)="1",1,-1)*SUMIF([1]Budget!V:V,'Budget Worksheet for Pivot Tabl'!K2684,[1]Budget!AC:AC)=P2684</f>
        <v>1</v>
      </c>
    </row>
    <row r="2685" spans="1:19" x14ac:dyDescent="0.25">
      <c r="A2685" t="s">
        <v>39</v>
      </c>
      <c r="B2685" t="s">
        <v>40</v>
      </c>
      <c r="C2685" t="s">
        <v>9</v>
      </c>
      <c r="D2685" t="str">
        <f t="shared" si="41"/>
        <v>OUTFLOWS</v>
      </c>
      <c r="E2685" t="s">
        <v>116</v>
      </c>
      <c r="F2685" t="s">
        <v>117</v>
      </c>
      <c r="G2685" t="s">
        <v>2965</v>
      </c>
      <c r="H2685" t="s">
        <v>2966</v>
      </c>
      <c r="I2685" t="s">
        <v>3234</v>
      </c>
      <c r="J2685" t="s">
        <v>3235</v>
      </c>
      <c r="K2685" t="s">
        <v>3627</v>
      </c>
      <c r="L2685" t="s">
        <v>2950</v>
      </c>
      <c r="M2685" s="17">
        <f>VLOOKUP($K2685,[1]Budget!$V:$AE,5,0)*IF($C2685="1 - Revenues",1,IF(AND($C2685="5 - Transfers",MID(I2685,15,1)="4"),1,-1))</f>
        <v>0</v>
      </c>
      <c r="N2685" s="17">
        <f>VLOOKUP($K2685,[1]Budget!$V:$AE,6,0)*IF($C2685="1 - Revenues",1,IF(AND($C2685="5 - Transfers",MID(J2685,15,1)="4"),1,-1))</f>
        <v>0</v>
      </c>
      <c r="O2685" s="17">
        <f>IFERROR(IF(RIGHT(LEFT(K2685,15),1)="4",VLOOKUP(K2685,'[1]Budget Worksheet'!A:B,2,0),-1*VLOOKUP(K2685,'[1]Budget Worksheet'!A:B,2,0)),0)</f>
        <v>-4300</v>
      </c>
      <c r="P2685" s="17">
        <f>VLOOKUP($K2685,[1]Budget!$V:$AE,8,0)*IF($C2685="1 - Revenues",1,IF(AND($C2685="5 - Transfers",MID($K2685,15,1)="4"),1,-1))</f>
        <v>-4300</v>
      </c>
      <c r="Q2685" s="17">
        <f>VLOOKUP($K2685,[1]Budget!$V:$AE,10,0)*IF($C2685="1 - Revenues",1,IF(AND($C2685="5 - Transfers",MID(K2685,15,1)="4"),1,-1))</f>
        <v>0</v>
      </c>
      <c r="S2685" s="18" t="b">
        <f>IF(LEFT(C2685,1)="1",1,-1)*SUMIF([1]Budget!V:V,'Budget Worksheet for Pivot Tabl'!K2685,[1]Budget!AC:AC)=P2685</f>
        <v>1</v>
      </c>
    </row>
    <row r="2686" spans="1:19" x14ac:dyDescent="0.25">
      <c r="A2686" t="s">
        <v>39</v>
      </c>
      <c r="B2686" t="s">
        <v>40</v>
      </c>
      <c r="C2686" t="s">
        <v>9</v>
      </c>
      <c r="D2686" t="str">
        <f t="shared" si="41"/>
        <v>OUTFLOWS</v>
      </c>
      <c r="E2686" t="s">
        <v>116</v>
      </c>
      <c r="F2686" t="s">
        <v>117</v>
      </c>
      <c r="G2686" t="s">
        <v>2965</v>
      </c>
      <c r="H2686" t="s">
        <v>2966</v>
      </c>
      <c r="I2686" t="s">
        <v>3234</v>
      </c>
      <c r="J2686" t="s">
        <v>3235</v>
      </c>
      <c r="K2686" t="s">
        <v>3628</v>
      </c>
      <c r="L2686" t="s">
        <v>1398</v>
      </c>
      <c r="M2686" s="17">
        <f>VLOOKUP($K2686,[1]Budget!$V:$AE,5,0)*IF($C2686="1 - Revenues",1,IF(AND($C2686="5 - Transfers",MID(I2686,15,1)="4"),1,-1))</f>
        <v>0</v>
      </c>
      <c r="N2686" s="17">
        <f>VLOOKUP($K2686,[1]Budget!$V:$AE,6,0)*IF($C2686="1 - Revenues",1,IF(AND($C2686="5 - Transfers",MID(J2686,15,1)="4"),1,-1))</f>
        <v>0</v>
      </c>
      <c r="O2686" s="17">
        <f>IFERROR(IF(RIGHT(LEFT(K2686,15),1)="4",VLOOKUP(K2686,'[1]Budget Worksheet'!A:B,2,0),-1*VLOOKUP(K2686,'[1]Budget Worksheet'!A:B,2,0)),0)</f>
        <v>-8000</v>
      </c>
      <c r="P2686" s="17">
        <f>VLOOKUP($K2686,[1]Budget!$V:$AE,8,0)*IF($C2686="1 - Revenues",1,IF(AND($C2686="5 - Transfers",MID($K2686,15,1)="4"),1,-1))</f>
        <v>-8000</v>
      </c>
      <c r="Q2686" s="17">
        <f>VLOOKUP($K2686,[1]Budget!$V:$AE,10,0)*IF($C2686="1 - Revenues",1,IF(AND($C2686="5 - Transfers",MID(K2686,15,1)="4"),1,-1))</f>
        <v>0</v>
      </c>
      <c r="S2686" s="18" t="b">
        <f>IF(LEFT(C2686,1)="1",1,-1)*SUMIF([1]Budget!V:V,'Budget Worksheet for Pivot Tabl'!K2686,[1]Budget!AC:AC)=P2686</f>
        <v>1</v>
      </c>
    </row>
    <row r="2687" spans="1:19" x14ac:dyDescent="0.25">
      <c r="A2687" t="s">
        <v>39</v>
      </c>
      <c r="B2687" t="s">
        <v>40</v>
      </c>
      <c r="C2687" t="s">
        <v>7</v>
      </c>
      <c r="D2687" t="str">
        <f t="shared" si="41"/>
        <v>INFLOWS</v>
      </c>
      <c r="E2687" t="s">
        <v>116</v>
      </c>
      <c r="F2687" t="s">
        <v>117</v>
      </c>
      <c r="G2687" t="s">
        <v>2965</v>
      </c>
      <c r="H2687" t="s">
        <v>2966</v>
      </c>
      <c r="I2687" t="s">
        <v>3248</v>
      </c>
      <c r="J2687" t="s">
        <v>3249</v>
      </c>
      <c r="K2687" t="s">
        <v>3629</v>
      </c>
      <c r="L2687" t="s">
        <v>2927</v>
      </c>
      <c r="M2687" s="17">
        <f>VLOOKUP($K2687,[1]Budget!$V:$AE,5,0)*IF($C2687="1 - Revenues",1,IF(AND($C2687="5 - Transfers",MID(I2687,15,1)="4"),1,-1))</f>
        <v>0</v>
      </c>
      <c r="N2687" s="17">
        <f>VLOOKUP($K2687,[1]Budget!$V:$AE,6,0)*IF($C2687="1 - Revenues",1,IF(AND($C2687="5 - Transfers",MID(J2687,15,1)="4"),1,-1))</f>
        <v>0</v>
      </c>
      <c r="O2687" s="17">
        <f>IFERROR(IF(RIGHT(LEFT(K2687,15),1)="4",VLOOKUP(K2687,'[1]Budget Worksheet'!A:B,2,0),-1*VLOOKUP(K2687,'[1]Budget Worksheet'!A:B,2,0)),0)</f>
        <v>125799</v>
      </c>
      <c r="P2687" s="17">
        <f>VLOOKUP($K2687,[1]Budget!$V:$AE,8,0)*IF($C2687="1 - Revenues",1,IF(AND($C2687="5 - Transfers",MID($K2687,15,1)="4"),1,-1))</f>
        <v>125799</v>
      </c>
      <c r="Q2687" s="17">
        <f>VLOOKUP($K2687,[1]Budget!$V:$AE,10,0)*IF($C2687="1 - Revenues",1,IF(AND($C2687="5 - Transfers",MID(K2687,15,1)="4"),1,-1))</f>
        <v>0</v>
      </c>
      <c r="S2687" s="18" t="b">
        <f>IF(LEFT(C2687,1)="1",1,-1)*SUMIF([1]Budget!V:V,'Budget Worksheet for Pivot Tabl'!K2687,[1]Budget!AC:AC)=P2687</f>
        <v>1</v>
      </c>
    </row>
    <row r="2688" spans="1:19" x14ac:dyDescent="0.25">
      <c r="A2688" t="s">
        <v>39</v>
      </c>
      <c r="B2688" t="s">
        <v>40</v>
      </c>
      <c r="C2688" t="s">
        <v>9</v>
      </c>
      <c r="D2688" t="str">
        <f t="shared" si="41"/>
        <v>OUTFLOWS</v>
      </c>
      <c r="E2688" t="s">
        <v>116</v>
      </c>
      <c r="F2688" t="s">
        <v>117</v>
      </c>
      <c r="G2688" t="s">
        <v>2965</v>
      </c>
      <c r="H2688" t="s">
        <v>2966</v>
      </c>
      <c r="I2688" t="s">
        <v>3248</v>
      </c>
      <c r="J2688" t="s">
        <v>3249</v>
      </c>
      <c r="K2688" t="s">
        <v>3630</v>
      </c>
      <c r="L2688" t="s">
        <v>2986</v>
      </c>
      <c r="M2688" s="17">
        <f>VLOOKUP($K2688,[1]Budget!$V:$AE,5,0)*IF($C2688="1 - Revenues",1,IF(AND($C2688="5 - Transfers",MID(I2688,15,1)="4"),1,-1))</f>
        <v>0</v>
      </c>
      <c r="N2688" s="17">
        <f>VLOOKUP($K2688,[1]Budget!$V:$AE,6,0)*IF($C2688="1 - Revenues",1,IF(AND($C2688="5 - Transfers",MID(J2688,15,1)="4"),1,-1))</f>
        <v>0</v>
      </c>
      <c r="O2688" s="17">
        <f>IFERROR(IF(RIGHT(LEFT(K2688,15),1)="4",VLOOKUP(K2688,'[1]Budget Worksheet'!A:B,2,0),-1*VLOOKUP(K2688,'[1]Budget Worksheet'!A:B,2,0)),0)</f>
        <v>-68200</v>
      </c>
      <c r="P2688" s="17">
        <f>VLOOKUP($K2688,[1]Budget!$V:$AE,8,0)*IF($C2688="1 - Revenues",1,IF(AND($C2688="5 - Transfers",MID($K2688,15,1)="4"),1,-1))</f>
        <v>-68200</v>
      </c>
      <c r="Q2688" s="17">
        <f>VLOOKUP($K2688,[1]Budget!$V:$AE,10,0)*IF($C2688="1 - Revenues",1,IF(AND($C2688="5 - Transfers",MID(K2688,15,1)="4"),1,-1))</f>
        <v>0</v>
      </c>
      <c r="S2688" s="18" t="b">
        <f>IF(LEFT(C2688,1)="1",1,-1)*SUMIF([1]Budget!V:V,'Budget Worksheet for Pivot Tabl'!K2688,[1]Budget!AC:AC)=P2688</f>
        <v>1</v>
      </c>
    </row>
    <row r="2689" spans="1:19" x14ac:dyDescent="0.25">
      <c r="A2689" t="s">
        <v>39</v>
      </c>
      <c r="B2689" t="s">
        <v>40</v>
      </c>
      <c r="C2689" t="s">
        <v>9</v>
      </c>
      <c r="D2689" t="str">
        <f t="shared" si="41"/>
        <v>OUTFLOWS</v>
      </c>
      <c r="E2689" t="s">
        <v>116</v>
      </c>
      <c r="F2689" t="s">
        <v>117</v>
      </c>
      <c r="G2689" t="s">
        <v>2965</v>
      </c>
      <c r="H2689" t="s">
        <v>2966</v>
      </c>
      <c r="I2689" t="s">
        <v>3248</v>
      </c>
      <c r="J2689" t="s">
        <v>3249</v>
      </c>
      <c r="K2689" t="s">
        <v>3631</v>
      </c>
      <c r="L2689" t="s">
        <v>1274</v>
      </c>
      <c r="M2689" s="17">
        <f>VLOOKUP($K2689,[1]Budget!$V:$AE,5,0)*IF($C2689="1 - Revenues",1,IF(AND($C2689="5 - Transfers",MID(I2689,15,1)="4"),1,-1))</f>
        <v>0</v>
      </c>
      <c r="N2689" s="17">
        <f>VLOOKUP($K2689,[1]Budget!$V:$AE,6,0)*IF($C2689="1 - Revenues",1,IF(AND($C2689="5 - Transfers",MID(J2689,15,1)="4"),1,-1))</f>
        <v>0</v>
      </c>
      <c r="O2689" s="17">
        <f>IFERROR(IF(RIGHT(LEFT(K2689,15),1)="4",VLOOKUP(K2689,'[1]Budget Worksheet'!A:B,2,0),-1*VLOOKUP(K2689,'[1]Budget Worksheet'!A:B,2,0)),0)</f>
        <v>-1006</v>
      </c>
      <c r="P2689" s="17">
        <f>VLOOKUP($K2689,[1]Budget!$V:$AE,8,0)*IF($C2689="1 - Revenues",1,IF(AND($C2689="5 - Transfers",MID($K2689,15,1)="4"),1,-1))</f>
        <v>-1006</v>
      </c>
      <c r="Q2689" s="17">
        <f>VLOOKUP($K2689,[1]Budget!$V:$AE,10,0)*IF($C2689="1 - Revenues",1,IF(AND($C2689="5 - Transfers",MID(K2689,15,1)="4"),1,-1))</f>
        <v>0</v>
      </c>
      <c r="S2689" s="18" t="b">
        <f>IF(LEFT(C2689,1)="1",1,-1)*SUMIF([1]Budget!V:V,'Budget Worksheet for Pivot Tabl'!K2689,[1]Budget!AC:AC)=P2689</f>
        <v>1</v>
      </c>
    </row>
    <row r="2690" spans="1:19" x14ac:dyDescent="0.25">
      <c r="A2690" t="s">
        <v>39</v>
      </c>
      <c r="B2690" t="s">
        <v>40</v>
      </c>
      <c r="C2690" t="s">
        <v>9</v>
      </c>
      <c r="D2690" t="str">
        <f t="shared" si="41"/>
        <v>OUTFLOWS</v>
      </c>
      <c r="E2690" t="s">
        <v>116</v>
      </c>
      <c r="F2690" t="s">
        <v>117</v>
      </c>
      <c r="G2690" t="s">
        <v>2965</v>
      </c>
      <c r="H2690" t="s">
        <v>2966</v>
      </c>
      <c r="I2690" t="s">
        <v>3248</v>
      </c>
      <c r="J2690" t="s">
        <v>3249</v>
      </c>
      <c r="K2690" t="s">
        <v>3632</v>
      </c>
      <c r="L2690" t="s">
        <v>482</v>
      </c>
      <c r="M2690" s="17">
        <f>VLOOKUP($K2690,[1]Budget!$V:$AE,5,0)*IF($C2690="1 - Revenues",1,IF(AND($C2690="5 - Transfers",MID(I2690,15,1)="4"),1,-1))</f>
        <v>0</v>
      </c>
      <c r="N2690" s="17">
        <f>VLOOKUP($K2690,[1]Budget!$V:$AE,6,0)*IF($C2690="1 - Revenues",1,IF(AND($C2690="5 - Transfers",MID(J2690,15,1)="4"),1,-1))</f>
        <v>0</v>
      </c>
      <c r="O2690" s="17">
        <f>IFERROR(IF(RIGHT(LEFT(K2690,15),1)="4",VLOOKUP(K2690,'[1]Budget Worksheet'!A:B,2,0),-1*VLOOKUP(K2690,'[1]Budget Worksheet'!A:B,2,0)),0)</f>
        <v>-2790</v>
      </c>
      <c r="P2690" s="17">
        <f>VLOOKUP($K2690,[1]Budget!$V:$AE,8,0)*IF($C2690="1 - Revenues",1,IF(AND($C2690="5 - Transfers",MID($K2690,15,1)="4"),1,-1))</f>
        <v>-5000</v>
      </c>
      <c r="Q2690" s="17">
        <f>VLOOKUP($K2690,[1]Budget!$V:$AE,10,0)*IF($C2690="1 - Revenues",1,IF(AND($C2690="5 - Transfers",MID(K2690,15,1)="4"),1,-1))</f>
        <v>-2210</v>
      </c>
      <c r="S2690" s="18" t="b">
        <f>IF(LEFT(C2690,1)="1",1,-1)*SUMIF([1]Budget!V:V,'Budget Worksheet for Pivot Tabl'!K2690,[1]Budget!AC:AC)=P2690</f>
        <v>1</v>
      </c>
    </row>
    <row r="2691" spans="1:19" x14ac:dyDescent="0.25">
      <c r="A2691" t="s">
        <v>39</v>
      </c>
      <c r="B2691" t="s">
        <v>40</v>
      </c>
      <c r="C2691" t="s">
        <v>9</v>
      </c>
      <c r="D2691" t="str">
        <f t="shared" ref="D2691:D2754" si="42">IF(C2691="1 - Revenues","INFLOWS","OUTFLOWS")</f>
        <v>OUTFLOWS</v>
      </c>
      <c r="E2691" t="s">
        <v>116</v>
      </c>
      <c r="F2691" t="s">
        <v>117</v>
      </c>
      <c r="G2691" t="s">
        <v>2965</v>
      </c>
      <c r="H2691" t="s">
        <v>2966</v>
      </c>
      <c r="I2691" t="s">
        <v>3248</v>
      </c>
      <c r="J2691" t="s">
        <v>3249</v>
      </c>
      <c r="K2691" t="s">
        <v>3633</v>
      </c>
      <c r="L2691" t="s">
        <v>2980</v>
      </c>
      <c r="M2691" s="17">
        <f>VLOOKUP($K2691,[1]Budget!$V:$AE,5,0)*IF($C2691="1 - Revenues",1,IF(AND($C2691="5 - Transfers",MID(I2691,15,1)="4"),1,-1))</f>
        <v>0</v>
      </c>
      <c r="N2691" s="17">
        <f>VLOOKUP($K2691,[1]Budget!$V:$AE,6,0)*IF($C2691="1 - Revenues",1,IF(AND($C2691="5 - Transfers",MID(J2691,15,1)="4"),1,-1))</f>
        <v>0</v>
      </c>
      <c r="O2691" s="17">
        <f>IFERROR(IF(RIGHT(LEFT(K2691,15),1)="4",VLOOKUP(K2691,'[1]Budget Worksheet'!A:B,2,0),-1*VLOOKUP(K2691,'[1]Budget Worksheet'!A:B,2,0)),0)</f>
        <v>-21700</v>
      </c>
      <c r="P2691" s="17">
        <f>VLOOKUP($K2691,[1]Budget!$V:$AE,8,0)*IF($C2691="1 - Revenues",1,IF(AND($C2691="5 - Transfers",MID($K2691,15,1)="4"),1,-1))</f>
        <v>-34000</v>
      </c>
      <c r="Q2691" s="17">
        <f>VLOOKUP($K2691,[1]Budget!$V:$AE,10,0)*IF($C2691="1 - Revenues",1,IF(AND($C2691="5 - Transfers",MID(K2691,15,1)="4"),1,-1))</f>
        <v>-12300</v>
      </c>
      <c r="S2691" s="18" t="b">
        <f>IF(LEFT(C2691,1)="1",1,-1)*SUMIF([1]Budget!V:V,'Budget Worksheet for Pivot Tabl'!K2691,[1]Budget!AC:AC)=P2691</f>
        <v>1</v>
      </c>
    </row>
    <row r="2692" spans="1:19" x14ac:dyDescent="0.25">
      <c r="A2692" t="s">
        <v>39</v>
      </c>
      <c r="B2692" t="s">
        <v>40</v>
      </c>
      <c r="C2692" t="s">
        <v>9</v>
      </c>
      <c r="D2692" t="str">
        <f t="shared" si="42"/>
        <v>OUTFLOWS</v>
      </c>
      <c r="E2692" t="s">
        <v>116</v>
      </c>
      <c r="F2692" t="s">
        <v>117</v>
      </c>
      <c r="G2692" t="s">
        <v>2965</v>
      </c>
      <c r="H2692" t="s">
        <v>2966</v>
      </c>
      <c r="I2692" t="s">
        <v>3248</v>
      </c>
      <c r="J2692" t="s">
        <v>3249</v>
      </c>
      <c r="K2692" t="s">
        <v>3634</v>
      </c>
      <c r="L2692" t="s">
        <v>498</v>
      </c>
      <c r="M2692" s="17">
        <f>VLOOKUP($K2692,[1]Budget!$V:$AE,5,0)*IF($C2692="1 - Revenues",1,IF(AND($C2692="5 - Transfers",MID(I2692,15,1)="4"),1,-1))</f>
        <v>0</v>
      </c>
      <c r="N2692" s="17">
        <f>VLOOKUP($K2692,[1]Budget!$V:$AE,6,0)*IF($C2692="1 - Revenues",1,IF(AND($C2692="5 - Transfers",MID(J2692,15,1)="4"),1,-1))</f>
        <v>0</v>
      </c>
      <c r="O2692" s="17">
        <f>IFERROR(IF(RIGHT(LEFT(K2692,15),1)="4",VLOOKUP(K2692,'[1]Budget Worksheet'!A:B,2,0),-1*VLOOKUP(K2692,'[1]Budget Worksheet'!A:B,2,0)),0)</f>
        <v>-33</v>
      </c>
      <c r="P2692" s="17">
        <f>VLOOKUP($K2692,[1]Budget!$V:$AE,8,0)*IF($C2692="1 - Revenues",1,IF(AND($C2692="5 - Transfers",MID($K2692,15,1)="4"),1,-1))</f>
        <v>-33</v>
      </c>
      <c r="Q2692" s="17">
        <f>VLOOKUP($K2692,[1]Budget!$V:$AE,10,0)*IF($C2692="1 - Revenues",1,IF(AND($C2692="5 - Transfers",MID(K2692,15,1)="4"),1,-1))</f>
        <v>0</v>
      </c>
      <c r="S2692" s="18" t="b">
        <f>IF(LEFT(C2692,1)="1",1,-1)*SUMIF([1]Budget!V:V,'Budget Worksheet for Pivot Tabl'!K2692,[1]Budget!AC:AC)=P2692</f>
        <v>1</v>
      </c>
    </row>
    <row r="2693" spans="1:19" x14ac:dyDescent="0.25">
      <c r="A2693" t="s">
        <v>39</v>
      </c>
      <c r="B2693" t="s">
        <v>40</v>
      </c>
      <c r="C2693" t="s">
        <v>9</v>
      </c>
      <c r="D2693" t="str">
        <f t="shared" si="42"/>
        <v>OUTFLOWS</v>
      </c>
      <c r="E2693" t="s">
        <v>116</v>
      </c>
      <c r="F2693" t="s">
        <v>117</v>
      </c>
      <c r="G2693" t="s">
        <v>2965</v>
      </c>
      <c r="H2693" t="s">
        <v>2966</v>
      </c>
      <c r="I2693" t="s">
        <v>3248</v>
      </c>
      <c r="J2693" t="s">
        <v>3249</v>
      </c>
      <c r="K2693" t="s">
        <v>3635</v>
      </c>
      <c r="L2693" t="s">
        <v>2484</v>
      </c>
      <c r="M2693" s="17">
        <f>VLOOKUP($K2693,[1]Budget!$V:$AE,5,0)*IF($C2693="1 - Revenues",1,IF(AND($C2693="5 - Transfers",MID(I2693,15,1)="4"),1,-1))</f>
        <v>0</v>
      </c>
      <c r="N2693" s="17">
        <f>VLOOKUP($K2693,[1]Budget!$V:$AE,6,0)*IF($C2693="1 - Revenues",1,IF(AND($C2693="5 - Transfers",MID(J2693,15,1)="4"),1,-1))</f>
        <v>0</v>
      </c>
      <c r="O2693" s="17">
        <f>IFERROR(IF(RIGHT(LEFT(K2693,15),1)="4",VLOOKUP(K2693,'[1]Budget Worksheet'!A:B,2,0),-1*VLOOKUP(K2693,'[1]Budget Worksheet'!A:B,2,0)),0)</f>
        <v>-2926</v>
      </c>
      <c r="P2693" s="17">
        <f>VLOOKUP($K2693,[1]Budget!$V:$AE,8,0)*IF($C2693="1 - Revenues",1,IF(AND($C2693="5 - Transfers",MID($K2693,15,1)="4"),1,-1))</f>
        <v>-2926</v>
      </c>
      <c r="Q2693" s="17">
        <f>VLOOKUP($K2693,[1]Budget!$V:$AE,10,0)*IF($C2693="1 - Revenues",1,IF(AND($C2693="5 - Transfers",MID(K2693,15,1)="4"),1,-1))</f>
        <v>0</v>
      </c>
      <c r="S2693" s="18" t="b">
        <f>IF(LEFT(C2693,1)="1",1,-1)*SUMIF([1]Budget!V:V,'Budget Worksheet for Pivot Tabl'!K2693,[1]Budget!AC:AC)=P2693</f>
        <v>1</v>
      </c>
    </row>
    <row r="2694" spans="1:19" x14ac:dyDescent="0.25">
      <c r="A2694" t="s">
        <v>39</v>
      </c>
      <c r="B2694" t="s">
        <v>40</v>
      </c>
      <c r="C2694" t="s">
        <v>9</v>
      </c>
      <c r="D2694" t="str">
        <f t="shared" si="42"/>
        <v>OUTFLOWS</v>
      </c>
      <c r="E2694" t="s">
        <v>116</v>
      </c>
      <c r="F2694" t="s">
        <v>117</v>
      </c>
      <c r="G2694" t="s">
        <v>2965</v>
      </c>
      <c r="H2694" t="s">
        <v>2966</v>
      </c>
      <c r="I2694" t="s">
        <v>3248</v>
      </c>
      <c r="J2694" t="s">
        <v>3249</v>
      </c>
      <c r="K2694" t="s">
        <v>3636</v>
      </c>
      <c r="L2694" t="s">
        <v>723</v>
      </c>
      <c r="M2694" s="17">
        <f>VLOOKUP($K2694,[1]Budget!$V:$AE,5,0)*IF($C2694="1 - Revenues",1,IF(AND($C2694="5 - Transfers",MID(I2694,15,1)="4"),1,-1))</f>
        <v>0</v>
      </c>
      <c r="N2694" s="17">
        <f>VLOOKUP($K2694,[1]Budget!$V:$AE,6,0)*IF($C2694="1 - Revenues",1,IF(AND($C2694="5 - Transfers",MID(J2694,15,1)="4"),1,-1))</f>
        <v>0</v>
      </c>
      <c r="O2694" s="17">
        <f>IFERROR(IF(RIGHT(LEFT(K2694,15),1)="4",VLOOKUP(K2694,'[1]Budget Worksheet'!A:B,2,0),-1*VLOOKUP(K2694,'[1]Budget Worksheet'!A:B,2,0)),0)</f>
        <v>-3404</v>
      </c>
      <c r="P2694" s="17">
        <f>VLOOKUP($K2694,[1]Budget!$V:$AE,8,0)*IF($C2694="1 - Revenues",1,IF(AND($C2694="5 - Transfers",MID($K2694,15,1)="4"),1,-1))</f>
        <v>-3404</v>
      </c>
      <c r="Q2694" s="17">
        <f>VLOOKUP($K2694,[1]Budget!$V:$AE,10,0)*IF($C2694="1 - Revenues",1,IF(AND($C2694="5 - Transfers",MID(K2694,15,1)="4"),1,-1))</f>
        <v>0</v>
      </c>
      <c r="S2694" s="18" t="b">
        <f>IF(LEFT(C2694,1)="1",1,-1)*SUMIF([1]Budget!V:V,'Budget Worksheet for Pivot Tabl'!K2694,[1]Budget!AC:AC)=P2694</f>
        <v>1</v>
      </c>
    </row>
    <row r="2695" spans="1:19" x14ac:dyDescent="0.25">
      <c r="A2695" t="s">
        <v>39</v>
      </c>
      <c r="B2695" t="s">
        <v>40</v>
      </c>
      <c r="C2695" t="s">
        <v>9</v>
      </c>
      <c r="D2695" t="str">
        <f t="shared" si="42"/>
        <v>OUTFLOWS</v>
      </c>
      <c r="E2695" t="s">
        <v>116</v>
      </c>
      <c r="F2695" t="s">
        <v>117</v>
      </c>
      <c r="G2695" t="s">
        <v>2965</v>
      </c>
      <c r="H2695" t="s">
        <v>2966</v>
      </c>
      <c r="I2695" t="s">
        <v>3248</v>
      </c>
      <c r="J2695" t="s">
        <v>3249</v>
      </c>
      <c r="K2695" t="s">
        <v>3637</v>
      </c>
      <c r="L2695" t="s">
        <v>2950</v>
      </c>
      <c r="M2695" s="17">
        <f>VLOOKUP($K2695,[1]Budget!$V:$AE,5,0)*IF($C2695="1 - Revenues",1,IF(AND($C2695="5 - Transfers",MID(I2695,15,1)="4"),1,-1))</f>
        <v>0</v>
      </c>
      <c r="N2695" s="17">
        <f>VLOOKUP($K2695,[1]Budget!$V:$AE,6,0)*IF($C2695="1 - Revenues",1,IF(AND($C2695="5 - Transfers",MID(J2695,15,1)="4"),1,-1))</f>
        <v>0</v>
      </c>
      <c r="O2695" s="17">
        <f>IFERROR(IF(RIGHT(LEFT(K2695,15),1)="4",VLOOKUP(K2695,'[1]Budget Worksheet'!A:B,2,0),-1*VLOOKUP(K2695,'[1]Budget Worksheet'!A:B,2,0)),0)</f>
        <v>-10540</v>
      </c>
      <c r="P2695" s="17">
        <f>VLOOKUP($K2695,[1]Budget!$V:$AE,8,0)*IF($C2695="1 - Revenues",1,IF(AND($C2695="5 - Transfers",MID($K2695,15,1)="4"),1,-1))</f>
        <v>-10540</v>
      </c>
      <c r="Q2695" s="17">
        <f>VLOOKUP($K2695,[1]Budget!$V:$AE,10,0)*IF($C2695="1 - Revenues",1,IF(AND($C2695="5 - Transfers",MID(K2695,15,1)="4"),1,-1))</f>
        <v>0</v>
      </c>
      <c r="S2695" s="18" t="b">
        <f>IF(LEFT(C2695,1)="1",1,-1)*SUMIF([1]Budget!V:V,'Budget Worksheet for Pivot Tabl'!K2695,[1]Budget!AC:AC)=P2695</f>
        <v>1</v>
      </c>
    </row>
    <row r="2696" spans="1:19" x14ac:dyDescent="0.25">
      <c r="A2696" t="s">
        <v>39</v>
      </c>
      <c r="B2696" t="s">
        <v>40</v>
      </c>
      <c r="C2696" t="s">
        <v>9</v>
      </c>
      <c r="D2696" t="str">
        <f t="shared" si="42"/>
        <v>OUTFLOWS</v>
      </c>
      <c r="E2696" t="s">
        <v>116</v>
      </c>
      <c r="F2696" t="s">
        <v>117</v>
      </c>
      <c r="G2696" t="s">
        <v>2965</v>
      </c>
      <c r="H2696" t="s">
        <v>2966</v>
      </c>
      <c r="I2696" t="s">
        <v>3248</v>
      </c>
      <c r="J2696" t="s">
        <v>3249</v>
      </c>
      <c r="K2696" t="s">
        <v>3638</v>
      </c>
      <c r="L2696" t="s">
        <v>1398</v>
      </c>
      <c r="M2696" s="17">
        <f>VLOOKUP($K2696,[1]Budget!$V:$AE,5,0)*IF($C2696="1 - Revenues",1,IF(AND($C2696="5 - Transfers",MID(I2696,15,1)="4"),1,-1))</f>
        <v>0</v>
      </c>
      <c r="N2696" s="17">
        <f>VLOOKUP($K2696,[1]Budget!$V:$AE,6,0)*IF($C2696="1 - Revenues",1,IF(AND($C2696="5 - Transfers",MID(J2696,15,1)="4"),1,-1))</f>
        <v>0</v>
      </c>
      <c r="O2696" s="17">
        <f>IFERROR(IF(RIGHT(LEFT(K2696,15),1)="4",VLOOKUP(K2696,'[1]Budget Worksheet'!A:B,2,0),-1*VLOOKUP(K2696,'[1]Budget Worksheet'!A:B,2,0)),0)</f>
        <v>-9000</v>
      </c>
      <c r="P2696" s="17">
        <f>VLOOKUP($K2696,[1]Budget!$V:$AE,8,0)*IF($C2696="1 - Revenues",1,IF(AND($C2696="5 - Transfers",MID($K2696,15,1)="4"),1,-1))</f>
        <v>-9000</v>
      </c>
      <c r="Q2696" s="17">
        <f>VLOOKUP($K2696,[1]Budget!$V:$AE,10,0)*IF($C2696="1 - Revenues",1,IF(AND($C2696="5 - Transfers",MID(K2696,15,1)="4"),1,-1))</f>
        <v>0</v>
      </c>
      <c r="S2696" s="18" t="b">
        <f>IF(LEFT(C2696,1)="1",1,-1)*SUMIF([1]Budget!V:V,'Budget Worksheet for Pivot Tabl'!K2696,[1]Budget!AC:AC)=P2696</f>
        <v>1</v>
      </c>
    </row>
    <row r="2697" spans="1:19" x14ac:dyDescent="0.25">
      <c r="A2697" t="s">
        <v>39</v>
      </c>
      <c r="B2697" t="s">
        <v>40</v>
      </c>
      <c r="C2697" t="s">
        <v>10</v>
      </c>
      <c r="D2697" t="str">
        <f t="shared" si="42"/>
        <v>OUTFLOWS</v>
      </c>
      <c r="E2697" t="s">
        <v>116</v>
      </c>
      <c r="F2697" t="s">
        <v>117</v>
      </c>
      <c r="G2697" t="s">
        <v>2965</v>
      </c>
      <c r="H2697" t="s">
        <v>2966</v>
      </c>
      <c r="I2697" t="s">
        <v>3248</v>
      </c>
      <c r="J2697" t="s">
        <v>3249</v>
      </c>
      <c r="K2697" t="s">
        <v>3639</v>
      </c>
      <c r="L2697" t="s">
        <v>3589</v>
      </c>
      <c r="M2697" s="17">
        <f>VLOOKUP($K2697,[1]Budget!$V:$AE,5,0)*IF($C2697="1 - Revenues",1,IF(AND($C2697="5 - Transfers",MID(I2697,15,1)="4"),1,-1))</f>
        <v>0</v>
      </c>
      <c r="N2697" s="17">
        <f>VLOOKUP($K2697,[1]Budget!$V:$AE,6,0)*IF($C2697="1 - Revenues",1,IF(AND($C2697="5 - Transfers",MID(J2697,15,1)="4"),1,-1))</f>
        <v>0</v>
      </c>
      <c r="O2697" s="17">
        <f>IFERROR(IF(RIGHT(LEFT(K2697,15),1)="4",VLOOKUP(K2697,'[1]Budget Worksheet'!A:B,2,0),-1*VLOOKUP(K2697,'[1]Budget Worksheet'!A:B,2,0)),0)</f>
        <v>-6200</v>
      </c>
      <c r="P2697" s="17">
        <f>VLOOKUP($K2697,[1]Budget!$V:$AE,8,0)*IF($C2697="1 - Revenues",1,IF(AND($C2697="5 - Transfers",MID($K2697,15,1)="4"),1,-1))</f>
        <v>-6200</v>
      </c>
      <c r="Q2697" s="17">
        <f>VLOOKUP($K2697,[1]Budget!$V:$AE,10,0)*IF($C2697="1 - Revenues",1,IF(AND($C2697="5 - Transfers",MID(K2697,15,1)="4"),1,-1))</f>
        <v>0</v>
      </c>
      <c r="S2697" s="18" t="b">
        <f>IF(LEFT(C2697,1)="1",1,-1)*SUMIF([1]Budget!V:V,'Budget Worksheet for Pivot Tabl'!K2697,[1]Budget!AC:AC)=P2697</f>
        <v>1</v>
      </c>
    </row>
    <row r="2698" spans="1:19" x14ac:dyDescent="0.25">
      <c r="A2698" t="s">
        <v>39</v>
      </c>
      <c r="B2698" t="s">
        <v>40</v>
      </c>
      <c r="C2698" t="s">
        <v>7</v>
      </c>
      <c r="D2698" t="str">
        <f t="shared" si="42"/>
        <v>INFLOWS</v>
      </c>
      <c r="E2698" t="s">
        <v>116</v>
      </c>
      <c r="F2698" t="s">
        <v>117</v>
      </c>
      <c r="G2698" t="s">
        <v>2965</v>
      </c>
      <c r="H2698" t="s">
        <v>2966</v>
      </c>
      <c r="I2698" t="s">
        <v>3262</v>
      </c>
      <c r="J2698" t="s">
        <v>3263</v>
      </c>
      <c r="K2698" t="s">
        <v>3640</v>
      </c>
      <c r="L2698" t="s">
        <v>2927</v>
      </c>
      <c r="M2698" s="17">
        <f>VLOOKUP($K2698,[1]Budget!$V:$AE,5,0)*IF($C2698="1 - Revenues",1,IF(AND($C2698="5 - Transfers",MID(I2698,15,1)="4"),1,-1))</f>
        <v>0</v>
      </c>
      <c r="N2698" s="17">
        <f>VLOOKUP($K2698,[1]Budget!$V:$AE,6,0)*IF($C2698="1 - Revenues",1,IF(AND($C2698="5 - Transfers",MID(J2698,15,1)="4"),1,-1))</f>
        <v>0</v>
      </c>
      <c r="O2698" s="17">
        <f>IFERROR(IF(RIGHT(LEFT(K2698,15),1)="4",VLOOKUP(K2698,'[1]Budget Worksheet'!A:B,2,0),-1*VLOOKUP(K2698,'[1]Budget Worksheet'!A:B,2,0)),0)</f>
        <v>8958</v>
      </c>
      <c r="P2698" s="17">
        <f>VLOOKUP($K2698,[1]Budget!$V:$AE,8,0)*IF($C2698="1 - Revenues",1,IF(AND($C2698="5 - Transfers",MID($K2698,15,1)="4"),1,-1))</f>
        <v>8958</v>
      </c>
      <c r="Q2698" s="17">
        <f>VLOOKUP($K2698,[1]Budget!$V:$AE,10,0)*IF($C2698="1 - Revenues",1,IF(AND($C2698="5 - Transfers",MID(K2698,15,1)="4"),1,-1))</f>
        <v>0</v>
      </c>
      <c r="S2698" s="18" t="b">
        <f>IF(LEFT(C2698,1)="1",1,-1)*SUMIF([1]Budget!V:V,'Budget Worksheet for Pivot Tabl'!K2698,[1]Budget!AC:AC)=P2698</f>
        <v>1</v>
      </c>
    </row>
    <row r="2699" spans="1:19" x14ac:dyDescent="0.25">
      <c r="A2699" t="s">
        <v>39</v>
      </c>
      <c r="B2699" t="s">
        <v>40</v>
      </c>
      <c r="C2699" t="s">
        <v>9</v>
      </c>
      <c r="D2699" t="str">
        <f t="shared" si="42"/>
        <v>OUTFLOWS</v>
      </c>
      <c r="E2699" t="s">
        <v>116</v>
      </c>
      <c r="F2699" t="s">
        <v>117</v>
      </c>
      <c r="G2699" t="s">
        <v>2965</v>
      </c>
      <c r="H2699" t="s">
        <v>2966</v>
      </c>
      <c r="I2699" t="s">
        <v>3262</v>
      </c>
      <c r="J2699" t="s">
        <v>3263</v>
      </c>
      <c r="K2699" t="s">
        <v>3641</v>
      </c>
      <c r="L2699" t="s">
        <v>2986</v>
      </c>
      <c r="M2699" s="17">
        <f>VLOOKUP($K2699,[1]Budget!$V:$AE,5,0)*IF($C2699="1 - Revenues",1,IF(AND($C2699="5 - Transfers",MID(I2699,15,1)="4"),1,-1))</f>
        <v>0</v>
      </c>
      <c r="N2699" s="17">
        <f>VLOOKUP($K2699,[1]Budget!$V:$AE,6,0)*IF($C2699="1 - Revenues",1,IF(AND($C2699="5 - Transfers",MID(J2699,15,1)="4"),1,-1))</f>
        <v>0</v>
      </c>
      <c r="O2699" s="17">
        <f>IFERROR(IF(RIGHT(LEFT(K2699,15),1)="4",VLOOKUP(K2699,'[1]Budget Worksheet'!A:B,2,0),-1*VLOOKUP(K2699,'[1]Budget Worksheet'!A:B,2,0)),0)</f>
        <v>-4000</v>
      </c>
      <c r="P2699" s="17">
        <f>VLOOKUP($K2699,[1]Budget!$V:$AE,8,0)*IF($C2699="1 - Revenues",1,IF(AND($C2699="5 - Transfers",MID($K2699,15,1)="4"),1,-1))</f>
        <v>-4000</v>
      </c>
      <c r="Q2699" s="17">
        <f>VLOOKUP($K2699,[1]Budget!$V:$AE,10,0)*IF($C2699="1 - Revenues",1,IF(AND($C2699="5 - Transfers",MID(K2699,15,1)="4"),1,-1))</f>
        <v>0</v>
      </c>
      <c r="S2699" s="18" t="b">
        <f>IF(LEFT(C2699,1)="1",1,-1)*SUMIF([1]Budget!V:V,'Budget Worksheet for Pivot Tabl'!K2699,[1]Budget!AC:AC)=P2699</f>
        <v>1</v>
      </c>
    </row>
    <row r="2700" spans="1:19" x14ac:dyDescent="0.25">
      <c r="A2700" t="s">
        <v>39</v>
      </c>
      <c r="B2700" t="s">
        <v>40</v>
      </c>
      <c r="C2700" t="s">
        <v>9</v>
      </c>
      <c r="D2700" t="str">
        <f t="shared" si="42"/>
        <v>OUTFLOWS</v>
      </c>
      <c r="E2700" t="s">
        <v>116</v>
      </c>
      <c r="F2700" t="s">
        <v>117</v>
      </c>
      <c r="G2700" t="s">
        <v>2965</v>
      </c>
      <c r="H2700" t="s">
        <v>2966</v>
      </c>
      <c r="I2700" t="s">
        <v>3262</v>
      </c>
      <c r="J2700" t="s">
        <v>3263</v>
      </c>
      <c r="K2700" t="s">
        <v>3642</v>
      </c>
      <c r="L2700" t="s">
        <v>1274</v>
      </c>
      <c r="M2700" s="17">
        <f>VLOOKUP($K2700,[1]Budget!$V:$AE,5,0)*IF($C2700="1 - Revenues",1,IF(AND($C2700="5 - Transfers",MID(I2700,15,1)="4"),1,-1))</f>
        <v>0</v>
      </c>
      <c r="N2700" s="17">
        <f>VLOOKUP($K2700,[1]Budget!$V:$AE,6,0)*IF($C2700="1 - Revenues",1,IF(AND($C2700="5 - Transfers",MID(J2700,15,1)="4"),1,-1))</f>
        <v>0</v>
      </c>
      <c r="O2700" s="17">
        <f>IFERROR(IF(RIGHT(LEFT(K2700,15),1)="4",VLOOKUP(K2700,'[1]Budget Worksheet'!A:B,2,0),-1*VLOOKUP(K2700,'[1]Budget Worksheet'!A:B,2,0)),0)</f>
        <v>-45</v>
      </c>
      <c r="P2700" s="17">
        <f>VLOOKUP($K2700,[1]Budget!$V:$AE,8,0)*IF($C2700="1 - Revenues",1,IF(AND($C2700="5 - Transfers",MID($K2700,15,1)="4"),1,-1))</f>
        <v>-45</v>
      </c>
      <c r="Q2700" s="17">
        <f>VLOOKUP($K2700,[1]Budget!$V:$AE,10,0)*IF($C2700="1 - Revenues",1,IF(AND($C2700="5 - Transfers",MID(K2700,15,1)="4"),1,-1))</f>
        <v>0</v>
      </c>
      <c r="S2700" s="18" t="b">
        <f>IF(LEFT(C2700,1)="1",1,-1)*SUMIF([1]Budget!V:V,'Budget Worksheet for Pivot Tabl'!K2700,[1]Budget!AC:AC)=P2700</f>
        <v>1</v>
      </c>
    </row>
    <row r="2701" spans="1:19" x14ac:dyDescent="0.25">
      <c r="A2701" t="s">
        <v>39</v>
      </c>
      <c r="B2701" t="s">
        <v>40</v>
      </c>
      <c r="C2701" t="s">
        <v>9</v>
      </c>
      <c r="D2701" t="str">
        <f t="shared" si="42"/>
        <v>OUTFLOWS</v>
      </c>
      <c r="E2701" t="s">
        <v>116</v>
      </c>
      <c r="F2701" t="s">
        <v>117</v>
      </c>
      <c r="G2701" t="s">
        <v>2965</v>
      </c>
      <c r="H2701" t="s">
        <v>2966</v>
      </c>
      <c r="I2701" t="s">
        <v>3262</v>
      </c>
      <c r="J2701" t="s">
        <v>3263</v>
      </c>
      <c r="K2701" t="s">
        <v>3643</v>
      </c>
      <c r="L2701" t="s">
        <v>482</v>
      </c>
      <c r="M2701" s="17">
        <f>VLOOKUP($K2701,[1]Budget!$V:$AE,5,0)*IF($C2701="1 - Revenues",1,IF(AND($C2701="5 - Transfers",MID(I2701,15,1)="4"),1,-1))</f>
        <v>0</v>
      </c>
      <c r="N2701" s="17">
        <f>VLOOKUP($K2701,[1]Budget!$V:$AE,6,0)*IF($C2701="1 - Revenues",1,IF(AND($C2701="5 - Transfers",MID(J2701,15,1)="4"),1,-1))</f>
        <v>0</v>
      </c>
      <c r="O2701" s="17">
        <f>IFERROR(IF(RIGHT(LEFT(K2701,15),1)="4",VLOOKUP(K2701,'[1]Budget Worksheet'!A:B,2,0),-1*VLOOKUP(K2701,'[1]Budget Worksheet'!A:B,2,0)),0)</f>
        <v>-125</v>
      </c>
      <c r="P2701" s="17">
        <f>VLOOKUP($K2701,[1]Budget!$V:$AE,8,0)*IF($C2701="1 - Revenues",1,IF(AND($C2701="5 - Transfers",MID($K2701,15,1)="4"),1,-1))</f>
        <v>-125</v>
      </c>
      <c r="Q2701" s="17">
        <f>VLOOKUP($K2701,[1]Budget!$V:$AE,10,0)*IF($C2701="1 - Revenues",1,IF(AND($C2701="5 - Transfers",MID(K2701,15,1)="4"),1,-1))</f>
        <v>0</v>
      </c>
      <c r="S2701" s="18" t="b">
        <f>IF(LEFT(C2701,1)="1",1,-1)*SUMIF([1]Budget!V:V,'Budget Worksheet for Pivot Tabl'!K2701,[1]Budget!AC:AC)=P2701</f>
        <v>1</v>
      </c>
    </row>
    <row r="2702" spans="1:19" x14ac:dyDescent="0.25">
      <c r="A2702" t="s">
        <v>39</v>
      </c>
      <c r="B2702" t="s">
        <v>40</v>
      </c>
      <c r="C2702" t="s">
        <v>9</v>
      </c>
      <c r="D2702" t="str">
        <f t="shared" si="42"/>
        <v>OUTFLOWS</v>
      </c>
      <c r="E2702" t="s">
        <v>116</v>
      </c>
      <c r="F2702" t="s">
        <v>117</v>
      </c>
      <c r="G2702" t="s">
        <v>2965</v>
      </c>
      <c r="H2702" t="s">
        <v>2966</v>
      </c>
      <c r="I2702" t="s">
        <v>3262</v>
      </c>
      <c r="J2702" t="s">
        <v>3263</v>
      </c>
      <c r="K2702" t="s">
        <v>3644</v>
      </c>
      <c r="L2702" t="s">
        <v>2980</v>
      </c>
      <c r="M2702" s="17">
        <f>VLOOKUP($K2702,[1]Budget!$V:$AE,5,0)*IF($C2702="1 - Revenues",1,IF(AND($C2702="5 - Transfers",MID(I2702,15,1)="4"),1,-1))</f>
        <v>0</v>
      </c>
      <c r="N2702" s="17">
        <f>VLOOKUP($K2702,[1]Budget!$V:$AE,6,0)*IF($C2702="1 - Revenues",1,IF(AND($C2702="5 - Transfers",MID(J2702,15,1)="4"),1,-1))</f>
        <v>0</v>
      </c>
      <c r="O2702" s="17">
        <f>IFERROR(IF(RIGHT(LEFT(K2702,15),1)="4",VLOOKUP(K2702,'[1]Budget Worksheet'!A:B,2,0),-1*VLOOKUP(K2702,'[1]Budget Worksheet'!A:B,2,0)),0)</f>
        <v>-670</v>
      </c>
      <c r="P2702" s="17">
        <f>VLOOKUP($K2702,[1]Budget!$V:$AE,8,0)*IF($C2702="1 - Revenues",1,IF(AND($C2702="5 - Transfers",MID($K2702,15,1)="4"),1,-1))</f>
        <v>-670</v>
      </c>
      <c r="Q2702" s="17">
        <f>VLOOKUP($K2702,[1]Budget!$V:$AE,10,0)*IF($C2702="1 - Revenues",1,IF(AND($C2702="5 - Transfers",MID(K2702,15,1)="4"),1,-1))</f>
        <v>0</v>
      </c>
      <c r="S2702" s="18" t="b">
        <f>IF(LEFT(C2702,1)="1",1,-1)*SUMIF([1]Budget!V:V,'Budget Worksheet for Pivot Tabl'!K2702,[1]Budget!AC:AC)=P2702</f>
        <v>1</v>
      </c>
    </row>
    <row r="2703" spans="1:19" x14ac:dyDescent="0.25">
      <c r="A2703" t="s">
        <v>39</v>
      </c>
      <c r="B2703" t="s">
        <v>40</v>
      </c>
      <c r="C2703" t="s">
        <v>9</v>
      </c>
      <c r="D2703" t="str">
        <f t="shared" si="42"/>
        <v>OUTFLOWS</v>
      </c>
      <c r="E2703" t="s">
        <v>116</v>
      </c>
      <c r="F2703" t="s">
        <v>117</v>
      </c>
      <c r="G2703" t="s">
        <v>2965</v>
      </c>
      <c r="H2703" t="s">
        <v>2966</v>
      </c>
      <c r="I2703" t="s">
        <v>3262</v>
      </c>
      <c r="J2703" t="s">
        <v>3263</v>
      </c>
      <c r="K2703" t="s">
        <v>3645</v>
      </c>
      <c r="L2703" t="s">
        <v>1398</v>
      </c>
      <c r="M2703" s="17">
        <f>VLOOKUP($K2703,[1]Budget!$V:$AE,5,0)*IF($C2703="1 - Revenues",1,IF(AND($C2703="5 - Transfers",MID(I2703,15,1)="4"),1,-1))</f>
        <v>0</v>
      </c>
      <c r="N2703" s="17">
        <f>VLOOKUP($K2703,[1]Budget!$V:$AE,6,0)*IF($C2703="1 - Revenues",1,IF(AND($C2703="5 - Transfers",MID(J2703,15,1)="4"),1,-1))</f>
        <v>0</v>
      </c>
      <c r="O2703" s="17">
        <f>IFERROR(IF(RIGHT(LEFT(K2703,15),1)="4",VLOOKUP(K2703,'[1]Budget Worksheet'!A:B,2,0),-1*VLOOKUP(K2703,'[1]Budget Worksheet'!A:B,2,0)),0)</f>
        <v>-800</v>
      </c>
      <c r="P2703" s="17">
        <f>VLOOKUP($K2703,[1]Budget!$V:$AE,8,0)*IF($C2703="1 - Revenues",1,IF(AND($C2703="5 - Transfers",MID($K2703,15,1)="4"),1,-1))</f>
        <v>-800</v>
      </c>
      <c r="Q2703" s="17">
        <f>VLOOKUP($K2703,[1]Budget!$V:$AE,10,0)*IF($C2703="1 - Revenues",1,IF(AND($C2703="5 - Transfers",MID(K2703,15,1)="4"),1,-1))</f>
        <v>0</v>
      </c>
      <c r="S2703" s="18" t="b">
        <f>IF(LEFT(C2703,1)="1",1,-1)*SUMIF([1]Budget!V:V,'Budget Worksheet for Pivot Tabl'!K2703,[1]Budget!AC:AC)=P2703</f>
        <v>1</v>
      </c>
    </row>
    <row r="2704" spans="1:19" x14ac:dyDescent="0.25">
      <c r="A2704" t="s">
        <v>39</v>
      </c>
      <c r="B2704" t="s">
        <v>40</v>
      </c>
      <c r="C2704" t="s">
        <v>9</v>
      </c>
      <c r="D2704" t="str">
        <f t="shared" si="42"/>
        <v>OUTFLOWS</v>
      </c>
      <c r="E2704" t="s">
        <v>116</v>
      </c>
      <c r="F2704" t="s">
        <v>117</v>
      </c>
      <c r="G2704" t="s">
        <v>2965</v>
      </c>
      <c r="H2704" t="s">
        <v>2966</v>
      </c>
      <c r="I2704" t="s">
        <v>3262</v>
      </c>
      <c r="J2704" t="s">
        <v>3263</v>
      </c>
      <c r="K2704" t="s">
        <v>3646</v>
      </c>
      <c r="L2704" t="s">
        <v>498</v>
      </c>
      <c r="M2704" s="17">
        <f>VLOOKUP($K2704,[1]Budget!$V:$AE,5,0)*IF($C2704="1 - Revenues",1,IF(AND($C2704="5 - Transfers",MID(I2704,15,1)="4"),1,-1))</f>
        <v>0</v>
      </c>
      <c r="N2704" s="17">
        <f>VLOOKUP($K2704,[1]Budget!$V:$AE,6,0)*IF($C2704="1 - Revenues",1,IF(AND($C2704="5 - Transfers",MID(J2704,15,1)="4"),1,-1))</f>
        <v>0</v>
      </c>
      <c r="O2704" s="17">
        <f>IFERROR(IF(RIGHT(LEFT(K2704,15),1)="4",VLOOKUP(K2704,'[1]Budget Worksheet'!A:B,2,0),-1*VLOOKUP(K2704,'[1]Budget Worksheet'!A:B,2,0)),0)</f>
        <v>-32</v>
      </c>
      <c r="P2704" s="17">
        <f>VLOOKUP($K2704,[1]Budget!$V:$AE,8,0)*IF($C2704="1 - Revenues",1,IF(AND($C2704="5 - Transfers",MID($K2704,15,1)="4"),1,-1))</f>
        <v>-32</v>
      </c>
      <c r="Q2704" s="17">
        <f>VLOOKUP($K2704,[1]Budget!$V:$AE,10,0)*IF($C2704="1 - Revenues",1,IF(AND($C2704="5 - Transfers",MID(K2704,15,1)="4"),1,-1))</f>
        <v>0</v>
      </c>
      <c r="S2704" s="18" t="b">
        <f>IF(LEFT(C2704,1)="1",1,-1)*SUMIF([1]Budget!V:V,'Budget Worksheet for Pivot Tabl'!K2704,[1]Budget!AC:AC)=P2704</f>
        <v>1</v>
      </c>
    </row>
    <row r="2705" spans="1:19" x14ac:dyDescent="0.25">
      <c r="A2705" t="s">
        <v>39</v>
      </c>
      <c r="B2705" t="s">
        <v>40</v>
      </c>
      <c r="C2705" t="s">
        <v>9</v>
      </c>
      <c r="D2705" t="str">
        <f t="shared" si="42"/>
        <v>OUTFLOWS</v>
      </c>
      <c r="E2705" t="s">
        <v>116</v>
      </c>
      <c r="F2705" t="s">
        <v>117</v>
      </c>
      <c r="G2705" t="s">
        <v>2965</v>
      </c>
      <c r="H2705" t="s">
        <v>2966</v>
      </c>
      <c r="I2705" t="s">
        <v>3262</v>
      </c>
      <c r="J2705" t="s">
        <v>3263</v>
      </c>
      <c r="K2705" t="s">
        <v>3647</v>
      </c>
      <c r="L2705" t="s">
        <v>2484</v>
      </c>
      <c r="M2705" s="17">
        <f>VLOOKUP($K2705,[1]Budget!$V:$AE,5,0)*IF($C2705="1 - Revenues",1,IF(AND($C2705="5 - Transfers",MID(I2705,15,1)="4"),1,-1))</f>
        <v>0</v>
      </c>
      <c r="N2705" s="17">
        <f>VLOOKUP($K2705,[1]Budget!$V:$AE,6,0)*IF($C2705="1 - Revenues",1,IF(AND($C2705="5 - Transfers",MID(J2705,15,1)="4"),1,-1))</f>
        <v>0</v>
      </c>
      <c r="O2705" s="17">
        <f>IFERROR(IF(RIGHT(LEFT(K2705,15),1)="4",VLOOKUP(K2705,'[1]Budget Worksheet'!A:B,2,0),-1*VLOOKUP(K2705,'[1]Budget Worksheet'!A:B,2,0)),0)</f>
        <v>-2360</v>
      </c>
      <c r="P2705" s="17">
        <f>VLOOKUP($K2705,[1]Budget!$V:$AE,8,0)*IF($C2705="1 - Revenues",1,IF(AND($C2705="5 - Transfers",MID($K2705,15,1)="4"),1,-1))</f>
        <v>-2360</v>
      </c>
      <c r="Q2705" s="17">
        <f>VLOOKUP($K2705,[1]Budget!$V:$AE,10,0)*IF($C2705="1 - Revenues",1,IF(AND($C2705="5 - Transfers",MID(K2705,15,1)="4"),1,-1))</f>
        <v>0</v>
      </c>
      <c r="S2705" s="18" t="b">
        <f>IF(LEFT(C2705,1)="1",1,-1)*SUMIF([1]Budget!V:V,'Budget Worksheet for Pivot Tabl'!K2705,[1]Budget!AC:AC)=P2705</f>
        <v>1</v>
      </c>
    </row>
    <row r="2706" spans="1:19" x14ac:dyDescent="0.25">
      <c r="A2706" t="s">
        <v>39</v>
      </c>
      <c r="B2706" t="s">
        <v>40</v>
      </c>
      <c r="C2706" t="s">
        <v>9</v>
      </c>
      <c r="D2706" t="str">
        <f t="shared" si="42"/>
        <v>OUTFLOWS</v>
      </c>
      <c r="E2706" t="s">
        <v>116</v>
      </c>
      <c r="F2706" t="s">
        <v>117</v>
      </c>
      <c r="G2706" t="s">
        <v>2965</v>
      </c>
      <c r="H2706" t="s">
        <v>2966</v>
      </c>
      <c r="I2706" t="s">
        <v>3262</v>
      </c>
      <c r="J2706" t="s">
        <v>3263</v>
      </c>
      <c r="K2706" t="s">
        <v>3648</v>
      </c>
      <c r="L2706" t="s">
        <v>723</v>
      </c>
      <c r="M2706" s="17">
        <f>VLOOKUP($K2706,[1]Budget!$V:$AE,5,0)*IF($C2706="1 - Revenues",1,IF(AND($C2706="5 - Transfers",MID(I2706,15,1)="4"),1,-1))</f>
        <v>0</v>
      </c>
      <c r="N2706" s="17">
        <f>VLOOKUP($K2706,[1]Budget!$V:$AE,6,0)*IF($C2706="1 - Revenues",1,IF(AND($C2706="5 - Transfers",MID(J2706,15,1)="4"),1,-1))</f>
        <v>0</v>
      </c>
      <c r="O2706" s="17">
        <f>IFERROR(IF(RIGHT(LEFT(K2706,15),1)="4",VLOOKUP(K2706,'[1]Budget Worksheet'!A:B,2,0),-1*VLOOKUP(K2706,'[1]Budget Worksheet'!A:B,2,0)),0)</f>
        <v>-106</v>
      </c>
      <c r="P2706" s="17">
        <f>VLOOKUP($K2706,[1]Budget!$V:$AE,8,0)*IF($C2706="1 - Revenues",1,IF(AND($C2706="5 - Transfers",MID($K2706,15,1)="4"),1,-1))</f>
        <v>-106</v>
      </c>
      <c r="Q2706" s="17">
        <f>VLOOKUP($K2706,[1]Budget!$V:$AE,10,0)*IF($C2706="1 - Revenues",1,IF(AND($C2706="5 - Transfers",MID(K2706,15,1)="4"),1,-1))</f>
        <v>0</v>
      </c>
      <c r="S2706" s="18" t="b">
        <f>IF(LEFT(C2706,1)="1",1,-1)*SUMIF([1]Budget!V:V,'Budget Worksheet for Pivot Tabl'!K2706,[1]Budget!AC:AC)=P2706</f>
        <v>1</v>
      </c>
    </row>
    <row r="2707" spans="1:19" x14ac:dyDescent="0.25">
      <c r="A2707" t="s">
        <v>39</v>
      </c>
      <c r="B2707" t="s">
        <v>40</v>
      </c>
      <c r="C2707" t="s">
        <v>9</v>
      </c>
      <c r="D2707" t="str">
        <f t="shared" si="42"/>
        <v>OUTFLOWS</v>
      </c>
      <c r="E2707" t="s">
        <v>116</v>
      </c>
      <c r="F2707" t="s">
        <v>117</v>
      </c>
      <c r="G2707" t="s">
        <v>2965</v>
      </c>
      <c r="H2707" t="s">
        <v>2966</v>
      </c>
      <c r="I2707" t="s">
        <v>3262</v>
      </c>
      <c r="J2707" t="s">
        <v>3263</v>
      </c>
      <c r="K2707" t="s">
        <v>3649</v>
      </c>
      <c r="L2707" t="s">
        <v>2950</v>
      </c>
      <c r="M2707" s="17">
        <f>VLOOKUP($K2707,[1]Budget!$V:$AE,5,0)*IF($C2707="1 - Revenues",1,IF(AND($C2707="5 - Transfers",MID(I2707,15,1)="4"),1,-1))</f>
        <v>0</v>
      </c>
      <c r="N2707" s="17">
        <f>VLOOKUP($K2707,[1]Budget!$V:$AE,6,0)*IF($C2707="1 - Revenues",1,IF(AND($C2707="5 - Transfers",MID(J2707,15,1)="4"),1,-1))</f>
        <v>0</v>
      </c>
      <c r="O2707" s="17">
        <f>IFERROR(IF(RIGHT(LEFT(K2707,15),1)="4",VLOOKUP(K2707,'[1]Budget Worksheet'!A:B,2,0),-1*VLOOKUP(K2707,'[1]Budget Worksheet'!A:B,2,0)),0)</f>
        <v>-820</v>
      </c>
      <c r="P2707" s="17">
        <f>VLOOKUP($K2707,[1]Budget!$V:$AE,8,0)*IF($C2707="1 - Revenues",1,IF(AND($C2707="5 - Transfers",MID($K2707,15,1)="4"),1,-1))</f>
        <v>-820</v>
      </c>
      <c r="Q2707" s="17">
        <f>VLOOKUP($K2707,[1]Budget!$V:$AE,10,0)*IF($C2707="1 - Revenues",1,IF(AND($C2707="5 - Transfers",MID(K2707,15,1)="4"),1,-1))</f>
        <v>0</v>
      </c>
      <c r="S2707" s="18" t="b">
        <f>IF(LEFT(C2707,1)="1",1,-1)*SUMIF([1]Budget!V:V,'Budget Worksheet for Pivot Tabl'!K2707,[1]Budget!AC:AC)=P2707</f>
        <v>1</v>
      </c>
    </row>
    <row r="2708" spans="1:19" x14ac:dyDescent="0.25">
      <c r="A2708" t="s">
        <v>39</v>
      </c>
      <c r="B2708" t="s">
        <v>40</v>
      </c>
      <c r="C2708" t="s">
        <v>7</v>
      </c>
      <c r="D2708" t="str">
        <f t="shared" si="42"/>
        <v>INFLOWS</v>
      </c>
      <c r="E2708" t="s">
        <v>116</v>
      </c>
      <c r="F2708" t="s">
        <v>117</v>
      </c>
      <c r="G2708" t="s">
        <v>2965</v>
      </c>
      <c r="H2708" t="s">
        <v>2966</v>
      </c>
      <c r="I2708" t="s">
        <v>3275</v>
      </c>
      <c r="J2708" t="s">
        <v>3276</v>
      </c>
      <c r="K2708" t="s">
        <v>3650</v>
      </c>
      <c r="L2708" t="s">
        <v>2927</v>
      </c>
      <c r="M2708" s="17">
        <f>VLOOKUP($K2708,[1]Budget!$V:$AE,5,0)*IF($C2708="1 - Revenues",1,IF(AND($C2708="5 - Transfers",MID(I2708,15,1)="4"),1,-1))</f>
        <v>0</v>
      </c>
      <c r="N2708" s="17">
        <f>VLOOKUP($K2708,[1]Budget!$V:$AE,6,0)*IF($C2708="1 - Revenues",1,IF(AND($C2708="5 - Transfers",MID(J2708,15,1)="4"),1,-1))</f>
        <v>0</v>
      </c>
      <c r="O2708" s="17">
        <f>IFERROR(IF(RIGHT(LEFT(K2708,15),1)="4",VLOOKUP(K2708,'[1]Budget Worksheet'!A:B,2,0),-1*VLOOKUP(K2708,'[1]Budget Worksheet'!A:B,2,0)),0)</f>
        <v>35707</v>
      </c>
      <c r="P2708" s="17">
        <f>VLOOKUP($K2708,[1]Budget!$V:$AE,8,0)*IF($C2708="1 - Revenues",1,IF(AND($C2708="5 - Transfers",MID($K2708,15,1)="4"),1,-1))</f>
        <v>35707</v>
      </c>
      <c r="Q2708" s="17">
        <f>VLOOKUP($K2708,[1]Budget!$V:$AE,10,0)*IF($C2708="1 - Revenues",1,IF(AND($C2708="5 - Transfers",MID(K2708,15,1)="4"),1,-1))</f>
        <v>0</v>
      </c>
      <c r="S2708" s="18" t="b">
        <f>IF(LEFT(C2708,1)="1",1,-1)*SUMIF([1]Budget!V:V,'Budget Worksheet for Pivot Tabl'!K2708,[1]Budget!AC:AC)=P2708</f>
        <v>1</v>
      </c>
    </row>
    <row r="2709" spans="1:19" x14ac:dyDescent="0.25">
      <c r="A2709" t="s">
        <v>39</v>
      </c>
      <c r="B2709" t="s">
        <v>40</v>
      </c>
      <c r="C2709" t="s">
        <v>9</v>
      </c>
      <c r="D2709" t="str">
        <f t="shared" si="42"/>
        <v>OUTFLOWS</v>
      </c>
      <c r="E2709" t="s">
        <v>116</v>
      </c>
      <c r="F2709" t="s">
        <v>117</v>
      </c>
      <c r="G2709" t="s">
        <v>2965</v>
      </c>
      <c r="H2709" t="s">
        <v>2966</v>
      </c>
      <c r="I2709" t="s">
        <v>3275</v>
      </c>
      <c r="J2709" t="s">
        <v>3276</v>
      </c>
      <c r="K2709" t="s">
        <v>3651</v>
      </c>
      <c r="L2709" t="s">
        <v>1398</v>
      </c>
      <c r="M2709" s="17">
        <f>VLOOKUP($K2709,[1]Budget!$V:$AE,5,0)*IF($C2709="1 - Revenues",1,IF(AND($C2709="5 - Transfers",MID(I2709,15,1)="4"),1,-1))</f>
        <v>0</v>
      </c>
      <c r="N2709" s="17">
        <f>VLOOKUP($K2709,[1]Budget!$V:$AE,6,0)*IF($C2709="1 - Revenues",1,IF(AND($C2709="5 - Transfers",MID(J2709,15,1)="4"),1,-1))</f>
        <v>0</v>
      </c>
      <c r="O2709" s="17">
        <f>IFERROR(IF(RIGHT(LEFT(K2709,15),1)="4",VLOOKUP(K2709,'[1]Budget Worksheet'!A:B,2,0),-1*VLOOKUP(K2709,'[1]Budget Worksheet'!A:B,2,0)),0)</f>
        <v>-5000</v>
      </c>
      <c r="P2709" s="17">
        <f>VLOOKUP($K2709,[1]Budget!$V:$AE,8,0)*IF($C2709="1 - Revenues",1,IF(AND($C2709="5 - Transfers",MID($K2709,15,1)="4"),1,-1))</f>
        <v>-5000</v>
      </c>
      <c r="Q2709" s="17">
        <f>VLOOKUP($K2709,[1]Budget!$V:$AE,10,0)*IF($C2709="1 - Revenues",1,IF(AND($C2709="5 - Transfers",MID(K2709,15,1)="4"),1,-1))</f>
        <v>0</v>
      </c>
      <c r="S2709" s="18" t="b">
        <f>IF(LEFT(C2709,1)="1",1,-1)*SUMIF([1]Budget!V:V,'Budget Worksheet for Pivot Tabl'!K2709,[1]Budget!AC:AC)=P2709</f>
        <v>1</v>
      </c>
    </row>
    <row r="2710" spans="1:19" x14ac:dyDescent="0.25">
      <c r="A2710" t="s">
        <v>39</v>
      </c>
      <c r="B2710" t="s">
        <v>40</v>
      </c>
      <c r="C2710" t="s">
        <v>9</v>
      </c>
      <c r="D2710" t="str">
        <f t="shared" si="42"/>
        <v>OUTFLOWS</v>
      </c>
      <c r="E2710" t="s">
        <v>116</v>
      </c>
      <c r="F2710" t="s">
        <v>117</v>
      </c>
      <c r="G2710" t="s">
        <v>2965</v>
      </c>
      <c r="H2710" t="s">
        <v>2966</v>
      </c>
      <c r="I2710" t="s">
        <v>3275</v>
      </c>
      <c r="J2710" t="s">
        <v>3276</v>
      </c>
      <c r="K2710" t="s">
        <v>3652</v>
      </c>
      <c r="L2710" t="s">
        <v>2986</v>
      </c>
      <c r="M2710" s="17">
        <f>VLOOKUP($K2710,[1]Budget!$V:$AE,5,0)*IF($C2710="1 - Revenues",1,IF(AND($C2710="5 - Transfers",MID(I2710,15,1)="4"),1,-1))</f>
        <v>0</v>
      </c>
      <c r="N2710" s="17">
        <f>VLOOKUP($K2710,[1]Budget!$V:$AE,6,0)*IF($C2710="1 - Revenues",1,IF(AND($C2710="5 - Transfers",MID(J2710,15,1)="4"),1,-1))</f>
        <v>0</v>
      </c>
      <c r="O2710" s="17">
        <f>IFERROR(IF(RIGHT(LEFT(K2710,15),1)="4",VLOOKUP(K2710,'[1]Budget Worksheet'!A:B,2,0),-1*VLOOKUP(K2710,'[1]Budget Worksheet'!A:B,2,0)),0)</f>
        <v>-7200</v>
      </c>
      <c r="P2710" s="17">
        <f>VLOOKUP($K2710,[1]Budget!$V:$AE,8,0)*IF($C2710="1 - Revenues",1,IF(AND($C2710="5 - Transfers",MID($K2710,15,1)="4"),1,-1))</f>
        <v>-7200</v>
      </c>
      <c r="Q2710" s="17">
        <f>VLOOKUP($K2710,[1]Budget!$V:$AE,10,0)*IF($C2710="1 - Revenues",1,IF(AND($C2710="5 - Transfers",MID(K2710,15,1)="4"),1,-1))</f>
        <v>0</v>
      </c>
      <c r="S2710" s="18" t="b">
        <f>IF(LEFT(C2710,1)="1",1,-1)*SUMIF([1]Budget!V:V,'Budget Worksheet for Pivot Tabl'!K2710,[1]Budget!AC:AC)=P2710</f>
        <v>1</v>
      </c>
    </row>
    <row r="2711" spans="1:19" x14ac:dyDescent="0.25">
      <c r="A2711" t="s">
        <v>39</v>
      </c>
      <c r="B2711" t="s">
        <v>40</v>
      </c>
      <c r="C2711" t="s">
        <v>9</v>
      </c>
      <c r="D2711" t="str">
        <f t="shared" si="42"/>
        <v>OUTFLOWS</v>
      </c>
      <c r="E2711" t="s">
        <v>116</v>
      </c>
      <c r="F2711" t="s">
        <v>117</v>
      </c>
      <c r="G2711" t="s">
        <v>2965</v>
      </c>
      <c r="H2711" t="s">
        <v>2966</v>
      </c>
      <c r="I2711" t="s">
        <v>3275</v>
      </c>
      <c r="J2711" t="s">
        <v>3276</v>
      </c>
      <c r="K2711" t="s">
        <v>3653</v>
      </c>
      <c r="L2711" t="s">
        <v>1274</v>
      </c>
      <c r="M2711" s="17">
        <f>VLOOKUP($K2711,[1]Budget!$V:$AE,5,0)*IF($C2711="1 - Revenues",1,IF(AND($C2711="5 - Transfers",MID(I2711,15,1)="4"),1,-1))</f>
        <v>0</v>
      </c>
      <c r="N2711" s="17">
        <f>VLOOKUP($K2711,[1]Budget!$V:$AE,6,0)*IF($C2711="1 - Revenues",1,IF(AND($C2711="5 - Transfers",MID(J2711,15,1)="4"),1,-1))</f>
        <v>0</v>
      </c>
      <c r="O2711" s="17">
        <f>IFERROR(IF(RIGHT(LEFT(K2711,15),1)="4",VLOOKUP(K2711,'[1]Budget Worksheet'!A:B,2,0),-1*VLOOKUP(K2711,'[1]Budget Worksheet'!A:B,2,0)),0)</f>
        <v>-467</v>
      </c>
      <c r="P2711" s="17">
        <f>VLOOKUP($K2711,[1]Budget!$V:$AE,8,0)*IF($C2711="1 - Revenues",1,IF(AND($C2711="5 - Transfers",MID($K2711,15,1)="4"),1,-1))</f>
        <v>-467</v>
      </c>
      <c r="Q2711" s="17">
        <f>VLOOKUP($K2711,[1]Budget!$V:$AE,10,0)*IF($C2711="1 - Revenues",1,IF(AND($C2711="5 - Transfers",MID(K2711,15,1)="4"),1,-1))</f>
        <v>0</v>
      </c>
      <c r="S2711" s="18" t="b">
        <f>IF(LEFT(C2711,1)="1",1,-1)*SUMIF([1]Budget!V:V,'Budget Worksheet for Pivot Tabl'!K2711,[1]Budget!AC:AC)=P2711</f>
        <v>1</v>
      </c>
    </row>
    <row r="2712" spans="1:19" x14ac:dyDescent="0.25">
      <c r="A2712" t="s">
        <v>39</v>
      </c>
      <c r="B2712" t="s">
        <v>40</v>
      </c>
      <c r="C2712" t="s">
        <v>9</v>
      </c>
      <c r="D2712" t="str">
        <f t="shared" si="42"/>
        <v>OUTFLOWS</v>
      </c>
      <c r="E2712" t="s">
        <v>116</v>
      </c>
      <c r="F2712" t="s">
        <v>117</v>
      </c>
      <c r="G2712" t="s">
        <v>2965</v>
      </c>
      <c r="H2712" t="s">
        <v>2966</v>
      </c>
      <c r="I2712" t="s">
        <v>3275</v>
      </c>
      <c r="J2712" t="s">
        <v>3276</v>
      </c>
      <c r="K2712" t="s">
        <v>3654</v>
      </c>
      <c r="L2712" t="s">
        <v>482</v>
      </c>
      <c r="M2712" s="17">
        <f>VLOOKUP($K2712,[1]Budget!$V:$AE,5,0)*IF($C2712="1 - Revenues",1,IF(AND($C2712="5 - Transfers",MID(I2712,15,1)="4"),1,-1))</f>
        <v>0</v>
      </c>
      <c r="N2712" s="17">
        <f>VLOOKUP($K2712,[1]Budget!$V:$AE,6,0)*IF($C2712="1 - Revenues",1,IF(AND($C2712="5 - Transfers",MID(J2712,15,1)="4"),1,-1))</f>
        <v>0</v>
      </c>
      <c r="O2712" s="17">
        <f>IFERROR(IF(RIGHT(LEFT(K2712,15),1)="4",VLOOKUP(K2712,'[1]Budget Worksheet'!A:B,2,0),-1*VLOOKUP(K2712,'[1]Budget Worksheet'!A:B,2,0)),0)</f>
        <v>-450</v>
      </c>
      <c r="P2712" s="17">
        <f>VLOOKUP($K2712,[1]Budget!$V:$AE,8,0)*IF($C2712="1 - Revenues",1,IF(AND($C2712="5 - Transfers",MID($K2712,15,1)="4"),1,-1))</f>
        <v>-450</v>
      </c>
      <c r="Q2712" s="17">
        <f>VLOOKUP($K2712,[1]Budget!$V:$AE,10,0)*IF($C2712="1 - Revenues",1,IF(AND($C2712="5 - Transfers",MID(K2712,15,1)="4"),1,-1))</f>
        <v>0</v>
      </c>
      <c r="S2712" s="18" t="b">
        <f>IF(LEFT(C2712,1)="1",1,-1)*SUMIF([1]Budget!V:V,'Budget Worksheet for Pivot Tabl'!K2712,[1]Budget!AC:AC)=P2712</f>
        <v>1</v>
      </c>
    </row>
    <row r="2713" spans="1:19" x14ac:dyDescent="0.25">
      <c r="A2713" t="s">
        <v>39</v>
      </c>
      <c r="B2713" t="s">
        <v>40</v>
      </c>
      <c r="C2713" t="s">
        <v>9</v>
      </c>
      <c r="D2713" t="str">
        <f t="shared" si="42"/>
        <v>OUTFLOWS</v>
      </c>
      <c r="E2713" t="s">
        <v>116</v>
      </c>
      <c r="F2713" t="s">
        <v>117</v>
      </c>
      <c r="G2713" t="s">
        <v>2965</v>
      </c>
      <c r="H2713" t="s">
        <v>2966</v>
      </c>
      <c r="I2713" t="s">
        <v>3275</v>
      </c>
      <c r="J2713" t="s">
        <v>3276</v>
      </c>
      <c r="K2713" t="s">
        <v>3655</v>
      </c>
      <c r="L2713" t="s">
        <v>2980</v>
      </c>
      <c r="M2713" s="17">
        <f>VLOOKUP($K2713,[1]Budget!$V:$AE,5,0)*IF($C2713="1 - Revenues",1,IF(AND($C2713="5 - Transfers",MID(I2713,15,1)="4"),1,-1))</f>
        <v>0</v>
      </c>
      <c r="N2713" s="17">
        <f>VLOOKUP($K2713,[1]Budget!$V:$AE,6,0)*IF($C2713="1 - Revenues",1,IF(AND($C2713="5 - Transfers",MID(J2713,15,1)="4"),1,-1))</f>
        <v>0</v>
      </c>
      <c r="O2713" s="17">
        <f>IFERROR(IF(RIGHT(LEFT(K2713,15),1)="4",VLOOKUP(K2713,'[1]Budget Worksheet'!A:B,2,0),-1*VLOOKUP(K2713,'[1]Budget Worksheet'!A:B,2,0)),0)</f>
        <v>-5700</v>
      </c>
      <c r="P2713" s="17">
        <f>VLOOKUP($K2713,[1]Budget!$V:$AE,8,0)*IF($C2713="1 - Revenues",1,IF(AND($C2713="5 - Transfers",MID($K2713,15,1)="4"),1,-1))</f>
        <v>-5700</v>
      </c>
      <c r="Q2713" s="17">
        <f>VLOOKUP($K2713,[1]Budget!$V:$AE,10,0)*IF($C2713="1 - Revenues",1,IF(AND($C2713="5 - Transfers",MID(K2713,15,1)="4"),1,-1))</f>
        <v>0</v>
      </c>
      <c r="S2713" s="18" t="b">
        <f>IF(LEFT(C2713,1)="1",1,-1)*SUMIF([1]Budget!V:V,'Budget Worksheet for Pivot Tabl'!K2713,[1]Budget!AC:AC)=P2713</f>
        <v>1</v>
      </c>
    </row>
    <row r="2714" spans="1:19" x14ac:dyDescent="0.25">
      <c r="A2714" t="s">
        <v>39</v>
      </c>
      <c r="B2714" t="s">
        <v>40</v>
      </c>
      <c r="C2714" t="s">
        <v>9</v>
      </c>
      <c r="D2714" t="str">
        <f t="shared" si="42"/>
        <v>OUTFLOWS</v>
      </c>
      <c r="E2714" t="s">
        <v>116</v>
      </c>
      <c r="F2714" t="s">
        <v>117</v>
      </c>
      <c r="G2714" t="s">
        <v>2965</v>
      </c>
      <c r="H2714" t="s">
        <v>2966</v>
      </c>
      <c r="I2714" t="s">
        <v>3275</v>
      </c>
      <c r="J2714" t="s">
        <v>3276</v>
      </c>
      <c r="K2714" t="s">
        <v>3656</v>
      </c>
      <c r="L2714" t="s">
        <v>498</v>
      </c>
      <c r="M2714" s="17">
        <f>VLOOKUP($K2714,[1]Budget!$V:$AE,5,0)*IF($C2714="1 - Revenues",1,IF(AND($C2714="5 - Transfers",MID(I2714,15,1)="4"),1,-1))</f>
        <v>0</v>
      </c>
      <c r="N2714" s="17">
        <f>VLOOKUP($K2714,[1]Budget!$V:$AE,6,0)*IF($C2714="1 - Revenues",1,IF(AND($C2714="5 - Transfers",MID(J2714,15,1)="4"),1,-1))</f>
        <v>0</v>
      </c>
      <c r="O2714" s="17">
        <f>IFERROR(IF(RIGHT(LEFT(K2714,15),1)="4",VLOOKUP(K2714,'[1]Budget Worksheet'!A:B,2,0),-1*VLOOKUP(K2714,'[1]Budget Worksheet'!A:B,2,0)),0)</f>
        <v>-53</v>
      </c>
      <c r="P2714" s="17">
        <f>VLOOKUP($K2714,[1]Budget!$V:$AE,8,0)*IF($C2714="1 - Revenues",1,IF(AND($C2714="5 - Transfers",MID($K2714,15,1)="4"),1,-1))</f>
        <v>-53</v>
      </c>
      <c r="Q2714" s="17">
        <f>VLOOKUP($K2714,[1]Budget!$V:$AE,10,0)*IF($C2714="1 - Revenues",1,IF(AND($C2714="5 - Transfers",MID(K2714,15,1)="4"),1,-1))</f>
        <v>0</v>
      </c>
      <c r="S2714" s="18" t="b">
        <f>IF(LEFT(C2714,1)="1",1,-1)*SUMIF([1]Budget!V:V,'Budget Worksheet for Pivot Tabl'!K2714,[1]Budget!AC:AC)=P2714</f>
        <v>1</v>
      </c>
    </row>
    <row r="2715" spans="1:19" x14ac:dyDescent="0.25">
      <c r="A2715" t="s">
        <v>39</v>
      </c>
      <c r="B2715" t="s">
        <v>40</v>
      </c>
      <c r="C2715" t="s">
        <v>9</v>
      </c>
      <c r="D2715" t="str">
        <f t="shared" si="42"/>
        <v>OUTFLOWS</v>
      </c>
      <c r="E2715" t="s">
        <v>116</v>
      </c>
      <c r="F2715" t="s">
        <v>117</v>
      </c>
      <c r="G2715" t="s">
        <v>2965</v>
      </c>
      <c r="H2715" t="s">
        <v>2966</v>
      </c>
      <c r="I2715" t="s">
        <v>3275</v>
      </c>
      <c r="J2715" t="s">
        <v>3276</v>
      </c>
      <c r="K2715" t="s">
        <v>3657</v>
      </c>
      <c r="L2715" t="s">
        <v>2484</v>
      </c>
      <c r="M2715" s="17">
        <f>VLOOKUP($K2715,[1]Budget!$V:$AE,5,0)*IF($C2715="1 - Revenues",1,IF(AND($C2715="5 - Transfers",MID(I2715,15,1)="4"),1,-1))</f>
        <v>0</v>
      </c>
      <c r="N2715" s="17">
        <f>VLOOKUP($K2715,[1]Budget!$V:$AE,6,0)*IF($C2715="1 - Revenues",1,IF(AND($C2715="5 - Transfers",MID(J2715,15,1)="4"),1,-1))</f>
        <v>0</v>
      </c>
      <c r="O2715" s="17">
        <f>IFERROR(IF(RIGHT(LEFT(K2715,15),1)="4",VLOOKUP(K2715,'[1]Budget Worksheet'!A:B,2,0),-1*VLOOKUP(K2715,'[1]Budget Worksheet'!A:B,2,0)),0)</f>
        <v>-4720</v>
      </c>
      <c r="P2715" s="17">
        <f>VLOOKUP($K2715,[1]Budget!$V:$AE,8,0)*IF($C2715="1 - Revenues",1,IF(AND($C2715="5 - Transfers",MID($K2715,15,1)="4"),1,-1))</f>
        <v>-4720</v>
      </c>
      <c r="Q2715" s="17">
        <f>VLOOKUP($K2715,[1]Budget!$V:$AE,10,0)*IF($C2715="1 - Revenues",1,IF(AND($C2715="5 - Transfers",MID(K2715,15,1)="4"),1,-1))</f>
        <v>0</v>
      </c>
      <c r="S2715" s="18" t="b">
        <f>IF(LEFT(C2715,1)="1",1,-1)*SUMIF([1]Budget!V:V,'Budget Worksheet for Pivot Tabl'!K2715,[1]Budget!AC:AC)=P2715</f>
        <v>1</v>
      </c>
    </row>
    <row r="2716" spans="1:19" x14ac:dyDescent="0.25">
      <c r="A2716" t="s">
        <v>39</v>
      </c>
      <c r="B2716" t="s">
        <v>40</v>
      </c>
      <c r="C2716" t="s">
        <v>9</v>
      </c>
      <c r="D2716" t="str">
        <f t="shared" si="42"/>
        <v>OUTFLOWS</v>
      </c>
      <c r="E2716" t="s">
        <v>116</v>
      </c>
      <c r="F2716" t="s">
        <v>117</v>
      </c>
      <c r="G2716" t="s">
        <v>2965</v>
      </c>
      <c r="H2716" t="s">
        <v>2966</v>
      </c>
      <c r="I2716" t="s">
        <v>3275</v>
      </c>
      <c r="J2716" t="s">
        <v>3276</v>
      </c>
      <c r="K2716" t="s">
        <v>3658</v>
      </c>
      <c r="L2716" t="s">
        <v>723</v>
      </c>
      <c r="M2716" s="17">
        <f>VLOOKUP($K2716,[1]Budget!$V:$AE,5,0)*IF($C2716="1 - Revenues",1,IF(AND($C2716="5 - Transfers",MID(I2716,15,1)="4"),1,-1))</f>
        <v>0</v>
      </c>
      <c r="N2716" s="17">
        <f>VLOOKUP($K2716,[1]Budget!$V:$AE,6,0)*IF($C2716="1 - Revenues",1,IF(AND($C2716="5 - Transfers",MID(J2716,15,1)="4"),1,-1))</f>
        <v>0</v>
      </c>
      <c r="O2716" s="17">
        <f>IFERROR(IF(RIGHT(LEFT(K2716,15),1)="4",VLOOKUP(K2716,'[1]Budget Worksheet'!A:B,2,0),-1*VLOOKUP(K2716,'[1]Budget Worksheet'!A:B,2,0)),0)</f>
        <v>-5517</v>
      </c>
      <c r="P2716" s="17">
        <f>VLOOKUP($K2716,[1]Budget!$V:$AE,8,0)*IF($C2716="1 - Revenues",1,IF(AND($C2716="5 - Transfers",MID($K2716,15,1)="4"),1,-1))</f>
        <v>-5517</v>
      </c>
      <c r="Q2716" s="17">
        <f>VLOOKUP($K2716,[1]Budget!$V:$AE,10,0)*IF($C2716="1 - Revenues",1,IF(AND($C2716="5 - Transfers",MID(K2716,15,1)="4"),1,-1))</f>
        <v>0</v>
      </c>
      <c r="S2716" s="18" t="b">
        <f>IF(LEFT(C2716,1)="1",1,-1)*SUMIF([1]Budget!V:V,'Budget Worksheet for Pivot Tabl'!K2716,[1]Budget!AC:AC)=P2716</f>
        <v>1</v>
      </c>
    </row>
    <row r="2717" spans="1:19" x14ac:dyDescent="0.25">
      <c r="A2717" t="s">
        <v>39</v>
      </c>
      <c r="B2717" t="s">
        <v>40</v>
      </c>
      <c r="C2717" t="s">
        <v>9</v>
      </c>
      <c r="D2717" t="str">
        <f t="shared" si="42"/>
        <v>OUTFLOWS</v>
      </c>
      <c r="E2717" t="s">
        <v>116</v>
      </c>
      <c r="F2717" t="s">
        <v>117</v>
      </c>
      <c r="G2717" t="s">
        <v>2965</v>
      </c>
      <c r="H2717" t="s">
        <v>2966</v>
      </c>
      <c r="I2717" t="s">
        <v>3275</v>
      </c>
      <c r="J2717" t="s">
        <v>3276</v>
      </c>
      <c r="K2717" t="s">
        <v>3659</v>
      </c>
      <c r="L2717" t="s">
        <v>2950</v>
      </c>
      <c r="M2717" s="17">
        <f>VLOOKUP($K2717,[1]Budget!$V:$AE,5,0)*IF($C2717="1 - Revenues",1,IF(AND($C2717="5 - Transfers",MID(I2717,15,1)="4"),1,-1))</f>
        <v>0</v>
      </c>
      <c r="N2717" s="17">
        <f>VLOOKUP($K2717,[1]Budget!$V:$AE,6,0)*IF($C2717="1 - Revenues",1,IF(AND($C2717="5 - Transfers",MID(J2717,15,1)="4"),1,-1))</f>
        <v>0</v>
      </c>
      <c r="O2717" s="17">
        <f>IFERROR(IF(RIGHT(LEFT(K2717,15),1)="4",VLOOKUP(K2717,'[1]Budget Worksheet'!A:B,2,0),-1*VLOOKUP(K2717,'[1]Budget Worksheet'!A:B,2,0)),0)</f>
        <v>-1600</v>
      </c>
      <c r="P2717" s="17">
        <f>VLOOKUP($K2717,[1]Budget!$V:$AE,8,0)*IF($C2717="1 - Revenues",1,IF(AND($C2717="5 - Transfers",MID($K2717,15,1)="4"),1,-1))</f>
        <v>-1600</v>
      </c>
      <c r="Q2717" s="17">
        <f>VLOOKUP($K2717,[1]Budget!$V:$AE,10,0)*IF($C2717="1 - Revenues",1,IF(AND($C2717="5 - Transfers",MID(K2717,15,1)="4"),1,-1))</f>
        <v>0</v>
      </c>
      <c r="S2717" s="18" t="b">
        <f>IF(LEFT(C2717,1)="1",1,-1)*SUMIF([1]Budget!V:V,'Budget Worksheet for Pivot Tabl'!K2717,[1]Budget!AC:AC)=P2717</f>
        <v>1</v>
      </c>
    </row>
    <row r="2718" spans="1:19" x14ac:dyDescent="0.25">
      <c r="A2718" t="s">
        <v>39</v>
      </c>
      <c r="B2718" t="s">
        <v>40</v>
      </c>
      <c r="C2718" t="s">
        <v>10</v>
      </c>
      <c r="D2718" t="str">
        <f t="shared" si="42"/>
        <v>OUTFLOWS</v>
      </c>
      <c r="E2718" t="s">
        <v>116</v>
      </c>
      <c r="F2718" t="s">
        <v>117</v>
      </c>
      <c r="G2718" t="s">
        <v>2965</v>
      </c>
      <c r="H2718" t="s">
        <v>2966</v>
      </c>
      <c r="I2718" t="s">
        <v>3275</v>
      </c>
      <c r="J2718" t="s">
        <v>3276</v>
      </c>
      <c r="K2718" t="s">
        <v>3660</v>
      </c>
      <c r="L2718" t="s">
        <v>3589</v>
      </c>
      <c r="M2718" s="17">
        <f>VLOOKUP($K2718,[1]Budget!$V:$AE,5,0)*IF($C2718="1 - Revenues",1,IF(AND($C2718="5 - Transfers",MID(I2718,15,1)="4"),1,-1))</f>
        <v>0</v>
      </c>
      <c r="N2718" s="17">
        <f>VLOOKUP($K2718,[1]Budget!$V:$AE,6,0)*IF($C2718="1 - Revenues",1,IF(AND($C2718="5 - Transfers",MID(J2718,15,1)="4"),1,-1))</f>
        <v>0</v>
      </c>
      <c r="O2718" s="17">
        <f>IFERROR(IF(RIGHT(LEFT(K2718,15),1)="4",VLOOKUP(K2718,'[1]Budget Worksheet'!A:B,2,0),-1*VLOOKUP(K2718,'[1]Budget Worksheet'!A:B,2,0)),0)</f>
        <v>-5000</v>
      </c>
      <c r="P2718" s="17">
        <f>VLOOKUP($K2718,[1]Budget!$V:$AE,8,0)*IF($C2718="1 - Revenues",1,IF(AND($C2718="5 - Transfers",MID($K2718,15,1)="4"),1,-1))</f>
        <v>-5000</v>
      </c>
      <c r="Q2718" s="17">
        <f>VLOOKUP($K2718,[1]Budget!$V:$AE,10,0)*IF($C2718="1 - Revenues",1,IF(AND($C2718="5 - Transfers",MID(K2718,15,1)="4"),1,-1))</f>
        <v>0</v>
      </c>
      <c r="S2718" s="18" t="b">
        <f>IF(LEFT(C2718,1)="1",1,-1)*SUMIF([1]Budget!V:V,'Budget Worksheet for Pivot Tabl'!K2718,[1]Budget!AC:AC)=P2718</f>
        <v>1</v>
      </c>
    </row>
    <row r="2719" spans="1:19" x14ac:dyDescent="0.25">
      <c r="A2719" t="s">
        <v>39</v>
      </c>
      <c r="B2719" t="s">
        <v>40</v>
      </c>
      <c r="C2719" t="s">
        <v>7</v>
      </c>
      <c r="D2719" t="str">
        <f t="shared" si="42"/>
        <v>INFLOWS</v>
      </c>
      <c r="E2719" t="s">
        <v>116</v>
      </c>
      <c r="F2719" t="s">
        <v>117</v>
      </c>
      <c r="G2719" t="s">
        <v>2965</v>
      </c>
      <c r="H2719" t="s">
        <v>2966</v>
      </c>
      <c r="I2719" t="s">
        <v>3288</v>
      </c>
      <c r="J2719" t="s">
        <v>3289</v>
      </c>
      <c r="K2719" t="s">
        <v>3661</v>
      </c>
      <c r="L2719" t="s">
        <v>2927</v>
      </c>
      <c r="M2719" s="17">
        <f>VLOOKUP($K2719,[1]Budget!$V:$AE,5,0)*IF($C2719="1 - Revenues",1,IF(AND($C2719="5 - Transfers",MID(I2719,15,1)="4"),1,-1))</f>
        <v>0</v>
      </c>
      <c r="N2719" s="17">
        <f>VLOOKUP($K2719,[1]Budget!$V:$AE,6,0)*IF($C2719="1 - Revenues",1,IF(AND($C2719="5 - Transfers",MID(J2719,15,1)="4"),1,-1))</f>
        <v>0</v>
      </c>
      <c r="O2719" s="17">
        <f>IFERROR(IF(RIGHT(LEFT(K2719,15),1)="4",VLOOKUP(K2719,'[1]Budget Worksheet'!A:B,2,0),-1*VLOOKUP(K2719,'[1]Budget Worksheet'!A:B,2,0)),0)</f>
        <v>169207</v>
      </c>
      <c r="P2719" s="17">
        <f>VLOOKUP($K2719,[1]Budget!$V:$AE,8,0)*IF($C2719="1 - Revenues",1,IF(AND($C2719="5 - Transfers",MID($K2719,15,1)="4"),1,-1))</f>
        <v>169207</v>
      </c>
      <c r="Q2719" s="17">
        <f>VLOOKUP($K2719,[1]Budget!$V:$AE,10,0)*IF($C2719="1 - Revenues",1,IF(AND($C2719="5 - Transfers",MID(K2719,15,1)="4"),1,-1))</f>
        <v>0</v>
      </c>
      <c r="S2719" s="18" t="b">
        <f>IF(LEFT(C2719,1)="1",1,-1)*SUMIF([1]Budget!V:V,'Budget Worksheet for Pivot Tabl'!K2719,[1]Budget!AC:AC)=P2719</f>
        <v>1</v>
      </c>
    </row>
    <row r="2720" spans="1:19" x14ac:dyDescent="0.25">
      <c r="A2720" t="s">
        <v>39</v>
      </c>
      <c r="B2720" t="s">
        <v>40</v>
      </c>
      <c r="C2720" t="s">
        <v>9</v>
      </c>
      <c r="D2720" t="str">
        <f t="shared" si="42"/>
        <v>OUTFLOWS</v>
      </c>
      <c r="E2720" t="s">
        <v>116</v>
      </c>
      <c r="F2720" t="s">
        <v>117</v>
      </c>
      <c r="G2720" t="s">
        <v>2965</v>
      </c>
      <c r="H2720" t="s">
        <v>2966</v>
      </c>
      <c r="I2720" t="s">
        <v>3288</v>
      </c>
      <c r="J2720" t="s">
        <v>3289</v>
      </c>
      <c r="K2720" t="s">
        <v>3662</v>
      </c>
      <c r="L2720" t="s">
        <v>2986</v>
      </c>
      <c r="M2720" s="17">
        <f>VLOOKUP($K2720,[1]Budget!$V:$AE,5,0)*IF($C2720="1 - Revenues",1,IF(AND($C2720="5 - Transfers",MID(I2720,15,1)="4"),1,-1))</f>
        <v>0</v>
      </c>
      <c r="N2720" s="17">
        <f>VLOOKUP($K2720,[1]Budget!$V:$AE,6,0)*IF($C2720="1 - Revenues",1,IF(AND($C2720="5 - Transfers",MID(J2720,15,1)="4"),1,-1))</f>
        <v>0</v>
      </c>
      <c r="O2720" s="17">
        <f>IFERROR(IF(RIGHT(LEFT(K2720,15),1)="4",VLOOKUP(K2720,'[1]Budget Worksheet'!A:B,2,0),-1*VLOOKUP(K2720,'[1]Budget Worksheet'!A:B,2,0)),0)</f>
        <v>-90000</v>
      </c>
      <c r="P2720" s="17">
        <f>VLOOKUP($K2720,[1]Budget!$V:$AE,8,0)*IF($C2720="1 - Revenues",1,IF(AND($C2720="5 - Transfers",MID($K2720,15,1)="4"),1,-1))</f>
        <v>-90000</v>
      </c>
      <c r="Q2720" s="17">
        <f>VLOOKUP($K2720,[1]Budget!$V:$AE,10,0)*IF($C2720="1 - Revenues",1,IF(AND($C2720="5 - Transfers",MID(K2720,15,1)="4"),1,-1))</f>
        <v>0</v>
      </c>
      <c r="S2720" s="18" t="b">
        <f>IF(LEFT(C2720,1)="1",1,-1)*SUMIF([1]Budget!V:V,'Budget Worksheet for Pivot Tabl'!K2720,[1]Budget!AC:AC)=P2720</f>
        <v>1</v>
      </c>
    </row>
    <row r="2721" spans="1:19" x14ac:dyDescent="0.25">
      <c r="A2721" t="s">
        <v>39</v>
      </c>
      <c r="B2721" t="s">
        <v>40</v>
      </c>
      <c r="C2721" t="s">
        <v>9</v>
      </c>
      <c r="D2721" t="str">
        <f t="shared" si="42"/>
        <v>OUTFLOWS</v>
      </c>
      <c r="E2721" t="s">
        <v>116</v>
      </c>
      <c r="F2721" t="s">
        <v>117</v>
      </c>
      <c r="G2721" t="s">
        <v>2965</v>
      </c>
      <c r="H2721" t="s">
        <v>2966</v>
      </c>
      <c r="I2721" t="s">
        <v>3288</v>
      </c>
      <c r="J2721" t="s">
        <v>3289</v>
      </c>
      <c r="K2721" t="s">
        <v>3663</v>
      </c>
      <c r="L2721" t="s">
        <v>1274</v>
      </c>
      <c r="M2721" s="17">
        <f>VLOOKUP($K2721,[1]Budget!$V:$AE,5,0)*IF($C2721="1 - Revenues",1,IF(AND($C2721="5 - Transfers",MID(I2721,15,1)="4"),1,-1))</f>
        <v>0</v>
      </c>
      <c r="N2721" s="17">
        <f>VLOOKUP($K2721,[1]Budget!$V:$AE,6,0)*IF($C2721="1 - Revenues",1,IF(AND($C2721="5 - Transfers",MID(J2721,15,1)="4"),1,-1))</f>
        <v>0</v>
      </c>
      <c r="O2721" s="17">
        <f>IFERROR(IF(RIGHT(LEFT(K2721,15),1)="4",VLOOKUP(K2721,'[1]Budget Worksheet'!A:B,2,0),-1*VLOOKUP(K2721,'[1]Budget Worksheet'!A:B,2,0)),0)</f>
        <v>-1634</v>
      </c>
      <c r="P2721" s="17">
        <f>VLOOKUP($K2721,[1]Budget!$V:$AE,8,0)*IF($C2721="1 - Revenues",1,IF(AND($C2721="5 - Transfers",MID($K2721,15,1)="4"),1,-1))</f>
        <v>-1634</v>
      </c>
      <c r="Q2721" s="17">
        <f>VLOOKUP($K2721,[1]Budget!$V:$AE,10,0)*IF($C2721="1 - Revenues",1,IF(AND($C2721="5 - Transfers",MID(K2721,15,1)="4"),1,-1))</f>
        <v>0</v>
      </c>
      <c r="S2721" s="18" t="b">
        <f>IF(LEFT(C2721,1)="1",1,-1)*SUMIF([1]Budget!V:V,'Budget Worksheet for Pivot Tabl'!K2721,[1]Budget!AC:AC)=P2721</f>
        <v>1</v>
      </c>
    </row>
    <row r="2722" spans="1:19" x14ac:dyDescent="0.25">
      <c r="A2722" t="s">
        <v>39</v>
      </c>
      <c r="B2722" t="s">
        <v>40</v>
      </c>
      <c r="C2722" t="s">
        <v>9</v>
      </c>
      <c r="D2722" t="str">
        <f t="shared" si="42"/>
        <v>OUTFLOWS</v>
      </c>
      <c r="E2722" t="s">
        <v>116</v>
      </c>
      <c r="F2722" t="s">
        <v>117</v>
      </c>
      <c r="G2722" t="s">
        <v>2965</v>
      </c>
      <c r="H2722" t="s">
        <v>2966</v>
      </c>
      <c r="I2722" t="s">
        <v>3288</v>
      </c>
      <c r="J2722" t="s">
        <v>3289</v>
      </c>
      <c r="K2722" t="s">
        <v>3664</v>
      </c>
      <c r="L2722" t="s">
        <v>482</v>
      </c>
      <c r="M2722" s="17">
        <f>VLOOKUP($K2722,[1]Budget!$V:$AE,5,0)*IF($C2722="1 - Revenues",1,IF(AND($C2722="5 - Transfers",MID(I2722,15,1)="4"),1,-1))</f>
        <v>0</v>
      </c>
      <c r="N2722" s="17">
        <f>VLOOKUP($K2722,[1]Budget!$V:$AE,6,0)*IF($C2722="1 - Revenues",1,IF(AND($C2722="5 - Transfers",MID(J2722,15,1)="4"),1,-1))</f>
        <v>0</v>
      </c>
      <c r="O2722" s="17">
        <f>IFERROR(IF(RIGHT(LEFT(K2722,15),1)="4",VLOOKUP(K2722,'[1]Budget Worksheet'!A:B,2,0),-1*VLOOKUP(K2722,'[1]Budget Worksheet'!A:B,2,0)),0)</f>
        <v>-8000</v>
      </c>
      <c r="P2722" s="17">
        <f>VLOOKUP($K2722,[1]Budget!$V:$AE,8,0)*IF($C2722="1 - Revenues",1,IF(AND($C2722="5 - Transfers",MID($K2722,15,1)="4"),1,-1))</f>
        <v>-8000</v>
      </c>
      <c r="Q2722" s="17">
        <f>VLOOKUP($K2722,[1]Budget!$V:$AE,10,0)*IF($C2722="1 - Revenues",1,IF(AND($C2722="5 - Transfers",MID(K2722,15,1)="4"),1,-1))</f>
        <v>0</v>
      </c>
      <c r="S2722" s="18" t="b">
        <f>IF(LEFT(C2722,1)="1",1,-1)*SUMIF([1]Budget!V:V,'Budget Worksheet for Pivot Tabl'!K2722,[1]Budget!AC:AC)=P2722</f>
        <v>1</v>
      </c>
    </row>
    <row r="2723" spans="1:19" x14ac:dyDescent="0.25">
      <c r="A2723" t="s">
        <v>39</v>
      </c>
      <c r="B2723" t="s">
        <v>40</v>
      </c>
      <c r="C2723" t="s">
        <v>9</v>
      </c>
      <c r="D2723" t="str">
        <f t="shared" si="42"/>
        <v>OUTFLOWS</v>
      </c>
      <c r="E2723" t="s">
        <v>116</v>
      </c>
      <c r="F2723" t="s">
        <v>117</v>
      </c>
      <c r="G2723" t="s">
        <v>2965</v>
      </c>
      <c r="H2723" t="s">
        <v>2966</v>
      </c>
      <c r="I2723" t="s">
        <v>3288</v>
      </c>
      <c r="J2723" t="s">
        <v>3289</v>
      </c>
      <c r="K2723" t="s">
        <v>3665</v>
      </c>
      <c r="L2723" t="s">
        <v>2980</v>
      </c>
      <c r="M2723" s="17">
        <f>VLOOKUP($K2723,[1]Budget!$V:$AE,5,0)*IF($C2723="1 - Revenues",1,IF(AND($C2723="5 - Transfers",MID(I2723,15,1)="4"),1,-1))</f>
        <v>0</v>
      </c>
      <c r="N2723" s="17">
        <f>VLOOKUP($K2723,[1]Budget!$V:$AE,6,0)*IF($C2723="1 - Revenues",1,IF(AND($C2723="5 - Transfers",MID(J2723,15,1)="4"),1,-1))</f>
        <v>0</v>
      </c>
      <c r="O2723" s="17">
        <f>IFERROR(IF(RIGHT(LEFT(K2723,15),1)="4",VLOOKUP(K2723,'[1]Budget Worksheet'!A:B,2,0),-1*VLOOKUP(K2723,'[1]Budget Worksheet'!A:B,2,0)),0)</f>
        <v>-9000</v>
      </c>
      <c r="P2723" s="17">
        <f>VLOOKUP($K2723,[1]Budget!$V:$AE,8,0)*IF($C2723="1 - Revenues",1,IF(AND($C2723="5 - Transfers",MID($K2723,15,1)="4"),1,-1))</f>
        <v>-9000</v>
      </c>
      <c r="Q2723" s="17">
        <f>VLOOKUP($K2723,[1]Budget!$V:$AE,10,0)*IF($C2723="1 - Revenues",1,IF(AND($C2723="5 - Transfers",MID(K2723,15,1)="4"),1,-1))</f>
        <v>0</v>
      </c>
      <c r="S2723" s="18" t="b">
        <f>IF(LEFT(C2723,1)="1",1,-1)*SUMIF([1]Budget!V:V,'Budget Worksheet for Pivot Tabl'!K2723,[1]Budget!AC:AC)=P2723</f>
        <v>1</v>
      </c>
    </row>
    <row r="2724" spans="1:19" x14ac:dyDescent="0.25">
      <c r="A2724" t="s">
        <v>39</v>
      </c>
      <c r="B2724" t="s">
        <v>40</v>
      </c>
      <c r="C2724" t="s">
        <v>9</v>
      </c>
      <c r="D2724" t="str">
        <f t="shared" si="42"/>
        <v>OUTFLOWS</v>
      </c>
      <c r="E2724" t="s">
        <v>116</v>
      </c>
      <c r="F2724" t="s">
        <v>117</v>
      </c>
      <c r="G2724" t="s">
        <v>2965</v>
      </c>
      <c r="H2724" t="s">
        <v>2966</v>
      </c>
      <c r="I2724" t="s">
        <v>3288</v>
      </c>
      <c r="J2724" t="s">
        <v>3289</v>
      </c>
      <c r="K2724" t="s">
        <v>3666</v>
      </c>
      <c r="L2724" t="s">
        <v>498</v>
      </c>
      <c r="M2724" s="17">
        <f>VLOOKUP($K2724,[1]Budget!$V:$AE,5,0)*IF($C2724="1 - Revenues",1,IF(AND($C2724="5 - Transfers",MID(I2724,15,1)="4"),1,-1))</f>
        <v>0</v>
      </c>
      <c r="N2724" s="17">
        <f>VLOOKUP($K2724,[1]Budget!$V:$AE,6,0)*IF($C2724="1 - Revenues",1,IF(AND($C2724="5 - Transfers",MID(J2724,15,1)="4"),1,-1))</f>
        <v>0</v>
      </c>
      <c r="O2724" s="17">
        <f>IFERROR(IF(RIGHT(LEFT(K2724,15),1)="4",VLOOKUP(K2724,'[1]Budget Worksheet'!A:B,2,0),-1*VLOOKUP(K2724,'[1]Budget Worksheet'!A:B,2,0)),0)</f>
        <v>-64</v>
      </c>
      <c r="P2724" s="17">
        <f>VLOOKUP($K2724,[1]Budget!$V:$AE,8,0)*IF($C2724="1 - Revenues",1,IF(AND($C2724="5 - Transfers",MID($K2724,15,1)="4"),1,-1))</f>
        <v>-64</v>
      </c>
      <c r="Q2724" s="17">
        <f>VLOOKUP($K2724,[1]Budget!$V:$AE,10,0)*IF($C2724="1 - Revenues",1,IF(AND($C2724="5 - Transfers",MID(K2724,15,1)="4"),1,-1))</f>
        <v>0</v>
      </c>
      <c r="S2724" s="18" t="b">
        <f>IF(LEFT(C2724,1)="1",1,-1)*SUMIF([1]Budget!V:V,'Budget Worksheet for Pivot Tabl'!K2724,[1]Budget!AC:AC)=P2724</f>
        <v>1</v>
      </c>
    </row>
    <row r="2725" spans="1:19" x14ac:dyDescent="0.25">
      <c r="A2725" t="s">
        <v>39</v>
      </c>
      <c r="B2725" t="s">
        <v>40</v>
      </c>
      <c r="C2725" t="s">
        <v>9</v>
      </c>
      <c r="D2725" t="str">
        <f t="shared" si="42"/>
        <v>OUTFLOWS</v>
      </c>
      <c r="E2725" t="s">
        <v>116</v>
      </c>
      <c r="F2725" t="s">
        <v>117</v>
      </c>
      <c r="G2725" t="s">
        <v>2965</v>
      </c>
      <c r="H2725" t="s">
        <v>2966</v>
      </c>
      <c r="I2725" t="s">
        <v>3288</v>
      </c>
      <c r="J2725" t="s">
        <v>3289</v>
      </c>
      <c r="K2725" t="s">
        <v>3667</v>
      </c>
      <c r="L2725" t="s">
        <v>2484</v>
      </c>
      <c r="M2725" s="17">
        <f>VLOOKUP($K2725,[1]Budget!$V:$AE,5,0)*IF($C2725="1 - Revenues",1,IF(AND($C2725="5 - Transfers",MID(I2725,15,1)="4"),1,-1))</f>
        <v>0</v>
      </c>
      <c r="N2725" s="17">
        <f>VLOOKUP($K2725,[1]Budget!$V:$AE,6,0)*IF($C2725="1 - Revenues",1,IF(AND($C2725="5 - Transfers",MID(J2725,15,1)="4"),1,-1))</f>
        <v>0</v>
      </c>
      <c r="O2725" s="17">
        <f>IFERROR(IF(RIGHT(LEFT(K2725,15),1)="4",VLOOKUP(K2725,'[1]Budget Worksheet'!A:B,2,0),-1*VLOOKUP(K2725,'[1]Budget Worksheet'!A:B,2,0)),0)</f>
        <v>-4720</v>
      </c>
      <c r="P2725" s="17">
        <f>VLOOKUP($K2725,[1]Budget!$V:$AE,8,0)*IF($C2725="1 - Revenues",1,IF(AND($C2725="5 - Transfers",MID($K2725,15,1)="4"),1,-1))</f>
        <v>-4720</v>
      </c>
      <c r="Q2725" s="17">
        <f>VLOOKUP($K2725,[1]Budget!$V:$AE,10,0)*IF($C2725="1 - Revenues",1,IF(AND($C2725="5 - Transfers",MID(K2725,15,1)="4"),1,-1))</f>
        <v>0</v>
      </c>
      <c r="S2725" s="18" t="b">
        <f>IF(LEFT(C2725,1)="1",1,-1)*SUMIF([1]Budget!V:V,'Budget Worksheet for Pivot Tabl'!K2725,[1]Budget!AC:AC)=P2725</f>
        <v>1</v>
      </c>
    </row>
    <row r="2726" spans="1:19" x14ac:dyDescent="0.25">
      <c r="A2726" t="s">
        <v>39</v>
      </c>
      <c r="B2726" t="s">
        <v>40</v>
      </c>
      <c r="C2726" t="s">
        <v>9</v>
      </c>
      <c r="D2726" t="str">
        <f t="shared" si="42"/>
        <v>OUTFLOWS</v>
      </c>
      <c r="E2726" t="s">
        <v>116</v>
      </c>
      <c r="F2726" t="s">
        <v>117</v>
      </c>
      <c r="G2726" t="s">
        <v>2965</v>
      </c>
      <c r="H2726" t="s">
        <v>2966</v>
      </c>
      <c r="I2726" t="s">
        <v>3288</v>
      </c>
      <c r="J2726" t="s">
        <v>3289</v>
      </c>
      <c r="K2726" t="s">
        <v>3668</v>
      </c>
      <c r="L2726" t="s">
        <v>723</v>
      </c>
      <c r="M2726" s="17">
        <f>VLOOKUP($K2726,[1]Budget!$V:$AE,5,0)*IF($C2726="1 - Revenues",1,IF(AND($C2726="5 - Transfers",MID(I2726,15,1)="4"),1,-1))</f>
        <v>0</v>
      </c>
      <c r="N2726" s="17">
        <f>VLOOKUP($K2726,[1]Budget!$V:$AE,6,0)*IF($C2726="1 - Revenues",1,IF(AND($C2726="5 - Transfers",MID(J2726,15,1)="4"),1,-1))</f>
        <v>0</v>
      </c>
      <c r="O2726" s="17">
        <f>IFERROR(IF(RIGHT(LEFT(K2726,15),1)="4",VLOOKUP(K2726,'[1]Budget Worksheet'!A:B,2,0),-1*VLOOKUP(K2726,'[1]Budget Worksheet'!A:B,2,0)),0)</f>
        <v>-3289</v>
      </c>
      <c r="P2726" s="17">
        <f>VLOOKUP($K2726,[1]Budget!$V:$AE,8,0)*IF($C2726="1 - Revenues",1,IF(AND($C2726="5 - Transfers",MID($K2726,15,1)="4"),1,-1))</f>
        <v>-3289</v>
      </c>
      <c r="Q2726" s="17">
        <f>VLOOKUP($K2726,[1]Budget!$V:$AE,10,0)*IF($C2726="1 - Revenues",1,IF(AND($C2726="5 - Transfers",MID(K2726,15,1)="4"),1,-1))</f>
        <v>0</v>
      </c>
      <c r="S2726" s="18" t="b">
        <f>IF(LEFT(C2726,1)="1",1,-1)*SUMIF([1]Budget!V:V,'Budget Worksheet for Pivot Tabl'!K2726,[1]Budget!AC:AC)=P2726</f>
        <v>1</v>
      </c>
    </row>
    <row r="2727" spans="1:19" x14ac:dyDescent="0.25">
      <c r="A2727" t="s">
        <v>39</v>
      </c>
      <c r="B2727" t="s">
        <v>40</v>
      </c>
      <c r="C2727" t="s">
        <v>9</v>
      </c>
      <c r="D2727" t="str">
        <f t="shared" si="42"/>
        <v>OUTFLOWS</v>
      </c>
      <c r="E2727" t="s">
        <v>116</v>
      </c>
      <c r="F2727" t="s">
        <v>117</v>
      </c>
      <c r="G2727" t="s">
        <v>2965</v>
      </c>
      <c r="H2727" t="s">
        <v>2966</v>
      </c>
      <c r="I2727" t="s">
        <v>3288</v>
      </c>
      <c r="J2727" t="s">
        <v>3289</v>
      </c>
      <c r="K2727" t="s">
        <v>3669</v>
      </c>
      <c r="L2727" t="s">
        <v>2950</v>
      </c>
      <c r="M2727" s="17">
        <f>VLOOKUP($K2727,[1]Budget!$V:$AE,5,0)*IF($C2727="1 - Revenues",1,IF(AND($C2727="5 - Transfers",MID(I2727,15,1)="4"),1,-1))</f>
        <v>0</v>
      </c>
      <c r="N2727" s="17">
        <f>VLOOKUP($K2727,[1]Budget!$V:$AE,6,0)*IF($C2727="1 - Revenues",1,IF(AND($C2727="5 - Transfers",MID(J2727,15,1)="4"),1,-1))</f>
        <v>0</v>
      </c>
      <c r="O2727" s="17">
        <f>IFERROR(IF(RIGHT(LEFT(K2727,15),1)="4",VLOOKUP(K2727,'[1]Budget Worksheet'!A:B,2,0),-1*VLOOKUP(K2727,'[1]Budget Worksheet'!A:B,2,0)),0)</f>
        <v>-18500</v>
      </c>
      <c r="P2727" s="17">
        <f>VLOOKUP($K2727,[1]Budget!$V:$AE,8,0)*IF($C2727="1 - Revenues",1,IF(AND($C2727="5 - Transfers",MID($K2727,15,1)="4"),1,-1))</f>
        <v>-18500</v>
      </c>
      <c r="Q2727" s="17">
        <f>VLOOKUP($K2727,[1]Budget!$V:$AE,10,0)*IF($C2727="1 - Revenues",1,IF(AND($C2727="5 - Transfers",MID(K2727,15,1)="4"),1,-1))</f>
        <v>0</v>
      </c>
      <c r="S2727" s="18" t="b">
        <f>IF(LEFT(C2727,1)="1",1,-1)*SUMIF([1]Budget!V:V,'Budget Worksheet for Pivot Tabl'!K2727,[1]Budget!AC:AC)=P2727</f>
        <v>1</v>
      </c>
    </row>
    <row r="2728" spans="1:19" x14ac:dyDescent="0.25">
      <c r="A2728" t="s">
        <v>39</v>
      </c>
      <c r="B2728" t="s">
        <v>40</v>
      </c>
      <c r="C2728" t="s">
        <v>9</v>
      </c>
      <c r="D2728" t="str">
        <f t="shared" si="42"/>
        <v>OUTFLOWS</v>
      </c>
      <c r="E2728" t="s">
        <v>116</v>
      </c>
      <c r="F2728" t="s">
        <v>117</v>
      </c>
      <c r="G2728" t="s">
        <v>2965</v>
      </c>
      <c r="H2728" t="s">
        <v>2966</v>
      </c>
      <c r="I2728" t="s">
        <v>3288</v>
      </c>
      <c r="J2728" t="s">
        <v>3289</v>
      </c>
      <c r="K2728" t="s">
        <v>3670</v>
      </c>
      <c r="L2728" t="s">
        <v>1398</v>
      </c>
      <c r="M2728" s="17">
        <f>VLOOKUP($K2728,[1]Budget!$V:$AE,5,0)*IF($C2728="1 - Revenues",1,IF(AND($C2728="5 - Transfers",MID(I2728,15,1)="4"),1,-1))</f>
        <v>0</v>
      </c>
      <c r="N2728" s="17">
        <f>VLOOKUP($K2728,[1]Budget!$V:$AE,6,0)*IF($C2728="1 - Revenues",1,IF(AND($C2728="5 - Transfers",MID(J2728,15,1)="4"),1,-1))</f>
        <v>0</v>
      </c>
      <c r="O2728" s="17">
        <f>IFERROR(IF(RIGHT(LEFT(K2728,15),1)="4",VLOOKUP(K2728,'[1]Budget Worksheet'!A:B,2,0),-1*VLOOKUP(K2728,'[1]Budget Worksheet'!A:B,2,0)),0)</f>
        <v>-14000</v>
      </c>
      <c r="P2728" s="17">
        <f>VLOOKUP($K2728,[1]Budget!$V:$AE,8,0)*IF($C2728="1 - Revenues",1,IF(AND($C2728="5 - Transfers",MID($K2728,15,1)="4"),1,-1))</f>
        <v>-14000</v>
      </c>
      <c r="Q2728" s="17">
        <f>VLOOKUP($K2728,[1]Budget!$V:$AE,10,0)*IF($C2728="1 - Revenues",1,IF(AND($C2728="5 - Transfers",MID(K2728,15,1)="4"),1,-1))</f>
        <v>0</v>
      </c>
      <c r="S2728" s="18" t="b">
        <f>IF(LEFT(C2728,1)="1",1,-1)*SUMIF([1]Budget!V:V,'Budget Worksheet for Pivot Tabl'!K2728,[1]Budget!AC:AC)=P2728</f>
        <v>1</v>
      </c>
    </row>
    <row r="2729" spans="1:19" x14ac:dyDescent="0.25">
      <c r="A2729" t="s">
        <v>39</v>
      </c>
      <c r="B2729" t="s">
        <v>40</v>
      </c>
      <c r="C2729" t="s">
        <v>10</v>
      </c>
      <c r="D2729" t="str">
        <f t="shared" si="42"/>
        <v>OUTFLOWS</v>
      </c>
      <c r="E2729" t="s">
        <v>116</v>
      </c>
      <c r="F2729" t="s">
        <v>117</v>
      </c>
      <c r="G2729" t="s">
        <v>2965</v>
      </c>
      <c r="H2729" t="s">
        <v>2966</v>
      </c>
      <c r="I2729" t="s">
        <v>3288</v>
      </c>
      <c r="J2729" t="s">
        <v>3289</v>
      </c>
      <c r="K2729" t="s">
        <v>3671</v>
      </c>
      <c r="L2729" t="s">
        <v>3305</v>
      </c>
      <c r="M2729" s="17">
        <f>VLOOKUP($K2729,[1]Budget!$V:$AE,5,0)*IF($C2729="1 - Revenues",1,IF(AND($C2729="5 - Transfers",MID(I2729,15,1)="4"),1,-1))</f>
        <v>0</v>
      </c>
      <c r="N2729" s="17">
        <f>VLOOKUP($K2729,[1]Budget!$V:$AE,6,0)*IF($C2729="1 - Revenues",1,IF(AND($C2729="5 - Transfers",MID(J2729,15,1)="4"),1,-1))</f>
        <v>0</v>
      </c>
      <c r="O2729" s="17">
        <f>IFERROR(IF(RIGHT(LEFT(K2729,15),1)="4",VLOOKUP(K2729,'[1]Budget Worksheet'!A:B,2,0),-1*VLOOKUP(K2729,'[1]Budget Worksheet'!A:B,2,0)),0)</f>
        <v>-10000</v>
      </c>
      <c r="P2729" s="17">
        <f>VLOOKUP($K2729,[1]Budget!$V:$AE,8,0)*IF($C2729="1 - Revenues",1,IF(AND($C2729="5 - Transfers",MID($K2729,15,1)="4"),1,-1))</f>
        <v>-10000</v>
      </c>
      <c r="Q2729" s="17">
        <f>VLOOKUP($K2729,[1]Budget!$V:$AE,10,0)*IF($C2729="1 - Revenues",1,IF(AND($C2729="5 - Transfers",MID(K2729,15,1)="4"),1,-1))</f>
        <v>0</v>
      </c>
      <c r="S2729" s="18" t="b">
        <f>IF(LEFT(C2729,1)="1",1,-1)*SUMIF([1]Budget!V:V,'Budget Worksheet for Pivot Tabl'!K2729,[1]Budget!AC:AC)=P2729</f>
        <v>1</v>
      </c>
    </row>
    <row r="2730" spans="1:19" x14ac:dyDescent="0.25">
      <c r="A2730" t="s">
        <v>39</v>
      </c>
      <c r="B2730" t="s">
        <v>40</v>
      </c>
      <c r="C2730" t="s">
        <v>10</v>
      </c>
      <c r="D2730" t="str">
        <f t="shared" si="42"/>
        <v>OUTFLOWS</v>
      </c>
      <c r="E2730" t="s">
        <v>116</v>
      </c>
      <c r="F2730" t="s">
        <v>117</v>
      </c>
      <c r="G2730" t="s">
        <v>2965</v>
      </c>
      <c r="H2730" t="s">
        <v>2966</v>
      </c>
      <c r="I2730" t="s">
        <v>3288</v>
      </c>
      <c r="J2730" t="s">
        <v>3289</v>
      </c>
      <c r="K2730" t="s">
        <v>3672</v>
      </c>
      <c r="L2730" t="s">
        <v>1655</v>
      </c>
      <c r="M2730" s="17">
        <f>VLOOKUP($K2730,[1]Budget!$V:$AE,5,0)*IF($C2730="1 - Revenues",1,IF(AND($C2730="5 - Transfers",MID(I2730,15,1)="4"),1,-1))</f>
        <v>0</v>
      </c>
      <c r="N2730" s="17">
        <f>VLOOKUP($K2730,[1]Budget!$V:$AE,6,0)*IF($C2730="1 - Revenues",1,IF(AND($C2730="5 - Transfers",MID(J2730,15,1)="4"),1,-1))</f>
        <v>0</v>
      </c>
      <c r="O2730" s="17">
        <f>IFERROR(IF(RIGHT(LEFT(K2730,15),1)="4",VLOOKUP(K2730,'[1]Budget Worksheet'!A:B,2,0),-1*VLOOKUP(K2730,'[1]Budget Worksheet'!A:B,2,0)),0)</f>
        <v>-10000</v>
      </c>
      <c r="P2730" s="17">
        <f>VLOOKUP($K2730,[1]Budget!$V:$AE,8,0)*IF($C2730="1 - Revenues",1,IF(AND($C2730="5 - Transfers",MID($K2730,15,1)="4"),1,-1))</f>
        <v>-10000</v>
      </c>
      <c r="Q2730" s="17">
        <f>VLOOKUP($K2730,[1]Budget!$V:$AE,10,0)*IF($C2730="1 - Revenues",1,IF(AND($C2730="5 - Transfers",MID(K2730,15,1)="4"),1,-1))</f>
        <v>0</v>
      </c>
      <c r="S2730" s="18" t="b">
        <f>IF(LEFT(C2730,1)="1",1,-1)*SUMIF([1]Budget!V:V,'Budget Worksheet for Pivot Tabl'!K2730,[1]Budget!AC:AC)=P2730</f>
        <v>1</v>
      </c>
    </row>
    <row r="2731" spans="1:19" x14ac:dyDescent="0.25">
      <c r="A2731" t="s">
        <v>39</v>
      </c>
      <c r="B2731" t="s">
        <v>40</v>
      </c>
      <c r="C2731" t="s">
        <v>7</v>
      </c>
      <c r="D2731" t="str">
        <f t="shared" si="42"/>
        <v>INFLOWS</v>
      </c>
      <c r="E2731" t="s">
        <v>116</v>
      </c>
      <c r="F2731" t="s">
        <v>117</v>
      </c>
      <c r="G2731" t="s">
        <v>2965</v>
      </c>
      <c r="H2731" t="s">
        <v>2966</v>
      </c>
      <c r="I2731" t="s">
        <v>3306</v>
      </c>
      <c r="J2731" t="s">
        <v>3307</v>
      </c>
      <c r="K2731" t="s">
        <v>3673</v>
      </c>
      <c r="L2731" t="s">
        <v>2927</v>
      </c>
      <c r="M2731" s="17">
        <f>VLOOKUP($K2731,[1]Budget!$V:$AE,5,0)*IF($C2731="1 - Revenues",1,IF(AND($C2731="5 - Transfers",MID(I2731,15,1)="4"),1,-1))</f>
        <v>0</v>
      </c>
      <c r="N2731" s="17">
        <f>VLOOKUP($K2731,[1]Budget!$V:$AE,6,0)*IF($C2731="1 - Revenues",1,IF(AND($C2731="5 - Transfers",MID(J2731,15,1)="4"),1,-1))</f>
        <v>0</v>
      </c>
      <c r="O2731" s="17">
        <f>IFERROR(IF(RIGHT(LEFT(K2731,15),1)="4",VLOOKUP(K2731,'[1]Budget Worksheet'!A:B,2,0),-1*VLOOKUP(K2731,'[1]Budget Worksheet'!A:B,2,0)),0)</f>
        <v>14171</v>
      </c>
      <c r="P2731" s="17">
        <f>VLOOKUP($K2731,[1]Budget!$V:$AE,8,0)*IF($C2731="1 - Revenues",1,IF(AND($C2731="5 - Transfers",MID($K2731,15,1)="4"),1,-1))</f>
        <v>14171</v>
      </c>
      <c r="Q2731" s="17">
        <f>VLOOKUP($K2731,[1]Budget!$V:$AE,10,0)*IF($C2731="1 - Revenues",1,IF(AND($C2731="5 - Transfers",MID(K2731,15,1)="4"),1,-1))</f>
        <v>0</v>
      </c>
      <c r="S2731" s="18" t="b">
        <f>IF(LEFT(C2731,1)="1",1,-1)*SUMIF([1]Budget!V:V,'Budget Worksheet for Pivot Tabl'!K2731,[1]Budget!AC:AC)=P2731</f>
        <v>1</v>
      </c>
    </row>
    <row r="2732" spans="1:19" x14ac:dyDescent="0.25">
      <c r="A2732" t="s">
        <v>39</v>
      </c>
      <c r="B2732" t="s">
        <v>40</v>
      </c>
      <c r="C2732" t="s">
        <v>9</v>
      </c>
      <c r="D2732" t="str">
        <f t="shared" si="42"/>
        <v>OUTFLOWS</v>
      </c>
      <c r="E2732" t="s">
        <v>116</v>
      </c>
      <c r="F2732" t="s">
        <v>117</v>
      </c>
      <c r="G2732" t="s">
        <v>2965</v>
      </c>
      <c r="H2732" t="s">
        <v>2966</v>
      </c>
      <c r="I2732" t="s">
        <v>3306</v>
      </c>
      <c r="J2732" t="s">
        <v>3307</v>
      </c>
      <c r="K2732" t="s">
        <v>3674</v>
      </c>
      <c r="L2732" t="s">
        <v>2986</v>
      </c>
      <c r="M2732" s="17">
        <f>VLOOKUP($K2732,[1]Budget!$V:$AE,5,0)*IF($C2732="1 - Revenues",1,IF(AND($C2732="5 - Transfers",MID(I2732,15,1)="4"),1,-1))</f>
        <v>0</v>
      </c>
      <c r="N2732" s="17">
        <f>VLOOKUP($K2732,[1]Budget!$V:$AE,6,0)*IF($C2732="1 - Revenues",1,IF(AND($C2732="5 - Transfers",MID(J2732,15,1)="4"),1,-1))</f>
        <v>0</v>
      </c>
      <c r="O2732" s="17">
        <f>IFERROR(IF(RIGHT(LEFT(K2732,15),1)="4",VLOOKUP(K2732,'[1]Budget Worksheet'!A:B,2,0),-1*VLOOKUP(K2732,'[1]Budget Worksheet'!A:B,2,0)),0)</f>
        <v>-4000</v>
      </c>
      <c r="P2732" s="17">
        <f>VLOOKUP($K2732,[1]Budget!$V:$AE,8,0)*IF($C2732="1 - Revenues",1,IF(AND($C2732="5 - Transfers",MID($K2732,15,1)="4"),1,-1))</f>
        <v>-4000</v>
      </c>
      <c r="Q2732" s="17">
        <f>VLOOKUP($K2732,[1]Budget!$V:$AE,10,0)*IF($C2732="1 - Revenues",1,IF(AND($C2732="5 - Transfers",MID(K2732,15,1)="4"),1,-1))</f>
        <v>0</v>
      </c>
      <c r="S2732" s="18" t="b">
        <f>IF(LEFT(C2732,1)="1",1,-1)*SUMIF([1]Budget!V:V,'Budget Worksheet for Pivot Tabl'!K2732,[1]Budget!AC:AC)=P2732</f>
        <v>1</v>
      </c>
    </row>
    <row r="2733" spans="1:19" x14ac:dyDescent="0.25">
      <c r="A2733" t="s">
        <v>39</v>
      </c>
      <c r="B2733" t="s">
        <v>40</v>
      </c>
      <c r="C2733" t="s">
        <v>9</v>
      </c>
      <c r="D2733" t="str">
        <f t="shared" si="42"/>
        <v>OUTFLOWS</v>
      </c>
      <c r="E2733" t="s">
        <v>116</v>
      </c>
      <c r="F2733" t="s">
        <v>117</v>
      </c>
      <c r="G2733" t="s">
        <v>2965</v>
      </c>
      <c r="H2733" t="s">
        <v>2966</v>
      </c>
      <c r="I2733" t="s">
        <v>3306</v>
      </c>
      <c r="J2733" t="s">
        <v>3307</v>
      </c>
      <c r="K2733" t="s">
        <v>3675</v>
      </c>
      <c r="L2733" t="s">
        <v>1274</v>
      </c>
      <c r="M2733" s="17">
        <f>VLOOKUP($K2733,[1]Budget!$V:$AE,5,0)*IF($C2733="1 - Revenues",1,IF(AND($C2733="5 - Transfers",MID(I2733,15,1)="4"),1,-1))</f>
        <v>0</v>
      </c>
      <c r="N2733" s="17">
        <f>VLOOKUP($K2733,[1]Budget!$V:$AE,6,0)*IF($C2733="1 - Revenues",1,IF(AND($C2733="5 - Transfers",MID(J2733,15,1)="4"),1,-1))</f>
        <v>0</v>
      </c>
      <c r="O2733" s="17">
        <f>IFERROR(IF(RIGHT(LEFT(K2733,15),1)="4",VLOOKUP(K2733,'[1]Budget Worksheet'!A:B,2,0),-1*VLOOKUP(K2733,'[1]Budget Worksheet'!A:B,2,0)),0)</f>
        <v>-149</v>
      </c>
      <c r="P2733" s="17">
        <f>VLOOKUP($K2733,[1]Budget!$V:$AE,8,0)*IF($C2733="1 - Revenues",1,IF(AND($C2733="5 - Transfers",MID($K2733,15,1)="4"),1,-1))</f>
        <v>-149</v>
      </c>
      <c r="Q2733" s="17">
        <f>VLOOKUP($K2733,[1]Budget!$V:$AE,10,0)*IF($C2733="1 - Revenues",1,IF(AND($C2733="5 - Transfers",MID(K2733,15,1)="4"),1,-1))</f>
        <v>0</v>
      </c>
      <c r="S2733" s="18" t="b">
        <f>IF(LEFT(C2733,1)="1",1,-1)*SUMIF([1]Budget!V:V,'Budget Worksheet for Pivot Tabl'!K2733,[1]Budget!AC:AC)=P2733</f>
        <v>1</v>
      </c>
    </row>
    <row r="2734" spans="1:19" x14ac:dyDescent="0.25">
      <c r="A2734" t="s">
        <v>39</v>
      </c>
      <c r="B2734" t="s">
        <v>40</v>
      </c>
      <c r="C2734" t="s">
        <v>9</v>
      </c>
      <c r="D2734" t="str">
        <f t="shared" si="42"/>
        <v>OUTFLOWS</v>
      </c>
      <c r="E2734" t="s">
        <v>116</v>
      </c>
      <c r="F2734" t="s">
        <v>117</v>
      </c>
      <c r="G2734" t="s">
        <v>2965</v>
      </c>
      <c r="H2734" t="s">
        <v>2966</v>
      </c>
      <c r="I2734" t="s">
        <v>3306</v>
      </c>
      <c r="J2734" t="s">
        <v>3307</v>
      </c>
      <c r="K2734" t="s">
        <v>3676</v>
      </c>
      <c r="L2734" t="s">
        <v>482</v>
      </c>
      <c r="M2734" s="17">
        <f>VLOOKUP($K2734,[1]Budget!$V:$AE,5,0)*IF($C2734="1 - Revenues",1,IF(AND($C2734="5 - Transfers",MID(I2734,15,1)="4"),1,-1))</f>
        <v>0</v>
      </c>
      <c r="N2734" s="17">
        <f>VLOOKUP($K2734,[1]Budget!$V:$AE,6,0)*IF($C2734="1 - Revenues",1,IF(AND($C2734="5 - Transfers",MID(J2734,15,1)="4"),1,-1))</f>
        <v>0</v>
      </c>
      <c r="O2734" s="17">
        <f>IFERROR(IF(RIGHT(LEFT(K2734,15),1)="4",VLOOKUP(K2734,'[1]Budget Worksheet'!A:B,2,0),-1*VLOOKUP(K2734,'[1]Budget Worksheet'!A:B,2,0)),0)</f>
        <v>-130</v>
      </c>
      <c r="P2734" s="17">
        <f>VLOOKUP($K2734,[1]Budget!$V:$AE,8,0)*IF($C2734="1 - Revenues",1,IF(AND($C2734="5 - Transfers",MID($K2734,15,1)="4"),1,-1))</f>
        <v>-130</v>
      </c>
      <c r="Q2734" s="17">
        <f>VLOOKUP($K2734,[1]Budget!$V:$AE,10,0)*IF($C2734="1 - Revenues",1,IF(AND($C2734="5 - Transfers",MID(K2734,15,1)="4"),1,-1))</f>
        <v>0</v>
      </c>
      <c r="S2734" s="18" t="b">
        <f>IF(LEFT(C2734,1)="1",1,-1)*SUMIF([1]Budget!V:V,'Budget Worksheet for Pivot Tabl'!K2734,[1]Budget!AC:AC)=P2734</f>
        <v>1</v>
      </c>
    </row>
    <row r="2735" spans="1:19" x14ac:dyDescent="0.25">
      <c r="A2735" t="s">
        <v>39</v>
      </c>
      <c r="B2735" t="s">
        <v>40</v>
      </c>
      <c r="C2735" t="s">
        <v>9</v>
      </c>
      <c r="D2735" t="str">
        <f t="shared" si="42"/>
        <v>OUTFLOWS</v>
      </c>
      <c r="E2735" t="s">
        <v>116</v>
      </c>
      <c r="F2735" t="s">
        <v>117</v>
      </c>
      <c r="G2735" t="s">
        <v>2965</v>
      </c>
      <c r="H2735" t="s">
        <v>2966</v>
      </c>
      <c r="I2735" t="s">
        <v>3306</v>
      </c>
      <c r="J2735" t="s">
        <v>3307</v>
      </c>
      <c r="K2735" t="s">
        <v>3677</v>
      </c>
      <c r="L2735" t="s">
        <v>2980</v>
      </c>
      <c r="M2735" s="17">
        <f>VLOOKUP($K2735,[1]Budget!$V:$AE,5,0)*IF($C2735="1 - Revenues",1,IF(AND($C2735="5 - Transfers",MID(I2735,15,1)="4"),1,-1))</f>
        <v>0</v>
      </c>
      <c r="N2735" s="17">
        <f>VLOOKUP($K2735,[1]Budget!$V:$AE,6,0)*IF($C2735="1 - Revenues",1,IF(AND($C2735="5 - Transfers",MID(J2735,15,1)="4"),1,-1))</f>
        <v>0</v>
      </c>
      <c r="O2735" s="17">
        <f>IFERROR(IF(RIGHT(LEFT(K2735,15),1)="4",VLOOKUP(K2735,'[1]Budget Worksheet'!A:B,2,0),-1*VLOOKUP(K2735,'[1]Budget Worksheet'!A:B,2,0)),0)</f>
        <v>-1100</v>
      </c>
      <c r="P2735" s="17">
        <f>VLOOKUP($K2735,[1]Budget!$V:$AE,8,0)*IF($C2735="1 - Revenues",1,IF(AND($C2735="5 - Transfers",MID($K2735,15,1)="4"),1,-1))</f>
        <v>-1100</v>
      </c>
      <c r="Q2735" s="17">
        <f>VLOOKUP($K2735,[1]Budget!$V:$AE,10,0)*IF($C2735="1 - Revenues",1,IF(AND($C2735="5 - Transfers",MID(K2735,15,1)="4"),1,-1))</f>
        <v>0</v>
      </c>
      <c r="S2735" s="18" t="b">
        <f>IF(LEFT(C2735,1)="1",1,-1)*SUMIF([1]Budget!V:V,'Budget Worksheet for Pivot Tabl'!K2735,[1]Budget!AC:AC)=P2735</f>
        <v>1</v>
      </c>
    </row>
    <row r="2736" spans="1:19" x14ac:dyDescent="0.25">
      <c r="A2736" t="s">
        <v>39</v>
      </c>
      <c r="B2736" t="s">
        <v>40</v>
      </c>
      <c r="C2736" t="s">
        <v>9</v>
      </c>
      <c r="D2736" t="str">
        <f t="shared" si="42"/>
        <v>OUTFLOWS</v>
      </c>
      <c r="E2736" t="s">
        <v>116</v>
      </c>
      <c r="F2736" t="s">
        <v>117</v>
      </c>
      <c r="G2736" t="s">
        <v>2965</v>
      </c>
      <c r="H2736" t="s">
        <v>2966</v>
      </c>
      <c r="I2736" t="s">
        <v>3306</v>
      </c>
      <c r="J2736" t="s">
        <v>3307</v>
      </c>
      <c r="K2736" t="s">
        <v>3678</v>
      </c>
      <c r="L2736" t="s">
        <v>2950</v>
      </c>
      <c r="M2736" s="17">
        <f>VLOOKUP($K2736,[1]Budget!$V:$AE,5,0)*IF($C2736="1 - Revenues",1,IF(AND($C2736="5 - Transfers",MID(I2736,15,1)="4"),1,-1))</f>
        <v>0</v>
      </c>
      <c r="N2736" s="17">
        <f>VLOOKUP($K2736,[1]Budget!$V:$AE,6,0)*IF($C2736="1 - Revenues",1,IF(AND($C2736="5 - Transfers",MID(J2736,15,1)="4"),1,-1))</f>
        <v>0</v>
      </c>
      <c r="O2736" s="17">
        <f>IFERROR(IF(RIGHT(LEFT(K2736,15),1)="4",VLOOKUP(K2736,'[1]Budget Worksheet'!A:B,2,0),-1*VLOOKUP(K2736,'[1]Budget Worksheet'!A:B,2,0)),0)</f>
        <v>-500</v>
      </c>
      <c r="P2736" s="17">
        <f>VLOOKUP($K2736,[1]Budget!$V:$AE,8,0)*IF($C2736="1 - Revenues",1,IF(AND($C2736="5 - Transfers",MID($K2736,15,1)="4"),1,-1))</f>
        <v>-500</v>
      </c>
      <c r="Q2736" s="17">
        <f>VLOOKUP($K2736,[1]Budget!$V:$AE,10,0)*IF($C2736="1 - Revenues",1,IF(AND($C2736="5 - Transfers",MID(K2736,15,1)="4"),1,-1))</f>
        <v>0</v>
      </c>
      <c r="S2736" s="18" t="b">
        <f>IF(LEFT(C2736,1)="1",1,-1)*SUMIF([1]Budget!V:V,'Budget Worksheet for Pivot Tabl'!K2736,[1]Budget!AC:AC)=P2736</f>
        <v>1</v>
      </c>
    </row>
    <row r="2737" spans="1:19" x14ac:dyDescent="0.25">
      <c r="A2737" t="s">
        <v>39</v>
      </c>
      <c r="B2737" t="s">
        <v>40</v>
      </c>
      <c r="C2737" t="s">
        <v>9</v>
      </c>
      <c r="D2737" t="str">
        <f t="shared" si="42"/>
        <v>OUTFLOWS</v>
      </c>
      <c r="E2737" t="s">
        <v>116</v>
      </c>
      <c r="F2737" t="s">
        <v>117</v>
      </c>
      <c r="G2737" t="s">
        <v>2965</v>
      </c>
      <c r="H2737" t="s">
        <v>2966</v>
      </c>
      <c r="I2737" t="s">
        <v>3306</v>
      </c>
      <c r="J2737" t="s">
        <v>3307</v>
      </c>
      <c r="K2737" t="s">
        <v>3679</v>
      </c>
      <c r="L2737" t="s">
        <v>498</v>
      </c>
      <c r="M2737" s="17">
        <f>VLOOKUP($K2737,[1]Budget!$V:$AE,5,0)*IF($C2737="1 - Revenues",1,IF(AND($C2737="5 - Transfers",MID(I2737,15,1)="4"),1,-1))</f>
        <v>0</v>
      </c>
      <c r="N2737" s="17">
        <f>VLOOKUP($K2737,[1]Budget!$V:$AE,6,0)*IF($C2737="1 - Revenues",1,IF(AND($C2737="5 - Transfers",MID(J2737,15,1)="4"),1,-1))</f>
        <v>0</v>
      </c>
      <c r="O2737" s="17">
        <f>IFERROR(IF(RIGHT(LEFT(K2737,15),1)="4",VLOOKUP(K2737,'[1]Budget Worksheet'!A:B,2,0),-1*VLOOKUP(K2737,'[1]Budget Worksheet'!A:B,2,0)),0)</f>
        <v>-42</v>
      </c>
      <c r="P2737" s="17">
        <f>VLOOKUP($K2737,[1]Budget!$V:$AE,8,0)*IF($C2737="1 - Revenues",1,IF(AND($C2737="5 - Transfers",MID($K2737,15,1)="4"),1,-1))</f>
        <v>-42</v>
      </c>
      <c r="Q2737" s="17">
        <f>VLOOKUP($K2737,[1]Budget!$V:$AE,10,0)*IF($C2737="1 - Revenues",1,IF(AND($C2737="5 - Transfers",MID(K2737,15,1)="4"),1,-1))</f>
        <v>0</v>
      </c>
      <c r="S2737" s="18" t="b">
        <f>IF(LEFT(C2737,1)="1",1,-1)*SUMIF([1]Budget!V:V,'Budget Worksheet for Pivot Tabl'!K2737,[1]Budget!AC:AC)=P2737</f>
        <v>1</v>
      </c>
    </row>
    <row r="2738" spans="1:19" x14ac:dyDescent="0.25">
      <c r="A2738" t="s">
        <v>39</v>
      </c>
      <c r="B2738" t="s">
        <v>40</v>
      </c>
      <c r="C2738" t="s">
        <v>9</v>
      </c>
      <c r="D2738" t="str">
        <f t="shared" si="42"/>
        <v>OUTFLOWS</v>
      </c>
      <c r="E2738" t="s">
        <v>116</v>
      </c>
      <c r="F2738" t="s">
        <v>117</v>
      </c>
      <c r="G2738" t="s">
        <v>2965</v>
      </c>
      <c r="H2738" t="s">
        <v>2966</v>
      </c>
      <c r="I2738" t="s">
        <v>3306</v>
      </c>
      <c r="J2738" t="s">
        <v>3307</v>
      </c>
      <c r="K2738" t="s">
        <v>3680</v>
      </c>
      <c r="L2738" t="s">
        <v>2484</v>
      </c>
      <c r="M2738" s="17">
        <f>VLOOKUP($K2738,[1]Budget!$V:$AE,5,0)*IF($C2738="1 - Revenues",1,IF(AND($C2738="5 - Transfers",MID(I2738,15,1)="4"),1,-1))</f>
        <v>0</v>
      </c>
      <c r="N2738" s="17">
        <f>VLOOKUP($K2738,[1]Budget!$V:$AE,6,0)*IF($C2738="1 - Revenues",1,IF(AND($C2738="5 - Transfers",MID(J2738,15,1)="4"),1,-1))</f>
        <v>0</v>
      </c>
      <c r="O2738" s="17">
        <f>IFERROR(IF(RIGHT(LEFT(K2738,15),1)="4",VLOOKUP(K2738,'[1]Budget Worksheet'!A:B,2,0),-1*VLOOKUP(K2738,'[1]Budget Worksheet'!A:B,2,0)),0)</f>
        <v>-4720</v>
      </c>
      <c r="P2738" s="17">
        <f>VLOOKUP($K2738,[1]Budget!$V:$AE,8,0)*IF($C2738="1 - Revenues",1,IF(AND($C2738="5 - Transfers",MID($K2738,15,1)="4"),1,-1))</f>
        <v>-4720</v>
      </c>
      <c r="Q2738" s="17">
        <f>VLOOKUP($K2738,[1]Budget!$V:$AE,10,0)*IF($C2738="1 - Revenues",1,IF(AND($C2738="5 - Transfers",MID(K2738,15,1)="4"),1,-1))</f>
        <v>0</v>
      </c>
      <c r="S2738" s="18" t="b">
        <f>IF(LEFT(C2738,1)="1",1,-1)*SUMIF([1]Budget!V:V,'Budget Worksheet for Pivot Tabl'!K2738,[1]Budget!AC:AC)=P2738</f>
        <v>1</v>
      </c>
    </row>
    <row r="2739" spans="1:19" x14ac:dyDescent="0.25">
      <c r="A2739" t="s">
        <v>39</v>
      </c>
      <c r="B2739" t="s">
        <v>40</v>
      </c>
      <c r="C2739" t="s">
        <v>9</v>
      </c>
      <c r="D2739" t="str">
        <f t="shared" si="42"/>
        <v>OUTFLOWS</v>
      </c>
      <c r="E2739" t="s">
        <v>116</v>
      </c>
      <c r="F2739" t="s">
        <v>117</v>
      </c>
      <c r="G2739" t="s">
        <v>2965</v>
      </c>
      <c r="H2739" t="s">
        <v>2966</v>
      </c>
      <c r="I2739" t="s">
        <v>3306</v>
      </c>
      <c r="J2739" t="s">
        <v>3307</v>
      </c>
      <c r="K2739" t="s">
        <v>3681</v>
      </c>
      <c r="L2739" t="s">
        <v>723</v>
      </c>
      <c r="M2739" s="17">
        <f>VLOOKUP($K2739,[1]Budget!$V:$AE,5,0)*IF($C2739="1 - Revenues",1,IF(AND($C2739="5 - Transfers",MID(I2739,15,1)="4"),1,-1))</f>
        <v>0</v>
      </c>
      <c r="N2739" s="17">
        <f>VLOOKUP($K2739,[1]Budget!$V:$AE,6,0)*IF($C2739="1 - Revenues",1,IF(AND($C2739="5 - Transfers",MID(J2739,15,1)="4"),1,-1))</f>
        <v>0</v>
      </c>
      <c r="O2739" s="17">
        <f>IFERROR(IF(RIGHT(LEFT(K2739,15),1)="4",VLOOKUP(K2739,'[1]Budget Worksheet'!A:B,2,0),-1*VLOOKUP(K2739,'[1]Budget Worksheet'!A:B,2,0)),0)</f>
        <v>-530</v>
      </c>
      <c r="P2739" s="17">
        <f>VLOOKUP($K2739,[1]Budget!$V:$AE,8,0)*IF($C2739="1 - Revenues",1,IF(AND($C2739="5 - Transfers",MID($K2739,15,1)="4"),1,-1))</f>
        <v>-530</v>
      </c>
      <c r="Q2739" s="17">
        <f>VLOOKUP($K2739,[1]Budget!$V:$AE,10,0)*IF($C2739="1 - Revenues",1,IF(AND($C2739="5 - Transfers",MID(K2739,15,1)="4"),1,-1))</f>
        <v>0</v>
      </c>
      <c r="S2739" s="18" t="b">
        <f>IF(LEFT(C2739,1)="1",1,-1)*SUMIF([1]Budget!V:V,'Budget Worksheet for Pivot Tabl'!K2739,[1]Budget!AC:AC)=P2739</f>
        <v>1</v>
      </c>
    </row>
    <row r="2740" spans="1:19" x14ac:dyDescent="0.25">
      <c r="A2740" t="s">
        <v>39</v>
      </c>
      <c r="B2740" t="s">
        <v>40</v>
      </c>
      <c r="C2740" t="s">
        <v>9</v>
      </c>
      <c r="D2740" t="str">
        <f t="shared" si="42"/>
        <v>OUTFLOWS</v>
      </c>
      <c r="E2740" t="s">
        <v>116</v>
      </c>
      <c r="F2740" t="s">
        <v>117</v>
      </c>
      <c r="G2740" t="s">
        <v>2965</v>
      </c>
      <c r="H2740" t="s">
        <v>2966</v>
      </c>
      <c r="I2740" t="s">
        <v>3306</v>
      </c>
      <c r="J2740" t="s">
        <v>3307</v>
      </c>
      <c r="K2740" t="s">
        <v>3682</v>
      </c>
      <c r="L2740" t="s">
        <v>1398</v>
      </c>
      <c r="M2740" s="17">
        <f>VLOOKUP($K2740,[1]Budget!$V:$AE,5,0)*IF($C2740="1 - Revenues",1,IF(AND($C2740="5 - Transfers",MID(I2740,15,1)="4"),1,-1))</f>
        <v>0</v>
      </c>
      <c r="N2740" s="17">
        <f>VLOOKUP($K2740,[1]Budget!$V:$AE,6,0)*IF($C2740="1 - Revenues",1,IF(AND($C2740="5 - Transfers",MID(J2740,15,1)="4"),1,-1))</f>
        <v>0</v>
      </c>
      <c r="O2740" s="17">
        <f>IFERROR(IF(RIGHT(LEFT(K2740,15),1)="4",VLOOKUP(K2740,'[1]Budget Worksheet'!A:B,2,0),-1*VLOOKUP(K2740,'[1]Budget Worksheet'!A:B,2,0)),0)</f>
        <v>-3000</v>
      </c>
      <c r="P2740" s="17">
        <f>VLOOKUP($K2740,[1]Budget!$V:$AE,8,0)*IF($C2740="1 - Revenues",1,IF(AND($C2740="5 - Transfers",MID($K2740,15,1)="4"),1,-1))</f>
        <v>-3000</v>
      </c>
      <c r="Q2740" s="17">
        <f>VLOOKUP($K2740,[1]Budget!$V:$AE,10,0)*IF($C2740="1 - Revenues",1,IF(AND($C2740="5 - Transfers",MID(K2740,15,1)="4"),1,-1))</f>
        <v>0</v>
      </c>
      <c r="S2740" s="18" t="b">
        <f>IF(LEFT(C2740,1)="1",1,-1)*SUMIF([1]Budget!V:V,'Budget Worksheet for Pivot Tabl'!K2740,[1]Budget!AC:AC)=P2740</f>
        <v>1</v>
      </c>
    </row>
    <row r="2741" spans="1:19" x14ac:dyDescent="0.25">
      <c r="A2741" t="s">
        <v>39</v>
      </c>
      <c r="B2741" t="s">
        <v>40</v>
      </c>
      <c r="C2741" t="s">
        <v>7</v>
      </c>
      <c r="D2741" t="str">
        <f t="shared" si="42"/>
        <v>INFLOWS</v>
      </c>
      <c r="E2741" t="s">
        <v>116</v>
      </c>
      <c r="F2741" t="s">
        <v>117</v>
      </c>
      <c r="G2741" t="s">
        <v>2965</v>
      </c>
      <c r="H2741" t="s">
        <v>2966</v>
      </c>
      <c r="I2741" t="s">
        <v>3319</v>
      </c>
      <c r="J2741" t="s">
        <v>3320</v>
      </c>
      <c r="K2741" t="s">
        <v>3683</v>
      </c>
      <c r="L2741" t="s">
        <v>2927</v>
      </c>
      <c r="M2741" s="17">
        <f>VLOOKUP($K2741,[1]Budget!$V:$AE,5,0)*IF($C2741="1 - Revenues",1,IF(AND($C2741="5 - Transfers",MID(I2741,15,1)="4"),1,-1))</f>
        <v>0</v>
      </c>
      <c r="N2741" s="17">
        <f>VLOOKUP($K2741,[1]Budget!$V:$AE,6,0)*IF($C2741="1 - Revenues",1,IF(AND($C2741="5 - Transfers",MID(J2741,15,1)="4"),1,-1))</f>
        <v>0</v>
      </c>
      <c r="O2741" s="17">
        <f>IFERROR(IF(RIGHT(LEFT(K2741,15),1)="4",VLOOKUP(K2741,'[1]Budget Worksheet'!A:B,2,0),-1*VLOOKUP(K2741,'[1]Budget Worksheet'!A:B,2,0)),0)</f>
        <v>9451</v>
      </c>
      <c r="P2741" s="17">
        <f>VLOOKUP($K2741,[1]Budget!$V:$AE,8,0)*IF($C2741="1 - Revenues",1,IF(AND($C2741="5 - Transfers",MID($K2741,15,1)="4"),1,-1))</f>
        <v>9451</v>
      </c>
      <c r="Q2741" s="17">
        <f>VLOOKUP($K2741,[1]Budget!$V:$AE,10,0)*IF($C2741="1 - Revenues",1,IF(AND($C2741="5 - Transfers",MID(K2741,15,1)="4"),1,-1))</f>
        <v>0</v>
      </c>
      <c r="S2741" s="18" t="b">
        <f>IF(LEFT(C2741,1)="1",1,-1)*SUMIF([1]Budget!V:V,'Budget Worksheet for Pivot Tabl'!K2741,[1]Budget!AC:AC)=P2741</f>
        <v>1</v>
      </c>
    </row>
    <row r="2742" spans="1:19" x14ac:dyDescent="0.25">
      <c r="A2742" t="s">
        <v>39</v>
      </c>
      <c r="B2742" t="s">
        <v>40</v>
      </c>
      <c r="C2742" t="s">
        <v>9</v>
      </c>
      <c r="D2742" t="str">
        <f t="shared" si="42"/>
        <v>OUTFLOWS</v>
      </c>
      <c r="E2742" t="s">
        <v>116</v>
      </c>
      <c r="F2742" t="s">
        <v>117</v>
      </c>
      <c r="G2742" t="s">
        <v>2965</v>
      </c>
      <c r="H2742" t="s">
        <v>2966</v>
      </c>
      <c r="I2742" t="s">
        <v>3319</v>
      </c>
      <c r="J2742" t="s">
        <v>3320</v>
      </c>
      <c r="K2742" t="s">
        <v>3684</v>
      </c>
      <c r="L2742" t="s">
        <v>2986</v>
      </c>
      <c r="M2742" s="17">
        <f>VLOOKUP($K2742,[1]Budget!$V:$AE,5,0)*IF($C2742="1 - Revenues",1,IF(AND($C2742="5 - Transfers",MID(I2742,15,1)="4"),1,-1))</f>
        <v>0</v>
      </c>
      <c r="N2742" s="17">
        <f>VLOOKUP($K2742,[1]Budget!$V:$AE,6,0)*IF($C2742="1 - Revenues",1,IF(AND($C2742="5 - Transfers",MID(J2742,15,1)="4"),1,-1))</f>
        <v>0</v>
      </c>
      <c r="O2742" s="17">
        <f>IFERROR(IF(RIGHT(LEFT(K2742,15),1)="4",VLOOKUP(K2742,'[1]Budget Worksheet'!A:B,2,0),-1*VLOOKUP(K2742,'[1]Budget Worksheet'!A:B,2,0)),0)</f>
        <v>-4500</v>
      </c>
      <c r="P2742" s="17">
        <f>VLOOKUP($K2742,[1]Budget!$V:$AE,8,0)*IF($C2742="1 - Revenues",1,IF(AND($C2742="5 - Transfers",MID($K2742,15,1)="4"),1,-1))</f>
        <v>-4500</v>
      </c>
      <c r="Q2742" s="17">
        <f>VLOOKUP($K2742,[1]Budget!$V:$AE,10,0)*IF($C2742="1 - Revenues",1,IF(AND($C2742="5 - Transfers",MID(K2742,15,1)="4"),1,-1))</f>
        <v>0</v>
      </c>
      <c r="S2742" s="18" t="b">
        <f>IF(LEFT(C2742,1)="1",1,-1)*SUMIF([1]Budget!V:V,'Budget Worksheet for Pivot Tabl'!K2742,[1]Budget!AC:AC)=P2742</f>
        <v>1</v>
      </c>
    </row>
    <row r="2743" spans="1:19" x14ac:dyDescent="0.25">
      <c r="A2743" t="s">
        <v>39</v>
      </c>
      <c r="B2743" t="s">
        <v>40</v>
      </c>
      <c r="C2743" t="s">
        <v>9</v>
      </c>
      <c r="D2743" t="str">
        <f t="shared" si="42"/>
        <v>OUTFLOWS</v>
      </c>
      <c r="E2743" t="s">
        <v>116</v>
      </c>
      <c r="F2743" t="s">
        <v>117</v>
      </c>
      <c r="G2743" t="s">
        <v>2965</v>
      </c>
      <c r="H2743" t="s">
        <v>2966</v>
      </c>
      <c r="I2743" t="s">
        <v>3319</v>
      </c>
      <c r="J2743" t="s">
        <v>3320</v>
      </c>
      <c r="K2743" t="s">
        <v>3685</v>
      </c>
      <c r="L2743" t="s">
        <v>1274</v>
      </c>
      <c r="M2743" s="17">
        <f>VLOOKUP($K2743,[1]Budget!$V:$AE,5,0)*IF($C2743="1 - Revenues",1,IF(AND($C2743="5 - Transfers",MID(I2743,15,1)="4"),1,-1))</f>
        <v>0</v>
      </c>
      <c r="N2743" s="17">
        <f>VLOOKUP($K2743,[1]Budget!$V:$AE,6,0)*IF($C2743="1 - Revenues",1,IF(AND($C2743="5 - Transfers",MID(J2743,15,1)="4"),1,-1))</f>
        <v>0</v>
      </c>
      <c r="O2743" s="17">
        <f>IFERROR(IF(RIGHT(LEFT(K2743,15),1)="4",VLOOKUP(K2743,'[1]Budget Worksheet'!A:B,2,0),-1*VLOOKUP(K2743,'[1]Budget Worksheet'!A:B,2,0)),0)</f>
        <v>-69</v>
      </c>
      <c r="P2743" s="17">
        <f>VLOOKUP($K2743,[1]Budget!$V:$AE,8,0)*IF($C2743="1 - Revenues",1,IF(AND($C2743="5 - Transfers",MID($K2743,15,1)="4"),1,-1))</f>
        <v>-69</v>
      </c>
      <c r="Q2743" s="17">
        <f>VLOOKUP($K2743,[1]Budget!$V:$AE,10,0)*IF($C2743="1 - Revenues",1,IF(AND($C2743="5 - Transfers",MID(K2743,15,1)="4"),1,-1))</f>
        <v>0</v>
      </c>
      <c r="S2743" s="18" t="b">
        <f>IF(LEFT(C2743,1)="1",1,-1)*SUMIF([1]Budget!V:V,'Budget Worksheet for Pivot Tabl'!K2743,[1]Budget!AC:AC)=P2743</f>
        <v>1</v>
      </c>
    </row>
    <row r="2744" spans="1:19" x14ac:dyDescent="0.25">
      <c r="A2744" t="s">
        <v>39</v>
      </c>
      <c r="B2744" t="s">
        <v>40</v>
      </c>
      <c r="C2744" t="s">
        <v>9</v>
      </c>
      <c r="D2744" t="str">
        <f t="shared" si="42"/>
        <v>OUTFLOWS</v>
      </c>
      <c r="E2744" t="s">
        <v>116</v>
      </c>
      <c r="F2744" t="s">
        <v>117</v>
      </c>
      <c r="G2744" t="s">
        <v>2965</v>
      </c>
      <c r="H2744" t="s">
        <v>2966</v>
      </c>
      <c r="I2744" t="s">
        <v>3319</v>
      </c>
      <c r="J2744" t="s">
        <v>3320</v>
      </c>
      <c r="K2744" t="s">
        <v>3686</v>
      </c>
      <c r="L2744" t="s">
        <v>482</v>
      </c>
      <c r="M2744" s="17">
        <f>VLOOKUP($K2744,[1]Budget!$V:$AE,5,0)*IF($C2744="1 - Revenues",1,IF(AND($C2744="5 - Transfers",MID(I2744,15,1)="4"),1,-1))</f>
        <v>0</v>
      </c>
      <c r="N2744" s="17">
        <f>VLOOKUP($K2744,[1]Budget!$V:$AE,6,0)*IF($C2744="1 - Revenues",1,IF(AND($C2744="5 - Transfers",MID(J2744,15,1)="4"),1,-1))</f>
        <v>0</v>
      </c>
      <c r="O2744" s="17">
        <f>IFERROR(IF(RIGHT(LEFT(K2744,15),1)="4",VLOOKUP(K2744,'[1]Budget Worksheet'!A:B,2,0),-1*VLOOKUP(K2744,'[1]Budget Worksheet'!A:B,2,0)),0)</f>
        <v>-135</v>
      </c>
      <c r="P2744" s="17">
        <f>VLOOKUP($K2744,[1]Budget!$V:$AE,8,0)*IF($C2744="1 - Revenues",1,IF(AND($C2744="5 - Transfers",MID($K2744,15,1)="4"),1,-1))</f>
        <v>-135</v>
      </c>
      <c r="Q2744" s="17">
        <f>VLOOKUP($K2744,[1]Budget!$V:$AE,10,0)*IF($C2744="1 - Revenues",1,IF(AND($C2744="5 - Transfers",MID(K2744,15,1)="4"),1,-1))</f>
        <v>0</v>
      </c>
      <c r="S2744" s="18" t="b">
        <f>IF(LEFT(C2744,1)="1",1,-1)*SUMIF([1]Budget!V:V,'Budget Worksheet for Pivot Tabl'!K2744,[1]Budget!AC:AC)=P2744</f>
        <v>1</v>
      </c>
    </row>
    <row r="2745" spans="1:19" x14ac:dyDescent="0.25">
      <c r="A2745" t="s">
        <v>39</v>
      </c>
      <c r="B2745" t="s">
        <v>40</v>
      </c>
      <c r="C2745" t="s">
        <v>9</v>
      </c>
      <c r="D2745" t="str">
        <f t="shared" si="42"/>
        <v>OUTFLOWS</v>
      </c>
      <c r="E2745" t="s">
        <v>116</v>
      </c>
      <c r="F2745" t="s">
        <v>117</v>
      </c>
      <c r="G2745" t="s">
        <v>2965</v>
      </c>
      <c r="H2745" t="s">
        <v>2966</v>
      </c>
      <c r="I2745" t="s">
        <v>3319</v>
      </c>
      <c r="J2745" t="s">
        <v>3320</v>
      </c>
      <c r="K2745" t="s">
        <v>3687</v>
      </c>
      <c r="L2745" t="s">
        <v>2980</v>
      </c>
      <c r="M2745" s="17">
        <f>VLOOKUP($K2745,[1]Budget!$V:$AE,5,0)*IF($C2745="1 - Revenues",1,IF(AND($C2745="5 - Transfers",MID(I2745,15,1)="4"),1,-1))</f>
        <v>0</v>
      </c>
      <c r="N2745" s="17">
        <f>VLOOKUP($K2745,[1]Budget!$V:$AE,6,0)*IF($C2745="1 - Revenues",1,IF(AND($C2745="5 - Transfers",MID(J2745,15,1)="4"),1,-1))</f>
        <v>0</v>
      </c>
      <c r="O2745" s="17">
        <f>IFERROR(IF(RIGHT(LEFT(K2745,15),1)="4",VLOOKUP(K2745,'[1]Budget Worksheet'!A:B,2,0),-1*VLOOKUP(K2745,'[1]Budget Worksheet'!A:B,2,0)),0)</f>
        <v>-525</v>
      </c>
      <c r="P2745" s="17">
        <f>VLOOKUP($K2745,[1]Budget!$V:$AE,8,0)*IF($C2745="1 - Revenues",1,IF(AND($C2745="5 - Transfers",MID($K2745,15,1)="4"),1,-1))</f>
        <v>-525</v>
      </c>
      <c r="Q2745" s="17">
        <f>VLOOKUP($K2745,[1]Budget!$V:$AE,10,0)*IF($C2745="1 - Revenues",1,IF(AND($C2745="5 - Transfers",MID(K2745,15,1)="4"),1,-1))</f>
        <v>0</v>
      </c>
      <c r="S2745" s="18" t="b">
        <f>IF(LEFT(C2745,1)="1",1,-1)*SUMIF([1]Budget!V:V,'Budget Worksheet for Pivot Tabl'!K2745,[1]Budget!AC:AC)=P2745</f>
        <v>1</v>
      </c>
    </row>
    <row r="2746" spans="1:19" x14ac:dyDescent="0.25">
      <c r="A2746" t="s">
        <v>39</v>
      </c>
      <c r="B2746" t="s">
        <v>40</v>
      </c>
      <c r="C2746" t="s">
        <v>9</v>
      </c>
      <c r="D2746" t="str">
        <f t="shared" si="42"/>
        <v>OUTFLOWS</v>
      </c>
      <c r="E2746" t="s">
        <v>116</v>
      </c>
      <c r="F2746" t="s">
        <v>117</v>
      </c>
      <c r="G2746" t="s">
        <v>2965</v>
      </c>
      <c r="H2746" t="s">
        <v>2966</v>
      </c>
      <c r="I2746" t="s">
        <v>3319</v>
      </c>
      <c r="J2746" t="s">
        <v>3320</v>
      </c>
      <c r="K2746" t="s">
        <v>3688</v>
      </c>
      <c r="L2746" t="s">
        <v>498</v>
      </c>
      <c r="M2746" s="17">
        <f>VLOOKUP($K2746,[1]Budget!$V:$AE,5,0)*IF($C2746="1 - Revenues",1,IF(AND($C2746="5 - Transfers",MID(I2746,15,1)="4"),1,-1))</f>
        <v>0</v>
      </c>
      <c r="N2746" s="17">
        <f>VLOOKUP($K2746,[1]Budget!$V:$AE,6,0)*IF($C2746="1 - Revenues",1,IF(AND($C2746="5 - Transfers",MID(J2746,15,1)="4"),1,-1))</f>
        <v>0</v>
      </c>
      <c r="O2746" s="17">
        <f>IFERROR(IF(RIGHT(LEFT(K2746,15),1)="4",VLOOKUP(K2746,'[1]Budget Worksheet'!A:B,2,0),-1*VLOOKUP(K2746,'[1]Budget Worksheet'!A:B,2,0)),0)</f>
        <v>-42</v>
      </c>
      <c r="P2746" s="17">
        <f>VLOOKUP($K2746,[1]Budget!$V:$AE,8,0)*IF($C2746="1 - Revenues",1,IF(AND($C2746="5 - Transfers",MID($K2746,15,1)="4"),1,-1))</f>
        <v>-42</v>
      </c>
      <c r="Q2746" s="17">
        <f>VLOOKUP($K2746,[1]Budget!$V:$AE,10,0)*IF($C2746="1 - Revenues",1,IF(AND($C2746="5 - Transfers",MID(K2746,15,1)="4"),1,-1))</f>
        <v>0</v>
      </c>
      <c r="S2746" s="18" t="b">
        <f>IF(LEFT(C2746,1)="1",1,-1)*SUMIF([1]Budget!V:V,'Budget Worksheet for Pivot Tabl'!K2746,[1]Budget!AC:AC)=P2746</f>
        <v>1</v>
      </c>
    </row>
    <row r="2747" spans="1:19" x14ac:dyDescent="0.25">
      <c r="A2747" t="s">
        <v>39</v>
      </c>
      <c r="B2747" t="s">
        <v>40</v>
      </c>
      <c r="C2747" t="s">
        <v>9</v>
      </c>
      <c r="D2747" t="str">
        <f t="shared" si="42"/>
        <v>OUTFLOWS</v>
      </c>
      <c r="E2747" t="s">
        <v>116</v>
      </c>
      <c r="F2747" t="s">
        <v>117</v>
      </c>
      <c r="G2747" t="s">
        <v>2965</v>
      </c>
      <c r="H2747" t="s">
        <v>2966</v>
      </c>
      <c r="I2747" t="s">
        <v>3319</v>
      </c>
      <c r="J2747" t="s">
        <v>3320</v>
      </c>
      <c r="K2747" t="s">
        <v>3689</v>
      </c>
      <c r="L2747" t="s">
        <v>723</v>
      </c>
      <c r="M2747" s="17">
        <f>VLOOKUP($K2747,[1]Budget!$V:$AE,5,0)*IF($C2747="1 - Revenues",1,IF(AND($C2747="5 - Transfers",MID(I2747,15,1)="4"),1,-1))</f>
        <v>0</v>
      </c>
      <c r="N2747" s="17">
        <f>VLOOKUP($K2747,[1]Budget!$V:$AE,6,0)*IF($C2747="1 - Revenues",1,IF(AND($C2747="5 - Transfers",MID(J2747,15,1)="4"),1,-1))</f>
        <v>0</v>
      </c>
      <c r="O2747" s="17">
        <f>IFERROR(IF(RIGHT(LEFT(K2747,15),1)="4",VLOOKUP(K2747,'[1]Budget Worksheet'!A:B,2,0),-1*VLOOKUP(K2747,'[1]Budget Worksheet'!A:B,2,0)),0)</f>
        <v>-265</v>
      </c>
      <c r="P2747" s="17">
        <f>VLOOKUP($K2747,[1]Budget!$V:$AE,8,0)*IF($C2747="1 - Revenues",1,IF(AND($C2747="5 - Transfers",MID($K2747,15,1)="4"),1,-1))</f>
        <v>-265</v>
      </c>
      <c r="Q2747" s="17">
        <f>VLOOKUP($K2747,[1]Budget!$V:$AE,10,0)*IF($C2747="1 - Revenues",1,IF(AND($C2747="5 - Transfers",MID(K2747,15,1)="4"),1,-1))</f>
        <v>0</v>
      </c>
      <c r="S2747" s="18" t="b">
        <f>IF(LEFT(C2747,1)="1",1,-1)*SUMIF([1]Budget!V:V,'Budget Worksheet for Pivot Tabl'!K2747,[1]Budget!AC:AC)=P2747</f>
        <v>1</v>
      </c>
    </row>
    <row r="2748" spans="1:19" x14ac:dyDescent="0.25">
      <c r="A2748" t="s">
        <v>39</v>
      </c>
      <c r="B2748" t="s">
        <v>40</v>
      </c>
      <c r="C2748" t="s">
        <v>9</v>
      </c>
      <c r="D2748" t="str">
        <f t="shared" si="42"/>
        <v>OUTFLOWS</v>
      </c>
      <c r="E2748" t="s">
        <v>116</v>
      </c>
      <c r="F2748" t="s">
        <v>117</v>
      </c>
      <c r="G2748" t="s">
        <v>2965</v>
      </c>
      <c r="H2748" t="s">
        <v>2966</v>
      </c>
      <c r="I2748" t="s">
        <v>3319</v>
      </c>
      <c r="J2748" t="s">
        <v>3320</v>
      </c>
      <c r="K2748" t="s">
        <v>3690</v>
      </c>
      <c r="L2748" t="s">
        <v>2950</v>
      </c>
      <c r="M2748" s="17">
        <f>VLOOKUP($K2748,[1]Budget!$V:$AE,5,0)*IF($C2748="1 - Revenues",1,IF(AND($C2748="5 - Transfers",MID(I2748,15,1)="4"),1,-1))</f>
        <v>0</v>
      </c>
      <c r="N2748" s="17">
        <f>VLOOKUP($K2748,[1]Budget!$V:$AE,6,0)*IF($C2748="1 - Revenues",1,IF(AND($C2748="5 - Transfers",MID(J2748,15,1)="4"),1,-1))</f>
        <v>0</v>
      </c>
      <c r="O2748" s="17">
        <f>IFERROR(IF(RIGHT(LEFT(K2748,15),1)="4",VLOOKUP(K2748,'[1]Budget Worksheet'!A:B,2,0),-1*VLOOKUP(K2748,'[1]Budget Worksheet'!A:B,2,0)),0)</f>
        <v>-415</v>
      </c>
      <c r="P2748" s="17">
        <f>VLOOKUP($K2748,[1]Budget!$V:$AE,8,0)*IF($C2748="1 - Revenues",1,IF(AND($C2748="5 - Transfers",MID($K2748,15,1)="4"),1,-1))</f>
        <v>-415</v>
      </c>
      <c r="Q2748" s="17">
        <f>VLOOKUP($K2748,[1]Budget!$V:$AE,10,0)*IF($C2748="1 - Revenues",1,IF(AND($C2748="5 - Transfers",MID(K2748,15,1)="4"),1,-1))</f>
        <v>0</v>
      </c>
      <c r="S2748" s="18" t="b">
        <f>IF(LEFT(C2748,1)="1",1,-1)*SUMIF([1]Budget!V:V,'Budget Worksheet for Pivot Tabl'!K2748,[1]Budget!AC:AC)=P2748</f>
        <v>1</v>
      </c>
    </row>
    <row r="2749" spans="1:19" x14ac:dyDescent="0.25">
      <c r="A2749" t="s">
        <v>39</v>
      </c>
      <c r="B2749" t="s">
        <v>40</v>
      </c>
      <c r="C2749" t="s">
        <v>9</v>
      </c>
      <c r="D2749" t="str">
        <f t="shared" si="42"/>
        <v>OUTFLOWS</v>
      </c>
      <c r="E2749" t="s">
        <v>116</v>
      </c>
      <c r="F2749" t="s">
        <v>117</v>
      </c>
      <c r="G2749" t="s">
        <v>2965</v>
      </c>
      <c r="H2749" t="s">
        <v>2966</v>
      </c>
      <c r="I2749" t="s">
        <v>3319</v>
      </c>
      <c r="J2749" t="s">
        <v>3320</v>
      </c>
      <c r="K2749" t="s">
        <v>3691</v>
      </c>
      <c r="L2749" t="s">
        <v>1398</v>
      </c>
      <c r="M2749" s="17">
        <f>VLOOKUP($K2749,[1]Budget!$V:$AE,5,0)*IF($C2749="1 - Revenues",1,IF(AND($C2749="5 - Transfers",MID(I2749,15,1)="4"),1,-1))</f>
        <v>0</v>
      </c>
      <c r="N2749" s="17">
        <f>VLOOKUP($K2749,[1]Budget!$V:$AE,6,0)*IF($C2749="1 - Revenues",1,IF(AND($C2749="5 - Transfers",MID(J2749,15,1)="4"),1,-1))</f>
        <v>0</v>
      </c>
      <c r="O2749" s="17">
        <f>IFERROR(IF(RIGHT(LEFT(K2749,15),1)="4",VLOOKUP(K2749,'[1]Budget Worksheet'!A:B,2,0),-1*VLOOKUP(K2749,'[1]Budget Worksheet'!A:B,2,0)),0)</f>
        <v>-3500</v>
      </c>
      <c r="P2749" s="17">
        <f>VLOOKUP($K2749,[1]Budget!$V:$AE,8,0)*IF($C2749="1 - Revenues",1,IF(AND($C2749="5 - Transfers",MID($K2749,15,1)="4"),1,-1))</f>
        <v>-3500</v>
      </c>
      <c r="Q2749" s="17">
        <f>VLOOKUP($K2749,[1]Budget!$V:$AE,10,0)*IF($C2749="1 - Revenues",1,IF(AND($C2749="5 - Transfers",MID(K2749,15,1)="4"),1,-1))</f>
        <v>0</v>
      </c>
      <c r="S2749" s="18" t="b">
        <f>IF(LEFT(C2749,1)="1",1,-1)*SUMIF([1]Budget!V:V,'Budget Worksheet for Pivot Tabl'!K2749,[1]Budget!AC:AC)=P2749</f>
        <v>1</v>
      </c>
    </row>
    <row r="2750" spans="1:19" x14ac:dyDescent="0.25">
      <c r="A2750" t="s">
        <v>39</v>
      </c>
      <c r="B2750" t="s">
        <v>40</v>
      </c>
      <c r="C2750" t="s">
        <v>7</v>
      </c>
      <c r="D2750" t="str">
        <f t="shared" si="42"/>
        <v>INFLOWS</v>
      </c>
      <c r="E2750" t="s">
        <v>116</v>
      </c>
      <c r="F2750" t="s">
        <v>117</v>
      </c>
      <c r="G2750" t="s">
        <v>2965</v>
      </c>
      <c r="H2750" t="s">
        <v>2966</v>
      </c>
      <c r="I2750" t="s">
        <v>3331</v>
      </c>
      <c r="J2750" t="s">
        <v>3332</v>
      </c>
      <c r="K2750" t="s">
        <v>3692</v>
      </c>
      <c r="L2750" t="s">
        <v>2927</v>
      </c>
      <c r="M2750" s="17">
        <f>VLOOKUP($K2750,[1]Budget!$V:$AE,5,0)*IF($C2750="1 - Revenues",1,IF(AND($C2750="5 - Transfers",MID(I2750,15,1)="4"),1,-1))</f>
        <v>0</v>
      </c>
      <c r="N2750" s="17">
        <f>VLOOKUP($K2750,[1]Budget!$V:$AE,6,0)*IF($C2750="1 - Revenues",1,IF(AND($C2750="5 - Transfers",MID(J2750,15,1)="4"),1,-1))</f>
        <v>0</v>
      </c>
      <c r="O2750" s="17">
        <f>IFERROR(IF(RIGHT(LEFT(K2750,15),1)="4",VLOOKUP(K2750,'[1]Budget Worksheet'!A:B,2,0),-1*VLOOKUP(K2750,'[1]Budget Worksheet'!A:B,2,0)),0)</f>
        <v>13510</v>
      </c>
      <c r="P2750" s="17">
        <f>VLOOKUP($K2750,[1]Budget!$V:$AE,8,0)*IF($C2750="1 - Revenues",1,IF(AND($C2750="5 - Transfers",MID($K2750,15,1)="4"),1,-1))</f>
        <v>13510</v>
      </c>
      <c r="Q2750" s="17">
        <f>VLOOKUP($K2750,[1]Budget!$V:$AE,10,0)*IF($C2750="1 - Revenues",1,IF(AND($C2750="5 - Transfers",MID(K2750,15,1)="4"),1,-1))</f>
        <v>0</v>
      </c>
      <c r="S2750" s="18" t="b">
        <f>IF(LEFT(C2750,1)="1",1,-1)*SUMIF([1]Budget!V:V,'Budget Worksheet for Pivot Tabl'!K2750,[1]Budget!AC:AC)=P2750</f>
        <v>1</v>
      </c>
    </row>
    <row r="2751" spans="1:19" x14ac:dyDescent="0.25">
      <c r="A2751" t="s">
        <v>39</v>
      </c>
      <c r="B2751" t="s">
        <v>40</v>
      </c>
      <c r="C2751" t="s">
        <v>9</v>
      </c>
      <c r="D2751" t="str">
        <f t="shared" si="42"/>
        <v>OUTFLOWS</v>
      </c>
      <c r="E2751" t="s">
        <v>116</v>
      </c>
      <c r="F2751" t="s">
        <v>117</v>
      </c>
      <c r="G2751" t="s">
        <v>2965</v>
      </c>
      <c r="H2751" t="s">
        <v>2966</v>
      </c>
      <c r="I2751" t="s">
        <v>3331</v>
      </c>
      <c r="J2751" t="s">
        <v>3332</v>
      </c>
      <c r="K2751" t="s">
        <v>3693</v>
      </c>
      <c r="L2751" t="s">
        <v>2986</v>
      </c>
      <c r="M2751" s="17">
        <f>VLOOKUP($K2751,[1]Budget!$V:$AE,5,0)*IF($C2751="1 - Revenues",1,IF(AND($C2751="5 - Transfers",MID(I2751,15,1)="4"),1,-1))</f>
        <v>0</v>
      </c>
      <c r="N2751" s="17">
        <f>VLOOKUP($K2751,[1]Budget!$V:$AE,6,0)*IF($C2751="1 - Revenues",1,IF(AND($C2751="5 - Transfers",MID(J2751,15,1)="4"),1,-1))</f>
        <v>0</v>
      </c>
      <c r="O2751" s="17">
        <f>IFERROR(IF(RIGHT(LEFT(K2751,15),1)="4",VLOOKUP(K2751,'[1]Budget Worksheet'!A:B,2,0),-1*VLOOKUP(K2751,'[1]Budget Worksheet'!A:B,2,0)),0)</f>
        <v>-5000</v>
      </c>
      <c r="P2751" s="17">
        <f>VLOOKUP($K2751,[1]Budget!$V:$AE,8,0)*IF($C2751="1 - Revenues",1,IF(AND($C2751="5 - Transfers",MID($K2751,15,1)="4"),1,-1))</f>
        <v>-5000</v>
      </c>
      <c r="Q2751" s="17">
        <f>VLOOKUP($K2751,[1]Budget!$V:$AE,10,0)*IF($C2751="1 - Revenues",1,IF(AND($C2751="5 - Transfers",MID(K2751,15,1)="4"),1,-1))</f>
        <v>0</v>
      </c>
      <c r="S2751" s="18" t="b">
        <f>IF(LEFT(C2751,1)="1",1,-1)*SUMIF([1]Budget!V:V,'Budget Worksheet for Pivot Tabl'!K2751,[1]Budget!AC:AC)=P2751</f>
        <v>1</v>
      </c>
    </row>
    <row r="2752" spans="1:19" x14ac:dyDescent="0.25">
      <c r="A2752" t="s">
        <v>39</v>
      </c>
      <c r="B2752" t="s">
        <v>40</v>
      </c>
      <c r="C2752" t="s">
        <v>9</v>
      </c>
      <c r="D2752" t="str">
        <f t="shared" si="42"/>
        <v>OUTFLOWS</v>
      </c>
      <c r="E2752" t="s">
        <v>116</v>
      </c>
      <c r="F2752" t="s">
        <v>117</v>
      </c>
      <c r="G2752" t="s">
        <v>2965</v>
      </c>
      <c r="H2752" t="s">
        <v>2966</v>
      </c>
      <c r="I2752" t="s">
        <v>3331</v>
      </c>
      <c r="J2752" t="s">
        <v>3332</v>
      </c>
      <c r="K2752" t="s">
        <v>3694</v>
      </c>
      <c r="L2752" t="s">
        <v>1274</v>
      </c>
      <c r="M2752" s="17">
        <f>VLOOKUP($K2752,[1]Budget!$V:$AE,5,0)*IF($C2752="1 - Revenues",1,IF(AND($C2752="5 - Transfers",MID(I2752,15,1)="4"),1,-1))</f>
        <v>0</v>
      </c>
      <c r="N2752" s="17">
        <f>VLOOKUP($K2752,[1]Budget!$V:$AE,6,0)*IF($C2752="1 - Revenues",1,IF(AND($C2752="5 - Transfers",MID(J2752,15,1)="4"),1,-1))</f>
        <v>0</v>
      </c>
      <c r="O2752" s="17">
        <f>IFERROR(IF(RIGHT(LEFT(K2752,15),1)="4",VLOOKUP(K2752,'[1]Budget Worksheet'!A:B,2,0),-1*VLOOKUP(K2752,'[1]Budget Worksheet'!A:B,2,0)),0)</f>
        <v>-143</v>
      </c>
      <c r="P2752" s="17">
        <f>VLOOKUP($K2752,[1]Budget!$V:$AE,8,0)*IF($C2752="1 - Revenues",1,IF(AND($C2752="5 - Transfers",MID($K2752,15,1)="4"),1,-1))</f>
        <v>-143</v>
      </c>
      <c r="Q2752" s="17">
        <f>VLOOKUP($K2752,[1]Budget!$V:$AE,10,0)*IF($C2752="1 - Revenues",1,IF(AND($C2752="5 - Transfers",MID(K2752,15,1)="4"),1,-1))</f>
        <v>0</v>
      </c>
      <c r="S2752" s="18" t="b">
        <f>IF(LEFT(C2752,1)="1",1,-1)*SUMIF([1]Budget!V:V,'Budget Worksheet for Pivot Tabl'!K2752,[1]Budget!AC:AC)=P2752</f>
        <v>1</v>
      </c>
    </row>
    <row r="2753" spans="1:19" x14ac:dyDescent="0.25">
      <c r="A2753" t="s">
        <v>39</v>
      </c>
      <c r="B2753" t="s">
        <v>40</v>
      </c>
      <c r="C2753" t="s">
        <v>9</v>
      </c>
      <c r="D2753" t="str">
        <f t="shared" si="42"/>
        <v>OUTFLOWS</v>
      </c>
      <c r="E2753" t="s">
        <v>116</v>
      </c>
      <c r="F2753" t="s">
        <v>117</v>
      </c>
      <c r="G2753" t="s">
        <v>2965</v>
      </c>
      <c r="H2753" t="s">
        <v>2966</v>
      </c>
      <c r="I2753" t="s">
        <v>3331</v>
      </c>
      <c r="J2753" t="s">
        <v>3332</v>
      </c>
      <c r="K2753" t="s">
        <v>3695</v>
      </c>
      <c r="L2753" t="s">
        <v>482</v>
      </c>
      <c r="M2753" s="17">
        <f>VLOOKUP($K2753,[1]Budget!$V:$AE,5,0)*IF($C2753="1 - Revenues",1,IF(AND($C2753="5 - Transfers",MID(I2753,15,1)="4"),1,-1))</f>
        <v>0</v>
      </c>
      <c r="N2753" s="17">
        <f>VLOOKUP($K2753,[1]Budget!$V:$AE,6,0)*IF($C2753="1 - Revenues",1,IF(AND($C2753="5 - Transfers",MID(J2753,15,1)="4"),1,-1))</f>
        <v>0</v>
      </c>
      <c r="O2753" s="17">
        <f>IFERROR(IF(RIGHT(LEFT(K2753,15),1)="4",VLOOKUP(K2753,'[1]Budget Worksheet'!A:B,2,0),-1*VLOOKUP(K2753,'[1]Budget Worksheet'!A:B,2,0)),0)</f>
        <v>-135</v>
      </c>
      <c r="P2753" s="17">
        <f>VLOOKUP($K2753,[1]Budget!$V:$AE,8,0)*IF($C2753="1 - Revenues",1,IF(AND($C2753="5 - Transfers",MID($K2753,15,1)="4"),1,-1))</f>
        <v>-135</v>
      </c>
      <c r="Q2753" s="17">
        <f>VLOOKUP($K2753,[1]Budget!$V:$AE,10,0)*IF($C2753="1 - Revenues",1,IF(AND($C2753="5 - Transfers",MID(K2753,15,1)="4"),1,-1))</f>
        <v>0</v>
      </c>
      <c r="S2753" s="18" t="b">
        <f>IF(LEFT(C2753,1)="1",1,-1)*SUMIF([1]Budget!V:V,'Budget Worksheet for Pivot Tabl'!K2753,[1]Budget!AC:AC)=P2753</f>
        <v>1</v>
      </c>
    </row>
    <row r="2754" spans="1:19" x14ac:dyDescent="0.25">
      <c r="A2754" t="s">
        <v>39</v>
      </c>
      <c r="B2754" t="s">
        <v>40</v>
      </c>
      <c r="C2754" t="s">
        <v>9</v>
      </c>
      <c r="D2754" t="str">
        <f t="shared" si="42"/>
        <v>OUTFLOWS</v>
      </c>
      <c r="E2754" t="s">
        <v>116</v>
      </c>
      <c r="F2754" t="s">
        <v>117</v>
      </c>
      <c r="G2754" t="s">
        <v>2965</v>
      </c>
      <c r="H2754" t="s">
        <v>2966</v>
      </c>
      <c r="I2754" t="s">
        <v>3331</v>
      </c>
      <c r="J2754" t="s">
        <v>3332</v>
      </c>
      <c r="K2754" t="s">
        <v>3696</v>
      </c>
      <c r="L2754" t="s">
        <v>2980</v>
      </c>
      <c r="M2754" s="17">
        <f>VLOOKUP($K2754,[1]Budget!$V:$AE,5,0)*IF($C2754="1 - Revenues",1,IF(AND($C2754="5 - Transfers",MID(I2754,15,1)="4"),1,-1))</f>
        <v>0</v>
      </c>
      <c r="N2754" s="17">
        <f>VLOOKUP($K2754,[1]Budget!$V:$AE,6,0)*IF($C2754="1 - Revenues",1,IF(AND($C2754="5 - Transfers",MID(J2754,15,1)="4"),1,-1))</f>
        <v>0</v>
      </c>
      <c r="O2754" s="17">
        <f>IFERROR(IF(RIGHT(LEFT(K2754,15),1)="4",VLOOKUP(K2754,'[1]Budget Worksheet'!A:B,2,0),-1*VLOOKUP(K2754,'[1]Budget Worksheet'!A:B,2,0)),0)</f>
        <v>-1340</v>
      </c>
      <c r="P2754" s="17">
        <f>VLOOKUP($K2754,[1]Budget!$V:$AE,8,0)*IF($C2754="1 - Revenues",1,IF(AND($C2754="5 - Transfers",MID($K2754,15,1)="4"),1,-1))</f>
        <v>-1340</v>
      </c>
      <c r="Q2754" s="17">
        <f>VLOOKUP($K2754,[1]Budget!$V:$AE,10,0)*IF($C2754="1 - Revenues",1,IF(AND($C2754="5 - Transfers",MID(K2754,15,1)="4"),1,-1))</f>
        <v>0</v>
      </c>
      <c r="S2754" s="18" t="b">
        <f>IF(LEFT(C2754,1)="1",1,-1)*SUMIF([1]Budget!V:V,'Budget Worksheet for Pivot Tabl'!K2754,[1]Budget!AC:AC)=P2754</f>
        <v>1</v>
      </c>
    </row>
    <row r="2755" spans="1:19" x14ac:dyDescent="0.25">
      <c r="A2755" t="s">
        <v>39</v>
      </c>
      <c r="B2755" t="s">
        <v>40</v>
      </c>
      <c r="C2755" t="s">
        <v>9</v>
      </c>
      <c r="D2755" t="str">
        <f t="shared" ref="D2755:D2818" si="43">IF(C2755="1 - Revenues","INFLOWS","OUTFLOWS")</f>
        <v>OUTFLOWS</v>
      </c>
      <c r="E2755" t="s">
        <v>116</v>
      </c>
      <c r="F2755" t="s">
        <v>117</v>
      </c>
      <c r="G2755" t="s">
        <v>2965</v>
      </c>
      <c r="H2755" t="s">
        <v>2966</v>
      </c>
      <c r="I2755" t="s">
        <v>3331</v>
      </c>
      <c r="J2755" t="s">
        <v>3332</v>
      </c>
      <c r="K2755" t="s">
        <v>3697</v>
      </c>
      <c r="L2755" t="s">
        <v>2950</v>
      </c>
      <c r="M2755" s="17">
        <f>VLOOKUP($K2755,[1]Budget!$V:$AE,5,0)*IF($C2755="1 - Revenues",1,IF(AND($C2755="5 - Transfers",MID(I2755,15,1)="4"),1,-1))</f>
        <v>0</v>
      </c>
      <c r="N2755" s="17">
        <f>VLOOKUP($K2755,[1]Budget!$V:$AE,6,0)*IF($C2755="1 - Revenues",1,IF(AND($C2755="5 - Transfers",MID(J2755,15,1)="4"),1,-1))</f>
        <v>0</v>
      </c>
      <c r="O2755" s="17">
        <f>IFERROR(IF(RIGHT(LEFT(K2755,15),1)="4",VLOOKUP(K2755,'[1]Budget Worksheet'!A:B,2,0),-1*VLOOKUP(K2755,'[1]Budget Worksheet'!A:B,2,0)),0)</f>
        <v>-600</v>
      </c>
      <c r="P2755" s="17">
        <f>VLOOKUP($K2755,[1]Budget!$V:$AE,8,0)*IF($C2755="1 - Revenues",1,IF(AND($C2755="5 - Transfers",MID($K2755,15,1)="4"),1,-1))</f>
        <v>-600</v>
      </c>
      <c r="Q2755" s="17">
        <f>VLOOKUP($K2755,[1]Budget!$V:$AE,10,0)*IF($C2755="1 - Revenues",1,IF(AND($C2755="5 - Transfers",MID(K2755,15,1)="4"),1,-1))</f>
        <v>0</v>
      </c>
      <c r="S2755" s="18" t="b">
        <f>IF(LEFT(C2755,1)="1",1,-1)*SUMIF([1]Budget!V:V,'Budget Worksheet for Pivot Tabl'!K2755,[1]Budget!AC:AC)=P2755</f>
        <v>1</v>
      </c>
    </row>
    <row r="2756" spans="1:19" x14ac:dyDescent="0.25">
      <c r="A2756" t="s">
        <v>39</v>
      </c>
      <c r="B2756" t="s">
        <v>40</v>
      </c>
      <c r="C2756" t="s">
        <v>9</v>
      </c>
      <c r="D2756" t="str">
        <f t="shared" si="43"/>
        <v>OUTFLOWS</v>
      </c>
      <c r="E2756" t="s">
        <v>116</v>
      </c>
      <c r="F2756" t="s">
        <v>117</v>
      </c>
      <c r="G2756" t="s">
        <v>2965</v>
      </c>
      <c r="H2756" t="s">
        <v>2966</v>
      </c>
      <c r="I2756" t="s">
        <v>3331</v>
      </c>
      <c r="J2756" t="s">
        <v>3332</v>
      </c>
      <c r="K2756" t="s">
        <v>3698</v>
      </c>
      <c r="L2756" t="s">
        <v>498</v>
      </c>
      <c r="M2756" s="17">
        <f>VLOOKUP($K2756,[1]Budget!$V:$AE,5,0)*IF($C2756="1 - Revenues",1,IF(AND($C2756="5 - Transfers",MID(I2756,15,1)="4"),1,-1))</f>
        <v>0</v>
      </c>
      <c r="N2756" s="17">
        <f>VLOOKUP($K2756,[1]Budget!$V:$AE,6,0)*IF($C2756="1 - Revenues",1,IF(AND($C2756="5 - Transfers",MID(J2756,15,1)="4"),1,-1))</f>
        <v>0</v>
      </c>
      <c r="O2756" s="17">
        <f>IFERROR(IF(RIGHT(LEFT(K2756,15),1)="4",VLOOKUP(K2756,'[1]Budget Worksheet'!A:B,2,0),-1*VLOOKUP(K2756,'[1]Budget Worksheet'!A:B,2,0)),0)</f>
        <v>-42</v>
      </c>
      <c r="P2756" s="17">
        <f>VLOOKUP($K2756,[1]Budget!$V:$AE,8,0)*IF($C2756="1 - Revenues",1,IF(AND($C2756="5 - Transfers",MID($K2756,15,1)="4"),1,-1))</f>
        <v>-42</v>
      </c>
      <c r="Q2756" s="17">
        <f>VLOOKUP($K2756,[1]Budget!$V:$AE,10,0)*IF($C2756="1 - Revenues",1,IF(AND($C2756="5 - Transfers",MID(K2756,15,1)="4"),1,-1))</f>
        <v>0</v>
      </c>
      <c r="S2756" s="18" t="b">
        <f>IF(LEFT(C2756,1)="1",1,-1)*SUMIF([1]Budget!V:V,'Budget Worksheet for Pivot Tabl'!K2756,[1]Budget!AC:AC)=P2756</f>
        <v>1</v>
      </c>
    </row>
    <row r="2757" spans="1:19" x14ac:dyDescent="0.25">
      <c r="A2757" t="s">
        <v>39</v>
      </c>
      <c r="B2757" t="s">
        <v>40</v>
      </c>
      <c r="C2757" t="s">
        <v>9</v>
      </c>
      <c r="D2757" t="str">
        <f t="shared" si="43"/>
        <v>OUTFLOWS</v>
      </c>
      <c r="E2757" t="s">
        <v>116</v>
      </c>
      <c r="F2757" t="s">
        <v>117</v>
      </c>
      <c r="G2757" t="s">
        <v>2965</v>
      </c>
      <c r="H2757" t="s">
        <v>2966</v>
      </c>
      <c r="I2757" t="s">
        <v>3331</v>
      </c>
      <c r="J2757" t="s">
        <v>3332</v>
      </c>
      <c r="K2757" t="s">
        <v>3699</v>
      </c>
      <c r="L2757" t="s">
        <v>2484</v>
      </c>
      <c r="M2757" s="17">
        <f>VLOOKUP($K2757,[1]Budget!$V:$AE,5,0)*IF($C2757="1 - Revenues",1,IF(AND($C2757="5 - Transfers",MID(I2757,15,1)="4"),1,-1))</f>
        <v>0</v>
      </c>
      <c r="N2757" s="17">
        <f>VLOOKUP($K2757,[1]Budget!$V:$AE,6,0)*IF($C2757="1 - Revenues",1,IF(AND($C2757="5 - Transfers",MID(J2757,15,1)="4"),1,-1))</f>
        <v>0</v>
      </c>
      <c r="O2757" s="17">
        <f>IFERROR(IF(RIGHT(LEFT(K2757,15),1)="4",VLOOKUP(K2757,'[1]Budget Worksheet'!A:B,2,0),-1*VLOOKUP(K2757,'[1]Budget Worksheet'!A:B,2,0)),0)</f>
        <v>-4720</v>
      </c>
      <c r="P2757" s="17">
        <f>VLOOKUP($K2757,[1]Budget!$V:$AE,8,0)*IF($C2757="1 - Revenues",1,IF(AND($C2757="5 - Transfers",MID($K2757,15,1)="4"),1,-1))</f>
        <v>-4720</v>
      </c>
      <c r="Q2757" s="17">
        <f>VLOOKUP($K2757,[1]Budget!$V:$AE,10,0)*IF($C2757="1 - Revenues",1,IF(AND($C2757="5 - Transfers",MID(K2757,15,1)="4"),1,-1))</f>
        <v>0</v>
      </c>
      <c r="S2757" s="18" t="b">
        <f>IF(LEFT(C2757,1)="1",1,-1)*SUMIF([1]Budget!V:V,'Budget Worksheet for Pivot Tabl'!K2757,[1]Budget!AC:AC)=P2757</f>
        <v>1</v>
      </c>
    </row>
    <row r="2758" spans="1:19" x14ac:dyDescent="0.25">
      <c r="A2758" t="s">
        <v>39</v>
      </c>
      <c r="B2758" t="s">
        <v>40</v>
      </c>
      <c r="C2758" t="s">
        <v>9</v>
      </c>
      <c r="D2758" t="str">
        <f t="shared" si="43"/>
        <v>OUTFLOWS</v>
      </c>
      <c r="E2758" t="s">
        <v>116</v>
      </c>
      <c r="F2758" t="s">
        <v>117</v>
      </c>
      <c r="G2758" t="s">
        <v>2965</v>
      </c>
      <c r="H2758" t="s">
        <v>2966</v>
      </c>
      <c r="I2758" t="s">
        <v>3331</v>
      </c>
      <c r="J2758" t="s">
        <v>3332</v>
      </c>
      <c r="K2758" t="s">
        <v>3700</v>
      </c>
      <c r="L2758" t="s">
        <v>723</v>
      </c>
      <c r="M2758" s="17">
        <f>VLOOKUP($K2758,[1]Budget!$V:$AE,5,0)*IF($C2758="1 - Revenues",1,IF(AND($C2758="5 - Transfers",MID(I2758,15,1)="4"),1,-1))</f>
        <v>0</v>
      </c>
      <c r="N2758" s="17">
        <f>VLOOKUP($K2758,[1]Budget!$V:$AE,6,0)*IF($C2758="1 - Revenues",1,IF(AND($C2758="5 - Transfers",MID(J2758,15,1)="4"),1,-1))</f>
        <v>0</v>
      </c>
      <c r="O2758" s="17">
        <f>IFERROR(IF(RIGHT(LEFT(K2758,15),1)="4",VLOOKUP(K2758,'[1]Budget Worksheet'!A:B,2,0),-1*VLOOKUP(K2758,'[1]Budget Worksheet'!A:B,2,0)),0)</f>
        <v>-530</v>
      </c>
      <c r="P2758" s="17">
        <f>VLOOKUP($K2758,[1]Budget!$V:$AE,8,0)*IF($C2758="1 - Revenues",1,IF(AND($C2758="5 - Transfers",MID($K2758,15,1)="4"),1,-1))</f>
        <v>-530</v>
      </c>
      <c r="Q2758" s="17">
        <f>VLOOKUP($K2758,[1]Budget!$V:$AE,10,0)*IF($C2758="1 - Revenues",1,IF(AND($C2758="5 - Transfers",MID(K2758,15,1)="4"),1,-1))</f>
        <v>0</v>
      </c>
      <c r="S2758" s="18" t="b">
        <f>IF(LEFT(C2758,1)="1",1,-1)*SUMIF([1]Budget!V:V,'Budget Worksheet for Pivot Tabl'!K2758,[1]Budget!AC:AC)=P2758</f>
        <v>1</v>
      </c>
    </row>
    <row r="2759" spans="1:19" x14ac:dyDescent="0.25">
      <c r="A2759" t="s">
        <v>39</v>
      </c>
      <c r="B2759" t="s">
        <v>40</v>
      </c>
      <c r="C2759" t="s">
        <v>9</v>
      </c>
      <c r="D2759" t="str">
        <f t="shared" si="43"/>
        <v>OUTFLOWS</v>
      </c>
      <c r="E2759" t="s">
        <v>116</v>
      </c>
      <c r="F2759" t="s">
        <v>117</v>
      </c>
      <c r="G2759" t="s">
        <v>2965</v>
      </c>
      <c r="H2759" t="s">
        <v>2966</v>
      </c>
      <c r="I2759" t="s">
        <v>3331</v>
      </c>
      <c r="J2759" t="s">
        <v>3332</v>
      </c>
      <c r="K2759" t="s">
        <v>3701</v>
      </c>
      <c r="L2759" t="s">
        <v>1398</v>
      </c>
      <c r="M2759" s="17">
        <f>VLOOKUP($K2759,[1]Budget!$V:$AE,5,0)*IF($C2759="1 - Revenues",1,IF(AND($C2759="5 - Transfers",MID(I2759,15,1)="4"),1,-1))</f>
        <v>0</v>
      </c>
      <c r="N2759" s="17">
        <f>VLOOKUP($K2759,[1]Budget!$V:$AE,6,0)*IF($C2759="1 - Revenues",1,IF(AND($C2759="5 - Transfers",MID(J2759,15,1)="4"),1,-1))</f>
        <v>0</v>
      </c>
      <c r="O2759" s="17">
        <f>IFERROR(IF(RIGHT(LEFT(K2759,15),1)="4",VLOOKUP(K2759,'[1]Budget Worksheet'!A:B,2,0),-1*VLOOKUP(K2759,'[1]Budget Worksheet'!A:B,2,0)),0)</f>
        <v>-1000</v>
      </c>
      <c r="P2759" s="17">
        <f>VLOOKUP($K2759,[1]Budget!$V:$AE,8,0)*IF($C2759="1 - Revenues",1,IF(AND($C2759="5 - Transfers",MID($K2759,15,1)="4"),1,-1))</f>
        <v>-1000</v>
      </c>
      <c r="Q2759" s="17">
        <f>VLOOKUP($K2759,[1]Budget!$V:$AE,10,0)*IF($C2759="1 - Revenues",1,IF(AND($C2759="5 - Transfers",MID(K2759,15,1)="4"),1,-1))</f>
        <v>0</v>
      </c>
      <c r="S2759" s="18" t="b">
        <f>IF(LEFT(C2759,1)="1",1,-1)*SUMIF([1]Budget!V:V,'Budget Worksheet for Pivot Tabl'!K2759,[1]Budget!AC:AC)=P2759</f>
        <v>1</v>
      </c>
    </row>
    <row r="2760" spans="1:19" x14ac:dyDescent="0.25">
      <c r="A2760" t="s">
        <v>39</v>
      </c>
      <c r="B2760" t="s">
        <v>40</v>
      </c>
      <c r="C2760" t="s">
        <v>7</v>
      </c>
      <c r="D2760" t="str">
        <f t="shared" si="43"/>
        <v>INFLOWS</v>
      </c>
      <c r="E2760" t="s">
        <v>116</v>
      </c>
      <c r="F2760" t="s">
        <v>117</v>
      </c>
      <c r="G2760" t="s">
        <v>2965</v>
      </c>
      <c r="H2760" t="s">
        <v>2966</v>
      </c>
      <c r="I2760" t="s">
        <v>3343</v>
      </c>
      <c r="J2760" t="s">
        <v>3344</v>
      </c>
      <c r="K2760" t="s">
        <v>3702</v>
      </c>
      <c r="L2760" t="s">
        <v>2927</v>
      </c>
      <c r="M2760" s="17">
        <f>VLOOKUP($K2760,[1]Budget!$V:$AE,5,0)*IF($C2760="1 - Revenues",1,IF(AND($C2760="5 - Transfers",MID(I2760,15,1)="4"),1,-1))</f>
        <v>0</v>
      </c>
      <c r="N2760" s="17">
        <f>VLOOKUP($K2760,[1]Budget!$V:$AE,6,0)*IF($C2760="1 - Revenues",1,IF(AND($C2760="5 - Transfers",MID(J2760,15,1)="4"),1,-1))</f>
        <v>0</v>
      </c>
      <c r="O2760" s="17">
        <f>IFERROR(IF(RIGHT(LEFT(K2760,15),1)="4",VLOOKUP(K2760,'[1]Budget Worksheet'!A:B,2,0),-1*VLOOKUP(K2760,'[1]Budget Worksheet'!A:B,2,0)),0)</f>
        <v>16034</v>
      </c>
      <c r="P2760" s="17">
        <f>VLOOKUP($K2760,[1]Budget!$V:$AE,8,0)*IF($C2760="1 - Revenues",1,IF(AND($C2760="5 - Transfers",MID($K2760,15,1)="4"),1,-1))</f>
        <v>16034</v>
      </c>
      <c r="Q2760" s="17">
        <f>VLOOKUP($K2760,[1]Budget!$V:$AE,10,0)*IF($C2760="1 - Revenues",1,IF(AND($C2760="5 - Transfers",MID(K2760,15,1)="4"),1,-1))</f>
        <v>0</v>
      </c>
      <c r="S2760" s="18" t="b">
        <f>IF(LEFT(C2760,1)="1",1,-1)*SUMIF([1]Budget!V:V,'Budget Worksheet for Pivot Tabl'!K2760,[1]Budget!AC:AC)=P2760</f>
        <v>1</v>
      </c>
    </row>
    <row r="2761" spans="1:19" x14ac:dyDescent="0.25">
      <c r="A2761" t="s">
        <v>39</v>
      </c>
      <c r="B2761" t="s">
        <v>40</v>
      </c>
      <c r="C2761" t="s">
        <v>9</v>
      </c>
      <c r="D2761" t="str">
        <f t="shared" si="43"/>
        <v>OUTFLOWS</v>
      </c>
      <c r="E2761" t="s">
        <v>116</v>
      </c>
      <c r="F2761" t="s">
        <v>117</v>
      </c>
      <c r="G2761" t="s">
        <v>2965</v>
      </c>
      <c r="H2761" t="s">
        <v>2966</v>
      </c>
      <c r="I2761" t="s">
        <v>3343</v>
      </c>
      <c r="J2761" t="s">
        <v>3344</v>
      </c>
      <c r="K2761" t="s">
        <v>3703</v>
      </c>
      <c r="L2761" t="s">
        <v>2986</v>
      </c>
      <c r="M2761" s="17">
        <f>VLOOKUP($K2761,[1]Budget!$V:$AE,5,0)*IF($C2761="1 - Revenues",1,IF(AND($C2761="5 - Transfers",MID(I2761,15,1)="4"),1,-1))</f>
        <v>0</v>
      </c>
      <c r="N2761" s="17">
        <f>VLOOKUP($K2761,[1]Budget!$V:$AE,6,0)*IF($C2761="1 - Revenues",1,IF(AND($C2761="5 - Transfers",MID(J2761,15,1)="4"),1,-1))</f>
        <v>0</v>
      </c>
      <c r="O2761" s="17">
        <f>IFERROR(IF(RIGHT(LEFT(K2761,15),1)="4",VLOOKUP(K2761,'[1]Budget Worksheet'!A:B,2,0),-1*VLOOKUP(K2761,'[1]Budget Worksheet'!A:B,2,0)),0)</f>
        <v>-11800</v>
      </c>
      <c r="P2761" s="17">
        <f>VLOOKUP($K2761,[1]Budget!$V:$AE,8,0)*IF($C2761="1 - Revenues",1,IF(AND($C2761="5 - Transfers",MID($K2761,15,1)="4"),1,-1))</f>
        <v>-11800</v>
      </c>
      <c r="Q2761" s="17">
        <f>VLOOKUP($K2761,[1]Budget!$V:$AE,10,0)*IF($C2761="1 - Revenues",1,IF(AND($C2761="5 - Transfers",MID(K2761,15,1)="4"),1,-1))</f>
        <v>0</v>
      </c>
      <c r="S2761" s="18" t="b">
        <f>IF(LEFT(C2761,1)="1",1,-1)*SUMIF([1]Budget!V:V,'Budget Worksheet for Pivot Tabl'!K2761,[1]Budget!AC:AC)=P2761</f>
        <v>1</v>
      </c>
    </row>
    <row r="2762" spans="1:19" x14ac:dyDescent="0.25">
      <c r="A2762" t="s">
        <v>39</v>
      </c>
      <c r="B2762" t="s">
        <v>40</v>
      </c>
      <c r="C2762" t="s">
        <v>9</v>
      </c>
      <c r="D2762" t="str">
        <f t="shared" si="43"/>
        <v>OUTFLOWS</v>
      </c>
      <c r="E2762" t="s">
        <v>116</v>
      </c>
      <c r="F2762" t="s">
        <v>117</v>
      </c>
      <c r="G2762" t="s">
        <v>2965</v>
      </c>
      <c r="H2762" t="s">
        <v>2966</v>
      </c>
      <c r="I2762" t="s">
        <v>3343</v>
      </c>
      <c r="J2762" t="s">
        <v>3344</v>
      </c>
      <c r="K2762" t="s">
        <v>3704</v>
      </c>
      <c r="L2762" t="s">
        <v>1274</v>
      </c>
      <c r="M2762" s="17">
        <f>VLOOKUP($K2762,[1]Budget!$V:$AE,5,0)*IF($C2762="1 - Revenues",1,IF(AND($C2762="5 - Transfers",MID(I2762,15,1)="4"),1,-1))</f>
        <v>0</v>
      </c>
      <c r="N2762" s="17">
        <f>VLOOKUP($K2762,[1]Budget!$V:$AE,6,0)*IF($C2762="1 - Revenues",1,IF(AND($C2762="5 - Transfers",MID(J2762,15,1)="4"),1,-1))</f>
        <v>0</v>
      </c>
      <c r="O2762" s="17">
        <f>IFERROR(IF(RIGHT(LEFT(K2762,15),1)="4",VLOOKUP(K2762,'[1]Budget Worksheet'!A:B,2,0),-1*VLOOKUP(K2762,'[1]Budget Worksheet'!A:B,2,0)),0)</f>
        <v>-149</v>
      </c>
      <c r="P2762" s="17">
        <f>VLOOKUP($K2762,[1]Budget!$V:$AE,8,0)*IF($C2762="1 - Revenues",1,IF(AND($C2762="5 - Transfers",MID($K2762,15,1)="4"),1,-1))</f>
        <v>-149</v>
      </c>
      <c r="Q2762" s="17">
        <f>VLOOKUP($K2762,[1]Budget!$V:$AE,10,0)*IF($C2762="1 - Revenues",1,IF(AND($C2762="5 - Transfers",MID(K2762,15,1)="4"),1,-1))</f>
        <v>0</v>
      </c>
      <c r="S2762" s="18" t="b">
        <f>IF(LEFT(C2762,1)="1",1,-1)*SUMIF([1]Budget!V:V,'Budget Worksheet for Pivot Tabl'!K2762,[1]Budget!AC:AC)=P2762</f>
        <v>1</v>
      </c>
    </row>
    <row r="2763" spans="1:19" x14ac:dyDescent="0.25">
      <c r="A2763" t="s">
        <v>39</v>
      </c>
      <c r="B2763" t="s">
        <v>40</v>
      </c>
      <c r="C2763" t="s">
        <v>9</v>
      </c>
      <c r="D2763" t="str">
        <f t="shared" si="43"/>
        <v>OUTFLOWS</v>
      </c>
      <c r="E2763" t="s">
        <v>116</v>
      </c>
      <c r="F2763" t="s">
        <v>117</v>
      </c>
      <c r="G2763" t="s">
        <v>2965</v>
      </c>
      <c r="H2763" t="s">
        <v>2966</v>
      </c>
      <c r="I2763" t="s">
        <v>3343</v>
      </c>
      <c r="J2763" t="s">
        <v>3344</v>
      </c>
      <c r="K2763" t="s">
        <v>3705</v>
      </c>
      <c r="L2763" t="s">
        <v>482</v>
      </c>
      <c r="M2763" s="17">
        <f>VLOOKUP($K2763,[1]Budget!$V:$AE,5,0)*IF($C2763="1 - Revenues",1,IF(AND($C2763="5 - Transfers",MID(I2763,15,1)="4"),1,-1))</f>
        <v>0</v>
      </c>
      <c r="N2763" s="17">
        <f>VLOOKUP($K2763,[1]Budget!$V:$AE,6,0)*IF($C2763="1 - Revenues",1,IF(AND($C2763="5 - Transfers",MID(J2763,15,1)="4"),1,-1))</f>
        <v>0</v>
      </c>
      <c r="O2763" s="17">
        <f>IFERROR(IF(RIGHT(LEFT(K2763,15),1)="4",VLOOKUP(K2763,'[1]Budget Worksheet'!A:B,2,0),-1*VLOOKUP(K2763,'[1]Budget Worksheet'!A:B,2,0)),0)</f>
        <v>-135</v>
      </c>
      <c r="P2763" s="17">
        <f>VLOOKUP($K2763,[1]Budget!$V:$AE,8,0)*IF($C2763="1 - Revenues",1,IF(AND($C2763="5 - Transfers",MID($K2763,15,1)="4"),1,-1))</f>
        <v>-135</v>
      </c>
      <c r="Q2763" s="17">
        <f>VLOOKUP($K2763,[1]Budget!$V:$AE,10,0)*IF($C2763="1 - Revenues",1,IF(AND($C2763="5 - Transfers",MID(K2763,15,1)="4"),1,-1))</f>
        <v>0</v>
      </c>
      <c r="S2763" s="18" t="b">
        <f>IF(LEFT(C2763,1)="1",1,-1)*SUMIF([1]Budget!V:V,'Budget Worksheet for Pivot Tabl'!K2763,[1]Budget!AC:AC)=P2763</f>
        <v>1</v>
      </c>
    </row>
    <row r="2764" spans="1:19" x14ac:dyDescent="0.25">
      <c r="A2764" t="s">
        <v>39</v>
      </c>
      <c r="B2764" t="s">
        <v>40</v>
      </c>
      <c r="C2764" t="s">
        <v>9</v>
      </c>
      <c r="D2764" t="str">
        <f t="shared" si="43"/>
        <v>OUTFLOWS</v>
      </c>
      <c r="E2764" t="s">
        <v>116</v>
      </c>
      <c r="F2764" t="s">
        <v>117</v>
      </c>
      <c r="G2764" t="s">
        <v>2965</v>
      </c>
      <c r="H2764" t="s">
        <v>2966</v>
      </c>
      <c r="I2764" t="s">
        <v>3343</v>
      </c>
      <c r="J2764" t="s">
        <v>3344</v>
      </c>
      <c r="K2764" t="s">
        <v>3706</v>
      </c>
      <c r="L2764" t="s">
        <v>2980</v>
      </c>
      <c r="M2764" s="17">
        <f>VLOOKUP($K2764,[1]Budget!$V:$AE,5,0)*IF($C2764="1 - Revenues",1,IF(AND($C2764="5 - Transfers",MID(I2764,15,1)="4"),1,-1))</f>
        <v>0</v>
      </c>
      <c r="N2764" s="17">
        <f>VLOOKUP($K2764,[1]Budget!$V:$AE,6,0)*IF($C2764="1 - Revenues",1,IF(AND($C2764="5 - Transfers",MID(J2764,15,1)="4"),1,-1))</f>
        <v>0</v>
      </c>
      <c r="O2764" s="17">
        <f>IFERROR(IF(RIGHT(LEFT(K2764,15),1)="4",VLOOKUP(K2764,'[1]Budget Worksheet'!A:B,2,0),-1*VLOOKUP(K2764,'[1]Budget Worksheet'!A:B,2,0)),0)</f>
        <v>-1545</v>
      </c>
      <c r="P2764" s="17">
        <f>VLOOKUP($K2764,[1]Budget!$V:$AE,8,0)*IF($C2764="1 - Revenues",1,IF(AND($C2764="5 - Transfers",MID($K2764,15,1)="4"),1,-1))</f>
        <v>-1545</v>
      </c>
      <c r="Q2764" s="17">
        <f>VLOOKUP($K2764,[1]Budget!$V:$AE,10,0)*IF($C2764="1 - Revenues",1,IF(AND($C2764="5 - Transfers",MID(K2764,15,1)="4"),1,-1))</f>
        <v>0</v>
      </c>
      <c r="S2764" s="18" t="b">
        <f>IF(LEFT(C2764,1)="1",1,-1)*SUMIF([1]Budget!V:V,'Budget Worksheet for Pivot Tabl'!K2764,[1]Budget!AC:AC)=P2764</f>
        <v>1</v>
      </c>
    </row>
    <row r="2765" spans="1:19" x14ac:dyDescent="0.25">
      <c r="A2765" t="s">
        <v>39</v>
      </c>
      <c r="B2765" t="s">
        <v>40</v>
      </c>
      <c r="C2765" t="s">
        <v>9</v>
      </c>
      <c r="D2765" t="str">
        <f t="shared" si="43"/>
        <v>OUTFLOWS</v>
      </c>
      <c r="E2765" t="s">
        <v>116</v>
      </c>
      <c r="F2765" t="s">
        <v>117</v>
      </c>
      <c r="G2765" t="s">
        <v>2965</v>
      </c>
      <c r="H2765" t="s">
        <v>2966</v>
      </c>
      <c r="I2765" t="s">
        <v>3343</v>
      </c>
      <c r="J2765" t="s">
        <v>3344</v>
      </c>
      <c r="K2765" t="s">
        <v>3707</v>
      </c>
      <c r="L2765" t="s">
        <v>1398</v>
      </c>
      <c r="M2765" s="17">
        <f>VLOOKUP($K2765,[1]Budget!$V:$AE,5,0)*IF($C2765="1 - Revenues",1,IF(AND($C2765="5 - Transfers",MID(I2765,15,1)="4"),1,-1))</f>
        <v>0</v>
      </c>
      <c r="N2765" s="17">
        <f>VLOOKUP($K2765,[1]Budget!$V:$AE,6,0)*IF($C2765="1 - Revenues",1,IF(AND($C2765="5 - Transfers",MID(J2765,15,1)="4"),1,-1))</f>
        <v>0</v>
      </c>
      <c r="O2765" s="17">
        <f>IFERROR(IF(RIGHT(LEFT(K2765,15),1)="4",VLOOKUP(K2765,'[1]Budget Worksheet'!A:B,2,0),-1*VLOOKUP(K2765,'[1]Budget Worksheet'!A:B,2,0)),0)</f>
        <v>-500</v>
      </c>
      <c r="P2765" s="17">
        <f>VLOOKUP($K2765,[1]Budget!$V:$AE,8,0)*IF($C2765="1 - Revenues",1,IF(AND($C2765="5 - Transfers",MID($K2765,15,1)="4"),1,-1))</f>
        <v>-500</v>
      </c>
      <c r="Q2765" s="17">
        <f>VLOOKUP($K2765,[1]Budget!$V:$AE,10,0)*IF($C2765="1 - Revenues",1,IF(AND($C2765="5 - Transfers",MID(K2765,15,1)="4"),1,-1))</f>
        <v>0</v>
      </c>
      <c r="S2765" s="18" t="b">
        <f>IF(LEFT(C2765,1)="1",1,-1)*SUMIF([1]Budget!V:V,'Budget Worksheet for Pivot Tabl'!K2765,[1]Budget!AC:AC)=P2765</f>
        <v>1</v>
      </c>
    </row>
    <row r="2766" spans="1:19" x14ac:dyDescent="0.25">
      <c r="A2766" t="s">
        <v>39</v>
      </c>
      <c r="B2766" t="s">
        <v>40</v>
      </c>
      <c r="C2766" t="s">
        <v>9</v>
      </c>
      <c r="D2766" t="str">
        <f t="shared" si="43"/>
        <v>OUTFLOWS</v>
      </c>
      <c r="E2766" t="s">
        <v>116</v>
      </c>
      <c r="F2766" t="s">
        <v>117</v>
      </c>
      <c r="G2766" t="s">
        <v>2965</v>
      </c>
      <c r="H2766" t="s">
        <v>2966</v>
      </c>
      <c r="I2766" t="s">
        <v>3343</v>
      </c>
      <c r="J2766" t="s">
        <v>3344</v>
      </c>
      <c r="K2766" t="s">
        <v>3708</v>
      </c>
      <c r="L2766" t="s">
        <v>498</v>
      </c>
      <c r="M2766" s="17">
        <f>VLOOKUP($K2766,[1]Budget!$V:$AE,5,0)*IF($C2766="1 - Revenues",1,IF(AND($C2766="5 - Transfers",MID(I2766,15,1)="4"),1,-1))</f>
        <v>0</v>
      </c>
      <c r="N2766" s="17">
        <f>VLOOKUP($K2766,[1]Budget!$V:$AE,6,0)*IF($C2766="1 - Revenues",1,IF(AND($C2766="5 - Transfers",MID(J2766,15,1)="4"),1,-1))</f>
        <v>0</v>
      </c>
      <c r="O2766" s="17">
        <f>IFERROR(IF(RIGHT(LEFT(K2766,15),1)="4",VLOOKUP(K2766,'[1]Budget Worksheet'!A:B,2,0),-1*VLOOKUP(K2766,'[1]Budget Worksheet'!A:B,2,0)),0)</f>
        <v>-42</v>
      </c>
      <c r="P2766" s="17">
        <f>VLOOKUP($K2766,[1]Budget!$V:$AE,8,0)*IF($C2766="1 - Revenues",1,IF(AND($C2766="5 - Transfers",MID($K2766,15,1)="4"),1,-1))</f>
        <v>-42</v>
      </c>
      <c r="Q2766" s="17">
        <f>VLOOKUP($K2766,[1]Budget!$V:$AE,10,0)*IF($C2766="1 - Revenues",1,IF(AND($C2766="5 - Transfers",MID(K2766,15,1)="4"),1,-1))</f>
        <v>0</v>
      </c>
      <c r="S2766" s="18" t="b">
        <f>IF(LEFT(C2766,1)="1",1,-1)*SUMIF([1]Budget!V:V,'Budget Worksheet for Pivot Tabl'!K2766,[1]Budget!AC:AC)=P2766</f>
        <v>1</v>
      </c>
    </row>
    <row r="2767" spans="1:19" x14ac:dyDescent="0.25">
      <c r="A2767" t="s">
        <v>39</v>
      </c>
      <c r="B2767" t="s">
        <v>40</v>
      </c>
      <c r="C2767" t="s">
        <v>9</v>
      </c>
      <c r="D2767" t="str">
        <f t="shared" si="43"/>
        <v>OUTFLOWS</v>
      </c>
      <c r="E2767" t="s">
        <v>116</v>
      </c>
      <c r="F2767" t="s">
        <v>117</v>
      </c>
      <c r="G2767" t="s">
        <v>2965</v>
      </c>
      <c r="H2767" t="s">
        <v>2966</v>
      </c>
      <c r="I2767" t="s">
        <v>3343</v>
      </c>
      <c r="J2767" t="s">
        <v>3344</v>
      </c>
      <c r="K2767" t="s">
        <v>3709</v>
      </c>
      <c r="L2767" t="s">
        <v>723</v>
      </c>
      <c r="M2767" s="17">
        <f>VLOOKUP($K2767,[1]Budget!$V:$AE,5,0)*IF($C2767="1 - Revenues",1,IF(AND($C2767="5 - Transfers",MID(I2767,15,1)="4"),1,-1))</f>
        <v>0</v>
      </c>
      <c r="N2767" s="17">
        <f>VLOOKUP($K2767,[1]Budget!$V:$AE,6,0)*IF($C2767="1 - Revenues",1,IF(AND($C2767="5 - Transfers",MID(J2767,15,1)="4"),1,-1))</f>
        <v>0</v>
      </c>
      <c r="O2767" s="17">
        <f>IFERROR(IF(RIGHT(LEFT(K2767,15),1)="4",VLOOKUP(K2767,'[1]Budget Worksheet'!A:B,2,0),-1*VLOOKUP(K2767,'[1]Budget Worksheet'!A:B,2,0)),0)</f>
        <v>-318</v>
      </c>
      <c r="P2767" s="17">
        <f>VLOOKUP($K2767,[1]Budget!$V:$AE,8,0)*IF($C2767="1 - Revenues",1,IF(AND($C2767="5 - Transfers",MID($K2767,15,1)="4"),1,-1))</f>
        <v>-318</v>
      </c>
      <c r="Q2767" s="17">
        <f>VLOOKUP($K2767,[1]Budget!$V:$AE,10,0)*IF($C2767="1 - Revenues",1,IF(AND($C2767="5 - Transfers",MID(K2767,15,1)="4"),1,-1))</f>
        <v>0</v>
      </c>
      <c r="S2767" s="18" t="b">
        <f>IF(LEFT(C2767,1)="1",1,-1)*SUMIF([1]Budget!V:V,'Budget Worksheet for Pivot Tabl'!K2767,[1]Budget!AC:AC)=P2767</f>
        <v>1</v>
      </c>
    </row>
    <row r="2768" spans="1:19" x14ac:dyDescent="0.25">
      <c r="A2768" t="s">
        <v>39</v>
      </c>
      <c r="B2768" t="s">
        <v>40</v>
      </c>
      <c r="C2768" t="s">
        <v>9</v>
      </c>
      <c r="D2768" t="str">
        <f t="shared" si="43"/>
        <v>OUTFLOWS</v>
      </c>
      <c r="E2768" t="s">
        <v>116</v>
      </c>
      <c r="F2768" t="s">
        <v>117</v>
      </c>
      <c r="G2768" t="s">
        <v>2965</v>
      </c>
      <c r="H2768" t="s">
        <v>2966</v>
      </c>
      <c r="I2768" t="s">
        <v>3343</v>
      </c>
      <c r="J2768" t="s">
        <v>3344</v>
      </c>
      <c r="K2768" t="s">
        <v>3710</v>
      </c>
      <c r="L2768" t="s">
        <v>2950</v>
      </c>
      <c r="M2768" s="17">
        <f>VLOOKUP($K2768,[1]Budget!$V:$AE,5,0)*IF($C2768="1 - Revenues",1,IF(AND($C2768="5 - Transfers",MID(I2768,15,1)="4"),1,-1))</f>
        <v>0</v>
      </c>
      <c r="N2768" s="17">
        <f>VLOOKUP($K2768,[1]Budget!$V:$AE,6,0)*IF($C2768="1 - Revenues",1,IF(AND($C2768="5 - Transfers",MID(J2768,15,1)="4"),1,-1))</f>
        <v>0</v>
      </c>
      <c r="O2768" s="17">
        <f>IFERROR(IF(RIGHT(LEFT(K2768,15),1)="4",VLOOKUP(K2768,'[1]Budget Worksheet'!A:B,2,0),-1*VLOOKUP(K2768,'[1]Budget Worksheet'!A:B,2,0)),0)</f>
        <v>-1545</v>
      </c>
      <c r="P2768" s="17">
        <f>VLOOKUP($K2768,[1]Budget!$V:$AE,8,0)*IF($C2768="1 - Revenues",1,IF(AND($C2768="5 - Transfers",MID($K2768,15,1)="4"),1,-1))</f>
        <v>-1545</v>
      </c>
      <c r="Q2768" s="17">
        <f>VLOOKUP($K2768,[1]Budget!$V:$AE,10,0)*IF($C2768="1 - Revenues",1,IF(AND($C2768="5 - Transfers",MID(K2768,15,1)="4"),1,-1))</f>
        <v>0</v>
      </c>
      <c r="S2768" s="18" t="b">
        <f>IF(LEFT(C2768,1)="1",1,-1)*SUMIF([1]Budget!V:V,'Budget Worksheet for Pivot Tabl'!K2768,[1]Budget!AC:AC)=P2768</f>
        <v>1</v>
      </c>
    </row>
    <row r="2769" spans="1:19" x14ac:dyDescent="0.25">
      <c r="A2769" t="s">
        <v>39</v>
      </c>
      <c r="B2769" t="s">
        <v>40</v>
      </c>
      <c r="C2769" t="s">
        <v>7</v>
      </c>
      <c r="D2769" t="str">
        <f t="shared" si="43"/>
        <v>INFLOWS</v>
      </c>
      <c r="E2769" t="s">
        <v>116</v>
      </c>
      <c r="F2769" t="s">
        <v>117</v>
      </c>
      <c r="G2769" t="s">
        <v>2965</v>
      </c>
      <c r="H2769" t="s">
        <v>2966</v>
      </c>
      <c r="I2769" t="s">
        <v>3355</v>
      </c>
      <c r="J2769" t="s">
        <v>3356</v>
      </c>
      <c r="K2769" t="s">
        <v>3711</v>
      </c>
      <c r="L2769" t="s">
        <v>2927</v>
      </c>
      <c r="M2769" s="17">
        <f>VLOOKUP($K2769,[1]Budget!$V:$AE,5,0)*IF($C2769="1 - Revenues",1,IF(AND($C2769="5 - Transfers",MID(I2769,15,1)="4"),1,-1))</f>
        <v>0</v>
      </c>
      <c r="N2769" s="17">
        <f>VLOOKUP($K2769,[1]Budget!$V:$AE,6,0)*IF($C2769="1 - Revenues",1,IF(AND($C2769="5 - Transfers",MID(J2769,15,1)="4"),1,-1))</f>
        <v>0</v>
      </c>
      <c r="O2769" s="17">
        <f>IFERROR(IF(RIGHT(LEFT(K2769,15),1)="4",VLOOKUP(K2769,'[1]Budget Worksheet'!A:B,2,0),-1*VLOOKUP(K2769,'[1]Budget Worksheet'!A:B,2,0)),0)</f>
        <v>33921</v>
      </c>
      <c r="P2769" s="17">
        <f>VLOOKUP($K2769,[1]Budget!$V:$AE,8,0)*IF($C2769="1 - Revenues",1,IF(AND($C2769="5 - Transfers",MID($K2769,15,1)="4"),1,-1))</f>
        <v>33921</v>
      </c>
      <c r="Q2769" s="17">
        <f>VLOOKUP($K2769,[1]Budget!$V:$AE,10,0)*IF($C2769="1 - Revenues",1,IF(AND($C2769="5 - Transfers",MID(K2769,15,1)="4"),1,-1))</f>
        <v>0</v>
      </c>
      <c r="S2769" s="18" t="b">
        <f>IF(LEFT(C2769,1)="1",1,-1)*SUMIF([1]Budget!V:V,'Budget Worksheet for Pivot Tabl'!K2769,[1]Budget!AC:AC)=P2769</f>
        <v>1</v>
      </c>
    </row>
    <row r="2770" spans="1:19" x14ac:dyDescent="0.25">
      <c r="A2770" t="s">
        <v>39</v>
      </c>
      <c r="B2770" t="s">
        <v>40</v>
      </c>
      <c r="C2770" t="s">
        <v>9</v>
      </c>
      <c r="D2770" t="str">
        <f t="shared" si="43"/>
        <v>OUTFLOWS</v>
      </c>
      <c r="E2770" t="s">
        <v>116</v>
      </c>
      <c r="F2770" t="s">
        <v>117</v>
      </c>
      <c r="G2770" t="s">
        <v>2965</v>
      </c>
      <c r="H2770" t="s">
        <v>2966</v>
      </c>
      <c r="I2770" t="s">
        <v>3355</v>
      </c>
      <c r="J2770" t="s">
        <v>3356</v>
      </c>
      <c r="K2770" t="s">
        <v>3712</v>
      </c>
      <c r="L2770" t="s">
        <v>2986</v>
      </c>
      <c r="M2770" s="17">
        <f>VLOOKUP($K2770,[1]Budget!$V:$AE,5,0)*IF($C2770="1 - Revenues",1,IF(AND($C2770="5 - Transfers",MID(I2770,15,1)="4"),1,-1))</f>
        <v>0</v>
      </c>
      <c r="N2770" s="17">
        <f>VLOOKUP($K2770,[1]Budget!$V:$AE,6,0)*IF($C2770="1 - Revenues",1,IF(AND($C2770="5 - Transfers",MID(J2770,15,1)="4"),1,-1))</f>
        <v>0</v>
      </c>
      <c r="O2770" s="17">
        <f>IFERROR(IF(RIGHT(LEFT(K2770,15),1)="4",VLOOKUP(K2770,'[1]Budget Worksheet'!A:B,2,0),-1*VLOOKUP(K2770,'[1]Budget Worksheet'!A:B,2,0)),0)</f>
        <v>-12000</v>
      </c>
      <c r="P2770" s="17">
        <f>VLOOKUP($K2770,[1]Budget!$V:$AE,8,0)*IF($C2770="1 - Revenues",1,IF(AND($C2770="5 - Transfers",MID($K2770,15,1)="4"),1,-1))</f>
        <v>-12000</v>
      </c>
      <c r="Q2770" s="17">
        <f>VLOOKUP($K2770,[1]Budget!$V:$AE,10,0)*IF($C2770="1 - Revenues",1,IF(AND($C2770="5 - Transfers",MID(K2770,15,1)="4"),1,-1))</f>
        <v>0</v>
      </c>
      <c r="S2770" s="18" t="b">
        <f>IF(LEFT(C2770,1)="1",1,-1)*SUMIF([1]Budget!V:V,'Budget Worksheet for Pivot Tabl'!K2770,[1]Budget!AC:AC)=P2770</f>
        <v>1</v>
      </c>
    </row>
    <row r="2771" spans="1:19" x14ac:dyDescent="0.25">
      <c r="A2771" t="s">
        <v>39</v>
      </c>
      <c r="B2771" t="s">
        <v>40</v>
      </c>
      <c r="C2771" t="s">
        <v>9</v>
      </c>
      <c r="D2771" t="str">
        <f t="shared" si="43"/>
        <v>OUTFLOWS</v>
      </c>
      <c r="E2771" t="s">
        <v>116</v>
      </c>
      <c r="F2771" t="s">
        <v>117</v>
      </c>
      <c r="G2771" t="s">
        <v>2965</v>
      </c>
      <c r="H2771" t="s">
        <v>2966</v>
      </c>
      <c r="I2771" t="s">
        <v>3355</v>
      </c>
      <c r="J2771" t="s">
        <v>3356</v>
      </c>
      <c r="K2771" t="s">
        <v>3713</v>
      </c>
      <c r="L2771" t="s">
        <v>1274</v>
      </c>
      <c r="M2771" s="17">
        <f>VLOOKUP($K2771,[1]Budget!$V:$AE,5,0)*IF($C2771="1 - Revenues",1,IF(AND($C2771="5 - Transfers",MID(I2771,15,1)="4"),1,-1))</f>
        <v>0</v>
      </c>
      <c r="N2771" s="17">
        <f>VLOOKUP($K2771,[1]Budget!$V:$AE,6,0)*IF($C2771="1 - Revenues",1,IF(AND($C2771="5 - Transfers",MID(J2771,15,1)="4"),1,-1))</f>
        <v>0</v>
      </c>
      <c r="O2771" s="17">
        <f>IFERROR(IF(RIGHT(LEFT(K2771,15),1)="4",VLOOKUP(K2771,'[1]Budget Worksheet'!A:B,2,0),-1*VLOOKUP(K2771,'[1]Budget Worksheet'!A:B,2,0)),0)</f>
        <v>-265</v>
      </c>
      <c r="P2771" s="17">
        <f>VLOOKUP($K2771,[1]Budget!$V:$AE,8,0)*IF($C2771="1 - Revenues",1,IF(AND($C2771="5 - Transfers",MID($K2771,15,1)="4"),1,-1))</f>
        <v>-265</v>
      </c>
      <c r="Q2771" s="17">
        <f>VLOOKUP($K2771,[1]Budget!$V:$AE,10,0)*IF($C2771="1 - Revenues",1,IF(AND($C2771="5 - Transfers",MID(K2771,15,1)="4"),1,-1))</f>
        <v>0</v>
      </c>
      <c r="S2771" s="18" t="b">
        <f>IF(LEFT(C2771,1)="1",1,-1)*SUMIF([1]Budget!V:V,'Budget Worksheet for Pivot Tabl'!K2771,[1]Budget!AC:AC)=P2771</f>
        <v>1</v>
      </c>
    </row>
    <row r="2772" spans="1:19" x14ac:dyDescent="0.25">
      <c r="A2772" t="s">
        <v>39</v>
      </c>
      <c r="B2772" t="s">
        <v>40</v>
      </c>
      <c r="C2772" t="s">
        <v>9</v>
      </c>
      <c r="D2772" t="str">
        <f t="shared" si="43"/>
        <v>OUTFLOWS</v>
      </c>
      <c r="E2772" t="s">
        <v>116</v>
      </c>
      <c r="F2772" t="s">
        <v>117</v>
      </c>
      <c r="G2772" t="s">
        <v>2965</v>
      </c>
      <c r="H2772" t="s">
        <v>2966</v>
      </c>
      <c r="I2772" t="s">
        <v>3355</v>
      </c>
      <c r="J2772" t="s">
        <v>3356</v>
      </c>
      <c r="K2772" t="s">
        <v>3714</v>
      </c>
      <c r="L2772" t="s">
        <v>482</v>
      </c>
      <c r="M2772" s="17">
        <f>VLOOKUP($K2772,[1]Budget!$V:$AE,5,0)*IF($C2772="1 - Revenues",1,IF(AND($C2772="5 - Transfers",MID(I2772,15,1)="4"),1,-1))</f>
        <v>0</v>
      </c>
      <c r="N2772" s="17">
        <f>VLOOKUP($K2772,[1]Budget!$V:$AE,6,0)*IF($C2772="1 - Revenues",1,IF(AND($C2772="5 - Transfers",MID(J2772,15,1)="4"),1,-1))</f>
        <v>0</v>
      </c>
      <c r="O2772" s="17">
        <f>IFERROR(IF(RIGHT(LEFT(K2772,15),1)="4",VLOOKUP(K2772,'[1]Budget Worksheet'!A:B,2,0),-1*VLOOKUP(K2772,'[1]Budget Worksheet'!A:B,2,0)),0)</f>
        <v>-150</v>
      </c>
      <c r="P2772" s="17">
        <f>VLOOKUP($K2772,[1]Budget!$V:$AE,8,0)*IF($C2772="1 - Revenues",1,IF(AND($C2772="5 - Transfers",MID($K2772,15,1)="4"),1,-1))</f>
        <v>-150</v>
      </c>
      <c r="Q2772" s="17">
        <f>VLOOKUP($K2772,[1]Budget!$V:$AE,10,0)*IF($C2772="1 - Revenues",1,IF(AND($C2772="5 - Transfers",MID(K2772,15,1)="4"),1,-1))</f>
        <v>0</v>
      </c>
      <c r="S2772" s="18" t="b">
        <f>IF(LEFT(C2772,1)="1",1,-1)*SUMIF([1]Budget!V:V,'Budget Worksheet for Pivot Tabl'!K2772,[1]Budget!AC:AC)=P2772</f>
        <v>1</v>
      </c>
    </row>
    <row r="2773" spans="1:19" x14ac:dyDescent="0.25">
      <c r="A2773" t="s">
        <v>39</v>
      </c>
      <c r="B2773" t="s">
        <v>40</v>
      </c>
      <c r="C2773" t="s">
        <v>9</v>
      </c>
      <c r="D2773" t="str">
        <f t="shared" si="43"/>
        <v>OUTFLOWS</v>
      </c>
      <c r="E2773" t="s">
        <v>116</v>
      </c>
      <c r="F2773" t="s">
        <v>117</v>
      </c>
      <c r="G2773" t="s">
        <v>2965</v>
      </c>
      <c r="H2773" t="s">
        <v>2966</v>
      </c>
      <c r="I2773" t="s">
        <v>3355</v>
      </c>
      <c r="J2773" t="s">
        <v>3356</v>
      </c>
      <c r="K2773" t="s">
        <v>3715</v>
      </c>
      <c r="L2773" t="s">
        <v>2980</v>
      </c>
      <c r="M2773" s="17">
        <f>VLOOKUP($K2773,[1]Budget!$V:$AE,5,0)*IF($C2773="1 - Revenues",1,IF(AND($C2773="5 - Transfers",MID(I2773,15,1)="4"),1,-1))</f>
        <v>0</v>
      </c>
      <c r="N2773" s="17">
        <f>VLOOKUP($K2773,[1]Budget!$V:$AE,6,0)*IF($C2773="1 - Revenues",1,IF(AND($C2773="5 - Transfers",MID(J2773,15,1)="4"),1,-1))</f>
        <v>0</v>
      </c>
      <c r="O2773" s="17">
        <f>IFERROR(IF(RIGHT(LEFT(K2773,15),1)="4",VLOOKUP(K2773,'[1]Budget Worksheet'!A:B,2,0),-1*VLOOKUP(K2773,'[1]Budget Worksheet'!A:B,2,0)),0)</f>
        <v>-12500</v>
      </c>
      <c r="P2773" s="17">
        <f>VLOOKUP($K2773,[1]Budget!$V:$AE,8,0)*IF($C2773="1 - Revenues",1,IF(AND($C2773="5 - Transfers",MID($K2773,15,1)="4"),1,-1))</f>
        <v>-12500</v>
      </c>
      <c r="Q2773" s="17">
        <f>VLOOKUP($K2773,[1]Budget!$V:$AE,10,0)*IF($C2773="1 - Revenues",1,IF(AND($C2773="5 - Transfers",MID(K2773,15,1)="4"),1,-1))</f>
        <v>0</v>
      </c>
      <c r="S2773" s="18" t="b">
        <f>IF(LEFT(C2773,1)="1",1,-1)*SUMIF([1]Budget!V:V,'Budget Worksheet for Pivot Tabl'!K2773,[1]Budget!AC:AC)=P2773</f>
        <v>1</v>
      </c>
    </row>
    <row r="2774" spans="1:19" x14ac:dyDescent="0.25">
      <c r="A2774" t="s">
        <v>39</v>
      </c>
      <c r="B2774" t="s">
        <v>40</v>
      </c>
      <c r="C2774" t="s">
        <v>9</v>
      </c>
      <c r="D2774" t="str">
        <f t="shared" si="43"/>
        <v>OUTFLOWS</v>
      </c>
      <c r="E2774" t="s">
        <v>116</v>
      </c>
      <c r="F2774" t="s">
        <v>117</v>
      </c>
      <c r="G2774" t="s">
        <v>2965</v>
      </c>
      <c r="H2774" t="s">
        <v>2966</v>
      </c>
      <c r="I2774" t="s">
        <v>3355</v>
      </c>
      <c r="J2774" t="s">
        <v>3356</v>
      </c>
      <c r="K2774" t="s">
        <v>3716</v>
      </c>
      <c r="L2774" t="s">
        <v>1398</v>
      </c>
      <c r="M2774" s="17">
        <f>VLOOKUP($K2774,[1]Budget!$V:$AE,5,0)*IF($C2774="1 - Revenues",1,IF(AND($C2774="5 - Transfers",MID(I2774,15,1)="4"),1,-1))</f>
        <v>0</v>
      </c>
      <c r="N2774" s="17">
        <f>VLOOKUP($K2774,[1]Budget!$V:$AE,6,0)*IF($C2774="1 - Revenues",1,IF(AND($C2774="5 - Transfers",MID(J2774,15,1)="4"),1,-1))</f>
        <v>0</v>
      </c>
      <c r="O2774" s="17">
        <f>IFERROR(IF(RIGHT(LEFT(K2774,15),1)="4",VLOOKUP(K2774,'[1]Budget Worksheet'!A:B,2,0),-1*VLOOKUP(K2774,'[1]Budget Worksheet'!A:B,2,0)),0)</f>
        <v>-2000</v>
      </c>
      <c r="P2774" s="17">
        <f>VLOOKUP($K2774,[1]Budget!$V:$AE,8,0)*IF($C2774="1 - Revenues",1,IF(AND($C2774="5 - Transfers",MID($K2774,15,1)="4"),1,-1))</f>
        <v>-2000</v>
      </c>
      <c r="Q2774" s="17">
        <f>VLOOKUP($K2774,[1]Budget!$V:$AE,10,0)*IF($C2774="1 - Revenues",1,IF(AND($C2774="5 - Transfers",MID(K2774,15,1)="4"),1,-1))</f>
        <v>0</v>
      </c>
      <c r="S2774" s="18" t="b">
        <f>IF(LEFT(C2774,1)="1",1,-1)*SUMIF([1]Budget!V:V,'Budget Worksheet for Pivot Tabl'!K2774,[1]Budget!AC:AC)=P2774</f>
        <v>1</v>
      </c>
    </row>
    <row r="2775" spans="1:19" x14ac:dyDescent="0.25">
      <c r="A2775" t="s">
        <v>39</v>
      </c>
      <c r="B2775" t="s">
        <v>40</v>
      </c>
      <c r="C2775" t="s">
        <v>9</v>
      </c>
      <c r="D2775" t="str">
        <f t="shared" si="43"/>
        <v>OUTFLOWS</v>
      </c>
      <c r="E2775" t="s">
        <v>116</v>
      </c>
      <c r="F2775" t="s">
        <v>117</v>
      </c>
      <c r="G2775" t="s">
        <v>2965</v>
      </c>
      <c r="H2775" t="s">
        <v>2966</v>
      </c>
      <c r="I2775" t="s">
        <v>3355</v>
      </c>
      <c r="J2775" t="s">
        <v>3356</v>
      </c>
      <c r="K2775" t="s">
        <v>3717</v>
      </c>
      <c r="L2775" t="s">
        <v>498</v>
      </c>
      <c r="M2775" s="17">
        <f>VLOOKUP($K2775,[1]Budget!$V:$AE,5,0)*IF($C2775="1 - Revenues",1,IF(AND($C2775="5 - Transfers",MID(I2775,15,1)="4"),1,-1))</f>
        <v>0</v>
      </c>
      <c r="N2775" s="17">
        <f>VLOOKUP($K2775,[1]Budget!$V:$AE,6,0)*IF($C2775="1 - Revenues",1,IF(AND($C2775="5 - Transfers",MID(J2775,15,1)="4"),1,-1))</f>
        <v>0</v>
      </c>
      <c r="O2775" s="17">
        <f>IFERROR(IF(RIGHT(LEFT(K2775,15),1)="4",VLOOKUP(K2775,'[1]Budget Worksheet'!A:B,2,0),-1*VLOOKUP(K2775,'[1]Budget Worksheet'!A:B,2,0)),0)</f>
        <v>-53</v>
      </c>
      <c r="P2775" s="17">
        <f>VLOOKUP($K2775,[1]Budget!$V:$AE,8,0)*IF($C2775="1 - Revenues",1,IF(AND($C2775="5 - Transfers",MID($K2775,15,1)="4"),1,-1))</f>
        <v>-53</v>
      </c>
      <c r="Q2775" s="17">
        <f>VLOOKUP($K2775,[1]Budget!$V:$AE,10,0)*IF($C2775="1 - Revenues",1,IF(AND($C2775="5 - Transfers",MID(K2775,15,1)="4"),1,-1))</f>
        <v>0</v>
      </c>
      <c r="S2775" s="18" t="b">
        <f>IF(LEFT(C2775,1)="1",1,-1)*SUMIF([1]Budget!V:V,'Budget Worksheet for Pivot Tabl'!K2775,[1]Budget!AC:AC)=P2775</f>
        <v>1</v>
      </c>
    </row>
    <row r="2776" spans="1:19" x14ac:dyDescent="0.25">
      <c r="A2776" t="s">
        <v>39</v>
      </c>
      <c r="B2776" t="s">
        <v>40</v>
      </c>
      <c r="C2776" t="s">
        <v>9</v>
      </c>
      <c r="D2776" t="str">
        <f t="shared" si="43"/>
        <v>OUTFLOWS</v>
      </c>
      <c r="E2776" t="s">
        <v>116</v>
      </c>
      <c r="F2776" t="s">
        <v>117</v>
      </c>
      <c r="G2776" t="s">
        <v>2965</v>
      </c>
      <c r="H2776" t="s">
        <v>2966</v>
      </c>
      <c r="I2776" t="s">
        <v>3355</v>
      </c>
      <c r="J2776" t="s">
        <v>3356</v>
      </c>
      <c r="K2776" t="s">
        <v>3718</v>
      </c>
      <c r="L2776" t="s">
        <v>2484</v>
      </c>
      <c r="M2776" s="17">
        <f>VLOOKUP($K2776,[1]Budget!$V:$AE,5,0)*IF($C2776="1 - Revenues",1,IF(AND($C2776="5 - Transfers",MID(I2776,15,1)="4"),1,-1))</f>
        <v>0</v>
      </c>
      <c r="N2776" s="17">
        <f>VLOOKUP($K2776,[1]Budget!$V:$AE,6,0)*IF($C2776="1 - Revenues",1,IF(AND($C2776="5 - Transfers",MID(J2776,15,1)="4"),1,-1))</f>
        <v>0</v>
      </c>
      <c r="O2776" s="17">
        <f>IFERROR(IF(RIGHT(LEFT(K2776,15),1)="4",VLOOKUP(K2776,'[1]Budget Worksheet'!A:B,2,0),-1*VLOOKUP(K2776,'[1]Budget Worksheet'!A:B,2,0)),0)</f>
        <v>-4720</v>
      </c>
      <c r="P2776" s="17">
        <f>VLOOKUP($K2776,[1]Budget!$V:$AE,8,0)*IF($C2776="1 - Revenues",1,IF(AND($C2776="5 - Transfers",MID($K2776,15,1)="4"),1,-1))</f>
        <v>-4720</v>
      </c>
      <c r="Q2776" s="17">
        <f>VLOOKUP($K2776,[1]Budget!$V:$AE,10,0)*IF($C2776="1 - Revenues",1,IF(AND($C2776="5 - Transfers",MID(K2776,15,1)="4"),1,-1))</f>
        <v>0</v>
      </c>
      <c r="S2776" s="18" t="b">
        <f>IF(LEFT(C2776,1)="1",1,-1)*SUMIF([1]Budget!V:V,'Budget Worksheet for Pivot Tabl'!K2776,[1]Budget!AC:AC)=P2776</f>
        <v>1</v>
      </c>
    </row>
    <row r="2777" spans="1:19" x14ac:dyDescent="0.25">
      <c r="A2777" t="s">
        <v>39</v>
      </c>
      <c r="B2777" t="s">
        <v>40</v>
      </c>
      <c r="C2777" t="s">
        <v>9</v>
      </c>
      <c r="D2777" t="str">
        <f t="shared" si="43"/>
        <v>OUTFLOWS</v>
      </c>
      <c r="E2777" t="s">
        <v>116</v>
      </c>
      <c r="F2777" t="s">
        <v>117</v>
      </c>
      <c r="G2777" t="s">
        <v>2965</v>
      </c>
      <c r="H2777" t="s">
        <v>2966</v>
      </c>
      <c r="I2777" t="s">
        <v>3355</v>
      </c>
      <c r="J2777" t="s">
        <v>3356</v>
      </c>
      <c r="K2777" t="s">
        <v>3719</v>
      </c>
      <c r="L2777" t="s">
        <v>723</v>
      </c>
      <c r="M2777" s="17">
        <f>VLOOKUP($K2777,[1]Budget!$V:$AE,5,0)*IF($C2777="1 - Revenues",1,IF(AND($C2777="5 - Transfers",MID(I2777,15,1)="4"),1,-1))</f>
        <v>0</v>
      </c>
      <c r="N2777" s="17">
        <f>VLOOKUP($K2777,[1]Budget!$V:$AE,6,0)*IF($C2777="1 - Revenues",1,IF(AND($C2777="5 - Transfers",MID(J2777,15,1)="4"),1,-1))</f>
        <v>0</v>
      </c>
      <c r="O2777" s="17">
        <f>IFERROR(IF(RIGHT(LEFT(K2777,15),1)="4",VLOOKUP(K2777,'[1]Budget Worksheet'!A:B,2,0),-1*VLOOKUP(K2777,'[1]Budget Worksheet'!A:B,2,0)),0)</f>
        <v>-833</v>
      </c>
      <c r="P2777" s="17">
        <f>VLOOKUP($K2777,[1]Budget!$V:$AE,8,0)*IF($C2777="1 - Revenues",1,IF(AND($C2777="5 - Transfers",MID($K2777,15,1)="4"),1,-1))</f>
        <v>-833</v>
      </c>
      <c r="Q2777" s="17">
        <f>VLOOKUP($K2777,[1]Budget!$V:$AE,10,0)*IF($C2777="1 - Revenues",1,IF(AND($C2777="5 - Transfers",MID(K2777,15,1)="4"),1,-1))</f>
        <v>0</v>
      </c>
      <c r="S2777" s="18" t="b">
        <f>IF(LEFT(C2777,1)="1",1,-1)*SUMIF([1]Budget!V:V,'Budget Worksheet for Pivot Tabl'!K2777,[1]Budget!AC:AC)=P2777</f>
        <v>1</v>
      </c>
    </row>
    <row r="2778" spans="1:19" x14ac:dyDescent="0.25">
      <c r="A2778" t="s">
        <v>39</v>
      </c>
      <c r="B2778" t="s">
        <v>40</v>
      </c>
      <c r="C2778" t="s">
        <v>9</v>
      </c>
      <c r="D2778" t="str">
        <f t="shared" si="43"/>
        <v>OUTFLOWS</v>
      </c>
      <c r="E2778" t="s">
        <v>116</v>
      </c>
      <c r="F2778" t="s">
        <v>117</v>
      </c>
      <c r="G2778" t="s">
        <v>2965</v>
      </c>
      <c r="H2778" t="s">
        <v>2966</v>
      </c>
      <c r="I2778" t="s">
        <v>3355</v>
      </c>
      <c r="J2778" t="s">
        <v>3356</v>
      </c>
      <c r="K2778" t="s">
        <v>3720</v>
      </c>
      <c r="L2778" t="s">
        <v>2950</v>
      </c>
      <c r="M2778" s="17">
        <f>VLOOKUP($K2778,[1]Budget!$V:$AE,5,0)*IF($C2778="1 - Revenues",1,IF(AND($C2778="5 - Transfers",MID(I2778,15,1)="4"),1,-1))</f>
        <v>0</v>
      </c>
      <c r="N2778" s="17">
        <f>VLOOKUP($K2778,[1]Budget!$V:$AE,6,0)*IF($C2778="1 - Revenues",1,IF(AND($C2778="5 - Transfers",MID(J2778,15,1)="4"),1,-1))</f>
        <v>0</v>
      </c>
      <c r="O2778" s="17">
        <f>IFERROR(IF(RIGHT(LEFT(K2778,15),1)="4",VLOOKUP(K2778,'[1]Budget Worksheet'!A:B,2,0),-1*VLOOKUP(K2778,'[1]Budget Worksheet'!A:B,2,0)),0)</f>
        <v>-1400</v>
      </c>
      <c r="P2778" s="17">
        <f>VLOOKUP($K2778,[1]Budget!$V:$AE,8,0)*IF($C2778="1 - Revenues",1,IF(AND($C2778="5 - Transfers",MID($K2778,15,1)="4"),1,-1))</f>
        <v>-1400</v>
      </c>
      <c r="Q2778" s="17">
        <f>VLOOKUP($K2778,[1]Budget!$V:$AE,10,0)*IF($C2778="1 - Revenues",1,IF(AND($C2778="5 - Transfers",MID(K2778,15,1)="4"),1,-1))</f>
        <v>0</v>
      </c>
      <c r="S2778" s="18" t="b">
        <f>IF(LEFT(C2778,1)="1",1,-1)*SUMIF([1]Budget!V:V,'Budget Worksheet for Pivot Tabl'!K2778,[1]Budget!AC:AC)=P2778</f>
        <v>1</v>
      </c>
    </row>
    <row r="2779" spans="1:19" x14ac:dyDescent="0.25">
      <c r="A2779" t="s">
        <v>39</v>
      </c>
      <c r="B2779" t="s">
        <v>40</v>
      </c>
      <c r="C2779" t="s">
        <v>7</v>
      </c>
      <c r="D2779" t="str">
        <f t="shared" si="43"/>
        <v>INFLOWS</v>
      </c>
      <c r="E2779" t="s">
        <v>116</v>
      </c>
      <c r="F2779" t="s">
        <v>117</v>
      </c>
      <c r="G2779" t="s">
        <v>2965</v>
      </c>
      <c r="H2779" t="s">
        <v>2966</v>
      </c>
      <c r="I2779" t="s">
        <v>3368</v>
      </c>
      <c r="J2779" t="s">
        <v>3369</v>
      </c>
      <c r="K2779" t="s">
        <v>3721</v>
      </c>
      <c r="L2779" t="s">
        <v>2927</v>
      </c>
      <c r="M2779" s="17">
        <f>VLOOKUP($K2779,[1]Budget!$V:$AE,5,0)*IF($C2779="1 - Revenues",1,IF(AND($C2779="5 - Transfers",MID(I2779,15,1)="4"),1,-1))</f>
        <v>0</v>
      </c>
      <c r="N2779" s="17">
        <f>VLOOKUP($K2779,[1]Budget!$V:$AE,6,0)*IF($C2779="1 - Revenues",1,IF(AND($C2779="5 - Transfers",MID(J2779,15,1)="4"),1,-1))</f>
        <v>0</v>
      </c>
      <c r="O2779" s="17">
        <f>IFERROR(IF(RIGHT(LEFT(K2779,15),1)="4",VLOOKUP(K2779,'[1]Budget Worksheet'!A:B,2,0),-1*VLOOKUP(K2779,'[1]Budget Worksheet'!A:B,2,0)),0)</f>
        <v>25306</v>
      </c>
      <c r="P2779" s="17">
        <f>VLOOKUP($K2779,[1]Budget!$V:$AE,8,0)*IF($C2779="1 - Revenues",1,IF(AND($C2779="5 - Transfers",MID($K2779,15,1)="4"),1,-1))</f>
        <v>25306</v>
      </c>
      <c r="Q2779" s="17">
        <f>VLOOKUP($K2779,[1]Budget!$V:$AE,10,0)*IF($C2779="1 - Revenues",1,IF(AND($C2779="5 - Transfers",MID(K2779,15,1)="4"),1,-1))</f>
        <v>0</v>
      </c>
      <c r="S2779" s="18" t="b">
        <f>IF(LEFT(C2779,1)="1",1,-1)*SUMIF([1]Budget!V:V,'Budget Worksheet for Pivot Tabl'!K2779,[1]Budget!AC:AC)=P2779</f>
        <v>1</v>
      </c>
    </row>
    <row r="2780" spans="1:19" x14ac:dyDescent="0.25">
      <c r="A2780" t="s">
        <v>39</v>
      </c>
      <c r="B2780" t="s">
        <v>40</v>
      </c>
      <c r="C2780" t="s">
        <v>9</v>
      </c>
      <c r="D2780" t="str">
        <f t="shared" si="43"/>
        <v>OUTFLOWS</v>
      </c>
      <c r="E2780" t="s">
        <v>116</v>
      </c>
      <c r="F2780" t="s">
        <v>117</v>
      </c>
      <c r="G2780" t="s">
        <v>2965</v>
      </c>
      <c r="H2780" t="s">
        <v>2966</v>
      </c>
      <c r="I2780" t="s">
        <v>3368</v>
      </c>
      <c r="J2780" t="s">
        <v>3369</v>
      </c>
      <c r="K2780" t="s">
        <v>3722</v>
      </c>
      <c r="L2780" t="s">
        <v>2986</v>
      </c>
      <c r="M2780" s="17">
        <f>VLOOKUP($K2780,[1]Budget!$V:$AE,5,0)*IF($C2780="1 - Revenues",1,IF(AND($C2780="5 - Transfers",MID(I2780,15,1)="4"),1,-1))</f>
        <v>0</v>
      </c>
      <c r="N2780" s="17">
        <f>VLOOKUP($K2780,[1]Budget!$V:$AE,6,0)*IF($C2780="1 - Revenues",1,IF(AND($C2780="5 - Transfers",MID(J2780,15,1)="4"),1,-1))</f>
        <v>0</v>
      </c>
      <c r="O2780" s="17">
        <f>IFERROR(IF(RIGHT(LEFT(K2780,15),1)="4",VLOOKUP(K2780,'[1]Budget Worksheet'!A:B,2,0),-1*VLOOKUP(K2780,'[1]Budget Worksheet'!A:B,2,0)),0)</f>
        <v>-12000</v>
      </c>
      <c r="P2780" s="17">
        <f>VLOOKUP($K2780,[1]Budget!$V:$AE,8,0)*IF($C2780="1 - Revenues",1,IF(AND($C2780="5 - Transfers",MID($K2780,15,1)="4"),1,-1))</f>
        <v>-12000</v>
      </c>
      <c r="Q2780" s="17">
        <f>VLOOKUP($K2780,[1]Budget!$V:$AE,10,0)*IF($C2780="1 - Revenues",1,IF(AND($C2780="5 - Transfers",MID(K2780,15,1)="4"),1,-1))</f>
        <v>0</v>
      </c>
      <c r="S2780" s="18" t="b">
        <f>IF(LEFT(C2780,1)="1",1,-1)*SUMIF([1]Budget!V:V,'Budget Worksheet for Pivot Tabl'!K2780,[1]Budget!AC:AC)=P2780</f>
        <v>1</v>
      </c>
    </row>
    <row r="2781" spans="1:19" x14ac:dyDescent="0.25">
      <c r="A2781" t="s">
        <v>39</v>
      </c>
      <c r="B2781" t="s">
        <v>40</v>
      </c>
      <c r="C2781" t="s">
        <v>9</v>
      </c>
      <c r="D2781" t="str">
        <f t="shared" si="43"/>
        <v>OUTFLOWS</v>
      </c>
      <c r="E2781" t="s">
        <v>116</v>
      </c>
      <c r="F2781" t="s">
        <v>117</v>
      </c>
      <c r="G2781" t="s">
        <v>2965</v>
      </c>
      <c r="H2781" t="s">
        <v>2966</v>
      </c>
      <c r="I2781" t="s">
        <v>3368</v>
      </c>
      <c r="J2781" t="s">
        <v>3369</v>
      </c>
      <c r="K2781" t="s">
        <v>3723</v>
      </c>
      <c r="L2781" t="s">
        <v>1274</v>
      </c>
      <c r="M2781" s="17">
        <f>VLOOKUP($K2781,[1]Budget!$V:$AE,5,0)*IF($C2781="1 - Revenues",1,IF(AND($C2781="5 - Transfers",MID(I2781,15,1)="4"),1,-1))</f>
        <v>0</v>
      </c>
      <c r="N2781" s="17">
        <f>VLOOKUP($K2781,[1]Budget!$V:$AE,6,0)*IF($C2781="1 - Revenues",1,IF(AND($C2781="5 - Transfers",MID(J2781,15,1)="4"),1,-1))</f>
        <v>0</v>
      </c>
      <c r="O2781" s="17">
        <f>IFERROR(IF(RIGHT(LEFT(K2781,15),1)="4",VLOOKUP(K2781,'[1]Budget Worksheet'!A:B,2,0),-1*VLOOKUP(K2781,'[1]Budget Worksheet'!A:B,2,0)),0)</f>
        <v>-239</v>
      </c>
      <c r="P2781" s="17">
        <f>VLOOKUP($K2781,[1]Budget!$V:$AE,8,0)*IF($C2781="1 - Revenues",1,IF(AND($C2781="5 - Transfers",MID($K2781,15,1)="4"),1,-1))</f>
        <v>-239</v>
      </c>
      <c r="Q2781" s="17">
        <f>VLOOKUP($K2781,[1]Budget!$V:$AE,10,0)*IF($C2781="1 - Revenues",1,IF(AND($C2781="5 - Transfers",MID(K2781,15,1)="4"),1,-1))</f>
        <v>0</v>
      </c>
      <c r="S2781" s="18" t="b">
        <f>IF(LEFT(C2781,1)="1",1,-1)*SUMIF([1]Budget!V:V,'Budget Worksheet for Pivot Tabl'!K2781,[1]Budget!AC:AC)=P2781</f>
        <v>1</v>
      </c>
    </row>
    <row r="2782" spans="1:19" x14ac:dyDescent="0.25">
      <c r="A2782" t="s">
        <v>39</v>
      </c>
      <c r="B2782" t="s">
        <v>40</v>
      </c>
      <c r="C2782" t="s">
        <v>9</v>
      </c>
      <c r="D2782" t="str">
        <f t="shared" si="43"/>
        <v>OUTFLOWS</v>
      </c>
      <c r="E2782" t="s">
        <v>116</v>
      </c>
      <c r="F2782" t="s">
        <v>117</v>
      </c>
      <c r="G2782" t="s">
        <v>2965</v>
      </c>
      <c r="H2782" t="s">
        <v>2966</v>
      </c>
      <c r="I2782" t="s">
        <v>3368</v>
      </c>
      <c r="J2782" t="s">
        <v>3369</v>
      </c>
      <c r="K2782" t="s">
        <v>3724</v>
      </c>
      <c r="L2782" t="s">
        <v>482</v>
      </c>
      <c r="M2782" s="17">
        <f>VLOOKUP($K2782,[1]Budget!$V:$AE,5,0)*IF($C2782="1 - Revenues",1,IF(AND($C2782="5 - Transfers",MID(I2782,15,1)="4"),1,-1))</f>
        <v>0</v>
      </c>
      <c r="N2782" s="17">
        <f>VLOOKUP($K2782,[1]Budget!$V:$AE,6,0)*IF($C2782="1 - Revenues",1,IF(AND($C2782="5 - Transfers",MID(J2782,15,1)="4"),1,-1))</f>
        <v>0</v>
      </c>
      <c r="O2782" s="17">
        <f>IFERROR(IF(RIGHT(LEFT(K2782,15),1)="4",VLOOKUP(K2782,'[1]Budget Worksheet'!A:B,2,0),-1*VLOOKUP(K2782,'[1]Budget Worksheet'!A:B,2,0)),0)</f>
        <v>-150</v>
      </c>
      <c r="P2782" s="17">
        <f>VLOOKUP($K2782,[1]Budget!$V:$AE,8,0)*IF($C2782="1 - Revenues",1,IF(AND($C2782="5 - Transfers",MID($K2782,15,1)="4"),1,-1))</f>
        <v>-150</v>
      </c>
      <c r="Q2782" s="17">
        <f>VLOOKUP($K2782,[1]Budget!$V:$AE,10,0)*IF($C2782="1 - Revenues",1,IF(AND($C2782="5 - Transfers",MID(K2782,15,1)="4"),1,-1))</f>
        <v>0</v>
      </c>
      <c r="S2782" s="18" t="b">
        <f>IF(LEFT(C2782,1)="1",1,-1)*SUMIF([1]Budget!V:V,'Budget Worksheet for Pivot Tabl'!K2782,[1]Budget!AC:AC)=P2782</f>
        <v>1</v>
      </c>
    </row>
    <row r="2783" spans="1:19" x14ac:dyDescent="0.25">
      <c r="A2783" t="s">
        <v>39</v>
      </c>
      <c r="B2783" t="s">
        <v>40</v>
      </c>
      <c r="C2783" t="s">
        <v>9</v>
      </c>
      <c r="D2783" t="str">
        <f t="shared" si="43"/>
        <v>OUTFLOWS</v>
      </c>
      <c r="E2783" t="s">
        <v>116</v>
      </c>
      <c r="F2783" t="s">
        <v>117</v>
      </c>
      <c r="G2783" t="s">
        <v>2965</v>
      </c>
      <c r="H2783" t="s">
        <v>2966</v>
      </c>
      <c r="I2783" t="s">
        <v>3368</v>
      </c>
      <c r="J2783" t="s">
        <v>3369</v>
      </c>
      <c r="K2783" t="s">
        <v>3725</v>
      </c>
      <c r="L2783" t="s">
        <v>2980</v>
      </c>
      <c r="M2783" s="17">
        <f>VLOOKUP($K2783,[1]Budget!$V:$AE,5,0)*IF($C2783="1 - Revenues",1,IF(AND($C2783="5 - Transfers",MID(I2783,15,1)="4"),1,-1))</f>
        <v>0</v>
      </c>
      <c r="N2783" s="17">
        <f>VLOOKUP($K2783,[1]Budget!$V:$AE,6,0)*IF($C2783="1 - Revenues",1,IF(AND($C2783="5 - Transfers",MID(J2783,15,1)="4"),1,-1))</f>
        <v>0</v>
      </c>
      <c r="O2783" s="17">
        <f>IFERROR(IF(RIGHT(LEFT(K2783,15),1)="4",VLOOKUP(K2783,'[1]Budget Worksheet'!A:B,2,0),-1*VLOOKUP(K2783,'[1]Budget Worksheet'!A:B,2,0)),0)</f>
        <v>-2500</v>
      </c>
      <c r="P2783" s="17">
        <f>VLOOKUP($K2783,[1]Budget!$V:$AE,8,0)*IF($C2783="1 - Revenues",1,IF(AND($C2783="5 - Transfers",MID($K2783,15,1)="4"),1,-1))</f>
        <v>-2500</v>
      </c>
      <c r="Q2783" s="17">
        <f>VLOOKUP($K2783,[1]Budget!$V:$AE,10,0)*IF($C2783="1 - Revenues",1,IF(AND($C2783="5 - Transfers",MID(K2783,15,1)="4"),1,-1))</f>
        <v>0</v>
      </c>
      <c r="S2783" s="18" t="b">
        <f>IF(LEFT(C2783,1)="1",1,-1)*SUMIF([1]Budget!V:V,'Budget Worksheet for Pivot Tabl'!K2783,[1]Budget!AC:AC)=P2783</f>
        <v>1</v>
      </c>
    </row>
    <row r="2784" spans="1:19" x14ac:dyDescent="0.25">
      <c r="A2784" t="s">
        <v>39</v>
      </c>
      <c r="B2784" t="s">
        <v>40</v>
      </c>
      <c r="C2784" t="s">
        <v>9</v>
      </c>
      <c r="D2784" t="str">
        <f t="shared" si="43"/>
        <v>OUTFLOWS</v>
      </c>
      <c r="E2784" t="s">
        <v>116</v>
      </c>
      <c r="F2784" t="s">
        <v>117</v>
      </c>
      <c r="G2784" t="s">
        <v>2965</v>
      </c>
      <c r="H2784" t="s">
        <v>2966</v>
      </c>
      <c r="I2784" t="s">
        <v>3368</v>
      </c>
      <c r="J2784" t="s">
        <v>3369</v>
      </c>
      <c r="K2784" t="s">
        <v>3726</v>
      </c>
      <c r="L2784" t="s">
        <v>1398</v>
      </c>
      <c r="M2784" s="17">
        <f>VLOOKUP($K2784,[1]Budget!$V:$AE,5,0)*IF($C2784="1 - Revenues",1,IF(AND($C2784="5 - Transfers",MID(I2784,15,1)="4"),1,-1))</f>
        <v>0</v>
      </c>
      <c r="N2784" s="17">
        <f>VLOOKUP($K2784,[1]Budget!$V:$AE,6,0)*IF($C2784="1 - Revenues",1,IF(AND($C2784="5 - Transfers",MID(J2784,15,1)="4"),1,-1))</f>
        <v>0</v>
      </c>
      <c r="O2784" s="17">
        <f>IFERROR(IF(RIGHT(LEFT(K2784,15),1)="4",VLOOKUP(K2784,'[1]Budget Worksheet'!A:B,2,0),-1*VLOOKUP(K2784,'[1]Budget Worksheet'!A:B,2,0)),0)</f>
        <v>-3000</v>
      </c>
      <c r="P2784" s="17">
        <f>VLOOKUP($K2784,[1]Budget!$V:$AE,8,0)*IF($C2784="1 - Revenues",1,IF(AND($C2784="5 - Transfers",MID($K2784,15,1)="4"),1,-1))</f>
        <v>-3000</v>
      </c>
      <c r="Q2784" s="17">
        <f>VLOOKUP($K2784,[1]Budget!$V:$AE,10,0)*IF($C2784="1 - Revenues",1,IF(AND($C2784="5 - Transfers",MID(K2784,15,1)="4"),1,-1))</f>
        <v>0</v>
      </c>
      <c r="S2784" s="18" t="b">
        <f>IF(LEFT(C2784,1)="1",1,-1)*SUMIF([1]Budget!V:V,'Budget Worksheet for Pivot Tabl'!K2784,[1]Budget!AC:AC)=P2784</f>
        <v>1</v>
      </c>
    </row>
    <row r="2785" spans="1:19" x14ac:dyDescent="0.25">
      <c r="A2785" t="s">
        <v>39</v>
      </c>
      <c r="B2785" t="s">
        <v>40</v>
      </c>
      <c r="C2785" t="s">
        <v>9</v>
      </c>
      <c r="D2785" t="str">
        <f t="shared" si="43"/>
        <v>OUTFLOWS</v>
      </c>
      <c r="E2785" t="s">
        <v>116</v>
      </c>
      <c r="F2785" t="s">
        <v>117</v>
      </c>
      <c r="G2785" t="s">
        <v>2965</v>
      </c>
      <c r="H2785" t="s">
        <v>2966</v>
      </c>
      <c r="I2785" t="s">
        <v>3368</v>
      </c>
      <c r="J2785" t="s">
        <v>3369</v>
      </c>
      <c r="K2785" t="s">
        <v>3727</v>
      </c>
      <c r="L2785" t="s">
        <v>498</v>
      </c>
      <c r="M2785" s="17">
        <f>VLOOKUP($K2785,[1]Budget!$V:$AE,5,0)*IF($C2785="1 - Revenues",1,IF(AND($C2785="5 - Transfers",MID(I2785,15,1)="4"),1,-1))</f>
        <v>0</v>
      </c>
      <c r="N2785" s="17">
        <f>VLOOKUP($K2785,[1]Budget!$V:$AE,6,0)*IF($C2785="1 - Revenues",1,IF(AND($C2785="5 - Transfers",MID(J2785,15,1)="4"),1,-1))</f>
        <v>0</v>
      </c>
      <c r="O2785" s="17">
        <f>IFERROR(IF(RIGHT(LEFT(K2785,15),1)="4",VLOOKUP(K2785,'[1]Budget Worksheet'!A:B,2,0),-1*VLOOKUP(K2785,'[1]Budget Worksheet'!A:B,2,0)),0)</f>
        <v>-53</v>
      </c>
      <c r="P2785" s="17">
        <f>VLOOKUP($K2785,[1]Budget!$V:$AE,8,0)*IF($C2785="1 - Revenues",1,IF(AND($C2785="5 - Transfers",MID($K2785,15,1)="4"),1,-1))</f>
        <v>-53</v>
      </c>
      <c r="Q2785" s="17">
        <f>VLOOKUP($K2785,[1]Budget!$V:$AE,10,0)*IF($C2785="1 - Revenues",1,IF(AND($C2785="5 - Transfers",MID(K2785,15,1)="4"),1,-1))</f>
        <v>0</v>
      </c>
      <c r="S2785" s="18" t="b">
        <f>IF(LEFT(C2785,1)="1",1,-1)*SUMIF([1]Budget!V:V,'Budget Worksheet for Pivot Tabl'!K2785,[1]Budget!AC:AC)=P2785</f>
        <v>1</v>
      </c>
    </row>
    <row r="2786" spans="1:19" x14ac:dyDescent="0.25">
      <c r="A2786" t="s">
        <v>39</v>
      </c>
      <c r="B2786" t="s">
        <v>40</v>
      </c>
      <c r="C2786" t="s">
        <v>9</v>
      </c>
      <c r="D2786" t="str">
        <f t="shared" si="43"/>
        <v>OUTFLOWS</v>
      </c>
      <c r="E2786" t="s">
        <v>116</v>
      </c>
      <c r="F2786" t="s">
        <v>117</v>
      </c>
      <c r="G2786" t="s">
        <v>2965</v>
      </c>
      <c r="H2786" t="s">
        <v>2966</v>
      </c>
      <c r="I2786" t="s">
        <v>3368</v>
      </c>
      <c r="J2786" t="s">
        <v>3369</v>
      </c>
      <c r="K2786" t="s">
        <v>3728</v>
      </c>
      <c r="L2786" t="s">
        <v>2484</v>
      </c>
      <c r="M2786" s="17">
        <f>VLOOKUP($K2786,[1]Budget!$V:$AE,5,0)*IF($C2786="1 - Revenues",1,IF(AND($C2786="5 - Transfers",MID(I2786,15,1)="4"),1,-1))</f>
        <v>0</v>
      </c>
      <c r="N2786" s="17">
        <f>VLOOKUP($K2786,[1]Budget!$V:$AE,6,0)*IF($C2786="1 - Revenues",1,IF(AND($C2786="5 - Transfers",MID(J2786,15,1)="4"),1,-1))</f>
        <v>0</v>
      </c>
      <c r="O2786" s="17">
        <f>IFERROR(IF(RIGHT(LEFT(K2786,15),1)="4",VLOOKUP(K2786,'[1]Budget Worksheet'!A:B,2,0),-1*VLOOKUP(K2786,'[1]Budget Worksheet'!A:B,2,0)),0)</f>
        <v>-4720</v>
      </c>
      <c r="P2786" s="17">
        <f>VLOOKUP($K2786,[1]Budget!$V:$AE,8,0)*IF($C2786="1 - Revenues",1,IF(AND($C2786="5 - Transfers",MID($K2786,15,1)="4"),1,-1))</f>
        <v>-4720</v>
      </c>
      <c r="Q2786" s="17">
        <f>VLOOKUP($K2786,[1]Budget!$V:$AE,10,0)*IF($C2786="1 - Revenues",1,IF(AND($C2786="5 - Transfers",MID(K2786,15,1)="4"),1,-1))</f>
        <v>0</v>
      </c>
      <c r="S2786" s="18" t="b">
        <f>IF(LEFT(C2786,1)="1",1,-1)*SUMIF([1]Budget!V:V,'Budget Worksheet for Pivot Tabl'!K2786,[1]Budget!AC:AC)=P2786</f>
        <v>1</v>
      </c>
    </row>
    <row r="2787" spans="1:19" x14ac:dyDescent="0.25">
      <c r="A2787" t="s">
        <v>39</v>
      </c>
      <c r="B2787" t="s">
        <v>40</v>
      </c>
      <c r="C2787" t="s">
        <v>9</v>
      </c>
      <c r="D2787" t="str">
        <f t="shared" si="43"/>
        <v>OUTFLOWS</v>
      </c>
      <c r="E2787" t="s">
        <v>116</v>
      </c>
      <c r="F2787" t="s">
        <v>117</v>
      </c>
      <c r="G2787" t="s">
        <v>2965</v>
      </c>
      <c r="H2787" t="s">
        <v>2966</v>
      </c>
      <c r="I2787" t="s">
        <v>3368</v>
      </c>
      <c r="J2787" t="s">
        <v>3369</v>
      </c>
      <c r="K2787" t="s">
        <v>3729</v>
      </c>
      <c r="L2787" t="s">
        <v>723</v>
      </c>
      <c r="M2787" s="17">
        <f>VLOOKUP($K2787,[1]Budget!$V:$AE,5,0)*IF($C2787="1 - Revenues",1,IF(AND($C2787="5 - Transfers",MID(I2787,15,1)="4"),1,-1))</f>
        <v>0</v>
      </c>
      <c r="N2787" s="17">
        <f>VLOOKUP($K2787,[1]Budget!$V:$AE,6,0)*IF($C2787="1 - Revenues",1,IF(AND($C2787="5 - Transfers",MID(J2787,15,1)="4"),1,-1))</f>
        <v>0</v>
      </c>
      <c r="O2787" s="17">
        <f>IFERROR(IF(RIGHT(LEFT(K2787,15),1)="4",VLOOKUP(K2787,'[1]Budget Worksheet'!A:B,2,0),-1*VLOOKUP(K2787,'[1]Budget Worksheet'!A:B,2,0)),0)</f>
        <v>-1644</v>
      </c>
      <c r="P2787" s="17">
        <f>VLOOKUP($K2787,[1]Budget!$V:$AE,8,0)*IF($C2787="1 - Revenues",1,IF(AND($C2787="5 - Transfers",MID($K2787,15,1)="4"),1,-1))</f>
        <v>-1644</v>
      </c>
      <c r="Q2787" s="17">
        <f>VLOOKUP($K2787,[1]Budget!$V:$AE,10,0)*IF($C2787="1 - Revenues",1,IF(AND($C2787="5 - Transfers",MID(K2787,15,1)="4"),1,-1))</f>
        <v>0</v>
      </c>
      <c r="S2787" s="18" t="b">
        <f>IF(LEFT(C2787,1)="1",1,-1)*SUMIF([1]Budget!V:V,'Budget Worksheet for Pivot Tabl'!K2787,[1]Budget!AC:AC)=P2787</f>
        <v>1</v>
      </c>
    </row>
    <row r="2788" spans="1:19" x14ac:dyDescent="0.25">
      <c r="A2788" t="s">
        <v>39</v>
      </c>
      <c r="B2788" t="s">
        <v>40</v>
      </c>
      <c r="C2788" t="s">
        <v>9</v>
      </c>
      <c r="D2788" t="str">
        <f t="shared" si="43"/>
        <v>OUTFLOWS</v>
      </c>
      <c r="E2788" t="s">
        <v>116</v>
      </c>
      <c r="F2788" t="s">
        <v>117</v>
      </c>
      <c r="G2788" t="s">
        <v>2965</v>
      </c>
      <c r="H2788" t="s">
        <v>2966</v>
      </c>
      <c r="I2788" t="s">
        <v>3368</v>
      </c>
      <c r="J2788" t="s">
        <v>3369</v>
      </c>
      <c r="K2788" t="s">
        <v>3730</v>
      </c>
      <c r="L2788" t="s">
        <v>2950</v>
      </c>
      <c r="M2788" s="17">
        <f>VLOOKUP($K2788,[1]Budget!$V:$AE,5,0)*IF($C2788="1 - Revenues",1,IF(AND($C2788="5 - Transfers",MID(I2788,15,1)="4"),1,-1))</f>
        <v>0</v>
      </c>
      <c r="N2788" s="17">
        <f>VLOOKUP($K2788,[1]Budget!$V:$AE,6,0)*IF($C2788="1 - Revenues",1,IF(AND($C2788="5 - Transfers",MID(J2788,15,1)="4"),1,-1))</f>
        <v>0</v>
      </c>
      <c r="O2788" s="17">
        <f>IFERROR(IF(RIGHT(LEFT(K2788,15),1)="4",VLOOKUP(K2788,'[1]Budget Worksheet'!A:B,2,0),-1*VLOOKUP(K2788,'[1]Budget Worksheet'!A:B,2,0)),0)</f>
        <v>-1000</v>
      </c>
      <c r="P2788" s="17">
        <f>VLOOKUP($K2788,[1]Budget!$V:$AE,8,0)*IF($C2788="1 - Revenues",1,IF(AND($C2788="5 - Transfers",MID($K2788,15,1)="4"),1,-1))</f>
        <v>-1000</v>
      </c>
      <c r="Q2788" s="17">
        <f>VLOOKUP($K2788,[1]Budget!$V:$AE,10,0)*IF($C2788="1 - Revenues",1,IF(AND($C2788="5 - Transfers",MID(K2788,15,1)="4"),1,-1))</f>
        <v>0</v>
      </c>
      <c r="S2788" s="18" t="b">
        <f>IF(LEFT(C2788,1)="1",1,-1)*SUMIF([1]Budget!V:V,'Budget Worksheet for Pivot Tabl'!K2788,[1]Budget!AC:AC)=P2788</f>
        <v>1</v>
      </c>
    </row>
    <row r="2789" spans="1:19" x14ac:dyDescent="0.25">
      <c r="A2789" t="s">
        <v>39</v>
      </c>
      <c r="B2789" t="s">
        <v>40</v>
      </c>
      <c r="C2789" t="s">
        <v>7</v>
      </c>
      <c r="D2789" t="str">
        <f t="shared" si="43"/>
        <v>INFLOWS</v>
      </c>
      <c r="E2789" t="s">
        <v>116</v>
      </c>
      <c r="F2789" t="s">
        <v>117</v>
      </c>
      <c r="G2789" t="s">
        <v>2965</v>
      </c>
      <c r="H2789" t="s">
        <v>2966</v>
      </c>
      <c r="I2789" t="s">
        <v>3381</v>
      </c>
      <c r="J2789" t="s">
        <v>3382</v>
      </c>
      <c r="K2789" t="s">
        <v>3731</v>
      </c>
      <c r="L2789" t="s">
        <v>2927</v>
      </c>
      <c r="M2789" s="17">
        <f>VLOOKUP($K2789,[1]Budget!$V:$AE,5,0)*IF($C2789="1 - Revenues",1,IF(AND($C2789="5 - Transfers",MID(I2789,15,1)="4"),1,-1))</f>
        <v>0</v>
      </c>
      <c r="N2789" s="17">
        <f>VLOOKUP($K2789,[1]Budget!$V:$AE,6,0)*IF($C2789="1 - Revenues",1,IF(AND($C2789="5 - Transfers",MID(J2789,15,1)="4"),1,-1))</f>
        <v>0</v>
      </c>
      <c r="O2789" s="17">
        <f>IFERROR(IF(RIGHT(LEFT(K2789,15),1)="4",VLOOKUP(K2789,'[1]Budget Worksheet'!A:B,2,0),-1*VLOOKUP(K2789,'[1]Budget Worksheet'!A:B,2,0)),0)</f>
        <v>1797</v>
      </c>
      <c r="P2789" s="17">
        <f>VLOOKUP($K2789,[1]Budget!$V:$AE,8,0)*IF($C2789="1 - Revenues",1,IF(AND($C2789="5 - Transfers",MID($K2789,15,1)="4"),1,-1))</f>
        <v>1797</v>
      </c>
      <c r="Q2789" s="17">
        <f>VLOOKUP($K2789,[1]Budget!$V:$AE,10,0)*IF($C2789="1 - Revenues",1,IF(AND($C2789="5 - Transfers",MID(K2789,15,1)="4"),1,-1))</f>
        <v>0</v>
      </c>
      <c r="S2789" s="18" t="b">
        <f>IF(LEFT(C2789,1)="1",1,-1)*SUMIF([1]Budget!V:V,'Budget Worksheet for Pivot Tabl'!K2789,[1]Budget!AC:AC)=P2789</f>
        <v>1</v>
      </c>
    </row>
    <row r="2790" spans="1:19" x14ac:dyDescent="0.25">
      <c r="A2790" t="s">
        <v>39</v>
      </c>
      <c r="B2790" t="s">
        <v>40</v>
      </c>
      <c r="C2790" t="s">
        <v>9</v>
      </c>
      <c r="D2790" t="str">
        <f t="shared" si="43"/>
        <v>OUTFLOWS</v>
      </c>
      <c r="E2790" t="s">
        <v>116</v>
      </c>
      <c r="F2790" t="s">
        <v>117</v>
      </c>
      <c r="G2790" t="s">
        <v>2965</v>
      </c>
      <c r="H2790" t="s">
        <v>2966</v>
      </c>
      <c r="I2790" t="s">
        <v>3381</v>
      </c>
      <c r="J2790" t="s">
        <v>3382</v>
      </c>
      <c r="K2790" t="s">
        <v>3732</v>
      </c>
      <c r="L2790" t="s">
        <v>1274</v>
      </c>
      <c r="M2790" s="17">
        <f>VLOOKUP($K2790,[1]Budget!$V:$AE,5,0)*IF($C2790="1 - Revenues",1,IF(AND($C2790="5 - Transfers",MID(I2790,15,1)="4"),1,-1))</f>
        <v>0</v>
      </c>
      <c r="N2790" s="17">
        <f>VLOOKUP($K2790,[1]Budget!$V:$AE,6,0)*IF($C2790="1 - Revenues",1,IF(AND($C2790="5 - Transfers",MID(J2790,15,1)="4"),1,-1))</f>
        <v>0</v>
      </c>
      <c r="O2790" s="17">
        <f>IFERROR(IF(RIGHT(LEFT(K2790,15),1)="4",VLOOKUP(K2790,'[1]Budget Worksheet'!A:B,2,0),-1*VLOOKUP(K2790,'[1]Budget Worksheet'!A:B,2,0)),0)</f>
        <v>-21</v>
      </c>
      <c r="P2790" s="17">
        <f>VLOOKUP($K2790,[1]Budget!$V:$AE,8,0)*IF($C2790="1 - Revenues",1,IF(AND($C2790="5 - Transfers",MID($K2790,15,1)="4"),1,-1))</f>
        <v>-21</v>
      </c>
      <c r="Q2790" s="17">
        <f>VLOOKUP($K2790,[1]Budget!$V:$AE,10,0)*IF($C2790="1 - Revenues",1,IF(AND($C2790="5 - Transfers",MID(K2790,15,1)="4"),1,-1))</f>
        <v>0</v>
      </c>
      <c r="S2790" s="18" t="b">
        <f>IF(LEFT(C2790,1)="1",1,-1)*SUMIF([1]Budget!V:V,'Budget Worksheet for Pivot Tabl'!K2790,[1]Budget!AC:AC)=P2790</f>
        <v>1</v>
      </c>
    </row>
    <row r="2791" spans="1:19" x14ac:dyDescent="0.25">
      <c r="A2791" t="s">
        <v>39</v>
      </c>
      <c r="B2791" t="s">
        <v>40</v>
      </c>
      <c r="C2791" t="s">
        <v>9</v>
      </c>
      <c r="D2791" t="str">
        <f t="shared" si="43"/>
        <v>OUTFLOWS</v>
      </c>
      <c r="E2791" t="s">
        <v>116</v>
      </c>
      <c r="F2791" t="s">
        <v>117</v>
      </c>
      <c r="G2791" t="s">
        <v>2965</v>
      </c>
      <c r="H2791" t="s">
        <v>2966</v>
      </c>
      <c r="I2791" t="s">
        <v>3381</v>
      </c>
      <c r="J2791" t="s">
        <v>3382</v>
      </c>
      <c r="K2791" t="s">
        <v>3733</v>
      </c>
      <c r="L2791" t="s">
        <v>2980</v>
      </c>
      <c r="M2791" s="17">
        <f>VLOOKUP($K2791,[1]Budget!$V:$AE,5,0)*IF($C2791="1 - Revenues",1,IF(AND($C2791="5 - Transfers",MID(I2791,15,1)="4"),1,-1))</f>
        <v>0</v>
      </c>
      <c r="N2791" s="17">
        <f>VLOOKUP($K2791,[1]Budget!$V:$AE,6,0)*IF($C2791="1 - Revenues",1,IF(AND($C2791="5 - Transfers",MID(J2791,15,1)="4"),1,-1))</f>
        <v>0</v>
      </c>
      <c r="O2791" s="17">
        <f>IFERROR(IF(RIGHT(LEFT(K2791,15),1)="4",VLOOKUP(K2791,'[1]Budget Worksheet'!A:B,2,0),-1*VLOOKUP(K2791,'[1]Budget Worksheet'!A:B,2,0)),0)</f>
        <v>-200</v>
      </c>
      <c r="P2791" s="17">
        <f>VLOOKUP($K2791,[1]Budget!$V:$AE,8,0)*IF($C2791="1 - Revenues",1,IF(AND($C2791="5 - Transfers",MID($K2791,15,1)="4"),1,-1))</f>
        <v>-200</v>
      </c>
      <c r="Q2791" s="17">
        <f>VLOOKUP($K2791,[1]Budget!$V:$AE,10,0)*IF($C2791="1 - Revenues",1,IF(AND($C2791="5 - Transfers",MID(K2791,15,1)="4"),1,-1))</f>
        <v>0</v>
      </c>
      <c r="S2791" s="18" t="b">
        <f>IF(LEFT(C2791,1)="1",1,-1)*SUMIF([1]Budget!V:V,'Budget Worksheet for Pivot Tabl'!K2791,[1]Budget!AC:AC)=P2791</f>
        <v>1</v>
      </c>
    </row>
    <row r="2792" spans="1:19" x14ac:dyDescent="0.25">
      <c r="A2792" t="s">
        <v>39</v>
      </c>
      <c r="B2792" t="s">
        <v>40</v>
      </c>
      <c r="C2792" t="s">
        <v>9</v>
      </c>
      <c r="D2792" t="str">
        <f t="shared" si="43"/>
        <v>OUTFLOWS</v>
      </c>
      <c r="E2792" t="s">
        <v>116</v>
      </c>
      <c r="F2792" t="s">
        <v>117</v>
      </c>
      <c r="G2792" t="s">
        <v>2965</v>
      </c>
      <c r="H2792" t="s">
        <v>2966</v>
      </c>
      <c r="I2792" t="s">
        <v>3381</v>
      </c>
      <c r="J2792" t="s">
        <v>3382</v>
      </c>
      <c r="K2792" t="s">
        <v>3734</v>
      </c>
      <c r="L2792" t="s">
        <v>2950</v>
      </c>
      <c r="M2792" s="17">
        <f>VLOOKUP($K2792,[1]Budget!$V:$AE,5,0)*IF($C2792="1 - Revenues",1,IF(AND($C2792="5 - Transfers",MID(I2792,15,1)="4"),1,-1))</f>
        <v>0</v>
      </c>
      <c r="N2792" s="17">
        <f>VLOOKUP($K2792,[1]Budget!$V:$AE,6,0)*IF($C2792="1 - Revenues",1,IF(AND($C2792="5 - Transfers",MID(J2792,15,1)="4"),1,-1))</f>
        <v>0</v>
      </c>
      <c r="O2792" s="17">
        <f>IFERROR(IF(RIGHT(LEFT(K2792,15),1)="4",VLOOKUP(K2792,'[1]Budget Worksheet'!A:B,2,0),-1*VLOOKUP(K2792,'[1]Budget Worksheet'!A:B,2,0)),0)</f>
        <v>-100</v>
      </c>
      <c r="P2792" s="17">
        <f>VLOOKUP($K2792,[1]Budget!$V:$AE,8,0)*IF($C2792="1 - Revenues",1,IF(AND($C2792="5 - Transfers",MID($K2792,15,1)="4"),1,-1))</f>
        <v>-100</v>
      </c>
      <c r="Q2792" s="17">
        <f>VLOOKUP($K2792,[1]Budget!$V:$AE,10,0)*IF($C2792="1 - Revenues",1,IF(AND($C2792="5 - Transfers",MID(K2792,15,1)="4"),1,-1))</f>
        <v>0</v>
      </c>
      <c r="S2792" s="18" t="b">
        <f>IF(LEFT(C2792,1)="1",1,-1)*SUMIF([1]Budget!V:V,'Budget Worksheet for Pivot Tabl'!K2792,[1]Budget!AC:AC)=P2792</f>
        <v>1</v>
      </c>
    </row>
    <row r="2793" spans="1:19" x14ac:dyDescent="0.25">
      <c r="A2793" t="s">
        <v>39</v>
      </c>
      <c r="B2793" t="s">
        <v>40</v>
      </c>
      <c r="C2793" t="s">
        <v>9</v>
      </c>
      <c r="D2793" t="str">
        <f t="shared" si="43"/>
        <v>OUTFLOWS</v>
      </c>
      <c r="E2793" t="s">
        <v>116</v>
      </c>
      <c r="F2793" t="s">
        <v>117</v>
      </c>
      <c r="G2793" t="s">
        <v>2965</v>
      </c>
      <c r="H2793" t="s">
        <v>2966</v>
      </c>
      <c r="I2793" t="s">
        <v>3381</v>
      </c>
      <c r="J2793" t="s">
        <v>3382</v>
      </c>
      <c r="K2793" t="s">
        <v>3735</v>
      </c>
      <c r="L2793" t="s">
        <v>498</v>
      </c>
      <c r="M2793" s="17">
        <f>VLOOKUP($K2793,[1]Budget!$V:$AE,5,0)*IF($C2793="1 - Revenues",1,IF(AND($C2793="5 - Transfers",MID(I2793,15,1)="4"),1,-1))</f>
        <v>0</v>
      </c>
      <c r="N2793" s="17">
        <f>VLOOKUP($K2793,[1]Budget!$V:$AE,6,0)*IF($C2793="1 - Revenues",1,IF(AND($C2793="5 - Transfers",MID(J2793,15,1)="4"),1,-1))</f>
        <v>0</v>
      </c>
      <c r="O2793" s="17">
        <f>IFERROR(IF(RIGHT(LEFT(K2793,15),1)="4",VLOOKUP(K2793,'[1]Budget Worksheet'!A:B,2,0),-1*VLOOKUP(K2793,'[1]Budget Worksheet'!A:B,2,0)),0)</f>
        <v>-42</v>
      </c>
      <c r="P2793" s="17">
        <f>VLOOKUP($K2793,[1]Budget!$V:$AE,8,0)*IF($C2793="1 - Revenues",1,IF(AND($C2793="5 - Transfers",MID($K2793,15,1)="4"),1,-1))</f>
        <v>-42</v>
      </c>
      <c r="Q2793" s="17">
        <f>VLOOKUP($K2793,[1]Budget!$V:$AE,10,0)*IF($C2793="1 - Revenues",1,IF(AND($C2793="5 - Transfers",MID(K2793,15,1)="4"),1,-1))</f>
        <v>0</v>
      </c>
      <c r="S2793" s="18" t="b">
        <f>IF(LEFT(C2793,1)="1",1,-1)*SUMIF([1]Budget!V:V,'Budget Worksheet for Pivot Tabl'!K2793,[1]Budget!AC:AC)=P2793</f>
        <v>1</v>
      </c>
    </row>
    <row r="2794" spans="1:19" x14ac:dyDescent="0.25">
      <c r="A2794" t="s">
        <v>39</v>
      </c>
      <c r="B2794" t="s">
        <v>40</v>
      </c>
      <c r="C2794" t="s">
        <v>9</v>
      </c>
      <c r="D2794" t="str">
        <f t="shared" si="43"/>
        <v>OUTFLOWS</v>
      </c>
      <c r="E2794" t="s">
        <v>116</v>
      </c>
      <c r="F2794" t="s">
        <v>117</v>
      </c>
      <c r="G2794" t="s">
        <v>2965</v>
      </c>
      <c r="H2794" t="s">
        <v>2966</v>
      </c>
      <c r="I2794" t="s">
        <v>3381</v>
      </c>
      <c r="J2794" t="s">
        <v>3382</v>
      </c>
      <c r="K2794" t="s">
        <v>3736</v>
      </c>
      <c r="L2794" t="s">
        <v>2484</v>
      </c>
      <c r="M2794" s="17">
        <f>VLOOKUP($K2794,[1]Budget!$V:$AE,5,0)*IF($C2794="1 - Revenues",1,IF(AND($C2794="5 - Transfers",MID(I2794,15,1)="4"),1,-1))</f>
        <v>0</v>
      </c>
      <c r="N2794" s="17">
        <f>VLOOKUP($K2794,[1]Budget!$V:$AE,6,0)*IF($C2794="1 - Revenues",1,IF(AND($C2794="5 - Transfers",MID(J2794,15,1)="4"),1,-1))</f>
        <v>0</v>
      </c>
      <c r="O2794" s="17">
        <f>IFERROR(IF(RIGHT(LEFT(K2794,15),1)="4",VLOOKUP(K2794,'[1]Budget Worksheet'!A:B,2,0),-1*VLOOKUP(K2794,'[1]Budget Worksheet'!A:B,2,0)),0)</f>
        <v>-275</v>
      </c>
      <c r="P2794" s="17">
        <f>VLOOKUP($K2794,[1]Budget!$V:$AE,8,0)*IF($C2794="1 - Revenues",1,IF(AND($C2794="5 - Transfers",MID($K2794,15,1)="4"),1,-1))</f>
        <v>-275</v>
      </c>
      <c r="Q2794" s="17">
        <f>VLOOKUP($K2794,[1]Budget!$V:$AE,10,0)*IF($C2794="1 - Revenues",1,IF(AND($C2794="5 - Transfers",MID(K2794,15,1)="4"),1,-1))</f>
        <v>0</v>
      </c>
      <c r="S2794" s="18" t="b">
        <f>IF(LEFT(C2794,1)="1",1,-1)*SUMIF([1]Budget!V:V,'Budget Worksheet for Pivot Tabl'!K2794,[1]Budget!AC:AC)=P2794</f>
        <v>1</v>
      </c>
    </row>
    <row r="2795" spans="1:19" x14ac:dyDescent="0.25">
      <c r="A2795" t="s">
        <v>39</v>
      </c>
      <c r="B2795" t="s">
        <v>40</v>
      </c>
      <c r="C2795" t="s">
        <v>9</v>
      </c>
      <c r="D2795" t="str">
        <f t="shared" si="43"/>
        <v>OUTFLOWS</v>
      </c>
      <c r="E2795" t="s">
        <v>116</v>
      </c>
      <c r="F2795" t="s">
        <v>117</v>
      </c>
      <c r="G2795" t="s">
        <v>2965</v>
      </c>
      <c r="H2795" t="s">
        <v>2966</v>
      </c>
      <c r="I2795" t="s">
        <v>3381</v>
      </c>
      <c r="J2795" t="s">
        <v>3382</v>
      </c>
      <c r="K2795" t="s">
        <v>3737</v>
      </c>
      <c r="L2795" t="s">
        <v>2986</v>
      </c>
      <c r="M2795" s="17">
        <f>VLOOKUP($K2795,[1]Budget!$V:$AE,5,0)*IF($C2795="1 - Revenues",1,IF(AND($C2795="5 - Transfers",MID(I2795,15,1)="4"),1,-1))</f>
        <v>0</v>
      </c>
      <c r="N2795" s="17">
        <f>VLOOKUP($K2795,[1]Budget!$V:$AE,6,0)*IF($C2795="1 - Revenues",1,IF(AND($C2795="5 - Transfers",MID(J2795,15,1)="4"),1,-1))</f>
        <v>0</v>
      </c>
      <c r="O2795" s="17">
        <f>IFERROR(IF(RIGHT(LEFT(K2795,15),1)="4",VLOOKUP(K2795,'[1]Budget Worksheet'!A:B,2,0),-1*VLOOKUP(K2795,'[1]Budget Worksheet'!A:B,2,0)),0)</f>
        <v>-1000</v>
      </c>
      <c r="P2795" s="17">
        <f>VLOOKUP($K2795,[1]Budget!$V:$AE,8,0)*IF($C2795="1 - Revenues",1,IF(AND($C2795="5 - Transfers",MID($K2795,15,1)="4"),1,-1))</f>
        <v>-1000</v>
      </c>
      <c r="Q2795" s="17">
        <f>VLOOKUP($K2795,[1]Budget!$V:$AE,10,0)*IF($C2795="1 - Revenues",1,IF(AND($C2795="5 - Transfers",MID(K2795,15,1)="4"),1,-1))</f>
        <v>0</v>
      </c>
      <c r="S2795" s="18" t="b">
        <f>IF(LEFT(C2795,1)="1",1,-1)*SUMIF([1]Budget!V:V,'Budget Worksheet for Pivot Tabl'!K2795,[1]Budget!AC:AC)=P2795</f>
        <v>1</v>
      </c>
    </row>
    <row r="2796" spans="1:19" x14ac:dyDescent="0.25">
      <c r="A2796" t="s">
        <v>39</v>
      </c>
      <c r="B2796" t="s">
        <v>40</v>
      </c>
      <c r="C2796" t="s">
        <v>9</v>
      </c>
      <c r="D2796" t="str">
        <f t="shared" si="43"/>
        <v>OUTFLOWS</v>
      </c>
      <c r="E2796" t="s">
        <v>116</v>
      </c>
      <c r="F2796" t="s">
        <v>117</v>
      </c>
      <c r="G2796" t="s">
        <v>2965</v>
      </c>
      <c r="H2796" t="s">
        <v>2966</v>
      </c>
      <c r="I2796" t="s">
        <v>3381</v>
      </c>
      <c r="J2796" t="s">
        <v>3382</v>
      </c>
      <c r="K2796" t="s">
        <v>3738</v>
      </c>
      <c r="L2796" t="s">
        <v>723</v>
      </c>
      <c r="M2796" s="17">
        <f>VLOOKUP($K2796,[1]Budget!$V:$AE,5,0)*IF($C2796="1 - Revenues",1,IF(AND($C2796="5 - Transfers",MID(I2796,15,1)="4"),1,-1))</f>
        <v>0</v>
      </c>
      <c r="N2796" s="17">
        <f>VLOOKUP($K2796,[1]Budget!$V:$AE,6,0)*IF($C2796="1 - Revenues",1,IF(AND($C2796="5 - Transfers",MID(J2796,15,1)="4"),1,-1))</f>
        <v>0</v>
      </c>
      <c r="O2796" s="17">
        <f>IFERROR(IF(RIGHT(LEFT(K2796,15),1)="4",VLOOKUP(K2796,'[1]Budget Worksheet'!A:B,2,0),-1*VLOOKUP(K2796,'[1]Budget Worksheet'!A:B,2,0)),0)</f>
        <v>-159</v>
      </c>
      <c r="P2796" s="17">
        <f>VLOOKUP($K2796,[1]Budget!$V:$AE,8,0)*IF($C2796="1 - Revenues",1,IF(AND($C2796="5 - Transfers",MID($K2796,15,1)="4"),1,-1))</f>
        <v>-159</v>
      </c>
      <c r="Q2796" s="17">
        <f>VLOOKUP($K2796,[1]Budget!$V:$AE,10,0)*IF($C2796="1 - Revenues",1,IF(AND($C2796="5 - Transfers",MID(K2796,15,1)="4"),1,-1))</f>
        <v>0</v>
      </c>
      <c r="S2796" s="18" t="b">
        <f>IF(LEFT(C2796,1)="1",1,-1)*SUMIF([1]Budget!V:V,'Budget Worksheet for Pivot Tabl'!K2796,[1]Budget!AC:AC)=P2796</f>
        <v>1</v>
      </c>
    </row>
    <row r="2797" spans="1:19" x14ac:dyDescent="0.25">
      <c r="A2797" t="s">
        <v>39</v>
      </c>
      <c r="B2797" t="s">
        <v>40</v>
      </c>
      <c r="C2797" t="s">
        <v>7</v>
      </c>
      <c r="D2797" t="str">
        <f t="shared" si="43"/>
        <v>INFLOWS</v>
      </c>
      <c r="E2797" t="s">
        <v>116</v>
      </c>
      <c r="F2797" t="s">
        <v>117</v>
      </c>
      <c r="G2797" t="s">
        <v>2965</v>
      </c>
      <c r="H2797" t="s">
        <v>2966</v>
      </c>
      <c r="I2797" t="s">
        <v>3391</v>
      </c>
      <c r="J2797" t="s">
        <v>3392</v>
      </c>
      <c r="K2797" t="s">
        <v>3739</v>
      </c>
      <c r="L2797" t="s">
        <v>2927</v>
      </c>
      <c r="M2797" s="17">
        <f>VLOOKUP($K2797,[1]Budget!$V:$AE,5,0)*IF($C2797="1 - Revenues",1,IF(AND($C2797="5 - Transfers",MID(I2797,15,1)="4"),1,-1))</f>
        <v>0</v>
      </c>
      <c r="N2797" s="17">
        <f>VLOOKUP($K2797,[1]Budget!$V:$AE,6,0)*IF($C2797="1 - Revenues",1,IF(AND($C2797="5 - Transfers",MID(J2797,15,1)="4"),1,-1))</f>
        <v>0</v>
      </c>
      <c r="O2797" s="17">
        <f>IFERROR(IF(RIGHT(LEFT(K2797,15),1)="4",VLOOKUP(K2797,'[1]Budget Worksheet'!A:B,2,0),-1*VLOOKUP(K2797,'[1]Budget Worksheet'!A:B,2,0)),0)</f>
        <v>14363</v>
      </c>
      <c r="P2797" s="17">
        <f>VLOOKUP($K2797,[1]Budget!$V:$AE,8,0)*IF($C2797="1 - Revenues",1,IF(AND($C2797="5 - Transfers",MID($K2797,15,1)="4"),1,-1))</f>
        <v>14363</v>
      </c>
      <c r="Q2797" s="17">
        <f>VLOOKUP($K2797,[1]Budget!$V:$AE,10,0)*IF($C2797="1 - Revenues",1,IF(AND($C2797="5 - Transfers",MID(K2797,15,1)="4"),1,-1))</f>
        <v>0</v>
      </c>
      <c r="S2797" s="18" t="b">
        <f>IF(LEFT(C2797,1)="1",1,-1)*SUMIF([1]Budget!V:V,'Budget Worksheet for Pivot Tabl'!K2797,[1]Budget!AC:AC)=P2797</f>
        <v>1</v>
      </c>
    </row>
    <row r="2798" spans="1:19" x14ac:dyDescent="0.25">
      <c r="A2798" t="s">
        <v>39</v>
      </c>
      <c r="B2798" t="s">
        <v>40</v>
      </c>
      <c r="C2798" t="s">
        <v>9</v>
      </c>
      <c r="D2798" t="str">
        <f t="shared" si="43"/>
        <v>OUTFLOWS</v>
      </c>
      <c r="E2798" t="s">
        <v>116</v>
      </c>
      <c r="F2798" t="s">
        <v>117</v>
      </c>
      <c r="G2798" t="s">
        <v>2965</v>
      </c>
      <c r="H2798" t="s">
        <v>2966</v>
      </c>
      <c r="I2798" t="s">
        <v>3391</v>
      </c>
      <c r="J2798" t="s">
        <v>3392</v>
      </c>
      <c r="K2798" t="s">
        <v>3740</v>
      </c>
      <c r="L2798" t="s">
        <v>2986</v>
      </c>
      <c r="M2798" s="17">
        <f>VLOOKUP($K2798,[1]Budget!$V:$AE,5,0)*IF($C2798="1 - Revenues",1,IF(AND($C2798="5 - Transfers",MID(I2798,15,1)="4"),1,-1))</f>
        <v>0</v>
      </c>
      <c r="N2798" s="17">
        <f>VLOOKUP($K2798,[1]Budget!$V:$AE,6,0)*IF($C2798="1 - Revenues",1,IF(AND($C2798="5 - Transfers",MID(J2798,15,1)="4"),1,-1))</f>
        <v>0</v>
      </c>
      <c r="O2798" s="17">
        <f>IFERROR(IF(RIGHT(LEFT(K2798,15),1)="4",VLOOKUP(K2798,'[1]Budget Worksheet'!A:B,2,0),-1*VLOOKUP(K2798,'[1]Budget Worksheet'!A:B,2,0)),0)</f>
        <v>-6000</v>
      </c>
      <c r="P2798" s="17">
        <f>VLOOKUP($K2798,[1]Budget!$V:$AE,8,0)*IF($C2798="1 - Revenues",1,IF(AND($C2798="5 - Transfers",MID($K2798,15,1)="4"),1,-1))</f>
        <v>-6000</v>
      </c>
      <c r="Q2798" s="17">
        <f>VLOOKUP($K2798,[1]Budget!$V:$AE,10,0)*IF($C2798="1 - Revenues",1,IF(AND($C2798="5 - Transfers",MID(K2798,15,1)="4"),1,-1))</f>
        <v>0</v>
      </c>
      <c r="S2798" s="18" t="b">
        <f>IF(LEFT(C2798,1)="1",1,-1)*SUMIF([1]Budget!V:V,'Budget Worksheet for Pivot Tabl'!K2798,[1]Budget!AC:AC)=P2798</f>
        <v>1</v>
      </c>
    </row>
    <row r="2799" spans="1:19" x14ac:dyDescent="0.25">
      <c r="A2799" t="s">
        <v>39</v>
      </c>
      <c r="B2799" t="s">
        <v>40</v>
      </c>
      <c r="C2799" t="s">
        <v>9</v>
      </c>
      <c r="D2799" t="str">
        <f t="shared" si="43"/>
        <v>OUTFLOWS</v>
      </c>
      <c r="E2799" t="s">
        <v>116</v>
      </c>
      <c r="F2799" t="s">
        <v>117</v>
      </c>
      <c r="G2799" t="s">
        <v>2965</v>
      </c>
      <c r="H2799" t="s">
        <v>2966</v>
      </c>
      <c r="I2799" t="s">
        <v>3391</v>
      </c>
      <c r="J2799" t="s">
        <v>3392</v>
      </c>
      <c r="K2799" t="s">
        <v>3741</v>
      </c>
      <c r="L2799" t="s">
        <v>1274</v>
      </c>
      <c r="M2799" s="17">
        <f>VLOOKUP($K2799,[1]Budget!$V:$AE,5,0)*IF($C2799="1 - Revenues",1,IF(AND($C2799="5 - Transfers",MID(I2799,15,1)="4"),1,-1))</f>
        <v>0</v>
      </c>
      <c r="N2799" s="17">
        <f>VLOOKUP($K2799,[1]Budget!$V:$AE,6,0)*IF($C2799="1 - Revenues",1,IF(AND($C2799="5 - Transfers",MID(J2799,15,1)="4"),1,-1))</f>
        <v>0</v>
      </c>
      <c r="O2799" s="17">
        <f>IFERROR(IF(RIGHT(LEFT(K2799,15),1)="4",VLOOKUP(K2799,'[1]Budget Worksheet'!A:B,2,0),-1*VLOOKUP(K2799,'[1]Budget Worksheet'!A:B,2,0)),0)</f>
        <v>-159</v>
      </c>
      <c r="P2799" s="17">
        <f>VLOOKUP($K2799,[1]Budget!$V:$AE,8,0)*IF($C2799="1 - Revenues",1,IF(AND($C2799="5 - Transfers",MID($K2799,15,1)="4"),1,-1))</f>
        <v>-159</v>
      </c>
      <c r="Q2799" s="17">
        <f>VLOOKUP($K2799,[1]Budget!$V:$AE,10,0)*IF($C2799="1 - Revenues",1,IF(AND($C2799="5 - Transfers",MID(K2799,15,1)="4"),1,-1))</f>
        <v>0</v>
      </c>
      <c r="S2799" s="18" t="b">
        <f>IF(LEFT(C2799,1)="1",1,-1)*SUMIF([1]Budget!V:V,'Budget Worksheet for Pivot Tabl'!K2799,[1]Budget!AC:AC)=P2799</f>
        <v>1</v>
      </c>
    </row>
    <row r="2800" spans="1:19" x14ac:dyDescent="0.25">
      <c r="A2800" t="s">
        <v>39</v>
      </c>
      <c r="B2800" t="s">
        <v>40</v>
      </c>
      <c r="C2800" t="s">
        <v>9</v>
      </c>
      <c r="D2800" t="str">
        <f t="shared" si="43"/>
        <v>OUTFLOWS</v>
      </c>
      <c r="E2800" t="s">
        <v>116</v>
      </c>
      <c r="F2800" t="s">
        <v>117</v>
      </c>
      <c r="G2800" t="s">
        <v>2965</v>
      </c>
      <c r="H2800" t="s">
        <v>2966</v>
      </c>
      <c r="I2800" t="s">
        <v>3391</v>
      </c>
      <c r="J2800" t="s">
        <v>3392</v>
      </c>
      <c r="K2800" t="s">
        <v>3742</v>
      </c>
      <c r="L2800" t="s">
        <v>482</v>
      </c>
      <c r="M2800" s="17">
        <f>VLOOKUP($K2800,[1]Budget!$V:$AE,5,0)*IF($C2800="1 - Revenues",1,IF(AND($C2800="5 - Transfers",MID(I2800,15,1)="4"),1,-1))</f>
        <v>0</v>
      </c>
      <c r="N2800" s="17">
        <f>VLOOKUP($K2800,[1]Budget!$V:$AE,6,0)*IF($C2800="1 - Revenues",1,IF(AND($C2800="5 - Transfers",MID(J2800,15,1)="4"),1,-1))</f>
        <v>0</v>
      </c>
      <c r="O2800" s="17">
        <f>IFERROR(IF(RIGHT(LEFT(K2800,15),1)="4",VLOOKUP(K2800,'[1]Budget Worksheet'!A:B,2,0),-1*VLOOKUP(K2800,'[1]Budget Worksheet'!A:B,2,0)),0)</f>
        <v>-70</v>
      </c>
      <c r="P2800" s="17">
        <f>VLOOKUP($K2800,[1]Budget!$V:$AE,8,0)*IF($C2800="1 - Revenues",1,IF(AND($C2800="5 - Transfers",MID($K2800,15,1)="4"),1,-1))</f>
        <v>-70</v>
      </c>
      <c r="Q2800" s="17">
        <f>VLOOKUP($K2800,[1]Budget!$V:$AE,10,0)*IF($C2800="1 - Revenues",1,IF(AND($C2800="5 - Transfers",MID(K2800,15,1)="4"),1,-1))</f>
        <v>0</v>
      </c>
      <c r="S2800" s="18" t="b">
        <f>IF(LEFT(C2800,1)="1",1,-1)*SUMIF([1]Budget!V:V,'Budget Worksheet for Pivot Tabl'!K2800,[1]Budget!AC:AC)=P2800</f>
        <v>1</v>
      </c>
    </row>
    <row r="2801" spans="1:19" x14ac:dyDescent="0.25">
      <c r="A2801" t="s">
        <v>39</v>
      </c>
      <c r="B2801" t="s">
        <v>40</v>
      </c>
      <c r="C2801" t="s">
        <v>9</v>
      </c>
      <c r="D2801" t="str">
        <f t="shared" si="43"/>
        <v>OUTFLOWS</v>
      </c>
      <c r="E2801" t="s">
        <v>116</v>
      </c>
      <c r="F2801" t="s">
        <v>117</v>
      </c>
      <c r="G2801" t="s">
        <v>2965</v>
      </c>
      <c r="H2801" t="s">
        <v>2966</v>
      </c>
      <c r="I2801" t="s">
        <v>3391</v>
      </c>
      <c r="J2801" t="s">
        <v>3392</v>
      </c>
      <c r="K2801" t="s">
        <v>3743</v>
      </c>
      <c r="L2801" t="s">
        <v>2980</v>
      </c>
      <c r="M2801" s="17">
        <f>VLOOKUP($K2801,[1]Budget!$V:$AE,5,0)*IF($C2801="1 - Revenues",1,IF(AND($C2801="5 - Transfers",MID(I2801,15,1)="4"),1,-1))</f>
        <v>0</v>
      </c>
      <c r="N2801" s="17">
        <f>VLOOKUP($K2801,[1]Budget!$V:$AE,6,0)*IF($C2801="1 - Revenues",1,IF(AND($C2801="5 - Transfers",MID(J2801,15,1)="4"),1,-1))</f>
        <v>0</v>
      </c>
      <c r="O2801" s="17">
        <f>IFERROR(IF(RIGHT(LEFT(K2801,15),1)="4",VLOOKUP(K2801,'[1]Budget Worksheet'!A:B,2,0),-1*VLOOKUP(K2801,'[1]Budget Worksheet'!A:B,2,0)),0)</f>
        <v>-700</v>
      </c>
      <c r="P2801" s="17">
        <f>VLOOKUP($K2801,[1]Budget!$V:$AE,8,0)*IF($C2801="1 - Revenues",1,IF(AND($C2801="5 - Transfers",MID($K2801,15,1)="4"),1,-1))</f>
        <v>-700</v>
      </c>
      <c r="Q2801" s="17">
        <f>VLOOKUP($K2801,[1]Budget!$V:$AE,10,0)*IF($C2801="1 - Revenues",1,IF(AND($C2801="5 - Transfers",MID(K2801,15,1)="4"),1,-1))</f>
        <v>0</v>
      </c>
      <c r="S2801" s="18" t="b">
        <f>IF(LEFT(C2801,1)="1",1,-1)*SUMIF([1]Budget!V:V,'Budget Worksheet for Pivot Tabl'!K2801,[1]Budget!AC:AC)=P2801</f>
        <v>1</v>
      </c>
    </row>
    <row r="2802" spans="1:19" x14ac:dyDescent="0.25">
      <c r="A2802" t="s">
        <v>39</v>
      </c>
      <c r="B2802" t="s">
        <v>40</v>
      </c>
      <c r="C2802" t="s">
        <v>9</v>
      </c>
      <c r="D2802" t="str">
        <f t="shared" si="43"/>
        <v>OUTFLOWS</v>
      </c>
      <c r="E2802" t="s">
        <v>116</v>
      </c>
      <c r="F2802" t="s">
        <v>117</v>
      </c>
      <c r="G2802" t="s">
        <v>2965</v>
      </c>
      <c r="H2802" t="s">
        <v>2966</v>
      </c>
      <c r="I2802" t="s">
        <v>3391</v>
      </c>
      <c r="J2802" t="s">
        <v>3392</v>
      </c>
      <c r="K2802" t="s">
        <v>3744</v>
      </c>
      <c r="L2802" t="s">
        <v>2950</v>
      </c>
      <c r="M2802" s="17">
        <f>VLOOKUP($K2802,[1]Budget!$V:$AE,5,0)*IF($C2802="1 - Revenues",1,IF(AND($C2802="5 - Transfers",MID(I2802,15,1)="4"),1,-1))</f>
        <v>0</v>
      </c>
      <c r="N2802" s="17">
        <f>VLOOKUP($K2802,[1]Budget!$V:$AE,6,0)*IF($C2802="1 - Revenues",1,IF(AND($C2802="5 - Transfers",MID(J2802,15,1)="4"),1,-1))</f>
        <v>0</v>
      </c>
      <c r="O2802" s="17">
        <f>IFERROR(IF(RIGHT(LEFT(K2802,15),1)="4",VLOOKUP(K2802,'[1]Budget Worksheet'!A:B,2,0),-1*VLOOKUP(K2802,'[1]Budget Worksheet'!A:B,2,0)),0)</f>
        <v>-1100</v>
      </c>
      <c r="P2802" s="17">
        <f>VLOOKUP($K2802,[1]Budget!$V:$AE,8,0)*IF($C2802="1 - Revenues",1,IF(AND($C2802="5 - Transfers",MID($K2802,15,1)="4"),1,-1))</f>
        <v>-1100</v>
      </c>
      <c r="Q2802" s="17">
        <f>VLOOKUP($K2802,[1]Budget!$V:$AE,10,0)*IF($C2802="1 - Revenues",1,IF(AND($C2802="5 - Transfers",MID(K2802,15,1)="4"),1,-1))</f>
        <v>0</v>
      </c>
      <c r="S2802" s="18" t="b">
        <f>IF(LEFT(C2802,1)="1",1,-1)*SUMIF([1]Budget!V:V,'Budget Worksheet for Pivot Tabl'!K2802,[1]Budget!AC:AC)=P2802</f>
        <v>1</v>
      </c>
    </row>
    <row r="2803" spans="1:19" x14ac:dyDescent="0.25">
      <c r="A2803" t="s">
        <v>39</v>
      </c>
      <c r="B2803" t="s">
        <v>40</v>
      </c>
      <c r="C2803" t="s">
        <v>9</v>
      </c>
      <c r="D2803" t="str">
        <f t="shared" si="43"/>
        <v>OUTFLOWS</v>
      </c>
      <c r="E2803" t="s">
        <v>116</v>
      </c>
      <c r="F2803" t="s">
        <v>117</v>
      </c>
      <c r="G2803" t="s">
        <v>2965</v>
      </c>
      <c r="H2803" t="s">
        <v>2966</v>
      </c>
      <c r="I2803" t="s">
        <v>3391</v>
      </c>
      <c r="J2803" t="s">
        <v>3392</v>
      </c>
      <c r="K2803" t="s">
        <v>3745</v>
      </c>
      <c r="L2803" t="s">
        <v>1398</v>
      </c>
      <c r="M2803" s="17">
        <f>VLOOKUP($K2803,[1]Budget!$V:$AE,5,0)*IF($C2803="1 - Revenues",1,IF(AND($C2803="5 - Transfers",MID(I2803,15,1)="4"),1,-1))</f>
        <v>0</v>
      </c>
      <c r="N2803" s="17">
        <f>VLOOKUP($K2803,[1]Budget!$V:$AE,6,0)*IF($C2803="1 - Revenues",1,IF(AND($C2803="5 - Transfers",MID(J2803,15,1)="4"),1,-1))</f>
        <v>0</v>
      </c>
      <c r="O2803" s="17">
        <f>IFERROR(IF(RIGHT(LEFT(K2803,15),1)="4",VLOOKUP(K2803,'[1]Budget Worksheet'!A:B,2,0),-1*VLOOKUP(K2803,'[1]Budget Worksheet'!A:B,2,0)),0)</f>
        <v>-500</v>
      </c>
      <c r="P2803" s="17">
        <f>VLOOKUP($K2803,[1]Budget!$V:$AE,8,0)*IF($C2803="1 - Revenues",1,IF(AND($C2803="5 - Transfers",MID($K2803,15,1)="4"),1,-1))</f>
        <v>-500</v>
      </c>
      <c r="Q2803" s="17">
        <f>VLOOKUP($K2803,[1]Budget!$V:$AE,10,0)*IF($C2803="1 - Revenues",1,IF(AND($C2803="5 - Transfers",MID(K2803,15,1)="4"),1,-1))</f>
        <v>0</v>
      </c>
      <c r="S2803" s="18" t="b">
        <f>IF(LEFT(C2803,1)="1",1,-1)*SUMIF([1]Budget!V:V,'Budget Worksheet for Pivot Tabl'!K2803,[1]Budget!AC:AC)=P2803</f>
        <v>1</v>
      </c>
    </row>
    <row r="2804" spans="1:19" x14ac:dyDescent="0.25">
      <c r="A2804" t="s">
        <v>39</v>
      </c>
      <c r="B2804" t="s">
        <v>40</v>
      </c>
      <c r="C2804" t="s">
        <v>9</v>
      </c>
      <c r="D2804" t="str">
        <f t="shared" si="43"/>
        <v>OUTFLOWS</v>
      </c>
      <c r="E2804" t="s">
        <v>116</v>
      </c>
      <c r="F2804" t="s">
        <v>117</v>
      </c>
      <c r="G2804" t="s">
        <v>2965</v>
      </c>
      <c r="H2804" t="s">
        <v>2966</v>
      </c>
      <c r="I2804" t="s">
        <v>3391</v>
      </c>
      <c r="J2804" t="s">
        <v>3392</v>
      </c>
      <c r="K2804" t="s">
        <v>3746</v>
      </c>
      <c r="L2804" t="s">
        <v>498</v>
      </c>
      <c r="M2804" s="17">
        <f>VLOOKUP($K2804,[1]Budget!$V:$AE,5,0)*IF($C2804="1 - Revenues",1,IF(AND($C2804="5 - Transfers",MID(I2804,15,1)="4"),1,-1))</f>
        <v>0</v>
      </c>
      <c r="N2804" s="17">
        <f>VLOOKUP($K2804,[1]Budget!$V:$AE,6,0)*IF($C2804="1 - Revenues",1,IF(AND($C2804="5 - Transfers",MID(J2804,15,1)="4"),1,-1))</f>
        <v>0</v>
      </c>
      <c r="O2804" s="17">
        <f>IFERROR(IF(RIGHT(LEFT(K2804,15),1)="4",VLOOKUP(K2804,'[1]Budget Worksheet'!A:B,2,0),-1*VLOOKUP(K2804,'[1]Budget Worksheet'!A:B,2,0)),0)</f>
        <v>-53</v>
      </c>
      <c r="P2804" s="17">
        <f>VLOOKUP($K2804,[1]Budget!$V:$AE,8,0)*IF($C2804="1 - Revenues",1,IF(AND($C2804="5 - Transfers",MID($K2804,15,1)="4"),1,-1))</f>
        <v>-53</v>
      </c>
      <c r="Q2804" s="17">
        <f>VLOOKUP($K2804,[1]Budget!$V:$AE,10,0)*IF($C2804="1 - Revenues",1,IF(AND($C2804="5 - Transfers",MID(K2804,15,1)="4"),1,-1))</f>
        <v>0</v>
      </c>
      <c r="S2804" s="18" t="b">
        <f>IF(LEFT(C2804,1)="1",1,-1)*SUMIF([1]Budget!V:V,'Budget Worksheet for Pivot Tabl'!K2804,[1]Budget!AC:AC)=P2804</f>
        <v>1</v>
      </c>
    </row>
    <row r="2805" spans="1:19" x14ac:dyDescent="0.25">
      <c r="A2805" t="s">
        <v>39</v>
      </c>
      <c r="B2805" t="s">
        <v>40</v>
      </c>
      <c r="C2805" t="s">
        <v>9</v>
      </c>
      <c r="D2805" t="str">
        <f t="shared" si="43"/>
        <v>OUTFLOWS</v>
      </c>
      <c r="E2805" t="s">
        <v>116</v>
      </c>
      <c r="F2805" t="s">
        <v>117</v>
      </c>
      <c r="G2805" t="s">
        <v>2965</v>
      </c>
      <c r="H2805" t="s">
        <v>2966</v>
      </c>
      <c r="I2805" t="s">
        <v>3391</v>
      </c>
      <c r="J2805" t="s">
        <v>3392</v>
      </c>
      <c r="K2805" t="s">
        <v>3747</v>
      </c>
      <c r="L2805" t="s">
        <v>2484</v>
      </c>
      <c r="M2805" s="17">
        <f>VLOOKUP($K2805,[1]Budget!$V:$AE,5,0)*IF($C2805="1 - Revenues",1,IF(AND($C2805="5 - Transfers",MID(I2805,15,1)="4"),1,-1))</f>
        <v>0</v>
      </c>
      <c r="N2805" s="17">
        <f>VLOOKUP($K2805,[1]Budget!$V:$AE,6,0)*IF($C2805="1 - Revenues",1,IF(AND($C2805="5 - Transfers",MID(J2805,15,1)="4"),1,-1))</f>
        <v>0</v>
      </c>
      <c r="O2805" s="17">
        <f>IFERROR(IF(RIGHT(LEFT(K2805,15),1)="4",VLOOKUP(K2805,'[1]Budget Worksheet'!A:B,2,0),-1*VLOOKUP(K2805,'[1]Budget Worksheet'!A:B,2,0)),0)</f>
        <v>-4720</v>
      </c>
      <c r="P2805" s="17">
        <f>VLOOKUP($K2805,[1]Budget!$V:$AE,8,0)*IF($C2805="1 - Revenues",1,IF(AND($C2805="5 - Transfers",MID($K2805,15,1)="4"),1,-1))</f>
        <v>-4720</v>
      </c>
      <c r="Q2805" s="17">
        <f>VLOOKUP($K2805,[1]Budget!$V:$AE,10,0)*IF($C2805="1 - Revenues",1,IF(AND($C2805="5 - Transfers",MID(K2805,15,1)="4"),1,-1))</f>
        <v>0</v>
      </c>
      <c r="S2805" s="18" t="b">
        <f>IF(LEFT(C2805,1)="1",1,-1)*SUMIF([1]Budget!V:V,'Budget Worksheet for Pivot Tabl'!K2805,[1]Budget!AC:AC)=P2805</f>
        <v>1</v>
      </c>
    </row>
    <row r="2806" spans="1:19" x14ac:dyDescent="0.25">
      <c r="A2806" t="s">
        <v>39</v>
      </c>
      <c r="B2806" t="s">
        <v>40</v>
      </c>
      <c r="C2806" t="s">
        <v>9</v>
      </c>
      <c r="D2806" t="str">
        <f t="shared" si="43"/>
        <v>OUTFLOWS</v>
      </c>
      <c r="E2806" t="s">
        <v>116</v>
      </c>
      <c r="F2806" t="s">
        <v>117</v>
      </c>
      <c r="G2806" t="s">
        <v>2965</v>
      </c>
      <c r="H2806" t="s">
        <v>2966</v>
      </c>
      <c r="I2806" t="s">
        <v>3391</v>
      </c>
      <c r="J2806" t="s">
        <v>3392</v>
      </c>
      <c r="K2806" t="s">
        <v>3748</v>
      </c>
      <c r="L2806" t="s">
        <v>723</v>
      </c>
      <c r="M2806" s="17">
        <f>VLOOKUP($K2806,[1]Budget!$V:$AE,5,0)*IF($C2806="1 - Revenues",1,IF(AND($C2806="5 - Transfers",MID(I2806,15,1)="4"),1,-1))</f>
        <v>0</v>
      </c>
      <c r="N2806" s="17">
        <f>VLOOKUP($K2806,[1]Budget!$V:$AE,6,0)*IF($C2806="1 - Revenues",1,IF(AND($C2806="5 - Transfers",MID(J2806,15,1)="4"),1,-1))</f>
        <v>0</v>
      </c>
      <c r="O2806" s="17">
        <f>IFERROR(IF(RIGHT(LEFT(K2806,15),1)="4",VLOOKUP(K2806,'[1]Budget Worksheet'!A:B,2,0),-1*VLOOKUP(K2806,'[1]Budget Worksheet'!A:B,2,0)),0)</f>
        <v>-1061</v>
      </c>
      <c r="P2806" s="17">
        <f>VLOOKUP($K2806,[1]Budget!$V:$AE,8,0)*IF($C2806="1 - Revenues",1,IF(AND($C2806="5 - Transfers",MID($K2806,15,1)="4"),1,-1))</f>
        <v>-1061</v>
      </c>
      <c r="Q2806" s="17">
        <f>VLOOKUP($K2806,[1]Budget!$V:$AE,10,0)*IF($C2806="1 - Revenues",1,IF(AND($C2806="5 - Transfers",MID(K2806,15,1)="4"),1,-1))</f>
        <v>0</v>
      </c>
      <c r="S2806" s="18" t="b">
        <f>IF(LEFT(C2806,1)="1",1,-1)*SUMIF([1]Budget!V:V,'Budget Worksheet for Pivot Tabl'!K2806,[1]Budget!AC:AC)=P2806</f>
        <v>1</v>
      </c>
    </row>
    <row r="2807" spans="1:19" x14ac:dyDescent="0.25">
      <c r="A2807" t="s">
        <v>39</v>
      </c>
      <c r="B2807" t="s">
        <v>40</v>
      </c>
      <c r="C2807" t="s">
        <v>7</v>
      </c>
      <c r="D2807" t="str">
        <f t="shared" si="43"/>
        <v>INFLOWS</v>
      </c>
      <c r="E2807" t="s">
        <v>116</v>
      </c>
      <c r="F2807" t="s">
        <v>117</v>
      </c>
      <c r="G2807" t="s">
        <v>2965</v>
      </c>
      <c r="H2807" t="s">
        <v>2966</v>
      </c>
      <c r="I2807" t="s">
        <v>3404</v>
      </c>
      <c r="J2807" t="s">
        <v>3405</v>
      </c>
      <c r="K2807" t="s">
        <v>3749</v>
      </c>
      <c r="L2807" t="s">
        <v>2927</v>
      </c>
      <c r="M2807" s="17">
        <f>VLOOKUP($K2807,[1]Budget!$V:$AE,5,0)*IF($C2807="1 - Revenues",1,IF(AND($C2807="5 - Transfers",MID(I2807,15,1)="4"),1,-1))</f>
        <v>0</v>
      </c>
      <c r="N2807" s="17">
        <f>VLOOKUP($K2807,[1]Budget!$V:$AE,6,0)*IF($C2807="1 - Revenues",1,IF(AND($C2807="5 - Transfers",MID(J2807,15,1)="4"),1,-1))</f>
        <v>0</v>
      </c>
      <c r="O2807" s="17">
        <f>IFERROR(IF(RIGHT(LEFT(K2807,15),1)="4",VLOOKUP(K2807,'[1]Budget Worksheet'!A:B,2,0),-1*VLOOKUP(K2807,'[1]Budget Worksheet'!A:B,2,0)),0)</f>
        <v>6104</v>
      </c>
      <c r="P2807" s="17">
        <f>VLOOKUP($K2807,[1]Budget!$V:$AE,8,0)*IF($C2807="1 - Revenues",1,IF(AND($C2807="5 - Transfers",MID($K2807,15,1)="4"),1,-1))</f>
        <v>6104</v>
      </c>
      <c r="Q2807" s="17">
        <f>VLOOKUP($K2807,[1]Budget!$V:$AE,10,0)*IF($C2807="1 - Revenues",1,IF(AND($C2807="5 - Transfers",MID(K2807,15,1)="4"),1,-1))</f>
        <v>0</v>
      </c>
      <c r="S2807" s="18" t="b">
        <f>IF(LEFT(C2807,1)="1",1,-1)*SUMIF([1]Budget!V:V,'Budget Worksheet for Pivot Tabl'!K2807,[1]Budget!AC:AC)=P2807</f>
        <v>1</v>
      </c>
    </row>
    <row r="2808" spans="1:19" x14ac:dyDescent="0.25">
      <c r="A2808" t="s">
        <v>39</v>
      </c>
      <c r="B2808" t="s">
        <v>40</v>
      </c>
      <c r="C2808" t="s">
        <v>9</v>
      </c>
      <c r="D2808" t="str">
        <f t="shared" si="43"/>
        <v>OUTFLOWS</v>
      </c>
      <c r="E2808" t="s">
        <v>116</v>
      </c>
      <c r="F2808" t="s">
        <v>117</v>
      </c>
      <c r="G2808" t="s">
        <v>2965</v>
      </c>
      <c r="H2808" t="s">
        <v>2966</v>
      </c>
      <c r="I2808" t="s">
        <v>3404</v>
      </c>
      <c r="J2808" t="s">
        <v>3405</v>
      </c>
      <c r="K2808" t="s">
        <v>3750</v>
      </c>
      <c r="L2808" t="s">
        <v>1274</v>
      </c>
      <c r="M2808" s="17">
        <f>VLOOKUP($K2808,[1]Budget!$V:$AE,5,0)*IF($C2808="1 - Revenues",1,IF(AND($C2808="5 - Transfers",MID(I2808,15,1)="4"),1,-1))</f>
        <v>0</v>
      </c>
      <c r="N2808" s="17">
        <f>VLOOKUP($K2808,[1]Budget!$V:$AE,6,0)*IF($C2808="1 - Revenues",1,IF(AND($C2808="5 - Transfers",MID(J2808,15,1)="4"),1,-1))</f>
        <v>0</v>
      </c>
      <c r="O2808" s="17">
        <f>IFERROR(IF(RIGHT(LEFT(K2808,15),1)="4",VLOOKUP(K2808,'[1]Budget Worksheet'!A:B,2,0),-1*VLOOKUP(K2808,'[1]Budget Worksheet'!A:B,2,0)),0)</f>
        <v>-111</v>
      </c>
      <c r="P2808" s="17">
        <f>VLOOKUP($K2808,[1]Budget!$V:$AE,8,0)*IF($C2808="1 - Revenues",1,IF(AND($C2808="5 - Transfers",MID($K2808,15,1)="4"),1,-1))</f>
        <v>-111</v>
      </c>
      <c r="Q2808" s="17">
        <f>VLOOKUP($K2808,[1]Budget!$V:$AE,10,0)*IF($C2808="1 - Revenues",1,IF(AND($C2808="5 - Transfers",MID(K2808,15,1)="4"),1,-1))</f>
        <v>0</v>
      </c>
      <c r="S2808" s="18" t="b">
        <f>IF(LEFT(C2808,1)="1",1,-1)*SUMIF([1]Budget!V:V,'Budget Worksheet for Pivot Tabl'!K2808,[1]Budget!AC:AC)=P2808</f>
        <v>1</v>
      </c>
    </row>
    <row r="2809" spans="1:19" x14ac:dyDescent="0.25">
      <c r="A2809" t="s">
        <v>39</v>
      </c>
      <c r="B2809" t="s">
        <v>40</v>
      </c>
      <c r="C2809" t="s">
        <v>9</v>
      </c>
      <c r="D2809" t="str">
        <f t="shared" si="43"/>
        <v>OUTFLOWS</v>
      </c>
      <c r="E2809" t="s">
        <v>116</v>
      </c>
      <c r="F2809" t="s">
        <v>117</v>
      </c>
      <c r="G2809" t="s">
        <v>2965</v>
      </c>
      <c r="H2809" t="s">
        <v>2966</v>
      </c>
      <c r="I2809" t="s">
        <v>3404</v>
      </c>
      <c r="J2809" t="s">
        <v>3405</v>
      </c>
      <c r="K2809" t="s">
        <v>3751</v>
      </c>
      <c r="L2809" t="s">
        <v>498</v>
      </c>
      <c r="M2809" s="17">
        <f>VLOOKUP($K2809,[1]Budget!$V:$AE,5,0)*IF($C2809="1 - Revenues",1,IF(AND($C2809="5 - Transfers",MID(I2809,15,1)="4"),1,-1))</f>
        <v>0</v>
      </c>
      <c r="N2809" s="17">
        <f>VLOOKUP($K2809,[1]Budget!$V:$AE,6,0)*IF($C2809="1 - Revenues",1,IF(AND($C2809="5 - Transfers",MID(J2809,15,1)="4"),1,-1))</f>
        <v>0</v>
      </c>
      <c r="O2809" s="17">
        <f>IFERROR(IF(RIGHT(LEFT(K2809,15),1)="4",VLOOKUP(K2809,'[1]Budget Worksheet'!A:B,2,0),-1*VLOOKUP(K2809,'[1]Budget Worksheet'!A:B,2,0)),0)</f>
        <v>-53</v>
      </c>
      <c r="P2809" s="17">
        <f>VLOOKUP($K2809,[1]Budget!$V:$AE,8,0)*IF($C2809="1 - Revenues",1,IF(AND($C2809="5 - Transfers",MID($K2809,15,1)="4"),1,-1))</f>
        <v>-53</v>
      </c>
      <c r="Q2809" s="17">
        <f>VLOOKUP($K2809,[1]Budget!$V:$AE,10,0)*IF($C2809="1 - Revenues",1,IF(AND($C2809="5 - Transfers",MID(K2809,15,1)="4"),1,-1))</f>
        <v>0</v>
      </c>
      <c r="S2809" s="18" t="b">
        <f>IF(LEFT(C2809,1)="1",1,-1)*SUMIF([1]Budget!V:V,'Budget Worksheet for Pivot Tabl'!K2809,[1]Budget!AC:AC)=P2809</f>
        <v>1</v>
      </c>
    </row>
    <row r="2810" spans="1:19" x14ac:dyDescent="0.25">
      <c r="A2810" t="s">
        <v>39</v>
      </c>
      <c r="B2810" t="s">
        <v>40</v>
      </c>
      <c r="C2810" t="s">
        <v>9</v>
      </c>
      <c r="D2810" t="str">
        <f t="shared" si="43"/>
        <v>OUTFLOWS</v>
      </c>
      <c r="E2810" t="s">
        <v>116</v>
      </c>
      <c r="F2810" t="s">
        <v>117</v>
      </c>
      <c r="G2810" t="s">
        <v>2965</v>
      </c>
      <c r="H2810" t="s">
        <v>2966</v>
      </c>
      <c r="I2810" t="s">
        <v>3404</v>
      </c>
      <c r="J2810" t="s">
        <v>3405</v>
      </c>
      <c r="K2810" t="s">
        <v>3752</v>
      </c>
      <c r="L2810" t="s">
        <v>2484</v>
      </c>
      <c r="M2810" s="17">
        <f>VLOOKUP($K2810,[1]Budget!$V:$AE,5,0)*IF($C2810="1 - Revenues",1,IF(AND($C2810="5 - Transfers",MID(I2810,15,1)="4"),1,-1))</f>
        <v>0</v>
      </c>
      <c r="N2810" s="17">
        <f>VLOOKUP($K2810,[1]Budget!$V:$AE,6,0)*IF($C2810="1 - Revenues",1,IF(AND($C2810="5 - Transfers",MID(J2810,15,1)="4"),1,-1))</f>
        <v>0</v>
      </c>
      <c r="O2810" s="17">
        <f>IFERROR(IF(RIGHT(LEFT(K2810,15),1)="4",VLOOKUP(K2810,'[1]Budget Worksheet'!A:B,2,0),-1*VLOOKUP(K2810,'[1]Budget Worksheet'!A:B,2,0)),0)</f>
        <v>-4720</v>
      </c>
      <c r="P2810" s="17">
        <f>VLOOKUP($K2810,[1]Budget!$V:$AE,8,0)*IF($C2810="1 - Revenues",1,IF(AND($C2810="5 - Transfers",MID($K2810,15,1)="4"),1,-1))</f>
        <v>-4720</v>
      </c>
      <c r="Q2810" s="17">
        <f>VLOOKUP($K2810,[1]Budget!$V:$AE,10,0)*IF($C2810="1 - Revenues",1,IF(AND($C2810="5 - Transfers",MID(K2810,15,1)="4"),1,-1))</f>
        <v>0</v>
      </c>
      <c r="S2810" s="18" t="b">
        <f>IF(LEFT(C2810,1)="1",1,-1)*SUMIF([1]Budget!V:V,'Budget Worksheet for Pivot Tabl'!K2810,[1]Budget!AC:AC)=P2810</f>
        <v>1</v>
      </c>
    </row>
    <row r="2811" spans="1:19" x14ac:dyDescent="0.25">
      <c r="A2811" t="s">
        <v>39</v>
      </c>
      <c r="B2811" t="s">
        <v>40</v>
      </c>
      <c r="C2811" t="s">
        <v>9</v>
      </c>
      <c r="D2811" t="str">
        <f t="shared" si="43"/>
        <v>OUTFLOWS</v>
      </c>
      <c r="E2811" t="s">
        <v>116</v>
      </c>
      <c r="F2811" t="s">
        <v>117</v>
      </c>
      <c r="G2811" t="s">
        <v>2965</v>
      </c>
      <c r="H2811" t="s">
        <v>2966</v>
      </c>
      <c r="I2811" t="s">
        <v>3404</v>
      </c>
      <c r="J2811" t="s">
        <v>3405</v>
      </c>
      <c r="K2811" t="s">
        <v>3753</v>
      </c>
      <c r="L2811" t="s">
        <v>723</v>
      </c>
      <c r="M2811" s="17">
        <f>VLOOKUP($K2811,[1]Budget!$V:$AE,5,0)*IF($C2811="1 - Revenues",1,IF(AND($C2811="5 - Transfers",MID(I2811,15,1)="4"),1,-1))</f>
        <v>0</v>
      </c>
      <c r="N2811" s="17">
        <f>VLOOKUP($K2811,[1]Budget!$V:$AE,6,0)*IF($C2811="1 - Revenues",1,IF(AND($C2811="5 - Transfers",MID(J2811,15,1)="4"),1,-1))</f>
        <v>0</v>
      </c>
      <c r="O2811" s="17">
        <f>IFERROR(IF(RIGHT(LEFT(K2811,15),1)="4",VLOOKUP(K2811,'[1]Budget Worksheet'!A:B,2,0),-1*VLOOKUP(K2811,'[1]Budget Worksheet'!A:B,2,0)),0)</f>
        <v>-1220</v>
      </c>
      <c r="P2811" s="17">
        <f>VLOOKUP($K2811,[1]Budget!$V:$AE,8,0)*IF($C2811="1 - Revenues",1,IF(AND($C2811="5 - Transfers",MID($K2811,15,1)="4"),1,-1))</f>
        <v>-1220</v>
      </c>
      <c r="Q2811" s="17">
        <f>VLOOKUP($K2811,[1]Budget!$V:$AE,10,0)*IF($C2811="1 - Revenues",1,IF(AND($C2811="5 - Transfers",MID(K2811,15,1)="4"),1,-1))</f>
        <v>0</v>
      </c>
      <c r="S2811" s="18" t="b">
        <f>IF(LEFT(C2811,1)="1",1,-1)*SUMIF([1]Budget!V:V,'Budget Worksheet for Pivot Tabl'!K2811,[1]Budget!AC:AC)=P2811</f>
        <v>1</v>
      </c>
    </row>
    <row r="2812" spans="1:19" x14ac:dyDescent="0.25">
      <c r="A2812" t="s">
        <v>39</v>
      </c>
      <c r="B2812" t="s">
        <v>40</v>
      </c>
      <c r="C2812" t="s">
        <v>7</v>
      </c>
      <c r="D2812" t="str">
        <f t="shared" si="43"/>
        <v>INFLOWS</v>
      </c>
      <c r="E2812" t="s">
        <v>116</v>
      </c>
      <c r="F2812" t="s">
        <v>117</v>
      </c>
      <c r="G2812" t="s">
        <v>2965</v>
      </c>
      <c r="H2812" t="s">
        <v>2966</v>
      </c>
      <c r="I2812" t="s">
        <v>3413</v>
      </c>
      <c r="J2812" t="s">
        <v>3414</v>
      </c>
      <c r="K2812" t="s">
        <v>3754</v>
      </c>
      <c r="L2812" t="s">
        <v>2927</v>
      </c>
      <c r="M2812" s="17">
        <f>VLOOKUP($K2812,[1]Budget!$V:$AE,5,0)*IF($C2812="1 - Revenues",1,IF(AND($C2812="5 - Transfers",MID(I2812,15,1)="4"),1,-1))</f>
        <v>0</v>
      </c>
      <c r="N2812" s="17">
        <f>VLOOKUP($K2812,[1]Budget!$V:$AE,6,0)*IF($C2812="1 - Revenues",1,IF(AND($C2812="5 - Transfers",MID(J2812,15,1)="4"),1,-1))</f>
        <v>0</v>
      </c>
      <c r="O2812" s="17">
        <f>IFERROR(IF(RIGHT(LEFT(K2812,15),1)="4",VLOOKUP(K2812,'[1]Budget Worksheet'!A:B,2,0),-1*VLOOKUP(K2812,'[1]Budget Worksheet'!A:B,2,0)),0)</f>
        <v>3134</v>
      </c>
      <c r="P2812" s="17">
        <f>VLOOKUP($K2812,[1]Budget!$V:$AE,8,0)*IF($C2812="1 - Revenues",1,IF(AND($C2812="5 - Transfers",MID($K2812,15,1)="4"),1,-1))</f>
        <v>3134</v>
      </c>
      <c r="Q2812" s="17">
        <f>VLOOKUP($K2812,[1]Budget!$V:$AE,10,0)*IF($C2812="1 - Revenues",1,IF(AND($C2812="5 - Transfers",MID(K2812,15,1)="4"),1,-1))</f>
        <v>0</v>
      </c>
      <c r="S2812" s="18" t="b">
        <f>IF(LEFT(C2812,1)="1",1,-1)*SUMIF([1]Budget!V:V,'Budget Worksheet for Pivot Tabl'!K2812,[1]Budget!AC:AC)=P2812</f>
        <v>1</v>
      </c>
    </row>
    <row r="2813" spans="1:19" x14ac:dyDescent="0.25">
      <c r="A2813" t="s">
        <v>39</v>
      </c>
      <c r="B2813" t="s">
        <v>40</v>
      </c>
      <c r="C2813" t="s">
        <v>9</v>
      </c>
      <c r="D2813" t="str">
        <f t="shared" si="43"/>
        <v>OUTFLOWS</v>
      </c>
      <c r="E2813" t="s">
        <v>116</v>
      </c>
      <c r="F2813" t="s">
        <v>117</v>
      </c>
      <c r="G2813" t="s">
        <v>2965</v>
      </c>
      <c r="H2813" t="s">
        <v>2966</v>
      </c>
      <c r="I2813" t="s">
        <v>3413</v>
      </c>
      <c r="J2813" t="s">
        <v>3414</v>
      </c>
      <c r="K2813" t="s">
        <v>3755</v>
      </c>
      <c r="L2813" t="s">
        <v>1274</v>
      </c>
      <c r="M2813" s="17">
        <f>VLOOKUP($K2813,[1]Budget!$V:$AE,5,0)*IF($C2813="1 - Revenues",1,IF(AND($C2813="5 - Transfers",MID(I2813,15,1)="4"),1,-1))</f>
        <v>0</v>
      </c>
      <c r="N2813" s="17">
        <f>VLOOKUP($K2813,[1]Budget!$V:$AE,6,0)*IF($C2813="1 - Revenues",1,IF(AND($C2813="5 - Transfers",MID(J2813,15,1)="4"),1,-1))</f>
        <v>0</v>
      </c>
      <c r="O2813" s="17">
        <f>IFERROR(IF(RIGHT(LEFT(K2813,15),1)="4",VLOOKUP(K2813,'[1]Budget Worksheet'!A:B,2,0),-1*VLOOKUP(K2813,'[1]Budget Worksheet'!A:B,2,0)),0)</f>
        <v>-37</v>
      </c>
      <c r="P2813" s="17">
        <f>VLOOKUP($K2813,[1]Budget!$V:$AE,8,0)*IF($C2813="1 - Revenues",1,IF(AND($C2813="5 - Transfers",MID($K2813,15,1)="4"),1,-1))</f>
        <v>-37</v>
      </c>
      <c r="Q2813" s="17">
        <f>VLOOKUP($K2813,[1]Budget!$V:$AE,10,0)*IF($C2813="1 - Revenues",1,IF(AND($C2813="5 - Transfers",MID(K2813,15,1)="4"),1,-1))</f>
        <v>0</v>
      </c>
      <c r="S2813" s="18" t="b">
        <f>IF(LEFT(C2813,1)="1",1,-1)*SUMIF([1]Budget!V:V,'Budget Worksheet for Pivot Tabl'!K2813,[1]Budget!AC:AC)=P2813</f>
        <v>1</v>
      </c>
    </row>
    <row r="2814" spans="1:19" x14ac:dyDescent="0.25">
      <c r="A2814" t="s">
        <v>39</v>
      </c>
      <c r="B2814" t="s">
        <v>40</v>
      </c>
      <c r="C2814" t="s">
        <v>9</v>
      </c>
      <c r="D2814" t="str">
        <f t="shared" si="43"/>
        <v>OUTFLOWS</v>
      </c>
      <c r="E2814" t="s">
        <v>116</v>
      </c>
      <c r="F2814" t="s">
        <v>117</v>
      </c>
      <c r="G2814" t="s">
        <v>2965</v>
      </c>
      <c r="H2814" t="s">
        <v>2966</v>
      </c>
      <c r="I2814" t="s">
        <v>3413</v>
      </c>
      <c r="J2814" t="s">
        <v>3414</v>
      </c>
      <c r="K2814" t="s">
        <v>3756</v>
      </c>
      <c r="L2814" t="s">
        <v>498</v>
      </c>
      <c r="M2814" s="17">
        <f>VLOOKUP($K2814,[1]Budget!$V:$AE,5,0)*IF($C2814="1 - Revenues",1,IF(AND($C2814="5 - Transfers",MID(I2814,15,1)="4"),1,-1))</f>
        <v>0</v>
      </c>
      <c r="N2814" s="17">
        <f>VLOOKUP($K2814,[1]Budget!$V:$AE,6,0)*IF($C2814="1 - Revenues",1,IF(AND($C2814="5 - Transfers",MID(J2814,15,1)="4"),1,-1))</f>
        <v>0</v>
      </c>
      <c r="O2814" s="17">
        <f>IFERROR(IF(RIGHT(LEFT(K2814,15),1)="4",VLOOKUP(K2814,'[1]Budget Worksheet'!A:B,2,0),-1*VLOOKUP(K2814,'[1]Budget Worksheet'!A:B,2,0)),0)</f>
        <v>-64</v>
      </c>
      <c r="P2814" s="17">
        <f>VLOOKUP($K2814,[1]Budget!$V:$AE,8,0)*IF($C2814="1 - Revenues",1,IF(AND($C2814="5 - Transfers",MID($K2814,15,1)="4"),1,-1))</f>
        <v>-64</v>
      </c>
      <c r="Q2814" s="17">
        <f>VLOOKUP($K2814,[1]Budget!$V:$AE,10,0)*IF($C2814="1 - Revenues",1,IF(AND($C2814="5 - Transfers",MID(K2814,15,1)="4"),1,-1))</f>
        <v>0</v>
      </c>
      <c r="S2814" s="18" t="b">
        <f>IF(LEFT(C2814,1)="1",1,-1)*SUMIF([1]Budget!V:V,'Budget Worksheet for Pivot Tabl'!K2814,[1]Budget!AC:AC)=P2814</f>
        <v>1</v>
      </c>
    </row>
    <row r="2815" spans="1:19" x14ac:dyDescent="0.25">
      <c r="A2815" t="s">
        <v>39</v>
      </c>
      <c r="B2815" t="s">
        <v>40</v>
      </c>
      <c r="C2815" t="s">
        <v>9</v>
      </c>
      <c r="D2815" t="str">
        <f t="shared" si="43"/>
        <v>OUTFLOWS</v>
      </c>
      <c r="E2815" t="s">
        <v>116</v>
      </c>
      <c r="F2815" t="s">
        <v>117</v>
      </c>
      <c r="G2815" t="s">
        <v>2965</v>
      </c>
      <c r="H2815" t="s">
        <v>2966</v>
      </c>
      <c r="I2815" t="s">
        <v>3413</v>
      </c>
      <c r="J2815" t="s">
        <v>3414</v>
      </c>
      <c r="K2815" t="s">
        <v>3757</v>
      </c>
      <c r="L2815" t="s">
        <v>2484</v>
      </c>
      <c r="M2815" s="17">
        <f>VLOOKUP($K2815,[1]Budget!$V:$AE,5,0)*IF($C2815="1 - Revenues",1,IF(AND($C2815="5 - Transfers",MID(I2815,15,1)="4"),1,-1))</f>
        <v>0</v>
      </c>
      <c r="N2815" s="17">
        <f>VLOOKUP($K2815,[1]Budget!$V:$AE,6,0)*IF($C2815="1 - Revenues",1,IF(AND($C2815="5 - Transfers",MID(J2815,15,1)="4"),1,-1))</f>
        <v>0</v>
      </c>
      <c r="O2815" s="17">
        <f>IFERROR(IF(RIGHT(LEFT(K2815,15),1)="4",VLOOKUP(K2815,'[1]Budget Worksheet'!A:B,2,0),-1*VLOOKUP(K2815,'[1]Budget Worksheet'!A:B,2,0)),0)</f>
        <v>-2375</v>
      </c>
      <c r="P2815" s="17">
        <f>VLOOKUP($K2815,[1]Budget!$V:$AE,8,0)*IF($C2815="1 - Revenues",1,IF(AND($C2815="5 - Transfers",MID($K2815,15,1)="4"),1,-1))</f>
        <v>-2375</v>
      </c>
      <c r="Q2815" s="17">
        <f>VLOOKUP($K2815,[1]Budget!$V:$AE,10,0)*IF($C2815="1 - Revenues",1,IF(AND($C2815="5 - Transfers",MID(K2815,15,1)="4"),1,-1))</f>
        <v>0</v>
      </c>
      <c r="S2815" s="18" t="b">
        <f>IF(LEFT(C2815,1)="1",1,-1)*SUMIF([1]Budget!V:V,'Budget Worksheet for Pivot Tabl'!K2815,[1]Budget!AC:AC)=P2815</f>
        <v>1</v>
      </c>
    </row>
    <row r="2816" spans="1:19" x14ac:dyDescent="0.25">
      <c r="A2816" t="s">
        <v>39</v>
      </c>
      <c r="B2816" t="s">
        <v>40</v>
      </c>
      <c r="C2816" t="s">
        <v>9</v>
      </c>
      <c r="D2816" t="str">
        <f t="shared" si="43"/>
        <v>OUTFLOWS</v>
      </c>
      <c r="E2816" t="s">
        <v>116</v>
      </c>
      <c r="F2816" t="s">
        <v>117</v>
      </c>
      <c r="G2816" t="s">
        <v>2965</v>
      </c>
      <c r="H2816" t="s">
        <v>2966</v>
      </c>
      <c r="I2816" t="s">
        <v>3413</v>
      </c>
      <c r="J2816" t="s">
        <v>3414</v>
      </c>
      <c r="K2816" t="s">
        <v>3758</v>
      </c>
      <c r="L2816" t="s">
        <v>723</v>
      </c>
      <c r="M2816" s="17">
        <f>VLOOKUP($K2816,[1]Budget!$V:$AE,5,0)*IF($C2816="1 - Revenues",1,IF(AND($C2816="5 - Transfers",MID(I2816,15,1)="4"),1,-1))</f>
        <v>0</v>
      </c>
      <c r="N2816" s="17">
        <f>VLOOKUP($K2816,[1]Budget!$V:$AE,6,0)*IF($C2816="1 - Revenues",1,IF(AND($C2816="5 - Transfers",MID(J2816,15,1)="4"),1,-1))</f>
        <v>0</v>
      </c>
      <c r="O2816" s="17">
        <f>IFERROR(IF(RIGHT(LEFT(K2816,15),1)="4",VLOOKUP(K2816,'[1]Budget Worksheet'!A:B,2,0),-1*VLOOKUP(K2816,'[1]Budget Worksheet'!A:B,2,0)),0)</f>
        <v>-658</v>
      </c>
      <c r="P2816" s="17">
        <f>VLOOKUP($K2816,[1]Budget!$V:$AE,8,0)*IF($C2816="1 - Revenues",1,IF(AND($C2816="5 - Transfers",MID($K2816,15,1)="4"),1,-1))</f>
        <v>-658</v>
      </c>
      <c r="Q2816" s="17">
        <f>VLOOKUP($K2816,[1]Budget!$V:$AE,10,0)*IF($C2816="1 - Revenues",1,IF(AND($C2816="5 - Transfers",MID(K2816,15,1)="4"),1,-1))</f>
        <v>0</v>
      </c>
      <c r="S2816" s="18" t="b">
        <f>IF(LEFT(C2816,1)="1",1,-1)*SUMIF([1]Budget!V:V,'Budget Worksheet for Pivot Tabl'!K2816,[1]Budget!AC:AC)=P2816</f>
        <v>1</v>
      </c>
    </row>
    <row r="2817" spans="1:19" x14ac:dyDescent="0.25">
      <c r="A2817" t="s">
        <v>39</v>
      </c>
      <c r="B2817" t="s">
        <v>40</v>
      </c>
      <c r="C2817" t="s">
        <v>8</v>
      </c>
      <c r="D2817" t="str">
        <f t="shared" si="43"/>
        <v>OUTFLOWS</v>
      </c>
      <c r="E2817" t="s">
        <v>116</v>
      </c>
      <c r="F2817" t="s">
        <v>117</v>
      </c>
      <c r="G2817" t="s">
        <v>2965</v>
      </c>
      <c r="H2817" t="s">
        <v>2966</v>
      </c>
      <c r="I2817" t="s">
        <v>2971</v>
      </c>
      <c r="J2817" t="s">
        <v>2972</v>
      </c>
      <c r="K2817" t="s">
        <v>3759</v>
      </c>
      <c r="L2817" t="s">
        <v>590</v>
      </c>
      <c r="M2817" s="17">
        <f>VLOOKUP($K2817,[1]Budget!$V:$AE,5,0)*IF($C2817="1 - Revenues",1,IF(AND($C2817="5 - Transfers",MID(I2817,15,1)="4"),1,-1))</f>
        <v>0</v>
      </c>
      <c r="N2817" s="17">
        <f>VLOOKUP($K2817,[1]Budget!$V:$AE,6,0)*IF($C2817="1 - Revenues",1,IF(AND($C2817="5 - Transfers",MID(J2817,15,1)="4"),1,-1))</f>
        <v>0</v>
      </c>
      <c r="O2817" s="17">
        <f>IFERROR(IF(RIGHT(LEFT(K2817,15),1)="4",VLOOKUP(K2817,'[1]Budget Worksheet'!A:B,2,0),-1*VLOOKUP(K2817,'[1]Budget Worksheet'!A:B,2,0)),0)</f>
        <v>0</v>
      </c>
      <c r="P2817" s="17">
        <f>VLOOKUP($K2817,[1]Budget!$V:$AE,8,0)*IF($C2817="1 - Revenues",1,IF(AND($C2817="5 - Transfers",MID($K2817,15,1)="4"),1,-1))</f>
        <v>0</v>
      </c>
      <c r="Q2817" s="17">
        <f>VLOOKUP($K2817,[1]Budget!$V:$AE,10,0)*IF($C2817="1 - Revenues",1,IF(AND($C2817="5 - Transfers",MID(K2817,15,1)="4"),1,-1))</f>
        <v>0</v>
      </c>
      <c r="S2817" s="18" t="b">
        <f>IF(LEFT(C2817,1)="1",1,-1)*SUMIF([1]Budget!V:V,'Budget Worksheet for Pivot Tabl'!K2817,[1]Budget!AC:AC)=P2817</f>
        <v>1</v>
      </c>
    </row>
    <row r="2818" spans="1:19" x14ac:dyDescent="0.25">
      <c r="A2818" t="s">
        <v>39</v>
      </c>
      <c r="B2818" t="s">
        <v>40</v>
      </c>
      <c r="C2818" t="s">
        <v>8</v>
      </c>
      <c r="D2818" t="str">
        <f t="shared" si="43"/>
        <v>OUTFLOWS</v>
      </c>
      <c r="E2818" t="s">
        <v>116</v>
      </c>
      <c r="F2818" t="s">
        <v>117</v>
      </c>
      <c r="G2818" t="s">
        <v>2965</v>
      </c>
      <c r="H2818" t="s">
        <v>2966</v>
      </c>
      <c r="I2818" t="s">
        <v>2971</v>
      </c>
      <c r="J2818" t="s">
        <v>2972</v>
      </c>
      <c r="K2818" t="s">
        <v>3760</v>
      </c>
      <c r="L2818" t="s">
        <v>472</v>
      </c>
      <c r="M2818" s="17">
        <f>VLOOKUP($K2818,[1]Budget!$V:$AE,5,0)*IF($C2818="1 - Revenues",1,IF(AND($C2818="5 - Transfers",MID(I2818,15,1)="4"),1,-1))</f>
        <v>0</v>
      </c>
      <c r="N2818" s="17">
        <f>VLOOKUP($K2818,[1]Budget!$V:$AE,6,0)*IF($C2818="1 - Revenues",1,IF(AND($C2818="5 - Transfers",MID(J2818,15,1)="4"),1,-1))</f>
        <v>0</v>
      </c>
      <c r="O2818" s="17">
        <f>IFERROR(IF(RIGHT(LEFT(K2818,15),1)="4",VLOOKUP(K2818,'[1]Budget Worksheet'!A:B,2,0),-1*VLOOKUP(K2818,'[1]Budget Worksheet'!A:B,2,0)),0)</f>
        <v>0</v>
      </c>
      <c r="P2818" s="17">
        <f>VLOOKUP($K2818,[1]Budget!$V:$AE,8,0)*IF($C2818="1 - Revenues",1,IF(AND($C2818="5 - Transfers",MID($K2818,15,1)="4"),1,-1))</f>
        <v>0</v>
      </c>
      <c r="Q2818" s="17">
        <f>VLOOKUP($K2818,[1]Budget!$V:$AE,10,0)*IF($C2818="1 - Revenues",1,IF(AND($C2818="5 - Transfers",MID(K2818,15,1)="4"),1,-1))</f>
        <v>0</v>
      </c>
      <c r="S2818" s="18" t="b">
        <f>IF(LEFT(C2818,1)="1",1,-1)*SUMIF([1]Budget!V:V,'Budget Worksheet for Pivot Tabl'!K2818,[1]Budget!AC:AC)=P2818</f>
        <v>1</v>
      </c>
    </row>
    <row r="2819" spans="1:19" x14ac:dyDescent="0.25">
      <c r="A2819" t="s">
        <v>39</v>
      </c>
      <c r="B2819" t="s">
        <v>40</v>
      </c>
      <c r="C2819" t="s">
        <v>8</v>
      </c>
      <c r="D2819" t="str">
        <f t="shared" ref="D2819:D2882" si="44">IF(C2819="1 - Revenues","INFLOWS","OUTFLOWS")</f>
        <v>OUTFLOWS</v>
      </c>
      <c r="E2819" t="s">
        <v>116</v>
      </c>
      <c r="F2819" t="s">
        <v>117</v>
      </c>
      <c r="G2819" t="s">
        <v>2965</v>
      </c>
      <c r="H2819" t="s">
        <v>2966</v>
      </c>
      <c r="I2819" t="s">
        <v>2987</v>
      </c>
      <c r="J2819" t="s">
        <v>2988</v>
      </c>
      <c r="K2819" t="s">
        <v>3761</v>
      </c>
      <c r="L2819" t="s">
        <v>590</v>
      </c>
      <c r="M2819" s="17">
        <f>VLOOKUP($K2819,[1]Budget!$V:$AE,5,0)*IF($C2819="1 - Revenues",1,IF(AND($C2819="5 - Transfers",MID(I2819,15,1)="4"),1,-1))</f>
        <v>0</v>
      </c>
      <c r="N2819" s="17">
        <f>VLOOKUP($K2819,[1]Budget!$V:$AE,6,0)*IF($C2819="1 - Revenues",1,IF(AND($C2819="5 - Transfers",MID(J2819,15,1)="4"),1,-1))</f>
        <v>0</v>
      </c>
      <c r="O2819" s="17">
        <f>IFERROR(IF(RIGHT(LEFT(K2819,15),1)="4",VLOOKUP(K2819,'[1]Budget Worksheet'!A:B,2,0),-1*VLOOKUP(K2819,'[1]Budget Worksheet'!A:B,2,0)),0)</f>
        <v>0</v>
      </c>
      <c r="P2819" s="17">
        <f>VLOOKUP($K2819,[1]Budget!$V:$AE,8,0)*IF($C2819="1 - Revenues",1,IF(AND($C2819="5 - Transfers",MID($K2819,15,1)="4"),1,-1))</f>
        <v>0</v>
      </c>
      <c r="Q2819" s="17">
        <f>VLOOKUP($K2819,[1]Budget!$V:$AE,10,0)*IF($C2819="1 - Revenues",1,IF(AND($C2819="5 - Transfers",MID(K2819,15,1)="4"),1,-1))</f>
        <v>0</v>
      </c>
      <c r="S2819" s="18" t="b">
        <f>IF(LEFT(C2819,1)="1",1,-1)*SUMIF([1]Budget!V:V,'Budget Worksheet for Pivot Tabl'!K2819,[1]Budget!AC:AC)=P2819</f>
        <v>1</v>
      </c>
    </row>
    <row r="2820" spans="1:19" x14ac:dyDescent="0.25">
      <c r="A2820" t="s">
        <v>39</v>
      </c>
      <c r="B2820" t="s">
        <v>40</v>
      </c>
      <c r="C2820" t="s">
        <v>8</v>
      </c>
      <c r="D2820" t="str">
        <f t="shared" si="44"/>
        <v>OUTFLOWS</v>
      </c>
      <c r="E2820" t="s">
        <v>116</v>
      </c>
      <c r="F2820" t="s">
        <v>117</v>
      </c>
      <c r="G2820" t="s">
        <v>2965</v>
      </c>
      <c r="H2820" t="s">
        <v>2966</v>
      </c>
      <c r="I2820" t="s">
        <v>2987</v>
      </c>
      <c r="J2820" t="s">
        <v>2988</v>
      </c>
      <c r="K2820" t="s">
        <v>3762</v>
      </c>
      <c r="L2820" t="s">
        <v>472</v>
      </c>
      <c r="M2820" s="17">
        <f>VLOOKUP($K2820,[1]Budget!$V:$AE,5,0)*IF($C2820="1 - Revenues",1,IF(AND($C2820="5 - Transfers",MID(I2820,15,1)="4"),1,-1))</f>
        <v>0</v>
      </c>
      <c r="N2820" s="17">
        <f>VLOOKUP($K2820,[1]Budget!$V:$AE,6,0)*IF($C2820="1 - Revenues",1,IF(AND($C2820="5 - Transfers",MID(J2820,15,1)="4"),1,-1))</f>
        <v>0</v>
      </c>
      <c r="O2820" s="17">
        <f>IFERROR(IF(RIGHT(LEFT(K2820,15),1)="4",VLOOKUP(K2820,'[1]Budget Worksheet'!A:B,2,0),-1*VLOOKUP(K2820,'[1]Budget Worksheet'!A:B,2,0)),0)</f>
        <v>0</v>
      </c>
      <c r="P2820" s="17">
        <f>VLOOKUP($K2820,[1]Budget!$V:$AE,8,0)*IF($C2820="1 - Revenues",1,IF(AND($C2820="5 - Transfers",MID($K2820,15,1)="4"),1,-1))</f>
        <v>0</v>
      </c>
      <c r="Q2820" s="17">
        <f>VLOOKUP($K2820,[1]Budget!$V:$AE,10,0)*IF($C2820="1 - Revenues",1,IF(AND($C2820="5 - Transfers",MID(K2820,15,1)="4"),1,-1))</f>
        <v>0</v>
      </c>
      <c r="S2820" s="18" t="b">
        <f>IF(LEFT(C2820,1)="1",1,-1)*SUMIF([1]Budget!V:V,'Budget Worksheet for Pivot Tabl'!K2820,[1]Budget!AC:AC)=P2820</f>
        <v>1</v>
      </c>
    </row>
    <row r="2821" spans="1:19" x14ac:dyDescent="0.25">
      <c r="A2821" t="s">
        <v>39</v>
      </c>
      <c r="B2821" t="s">
        <v>40</v>
      </c>
      <c r="C2821" t="s">
        <v>8</v>
      </c>
      <c r="D2821" t="str">
        <f t="shared" si="44"/>
        <v>OUTFLOWS</v>
      </c>
      <c r="E2821" t="s">
        <v>116</v>
      </c>
      <c r="F2821" t="s">
        <v>117</v>
      </c>
      <c r="G2821" t="s">
        <v>2965</v>
      </c>
      <c r="H2821" t="s">
        <v>2966</v>
      </c>
      <c r="I2821" t="s">
        <v>2998</v>
      </c>
      <c r="J2821" t="s">
        <v>2999</v>
      </c>
      <c r="K2821" t="s">
        <v>3763</v>
      </c>
      <c r="L2821" t="s">
        <v>590</v>
      </c>
      <c r="M2821" s="17">
        <f>VLOOKUP($K2821,[1]Budget!$V:$AE,5,0)*IF($C2821="1 - Revenues",1,IF(AND($C2821="5 - Transfers",MID(I2821,15,1)="4"),1,-1))</f>
        <v>0</v>
      </c>
      <c r="N2821" s="17">
        <f>VLOOKUP($K2821,[1]Budget!$V:$AE,6,0)*IF($C2821="1 - Revenues",1,IF(AND($C2821="5 - Transfers",MID(J2821,15,1)="4"),1,-1))</f>
        <v>0</v>
      </c>
      <c r="O2821" s="17">
        <f>IFERROR(IF(RIGHT(LEFT(K2821,15),1)="4",VLOOKUP(K2821,'[1]Budget Worksheet'!A:B,2,0),-1*VLOOKUP(K2821,'[1]Budget Worksheet'!A:B,2,0)),0)</f>
        <v>0</v>
      </c>
      <c r="P2821" s="17">
        <f>VLOOKUP($K2821,[1]Budget!$V:$AE,8,0)*IF($C2821="1 - Revenues",1,IF(AND($C2821="5 - Transfers",MID($K2821,15,1)="4"),1,-1))</f>
        <v>0</v>
      </c>
      <c r="Q2821" s="17">
        <f>VLOOKUP($K2821,[1]Budget!$V:$AE,10,0)*IF($C2821="1 - Revenues",1,IF(AND($C2821="5 - Transfers",MID(K2821,15,1)="4"),1,-1))</f>
        <v>0</v>
      </c>
      <c r="S2821" s="18" t="b">
        <f>IF(LEFT(C2821,1)="1",1,-1)*SUMIF([1]Budget!V:V,'Budget Worksheet for Pivot Tabl'!K2821,[1]Budget!AC:AC)=P2821</f>
        <v>1</v>
      </c>
    </row>
    <row r="2822" spans="1:19" x14ac:dyDescent="0.25">
      <c r="A2822" t="s">
        <v>39</v>
      </c>
      <c r="B2822" t="s">
        <v>40</v>
      </c>
      <c r="C2822" t="s">
        <v>8</v>
      </c>
      <c r="D2822" t="str">
        <f t="shared" si="44"/>
        <v>OUTFLOWS</v>
      </c>
      <c r="E2822" t="s">
        <v>116</v>
      </c>
      <c r="F2822" t="s">
        <v>117</v>
      </c>
      <c r="G2822" t="s">
        <v>2965</v>
      </c>
      <c r="H2822" t="s">
        <v>2966</v>
      </c>
      <c r="I2822" t="s">
        <v>2998</v>
      </c>
      <c r="J2822" t="s">
        <v>2999</v>
      </c>
      <c r="K2822" t="s">
        <v>3764</v>
      </c>
      <c r="L2822" t="s">
        <v>472</v>
      </c>
      <c r="M2822" s="17">
        <f>VLOOKUP($K2822,[1]Budget!$V:$AE,5,0)*IF($C2822="1 - Revenues",1,IF(AND($C2822="5 - Transfers",MID(I2822,15,1)="4"),1,-1))</f>
        <v>0</v>
      </c>
      <c r="N2822" s="17">
        <f>VLOOKUP($K2822,[1]Budget!$V:$AE,6,0)*IF($C2822="1 - Revenues",1,IF(AND($C2822="5 - Transfers",MID(J2822,15,1)="4"),1,-1))</f>
        <v>0</v>
      </c>
      <c r="O2822" s="17">
        <f>IFERROR(IF(RIGHT(LEFT(K2822,15),1)="4",VLOOKUP(K2822,'[1]Budget Worksheet'!A:B,2,0),-1*VLOOKUP(K2822,'[1]Budget Worksheet'!A:B,2,0)),0)</f>
        <v>0</v>
      </c>
      <c r="P2822" s="17">
        <f>VLOOKUP($K2822,[1]Budget!$V:$AE,8,0)*IF($C2822="1 - Revenues",1,IF(AND($C2822="5 - Transfers",MID($K2822,15,1)="4"),1,-1))</f>
        <v>0</v>
      </c>
      <c r="Q2822" s="17">
        <f>VLOOKUP($K2822,[1]Budget!$V:$AE,10,0)*IF($C2822="1 - Revenues",1,IF(AND($C2822="5 - Transfers",MID(K2822,15,1)="4"),1,-1))</f>
        <v>0</v>
      </c>
      <c r="S2822" s="18" t="b">
        <f>IF(LEFT(C2822,1)="1",1,-1)*SUMIF([1]Budget!V:V,'Budget Worksheet for Pivot Tabl'!K2822,[1]Budget!AC:AC)=P2822</f>
        <v>1</v>
      </c>
    </row>
    <row r="2823" spans="1:19" x14ac:dyDescent="0.25">
      <c r="A2823" t="s">
        <v>39</v>
      </c>
      <c r="B2823" t="s">
        <v>40</v>
      </c>
      <c r="C2823" t="s">
        <v>8</v>
      </c>
      <c r="D2823" t="str">
        <f t="shared" si="44"/>
        <v>OUTFLOWS</v>
      </c>
      <c r="E2823" t="s">
        <v>116</v>
      </c>
      <c r="F2823" t="s">
        <v>117</v>
      </c>
      <c r="G2823" t="s">
        <v>2965</v>
      </c>
      <c r="H2823" t="s">
        <v>2966</v>
      </c>
      <c r="I2823" t="s">
        <v>3012</v>
      </c>
      <c r="J2823" t="s">
        <v>3013</v>
      </c>
      <c r="K2823" t="s">
        <v>3765</v>
      </c>
      <c r="L2823" t="s">
        <v>590</v>
      </c>
      <c r="M2823" s="17">
        <f>VLOOKUP($K2823,[1]Budget!$V:$AE,5,0)*IF($C2823="1 - Revenues",1,IF(AND($C2823="5 - Transfers",MID(I2823,15,1)="4"),1,-1))</f>
        <v>0</v>
      </c>
      <c r="N2823" s="17">
        <f>VLOOKUP($K2823,[1]Budget!$V:$AE,6,0)*IF($C2823="1 - Revenues",1,IF(AND($C2823="5 - Transfers",MID(J2823,15,1)="4"),1,-1))</f>
        <v>0</v>
      </c>
      <c r="O2823" s="17">
        <f>IFERROR(IF(RIGHT(LEFT(K2823,15),1)="4",VLOOKUP(K2823,'[1]Budget Worksheet'!A:B,2,0),-1*VLOOKUP(K2823,'[1]Budget Worksheet'!A:B,2,0)),0)</f>
        <v>0</v>
      </c>
      <c r="P2823" s="17">
        <f>VLOOKUP($K2823,[1]Budget!$V:$AE,8,0)*IF($C2823="1 - Revenues",1,IF(AND($C2823="5 - Transfers",MID($K2823,15,1)="4"),1,-1))</f>
        <v>0</v>
      </c>
      <c r="Q2823" s="17">
        <f>VLOOKUP($K2823,[1]Budget!$V:$AE,10,0)*IF($C2823="1 - Revenues",1,IF(AND($C2823="5 - Transfers",MID(K2823,15,1)="4"),1,-1))</f>
        <v>0</v>
      </c>
      <c r="S2823" s="18" t="b">
        <f>IF(LEFT(C2823,1)="1",1,-1)*SUMIF([1]Budget!V:V,'Budget Worksheet for Pivot Tabl'!K2823,[1]Budget!AC:AC)=P2823</f>
        <v>1</v>
      </c>
    </row>
    <row r="2824" spans="1:19" x14ac:dyDescent="0.25">
      <c r="A2824" t="s">
        <v>39</v>
      </c>
      <c r="B2824" t="s">
        <v>40</v>
      </c>
      <c r="C2824" t="s">
        <v>8</v>
      </c>
      <c r="D2824" t="str">
        <f t="shared" si="44"/>
        <v>OUTFLOWS</v>
      </c>
      <c r="E2824" t="s">
        <v>116</v>
      </c>
      <c r="F2824" t="s">
        <v>117</v>
      </c>
      <c r="G2824" t="s">
        <v>2965</v>
      </c>
      <c r="H2824" t="s">
        <v>2966</v>
      </c>
      <c r="I2824" t="s">
        <v>3012</v>
      </c>
      <c r="J2824" t="s">
        <v>3013</v>
      </c>
      <c r="K2824" t="s">
        <v>3766</v>
      </c>
      <c r="L2824" t="s">
        <v>472</v>
      </c>
      <c r="M2824" s="17">
        <f>VLOOKUP($K2824,[1]Budget!$V:$AE,5,0)*IF($C2824="1 - Revenues",1,IF(AND($C2824="5 - Transfers",MID(I2824,15,1)="4"),1,-1))</f>
        <v>0</v>
      </c>
      <c r="N2824" s="17">
        <f>VLOOKUP($K2824,[1]Budget!$V:$AE,6,0)*IF($C2824="1 - Revenues",1,IF(AND($C2824="5 - Transfers",MID(J2824,15,1)="4"),1,-1))</f>
        <v>0</v>
      </c>
      <c r="O2824" s="17">
        <f>IFERROR(IF(RIGHT(LEFT(K2824,15),1)="4",VLOOKUP(K2824,'[1]Budget Worksheet'!A:B,2,0),-1*VLOOKUP(K2824,'[1]Budget Worksheet'!A:B,2,0)),0)</f>
        <v>0</v>
      </c>
      <c r="P2824" s="17">
        <f>VLOOKUP($K2824,[1]Budget!$V:$AE,8,0)*IF($C2824="1 - Revenues",1,IF(AND($C2824="5 - Transfers",MID($K2824,15,1)="4"),1,-1))</f>
        <v>0</v>
      </c>
      <c r="Q2824" s="17">
        <f>VLOOKUP($K2824,[1]Budget!$V:$AE,10,0)*IF($C2824="1 - Revenues",1,IF(AND($C2824="5 - Transfers",MID(K2824,15,1)="4"),1,-1))</f>
        <v>0</v>
      </c>
      <c r="S2824" s="18" t="b">
        <f>IF(LEFT(C2824,1)="1",1,-1)*SUMIF([1]Budget!V:V,'Budget Worksheet for Pivot Tabl'!K2824,[1]Budget!AC:AC)=P2824</f>
        <v>1</v>
      </c>
    </row>
    <row r="2825" spans="1:19" x14ac:dyDescent="0.25">
      <c r="A2825" t="s">
        <v>39</v>
      </c>
      <c r="B2825" t="s">
        <v>40</v>
      </c>
      <c r="C2825" t="s">
        <v>8</v>
      </c>
      <c r="D2825" t="str">
        <f t="shared" si="44"/>
        <v>OUTFLOWS</v>
      </c>
      <c r="E2825" t="s">
        <v>116</v>
      </c>
      <c r="F2825" t="s">
        <v>117</v>
      </c>
      <c r="G2825" t="s">
        <v>2965</v>
      </c>
      <c r="H2825" t="s">
        <v>2966</v>
      </c>
      <c r="I2825" t="s">
        <v>3027</v>
      </c>
      <c r="J2825" t="s">
        <v>3028</v>
      </c>
      <c r="K2825" t="s">
        <v>3767</v>
      </c>
      <c r="L2825" t="s">
        <v>590</v>
      </c>
      <c r="M2825" s="17">
        <f>VLOOKUP($K2825,[1]Budget!$V:$AE,5,0)*IF($C2825="1 - Revenues",1,IF(AND($C2825="5 - Transfers",MID(I2825,15,1)="4"),1,-1))</f>
        <v>0</v>
      </c>
      <c r="N2825" s="17">
        <f>VLOOKUP($K2825,[1]Budget!$V:$AE,6,0)*IF($C2825="1 - Revenues",1,IF(AND($C2825="5 - Transfers",MID(J2825,15,1)="4"),1,-1))</f>
        <v>0</v>
      </c>
      <c r="O2825" s="17">
        <f>IFERROR(IF(RIGHT(LEFT(K2825,15),1)="4",VLOOKUP(K2825,'[1]Budget Worksheet'!A:B,2,0),-1*VLOOKUP(K2825,'[1]Budget Worksheet'!A:B,2,0)),0)</f>
        <v>0</v>
      </c>
      <c r="P2825" s="17">
        <f>VLOOKUP($K2825,[1]Budget!$V:$AE,8,0)*IF($C2825="1 - Revenues",1,IF(AND($C2825="5 - Transfers",MID($K2825,15,1)="4"),1,-1))</f>
        <v>0</v>
      </c>
      <c r="Q2825" s="17">
        <f>VLOOKUP($K2825,[1]Budget!$V:$AE,10,0)*IF($C2825="1 - Revenues",1,IF(AND($C2825="5 - Transfers",MID(K2825,15,1)="4"),1,-1))</f>
        <v>0</v>
      </c>
      <c r="S2825" s="18" t="b">
        <f>IF(LEFT(C2825,1)="1",1,-1)*SUMIF([1]Budget!V:V,'Budget Worksheet for Pivot Tabl'!K2825,[1]Budget!AC:AC)=P2825</f>
        <v>1</v>
      </c>
    </row>
    <row r="2826" spans="1:19" x14ac:dyDescent="0.25">
      <c r="A2826" t="s">
        <v>39</v>
      </c>
      <c r="B2826" t="s">
        <v>40</v>
      </c>
      <c r="C2826" t="s">
        <v>8</v>
      </c>
      <c r="D2826" t="str">
        <f t="shared" si="44"/>
        <v>OUTFLOWS</v>
      </c>
      <c r="E2826" t="s">
        <v>116</v>
      </c>
      <c r="F2826" t="s">
        <v>117</v>
      </c>
      <c r="G2826" t="s">
        <v>2965</v>
      </c>
      <c r="H2826" t="s">
        <v>2966</v>
      </c>
      <c r="I2826" t="s">
        <v>3027</v>
      </c>
      <c r="J2826" t="s">
        <v>3028</v>
      </c>
      <c r="K2826" t="s">
        <v>3768</v>
      </c>
      <c r="L2826" t="s">
        <v>472</v>
      </c>
      <c r="M2826" s="17">
        <f>VLOOKUP($K2826,[1]Budget!$V:$AE,5,0)*IF($C2826="1 - Revenues",1,IF(AND($C2826="5 - Transfers",MID(I2826,15,1)="4"),1,-1))</f>
        <v>0</v>
      </c>
      <c r="N2826" s="17">
        <f>VLOOKUP($K2826,[1]Budget!$V:$AE,6,0)*IF($C2826="1 - Revenues",1,IF(AND($C2826="5 - Transfers",MID(J2826,15,1)="4"),1,-1))</f>
        <v>0</v>
      </c>
      <c r="O2826" s="17">
        <f>IFERROR(IF(RIGHT(LEFT(K2826,15),1)="4",VLOOKUP(K2826,'[1]Budget Worksheet'!A:B,2,0),-1*VLOOKUP(K2826,'[1]Budget Worksheet'!A:B,2,0)),0)</f>
        <v>0</v>
      </c>
      <c r="P2826" s="17">
        <f>VLOOKUP($K2826,[1]Budget!$V:$AE,8,0)*IF($C2826="1 - Revenues",1,IF(AND($C2826="5 - Transfers",MID($K2826,15,1)="4"),1,-1))</f>
        <v>0</v>
      </c>
      <c r="Q2826" s="17">
        <f>VLOOKUP($K2826,[1]Budget!$V:$AE,10,0)*IF($C2826="1 - Revenues",1,IF(AND($C2826="5 - Transfers",MID(K2826,15,1)="4"),1,-1))</f>
        <v>0</v>
      </c>
      <c r="S2826" s="18" t="b">
        <f>IF(LEFT(C2826,1)="1",1,-1)*SUMIF([1]Budget!V:V,'Budget Worksheet for Pivot Tabl'!K2826,[1]Budget!AC:AC)=P2826</f>
        <v>1</v>
      </c>
    </row>
    <row r="2827" spans="1:19" x14ac:dyDescent="0.25">
      <c r="A2827" t="s">
        <v>39</v>
      </c>
      <c r="B2827" t="s">
        <v>40</v>
      </c>
      <c r="C2827" t="s">
        <v>8</v>
      </c>
      <c r="D2827" t="str">
        <f t="shared" si="44"/>
        <v>OUTFLOWS</v>
      </c>
      <c r="E2827" t="s">
        <v>116</v>
      </c>
      <c r="F2827" t="s">
        <v>117</v>
      </c>
      <c r="G2827" t="s">
        <v>2965</v>
      </c>
      <c r="H2827" t="s">
        <v>2966</v>
      </c>
      <c r="I2827" t="s">
        <v>3041</v>
      </c>
      <c r="J2827" t="s">
        <v>3042</v>
      </c>
      <c r="K2827" t="s">
        <v>3769</v>
      </c>
      <c r="L2827" t="s">
        <v>590</v>
      </c>
      <c r="M2827" s="17">
        <f>VLOOKUP($K2827,[1]Budget!$V:$AE,5,0)*IF($C2827="1 - Revenues",1,IF(AND($C2827="5 - Transfers",MID(I2827,15,1)="4"),1,-1))</f>
        <v>0</v>
      </c>
      <c r="N2827" s="17">
        <f>VLOOKUP($K2827,[1]Budget!$V:$AE,6,0)*IF($C2827="1 - Revenues",1,IF(AND($C2827="5 - Transfers",MID(J2827,15,1)="4"),1,-1))</f>
        <v>0</v>
      </c>
      <c r="O2827" s="17">
        <f>IFERROR(IF(RIGHT(LEFT(K2827,15),1)="4",VLOOKUP(K2827,'[1]Budget Worksheet'!A:B,2,0),-1*VLOOKUP(K2827,'[1]Budget Worksheet'!A:B,2,0)),0)</f>
        <v>0</v>
      </c>
      <c r="P2827" s="17">
        <f>VLOOKUP($K2827,[1]Budget!$V:$AE,8,0)*IF($C2827="1 - Revenues",1,IF(AND($C2827="5 - Transfers",MID($K2827,15,1)="4"),1,-1))</f>
        <v>0</v>
      </c>
      <c r="Q2827" s="17">
        <f>VLOOKUP($K2827,[1]Budget!$V:$AE,10,0)*IF($C2827="1 - Revenues",1,IF(AND($C2827="5 - Transfers",MID(K2827,15,1)="4"),1,-1))</f>
        <v>0</v>
      </c>
      <c r="S2827" s="18" t="b">
        <f>IF(LEFT(C2827,1)="1",1,-1)*SUMIF([1]Budget!V:V,'Budget Worksheet for Pivot Tabl'!K2827,[1]Budget!AC:AC)=P2827</f>
        <v>1</v>
      </c>
    </row>
    <row r="2828" spans="1:19" x14ac:dyDescent="0.25">
      <c r="A2828" t="s">
        <v>39</v>
      </c>
      <c r="B2828" t="s">
        <v>40</v>
      </c>
      <c r="C2828" t="s">
        <v>8</v>
      </c>
      <c r="D2828" t="str">
        <f t="shared" si="44"/>
        <v>OUTFLOWS</v>
      </c>
      <c r="E2828" t="s">
        <v>116</v>
      </c>
      <c r="F2828" t="s">
        <v>117</v>
      </c>
      <c r="G2828" t="s">
        <v>2965</v>
      </c>
      <c r="H2828" t="s">
        <v>2966</v>
      </c>
      <c r="I2828" t="s">
        <v>3041</v>
      </c>
      <c r="J2828" t="s">
        <v>3042</v>
      </c>
      <c r="K2828" t="s">
        <v>3770</v>
      </c>
      <c r="L2828" t="s">
        <v>472</v>
      </c>
      <c r="M2828" s="17">
        <f>VLOOKUP($K2828,[1]Budget!$V:$AE,5,0)*IF($C2828="1 - Revenues",1,IF(AND($C2828="5 - Transfers",MID(I2828,15,1)="4"),1,-1))</f>
        <v>0</v>
      </c>
      <c r="N2828" s="17">
        <f>VLOOKUP($K2828,[1]Budget!$V:$AE,6,0)*IF($C2828="1 - Revenues",1,IF(AND($C2828="5 - Transfers",MID(J2828,15,1)="4"),1,-1))</f>
        <v>0</v>
      </c>
      <c r="O2828" s="17">
        <f>IFERROR(IF(RIGHT(LEFT(K2828,15),1)="4",VLOOKUP(K2828,'[1]Budget Worksheet'!A:B,2,0),-1*VLOOKUP(K2828,'[1]Budget Worksheet'!A:B,2,0)),0)</f>
        <v>0</v>
      </c>
      <c r="P2828" s="17">
        <f>VLOOKUP($K2828,[1]Budget!$V:$AE,8,0)*IF($C2828="1 - Revenues",1,IF(AND($C2828="5 - Transfers",MID($K2828,15,1)="4"),1,-1))</f>
        <v>0</v>
      </c>
      <c r="Q2828" s="17">
        <f>VLOOKUP($K2828,[1]Budget!$V:$AE,10,0)*IF($C2828="1 - Revenues",1,IF(AND($C2828="5 - Transfers",MID(K2828,15,1)="4"),1,-1))</f>
        <v>0</v>
      </c>
      <c r="S2828" s="18" t="b">
        <f>IF(LEFT(C2828,1)="1",1,-1)*SUMIF([1]Budget!V:V,'Budget Worksheet for Pivot Tabl'!K2828,[1]Budget!AC:AC)=P2828</f>
        <v>1</v>
      </c>
    </row>
    <row r="2829" spans="1:19" x14ac:dyDescent="0.25">
      <c r="A2829" t="s">
        <v>39</v>
      </c>
      <c r="B2829" t="s">
        <v>40</v>
      </c>
      <c r="C2829" t="s">
        <v>8</v>
      </c>
      <c r="D2829" t="str">
        <f t="shared" si="44"/>
        <v>OUTFLOWS</v>
      </c>
      <c r="E2829" t="s">
        <v>116</v>
      </c>
      <c r="F2829" t="s">
        <v>117</v>
      </c>
      <c r="G2829" t="s">
        <v>2965</v>
      </c>
      <c r="H2829" t="s">
        <v>2966</v>
      </c>
      <c r="I2829" t="s">
        <v>3055</v>
      </c>
      <c r="J2829" t="s">
        <v>3056</v>
      </c>
      <c r="K2829" t="s">
        <v>3771</v>
      </c>
      <c r="L2829" t="s">
        <v>472</v>
      </c>
      <c r="M2829" s="17">
        <f>VLOOKUP($K2829,[1]Budget!$V:$AE,5,0)*IF($C2829="1 - Revenues",1,IF(AND($C2829="5 - Transfers",MID(I2829,15,1)="4"),1,-1))</f>
        <v>0</v>
      </c>
      <c r="N2829" s="17">
        <f>VLOOKUP($K2829,[1]Budget!$V:$AE,6,0)*IF($C2829="1 - Revenues",1,IF(AND($C2829="5 - Transfers",MID(J2829,15,1)="4"),1,-1))</f>
        <v>0</v>
      </c>
      <c r="O2829" s="17">
        <f>IFERROR(IF(RIGHT(LEFT(K2829,15),1)="4",VLOOKUP(K2829,'[1]Budget Worksheet'!A:B,2,0),-1*VLOOKUP(K2829,'[1]Budget Worksheet'!A:B,2,0)),0)</f>
        <v>0</v>
      </c>
      <c r="P2829" s="17">
        <f>VLOOKUP($K2829,[1]Budget!$V:$AE,8,0)*IF($C2829="1 - Revenues",1,IF(AND($C2829="5 - Transfers",MID($K2829,15,1)="4"),1,-1))</f>
        <v>0</v>
      </c>
      <c r="Q2829" s="17">
        <f>VLOOKUP($K2829,[1]Budget!$V:$AE,10,0)*IF($C2829="1 - Revenues",1,IF(AND($C2829="5 - Transfers",MID(K2829,15,1)="4"),1,-1))</f>
        <v>0</v>
      </c>
      <c r="S2829" s="18" t="b">
        <f>IF(LEFT(C2829,1)="1",1,-1)*SUMIF([1]Budget!V:V,'Budget Worksheet for Pivot Tabl'!K2829,[1]Budget!AC:AC)=P2829</f>
        <v>1</v>
      </c>
    </row>
    <row r="2830" spans="1:19" x14ac:dyDescent="0.25">
      <c r="A2830" t="s">
        <v>39</v>
      </c>
      <c r="B2830" t="s">
        <v>40</v>
      </c>
      <c r="C2830" t="s">
        <v>8</v>
      </c>
      <c r="D2830" t="str">
        <f t="shared" si="44"/>
        <v>OUTFLOWS</v>
      </c>
      <c r="E2830" t="s">
        <v>116</v>
      </c>
      <c r="F2830" t="s">
        <v>117</v>
      </c>
      <c r="G2830" t="s">
        <v>2965</v>
      </c>
      <c r="H2830" t="s">
        <v>2966</v>
      </c>
      <c r="I2830" t="s">
        <v>3068</v>
      </c>
      <c r="J2830" t="s">
        <v>3069</v>
      </c>
      <c r="K2830" t="s">
        <v>3772</v>
      </c>
      <c r="L2830" t="s">
        <v>472</v>
      </c>
      <c r="M2830" s="17">
        <f>VLOOKUP($K2830,[1]Budget!$V:$AE,5,0)*IF($C2830="1 - Revenues",1,IF(AND($C2830="5 - Transfers",MID(I2830,15,1)="4"),1,-1))</f>
        <v>0</v>
      </c>
      <c r="N2830" s="17">
        <f>VLOOKUP($K2830,[1]Budget!$V:$AE,6,0)*IF($C2830="1 - Revenues",1,IF(AND($C2830="5 - Transfers",MID(J2830,15,1)="4"),1,-1))</f>
        <v>0</v>
      </c>
      <c r="O2830" s="17">
        <f>IFERROR(IF(RIGHT(LEFT(K2830,15),1)="4",VLOOKUP(K2830,'[1]Budget Worksheet'!A:B,2,0),-1*VLOOKUP(K2830,'[1]Budget Worksheet'!A:B,2,0)),0)</f>
        <v>0</v>
      </c>
      <c r="P2830" s="17">
        <f>VLOOKUP($K2830,[1]Budget!$V:$AE,8,0)*IF($C2830="1 - Revenues",1,IF(AND($C2830="5 - Transfers",MID($K2830,15,1)="4"),1,-1))</f>
        <v>0</v>
      </c>
      <c r="Q2830" s="17">
        <f>VLOOKUP($K2830,[1]Budget!$V:$AE,10,0)*IF($C2830="1 - Revenues",1,IF(AND($C2830="5 - Transfers",MID(K2830,15,1)="4"),1,-1))</f>
        <v>0</v>
      </c>
      <c r="S2830" s="18" t="b">
        <f>IF(LEFT(C2830,1)="1",1,-1)*SUMIF([1]Budget!V:V,'Budget Worksheet for Pivot Tabl'!K2830,[1]Budget!AC:AC)=P2830</f>
        <v>1</v>
      </c>
    </row>
    <row r="2831" spans="1:19" x14ac:dyDescent="0.25">
      <c r="A2831" t="s">
        <v>39</v>
      </c>
      <c r="B2831" t="s">
        <v>40</v>
      </c>
      <c r="C2831" t="s">
        <v>8</v>
      </c>
      <c r="D2831" t="str">
        <f t="shared" si="44"/>
        <v>OUTFLOWS</v>
      </c>
      <c r="E2831" t="s">
        <v>116</v>
      </c>
      <c r="F2831" t="s">
        <v>117</v>
      </c>
      <c r="G2831" t="s">
        <v>2965</v>
      </c>
      <c r="H2831" t="s">
        <v>2966</v>
      </c>
      <c r="I2831" t="s">
        <v>99</v>
      </c>
      <c r="J2831" t="s">
        <v>3081</v>
      </c>
      <c r="K2831" t="s">
        <v>3773</v>
      </c>
      <c r="L2831" t="s">
        <v>472</v>
      </c>
      <c r="M2831" s="17">
        <f>VLOOKUP($K2831,[1]Budget!$V:$AE,5,0)*IF($C2831="1 - Revenues",1,IF(AND($C2831="5 - Transfers",MID(I2831,15,1)="4"),1,-1))</f>
        <v>0</v>
      </c>
      <c r="N2831" s="17">
        <f>VLOOKUP($K2831,[1]Budget!$V:$AE,6,0)*IF($C2831="1 - Revenues",1,IF(AND($C2831="5 - Transfers",MID(J2831,15,1)="4"),1,-1))</f>
        <v>0</v>
      </c>
      <c r="O2831" s="17">
        <f>IFERROR(IF(RIGHT(LEFT(K2831,15),1)="4",VLOOKUP(K2831,'[1]Budget Worksheet'!A:B,2,0),-1*VLOOKUP(K2831,'[1]Budget Worksheet'!A:B,2,0)),0)</f>
        <v>0</v>
      </c>
      <c r="P2831" s="17">
        <f>VLOOKUP($K2831,[1]Budget!$V:$AE,8,0)*IF($C2831="1 - Revenues",1,IF(AND($C2831="5 - Transfers",MID($K2831,15,1)="4"),1,-1))</f>
        <v>0</v>
      </c>
      <c r="Q2831" s="17">
        <f>VLOOKUP($K2831,[1]Budget!$V:$AE,10,0)*IF($C2831="1 - Revenues",1,IF(AND($C2831="5 - Transfers",MID(K2831,15,1)="4"),1,-1))</f>
        <v>0</v>
      </c>
      <c r="S2831" s="18" t="b">
        <f>IF(LEFT(C2831,1)="1",1,-1)*SUMIF([1]Budget!V:V,'Budget Worksheet for Pivot Tabl'!K2831,[1]Budget!AC:AC)=P2831</f>
        <v>1</v>
      </c>
    </row>
    <row r="2832" spans="1:19" x14ac:dyDescent="0.25">
      <c r="A2832" t="s">
        <v>39</v>
      </c>
      <c r="B2832" t="s">
        <v>40</v>
      </c>
      <c r="C2832" t="s">
        <v>8</v>
      </c>
      <c r="D2832" t="str">
        <f t="shared" si="44"/>
        <v>OUTFLOWS</v>
      </c>
      <c r="E2832" t="s">
        <v>116</v>
      </c>
      <c r="F2832" t="s">
        <v>117</v>
      </c>
      <c r="G2832" t="s">
        <v>2965</v>
      </c>
      <c r="H2832" t="s">
        <v>2966</v>
      </c>
      <c r="I2832" t="s">
        <v>3093</v>
      </c>
      <c r="J2832" t="s">
        <v>3094</v>
      </c>
      <c r="K2832" t="s">
        <v>3774</v>
      </c>
      <c r="L2832" t="s">
        <v>472</v>
      </c>
      <c r="M2832" s="17">
        <f>VLOOKUP($K2832,[1]Budget!$V:$AE,5,0)*IF($C2832="1 - Revenues",1,IF(AND($C2832="5 - Transfers",MID(I2832,15,1)="4"),1,-1))</f>
        <v>0</v>
      </c>
      <c r="N2832" s="17">
        <f>VLOOKUP($K2832,[1]Budget!$V:$AE,6,0)*IF($C2832="1 - Revenues",1,IF(AND($C2832="5 - Transfers",MID(J2832,15,1)="4"),1,-1))</f>
        <v>0</v>
      </c>
      <c r="O2832" s="17">
        <f>IFERROR(IF(RIGHT(LEFT(K2832,15),1)="4",VLOOKUP(K2832,'[1]Budget Worksheet'!A:B,2,0),-1*VLOOKUP(K2832,'[1]Budget Worksheet'!A:B,2,0)),0)</f>
        <v>0</v>
      </c>
      <c r="P2832" s="17">
        <f>VLOOKUP($K2832,[1]Budget!$V:$AE,8,0)*IF($C2832="1 - Revenues",1,IF(AND($C2832="5 - Transfers",MID($K2832,15,1)="4"),1,-1))</f>
        <v>0</v>
      </c>
      <c r="Q2832" s="17">
        <f>VLOOKUP($K2832,[1]Budget!$V:$AE,10,0)*IF($C2832="1 - Revenues",1,IF(AND($C2832="5 - Transfers",MID(K2832,15,1)="4"),1,-1))</f>
        <v>0</v>
      </c>
      <c r="S2832" s="18" t="b">
        <f>IF(LEFT(C2832,1)="1",1,-1)*SUMIF([1]Budget!V:V,'Budget Worksheet for Pivot Tabl'!K2832,[1]Budget!AC:AC)=P2832</f>
        <v>1</v>
      </c>
    </row>
    <row r="2833" spans="1:19" x14ac:dyDescent="0.25">
      <c r="A2833" t="s">
        <v>39</v>
      </c>
      <c r="B2833" t="s">
        <v>40</v>
      </c>
      <c r="C2833" t="s">
        <v>8</v>
      </c>
      <c r="D2833" t="str">
        <f t="shared" si="44"/>
        <v>OUTFLOWS</v>
      </c>
      <c r="E2833" t="s">
        <v>116</v>
      </c>
      <c r="F2833" t="s">
        <v>117</v>
      </c>
      <c r="G2833" t="s">
        <v>2965</v>
      </c>
      <c r="H2833" t="s">
        <v>2966</v>
      </c>
      <c r="I2833" t="s">
        <v>3118</v>
      </c>
      <c r="J2833" t="s">
        <v>3119</v>
      </c>
      <c r="K2833" t="s">
        <v>3775</v>
      </c>
      <c r="L2833" t="s">
        <v>472</v>
      </c>
      <c r="M2833" s="17">
        <f>VLOOKUP($K2833,[1]Budget!$V:$AE,5,0)*IF($C2833="1 - Revenues",1,IF(AND($C2833="5 - Transfers",MID(I2833,15,1)="4"),1,-1))</f>
        <v>0</v>
      </c>
      <c r="N2833" s="17">
        <f>VLOOKUP($K2833,[1]Budget!$V:$AE,6,0)*IF($C2833="1 - Revenues",1,IF(AND($C2833="5 - Transfers",MID(J2833,15,1)="4"),1,-1))</f>
        <v>0</v>
      </c>
      <c r="O2833" s="17">
        <f>IFERROR(IF(RIGHT(LEFT(K2833,15),1)="4",VLOOKUP(K2833,'[1]Budget Worksheet'!A:B,2,0),-1*VLOOKUP(K2833,'[1]Budget Worksheet'!A:B,2,0)),0)</f>
        <v>0</v>
      </c>
      <c r="P2833" s="17">
        <f>VLOOKUP($K2833,[1]Budget!$V:$AE,8,0)*IF($C2833="1 - Revenues",1,IF(AND($C2833="5 - Transfers",MID($K2833,15,1)="4"),1,-1))</f>
        <v>0</v>
      </c>
      <c r="Q2833" s="17">
        <f>VLOOKUP($K2833,[1]Budget!$V:$AE,10,0)*IF($C2833="1 - Revenues",1,IF(AND($C2833="5 - Transfers",MID(K2833,15,1)="4"),1,-1))</f>
        <v>0</v>
      </c>
      <c r="S2833" s="18" t="b">
        <f>IF(LEFT(C2833,1)="1",1,-1)*SUMIF([1]Budget!V:V,'Budget Worksheet for Pivot Tabl'!K2833,[1]Budget!AC:AC)=P2833</f>
        <v>1</v>
      </c>
    </row>
    <row r="2834" spans="1:19" x14ac:dyDescent="0.25">
      <c r="A2834" t="s">
        <v>39</v>
      </c>
      <c r="B2834" t="s">
        <v>40</v>
      </c>
      <c r="C2834" t="s">
        <v>8</v>
      </c>
      <c r="D2834" t="str">
        <f t="shared" si="44"/>
        <v>OUTFLOWS</v>
      </c>
      <c r="E2834" t="s">
        <v>116</v>
      </c>
      <c r="F2834" t="s">
        <v>117</v>
      </c>
      <c r="G2834" t="s">
        <v>2965</v>
      </c>
      <c r="H2834" t="s">
        <v>2966</v>
      </c>
      <c r="I2834" t="s">
        <v>3131</v>
      </c>
      <c r="J2834" t="s">
        <v>3132</v>
      </c>
      <c r="K2834" t="s">
        <v>3776</v>
      </c>
      <c r="L2834" t="s">
        <v>472</v>
      </c>
      <c r="M2834" s="17">
        <f>VLOOKUP($K2834,[1]Budget!$V:$AE,5,0)*IF($C2834="1 - Revenues",1,IF(AND($C2834="5 - Transfers",MID(I2834,15,1)="4"),1,-1))</f>
        <v>0</v>
      </c>
      <c r="N2834" s="17">
        <f>VLOOKUP($K2834,[1]Budget!$V:$AE,6,0)*IF($C2834="1 - Revenues",1,IF(AND($C2834="5 - Transfers",MID(J2834,15,1)="4"),1,-1))</f>
        <v>0</v>
      </c>
      <c r="O2834" s="17">
        <f>IFERROR(IF(RIGHT(LEFT(K2834,15),1)="4",VLOOKUP(K2834,'[1]Budget Worksheet'!A:B,2,0),-1*VLOOKUP(K2834,'[1]Budget Worksheet'!A:B,2,0)),0)</f>
        <v>0</v>
      </c>
      <c r="P2834" s="17">
        <f>VLOOKUP($K2834,[1]Budget!$V:$AE,8,0)*IF($C2834="1 - Revenues",1,IF(AND($C2834="5 - Transfers",MID($K2834,15,1)="4"),1,-1))</f>
        <v>0</v>
      </c>
      <c r="Q2834" s="17">
        <f>VLOOKUP($K2834,[1]Budget!$V:$AE,10,0)*IF($C2834="1 - Revenues",1,IF(AND($C2834="5 - Transfers",MID(K2834,15,1)="4"),1,-1))</f>
        <v>0</v>
      </c>
      <c r="S2834" s="18" t="b">
        <f>IF(LEFT(C2834,1)="1",1,-1)*SUMIF([1]Budget!V:V,'Budget Worksheet for Pivot Tabl'!K2834,[1]Budget!AC:AC)=P2834</f>
        <v>1</v>
      </c>
    </row>
    <row r="2835" spans="1:19" x14ac:dyDescent="0.25">
      <c r="A2835" t="s">
        <v>39</v>
      </c>
      <c r="B2835" t="s">
        <v>40</v>
      </c>
      <c r="C2835" t="s">
        <v>8</v>
      </c>
      <c r="D2835" t="str">
        <f t="shared" si="44"/>
        <v>OUTFLOWS</v>
      </c>
      <c r="E2835" t="s">
        <v>116</v>
      </c>
      <c r="F2835" t="s">
        <v>117</v>
      </c>
      <c r="G2835" t="s">
        <v>2965</v>
      </c>
      <c r="H2835" t="s">
        <v>2966</v>
      </c>
      <c r="I2835" t="s">
        <v>3145</v>
      </c>
      <c r="J2835" t="s">
        <v>3146</v>
      </c>
      <c r="K2835" t="s">
        <v>3777</v>
      </c>
      <c r="L2835" t="s">
        <v>472</v>
      </c>
      <c r="M2835" s="17">
        <f>VLOOKUP($K2835,[1]Budget!$V:$AE,5,0)*IF($C2835="1 - Revenues",1,IF(AND($C2835="5 - Transfers",MID(I2835,15,1)="4"),1,-1))</f>
        <v>0</v>
      </c>
      <c r="N2835" s="17">
        <f>VLOOKUP($K2835,[1]Budget!$V:$AE,6,0)*IF($C2835="1 - Revenues",1,IF(AND($C2835="5 - Transfers",MID(J2835,15,1)="4"),1,-1))</f>
        <v>0</v>
      </c>
      <c r="O2835" s="17">
        <f>IFERROR(IF(RIGHT(LEFT(K2835,15),1)="4",VLOOKUP(K2835,'[1]Budget Worksheet'!A:B,2,0),-1*VLOOKUP(K2835,'[1]Budget Worksheet'!A:B,2,0)),0)</f>
        <v>0</v>
      </c>
      <c r="P2835" s="17">
        <f>VLOOKUP($K2835,[1]Budget!$V:$AE,8,0)*IF($C2835="1 - Revenues",1,IF(AND($C2835="5 - Transfers",MID($K2835,15,1)="4"),1,-1))</f>
        <v>0</v>
      </c>
      <c r="Q2835" s="17">
        <f>VLOOKUP($K2835,[1]Budget!$V:$AE,10,0)*IF($C2835="1 - Revenues",1,IF(AND($C2835="5 - Transfers",MID(K2835,15,1)="4"),1,-1))</f>
        <v>0</v>
      </c>
      <c r="S2835" s="18" t="b">
        <f>IF(LEFT(C2835,1)="1",1,-1)*SUMIF([1]Budget!V:V,'Budget Worksheet for Pivot Tabl'!K2835,[1]Budget!AC:AC)=P2835</f>
        <v>1</v>
      </c>
    </row>
    <row r="2836" spans="1:19" x14ac:dyDescent="0.25">
      <c r="A2836" t="s">
        <v>39</v>
      </c>
      <c r="B2836" t="s">
        <v>40</v>
      </c>
      <c r="C2836" t="s">
        <v>8</v>
      </c>
      <c r="D2836" t="str">
        <f t="shared" si="44"/>
        <v>OUTFLOWS</v>
      </c>
      <c r="E2836" t="s">
        <v>116</v>
      </c>
      <c r="F2836" t="s">
        <v>117</v>
      </c>
      <c r="G2836" t="s">
        <v>2965</v>
      </c>
      <c r="H2836" t="s">
        <v>2966</v>
      </c>
      <c r="I2836" t="s">
        <v>3158</v>
      </c>
      <c r="J2836" t="s">
        <v>3159</v>
      </c>
      <c r="K2836" t="s">
        <v>3778</v>
      </c>
      <c r="L2836" t="s">
        <v>472</v>
      </c>
      <c r="M2836" s="17">
        <f>VLOOKUP($K2836,[1]Budget!$V:$AE,5,0)*IF($C2836="1 - Revenues",1,IF(AND($C2836="5 - Transfers",MID(I2836,15,1)="4"),1,-1))</f>
        <v>0</v>
      </c>
      <c r="N2836" s="17">
        <f>VLOOKUP($K2836,[1]Budget!$V:$AE,6,0)*IF($C2836="1 - Revenues",1,IF(AND($C2836="5 - Transfers",MID(J2836,15,1)="4"),1,-1))</f>
        <v>0</v>
      </c>
      <c r="O2836" s="17">
        <f>IFERROR(IF(RIGHT(LEFT(K2836,15),1)="4",VLOOKUP(K2836,'[1]Budget Worksheet'!A:B,2,0),-1*VLOOKUP(K2836,'[1]Budget Worksheet'!A:B,2,0)),0)</f>
        <v>0</v>
      </c>
      <c r="P2836" s="17">
        <f>VLOOKUP($K2836,[1]Budget!$V:$AE,8,0)*IF($C2836="1 - Revenues",1,IF(AND($C2836="5 - Transfers",MID($K2836,15,1)="4"),1,-1))</f>
        <v>0</v>
      </c>
      <c r="Q2836" s="17">
        <f>VLOOKUP($K2836,[1]Budget!$V:$AE,10,0)*IF($C2836="1 - Revenues",1,IF(AND($C2836="5 - Transfers",MID(K2836,15,1)="4"),1,-1))</f>
        <v>0</v>
      </c>
      <c r="S2836" s="18" t="b">
        <f>IF(LEFT(C2836,1)="1",1,-1)*SUMIF([1]Budget!V:V,'Budget Worksheet for Pivot Tabl'!K2836,[1]Budget!AC:AC)=P2836</f>
        <v>1</v>
      </c>
    </row>
    <row r="2837" spans="1:19" x14ac:dyDescent="0.25">
      <c r="A2837" t="s">
        <v>39</v>
      </c>
      <c r="B2837" t="s">
        <v>40</v>
      </c>
      <c r="C2837" t="s">
        <v>8</v>
      </c>
      <c r="D2837" t="str">
        <f t="shared" si="44"/>
        <v>OUTFLOWS</v>
      </c>
      <c r="E2837" t="s">
        <v>116</v>
      </c>
      <c r="F2837" t="s">
        <v>117</v>
      </c>
      <c r="G2837" t="s">
        <v>2965</v>
      </c>
      <c r="H2837" t="s">
        <v>2966</v>
      </c>
      <c r="I2837" t="s">
        <v>3171</v>
      </c>
      <c r="J2837" t="s">
        <v>3172</v>
      </c>
      <c r="K2837" t="s">
        <v>3779</v>
      </c>
      <c r="L2837" t="s">
        <v>472</v>
      </c>
      <c r="M2837" s="17">
        <f>VLOOKUP($K2837,[1]Budget!$V:$AE,5,0)*IF($C2837="1 - Revenues",1,IF(AND($C2837="5 - Transfers",MID(I2837,15,1)="4"),1,-1))</f>
        <v>0</v>
      </c>
      <c r="N2837" s="17">
        <f>VLOOKUP($K2837,[1]Budget!$V:$AE,6,0)*IF($C2837="1 - Revenues",1,IF(AND($C2837="5 - Transfers",MID(J2837,15,1)="4"),1,-1))</f>
        <v>0</v>
      </c>
      <c r="O2837" s="17">
        <f>IFERROR(IF(RIGHT(LEFT(K2837,15),1)="4",VLOOKUP(K2837,'[1]Budget Worksheet'!A:B,2,0),-1*VLOOKUP(K2837,'[1]Budget Worksheet'!A:B,2,0)),0)</f>
        <v>0</v>
      </c>
      <c r="P2837" s="17">
        <f>VLOOKUP($K2837,[1]Budget!$V:$AE,8,0)*IF($C2837="1 - Revenues",1,IF(AND($C2837="5 - Transfers",MID($K2837,15,1)="4"),1,-1))</f>
        <v>0</v>
      </c>
      <c r="Q2837" s="17">
        <f>VLOOKUP($K2837,[1]Budget!$V:$AE,10,0)*IF($C2837="1 - Revenues",1,IF(AND($C2837="5 - Transfers",MID(K2837,15,1)="4"),1,-1))</f>
        <v>0</v>
      </c>
      <c r="S2837" s="18" t="b">
        <f>IF(LEFT(C2837,1)="1",1,-1)*SUMIF([1]Budget!V:V,'Budget Worksheet for Pivot Tabl'!K2837,[1]Budget!AC:AC)=P2837</f>
        <v>1</v>
      </c>
    </row>
    <row r="2838" spans="1:19" x14ac:dyDescent="0.25">
      <c r="A2838" t="s">
        <v>39</v>
      </c>
      <c r="B2838" t="s">
        <v>40</v>
      </c>
      <c r="C2838" t="s">
        <v>8</v>
      </c>
      <c r="D2838" t="str">
        <f t="shared" si="44"/>
        <v>OUTFLOWS</v>
      </c>
      <c r="E2838" t="s">
        <v>116</v>
      </c>
      <c r="F2838" t="s">
        <v>117</v>
      </c>
      <c r="G2838" t="s">
        <v>2965</v>
      </c>
      <c r="H2838" t="s">
        <v>2966</v>
      </c>
      <c r="I2838" t="s">
        <v>3184</v>
      </c>
      <c r="J2838" t="s">
        <v>3185</v>
      </c>
      <c r="K2838" t="s">
        <v>3780</v>
      </c>
      <c r="L2838" t="s">
        <v>472</v>
      </c>
      <c r="M2838" s="17">
        <f>VLOOKUP($K2838,[1]Budget!$V:$AE,5,0)*IF($C2838="1 - Revenues",1,IF(AND($C2838="5 - Transfers",MID(I2838,15,1)="4"),1,-1))</f>
        <v>0</v>
      </c>
      <c r="N2838" s="17">
        <f>VLOOKUP($K2838,[1]Budget!$V:$AE,6,0)*IF($C2838="1 - Revenues",1,IF(AND($C2838="5 - Transfers",MID(J2838,15,1)="4"),1,-1))</f>
        <v>0</v>
      </c>
      <c r="O2838" s="17">
        <f>IFERROR(IF(RIGHT(LEFT(K2838,15),1)="4",VLOOKUP(K2838,'[1]Budget Worksheet'!A:B,2,0),-1*VLOOKUP(K2838,'[1]Budget Worksheet'!A:B,2,0)),0)</f>
        <v>0</v>
      </c>
      <c r="P2838" s="17">
        <f>VLOOKUP($K2838,[1]Budget!$V:$AE,8,0)*IF($C2838="1 - Revenues",1,IF(AND($C2838="5 - Transfers",MID($K2838,15,1)="4"),1,-1))</f>
        <v>0</v>
      </c>
      <c r="Q2838" s="17">
        <f>VLOOKUP($K2838,[1]Budget!$V:$AE,10,0)*IF($C2838="1 - Revenues",1,IF(AND($C2838="5 - Transfers",MID(K2838,15,1)="4"),1,-1))</f>
        <v>0</v>
      </c>
      <c r="S2838" s="18" t="b">
        <f>IF(LEFT(C2838,1)="1",1,-1)*SUMIF([1]Budget!V:V,'Budget Worksheet for Pivot Tabl'!K2838,[1]Budget!AC:AC)=P2838</f>
        <v>1</v>
      </c>
    </row>
    <row r="2839" spans="1:19" x14ac:dyDescent="0.25">
      <c r="A2839" t="s">
        <v>39</v>
      </c>
      <c r="B2839" t="s">
        <v>40</v>
      </c>
      <c r="C2839" t="s">
        <v>8</v>
      </c>
      <c r="D2839" t="str">
        <f t="shared" si="44"/>
        <v>OUTFLOWS</v>
      </c>
      <c r="E2839" t="s">
        <v>116</v>
      </c>
      <c r="F2839" t="s">
        <v>117</v>
      </c>
      <c r="G2839" t="s">
        <v>2965</v>
      </c>
      <c r="H2839" t="s">
        <v>2966</v>
      </c>
      <c r="I2839" t="s">
        <v>3198</v>
      </c>
      <c r="J2839" t="s">
        <v>3199</v>
      </c>
      <c r="K2839" t="s">
        <v>3781</v>
      </c>
      <c r="L2839" t="s">
        <v>472</v>
      </c>
      <c r="M2839" s="17">
        <f>VLOOKUP($K2839,[1]Budget!$V:$AE,5,0)*IF($C2839="1 - Revenues",1,IF(AND($C2839="5 - Transfers",MID(I2839,15,1)="4"),1,-1))</f>
        <v>0</v>
      </c>
      <c r="N2839" s="17">
        <f>VLOOKUP($K2839,[1]Budget!$V:$AE,6,0)*IF($C2839="1 - Revenues",1,IF(AND($C2839="5 - Transfers",MID(J2839,15,1)="4"),1,-1))</f>
        <v>0</v>
      </c>
      <c r="O2839" s="17">
        <f>IFERROR(IF(RIGHT(LEFT(K2839,15),1)="4",VLOOKUP(K2839,'[1]Budget Worksheet'!A:B,2,0),-1*VLOOKUP(K2839,'[1]Budget Worksheet'!A:B,2,0)),0)</f>
        <v>0</v>
      </c>
      <c r="P2839" s="17">
        <f>VLOOKUP($K2839,[1]Budget!$V:$AE,8,0)*IF($C2839="1 - Revenues",1,IF(AND($C2839="5 - Transfers",MID($K2839,15,1)="4"),1,-1))</f>
        <v>0</v>
      </c>
      <c r="Q2839" s="17">
        <f>VLOOKUP($K2839,[1]Budget!$V:$AE,10,0)*IF($C2839="1 - Revenues",1,IF(AND($C2839="5 - Transfers",MID(K2839,15,1)="4"),1,-1))</f>
        <v>0</v>
      </c>
      <c r="S2839" s="18" t="b">
        <f>IF(LEFT(C2839,1)="1",1,-1)*SUMIF([1]Budget!V:V,'Budget Worksheet for Pivot Tabl'!K2839,[1]Budget!AC:AC)=P2839</f>
        <v>1</v>
      </c>
    </row>
    <row r="2840" spans="1:19" x14ac:dyDescent="0.25">
      <c r="A2840" t="s">
        <v>39</v>
      </c>
      <c r="B2840" t="s">
        <v>40</v>
      </c>
      <c r="C2840" t="s">
        <v>8</v>
      </c>
      <c r="D2840" t="str">
        <f t="shared" si="44"/>
        <v>OUTFLOWS</v>
      </c>
      <c r="E2840" t="s">
        <v>116</v>
      </c>
      <c r="F2840" t="s">
        <v>117</v>
      </c>
      <c r="G2840" t="s">
        <v>2965</v>
      </c>
      <c r="H2840" t="s">
        <v>2966</v>
      </c>
      <c r="I2840" t="s">
        <v>89</v>
      </c>
      <c r="J2840" t="s">
        <v>3211</v>
      </c>
      <c r="K2840" t="s">
        <v>3782</v>
      </c>
      <c r="L2840" t="s">
        <v>472</v>
      </c>
      <c r="M2840" s="17">
        <f>VLOOKUP($K2840,[1]Budget!$V:$AE,5,0)*IF($C2840="1 - Revenues",1,IF(AND($C2840="5 - Transfers",MID(I2840,15,1)="4"),1,-1))</f>
        <v>0</v>
      </c>
      <c r="N2840" s="17">
        <f>VLOOKUP($K2840,[1]Budget!$V:$AE,6,0)*IF($C2840="1 - Revenues",1,IF(AND($C2840="5 - Transfers",MID(J2840,15,1)="4"),1,-1))</f>
        <v>0</v>
      </c>
      <c r="O2840" s="17">
        <f>IFERROR(IF(RIGHT(LEFT(K2840,15),1)="4",VLOOKUP(K2840,'[1]Budget Worksheet'!A:B,2,0),-1*VLOOKUP(K2840,'[1]Budget Worksheet'!A:B,2,0)),0)</f>
        <v>0</v>
      </c>
      <c r="P2840" s="17">
        <f>VLOOKUP($K2840,[1]Budget!$V:$AE,8,0)*IF($C2840="1 - Revenues",1,IF(AND($C2840="5 - Transfers",MID($K2840,15,1)="4"),1,-1))</f>
        <v>0</v>
      </c>
      <c r="Q2840" s="17">
        <f>VLOOKUP($K2840,[1]Budget!$V:$AE,10,0)*IF($C2840="1 - Revenues",1,IF(AND($C2840="5 - Transfers",MID(K2840,15,1)="4"),1,-1))</f>
        <v>0</v>
      </c>
      <c r="S2840" s="18" t="b">
        <f>IF(LEFT(C2840,1)="1",1,-1)*SUMIF([1]Budget!V:V,'Budget Worksheet for Pivot Tabl'!K2840,[1]Budget!AC:AC)=P2840</f>
        <v>1</v>
      </c>
    </row>
    <row r="2841" spans="1:19" x14ac:dyDescent="0.25">
      <c r="A2841" t="s">
        <v>39</v>
      </c>
      <c r="B2841" t="s">
        <v>40</v>
      </c>
      <c r="C2841" t="s">
        <v>8</v>
      </c>
      <c r="D2841" t="str">
        <f t="shared" si="44"/>
        <v>OUTFLOWS</v>
      </c>
      <c r="E2841" t="s">
        <v>116</v>
      </c>
      <c r="F2841" t="s">
        <v>117</v>
      </c>
      <c r="G2841" t="s">
        <v>2965</v>
      </c>
      <c r="H2841" t="s">
        <v>2966</v>
      </c>
      <c r="I2841" t="s">
        <v>3234</v>
      </c>
      <c r="J2841" t="s">
        <v>3235</v>
      </c>
      <c r="K2841" t="s">
        <v>3783</v>
      </c>
      <c r="L2841" t="s">
        <v>472</v>
      </c>
      <c r="M2841" s="17">
        <f>VLOOKUP($K2841,[1]Budget!$V:$AE,5,0)*IF($C2841="1 - Revenues",1,IF(AND($C2841="5 - Transfers",MID(I2841,15,1)="4"),1,-1))</f>
        <v>0</v>
      </c>
      <c r="N2841" s="17">
        <f>VLOOKUP($K2841,[1]Budget!$V:$AE,6,0)*IF($C2841="1 - Revenues",1,IF(AND($C2841="5 - Transfers",MID(J2841,15,1)="4"),1,-1))</f>
        <v>0</v>
      </c>
      <c r="O2841" s="17">
        <f>IFERROR(IF(RIGHT(LEFT(K2841,15),1)="4",VLOOKUP(K2841,'[1]Budget Worksheet'!A:B,2,0),-1*VLOOKUP(K2841,'[1]Budget Worksheet'!A:B,2,0)),0)</f>
        <v>0</v>
      </c>
      <c r="P2841" s="17">
        <f>VLOOKUP($K2841,[1]Budget!$V:$AE,8,0)*IF($C2841="1 - Revenues",1,IF(AND($C2841="5 - Transfers",MID($K2841,15,1)="4"),1,-1))</f>
        <v>0</v>
      </c>
      <c r="Q2841" s="17">
        <f>VLOOKUP($K2841,[1]Budget!$V:$AE,10,0)*IF($C2841="1 - Revenues",1,IF(AND($C2841="5 - Transfers",MID(K2841,15,1)="4"),1,-1))</f>
        <v>0</v>
      </c>
      <c r="S2841" s="18" t="b">
        <f>IF(LEFT(C2841,1)="1",1,-1)*SUMIF([1]Budget!V:V,'Budget Worksheet for Pivot Tabl'!K2841,[1]Budget!AC:AC)=P2841</f>
        <v>1</v>
      </c>
    </row>
    <row r="2842" spans="1:19" x14ac:dyDescent="0.25">
      <c r="A2842" t="s">
        <v>39</v>
      </c>
      <c r="B2842" t="s">
        <v>40</v>
      </c>
      <c r="C2842" t="s">
        <v>8</v>
      </c>
      <c r="D2842" t="str">
        <f t="shared" si="44"/>
        <v>OUTFLOWS</v>
      </c>
      <c r="E2842" t="s">
        <v>116</v>
      </c>
      <c r="F2842" t="s">
        <v>117</v>
      </c>
      <c r="G2842" t="s">
        <v>2965</v>
      </c>
      <c r="H2842" t="s">
        <v>2966</v>
      </c>
      <c r="I2842" t="s">
        <v>3248</v>
      </c>
      <c r="J2842" t="s">
        <v>3249</v>
      </c>
      <c r="K2842" t="s">
        <v>3784</v>
      </c>
      <c r="L2842" t="s">
        <v>472</v>
      </c>
      <c r="M2842" s="17">
        <f>VLOOKUP($K2842,[1]Budget!$V:$AE,5,0)*IF($C2842="1 - Revenues",1,IF(AND($C2842="5 - Transfers",MID(I2842,15,1)="4"),1,-1))</f>
        <v>0</v>
      </c>
      <c r="N2842" s="17">
        <f>VLOOKUP($K2842,[1]Budget!$V:$AE,6,0)*IF($C2842="1 - Revenues",1,IF(AND($C2842="5 - Transfers",MID(J2842,15,1)="4"),1,-1))</f>
        <v>0</v>
      </c>
      <c r="O2842" s="17">
        <f>IFERROR(IF(RIGHT(LEFT(K2842,15),1)="4",VLOOKUP(K2842,'[1]Budget Worksheet'!A:B,2,0),-1*VLOOKUP(K2842,'[1]Budget Worksheet'!A:B,2,0)),0)</f>
        <v>0</v>
      </c>
      <c r="P2842" s="17">
        <f>VLOOKUP($K2842,[1]Budget!$V:$AE,8,0)*IF($C2842="1 - Revenues",1,IF(AND($C2842="5 - Transfers",MID($K2842,15,1)="4"),1,-1))</f>
        <v>0</v>
      </c>
      <c r="Q2842" s="17">
        <f>VLOOKUP($K2842,[1]Budget!$V:$AE,10,0)*IF($C2842="1 - Revenues",1,IF(AND($C2842="5 - Transfers",MID(K2842,15,1)="4"),1,-1))</f>
        <v>0</v>
      </c>
      <c r="S2842" s="18" t="b">
        <f>IF(LEFT(C2842,1)="1",1,-1)*SUMIF([1]Budget!V:V,'Budget Worksheet for Pivot Tabl'!K2842,[1]Budget!AC:AC)=P2842</f>
        <v>1</v>
      </c>
    </row>
    <row r="2843" spans="1:19" x14ac:dyDescent="0.25">
      <c r="A2843" t="s">
        <v>39</v>
      </c>
      <c r="B2843" t="s">
        <v>40</v>
      </c>
      <c r="C2843" t="s">
        <v>8</v>
      </c>
      <c r="D2843" t="str">
        <f t="shared" si="44"/>
        <v>OUTFLOWS</v>
      </c>
      <c r="E2843" t="s">
        <v>116</v>
      </c>
      <c r="F2843" t="s">
        <v>117</v>
      </c>
      <c r="G2843" t="s">
        <v>2965</v>
      </c>
      <c r="H2843" t="s">
        <v>2966</v>
      </c>
      <c r="I2843" t="s">
        <v>3262</v>
      </c>
      <c r="J2843" t="s">
        <v>3263</v>
      </c>
      <c r="K2843" t="s">
        <v>3785</v>
      </c>
      <c r="L2843" t="s">
        <v>472</v>
      </c>
      <c r="M2843" s="17">
        <f>VLOOKUP($K2843,[1]Budget!$V:$AE,5,0)*IF($C2843="1 - Revenues",1,IF(AND($C2843="5 - Transfers",MID(I2843,15,1)="4"),1,-1))</f>
        <v>0</v>
      </c>
      <c r="N2843" s="17">
        <f>VLOOKUP($K2843,[1]Budget!$V:$AE,6,0)*IF($C2843="1 - Revenues",1,IF(AND($C2843="5 - Transfers",MID(J2843,15,1)="4"),1,-1))</f>
        <v>0</v>
      </c>
      <c r="O2843" s="17">
        <f>IFERROR(IF(RIGHT(LEFT(K2843,15),1)="4",VLOOKUP(K2843,'[1]Budget Worksheet'!A:B,2,0),-1*VLOOKUP(K2843,'[1]Budget Worksheet'!A:B,2,0)),0)</f>
        <v>0</v>
      </c>
      <c r="P2843" s="17">
        <f>VLOOKUP($K2843,[1]Budget!$V:$AE,8,0)*IF($C2843="1 - Revenues",1,IF(AND($C2843="5 - Transfers",MID($K2843,15,1)="4"),1,-1))</f>
        <v>0</v>
      </c>
      <c r="Q2843" s="17">
        <f>VLOOKUP($K2843,[1]Budget!$V:$AE,10,0)*IF($C2843="1 - Revenues",1,IF(AND($C2843="5 - Transfers",MID(K2843,15,1)="4"),1,-1))</f>
        <v>0</v>
      </c>
      <c r="S2843" s="18" t="b">
        <f>IF(LEFT(C2843,1)="1",1,-1)*SUMIF([1]Budget!V:V,'Budget Worksheet for Pivot Tabl'!K2843,[1]Budget!AC:AC)=P2843</f>
        <v>1</v>
      </c>
    </row>
    <row r="2844" spans="1:19" x14ac:dyDescent="0.25">
      <c r="A2844" t="s">
        <v>39</v>
      </c>
      <c r="B2844" t="s">
        <v>40</v>
      </c>
      <c r="C2844" t="s">
        <v>8</v>
      </c>
      <c r="D2844" t="str">
        <f t="shared" si="44"/>
        <v>OUTFLOWS</v>
      </c>
      <c r="E2844" t="s">
        <v>116</v>
      </c>
      <c r="F2844" t="s">
        <v>117</v>
      </c>
      <c r="G2844" t="s">
        <v>2965</v>
      </c>
      <c r="H2844" t="s">
        <v>2966</v>
      </c>
      <c r="I2844" t="s">
        <v>3275</v>
      </c>
      <c r="J2844" t="s">
        <v>3276</v>
      </c>
      <c r="K2844" t="s">
        <v>3786</v>
      </c>
      <c r="L2844" t="s">
        <v>472</v>
      </c>
      <c r="M2844" s="17">
        <f>VLOOKUP($K2844,[1]Budget!$V:$AE,5,0)*IF($C2844="1 - Revenues",1,IF(AND($C2844="5 - Transfers",MID(I2844,15,1)="4"),1,-1))</f>
        <v>0</v>
      </c>
      <c r="N2844" s="17">
        <f>VLOOKUP($K2844,[1]Budget!$V:$AE,6,0)*IF($C2844="1 - Revenues",1,IF(AND($C2844="5 - Transfers",MID(J2844,15,1)="4"),1,-1))</f>
        <v>0</v>
      </c>
      <c r="O2844" s="17">
        <f>IFERROR(IF(RIGHT(LEFT(K2844,15),1)="4",VLOOKUP(K2844,'[1]Budget Worksheet'!A:B,2,0),-1*VLOOKUP(K2844,'[1]Budget Worksheet'!A:B,2,0)),0)</f>
        <v>0</v>
      </c>
      <c r="P2844" s="17">
        <f>VLOOKUP($K2844,[1]Budget!$V:$AE,8,0)*IF($C2844="1 - Revenues",1,IF(AND($C2844="5 - Transfers",MID($K2844,15,1)="4"),1,-1))</f>
        <v>0</v>
      </c>
      <c r="Q2844" s="17">
        <f>VLOOKUP($K2844,[1]Budget!$V:$AE,10,0)*IF($C2844="1 - Revenues",1,IF(AND($C2844="5 - Transfers",MID(K2844,15,1)="4"),1,-1))</f>
        <v>0</v>
      </c>
      <c r="S2844" s="18" t="b">
        <f>IF(LEFT(C2844,1)="1",1,-1)*SUMIF([1]Budget!V:V,'Budget Worksheet for Pivot Tabl'!K2844,[1]Budget!AC:AC)=P2844</f>
        <v>1</v>
      </c>
    </row>
    <row r="2845" spans="1:19" x14ac:dyDescent="0.25">
      <c r="A2845" t="s">
        <v>39</v>
      </c>
      <c r="B2845" t="s">
        <v>40</v>
      </c>
      <c r="C2845" t="s">
        <v>8</v>
      </c>
      <c r="D2845" t="str">
        <f t="shared" si="44"/>
        <v>OUTFLOWS</v>
      </c>
      <c r="E2845" t="s">
        <v>116</v>
      </c>
      <c r="F2845" t="s">
        <v>117</v>
      </c>
      <c r="G2845" t="s">
        <v>2965</v>
      </c>
      <c r="H2845" t="s">
        <v>2966</v>
      </c>
      <c r="I2845" t="s">
        <v>3288</v>
      </c>
      <c r="J2845" t="s">
        <v>3289</v>
      </c>
      <c r="K2845" t="s">
        <v>3787</v>
      </c>
      <c r="L2845" t="s">
        <v>472</v>
      </c>
      <c r="M2845" s="17">
        <f>VLOOKUP($K2845,[1]Budget!$V:$AE,5,0)*IF($C2845="1 - Revenues",1,IF(AND($C2845="5 - Transfers",MID(I2845,15,1)="4"),1,-1))</f>
        <v>0</v>
      </c>
      <c r="N2845" s="17">
        <f>VLOOKUP($K2845,[1]Budget!$V:$AE,6,0)*IF($C2845="1 - Revenues",1,IF(AND($C2845="5 - Transfers",MID(J2845,15,1)="4"),1,-1))</f>
        <v>0</v>
      </c>
      <c r="O2845" s="17">
        <f>IFERROR(IF(RIGHT(LEFT(K2845,15),1)="4",VLOOKUP(K2845,'[1]Budget Worksheet'!A:B,2,0),-1*VLOOKUP(K2845,'[1]Budget Worksheet'!A:B,2,0)),0)</f>
        <v>0</v>
      </c>
      <c r="P2845" s="17">
        <f>VLOOKUP($K2845,[1]Budget!$V:$AE,8,0)*IF($C2845="1 - Revenues",1,IF(AND($C2845="5 - Transfers",MID($K2845,15,1)="4"),1,-1))</f>
        <v>0</v>
      </c>
      <c r="Q2845" s="17">
        <f>VLOOKUP($K2845,[1]Budget!$V:$AE,10,0)*IF($C2845="1 - Revenues",1,IF(AND($C2845="5 - Transfers",MID(K2845,15,1)="4"),1,-1))</f>
        <v>0</v>
      </c>
      <c r="S2845" s="18" t="b">
        <f>IF(LEFT(C2845,1)="1",1,-1)*SUMIF([1]Budget!V:V,'Budget Worksheet for Pivot Tabl'!K2845,[1]Budget!AC:AC)=P2845</f>
        <v>1</v>
      </c>
    </row>
    <row r="2846" spans="1:19" x14ac:dyDescent="0.25">
      <c r="A2846" t="s">
        <v>39</v>
      </c>
      <c r="B2846" t="s">
        <v>40</v>
      </c>
      <c r="C2846" t="s">
        <v>8</v>
      </c>
      <c r="D2846" t="str">
        <f t="shared" si="44"/>
        <v>OUTFLOWS</v>
      </c>
      <c r="E2846" t="s">
        <v>116</v>
      </c>
      <c r="F2846" t="s">
        <v>117</v>
      </c>
      <c r="G2846" t="s">
        <v>2965</v>
      </c>
      <c r="H2846" t="s">
        <v>2966</v>
      </c>
      <c r="I2846" t="s">
        <v>3306</v>
      </c>
      <c r="J2846" t="s">
        <v>3307</v>
      </c>
      <c r="K2846" t="s">
        <v>3788</v>
      </c>
      <c r="L2846" t="s">
        <v>472</v>
      </c>
      <c r="M2846" s="17">
        <f>VLOOKUP($K2846,[1]Budget!$V:$AE,5,0)*IF($C2846="1 - Revenues",1,IF(AND($C2846="5 - Transfers",MID(I2846,15,1)="4"),1,-1))</f>
        <v>0</v>
      </c>
      <c r="N2846" s="17">
        <f>VLOOKUP($K2846,[1]Budget!$V:$AE,6,0)*IF($C2846="1 - Revenues",1,IF(AND($C2846="5 - Transfers",MID(J2846,15,1)="4"),1,-1))</f>
        <v>0</v>
      </c>
      <c r="O2846" s="17">
        <f>IFERROR(IF(RIGHT(LEFT(K2846,15),1)="4",VLOOKUP(K2846,'[1]Budget Worksheet'!A:B,2,0),-1*VLOOKUP(K2846,'[1]Budget Worksheet'!A:B,2,0)),0)</f>
        <v>0</v>
      </c>
      <c r="P2846" s="17">
        <f>VLOOKUP($K2846,[1]Budget!$V:$AE,8,0)*IF($C2846="1 - Revenues",1,IF(AND($C2846="5 - Transfers",MID($K2846,15,1)="4"),1,-1))</f>
        <v>0</v>
      </c>
      <c r="Q2846" s="17">
        <f>VLOOKUP($K2846,[1]Budget!$V:$AE,10,0)*IF($C2846="1 - Revenues",1,IF(AND($C2846="5 - Transfers",MID(K2846,15,1)="4"),1,-1))</f>
        <v>0</v>
      </c>
      <c r="S2846" s="18" t="b">
        <f>IF(LEFT(C2846,1)="1",1,-1)*SUMIF([1]Budget!V:V,'Budget Worksheet for Pivot Tabl'!K2846,[1]Budget!AC:AC)=P2846</f>
        <v>1</v>
      </c>
    </row>
    <row r="2847" spans="1:19" x14ac:dyDescent="0.25">
      <c r="A2847" t="s">
        <v>39</v>
      </c>
      <c r="B2847" t="s">
        <v>40</v>
      </c>
      <c r="C2847" t="s">
        <v>8</v>
      </c>
      <c r="D2847" t="str">
        <f t="shared" si="44"/>
        <v>OUTFLOWS</v>
      </c>
      <c r="E2847" t="s">
        <v>116</v>
      </c>
      <c r="F2847" t="s">
        <v>117</v>
      </c>
      <c r="G2847" t="s">
        <v>2965</v>
      </c>
      <c r="H2847" t="s">
        <v>2966</v>
      </c>
      <c r="I2847" t="s">
        <v>3319</v>
      </c>
      <c r="J2847" t="s">
        <v>3320</v>
      </c>
      <c r="K2847" t="s">
        <v>3789</v>
      </c>
      <c r="L2847" t="s">
        <v>472</v>
      </c>
      <c r="M2847" s="17">
        <f>VLOOKUP($K2847,[1]Budget!$V:$AE,5,0)*IF($C2847="1 - Revenues",1,IF(AND($C2847="5 - Transfers",MID(I2847,15,1)="4"),1,-1))</f>
        <v>0</v>
      </c>
      <c r="N2847" s="17">
        <f>VLOOKUP($K2847,[1]Budget!$V:$AE,6,0)*IF($C2847="1 - Revenues",1,IF(AND($C2847="5 - Transfers",MID(J2847,15,1)="4"),1,-1))</f>
        <v>0</v>
      </c>
      <c r="O2847" s="17">
        <f>IFERROR(IF(RIGHT(LEFT(K2847,15),1)="4",VLOOKUP(K2847,'[1]Budget Worksheet'!A:B,2,0),-1*VLOOKUP(K2847,'[1]Budget Worksheet'!A:B,2,0)),0)</f>
        <v>0</v>
      </c>
      <c r="P2847" s="17">
        <f>VLOOKUP($K2847,[1]Budget!$V:$AE,8,0)*IF($C2847="1 - Revenues",1,IF(AND($C2847="5 - Transfers",MID($K2847,15,1)="4"),1,-1))</f>
        <v>0</v>
      </c>
      <c r="Q2847" s="17">
        <f>VLOOKUP($K2847,[1]Budget!$V:$AE,10,0)*IF($C2847="1 - Revenues",1,IF(AND($C2847="5 - Transfers",MID(K2847,15,1)="4"),1,-1))</f>
        <v>0</v>
      </c>
      <c r="S2847" s="18" t="b">
        <f>IF(LEFT(C2847,1)="1",1,-1)*SUMIF([1]Budget!V:V,'Budget Worksheet for Pivot Tabl'!K2847,[1]Budget!AC:AC)=P2847</f>
        <v>1</v>
      </c>
    </row>
    <row r="2848" spans="1:19" x14ac:dyDescent="0.25">
      <c r="A2848" t="s">
        <v>39</v>
      </c>
      <c r="B2848" t="s">
        <v>40</v>
      </c>
      <c r="C2848" t="s">
        <v>8</v>
      </c>
      <c r="D2848" t="str">
        <f t="shared" si="44"/>
        <v>OUTFLOWS</v>
      </c>
      <c r="E2848" t="s">
        <v>116</v>
      </c>
      <c r="F2848" t="s">
        <v>117</v>
      </c>
      <c r="G2848" t="s">
        <v>2965</v>
      </c>
      <c r="H2848" t="s">
        <v>2966</v>
      </c>
      <c r="I2848" t="s">
        <v>3331</v>
      </c>
      <c r="J2848" t="s">
        <v>3332</v>
      </c>
      <c r="K2848" t="s">
        <v>3790</v>
      </c>
      <c r="L2848" t="s">
        <v>472</v>
      </c>
      <c r="M2848" s="17">
        <f>VLOOKUP($K2848,[1]Budget!$V:$AE,5,0)*IF($C2848="1 - Revenues",1,IF(AND($C2848="5 - Transfers",MID(I2848,15,1)="4"),1,-1))</f>
        <v>0</v>
      </c>
      <c r="N2848" s="17">
        <f>VLOOKUP($K2848,[1]Budget!$V:$AE,6,0)*IF($C2848="1 - Revenues",1,IF(AND($C2848="5 - Transfers",MID(J2848,15,1)="4"),1,-1))</f>
        <v>0</v>
      </c>
      <c r="O2848" s="17">
        <f>IFERROR(IF(RIGHT(LEFT(K2848,15),1)="4",VLOOKUP(K2848,'[1]Budget Worksheet'!A:B,2,0),-1*VLOOKUP(K2848,'[1]Budget Worksheet'!A:B,2,0)),0)</f>
        <v>0</v>
      </c>
      <c r="P2848" s="17">
        <f>VLOOKUP($K2848,[1]Budget!$V:$AE,8,0)*IF($C2848="1 - Revenues",1,IF(AND($C2848="5 - Transfers",MID($K2848,15,1)="4"),1,-1))</f>
        <v>0</v>
      </c>
      <c r="Q2848" s="17">
        <f>VLOOKUP($K2848,[1]Budget!$V:$AE,10,0)*IF($C2848="1 - Revenues",1,IF(AND($C2848="5 - Transfers",MID(K2848,15,1)="4"),1,-1))</f>
        <v>0</v>
      </c>
      <c r="S2848" s="18" t="b">
        <f>IF(LEFT(C2848,1)="1",1,-1)*SUMIF([1]Budget!V:V,'Budget Worksheet for Pivot Tabl'!K2848,[1]Budget!AC:AC)=P2848</f>
        <v>1</v>
      </c>
    </row>
    <row r="2849" spans="1:19" x14ac:dyDescent="0.25">
      <c r="A2849" t="s">
        <v>39</v>
      </c>
      <c r="B2849" t="s">
        <v>40</v>
      </c>
      <c r="C2849" t="s">
        <v>8</v>
      </c>
      <c r="D2849" t="str">
        <f t="shared" si="44"/>
        <v>OUTFLOWS</v>
      </c>
      <c r="E2849" t="s">
        <v>116</v>
      </c>
      <c r="F2849" t="s">
        <v>117</v>
      </c>
      <c r="G2849" t="s">
        <v>2965</v>
      </c>
      <c r="H2849" t="s">
        <v>2966</v>
      </c>
      <c r="I2849" t="s">
        <v>3343</v>
      </c>
      <c r="J2849" t="s">
        <v>3344</v>
      </c>
      <c r="K2849" t="s">
        <v>3791</v>
      </c>
      <c r="L2849" t="s">
        <v>472</v>
      </c>
      <c r="M2849" s="17">
        <f>VLOOKUP($K2849,[1]Budget!$V:$AE,5,0)*IF($C2849="1 - Revenues",1,IF(AND($C2849="5 - Transfers",MID(I2849,15,1)="4"),1,-1))</f>
        <v>0</v>
      </c>
      <c r="N2849" s="17">
        <f>VLOOKUP($K2849,[1]Budget!$V:$AE,6,0)*IF($C2849="1 - Revenues",1,IF(AND($C2849="5 - Transfers",MID(J2849,15,1)="4"),1,-1))</f>
        <v>0</v>
      </c>
      <c r="O2849" s="17">
        <f>IFERROR(IF(RIGHT(LEFT(K2849,15),1)="4",VLOOKUP(K2849,'[1]Budget Worksheet'!A:B,2,0),-1*VLOOKUP(K2849,'[1]Budget Worksheet'!A:B,2,0)),0)</f>
        <v>0</v>
      </c>
      <c r="P2849" s="17">
        <f>VLOOKUP($K2849,[1]Budget!$V:$AE,8,0)*IF($C2849="1 - Revenues",1,IF(AND($C2849="5 - Transfers",MID($K2849,15,1)="4"),1,-1))</f>
        <v>0</v>
      </c>
      <c r="Q2849" s="17">
        <f>VLOOKUP($K2849,[1]Budget!$V:$AE,10,0)*IF($C2849="1 - Revenues",1,IF(AND($C2849="5 - Transfers",MID(K2849,15,1)="4"),1,-1))</f>
        <v>0</v>
      </c>
      <c r="S2849" s="18" t="b">
        <f>IF(LEFT(C2849,1)="1",1,-1)*SUMIF([1]Budget!V:V,'Budget Worksheet for Pivot Tabl'!K2849,[1]Budget!AC:AC)=P2849</f>
        <v>1</v>
      </c>
    </row>
    <row r="2850" spans="1:19" x14ac:dyDescent="0.25">
      <c r="A2850" t="s">
        <v>39</v>
      </c>
      <c r="B2850" t="s">
        <v>40</v>
      </c>
      <c r="C2850" t="s">
        <v>8</v>
      </c>
      <c r="D2850" t="str">
        <f t="shared" si="44"/>
        <v>OUTFLOWS</v>
      </c>
      <c r="E2850" t="s">
        <v>116</v>
      </c>
      <c r="F2850" t="s">
        <v>117</v>
      </c>
      <c r="G2850" t="s">
        <v>2965</v>
      </c>
      <c r="H2850" t="s">
        <v>2966</v>
      </c>
      <c r="I2850" t="s">
        <v>3355</v>
      </c>
      <c r="J2850" t="s">
        <v>3356</v>
      </c>
      <c r="K2850" t="s">
        <v>3792</v>
      </c>
      <c r="L2850" t="s">
        <v>472</v>
      </c>
      <c r="M2850" s="17">
        <f>VLOOKUP($K2850,[1]Budget!$V:$AE,5,0)*IF($C2850="1 - Revenues",1,IF(AND($C2850="5 - Transfers",MID(I2850,15,1)="4"),1,-1))</f>
        <v>0</v>
      </c>
      <c r="N2850" s="17">
        <f>VLOOKUP($K2850,[1]Budget!$V:$AE,6,0)*IF($C2850="1 - Revenues",1,IF(AND($C2850="5 - Transfers",MID(J2850,15,1)="4"),1,-1))</f>
        <v>0</v>
      </c>
      <c r="O2850" s="17">
        <f>IFERROR(IF(RIGHT(LEFT(K2850,15),1)="4",VLOOKUP(K2850,'[1]Budget Worksheet'!A:B,2,0),-1*VLOOKUP(K2850,'[1]Budget Worksheet'!A:B,2,0)),0)</f>
        <v>0</v>
      </c>
      <c r="P2850" s="17">
        <f>VLOOKUP($K2850,[1]Budget!$V:$AE,8,0)*IF($C2850="1 - Revenues",1,IF(AND($C2850="5 - Transfers",MID($K2850,15,1)="4"),1,-1))</f>
        <v>0</v>
      </c>
      <c r="Q2850" s="17">
        <f>VLOOKUP($K2850,[1]Budget!$V:$AE,10,0)*IF($C2850="1 - Revenues",1,IF(AND($C2850="5 - Transfers",MID(K2850,15,1)="4"),1,-1))</f>
        <v>0</v>
      </c>
      <c r="S2850" s="18" t="b">
        <f>IF(LEFT(C2850,1)="1",1,-1)*SUMIF([1]Budget!V:V,'Budget Worksheet for Pivot Tabl'!K2850,[1]Budget!AC:AC)=P2850</f>
        <v>1</v>
      </c>
    </row>
    <row r="2851" spans="1:19" x14ac:dyDescent="0.25">
      <c r="A2851" t="s">
        <v>39</v>
      </c>
      <c r="B2851" t="s">
        <v>40</v>
      </c>
      <c r="C2851" t="s">
        <v>8</v>
      </c>
      <c r="D2851" t="str">
        <f t="shared" si="44"/>
        <v>OUTFLOWS</v>
      </c>
      <c r="E2851" t="s">
        <v>116</v>
      </c>
      <c r="F2851" t="s">
        <v>117</v>
      </c>
      <c r="G2851" t="s">
        <v>2965</v>
      </c>
      <c r="H2851" t="s">
        <v>2966</v>
      </c>
      <c r="I2851" t="s">
        <v>3368</v>
      </c>
      <c r="J2851" t="s">
        <v>3369</v>
      </c>
      <c r="K2851" t="s">
        <v>3793</v>
      </c>
      <c r="L2851" t="s">
        <v>472</v>
      </c>
      <c r="M2851" s="17">
        <f>VLOOKUP($K2851,[1]Budget!$V:$AE,5,0)*IF($C2851="1 - Revenues",1,IF(AND($C2851="5 - Transfers",MID(I2851,15,1)="4"),1,-1))</f>
        <v>0</v>
      </c>
      <c r="N2851" s="17">
        <f>VLOOKUP($K2851,[1]Budget!$V:$AE,6,0)*IF($C2851="1 - Revenues",1,IF(AND($C2851="5 - Transfers",MID(J2851,15,1)="4"),1,-1))</f>
        <v>0</v>
      </c>
      <c r="O2851" s="17">
        <f>IFERROR(IF(RIGHT(LEFT(K2851,15),1)="4",VLOOKUP(K2851,'[1]Budget Worksheet'!A:B,2,0),-1*VLOOKUP(K2851,'[1]Budget Worksheet'!A:B,2,0)),0)</f>
        <v>0</v>
      </c>
      <c r="P2851" s="17">
        <f>VLOOKUP($K2851,[1]Budget!$V:$AE,8,0)*IF($C2851="1 - Revenues",1,IF(AND($C2851="5 - Transfers",MID($K2851,15,1)="4"),1,-1))</f>
        <v>0</v>
      </c>
      <c r="Q2851" s="17">
        <f>VLOOKUP($K2851,[1]Budget!$V:$AE,10,0)*IF($C2851="1 - Revenues",1,IF(AND($C2851="5 - Transfers",MID(K2851,15,1)="4"),1,-1))</f>
        <v>0</v>
      </c>
      <c r="S2851" s="18" t="b">
        <f>IF(LEFT(C2851,1)="1",1,-1)*SUMIF([1]Budget!V:V,'Budget Worksheet for Pivot Tabl'!K2851,[1]Budget!AC:AC)=P2851</f>
        <v>1</v>
      </c>
    </row>
    <row r="2852" spans="1:19" x14ac:dyDescent="0.25">
      <c r="A2852" t="s">
        <v>39</v>
      </c>
      <c r="B2852" t="s">
        <v>40</v>
      </c>
      <c r="C2852" t="s">
        <v>8</v>
      </c>
      <c r="D2852" t="str">
        <f t="shared" si="44"/>
        <v>OUTFLOWS</v>
      </c>
      <c r="E2852" t="s">
        <v>116</v>
      </c>
      <c r="F2852" t="s">
        <v>117</v>
      </c>
      <c r="G2852" t="s">
        <v>2965</v>
      </c>
      <c r="H2852" t="s">
        <v>2966</v>
      </c>
      <c r="I2852" t="s">
        <v>3391</v>
      </c>
      <c r="J2852" t="s">
        <v>3392</v>
      </c>
      <c r="K2852" t="s">
        <v>3794</v>
      </c>
      <c r="L2852" t="s">
        <v>472</v>
      </c>
      <c r="M2852" s="17">
        <f>VLOOKUP($K2852,[1]Budget!$V:$AE,5,0)*IF($C2852="1 - Revenues",1,IF(AND($C2852="5 - Transfers",MID(I2852,15,1)="4"),1,-1))</f>
        <v>0</v>
      </c>
      <c r="N2852" s="17">
        <f>VLOOKUP($K2852,[1]Budget!$V:$AE,6,0)*IF($C2852="1 - Revenues",1,IF(AND($C2852="5 - Transfers",MID(J2852,15,1)="4"),1,-1))</f>
        <v>0</v>
      </c>
      <c r="O2852" s="17">
        <f>IFERROR(IF(RIGHT(LEFT(K2852,15),1)="4",VLOOKUP(K2852,'[1]Budget Worksheet'!A:B,2,0),-1*VLOOKUP(K2852,'[1]Budget Worksheet'!A:B,2,0)),0)</f>
        <v>0</v>
      </c>
      <c r="P2852" s="17">
        <f>VLOOKUP($K2852,[1]Budget!$V:$AE,8,0)*IF($C2852="1 - Revenues",1,IF(AND($C2852="5 - Transfers",MID($K2852,15,1)="4"),1,-1))</f>
        <v>0</v>
      </c>
      <c r="Q2852" s="17">
        <f>VLOOKUP($K2852,[1]Budget!$V:$AE,10,0)*IF($C2852="1 - Revenues",1,IF(AND($C2852="5 - Transfers",MID(K2852,15,1)="4"),1,-1))</f>
        <v>0</v>
      </c>
      <c r="S2852" s="18" t="b">
        <f>IF(LEFT(C2852,1)="1",1,-1)*SUMIF([1]Budget!V:V,'Budget Worksheet for Pivot Tabl'!K2852,[1]Budget!AC:AC)=P2852</f>
        <v>1</v>
      </c>
    </row>
    <row r="2853" spans="1:19" x14ac:dyDescent="0.25">
      <c r="A2853" t="s">
        <v>39</v>
      </c>
      <c r="B2853" t="s">
        <v>40</v>
      </c>
      <c r="C2853" t="s">
        <v>8</v>
      </c>
      <c r="D2853" t="str">
        <f t="shared" si="44"/>
        <v>OUTFLOWS</v>
      </c>
      <c r="E2853" t="s">
        <v>116</v>
      </c>
      <c r="F2853" t="s">
        <v>117</v>
      </c>
      <c r="G2853" t="s">
        <v>2965</v>
      </c>
      <c r="H2853" t="s">
        <v>2966</v>
      </c>
      <c r="I2853" t="s">
        <v>213</v>
      </c>
      <c r="J2853" t="s">
        <v>214</v>
      </c>
      <c r="K2853" t="s">
        <v>3795</v>
      </c>
      <c r="L2853" t="s">
        <v>590</v>
      </c>
      <c r="M2853" s="17">
        <f>VLOOKUP($K2853,[1]Budget!$V:$AE,5,0)*IF($C2853="1 - Revenues",1,IF(AND($C2853="5 - Transfers",MID(I2853,15,1)="4"),1,-1))</f>
        <v>0</v>
      </c>
      <c r="N2853" s="17">
        <f>VLOOKUP($K2853,[1]Budget!$V:$AE,6,0)*IF($C2853="1 - Revenues",1,IF(AND($C2853="5 - Transfers",MID(J2853,15,1)="4"),1,-1))</f>
        <v>-15000</v>
      </c>
      <c r="O2853" s="17">
        <f>IFERROR(IF(RIGHT(LEFT(K2853,15),1)="4",VLOOKUP(K2853,'[1]Budget Worksheet'!A:B,2,0),-1*VLOOKUP(K2853,'[1]Budget Worksheet'!A:B,2,0)),0)</f>
        <v>-167939</v>
      </c>
      <c r="P2853" s="17">
        <f>VLOOKUP($K2853,[1]Budget!$V:$AE,8,0)*IF($C2853="1 - Revenues",1,IF(AND($C2853="5 - Transfers",MID($K2853,15,1)="4"),1,-1))</f>
        <v>-173000</v>
      </c>
      <c r="Q2853" s="17">
        <f>VLOOKUP($K2853,[1]Budget!$V:$AE,10,0)*IF($C2853="1 - Revenues",1,IF(AND($C2853="5 - Transfers",MID(K2853,15,1)="4"),1,-1))</f>
        <v>-5061</v>
      </c>
      <c r="S2853" s="18" t="b">
        <f>IF(LEFT(C2853,1)="1",1,-1)*SUMIF([1]Budget!V:V,'Budget Worksheet for Pivot Tabl'!K2853,[1]Budget!AC:AC)=P2853</f>
        <v>1</v>
      </c>
    </row>
    <row r="2854" spans="1:19" x14ac:dyDescent="0.25">
      <c r="A2854" t="s">
        <v>39</v>
      </c>
      <c r="B2854" t="s">
        <v>40</v>
      </c>
      <c r="C2854" t="s">
        <v>8</v>
      </c>
      <c r="D2854" t="str">
        <f t="shared" si="44"/>
        <v>OUTFLOWS</v>
      </c>
      <c r="E2854" t="s">
        <v>116</v>
      </c>
      <c r="F2854" t="s">
        <v>117</v>
      </c>
      <c r="G2854" t="s">
        <v>2965</v>
      </c>
      <c r="H2854" t="s">
        <v>2966</v>
      </c>
      <c r="I2854" t="s">
        <v>213</v>
      </c>
      <c r="J2854" t="s">
        <v>214</v>
      </c>
      <c r="K2854" t="s">
        <v>3796</v>
      </c>
      <c r="L2854" t="s">
        <v>582</v>
      </c>
      <c r="M2854" s="17">
        <f>VLOOKUP($K2854,[1]Budget!$V:$AE,5,0)*IF($C2854="1 - Revenues",1,IF(AND($C2854="5 - Transfers",MID(I2854,15,1)="4"),1,-1))</f>
        <v>0</v>
      </c>
      <c r="N2854" s="17">
        <f>VLOOKUP($K2854,[1]Budget!$V:$AE,6,0)*IF($C2854="1 - Revenues",1,IF(AND($C2854="5 - Transfers",MID(J2854,15,1)="4"),1,-1))</f>
        <v>-4000</v>
      </c>
      <c r="O2854" s="17">
        <f>IFERROR(IF(RIGHT(LEFT(K2854,15),1)="4",VLOOKUP(K2854,'[1]Budget Worksheet'!A:B,2,0),-1*VLOOKUP(K2854,'[1]Budget Worksheet'!A:B,2,0)),0)</f>
        <v>0</v>
      </c>
      <c r="P2854" s="17">
        <f>VLOOKUP($K2854,[1]Budget!$V:$AE,8,0)*IF($C2854="1 - Revenues",1,IF(AND($C2854="5 - Transfers",MID($K2854,15,1)="4"),1,-1))</f>
        <v>0</v>
      </c>
      <c r="Q2854" s="17">
        <f>VLOOKUP($K2854,[1]Budget!$V:$AE,10,0)*IF($C2854="1 - Revenues",1,IF(AND($C2854="5 - Transfers",MID(K2854,15,1)="4"),1,-1))</f>
        <v>0</v>
      </c>
      <c r="S2854" s="18" t="b">
        <f>IF(LEFT(C2854,1)="1",1,-1)*SUMIF([1]Budget!V:V,'Budget Worksheet for Pivot Tabl'!K2854,[1]Budget!AC:AC)=P2854</f>
        <v>1</v>
      </c>
    </row>
    <row r="2855" spans="1:19" x14ac:dyDescent="0.25">
      <c r="A2855" t="s">
        <v>39</v>
      </c>
      <c r="B2855" t="s">
        <v>40</v>
      </c>
      <c r="C2855" t="s">
        <v>8</v>
      </c>
      <c r="D2855" t="str">
        <f t="shared" si="44"/>
        <v>OUTFLOWS</v>
      </c>
      <c r="E2855" t="s">
        <v>116</v>
      </c>
      <c r="F2855" t="s">
        <v>117</v>
      </c>
      <c r="G2855" t="s">
        <v>2965</v>
      </c>
      <c r="H2855" t="s">
        <v>2966</v>
      </c>
      <c r="I2855" t="s">
        <v>213</v>
      </c>
      <c r="J2855" t="s">
        <v>214</v>
      </c>
      <c r="K2855" t="s">
        <v>3797</v>
      </c>
      <c r="L2855" t="s">
        <v>593</v>
      </c>
      <c r="M2855" s="17">
        <f>VLOOKUP($K2855,[1]Budget!$V:$AE,5,0)*IF($C2855="1 - Revenues",1,IF(AND($C2855="5 - Transfers",MID(I2855,15,1)="4"),1,-1))</f>
        <v>0</v>
      </c>
      <c r="N2855" s="17">
        <f>VLOOKUP($K2855,[1]Budget!$V:$AE,6,0)*IF($C2855="1 - Revenues",1,IF(AND($C2855="5 - Transfers",MID(J2855,15,1)="4"),1,-1))</f>
        <v>0</v>
      </c>
      <c r="O2855" s="17">
        <f>IFERROR(IF(RIGHT(LEFT(K2855,15),1)="4",VLOOKUP(K2855,'[1]Budget Worksheet'!A:B,2,0),-1*VLOOKUP(K2855,'[1]Budget Worksheet'!A:B,2,0)),0)</f>
        <v>0</v>
      </c>
      <c r="P2855" s="17">
        <f>VLOOKUP($K2855,[1]Budget!$V:$AE,8,0)*IF($C2855="1 - Revenues",1,IF(AND($C2855="5 - Transfers",MID($K2855,15,1)="4"),1,-1))</f>
        <v>0</v>
      </c>
      <c r="Q2855" s="17">
        <f>VLOOKUP($K2855,[1]Budget!$V:$AE,10,0)*IF($C2855="1 - Revenues",1,IF(AND($C2855="5 - Transfers",MID(K2855,15,1)="4"),1,-1))</f>
        <v>0</v>
      </c>
      <c r="S2855" s="18" t="b">
        <f>IF(LEFT(C2855,1)="1",1,-1)*SUMIF([1]Budget!V:V,'Budget Worksheet for Pivot Tabl'!K2855,[1]Budget!AC:AC)=P2855</f>
        <v>1</v>
      </c>
    </row>
    <row r="2856" spans="1:19" x14ac:dyDescent="0.25">
      <c r="A2856" t="s">
        <v>39</v>
      </c>
      <c r="B2856" t="s">
        <v>40</v>
      </c>
      <c r="C2856" t="s">
        <v>8</v>
      </c>
      <c r="D2856" t="str">
        <f t="shared" si="44"/>
        <v>OUTFLOWS</v>
      </c>
      <c r="E2856" t="s">
        <v>116</v>
      </c>
      <c r="F2856" t="s">
        <v>117</v>
      </c>
      <c r="G2856" t="s">
        <v>2965</v>
      </c>
      <c r="H2856" t="s">
        <v>2966</v>
      </c>
      <c r="I2856" t="s">
        <v>213</v>
      </c>
      <c r="J2856" t="s">
        <v>214</v>
      </c>
      <c r="K2856" t="s">
        <v>3798</v>
      </c>
      <c r="L2856" t="s">
        <v>599</v>
      </c>
      <c r="M2856" s="17">
        <f>VLOOKUP($K2856,[1]Budget!$V:$AE,5,0)*IF($C2856="1 - Revenues",1,IF(AND($C2856="5 - Transfers",MID(I2856,15,1)="4"),1,-1))</f>
        <v>0</v>
      </c>
      <c r="N2856" s="17">
        <f>VLOOKUP($K2856,[1]Budget!$V:$AE,6,0)*IF($C2856="1 - Revenues",1,IF(AND($C2856="5 - Transfers",MID(J2856,15,1)="4"),1,-1))</f>
        <v>-1000</v>
      </c>
      <c r="O2856" s="17">
        <f>IFERROR(IF(RIGHT(LEFT(K2856,15),1)="4",VLOOKUP(K2856,'[1]Budget Worksheet'!A:B,2,0),-1*VLOOKUP(K2856,'[1]Budget Worksheet'!A:B,2,0)),0)</f>
        <v>-3025</v>
      </c>
      <c r="P2856" s="17">
        <f>VLOOKUP($K2856,[1]Budget!$V:$AE,8,0)*IF($C2856="1 - Revenues",1,IF(AND($C2856="5 - Transfers",MID($K2856,15,1)="4"),1,-1))</f>
        <v>-3025</v>
      </c>
      <c r="Q2856" s="17">
        <f>VLOOKUP($K2856,[1]Budget!$V:$AE,10,0)*IF($C2856="1 - Revenues",1,IF(AND($C2856="5 - Transfers",MID(K2856,15,1)="4"),1,-1))</f>
        <v>0</v>
      </c>
      <c r="S2856" s="18" t="b">
        <f>IF(LEFT(C2856,1)="1",1,-1)*SUMIF([1]Budget!V:V,'Budget Worksheet for Pivot Tabl'!K2856,[1]Budget!AC:AC)=P2856</f>
        <v>1</v>
      </c>
    </row>
    <row r="2857" spans="1:19" x14ac:dyDescent="0.25">
      <c r="A2857" t="s">
        <v>39</v>
      </c>
      <c r="B2857" t="s">
        <v>40</v>
      </c>
      <c r="C2857" t="s">
        <v>8</v>
      </c>
      <c r="D2857" t="str">
        <f t="shared" si="44"/>
        <v>OUTFLOWS</v>
      </c>
      <c r="E2857" t="s">
        <v>116</v>
      </c>
      <c r="F2857" t="s">
        <v>117</v>
      </c>
      <c r="G2857" t="s">
        <v>2965</v>
      </c>
      <c r="H2857" t="s">
        <v>2966</v>
      </c>
      <c r="I2857" t="s">
        <v>213</v>
      </c>
      <c r="J2857" t="s">
        <v>214</v>
      </c>
      <c r="K2857" t="s">
        <v>3799</v>
      </c>
      <c r="L2857" t="s">
        <v>470</v>
      </c>
      <c r="M2857" s="17">
        <f>VLOOKUP($K2857,[1]Budget!$V:$AE,5,0)*IF($C2857="1 - Revenues",1,IF(AND($C2857="5 - Transfers",MID(I2857,15,1)="4"),1,-1))</f>
        <v>0</v>
      </c>
      <c r="N2857" s="17">
        <f>VLOOKUP($K2857,[1]Budget!$V:$AE,6,0)*IF($C2857="1 - Revenues",1,IF(AND($C2857="5 - Transfers",MID(J2857,15,1)="4"),1,-1))</f>
        <v>-13000</v>
      </c>
      <c r="O2857" s="17">
        <f>IFERROR(IF(RIGHT(LEFT(K2857,15),1)="4",VLOOKUP(K2857,'[1]Budget Worksheet'!A:B,2,0),-1*VLOOKUP(K2857,'[1]Budget Worksheet'!A:B,2,0)),0)</f>
        <v>-35645</v>
      </c>
      <c r="P2857" s="17">
        <f>VLOOKUP($K2857,[1]Budget!$V:$AE,8,0)*IF($C2857="1 - Revenues",1,IF(AND($C2857="5 - Transfers",MID($K2857,15,1)="4"),1,-1))</f>
        <v>-31000</v>
      </c>
      <c r="Q2857" s="17">
        <f>VLOOKUP($K2857,[1]Budget!$V:$AE,10,0)*IF($C2857="1 - Revenues",1,IF(AND($C2857="5 - Transfers",MID(K2857,15,1)="4"),1,-1))</f>
        <v>4645</v>
      </c>
      <c r="S2857" s="18" t="b">
        <f>IF(LEFT(C2857,1)="1",1,-1)*SUMIF([1]Budget!V:V,'Budget Worksheet for Pivot Tabl'!K2857,[1]Budget!AC:AC)=P2857</f>
        <v>1</v>
      </c>
    </row>
    <row r="2858" spans="1:19" x14ac:dyDescent="0.25">
      <c r="A2858" t="s">
        <v>39</v>
      </c>
      <c r="B2858" t="s">
        <v>40</v>
      </c>
      <c r="C2858" t="s">
        <v>8</v>
      </c>
      <c r="D2858" t="str">
        <f t="shared" si="44"/>
        <v>OUTFLOWS</v>
      </c>
      <c r="E2858" t="s">
        <v>116</v>
      </c>
      <c r="F2858" t="s">
        <v>117</v>
      </c>
      <c r="G2858" t="s">
        <v>2965</v>
      </c>
      <c r="H2858" t="s">
        <v>2966</v>
      </c>
      <c r="I2858" t="s">
        <v>213</v>
      </c>
      <c r="J2858" t="s">
        <v>214</v>
      </c>
      <c r="K2858" t="s">
        <v>3800</v>
      </c>
      <c r="L2858" t="s">
        <v>606</v>
      </c>
      <c r="M2858" s="17">
        <f>VLOOKUP($K2858,[1]Budget!$V:$AE,5,0)*IF($C2858="1 - Revenues",1,IF(AND($C2858="5 - Transfers",MID(I2858,15,1)="4"),1,-1))</f>
        <v>0</v>
      </c>
      <c r="N2858" s="17">
        <f>VLOOKUP($K2858,[1]Budget!$V:$AE,6,0)*IF($C2858="1 - Revenues",1,IF(AND($C2858="5 - Transfers",MID(J2858,15,1)="4"),1,-1))</f>
        <v>-7000</v>
      </c>
      <c r="O2858" s="17">
        <f>IFERROR(IF(RIGHT(LEFT(K2858,15),1)="4",VLOOKUP(K2858,'[1]Budget Worksheet'!A:B,2,0),-1*VLOOKUP(K2858,'[1]Budget Worksheet'!A:B,2,0)),0)</f>
        <v>-20038</v>
      </c>
      <c r="P2858" s="17">
        <f>VLOOKUP($K2858,[1]Budget!$V:$AE,8,0)*IF($C2858="1 - Revenues",1,IF(AND($C2858="5 - Transfers",MID($K2858,15,1)="4"),1,-1))</f>
        <v>-20038</v>
      </c>
      <c r="Q2858" s="17">
        <f>VLOOKUP($K2858,[1]Budget!$V:$AE,10,0)*IF($C2858="1 - Revenues",1,IF(AND($C2858="5 - Transfers",MID(K2858,15,1)="4"),1,-1))</f>
        <v>0</v>
      </c>
      <c r="S2858" s="18" t="b">
        <f>IF(LEFT(C2858,1)="1",1,-1)*SUMIF([1]Budget!V:V,'Budget Worksheet for Pivot Tabl'!K2858,[1]Budget!AC:AC)=P2858</f>
        <v>1</v>
      </c>
    </row>
    <row r="2859" spans="1:19" x14ac:dyDescent="0.25">
      <c r="A2859" t="s">
        <v>39</v>
      </c>
      <c r="B2859" t="s">
        <v>40</v>
      </c>
      <c r="C2859" t="s">
        <v>8</v>
      </c>
      <c r="D2859" t="str">
        <f t="shared" si="44"/>
        <v>OUTFLOWS</v>
      </c>
      <c r="E2859" t="s">
        <v>116</v>
      </c>
      <c r="F2859" t="s">
        <v>117</v>
      </c>
      <c r="G2859" t="s">
        <v>2965</v>
      </c>
      <c r="H2859" t="s">
        <v>2966</v>
      </c>
      <c r="I2859" t="s">
        <v>213</v>
      </c>
      <c r="J2859" t="s">
        <v>214</v>
      </c>
      <c r="K2859" t="s">
        <v>3801</v>
      </c>
      <c r="L2859" t="s">
        <v>608</v>
      </c>
      <c r="M2859" s="17">
        <f>VLOOKUP($K2859,[1]Budget!$V:$AE,5,0)*IF($C2859="1 - Revenues",1,IF(AND($C2859="5 - Transfers",MID(I2859,15,1)="4"),1,-1))</f>
        <v>0</v>
      </c>
      <c r="N2859" s="17">
        <f>VLOOKUP($K2859,[1]Budget!$V:$AE,6,0)*IF($C2859="1 - Revenues",1,IF(AND($C2859="5 - Transfers",MID(J2859,15,1)="4"),1,-1))</f>
        <v>-13000</v>
      </c>
      <c r="O2859" s="17">
        <f>IFERROR(IF(RIGHT(LEFT(K2859,15),1)="4",VLOOKUP(K2859,'[1]Budget Worksheet'!A:B,2,0),-1*VLOOKUP(K2859,'[1]Budget Worksheet'!A:B,2,0)),0)</f>
        <v>-42608</v>
      </c>
      <c r="P2859" s="17">
        <f>VLOOKUP($K2859,[1]Budget!$V:$AE,8,0)*IF($C2859="1 - Revenues",1,IF(AND($C2859="5 - Transfers",MID($K2859,15,1)="4"),1,-1))</f>
        <v>-42608</v>
      </c>
      <c r="Q2859" s="17">
        <f>VLOOKUP($K2859,[1]Budget!$V:$AE,10,0)*IF($C2859="1 - Revenues",1,IF(AND($C2859="5 - Transfers",MID(K2859,15,1)="4"),1,-1))</f>
        <v>0</v>
      </c>
      <c r="S2859" s="18" t="b">
        <f>IF(LEFT(C2859,1)="1",1,-1)*SUMIF([1]Budget!V:V,'Budget Worksheet for Pivot Tabl'!K2859,[1]Budget!AC:AC)=P2859</f>
        <v>1</v>
      </c>
    </row>
    <row r="2860" spans="1:19" x14ac:dyDescent="0.25">
      <c r="A2860" t="s">
        <v>39</v>
      </c>
      <c r="B2860" t="s">
        <v>40</v>
      </c>
      <c r="C2860" t="s">
        <v>8</v>
      </c>
      <c r="D2860" t="str">
        <f t="shared" si="44"/>
        <v>OUTFLOWS</v>
      </c>
      <c r="E2860" t="s">
        <v>116</v>
      </c>
      <c r="F2860" t="s">
        <v>117</v>
      </c>
      <c r="G2860" t="s">
        <v>2965</v>
      </c>
      <c r="H2860" t="s">
        <v>2966</v>
      </c>
      <c r="I2860" t="s">
        <v>213</v>
      </c>
      <c r="J2860" t="s">
        <v>214</v>
      </c>
      <c r="K2860" t="s">
        <v>3802</v>
      </c>
      <c r="L2860" t="s">
        <v>610</v>
      </c>
      <c r="M2860" s="17">
        <f>VLOOKUP($K2860,[1]Budget!$V:$AE,5,0)*IF($C2860="1 - Revenues",1,IF(AND($C2860="5 - Transfers",MID(I2860,15,1)="4"),1,-1))</f>
        <v>0</v>
      </c>
      <c r="N2860" s="17">
        <f>VLOOKUP($K2860,[1]Budget!$V:$AE,6,0)*IF($C2860="1 - Revenues",1,IF(AND($C2860="5 - Transfers",MID(J2860,15,1)="4"),1,-1))</f>
        <v>-1000</v>
      </c>
      <c r="O2860" s="17">
        <f>IFERROR(IF(RIGHT(LEFT(K2860,15),1)="4",VLOOKUP(K2860,'[1]Budget Worksheet'!A:B,2,0),-1*VLOOKUP(K2860,'[1]Budget Worksheet'!A:B,2,0)),0)</f>
        <v>-2705</v>
      </c>
      <c r="P2860" s="17">
        <f>VLOOKUP($K2860,[1]Budget!$V:$AE,8,0)*IF($C2860="1 - Revenues",1,IF(AND($C2860="5 - Transfers",MID($K2860,15,1)="4"),1,-1))</f>
        <v>-2705</v>
      </c>
      <c r="Q2860" s="17">
        <f>VLOOKUP($K2860,[1]Budget!$V:$AE,10,0)*IF($C2860="1 - Revenues",1,IF(AND($C2860="5 - Transfers",MID(K2860,15,1)="4"),1,-1))</f>
        <v>0</v>
      </c>
      <c r="S2860" s="18" t="b">
        <f>IF(LEFT(C2860,1)="1",1,-1)*SUMIF([1]Budget!V:V,'Budget Worksheet for Pivot Tabl'!K2860,[1]Budget!AC:AC)=P2860</f>
        <v>1</v>
      </c>
    </row>
    <row r="2861" spans="1:19" x14ac:dyDescent="0.25">
      <c r="A2861" t="s">
        <v>39</v>
      </c>
      <c r="B2861" t="s">
        <v>40</v>
      </c>
      <c r="C2861" t="s">
        <v>8</v>
      </c>
      <c r="D2861" t="str">
        <f t="shared" si="44"/>
        <v>OUTFLOWS</v>
      </c>
      <c r="E2861" t="s">
        <v>116</v>
      </c>
      <c r="F2861" t="s">
        <v>117</v>
      </c>
      <c r="G2861" t="s">
        <v>2965</v>
      </c>
      <c r="H2861" t="s">
        <v>2966</v>
      </c>
      <c r="I2861" t="s">
        <v>213</v>
      </c>
      <c r="J2861" t="s">
        <v>214</v>
      </c>
      <c r="K2861" t="s">
        <v>3803</v>
      </c>
      <c r="L2861" t="s">
        <v>612</v>
      </c>
      <c r="M2861" s="17">
        <f>VLOOKUP($K2861,[1]Budget!$V:$AE,5,0)*IF($C2861="1 - Revenues",1,IF(AND($C2861="5 - Transfers",MID(I2861,15,1)="4"),1,-1))</f>
        <v>0</v>
      </c>
      <c r="N2861" s="17">
        <f>VLOOKUP($K2861,[1]Budget!$V:$AE,6,0)*IF($C2861="1 - Revenues",1,IF(AND($C2861="5 - Transfers",MID(J2861,15,1)="4"),1,-1))</f>
        <v>0</v>
      </c>
      <c r="O2861" s="17">
        <f>IFERROR(IF(RIGHT(LEFT(K2861,15),1)="4",VLOOKUP(K2861,'[1]Budget Worksheet'!A:B,2,0),-1*VLOOKUP(K2861,'[1]Budget Worksheet'!A:B,2,0)),0)</f>
        <v>-458</v>
      </c>
      <c r="P2861" s="17">
        <f>VLOOKUP($K2861,[1]Budget!$V:$AE,8,0)*IF($C2861="1 - Revenues",1,IF(AND($C2861="5 - Transfers",MID($K2861,15,1)="4"),1,-1))</f>
        <v>-458</v>
      </c>
      <c r="Q2861" s="17">
        <f>VLOOKUP($K2861,[1]Budget!$V:$AE,10,0)*IF($C2861="1 - Revenues",1,IF(AND($C2861="5 - Transfers",MID(K2861,15,1)="4"),1,-1))</f>
        <v>0</v>
      </c>
      <c r="S2861" s="18" t="b">
        <f>IF(LEFT(C2861,1)="1",1,-1)*SUMIF([1]Budget!V:V,'Budget Worksheet for Pivot Tabl'!K2861,[1]Budget!AC:AC)=P2861</f>
        <v>1</v>
      </c>
    </row>
    <row r="2862" spans="1:19" x14ac:dyDescent="0.25">
      <c r="A2862" t="s">
        <v>39</v>
      </c>
      <c r="B2862" t="s">
        <v>40</v>
      </c>
      <c r="C2862" t="s">
        <v>8</v>
      </c>
      <c r="D2862" t="str">
        <f t="shared" si="44"/>
        <v>OUTFLOWS</v>
      </c>
      <c r="E2862" t="s">
        <v>116</v>
      </c>
      <c r="F2862" t="s">
        <v>117</v>
      </c>
      <c r="G2862" t="s">
        <v>2965</v>
      </c>
      <c r="H2862" t="s">
        <v>2966</v>
      </c>
      <c r="I2862" t="s">
        <v>213</v>
      </c>
      <c r="J2862" t="s">
        <v>214</v>
      </c>
      <c r="K2862" t="s">
        <v>3804</v>
      </c>
      <c r="L2862" t="s">
        <v>614</v>
      </c>
      <c r="M2862" s="17">
        <f>VLOOKUP($K2862,[1]Budget!$V:$AE,5,0)*IF($C2862="1 - Revenues",1,IF(AND($C2862="5 - Transfers",MID(I2862,15,1)="4"),1,-1))</f>
        <v>0</v>
      </c>
      <c r="N2862" s="17">
        <f>VLOOKUP($K2862,[1]Budget!$V:$AE,6,0)*IF($C2862="1 - Revenues",1,IF(AND($C2862="5 - Transfers",MID(J2862,15,1)="4"),1,-1))</f>
        <v>0</v>
      </c>
      <c r="O2862" s="17">
        <f>IFERROR(IF(RIGHT(LEFT(K2862,15),1)="4",VLOOKUP(K2862,'[1]Budget Worksheet'!A:B,2,0),-1*VLOOKUP(K2862,'[1]Budget Worksheet'!A:B,2,0)),0)</f>
        <v>-161</v>
      </c>
      <c r="P2862" s="17">
        <f>VLOOKUP($K2862,[1]Budget!$V:$AE,8,0)*IF($C2862="1 - Revenues",1,IF(AND($C2862="5 - Transfers",MID($K2862,15,1)="4"),1,-1))</f>
        <v>-161</v>
      </c>
      <c r="Q2862" s="17">
        <f>VLOOKUP($K2862,[1]Budget!$V:$AE,10,0)*IF($C2862="1 - Revenues",1,IF(AND($C2862="5 - Transfers",MID(K2862,15,1)="4"),1,-1))</f>
        <v>0</v>
      </c>
      <c r="S2862" s="18" t="b">
        <f>IF(LEFT(C2862,1)="1",1,-1)*SUMIF([1]Budget!V:V,'Budget Worksheet for Pivot Tabl'!K2862,[1]Budget!AC:AC)=P2862</f>
        <v>1</v>
      </c>
    </row>
    <row r="2863" spans="1:19" x14ac:dyDescent="0.25">
      <c r="A2863" t="s">
        <v>39</v>
      </c>
      <c r="B2863" t="s">
        <v>40</v>
      </c>
      <c r="C2863" t="s">
        <v>8</v>
      </c>
      <c r="D2863" t="str">
        <f t="shared" si="44"/>
        <v>OUTFLOWS</v>
      </c>
      <c r="E2863" t="s">
        <v>116</v>
      </c>
      <c r="F2863" t="s">
        <v>117</v>
      </c>
      <c r="G2863" t="s">
        <v>2965</v>
      </c>
      <c r="H2863" t="s">
        <v>2966</v>
      </c>
      <c r="I2863" t="s">
        <v>213</v>
      </c>
      <c r="J2863" t="s">
        <v>214</v>
      </c>
      <c r="K2863" t="s">
        <v>3805</v>
      </c>
      <c r="L2863" t="s">
        <v>618</v>
      </c>
      <c r="M2863" s="17">
        <f>VLOOKUP($K2863,[1]Budget!$V:$AE,5,0)*IF($C2863="1 - Revenues",1,IF(AND($C2863="5 - Transfers",MID(I2863,15,1)="4"),1,-1))</f>
        <v>0</v>
      </c>
      <c r="N2863" s="17">
        <f>VLOOKUP($K2863,[1]Budget!$V:$AE,6,0)*IF($C2863="1 - Revenues",1,IF(AND($C2863="5 - Transfers",MID(J2863,15,1)="4"),1,-1))</f>
        <v>0</v>
      </c>
      <c r="O2863" s="17">
        <f>IFERROR(IF(RIGHT(LEFT(K2863,15),1)="4",VLOOKUP(K2863,'[1]Budget Worksheet'!A:B,2,0),-1*VLOOKUP(K2863,'[1]Budget Worksheet'!A:B,2,0)),0)</f>
        <v>-528</v>
      </c>
      <c r="P2863" s="17">
        <f>VLOOKUP($K2863,[1]Budget!$V:$AE,8,0)*IF($C2863="1 - Revenues",1,IF(AND($C2863="5 - Transfers",MID($K2863,15,1)="4"),1,-1))</f>
        <v>-528</v>
      </c>
      <c r="Q2863" s="17">
        <f>VLOOKUP($K2863,[1]Budget!$V:$AE,10,0)*IF($C2863="1 - Revenues",1,IF(AND($C2863="5 - Transfers",MID(K2863,15,1)="4"),1,-1))</f>
        <v>0</v>
      </c>
      <c r="S2863" s="18" t="b">
        <f>IF(LEFT(C2863,1)="1",1,-1)*SUMIF([1]Budget!V:V,'Budget Worksheet for Pivot Tabl'!K2863,[1]Budget!AC:AC)=P2863</f>
        <v>1</v>
      </c>
    </row>
    <row r="2864" spans="1:19" x14ac:dyDescent="0.25">
      <c r="A2864" t="s">
        <v>39</v>
      </c>
      <c r="B2864" t="s">
        <v>40</v>
      </c>
      <c r="C2864" t="s">
        <v>8</v>
      </c>
      <c r="D2864" t="str">
        <f t="shared" si="44"/>
        <v>OUTFLOWS</v>
      </c>
      <c r="E2864" t="s">
        <v>116</v>
      </c>
      <c r="F2864" t="s">
        <v>117</v>
      </c>
      <c r="G2864" t="s">
        <v>2965</v>
      </c>
      <c r="H2864" t="s">
        <v>2966</v>
      </c>
      <c r="I2864" t="s">
        <v>213</v>
      </c>
      <c r="J2864" t="s">
        <v>214</v>
      </c>
      <c r="K2864" t="s">
        <v>3806</v>
      </c>
      <c r="L2864" t="s">
        <v>620</v>
      </c>
      <c r="M2864" s="17">
        <f>VLOOKUP($K2864,[1]Budget!$V:$AE,5,0)*IF($C2864="1 - Revenues",1,IF(AND($C2864="5 - Transfers",MID(I2864,15,1)="4"),1,-1))</f>
        <v>0</v>
      </c>
      <c r="N2864" s="17">
        <f>VLOOKUP($K2864,[1]Budget!$V:$AE,6,0)*IF($C2864="1 - Revenues",1,IF(AND($C2864="5 - Transfers",MID(J2864,15,1)="4"),1,-1))</f>
        <v>-2000</v>
      </c>
      <c r="O2864" s="17">
        <f>IFERROR(IF(RIGHT(LEFT(K2864,15),1)="4",VLOOKUP(K2864,'[1]Budget Worksheet'!A:B,2,0),-1*VLOOKUP(K2864,'[1]Budget Worksheet'!A:B,2,0)),0)</f>
        <v>-8335</v>
      </c>
      <c r="P2864" s="17">
        <f>VLOOKUP($K2864,[1]Budget!$V:$AE,8,0)*IF($C2864="1 - Revenues",1,IF(AND($C2864="5 - Transfers",MID($K2864,15,1)="4"),1,-1))</f>
        <v>-8335</v>
      </c>
      <c r="Q2864" s="17">
        <f>VLOOKUP($K2864,[1]Budget!$V:$AE,10,0)*IF($C2864="1 - Revenues",1,IF(AND($C2864="5 - Transfers",MID(K2864,15,1)="4"),1,-1))</f>
        <v>0</v>
      </c>
      <c r="S2864" s="18" t="b">
        <f>IF(LEFT(C2864,1)="1",1,-1)*SUMIF([1]Budget!V:V,'Budget Worksheet for Pivot Tabl'!K2864,[1]Budget!AC:AC)=P2864</f>
        <v>1</v>
      </c>
    </row>
    <row r="2865" spans="1:19" x14ac:dyDescent="0.25">
      <c r="A2865" t="s">
        <v>39</v>
      </c>
      <c r="B2865" t="s">
        <v>40</v>
      </c>
      <c r="C2865" t="s">
        <v>8</v>
      </c>
      <c r="D2865" t="str">
        <f t="shared" si="44"/>
        <v>OUTFLOWS</v>
      </c>
      <c r="E2865" t="s">
        <v>116</v>
      </c>
      <c r="F2865" t="s">
        <v>117</v>
      </c>
      <c r="G2865" t="s">
        <v>2965</v>
      </c>
      <c r="H2865" t="s">
        <v>2966</v>
      </c>
      <c r="I2865" t="s">
        <v>213</v>
      </c>
      <c r="J2865" t="s">
        <v>214</v>
      </c>
      <c r="K2865" t="s">
        <v>3807</v>
      </c>
      <c r="L2865" t="s">
        <v>1020</v>
      </c>
      <c r="M2865" s="17">
        <f>VLOOKUP($K2865,[1]Budget!$V:$AE,5,0)*IF($C2865="1 - Revenues",1,IF(AND($C2865="5 - Transfers",MID(I2865,15,1)="4"),1,-1))</f>
        <v>0</v>
      </c>
      <c r="N2865" s="17">
        <f>VLOOKUP($K2865,[1]Budget!$V:$AE,6,0)*IF($C2865="1 - Revenues",1,IF(AND($C2865="5 - Transfers",MID(J2865,15,1)="4"),1,-1))</f>
        <v>-1000</v>
      </c>
      <c r="O2865" s="17">
        <f>IFERROR(IF(RIGHT(LEFT(K2865,15),1)="4",VLOOKUP(K2865,'[1]Budget Worksheet'!A:B,2,0),-1*VLOOKUP(K2865,'[1]Budget Worksheet'!A:B,2,0)),0)</f>
        <v>-825</v>
      </c>
      <c r="P2865" s="17">
        <f>VLOOKUP($K2865,[1]Budget!$V:$AE,8,0)*IF($C2865="1 - Revenues",1,IF(AND($C2865="5 - Transfers",MID($K2865,15,1)="4"),1,-1))</f>
        <v>-825</v>
      </c>
      <c r="Q2865" s="17">
        <f>VLOOKUP($K2865,[1]Budget!$V:$AE,10,0)*IF($C2865="1 - Revenues",1,IF(AND($C2865="5 - Transfers",MID(K2865,15,1)="4"),1,-1))</f>
        <v>0</v>
      </c>
      <c r="S2865" s="18" t="b">
        <f>IF(LEFT(C2865,1)="1",1,-1)*SUMIF([1]Budget!V:V,'Budget Worksheet for Pivot Tabl'!K2865,[1]Budget!AC:AC)=P2865</f>
        <v>1</v>
      </c>
    </row>
    <row r="2866" spans="1:19" x14ac:dyDescent="0.25">
      <c r="A2866" t="s">
        <v>39</v>
      </c>
      <c r="B2866" t="s">
        <v>40</v>
      </c>
      <c r="C2866" t="s">
        <v>8</v>
      </c>
      <c r="D2866" t="str">
        <f t="shared" si="44"/>
        <v>OUTFLOWS</v>
      </c>
      <c r="E2866" t="s">
        <v>116</v>
      </c>
      <c r="F2866" t="s">
        <v>117</v>
      </c>
      <c r="G2866" t="s">
        <v>2965</v>
      </c>
      <c r="H2866" t="s">
        <v>2966</v>
      </c>
      <c r="I2866" t="s">
        <v>213</v>
      </c>
      <c r="J2866" t="s">
        <v>214</v>
      </c>
      <c r="K2866" t="s">
        <v>3808</v>
      </c>
      <c r="L2866" t="s">
        <v>472</v>
      </c>
      <c r="M2866" s="17">
        <f>VLOOKUP($K2866,[1]Budget!$V:$AE,5,0)*IF($C2866="1 - Revenues",1,IF(AND($C2866="5 - Transfers",MID(I2866,15,1)="4"),1,-1))</f>
        <v>0</v>
      </c>
      <c r="N2866" s="17">
        <f>VLOOKUP($K2866,[1]Budget!$V:$AE,6,0)*IF($C2866="1 - Revenues",1,IF(AND($C2866="5 - Transfers",MID(J2866,15,1)="4"),1,-1))</f>
        <v>0</v>
      </c>
      <c r="O2866" s="17">
        <f>IFERROR(IF(RIGHT(LEFT(K2866,15),1)="4",VLOOKUP(K2866,'[1]Budget Worksheet'!A:B,2,0),-1*VLOOKUP(K2866,'[1]Budget Worksheet'!A:B,2,0)),0)</f>
        <v>-2612</v>
      </c>
      <c r="P2866" s="17">
        <f>VLOOKUP($K2866,[1]Budget!$V:$AE,8,0)*IF($C2866="1 - Revenues",1,IF(AND($C2866="5 - Transfers",MID($K2866,15,1)="4"),1,-1))</f>
        <v>-2612</v>
      </c>
      <c r="Q2866" s="17">
        <f>VLOOKUP($K2866,[1]Budget!$V:$AE,10,0)*IF($C2866="1 - Revenues",1,IF(AND($C2866="5 - Transfers",MID(K2866,15,1)="4"),1,-1))</f>
        <v>0</v>
      </c>
      <c r="S2866" s="18" t="b">
        <f>IF(LEFT(C2866,1)="1",1,-1)*SUMIF([1]Budget!V:V,'Budget Worksheet for Pivot Tabl'!K2866,[1]Budget!AC:AC)=P2866</f>
        <v>1</v>
      </c>
    </row>
    <row r="2867" spans="1:19" x14ac:dyDescent="0.25">
      <c r="A2867" t="s">
        <v>39</v>
      </c>
      <c r="B2867" t="s">
        <v>40</v>
      </c>
      <c r="C2867" t="s">
        <v>8</v>
      </c>
      <c r="D2867" t="str">
        <f t="shared" si="44"/>
        <v>OUTFLOWS</v>
      </c>
      <c r="E2867" t="s">
        <v>116</v>
      </c>
      <c r="F2867" t="s">
        <v>117</v>
      </c>
      <c r="G2867" t="s">
        <v>2965</v>
      </c>
      <c r="H2867" t="s">
        <v>2966</v>
      </c>
      <c r="I2867" t="s">
        <v>213</v>
      </c>
      <c r="J2867" t="s">
        <v>214</v>
      </c>
      <c r="K2867" t="s">
        <v>3809</v>
      </c>
      <c r="L2867" t="s">
        <v>627</v>
      </c>
      <c r="M2867" s="17">
        <f>VLOOKUP($K2867,[1]Budget!$V:$AE,5,0)*IF($C2867="1 - Revenues",1,IF(AND($C2867="5 - Transfers",MID(I2867,15,1)="4"),1,-1))</f>
        <v>0</v>
      </c>
      <c r="N2867" s="17">
        <f>VLOOKUP($K2867,[1]Budget!$V:$AE,6,0)*IF($C2867="1 - Revenues",1,IF(AND($C2867="5 - Transfers",MID(J2867,15,1)="4"),1,-1))</f>
        <v>0</v>
      </c>
      <c r="O2867" s="17">
        <f>IFERROR(IF(RIGHT(LEFT(K2867,15),1)="4",VLOOKUP(K2867,'[1]Budget Worksheet'!A:B,2,0),-1*VLOOKUP(K2867,'[1]Budget Worksheet'!A:B,2,0)),0)</f>
        <v>0</v>
      </c>
      <c r="P2867" s="17">
        <f>VLOOKUP($K2867,[1]Budget!$V:$AE,8,0)*IF($C2867="1 - Revenues",1,IF(AND($C2867="5 - Transfers",MID($K2867,15,1)="4"),1,-1))</f>
        <v>0</v>
      </c>
      <c r="Q2867" s="17">
        <f>VLOOKUP($K2867,[1]Budget!$V:$AE,10,0)*IF($C2867="1 - Revenues",1,IF(AND($C2867="5 - Transfers",MID(K2867,15,1)="4"),1,-1))</f>
        <v>0</v>
      </c>
      <c r="S2867" s="18" t="b">
        <f>IF(LEFT(C2867,1)="1",1,-1)*SUMIF([1]Budget!V:V,'Budget Worksheet for Pivot Tabl'!K2867,[1]Budget!AC:AC)=P2867</f>
        <v>1</v>
      </c>
    </row>
    <row r="2868" spans="1:19" x14ac:dyDescent="0.25">
      <c r="A2868" t="s">
        <v>41</v>
      </c>
      <c r="B2868" t="s">
        <v>42</v>
      </c>
      <c r="C2868" t="s">
        <v>7</v>
      </c>
      <c r="D2868" t="str">
        <f t="shared" si="44"/>
        <v>INFLOWS</v>
      </c>
      <c r="E2868" t="s">
        <v>102</v>
      </c>
      <c r="F2868" t="s">
        <v>103</v>
      </c>
      <c r="G2868" t="s">
        <v>102</v>
      </c>
      <c r="H2868" t="s">
        <v>212</v>
      </c>
      <c r="I2868" t="s">
        <v>213</v>
      </c>
      <c r="J2868" t="s">
        <v>214</v>
      </c>
      <c r="K2868" t="s">
        <v>3810</v>
      </c>
      <c r="L2868" t="s">
        <v>236</v>
      </c>
      <c r="M2868" s="17">
        <f>VLOOKUP($K2868,[1]Budget!$V:$AE,5,0)*IF($C2868="1 - Revenues",1,IF(AND($C2868="5 - Transfers",MID(I2868,15,1)="4"),1,-1))</f>
        <v>7159448</v>
      </c>
      <c r="N2868" s="17">
        <f>VLOOKUP($K2868,[1]Budget!$V:$AE,6,0)*IF($C2868="1 - Revenues",1,IF(AND($C2868="5 - Transfers",MID(J2868,15,1)="4"),1,-1))</f>
        <v>8700260</v>
      </c>
      <c r="O2868" s="17">
        <f>IFERROR(IF(RIGHT(LEFT(K2868,15),1)="4",VLOOKUP(K2868,'[1]Budget Worksheet'!A:B,2,0),-1*VLOOKUP(K2868,'[1]Budget Worksheet'!A:B,2,0)),0)</f>
        <v>7715000</v>
      </c>
      <c r="P2868" s="17">
        <f>VLOOKUP($K2868,[1]Budget!$V:$AE,8,0)*IF($C2868="1 - Revenues",1,IF(AND($C2868="5 - Transfers",MID($K2868,15,1)="4"),1,-1))</f>
        <v>9362000</v>
      </c>
      <c r="Q2868" s="17">
        <f>VLOOKUP($K2868,[1]Budget!$V:$AE,10,0)*IF($C2868="1 - Revenues",1,IF(AND($C2868="5 - Transfers",MID(K2868,15,1)="4"),1,-1))</f>
        <v>1647000</v>
      </c>
      <c r="S2868" s="18" t="b">
        <f>IF(LEFT(C2868,1)="1",1,-1)*SUMIF([1]Budget!V:V,'Budget Worksheet for Pivot Tabl'!K2868,[1]Budget!AC:AC)=P2868</f>
        <v>1</v>
      </c>
    </row>
    <row r="2869" spans="1:19" x14ac:dyDescent="0.25">
      <c r="A2869" t="s">
        <v>41</v>
      </c>
      <c r="B2869" t="s">
        <v>42</v>
      </c>
      <c r="C2869" t="s">
        <v>7</v>
      </c>
      <c r="D2869" t="str">
        <f t="shared" si="44"/>
        <v>INFLOWS</v>
      </c>
      <c r="E2869" t="s">
        <v>102</v>
      </c>
      <c r="F2869" t="s">
        <v>103</v>
      </c>
      <c r="G2869" t="s">
        <v>102</v>
      </c>
      <c r="H2869" t="s">
        <v>212</v>
      </c>
      <c r="I2869" t="s">
        <v>213</v>
      </c>
      <c r="J2869" t="s">
        <v>214</v>
      </c>
      <c r="K2869" t="s">
        <v>3811</v>
      </c>
      <c r="L2869" t="s">
        <v>240</v>
      </c>
      <c r="M2869" s="17">
        <f>VLOOKUP($K2869,[1]Budget!$V:$AE,5,0)*IF($C2869="1 - Revenues",1,IF(AND($C2869="5 - Transfers",MID(I2869,15,1)="4"),1,-1))</f>
        <v>-2000</v>
      </c>
      <c r="N2869" s="17">
        <f>VLOOKUP($K2869,[1]Budget!$V:$AE,6,0)*IF($C2869="1 - Revenues",1,IF(AND($C2869="5 - Transfers",MID(J2869,15,1)="4"),1,-1))</f>
        <v>-5000</v>
      </c>
      <c r="O2869" s="17">
        <f>IFERROR(IF(RIGHT(LEFT(K2869,15),1)="4",VLOOKUP(K2869,'[1]Budget Worksheet'!A:B,2,0),-1*VLOOKUP(K2869,'[1]Budget Worksheet'!A:B,2,0)),0)</f>
        <v>-6000</v>
      </c>
      <c r="P2869" s="17">
        <f>VLOOKUP($K2869,[1]Budget!$V:$AE,8,0)*IF($C2869="1 - Revenues",1,IF(AND($C2869="5 - Transfers",MID($K2869,15,1)="4"),1,-1))</f>
        <v>-6000</v>
      </c>
      <c r="Q2869" s="17">
        <f>VLOOKUP($K2869,[1]Budget!$V:$AE,10,0)*IF($C2869="1 - Revenues",1,IF(AND($C2869="5 - Transfers",MID(K2869,15,1)="4"),1,-1))</f>
        <v>0</v>
      </c>
      <c r="S2869" s="18" t="b">
        <f>IF(LEFT(C2869,1)="1",1,-1)*SUMIF([1]Budget!V:V,'Budget Worksheet for Pivot Tabl'!K2869,[1]Budget!AC:AC)=P2869</f>
        <v>1</v>
      </c>
    </row>
    <row r="2870" spans="1:19" x14ac:dyDescent="0.25">
      <c r="A2870" t="s">
        <v>41</v>
      </c>
      <c r="B2870" t="s">
        <v>42</v>
      </c>
      <c r="C2870" t="s">
        <v>7</v>
      </c>
      <c r="D2870" t="str">
        <f t="shared" si="44"/>
        <v>INFLOWS</v>
      </c>
      <c r="E2870" t="s">
        <v>102</v>
      </c>
      <c r="F2870" t="s">
        <v>103</v>
      </c>
      <c r="G2870" t="s">
        <v>102</v>
      </c>
      <c r="H2870" t="s">
        <v>212</v>
      </c>
      <c r="I2870" t="s">
        <v>213</v>
      </c>
      <c r="J2870" t="s">
        <v>214</v>
      </c>
      <c r="K2870" t="s">
        <v>3812</v>
      </c>
      <c r="L2870" t="s">
        <v>294</v>
      </c>
      <c r="M2870" s="17">
        <f>VLOOKUP($K2870,[1]Budget!$V:$AE,5,0)*IF($C2870="1 - Revenues",1,IF(AND($C2870="5 - Transfers",MID(I2870,15,1)="4"),1,-1))</f>
        <v>108000</v>
      </c>
      <c r="N2870" s="17">
        <f>VLOOKUP($K2870,[1]Budget!$V:$AE,6,0)*IF($C2870="1 - Revenues",1,IF(AND($C2870="5 - Transfers",MID(J2870,15,1)="4"),1,-1))</f>
        <v>-44000</v>
      </c>
      <c r="O2870" s="17">
        <f>IFERROR(IF(RIGHT(LEFT(K2870,15),1)="4",VLOOKUP(K2870,'[1]Budget Worksheet'!A:B,2,0),-1*VLOOKUP(K2870,'[1]Budget Worksheet'!A:B,2,0)),0)</f>
        <v>32420</v>
      </c>
      <c r="P2870" s="17">
        <f>VLOOKUP($K2870,[1]Budget!$V:$AE,8,0)*IF($C2870="1 - Revenues",1,IF(AND($C2870="5 - Transfers",MID($K2870,15,1)="4"),1,-1))</f>
        <v>32420</v>
      </c>
      <c r="Q2870" s="17">
        <f>VLOOKUP($K2870,[1]Budget!$V:$AE,10,0)*IF($C2870="1 - Revenues",1,IF(AND($C2870="5 - Transfers",MID(K2870,15,1)="4"),1,-1))</f>
        <v>0</v>
      </c>
      <c r="S2870" s="18" t="b">
        <f>IF(LEFT(C2870,1)="1",1,-1)*SUMIF([1]Budget!V:V,'Budget Worksheet for Pivot Tabl'!K2870,[1]Budget!AC:AC)=P2870</f>
        <v>1</v>
      </c>
    </row>
    <row r="2871" spans="1:19" x14ac:dyDescent="0.25">
      <c r="A2871" t="s">
        <v>41</v>
      </c>
      <c r="B2871" t="s">
        <v>42</v>
      </c>
      <c r="C2871" t="s">
        <v>7</v>
      </c>
      <c r="D2871" t="str">
        <f t="shared" si="44"/>
        <v>INFLOWS</v>
      </c>
      <c r="E2871" t="s">
        <v>102</v>
      </c>
      <c r="F2871" t="s">
        <v>103</v>
      </c>
      <c r="G2871" t="s">
        <v>102</v>
      </c>
      <c r="H2871" t="s">
        <v>212</v>
      </c>
      <c r="I2871" t="s">
        <v>213</v>
      </c>
      <c r="J2871" t="s">
        <v>214</v>
      </c>
      <c r="K2871" t="s">
        <v>3813</v>
      </c>
      <c r="L2871" t="s">
        <v>298</v>
      </c>
      <c r="M2871" s="17">
        <f>VLOOKUP($K2871,[1]Budget!$V:$AE,5,0)*IF($C2871="1 - Revenues",1,IF(AND($C2871="5 - Transfers",MID(I2871,15,1)="4"),1,-1))</f>
        <v>0</v>
      </c>
      <c r="N2871" s="17">
        <f>VLOOKUP($K2871,[1]Budget!$V:$AE,6,0)*IF($C2871="1 - Revenues",1,IF(AND($C2871="5 - Transfers",MID(J2871,15,1)="4"),1,-1))</f>
        <v>0</v>
      </c>
      <c r="O2871" s="17">
        <f>IFERROR(IF(RIGHT(LEFT(K2871,15),1)="4",VLOOKUP(K2871,'[1]Budget Worksheet'!A:B,2,0),-1*VLOOKUP(K2871,'[1]Budget Worksheet'!A:B,2,0)),0)</f>
        <v>0</v>
      </c>
      <c r="P2871" s="17">
        <f>VLOOKUP($K2871,[1]Budget!$V:$AE,8,0)*IF($C2871="1 - Revenues",1,IF(AND($C2871="5 - Transfers",MID($K2871,15,1)="4"),1,-1))</f>
        <v>0</v>
      </c>
      <c r="Q2871" s="17">
        <f>VLOOKUP($K2871,[1]Budget!$V:$AE,10,0)*IF($C2871="1 - Revenues",1,IF(AND($C2871="5 - Transfers",MID(K2871,15,1)="4"),1,-1))</f>
        <v>0</v>
      </c>
      <c r="S2871" s="18" t="b">
        <f>IF(LEFT(C2871,1)="1",1,-1)*SUMIF([1]Budget!V:V,'Budget Worksheet for Pivot Tabl'!K2871,[1]Budget!AC:AC)=P2871</f>
        <v>1</v>
      </c>
    </row>
    <row r="2872" spans="1:19" x14ac:dyDescent="0.25">
      <c r="A2872" t="s">
        <v>41</v>
      </c>
      <c r="B2872" t="s">
        <v>42</v>
      </c>
      <c r="C2872" t="s">
        <v>7</v>
      </c>
      <c r="D2872" t="str">
        <f t="shared" si="44"/>
        <v>INFLOWS</v>
      </c>
      <c r="E2872" t="s">
        <v>102</v>
      </c>
      <c r="F2872" t="s">
        <v>103</v>
      </c>
      <c r="G2872" t="s">
        <v>102</v>
      </c>
      <c r="H2872" t="s">
        <v>212</v>
      </c>
      <c r="I2872" t="s">
        <v>213</v>
      </c>
      <c r="J2872" t="s">
        <v>214</v>
      </c>
      <c r="K2872" t="s">
        <v>3814</v>
      </c>
      <c r="L2872" t="s">
        <v>300</v>
      </c>
      <c r="M2872" s="17">
        <f>VLOOKUP($K2872,[1]Budget!$V:$AE,5,0)*IF($C2872="1 - Revenues",1,IF(AND($C2872="5 - Transfers",MID(I2872,15,1)="4"),1,-1))</f>
        <v>-4000</v>
      </c>
      <c r="N2872" s="17">
        <f>VLOOKUP($K2872,[1]Budget!$V:$AE,6,0)*IF($C2872="1 - Revenues",1,IF(AND($C2872="5 - Transfers",MID(J2872,15,1)="4"),1,-1))</f>
        <v>-1000</v>
      </c>
      <c r="O2872" s="17">
        <f>IFERROR(IF(RIGHT(LEFT(K2872,15),1)="4",VLOOKUP(K2872,'[1]Budget Worksheet'!A:B,2,0),-1*VLOOKUP(K2872,'[1]Budget Worksheet'!A:B,2,0)),0)</f>
        <v>-3240</v>
      </c>
      <c r="P2872" s="17">
        <f>VLOOKUP($K2872,[1]Budget!$V:$AE,8,0)*IF($C2872="1 - Revenues",1,IF(AND($C2872="5 - Transfers",MID($K2872,15,1)="4"),1,-1))</f>
        <v>-3240</v>
      </c>
      <c r="Q2872" s="17">
        <f>VLOOKUP($K2872,[1]Budget!$V:$AE,10,0)*IF($C2872="1 - Revenues",1,IF(AND($C2872="5 - Transfers",MID(K2872,15,1)="4"),1,-1))</f>
        <v>0</v>
      </c>
      <c r="S2872" s="18" t="b">
        <f>IF(LEFT(C2872,1)="1",1,-1)*SUMIF([1]Budget!V:V,'Budget Worksheet for Pivot Tabl'!K2872,[1]Budget!AC:AC)=P2872</f>
        <v>1</v>
      </c>
    </row>
    <row r="2873" spans="1:19" x14ac:dyDescent="0.25">
      <c r="A2873" t="s">
        <v>41</v>
      </c>
      <c r="B2873" t="s">
        <v>42</v>
      </c>
      <c r="C2873" t="s">
        <v>7</v>
      </c>
      <c r="D2873" t="str">
        <f t="shared" si="44"/>
        <v>INFLOWS</v>
      </c>
      <c r="E2873" t="s">
        <v>108</v>
      </c>
      <c r="F2873" t="s">
        <v>109</v>
      </c>
      <c r="G2873" t="s">
        <v>102</v>
      </c>
      <c r="H2873" t="s">
        <v>212</v>
      </c>
      <c r="I2873" t="s">
        <v>31</v>
      </c>
      <c r="J2873" t="s">
        <v>366</v>
      </c>
      <c r="K2873" t="s">
        <v>3815</v>
      </c>
      <c r="L2873" t="s">
        <v>368</v>
      </c>
      <c r="M2873" s="17">
        <f>VLOOKUP($K2873,[1]Budget!$V:$AE,5,0)*IF($C2873="1 - Revenues",1,IF(AND($C2873="5 - Transfers",MID(I2873,15,1)="4"),1,-1))</f>
        <v>0</v>
      </c>
      <c r="N2873" s="17">
        <f>VLOOKUP($K2873,[1]Budget!$V:$AE,6,0)*IF($C2873="1 - Revenues",1,IF(AND($C2873="5 - Transfers",MID(J2873,15,1)="4"),1,-1))</f>
        <v>0</v>
      </c>
      <c r="O2873" s="17">
        <f>IFERROR(IF(RIGHT(LEFT(K2873,15),1)="4",VLOOKUP(K2873,'[1]Budget Worksheet'!A:B,2,0),-1*VLOOKUP(K2873,'[1]Budget Worksheet'!A:B,2,0)),0)</f>
        <v>0</v>
      </c>
      <c r="P2873" s="17">
        <f>VLOOKUP($K2873,[1]Budget!$V:$AE,8,0)*IF($C2873="1 - Revenues",1,IF(AND($C2873="5 - Transfers",MID($K2873,15,1)="4"),1,-1))</f>
        <v>0</v>
      </c>
      <c r="Q2873" s="17">
        <f>VLOOKUP($K2873,[1]Budget!$V:$AE,10,0)*IF($C2873="1 - Revenues",1,IF(AND($C2873="5 - Transfers",MID(K2873,15,1)="4"),1,-1))</f>
        <v>0</v>
      </c>
      <c r="S2873" s="18" t="b">
        <f>IF(LEFT(C2873,1)="1",1,-1)*SUMIF([1]Budget!V:V,'Budget Worksheet for Pivot Tabl'!K2873,[1]Budget!AC:AC)=P2873</f>
        <v>1</v>
      </c>
    </row>
    <row r="2874" spans="1:19" x14ac:dyDescent="0.25">
      <c r="A2874" t="s">
        <v>41</v>
      </c>
      <c r="B2874" t="s">
        <v>42</v>
      </c>
      <c r="C2874" t="s">
        <v>7</v>
      </c>
      <c r="D2874" t="str">
        <f t="shared" si="44"/>
        <v>INFLOWS</v>
      </c>
      <c r="E2874" t="s">
        <v>108</v>
      </c>
      <c r="F2874" t="s">
        <v>109</v>
      </c>
      <c r="G2874" t="s">
        <v>102</v>
      </c>
      <c r="H2874" t="s">
        <v>212</v>
      </c>
      <c r="I2874" t="s">
        <v>31</v>
      </c>
      <c r="J2874" t="s">
        <v>366</v>
      </c>
      <c r="K2874" t="s">
        <v>3816</v>
      </c>
      <c r="L2874" t="s">
        <v>306</v>
      </c>
      <c r="M2874" s="17">
        <f>VLOOKUP($K2874,[1]Budget!$V:$AE,5,0)*IF($C2874="1 - Revenues",1,IF(AND($C2874="5 - Transfers",MID(I2874,15,1)="4"),1,-1))</f>
        <v>0</v>
      </c>
      <c r="N2874" s="17">
        <f>VLOOKUP($K2874,[1]Budget!$V:$AE,6,0)*IF($C2874="1 - Revenues",1,IF(AND($C2874="5 - Transfers",MID(J2874,15,1)="4"),1,-1))</f>
        <v>0</v>
      </c>
      <c r="O2874" s="17">
        <f>IFERROR(IF(RIGHT(LEFT(K2874,15),1)="4",VLOOKUP(K2874,'[1]Budget Worksheet'!A:B,2,0),-1*VLOOKUP(K2874,'[1]Budget Worksheet'!A:B,2,0)),0)</f>
        <v>0</v>
      </c>
      <c r="P2874" s="17">
        <f>VLOOKUP($K2874,[1]Budget!$V:$AE,8,0)*IF($C2874="1 - Revenues",1,IF(AND($C2874="5 - Transfers",MID($K2874,15,1)="4"),1,-1))</f>
        <v>0</v>
      </c>
      <c r="Q2874" s="17">
        <f>VLOOKUP($K2874,[1]Budget!$V:$AE,10,0)*IF($C2874="1 - Revenues",1,IF(AND($C2874="5 - Transfers",MID(K2874,15,1)="4"),1,-1))</f>
        <v>0</v>
      </c>
      <c r="S2874" s="18" t="b">
        <f>IF(LEFT(C2874,1)="1",1,-1)*SUMIF([1]Budget!V:V,'Budget Worksheet for Pivot Tabl'!K2874,[1]Budget!AC:AC)=P2874</f>
        <v>1</v>
      </c>
    </row>
    <row r="2875" spans="1:19" x14ac:dyDescent="0.25">
      <c r="A2875" t="s">
        <v>41</v>
      </c>
      <c r="B2875" t="s">
        <v>42</v>
      </c>
      <c r="C2875" t="s">
        <v>10</v>
      </c>
      <c r="D2875" t="str">
        <f t="shared" si="44"/>
        <v>OUTFLOWS</v>
      </c>
      <c r="E2875" t="s">
        <v>102</v>
      </c>
      <c r="F2875" t="s">
        <v>103</v>
      </c>
      <c r="G2875" t="s">
        <v>102</v>
      </c>
      <c r="H2875" t="s">
        <v>212</v>
      </c>
      <c r="I2875" t="s">
        <v>213</v>
      </c>
      <c r="J2875" t="s">
        <v>214</v>
      </c>
      <c r="K2875" t="s">
        <v>3817</v>
      </c>
      <c r="L2875" t="s">
        <v>1753</v>
      </c>
      <c r="M2875" s="17">
        <f>VLOOKUP($K2875,[1]Budget!$V:$AE,5,0)*IF($C2875="1 - Revenues",1,IF(AND($C2875="5 - Transfers",MID(I2875,15,1)="4"),1,-1))</f>
        <v>0</v>
      </c>
      <c r="N2875" s="17">
        <f>VLOOKUP($K2875,[1]Budget!$V:$AE,6,0)*IF($C2875="1 - Revenues",1,IF(AND($C2875="5 - Transfers",MID(J2875,15,1)="4"),1,-1))</f>
        <v>-331000</v>
      </c>
      <c r="O2875" s="17">
        <f>IFERROR(IF(RIGHT(LEFT(K2875,15),1)="4",VLOOKUP(K2875,'[1]Budget Worksheet'!A:B,2,0),-1*VLOOKUP(K2875,'[1]Budget Worksheet'!A:B,2,0)),0)</f>
        <v>-17206</v>
      </c>
      <c r="P2875" s="17">
        <f>VLOOKUP($K2875,[1]Budget!$V:$AE,8,0)*IF($C2875="1 - Revenues",1,IF(AND($C2875="5 - Transfers",MID($K2875,15,1)="4"),1,-1))</f>
        <v>-17206</v>
      </c>
      <c r="Q2875" s="17">
        <f>VLOOKUP($K2875,[1]Budget!$V:$AE,10,0)*IF($C2875="1 - Revenues",1,IF(AND($C2875="5 - Transfers",MID(K2875,15,1)="4"),1,-1))</f>
        <v>0</v>
      </c>
      <c r="S2875" s="18" t="b">
        <f>IF(LEFT(C2875,1)="1",1,-1)*SUMIF([1]Budget!V:V,'Budget Worksheet for Pivot Tabl'!K2875,[1]Budget!AC:AC)=P2875</f>
        <v>1</v>
      </c>
    </row>
    <row r="2876" spans="1:19" x14ac:dyDescent="0.25">
      <c r="A2876" t="s">
        <v>41</v>
      </c>
      <c r="B2876" t="s">
        <v>42</v>
      </c>
      <c r="C2876" t="s">
        <v>11</v>
      </c>
      <c r="D2876" t="str">
        <f t="shared" si="44"/>
        <v>OUTFLOWS</v>
      </c>
      <c r="E2876" t="s">
        <v>102</v>
      </c>
      <c r="F2876" t="s">
        <v>103</v>
      </c>
      <c r="G2876" t="s">
        <v>102</v>
      </c>
      <c r="H2876" t="s">
        <v>212</v>
      </c>
      <c r="I2876" t="s">
        <v>213</v>
      </c>
      <c r="J2876" t="s">
        <v>214</v>
      </c>
      <c r="K2876" t="s">
        <v>3818</v>
      </c>
      <c r="L2876" t="s">
        <v>3819</v>
      </c>
      <c r="M2876" s="17">
        <f>VLOOKUP($K2876,[1]Budget!$V:$AE,5,0)*IF($C2876="1 - Revenues",1,IF(AND($C2876="5 - Transfers",MID(I2876,15,1)="4"),1,-1))</f>
        <v>0</v>
      </c>
      <c r="N2876" s="17">
        <f>VLOOKUP($K2876,[1]Budget!$V:$AE,6,0)*IF($C2876="1 - Revenues",1,IF(AND($C2876="5 - Transfers",MID(J2876,15,1)="4"),1,-1))</f>
        <v>0</v>
      </c>
      <c r="O2876" s="17">
        <f>IFERROR(IF(RIGHT(LEFT(K2876,15),1)="4",VLOOKUP(K2876,'[1]Budget Worksheet'!A:B,2,0),-1*VLOOKUP(K2876,'[1]Budget Worksheet'!A:B,2,0)),0)</f>
        <v>0</v>
      </c>
      <c r="P2876" s="17">
        <f>VLOOKUP($K2876,[1]Budget!$V:$AE,8,0)*IF($C2876="1 - Revenues",1,IF(AND($C2876="5 - Transfers",MID($K2876,15,1)="4"),1,-1))</f>
        <v>0</v>
      </c>
      <c r="Q2876" s="17">
        <f>VLOOKUP($K2876,[1]Budget!$V:$AE,10,0)*IF($C2876="1 - Revenues",1,IF(AND($C2876="5 - Transfers",MID(K2876,15,1)="4"),1,-1))</f>
        <v>0</v>
      </c>
      <c r="S2876" s="18" t="b">
        <f>IF(LEFT(C2876,1)="1",1,-1)*SUMIF([1]Budget!V:V,'Budget Worksheet for Pivot Tabl'!K2876,[1]Budget!AC:AC)=P2876</f>
        <v>1</v>
      </c>
    </row>
    <row r="2877" spans="1:19" x14ac:dyDescent="0.25">
      <c r="A2877" t="s">
        <v>41</v>
      </c>
      <c r="B2877" t="s">
        <v>42</v>
      </c>
      <c r="C2877" t="s">
        <v>8</v>
      </c>
      <c r="D2877" t="str">
        <f t="shared" si="44"/>
        <v>OUTFLOWS</v>
      </c>
      <c r="E2877" t="s">
        <v>108</v>
      </c>
      <c r="F2877" t="s">
        <v>109</v>
      </c>
      <c r="G2877" t="s">
        <v>102</v>
      </c>
      <c r="H2877" t="s">
        <v>212</v>
      </c>
      <c r="I2877" t="s">
        <v>31</v>
      </c>
      <c r="J2877" t="s">
        <v>366</v>
      </c>
      <c r="K2877" t="s">
        <v>3820</v>
      </c>
      <c r="L2877" t="s">
        <v>590</v>
      </c>
      <c r="M2877" s="17">
        <f>VLOOKUP($K2877,[1]Budget!$V:$AE,5,0)*IF($C2877="1 - Revenues",1,IF(AND($C2877="5 - Transfers",MID(I2877,15,1)="4"),1,-1))</f>
        <v>-1674000</v>
      </c>
      <c r="N2877" s="17">
        <f>VLOOKUP($K2877,[1]Budget!$V:$AE,6,0)*IF($C2877="1 - Revenues",1,IF(AND($C2877="5 - Transfers",MID(J2877,15,1)="4"),1,-1))</f>
        <v>-1813000</v>
      </c>
      <c r="O2877" s="17">
        <f>IFERROR(IF(RIGHT(LEFT(K2877,15),1)="4",VLOOKUP(K2877,'[1]Budget Worksheet'!A:B,2,0),-1*VLOOKUP(K2877,'[1]Budget Worksheet'!A:B,2,0)),0)</f>
        <v>-2107279</v>
      </c>
      <c r="P2877" s="17">
        <f>VLOOKUP($K2877,[1]Budget!$V:$AE,8,0)*IF($C2877="1 - Revenues",1,IF(AND($C2877="5 - Transfers",MID($K2877,15,1)="4"),1,-1))</f>
        <v>-2107279</v>
      </c>
      <c r="Q2877" s="17">
        <f>VLOOKUP($K2877,[1]Budget!$V:$AE,10,0)*IF($C2877="1 - Revenues",1,IF(AND($C2877="5 - Transfers",MID(K2877,15,1)="4"),1,-1))</f>
        <v>0</v>
      </c>
      <c r="S2877" s="18" t="b">
        <f>IF(LEFT(C2877,1)="1",1,-1)*SUMIF([1]Budget!V:V,'Budget Worksheet for Pivot Tabl'!K2877,[1]Budget!AC:AC)=P2877</f>
        <v>1</v>
      </c>
    </row>
    <row r="2878" spans="1:19" x14ac:dyDescent="0.25">
      <c r="A2878" t="s">
        <v>41</v>
      </c>
      <c r="B2878" t="s">
        <v>42</v>
      </c>
      <c r="C2878" t="s">
        <v>8</v>
      </c>
      <c r="D2878" t="str">
        <f t="shared" si="44"/>
        <v>OUTFLOWS</v>
      </c>
      <c r="E2878" t="s">
        <v>108</v>
      </c>
      <c r="F2878" t="s">
        <v>109</v>
      </c>
      <c r="G2878" t="s">
        <v>102</v>
      </c>
      <c r="H2878" t="s">
        <v>212</v>
      </c>
      <c r="I2878" t="s">
        <v>31</v>
      </c>
      <c r="J2878" t="s">
        <v>366</v>
      </c>
      <c r="K2878" t="s">
        <v>3821</v>
      </c>
      <c r="L2878" t="s">
        <v>593</v>
      </c>
      <c r="M2878" s="17">
        <f>VLOOKUP($K2878,[1]Budget!$V:$AE,5,0)*IF($C2878="1 - Revenues",1,IF(AND($C2878="5 - Transfers",MID(I2878,15,1)="4"),1,-1))</f>
        <v>-201000</v>
      </c>
      <c r="N2878" s="17">
        <f>VLOOKUP($K2878,[1]Budget!$V:$AE,6,0)*IF($C2878="1 - Revenues",1,IF(AND($C2878="5 - Transfers",MID(J2878,15,1)="4"),1,-1))</f>
        <v>-245000</v>
      </c>
      <c r="O2878" s="17">
        <f>IFERROR(IF(RIGHT(LEFT(K2878,15),1)="4",VLOOKUP(K2878,'[1]Budget Worksheet'!A:B,2,0),-1*VLOOKUP(K2878,'[1]Budget Worksheet'!A:B,2,0)),0)</f>
        <v>-201113</v>
      </c>
      <c r="P2878" s="17">
        <f>VLOOKUP($K2878,[1]Budget!$V:$AE,8,0)*IF($C2878="1 - Revenues",1,IF(AND($C2878="5 - Transfers",MID($K2878,15,1)="4"),1,-1))</f>
        <v>-201113</v>
      </c>
      <c r="Q2878" s="17">
        <f>VLOOKUP($K2878,[1]Budget!$V:$AE,10,0)*IF($C2878="1 - Revenues",1,IF(AND($C2878="5 - Transfers",MID(K2878,15,1)="4"),1,-1))</f>
        <v>0</v>
      </c>
      <c r="S2878" s="18" t="b">
        <f>IF(LEFT(C2878,1)="1",1,-1)*SUMIF([1]Budget!V:V,'Budget Worksheet for Pivot Tabl'!K2878,[1]Budget!AC:AC)=P2878</f>
        <v>1</v>
      </c>
    </row>
    <row r="2879" spans="1:19" x14ac:dyDescent="0.25">
      <c r="A2879" t="s">
        <v>41</v>
      </c>
      <c r="B2879" t="s">
        <v>42</v>
      </c>
      <c r="C2879" t="s">
        <v>8</v>
      </c>
      <c r="D2879" t="str">
        <f t="shared" si="44"/>
        <v>OUTFLOWS</v>
      </c>
      <c r="E2879" t="s">
        <v>108</v>
      </c>
      <c r="F2879" t="s">
        <v>109</v>
      </c>
      <c r="G2879" t="s">
        <v>102</v>
      </c>
      <c r="H2879" t="s">
        <v>212</v>
      </c>
      <c r="I2879" t="s">
        <v>31</v>
      </c>
      <c r="J2879" t="s">
        <v>366</v>
      </c>
      <c r="K2879" t="s">
        <v>3822</v>
      </c>
      <c r="L2879" t="s">
        <v>595</v>
      </c>
      <c r="M2879" s="17">
        <f>VLOOKUP($K2879,[1]Budget!$V:$AE,5,0)*IF($C2879="1 - Revenues",1,IF(AND($C2879="5 - Transfers",MID(I2879,15,1)="4"),1,-1))</f>
        <v>-2000</v>
      </c>
      <c r="N2879" s="17">
        <f>VLOOKUP($K2879,[1]Budget!$V:$AE,6,0)*IF($C2879="1 - Revenues",1,IF(AND($C2879="5 - Transfers",MID(J2879,15,1)="4"),1,-1))</f>
        <v>-2000</v>
      </c>
      <c r="O2879" s="17">
        <f>IFERROR(IF(RIGHT(LEFT(K2879,15),1)="4",VLOOKUP(K2879,'[1]Budget Worksheet'!A:B,2,0),-1*VLOOKUP(K2879,'[1]Budget Worksheet'!A:B,2,0)),0)</f>
        <v>0</v>
      </c>
      <c r="P2879" s="17">
        <f>VLOOKUP($K2879,[1]Budget!$V:$AE,8,0)*IF($C2879="1 - Revenues",1,IF(AND($C2879="5 - Transfers",MID($K2879,15,1)="4"),1,-1))</f>
        <v>-2000</v>
      </c>
      <c r="Q2879" s="17">
        <f>VLOOKUP($K2879,[1]Budget!$V:$AE,10,0)*IF($C2879="1 - Revenues",1,IF(AND($C2879="5 - Transfers",MID(K2879,15,1)="4"),1,-1))</f>
        <v>-2000</v>
      </c>
      <c r="S2879" s="18" t="b">
        <f>IF(LEFT(C2879,1)="1",1,-1)*SUMIF([1]Budget!V:V,'Budget Worksheet for Pivot Tabl'!K2879,[1]Budget!AC:AC)=P2879</f>
        <v>1</v>
      </c>
    </row>
    <row r="2880" spans="1:19" x14ac:dyDescent="0.25">
      <c r="A2880" t="s">
        <v>41</v>
      </c>
      <c r="B2880" t="s">
        <v>42</v>
      </c>
      <c r="C2880" t="s">
        <v>8</v>
      </c>
      <c r="D2880" t="str">
        <f t="shared" si="44"/>
        <v>OUTFLOWS</v>
      </c>
      <c r="E2880" t="s">
        <v>108</v>
      </c>
      <c r="F2880" t="s">
        <v>109</v>
      </c>
      <c r="G2880" t="s">
        <v>102</v>
      </c>
      <c r="H2880" t="s">
        <v>212</v>
      </c>
      <c r="I2880" t="s">
        <v>31</v>
      </c>
      <c r="J2880" t="s">
        <v>366</v>
      </c>
      <c r="K2880" t="s">
        <v>3823</v>
      </c>
      <c r="L2880" t="s">
        <v>599</v>
      </c>
      <c r="M2880" s="17">
        <f>VLOOKUP($K2880,[1]Budget!$V:$AE,5,0)*IF($C2880="1 - Revenues",1,IF(AND($C2880="5 - Transfers",MID(I2880,15,1)="4"),1,-1))</f>
        <v>-19000</v>
      </c>
      <c r="N2880" s="17">
        <f>VLOOKUP($K2880,[1]Budget!$V:$AE,6,0)*IF($C2880="1 - Revenues",1,IF(AND($C2880="5 - Transfers",MID(J2880,15,1)="4"),1,-1))</f>
        <v>-33000</v>
      </c>
      <c r="O2880" s="17">
        <f>IFERROR(IF(RIGHT(LEFT(K2880,15),1)="4",VLOOKUP(K2880,'[1]Budget Worksheet'!A:B,2,0),-1*VLOOKUP(K2880,'[1]Budget Worksheet'!A:B,2,0)),0)</f>
        <v>-16800</v>
      </c>
      <c r="P2880" s="17">
        <f>VLOOKUP($K2880,[1]Budget!$V:$AE,8,0)*IF($C2880="1 - Revenues",1,IF(AND($C2880="5 - Transfers",MID($K2880,15,1)="4"),1,-1))</f>
        <v>-16800</v>
      </c>
      <c r="Q2880" s="17">
        <f>VLOOKUP($K2880,[1]Budget!$V:$AE,10,0)*IF($C2880="1 - Revenues",1,IF(AND($C2880="5 - Transfers",MID(K2880,15,1)="4"),1,-1))</f>
        <v>0</v>
      </c>
      <c r="S2880" s="18" t="b">
        <f>IF(LEFT(C2880,1)="1",1,-1)*SUMIF([1]Budget!V:V,'Budget Worksheet for Pivot Tabl'!K2880,[1]Budget!AC:AC)=P2880</f>
        <v>1</v>
      </c>
    </row>
    <row r="2881" spans="1:19" x14ac:dyDescent="0.25">
      <c r="A2881" t="s">
        <v>41</v>
      </c>
      <c r="B2881" t="s">
        <v>42</v>
      </c>
      <c r="C2881" t="s">
        <v>8</v>
      </c>
      <c r="D2881" t="str">
        <f t="shared" si="44"/>
        <v>OUTFLOWS</v>
      </c>
      <c r="E2881" t="s">
        <v>108</v>
      </c>
      <c r="F2881" t="s">
        <v>109</v>
      </c>
      <c r="G2881" t="s">
        <v>102</v>
      </c>
      <c r="H2881" t="s">
        <v>212</v>
      </c>
      <c r="I2881" t="s">
        <v>31</v>
      </c>
      <c r="J2881" t="s">
        <v>366</v>
      </c>
      <c r="K2881" t="s">
        <v>3824</v>
      </c>
      <c r="L2881" t="s">
        <v>1084</v>
      </c>
      <c r="M2881" s="17">
        <f>VLOOKUP($K2881,[1]Budget!$V:$AE,5,0)*IF($C2881="1 - Revenues",1,IF(AND($C2881="5 - Transfers",MID(I2881,15,1)="4"),1,-1))</f>
        <v>0</v>
      </c>
      <c r="N2881" s="17">
        <f>VLOOKUP($K2881,[1]Budget!$V:$AE,6,0)*IF($C2881="1 - Revenues",1,IF(AND($C2881="5 - Transfers",MID(J2881,15,1)="4"),1,-1))</f>
        <v>-4000</v>
      </c>
      <c r="O2881" s="17">
        <f>IFERROR(IF(RIGHT(LEFT(K2881,15),1)="4",VLOOKUP(K2881,'[1]Budget Worksheet'!A:B,2,0),-1*VLOOKUP(K2881,'[1]Budget Worksheet'!A:B,2,0)),0)</f>
        <v>0</v>
      </c>
      <c r="P2881" s="17">
        <f>VLOOKUP($K2881,[1]Budget!$V:$AE,8,0)*IF($C2881="1 - Revenues",1,IF(AND($C2881="5 - Transfers",MID($K2881,15,1)="4"),1,-1))</f>
        <v>0</v>
      </c>
      <c r="Q2881" s="17">
        <f>VLOOKUP($K2881,[1]Budget!$V:$AE,10,0)*IF($C2881="1 - Revenues",1,IF(AND($C2881="5 - Transfers",MID(K2881,15,1)="4"),1,-1))</f>
        <v>0</v>
      </c>
      <c r="S2881" s="18" t="b">
        <f>IF(LEFT(C2881,1)="1",1,-1)*SUMIF([1]Budget!V:V,'Budget Worksheet for Pivot Tabl'!K2881,[1]Budget!AC:AC)=P2881</f>
        <v>1</v>
      </c>
    </row>
    <row r="2882" spans="1:19" x14ac:dyDescent="0.25">
      <c r="A2882" t="s">
        <v>41</v>
      </c>
      <c r="B2882" t="s">
        <v>42</v>
      </c>
      <c r="C2882" t="s">
        <v>8</v>
      </c>
      <c r="D2882" t="str">
        <f t="shared" si="44"/>
        <v>OUTFLOWS</v>
      </c>
      <c r="E2882" t="s">
        <v>108</v>
      </c>
      <c r="F2882" t="s">
        <v>109</v>
      </c>
      <c r="G2882" t="s">
        <v>102</v>
      </c>
      <c r="H2882" t="s">
        <v>212</v>
      </c>
      <c r="I2882" t="s">
        <v>31</v>
      </c>
      <c r="J2882" t="s">
        <v>366</v>
      </c>
      <c r="K2882" t="s">
        <v>3825</v>
      </c>
      <c r="L2882" t="s">
        <v>470</v>
      </c>
      <c r="M2882" s="17">
        <f>VLOOKUP($K2882,[1]Budget!$V:$AE,5,0)*IF($C2882="1 - Revenues",1,IF(AND($C2882="5 - Transfers",MID(I2882,15,1)="4"),1,-1))</f>
        <v>-227000</v>
      </c>
      <c r="N2882" s="17">
        <f>VLOOKUP($K2882,[1]Budget!$V:$AE,6,0)*IF($C2882="1 - Revenues",1,IF(AND($C2882="5 - Transfers",MID(J2882,15,1)="4"),1,-1))</f>
        <v>-287000</v>
      </c>
      <c r="O2882" s="17">
        <f>IFERROR(IF(RIGHT(LEFT(K2882,15),1)="4",VLOOKUP(K2882,'[1]Budget Worksheet'!A:B,2,0),-1*VLOOKUP(K2882,'[1]Budget Worksheet'!A:B,2,0)),0)</f>
        <v>-398657</v>
      </c>
      <c r="P2882" s="17">
        <f>VLOOKUP($K2882,[1]Budget!$V:$AE,8,0)*IF($C2882="1 - Revenues",1,IF(AND($C2882="5 - Transfers",MID($K2882,15,1)="4"),1,-1))</f>
        <v>-423000</v>
      </c>
      <c r="Q2882" s="17">
        <f>VLOOKUP($K2882,[1]Budget!$V:$AE,10,0)*IF($C2882="1 - Revenues",1,IF(AND($C2882="5 - Transfers",MID(K2882,15,1)="4"),1,-1))</f>
        <v>-24343</v>
      </c>
      <c r="S2882" s="18" t="b">
        <f>IF(LEFT(C2882,1)="1",1,-1)*SUMIF([1]Budget!V:V,'Budget Worksheet for Pivot Tabl'!K2882,[1]Budget!AC:AC)=P2882</f>
        <v>1</v>
      </c>
    </row>
    <row r="2883" spans="1:19" x14ac:dyDescent="0.25">
      <c r="A2883" t="s">
        <v>41</v>
      </c>
      <c r="B2883" t="s">
        <v>42</v>
      </c>
      <c r="C2883" t="s">
        <v>8</v>
      </c>
      <c r="D2883" t="str">
        <f t="shared" ref="D2883:D2946" si="45">IF(C2883="1 - Revenues","INFLOWS","OUTFLOWS")</f>
        <v>OUTFLOWS</v>
      </c>
      <c r="E2883" t="s">
        <v>108</v>
      </c>
      <c r="F2883" t="s">
        <v>109</v>
      </c>
      <c r="G2883" t="s">
        <v>102</v>
      </c>
      <c r="H2883" t="s">
        <v>212</v>
      </c>
      <c r="I2883" t="s">
        <v>31</v>
      </c>
      <c r="J2883" t="s">
        <v>366</v>
      </c>
      <c r="K2883" t="s">
        <v>3826</v>
      </c>
      <c r="L2883" t="s">
        <v>606</v>
      </c>
      <c r="M2883" s="17">
        <f>VLOOKUP($K2883,[1]Budget!$V:$AE,5,0)*IF($C2883="1 - Revenues",1,IF(AND($C2883="5 - Transfers",MID(I2883,15,1)="4"),1,-1))</f>
        <v>-218000</v>
      </c>
      <c r="N2883" s="17">
        <f>VLOOKUP($K2883,[1]Budget!$V:$AE,6,0)*IF($C2883="1 - Revenues",1,IF(AND($C2883="5 - Transfers",MID(J2883,15,1)="4"),1,-1))</f>
        <v>-264000</v>
      </c>
      <c r="O2883" s="17">
        <f>IFERROR(IF(RIGHT(LEFT(K2883,15),1)="4",VLOOKUP(K2883,'[1]Budget Worksheet'!A:B,2,0),-1*VLOOKUP(K2883,'[1]Budget Worksheet'!A:B,2,0)),0)</f>
        <v>-309796</v>
      </c>
      <c r="P2883" s="17">
        <f>VLOOKUP($K2883,[1]Budget!$V:$AE,8,0)*IF($C2883="1 - Revenues",1,IF(AND($C2883="5 - Transfers",MID($K2883,15,1)="4"),1,-1))</f>
        <v>-309796</v>
      </c>
      <c r="Q2883" s="17">
        <f>VLOOKUP($K2883,[1]Budget!$V:$AE,10,0)*IF($C2883="1 - Revenues",1,IF(AND($C2883="5 - Transfers",MID(K2883,15,1)="4"),1,-1))</f>
        <v>0</v>
      </c>
      <c r="S2883" s="18" t="b">
        <f>IF(LEFT(C2883,1)="1",1,-1)*SUMIF([1]Budget!V:V,'Budget Worksheet for Pivot Tabl'!K2883,[1]Budget!AC:AC)=P2883</f>
        <v>1</v>
      </c>
    </row>
    <row r="2884" spans="1:19" x14ac:dyDescent="0.25">
      <c r="A2884" t="s">
        <v>41</v>
      </c>
      <c r="B2884" t="s">
        <v>42</v>
      </c>
      <c r="C2884" t="s">
        <v>8</v>
      </c>
      <c r="D2884" t="str">
        <f t="shared" si="45"/>
        <v>OUTFLOWS</v>
      </c>
      <c r="E2884" t="s">
        <v>108</v>
      </c>
      <c r="F2884" t="s">
        <v>109</v>
      </c>
      <c r="G2884" t="s">
        <v>102</v>
      </c>
      <c r="H2884" t="s">
        <v>212</v>
      </c>
      <c r="I2884" t="s">
        <v>31</v>
      </c>
      <c r="J2884" t="s">
        <v>366</v>
      </c>
      <c r="K2884" t="s">
        <v>3827</v>
      </c>
      <c r="L2884" t="s">
        <v>608</v>
      </c>
      <c r="M2884" s="17">
        <f>VLOOKUP($K2884,[1]Budget!$V:$AE,5,0)*IF($C2884="1 - Revenues",1,IF(AND($C2884="5 - Transfers",MID(I2884,15,1)="4"),1,-1))</f>
        <v>-137000</v>
      </c>
      <c r="N2884" s="17">
        <f>VLOOKUP($K2884,[1]Budget!$V:$AE,6,0)*IF($C2884="1 - Revenues",1,IF(AND($C2884="5 - Transfers",MID(J2884,15,1)="4"),1,-1))</f>
        <v>-160000</v>
      </c>
      <c r="O2884" s="17">
        <f>IFERROR(IF(RIGHT(LEFT(K2884,15),1)="4",VLOOKUP(K2884,'[1]Budget Worksheet'!A:B,2,0),-1*VLOOKUP(K2884,'[1]Budget Worksheet'!A:B,2,0)),0)</f>
        <v>-205175</v>
      </c>
      <c r="P2884" s="17">
        <f>VLOOKUP($K2884,[1]Budget!$V:$AE,8,0)*IF($C2884="1 - Revenues",1,IF(AND($C2884="5 - Transfers",MID($K2884,15,1)="4"),1,-1))</f>
        <v>-205175</v>
      </c>
      <c r="Q2884" s="17">
        <f>VLOOKUP($K2884,[1]Budget!$V:$AE,10,0)*IF($C2884="1 - Revenues",1,IF(AND($C2884="5 - Transfers",MID(K2884,15,1)="4"),1,-1))</f>
        <v>0</v>
      </c>
      <c r="S2884" s="18" t="b">
        <f>IF(LEFT(C2884,1)="1",1,-1)*SUMIF([1]Budget!V:V,'Budget Worksheet for Pivot Tabl'!K2884,[1]Budget!AC:AC)=P2884</f>
        <v>1</v>
      </c>
    </row>
    <row r="2885" spans="1:19" x14ac:dyDescent="0.25">
      <c r="A2885" t="s">
        <v>41</v>
      </c>
      <c r="B2885" t="s">
        <v>42</v>
      </c>
      <c r="C2885" t="s">
        <v>8</v>
      </c>
      <c r="D2885" t="str">
        <f t="shared" si="45"/>
        <v>OUTFLOWS</v>
      </c>
      <c r="E2885" t="s">
        <v>108</v>
      </c>
      <c r="F2885" t="s">
        <v>109</v>
      </c>
      <c r="G2885" t="s">
        <v>102</v>
      </c>
      <c r="H2885" t="s">
        <v>212</v>
      </c>
      <c r="I2885" t="s">
        <v>31</v>
      </c>
      <c r="J2885" t="s">
        <v>366</v>
      </c>
      <c r="K2885" t="s">
        <v>3828</v>
      </c>
      <c r="L2885" t="s">
        <v>610</v>
      </c>
      <c r="M2885" s="17">
        <f>VLOOKUP($K2885,[1]Budget!$V:$AE,5,0)*IF($C2885="1 - Revenues",1,IF(AND($C2885="5 - Transfers",MID(I2885,15,1)="4"),1,-1))</f>
        <v>-17000</v>
      </c>
      <c r="N2885" s="17">
        <f>VLOOKUP($K2885,[1]Budget!$V:$AE,6,0)*IF($C2885="1 - Revenues",1,IF(AND($C2885="5 - Transfers",MID(J2885,15,1)="4"),1,-1))</f>
        <v>-17000</v>
      </c>
      <c r="O2885" s="17">
        <f>IFERROR(IF(RIGHT(LEFT(K2885,15),1)="4",VLOOKUP(K2885,'[1]Budget Worksheet'!A:B,2,0),-1*VLOOKUP(K2885,'[1]Budget Worksheet'!A:B,2,0)),0)</f>
        <v>-19680</v>
      </c>
      <c r="P2885" s="17">
        <f>VLOOKUP($K2885,[1]Budget!$V:$AE,8,0)*IF($C2885="1 - Revenues",1,IF(AND($C2885="5 - Transfers",MID($K2885,15,1)="4"),1,-1))</f>
        <v>-19680</v>
      </c>
      <c r="Q2885" s="17">
        <f>VLOOKUP($K2885,[1]Budget!$V:$AE,10,0)*IF($C2885="1 - Revenues",1,IF(AND($C2885="5 - Transfers",MID(K2885,15,1)="4"),1,-1))</f>
        <v>0</v>
      </c>
      <c r="S2885" s="18" t="b">
        <f>IF(LEFT(C2885,1)="1",1,-1)*SUMIF([1]Budget!V:V,'Budget Worksheet for Pivot Tabl'!K2885,[1]Budget!AC:AC)=P2885</f>
        <v>1</v>
      </c>
    </row>
    <row r="2886" spans="1:19" x14ac:dyDescent="0.25">
      <c r="A2886" t="s">
        <v>41</v>
      </c>
      <c r="B2886" t="s">
        <v>42</v>
      </c>
      <c r="C2886" t="s">
        <v>8</v>
      </c>
      <c r="D2886" t="str">
        <f t="shared" si="45"/>
        <v>OUTFLOWS</v>
      </c>
      <c r="E2886" t="s">
        <v>108</v>
      </c>
      <c r="F2886" t="s">
        <v>109</v>
      </c>
      <c r="G2886" t="s">
        <v>102</v>
      </c>
      <c r="H2886" t="s">
        <v>212</v>
      </c>
      <c r="I2886" t="s">
        <v>31</v>
      </c>
      <c r="J2886" t="s">
        <v>366</v>
      </c>
      <c r="K2886" t="s">
        <v>3829</v>
      </c>
      <c r="L2886" t="s">
        <v>612</v>
      </c>
      <c r="M2886" s="17">
        <f>VLOOKUP($K2886,[1]Budget!$V:$AE,5,0)*IF($C2886="1 - Revenues",1,IF(AND($C2886="5 - Transfers",MID(I2886,15,1)="4"),1,-1))</f>
        <v>-3000</v>
      </c>
      <c r="N2886" s="17">
        <f>VLOOKUP($K2886,[1]Budget!$V:$AE,6,0)*IF($C2886="1 - Revenues",1,IF(AND($C2886="5 - Transfers",MID(J2886,15,1)="4"),1,-1))</f>
        <v>-3000</v>
      </c>
      <c r="O2886" s="17">
        <f>IFERROR(IF(RIGHT(LEFT(K2886,15),1)="4",VLOOKUP(K2886,'[1]Budget Worksheet'!A:B,2,0),-1*VLOOKUP(K2886,'[1]Budget Worksheet'!A:B,2,0)),0)</f>
        <v>-3357</v>
      </c>
      <c r="P2886" s="17">
        <f>VLOOKUP($K2886,[1]Budget!$V:$AE,8,0)*IF($C2886="1 - Revenues",1,IF(AND($C2886="5 - Transfers",MID($K2886,15,1)="4"),1,-1))</f>
        <v>-3357</v>
      </c>
      <c r="Q2886" s="17">
        <f>VLOOKUP($K2886,[1]Budget!$V:$AE,10,0)*IF($C2886="1 - Revenues",1,IF(AND($C2886="5 - Transfers",MID(K2886,15,1)="4"),1,-1))</f>
        <v>0</v>
      </c>
      <c r="S2886" s="18" t="b">
        <f>IF(LEFT(C2886,1)="1",1,-1)*SUMIF([1]Budget!V:V,'Budget Worksheet for Pivot Tabl'!K2886,[1]Budget!AC:AC)=P2886</f>
        <v>1</v>
      </c>
    </row>
    <row r="2887" spans="1:19" x14ac:dyDescent="0.25">
      <c r="A2887" t="s">
        <v>41</v>
      </c>
      <c r="B2887" t="s">
        <v>42</v>
      </c>
      <c r="C2887" t="s">
        <v>8</v>
      </c>
      <c r="D2887" t="str">
        <f t="shared" si="45"/>
        <v>OUTFLOWS</v>
      </c>
      <c r="E2887" t="s">
        <v>108</v>
      </c>
      <c r="F2887" t="s">
        <v>109</v>
      </c>
      <c r="G2887" t="s">
        <v>102</v>
      </c>
      <c r="H2887" t="s">
        <v>212</v>
      </c>
      <c r="I2887" t="s">
        <v>31</v>
      </c>
      <c r="J2887" t="s">
        <v>366</v>
      </c>
      <c r="K2887" t="s">
        <v>3830</v>
      </c>
      <c r="L2887" t="s">
        <v>614</v>
      </c>
      <c r="M2887" s="17">
        <f>VLOOKUP($K2887,[1]Budget!$V:$AE,5,0)*IF($C2887="1 - Revenues",1,IF(AND($C2887="5 - Transfers",MID(I2887,15,1)="4"),1,-1))</f>
        <v>0</v>
      </c>
      <c r="N2887" s="17">
        <f>VLOOKUP($K2887,[1]Budget!$V:$AE,6,0)*IF($C2887="1 - Revenues",1,IF(AND($C2887="5 - Transfers",MID(J2887,15,1)="4"),1,-1))</f>
        <v>0</v>
      </c>
      <c r="O2887" s="17">
        <f>IFERROR(IF(RIGHT(LEFT(K2887,15),1)="4",VLOOKUP(K2887,'[1]Budget Worksheet'!A:B,2,0),-1*VLOOKUP(K2887,'[1]Budget Worksheet'!A:B,2,0)),0)</f>
        <v>-288</v>
      </c>
      <c r="P2887" s="17">
        <f>VLOOKUP($K2887,[1]Budget!$V:$AE,8,0)*IF($C2887="1 - Revenues",1,IF(AND($C2887="5 - Transfers",MID($K2887,15,1)="4"),1,-1))</f>
        <v>-288</v>
      </c>
      <c r="Q2887" s="17">
        <f>VLOOKUP($K2887,[1]Budget!$V:$AE,10,0)*IF($C2887="1 - Revenues",1,IF(AND($C2887="5 - Transfers",MID(K2887,15,1)="4"),1,-1))</f>
        <v>0</v>
      </c>
      <c r="S2887" s="18" t="b">
        <f>IF(LEFT(C2887,1)="1",1,-1)*SUMIF([1]Budget!V:V,'Budget Worksheet for Pivot Tabl'!K2887,[1]Budget!AC:AC)=P2887</f>
        <v>1</v>
      </c>
    </row>
    <row r="2888" spans="1:19" x14ac:dyDescent="0.25">
      <c r="A2888" t="s">
        <v>41</v>
      </c>
      <c r="B2888" t="s">
        <v>42</v>
      </c>
      <c r="C2888" t="s">
        <v>8</v>
      </c>
      <c r="D2888" t="str">
        <f t="shared" si="45"/>
        <v>OUTFLOWS</v>
      </c>
      <c r="E2888" t="s">
        <v>108</v>
      </c>
      <c r="F2888" t="s">
        <v>109</v>
      </c>
      <c r="G2888" t="s">
        <v>102</v>
      </c>
      <c r="H2888" t="s">
        <v>212</v>
      </c>
      <c r="I2888" t="s">
        <v>31</v>
      </c>
      <c r="J2888" t="s">
        <v>366</v>
      </c>
      <c r="K2888" t="s">
        <v>3831</v>
      </c>
      <c r="L2888" t="s">
        <v>616</v>
      </c>
      <c r="M2888" s="17">
        <f>VLOOKUP($K2888,[1]Budget!$V:$AE,5,0)*IF($C2888="1 - Revenues",1,IF(AND($C2888="5 - Transfers",MID(I2888,15,1)="4"),1,-1))</f>
        <v>-42000</v>
      </c>
      <c r="N2888" s="17">
        <f>VLOOKUP($K2888,[1]Budget!$V:$AE,6,0)*IF($C2888="1 - Revenues",1,IF(AND($C2888="5 - Transfers",MID(J2888,15,1)="4"),1,-1))</f>
        <v>-42000</v>
      </c>
      <c r="O2888" s="17">
        <f>IFERROR(IF(RIGHT(LEFT(K2888,15),1)="4",VLOOKUP(K2888,'[1]Budget Worksheet'!A:B,2,0),-1*VLOOKUP(K2888,'[1]Budget Worksheet'!A:B,2,0)),0)</f>
        <v>-42600</v>
      </c>
      <c r="P2888" s="17">
        <f>VLOOKUP($K2888,[1]Budget!$V:$AE,8,0)*IF($C2888="1 - Revenues",1,IF(AND($C2888="5 - Transfers",MID($K2888,15,1)="4"),1,-1))</f>
        <v>-55000</v>
      </c>
      <c r="Q2888" s="17">
        <f>VLOOKUP($K2888,[1]Budget!$V:$AE,10,0)*IF($C2888="1 - Revenues",1,IF(AND($C2888="5 - Transfers",MID(K2888,15,1)="4"),1,-1))</f>
        <v>-12400</v>
      </c>
      <c r="S2888" s="18" t="b">
        <f>IF(LEFT(C2888,1)="1",1,-1)*SUMIF([1]Budget!V:V,'Budget Worksheet for Pivot Tabl'!K2888,[1]Budget!AC:AC)=P2888</f>
        <v>1</v>
      </c>
    </row>
    <row r="2889" spans="1:19" x14ac:dyDescent="0.25">
      <c r="A2889" t="s">
        <v>41</v>
      </c>
      <c r="B2889" t="s">
        <v>42</v>
      </c>
      <c r="C2889" t="s">
        <v>8</v>
      </c>
      <c r="D2889" t="str">
        <f t="shared" si="45"/>
        <v>OUTFLOWS</v>
      </c>
      <c r="E2889" t="s">
        <v>108</v>
      </c>
      <c r="F2889" t="s">
        <v>109</v>
      </c>
      <c r="G2889" t="s">
        <v>102</v>
      </c>
      <c r="H2889" t="s">
        <v>212</v>
      </c>
      <c r="I2889" t="s">
        <v>31</v>
      </c>
      <c r="J2889" t="s">
        <v>366</v>
      </c>
      <c r="K2889" t="s">
        <v>3832</v>
      </c>
      <c r="L2889" t="s">
        <v>618</v>
      </c>
      <c r="M2889" s="17">
        <f>VLOOKUP($K2889,[1]Budget!$V:$AE,5,0)*IF($C2889="1 - Revenues",1,IF(AND($C2889="5 - Transfers",MID(I2889,15,1)="4"),1,-1))</f>
        <v>0</v>
      </c>
      <c r="N2889" s="17">
        <f>VLOOKUP($K2889,[1]Budget!$V:$AE,6,0)*IF($C2889="1 - Revenues",1,IF(AND($C2889="5 - Transfers",MID(J2889,15,1)="4"),1,-1))</f>
        <v>0</v>
      </c>
      <c r="O2889" s="17">
        <f>IFERROR(IF(RIGHT(LEFT(K2889,15),1)="4",VLOOKUP(K2889,'[1]Budget Worksheet'!A:B,2,0),-1*VLOOKUP(K2889,'[1]Budget Worksheet'!A:B,2,0)),0)</f>
        <v>-80</v>
      </c>
      <c r="P2889" s="17">
        <f>VLOOKUP($K2889,[1]Budget!$V:$AE,8,0)*IF($C2889="1 - Revenues",1,IF(AND($C2889="5 - Transfers",MID($K2889,15,1)="4"),1,-1))</f>
        <v>-80</v>
      </c>
      <c r="Q2889" s="17">
        <f>VLOOKUP($K2889,[1]Budget!$V:$AE,10,0)*IF($C2889="1 - Revenues",1,IF(AND($C2889="5 - Transfers",MID(K2889,15,1)="4"),1,-1))</f>
        <v>0</v>
      </c>
      <c r="S2889" s="18" t="b">
        <f>IF(LEFT(C2889,1)="1",1,-1)*SUMIF([1]Budget!V:V,'Budget Worksheet for Pivot Tabl'!K2889,[1]Budget!AC:AC)=P2889</f>
        <v>1</v>
      </c>
    </row>
    <row r="2890" spans="1:19" x14ac:dyDescent="0.25">
      <c r="A2890" t="s">
        <v>41</v>
      </c>
      <c r="B2890" t="s">
        <v>42</v>
      </c>
      <c r="C2890" t="s">
        <v>8</v>
      </c>
      <c r="D2890" t="str">
        <f t="shared" si="45"/>
        <v>OUTFLOWS</v>
      </c>
      <c r="E2890" t="s">
        <v>108</v>
      </c>
      <c r="F2890" t="s">
        <v>109</v>
      </c>
      <c r="G2890" t="s">
        <v>102</v>
      </c>
      <c r="H2890" t="s">
        <v>212</v>
      </c>
      <c r="I2890" t="s">
        <v>31</v>
      </c>
      <c r="J2890" t="s">
        <v>366</v>
      </c>
      <c r="K2890" t="s">
        <v>3833</v>
      </c>
      <c r="L2890" t="s">
        <v>620</v>
      </c>
      <c r="M2890" s="17">
        <f>VLOOKUP($K2890,[1]Budget!$V:$AE,5,0)*IF($C2890="1 - Revenues",1,IF(AND($C2890="5 - Transfers",MID(I2890,15,1)="4"),1,-1))</f>
        <v>-3000</v>
      </c>
      <c r="N2890" s="17">
        <f>VLOOKUP($K2890,[1]Budget!$V:$AE,6,0)*IF($C2890="1 - Revenues",1,IF(AND($C2890="5 - Transfers",MID(J2890,15,1)="4"),1,-1))</f>
        <v>-13000</v>
      </c>
      <c r="O2890" s="17">
        <f>IFERROR(IF(RIGHT(LEFT(K2890,15),1)="4",VLOOKUP(K2890,'[1]Budget Worksheet'!A:B,2,0),-1*VLOOKUP(K2890,'[1]Budget Worksheet'!A:B,2,0)),0)</f>
        <v>-13810</v>
      </c>
      <c r="P2890" s="17">
        <f>VLOOKUP($K2890,[1]Budget!$V:$AE,8,0)*IF($C2890="1 - Revenues",1,IF(AND($C2890="5 - Transfers",MID($K2890,15,1)="4"),1,-1))</f>
        <v>-13810</v>
      </c>
      <c r="Q2890" s="17">
        <f>VLOOKUP($K2890,[1]Budget!$V:$AE,10,0)*IF($C2890="1 - Revenues",1,IF(AND($C2890="5 - Transfers",MID(K2890,15,1)="4"),1,-1))</f>
        <v>0</v>
      </c>
      <c r="S2890" s="18" t="b">
        <f>IF(LEFT(C2890,1)="1",1,-1)*SUMIF([1]Budget!V:V,'Budget Worksheet for Pivot Tabl'!K2890,[1]Budget!AC:AC)=P2890</f>
        <v>1</v>
      </c>
    </row>
    <row r="2891" spans="1:19" x14ac:dyDescent="0.25">
      <c r="A2891" t="s">
        <v>41</v>
      </c>
      <c r="B2891" t="s">
        <v>42</v>
      </c>
      <c r="C2891" t="s">
        <v>8</v>
      </c>
      <c r="D2891" t="str">
        <f t="shared" si="45"/>
        <v>OUTFLOWS</v>
      </c>
      <c r="E2891" t="s">
        <v>108</v>
      </c>
      <c r="F2891" t="s">
        <v>109</v>
      </c>
      <c r="G2891" t="s">
        <v>102</v>
      </c>
      <c r="H2891" t="s">
        <v>212</v>
      </c>
      <c r="I2891" t="s">
        <v>31</v>
      </c>
      <c r="J2891" t="s">
        <v>366</v>
      </c>
      <c r="K2891" t="s">
        <v>3834</v>
      </c>
      <c r="L2891" t="s">
        <v>1020</v>
      </c>
      <c r="M2891" s="17">
        <f>VLOOKUP($K2891,[1]Budget!$V:$AE,5,0)*IF($C2891="1 - Revenues",1,IF(AND($C2891="5 - Transfers",MID(I2891,15,1)="4"),1,-1))</f>
        <v>-30000</v>
      </c>
      <c r="N2891" s="17">
        <f>VLOOKUP($K2891,[1]Budget!$V:$AE,6,0)*IF($C2891="1 - Revenues",1,IF(AND($C2891="5 - Transfers",MID(J2891,15,1)="4"),1,-1))</f>
        <v>-17000</v>
      </c>
      <c r="O2891" s="17">
        <f>IFERROR(IF(RIGHT(LEFT(K2891,15),1)="4",VLOOKUP(K2891,'[1]Budget Worksheet'!A:B,2,0),-1*VLOOKUP(K2891,'[1]Budget Worksheet'!A:B,2,0)),0)</f>
        <v>-14000</v>
      </c>
      <c r="P2891" s="17">
        <f>VLOOKUP($K2891,[1]Budget!$V:$AE,8,0)*IF($C2891="1 - Revenues",1,IF(AND($C2891="5 - Transfers",MID($K2891,15,1)="4"),1,-1))</f>
        <v>-14000</v>
      </c>
      <c r="Q2891" s="17">
        <f>VLOOKUP($K2891,[1]Budget!$V:$AE,10,0)*IF($C2891="1 - Revenues",1,IF(AND($C2891="5 - Transfers",MID(K2891,15,1)="4"),1,-1))</f>
        <v>0</v>
      </c>
      <c r="S2891" s="18" t="b">
        <f>IF(LEFT(C2891,1)="1",1,-1)*SUMIF([1]Budget!V:V,'Budget Worksheet for Pivot Tabl'!K2891,[1]Budget!AC:AC)=P2891</f>
        <v>1</v>
      </c>
    </row>
    <row r="2892" spans="1:19" x14ac:dyDescent="0.25">
      <c r="A2892" t="s">
        <v>41</v>
      </c>
      <c r="B2892" t="s">
        <v>42</v>
      </c>
      <c r="C2892" t="s">
        <v>8</v>
      </c>
      <c r="D2892" t="str">
        <f t="shared" si="45"/>
        <v>OUTFLOWS</v>
      </c>
      <c r="E2892" t="s">
        <v>108</v>
      </c>
      <c r="F2892" t="s">
        <v>109</v>
      </c>
      <c r="G2892" t="s">
        <v>102</v>
      </c>
      <c r="H2892" t="s">
        <v>212</v>
      </c>
      <c r="I2892" t="s">
        <v>31</v>
      </c>
      <c r="J2892" t="s">
        <v>366</v>
      </c>
      <c r="K2892" t="s">
        <v>3835</v>
      </c>
      <c r="L2892" t="s">
        <v>472</v>
      </c>
      <c r="M2892" s="17">
        <f>VLOOKUP($K2892,[1]Budget!$V:$AE,5,0)*IF($C2892="1 - Revenues",1,IF(AND($C2892="5 - Transfers",MID(I2892,15,1)="4"),1,-1))</f>
        <v>-28000</v>
      </c>
      <c r="N2892" s="17">
        <f>VLOOKUP($K2892,[1]Budget!$V:$AE,6,0)*IF($C2892="1 - Revenues",1,IF(AND($C2892="5 - Transfers",MID(J2892,15,1)="4"),1,-1))</f>
        <v>-31000</v>
      </c>
      <c r="O2892" s="17">
        <f>IFERROR(IF(RIGHT(LEFT(K2892,15),1)="4",VLOOKUP(K2892,'[1]Budget Worksheet'!A:B,2,0),-1*VLOOKUP(K2892,'[1]Budget Worksheet'!A:B,2,0)),0)</f>
        <v>-31324</v>
      </c>
      <c r="P2892" s="17">
        <f>VLOOKUP($K2892,[1]Budget!$V:$AE,8,0)*IF($C2892="1 - Revenues",1,IF(AND($C2892="5 - Transfers",MID($K2892,15,1)="4"),1,-1))</f>
        <v>-31324</v>
      </c>
      <c r="Q2892" s="17">
        <f>VLOOKUP($K2892,[1]Budget!$V:$AE,10,0)*IF($C2892="1 - Revenues",1,IF(AND($C2892="5 - Transfers",MID(K2892,15,1)="4"),1,-1))</f>
        <v>0</v>
      </c>
      <c r="S2892" s="18" t="b">
        <f>IF(LEFT(C2892,1)="1",1,-1)*SUMIF([1]Budget!V:V,'Budget Worksheet for Pivot Tabl'!K2892,[1]Budget!AC:AC)=P2892</f>
        <v>1</v>
      </c>
    </row>
    <row r="2893" spans="1:19" x14ac:dyDescent="0.25">
      <c r="A2893" t="s">
        <v>41</v>
      </c>
      <c r="B2893" t="s">
        <v>42</v>
      </c>
      <c r="C2893" t="s">
        <v>8</v>
      </c>
      <c r="D2893" t="str">
        <f t="shared" si="45"/>
        <v>OUTFLOWS</v>
      </c>
      <c r="E2893" t="s">
        <v>108</v>
      </c>
      <c r="F2893" t="s">
        <v>109</v>
      </c>
      <c r="G2893" t="s">
        <v>102</v>
      </c>
      <c r="H2893" t="s">
        <v>212</v>
      </c>
      <c r="I2893" t="s">
        <v>31</v>
      </c>
      <c r="J2893" t="s">
        <v>366</v>
      </c>
      <c r="K2893" t="s">
        <v>3836</v>
      </c>
      <c r="L2893" t="s">
        <v>625</v>
      </c>
      <c r="M2893" s="17">
        <f>VLOOKUP($K2893,[1]Budget!$V:$AE,5,0)*IF($C2893="1 - Revenues",1,IF(AND($C2893="5 - Transfers",MID(I2893,15,1)="4"),1,-1))</f>
        <v>0</v>
      </c>
      <c r="N2893" s="17">
        <f>VLOOKUP($K2893,[1]Budget!$V:$AE,6,0)*IF($C2893="1 - Revenues",1,IF(AND($C2893="5 - Transfers",MID(J2893,15,1)="4"),1,-1))</f>
        <v>0</v>
      </c>
      <c r="O2893" s="17">
        <f>IFERROR(IF(RIGHT(LEFT(K2893,15),1)="4",VLOOKUP(K2893,'[1]Budget Worksheet'!A:B,2,0),-1*VLOOKUP(K2893,'[1]Budget Worksheet'!A:B,2,0)),0)</f>
        <v>0</v>
      </c>
      <c r="P2893" s="17">
        <f>VLOOKUP($K2893,[1]Budget!$V:$AE,8,0)*IF($C2893="1 - Revenues",1,IF(AND($C2893="5 - Transfers",MID($K2893,15,1)="4"),1,-1))</f>
        <v>0</v>
      </c>
      <c r="Q2893" s="17">
        <f>VLOOKUP($K2893,[1]Budget!$V:$AE,10,0)*IF($C2893="1 - Revenues",1,IF(AND($C2893="5 - Transfers",MID(K2893,15,1)="4"),1,-1))</f>
        <v>0</v>
      </c>
      <c r="S2893" s="18" t="b">
        <f>IF(LEFT(C2893,1)="1",1,-1)*SUMIF([1]Budget!V:V,'Budget Worksheet for Pivot Tabl'!K2893,[1]Budget!AC:AC)=P2893</f>
        <v>1</v>
      </c>
    </row>
    <row r="2894" spans="1:19" x14ac:dyDescent="0.25">
      <c r="A2894" t="s">
        <v>41</v>
      </c>
      <c r="B2894" t="s">
        <v>42</v>
      </c>
      <c r="C2894" t="s">
        <v>8</v>
      </c>
      <c r="D2894" t="str">
        <f t="shared" si="45"/>
        <v>OUTFLOWS</v>
      </c>
      <c r="E2894" t="s">
        <v>108</v>
      </c>
      <c r="F2894" t="s">
        <v>109</v>
      </c>
      <c r="G2894" t="s">
        <v>102</v>
      </c>
      <c r="H2894" t="s">
        <v>212</v>
      </c>
      <c r="I2894" t="s">
        <v>31</v>
      </c>
      <c r="J2894" t="s">
        <v>366</v>
      </c>
      <c r="K2894" t="s">
        <v>3837</v>
      </c>
      <c r="L2894" t="s">
        <v>627</v>
      </c>
      <c r="M2894" s="17">
        <f>VLOOKUP($K2894,[1]Budget!$V:$AE,5,0)*IF($C2894="1 - Revenues",1,IF(AND($C2894="5 - Transfers",MID(I2894,15,1)="4"),1,-1))</f>
        <v>-2000</v>
      </c>
      <c r="N2894" s="17">
        <f>VLOOKUP($K2894,[1]Budget!$V:$AE,6,0)*IF($C2894="1 - Revenues",1,IF(AND($C2894="5 - Transfers",MID(J2894,15,1)="4"),1,-1))</f>
        <v>-2000</v>
      </c>
      <c r="O2894" s="17">
        <f>IFERROR(IF(RIGHT(LEFT(K2894,15),1)="4",VLOOKUP(K2894,'[1]Budget Worksheet'!A:B,2,0),-1*VLOOKUP(K2894,'[1]Budget Worksheet'!A:B,2,0)),0)</f>
        <v>-3228</v>
      </c>
      <c r="P2894" s="17">
        <f>VLOOKUP($K2894,[1]Budget!$V:$AE,8,0)*IF($C2894="1 - Revenues",1,IF(AND($C2894="5 - Transfers",MID($K2894,15,1)="4"),1,-1))</f>
        <v>-3228</v>
      </c>
      <c r="Q2894" s="17">
        <f>VLOOKUP($K2894,[1]Budget!$V:$AE,10,0)*IF($C2894="1 - Revenues",1,IF(AND($C2894="5 - Transfers",MID(K2894,15,1)="4"),1,-1))</f>
        <v>0</v>
      </c>
      <c r="S2894" s="18" t="b">
        <f>IF(LEFT(C2894,1)="1",1,-1)*SUMIF([1]Budget!V:V,'Budget Worksheet for Pivot Tabl'!K2894,[1]Budget!AC:AC)=P2894</f>
        <v>1</v>
      </c>
    </row>
    <row r="2895" spans="1:19" x14ac:dyDescent="0.25">
      <c r="A2895" t="s">
        <v>41</v>
      </c>
      <c r="B2895" t="s">
        <v>42</v>
      </c>
      <c r="C2895" t="s">
        <v>9</v>
      </c>
      <c r="D2895" t="str">
        <f t="shared" si="45"/>
        <v>OUTFLOWS</v>
      </c>
      <c r="E2895" t="s">
        <v>108</v>
      </c>
      <c r="F2895" t="s">
        <v>109</v>
      </c>
      <c r="G2895" t="s">
        <v>102</v>
      </c>
      <c r="H2895" t="s">
        <v>212</v>
      </c>
      <c r="I2895" t="s">
        <v>31</v>
      </c>
      <c r="J2895" t="s">
        <v>366</v>
      </c>
      <c r="K2895" t="s">
        <v>3838</v>
      </c>
      <c r="L2895" t="s">
        <v>2486</v>
      </c>
      <c r="M2895" s="17">
        <f>VLOOKUP($K2895,[1]Budget!$V:$AE,5,0)*IF($C2895="1 - Revenues",1,IF(AND($C2895="5 - Transfers",MID(I2895,15,1)="4"),1,-1))</f>
        <v>-1000</v>
      </c>
      <c r="N2895" s="17">
        <f>VLOOKUP($K2895,[1]Budget!$V:$AE,6,0)*IF($C2895="1 - Revenues",1,IF(AND($C2895="5 - Transfers",MID(J2895,15,1)="4"),1,-1))</f>
        <v>0</v>
      </c>
      <c r="O2895" s="17">
        <f>IFERROR(IF(RIGHT(LEFT(K2895,15),1)="4",VLOOKUP(K2895,'[1]Budget Worksheet'!A:B,2,0),-1*VLOOKUP(K2895,'[1]Budget Worksheet'!A:B,2,0)),0)</f>
        <v>0</v>
      </c>
      <c r="P2895" s="17">
        <f>VLOOKUP($K2895,[1]Budget!$V:$AE,8,0)*IF($C2895="1 - Revenues",1,IF(AND($C2895="5 - Transfers",MID($K2895,15,1)="4"),1,-1))</f>
        <v>0</v>
      </c>
      <c r="Q2895" s="17">
        <f>VLOOKUP($K2895,[1]Budget!$V:$AE,10,0)*IF($C2895="1 - Revenues",1,IF(AND($C2895="5 - Transfers",MID(K2895,15,1)="4"),1,-1))</f>
        <v>0</v>
      </c>
      <c r="S2895" s="18" t="b">
        <f>IF(LEFT(C2895,1)="1",1,-1)*SUMIF([1]Budget!V:V,'Budget Worksheet for Pivot Tabl'!K2895,[1]Budget!AC:AC)=P2895</f>
        <v>1</v>
      </c>
    </row>
    <row r="2896" spans="1:19" x14ac:dyDescent="0.25">
      <c r="A2896" t="s">
        <v>41</v>
      </c>
      <c r="B2896" t="s">
        <v>42</v>
      </c>
      <c r="C2896" t="s">
        <v>9</v>
      </c>
      <c r="D2896" t="str">
        <f t="shared" si="45"/>
        <v>OUTFLOWS</v>
      </c>
      <c r="E2896" t="s">
        <v>108</v>
      </c>
      <c r="F2896" t="s">
        <v>109</v>
      </c>
      <c r="G2896" t="s">
        <v>102</v>
      </c>
      <c r="H2896" t="s">
        <v>212</v>
      </c>
      <c r="I2896" t="s">
        <v>31</v>
      </c>
      <c r="J2896" t="s">
        <v>366</v>
      </c>
      <c r="K2896" t="s">
        <v>3839</v>
      </c>
      <c r="L2896" t="s">
        <v>532</v>
      </c>
      <c r="M2896" s="17">
        <f>VLOOKUP($K2896,[1]Budget!$V:$AE,5,0)*IF($C2896="1 - Revenues",1,IF(AND($C2896="5 - Transfers",MID(I2896,15,1)="4"),1,-1))</f>
        <v>-37000</v>
      </c>
      <c r="N2896" s="17">
        <f>VLOOKUP($K2896,[1]Budget!$V:$AE,6,0)*IF($C2896="1 - Revenues",1,IF(AND($C2896="5 - Transfers",MID(J2896,15,1)="4"),1,-1))</f>
        <v>-37000</v>
      </c>
      <c r="O2896" s="17">
        <f>IFERROR(IF(RIGHT(LEFT(K2896,15),1)="4",VLOOKUP(K2896,'[1]Budget Worksheet'!A:B,2,0),-1*VLOOKUP(K2896,'[1]Budget Worksheet'!A:B,2,0)),0)</f>
        <v>-37010</v>
      </c>
      <c r="P2896" s="17">
        <f>VLOOKUP($K2896,[1]Budget!$V:$AE,8,0)*IF($C2896="1 - Revenues",1,IF(AND($C2896="5 - Transfers",MID($K2896,15,1)="4"),1,-1))</f>
        <v>-85000</v>
      </c>
      <c r="Q2896" s="17">
        <f>VLOOKUP($K2896,[1]Budget!$V:$AE,10,0)*IF($C2896="1 - Revenues",1,IF(AND($C2896="5 - Transfers",MID(K2896,15,1)="4"),1,-1))</f>
        <v>-47990</v>
      </c>
      <c r="S2896" s="18" t="b">
        <f>IF(LEFT(C2896,1)="1",1,-1)*SUMIF([1]Budget!V:V,'Budget Worksheet for Pivot Tabl'!K2896,[1]Budget!AC:AC)=P2896</f>
        <v>1</v>
      </c>
    </row>
    <row r="2897" spans="1:19" x14ac:dyDescent="0.25">
      <c r="A2897" t="s">
        <v>41</v>
      </c>
      <c r="B2897" t="s">
        <v>42</v>
      </c>
      <c r="C2897" t="s">
        <v>8</v>
      </c>
      <c r="D2897" t="str">
        <f t="shared" si="45"/>
        <v>OUTFLOWS</v>
      </c>
      <c r="E2897" t="s">
        <v>108</v>
      </c>
      <c r="F2897" t="s">
        <v>109</v>
      </c>
      <c r="G2897" t="s">
        <v>102</v>
      </c>
      <c r="H2897" t="s">
        <v>212</v>
      </c>
      <c r="I2897" t="s">
        <v>33</v>
      </c>
      <c r="J2897" t="s">
        <v>369</v>
      </c>
      <c r="K2897" t="s">
        <v>3840</v>
      </c>
      <c r="L2897" t="s">
        <v>590</v>
      </c>
      <c r="M2897" s="17">
        <f>VLOOKUP($K2897,[1]Budget!$V:$AE,5,0)*IF($C2897="1 - Revenues",1,IF(AND($C2897="5 - Transfers",MID(I2897,15,1)="4"),1,-1))</f>
        <v>-716000</v>
      </c>
      <c r="N2897" s="17">
        <f>VLOOKUP($K2897,[1]Budget!$V:$AE,6,0)*IF($C2897="1 - Revenues",1,IF(AND($C2897="5 - Transfers",MID(J2897,15,1)="4"),1,-1))</f>
        <v>-625000</v>
      </c>
      <c r="O2897" s="17">
        <f>IFERROR(IF(RIGHT(LEFT(K2897,15),1)="4",VLOOKUP(K2897,'[1]Budget Worksheet'!A:B,2,0),-1*VLOOKUP(K2897,'[1]Budget Worksheet'!A:B,2,0)),0)</f>
        <v>-532867</v>
      </c>
      <c r="P2897" s="17">
        <f>VLOOKUP($K2897,[1]Budget!$V:$AE,8,0)*IF($C2897="1 - Revenues",1,IF(AND($C2897="5 - Transfers",MID($K2897,15,1)="4"),1,-1))</f>
        <v>-532867</v>
      </c>
      <c r="Q2897" s="17">
        <f>VLOOKUP($K2897,[1]Budget!$V:$AE,10,0)*IF($C2897="1 - Revenues",1,IF(AND($C2897="5 - Transfers",MID(K2897,15,1)="4"),1,-1))</f>
        <v>0</v>
      </c>
      <c r="S2897" s="18" t="b">
        <f>IF(LEFT(C2897,1)="1",1,-1)*SUMIF([1]Budget!V:V,'Budget Worksheet for Pivot Tabl'!K2897,[1]Budget!AC:AC)=P2897</f>
        <v>1</v>
      </c>
    </row>
    <row r="2898" spans="1:19" x14ac:dyDescent="0.25">
      <c r="A2898" t="s">
        <v>41</v>
      </c>
      <c r="B2898" t="s">
        <v>42</v>
      </c>
      <c r="C2898" t="s">
        <v>8</v>
      </c>
      <c r="D2898" t="str">
        <f t="shared" si="45"/>
        <v>OUTFLOWS</v>
      </c>
      <c r="E2898" t="s">
        <v>108</v>
      </c>
      <c r="F2898" t="s">
        <v>109</v>
      </c>
      <c r="G2898" t="s">
        <v>102</v>
      </c>
      <c r="H2898" t="s">
        <v>212</v>
      </c>
      <c r="I2898" t="s">
        <v>33</v>
      </c>
      <c r="J2898" t="s">
        <v>369</v>
      </c>
      <c r="K2898" t="s">
        <v>3841</v>
      </c>
      <c r="L2898" t="s">
        <v>593</v>
      </c>
      <c r="M2898" s="17">
        <f>VLOOKUP($K2898,[1]Budget!$V:$AE,5,0)*IF($C2898="1 - Revenues",1,IF(AND($C2898="5 - Transfers",MID(I2898,15,1)="4"),1,-1))</f>
        <v>-108000</v>
      </c>
      <c r="N2898" s="17">
        <f>VLOOKUP($K2898,[1]Budget!$V:$AE,6,0)*IF($C2898="1 - Revenues",1,IF(AND($C2898="5 - Transfers",MID(J2898,15,1)="4"),1,-1))</f>
        <v>-102000</v>
      </c>
      <c r="O2898" s="17">
        <f>IFERROR(IF(RIGHT(LEFT(K2898,15),1)="4",VLOOKUP(K2898,'[1]Budget Worksheet'!A:B,2,0),-1*VLOOKUP(K2898,'[1]Budget Worksheet'!A:B,2,0)),0)</f>
        <v>0</v>
      </c>
      <c r="P2898" s="17">
        <f>VLOOKUP($K2898,[1]Budget!$V:$AE,8,0)*IF($C2898="1 - Revenues",1,IF(AND($C2898="5 - Transfers",MID($K2898,15,1)="4"),1,-1))</f>
        <v>-125000</v>
      </c>
      <c r="Q2898" s="17">
        <f>VLOOKUP($K2898,[1]Budget!$V:$AE,10,0)*IF($C2898="1 - Revenues",1,IF(AND($C2898="5 - Transfers",MID(K2898,15,1)="4"),1,-1))</f>
        <v>-125000</v>
      </c>
      <c r="S2898" s="18" t="b">
        <f>IF(LEFT(C2898,1)="1",1,-1)*SUMIF([1]Budget!V:V,'Budget Worksheet for Pivot Tabl'!K2898,[1]Budget!AC:AC)=P2898</f>
        <v>1</v>
      </c>
    </row>
    <row r="2899" spans="1:19" x14ac:dyDescent="0.25">
      <c r="A2899" t="s">
        <v>41</v>
      </c>
      <c r="B2899" t="s">
        <v>42</v>
      </c>
      <c r="C2899" t="s">
        <v>8</v>
      </c>
      <c r="D2899" t="str">
        <f t="shared" si="45"/>
        <v>OUTFLOWS</v>
      </c>
      <c r="E2899" t="s">
        <v>108</v>
      </c>
      <c r="F2899" t="s">
        <v>109</v>
      </c>
      <c r="G2899" t="s">
        <v>102</v>
      </c>
      <c r="H2899" t="s">
        <v>212</v>
      </c>
      <c r="I2899" t="s">
        <v>33</v>
      </c>
      <c r="J2899" t="s">
        <v>369</v>
      </c>
      <c r="K2899" t="s">
        <v>3842</v>
      </c>
      <c r="L2899" t="s">
        <v>595</v>
      </c>
      <c r="M2899" s="17">
        <f>VLOOKUP($K2899,[1]Budget!$V:$AE,5,0)*IF($C2899="1 - Revenues",1,IF(AND($C2899="5 - Transfers",MID(I2899,15,1)="4"),1,-1))</f>
        <v>0</v>
      </c>
      <c r="N2899" s="17">
        <f>VLOOKUP($K2899,[1]Budget!$V:$AE,6,0)*IF($C2899="1 - Revenues",1,IF(AND($C2899="5 - Transfers",MID(J2899,15,1)="4"),1,-1))</f>
        <v>0</v>
      </c>
      <c r="O2899" s="17">
        <f>IFERROR(IF(RIGHT(LEFT(K2899,15),1)="4",VLOOKUP(K2899,'[1]Budget Worksheet'!A:B,2,0),-1*VLOOKUP(K2899,'[1]Budget Worksheet'!A:B,2,0)),0)</f>
        <v>0</v>
      </c>
      <c r="P2899" s="17">
        <f>VLOOKUP($K2899,[1]Budget!$V:$AE,8,0)*IF($C2899="1 - Revenues",1,IF(AND($C2899="5 - Transfers",MID($K2899,15,1)="4"),1,-1))</f>
        <v>0</v>
      </c>
      <c r="Q2899" s="17">
        <f>VLOOKUP($K2899,[1]Budget!$V:$AE,10,0)*IF($C2899="1 - Revenues",1,IF(AND($C2899="5 - Transfers",MID(K2899,15,1)="4"),1,-1))</f>
        <v>0</v>
      </c>
      <c r="S2899" s="18" t="b">
        <f>IF(LEFT(C2899,1)="1",1,-1)*SUMIF([1]Budget!V:V,'Budget Worksheet for Pivot Tabl'!K2899,[1]Budget!AC:AC)=P2899</f>
        <v>1</v>
      </c>
    </row>
    <row r="2900" spans="1:19" x14ac:dyDescent="0.25">
      <c r="A2900" t="s">
        <v>41</v>
      </c>
      <c r="B2900" t="s">
        <v>42</v>
      </c>
      <c r="C2900" t="s">
        <v>8</v>
      </c>
      <c r="D2900" t="str">
        <f t="shared" si="45"/>
        <v>OUTFLOWS</v>
      </c>
      <c r="E2900" t="s">
        <v>108</v>
      </c>
      <c r="F2900" t="s">
        <v>109</v>
      </c>
      <c r="G2900" t="s">
        <v>102</v>
      </c>
      <c r="H2900" t="s">
        <v>212</v>
      </c>
      <c r="I2900" t="s">
        <v>33</v>
      </c>
      <c r="J2900" t="s">
        <v>369</v>
      </c>
      <c r="K2900" t="s">
        <v>3843</v>
      </c>
      <c r="L2900" t="s">
        <v>599</v>
      </c>
      <c r="M2900" s="17">
        <f>VLOOKUP($K2900,[1]Budget!$V:$AE,5,0)*IF($C2900="1 - Revenues",1,IF(AND($C2900="5 - Transfers",MID(I2900,15,1)="4"),1,-1))</f>
        <v>-11000</v>
      </c>
      <c r="N2900" s="17">
        <f>VLOOKUP($K2900,[1]Budget!$V:$AE,6,0)*IF($C2900="1 - Revenues",1,IF(AND($C2900="5 - Transfers",MID(J2900,15,1)="4"),1,-1))</f>
        <v>-14000</v>
      </c>
      <c r="O2900" s="17">
        <f>IFERROR(IF(RIGHT(LEFT(K2900,15),1)="4",VLOOKUP(K2900,'[1]Budget Worksheet'!A:B,2,0),-1*VLOOKUP(K2900,'[1]Budget Worksheet'!A:B,2,0)),0)</f>
        <v>-4800</v>
      </c>
      <c r="P2900" s="17">
        <f>VLOOKUP($K2900,[1]Budget!$V:$AE,8,0)*IF($C2900="1 - Revenues",1,IF(AND($C2900="5 - Transfers",MID($K2900,15,1)="4"),1,-1))</f>
        <v>-4800</v>
      </c>
      <c r="Q2900" s="17">
        <f>VLOOKUP($K2900,[1]Budget!$V:$AE,10,0)*IF($C2900="1 - Revenues",1,IF(AND($C2900="5 - Transfers",MID(K2900,15,1)="4"),1,-1))</f>
        <v>0</v>
      </c>
      <c r="S2900" s="18" t="b">
        <f>IF(LEFT(C2900,1)="1",1,-1)*SUMIF([1]Budget!V:V,'Budget Worksheet for Pivot Tabl'!K2900,[1]Budget!AC:AC)=P2900</f>
        <v>1</v>
      </c>
    </row>
    <row r="2901" spans="1:19" x14ac:dyDescent="0.25">
      <c r="A2901" t="s">
        <v>41</v>
      </c>
      <c r="B2901" t="s">
        <v>42</v>
      </c>
      <c r="C2901" t="s">
        <v>8</v>
      </c>
      <c r="D2901" t="str">
        <f t="shared" si="45"/>
        <v>OUTFLOWS</v>
      </c>
      <c r="E2901" t="s">
        <v>108</v>
      </c>
      <c r="F2901" t="s">
        <v>109</v>
      </c>
      <c r="G2901" t="s">
        <v>102</v>
      </c>
      <c r="H2901" t="s">
        <v>212</v>
      </c>
      <c r="I2901" t="s">
        <v>33</v>
      </c>
      <c r="J2901" t="s">
        <v>369</v>
      </c>
      <c r="K2901" t="s">
        <v>3844</v>
      </c>
      <c r="L2901" t="s">
        <v>1084</v>
      </c>
      <c r="M2901" s="17">
        <f>VLOOKUP($K2901,[1]Budget!$V:$AE,5,0)*IF($C2901="1 - Revenues",1,IF(AND($C2901="5 - Transfers",MID(I2901,15,1)="4"),1,-1))</f>
        <v>0</v>
      </c>
      <c r="N2901" s="17">
        <f>VLOOKUP($K2901,[1]Budget!$V:$AE,6,0)*IF($C2901="1 - Revenues",1,IF(AND($C2901="5 - Transfers",MID(J2901,15,1)="4"),1,-1))</f>
        <v>-32000</v>
      </c>
      <c r="O2901" s="17">
        <f>IFERROR(IF(RIGHT(LEFT(K2901,15),1)="4",VLOOKUP(K2901,'[1]Budget Worksheet'!A:B,2,0),-1*VLOOKUP(K2901,'[1]Budget Worksheet'!A:B,2,0)),0)</f>
        <v>0</v>
      </c>
      <c r="P2901" s="17">
        <f>VLOOKUP($K2901,[1]Budget!$V:$AE,8,0)*IF($C2901="1 - Revenues",1,IF(AND($C2901="5 - Transfers",MID($K2901,15,1)="4"),1,-1))</f>
        <v>0</v>
      </c>
      <c r="Q2901" s="17">
        <f>VLOOKUP($K2901,[1]Budget!$V:$AE,10,0)*IF($C2901="1 - Revenues",1,IF(AND($C2901="5 - Transfers",MID(K2901,15,1)="4"),1,-1))</f>
        <v>0</v>
      </c>
      <c r="S2901" s="18" t="b">
        <f>IF(LEFT(C2901,1)="1",1,-1)*SUMIF([1]Budget!V:V,'Budget Worksheet for Pivot Tabl'!K2901,[1]Budget!AC:AC)=P2901</f>
        <v>1</v>
      </c>
    </row>
    <row r="2902" spans="1:19" x14ac:dyDescent="0.25">
      <c r="A2902" t="s">
        <v>41</v>
      </c>
      <c r="B2902" t="s">
        <v>42</v>
      </c>
      <c r="C2902" t="s">
        <v>8</v>
      </c>
      <c r="D2902" t="str">
        <f t="shared" si="45"/>
        <v>OUTFLOWS</v>
      </c>
      <c r="E2902" t="s">
        <v>108</v>
      </c>
      <c r="F2902" t="s">
        <v>109</v>
      </c>
      <c r="G2902" t="s">
        <v>102</v>
      </c>
      <c r="H2902" t="s">
        <v>212</v>
      </c>
      <c r="I2902" t="s">
        <v>33</v>
      </c>
      <c r="J2902" t="s">
        <v>369</v>
      </c>
      <c r="K2902" t="s">
        <v>3845</v>
      </c>
      <c r="L2902" t="s">
        <v>470</v>
      </c>
      <c r="M2902" s="17">
        <f>VLOOKUP($K2902,[1]Budget!$V:$AE,5,0)*IF($C2902="1 - Revenues",1,IF(AND($C2902="5 - Transfers",MID(I2902,15,1)="4"),1,-1))</f>
        <v>-195000</v>
      </c>
      <c r="N2902" s="17">
        <f>VLOOKUP($K2902,[1]Budget!$V:$AE,6,0)*IF($C2902="1 - Revenues",1,IF(AND($C2902="5 - Transfers",MID(J2902,15,1)="4"),1,-1))</f>
        <v>-200000</v>
      </c>
      <c r="O2902" s="17">
        <f>IFERROR(IF(RIGHT(LEFT(K2902,15),1)="4",VLOOKUP(K2902,'[1]Budget Worksheet'!A:B,2,0),-1*VLOOKUP(K2902,'[1]Budget Worksheet'!A:B,2,0)),0)</f>
        <v>-234866</v>
      </c>
      <c r="P2902" s="17">
        <f>VLOOKUP($K2902,[1]Budget!$V:$AE,8,0)*IF($C2902="1 - Revenues",1,IF(AND($C2902="5 - Transfers",MID($K2902,15,1)="4"),1,-1))</f>
        <v>-207000</v>
      </c>
      <c r="Q2902" s="17">
        <f>VLOOKUP($K2902,[1]Budget!$V:$AE,10,0)*IF($C2902="1 - Revenues",1,IF(AND($C2902="5 - Transfers",MID(K2902,15,1)="4"),1,-1))</f>
        <v>27866</v>
      </c>
      <c r="S2902" s="18" t="b">
        <f>IF(LEFT(C2902,1)="1",1,-1)*SUMIF([1]Budget!V:V,'Budget Worksheet for Pivot Tabl'!K2902,[1]Budget!AC:AC)=P2902</f>
        <v>1</v>
      </c>
    </row>
    <row r="2903" spans="1:19" x14ac:dyDescent="0.25">
      <c r="A2903" t="s">
        <v>41</v>
      </c>
      <c r="B2903" t="s">
        <v>42</v>
      </c>
      <c r="C2903" t="s">
        <v>8</v>
      </c>
      <c r="D2903" t="str">
        <f t="shared" si="45"/>
        <v>OUTFLOWS</v>
      </c>
      <c r="E2903" t="s">
        <v>108</v>
      </c>
      <c r="F2903" t="s">
        <v>109</v>
      </c>
      <c r="G2903" t="s">
        <v>102</v>
      </c>
      <c r="H2903" t="s">
        <v>212</v>
      </c>
      <c r="I2903" t="s">
        <v>33</v>
      </c>
      <c r="J2903" t="s">
        <v>369</v>
      </c>
      <c r="K2903" t="s">
        <v>3846</v>
      </c>
      <c r="L2903" t="s">
        <v>606</v>
      </c>
      <c r="M2903" s="17">
        <f>VLOOKUP($K2903,[1]Budget!$V:$AE,5,0)*IF($C2903="1 - Revenues",1,IF(AND($C2903="5 - Transfers",MID(I2903,15,1)="4"),1,-1))</f>
        <v>-100000</v>
      </c>
      <c r="N2903" s="17">
        <f>VLOOKUP($K2903,[1]Budget!$V:$AE,6,0)*IF($C2903="1 - Revenues",1,IF(AND($C2903="5 - Transfers",MID(J2903,15,1)="4"),1,-1))</f>
        <v>-101000</v>
      </c>
      <c r="O2903" s="17">
        <f>IFERROR(IF(RIGHT(LEFT(K2903,15),1)="4",VLOOKUP(K2903,'[1]Budget Worksheet'!A:B,2,0),-1*VLOOKUP(K2903,'[1]Budget Worksheet'!A:B,2,0)),0)</f>
        <v>-85873</v>
      </c>
      <c r="P2903" s="17">
        <f>VLOOKUP($K2903,[1]Budget!$V:$AE,8,0)*IF($C2903="1 - Revenues",1,IF(AND($C2903="5 - Transfers",MID($K2903,15,1)="4"),1,-1))</f>
        <v>-85873</v>
      </c>
      <c r="Q2903" s="17">
        <f>VLOOKUP($K2903,[1]Budget!$V:$AE,10,0)*IF($C2903="1 - Revenues",1,IF(AND($C2903="5 - Transfers",MID(K2903,15,1)="4"),1,-1))</f>
        <v>0</v>
      </c>
      <c r="S2903" s="18" t="b">
        <f>IF(LEFT(C2903,1)="1",1,-1)*SUMIF([1]Budget!V:V,'Budget Worksheet for Pivot Tabl'!K2903,[1]Budget!AC:AC)=P2903</f>
        <v>1</v>
      </c>
    </row>
    <row r="2904" spans="1:19" x14ac:dyDescent="0.25">
      <c r="A2904" t="s">
        <v>41</v>
      </c>
      <c r="B2904" t="s">
        <v>42</v>
      </c>
      <c r="C2904" t="s">
        <v>8</v>
      </c>
      <c r="D2904" t="str">
        <f t="shared" si="45"/>
        <v>OUTFLOWS</v>
      </c>
      <c r="E2904" t="s">
        <v>108</v>
      </c>
      <c r="F2904" t="s">
        <v>109</v>
      </c>
      <c r="G2904" t="s">
        <v>102</v>
      </c>
      <c r="H2904" t="s">
        <v>212</v>
      </c>
      <c r="I2904" t="s">
        <v>33</v>
      </c>
      <c r="J2904" t="s">
        <v>369</v>
      </c>
      <c r="K2904" t="s">
        <v>3847</v>
      </c>
      <c r="L2904" t="s">
        <v>608</v>
      </c>
      <c r="M2904" s="17">
        <f>VLOOKUP($K2904,[1]Budget!$V:$AE,5,0)*IF($C2904="1 - Revenues",1,IF(AND($C2904="5 - Transfers",MID(I2904,15,1)="4"),1,-1))</f>
        <v>-90000</v>
      </c>
      <c r="N2904" s="17">
        <f>VLOOKUP($K2904,[1]Budget!$V:$AE,6,0)*IF($C2904="1 - Revenues",1,IF(AND($C2904="5 - Transfers",MID(J2904,15,1)="4"),1,-1))</f>
        <v>-89000</v>
      </c>
      <c r="O2904" s="17">
        <f>IFERROR(IF(RIGHT(LEFT(K2904,15),1)="4",VLOOKUP(K2904,'[1]Budget Worksheet'!A:B,2,0),-1*VLOOKUP(K2904,'[1]Budget Worksheet'!A:B,2,0)),0)</f>
        <v>-74962</v>
      </c>
      <c r="P2904" s="17">
        <f>VLOOKUP($K2904,[1]Budget!$V:$AE,8,0)*IF($C2904="1 - Revenues",1,IF(AND($C2904="5 - Transfers",MID($K2904,15,1)="4"),1,-1))</f>
        <v>-74962</v>
      </c>
      <c r="Q2904" s="17">
        <f>VLOOKUP($K2904,[1]Budget!$V:$AE,10,0)*IF($C2904="1 - Revenues",1,IF(AND($C2904="5 - Transfers",MID(K2904,15,1)="4"),1,-1))</f>
        <v>0</v>
      </c>
      <c r="S2904" s="18" t="b">
        <f>IF(LEFT(C2904,1)="1",1,-1)*SUMIF([1]Budget!V:V,'Budget Worksheet for Pivot Tabl'!K2904,[1]Budget!AC:AC)=P2904</f>
        <v>1</v>
      </c>
    </row>
    <row r="2905" spans="1:19" x14ac:dyDescent="0.25">
      <c r="A2905" t="s">
        <v>41</v>
      </c>
      <c r="B2905" t="s">
        <v>42</v>
      </c>
      <c r="C2905" t="s">
        <v>8</v>
      </c>
      <c r="D2905" t="str">
        <f t="shared" si="45"/>
        <v>OUTFLOWS</v>
      </c>
      <c r="E2905" t="s">
        <v>108</v>
      </c>
      <c r="F2905" t="s">
        <v>109</v>
      </c>
      <c r="G2905" t="s">
        <v>102</v>
      </c>
      <c r="H2905" t="s">
        <v>212</v>
      </c>
      <c r="I2905" t="s">
        <v>33</v>
      </c>
      <c r="J2905" t="s">
        <v>369</v>
      </c>
      <c r="K2905" t="s">
        <v>3848</v>
      </c>
      <c r="L2905" t="s">
        <v>610</v>
      </c>
      <c r="M2905" s="17">
        <f>VLOOKUP($K2905,[1]Budget!$V:$AE,5,0)*IF($C2905="1 - Revenues",1,IF(AND($C2905="5 - Transfers",MID(I2905,15,1)="4"),1,-1))</f>
        <v>-8000</v>
      </c>
      <c r="N2905" s="17">
        <f>VLOOKUP($K2905,[1]Budget!$V:$AE,6,0)*IF($C2905="1 - Revenues",1,IF(AND($C2905="5 - Transfers",MID(J2905,15,1)="4"),1,-1))</f>
        <v>-6000</v>
      </c>
      <c r="O2905" s="17">
        <f>IFERROR(IF(RIGHT(LEFT(K2905,15),1)="4",VLOOKUP(K2905,'[1]Budget Worksheet'!A:B,2,0),-1*VLOOKUP(K2905,'[1]Budget Worksheet'!A:B,2,0)),0)</f>
        <v>-4896</v>
      </c>
      <c r="P2905" s="17">
        <f>VLOOKUP($K2905,[1]Budget!$V:$AE,8,0)*IF($C2905="1 - Revenues",1,IF(AND($C2905="5 - Transfers",MID($K2905,15,1)="4"),1,-1))</f>
        <v>-4896</v>
      </c>
      <c r="Q2905" s="17">
        <f>VLOOKUP($K2905,[1]Budget!$V:$AE,10,0)*IF($C2905="1 - Revenues",1,IF(AND($C2905="5 - Transfers",MID(K2905,15,1)="4"),1,-1))</f>
        <v>0</v>
      </c>
      <c r="S2905" s="18" t="b">
        <f>IF(LEFT(C2905,1)="1",1,-1)*SUMIF([1]Budget!V:V,'Budget Worksheet for Pivot Tabl'!K2905,[1]Budget!AC:AC)=P2905</f>
        <v>1</v>
      </c>
    </row>
    <row r="2906" spans="1:19" x14ac:dyDescent="0.25">
      <c r="A2906" t="s">
        <v>41</v>
      </c>
      <c r="B2906" t="s">
        <v>42</v>
      </c>
      <c r="C2906" t="s">
        <v>8</v>
      </c>
      <c r="D2906" t="str">
        <f t="shared" si="45"/>
        <v>OUTFLOWS</v>
      </c>
      <c r="E2906" t="s">
        <v>108</v>
      </c>
      <c r="F2906" t="s">
        <v>109</v>
      </c>
      <c r="G2906" t="s">
        <v>102</v>
      </c>
      <c r="H2906" t="s">
        <v>212</v>
      </c>
      <c r="I2906" t="s">
        <v>33</v>
      </c>
      <c r="J2906" t="s">
        <v>369</v>
      </c>
      <c r="K2906" t="s">
        <v>3849</v>
      </c>
      <c r="L2906" t="s">
        <v>612</v>
      </c>
      <c r="M2906" s="17">
        <f>VLOOKUP($K2906,[1]Budget!$V:$AE,5,0)*IF($C2906="1 - Revenues",1,IF(AND($C2906="5 - Transfers",MID(I2906,15,1)="4"),1,-1))</f>
        <v>-1000</v>
      </c>
      <c r="N2906" s="17">
        <f>VLOOKUP($K2906,[1]Budget!$V:$AE,6,0)*IF($C2906="1 - Revenues",1,IF(AND($C2906="5 - Transfers",MID(J2906,15,1)="4"),1,-1))</f>
        <v>-1000</v>
      </c>
      <c r="O2906" s="17">
        <f>IFERROR(IF(RIGHT(LEFT(K2906,15),1)="4",VLOOKUP(K2906,'[1]Budget Worksheet'!A:B,2,0),-1*VLOOKUP(K2906,'[1]Budget Worksheet'!A:B,2,0)),0)</f>
        <v>-844</v>
      </c>
      <c r="P2906" s="17">
        <f>VLOOKUP($K2906,[1]Budget!$V:$AE,8,0)*IF($C2906="1 - Revenues",1,IF(AND($C2906="5 - Transfers",MID($K2906,15,1)="4"),1,-1))</f>
        <v>-844</v>
      </c>
      <c r="Q2906" s="17">
        <f>VLOOKUP($K2906,[1]Budget!$V:$AE,10,0)*IF($C2906="1 - Revenues",1,IF(AND($C2906="5 - Transfers",MID(K2906,15,1)="4"),1,-1))</f>
        <v>0</v>
      </c>
      <c r="S2906" s="18" t="b">
        <f>IF(LEFT(C2906,1)="1",1,-1)*SUMIF([1]Budget!V:V,'Budget Worksheet for Pivot Tabl'!K2906,[1]Budget!AC:AC)=P2906</f>
        <v>1</v>
      </c>
    </row>
    <row r="2907" spans="1:19" x14ac:dyDescent="0.25">
      <c r="A2907" t="s">
        <v>41</v>
      </c>
      <c r="B2907" t="s">
        <v>42</v>
      </c>
      <c r="C2907" t="s">
        <v>8</v>
      </c>
      <c r="D2907" t="str">
        <f t="shared" si="45"/>
        <v>OUTFLOWS</v>
      </c>
      <c r="E2907" t="s">
        <v>108</v>
      </c>
      <c r="F2907" t="s">
        <v>109</v>
      </c>
      <c r="G2907" t="s">
        <v>102</v>
      </c>
      <c r="H2907" t="s">
        <v>212</v>
      </c>
      <c r="I2907" t="s">
        <v>33</v>
      </c>
      <c r="J2907" t="s">
        <v>369</v>
      </c>
      <c r="K2907" t="s">
        <v>3850</v>
      </c>
      <c r="L2907" t="s">
        <v>614</v>
      </c>
      <c r="M2907" s="17">
        <f>VLOOKUP($K2907,[1]Budget!$V:$AE,5,0)*IF($C2907="1 - Revenues",1,IF(AND($C2907="5 - Transfers",MID(I2907,15,1)="4"),1,-1))</f>
        <v>0</v>
      </c>
      <c r="N2907" s="17">
        <f>VLOOKUP($K2907,[1]Budget!$V:$AE,6,0)*IF($C2907="1 - Revenues",1,IF(AND($C2907="5 - Transfers",MID(J2907,15,1)="4"),1,-1))</f>
        <v>0</v>
      </c>
      <c r="O2907" s="17">
        <f>IFERROR(IF(RIGHT(LEFT(K2907,15),1)="4",VLOOKUP(K2907,'[1]Budget Worksheet'!A:B,2,0),-1*VLOOKUP(K2907,'[1]Budget Worksheet'!A:B,2,0)),0)</f>
        <v>-68</v>
      </c>
      <c r="P2907" s="17">
        <f>VLOOKUP($K2907,[1]Budget!$V:$AE,8,0)*IF($C2907="1 - Revenues",1,IF(AND($C2907="5 - Transfers",MID($K2907,15,1)="4"),1,-1))</f>
        <v>-68</v>
      </c>
      <c r="Q2907" s="17">
        <f>VLOOKUP($K2907,[1]Budget!$V:$AE,10,0)*IF($C2907="1 - Revenues",1,IF(AND($C2907="5 - Transfers",MID(K2907,15,1)="4"),1,-1))</f>
        <v>0</v>
      </c>
      <c r="S2907" s="18" t="b">
        <f>IF(LEFT(C2907,1)="1",1,-1)*SUMIF([1]Budget!V:V,'Budget Worksheet for Pivot Tabl'!K2907,[1]Budget!AC:AC)=P2907</f>
        <v>1</v>
      </c>
    </row>
    <row r="2908" spans="1:19" x14ac:dyDescent="0.25">
      <c r="A2908" t="s">
        <v>41</v>
      </c>
      <c r="B2908" t="s">
        <v>42</v>
      </c>
      <c r="C2908" t="s">
        <v>8</v>
      </c>
      <c r="D2908" t="str">
        <f t="shared" si="45"/>
        <v>OUTFLOWS</v>
      </c>
      <c r="E2908" t="s">
        <v>108</v>
      </c>
      <c r="F2908" t="s">
        <v>109</v>
      </c>
      <c r="G2908" t="s">
        <v>102</v>
      </c>
      <c r="H2908" t="s">
        <v>212</v>
      </c>
      <c r="I2908" t="s">
        <v>33</v>
      </c>
      <c r="J2908" t="s">
        <v>369</v>
      </c>
      <c r="K2908" t="s">
        <v>3851</v>
      </c>
      <c r="L2908" t="s">
        <v>616</v>
      </c>
      <c r="M2908" s="17">
        <f>VLOOKUP($K2908,[1]Budget!$V:$AE,5,0)*IF($C2908="1 - Revenues",1,IF(AND($C2908="5 - Transfers",MID(I2908,15,1)="4"),1,-1))</f>
        <v>-23000</v>
      </c>
      <c r="N2908" s="17">
        <f>VLOOKUP($K2908,[1]Budget!$V:$AE,6,0)*IF($C2908="1 - Revenues",1,IF(AND($C2908="5 - Transfers",MID(J2908,15,1)="4"),1,-1))</f>
        <v>-24000</v>
      </c>
      <c r="O2908" s="17">
        <f>IFERROR(IF(RIGHT(LEFT(K2908,15),1)="4",VLOOKUP(K2908,'[1]Budget Worksheet'!A:B,2,0),-1*VLOOKUP(K2908,'[1]Budget Worksheet'!A:B,2,0)),0)</f>
        <v>-24000</v>
      </c>
      <c r="P2908" s="17">
        <f>VLOOKUP($K2908,[1]Budget!$V:$AE,8,0)*IF($C2908="1 - Revenues",1,IF(AND($C2908="5 - Transfers",MID($K2908,15,1)="4"),1,-1))</f>
        <v>-31000</v>
      </c>
      <c r="Q2908" s="17">
        <f>VLOOKUP($K2908,[1]Budget!$V:$AE,10,0)*IF($C2908="1 - Revenues",1,IF(AND($C2908="5 - Transfers",MID(K2908,15,1)="4"),1,-1))</f>
        <v>-7000</v>
      </c>
      <c r="S2908" s="18" t="b">
        <f>IF(LEFT(C2908,1)="1",1,-1)*SUMIF([1]Budget!V:V,'Budget Worksheet for Pivot Tabl'!K2908,[1]Budget!AC:AC)=P2908</f>
        <v>1</v>
      </c>
    </row>
    <row r="2909" spans="1:19" x14ac:dyDescent="0.25">
      <c r="A2909" t="s">
        <v>41</v>
      </c>
      <c r="B2909" t="s">
        <v>42</v>
      </c>
      <c r="C2909" t="s">
        <v>8</v>
      </c>
      <c r="D2909" t="str">
        <f t="shared" si="45"/>
        <v>OUTFLOWS</v>
      </c>
      <c r="E2909" t="s">
        <v>108</v>
      </c>
      <c r="F2909" t="s">
        <v>109</v>
      </c>
      <c r="G2909" t="s">
        <v>102</v>
      </c>
      <c r="H2909" t="s">
        <v>212</v>
      </c>
      <c r="I2909" t="s">
        <v>33</v>
      </c>
      <c r="J2909" t="s">
        <v>369</v>
      </c>
      <c r="K2909" t="s">
        <v>3852</v>
      </c>
      <c r="L2909" t="s">
        <v>618</v>
      </c>
      <c r="M2909" s="17">
        <f>VLOOKUP($K2909,[1]Budget!$V:$AE,5,0)*IF($C2909="1 - Revenues",1,IF(AND($C2909="5 - Transfers",MID(I2909,15,1)="4"),1,-1))</f>
        <v>0</v>
      </c>
      <c r="N2909" s="17">
        <f>VLOOKUP($K2909,[1]Budget!$V:$AE,6,0)*IF($C2909="1 - Revenues",1,IF(AND($C2909="5 - Transfers",MID(J2909,15,1)="4"),1,-1))</f>
        <v>0</v>
      </c>
      <c r="O2909" s="17">
        <f>IFERROR(IF(RIGHT(LEFT(K2909,15),1)="4",VLOOKUP(K2909,'[1]Budget Worksheet'!A:B,2,0),-1*VLOOKUP(K2909,'[1]Budget Worksheet'!A:B,2,0)),0)</f>
        <v>-20</v>
      </c>
      <c r="P2909" s="17">
        <f>VLOOKUP($K2909,[1]Budget!$V:$AE,8,0)*IF($C2909="1 - Revenues",1,IF(AND($C2909="5 - Transfers",MID($K2909,15,1)="4"),1,-1))</f>
        <v>-20</v>
      </c>
      <c r="Q2909" s="17">
        <f>VLOOKUP($K2909,[1]Budget!$V:$AE,10,0)*IF($C2909="1 - Revenues",1,IF(AND($C2909="5 - Transfers",MID(K2909,15,1)="4"),1,-1))</f>
        <v>0</v>
      </c>
      <c r="S2909" s="18" t="b">
        <f>IF(LEFT(C2909,1)="1",1,-1)*SUMIF([1]Budget!V:V,'Budget Worksheet for Pivot Tabl'!K2909,[1]Budget!AC:AC)=P2909</f>
        <v>1</v>
      </c>
    </row>
    <row r="2910" spans="1:19" x14ac:dyDescent="0.25">
      <c r="A2910" t="s">
        <v>41</v>
      </c>
      <c r="B2910" t="s">
        <v>42</v>
      </c>
      <c r="C2910" t="s">
        <v>8</v>
      </c>
      <c r="D2910" t="str">
        <f t="shared" si="45"/>
        <v>OUTFLOWS</v>
      </c>
      <c r="E2910" t="s">
        <v>108</v>
      </c>
      <c r="F2910" t="s">
        <v>109</v>
      </c>
      <c r="G2910" t="s">
        <v>102</v>
      </c>
      <c r="H2910" t="s">
        <v>212</v>
      </c>
      <c r="I2910" t="s">
        <v>33</v>
      </c>
      <c r="J2910" t="s">
        <v>369</v>
      </c>
      <c r="K2910" t="s">
        <v>3853</v>
      </c>
      <c r="L2910" t="s">
        <v>620</v>
      </c>
      <c r="M2910" s="17">
        <f>VLOOKUP($K2910,[1]Budget!$V:$AE,5,0)*IF($C2910="1 - Revenues",1,IF(AND($C2910="5 - Transfers",MID(I2910,15,1)="4"),1,-1))</f>
        <v>0</v>
      </c>
      <c r="N2910" s="17">
        <f>VLOOKUP($K2910,[1]Budget!$V:$AE,6,0)*IF($C2910="1 - Revenues",1,IF(AND($C2910="5 - Transfers",MID(J2910,15,1)="4"),1,-1))</f>
        <v>-5000</v>
      </c>
      <c r="O2910" s="17">
        <f>IFERROR(IF(RIGHT(LEFT(K2910,15),1)="4",VLOOKUP(K2910,'[1]Budget Worksheet'!A:B,2,0),-1*VLOOKUP(K2910,'[1]Budget Worksheet'!A:B,2,0)),0)</f>
        <v>-4900</v>
      </c>
      <c r="P2910" s="17">
        <f>VLOOKUP($K2910,[1]Budget!$V:$AE,8,0)*IF($C2910="1 - Revenues",1,IF(AND($C2910="5 - Transfers",MID($K2910,15,1)="4"),1,-1))</f>
        <v>-4900</v>
      </c>
      <c r="Q2910" s="17">
        <f>VLOOKUP($K2910,[1]Budget!$V:$AE,10,0)*IF($C2910="1 - Revenues",1,IF(AND($C2910="5 - Transfers",MID(K2910,15,1)="4"),1,-1))</f>
        <v>0</v>
      </c>
      <c r="S2910" s="18" t="b">
        <f>IF(LEFT(C2910,1)="1",1,-1)*SUMIF([1]Budget!V:V,'Budget Worksheet for Pivot Tabl'!K2910,[1]Budget!AC:AC)=P2910</f>
        <v>1</v>
      </c>
    </row>
    <row r="2911" spans="1:19" x14ac:dyDescent="0.25">
      <c r="A2911" t="s">
        <v>41</v>
      </c>
      <c r="B2911" t="s">
        <v>42</v>
      </c>
      <c r="C2911" t="s">
        <v>8</v>
      </c>
      <c r="D2911" t="str">
        <f t="shared" si="45"/>
        <v>OUTFLOWS</v>
      </c>
      <c r="E2911" t="s">
        <v>108</v>
      </c>
      <c r="F2911" t="s">
        <v>109</v>
      </c>
      <c r="G2911" t="s">
        <v>102</v>
      </c>
      <c r="H2911" t="s">
        <v>212</v>
      </c>
      <c r="I2911" t="s">
        <v>33</v>
      </c>
      <c r="J2911" t="s">
        <v>369</v>
      </c>
      <c r="K2911" t="s">
        <v>3854</v>
      </c>
      <c r="L2911" t="s">
        <v>622</v>
      </c>
      <c r="M2911" s="17">
        <f>VLOOKUP($K2911,[1]Budget!$V:$AE,5,0)*IF($C2911="1 - Revenues",1,IF(AND($C2911="5 - Transfers",MID(I2911,15,1)="4"),1,-1))</f>
        <v>0</v>
      </c>
      <c r="N2911" s="17">
        <f>VLOOKUP($K2911,[1]Budget!$V:$AE,6,0)*IF($C2911="1 - Revenues",1,IF(AND($C2911="5 - Transfers",MID(J2911,15,1)="4"),1,-1))</f>
        <v>0</v>
      </c>
      <c r="O2911" s="17">
        <f>IFERROR(IF(RIGHT(LEFT(K2911,15),1)="4",VLOOKUP(K2911,'[1]Budget Worksheet'!A:B,2,0),-1*VLOOKUP(K2911,'[1]Budget Worksheet'!A:B,2,0)),0)</f>
        <v>0</v>
      </c>
      <c r="P2911" s="17">
        <f>VLOOKUP($K2911,[1]Budget!$V:$AE,8,0)*IF($C2911="1 - Revenues",1,IF(AND($C2911="5 - Transfers",MID($K2911,15,1)="4"),1,-1))</f>
        <v>0</v>
      </c>
      <c r="Q2911" s="17">
        <f>VLOOKUP($K2911,[1]Budget!$V:$AE,10,0)*IF($C2911="1 - Revenues",1,IF(AND($C2911="5 - Transfers",MID(K2911,15,1)="4"),1,-1))</f>
        <v>0</v>
      </c>
      <c r="S2911" s="18" t="b">
        <f>IF(LEFT(C2911,1)="1",1,-1)*SUMIF([1]Budget!V:V,'Budget Worksheet for Pivot Tabl'!K2911,[1]Budget!AC:AC)=P2911</f>
        <v>1</v>
      </c>
    </row>
    <row r="2912" spans="1:19" x14ac:dyDescent="0.25">
      <c r="A2912" t="s">
        <v>41</v>
      </c>
      <c r="B2912" t="s">
        <v>42</v>
      </c>
      <c r="C2912" t="s">
        <v>8</v>
      </c>
      <c r="D2912" t="str">
        <f t="shared" si="45"/>
        <v>OUTFLOWS</v>
      </c>
      <c r="E2912" t="s">
        <v>108</v>
      </c>
      <c r="F2912" t="s">
        <v>109</v>
      </c>
      <c r="G2912" t="s">
        <v>102</v>
      </c>
      <c r="H2912" t="s">
        <v>212</v>
      </c>
      <c r="I2912" t="s">
        <v>33</v>
      </c>
      <c r="J2912" t="s">
        <v>369</v>
      </c>
      <c r="K2912" t="s">
        <v>3855</v>
      </c>
      <c r="L2912" t="s">
        <v>1020</v>
      </c>
      <c r="M2912" s="17">
        <f>VLOOKUP($K2912,[1]Budget!$V:$AE,5,0)*IF($C2912="1 - Revenues",1,IF(AND($C2912="5 - Transfers",MID(I2912,15,1)="4"),1,-1))</f>
        <v>-17000</v>
      </c>
      <c r="N2912" s="17">
        <f>VLOOKUP($K2912,[1]Budget!$V:$AE,6,0)*IF($C2912="1 - Revenues",1,IF(AND($C2912="5 - Transfers",MID(J2912,15,1)="4"),1,-1))</f>
        <v>-7000</v>
      </c>
      <c r="O2912" s="17">
        <f>IFERROR(IF(RIGHT(LEFT(K2912,15),1)="4",VLOOKUP(K2912,'[1]Budget Worksheet'!A:B,2,0),-1*VLOOKUP(K2912,'[1]Budget Worksheet'!A:B,2,0)),0)</f>
        <v>-4000</v>
      </c>
      <c r="P2912" s="17">
        <f>VLOOKUP($K2912,[1]Budget!$V:$AE,8,0)*IF($C2912="1 - Revenues",1,IF(AND($C2912="5 - Transfers",MID($K2912,15,1)="4"),1,-1))</f>
        <v>-4000</v>
      </c>
      <c r="Q2912" s="17">
        <f>VLOOKUP($K2912,[1]Budget!$V:$AE,10,0)*IF($C2912="1 - Revenues",1,IF(AND($C2912="5 - Transfers",MID(K2912,15,1)="4"),1,-1))</f>
        <v>0</v>
      </c>
      <c r="S2912" s="18" t="b">
        <f>IF(LEFT(C2912,1)="1",1,-1)*SUMIF([1]Budget!V:V,'Budget Worksheet for Pivot Tabl'!K2912,[1]Budget!AC:AC)=P2912</f>
        <v>1</v>
      </c>
    </row>
    <row r="2913" spans="1:19" x14ac:dyDescent="0.25">
      <c r="A2913" t="s">
        <v>41</v>
      </c>
      <c r="B2913" t="s">
        <v>42</v>
      </c>
      <c r="C2913" t="s">
        <v>8</v>
      </c>
      <c r="D2913" t="str">
        <f t="shared" si="45"/>
        <v>OUTFLOWS</v>
      </c>
      <c r="E2913" t="s">
        <v>108</v>
      </c>
      <c r="F2913" t="s">
        <v>109</v>
      </c>
      <c r="G2913" t="s">
        <v>102</v>
      </c>
      <c r="H2913" t="s">
        <v>212</v>
      </c>
      <c r="I2913" t="s">
        <v>33</v>
      </c>
      <c r="J2913" t="s">
        <v>369</v>
      </c>
      <c r="K2913" t="s">
        <v>3856</v>
      </c>
      <c r="L2913" t="s">
        <v>472</v>
      </c>
      <c r="M2913" s="17">
        <f>VLOOKUP($K2913,[1]Budget!$V:$AE,5,0)*IF($C2913="1 - Revenues",1,IF(AND($C2913="5 - Transfers",MID(I2913,15,1)="4"),1,-1))</f>
        <v>-12000</v>
      </c>
      <c r="N2913" s="17">
        <f>VLOOKUP($K2913,[1]Budget!$V:$AE,6,0)*IF($C2913="1 - Revenues",1,IF(AND($C2913="5 - Transfers",MID(J2913,15,1)="4"),1,-1))</f>
        <v>-11000</v>
      </c>
      <c r="O2913" s="17">
        <f>IFERROR(IF(RIGHT(LEFT(K2913,15),1)="4",VLOOKUP(K2913,'[1]Budget Worksheet'!A:B,2,0),-1*VLOOKUP(K2913,'[1]Budget Worksheet'!A:B,2,0)),0)</f>
        <v>-7989</v>
      </c>
      <c r="P2913" s="17">
        <f>VLOOKUP($K2913,[1]Budget!$V:$AE,8,0)*IF($C2913="1 - Revenues",1,IF(AND($C2913="5 - Transfers",MID($K2913,15,1)="4"),1,-1))</f>
        <v>-7989</v>
      </c>
      <c r="Q2913" s="17">
        <f>VLOOKUP($K2913,[1]Budget!$V:$AE,10,0)*IF($C2913="1 - Revenues",1,IF(AND($C2913="5 - Transfers",MID(K2913,15,1)="4"),1,-1))</f>
        <v>0</v>
      </c>
      <c r="S2913" s="18" t="b">
        <f>IF(LEFT(C2913,1)="1",1,-1)*SUMIF([1]Budget!V:V,'Budget Worksheet for Pivot Tabl'!K2913,[1]Budget!AC:AC)=P2913</f>
        <v>1</v>
      </c>
    </row>
    <row r="2914" spans="1:19" x14ac:dyDescent="0.25">
      <c r="A2914" t="s">
        <v>41</v>
      </c>
      <c r="B2914" t="s">
        <v>42</v>
      </c>
      <c r="C2914" t="s">
        <v>8</v>
      </c>
      <c r="D2914" t="str">
        <f t="shared" si="45"/>
        <v>OUTFLOWS</v>
      </c>
      <c r="E2914" t="s">
        <v>108</v>
      </c>
      <c r="F2914" t="s">
        <v>109</v>
      </c>
      <c r="G2914" t="s">
        <v>102</v>
      </c>
      <c r="H2914" t="s">
        <v>212</v>
      </c>
      <c r="I2914" t="s">
        <v>33</v>
      </c>
      <c r="J2914" t="s">
        <v>369</v>
      </c>
      <c r="K2914" t="s">
        <v>3857</v>
      </c>
      <c r="L2914" t="s">
        <v>625</v>
      </c>
      <c r="M2914" s="17">
        <f>VLOOKUP($K2914,[1]Budget!$V:$AE,5,0)*IF($C2914="1 - Revenues",1,IF(AND($C2914="5 - Transfers",MID(I2914,15,1)="4"),1,-1))</f>
        <v>0</v>
      </c>
      <c r="N2914" s="17">
        <f>VLOOKUP($K2914,[1]Budget!$V:$AE,6,0)*IF($C2914="1 - Revenues",1,IF(AND($C2914="5 - Transfers",MID(J2914,15,1)="4"),1,-1))</f>
        <v>0</v>
      </c>
      <c r="O2914" s="17">
        <f>IFERROR(IF(RIGHT(LEFT(K2914,15),1)="4",VLOOKUP(K2914,'[1]Budget Worksheet'!A:B,2,0),-1*VLOOKUP(K2914,'[1]Budget Worksheet'!A:B,2,0)),0)</f>
        <v>0</v>
      </c>
      <c r="P2914" s="17">
        <f>VLOOKUP($K2914,[1]Budget!$V:$AE,8,0)*IF($C2914="1 - Revenues",1,IF(AND($C2914="5 - Transfers",MID($K2914,15,1)="4"),1,-1))</f>
        <v>0</v>
      </c>
      <c r="Q2914" s="17">
        <f>VLOOKUP($K2914,[1]Budget!$V:$AE,10,0)*IF($C2914="1 - Revenues",1,IF(AND($C2914="5 - Transfers",MID(K2914,15,1)="4"),1,-1))</f>
        <v>0</v>
      </c>
      <c r="S2914" s="18" t="b">
        <f>IF(LEFT(C2914,1)="1",1,-1)*SUMIF([1]Budget!V:V,'Budget Worksheet for Pivot Tabl'!K2914,[1]Budget!AC:AC)=P2914</f>
        <v>1</v>
      </c>
    </row>
    <row r="2915" spans="1:19" x14ac:dyDescent="0.25">
      <c r="A2915" t="s">
        <v>41</v>
      </c>
      <c r="B2915" t="s">
        <v>42</v>
      </c>
      <c r="C2915" t="s">
        <v>8</v>
      </c>
      <c r="D2915" t="str">
        <f t="shared" si="45"/>
        <v>OUTFLOWS</v>
      </c>
      <c r="E2915" t="s">
        <v>108</v>
      </c>
      <c r="F2915" t="s">
        <v>109</v>
      </c>
      <c r="G2915" t="s">
        <v>102</v>
      </c>
      <c r="H2915" t="s">
        <v>212</v>
      </c>
      <c r="I2915" t="s">
        <v>33</v>
      </c>
      <c r="J2915" t="s">
        <v>369</v>
      </c>
      <c r="K2915" t="s">
        <v>3858</v>
      </c>
      <c r="L2915" t="s">
        <v>627</v>
      </c>
      <c r="M2915" s="17">
        <f>VLOOKUP($K2915,[1]Budget!$V:$AE,5,0)*IF($C2915="1 - Revenues",1,IF(AND($C2915="5 - Transfers",MID(I2915,15,1)="4"),1,-1))</f>
        <v>-5000</v>
      </c>
      <c r="N2915" s="17">
        <f>VLOOKUP($K2915,[1]Budget!$V:$AE,6,0)*IF($C2915="1 - Revenues",1,IF(AND($C2915="5 - Transfers",MID(J2915,15,1)="4"),1,-1))</f>
        <v>-4000</v>
      </c>
      <c r="O2915" s="17">
        <f>IFERROR(IF(RIGHT(LEFT(K2915,15),1)="4",VLOOKUP(K2915,'[1]Budget Worksheet'!A:B,2,0),-1*VLOOKUP(K2915,'[1]Budget Worksheet'!A:B,2,0)),0)</f>
        <v>-4272</v>
      </c>
      <c r="P2915" s="17">
        <f>VLOOKUP($K2915,[1]Budget!$V:$AE,8,0)*IF($C2915="1 - Revenues",1,IF(AND($C2915="5 - Transfers",MID($K2915,15,1)="4"),1,-1))</f>
        <v>-4272</v>
      </c>
      <c r="Q2915" s="17">
        <f>VLOOKUP($K2915,[1]Budget!$V:$AE,10,0)*IF($C2915="1 - Revenues",1,IF(AND($C2915="5 - Transfers",MID(K2915,15,1)="4"),1,-1))</f>
        <v>0</v>
      </c>
      <c r="S2915" s="18" t="b">
        <f>IF(LEFT(C2915,1)="1",1,-1)*SUMIF([1]Budget!V:V,'Budget Worksheet for Pivot Tabl'!K2915,[1]Budget!AC:AC)=P2915</f>
        <v>1</v>
      </c>
    </row>
    <row r="2916" spans="1:19" x14ac:dyDescent="0.25">
      <c r="A2916" t="s">
        <v>41</v>
      </c>
      <c r="B2916" t="s">
        <v>42</v>
      </c>
      <c r="C2916" t="s">
        <v>8</v>
      </c>
      <c r="D2916" t="str">
        <f t="shared" si="45"/>
        <v>OUTFLOWS</v>
      </c>
      <c r="E2916" t="s">
        <v>110</v>
      </c>
      <c r="F2916" t="s">
        <v>111</v>
      </c>
      <c r="G2916" t="s">
        <v>102</v>
      </c>
      <c r="H2916" t="s">
        <v>212</v>
      </c>
      <c r="I2916" t="s">
        <v>427</v>
      </c>
      <c r="J2916" t="s">
        <v>428</v>
      </c>
      <c r="K2916" t="s">
        <v>3859</v>
      </c>
      <c r="L2916" t="s">
        <v>590</v>
      </c>
      <c r="M2916" s="17">
        <f>VLOOKUP($K2916,[1]Budget!$V:$AE,5,0)*IF($C2916="1 - Revenues",1,IF(AND($C2916="5 - Transfers",MID(I2916,15,1)="4"),1,-1))</f>
        <v>-2222000</v>
      </c>
      <c r="N2916" s="17">
        <f>VLOOKUP($K2916,[1]Budget!$V:$AE,6,0)*IF($C2916="1 - Revenues",1,IF(AND($C2916="5 - Transfers",MID(J2916,15,1)="4"),1,-1))</f>
        <v>-2099000</v>
      </c>
      <c r="O2916" s="17">
        <f>IFERROR(IF(RIGHT(LEFT(K2916,15),1)="4",VLOOKUP(K2916,'[1]Budget Worksheet'!A:B,2,0),-1*VLOOKUP(K2916,'[1]Budget Worksheet'!A:B,2,0)),0)</f>
        <v>-1951413</v>
      </c>
      <c r="P2916" s="17">
        <f>VLOOKUP($K2916,[1]Budget!$V:$AE,8,0)*IF($C2916="1 - Revenues",1,IF(AND($C2916="5 - Transfers",MID($K2916,15,1)="4"),1,-1))</f>
        <v>-2086000</v>
      </c>
      <c r="Q2916" s="17">
        <f>VLOOKUP($K2916,[1]Budget!$V:$AE,10,0)*IF($C2916="1 - Revenues",1,IF(AND($C2916="5 - Transfers",MID(K2916,15,1)="4"),1,-1))</f>
        <v>-134587</v>
      </c>
      <c r="S2916" s="18" t="b">
        <f>IF(LEFT(C2916,1)="1",1,-1)*SUMIF([1]Budget!V:V,'Budget Worksheet for Pivot Tabl'!K2916,[1]Budget!AC:AC)=P2916</f>
        <v>1</v>
      </c>
    </row>
    <row r="2917" spans="1:19" x14ac:dyDescent="0.25">
      <c r="A2917" t="s">
        <v>41</v>
      </c>
      <c r="B2917" t="s">
        <v>42</v>
      </c>
      <c r="C2917" t="s">
        <v>8</v>
      </c>
      <c r="D2917" t="str">
        <f t="shared" si="45"/>
        <v>OUTFLOWS</v>
      </c>
      <c r="E2917" t="s">
        <v>110</v>
      </c>
      <c r="F2917" t="s">
        <v>111</v>
      </c>
      <c r="G2917" t="s">
        <v>102</v>
      </c>
      <c r="H2917" t="s">
        <v>212</v>
      </c>
      <c r="I2917" t="s">
        <v>427</v>
      </c>
      <c r="J2917" t="s">
        <v>428</v>
      </c>
      <c r="K2917" t="s">
        <v>3860</v>
      </c>
      <c r="L2917" t="s">
        <v>593</v>
      </c>
      <c r="M2917" s="17">
        <f>VLOOKUP($K2917,[1]Budget!$V:$AE,5,0)*IF($C2917="1 - Revenues",1,IF(AND($C2917="5 - Transfers",MID(I2917,15,1)="4"),1,-1))</f>
        <v>-389000</v>
      </c>
      <c r="N2917" s="17">
        <f>VLOOKUP($K2917,[1]Budget!$V:$AE,6,0)*IF($C2917="1 - Revenues",1,IF(AND($C2917="5 - Transfers",MID(J2917,15,1)="4"),1,-1))</f>
        <v>-500000</v>
      </c>
      <c r="O2917" s="17">
        <f>IFERROR(IF(RIGHT(LEFT(K2917,15),1)="4",VLOOKUP(K2917,'[1]Budget Worksheet'!A:B,2,0),-1*VLOOKUP(K2917,'[1]Budget Worksheet'!A:B,2,0)),0)</f>
        <v>-384300</v>
      </c>
      <c r="P2917" s="17">
        <f>VLOOKUP($K2917,[1]Budget!$V:$AE,8,0)*IF($C2917="1 - Revenues",1,IF(AND($C2917="5 - Transfers",MID($K2917,15,1)="4"),1,-1))</f>
        <v>-495000</v>
      </c>
      <c r="Q2917" s="17">
        <f>VLOOKUP($K2917,[1]Budget!$V:$AE,10,0)*IF($C2917="1 - Revenues",1,IF(AND($C2917="5 - Transfers",MID(K2917,15,1)="4"),1,-1))</f>
        <v>-110700</v>
      </c>
      <c r="S2917" s="18" t="b">
        <f>IF(LEFT(C2917,1)="1",1,-1)*SUMIF([1]Budget!V:V,'Budget Worksheet for Pivot Tabl'!K2917,[1]Budget!AC:AC)=P2917</f>
        <v>1</v>
      </c>
    </row>
    <row r="2918" spans="1:19" x14ac:dyDescent="0.25">
      <c r="A2918" t="s">
        <v>41</v>
      </c>
      <c r="B2918" t="s">
        <v>42</v>
      </c>
      <c r="C2918" t="s">
        <v>8</v>
      </c>
      <c r="D2918" t="str">
        <f t="shared" si="45"/>
        <v>OUTFLOWS</v>
      </c>
      <c r="E2918" t="s">
        <v>110</v>
      </c>
      <c r="F2918" t="s">
        <v>111</v>
      </c>
      <c r="G2918" t="s">
        <v>102</v>
      </c>
      <c r="H2918" t="s">
        <v>212</v>
      </c>
      <c r="I2918" t="s">
        <v>427</v>
      </c>
      <c r="J2918" t="s">
        <v>428</v>
      </c>
      <c r="K2918" t="s">
        <v>3861</v>
      </c>
      <c r="L2918" t="s">
        <v>919</v>
      </c>
      <c r="M2918" s="17">
        <f>VLOOKUP($K2918,[1]Budget!$V:$AE,5,0)*IF($C2918="1 - Revenues",1,IF(AND($C2918="5 - Transfers",MID(I2918,15,1)="4"),1,-1))</f>
        <v>-195000</v>
      </c>
      <c r="N2918" s="17">
        <f>VLOOKUP($K2918,[1]Budget!$V:$AE,6,0)*IF($C2918="1 - Revenues",1,IF(AND($C2918="5 - Transfers",MID(J2918,15,1)="4"),1,-1))</f>
        <v>-192000</v>
      </c>
      <c r="O2918" s="17">
        <f>IFERROR(IF(RIGHT(LEFT(K2918,15),1)="4",VLOOKUP(K2918,'[1]Budget Worksheet'!A:B,2,0),-1*VLOOKUP(K2918,'[1]Budget Worksheet'!A:B,2,0)),0)</f>
        <v>-192310</v>
      </c>
      <c r="P2918" s="17">
        <f>VLOOKUP($K2918,[1]Budget!$V:$AE,8,0)*IF($C2918="1 - Revenues",1,IF(AND($C2918="5 - Transfers",MID($K2918,15,1)="4"),1,-1))</f>
        <v>-192310</v>
      </c>
      <c r="Q2918" s="17">
        <f>VLOOKUP($K2918,[1]Budget!$V:$AE,10,0)*IF($C2918="1 - Revenues",1,IF(AND($C2918="5 - Transfers",MID(K2918,15,1)="4"),1,-1))</f>
        <v>0</v>
      </c>
      <c r="S2918" s="18" t="b">
        <f>IF(LEFT(C2918,1)="1",1,-1)*SUMIF([1]Budget!V:V,'Budget Worksheet for Pivot Tabl'!K2918,[1]Budget!AC:AC)=P2918</f>
        <v>1</v>
      </c>
    </row>
    <row r="2919" spans="1:19" x14ac:dyDescent="0.25">
      <c r="A2919" t="s">
        <v>41</v>
      </c>
      <c r="B2919" t="s">
        <v>42</v>
      </c>
      <c r="C2919" t="s">
        <v>8</v>
      </c>
      <c r="D2919" t="str">
        <f t="shared" si="45"/>
        <v>OUTFLOWS</v>
      </c>
      <c r="E2919" t="s">
        <v>110</v>
      </c>
      <c r="F2919" t="s">
        <v>111</v>
      </c>
      <c r="G2919" t="s">
        <v>102</v>
      </c>
      <c r="H2919" t="s">
        <v>212</v>
      </c>
      <c r="I2919" t="s">
        <v>427</v>
      </c>
      <c r="J2919" t="s">
        <v>428</v>
      </c>
      <c r="K2919" t="s">
        <v>3862</v>
      </c>
      <c r="L2919" t="s">
        <v>595</v>
      </c>
      <c r="M2919" s="17">
        <f>VLOOKUP($K2919,[1]Budget!$V:$AE,5,0)*IF($C2919="1 - Revenues",1,IF(AND($C2919="5 - Transfers",MID(I2919,15,1)="4"),1,-1))</f>
        <v>-5000</v>
      </c>
      <c r="N2919" s="17">
        <f>VLOOKUP($K2919,[1]Budget!$V:$AE,6,0)*IF($C2919="1 - Revenues",1,IF(AND($C2919="5 - Transfers",MID(J2919,15,1)="4"),1,-1))</f>
        <v>-3000</v>
      </c>
      <c r="O2919" s="17">
        <f>IFERROR(IF(RIGHT(LEFT(K2919,15),1)="4",VLOOKUP(K2919,'[1]Budget Worksheet'!A:B,2,0),-1*VLOOKUP(K2919,'[1]Budget Worksheet'!A:B,2,0)),0)</f>
        <v>-9900</v>
      </c>
      <c r="P2919" s="17">
        <f>VLOOKUP($K2919,[1]Budget!$V:$AE,8,0)*IF($C2919="1 - Revenues",1,IF(AND($C2919="5 - Transfers",MID($K2919,15,1)="4"),1,-1))</f>
        <v>-9900</v>
      </c>
      <c r="Q2919" s="17">
        <f>VLOOKUP($K2919,[1]Budget!$V:$AE,10,0)*IF($C2919="1 - Revenues",1,IF(AND($C2919="5 - Transfers",MID(K2919,15,1)="4"),1,-1))</f>
        <v>0</v>
      </c>
      <c r="S2919" s="18" t="b">
        <f>IF(LEFT(C2919,1)="1",1,-1)*SUMIF([1]Budget!V:V,'Budget Worksheet for Pivot Tabl'!K2919,[1]Budget!AC:AC)=P2919</f>
        <v>1</v>
      </c>
    </row>
    <row r="2920" spans="1:19" x14ac:dyDescent="0.25">
      <c r="A2920" t="s">
        <v>41</v>
      </c>
      <c r="B2920" t="s">
        <v>42</v>
      </c>
      <c r="C2920" t="s">
        <v>8</v>
      </c>
      <c r="D2920" t="str">
        <f t="shared" si="45"/>
        <v>OUTFLOWS</v>
      </c>
      <c r="E2920" t="s">
        <v>110</v>
      </c>
      <c r="F2920" t="s">
        <v>111</v>
      </c>
      <c r="G2920" t="s">
        <v>102</v>
      </c>
      <c r="H2920" t="s">
        <v>212</v>
      </c>
      <c r="I2920" t="s">
        <v>427</v>
      </c>
      <c r="J2920" t="s">
        <v>428</v>
      </c>
      <c r="K2920" t="s">
        <v>3863</v>
      </c>
      <c r="L2920" t="s">
        <v>597</v>
      </c>
      <c r="M2920" s="17">
        <f>VLOOKUP($K2920,[1]Budget!$V:$AE,5,0)*IF($C2920="1 - Revenues",1,IF(AND($C2920="5 - Transfers",MID(I2920,15,1)="4"),1,-1))</f>
        <v>0</v>
      </c>
      <c r="N2920" s="17">
        <f>VLOOKUP($K2920,[1]Budget!$V:$AE,6,0)*IF($C2920="1 - Revenues",1,IF(AND($C2920="5 - Transfers",MID(J2920,15,1)="4"),1,-1))</f>
        <v>0</v>
      </c>
      <c r="O2920" s="17">
        <f>IFERROR(IF(RIGHT(LEFT(K2920,15),1)="4",VLOOKUP(K2920,'[1]Budget Worksheet'!A:B,2,0),-1*VLOOKUP(K2920,'[1]Budget Worksheet'!A:B,2,0)),0)</f>
        <v>0</v>
      </c>
      <c r="P2920" s="17">
        <f>VLOOKUP($K2920,[1]Budget!$V:$AE,8,0)*IF($C2920="1 - Revenues",1,IF(AND($C2920="5 - Transfers",MID($K2920,15,1)="4"),1,-1))</f>
        <v>0</v>
      </c>
      <c r="Q2920" s="17">
        <f>VLOOKUP($K2920,[1]Budget!$V:$AE,10,0)*IF($C2920="1 - Revenues",1,IF(AND($C2920="5 - Transfers",MID(K2920,15,1)="4"),1,-1))</f>
        <v>0</v>
      </c>
      <c r="S2920" s="18" t="b">
        <f>IF(LEFT(C2920,1)="1",1,-1)*SUMIF([1]Budget!V:V,'Budget Worksheet for Pivot Tabl'!K2920,[1]Budget!AC:AC)=P2920</f>
        <v>1</v>
      </c>
    </row>
    <row r="2921" spans="1:19" x14ac:dyDescent="0.25">
      <c r="A2921" t="s">
        <v>41</v>
      </c>
      <c r="B2921" t="s">
        <v>42</v>
      </c>
      <c r="C2921" t="s">
        <v>8</v>
      </c>
      <c r="D2921" t="str">
        <f t="shared" si="45"/>
        <v>OUTFLOWS</v>
      </c>
      <c r="E2921" t="s">
        <v>110</v>
      </c>
      <c r="F2921" t="s">
        <v>111</v>
      </c>
      <c r="G2921" t="s">
        <v>102</v>
      </c>
      <c r="H2921" t="s">
        <v>212</v>
      </c>
      <c r="I2921" t="s">
        <v>427</v>
      </c>
      <c r="J2921" t="s">
        <v>428</v>
      </c>
      <c r="K2921" t="s">
        <v>3864</v>
      </c>
      <c r="L2921" t="s">
        <v>599</v>
      </c>
      <c r="M2921" s="17">
        <f>VLOOKUP($K2921,[1]Budget!$V:$AE,5,0)*IF($C2921="1 - Revenues",1,IF(AND($C2921="5 - Transfers",MID(I2921,15,1)="4"),1,-1))</f>
        <v>-17000</v>
      </c>
      <c r="N2921" s="17">
        <f>VLOOKUP($K2921,[1]Budget!$V:$AE,6,0)*IF($C2921="1 - Revenues",1,IF(AND($C2921="5 - Transfers",MID(J2921,15,1)="4"),1,-1))</f>
        <v>-24000</v>
      </c>
      <c r="O2921" s="17">
        <f>IFERROR(IF(RIGHT(LEFT(K2921,15),1)="4",VLOOKUP(K2921,'[1]Budget Worksheet'!A:B,2,0),-1*VLOOKUP(K2921,'[1]Budget Worksheet'!A:B,2,0)),0)</f>
        <v>-22000</v>
      </c>
      <c r="P2921" s="17">
        <f>VLOOKUP($K2921,[1]Budget!$V:$AE,8,0)*IF($C2921="1 - Revenues",1,IF(AND($C2921="5 - Transfers",MID($K2921,15,1)="4"),1,-1))</f>
        <v>-22000</v>
      </c>
      <c r="Q2921" s="17">
        <f>VLOOKUP($K2921,[1]Budget!$V:$AE,10,0)*IF($C2921="1 - Revenues",1,IF(AND($C2921="5 - Transfers",MID(K2921,15,1)="4"),1,-1))</f>
        <v>0</v>
      </c>
      <c r="S2921" s="18" t="b">
        <f>IF(LEFT(C2921,1)="1",1,-1)*SUMIF([1]Budget!V:V,'Budget Worksheet for Pivot Tabl'!K2921,[1]Budget!AC:AC)=P2921</f>
        <v>1</v>
      </c>
    </row>
    <row r="2922" spans="1:19" x14ac:dyDescent="0.25">
      <c r="A2922" t="s">
        <v>41</v>
      </c>
      <c r="B2922" t="s">
        <v>42</v>
      </c>
      <c r="C2922" t="s">
        <v>8</v>
      </c>
      <c r="D2922" t="str">
        <f t="shared" si="45"/>
        <v>OUTFLOWS</v>
      </c>
      <c r="E2922" t="s">
        <v>110</v>
      </c>
      <c r="F2922" t="s">
        <v>111</v>
      </c>
      <c r="G2922" t="s">
        <v>102</v>
      </c>
      <c r="H2922" t="s">
        <v>212</v>
      </c>
      <c r="I2922" t="s">
        <v>427</v>
      </c>
      <c r="J2922" t="s">
        <v>428</v>
      </c>
      <c r="K2922" t="s">
        <v>3865</v>
      </c>
      <c r="L2922" t="s">
        <v>1084</v>
      </c>
      <c r="M2922" s="17">
        <f>VLOOKUP($K2922,[1]Budget!$V:$AE,5,0)*IF($C2922="1 - Revenues",1,IF(AND($C2922="5 - Transfers",MID(I2922,15,1)="4"),1,-1))</f>
        <v>0</v>
      </c>
      <c r="N2922" s="17">
        <f>VLOOKUP($K2922,[1]Budget!$V:$AE,6,0)*IF($C2922="1 - Revenues",1,IF(AND($C2922="5 - Transfers",MID(J2922,15,1)="4"),1,-1))</f>
        <v>0</v>
      </c>
      <c r="O2922" s="17">
        <f>IFERROR(IF(RIGHT(LEFT(K2922,15),1)="4",VLOOKUP(K2922,'[1]Budget Worksheet'!A:B,2,0),-1*VLOOKUP(K2922,'[1]Budget Worksheet'!A:B,2,0)),0)</f>
        <v>0</v>
      </c>
      <c r="P2922" s="17">
        <f>VLOOKUP($K2922,[1]Budget!$V:$AE,8,0)*IF($C2922="1 - Revenues",1,IF(AND($C2922="5 - Transfers",MID($K2922,15,1)="4"),1,-1))</f>
        <v>0</v>
      </c>
      <c r="Q2922" s="17">
        <f>VLOOKUP($K2922,[1]Budget!$V:$AE,10,0)*IF($C2922="1 - Revenues",1,IF(AND($C2922="5 - Transfers",MID(K2922,15,1)="4"),1,-1))</f>
        <v>0</v>
      </c>
      <c r="S2922" s="18" t="b">
        <f>IF(LEFT(C2922,1)="1",1,-1)*SUMIF([1]Budget!V:V,'Budget Worksheet for Pivot Tabl'!K2922,[1]Budget!AC:AC)=P2922</f>
        <v>1</v>
      </c>
    </row>
    <row r="2923" spans="1:19" x14ac:dyDescent="0.25">
      <c r="A2923" t="s">
        <v>41</v>
      </c>
      <c r="B2923" t="s">
        <v>42</v>
      </c>
      <c r="C2923" t="s">
        <v>8</v>
      </c>
      <c r="D2923" t="str">
        <f t="shared" si="45"/>
        <v>OUTFLOWS</v>
      </c>
      <c r="E2923" t="s">
        <v>110</v>
      </c>
      <c r="F2923" t="s">
        <v>111</v>
      </c>
      <c r="G2923" t="s">
        <v>102</v>
      </c>
      <c r="H2923" t="s">
        <v>212</v>
      </c>
      <c r="I2923" t="s">
        <v>427</v>
      </c>
      <c r="J2923" t="s">
        <v>428</v>
      </c>
      <c r="K2923" t="s">
        <v>3866</v>
      </c>
      <c r="L2923" t="s">
        <v>470</v>
      </c>
      <c r="M2923" s="17">
        <f>VLOOKUP($K2923,[1]Budget!$V:$AE,5,0)*IF($C2923="1 - Revenues",1,IF(AND($C2923="5 - Transfers",MID(I2923,15,1)="4"),1,-1))</f>
        <v>-503000</v>
      </c>
      <c r="N2923" s="17">
        <f>VLOOKUP($K2923,[1]Budget!$V:$AE,6,0)*IF($C2923="1 - Revenues",1,IF(AND($C2923="5 - Transfers",MID(J2923,15,1)="4"),1,-1))</f>
        <v>-503000</v>
      </c>
      <c r="O2923" s="17">
        <f>IFERROR(IF(RIGHT(LEFT(K2923,15),1)="4",VLOOKUP(K2923,'[1]Budget Worksheet'!A:B,2,0),-1*VLOOKUP(K2923,'[1]Budget Worksheet'!A:B,2,0)),0)</f>
        <v>-582471</v>
      </c>
      <c r="P2923" s="17">
        <f>VLOOKUP($K2923,[1]Budget!$V:$AE,8,0)*IF($C2923="1 - Revenues",1,IF(AND($C2923="5 - Transfers",MID($K2923,15,1)="4"),1,-1))</f>
        <v>-514000</v>
      </c>
      <c r="Q2923" s="17">
        <f>VLOOKUP($K2923,[1]Budget!$V:$AE,10,0)*IF($C2923="1 - Revenues",1,IF(AND($C2923="5 - Transfers",MID(K2923,15,1)="4"),1,-1))</f>
        <v>68471</v>
      </c>
      <c r="S2923" s="18" t="b">
        <f>IF(LEFT(C2923,1)="1",1,-1)*SUMIF([1]Budget!V:V,'Budget Worksheet for Pivot Tabl'!K2923,[1]Budget!AC:AC)=P2923</f>
        <v>1</v>
      </c>
    </row>
    <row r="2924" spans="1:19" x14ac:dyDescent="0.25">
      <c r="A2924" t="s">
        <v>41</v>
      </c>
      <c r="B2924" t="s">
        <v>42</v>
      </c>
      <c r="C2924" t="s">
        <v>8</v>
      </c>
      <c r="D2924" t="str">
        <f t="shared" si="45"/>
        <v>OUTFLOWS</v>
      </c>
      <c r="E2924" t="s">
        <v>110</v>
      </c>
      <c r="F2924" t="s">
        <v>111</v>
      </c>
      <c r="G2924" t="s">
        <v>102</v>
      </c>
      <c r="H2924" t="s">
        <v>212</v>
      </c>
      <c r="I2924" t="s">
        <v>427</v>
      </c>
      <c r="J2924" t="s">
        <v>428</v>
      </c>
      <c r="K2924" t="s">
        <v>3867</v>
      </c>
      <c r="L2924" t="s">
        <v>606</v>
      </c>
      <c r="M2924" s="17">
        <f>VLOOKUP($K2924,[1]Budget!$V:$AE,5,0)*IF($C2924="1 - Revenues",1,IF(AND($C2924="5 - Transfers",MID(I2924,15,1)="4"),1,-1))</f>
        <v>-287000</v>
      </c>
      <c r="N2924" s="17">
        <f>VLOOKUP($K2924,[1]Budget!$V:$AE,6,0)*IF($C2924="1 - Revenues",1,IF(AND($C2924="5 - Transfers",MID(J2924,15,1)="4"),1,-1))</f>
        <v>-320000</v>
      </c>
      <c r="O2924" s="17">
        <f>IFERROR(IF(RIGHT(LEFT(K2924,15),1)="4",VLOOKUP(K2924,'[1]Budget Worksheet'!A:B,2,0),-1*VLOOKUP(K2924,'[1]Budget Worksheet'!A:B,2,0)),0)</f>
        <v>-321993</v>
      </c>
      <c r="P2924" s="17">
        <f>VLOOKUP($K2924,[1]Budget!$V:$AE,8,0)*IF($C2924="1 - Revenues",1,IF(AND($C2924="5 - Transfers",MID($K2924,15,1)="4"),1,-1))</f>
        <v>-321993</v>
      </c>
      <c r="Q2924" s="17">
        <f>VLOOKUP($K2924,[1]Budget!$V:$AE,10,0)*IF($C2924="1 - Revenues",1,IF(AND($C2924="5 - Transfers",MID(K2924,15,1)="4"),1,-1))</f>
        <v>0</v>
      </c>
      <c r="S2924" s="18" t="b">
        <f>IF(LEFT(C2924,1)="1",1,-1)*SUMIF([1]Budget!V:V,'Budget Worksheet for Pivot Tabl'!K2924,[1]Budget!AC:AC)=P2924</f>
        <v>1</v>
      </c>
    </row>
    <row r="2925" spans="1:19" x14ac:dyDescent="0.25">
      <c r="A2925" t="s">
        <v>41</v>
      </c>
      <c r="B2925" t="s">
        <v>42</v>
      </c>
      <c r="C2925" t="s">
        <v>8</v>
      </c>
      <c r="D2925" t="str">
        <f t="shared" si="45"/>
        <v>OUTFLOWS</v>
      </c>
      <c r="E2925" t="s">
        <v>110</v>
      </c>
      <c r="F2925" t="s">
        <v>111</v>
      </c>
      <c r="G2925" t="s">
        <v>102</v>
      </c>
      <c r="H2925" t="s">
        <v>212</v>
      </c>
      <c r="I2925" t="s">
        <v>427</v>
      </c>
      <c r="J2925" t="s">
        <v>428</v>
      </c>
      <c r="K2925" t="s">
        <v>3868</v>
      </c>
      <c r="L2925" t="s">
        <v>608</v>
      </c>
      <c r="M2925" s="17">
        <f>VLOOKUP($K2925,[1]Budget!$V:$AE,5,0)*IF($C2925="1 - Revenues",1,IF(AND($C2925="5 - Transfers",MID(I2925,15,1)="4"),1,-1))</f>
        <v>-280000</v>
      </c>
      <c r="N2925" s="17">
        <f>VLOOKUP($K2925,[1]Budget!$V:$AE,6,0)*IF($C2925="1 - Revenues",1,IF(AND($C2925="5 - Transfers",MID(J2925,15,1)="4"),1,-1))</f>
        <v>-239000</v>
      </c>
      <c r="O2925" s="17">
        <f>IFERROR(IF(RIGHT(LEFT(K2925,15),1)="4",VLOOKUP(K2925,'[1]Budget Worksheet'!A:B,2,0),-1*VLOOKUP(K2925,'[1]Budget Worksheet'!A:B,2,0)),0)</f>
        <v>-244961</v>
      </c>
      <c r="P2925" s="17">
        <f>VLOOKUP($K2925,[1]Budget!$V:$AE,8,0)*IF($C2925="1 - Revenues",1,IF(AND($C2925="5 - Transfers",MID($K2925,15,1)="4"),1,-1))</f>
        <v>-244961</v>
      </c>
      <c r="Q2925" s="17">
        <f>VLOOKUP($K2925,[1]Budget!$V:$AE,10,0)*IF($C2925="1 - Revenues",1,IF(AND($C2925="5 - Transfers",MID(K2925,15,1)="4"),1,-1))</f>
        <v>0</v>
      </c>
      <c r="S2925" s="18" t="b">
        <f>IF(LEFT(C2925,1)="1",1,-1)*SUMIF([1]Budget!V:V,'Budget Worksheet for Pivot Tabl'!K2925,[1]Budget!AC:AC)=P2925</f>
        <v>1</v>
      </c>
    </row>
    <row r="2926" spans="1:19" x14ac:dyDescent="0.25">
      <c r="A2926" t="s">
        <v>41</v>
      </c>
      <c r="B2926" t="s">
        <v>42</v>
      </c>
      <c r="C2926" t="s">
        <v>8</v>
      </c>
      <c r="D2926" t="str">
        <f t="shared" si="45"/>
        <v>OUTFLOWS</v>
      </c>
      <c r="E2926" t="s">
        <v>110</v>
      </c>
      <c r="F2926" t="s">
        <v>111</v>
      </c>
      <c r="G2926" t="s">
        <v>102</v>
      </c>
      <c r="H2926" t="s">
        <v>212</v>
      </c>
      <c r="I2926" t="s">
        <v>427</v>
      </c>
      <c r="J2926" t="s">
        <v>428</v>
      </c>
      <c r="K2926" t="s">
        <v>3869</v>
      </c>
      <c r="L2926" t="s">
        <v>610</v>
      </c>
      <c r="M2926" s="17">
        <f>VLOOKUP($K2926,[1]Budget!$V:$AE,5,0)*IF($C2926="1 - Revenues",1,IF(AND($C2926="5 - Transfers",MID(I2926,15,1)="4"),1,-1))</f>
        <v>-22000</v>
      </c>
      <c r="N2926" s="17">
        <f>VLOOKUP($K2926,[1]Budget!$V:$AE,6,0)*IF($C2926="1 - Revenues",1,IF(AND($C2926="5 - Transfers",MID(J2926,15,1)="4"),1,-1))</f>
        <v>-19000</v>
      </c>
      <c r="O2926" s="17">
        <f>IFERROR(IF(RIGHT(LEFT(K2926,15),1)="4",VLOOKUP(K2926,'[1]Budget Worksheet'!A:B,2,0),-1*VLOOKUP(K2926,'[1]Budget Worksheet'!A:B,2,0)),0)</f>
        <v>-18662</v>
      </c>
      <c r="P2926" s="17">
        <f>VLOOKUP($K2926,[1]Budget!$V:$AE,8,0)*IF($C2926="1 - Revenues",1,IF(AND($C2926="5 - Transfers",MID($K2926,15,1)="4"),1,-1))</f>
        <v>-18662</v>
      </c>
      <c r="Q2926" s="17">
        <f>VLOOKUP($K2926,[1]Budget!$V:$AE,10,0)*IF($C2926="1 - Revenues",1,IF(AND($C2926="5 - Transfers",MID(K2926,15,1)="4"),1,-1))</f>
        <v>0</v>
      </c>
      <c r="S2926" s="18" t="b">
        <f>IF(LEFT(C2926,1)="1",1,-1)*SUMIF([1]Budget!V:V,'Budget Worksheet for Pivot Tabl'!K2926,[1]Budget!AC:AC)=P2926</f>
        <v>1</v>
      </c>
    </row>
    <row r="2927" spans="1:19" x14ac:dyDescent="0.25">
      <c r="A2927" t="s">
        <v>41</v>
      </c>
      <c r="B2927" t="s">
        <v>42</v>
      </c>
      <c r="C2927" t="s">
        <v>8</v>
      </c>
      <c r="D2927" t="str">
        <f t="shared" si="45"/>
        <v>OUTFLOWS</v>
      </c>
      <c r="E2927" t="s">
        <v>110</v>
      </c>
      <c r="F2927" t="s">
        <v>111</v>
      </c>
      <c r="G2927" t="s">
        <v>102</v>
      </c>
      <c r="H2927" t="s">
        <v>212</v>
      </c>
      <c r="I2927" t="s">
        <v>427</v>
      </c>
      <c r="J2927" t="s">
        <v>428</v>
      </c>
      <c r="K2927" t="s">
        <v>3870</v>
      </c>
      <c r="L2927" t="s">
        <v>612</v>
      </c>
      <c r="M2927" s="17">
        <f>VLOOKUP($K2927,[1]Budget!$V:$AE,5,0)*IF($C2927="1 - Revenues",1,IF(AND($C2927="5 - Transfers",MID(I2927,15,1)="4"),1,-1))</f>
        <v>-4000</v>
      </c>
      <c r="N2927" s="17">
        <f>VLOOKUP($K2927,[1]Budget!$V:$AE,6,0)*IF($C2927="1 - Revenues",1,IF(AND($C2927="5 - Transfers",MID(J2927,15,1)="4"),1,-1))</f>
        <v>-3000</v>
      </c>
      <c r="O2927" s="17">
        <f>IFERROR(IF(RIGHT(LEFT(K2927,15),1)="4",VLOOKUP(K2927,'[1]Budget Worksheet'!A:B,2,0),-1*VLOOKUP(K2927,'[1]Budget Worksheet'!A:B,2,0)),0)</f>
        <v>-3254</v>
      </c>
      <c r="P2927" s="17">
        <f>VLOOKUP($K2927,[1]Budget!$V:$AE,8,0)*IF($C2927="1 - Revenues",1,IF(AND($C2927="5 - Transfers",MID($K2927,15,1)="4"),1,-1))</f>
        <v>-3254</v>
      </c>
      <c r="Q2927" s="17">
        <f>VLOOKUP($K2927,[1]Budget!$V:$AE,10,0)*IF($C2927="1 - Revenues",1,IF(AND($C2927="5 - Transfers",MID(K2927,15,1)="4"),1,-1))</f>
        <v>0</v>
      </c>
      <c r="S2927" s="18" t="b">
        <f>IF(LEFT(C2927,1)="1",1,-1)*SUMIF([1]Budget!V:V,'Budget Worksheet for Pivot Tabl'!K2927,[1]Budget!AC:AC)=P2927</f>
        <v>1</v>
      </c>
    </row>
    <row r="2928" spans="1:19" x14ac:dyDescent="0.25">
      <c r="A2928" t="s">
        <v>41</v>
      </c>
      <c r="B2928" t="s">
        <v>42</v>
      </c>
      <c r="C2928" t="s">
        <v>8</v>
      </c>
      <c r="D2928" t="str">
        <f t="shared" si="45"/>
        <v>OUTFLOWS</v>
      </c>
      <c r="E2928" t="s">
        <v>110</v>
      </c>
      <c r="F2928" t="s">
        <v>111</v>
      </c>
      <c r="G2928" t="s">
        <v>102</v>
      </c>
      <c r="H2928" t="s">
        <v>212</v>
      </c>
      <c r="I2928" t="s">
        <v>427</v>
      </c>
      <c r="J2928" t="s">
        <v>428</v>
      </c>
      <c r="K2928" t="s">
        <v>3871</v>
      </c>
      <c r="L2928" t="s">
        <v>614</v>
      </c>
      <c r="M2928" s="17">
        <f>VLOOKUP($K2928,[1]Budget!$V:$AE,5,0)*IF($C2928="1 - Revenues",1,IF(AND($C2928="5 - Transfers",MID(I2928,15,1)="4"),1,-1))</f>
        <v>-1000</v>
      </c>
      <c r="N2928" s="17">
        <f>VLOOKUP($K2928,[1]Budget!$V:$AE,6,0)*IF($C2928="1 - Revenues",1,IF(AND($C2928="5 - Transfers",MID(J2928,15,1)="4"),1,-1))</f>
        <v>-1000</v>
      </c>
      <c r="O2928" s="17">
        <f>IFERROR(IF(RIGHT(LEFT(K2928,15),1)="4",VLOOKUP(K2928,'[1]Budget Worksheet'!A:B,2,0),-1*VLOOKUP(K2928,'[1]Budget Worksheet'!A:B,2,0)),0)</f>
        <v>-789</v>
      </c>
      <c r="P2928" s="17">
        <f>VLOOKUP($K2928,[1]Budget!$V:$AE,8,0)*IF($C2928="1 - Revenues",1,IF(AND($C2928="5 - Transfers",MID($K2928,15,1)="4"),1,-1))</f>
        <v>-789</v>
      </c>
      <c r="Q2928" s="17">
        <f>VLOOKUP($K2928,[1]Budget!$V:$AE,10,0)*IF($C2928="1 - Revenues",1,IF(AND($C2928="5 - Transfers",MID(K2928,15,1)="4"),1,-1))</f>
        <v>0</v>
      </c>
      <c r="S2928" s="18" t="b">
        <f>IF(LEFT(C2928,1)="1",1,-1)*SUMIF([1]Budget!V:V,'Budget Worksheet for Pivot Tabl'!K2928,[1]Budget!AC:AC)=P2928</f>
        <v>1</v>
      </c>
    </row>
    <row r="2929" spans="1:19" x14ac:dyDescent="0.25">
      <c r="A2929" t="s">
        <v>41</v>
      </c>
      <c r="B2929" t="s">
        <v>42</v>
      </c>
      <c r="C2929" t="s">
        <v>8</v>
      </c>
      <c r="D2929" t="str">
        <f t="shared" si="45"/>
        <v>OUTFLOWS</v>
      </c>
      <c r="E2929" t="s">
        <v>110</v>
      </c>
      <c r="F2929" t="s">
        <v>111</v>
      </c>
      <c r="G2929" t="s">
        <v>102</v>
      </c>
      <c r="H2929" t="s">
        <v>212</v>
      </c>
      <c r="I2929" t="s">
        <v>427</v>
      </c>
      <c r="J2929" t="s">
        <v>428</v>
      </c>
      <c r="K2929" t="s">
        <v>3872</v>
      </c>
      <c r="L2929" t="s">
        <v>616</v>
      </c>
      <c r="M2929" s="17">
        <f>VLOOKUP($K2929,[1]Budget!$V:$AE,5,0)*IF($C2929="1 - Revenues",1,IF(AND($C2929="5 - Transfers",MID(I2929,15,1)="4"),1,-1))</f>
        <v>-68000</v>
      </c>
      <c r="N2929" s="17">
        <f>VLOOKUP($K2929,[1]Budget!$V:$AE,6,0)*IF($C2929="1 - Revenues",1,IF(AND($C2929="5 - Transfers",MID(J2929,15,1)="4"),1,-1))</f>
        <v>-75000</v>
      </c>
      <c r="O2929" s="17">
        <f>IFERROR(IF(RIGHT(LEFT(K2929,15),1)="4",VLOOKUP(K2929,'[1]Budget Worksheet'!A:B,2,0),-1*VLOOKUP(K2929,'[1]Budget Worksheet'!A:B,2,0)),0)</f>
        <v>-75000</v>
      </c>
      <c r="P2929" s="17">
        <f>VLOOKUP($K2929,[1]Budget!$V:$AE,8,0)*IF($C2929="1 - Revenues",1,IF(AND($C2929="5 - Transfers",MID($K2929,15,1)="4"),1,-1))</f>
        <v>-97000</v>
      </c>
      <c r="Q2929" s="17">
        <f>VLOOKUP($K2929,[1]Budget!$V:$AE,10,0)*IF($C2929="1 - Revenues",1,IF(AND($C2929="5 - Transfers",MID(K2929,15,1)="4"),1,-1))</f>
        <v>-22000</v>
      </c>
      <c r="S2929" s="18" t="b">
        <f>IF(LEFT(C2929,1)="1",1,-1)*SUMIF([1]Budget!V:V,'Budget Worksheet for Pivot Tabl'!K2929,[1]Budget!AC:AC)=P2929</f>
        <v>1</v>
      </c>
    </row>
    <row r="2930" spans="1:19" x14ac:dyDescent="0.25">
      <c r="A2930" t="s">
        <v>41</v>
      </c>
      <c r="B2930" t="s">
        <v>42</v>
      </c>
      <c r="C2930" t="s">
        <v>8</v>
      </c>
      <c r="D2930" t="str">
        <f t="shared" si="45"/>
        <v>OUTFLOWS</v>
      </c>
      <c r="E2930" t="s">
        <v>110</v>
      </c>
      <c r="F2930" t="s">
        <v>111</v>
      </c>
      <c r="G2930" t="s">
        <v>102</v>
      </c>
      <c r="H2930" t="s">
        <v>212</v>
      </c>
      <c r="I2930" t="s">
        <v>427</v>
      </c>
      <c r="J2930" t="s">
        <v>428</v>
      </c>
      <c r="K2930" t="s">
        <v>3873</v>
      </c>
      <c r="L2930" t="s">
        <v>618</v>
      </c>
      <c r="M2930" s="17">
        <f>VLOOKUP($K2930,[1]Budget!$V:$AE,5,0)*IF($C2930="1 - Revenues",1,IF(AND($C2930="5 - Transfers",MID(I2930,15,1)="4"),1,-1))</f>
        <v>-1000</v>
      </c>
      <c r="N2930" s="17">
        <f>VLOOKUP($K2930,[1]Budget!$V:$AE,6,0)*IF($C2930="1 - Revenues",1,IF(AND($C2930="5 - Transfers",MID(J2930,15,1)="4"),1,-1))</f>
        <v>-1000</v>
      </c>
      <c r="O2930" s="17">
        <f>IFERROR(IF(RIGHT(LEFT(K2930,15),1)="4",VLOOKUP(K2930,'[1]Budget Worksheet'!A:B,2,0),-1*VLOOKUP(K2930,'[1]Budget Worksheet'!A:B,2,0)),0)</f>
        <v>-936</v>
      </c>
      <c r="P2930" s="17">
        <f>VLOOKUP($K2930,[1]Budget!$V:$AE,8,0)*IF($C2930="1 - Revenues",1,IF(AND($C2930="5 - Transfers",MID($K2930,15,1)="4"),1,-1))</f>
        <v>-936</v>
      </c>
      <c r="Q2930" s="17">
        <f>VLOOKUP($K2930,[1]Budget!$V:$AE,10,0)*IF($C2930="1 - Revenues",1,IF(AND($C2930="5 - Transfers",MID(K2930,15,1)="4"),1,-1))</f>
        <v>0</v>
      </c>
      <c r="S2930" s="18" t="b">
        <f>IF(LEFT(C2930,1)="1",1,-1)*SUMIF([1]Budget!V:V,'Budget Worksheet for Pivot Tabl'!K2930,[1]Budget!AC:AC)=P2930</f>
        <v>1</v>
      </c>
    </row>
    <row r="2931" spans="1:19" x14ac:dyDescent="0.25">
      <c r="A2931" t="s">
        <v>41</v>
      </c>
      <c r="B2931" t="s">
        <v>42</v>
      </c>
      <c r="C2931" t="s">
        <v>8</v>
      </c>
      <c r="D2931" t="str">
        <f t="shared" si="45"/>
        <v>OUTFLOWS</v>
      </c>
      <c r="E2931" t="s">
        <v>110</v>
      </c>
      <c r="F2931" t="s">
        <v>111</v>
      </c>
      <c r="G2931" t="s">
        <v>102</v>
      </c>
      <c r="H2931" t="s">
        <v>212</v>
      </c>
      <c r="I2931" t="s">
        <v>427</v>
      </c>
      <c r="J2931" t="s">
        <v>428</v>
      </c>
      <c r="K2931" t="s">
        <v>3874</v>
      </c>
      <c r="L2931" t="s">
        <v>620</v>
      </c>
      <c r="M2931" s="17">
        <f>VLOOKUP($K2931,[1]Budget!$V:$AE,5,0)*IF($C2931="1 - Revenues",1,IF(AND($C2931="5 - Transfers",MID(I2931,15,1)="4"),1,-1))</f>
        <v>-4000</v>
      </c>
      <c r="N2931" s="17">
        <f>VLOOKUP($K2931,[1]Budget!$V:$AE,6,0)*IF($C2931="1 - Revenues",1,IF(AND($C2931="5 - Transfers",MID(J2931,15,1)="4"),1,-1))</f>
        <v>-4000</v>
      </c>
      <c r="O2931" s="17">
        <f>IFERROR(IF(RIGHT(LEFT(K2931,15),1)="4",VLOOKUP(K2931,'[1]Budget Worksheet'!A:B,2,0),-1*VLOOKUP(K2931,'[1]Budget Worksheet'!A:B,2,0)),0)</f>
        <v>-3840</v>
      </c>
      <c r="P2931" s="17">
        <f>VLOOKUP($K2931,[1]Budget!$V:$AE,8,0)*IF($C2931="1 - Revenues",1,IF(AND($C2931="5 - Transfers",MID($K2931,15,1)="4"),1,-1))</f>
        <v>-3840</v>
      </c>
      <c r="Q2931" s="17">
        <f>VLOOKUP($K2931,[1]Budget!$V:$AE,10,0)*IF($C2931="1 - Revenues",1,IF(AND($C2931="5 - Transfers",MID(K2931,15,1)="4"),1,-1))</f>
        <v>0</v>
      </c>
      <c r="S2931" s="18" t="b">
        <f>IF(LEFT(C2931,1)="1",1,-1)*SUMIF([1]Budget!V:V,'Budget Worksheet for Pivot Tabl'!K2931,[1]Budget!AC:AC)=P2931</f>
        <v>1</v>
      </c>
    </row>
    <row r="2932" spans="1:19" x14ac:dyDescent="0.25">
      <c r="A2932" t="s">
        <v>41</v>
      </c>
      <c r="B2932" t="s">
        <v>42</v>
      </c>
      <c r="C2932" t="s">
        <v>8</v>
      </c>
      <c r="D2932" t="str">
        <f t="shared" si="45"/>
        <v>OUTFLOWS</v>
      </c>
      <c r="E2932" t="s">
        <v>110</v>
      </c>
      <c r="F2932" t="s">
        <v>111</v>
      </c>
      <c r="G2932" t="s">
        <v>102</v>
      </c>
      <c r="H2932" t="s">
        <v>212</v>
      </c>
      <c r="I2932" t="s">
        <v>427</v>
      </c>
      <c r="J2932" t="s">
        <v>428</v>
      </c>
      <c r="K2932" t="s">
        <v>3875</v>
      </c>
      <c r="L2932" t="s">
        <v>1020</v>
      </c>
      <c r="M2932" s="17">
        <f>VLOOKUP($K2932,[1]Budget!$V:$AE,5,0)*IF($C2932="1 - Revenues",1,IF(AND($C2932="5 - Transfers",MID(I2932,15,1)="4"),1,-1))</f>
        <v>-36000</v>
      </c>
      <c r="N2932" s="17">
        <f>VLOOKUP($K2932,[1]Budget!$V:$AE,6,0)*IF($C2932="1 - Revenues",1,IF(AND($C2932="5 - Transfers",MID(J2932,15,1)="4"),1,-1))</f>
        <v>-17000</v>
      </c>
      <c r="O2932" s="17">
        <f>IFERROR(IF(RIGHT(LEFT(K2932,15),1)="4",VLOOKUP(K2932,'[1]Budget Worksheet'!A:B,2,0),-1*VLOOKUP(K2932,'[1]Budget Worksheet'!A:B,2,0)),0)</f>
        <v>-17000</v>
      </c>
      <c r="P2932" s="17">
        <f>VLOOKUP($K2932,[1]Budget!$V:$AE,8,0)*IF($C2932="1 - Revenues",1,IF(AND($C2932="5 - Transfers",MID($K2932,15,1)="4"),1,-1))</f>
        <v>-17000</v>
      </c>
      <c r="Q2932" s="17">
        <f>VLOOKUP($K2932,[1]Budget!$V:$AE,10,0)*IF($C2932="1 - Revenues",1,IF(AND($C2932="5 - Transfers",MID(K2932,15,1)="4"),1,-1))</f>
        <v>0</v>
      </c>
      <c r="S2932" s="18" t="b">
        <f>IF(LEFT(C2932,1)="1",1,-1)*SUMIF([1]Budget!V:V,'Budget Worksheet for Pivot Tabl'!K2932,[1]Budget!AC:AC)=P2932</f>
        <v>1</v>
      </c>
    </row>
    <row r="2933" spans="1:19" x14ac:dyDescent="0.25">
      <c r="A2933" t="s">
        <v>41</v>
      </c>
      <c r="B2933" t="s">
        <v>42</v>
      </c>
      <c r="C2933" t="s">
        <v>8</v>
      </c>
      <c r="D2933" t="str">
        <f t="shared" si="45"/>
        <v>OUTFLOWS</v>
      </c>
      <c r="E2933" t="s">
        <v>110</v>
      </c>
      <c r="F2933" t="s">
        <v>111</v>
      </c>
      <c r="G2933" t="s">
        <v>102</v>
      </c>
      <c r="H2933" t="s">
        <v>212</v>
      </c>
      <c r="I2933" t="s">
        <v>427</v>
      </c>
      <c r="J2933" t="s">
        <v>428</v>
      </c>
      <c r="K2933" t="s">
        <v>3876</v>
      </c>
      <c r="L2933" t="s">
        <v>472</v>
      </c>
      <c r="M2933" s="17">
        <f>VLOOKUP($K2933,[1]Budget!$V:$AE,5,0)*IF($C2933="1 - Revenues",1,IF(AND($C2933="5 - Transfers",MID(I2933,15,1)="4"),1,-1))</f>
        <v>-42000</v>
      </c>
      <c r="N2933" s="17">
        <f>VLOOKUP($K2933,[1]Budget!$V:$AE,6,0)*IF($C2933="1 - Revenues",1,IF(AND($C2933="5 - Transfers",MID(J2933,15,1)="4"),1,-1))</f>
        <v>-41000</v>
      </c>
      <c r="O2933" s="17">
        <f>IFERROR(IF(RIGHT(LEFT(K2933,15),1)="4",VLOOKUP(K2933,'[1]Budget Worksheet'!A:B,2,0),-1*VLOOKUP(K2933,'[1]Budget Worksheet'!A:B,2,0)),0)</f>
        <v>-31648</v>
      </c>
      <c r="P2933" s="17">
        <f>VLOOKUP($K2933,[1]Budget!$V:$AE,8,0)*IF($C2933="1 - Revenues",1,IF(AND($C2933="5 - Transfers",MID($K2933,15,1)="4"),1,-1))</f>
        <v>-31648</v>
      </c>
      <c r="Q2933" s="17">
        <f>VLOOKUP($K2933,[1]Budget!$V:$AE,10,0)*IF($C2933="1 - Revenues",1,IF(AND($C2933="5 - Transfers",MID(K2933,15,1)="4"),1,-1))</f>
        <v>0</v>
      </c>
      <c r="S2933" s="18" t="b">
        <f>IF(LEFT(C2933,1)="1",1,-1)*SUMIF([1]Budget!V:V,'Budget Worksheet for Pivot Tabl'!K2933,[1]Budget!AC:AC)=P2933</f>
        <v>1</v>
      </c>
    </row>
    <row r="2934" spans="1:19" x14ac:dyDescent="0.25">
      <c r="A2934" t="s">
        <v>41</v>
      </c>
      <c r="B2934" t="s">
        <v>42</v>
      </c>
      <c r="C2934" t="s">
        <v>8</v>
      </c>
      <c r="D2934" t="str">
        <f t="shared" si="45"/>
        <v>OUTFLOWS</v>
      </c>
      <c r="E2934" t="s">
        <v>110</v>
      </c>
      <c r="F2934" t="s">
        <v>111</v>
      </c>
      <c r="G2934" t="s">
        <v>102</v>
      </c>
      <c r="H2934" t="s">
        <v>212</v>
      </c>
      <c r="I2934" t="s">
        <v>427</v>
      </c>
      <c r="J2934" t="s">
        <v>428</v>
      </c>
      <c r="K2934" t="s">
        <v>3877</v>
      </c>
      <c r="L2934" t="s">
        <v>625</v>
      </c>
      <c r="M2934" s="17">
        <f>VLOOKUP($K2934,[1]Budget!$V:$AE,5,0)*IF($C2934="1 - Revenues",1,IF(AND($C2934="5 - Transfers",MID(I2934,15,1)="4"),1,-1))</f>
        <v>-1000</v>
      </c>
      <c r="N2934" s="17">
        <f>VLOOKUP($K2934,[1]Budget!$V:$AE,6,0)*IF($C2934="1 - Revenues",1,IF(AND($C2934="5 - Transfers",MID(J2934,15,1)="4"),1,-1))</f>
        <v>0</v>
      </c>
      <c r="O2934" s="17">
        <f>IFERROR(IF(RIGHT(LEFT(K2934,15),1)="4",VLOOKUP(K2934,'[1]Budget Worksheet'!A:B,2,0),-1*VLOOKUP(K2934,'[1]Budget Worksheet'!A:B,2,0)),0)</f>
        <v>-10640</v>
      </c>
      <c r="P2934" s="17">
        <f>VLOOKUP($K2934,[1]Budget!$V:$AE,8,0)*IF($C2934="1 - Revenues",1,IF(AND($C2934="5 - Transfers",MID($K2934,15,1)="4"),1,-1))</f>
        <v>-10640</v>
      </c>
      <c r="Q2934" s="17">
        <f>VLOOKUP($K2934,[1]Budget!$V:$AE,10,0)*IF($C2934="1 - Revenues",1,IF(AND($C2934="5 - Transfers",MID(K2934,15,1)="4"),1,-1))</f>
        <v>0</v>
      </c>
      <c r="S2934" s="18" t="b">
        <f>IF(LEFT(C2934,1)="1",1,-1)*SUMIF([1]Budget!V:V,'Budget Worksheet for Pivot Tabl'!K2934,[1]Budget!AC:AC)=P2934</f>
        <v>1</v>
      </c>
    </row>
    <row r="2935" spans="1:19" x14ac:dyDescent="0.25">
      <c r="A2935" t="s">
        <v>41</v>
      </c>
      <c r="B2935" t="s">
        <v>42</v>
      </c>
      <c r="C2935" t="s">
        <v>8</v>
      </c>
      <c r="D2935" t="str">
        <f t="shared" si="45"/>
        <v>OUTFLOWS</v>
      </c>
      <c r="E2935" t="s">
        <v>110</v>
      </c>
      <c r="F2935" t="s">
        <v>111</v>
      </c>
      <c r="G2935" t="s">
        <v>102</v>
      </c>
      <c r="H2935" t="s">
        <v>212</v>
      </c>
      <c r="I2935" t="s">
        <v>427</v>
      </c>
      <c r="J2935" t="s">
        <v>428</v>
      </c>
      <c r="K2935" t="s">
        <v>3878</v>
      </c>
      <c r="L2935" t="s">
        <v>627</v>
      </c>
      <c r="M2935" s="17">
        <f>VLOOKUP($K2935,[1]Budget!$V:$AE,5,0)*IF($C2935="1 - Revenues",1,IF(AND($C2935="5 - Transfers",MID(I2935,15,1)="4"),1,-1))</f>
        <v>-4000</v>
      </c>
      <c r="N2935" s="17">
        <f>VLOOKUP($K2935,[1]Budget!$V:$AE,6,0)*IF($C2935="1 - Revenues",1,IF(AND($C2935="5 - Transfers",MID(J2935,15,1)="4"),1,-1))</f>
        <v>-4000</v>
      </c>
      <c r="O2935" s="17">
        <f>IFERROR(IF(RIGHT(LEFT(K2935,15),1)="4",VLOOKUP(K2935,'[1]Budget Worksheet'!A:B,2,0),-1*VLOOKUP(K2935,'[1]Budget Worksheet'!A:B,2,0)),0)</f>
        <v>-4320</v>
      </c>
      <c r="P2935" s="17">
        <f>VLOOKUP($K2935,[1]Budget!$V:$AE,8,0)*IF($C2935="1 - Revenues",1,IF(AND($C2935="5 - Transfers",MID($K2935,15,1)="4"),1,-1))</f>
        <v>-4320</v>
      </c>
      <c r="Q2935" s="17">
        <f>VLOOKUP($K2935,[1]Budget!$V:$AE,10,0)*IF($C2935="1 - Revenues",1,IF(AND($C2935="5 - Transfers",MID(K2935,15,1)="4"),1,-1))</f>
        <v>0</v>
      </c>
      <c r="S2935" s="18" t="b">
        <f>IF(LEFT(C2935,1)="1",1,-1)*SUMIF([1]Budget!V:V,'Budget Worksheet for Pivot Tabl'!K2935,[1]Budget!AC:AC)=P2935</f>
        <v>1</v>
      </c>
    </row>
    <row r="2936" spans="1:19" x14ac:dyDescent="0.25">
      <c r="A2936" t="s">
        <v>41</v>
      </c>
      <c r="B2936" t="s">
        <v>42</v>
      </c>
      <c r="C2936" t="s">
        <v>9</v>
      </c>
      <c r="D2936" t="str">
        <f t="shared" si="45"/>
        <v>OUTFLOWS</v>
      </c>
      <c r="E2936" t="s">
        <v>110</v>
      </c>
      <c r="F2936" t="s">
        <v>111</v>
      </c>
      <c r="G2936" t="s">
        <v>102</v>
      </c>
      <c r="H2936" t="s">
        <v>212</v>
      </c>
      <c r="I2936" t="s">
        <v>427</v>
      </c>
      <c r="J2936" t="s">
        <v>428</v>
      </c>
      <c r="K2936" t="s">
        <v>3879</v>
      </c>
      <c r="L2936" t="s">
        <v>476</v>
      </c>
      <c r="M2936" s="17">
        <f>VLOOKUP($K2936,[1]Budget!$V:$AE,5,0)*IF($C2936="1 - Revenues",1,IF(AND($C2936="5 - Transfers",MID(I2936,15,1)="4"),1,-1))</f>
        <v>0</v>
      </c>
      <c r="N2936" s="17">
        <f>VLOOKUP($K2936,[1]Budget!$V:$AE,6,0)*IF($C2936="1 - Revenues",1,IF(AND($C2936="5 - Transfers",MID(J2936,15,1)="4"),1,-1))</f>
        <v>0</v>
      </c>
      <c r="O2936" s="17">
        <f>IFERROR(IF(RIGHT(LEFT(K2936,15),1)="4",VLOOKUP(K2936,'[1]Budget Worksheet'!A:B,2,0),-1*VLOOKUP(K2936,'[1]Budget Worksheet'!A:B,2,0)),0)</f>
        <v>0</v>
      </c>
      <c r="P2936" s="17">
        <f>VLOOKUP($K2936,[1]Budget!$V:$AE,8,0)*IF($C2936="1 - Revenues",1,IF(AND($C2936="5 - Transfers",MID($K2936,15,1)="4"),1,-1))</f>
        <v>0</v>
      </c>
      <c r="Q2936" s="17">
        <f>VLOOKUP($K2936,[1]Budget!$V:$AE,10,0)*IF($C2936="1 - Revenues",1,IF(AND($C2936="5 - Transfers",MID(K2936,15,1)="4"),1,-1))</f>
        <v>0</v>
      </c>
      <c r="S2936" s="18" t="b">
        <f>IF(LEFT(C2936,1)="1",1,-1)*SUMIF([1]Budget!V:V,'Budget Worksheet for Pivot Tabl'!K2936,[1]Budget!AC:AC)=P2936</f>
        <v>1</v>
      </c>
    </row>
    <row r="2937" spans="1:19" x14ac:dyDescent="0.25">
      <c r="A2937" t="s">
        <v>41</v>
      </c>
      <c r="B2937" t="s">
        <v>42</v>
      </c>
      <c r="C2937" t="s">
        <v>9</v>
      </c>
      <c r="D2937" t="str">
        <f t="shared" si="45"/>
        <v>OUTFLOWS</v>
      </c>
      <c r="E2937" t="s">
        <v>110</v>
      </c>
      <c r="F2937" t="s">
        <v>111</v>
      </c>
      <c r="G2937" t="s">
        <v>102</v>
      </c>
      <c r="H2937" t="s">
        <v>212</v>
      </c>
      <c r="I2937" t="s">
        <v>427</v>
      </c>
      <c r="J2937" t="s">
        <v>428</v>
      </c>
      <c r="K2937" t="s">
        <v>3880</v>
      </c>
      <c r="L2937" t="s">
        <v>1371</v>
      </c>
      <c r="M2937" s="17">
        <f>VLOOKUP($K2937,[1]Budget!$V:$AE,5,0)*IF($C2937="1 - Revenues",1,IF(AND($C2937="5 - Transfers",MID(I2937,15,1)="4"),1,-1))</f>
        <v>0</v>
      </c>
      <c r="N2937" s="17">
        <f>VLOOKUP($K2937,[1]Budget!$V:$AE,6,0)*IF($C2937="1 - Revenues",1,IF(AND($C2937="5 - Transfers",MID(J2937,15,1)="4"),1,-1))</f>
        <v>0</v>
      </c>
      <c r="O2937" s="17">
        <f>IFERROR(IF(RIGHT(LEFT(K2937,15),1)="4",VLOOKUP(K2937,'[1]Budget Worksheet'!A:B,2,0),-1*VLOOKUP(K2937,'[1]Budget Worksheet'!A:B,2,0)),0)</f>
        <v>0</v>
      </c>
      <c r="P2937" s="17">
        <f>VLOOKUP($K2937,[1]Budget!$V:$AE,8,0)*IF($C2937="1 - Revenues",1,IF(AND($C2937="5 - Transfers",MID($K2937,15,1)="4"),1,-1))</f>
        <v>0</v>
      </c>
      <c r="Q2937" s="17">
        <f>VLOOKUP($K2937,[1]Budget!$V:$AE,10,0)*IF($C2937="1 - Revenues",1,IF(AND($C2937="5 - Transfers",MID(K2937,15,1)="4"),1,-1))</f>
        <v>0</v>
      </c>
      <c r="S2937" s="18" t="b">
        <f>IF(LEFT(C2937,1)="1",1,-1)*SUMIF([1]Budget!V:V,'Budget Worksheet for Pivot Tabl'!K2937,[1]Budget!AC:AC)=P2937</f>
        <v>1</v>
      </c>
    </row>
    <row r="2938" spans="1:19" x14ac:dyDescent="0.25">
      <c r="A2938" t="s">
        <v>41</v>
      </c>
      <c r="B2938" t="s">
        <v>42</v>
      </c>
      <c r="C2938" t="s">
        <v>9</v>
      </c>
      <c r="D2938" t="str">
        <f t="shared" si="45"/>
        <v>OUTFLOWS</v>
      </c>
      <c r="E2938" t="s">
        <v>110</v>
      </c>
      <c r="F2938" t="s">
        <v>111</v>
      </c>
      <c r="G2938" t="s">
        <v>102</v>
      </c>
      <c r="H2938" t="s">
        <v>212</v>
      </c>
      <c r="I2938" t="s">
        <v>427</v>
      </c>
      <c r="J2938" t="s">
        <v>428</v>
      </c>
      <c r="K2938" t="s">
        <v>3881</v>
      </c>
      <c r="L2938" t="s">
        <v>1382</v>
      </c>
      <c r="M2938" s="17">
        <f>VLOOKUP($K2938,[1]Budget!$V:$AE,5,0)*IF($C2938="1 - Revenues",1,IF(AND($C2938="5 - Transfers",MID(I2938,15,1)="4"),1,-1))</f>
        <v>-27000</v>
      </c>
      <c r="N2938" s="17">
        <f>VLOOKUP($K2938,[1]Budget!$V:$AE,6,0)*IF($C2938="1 - Revenues",1,IF(AND($C2938="5 - Transfers",MID(J2938,15,1)="4"),1,-1))</f>
        <v>-22000</v>
      </c>
      <c r="O2938" s="17">
        <f>IFERROR(IF(RIGHT(LEFT(K2938,15),1)="4",VLOOKUP(K2938,'[1]Budget Worksheet'!A:B,2,0),-1*VLOOKUP(K2938,'[1]Budget Worksheet'!A:B,2,0)),0)</f>
        <v>-30593</v>
      </c>
      <c r="P2938" s="17">
        <f>VLOOKUP($K2938,[1]Budget!$V:$AE,8,0)*IF($C2938="1 - Revenues",1,IF(AND($C2938="5 - Transfers",MID($K2938,15,1)="4"),1,-1))</f>
        <v>-30593</v>
      </c>
      <c r="Q2938" s="17">
        <f>VLOOKUP($K2938,[1]Budget!$V:$AE,10,0)*IF($C2938="1 - Revenues",1,IF(AND($C2938="5 - Transfers",MID(K2938,15,1)="4"),1,-1))</f>
        <v>0</v>
      </c>
      <c r="S2938" s="18" t="b">
        <f>IF(LEFT(C2938,1)="1",1,-1)*SUMIF([1]Budget!V:V,'Budget Worksheet for Pivot Tabl'!K2938,[1]Budget!AC:AC)=P2938</f>
        <v>1</v>
      </c>
    </row>
    <row r="2939" spans="1:19" x14ac:dyDescent="0.25">
      <c r="A2939" t="s">
        <v>41</v>
      </c>
      <c r="B2939" t="s">
        <v>42</v>
      </c>
      <c r="C2939" t="s">
        <v>9</v>
      </c>
      <c r="D2939" t="str">
        <f t="shared" si="45"/>
        <v>OUTFLOWS</v>
      </c>
      <c r="E2939" t="s">
        <v>110</v>
      </c>
      <c r="F2939" t="s">
        <v>111</v>
      </c>
      <c r="G2939" t="s">
        <v>102</v>
      </c>
      <c r="H2939" t="s">
        <v>212</v>
      </c>
      <c r="I2939" t="s">
        <v>427</v>
      </c>
      <c r="J2939" t="s">
        <v>428</v>
      </c>
      <c r="K2939" t="s">
        <v>3882</v>
      </c>
      <c r="L2939" t="s">
        <v>653</v>
      </c>
      <c r="M2939" s="17">
        <f>VLOOKUP($K2939,[1]Budget!$V:$AE,5,0)*IF($C2939="1 - Revenues",1,IF(AND($C2939="5 - Transfers",MID(I2939,15,1)="4"),1,-1))</f>
        <v>-8000</v>
      </c>
      <c r="N2939" s="17">
        <f>VLOOKUP($K2939,[1]Budget!$V:$AE,6,0)*IF($C2939="1 - Revenues",1,IF(AND($C2939="5 - Transfers",MID(J2939,15,1)="4"),1,-1))</f>
        <v>0</v>
      </c>
      <c r="O2939" s="17">
        <f>IFERROR(IF(RIGHT(LEFT(K2939,15),1)="4",VLOOKUP(K2939,'[1]Budget Worksheet'!A:B,2,0),-1*VLOOKUP(K2939,'[1]Budget Worksheet'!A:B,2,0)),0)</f>
        <v>0</v>
      </c>
      <c r="P2939" s="17">
        <f>VLOOKUP($K2939,[1]Budget!$V:$AE,8,0)*IF($C2939="1 - Revenues",1,IF(AND($C2939="5 - Transfers",MID($K2939,15,1)="4"),1,-1))</f>
        <v>0</v>
      </c>
      <c r="Q2939" s="17">
        <f>VLOOKUP($K2939,[1]Budget!$V:$AE,10,0)*IF($C2939="1 - Revenues",1,IF(AND($C2939="5 - Transfers",MID(K2939,15,1)="4"),1,-1))</f>
        <v>0</v>
      </c>
      <c r="S2939" s="18" t="b">
        <f>IF(LEFT(C2939,1)="1",1,-1)*SUMIF([1]Budget!V:V,'Budget Worksheet for Pivot Tabl'!K2939,[1]Budget!AC:AC)=P2939</f>
        <v>1</v>
      </c>
    </row>
    <row r="2940" spans="1:19" x14ac:dyDescent="0.25">
      <c r="A2940" t="s">
        <v>41</v>
      </c>
      <c r="B2940" t="s">
        <v>42</v>
      </c>
      <c r="C2940" t="s">
        <v>9</v>
      </c>
      <c r="D2940" t="str">
        <f t="shared" si="45"/>
        <v>OUTFLOWS</v>
      </c>
      <c r="E2940" t="s">
        <v>110</v>
      </c>
      <c r="F2940" t="s">
        <v>111</v>
      </c>
      <c r="G2940" t="s">
        <v>102</v>
      </c>
      <c r="H2940" t="s">
        <v>212</v>
      </c>
      <c r="I2940" t="s">
        <v>427</v>
      </c>
      <c r="J2940" t="s">
        <v>428</v>
      </c>
      <c r="K2940" t="s">
        <v>3883</v>
      </c>
      <c r="L2940" t="s">
        <v>532</v>
      </c>
      <c r="M2940" s="17">
        <f>VLOOKUP($K2940,[1]Budget!$V:$AE,5,0)*IF($C2940="1 - Revenues",1,IF(AND($C2940="5 - Transfers",MID(I2940,15,1)="4"),1,-1))</f>
        <v>-37000</v>
      </c>
      <c r="N2940" s="17">
        <f>VLOOKUP($K2940,[1]Budget!$V:$AE,6,0)*IF($C2940="1 - Revenues",1,IF(AND($C2940="5 - Transfers",MID(J2940,15,1)="4"),1,-1))</f>
        <v>-37000</v>
      </c>
      <c r="O2940" s="17">
        <f>IFERROR(IF(RIGHT(LEFT(K2940,15),1)="4",VLOOKUP(K2940,'[1]Budget Worksheet'!A:B,2,0),-1*VLOOKUP(K2940,'[1]Budget Worksheet'!A:B,2,0)),0)</f>
        <v>-37010</v>
      </c>
      <c r="P2940" s="17">
        <f>VLOOKUP($K2940,[1]Budget!$V:$AE,8,0)*IF($C2940="1 - Revenues",1,IF(AND($C2940="5 - Transfers",MID($K2940,15,1)="4"),1,-1))</f>
        <v>-85000</v>
      </c>
      <c r="Q2940" s="17">
        <f>VLOOKUP($K2940,[1]Budget!$V:$AE,10,0)*IF($C2940="1 - Revenues",1,IF(AND($C2940="5 - Transfers",MID(K2940,15,1)="4"),1,-1))</f>
        <v>-47990</v>
      </c>
      <c r="S2940" s="18" t="b">
        <f>IF(LEFT(C2940,1)="1",1,-1)*SUMIF([1]Budget!V:V,'Budget Worksheet for Pivot Tabl'!K2940,[1]Budget!AC:AC)=P2940</f>
        <v>1</v>
      </c>
    </row>
    <row r="2941" spans="1:19" x14ac:dyDescent="0.25">
      <c r="A2941" t="s">
        <v>443</v>
      </c>
      <c r="B2941" t="s">
        <v>3884</v>
      </c>
      <c r="C2941" t="s">
        <v>7</v>
      </c>
      <c r="D2941" t="str">
        <f t="shared" si="45"/>
        <v>INFLOWS</v>
      </c>
      <c r="E2941" t="s">
        <v>108</v>
      </c>
      <c r="F2941" t="s">
        <v>109</v>
      </c>
      <c r="G2941" t="s">
        <v>102</v>
      </c>
      <c r="H2941" t="s">
        <v>212</v>
      </c>
      <c r="I2941" t="s">
        <v>325</v>
      </c>
      <c r="J2941" t="s">
        <v>326</v>
      </c>
      <c r="K2941" t="s">
        <v>3885</v>
      </c>
      <c r="L2941" t="s">
        <v>338</v>
      </c>
      <c r="M2941" s="17">
        <f>VLOOKUP($K2941,[1]Budget!$V:$AE,5,0)*IF($C2941="1 - Revenues",1,IF(AND($C2941="5 - Transfers",MID(I2941,15,1)="4"),1,-1))</f>
        <v>0</v>
      </c>
      <c r="N2941" s="17">
        <f>VLOOKUP($K2941,[1]Budget!$V:$AE,6,0)*IF($C2941="1 - Revenues",1,IF(AND($C2941="5 - Transfers",MID(J2941,15,1)="4"),1,-1))</f>
        <v>0</v>
      </c>
      <c r="O2941" s="17">
        <f>IFERROR(IF(RIGHT(LEFT(K2941,15),1)="4",VLOOKUP(K2941,'[1]Budget Worksheet'!A:B,2,0),-1*VLOOKUP(K2941,'[1]Budget Worksheet'!A:B,2,0)),0)</f>
        <v>0</v>
      </c>
      <c r="P2941" s="17">
        <f>VLOOKUP($K2941,[1]Budget!$V:$AE,8,0)*IF($C2941="1 - Revenues",1,IF(AND($C2941="5 - Transfers",MID($K2941,15,1)="4"),1,-1))</f>
        <v>0</v>
      </c>
      <c r="Q2941" s="17">
        <f>VLOOKUP($K2941,[1]Budget!$V:$AE,10,0)*IF($C2941="1 - Revenues",1,IF(AND($C2941="5 - Transfers",MID(K2941,15,1)="4"),1,-1))</f>
        <v>0</v>
      </c>
      <c r="S2941" s="18" t="b">
        <f>IF(LEFT(C2941,1)="1",1,-1)*SUMIF([1]Budget!V:V,'Budget Worksheet for Pivot Tabl'!K2941,[1]Budget!AC:AC)=P2941</f>
        <v>1</v>
      </c>
    </row>
    <row r="2942" spans="1:19" x14ac:dyDescent="0.25">
      <c r="A2942" t="s">
        <v>443</v>
      </c>
      <c r="B2942" t="s">
        <v>3884</v>
      </c>
      <c r="C2942" t="s">
        <v>7</v>
      </c>
      <c r="D2942" t="str">
        <f t="shared" si="45"/>
        <v>INFLOWS</v>
      </c>
      <c r="E2942" t="s">
        <v>108</v>
      </c>
      <c r="F2942" t="s">
        <v>109</v>
      </c>
      <c r="G2942" t="s">
        <v>102</v>
      </c>
      <c r="H2942" t="s">
        <v>212</v>
      </c>
      <c r="I2942" t="s">
        <v>325</v>
      </c>
      <c r="J2942" t="s">
        <v>326</v>
      </c>
      <c r="K2942" t="s">
        <v>3886</v>
      </c>
      <c r="L2942" t="s">
        <v>294</v>
      </c>
      <c r="M2942" s="17">
        <f>VLOOKUP($K2942,[1]Budget!$V:$AE,5,0)*IF($C2942="1 - Revenues",1,IF(AND($C2942="5 - Transfers",MID(I2942,15,1)="4"),1,-1))</f>
        <v>0</v>
      </c>
      <c r="N2942" s="17">
        <f>VLOOKUP($K2942,[1]Budget!$V:$AE,6,0)*IF($C2942="1 - Revenues",1,IF(AND($C2942="5 - Transfers",MID(J2942,15,1)="4"),1,-1))</f>
        <v>0</v>
      </c>
      <c r="O2942" s="17">
        <f>IFERROR(IF(RIGHT(LEFT(K2942,15),1)="4",VLOOKUP(K2942,'[1]Budget Worksheet'!A:B,2,0),-1*VLOOKUP(K2942,'[1]Budget Worksheet'!A:B,2,0)),0)</f>
        <v>0</v>
      </c>
      <c r="P2942" s="17">
        <f>VLOOKUP($K2942,[1]Budget!$V:$AE,8,0)*IF($C2942="1 - Revenues",1,IF(AND($C2942="5 - Transfers",MID($K2942,15,1)="4"),1,-1))</f>
        <v>0</v>
      </c>
      <c r="Q2942" s="17">
        <f>VLOOKUP($K2942,[1]Budget!$V:$AE,10,0)*IF($C2942="1 - Revenues",1,IF(AND($C2942="5 - Transfers",MID(K2942,15,1)="4"),1,-1))</f>
        <v>0</v>
      </c>
      <c r="S2942" s="18" t="b">
        <f>IF(LEFT(C2942,1)="1",1,-1)*SUMIF([1]Budget!V:V,'Budget Worksheet for Pivot Tabl'!K2942,[1]Budget!AC:AC)=P2942</f>
        <v>1</v>
      </c>
    </row>
    <row r="2943" spans="1:19" x14ac:dyDescent="0.25">
      <c r="A2943" t="s">
        <v>443</v>
      </c>
      <c r="B2943" t="s">
        <v>3884</v>
      </c>
      <c r="C2943" t="s">
        <v>7</v>
      </c>
      <c r="D2943" t="str">
        <f t="shared" si="45"/>
        <v>INFLOWS</v>
      </c>
      <c r="E2943" t="s">
        <v>108</v>
      </c>
      <c r="F2943" t="s">
        <v>109</v>
      </c>
      <c r="G2943" t="s">
        <v>102</v>
      </c>
      <c r="H2943" t="s">
        <v>212</v>
      </c>
      <c r="I2943" t="s">
        <v>325</v>
      </c>
      <c r="J2943" t="s">
        <v>326</v>
      </c>
      <c r="K2943" t="s">
        <v>3887</v>
      </c>
      <c r="L2943" t="s">
        <v>298</v>
      </c>
      <c r="M2943" s="17">
        <f>VLOOKUP($K2943,[1]Budget!$V:$AE,5,0)*IF($C2943="1 - Revenues",1,IF(AND($C2943="5 - Transfers",MID(I2943,15,1)="4"),1,-1))</f>
        <v>0</v>
      </c>
      <c r="N2943" s="17">
        <f>VLOOKUP($K2943,[1]Budget!$V:$AE,6,0)*IF($C2943="1 - Revenues",1,IF(AND($C2943="5 - Transfers",MID(J2943,15,1)="4"),1,-1))</f>
        <v>0</v>
      </c>
      <c r="O2943" s="17">
        <f>IFERROR(IF(RIGHT(LEFT(K2943,15),1)="4",VLOOKUP(K2943,'[1]Budget Worksheet'!A:B,2,0),-1*VLOOKUP(K2943,'[1]Budget Worksheet'!A:B,2,0)),0)</f>
        <v>0</v>
      </c>
      <c r="P2943" s="17">
        <f>VLOOKUP($K2943,[1]Budget!$V:$AE,8,0)*IF($C2943="1 - Revenues",1,IF(AND($C2943="5 - Transfers",MID($K2943,15,1)="4"),1,-1))</f>
        <v>0</v>
      </c>
      <c r="Q2943" s="17">
        <f>VLOOKUP($K2943,[1]Budget!$V:$AE,10,0)*IF($C2943="1 - Revenues",1,IF(AND($C2943="5 - Transfers",MID(K2943,15,1)="4"),1,-1))</f>
        <v>0</v>
      </c>
      <c r="S2943" s="18" t="b">
        <f>IF(LEFT(C2943,1)="1",1,-1)*SUMIF([1]Budget!V:V,'Budget Worksheet for Pivot Tabl'!K2943,[1]Budget!AC:AC)=P2943</f>
        <v>1</v>
      </c>
    </row>
    <row r="2944" spans="1:19" x14ac:dyDescent="0.25">
      <c r="A2944" t="s">
        <v>443</v>
      </c>
      <c r="B2944" t="s">
        <v>3884</v>
      </c>
      <c r="C2944" t="s">
        <v>7</v>
      </c>
      <c r="D2944" t="str">
        <f t="shared" si="45"/>
        <v>INFLOWS</v>
      </c>
      <c r="E2944" t="s">
        <v>108</v>
      </c>
      <c r="F2944" t="s">
        <v>109</v>
      </c>
      <c r="G2944" t="s">
        <v>102</v>
      </c>
      <c r="H2944" t="s">
        <v>212</v>
      </c>
      <c r="I2944" t="s">
        <v>325</v>
      </c>
      <c r="J2944" t="s">
        <v>326</v>
      </c>
      <c r="K2944" t="s">
        <v>3888</v>
      </c>
      <c r="L2944" t="s">
        <v>300</v>
      </c>
      <c r="M2944" s="17">
        <f>VLOOKUP($K2944,[1]Budget!$V:$AE,5,0)*IF($C2944="1 - Revenues",1,IF(AND($C2944="5 - Transfers",MID(I2944,15,1)="4"),1,-1))</f>
        <v>0</v>
      </c>
      <c r="N2944" s="17">
        <f>VLOOKUP($K2944,[1]Budget!$V:$AE,6,0)*IF($C2944="1 - Revenues",1,IF(AND($C2944="5 - Transfers",MID(J2944,15,1)="4"),1,-1))</f>
        <v>0</v>
      </c>
      <c r="O2944" s="17">
        <f>IFERROR(IF(RIGHT(LEFT(K2944,15),1)="4",VLOOKUP(K2944,'[1]Budget Worksheet'!A:B,2,0),-1*VLOOKUP(K2944,'[1]Budget Worksheet'!A:B,2,0)),0)</f>
        <v>0</v>
      </c>
      <c r="P2944" s="17">
        <f>VLOOKUP($K2944,[1]Budget!$V:$AE,8,0)*IF($C2944="1 - Revenues",1,IF(AND($C2944="5 - Transfers",MID($K2944,15,1)="4"),1,-1))</f>
        <v>0</v>
      </c>
      <c r="Q2944" s="17">
        <f>VLOOKUP($K2944,[1]Budget!$V:$AE,10,0)*IF($C2944="1 - Revenues",1,IF(AND($C2944="5 - Transfers",MID(K2944,15,1)="4"),1,-1))</f>
        <v>0</v>
      </c>
      <c r="S2944" s="18" t="b">
        <f>IF(LEFT(C2944,1)="1",1,-1)*SUMIF([1]Budget!V:V,'Budget Worksheet for Pivot Tabl'!K2944,[1]Budget!AC:AC)=P2944</f>
        <v>1</v>
      </c>
    </row>
    <row r="2945" spans="1:19" x14ac:dyDescent="0.25">
      <c r="A2945" t="s">
        <v>443</v>
      </c>
      <c r="B2945" t="s">
        <v>3884</v>
      </c>
      <c r="C2945" t="s">
        <v>11</v>
      </c>
      <c r="D2945" t="str">
        <f t="shared" si="45"/>
        <v>OUTFLOWS</v>
      </c>
      <c r="E2945" t="s">
        <v>102</v>
      </c>
      <c r="F2945" t="s">
        <v>103</v>
      </c>
      <c r="G2945" t="s">
        <v>102</v>
      </c>
      <c r="H2945" t="s">
        <v>212</v>
      </c>
      <c r="I2945" t="s">
        <v>213</v>
      </c>
      <c r="J2945" t="s">
        <v>214</v>
      </c>
      <c r="K2945" t="s">
        <v>3889</v>
      </c>
      <c r="L2945" t="s">
        <v>2842</v>
      </c>
      <c r="M2945" s="17">
        <f>VLOOKUP($K2945,[1]Budget!$V:$AE,5,0)*IF($C2945="1 - Revenues",1,IF(AND($C2945="5 - Transfers",MID(I2945,15,1)="4"),1,-1))</f>
        <v>0</v>
      </c>
      <c r="N2945" s="17">
        <f>VLOOKUP($K2945,[1]Budget!$V:$AE,6,0)*IF($C2945="1 - Revenues",1,IF(AND($C2945="5 - Transfers",MID(J2945,15,1)="4"),1,-1))</f>
        <v>0</v>
      </c>
      <c r="O2945" s="17">
        <f>IFERROR(IF(RIGHT(LEFT(K2945,15),1)="4",VLOOKUP(K2945,'[1]Budget Worksheet'!A:B,2,0),-1*VLOOKUP(K2945,'[1]Budget Worksheet'!A:B,2,0)),0)</f>
        <v>0</v>
      </c>
      <c r="P2945" s="17">
        <f>VLOOKUP($K2945,[1]Budget!$V:$AE,8,0)*IF($C2945="1 - Revenues",1,IF(AND($C2945="5 - Transfers",MID($K2945,15,1)="4"),1,-1))</f>
        <v>0</v>
      </c>
      <c r="Q2945" s="17">
        <f>VLOOKUP($K2945,[1]Budget!$V:$AE,10,0)*IF($C2945="1 - Revenues",1,IF(AND($C2945="5 - Transfers",MID(K2945,15,1)="4"),1,-1))</f>
        <v>0</v>
      </c>
      <c r="S2945" s="18" t="b">
        <f>IF(LEFT(C2945,1)="1",1,-1)*SUMIF([1]Budget!V:V,'Budget Worksheet for Pivot Tabl'!K2945,[1]Budget!AC:AC)=P2945</f>
        <v>1</v>
      </c>
    </row>
    <row r="2946" spans="1:19" x14ac:dyDescent="0.25">
      <c r="A2946" t="s">
        <v>443</v>
      </c>
      <c r="B2946" t="s">
        <v>3884</v>
      </c>
      <c r="C2946" t="s">
        <v>11</v>
      </c>
      <c r="D2946" t="str">
        <f t="shared" si="45"/>
        <v>OUTFLOWS</v>
      </c>
      <c r="E2946" t="s">
        <v>102</v>
      </c>
      <c r="F2946" t="s">
        <v>103</v>
      </c>
      <c r="G2946" t="s">
        <v>102</v>
      </c>
      <c r="H2946" t="s">
        <v>212</v>
      </c>
      <c r="I2946" t="s">
        <v>213</v>
      </c>
      <c r="J2946" t="s">
        <v>214</v>
      </c>
      <c r="K2946" t="s">
        <v>3890</v>
      </c>
      <c r="L2946" t="s">
        <v>2845</v>
      </c>
      <c r="M2946" s="17">
        <f>VLOOKUP($K2946,[1]Budget!$V:$AE,5,0)*IF($C2946="1 - Revenues",1,IF(AND($C2946="5 - Transfers",MID(I2946,15,1)="4"),1,-1))</f>
        <v>0</v>
      </c>
      <c r="N2946" s="17">
        <f>VLOOKUP($K2946,[1]Budget!$V:$AE,6,0)*IF($C2946="1 - Revenues",1,IF(AND($C2946="5 - Transfers",MID(J2946,15,1)="4"),1,-1))</f>
        <v>0</v>
      </c>
      <c r="O2946" s="17">
        <f>IFERROR(IF(RIGHT(LEFT(K2946,15),1)="4",VLOOKUP(K2946,'[1]Budget Worksheet'!A:B,2,0),-1*VLOOKUP(K2946,'[1]Budget Worksheet'!A:B,2,0)),0)</f>
        <v>0</v>
      </c>
      <c r="P2946" s="17">
        <f>VLOOKUP($K2946,[1]Budget!$V:$AE,8,0)*IF($C2946="1 - Revenues",1,IF(AND($C2946="5 - Transfers",MID($K2946,15,1)="4"),1,-1))</f>
        <v>0</v>
      </c>
      <c r="Q2946" s="17">
        <f>VLOOKUP($K2946,[1]Budget!$V:$AE,10,0)*IF($C2946="1 - Revenues",1,IF(AND($C2946="5 - Transfers",MID(K2946,15,1)="4"),1,-1))</f>
        <v>0</v>
      </c>
      <c r="S2946" s="18" t="b">
        <f>IF(LEFT(C2946,1)="1",1,-1)*SUMIF([1]Budget!V:V,'Budget Worksheet for Pivot Tabl'!K2946,[1]Budget!AC:AC)=P2946</f>
        <v>1</v>
      </c>
    </row>
    <row r="2947" spans="1:19" x14ac:dyDescent="0.25">
      <c r="A2947" t="s">
        <v>443</v>
      </c>
      <c r="B2947" t="s">
        <v>3884</v>
      </c>
      <c r="C2947" t="s">
        <v>8</v>
      </c>
      <c r="D2947" t="str">
        <f t="shared" ref="D2947:D3010" si="46">IF(C2947="1 - Revenues","INFLOWS","OUTFLOWS")</f>
        <v>OUTFLOWS</v>
      </c>
      <c r="E2947" t="s">
        <v>108</v>
      </c>
      <c r="F2947" t="s">
        <v>109</v>
      </c>
      <c r="G2947" t="s">
        <v>102</v>
      </c>
      <c r="H2947" t="s">
        <v>212</v>
      </c>
      <c r="I2947" t="s">
        <v>325</v>
      </c>
      <c r="J2947" t="s">
        <v>326</v>
      </c>
      <c r="K2947" t="s">
        <v>3891</v>
      </c>
      <c r="L2947" t="s">
        <v>590</v>
      </c>
      <c r="M2947" s="17">
        <f>VLOOKUP($K2947,[1]Budget!$V:$AE,5,0)*IF($C2947="1 - Revenues",1,IF(AND($C2947="5 - Transfers",MID(I2947,15,1)="4"),1,-1))</f>
        <v>0</v>
      </c>
      <c r="N2947" s="17">
        <f>VLOOKUP($K2947,[1]Budget!$V:$AE,6,0)*IF($C2947="1 - Revenues",1,IF(AND($C2947="5 - Transfers",MID(J2947,15,1)="4"),1,-1))</f>
        <v>0</v>
      </c>
      <c r="O2947" s="17">
        <f>IFERROR(IF(RIGHT(LEFT(K2947,15),1)="4",VLOOKUP(K2947,'[1]Budget Worksheet'!A:B,2,0),-1*VLOOKUP(K2947,'[1]Budget Worksheet'!A:B,2,0)),0)</f>
        <v>0</v>
      </c>
      <c r="P2947" s="17">
        <f>VLOOKUP($K2947,[1]Budget!$V:$AE,8,0)*IF($C2947="1 - Revenues",1,IF(AND($C2947="5 - Transfers",MID($K2947,15,1)="4"),1,-1))</f>
        <v>0</v>
      </c>
      <c r="Q2947" s="17">
        <f>VLOOKUP($K2947,[1]Budget!$V:$AE,10,0)*IF($C2947="1 - Revenues",1,IF(AND($C2947="5 - Transfers",MID(K2947,15,1)="4"),1,-1))</f>
        <v>0</v>
      </c>
      <c r="S2947" s="18" t="b">
        <f>IF(LEFT(C2947,1)="1",1,-1)*SUMIF([1]Budget!V:V,'Budget Worksheet for Pivot Tabl'!K2947,[1]Budget!AC:AC)=P2947</f>
        <v>1</v>
      </c>
    </row>
    <row r="2948" spans="1:19" x14ac:dyDescent="0.25">
      <c r="A2948" t="s">
        <v>443</v>
      </c>
      <c r="B2948" t="s">
        <v>3884</v>
      </c>
      <c r="C2948" t="s">
        <v>8</v>
      </c>
      <c r="D2948" t="str">
        <f t="shared" si="46"/>
        <v>OUTFLOWS</v>
      </c>
      <c r="E2948" t="s">
        <v>108</v>
      </c>
      <c r="F2948" t="s">
        <v>109</v>
      </c>
      <c r="G2948" t="s">
        <v>102</v>
      </c>
      <c r="H2948" t="s">
        <v>212</v>
      </c>
      <c r="I2948" t="s">
        <v>325</v>
      </c>
      <c r="J2948" t="s">
        <v>326</v>
      </c>
      <c r="K2948" t="s">
        <v>3892</v>
      </c>
      <c r="L2948" t="s">
        <v>593</v>
      </c>
      <c r="M2948" s="17">
        <f>VLOOKUP($K2948,[1]Budget!$V:$AE,5,0)*IF($C2948="1 - Revenues",1,IF(AND($C2948="5 - Transfers",MID(I2948,15,1)="4"),1,-1))</f>
        <v>0</v>
      </c>
      <c r="N2948" s="17">
        <f>VLOOKUP($K2948,[1]Budget!$V:$AE,6,0)*IF($C2948="1 - Revenues",1,IF(AND($C2948="5 - Transfers",MID(J2948,15,1)="4"),1,-1))</f>
        <v>0</v>
      </c>
      <c r="O2948" s="17">
        <f>IFERROR(IF(RIGHT(LEFT(K2948,15),1)="4",VLOOKUP(K2948,'[1]Budget Worksheet'!A:B,2,0),-1*VLOOKUP(K2948,'[1]Budget Worksheet'!A:B,2,0)),0)</f>
        <v>0</v>
      </c>
      <c r="P2948" s="17">
        <f>VLOOKUP($K2948,[1]Budget!$V:$AE,8,0)*IF($C2948="1 - Revenues",1,IF(AND($C2948="5 - Transfers",MID($K2948,15,1)="4"),1,-1))</f>
        <v>0</v>
      </c>
      <c r="Q2948" s="17">
        <f>VLOOKUP($K2948,[1]Budget!$V:$AE,10,0)*IF($C2948="1 - Revenues",1,IF(AND($C2948="5 - Transfers",MID(K2948,15,1)="4"),1,-1))</f>
        <v>0</v>
      </c>
      <c r="S2948" s="18" t="b">
        <f>IF(LEFT(C2948,1)="1",1,-1)*SUMIF([1]Budget!V:V,'Budget Worksheet for Pivot Tabl'!K2948,[1]Budget!AC:AC)=P2948</f>
        <v>1</v>
      </c>
    </row>
    <row r="2949" spans="1:19" x14ac:dyDescent="0.25">
      <c r="A2949" t="s">
        <v>443</v>
      </c>
      <c r="B2949" t="s">
        <v>3884</v>
      </c>
      <c r="C2949" t="s">
        <v>8</v>
      </c>
      <c r="D2949" t="str">
        <f t="shared" si="46"/>
        <v>OUTFLOWS</v>
      </c>
      <c r="E2949" t="s">
        <v>108</v>
      </c>
      <c r="F2949" t="s">
        <v>109</v>
      </c>
      <c r="G2949" t="s">
        <v>102</v>
      </c>
      <c r="H2949" t="s">
        <v>212</v>
      </c>
      <c r="I2949" t="s">
        <v>325</v>
      </c>
      <c r="J2949" t="s">
        <v>326</v>
      </c>
      <c r="K2949" t="s">
        <v>3893</v>
      </c>
      <c r="L2949" t="s">
        <v>599</v>
      </c>
      <c r="M2949" s="17">
        <f>VLOOKUP($K2949,[1]Budget!$V:$AE,5,0)*IF($C2949="1 - Revenues",1,IF(AND($C2949="5 - Transfers",MID(I2949,15,1)="4"),1,-1))</f>
        <v>0</v>
      </c>
      <c r="N2949" s="17">
        <f>VLOOKUP($K2949,[1]Budget!$V:$AE,6,0)*IF($C2949="1 - Revenues",1,IF(AND($C2949="5 - Transfers",MID(J2949,15,1)="4"),1,-1))</f>
        <v>0</v>
      </c>
      <c r="O2949" s="17">
        <f>IFERROR(IF(RIGHT(LEFT(K2949,15),1)="4",VLOOKUP(K2949,'[1]Budget Worksheet'!A:B,2,0),-1*VLOOKUP(K2949,'[1]Budget Worksheet'!A:B,2,0)),0)</f>
        <v>0</v>
      </c>
      <c r="P2949" s="17">
        <f>VLOOKUP($K2949,[1]Budget!$V:$AE,8,0)*IF($C2949="1 - Revenues",1,IF(AND($C2949="5 - Transfers",MID($K2949,15,1)="4"),1,-1))</f>
        <v>0</v>
      </c>
      <c r="Q2949" s="17">
        <f>VLOOKUP($K2949,[1]Budget!$V:$AE,10,0)*IF($C2949="1 - Revenues",1,IF(AND($C2949="5 - Transfers",MID(K2949,15,1)="4"),1,-1))</f>
        <v>0</v>
      </c>
      <c r="S2949" s="18" t="b">
        <f>IF(LEFT(C2949,1)="1",1,-1)*SUMIF([1]Budget!V:V,'Budget Worksheet for Pivot Tabl'!K2949,[1]Budget!AC:AC)=P2949</f>
        <v>1</v>
      </c>
    </row>
    <row r="2950" spans="1:19" x14ac:dyDescent="0.25">
      <c r="A2950" t="s">
        <v>443</v>
      </c>
      <c r="B2950" t="s">
        <v>3884</v>
      </c>
      <c r="C2950" t="s">
        <v>8</v>
      </c>
      <c r="D2950" t="str">
        <f t="shared" si="46"/>
        <v>OUTFLOWS</v>
      </c>
      <c r="E2950" t="s">
        <v>108</v>
      </c>
      <c r="F2950" t="s">
        <v>109</v>
      </c>
      <c r="G2950" t="s">
        <v>102</v>
      </c>
      <c r="H2950" t="s">
        <v>212</v>
      </c>
      <c r="I2950" t="s">
        <v>325</v>
      </c>
      <c r="J2950" t="s">
        <v>326</v>
      </c>
      <c r="K2950" t="s">
        <v>3894</v>
      </c>
      <c r="L2950" t="s">
        <v>601</v>
      </c>
      <c r="M2950" s="17">
        <f>VLOOKUP($K2950,[1]Budget!$V:$AE,5,0)*IF($C2950="1 - Revenues",1,IF(AND($C2950="5 - Transfers",MID(I2950,15,1)="4"),1,-1))</f>
        <v>0</v>
      </c>
      <c r="N2950" s="17">
        <f>VLOOKUP($K2950,[1]Budget!$V:$AE,6,0)*IF($C2950="1 - Revenues",1,IF(AND($C2950="5 - Transfers",MID(J2950,15,1)="4"),1,-1))</f>
        <v>0</v>
      </c>
      <c r="O2950" s="17">
        <f>IFERROR(IF(RIGHT(LEFT(K2950,15),1)="4",VLOOKUP(K2950,'[1]Budget Worksheet'!A:B,2,0),-1*VLOOKUP(K2950,'[1]Budget Worksheet'!A:B,2,0)),0)</f>
        <v>0</v>
      </c>
      <c r="P2950" s="17">
        <f>VLOOKUP($K2950,[1]Budget!$V:$AE,8,0)*IF($C2950="1 - Revenues",1,IF(AND($C2950="5 - Transfers",MID($K2950,15,1)="4"),1,-1))</f>
        <v>0</v>
      </c>
      <c r="Q2950" s="17">
        <f>VLOOKUP($K2950,[1]Budget!$V:$AE,10,0)*IF($C2950="1 - Revenues",1,IF(AND($C2950="5 - Transfers",MID(K2950,15,1)="4"),1,-1))</f>
        <v>0</v>
      </c>
      <c r="S2950" s="18" t="b">
        <f>IF(LEFT(C2950,1)="1",1,-1)*SUMIF([1]Budget!V:V,'Budget Worksheet for Pivot Tabl'!K2950,[1]Budget!AC:AC)=P2950</f>
        <v>1</v>
      </c>
    </row>
    <row r="2951" spans="1:19" x14ac:dyDescent="0.25">
      <c r="A2951" t="s">
        <v>443</v>
      </c>
      <c r="B2951" t="s">
        <v>3884</v>
      </c>
      <c r="C2951" t="s">
        <v>8</v>
      </c>
      <c r="D2951" t="str">
        <f t="shared" si="46"/>
        <v>OUTFLOWS</v>
      </c>
      <c r="E2951" t="s">
        <v>108</v>
      </c>
      <c r="F2951" t="s">
        <v>109</v>
      </c>
      <c r="G2951" t="s">
        <v>102</v>
      </c>
      <c r="H2951" t="s">
        <v>212</v>
      </c>
      <c r="I2951" t="s">
        <v>325</v>
      </c>
      <c r="J2951" t="s">
        <v>326</v>
      </c>
      <c r="K2951" t="s">
        <v>3895</v>
      </c>
      <c r="L2951" t="s">
        <v>603</v>
      </c>
      <c r="M2951" s="17">
        <f>VLOOKUP($K2951,[1]Budget!$V:$AE,5,0)*IF($C2951="1 - Revenues",1,IF(AND($C2951="5 - Transfers",MID(I2951,15,1)="4"),1,-1))</f>
        <v>0</v>
      </c>
      <c r="N2951" s="17">
        <f>VLOOKUP($K2951,[1]Budget!$V:$AE,6,0)*IF($C2951="1 - Revenues",1,IF(AND($C2951="5 - Transfers",MID(J2951,15,1)="4"),1,-1))</f>
        <v>0</v>
      </c>
      <c r="O2951" s="17">
        <f>IFERROR(IF(RIGHT(LEFT(K2951,15),1)="4",VLOOKUP(K2951,'[1]Budget Worksheet'!A:B,2,0),-1*VLOOKUP(K2951,'[1]Budget Worksheet'!A:B,2,0)),0)</f>
        <v>0</v>
      </c>
      <c r="P2951" s="17">
        <f>VLOOKUP($K2951,[1]Budget!$V:$AE,8,0)*IF($C2951="1 - Revenues",1,IF(AND($C2951="5 - Transfers",MID($K2951,15,1)="4"),1,-1))</f>
        <v>0</v>
      </c>
      <c r="Q2951" s="17">
        <f>VLOOKUP($K2951,[1]Budget!$V:$AE,10,0)*IF($C2951="1 - Revenues",1,IF(AND($C2951="5 - Transfers",MID(K2951,15,1)="4"),1,-1))</f>
        <v>0</v>
      </c>
      <c r="S2951" s="18" t="b">
        <f>IF(LEFT(C2951,1)="1",1,-1)*SUMIF([1]Budget!V:V,'Budget Worksheet for Pivot Tabl'!K2951,[1]Budget!AC:AC)=P2951</f>
        <v>1</v>
      </c>
    </row>
    <row r="2952" spans="1:19" x14ac:dyDescent="0.25">
      <c r="A2952" t="s">
        <v>443</v>
      </c>
      <c r="B2952" t="s">
        <v>3884</v>
      </c>
      <c r="C2952" t="s">
        <v>8</v>
      </c>
      <c r="D2952" t="str">
        <f t="shared" si="46"/>
        <v>OUTFLOWS</v>
      </c>
      <c r="E2952" t="s">
        <v>108</v>
      </c>
      <c r="F2952" t="s">
        <v>109</v>
      </c>
      <c r="G2952" t="s">
        <v>102</v>
      </c>
      <c r="H2952" t="s">
        <v>212</v>
      </c>
      <c r="I2952" t="s">
        <v>325</v>
      </c>
      <c r="J2952" t="s">
        <v>326</v>
      </c>
      <c r="K2952" t="s">
        <v>3896</v>
      </c>
      <c r="L2952" t="s">
        <v>606</v>
      </c>
      <c r="M2952" s="17">
        <f>VLOOKUP($K2952,[1]Budget!$V:$AE,5,0)*IF($C2952="1 - Revenues",1,IF(AND($C2952="5 - Transfers",MID(I2952,15,1)="4"),1,-1))</f>
        <v>0</v>
      </c>
      <c r="N2952" s="17">
        <f>VLOOKUP($K2952,[1]Budget!$V:$AE,6,0)*IF($C2952="1 - Revenues",1,IF(AND($C2952="5 - Transfers",MID(J2952,15,1)="4"),1,-1))</f>
        <v>0</v>
      </c>
      <c r="O2952" s="17">
        <f>IFERROR(IF(RIGHT(LEFT(K2952,15),1)="4",VLOOKUP(K2952,'[1]Budget Worksheet'!A:B,2,0),-1*VLOOKUP(K2952,'[1]Budget Worksheet'!A:B,2,0)),0)</f>
        <v>0</v>
      </c>
      <c r="P2952" s="17">
        <f>VLOOKUP($K2952,[1]Budget!$V:$AE,8,0)*IF($C2952="1 - Revenues",1,IF(AND($C2952="5 - Transfers",MID($K2952,15,1)="4"),1,-1))</f>
        <v>0</v>
      </c>
      <c r="Q2952" s="17">
        <f>VLOOKUP($K2952,[1]Budget!$V:$AE,10,0)*IF($C2952="1 - Revenues",1,IF(AND($C2952="5 - Transfers",MID(K2952,15,1)="4"),1,-1))</f>
        <v>0</v>
      </c>
      <c r="S2952" s="18" t="b">
        <f>IF(LEFT(C2952,1)="1",1,-1)*SUMIF([1]Budget!V:V,'Budget Worksheet for Pivot Tabl'!K2952,[1]Budget!AC:AC)=P2952</f>
        <v>1</v>
      </c>
    </row>
    <row r="2953" spans="1:19" x14ac:dyDescent="0.25">
      <c r="A2953" t="s">
        <v>443</v>
      </c>
      <c r="B2953" t="s">
        <v>3884</v>
      </c>
      <c r="C2953" t="s">
        <v>8</v>
      </c>
      <c r="D2953" t="str">
        <f t="shared" si="46"/>
        <v>OUTFLOWS</v>
      </c>
      <c r="E2953" t="s">
        <v>108</v>
      </c>
      <c r="F2953" t="s">
        <v>109</v>
      </c>
      <c r="G2953" t="s">
        <v>102</v>
      </c>
      <c r="H2953" t="s">
        <v>212</v>
      </c>
      <c r="I2953" t="s">
        <v>325</v>
      </c>
      <c r="J2953" t="s">
        <v>326</v>
      </c>
      <c r="K2953" t="s">
        <v>3897</v>
      </c>
      <c r="L2953" t="s">
        <v>608</v>
      </c>
      <c r="M2953" s="17">
        <f>VLOOKUP($K2953,[1]Budget!$V:$AE,5,0)*IF($C2953="1 - Revenues",1,IF(AND($C2953="5 - Transfers",MID(I2953,15,1)="4"),1,-1))</f>
        <v>0</v>
      </c>
      <c r="N2953" s="17">
        <f>VLOOKUP($K2953,[1]Budget!$V:$AE,6,0)*IF($C2953="1 - Revenues",1,IF(AND($C2953="5 - Transfers",MID(J2953,15,1)="4"),1,-1))</f>
        <v>0</v>
      </c>
      <c r="O2953" s="17">
        <f>IFERROR(IF(RIGHT(LEFT(K2953,15),1)="4",VLOOKUP(K2953,'[1]Budget Worksheet'!A:B,2,0),-1*VLOOKUP(K2953,'[1]Budget Worksheet'!A:B,2,0)),0)</f>
        <v>0</v>
      </c>
      <c r="P2953" s="17">
        <f>VLOOKUP($K2953,[1]Budget!$V:$AE,8,0)*IF($C2953="1 - Revenues",1,IF(AND($C2953="5 - Transfers",MID($K2953,15,1)="4"),1,-1))</f>
        <v>0</v>
      </c>
      <c r="Q2953" s="17">
        <f>VLOOKUP($K2953,[1]Budget!$V:$AE,10,0)*IF($C2953="1 - Revenues",1,IF(AND($C2953="5 - Transfers",MID(K2953,15,1)="4"),1,-1))</f>
        <v>0</v>
      </c>
      <c r="S2953" s="18" t="b">
        <f>IF(LEFT(C2953,1)="1",1,-1)*SUMIF([1]Budget!V:V,'Budget Worksheet for Pivot Tabl'!K2953,[1]Budget!AC:AC)=P2953</f>
        <v>1</v>
      </c>
    </row>
    <row r="2954" spans="1:19" x14ac:dyDescent="0.25">
      <c r="A2954" t="s">
        <v>443</v>
      </c>
      <c r="B2954" t="s">
        <v>3884</v>
      </c>
      <c r="C2954" t="s">
        <v>8</v>
      </c>
      <c r="D2954" t="str">
        <f t="shared" si="46"/>
        <v>OUTFLOWS</v>
      </c>
      <c r="E2954" t="s">
        <v>108</v>
      </c>
      <c r="F2954" t="s">
        <v>109</v>
      </c>
      <c r="G2954" t="s">
        <v>102</v>
      </c>
      <c r="H2954" t="s">
        <v>212</v>
      </c>
      <c r="I2954" t="s">
        <v>325</v>
      </c>
      <c r="J2954" t="s">
        <v>326</v>
      </c>
      <c r="K2954" t="s">
        <v>3898</v>
      </c>
      <c r="L2954" t="s">
        <v>610</v>
      </c>
      <c r="M2954" s="17">
        <f>VLOOKUP($K2954,[1]Budget!$V:$AE,5,0)*IF($C2954="1 - Revenues",1,IF(AND($C2954="5 - Transfers",MID(I2954,15,1)="4"),1,-1))</f>
        <v>0</v>
      </c>
      <c r="N2954" s="17">
        <f>VLOOKUP($K2954,[1]Budget!$V:$AE,6,0)*IF($C2954="1 - Revenues",1,IF(AND($C2954="5 - Transfers",MID(J2954,15,1)="4"),1,-1))</f>
        <v>0</v>
      </c>
      <c r="O2954" s="17">
        <f>IFERROR(IF(RIGHT(LEFT(K2954,15),1)="4",VLOOKUP(K2954,'[1]Budget Worksheet'!A:B,2,0),-1*VLOOKUP(K2954,'[1]Budget Worksheet'!A:B,2,0)),0)</f>
        <v>0</v>
      </c>
      <c r="P2954" s="17">
        <f>VLOOKUP($K2954,[1]Budget!$V:$AE,8,0)*IF($C2954="1 - Revenues",1,IF(AND($C2954="5 - Transfers",MID($K2954,15,1)="4"),1,-1))</f>
        <v>0</v>
      </c>
      <c r="Q2954" s="17">
        <f>VLOOKUP($K2954,[1]Budget!$V:$AE,10,0)*IF($C2954="1 - Revenues",1,IF(AND($C2954="5 - Transfers",MID(K2954,15,1)="4"),1,-1))</f>
        <v>0</v>
      </c>
      <c r="S2954" s="18" t="b">
        <f>IF(LEFT(C2954,1)="1",1,-1)*SUMIF([1]Budget!V:V,'Budget Worksheet for Pivot Tabl'!K2954,[1]Budget!AC:AC)=P2954</f>
        <v>1</v>
      </c>
    </row>
    <row r="2955" spans="1:19" x14ac:dyDescent="0.25">
      <c r="A2955" t="s">
        <v>443</v>
      </c>
      <c r="B2955" t="s">
        <v>3884</v>
      </c>
      <c r="C2955" t="s">
        <v>8</v>
      </c>
      <c r="D2955" t="str">
        <f t="shared" si="46"/>
        <v>OUTFLOWS</v>
      </c>
      <c r="E2955" t="s">
        <v>108</v>
      </c>
      <c r="F2955" t="s">
        <v>109</v>
      </c>
      <c r="G2955" t="s">
        <v>102</v>
      </c>
      <c r="H2955" t="s">
        <v>212</v>
      </c>
      <c r="I2955" t="s">
        <v>325</v>
      </c>
      <c r="J2955" t="s">
        <v>326</v>
      </c>
      <c r="K2955" t="s">
        <v>3899</v>
      </c>
      <c r="L2955" t="s">
        <v>612</v>
      </c>
      <c r="M2955" s="17">
        <f>VLOOKUP($K2955,[1]Budget!$V:$AE,5,0)*IF($C2955="1 - Revenues",1,IF(AND($C2955="5 - Transfers",MID(I2955,15,1)="4"),1,-1))</f>
        <v>0</v>
      </c>
      <c r="N2955" s="17">
        <f>VLOOKUP($K2955,[1]Budget!$V:$AE,6,0)*IF($C2955="1 - Revenues",1,IF(AND($C2955="5 - Transfers",MID(J2955,15,1)="4"),1,-1))</f>
        <v>0</v>
      </c>
      <c r="O2955" s="17">
        <f>IFERROR(IF(RIGHT(LEFT(K2955,15),1)="4",VLOOKUP(K2955,'[1]Budget Worksheet'!A:B,2,0),-1*VLOOKUP(K2955,'[1]Budget Worksheet'!A:B,2,0)),0)</f>
        <v>0</v>
      </c>
      <c r="P2955" s="17">
        <f>VLOOKUP($K2955,[1]Budget!$V:$AE,8,0)*IF($C2955="1 - Revenues",1,IF(AND($C2955="5 - Transfers",MID($K2955,15,1)="4"),1,-1))</f>
        <v>0</v>
      </c>
      <c r="Q2955" s="17">
        <f>VLOOKUP($K2955,[1]Budget!$V:$AE,10,0)*IF($C2955="1 - Revenues",1,IF(AND($C2955="5 - Transfers",MID(K2955,15,1)="4"),1,-1))</f>
        <v>0</v>
      </c>
      <c r="S2955" s="18" t="b">
        <f>IF(LEFT(C2955,1)="1",1,-1)*SUMIF([1]Budget!V:V,'Budget Worksheet for Pivot Tabl'!K2955,[1]Budget!AC:AC)=P2955</f>
        <v>1</v>
      </c>
    </row>
    <row r="2956" spans="1:19" x14ac:dyDescent="0.25">
      <c r="A2956" t="s">
        <v>443</v>
      </c>
      <c r="B2956" t="s">
        <v>3884</v>
      </c>
      <c r="C2956" t="s">
        <v>8</v>
      </c>
      <c r="D2956" t="str">
        <f t="shared" si="46"/>
        <v>OUTFLOWS</v>
      </c>
      <c r="E2956" t="s">
        <v>108</v>
      </c>
      <c r="F2956" t="s">
        <v>109</v>
      </c>
      <c r="G2956" t="s">
        <v>102</v>
      </c>
      <c r="H2956" t="s">
        <v>212</v>
      </c>
      <c r="I2956" t="s">
        <v>325</v>
      </c>
      <c r="J2956" t="s">
        <v>326</v>
      </c>
      <c r="K2956" t="s">
        <v>3900</v>
      </c>
      <c r="L2956" t="s">
        <v>614</v>
      </c>
      <c r="M2956" s="17">
        <f>VLOOKUP($K2956,[1]Budget!$V:$AE,5,0)*IF($C2956="1 - Revenues",1,IF(AND($C2956="5 - Transfers",MID(I2956,15,1)="4"),1,-1))</f>
        <v>0</v>
      </c>
      <c r="N2956" s="17">
        <f>VLOOKUP($K2956,[1]Budget!$V:$AE,6,0)*IF($C2956="1 - Revenues",1,IF(AND($C2956="5 - Transfers",MID(J2956,15,1)="4"),1,-1))</f>
        <v>0</v>
      </c>
      <c r="O2956" s="17">
        <f>IFERROR(IF(RIGHT(LEFT(K2956,15),1)="4",VLOOKUP(K2956,'[1]Budget Worksheet'!A:B,2,0),-1*VLOOKUP(K2956,'[1]Budget Worksheet'!A:B,2,0)),0)</f>
        <v>0</v>
      </c>
      <c r="P2956" s="17">
        <f>VLOOKUP($K2956,[1]Budget!$V:$AE,8,0)*IF($C2956="1 - Revenues",1,IF(AND($C2956="5 - Transfers",MID($K2956,15,1)="4"),1,-1))</f>
        <v>0</v>
      </c>
      <c r="Q2956" s="17">
        <f>VLOOKUP($K2956,[1]Budget!$V:$AE,10,0)*IF($C2956="1 - Revenues",1,IF(AND($C2956="5 - Transfers",MID(K2956,15,1)="4"),1,-1))</f>
        <v>0</v>
      </c>
      <c r="S2956" s="18" t="b">
        <f>IF(LEFT(C2956,1)="1",1,-1)*SUMIF([1]Budget!V:V,'Budget Worksheet for Pivot Tabl'!K2956,[1]Budget!AC:AC)=P2956</f>
        <v>1</v>
      </c>
    </row>
    <row r="2957" spans="1:19" x14ac:dyDescent="0.25">
      <c r="A2957" t="s">
        <v>443</v>
      </c>
      <c r="B2957" t="s">
        <v>3884</v>
      </c>
      <c r="C2957" t="s">
        <v>8</v>
      </c>
      <c r="D2957" t="str">
        <f t="shared" si="46"/>
        <v>OUTFLOWS</v>
      </c>
      <c r="E2957" t="s">
        <v>108</v>
      </c>
      <c r="F2957" t="s">
        <v>109</v>
      </c>
      <c r="G2957" t="s">
        <v>102</v>
      </c>
      <c r="H2957" t="s">
        <v>212</v>
      </c>
      <c r="I2957" t="s">
        <v>325</v>
      </c>
      <c r="J2957" t="s">
        <v>326</v>
      </c>
      <c r="K2957" t="s">
        <v>3901</v>
      </c>
      <c r="L2957" t="s">
        <v>616</v>
      </c>
      <c r="M2957" s="17">
        <f>VLOOKUP($K2957,[1]Budget!$V:$AE,5,0)*IF($C2957="1 - Revenues",1,IF(AND($C2957="5 - Transfers",MID(I2957,15,1)="4"),1,-1))</f>
        <v>0</v>
      </c>
      <c r="N2957" s="17">
        <f>VLOOKUP($K2957,[1]Budget!$V:$AE,6,0)*IF($C2957="1 - Revenues",1,IF(AND($C2957="5 - Transfers",MID(J2957,15,1)="4"),1,-1))</f>
        <v>0</v>
      </c>
      <c r="O2957" s="17">
        <f>IFERROR(IF(RIGHT(LEFT(K2957,15),1)="4",VLOOKUP(K2957,'[1]Budget Worksheet'!A:B,2,0),-1*VLOOKUP(K2957,'[1]Budget Worksheet'!A:B,2,0)),0)</f>
        <v>0</v>
      </c>
      <c r="P2957" s="17">
        <f>VLOOKUP($K2957,[1]Budget!$V:$AE,8,0)*IF($C2957="1 - Revenues",1,IF(AND($C2957="5 - Transfers",MID($K2957,15,1)="4"),1,-1))</f>
        <v>0</v>
      </c>
      <c r="Q2957" s="17">
        <f>VLOOKUP($K2957,[1]Budget!$V:$AE,10,0)*IF($C2957="1 - Revenues",1,IF(AND($C2957="5 - Transfers",MID(K2957,15,1)="4"),1,-1))</f>
        <v>0</v>
      </c>
      <c r="S2957" s="18" t="b">
        <f>IF(LEFT(C2957,1)="1",1,-1)*SUMIF([1]Budget!V:V,'Budget Worksheet for Pivot Tabl'!K2957,[1]Budget!AC:AC)=P2957</f>
        <v>1</v>
      </c>
    </row>
    <row r="2958" spans="1:19" x14ac:dyDescent="0.25">
      <c r="A2958" t="s">
        <v>443</v>
      </c>
      <c r="B2958" t="s">
        <v>3884</v>
      </c>
      <c r="C2958" t="s">
        <v>8</v>
      </c>
      <c r="D2958" t="str">
        <f t="shared" si="46"/>
        <v>OUTFLOWS</v>
      </c>
      <c r="E2958" t="s">
        <v>108</v>
      </c>
      <c r="F2958" t="s">
        <v>109</v>
      </c>
      <c r="G2958" t="s">
        <v>102</v>
      </c>
      <c r="H2958" t="s">
        <v>212</v>
      </c>
      <c r="I2958" t="s">
        <v>325</v>
      </c>
      <c r="J2958" t="s">
        <v>326</v>
      </c>
      <c r="K2958" t="s">
        <v>3902</v>
      </c>
      <c r="L2958" t="s">
        <v>618</v>
      </c>
      <c r="M2958" s="17">
        <f>VLOOKUP($K2958,[1]Budget!$V:$AE,5,0)*IF($C2958="1 - Revenues",1,IF(AND($C2958="5 - Transfers",MID(I2958,15,1)="4"),1,-1))</f>
        <v>0</v>
      </c>
      <c r="N2958" s="17">
        <f>VLOOKUP($K2958,[1]Budget!$V:$AE,6,0)*IF($C2958="1 - Revenues",1,IF(AND($C2958="5 - Transfers",MID(J2958,15,1)="4"),1,-1))</f>
        <v>0</v>
      </c>
      <c r="O2958" s="17">
        <f>IFERROR(IF(RIGHT(LEFT(K2958,15),1)="4",VLOOKUP(K2958,'[1]Budget Worksheet'!A:B,2,0),-1*VLOOKUP(K2958,'[1]Budget Worksheet'!A:B,2,0)),0)</f>
        <v>0</v>
      </c>
      <c r="P2958" s="17">
        <f>VLOOKUP($K2958,[1]Budget!$V:$AE,8,0)*IF($C2958="1 - Revenues",1,IF(AND($C2958="5 - Transfers",MID($K2958,15,1)="4"),1,-1))</f>
        <v>0</v>
      </c>
      <c r="Q2958" s="17">
        <f>VLOOKUP($K2958,[1]Budget!$V:$AE,10,0)*IF($C2958="1 - Revenues",1,IF(AND($C2958="5 - Transfers",MID(K2958,15,1)="4"),1,-1))</f>
        <v>0</v>
      </c>
      <c r="S2958" s="18" t="b">
        <f>IF(LEFT(C2958,1)="1",1,-1)*SUMIF([1]Budget!V:V,'Budget Worksheet for Pivot Tabl'!K2958,[1]Budget!AC:AC)=P2958</f>
        <v>1</v>
      </c>
    </row>
    <row r="2959" spans="1:19" x14ac:dyDescent="0.25">
      <c r="A2959" t="s">
        <v>443</v>
      </c>
      <c r="B2959" t="s">
        <v>3884</v>
      </c>
      <c r="C2959" t="s">
        <v>8</v>
      </c>
      <c r="D2959" t="str">
        <f t="shared" si="46"/>
        <v>OUTFLOWS</v>
      </c>
      <c r="E2959" t="s">
        <v>108</v>
      </c>
      <c r="F2959" t="s">
        <v>109</v>
      </c>
      <c r="G2959" t="s">
        <v>102</v>
      </c>
      <c r="H2959" t="s">
        <v>212</v>
      </c>
      <c r="I2959" t="s">
        <v>325</v>
      </c>
      <c r="J2959" t="s">
        <v>326</v>
      </c>
      <c r="K2959" t="s">
        <v>3903</v>
      </c>
      <c r="L2959" t="s">
        <v>620</v>
      </c>
      <c r="M2959" s="17">
        <f>VLOOKUP($K2959,[1]Budget!$V:$AE,5,0)*IF($C2959="1 - Revenues",1,IF(AND($C2959="5 - Transfers",MID(I2959,15,1)="4"),1,-1))</f>
        <v>0</v>
      </c>
      <c r="N2959" s="17">
        <f>VLOOKUP($K2959,[1]Budget!$V:$AE,6,0)*IF($C2959="1 - Revenues",1,IF(AND($C2959="5 - Transfers",MID(J2959,15,1)="4"),1,-1))</f>
        <v>0</v>
      </c>
      <c r="O2959" s="17">
        <f>IFERROR(IF(RIGHT(LEFT(K2959,15),1)="4",VLOOKUP(K2959,'[1]Budget Worksheet'!A:B,2,0),-1*VLOOKUP(K2959,'[1]Budget Worksheet'!A:B,2,0)),0)</f>
        <v>0</v>
      </c>
      <c r="P2959" s="17">
        <f>VLOOKUP($K2959,[1]Budget!$V:$AE,8,0)*IF($C2959="1 - Revenues",1,IF(AND($C2959="5 - Transfers",MID($K2959,15,1)="4"),1,-1))</f>
        <v>0</v>
      </c>
      <c r="Q2959" s="17">
        <f>VLOOKUP($K2959,[1]Budget!$V:$AE,10,0)*IF($C2959="1 - Revenues",1,IF(AND($C2959="5 - Transfers",MID(K2959,15,1)="4"),1,-1))</f>
        <v>0</v>
      </c>
      <c r="S2959" s="18" t="b">
        <f>IF(LEFT(C2959,1)="1",1,-1)*SUMIF([1]Budget!V:V,'Budget Worksheet for Pivot Tabl'!K2959,[1]Budget!AC:AC)=P2959</f>
        <v>1</v>
      </c>
    </row>
    <row r="2960" spans="1:19" x14ac:dyDescent="0.25">
      <c r="A2960" t="s">
        <v>443</v>
      </c>
      <c r="B2960" t="s">
        <v>3884</v>
      </c>
      <c r="C2960" t="s">
        <v>8</v>
      </c>
      <c r="D2960" t="str">
        <f t="shared" si="46"/>
        <v>OUTFLOWS</v>
      </c>
      <c r="E2960" t="s">
        <v>108</v>
      </c>
      <c r="F2960" t="s">
        <v>109</v>
      </c>
      <c r="G2960" t="s">
        <v>102</v>
      </c>
      <c r="H2960" t="s">
        <v>212</v>
      </c>
      <c r="I2960" t="s">
        <v>325</v>
      </c>
      <c r="J2960" t="s">
        <v>326</v>
      </c>
      <c r="K2960" t="s">
        <v>3904</v>
      </c>
      <c r="L2960" t="s">
        <v>1020</v>
      </c>
      <c r="M2960" s="17">
        <f>VLOOKUP($K2960,[1]Budget!$V:$AE,5,0)*IF($C2960="1 - Revenues",1,IF(AND($C2960="5 - Transfers",MID(I2960,15,1)="4"),1,-1))</f>
        <v>0</v>
      </c>
      <c r="N2960" s="17">
        <f>VLOOKUP($K2960,[1]Budget!$V:$AE,6,0)*IF($C2960="1 - Revenues",1,IF(AND($C2960="5 - Transfers",MID(J2960,15,1)="4"),1,-1))</f>
        <v>0</v>
      </c>
      <c r="O2960" s="17">
        <f>IFERROR(IF(RIGHT(LEFT(K2960,15),1)="4",VLOOKUP(K2960,'[1]Budget Worksheet'!A:B,2,0),-1*VLOOKUP(K2960,'[1]Budget Worksheet'!A:B,2,0)),0)</f>
        <v>0</v>
      </c>
      <c r="P2960" s="17">
        <f>VLOOKUP($K2960,[1]Budget!$V:$AE,8,0)*IF($C2960="1 - Revenues",1,IF(AND($C2960="5 - Transfers",MID($K2960,15,1)="4"),1,-1))</f>
        <v>0</v>
      </c>
      <c r="Q2960" s="17">
        <f>VLOOKUP($K2960,[1]Budget!$V:$AE,10,0)*IF($C2960="1 - Revenues",1,IF(AND($C2960="5 - Transfers",MID(K2960,15,1)="4"),1,-1))</f>
        <v>0</v>
      </c>
      <c r="S2960" s="18" t="b">
        <f>IF(LEFT(C2960,1)="1",1,-1)*SUMIF([1]Budget!V:V,'Budget Worksheet for Pivot Tabl'!K2960,[1]Budget!AC:AC)=P2960</f>
        <v>1</v>
      </c>
    </row>
    <row r="2961" spans="1:19" x14ac:dyDescent="0.25">
      <c r="A2961" t="s">
        <v>443</v>
      </c>
      <c r="B2961" t="s">
        <v>3884</v>
      </c>
      <c r="C2961" t="s">
        <v>8</v>
      </c>
      <c r="D2961" t="str">
        <f t="shared" si="46"/>
        <v>OUTFLOWS</v>
      </c>
      <c r="E2961" t="s">
        <v>108</v>
      </c>
      <c r="F2961" t="s">
        <v>109</v>
      </c>
      <c r="G2961" t="s">
        <v>102</v>
      </c>
      <c r="H2961" t="s">
        <v>212</v>
      </c>
      <c r="I2961" t="s">
        <v>325</v>
      </c>
      <c r="J2961" t="s">
        <v>326</v>
      </c>
      <c r="K2961" t="s">
        <v>3905</v>
      </c>
      <c r="L2961" t="s">
        <v>472</v>
      </c>
      <c r="M2961" s="17">
        <f>VLOOKUP($K2961,[1]Budget!$V:$AE,5,0)*IF($C2961="1 - Revenues",1,IF(AND($C2961="5 - Transfers",MID(I2961,15,1)="4"),1,-1))</f>
        <v>0</v>
      </c>
      <c r="N2961" s="17">
        <f>VLOOKUP($K2961,[1]Budget!$V:$AE,6,0)*IF($C2961="1 - Revenues",1,IF(AND($C2961="5 - Transfers",MID(J2961,15,1)="4"),1,-1))</f>
        <v>0</v>
      </c>
      <c r="O2961" s="17">
        <f>IFERROR(IF(RIGHT(LEFT(K2961,15),1)="4",VLOOKUP(K2961,'[1]Budget Worksheet'!A:B,2,0),-1*VLOOKUP(K2961,'[1]Budget Worksheet'!A:B,2,0)),0)</f>
        <v>0</v>
      </c>
      <c r="P2961" s="17">
        <f>VLOOKUP($K2961,[1]Budget!$V:$AE,8,0)*IF($C2961="1 - Revenues",1,IF(AND($C2961="5 - Transfers",MID($K2961,15,1)="4"),1,-1))</f>
        <v>0</v>
      </c>
      <c r="Q2961" s="17">
        <f>VLOOKUP($K2961,[1]Budget!$V:$AE,10,0)*IF($C2961="1 - Revenues",1,IF(AND($C2961="5 - Transfers",MID(K2961,15,1)="4"),1,-1))</f>
        <v>0</v>
      </c>
      <c r="S2961" s="18" t="b">
        <f>IF(LEFT(C2961,1)="1",1,-1)*SUMIF([1]Budget!V:V,'Budget Worksheet for Pivot Tabl'!K2961,[1]Budget!AC:AC)=P2961</f>
        <v>1</v>
      </c>
    </row>
    <row r="2962" spans="1:19" x14ac:dyDescent="0.25">
      <c r="A2962" t="s">
        <v>443</v>
      </c>
      <c r="B2962" t="s">
        <v>3884</v>
      </c>
      <c r="C2962" t="s">
        <v>8</v>
      </c>
      <c r="D2962" t="str">
        <f t="shared" si="46"/>
        <v>OUTFLOWS</v>
      </c>
      <c r="E2962" t="s">
        <v>108</v>
      </c>
      <c r="F2962" t="s">
        <v>109</v>
      </c>
      <c r="G2962" t="s">
        <v>102</v>
      </c>
      <c r="H2962" t="s">
        <v>212</v>
      </c>
      <c r="I2962" t="s">
        <v>325</v>
      </c>
      <c r="J2962" t="s">
        <v>326</v>
      </c>
      <c r="K2962" t="s">
        <v>3906</v>
      </c>
      <c r="L2962" t="s">
        <v>627</v>
      </c>
      <c r="M2962" s="17">
        <f>VLOOKUP($K2962,[1]Budget!$V:$AE,5,0)*IF($C2962="1 - Revenues",1,IF(AND($C2962="5 - Transfers",MID(I2962,15,1)="4"),1,-1))</f>
        <v>0</v>
      </c>
      <c r="N2962" s="17">
        <f>VLOOKUP($K2962,[1]Budget!$V:$AE,6,0)*IF($C2962="1 - Revenues",1,IF(AND($C2962="5 - Transfers",MID(J2962,15,1)="4"),1,-1))</f>
        <v>0</v>
      </c>
      <c r="O2962" s="17">
        <f>IFERROR(IF(RIGHT(LEFT(K2962,15),1)="4",VLOOKUP(K2962,'[1]Budget Worksheet'!A:B,2,0),-1*VLOOKUP(K2962,'[1]Budget Worksheet'!A:B,2,0)),0)</f>
        <v>0</v>
      </c>
      <c r="P2962" s="17">
        <f>VLOOKUP($K2962,[1]Budget!$V:$AE,8,0)*IF($C2962="1 - Revenues",1,IF(AND($C2962="5 - Transfers",MID($K2962,15,1)="4"),1,-1))</f>
        <v>0</v>
      </c>
      <c r="Q2962" s="17">
        <f>VLOOKUP($K2962,[1]Budget!$V:$AE,10,0)*IF($C2962="1 - Revenues",1,IF(AND($C2962="5 - Transfers",MID(K2962,15,1)="4"),1,-1))</f>
        <v>0</v>
      </c>
      <c r="S2962" s="18" t="b">
        <f>IF(LEFT(C2962,1)="1",1,-1)*SUMIF([1]Budget!V:V,'Budget Worksheet for Pivot Tabl'!K2962,[1]Budget!AC:AC)=P2962</f>
        <v>1</v>
      </c>
    </row>
    <row r="2963" spans="1:19" x14ac:dyDescent="0.25">
      <c r="A2963" t="s">
        <v>443</v>
      </c>
      <c r="B2963" t="s">
        <v>3884</v>
      </c>
      <c r="C2963" t="s">
        <v>9</v>
      </c>
      <c r="D2963" t="str">
        <f t="shared" si="46"/>
        <v>OUTFLOWS</v>
      </c>
      <c r="E2963" t="s">
        <v>108</v>
      </c>
      <c r="F2963" t="s">
        <v>109</v>
      </c>
      <c r="G2963" t="s">
        <v>102</v>
      </c>
      <c r="H2963" t="s">
        <v>212</v>
      </c>
      <c r="I2963" t="s">
        <v>325</v>
      </c>
      <c r="J2963" t="s">
        <v>326</v>
      </c>
      <c r="K2963" t="s">
        <v>3907</v>
      </c>
      <c r="L2963" t="s">
        <v>2486</v>
      </c>
      <c r="M2963" s="17">
        <f>VLOOKUP($K2963,[1]Budget!$V:$AE,5,0)*IF($C2963="1 - Revenues",1,IF(AND($C2963="5 - Transfers",MID(I2963,15,1)="4"),1,-1))</f>
        <v>0</v>
      </c>
      <c r="N2963" s="17">
        <f>VLOOKUP($K2963,[1]Budget!$V:$AE,6,0)*IF($C2963="1 - Revenues",1,IF(AND($C2963="5 - Transfers",MID(J2963,15,1)="4"),1,-1))</f>
        <v>0</v>
      </c>
      <c r="O2963" s="17">
        <f>IFERROR(IF(RIGHT(LEFT(K2963,15),1)="4",VLOOKUP(K2963,'[1]Budget Worksheet'!A:B,2,0),-1*VLOOKUP(K2963,'[1]Budget Worksheet'!A:B,2,0)),0)</f>
        <v>0</v>
      </c>
      <c r="P2963" s="17">
        <f>VLOOKUP($K2963,[1]Budget!$V:$AE,8,0)*IF($C2963="1 - Revenues",1,IF(AND($C2963="5 - Transfers",MID($K2963,15,1)="4"),1,-1))</f>
        <v>0</v>
      </c>
      <c r="Q2963" s="17">
        <f>VLOOKUP($K2963,[1]Budget!$V:$AE,10,0)*IF($C2963="1 - Revenues",1,IF(AND($C2963="5 - Transfers",MID(K2963,15,1)="4"),1,-1))</f>
        <v>0</v>
      </c>
      <c r="S2963" s="18" t="b">
        <f>IF(LEFT(C2963,1)="1",1,-1)*SUMIF([1]Budget!V:V,'Budget Worksheet for Pivot Tabl'!K2963,[1]Budget!AC:AC)=P2963</f>
        <v>1</v>
      </c>
    </row>
    <row r="2964" spans="1:19" x14ac:dyDescent="0.25">
      <c r="A2964" t="s">
        <v>443</v>
      </c>
      <c r="B2964" t="s">
        <v>3884</v>
      </c>
      <c r="C2964" t="s">
        <v>9</v>
      </c>
      <c r="D2964" t="str">
        <f t="shared" si="46"/>
        <v>OUTFLOWS</v>
      </c>
      <c r="E2964" t="s">
        <v>108</v>
      </c>
      <c r="F2964" t="s">
        <v>109</v>
      </c>
      <c r="G2964" t="s">
        <v>102</v>
      </c>
      <c r="H2964" t="s">
        <v>212</v>
      </c>
      <c r="I2964" t="s">
        <v>325</v>
      </c>
      <c r="J2964" t="s">
        <v>326</v>
      </c>
      <c r="K2964" t="s">
        <v>3908</v>
      </c>
      <c r="L2964" t="s">
        <v>528</v>
      </c>
      <c r="M2964" s="17">
        <f>VLOOKUP($K2964,[1]Budget!$V:$AE,5,0)*IF($C2964="1 - Revenues",1,IF(AND($C2964="5 - Transfers",MID(I2964,15,1)="4"),1,-1))</f>
        <v>0</v>
      </c>
      <c r="N2964" s="17">
        <f>VLOOKUP($K2964,[1]Budget!$V:$AE,6,0)*IF($C2964="1 - Revenues",1,IF(AND($C2964="5 - Transfers",MID(J2964,15,1)="4"),1,-1))</f>
        <v>0</v>
      </c>
      <c r="O2964" s="17">
        <f>IFERROR(IF(RIGHT(LEFT(K2964,15),1)="4",VLOOKUP(K2964,'[1]Budget Worksheet'!A:B,2,0),-1*VLOOKUP(K2964,'[1]Budget Worksheet'!A:B,2,0)),0)</f>
        <v>0</v>
      </c>
      <c r="P2964" s="17">
        <f>VLOOKUP($K2964,[1]Budget!$V:$AE,8,0)*IF($C2964="1 - Revenues",1,IF(AND($C2964="5 - Transfers",MID($K2964,15,1)="4"),1,-1))</f>
        <v>0</v>
      </c>
      <c r="Q2964" s="17">
        <f>VLOOKUP($K2964,[1]Budget!$V:$AE,10,0)*IF($C2964="1 - Revenues",1,IF(AND($C2964="5 - Transfers",MID(K2964,15,1)="4"),1,-1))</f>
        <v>0</v>
      </c>
      <c r="S2964" s="18" t="b">
        <f>IF(LEFT(C2964,1)="1",1,-1)*SUMIF([1]Budget!V:V,'Budget Worksheet for Pivot Tabl'!K2964,[1]Budget!AC:AC)=P2964</f>
        <v>1</v>
      </c>
    </row>
    <row r="2965" spans="1:19" x14ac:dyDescent="0.25">
      <c r="A2965" t="s">
        <v>443</v>
      </c>
      <c r="B2965" t="s">
        <v>3884</v>
      </c>
      <c r="C2965" t="s">
        <v>9</v>
      </c>
      <c r="D2965" t="str">
        <f t="shared" si="46"/>
        <v>OUTFLOWS</v>
      </c>
      <c r="E2965" t="s">
        <v>108</v>
      </c>
      <c r="F2965" t="s">
        <v>109</v>
      </c>
      <c r="G2965" t="s">
        <v>102</v>
      </c>
      <c r="H2965" t="s">
        <v>212</v>
      </c>
      <c r="I2965" t="s">
        <v>325</v>
      </c>
      <c r="J2965" t="s">
        <v>326</v>
      </c>
      <c r="K2965" t="s">
        <v>3909</v>
      </c>
      <c r="L2965" t="s">
        <v>532</v>
      </c>
      <c r="M2965" s="17">
        <f>VLOOKUP($K2965,[1]Budget!$V:$AE,5,0)*IF($C2965="1 - Revenues",1,IF(AND($C2965="5 - Transfers",MID(I2965,15,1)="4"),1,-1))</f>
        <v>0</v>
      </c>
      <c r="N2965" s="17">
        <f>VLOOKUP($K2965,[1]Budget!$V:$AE,6,0)*IF($C2965="1 - Revenues",1,IF(AND($C2965="5 - Transfers",MID(J2965,15,1)="4"),1,-1))</f>
        <v>0</v>
      </c>
      <c r="O2965" s="17">
        <f>IFERROR(IF(RIGHT(LEFT(K2965,15),1)="4",VLOOKUP(K2965,'[1]Budget Worksheet'!A:B,2,0),-1*VLOOKUP(K2965,'[1]Budget Worksheet'!A:B,2,0)),0)</f>
        <v>0</v>
      </c>
      <c r="P2965" s="17">
        <f>VLOOKUP($K2965,[1]Budget!$V:$AE,8,0)*IF($C2965="1 - Revenues",1,IF(AND($C2965="5 - Transfers",MID($K2965,15,1)="4"),1,-1))</f>
        <v>0</v>
      </c>
      <c r="Q2965" s="17">
        <f>VLOOKUP($K2965,[1]Budget!$V:$AE,10,0)*IF($C2965="1 - Revenues",1,IF(AND($C2965="5 - Transfers",MID(K2965,15,1)="4"),1,-1))</f>
        <v>0</v>
      </c>
      <c r="S2965" s="18" t="b">
        <f>IF(LEFT(C2965,1)="1",1,-1)*SUMIF([1]Budget!V:V,'Budget Worksheet for Pivot Tabl'!K2965,[1]Budget!AC:AC)=P2965</f>
        <v>1</v>
      </c>
    </row>
    <row r="2966" spans="1:19" x14ac:dyDescent="0.25">
      <c r="A2966" t="s">
        <v>443</v>
      </c>
      <c r="B2966" t="s">
        <v>3884</v>
      </c>
      <c r="C2966" t="s">
        <v>10</v>
      </c>
      <c r="D2966" t="str">
        <f t="shared" si="46"/>
        <v>OUTFLOWS</v>
      </c>
      <c r="E2966" t="s">
        <v>108</v>
      </c>
      <c r="F2966" t="s">
        <v>109</v>
      </c>
      <c r="G2966" t="s">
        <v>102</v>
      </c>
      <c r="H2966" t="s">
        <v>212</v>
      </c>
      <c r="I2966" t="s">
        <v>325</v>
      </c>
      <c r="J2966" t="s">
        <v>326</v>
      </c>
      <c r="K2966" t="s">
        <v>3910</v>
      </c>
      <c r="L2966" t="s">
        <v>1291</v>
      </c>
      <c r="M2966" s="17">
        <f>VLOOKUP($K2966,[1]Budget!$V:$AE,5,0)*IF($C2966="1 - Revenues",1,IF(AND($C2966="5 - Transfers",MID(I2966,15,1)="4"),1,-1))</f>
        <v>-44000</v>
      </c>
      <c r="N2966" s="17">
        <f>VLOOKUP($K2966,[1]Budget!$V:$AE,6,0)*IF($C2966="1 - Revenues",1,IF(AND($C2966="5 - Transfers",MID(J2966,15,1)="4"),1,-1))</f>
        <v>0</v>
      </c>
      <c r="O2966" s="17">
        <f>IFERROR(IF(RIGHT(LEFT(K2966,15),1)="4",VLOOKUP(K2966,'[1]Budget Worksheet'!A:B,2,0),-1*VLOOKUP(K2966,'[1]Budget Worksheet'!A:B,2,0)),0)</f>
        <v>0</v>
      </c>
      <c r="P2966" s="17">
        <f>VLOOKUP($K2966,[1]Budget!$V:$AE,8,0)*IF($C2966="1 - Revenues",1,IF(AND($C2966="5 - Transfers",MID($K2966,15,1)="4"),1,-1))</f>
        <v>0</v>
      </c>
      <c r="Q2966" s="17">
        <f>VLOOKUP($K2966,[1]Budget!$V:$AE,10,0)*IF($C2966="1 - Revenues",1,IF(AND($C2966="5 - Transfers",MID(K2966,15,1)="4"),1,-1))</f>
        <v>0</v>
      </c>
      <c r="S2966" s="18" t="b">
        <f>IF(LEFT(C2966,1)="1",1,-1)*SUMIF([1]Budget!V:V,'Budget Worksheet for Pivot Tabl'!K2966,[1]Budget!AC:AC)=P2966</f>
        <v>1</v>
      </c>
    </row>
    <row r="2967" spans="1:19" x14ac:dyDescent="0.25">
      <c r="A2967" t="s">
        <v>443</v>
      </c>
      <c r="B2967" t="s">
        <v>3884</v>
      </c>
      <c r="C2967" t="s">
        <v>8</v>
      </c>
      <c r="D2967" t="str">
        <f t="shared" si="46"/>
        <v>OUTFLOWS</v>
      </c>
      <c r="E2967" t="s">
        <v>108</v>
      </c>
      <c r="F2967" t="s">
        <v>109</v>
      </c>
      <c r="G2967" t="s">
        <v>102</v>
      </c>
      <c r="H2967" t="s">
        <v>212</v>
      </c>
      <c r="I2967" t="s">
        <v>31</v>
      </c>
      <c r="J2967" t="s">
        <v>366</v>
      </c>
      <c r="K2967" t="s">
        <v>3911</v>
      </c>
      <c r="L2967" t="s">
        <v>590</v>
      </c>
      <c r="M2967" s="17">
        <f>VLOOKUP($K2967,[1]Budget!$V:$AE,5,0)*IF($C2967="1 - Revenues",1,IF(AND($C2967="5 - Transfers",MID(I2967,15,1)="4"),1,-1))</f>
        <v>0</v>
      </c>
      <c r="N2967" s="17">
        <f>VLOOKUP($K2967,[1]Budget!$V:$AE,6,0)*IF($C2967="1 - Revenues",1,IF(AND($C2967="5 - Transfers",MID(J2967,15,1)="4"),1,-1))</f>
        <v>0</v>
      </c>
      <c r="O2967" s="17">
        <f>IFERROR(IF(RIGHT(LEFT(K2967,15),1)="4",VLOOKUP(K2967,'[1]Budget Worksheet'!A:B,2,0),-1*VLOOKUP(K2967,'[1]Budget Worksheet'!A:B,2,0)),0)</f>
        <v>0</v>
      </c>
      <c r="P2967" s="17">
        <f>VLOOKUP($K2967,[1]Budget!$V:$AE,8,0)*IF($C2967="1 - Revenues",1,IF(AND($C2967="5 - Transfers",MID($K2967,15,1)="4"),1,-1))</f>
        <v>0</v>
      </c>
      <c r="Q2967" s="17">
        <f>VLOOKUP($K2967,[1]Budget!$V:$AE,10,0)*IF($C2967="1 - Revenues",1,IF(AND($C2967="5 - Transfers",MID(K2967,15,1)="4"),1,-1))</f>
        <v>0</v>
      </c>
      <c r="S2967" s="18" t="b">
        <f>IF(LEFT(C2967,1)="1",1,-1)*SUMIF([1]Budget!V:V,'Budget Worksheet for Pivot Tabl'!K2967,[1]Budget!AC:AC)=P2967</f>
        <v>1</v>
      </c>
    </row>
    <row r="2968" spans="1:19" x14ac:dyDescent="0.25">
      <c r="A2968" t="s">
        <v>443</v>
      </c>
      <c r="B2968" t="s">
        <v>3884</v>
      </c>
      <c r="C2968" t="s">
        <v>8</v>
      </c>
      <c r="D2968" t="str">
        <f t="shared" si="46"/>
        <v>OUTFLOWS</v>
      </c>
      <c r="E2968" t="s">
        <v>108</v>
      </c>
      <c r="F2968" t="s">
        <v>109</v>
      </c>
      <c r="G2968" t="s">
        <v>102</v>
      </c>
      <c r="H2968" t="s">
        <v>212</v>
      </c>
      <c r="I2968" t="s">
        <v>31</v>
      </c>
      <c r="J2968" t="s">
        <v>366</v>
      </c>
      <c r="K2968" t="s">
        <v>3912</v>
      </c>
      <c r="L2968" t="s">
        <v>593</v>
      </c>
      <c r="M2968" s="17">
        <f>VLOOKUP($K2968,[1]Budget!$V:$AE,5,0)*IF($C2968="1 - Revenues",1,IF(AND($C2968="5 - Transfers",MID(I2968,15,1)="4"),1,-1))</f>
        <v>0</v>
      </c>
      <c r="N2968" s="17">
        <f>VLOOKUP($K2968,[1]Budget!$V:$AE,6,0)*IF($C2968="1 - Revenues",1,IF(AND($C2968="5 - Transfers",MID(J2968,15,1)="4"),1,-1))</f>
        <v>0</v>
      </c>
      <c r="O2968" s="17">
        <f>IFERROR(IF(RIGHT(LEFT(K2968,15),1)="4",VLOOKUP(K2968,'[1]Budget Worksheet'!A:B,2,0),-1*VLOOKUP(K2968,'[1]Budget Worksheet'!A:B,2,0)),0)</f>
        <v>0</v>
      </c>
      <c r="P2968" s="17">
        <f>VLOOKUP($K2968,[1]Budget!$V:$AE,8,0)*IF($C2968="1 - Revenues",1,IF(AND($C2968="5 - Transfers",MID($K2968,15,1)="4"),1,-1))</f>
        <v>0</v>
      </c>
      <c r="Q2968" s="17">
        <f>VLOOKUP($K2968,[1]Budget!$V:$AE,10,0)*IF($C2968="1 - Revenues",1,IF(AND($C2968="5 - Transfers",MID(K2968,15,1)="4"),1,-1))</f>
        <v>0</v>
      </c>
      <c r="S2968" s="18" t="b">
        <f>IF(LEFT(C2968,1)="1",1,-1)*SUMIF([1]Budget!V:V,'Budget Worksheet for Pivot Tabl'!K2968,[1]Budget!AC:AC)=P2968</f>
        <v>1</v>
      </c>
    </row>
    <row r="2969" spans="1:19" x14ac:dyDescent="0.25">
      <c r="A2969" t="s">
        <v>443</v>
      </c>
      <c r="B2969" t="s">
        <v>3884</v>
      </c>
      <c r="C2969" t="s">
        <v>8</v>
      </c>
      <c r="D2969" t="str">
        <f t="shared" si="46"/>
        <v>OUTFLOWS</v>
      </c>
      <c r="E2969" t="s">
        <v>108</v>
      </c>
      <c r="F2969" t="s">
        <v>109</v>
      </c>
      <c r="G2969" t="s">
        <v>102</v>
      </c>
      <c r="H2969" t="s">
        <v>212</v>
      </c>
      <c r="I2969" t="s">
        <v>31</v>
      </c>
      <c r="J2969" t="s">
        <v>366</v>
      </c>
      <c r="K2969" t="s">
        <v>3913</v>
      </c>
      <c r="L2969" t="s">
        <v>599</v>
      </c>
      <c r="M2969" s="17">
        <f>VLOOKUP($K2969,[1]Budget!$V:$AE,5,0)*IF($C2969="1 - Revenues",1,IF(AND($C2969="5 - Transfers",MID(I2969,15,1)="4"),1,-1))</f>
        <v>0</v>
      </c>
      <c r="N2969" s="17">
        <f>VLOOKUP($K2969,[1]Budget!$V:$AE,6,0)*IF($C2969="1 - Revenues",1,IF(AND($C2969="5 - Transfers",MID(J2969,15,1)="4"),1,-1))</f>
        <v>0</v>
      </c>
      <c r="O2969" s="17">
        <f>IFERROR(IF(RIGHT(LEFT(K2969,15),1)="4",VLOOKUP(K2969,'[1]Budget Worksheet'!A:B,2,0),-1*VLOOKUP(K2969,'[1]Budget Worksheet'!A:B,2,0)),0)</f>
        <v>0</v>
      </c>
      <c r="P2969" s="17">
        <f>VLOOKUP($K2969,[1]Budget!$V:$AE,8,0)*IF($C2969="1 - Revenues",1,IF(AND($C2969="5 - Transfers",MID($K2969,15,1)="4"),1,-1))</f>
        <v>0</v>
      </c>
      <c r="Q2969" s="17">
        <f>VLOOKUP($K2969,[1]Budget!$V:$AE,10,0)*IF($C2969="1 - Revenues",1,IF(AND($C2969="5 - Transfers",MID(K2969,15,1)="4"),1,-1))</f>
        <v>0</v>
      </c>
      <c r="S2969" s="18" t="b">
        <f>IF(LEFT(C2969,1)="1",1,-1)*SUMIF([1]Budget!V:V,'Budget Worksheet for Pivot Tabl'!K2969,[1]Budget!AC:AC)=P2969</f>
        <v>1</v>
      </c>
    </row>
    <row r="2970" spans="1:19" x14ac:dyDescent="0.25">
      <c r="A2970" t="s">
        <v>443</v>
      </c>
      <c r="B2970" t="s">
        <v>3884</v>
      </c>
      <c r="C2970" t="s">
        <v>8</v>
      </c>
      <c r="D2970" t="str">
        <f t="shared" si="46"/>
        <v>OUTFLOWS</v>
      </c>
      <c r="E2970" t="s">
        <v>108</v>
      </c>
      <c r="F2970" t="s">
        <v>109</v>
      </c>
      <c r="G2970" t="s">
        <v>102</v>
      </c>
      <c r="H2970" t="s">
        <v>212</v>
      </c>
      <c r="I2970" t="s">
        <v>31</v>
      </c>
      <c r="J2970" t="s">
        <v>366</v>
      </c>
      <c r="K2970" t="s">
        <v>3914</v>
      </c>
      <c r="L2970" t="s">
        <v>606</v>
      </c>
      <c r="M2970" s="17">
        <f>VLOOKUP($K2970,[1]Budget!$V:$AE,5,0)*IF($C2970="1 - Revenues",1,IF(AND($C2970="5 - Transfers",MID(I2970,15,1)="4"),1,-1))</f>
        <v>0</v>
      </c>
      <c r="N2970" s="17">
        <f>VLOOKUP($K2970,[1]Budget!$V:$AE,6,0)*IF($C2970="1 - Revenues",1,IF(AND($C2970="5 - Transfers",MID(J2970,15,1)="4"),1,-1))</f>
        <v>0</v>
      </c>
      <c r="O2970" s="17">
        <f>IFERROR(IF(RIGHT(LEFT(K2970,15),1)="4",VLOOKUP(K2970,'[1]Budget Worksheet'!A:B,2,0),-1*VLOOKUP(K2970,'[1]Budget Worksheet'!A:B,2,0)),0)</f>
        <v>0</v>
      </c>
      <c r="P2970" s="17">
        <f>VLOOKUP($K2970,[1]Budget!$V:$AE,8,0)*IF($C2970="1 - Revenues",1,IF(AND($C2970="5 - Transfers",MID($K2970,15,1)="4"),1,-1))</f>
        <v>0</v>
      </c>
      <c r="Q2970" s="17">
        <f>VLOOKUP($K2970,[1]Budget!$V:$AE,10,0)*IF($C2970="1 - Revenues",1,IF(AND($C2970="5 - Transfers",MID(K2970,15,1)="4"),1,-1))</f>
        <v>0</v>
      </c>
      <c r="S2970" s="18" t="b">
        <f>IF(LEFT(C2970,1)="1",1,-1)*SUMIF([1]Budget!V:V,'Budget Worksheet for Pivot Tabl'!K2970,[1]Budget!AC:AC)=P2970</f>
        <v>1</v>
      </c>
    </row>
    <row r="2971" spans="1:19" x14ac:dyDescent="0.25">
      <c r="A2971" t="s">
        <v>443</v>
      </c>
      <c r="B2971" t="s">
        <v>3884</v>
      </c>
      <c r="C2971" t="s">
        <v>8</v>
      </c>
      <c r="D2971" t="str">
        <f t="shared" si="46"/>
        <v>OUTFLOWS</v>
      </c>
      <c r="E2971" t="s">
        <v>108</v>
      </c>
      <c r="F2971" t="s">
        <v>109</v>
      </c>
      <c r="G2971" t="s">
        <v>102</v>
      </c>
      <c r="H2971" t="s">
        <v>212</v>
      </c>
      <c r="I2971" t="s">
        <v>31</v>
      </c>
      <c r="J2971" t="s">
        <v>366</v>
      </c>
      <c r="K2971" t="s">
        <v>3915</v>
      </c>
      <c r="L2971" t="s">
        <v>608</v>
      </c>
      <c r="M2971" s="17">
        <f>VLOOKUP($K2971,[1]Budget!$V:$AE,5,0)*IF($C2971="1 - Revenues",1,IF(AND($C2971="5 - Transfers",MID(I2971,15,1)="4"),1,-1))</f>
        <v>0</v>
      </c>
      <c r="N2971" s="17">
        <f>VLOOKUP($K2971,[1]Budget!$V:$AE,6,0)*IF($C2971="1 - Revenues",1,IF(AND($C2971="5 - Transfers",MID(J2971,15,1)="4"),1,-1))</f>
        <v>0</v>
      </c>
      <c r="O2971" s="17">
        <f>IFERROR(IF(RIGHT(LEFT(K2971,15),1)="4",VLOOKUP(K2971,'[1]Budget Worksheet'!A:B,2,0),-1*VLOOKUP(K2971,'[1]Budget Worksheet'!A:B,2,0)),0)</f>
        <v>0</v>
      </c>
      <c r="P2971" s="17">
        <f>VLOOKUP($K2971,[1]Budget!$V:$AE,8,0)*IF($C2971="1 - Revenues",1,IF(AND($C2971="5 - Transfers",MID($K2971,15,1)="4"),1,-1))</f>
        <v>0</v>
      </c>
      <c r="Q2971" s="17">
        <f>VLOOKUP($K2971,[1]Budget!$V:$AE,10,0)*IF($C2971="1 - Revenues",1,IF(AND($C2971="5 - Transfers",MID(K2971,15,1)="4"),1,-1))</f>
        <v>0</v>
      </c>
      <c r="S2971" s="18" t="b">
        <f>IF(LEFT(C2971,1)="1",1,-1)*SUMIF([1]Budget!V:V,'Budget Worksheet for Pivot Tabl'!K2971,[1]Budget!AC:AC)=P2971</f>
        <v>1</v>
      </c>
    </row>
    <row r="2972" spans="1:19" x14ac:dyDescent="0.25">
      <c r="A2972" t="s">
        <v>443</v>
      </c>
      <c r="B2972" t="s">
        <v>3884</v>
      </c>
      <c r="C2972" t="s">
        <v>8</v>
      </c>
      <c r="D2972" t="str">
        <f t="shared" si="46"/>
        <v>OUTFLOWS</v>
      </c>
      <c r="E2972" t="s">
        <v>108</v>
      </c>
      <c r="F2972" t="s">
        <v>109</v>
      </c>
      <c r="G2972" t="s">
        <v>102</v>
      </c>
      <c r="H2972" t="s">
        <v>212</v>
      </c>
      <c r="I2972" t="s">
        <v>31</v>
      </c>
      <c r="J2972" t="s">
        <v>366</v>
      </c>
      <c r="K2972" t="s">
        <v>3916</v>
      </c>
      <c r="L2972" t="s">
        <v>610</v>
      </c>
      <c r="M2972" s="17">
        <f>VLOOKUP($K2972,[1]Budget!$V:$AE,5,0)*IF($C2972="1 - Revenues",1,IF(AND($C2972="5 - Transfers",MID(I2972,15,1)="4"),1,-1))</f>
        <v>0</v>
      </c>
      <c r="N2972" s="17">
        <f>VLOOKUP($K2972,[1]Budget!$V:$AE,6,0)*IF($C2972="1 - Revenues",1,IF(AND($C2972="5 - Transfers",MID(J2972,15,1)="4"),1,-1))</f>
        <v>0</v>
      </c>
      <c r="O2972" s="17">
        <f>IFERROR(IF(RIGHT(LEFT(K2972,15),1)="4",VLOOKUP(K2972,'[1]Budget Worksheet'!A:B,2,0),-1*VLOOKUP(K2972,'[1]Budget Worksheet'!A:B,2,0)),0)</f>
        <v>0</v>
      </c>
      <c r="P2972" s="17">
        <f>VLOOKUP($K2972,[1]Budget!$V:$AE,8,0)*IF($C2972="1 - Revenues",1,IF(AND($C2972="5 - Transfers",MID($K2972,15,1)="4"),1,-1))</f>
        <v>0</v>
      </c>
      <c r="Q2972" s="17">
        <f>VLOOKUP($K2972,[1]Budget!$V:$AE,10,0)*IF($C2972="1 - Revenues",1,IF(AND($C2972="5 - Transfers",MID(K2972,15,1)="4"),1,-1))</f>
        <v>0</v>
      </c>
      <c r="S2972" s="18" t="b">
        <f>IF(LEFT(C2972,1)="1",1,-1)*SUMIF([1]Budget!V:V,'Budget Worksheet for Pivot Tabl'!K2972,[1]Budget!AC:AC)=P2972</f>
        <v>1</v>
      </c>
    </row>
    <row r="2973" spans="1:19" x14ac:dyDescent="0.25">
      <c r="A2973" t="s">
        <v>443</v>
      </c>
      <c r="B2973" t="s">
        <v>3884</v>
      </c>
      <c r="C2973" t="s">
        <v>8</v>
      </c>
      <c r="D2973" t="str">
        <f t="shared" si="46"/>
        <v>OUTFLOWS</v>
      </c>
      <c r="E2973" t="s">
        <v>108</v>
      </c>
      <c r="F2973" t="s">
        <v>109</v>
      </c>
      <c r="G2973" t="s">
        <v>102</v>
      </c>
      <c r="H2973" t="s">
        <v>212</v>
      </c>
      <c r="I2973" t="s">
        <v>31</v>
      </c>
      <c r="J2973" t="s">
        <v>366</v>
      </c>
      <c r="K2973" t="s">
        <v>3917</v>
      </c>
      <c r="L2973" t="s">
        <v>612</v>
      </c>
      <c r="M2973" s="17">
        <f>VLOOKUP($K2973,[1]Budget!$V:$AE,5,0)*IF($C2973="1 - Revenues",1,IF(AND($C2973="5 - Transfers",MID(I2973,15,1)="4"),1,-1))</f>
        <v>0</v>
      </c>
      <c r="N2973" s="17">
        <f>VLOOKUP($K2973,[1]Budget!$V:$AE,6,0)*IF($C2973="1 - Revenues",1,IF(AND($C2973="5 - Transfers",MID(J2973,15,1)="4"),1,-1))</f>
        <v>0</v>
      </c>
      <c r="O2973" s="17">
        <f>IFERROR(IF(RIGHT(LEFT(K2973,15),1)="4",VLOOKUP(K2973,'[1]Budget Worksheet'!A:B,2,0),-1*VLOOKUP(K2973,'[1]Budget Worksheet'!A:B,2,0)),0)</f>
        <v>0</v>
      </c>
      <c r="P2973" s="17">
        <f>VLOOKUP($K2973,[1]Budget!$V:$AE,8,0)*IF($C2973="1 - Revenues",1,IF(AND($C2973="5 - Transfers",MID($K2973,15,1)="4"),1,-1))</f>
        <v>0</v>
      </c>
      <c r="Q2973" s="17">
        <f>VLOOKUP($K2973,[1]Budget!$V:$AE,10,0)*IF($C2973="1 - Revenues",1,IF(AND($C2973="5 - Transfers",MID(K2973,15,1)="4"),1,-1))</f>
        <v>0</v>
      </c>
      <c r="S2973" s="18" t="b">
        <f>IF(LEFT(C2973,1)="1",1,-1)*SUMIF([1]Budget!V:V,'Budget Worksheet for Pivot Tabl'!K2973,[1]Budget!AC:AC)=P2973</f>
        <v>1</v>
      </c>
    </row>
    <row r="2974" spans="1:19" x14ac:dyDescent="0.25">
      <c r="A2974" t="s">
        <v>443</v>
      </c>
      <c r="B2974" t="s">
        <v>3884</v>
      </c>
      <c r="C2974" t="s">
        <v>8</v>
      </c>
      <c r="D2974" t="str">
        <f t="shared" si="46"/>
        <v>OUTFLOWS</v>
      </c>
      <c r="E2974" t="s">
        <v>108</v>
      </c>
      <c r="F2974" t="s">
        <v>109</v>
      </c>
      <c r="G2974" t="s">
        <v>102</v>
      </c>
      <c r="H2974" t="s">
        <v>212</v>
      </c>
      <c r="I2974" t="s">
        <v>31</v>
      </c>
      <c r="J2974" t="s">
        <v>366</v>
      </c>
      <c r="K2974" t="s">
        <v>3918</v>
      </c>
      <c r="L2974" t="s">
        <v>614</v>
      </c>
      <c r="M2974" s="17">
        <f>VLOOKUP($K2974,[1]Budget!$V:$AE,5,0)*IF($C2974="1 - Revenues",1,IF(AND($C2974="5 - Transfers",MID(I2974,15,1)="4"),1,-1))</f>
        <v>0</v>
      </c>
      <c r="N2974" s="17">
        <f>VLOOKUP($K2974,[1]Budget!$V:$AE,6,0)*IF($C2974="1 - Revenues",1,IF(AND($C2974="5 - Transfers",MID(J2974,15,1)="4"),1,-1))</f>
        <v>0</v>
      </c>
      <c r="O2974" s="17">
        <f>IFERROR(IF(RIGHT(LEFT(K2974,15),1)="4",VLOOKUP(K2974,'[1]Budget Worksheet'!A:B,2,0),-1*VLOOKUP(K2974,'[1]Budget Worksheet'!A:B,2,0)),0)</f>
        <v>0</v>
      </c>
      <c r="P2974" s="17">
        <f>VLOOKUP($K2974,[1]Budget!$V:$AE,8,0)*IF($C2974="1 - Revenues",1,IF(AND($C2974="5 - Transfers",MID($K2974,15,1)="4"),1,-1))</f>
        <v>0</v>
      </c>
      <c r="Q2974" s="17">
        <f>VLOOKUP($K2974,[1]Budget!$V:$AE,10,0)*IF($C2974="1 - Revenues",1,IF(AND($C2974="5 - Transfers",MID(K2974,15,1)="4"),1,-1))</f>
        <v>0</v>
      </c>
      <c r="S2974" s="18" t="b">
        <f>IF(LEFT(C2974,1)="1",1,-1)*SUMIF([1]Budget!V:V,'Budget Worksheet for Pivot Tabl'!K2974,[1]Budget!AC:AC)=P2974</f>
        <v>1</v>
      </c>
    </row>
    <row r="2975" spans="1:19" x14ac:dyDescent="0.25">
      <c r="A2975" t="s">
        <v>443</v>
      </c>
      <c r="B2975" t="s">
        <v>3884</v>
      </c>
      <c r="C2975" t="s">
        <v>8</v>
      </c>
      <c r="D2975" t="str">
        <f t="shared" si="46"/>
        <v>OUTFLOWS</v>
      </c>
      <c r="E2975" t="s">
        <v>108</v>
      </c>
      <c r="F2975" t="s">
        <v>109</v>
      </c>
      <c r="G2975" t="s">
        <v>102</v>
      </c>
      <c r="H2975" t="s">
        <v>212</v>
      </c>
      <c r="I2975" t="s">
        <v>31</v>
      </c>
      <c r="J2975" t="s">
        <v>366</v>
      </c>
      <c r="K2975" t="s">
        <v>3919</v>
      </c>
      <c r="L2975" t="s">
        <v>616</v>
      </c>
      <c r="M2975" s="17">
        <f>VLOOKUP($K2975,[1]Budget!$V:$AE,5,0)*IF($C2975="1 - Revenues",1,IF(AND($C2975="5 - Transfers",MID(I2975,15,1)="4"),1,-1))</f>
        <v>0</v>
      </c>
      <c r="N2975" s="17">
        <f>VLOOKUP($K2975,[1]Budget!$V:$AE,6,0)*IF($C2975="1 - Revenues",1,IF(AND($C2975="5 - Transfers",MID(J2975,15,1)="4"),1,-1))</f>
        <v>0</v>
      </c>
      <c r="O2975" s="17">
        <f>IFERROR(IF(RIGHT(LEFT(K2975,15),1)="4",VLOOKUP(K2975,'[1]Budget Worksheet'!A:B,2,0),-1*VLOOKUP(K2975,'[1]Budget Worksheet'!A:B,2,0)),0)</f>
        <v>0</v>
      </c>
      <c r="P2975" s="17">
        <f>VLOOKUP($K2975,[1]Budget!$V:$AE,8,0)*IF($C2975="1 - Revenues",1,IF(AND($C2975="5 - Transfers",MID($K2975,15,1)="4"),1,-1))</f>
        <v>0</v>
      </c>
      <c r="Q2975" s="17">
        <f>VLOOKUP($K2975,[1]Budget!$V:$AE,10,0)*IF($C2975="1 - Revenues",1,IF(AND($C2975="5 - Transfers",MID(K2975,15,1)="4"),1,-1))</f>
        <v>0</v>
      </c>
      <c r="S2975" s="18" t="b">
        <f>IF(LEFT(C2975,1)="1",1,-1)*SUMIF([1]Budget!V:V,'Budget Worksheet for Pivot Tabl'!K2975,[1]Budget!AC:AC)=P2975</f>
        <v>1</v>
      </c>
    </row>
    <row r="2976" spans="1:19" x14ac:dyDescent="0.25">
      <c r="A2976" t="s">
        <v>443</v>
      </c>
      <c r="B2976" t="s">
        <v>3884</v>
      </c>
      <c r="C2976" t="s">
        <v>8</v>
      </c>
      <c r="D2976" t="str">
        <f t="shared" si="46"/>
        <v>OUTFLOWS</v>
      </c>
      <c r="E2976" t="s">
        <v>108</v>
      </c>
      <c r="F2976" t="s">
        <v>109</v>
      </c>
      <c r="G2976" t="s">
        <v>102</v>
      </c>
      <c r="H2976" t="s">
        <v>212</v>
      </c>
      <c r="I2976" t="s">
        <v>31</v>
      </c>
      <c r="J2976" t="s">
        <v>366</v>
      </c>
      <c r="K2976" t="s">
        <v>3920</v>
      </c>
      <c r="L2976" t="s">
        <v>618</v>
      </c>
      <c r="M2976" s="17">
        <f>VLOOKUP($K2976,[1]Budget!$V:$AE,5,0)*IF($C2976="1 - Revenues",1,IF(AND($C2976="5 - Transfers",MID(I2976,15,1)="4"),1,-1))</f>
        <v>0</v>
      </c>
      <c r="N2976" s="17">
        <f>VLOOKUP($K2976,[1]Budget!$V:$AE,6,0)*IF($C2976="1 - Revenues",1,IF(AND($C2976="5 - Transfers",MID(J2976,15,1)="4"),1,-1))</f>
        <v>0</v>
      </c>
      <c r="O2976" s="17">
        <f>IFERROR(IF(RIGHT(LEFT(K2976,15),1)="4",VLOOKUP(K2976,'[1]Budget Worksheet'!A:B,2,0),-1*VLOOKUP(K2976,'[1]Budget Worksheet'!A:B,2,0)),0)</f>
        <v>0</v>
      </c>
      <c r="P2976" s="17">
        <f>VLOOKUP($K2976,[1]Budget!$V:$AE,8,0)*IF($C2976="1 - Revenues",1,IF(AND($C2976="5 - Transfers",MID($K2976,15,1)="4"),1,-1))</f>
        <v>0</v>
      </c>
      <c r="Q2976" s="17">
        <f>VLOOKUP($K2976,[1]Budget!$V:$AE,10,0)*IF($C2976="1 - Revenues",1,IF(AND($C2976="5 - Transfers",MID(K2976,15,1)="4"),1,-1))</f>
        <v>0</v>
      </c>
      <c r="S2976" s="18" t="b">
        <f>IF(LEFT(C2976,1)="1",1,-1)*SUMIF([1]Budget!V:V,'Budget Worksheet for Pivot Tabl'!K2976,[1]Budget!AC:AC)=P2976</f>
        <v>1</v>
      </c>
    </row>
    <row r="2977" spans="1:19" x14ac:dyDescent="0.25">
      <c r="A2977" t="s">
        <v>443</v>
      </c>
      <c r="B2977" t="s">
        <v>3884</v>
      </c>
      <c r="C2977" t="s">
        <v>8</v>
      </c>
      <c r="D2977" t="str">
        <f t="shared" si="46"/>
        <v>OUTFLOWS</v>
      </c>
      <c r="E2977" t="s">
        <v>108</v>
      </c>
      <c r="F2977" t="s">
        <v>109</v>
      </c>
      <c r="G2977" t="s">
        <v>102</v>
      </c>
      <c r="H2977" t="s">
        <v>212</v>
      </c>
      <c r="I2977" t="s">
        <v>31</v>
      </c>
      <c r="J2977" t="s">
        <v>366</v>
      </c>
      <c r="K2977" t="s">
        <v>3921</v>
      </c>
      <c r="L2977" t="s">
        <v>1020</v>
      </c>
      <c r="M2977" s="17">
        <f>VLOOKUP($K2977,[1]Budget!$V:$AE,5,0)*IF($C2977="1 - Revenues",1,IF(AND($C2977="5 - Transfers",MID(I2977,15,1)="4"),1,-1))</f>
        <v>0</v>
      </c>
      <c r="N2977" s="17">
        <f>VLOOKUP($K2977,[1]Budget!$V:$AE,6,0)*IF($C2977="1 - Revenues",1,IF(AND($C2977="5 - Transfers",MID(J2977,15,1)="4"),1,-1))</f>
        <v>0</v>
      </c>
      <c r="O2977" s="17">
        <f>IFERROR(IF(RIGHT(LEFT(K2977,15),1)="4",VLOOKUP(K2977,'[1]Budget Worksheet'!A:B,2,0),-1*VLOOKUP(K2977,'[1]Budget Worksheet'!A:B,2,0)),0)</f>
        <v>0</v>
      </c>
      <c r="P2977" s="17">
        <f>VLOOKUP($K2977,[1]Budget!$V:$AE,8,0)*IF($C2977="1 - Revenues",1,IF(AND($C2977="5 - Transfers",MID($K2977,15,1)="4"),1,-1))</f>
        <v>0</v>
      </c>
      <c r="Q2977" s="17">
        <f>VLOOKUP($K2977,[1]Budget!$V:$AE,10,0)*IF($C2977="1 - Revenues",1,IF(AND($C2977="5 - Transfers",MID(K2977,15,1)="4"),1,-1))</f>
        <v>0</v>
      </c>
      <c r="S2977" s="18" t="b">
        <f>IF(LEFT(C2977,1)="1",1,-1)*SUMIF([1]Budget!V:V,'Budget Worksheet for Pivot Tabl'!K2977,[1]Budget!AC:AC)=P2977</f>
        <v>1</v>
      </c>
    </row>
    <row r="2978" spans="1:19" x14ac:dyDescent="0.25">
      <c r="A2978" t="s">
        <v>443</v>
      </c>
      <c r="B2978" t="s">
        <v>3884</v>
      </c>
      <c r="C2978" t="s">
        <v>8</v>
      </c>
      <c r="D2978" t="str">
        <f t="shared" si="46"/>
        <v>OUTFLOWS</v>
      </c>
      <c r="E2978" t="s">
        <v>108</v>
      </c>
      <c r="F2978" t="s">
        <v>109</v>
      </c>
      <c r="G2978" t="s">
        <v>102</v>
      </c>
      <c r="H2978" t="s">
        <v>212</v>
      </c>
      <c r="I2978" t="s">
        <v>31</v>
      </c>
      <c r="J2978" t="s">
        <v>366</v>
      </c>
      <c r="K2978" t="s">
        <v>3922</v>
      </c>
      <c r="L2978" t="s">
        <v>472</v>
      </c>
      <c r="M2978" s="17">
        <f>VLOOKUP($K2978,[1]Budget!$V:$AE,5,0)*IF($C2978="1 - Revenues",1,IF(AND($C2978="5 - Transfers",MID(I2978,15,1)="4"),1,-1))</f>
        <v>0</v>
      </c>
      <c r="N2978" s="17">
        <f>VLOOKUP($K2978,[1]Budget!$V:$AE,6,0)*IF($C2978="1 - Revenues",1,IF(AND($C2978="5 - Transfers",MID(J2978,15,1)="4"),1,-1))</f>
        <v>0</v>
      </c>
      <c r="O2978" s="17">
        <f>IFERROR(IF(RIGHT(LEFT(K2978,15),1)="4",VLOOKUP(K2978,'[1]Budget Worksheet'!A:B,2,0),-1*VLOOKUP(K2978,'[1]Budget Worksheet'!A:B,2,0)),0)</f>
        <v>0</v>
      </c>
      <c r="P2978" s="17">
        <f>VLOOKUP($K2978,[1]Budget!$V:$AE,8,0)*IF($C2978="1 - Revenues",1,IF(AND($C2978="5 - Transfers",MID($K2978,15,1)="4"),1,-1))</f>
        <v>0</v>
      </c>
      <c r="Q2978" s="17">
        <f>VLOOKUP($K2978,[1]Budget!$V:$AE,10,0)*IF($C2978="1 - Revenues",1,IF(AND($C2978="5 - Transfers",MID(K2978,15,1)="4"),1,-1))</f>
        <v>0</v>
      </c>
      <c r="S2978" s="18" t="b">
        <f>IF(LEFT(C2978,1)="1",1,-1)*SUMIF([1]Budget!V:V,'Budget Worksheet for Pivot Tabl'!K2978,[1]Budget!AC:AC)=P2978</f>
        <v>1</v>
      </c>
    </row>
    <row r="2979" spans="1:19" x14ac:dyDescent="0.25">
      <c r="A2979" t="s">
        <v>443</v>
      </c>
      <c r="B2979" t="s">
        <v>3884</v>
      </c>
      <c r="C2979" t="s">
        <v>8</v>
      </c>
      <c r="D2979" t="str">
        <f t="shared" si="46"/>
        <v>OUTFLOWS</v>
      </c>
      <c r="E2979" t="s">
        <v>108</v>
      </c>
      <c r="F2979" t="s">
        <v>109</v>
      </c>
      <c r="G2979" t="s">
        <v>102</v>
      </c>
      <c r="H2979" t="s">
        <v>212</v>
      </c>
      <c r="I2979" t="s">
        <v>31</v>
      </c>
      <c r="J2979" t="s">
        <v>366</v>
      </c>
      <c r="K2979" t="s">
        <v>3923</v>
      </c>
      <c r="L2979" t="s">
        <v>625</v>
      </c>
      <c r="M2979" s="17">
        <f>VLOOKUP($K2979,[1]Budget!$V:$AE,5,0)*IF($C2979="1 - Revenues",1,IF(AND($C2979="5 - Transfers",MID(I2979,15,1)="4"),1,-1))</f>
        <v>0</v>
      </c>
      <c r="N2979" s="17">
        <f>VLOOKUP($K2979,[1]Budget!$V:$AE,6,0)*IF($C2979="1 - Revenues",1,IF(AND($C2979="5 - Transfers",MID(J2979,15,1)="4"),1,-1))</f>
        <v>0</v>
      </c>
      <c r="O2979" s="17">
        <f>IFERROR(IF(RIGHT(LEFT(K2979,15),1)="4",VLOOKUP(K2979,'[1]Budget Worksheet'!A:B,2,0),-1*VLOOKUP(K2979,'[1]Budget Worksheet'!A:B,2,0)),0)</f>
        <v>0</v>
      </c>
      <c r="P2979" s="17">
        <f>VLOOKUP($K2979,[1]Budget!$V:$AE,8,0)*IF($C2979="1 - Revenues",1,IF(AND($C2979="5 - Transfers",MID($K2979,15,1)="4"),1,-1))</f>
        <v>0</v>
      </c>
      <c r="Q2979" s="17">
        <f>VLOOKUP($K2979,[1]Budget!$V:$AE,10,0)*IF($C2979="1 - Revenues",1,IF(AND($C2979="5 - Transfers",MID(K2979,15,1)="4"),1,-1))</f>
        <v>0</v>
      </c>
      <c r="S2979" s="18" t="b">
        <f>IF(LEFT(C2979,1)="1",1,-1)*SUMIF([1]Budget!V:V,'Budget Worksheet for Pivot Tabl'!K2979,[1]Budget!AC:AC)=P2979</f>
        <v>1</v>
      </c>
    </row>
    <row r="2980" spans="1:19" x14ac:dyDescent="0.25">
      <c r="A2980" t="s">
        <v>443</v>
      </c>
      <c r="B2980" t="s">
        <v>3884</v>
      </c>
      <c r="C2980" t="s">
        <v>8</v>
      </c>
      <c r="D2980" t="str">
        <f t="shared" si="46"/>
        <v>OUTFLOWS</v>
      </c>
      <c r="E2980" t="s">
        <v>108</v>
      </c>
      <c r="F2980" t="s">
        <v>109</v>
      </c>
      <c r="G2980" t="s">
        <v>102</v>
      </c>
      <c r="H2980" t="s">
        <v>212</v>
      </c>
      <c r="I2980" t="s">
        <v>31</v>
      </c>
      <c r="J2980" t="s">
        <v>366</v>
      </c>
      <c r="K2980" t="s">
        <v>3924</v>
      </c>
      <c r="L2980" t="s">
        <v>627</v>
      </c>
      <c r="M2980" s="17">
        <f>VLOOKUP($K2980,[1]Budget!$V:$AE,5,0)*IF($C2980="1 - Revenues",1,IF(AND($C2980="5 - Transfers",MID(I2980,15,1)="4"),1,-1))</f>
        <v>0</v>
      </c>
      <c r="N2980" s="17">
        <f>VLOOKUP($K2980,[1]Budget!$V:$AE,6,0)*IF($C2980="1 - Revenues",1,IF(AND($C2980="5 - Transfers",MID(J2980,15,1)="4"),1,-1))</f>
        <v>0</v>
      </c>
      <c r="O2980" s="17">
        <f>IFERROR(IF(RIGHT(LEFT(K2980,15),1)="4",VLOOKUP(K2980,'[1]Budget Worksheet'!A:B,2,0),-1*VLOOKUP(K2980,'[1]Budget Worksheet'!A:B,2,0)),0)</f>
        <v>0</v>
      </c>
      <c r="P2980" s="17">
        <f>VLOOKUP($K2980,[1]Budget!$V:$AE,8,0)*IF($C2980="1 - Revenues",1,IF(AND($C2980="5 - Transfers",MID($K2980,15,1)="4"),1,-1))</f>
        <v>0</v>
      </c>
      <c r="Q2980" s="17">
        <f>VLOOKUP($K2980,[1]Budget!$V:$AE,10,0)*IF($C2980="1 - Revenues",1,IF(AND($C2980="5 - Transfers",MID(K2980,15,1)="4"),1,-1))</f>
        <v>0</v>
      </c>
      <c r="S2980" s="18" t="b">
        <f>IF(LEFT(C2980,1)="1",1,-1)*SUMIF([1]Budget!V:V,'Budget Worksheet for Pivot Tabl'!K2980,[1]Budget!AC:AC)=P2980</f>
        <v>1</v>
      </c>
    </row>
    <row r="2981" spans="1:19" x14ac:dyDescent="0.25">
      <c r="A2981" t="s">
        <v>443</v>
      </c>
      <c r="B2981" t="s">
        <v>3884</v>
      </c>
      <c r="C2981" t="s">
        <v>8</v>
      </c>
      <c r="D2981" t="str">
        <f t="shared" si="46"/>
        <v>OUTFLOWS</v>
      </c>
      <c r="E2981" t="s">
        <v>108</v>
      </c>
      <c r="F2981" t="s">
        <v>109</v>
      </c>
      <c r="G2981" t="s">
        <v>102</v>
      </c>
      <c r="H2981" t="s">
        <v>212</v>
      </c>
      <c r="I2981" t="s">
        <v>33</v>
      </c>
      <c r="J2981" t="s">
        <v>369</v>
      </c>
      <c r="K2981" t="s">
        <v>3925</v>
      </c>
      <c r="L2981" t="s">
        <v>590</v>
      </c>
      <c r="M2981" s="17">
        <f>VLOOKUP($K2981,[1]Budget!$V:$AE,5,0)*IF($C2981="1 - Revenues",1,IF(AND($C2981="5 - Transfers",MID(I2981,15,1)="4"),1,-1))</f>
        <v>0</v>
      </c>
      <c r="N2981" s="17">
        <f>VLOOKUP($K2981,[1]Budget!$V:$AE,6,0)*IF($C2981="1 - Revenues",1,IF(AND($C2981="5 - Transfers",MID(J2981,15,1)="4"),1,-1))</f>
        <v>0</v>
      </c>
      <c r="O2981" s="17">
        <f>IFERROR(IF(RIGHT(LEFT(K2981,15),1)="4",VLOOKUP(K2981,'[1]Budget Worksheet'!A:B,2,0),-1*VLOOKUP(K2981,'[1]Budget Worksheet'!A:B,2,0)),0)</f>
        <v>0</v>
      </c>
      <c r="P2981" s="17">
        <f>VLOOKUP($K2981,[1]Budget!$V:$AE,8,0)*IF($C2981="1 - Revenues",1,IF(AND($C2981="5 - Transfers",MID($K2981,15,1)="4"),1,-1))</f>
        <v>0</v>
      </c>
      <c r="Q2981" s="17">
        <f>VLOOKUP($K2981,[1]Budget!$V:$AE,10,0)*IF($C2981="1 - Revenues",1,IF(AND($C2981="5 - Transfers",MID(K2981,15,1)="4"),1,-1))</f>
        <v>0</v>
      </c>
      <c r="S2981" s="18" t="b">
        <f>IF(LEFT(C2981,1)="1",1,-1)*SUMIF([1]Budget!V:V,'Budget Worksheet for Pivot Tabl'!K2981,[1]Budget!AC:AC)=P2981</f>
        <v>1</v>
      </c>
    </row>
    <row r="2982" spans="1:19" x14ac:dyDescent="0.25">
      <c r="A2982" t="s">
        <v>443</v>
      </c>
      <c r="B2982" t="s">
        <v>3884</v>
      </c>
      <c r="C2982" t="s">
        <v>8</v>
      </c>
      <c r="D2982" t="str">
        <f t="shared" si="46"/>
        <v>OUTFLOWS</v>
      </c>
      <c r="E2982" t="s">
        <v>108</v>
      </c>
      <c r="F2982" t="s">
        <v>109</v>
      </c>
      <c r="G2982" t="s">
        <v>102</v>
      </c>
      <c r="H2982" t="s">
        <v>212</v>
      </c>
      <c r="I2982" t="s">
        <v>33</v>
      </c>
      <c r="J2982" t="s">
        <v>369</v>
      </c>
      <c r="K2982" t="s">
        <v>3926</v>
      </c>
      <c r="L2982" t="s">
        <v>582</v>
      </c>
      <c r="M2982" s="17">
        <f>VLOOKUP($K2982,[1]Budget!$V:$AE,5,0)*IF($C2982="1 - Revenues",1,IF(AND($C2982="5 - Transfers",MID(I2982,15,1)="4"),1,-1))</f>
        <v>0</v>
      </c>
      <c r="N2982" s="17">
        <f>VLOOKUP($K2982,[1]Budget!$V:$AE,6,0)*IF($C2982="1 - Revenues",1,IF(AND($C2982="5 - Transfers",MID(J2982,15,1)="4"),1,-1))</f>
        <v>0</v>
      </c>
      <c r="O2982" s="17">
        <f>IFERROR(IF(RIGHT(LEFT(K2982,15),1)="4",VLOOKUP(K2982,'[1]Budget Worksheet'!A:B,2,0),-1*VLOOKUP(K2982,'[1]Budget Worksheet'!A:B,2,0)),0)</f>
        <v>0</v>
      </c>
      <c r="P2982" s="17">
        <f>VLOOKUP($K2982,[1]Budget!$V:$AE,8,0)*IF($C2982="1 - Revenues",1,IF(AND($C2982="5 - Transfers",MID($K2982,15,1)="4"),1,-1))</f>
        <v>0</v>
      </c>
      <c r="Q2982" s="17">
        <f>VLOOKUP($K2982,[1]Budget!$V:$AE,10,0)*IF($C2982="1 - Revenues",1,IF(AND($C2982="5 - Transfers",MID(K2982,15,1)="4"),1,-1))</f>
        <v>0</v>
      </c>
      <c r="S2982" s="18" t="b">
        <f>IF(LEFT(C2982,1)="1",1,-1)*SUMIF([1]Budget!V:V,'Budget Worksheet for Pivot Tabl'!K2982,[1]Budget!AC:AC)=P2982</f>
        <v>1</v>
      </c>
    </row>
    <row r="2983" spans="1:19" x14ac:dyDescent="0.25">
      <c r="A2983" t="s">
        <v>443</v>
      </c>
      <c r="B2983" t="s">
        <v>3884</v>
      </c>
      <c r="C2983" t="s">
        <v>8</v>
      </c>
      <c r="D2983" t="str">
        <f t="shared" si="46"/>
        <v>OUTFLOWS</v>
      </c>
      <c r="E2983" t="s">
        <v>108</v>
      </c>
      <c r="F2983" t="s">
        <v>109</v>
      </c>
      <c r="G2983" t="s">
        <v>102</v>
      </c>
      <c r="H2983" t="s">
        <v>212</v>
      </c>
      <c r="I2983" t="s">
        <v>33</v>
      </c>
      <c r="J2983" t="s">
        <v>369</v>
      </c>
      <c r="K2983" t="s">
        <v>3927</v>
      </c>
      <c r="L2983" t="s">
        <v>593</v>
      </c>
      <c r="M2983" s="17">
        <f>VLOOKUP($K2983,[1]Budget!$V:$AE,5,0)*IF($C2983="1 - Revenues",1,IF(AND($C2983="5 - Transfers",MID(I2983,15,1)="4"),1,-1))</f>
        <v>0</v>
      </c>
      <c r="N2983" s="17">
        <f>VLOOKUP($K2983,[1]Budget!$V:$AE,6,0)*IF($C2983="1 - Revenues",1,IF(AND($C2983="5 - Transfers",MID(J2983,15,1)="4"),1,-1))</f>
        <v>0</v>
      </c>
      <c r="O2983" s="17">
        <f>IFERROR(IF(RIGHT(LEFT(K2983,15),1)="4",VLOOKUP(K2983,'[1]Budget Worksheet'!A:B,2,0),-1*VLOOKUP(K2983,'[1]Budget Worksheet'!A:B,2,0)),0)</f>
        <v>0</v>
      </c>
      <c r="P2983" s="17">
        <f>VLOOKUP($K2983,[1]Budget!$V:$AE,8,0)*IF($C2983="1 - Revenues",1,IF(AND($C2983="5 - Transfers",MID($K2983,15,1)="4"),1,-1))</f>
        <v>0</v>
      </c>
      <c r="Q2983" s="17">
        <f>VLOOKUP($K2983,[1]Budget!$V:$AE,10,0)*IF($C2983="1 - Revenues",1,IF(AND($C2983="5 - Transfers",MID(K2983,15,1)="4"),1,-1))</f>
        <v>0</v>
      </c>
      <c r="S2983" s="18" t="b">
        <f>IF(LEFT(C2983,1)="1",1,-1)*SUMIF([1]Budget!V:V,'Budget Worksheet for Pivot Tabl'!K2983,[1]Budget!AC:AC)=P2983</f>
        <v>1</v>
      </c>
    </row>
    <row r="2984" spans="1:19" x14ac:dyDescent="0.25">
      <c r="A2984" t="s">
        <v>443</v>
      </c>
      <c r="B2984" t="s">
        <v>3884</v>
      </c>
      <c r="C2984" t="s">
        <v>8</v>
      </c>
      <c r="D2984" t="str">
        <f t="shared" si="46"/>
        <v>OUTFLOWS</v>
      </c>
      <c r="E2984" t="s">
        <v>108</v>
      </c>
      <c r="F2984" t="s">
        <v>109</v>
      </c>
      <c r="G2984" t="s">
        <v>102</v>
      </c>
      <c r="H2984" t="s">
        <v>212</v>
      </c>
      <c r="I2984" t="s">
        <v>33</v>
      </c>
      <c r="J2984" t="s">
        <v>369</v>
      </c>
      <c r="K2984" t="s">
        <v>3928</v>
      </c>
      <c r="L2984" t="s">
        <v>595</v>
      </c>
      <c r="M2984" s="17">
        <f>VLOOKUP($K2984,[1]Budget!$V:$AE,5,0)*IF($C2984="1 - Revenues",1,IF(AND($C2984="5 - Transfers",MID(I2984,15,1)="4"),1,-1))</f>
        <v>0</v>
      </c>
      <c r="N2984" s="17">
        <f>VLOOKUP($K2984,[1]Budget!$V:$AE,6,0)*IF($C2984="1 - Revenues",1,IF(AND($C2984="5 - Transfers",MID(J2984,15,1)="4"),1,-1))</f>
        <v>0</v>
      </c>
      <c r="O2984" s="17">
        <f>IFERROR(IF(RIGHT(LEFT(K2984,15),1)="4",VLOOKUP(K2984,'[1]Budget Worksheet'!A:B,2,0),-1*VLOOKUP(K2984,'[1]Budget Worksheet'!A:B,2,0)),0)</f>
        <v>0</v>
      </c>
      <c r="P2984" s="17">
        <f>VLOOKUP($K2984,[1]Budget!$V:$AE,8,0)*IF($C2984="1 - Revenues",1,IF(AND($C2984="5 - Transfers",MID($K2984,15,1)="4"),1,-1))</f>
        <v>0</v>
      </c>
      <c r="Q2984" s="17">
        <f>VLOOKUP($K2984,[1]Budget!$V:$AE,10,0)*IF($C2984="1 - Revenues",1,IF(AND($C2984="5 - Transfers",MID(K2984,15,1)="4"),1,-1))</f>
        <v>0</v>
      </c>
      <c r="S2984" s="18" t="b">
        <f>IF(LEFT(C2984,1)="1",1,-1)*SUMIF([1]Budget!V:V,'Budget Worksheet for Pivot Tabl'!K2984,[1]Budget!AC:AC)=P2984</f>
        <v>1</v>
      </c>
    </row>
    <row r="2985" spans="1:19" x14ac:dyDescent="0.25">
      <c r="A2985" t="s">
        <v>443</v>
      </c>
      <c r="B2985" t="s">
        <v>3884</v>
      </c>
      <c r="C2985" t="s">
        <v>8</v>
      </c>
      <c r="D2985" t="str">
        <f t="shared" si="46"/>
        <v>OUTFLOWS</v>
      </c>
      <c r="E2985" t="s">
        <v>108</v>
      </c>
      <c r="F2985" t="s">
        <v>109</v>
      </c>
      <c r="G2985" t="s">
        <v>102</v>
      </c>
      <c r="H2985" t="s">
        <v>212</v>
      </c>
      <c r="I2985" t="s">
        <v>33</v>
      </c>
      <c r="J2985" t="s">
        <v>369</v>
      </c>
      <c r="K2985" t="s">
        <v>3929</v>
      </c>
      <c r="L2985" t="s">
        <v>599</v>
      </c>
      <c r="M2985" s="17">
        <f>VLOOKUP($K2985,[1]Budget!$V:$AE,5,0)*IF($C2985="1 - Revenues",1,IF(AND($C2985="5 - Transfers",MID(I2985,15,1)="4"),1,-1))</f>
        <v>0</v>
      </c>
      <c r="N2985" s="17">
        <f>VLOOKUP($K2985,[1]Budget!$V:$AE,6,0)*IF($C2985="1 - Revenues",1,IF(AND($C2985="5 - Transfers",MID(J2985,15,1)="4"),1,-1))</f>
        <v>0</v>
      </c>
      <c r="O2985" s="17">
        <f>IFERROR(IF(RIGHT(LEFT(K2985,15),1)="4",VLOOKUP(K2985,'[1]Budget Worksheet'!A:B,2,0),-1*VLOOKUP(K2985,'[1]Budget Worksheet'!A:B,2,0)),0)</f>
        <v>0</v>
      </c>
      <c r="P2985" s="17">
        <f>VLOOKUP($K2985,[1]Budget!$V:$AE,8,0)*IF($C2985="1 - Revenues",1,IF(AND($C2985="5 - Transfers",MID($K2985,15,1)="4"),1,-1))</f>
        <v>0</v>
      </c>
      <c r="Q2985" s="17">
        <f>VLOOKUP($K2985,[1]Budget!$V:$AE,10,0)*IF($C2985="1 - Revenues",1,IF(AND($C2985="5 - Transfers",MID(K2985,15,1)="4"),1,-1))</f>
        <v>0</v>
      </c>
      <c r="S2985" s="18" t="b">
        <f>IF(LEFT(C2985,1)="1",1,-1)*SUMIF([1]Budget!V:V,'Budget Worksheet for Pivot Tabl'!K2985,[1]Budget!AC:AC)=P2985</f>
        <v>1</v>
      </c>
    </row>
    <row r="2986" spans="1:19" x14ac:dyDescent="0.25">
      <c r="A2986" t="s">
        <v>443</v>
      </c>
      <c r="B2986" t="s">
        <v>3884</v>
      </c>
      <c r="C2986" t="s">
        <v>8</v>
      </c>
      <c r="D2986" t="str">
        <f t="shared" si="46"/>
        <v>OUTFLOWS</v>
      </c>
      <c r="E2986" t="s">
        <v>108</v>
      </c>
      <c r="F2986" t="s">
        <v>109</v>
      </c>
      <c r="G2986" t="s">
        <v>102</v>
      </c>
      <c r="H2986" t="s">
        <v>212</v>
      </c>
      <c r="I2986" t="s">
        <v>33</v>
      </c>
      <c r="J2986" t="s">
        <v>369</v>
      </c>
      <c r="K2986" t="s">
        <v>3930</v>
      </c>
      <c r="L2986" t="s">
        <v>470</v>
      </c>
      <c r="M2986" s="17">
        <f>VLOOKUP($K2986,[1]Budget!$V:$AE,5,0)*IF($C2986="1 - Revenues",1,IF(AND($C2986="5 - Transfers",MID(I2986,15,1)="4"),1,-1))</f>
        <v>0</v>
      </c>
      <c r="N2986" s="17">
        <f>VLOOKUP($K2986,[1]Budget!$V:$AE,6,0)*IF($C2986="1 - Revenues",1,IF(AND($C2986="5 - Transfers",MID(J2986,15,1)="4"),1,-1))</f>
        <v>0</v>
      </c>
      <c r="O2986" s="17">
        <f>IFERROR(IF(RIGHT(LEFT(K2986,15),1)="4",VLOOKUP(K2986,'[1]Budget Worksheet'!A:B,2,0),-1*VLOOKUP(K2986,'[1]Budget Worksheet'!A:B,2,0)),0)</f>
        <v>0</v>
      </c>
      <c r="P2986" s="17">
        <f>VLOOKUP($K2986,[1]Budget!$V:$AE,8,0)*IF($C2986="1 - Revenues",1,IF(AND($C2986="5 - Transfers",MID($K2986,15,1)="4"),1,-1))</f>
        <v>0</v>
      </c>
      <c r="Q2986" s="17">
        <f>VLOOKUP($K2986,[1]Budget!$V:$AE,10,0)*IF($C2986="1 - Revenues",1,IF(AND($C2986="5 - Transfers",MID(K2986,15,1)="4"),1,-1))</f>
        <v>0</v>
      </c>
      <c r="S2986" s="18" t="b">
        <f>IF(LEFT(C2986,1)="1",1,-1)*SUMIF([1]Budget!V:V,'Budget Worksheet for Pivot Tabl'!K2986,[1]Budget!AC:AC)=P2986</f>
        <v>1</v>
      </c>
    </row>
    <row r="2987" spans="1:19" x14ac:dyDescent="0.25">
      <c r="A2987" t="s">
        <v>443</v>
      </c>
      <c r="B2987" t="s">
        <v>3884</v>
      </c>
      <c r="C2987" t="s">
        <v>8</v>
      </c>
      <c r="D2987" t="str">
        <f t="shared" si="46"/>
        <v>OUTFLOWS</v>
      </c>
      <c r="E2987" t="s">
        <v>108</v>
      </c>
      <c r="F2987" t="s">
        <v>109</v>
      </c>
      <c r="G2987" t="s">
        <v>102</v>
      </c>
      <c r="H2987" t="s">
        <v>212</v>
      </c>
      <c r="I2987" t="s">
        <v>33</v>
      </c>
      <c r="J2987" t="s">
        <v>369</v>
      </c>
      <c r="K2987" t="s">
        <v>3931</v>
      </c>
      <c r="L2987" t="s">
        <v>606</v>
      </c>
      <c r="M2987" s="17">
        <f>VLOOKUP($K2987,[1]Budget!$V:$AE,5,0)*IF($C2987="1 - Revenues",1,IF(AND($C2987="5 - Transfers",MID(I2987,15,1)="4"),1,-1))</f>
        <v>0</v>
      </c>
      <c r="N2987" s="17">
        <f>VLOOKUP($K2987,[1]Budget!$V:$AE,6,0)*IF($C2987="1 - Revenues",1,IF(AND($C2987="5 - Transfers",MID(J2987,15,1)="4"),1,-1))</f>
        <v>0</v>
      </c>
      <c r="O2987" s="17">
        <f>IFERROR(IF(RIGHT(LEFT(K2987,15),1)="4",VLOOKUP(K2987,'[1]Budget Worksheet'!A:B,2,0),-1*VLOOKUP(K2987,'[1]Budget Worksheet'!A:B,2,0)),0)</f>
        <v>0</v>
      </c>
      <c r="P2987" s="17">
        <f>VLOOKUP($K2987,[1]Budget!$V:$AE,8,0)*IF($C2987="1 - Revenues",1,IF(AND($C2987="5 - Transfers",MID($K2987,15,1)="4"),1,-1))</f>
        <v>0</v>
      </c>
      <c r="Q2987" s="17">
        <f>VLOOKUP($K2987,[1]Budget!$V:$AE,10,0)*IF($C2987="1 - Revenues",1,IF(AND($C2987="5 - Transfers",MID(K2987,15,1)="4"),1,-1))</f>
        <v>0</v>
      </c>
      <c r="S2987" s="18" t="b">
        <f>IF(LEFT(C2987,1)="1",1,-1)*SUMIF([1]Budget!V:V,'Budget Worksheet for Pivot Tabl'!K2987,[1]Budget!AC:AC)=P2987</f>
        <v>1</v>
      </c>
    </row>
    <row r="2988" spans="1:19" x14ac:dyDescent="0.25">
      <c r="A2988" t="s">
        <v>443</v>
      </c>
      <c r="B2988" t="s">
        <v>3884</v>
      </c>
      <c r="C2988" t="s">
        <v>8</v>
      </c>
      <c r="D2988" t="str">
        <f t="shared" si="46"/>
        <v>OUTFLOWS</v>
      </c>
      <c r="E2988" t="s">
        <v>108</v>
      </c>
      <c r="F2988" t="s">
        <v>109</v>
      </c>
      <c r="G2988" t="s">
        <v>102</v>
      </c>
      <c r="H2988" t="s">
        <v>212</v>
      </c>
      <c r="I2988" t="s">
        <v>33</v>
      </c>
      <c r="J2988" t="s">
        <v>369</v>
      </c>
      <c r="K2988" t="s">
        <v>3932</v>
      </c>
      <c r="L2988" t="s">
        <v>608</v>
      </c>
      <c r="M2988" s="17">
        <f>VLOOKUP($K2988,[1]Budget!$V:$AE,5,0)*IF($C2988="1 - Revenues",1,IF(AND($C2988="5 - Transfers",MID(I2988,15,1)="4"),1,-1))</f>
        <v>0</v>
      </c>
      <c r="N2988" s="17">
        <f>VLOOKUP($K2988,[1]Budget!$V:$AE,6,0)*IF($C2988="1 - Revenues",1,IF(AND($C2988="5 - Transfers",MID(J2988,15,1)="4"),1,-1))</f>
        <v>0</v>
      </c>
      <c r="O2988" s="17">
        <f>IFERROR(IF(RIGHT(LEFT(K2988,15),1)="4",VLOOKUP(K2988,'[1]Budget Worksheet'!A:B,2,0),-1*VLOOKUP(K2988,'[1]Budget Worksheet'!A:B,2,0)),0)</f>
        <v>0</v>
      </c>
      <c r="P2988" s="17">
        <f>VLOOKUP($K2988,[1]Budget!$V:$AE,8,0)*IF($C2988="1 - Revenues",1,IF(AND($C2988="5 - Transfers",MID($K2988,15,1)="4"),1,-1))</f>
        <v>0</v>
      </c>
      <c r="Q2988" s="17">
        <f>VLOOKUP($K2988,[1]Budget!$V:$AE,10,0)*IF($C2988="1 - Revenues",1,IF(AND($C2988="5 - Transfers",MID(K2988,15,1)="4"),1,-1))</f>
        <v>0</v>
      </c>
      <c r="S2988" s="18" t="b">
        <f>IF(LEFT(C2988,1)="1",1,-1)*SUMIF([1]Budget!V:V,'Budget Worksheet for Pivot Tabl'!K2988,[1]Budget!AC:AC)=P2988</f>
        <v>1</v>
      </c>
    </row>
    <row r="2989" spans="1:19" x14ac:dyDescent="0.25">
      <c r="A2989" t="s">
        <v>443</v>
      </c>
      <c r="B2989" t="s">
        <v>3884</v>
      </c>
      <c r="C2989" t="s">
        <v>8</v>
      </c>
      <c r="D2989" t="str">
        <f t="shared" si="46"/>
        <v>OUTFLOWS</v>
      </c>
      <c r="E2989" t="s">
        <v>108</v>
      </c>
      <c r="F2989" t="s">
        <v>109</v>
      </c>
      <c r="G2989" t="s">
        <v>102</v>
      </c>
      <c r="H2989" t="s">
        <v>212</v>
      </c>
      <c r="I2989" t="s">
        <v>33</v>
      </c>
      <c r="J2989" t="s">
        <v>369</v>
      </c>
      <c r="K2989" t="s">
        <v>3933</v>
      </c>
      <c r="L2989" t="s">
        <v>610</v>
      </c>
      <c r="M2989" s="17">
        <f>VLOOKUP($K2989,[1]Budget!$V:$AE,5,0)*IF($C2989="1 - Revenues",1,IF(AND($C2989="5 - Transfers",MID(I2989,15,1)="4"),1,-1))</f>
        <v>0</v>
      </c>
      <c r="N2989" s="17">
        <f>VLOOKUP($K2989,[1]Budget!$V:$AE,6,0)*IF($C2989="1 - Revenues",1,IF(AND($C2989="5 - Transfers",MID(J2989,15,1)="4"),1,-1))</f>
        <v>0</v>
      </c>
      <c r="O2989" s="17">
        <f>IFERROR(IF(RIGHT(LEFT(K2989,15),1)="4",VLOOKUP(K2989,'[1]Budget Worksheet'!A:B,2,0),-1*VLOOKUP(K2989,'[1]Budget Worksheet'!A:B,2,0)),0)</f>
        <v>0</v>
      </c>
      <c r="P2989" s="17">
        <f>VLOOKUP($K2989,[1]Budget!$V:$AE,8,0)*IF($C2989="1 - Revenues",1,IF(AND($C2989="5 - Transfers",MID($K2989,15,1)="4"),1,-1))</f>
        <v>0</v>
      </c>
      <c r="Q2989" s="17">
        <f>VLOOKUP($K2989,[1]Budget!$V:$AE,10,0)*IF($C2989="1 - Revenues",1,IF(AND($C2989="5 - Transfers",MID(K2989,15,1)="4"),1,-1))</f>
        <v>0</v>
      </c>
      <c r="S2989" s="18" t="b">
        <f>IF(LEFT(C2989,1)="1",1,-1)*SUMIF([1]Budget!V:V,'Budget Worksheet for Pivot Tabl'!K2989,[1]Budget!AC:AC)=P2989</f>
        <v>1</v>
      </c>
    </row>
    <row r="2990" spans="1:19" x14ac:dyDescent="0.25">
      <c r="A2990" t="s">
        <v>443</v>
      </c>
      <c r="B2990" t="s">
        <v>3884</v>
      </c>
      <c r="C2990" t="s">
        <v>8</v>
      </c>
      <c r="D2990" t="str">
        <f t="shared" si="46"/>
        <v>OUTFLOWS</v>
      </c>
      <c r="E2990" t="s">
        <v>108</v>
      </c>
      <c r="F2990" t="s">
        <v>109</v>
      </c>
      <c r="G2990" t="s">
        <v>102</v>
      </c>
      <c r="H2990" t="s">
        <v>212</v>
      </c>
      <c r="I2990" t="s">
        <v>33</v>
      </c>
      <c r="J2990" t="s">
        <v>369</v>
      </c>
      <c r="K2990" t="s">
        <v>3934</v>
      </c>
      <c r="L2990" t="s">
        <v>612</v>
      </c>
      <c r="M2990" s="17">
        <f>VLOOKUP($K2990,[1]Budget!$V:$AE,5,0)*IF($C2990="1 - Revenues",1,IF(AND($C2990="5 - Transfers",MID(I2990,15,1)="4"),1,-1))</f>
        <v>0</v>
      </c>
      <c r="N2990" s="17">
        <f>VLOOKUP($K2990,[1]Budget!$V:$AE,6,0)*IF($C2990="1 - Revenues",1,IF(AND($C2990="5 - Transfers",MID(J2990,15,1)="4"),1,-1))</f>
        <v>0</v>
      </c>
      <c r="O2990" s="17">
        <f>IFERROR(IF(RIGHT(LEFT(K2990,15),1)="4",VLOOKUP(K2990,'[1]Budget Worksheet'!A:B,2,0),-1*VLOOKUP(K2990,'[1]Budget Worksheet'!A:B,2,0)),0)</f>
        <v>0</v>
      </c>
      <c r="P2990" s="17">
        <f>VLOOKUP($K2990,[1]Budget!$V:$AE,8,0)*IF($C2990="1 - Revenues",1,IF(AND($C2990="5 - Transfers",MID($K2990,15,1)="4"),1,-1))</f>
        <v>0</v>
      </c>
      <c r="Q2990" s="17">
        <f>VLOOKUP($K2990,[1]Budget!$V:$AE,10,0)*IF($C2990="1 - Revenues",1,IF(AND($C2990="5 - Transfers",MID(K2990,15,1)="4"),1,-1))</f>
        <v>0</v>
      </c>
      <c r="S2990" s="18" t="b">
        <f>IF(LEFT(C2990,1)="1",1,-1)*SUMIF([1]Budget!V:V,'Budget Worksheet for Pivot Tabl'!K2990,[1]Budget!AC:AC)=P2990</f>
        <v>1</v>
      </c>
    </row>
    <row r="2991" spans="1:19" x14ac:dyDescent="0.25">
      <c r="A2991" t="s">
        <v>443</v>
      </c>
      <c r="B2991" t="s">
        <v>3884</v>
      </c>
      <c r="C2991" t="s">
        <v>8</v>
      </c>
      <c r="D2991" t="str">
        <f t="shared" si="46"/>
        <v>OUTFLOWS</v>
      </c>
      <c r="E2991" t="s">
        <v>108</v>
      </c>
      <c r="F2991" t="s">
        <v>109</v>
      </c>
      <c r="G2991" t="s">
        <v>102</v>
      </c>
      <c r="H2991" t="s">
        <v>212</v>
      </c>
      <c r="I2991" t="s">
        <v>33</v>
      </c>
      <c r="J2991" t="s">
        <v>369</v>
      </c>
      <c r="K2991" t="s">
        <v>3935</v>
      </c>
      <c r="L2991" t="s">
        <v>614</v>
      </c>
      <c r="M2991" s="17">
        <f>VLOOKUP($K2991,[1]Budget!$V:$AE,5,0)*IF($C2991="1 - Revenues",1,IF(AND($C2991="5 - Transfers",MID(I2991,15,1)="4"),1,-1))</f>
        <v>0</v>
      </c>
      <c r="N2991" s="17">
        <f>VLOOKUP($K2991,[1]Budget!$V:$AE,6,0)*IF($C2991="1 - Revenues",1,IF(AND($C2991="5 - Transfers",MID(J2991,15,1)="4"),1,-1))</f>
        <v>0</v>
      </c>
      <c r="O2991" s="17">
        <f>IFERROR(IF(RIGHT(LEFT(K2991,15),1)="4",VLOOKUP(K2991,'[1]Budget Worksheet'!A:B,2,0),-1*VLOOKUP(K2991,'[1]Budget Worksheet'!A:B,2,0)),0)</f>
        <v>0</v>
      </c>
      <c r="P2991" s="17">
        <f>VLOOKUP($K2991,[1]Budget!$V:$AE,8,0)*IF($C2991="1 - Revenues",1,IF(AND($C2991="5 - Transfers",MID($K2991,15,1)="4"),1,-1))</f>
        <v>0</v>
      </c>
      <c r="Q2991" s="17">
        <f>VLOOKUP($K2991,[1]Budget!$V:$AE,10,0)*IF($C2991="1 - Revenues",1,IF(AND($C2991="5 - Transfers",MID(K2991,15,1)="4"),1,-1))</f>
        <v>0</v>
      </c>
      <c r="S2991" s="18" t="b">
        <f>IF(LEFT(C2991,1)="1",1,-1)*SUMIF([1]Budget!V:V,'Budget Worksheet for Pivot Tabl'!K2991,[1]Budget!AC:AC)=P2991</f>
        <v>1</v>
      </c>
    </row>
    <row r="2992" spans="1:19" x14ac:dyDescent="0.25">
      <c r="A2992" t="s">
        <v>443</v>
      </c>
      <c r="B2992" t="s">
        <v>3884</v>
      </c>
      <c r="C2992" t="s">
        <v>8</v>
      </c>
      <c r="D2992" t="str">
        <f t="shared" si="46"/>
        <v>OUTFLOWS</v>
      </c>
      <c r="E2992" t="s">
        <v>108</v>
      </c>
      <c r="F2992" t="s">
        <v>109</v>
      </c>
      <c r="G2992" t="s">
        <v>102</v>
      </c>
      <c r="H2992" t="s">
        <v>212</v>
      </c>
      <c r="I2992" t="s">
        <v>33</v>
      </c>
      <c r="J2992" t="s">
        <v>369</v>
      </c>
      <c r="K2992" t="s">
        <v>3936</v>
      </c>
      <c r="L2992" t="s">
        <v>616</v>
      </c>
      <c r="M2992" s="17">
        <f>VLOOKUP($K2992,[1]Budget!$V:$AE,5,0)*IF($C2992="1 - Revenues",1,IF(AND($C2992="5 - Transfers",MID(I2992,15,1)="4"),1,-1))</f>
        <v>0</v>
      </c>
      <c r="N2992" s="17">
        <f>VLOOKUP($K2992,[1]Budget!$V:$AE,6,0)*IF($C2992="1 - Revenues",1,IF(AND($C2992="5 - Transfers",MID(J2992,15,1)="4"),1,-1))</f>
        <v>0</v>
      </c>
      <c r="O2992" s="17">
        <f>IFERROR(IF(RIGHT(LEFT(K2992,15),1)="4",VLOOKUP(K2992,'[1]Budget Worksheet'!A:B,2,0),-1*VLOOKUP(K2992,'[1]Budget Worksheet'!A:B,2,0)),0)</f>
        <v>0</v>
      </c>
      <c r="P2992" s="17">
        <f>VLOOKUP($K2992,[1]Budget!$V:$AE,8,0)*IF($C2992="1 - Revenues",1,IF(AND($C2992="5 - Transfers",MID($K2992,15,1)="4"),1,-1))</f>
        <v>0</v>
      </c>
      <c r="Q2992" s="17">
        <f>VLOOKUP($K2992,[1]Budget!$V:$AE,10,0)*IF($C2992="1 - Revenues",1,IF(AND($C2992="5 - Transfers",MID(K2992,15,1)="4"),1,-1))</f>
        <v>0</v>
      </c>
      <c r="S2992" s="18" t="b">
        <f>IF(LEFT(C2992,1)="1",1,-1)*SUMIF([1]Budget!V:V,'Budget Worksheet for Pivot Tabl'!K2992,[1]Budget!AC:AC)=P2992</f>
        <v>1</v>
      </c>
    </row>
    <row r="2993" spans="1:19" x14ac:dyDescent="0.25">
      <c r="A2993" t="s">
        <v>443</v>
      </c>
      <c r="B2993" t="s">
        <v>3884</v>
      </c>
      <c r="C2993" t="s">
        <v>8</v>
      </c>
      <c r="D2993" t="str">
        <f t="shared" si="46"/>
        <v>OUTFLOWS</v>
      </c>
      <c r="E2993" t="s">
        <v>108</v>
      </c>
      <c r="F2993" t="s">
        <v>109</v>
      </c>
      <c r="G2993" t="s">
        <v>102</v>
      </c>
      <c r="H2993" t="s">
        <v>212</v>
      </c>
      <c r="I2993" t="s">
        <v>33</v>
      </c>
      <c r="J2993" t="s">
        <v>369</v>
      </c>
      <c r="K2993" t="s">
        <v>3937</v>
      </c>
      <c r="L2993" t="s">
        <v>618</v>
      </c>
      <c r="M2993" s="17">
        <f>VLOOKUP($K2993,[1]Budget!$V:$AE,5,0)*IF($C2993="1 - Revenues",1,IF(AND($C2993="5 - Transfers",MID(I2993,15,1)="4"),1,-1))</f>
        <v>0</v>
      </c>
      <c r="N2993" s="17">
        <f>VLOOKUP($K2993,[1]Budget!$V:$AE,6,0)*IF($C2993="1 - Revenues",1,IF(AND($C2993="5 - Transfers",MID(J2993,15,1)="4"),1,-1))</f>
        <v>0</v>
      </c>
      <c r="O2993" s="17">
        <f>IFERROR(IF(RIGHT(LEFT(K2993,15),1)="4",VLOOKUP(K2993,'[1]Budget Worksheet'!A:B,2,0),-1*VLOOKUP(K2993,'[1]Budget Worksheet'!A:B,2,0)),0)</f>
        <v>0</v>
      </c>
      <c r="P2993" s="17">
        <f>VLOOKUP($K2993,[1]Budget!$V:$AE,8,0)*IF($C2993="1 - Revenues",1,IF(AND($C2993="5 - Transfers",MID($K2993,15,1)="4"),1,-1))</f>
        <v>0</v>
      </c>
      <c r="Q2993" s="17">
        <f>VLOOKUP($K2993,[1]Budget!$V:$AE,10,0)*IF($C2993="1 - Revenues",1,IF(AND($C2993="5 - Transfers",MID(K2993,15,1)="4"),1,-1))</f>
        <v>0</v>
      </c>
      <c r="S2993" s="18" t="b">
        <f>IF(LEFT(C2993,1)="1",1,-1)*SUMIF([1]Budget!V:V,'Budget Worksheet for Pivot Tabl'!K2993,[1]Budget!AC:AC)=P2993</f>
        <v>1</v>
      </c>
    </row>
    <row r="2994" spans="1:19" x14ac:dyDescent="0.25">
      <c r="A2994" t="s">
        <v>443</v>
      </c>
      <c r="B2994" t="s">
        <v>3884</v>
      </c>
      <c r="C2994" t="s">
        <v>8</v>
      </c>
      <c r="D2994" t="str">
        <f t="shared" si="46"/>
        <v>OUTFLOWS</v>
      </c>
      <c r="E2994" t="s">
        <v>108</v>
      </c>
      <c r="F2994" t="s">
        <v>109</v>
      </c>
      <c r="G2994" t="s">
        <v>102</v>
      </c>
      <c r="H2994" t="s">
        <v>212</v>
      </c>
      <c r="I2994" t="s">
        <v>33</v>
      </c>
      <c r="J2994" t="s">
        <v>369</v>
      </c>
      <c r="K2994" t="s">
        <v>3938</v>
      </c>
      <c r="L2994" t="s">
        <v>620</v>
      </c>
      <c r="M2994" s="17">
        <f>VLOOKUP($K2994,[1]Budget!$V:$AE,5,0)*IF($C2994="1 - Revenues",1,IF(AND($C2994="5 - Transfers",MID(I2994,15,1)="4"),1,-1))</f>
        <v>0</v>
      </c>
      <c r="N2994" s="17">
        <f>VLOOKUP($K2994,[1]Budget!$V:$AE,6,0)*IF($C2994="1 - Revenues",1,IF(AND($C2994="5 - Transfers",MID(J2994,15,1)="4"),1,-1))</f>
        <v>0</v>
      </c>
      <c r="O2994" s="17">
        <f>IFERROR(IF(RIGHT(LEFT(K2994,15),1)="4",VLOOKUP(K2994,'[1]Budget Worksheet'!A:B,2,0),-1*VLOOKUP(K2994,'[1]Budget Worksheet'!A:B,2,0)),0)</f>
        <v>0</v>
      </c>
      <c r="P2994" s="17">
        <f>VLOOKUP($K2994,[1]Budget!$V:$AE,8,0)*IF($C2994="1 - Revenues",1,IF(AND($C2994="5 - Transfers",MID($K2994,15,1)="4"),1,-1))</f>
        <v>0</v>
      </c>
      <c r="Q2994" s="17">
        <f>VLOOKUP($K2994,[1]Budget!$V:$AE,10,0)*IF($C2994="1 - Revenues",1,IF(AND($C2994="5 - Transfers",MID(K2994,15,1)="4"),1,-1))</f>
        <v>0</v>
      </c>
      <c r="S2994" s="18" t="b">
        <f>IF(LEFT(C2994,1)="1",1,-1)*SUMIF([1]Budget!V:V,'Budget Worksheet for Pivot Tabl'!K2994,[1]Budget!AC:AC)=P2994</f>
        <v>1</v>
      </c>
    </row>
    <row r="2995" spans="1:19" x14ac:dyDescent="0.25">
      <c r="A2995" t="s">
        <v>443</v>
      </c>
      <c r="B2995" t="s">
        <v>3884</v>
      </c>
      <c r="C2995" t="s">
        <v>8</v>
      </c>
      <c r="D2995" t="str">
        <f t="shared" si="46"/>
        <v>OUTFLOWS</v>
      </c>
      <c r="E2995" t="s">
        <v>108</v>
      </c>
      <c r="F2995" t="s">
        <v>109</v>
      </c>
      <c r="G2995" t="s">
        <v>102</v>
      </c>
      <c r="H2995" t="s">
        <v>212</v>
      </c>
      <c r="I2995" t="s">
        <v>33</v>
      </c>
      <c r="J2995" t="s">
        <v>369</v>
      </c>
      <c r="K2995" t="s">
        <v>3939</v>
      </c>
      <c r="L2995" t="s">
        <v>1020</v>
      </c>
      <c r="M2995" s="17">
        <f>VLOOKUP($K2995,[1]Budget!$V:$AE,5,0)*IF($C2995="1 - Revenues",1,IF(AND($C2995="5 - Transfers",MID(I2995,15,1)="4"),1,-1))</f>
        <v>0</v>
      </c>
      <c r="N2995" s="17">
        <f>VLOOKUP($K2995,[1]Budget!$V:$AE,6,0)*IF($C2995="1 - Revenues",1,IF(AND($C2995="5 - Transfers",MID(J2995,15,1)="4"),1,-1))</f>
        <v>0</v>
      </c>
      <c r="O2995" s="17">
        <f>IFERROR(IF(RIGHT(LEFT(K2995,15),1)="4",VLOOKUP(K2995,'[1]Budget Worksheet'!A:B,2,0),-1*VLOOKUP(K2995,'[1]Budget Worksheet'!A:B,2,0)),0)</f>
        <v>0</v>
      </c>
      <c r="P2995" s="17">
        <f>VLOOKUP($K2995,[1]Budget!$V:$AE,8,0)*IF($C2995="1 - Revenues",1,IF(AND($C2995="5 - Transfers",MID($K2995,15,1)="4"),1,-1))</f>
        <v>0</v>
      </c>
      <c r="Q2995" s="17">
        <f>VLOOKUP($K2995,[1]Budget!$V:$AE,10,0)*IF($C2995="1 - Revenues",1,IF(AND($C2995="5 - Transfers",MID(K2995,15,1)="4"),1,-1))</f>
        <v>0</v>
      </c>
      <c r="S2995" s="18" t="b">
        <f>IF(LEFT(C2995,1)="1",1,-1)*SUMIF([1]Budget!V:V,'Budget Worksheet for Pivot Tabl'!K2995,[1]Budget!AC:AC)=P2995</f>
        <v>1</v>
      </c>
    </row>
    <row r="2996" spans="1:19" x14ac:dyDescent="0.25">
      <c r="A2996" t="s">
        <v>443</v>
      </c>
      <c r="B2996" t="s">
        <v>3884</v>
      </c>
      <c r="C2996" t="s">
        <v>8</v>
      </c>
      <c r="D2996" t="str">
        <f t="shared" si="46"/>
        <v>OUTFLOWS</v>
      </c>
      <c r="E2996" t="s">
        <v>108</v>
      </c>
      <c r="F2996" t="s">
        <v>109</v>
      </c>
      <c r="G2996" t="s">
        <v>102</v>
      </c>
      <c r="H2996" t="s">
        <v>212</v>
      </c>
      <c r="I2996" t="s">
        <v>33</v>
      </c>
      <c r="J2996" t="s">
        <v>369</v>
      </c>
      <c r="K2996" t="s">
        <v>3940</v>
      </c>
      <c r="L2996" t="s">
        <v>472</v>
      </c>
      <c r="M2996" s="17">
        <f>VLOOKUP($K2996,[1]Budget!$V:$AE,5,0)*IF($C2996="1 - Revenues",1,IF(AND($C2996="5 - Transfers",MID(I2996,15,1)="4"),1,-1))</f>
        <v>0</v>
      </c>
      <c r="N2996" s="17">
        <f>VLOOKUP($K2996,[1]Budget!$V:$AE,6,0)*IF($C2996="1 - Revenues",1,IF(AND($C2996="5 - Transfers",MID(J2996,15,1)="4"),1,-1))</f>
        <v>0</v>
      </c>
      <c r="O2996" s="17">
        <f>IFERROR(IF(RIGHT(LEFT(K2996,15),1)="4",VLOOKUP(K2996,'[1]Budget Worksheet'!A:B,2,0),-1*VLOOKUP(K2996,'[1]Budget Worksheet'!A:B,2,0)),0)</f>
        <v>0</v>
      </c>
      <c r="P2996" s="17">
        <f>VLOOKUP($K2996,[1]Budget!$V:$AE,8,0)*IF($C2996="1 - Revenues",1,IF(AND($C2996="5 - Transfers",MID($K2996,15,1)="4"),1,-1))</f>
        <v>0</v>
      </c>
      <c r="Q2996" s="17">
        <f>VLOOKUP($K2996,[1]Budget!$V:$AE,10,0)*IF($C2996="1 - Revenues",1,IF(AND($C2996="5 - Transfers",MID(K2996,15,1)="4"),1,-1))</f>
        <v>0</v>
      </c>
      <c r="S2996" s="18" t="b">
        <f>IF(LEFT(C2996,1)="1",1,-1)*SUMIF([1]Budget!V:V,'Budget Worksheet for Pivot Tabl'!K2996,[1]Budget!AC:AC)=P2996</f>
        <v>1</v>
      </c>
    </row>
    <row r="2997" spans="1:19" x14ac:dyDescent="0.25">
      <c r="A2997" t="s">
        <v>443</v>
      </c>
      <c r="B2997" t="s">
        <v>3884</v>
      </c>
      <c r="C2997" t="s">
        <v>8</v>
      </c>
      <c r="D2997" t="str">
        <f t="shared" si="46"/>
        <v>OUTFLOWS</v>
      </c>
      <c r="E2997" t="s">
        <v>108</v>
      </c>
      <c r="F2997" t="s">
        <v>109</v>
      </c>
      <c r="G2997" t="s">
        <v>102</v>
      </c>
      <c r="H2997" t="s">
        <v>212</v>
      </c>
      <c r="I2997" t="s">
        <v>33</v>
      </c>
      <c r="J2997" t="s">
        <v>369</v>
      </c>
      <c r="K2997" t="s">
        <v>3941</v>
      </c>
      <c r="L2997" t="s">
        <v>625</v>
      </c>
      <c r="M2997" s="17">
        <f>VLOOKUP($K2997,[1]Budget!$V:$AE,5,0)*IF($C2997="1 - Revenues",1,IF(AND($C2997="5 - Transfers",MID(I2997,15,1)="4"),1,-1))</f>
        <v>0</v>
      </c>
      <c r="N2997" s="17">
        <f>VLOOKUP($K2997,[1]Budget!$V:$AE,6,0)*IF($C2997="1 - Revenues",1,IF(AND($C2997="5 - Transfers",MID(J2997,15,1)="4"),1,-1))</f>
        <v>0</v>
      </c>
      <c r="O2997" s="17">
        <f>IFERROR(IF(RIGHT(LEFT(K2997,15),1)="4",VLOOKUP(K2997,'[1]Budget Worksheet'!A:B,2,0),-1*VLOOKUP(K2997,'[1]Budget Worksheet'!A:B,2,0)),0)</f>
        <v>0</v>
      </c>
      <c r="P2997" s="17">
        <f>VLOOKUP($K2997,[1]Budget!$V:$AE,8,0)*IF($C2997="1 - Revenues",1,IF(AND($C2997="5 - Transfers",MID($K2997,15,1)="4"),1,-1))</f>
        <v>0</v>
      </c>
      <c r="Q2997" s="17">
        <f>VLOOKUP($K2997,[1]Budget!$V:$AE,10,0)*IF($C2997="1 - Revenues",1,IF(AND($C2997="5 - Transfers",MID(K2997,15,1)="4"),1,-1))</f>
        <v>0</v>
      </c>
      <c r="S2997" s="18" t="b">
        <f>IF(LEFT(C2997,1)="1",1,-1)*SUMIF([1]Budget!V:V,'Budget Worksheet for Pivot Tabl'!K2997,[1]Budget!AC:AC)=P2997</f>
        <v>1</v>
      </c>
    </row>
    <row r="2998" spans="1:19" x14ac:dyDescent="0.25">
      <c r="A2998" t="s">
        <v>443</v>
      </c>
      <c r="B2998" t="s">
        <v>3884</v>
      </c>
      <c r="C2998" t="s">
        <v>8</v>
      </c>
      <c r="D2998" t="str">
        <f t="shared" si="46"/>
        <v>OUTFLOWS</v>
      </c>
      <c r="E2998" t="s">
        <v>108</v>
      </c>
      <c r="F2998" t="s">
        <v>109</v>
      </c>
      <c r="G2998" t="s">
        <v>102</v>
      </c>
      <c r="H2998" t="s">
        <v>212</v>
      </c>
      <c r="I2998" t="s">
        <v>33</v>
      </c>
      <c r="J2998" t="s">
        <v>369</v>
      </c>
      <c r="K2998" t="s">
        <v>3942</v>
      </c>
      <c r="L2998" t="s">
        <v>627</v>
      </c>
      <c r="M2998" s="17">
        <f>VLOOKUP($K2998,[1]Budget!$V:$AE,5,0)*IF($C2998="1 - Revenues",1,IF(AND($C2998="5 - Transfers",MID(I2998,15,1)="4"),1,-1))</f>
        <v>0</v>
      </c>
      <c r="N2998" s="17">
        <f>VLOOKUP($K2998,[1]Budget!$V:$AE,6,0)*IF($C2998="1 - Revenues",1,IF(AND($C2998="5 - Transfers",MID(J2998,15,1)="4"),1,-1))</f>
        <v>0</v>
      </c>
      <c r="O2998" s="17">
        <f>IFERROR(IF(RIGHT(LEFT(K2998,15),1)="4",VLOOKUP(K2998,'[1]Budget Worksheet'!A:B,2,0),-1*VLOOKUP(K2998,'[1]Budget Worksheet'!A:B,2,0)),0)</f>
        <v>0</v>
      </c>
      <c r="P2998" s="17">
        <f>VLOOKUP($K2998,[1]Budget!$V:$AE,8,0)*IF($C2998="1 - Revenues",1,IF(AND($C2998="5 - Transfers",MID($K2998,15,1)="4"),1,-1))</f>
        <v>0</v>
      </c>
      <c r="Q2998" s="17">
        <f>VLOOKUP($K2998,[1]Budget!$V:$AE,10,0)*IF($C2998="1 - Revenues",1,IF(AND($C2998="5 - Transfers",MID(K2998,15,1)="4"),1,-1))</f>
        <v>0</v>
      </c>
      <c r="S2998" s="18" t="b">
        <f>IF(LEFT(C2998,1)="1",1,-1)*SUMIF([1]Budget!V:V,'Budget Worksheet for Pivot Tabl'!K2998,[1]Budget!AC:AC)=P2998</f>
        <v>1</v>
      </c>
    </row>
    <row r="2999" spans="1:19" x14ac:dyDescent="0.25">
      <c r="A2999" t="s">
        <v>443</v>
      </c>
      <c r="B2999" t="s">
        <v>3884</v>
      </c>
      <c r="C2999" t="s">
        <v>9</v>
      </c>
      <c r="D2999" t="str">
        <f t="shared" si="46"/>
        <v>OUTFLOWS</v>
      </c>
      <c r="E2999" t="s">
        <v>108</v>
      </c>
      <c r="F2999" t="s">
        <v>109</v>
      </c>
      <c r="G2999" t="s">
        <v>102</v>
      </c>
      <c r="H2999" t="s">
        <v>212</v>
      </c>
      <c r="I2999" t="s">
        <v>33</v>
      </c>
      <c r="J2999" t="s">
        <v>369</v>
      </c>
      <c r="K2999" t="s">
        <v>3943</v>
      </c>
      <c r="L2999" t="s">
        <v>651</v>
      </c>
      <c r="M2999" s="17">
        <f>VLOOKUP($K2999,[1]Budget!$V:$AE,5,0)*IF($C2999="1 - Revenues",1,IF(AND($C2999="5 - Transfers",MID(I2999,15,1)="4"),1,-1))</f>
        <v>0</v>
      </c>
      <c r="N2999" s="17">
        <f>VLOOKUP($K2999,[1]Budget!$V:$AE,6,0)*IF($C2999="1 - Revenues",1,IF(AND($C2999="5 - Transfers",MID(J2999,15,1)="4"),1,-1))</f>
        <v>0</v>
      </c>
      <c r="O2999" s="17">
        <f>IFERROR(IF(RIGHT(LEFT(K2999,15),1)="4",VLOOKUP(K2999,'[1]Budget Worksheet'!A:B,2,0),-1*VLOOKUP(K2999,'[1]Budget Worksheet'!A:B,2,0)),0)</f>
        <v>0</v>
      </c>
      <c r="P2999" s="17">
        <f>VLOOKUP($K2999,[1]Budget!$V:$AE,8,0)*IF($C2999="1 - Revenues",1,IF(AND($C2999="5 - Transfers",MID($K2999,15,1)="4"),1,-1))</f>
        <v>0</v>
      </c>
      <c r="Q2999" s="17">
        <f>VLOOKUP($K2999,[1]Budget!$V:$AE,10,0)*IF($C2999="1 - Revenues",1,IF(AND($C2999="5 - Transfers",MID(K2999,15,1)="4"),1,-1))</f>
        <v>0</v>
      </c>
      <c r="S2999" s="18" t="b">
        <f>IF(LEFT(C2999,1)="1",1,-1)*SUMIF([1]Budget!V:V,'Budget Worksheet for Pivot Tabl'!K2999,[1]Budget!AC:AC)=P2999</f>
        <v>1</v>
      </c>
    </row>
    <row r="3000" spans="1:19" x14ac:dyDescent="0.25">
      <c r="A3000" t="s">
        <v>443</v>
      </c>
      <c r="B3000" t="s">
        <v>3884</v>
      </c>
      <c r="C3000" t="s">
        <v>8</v>
      </c>
      <c r="D3000" t="str">
        <f t="shared" si="46"/>
        <v>OUTFLOWS</v>
      </c>
      <c r="E3000" t="s">
        <v>110</v>
      </c>
      <c r="F3000" t="s">
        <v>111</v>
      </c>
      <c r="G3000" t="s">
        <v>102</v>
      </c>
      <c r="H3000" t="s">
        <v>212</v>
      </c>
      <c r="I3000" t="s">
        <v>427</v>
      </c>
      <c r="J3000" t="s">
        <v>428</v>
      </c>
      <c r="K3000" t="s">
        <v>3944</v>
      </c>
      <c r="L3000" t="s">
        <v>590</v>
      </c>
      <c r="M3000" s="17">
        <f>VLOOKUP($K3000,[1]Budget!$V:$AE,5,0)*IF($C3000="1 - Revenues",1,IF(AND($C3000="5 - Transfers",MID(I3000,15,1)="4"),1,-1))</f>
        <v>0</v>
      </c>
      <c r="N3000" s="17">
        <f>VLOOKUP($K3000,[1]Budget!$V:$AE,6,0)*IF($C3000="1 - Revenues",1,IF(AND($C3000="5 - Transfers",MID(J3000,15,1)="4"),1,-1))</f>
        <v>0</v>
      </c>
      <c r="O3000" s="17">
        <f>IFERROR(IF(RIGHT(LEFT(K3000,15),1)="4",VLOOKUP(K3000,'[1]Budget Worksheet'!A:B,2,0),-1*VLOOKUP(K3000,'[1]Budget Worksheet'!A:B,2,0)),0)</f>
        <v>0</v>
      </c>
      <c r="P3000" s="17">
        <f>VLOOKUP($K3000,[1]Budget!$V:$AE,8,0)*IF($C3000="1 - Revenues",1,IF(AND($C3000="5 - Transfers",MID($K3000,15,1)="4"),1,-1))</f>
        <v>0</v>
      </c>
      <c r="Q3000" s="17">
        <f>VLOOKUP($K3000,[1]Budget!$V:$AE,10,0)*IF($C3000="1 - Revenues",1,IF(AND($C3000="5 - Transfers",MID(K3000,15,1)="4"),1,-1))</f>
        <v>0</v>
      </c>
      <c r="S3000" s="18" t="b">
        <f>IF(LEFT(C3000,1)="1",1,-1)*SUMIF([1]Budget!V:V,'Budget Worksheet for Pivot Tabl'!K3000,[1]Budget!AC:AC)=P3000</f>
        <v>1</v>
      </c>
    </row>
    <row r="3001" spans="1:19" x14ac:dyDescent="0.25">
      <c r="A3001" t="s">
        <v>443</v>
      </c>
      <c r="B3001" t="s">
        <v>3884</v>
      </c>
      <c r="C3001" t="s">
        <v>8</v>
      </c>
      <c r="D3001" t="str">
        <f t="shared" si="46"/>
        <v>OUTFLOWS</v>
      </c>
      <c r="E3001" t="s">
        <v>110</v>
      </c>
      <c r="F3001" t="s">
        <v>111</v>
      </c>
      <c r="G3001" t="s">
        <v>102</v>
      </c>
      <c r="H3001" t="s">
        <v>212</v>
      </c>
      <c r="I3001" t="s">
        <v>427</v>
      </c>
      <c r="J3001" t="s">
        <v>428</v>
      </c>
      <c r="K3001" t="s">
        <v>3945</v>
      </c>
      <c r="L3001" t="s">
        <v>593</v>
      </c>
      <c r="M3001" s="17">
        <f>VLOOKUP($K3001,[1]Budget!$V:$AE,5,0)*IF($C3001="1 - Revenues",1,IF(AND($C3001="5 - Transfers",MID(I3001,15,1)="4"),1,-1))</f>
        <v>0</v>
      </c>
      <c r="N3001" s="17">
        <f>VLOOKUP($K3001,[1]Budget!$V:$AE,6,0)*IF($C3001="1 - Revenues",1,IF(AND($C3001="5 - Transfers",MID(J3001,15,1)="4"),1,-1))</f>
        <v>0</v>
      </c>
      <c r="O3001" s="17">
        <f>IFERROR(IF(RIGHT(LEFT(K3001,15),1)="4",VLOOKUP(K3001,'[1]Budget Worksheet'!A:B,2,0),-1*VLOOKUP(K3001,'[1]Budget Worksheet'!A:B,2,0)),0)</f>
        <v>0</v>
      </c>
      <c r="P3001" s="17">
        <f>VLOOKUP($K3001,[1]Budget!$V:$AE,8,0)*IF($C3001="1 - Revenues",1,IF(AND($C3001="5 - Transfers",MID($K3001,15,1)="4"),1,-1))</f>
        <v>0</v>
      </c>
      <c r="Q3001" s="17">
        <f>VLOOKUP($K3001,[1]Budget!$V:$AE,10,0)*IF($C3001="1 - Revenues",1,IF(AND($C3001="5 - Transfers",MID(K3001,15,1)="4"),1,-1))</f>
        <v>0</v>
      </c>
      <c r="S3001" s="18" t="b">
        <f>IF(LEFT(C3001,1)="1",1,-1)*SUMIF([1]Budget!V:V,'Budget Worksheet for Pivot Tabl'!K3001,[1]Budget!AC:AC)=P3001</f>
        <v>1</v>
      </c>
    </row>
    <row r="3002" spans="1:19" x14ac:dyDescent="0.25">
      <c r="A3002" t="s">
        <v>443</v>
      </c>
      <c r="B3002" t="s">
        <v>3884</v>
      </c>
      <c r="C3002" t="s">
        <v>8</v>
      </c>
      <c r="D3002" t="str">
        <f t="shared" si="46"/>
        <v>OUTFLOWS</v>
      </c>
      <c r="E3002" t="s">
        <v>110</v>
      </c>
      <c r="F3002" t="s">
        <v>111</v>
      </c>
      <c r="G3002" t="s">
        <v>102</v>
      </c>
      <c r="H3002" t="s">
        <v>212</v>
      </c>
      <c r="I3002" t="s">
        <v>427</v>
      </c>
      <c r="J3002" t="s">
        <v>428</v>
      </c>
      <c r="K3002" t="s">
        <v>3946</v>
      </c>
      <c r="L3002" t="s">
        <v>919</v>
      </c>
      <c r="M3002" s="17">
        <f>VLOOKUP($K3002,[1]Budget!$V:$AE,5,0)*IF($C3002="1 - Revenues",1,IF(AND($C3002="5 - Transfers",MID(I3002,15,1)="4"),1,-1))</f>
        <v>0</v>
      </c>
      <c r="N3002" s="17">
        <f>VLOOKUP($K3002,[1]Budget!$V:$AE,6,0)*IF($C3002="1 - Revenues",1,IF(AND($C3002="5 - Transfers",MID(J3002,15,1)="4"),1,-1))</f>
        <v>0</v>
      </c>
      <c r="O3002" s="17">
        <f>IFERROR(IF(RIGHT(LEFT(K3002,15),1)="4",VLOOKUP(K3002,'[1]Budget Worksheet'!A:B,2,0),-1*VLOOKUP(K3002,'[1]Budget Worksheet'!A:B,2,0)),0)</f>
        <v>0</v>
      </c>
      <c r="P3002" s="17">
        <f>VLOOKUP($K3002,[1]Budget!$V:$AE,8,0)*IF($C3002="1 - Revenues",1,IF(AND($C3002="5 - Transfers",MID($K3002,15,1)="4"),1,-1))</f>
        <v>0</v>
      </c>
      <c r="Q3002" s="17">
        <f>VLOOKUP($K3002,[1]Budget!$V:$AE,10,0)*IF($C3002="1 - Revenues",1,IF(AND($C3002="5 - Transfers",MID(K3002,15,1)="4"),1,-1))</f>
        <v>0</v>
      </c>
      <c r="S3002" s="18" t="b">
        <f>IF(LEFT(C3002,1)="1",1,-1)*SUMIF([1]Budget!V:V,'Budget Worksheet for Pivot Tabl'!K3002,[1]Budget!AC:AC)=P3002</f>
        <v>1</v>
      </c>
    </row>
    <row r="3003" spans="1:19" x14ac:dyDescent="0.25">
      <c r="A3003" t="s">
        <v>443</v>
      </c>
      <c r="B3003" t="s">
        <v>3884</v>
      </c>
      <c r="C3003" t="s">
        <v>8</v>
      </c>
      <c r="D3003" t="str">
        <f t="shared" si="46"/>
        <v>OUTFLOWS</v>
      </c>
      <c r="E3003" t="s">
        <v>110</v>
      </c>
      <c r="F3003" t="s">
        <v>111</v>
      </c>
      <c r="G3003" t="s">
        <v>102</v>
      </c>
      <c r="H3003" t="s">
        <v>212</v>
      </c>
      <c r="I3003" t="s">
        <v>427</v>
      </c>
      <c r="J3003" t="s">
        <v>428</v>
      </c>
      <c r="K3003" t="s">
        <v>3947</v>
      </c>
      <c r="L3003" t="s">
        <v>3948</v>
      </c>
      <c r="M3003" s="17">
        <f>VLOOKUP($K3003,[1]Budget!$V:$AE,5,0)*IF($C3003="1 - Revenues",1,IF(AND($C3003="5 - Transfers",MID(I3003,15,1)="4"),1,-1))</f>
        <v>0</v>
      </c>
      <c r="N3003" s="17">
        <f>VLOOKUP($K3003,[1]Budget!$V:$AE,6,0)*IF($C3003="1 - Revenues",1,IF(AND($C3003="5 - Transfers",MID(J3003,15,1)="4"),1,-1))</f>
        <v>0</v>
      </c>
      <c r="O3003" s="17">
        <f>IFERROR(IF(RIGHT(LEFT(K3003,15),1)="4",VLOOKUP(K3003,'[1]Budget Worksheet'!A:B,2,0),-1*VLOOKUP(K3003,'[1]Budget Worksheet'!A:B,2,0)),0)</f>
        <v>0</v>
      </c>
      <c r="P3003" s="17">
        <f>VLOOKUP($K3003,[1]Budget!$V:$AE,8,0)*IF($C3003="1 - Revenues",1,IF(AND($C3003="5 - Transfers",MID($K3003,15,1)="4"),1,-1))</f>
        <v>0</v>
      </c>
      <c r="Q3003" s="17">
        <f>VLOOKUP($K3003,[1]Budget!$V:$AE,10,0)*IF($C3003="1 - Revenues",1,IF(AND($C3003="5 - Transfers",MID(K3003,15,1)="4"),1,-1))</f>
        <v>0</v>
      </c>
      <c r="S3003" s="18" t="b">
        <f>IF(LEFT(C3003,1)="1",1,-1)*SUMIF([1]Budget!V:V,'Budget Worksheet for Pivot Tabl'!K3003,[1]Budget!AC:AC)=P3003</f>
        <v>1</v>
      </c>
    </row>
    <row r="3004" spans="1:19" x14ac:dyDescent="0.25">
      <c r="A3004" t="s">
        <v>443</v>
      </c>
      <c r="B3004" t="s">
        <v>3884</v>
      </c>
      <c r="C3004" t="s">
        <v>8</v>
      </c>
      <c r="D3004" t="str">
        <f t="shared" si="46"/>
        <v>OUTFLOWS</v>
      </c>
      <c r="E3004" t="s">
        <v>110</v>
      </c>
      <c r="F3004" t="s">
        <v>111</v>
      </c>
      <c r="G3004" t="s">
        <v>102</v>
      </c>
      <c r="H3004" t="s">
        <v>212</v>
      </c>
      <c r="I3004" t="s">
        <v>427</v>
      </c>
      <c r="J3004" t="s">
        <v>428</v>
      </c>
      <c r="K3004" t="s">
        <v>3949</v>
      </c>
      <c r="L3004" t="s">
        <v>470</v>
      </c>
      <c r="M3004" s="17">
        <f>VLOOKUP($K3004,[1]Budget!$V:$AE,5,0)*IF($C3004="1 - Revenues",1,IF(AND($C3004="5 - Transfers",MID(I3004,15,1)="4"),1,-1))</f>
        <v>0</v>
      </c>
      <c r="N3004" s="17">
        <f>VLOOKUP($K3004,[1]Budget!$V:$AE,6,0)*IF($C3004="1 - Revenues",1,IF(AND($C3004="5 - Transfers",MID(J3004,15,1)="4"),1,-1))</f>
        <v>0</v>
      </c>
      <c r="O3004" s="17">
        <f>IFERROR(IF(RIGHT(LEFT(K3004,15),1)="4",VLOOKUP(K3004,'[1]Budget Worksheet'!A:B,2,0),-1*VLOOKUP(K3004,'[1]Budget Worksheet'!A:B,2,0)),0)</f>
        <v>0</v>
      </c>
      <c r="P3004" s="17">
        <f>VLOOKUP($K3004,[1]Budget!$V:$AE,8,0)*IF($C3004="1 - Revenues",1,IF(AND($C3004="5 - Transfers",MID($K3004,15,1)="4"),1,-1))</f>
        <v>0</v>
      </c>
      <c r="Q3004" s="17">
        <f>VLOOKUP($K3004,[1]Budget!$V:$AE,10,0)*IF($C3004="1 - Revenues",1,IF(AND($C3004="5 - Transfers",MID(K3004,15,1)="4"),1,-1))</f>
        <v>0</v>
      </c>
      <c r="S3004" s="18" t="b">
        <f>IF(LEFT(C3004,1)="1",1,-1)*SUMIF([1]Budget!V:V,'Budget Worksheet for Pivot Tabl'!K3004,[1]Budget!AC:AC)=P3004</f>
        <v>1</v>
      </c>
    </row>
    <row r="3005" spans="1:19" x14ac:dyDescent="0.25">
      <c r="A3005" t="s">
        <v>443</v>
      </c>
      <c r="B3005" t="s">
        <v>3884</v>
      </c>
      <c r="C3005" t="s">
        <v>8</v>
      </c>
      <c r="D3005" t="str">
        <f t="shared" si="46"/>
        <v>OUTFLOWS</v>
      </c>
      <c r="E3005" t="s">
        <v>110</v>
      </c>
      <c r="F3005" t="s">
        <v>111</v>
      </c>
      <c r="G3005" t="s">
        <v>102</v>
      </c>
      <c r="H3005" t="s">
        <v>212</v>
      </c>
      <c r="I3005" t="s">
        <v>427</v>
      </c>
      <c r="J3005" t="s">
        <v>428</v>
      </c>
      <c r="K3005" t="s">
        <v>3950</v>
      </c>
      <c r="L3005" t="s">
        <v>606</v>
      </c>
      <c r="M3005" s="17">
        <f>VLOOKUP($K3005,[1]Budget!$V:$AE,5,0)*IF($C3005="1 - Revenues",1,IF(AND($C3005="5 - Transfers",MID(I3005,15,1)="4"),1,-1))</f>
        <v>0</v>
      </c>
      <c r="N3005" s="17">
        <f>VLOOKUP($K3005,[1]Budget!$V:$AE,6,0)*IF($C3005="1 - Revenues",1,IF(AND($C3005="5 - Transfers",MID(J3005,15,1)="4"),1,-1))</f>
        <v>0</v>
      </c>
      <c r="O3005" s="17">
        <f>IFERROR(IF(RIGHT(LEFT(K3005,15),1)="4",VLOOKUP(K3005,'[1]Budget Worksheet'!A:B,2,0),-1*VLOOKUP(K3005,'[1]Budget Worksheet'!A:B,2,0)),0)</f>
        <v>0</v>
      </c>
      <c r="P3005" s="17">
        <f>VLOOKUP($K3005,[1]Budget!$V:$AE,8,0)*IF($C3005="1 - Revenues",1,IF(AND($C3005="5 - Transfers",MID($K3005,15,1)="4"),1,-1))</f>
        <v>0</v>
      </c>
      <c r="Q3005" s="17">
        <f>VLOOKUP($K3005,[1]Budget!$V:$AE,10,0)*IF($C3005="1 - Revenues",1,IF(AND($C3005="5 - Transfers",MID(K3005,15,1)="4"),1,-1))</f>
        <v>0</v>
      </c>
      <c r="S3005" s="18" t="b">
        <f>IF(LEFT(C3005,1)="1",1,-1)*SUMIF([1]Budget!V:V,'Budget Worksheet for Pivot Tabl'!K3005,[1]Budget!AC:AC)=P3005</f>
        <v>1</v>
      </c>
    </row>
    <row r="3006" spans="1:19" x14ac:dyDescent="0.25">
      <c r="A3006" t="s">
        <v>443</v>
      </c>
      <c r="B3006" t="s">
        <v>3884</v>
      </c>
      <c r="C3006" t="s">
        <v>8</v>
      </c>
      <c r="D3006" t="str">
        <f t="shared" si="46"/>
        <v>OUTFLOWS</v>
      </c>
      <c r="E3006" t="s">
        <v>110</v>
      </c>
      <c r="F3006" t="s">
        <v>111</v>
      </c>
      <c r="G3006" t="s">
        <v>102</v>
      </c>
      <c r="H3006" t="s">
        <v>212</v>
      </c>
      <c r="I3006" t="s">
        <v>427</v>
      </c>
      <c r="J3006" t="s">
        <v>428</v>
      </c>
      <c r="K3006" t="s">
        <v>3951</v>
      </c>
      <c r="L3006" t="s">
        <v>608</v>
      </c>
      <c r="M3006" s="17">
        <f>VLOOKUP($K3006,[1]Budget!$V:$AE,5,0)*IF($C3006="1 - Revenues",1,IF(AND($C3006="5 - Transfers",MID(I3006,15,1)="4"),1,-1))</f>
        <v>0</v>
      </c>
      <c r="N3006" s="17">
        <f>VLOOKUP($K3006,[1]Budget!$V:$AE,6,0)*IF($C3006="1 - Revenues",1,IF(AND($C3006="5 - Transfers",MID(J3006,15,1)="4"),1,-1))</f>
        <v>0</v>
      </c>
      <c r="O3006" s="17">
        <f>IFERROR(IF(RIGHT(LEFT(K3006,15),1)="4",VLOOKUP(K3006,'[1]Budget Worksheet'!A:B,2,0),-1*VLOOKUP(K3006,'[1]Budget Worksheet'!A:B,2,0)),0)</f>
        <v>0</v>
      </c>
      <c r="P3006" s="17">
        <f>VLOOKUP($K3006,[1]Budget!$V:$AE,8,0)*IF($C3006="1 - Revenues",1,IF(AND($C3006="5 - Transfers",MID($K3006,15,1)="4"),1,-1))</f>
        <v>0</v>
      </c>
      <c r="Q3006" s="17">
        <f>VLOOKUP($K3006,[1]Budget!$V:$AE,10,0)*IF($C3006="1 - Revenues",1,IF(AND($C3006="5 - Transfers",MID(K3006,15,1)="4"),1,-1))</f>
        <v>0</v>
      </c>
      <c r="S3006" s="18" t="b">
        <f>IF(LEFT(C3006,1)="1",1,-1)*SUMIF([1]Budget!V:V,'Budget Worksheet for Pivot Tabl'!K3006,[1]Budget!AC:AC)=P3006</f>
        <v>1</v>
      </c>
    </row>
    <row r="3007" spans="1:19" x14ac:dyDescent="0.25">
      <c r="A3007" t="s">
        <v>443</v>
      </c>
      <c r="B3007" t="s">
        <v>3884</v>
      </c>
      <c r="C3007" t="s">
        <v>8</v>
      </c>
      <c r="D3007" t="str">
        <f t="shared" si="46"/>
        <v>OUTFLOWS</v>
      </c>
      <c r="E3007" t="s">
        <v>110</v>
      </c>
      <c r="F3007" t="s">
        <v>111</v>
      </c>
      <c r="G3007" t="s">
        <v>102</v>
      </c>
      <c r="H3007" t="s">
        <v>212</v>
      </c>
      <c r="I3007" t="s">
        <v>427</v>
      </c>
      <c r="J3007" t="s">
        <v>428</v>
      </c>
      <c r="K3007" t="s">
        <v>3952</v>
      </c>
      <c r="L3007" t="s">
        <v>610</v>
      </c>
      <c r="M3007" s="17">
        <f>VLOOKUP($K3007,[1]Budget!$V:$AE,5,0)*IF($C3007="1 - Revenues",1,IF(AND($C3007="5 - Transfers",MID(I3007,15,1)="4"),1,-1))</f>
        <v>0</v>
      </c>
      <c r="N3007" s="17">
        <f>VLOOKUP($K3007,[1]Budget!$V:$AE,6,0)*IF($C3007="1 - Revenues",1,IF(AND($C3007="5 - Transfers",MID(J3007,15,1)="4"),1,-1))</f>
        <v>0</v>
      </c>
      <c r="O3007" s="17">
        <f>IFERROR(IF(RIGHT(LEFT(K3007,15),1)="4",VLOOKUP(K3007,'[1]Budget Worksheet'!A:B,2,0),-1*VLOOKUP(K3007,'[1]Budget Worksheet'!A:B,2,0)),0)</f>
        <v>0</v>
      </c>
      <c r="P3007" s="17">
        <f>VLOOKUP($K3007,[1]Budget!$V:$AE,8,0)*IF($C3007="1 - Revenues",1,IF(AND($C3007="5 - Transfers",MID($K3007,15,1)="4"),1,-1))</f>
        <v>0</v>
      </c>
      <c r="Q3007" s="17">
        <f>VLOOKUP($K3007,[1]Budget!$V:$AE,10,0)*IF($C3007="1 - Revenues",1,IF(AND($C3007="5 - Transfers",MID(K3007,15,1)="4"),1,-1))</f>
        <v>0</v>
      </c>
      <c r="S3007" s="18" t="b">
        <f>IF(LEFT(C3007,1)="1",1,-1)*SUMIF([1]Budget!V:V,'Budget Worksheet for Pivot Tabl'!K3007,[1]Budget!AC:AC)=P3007</f>
        <v>1</v>
      </c>
    </row>
    <row r="3008" spans="1:19" x14ac:dyDescent="0.25">
      <c r="A3008" t="s">
        <v>443</v>
      </c>
      <c r="B3008" t="s">
        <v>3884</v>
      </c>
      <c r="C3008" t="s">
        <v>8</v>
      </c>
      <c r="D3008" t="str">
        <f t="shared" si="46"/>
        <v>OUTFLOWS</v>
      </c>
      <c r="E3008" t="s">
        <v>110</v>
      </c>
      <c r="F3008" t="s">
        <v>111</v>
      </c>
      <c r="G3008" t="s">
        <v>102</v>
      </c>
      <c r="H3008" t="s">
        <v>212</v>
      </c>
      <c r="I3008" t="s">
        <v>427</v>
      </c>
      <c r="J3008" t="s">
        <v>428</v>
      </c>
      <c r="K3008" t="s">
        <v>3953</v>
      </c>
      <c r="L3008" t="s">
        <v>612</v>
      </c>
      <c r="M3008" s="17">
        <f>VLOOKUP($K3008,[1]Budget!$V:$AE,5,0)*IF($C3008="1 - Revenues",1,IF(AND($C3008="5 - Transfers",MID(I3008,15,1)="4"),1,-1))</f>
        <v>0</v>
      </c>
      <c r="N3008" s="17">
        <f>VLOOKUP($K3008,[1]Budget!$V:$AE,6,0)*IF($C3008="1 - Revenues",1,IF(AND($C3008="5 - Transfers",MID(J3008,15,1)="4"),1,-1))</f>
        <v>0</v>
      </c>
      <c r="O3008" s="17">
        <f>IFERROR(IF(RIGHT(LEFT(K3008,15),1)="4",VLOOKUP(K3008,'[1]Budget Worksheet'!A:B,2,0),-1*VLOOKUP(K3008,'[1]Budget Worksheet'!A:B,2,0)),0)</f>
        <v>0</v>
      </c>
      <c r="P3008" s="17">
        <f>VLOOKUP($K3008,[1]Budget!$V:$AE,8,0)*IF($C3008="1 - Revenues",1,IF(AND($C3008="5 - Transfers",MID($K3008,15,1)="4"),1,-1))</f>
        <v>0</v>
      </c>
      <c r="Q3008" s="17">
        <f>VLOOKUP($K3008,[1]Budget!$V:$AE,10,0)*IF($C3008="1 - Revenues",1,IF(AND($C3008="5 - Transfers",MID(K3008,15,1)="4"),1,-1))</f>
        <v>0</v>
      </c>
      <c r="S3008" s="18" t="b">
        <f>IF(LEFT(C3008,1)="1",1,-1)*SUMIF([1]Budget!V:V,'Budget Worksheet for Pivot Tabl'!K3008,[1]Budget!AC:AC)=P3008</f>
        <v>1</v>
      </c>
    </row>
    <row r="3009" spans="1:19" x14ac:dyDescent="0.25">
      <c r="A3009" t="s">
        <v>443</v>
      </c>
      <c r="B3009" t="s">
        <v>3884</v>
      </c>
      <c r="C3009" t="s">
        <v>8</v>
      </c>
      <c r="D3009" t="str">
        <f t="shared" si="46"/>
        <v>OUTFLOWS</v>
      </c>
      <c r="E3009" t="s">
        <v>110</v>
      </c>
      <c r="F3009" t="s">
        <v>111</v>
      </c>
      <c r="G3009" t="s">
        <v>102</v>
      </c>
      <c r="H3009" t="s">
        <v>212</v>
      </c>
      <c r="I3009" t="s">
        <v>427</v>
      </c>
      <c r="J3009" t="s">
        <v>428</v>
      </c>
      <c r="K3009" t="s">
        <v>3954</v>
      </c>
      <c r="L3009" t="s">
        <v>614</v>
      </c>
      <c r="M3009" s="17">
        <f>VLOOKUP($K3009,[1]Budget!$V:$AE,5,0)*IF($C3009="1 - Revenues",1,IF(AND($C3009="5 - Transfers",MID(I3009,15,1)="4"),1,-1))</f>
        <v>0</v>
      </c>
      <c r="N3009" s="17">
        <f>VLOOKUP($K3009,[1]Budget!$V:$AE,6,0)*IF($C3009="1 - Revenues",1,IF(AND($C3009="5 - Transfers",MID(J3009,15,1)="4"),1,-1))</f>
        <v>0</v>
      </c>
      <c r="O3009" s="17">
        <f>IFERROR(IF(RIGHT(LEFT(K3009,15),1)="4",VLOOKUP(K3009,'[1]Budget Worksheet'!A:B,2,0),-1*VLOOKUP(K3009,'[1]Budget Worksheet'!A:B,2,0)),0)</f>
        <v>0</v>
      </c>
      <c r="P3009" s="17">
        <f>VLOOKUP($K3009,[1]Budget!$V:$AE,8,0)*IF($C3009="1 - Revenues",1,IF(AND($C3009="5 - Transfers",MID($K3009,15,1)="4"),1,-1))</f>
        <v>0</v>
      </c>
      <c r="Q3009" s="17">
        <f>VLOOKUP($K3009,[1]Budget!$V:$AE,10,0)*IF($C3009="1 - Revenues",1,IF(AND($C3009="5 - Transfers",MID(K3009,15,1)="4"),1,-1))</f>
        <v>0</v>
      </c>
      <c r="S3009" s="18" t="b">
        <f>IF(LEFT(C3009,1)="1",1,-1)*SUMIF([1]Budget!V:V,'Budget Worksheet for Pivot Tabl'!K3009,[1]Budget!AC:AC)=P3009</f>
        <v>1</v>
      </c>
    </row>
    <row r="3010" spans="1:19" x14ac:dyDescent="0.25">
      <c r="A3010" t="s">
        <v>443</v>
      </c>
      <c r="B3010" t="s">
        <v>3884</v>
      </c>
      <c r="C3010" t="s">
        <v>8</v>
      </c>
      <c r="D3010" t="str">
        <f t="shared" si="46"/>
        <v>OUTFLOWS</v>
      </c>
      <c r="E3010" t="s">
        <v>110</v>
      </c>
      <c r="F3010" t="s">
        <v>111</v>
      </c>
      <c r="G3010" t="s">
        <v>102</v>
      </c>
      <c r="H3010" t="s">
        <v>212</v>
      </c>
      <c r="I3010" t="s">
        <v>427</v>
      </c>
      <c r="J3010" t="s">
        <v>428</v>
      </c>
      <c r="K3010" t="s">
        <v>3955</v>
      </c>
      <c r="L3010" t="s">
        <v>616</v>
      </c>
      <c r="M3010" s="17">
        <f>VLOOKUP($K3010,[1]Budget!$V:$AE,5,0)*IF($C3010="1 - Revenues",1,IF(AND($C3010="5 - Transfers",MID(I3010,15,1)="4"),1,-1))</f>
        <v>-7000</v>
      </c>
      <c r="N3010" s="17">
        <f>VLOOKUP($K3010,[1]Budget!$V:$AE,6,0)*IF($C3010="1 - Revenues",1,IF(AND($C3010="5 - Transfers",MID(J3010,15,1)="4"),1,-1))</f>
        <v>0</v>
      </c>
      <c r="O3010" s="17">
        <f>IFERROR(IF(RIGHT(LEFT(K3010,15),1)="4",VLOOKUP(K3010,'[1]Budget Worksheet'!A:B,2,0),-1*VLOOKUP(K3010,'[1]Budget Worksheet'!A:B,2,0)),0)</f>
        <v>0</v>
      </c>
      <c r="P3010" s="17">
        <f>VLOOKUP($K3010,[1]Budget!$V:$AE,8,0)*IF($C3010="1 - Revenues",1,IF(AND($C3010="5 - Transfers",MID($K3010,15,1)="4"),1,-1))</f>
        <v>0</v>
      </c>
      <c r="Q3010" s="17">
        <f>VLOOKUP($K3010,[1]Budget!$V:$AE,10,0)*IF($C3010="1 - Revenues",1,IF(AND($C3010="5 - Transfers",MID(K3010,15,1)="4"),1,-1))</f>
        <v>0</v>
      </c>
      <c r="S3010" s="18" t="b">
        <f>IF(LEFT(C3010,1)="1",1,-1)*SUMIF([1]Budget!V:V,'Budget Worksheet for Pivot Tabl'!K3010,[1]Budget!AC:AC)=P3010</f>
        <v>1</v>
      </c>
    </row>
    <row r="3011" spans="1:19" x14ac:dyDescent="0.25">
      <c r="A3011" t="s">
        <v>443</v>
      </c>
      <c r="B3011" t="s">
        <v>3884</v>
      </c>
      <c r="C3011" t="s">
        <v>8</v>
      </c>
      <c r="D3011" t="str">
        <f t="shared" ref="D3011:D3074" si="47">IF(C3011="1 - Revenues","INFLOWS","OUTFLOWS")</f>
        <v>OUTFLOWS</v>
      </c>
      <c r="E3011" t="s">
        <v>110</v>
      </c>
      <c r="F3011" t="s">
        <v>111</v>
      </c>
      <c r="G3011" t="s">
        <v>102</v>
      </c>
      <c r="H3011" t="s">
        <v>212</v>
      </c>
      <c r="I3011" t="s">
        <v>427</v>
      </c>
      <c r="J3011" t="s">
        <v>428</v>
      </c>
      <c r="K3011" t="s">
        <v>3956</v>
      </c>
      <c r="L3011" t="s">
        <v>618</v>
      </c>
      <c r="M3011" s="17">
        <f>VLOOKUP($K3011,[1]Budget!$V:$AE,5,0)*IF($C3011="1 - Revenues",1,IF(AND($C3011="5 - Transfers",MID(I3011,15,1)="4"),1,-1))</f>
        <v>0</v>
      </c>
      <c r="N3011" s="17">
        <f>VLOOKUP($K3011,[1]Budget!$V:$AE,6,0)*IF($C3011="1 - Revenues",1,IF(AND($C3011="5 - Transfers",MID(J3011,15,1)="4"),1,-1))</f>
        <v>0</v>
      </c>
      <c r="O3011" s="17">
        <f>IFERROR(IF(RIGHT(LEFT(K3011,15),1)="4",VLOOKUP(K3011,'[1]Budget Worksheet'!A:B,2,0),-1*VLOOKUP(K3011,'[1]Budget Worksheet'!A:B,2,0)),0)</f>
        <v>0</v>
      </c>
      <c r="P3011" s="17">
        <f>VLOOKUP($K3011,[1]Budget!$V:$AE,8,0)*IF($C3011="1 - Revenues",1,IF(AND($C3011="5 - Transfers",MID($K3011,15,1)="4"),1,-1))</f>
        <v>0</v>
      </c>
      <c r="Q3011" s="17">
        <f>VLOOKUP($K3011,[1]Budget!$V:$AE,10,0)*IF($C3011="1 - Revenues",1,IF(AND($C3011="5 - Transfers",MID(K3011,15,1)="4"),1,-1))</f>
        <v>0</v>
      </c>
      <c r="S3011" s="18" t="b">
        <f>IF(LEFT(C3011,1)="1",1,-1)*SUMIF([1]Budget!V:V,'Budget Worksheet for Pivot Tabl'!K3011,[1]Budget!AC:AC)=P3011</f>
        <v>1</v>
      </c>
    </row>
    <row r="3012" spans="1:19" x14ac:dyDescent="0.25">
      <c r="A3012" t="s">
        <v>443</v>
      </c>
      <c r="B3012" t="s">
        <v>3884</v>
      </c>
      <c r="C3012" t="s">
        <v>8</v>
      </c>
      <c r="D3012" t="str">
        <f t="shared" si="47"/>
        <v>OUTFLOWS</v>
      </c>
      <c r="E3012" t="s">
        <v>110</v>
      </c>
      <c r="F3012" t="s">
        <v>111</v>
      </c>
      <c r="G3012" t="s">
        <v>102</v>
      </c>
      <c r="H3012" t="s">
        <v>212</v>
      </c>
      <c r="I3012" t="s">
        <v>427</v>
      </c>
      <c r="J3012" t="s">
        <v>428</v>
      </c>
      <c r="K3012" t="s">
        <v>3957</v>
      </c>
      <c r="L3012" t="s">
        <v>620</v>
      </c>
      <c r="M3012" s="17">
        <f>VLOOKUP($K3012,[1]Budget!$V:$AE,5,0)*IF($C3012="1 - Revenues",1,IF(AND($C3012="5 - Transfers",MID(I3012,15,1)="4"),1,-1))</f>
        <v>0</v>
      </c>
      <c r="N3012" s="17">
        <f>VLOOKUP($K3012,[1]Budget!$V:$AE,6,0)*IF($C3012="1 - Revenues",1,IF(AND($C3012="5 - Transfers",MID(J3012,15,1)="4"),1,-1))</f>
        <v>0</v>
      </c>
      <c r="O3012" s="17">
        <f>IFERROR(IF(RIGHT(LEFT(K3012,15),1)="4",VLOOKUP(K3012,'[1]Budget Worksheet'!A:B,2,0),-1*VLOOKUP(K3012,'[1]Budget Worksheet'!A:B,2,0)),0)</f>
        <v>0</v>
      </c>
      <c r="P3012" s="17">
        <f>VLOOKUP($K3012,[1]Budget!$V:$AE,8,0)*IF($C3012="1 - Revenues",1,IF(AND($C3012="5 - Transfers",MID($K3012,15,1)="4"),1,-1))</f>
        <v>0</v>
      </c>
      <c r="Q3012" s="17">
        <f>VLOOKUP($K3012,[1]Budget!$V:$AE,10,0)*IF($C3012="1 - Revenues",1,IF(AND($C3012="5 - Transfers",MID(K3012,15,1)="4"),1,-1))</f>
        <v>0</v>
      </c>
      <c r="S3012" s="18" t="b">
        <f>IF(LEFT(C3012,1)="1",1,-1)*SUMIF([1]Budget!V:V,'Budget Worksheet for Pivot Tabl'!K3012,[1]Budget!AC:AC)=P3012</f>
        <v>1</v>
      </c>
    </row>
    <row r="3013" spans="1:19" x14ac:dyDescent="0.25">
      <c r="A3013" t="s">
        <v>443</v>
      </c>
      <c r="B3013" t="s">
        <v>3884</v>
      </c>
      <c r="C3013" t="s">
        <v>8</v>
      </c>
      <c r="D3013" t="str">
        <f t="shared" si="47"/>
        <v>OUTFLOWS</v>
      </c>
      <c r="E3013" t="s">
        <v>110</v>
      </c>
      <c r="F3013" t="s">
        <v>111</v>
      </c>
      <c r="G3013" t="s">
        <v>102</v>
      </c>
      <c r="H3013" t="s">
        <v>212</v>
      </c>
      <c r="I3013" t="s">
        <v>427</v>
      </c>
      <c r="J3013" t="s">
        <v>428</v>
      </c>
      <c r="K3013" t="s">
        <v>3958</v>
      </c>
      <c r="L3013" t="s">
        <v>1020</v>
      </c>
      <c r="M3013" s="17">
        <f>VLOOKUP($K3013,[1]Budget!$V:$AE,5,0)*IF($C3013="1 - Revenues",1,IF(AND($C3013="5 - Transfers",MID(I3013,15,1)="4"),1,-1))</f>
        <v>0</v>
      </c>
      <c r="N3013" s="17">
        <f>VLOOKUP($K3013,[1]Budget!$V:$AE,6,0)*IF($C3013="1 - Revenues",1,IF(AND($C3013="5 - Transfers",MID(J3013,15,1)="4"),1,-1))</f>
        <v>0</v>
      </c>
      <c r="O3013" s="17">
        <f>IFERROR(IF(RIGHT(LEFT(K3013,15),1)="4",VLOOKUP(K3013,'[1]Budget Worksheet'!A:B,2,0),-1*VLOOKUP(K3013,'[1]Budget Worksheet'!A:B,2,0)),0)</f>
        <v>0</v>
      </c>
      <c r="P3013" s="17">
        <f>VLOOKUP($K3013,[1]Budget!$V:$AE,8,0)*IF($C3013="1 - Revenues",1,IF(AND($C3013="5 - Transfers",MID($K3013,15,1)="4"),1,-1))</f>
        <v>0</v>
      </c>
      <c r="Q3013" s="17">
        <f>VLOOKUP($K3013,[1]Budget!$V:$AE,10,0)*IF($C3013="1 - Revenues",1,IF(AND($C3013="5 - Transfers",MID(K3013,15,1)="4"),1,-1))</f>
        <v>0</v>
      </c>
      <c r="S3013" s="18" t="b">
        <f>IF(LEFT(C3013,1)="1",1,-1)*SUMIF([1]Budget!V:V,'Budget Worksheet for Pivot Tabl'!K3013,[1]Budget!AC:AC)=P3013</f>
        <v>1</v>
      </c>
    </row>
    <row r="3014" spans="1:19" x14ac:dyDescent="0.25">
      <c r="A3014" t="s">
        <v>443</v>
      </c>
      <c r="B3014" t="s">
        <v>3884</v>
      </c>
      <c r="C3014" t="s">
        <v>8</v>
      </c>
      <c r="D3014" t="str">
        <f t="shared" si="47"/>
        <v>OUTFLOWS</v>
      </c>
      <c r="E3014" t="s">
        <v>110</v>
      </c>
      <c r="F3014" t="s">
        <v>111</v>
      </c>
      <c r="G3014" t="s">
        <v>102</v>
      </c>
      <c r="H3014" t="s">
        <v>212</v>
      </c>
      <c r="I3014" t="s">
        <v>427</v>
      </c>
      <c r="J3014" t="s">
        <v>428</v>
      </c>
      <c r="K3014" t="s">
        <v>3959</v>
      </c>
      <c r="L3014" t="s">
        <v>472</v>
      </c>
      <c r="M3014" s="17">
        <f>VLOOKUP($K3014,[1]Budget!$V:$AE,5,0)*IF($C3014="1 - Revenues",1,IF(AND($C3014="5 - Transfers",MID(I3014,15,1)="4"),1,-1))</f>
        <v>0</v>
      </c>
      <c r="N3014" s="17">
        <f>VLOOKUP($K3014,[1]Budget!$V:$AE,6,0)*IF($C3014="1 - Revenues",1,IF(AND($C3014="5 - Transfers",MID(J3014,15,1)="4"),1,-1))</f>
        <v>0</v>
      </c>
      <c r="O3014" s="17">
        <f>IFERROR(IF(RIGHT(LEFT(K3014,15),1)="4",VLOOKUP(K3014,'[1]Budget Worksheet'!A:B,2,0),-1*VLOOKUP(K3014,'[1]Budget Worksheet'!A:B,2,0)),0)</f>
        <v>0</v>
      </c>
      <c r="P3014" s="17">
        <f>VLOOKUP($K3014,[1]Budget!$V:$AE,8,0)*IF($C3014="1 - Revenues",1,IF(AND($C3014="5 - Transfers",MID($K3014,15,1)="4"),1,-1))</f>
        <v>0</v>
      </c>
      <c r="Q3014" s="17">
        <f>VLOOKUP($K3014,[1]Budget!$V:$AE,10,0)*IF($C3014="1 - Revenues",1,IF(AND($C3014="5 - Transfers",MID(K3014,15,1)="4"),1,-1))</f>
        <v>0</v>
      </c>
      <c r="S3014" s="18" t="b">
        <f>IF(LEFT(C3014,1)="1",1,-1)*SUMIF([1]Budget!V:V,'Budget Worksheet for Pivot Tabl'!K3014,[1]Budget!AC:AC)=P3014</f>
        <v>1</v>
      </c>
    </row>
    <row r="3015" spans="1:19" x14ac:dyDescent="0.25">
      <c r="A3015" t="s">
        <v>443</v>
      </c>
      <c r="B3015" t="s">
        <v>3884</v>
      </c>
      <c r="C3015" t="s">
        <v>8</v>
      </c>
      <c r="D3015" t="str">
        <f t="shared" si="47"/>
        <v>OUTFLOWS</v>
      </c>
      <c r="E3015" t="s">
        <v>110</v>
      </c>
      <c r="F3015" t="s">
        <v>111</v>
      </c>
      <c r="G3015" t="s">
        <v>102</v>
      </c>
      <c r="H3015" t="s">
        <v>212</v>
      </c>
      <c r="I3015" t="s">
        <v>427</v>
      </c>
      <c r="J3015" t="s">
        <v>428</v>
      </c>
      <c r="K3015" t="s">
        <v>3960</v>
      </c>
      <c r="L3015" t="s">
        <v>625</v>
      </c>
      <c r="M3015" s="17">
        <f>VLOOKUP($K3015,[1]Budget!$V:$AE,5,0)*IF($C3015="1 - Revenues",1,IF(AND($C3015="5 - Transfers",MID(I3015,15,1)="4"),1,-1))</f>
        <v>0</v>
      </c>
      <c r="N3015" s="17">
        <f>VLOOKUP($K3015,[1]Budget!$V:$AE,6,0)*IF($C3015="1 - Revenues",1,IF(AND($C3015="5 - Transfers",MID(J3015,15,1)="4"),1,-1))</f>
        <v>0</v>
      </c>
      <c r="O3015" s="17">
        <f>IFERROR(IF(RIGHT(LEFT(K3015,15),1)="4",VLOOKUP(K3015,'[1]Budget Worksheet'!A:B,2,0),-1*VLOOKUP(K3015,'[1]Budget Worksheet'!A:B,2,0)),0)</f>
        <v>0</v>
      </c>
      <c r="P3015" s="17">
        <f>VLOOKUP($K3015,[1]Budget!$V:$AE,8,0)*IF($C3015="1 - Revenues",1,IF(AND($C3015="5 - Transfers",MID($K3015,15,1)="4"),1,-1))</f>
        <v>0</v>
      </c>
      <c r="Q3015" s="17">
        <f>VLOOKUP($K3015,[1]Budget!$V:$AE,10,0)*IF($C3015="1 - Revenues",1,IF(AND($C3015="5 - Transfers",MID(K3015,15,1)="4"),1,-1))</f>
        <v>0</v>
      </c>
      <c r="S3015" s="18" t="b">
        <f>IF(LEFT(C3015,1)="1",1,-1)*SUMIF([1]Budget!V:V,'Budget Worksheet for Pivot Tabl'!K3015,[1]Budget!AC:AC)=P3015</f>
        <v>1</v>
      </c>
    </row>
    <row r="3016" spans="1:19" x14ac:dyDescent="0.25">
      <c r="A3016" t="s">
        <v>443</v>
      </c>
      <c r="B3016" t="s">
        <v>3884</v>
      </c>
      <c r="C3016" t="s">
        <v>9</v>
      </c>
      <c r="D3016" t="str">
        <f t="shared" si="47"/>
        <v>OUTFLOWS</v>
      </c>
      <c r="E3016" t="s">
        <v>110</v>
      </c>
      <c r="F3016" t="s">
        <v>111</v>
      </c>
      <c r="G3016" t="s">
        <v>102</v>
      </c>
      <c r="H3016" t="s">
        <v>212</v>
      </c>
      <c r="I3016" t="s">
        <v>427</v>
      </c>
      <c r="J3016" t="s">
        <v>428</v>
      </c>
      <c r="K3016" t="s">
        <v>3961</v>
      </c>
      <c r="L3016" t="s">
        <v>476</v>
      </c>
      <c r="M3016" s="17">
        <f>VLOOKUP($K3016,[1]Budget!$V:$AE,5,0)*IF($C3016="1 - Revenues",1,IF(AND($C3016="5 - Transfers",MID(I3016,15,1)="4"),1,-1))</f>
        <v>-36000</v>
      </c>
      <c r="N3016" s="17">
        <f>VLOOKUP($K3016,[1]Budget!$V:$AE,6,0)*IF($C3016="1 - Revenues",1,IF(AND($C3016="5 - Transfers",MID(J3016,15,1)="4"),1,-1))</f>
        <v>-9000</v>
      </c>
      <c r="O3016" s="17">
        <f>IFERROR(IF(RIGHT(LEFT(K3016,15),1)="4",VLOOKUP(K3016,'[1]Budget Worksheet'!A:B,2,0),-1*VLOOKUP(K3016,'[1]Budget Worksheet'!A:B,2,0)),0)</f>
        <v>0</v>
      </c>
      <c r="P3016" s="17">
        <f>VLOOKUP($K3016,[1]Budget!$V:$AE,8,0)*IF($C3016="1 - Revenues",1,IF(AND($C3016="5 - Transfers",MID($K3016,15,1)="4"),1,-1))</f>
        <v>0</v>
      </c>
      <c r="Q3016" s="17">
        <f>VLOOKUP($K3016,[1]Budget!$V:$AE,10,0)*IF($C3016="1 - Revenues",1,IF(AND($C3016="5 - Transfers",MID(K3016,15,1)="4"),1,-1))</f>
        <v>0</v>
      </c>
      <c r="S3016" s="18" t="b">
        <f>IF(LEFT(C3016,1)="1",1,-1)*SUMIF([1]Budget!V:V,'Budget Worksheet for Pivot Tabl'!K3016,[1]Budget!AC:AC)=P3016</f>
        <v>1</v>
      </c>
    </row>
    <row r="3017" spans="1:19" x14ac:dyDescent="0.25">
      <c r="A3017" t="s">
        <v>443</v>
      </c>
      <c r="B3017" t="s">
        <v>3884</v>
      </c>
      <c r="C3017" t="s">
        <v>10</v>
      </c>
      <c r="D3017" t="str">
        <f t="shared" si="47"/>
        <v>OUTFLOWS</v>
      </c>
      <c r="E3017" t="s">
        <v>110</v>
      </c>
      <c r="F3017" t="s">
        <v>111</v>
      </c>
      <c r="G3017" t="s">
        <v>102</v>
      </c>
      <c r="H3017" t="s">
        <v>212</v>
      </c>
      <c r="I3017" t="s">
        <v>427</v>
      </c>
      <c r="J3017" t="s">
        <v>428</v>
      </c>
      <c r="K3017" t="s">
        <v>3962</v>
      </c>
      <c r="L3017" t="s">
        <v>1291</v>
      </c>
      <c r="M3017" s="17">
        <f>VLOOKUP($K3017,[1]Budget!$V:$AE,5,0)*IF($C3017="1 - Revenues",1,IF(AND($C3017="5 - Transfers",MID(I3017,15,1)="4"),1,-1))</f>
        <v>-658000</v>
      </c>
      <c r="N3017" s="17">
        <f>VLOOKUP($K3017,[1]Budget!$V:$AE,6,0)*IF($C3017="1 - Revenues",1,IF(AND($C3017="5 - Transfers",MID(J3017,15,1)="4"),1,-1))</f>
        <v>0</v>
      </c>
      <c r="O3017" s="17">
        <f>IFERROR(IF(RIGHT(LEFT(K3017,15),1)="4",VLOOKUP(K3017,'[1]Budget Worksheet'!A:B,2,0),-1*VLOOKUP(K3017,'[1]Budget Worksheet'!A:B,2,0)),0)</f>
        <v>0</v>
      </c>
      <c r="P3017" s="17">
        <f>VLOOKUP($K3017,[1]Budget!$V:$AE,8,0)*IF($C3017="1 - Revenues",1,IF(AND($C3017="5 - Transfers",MID($K3017,15,1)="4"),1,-1))</f>
        <v>0</v>
      </c>
      <c r="Q3017" s="17">
        <f>VLOOKUP($K3017,[1]Budget!$V:$AE,10,0)*IF($C3017="1 - Revenues",1,IF(AND($C3017="5 - Transfers",MID(K3017,15,1)="4"),1,-1))</f>
        <v>0</v>
      </c>
      <c r="S3017" s="18" t="b">
        <f>IF(LEFT(C3017,1)="1",1,-1)*SUMIF([1]Budget!V:V,'Budget Worksheet for Pivot Tabl'!K3017,[1]Budget!AC:AC)=P3017</f>
        <v>1</v>
      </c>
    </row>
    <row r="3018" spans="1:19" x14ac:dyDescent="0.25">
      <c r="A3018" t="s">
        <v>443</v>
      </c>
      <c r="B3018" t="s">
        <v>3884</v>
      </c>
      <c r="C3018" t="s">
        <v>10</v>
      </c>
      <c r="D3018" t="str">
        <f t="shared" si="47"/>
        <v>OUTFLOWS</v>
      </c>
      <c r="E3018" t="s">
        <v>110</v>
      </c>
      <c r="F3018" t="s">
        <v>111</v>
      </c>
      <c r="G3018" t="s">
        <v>102</v>
      </c>
      <c r="H3018" t="s">
        <v>212</v>
      </c>
      <c r="I3018" t="s">
        <v>427</v>
      </c>
      <c r="J3018" t="s">
        <v>428</v>
      </c>
      <c r="K3018" t="s">
        <v>3963</v>
      </c>
      <c r="L3018" t="s">
        <v>538</v>
      </c>
      <c r="M3018" s="17">
        <f>VLOOKUP($K3018,[1]Budget!$V:$AE,5,0)*IF($C3018="1 - Revenues",1,IF(AND($C3018="5 - Transfers",MID(I3018,15,1)="4"),1,-1))</f>
        <v>-239000</v>
      </c>
      <c r="N3018" s="17">
        <f>VLOOKUP($K3018,[1]Budget!$V:$AE,6,0)*IF($C3018="1 - Revenues",1,IF(AND($C3018="5 - Transfers",MID(J3018,15,1)="4"),1,-1))</f>
        <v>0</v>
      </c>
      <c r="O3018" s="17">
        <f>IFERROR(IF(RIGHT(LEFT(K3018,15),1)="4",VLOOKUP(K3018,'[1]Budget Worksheet'!A:B,2,0),-1*VLOOKUP(K3018,'[1]Budget Worksheet'!A:B,2,0)),0)</f>
        <v>0</v>
      </c>
      <c r="P3018" s="17">
        <f>VLOOKUP($K3018,[1]Budget!$V:$AE,8,0)*IF($C3018="1 - Revenues",1,IF(AND($C3018="5 - Transfers",MID($K3018,15,1)="4"),1,-1))</f>
        <v>0</v>
      </c>
      <c r="Q3018" s="17">
        <f>VLOOKUP($K3018,[1]Budget!$V:$AE,10,0)*IF($C3018="1 - Revenues",1,IF(AND($C3018="5 - Transfers",MID(K3018,15,1)="4"),1,-1))</f>
        <v>0</v>
      </c>
      <c r="S3018" s="18" t="b">
        <f>IF(LEFT(C3018,1)="1",1,-1)*SUMIF([1]Budget!V:V,'Budget Worksheet for Pivot Tabl'!K3018,[1]Budget!AC:AC)=P3018</f>
        <v>1</v>
      </c>
    </row>
    <row r="3019" spans="1:19" x14ac:dyDescent="0.25">
      <c r="A3019" t="s">
        <v>43</v>
      </c>
      <c r="B3019" t="s">
        <v>44</v>
      </c>
      <c r="C3019" t="s">
        <v>7</v>
      </c>
      <c r="D3019" t="str">
        <f t="shared" si="47"/>
        <v>INFLOWS</v>
      </c>
      <c r="E3019" t="s">
        <v>102</v>
      </c>
      <c r="F3019" t="s">
        <v>103</v>
      </c>
      <c r="G3019" t="s">
        <v>102</v>
      </c>
      <c r="H3019" t="s">
        <v>212</v>
      </c>
      <c r="I3019" t="s">
        <v>213</v>
      </c>
      <c r="J3019" t="s">
        <v>214</v>
      </c>
      <c r="K3019" t="s">
        <v>3964</v>
      </c>
      <c r="L3019" t="s">
        <v>3965</v>
      </c>
      <c r="M3019" s="17">
        <f>VLOOKUP($K3019,[1]Budget!$V:$AE,5,0)*IF($C3019="1 - Revenues",1,IF(AND($C3019="5 - Transfers",MID(I3019,15,1)="4"),1,-1))</f>
        <v>0</v>
      </c>
      <c r="N3019" s="17">
        <f>VLOOKUP($K3019,[1]Budget!$V:$AE,6,0)*IF($C3019="1 - Revenues",1,IF(AND($C3019="5 - Transfers",MID(J3019,15,1)="4"),1,-1))</f>
        <v>0</v>
      </c>
      <c r="O3019" s="17">
        <f>IFERROR(IF(RIGHT(LEFT(K3019,15),1)="4",VLOOKUP(K3019,'[1]Budget Worksheet'!A:B,2,0),-1*VLOOKUP(K3019,'[1]Budget Worksheet'!A:B,2,0)),0)</f>
        <v>0</v>
      </c>
      <c r="P3019" s="17">
        <f>VLOOKUP($K3019,[1]Budget!$V:$AE,8,0)*IF($C3019="1 - Revenues",1,IF(AND($C3019="5 - Transfers",MID($K3019,15,1)="4"),1,-1))</f>
        <v>0</v>
      </c>
      <c r="Q3019" s="17">
        <f>VLOOKUP($K3019,[1]Budget!$V:$AE,10,0)*IF($C3019="1 - Revenues",1,IF(AND($C3019="5 - Transfers",MID(K3019,15,1)="4"),1,-1))</f>
        <v>0</v>
      </c>
      <c r="S3019" s="18" t="b">
        <f>IF(LEFT(C3019,1)="1",1,-1)*SUMIF([1]Budget!V:V,'Budget Worksheet for Pivot Tabl'!K3019,[1]Budget!AC:AC)=P3019</f>
        <v>1</v>
      </c>
    </row>
    <row r="3020" spans="1:19" x14ac:dyDescent="0.25">
      <c r="A3020" t="s">
        <v>43</v>
      </c>
      <c r="B3020" t="s">
        <v>44</v>
      </c>
      <c r="C3020" t="s">
        <v>7</v>
      </c>
      <c r="D3020" t="str">
        <f t="shared" si="47"/>
        <v>INFLOWS</v>
      </c>
      <c r="E3020" t="s">
        <v>102</v>
      </c>
      <c r="F3020" t="s">
        <v>103</v>
      </c>
      <c r="G3020" t="s">
        <v>102</v>
      </c>
      <c r="H3020" t="s">
        <v>212</v>
      </c>
      <c r="I3020" t="s">
        <v>213</v>
      </c>
      <c r="J3020" t="s">
        <v>214</v>
      </c>
      <c r="K3020" t="s">
        <v>3966</v>
      </c>
      <c r="L3020" t="s">
        <v>3967</v>
      </c>
      <c r="M3020" s="17">
        <f>VLOOKUP($K3020,[1]Budget!$V:$AE,5,0)*IF($C3020="1 - Revenues",1,IF(AND($C3020="5 - Transfers",MID(I3020,15,1)="4"),1,-1))</f>
        <v>0</v>
      </c>
      <c r="N3020" s="17">
        <f>VLOOKUP($K3020,[1]Budget!$V:$AE,6,0)*IF($C3020="1 - Revenues",1,IF(AND($C3020="5 - Transfers",MID(J3020,15,1)="4"),1,-1))</f>
        <v>0</v>
      </c>
      <c r="O3020" s="17">
        <f>IFERROR(IF(RIGHT(LEFT(K3020,15),1)="4",VLOOKUP(K3020,'[1]Budget Worksheet'!A:B,2,0),-1*VLOOKUP(K3020,'[1]Budget Worksheet'!A:B,2,0)),0)</f>
        <v>0</v>
      </c>
      <c r="P3020" s="17">
        <f>VLOOKUP($K3020,[1]Budget!$V:$AE,8,0)*IF($C3020="1 - Revenues",1,IF(AND($C3020="5 - Transfers",MID($K3020,15,1)="4"),1,-1))</f>
        <v>0</v>
      </c>
      <c r="Q3020" s="17">
        <f>VLOOKUP($K3020,[1]Budget!$V:$AE,10,0)*IF($C3020="1 - Revenues",1,IF(AND($C3020="5 - Transfers",MID(K3020,15,1)="4"),1,-1))</f>
        <v>0</v>
      </c>
      <c r="S3020" s="18" t="b">
        <f>IF(LEFT(C3020,1)="1",1,-1)*SUMIF([1]Budget!V:V,'Budget Worksheet for Pivot Tabl'!K3020,[1]Budget!AC:AC)=P3020</f>
        <v>1</v>
      </c>
    </row>
    <row r="3021" spans="1:19" x14ac:dyDescent="0.25">
      <c r="A3021" t="s">
        <v>43</v>
      </c>
      <c r="B3021" t="s">
        <v>44</v>
      </c>
      <c r="C3021" t="s">
        <v>7</v>
      </c>
      <c r="D3021" t="str">
        <f t="shared" si="47"/>
        <v>INFLOWS</v>
      </c>
      <c r="E3021" t="s">
        <v>102</v>
      </c>
      <c r="F3021" t="s">
        <v>103</v>
      </c>
      <c r="G3021" t="s">
        <v>102</v>
      </c>
      <c r="H3021" t="s">
        <v>212</v>
      </c>
      <c r="I3021" t="s">
        <v>213</v>
      </c>
      <c r="J3021" t="s">
        <v>214</v>
      </c>
      <c r="K3021" t="s">
        <v>3968</v>
      </c>
      <c r="L3021" t="s">
        <v>294</v>
      </c>
      <c r="M3021" s="17">
        <f>VLOOKUP($K3021,[1]Budget!$V:$AE,5,0)*IF($C3021="1 - Revenues",1,IF(AND($C3021="5 - Transfers",MID(I3021,15,1)="4"),1,-1))</f>
        <v>30000</v>
      </c>
      <c r="N3021" s="17">
        <f>VLOOKUP($K3021,[1]Budget!$V:$AE,6,0)*IF($C3021="1 - Revenues",1,IF(AND($C3021="5 - Transfers",MID(J3021,15,1)="4"),1,-1))</f>
        <v>-12000</v>
      </c>
      <c r="O3021" s="17">
        <f>IFERROR(IF(RIGHT(LEFT(K3021,15),1)="4",VLOOKUP(K3021,'[1]Budget Worksheet'!A:B,2,0),-1*VLOOKUP(K3021,'[1]Budget Worksheet'!A:B,2,0)),0)</f>
        <v>8880</v>
      </c>
      <c r="P3021" s="17">
        <f>VLOOKUP($K3021,[1]Budget!$V:$AE,8,0)*IF($C3021="1 - Revenues",1,IF(AND($C3021="5 - Transfers",MID($K3021,15,1)="4"),1,-1))</f>
        <v>8880</v>
      </c>
      <c r="Q3021" s="17">
        <f>VLOOKUP($K3021,[1]Budget!$V:$AE,10,0)*IF($C3021="1 - Revenues",1,IF(AND($C3021="5 - Transfers",MID(K3021,15,1)="4"),1,-1))</f>
        <v>0</v>
      </c>
      <c r="S3021" s="18" t="b">
        <f>IF(LEFT(C3021,1)="1",1,-1)*SUMIF([1]Budget!V:V,'Budget Worksheet for Pivot Tabl'!K3021,[1]Budget!AC:AC)=P3021</f>
        <v>1</v>
      </c>
    </row>
    <row r="3022" spans="1:19" x14ac:dyDescent="0.25">
      <c r="A3022" t="s">
        <v>43</v>
      </c>
      <c r="B3022" t="s">
        <v>44</v>
      </c>
      <c r="C3022" t="s">
        <v>7</v>
      </c>
      <c r="D3022" t="str">
        <f t="shared" si="47"/>
        <v>INFLOWS</v>
      </c>
      <c r="E3022" t="s">
        <v>102</v>
      </c>
      <c r="F3022" t="s">
        <v>103</v>
      </c>
      <c r="G3022" t="s">
        <v>102</v>
      </c>
      <c r="H3022" t="s">
        <v>212</v>
      </c>
      <c r="I3022" t="s">
        <v>213</v>
      </c>
      <c r="J3022" t="s">
        <v>214</v>
      </c>
      <c r="K3022" t="s">
        <v>3969</v>
      </c>
      <c r="L3022" t="s">
        <v>300</v>
      </c>
      <c r="M3022" s="17">
        <f>VLOOKUP($K3022,[1]Budget!$V:$AE,5,0)*IF($C3022="1 - Revenues",1,IF(AND($C3022="5 - Transfers",MID(I3022,15,1)="4"),1,-1))</f>
        <v>-1000</v>
      </c>
      <c r="N3022" s="17">
        <f>VLOOKUP($K3022,[1]Budget!$V:$AE,6,0)*IF($C3022="1 - Revenues",1,IF(AND($C3022="5 - Transfers",MID(J3022,15,1)="4"),1,-1))</f>
        <v>0</v>
      </c>
      <c r="O3022" s="17">
        <f>IFERROR(IF(RIGHT(LEFT(K3022,15),1)="4",VLOOKUP(K3022,'[1]Budget Worksheet'!A:B,2,0),-1*VLOOKUP(K3022,'[1]Budget Worksheet'!A:B,2,0)),0)</f>
        <v>-890</v>
      </c>
      <c r="P3022" s="17">
        <f>VLOOKUP($K3022,[1]Budget!$V:$AE,8,0)*IF($C3022="1 - Revenues",1,IF(AND($C3022="5 - Transfers",MID($K3022,15,1)="4"),1,-1))</f>
        <v>-890</v>
      </c>
      <c r="Q3022" s="17">
        <f>VLOOKUP($K3022,[1]Budget!$V:$AE,10,0)*IF($C3022="1 - Revenues",1,IF(AND($C3022="5 - Transfers",MID(K3022,15,1)="4"),1,-1))</f>
        <v>0</v>
      </c>
      <c r="S3022" s="18" t="b">
        <f>IF(LEFT(C3022,1)="1",1,-1)*SUMIF([1]Budget!V:V,'Budget Worksheet for Pivot Tabl'!K3022,[1]Budget!AC:AC)=P3022</f>
        <v>1</v>
      </c>
    </row>
    <row r="3023" spans="1:19" x14ac:dyDescent="0.25">
      <c r="A3023" t="s">
        <v>43</v>
      </c>
      <c r="B3023" t="s">
        <v>44</v>
      </c>
      <c r="C3023" t="s">
        <v>7</v>
      </c>
      <c r="D3023" t="str">
        <f t="shared" si="47"/>
        <v>INFLOWS</v>
      </c>
      <c r="E3023" t="s">
        <v>102</v>
      </c>
      <c r="F3023" t="s">
        <v>103</v>
      </c>
      <c r="G3023" t="s">
        <v>102</v>
      </c>
      <c r="H3023" t="s">
        <v>212</v>
      </c>
      <c r="I3023" t="s">
        <v>213</v>
      </c>
      <c r="J3023" t="s">
        <v>214</v>
      </c>
      <c r="K3023" t="s">
        <v>3970</v>
      </c>
      <c r="L3023" t="s">
        <v>306</v>
      </c>
      <c r="M3023" s="17">
        <f>VLOOKUP($K3023,[1]Budget!$V:$AE,5,0)*IF($C3023="1 - Revenues",1,IF(AND($C3023="5 - Transfers",MID(I3023,15,1)="4"),1,-1))</f>
        <v>1000</v>
      </c>
      <c r="N3023" s="17">
        <f>VLOOKUP($K3023,[1]Budget!$V:$AE,6,0)*IF($C3023="1 - Revenues",1,IF(AND($C3023="5 - Transfers",MID(J3023,15,1)="4"),1,-1))</f>
        <v>0</v>
      </c>
      <c r="O3023" s="17">
        <f>IFERROR(IF(RIGHT(LEFT(K3023,15),1)="4",VLOOKUP(K3023,'[1]Budget Worksheet'!A:B,2,0),-1*VLOOKUP(K3023,'[1]Budget Worksheet'!A:B,2,0)),0)</f>
        <v>0</v>
      </c>
      <c r="P3023" s="17">
        <f>VLOOKUP($K3023,[1]Budget!$V:$AE,8,0)*IF($C3023="1 - Revenues",1,IF(AND($C3023="5 - Transfers",MID($K3023,15,1)="4"),1,-1))</f>
        <v>0</v>
      </c>
      <c r="Q3023" s="17">
        <f>VLOOKUP($K3023,[1]Budget!$V:$AE,10,0)*IF($C3023="1 - Revenues",1,IF(AND($C3023="5 - Transfers",MID(K3023,15,1)="4"),1,-1))</f>
        <v>0</v>
      </c>
      <c r="S3023" s="18" t="b">
        <f>IF(LEFT(C3023,1)="1",1,-1)*SUMIF([1]Budget!V:V,'Budget Worksheet for Pivot Tabl'!K3023,[1]Budget!AC:AC)=P3023</f>
        <v>1</v>
      </c>
    </row>
    <row r="3024" spans="1:19" x14ac:dyDescent="0.25">
      <c r="A3024" t="s">
        <v>43</v>
      </c>
      <c r="B3024" t="s">
        <v>44</v>
      </c>
      <c r="C3024" t="s">
        <v>7</v>
      </c>
      <c r="D3024" t="str">
        <f t="shared" si="47"/>
        <v>INFLOWS</v>
      </c>
      <c r="E3024" t="s">
        <v>102</v>
      </c>
      <c r="F3024" t="s">
        <v>103</v>
      </c>
      <c r="G3024" t="s">
        <v>102</v>
      </c>
      <c r="H3024" t="s">
        <v>212</v>
      </c>
      <c r="I3024" t="s">
        <v>213</v>
      </c>
      <c r="J3024" t="s">
        <v>214</v>
      </c>
      <c r="K3024" t="s">
        <v>3971</v>
      </c>
      <c r="L3024" t="s">
        <v>308</v>
      </c>
      <c r="M3024" s="17">
        <f>VLOOKUP($K3024,[1]Budget!$V:$AE,5,0)*IF($C3024="1 - Revenues",1,IF(AND($C3024="5 - Transfers",MID(I3024,15,1)="4"),1,-1))</f>
        <v>0</v>
      </c>
      <c r="N3024" s="17">
        <f>VLOOKUP($K3024,[1]Budget!$V:$AE,6,0)*IF($C3024="1 - Revenues",1,IF(AND($C3024="5 - Transfers",MID(J3024,15,1)="4"),1,-1))</f>
        <v>0</v>
      </c>
      <c r="O3024" s="17">
        <f>IFERROR(IF(RIGHT(LEFT(K3024,15),1)="4",VLOOKUP(K3024,'[1]Budget Worksheet'!A:B,2,0),-1*VLOOKUP(K3024,'[1]Budget Worksheet'!A:B,2,0)),0)</f>
        <v>0</v>
      </c>
      <c r="P3024" s="17">
        <f>VLOOKUP($K3024,[1]Budget!$V:$AE,8,0)*IF($C3024="1 - Revenues",1,IF(AND($C3024="5 - Transfers",MID($K3024,15,1)="4"),1,-1))</f>
        <v>0</v>
      </c>
      <c r="Q3024" s="17">
        <f>VLOOKUP($K3024,[1]Budget!$V:$AE,10,0)*IF($C3024="1 - Revenues",1,IF(AND($C3024="5 - Transfers",MID(K3024,15,1)="4"),1,-1))</f>
        <v>0</v>
      </c>
      <c r="S3024" s="18" t="b">
        <f>IF(LEFT(C3024,1)="1",1,-1)*SUMIF([1]Budget!V:V,'Budget Worksheet for Pivot Tabl'!K3024,[1]Budget!AC:AC)=P3024</f>
        <v>1</v>
      </c>
    </row>
    <row r="3025" spans="1:19" x14ac:dyDescent="0.25">
      <c r="A3025" t="s">
        <v>43</v>
      </c>
      <c r="B3025" t="s">
        <v>44</v>
      </c>
      <c r="C3025" t="s">
        <v>11</v>
      </c>
      <c r="D3025" t="str">
        <f t="shared" si="47"/>
        <v>OUTFLOWS</v>
      </c>
      <c r="E3025" t="s">
        <v>102</v>
      </c>
      <c r="F3025" t="s">
        <v>103</v>
      </c>
      <c r="G3025" t="s">
        <v>102</v>
      </c>
      <c r="H3025" t="s">
        <v>212</v>
      </c>
      <c r="I3025" t="s">
        <v>213</v>
      </c>
      <c r="J3025" t="s">
        <v>214</v>
      </c>
      <c r="K3025" t="s">
        <v>3972</v>
      </c>
      <c r="L3025" t="s">
        <v>2200</v>
      </c>
      <c r="M3025" s="17">
        <f>VLOOKUP($K3025,[1]Budget!$V:$AE,5,0)*IF($C3025="1 - Revenues",1,IF(AND($C3025="5 - Transfers",MID(I3025,15,1)="4"),1,-1))</f>
        <v>0</v>
      </c>
      <c r="N3025" s="17">
        <f>VLOOKUP($K3025,[1]Budget!$V:$AE,6,0)*IF($C3025="1 - Revenues",1,IF(AND($C3025="5 - Transfers",MID(J3025,15,1)="4"),1,-1))</f>
        <v>0</v>
      </c>
      <c r="O3025" s="17">
        <f>IFERROR(IF(RIGHT(LEFT(K3025,15),1)="4",VLOOKUP(K3025,'[1]Budget Worksheet'!A:B,2,0),-1*VLOOKUP(K3025,'[1]Budget Worksheet'!A:B,2,0)),0)</f>
        <v>0</v>
      </c>
      <c r="P3025" s="17">
        <f>VLOOKUP($K3025,[1]Budget!$V:$AE,8,0)*IF($C3025="1 - Revenues",1,IF(AND($C3025="5 - Transfers",MID($K3025,15,1)="4"),1,-1))</f>
        <v>0</v>
      </c>
      <c r="Q3025" s="17">
        <f>VLOOKUP($K3025,[1]Budget!$V:$AE,10,0)*IF($C3025="1 - Revenues",1,IF(AND($C3025="5 - Transfers",MID(K3025,15,1)="4"),1,-1))</f>
        <v>0</v>
      </c>
      <c r="S3025" s="18" t="b">
        <f>IF(LEFT(C3025,1)="1",1,-1)*SUMIF([1]Budget!V:V,'Budget Worksheet for Pivot Tabl'!K3025,[1]Budget!AC:AC)=P3025</f>
        <v>1</v>
      </c>
    </row>
    <row r="3026" spans="1:19" x14ac:dyDescent="0.25">
      <c r="A3026" t="s">
        <v>43</v>
      </c>
      <c r="B3026" t="s">
        <v>44</v>
      </c>
      <c r="C3026" t="s">
        <v>11</v>
      </c>
      <c r="D3026" t="str">
        <f t="shared" si="47"/>
        <v>OUTFLOWS</v>
      </c>
      <c r="E3026" t="s">
        <v>102</v>
      </c>
      <c r="F3026" t="s">
        <v>103</v>
      </c>
      <c r="G3026" t="s">
        <v>102</v>
      </c>
      <c r="H3026" t="s">
        <v>212</v>
      </c>
      <c r="I3026" t="s">
        <v>213</v>
      </c>
      <c r="J3026" t="s">
        <v>214</v>
      </c>
      <c r="K3026" t="s">
        <v>3973</v>
      </c>
      <c r="L3026" t="s">
        <v>318</v>
      </c>
      <c r="M3026" s="17">
        <f>VLOOKUP($K3026,[1]Budget!$V:$AE,5,0)*IF($C3026="1 - Revenues",1,IF(AND($C3026="5 - Transfers",MID(I3026,15,1)="4"),1,-1))</f>
        <v>0</v>
      </c>
      <c r="N3026" s="17">
        <f>VLOOKUP($K3026,[1]Budget!$V:$AE,6,0)*IF($C3026="1 - Revenues",1,IF(AND($C3026="5 - Transfers",MID(J3026,15,1)="4"),1,-1))</f>
        <v>0</v>
      </c>
      <c r="O3026" s="17">
        <f>IFERROR(IF(RIGHT(LEFT(K3026,15),1)="4",VLOOKUP(K3026,'[1]Budget Worksheet'!A:B,2,0),-1*VLOOKUP(K3026,'[1]Budget Worksheet'!A:B,2,0)),0)</f>
        <v>0</v>
      </c>
      <c r="P3026" s="17">
        <f>VLOOKUP($K3026,[1]Budget!$V:$AE,8,0)*IF($C3026="1 - Revenues",1,IF(AND($C3026="5 - Transfers",MID($K3026,15,1)="4"),1,-1))</f>
        <v>0</v>
      </c>
      <c r="Q3026" s="17">
        <f>VLOOKUP($K3026,[1]Budget!$V:$AE,10,0)*IF($C3026="1 - Revenues",1,IF(AND($C3026="5 - Transfers",MID(K3026,15,1)="4"),1,-1))</f>
        <v>0</v>
      </c>
      <c r="S3026" s="18" t="b">
        <f>IF(LEFT(C3026,1)="1",1,-1)*SUMIF([1]Budget!V:V,'Budget Worksheet for Pivot Tabl'!K3026,[1]Budget!AC:AC)=P3026</f>
        <v>1</v>
      </c>
    </row>
    <row r="3027" spans="1:19" x14ac:dyDescent="0.25">
      <c r="A3027" t="s">
        <v>43</v>
      </c>
      <c r="B3027" t="s">
        <v>44</v>
      </c>
      <c r="C3027" t="s">
        <v>7</v>
      </c>
      <c r="D3027" t="str">
        <f t="shared" si="47"/>
        <v>INFLOWS</v>
      </c>
      <c r="E3027" t="s">
        <v>114</v>
      </c>
      <c r="F3027" t="s">
        <v>115</v>
      </c>
      <c r="G3027" t="s">
        <v>116</v>
      </c>
      <c r="H3027" t="s">
        <v>447</v>
      </c>
      <c r="I3027" t="s">
        <v>2024</v>
      </c>
      <c r="J3027" t="s">
        <v>2025</v>
      </c>
      <c r="K3027" t="s">
        <v>3974</v>
      </c>
      <c r="L3027" t="s">
        <v>3975</v>
      </c>
      <c r="M3027" s="17">
        <f>VLOOKUP($K3027,[1]Budget!$V:$AE,5,0)*IF($C3027="1 - Revenues",1,IF(AND($C3027="5 - Transfers",MID(I3027,15,1)="4"),1,-1))</f>
        <v>8000</v>
      </c>
      <c r="N3027" s="17">
        <f>VLOOKUP($K3027,[1]Budget!$V:$AE,6,0)*IF($C3027="1 - Revenues",1,IF(AND($C3027="5 - Transfers",MID(J3027,15,1)="4"),1,-1))</f>
        <v>30000</v>
      </c>
      <c r="O3027" s="17">
        <f>IFERROR(IF(RIGHT(LEFT(K3027,15),1)="4",VLOOKUP(K3027,'[1]Budget Worksheet'!A:B,2,0),-1*VLOOKUP(K3027,'[1]Budget Worksheet'!A:B,2,0)),0)</f>
        <v>0</v>
      </c>
      <c r="P3027" s="17">
        <f>VLOOKUP($K3027,[1]Budget!$V:$AE,8,0)*IF($C3027="1 - Revenues",1,IF(AND($C3027="5 - Transfers",MID($K3027,15,1)="4"),1,-1))</f>
        <v>0</v>
      </c>
      <c r="Q3027" s="17">
        <f>VLOOKUP($K3027,[1]Budget!$V:$AE,10,0)*IF($C3027="1 - Revenues",1,IF(AND($C3027="5 - Transfers",MID(K3027,15,1)="4"),1,-1))</f>
        <v>0</v>
      </c>
      <c r="S3027" s="18" t="b">
        <f>IF(LEFT(C3027,1)="1",1,-1)*SUMIF([1]Budget!V:V,'Budget Worksheet for Pivot Tabl'!K3027,[1]Budget!AC:AC)=P3027</f>
        <v>1</v>
      </c>
    </row>
    <row r="3028" spans="1:19" x14ac:dyDescent="0.25">
      <c r="A3028" t="s">
        <v>43</v>
      </c>
      <c r="B3028" t="s">
        <v>44</v>
      </c>
      <c r="C3028" t="s">
        <v>7</v>
      </c>
      <c r="D3028" t="str">
        <f t="shared" si="47"/>
        <v>INFLOWS</v>
      </c>
      <c r="E3028" t="s">
        <v>114</v>
      </c>
      <c r="F3028" t="s">
        <v>115</v>
      </c>
      <c r="G3028" t="s">
        <v>116</v>
      </c>
      <c r="H3028" t="s">
        <v>447</v>
      </c>
      <c r="I3028" t="s">
        <v>2024</v>
      </c>
      <c r="J3028" t="s">
        <v>2025</v>
      </c>
      <c r="K3028" t="s">
        <v>3976</v>
      </c>
      <c r="L3028" t="s">
        <v>456</v>
      </c>
      <c r="M3028" s="17">
        <f>VLOOKUP($K3028,[1]Budget!$V:$AE,5,0)*IF($C3028="1 - Revenues",1,IF(AND($C3028="5 - Transfers",MID(I3028,15,1)="4"),1,-1))</f>
        <v>0</v>
      </c>
      <c r="N3028" s="17">
        <f>VLOOKUP($K3028,[1]Budget!$V:$AE,6,0)*IF($C3028="1 - Revenues",1,IF(AND($C3028="5 - Transfers",MID(J3028,15,1)="4"),1,-1))</f>
        <v>0</v>
      </c>
      <c r="O3028" s="17">
        <f>IFERROR(IF(RIGHT(LEFT(K3028,15),1)="4",VLOOKUP(K3028,'[1]Budget Worksheet'!A:B,2,0),-1*VLOOKUP(K3028,'[1]Budget Worksheet'!A:B,2,0)),0)</f>
        <v>0</v>
      </c>
      <c r="P3028" s="17">
        <f>VLOOKUP($K3028,[1]Budget!$V:$AE,8,0)*IF($C3028="1 - Revenues",1,IF(AND($C3028="5 - Transfers",MID($K3028,15,1)="4"),1,-1))</f>
        <v>0</v>
      </c>
      <c r="Q3028" s="17">
        <f>VLOOKUP($K3028,[1]Budget!$V:$AE,10,0)*IF($C3028="1 - Revenues",1,IF(AND($C3028="5 - Transfers",MID(K3028,15,1)="4"),1,-1))</f>
        <v>0</v>
      </c>
      <c r="S3028" s="18" t="b">
        <f>IF(LEFT(C3028,1)="1",1,-1)*SUMIF([1]Budget!V:V,'Budget Worksheet for Pivot Tabl'!K3028,[1]Budget!AC:AC)=P3028</f>
        <v>1</v>
      </c>
    </row>
    <row r="3029" spans="1:19" x14ac:dyDescent="0.25">
      <c r="A3029" t="s">
        <v>43</v>
      </c>
      <c r="B3029" t="s">
        <v>44</v>
      </c>
      <c r="C3029" t="s">
        <v>7</v>
      </c>
      <c r="D3029" t="str">
        <f t="shared" si="47"/>
        <v>INFLOWS</v>
      </c>
      <c r="E3029" t="s">
        <v>114</v>
      </c>
      <c r="F3029" t="s">
        <v>115</v>
      </c>
      <c r="G3029" t="s">
        <v>116</v>
      </c>
      <c r="H3029" t="s">
        <v>447</v>
      </c>
      <c r="I3029" t="s">
        <v>2024</v>
      </c>
      <c r="J3029" t="s">
        <v>2025</v>
      </c>
      <c r="K3029" t="s">
        <v>3977</v>
      </c>
      <c r="L3029" t="s">
        <v>3978</v>
      </c>
      <c r="M3029" s="17">
        <f>VLOOKUP($K3029,[1]Budget!$V:$AE,5,0)*IF($C3029="1 - Revenues",1,IF(AND($C3029="5 - Transfers",MID(I3029,15,1)="4"),1,-1))</f>
        <v>0</v>
      </c>
      <c r="N3029" s="17">
        <f>VLOOKUP($K3029,[1]Budget!$V:$AE,6,0)*IF($C3029="1 - Revenues",1,IF(AND($C3029="5 - Transfers",MID(J3029,15,1)="4"),1,-1))</f>
        <v>0</v>
      </c>
      <c r="O3029" s="17">
        <f>IFERROR(IF(RIGHT(LEFT(K3029,15),1)="4",VLOOKUP(K3029,'[1]Budget Worksheet'!A:B,2,0),-1*VLOOKUP(K3029,'[1]Budget Worksheet'!A:B,2,0)),0)</f>
        <v>0</v>
      </c>
      <c r="P3029" s="17">
        <f>VLOOKUP($K3029,[1]Budget!$V:$AE,8,0)*IF($C3029="1 - Revenues",1,IF(AND($C3029="5 - Transfers",MID($K3029,15,1)="4"),1,-1))</f>
        <v>0</v>
      </c>
      <c r="Q3029" s="17">
        <f>VLOOKUP($K3029,[1]Budget!$V:$AE,10,0)*IF($C3029="1 - Revenues",1,IF(AND($C3029="5 - Transfers",MID(K3029,15,1)="4"),1,-1))</f>
        <v>0</v>
      </c>
      <c r="S3029" s="18" t="b">
        <f>IF(LEFT(C3029,1)="1",1,-1)*SUMIF([1]Budget!V:V,'Budget Worksheet for Pivot Tabl'!K3029,[1]Budget!AC:AC)=P3029</f>
        <v>1</v>
      </c>
    </row>
    <row r="3030" spans="1:19" x14ac:dyDescent="0.25">
      <c r="A3030" t="s">
        <v>43</v>
      </c>
      <c r="B3030" t="s">
        <v>44</v>
      </c>
      <c r="C3030" t="s">
        <v>7</v>
      </c>
      <c r="D3030" t="str">
        <f t="shared" si="47"/>
        <v>INFLOWS</v>
      </c>
      <c r="E3030" t="s">
        <v>114</v>
      </c>
      <c r="F3030" t="s">
        <v>115</v>
      </c>
      <c r="G3030" t="s">
        <v>116</v>
      </c>
      <c r="H3030" t="s">
        <v>447</v>
      </c>
      <c r="I3030" t="s">
        <v>2024</v>
      </c>
      <c r="J3030" t="s">
        <v>2025</v>
      </c>
      <c r="K3030" t="s">
        <v>3979</v>
      </c>
      <c r="L3030" t="s">
        <v>3980</v>
      </c>
      <c r="M3030" s="17">
        <f>VLOOKUP($K3030,[1]Budget!$V:$AE,5,0)*IF($C3030="1 - Revenues",1,IF(AND($C3030="5 - Transfers",MID(I3030,15,1)="4"),1,-1))</f>
        <v>433000</v>
      </c>
      <c r="N3030" s="17">
        <f>VLOOKUP($K3030,[1]Budget!$V:$AE,6,0)*IF($C3030="1 - Revenues",1,IF(AND($C3030="5 - Transfers",MID(J3030,15,1)="4"),1,-1))</f>
        <v>597000</v>
      </c>
      <c r="O3030" s="17">
        <f>IFERROR(IF(RIGHT(LEFT(K3030,15),1)="4",VLOOKUP(K3030,'[1]Budget Worksheet'!A:B,2,0),-1*VLOOKUP(K3030,'[1]Budget Worksheet'!A:B,2,0)),0)</f>
        <v>0</v>
      </c>
      <c r="P3030" s="17">
        <f>VLOOKUP($K3030,[1]Budget!$V:$AE,8,0)*IF($C3030="1 - Revenues",1,IF(AND($C3030="5 - Transfers",MID($K3030,15,1)="4"),1,-1))</f>
        <v>0</v>
      </c>
      <c r="Q3030" s="17">
        <f>VLOOKUP($K3030,[1]Budget!$V:$AE,10,0)*IF($C3030="1 - Revenues",1,IF(AND($C3030="5 - Transfers",MID(K3030,15,1)="4"),1,-1))</f>
        <v>0</v>
      </c>
      <c r="S3030" s="18" t="b">
        <f>IF(LEFT(C3030,1)="1",1,-1)*SUMIF([1]Budget!V:V,'Budget Worksheet for Pivot Tabl'!K3030,[1]Budget!AC:AC)=P3030</f>
        <v>1</v>
      </c>
    </row>
    <row r="3031" spans="1:19" x14ac:dyDescent="0.25">
      <c r="A3031" t="s">
        <v>43</v>
      </c>
      <c r="B3031" t="s">
        <v>44</v>
      </c>
      <c r="C3031" t="s">
        <v>7</v>
      </c>
      <c r="D3031" t="str">
        <f t="shared" si="47"/>
        <v>INFLOWS</v>
      </c>
      <c r="E3031" t="s">
        <v>114</v>
      </c>
      <c r="F3031" t="s">
        <v>115</v>
      </c>
      <c r="G3031" t="s">
        <v>116</v>
      </c>
      <c r="H3031" t="s">
        <v>447</v>
      </c>
      <c r="I3031" t="s">
        <v>2024</v>
      </c>
      <c r="J3031" t="s">
        <v>2025</v>
      </c>
      <c r="K3031" t="s">
        <v>3981</v>
      </c>
      <c r="L3031" t="s">
        <v>3982</v>
      </c>
      <c r="M3031" s="17">
        <f>VLOOKUP($K3031,[1]Budget!$V:$AE,5,0)*IF($C3031="1 - Revenues",1,IF(AND($C3031="5 - Transfers",MID(I3031,15,1)="4"),1,-1))</f>
        <v>505000</v>
      </c>
      <c r="N3031" s="17">
        <f>VLOOKUP($K3031,[1]Budget!$V:$AE,6,0)*IF($C3031="1 - Revenues",1,IF(AND($C3031="5 - Transfers",MID(J3031,15,1)="4"),1,-1))</f>
        <v>691000</v>
      </c>
      <c r="O3031" s="17">
        <f>IFERROR(IF(RIGHT(LEFT(K3031,15),1)="4",VLOOKUP(K3031,'[1]Budget Worksheet'!A:B,2,0),-1*VLOOKUP(K3031,'[1]Budget Worksheet'!A:B,2,0)),0)</f>
        <v>0</v>
      </c>
      <c r="P3031" s="17">
        <f>VLOOKUP($K3031,[1]Budget!$V:$AE,8,0)*IF($C3031="1 - Revenues",1,IF(AND($C3031="5 - Transfers",MID($K3031,15,1)="4"),1,-1))</f>
        <v>0</v>
      </c>
      <c r="Q3031" s="17">
        <f>VLOOKUP($K3031,[1]Budget!$V:$AE,10,0)*IF($C3031="1 - Revenues",1,IF(AND($C3031="5 - Transfers",MID(K3031,15,1)="4"),1,-1))</f>
        <v>0</v>
      </c>
      <c r="S3031" s="18" t="b">
        <f>IF(LEFT(C3031,1)="1",1,-1)*SUMIF([1]Budget!V:V,'Budget Worksheet for Pivot Tabl'!K3031,[1]Budget!AC:AC)=P3031</f>
        <v>1</v>
      </c>
    </row>
    <row r="3032" spans="1:19" x14ac:dyDescent="0.25">
      <c r="A3032" t="s">
        <v>43</v>
      </c>
      <c r="B3032" t="s">
        <v>44</v>
      </c>
      <c r="C3032" t="s">
        <v>7</v>
      </c>
      <c r="D3032" t="str">
        <f t="shared" si="47"/>
        <v>INFLOWS</v>
      </c>
      <c r="E3032" t="s">
        <v>114</v>
      </c>
      <c r="F3032" t="s">
        <v>115</v>
      </c>
      <c r="G3032" t="s">
        <v>116</v>
      </c>
      <c r="H3032" t="s">
        <v>447</v>
      </c>
      <c r="I3032" t="s">
        <v>2024</v>
      </c>
      <c r="J3032" t="s">
        <v>2025</v>
      </c>
      <c r="K3032" t="s">
        <v>3983</v>
      </c>
      <c r="L3032" t="s">
        <v>3984</v>
      </c>
      <c r="M3032" s="17">
        <f>VLOOKUP($K3032,[1]Budget!$V:$AE,5,0)*IF($C3032="1 - Revenues",1,IF(AND($C3032="5 - Transfers",MID(I3032,15,1)="4"),1,-1))</f>
        <v>159000</v>
      </c>
      <c r="N3032" s="17">
        <f>VLOOKUP($K3032,[1]Budget!$V:$AE,6,0)*IF($C3032="1 - Revenues",1,IF(AND($C3032="5 - Transfers",MID(J3032,15,1)="4"),1,-1))</f>
        <v>189000</v>
      </c>
      <c r="O3032" s="17">
        <f>IFERROR(IF(RIGHT(LEFT(K3032,15),1)="4",VLOOKUP(K3032,'[1]Budget Worksheet'!A:B,2,0),-1*VLOOKUP(K3032,'[1]Budget Worksheet'!A:B,2,0)),0)</f>
        <v>0</v>
      </c>
      <c r="P3032" s="17">
        <f>VLOOKUP($K3032,[1]Budget!$V:$AE,8,0)*IF($C3032="1 - Revenues",1,IF(AND($C3032="5 - Transfers",MID($K3032,15,1)="4"),1,-1))</f>
        <v>0</v>
      </c>
      <c r="Q3032" s="17">
        <f>VLOOKUP($K3032,[1]Budget!$V:$AE,10,0)*IF($C3032="1 - Revenues",1,IF(AND($C3032="5 - Transfers",MID(K3032,15,1)="4"),1,-1))</f>
        <v>0</v>
      </c>
      <c r="S3032" s="18" t="b">
        <f>IF(LEFT(C3032,1)="1",1,-1)*SUMIF([1]Budget!V:V,'Budget Worksheet for Pivot Tabl'!K3032,[1]Budget!AC:AC)=P3032</f>
        <v>1</v>
      </c>
    </row>
    <row r="3033" spans="1:19" x14ac:dyDescent="0.25">
      <c r="A3033" t="s">
        <v>43</v>
      </c>
      <c r="B3033" t="s">
        <v>44</v>
      </c>
      <c r="C3033" t="s">
        <v>7</v>
      </c>
      <c r="D3033" t="str">
        <f t="shared" si="47"/>
        <v>INFLOWS</v>
      </c>
      <c r="E3033" t="s">
        <v>114</v>
      </c>
      <c r="F3033" t="s">
        <v>115</v>
      </c>
      <c r="G3033" t="s">
        <v>116</v>
      </c>
      <c r="H3033" t="s">
        <v>447</v>
      </c>
      <c r="I3033" t="s">
        <v>2024</v>
      </c>
      <c r="J3033" t="s">
        <v>2025</v>
      </c>
      <c r="K3033" t="s">
        <v>3985</v>
      </c>
      <c r="L3033" t="s">
        <v>3986</v>
      </c>
      <c r="M3033" s="17">
        <f>VLOOKUP($K3033,[1]Budget!$V:$AE,5,0)*IF($C3033="1 - Revenues",1,IF(AND($C3033="5 - Transfers",MID(I3033,15,1)="4"),1,-1))</f>
        <v>54000</v>
      </c>
      <c r="N3033" s="17">
        <f>VLOOKUP($K3033,[1]Budget!$V:$AE,6,0)*IF($C3033="1 - Revenues",1,IF(AND($C3033="5 - Transfers",MID(J3033,15,1)="4"),1,-1))</f>
        <v>55000</v>
      </c>
      <c r="O3033" s="17">
        <f>IFERROR(IF(RIGHT(LEFT(K3033,15),1)="4",VLOOKUP(K3033,'[1]Budget Worksheet'!A:B,2,0),-1*VLOOKUP(K3033,'[1]Budget Worksheet'!A:B,2,0)),0)</f>
        <v>0</v>
      </c>
      <c r="P3033" s="17">
        <f>VLOOKUP($K3033,[1]Budget!$V:$AE,8,0)*IF($C3033="1 - Revenues",1,IF(AND($C3033="5 - Transfers",MID($K3033,15,1)="4"),1,-1))</f>
        <v>0</v>
      </c>
      <c r="Q3033" s="17">
        <f>VLOOKUP($K3033,[1]Budget!$V:$AE,10,0)*IF($C3033="1 - Revenues",1,IF(AND($C3033="5 - Transfers",MID(K3033,15,1)="4"),1,-1))</f>
        <v>0</v>
      </c>
      <c r="S3033" s="18" t="b">
        <f>IF(LEFT(C3033,1)="1",1,-1)*SUMIF([1]Budget!V:V,'Budget Worksheet for Pivot Tabl'!K3033,[1]Budget!AC:AC)=P3033</f>
        <v>1</v>
      </c>
    </row>
    <row r="3034" spans="1:19" x14ac:dyDescent="0.25">
      <c r="A3034" t="s">
        <v>43</v>
      </c>
      <c r="B3034" t="s">
        <v>44</v>
      </c>
      <c r="C3034" t="s">
        <v>7</v>
      </c>
      <c r="D3034" t="str">
        <f t="shared" si="47"/>
        <v>INFLOWS</v>
      </c>
      <c r="E3034" t="s">
        <v>114</v>
      </c>
      <c r="F3034" t="s">
        <v>115</v>
      </c>
      <c r="G3034" t="s">
        <v>116</v>
      </c>
      <c r="H3034" t="s">
        <v>447</v>
      </c>
      <c r="I3034" t="s">
        <v>2024</v>
      </c>
      <c r="J3034" t="s">
        <v>2025</v>
      </c>
      <c r="K3034" t="s">
        <v>3987</v>
      </c>
      <c r="L3034" t="s">
        <v>3988</v>
      </c>
      <c r="M3034" s="17">
        <f>VLOOKUP($K3034,[1]Budget!$V:$AE,5,0)*IF($C3034="1 - Revenues",1,IF(AND($C3034="5 - Transfers",MID(I3034,15,1)="4"),1,-1))</f>
        <v>231000</v>
      </c>
      <c r="N3034" s="17">
        <f>VLOOKUP($K3034,[1]Budget!$V:$AE,6,0)*IF($C3034="1 - Revenues",1,IF(AND($C3034="5 - Transfers",MID(J3034,15,1)="4"),1,-1))</f>
        <v>162000</v>
      </c>
      <c r="O3034" s="17">
        <f>IFERROR(IF(RIGHT(LEFT(K3034,15),1)="4",VLOOKUP(K3034,'[1]Budget Worksheet'!A:B,2,0),-1*VLOOKUP(K3034,'[1]Budget Worksheet'!A:B,2,0)),0)</f>
        <v>0</v>
      </c>
      <c r="P3034" s="17">
        <f>VLOOKUP($K3034,[1]Budget!$V:$AE,8,0)*IF($C3034="1 - Revenues",1,IF(AND($C3034="5 - Transfers",MID($K3034,15,1)="4"),1,-1))</f>
        <v>0</v>
      </c>
      <c r="Q3034" s="17">
        <f>VLOOKUP($K3034,[1]Budget!$V:$AE,10,0)*IF($C3034="1 - Revenues",1,IF(AND($C3034="5 - Transfers",MID(K3034,15,1)="4"),1,-1))</f>
        <v>0</v>
      </c>
      <c r="S3034" s="18" t="b">
        <f>IF(LEFT(C3034,1)="1",1,-1)*SUMIF([1]Budget!V:V,'Budget Worksheet for Pivot Tabl'!K3034,[1]Budget!AC:AC)=P3034</f>
        <v>1</v>
      </c>
    </row>
    <row r="3035" spans="1:19" x14ac:dyDescent="0.25">
      <c r="A3035" t="s">
        <v>43</v>
      </c>
      <c r="B3035" t="s">
        <v>44</v>
      </c>
      <c r="C3035" t="s">
        <v>7</v>
      </c>
      <c r="D3035" t="str">
        <f t="shared" si="47"/>
        <v>INFLOWS</v>
      </c>
      <c r="E3035" t="s">
        <v>114</v>
      </c>
      <c r="F3035" t="s">
        <v>115</v>
      </c>
      <c r="G3035" t="s">
        <v>116</v>
      </c>
      <c r="H3035" t="s">
        <v>447</v>
      </c>
      <c r="I3035" t="s">
        <v>2024</v>
      </c>
      <c r="J3035" t="s">
        <v>2025</v>
      </c>
      <c r="K3035" t="s">
        <v>3989</v>
      </c>
      <c r="L3035" t="s">
        <v>278</v>
      </c>
      <c r="M3035" s="17">
        <f>VLOOKUP($K3035,[1]Budget!$V:$AE,5,0)*IF($C3035="1 - Revenues",1,IF(AND($C3035="5 - Transfers",MID(I3035,15,1)="4"),1,-1))</f>
        <v>0</v>
      </c>
      <c r="N3035" s="17">
        <f>VLOOKUP($K3035,[1]Budget!$V:$AE,6,0)*IF($C3035="1 - Revenues",1,IF(AND($C3035="5 - Transfers",MID(J3035,15,1)="4"),1,-1))</f>
        <v>0</v>
      </c>
      <c r="O3035" s="17">
        <f>IFERROR(IF(RIGHT(LEFT(K3035,15),1)="4",VLOOKUP(K3035,'[1]Budget Worksheet'!A:B,2,0),-1*VLOOKUP(K3035,'[1]Budget Worksheet'!A:B,2,0)),0)</f>
        <v>0</v>
      </c>
      <c r="P3035" s="17">
        <f>VLOOKUP($K3035,[1]Budget!$V:$AE,8,0)*IF($C3035="1 - Revenues",1,IF(AND($C3035="5 - Transfers",MID($K3035,15,1)="4"),1,-1))</f>
        <v>0</v>
      </c>
      <c r="Q3035" s="17">
        <f>VLOOKUP($K3035,[1]Budget!$V:$AE,10,0)*IF($C3035="1 - Revenues",1,IF(AND($C3035="5 - Transfers",MID(K3035,15,1)="4"),1,-1))</f>
        <v>0</v>
      </c>
      <c r="S3035" s="18" t="b">
        <f>IF(LEFT(C3035,1)="1",1,-1)*SUMIF([1]Budget!V:V,'Budget Worksheet for Pivot Tabl'!K3035,[1]Budget!AC:AC)=P3035</f>
        <v>1</v>
      </c>
    </row>
    <row r="3036" spans="1:19" x14ac:dyDescent="0.25">
      <c r="A3036" t="s">
        <v>43</v>
      </c>
      <c r="B3036" t="s">
        <v>44</v>
      </c>
      <c r="C3036" t="s">
        <v>7</v>
      </c>
      <c r="D3036" t="str">
        <f t="shared" si="47"/>
        <v>INFLOWS</v>
      </c>
      <c r="E3036" t="s">
        <v>114</v>
      </c>
      <c r="F3036" t="s">
        <v>115</v>
      </c>
      <c r="G3036" t="s">
        <v>116</v>
      </c>
      <c r="H3036" t="s">
        <v>447</v>
      </c>
      <c r="I3036" t="s">
        <v>2024</v>
      </c>
      <c r="J3036" t="s">
        <v>2025</v>
      </c>
      <c r="K3036" t="s">
        <v>3990</v>
      </c>
      <c r="L3036" t="s">
        <v>306</v>
      </c>
      <c r="M3036" s="17">
        <f>VLOOKUP($K3036,[1]Budget!$V:$AE,5,0)*IF($C3036="1 - Revenues",1,IF(AND($C3036="5 - Transfers",MID(I3036,15,1)="4"),1,-1))</f>
        <v>11000</v>
      </c>
      <c r="N3036" s="17">
        <f>VLOOKUP($K3036,[1]Budget!$V:$AE,6,0)*IF($C3036="1 - Revenues",1,IF(AND($C3036="5 - Transfers",MID(J3036,15,1)="4"),1,-1))</f>
        <v>0</v>
      </c>
      <c r="O3036" s="17">
        <f>IFERROR(IF(RIGHT(LEFT(K3036,15),1)="4",VLOOKUP(K3036,'[1]Budget Worksheet'!A:B,2,0),-1*VLOOKUP(K3036,'[1]Budget Worksheet'!A:B,2,0)),0)</f>
        <v>0</v>
      </c>
      <c r="P3036" s="17">
        <f>VLOOKUP($K3036,[1]Budget!$V:$AE,8,0)*IF($C3036="1 - Revenues",1,IF(AND($C3036="5 - Transfers",MID($K3036,15,1)="4"),1,-1))</f>
        <v>0</v>
      </c>
      <c r="Q3036" s="17">
        <f>VLOOKUP($K3036,[1]Budget!$V:$AE,10,0)*IF($C3036="1 - Revenues",1,IF(AND($C3036="5 - Transfers",MID(K3036,15,1)="4"),1,-1))</f>
        <v>0</v>
      </c>
      <c r="S3036" s="18" t="b">
        <f>IF(LEFT(C3036,1)="1",1,-1)*SUMIF([1]Budget!V:V,'Budget Worksheet for Pivot Tabl'!K3036,[1]Budget!AC:AC)=P3036</f>
        <v>1</v>
      </c>
    </row>
    <row r="3037" spans="1:19" x14ac:dyDescent="0.25">
      <c r="A3037" t="s">
        <v>43</v>
      </c>
      <c r="B3037" t="s">
        <v>44</v>
      </c>
      <c r="C3037" t="s">
        <v>7</v>
      </c>
      <c r="D3037" t="str">
        <f t="shared" si="47"/>
        <v>INFLOWS</v>
      </c>
      <c r="E3037" t="s">
        <v>114</v>
      </c>
      <c r="F3037" t="s">
        <v>115</v>
      </c>
      <c r="G3037" t="s">
        <v>116</v>
      </c>
      <c r="H3037" t="s">
        <v>447</v>
      </c>
      <c r="I3037" t="s">
        <v>2024</v>
      </c>
      <c r="J3037" t="s">
        <v>2025</v>
      </c>
      <c r="K3037" t="s">
        <v>3991</v>
      </c>
      <c r="L3037" t="s">
        <v>308</v>
      </c>
      <c r="M3037" s="17">
        <f>VLOOKUP($K3037,[1]Budget!$V:$AE,5,0)*IF($C3037="1 - Revenues",1,IF(AND($C3037="5 - Transfers",MID(I3037,15,1)="4"),1,-1))</f>
        <v>19000</v>
      </c>
      <c r="N3037" s="17">
        <f>VLOOKUP($K3037,[1]Budget!$V:$AE,6,0)*IF($C3037="1 - Revenues",1,IF(AND($C3037="5 - Transfers",MID(J3037,15,1)="4"),1,-1))</f>
        <v>37000</v>
      </c>
      <c r="O3037" s="17">
        <f>IFERROR(IF(RIGHT(LEFT(K3037,15),1)="4",VLOOKUP(K3037,'[1]Budget Worksheet'!A:B,2,0),-1*VLOOKUP(K3037,'[1]Budget Worksheet'!A:B,2,0)),0)</f>
        <v>0</v>
      </c>
      <c r="P3037" s="17">
        <f>VLOOKUP($K3037,[1]Budget!$V:$AE,8,0)*IF($C3037="1 - Revenues",1,IF(AND($C3037="5 - Transfers",MID($K3037,15,1)="4"),1,-1))</f>
        <v>0</v>
      </c>
      <c r="Q3037" s="17">
        <f>VLOOKUP($K3037,[1]Budget!$V:$AE,10,0)*IF($C3037="1 - Revenues",1,IF(AND($C3037="5 - Transfers",MID(K3037,15,1)="4"),1,-1))</f>
        <v>0</v>
      </c>
      <c r="S3037" s="18" t="b">
        <f>IF(LEFT(C3037,1)="1",1,-1)*SUMIF([1]Budget!V:V,'Budget Worksheet for Pivot Tabl'!K3037,[1]Budget!AC:AC)=P3037</f>
        <v>1</v>
      </c>
    </row>
    <row r="3038" spans="1:19" x14ac:dyDescent="0.25">
      <c r="A3038" t="s">
        <v>43</v>
      </c>
      <c r="B3038" t="s">
        <v>44</v>
      </c>
      <c r="C3038" t="s">
        <v>7</v>
      </c>
      <c r="D3038" t="str">
        <f t="shared" si="47"/>
        <v>INFLOWS</v>
      </c>
      <c r="E3038" t="s">
        <v>114</v>
      </c>
      <c r="F3038" t="s">
        <v>115</v>
      </c>
      <c r="G3038" t="s">
        <v>116</v>
      </c>
      <c r="H3038" t="s">
        <v>447</v>
      </c>
      <c r="I3038" t="s">
        <v>448</v>
      </c>
      <c r="J3038" t="s">
        <v>449</v>
      </c>
      <c r="K3038" t="s">
        <v>3992</v>
      </c>
      <c r="L3038" t="s">
        <v>3993</v>
      </c>
      <c r="M3038" s="17">
        <f>VLOOKUP($K3038,[1]Budget!$V:$AE,5,0)*IF($C3038="1 - Revenues",1,IF(AND($C3038="5 - Transfers",MID(I3038,15,1)="4"),1,-1))</f>
        <v>281000</v>
      </c>
      <c r="N3038" s="17">
        <f>VLOOKUP($K3038,[1]Budget!$V:$AE,6,0)*IF($C3038="1 - Revenues",1,IF(AND($C3038="5 - Transfers",MID(J3038,15,1)="4"),1,-1))</f>
        <v>301000</v>
      </c>
      <c r="O3038" s="17">
        <f>IFERROR(IF(RIGHT(LEFT(K3038,15),1)="4",VLOOKUP(K3038,'[1]Budget Worksheet'!A:B,2,0),-1*VLOOKUP(K3038,'[1]Budget Worksheet'!A:B,2,0)),0)</f>
        <v>300000</v>
      </c>
      <c r="P3038" s="17">
        <f>VLOOKUP($K3038,[1]Budget!$V:$AE,8,0)*IF($C3038="1 - Revenues",1,IF(AND($C3038="5 - Transfers",MID($K3038,15,1)="4"),1,-1))</f>
        <v>300000</v>
      </c>
      <c r="Q3038" s="17">
        <f>VLOOKUP($K3038,[1]Budget!$V:$AE,10,0)*IF($C3038="1 - Revenues",1,IF(AND($C3038="5 - Transfers",MID(K3038,15,1)="4"),1,-1))</f>
        <v>0</v>
      </c>
      <c r="S3038" s="18" t="b">
        <f>IF(LEFT(C3038,1)="1",1,-1)*SUMIF([1]Budget!V:V,'Budget Worksheet for Pivot Tabl'!K3038,[1]Budget!AC:AC)=P3038</f>
        <v>1</v>
      </c>
    </row>
    <row r="3039" spans="1:19" x14ac:dyDescent="0.25">
      <c r="A3039" t="s">
        <v>43</v>
      </c>
      <c r="B3039" t="s">
        <v>44</v>
      </c>
      <c r="C3039" t="s">
        <v>7</v>
      </c>
      <c r="D3039" t="str">
        <f t="shared" si="47"/>
        <v>INFLOWS</v>
      </c>
      <c r="E3039" t="s">
        <v>114</v>
      </c>
      <c r="F3039" t="s">
        <v>115</v>
      </c>
      <c r="G3039" t="s">
        <v>116</v>
      </c>
      <c r="H3039" t="s">
        <v>447</v>
      </c>
      <c r="I3039" t="s">
        <v>448</v>
      </c>
      <c r="J3039" t="s">
        <v>449</v>
      </c>
      <c r="K3039" t="s">
        <v>3994</v>
      </c>
      <c r="L3039" t="s">
        <v>3995</v>
      </c>
      <c r="M3039" s="17">
        <f>VLOOKUP($K3039,[1]Budget!$V:$AE,5,0)*IF($C3039="1 - Revenues",1,IF(AND($C3039="5 - Transfers",MID(I3039,15,1)="4"),1,-1))</f>
        <v>89000</v>
      </c>
      <c r="N3039" s="17">
        <f>VLOOKUP($K3039,[1]Budget!$V:$AE,6,0)*IF($C3039="1 - Revenues",1,IF(AND($C3039="5 - Transfers",MID(J3039,15,1)="4"),1,-1))</f>
        <v>144000</v>
      </c>
      <c r="O3039" s="17">
        <f>IFERROR(IF(RIGHT(LEFT(K3039,15),1)="4",VLOOKUP(K3039,'[1]Budget Worksheet'!A:B,2,0),-1*VLOOKUP(K3039,'[1]Budget Worksheet'!A:B,2,0)),0)</f>
        <v>85000</v>
      </c>
      <c r="P3039" s="17">
        <f>VLOOKUP($K3039,[1]Budget!$V:$AE,8,0)*IF($C3039="1 - Revenues",1,IF(AND($C3039="5 - Transfers",MID($K3039,15,1)="4"),1,-1))</f>
        <v>85000</v>
      </c>
      <c r="Q3039" s="17">
        <f>VLOOKUP($K3039,[1]Budget!$V:$AE,10,0)*IF($C3039="1 - Revenues",1,IF(AND($C3039="5 - Transfers",MID(K3039,15,1)="4"),1,-1))</f>
        <v>0</v>
      </c>
      <c r="S3039" s="18" t="b">
        <f>IF(LEFT(C3039,1)="1",1,-1)*SUMIF([1]Budget!V:V,'Budget Worksheet for Pivot Tabl'!K3039,[1]Budget!AC:AC)=P3039</f>
        <v>1</v>
      </c>
    </row>
    <row r="3040" spans="1:19" x14ac:dyDescent="0.25">
      <c r="A3040" t="s">
        <v>43</v>
      </c>
      <c r="B3040" t="s">
        <v>44</v>
      </c>
      <c r="C3040" t="s">
        <v>7</v>
      </c>
      <c r="D3040" t="str">
        <f t="shared" si="47"/>
        <v>INFLOWS</v>
      </c>
      <c r="E3040" t="s">
        <v>114</v>
      </c>
      <c r="F3040" t="s">
        <v>115</v>
      </c>
      <c r="G3040" t="s">
        <v>116</v>
      </c>
      <c r="H3040" t="s">
        <v>447</v>
      </c>
      <c r="I3040" t="s">
        <v>448</v>
      </c>
      <c r="J3040" t="s">
        <v>449</v>
      </c>
      <c r="K3040" t="s">
        <v>3996</v>
      </c>
      <c r="L3040" t="s">
        <v>3997</v>
      </c>
      <c r="M3040" s="17">
        <f>VLOOKUP($K3040,[1]Budget!$V:$AE,5,0)*IF($C3040="1 - Revenues",1,IF(AND($C3040="5 - Transfers",MID(I3040,15,1)="4"),1,-1))</f>
        <v>163000</v>
      </c>
      <c r="N3040" s="17">
        <f>VLOOKUP($K3040,[1]Budget!$V:$AE,6,0)*IF($C3040="1 - Revenues",1,IF(AND($C3040="5 - Transfers",MID(J3040,15,1)="4"),1,-1))</f>
        <v>128000</v>
      </c>
      <c r="O3040" s="17">
        <f>IFERROR(IF(RIGHT(LEFT(K3040,15),1)="4",VLOOKUP(K3040,'[1]Budget Worksheet'!A:B,2,0),-1*VLOOKUP(K3040,'[1]Budget Worksheet'!A:B,2,0)),0)</f>
        <v>150000</v>
      </c>
      <c r="P3040" s="17">
        <f>VLOOKUP($K3040,[1]Budget!$V:$AE,8,0)*IF($C3040="1 - Revenues",1,IF(AND($C3040="5 - Transfers",MID($K3040,15,1)="4"),1,-1))</f>
        <v>150000</v>
      </c>
      <c r="Q3040" s="17">
        <f>VLOOKUP($K3040,[1]Budget!$V:$AE,10,0)*IF($C3040="1 - Revenues",1,IF(AND($C3040="5 - Transfers",MID(K3040,15,1)="4"),1,-1))</f>
        <v>0</v>
      </c>
      <c r="S3040" s="18" t="b">
        <f>IF(LEFT(C3040,1)="1",1,-1)*SUMIF([1]Budget!V:V,'Budget Worksheet for Pivot Tabl'!K3040,[1]Budget!AC:AC)=P3040</f>
        <v>1</v>
      </c>
    </row>
    <row r="3041" spans="1:19" x14ac:dyDescent="0.25">
      <c r="A3041" t="s">
        <v>43</v>
      </c>
      <c r="B3041" t="s">
        <v>44</v>
      </c>
      <c r="C3041" t="s">
        <v>7</v>
      </c>
      <c r="D3041" t="str">
        <f t="shared" si="47"/>
        <v>INFLOWS</v>
      </c>
      <c r="E3041" t="s">
        <v>114</v>
      </c>
      <c r="F3041" t="s">
        <v>115</v>
      </c>
      <c r="G3041" t="s">
        <v>116</v>
      </c>
      <c r="H3041" t="s">
        <v>447</v>
      </c>
      <c r="I3041" t="s">
        <v>448</v>
      </c>
      <c r="J3041" t="s">
        <v>449</v>
      </c>
      <c r="K3041" t="s">
        <v>3998</v>
      </c>
      <c r="L3041" t="s">
        <v>3978</v>
      </c>
      <c r="M3041" s="17">
        <f>VLOOKUP($K3041,[1]Budget!$V:$AE,5,0)*IF($C3041="1 - Revenues",1,IF(AND($C3041="5 - Transfers",MID(I3041,15,1)="4"),1,-1))</f>
        <v>321000</v>
      </c>
      <c r="N3041" s="17">
        <f>VLOOKUP($K3041,[1]Budget!$V:$AE,6,0)*IF($C3041="1 - Revenues",1,IF(AND($C3041="5 - Transfers",MID(J3041,15,1)="4"),1,-1))</f>
        <v>346000</v>
      </c>
      <c r="O3041" s="17">
        <f>IFERROR(IF(RIGHT(LEFT(K3041,15),1)="4",VLOOKUP(K3041,'[1]Budget Worksheet'!A:B,2,0),-1*VLOOKUP(K3041,'[1]Budget Worksheet'!A:B,2,0)),0)</f>
        <v>350000</v>
      </c>
      <c r="P3041" s="17">
        <f>VLOOKUP($K3041,[1]Budget!$V:$AE,8,0)*IF($C3041="1 - Revenues",1,IF(AND($C3041="5 - Transfers",MID($K3041,15,1)="4"),1,-1))</f>
        <v>350000</v>
      </c>
      <c r="Q3041" s="17">
        <f>VLOOKUP($K3041,[1]Budget!$V:$AE,10,0)*IF($C3041="1 - Revenues",1,IF(AND($C3041="5 - Transfers",MID(K3041,15,1)="4"),1,-1))</f>
        <v>0</v>
      </c>
      <c r="S3041" s="18" t="b">
        <f>IF(LEFT(C3041,1)="1",1,-1)*SUMIF([1]Budget!V:V,'Budget Worksheet for Pivot Tabl'!K3041,[1]Budget!AC:AC)=P3041</f>
        <v>1</v>
      </c>
    </row>
    <row r="3042" spans="1:19" x14ac:dyDescent="0.25">
      <c r="A3042" t="s">
        <v>43</v>
      </c>
      <c r="B3042" t="s">
        <v>44</v>
      </c>
      <c r="C3042" t="s">
        <v>7</v>
      </c>
      <c r="D3042" t="str">
        <f t="shared" si="47"/>
        <v>INFLOWS</v>
      </c>
      <c r="E3042" t="s">
        <v>114</v>
      </c>
      <c r="F3042" t="s">
        <v>115</v>
      </c>
      <c r="G3042" t="s">
        <v>116</v>
      </c>
      <c r="H3042" t="s">
        <v>447</v>
      </c>
      <c r="I3042" t="s">
        <v>448</v>
      </c>
      <c r="J3042" t="s">
        <v>449</v>
      </c>
      <c r="K3042" t="s">
        <v>3999</v>
      </c>
      <c r="L3042" t="s">
        <v>4000</v>
      </c>
      <c r="M3042" s="17">
        <f>VLOOKUP($K3042,[1]Budget!$V:$AE,5,0)*IF($C3042="1 - Revenues",1,IF(AND($C3042="5 - Transfers",MID(I3042,15,1)="4"),1,-1))</f>
        <v>52000</v>
      </c>
      <c r="N3042" s="17">
        <f>VLOOKUP($K3042,[1]Budget!$V:$AE,6,0)*IF($C3042="1 - Revenues",1,IF(AND($C3042="5 - Transfers",MID(J3042,15,1)="4"),1,-1))</f>
        <v>102000</v>
      </c>
      <c r="O3042" s="17">
        <f>IFERROR(IF(RIGHT(LEFT(K3042,15),1)="4",VLOOKUP(K3042,'[1]Budget Worksheet'!A:B,2,0),-1*VLOOKUP(K3042,'[1]Budget Worksheet'!A:B,2,0)),0)</f>
        <v>50000</v>
      </c>
      <c r="P3042" s="17">
        <f>VLOOKUP($K3042,[1]Budget!$V:$AE,8,0)*IF($C3042="1 - Revenues",1,IF(AND($C3042="5 - Transfers",MID($K3042,15,1)="4"),1,-1))</f>
        <v>50000</v>
      </c>
      <c r="Q3042" s="17">
        <f>VLOOKUP($K3042,[1]Budget!$V:$AE,10,0)*IF($C3042="1 - Revenues",1,IF(AND($C3042="5 - Transfers",MID(K3042,15,1)="4"),1,-1))</f>
        <v>0</v>
      </c>
      <c r="S3042" s="18" t="b">
        <f>IF(LEFT(C3042,1)="1",1,-1)*SUMIF([1]Budget!V:V,'Budget Worksheet for Pivot Tabl'!K3042,[1]Budget!AC:AC)=P3042</f>
        <v>1</v>
      </c>
    </row>
    <row r="3043" spans="1:19" x14ac:dyDescent="0.25">
      <c r="A3043" t="s">
        <v>43</v>
      </c>
      <c r="B3043" t="s">
        <v>44</v>
      </c>
      <c r="C3043" t="s">
        <v>7</v>
      </c>
      <c r="D3043" t="str">
        <f t="shared" si="47"/>
        <v>INFLOWS</v>
      </c>
      <c r="E3043" t="s">
        <v>114</v>
      </c>
      <c r="F3043" t="s">
        <v>115</v>
      </c>
      <c r="G3043" t="s">
        <v>116</v>
      </c>
      <c r="H3043" t="s">
        <v>447</v>
      </c>
      <c r="I3043" t="s">
        <v>448</v>
      </c>
      <c r="J3043" t="s">
        <v>449</v>
      </c>
      <c r="K3043" t="s">
        <v>4001</v>
      </c>
      <c r="L3043" t="s">
        <v>4002</v>
      </c>
      <c r="M3043" s="17">
        <f>VLOOKUP($K3043,[1]Budget!$V:$AE,5,0)*IF($C3043="1 - Revenues",1,IF(AND($C3043="5 - Transfers",MID(I3043,15,1)="4"),1,-1))</f>
        <v>192000</v>
      </c>
      <c r="N3043" s="17">
        <f>VLOOKUP($K3043,[1]Budget!$V:$AE,6,0)*IF($C3043="1 - Revenues",1,IF(AND($C3043="5 - Transfers",MID(J3043,15,1)="4"),1,-1))</f>
        <v>150000</v>
      </c>
      <c r="O3043" s="17">
        <f>IFERROR(IF(RIGHT(LEFT(K3043,15),1)="4",VLOOKUP(K3043,'[1]Budget Worksheet'!A:B,2,0),-1*VLOOKUP(K3043,'[1]Budget Worksheet'!A:B,2,0)),0)</f>
        <v>0</v>
      </c>
      <c r="P3043" s="17">
        <f>VLOOKUP($K3043,[1]Budget!$V:$AE,8,0)*IF($C3043="1 - Revenues",1,IF(AND($C3043="5 - Transfers",MID($K3043,15,1)="4"),1,-1))</f>
        <v>0</v>
      </c>
      <c r="Q3043" s="17">
        <f>VLOOKUP($K3043,[1]Budget!$V:$AE,10,0)*IF($C3043="1 - Revenues",1,IF(AND($C3043="5 - Transfers",MID(K3043,15,1)="4"),1,-1))</f>
        <v>0</v>
      </c>
      <c r="S3043" s="18" t="b">
        <f>IF(LEFT(C3043,1)="1",1,-1)*SUMIF([1]Budget!V:V,'Budget Worksheet for Pivot Tabl'!K3043,[1]Budget!AC:AC)=P3043</f>
        <v>1</v>
      </c>
    </row>
    <row r="3044" spans="1:19" x14ac:dyDescent="0.25">
      <c r="A3044" t="s">
        <v>43</v>
      </c>
      <c r="B3044" t="s">
        <v>44</v>
      </c>
      <c r="C3044" t="s">
        <v>7</v>
      </c>
      <c r="D3044" t="str">
        <f t="shared" si="47"/>
        <v>INFLOWS</v>
      </c>
      <c r="E3044" t="s">
        <v>114</v>
      </c>
      <c r="F3044" t="s">
        <v>115</v>
      </c>
      <c r="G3044" t="s">
        <v>116</v>
      </c>
      <c r="H3044" t="s">
        <v>447</v>
      </c>
      <c r="I3044" t="s">
        <v>448</v>
      </c>
      <c r="J3044" t="s">
        <v>449</v>
      </c>
      <c r="K3044" t="s">
        <v>4003</v>
      </c>
      <c r="L3044" t="s">
        <v>4004</v>
      </c>
      <c r="M3044" s="17">
        <f>VLOOKUP($K3044,[1]Budget!$V:$AE,5,0)*IF($C3044="1 - Revenues",1,IF(AND($C3044="5 - Transfers",MID(I3044,15,1)="4"),1,-1))</f>
        <v>489000</v>
      </c>
      <c r="N3044" s="17">
        <f>VLOOKUP($K3044,[1]Budget!$V:$AE,6,0)*IF($C3044="1 - Revenues",1,IF(AND($C3044="5 - Transfers",MID(J3044,15,1)="4"),1,-1))</f>
        <v>559000</v>
      </c>
      <c r="O3044" s="17">
        <f>IFERROR(IF(RIGHT(LEFT(K3044,15),1)="4",VLOOKUP(K3044,'[1]Budget Worksheet'!A:B,2,0),-1*VLOOKUP(K3044,'[1]Budget Worksheet'!A:B,2,0)),0)</f>
        <v>600000</v>
      </c>
      <c r="P3044" s="17">
        <f>VLOOKUP($K3044,[1]Budget!$V:$AE,8,0)*IF($C3044="1 - Revenues",1,IF(AND($C3044="5 - Transfers",MID($K3044,15,1)="4"),1,-1))</f>
        <v>600000</v>
      </c>
      <c r="Q3044" s="17">
        <f>VLOOKUP($K3044,[1]Budget!$V:$AE,10,0)*IF($C3044="1 - Revenues",1,IF(AND($C3044="5 - Transfers",MID(K3044,15,1)="4"),1,-1))</f>
        <v>0</v>
      </c>
      <c r="S3044" s="18" t="b">
        <f>IF(LEFT(C3044,1)="1",1,-1)*SUMIF([1]Budget!V:V,'Budget Worksheet for Pivot Tabl'!K3044,[1]Budget!AC:AC)=P3044</f>
        <v>1</v>
      </c>
    </row>
    <row r="3045" spans="1:19" x14ac:dyDescent="0.25">
      <c r="A3045" t="s">
        <v>43</v>
      </c>
      <c r="B3045" t="s">
        <v>44</v>
      </c>
      <c r="C3045" t="s">
        <v>7</v>
      </c>
      <c r="D3045" t="str">
        <f t="shared" si="47"/>
        <v>INFLOWS</v>
      </c>
      <c r="E3045" t="s">
        <v>114</v>
      </c>
      <c r="F3045" t="s">
        <v>115</v>
      </c>
      <c r="G3045" t="s">
        <v>118</v>
      </c>
      <c r="H3045" t="s">
        <v>4005</v>
      </c>
      <c r="I3045" t="s">
        <v>701</v>
      </c>
      <c r="J3045" t="s">
        <v>702</v>
      </c>
      <c r="K3045" t="s">
        <v>4006</v>
      </c>
      <c r="L3045" t="s">
        <v>3965</v>
      </c>
      <c r="M3045" s="17">
        <f>VLOOKUP($K3045,[1]Budget!$V:$AE,5,0)*IF($C3045="1 - Revenues",1,IF(AND($C3045="5 - Transfers",MID(I3045,15,1)="4"),1,-1))</f>
        <v>3566000</v>
      </c>
      <c r="N3045" s="17">
        <f>VLOOKUP($K3045,[1]Budget!$V:$AE,6,0)*IF($C3045="1 - Revenues",1,IF(AND($C3045="5 - Transfers",MID(J3045,15,1)="4"),1,-1))</f>
        <v>3685000</v>
      </c>
      <c r="O3045" s="17">
        <f>IFERROR(IF(RIGHT(LEFT(K3045,15),1)="4",VLOOKUP(K3045,'[1]Budget Worksheet'!A:B,2,0),-1*VLOOKUP(K3045,'[1]Budget Worksheet'!A:B,2,0)),0)</f>
        <v>4296936</v>
      </c>
      <c r="P3045" s="17">
        <f>VLOOKUP($K3045,[1]Budget!$V:$AE,8,0)*IF($C3045="1 - Revenues",1,IF(AND($C3045="5 - Transfers",MID($K3045,15,1)="4"),1,-1))</f>
        <v>4296936</v>
      </c>
      <c r="Q3045" s="17">
        <f>VLOOKUP($K3045,[1]Budget!$V:$AE,10,0)*IF($C3045="1 - Revenues",1,IF(AND($C3045="5 - Transfers",MID(K3045,15,1)="4"),1,-1))</f>
        <v>0</v>
      </c>
      <c r="S3045" s="18" t="b">
        <f>IF(LEFT(C3045,1)="1",1,-1)*SUMIF([1]Budget!V:V,'Budget Worksheet for Pivot Tabl'!K3045,[1]Budget!AC:AC)=P3045</f>
        <v>1</v>
      </c>
    </row>
    <row r="3046" spans="1:19" x14ac:dyDescent="0.25">
      <c r="A3046" t="s">
        <v>43</v>
      </c>
      <c r="B3046" t="s">
        <v>44</v>
      </c>
      <c r="C3046" t="s">
        <v>7</v>
      </c>
      <c r="D3046" t="str">
        <f t="shared" si="47"/>
        <v>INFLOWS</v>
      </c>
      <c r="E3046" t="s">
        <v>114</v>
      </c>
      <c r="F3046" t="s">
        <v>115</v>
      </c>
      <c r="G3046" t="s">
        <v>118</v>
      </c>
      <c r="H3046" t="s">
        <v>4005</v>
      </c>
      <c r="I3046" t="s">
        <v>701</v>
      </c>
      <c r="J3046" t="s">
        <v>702</v>
      </c>
      <c r="K3046" t="s">
        <v>4007</v>
      </c>
      <c r="L3046" t="s">
        <v>4008</v>
      </c>
      <c r="M3046" s="17">
        <f>VLOOKUP($K3046,[1]Budget!$V:$AE,5,0)*IF($C3046="1 - Revenues",1,IF(AND($C3046="5 - Transfers",MID(I3046,15,1)="4"),1,-1))</f>
        <v>0</v>
      </c>
      <c r="N3046" s="17">
        <f>VLOOKUP($K3046,[1]Budget!$V:$AE,6,0)*IF($C3046="1 - Revenues",1,IF(AND($C3046="5 - Transfers",MID(J3046,15,1)="4"),1,-1))</f>
        <v>0</v>
      </c>
      <c r="O3046" s="17">
        <f>IFERROR(IF(RIGHT(LEFT(K3046,15),1)="4",VLOOKUP(K3046,'[1]Budget Worksheet'!A:B,2,0),-1*VLOOKUP(K3046,'[1]Budget Worksheet'!A:B,2,0)),0)</f>
        <v>0</v>
      </c>
      <c r="P3046" s="17">
        <f>VLOOKUP($K3046,[1]Budget!$V:$AE,8,0)*IF($C3046="1 - Revenues",1,IF(AND($C3046="5 - Transfers",MID($K3046,15,1)="4"),1,-1))</f>
        <v>0</v>
      </c>
      <c r="Q3046" s="17">
        <f>VLOOKUP($K3046,[1]Budget!$V:$AE,10,0)*IF($C3046="1 - Revenues",1,IF(AND($C3046="5 - Transfers",MID(K3046,15,1)="4"),1,-1))</f>
        <v>0</v>
      </c>
      <c r="S3046" s="18" t="b">
        <f>IF(LEFT(C3046,1)="1",1,-1)*SUMIF([1]Budget!V:V,'Budget Worksheet for Pivot Tabl'!K3046,[1]Budget!AC:AC)=P3046</f>
        <v>1</v>
      </c>
    </row>
    <row r="3047" spans="1:19" x14ac:dyDescent="0.25">
      <c r="A3047" t="s">
        <v>43</v>
      </c>
      <c r="B3047" t="s">
        <v>44</v>
      </c>
      <c r="C3047" t="s">
        <v>7</v>
      </c>
      <c r="D3047" t="str">
        <f t="shared" si="47"/>
        <v>INFLOWS</v>
      </c>
      <c r="E3047" t="s">
        <v>114</v>
      </c>
      <c r="F3047" t="s">
        <v>115</v>
      </c>
      <c r="G3047" t="s">
        <v>118</v>
      </c>
      <c r="H3047" t="s">
        <v>4005</v>
      </c>
      <c r="I3047" t="s">
        <v>701</v>
      </c>
      <c r="J3047" t="s">
        <v>702</v>
      </c>
      <c r="K3047" t="s">
        <v>4009</v>
      </c>
      <c r="L3047" t="s">
        <v>4010</v>
      </c>
      <c r="M3047" s="17">
        <f>VLOOKUP($K3047,[1]Budget!$V:$AE,5,0)*IF($C3047="1 - Revenues",1,IF(AND($C3047="5 - Transfers",MID(I3047,15,1)="4"),1,-1))</f>
        <v>0</v>
      </c>
      <c r="N3047" s="17">
        <f>VLOOKUP($K3047,[1]Budget!$V:$AE,6,0)*IF($C3047="1 - Revenues",1,IF(AND($C3047="5 - Transfers",MID(J3047,15,1)="4"),1,-1))</f>
        <v>0</v>
      </c>
      <c r="O3047" s="17">
        <f>IFERROR(IF(RIGHT(LEFT(K3047,15),1)="4",VLOOKUP(K3047,'[1]Budget Worksheet'!A:B,2,0),-1*VLOOKUP(K3047,'[1]Budget Worksheet'!A:B,2,0)),0)</f>
        <v>0</v>
      </c>
      <c r="P3047" s="17">
        <f>VLOOKUP($K3047,[1]Budget!$V:$AE,8,0)*IF($C3047="1 - Revenues",1,IF(AND($C3047="5 - Transfers",MID($K3047,15,1)="4"),1,-1))</f>
        <v>0</v>
      </c>
      <c r="Q3047" s="17">
        <f>VLOOKUP($K3047,[1]Budget!$V:$AE,10,0)*IF($C3047="1 - Revenues",1,IF(AND($C3047="5 - Transfers",MID(K3047,15,1)="4"),1,-1))</f>
        <v>0</v>
      </c>
      <c r="S3047" s="18" t="b">
        <f>IF(LEFT(C3047,1)="1",1,-1)*SUMIF([1]Budget!V:V,'Budget Worksheet for Pivot Tabl'!K3047,[1]Budget!AC:AC)=P3047</f>
        <v>1</v>
      </c>
    </row>
    <row r="3048" spans="1:19" x14ac:dyDescent="0.25">
      <c r="A3048" t="s">
        <v>43</v>
      </c>
      <c r="B3048" t="s">
        <v>44</v>
      </c>
      <c r="C3048" t="s">
        <v>7</v>
      </c>
      <c r="D3048" t="str">
        <f t="shared" si="47"/>
        <v>INFLOWS</v>
      </c>
      <c r="E3048" t="s">
        <v>114</v>
      </c>
      <c r="F3048" t="s">
        <v>115</v>
      </c>
      <c r="G3048" t="s">
        <v>118</v>
      </c>
      <c r="H3048" t="s">
        <v>4005</v>
      </c>
      <c r="I3048" t="s">
        <v>701</v>
      </c>
      <c r="J3048" t="s">
        <v>702</v>
      </c>
      <c r="K3048" t="s">
        <v>4011</v>
      </c>
      <c r="L3048" t="s">
        <v>4002</v>
      </c>
      <c r="M3048" s="17">
        <f>VLOOKUP($K3048,[1]Budget!$V:$AE,5,0)*IF($C3048="1 - Revenues",1,IF(AND($C3048="5 - Transfers",MID(I3048,15,1)="4"),1,-1))</f>
        <v>0</v>
      </c>
      <c r="N3048" s="17">
        <f>VLOOKUP($K3048,[1]Budget!$V:$AE,6,0)*IF($C3048="1 - Revenues",1,IF(AND($C3048="5 - Transfers",MID(J3048,15,1)="4"),1,-1))</f>
        <v>0</v>
      </c>
      <c r="O3048" s="17">
        <f>IFERROR(IF(RIGHT(LEFT(K3048,15),1)="4",VLOOKUP(K3048,'[1]Budget Worksheet'!A:B,2,0),-1*VLOOKUP(K3048,'[1]Budget Worksheet'!A:B,2,0)),0)</f>
        <v>175000</v>
      </c>
      <c r="P3048" s="17">
        <f>VLOOKUP($K3048,[1]Budget!$V:$AE,8,0)*IF($C3048="1 - Revenues",1,IF(AND($C3048="5 - Transfers",MID($K3048,15,1)="4"),1,-1))</f>
        <v>175000</v>
      </c>
      <c r="Q3048" s="17">
        <f>VLOOKUP($K3048,[1]Budget!$V:$AE,10,0)*IF($C3048="1 - Revenues",1,IF(AND($C3048="5 - Transfers",MID(K3048,15,1)="4"),1,-1))</f>
        <v>0</v>
      </c>
      <c r="S3048" s="18" t="b">
        <f>IF(LEFT(C3048,1)="1",1,-1)*SUMIF([1]Budget!V:V,'Budget Worksheet for Pivot Tabl'!K3048,[1]Budget!AC:AC)=P3048</f>
        <v>1</v>
      </c>
    </row>
    <row r="3049" spans="1:19" x14ac:dyDescent="0.25">
      <c r="A3049" t="s">
        <v>43</v>
      </c>
      <c r="B3049" t="s">
        <v>44</v>
      </c>
      <c r="C3049" t="s">
        <v>7</v>
      </c>
      <c r="D3049" t="str">
        <f t="shared" si="47"/>
        <v>INFLOWS</v>
      </c>
      <c r="E3049" t="s">
        <v>114</v>
      </c>
      <c r="F3049" t="s">
        <v>115</v>
      </c>
      <c r="G3049" t="s">
        <v>118</v>
      </c>
      <c r="H3049" t="s">
        <v>4005</v>
      </c>
      <c r="I3049" t="s">
        <v>701</v>
      </c>
      <c r="J3049" t="s">
        <v>702</v>
      </c>
      <c r="K3049" t="s">
        <v>4012</v>
      </c>
      <c r="L3049" t="s">
        <v>288</v>
      </c>
      <c r="M3049" s="17">
        <f>VLOOKUP($K3049,[1]Budget!$V:$AE,5,0)*IF($C3049="1 - Revenues",1,IF(AND($C3049="5 - Transfers",MID(I3049,15,1)="4"),1,-1))</f>
        <v>11000</v>
      </c>
      <c r="N3049" s="17">
        <f>VLOOKUP($K3049,[1]Budget!$V:$AE,6,0)*IF($C3049="1 - Revenues",1,IF(AND($C3049="5 - Transfers",MID(J3049,15,1)="4"),1,-1))</f>
        <v>14000</v>
      </c>
      <c r="O3049" s="17">
        <f>IFERROR(IF(RIGHT(LEFT(K3049,15),1)="4",VLOOKUP(K3049,'[1]Budget Worksheet'!A:B,2,0),-1*VLOOKUP(K3049,'[1]Budget Worksheet'!A:B,2,0)),0)</f>
        <v>15000</v>
      </c>
      <c r="P3049" s="17">
        <f>VLOOKUP($K3049,[1]Budget!$V:$AE,8,0)*IF($C3049="1 - Revenues",1,IF(AND($C3049="5 - Transfers",MID($K3049,15,1)="4"),1,-1))</f>
        <v>15000</v>
      </c>
      <c r="Q3049" s="17">
        <f>VLOOKUP($K3049,[1]Budget!$V:$AE,10,0)*IF($C3049="1 - Revenues",1,IF(AND($C3049="5 - Transfers",MID(K3049,15,1)="4"),1,-1))</f>
        <v>0</v>
      </c>
      <c r="S3049" s="18" t="b">
        <f>IF(LEFT(C3049,1)="1",1,-1)*SUMIF([1]Budget!V:V,'Budget Worksheet for Pivot Tabl'!K3049,[1]Budget!AC:AC)=P3049</f>
        <v>1</v>
      </c>
    </row>
    <row r="3050" spans="1:19" x14ac:dyDescent="0.25">
      <c r="A3050" t="s">
        <v>43</v>
      </c>
      <c r="B3050" t="s">
        <v>44</v>
      </c>
      <c r="C3050" t="s">
        <v>7</v>
      </c>
      <c r="D3050" t="str">
        <f t="shared" si="47"/>
        <v>INFLOWS</v>
      </c>
      <c r="E3050" t="s">
        <v>114</v>
      </c>
      <c r="F3050" t="s">
        <v>115</v>
      </c>
      <c r="G3050" t="s">
        <v>118</v>
      </c>
      <c r="H3050" t="s">
        <v>4005</v>
      </c>
      <c r="I3050" t="s">
        <v>701</v>
      </c>
      <c r="J3050" t="s">
        <v>702</v>
      </c>
      <c r="K3050" t="s">
        <v>4013</v>
      </c>
      <c r="L3050" t="s">
        <v>308</v>
      </c>
      <c r="M3050" s="17">
        <f>VLOOKUP($K3050,[1]Budget!$V:$AE,5,0)*IF($C3050="1 - Revenues",1,IF(AND($C3050="5 - Transfers",MID(I3050,15,1)="4"),1,-1))</f>
        <v>1000</v>
      </c>
      <c r="N3050" s="17">
        <f>VLOOKUP($K3050,[1]Budget!$V:$AE,6,0)*IF($C3050="1 - Revenues",1,IF(AND($C3050="5 - Transfers",MID(J3050,15,1)="4"),1,-1))</f>
        <v>0</v>
      </c>
      <c r="O3050" s="17">
        <f>IFERROR(IF(RIGHT(LEFT(K3050,15),1)="4",VLOOKUP(K3050,'[1]Budget Worksheet'!A:B,2,0),-1*VLOOKUP(K3050,'[1]Budget Worksheet'!A:B,2,0)),0)</f>
        <v>0</v>
      </c>
      <c r="P3050" s="17">
        <f>VLOOKUP($K3050,[1]Budget!$V:$AE,8,0)*IF($C3050="1 - Revenues",1,IF(AND($C3050="5 - Transfers",MID($K3050,15,1)="4"),1,-1))</f>
        <v>0</v>
      </c>
      <c r="Q3050" s="17">
        <f>VLOOKUP($K3050,[1]Budget!$V:$AE,10,0)*IF($C3050="1 - Revenues",1,IF(AND($C3050="5 - Transfers",MID(K3050,15,1)="4"),1,-1))</f>
        <v>0</v>
      </c>
      <c r="S3050" s="18" t="b">
        <f>IF(LEFT(C3050,1)="1",1,-1)*SUMIF([1]Budget!V:V,'Budget Worksheet for Pivot Tabl'!K3050,[1]Budget!AC:AC)=P3050</f>
        <v>1</v>
      </c>
    </row>
    <row r="3051" spans="1:19" x14ac:dyDescent="0.25">
      <c r="A3051" t="s">
        <v>43</v>
      </c>
      <c r="B3051" t="s">
        <v>44</v>
      </c>
      <c r="C3051" t="s">
        <v>7</v>
      </c>
      <c r="D3051" t="str">
        <f t="shared" si="47"/>
        <v>INFLOWS</v>
      </c>
      <c r="E3051" t="s">
        <v>118</v>
      </c>
      <c r="F3051" t="s">
        <v>100</v>
      </c>
      <c r="G3051" t="s">
        <v>116</v>
      </c>
      <c r="H3051" t="s">
        <v>447</v>
      </c>
      <c r="I3051" t="s">
        <v>701</v>
      </c>
      <c r="J3051" t="s">
        <v>702</v>
      </c>
      <c r="K3051" t="s">
        <v>4014</v>
      </c>
      <c r="L3051" t="s">
        <v>3975</v>
      </c>
      <c r="M3051" s="17">
        <f>VLOOKUP($K3051,[1]Budget!$V:$AE,5,0)*IF($C3051="1 - Revenues",1,IF(AND($C3051="5 - Transfers",MID(I3051,15,1)="4"),1,-1))</f>
        <v>0</v>
      </c>
      <c r="N3051" s="17">
        <f>VLOOKUP($K3051,[1]Budget!$V:$AE,6,0)*IF($C3051="1 - Revenues",1,IF(AND($C3051="5 - Transfers",MID(J3051,15,1)="4"),1,-1))</f>
        <v>0</v>
      </c>
      <c r="O3051" s="17">
        <f>IFERROR(IF(RIGHT(LEFT(K3051,15),1)="4",VLOOKUP(K3051,'[1]Budget Worksheet'!A:B,2,0),-1*VLOOKUP(K3051,'[1]Budget Worksheet'!A:B,2,0)),0)</f>
        <v>10000</v>
      </c>
      <c r="P3051" s="17">
        <f>VLOOKUP($K3051,[1]Budget!$V:$AE,8,0)*IF($C3051="1 - Revenues",1,IF(AND($C3051="5 - Transfers",MID($K3051,15,1)="4"),1,-1))</f>
        <v>10000</v>
      </c>
      <c r="Q3051" s="17">
        <f>VLOOKUP($K3051,[1]Budget!$V:$AE,10,0)*IF($C3051="1 - Revenues",1,IF(AND($C3051="5 - Transfers",MID(K3051,15,1)="4"),1,-1))</f>
        <v>0</v>
      </c>
      <c r="S3051" s="18" t="b">
        <f>IF(LEFT(C3051,1)="1",1,-1)*SUMIF([1]Budget!V:V,'Budget Worksheet for Pivot Tabl'!K3051,[1]Budget!AC:AC)=P3051</f>
        <v>1</v>
      </c>
    </row>
    <row r="3052" spans="1:19" x14ac:dyDescent="0.25">
      <c r="A3052" t="s">
        <v>43</v>
      </c>
      <c r="B3052" t="s">
        <v>44</v>
      </c>
      <c r="C3052" t="s">
        <v>7</v>
      </c>
      <c r="D3052" t="str">
        <f t="shared" si="47"/>
        <v>INFLOWS</v>
      </c>
      <c r="E3052" t="s">
        <v>118</v>
      </c>
      <c r="F3052" t="s">
        <v>100</v>
      </c>
      <c r="G3052" t="s">
        <v>116</v>
      </c>
      <c r="H3052" t="s">
        <v>447</v>
      </c>
      <c r="I3052" t="s">
        <v>701</v>
      </c>
      <c r="J3052" t="s">
        <v>702</v>
      </c>
      <c r="K3052" t="s">
        <v>4015</v>
      </c>
      <c r="L3052" t="s">
        <v>3980</v>
      </c>
      <c r="M3052" s="17">
        <f>VLOOKUP($K3052,[1]Budget!$V:$AE,5,0)*IF($C3052="1 - Revenues",1,IF(AND($C3052="5 - Transfers",MID(I3052,15,1)="4"),1,-1))</f>
        <v>0</v>
      </c>
      <c r="N3052" s="17">
        <f>VLOOKUP($K3052,[1]Budget!$V:$AE,6,0)*IF($C3052="1 - Revenues",1,IF(AND($C3052="5 - Transfers",MID(J3052,15,1)="4"),1,-1))</f>
        <v>0</v>
      </c>
      <c r="O3052" s="17">
        <f>IFERROR(IF(RIGHT(LEFT(K3052,15),1)="4",VLOOKUP(K3052,'[1]Budget Worksheet'!A:B,2,0),-1*VLOOKUP(K3052,'[1]Budget Worksheet'!A:B,2,0)),0)</f>
        <v>550000</v>
      </c>
      <c r="P3052" s="17">
        <f>VLOOKUP($K3052,[1]Budget!$V:$AE,8,0)*IF($C3052="1 - Revenues",1,IF(AND($C3052="5 - Transfers",MID($K3052,15,1)="4"),1,-1))</f>
        <v>550000</v>
      </c>
      <c r="Q3052" s="17">
        <f>VLOOKUP($K3052,[1]Budget!$V:$AE,10,0)*IF($C3052="1 - Revenues",1,IF(AND($C3052="5 - Transfers",MID(K3052,15,1)="4"),1,-1))</f>
        <v>0</v>
      </c>
      <c r="S3052" s="18" t="b">
        <f>IF(LEFT(C3052,1)="1",1,-1)*SUMIF([1]Budget!V:V,'Budget Worksheet for Pivot Tabl'!K3052,[1]Budget!AC:AC)=P3052</f>
        <v>1</v>
      </c>
    </row>
    <row r="3053" spans="1:19" x14ac:dyDescent="0.25">
      <c r="A3053" t="s">
        <v>43</v>
      </c>
      <c r="B3053" t="s">
        <v>44</v>
      </c>
      <c r="C3053" t="s">
        <v>7</v>
      </c>
      <c r="D3053" t="str">
        <f t="shared" si="47"/>
        <v>INFLOWS</v>
      </c>
      <c r="E3053" t="s">
        <v>118</v>
      </c>
      <c r="F3053" t="s">
        <v>100</v>
      </c>
      <c r="G3053" t="s">
        <v>116</v>
      </c>
      <c r="H3053" t="s">
        <v>447</v>
      </c>
      <c r="I3053" t="s">
        <v>701</v>
      </c>
      <c r="J3053" t="s">
        <v>702</v>
      </c>
      <c r="K3053" t="s">
        <v>4016</v>
      </c>
      <c r="L3053" t="s">
        <v>3982</v>
      </c>
      <c r="M3053" s="17">
        <f>VLOOKUP($K3053,[1]Budget!$V:$AE,5,0)*IF($C3053="1 - Revenues",1,IF(AND($C3053="5 - Transfers",MID(I3053,15,1)="4"),1,-1))</f>
        <v>0</v>
      </c>
      <c r="N3053" s="17">
        <f>VLOOKUP($K3053,[1]Budget!$V:$AE,6,0)*IF($C3053="1 - Revenues",1,IF(AND($C3053="5 - Transfers",MID(J3053,15,1)="4"),1,-1))</f>
        <v>0</v>
      </c>
      <c r="O3053" s="17">
        <f>IFERROR(IF(RIGHT(LEFT(K3053,15),1)="4",VLOOKUP(K3053,'[1]Budget Worksheet'!A:B,2,0),-1*VLOOKUP(K3053,'[1]Budget Worksheet'!A:B,2,0)),0)</f>
        <v>480000</v>
      </c>
      <c r="P3053" s="17">
        <f>VLOOKUP($K3053,[1]Budget!$V:$AE,8,0)*IF($C3053="1 - Revenues",1,IF(AND($C3053="5 - Transfers",MID($K3053,15,1)="4"),1,-1))</f>
        <v>480000</v>
      </c>
      <c r="Q3053" s="17">
        <f>VLOOKUP($K3053,[1]Budget!$V:$AE,10,0)*IF($C3053="1 - Revenues",1,IF(AND($C3053="5 - Transfers",MID(K3053,15,1)="4"),1,-1))</f>
        <v>0</v>
      </c>
      <c r="S3053" s="18" t="b">
        <f>IF(LEFT(C3053,1)="1",1,-1)*SUMIF([1]Budget!V:V,'Budget Worksheet for Pivot Tabl'!K3053,[1]Budget!AC:AC)=P3053</f>
        <v>1</v>
      </c>
    </row>
    <row r="3054" spans="1:19" x14ac:dyDescent="0.25">
      <c r="A3054" t="s">
        <v>43</v>
      </c>
      <c r="B3054" t="s">
        <v>44</v>
      </c>
      <c r="C3054" t="s">
        <v>7</v>
      </c>
      <c r="D3054" t="str">
        <f t="shared" si="47"/>
        <v>INFLOWS</v>
      </c>
      <c r="E3054" t="s">
        <v>118</v>
      </c>
      <c r="F3054" t="s">
        <v>100</v>
      </c>
      <c r="G3054" t="s">
        <v>116</v>
      </c>
      <c r="H3054" t="s">
        <v>447</v>
      </c>
      <c r="I3054" t="s">
        <v>701</v>
      </c>
      <c r="J3054" t="s">
        <v>702</v>
      </c>
      <c r="K3054" t="s">
        <v>4017</v>
      </c>
      <c r="L3054" t="s">
        <v>3984</v>
      </c>
      <c r="M3054" s="17">
        <f>VLOOKUP($K3054,[1]Budget!$V:$AE,5,0)*IF($C3054="1 - Revenues",1,IF(AND($C3054="5 - Transfers",MID(I3054,15,1)="4"),1,-1))</f>
        <v>0</v>
      </c>
      <c r="N3054" s="17">
        <f>VLOOKUP($K3054,[1]Budget!$V:$AE,6,0)*IF($C3054="1 - Revenues",1,IF(AND($C3054="5 - Transfers",MID(J3054,15,1)="4"),1,-1))</f>
        <v>0</v>
      </c>
      <c r="O3054" s="17">
        <f>IFERROR(IF(RIGHT(LEFT(K3054,15),1)="4",VLOOKUP(K3054,'[1]Budget Worksheet'!A:B,2,0),-1*VLOOKUP(K3054,'[1]Budget Worksheet'!A:B,2,0)),0)</f>
        <v>125000</v>
      </c>
      <c r="P3054" s="17">
        <f>VLOOKUP($K3054,[1]Budget!$V:$AE,8,0)*IF($C3054="1 - Revenues",1,IF(AND($C3054="5 - Transfers",MID($K3054,15,1)="4"),1,-1))</f>
        <v>125000</v>
      </c>
      <c r="Q3054" s="17">
        <f>VLOOKUP($K3054,[1]Budget!$V:$AE,10,0)*IF($C3054="1 - Revenues",1,IF(AND($C3054="5 - Transfers",MID(K3054,15,1)="4"),1,-1))</f>
        <v>0</v>
      </c>
      <c r="S3054" s="18" t="b">
        <f>IF(LEFT(C3054,1)="1",1,-1)*SUMIF([1]Budget!V:V,'Budget Worksheet for Pivot Tabl'!K3054,[1]Budget!AC:AC)=P3054</f>
        <v>1</v>
      </c>
    </row>
    <row r="3055" spans="1:19" x14ac:dyDescent="0.25">
      <c r="A3055" t="s">
        <v>43</v>
      </c>
      <c r="B3055" t="s">
        <v>44</v>
      </c>
      <c r="C3055" t="s">
        <v>7</v>
      </c>
      <c r="D3055" t="str">
        <f t="shared" si="47"/>
        <v>INFLOWS</v>
      </c>
      <c r="E3055" t="s">
        <v>118</v>
      </c>
      <c r="F3055" t="s">
        <v>100</v>
      </c>
      <c r="G3055" t="s">
        <v>116</v>
      </c>
      <c r="H3055" t="s">
        <v>447</v>
      </c>
      <c r="I3055" t="s">
        <v>701</v>
      </c>
      <c r="J3055" t="s">
        <v>702</v>
      </c>
      <c r="K3055" t="s">
        <v>4018</v>
      </c>
      <c r="L3055" t="s">
        <v>3986</v>
      </c>
      <c r="M3055" s="17">
        <f>VLOOKUP($K3055,[1]Budget!$V:$AE,5,0)*IF($C3055="1 - Revenues",1,IF(AND($C3055="5 - Transfers",MID(I3055,15,1)="4"),1,-1))</f>
        <v>0</v>
      </c>
      <c r="N3055" s="17">
        <f>VLOOKUP($K3055,[1]Budget!$V:$AE,6,0)*IF($C3055="1 - Revenues",1,IF(AND($C3055="5 - Transfers",MID(J3055,15,1)="4"),1,-1))</f>
        <v>0</v>
      </c>
      <c r="O3055" s="17">
        <f>IFERROR(IF(RIGHT(LEFT(K3055,15),1)="4",VLOOKUP(K3055,'[1]Budget Worksheet'!A:B,2,0),-1*VLOOKUP(K3055,'[1]Budget Worksheet'!A:B,2,0)),0)</f>
        <v>55000</v>
      </c>
      <c r="P3055" s="17">
        <f>VLOOKUP($K3055,[1]Budget!$V:$AE,8,0)*IF($C3055="1 - Revenues",1,IF(AND($C3055="5 - Transfers",MID($K3055,15,1)="4"),1,-1))</f>
        <v>55000</v>
      </c>
      <c r="Q3055" s="17">
        <f>VLOOKUP($K3055,[1]Budget!$V:$AE,10,0)*IF($C3055="1 - Revenues",1,IF(AND($C3055="5 - Transfers",MID(K3055,15,1)="4"),1,-1))</f>
        <v>0</v>
      </c>
      <c r="S3055" s="18" t="b">
        <f>IF(LEFT(C3055,1)="1",1,-1)*SUMIF([1]Budget!V:V,'Budget Worksheet for Pivot Tabl'!K3055,[1]Budget!AC:AC)=P3055</f>
        <v>1</v>
      </c>
    </row>
    <row r="3056" spans="1:19" x14ac:dyDescent="0.25">
      <c r="A3056" t="s">
        <v>43</v>
      </c>
      <c r="B3056" t="s">
        <v>44</v>
      </c>
      <c r="C3056" t="s">
        <v>7</v>
      </c>
      <c r="D3056" t="str">
        <f t="shared" si="47"/>
        <v>INFLOWS</v>
      </c>
      <c r="E3056" t="s">
        <v>118</v>
      </c>
      <c r="F3056" t="s">
        <v>100</v>
      </c>
      <c r="G3056" t="s">
        <v>116</v>
      </c>
      <c r="H3056" t="s">
        <v>447</v>
      </c>
      <c r="I3056" t="s">
        <v>701</v>
      </c>
      <c r="J3056" t="s">
        <v>702</v>
      </c>
      <c r="K3056" t="s">
        <v>4019</v>
      </c>
      <c r="L3056" t="s">
        <v>3988</v>
      </c>
      <c r="M3056" s="17">
        <f>VLOOKUP($K3056,[1]Budget!$V:$AE,5,0)*IF($C3056="1 - Revenues",1,IF(AND($C3056="5 - Transfers",MID(I3056,15,1)="4"),1,-1))</f>
        <v>0</v>
      </c>
      <c r="N3056" s="17">
        <f>VLOOKUP($K3056,[1]Budget!$V:$AE,6,0)*IF($C3056="1 - Revenues",1,IF(AND($C3056="5 - Transfers",MID(J3056,15,1)="4"),1,-1))</f>
        <v>0</v>
      </c>
      <c r="O3056" s="17">
        <f>IFERROR(IF(RIGHT(LEFT(K3056,15),1)="4",VLOOKUP(K3056,'[1]Budget Worksheet'!A:B,2,0),-1*VLOOKUP(K3056,'[1]Budget Worksheet'!A:B,2,0)),0)</f>
        <v>225000</v>
      </c>
      <c r="P3056" s="17">
        <f>VLOOKUP($K3056,[1]Budget!$V:$AE,8,0)*IF($C3056="1 - Revenues",1,IF(AND($C3056="5 - Transfers",MID($K3056,15,1)="4"),1,-1))</f>
        <v>225000</v>
      </c>
      <c r="Q3056" s="17">
        <f>VLOOKUP($K3056,[1]Budget!$V:$AE,10,0)*IF($C3056="1 - Revenues",1,IF(AND($C3056="5 - Transfers",MID(K3056,15,1)="4"),1,-1))</f>
        <v>0</v>
      </c>
      <c r="S3056" s="18" t="b">
        <f>IF(LEFT(C3056,1)="1",1,-1)*SUMIF([1]Budget!V:V,'Budget Worksheet for Pivot Tabl'!K3056,[1]Budget!AC:AC)=P3056</f>
        <v>1</v>
      </c>
    </row>
    <row r="3057" spans="1:19" x14ac:dyDescent="0.25">
      <c r="A3057" t="s">
        <v>43</v>
      </c>
      <c r="B3057" t="s">
        <v>44</v>
      </c>
      <c r="C3057" t="s">
        <v>7</v>
      </c>
      <c r="D3057" t="str">
        <f t="shared" si="47"/>
        <v>INFLOWS</v>
      </c>
      <c r="E3057" t="s">
        <v>118</v>
      </c>
      <c r="F3057" t="s">
        <v>100</v>
      </c>
      <c r="G3057" t="s">
        <v>116</v>
      </c>
      <c r="H3057" t="s">
        <v>447</v>
      </c>
      <c r="I3057" t="s">
        <v>701</v>
      </c>
      <c r="J3057" t="s">
        <v>702</v>
      </c>
      <c r="K3057" t="s">
        <v>4020</v>
      </c>
      <c r="L3057" t="s">
        <v>306</v>
      </c>
      <c r="M3057" s="17">
        <f>VLOOKUP($K3057,[1]Budget!$V:$AE,5,0)*IF($C3057="1 - Revenues",1,IF(AND($C3057="5 - Transfers",MID(I3057,15,1)="4"),1,-1))</f>
        <v>0</v>
      </c>
      <c r="N3057" s="17">
        <f>VLOOKUP($K3057,[1]Budget!$V:$AE,6,0)*IF($C3057="1 - Revenues",1,IF(AND($C3057="5 - Transfers",MID(J3057,15,1)="4"),1,-1))</f>
        <v>0</v>
      </c>
      <c r="O3057" s="17">
        <f>IFERROR(IF(RIGHT(LEFT(K3057,15),1)="4",VLOOKUP(K3057,'[1]Budget Worksheet'!A:B,2,0),-1*VLOOKUP(K3057,'[1]Budget Worksheet'!A:B,2,0)),0)</f>
        <v>5000</v>
      </c>
      <c r="P3057" s="17">
        <f>VLOOKUP($K3057,[1]Budget!$V:$AE,8,0)*IF($C3057="1 - Revenues",1,IF(AND($C3057="5 - Transfers",MID($K3057,15,1)="4"),1,-1))</f>
        <v>5000</v>
      </c>
      <c r="Q3057" s="17">
        <f>VLOOKUP($K3057,[1]Budget!$V:$AE,10,0)*IF($C3057="1 - Revenues",1,IF(AND($C3057="5 - Transfers",MID(K3057,15,1)="4"),1,-1))</f>
        <v>0</v>
      </c>
      <c r="S3057" s="18" t="b">
        <f>IF(LEFT(C3057,1)="1",1,-1)*SUMIF([1]Budget!V:V,'Budget Worksheet for Pivot Tabl'!K3057,[1]Budget!AC:AC)=P3057</f>
        <v>1</v>
      </c>
    </row>
    <row r="3058" spans="1:19" x14ac:dyDescent="0.25">
      <c r="A3058" t="s">
        <v>43</v>
      </c>
      <c r="B3058" t="s">
        <v>44</v>
      </c>
      <c r="C3058" t="s">
        <v>11</v>
      </c>
      <c r="D3058" t="str">
        <f t="shared" si="47"/>
        <v>OUTFLOWS</v>
      </c>
      <c r="E3058" t="s">
        <v>102</v>
      </c>
      <c r="F3058" t="s">
        <v>103</v>
      </c>
      <c r="G3058" t="s">
        <v>102</v>
      </c>
      <c r="H3058" t="s">
        <v>212</v>
      </c>
      <c r="I3058" t="s">
        <v>213</v>
      </c>
      <c r="J3058" t="s">
        <v>214</v>
      </c>
      <c r="K3058" t="s">
        <v>4021</v>
      </c>
      <c r="L3058" t="s">
        <v>572</v>
      </c>
      <c r="M3058" s="17">
        <f>VLOOKUP($K3058,[1]Budget!$V:$AE,5,0)*IF($C3058="1 - Revenues",1,IF(AND($C3058="5 - Transfers",MID(I3058,15,1)="4"),1,-1))</f>
        <v>-128000</v>
      </c>
      <c r="N3058" s="17">
        <f>VLOOKUP($K3058,[1]Budget!$V:$AE,6,0)*IF($C3058="1 - Revenues",1,IF(AND($C3058="5 - Transfers",MID(J3058,15,1)="4"),1,-1))</f>
        <v>-128000</v>
      </c>
      <c r="O3058" s="17">
        <f>IFERROR(IF(RIGHT(LEFT(K3058,15),1)="4",VLOOKUP(K3058,'[1]Budget Worksheet'!A:B,2,0),-1*VLOOKUP(K3058,'[1]Budget Worksheet'!A:B,2,0)),0)</f>
        <v>0</v>
      </c>
      <c r="P3058" s="17">
        <f>VLOOKUP($K3058,[1]Budget!$V:$AE,8,0)*IF($C3058="1 - Revenues",1,IF(AND($C3058="5 - Transfers",MID($K3058,15,1)="4"),1,-1))</f>
        <v>0</v>
      </c>
      <c r="Q3058" s="17">
        <f>VLOOKUP($K3058,[1]Budget!$V:$AE,10,0)*IF($C3058="1 - Revenues",1,IF(AND($C3058="5 - Transfers",MID(K3058,15,1)="4"),1,-1))</f>
        <v>0</v>
      </c>
      <c r="S3058" s="18" t="b">
        <f>IF(LEFT(C3058,1)="1",1,-1)*SUMIF([1]Budget!V:V,'Budget Worksheet for Pivot Tabl'!K3058,[1]Budget!AC:AC)=P3058</f>
        <v>1</v>
      </c>
    </row>
    <row r="3059" spans="1:19" x14ac:dyDescent="0.25">
      <c r="A3059" t="s">
        <v>43</v>
      </c>
      <c r="B3059" t="s">
        <v>44</v>
      </c>
      <c r="C3059" t="s">
        <v>9</v>
      </c>
      <c r="D3059" t="str">
        <f t="shared" si="47"/>
        <v>OUTFLOWS</v>
      </c>
      <c r="E3059" t="s">
        <v>123</v>
      </c>
      <c r="F3059" t="s">
        <v>124</v>
      </c>
      <c r="G3059" t="s">
        <v>102</v>
      </c>
      <c r="H3059" t="s">
        <v>212</v>
      </c>
      <c r="I3059" t="s">
        <v>744</v>
      </c>
      <c r="J3059" t="s">
        <v>745</v>
      </c>
      <c r="K3059" t="s">
        <v>4022</v>
      </c>
      <c r="L3059" t="s">
        <v>4023</v>
      </c>
      <c r="M3059" s="17">
        <f>VLOOKUP($K3059,[1]Budget!$V:$AE,5,0)*IF($C3059="1 - Revenues",1,IF(AND($C3059="5 - Transfers",MID(I3059,15,1)="4"),1,-1))</f>
        <v>0</v>
      </c>
      <c r="N3059" s="17">
        <f>VLOOKUP($K3059,[1]Budget!$V:$AE,6,0)*IF($C3059="1 - Revenues",1,IF(AND($C3059="5 - Transfers",MID(J3059,15,1)="4"),1,-1))</f>
        <v>-45000</v>
      </c>
      <c r="O3059" s="17">
        <f>IFERROR(IF(RIGHT(LEFT(K3059,15),1)="4",VLOOKUP(K3059,'[1]Budget Worksheet'!A:B,2,0),-1*VLOOKUP(K3059,'[1]Budget Worksheet'!A:B,2,0)),0)</f>
        <v>0</v>
      </c>
      <c r="P3059" s="17">
        <f>VLOOKUP($K3059,[1]Budget!$V:$AE,8,0)*IF($C3059="1 - Revenues",1,IF(AND($C3059="5 - Transfers",MID($K3059,15,1)="4"),1,-1))</f>
        <v>0</v>
      </c>
      <c r="Q3059" s="17">
        <f>VLOOKUP($K3059,[1]Budget!$V:$AE,10,0)*IF($C3059="1 - Revenues",1,IF(AND($C3059="5 - Transfers",MID(K3059,15,1)="4"),1,-1))</f>
        <v>0</v>
      </c>
      <c r="S3059" s="18" t="b">
        <f>IF(LEFT(C3059,1)="1",1,-1)*SUMIF([1]Budget!V:V,'Budget Worksheet for Pivot Tabl'!K3059,[1]Budget!AC:AC)=P3059</f>
        <v>1</v>
      </c>
    </row>
    <row r="3060" spans="1:19" x14ac:dyDescent="0.25">
      <c r="A3060" t="s">
        <v>43</v>
      </c>
      <c r="B3060" t="s">
        <v>44</v>
      </c>
      <c r="C3060" t="s">
        <v>9</v>
      </c>
      <c r="D3060" t="str">
        <f t="shared" si="47"/>
        <v>OUTFLOWS</v>
      </c>
      <c r="E3060" t="s">
        <v>123</v>
      </c>
      <c r="F3060" t="s">
        <v>124</v>
      </c>
      <c r="G3060" t="s">
        <v>102</v>
      </c>
      <c r="H3060" t="s">
        <v>212</v>
      </c>
      <c r="I3060" t="s">
        <v>744</v>
      </c>
      <c r="J3060" t="s">
        <v>745</v>
      </c>
      <c r="K3060" t="s">
        <v>4024</v>
      </c>
      <c r="L3060" t="s">
        <v>4025</v>
      </c>
      <c r="M3060" s="17">
        <f>VLOOKUP($K3060,[1]Budget!$V:$AE,5,0)*IF($C3060="1 - Revenues",1,IF(AND($C3060="5 - Transfers",MID(I3060,15,1)="4"),1,-1))</f>
        <v>0</v>
      </c>
      <c r="N3060" s="17">
        <f>VLOOKUP($K3060,[1]Budget!$V:$AE,6,0)*IF($C3060="1 - Revenues",1,IF(AND($C3060="5 - Transfers",MID(J3060,15,1)="4"),1,-1))</f>
        <v>-11000</v>
      </c>
      <c r="O3060" s="17">
        <f>IFERROR(IF(RIGHT(LEFT(K3060,15),1)="4",VLOOKUP(K3060,'[1]Budget Worksheet'!A:B,2,0),-1*VLOOKUP(K3060,'[1]Budget Worksheet'!A:B,2,0)),0)</f>
        <v>0</v>
      </c>
      <c r="P3060" s="17">
        <f>VLOOKUP($K3060,[1]Budget!$V:$AE,8,0)*IF($C3060="1 - Revenues",1,IF(AND($C3060="5 - Transfers",MID($K3060,15,1)="4"),1,-1))</f>
        <v>0</v>
      </c>
      <c r="Q3060" s="17">
        <f>VLOOKUP($K3060,[1]Budget!$V:$AE,10,0)*IF($C3060="1 - Revenues",1,IF(AND($C3060="5 - Transfers",MID(K3060,15,1)="4"),1,-1))</f>
        <v>0</v>
      </c>
      <c r="S3060" s="18" t="b">
        <f>IF(LEFT(C3060,1)="1",1,-1)*SUMIF([1]Budget!V:V,'Budget Worksheet for Pivot Tabl'!K3060,[1]Budget!AC:AC)=P3060</f>
        <v>1</v>
      </c>
    </row>
    <row r="3061" spans="1:19" x14ac:dyDescent="0.25">
      <c r="A3061" t="s">
        <v>43</v>
      </c>
      <c r="B3061" t="s">
        <v>44</v>
      </c>
      <c r="C3061" t="s">
        <v>8</v>
      </c>
      <c r="D3061" t="str">
        <f t="shared" si="47"/>
        <v>OUTFLOWS</v>
      </c>
      <c r="E3061" t="s">
        <v>125</v>
      </c>
      <c r="F3061" t="s">
        <v>126</v>
      </c>
      <c r="G3061" t="s">
        <v>102</v>
      </c>
      <c r="H3061" t="s">
        <v>212</v>
      </c>
      <c r="I3061" t="s">
        <v>25</v>
      </c>
      <c r="J3061" t="s">
        <v>914</v>
      </c>
      <c r="K3061" t="s">
        <v>4026</v>
      </c>
      <c r="L3061" t="s">
        <v>590</v>
      </c>
      <c r="M3061" s="17">
        <f>VLOOKUP($K3061,[1]Budget!$V:$AE,5,0)*IF($C3061="1 - Revenues",1,IF(AND($C3061="5 - Transfers",MID(I3061,15,1)="4"),1,-1))</f>
        <v>0</v>
      </c>
      <c r="N3061" s="17">
        <f>VLOOKUP($K3061,[1]Budget!$V:$AE,6,0)*IF($C3061="1 - Revenues",1,IF(AND($C3061="5 - Transfers",MID(J3061,15,1)="4"),1,-1))</f>
        <v>0</v>
      </c>
      <c r="O3061" s="17">
        <f>IFERROR(IF(RIGHT(LEFT(K3061,15),1)="4",VLOOKUP(K3061,'[1]Budget Worksheet'!A:B,2,0),-1*VLOOKUP(K3061,'[1]Budget Worksheet'!A:B,2,0)),0)</f>
        <v>0</v>
      </c>
      <c r="P3061" s="17">
        <f>VLOOKUP($K3061,[1]Budget!$V:$AE,8,0)*IF($C3061="1 - Revenues",1,IF(AND($C3061="5 - Transfers",MID($K3061,15,1)="4"),1,-1))</f>
        <v>0</v>
      </c>
      <c r="Q3061" s="17">
        <f>VLOOKUP($K3061,[1]Budget!$V:$AE,10,0)*IF($C3061="1 - Revenues",1,IF(AND($C3061="5 - Transfers",MID(K3061,15,1)="4"),1,-1))</f>
        <v>0</v>
      </c>
      <c r="S3061" s="18" t="b">
        <f>IF(LEFT(C3061,1)="1",1,-1)*SUMIF([1]Budget!V:V,'Budget Worksheet for Pivot Tabl'!K3061,[1]Budget!AC:AC)=P3061</f>
        <v>1</v>
      </c>
    </row>
    <row r="3062" spans="1:19" x14ac:dyDescent="0.25">
      <c r="A3062" t="s">
        <v>43</v>
      </c>
      <c r="B3062" t="s">
        <v>44</v>
      </c>
      <c r="C3062" t="s">
        <v>8</v>
      </c>
      <c r="D3062" t="str">
        <f t="shared" si="47"/>
        <v>OUTFLOWS</v>
      </c>
      <c r="E3062" t="s">
        <v>125</v>
      </c>
      <c r="F3062" t="s">
        <v>126</v>
      </c>
      <c r="G3062" t="s">
        <v>102</v>
      </c>
      <c r="H3062" t="s">
        <v>212</v>
      </c>
      <c r="I3062" t="s">
        <v>25</v>
      </c>
      <c r="J3062" t="s">
        <v>914</v>
      </c>
      <c r="K3062" t="s">
        <v>4027</v>
      </c>
      <c r="L3062" t="s">
        <v>470</v>
      </c>
      <c r="M3062" s="17">
        <f>VLOOKUP($K3062,[1]Budget!$V:$AE,5,0)*IF($C3062="1 - Revenues",1,IF(AND($C3062="5 - Transfers",MID(I3062,15,1)="4"),1,-1))</f>
        <v>0</v>
      </c>
      <c r="N3062" s="17">
        <f>VLOOKUP($K3062,[1]Budget!$V:$AE,6,0)*IF($C3062="1 - Revenues",1,IF(AND($C3062="5 - Transfers",MID(J3062,15,1)="4"),1,-1))</f>
        <v>0</v>
      </c>
      <c r="O3062" s="17">
        <f>IFERROR(IF(RIGHT(LEFT(K3062,15),1)="4",VLOOKUP(K3062,'[1]Budget Worksheet'!A:B,2,0),-1*VLOOKUP(K3062,'[1]Budget Worksheet'!A:B,2,0)),0)</f>
        <v>0</v>
      </c>
      <c r="P3062" s="17">
        <f>VLOOKUP($K3062,[1]Budget!$V:$AE,8,0)*IF($C3062="1 - Revenues",1,IF(AND($C3062="5 - Transfers",MID($K3062,15,1)="4"),1,-1))</f>
        <v>0</v>
      </c>
      <c r="Q3062" s="17">
        <f>VLOOKUP($K3062,[1]Budget!$V:$AE,10,0)*IF($C3062="1 - Revenues",1,IF(AND($C3062="5 - Transfers",MID(K3062,15,1)="4"),1,-1))</f>
        <v>0</v>
      </c>
      <c r="S3062" s="18" t="b">
        <f>IF(LEFT(C3062,1)="1",1,-1)*SUMIF([1]Budget!V:V,'Budget Worksheet for Pivot Tabl'!K3062,[1]Budget!AC:AC)=P3062</f>
        <v>1</v>
      </c>
    </row>
    <row r="3063" spans="1:19" x14ac:dyDescent="0.25">
      <c r="A3063" t="s">
        <v>43</v>
      </c>
      <c r="B3063" t="s">
        <v>44</v>
      </c>
      <c r="C3063" t="s">
        <v>8</v>
      </c>
      <c r="D3063" t="str">
        <f t="shared" si="47"/>
        <v>OUTFLOWS</v>
      </c>
      <c r="E3063" t="s">
        <v>125</v>
      </c>
      <c r="F3063" t="s">
        <v>126</v>
      </c>
      <c r="G3063" t="s">
        <v>102</v>
      </c>
      <c r="H3063" t="s">
        <v>212</v>
      </c>
      <c r="I3063" t="s">
        <v>25</v>
      </c>
      <c r="J3063" t="s">
        <v>914</v>
      </c>
      <c r="K3063" t="s">
        <v>4028</v>
      </c>
      <c r="L3063" t="s">
        <v>606</v>
      </c>
      <c r="M3063" s="17">
        <f>VLOOKUP($K3063,[1]Budget!$V:$AE,5,0)*IF($C3063="1 - Revenues",1,IF(AND($C3063="5 - Transfers",MID(I3063,15,1)="4"),1,-1))</f>
        <v>0</v>
      </c>
      <c r="N3063" s="17">
        <f>VLOOKUP($K3063,[1]Budget!$V:$AE,6,0)*IF($C3063="1 - Revenues",1,IF(AND($C3063="5 - Transfers",MID(J3063,15,1)="4"),1,-1))</f>
        <v>0</v>
      </c>
      <c r="O3063" s="17">
        <f>IFERROR(IF(RIGHT(LEFT(K3063,15),1)="4",VLOOKUP(K3063,'[1]Budget Worksheet'!A:B,2,0),-1*VLOOKUP(K3063,'[1]Budget Worksheet'!A:B,2,0)),0)</f>
        <v>0</v>
      </c>
      <c r="P3063" s="17">
        <f>VLOOKUP($K3063,[1]Budget!$V:$AE,8,0)*IF($C3063="1 - Revenues",1,IF(AND($C3063="5 - Transfers",MID($K3063,15,1)="4"),1,-1))</f>
        <v>0</v>
      </c>
      <c r="Q3063" s="17">
        <f>VLOOKUP($K3063,[1]Budget!$V:$AE,10,0)*IF($C3063="1 - Revenues",1,IF(AND($C3063="5 - Transfers",MID(K3063,15,1)="4"),1,-1))</f>
        <v>0</v>
      </c>
      <c r="S3063" s="18" t="b">
        <f>IF(LEFT(C3063,1)="1",1,-1)*SUMIF([1]Budget!V:V,'Budget Worksheet for Pivot Tabl'!K3063,[1]Budget!AC:AC)=P3063</f>
        <v>1</v>
      </c>
    </row>
    <row r="3064" spans="1:19" x14ac:dyDescent="0.25">
      <c r="A3064" t="s">
        <v>43</v>
      </c>
      <c r="B3064" t="s">
        <v>44</v>
      </c>
      <c r="C3064" t="s">
        <v>8</v>
      </c>
      <c r="D3064" t="str">
        <f t="shared" si="47"/>
        <v>OUTFLOWS</v>
      </c>
      <c r="E3064" t="s">
        <v>125</v>
      </c>
      <c r="F3064" t="s">
        <v>126</v>
      </c>
      <c r="G3064" t="s">
        <v>102</v>
      </c>
      <c r="H3064" t="s">
        <v>212</v>
      </c>
      <c r="I3064" t="s">
        <v>25</v>
      </c>
      <c r="J3064" t="s">
        <v>914</v>
      </c>
      <c r="K3064" t="s">
        <v>4029</v>
      </c>
      <c r="L3064" t="s">
        <v>620</v>
      </c>
      <c r="M3064" s="17">
        <f>VLOOKUP($K3064,[1]Budget!$V:$AE,5,0)*IF($C3064="1 - Revenues",1,IF(AND($C3064="5 - Transfers",MID(I3064,15,1)="4"),1,-1))</f>
        <v>0</v>
      </c>
      <c r="N3064" s="17">
        <f>VLOOKUP($K3064,[1]Budget!$V:$AE,6,0)*IF($C3064="1 - Revenues",1,IF(AND($C3064="5 - Transfers",MID(J3064,15,1)="4"),1,-1))</f>
        <v>0</v>
      </c>
      <c r="O3064" s="17">
        <f>IFERROR(IF(RIGHT(LEFT(K3064,15),1)="4",VLOOKUP(K3064,'[1]Budget Worksheet'!A:B,2,0),-1*VLOOKUP(K3064,'[1]Budget Worksheet'!A:B,2,0)),0)</f>
        <v>0</v>
      </c>
      <c r="P3064" s="17">
        <f>VLOOKUP($K3064,[1]Budget!$V:$AE,8,0)*IF($C3064="1 - Revenues",1,IF(AND($C3064="5 - Transfers",MID($K3064,15,1)="4"),1,-1))</f>
        <v>0</v>
      </c>
      <c r="Q3064" s="17">
        <f>VLOOKUP($K3064,[1]Budget!$V:$AE,10,0)*IF($C3064="1 - Revenues",1,IF(AND($C3064="5 - Transfers",MID(K3064,15,1)="4"),1,-1))</f>
        <v>0</v>
      </c>
      <c r="S3064" s="18" t="b">
        <f>IF(LEFT(C3064,1)="1",1,-1)*SUMIF([1]Budget!V:V,'Budget Worksheet for Pivot Tabl'!K3064,[1]Budget!AC:AC)=P3064</f>
        <v>1</v>
      </c>
    </row>
    <row r="3065" spans="1:19" x14ac:dyDescent="0.25">
      <c r="A3065" t="s">
        <v>43</v>
      </c>
      <c r="B3065" t="s">
        <v>44</v>
      </c>
      <c r="C3065" t="s">
        <v>8</v>
      </c>
      <c r="D3065" t="str">
        <f t="shared" si="47"/>
        <v>OUTFLOWS</v>
      </c>
      <c r="E3065" t="s">
        <v>125</v>
      </c>
      <c r="F3065" t="s">
        <v>126</v>
      </c>
      <c r="G3065" t="s">
        <v>102</v>
      </c>
      <c r="H3065" t="s">
        <v>212</v>
      </c>
      <c r="I3065" t="s">
        <v>25</v>
      </c>
      <c r="J3065" t="s">
        <v>914</v>
      </c>
      <c r="K3065" t="s">
        <v>4030</v>
      </c>
      <c r="L3065" t="s">
        <v>472</v>
      </c>
      <c r="M3065" s="17">
        <f>VLOOKUP($K3065,[1]Budget!$V:$AE,5,0)*IF($C3065="1 - Revenues",1,IF(AND($C3065="5 - Transfers",MID(I3065,15,1)="4"),1,-1))</f>
        <v>0</v>
      </c>
      <c r="N3065" s="17">
        <f>VLOOKUP($K3065,[1]Budget!$V:$AE,6,0)*IF($C3065="1 - Revenues",1,IF(AND($C3065="5 - Transfers",MID(J3065,15,1)="4"),1,-1))</f>
        <v>0</v>
      </c>
      <c r="O3065" s="17">
        <f>IFERROR(IF(RIGHT(LEFT(K3065,15),1)="4",VLOOKUP(K3065,'[1]Budget Worksheet'!A:B,2,0),-1*VLOOKUP(K3065,'[1]Budget Worksheet'!A:B,2,0)),0)</f>
        <v>0</v>
      </c>
      <c r="P3065" s="17">
        <f>VLOOKUP($K3065,[1]Budget!$V:$AE,8,0)*IF($C3065="1 - Revenues",1,IF(AND($C3065="5 - Transfers",MID($K3065,15,1)="4"),1,-1))</f>
        <v>0</v>
      </c>
      <c r="Q3065" s="17">
        <f>VLOOKUP($K3065,[1]Budget!$V:$AE,10,0)*IF($C3065="1 - Revenues",1,IF(AND($C3065="5 - Transfers",MID(K3065,15,1)="4"),1,-1))</f>
        <v>0</v>
      </c>
      <c r="S3065" s="18" t="b">
        <f>IF(LEFT(C3065,1)="1",1,-1)*SUMIF([1]Budget!V:V,'Budget Worksheet for Pivot Tabl'!K3065,[1]Budget!AC:AC)=P3065</f>
        <v>1</v>
      </c>
    </row>
    <row r="3066" spans="1:19" x14ac:dyDescent="0.25">
      <c r="A3066" t="s">
        <v>43</v>
      </c>
      <c r="B3066" t="s">
        <v>44</v>
      </c>
      <c r="C3066" t="s">
        <v>9</v>
      </c>
      <c r="D3066" t="str">
        <f t="shared" si="47"/>
        <v>OUTFLOWS</v>
      </c>
      <c r="E3066" t="s">
        <v>125</v>
      </c>
      <c r="F3066" t="s">
        <v>126</v>
      </c>
      <c r="G3066" t="s">
        <v>102</v>
      </c>
      <c r="H3066" t="s">
        <v>212</v>
      </c>
      <c r="I3066" t="s">
        <v>25</v>
      </c>
      <c r="J3066" t="s">
        <v>914</v>
      </c>
      <c r="K3066" t="s">
        <v>4031</v>
      </c>
      <c r="L3066" t="s">
        <v>476</v>
      </c>
      <c r="M3066" s="17">
        <f>VLOOKUP($K3066,[1]Budget!$V:$AE,5,0)*IF($C3066="1 - Revenues",1,IF(AND($C3066="5 - Transfers",MID(I3066,15,1)="4"),1,-1))</f>
        <v>-28000</v>
      </c>
      <c r="N3066" s="17">
        <f>VLOOKUP($K3066,[1]Budget!$V:$AE,6,0)*IF($C3066="1 - Revenues",1,IF(AND($C3066="5 - Transfers",MID(J3066,15,1)="4"),1,-1))</f>
        <v>-94000</v>
      </c>
      <c r="O3066" s="17">
        <f>IFERROR(IF(RIGHT(LEFT(K3066,15),1)="4",VLOOKUP(K3066,'[1]Budget Worksheet'!A:B,2,0),-1*VLOOKUP(K3066,'[1]Budget Worksheet'!A:B,2,0)),0)</f>
        <v>0</v>
      </c>
      <c r="P3066" s="17">
        <f>VLOOKUP($K3066,[1]Budget!$V:$AE,8,0)*IF($C3066="1 - Revenues",1,IF(AND($C3066="5 - Transfers",MID($K3066,15,1)="4"),1,-1))</f>
        <v>-100000</v>
      </c>
      <c r="Q3066" s="17">
        <f>VLOOKUP($K3066,[1]Budget!$V:$AE,10,0)*IF($C3066="1 - Revenues",1,IF(AND($C3066="5 - Transfers",MID(K3066,15,1)="4"),1,-1))</f>
        <v>-100000</v>
      </c>
      <c r="S3066" s="18" t="b">
        <f>IF(LEFT(C3066,1)="1",1,-1)*SUMIF([1]Budget!V:V,'Budget Worksheet for Pivot Tabl'!K3066,[1]Budget!AC:AC)=P3066</f>
        <v>1</v>
      </c>
    </row>
    <row r="3067" spans="1:19" x14ac:dyDescent="0.25">
      <c r="A3067" t="s">
        <v>43</v>
      </c>
      <c r="B3067" t="s">
        <v>44</v>
      </c>
      <c r="C3067" t="s">
        <v>8</v>
      </c>
      <c r="D3067" t="str">
        <f t="shared" si="47"/>
        <v>OUTFLOWS</v>
      </c>
      <c r="E3067" t="s">
        <v>114</v>
      </c>
      <c r="F3067" t="s">
        <v>115</v>
      </c>
      <c r="G3067" t="s">
        <v>116</v>
      </c>
      <c r="H3067" t="s">
        <v>447</v>
      </c>
      <c r="I3067" t="s">
        <v>2024</v>
      </c>
      <c r="J3067" t="s">
        <v>2025</v>
      </c>
      <c r="K3067" t="s">
        <v>4032</v>
      </c>
      <c r="L3067" t="s">
        <v>590</v>
      </c>
      <c r="M3067" s="17">
        <f>VLOOKUP($K3067,[1]Budget!$V:$AE,5,0)*IF($C3067="1 - Revenues",1,IF(AND($C3067="5 - Transfers",MID(I3067,15,1)="4"),1,-1))</f>
        <v>-845000</v>
      </c>
      <c r="N3067" s="17">
        <f>VLOOKUP($K3067,[1]Budget!$V:$AE,6,0)*IF($C3067="1 - Revenues",1,IF(AND($C3067="5 - Transfers",MID(J3067,15,1)="4"),1,-1))</f>
        <v>-749000</v>
      </c>
      <c r="O3067" s="17">
        <f>IFERROR(IF(RIGHT(LEFT(K3067,15),1)="4",VLOOKUP(K3067,'[1]Budget Worksheet'!A:B,2,0),-1*VLOOKUP(K3067,'[1]Budget Worksheet'!A:B,2,0)),0)</f>
        <v>-500021</v>
      </c>
      <c r="P3067" s="17">
        <f>VLOOKUP($K3067,[1]Budget!$V:$AE,8,0)*IF($C3067="1 - Revenues",1,IF(AND($C3067="5 - Transfers",MID($K3067,15,1)="4"),1,-1))</f>
        <v>-500021</v>
      </c>
      <c r="Q3067" s="17">
        <f>VLOOKUP($K3067,[1]Budget!$V:$AE,10,0)*IF($C3067="1 - Revenues",1,IF(AND($C3067="5 - Transfers",MID(K3067,15,1)="4"),1,-1))</f>
        <v>0</v>
      </c>
      <c r="S3067" s="18" t="b">
        <f>IF(LEFT(C3067,1)="1",1,-1)*SUMIF([1]Budget!V:V,'Budget Worksheet for Pivot Tabl'!K3067,[1]Budget!AC:AC)=P3067</f>
        <v>1</v>
      </c>
    </row>
    <row r="3068" spans="1:19" x14ac:dyDescent="0.25">
      <c r="A3068" t="s">
        <v>43</v>
      </c>
      <c r="B3068" t="s">
        <v>44</v>
      </c>
      <c r="C3068" t="s">
        <v>8</v>
      </c>
      <c r="D3068" t="str">
        <f t="shared" si="47"/>
        <v>OUTFLOWS</v>
      </c>
      <c r="E3068" t="s">
        <v>114</v>
      </c>
      <c r="F3068" t="s">
        <v>115</v>
      </c>
      <c r="G3068" t="s">
        <v>116</v>
      </c>
      <c r="H3068" t="s">
        <v>447</v>
      </c>
      <c r="I3068" t="s">
        <v>2024</v>
      </c>
      <c r="J3068" t="s">
        <v>2025</v>
      </c>
      <c r="K3068" t="s">
        <v>4033</v>
      </c>
      <c r="L3068" t="s">
        <v>582</v>
      </c>
      <c r="M3068" s="17">
        <f>VLOOKUP($K3068,[1]Budget!$V:$AE,5,0)*IF($C3068="1 - Revenues",1,IF(AND($C3068="5 - Transfers",MID(I3068,15,1)="4"),1,-1))</f>
        <v>0</v>
      </c>
      <c r="N3068" s="17">
        <f>VLOOKUP($K3068,[1]Budget!$V:$AE,6,0)*IF($C3068="1 - Revenues",1,IF(AND($C3068="5 - Transfers",MID(J3068,15,1)="4"),1,-1))</f>
        <v>0</v>
      </c>
      <c r="O3068" s="17">
        <f>IFERROR(IF(RIGHT(LEFT(K3068,15),1)="4",VLOOKUP(K3068,'[1]Budget Worksheet'!A:B,2,0),-1*VLOOKUP(K3068,'[1]Budget Worksheet'!A:B,2,0)),0)</f>
        <v>0</v>
      </c>
      <c r="P3068" s="17">
        <f>VLOOKUP($K3068,[1]Budget!$V:$AE,8,0)*IF($C3068="1 - Revenues",1,IF(AND($C3068="5 - Transfers",MID($K3068,15,1)="4"),1,-1))</f>
        <v>0</v>
      </c>
      <c r="Q3068" s="17">
        <f>VLOOKUP($K3068,[1]Budget!$V:$AE,10,0)*IF($C3068="1 - Revenues",1,IF(AND($C3068="5 - Transfers",MID(K3068,15,1)="4"),1,-1))</f>
        <v>0</v>
      </c>
      <c r="S3068" s="18" t="b">
        <f>IF(LEFT(C3068,1)="1",1,-1)*SUMIF([1]Budget!V:V,'Budget Worksheet for Pivot Tabl'!K3068,[1]Budget!AC:AC)=P3068</f>
        <v>1</v>
      </c>
    </row>
    <row r="3069" spans="1:19" x14ac:dyDescent="0.25">
      <c r="A3069" t="s">
        <v>43</v>
      </c>
      <c r="B3069" t="s">
        <v>44</v>
      </c>
      <c r="C3069" t="s">
        <v>8</v>
      </c>
      <c r="D3069" t="str">
        <f t="shared" si="47"/>
        <v>OUTFLOWS</v>
      </c>
      <c r="E3069" t="s">
        <v>114</v>
      </c>
      <c r="F3069" t="s">
        <v>115</v>
      </c>
      <c r="G3069" t="s">
        <v>116</v>
      </c>
      <c r="H3069" t="s">
        <v>447</v>
      </c>
      <c r="I3069" t="s">
        <v>2024</v>
      </c>
      <c r="J3069" t="s">
        <v>2025</v>
      </c>
      <c r="K3069" t="s">
        <v>4034</v>
      </c>
      <c r="L3069" t="s">
        <v>593</v>
      </c>
      <c r="M3069" s="17">
        <f>VLOOKUP($K3069,[1]Budget!$V:$AE,5,0)*IF($C3069="1 - Revenues",1,IF(AND($C3069="5 - Transfers",MID(I3069,15,1)="4"),1,-1))</f>
        <v>-26000</v>
      </c>
      <c r="N3069" s="17">
        <f>VLOOKUP($K3069,[1]Budget!$V:$AE,6,0)*IF($C3069="1 - Revenues",1,IF(AND($C3069="5 - Transfers",MID(J3069,15,1)="4"),1,-1))</f>
        <v>-11000</v>
      </c>
      <c r="O3069" s="17">
        <f>IFERROR(IF(RIGHT(LEFT(K3069,15),1)="4",VLOOKUP(K3069,'[1]Budget Worksheet'!A:B,2,0),-1*VLOOKUP(K3069,'[1]Budget Worksheet'!A:B,2,0)),0)</f>
        <v>0</v>
      </c>
      <c r="P3069" s="17">
        <f>VLOOKUP($K3069,[1]Budget!$V:$AE,8,0)*IF($C3069="1 - Revenues",1,IF(AND($C3069="5 - Transfers",MID($K3069,15,1)="4"),1,-1))</f>
        <v>0</v>
      </c>
      <c r="Q3069" s="17">
        <f>VLOOKUP($K3069,[1]Budget!$V:$AE,10,0)*IF($C3069="1 - Revenues",1,IF(AND($C3069="5 - Transfers",MID(K3069,15,1)="4"),1,-1))</f>
        <v>0</v>
      </c>
      <c r="S3069" s="18" t="b">
        <f>IF(LEFT(C3069,1)="1",1,-1)*SUMIF([1]Budget!V:V,'Budget Worksheet for Pivot Tabl'!K3069,[1]Budget!AC:AC)=P3069</f>
        <v>1</v>
      </c>
    </row>
    <row r="3070" spans="1:19" x14ac:dyDescent="0.25">
      <c r="A3070" t="s">
        <v>43</v>
      </c>
      <c r="B3070" t="s">
        <v>44</v>
      </c>
      <c r="C3070" t="s">
        <v>8</v>
      </c>
      <c r="D3070" t="str">
        <f t="shared" si="47"/>
        <v>OUTFLOWS</v>
      </c>
      <c r="E3070" t="s">
        <v>114</v>
      </c>
      <c r="F3070" t="s">
        <v>115</v>
      </c>
      <c r="G3070" t="s">
        <v>116</v>
      </c>
      <c r="H3070" t="s">
        <v>447</v>
      </c>
      <c r="I3070" t="s">
        <v>2024</v>
      </c>
      <c r="J3070" t="s">
        <v>2025</v>
      </c>
      <c r="K3070" t="s">
        <v>4035</v>
      </c>
      <c r="L3070" t="s">
        <v>919</v>
      </c>
      <c r="M3070" s="17">
        <f>VLOOKUP($K3070,[1]Budget!$V:$AE,5,0)*IF($C3070="1 - Revenues",1,IF(AND($C3070="5 - Transfers",MID(I3070,15,1)="4"),1,-1))</f>
        <v>-2000</v>
      </c>
      <c r="N3070" s="17">
        <f>VLOOKUP($K3070,[1]Budget!$V:$AE,6,0)*IF($C3070="1 - Revenues",1,IF(AND($C3070="5 - Transfers",MID(J3070,15,1)="4"),1,-1))</f>
        <v>0</v>
      </c>
      <c r="O3070" s="17">
        <f>IFERROR(IF(RIGHT(LEFT(K3070,15),1)="4",VLOOKUP(K3070,'[1]Budget Worksheet'!A:B,2,0),-1*VLOOKUP(K3070,'[1]Budget Worksheet'!A:B,2,0)),0)</f>
        <v>0</v>
      </c>
      <c r="P3070" s="17">
        <f>VLOOKUP($K3070,[1]Budget!$V:$AE,8,0)*IF($C3070="1 - Revenues",1,IF(AND($C3070="5 - Transfers",MID($K3070,15,1)="4"),1,-1))</f>
        <v>0</v>
      </c>
      <c r="Q3070" s="17">
        <f>VLOOKUP($K3070,[1]Budget!$V:$AE,10,0)*IF($C3070="1 - Revenues",1,IF(AND($C3070="5 - Transfers",MID(K3070,15,1)="4"),1,-1))</f>
        <v>0</v>
      </c>
      <c r="S3070" s="18" t="b">
        <f>IF(LEFT(C3070,1)="1",1,-1)*SUMIF([1]Budget!V:V,'Budget Worksheet for Pivot Tabl'!K3070,[1]Budget!AC:AC)=P3070</f>
        <v>1</v>
      </c>
    </row>
    <row r="3071" spans="1:19" x14ac:dyDescent="0.25">
      <c r="A3071" t="s">
        <v>43</v>
      </c>
      <c r="B3071" t="s">
        <v>44</v>
      </c>
      <c r="C3071" t="s">
        <v>8</v>
      </c>
      <c r="D3071" t="str">
        <f t="shared" si="47"/>
        <v>OUTFLOWS</v>
      </c>
      <c r="E3071" t="s">
        <v>114</v>
      </c>
      <c r="F3071" t="s">
        <v>115</v>
      </c>
      <c r="G3071" t="s">
        <v>116</v>
      </c>
      <c r="H3071" t="s">
        <v>447</v>
      </c>
      <c r="I3071" t="s">
        <v>2024</v>
      </c>
      <c r="J3071" t="s">
        <v>2025</v>
      </c>
      <c r="K3071" t="s">
        <v>4036</v>
      </c>
      <c r="L3071" t="s">
        <v>595</v>
      </c>
      <c r="M3071" s="17">
        <f>VLOOKUP($K3071,[1]Budget!$V:$AE,5,0)*IF($C3071="1 - Revenues",1,IF(AND($C3071="5 - Transfers",MID(I3071,15,1)="4"),1,-1))</f>
        <v>0</v>
      </c>
      <c r="N3071" s="17">
        <f>VLOOKUP($K3071,[1]Budget!$V:$AE,6,0)*IF($C3071="1 - Revenues",1,IF(AND($C3071="5 - Transfers",MID(J3071,15,1)="4"),1,-1))</f>
        <v>-2000</v>
      </c>
      <c r="O3071" s="17">
        <f>IFERROR(IF(RIGHT(LEFT(K3071,15),1)="4",VLOOKUP(K3071,'[1]Budget Worksheet'!A:B,2,0),-1*VLOOKUP(K3071,'[1]Budget Worksheet'!A:B,2,0)),0)</f>
        <v>0</v>
      </c>
      <c r="P3071" s="17">
        <f>VLOOKUP($K3071,[1]Budget!$V:$AE,8,0)*IF($C3071="1 - Revenues",1,IF(AND($C3071="5 - Transfers",MID($K3071,15,1)="4"),1,-1))</f>
        <v>0</v>
      </c>
      <c r="Q3071" s="17">
        <f>VLOOKUP($K3071,[1]Budget!$V:$AE,10,0)*IF($C3071="1 - Revenues",1,IF(AND($C3071="5 - Transfers",MID(K3071,15,1)="4"),1,-1))</f>
        <v>0</v>
      </c>
      <c r="S3071" s="18" t="b">
        <f>IF(LEFT(C3071,1)="1",1,-1)*SUMIF([1]Budget!V:V,'Budget Worksheet for Pivot Tabl'!K3071,[1]Budget!AC:AC)=P3071</f>
        <v>1</v>
      </c>
    </row>
    <row r="3072" spans="1:19" x14ac:dyDescent="0.25">
      <c r="A3072" t="s">
        <v>43</v>
      </c>
      <c r="B3072" t="s">
        <v>44</v>
      </c>
      <c r="C3072" t="s">
        <v>8</v>
      </c>
      <c r="D3072" t="str">
        <f t="shared" si="47"/>
        <v>OUTFLOWS</v>
      </c>
      <c r="E3072" t="s">
        <v>114</v>
      </c>
      <c r="F3072" t="s">
        <v>115</v>
      </c>
      <c r="G3072" t="s">
        <v>116</v>
      </c>
      <c r="H3072" t="s">
        <v>447</v>
      </c>
      <c r="I3072" t="s">
        <v>2024</v>
      </c>
      <c r="J3072" t="s">
        <v>2025</v>
      </c>
      <c r="K3072" t="s">
        <v>4037</v>
      </c>
      <c r="L3072" t="s">
        <v>597</v>
      </c>
      <c r="M3072" s="17">
        <f>VLOOKUP($K3072,[1]Budget!$V:$AE,5,0)*IF($C3072="1 - Revenues",1,IF(AND($C3072="5 - Transfers",MID(I3072,15,1)="4"),1,-1))</f>
        <v>-11000</v>
      </c>
      <c r="N3072" s="17">
        <f>VLOOKUP($K3072,[1]Budget!$V:$AE,6,0)*IF($C3072="1 - Revenues",1,IF(AND($C3072="5 - Transfers",MID(J3072,15,1)="4"),1,-1))</f>
        <v>-13000</v>
      </c>
      <c r="O3072" s="17">
        <f>IFERROR(IF(RIGHT(LEFT(K3072,15),1)="4",VLOOKUP(K3072,'[1]Budget Worksheet'!A:B,2,0),-1*VLOOKUP(K3072,'[1]Budget Worksheet'!A:B,2,0)),0)</f>
        <v>-6478</v>
      </c>
      <c r="P3072" s="17">
        <f>VLOOKUP($K3072,[1]Budget!$V:$AE,8,0)*IF($C3072="1 - Revenues",1,IF(AND($C3072="5 - Transfers",MID($K3072,15,1)="4"),1,-1))</f>
        <v>-6478</v>
      </c>
      <c r="Q3072" s="17">
        <f>VLOOKUP($K3072,[1]Budget!$V:$AE,10,0)*IF($C3072="1 - Revenues",1,IF(AND($C3072="5 - Transfers",MID(K3072,15,1)="4"),1,-1))</f>
        <v>0</v>
      </c>
      <c r="S3072" s="18" t="b">
        <f>IF(LEFT(C3072,1)="1",1,-1)*SUMIF([1]Budget!V:V,'Budget Worksheet for Pivot Tabl'!K3072,[1]Budget!AC:AC)=P3072</f>
        <v>1</v>
      </c>
    </row>
    <row r="3073" spans="1:19" x14ac:dyDescent="0.25">
      <c r="A3073" t="s">
        <v>43</v>
      </c>
      <c r="B3073" t="s">
        <v>44</v>
      </c>
      <c r="C3073" t="s">
        <v>8</v>
      </c>
      <c r="D3073" t="str">
        <f t="shared" si="47"/>
        <v>OUTFLOWS</v>
      </c>
      <c r="E3073" t="s">
        <v>114</v>
      </c>
      <c r="F3073" t="s">
        <v>115</v>
      </c>
      <c r="G3073" t="s">
        <v>116</v>
      </c>
      <c r="H3073" t="s">
        <v>447</v>
      </c>
      <c r="I3073" t="s">
        <v>2024</v>
      </c>
      <c r="J3073" t="s">
        <v>2025</v>
      </c>
      <c r="K3073" t="s">
        <v>4038</v>
      </c>
      <c r="L3073" t="s">
        <v>599</v>
      </c>
      <c r="M3073" s="17">
        <f>VLOOKUP($K3073,[1]Budget!$V:$AE,5,0)*IF($C3073="1 - Revenues",1,IF(AND($C3073="5 - Transfers",MID(I3073,15,1)="4"),1,-1))</f>
        <v>-8000</v>
      </c>
      <c r="N3073" s="17">
        <f>VLOOKUP($K3073,[1]Budget!$V:$AE,6,0)*IF($C3073="1 - Revenues",1,IF(AND($C3073="5 - Transfers",MID(J3073,15,1)="4"),1,-1))</f>
        <v>-7000</v>
      </c>
      <c r="O3073" s="17">
        <f>IFERROR(IF(RIGHT(LEFT(K3073,15),1)="4",VLOOKUP(K3073,'[1]Budget Worksheet'!A:B,2,0),-1*VLOOKUP(K3073,'[1]Budget Worksheet'!A:B,2,0)),0)</f>
        <v>-4700</v>
      </c>
      <c r="P3073" s="17">
        <f>VLOOKUP($K3073,[1]Budget!$V:$AE,8,0)*IF($C3073="1 - Revenues",1,IF(AND($C3073="5 - Transfers",MID($K3073,15,1)="4"),1,-1))</f>
        <v>-4700</v>
      </c>
      <c r="Q3073" s="17">
        <f>VLOOKUP($K3073,[1]Budget!$V:$AE,10,0)*IF($C3073="1 - Revenues",1,IF(AND($C3073="5 - Transfers",MID(K3073,15,1)="4"),1,-1))</f>
        <v>0</v>
      </c>
      <c r="S3073" s="18" t="b">
        <f>IF(LEFT(C3073,1)="1",1,-1)*SUMIF([1]Budget!V:V,'Budget Worksheet for Pivot Tabl'!K3073,[1]Budget!AC:AC)=P3073</f>
        <v>1</v>
      </c>
    </row>
    <row r="3074" spans="1:19" x14ac:dyDescent="0.25">
      <c r="A3074" t="s">
        <v>43</v>
      </c>
      <c r="B3074" t="s">
        <v>44</v>
      </c>
      <c r="C3074" t="s">
        <v>8</v>
      </c>
      <c r="D3074" t="str">
        <f t="shared" si="47"/>
        <v>OUTFLOWS</v>
      </c>
      <c r="E3074" t="s">
        <v>114</v>
      </c>
      <c r="F3074" t="s">
        <v>115</v>
      </c>
      <c r="G3074" t="s">
        <v>116</v>
      </c>
      <c r="H3074" t="s">
        <v>447</v>
      </c>
      <c r="I3074" t="s">
        <v>2024</v>
      </c>
      <c r="J3074" t="s">
        <v>2025</v>
      </c>
      <c r="K3074" t="s">
        <v>4039</v>
      </c>
      <c r="L3074" t="s">
        <v>470</v>
      </c>
      <c r="M3074" s="17">
        <f>VLOOKUP($K3074,[1]Budget!$V:$AE,5,0)*IF($C3074="1 - Revenues",1,IF(AND($C3074="5 - Transfers",MID(I3074,15,1)="4"),1,-1))</f>
        <v>-157000</v>
      </c>
      <c r="N3074" s="17">
        <f>VLOOKUP($K3074,[1]Budget!$V:$AE,6,0)*IF($C3074="1 - Revenues",1,IF(AND($C3074="5 - Transfers",MID(J3074,15,1)="4"),1,-1))</f>
        <v>-148000</v>
      </c>
      <c r="O3074" s="17">
        <f>IFERROR(IF(RIGHT(LEFT(K3074,15),1)="4",VLOOKUP(K3074,'[1]Budget Worksheet'!A:B,2,0),-1*VLOOKUP(K3074,'[1]Budget Worksheet'!A:B,2,0)),0)</f>
        <v>-103531</v>
      </c>
      <c r="P3074" s="17">
        <f>VLOOKUP($K3074,[1]Budget!$V:$AE,8,0)*IF($C3074="1 - Revenues",1,IF(AND($C3074="5 - Transfers",MID($K3074,15,1)="4"),1,-1))</f>
        <v>-118000</v>
      </c>
      <c r="Q3074" s="17">
        <f>VLOOKUP($K3074,[1]Budget!$V:$AE,10,0)*IF($C3074="1 - Revenues",1,IF(AND($C3074="5 - Transfers",MID(K3074,15,1)="4"),1,-1))</f>
        <v>-14469</v>
      </c>
      <c r="S3074" s="18" t="b">
        <f>IF(LEFT(C3074,1)="1",1,-1)*SUMIF([1]Budget!V:V,'Budget Worksheet for Pivot Tabl'!K3074,[1]Budget!AC:AC)=P3074</f>
        <v>1</v>
      </c>
    </row>
    <row r="3075" spans="1:19" x14ac:dyDescent="0.25">
      <c r="A3075" t="s">
        <v>43</v>
      </c>
      <c r="B3075" t="s">
        <v>44</v>
      </c>
      <c r="C3075" t="s">
        <v>8</v>
      </c>
      <c r="D3075" t="str">
        <f t="shared" ref="D3075:D3138" si="48">IF(C3075="1 - Revenues","INFLOWS","OUTFLOWS")</f>
        <v>OUTFLOWS</v>
      </c>
      <c r="E3075" t="s">
        <v>114</v>
      </c>
      <c r="F3075" t="s">
        <v>115</v>
      </c>
      <c r="G3075" t="s">
        <v>116</v>
      </c>
      <c r="H3075" t="s">
        <v>447</v>
      </c>
      <c r="I3075" t="s">
        <v>2024</v>
      </c>
      <c r="J3075" t="s">
        <v>2025</v>
      </c>
      <c r="K3075" t="s">
        <v>4040</v>
      </c>
      <c r="L3075" t="s">
        <v>606</v>
      </c>
      <c r="M3075" s="17">
        <f>VLOOKUP($K3075,[1]Budget!$V:$AE,5,0)*IF($C3075="1 - Revenues",1,IF(AND($C3075="5 - Transfers",MID(I3075,15,1)="4"),1,-1))</f>
        <v>-53000</v>
      </c>
      <c r="N3075" s="17">
        <f>VLOOKUP($K3075,[1]Budget!$V:$AE,6,0)*IF($C3075="1 - Revenues",1,IF(AND($C3075="5 - Transfers",MID(J3075,15,1)="4"),1,-1))</f>
        <v>-51000</v>
      </c>
      <c r="O3075" s="17">
        <f>IFERROR(IF(RIGHT(LEFT(K3075,15),1)="4",VLOOKUP(K3075,'[1]Budget Worksheet'!A:B,2,0),-1*VLOOKUP(K3075,'[1]Budget Worksheet'!A:B,2,0)),0)</f>
        <v>-32967</v>
      </c>
      <c r="P3075" s="17">
        <f>VLOOKUP($K3075,[1]Budget!$V:$AE,8,0)*IF($C3075="1 - Revenues",1,IF(AND($C3075="5 - Transfers",MID($K3075,15,1)="4"),1,-1))</f>
        <v>-32967</v>
      </c>
      <c r="Q3075" s="17">
        <f>VLOOKUP($K3075,[1]Budget!$V:$AE,10,0)*IF($C3075="1 - Revenues",1,IF(AND($C3075="5 - Transfers",MID(K3075,15,1)="4"),1,-1))</f>
        <v>0</v>
      </c>
      <c r="S3075" s="18" t="b">
        <f>IF(LEFT(C3075,1)="1",1,-1)*SUMIF([1]Budget!V:V,'Budget Worksheet for Pivot Tabl'!K3075,[1]Budget!AC:AC)=P3075</f>
        <v>1</v>
      </c>
    </row>
    <row r="3076" spans="1:19" x14ac:dyDescent="0.25">
      <c r="A3076" t="s">
        <v>43</v>
      </c>
      <c r="B3076" t="s">
        <v>44</v>
      </c>
      <c r="C3076" t="s">
        <v>8</v>
      </c>
      <c r="D3076" t="str">
        <f t="shared" si="48"/>
        <v>OUTFLOWS</v>
      </c>
      <c r="E3076" t="s">
        <v>114</v>
      </c>
      <c r="F3076" t="s">
        <v>115</v>
      </c>
      <c r="G3076" t="s">
        <v>116</v>
      </c>
      <c r="H3076" t="s">
        <v>447</v>
      </c>
      <c r="I3076" t="s">
        <v>2024</v>
      </c>
      <c r="J3076" t="s">
        <v>2025</v>
      </c>
      <c r="K3076" t="s">
        <v>4041</v>
      </c>
      <c r="L3076" t="s">
        <v>608</v>
      </c>
      <c r="M3076" s="17">
        <f>VLOOKUP($K3076,[1]Budget!$V:$AE,5,0)*IF($C3076="1 - Revenues",1,IF(AND($C3076="5 - Transfers",MID(I3076,15,1)="4"),1,-1))</f>
        <v>-131000</v>
      </c>
      <c r="N3076" s="17">
        <f>VLOOKUP($K3076,[1]Budget!$V:$AE,6,0)*IF($C3076="1 - Revenues",1,IF(AND($C3076="5 - Transfers",MID(J3076,15,1)="4"),1,-1))</f>
        <v>-131000</v>
      </c>
      <c r="O3076" s="17">
        <f>IFERROR(IF(RIGHT(LEFT(K3076,15),1)="4",VLOOKUP(K3076,'[1]Budget Worksheet'!A:B,2,0),-1*VLOOKUP(K3076,'[1]Budget Worksheet'!A:B,2,0)),0)</f>
        <v>-93045</v>
      </c>
      <c r="P3076" s="17">
        <f>VLOOKUP($K3076,[1]Budget!$V:$AE,8,0)*IF($C3076="1 - Revenues",1,IF(AND($C3076="5 - Transfers",MID($K3076,15,1)="4"),1,-1))</f>
        <v>-93045</v>
      </c>
      <c r="Q3076" s="17">
        <f>VLOOKUP($K3076,[1]Budget!$V:$AE,10,0)*IF($C3076="1 - Revenues",1,IF(AND($C3076="5 - Transfers",MID(K3076,15,1)="4"),1,-1))</f>
        <v>0</v>
      </c>
      <c r="S3076" s="18" t="b">
        <f>IF(LEFT(C3076,1)="1",1,-1)*SUMIF([1]Budget!V:V,'Budget Worksheet for Pivot Tabl'!K3076,[1]Budget!AC:AC)=P3076</f>
        <v>1</v>
      </c>
    </row>
    <row r="3077" spans="1:19" x14ac:dyDescent="0.25">
      <c r="A3077" t="s">
        <v>43</v>
      </c>
      <c r="B3077" t="s">
        <v>44</v>
      </c>
      <c r="C3077" t="s">
        <v>8</v>
      </c>
      <c r="D3077" t="str">
        <f t="shared" si="48"/>
        <v>OUTFLOWS</v>
      </c>
      <c r="E3077" t="s">
        <v>114</v>
      </c>
      <c r="F3077" t="s">
        <v>115</v>
      </c>
      <c r="G3077" t="s">
        <v>116</v>
      </c>
      <c r="H3077" t="s">
        <v>447</v>
      </c>
      <c r="I3077" t="s">
        <v>2024</v>
      </c>
      <c r="J3077" t="s">
        <v>2025</v>
      </c>
      <c r="K3077" t="s">
        <v>4042</v>
      </c>
      <c r="L3077" t="s">
        <v>610</v>
      </c>
      <c r="M3077" s="17">
        <f>VLOOKUP($K3077,[1]Budget!$V:$AE,5,0)*IF($C3077="1 - Revenues",1,IF(AND($C3077="5 - Transfers",MID(I3077,15,1)="4"),1,-1))</f>
        <v>-10000</v>
      </c>
      <c r="N3077" s="17">
        <f>VLOOKUP($K3077,[1]Budget!$V:$AE,6,0)*IF($C3077="1 - Revenues",1,IF(AND($C3077="5 - Transfers",MID(J3077,15,1)="4"),1,-1))</f>
        <v>-8000</v>
      </c>
      <c r="O3077" s="17">
        <f>IFERROR(IF(RIGHT(LEFT(K3077,15),1)="4",VLOOKUP(K3077,'[1]Budget Worksheet'!A:B,2,0),-1*VLOOKUP(K3077,'[1]Budget Worksheet'!A:B,2,0)),0)</f>
        <v>-5914</v>
      </c>
      <c r="P3077" s="17">
        <f>VLOOKUP($K3077,[1]Budget!$V:$AE,8,0)*IF($C3077="1 - Revenues",1,IF(AND($C3077="5 - Transfers",MID($K3077,15,1)="4"),1,-1))</f>
        <v>-5914</v>
      </c>
      <c r="Q3077" s="17">
        <f>VLOOKUP($K3077,[1]Budget!$V:$AE,10,0)*IF($C3077="1 - Revenues",1,IF(AND($C3077="5 - Transfers",MID(K3077,15,1)="4"),1,-1))</f>
        <v>0</v>
      </c>
      <c r="S3077" s="18" t="b">
        <f>IF(LEFT(C3077,1)="1",1,-1)*SUMIF([1]Budget!V:V,'Budget Worksheet for Pivot Tabl'!K3077,[1]Budget!AC:AC)=P3077</f>
        <v>1</v>
      </c>
    </row>
    <row r="3078" spans="1:19" x14ac:dyDescent="0.25">
      <c r="A3078" t="s">
        <v>43</v>
      </c>
      <c r="B3078" t="s">
        <v>44</v>
      </c>
      <c r="C3078" t="s">
        <v>8</v>
      </c>
      <c r="D3078" t="str">
        <f t="shared" si="48"/>
        <v>OUTFLOWS</v>
      </c>
      <c r="E3078" t="s">
        <v>114</v>
      </c>
      <c r="F3078" t="s">
        <v>115</v>
      </c>
      <c r="G3078" t="s">
        <v>116</v>
      </c>
      <c r="H3078" t="s">
        <v>447</v>
      </c>
      <c r="I3078" t="s">
        <v>2024</v>
      </c>
      <c r="J3078" t="s">
        <v>2025</v>
      </c>
      <c r="K3078" t="s">
        <v>4043</v>
      </c>
      <c r="L3078" t="s">
        <v>612</v>
      </c>
      <c r="M3078" s="17">
        <f>VLOOKUP($K3078,[1]Budget!$V:$AE,5,0)*IF($C3078="1 - Revenues",1,IF(AND($C3078="5 - Transfers",MID(I3078,15,1)="4"),1,-1))</f>
        <v>-2000</v>
      </c>
      <c r="N3078" s="17">
        <f>VLOOKUP($K3078,[1]Budget!$V:$AE,6,0)*IF($C3078="1 - Revenues",1,IF(AND($C3078="5 - Transfers",MID(J3078,15,1)="4"),1,-1))</f>
        <v>-1000</v>
      </c>
      <c r="O3078" s="17">
        <f>IFERROR(IF(RIGHT(LEFT(K3078,15),1)="4",VLOOKUP(K3078,'[1]Budget Worksheet'!A:B,2,0),-1*VLOOKUP(K3078,'[1]Budget Worksheet'!A:B,2,0)),0)</f>
        <v>-949</v>
      </c>
      <c r="P3078" s="17">
        <f>VLOOKUP($K3078,[1]Budget!$V:$AE,8,0)*IF($C3078="1 - Revenues",1,IF(AND($C3078="5 - Transfers",MID($K3078,15,1)="4"),1,-1))</f>
        <v>-949</v>
      </c>
      <c r="Q3078" s="17">
        <f>VLOOKUP($K3078,[1]Budget!$V:$AE,10,0)*IF($C3078="1 - Revenues",1,IF(AND($C3078="5 - Transfers",MID(K3078,15,1)="4"),1,-1))</f>
        <v>0</v>
      </c>
      <c r="S3078" s="18" t="b">
        <f>IF(LEFT(C3078,1)="1",1,-1)*SUMIF([1]Budget!V:V,'Budget Worksheet for Pivot Tabl'!K3078,[1]Budget!AC:AC)=P3078</f>
        <v>1</v>
      </c>
    </row>
    <row r="3079" spans="1:19" x14ac:dyDescent="0.25">
      <c r="A3079" t="s">
        <v>43</v>
      </c>
      <c r="B3079" t="s">
        <v>44</v>
      </c>
      <c r="C3079" t="s">
        <v>8</v>
      </c>
      <c r="D3079" t="str">
        <f t="shared" si="48"/>
        <v>OUTFLOWS</v>
      </c>
      <c r="E3079" t="s">
        <v>114</v>
      </c>
      <c r="F3079" t="s">
        <v>115</v>
      </c>
      <c r="G3079" t="s">
        <v>116</v>
      </c>
      <c r="H3079" t="s">
        <v>447</v>
      </c>
      <c r="I3079" t="s">
        <v>2024</v>
      </c>
      <c r="J3079" t="s">
        <v>2025</v>
      </c>
      <c r="K3079" t="s">
        <v>4044</v>
      </c>
      <c r="L3079" t="s">
        <v>614</v>
      </c>
      <c r="M3079" s="17">
        <f>VLOOKUP($K3079,[1]Budget!$V:$AE,5,0)*IF($C3079="1 - Revenues",1,IF(AND($C3079="5 - Transfers",MID(I3079,15,1)="4"),1,-1))</f>
        <v>-2000</v>
      </c>
      <c r="N3079" s="17">
        <f>VLOOKUP($K3079,[1]Budget!$V:$AE,6,0)*IF($C3079="1 - Revenues",1,IF(AND($C3079="5 - Transfers",MID(J3079,15,1)="4"),1,-1))</f>
        <v>-1000</v>
      </c>
      <c r="O3079" s="17">
        <f>IFERROR(IF(RIGHT(LEFT(K3079,15),1)="4",VLOOKUP(K3079,'[1]Budget Worksheet'!A:B,2,0),-1*VLOOKUP(K3079,'[1]Budget Worksheet'!A:B,2,0)),0)</f>
        <v>-734</v>
      </c>
      <c r="P3079" s="17">
        <f>VLOOKUP($K3079,[1]Budget!$V:$AE,8,0)*IF($C3079="1 - Revenues",1,IF(AND($C3079="5 - Transfers",MID($K3079,15,1)="4"),1,-1))</f>
        <v>-734</v>
      </c>
      <c r="Q3079" s="17">
        <f>VLOOKUP($K3079,[1]Budget!$V:$AE,10,0)*IF($C3079="1 - Revenues",1,IF(AND($C3079="5 - Transfers",MID(K3079,15,1)="4"),1,-1))</f>
        <v>0</v>
      </c>
      <c r="S3079" s="18" t="b">
        <f>IF(LEFT(C3079,1)="1",1,-1)*SUMIF([1]Budget!V:V,'Budget Worksheet for Pivot Tabl'!K3079,[1]Budget!AC:AC)=P3079</f>
        <v>1</v>
      </c>
    </row>
    <row r="3080" spans="1:19" x14ac:dyDescent="0.25">
      <c r="A3080" t="s">
        <v>43</v>
      </c>
      <c r="B3080" t="s">
        <v>44</v>
      </c>
      <c r="C3080" t="s">
        <v>8</v>
      </c>
      <c r="D3080" t="str">
        <f t="shared" si="48"/>
        <v>OUTFLOWS</v>
      </c>
      <c r="E3080" t="s">
        <v>114</v>
      </c>
      <c r="F3080" t="s">
        <v>115</v>
      </c>
      <c r="G3080" t="s">
        <v>116</v>
      </c>
      <c r="H3080" t="s">
        <v>447</v>
      </c>
      <c r="I3080" t="s">
        <v>2024</v>
      </c>
      <c r="J3080" t="s">
        <v>2025</v>
      </c>
      <c r="K3080" t="s">
        <v>4045</v>
      </c>
      <c r="L3080" t="s">
        <v>616</v>
      </c>
      <c r="M3080" s="17">
        <f>VLOOKUP($K3080,[1]Budget!$V:$AE,5,0)*IF($C3080="1 - Revenues",1,IF(AND($C3080="5 - Transfers",MID(I3080,15,1)="4"),1,-1))</f>
        <v>-23000</v>
      </c>
      <c r="N3080" s="17">
        <f>VLOOKUP($K3080,[1]Budget!$V:$AE,6,0)*IF($C3080="1 - Revenues",1,IF(AND($C3080="5 - Transfers",MID(J3080,15,1)="4"),1,-1))</f>
        <v>-23000</v>
      </c>
      <c r="O3080" s="17">
        <f>IFERROR(IF(RIGHT(LEFT(K3080,15),1)="4",VLOOKUP(K3080,'[1]Budget Worksheet'!A:B,2,0),-1*VLOOKUP(K3080,'[1]Budget Worksheet'!A:B,2,0)),0)</f>
        <v>-22800</v>
      </c>
      <c r="P3080" s="17">
        <f>VLOOKUP($K3080,[1]Budget!$V:$AE,8,0)*IF($C3080="1 - Revenues",1,IF(AND($C3080="5 - Transfers",MID($K3080,15,1)="4"),1,-1))</f>
        <v>-30000</v>
      </c>
      <c r="Q3080" s="17">
        <f>VLOOKUP($K3080,[1]Budget!$V:$AE,10,0)*IF($C3080="1 - Revenues",1,IF(AND($C3080="5 - Transfers",MID(K3080,15,1)="4"),1,-1))</f>
        <v>-7200</v>
      </c>
      <c r="S3080" s="18" t="b">
        <f>IF(LEFT(C3080,1)="1",1,-1)*SUMIF([1]Budget!V:V,'Budget Worksheet for Pivot Tabl'!K3080,[1]Budget!AC:AC)=P3080</f>
        <v>1</v>
      </c>
    </row>
    <row r="3081" spans="1:19" x14ac:dyDescent="0.25">
      <c r="A3081" t="s">
        <v>43</v>
      </c>
      <c r="B3081" t="s">
        <v>44</v>
      </c>
      <c r="C3081" t="s">
        <v>8</v>
      </c>
      <c r="D3081" t="str">
        <f t="shared" si="48"/>
        <v>OUTFLOWS</v>
      </c>
      <c r="E3081" t="s">
        <v>114</v>
      </c>
      <c r="F3081" t="s">
        <v>115</v>
      </c>
      <c r="G3081" t="s">
        <v>116</v>
      </c>
      <c r="H3081" t="s">
        <v>447</v>
      </c>
      <c r="I3081" t="s">
        <v>2024</v>
      </c>
      <c r="J3081" t="s">
        <v>2025</v>
      </c>
      <c r="K3081" t="s">
        <v>4046</v>
      </c>
      <c r="L3081" t="s">
        <v>618</v>
      </c>
      <c r="M3081" s="17">
        <f>VLOOKUP($K3081,[1]Budget!$V:$AE,5,0)*IF($C3081="1 - Revenues",1,IF(AND($C3081="5 - Transfers",MID(I3081,15,1)="4"),1,-1))</f>
        <v>-4000</v>
      </c>
      <c r="N3081" s="17">
        <f>VLOOKUP($K3081,[1]Budget!$V:$AE,6,0)*IF($C3081="1 - Revenues",1,IF(AND($C3081="5 - Transfers",MID(J3081,15,1)="4"),1,-1))</f>
        <v>-3000</v>
      </c>
      <c r="O3081" s="17">
        <f>IFERROR(IF(RIGHT(LEFT(K3081,15),1)="4",VLOOKUP(K3081,'[1]Budget Worksheet'!A:B,2,0),-1*VLOOKUP(K3081,'[1]Budget Worksheet'!A:B,2,0)),0)</f>
        <v>-4304</v>
      </c>
      <c r="P3081" s="17">
        <f>VLOOKUP($K3081,[1]Budget!$V:$AE,8,0)*IF($C3081="1 - Revenues",1,IF(AND($C3081="5 - Transfers",MID($K3081,15,1)="4"),1,-1))</f>
        <v>-4304</v>
      </c>
      <c r="Q3081" s="17">
        <f>VLOOKUP($K3081,[1]Budget!$V:$AE,10,0)*IF($C3081="1 - Revenues",1,IF(AND($C3081="5 - Transfers",MID(K3081,15,1)="4"),1,-1))</f>
        <v>0</v>
      </c>
      <c r="S3081" s="18" t="b">
        <f>IF(LEFT(C3081,1)="1",1,-1)*SUMIF([1]Budget!V:V,'Budget Worksheet for Pivot Tabl'!K3081,[1]Budget!AC:AC)=P3081</f>
        <v>1</v>
      </c>
    </row>
    <row r="3082" spans="1:19" x14ac:dyDescent="0.25">
      <c r="A3082" t="s">
        <v>43</v>
      </c>
      <c r="B3082" t="s">
        <v>44</v>
      </c>
      <c r="C3082" t="s">
        <v>8</v>
      </c>
      <c r="D3082" t="str">
        <f t="shared" si="48"/>
        <v>OUTFLOWS</v>
      </c>
      <c r="E3082" t="s">
        <v>114</v>
      </c>
      <c r="F3082" t="s">
        <v>115</v>
      </c>
      <c r="G3082" t="s">
        <v>116</v>
      </c>
      <c r="H3082" t="s">
        <v>447</v>
      </c>
      <c r="I3082" t="s">
        <v>2024</v>
      </c>
      <c r="J3082" t="s">
        <v>2025</v>
      </c>
      <c r="K3082" t="s">
        <v>4047</v>
      </c>
      <c r="L3082" t="s">
        <v>620</v>
      </c>
      <c r="M3082" s="17">
        <f>VLOOKUP($K3082,[1]Budget!$V:$AE,5,0)*IF($C3082="1 - Revenues",1,IF(AND($C3082="5 - Transfers",MID(I3082,15,1)="4"),1,-1))</f>
        <v>-1000</v>
      </c>
      <c r="N3082" s="17">
        <f>VLOOKUP($K3082,[1]Budget!$V:$AE,6,0)*IF($C3082="1 - Revenues",1,IF(AND($C3082="5 - Transfers",MID(J3082,15,1)="4"),1,-1))</f>
        <v>-5000</v>
      </c>
      <c r="O3082" s="17">
        <f>IFERROR(IF(RIGHT(LEFT(K3082,15),1)="4",VLOOKUP(K3082,'[1]Budget Worksheet'!A:B,2,0),-1*VLOOKUP(K3082,'[1]Budget Worksheet'!A:B,2,0)),0)</f>
        <v>-4347</v>
      </c>
      <c r="P3082" s="17">
        <f>VLOOKUP($K3082,[1]Budget!$V:$AE,8,0)*IF($C3082="1 - Revenues",1,IF(AND($C3082="5 - Transfers",MID($K3082,15,1)="4"),1,-1))</f>
        <v>-4347</v>
      </c>
      <c r="Q3082" s="17">
        <f>VLOOKUP($K3082,[1]Budget!$V:$AE,10,0)*IF($C3082="1 - Revenues",1,IF(AND($C3082="5 - Transfers",MID(K3082,15,1)="4"),1,-1))</f>
        <v>0</v>
      </c>
      <c r="S3082" s="18" t="b">
        <f>IF(LEFT(C3082,1)="1",1,-1)*SUMIF([1]Budget!V:V,'Budget Worksheet for Pivot Tabl'!K3082,[1]Budget!AC:AC)=P3082</f>
        <v>1</v>
      </c>
    </row>
    <row r="3083" spans="1:19" x14ac:dyDescent="0.25">
      <c r="A3083" t="s">
        <v>43</v>
      </c>
      <c r="B3083" t="s">
        <v>44</v>
      </c>
      <c r="C3083" t="s">
        <v>8</v>
      </c>
      <c r="D3083" t="str">
        <f t="shared" si="48"/>
        <v>OUTFLOWS</v>
      </c>
      <c r="E3083" t="s">
        <v>114</v>
      </c>
      <c r="F3083" t="s">
        <v>115</v>
      </c>
      <c r="G3083" t="s">
        <v>116</v>
      </c>
      <c r="H3083" t="s">
        <v>447</v>
      </c>
      <c r="I3083" t="s">
        <v>2024</v>
      </c>
      <c r="J3083" t="s">
        <v>2025</v>
      </c>
      <c r="K3083" t="s">
        <v>4048</v>
      </c>
      <c r="L3083" t="s">
        <v>1020</v>
      </c>
      <c r="M3083" s="17">
        <f>VLOOKUP($K3083,[1]Budget!$V:$AE,5,0)*IF($C3083="1 - Revenues",1,IF(AND($C3083="5 - Transfers",MID(I3083,15,1)="4"),1,-1))</f>
        <v>-1000</v>
      </c>
      <c r="N3083" s="17">
        <f>VLOOKUP($K3083,[1]Budget!$V:$AE,6,0)*IF($C3083="1 - Revenues",1,IF(AND($C3083="5 - Transfers",MID(J3083,15,1)="4"),1,-1))</f>
        <v>0</v>
      </c>
      <c r="O3083" s="17">
        <f>IFERROR(IF(RIGHT(LEFT(K3083,15),1)="4",VLOOKUP(K3083,'[1]Budget Worksheet'!A:B,2,0),-1*VLOOKUP(K3083,'[1]Budget Worksheet'!A:B,2,0)),0)</f>
        <v>0</v>
      </c>
      <c r="P3083" s="17">
        <f>VLOOKUP($K3083,[1]Budget!$V:$AE,8,0)*IF($C3083="1 - Revenues",1,IF(AND($C3083="5 - Transfers",MID($K3083,15,1)="4"),1,-1))</f>
        <v>0</v>
      </c>
      <c r="Q3083" s="17">
        <f>VLOOKUP($K3083,[1]Budget!$V:$AE,10,0)*IF($C3083="1 - Revenues",1,IF(AND($C3083="5 - Transfers",MID(K3083,15,1)="4"),1,-1))</f>
        <v>0</v>
      </c>
      <c r="S3083" s="18" t="b">
        <f>IF(LEFT(C3083,1)="1",1,-1)*SUMIF([1]Budget!V:V,'Budget Worksheet for Pivot Tabl'!K3083,[1]Budget!AC:AC)=P3083</f>
        <v>1</v>
      </c>
    </row>
    <row r="3084" spans="1:19" x14ac:dyDescent="0.25">
      <c r="A3084" t="s">
        <v>43</v>
      </c>
      <c r="B3084" t="s">
        <v>44</v>
      </c>
      <c r="C3084" t="s">
        <v>8</v>
      </c>
      <c r="D3084" t="str">
        <f t="shared" si="48"/>
        <v>OUTFLOWS</v>
      </c>
      <c r="E3084" t="s">
        <v>114</v>
      </c>
      <c r="F3084" t="s">
        <v>115</v>
      </c>
      <c r="G3084" t="s">
        <v>116</v>
      </c>
      <c r="H3084" t="s">
        <v>447</v>
      </c>
      <c r="I3084" t="s">
        <v>2024</v>
      </c>
      <c r="J3084" t="s">
        <v>2025</v>
      </c>
      <c r="K3084" t="s">
        <v>4049</v>
      </c>
      <c r="L3084" t="s">
        <v>472</v>
      </c>
      <c r="M3084" s="17">
        <f>VLOOKUP($K3084,[1]Budget!$V:$AE,5,0)*IF($C3084="1 - Revenues",1,IF(AND($C3084="5 - Transfers",MID(I3084,15,1)="4"),1,-1))</f>
        <v>-13000</v>
      </c>
      <c r="N3084" s="17">
        <f>VLOOKUP($K3084,[1]Budget!$V:$AE,6,0)*IF($C3084="1 - Revenues",1,IF(AND($C3084="5 - Transfers",MID(J3084,15,1)="4"),1,-1))</f>
        <v>-11000</v>
      </c>
      <c r="O3084" s="17">
        <f>IFERROR(IF(RIGHT(LEFT(K3084,15),1)="4",VLOOKUP(K3084,'[1]Budget Worksheet'!A:B,2,0),-1*VLOOKUP(K3084,'[1]Budget Worksheet'!A:B,2,0)),0)</f>
        <v>-7463</v>
      </c>
      <c r="P3084" s="17">
        <f>VLOOKUP($K3084,[1]Budget!$V:$AE,8,0)*IF($C3084="1 - Revenues",1,IF(AND($C3084="5 - Transfers",MID($K3084,15,1)="4"),1,-1))</f>
        <v>-7463</v>
      </c>
      <c r="Q3084" s="17">
        <f>VLOOKUP($K3084,[1]Budget!$V:$AE,10,0)*IF($C3084="1 - Revenues",1,IF(AND($C3084="5 - Transfers",MID(K3084,15,1)="4"),1,-1))</f>
        <v>0</v>
      </c>
      <c r="S3084" s="18" t="b">
        <f>IF(LEFT(C3084,1)="1",1,-1)*SUMIF([1]Budget!V:V,'Budget Worksheet for Pivot Tabl'!K3084,[1]Budget!AC:AC)=P3084</f>
        <v>1</v>
      </c>
    </row>
    <row r="3085" spans="1:19" x14ac:dyDescent="0.25">
      <c r="A3085" t="s">
        <v>43</v>
      </c>
      <c r="B3085" t="s">
        <v>44</v>
      </c>
      <c r="C3085" t="s">
        <v>8</v>
      </c>
      <c r="D3085" t="str">
        <f t="shared" si="48"/>
        <v>OUTFLOWS</v>
      </c>
      <c r="E3085" t="s">
        <v>114</v>
      </c>
      <c r="F3085" t="s">
        <v>115</v>
      </c>
      <c r="G3085" t="s">
        <v>116</v>
      </c>
      <c r="H3085" t="s">
        <v>447</v>
      </c>
      <c r="I3085" t="s">
        <v>2024</v>
      </c>
      <c r="J3085" t="s">
        <v>2025</v>
      </c>
      <c r="K3085" t="s">
        <v>4050</v>
      </c>
      <c r="L3085" t="s">
        <v>627</v>
      </c>
      <c r="M3085" s="17">
        <f>VLOOKUP($K3085,[1]Budget!$V:$AE,5,0)*IF($C3085="1 - Revenues",1,IF(AND($C3085="5 - Transfers",MID(I3085,15,1)="4"),1,-1))</f>
        <v>-5000</v>
      </c>
      <c r="N3085" s="17">
        <f>VLOOKUP($K3085,[1]Budget!$V:$AE,6,0)*IF($C3085="1 - Revenues",1,IF(AND($C3085="5 - Transfers",MID(J3085,15,1)="4"),1,-1))</f>
        <v>-4000</v>
      </c>
      <c r="O3085" s="17">
        <f>IFERROR(IF(RIGHT(LEFT(K3085,15),1)="4",VLOOKUP(K3085,'[1]Budget Worksheet'!A:B,2,0),-1*VLOOKUP(K3085,'[1]Budget Worksheet'!A:B,2,0)),0)</f>
        <v>-1916</v>
      </c>
      <c r="P3085" s="17">
        <f>VLOOKUP($K3085,[1]Budget!$V:$AE,8,0)*IF($C3085="1 - Revenues",1,IF(AND($C3085="5 - Transfers",MID($K3085,15,1)="4"),1,-1))</f>
        <v>-1916</v>
      </c>
      <c r="Q3085" s="17">
        <f>VLOOKUP($K3085,[1]Budget!$V:$AE,10,0)*IF($C3085="1 - Revenues",1,IF(AND($C3085="5 - Transfers",MID(K3085,15,1)="4"),1,-1))</f>
        <v>0</v>
      </c>
      <c r="S3085" s="18" t="b">
        <f>IF(LEFT(C3085,1)="1",1,-1)*SUMIF([1]Budget!V:V,'Budget Worksheet for Pivot Tabl'!K3085,[1]Budget!AC:AC)=P3085</f>
        <v>1</v>
      </c>
    </row>
    <row r="3086" spans="1:19" x14ac:dyDescent="0.25">
      <c r="A3086" t="s">
        <v>43</v>
      </c>
      <c r="B3086" t="s">
        <v>44</v>
      </c>
      <c r="C3086" t="s">
        <v>8</v>
      </c>
      <c r="D3086" t="str">
        <f t="shared" si="48"/>
        <v>OUTFLOWS</v>
      </c>
      <c r="E3086" t="s">
        <v>114</v>
      </c>
      <c r="F3086" t="s">
        <v>115</v>
      </c>
      <c r="G3086" t="s">
        <v>116</v>
      </c>
      <c r="H3086" t="s">
        <v>447</v>
      </c>
      <c r="I3086" t="s">
        <v>2024</v>
      </c>
      <c r="J3086" t="s">
        <v>2025</v>
      </c>
      <c r="K3086" t="s">
        <v>4051</v>
      </c>
      <c r="L3086" t="s">
        <v>629</v>
      </c>
      <c r="M3086" s="17">
        <f>VLOOKUP($K3086,[1]Budget!$V:$AE,5,0)*IF($C3086="1 - Revenues",1,IF(AND($C3086="5 - Transfers",MID(I3086,15,1)="4"),1,-1))</f>
        <v>-12000</v>
      </c>
      <c r="N3086" s="17">
        <f>VLOOKUP($K3086,[1]Budget!$V:$AE,6,0)*IF($C3086="1 - Revenues",1,IF(AND($C3086="5 - Transfers",MID(J3086,15,1)="4"),1,-1))</f>
        <v>-14000</v>
      </c>
      <c r="O3086" s="17">
        <f>IFERROR(IF(RIGHT(LEFT(K3086,15),1)="4",VLOOKUP(K3086,'[1]Budget Worksheet'!A:B,2,0),-1*VLOOKUP(K3086,'[1]Budget Worksheet'!A:B,2,0)),0)</f>
        <v>-14000</v>
      </c>
      <c r="P3086" s="17">
        <f>VLOOKUP($K3086,[1]Budget!$V:$AE,8,0)*IF($C3086="1 - Revenues",1,IF(AND($C3086="5 - Transfers",MID($K3086,15,1)="4"),1,-1))</f>
        <v>-14000</v>
      </c>
      <c r="Q3086" s="17">
        <f>VLOOKUP($K3086,[1]Budget!$V:$AE,10,0)*IF($C3086="1 - Revenues",1,IF(AND($C3086="5 - Transfers",MID(K3086,15,1)="4"),1,-1))</f>
        <v>0</v>
      </c>
      <c r="S3086" s="18" t="b">
        <f>IF(LEFT(C3086,1)="1",1,-1)*SUMIF([1]Budget!V:V,'Budget Worksheet for Pivot Tabl'!K3086,[1]Budget!AC:AC)=P3086</f>
        <v>1</v>
      </c>
    </row>
    <row r="3087" spans="1:19" x14ac:dyDescent="0.25">
      <c r="A3087" t="s">
        <v>43</v>
      </c>
      <c r="B3087" t="s">
        <v>44</v>
      </c>
      <c r="C3087" t="s">
        <v>9</v>
      </c>
      <c r="D3087" t="str">
        <f t="shared" si="48"/>
        <v>OUTFLOWS</v>
      </c>
      <c r="E3087" t="s">
        <v>114</v>
      </c>
      <c r="F3087" t="s">
        <v>115</v>
      </c>
      <c r="G3087" t="s">
        <v>116</v>
      </c>
      <c r="H3087" t="s">
        <v>447</v>
      </c>
      <c r="I3087" t="s">
        <v>2024</v>
      </c>
      <c r="J3087" t="s">
        <v>2025</v>
      </c>
      <c r="K3087" t="s">
        <v>4052</v>
      </c>
      <c r="L3087" t="s">
        <v>476</v>
      </c>
      <c r="M3087" s="17">
        <f>VLOOKUP($K3087,[1]Budget!$V:$AE,5,0)*IF($C3087="1 - Revenues",1,IF(AND($C3087="5 - Transfers",MID(I3087,15,1)="4"),1,-1))</f>
        <v>-108000</v>
      </c>
      <c r="N3087" s="17">
        <f>VLOOKUP($K3087,[1]Budget!$V:$AE,6,0)*IF($C3087="1 - Revenues",1,IF(AND($C3087="5 - Transfers",MID(J3087,15,1)="4"),1,-1))</f>
        <v>-55000</v>
      </c>
      <c r="O3087" s="17">
        <f>IFERROR(IF(RIGHT(LEFT(K3087,15),1)="4",VLOOKUP(K3087,'[1]Budget Worksheet'!A:B,2,0),-1*VLOOKUP(K3087,'[1]Budget Worksheet'!A:B,2,0)),0)</f>
        <v>0</v>
      </c>
      <c r="P3087" s="17">
        <f>VLOOKUP($K3087,[1]Budget!$V:$AE,8,0)*IF($C3087="1 - Revenues",1,IF(AND($C3087="5 - Transfers",MID($K3087,15,1)="4"),1,-1))</f>
        <v>-25000</v>
      </c>
      <c r="Q3087" s="17">
        <f>VLOOKUP($K3087,[1]Budget!$V:$AE,10,0)*IF($C3087="1 - Revenues",1,IF(AND($C3087="5 - Transfers",MID(K3087,15,1)="4"),1,-1))</f>
        <v>-25000</v>
      </c>
      <c r="S3087" s="18" t="b">
        <f>IF(LEFT(C3087,1)="1",1,-1)*SUMIF([1]Budget!V:V,'Budget Worksheet for Pivot Tabl'!K3087,[1]Budget!AC:AC)=P3087</f>
        <v>1</v>
      </c>
    </row>
    <row r="3088" spans="1:19" x14ac:dyDescent="0.25">
      <c r="A3088" t="s">
        <v>43</v>
      </c>
      <c r="B3088" t="s">
        <v>44</v>
      </c>
      <c r="C3088" t="s">
        <v>9</v>
      </c>
      <c r="D3088" t="str">
        <f t="shared" si="48"/>
        <v>OUTFLOWS</v>
      </c>
      <c r="E3088" t="s">
        <v>114</v>
      </c>
      <c r="F3088" t="s">
        <v>115</v>
      </c>
      <c r="G3088" t="s">
        <v>116</v>
      </c>
      <c r="H3088" t="s">
        <v>447</v>
      </c>
      <c r="I3088" t="s">
        <v>2024</v>
      </c>
      <c r="J3088" t="s">
        <v>2025</v>
      </c>
      <c r="K3088" t="s">
        <v>4053</v>
      </c>
      <c r="L3088" t="s">
        <v>723</v>
      </c>
      <c r="M3088" s="17">
        <f>VLOOKUP($K3088,[1]Budget!$V:$AE,5,0)*IF($C3088="1 - Revenues",1,IF(AND($C3088="5 - Transfers",MID(I3088,15,1)="4"),1,-1))</f>
        <v>0</v>
      </c>
      <c r="N3088" s="17">
        <f>VLOOKUP($K3088,[1]Budget!$V:$AE,6,0)*IF($C3088="1 - Revenues",1,IF(AND($C3088="5 - Transfers",MID(J3088,15,1)="4"),1,-1))</f>
        <v>-16000</v>
      </c>
      <c r="O3088" s="17">
        <f>IFERROR(IF(RIGHT(LEFT(K3088,15),1)="4",VLOOKUP(K3088,'[1]Budget Worksheet'!A:B,2,0),-1*VLOOKUP(K3088,'[1]Budget Worksheet'!A:B,2,0)),0)</f>
        <v>0</v>
      </c>
      <c r="P3088" s="17">
        <f>VLOOKUP($K3088,[1]Budget!$V:$AE,8,0)*IF($C3088="1 - Revenues",1,IF(AND($C3088="5 - Transfers",MID($K3088,15,1)="4"),1,-1))</f>
        <v>0</v>
      </c>
      <c r="Q3088" s="17">
        <f>VLOOKUP($K3088,[1]Budget!$V:$AE,10,0)*IF($C3088="1 - Revenues",1,IF(AND($C3088="5 - Transfers",MID(K3088,15,1)="4"),1,-1))</f>
        <v>0</v>
      </c>
      <c r="S3088" s="18" t="b">
        <f>IF(LEFT(C3088,1)="1",1,-1)*SUMIF([1]Budget!V:V,'Budget Worksheet for Pivot Tabl'!K3088,[1]Budget!AC:AC)=P3088</f>
        <v>1</v>
      </c>
    </row>
    <row r="3089" spans="1:19" x14ac:dyDescent="0.25">
      <c r="A3089" t="s">
        <v>43</v>
      </c>
      <c r="B3089" t="s">
        <v>44</v>
      </c>
      <c r="C3089" t="s">
        <v>9</v>
      </c>
      <c r="D3089" t="str">
        <f t="shared" si="48"/>
        <v>OUTFLOWS</v>
      </c>
      <c r="E3089" t="s">
        <v>114</v>
      </c>
      <c r="F3089" t="s">
        <v>115</v>
      </c>
      <c r="G3089" t="s">
        <v>116</v>
      </c>
      <c r="H3089" t="s">
        <v>447</v>
      </c>
      <c r="I3089" t="s">
        <v>2024</v>
      </c>
      <c r="J3089" t="s">
        <v>2025</v>
      </c>
      <c r="K3089" t="s">
        <v>4054</v>
      </c>
      <c r="L3089" t="s">
        <v>478</v>
      </c>
      <c r="M3089" s="17">
        <f>VLOOKUP($K3089,[1]Budget!$V:$AE,5,0)*IF($C3089="1 - Revenues",1,IF(AND($C3089="5 - Transfers",MID(I3089,15,1)="4"),1,-1))</f>
        <v>0</v>
      </c>
      <c r="N3089" s="17">
        <f>VLOOKUP($K3089,[1]Budget!$V:$AE,6,0)*IF($C3089="1 - Revenues",1,IF(AND($C3089="5 - Transfers",MID(J3089,15,1)="4"),1,-1))</f>
        <v>-12000</v>
      </c>
      <c r="O3089" s="17">
        <f>IFERROR(IF(RIGHT(LEFT(K3089,15),1)="4",VLOOKUP(K3089,'[1]Budget Worksheet'!A:B,2,0),-1*VLOOKUP(K3089,'[1]Budget Worksheet'!A:B,2,0)),0)</f>
        <v>0</v>
      </c>
      <c r="P3089" s="17">
        <f>VLOOKUP($K3089,[1]Budget!$V:$AE,8,0)*IF($C3089="1 - Revenues",1,IF(AND($C3089="5 - Transfers",MID($K3089,15,1)="4"),1,-1))</f>
        <v>0</v>
      </c>
      <c r="Q3089" s="17">
        <f>VLOOKUP($K3089,[1]Budget!$V:$AE,10,0)*IF($C3089="1 - Revenues",1,IF(AND($C3089="5 - Transfers",MID(K3089,15,1)="4"),1,-1))</f>
        <v>0</v>
      </c>
      <c r="S3089" s="18" t="b">
        <f>IF(LEFT(C3089,1)="1",1,-1)*SUMIF([1]Budget!V:V,'Budget Worksheet for Pivot Tabl'!K3089,[1]Budget!AC:AC)=P3089</f>
        <v>1</v>
      </c>
    </row>
    <row r="3090" spans="1:19" x14ac:dyDescent="0.25">
      <c r="A3090" t="s">
        <v>43</v>
      </c>
      <c r="B3090" t="s">
        <v>44</v>
      </c>
      <c r="C3090" t="s">
        <v>9</v>
      </c>
      <c r="D3090" t="str">
        <f t="shared" si="48"/>
        <v>OUTFLOWS</v>
      </c>
      <c r="E3090" t="s">
        <v>114</v>
      </c>
      <c r="F3090" t="s">
        <v>115</v>
      </c>
      <c r="G3090" t="s">
        <v>116</v>
      </c>
      <c r="H3090" t="s">
        <v>447</v>
      </c>
      <c r="I3090" t="s">
        <v>2024</v>
      </c>
      <c r="J3090" t="s">
        <v>2025</v>
      </c>
      <c r="K3090" t="s">
        <v>4055</v>
      </c>
      <c r="L3090" t="s">
        <v>482</v>
      </c>
      <c r="M3090" s="17">
        <f>VLOOKUP($K3090,[1]Budget!$V:$AE,5,0)*IF($C3090="1 - Revenues",1,IF(AND($C3090="5 - Transfers",MID(I3090,15,1)="4"),1,-1))</f>
        <v>-5000</v>
      </c>
      <c r="N3090" s="17">
        <f>VLOOKUP($K3090,[1]Budget!$V:$AE,6,0)*IF($C3090="1 - Revenues",1,IF(AND($C3090="5 - Transfers",MID(J3090,15,1)="4"),1,-1))</f>
        <v>0</v>
      </c>
      <c r="O3090" s="17">
        <f>IFERROR(IF(RIGHT(LEFT(K3090,15),1)="4",VLOOKUP(K3090,'[1]Budget Worksheet'!A:B,2,0),-1*VLOOKUP(K3090,'[1]Budget Worksheet'!A:B,2,0)),0)</f>
        <v>0</v>
      </c>
      <c r="P3090" s="17">
        <f>VLOOKUP($K3090,[1]Budget!$V:$AE,8,0)*IF($C3090="1 - Revenues",1,IF(AND($C3090="5 - Transfers",MID($K3090,15,1)="4"),1,-1))</f>
        <v>0</v>
      </c>
      <c r="Q3090" s="17">
        <f>VLOOKUP($K3090,[1]Budget!$V:$AE,10,0)*IF($C3090="1 - Revenues",1,IF(AND($C3090="5 - Transfers",MID(K3090,15,1)="4"),1,-1))</f>
        <v>0</v>
      </c>
      <c r="S3090" s="18" t="b">
        <f>IF(LEFT(C3090,1)="1",1,-1)*SUMIF([1]Budget!V:V,'Budget Worksheet for Pivot Tabl'!K3090,[1]Budget!AC:AC)=P3090</f>
        <v>1</v>
      </c>
    </row>
    <row r="3091" spans="1:19" x14ac:dyDescent="0.25">
      <c r="A3091" t="s">
        <v>43</v>
      </c>
      <c r="B3091" t="s">
        <v>44</v>
      </c>
      <c r="C3091" t="s">
        <v>9</v>
      </c>
      <c r="D3091" t="str">
        <f t="shared" si="48"/>
        <v>OUTFLOWS</v>
      </c>
      <c r="E3091" t="s">
        <v>114</v>
      </c>
      <c r="F3091" t="s">
        <v>115</v>
      </c>
      <c r="G3091" t="s">
        <v>116</v>
      </c>
      <c r="H3091" t="s">
        <v>447</v>
      </c>
      <c r="I3091" t="s">
        <v>2024</v>
      </c>
      <c r="J3091" t="s">
        <v>2025</v>
      </c>
      <c r="K3091" t="s">
        <v>4056</v>
      </c>
      <c r="L3091" t="s">
        <v>633</v>
      </c>
      <c r="M3091" s="17">
        <f>VLOOKUP($K3091,[1]Budget!$V:$AE,5,0)*IF($C3091="1 - Revenues",1,IF(AND($C3091="5 - Transfers",MID(I3091,15,1)="4"),1,-1))</f>
        <v>0</v>
      </c>
      <c r="N3091" s="17">
        <f>VLOOKUP($K3091,[1]Budget!$V:$AE,6,0)*IF($C3091="1 - Revenues",1,IF(AND($C3091="5 - Transfers",MID(J3091,15,1)="4"),1,-1))</f>
        <v>0</v>
      </c>
      <c r="O3091" s="17">
        <f>IFERROR(IF(RIGHT(LEFT(K3091,15),1)="4",VLOOKUP(K3091,'[1]Budget Worksheet'!A:B,2,0),-1*VLOOKUP(K3091,'[1]Budget Worksheet'!A:B,2,0)),0)</f>
        <v>-2200</v>
      </c>
      <c r="P3091" s="17">
        <f>VLOOKUP($K3091,[1]Budget!$V:$AE,8,0)*IF($C3091="1 - Revenues",1,IF(AND($C3091="5 - Transfers",MID($K3091,15,1)="4"),1,-1))</f>
        <v>-3000</v>
      </c>
      <c r="Q3091" s="17">
        <f>VLOOKUP($K3091,[1]Budget!$V:$AE,10,0)*IF($C3091="1 - Revenues",1,IF(AND($C3091="5 - Transfers",MID(K3091,15,1)="4"),1,-1))</f>
        <v>-800</v>
      </c>
      <c r="S3091" s="18" t="b">
        <f>IF(LEFT(C3091,1)="1",1,-1)*SUMIF([1]Budget!V:V,'Budget Worksheet for Pivot Tabl'!K3091,[1]Budget!AC:AC)=P3091</f>
        <v>1</v>
      </c>
    </row>
    <row r="3092" spans="1:19" x14ac:dyDescent="0.25">
      <c r="A3092" t="s">
        <v>43</v>
      </c>
      <c r="B3092" t="s">
        <v>44</v>
      </c>
      <c r="C3092" t="s">
        <v>9</v>
      </c>
      <c r="D3092" t="str">
        <f t="shared" si="48"/>
        <v>OUTFLOWS</v>
      </c>
      <c r="E3092" t="s">
        <v>114</v>
      </c>
      <c r="F3092" t="s">
        <v>115</v>
      </c>
      <c r="G3092" t="s">
        <v>116</v>
      </c>
      <c r="H3092" t="s">
        <v>447</v>
      </c>
      <c r="I3092" t="s">
        <v>2024</v>
      </c>
      <c r="J3092" t="s">
        <v>2025</v>
      </c>
      <c r="K3092" t="s">
        <v>4057</v>
      </c>
      <c r="L3092" t="s">
        <v>635</v>
      </c>
      <c r="M3092" s="17">
        <f>VLOOKUP($K3092,[1]Budget!$V:$AE,5,0)*IF($C3092="1 - Revenues",1,IF(AND($C3092="5 - Transfers",MID(I3092,15,1)="4"),1,-1))</f>
        <v>0</v>
      </c>
      <c r="N3092" s="17">
        <f>VLOOKUP($K3092,[1]Budget!$V:$AE,6,0)*IF($C3092="1 - Revenues",1,IF(AND($C3092="5 - Transfers",MID(J3092,15,1)="4"),1,-1))</f>
        <v>0</v>
      </c>
      <c r="O3092" s="17">
        <f>IFERROR(IF(RIGHT(LEFT(K3092,15),1)="4",VLOOKUP(K3092,'[1]Budget Worksheet'!A:B,2,0),-1*VLOOKUP(K3092,'[1]Budget Worksheet'!A:B,2,0)),0)</f>
        <v>-400</v>
      </c>
      <c r="P3092" s="17">
        <f>VLOOKUP($K3092,[1]Budget!$V:$AE,8,0)*IF($C3092="1 - Revenues",1,IF(AND($C3092="5 - Transfers",MID($K3092,15,1)="4"),1,-1))</f>
        <v>-1000</v>
      </c>
      <c r="Q3092" s="17">
        <f>VLOOKUP($K3092,[1]Budget!$V:$AE,10,0)*IF($C3092="1 - Revenues",1,IF(AND($C3092="5 - Transfers",MID(K3092,15,1)="4"),1,-1))</f>
        <v>-600</v>
      </c>
      <c r="S3092" s="18" t="b">
        <f>IF(LEFT(C3092,1)="1",1,-1)*SUMIF([1]Budget!V:V,'Budget Worksheet for Pivot Tabl'!K3092,[1]Budget!AC:AC)=P3092</f>
        <v>1</v>
      </c>
    </row>
    <row r="3093" spans="1:19" x14ac:dyDescent="0.25">
      <c r="A3093" t="s">
        <v>43</v>
      </c>
      <c r="B3093" t="s">
        <v>44</v>
      </c>
      <c r="C3093" t="s">
        <v>9</v>
      </c>
      <c r="D3093" t="str">
        <f t="shared" si="48"/>
        <v>OUTFLOWS</v>
      </c>
      <c r="E3093" t="s">
        <v>114</v>
      </c>
      <c r="F3093" t="s">
        <v>115</v>
      </c>
      <c r="G3093" t="s">
        <v>116</v>
      </c>
      <c r="H3093" t="s">
        <v>447</v>
      </c>
      <c r="I3093" t="s">
        <v>2024</v>
      </c>
      <c r="J3093" t="s">
        <v>2025</v>
      </c>
      <c r="K3093" t="s">
        <v>4058</v>
      </c>
      <c r="L3093" t="s">
        <v>484</v>
      </c>
      <c r="M3093" s="17">
        <f>VLOOKUP($K3093,[1]Budget!$V:$AE,5,0)*IF($C3093="1 - Revenues",1,IF(AND($C3093="5 - Transfers",MID(I3093,15,1)="4"),1,-1))</f>
        <v>-1000</v>
      </c>
      <c r="N3093" s="17">
        <f>VLOOKUP($K3093,[1]Budget!$V:$AE,6,0)*IF($C3093="1 - Revenues",1,IF(AND($C3093="5 - Transfers",MID(J3093,15,1)="4"),1,-1))</f>
        <v>0</v>
      </c>
      <c r="O3093" s="17">
        <f>IFERROR(IF(RIGHT(LEFT(K3093,15),1)="4",VLOOKUP(K3093,'[1]Budget Worksheet'!A:B,2,0),-1*VLOOKUP(K3093,'[1]Budget Worksheet'!A:B,2,0)),0)</f>
        <v>0</v>
      </c>
      <c r="P3093" s="17">
        <f>VLOOKUP($K3093,[1]Budget!$V:$AE,8,0)*IF($C3093="1 - Revenues",1,IF(AND($C3093="5 - Transfers",MID($K3093,15,1)="4"),1,-1))</f>
        <v>0</v>
      </c>
      <c r="Q3093" s="17">
        <f>VLOOKUP($K3093,[1]Budget!$V:$AE,10,0)*IF($C3093="1 - Revenues",1,IF(AND($C3093="5 - Transfers",MID(K3093,15,1)="4"),1,-1))</f>
        <v>0</v>
      </c>
      <c r="S3093" s="18" t="b">
        <f>IF(LEFT(C3093,1)="1",1,-1)*SUMIF([1]Budget!V:V,'Budget Worksheet for Pivot Tabl'!K3093,[1]Budget!AC:AC)=P3093</f>
        <v>1</v>
      </c>
    </row>
    <row r="3094" spans="1:19" x14ac:dyDescent="0.25">
      <c r="A3094" t="s">
        <v>43</v>
      </c>
      <c r="B3094" t="s">
        <v>44</v>
      </c>
      <c r="C3094" t="s">
        <v>9</v>
      </c>
      <c r="D3094" t="str">
        <f t="shared" si="48"/>
        <v>OUTFLOWS</v>
      </c>
      <c r="E3094" t="s">
        <v>114</v>
      </c>
      <c r="F3094" t="s">
        <v>115</v>
      </c>
      <c r="G3094" t="s">
        <v>116</v>
      </c>
      <c r="H3094" t="s">
        <v>447</v>
      </c>
      <c r="I3094" t="s">
        <v>2024</v>
      </c>
      <c r="J3094" t="s">
        <v>2025</v>
      </c>
      <c r="K3094" t="s">
        <v>4059</v>
      </c>
      <c r="L3094" t="s">
        <v>640</v>
      </c>
      <c r="M3094" s="17">
        <f>VLOOKUP($K3094,[1]Budget!$V:$AE,5,0)*IF($C3094="1 - Revenues",1,IF(AND($C3094="5 - Transfers",MID(I3094,15,1)="4"),1,-1))</f>
        <v>-4000</v>
      </c>
      <c r="N3094" s="17">
        <f>VLOOKUP($K3094,[1]Budget!$V:$AE,6,0)*IF($C3094="1 - Revenues",1,IF(AND($C3094="5 - Transfers",MID(J3094,15,1)="4"),1,-1))</f>
        <v>-5000</v>
      </c>
      <c r="O3094" s="17">
        <f>IFERROR(IF(RIGHT(LEFT(K3094,15),1)="4",VLOOKUP(K3094,'[1]Budget Worksheet'!A:B,2,0),-1*VLOOKUP(K3094,'[1]Budget Worksheet'!A:B,2,0)),0)</f>
        <v>0</v>
      </c>
      <c r="P3094" s="17">
        <f>VLOOKUP($K3094,[1]Budget!$V:$AE,8,0)*IF($C3094="1 - Revenues",1,IF(AND($C3094="5 - Transfers",MID($K3094,15,1)="4"),1,-1))</f>
        <v>0</v>
      </c>
      <c r="Q3094" s="17">
        <f>VLOOKUP($K3094,[1]Budget!$V:$AE,10,0)*IF($C3094="1 - Revenues",1,IF(AND($C3094="5 - Transfers",MID(K3094,15,1)="4"),1,-1))</f>
        <v>0</v>
      </c>
      <c r="S3094" s="18" t="b">
        <f>IF(LEFT(C3094,1)="1",1,-1)*SUMIF([1]Budget!V:V,'Budget Worksheet for Pivot Tabl'!K3094,[1]Budget!AC:AC)=P3094</f>
        <v>1</v>
      </c>
    </row>
    <row r="3095" spans="1:19" x14ac:dyDescent="0.25">
      <c r="A3095" t="s">
        <v>43</v>
      </c>
      <c r="B3095" t="s">
        <v>44</v>
      </c>
      <c r="C3095" t="s">
        <v>9</v>
      </c>
      <c r="D3095" t="str">
        <f t="shared" si="48"/>
        <v>OUTFLOWS</v>
      </c>
      <c r="E3095" t="s">
        <v>114</v>
      </c>
      <c r="F3095" t="s">
        <v>115</v>
      </c>
      <c r="G3095" t="s">
        <v>116</v>
      </c>
      <c r="H3095" t="s">
        <v>447</v>
      </c>
      <c r="I3095" t="s">
        <v>2024</v>
      </c>
      <c r="J3095" t="s">
        <v>2025</v>
      </c>
      <c r="K3095" t="s">
        <v>4060</v>
      </c>
      <c r="L3095" t="s">
        <v>900</v>
      </c>
      <c r="M3095" s="17">
        <f>VLOOKUP($K3095,[1]Budget!$V:$AE,5,0)*IF($C3095="1 - Revenues",1,IF(AND($C3095="5 - Transfers",MID(I3095,15,1)="4"),1,-1))</f>
        <v>-4000</v>
      </c>
      <c r="N3095" s="17">
        <f>VLOOKUP($K3095,[1]Budget!$V:$AE,6,0)*IF($C3095="1 - Revenues",1,IF(AND($C3095="5 - Transfers",MID(J3095,15,1)="4"),1,-1))</f>
        <v>-4000</v>
      </c>
      <c r="O3095" s="17">
        <f>IFERROR(IF(RIGHT(LEFT(K3095,15),1)="4",VLOOKUP(K3095,'[1]Budget Worksheet'!A:B,2,0),-1*VLOOKUP(K3095,'[1]Budget Worksheet'!A:B,2,0)),0)</f>
        <v>0</v>
      </c>
      <c r="P3095" s="17">
        <f>VLOOKUP($K3095,[1]Budget!$V:$AE,8,0)*IF($C3095="1 - Revenues",1,IF(AND($C3095="5 - Transfers",MID($K3095,15,1)="4"),1,-1))</f>
        <v>0</v>
      </c>
      <c r="Q3095" s="17">
        <f>VLOOKUP($K3095,[1]Budget!$V:$AE,10,0)*IF($C3095="1 - Revenues",1,IF(AND($C3095="5 - Transfers",MID(K3095,15,1)="4"),1,-1))</f>
        <v>0</v>
      </c>
      <c r="S3095" s="18" t="b">
        <f>IF(LEFT(C3095,1)="1",1,-1)*SUMIF([1]Budget!V:V,'Budget Worksheet for Pivot Tabl'!K3095,[1]Budget!AC:AC)=P3095</f>
        <v>1</v>
      </c>
    </row>
    <row r="3096" spans="1:19" x14ac:dyDescent="0.25">
      <c r="A3096" t="s">
        <v>43</v>
      </c>
      <c r="B3096" t="s">
        <v>44</v>
      </c>
      <c r="C3096" t="s">
        <v>9</v>
      </c>
      <c r="D3096" t="str">
        <f t="shared" si="48"/>
        <v>OUTFLOWS</v>
      </c>
      <c r="E3096" t="s">
        <v>114</v>
      </c>
      <c r="F3096" t="s">
        <v>115</v>
      </c>
      <c r="G3096" t="s">
        <v>116</v>
      </c>
      <c r="H3096" t="s">
        <v>447</v>
      </c>
      <c r="I3096" t="s">
        <v>2024</v>
      </c>
      <c r="J3096" t="s">
        <v>2025</v>
      </c>
      <c r="K3096" t="s">
        <v>4061</v>
      </c>
      <c r="L3096" t="s">
        <v>1037</v>
      </c>
      <c r="M3096" s="17">
        <f>VLOOKUP($K3096,[1]Budget!$V:$AE,5,0)*IF($C3096="1 - Revenues",1,IF(AND($C3096="5 - Transfers",MID(I3096,15,1)="4"),1,-1))</f>
        <v>-5000</v>
      </c>
      <c r="N3096" s="17">
        <f>VLOOKUP($K3096,[1]Budget!$V:$AE,6,0)*IF($C3096="1 - Revenues",1,IF(AND($C3096="5 - Transfers",MID(J3096,15,1)="4"),1,-1))</f>
        <v>-6000</v>
      </c>
      <c r="O3096" s="17">
        <f>IFERROR(IF(RIGHT(LEFT(K3096,15),1)="4",VLOOKUP(K3096,'[1]Budget Worksheet'!A:B,2,0),-1*VLOOKUP(K3096,'[1]Budget Worksheet'!A:B,2,0)),0)</f>
        <v>0</v>
      </c>
      <c r="P3096" s="17">
        <f>VLOOKUP($K3096,[1]Budget!$V:$AE,8,0)*IF($C3096="1 - Revenues",1,IF(AND($C3096="5 - Transfers",MID($K3096,15,1)="4"),1,-1))</f>
        <v>0</v>
      </c>
      <c r="Q3096" s="17">
        <f>VLOOKUP($K3096,[1]Budget!$V:$AE,10,0)*IF($C3096="1 - Revenues",1,IF(AND($C3096="5 - Transfers",MID(K3096,15,1)="4"),1,-1))</f>
        <v>0</v>
      </c>
      <c r="S3096" s="18" t="b">
        <f>IF(LEFT(C3096,1)="1",1,-1)*SUMIF([1]Budget!V:V,'Budget Worksheet for Pivot Tabl'!K3096,[1]Budget!AC:AC)=P3096</f>
        <v>1</v>
      </c>
    </row>
    <row r="3097" spans="1:19" x14ac:dyDescent="0.25">
      <c r="A3097" t="s">
        <v>43</v>
      </c>
      <c r="B3097" t="s">
        <v>44</v>
      </c>
      <c r="C3097" t="s">
        <v>9</v>
      </c>
      <c r="D3097" t="str">
        <f t="shared" si="48"/>
        <v>OUTFLOWS</v>
      </c>
      <c r="E3097" t="s">
        <v>114</v>
      </c>
      <c r="F3097" t="s">
        <v>115</v>
      </c>
      <c r="G3097" t="s">
        <v>116</v>
      </c>
      <c r="H3097" t="s">
        <v>447</v>
      </c>
      <c r="I3097" t="s">
        <v>2024</v>
      </c>
      <c r="J3097" t="s">
        <v>2025</v>
      </c>
      <c r="K3097" t="s">
        <v>4062</v>
      </c>
      <c r="L3097" t="s">
        <v>792</v>
      </c>
      <c r="M3097" s="17">
        <f>VLOOKUP($K3097,[1]Budget!$V:$AE,5,0)*IF($C3097="1 - Revenues",1,IF(AND($C3097="5 - Transfers",MID(I3097,15,1)="4"),1,-1))</f>
        <v>0</v>
      </c>
      <c r="N3097" s="17">
        <f>VLOOKUP($K3097,[1]Budget!$V:$AE,6,0)*IF($C3097="1 - Revenues",1,IF(AND($C3097="5 - Transfers",MID(J3097,15,1)="4"),1,-1))</f>
        <v>0</v>
      </c>
      <c r="O3097" s="17">
        <f>IFERROR(IF(RIGHT(LEFT(K3097,15),1)="4",VLOOKUP(K3097,'[1]Budget Worksheet'!A:B,2,0),-1*VLOOKUP(K3097,'[1]Budget Worksheet'!A:B,2,0)),0)</f>
        <v>0</v>
      </c>
      <c r="P3097" s="17">
        <f>VLOOKUP($K3097,[1]Budget!$V:$AE,8,0)*IF($C3097="1 - Revenues",1,IF(AND($C3097="5 - Transfers",MID($K3097,15,1)="4"),1,-1))</f>
        <v>0</v>
      </c>
      <c r="Q3097" s="17">
        <f>VLOOKUP($K3097,[1]Budget!$V:$AE,10,0)*IF($C3097="1 - Revenues",1,IF(AND($C3097="5 - Transfers",MID(K3097,15,1)="4"),1,-1))</f>
        <v>0</v>
      </c>
      <c r="S3097" s="18" t="b">
        <f>IF(LEFT(C3097,1)="1",1,-1)*SUMIF([1]Budget!V:V,'Budget Worksheet for Pivot Tabl'!K3097,[1]Budget!AC:AC)=P3097</f>
        <v>1</v>
      </c>
    </row>
    <row r="3098" spans="1:19" x14ac:dyDescent="0.25">
      <c r="A3098" t="s">
        <v>43</v>
      </c>
      <c r="B3098" t="s">
        <v>44</v>
      </c>
      <c r="C3098" t="s">
        <v>9</v>
      </c>
      <c r="D3098" t="str">
        <f t="shared" si="48"/>
        <v>OUTFLOWS</v>
      </c>
      <c r="E3098" t="s">
        <v>114</v>
      </c>
      <c r="F3098" t="s">
        <v>115</v>
      </c>
      <c r="G3098" t="s">
        <v>116</v>
      </c>
      <c r="H3098" t="s">
        <v>447</v>
      </c>
      <c r="I3098" t="s">
        <v>2024</v>
      </c>
      <c r="J3098" t="s">
        <v>2025</v>
      </c>
      <c r="K3098" t="s">
        <v>4063</v>
      </c>
      <c r="L3098" t="s">
        <v>490</v>
      </c>
      <c r="M3098" s="17">
        <f>VLOOKUP($K3098,[1]Budget!$V:$AE,5,0)*IF($C3098="1 - Revenues",1,IF(AND($C3098="5 - Transfers",MID(I3098,15,1)="4"),1,-1))</f>
        <v>0</v>
      </c>
      <c r="N3098" s="17">
        <f>VLOOKUP($K3098,[1]Budget!$V:$AE,6,0)*IF($C3098="1 - Revenues",1,IF(AND($C3098="5 - Transfers",MID(J3098,15,1)="4"),1,-1))</f>
        <v>0</v>
      </c>
      <c r="O3098" s="17">
        <f>IFERROR(IF(RIGHT(LEFT(K3098,15),1)="4",VLOOKUP(K3098,'[1]Budget Worksheet'!A:B,2,0),-1*VLOOKUP(K3098,'[1]Budget Worksheet'!A:B,2,0)),0)</f>
        <v>0</v>
      </c>
      <c r="P3098" s="17">
        <f>VLOOKUP($K3098,[1]Budget!$V:$AE,8,0)*IF($C3098="1 - Revenues",1,IF(AND($C3098="5 - Transfers",MID($K3098,15,1)="4"),1,-1))</f>
        <v>0</v>
      </c>
      <c r="Q3098" s="17">
        <f>VLOOKUP($K3098,[1]Budget!$V:$AE,10,0)*IF($C3098="1 - Revenues",1,IF(AND($C3098="5 - Transfers",MID(K3098,15,1)="4"),1,-1))</f>
        <v>0</v>
      </c>
      <c r="S3098" s="18" t="b">
        <f>IF(LEFT(C3098,1)="1",1,-1)*SUMIF([1]Budget!V:V,'Budget Worksheet for Pivot Tabl'!K3098,[1]Budget!AC:AC)=P3098</f>
        <v>1</v>
      </c>
    </row>
    <row r="3099" spans="1:19" x14ac:dyDescent="0.25">
      <c r="A3099" t="s">
        <v>43</v>
      </c>
      <c r="B3099" t="s">
        <v>44</v>
      </c>
      <c r="C3099" t="s">
        <v>9</v>
      </c>
      <c r="D3099" t="str">
        <f t="shared" si="48"/>
        <v>OUTFLOWS</v>
      </c>
      <c r="E3099" t="s">
        <v>114</v>
      </c>
      <c r="F3099" t="s">
        <v>115</v>
      </c>
      <c r="G3099" t="s">
        <v>116</v>
      </c>
      <c r="H3099" t="s">
        <v>447</v>
      </c>
      <c r="I3099" t="s">
        <v>2024</v>
      </c>
      <c r="J3099" t="s">
        <v>2025</v>
      </c>
      <c r="K3099" t="s">
        <v>4064</v>
      </c>
      <c r="L3099" t="s">
        <v>905</v>
      </c>
      <c r="M3099" s="17">
        <f>VLOOKUP($K3099,[1]Budget!$V:$AE,5,0)*IF($C3099="1 - Revenues",1,IF(AND($C3099="5 - Transfers",MID(I3099,15,1)="4"),1,-1))</f>
        <v>0</v>
      </c>
      <c r="N3099" s="17">
        <f>VLOOKUP($K3099,[1]Budget!$V:$AE,6,0)*IF($C3099="1 - Revenues",1,IF(AND($C3099="5 - Transfers",MID(J3099,15,1)="4"),1,-1))</f>
        <v>0</v>
      </c>
      <c r="O3099" s="17">
        <f>IFERROR(IF(RIGHT(LEFT(K3099,15),1)="4",VLOOKUP(K3099,'[1]Budget Worksheet'!A:B,2,0),-1*VLOOKUP(K3099,'[1]Budget Worksheet'!A:B,2,0)),0)</f>
        <v>0</v>
      </c>
      <c r="P3099" s="17">
        <f>VLOOKUP($K3099,[1]Budget!$V:$AE,8,0)*IF($C3099="1 - Revenues",1,IF(AND($C3099="5 - Transfers",MID($K3099,15,1)="4"),1,-1))</f>
        <v>0</v>
      </c>
      <c r="Q3099" s="17">
        <f>VLOOKUP($K3099,[1]Budget!$V:$AE,10,0)*IF($C3099="1 - Revenues",1,IF(AND($C3099="5 - Transfers",MID(K3099,15,1)="4"),1,-1))</f>
        <v>0</v>
      </c>
      <c r="S3099" s="18" t="b">
        <f>IF(LEFT(C3099,1)="1",1,-1)*SUMIF([1]Budget!V:V,'Budget Worksheet for Pivot Tabl'!K3099,[1]Budget!AC:AC)=P3099</f>
        <v>1</v>
      </c>
    </row>
    <row r="3100" spans="1:19" x14ac:dyDescent="0.25">
      <c r="A3100" t="s">
        <v>43</v>
      </c>
      <c r="B3100" t="s">
        <v>44</v>
      </c>
      <c r="C3100" t="s">
        <v>9</v>
      </c>
      <c r="D3100" t="str">
        <f t="shared" si="48"/>
        <v>OUTFLOWS</v>
      </c>
      <c r="E3100" t="s">
        <v>114</v>
      </c>
      <c r="F3100" t="s">
        <v>115</v>
      </c>
      <c r="G3100" t="s">
        <v>116</v>
      </c>
      <c r="H3100" t="s">
        <v>447</v>
      </c>
      <c r="I3100" t="s">
        <v>2024</v>
      </c>
      <c r="J3100" t="s">
        <v>2025</v>
      </c>
      <c r="K3100" t="s">
        <v>4065</v>
      </c>
      <c r="L3100" t="s">
        <v>645</v>
      </c>
      <c r="M3100" s="17">
        <f>VLOOKUP($K3100,[1]Budget!$V:$AE,5,0)*IF($C3100="1 - Revenues",1,IF(AND($C3100="5 - Transfers",MID(I3100,15,1)="4"),1,-1))</f>
        <v>-29000</v>
      </c>
      <c r="N3100" s="17">
        <f>VLOOKUP($K3100,[1]Budget!$V:$AE,6,0)*IF($C3100="1 - Revenues",1,IF(AND($C3100="5 - Transfers",MID(J3100,15,1)="4"),1,-1))</f>
        <v>-29000</v>
      </c>
      <c r="O3100" s="17">
        <f>IFERROR(IF(RIGHT(LEFT(K3100,15),1)="4",VLOOKUP(K3100,'[1]Budget Worksheet'!A:B,2,0),-1*VLOOKUP(K3100,'[1]Budget Worksheet'!A:B,2,0)),0)</f>
        <v>-29400</v>
      </c>
      <c r="P3100" s="17">
        <f>VLOOKUP($K3100,[1]Budget!$V:$AE,8,0)*IF($C3100="1 - Revenues",1,IF(AND($C3100="5 - Transfers",MID($K3100,15,1)="4"),1,-1))</f>
        <v>-29000</v>
      </c>
      <c r="Q3100" s="17">
        <f>VLOOKUP($K3100,[1]Budget!$V:$AE,10,0)*IF($C3100="1 - Revenues",1,IF(AND($C3100="5 - Transfers",MID(K3100,15,1)="4"),1,-1))</f>
        <v>400</v>
      </c>
      <c r="S3100" s="18" t="b">
        <f>IF(LEFT(C3100,1)="1",1,-1)*SUMIF([1]Budget!V:V,'Budget Worksheet for Pivot Tabl'!K3100,[1]Budget!AC:AC)=P3100</f>
        <v>1</v>
      </c>
    </row>
    <row r="3101" spans="1:19" x14ac:dyDescent="0.25">
      <c r="A3101" t="s">
        <v>43</v>
      </c>
      <c r="B3101" t="s">
        <v>44</v>
      </c>
      <c r="C3101" t="s">
        <v>9</v>
      </c>
      <c r="D3101" t="str">
        <f t="shared" si="48"/>
        <v>OUTFLOWS</v>
      </c>
      <c r="E3101" t="s">
        <v>114</v>
      </c>
      <c r="F3101" t="s">
        <v>115</v>
      </c>
      <c r="G3101" t="s">
        <v>116</v>
      </c>
      <c r="H3101" t="s">
        <v>447</v>
      </c>
      <c r="I3101" t="s">
        <v>2024</v>
      </c>
      <c r="J3101" t="s">
        <v>2025</v>
      </c>
      <c r="K3101" t="s">
        <v>4066</v>
      </c>
      <c r="L3101" t="s">
        <v>647</v>
      </c>
      <c r="M3101" s="17">
        <f>VLOOKUP($K3101,[1]Budget!$V:$AE,5,0)*IF($C3101="1 - Revenues",1,IF(AND($C3101="5 - Transfers",MID(I3101,15,1)="4"),1,-1))</f>
        <v>0</v>
      </c>
      <c r="N3101" s="17">
        <f>VLOOKUP($K3101,[1]Budget!$V:$AE,6,0)*IF($C3101="1 - Revenues",1,IF(AND($C3101="5 - Transfers",MID(J3101,15,1)="4"),1,-1))</f>
        <v>0</v>
      </c>
      <c r="O3101" s="17">
        <f>IFERROR(IF(RIGHT(LEFT(K3101,15),1)="4",VLOOKUP(K3101,'[1]Budget Worksheet'!A:B,2,0),-1*VLOOKUP(K3101,'[1]Budget Worksheet'!A:B,2,0)),0)</f>
        <v>0</v>
      </c>
      <c r="P3101" s="17">
        <f>VLOOKUP($K3101,[1]Budget!$V:$AE,8,0)*IF($C3101="1 - Revenues",1,IF(AND($C3101="5 - Transfers",MID($K3101,15,1)="4"),1,-1))</f>
        <v>0</v>
      </c>
      <c r="Q3101" s="17">
        <f>VLOOKUP($K3101,[1]Budget!$V:$AE,10,0)*IF($C3101="1 - Revenues",1,IF(AND($C3101="5 - Transfers",MID(K3101,15,1)="4"),1,-1))</f>
        <v>0</v>
      </c>
      <c r="S3101" s="18" t="b">
        <f>IF(LEFT(C3101,1)="1",1,-1)*SUMIF([1]Budget!V:V,'Budget Worksheet for Pivot Tabl'!K3101,[1]Budget!AC:AC)=P3101</f>
        <v>1</v>
      </c>
    </row>
    <row r="3102" spans="1:19" x14ac:dyDescent="0.25">
      <c r="A3102" t="s">
        <v>43</v>
      </c>
      <c r="B3102" t="s">
        <v>44</v>
      </c>
      <c r="C3102" t="s">
        <v>9</v>
      </c>
      <c r="D3102" t="str">
        <f t="shared" si="48"/>
        <v>OUTFLOWS</v>
      </c>
      <c r="E3102" t="s">
        <v>114</v>
      </c>
      <c r="F3102" t="s">
        <v>115</v>
      </c>
      <c r="G3102" t="s">
        <v>116</v>
      </c>
      <c r="H3102" t="s">
        <v>447</v>
      </c>
      <c r="I3102" t="s">
        <v>2024</v>
      </c>
      <c r="J3102" t="s">
        <v>2025</v>
      </c>
      <c r="K3102" t="s">
        <v>4067</v>
      </c>
      <c r="L3102" t="s">
        <v>649</v>
      </c>
      <c r="M3102" s="17">
        <f>VLOOKUP($K3102,[1]Budget!$V:$AE,5,0)*IF($C3102="1 - Revenues",1,IF(AND($C3102="5 - Transfers",MID(I3102,15,1)="4"),1,-1))</f>
        <v>0</v>
      </c>
      <c r="N3102" s="17">
        <f>VLOOKUP($K3102,[1]Budget!$V:$AE,6,0)*IF($C3102="1 - Revenues",1,IF(AND($C3102="5 - Transfers",MID(J3102,15,1)="4"),1,-1))</f>
        <v>0</v>
      </c>
      <c r="O3102" s="17">
        <f>IFERROR(IF(RIGHT(LEFT(K3102,15),1)="4",VLOOKUP(K3102,'[1]Budget Worksheet'!A:B,2,0),-1*VLOOKUP(K3102,'[1]Budget Worksheet'!A:B,2,0)),0)</f>
        <v>0</v>
      </c>
      <c r="P3102" s="17">
        <f>VLOOKUP($K3102,[1]Budget!$V:$AE,8,0)*IF($C3102="1 - Revenues",1,IF(AND($C3102="5 - Transfers",MID($K3102,15,1)="4"),1,-1))</f>
        <v>0</v>
      </c>
      <c r="Q3102" s="17">
        <f>VLOOKUP($K3102,[1]Budget!$V:$AE,10,0)*IF($C3102="1 - Revenues",1,IF(AND($C3102="5 - Transfers",MID(K3102,15,1)="4"),1,-1))</f>
        <v>0</v>
      </c>
      <c r="S3102" s="18" t="b">
        <f>IF(LEFT(C3102,1)="1",1,-1)*SUMIF([1]Budget!V:V,'Budget Worksheet for Pivot Tabl'!K3102,[1]Budget!AC:AC)=P3102</f>
        <v>1</v>
      </c>
    </row>
    <row r="3103" spans="1:19" x14ac:dyDescent="0.25">
      <c r="A3103" t="s">
        <v>43</v>
      </c>
      <c r="B3103" t="s">
        <v>44</v>
      </c>
      <c r="C3103" t="s">
        <v>9</v>
      </c>
      <c r="D3103" t="str">
        <f t="shared" si="48"/>
        <v>OUTFLOWS</v>
      </c>
      <c r="E3103" t="s">
        <v>114</v>
      </c>
      <c r="F3103" t="s">
        <v>115</v>
      </c>
      <c r="G3103" t="s">
        <v>116</v>
      </c>
      <c r="H3103" t="s">
        <v>447</v>
      </c>
      <c r="I3103" t="s">
        <v>2024</v>
      </c>
      <c r="J3103" t="s">
        <v>2025</v>
      </c>
      <c r="K3103" t="s">
        <v>4068</v>
      </c>
      <c r="L3103" t="s">
        <v>651</v>
      </c>
      <c r="M3103" s="17">
        <f>VLOOKUP($K3103,[1]Budget!$V:$AE,5,0)*IF($C3103="1 - Revenues",1,IF(AND($C3103="5 - Transfers",MID(I3103,15,1)="4"),1,-1))</f>
        <v>-4000</v>
      </c>
      <c r="N3103" s="17">
        <f>VLOOKUP($K3103,[1]Budget!$V:$AE,6,0)*IF($C3103="1 - Revenues",1,IF(AND($C3103="5 - Transfers",MID(J3103,15,1)="4"),1,-1))</f>
        <v>0</v>
      </c>
      <c r="O3103" s="17">
        <f>IFERROR(IF(RIGHT(LEFT(K3103,15),1)="4",VLOOKUP(K3103,'[1]Budget Worksheet'!A:B,2,0),-1*VLOOKUP(K3103,'[1]Budget Worksheet'!A:B,2,0)),0)</f>
        <v>0</v>
      </c>
      <c r="P3103" s="17">
        <f>VLOOKUP($K3103,[1]Budget!$V:$AE,8,0)*IF($C3103="1 - Revenues",1,IF(AND($C3103="5 - Transfers",MID($K3103,15,1)="4"),1,-1))</f>
        <v>0</v>
      </c>
      <c r="Q3103" s="17">
        <f>VLOOKUP($K3103,[1]Budget!$V:$AE,10,0)*IF($C3103="1 - Revenues",1,IF(AND($C3103="5 - Transfers",MID(K3103,15,1)="4"),1,-1))</f>
        <v>0</v>
      </c>
      <c r="S3103" s="18" t="b">
        <f>IF(LEFT(C3103,1)="1",1,-1)*SUMIF([1]Budget!V:V,'Budget Worksheet for Pivot Tabl'!K3103,[1]Budget!AC:AC)=P3103</f>
        <v>1</v>
      </c>
    </row>
    <row r="3104" spans="1:19" x14ac:dyDescent="0.25">
      <c r="A3104" t="s">
        <v>43</v>
      </c>
      <c r="B3104" t="s">
        <v>44</v>
      </c>
      <c r="C3104" t="s">
        <v>9</v>
      </c>
      <c r="D3104" t="str">
        <f t="shared" si="48"/>
        <v>OUTFLOWS</v>
      </c>
      <c r="E3104" t="s">
        <v>114</v>
      </c>
      <c r="F3104" t="s">
        <v>115</v>
      </c>
      <c r="G3104" t="s">
        <v>116</v>
      </c>
      <c r="H3104" t="s">
        <v>447</v>
      </c>
      <c r="I3104" t="s">
        <v>2024</v>
      </c>
      <c r="J3104" t="s">
        <v>2025</v>
      </c>
      <c r="K3104" t="s">
        <v>4069</v>
      </c>
      <c r="L3104" t="s">
        <v>498</v>
      </c>
      <c r="M3104" s="17">
        <f>VLOOKUP($K3104,[1]Budget!$V:$AE,5,0)*IF($C3104="1 - Revenues",1,IF(AND($C3104="5 - Transfers",MID(I3104,15,1)="4"),1,-1))</f>
        <v>-1000</v>
      </c>
      <c r="N3104" s="17">
        <f>VLOOKUP($K3104,[1]Budget!$V:$AE,6,0)*IF($C3104="1 - Revenues",1,IF(AND($C3104="5 - Transfers",MID(J3104,15,1)="4"),1,-1))</f>
        <v>0</v>
      </c>
      <c r="O3104" s="17">
        <f>IFERROR(IF(RIGHT(LEFT(K3104,15),1)="4",VLOOKUP(K3104,'[1]Budget Worksheet'!A:B,2,0),-1*VLOOKUP(K3104,'[1]Budget Worksheet'!A:B,2,0)),0)</f>
        <v>0</v>
      </c>
      <c r="P3104" s="17">
        <f>VLOOKUP($K3104,[1]Budget!$V:$AE,8,0)*IF($C3104="1 - Revenues",1,IF(AND($C3104="5 - Transfers",MID($K3104,15,1)="4"),1,-1))</f>
        <v>0</v>
      </c>
      <c r="Q3104" s="17">
        <f>VLOOKUP($K3104,[1]Budget!$V:$AE,10,0)*IF($C3104="1 - Revenues",1,IF(AND($C3104="5 - Transfers",MID(K3104,15,1)="4"),1,-1))</f>
        <v>0</v>
      </c>
      <c r="S3104" s="18" t="b">
        <f>IF(LEFT(C3104,1)="1",1,-1)*SUMIF([1]Budget!V:V,'Budget Worksheet for Pivot Tabl'!K3104,[1]Budget!AC:AC)=P3104</f>
        <v>1</v>
      </c>
    </row>
    <row r="3105" spans="1:19" x14ac:dyDescent="0.25">
      <c r="A3105" t="s">
        <v>43</v>
      </c>
      <c r="B3105" t="s">
        <v>44</v>
      </c>
      <c r="C3105" t="s">
        <v>9</v>
      </c>
      <c r="D3105" t="str">
        <f t="shared" si="48"/>
        <v>OUTFLOWS</v>
      </c>
      <c r="E3105" t="s">
        <v>114</v>
      </c>
      <c r="F3105" t="s">
        <v>115</v>
      </c>
      <c r="G3105" t="s">
        <v>116</v>
      </c>
      <c r="H3105" t="s">
        <v>447</v>
      </c>
      <c r="I3105" t="s">
        <v>2024</v>
      </c>
      <c r="J3105" t="s">
        <v>2025</v>
      </c>
      <c r="K3105" t="s">
        <v>4070</v>
      </c>
      <c r="L3105" t="s">
        <v>911</v>
      </c>
      <c r="M3105" s="17">
        <f>VLOOKUP($K3105,[1]Budget!$V:$AE,5,0)*IF($C3105="1 - Revenues",1,IF(AND($C3105="5 - Transfers",MID(I3105,15,1)="4"),1,-1))</f>
        <v>0</v>
      </c>
      <c r="N3105" s="17">
        <f>VLOOKUP($K3105,[1]Budget!$V:$AE,6,0)*IF($C3105="1 - Revenues",1,IF(AND($C3105="5 - Transfers",MID(J3105,15,1)="4"),1,-1))</f>
        <v>-178000</v>
      </c>
      <c r="O3105" s="17">
        <f>IFERROR(IF(RIGHT(LEFT(K3105,15),1)="4",VLOOKUP(K3105,'[1]Budget Worksheet'!A:B,2,0),-1*VLOOKUP(K3105,'[1]Budget Worksheet'!A:B,2,0)),0)</f>
        <v>0</v>
      </c>
      <c r="P3105" s="17">
        <f>VLOOKUP($K3105,[1]Budget!$V:$AE,8,0)*IF($C3105="1 - Revenues",1,IF(AND($C3105="5 - Transfers",MID($K3105,15,1)="4"),1,-1))</f>
        <v>0</v>
      </c>
      <c r="Q3105" s="17">
        <f>VLOOKUP($K3105,[1]Budget!$V:$AE,10,0)*IF($C3105="1 - Revenues",1,IF(AND($C3105="5 - Transfers",MID(K3105,15,1)="4"),1,-1))</f>
        <v>0</v>
      </c>
      <c r="S3105" s="18" t="b">
        <f>IF(LEFT(C3105,1)="1",1,-1)*SUMIF([1]Budget!V:V,'Budget Worksheet for Pivot Tabl'!K3105,[1]Budget!AC:AC)=P3105</f>
        <v>1</v>
      </c>
    </row>
    <row r="3106" spans="1:19" x14ac:dyDescent="0.25">
      <c r="A3106" t="s">
        <v>43</v>
      </c>
      <c r="B3106" t="s">
        <v>44</v>
      </c>
      <c r="C3106" t="s">
        <v>9</v>
      </c>
      <c r="D3106" t="str">
        <f t="shared" si="48"/>
        <v>OUTFLOWS</v>
      </c>
      <c r="E3106" t="s">
        <v>114</v>
      </c>
      <c r="F3106" t="s">
        <v>115</v>
      </c>
      <c r="G3106" t="s">
        <v>116</v>
      </c>
      <c r="H3106" t="s">
        <v>447</v>
      </c>
      <c r="I3106" t="s">
        <v>2024</v>
      </c>
      <c r="J3106" t="s">
        <v>2025</v>
      </c>
      <c r="K3106" t="s">
        <v>4071</v>
      </c>
      <c r="L3106" t="s">
        <v>653</v>
      </c>
      <c r="M3106" s="17">
        <f>VLOOKUP($K3106,[1]Budget!$V:$AE,5,0)*IF($C3106="1 - Revenues",1,IF(AND($C3106="5 - Transfers",MID(I3106,15,1)="4"),1,-1))</f>
        <v>0</v>
      </c>
      <c r="N3106" s="17">
        <f>VLOOKUP($K3106,[1]Budget!$V:$AE,6,0)*IF($C3106="1 - Revenues",1,IF(AND($C3106="5 - Transfers",MID(J3106,15,1)="4"),1,-1))</f>
        <v>0</v>
      </c>
      <c r="O3106" s="17">
        <f>IFERROR(IF(RIGHT(LEFT(K3106,15),1)="4",VLOOKUP(K3106,'[1]Budget Worksheet'!A:B,2,0),-1*VLOOKUP(K3106,'[1]Budget Worksheet'!A:B,2,0)),0)</f>
        <v>0</v>
      </c>
      <c r="P3106" s="17">
        <f>VLOOKUP($K3106,[1]Budget!$V:$AE,8,0)*IF($C3106="1 - Revenues",1,IF(AND($C3106="5 - Transfers",MID($K3106,15,1)="4"),1,-1))</f>
        <v>0</v>
      </c>
      <c r="Q3106" s="17">
        <f>VLOOKUP($K3106,[1]Budget!$V:$AE,10,0)*IF($C3106="1 - Revenues",1,IF(AND($C3106="5 - Transfers",MID(K3106,15,1)="4"),1,-1))</f>
        <v>0</v>
      </c>
      <c r="S3106" s="18" t="b">
        <f>IF(LEFT(C3106,1)="1",1,-1)*SUMIF([1]Budget!V:V,'Budget Worksheet for Pivot Tabl'!K3106,[1]Budget!AC:AC)=P3106</f>
        <v>1</v>
      </c>
    </row>
    <row r="3107" spans="1:19" x14ac:dyDescent="0.25">
      <c r="A3107" t="s">
        <v>43</v>
      </c>
      <c r="B3107" t="s">
        <v>44</v>
      </c>
      <c r="C3107" t="s">
        <v>9</v>
      </c>
      <c r="D3107" t="str">
        <f t="shared" si="48"/>
        <v>OUTFLOWS</v>
      </c>
      <c r="E3107" t="s">
        <v>114</v>
      </c>
      <c r="F3107" t="s">
        <v>115</v>
      </c>
      <c r="G3107" t="s">
        <v>116</v>
      </c>
      <c r="H3107" t="s">
        <v>447</v>
      </c>
      <c r="I3107" t="s">
        <v>2024</v>
      </c>
      <c r="J3107" t="s">
        <v>2025</v>
      </c>
      <c r="K3107" t="s">
        <v>4072</v>
      </c>
      <c r="L3107" t="s">
        <v>2486</v>
      </c>
      <c r="M3107" s="17">
        <f>VLOOKUP($K3107,[1]Budget!$V:$AE,5,0)*IF($C3107="1 - Revenues",1,IF(AND($C3107="5 - Transfers",MID(I3107,15,1)="4"),1,-1))</f>
        <v>-26000</v>
      </c>
      <c r="N3107" s="17">
        <f>VLOOKUP($K3107,[1]Budget!$V:$AE,6,0)*IF($C3107="1 - Revenues",1,IF(AND($C3107="5 - Transfers",MID(J3107,15,1)="4"),1,-1))</f>
        <v>-26000</v>
      </c>
      <c r="O3107" s="17">
        <f>IFERROR(IF(RIGHT(LEFT(K3107,15),1)="4",VLOOKUP(K3107,'[1]Budget Worksheet'!A:B,2,0),-1*VLOOKUP(K3107,'[1]Budget Worksheet'!A:B,2,0)),0)</f>
        <v>-25930</v>
      </c>
      <c r="P3107" s="17">
        <f>VLOOKUP($K3107,[1]Budget!$V:$AE,8,0)*IF($C3107="1 - Revenues",1,IF(AND($C3107="5 - Transfers",MID($K3107,15,1)="4"),1,-1))</f>
        <v>-25930</v>
      </c>
      <c r="Q3107" s="17">
        <f>VLOOKUP($K3107,[1]Budget!$V:$AE,10,0)*IF($C3107="1 - Revenues",1,IF(AND($C3107="5 - Transfers",MID(K3107,15,1)="4"),1,-1))</f>
        <v>0</v>
      </c>
      <c r="S3107" s="18" t="b">
        <f>IF(LEFT(C3107,1)="1",1,-1)*SUMIF([1]Budget!V:V,'Budget Worksheet for Pivot Tabl'!K3107,[1]Budget!AC:AC)=P3107</f>
        <v>1</v>
      </c>
    </row>
    <row r="3108" spans="1:19" x14ac:dyDescent="0.25">
      <c r="A3108" t="s">
        <v>43</v>
      </c>
      <c r="B3108" t="s">
        <v>44</v>
      </c>
      <c r="C3108" t="s">
        <v>9</v>
      </c>
      <c r="D3108" t="str">
        <f t="shared" si="48"/>
        <v>OUTFLOWS</v>
      </c>
      <c r="E3108" t="s">
        <v>114</v>
      </c>
      <c r="F3108" t="s">
        <v>115</v>
      </c>
      <c r="G3108" t="s">
        <v>116</v>
      </c>
      <c r="H3108" t="s">
        <v>447</v>
      </c>
      <c r="I3108" t="s">
        <v>2024</v>
      </c>
      <c r="J3108" t="s">
        <v>2025</v>
      </c>
      <c r="K3108" t="s">
        <v>4073</v>
      </c>
      <c r="L3108" t="s">
        <v>530</v>
      </c>
      <c r="M3108" s="17">
        <f>VLOOKUP($K3108,[1]Budget!$V:$AE,5,0)*IF($C3108="1 - Revenues",1,IF(AND($C3108="5 - Transfers",MID(I3108,15,1)="4"),1,-1))</f>
        <v>-3000</v>
      </c>
      <c r="N3108" s="17">
        <f>VLOOKUP($K3108,[1]Budget!$V:$AE,6,0)*IF($C3108="1 - Revenues",1,IF(AND($C3108="5 - Transfers",MID(J3108,15,1)="4"),1,-1))</f>
        <v>-3000</v>
      </c>
      <c r="O3108" s="17">
        <f>IFERROR(IF(RIGHT(LEFT(K3108,15),1)="4",VLOOKUP(K3108,'[1]Budget Worksheet'!A:B,2,0),-1*VLOOKUP(K3108,'[1]Budget Worksheet'!A:B,2,0)),0)</f>
        <v>-3600</v>
      </c>
      <c r="P3108" s="17">
        <f>VLOOKUP($K3108,[1]Budget!$V:$AE,8,0)*IF($C3108="1 - Revenues",1,IF(AND($C3108="5 - Transfers",MID($K3108,15,1)="4"),1,-1))</f>
        <v>-7000</v>
      </c>
      <c r="Q3108" s="17">
        <f>VLOOKUP($K3108,[1]Budget!$V:$AE,10,0)*IF($C3108="1 - Revenues",1,IF(AND($C3108="5 - Transfers",MID(K3108,15,1)="4"),1,-1))</f>
        <v>-3400</v>
      </c>
      <c r="S3108" s="18" t="b">
        <f>IF(LEFT(C3108,1)="1",1,-1)*SUMIF([1]Budget!V:V,'Budget Worksheet for Pivot Tabl'!K3108,[1]Budget!AC:AC)=P3108</f>
        <v>1</v>
      </c>
    </row>
    <row r="3109" spans="1:19" x14ac:dyDescent="0.25">
      <c r="A3109" t="s">
        <v>43</v>
      </c>
      <c r="B3109" t="s">
        <v>44</v>
      </c>
      <c r="C3109" t="s">
        <v>9</v>
      </c>
      <c r="D3109" t="str">
        <f t="shared" si="48"/>
        <v>OUTFLOWS</v>
      </c>
      <c r="E3109" t="s">
        <v>114</v>
      </c>
      <c r="F3109" t="s">
        <v>115</v>
      </c>
      <c r="G3109" t="s">
        <v>116</v>
      </c>
      <c r="H3109" t="s">
        <v>447</v>
      </c>
      <c r="I3109" t="s">
        <v>2024</v>
      </c>
      <c r="J3109" t="s">
        <v>2025</v>
      </c>
      <c r="K3109" t="s">
        <v>4074</v>
      </c>
      <c r="L3109" t="s">
        <v>532</v>
      </c>
      <c r="M3109" s="17">
        <f>VLOOKUP($K3109,[1]Budget!$V:$AE,5,0)*IF($C3109="1 - Revenues",1,IF(AND($C3109="5 - Transfers",MID(I3109,15,1)="4"),1,-1))</f>
        <v>-31000</v>
      </c>
      <c r="N3109" s="17">
        <f>VLOOKUP($K3109,[1]Budget!$V:$AE,6,0)*IF($C3109="1 - Revenues",1,IF(AND($C3109="5 - Transfers",MID(J3109,15,1)="4"),1,-1))</f>
        <v>-31000</v>
      </c>
      <c r="O3109" s="17">
        <f>IFERROR(IF(RIGHT(LEFT(K3109,15),1)="4",VLOOKUP(K3109,'[1]Budget Worksheet'!A:B,2,0),-1*VLOOKUP(K3109,'[1]Budget Worksheet'!A:B,2,0)),0)</f>
        <v>-31470</v>
      </c>
      <c r="P3109" s="17">
        <f>VLOOKUP($K3109,[1]Budget!$V:$AE,8,0)*IF($C3109="1 - Revenues",1,IF(AND($C3109="5 - Transfers",MID($K3109,15,1)="4"),1,-1))</f>
        <v>-72000</v>
      </c>
      <c r="Q3109" s="17">
        <f>VLOOKUP($K3109,[1]Budget!$V:$AE,10,0)*IF($C3109="1 - Revenues",1,IF(AND($C3109="5 - Transfers",MID(K3109,15,1)="4"),1,-1))</f>
        <v>-40530</v>
      </c>
      <c r="S3109" s="18" t="b">
        <f>IF(LEFT(C3109,1)="1",1,-1)*SUMIF([1]Budget!V:V,'Budget Worksheet for Pivot Tabl'!K3109,[1]Budget!AC:AC)=P3109</f>
        <v>1</v>
      </c>
    </row>
    <row r="3110" spans="1:19" x14ac:dyDescent="0.25">
      <c r="A3110" t="s">
        <v>43</v>
      </c>
      <c r="B3110" t="s">
        <v>44</v>
      </c>
      <c r="C3110" t="s">
        <v>8</v>
      </c>
      <c r="D3110" t="str">
        <f t="shared" si="48"/>
        <v>OUTFLOWS</v>
      </c>
      <c r="E3110" t="s">
        <v>114</v>
      </c>
      <c r="F3110" t="s">
        <v>115</v>
      </c>
      <c r="G3110" t="s">
        <v>116</v>
      </c>
      <c r="H3110" t="s">
        <v>447</v>
      </c>
      <c r="I3110" t="s">
        <v>448</v>
      </c>
      <c r="J3110" t="s">
        <v>449</v>
      </c>
      <c r="K3110" t="s">
        <v>4075</v>
      </c>
      <c r="L3110" t="s">
        <v>590</v>
      </c>
      <c r="M3110" s="17">
        <f>VLOOKUP($K3110,[1]Budget!$V:$AE,5,0)*IF($C3110="1 - Revenues",1,IF(AND($C3110="5 - Transfers",MID(I3110,15,1)="4"),1,-1))</f>
        <v>-593000</v>
      </c>
      <c r="N3110" s="17">
        <f>VLOOKUP($K3110,[1]Budget!$V:$AE,6,0)*IF($C3110="1 - Revenues",1,IF(AND($C3110="5 - Transfers",MID(J3110,15,1)="4"),1,-1))</f>
        <v>-661000</v>
      </c>
      <c r="O3110" s="17">
        <f>IFERROR(IF(RIGHT(LEFT(K3110,15),1)="4",VLOOKUP(K3110,'[1]Budget Worksheet'!A:B,2,0),-1*VLOOKUP(K3110,'[1]Budget Worksheet'!A:B,2,0)),0)</f>
        <v>-810683</v>
      </c>
      <c r="P3110" s="17">
        <f>VLOOKUP($K3110,[1]Budget!$V:$AE,8,0)*IF($C3110="1 - Revenues",1,IF(AND($C3110="5 - Transfers",MID($K3110,15,1)="4"),1,-1))</f>
        <v>-817000</v>
      </c>
      <c r="Q3110" s="17">
        <f>VLOOKUP($K3110,[1]Budget!$V:$AE,10,0)*IF($C3110="1 - Revenues",1,IF(AND($C3110="5 - Transfers",MID(K3110,15,1)="4"),1,-1))</f>
        <v>-6317</v>
      </c>
      <c r="S3110" s="18" t="b">
        <f>IF(LEFT(C3110,1)="1",1,-1)*SUMIF([1]Budget!V:V,'Budget Worksheet for Pivot Tabl'!K3110,[1]Budget!AC:AC)=P3110</f>
        <v>1</v>
      </c>
    </row>
    <row r="3111" spans="1:19" x14ac:dyDescent="0.25">
      <c r="A3111" t="s">
        <v>43</v>
      </c>
      <c r="B3111" t="s">
        <v>44</v>
      </c>
      <c r="C3111" t="s">
        <v>8</v>
      </c>
      <c r="D3111" t="str">
        <f t="shared" si="48"/>
        <v>OUTFLOWS</v>
      </c>
      <c r="E3111" t="s">
        <v>114</v>
      </c>
      <c r="F3111" t="s">
        <v>115</v>
      </c>
      <c r="G3111" t="s">
        <v>116</v>
      </c>
      <c r="H3111" t="s">
        <v>447</v>
      </c>
      <c r="I3111" t="s">
        <v>448</v>
      </c>
      <c r="J3111" t="s">
        <v>449</v>
      </c>
      <c r="K3111" t="s">
        <v>4076</v>
      </c>
      <c r="L3111" t="s">
        <v>582</v>
      </c>
      <c r="M3111" s="17">
        <f>VLOOKUP($K3111,[1]Budget!$V:$AE,5,0)*IF($C3111="1 - Revenues",1,IF(AND($C3111="5 - Transfers",MID(I3111,15,1)="4"),1,-1))</f>
        <v>0</v>
      </c>
      <c r="N3111" s="17">
        <f>VLOOKUP($K3111,[1]Budget!$V:$AE,6,0)*IF($C3111="1 - Revenues",1,IF(AND($C3111="5 - Transfers",MID(J3111,15,1)="4"),1,-1))</f>
        <v>0</v>
      </c>
      <c r="O3111" s="17">
        <f>IFERROR(IF(RIGHT(LEFT(K3111,15),1)="4",VLOOKUP(K3111,'[1]Budget Worksheet'!A:B,2,0),-1*VLOOKUP(K3111,'[1]Budget Worksheet'!A:B,2,0)),0)</f>
        <v>0</v>
      </c>
      <c r="P3111" s="17">
        <f>VLOOKUP($K3111,[1]Budget!$V:$AE,8,0)*IF($C3111="1 - Revenues",1,IF(AND($C3111="5 - Transfers",MID($K3111,15,1)="4"),1,-1))</f>
        <v>0</v>
      </c>
      <c r="Q3111" s="17">
        <f>VLOOKUP($K3111,[1]Budget!$V:$AE,10,0)*IF($C3111="1 - Revenues",1,IF(AND($C3111="5 - Transfers",MID(K3111,15,1)="4"),1,-1))</f>
        <v>0</v>
      </c>
      <c r="S3111" s="18" t="b">
        <f>IF(LEFT(C3111,1)="1",1,-1)*SUMIF([1]Budget!V:V,'Budget Worksheet for Pivot Tabl'!K3111,[1]Budget!AC:AC)=P3111</f>
        <v>1</v>
      </c>
    </row>
    <row r="3112" spans="1:19" x14ac:dyDescent="0.25">
      <c r="A3112" t="s">
        <v>43</v>
      </c>
      <c r="B3112" t="s">
        <v>44</v>
      </c>
      <c r="C3112" t="s">
        <v>8</v>
      </c>
      <c r="D3112" t="str">
        <f t="shared" si="48"/>
        <v>OUTFLOWS</v>
      </c>
      <c r="E3112" t="s">
        <v>114</v>
      </c>
      <c r="F3112" t="s">
        <v>115</v>
      </c>
      <c r="G3112" t="s">
        <v>116</v>
      </c>
      <c r="H3112" t="s">
        <v>447</v>
      </c>
      <c r="I3112" t="s">
        <v>448</v>
      </c>
      <c r="J3112" t="s">
        <v>449</v>
      </c>
      <c r="K3112" t="s">
        <v>4077</v>
      </c>
      <c r="L3112" t="s">
        <v>593</v>
      </c>
      <c r="M3112" s="17">
        <f>VLOOKUP($K3112,[1]Budget!$V:$AE,5,0)*IF($C3112="1 - Revenues",1,IF(AND($C3112="5 - Transfers",MID(I3112,15,1)="4"),1,-1))</f>
        <v>-3000</v>
      </c>
      <c r="N3112" s="17">
        <f>VLOOKUP($K3112,[1]Budget!$V:$AE,6,0)*IF($C3112="1 - Revenues",1,IF(AND($C3112="5 - Transfers",MID(J3112,15,1)="4"),1,-1))</f>
        <v>-2000</v>
      </c>
      <c r="O3112" s="17">
        <f>IFERROR(IF(RIGHT(LEFT(K3112,15),1)="4",VLOOKUP(K3112,'[1]Budget Worksheet'!A:B,2,0),-1*VLOOKUP(K3112,'[1]Budget Worksheet'!A:B,2,0)),0)</f>
        <v>-7284</v>
      </c>
      <c r="P3112" s="17">
        <f>VLOOKUP($K3112,[1]Budget!$V:$AE,8,0)*IF($C3112="1 - Revenues",1,IF(AND($C3112="5 - Transfers",MID($K3112,15,1)="4"),1,-1))</f>
        <v>-7284</v>
      </c>
      <c r="Q3112" s="17">
        <f>VLOOKUP($K3112,[1]Budget!$V:$AE,10,0)*IF($C3112="1 - Revenues",1,IF(AND($C3112="5 - Transfers",MID(K3112,15,1)="4"),1,-1))</f>
        <v>0</v>
      </c>
      <c r="S3112" s="18" t="b">
        <f>IF(LEFT(C3112,1)="1",1,-1)*SUMIF([1]Budget!V:V,'Budget Worksheet for Pivot Tabl'!K3112,[1]Budget!AC:AC)=P3112</f>
        <v>1</v>
      </c>
    </row>
    <row r="3113" spans="1:19" x14ac:dyDescent="0.25">
      <c r="A3113" t="s">
        <v>43</v>
      </c>
      <c r="B3113" t="s">
        <v>44</v>
      </c>
      <c r="C3113" t="s">
        <v>8</v>
      </c>
      <c r="D3113" t="str">
        <f t="shared" si="48"/>
        <v>OUTFLOWS</v>
      </c>
      <c r="E3113" t="s">
        <v>114</v>
      </c>
      <c r="F3113" t="s">
        <v>115</v>
      </c>
      <c r="G3113" t="s">
        <v>116</v>
      </c>
      <c r="H3113" t="s">
        <v>447</v>
      </c>
      <c r="I3113" t="s">
        <v>448</v>
      </c>
      <c r="J3113" t="s">
        <v>449</v>
      </c>
      <c r="K3113" t="s">
        <v>4078</v>
      </c>
      <c r="L3113" t="s">
        <v>595</v>
      </c>
      <c r="M3113" s="17">
        <f>VLOOKUP($K3113,[1]Budget!$V:$AE,5,0)*IF($C3113="1 - Revenues",1,IF(AND($C3113="5 - Transfers",MID(I3113,15,1)="4"),1,-1))</f>
        <v>-5000</v>
      </c>
      <c r="N3113" s="17">
        <f>VLOOKUP($K3113,[1]Budget!$V:$AE,6,0)*IF($C3113="1 - Revenues",1,IF(AND($C3113="5 - Transfers",MID(J3113,15,1)="4"),1,-1))</f>
        <v>0</v>
      </c>
      <c r="O3113" s="17">
        <f>IFERROR(IF(RIGHT(LEFT(K3113,15),1)="4",VLOOKUP(K3113,'[1]Budget Worksheet'!A:B,2,0),-1*VLOOKUP(K3113,'[1]Budget Worksheet'!A:B,2,0)),0)</f>
        <v>0</v>
      </c>
      <c r="P3113" s="17">
        <f>VLOOKUP($K3113,[1]Budget!$V:$AE,8,0)*IF($C3113="1 - Revenues",1,IF(AND($C3113="5 - Transfers",MID($K3113,15,1)="4"),1,-1))</f>
        <v>0</v>
      </c>
      <c r="Q3113" s="17">
        <f>VLOOKUP($K3113,[1]Budget!$V:$AE,10,0)*IF($C3113="1 - Revenues",1,IF(AND($C3113="5 - Transfers",MID(K3113,15,1)="4"),1,-1))</f>
        <v>0</v>
      </c>
      <c r="S3113" s="18" t="b">
        <f>IF(LEFT(C3113,1)="1",1,-1)*SUMIF([1]Budget!V:V,'Budget Worksheet for Pivot Tabl'!K3113,[1]Budget!AC:AC)=P3113</f>
        <v>1</v>
      </c>
    </row>
    <row r="3114" spans="1:19" x14ac:dyDescent="0.25">
      <c r="A3114" t="s">
        <v>43</v>
      </c>
      <c r="B3114" t="s">
        <v>44</v>
      </c>
      <c r="C3114" t="s">
        <v>8</v>
      </c>
      <c r="D3114" t="str">
        <f t="shared" si="48"/>
        <v>OUTFLOWS</v>
      </c>
      <c r="E3114" t="s">
        <v>114</v>
      </c>
      <c r="F3114" t="s">
        <v>115</v>
      </c>
      <c r="G3114" t="s">
        <v>116</v>
      </c>
      <c r="H3114" t="s">
        <v>447</v>
      </c>
      <c r="I3114" t="s">
        <v>448</v>
      </c>
      <c r="J3114" t="s">
        <v>449</v>
      </c>
      <c r="K3114" t="s">
        <v>4079</v>
      </c>
      <c r="L3114" t="s">
        <v>597</v>
      </c>
      <c r="M3114" s="17">
        <f>VLOOKUP($K3114,[1]Budget!$V:$AE,5,0)*IF($C3114="1 - Revenues",1,IF(AND($C3114="5 - Transfers",MID(I3114,15,1)="4"),1,-1))</f>
        <v>-12000</v>
      </c>
      <c r="N3114" s="17">
        <f>VLOOKUP($K3114,[1]Budget!$V:$AE,6,0)*IF($C3114="1 - Revenues",1,IF(AND($C3114="5 - Transfers",MID(J3114,15,1)="4"),1,-1))</f>
        <v>-11000</v>
      </c>
      <c r="O3114" s="17">
        <f>IFERROR(IF(RIGHT(LEFT(K3114,15),1)="4",VLOOKUP(K3114,'[1]Budget Worksheet'!A:B,2,0),-1*VLOOKUP(K3114,'[1]Budget Worksheet'!A:B,2,0)),0)</f>
        <v>-8561</v>
      </c>
      <c r="P3114" s="17">
        <f>VLOOKUP($K3114,[1]Budget!$V:$AE,8,0)*IF($C3114="1 - Revenues",1,IF(AND($C3114="5 - Transfers",MID($K3114,15,1)="4"),1,-1))</f>
        <v>-8561</v>
      </c>
      <c r="Q3114" s="17">
        <f>VLOOKUP($K3114,[1]Budget!$V:$AE,10,0)*IF($C3114="1 - Revenues",1,IF(AND($C3114="5 - Transfers",MID(K3114,15,1)="4"),1,-1))</f>
        <v>0</v>
      </c>
      <c r="S3114" s="18" t="b">
        <f>IF(LEFT(C3114,1)="1",1,-1)*SUMIF([1]Budget!V:V,'Budget Worksheet for Pivot Tabl'!K3114,[1]Budget!AC:AC)=P3114</f>
        <v>1</v>
      </c>
    </row>
    <row r="3115" spans="1:19" x14ac:dyDescent="0.25">
      <c r="A3115" t="s">
        <v>43</v>
      </c>
      <c r="B3115" t="s">
        <v>44</v>
      </c>
      <c r="C3115" t="s">
        <v>8</v>
      </c>
      <c r="D3115" t="str">
        <f t="shared" si="48"/>
        <v>OUTFLOWS</v>
      </c>
      <c r="E3115" t="s">
        <v>114</v>
      </c>
      <c r="F3115" t="s">
        <v>115</v>
      </c>
      <c r="G3115" t="s">
        <v>116</v>
      </c>
      <c r="H3115" t="s">
        <v>447</v>
      </c>
      <c r="I3115" t="s">
        <v>448</v>
      </c>
      <c r="J3115" t="s">
        <v>449</v>
      </c>
      <c r="K3115" t="s">
        <v>4080</v>
      </c>
      <c r="L3115" t="s">
        <v>599</v>
      </c>
      <c r="M3115" s="17">
        <f>VLOOKUP($K3115,[1]Budget!$V:$AE,5,0)*IF($C3115="1 - Revenues",1,IF(AND($C3115="5 - Transfers",MID(I3115,15,1)="4"),1,-1))</f>
        <v>-2000</v>
      </c>
      <c r="N3115" s="17">
        <f>VLOOKUP($K3115,[1]Budget!$V:$AE,6,0)*IF($C3115="1 - Revenues",1,IF(AND($C3115="5 - Transfers",MID(J3115,15,1)="4"),1,-1))</f>
        <v>-1000</v>
      </c>
      <c r="O3115" s="17">
        <f>IFERROR(IF(RIGHT(LEFT(K3115,15),1)="4",VLOOKUP(K3115,'[1]Budget Worksheet'!A:B,2,0),-1*VLOOKUP(K3115,'[1]Budget Worksheet'!A:B,2,0)),0)</f>
        <v>-7000</v>
      </c>
      <c r="P3115" s="17">
        <f>VLOOKUP($K3115,[1]Budget!$V:$AE,8,0)*IF($C3115="1 - Revenues",1,IF(AND($C3115="5 - Transfers",MID($K3115,15,1)="4"),1,-1))</f>
        <v>-7000</v>
      </c>
      <c r="Q3115" s="17">
        <f>VLOOKUP($K3115,[1]Budget!$V:$AE,10,0)*IF($C3115="1 - Revenues",1,IF(AND($C3115="5 - Transfers",MID(K3115,15,1)="4"),1,-1))</f>
        <v>0</v>
      </c>
      <c r="S3115" s="18" t="b">
        <f>IF(LEFT(C3115,1)="1",1,-1)*SUMIF([1]Budget!V:V,'Budget Worksheet for Pivot Tabl'!K3115,[1]Budget!AC:AC)=P3115</f>
        <v>1</v>
      </c>
    </row>
    <row r="3116" spans="1:19" x14ac:dyDescent="0.25">
      <c r="A3116" t="s">
        <v>43</v>
      </c>
      <c r="B3116" t="s">
        <v>44</v>
      </c>
      <c r="C3116" t="s">
        <v>8</v>
      </c>
      <c r="D3116" t="str">
        <f t="shared" si="48"/>
        <v>OUTFLOWS</v>
      </c>
      <c r="E3116" t="s">
        <v>114</v>
      </c>
      <c r="F3116" t="s">
        <v>115</v>
      </c>
      <c r="G3116" t="s">
        <v>116</v>
      </c>
      <c r="H3116" t="s">
        <v>447</v>
      </c>
      <c r="I3116" t="s">
        <v>448</v>
      </c>
      <c r="J3116" t="s">
        <v>449</v>
      </c>
      <c r="K3116" t="s">
        <v>4081</v>
      </c>
      <c r="L3116" t="s">
        <v>601</v>
      </c>
      <c r="M3116" s="17">
        <f>VLOOKUP($K3116,[1]Budget!$V:$AE,5,0)*IF($C3116="1 - Revenues",1,IF(AND($C3116="5 - Transfers",MID(I3116,15,1)="4"),1,-1))</f>
        <v>0</v>
      </c>
      <c r="N3116" s="17">
        <f>VLOOKUP($K3116,[1]Budget!$V:$AE,6,0)*IF($C3116="1 - Revenues",1,IF(AND($C3116="5 - Transfers",MID(J3116,15,1)="4"),1,-1))</f>
        <v>0</v>
      </c>
      <c r="O3116" s="17">
        <f>IFERROR(IF(RIGHT(LEFT(K3116,15),1)="4",VLOOKUP(K3116,'[1]Budget Worksheet'!A:B,2,0),-1*VLOOKUP(K3116,'[1]Budget Worksheet'!A:B,2,0)),0)</f>
        <v>0</v>
      </c>
      <c r="P3116" s="17">
        <f>VLOOKUP($K3116,[1]Budget!$V:$AE,8,0)*IF($C3116="1 - Revenues",1,IF(AND($C3116="5 - Transfers",MID($K3116,15,1)="4"),1,-1))</f>
        <v>0</v>
      </c>
      <c r="Q3116" s="17">
        <f>VLOOKUP($K3116,[1]Budget!$V:$AE,10,0)*IF($C3116="1 - Revenues",1,IF(AND($C3116="5 - Transfers",MID(K3116,15,1)="4"),1,-1))</f>
        <v>0</v>
      </c>
      <c r="S3116" s="18" t="b">
        <f>IF(LEFT(C3116,1)="1",1,-1)*SUMIF([1]Budget!V:V,'Budget Worksheet for Pivot Tabl'!K3116,[1]Budget!AC:AC)=P3116</f>
        <v>1</v>
      </c>
    </row>
    <row r="3117" spans="1:19" x14ac:dyDescent="0.25">
      <c r="A3117" t="s">
        <v>43</v>
      </c>
      <c r="B3117" t="s">
        <v>44</v>
      </c>
      <c r="C3117" t="s">
        <v>8</v>
      </c>
      <c r="D3117" t="str">
        <f t="shared" si="48"/>
        <v>OUTFLOWS</v>
      </c>
      <c r="E3117" t="s">
        <v>114</v>
      </c>
      <c r="F3117" t="s">
        <v>115</v>
      </c>
      <c r="G3117" t="s">
        <v>116</v>
      </c>
      <c r="H3117" t="s">
        <v>447</v>
      </c>
      <c r="I3117" t="s">
        <v>448</v>
      </c>
      <c r="J3117" t="s">
        <v>449</v>
      </c>
      <c r="K3117" t="s">
        <v>4082</v>
      </c>
      <c r="L3117" t="s">
        <v>603</v>
      </c>
      <c r="M3117" s="17">
        <f>VLOOKUP($K3117,[1]Budget!$V:$AE,5,0)*IF($C3117="1 - Revenues",1,IF(AND($C3117="5 - Transfers",MID(I3117,15,1)="4"),1,-1))</f>
        <v>0</v>
      </c>
      <c r="N3117" s="17">
        <f>VLOOKUP($K3117,[1]Budget!$V:$AE,6,0)*IF($C3117="1 - Revenues",1,IF(AND($C3117="5 - Transfers",MID(J3117,15,1)="4"),1,-1))</f>
        <v>0</v>
      </c>
      <c r="O3117" s="17">
        <f>IFERROR(IF(RIGHT(LEFT(K3117,15),1)="4",VLOOKUP(K3117,'[1]Budget Worksheet'!A:B,2,0),-1*VLOOKUP(K3117,'[1]Budget Worksheet'!A:B,2,0)),0)</f>
        <v>0</v>
      </c>
      <c r="P3117" s="17">
        <f>VLOOKUP($K3117,[1]Budget!$V:$AE,8,0)*IF($C3117="1 - Revenues",1,IF(AND($C3117="5 - Transfers",MID($K3117,15,1)="4"),1,-1))</f>
        <v>0</v>
      </c>
      <c r="Q3117" s="17">
        <f>VLOOKUP($K3117,[1]Budget!$V:$AE,10,0)*IF($C3117="1 - Revenues",1,IF(AND($C3117="5 - Transfers",MID(K3117,15,1)="4"),1,-1))</f>
        <v>0</v>
      </c>
      <c r="S3117" s="18" t="b">
        <f>IF(LEFT(C3117,1)="1",1,-1)*SUMIF([1]Budget!V:V,'Budget Worksheet for Pivot Tabl'!K3117,[1]Budget!AC:AC)=P3117</f>
        <v>1</v>
      </c>
    </row>
    <row r="3118" spans="1:19" x14ac:dyDescent="0.25">
      <c r="A3118" t="s">
        <v>43</v>
      </c>
      <c r="B3118" t="s">
        <v>44</v>
      </c>
      <c r="C3118" t="s">
        <v>8</v>
      </c>
      <c r="D3118" t="str">
        <f t="shared" si="48"/>
        <v>OUTFLOWS</v>
      </c>
      <c r="E3118" t="s">
        <v>114</v>
      </c>
      <c r="F3118" t="s">
        <v>115</v>
      </c>
      <c r="G3118" t="s">
        <v>116</v>
      </c>
      <c r="H3118" t="s">
        <v>447</v>
      </c>
      <c r="I3118" t="s">
        <v>448</v>
      </c>
      <c r="J3118" t="s">
        <v>449</v>
      </c>
      <c r="K3118" t="s">
        <v>4083</v>
      </c>
      <c r="L3118" t="s">
        <v>470</v>
      </c>
      <c r="M3118" s="17">
        <f>VLOOKUP($K3118,[1]Budget!$V:$AE,5,0)*IF($C3118="1 - Revenues",1,IF(AND($C3118="5 - Transfers",MID(I3118,15,1)="4"),1,-1))</f>
        <v>-113000</v>
      </c>
      <c r="N3118" s="17">
        <f>VLOOKUP($K3118,[1]Budget!$V:$AE,6,0)*IF($C3118="1 - Revenues",1,IF(AND($C3118="5 - Transfers",MID(J3118,15,1)="4"),1,-1))</f>
        <v>-124000</v>
      </c>
      <c r="O3118" s="17">
        <f>IFERROR(IF(RIGHT(LEFT(K3118,15),1)="4",VLOOKUP(K3118,'[1]Budget Worksheet'!A:B,2,0),-1*VLOOKUP(K3118,'[1]Budget Worksheet'!A:B,2,0)),0)</f>
        <v>-158088</v>
      </c>
      <c r="P3118" s="17">
        <f>VLOOKUP($K3118,[1]Budget!$V:$AE,8,0)*IF($C3118="1 - Revenues",1,IF(AND($C3118="5 - Transfers",MID($K3118,15,1)="4"),1,-1))</f>
        <v>-139000</v>
      </c>
      <c r="Q3118" s="17">
        <f>VLOOKUP($K3118,[1]Budget!$V:$AE,10,0)*IF($C3118="1 - Revenues",1,IF(AND($C3118="5 - Transfers",MID(K3118,15,1)="4"),1,-1))</f>
        <v>19088</v>
      </c>
      <c r="S3118" s="18" t="b">
        <f>IF(LEFT(C3118,1)="1",1,-1)*SUMIF([1]Budget!V:V,'Budget Worksheet for Pivot Tabl'!K3118,[1]Budget!AC:AC)=P3118</f>
        <v>1</v>
      </c>
    </row>
    <row r="3119" spans="1:19" x14ac:dyDescent="0.25">
      <c r="A3119" t="s">
        <v>43</v>
      </c>
      <c r="B3119" t="s">
        <v>44</v>
      </c>
      <c r="C3119" t="s">
        <v>8</v>
      </c>
      <c r="D3119" t="str">
        <f t="shared" si="48"/>
        <v>OUTFLOWS</v>
      </c>
      <c r="E3119" t="s">
        <v>114</v>
      </c>
      <c r="F3119" t="s">
        <v>115</v>
      </c>
      <c r="G3119" t="s">
        <v>116</v>
      </c>
      <c r="H3119" t="s">
        <v>447</v>
      </c>
      <c r="I3119" t="s">
        <v>448</v>
      </c>
      <c r="J3119" t="s">
        <v>449</v>
      </c>
      <c r="K3119" t="s">
        <v>4084</v>
      </c>
      <c r="L3119" t="s">
        <v>606</v>
      </c>
      <c r="M3119" s="17">
        <f>VLOOKUP($K3119,[1]Budget!$V:$AE,5,0)*IF($C3119="1 - Revenues",1,IF(AND($C3119="5 - Transfers",MID(I3119,15,1)="4"),1,-1))</f>
        <v>-36000</v>
      </c>
      <c r="N3119" s="17">
        <f>VLOOKUP($K3119,[1]Budget!$V:$AE,6,0)*IF($C3119="1 - Revenues",1,IF(AND($C3119="5 - Transfers",MID(J3119,15,1)="4"),1,-1))</f>
        <v>-44000</v>
      </c>
      <c r="O3119" s="17">
        <f>IFERROR(IF(RIGHT(LEFT(K3119,15),1)="4",VLOOKUP(K3119,'[1]Budget Worksheet'!A:B,2,0),-1*VLOOKUP(K3119,'[1]Budget Worksheet'!A:B,2,0)),0)</f>
        <v>-54524</v>
      </c>
      <c r="P3119" s="17">
        <f>VLOOKUP($K3119,[1]Budget!$V:$AE,8,0)*IF($C3119="1 - Revenues",1,IF(AND($C3119="5 - Transfers",MID($K3119,15,1)="4"),1,-1))</f>
        <v>-54524</v>
      </c>
      <c r="Q3119" s="17">
        <f>VLOOKUP($K3119,[1]Budget!$V:$AE,10,0)*IF($C3119="1 - Revenues",1,IF(AND($C3119="5 - Transfers",MID(K3119,15,1)="4"),1,-1))</f>
        <v>0</v>
      </c>
      <c r="S3119" s="18" t="b">
        <f>IF(LEFT(C3119,1)="1",1,-1)*SUMIF([1]Budget!V:V,'Budget Worksheet for Pivot Tabl'!K3119,[1]Budget!AC:AC)=P3119</f>
        <v>1</v>
      </c>
    </row>
    <row r="3120" spans="1:19" x14ac:dyDescent="0.25">
      <c r="A3120" t="s">
        <v>43</v>
      </c>
      <c r="B3120" t="s">
        <v>44</v>
      </c>
      <c r="C3120" t="s">
        <v>8</v>
      </c>
      <c r="D3120" t="str">
        <f t="shared" si="48"/>
        <v>OUTFLOWS</v>
      </c>
      <c r="E3120" t="s">
        <v>114</v>
      </c>
      <c r="F3120" t="s">
        <v>115</v>
      </c>
      <c r="G3120" t="s">
        <v>116</v>
      </c>
      <c r="H3120" t="s">
        <v>447</v>
      </c>
      <c r="I3120" t="s">
        <v>448</v>
      </c>
      <c r="J3120" t="s">
        <v>449</v>
      </c>
      <c r="K3120" t="s">
        <v>4085</v>
      </c>
      <c r="L3120" t="s">
        <v>608</v>
      </c>
      <c r="M3120" s="17">
        <f>VLOOKUP($K3120,[1]Budget!$V:$AE,5,0)*IF($C3120="1 - Revenues",1,IF(AND($C3120="5 - Transfers",MID(I3120,15,1)="4"),1,-1))</f>
        <v>-67000</v>
      </c>
      <c r="N3120" s="17">
        <f>VLOOKUP($K3120,[1]Budget!$V:$AE,6,0)*IF($C3120="1 - Revenues",1,IF(AND($C3120="5 - Transfers",MID(J3120,15,1)="4"),1,-1))</f>
        <v>-63000</v>
      </c>
      <c r="O3120" s="17">
        <f>IFERROR(IF(RIGHT(LEFT(K3120,15),1)="4",VLOOKUP(K3120,'[1]Budget Worksheet'!A:B,2,0),-1*VLOOKUP(K3120,'[1]Budget Worksheet'!A:B,2,0)),0)</f>
        <v>-104112</v>
      </c>
      <c r="P3120" s="17">
        <f>VLOOKUP($K3120,[1]Budget!$V:$AE,8,0)*IF($C3120="1 - Revenues",1,IF(AND($C3120="5 - Transfers",MID($K3120,15,1)="4"),1,-1))</f>
        <v>-80000</v>
      </c>
      <c r="Q3120" s="17">
        <f>VLOOKUP($K3120,[1]Budget!$V:$AE,10,0)*IF($C3120="1 - Revenues",1,IF(AND($C3120="5 - Transfers",MID(K3120,15,1)="4"),1,-1))</f>
        <v>24112</v>
      </c>
      <c r="S3120" s="18" t="b">
        <f>IF(LEFT(C3120,1)="1",1,-1)*SUMIF([1]Budget!V:V,'Budget Worksheet for Pivot Tabl'!K3120,[1]Budget!AC:AC)=P3120</f>
        <v>1</v>
      </c>
    </row>
    <row r="3121" spans="1:19" x14ac:dyDescent="0.25">
      <c r="A3121" t="s">
        <v>43</v>
      </c>
      <c r="B3121" t="s">
        <v>44</v>
      </c>
      <c r="C3121" t="s">
        <v>8</v>
      </c>
      <c r="D3121" t="str">
        <f t="shared" si="48"/>
        <v>OUTFLOWS</v>
      </c>
      <c r="E3121" t="s">
        <v>114</v>
      </c>
      <c r="F3121" t="s">
        <v>115</v>
      </c>
      <c r="G3121" t="s">
        <v>116</v>
      </c>
      <c r="H3121" t="s">
        <v>447</v>
      </c>
      <c r="I3121" t="s">
        <v>448</v>
      </c>
      <c r="J3121" t="s">
        <v>449</v>
      </c>
      <c r="K3121" t="s">
        <v>4086</v>
      </c>
      <c r="L3121" t="s">
        <v>610</v>
      </c>
      <c r="M3121" s="17">
        <f>VLOOKUP($K3121,[1]Budget!$V:$AE,5,0)*IF($C3121="1 - Revenues",1,IF(AND($C3121="5 - Transfers",MID(I3121,15,1)="4"),1,-1))</f>
        <v>-7000</v>
      </c>
      <c r="N3121" s="17">
        <f>VLOOKUP($K3121,[1]Budget!$V:$AE,6,0)*IF($C3121="1 - Revenues",1,IF(AND($C3121="5 - Transfers",MID(J3121,15,1)="4"),1,-1))</f>
        <v>-6000</v>
      </c>
      <c r="O3121" s="17">
        <f>IFERROR(IF(RIGHT(LEFT(K3121,15),1)="4",VLOOKUP(K3121,'[1]Budget Worksheet'!A:B,2,0),-1*VLOOKUP(K3121,'[1]Budget Worksheet'!A:B,2,0)),0)</f>
        <v>-9238</v>
      </c>
      <c r="P3121" s="17">
        <f>VLOOKUP($K3121,[1]Budget!$V:$AE,8,0)*IF($C3121="1 - Revenues",1,IF(AND($C3121="5 - Transfers",MID($K3121,15,1)="4"),1,-1))</f>
        <v>-9238</v>
      </c>
      <c r="Q3121" s="17">
        <f>VLOOKUP($K3121,[1]Budget!$V:$AE,10,0)*IF($C3121="1 - Revenues",1,IF(AND($C3121="5 - Transfers",MID(K3121,15,1)="4"),1,-1))</f>
        <v>0</v>
      </c>
      <c r="S3121" s="18" t="b">
        <f>IF(LEFT(C3121,1)="1",1,-1)*SUMIF([1]Budget!V:V,'Budget Worksheet for Pivot Tabl'!K3121,[1]Budget!AC:AC)=P3121</f>
        <v>1</v>
      </c>
    </row>
    <row r="3122" spans="1:19" x14ac:dyDescent="0.25">
      <c r="A3122" t="s">
        <v>43</v>
      </c>
      <c r="B3122" t="s">
        <v>44</v>
      </c>
      <c r="C3122" t="s">
        <v>8</v>
      </c>
      <c r="D3122" t="str">
        <f t="shared" si="48"/>
        <v>OUTFLOWS</v>
      </c>
      <c r="E3122" t="s">
        <v>114</v>
      </c>
      <c r="F3122" t="s">
        <v>115</v>
      </c>
      <c r="G3122" t="s">
        <v>116</v>
      </c>
      <c r="H3122" t="s">
        <v>447</v>
      </c>
      <c r="I3122" t="s">
        <v>448</v>
      </c>
      <c r="J3122" t="s">
        <v>449</v>
      </c>
      <c r="K3122" t="s">
        <v>4087</v>
      </c>
      <c r="L3122" t="s">
        <v>612</v>
      </c>
      <c r="M3122" s="17">
        <f>VLOOKUP($K3122,[1]Budget!$V:$AE,5,0)*IF($C3122="1 - Revenues",1,IF(AND($C3122="5 - Transfers",MID(I3122,15,1)="4"),1,-1))</f>
        <v>-1000</v>
      </c>
      <c r="N3122" s="17">
        <f>VLOOKUP($K3122,[1]Budget!$V:$AE,6,0)*IF($C3122="1 - Revenues",1,IF(AND($C3122="5 - Transfers",MID(J3122,15,1)="4"),1,-1))</f>
        <v>-1000</v>
      </c>
      <c r="O3122" s="17">
        <f>IFERROR(IF(RIGHT(LEFT(K3122,15),1)="4",VLOOKUP(K3122,'[1]Budget Worksheet'!A:B,2,0),-1*VLOOKUP(K3122,'[1]Budget Worksheet'!A:B,2,0)),0)</f>
        <v>-1506</v>
      </c>
      <c r="P3122" s="17">
        <f>VLOOKUP($K3122,[1]Budget!$V:$AE,8,0)*IF($C3122="1 - Revenues",1,IF(AND($C3122="5 - Transfers",MID($K3122,15,1)="4"),1,-1))</f>
        <v>-1506</v>
      </c>
      <c r="Q3122" s="17">
        <f>VLOOKUP($K3122,[1]Budget!$V:$AE,10,0)*IF($C3122="1 - Revenues",1,IF(AND($C3122="5 - Transfers",MID(K3122,15,1)="4"),1,-1))</f>
        <v>0</v>
      </c>
      <c r="S3122" s="18" t="b">
        <f>IF(LEFT(C3122,1)="1",1,-1)*SUMIF([1]Budget!V:V,'Budget Worksheet for Pivot Tabl'!K3122,[1]Budget!AC:AC)=P3122</f>
        <v>1</v>
      </c>
    </row>
    <row r="3123" spans="1:19" x14ac:dyDescent="0.25">
      <c r="A3123" t="s">
        <v>43</v>
      </c>
      <c r="B3123" t="s">
        <v>44</v>
      </c>
      <c r="C3123" t="s">
        <v>8</v>
      </c>
      <c r="D3123" t="str">
        <f t="shared" si="48"/>
        <v>OUTFLOWS</v>
      </c>
      <c r="E3123" t="s">
        <v>114</v>
      </c>
      <c r="F3123" t="s">
        <v>115</v>
      </c>
      <c r="G3123" t="s">
        <v>116</v>
      </c>
      <c r="H3123" t="s">
        <v>447</v>
      </c>
      <c r="I3123" t="s">
        <v>448</v>
      </c>
      <c r="J3123" t="s">
        <v>449</v>
      </c>
      <c r="K3123" t="s">
        <v>4088</v>
      </c>
      <c r="L3123" t="s">
        <v>614</v>
      </c>
      <c r="M3123" s="17">
        <f>VLOOKUP($K3123,[1]Budget!$V:$AE,5,0)*IF($C3123="1 - Revenues",1,IF(AND($C3123="5 - Transfers",MID(I3123,15,1)="4"),1,-1))</f>
        <v>-1000</v>
      </c>
      <c r="N3123" s="17">
        <f>VLOOKUP($K3123,[1]Budget!$V:$AE,6,0)*IF($C3123="1 - Revenues",1,IF(AND($C3123="5 - Transfers",MID(J3123,15,1)="4"),1,-1))</f>
        <v>-1000</v>
      </c>
      <c r="O3123" s="17">
        <f>IFERROR(IF(RIGHT(LEFT(K3123,15),1)="4",VLOOKUP(K3123,'[1]Budget Worksheet'!A:B,2,0),-1*VLOOKUP(K3123,'[1]Budget Worksheet'!A:B,2,0)),0)</f>
        <v>-885</v>
      </c>
      <c r="P3123" s="17">
        <f>VLOOKUP($K3123,[1]Budget!$V:$AE,8,0)*IF($C3123="1 - Revenues",1,IF(AND($C3123="5 - Transfers",MID($K3123,15,1)="4"),1,-1))</f>
        <v>-885</v>
      </c>
      <c r="Q3123" s="17">
        <f>VLOOKUP($K3123,[1]Budget!$V:$AE,10,0)*IF($C3123="1 - Revenues",1,IF(AND($C3123="5 - Transfers",MID(K3123,15,1)="4"),1,-1))</f>
        <v>0</v>
      </c>
      <c r="S3123" s="18" t="b">
        <f>IF(LEFT(C3123,1)="1",1,-1)*SUMIF([1]Budget!V:V,'Budget Worksheet for Pivot Tabl'!K3123,[1]Budget!AC:AC)=P3123</f>
        <v>1</v>
      </c>
    </row>
    <row r="3124" spans="1:19" x14ac:dyDescent="0.25">
      <c r="A3124" t="s">
        <v>43</v>
      </c>
      <c r="B3124" t="s">
        <v>44</v>
      </c>
      <c r="C3124" t="s">
        <v>8</v>
      </c>
      <c r="D3124" t="str">
        <f t="shared" si="48"/>
        <v>OUTFLOWS</v>
      </c>
      <c r="E3124" t="s">
        <v>114</v>
      </c>
      <c r="F3124" t="s">
        <v>115</v>
      </c>
      <c r="G3124" t="s">
        <v>116</v>
      </c>
      <c r="H3124" t="s">
        <v>447</v>
      </c>
      <c r="I3124" t="s">
        <v>448</v>
      </c>
      <c r="J3124" t="s">
        <v>449</v>
      </c>
      <c r="K3124" t="s">
        <v>4089</v>
      </c>
      <c r="L3124" t="s">
        <v>616</v>
      </c>
      <c r="M3124" s="17">
        <f>VLOOKUP($K3124,[1]Budget!$V:$AE,5,0)*IF($C3124="1 - Revenues",1,IF(AND($C3124="5 - Transfers",MID(I3124,15,1)="4"),1,-1))</f>
        <v>-20000</v>
      </c>
      <c r="N3124" s="17">
        <f>VLOOKUP($K3124,[1]Budget!$V:$AE,6,0)*IF($C3124="1 - Revenues",1,IF(AND($C3124="5 - Transfers",MID(J3124,15,1)="4"),1,-1))</f>
        <v>-20000</v>
      </c>
      <c r="O3124" s="17">
        <f>IFERROR(IF(RIGHT(LEFT(K3124,15),1)="4",VLOOKUP(K3124,'[1]Budget Worksheet'!A:B,2,0),-1*VLOOKUP(K3124,'[1]Budget Worksheet'!A:B,2,0)),0)</f>
        <v>-19800</v>
      </c>
      <c r="P3124" s="17">
        <f>VLOOKUP($K3124,[1]Budget!$V:$AE,8,0)*IF($C3124="1 - Revenues",1,IF(AND($C3124="5 - Transfers",MID($K3124,15,1)="4"),1,-1))</f>
        <v>-26000</v>
      </c>
      <c r="Q3124" s="17">
        <f>VLOOKUP($K3124,[1]Budget!$V:$AE,10,0)*IF($C3124="1 - Revenues",1,IF(AND($C3124="5 - Transfers",MID(K3124,15,1)="4"),1,-1))</f>
        <v>-6200</v>
      </c>
      <c r="S3124" s="18" t="b">
        <f>IF(LEFT(C3124,1)="1",1,-1)*SUMIF([1]Budget!V:V,'Budget Worksheet for Pivot Tabl'!K3124,[1]Budget!AC:AC)=P3124</f>
        <v>1</v>
      </c>
    </row>
    <row r="3125" spans="1:19" x14ac:dyDescent="0.25">
      <c r="A3125" t="s">
        <v>43</v>
      </c>
      <c r="B3125" t="s">
        <v>44</v>
      </c>
      <c r="C3125" t="s">
        <v>8</v>
      </c>
      <c r="D3125" t="str">
        <f t="shared" si="48"/>
        <v>OUTFLOWS</v>
      </c>
      <c r="E3125" t="s">
        <v>114</v>
      </c>
      <c r="F3125" t="s">
        <v>115</v>
      </c>
      <c r="G3125" t="s">
        <v>116</v>
      </c>
      <c r="H3125" t="s">
        <v>447</v>
      </c>
      <c r="I3125" t="s">
        <v>448</v>
      </c>
      <c r="J3125" t="s">
        <v>449</v>
      </c>
      <c r="K3125" t="s">
        <v>4090</v>
      </c>
      <c r="L3125" t="s">
        <v>618</v>
      </c>
      <c r="M3125" s="17">
        <f>VLOOKUP($K3125,[1]Budget!$V:$AE,5,0)*IF($C3125="1 - Revenues",1,IF(AND($C3125="5 - Transfers",MID(I3125,15,1)="4"),1,-1))</f>
        <v>-3000</v>
      </c>
      <c r="N3125" s="17">
        <f>VLOOKUP($K3125,[1]Budget!$V:$AE,6,0)*IF($C3125="1 - Revenues",1,IF(AND($C3125="5 - Transfers",MID(J3125,15,1)="4"),1,-1))</f>
        <v>-3000</v>
      </c>
      <c r="O3125" s="17">
        <f>IFERROR(IF(RIGHT(LEFT(K3125,15),1)="4",VLOOKUP(K3125,'[1]Budget Worksheet'!A:B,2,0),-1*VLOOKUP(K3125,'[1]Budget Worksheet'!A:B,2,0)),0)</f>
        <v>-6108</v>
      </c>
      <c r="P3125" s="17">
        <f>VLOOKUP($K3125,[1]Budget!$V:$AE,8,0)*IF($C3125="1 - Revenues",1,IF(AND($C3125="5 - Transfers",MID($K3125,15,1)="4"),1,-1))</f>
        <v>-6108</v>
      </c>
      <c r="Q3125" s="17">
        <f>VLOOKUP($K3125,[1]Budget!$V:$AE,10,0)*IF($C3125="1 - Revenues",1,IF(AND($C3125="5 - Transfers",MID(K3125,15,1)="4"),1,-1))</f>
        <v>0</v>
      </c>
      <c r="S3125" s="18" t="b">
        <f>IF(LEFT(C3125,1)="1",1,-1)*SUMIF([1]Budget!V:V,'Budget Worksheet for Pivot Tabl'!K3125,[1]Budget!AC:AC)=P3125</f>
        <v>1</v>
      </c>
    </row>
    <row r="3126" spans="1:19" x14ac:dyDescent="0.25">
      <c r="A3126" t="s">
        <v>43</v>
      </c>
      <c r="B3126" t="s">
        <v>44</v>
      </c>
      <c r="C3126" t="s">
        <v>8</v>
      </c>
      <c r="D3126" t="str">
        <f t="shared" si="48"/>
        <v>OUTFLOWS</v>
      </c>
      <c r="E3126" t="s">
        <v>114</v>
      </c>
      <c r="F3126" t="s">
        <v>115</v>
      </c>
      <c r="G3126" t="s">
        <v>116</v>
      </c>
      <c r="H3126" t="s">
        <v>447</v>
      </c>
      <c r="I3126" t="s">
        <v>448</v>
      </c>
      <c r="J3126" t="s">
        <v>449</v>
      </c>
      <c r="K3126" t="s">
        <v>4091</v>
      </c>
      <c r="L3126" t="s">
        <v>620</v>
      </c>
      <c r="M3126" s="17">
        <f>VLOOKUP($K3126,[1]Budget!$V:$AE,5,0)*IF($C3126="1 - Revenues",1,IF(AND($C3126="5 - Transfers",MID(I3126,15,1)="4"),1,-1))</f>
        <v>-6000</v>
      </c>
      <c r="N3126" s="17">
        <f>VLOOKUP($K3126,[1]Budget!$V:$AE,6,0)*IF($C3126="1 - Revenues",1,IF(AND($C3126="5 - Transfers",MID(J3126,15,1)="4"),1,-1))</f>
        <v>-7000</v>
      </c>
      <c r="O3126" s="17">
        <f>IFERROR(IF(RIGHT(LEFT(K3126,15),1)="4",VLOOKUP(K3126,'[1]Budget Worksheet'!A:B,2,0),-1*VLOOKUP(K3126,'[1]Budget Worksheet'!A:B,2,0)),0)</f>
        <v>-4605</v>
      </c>
      <c r="P3126" s="17">
        <f>VLOOKUP($K3126,[1]Budget!$V:$AE,8,0)*IF($C3126="1 - Revenues",1,IF(AND($C3126="5 - Transfers",MID($K3126,15,1)="4"),1,-1))</f>
        <v>-4605</v>
      </c>
      <c r="Q3126" s="17">
        <f>VLOOKUP($K3126,[1]Budget!$V:$AE,10,0)*IF($C3126="1 - Revenues",1,IF(AND($C3126="5 - Transfers",MID(K3126,15,1)="4"),1,-1))</f>
        <v>0</v>
      </c>
      <c r="S3126" s="18" t="b">
        <f>IF(LEFT(C3126,1)="1",1,-1)*SUMIF([1]Budget!V:V,'Budget Worksheet for Pivot Tabl'!K3126,[1]Budget!AC:AC)=P3126</f>
        <v>1</v>
      </c>
    </row>
    <row r="3127" spans="1:19" x14ac:dyDescent="0.25">
      <c r="A3127" t="s">
        <v>43</v>
      </c>
      <c r="B3127" t="s">
        <v>44</v>
      </c>
      <c r="C3127" t="s">
        <v>8</v>
      </c>
      <c r="D3127" t="str">
        <f t="shared" si="48"/>
        <v>OUTFLOWS</v>
      </c>
      <c r="E3127" t="s">
        <v>114</v>
      </c>
      <c r="F3127" t="s">
        <v>115</v>
      </c>
      <c r="G3127" t="s">
        <v>116</v>
      </c>
      <c r="H3127" t="s">
        <v>447</v>
      </c>
      <c r="I3127" t="s">
        <v>448</v>
      </c>
      <c r="J3127" t="s">
        <v>449</v>
      </c>
      <c r="K3127" t="s">
        <v>4092</v>
      </c>
      <c r="L3127" t="s">
        <v>622</v>
      </c>
      <c r="M3127" s="17">
        <f>VLOOKUP($K3127,[1]Budget!$V:$AE,5,0)*IF($C3127="1 - Revenues",1,IF(AND($C3127="5 - Transfers",MID(I3127,15,1)="4"),1,-1))</f>
        <v>0</v>
      </c>
      <c r="N3127" s="17">
        <f>VLOOKUP($K3127,[1]Budget!$V:$AE,6,0)*IF($C3127="1 - Revenues",1,IF(AND($C3127="5 - Transfers",MID(J3127,15,1)="4"),1,-1))</f>
        <v>0</v>
      </c>
      <c r="O3127" s="17">
        <f>IFERROR(IF(RIGHT(LEFT(K3127,15),1)="4",VLOOKUP(K3127,'[1]Budget Worksheet'!A:B,2,0),-1*VLOOKUP(K3127,'[1]Budget Worksheet'!A:B,2,0)),0)</f>
        <v>0</v>
      </c>
      <c r="P3127" s="17">
        <f>VLOOKUP($K3127,[1]Budget!$V:$AE,8,0)*IF($C3127="1 - Revenues",1,IF(AND($C3127="5 - Transfers",MID($K3127,15,1)="4"),1,-1))</f>
        <v>0</v>
      </c>
      <c r="Q3127" s="17">
        <f>VLOOKUP($K3127,[1]Budget!$V:$AE,10,0)*IF($C3127="1 - Revenues",1,IF(AND($C3127="5 - Transfers",MID(K3127,15,1)="4"),1,-1))</f>
        <v>0</v>
      </c>
      <c r="S3127" s="18" t="b">
        <f>IF(LEFT(C3127,1)="1",1,-1)*SUMIF([1]Budget!V:V,'Budget Worksheet for Pivot Tabl'!K3127,[1]Budget!AC:AC)=P3127</f>
        <v>1</v>
      </c>
    </row>
    <row r="3128" spans="1:19" x14ac:dyDescent="0.25">
      <c r="A3128" t="s">
        <v>43</v>
      </c>
      <c r="B3128" t="s">
        <v>44</v>
      </c>
      <c r="C3128" t="s">
        <v>8</v>
      </c>
      <c r="D3128" t="str">
        <f t="shared" si="48"/>
        <v>OUTFLOWS</v>
      </c>
      <c r="E3128" t="s">
        <v>114</v>
      </c>
      <c r="F3128" t="s">
        <v>115</v>
      </c>
      <c r="G3128" t="s">
        <v>116</v>
      </c>
      <c r="H3128" t="s">
        <v>447</v>
      </c>
      <c r="I3128" t="s">
        <v>448</v>
      </c>
      <c r="J3128" t="s">
        <v>449</v>
      </c>
      <c r="K3128" t="s">
        <v>4093</v>
      </c>
      <c r="L3128" t="s">
        <v>472</v>
      </c>
      <c r="M3128" s="17">
        <f>VLOOKUP($K3128,[1]Budget!$V:$AE,5,0)*IF($C3128="1 - Revenues",1,IF(AND($C3128="5 - Transfers",MID(I3128,15,1)="4"),1,-1))</f>
        <v>-9000</v>
      </c>
      <c r="N3128" s="17">
        <f>VLOOKUP($K3128,[1]Budget!$V:$AE,6,0)*IF($C3128="1 - Revenues",1,IF(AND($C3128="5 - Transfers",MID(J3128,15,1)="4"),1,-1))</f>
        <v>-10000</v>
      </c>
      <c r="O3128" s="17">
        <f>IFERROR(IF(RIGHT(LEFT(K3128,15),1)="4",VLOOKUP(K3128,'[1]Budget Worksheet'!A:B,2,0),-1*VLOOKUP(K3128,'[1]Budget Worksheet'!A:B,2,0)),0)</f>
        <v>-11774</v>
      </c>
      <c r="P3128" s="17">
        <f>VLOOKUP($K3128,[1]Budget!$V:$AE,8,0)*IF($C3128="1 - Revenues",1,IF(AND($C3128="5 - Transfers",MID($K3128,15,1)="4"),1,-1))</f>
        <v>-11774</v>
      </c>
      <c r="Q3128" s="17">
        <f>VLOOKUP($K3128,[1]Budget!$V:$AE,10,0)*IF($C3128="1 - Revenues",1,IF(AND($C3128="5 - Transfers",MID(K3128,15,1)="4"),1,-1))</f>
        <v>0</v>
      </c>
      <c r="S3128" s="18" t="b">
        <f>IF(LEFT(C3128,1)="1",1,-1)*SUMIF([1]Budget!V:V,'Budget Worksheet for Pivot Tabl'!K3128,[1]Budget!AC:AC)=P3128</f>
        <v>1</v>
      </c>
    </row>
    <row r="3129" spans="1:19" x14ac:dyDescent="0.25">
      <c r="A3129" t="s">
        <v>43</v>
      </c>
      <c r="B3129" t="s">
        <v>44</v>
      </c>
      <c r="C3129" t="s">
        <v>8</v>
      </c>
      <c r="D3129" t="str">
        <f t="shared" si="48"/>
        <v>OUTFLOWS</v>
      </c>
      <c r="E3129" t="s">
        <v>114</v>
      </c>
      <c r="F3129" t="s">
        <v>115</v>
      </c>
      <c r="G3129" t="s">
        <v>116</v>
      </c>
      <c r="H3129" t="s">
        <v>447</v>
      </c>
      <c r="I3129" t="s">
        <v>448</v>
      </c>
      <c r="J3129" t="s">
        <v>449</v>
      </c>
      <c r="K3129" t="s">
        <v>4094</v>
      </c>
      <c r="L3129" t="s">
        <v>627</v>
      </c>
      <c r="M3129" s="17">
        <f>VLOOKUP($K3129,[1]Budget!$V:$AE,5,0)*IF($C3129="1 - Revenues",1,IF(AND($C3129="5 - Transfers",MID(I3129,15,1)="4"),1,-1))</f>
        <v>0</v>
      </c>
      <c r="N3129" s="17">
        <f>VLOOKUP($K3129,[1]Budget!$V:$AE,6,0)*IF($C3129="1 - Revenues",1,IF(AND($C3129="5 - Transfers",MID(J3129,15,1)="4"),1,-1))</f>
        <v>0</v>
      </c>
      <c r="O3129" s="17">
        <f>IFERROR(IF(RIGHT(LEFT(K3129,15),1)="4",VLOOKUP(K3129,'[1]Budget Worksheet'!A:B,2,0),-1*VLOOKUP(K3129,'[1]Budget Worksheet'!A:B,2,0)),0)</f>
        <v>-476</v>
      </c>
      <c r="P3129" s="17">
        <f>VLOOKUP($K3129,[1]Budget!$V:$AE,8,0)*IF($C3129="1 - Revenues",1,IF(AND($C3129="5 - Transfers",MID($K3129,15,1)="4"),1,-1))</f>
        <v>-476</v>
      </c>
      <c r="Q3129" s="17">
        <f>VLOOKUP($K3129,[1]Budget!$V:$AE,10,0)*IF($C3129="1 - Revenues",1,IF(AND($C3129="5 - Transfers",MID(K3129,15,1)="4"),1,-1))</f>
        <v>0</v>
      </c>
      <c r="S3129" s="18" t="b">
        <f>IF(LEFT(C3129,1)="1",1,-1)*SUMIF([1]Budget!V:V,'Budget Worksheet for Pivot Tabl'!K3129,[1]Budget!AC:AC)=P3129</f>
        <v>1</v>
      </c>
    </row>
    <row r="3130" spans="1:19" x14ac:dyDescent="0.25">
      <c r="A3130" t="s">
        <v>43</v>
      </c>
      <c r="B3130" t="s">
        <v>44</v>
      </c>
      <c r="C3130" t="s">
        <v>8</v>
      </c>
      <c r="D3130" t="str">
        <f t="shared" si="48"/>
        <v>OUTFLOWS</v>
      </c>
      <c r="E3130" t="s">
        <v>114</v>
      </c>
      <c r="F3130" t="s">
        <v>115</v>
      </c>
      <c r="G3130" t="s">
        <v>116</v>
      </c>
      <c r="H3130" t="s">
        <v>447</v>
      </c>
      <c r="I3130" t="s">
        <v>448</v>
      </c>
      <c r="J3130" t="s">
        <v>449</v>
      </c>
      <c r="K3130" t="s">
        <v>4095</v>
      </c>
      <c r="L3130" t="s">
        <v>629</v>
      </c>
      <c r="M3130" s="17">
        <f>VLOOKUP($K3130,[1]Budget!$V:$AE,5,0)*IF($C3130="1 - Revenues",1,IF(AND($C3130="5 - Transfers",MID(I3130,15,1)="4"),1,-1))</f>
        <v>-20000</v>
      </c>
      <c r="N3130" s="17">
        <f>VLOOKUP($K3130,[1]Budget!$V:$AE,6,0)*IF($C3130="1 - Revenues",1,IF(AND($C3130="5 - Transfers",MID(J3130,15,1)="4"),1,-1))</f>
        <v>-20000</v>
      </c>
      <c r="O3130" s="17">
        <f>IFERROR(IF(RIGHT(LEFT(K3130,15),1)="4",VLOOKUP(K3130,'[1]Budget Worksheet'!A:B,2,0),-1*VLOOKUP(K3130,'[1]Budget Worksheet'!A:B,2,0)),0)</f>
        <v>-20000</v>
      </c>
      <c r="P3130" s="17">
        <f>VLOOKUP($K3130,[1]Budget!$V:$AE,8,0)*IF($C3130="1 - Revenues",1,IF(AND($C3130="5 - Transfers",MID($K3130,15,1)="4"),1,-1))</f>
        <v>-20000</v>
      </c>
      <c r="Q3130" s="17">
        <f>VLOOKUP($K3130,[1]Budget!$V:$AE,10,0)*IF($C3130="1 - Revenues",1,IF(AND($C3130="5 - Transfers",MID(K3130,15,1)="4"),1,-1))</f>
        <v>0</v>
      </c>
      <c r="S3130" s="18" t="b">
        <f>IF(LEFT(C3130,1)="1",1,-1)*SUMIF([1]Budget!V:V,'Budget Worksheet for Pivot Tabl'!K3130,[1]Budget!AC:AC)=P3130</f>
        <v>1</v>
      </c>
    </row>
    <row r="3131" spans="1:19" x14ac:dyDescent="0.25">
      <c r="A3131" t="s">
        <v>43</v>
      </c>
      <c r="B3131" t="s">
        <v>44</v>
      </c>
      <c r="C3131" t="s">
        <v>9</v>
      </c>
      <c r="D3131" t="str">
        <f t="shared" si="48"/>
        <v>OUTFLOWS</v>
      </c>
      <c r="E3131" t="s">
        <v>114</v>
      </c>
      <c r="F3131" t="s">
        <v>115</v>
      </c>
      <c r="G3131" t="s">
        <v>116</v>
      </c>
      <c r="H3131" t="s">
        <v>447</v>
      </c>
      <c r="I3131" t="s">
        <v>448</v>
      </c>
      <c r="J3131" t="s">
        <v>449</v>
      </c>
      <c r="K3131" t="s">
        <v>4096</v>
      </c>
      <c r="L3131" t="s">
        <v>911</v>
      </c>
      <c r="M3131" s="17">
        <f>VLOOKUP($K3131,[1]Budget!$V:$AE,5,0)*IF($C3131="1 - Revenues",1,IF(AND($C3131="5 - Transfers",MID(I3131,15,1)="4"),1,-1))</f>
        <v>0</v>
      </c>
      <c r="N3131" s="17">
        <f>VLOOKUP($K3131,[1]Budget!$V:$AE,6,0)*IF($C3131="1 - Revenues",1,IF(AND($C3131="5 - Transfers",MID(J3131,15,1)="4"),1,-1))</f>
        <v>0</v>
      </c>
      <c r="O3131" s="17">
        <f>IFERROR(IF(RIGHT(LEFT(K3131,15),1)="4",VLOOKUP(K3131,'[1]Budget Worksheet'!A:B,2,0),-1*VLOOKUP(K3131,'[1]Budget Worksheet'!A:B,2,0)),0)</f>
        <v>-78000</v>
      </c>
      <c r="P3131" s="17">
        <f>VLOOKUP($K3131,[1]Budget!$V:$AE,8,0)*IF($C3131="1 - Revenues",1,IF(AND($C3131="5 - Transfers",MID($K3131,15,1)="4"),1,-1))</f>
        <v>-78000</v>
      </c>
      <c r="Q3131" s="17">
        <f>VLOOKUP($K3131,[1]Budget!$V:$AE,10,0)*IF($C3131="1 - Revenues",1,IF(AND($C3131="5 - Transfers",MID(K3131,15,1)="4"),1,-1))</f>
        <v>0</v>
      </c>
      <c r="S3131" s="18" t="b">
        <f>IF(LEFT(C3131,1)="1",1,-1)*SUMIF([1]Budget!V:V,'Budget Worksheet for Pivot Tabl'!K3131,[1]Budget!AC:AC)=P3131</f>
        <v>1</v>
      </c>
    </row>
    <row r="3132" spans="1:19" x14ac:dyDescent="0.25">
      <c r="A3132" t="s">
        <v>43</v>
      </c>
      <c r="B3132" t="s">
        <v>44</v>
      </c>
      <c r="C3132" t="s">
        <v>9</v>
      </c>
      <c r="D3132" t="str">
        <f t="shared" si="48"/>
        <v>OUTFLOWS</v>
      </c>
      <c r="E3132" t="s">
        <v>114</v>
      </c>
      <c r="F3132" t="s">
        <v>115</v>
      </c>
      <c r="G3132" t="s">
        <v>116</v>
      </c>
      <c r="H3132" t="s">
        <v>447</v>
      </c>
      <c r="I3132" t="s">
        <v>448</v>
      </c>
      <c r="J3132" t="s">
        <v>449</v>
      </c>
      <c r="K3132" t="s">
        <v>4097</v>
      </c>
      <c r="L3132" t="s">
        <v>476</v>
      </c>
      <c r="M3132" s="17">
        <f>VLOOKUP($K3132,[1]Budget!$V:$AE,5,0)*IF($C3132="1 - Revenues",1,IF(AND($C3132="5 - Transfers",MID(I3132,15,1)="4"),1,-1))</f>
        <v>-106000</v>
      </c>
      <c r="N3132" s="17">
        <f>VLOOKUP($K3132,[1]Budget!$V:$AE,6,0)*IF($C3132="1 - Revenues",1,IF(AND($C3132="5 - Transfers",MID(J3132,15,1)="4"),1,-1))</f>
        <v>-313000</v>
      </c>
      <c r="O3132" s="17">
        <f>IFERROR(IF(RIGHT(LEFT(K3132,15),1)="4",VLOOKUP(K3132,'[1]Budget Worksheet'!A:B,2,0),-1*VLOOKUP(K3132,'[1]Budget Worksheet'!A:B,2,0)),0)</f>
        <v>-1304875</v>
      </c>
      <c r="P3132" s="17">
        <f>VLOOKUP($K3132,[1]Budget!$V:$AE,8,0)*IF($C3132="1 - Revenues",1,IF(AND($C3132="5 - Transfers",MID($K3132,15,1)="4"),1,-1))</f>
        <v>-1305000</v>
      </c>
      <c r="Q3132" s="17">
        <f>VLOOKUP($K3132,[1]Budget!$V:$AE,10,0)*IF($C3132="1 - Revenues",1,IF(AND($C3132="5 - Transfers",MID(K3132,15,1)="4"),1,-1))</f>
        <v>-125</v>
      </c>
      <c r="S3132" s="18" t="b">
        <f>IF(LEFT(C3132,1)="1",1,-1)*SUMIF([1]Budget!V:V,'Budget Worksheet for Pivot Tabl'!K3132,[1]Budget!AC:AC)=P3132</f>
        <v>1</v>
      </c>
    </row>
    <row r="3133" spans="1:19" x14ac:dyDescent="0.25">
      <c r="A3133" t="s">
        <v>43</v>
      </c>
      <c r="B3133" t="s">
        <v>44</v>
      </c>
      <c r="C3133" t="s">
        <v>9</v>
      </c>
      <c r="D3133" t="str">
        <f t="shared" si="48"/>
        <v>OUTFLOWS</v>
      </c>
      <c r="E3133" t="s">
        <v>114</v>
      </c>
      <c r="F3133" t="s">
        <v>115</v>
      </c>
      <c r="G3133" t="s">
        <v>116</v>
      </c>
      <c r="H3133" t="s">
        <v>447</v>
      </c>
      <c r="I3133" t="s">
        <v>448</v>
      </c>
      <c r="J3133" t="s">
        <v>449</v>
      </c>
      <c r="K3133" t="s">
        <v>4098</v>
      </c>
      <c r="L3133" t="s">
        <v>674</v>
      </c>
      <c r="M3133" s="17">
        <f>VLOOKUP($K3133,[1]Budget!$V:$AE,5,0)*IF($C3133="1 - Revenues",1,IF(AND($C3133="5 - Transfers",MID(I3133,15,1)="4"),1,-1))</f>
        <v>0</v>
      </c>
      <c r="N3133" s="17">
        <f>VLOOKUP($K3133,[1]Budget!$V:$AE,6,0)*IF($C3133="1 - Revenues",1,IF(AND($C3133="5 - Transfers",MID(J3133,15,1)="4"),1,-1))</f>
        <v>-65000</v>
      </c>
      <c r="O3133" s="17">
        <f>IFERROR(IF(RIGHT(LEFT(K3133,15),1)="4",VLOOKUP(K3133,'[1]Budget Worksheet'!A:B,2,0),-1*VLOOKUP(K3133,'[1]Budget Worksheet'!A:B,2,0)),0)</f>
        <v>-175119</v>
      </c>
      <c r="P3133" s="17">
        <f>VLOOKUP($K3133,[1]Budget!$V:$AE,8,0)*IF($C3133="1 - Revenues",1,IF(AND($C3133="5 - Transfers",MID($K3133,15,1)="4"),1,-1))</f>
        <v>-175119</v>
      </c>
      <c r="Q3133" s="17">
        <f>VLOOKUP($K3133,[1]Budget!$V:$AE,10,0)*IF($C3133="1 - Revenues",1,IF(AND($C3133="5 - Transfers",MID(K3133,15,1)="4"),1,-1))</f>
        <v>0</v>
      </c>
      <c r="S3133" s="18" t="b">
        <f>IF(LEFT(C3133,1)="1",1,-1)*SUMIF([1]Budget!V:V,'Budget Worksheet for Pivot Tabl'!K3133,[1]Budget!AC:AC)=P3133</f>
        <v>1</v>
      </c>
    </row>
    <row r="3134" spans="1:19" x14ac:dyDescent="0.25">
      <c r="A3134" t="s">
        <v>43</v>
      </c>
      <c r="B3134" t="s">
        <v>44</v>
      </c>
      <c r="C3134" t="s">
        <v>9</v>
      </c>
      <c r="D3134" t="str">
        <f t="shared" si="48"/>
        <v>OUTFLOWS</v>
      </c>
      <c r="E3134" t="s">
        <v>114</v>
      </c>
      <c r="F3134" t="s">
        <v>115</v>
      </c>
      <c r="G3134" t="s">
        <v>116</v>
      </c>
      <c r="H3134" t="s">
        <v>447</v>
      </c>
      <c r="I3134" t="s">
        <v>448</v>
      </c>
      <c r="J3134" t="s">
        <v>449</v>
      </c>
      <c r="K3134" t="s">
        <v>4099</v>
      </c>
      <c r="L3134" t="s">
        <v>478</v>
      </c>
      <c r="M3134" s="17">
        <f>VLOOKUP($K3134,[1]Budget!$V:$AE,5,0)*IF($C3134="1 - Revenues",1,IF(AND($C3134="5 - Transfers",MID(I3134,15,1)="4"),1,-1))</f>
        <v>-17000</v>
      </c>
      <c r="N3134" s="17">
        <f>VLOOKUP($K3134,[1]Budget!$V:$AE,6,0)*IF($C3134="1 - Revenues",1,IF(AND($C3134="5 - Transfers",MID(J3134,15,1)="4"),1,-1))</f>
        <v>-2000</v>
      </c>
      <c r="O3134" s="17">
        <f>IFERROR(IF(RIGHT(LEFT(K3134,15),1)="4",VLOOKUP(K3134,'[1]Budget Worksheet'!A:B,2,0),-1*VLOOKUP(K3134,'[1]Budget Worksheet'!A:B,2,0)),0)</f>
        <v>-240000</v>
      </c>
      <c r="P3134" s="17">
        <f>VLOOKUP($K3134,[1]Budget!$V:$AE,8,0)*IF($C3134="1 - Revenues",1,IF(AND($C3134="5 - Transfers",MID($K3134,15,1)="4"),1,-1))</f>
        <v>-240000</v>
      </c>
      <c r="Q3134" s="17">
        <f>VLOOKUP($K3134,[1]Budget!$V:$AE,10,0)*IF($C3134="1 - Revenues",1,IF(AND($C3134="5 - Transfers",MID(K3134,15,1)="4"),1,-1))</f>
        <v>0</v>
      </c>
      <c r="S3134" s="18" t="b">
        <f>IF(LEFT(C3134,1)="1",1,-1)*SUMIF([1]Budget!V:V,'Budget Worksheet for Pivot Tabl'!K3134,[1]Budget!AC:AC)=P3134</f>
        <v>1</v>
      </c>
    </row>
    <row r="3135" spans="1:19" x14ac:dyDescent="0.25">
      <c r="A3135" t="s">
        <v>43</v>
      </c>
      <c r="B3135" t="s">
        <v>44</v>
      </c>
      <c r="C3135" t="s">
        <v>9</v>
      </c>
      <c r="D3135" t="str">
        <f t="shared" si="48"/>
        <v>OUTFLOWS</v>
      </c>
      <c r="E3135" t="s">
        <v>114</v>
      </c>
      <c r="F3135" t="s">
        <v>115</v>
      </c>
      <c r="G3135" t="s">
        <v>116</v>
      </c>
      <c r="H3135" t="s">
        <v>447</v>
      </c>
      <c r="I3135" t="s">
        <v>448</v>
      </c>
      <c r="J3135" t="s">
        <v>449</v>
      </c>
      <c r="K3135" t="s">
        <v>4100</v>
      </c>
      <c r="L3135" t="s">
        <v>893</v>
      </c>
      <c r="M3135" s="17">
        <f>VLOOKUP($K3135,[1]Budget!$V:$AE,5,0)*IF($C3135="1 - Revenues",1,IF(AND($C3135="5 - Transfers",MID(I3135,15,1)="4"),1,-1))</f>
        <v>0</v>
      </c>
      <c r="N3135" s="17">
        <f>VLOOKUP($K3135,[1]Budget!$V:$AE,6,0)*IF($C3135="1 - Revenues",1,IF(AND($C3135="5 - Transfers",MID(J3135,15,1)="4"),1,-1))</f>
        <v>0</v>
      </c>
      <c r="O3135" s="17">
        <f>IFERROR(IF(RIGHT(LEFT(K3135,15),1)="4",VLOOKUP(K3135,'[1]Budget Worksheet'!A:B,2,0),-1*VLOOKUP(K3135,'[1]Budget Worksheet'!A:B,2,0)),0)</f>
        <v>0</v>
      </c>
      <c r="P3135" s="17">
        <f>VLOOKUP($K3135,[1]Budget!$V:$AE,8,0)*IF($C3135="1 - Revenues",1,IF(AND($C3135="5 - Transfers",MID($K3135,15,1)="4"),1,-1))</f>
        <v>0</v>
      </c>
      <c r="Q3135" s="17">
        <f>VLOOKUP($K3135,[1]Budget!$V:$AE,10,0)*IF($C3135="1 - Revenues",1,IF(AND($C3135="5 - Transfers",MID(K3135,15,1)="4"),1,-1))</f>
        <v>0</v>
      </c>
      <c r="S3135" s="18" t="b">
        <f>IF(LEFT(C3135,1)="1",1,-1)*SUMIF([1]Budget!V:V,'Budget Worksheet for Pivot Tabl'!K3135,[1]Budget!AC:AC)=P3135</f>
        <v>1</v>
      </c>
    </row>
    <row r="3136" spans="1:19" x14ac:dyDescent="0.25">
      <c r="A3136" t="s">
        <v>43</v>
      </c>
      <c r="B3136" t="s">
        <v>44</v>
      </c>
      <c r="C3136" t="s">
        <v>9</v>
      </c>
      <c r="D3136" t="str">
        <f t="shared" si="48"/>
        <v>OUTFLOWS</v>
      </c>
      <c r="E3136" t="s">
        <v>114</v>
      </c>
      <c r="F3136" t="s">
        <v>115</v>
      </c>
      <c r="G3136" t="s">
        <v>116</v>
      </c>
      <c r="H3136" t="s">
        <v>447</v>
      </c>
      <c r="I3136" t="s">
        <v>448</v>
      </c>
      <c r="J3136" t="s">
        <v>449</v>
      </c>
      <c r="K3136" t="s">
        <v>4101</v>
      </c>
      <c r="L3136" t="s">
        <v>4102</v>
      </c>
      <c r="M3136" s="17">
        <f>VLOOKUP($K3136,[1]Budget!$V:$AE,5,0)*IF($C3136="1 - Revenues",1,IF(AND($C3136="5 - Transfers",MID(I3136,15,1)="4"),1,-1))</f>
        <v>-3000</v>
      </c>
      <c r="N3136" s="17">
        <f>VLOOKUP($K3136,[1]Budget!$V:$AE,6,0)*IF($C3136="1 - Revenues",1,IF(AND($C3136="5 - Transfers",MID(J3136,15,1)="4"),1,-1))</f>
        <v>0</v>
      </c>
      <c r="O3136" s="17">
        <f>IFERROR(IF(RIGHT(LEFT(K3136,15),1)="4",VLOOKUP(K3136,'[1]Budget Worksheet'!A:B,2,0),-1*VLOOKUP(K3136,'[1]Budget Worksheet'!A:B,2,0)),0)</f>
        <v>0</v>
      </c>
      <c r="P3136" s="17">
        <f>VLOOKUP($K3136,[1]Budget!$V:$AE,8,0)*IF($C3136="1 - Revenues",1,IF(AND($C3136="5 - Transfers",MID($K3136,15,1)="4"),1,-1))</f>
        <v>0</v>
      </c>
      <c r="Q3136" s="17">
        <f>VLOOKUP($K3136,[1]Budget!$V:$AE,10,0)*IF($C3136="1 - Revenues",1,IF(AND($C3136="5 - Transfers",MID(K3136,15,1)="4"),1,-1))</f>
        <v>0</v>
      </c>
      <c r="S3136" s="18" t="b">
        <f>IF(LEFT(C3136,1)="1",1,-1)*SUMIF([1]Budget!V:V,'Budget Worksheet for Pivot Tabl'!K3136,[1]Budget!AC:AC)=P3136</f>
        <v>1</v>
      </c>
    </row>
    <row r="3137" spans="1:19" x14ac:dyDescent="0.25">
      <c r="A3137" t="s">
        <v>43</v>
      </c>
      <c r="B3137" t="s">
        <v>44</v>
      </c>
      <c r="C3137" t="s">
        <v>9</v>
      </c>
      <c r="D3137" t="str">
        <f t="shared" si="48"/>
        <v>OUTFLOWS</v>
      </c>
      <c r="E3137" t="s">
        <v>114</v>
      </c>
      <c r="F3137" t="s">
        <v>115</v>
      </c>
      <c r="G3137" t="s">
        <v>116</v>
      </c>
      <c r="H3137" t="s">
        <v>447</v>
      </c>
      <c r="I3137" t="s">
        <v>448</v>
      </c>
      <c r="J3137" t="s">
        <v>449</v>
      </c>
      <c r="K3137" t="s">
        <v>4103</v>
      </c>
      <c r="L3137" t="s">
        <v>482</v>
      </c>
      <c r="M3137" s="17">
        <f>VLOOKUP($K3137,[1]Budget!$V:$AE,5,0)*IF($C3137="1 - Revenues",1,IF(AND($C3137="5 - Transfers",MID(I3137,15,1)="4"),1,-1))</f>
        <v>-5000</v>
      </c>
      <c r="N3137" s="17">
        <f>VLOOKUP($K3137,[1]Budget!$V:$AE,6,0)*IF($C3137="1 - Revenues",1,IF(AND($C3137="5 - Transfers",MID(J3137,15,1)="4"),1,-1))</f>
        <v>-3000</v>
      </c>
      <c r="O3137" s="17">
        <f>IFERROR(IF(RIGHT(LEFT(K3137,15),1)="4",VLOOKUP(K3137,'[1]Budget Worksheet'!A:B,2,0),-1*VLOOKUP(K3137,'[1]Budget Worksheet'!A:B,2,0)),0)</f>
        <v>-18000</v>
      </c>
      <c r="P3137" s="17">
        <f>VLOOKUP($K3137,[1]Budget!$V:$AE,8,0)*IF($C3137="1 - Revenues",1,IF(AND($C3137="5 - Transfers",MID($K3137,15,1)="4"),1,-1))</f>
        <v>-5000</v>
      </c>
      <c r="Q3137" s="17">
        <f>VLOOKUP($K3137,[1]Budget!$V:$AE,10,0)*IF($C3137="1 - Revenues",1,IF(AND($C3137="5 - Transfers",MID(K3137,15,1)="4"),1,-1))</f>
        <v>13000</v>
      </c>
      <c r="S3137" s="18" t="b">
        <f>IF(LEFT(C3137,1)="1",1,-1)*SUMIF([1]Budget!V:V,'Budget Worksheet for Pivot Tabl'!K3137,[1]Budget!AC:AC)=P3137</f>
        <v>1</v>
      </c>
    </row>
    <row r="3138" spans="1:19" x14ac:dyDescent="0.25">
      <c r="A3138" t="s">
        <v>43</v>
      </c>
      <c r="B3138" t="s">
        <v>44</v>
      </c>
      <c r="C3138" t="s">
        <v>9</v>
      </c>
      <c r="D3138" t="str">
        <f t="shared" si="48"/>
        <v>OUTFLOWS</v>
      </c>
      <c r="E3138" t="s">
        <v>114</v>
      </c>
      <c r="F3138" t="s">
        <v>115</v>
      </c>
      <c r="G3138" t="s">
        <v>116</v>
      </c>
      <c r="H3138" t="s">
        <v>447</v>
      </c>
      <c r="I3138" t="s">
        <v>448</v>
      </c>
      <c r="J3138" t="s">
        <v>449</v>
      </c>
      <c r="K3138" t="s">
        <v>4104</v>
      </c>
      <c r="L3138" t="s">
        <v>633</v>
      </c>
      <c r="M3138" s="17">
        <f>VLOOKUP($K3138,[1]Budget!$V:$AE,5,0)*IF($C3138="1 - Revenues",1,IF(AND($C3138="5 - Transfers",MID(I3138,15,1)="4"),1,-1))</f>
        <v>-2000</v>
      </c>
      <c r="N3138" s="17">
        <f>VLOOKUP($K3138,[1]Budget!$V:$AE,6,0)*IF($C3138="1 - Revenues",1,IF(AND($C3138="5 - Transfers",MID(J3138,15,1)="4"),1,-1))</f>
        <v>-2000</v>
      </c>
      <c r="O3138" s="17">
        <f>IFERROR(IF(RIGHT(LEFT(K3138,15),1)="4",VLOOKUP(K3138,'[1]Budget Worksheet'!A:B,2,0),-1*VLOOKUP(K3138,'[1]Budget Worksheet'!A:B,2,0)),0)</f>
        <v>-2500</v>
      </c>
      <c r="P3138" s="17">
        <f>VLOOKUP($K3138,[1]Budget!$V:$AE,8,0)*IF($C3138="1 - Revenues",1,IF(AND($C3138="5 - Transfers",MID($K3138,15,1)="4"),1,-1))</f>
        <v>-3000</v>
      </c>
      <c r="Q3138" s="17">
        <f>VLOOKUP($K3138,[1]Budget!$V:$AE,10,0)*IF($C3138="1 - Revenues",1,IF(AND($C3138="5 - Transfers",MID(K3138,15,1)="4"),1,-1))</f>
        <v>-500</v>
      </c>
      <c r="S3138" s="18" t="b">
        <f>IF(LEFT(C3138,1)="1",1,-1)*SUMIF([1]Budget!V:V,'Budget Worksheet for Pivot Tabl'!K3138,[1]Budget!AC:AC)=P3138</f>
        <v>1</v>
      </c>
    </row>
    <row r="3139" spans="1:19" x14ac:dyDescent="0.25">
      <c r="A3139" t="s">
        <v>43</v>
      </c>
      <c r="B3139" t="s">
        <v>44</v>
      </c>
      <c r="C3139" t="s">
        <v>9</v>
      </c>
      <c r="D3139" t="str">
        <f t="shared" ref="D3139:D3202" si="49">IF(C3139="1 - Revenues","INFLOWS","OUTFLOWS")</f>
        <v>OUTFLOWS</v>
      </c>
      <c r="E3139" t="s">
        <v>114</v>
      </c>
      <c r="F3139" t="s">
        <v>115</v>
      </c>
      <c r="G3139" t="s">
        <v>116</v>
      </c>
      <c r="H3139" t="s">
        <v>447</v>
      </c>
      <c r="I3139" t="s">
        <v>448</v>
      </c>
      <c r="J3139" t="s">
        <v>449</v>
      </c>
      <c r="K3139" t="s">
        <v>4105</v>
      </c>
      <c r="L3139" t="s">
        <v>635</v>
      </c>
      <c r="M3139" s="17">
        <f>VLOOKUP($K3139,[1]Budget!$V:$AE,5,0)*IF($C3139="1 - Revenues",1,IF(AND($C3139="5 - Transfers",MID(I3139,15,1)="4"),1,-1))</f>
        <v>0</v>
      </c>
      <c r="N3139" s="17">
        <f>VLOOKUP($K3139,[1]Budget!$V:$AE,6,0)*IF($C3139="1 - Revenues",1,IF(AND($C3139="5 - Transfers",MID(J3139,15,1)="4"),1,-1))</f>
        <v>-1000</v>
      </c>
      <c r="O3139" s="17">
        <f>IFERROR(IF(RIGHT(LEFT(K3139,15),1)="4",VLOOKUP(K3139,'[1]Budget Worksheet'!A:B,2,0),-1*VLOOKUP(K3139,'[1]Budget Worksheet'!A:B,2,0)),0)</f>
        <v>-1500</v>
      </c>
      <c r="P3139" s="17">
        <f>VLOOKUP($K3139,[1]Budget!$V:$AE,8,0)*IF($C3139="1 - Revenues",1,IF(AND($C3139="5 - Transfers",MID($K3139,15,1)="4"),1,-1))</f>
        <v>-3000</v>
      </c>
      <c r="Q3139" s="17">
        <f>VLOOKUP($K3139,[1]Budget!$V:$AE,10,0)*IF($C3139="1 - Revenues",1,IF(AND($C3139="5 - Transfers",MID(K3139,15,1)="4"),1,-1))</f>
        <v>-1500</v>
      </c>
      <c r="S3139" s="18" t="b">
        <f>IF(LEFT(C3139,1)="1",1,-1)*SUMIF([1]Budget!V:V,'Budget Worksheet for Pivot Tabl'!K3139,[1]Budget!AC:AC)=P3139</f>
        <v>1</v>
      </c>
    </row>
    <row r="3140" spans="1:19" x14ac:dyDescent="0.25">
      <c r="A3140" t="s">
        <v>43</v>
      </c>
      <c r="B3140" t="s">
        <v>44</v>
      </c>
      <c r="C3140" t="s">
        <v>9</v>
      </c>
      <c r="D3140" t="str">
        <f t="shared" si="49"/>
        <v>OUTFLOWS</v>
      </c>
      <c r="E3140" t="s">
        <v>114</v>
      </c>
      <c r="F3140" t="s">
        <v>115</v>
      </c>
      <c r="G3140" t="s">
        <v>116</v>
      </c>
      <c r="H3140" t="s">
        <v>447</v>
      </c>
      <c r="I3140" t="s">
        <v>448</v>
      </c>
      <c r="J3140" t="s">
        <v>449</v>
      </c>
      <c r="K3140" t="s">
        <v>4106</v>
      </c>
      <c r="L3140" t="s">
        <v>484</v>
      </c>
      <c r="M3140" s="17">
        <f>VLOOKUP($K3140,[1]Budget!$V:$AE,5,0)*IF($C3140="1 - Revenues",1,IF(AND($C3140="5 - Transfers",MID(I3140,15,1)="4"),1,-1))</f>
        <v>-4000</v>
      </c>
      <c r="N3140" s="17">
        <f>VLOOKUP($K3140,[1]Budget!$V:$AE,6,0)*IF($C3140="1 - Revenues",1,IF(AND($C3140="5 - Transfers",MID(J3140,15,1)="4"),1,-1))</f>
        <v>-3000</v>
      </c>
      <c r="O3140" s="17">
        <f>IFERROR(IF(RIGHT(LEFT(K3140,15),1)="4",VLOOKUP(K3140,'[1]Budget Worksheet'!A:B,2,0),-1*VLOOKUP(K3140,'[1]Budget Worksheet'!A:B,2,0)),0)</f>
        <v>-4000</v>
      </c>
      <c r="P3140" s="17">
        <f>VLOOKUP($K3140,[1]Budget!$V:$AE,8,0)*IF($C3140="1 - Revenues",1,IF(AND($C3140="5 - Transfers",MID($K3140,15,1)="4"),1,-1))</f>
        <v>-4000</v>
      </c>
      <c r="Q3140" s="17">
        <f>VLOOKUP($K3140,[1]Budget!$V:$AE,10,0)*IF($C3140="1 - Revenues",1,IF(AND($C3140="5 - Transfers",MID(K3140,15,1)="4"),1,-1))</f>
        <v>0</v>
      </c>
      <c r="S3140" s="18" t="b">
        <f>IF(LEFT(C3140,1)="1",1,-1)*SUMIF([1]Budget!V:V,'Budget Worksheet for Pivot Tabl'!K3140,[1]Budget!AC:AC)=P3140</f>
        <v>1</v>
      </c>
    </row>
    <row r="3141" spans="1:19" x14ac:dyDescent="0.25">
      <c r="A3141" t="s">
        <v>43</v>
      </c>
      <c r="B3141" t="s">
        <v>44</v>
      </c>
      <c r="C3141" t="s">
        <v>9</v>
      </c>
      <c r="D3141" t="str">
        <f t="shared" si="49"/>
        <v>OUTFLOWS</v>
      </c>
      <c r="E3141" t="s">
        <v>114</v>
      </c>
      <c r="F3141" t="s">
        <v>115</v>
      </c>
      <c r="G3141" t="s">
        <v>116</v>
      </c>
      <c r="H3141" t="s">
        <v>447</v>
      </c>
      <c r="I3141" t="s">
        <v>448</v>
      </c>
      <c r="J3141" t="s">
        <v>449</v>
      </c>
      <c r="K3141" t="s">
        <v>4107</v>
      </c>
      <c r="L3141" t="s">
        <v>640</v>
      </c>
      <c r="M3141" s="17">
        <f>VLOOKUP($K3141,[1]Budget!$V:$AE,5,0)*IF($C3141="1 - Revenues",1,IF(AND($C3141="5 - Transfers",MID(I3141,15,1)="4"),1,-1))</f>
        <v>-3000</v>
      </c>
      <c r="N3141" s="17">
        <f>VLOOKUP($K3141,[1]Budget!$V:$AE,6,0)*IF($C3141="1 - Revenues",1,IF(AND($C3141="5 - Transfers",MID(J3141,15,1)="4"),1,-1))</f>
        <v>-7000</v>
      </c>
      <c r="O3141" s="17">
        <f>IFERROR(IF(RIGHT(LEFT(K3141,15),1)="4",VLOOKUP(K3141,'[1]Budget Worksheet'!A:B,2,0),-1*VLOOKUP(K3141,'[1]Budget Worksheet'!A:B,2,0)),0)</f>
        <v>-7500</v>
      </c>
      <c r="P3141" s="17">
        <f>VLOOKUP($K3141,[1]Budget!$V:$AE,8,0)*IF($C3141="1 - Revenues",1,IF(AND($C3141="5 - Transfers",MID($K3141,15,1)="4"),1,-1))</f>
        <v>-7500</v>
      </c>
      <c r="Q3141" s="17">
        <f>VLOOKUP($K3141,[1]Budget!$V:$AE,10,0)*IF($C3141="1 - Revenues",1,IF(AND($C3141="5 - Transfers",MID(K3141,15,1)="4"),1,-1))</f>
        <v>0</v>
      </c>
      <c r="S3141" s="18" t="b">
        <f>IF(LEFT(C3141,1)="1",1,-1)*SUMIF([1]Budget!V:V,'Budget Worksheet for Pivot Tabl'!K3141,[1]Budget!AC:AC)=P3141</f>
        <v>1</v>
      </c>
    </row>
    <row r="3142" spans="1:19" x14ac:dyDescent="0.25">
      <c r="A3142" t="s">
        <v>43</v>
      </c>
      <c r="B3142" t="s">
        <v>44</v>
      </c>
      <c r="C3142" t="s">
        <v>9</v>
      </c>
      <c r="D3142" t="str">
        <f t="shared" si="49"/>
        <v>OUTFLOWS</v>
      </c>
      <c r="E3142" t="s">
        <v>114</v>
      </c>
      <c r="F3142" t="s">
        <v>115</v>
      </c>
      <c r="G3142" t="s">
        <v>116</v>
      </c>
      <c r="H3142" t="s">
        <v>447</v>
      </c>
      <c r="I3142" t="s">
        <v>448</v>
      </c>
      <c r="J3142" t="s">
        <v>449</v>
      </c>
      <c r="K3142" t="s">
        <v>4108</v>
      </c>
      <c r="L3142" t="s">
        <v>900</v>
      </c>
      <c r="M3142" s="17">
        <f>VLOOKUP($K3142,[1]Budget!$V:$AE,5,0)*IF($C3142="1 - Revenues",1,IF(AND($C3142="5 - Transfers",MID(I3142,15,1)="4"),1,-1))</f>
        <v>-4000</v>
      </c>
      <c r="N3142" s="17">
        <f>VLOOKUP($K3142,[1]Budget!$V:$AE,6,0)*IF($C3142="1 - Revenues",1,IF(AND($C3142="5 - Transfers",MID(J3142,15,1)="4"),1,-1))</f>
        <v>-2000</v>
      </c>
      <c r="O3142" s="17">
        <f>IFERROR(IF(RIGHT(LEFT(K3142,15),1)="4",VLOOKUP(K3142,'[1]Budget Worksheet'!A:B,2,0),-1*VLOOKUP(K3142,'[1]Budget Worksheet'!A:B,2,0)),0)</f>
        <v>-5000</v>
      </c>
      <c r="P3142" s="17">
        <f>VLOOKUP($K3142,[1]Budget!$V:$AE,8,0)*IF($C3142="1 - Revenues",1,IF(AND($C3142="5 - Transfers",MID($K3142,15,1)="4"),1,-1))</f>
        <v>-5000</v>
      </c>
      <c r="Q3142" s="17">
        <f>VLOOKUP($K3142,[1]Budget!$V:$AE,10,0)*IF($C3142="1 - Revenues",1,IF(AND($C3142="5 - Transfers",MID(K3142,15,1)="4"),1,-1))</f>
        <v>0</v>
      </c>
      <c r="S3142" s="18" t="b">
        <f>IF(LEFT(C3142,1)="1",1,-1)*SUMIF([1]Budget!V:V,'Budget Worksheet for Pivot Tabl'!K3142,[1]Budget!AC:AC)=P3142</f>
        <v>1</v>
      </c>
    </row>
    <row r="3143" spans="1:19" x14ac:dyDescent="0.25">
      <c r="A3143" t="s">
        <v>43</v>
      </c>
      <c r="B3143" t="s">
        <v>44</v>
      </c>
      <c r="C3143" t="s">
        <v>9</v>
      </c>
      <c r="D3143" t="str">
        <f t="shared" si="49"/>
        <v>OUTFLOWS</v>
      </c>
      <c r="E3143" t="s">
        <v>114</v>
      </c>
      <c r="F3143" t="s">
        <v>115</v>
      </c>
      <c r="G3143" t="s">
        <v>116</v>
      </c>
      <c r="H3143" t="s">
        <v>447</v>
      </c>
      <c r="I3143" t="s">
        <v>448</v>
      </c>
      <c r="J3143" t="s">
        <v>449</v>
      </c>
      <c r="K3143" t="s">
        <v>4109</v>
      </c>
      <c r="L3143" t="s">
        <v>486</v>
      </c>
      <c r="M3143" s="17">
        <f>VLOOKUP($K3143,[1]Budget!$V:$AE,5,0)*IF($C3143="1 - Revenues",1,IF(AND($C3143="5 - Transfers",MID(I3143,15,1)="4"),1,-1))</f>
        <v>0</v>
      </c>
      <c r="N3143" s="17">
        <f>VLOOKUP($K3143,[1]Budget!$V:$AE,6,0)*IF($C3143="1 - Revenues",1,IF(AND($C3143="5 - Transfers",MID(J3143,15,1)="4"),1,-1))</f>
        <v>0</v>
      </c>
      <c r="O3143" s="17">
        <f>IFERROR(IF(RIGHT(LEFT(K3143,15),1)="4",VLOOKUP(K3143,'[1]Budget Worksheet'!A:B,2,0),-1*VLOOKUP(K3143,'[1]Budget Worksheet'!A:B,2,0)),0)</f>
        <v>0</v>
      </c>
      <c r="P3143" s="17">
        <f>VLOOKUP($K3143,[1]Budget!$V:$AE,8,0)*IF($C3143="1 - Revenues",1,IF(AND($C3143="5 - Transfers",MID($K3143,15,1)="4"),1,-1))</f>
        <v>0</v>
      </c>
      <c r="Q3143" s="17">
        <f>VLOOKUP($K3143,[1]Budget!$V:$AE,10,0)*IF($C3143="1 - Revenues",1,IF(AND($C3143="5 - Transfers",MID(K3143,15,1)="4"),1,-1))</f>
        <v>0</v>
      </c>
      <c r="S3143" s="18" t="b">
        <f>IF(LEFT(C3143,1)="1",1,-1)*SUMIF([1]Budget!V:V,'Budget Worksheet for Pivot Tabl'!K3143,[1]Budget!AC:AC)=P3143</f>
        <v>1</v>
      </c>
    </row>
    <row r="3144" spans="1:19" x14ac:dyDescent="0.25">
      <c r="A3144" t="s">
        <v>43</v>
      </c>
      <c r="B3144" t="s">
        <v>44</v>
      </c>
      <c r="C3144" t="s">
        <v>9</v>
      </c>
      <c r="D3144" t="str">
        <f t="shared" si="49"/>
        <v>OUTFLOWS</v>
      </c>
      <c r="E3144" t="s">
        <v>114</v>
      </c>
      <c r="F3144" t="s">
        <v>115</v>
      </c>
      <c r="G3144" t="s">
        <v>116</v>
      </c>
      <c r="H3144" t="s">
        <v>447</v>
      </c>
      <c r="I3144" t="s">
        <v>448</v>
      </c>
      <c r="J3144" t="s">
        <v>449</v>
      </c>
      <c r="K3144" t="s">
        <v>4110</v>
      </c>
      <c r="L3144" t="s">
        <v>1037</v>
      </c>
      <c r="M3144" s="17">
        <f>VLOOKUP($K3144,[1]Budget!$V:$AE,5,0)*IF($C3144="1 - Revenues",1,IF(AND($C3144="5 - Transfers",MID(I3144,15,1)="4"),1,-1))</f>
        <v>0</v>
      </c>
      <c r="N3144" s="17">
        <f>VLOOKUP($K3144,[1]Budget!$V:$AE,6,0)*IF($C3144="1 - Revenues",1,IF(AND($C3144="5 - Transfers",MID(J3144,15,1)="4"),1,-1))</f>
        <v>0</v>
      </c>
      <c r="O3144" s="17">
        <f>IFERROR(IF(RIGHT(LEFT(K3144,15),1)="4",VLOOKUP(K3144,'[1]Budget Worksheet'!A:B,2,0),-1*VLOOKUP(K3144,'[1]Budget Worksheet'!A:B,2,0)),0)</f>
        <v>-315</v>
      </c>
      <c r="P3144" s="17">
        <f>VLOOKUP($K3144,[1]Budget!$V:$AE,8,0)*IF($C3144="1 - Revenues",1,IF(AND($C3144="5 - Transfers",MID($K3144,15,1)="4"),1,-1))</f>
        <v>-315</v>
      </c>
      <c r="Q3144" s="17">
        <f>VLOOKUP($K3144,[1]Budget!$V:$AE,10,0)*IF($C3144="1 - Revenues",1,IF(AND($C3144="5 - Transfers",MID(K3144,15,1)="4"),1,-1))</f>
        <v>0</v>
      </c>
      <c r="S3144" s="18" t="b">
        <f>IF(LEFT(C3144,1)="1",1,-1)*SUMIF([1]Budget!V:V,'Budget Worksheet for Pivot Tabl'!K3144,[1]Budget!AC:AC)=P3144</f>
        <v>1</v>
      </c>
    </row>
    <row r="3145" spans="1:19" x14ac:dyDescent="0.25">
      <c r="A3145" t="s">
        <v>43</v>
      </c>
      <c r="B3145" t="s">
        <v>44</v>
      </c>
      <c r="C3145" t="s">
        <v>9</v>
      </c>
      <c r="D3145" t="str">
        <f t="shared" si="49"/>
        <v>OUTFLOWS</v>
      </c>
      <c r="E3145" t="s">
        <v>114</v>
      </c>
      <c r="F3145" t="s">
        <v>115</v>
      </c>
      <c r="G3145" t="s">
        <v>116</v>
      </c>
      <c r="H3145" t="s">
        <v>447</v>
      </c>
      <c r="I3145" t="s">
        <v>448</v>
      </c>
      <c r="J3145" t="s">
        <v>449</v>
      </c>
      <c r="K3145" t="s">
        <v>4111</v>
      </c>
      <c r="L3145" t="s">
        <v>792</v>
      </c>
      <c r="M3145" s="17">
        <f>VLOOKUP($K3145,[1]Budget!$V:$AE,5,0)*IF($C3145="1 - Revenues",1,IF(AND($C3145="5 - Transfers",MID(I3145,15,1)="4"),1,-1))</f>
        <v>0</v>
      </c>
      <c r="N3145" s="17">
        <f>VLOOKUP($K3145,[1]Budget!$V:$AE,6,0)*IF($C3145="1 - Revenues",1,IF(AND($C3145="5 - Transfers",MID(J3145,15,1)="4"),1,-1))</f>
        <v>0</v>
      </c>
      <c r="O3145" s="17">
        <f>IFERROR(IF(RIGHT(LEFT(K3145,15),1)="4",VLOOKUP(K3145,'[1]Budget Worksheet'!A:B,2,0),-1*VLOOKUP(K3145,'[1]Budget Worksheet'!A:B,2,0)),0)</f>
        <v>0</v>
      </c>
      <c r="P3145" s="17">
        <f>VLOOKUP($K3145,[1]Budget!$V:$AE,8,0)*IF($C3145="1 - Revenues",1,IF(AND($C3145="5 - Transfers",MID($K3145,15,1)="4"),1,-1))</f>
        <v>0</v>
      </c>
      <c r="Q3145" s="17">
        <f>VLOOKUP($K3145,[1]Budget!$V:$AE,10,0)*IF($C3145="1 - Revenues",1,IF(AND($C3145="5 - Transfers",MID(K3145,15,1)="4"),1,-1))</f>
        <v>0</v>
      </c>
      <c r="S3145" s="18" t="b">
        <f>IF(LEFT(C3145,1)="1",1,-1)*SUMIF([1]Budget!V:V,'Budget Worksheet for Pivot Tabl'!K3145,[1]Budget!AC:AC)=P3145</f>
        <v>1</v>
      </c>
    </row>
    <row r="3146" spans="1:19" x14ac:dyDescent="0.25">
      <c r="A3146" t="s">
        <v>43</v>
      </c>
      <c r="B3146" t="s">
        <v>44</v>
      </c>
      <c r="C3146" t="s">
        <v>9</v>
      </c>
      <c r="D3146" t="str">
        <f t="shared" si="49"/>
        <v>OUTFLOWS</v>
      </c>
      <c r="E3146" t="s">
        <v>114</v>
      </c>
      <c r="F3146" t="s">
        <v>115</v>
      </c>
      <c r="G3146" t="s">
        <v>116</v>
      </c>
      <c r="H3146" t="s">
        <v>447</v>
      </c>
      <c r="I3146" t="s">
        <v>448</v>
      </c>
      <c r="J3146" t="s">
        <v>449</v>
      </c>
      <c r="K3146" t="s">
        <v>4112</v>
      </c>
      <c r="L3146" t="s">
        <v>4113</v>
      </c>
      <c r="M3146" s="17">
        <f>VLOOKUP($K3146,[1]Budget!$V:$AE,5,0)*IF($C3146="1 - Revenues",1,IF(AND($C3146="5 - Transfers",MID(I3146,15,1)="4"),1,-1))</f>
        <v>0</v>
      </c>
      <c r="N3146" s="17">
        <f>VLOOKUP($K3146,[1]Budget!$V:$AE,6,0)*IF($C3146="1 - Revenues",1,IF(AND($C3146="5 - Transfers",MID(J3146,15,1)="4"),1,-1))</f>
        <v>0</v>
      </c>
      <c r="O3146" s="17">
        <f>IFERROR(IF(RIGHT(LEFT(K3146,15),1)="4",VLOOKUP(K3146,'[1]Budget Worksheet'!A:B,2,0),-1*VLOOKUP(K3146,'[1]Budget Worksheet'!A:B,2,0)),0)</f>
        <v>-2000</v>
      </c>
      <c r="P3146" s="17">
        <f>VLOOKUP($K3146,[1]Budget!$V:$AE,8,0)*IF($C3146="1 - Revenues",1,IF(AND($C3146="5 - Transfers",MID($K3146,15,1)="4"),1,-1))</f>
        <v>-2000</v>
      </c>
      <c r="Q3146" s="17">
        <f>VLOOKUP($K3146,[1]Budget!$V:$AE,10,0)*IF($C3146="1 - Revenues",1,IF(AND($C3146="5 - Transfers",MID(K3146,15,1)="4"),1,-1))</f>
        <v>0</v>
      </c>
      <c r="S3146" s="18" t="b">
        <f>IF(LEFT(C3146,1)="1",1,-1)*SUMIF([1]Budget!V:V,'Budget Worksheet for Pivot Tabl'!K3146,[1]Budget!AC:AC)=P3146</f>
        <v>1</v>
      </c>
    </row>
    <row r="3147" spans="1:19" x14ac:dyDescent="0.25">
      <c r="A3147" t="s">
        <v>43</v>
      </c>
      <c r="B3147" t="s">
        <v>44</v>
      </c>
      <c r="C3147" t="s">
        <v>9</v>
      </c>
      <c r="D3147" t="str">
        <f t="shared" si="49"/>
        <v>OUTFLOWS</v>
      </c>
      <c r="E3147" t="s">
        <v>114</v>
      </c>
      <c r="F3147" t="s">
        <v>115</v>
      </c>
      <c r="G3147" t="s">
        <v>116</v>
      </c>
      <c r="H3147" t="s">
        <v>447</v>
      </c>
      <c r="I3147" t="s">
        <v>448</v>
      </c>
      <c r="J3147" t="s">
        <v>449</v>
      </c>
      <c r="K3147" t="s">
        <v>4114</v>
      </c>
      <c r="L3147" t="s">
        <v>490</v>
      </c>
      <c r="M3147" s="17">
        <f>VLOOKUP($K3147,[1]Budget!$V:$AE,5,0)*IF($C3147="1 - Revenues",1,IF(AND($C3147="5 - Transfers",MID(I3147,15,1)="4"),1,-1))</f>
        <v>-3000</v>
      </c>
      <c r="N3147" s="17">
        <f>VLOOKUP($K3147,[1]Budget!$V:$AE,6,0)*IF($C3147="1 - Revenues",1,IF(AND($C3147="5 - Transfers",MID(J3147,15,1)="4"),1,-1))</f>
        <v>-4000</v>
      </c>
      <c r="O3147" s="17">
        <f>IFERROR(IF(RIGHT(LEFT(K3147,15),1)="4",VLOOKUP(K3147,'[1]Budget Worksheet'!A:B,2,0),-1*VLOOKUP(K3147,'[1]Budget Worksheet'!A:B,2,0)),0)</f>
        <v>-3000</v>
      </c>
      <c r="P3147" s="17">
        <f>VLOOKUP($K3147,[1]Budget!$V:$AE,8,0)*IF($C3147="1 - Revenues",1,IF(AND($C3147="5 - Transfers",MID($K3147,15,1)="4"),1,-1))</f>
        <v>-3000</v>
      </c>
      <c r="Q3147" s="17">
        <f>VLOOKUP($K3147,[1]Budget!$V:$AE,10,0)*IF($C3147="1 - Revenues",1,IF(AND($C3147="5 - Transfers",MID(K3147,15,1)="4"),1,-1))</f>
        <v>0</v>
      </c>
      <c r="S3147" s="18" t="b">
        <f>IF(LEFT(C3147,1)="1",1,-1)*SUMIF([1]Budget!V:V,'Budget Worksheet for Pivot Tabl'!K3147,[1]Budget!AC:AC)=P3147</f>
        <v>1</v>
      </c>
    </row>
    <row r="3148" spans="1:19" x14ac:dyDescent="0.25">
      <c r="A3148" t="s">
        <v>43</v>
      </c>
      <c r="B3148" t="s">
        <v>44</v>
      </c>
      <c r="C3148" t="s">
        <v>9</v>
      </c>
      <c r="D3148" t="str">
        <f t="shared" si="49"/>
        <v>OUTFLOWS</v>
      </c>
      <c r="E3148" t="s">
        <v>114</v>
      </c>
      <c r="F3148" t="s">
        <v>115</v>
      </c>
      <c r="G3148" t="s">
        <v>116</v>
      </c>
      <c r="H3148" t="s">
        <v>447</v>
      </c>
      <c r="I3148" t="s">
        <v>448</v>
      </c>
      <c r="J3148" t="s">
        <v>449</v>
      </c>
      <c r="K3148" t="s">
        <v>4115</v>
      </c>
      <c r="L3148" t="s">
        <v>905</v>
      </c>
      <c r="M3148" s="17">
        <f>VLOOKUP($K3148,[1]Budget!$V:$AE,5,0)*IF($C3148="1 - Revenues",1,IF(AND($C3148="5 - Transfers",MID(I3148,15,1)="4"),1,-1))</f>
        <v>0</v>
      </c>
      <c r="N3148" s="17">
        <f>VLOOKUP($K3148,[1]Budget!$V:$AE,6,0)*IF($C3148="1 - Revenues",1,IF(AND($C3148="5 - Transfers",MID(J3148,15,1)="4"),1,-1))</f>
        <v>0</v>
      </c>
      <c r="O3148" s="17">
        <f>IFERROR(IF(RIGHT(LEFT(K3148,15),1)="4",VLOOKUP(K3148,'[1]Budget Worksheet'!A:B,2,0),-1*VLOOKUP(K3148,'[1]Budget Worksheet'!A:B,2,0)),0)</f>
        <v>-1000</v>
      </c>
      <c r="P3148" s="17">
        <f>VLOOKUP($K3148,[1]Budget!$V:$AE,8,0)*IF($C3148="1 - Revenues",1,IF(AND($C3148="5 - Transfers",MID($K3148,15,1)="4"),1,-1))</f>
        <v>-1000</v>
      </c>
      <c r="Q3148" s="17">
        <f>VLOOKUP($K3148,[1]Budget!$V:$AE,10,0)*IF($C3148="1 - Revenues",1,IF(AND($C3148="5 - Transfers",MID(K3148,15,1)="4"),1,-1))</f>
        <v>0</v>
      </c>
      <c r="S3148" s="18" t="b">
        <f>IF(LEFT(C3148,1)="1",1,-1)*SUMIF([1]Budget!V:V,'Budget Worksheet for Pivot Tabl'!K3148,[1]Budget!AC:AC)=P3148</f>
        <v>1</v>
      </c>
    </row>
    <row r="3149" spans="1:19" x14ac:dyDescent="0.25">
      <c r="A3149" t="s">
        <v>43</v>
      </c>
      <c r="B3149" t="s">
        <v>44</v>
      </c>
      <c r="C3149" t="s">
        <v>9</v>
      </c>
      <c r="D3149" t="str">
        <f t="shared" si="49"/>
        <v>OUTFLOWS</v>
      </c>
      <c r="E3149" t="s">
        <v>114</v>
      </c>
      <c r="F3149" t="s">
        <v>115</v>
      </c>
      <c r="G3149" t="s">
        <v>116</v>
      </c>
      <c r="H3149" t="s">
        <v>447</v>
      </c>
      <c r="I3149" t="s">
        <v>448</v>
      </c>
      <c r="J3149" t="s">
        <v>449</v>
      </c>
      <c r="K3149" t="s">
        <v>4116</v>
      </c>
      <c r="L3149" t="s">
        <v>954</v>
      </c>
      <c r="M3149" s="17">
        <f>VLOOKUP($K3149,[1]Budget!$V:$AE,5,0)*IF($C3149="1 - Revenues",1,IF(AND($C3149="5 - Transfers",MID(I3149,15,1)="4"),1,-1))</f>
        <v>-23000</v>
      </c>
      <c r="N3149" s="17">
        <f>VLOOKUP($K3149,[1]Budget!$V:$AE,6,0)*IF($C3149="1 - Revenues",1,IF(AND($C3149="5 - Transfers",MID(J3149,15,1)="4"),1,-1))</f>
        <v>-23000</v>
      </c>
      <c r="O3149" s="17">
        <f>IFERROR(IF(RIGHT(LEFT(K3149,15),1)="4",VLOOKUP(K3149,'[1]Budget Worksheet'!A:B,2,0),-1*VLOOKUP(K3149,'[1]Budget Worksheet'!A:B,2,0)),0)</f>
        <v>-25000</v>
      </c>
      <c r="P3149" s="17">
        <f>VLOOKUP($K3149,[1]Budget!$V:$AE,8,0)*IF($C3149="1 - Revenues",1,IF(AND($C3149="5 - Transfers",MID($K3149,15,1)="4"),1,-1))</f>
        <v>-25000</v>
      </c>
      <c r="Q3149" s="17">
        <f>VLOOKUP($K3149,[1]Budget!$V:$AE,10,0)*IF($C3149="1 - Revenues",1,IF(AND($C3149="5 - Transfers",MID(K3149,15,1)="4"),1,-1))</f>
        <v>0</v>
      </c>
      <c r="S3149" s="18" t="b">
        <f>IF(LEFT(C3149,1)="1",1,-1)*SUMIF([1]Budget!V:V,'Budget Worksheet for Pivot Tabl'!K3149,[1]Budget!AC:AC)=P3149</f>
        <v>1</v>
      </c>
    </row>
    <row r="3150" spans="1:19" x14ac:dyDescent="0.25">
      <c r="A3150" t="s">
        <v>43</v>
      </c>
      <c r="B3150" t="s">
        <v>44</v>
      </c>
      <c r="C3150" t="s">
        <v>9</v>
      </c>
      <c r="D3150" t="str">
        <f t="shared" si="49"/>
        <v>OUTFLOWS</v>
      </c>
      <c r="E3150" t="s">
        <v>114</v>
      </c>
      <c r="F3150" t="s">
        <v>115</v>
      </c>
      <c r="G3150" t="s">
        <v>116</v>
      </c>
      <c r="H3150" t="s">
        <v>447</v>
      </c>
      <c r="I3150" t="s">
        <v>448</v>
      </c>
      <c r="J3150" t="s">
        <v>449</v>
      </c>
      <c r="K3150" t="s">
        <v>4117</v>
      </c>
      <c r="L3150" t="s">
        <v>645</v>
      </c>
      <c r="M3150" s="17">
        <f>VLOOKUP($K3150,[1]Budget!$V:$AE,5,0)*IF($C3150="1 - Revenues",1,IF(AND($C3150="5 - Transfers",MID(I3150,15,1)="4"),1,-1))</f>
        <v>-27000</v>
      </c>
      <c r="N3150" s="17">
        <f>VLOOKUP($K3150,[1]Budget!$V:$AE,6,0)*IF($C3150="1 - Revenues",1,IF(AND($C3150="5 - Transfers",MID(J3150,15,1)="4"),1,-1))</f>
        <v>-27000</v>
      </c>
      <c r="O3150" s="17">
        <f>IFERROR(IF(RIGHT(LEFT(K3150,15),1)="4",VLOOKUP(K3150,'[1]Budget Worksheet'!A:B,2,0),-1*VLOOKUP(K3150,'[1]Budget Worksheet'!A:B,2,0)),0)</f>
        <v>-27000</v>
      </c>
      <c r="P3150" s="17">
        <f>VLOOKUP($K3150,[1]Budget!$V:$AE,8,0)*IF($C3150="1 - Revenues",1,IF(AND($C3150="5 - Transfers",MID($K3150,15,1)="4"),1,-1))</f>
        <v>-27000</v>
      </c>
      <c r="Q3150" s="17">
        <f>VLOOKUP($K3150,[1]Budget!$V:$AE,10,0)*IF($C3150="1 - Revenues",1,IF(AND($C3150="5 - Transfers",MID(K3150,15,1)="4"),1,-1))</f>
        <v>0</v>
      </c>
      <c r="S3150" s="18" t="b">
        <f>IF(LEFT(C3150,1)="1",1,-1)*SUMIF([1]Budget!V:V,'Budget Worksheet for Pivot Tabl'!K3150,[1]Budget!AC:AC)=P3150</f>
        <v>1</v>
      </c>
    </row>
    <row r="3151" spans="1:19" x14ac:dyDescent="0.25">
      <c r="A3151" t="s">
        <v>43</v>
      </c>
      <c r="B3151" t="s">
        <v>44</v>
      </c>
      <c r="C3151" t="s">
        <v>9</v>
      </c>
      <c r="D3151" t="str">
        <f t="shared" si="49"/>
        <v>OUTFLOWS</v>
      </c>
      <c r="E3151" t="s">
        <v>114</v>
      </c>
      <c r="F3151" t="s">
        <v>115</v>
      </c>
      <c r="G3151" t="s">
        <v>116</v>
      </c>
      <c r="H3151" t="s">
        <v>447</v>
      </c>
      <c r="I3151" t="s">
        <v>448</v>
      </c>
      <c r="J3151" t="s">
        <v>449</v>
      </c>
      <c r="K3151" t="s">
        <v>4118</v>
      </c>
      <c r="L3151" t="s">
        <v>647</v>
      </c>
      <c r="M3151" s="17">
        <f>VLOOKUP($K3151,[1]Budget!$V:$AE,5,0)*IF($C3151="1 - Revenues",1,IF(AND($C3151="5 - Transfers",MID(I3151,15,1)="4"),1,-1))</f>
        <v>0</v>
      </c>
      <c r="N3151" s="17">
        <f>VLOOKUP($K3151,[1]Budget!$V:$AE,6,0)*IF($C3151="1 - Revenues",1,IF(AND($C3151="5 - Transfers",MID(J3151,15,1)="4"),1,-1))</f>
        <v>0</v>
      </c>
      <c r="O3151" s="17">
        <f>IFERROR(IF(RIGHT(LEFT(K3151,15),1)="4",VLOOKUP(K3151,'[1]Budget Worksheet'!A:B,2,0),-1*VLOOKUP(K3151,'[1]Budget Worksheet'!A:B,2,0)),0)</f>
        <v>-500</v>
      </c>
      <c r="P3151" s="17">
        <f>VLOOKUP($K3151,[1]Budget!$V:$AE,8,0)*IF($C3151="1 - Revenues",1,IF(AND($C3151="5 - Transfers",MID($K3151,15,1)="4"),1,-1))</f>
        <v>-500</v>
      </c>
      <c r="Q3151" s="17">
        <f>VLOOKUP($K3151,[1]Budget!$V:$AE,10,0)*IF($C3151="1 - Revenues",1,IF(AND($C3151="5 - Transfers",MID(K3151,15,1)="4"),1,-1))</f>
        <v>0</v>
      </c>
      <c r="S3151" s="18" t="b">
        <f>IF(LEFT(C3151,1)="1",1,-1)*SUMIF([1]Budget!V:V,'Budget Worksheet for Pivot Tabl'!K3151,[1]Budget!AC:AC)=P3151</f>
        <v>1</v>
      </c>
    </row>
    <row r="3152" spans="1:19" x14ac:dyDescent="0.25">
      <c r="A3152" t="s">
        <v>43</v>
      </c>
      <c r="B3152" t="s">
        <v>44</v>
      </c>
      <c r="C3152" t="s">
        <v>9</v>
      </c>
      <c r="D3152" t="str">
        <f t="shared" si="49"/>
        <v>OUTFLOWS</v>
      </c>
      <c r="E3152" t="s">
        <v>114</v>
      </c>
      <c r="F3152" t="s">
        <v>115</v>
      </c>
      <c r="G3152" t="s">
        <v>116</v>
      </c>
      <c r="H3152" t="s">
        <v>447</v>
      </c>
      <c r="I3152" t="s">
        <v>448</v>
      </c>
      <c r="J3152" t="s">
        <v>449</v>
      </c>
      <c r="K3152" t="s">
        <v>4119</v>
      </c>
      <c r="L3152" t="s">
        <v>649</v>
      </c>
      <c r="M3152" s="17">
        <f>VLOOKUP($K3152,[1]Budget!$V:$AE,5,0)*IF($C3152="1 - Revenues",1,IF(AND($C3152="5 - Transfers",MID(I3152,15,1)="4"),1,-1))</f>
        <v>0</v>
      </c>
      <c r="N3152" s="17">
        <f>VLOOKUP($K3152,[1]Budget!$V:$AE,6,0)*IF($C3152="1 - Revenues",1,IF(AND($C3152="5 - Transfers",MID(J3152,15,1)="4"),1,-1))</f>
        <v>0</v>
      </c>
      <c r="O3152" s="17">
        <f>IFERROR(IF(RIGHT(LEFT(K3152,15),1)="4",VLOOKUP(K3152,'[1]Budget Worksheet'!A:B,2,0),-1*VLOOKUP(K3152,'[1]Budget Worksheet'!A:B,2,0)),0)</f>
        <v>-500</v>
      </c>
      <c r="P3152" s="17">
        <f>VLOOKUP($K3152,[1]Budget!$V:$AE,8,0)*IF($C3152="1 - Revenues",1,IF(AND($C3152="5 - Transfers",MID($K3152,15,1)="4"),1,-1))</f>
        <v>-500</v>
      </c>
      <c r="Q3152" s="17">
        <f>VLOOKUP($K3152,[1]Budget!$V:$AE,10,0)*IF($C3152="1 - Revenues",1,IF(AND($C3152="5 - Transfers",MID(K3152,15,1)="4"),1,-1))</f>
        <v>0</v>
      </c>
      <c r="S3152" s="18" t="b">
        <f>IF(LEFT(C3152,1)="1",1,-1)*SUMIF([1]Budget!V:V,'Budget Worksheet for Pivot Tabl'!K3152,[1]Budget!AC:AC)=P3152</f>
        <v>1</v>
      </c>
    </row>
    <row r="3153" spans="1:19" x14ac:dyDescent="0.25">
      <c r="A3153" t="s">
        <v>43</v>
      </c>
      <c r="B3153" t="s">
        <v>44</v>
      </c>
      <c r="C3153" t="s">
        <v>9</v>
      </c>
      <c r="D3153" t="str">
        <f t="shared" si="49"/>
        <v>OUTFLOWS</v>
      </c>
      <c r="E3153" t="s">
        <v>114</v>
      </c>
      <c r="F3153" t="s">
        <v>115</v>
      </c>
      <c r="G3153" t="s">
        <v>116</v>
      </c>
      <c r="H3153" t="s">
        <v>447</v>
      </c>
      <c r="I3153" t="s">
        <v>448</v>
      </c>
      <c r="J3153" t="s">
        <v>449</v>
      </c>
      <c r="K3153" t="s">
        <v>4120</v>
      </c>
      <c r="L3153" t="s">
        <v>651</v>
      </c>
      <c r="M3153" s="17">
        <f>VLOOKUP($K3153,[1]Budget!$V:$AE,5,0)*IF($C3153="1 - Revenues",1,IF(AND($C3153="5 - Transfers",MID(I3153,15,1)="4"),1,-1))</f>
        <v>-10000</v>
      </c>
      <c r="N3153" s="17">
        <f>VLOOKUP($K3153,[1]Budget!$V:$AE,6,0)*IF($C3153="1 - Revenues",1,IF(AND($C3153="5 - Transfers",MID(J3153,15,1)="4"),1,-1))</f>
        <v>-5000</v>
      </c>
      <c r="O3153" s="17">
        <f>IFERROR(IF(RIGHT(LEFT(K3153,15),1)="4",VLOOKUP(K3153,'[1]Budget Worksheet'!A:B,2,0),-1*VLOOKUP(K3153,'[1]Budget Worksheet'!A:B,2,0)),0)</f>
        <v>-21000</v>
      </c>
      <c r="P3153" s="17">
        <f>VLOOKUP($K3153,[1]Budget!$V:$AE,8,0)*IF($C3153="1 - Revenues",1,IF(AND($C3153="5 - Transfers",MID($K3153,15,1)="4"),1,-1))</f>
        <v>-21000</v>
      </c>
      <c r="Q3153" s="17">
        <f>VLOOKUP($K3153,[1]Budget!$V:$AE,10,0)*IF($C3153="1 - Revenues",1,IF(AND($C3153="5 - Transfers",MID(K3153,15,1)="4"),1,-1))</f>
        <v>0</v>
      </c>
      <c r="S3153" s="18" t="b">
        <f>IF(LEFT(C3153,1)="1",1,-1)*SUMIF([1]Budget!V:V,'Budget Worksheet for Pivot Tabl'!K3153,[1]Budget!AC:AC)=P3153</f>
        <v>1</v>
      </c>
    </row>
    <row r="3154" spans="1:19" x14ac:dyDescent="0.25">
      <c r="A3154" t="s">
        <v>43</v>
      </c>
      <c r="B3154" t="s">
        <v>44</v>
      </c>
      <c r="C3154" t="s">
        <v>9</v>
      </c>
      <c r="D3154" t="str">
        <f t="shared" si="49"/>
        <v>OUTFLOWS</v>
      </c>
      <c r="E3154" t="s">
        <v>114</v>
      </c>
      <c r="F3154" t="s">
        <v>115</v>
      </c>
      <c r="G3154" t="s">
        <v>116</v>
      </c>
      <c r="H3154" t="s">
        <v>447</v>
      </c>
      <c r="I3154" t="s">
        <v>448</v>
      </c>
      <c r="J3154" t="s">
        <v>449</v>
      </c>
      <c r="K3154" t="s">
        <v>4121</v>
      </c>
      <c r="L3154" t="s">
        <v>498</v>
      </c>
      <c r="M3154" s="17">
        <f>VLOOKUP($K3154,[1]Budget!$V:$AE,5,0)*IF($C3154="1 - Revenues",1,IF(AND($C3154="5 - Transfers",MID(I3154,15,1)="4"),1,-1))</f>
        <v>-10000</v>
      </c>
      <c r="N3154" s="17">
        <f>VLOOKUP($K3154,[1]Budget!$V:$AE,6,0)*IF($C3154="1 - Revenues",1,IF(AND($C3154="5 - Transfers",MID(J3154,15,1)="4"),1,-1))</f>
        <v>-11000</v>
      </c>
      <c r="O3154" s="17">
        <f>IFERROR(IF(RIGHT(LEFT(K3154,15),1)="4",VLOOKUP(K3154,'[1]Budget Worksheet'!A:B,2,0),-1*VLOOKUP(K3154,'[1]Budget Worksheet'!A:B,2,0)),0)</f>
        <v>-15000</v>
      </c>
      <c r="P3154" s="17">
        <f>VLOOKUP($K3154,[1]Budget!$V:$AE,8,0)*IF($C3154="1 - Revenues",1,IF(AND($C3154="5 - Transfers",MID($K3154,15,1)="4"),1,-1))</f>
        <v>-15000</v>
      </c>
      <c r="Q3154" s="17">
        <f>VLOOKUP($K3154,[1]Budget!$V:$AE,10,0)*IF($C3154="1 - Revenues",1,IF(AND($C3154="5 - Transfers",MID(K3154,15,1)="4"),1,-1))</f>
        <v>0</v>
      </c>
      <c r="S3154" s="18" t="b">
        <f>IF(LEFT(C3154,1)="1",1,-1)*SUMIF([1]Budget!V:V,'Budget Worksheet for Pivot Tabl'!K3154,[1]Budget!AC:AC)=P3154</f>
        <v>1</v>
      </c>
    </row>
    <row r="3155" spans="1:19" x14ac:dyDescent="0.25">
      <c r="A3155" t="s">
        <v>43</v>
      </c>
      <c r="B3155" t="s">
        <v>44</v>
      </c>
      <c r="C3155" t="s">
        <v>9</v>
      </c>
      <c r="D3155" t="str">
        <f t="shared" si="49"/>
        <v>OUTFLOWS</v>
      </c>
      <c r="E3155" t="s">
        <v>114</v>
      </c>
      <c r="F3155" t="s">
        <v>115</v>
      </c>
      <c r="G3155" t="s">
        <v>116</v>
      </c>
      <c r="H3155" t="s">
        <v>447</v>
      </c>
      <c r="I3155" t="s">
        <v>448</v>
      </c>
      <c r="J3155" t="s">
        <v>449</v>
      </c>
      <c r="K3155" t="s">
        <v>4122</v>
      </c>
      <c r="L3155" t="s">
        <v>653</v>
      </c>
      <c r="M3155" s="17">
        <f>VLOOKUP($K3155,[1]Budget!$V:$AE,5,0)*IF($C3155="1 - Revenues",1,IF(AND($C3155="5 - Transfers",MID(I3155,15,1)="4"),1,-1))</f>
        <v>0</v>
      </c>
      <c r="N3155" s="17">
        <f>VLOOKUP($K3155,[1]Budget!$V:$AE,6,0)*IF($C3155="1 - Revenues",1,IF(AND($C3155="5 - Transfers",MID(J3155,15,1)="4"),1,-1))</f>
        <v>0</v>
      </c>
      <c r="O3155" s="17">
        <f>IFERROR(IF(RIGHT(LEFT(K3155,15),1)="4",VLOOKUP(K3155,'[1]Budget Worksheet'!A:B,2,0),-1*VLOOKUP(K3155,'[1]Budget Worksheet'!A:B,2,0)),0)</f>
        <v>-500</v>
      </c>
      <c r="P3155" s="17">
        <f>VLOOKUP($K3155,[1]Budget!$V:$AE,8,0)*IF($C3155="1 - Revenues",1,IF(AND($C3155="5 - Transfers",MID($K3155,15,1)="4"),1,-1))</f>
        <v>-500</v>
      </c>
      <c r="Q3155" s="17">
        <f>VLOOKUP($K3155,[1]Budget!$V:$AE,10,0)*IF($C3155="1 - Revenues",1,IF(AND($C3155="5 - Transfers",MID(K3155,15,1)="4"),1,-1))</f>
        <v>0</v>
      </c>
      <c r="S3155" s="18" t="b">
        <f>IF(LEFT(C3155,1)="1",1,-1)*SUMIF([1]Budget!V:V,'Budget Worksheet for Pivot Tabl'!K3155,[1]Budget!AC:AC)=P3155</f>
        <v>1</v>
      </c>
    </row>
    <row r="3156" spans="1:19" x14ac:dyDescent="0.25">
      <c r="A3156" t="s">
        <v>43</v>
      </c>
      <c r="B3156" t="s">
        <v>44</v>
      </c>
      <c r="C3156" t="s">
        <v>9</v>
      </c>
      <c r="D3156" t="str">
        <f t="shared" si="49"/>
        <v>OUTFLOWS</v>
      </c>
      <c r="E3156" t="s">
        <v>114</v>
      </c>
      <c r="F3156" t="s">
        <v>115</v>
      </c>
      <c r="G3156" t="s">
        <v>116</v>
      </c>
      <c r="H3156" t="s">
        <v>447</v>
      </c>
      <c r="I3156" t="s">
        <v>448</v>
      </c>
      <c r="J3156" t="s">
        <v>449</v>
      </c>
      <c r="K3156" t="s">
        <v>4123</v>
      </c>
      <c r="L3156" t="s">
        <v>512</v>
      </c>
      <c r="M3156" s="17">
        <f>VLOOKUP($K3156,[1]Budget!$V:$AE,5,0)*IF($C3156="1 - Revenues",1,IF(AND($C3156="5 - Transfers",MID(I3156,15,1)="4"),1,-1))</f>
        <v>-1000</v>
      </c>
      <c r="N3156" s="17">
        <f>VLOOKUP($K3156,[1]Budget!$V:$AE,6,0)*IF($C3156="1 - Revenues",1,IF(AND($C3156="5 - Transfers",MID(J3156,15,1)="4"),1,-1))</f>
        <v>0</v>
      </c>
      <c r="O3156" s="17">
        <f>IFERROR(IF(RIGHT(LEFT(K3156,15),1)="4",VLOOKUP(K3156,'[1]Budget Worksheet'!A:B,2,0),-1*VLOOKUP(K3156,'[1]Budget Worksheet'!A:B,2,0)),0)</f>
        <v>-1000</v>
      </c>
      <c r="P3156" s="17">
        <f>VLOOKUP($K3156,[1]Budget!$V:$AE,8,0)*IF($C3156="1 - Revenues",1,IF(AND($C3156="5 - Transfers",MID($K3156,15,1)="4"),1,-1))</f>
        <v>-1000</v>
      </c>
      <c r="Q3156" s="17">
        <f>VLOOKUP($K3156,[1]Budget!$V:$AE,10,0)*IF($C3156="1 - Revenues",1,IF(AND($C3156="5 - Transfers",MID(K3156,15,1)="4"),1,-1))</f>
        <v>0</v>
      </c>
      <c r="S3156" s="18" t="b">
        <f>IF(LEFT(C3156,1)="1",1,-1)*SUMIF([1]Budget!V:V,'Budget Worksheet for Pivot Tabl'!K3156,[1]Budget!AC:AC)=P3156</f>
        <v>1</v>
      </c>
    </row>
    <row r="3157" spans="1:19" x14ac:dyDescent="0.25">
      <c r="A3157" t="s">
        <v>43</v>
      </c>
      <c r="B3157" t="s">
        <v>44</v>
      </c>
      <c r="C3157" t="s">
        <v>9</v>
      </c>
      <c r="D3157" t="str">
        <f t="shared" si="49"/>
        <v>OUTFLOWS</v>
      </c>
      <c r="E3157" t="s">
        <v>114</v>
      </c>
      <c r="F3157" t="s">
        <v>115</v>
      </c>
      <c r="G3157" t="s">
        <v>116</v>
      </c>
      <c r="H3157" t="s">
        <v>447</v>
      </c>
      <c r="I3157" t="s">
        <v>448</v>
      </c>
      <c r="J3157" t="s">
        <v>449</v>
      </c>
      <c r="K3157" t="s">
        <v>4124</v>
      </c>
      <c r="L3157" t="s">
        <v>4125</v>
      </c>
      <c r="M3157" s="17">
        <f>VLOOKUP($K3157,[1]Budget!$V:$AE,5,0)*IF($C3157="1 - Revenues",1,IF(AND($C3157="5 - Transfers",MID(I3157,15,1)="4"),1,-1))</f>
        <v>-4000</v>
      </c>
      <c r="N3157" s="17">
        <f>VLOOKUP($K3157,[1]Budget!$V:$AE,6,0)*IF($C3157="1 - Revenues",1,IF(AND($C3157="5 - Transfers",MID(J3157,15,1)="4"),1,-1))</f>
        <v>-2000</v>
      </c>
      <c r="O3157" s="17">
        <f>IFERROR(IF(RIGHT(LEFT(K3157,15),1)="4",VLOOKUP(K3157,'[1]Budget Worksheet'!A:B,2,0),-1*VLOOKUP(K3157,'[1]Budget Worksheet'!A:B,2,0)),0)</f>
        <v>-12000</v>
      </c>
      <c r="P3157" s="17">
        <f>VLOOKUP($K3157,[1]Budget!$V:$AE,8,0)*IF($C3157="1 - Revenues",1,IF(AND($C3157="5 - Transfers",MID($K3157,15,1)="4"),1,-1))</f>
        <v>-12000</v>
      </c>
      <c r="Q3157" s="17">
        <f>VLOOKUP($K3157,[1]Budget!$V:$AE,10,0)*IF($C3157="1 - Revenues",1,IF(AND($C3157="5 - Transfers",MID(K3157,15,1)="4"),1,-1))</f>
        <v>0</v>
      </c>
      <c r="S3157" s="18" t="b">
        <f>IF(LEFT(C3157,1)="1",1,-1)*SUMIF([1]Budget!V:V,'Budget Worksheet for Pivot Tabl'!K3157,[1]Budget!AC:AC)=P3157</f>
        <v>1</v>
      </c>
    </row>
    <row r="3158" spans="1:19" x14ac:dyDescent="0.25">
      <c r="A3158" t="s">
        <v>43</v>
      </c>
      <c r="B3158" t="s">
        <v>44</v>
      </c>
      <c r="C3158" t="s">
        <v>9</v>
      </c>
      <c r="D3158" t="str">
        <f t="shared" si="49"/>
        <v>OUTFLOWS</v>
      </c>
      <c r="E3158" t="s">
        <v>114</v>
      </c>
      <c r="F3158" t="s">
        <v>115</v>
      </c>
      <c r="G3158" t="s">
        <v>116</v>
      </c>
      <c r="H3158" t="s">
        <v>447</v>
      </c>
      <c r="I3158" t="s">
        <v>448</v>
      </c>
      <c r="J3158" t="s">
        <v>449</v>
      </c>
      <c r="K3158" t="s">
        <v>4126</v>
      </c>
      <c r="L3158" t="s">
        <v>2486</v>
      </c>
      <c r="M3158" s="17">
        <f>VLOOKUP($K3158,[1]Budget!$V:$AE,5,0)*IF($C3158="1 - Revenues",1,IF(AND($C3158="5 - Transfers",MID(I3158,15,1)="4"),1,-1))</f>
        <v>-18000</v>
      </c>
      <c r="N3158" s="17">
        <f>VLOOKUP($K3158,[1]Budget!$V:$AE,6,0)*IF($C3158="1 - Revenues",1,IF(AND($C3158="5 - Transfers",MID(J3158,15,1)="4"),1,-1))</f>
        <v>-18000</v>
      </c>
      <c r="O3158" s="17">
        <f>IFERROR(IF(RIGHT(LEFT(K3158,15),1)="4",VLOOKUP(K3158,'[1]Budget Worksheet'!A:B,2,0),-1*VLOOKUP(K3158,'[1]Budget Worksheet'!A:B,2,0)),0)</f>
        <v>-17880</v>
      </c>
      <c r="P3158" s="17">
        <f>VLOOKUP($K3158,[1]Budget!$V:$AE,8,0)*IF($C3158="1 - Revenues",1,IF(AND($C3158="5 - Transfers",MID($K3158,15,1)="4"),1,-1))</f>
        <v>-17880</v>
      </c>
      <c r="Q3158" s="17">
        <f>VLOOKUP($K3158,[1]Budget!$V:$AE,10,0)*IF($C3158="1 - Revenues",1,IF(AND($C3158="5 - Transfers",MID(K3158,15,1)="4"),1,-1))</f>
        <v>0</v>
      </c>
      <c r="S3158" s="18" t="b">
        <f>IF(LEFT(C3158,1)="1",1,-1)*SUMIF([1]Budget!V:V,'Budget Worksheet for Pivot Tabl'!K3158,[1]Budget!AC:AC)=P3158</f>
        <v>1</v>
      </c>
    </row>
    <row r="3159" spans="1:19" x14ac:dyDescent="0.25">
      <c r="A3159" t="s">
        <v>43</v>
      </c>
      <c r="B3159" t="s">
        <v>44</v>
      </c>
      <c r="C3159" t="s">
        <v>9</v>
      </c>
      <c r="D3159" t="str">
        <f t="shared" si="49"/>
        <v>OUTFLOWS</v>
      </c>
      <c r="E3159" t="s">
        <v>114</v>
      </c>
      <c r="F3159" t="s">
        <v>115</v>
      </c>
      <c r="G3159" t="s">
        <v>116</v>
      </c>
      <c r="H3159" t="s">
        <v>447</v>
      </c>
      <c r="I3159" t="s">
        <v>448</v>
      </c>
      <c r="J3159" t="s">
        <v>449</v>
      </c>
      <c r="K3159" t="s">
        <v>4127</v>
      </c>
      <c r="L3159" t="s">
        <v>2488</v>
      </c>
      <c r="M3159" s="17">
        <f>VLOOKUP($K3159,[1]Budget!$V:$AE,5,0)*IF($C3159="1 - Revenues",1,IF(AND($C3159="5 - Transfers",MID(I3159,15,1)="4"),1,-1))</f>
        <v>0</v>
      </c>
      <c r="N3159" s="17">
        <f>VLOOKUP($K3159,[1]Budget!$V:$AE,6,0)*IF($C3159="1 - Revenues",1,IF(AND($C3159="5 - Transfers",MID(J3159,15,1)="4"),1,-1))</f>
        <v>0</v>
      </c>
      <c r="O3159" s="17">
        <f>IFERROR(IF(RIGHT(LEFT(K3159,15),1)="4",VLOOKUP(K3159,'[1]Budget Worksheet'!A:B,2,0),-1*VLOOKUP(K3159,'[1]Budget Worksheet'!A:B,2,0)),0)</f>
        <v>0</v>
      </c>
      <c r="P3159" s="17">
        <f>VLOOKUP($K3159,[1]Budget!$V:$AE,8,0)*IF($C3159="1 - Revenues",1,IF(AND($C3159="5 - Transfers",MID($K3159,15,1)="4"),1,-1))</f>
        <v>0</v>
      </c>
      <c r="Q3159" s="17">
        <f>VLOOKUP($K3159,[1]Budget!$V:$AE,10,0)*IF($C3159="1 - Revenues",1,IF(AND($C3159="5 - Transfers",MID(K3159,15,1)="4"),1,-1))</f>
        <v>0</v>
      </c>
      <c r="S3159" s="18" t="b">
        <f>IF(LEFT(C3159,1)="1",1,-1)*SUMIF([1]Budget!V:V,'Budget Worksheet for Pivot Tabl'!K3159,[1]Budget!AC:AC)=P3159</f>
        <v>1</v>
      </c>
    </row>
    <row r="3160" spans="1:19" x14ac:dyDescent="0.25">
      <c r="A3160" t="s">
        <v>43</v>
      </c>
      <c r="B3160" t="s">
        <v>44</v>
      </c>
      <c r="C3160" t="s">
        <v>9</v>
      </c>
      <c r="D3160" t="str">
        <f t="shared" si="49"/>
        <v>OUTFLOWS</v>
      </c>
      <c r="E3160" t="s">
        <v>114</v>
      </c>
      <c r="F3160" t="s">
        <v>115</v>
      </c>
      <c r="G3160" t="s">
        <v>116</v>
      </c>
      <c r="H3160" t="s">
        <v>447</v>
      </c>
      <c r="I3160" t="s">
        <v>448</v>
      </c>
      <c r="J3160" t="s">
        <v>449</v>
      </c>
      <c r="K3160" t="s">
        <v>4128</v>
      </c>
      <c r="L3160" t="s">
        <v>530</v>
      </c>
      <c r="M3160" s="17">
        <f>VLOOKUP($K3160,[1]Budget!$V:$AE,5,0)*IF($C3160="1 - Revenues",1,IF(AND($C3160="5 - Transfers",MID(I3160,15,1)="4"),1,-1))</f>
        <v>-2000</v>
      </c>
      <c r="N3160" s="17">
        <f>VLOOKUP($K3160,[1]Budget!$V:$AE,6,0)*IF($C3160="1 - Revenues",1,IF(AND($C3160="5 - Transfers",MID(J3160,15,1)="4"),1,-1))</f>
        <v>-2000</v>
      </c>
      <c r="O3160" s="17">
        <f>IFERROR(IF(RIGHT(LEFT(K3160,15),1)="4",VLOOKUP(K3160,'[1]Budget Worksheet'!A:B,2,0),-1*VLOOKUP(K3160,'[1]Budget Worksheet'!A:B,2,0)),0)</f>
        <v>-1800</v>
      </c>
      <c r="P3160" s="17">
        <f>VLOOKUP($K3160,[1]Budget!$V:$AE,8,0)*IF($C3160="1 - Revenues",1,IF(AND($C3160="5 - Transfers",MID($K3160,15,1)="4"),1,-1))</f>
        <v>-9000</v>
      </c>
      <c r="Q3160" s="17">
        <f>VLOOKUP($K3160,[1]Budget!$V:$AE,10,0)*IF($C3160="1 - Revenues",1,IF(AND($C3160="5 - Transfers",MID(K3160,15,1)="4"),1,-1))</f>
        <v>-7200</v>
      </c>
      <c r="S3160" s="18" t="b">
        <f>IF(LEFT(C3160,1)="1",1,-1)*SUMIF([1]Budget!V:V,'Budget Worksheet for Pivot Tabl'!K3160,[1]Budget!AC:AC)=P3160</f>
        <v>1</v>
      </c>
    </row>
    <row r="3161" spans="1:19" x14ac:dyDescent="0.25">
      <c r="A3161" t="s">
        <v>43</v>
      </c>
      <c r="B3161" t="s">
        <v>44</v>
      </c>
      <c r="C3161" t="s">
        <v>9</v>
      </c>
      <c r="D3161" t="str">
        <f t="shared" si="49"/>
        <v>OUTFLOWS</v>
      </c>
      <c r="E3161" t="s">
        <v>114</v>
      </c>
      <c r="F3161" t="s">
        <v>115</v>
      </c>
      <c r="G3161" t="s">
        <v>116</v>
      </c>
      <c r="H3161" t="s">
        <v>447</v>
      </c>
      <c r="I3161" t="s">
        <v>448</v>
      </c>
      <c r="J3161" t="s">
        <v>449</v>
      </c>
      <c r="K3161" t="s">
        <v>4129</v>
      </c>
      <c r="L3161" t="s">
        <v>532</v>
      </c>
      <c r="M3161" s="17">
        <f>VLOOKUP($K3161,[1]Budget!$V:$AE,5,0)*IF($C3161="1 - Revenues",1,IF(AND($C3161="5 - Transfers",MID(I3161,15,1)="4"),1,-1))</f>
        <v>-61000</v>
      </c>
      <c r="N3161" s="17">
        <f>VLOOKUP($K3161,[1]Budget!$V:$AE,6,0)*IF($C3161="1 - Revenues",1,IF(AND($C3161="5 - Transfers",MID(J3161,15,1)="4"),1,-1))</f>
        <v>-61000</v>
      </c>
      <c r="O3161" s="17">
        <f>IFERROR(IF(RIGHT(LEFT(K3161,15),1)="4",VLOOKUP(K3161,'[1]Budget Worksheet'!A:B,2,0),-1*VLOOKUP(K3161,'[1]Budget Worksheet'!A:B,2,0)),0)</f>
        <v>-61190</v>
      </c>
      <c r="P3161" s="17">
        <f>VLOOKUP($K3161,[1]Budget!$V:$AE,8,0)*IF($C3161="1 - Revenues",1,IF(AND($C3161="5 - Transfers",MID($K3161,15,1)="4"),1,-1))</f>
        <v>-140000</v>
      </c>
      <c r="Q3161" s="17">
        <f>VLOOKUP($K3161,[1]Budget!$V:$AE,10,0)*IF($C3161="1 - Revenues",1,IF(AND($C3161="5 - Transfers",MID(K3161,15,1)="4"),1,-1))</f>
        <v>-78810</v>
      </c>
      <c r="S3161" s="18" t="b">
        <f>IF(LEFT(C3161,1)="1",1,-1)*SUMIF([1]Budget!V:V,'Budget Worksheet for Pivot Tabl'!K3161,[1]Budget!AC:AC)=P3161</f>
        <v>1</v>
      </c>
    </row>
    <row r="3162" spans="1:19" x14ac:dyDescent="0.25">
      <c r="A3162" t="s">
        <v>43</v>
      </c>
      <c r="B3162" t="s">
        <v>44</v>
      </c>
      <c r="C3162" t="s">
        <v>8</v>
      </c>
      <c r="D3162" t="str">
        <f t="shared" si="49"/>
        <v>OUTFLOWS</v>
      </c>
      <c r="E3162" t="s">
        <v>114</v>
      </c>
      <c r="F3162" t="s">
        <v>115</v>
      </c>
      <c r="G3162" t="s">
        <v>118</v>
      </c>
      <c r="H3162" t="s">
        <v>4005</v>
      </c>
      <c r="I3162" t="s">
        <v>701</v>
      </c>
      <c r="J3162" t="s">
        <v>702</v>
      </c>
      <c r="K3162" t="s">
        <v>4130</v>
      </c>
      <c r="L3162" t="s">
        <v>590</v>
      </c>
      <c r="M3162" s="17">
        <f>VLOOKUP($K3162,[1]Budget!$V:$AE,5,0)*IF($C3162="1 - Revenues",1,IF(AND($C3162="5 - Transfers",MID(I3162,15,1)="4"),1,-1))</f>
        <v>-791000</v>
      </c>
      <c r="N3162" s="17">
        <f>VLOOKUP($K3162,[1]Budget!$V:$AE,6,0)*IF($C3162="1 - Revenues",1,IF(AND($C3162="5 - Transfers",MID(J3162,15,1)="4"),1,-1))</f>
        <v>-625000</v>
      </c>
      <c r="O3162" s="17">
        <f>IFERROR(IF(RIGHT(LEFT(K3162,15),1)="4",VLOOKUP(K3162,'[1]Budget Worksheet'!A:B,2,0),-1*VLOOKUP(K3162,'[1]Budget Worksheet'!A:B,2,0)),0)</f>
        <v>-790327</v>
      </c>
      <c r="P3162" s="17">
        <f>VLOOKUP($K3162,[1]Budget!$V:$AE,8,0)*IF($C3162="1 - Revenues",1,IF(AND($C3162="5 - Transfers",MID($K3162,15,1)="4"),1,-1))</f>
        <v>-650000</v>
      </c>
      <c r="Q3162" s="17">
        <f>VLOOKUP($K3162,[1]Budget!$V:$AE,10,0)*IF($C3162="1 - Revenues",1,IF(AND($C3162="5 - Transfers",MID(K3162,15,1)="4"),1,-1))</f>
        <v>140327</v>
      </c>
      <c r="S3162" s="18" t="b">
        <f>IF(LEFT(C3162,1)="1",1,-1)*SUMIF([1]Budget!V:V,'Budget Worksheet for Pivot Tabl'!K3162,[1]Budget!AC:AC)=P3162</f>
        <v>1</v>
      </c>
    </row>
    <row r="3163" spans="1:19" x14ac:dyDescent="0.25">
      <c r="A3163" t="s">
        <v>43</v>
      </c>
      <c r="B3163" t="s">
        <v>44</v>
      </c>
      <c r="C3163" t="s">
        <v>8</v>
      </c>
      <c r="D3163" t="str">
        <f t="shared" si="49"/>
        <v>OUTFLOWS</v>
      </c>
      <c r="E3163" t="s">
        <v>114</v>
      </c>
      <c r="F3163" t="s">
        <v>115</v>
      </c>
      <c r="G3163" t="s">
        <v>118</v>
      </c>
      <c r="H3163" t="s">
        <v>4005</v>
      </c>
      <c r="I3163" t="s">
        <v>701</v>
      </c>
      <c r="J3163" t="s">
        <v>702</v>
      </c>
      <c r="K3163" t="s">
        <v>4131</v>
      </c>
      <c r="L3163" t="s">
        <v>582</v>
      </c>
      <c r="M3163" s="17">
        <f>VLOOKUP($K3163,[1]Budget!$V:$AE,5,0)*IF($C3163="1 - Revenues",1,IF(AND($C3163="5 - Transfers",MID(I3163,15,1)="4"),1,-1))</f>
        <v>-11000</v>
      </c>
      <c r="N3163" s="17">
        <f>VLOOKUP($K3163,[1]Budget!$V:$AE,6,0)*IF($C3163="1 - Revenues",1,IF(AND($C3163="5 - Transfers",MID(J3163,15,1)="4"),1,-1))</f>
        <v>-24000</v>
      </c>
      <c r="O3163" s="17">
        <f>IFERROR(IF(RIGHT(LEFT(K3163,15),1)="4",VLOOKUP(K3163,'[1]Budget Worksheet'!A:B,2,0),-1*VLOOKUP(K3163,'[1]Budget Worksheet'!A:B,2,0)),0)</f>
        <v>-30000</v>
      </c>
      <c r="P3163" s="17">
        <f>VLOOKUP($K3163,[1]Budget!$V:$AE,8,0)*IF($C3163="1 - Revenues",1,IF(AND($C3163="5 - Transfers",MID($K3163,15,1)="4"),1,-1))</f>
        <v>-25000</v>
      </c>
      <c r="Q3163" s="17">
        <f>VLOOKUP($K3163,[1]Budget!$V:$AE,10,0)*IF($C3163="1 - Revenues",1,IF(AND($C3163="5 - Transfers",MID(K3163,15,1)="4"),1,-1))</f>
        <v>5000</v>
      </c>
      <c r="S3163" s="18" t="b">
        <f>IF(LEFT(C3163,1)="1",1,-1)*SUMIF([1]Budget!V:V,'Budget Worksheet for Pivot Tabl'!K3163,[1]Budget!AC:AC)=P3163</f>
        <v>1</v>
      </c>
    </row>
    <row r="3164" spans="1:19" x14ac:dyDescent="0.25">
      <c r="A3164" t="s">
        <v>43</v>
      </c>
      <c r="B3164" t="s">
        <v>44</v>
      </c>
      <c r="C3164" t="s">
        <v>8</v>
      </c>
      <c r="D3164" t="str">
        <f t="shared" si="49"/>
        <v>OUTFLOWS</v>
      </c>
      <c r="E3164" t="s">
        <v>114</v>
      </c>
      <c r="F3164" t="s">
        <v>115</v>
      </c>
      <c r="G3164" t="s">
        <v>118</v>
      </c>
      <c r="H3164" t="s">
        <v>4005</v>
      </c>
      <c r="I3164" t="s">
        <v>701</v>
      </c>
      <c r="J3164" t="s">
        <v>702</v>
      </c>
      <c r="K3164" t="s">
        <v>4132</v>
      </c>
      <c r="L3164" t="s">
        <v>593</v>
      </c>
      <c r="M3164" s="17">
        <f>VLOOKUP($K3164,[1]Budget!$V:$AE,5,0)*IF($C3164="1 - Revenues",1,IF(AND($C3164="5 - Transfers",MID(I3164,15,1)="4"),1,-1))</f>
        <v>-13000</v>
      </c>
      <c r="N3164" s="17">
        <f>VLOOKUP($K3164,[1]Budget!$V:$AE,6,0)*IF($C3164="1 - Revenues",1,IF(AND($C3164="5 - Transfers",MID(J3164,15,1)="4"),1,-1))</f>
        <v>-19000</v>
      </c>
      <c r="O3164" s="17">
        <f>IFERROR(IF(RIGHT(LEFT(K3164,15),1)="4",VLOOKUP(K3164,'[1]Budget Worksheet'!A:B,2,0),-1*VLOOKUP(K3164,'[1]Budget Worksheet'!A:B,2,0)),0)</f>
        <v>-21498</v>
      </c>
      <c r="P3164" s="17">
        <f>VLOOKUP($K3164,[1]Budget!$V:$AE,8,0)*IF($C3164="1 - Revenues",1,IF(AND($C3164="5 - Transfers",MID($K3164,15,1)="4"),1,-1))</f>
        <v>-21498</v>
      </c>
      <c r="Q3164" s="17">
        <f>VLOOKUP($K3164,[1]Budget!$V:$AE,10,0)*IF($C3164="1 - Revenues",1,IF(AND($C3164="5 - Transfers",MID(K3164,15,1)="4"),1,-1))</f>
        <v>0</v>
      </c>
      <c r="S3164" s="18" t="b">
        <f>IF(LEFT(C3164,1)="1",1,-1)*SUMIF([1]Budget!V:V,'Budget Worksheet for Pivot Tabl'!K3164,[1]Budget!AC:AC)=P3164</f>
        <v>1</v>
      </c>
    </row>
    <row r="3165" spans="1:19" x14ac:dyDescent="0.25">
      <c r="A3165" t="s">
        <v>43</v>
      </c>
      <c r="B3165" t="s">
        <v>44</v>
      </c>
      <c r="C3165" t="s">
        <v>8</v>
      </c>
      <c r="D3165" t="str">
        <f t="shared" si="49"/>
        <v>OUTFLOWS</v>
      </c>
      <c r="E3165" t="s">
        <v>114</v>
      </c>
      <c r="F3165" t="s">
        <v>115</v>
      </c>
      <c r="G3165" t="s">
        <v>118</v>
      </c>
      <c r="H3165" t="s">
        <v>4005</v>
      </c>
      <c r="I3165" t="s">
        <v>701</v>
      </c>
      <c r="J3165" t="s">
        <v>702</v>
      </c>
      <c r="K3165" t="s">
        <v>4133</v>
      </c>
      <c r="L3165" t="s">
        <v>919</v>
      </c>
      <c r="M3165" s="17">
        <f>VLOOKUP($K3165,[1]Budget!$V:$AE,5,0)*IF($C3165="1 - Revenues",1,IF(AND($C3165="5 - Transfers",MID(I3165,15,1)="4"),1,-1))</f>
        <v>0</v>
      </c>
      <c r="N3165" s="17">
        <f>VLOOKUP($K3165,[1]Budget!$V:$AE,6,0)*IF($C3165="1 - Revenues",1,IF(AND($C3165="5 - Transfers",MID(J3165,15,1)="4"),1,-1))</f>
        <v>0</v>
      </c>
      <c r="O3165" s="17">
        <f>IFERROR(IF(RIGHT(LEFT(K3165,15),1)="4",VLOOKUP(K3165,'[1]Budget Worksheet'!A:B,2,0),-1*VLOOKUP(K3165,'[1]Budget Worksheet'!A:B,2,0)),0)</f>
        <v>0</v>
      </c>
      <c r="P3165" s="17">
        <f>VLOOKUP($K3165,[1]Budget!$V:$AE,8,0)*IF($C3165="1 - Revenues",1,IF(AND($C3165="5 - Transfers",MID($K3165,15,1)="4"),1,-1))</f>
        <v>0</v>
      </c>
      <c r="Q3165" s="17">
        <f>VLOOKUP($K3165,[1]Budget!$V:$AE,10,0)*IF($C3165="1 - Revenues",1,IF(AND($C3165="5 - Transfers",MID(K3165,15,1)="4"),1,-1))</f>
        <v>0</v>
      </c>
      <c r="S3165" s="18" t="b">
        <f>IF(LEFT(C3165,1)="1",1,-1)*SUMIF([1]Budget!V:V,'Budget Worksheet for Pivot Tabl'!K3165,[1]Budget!AC:AC)=P3165</f>
        <v>1</v>
      </c>
    </row>
    <row r="3166" spans="1:19" x14ac:dyDescent="0.25">
      <c r="A3166" t="s">
        <v>43</v>
      </c>
      <c r="B3166" t="s">
        <v>44</v>
      </c>
      <c r="C3166" t="s">
        <v>8</v>
      </c>
      <c r="D3166" t="str">
        <f t="shared" si="49"/>
        <v>OUTFLOWS</v>
      </c>
      <c r="E3166" t="s">
        <v>114</v>
      </c>
      <c r="F3166" t="s">
        <v>115</v>
      </c>
      <c r="G3166" t="s">
        <v>118</v>
      </c>
      <c r="H3166" t="s">
        <v>4005</v>
      </c>
      <c r="I3166" t="s">
        <v>701</v>
      </c>
      <c r="J3166" t="s">
        <v>702</v>
      </c>
      <c r="K3166" t="s">
        <v>4134</v>
      </c>
      <c r="L3166" t="s">
        <v>595</v>
      </c>
      <c r="M3166" s="17">
        <f>VLOOKUP($K3166,[1]Budget!$V:$AE,5,0)*IF($C3166="1 - Revenues",1,IF(AND($C3166="5 - Transfers",MID(I3166,15,1)="4"),1,-1))</f>
        <v>-2000</v>
      </c>
      <c r="N3166" s="17">
        <f>VLOOKUP($K3166,[1]Budget!$V:$AE,6,0)*IF($C3166="1 - Revenues",1,IF(AND($C3166="5 - Transfers",MID(J3166,15,1)="4"),1,-1))</f>
        <v>-2000</v>
      </c>
      <c r="O3166" s="17">
        <f>IFERROR(IF(RIGHT(LEFT(K3166,15),1)="4",VLOOKUP(K3166,'[1]Budget Worksheet'!A:B,2,0),-1*VLOOKUP(K3166,'[1]Budget Worksheet'!A:B,2,0)),0)</f>
        <v>-2500</v>
      </c>
      <c r="P3166" s="17">
        <f>VLOOKUP($K3166,[1]Budget!$V:$AE,8,0)*IF($C3166="1 - Revenues",1,IF(AND($C3166="5 - Transfers",MID($K3166,15,1)="4"),1,-1))</f>
        <v>-2500</v>
      </c>
      <c r="Q3166" s="17">
        <f>VLOOKUP($K3166,[1]Budget!$V:$AE,10,0)*IF($C3166="1 - Revenues",1,IF(AND($C3166="5 - Transfers",MID(K3166,15,1)="4"),1,-1))</f>
        <v>0</v>
      </c>
      <c r="S3166" s="18" t="b">
        <f>IF(LEFT(C3166,1)="1",1,-1)*SUMIF([1]Budget!V:V,'Budget Worksheet for Pivot Tabl'!K3166,[1]Budget!AC:AC)=P3166</f>
        <v>1</v>
      </c>
    </row>
    <row r="3167" spans="1:19" x14ac:dyDescent="0.25">
      <c r="A3167" t="s">
        <v>43</v>
      </c>
      <c r="B3167" t="s">
        <v>44</v>
      </c>
      <c r="C3167" t="s">
        <v>8</v>
      </c>
      <c r="D3167" t="str">
        <f t="shared" si="49"/>
        <v>OUTFLOWS</v>
      </c>
      <c r="E3167" t="s">
        <v>114</v>
      </c>
      <c r="F3167" t="s">
        <v>115</v>
      </c>
      <c r="G3167" t="s">
        <v>118</v>
      </c>
      <c r="H3167" t="s">
        <v>4005</v>
      </c>
      <c r="I3167" t="s">
        <v>701</v>
      </c>
      <c r="J3167" t="s">
        <v>702</v>
      </c>
      <c r="K3167" t="s">
        <v>4135</v>
      </c>
      <c r="L3167" t="s">
        <v>597</v>
      </c>
      <c r="M3167" s="17">
        <f>VLOOKUP($K3167,[1]Budget!$V:$AE,5,0)*IF($C3167="1 - Revenues",1,IF(AND($C3167="5 - Transfers",MID(I3167,15,1)="4"),1,-1))</f>
        <v>-7000</v>
      </c>
      <c r="N3167" s="17">
        <f>VLOOKUP($K3167,[1]Budget!$V:$AE,6,0)*IF($C3167="1 - Revenues",1,IF(AND($C3167="5 - Transfers",MID(J3167,15,1)="4"),1,-1))</f>
        <v>0</v>
      </c>
      <c r="O3167" s="17">
        <f>IFERROR(IF(RIGHT(LEFT(K3167,15),1)="4",VLOOKUP(K3167,'[1]Budget Worksheet'!A:B,2,0),-1*VLOOKUP(K3167,'[1]Budget Worksheet'!A:B,2,0)),0)</f>
        <v>-1876</v>
      </c>
      <c r="P3167" s="17">
        <f>VLOOKUP($K3167,[1]Budget!$V:$AE,8,0)*IF($C3167="1 - Revenues",1,IF(AND($C3167="5 - Transfers",MID($K3167,15,1)="4"),1,-1))</f>
        <v>-1876</v>
      </c>
      <c r="Q3167" s="17">
        <f>VLOOKUP($K3167,[1]Budget!$V:$AE,10,0)*IF($C3167="1 - Revenues",1,IF(AND($C3167="5 - Transfers",MID(K3167,15,1)="4"),1,-1))</f>
        <v>0</v>
      </c>
      <c r="S3167" s="18" t="b">
        <f>IF(LEFT(C3167,1)="1",1,-1)*SUMIF([1]Budget!V:V,'Budget Worksheet for Pivot Tabl'!K3167,[1]Budget!AC:AC)=P3167</f>
        <v>1</v>
      </c>
    </row>
    <row r="3168" spans="1:19" x14ac:dyDescent="0.25">
      <c r="A3168" t="s">
        <v>43</v>
      </c>
      <c r="B3168" t="s">
        <v>44</v>
      </c>
      <c r="C3168" t="s">
        <v>8</v>
      </c>
      <c r="D3168" t="str">
        <f t="shared" si="49"/>
        <v>OUTFLOWS</v>
      </c>
      <c r="E3168" t="s">
        <v>114</v>
      </c>
      <c r="F3168" t="s">
        <v>115</v>
      </c>
      <c r="G3168" t="s">
        <v>118</v>
      </c>
      <c r="H3168" t="s">
        <v>4005</v>
      </c>
      <c r="I3168" t="s">
        <v>701</v>
      </c>
      <c r="J3168" t="s">
        <v>702</v>
      </c>
      <c r="K3168" t="s">
        <v>4136</v>
      </c>
      <c r="L3168" t="s">
        <v>599</v>
      </c>
      <c r="M3168" s="17">
        <f>VLOOKUP($K3168,[1]Budget!$V:$AE,5,0)*IF($C3168="1 - Revenues",1,IF(AND($C3168="5 - Transfers",MID(I3168,15,1)="4"),1,-1))</f>
        <v>-2000</v>
      </c>
      <c r="N3168" s="17">
        <f>VLOOKUP($K3168,[1]Budget!$V:$AE,6,0)*IF($C3168="1 - Revenues",1,IF(AND($C3168="5 - Transfers",MID(J3168,15,1)="4"),1,-1))</f>
        <v>-2000</v>
      </c>
      <c r="O3168" s="17">
        <f>IFERROR(IF(RIGHT(LEFT(K3168,15),1)="4",VLOOKUP(K3168,'[1]Budget Worksheet'!A:B,2,0),-1*VLOOKUP(K3168,'[1]Budget Worksheet'!A:B,2,0)),0)</f>
        <v>-10000</v>
      </c>
      <c r="P3168" s="17">
        <f>VLOOKUP($K3168,[1]Budget!$V:$AE,8,0)*IF($C3168="1 - Revenues",1,IF(AND($C3168="5 - Transfers",MID($K3168,15,1)="4"),1,-1))</f>
        <v>-10000</v>
      </c>
      <c r="Q3168" s="17">
        <f>VLOOKUP($K3168,[1]Budget!$V:$AE,10,0)*IF($C3168="1 - Revenues",1,IF(AND($C3168="5 - Transfers",MID(K3168,15,1)="4"),1,-1))</f>
        <v>0</v>
      </c>
      <c r="S3168" s="18" t="b">
        <f>IF(LEFT(C3168,1)="1",1,-1)*SUMIF([1]Budget!V:V,'Budget Worksheet for Pivot Tabl'!K3168,[1]Budget!AC:AC)=P3168</f>
        <v>1</v>
      </c>
    </row>
    <row r="3169" spans="1:19" x14ac:dyDescent="0.25">
      <c r="A3169" t="s">
        <v>43</v>
      </c>
      <c r="B3169" t="s">
        <v>44</v>
      </c>
      <c r="C3169" t="s">
        <v>8</v>
      </c>
      <c r="D3169" t="str">
        <f t="shared" si="49"/>
        <v>OUTFLOWS</v>
      </c>
      <c r="E3169" t="s">
        <v>114</v>
      </c>
      <c r="F3169" t="s">
        <v>115</v>
      </c>
      <c r="G3169" t="s">
        <v>118</v>
      </c>
      <c r="H3169" t="s">
        <v>4005</v>
      </c>
      <c r="I3169" t="s">
        <v>701</v>
      </c>
      <c r="J3169" t="s">
        <v>702</v>
      </c>
      <c r="K3169" t="s">
        <v>4137</v>
      </c>
      <c r="L3169" t="s">
        <v>601</v>
      </c>
      <c r="M3169" s="17">
        <f>VLOOKUP($K3169,[1]Budget!$V:$AE,5,0)*IF($C3169="1 - Revenues",1,IF(AND($C3169="5 - Transfers",MID(I3169,15,1)="4"),1,-1))</f>
        <v>0</v>
      </c>
      <c r="N3169" s="17">
        <f>VLOOKUP($K3169,[1]Budget!$V:$AE,6,0)*IF($C3169="1 - Revenues",1,IF(AND($C3169="5 - Transfers",MID(J3169,15,1)="4"),1,-1))</f>
        <v>0</v>
      </c>
      <c r="O3169" s="17">
        <f>IFERROR(IF(RIGHT(LEFT(K3169,15),1)="4",VLOOKUP(K3169,'[1]Budget Worksheet'!A:B,2,0),-1*VLOOKUP(K3169,'[1]Budget Worksheet'!A:B,2,0)),0)</f>
        <v>0</v>
      </c>
      <c r="P3169" s="17">
        <f>VLOOKUP($K3169,[1]Budget!$V:$AE,8,0)*IF($C3169="1 - Revenues",1,IF(AND($C3169="5 - Transfers",MID($K3169,15,1)="4"),1,-1))</f>
        <v>0</v>
      </c>
      <c r="Q3169" s="17">
        <f>VLOOKUP($K3169,[1]Budget!$V:$AE,10,0)*IF($C3169="1 - Revenues",1,IF(AND($C3169="5 - Transfers",MID(K3169,15,1)="4"),1,-1))</f>
        <v>0</v>
      </c>
      <c r="S3169" s="18" t="b">
        <f>IF(LEFT(C3169,1)="1",1,-1)*SUMIF([1]Budget!V:V,'Budget Worksheet for Pivot Tabl'!K3169,[1]Budget!AC:AC)=P3169</f>
        <v>1</v>
      </c>
    </row>
    <row r="3170" spans="1:19" x14ac:dyDescent="0.25">
      <c r="A3170" t="s">
        <v>43</v>
      </c>
      <c r="B3170" t="s">
        <v>44</v>
      </c>
      <c r="C3170" t="s">
        <v>8</v>
      </c>
      <c r="D3170" t="str">
        <f t="shared" si="49"/>
        <v>OUTFLOWS</v>
      </c>
      <c r="E3170" t="s">
        <v>114</v>
      </c>
      <c r="F3170" t="s">
        <v>115</v>
      </c>
      <c r="G3170" t="s">
        <v>118</v>
      </c>
      <c r="H3170" t="s">
        <v>4005</v>
      </c>
      <c r="I3170" t="s">
        <v>701</v>
      </c>
      <c r="J3170" t="s">
        <v>702</v>
      </c>
      <c r="K3170" t="s">
        <v>4138</v>
      </c>
      <c r="L3170" t="s">
        <v>603</v>
      </c>
      <c r="M3170" s="17">
        <f>VLOOKUP($K3170,[1]Budget!$V:$AE,5,0)*IF($C3170="1 - Revenues",1,IF(AND($C3170="5 - Transfers",MID(I3170,15,1)="4"),1,-1))</f>
        <v>0</v>
      </c>
      <c r="N3170" s="17">
        <f>VLOOKUP($K3170,[1]Budget!$V:$AE,6,0)*IF($C3170="1 - Revenues",1,IF(AND($C3170="5 - Transfers",MID(J3170,15,1)="4"),1,-1))</f>
        <v>0</v>
      </c>
      <c r="O3170" s="17">
        <f>IFERROR(IF(RIGHT(LEFT(K3170,15),1)="4",VLOOKUP(K3170,'[1]Budget Worksheet'!A:B,2,0),-1*VLOOKUP(K3170,'[1]Budget Worksheet'!A:B,2,0)),0)</f>
        <v>0</v>
      </c>
      <c r="P3170" s="17">
        <f>VLOOKUP($K3170,[1]Budget!$V:$AE,8,0)*IF($C3170="1 - Revenues",1,IF(AND($C3170="5 - Transfers",MID($K3170,15,1)="4"),1,-1))</f>
        <v>0</v>
      </c>
      <c r="Q3170" s="17">
        <f>VLOOKUP($K3170,[1]Budget!$V:$AE,10,0)*IF($C3170="1 - Revenues",1,IF(AND($C3170="5 - Transfers",MID(K3170,15,1)="4"),1,-1))</f>
        <v>0</v>
      </c>
      <c r="S3170" s="18" t="b">
        <f>IF(LEFT(C3170,1)="1",1,-1)*SUMIF([1]Budget!V:V,'Budget Worksheet for Pivot Tabl'!K3170,[1]Budget!AC:AC)=P3170</f>
        <v>1</v>
      </c>
    </row>
    <row r="3171" spans="1:19" x14ac:dyDescent="0.25">
      <c r="A3171" t="s">
        <v>43</v>
      </c>
      <c r="B3171" t="s">
        <v>44</v>
      </c>
      <c r="C3171" t="s">
        <v>8</v>
      </c>
      <c r="D3171" t="str">
        <f t="shared" si="49"/>
        <v>OUTFLOWS</v>
      </c>
      <c r="E3171" t="s">
        <v>114</v>
      </c>
      <c r="F3171" t="s">
        <v>115</v>
      </c>
      <c r="G3171" t="s">
        <v>118</v>
      </c>
      <c r="H3171" t="s">
        <v>4005</v>
      </c>
      <c r="I3171" t="s">
        <v>701</v>
      </c>
      <c r="J3171" t="s">
        <v>702</v>
      </c>
      <c r="K3171" t="s">
        <v>4139</v>
      </c>
      <c r="L3171" t="s">
        <v>470</v>
      </c>
      <c r="M3171" s="17">
        <f>VLOOKUP($K3171,[1]Budget!$V:$AE,5,0)*IF($C3171="1 - Revenues",1,IF(AND($C3171="5 - Transfers",MID(I3171,15,1)="4"),1,-1))</f>
        <v>-156000</v>
      </c>
      <c r="N3171" s="17">
        <f>VLOOKUP($K3171,[1]Budget!$V:$AE,6,0)*IF($C3171="1 - Revenues",1,IF(AND($C3171="5 - Transfers",MID(J3171,15,1)="4"),1,-1))</f>
        <v>-119000</v>
      </c>
      <c r="O3171" s="17">
        <f>IFERROR(IF(RIGHT(LEFT(K3171,15),1)="4",VLOOKUP(K3171,'[1]Budget Worksheet'!A:B,2,0),-1*VLOOKUP(K3171,'[1]Budget Worksheet'!A:B,2,0)),0)</f>
        <v>-137156</v>
      </c>
      <c r="P3171" s="17">
        <f>VLOOKUP($K3171,[1]Budget!$V:$AE,8,0)*IF($C3171="1 - Revenues",1,IF(AND($C3171="5 - Transfers",MID($K3171,15,1)="4"),1,-1))</f>
        <v>-159000</v>
      </c>
      <c r="Q3171" s="17">
        <f>VLOOKUP($K3171,[1]Budget!$V:$AE,10,0)*IF($C3171="1 - Revenues",1,IF(AND($C3171="5 - Transfers",MID(K3171,15,1)="4"),1,-1))</f>
        <v>-21844</v>
      </c>
      <c r="S3171" s="18" t="b">
        <f>IF(LEFT(C3171,1)="1",1,-1)*SUMIF([1]Budget!V:V,'Budget Worksheet for Pivot Tabl'!K3171,[1]Budget!AC:AC)=P3171</f>
        <v>1</v>
      </c>
    </row>
    <row r="3172" spans="1:19" x14ac:dyDescent="0.25">
      <c r="A3172" t="s">
        <v>43</v>
      </c>
      <c r="B3172" t="s">
        <v>44</v>
      </c>
      <c r="C3172" t="s">
        <v>8</v>
      </c>
      <c r="D3172" t="str">
        <f t="shared" si="49"/>
        <v>OUTFLOWS</v>
      </c>
      <c r="E3172" t="s">
        <v>114</v>
      </c>
      <c r="F3172" t="s">
        <v>115</v>
      </c>
      <c r="G3172" t="s">
        <v>118</v>
      </c>
      <c r="H3172" t="s">
        <v>4005</v>
      </c>
      <c r="I3172" t="s">
        <v>701</v>
      </c>
      <c r="J3172" t="s">
        <v>702</v>
      </c>
      <c r="K3172" t="s">
        <v>4140</v>
      </c>
      <c r="L3172" t="s">
        <v>606</v>
      </c>
      <c r="M3172" s="17">
        <f>VLOOKUP($K3172,[1]Budget!$V:$AE,5,0)*IF($C3172="1 - Revenues",1,IF(AND($C3172="5 - Transfers",MID(I3172,15,1)="4"),1,-1))</f>
        <v>-74000</v>
      </c>
      <c r="N3172" s="17">
        <f>VLOOKUP($K3172,[1]Budget!$V:$AE,6,0)*IF($C3172="1 - Revenues",1,IF(AND($C3172="5 - Transfers",MID(J3172,15,1)="4"),1,-1))</f>
        <v>-61000</v>
      </c>
      <c r="O3172" s="17">
        <f>IFERROR(IF(RIGHT(LEFT(K3172,15),1)="4",VLOOKUP(K3172,'[1]Budget Worksheet'!A:B,2,0),-1*VLOOKUP(K3172,'[1]Budget Worksheet'!A:B,2,0)),0)</f>
        <v>-83473</v>
      </c>
      <c r="P3172" s="17">
        <f>VLOOKUP($K3172,[1]Budget!$V:$AE,8,0)*IF($C3172="1 - Revenues",1,IF(AND($C3172="5 - Transfers",MID($K3172,15,1)="4"),1,-1))</f>
        <v>-83473</v>
      </c>
      <c r="Q3172" s="17">
        <f>VLOOKUP($K3172,[1]Budget!$V:$AE,10,0)*IF($C3172="1 - Revenues",1,IF(AND($C3172="5 - Transfers",MID(K3172,15,1)="4"),1,-1))</f>
        <v>0</v>
      </c>
      <c r="S3172" s="18" t="b">
        <f>IF(LEFT(C3172,1)="1",1,-1)*SUMIF([1]Budget!V:V,'Budget Worksheet for Pivot Tabl'!K3172,[1]Budget!AC:AC)=P3172</f>
        <v>1</v>
      </c>
    </row>
    <row r="3173" spans="1:19" x14ac:dyDescent="0.25">
      <c r="A3173" t="s">
        <v>43</v>
      </c>
      <c r="B3173" t="s">
        <v>44</v>
      </c>
      <c r="C3173" t="s">
        <v>8</v>
      </c>
      <c r="D3173" t="str">
        <f t="shared" si="49"/>
        <v>OUTFLOWS</v>
      </c>
      <c r="E3173" t="s">
        <v>114</v>
      </c>
      <c r="F3173" t="s">
        <v>115</v>
      </c>
      <c r="G3173" t="s">
        <v>118</v>
      </c>
      <c r="H3173" t="s">
        <v>4005</v>
      </c>
      <c r="I3173" t="s">
        <v>701</v>
      </c>
      <c r="J3173" t="s">
        <v>702</v>
      </c>
      <c r="K3173" t="s">
        <v>4141</v>
      </c>
      <c r="L3173" t="s">
        <v>608</v>
      </c>
      <c r="M3173" s="17">
        <f>VLOOKUP($K3173,[1]Budget!$V:$AE,5,0)*IF($C3173="1 - Revenues",1,IF(AND($C3173="5 - Transfers",MID(I3173,15,1)="4"),1,-1))</f>
        <v>-82000</v>
      </c>
      <c r="N3173" s="17">
        <f>VLOOKUP($K3173,[1]Budget!$V:$AE,6,0)*IF($C3173="1 - Revenues",1,IF(AND($C3173="5 - Transfers",MID(J3173,15,1)="4"),1,-1))</f>
        <v>-74000</v>
      </c>
      <c r="O3173" s="17">
        <f>IFERROR(IF(RIGHT(LEFT(K3173,15),1)="4",VLOOKUP(K3173,'[1]Budget Worksheet'!A:B,2,0),-1*VLOOKUP(K3173,'[1]Budget Worksheet'!A:B,2,0)),0)</f>
        <v>-140777</v>
      </c>
      <c r="P3173" s="17">
        <f>VLOOKUP($K3173,[1]Budget!$V:$AE,8,0)*IF($C3173="1 - Revenues",1,IF(AND($C3173="5 - Transfers",MID($K3173,15,1)="4"),1,-1))</f>
        <v>-110000</v>
      </c>
      <c r="Q3173" s="17">
        <f>VLOOKUP($K3173,[1]Budget!$V:$AE,10,0)*IF($C3173="1 - Revenues",1,IF(AND($C3173="5 - Transfers",MID(K3173,15,1)="4"),1,-1))</f>
        <v>30777</v>
      </c>
      <c r="S3173" s="18" t="b">
        <f>IF(LEFT(C3173,1)="1",1,-1)*SUMIF([1]Budget!V:V,'Budget Worksheet for Pivot Tabl'!K3173,[1]Budget!AC:AC)=P3173</f>
        <v>1</v>
      </c>
    </row>
    <row r="3174" spans="1:19" x14ac:dyDescent="0.25">
      <c r="A3174" t="s">
        <v>43</v>
      </c>
      <c r="B3174" t="s">
        <v>44</v>
      </c>
      <c r="C3174" t="s">
        <v>8</v>
      </c>
      <c r="D3174" t="str">
        <f t="shared" si="49"/>
        <v>OUTFLOWS</v>
      </c>
      <c r="E3174" t="s">
        <v>114</v>
      </c>
      <c r="F3174" t="s">
        <v>115</v>
      </c>
      <c r="G3174" t="s">
        <v>118</v>
      </c>
      <c r="H3174" t="s">
        <v>4005</v>
      </c>
      <c r="I3174" t="s">
        <v>701</v>
      </c>
      <c r="J3174" t="s">
        <v>702</v>
      </c>
      <c r="K3174" t="s">
        <v>4142</v>
      </c>
      <c r="L3174" t="s">
        <v>610</v>
      </c>
      <c r="M3174" s="17">
        <f>VLOOKUP($K3174,[1]Budget!$V:$AE,5,0)*IF($C3174="1 - Revenues",1,IF(AND($C3174="5 - Transfers",MID(I3174,15,1)="4"),1,-1))</f>
        <v>-10000</v>
      </c>
      <c r="N3174" s="17">
        <f>VLOOKUP($K3174,[1]Budget!$V:$AE,6,0)*IF($C3174="1 - Revenues",1,IF(AND($C3174="5 - Transfers",MID(J3174,15,1)="4"),1,-1))</f>
        <v>-7000</v>
      </c>
      <c r="O3174" s="17">
        <f>IFERROR(IF(RIGHT(LEFT(K3174,15),1)="4",VLOOKUP(K3174,'[1]Budget Worksheet'!A:B,2,0),-1*VLOOKUP(K3174,'[1]Budget Worksheet'!A:B,2,0)),0)</f>
        <v>-11258</v>
      </c>
      <c r="P3174" s="17">
        <f>VLOOKUP($K3174,[1]Budget!$V:$AE,8,0)*IF($C3174="1 - Revenues",1,IF(AND($C3174="5 - Transfers",MID($K3174,15,1)="4"),1,-1))</f>
        <v>-11258</v>
      </c>
      <c r="Q3174" s="17">
        <f>VLOOKUP($K3174,[1]Budget!$V:$AE,10,0)*IF($C3174="1 - Revenues",1,IF(AND($C3174="5 - Transfers",MID(K3174,15,1)="4"),1,-1))</f>
        <v>0</v>
      </c>
      <c r="S3174" s="18" t="b">
        <f>IF(LEFT(C3174,1)="1",1,-1)*SUMIF([1]Budget!V:V,'Budget Worksheet for Pivot Tabl'!K3174,[1]Budget!AC:AC)=P3174</f>
        <v>1</v>
      </c>
    </row>
    <row r="3175" spans="1:19" x14ac:dyDescent="0.25">
      <c r="A3175" t="s">
        <v>43</v>
      </c>
      <c r="B3175" t="s">
        <v>44</v>
      </c>
      <c r="C3175" t="s">
        <v>8</v>
      </c>
      <c r="D3175" t="str">
        <f t="shared" si="49"/>
        <v>OUTFLOWS</v>
      </c>
      <c r="E3175" t="s">
        <v>114</v>
      </c>
      <c r="F3175" t="s">
        <v>115</v>
      </c>
      <c r="G3175" t="s">
        <v>118</v>
      </c>
      <c r="H3175" t="s">
        <v>4005</v>
      </c>
      <c r="I3175" t="s">
        <v>701</v>
      </c>
      <c r="J3175" t="s">
        <v>702</v>
      </c>
      <c r="K3175" t="s">
        <v>4143</v>
      </c>
      <c r="L3175" t="s">
        <v>612</v>
      </c>
      <c r="M3175" s="17">
        <f>VLOOKUP($K3175,[1]Budget!$V:$AE,5,0)*IF($C3175="1 - Revenues",1,IF(AND($C3175="5 - Transfers",MID(I3175,15,1)="4"),1,-1))</f>
        <v>-2000</v>
      </c>
      <c r="N3175" s="17">
        <f>VLOOKUP($K3175,[1]Budget!$V:$AE,6,0)*IF($C3175="1 - Revenues",1,IF(AND($C3175="5 - Transfers",MID(J3175,15,1)="4"),1,-1))</f>
        <v>-1000</v>
      </c>
      <c r="O3175" s="17">
        <f>IFERROR(IF(RIGHT(LEFT(K3175,15),1)="4",VLOOKUP(K3175,'[1]Budget Worksheet'!A:B,2,0),-1*VLOOKUP(K3175,'[1]Budget Worksheet'!A:B,2,0)),0)</f>
        <v>-1854</v>
      </c>
      <c r="P3175" s="17">
        <f>VLOOKUP($K3175,[1]Budget!$V:$AE,8,0)*IF($C3175="1 - Revenues",1,IF(AND($C3175="5 - Transfers",MID($K3175,15,1)="4"),1,-1))</f>
        <v>-1854</v>
      </c>
      <c r="Q3175" s="17">
        <f>VLOOKUP($K3175,[1]Budget!$V:$AE,10,0)*IF($C3175="1 - Revenues",1,IF(AND($C3175="5 - Transfers",MID(K3175,15,1)="4"),1,-1))</f>
        <v>0</v>
      </c>
      <c r="S3175" s="18" t="b">
        <f>IF(LEFT(C3175,1)="1",1,-1)*SUMIF([1]Budget!V:V,'Budget Worksheet for Pivot Tabl'!K3175,[1]Budget!AC:AC)=P3175</f>
        <v>1</v>
      </c>
    </row>
    <row r="3176" spans="1:19" x14ac:dyDescent="0.25">
      <c r="A3176" t="s">
        <v>43</v>
      </c>
      <c r="B3176" t="s">
        <v>44</v>
      </c>
      <c r="C3176" t="s">
        <v>8</v>
      </c>
      <c r="D3176" t="str">
        <f t="shared" si="49"/>
        <v>OUTFLOWS</v>
      </c>
      <c r="E3176" t="s">
        <v>114</v>
      </c>
      <c r="F3176" t="s">
        <v>115</v>
      </c>
      <c r="G3176" t="s">
        <v>118</v>
      </c>
      <c r="H3176" t="s">
        <v>4005</v>
      </c>
      <c r="I3176" t="s">
        <v>701</v>
      </c>
      <c r="J3176" t="s">
        <v>702</v>
      </c>
      <c r="K3176" t="s">
        <v>4144</v>
      </c>
      <c r="L3176" t="s">
        <v>614</v>
      </c>
      <c r="M3176" s="17">
        <f>VLOOKUP($K3176,[1]Budget!$V:$AE,5,0)*IF($C3176="1 - Revenues",1,IF(AND($C3176="5 - Transfers",MID(I3176,15,1)="4"),1,-1))</f>
        <v>-1000</v>
      </c>
      <c r="N3176" s="17">
        <f>VLOOKUP($K3176,[1]Budget!$V:$AE,6,0)*IF($C3176="1 - Revenues",1,IF(AND($C3176="5 - Transfers",MID(J3176,15,1)="4"),1,-1))</f>
        <v>0</v>
      </c>
      <c r="O3176" s="17">
        <f>IFERROR(IF(RIGHT(LEFT(K3176,15),1)="4",VLOOKUP(K3176,'[1]Budget Worksheet'!A:B,2,0),-1*VLOOKUP(K3176,'[1]Budget Worksheet'!A:B,2,0)),0)</f>
        <v>-220</v>
      </c>
      <c r="P3176" s="17">
        <f>VLOOKUP($K3176,[1]Budget!$V:$AE,8,0)*IF($C3176="1 - Revenues",1,IF(AND($C3176="5 - Transfers",MID($K3176,15,1)="4"),1,-1))</f>
        <v>-220</v>
      </c>
      <c r="Q3176" s="17">
        <f>VLOOKUP($K3176,[1]Budget!$V:$AE,10,0)*IF($C3176="1 - Revenues",1,IF(AND($C3176="5 - Transfers",MID(K3176,15,1)="4"),1,-1))</f>
        <v>0</v>
      </c>
      <c r="S3176" s="18" t="b">
        <f>IF(LEFT(C3176,1)="1",1,-1)*SUMIF([1]Budget!V:V,'Budget Worksheet for Pivot Tabl'!K3176,[1]Budget!AC:AC)=P3176</f>
        <v>1</v>
      </c>
    </row>
    <row r="3177" spans="1:19" x14ac:dyDescent="0.25">
      <c r="A3177" t="s">
        <v>43</v>
      </c>
      <c r="B3177" t="s">
        <v>44</v>
      </c>
      <c r="C3177" t="s">
        <v>8</v>
      </c>
      <c r="D3177" t="str">
        <f t="shared" si="49"/>
        <v>OUTFLOWS</v>
      </c>
      <c r="E3177" t="s">
        <v>114</v>
      </c>
      <c r="F3177" t="s">
        <v>115</v>
      </c>
      <c r="G3177" t="s">
        <v>118</v>
      </c>
      <c r="H3177" t="s">
        <v>4005</v>
      </c>
      <c r="I3177" t="s">
        <v>701</v>
      </c>
      <c r="J3177" t="s">
        <v>702</v>
      </c>
      <c r="K3177" t="s">
        <v>4145</v>
      </c>
      <c r="L3177" t="s">
        <v>616</v>
      </c>
      <c r="M3177" s="17">
        <f>VLOOKUP($K3177,[1]Budget!$V:$AE,5,0)*IF($C3177="1 - Revenues",1,IF(AND($C3177="5 - Transfers",MID(I3177,15,1)="4"),1,-1))</f>
        <v>-28000</v>
      </c>
      <c r="N3177" s="17">
        <f>VLOOKUP($K3177,[1]Budget!$V:$AE,6,0)*IF($C3177="1 - Revenues",1,IF(AND($C3177="5 - Transfers",MID(J3177,15,1)="4"),1,-1))</f>
        <v>-28000</v>
      </c>
      <c r="O3177" s="17">
        <f>IFERROR(IF(RIGHT(LEFT(K3177,15),1)="4",VLOOKUP(K3177,'[1]Budget Worksheet'!A:B,2,0),-1*VLOOKUP(K3177,'[1]Budget Worksheet'!A:B,2,0)),0)</f>
        <v>-28800</v>
      </c>
      <c r="P3177" s="17">
        <f>VLOOKUP($K3177,[1]Budget!$V:$AE,8,0)*IF($C3177="1 - Revenues",1,IF(AND($C3177="5 - Transfers",MID($K3177,15,1)="4"),1,-1))</f>
        <v>-37000</v>
      </c>
      <c r="Q3177" s="17">
        <f>VLOOKUP($K3177,[1]Budget!$V:$AE,10,0)*IF($C3177="1 - Revenues",1,IF(AND($C3177="5 - Transfers",MID(K3177,15,1)="4"),1,-1))</f>
        <v>-8200</v>
      </c>
      <c r="S3177" s="18" t="b">
        <f>IF(LEFT(C3177,1)="1",1,-1)*SUMIF([1]Budget!V:V,'Budget Worksheet for Pivot Tabl'!K3177,[1]Budget!AC:AC)=P3177</f>
        <v>1</v>
      </c>
    </row>
    <row r="3178" spans="1:19" x14ac:dyDescent="0.25">
      <c r="A3178" t="s">
        <v>43</v>
      </c>
      <c r="B3178" t="s">
        <v>44</v>
      </c>
      <c r="C3178" t="s">
        <v>8</v>
      </c>
      <c r="D3178" t="str">
        <f t="shared" si="49"/>
        <v>OUTFLOWS</v>
      </c>
      <c r="E3178" t="s">
        <v>114</v>
      </c>
      <c r="F3178" t="s">
        <v>115</v>
      </c>
      <c r="G3178" t="s">
        <v>118</v>
      </c>
      <c r="H3178" t="s">
        <v>4005</v>
      </c>
      <c r="I3178" t="s">
        <v>701</v>
      </c>
      <c r="J3178" t="s">
        <v>702</v>
      </c>
      <c r="K3178" t="s">
        <v>4146</v>
      </c>
      <c r="L3178" t="s">
        <v>618</v>
      </c>
      <c r="M3178" s="17">
        <f>VLOOKUP($K3178,[1]Budget!$V:$AE,5,0)*IF($C3178="1 - Revenues",1,IF(AND($C3178="5 - Transfers",MID(I3178,15,1)="4"),1,-1))</f>
        <v>-3000</v>
      </c>
      <c r="N3178" s="17">
        <f>VLOOKUP($K3178,[1]Budget!$V:$AE,6,0)*IF($C3178="1 - Revenues",1,IF(AND($C3178="5 - Transfers",MID(J3178,15,1)="4"),1,-1))</f>
        <v>-2000</v>
      </c>
      <c r="O3178" s="17">
        <f>IFERROR(IF(RIGHT(LEFT(K3178,15),1)="4",VLOOKUP(K3178,'[1]Budget Worksheet'!A:B,2,0),-1*VLOOKUP(K3178,'[1]Budget Worksheet'!A:B,2,0)),0)</f>
        <v>-3554</v>
      </c>
      <c r="P3178" s="17">
        <f>VLOOKUP($K3178,[1]Budget!$V:$AE,8,0)*IF($C3178="1 - Revenues",1,IF(AND($C3178="5 - Transfers",MID($K3178,15,1)="4"),1,-1))</f>
        <v>-3554</v>
      </c>
      <c r="Q3178" s="17">
        <f>VLOOKUP($K3178,[1]Budget!$V:$AE,10,0)*IF($C3178="1 - Revenues",1,IF(AND($C3178="5 - Transfers",MID(K3178,15,1)="4"),1,-1))</f>
        <v>0</v>
      </c>
      <c r="S3178" s="18" t="b">
        <f>IF(LEFT(C3178,1)="1",1,-1)*SUMIF([1]Budget!V:V,'Budget Worksheet for Pivot Tabl'!K3178,[1]Budget!AC:AC)=P3178</f>
        <v>1</v>
      </c>
    </row>
    <row r="3179" spans="1:19" x14ac:dyDescent="0.25">
      <c r="A3179" t="s">
        <v>43</v>
      </c>
      <c r="B3179" t="s">
        <v>44</v>
      </c>
      <c r="C3179" t="s">
        <v>8</v>
      </c>
      <c r="D3179" t="str">
        <f t="shared" si="49"/>
        <v>OUTFLOWS</v>
      </c>
      <c r="E3179" t="s">
        <v>114</v>
      </c>
      <c r="F3179" t="s">
        <v>115</v>
      </c>
      <c r="G3179" t="s">
        <v>118</v>
      </c>
      <c r="H3179" t="s">
        <v>4005</v>
      </c>
      <c r="I3179" t="s">
        <v>701</v>
      </c>
      <c r="J3179" t="s">
        <v>702</v>
      </c>
      <c r="K3179" t="s">
        <v>4147</v>
      </c>
      <c r="L3179" t="s">
        <v>620</v>
      </c>
      <c r="M3179" s="17">
        <f>VLOOKUP($K3179,[1]Budget!$V:$AE,5,0)*IF($C3179="1 - Revenues",1,IF(AND($C3179="5 - Transfers",MID(I3179,15,1)="4"),1,-1))</f>
        <v>-12000</v>
      </c>
      <c r="N3179" s="17">
        <f>VLOOKUP($K3179,[1]Budget!$V:$AE,6,0)*IF($C3179="1 - Revenues",1,IF(AND($C3179="5 - Transfers",MID(J3179,15,1)="4"),1,-1))</f>
        <v>-19000</v>
      </c>
      <c r="O3179" s="17">
        <f>IFERROR(IF(RIGHT(LEFT(K3179,15),1)="4",VLOOKUP(K3179,'[1]Budget Worksheet'!A:B,2,0),-1*VLOOKUP(K3179,'[1]Budget Worksheet'!A:B,2,0)),0)</f>
        <v>-18002</v>
      </c>
      <c r="P3179" s="17">
        <f>VLOOKUP($K3179,[1]Budget!$V:$AE,8,0)*IF($C3179="1 - Revenues",1,IF(AND($C3179="5 - Transfers",MID($K3179,15,1)="4"),1,-1))</f>
        <v>-18002</v>
      </c>
      <c r="Q3179" s="17">
        <f>VLOOKUP($K3179,[1]Budget!$V:$AE,10,0)*IF($C3179="1 - Revenues",1,IF(AND($C3179="5 - Transfers",MID(K3179,15,1)="4"),1,-1))</f>
        <v>0</v>
      </c>
      <c r="S3179" s="18" t="b">
        <f>IF(LEFT(C3179,1)="1",1,-1)*SUMIF([1]Budget!V:V,'Budget Worksheet for Pivot Tabl'!K3179,[1]Budget!AC:AC)=P3179</f>
        <v>1</v>
      </c>
    </row>
    <row r="3180" spans="1:19" x14ac:dyDescent="0.25">
      <c r="A3180" t="s">
        <v>43</v>
      </c>
      <c r="B3180" t="s">
        <v>44</v>
      </c>
      <c r="C3180" t="s">
        <v>8</v>
      </c>
      <c r="D3180" t="str">
        <f t="shared" si="49"/>
        <v>OUTFLOWS</v>
      </c>
      <c r="E3180" t="s">
        <v>114</v>
      </c>
      <c r="F3180" t="s">
        <v>115</v>
      </c>
      <c r="G3180" t="s">
        <v>118</v>
      </c>
      <c r="H3180" t="s">
        <v>4005</v>
      </c>
      <c r="I3180" t="s">
        <v>701</v>
      </c>
      <c r="J3180" t="s">
        <v>702</v>
      </c>
      <c r="K3180" t="s">
        <v>4148</v>
      </c>
      <c r="L3180" t="s">
        <v>622</v>
      </c>
      <c r="M3180" s="17">
        <f>VLOOKUP($K3180,[1]Budget!$V:$AE,5,0)*IF($C3180="1 - Revenues",1,IF(AND($C3180="5 - Transfers",MID(I3180,15,1)="4"),1,-1))</f>
        <v>0</v>
      </c>
      <c r="N3180" s="17">
        <f>VLOOKUP($K3180,[1]Budget!$V:$AE,6,0)*IF($C3180="1 - Revenues",1,IF(AND($C3180="5 - Transfers",MID(J3180,15,1)="4"),1,-1))</f>
        <v>-2000</v>
      </c>
      <c r="O3180" s="17">
        <f>IFERROR(IF(RIGHT(LEFT(K3180,15),1)="4",VLOOKUP(K3180,'[1]Budget Worksheet'!A:B,2,0),-1*VLOOKUP(K3180,'[1]Budget Worksheet'!A:B,2,0)),0)</f>
        <v>0</v>
      </c>
      <c r="P3180" s="17">
        <f>VLOOKUP($K3180,[1]Budget!$V:$AE,8,0)*IF($C3180="1 - Revenues",1,IF(AND($C3180="5 - Transfers",MID($K3180,15,1)="4"),1,-1))</f>
        <v>0</v>
      </c>
      <c r="Q3180" s="17">
        <f>VLOOKUP($K3180,[1]Budget!$V:$AE,10,0)*IF($C3180="1 - Revenues",1,IF(AND($C3180="5 - Transfers",MID(K3180,15,1)="4"),1,-1))</f>
        <v>0</v>
      </c>
      <c r="S3180" s="18" t="b">
        <f>IF(LEFT(C3180,1)="1",1,-1)*SUMIF([1]Budget!V:V,'Budget Worksheet for Pivot Tabl'!K3180,[1]Budget!AC:AC)=P3180</f>
        <v>1</v>
      </c>
    </row>
    <row r="3181" spans="1:19" x14ac:dyDescent="0.25">
      <c r="A3181" t="s">
        <v>43</v>
      </c>
      <c r="B3181" t="s">
        <v>44</v>
      </c>
      <c r="C3181" t="s">
        <v>8</v>
      </c>
      <c r="D3181" t="str">
        <f t="shared" si="49"/>
        <v>OUTFLOWS</v>
      </c>
      <c r="E3181" t="s">
        <v>114</v>
      </c>
      <c r="F3181" t="s">
        <v>115</v>
      </c>
      <c r="G3181" t="s">
        <v>118</v>
      </c>
      <c r="H3181" t="s">
        <v>4005</v>
      </c>
      <c r="I3181" t="s">
        <v>701</v>
      </c>
      <c r="J3181" t="s">
        <v>702</v>
      </c>
      <c r="K3181" t="s">
        <v>4149</v>
      </c>
      <c r="L3181" t="s">
        <v>1020</v>
      </c>
      <c r="M3181" s="17">
        <f>VLOOKUP($K3181,[1]Budget!$V:$AE,5,0)*IF($C3181="1 - Revenues",1,IF(AND($C3181="5 - Transfers",MID(I3181,15,1)="4"),1,-1))</f>
        <v>-2000</v>
      </c>
      <c r="N3181" s="17">
        <f>VLOOKUP($K3181,[1]Budget!$V:$AE,6,0)*IF($C3181="1 - Revenues",1,IF(AND($C3181="5 - Transfers",MID(J3181,15,1)="4"),1,-1))</f>
        <v>-1000</v>
      </c>
      <c r="O3181" s="17">
        <f>IFERROR(IF(RIGHT(LEFT(K3181,15),1)="4",VLOOKUP(K3181,'[1]Budget Worksheet'!A:B,2,0),-1*VLOOKUP(K3181,'[1]Budget Worksheet'!A:B,2,0)),0)</f>
        <v>-750</v>
      </c>
      <c r="P3181" s="17">
        <f>VLOOKUP($K3181,[1]Budget!$V:$AE,8,0)*IF($C3181="1 - Revenues",1,IF(AND($C3181="5 - Transfers",MID($K3181,15,1)="4"),1,-1))</f>
        <v>-750</v>
      </c>
      <c r="Q3181" s="17">
        <f>VLOOKUP($K3181,[1]Budget!$V:$AE,10,0)*IF($C3181="1 - Revenues",1,IF(AND($C3181="5 - Transfers",MID(K3181,15,1)="4"),1,-1))</f>
        <v>0</v>
      </c>
      <c r="S3181" s="18" t="b">
        <f>IF(LEFT(C3181,1)="1",1,-1)*SUMIF([1]Budget!V:V,'Budget Worksheet for Pivot Tabl'!K3181,[1]Budget!AC:AC)=P3181</f>
        <v>1</v>
      </c>
    </row>
    <row r="3182" spans="1:19" x14ac:dyDescent="0.25">
      <c r="A3182" t="s">
        <v>43</v>
      </c>
      <c r="B3182" t="s">
        <v>44</v>
      </c>
      <c r="C3182" t="s">
        <v>8</v>
      </c>
      <c r="D3182" t="str">
        <f t="shared" si="49"/>
        <v>OUTFLOWS</v>
      </c>
      <c r="E3182" t="s">
        <v>114</v>
      </c>
      <c r="F3182" t="s">
        <v>115</v>
      </c>
      <c r="G3182" t="s">
        <v>118</v>
      </c>
      <c r="H3182" t="s">
        <v>4005</v>
      </c>
      <c r="I3182" t="s">
        <v>701</v>
      </c>
      <c r="J3182" t="s">
        <v>702</v>
      </c>
      <c r="K3182" t="s">
        <v>4150</v>
      </c>
      <c r="L3182" t="s">
        <v>472</v>
      </c>
      <c r="M3182" s="17">
        <f>VLOOKUP($K3182,[1]Budget!$V:$AE,5,0)*IF($C3182="1 - Revenues",1,IF(AND($C3182="5 - Transfers",MID(I3182,15,1)="4"),1,-1))</f>
        <v>-12000</v>
      </c>
      <c r="N3182" s="17">
        <f>VLOOKUP($K3182,[1]Budget!$V:$AE,6,0)*IF($C3182="1 - Revenues",1,IF(AND($C3182="5 - Transfers",MID(J3182,15,1)="4"),1,-1))</f>
        <v>-10000</v>
      </c>
      <c r="O3182" s="17">
        <f>IFERROR(IF(RIGHT(LEFT(K3182,15),1)="4",VLOOKUP(K3182,'[1]Budget Worksheet'!A:B,2,0),-1*VLOOKUP(K3182,'[1]Budget Worksheet'!A:B,2,0)),0)</f>
        <v>-11892</v>
      </c>
      <c r="P3182" s="17">
        <f>VLOOKUP($K3182,[1]Budget!$V:$AE,8,0)*IF($C3182="1 - Revenues",1,IF(AND($C3182="5 - Transfers",MID($K3182,15,1)="4"),1,-1))</f>
        <v>-11892</v>
      </c>
      <c r="Q3182" s="17">
        <f>VLOOKUP($K3182,[1]Budget!$V:$AE,10,0)*IF($C3182="1 - Revenues",1,IF(AND($C3182="5 - Transfers",MID(K3182,15,1)="4"),1,-1))</f>
        <v>0</v>
      </c>
      <c r="S3182" s="18" t="b">
        <f>IF(LEFT(C3182,1)="1",1,-1)*SUMIF([1]Budget!V:V,'Budget Worksheet for Pivot Tabl'!K3182,[1]Budget!AC:AC)=P3182</f>
        <v>1</v>
      </c>
    </row>
    <row r="3183" spans="1:19" x14ac:dyDescent="0.25">
      <c r="A3183" t="s">
        <v>43</v>
      </c>
      <c r="B3183" t="s">
        <v>44</v>
      </c>
      <c r="C3183" t="s">
        <v>8</v>
      </c>
      <c r="D3183" t="str">
        <f t="shared" si="49"/>
        <v>OUTFLOWS</v>
      </c>
      <c r="E3183" t="s">
        <v>114</v>
      </c>
      <c r="F3183" t="s">
        <v>115</v>
      </c>
      <c r="G3183" t="s">
        <v>118</v>
      </c>
      <c r="H3183" t="s">
        <v>4005</v>
      </c>
      <c r="I3183" t="s">
        <v>701</v>
      </c>
      <c r="J3183" t="s">
        <v>702</v>
      </c>
      <c r="K3183" t="s">
        <v>4151</v>
      </c>
      <c r="L3183" t="s">
        <v>625</v>
      </c>
      <c r="M3183" s="17">
        <f>VLOOKUP($K3183,[1]Budget!$V:$AE,5,0)*IF($C3183="1 - Revenues",1,IF(AND($C3183="5 - Transfers",MID(I3183,15,1)="4"),1,-1))</f>
        <v>0</v>
      </c>
      <c r="N3183" s="17">
        <f>VLOOKUP($K3183,[1]Budget!$V:$AE,6,0)*IF($C3183="1 - Revenues",1,IF(AND($C3183="5 - Transfers",MID(J3183,15,1)="4"),1,-1))</f>
        <v>0</v>
      </c>
      <c r="O3183" s="17">
        <f>IFERROR(IF(RIGHT(LEFT(K3183,15),1)="4",VLOOKUP(K3183,'[1]Budget Worksheet'!A:B,2,0),-1*VLOOKUP(K3183,'[1]Budget Worksheet'!A:B,2,0)),0)</f>
        <v>0</v>
      </c>
      <c r="P3183" s="17">
        <f>VLOOKUP($K3183,[1]Budget!$V:$AE,8,0)*IF($C3183="1 - Revenues",1,IF(AND($C3183="5 - Transfers",MID($K3183,15,1)="4"),1,-1))</f>
        <v>0</v>
      </c>
      <c r="Q3183" s="17">
        <f>VLOOKUP($K3183,[1]Budget!$V:$AE,10,0)*IF($C3183="1 - Revenues",1,IF(AND($C3183="5 - Transfers",MID(K3183,15,1)="4"),1,-1))</f>
        <v>0</v>
      </c>
      <c r="S3183" s="18" t="b">
        <f>IF(LEFT(C3183,1)="1",1,-1)*SUMIF([1]Budget!V:V,'Budget Worksheet for Pivot Tabl'!K3183,[1]Budget!AC:AC)=P3183</f>
        <v>1</v>
      </c>
    </row>
    <row r="3184" spans="1:19" x14ac:dyDescent="0.25">
      <c r="A3184" t="s">
        <v>43</v>
      </c>
      <c r="B3184" t="s">
        <v>44</v>
      </c>
      <c r="C3184" t="s">
        <v>8</v>
      </c>
      <c r="D3184" t="str">
        <f t="shared" si="49"/>
        <v>OUTFLOWS</v>
      </c>
      <c r="E3184" t="s">
        <v>114</v>
      </c>
      <c r="F3184" t="s">
        <v>115</v>
      </c>
      <c r="G3184" t="s">
        <v>118</v>
      </c>
      <c r="H3184" t="s">
        <v>4005</v>
      </c>
      <c r="I3184" t="s">
        <v>701</v>
      </c>
      <c r="J3184" t="s">
        <v>702</v>
      </c>
      <c r="K3184" t="s">
        <v>4152</v>
      </c>
      <c r="L3184" t="s">
        <v>627</v>
      </c>
      <c r="M3184" s="17">
        <f>VLOOKUP($K3184,[1]Budget!$V:$AE,5,0)*IF($C3184="1 - Revenues",1,IF(AND($C3184="5 - Transfers",MID(I3184,15,1)="4"),1,-1))</f>
        <v>-4000</v>
      </c>
      <c r="N3184" s="17">
        <f>VLOOKUP($K3184,[1]Budget!$V:$AE,6,0)*IF($C3184="1 - Revenues",1,IF(AND($C3184="5 - Transfers",MID(J3184,15,1)="4"),1,-1))</f>
        <v>-3000</v>
      </c>
      <c r="O3184" s="17">
        <f>IFERROR(IF(RIGHT(LEFT(K3184,15),1)="4",VLOOKUP(K3184,'[1]Budget Worksheet'!A:B,2,0),-1*VLOOKUP(K3184,'[1]Budget Worksheet'!A:B,2,0)),0)</f>
        <v>-2626</v>
      </c>
      <c r="P3184" s="17">
        <f>VLOOKUP($K3184,[1]Budget!$V:$AE,8,0)*IF($C3184="1 - Revenues",1,IF(AND($C3184="5 - Transfers",MID($K3184,15,1)="4"),1,-1))</f>
        <v>-2626</v>
      </c>
      <c r="Q3184" s="17">
        <f>VLOOKUP($K3184,[1]Budget!$V:$AE,10,0)*IF($C3184="1 - Revenues",1,IF(AND($C3184="5 - Transfers",MID(K3184,15,1)="4"),1,-1))</f>
        <v>0</v>
      </c>
      <c r="S3184" s="18" t="b">
        <f>IF(LEFT(C3184,1)="1",1,-1)*SUMIF([1]Budget!V:V,'Budget Worksheet for Pivot Tabl'!K3184,[1]Budget!AC:AC)=P3184</f>
        <v>1</v>
      </c>
    </row>
    <row r="3185" spans="1:19" x14ac:dyDescent="0.25">
      <c r="A3185" t="s">
        <v>43</v>
      </c>
      <c r="B3185" t="s">
        <v>44</v>
      </c>
      <c r="C3185" t="s">
        <v>8</v>
      </c>
      <c r="D3185" t="str">
        <f t="shared" si="49"/>
        <v>OUTFLOWS</v>
      </c>
      <c r="E3185" t="s">
        <v>114</v>
      </c>
      <c r="F3185" t="s">
        <v>115</v>
      </c>
      <c r="G3185" t="s">
        <v>118</v>
      </c>
      <c r="H3185" t="s">
        <v>4005</v>
      </c>
      <c r="I3185" t="s">
        <v>701</v>
      </c>
      <c r="J3185" t="s">
        <v>702</v>
      </c>
      <c r="K3185" t="s">
        <v>4153</v>
      </c>
      <c r="L3185" t="s">
        <v>629</v>
      </c>
      <c r="M3185" s="17">
        <f>VLOOKUP($K3185,[1]Budget!$V:$AE,5,0)*IF($C3185="1 - Revenues",1,IF(AND($C3185="5 - Transfers",MID(I3185,15,1)="4"),1,-1))</f>
        <v>-39000</v>
      </c>
      <c r="N3185" s="17">
        <f>VLOOKUP($K3185,[1]Budget!$V:$AE,6,0)*IF($C3185="1 - Revenues",1,IF(AND($C3185="5 - Transfers",MID(J3185,15,1)="4"),1,-1))</f>
        <v>-41000</v>
      </c>
      <c r="O3185" s="17">
        <f>IFERROR(IF(RIGHT(LEFT(K3185,15),1)="4",VLOOKUP(K3185,'[1]Budget Worksheet'!A:B,2,0),-1*VLOOKUP(K3185,'[1]Budget Worksheet'!A:B,2,0)),0)</f>
        <v>-41500</v>
      </c>
      <c r="P3185" s="17">
        <f>VLOOKUP($K3185,[1]Budget!$V:$AE,8,0)*IF($C3185="1 - Revenues",1,IF(AND($C3185="5 - Transfers",MID($K3185,15,1)="4"),1,-1))</f>
        <v>-41500</v>
      </c>
      <c r="Q3185" s="17">
        <f>VLOOKUP($K3185,[1]Budget!$V:$AE,10,0)*IF($C3185="1 - Revenues",1,IF(AND($C3185="5 - Transfers",MID(K3185,15,1)="4"),1,-1))</f>
        <v>0</v>
      </c>
      <c r="S3185" s="18" t="b">
        <f>IF(LEFT(C3185,1)="1",1,-1)*SUMIF([1]Budget!V:V,'Budget Worksheet for Pivot Tabl'!K3185,[1]Budget!AC:AC)=P3185</f>
        <v>1</v>
      </c>
    </row>
    <row r="3186" spans="1:19" x14ac:dyDescent="0.25">
      <c r="A3186" t="s">
        <v>43</v>
      </c>
      <c r="B3186" t="s">
        <v>44</v>
      </c>
      <c r="C3186" t="s">
        <v>9</v>
      </c>
      <c r="D3186" t="str">
        <f t="shared" si="49"/>
        <v>OUTFLOWS</v>
      </c>
      <c r="E3186" t="s">
        <v>114</v>
      </c>
      <c r="F3186" t="s">
        <v>115</v>
      </c>
      <c r="G3186" t="s">
        <v>118</v>
      </c>
      <c r="H3186" t="s">
        <v>4005</v>
      </c>
      <c r="I3186" t="s">
        <v>701</v>
      </c>
      <c r="J3186" t="s">
        <v>702</v>
      </c>
      <c r="K3186" t="s">
        <v>4154</v>
      </c>
      <c r="L3186" t="s">
        <v>911</v>
      </c>
      <c r="M3186" s="17">
        <f>VLOOKUP($K3186,[1]Budget!$V:$AE,5,0)*IF($C3186="1 - Revenues",1,IF(AND($C3186="5 - Transfers",MID(I3186,15,1)="4"),1,-1))</f>
        <v>0</v>
      </c>
      <c r="N3186" s="17">
        <f>VLOOKUP($K3186,[1]Budget!$V:$AE,6,0)*IF($C3186="1 - Revenues",1,IF(AND($C3186="5 - Transfers",MID(J3186,15,1)="4"),1,-1))</f>
        <v>0</v>
      </c>
      <c r="O3186" s="17">
        <f>IFERROR(IF(RIGHT(LEFT(K3186,15),1)="4",VLOOKUP(K3186,'[1]Budget Worksheet'!A:B,2,0),-1*VLOOKUP(K3186,'[1]Budget Worksheet'!A:B,2,0)),0)</f>
        <v>-78000</v>
      </c>
      <c r="P3186" s="17">
        <f>VLOOKUP($K3186,[1]Budget!$V:$AE,8,0)*IF($C3186="1 - Revenues",1,IF(AND($C3186="5 - Transfers",MID($K3186,15,1)="4"),1,-1))</f>
        <v>-78000</v>
      </c>
      <c r="Q3186" s="17">
        <f>VLOOKUP($K3186,[1]Budget!$V:$AE,10,0)*IF($C3186="1 - Revenues",1,IF(AND($C3186="5 - Transfers",MID(K3186,15,1)="4"),1,-1))</f>
        <v>0</v>
      </c>
      <c r="S3186" s="18" t="b">
        <f>IF(LEFT(C3186,1)="1",1,-1)*SUMIF([1]Budget!V:V,'Budget Worksheet for Pivot Tabl'!K3186,[1]Budget!AC:AC)=P3186</f>
        <v>1</v>
      </c>
    </row>
    <row r="3187" spans="1:19" x14ac:dyDescent="0.25">
      <c r="A3187" t="s">
        <v>43</v>
      </c>
      <c r="B3187" t="s">
        <v>44</v>
      </c>
      <c r="C3187" t="s">
        <v>9</v>
      </c>
      <c r="D3187" t="str">
        <f t="shared" si="49"/>
        <v>OUTFLOWS</v>
      </c>
      <c r="E3187" t="s">
        <v>114</v>
      </c>
      <c r="F3187" t="s">
        <v>115</v>
      </c>
      <c r="G3187" t="s">
        <v>118</v>
      </c>
      <c r="H3187" t="s">
        <v>4005</v>
      </c>
      <c r="I3187" t="s">
        <v>701</v>
      </c>
      <c r="J3187" t="s">
        <v>702</v>
      </c>
      <c r="K3187" t="s">
        <v>4155</v>
      </c>
      <c r="L3187" t="s">
        <v>476</v>
      </c>
      <c r="M3187" s="17">
        <f>VLOOKUP($K3187,[1]Budget!$V:$AE,5,0)*IF($C3187="1 - Revenues",1,IF(AND($C3187="5 - Transfers",MID(I3187,15,1)="4"),1,-1))</f>
        <v>-158000</v>
      </c>
      <c r="N3187" s="17">
        <f>VLOOKUP($K3187,[1]Budget!$V:$AE,6,0)*IF($C3187="1 - Revenues",1,IF(AND($C3187="5 - Transfers",MID(J3187,15,1)="4"),1,-1))</f>
        <v>-128000</v>
      </c>
      <c r="O3187" s="17">
        <f>IFERROR(IF(RIGHT(LEFT(K3187,15),1)="4",VLOOKUP(K3187,'[1]Budget Worksheet'!A:B,2,0),-1*VLOOKUP(K3187,'[1]Budget Worksheet'!A:B,2,0)),0)</f>
        <v>-235527</v>
      </c>
      <c r="P3187" s="17">
        <f>VLOOKUP($K3187,[1]Budget!$V:$AE,8,0)*IF($C3187="1 - Revenues",1,IF(AND($C3187="5 - Transfers",MID($K3187,15,1)="4"),1,-1))</f>
        <v>-235527</v>
      </c>
      <c r="Q3187" s="17">
        <f>VLOOKUP($K3187,[1]Budget!$V:$AE,10,0)*IF($C3187="1 - Revenues",1,IF(AND($C3187="5 - Transfers",MID(K3187,15,1)="4"),1,-1))</f>
        <v>0</v>
      </c>
      <c r="S3187" s="18" t="b">
        <f>IF(LEFT(C3187,1)="1",1,-1)*SUMIF([1]Budget!V:V,'Budget Worksheet for Pivot Tabl'!K3187,[1]Budget!AC:AC)=P3187</f>
        <v>1</v>
      </c>
    </row>
    <row r="3188" spans="1:19" x14ac:dyDescent="0.25">
      <c r="A3188" t="s">
        <v>43</v>
      </c>
      <c r="B3188" t="s">
        <v>44</v>
      </c>
      <c r="C3188" t="s">
        <v>9</v>
      </c>
      <c r="D3188" t="str">
        <f t="shared" si="49"/>
        <v>OUTFLOWS</v>
      </c>
      <c r="E3188" t="s">
        <v>114</v>
      </c>
      <c r="F3188" t="s">
        <v>115</v>
      </c>
      <c r="G3188" t="s">
        <v>118</v>
      </c>
      <c r="H3188" t="s">
        <v>4005</v>
      </c>
      <c r="I3188" t="s">
        <v>701</v>
      </c>
      <c r="J3188" t="s">
        <v>702</v>
      </c>
      <c r="K3188" t="s">
        <v>4156</v>
      </c>
      <c r="L3188" t="s">
        <v>723</v>
      </c>
      <c r="M3188" s="17">
        <f>VLOOKUP($K3188,[1]Budget!$V:$AE,5,0)*IF($C3188="1 - Revenues",1,IF(AND($C3188="5 - Transfers",MID(I3188,15,1)="4"),1,-1))</f>
        <v>-753000</v>
      </c>
      <c r="N3188" s="17">
        <f>VLOOKUP($K3188,[1]Budget!$V:$AE,6,0)*IF($C3188="1 - Revenues",1,IF(AND($C3188="5 - Transfers",MID(J3188,15,1)="4"),1,-1))</f>
        <v>-753000</v>
      </c>
      <c r="O3188" s="17">
        <f>IFERROR(IF(RIGHT(LEFT(K3188,15),1)="4",VLOOKUP(K3188,'[1]Budget Worksheet'!A:B,2,0),-1*VLOOKUP(K3188,'[1]Budget Worksheet'!A:B,2,0)),0)</f>
        <v>-1190180</v>
      </c>
      <c r="P3188" s="17">
        <f>VLOOKUP($K3188,[1]Budget!$V:$AE,8,0)*IF($C3188="1 - Revenues",1,IF(AND($C3188="5 - Transfers",MID($K3188,15,1)="4"),1,-1))</f>
        <v>-1190180</v>
      </c>
      <c r="Q3188" s="17">
        <f>VLOOKUP($K3188,[1]Budget!$V:$AE,10,0)*IF($C3188="1 - Revenues",1,IF(AND($C3188="5 - Transfers",MID(K3188,15,1)="4"),1,-1))</f>
        <v>0</v>
      </c>
      <c r="S3188" s="18" t="b">
        <f>IF(LEFT(C3188,1)="1",1,-1)*SUMIF([1]Budget!V:V,'Budget Worksheet for Pivot Tabl'!K3188,[1]Budget!AC:AC)=P3188</f>
        <v>1</v>
      </c>
    </row>
    <row r="3189" spans="1:19" x14ac:dyDescent="0.25">
      <c r="A3189" t="s">
        <v>43</v>
      </c>
      <c r="B3189" t="s">
        <v>44</v>
      </c>
      <c r="C3189" t="s">
        <v>9</v>
      </c>
      <c r="D3189" t="str">
        <f t="shared" si="49"/>
        <v>OUTFLOWS</v>
      </c>
      <c r="E3189" t="s">
        <v>114</v>
      </c>
      <c r="F3189" t="s">
        <v>115</v>
      </c>
      <c r="G3189" t="s">
        <v>118</v>
      </c>
      <c r="H3189" t="s">
        <v>4005</v>
      </c>
      <c r="I3189" t="s">
        <v>701</v>
      </c>
      <c r="J3189" t="s">
        <v>702</v>
      </c>
      <c r="K3189" t="s">
        <v>4157</v>
      </c>
      <c r="L3189" t="s">
        <v>674</v>
      </c>
      <c r="M3189" s="17">
        <f>VLOOKUP($K3189,[1]Budget!$V:$AE,5,0)*IF($C3189="1 - Revenues",1,IF(AND($C3189="5 - Transfers",MID(I3189,15,1)="4"),1,-1))</f>
        <v>0</v>
      </c>
      <c r="N3189" s="17">
        <f>VLOOKUP($K3189,[1]Budget!$V:$AE,6,0)*IF($C3189="1 - Revenues",1,IF(AND($C3189="5 - Transfers",MID(J3189,15,1)="4"),1,-1))</f>
        <v>0</v>
      </c>
      <c r="O3189" s="17">
        <f>IFERROR(IF(RIGHT(LEFT(K3189,15),1)="4",VLOOKUP(K3189,'[1]Budget Worksheet'!A:B,2,0),-1*VLOOKUP(K3189,'[1]Budget Worksheet'!A:B,2,0)),0)</f>
        <v>-250000</v>
      </c>
      <c r="P3189" s="17">
        <f>VLOOKUP($K3189,[1]Budget!$V:$AE,8,0)*IF($C3189="1 - Revenues",1,IF(AND($C3189="5 - Transfers",MID($K3189,15,1)="4"),1,-1))</f>
        <v>-250000</v>
      </c>
      <c r="Q3189" s="17">
        <f>VLOOKUP($K3189,[1]Budget!$V:$AE,10,0)*IF($C3189="1 - Revenues",1,IF(AND($C3189="5 - Transfers",MID(K3189,15,1)="4"),1,-1))</f>
        <v>0</v>
      </c>
      <c r="S3189" s="18" t="b">
        <f>IF(LEFT(C3189,1)="1",1,-1)*SUMIF([1]Budget!V:V,'Budget Worksheet for Pivot Tabl'!K3189,[1]Budget!AC:AC)=P3189</f>
        <v>1</v>
      </c>
    </row>
    <row r="3190" spans="1:19" x14ac:dyDescent="0.25">
      <c r="A3190" t="s">
        <v>43</v>
      </c>
      <c r="B3190" t="s">
        <v>44</v>
      </c>
      <c r="C3190" t="s">
        <v>9</v>
      </c>
      <c r="D3190" t="str">
        <f t="shared" si="49"/>
        <v>OUTFLOWS</v>
      </c>
      <c r="E3190" t="s">
        <v>114</v>
      </c>
      <c r="F3190" t="s">
        <v>115</v>
      </c>
      <c r="G3190" t="s">
        <v>118</v>
      </c>
      <c r="H3190" t="s">
        <v>4005</v>
      </c>
      <c r="I3190" t="s">
        <v>701</v>
      </c>
      <c r="J3190" t="s">
        <v>702</v>
      </c>
      <c r="K3190" t="s">
        <v>4158</v>
      </c>
      <c r="L3190" t="s">
        <v>478</v>
      </c>
      <c r="M3190" s="17">
        <f>VLOOKUP($K3190,[1]Budget!$V:$AE,5,0)*IF($C3190="1 - Revenues",1,IF(AND($C3190="5 - Transfers",MID(I3190,15,1)="4"),1,-1))</f>
        <v>-3000</v>
      </c>
      <c r="N3190" s="17">
        <f>VLOOKUP($K3190,[1]Budget!$V:$AE,6,0)*IF($C3190="1 - Revenues",1,IF(AND($C3190="5 - Transfers",MID(J3190,15,1)="4"),1,-1))</f>
        <v>0</v>
      </c>
      <c r="O3190" s="17">
        <f>IFERROR(IF(RIGHT(LEFT(K3190,15),1)="4",VLOOKUP(K3190,'[1]Budget Worksheet'!A:B,2,0),-1*VLOOKUP(K3190,'[1]Budget Worksheet'!A:B,2,0)),0)</f>
        <v>0</v>
      </c>
      <c r="P3190" s="17">
        <f>VLOOKUP($K3190,[1]Budget!$V:$AE,8,0)*IF($C3190="1 - Revenues",1,IF(AND($C3190="5 - Transfers",MID($K3190,15,1)="4"),1,-1))</f>
        <v>0</v>
      </c>
      <c r="Q3190" s="17">
        <f>VLOOKUP($K3190,[1]Budget!$V:$AE,10,0)*IF($C3190="1 - Revenues",1,IF(AND($C3190="5 - Transfers",MID(K3190,15,1)="4"),1,-1))</f>
        <v>0</v>
      </c>
      <c r="S3190" s="18" t="b">
        <f>IF(LEFT(C3190,1)="1",1,-1)*SUMIF([1]Budget!V:V,'Budget Worksheet for Pivot Tabl'!K3190,[1]Budget!AC:AC)=P3190</f>
        <v>1</v>
      </c>
    </row>
    <row r="3191" spans="1:19" x14ac:dyDescent="0.25">
      <c r="A3191" t="s">
        <v>43</v>
      </c>
      <c r="B3191" t="s">
        <v>44</v>
      </c>
      <c r="C3191" t="s">
        <v>9</v>
      </c>
      <c r="D3191" t="str">
        <f t="shared" si="49"/>
        <v>OUTFLOWS</v>
      </c>
      <c r="E3191" t="s">
        <v>114</v>
      </c>
      <c r="F3191" t="s">
        <v>115</v>
      </c>
      <c r="G3191" t="s">
        <v>118</v>
      </c>
      <c r="H3191" t="s">
        <v>4005</v>
      </c>
      <c r="I3191" t="s">
        <v>701</v>
      </c>
      <c r="J3191" t="s">
        <v>702</v>
      </c>
      <c r="K3191" t="s">
        <v>4159</v>
      </c>
      <c r="L3191" t="s">
        <v>893</v>
      </c>
      <c r="M3191" s="17">
        <f>VLOOKUP($K3191,[1]Budget!$V:$AE,5,0)*IF($C3191="1 - Revenues",1,IF(AND($C3191="5 - Transfers",MID(I3191,15,1)="4"),1,-1))</f>
        <v>0</v>
      </c>
      <c r="N3191" s="17">
        <f>VLOOKUP($K3191,[1]Budget!$V:$AE,6,0)*IF($C3191="1 - Revenues",1,IF(AND($C3191="5 - Transfers",MID(J3191,15,1)="4"),1,-1))</f>
        <v>0</v>
      </c>
      <c r="O3191" s="17">
        <f>IFERROR(IF(RIGHT(LEFT(K3191,15),1)="4",VLOOKUP(K3191,'[1]Budget Worksheet'!A:B,2,0),-1*VLOOKUP(K3191,'[1]Budget Worksheet'!A:B,2,0)),0)</f>
        <v>0</v>
      </c>
      <c r="P3191" s="17">
        <f>VLOOKUP($K3191,[1]Budget!$V:$AE,8,0)*IF($C3191="1 - Revenues",1,IF(AND($C3191="5 - Transfers",MID($K3191,15,1)="4"),1,-1))</f>
        <v>0</v>
      </c>
      <c r="Q3191" s="17">
        <f>VLOOKUP($K3191,[1]Budget!$V:$AE,10,0)*IF($C3191="1 - Revenues",1,IF(AND($C3191="5 - Transfers",MID(K3191,15,1)="4"),1,-1))</f>
        <v>0</v>
      </c>
      <c r="S3191" s="18" t="b">
        <f>IF(LEFT(C3191,1)="1",1,-1)*SUMIF([1]Budget!V:V,'Budget Worksheet for Pivot Tabl'!K3191,[1]Budget!AC:AC)=P3191</f>
        <v>1</v>
      </c>
    </row>
    <row r="3192" spans="1:19" x14ac:dyDescent="0.25">
      <c r="A3192" t="s">
        <v>43</v>
      </c>
      <c r="B3192" t="s">
        <v>44</v>
      </c>
      <c r="C3192" t="s">
        <v>9</v>
      </c>
      <c r="D3192" t="str">
        <f t="shared" si="49"/>
        <v>OUTFLOWS</v>
      </c>
      <c r="E3192" t="s">
        <v>114</v>
      </c>
      <c r="F3192" t="s">
        <v>115</v>
      </c>
      <c r="G3192" t="s">
        <v>118</v>
      </c>
      <c r="H3192" t="s">
        <v>4005</v>
      </c>
      <c r="I3192" t="s">
        <v>701</v>
      </c>
      <c r="J3192" t="s">
        <v>702</v>
      </c>
      <c r="K3192" t="s">
        <v>4160</v>
      </c>
      <c r="L3192" t="s">
        <v>482</v>
      </c>
      <c r="M3192" s="17">
        <f>VLOOKUP($K3192,[1]Budget!$V:$AE,5,0)*IF($C3192="1 - Revenues",1,IF(AND($C3192="5 - Transfers",MID(I3192,15,1)="4"),1,-1))</f>
        <v>-8000</v>
      </c>
      <c r="N3192" s="17">
        <f>VLOOKUP($K3192,[1]Budget!$V:$AE,6,0)*IF($C3192="1 - Revenues",1,IF(AND($C3192="5 - Transfers",MID(J3192,15,1)="4"),1,-1))</f>
        <v>-10000</v>
      </c>
      <c r="O3192" s="17">
        <f>IFERROR(IF(RIGHT(LEFT(K3192,15),1)="4",VLOOKUP(K3192,'[1]Budget Worksheet'!A:B,2,0),-1*VLOOKUP(K3192,'[1]Budget Worksheet'!A:B,2,0)),0)</f>
        <v>-18000</v>
      </c>
      <c r="P3192" s="17">
        <f>VLOOKUP($K3192,[1]Budget!$V:$AE,8,0)*IF($C3192="1 - Revenues",1,IF(AND($C3192="5 - Transfers",MID($K3192,15,1)="4"),1,-1))</f>
        <v>0</v>
      </c>
      <c r="Q3192" s="17">
        <f>VLOOKUP($K3192,[1]Budget!$V:$AE,10,0)*IF($C3192="1 - Revenues",1,IF(AND($C3192="5 - Transfers",MID(K3192,15,1)="4"),1,-1))</f>
        <v>18000</v>
      </c>
      <c r="S3192" s="18" t="b">
        <f>IF(LEFT(C3192,1)="1",1,-1)*SUMIF([1]Budget!V:V,'Budget Worksheet for Pivot Tabl'!K3192,[1]Budget!AC:AC)=P3192</f>
        <v>1</v>
      </c>
    </row>
    <row r="3193" spans="1:19" x14ac:dyDescent="0.25">
      <c r="A3193" t="s">
        <v>43</v>
      </c>
      <c r="B3193" t="s">
        <v>44</v>
      </c>
      <c r="C3193" t="s">
        <v>9</v>
      </c>
      <c r="D3193" t="str">
        <f t="shared" si="49"/>
        <v>OUTFLOWS</v>
      </c>
      <c r="E3193" t="s">
        <v>114</v>
      </c>
      <c r="F3193" t="s">
        <v>115</v>
      </c>
      <c r="G3193" t="s">
        <v>118</v>
      </c>
      <c r="H3193" t="s">
        <v>4005</v>
      </c>
      <c r="I3193" t="s">
        <v>701</v>
      </c>
      <c r="J3193" t="s">
        <v>702</v>
      </c>
      <c r="K3193" t="s">
        <v>4161</v>
      </c>
      <c r="L3193" t="s">
        <v>633</v>
      </c>
      <c r="M3193" s="17">
        <f>VLOOKUP($K3193,[1]Budget!$V:$AE,5,0)*IF($C3193="1 - Revenues",1,IF(AND($C3193="5 - Transfers",MID(I3193,15,1)="4"),1,-1))</f>
        <v>-3000</v>
      </c>
      <c r="N3193" s="17">
        <f>VLOOKUP($K3193,[1]Budget!$V:$AE,6,0)*IF($C3193="1 - Revenues",1,IF(AND($C3193="5 - Transfers",MID(J3193,15,1)="4"),1,-1))</f>
        <v>-3000</v>
      </c>
      <c r="O3193" s="17">
        <f>IFERROR(IF(RIGHT(LEFT(K3193,15),1)="4",VLOOKUP(K3193,'[1]Budget Worksheet'!A:B,2,0),-1*VLOOKUP(K3193,'[1]Budget Worksheet'!A:B,2,0)),0)</f>
        <v>-2500</v>
      </c>
      <c r="P3193" s="17">
        <f>VLOOKUP($K3193,[1]Budget!$V:$AE,8,0)*IF($C3193="1 - Revenues",1,IF(AND($C3193="5 - Transfers",MID($K3193,15,1)="4"),1,-1))</f>
        <v>-2500</v>
      </c>
      <c r="Q3193" s="17">
        <f>VLOOKUP($K3193,[1]Budget!$V:$AE,10,0)*IF($C3193="1 - Revenues",1,IF(AND($C3193="5 - Transfers",MID(K3193,15,1)="4"),1,-1))</f>
        <v>0</v>
      </c>
      <c r="S3193" s="18" t="b">
        <f>IF(LEFT(C3193,1)="1",1,-1)*SUMIF([1]Budget!V:V,'Budget Worksheet for Pivot Tabl'!K3193,[1]Budget!AC:AC)=P3193</f>
        <v>1</v>
      </c>
    </row>
    <row r="3194" spans="1:19" x14ac:dyDescent="0.25">
      <c r="A3194" t="s">
        <v>43</v>
      </c>
      <c r="B3194" t="s">
        <v>44</v>
      </c>
      <c r="C3194" t="s">
        <v>9</v>
      </c>
      <c r="D3194" t="str">
        <f t="shared" si="49"/>
        <v>OUTFLOWS</v>
      </c>
      <c r="E3194" t="s">
        <v>114</v>
      </c>
      <c r="F3194" t="s">
        <v>115</v>
      </c>
      <c r="G3194" t="s">
        <v>118</v>
      </c>
      <c r="H3194" t="s">
        <v>4005</v>
      </c>
      <c r="I3194" t="s">
        <v>701</v>
      </c>
      <c r="J3194" t="s">
        <v>702</v>
      </c>
      <c r="K3194" t="s">
        <v>4162</v>
      </c>
      <c r="L3194" t="s">
        <v>484</v>
      </c>
      <c r="M3194" s="17">
        <f>VLOOKUP($K3194,[1]Budget!$V:$AE,5,0)*IF($C3194="1 - Revenues",1,IF(AND($C3194="5 - Transfers",MID(I3194,15,1)="4"),1,-1))</f>
        <v>-2000</v>
      </c>
      <c r="N3194" s="17">
        <f>VLOOKUP($K3194,[1]Budget!$V:$AE,6,0)*IF($C3194="1 - Revenues",1,IF(AND($C3194="5 - Transfers",MID(J3194,15,1)="4"),1,-1))</f>
        <v>-2000</v>
      </c>
      <c r="O3194" s="17">
        <f>IFERROR(IF(RIGHT(LEFT(K3194,15),1)="4",VLOOKUP(K3194,'[1]Budget Worksheet'!A:B,2,0),-1*VLOOKUP(K3194,'[1]Budget Worksheet'!A:B,2,0)),0)</f>
        <v>-4000</v>
      </c>
      <c r="P3194" s="17">
        <f>VLOOKUP($K3194,[1]Budget!$V:$AE,8,0)*IF($C3194="1 - Revenues",1,IF(AND($C3194="5 - Transfers",MID($K3194,15,1)="4"),1,-1))</f>
        <v>-4000</v>
      </c>
      <c r="Q3194" s="17">
        <f>VLOOKUP($K3194,[1]Budget!$V:$AE,10,0)*IF($C3194="1 - Revenues",1,IF(AND($C3194="5 - Transfers",MID(K3194,15,1)="4"),1,-1))</f>
        <v>0</v>
      </c>
      <c r="S3194" s="18" t="b">
        <f>IF(LEFT(C3194,1)="1",1,-1)*SUMIF([1]Budget!V:V,'Budget Worksheet for Pivot Tabl'!K3194,[1]Budget!AC:AC)=P3194</f>
        <v>1</v>
      </c>
    </row>
    <row r="3195" spans="1:19" x14ac:dyDescent="0.25">
      <c r="A3195" t="s">
        <v>43</v>
      </c>
      <c r="B3195" t="s">
        <v>44</v>
      </c>
      <c r="C3195" t="s">
        <v>9</v>
      </c>
      <c r="D3195" t="str">
        <f t="shared" si="49"/>
        <v>OUTFLOWS</v>
      </c>
      <c r="E3195" t="s">
        <v>114</v>
      </c>
      <c r="F3195" t="s">
        <v>115</v>
      </c>
      <c r="G3195" t="s">
        <v>118</v>
      </c>
      <c r="H3195" t="s">
        <v>4005</v>
      </c>
      <c r="I3195" t="s">
        <v>701</v>
      </c>
      <c r="J3195" t="s">
        <v>702</v>
      </c>
      <c r="K3195" t="s">
        <v>4163</v>
      </c>
      <c r="L3195" t="s">
        <v>640</v>
      </c>
      <c r="M3195" s="17">
        <f>VLOOKUP($K3195,[1]Budget!$V:$AE,5,0)*IF($C3195="1 - Revenues",1,IF(AND($C3195="5 - Transfers",MID(I3195,15,1)="4"),1,-1))</f>
        <v>-27000</v>
      </c>
      <c r="N3195" s="17">
        <f>VLOOKUP($K3195,[1]Budget!$V:$AE,6,0)*IF($C3195="1 - Revenues",1,IF(AND($C3195="5 - Transfers",MID(J3195,15,1)="4"),1,-1))</f>
        <v>-16000</v>
      </c>
      <c r="O3195" s="17">
        <f>IFERROR(IF(RIGHT(LEFT(K3195,15),1)="4",VLOOKUP(K3195,'[1]Budget Worksheet'!A:B,2,0),-1*VLOOKUP(K3195,'[1]Budget Worksheet'!A:B,2,0)),0)</f>
        <v>-20000</v>
      </c>
      <c r="P3195" s="17">
        <f>VLOOKUP($K3195,[1]Budget!$V:$AE,8,0)*IF($C3195="1 - Revenues",1,IF(AND($C3195="5 - Transfers",MID($K3195,15,1)="4"),1,-1))</f>
        <v>-20000</v>
      </c>
      <c r="Q3195" s="17">
        <f>VLOOKUP($K3195,[1]Budget!$V:$AE,10,0)*IF($C3195="1 - Revenues",1,IF(AND($C3195="5 - Transfers",MID(K3195,15,1)="4"),1,-1))</f>
        <v>0</v>
      </c>
      <c r="S3195" s="18" t="b">
        <f>IF(LEFT(C3195,1)="1",1,-1)*SUMIF([1]Budget!V:V,'Budget Worksheet for Pivot Tabl'!K3195,[1]Budget!AC:AC)=P3195</f>
        <v>1</v>
      </c>
    </row>
    <row r="3196" spans="1:19" x14ac:dyDescent="0.25">
      <c r="A3196" t="s">
        <v>43</v>
      </c>
      <c r="B3196" t="s">
        <v>44</v>
      </c>
      <c r="C3196" t="s">
        <v>9</v>
      </c>
      <c r="D3196" t="str">
        <f t="shared" si="49"/>
        <v>OUTFLOWS</v>
      </c>
      <c r="E3196" t="s">
        <v>114</v>
      </c>
      <c r="F3196" t="s">
        <v>115</v>
      </c>
      <c r="G3196" t="s">
        <v>118</v>
      </c>
      <c r="H3196" t="s">
        <v>4005</v>
      </c>
      <c r="I3196" t="s">
        <v>701</v>
      </c>
      <c r="J3196" t="s">
        <v>702</v>
      </c>
      <c r="K3196" t="s">
        <v>4164</v>
      </c>
      <c r="L3196" t="s">
        <v>900</v>
      </c>
      <c r="M3196" s="17">
        <f>VLOOKUP($K3196,[1]Budget!$V:$AE,5,0)*IF($C3196="1 - Revenues",1,IF(AND($C3196="5 - Transfers",MID(I3196,15,1)="4"),1,-1))</f>
        <v>-4000</v>
      </c>
      <c r="N3196" s="17">
        <f>VLOOKUP($K3196,[1]Budget!$V:$AE,6,0)*IF($C3196="1 - Revenues",1,IF(AND($C3196="5 - Transfers",MID(J3196,15,1)="4"),1,-1))</f>
        <v>-2000</v>
      </c>
      <c r="O3196" s="17">
        <f>IFERROR(IF(RIGHT(LEFT(K3196,15),1)="4",VLOOKUP(K3196,'[1]Budget Worksheet'!A:B,2,0),-1*VLOOKUP(K3196,'[1]Budget Worksheet'!A:B,2,0)),0)</f>
        <v>-5000</v>
      </c>
      <c r="P3196" s="17">
        <f>VLOOKUP($K3196,[1]Budget!$V:$AE,8,0)*IF($C3196="1 - Revenues",1,IF(AND($C3196="5 - Transfers",MID($K3196,15,1)="4"),1,-1))</f>
        <v>-5000</v>
      </c>
      <c r="Q3196" s="17">
        <f>VLOOKUP($K3196,[1]Budget!$V:$AE,10,0)*IF($C3196="1 - Revenues",1,IF(AND($C3196="5 - Transfers",MID(K3196,15,1)="4"),1,-1))</f>
        <v>0</v>
      </c>
      <c r="S3196" s="18" t="b">
        <f>IF(LEFT(C3196,1)="1",1,-1)*SUMIF([1]Budget!V:V,'Budget Worksheet for Pivot Tabl'!K3196,[1]Budget!AC:AC)=P3196</f>
        <v>1</v>
      </c>
    </row>
    <row r="3197" spans="1:19" x14ac:dyDescent="0.25">
      <c r="A3197" t="s">
        <v>43</v>
      </c>
      <c r="B3197" t="s">
        <v>44</v>
      </c>
      <c r="C3197" t="s">
        <v>9</v>
      </c>
      <c r="D3197" t="str">
        <f t="shared" si="49"/>
        <v>OUTFLOWS</v>
      </c>
      <c r="E3197" t="s">
        <v>114</v>
      </c>
      <c r="F3197" t="s">
        <v>115</v>
      </c>
      <c r="G3197" t="s">
        <v>118</v>
      </c>
      <c r="H3197" t="s">
        <v>4005</v>
      </c>
      <c r="I3197" t="s">
        <v>701</v>
      </c>
      <c r="J3197" t="s">
        <v>702</v>
      </c>
      <c r="K3197" t="s">
        <v>4165</v>
      </c>
      <c r="L3197" t="s">
        <v>486</v>
      </c>
      <c r="M3197" s="17">
        <f>VLOOKUP($K3197,[1]Budget!$V:$AE,5,0)*IF($C3197="1 - Revenues",1,IF(AND($C3197="5 - Transfers",MID(I3197,15,1)="4"),1,-1))</f>
        <v>0</v>
      </c>
      <c r="N3197" s="17">
        <f>VLOOKUP($K3197,[1]Budget!$V:$AE,6,0)*IF($C3197="1 - Revenues",1,IF(AND($C3197="5 - Transfers",MID(J3197,15,1)="4"),1,-1))</f>
        <v>0</v>
      </c>
      <c r="O3197" s="17">
        <f>IFERROR(IF(RIGHT(LEFT(K3197,15),1)="4",VLOOKUP(K3197,'[1]Budget Worksheet'!A:B,2,0),-1*VLOOKUP(K3197,'[1]Budget Worksheet'!A:B,2,0)),0)</f>
        <v>0</v>
      </c>
      <c r="P3197" s="17">
        <f>VLOOKUP($K3197,[1]Budget!$V:$AE,8,0)*IF($C3197="1 - Revenues",1,IF(AND($C3197="5 - Transfers",MID($K3197,15,1)="4"),1,-1))</f>
        <v>0</v>
      </c>
      <c r="Q3197" s="17">
        <f>VLOOKUP($K3197,[1]Budget!$V:$AE,10,0)*IF($C3197="1 - Revenues",1,IF(AND($C3197="5 - Transfers",MID(K3197,15,1)="4"),1,-1))</f>
        <v>0</v>
      </c>
      <c r="S3197" s="18" t="b">
        <f>IF(LEFT(C3197,1)="1",1,-1)*SUMIF([1]Budget!V:V,'Budget Worksheet for Pivot Tabl'!K3197,[1]Budget!AC:AC)=P3197</f>
        <v>1</v>
      </c>
    </row>
    <row r="3198" spans="1:19" x14ac:dyDescent="0.25">
      <c r="A3198" t="s">
        <v>43</v>
      </c>
      <c r="B3198" t="s">
        <v>44</v>
      </c>
      <c r="C3198" t="s">
        <v>9</v>
      </c>
      <c r="D3198" t="str">
        <f t="shared" si="49"/>
        <v>OUTFLOWS</v>
      </c>
      <c r="E3198" t="s">
        <v>114</v>
      </c>
      <c r="F3198" t="s">
        <v>115</v>
      </c>
      <c r="G3198" t="s">
        <v>118</v>
      </c>
      <c r="H3198" t="s">
        <v>4005</v>
      </c>
      <c r="I3198" t="s">
        <v>701</v>
      </c>
      <c r="J3198" t="s">
        <v>702</v>
      </c>
      <c r="K3198" t="s">
        <v>4166</v>
      </c>
      <c r="L3198" t="s">
        <v>1037</v>
      </c>
      <c r="M3198" s="17">
        <f>VLOOKUP($K3198,[1]Budget!$V:$AE,5,0)*IF($C3198="1 - Revenues",1,IF(AND($C3198="5 - Transfers",MID(I3198,15,1)="4"),1,-1))</f>
        <v>-4000</v>
      </c>
      <c r="N3198" s="17">
        <f>VLOOKUP($K3198,[1]Budget!$V:$AE,6,0)*IF($C3198="1 - Revenues",1,IF(AND($C3198="5 - Transfers",MID(J3198,15,1)="4"),1,-1))</f>
        <v>-1000</v>
      </c>
      <c r="O3198" s="17">
        <f>IFERROR(IF(RIGHT(LEFT(K3198,15),1)="4",VLOOKUP(K3198,'[1]Budget Worksheet'!A:B,2,0),-1*VLOOKUP(K3198,'[1]Budget Worksheet'!A:B,2,0)),0)</f>
        <v>-4200</v>
      </c>
      <c r="P3198" s="17">
        <f>VLOOKUP($K3198,[1]Budget!$V:$AE,8,0)*IF($C3198="1 - Revenues",1,IF(AND($C3198="5 - Transfers",MID($K3198,15,1)="4"),1,-1))</f>
        <v>-4200</v>
      </c>
      <c r="Q3198" s="17">
        <f>VLOOKUP($K3198,[1]Budget!$V:$AE,10,0)*IF($C3198="1 - Revenues",1,IF(AND($C3198="5 - Transfers",MID(K3198,15,1)="4"),1,-1))</f>
        <v>0</v>
      </c>
      <c r="S3198" s="18" t="b">
        <f>IF(LEFT(C3198,1)="1",1,-1)*SUMIF([1]Budget!V:V,'Budget Worksheet for Pivot Tabl'!K3198,[1]Budget!AC:AC)=P3198</f>
        <v>1</v>
      </c>
    </row>
    <row r="3199" spans="1:19" x14ac:dyDescent="0.25">
      <c r="A3199" t="s">
        <v>43</v>
      </c>
      <c r="B3199" t="s">
        <v>44</v>
      </c>
      <c r="C3199" t="s">
        <v>9</v>
      </c>
      <c r="D3199" t="str">
        <f t="shared" si="49"/>
        <v>OUTFLOWS</v>
      </c>
      <c r="E3199" t="s">
        <v>114</v>
      </c>
      <c r="F3199" t="s">
        <v>115</v>
      </c>
      <c r="G3199" t="s">
        <v>118</v>
      </c>
      <c r="H3199" t="s">
        <v>4005</v>
      </c>
      <c r="I3199" t="s">
        <v>701</v>
      </c>
      <c r="J3199" t="s">
        <v>702</v>
      </c>
      <c r="K3199" t="s">
        <v>4167</v>
      </c>
      <c r="L3199" t="s">
        <v>792</v>
      </c>
      <c r="M3199" s="17">
        <f>VLOOKUP($K3199,[1]Budget!$V:$AE,5,0)*IF($C3199="1 - Revenues",1,IF(AND($C3199="5 - Transfers",MID(I3199,15,1)="4"),1,-1))</f>
        <v>0</v>
      </c>
      <c r="N3199" s="17">
        <f>VLOOKUP($K3199,[1]Budget!$V:$AE,6,0)*IF($C3199="1 - Revenues",1,IF(AND($C3199="5 - Transfers",MID(J3199,15,1)="4"),1,-1))</f>
        <v>0</v>
      </c>
      <c r="O3199" s="17">
        <f>IFERROR(IF(RIGHT(LEFT(K3199,15),1)="4",VLOOKUP(K3199,'[1]Budget Worksheet'!A:B,2,0),-1*VLOOKUP(K3199,'[1]Budget Worksheet'!A:B,2,0)),0)</f>
        <v>0</v>
      </c>
      <c r="P3199" s="17">
        <f>VLOOKUP($K3199,[1]Budget!$V:$AE,8,0)*IF($C3199="1 - Revenues",1,IF(AND($C3199="5 - Transfers",MID($K3199,15,1)="4"),1,-1))</f>
        <v>0</v>
      </c>
      <c r="Q3199" s="17">
        <f>VLOOKUP($K3199,[1]Budget!$V:$AE,10,0)*IF($C3199="1 - Revenues",1,IF(AND($C3199="5 - Transfers",MID(K3199,15,1)="4"),1,-1))</f>
        <v>0</v>
      </c>
      <c r="S3199" s="18" t="b">
        <f>IF(LEFT(C3199,1)="1",1,-1)*SUMIF([1]Budget!V:V,'Budget Worksheet for Pivot Tabl'!K3199,[1]Budget!AC:AC)=P3199</f>
        <v>1</v>
      </c>
    </row>
    <row r="3200" spans="1:19" x14ac:dyDescent="0.25">
      <c r="A3200" t="s">
        <v>43</v>
      </c>
      <c r="B3200" t="s">
        <v>44</v>
      </c>
      <c r="C3200" t="s">
        <v>9</v>
      </c>
      <c r="D3200" t="str">
        <f t="shared" si="49"/>
        <v>OUTFLOWS</v>
      </c>
      <c r="E3200" t="s">
        <v>114</v>
      </c>
      <c r="F3200" t="s">
        <v>115</v>
      </c>
      <c r="G3200" t="s">
        <v>118</v>
      </c>
      <c r="H3200" t="s">
        <v>4005</v>
      </c>
      <c r="I3200" t="s">
        <v>701</v>
      </c>
      <c r="J3200" t="s">
        <v>702</v>
      </c>
      <c r="K3200" t="s">
        <v>4168</v>
      </c>
      <c r="L3200" t="s">
        <v>490</v>
      </c>
      <c r="M3200" s="17">
        <f>VLOOKUP($K3200,[1]Budget!$V:$AE,5,0)*IF($C3200="1 - Revenues",1,IF(AND($C3200="5 - Transfers",MID(I3200,15,1)="4"),1,-1))</f>
        <v>-2000</v>
      </c>
      <c r="N3200" s="17">
        <f>VLOOKUP($K3200,[1]Budget!$V:$AE,6,0)*IF($C3200="1 - Revenues",1,IF(AND($C3200="5 - Transfers",MID(J3200,15,1)="4"),1,-1))</f>
        <v>-2000</v>
      </c>
      <c r="O3200" s="17">
        <f>IFERROR(IF(RIGHT(LEFT(K3200,15),1)="4",VLOOKUP(K3200,'[1]Budget Worksheet'!A:B,2,0),-1*VLOOKUP(K3200,'[1]Budget Worksheet'!A:B,2,0)),0)</f>
        <v>-2300</v>
      </c>
      <c r="P3200" s="17">
        <f>VLOOKUP($K3200,[1]Budget!$V:$AE,8,0)*IF($C3200="1 - Revenues",1,IF(AND($C3200="5 - Transfers",MID($K3200,15,1)="4"),1,-1))</f>
        <v>-2300</v>
      </c>
      <c r="Q3200" s="17">
        <f>VLOOKUP($K3200,[1]Budget!$V:$AE,10,0)*IF($C3200="1 - Revenues",1,IF(AND($C3200="5 - Transfers",MID(K3200,15,1)="4"),1,-1))</f>
        <v>0</v>
      </c>
      <c r="S3200" s="18" t="b">
        <f>IF(LEFT(C3200,1)="1",1,-1)*SUMIF([1]Budget!V:V,'Budget Worksheet for Pivot Tabl'!K3200,[1]Budget!AC:AC)=P3200</f>
        <v>1</v>
      </c>
    </row>
    <row r="3201" spans="1:19" x14ac:dyDescent="0.25">
      <c r="A3201" t="s">
        <v>43</v>
      </c>
      <c r="B3201" t="s">
        <v>44</v>
      </c>
      <c r="C3201" t="s">
        <v>9</v>
      </c>
      <c r="D3201" t="str">
        <f t="shared" si="49"/>
        <v>OUTFLOWS</v>
      </c>
      <c r="E3201" t="s">
        <v>114</v>
      </c>
      <c r="F3201" t="s">
        <v>115</v>
      </c>
      <c r="G3201" t="s">
        <v>118</v>
      </c>
      <c r="H3201" t="s">
        <v>4005</v>
      </c>
      <c r="I3201" t="s">
        <v>701</v>
      </c>
      <c r="J3201" t="s">
        <v>702</v>
      </c>
      <c r="K3201" t="s">
        <v>4169</v>
      </c>
      <c r="L3201" t="s">
        <v>905</v>
      </c>
      <c r="M3201" s="17">
        <f>VLOOKUP($K3201,[1]Budget!$V:$AE,5,0)*IF($C3201="1 - Revenues",1,IF(AND($C3201="5 - Transfers",MID(I3201,15,1)="4"),1,-1))</f>
        <v>0</v>
      </c>
      <c r="N3201" s="17">
        <f>VLOOKUP($K3201,[1]Budget!$V:$AE,6,0)*IF($C3201="1 - Revenues",1,IF(AND($C3201="5 - Transfers",MID(J3201,15,1)="4"),1,-1))</f>
        <v>0</v>
      </c>
      <c r="O3201" s="17">
        <f>IFERROR(IF(RIGHT(LEFT(K3201,15),1)="4",VLOOKUP(K3201,'[1]Budget Worksheet'!A:B,2,0),-1*VLOOKUP(K3201,'[1]Budget Worksheet'!A:B,2,0)),0)</f>
        <v>-250</v>
      </c>
      <c r="P3201" s="17">
        <f>VLOOKUP($K3201,[1]Budget!$V:$AE,8,0)*IF($C3201="1 - Revenues",1,IF(AND($C3201="5 - Transfers",MID($K3201,15,1)="4"),1,-1))</f>
        <v>-250</v>
      </c>
      <c r="Q3201" s="17">
        <f>VLOOKUP($K3201,[1]Budget!$V:$AE,10,0)*IF($C3201="1 - Revenues",1,IF(AND($C3201="5 - Transfers",MID(K3201,15,1)="4"),1,-1))</f>
        <v>0</v>
      </c>
      <c r="S3201" s="18" t="b">
        <f>IF(LEFT(C3201,1)="1",1,-1)*SUMIF([1]Budget!V:V,'Budget Worksheet for Pivot Tabl'!K3201,[1]Budget!AC:AC)=P3201</f>
        <v>1</v>
      </c>
    </row>
    <row r="3202" spans="1:19" x14ac:dyDescent="0.25">
      <c r="A3202" t="s">
        <v>43</v>
      </c>
      <c r="B3202" t="s">
        <v>44</v>
      </c>
      <c r="C3202" t="s">
        <v>9</v>
      </c>
      <c r="D3202" t="str">
        <f t="shared" si="49"/>
        <v>OUTFLOWS</v>
      </c>
      <c r="E3202" t="s">
        <v>114</v>
      </c>
      <c r="F3202" t="s">
        <v>115</v>
      </c>
      <c r="G3202" t="s">
        <v>118</v>
      </c>
      <c r="H3202" t="s">
        <v>4005</v>
      </c>
      <c r="I3202" t="s">
        <v>701</v>
      </c>
      <c r="J3202" t="s">
        <v>702</v>
      </c>
      <c r="K3202" t="s">
        <v>4170</v>
      </c>
      <c r="L3202" t="s">
        <v>645</v>
      </c>
      <c r="M3202" s="17">
        <f>VLOOKUP($K3202,[1]Budget!$V:$AE,5,0)*IF($C3202="1 - Revenues",1,IF(AND($C3202="5 - Transfers",MID(I3202,15,1)="4"),1,-1))</f>
        <v>-37000</v>
      </c>
      <c r="N3202" s="17">
        <f>VLOOKUP($K3202,[1]Budget!$V:$AE,6,0)*IF($C3202="1 - Revenues",1,IF(AND($C3202="5 - Transfers",MID(J3202,15,1)="4"),1,-1))</f>
        <v>-37000</v>
      </c>
      <c r="O3202" s="17">
        <f>IFERROR(IF(RIGHT(LEFT(K3202,15),1)="4",VLOOKUP(K3202,'[1]Budget Worksheet'!A:B,2,0),-1*VLOOKUP(K3202,'[1]Budget Worksheet'!A:B,2,0)),0)</f>
        <v>-37800</v>
      </c>
      <c r="P3202" s="17">
        <f>VLOOKUP($K3202,[1]Budget!$V:$AE,8,0)*IF($C3202="1 - Revenues",1,IF(AND($C3202="5 - Transfers",MID($K3202,15,1)="4"),1,-1))</f>
        <v>-37000</v>
      </c>
      <c r="Q3202" s="17">
        <f>VLOOKUP($K3202,[1]Budget!$V:$AE,10,0)*IF($C3202="1 - Revenues",1,IF(AND($C3202="5 - Transfers",MID(K3202,15,1)="4"),1,-1))</f>
        <v>800</v>
      </c>
      <c r="S3202" s="18" t="b">
        <f>IF(LEFT(C3202,1)="1",1,-1)*SUMIF([1]Budget!V:V,'Budget Worksheet for Pivot Tabl'!K3202,[1]Budget!AC:AC)=P3202</f>
        <v>1</v>
      </c>
    </row>
    <row r="3203" spans="1:19" x14ac:dyDescent="0.25">
      <c r="A3203" t="s">
        <v>43</v>
      </c>
      <c r="B3203" t="s">
        <v>44</v>
      </c>
      <c r="C3203" t="s">
        <v>9</v>
      </c>
      <c r="D3203" t="str">
        <f t="shared" ref="D3203:D3266" si="50">IF(C3203="1 - Revenues","INFLOWS","OUTFLOWS")</f>
        <v>OUTFLOWS</v>
      </c>
      <c r="E3203" t="s">
        <v>114</v>
      </c>
      <c r="F3203" t="s">
        <v>115</v>
      </c>
      <c r="G3203" t="s">
        <v>118</v>
      </c>
      <c r="H3203" t="s">
        <v>4005</v>
      </c>
      <c r="I3203" t="s">
        <v>701</v>
      </c>
      <c r="J3203" t="s">
        <v>702</v>
      </c>
      <c r="K3203" t="s">
        <v>4171</v>
      </c>
      <c r="L3203" t="s">
        <v>647</v>
      </c>
      <c r="M3203" s="17">
        <f>VLOOKUP($K3203,[1]Budget!$V:$AE,5,0)*IF($C3203="1 - Revenues",1,IF(AND($C3203="5 - Transfers",MID(I3203,15,1)="4"),1,-1))</f>
        <v>0</v>
      </c>
      <c r="N3203" s="17">
        <f>VLOOKUP($K3203,[1]Budget!$V:$AE,6,0)*IF($C3203="1 - Revenues",1,IF(AND($C3203="5 - Transfers",MID(J3203,15,1)="4"),1,-1))</f>
        <v>0</v>
      </c>
      <c r="O3203" s="17">
        <f>IFERROR(IF(RIGHT(LEFT(K3203,15),1)="4",VLOOKUP(K3203,'[1]Budget Worksheet'!A:B,2,0),-1*VLOOKUP(K3203,'[1]Budget Worksheet'!A:B,2,0)),0)</f>
        <v>-500</v>
      </c>
      <c r="P3203" s="17">
        <f>VLOOKUP($K3203,[1]Budget!$V:$AE,8,0)*IF($C3203="1 - Revenues",1,IF(AND($C3203="5 - Transfers",MID($K3203,15,1)="4"),1,-1))</f>
        <v>-500</v>
      </c>
      <c r="Q3203" s="17">
        <f>VLOOKUP($K3203,[1]Budget!$V:$AE,10,0)*IF($C3203="1 - Revenues",1,IF(AND($C3203="5 - Transfers",MID(K3203,15,1)="4"),1,-1))</f>
        <v>0</v>
      </c>
      <c r="S3203" s="18" t="b">
        <f>IF(LEFT(C3203,1)="1",1,-1)*SUMIF([1]Budget!V:V,'Budget Worksheet for Pivot Tabl'!K3203,[1]Budget!AC:AC)=P3203</f>
        <v>1</v>
      </c>
    </row>
    <row r="3204" spans="1:19" x14ac:dyDescent="0.25">
      <c r="A3204" t="s">
        <v>43</v>
      </c>
      <c r="B3204" t="s">
        <v>44</v>
      </c>
      <c r="C3204" t="s">
        <v>9</v>
      </c>
      <c r="D3204" t="str">
        <f t="shared" si="50"/>
        <v>OUTFLOWS</v>
      </c>
      <c r="E3204" t="s">
        <v>114</v>
      </c>
      <c r="F3204" t="s">
        <v>115</v>
      </c>
      <c r="G3204" t="s">
        <v>118</v>
      </c>
      <c r="H3204" t="s">
        <v>4005</v>
      </c>
      <c r="I3204" t="s">
        <v>701</v>
      </c>
      <c r="J3204" t="s">
        <v>702</v>
      </c>
      <c r="K3204" t="s">
        <v>4172</v>
      </c>
      <c r="L3204" t="s">
        <v>649</v>
      </c>
      <c r="M3204" s="17">
        <f>VLOOKUP($K3204,[1]Budget!$V:$AE,5,0)*IF($C3204="1 - Revenues",1,IF(AND($C3204="5 - Transfers",MID(I3204,15,1)="4"),1,-1))</f>
        <v>0</v>
      </c>
      <c r="N3204" s="17">
        <f>VLOOKUP($K3204,[1]Budget!$V:$AE,6,0)*IF($C3204="1 - Revenues",1,IF(AND($C3204="5 - Transfers",MID(J3204,15,1)="4"),1,-1))</f>
        <v>0</v>
      </c>
      <c r="O3204" s="17">
        <f>IFERROR(IF(RIGHT(LEFT(K3204,15),1)="4",VLOOKUP(K3204,'[1]Budget Worksheet'!A:B,2,0),-1*VLOOKUP(K3204,'[1]Budget Worksheet'!A:B,2,0)),0)</f>
        <v>-100</v>
      </c>
      <c r="P3204" s="17">
        <f>VLOOKUP($K3204,[1]Budget!$V:$AE,8,0)*IF($C3204="1 - Revenues",1,IF(AND($C3204="5 - Transfers",MID($K3204,15,1)="4"),1,-1))</f>
        <v>-100</v>
      </c>
      <c r="Q3204" s="17">
        <f>VLOOKUP($K3204,[1]Budget!$V:$AE,10,0)*IF($C3204="1 - Revenues",1,IF(AND($C3204="5 - Transfers",MID(K3204,15,1)="4"),1,-1))</f>
        <v>0</v>
      </c>
      <c r="S3204" s="18" t="b">
        <f>IF(LEFT(C3204,1)="1",1,-1)*SUMIF([1]Budget!V:V,'Budget Worksheet for Pivot Tabl'!K3204,[1]Budget!AC:AC)=P3204</f>
        <v>1</v>
      </c>
    </row>
    <row r="3205" spans="1:19" x14ac:dyDescent="0.25">
      <c r="A3205" t="s">
        <v>43</v>
      </c>
      <c r="B3205" t="s">
        <v>44</v>
      </c>
      <c r="C3205" t="s">
        <v>9</v>
      </c>
      <c r="D3205" t="str">
        <f t="shared" si="50"/>
        <v>OUTFLOWS</v>
      </c>
      <c r="E3205" t="s">
        <v>114</v>
      </c>
      <c r="F3205" t="s">
        <v>115</v>
      </c>
      <c r="G3205" t="s">
        <v>118</v>
      </c>
      <c r="H3205" t="s">
        <v>4005</v>
      </c>
      <c r="I3205" t="s">
        <v>701</v>
      </c>
      <c r="J3205" t="s">
        <v>702</v>
      </c>
      <c r="K3205" t="s">
        <v>4173</v>
      </c>
      <c r="L3205" t="s">
        <v>651</v>
      </c>
      <c r="M3205" s="17">
        <f>VLOOKUP($K3205,[1]Budget!$V:$AE,5,0)*IF($C3205="1 - Revenues",1,IF(AND($C3205="5 - Transfers",MID(I3205,15,1)="4"),1,-1))</f>
        <v>-21000</v>
      </c>
      <c r="N3205" s="17">
        <f>VLOOKUP($K3205,[1]Budget!$V:$AE,6,0)*IF($C3205="1 - Revenues",1,IF(AND($C3205="5 - Transfers",MID(J3205,15,1)="4"),1,-1))</f>
        <v>-13000</v>
      </c>
      <c r="O3205" s="17">
        <f>IFERROR(IF(RIGHT(LEFT(K3205,15),1)="4",VLOOKUP(K3205,'[1]Budget Worksheet'!A:B,2,0),-1*VLOOKUP(K3205,'[1]Budget Worksheet'!A:B,2,0)),0)</f>
        <v>-50000</v>
      </c>
      <c r="P3205" s="17">
        <f>VLOOKUP($K3205,[1]Budget!$V:$AE,8,0)*IF($C3205="1 - Revenues",1,IF(AND($C3205="5 - Transfers",MID($K3205,15,1)="4"),1,-1))</f>
        <v>-50000</v>
      </c>
      <c r="Q3205" s="17">
        <f>VLOOKUP($K3205,[1]Budget!$V:$AE,10,0)*IF($C3205="1 - Revenues",1,IF(AND($C3205="5 - Transfers",MID(K3205,15,1)="4"),1,-1))</f>
        <v>0</v>
      </c>
      <c r="S3205" s="18" t="b">
        <f>IF(LEFT(C3205,1)="1",1,-1)*SUMIF([1]Budget!V:V,'Budget Worksheet for Pivot Tabl'!K3205,[1]Budget!AC:AC)=P3205</f>
        <v>1</v>
      </c>
    </row>
    <row r="3206" spans="1:19" x14ac:dyDescent="0.25">
      <c r="A3206" t="s">
        <v>43</v>
      </c>
      <c r="B3206" t="s">
        <v>44</v>
      </c>
      <c r="C3206" t="s">
        <v>9</v>
      </c>
      <c r="D3206" t="str">
        <f t="shared" si="50"/>
        <v>OUTFLOWS</v>
      </c>
      <c r="E3206" t="s">
        <v>114</v>
      </c>
      <c r="F3206" t="s">
        <v>115</v>
      </c>
      <c r="G3206" t="s">
        <v>118</v>
      </c>
      <c r="H3206" t="s">
        <v>4005</v>
      </c>
      <c r="I3206" t="s">
        <v>701</v>
      </c>
      <c r="J3206" t="s">
        <v>702</v>
      </c>
      <c r="K3206" t="s">
        <v>4174</v>
      </c>
      <c r="L3206" t="s">
        <v>498</v>
      </c>
      <c r="M3206" s="17">
        <f>VLOOKUP($K3206,[1]Budget!$V:$AE,5,0)*IF($C3206="1 - Revenues",1,IF(AND($C3206="5 - Transfers",MID(I3206,15,1)="4"),1,-1))</f>
        <v>0</v>
      </c>
      <c r="N3206" s="17">
        <f>VLOOKUP($K3206,[1]Budget!$V:$AE,6,0)*IF($C3206="1 - Revenues",1,IF(AND($C3206="5 - Transfers",MID(J3206,15,1)="4"),1,-1))</f>
        <v>0</v>
      </c>
      <c r="O3206" s="17">
        <f>IFERROR(IF(RIGHT(LEFT(K3206,15),1)="4",VLOOKUP(K3206,'[1]Budget Worksheet'!A:B,2,0),-1*VLOOKUP(K3206,'[1]Budget Worksheet'!A:B,2,0)),0)</f>
        <v>-1000</v>
      </c>
      <c r="P3206" s="17">
        <f>VLOOKUP($K3206,[1]Budget!$V:$AE,8,0)*IF($C3206="1 - Revenues",1,IF(AND($C3206="5 - Transfers",MID($K3206,15,1)="4"),1,-1))</f>
        <v>-1000</v>
      </c>
      <c r="Q3206" s="17">
        <f>VLOOKUP($K3206,[1]Budget!$V:$AE,10,0)*IF($C3206="1 - Revenues",1,IF(AND($C3206="5 - Transfers",MID(K3206,15,1)="4"),1,-1))</f>
        <v>0</v>
      </c>
      <c r="S3206" s="18" t="b">
        <f>IF(LEFT(C3206,1)="1",1,-1)*SUMIF([1]Budget!V:V,'Budget Worksheet for Pivot Tabl'!K3206,[1]Budget!AC:AC)=P3206</f>
        <v>1</v>
      </c>
    </row>
    <row r="3207" spans="1:19" x14ac:dyDescent="0.25">
      <c r="A3207" t="s">
        <v>43</v>
      </c>
      <c r="B3207" t="s">
        <v>44</v>
      </c>
      <c r="C3207" t="s">
        <v>9</v>
      </c>
      <c r="D3207" t="str">
        <f t="shared" si="50"/>
        <v>OUTFLOWS</v>
      </c>
      <c r="E3207" t="s">
        <v>114</v>
      </c>
      <c r="F3207" t="s">
        <v>115</v>
      </c>
      <c r="G3207" t="s">
        <v>118</v>
      </c>
      <c r="H3207" t="s">
        <v>4005</v>
      </c>
      <c r="I3207" t="s">
        <v>701</v>
      </c>
      <c r="J3207" t="s">
        <v>702</v>
      </c>
      <c r="K3207" t="s">
        <v>4175</v>
      </c>
      <c r="L3207" t="s">
        <v>653</v>
      </c>
      <c r="M3207" s="17">
        <f>VLOOKUP($K3207,[1]Budget!$V:$AE,5,0)*IF($C3207="1 - Revenues",1,IF(AND($C3207="5 - Transfers",MID(I3207,15,1)="4"),1,-1))</f>
        <v>0</v>
      </c>
      <c r="N3207" s="17">
        <f>VLOOKUP($K3207,[1]Budget!$V:$AE,6,0)*IF($C3207="1 - Revenues",1,IF(AND($C3207="5 - Transfers",MID(J3207,15,1)="4"),1,-1))</f>
        <v>0</v>
      </c>
      <c r="O3207" s="17">
        <f>IFERROR(IF(RIGHT(LEFT(K3207,15),1)="4",VLOOKUP(K3207,'[1]Budget Worksheet'!A:B,2,0),-1*VLOOKUP(K3207,'[1]Budget Worksheet'!A:B,2,0)),0)</f>
        <v>-250</v>
      </c>
      <c r="P3207" s="17">
        <f>VLOOKUP($K3207,[1]Budget!$V:$AE,8,0)*IF($C3207="1 - Revenues",1,IF(AND($C3207="5 - Transfers",MID($K3207,15,1)="4"),1,-1))</f>
        <v>-250</v>
      </c>
      <c r="Q3207" s="17">
        <f>VLOOKUP($K3207,[1]Budget!$V:$AE,10,0)*IF($C3207="1 - Revenues",1,IF(AND($C3207="5 - Transfers",MID(K3207,15,1)="4"),1,-1))</f>
        <v>0</v>
      </c>
      <c r="S3207" s="18" t="b">
        <f>IF(LEFT(C3207,1)="1",1,-1)*SUMIF([1]Budget!V:V,'Budget Worksheet for Pivot Tabl'!K3207,[1]Budget!AC:AC)=P3207</f>
        <v>1</v>
      </c>
    </row>
    <row r="3208" spans="1:19" x14ac:dyDescent="0.25">
      <c r="A3208" t="s">
        <v>43</v>
      </c>
      <c r="B3208" t="s">
        <v>44</v>
      </c>
      <c r="C3208" t="s">
        <v>9</v>
      </c>
      <c r="D3208" t="str">
        <f t="shared" si="50"/>
        <v>OUTFLOWS</v>
      </c>
      <c r="E3208" t="s">
        <v>114</v>
      </c>
      <c r="F3208" t="s">
        <v>115</v>
      </c>
      <c r="G3208" t="s">
        <v>118</v>
      </c>
      <c r="H3208" t="s">
        <v>4005</v>
      </c>
      <c r="I3208" t="s">
        <v>701</v>
      </c>
      <c r="J3208" t="s">
        <v>702</v>
      </c>
      <c r="K3208" t="s">
        <v>4176</v>
      </c>
      <c r="L3208" t="s">
        <v>2486</v>
      </c>
      <c r="M3208" s="17">
        <f>VLOOKUP($K3208,[1]Budget!$V:$AE,5,0)*IF($C3208="1 - Revenues",1,IF(AND($C3208="5 - Transfers",MID(I3208,15,1)="4"),1,-1))</f>
        <v>-27000</v>
      </c>
      <c r="N3208" s="17">
        <f>VLOOKUP($K3208,[1]Budget!$V:$AE,6,0)*IF($C3208="1 - Revenues",1,IF(AND($C3208="5 - Transfers",MID(J3208,15,1)="4"),1,-1))</f>
        <v>-27000</v>
      </c>
      <c r="O3208" s="17">
        <f>IFERROR(IF(RIGHT(LEFT(K3208,15),1)="4",VLOOKUP(K3208,'[1]Budget Worksheet'!A:B,2,0),-1*VLOOKUP(K3208,'[1]Budget Worksheet'!A:B,2,0)),0)</f>
        <v>-26820</v>
      </c>
      <c r="P3208" s="17">
        <f>VLOOKUP($K3208,[1]Budget!$V:$AE,8,0)*IF($C3208="1 - Revenues",1,IF(AND($C3208="5 - Transfers",MID($K3208,15,1)="4"),1,-1))</f>
        <v>-26820</v>
      </c>
      <c r="Q3208" s="17">
        <f>VLOOKUP($K3208,[1]Budget!$V:$AE,10,0)*IF($C3208="1 - Revenues",1,IF(AND($C3208="5 - Transfers",MID(K3208,15,1)="4"),1,-1))</f>
        <v>0</v>
      </c>
      <c r="S3208" s="18" t="b">
        <f>IF(LEFT(C3208,1)="1",1,-1)*SUMIF([1]Budget!V:V,'Budget Worksheet for Pivot Tabl'!K3208,[1]Budget!AC:AC)=P3208</f>
        <v>1</v>
      </c>
    </row>
    <row r="3209" spans="1:19" x14ac:dyDescent="0.25">
      <c r="A3209" t="s">
        <v>43</v>
      </c>
      <c r="B3209" t="s">
        <v>44</v>
      </c>
      <c r="C3209" t="s">
        <v>9</v>
      </c>
      <c r="D3209" t="str">
        <f t="shared" si="50"/>
        <v>OUTFLOWS</v>
      </c>
      <c r="E3209" t="s">
        <v>114</v>
      </c>
      <c r="F3209" t="s">
        <v>115</v>
      </c>
      <c r="G3209" t="s">
        <v>118</v>
      </c>
      <c r="H3209" t="s">
        <v>4005</v>
      </c>
      <c r="I3209" t="s">
        <v>701</v>
      </c>
      <c r="J3209" t="s">
        <v>702</v>
      </c>
      <c r="K3209" t="s">
        <v>4177</v>
      </c>
      <c r="L3209" t="s">
        <v>2488</v>
      </c>
      <c r="M3209" s="17">
        <f>VLOOKUP($K3209,[1]Budget!$V:$AE,5,0)*IF($C3209="1 - Revenues",1,IF(AND($C3209="5 - Transfers",MID(I3209,15,1)="4"),1,-1))</f>
        <v>0</v>
      </c>
      <c r="N3209" s="17">
        <f>VLOOKUP($K3209,[1]Budget!$V:$AE,6,0)*IF($C3209="1 - Revenues",1,IF(AND($C3209="5 - Transfers",MID(J3209,15,1)="4"),1,-1))</f>
        <v>0</v>
      </c>
      <c r="O3209" s="17">
        <f>IFERROR(IF(RIGHT(LEFT(K3209,15),1)="4",VLOOKUP(K3209,'[1]Budget Worksheet'!A:B,2,0),-1*VLOOKUP(K3209,'[1]Budget Worksheet'!A:B,2,0)),0)</f>
        <v>0</v>
      </c>
      <c r="P3209" s="17">
        <f>VLOOKUP($K3209,[1]Budget!$V:$AE,8,0)*IF($C3209="1 - Revenues",1,IF(AND($C3209="5 - Transfers",MID($K3209,15,1)="4"),1,-1))</f>
        <v>0</v>
      </c>
      <c r="Q3209" s="17">
        <f>VLOOKUP($K3209,[1]Budget!$V:$AE,10,0)*IF($C3209="1 - Revenues",1,IF(AND($C3209="5 - Transfers",MID(K3209,15,1)="4"),1,-1))</f>
        <v>0</v>
      </c>
      <c r="S3209" s="18" t="b">
        <f>IF(LEFT(C3209,1)="1",1,-1)*SUMIF([1]Budget!V:V,'Budget Worksheet for Pivot Tabl'!K3209,[1]Budget!AC:AC)=P3209</f>
        <v>1</v>
      </c>
    </row>
    <row r="3210" spans="1:19" x14ac:dyDescent="0.25">
      <c r="A3210" t="s">
        <v>43</v>
      </c>
      <c r="B3210" t="s">
        <v>44</v>
      </c>
      <c r="C3210" t="s">
        <v>9</v>
      </c>
      <c r="D3210" t="str">
        <f t="shared" si="50"/>
        <v>OUTFLOWS</v>
      </c>
      <c r="E3210" t="s">
        <v>114</v>
      </c>
      <c r="F3210" t="s">
        <v>115</v>
      </c>
      <c r="G3210" t="s">
        <v>118</v>
      </c>
      <c r="H3210" t="s">
        <v>4005</v>
      </c>
      <c r="I3210" t="s">
        <v>701</v>
      </c>
      <c r="J3210" t="s">
        <v>702</v>
      </c>
      <c r="K3210" t="s">
        <v>4178</v>
      </c>
      <c r="L3210" t="s">
        <v>530</v>
      </c>
      <c r="M3210" s="17">
        <f>VLOOKUP($K3210,[1]Budget!$V:$AE,5,0)*IF($C3210="1 - Revenues",1,IF(AND($C3210="5 - Transfers",MID(I3210,15,1)="4"),1,-1))</f>
        <v>-5000</v>
      </c>
      <c r="N3210" s="17">
        <f>VLOOKUP($K3210,[1]Budget!$V:$AE,6,0)*IF($C3210="1 - Revenues",1,IF(AND($C3210="5 - Transfers",MID(J3210,15,1)="4"),1,-1))</f>
        <v>-5000</v>
      </c>
      <c r="O3210" s="17">
        <f>IFERROR(IF(RIGHT(LEFT(K3210,15),1)="4",VLOOKUP(K3210,'[1]Budget Worksheet'!A:B,2,0),-1*VLOOKUP(K3210,'[1]Budget Worksheet'!A:B,2,0)),0)</f>
        <v>-5400</v>
      </c>
      <c r="P3210" s="17">
        <f>VLOOKUP($K3210,[1]Budget!$V:$AE,8,0)*IF($C3210="1 - Revenues",1,IF(AND($C3210="5 - Transfers",MID($K3210,15,1)="4"),1,-1))</f>
        <v>-21000</v>
      </c>
      <c r="Q3210" s="17">
        <f>VLOOKUP($K3210,[1]Budget!$V:$AE,10,0)*IF($C3210="1 - Revenues",1,IF(AND($C3210="5 - Transfers",MID(K3210,15,1)="4"),1,-1))</f>
        <v>-15600</v>
      </c>
      <c r="S3210" s="18" t="b">
        <f>IF(LEFT(C3210,1)="1",1,-1)*SUMIF([1]Budget!V:V,'Budget Worksheet for Pivot Tabl'!K3210,[1]Budget!AC:AC)=P3210</f>
        <v>1</v>
      </c>
    </row>
    <row r="3211" spans="1:19" x14ac:dyDescent="0.25">
      <c r="A3211" t="s">
        <v>43</v>
      </c>
      <c r="B3211" t="s">
        <v>44</v>
      </c>
      <c r="C3211" t="s">
        <v>9</v>
      </c>
      <c r="D3211" t="str">
        <f t="shared" si="50"/>
        <v>OUTFLOWS</v>
      </c>
      <c r="E3211" t="s">
        <v>114</v>
      </c>
      <c r="F3211" t="s">
        <v>115</v>
      </c>
      <c r="G3211" t="s">
        <v>118</v>
      </c>
      <c r="H3211" t="s">
        <v>4005</v>
      </c>
      <c r="I3211" t="s">
        <v>701</v>
      </c>
      <c r="J3211" t="s">
        <v>702</v>
      </c>
      <c r="K3211" t="s">
        <v>4179</v>
      </c>
      <c r="L3211" t="s">
        <v>532</v>
      </c>
      <c r="M3211" s="17">
        <f>VLOOKUP($K3211,[1]Budget!$V:$AE,5,0)*IF($C3211="1 - Revenues",1,IF(AND($C3211="5 - Transfers",MID(I3211,15,1)="4"),1,-1))</f>
        <v>-33000</v>
      </c>
      <c r="N3211" s="17">
        <f>VLOOKUP($K3211,[1]Budget!$V:$AE,6,0)*IF($C3211="1 - Revenues",1,IF(AND($C3211="5 - Transfers",MID(J3211,15,1)="4"),1,-1))</f>
        <v>-33000</v>
      </c>
      <c r="O3211" s="17">
        <f>IFERROR(IF(RIGHT(LEFT(K3211,15),1)="4",VLOOKUP(K3211,'[1]Budget Worksheet'!A:B,2,0),-1*VLOOKUP(K3211,'[1]Budget Worksheet'!A:B,2,0)),0)</f>
        <v>-32920</v>
      </c>
      <c r="P3211" s="17">
        <f>VLOOKUP($K3211,[1]Budget!$V:$AE,8,0)*IF($C3211="1 - Revenues",1,IF(AND($C3211="5 - Transfers",MID($K3211,15,1)="4"),1,-1))</f>
        <v>-76000</v>
      </c>
      <c r="Q3211" s="17">
        <f>VLOOKUP($K3211,[1]Budget!$V:$AE,10,0)*IF($C3211="1 - Revenues",1,IF(AND($C3211="5 - Transfers",MID(K3211,15,1)="4"),1,-1))</f>
        <v>-43080</v>
      </c>
      <c r="S3211" s="18" t="b">
        <f>IF(LEFT(C3211,1)="1",1,-1)*SUMIF([1]Budget!V:V,'Budget Worksheet for Pivot Tabl'!K3211,[1]Budget!AC:AC)=P3211</f>
        <v>1</v>
      </c>
    </row>
    <row r="3212" spans="1:19" x14ac:dyDescent="0.25">
      <c r="A3212" t="s">
        <v>43</v>
      </c>
      <c r="B3212" t="s">
        <v>44</v>
      </c>
      <c r="C3212" t="s">
        <v>10</v>
      </c>
      <c r="D3212" t="str">
        <f t="shared" si="50"/>
        <v>OUTFLOWS</v>
      </c>
      <c r="E3212" t="s">
        <v>114</v>
      </c>
      <c r="F3212" t="s">
        <v>115</v>
      </c>
      <c r="G3212" t="s">
        <v>118</v>
      </c>
      <c r="H3212" t="s">
        <v>4005</v>
      </c>
      <c r="I3212" t="s">
        <v>701</v>
      </c>
      <c r="J3212" t="s">
        <v>702</v>
      </c>
      <c r="K3212" t="s">
        <v>4180</v>
      </c>
      <c r="L3212" t="s">
        <v>4181</v>
      </c>
      <c r="M3212" s="17">
        <f>VLOOKUP($K3212,[1]Budget!$V:$AE,5,0)*IF($C3212="1 - Revenues",1,IF(AND($C3212="5 - Transfers",MID(I3212,15,1)="4"),1,-1))</f>
        <v>-60000</v>
      </c>
      <c r="N3212" s="17">
        <f>VLOOKUP($K3212,[1]Budget!$V:$AE,6,0)*IF($C3212="1 - Revenues",1,IF(AND($C3212="5 - Transfers",MID(J3212,15,1)="4"),1,-1))</f>
        <v>-79000</v>
      </c>
      <c r="O3212" s="17">
        <f>IFERROR(IF(RIGHT(LEFT(K3212,15),1)="4",VLOOKUP(K3212,'[1]Budget Worksheet'!A:B,2,0),-1*VLOOKUP(K3212,'[1]Budget Worksheet'!A:B,2,0)),0)</f>
        <v>0</v>
      </c>
      <c r="P3212" s="17">
        <f>VLOOKUP($K3212,[1]Budget!$V:$AE,8,0)*IF($C3212="1 - Revenues",1,IF(AND($C3212="5 - Transfers",MID($K3212,15,1)="4"),1,-1))</f>
        <v>0</v>
      </c>
      <c r="Q3212" s="17">
        <f>VLOOKUP($K3212,[1]Budget!$V:$AE,10,0)*IF($C3212="1 - Revenues",1,IF(AND($C3212="5 - Transfers",MID(K3212,15,1)="4"),1,-1))</f>
        <v>0</v>
      </c>
      <c r="S3212" s="18" t="b">
        <f>IF(LEFT(C3212,1)="1",1,-1)*SUMIF([1]Budget!V:V,'Budget Worksheet for Pivot Tabl'!K3212,[1]Budget!AC:AC)=P3212</f>
        <v>1</v>
      </c>
    </row>
    <row r="3213" spans="1:19" x14ac:dyDescent="0.25">
      <c r="A3213" t="s">
        <v>43</v>
      </c>
      <c r="B3213" t="s">
        <v>44</v>
      </c>
      <c r="C3213" t="s">
        <v>9</v>
      </c>
      <c r="D3213" t="str">
        <f t="shared" si="50"/>
        <v>OUTFLOWS</v>
      </c>
      <c r="E3213" t="s">
        <v>116</v>
      </c>
      <c r="F3213" t="s">
        <v>117</v>
      </c>
      <c r="G3213" t="s">
        <v>1912</v>
      </c>
      <c r="H3213" t="s">
        <v>1913</v>
      </c>
      <c r="I3213" t="s">
        <v>59</v>
      </c>
      <c r="J3213" t="s">
        <v>1941</v>
      </c>
      <c r="K3213" t="s">
        <v>4182</v>
      </c>
      <c r="L3213" t="s">
        <v>1058</v>
      </c>
      <c r="M3213" s="17">
        <f>VLOOKUP($K3213,[1]Budget!$V:$AE,5,0)*IF($C3213="1 - Revenues",1,IF(AND($C3213="5 - Transfers",MID(I3213,15,1)="4"),1,-1))</f>
        <v>-2000</v>
      </c>
      <c r="N3213" s="17">
        <f>VLOOKUP($K3213,[1]Budget!$V:$AE,6,0)*IF($C3213="1 - Revenues",1,IF(AND($C3213="5 - Transfers",MID(J3213,15,1)="4"),1,-1))</f>
        <v>-1000</v>
      </c>
      <c r="O3213" s="17">
        <f>IFERROR(IF(RIGHT(LEFT(K3213,15),1)="4",VLOOKUP(K3213,'[1]Budget Worksheet'!A:B,2,0),-1*VLOOKUP(K3213,'[1]Budget Worksheet'!A:B,2,0)),0)</f>
        <v>-6000</v>
      </c>
      <c r="P3213" s="17">
        <f>VLOOKUP($K3213,[1]Budget!$V:$AE,8,0)*IF($C3213="1 - Revenues",1,IF(AND($C3213="5 - Transfers",MID($K3213,15,1)="4"),1,-1))</f>
        <v>-6000</v>
      </c>
      <c r="Q3213" s="17">
        <f>VLOOKUP($K3213,[1]Budget!$V:$AE,10,0)*IF($C3213="1 - Revenues",1,IF(AND($C3213="5 - Transfers",MID(K3213,15,1)="4"),1,-1))</f>
        <v>0</v>
      </c>
      <c r="S3213" s="18" t="b">
        <f>IF(LEFT(C3213,1)="1",1,-1)*SUMIF([1]Budget!V:V,'Budget Worksheet for Pivot Tabl'!K3213,[1]Budget!AC:AC)=P3213</f>
        <v>1</v>
      </c>
    </row>
    <row r="3214" spans="1:19" x14ac:dyDescent="0.25">
      <c r="A3214" t="s">
        <v>43</v>
      </c>
      <c r="B3214" t="s">
        <v>44</v>
      </c>
      <c r="C3214" t="s">
        <v>10</v>
      </c>
      <c r="D3214" t="str">
        <f t="shared" si="50"/>
        <v>OUTFLOWS</v>
      </c>
      <c r="E3214" t="s">
        <v>116</v>
      </c>
      <c r="F3214" t="s">
        <v>117</v>
      </c>
      <c r="G3214" t="s">
        <v>1912</v>
      </c>
      <c r="H3214" t="s">
        <v>1913</v>
      </c>
      <c r="I3214" t="s">
        <v>59</v>
      </c>
      <c r="J3214" t="s">
        <v>1941</v>
      </c>
      <c r="K3214" t="s">
        <v>4183</v>
      </c>
      <c r="L3214" t="s">
        <v>1133</v>
      </c>
      <c r="M3214" s="17">
        <f>VLOOKUP($K3214,[1]Budget!$V:$AE,5,0)*IF($C3214="1 - Revenues",1,IF(AND($C3214="5 - Transfers",MID(I3214,15,1)="4"),1,-1))</f>
        <v>0</v>
      </c>
      <c r="N3214" s="17">
        <f>VLOOKUP($K3214,[1]Budget!$V:$AE,6,0)*IF($C3214="1 - Revenues",1,IF(AND($C3214="5 - Transfers",MID(J3214,15,1)="4"),1,-1))</f>
        <v>0</v>
      </c>
      <c r="O3214" s="17">
        <f>IFERROR(IF(RIGHT(LEFT(K3214,15),1)="4",VLOOKUP(K3214,'[1]Budget Worksheet'!A:B,2,0),-1*VLOOKUP(K3214,'[1]Budget Worksheet'!A:B,2,0)),0)</f>
        <v>0</v>
      </c>
      <c r="P3214" s="17">
        <f>VLOOKUP($K3214,[1]Budget!$V:$AE,8,0)*IF($C3214="1 - Revenues",1,IF(AND($C3214="5 - Transfers",MID($K3214,15,1)="4"),1,-1))</f>
        <v>0</v>
      </c>
      <c r="Q3214" s="17">
        <f>VLOOKUP($K3214,[1]Budget!$V:$AE,10,0)*IF($C3214="1 - Revenues",1,IF(AND($C3214="5 - Transfers",MID(K3214,15,1)="4"),1,-1))</f>
        <v>0</v>
      </c>
      <c r="S3214" s="18" t="b">
        <f>IF(LEFT(C3214,1)="1",1,-1)*SUMIF([1]Budget!V:V,'Budget Worksheet for Pivot Tabl'!K3214,[1]Budget!AC:AC)=P3214</f>
        <v>1</v>
      </c>
    </row>
    <row r="3215" spans="1:19" x14ac:dyDescent="0.25">
      <c r="A3215" t="s">
        <v>45</v>
      </c>
      <c r="B3215" t="s">
        <v>46</v>
      </c>
      <c r="C3215" t="s">
        <v>7</v>
      </c>
      <c r="D3215" t="str">
        <f t="shared" si="50"/>
        <v>INFLOWS</v>
      </c>
      <c r="E3215" t="s">
        <v>102</v>
      </c>
      <c r="F3215" t="s">
        <v>103</v>
      </c>
      <c r="G3215" t="s">
        <v>102</v>
      </c>
      <c r="H3215" t="s">
        <v>212</v>
      </c>
      <c r="I3215" t="s">
        <v>213</v>
      </c>
      <c r="J3215" t="s">
        <v>214</v>
      </c>
      <c r="K3215" t="s">
        <v>4184</v>
      </c>
      <c r="L3215" t="s">
        <v>304</v>
      </c>
      <c r="M3215" s="17">
        <f>VLOOKUP($K3215,[1]Budget!$V:$AE,5,0)*IF($C3215="1 - Revenues",1,IF(AND($C3215="5 - Transfers",MID(I3215,15,1)="4"),1,-1))</f>
        <v>0</v>
      </c>
      <c r="N3215" s="17">
        <f>VLOOKUP($K3215,[1]Budget!$V:$AE,6,0)*IF($C3215="1 - Revenues",1,IF(AND($C3215="5 - Transfers",MID(J3215,15,1)="4"),1,-1))</f>
        <v>68000</v>
      </c>
      <c r="O3215" s="17">
        <f>IFERROR(IF(RIGHT(LEFT(K3215,15),1)="4",VLOOKUP(K3215,'[1]Budget Worksheet'!A:B,2,0),-1*VLOOKUP(K3215,'[1]Budget Worksheet'!A:B,2,0)),0)</f>
        <v>63000</v>
      </c>
      <c r="P3215" s="17">
        <f>VLOOKUP($K3215,[1]Budget!$V:$AE,8,0)*IF($C3215="1 - Revenues",1,IF(AND($C3215="5 - Transfers",MID($K3215,15,1)="4"),1,-1))</f>
        <v>63000</v>
      </c>
      <c r="Q3215" s="17">
        <f>VLOOKUP($K3215,[1]Budget!$V:$AE,10,0)*IF($C3215="1 - Revenues",1,IF(AND($C3215="5 - Transfers",MID(K3215,15,1)="4"),1,-1))</f>
        <v>0</v>
      </c>
      <c r="S3215" s="18" t="b">
        <f>IF(LEFT(C3215,1)="1",1,-1)*SUMIF([1]Budget!V:V,'Budget Worksheet for Pivot Tabl'!K3215,[1]Budget!AC:AC)=P3215</f>
        <v>1</v>
      </c>
    </row>
    <row r="3216" spans="1:19" x14ac:dyDescent="0.25">
      <c r="A3216" t="s">
        <v>47</v>
      </c>
      <c r="B3216" t="s">
        <v>48</v>
      </c>
      <c r="C3216" t="s">
        <v>7</v>
      </c>
      <c r="D3216" t="str">
        <f t="shared" si="50"/>
        <v>INFLOWS</v>
      </c>
      <c r="E3216" t="s">
        <v>102</v>
      </c>
      <c r="F3216" t="s">
        <v>103</v>
      </c>
      <c r="G3216" t="s">
        <v>102</v>
      </c>
      <c r="H3216" t="s">
        <v>212</v>
      </c>
      <c r="I3216" t="s">
        <v>213</v>
      </c>
      <c r="J3216" t="s">
        <v>214</v>
      </c>
      <c r="K3216" t="s">
        <v>4185</v>
      </c>
      <c r="L3216" t="s">
        <v>4186</v>
      </c>
      <c r="M3216" s="17">
        <f>VLOOKUP($K3216,[1]Budget!$V:$AE,5,0)*IF($C3216="1 - Revenues",1,IF(AND($C3216="5 - Transfers",MID(I3216,15,1)="4"),1,-1))</f>
        <v>427000</v>
      </c>
      <c r="N3216" s="17">
        <f>VLOOKUP($K3216,[1]Budget!$V:$AE,6,0)*IF($C3216="1 - Revenues",1,IF(AND($C3216="5 - Transfers",MID(J3216,15,1)="4"),1,-1))</f>
        <v>432000</v>
      </c>
      <c r="O3216" s="17">
        <f>IFERROR(IF(RIGHT(LEFT(K3216,15),1)="4",VLOOKUP(K3216,'[1]Budget Worksheet'!A:B,2,0),-1*VLOOKUP(K3216,'[1]Budget Worksheet'!A:B,2,0)),0)</f>
        <v>452500</v>
      </c>
      <c r="P3216" s="17">
        <f>VLOOKUP($K3216,[1]Budget!$V:$AE,8,0)*IF($C3216="1 - Revenues",1,IF(AND($C3216="5 - Transfers",MID($K3216,15,1)="4"),1,-1))</f>
        <v>452500</v>
      </c>
      <c r="Q3216" s="17">
        <f>VLOOKUP($K3216,[1]Budget!$V:$AE,10,0)*IF($C3216="1 - Revenues",1,IF(AND($C3216="5 - Transfers",MID(K3216,15,1)="4"),1,-1))</f>
        <v>0</v>
      </c>
      <c r="S3216" s="18" t="b">
        <f>IF(LEFT(C3216,1)="1",1,-1)*SUMIF([1]Budget!V:V,'Budget Worksheet for Pivot Tabl'!K3216,[1]Budget!AC:AC)=P3216</f>
        <v>1</v>
      </c>
    </row>
    <row r="3217" spans="1:19" x14ac:dyDescent="0.25">
      <c r="A3217" t="s">
        <v>47</v>
      </c>
      <c r="B3217" t="s">
        <v>48</v>
      </c>
      <c r="C3217" t="s">
        <v>7</v>
      </c>
      <c r="D3217" t="str">
        <f t="shared" si="50"/>
        <v>INFLOWS</v>
      </c>
      <c r="E3217" t="s">
        <v>102</v>
      </c>
      <c r="F3217" t="s">
        <v>103</v>
      </c>
      <c r="G3217" t="s">
        <v>102</v>
      </c>
      <c r="H3217" t="s">
        <v>212</v>
      </c>
      <c r="I3217" t="s">
        <v>213</v>
      </c>
      <c r="J3217" t="s">
        <v>214</v>
      </c>
      <c r="K3217" t="s">
        <v>4187</v>
      </c>
      <c r="L3217" t="s">
        <v>4188</v>
      </c>
      <c r="M3217" s="17">
        <f>VLOOKUP($K3217,[1]Budget!$V:$AE,5,0)*IF($C3217="1 - Revenues",1,IF(AND($C3217="5 - Transfers",MID(I3217,15,1)="4"),1,-1))</f>
        <v>250000</v>
      </c>
      <c r="N3217" s="17">
        <f>VLOOKUP($K3217,[1]Budget!$V:$AE,6,0)*IF($C3217="1 - Revenues",1,IF(AND($C3217="5 - Transfers",MID(J3217,15,1)="4"),1,-1))</f>
        <v>255000</v>
      </c>
      <c r="O3217" s="17">
        <f>IFERROR(IF(RIGHT(LEFT(K3217,15),1)="4",VLOOKUP(K3217,'[1]Budget Worksheet'!A:B,2,0),-1*VLOOKUP(K3217,'[1]Budget Worksheet'!A:B,2,0)),0)</f>
        <v>270000</v>
      </c>
      <c r="P3217" s="17">
        <f>VLOOKUP($K3217,[1]Budget!$V:$AE,8,0)*IF($C3217="1 - Revenues",1,IF(AND($C3217="5 - Transfers",MID($K3217,15,1)="4"),1,-1))</f>
        <v>270000</v>
      </c>
      <c r="Q3217" s="17">
        <f>VLOOKUP($K3217,[1]Budget!$V:$AE,10,0)*IF($C3217="1 - Revenues",1,IF(AND($C3217="5 - Transfers",MID(K3217,15,1)="4"),1,-1))</f>
        <v>0</v>
      </c>
      <c r="S3217" s="18" t="b">
        <f>IF(LEFT(C3217,1)="1",1,-1)*SUMIF([1]Budget!V:V,'Budget Worksheet for Pivot Tabl'!K3217,[1]Budget!AC:AC)=P3217</f>
        <v>1</v>
      </c>
    </row>
    <row r="3218" spans="1:19" x14ac:dyDescent="0.25">
      <c r="A3218" t="s">
        <v>47</v>
      </c>
      <c r="B3218" t="s">
        <v>48</v>
      </c>
      <c r="C3218" t="s">
        <v>7</v>
      </c>
      <c r="D3218" t="str">
        <f t="shared" si="50"/>
        <v>INFLOWS</v>
      </c>
      <c r="E3218" t="s">
        <v>102</v>
      </c>
      <c r="F3218" t="s">
        <v>103</v>
      </c>
      <c r="G3218" t="s">
        <v>102</v>
      </c>
      <c r="H3218" t="s">
        <v>212</v>
      </c>
      <c r="I3218" t="s">
        <v>213</v>
      </c>
      <c r="J3218" t="s">
        <v>214</v>
      </c>
      <c r="K3218" t="s">
        <v>4189</v>
      </c>
      <c r="L3218" t="s">
        <v>4190</v>
      </c>
      <c r="M3218" s="17">
        <f>VLOOKUP($K3218,[1]Budget!$V:$AE,5,0)*IF($C3218="1 - Revenues",1,IF(AND($C3218="5 - Transfers",MID(I3218,15,1)="4"),1,-1))</f>
        <v>540000</v>
      </c>
      <c r="N3218" s="17">
        <f>VLOOKUP($K3218,[1]Budget!$V:$AE,6,0)*IF($C3218="1 - Revenues",1,IF(AND($C3218="5 - Transfers",MID(J3218,15,1)="4"),1,-1))</f>
        <v>585000</v>
      </c>
      <c r="O3218" s="17">
        <f>IFERROR(IF(RIGHT(LEFT(K3218,15),1)="4",VLOOKUP(K3218,'[1]Budget Worksheet'!A:B,2,0),-1*VLOOKUP(K3218,'[1]Budget Worksheet'!A:B,2,0)),0)</f>
        <v>550000</v>
      </c>
      <c r="P3218" s="17">
        <f>VLOOKUP($K3218,[1]Budget!$V:$AE,8,0)*IF($C3218="1 - Revenues",1,IF(AND($C3218="5 - Transfers",MID($K3218,15,1)="4"),1,-1))</f>
        <v>550000</v>
      </c>
      <c r="Q3218" s="17">
        <f>VLOOKUP($K3218,[1]Budget!$V:$AE,10,0)*IF($C3218="1 - Revenues",1,IF(AND($C3218="5 - Transfers",MID(K3218,15,1)="4"),1,-1))</f>
        <v>0</v>
      </c>
      <c r="S3218" s="18" t="b">
        <f>IF(LEFT(C3218,1)="1",1,-1)*SUMIF([1]Budget!V:V,'Budget Worksheet for Pivot Tabl'!K3218,[1]Budget!AC:AC)=P3218</f>
        <v>1</v>
      </c>
    </row>
    <row r="3219" spans="1:19" x14ac:dyDescent="0.25">
      <c r="A3219" t="s">
        <v>47</v>
      </c>
      <c r="B3219" t="s">
        <v>48</v>
      </c>
      <c r="C3219" t="s">
        <v>7</v>
      </c>
      <c r="D3219" t="str">
        <f t="shared" si="50"/>
        <v>INFLOWS</v>
      </c>
      <c r="E3219" t="s">
        <v>102</v>
      </c>
      <c r="F3219" t="s">
        <v>103</v>
      </c>
      <c r="G3219" t="s">
        <v>102</v>
      </c>
      <c r="H3219" t="s">
        <v>212</v>
      </c>
      <c r="I3219" t="s">
        <v>213</v>
      </c>
      <c r="J3219" t="s">
        <v>214</v>
      </c>
      <c r="K3219" t="s">
        <v>4191</v>
      </c>
      <c r="L3219" t="s">
        <v>4192</v>
      </c>
      <c r="M3219" s="17">
        <f>VLOOKUP($K3219,[1]Budget!$V:$AE,5,0)*IF($C3219="1 - Revenues",1,IF(AND($C3219="5 - Transfers",MID(I3219,15,1)="4"),1,-1))</f>
        <v>8000</v>
      </c>
      <c r="N3219" s="17">
        <f>VLOOKUP($K3219,[1]Budget!$V:$AE,6,0)*IF($C3219="1 - Revenues",1,IF(AND($C3219="5 - Transfers",MID(J3219,15,1)="4"),1,-1))</f>
        <v>8000</v>
      </c>
      <c r="O3219" s="17">
        <f>IFERROR(IF(RIGHT(LEFT(K3219,15),1)="4",VLOOKUP(K3219,'[1]Budget Worksheet'!A:B,2,0),-1*VLOOKUP(K3219,'[1]Budget Worksheet'!A:B,2,0)),0)</f>
        <v>7500</v>
      </c>
      <c r="P3219" s="17">
        <f>VLOOKUP($K3219,[1]Budget!$V:$AE,8,0)*IF($C3219="1 - Revenues",1,IF(AND($C3219="5 - Transfers",MID($K3219,15,1)="4"),1,-1))</f>
        <v>7500</v>
      </c>
      <c r="Q3219" s="17">
        <f>VLOOKUP($K3219,[1]Budget!$V:$AE,10,0)*IF($C3219="1 - Revenues",1,IF(AND($C3219="5 - Transfers",MID(K3219,15,1)="4"),1,-1))</f>
        <v>0</v>
      </c>
      <c r="S3219" s="18" t="b">
        <f>IF(LEFT(C3219,1)="1",1,-1)*SUMIF([1]Budget!V:V,'Budget Worksheet for Pivot Tabl'!K3219,[1]Budget!AC:AC)=P3219</f>
        <v>1</v>
      </c>
    </row>
    <row r="3220" spans="1:19" x14ac:dyDescent="0.25">
      <c r="A3220" t="s">
        <v>47</v>
      </c>
      <c r="B3220" t="s">
        <v>48</v>
      </c>
      <c r="C3220" t="s">
        <v>7</v>
      </c>
      <c r="D3220" t="str">
        <f t="shared" si="50"/>
        <v>INFLOWS</v>
      </c>
      <c r="E3220" t="s">
        <v>102</v>
      </c>
      <c r="F3220" t="s">
        <v>103</v>
      </c>
      <c r="G3220" t="s">
        <v>102</v>
      </c>
      <c r="H3220" t="s">
        <v>212</v>
      </c>
      <c r="I3220" t="s">
        <v>213</v>
      </c>
      <c r="J3220" t="s">
        <v>214</v>
      </c>
      <c r="K3220" t="s">
        <v>4193</v>
      </c>
      <c r="L3220" t="s">
        <v>4194</v>
      </c>
      <c r="M3220" s="17">
        <f>VLOOKUP($K3220,[1]Budget!$V:$AE,5,0)*IF($C3220="1 - Revenues",1,IF(AND($C3220="5 - Transfers",MID(I3220,15,1)="4"),1,-1))</f>
        <v>578000</v>
      </c>
      <c r="N3220" s="17">
        <f>VLOOKUP($K3220,[1]Budget!$V:$AE,6,0)*IF($C3220="1 - Revenues",1,IF(AND($C3220="5 - Transfers",MID(J3220,15,1)="4"),1,-1))</f>
        <v>566000</v>
      </c>
      <c r="O3220" s="17">
        <f>IFERROR(IF(RIGHT(LEFT(K3220,15),1)="4",VLOOKUP(K3220,'[1]Budget Worksheet'!A:B,2,0),-1*VLOOKUP(K3220,'[1]Budget Worksheet'!A:B,2,0)),0)</f>
        <v>577700</v>
      </c>
      <c r="P3220" s="17">
        <f>VLOOKUP($K3220,[1]Budget!$V:$AE,8,0)*IF($C3220="1 - Revenues",1,IF(AND($C3220="5 - Transfers",MID($K3220,15,1)="4"),1,-1))</f>
        <v>577700</v>
      </c>
      <c r="Q3220" s="17">
        <f>VLOOKUP($K3220,[1]Budget!$V:$AE,10,0)*IF($C3220="1 - Revenues",1,IF(AND($C3220="5 - Transfers",MID(K3220,15,1)="4"),1,-1))</f>
        <v>0</v>
      </c>
      <c r="S3220" s="18" t="b">
        <f>IF(LEFT(C3220,1)="1",1,-1)*SUMIF([1]Budget!V:V,'Budget Worksheet for Pivot Tabl'!K3220,[1]Budget!AC:AC)=P3220</f>
        <v>1</v>
      </c>
    </row>
    <row r="3221" spans="1:19" x14ac:dyDescent="0.25">
      <c r="A3221" t="s">
        <v>47</v>
      </c>
      <c r="B3221" t="s">
        <v>48</v>
      </c>
      <c r="C3221" t="s">
        <v>7</v>
      </c>
      <c r="D3221" t="str">
        <f t="shared" si="50"/>
        <v>INFLOWS</v>
      </c>
      <c r="E3221" t="s">
        <v>102</v>
      </c>
      <c r="F3221" t="s">
        <v>103</v>
      </c>
      <c r="G3221" t="s">
        <v>102</v>
      </c>
      <c r="H3221" t="s">
        <v>212</v>
      </c>
      <c r="I3221" t="s">
        <v>213</v>
      </c>
      <c r="J3221" t="s">
        <v>214</v>
      </c>
      <c r="K3221" t="s">
        <v>4195</v>
      </c>
      <c r="L3221" t="s">
        <v>4196</v>
      </c>
      <c r="M3221" s="17">
        <f>VLOOKUP($K3221,[1]Budget!$V:$AE,5,0)*IF($C3221="1 - Revenues",1,IF(AND($C3221="5 - Transfers",MID(I3221,15,1)="4"),1,-1))</f>
        <v>1577000</v>
      </c>
      <c r="N3221" s="17">
        <f>VLOOKUP($K3221,[1]Budget!$V:$AE,6,0)*IF($C3221="1 - Revenues",1,IF(AND($C3221="5 - Transfers",MID(J3221,15,1)="4"),1,-1))</f>
        <v>1286000</v>
      </c>
      <c r="O3221" s="17">
        <f>IFERROR(IF(RIGHT(LEFT(K3221,15),1)="4",VLOOKUP(K3221,'[1]Budget Worksheet'!A:B,2,0),-1*VLOOKUP(K3221,'[1]Budget Worksheet'!A:B,2,0)),0)</f>
        <v>1340000</v>
      </c>
      <c r="P3221" s="17">
        <f>VLOOKUP($K3221,[1]Budget!$V:$AE,8,0)*IF($C3221="1 - Revenues",1,IF(AND($C3221="5 - Transfers",MID($K3221,15,1)="4"),1,-1))</f>
        <v>1340000</v>
      </c>
      <c r="Q3221" s="17">
        <f>VLOOKUP($K3221,[1]Budget!$V:$AE,10,0)*IF($C3221="1 - Revenues",1,IF(AND($C3221="5 - Transfers",MID(K3221,15,1)="4"),1,-1))</f>
        <v>0</v>
      </c>
      <c r="S3221" s="18" t="b">
        <f>IF(LEFT(C3221,1)="1",1,-1)*SUMIF([1]Budget!V:V,'Budget Worksheet for Pivot Tabl'!K3221,[1]Budget!AC:AC)=P3221</f>
        <v>1</v>
      </c>
    </row>
    <row r="3222" spans="1:19" x14ac:dyDescent="0.25">
      <c r="A3222" t="s">
        <v>47</v>
      </c>
      <c r="B3222" t="s">
        <v>48</v>
      </c>
      <c r="C3222" t="s">
        <v>7</v>
      </c>
      <c r="D3222" t="str">
        <f t="shared" si="50"/>
        <v>INFLOWS</v>
      </c>
      <c r="E3222" t="s">
        <v>102</v>
      </c>
      <c r="F3222" t="s">
        <v>103</v>
      </c>
      <c r="G3222" t="s">
        <v>102</v>
      </c>
      <c r="H3222" t="s">
        <v>212</v>
      </c>
      <c r="I3222" t="s">
        <v>213</v>
      </c>
      <c r="J3222" t="s">
        <v>214</v>
      </c>
      <c r="K3222" t="s">
        <v>4197</v>
      </c>
      <c r="L3222" t="s">
        <v>4198</v>
      </c>
      <c r="M3222" s="17">
        <f>VLOOKUP($K3222,[1]Budget!$V:$AE,5,0)*IF($C3222="1 - Revenues",1,IF(AND($C3222="5 - Transfers",MID(I3222,15,1)="4"),1,-1))</f>
        <v>94000</v>
      </c>
      <c r="N3222" s="17">
        <f>VLOOKUP($K3222,[1]Budget!$V:$AE,6,0)*IF($C3222="1 - Revenues",1,IF(AND($C3222="5 - Transfers",MID(J3222,15,1)="4"),1,-1))</f>
        <v>0</v>
      </c>
      <c r="O3222" s="17">
        <f>IFERROR(IF(RIGHT(LEFT(K3222,15),1)="4",VLOOKUP(K3222,'[1]Budget Worksheet'!A:B,2,0),-1*VLOOKUP(K3222,'[1]Budget Worksheet'!A:B,2,0)),0)</f>
        <v>92000</v>
      </c>
      <c r="P3222" s="17">
        <f>VLOOKUP($K3222,[1]Budget!$V:$AE,8,0)*IF($C3222="1 - Revenues",1,IF(AND($C3222="5 - Transfers",MID($K3222,15,1)="4"),1,-1))</f>
        <v>92000</v>
      </c>
      <c r="Q3222" s="17">
        <f>VLOOKUP($K3222,[1]Budget!$V:$AE,10,0)*IF($C3222="1 - Revenues",1,IF(AND($C3222="5 - Transfers",MID(K3222,15,1)="4"),1,-1))</f>
        <v>0</v>
      </c>
      <c r="S3222" s="18" t="b">
        <f>IF(LEFT(C3222,1)="1",1,-1)*SUMIF([1]Budget!V:V,'Budget Worksheet for Pivot Tabl'!K3222,[1]Budget!AC:AC)=P3222</f>
        <v>1</v>
      </c>
    </row>
    <row r="3223" spans="1:19" x14ac:dyDescent="0.25">
      <c r="A3223" t="s">
        <v>47</v>
      </c>
      <c r="B3223" t="s">
        <v>48</v>
      </c>
      <c r="C3223" t="s">
        <v>7</v>
      </c>
      <c r="D3223" t="str">
        <f t="shared" si="50"/>
        <v>INFLOWS</v>
      </c>
      <c r="E3223" t="s">
        <v>102</v>
      </c>
      <c r="F3223" t="s">
        <v>103</v>
      </c>
      <c r="G3223" t="s">
        <v>102</v>
      </c>
      <c r="H3223" t="s">
        <v>212</v>
      </c>
      <c r="I3223" t="s">
        <v>213</v>
      </c>
      <c r="J3223" t="s">
        <v>214</v>
      </c>
      <c r="K3223" t="s">
        <v>4199</v>
      </c>
      <c r="L3223" t="s">
        <v>294</v>
      </c>
      <c r="M3223" s="17">
        <f>VLOOKUP($K3223,[1]Budget!$V:$AE,5,0)*IF($C3223="1 - Revenues",1,IF(AND($C3223="5 - Transfers",MID(I3223,15,1)="4"),1,-1))</f>
        <v>53000</v>
      </c>
      <c r="N3223" s="17">
        <f>VLOOKUP($K3223,[1]Budget!$V:$AE,6,0)*IF($C3223="1 - Revenues",1,IF(AND($C3223="5 - Transfers",MID(J3223,15,1)="4"),1,-1))</f>
        <v>-21000</v>
      </c>
      <c r="O3223" s="17">
        <f>IFERROR(IF(RIGHT(LEFT(K3223,15),1)="4",VLOOKUP(K3223,'[1]Budget Worksheet'!A:B,2,0),-1*VLOOKUP(K3223,'[1]Budget Worksheet'!A:B,2,0)),0)</f>
        <v>15830</v>
      </c>
      <c r="P3223" s="17">
        <f>VLOOKUP($K3223,[1]Budget!$V:$AE,8,0)*IF($C3223="1 - Revenues",1,IF(AND($C3223="5 - Transfers",MID($K3223,15,1)="4"),1,-1))</f>
        <v>15830</v>
      </c>
      <c r="Q3223" s="17">
        <f>VLOOKUP($K3223,[1]Budget!$V:$AE,10,0)*IF($C3223="1 - Revenues",1,IF(AND($C3223="5 - Transfers",MID(K3223,15,1)="4"),1,-1))</f>
        <v>0</v>
      </c>
      <c r="S3223" s="18" t="b">
        <f>IF(LEFT(C3223,1)="1",1,-1)*SUMIF([1]Budget!V:V,'Budget Worksheet for Pivot Tabl'!K3223,[1]Budget!AC:AC)=P3223</f>
        <v>1</v>
      </c>
    </row>
    <row r="3224" spans="1:19" x14ac:dyDescent="0.25">
      <c r="A3224" t="s">
        <v>47</v>
      </c>
      <c r="B3224" t="s">
        <v>48</v>
      </c>
      <c r="C3224" t="s">
        <v>7</v>
      </c>
      <c r="D3224" t="str">
        <f t="shared" si="50"/>
        <v>INFLOWS</v>
      </c>
      <c r="E3224" t="s">
        <v>102</v>
      </c>
      <c r="F3224" t="s">
        <v>103</v>
      </c>
      <c r="G3224" t="s">
        <v>102</v>
      </c>
      <c r="H3224" t="s">
        <v>212</v>
      </c>
      <c r="I3224" t="s">
        <v>213</v>
      </c>
      <c r="J3224" t="s">
        <v>214</v>
      </c>
      <c r="K3224" t="s">
        <v>4200</v>
      </c>
      <c r="L3224" t="s">
        <v>300</v>
      </c>
      <c r="M3224" s="17">
        <f>VLOOKUP($K3224,[1]Budget!$V:$AE,5,0)*IF($C3224="1 - Revenues",1,IF(AND($C3224="5 - Transfers",MID(I3224,15,1)="4"),1,-1))</f>
        <v>-2000</v>
      </c>
      <c r="N3224" s="17">
        <f>VLOOKUP($K3224,[1]Budget!$V:$AE,6,0)*IF($C3224="1 - Revenues",1,IF(AND($C3224="5 - Transfers",MID(J3224,15,1)="4"),1,-1))</f>
        <v>0</v>
      </c>
      <c r="O3224" s="17">
        <f>IFERROR(IF(RIGHT(LEFT(K3224,15),1)="4",VLOOKUP(K3224,'[1]Budget Worksheet'!A:B,2,0),-1*VLOOKUP(K3224,'[1]Budget Worksheet'!A:B,2,0)),0)</f>
        <v>-1580</v>
      </c>
      <c r="P3224" s="17">
        <f>VLOOKUP($K3224,[1]Budget!$V:$AE,8,0)*IF($C3224="1 - Revenues",1,IF(AND($C3224="5 - Transfers",MID($K3224,15,1)="4"),1,-1))</f>
        <v>-1580</v>
      </c>
      <c r="Q3224" s="17">
        <f>VLOOKUP($K3224,[1]Budget!$V:$AE,10,0)*IF($C3224="1 - Revenues",1,IF(AND($C3224="5 - Transfers",MID(K3224,15,1)="4"),1,-1))</f>
        <v>0</v>
      </c>
      <c r="S3224" s="18" t="b">
        <f>IF(LEFT(C3224,1)="1",1,-1)*SUMIF([1]Budget!V:V,'Budget Worksheet for Pivot Tabl'!K3224,[1]Budget!AC:AC)=P3224</f>
        <v>1</v>
      </c>
    </row>
    <row r="3225" spans="1:19" x14ac:dyDescent="0.25">
      <c r="A3225" t="s">
        <v>47</v>
      </c>
      <c r="B3225" t="s">
        <v>48</v>
      </c>
      <c r="C3225" t="s">
        <v>7</v>
      </c>
      <c r="D3225" t="str">
        <f t="shared" si="50"/>
        <v>INFLOWS</v>
      </c>
      <c r="E3225" t="s">
        <v>102</v>
      </c>
      <c r="F3225" t="s">
        <v>103</v>
      </c>
      <c r="G3225" t="s">
        <v>102</v>
      </c>
      <c r="H3225" t="s">
        <v>212</v>
      </c>
      <c r="I3225" t="s">
        <v>213</v>
      </c>
      <c r="J3225" t="s">
        <v>214</v>
      </c>
      <c r="K3225" t="s">
        <v>4201</v>
      </c>
      <c r="L3225" t="s">
        <v>306</v>
      </c>
      <c r="M3225" s="17">
        <f>VLOOKUP($K3225,[1]Budget!$V:$AE,5,0)*IF($C3225="1 - Revenues",1,IF(AND($C3225="5 - Transfers",MID(I3225,15,1)="4"),1,-1))</f>
        <v>4000</v>
      </c>
      <c r="N3225" s="17">
        <f>VLOOKUP($K3225,[1]Budget!$V:$AE,6,0)*IF($C3225="1 - Revenues",1,IF(AND($C3225="5 - Transfers",MID(J3225,15,1)="4"),1,-1))</f>
        <v>0</v>
      </c>
      <c r="O3225" s="17">
        <f>IFERROR(IF(RIGHT(LEFT(K3225,15),1)="4",VLOOKUP(K3225,'[1]Budget Worksheet'!A:B,2,0),-1*VLOOKUP(K3225,'[1]Budget Worksheet'!A:B,2,0)),0)</f>
        <v>0</v>
      </c>
      <c r="P3225" s="17">
        <f>VLOOKUP($K3225,[1]Budget!$V:$AE,8,0)*IF($C3225="1 - Revenues",1,IF(AND($C3225="5 - Transfers",MID($K3225,15,1)="4"),1,-1))</f>
        <v>0</v>
      </c>
      <c r="Q3225" s="17">
        <f>VLOOKUP($K3225,[1]Budget!$V:$AE,10,0)*IF($C3225="1 - Revenues",1,IF(AND($C3225="5 - Transfers",MID(K3225,15,1)="4"),1,-1))</f>
        <v>0</v>
      </c>
      <c r="S3225" s="18" t="b">
        <f>IF(LEFT(C3225,1)="1",1,-1)*SUMIF([1]Budget!V:V,'Budget Worksheet for Pivot Tabl'!K3225,[1]Budget!AC:AC)=P3225</f>
        <v>1</v>
      </c>
    </row>
    <row r="3226" spans="1:19" x14ac:dyDescent="0.25">
      <c r="A3226" t="s">
        <v>47</v>
      </c>
      <c r="B3226" t="s">
        <v>48</v>
      </c>
      <c r="C3226" t="s">
        <v>11</v>
      </c>
      <c r="D3226" t="str">
        <f t="shared" si="50"/>
        <v>OUTFLOWS</v>
      </c>
      <c r="E3226" t="s">
        <v>102</v>
      </c>
      <c r="F3226" t="s">
        <v>103</v>
      </c>
      <c r="G3226" t="s">
        <v>102</v>
      </c>
      <c r="H3226" t="s">
        <v>212</v>
      </c>
      <c r="I3226" t="s">
        <v>213</v>
      </c>
      <c r="J3226" t="s">
        <v>214</v>
      </c>
      <c r="K3226" t="s">
        <v>4202</v>
      </c>
      <c r="L3226" t="s">
        <v>2200</v>
      </c>
      <c r="M3226" s="17">
        <f>VLOOKUP($K3226,[1]Budget!$V:$AE,5,0)*IF($C3226="1 - Revenues",1,IF(AND($C3226="5 - Transfers",MID(I3226,15,1)="4"),1,-1))</f>
        <v>0</v>
      </c>
      <c r="N3226" s="17">
        <f>VLOOKUP($K3226,[1]Budget!$V:$AE,6,0)*IF($C3226="1 - Revenues",1,IF(AND($C3226="5 - Transfers",MID(J3226,15,1)="4"),1,-1))</f>
        <v>0</v>
      </c>
      <c r="O3226" s="17">
        <f>IFERROR(IF(RIGHT(LEFT(K3226,15),1)="4",VLOOKUP(K3226,'[1]Budget Worksheet'!A:B,2,0),-1*VLOOKUP(K3226,'[1]Budget Worksheet'!A:B,2,0)),0)</f>
        <v>0</v>
      </c>
      <c r="P3226" s="17">
        <f>VLOOKUP($K3226,[1]Budget!$V:$AE,8,0)*IF($C3226="1 - Revenues",1,IF(AND($C3226="5 - Transfers",MID($K3226,15,1)="4"),1,-1))</f>
        <v>0</v>
      </c>
      <c r="Q3226" s="17">
        <f>VLOOKUP($K3226,[1]Budget!$V:$AE,10,0)*IF($C3226="1 - Revenues",1,IF(AND($C3226="5 - Transfers",MID(K3226,15,1)="4"),1,-1))</f>
        <v>0</v>
      </c>
      <c r="S3226" s="18" t="b">
        <f>IF(LEFT(C3226,1)="1",1,-1)*SUMIF([1]Budget!V:V,'Budget Worksheet for Pivot Tabl'!K3226,[1]Budget!AC:AC)=P3226</f>
        <v>1</v>
      </c>
    </row>
    <row r="3227" spans="1:19" x14ac:dyDescent="0.25">
      <c r="A3227" t="s">
        <v>47</v>
      </c>
      <c r="B3227" t="s">
        <v>48</v>
      </c>
      <c r="C3227" t="s">
        <v>8</v>
      </c>
      <c r="D3227" t="str">
        <f t="shared" si="50"/>
        <v>OUTFLOWS</v>
      </c>
      <c r="E3227" t="s">
        <v>102</v>
      </c>
      <c r="F3227" t="s">
        <v>103</v>
      </c>
      <c r="G3227" t="s">
        <v>102</v>
      </c>
      <c r="H3227" t="s">
        <v>212</v>
      </c>
      <c r="I3227" t="s">
        <v>213</v>
      </c>
      <c r="J3227" t="s">
        <v>214</v>
      </c>
      <c r="K3227" t="s">
        <v>4203</v>
      </c>
      <c r="L3227" t="s">
        <v>590</v>
      </c>
      <c r="M3227" s="17">
        <f>VLOOKUP($K3227,[1]Budget!$V:$AE,5,0)*IF($C3227="1 - Revenues",1,IF(AND($C3227="5 - Transfers",MID(I3227,15,1)="4"),1,-1))</f>
        <v>0</v>
      </c>
      <c r="N3227" s="17">
        <f>VLOOKUP($K3227,[1]Budget!$V:$AE,6,0)*IF($C3227="1 - Revenues",1,IF(AND($C3227="5 - Transfers",MID(J3227,15,1)="4"),1,-1))</f>
        <v>0</v>
      </c>
      <c r="O3227" s="17">
        <f>IFERROR(IF(RIGHT(LEFT(K3227,15),1)="4",VLOOKUP(K3227,'[1]Budget Worksheet'!A:B,2,0),-1*VLOOKUP(K3227,'[1]Budget Worksheet'!A:B,2,0)),0)</f>
        <v>0</v>
      </c>
      <c r="P3227" s="17">
        <f>VLOOKUP($K3227,[1]Budget!$V:$AE,8,0)*IF($C3227="1 - Revenues",1,IF(AND($C3227="5 - Transfers",MID($K3227,15,1)="4"),1,-1))</f>
        <v>0</v>
      </c>
      <c r="Q3227" s="17">
        <f>VLOOKUP($K3227,[1]Budget!$V:$AE,10,0)*IF($C3227="1 - Revenues",1,IF(AND($C3227="5 - Transfers",MID(K3227,15,1)="4"),1,-1))</f>
        <v>0</v>
      </c>
      <c r="S3227" s="18" t="b">
        <f>IF(LEFT(C3227,1)="1",1,-1)*SUMIF([1]Budget!V:V,'Budget Worksheet for Pivot Tabl'!K3227,[1]Budget!AC:AC)=P3227</f>
        <v>1</v>
      </c>
    </row>
    <row r="3228" spans="1:19" x14ac:dyDescent="0.25">
      <c r="A3228" t="s">
        <v>47</v>
      </c>
      <c r="B3228" t="s">
        <v>48</v>
      </c>
      <c r="C3228" t="s">
        <v>8</v>
      </c>
      <c r="D3228" t="str">
        <f t="shared" si="50"/>
        <v>OUTFLOWS</v>
      </c>
      <c r="E3228" t="s">
        <v>102</v>
      </c>
      <c r="F3228" t="s">
        <v>103</v>
      </c>
      <c r="G3228" t="s">
        <v>102</v>
      </c>
      <c r="H3228" t="s">
        <v>212</v>
      </c>
      <c r="I3228" t="s">
        <v>213</v>
      </c>
      <c r="J3228" t="s">
        <v>214</v>
      </c>
      <c r="K3228" t="s">
        <v>4204</v>
      </c>
      <c r="L3228" t="s">
        <v>470</v>
      </c>
      <c r="M3228" s="17">
        <f>VLOOKUP($K3228,[1]Budget!$V:$AE,5,0)*IF($C3228="1 - Revenues",1,IF(AND($C3228="5 - Transfers",MID(I3228,15,1)="4"),1,-1))</f>
        <v>0</v>
      </c>
      <c r="N3228" s="17">
        <f>VLOOKUP($K3228,[1]Budget!$V:$AE,6,0)*IF($C3228="1 - Revenues",1,IF(AND($C3228="5 - Transfers",MID(J3228,15,1)="4"),1,-1))</f>
        <v>0</v>
      </c>
      <c r="O3228" s="17">
        <f>IFERROR(IF(RIGHT(LEFT(K3228,15),1)="4",VLOOKUP(K3228,'[1]Budget Worksheet'!A:B,2,0),-1*VLOOKUP(K3228,'[1]Budget Worksheet'!A:B,2,0)),0)</f>
        <v>0</v>
      </c>
      <c r="P3228" s="17">
        <f>VLOOKUP($K3228,[1]Budget!$V:$AE,8,0)*IF($C3228="1 - Revenues",1,IF(AND($C3228="5 - Transfers",MID($K3228,15,1)="4"),1,-1))</f>
        <v>0</v>
      </c>
      <c r="Q3228" s="17">
        <f>VLOOKUP($K3228,[1]Budget!$V:$AE,10,0)*IF($C3228="1 - Revenues",1,IF(AND($C3228="5 - Transfers",MID(K3228,15,1)="4"),1,-1))</f>
        <v>0</v>
      </c>
      <c r="S3228" s="18" t="b">
        <f>IF(LEFT(C3228,1)="1",1,-1)*SUMIF([1]Budget!V:V,'Budget Worksheet for Pivot Tabl'!K3228,[1]Budget!AC:AC)=P3228</f>
        <v>1</v>
      </c>
    </row>
    <row r="3229" spans="1:19" x14ac:dyDescent="0.25">
      <c r="A3229" t="s">
        <v>47</v>
      </c>
      <c r="B3229" t="s">
        <v>48</v>
      </c>
      <c r="C3229" t="s">
        <v>8</v>
      </c>
      <c r="D3229" t="str">
        <f t="shared" si="50"/>
        <v>OUTFLOWS</v>
      </c>
      <c r="E3229" t="s">
        <v>102</v>
      </c>
      <c r="F3229" t="s">
        <v>103</v>
      </c>
      <c r="G3229" t="s">
        <v>102</v>
      </c>
      <c r="H3229" t="s">
        <v>212</v>
      </c>
      <c r="I3229" t="s">
        <v>213</v>
      </c>
      <c r="J3229" t="s">
        <v>214</v>
      </c>
      <c r="K3229" t="s">
        <v>4205</v>
      </c>
      <c r="L3229" t="s">
        <v>606</v>
      </c>
      <c r="M3229" s="17">
        <f>VLOOKUP($K3229,[1]Budget!$V:$AE,5,0)*IF($C3229="1 - Revenues",1,IF(AND($C3229="5 - Transfers",MID(I3229,15,1)="4"),1,-1))</f>
        <v>0</v>
      </c>
      <c r="N3229" s="17">
        <f>VLOOKUP($K3229,[1]Budget!$V:$AE,6,0)*IF($C3229="1 - Revenues",1,IF(AND($C3229="5 - Transfers",MID(J3229,15,1)="4"),1,-1))</f>
        <v>0</v>
      </c>
      <c r="O3229" s="17">
        <f>IFERROR(IF(RIGHT(LEFT(K3229,15),1)="4",VLOOKUP(K3229,'[1]Budget Worksheet'!A:B,2,0),-1*VLOOKUP(K3229,'[1]Budget Worksheet'!A:B,2,0)),0)</f>
        <v>0</v>
      </c>
      <c r="P3229" s="17">
        <f>VLOOKUP($K3229,[1]Budget!$V:$AE,8,0)*IF($C3229="1 - Revenues",1,IF(AND($C3229="5 - Transfers",MID($K3229,15,1)="4"),1,-1))</f>
        <v>0</v>
      </c>
      <c r="Q3229" s="17">
        <f>VLOOKUP($K3229,[1]Budget!$V:$AE,10,0)*IF($C3229="1 - Revenues",1,IF(AND($C3229="5 - Transfers",MID(K3229,15,1)="4"),1,-1))</f>
        <v>0</v>
      </c>
      <c r="S3229" s="18" t="b">
        <f>IF(LEFT(C3229,1)="1",1,-1)*SUMIF([1]Budget!V:V,'Budget Worksheet for Pivot Tabl'!K3229,[1]Budget!AC:AC)=P3229</f>
        <v>1</v>
      </c>
    </row>
    <row r="3230" spans="1:19" x14ac:dyDescent="0.25">
      <c r="A3230" t="s">
        <v>47</v>
      </c>
      <c r="B3230" t="s">
        <v>48</v>
      </c>
      <c r="C3230" t="s">
        <v>8</v>
      </c>
      <c r="D3230" t="str">
        <f t="shared" si="50"/>
        <v>OUTFLOWS</v>
      </c>
      <c r="E3230" t="s">
        <v>102</v>
      </c>
      <c r="F3230" t="s">
        <v>103</v>
      </c>
      <c r="G3230" t="s">
        <v>102</v>
      </c>
      <c r="H3230" t="s">
        <v>212</v>
      </c>
      <c r="I3230" t="s">
        <v>213</v>
      </c>
      <c r="J3230" t="s">
        <v>214</v>
      </c>
      <c r="K3230" t="s">
        <v>4206</v>
      </c>
      <c r="L3230" t="s">
        <v>620</v>
      </c>
      <c r="M3230" s="17">
        <f>VLOOKUP($K3230,[1]Budget!$V:$AE,5,0)*IF($C3230="1 - Revenues",1,IF(AND($C3230="5 - Transfers",MID(I3230,15,1)="4"),1,-1))</f>
        <v>0</v>
      </c>
      <c r="N3230" s="17">
        <f>VLOOKUP($K3230,[1]Budget!$V:$AE,6,0)*IF($C3230="1 - Revenues",1,IF(AND($C3230="5 - Transfers",MID(J3230,15,1)="4"),1,-1))</f>
        <v>0</v>
      </c>
      <c r="O3230" s="17">
        <f>IFERROR(IF(RIGHT(LEFT(K3230,15),1)="4",VLOOKUP(K3230,'[1]Budget Worksheet'!A:B,2,0),-1*VLOOKUP(K3230,'[1]Budget Worksheet'!A:B,2,0)),0)</f>
        <v>0</v>
      </c>
      <c r="P3230" s="17">
        <f>VLOOKUP($K3230,[1]Budget!$V:$AE,8,0)*IF($C3230="1 - Revenues",1,IF(AND($C3230="5 - Transfers",MID($K3230,15,1)="4"),1,-1))</f>
        <v>0</v>
      </c>
      <c r="Q3230" s="17">
        <f>VLOOKUP($K3230,[1]Budget!$V:$AE,10,0)*IF($C3230="1 - Revenues",1,IF(AND($C3230="5 - Transfers",MID(K3230,15,1)="4"),1,-1))</f>
        <v>0</v>
      </c>
      <c r="S3230" s="18" t="b">
        <f>IF(LEFT(C3230,1)="1",1,-1)*SUMIF([1]Budget!V:V,'Budget Worksheet for Pivot Tabl'!K3230,[1]Budget!AC:AC)=P3230</f>
        <v>1</v>
      </c>
    </row>
    <row r="3231" spans="1:19" x14ac:dyDescent="0.25">
      <c r="A3231" t="s">
        <v>47</v>
      </c>
      <c r="B3231" t="s">
        <v>48</v>
      </c>
      <c r="C3231" t="s">
        <v>8</v>
      </c>
      <c r="D3231" t="str">
        <f t="shared" si="50"/>
        <v>OUTFLOWS</v>
      </c>
      <c r="E3231" t="s">
        <v>102</v>
      </c>
      <c r="F3231" t="s">
        <v>103</v>
      </c>
      <c r="G3231" t="s">
        <v>102</v>
      </c>
      <c r="H3231" t="s">
        <v>212</v>
      </c>
      <c r="I3231" t="s">
        <v>213</v>
      </c>
      <c r="J3231" t="s">
        <v>214</v>
      </c>
      <c r="K3231" t="s">
        <v>4207</v>
      </c>
      <c r="L3231" t="s">
        <v>472</v>
      </c>
      <c r="M3231" s="17">
        <f>VLOOKUP($K3231,[1]Budget!$V:$AE,5,0)*IF($C3231="1 - Revenues",1,IF(AND($C3231="5 - Transfers",MID(I3231,15,1)="4"),1,-1))</f>
        <v>0</v>
      </c>
      <c r="N3231" s="17">
        <f>VLOOKUP($K3231,[1]Budget!$V:$AE,6,0)*IF($C3231="1 - Revenues",1,IF(AND($C3231="5 - Transfers",MID(J3231,15,1)="4"),1,-1))</f>
        <v>0</v>
      </c>
      <c r="O3231" s="17">
        <f>IFERROR(IF(RIGHT(LEFT(K3231,15),1)="4",VLOOKUP(K3231,'[1]Budget Worksheet'!A:B,2,0),-1*VLOOKUP(K3231,'[1]Budget Worksheet'!A:B,2,0)),0)</f>
        <v>0</v>
      </c>
      <c r="P3231" s="17">
        <f>VLOOKUP($K3231,[1]Budget!$V:$AE,8,0)*IF($C3231="1 - Revenues",1,IF(AND($C3231="5 - Transfers",MID($K3231,15,1)="4"),1,-1))</f>
        <v>0</v>
      </c>
      <c r="Q3231" s="17">
        <f>VLOOKUP($K3231,[1]Budget!$V:$AE,10,0)*IF($C3231="1 - Revenues",1,IF(AND($C3231="5 - Transfers",MID(K3231,15,1)="4"),1,-1))</f>
        <v>0</v>
      </c>
      <c r="S3231" s="18" t="b">
        <f>IF(LEFT(C3231,1)="1",1,-1)*SUMIF([1]Budget!V:V,'Budget Worksheet for Pivot Tabl'!K3231,[1]Budget!AC:AC)=P3231</f>
        <v>1</v>
      </c>
    </row>
    <row r="3232" spans="1:19" x14ac:dyDescent="0.25">
      <c r="A3232" t="s">
        <v>47</v>
      </c>
      <c r="B3232" t="s">
        <v>48</v>
      </c>
      <c r="C3232" t="s">
        <v>9</v>
      </c>
      <c r="D3232" t="str">
        <f t="shared" si="50"/>
        <v>OUTFLOWS</v>
      </c>
      <c r="E3232" t="s">
        <v>102</v>
      </c>
      <c r="F3232" t="s">
        <v>103</v>
      </c>
      <c r="G3232" t="s">
        <v>102</v>
      </c>
      <c r="H3232" t="s">
        <v>212</v>
      </c>
      <c r="I3232" t="s">
        <v>213</v>
      </c>
      <c r="J3232" t="s">
        <v>214</v>
      </c>
      <c r="K3232" t="s">
        <v>4208</v>
      </c>
      <c r="L3232" t="s">
        <v>528</v>
      </c>
      <c r="M3232" s="17">
        <f>VLOOKUP($K3232,[1]Budget!$V:$AE,5,0)*IF($C3232="1 - Revenues",1,IF(AND($C3232="5 - Transfers",MID(I3232,15,1)="4"),1,-1))</f>
        <v>0</v>
      </c>
      <c r="N3232" s="17">
        <f>VLOOKUP($K3232,[1]Budget!$V:$AE,6,0)*IF($C3232="1 - Revenues",1,IF(AND($C3232="5 - Transfers",MID(J3232,15,1)="4"),1,-1))</f>
        <v>0</v>
      </c>
      <c r="O3232" s="17">
        <f>IFERROR(IF(RIGHT(LEFT(K3232,15),1)="4",VLOOKUP(K3232,'[1]Budget Worksheet'!A:B,2,0),-1*VLOOKUP(K3232,'[1]Budget Worksheet'!A:B,2,0)),0)</f>
        <v>0</v>
      </c>
      <c r="P3232" s="17">
        <f>VLOOKUP($K3232,[1]Budget!$V:$AE,8,0)*IF($C3232="1 - Revenues",1,IF(AND($C3232="5 - Transfers",MID($K3232,15,1)="4"),1,-1))</f>
        <v>0</v>
      </c>
      <c r="Q3232" s="17">
        <f>VLOOKUP($K3232,[1]Budget!$V:$AE,10,0)*IF($C3232="1 - Revenues",1,IF(AND($C3232="5 - Transfers",MID(K3232,15,1)="4"),1,-1))</f>
        <v>0</v>
      </c>
      <c r="S3232" s="18" t="b">
        <f>IF(LEFT(C3232,1)="1",1,-1)*SUMIF([1]Budget!V:V,'Budget Worksheet for Pivot Tabl'!K3232,[1]Budget!AC:AC)=P3232</f>
        <v>1</v>
      </c>
    </row>
    <row r="3233" spans="1:19" x14ac:dyDescent="0.25">
      <c r="A3233" t="s">
        <v>47</v>
      </c>
      <c r="B3233" t="s">
        <v>48</v>
      </c>
      <c r="C3233" t="s">
        <v>10</v>
      </c>
      <c r="D3233" t="str">
        <f t="shared" si="50"/>
        <v>OUTFLOWS</v>
      </c>
      <c r="E3233" t="s">
        <v>102</v>
      </c>
      <c r="F3233" t="s">
        <v>103</v>
      </c>
      <c r="G3233" t="s">
        <v>102</v>
      </c>
      <c r="H3233" t="s">
        <v>212</v>
      </c>
      <c r="I3233" t="s">
        <v>213</v>
      </c>
      <c r="J3233" t="s">
        <v>214</v>
      </c>
      <c r="K3233" t="s">
        <v>4209</v>
      </c>
      <c r="L3233" t="s">
        <v>1133</v>
      </c>
      <c r="M3233" s="17">
        <f>VLOOKUP($K3233,[1]Budget!$V:$AE,5,0)*IF($C3233="1 - Revenues",1,IF(AND($C3233="5 - Transfers",MID(I3233,15,1)="4"),1,-1))</f>
        <v>0</v>
      </c>
      <c r="N3233" s="17">
        <f>VLOOKUP($K3233,[1]Budget!$V:$AE,6,0)*IF($C3233="1 - Revenues",1,IF(AND($C3233="5 - Transfers",MID(J3233,15,1)="4"),1,-1))</f>
        <v>0</v>
      </c>
      <c r="O3233" s="17">
        <f>IFERROR(IF(RIGHT(LEFT(K3233,15),1)="4",VLOOKUP(K3233,'[1]Budget Worksheet'!A:B,2,0),-1*VLOOKUP(K3233,'[1]Budget Worksheet'!A:B,2,0)),0)</f>
        <v>0</v>
      </c>
      <c r="P3233" s="17">
        <f>VLOOKUP($K3233,[1]Budget!$V:$AE,8,0)*IF($C3233="1 - Revenues",1,IF(AND($C3233="5 - Transfers",MID($K3233,15,1)="4"),1,-1))</f>
        <v>0</v>
      </c>
      <c r="Q3233" s="17">
        <f>VLOOKUP($K3233,[1]Budget!$V:$AE,10,0)*IF($C3233="1 - Revenues",1,IF(AND($C3233="5 - Transfers",MID(K3233,15,1)="4"),1,-1))</f>
        <v>0</v>
      </c>
      <c r="S3233" s="18" t="b">
        <f>IF(LEFT(C3233,1)="1",1,-1)*SUMIF([1]Budget!V:V,'Budget Worksheet for Pivot Tabl'!K3233,[1]Budget!AC:AC)=P3233</f>
        <v>1</v>
      </c>
    </row>
    <row r="3234" spans="1:19" x14ac:dyDescent="0.25">
      <c r="A3234" t="s">
        <v>47</v>
      </c>
      <c r="B3234" t="s">
        <v>48</v>
      </c>
      <c r="C3234" t="s">
        <v>10</v>
      </c>
      <c r="D3234" t="str">
        <f t="shared" si="50"/>
        <v>OUTFLOWS</v>
      </c>
      <c r="E3234" t="s">
        <v>102</v>
      </c>
      <c r="F3234" t="s">
        <v>103</v>
      </c>
      <c r="G3234" t="s">
        <v>102</v>
      </c>
      <c r="H3234" t="s">
        <v>212</v>
      </c>
      <c r="I3234" t="s">
        <v>213</v>
      </c>
      <c r="J3234" t="s">
        <v>214</v>
      </c>
      <c r="K3234" t="s">
        <v>4210</v>
      </c>
      <c r="L3234" t="s">
        <v>1753</v>
      </c>
      <c r="M3234" s="17">
        <f>VLOOKUP($K3234,[1]Budget!$V:$AE,5,0)*IF($C3234="1 - Revenues",1,IF(AND($C3234="5 - Transfers",MID(I3234,15,1)="4"),1,-1))</f>
        <v>0</v>
      </c>
      <c r="N3234" s="17">
        <f>VLOOKUP($K3234,[1]Budget!$V:$AE,6,0)*IF($C3234="1 - Revenues",1,IF(AND($C3234="5 - Transfers",MID(J3234,15,1)="4"),1,-1))</f>
        <v>0</v>
      </c>
      <c r="O3234" s="17">
        <f>IFERROR(IF(RIGHT(LEFT(K3234,15),1)="4",VLOOKUP(K3234,'[1]Budget Worksheet'!A:B,2,0),-1*VLOOKUP(K3234,'[1]Budget Worksheet'!A:B,2,0)),0)</f>
        <v>-75000</v>
      </c>
      <c r="P3234" s="17">
        <f>VLOOKUP($K3234,[1]Budget!$V:$AE,8,0)*IF($C3234="1 - Revenues",1,IF(AND($C3234="5 - Transfers",MID($K3234,15,1)="4"),1,-1))</f>
        <v>-75000</v>
      </c>
      <c r="Q3234" s="17">
        <f>VLOOKUP($K3234,[1]Budget!$V:$AE,10,0)*IF($C3234="1 - Revenues",1,IF(AND($C3234="5 - Transfers",MID(K3234,15,1)="4"),1,-1))</f>
        <v>0</v>
      </c>
      <c r="S3234" s="18" t="b">
        <f>IF(LEFT(C3234,1)="1",1,-1)*SUMIF([1]Budget!V:V,'Budget Worksheet for Pivot Tabl'!K3234,[1]Budget!AC:AC)=P3234</f>
        <v>1</v>
      </c>
    </row>
    <row r="3235" spans="1:19" x14ac:dyDescent="0.25">
      <c r="A3235" t="s">
        <v>47</v>
      </c>
      <c r="B3235" t="s">
        <v>48</v>
      </c>
      <c r="C3235" t="s">
        <v>10</v>
      </c>
      <c r="D3235" t="str">
        <f t="shared" si="50"/>
        <v>OUTFLOWS</v>
      </c>
      <c r="E3235" t="s">
        <v>102</v>
      </c>
      <c r="F3235" t="s">
        <v>103</v>
      </c>
      <c r="G3235" t="s">
        <v>102</v>
      </c>
      <c r="H3235" t="s">
        <v>212</v>
      </c>
      <c r="I3235" t="s">
        <v>213</v>
      </c>
      <c r="J3235" t="s">
        <v>214</v>
      </c>
      <c r="K3235" t="s">
        <v>4211</v>
      </c>
      <c r="L3235" t="s">
        <v>4212</v>
      </c>
      <c r="M3235" s="17">
        <f>VLOOKUP($K3235,[1]Budget!$V:$AE,5,0)*IF($C3235="1 - Revenues",1,IF(AND($C3235="5 - Transfers",MID(I3235,15,1)="4"),1,-1))</f>
        <v>-774000</v>
      </c>
      <c r="N3235" s="17">
        <f>VLOOKUP($K3235,[1]Budget!$V:$AE,6,0)*IF($C3235="1 - Revenues",1,IF(AND($C3235="5 - Transfers",MID(J3235,15,1)="4"),1,-1))</f>
        <v>-726000</v>
      </c>
      <c r="O3235" s="17">
        <f>IFERROR(IF(RIGHT(LEFT(K3235,15),1)="4",VLOOKUP(K3235,'[1]Budget Worksheet'!A:B,2,0),-1*VLOOKUP(K3235,'[1]Budget Worksheet'!A:B,2,0)),0)</f>
        <v>-1749033</v>
      </c>
      <c r="P3235" s="17">
        <f>VLOOKUP($K3235,[1]Budget!$V:$AE,8,0)*IF($C3235="1 - Revenues",1,IF(AND($C3235="5 - Transfers",MID($K3235,15,1)="4"),1,-1))</f>
        <v>-1749033</v>
      </c>
      <c r="Q3235" s="17">
        <f>VLOOKUP($K3235,[1]Budget!$V:$AE,10,0)*IF($C3235="1 - Revenues",1,IF(AND($C3235="5 - Transfers",MID(K3235,15,1)="4"),1,-1))</f>
        <v>0</v>
      </c>
      <c r="S3235" s="18" t="b">
        <f>IF(LEFT(C3235,1)="1",1,-1)*SUMIF([1]Budget!V:V,'Budget Worksheet for Pivot Tabl'!K3235,[1]Budget!AC:AC)=P3235</f>
        <v>1</v>
      </c>
    </row>
    <row r="3236" spans="1:19" x14ac:dyDescent="0.25">
      <c r="A3236" t="s">
        <v>47</v>
      </c>
      <c r="B3236" t="s">
        <v>48</v>
      </c>
      <c r="C3236" t="s">
        <v>8</v>
      </c>
      <c r="D3236" t="str">
        <f t="shared" si="50"/>
        <v>OUTFLOWS</v>
      </c>
      <c r="E3236" t="s">
        <v>112</v>
      </c>
      <c r="F3236" t="s">
        <v>113</v>
      </c>
      <c r="G3236" t="s">
        <v>434</v>
      </c>
      <c r="H3236" t="s">
        <v>435</v>
      </c>
      <c r="I3236" t="s">
        <v>443</v>
      </c>
      <c r="J3236" t="s">
        <v>444</v>
      </c>
      <c r="K3236" t="s">
        <v>4213</v>
      </c>
      <c r="L3236" t="s">
        <v>590</v>
      </c>
      <c r="M3236" s="17">
        <f>VLOOKUP($K3236,[1]Budget!$V:$AE,5,0)*IF($C3236="1 - Revenues",1,IF(AND($C3236="5 - Transfers",MID(I3236,15,1)="4"),1,-1))</f>
        <v>-114000</v>
      </c>
      <c r="N3236" s="17">
        <f>VLOOKUP($K3236,[1]Budget!$V:$AE,6,0)*IF($C3236="1 - Revenues",1,IF(AND($C3236="5 - Transfers",MID(J3236,15,1)="4"),1,-1))</f>
        <v>-35000</v>
      </c>
      <c r="O3236" s="17">
        <f>IFERROR(IF(RIGHT(LEFT(K3236,15),1)="4",VLOOKUP(K3236,'[1]Budget Worksheet'!A:B,2,0),-1*VLOOKUP(K3236,'[1]Budget Worksheet'!A:B,2,0)),0)</f>
        <v>0</v>
      </c>
      <c r="P3236" s="17">
        <f>VLOOKUP($K3236,[1]Budget!$V:$AE,8,0)*IF($C3236="1 - Revenues",1,IF(AND($C3236="5 - Transfers",MID($K3236,15,1)="4"),1,-1))</f>
        <v>0</v>
      </c>
      <c r="Q3236" s="17">
        <f>VLOOKUP($K3236,[1]Budget!$V:$AE,10,0)*IF($C3236="1 - Revenues",1,IF(AND($C3236="5 - Transfers",MID(K3236,15,1)="4"),1,-1))</f>
        <v>0</v>
      </c>
      <c r="S3236" s="18" t="b">
        <f>IF(LEFT(C3236,1)="1",1,-1)*SUMIF([1]Budget!V:V,'Budget Worksheet for Pivot Tabl'!K3236,[1]Budget!AC:AC)=P3236</f>
        <v>1</v>
      </c>
    </row>
    <row r="3237" spans="1:19" x14ac:dyDescent="0.25">
      <c r="A3237" t="s">
        <v>47</v>
      </c>
      <c r="B3237" t="s">
        <v>48</v>
      </c>
      <c r="C3237" t="s">
        <v>8</v>
      </c>
      <c r="D3237" t="str">
        <f t="shared" si="50"/>
        <v>OUTFLOWS</v>
      </c>
      <c r="E3237" t="s">
        <v>112</v>
      </c>
      <c r="F3237" t="s">
        <v>113</v>
      </c>
      <c r="G3237" t="s">
        <v>434</v>
      </c>
      <c r="H3237" t="s">
        <v>435</v>
      </c>
      <c r="I3237" t="s">
        <v>443</v>
      </c>
      <c r="J3237" t="s">
        <v>444</v>
      </c>
      <c r="K3237" t="s">
        <v>4214</v>
      </c>
      <c r="L3237" t="s">
        <v>582</v>
      </c>
      <c r="M3237" s="17">
        <f>VLOOKUP($K3237,[1]Budget!$V:$AE,5,0)*IF($C3237="1 - Revenues",1,IF(AND($C3237="5 - Transfers",MID(I3237,15,1)="4"),1,-1))</f>
        <v>0</v>
      </c>
      <c r="N3237" s="17">
        <f>VLOOKUP($K3237,[1]Budget!$V:$AE,6,0)*IF($C3237="1 - Revenues",1,IF(AND($C3237="5 - Transfers",MID(J3237,15,1)="4"),1,-1))</f>
        <v>0</v>
      </c>
      <c r="O3237" s="17">
        <f>IFERROR(IF(RIGHT(LEFT(K3237,15),1)="4",VLOOKUP(K3237,'[1]Budget Worksheet'!A:B,2,0),-1*VLOOKUP(K3237,'[1]Budget Worksheet'!A:B,2,0)),0)</f>
        <v>0</v>
      </c>
      <c r="P3237" s="17">
        <f>VLOOKUP($K3237,[1]Budget!$V:$AE,8,0)*IF($C3237="1 - Revenues",1,IF(AND($C3237="5 - Transfers",MID($K3237,15,1)="4"),1,-1))</f>
        <v>0</v>
      </c>
      <c r="Q3237" s="17">
        <f>VLOOKUP($K3237,[1]Budget!$V:$AE,10,0)*IF($C3237="1 - Revenues",1,IF(AND($C3237="5 - Transfers",MID(K3237,15,1)="4"),1,-1))</f>
        <v>0</v>
      </c>
      <c r="S3237" s="18" t="b">
        <f>IF(LEFT(C3237,1)="1",1,-1)*SUMIF([1]Budget!V:V,'Budget Worksheet for Pivot Tabl'!K3237,[1]Budget!AC:AC)=P3237</f>
        <v>1</v>
      </c>
    </row>
    <row r="3238" spans="1:19" x14ac:dyDescent="0.25">
      <c r="A3238" t="s">
        <v>47</v>
      </c>
      <c r="B3238" t="s">
        <v>48</v>
      </c>
      <c r="C3238" t="s">
        <v>8</v>
      </c>
      <c r="D3238" t="str">
        <f t="shared" si="50"/>
        <v>OUTFLOWS</v>
      </c>
      <c r="E3238" t="s">
        <v>112</v>
      </c>
      <c r="F3238" t="s">
        <v>113</v>
      </c>
      <c r="G3238" t="s">
        <v>434</v>
      </c>
      <c r="H3238" t="s">
        <v>435</v>
      </c>
      <c r="I3238" t="s">
        <v>443</v>
      </c>
      <c r="J3238" t="s">
        <v>444</v>
      </c>
      <c r="K3238" t="s">
        <v>4215</v>
      </c>
      <c r="L3238" t="s">
        <v>593</v>
      </c>
      <c r="M3238" s="17">
        <f>VLOOKUP($K3238,[1]Budget!$V:$AE,5,0)*IF($C3238="1 - Revenues",1,IF(AND($C3238="5 - Transfers",MID(I3238,15,1)="4"),1,-1))</f>
        <v>-1000</v>
      </c>
      <c r="N3238" s="17">
        <f>VLOOKUP($K3238,[1]Budget!$V:$AE,6,0)*IF($C3238="1 - Revenues",1,IF(AND($C3238="5 - Transfers",MID(J3238,15,1)="4"),1,-1))</f>
        <v>0</v>
      </c>
      <c r="O3238" s="17">
        <f>IFERROR(IF(RIGHT(LEFT(K3238,15),1)="4",VLOOKUP(K3238,'[1]Budget Worksheet'!A:B,2,0),-1*VLOOKUP(K3238,'[1]Budget Worksheet'!A:B,2,0)),0)</f>
        <v>0</v>
      </c>
      <c r="P3238" s="17">
        <f>VLOOKUP($K3238,[1]Budget!$V:$AE,8,0)*IF($C3238="1 - Revenues",1,IF(AND($C3238="5 - Transfers",MID($K3238,15,1)="4"),1,-1))</f>
        <v>0</v>
      </c>
      <c r="Q3238" s="17">
        <f>VLOOKUP($K3238,[1]Budget!$V:$AE,10,0)*IF($C3238="1 - Revenues",1,IF(AND($C3238="5 - Transfers",MID(K3238,15,1)="4"),1,-1))</f>
        <v>0</v>
      </c>
      <c r="S3238" s="18" t="b">
        <f>IF(LEFT(C3238,1)="1",1,-1)*SUMIF([1]Budget!V:V,'Budget Worksheet for Pivot Tabl'!K3238,[1]Budget!AC:AC)=P3238</f>
        <v>1</v>
      </c>
    </row>
    <row r="3239" spans="1:19" x14ac:dyDescent="0.25">
      <c r="A3239" t="s">
        <v>47</v>
      </c>
      <c r="B3239" t="s">
        <v>48</v>
      </c>
      <c r="C3239" t="s">
        <v>8</v>
      </c>
      <c r="D3239" t="str">
        <f t="shared" si="50"/>
        <v>OUTFLOWS</v>
      </c>
      <c r="E3239" t="s">
        <v>112</v>
      </c>
      <c r="F3239" t="s">
        <v>113</v>
      </c>
      <c r="G3239" t="s">
        <v>434</v>
      </c>
      <c r="H3239" t="s">
        <v>435</v>
      </c>
      <c r="I3239" t="s">
        <v>443</v>
      </c>
      <c r="J3239" t="s">
        <v>444</v>
      </c>
      <c r="K3239" t="s">
        <v>4216</v>
      </c>
      <c r="L3239" t="s">
        <v>599</v>
      </c>
      <c r="M3239" s="17">
        <f>VLOOKUP($K3239,[1]Budget!$V:$AE,5,0)*IF($C3239="1 - Revenues",1,IF(AND($C3239="5 - Transfers",MID(I3239,15,1)="4"),1,-1))</f>
        <v>0</v>
      </c>
      <c r="N3239" s="17">
        <f>VLOOKUP($K3239,[1]Budget!$V:$AE,6,0)*IF($C3239="1 - Revenues",1,IF(AND($C3239="5 - Transfers",MID(J3239,15,1)="4"),1,-1))</f>
        <v>0</v>
      </c>
      <c r="O3239" s="17">
        <f>IFERROR(IF(RIGHT(LEFT(K3239,15),1)="4",VLOOKUP(K3239,'[1]Budget Worksheet'!A:B,2,0),-1*VLOOKUP(K3239,'[1]Budget Worksheet'!A:B,2,0)),0)</f>
        <v>0</v>
      </c>
      <c r="P3239" s="17">
        <f>VLOOKUP($K3239,[1]Budget!$V:$AE,8,0)*IF($C3239="1 - Revenues",1,IF(AND($C3239="5 - Transfers",MID($K3239,15,1)="4"),1,-1))</f>
        <v>0</v>
      </c>
      <c r="Q3239" s="17">
        <f>VLOOKUP($K3239,[1]Budget!$V:$AE,10,0)*IF($C3239="1 - Revenues",1,IF(AND($C3239="5 - Transfers",MID(K3239,15,1)="4"),1,-1))</f>
        <v>0</v>
      </c>
      <c r="S3239" s="18" t="b">
        <f>IF(LEFT(C3239,1)="1",1,-1)*SUMIF([1]Budget!V:V,'Budget Worksheet for Pivot Tabl'!K3239,[1]Budget!AC:AC)=P3239</f>
        <v>1</v>
      </c>
    </row>
    <row r="3240" spans="1:19" x14ac:dyDescent="0.25">
      <c r="A3240" t="s">
        <v>47</v>
      </c>
      <c r="B3240" t="s">
        <v>48</v>
      </c>
      <c r="C3240" t="s">
        <v>8</v>
      </c>
      <c r="D3240" t="str">
        <f t="shared" si="50"/>
        <v>OUTFLOWS</v>
      </c>
      <c r="E3240" t="s">
        <v>112</v>
      </c>
      <c r="F3240" t="s">
        <v>113</v>
      </c>
      <c r="G3240" t="s">
        <v>434</v>
      </c>
      <c r="H3240" t="s">
        <v>435</v>
      </c>
      <c r="I3240" t="s">
        <v>443</v>
      </c>
      <c r="J3240" t="s">
        <v>444</v>
      </c>
      <c r="K3240" t="s">
        <v>4217</v>
      </c>
      <c r="L3240" t="s">
        <v>601</v>
      </c>
      <c r="M3240" s="17">
        <f>VLOOKUP($K3240,[1]Budget!$V:$AE,5,0)*IF($C3240="1 - Revenues",1,IF(AND($C3240="5 - Transfers",MID(I3240,15,1)="4"),1,-1))</f>
        <v>0</v>
      </c>
      <c r="N3240" s="17">
        <f>VLOOKUP($K3240,[1]Budget!$V:$AE,6,0)*IF($C3240="1 - Revenues",1,IF(AND($C3240="5 - Transfers",MID(J3240,15,1)="4"),1,-1))</f>
        <v>0</v>
      </c>
      <c r="O3240" s="17">
        <f>IFERROR(IF(RIGHT(LEFT(K3240,15),1)="4",VLOOKUP(K3240,'[1]Budget Worksheet'!A:B,2,0),-1*VLOOKUP(K3240,'[1]Budget Worksheet'!A:B,2,0)),0)</f>
        <v>0</v>
      </c>
      <c r="P3240" s="17">
        <f>VLOOKUP($K3240,[1]Budget!$V:$AE,8,0)*IF($C3240="1 - Revenues",1,IF(AND($C3240="5 - Transfers",MID($K3240,15,1)="4"),1,-1))</f>
        <v>0</v>
      </c>
      <c r="Q3240" s="17">
        <f>VLOOKUP($K3240,[1]Budget!$V:$AE,10,0)*IF($C3240="1 - Revenues",1,IF(AND($C3240="5 - Transfers",MID(K3240,15,1)="4"),1,-1))</f>
        <v>0</v>
      </c>
      <c r="S3240" s="18" t="b">
        <f>IF(LEFT(C3240,1)="1",1,-1)*SUMIF([1]Budget!V:V,'Budget Worksheet for Pivot Tabl'!K3240,[1]Budget!AC:AC)=P3240</f>
        <v>1</v>
      </c>
    </row>
    <row r="3241" spans="1:19" x14ac:dyDescent="0.25">
      <c r="A3241" t="s">
        <v>47</v>
      </c>
      <c r="B3241" t="s">
        <v>48</v>
      </c>
      <c r="C3241" t="s">
        <v>8</v>
      </c>
      <c r="D3241" t="str">
        <f t="shared" si="50"/>
        <v>OUTFLOWS</v>
      </c>
      <c r="E3241" t="s">
        <v>112</v>
      </c>
      <c r="F3241" t="s">
        <v>113</v>
      </c>
      <c r="G3241" t="s">
        <v>434</v>
      </c>
      <c r="H3241" t="s">
        <v>435</v>
      </c>
      <c r="I3241" t="s">
        <v>443</v>
      </c>
      <c r="J3241" t="s">
        <v>444</v>
      </c>
      <c r="K3241" t="s">
        <v>4218</v>
      </c>
      <c r="L3241" t="s">
        <v>603</v>
      </c>
      <c r="M3241" s="17">
        <f>VLOOKUP($K3241,[1]Budget!$V:$AE,5,0)*IF($C3241="1 - Revenues",1,IF(AND($C3241="5 - Transfers",MID(I3241,15,1)="4"),1,-1))</f>
        <v>0</v>
      </c>
      <c r="N3241" s="17">
        <f>VLOOKUP($K3241,[1]Budget!$V:$AE,6,0)*IF($C3241="1 - Revenues",1,IF(AND($C3241="5 - Transfers",MID(J3241,15,1)="4"),1,-1))</f>
        <v>0</v>
      </c>
      <c r="O3241" s="17">
        <f>IFERROR(IF(RIGHT(LEFT(K3241,15),1)="4",VLOOKUP(K3241,'[1]Budget Worksheet'!A:B,2,0),-1*VLOOKUP(K3241,'[1]Budget Worksheet'!A:B,2,0)),0)</f>
        <v>0</v>
      </c>
      <c r="P3241" s="17">
        <f>VLOOKUP($K3241,[1]Budget!$V:$AE,8,0)*IF($C3241="1 - Revenues",1,IF(AND($C3241="5 - Transfers",MID($K3241,15,1)="4"),1,-1))</f>
        <v>0</v>
      </c>
      <c r="Q3241" s="17">
        <f>VLOOKUP($K3241,[1]Budget!$V:$AE,10,0)*IF($C3241="1 - Revenues",1,IF(AND($C3241="5 - Transfers",MID(K3241,15,1)="4"),1,-1))</f>
        <v>0</v>
      </c>
      <c r="S3241" s="18" t="b">
        <f>IF(LEFT(C3241,1)="1",1,-1)*SUMIF([1]Budget!V:V,'Budget Worksheet for Pivot Tabl'!K3241,[1]Budget!AC:AC)=P3241</f>
        <v>1</v>
      </c>
    </row>
    <row r="3242" spans="1:19" x14ac:dyDescent="0.25">
      <c r="A3242" t="s">
        <v>47</v>
      </c>
      <c r="B3242" t="s">
        <v>48</v>
      </c>
      <c r="C3242" t="s">
        <v>8</v>
      </c>
      <c r="D3242" t="str">
        <f t="shared" si="50"/>
        <v>OUTFLOWS</v>
      </c>
      <c r="E3242" t="s">
        <v>112</v>
      </c>
      <c r="F3242" t="s">
        <v>113</v>
      </c>
      <c r="G3242" t="s">
        <v>434</v>
      </c>
      <c r="H3242" t="s">
        <v>435</v>
      </c>
      <c r="I3242" t="s">
        <v>443</v>
      </c>
      <c r="J3242" t="s">
        <v>444</v>
      </c>
      <c r="K3242" t="s">
        <v>4219</v>
      </c>
      <c r="L3242" t="s">
        <v>470</v>
      </c>
      <c r="M3242" s="17">
        <f>VLOOKUP($K3242,[1]Budget!$V:$AE,5,0)*IF($C3242="1 - Revenues",1,IF(AND($C3242="5 - Transfers",MID(I3242,15,1)="4"),1,-1))</f>
        <v>-22000</v>
      </c>
      <c r="N3242" s="17">
        <f>VLOOKUP($K3242,[1]Budget!$V:$AE,6,0)*IF($C3242="1 - Revenues",1,IF(AND($C3242="5 - Transfers",MID(J3242,15,1)="4"),1,-1))</f>
        <v>-6000</v>
      </c>
      <c r="O3242" s="17">
        <f>IFERROR(IF(RIGHT(LEFT(K3242,15),1)="4",VLOOKUP(K3242,'[1]Budget Worksheet'!A:B,2,0),-1*VLOOKUP(K3242,'[1]Budget Worksheet'!A:B,2,0)),0)</f>
        <v>0</v>
      </c>
      <c r="P3242" s="17">
        <f>VLOOKUP($K3242,[1]Budget!$V:$AE,8,0)*IF($C3242="1 - Revenues",1,IF(AND($C3242="5 - Transfers",MID($K3242,15,1)="4"),1,-1))</f>
        <v>0</v>
      </c>
      <c r="Q3242" s="17">
        <f>VLOOKUP($K3242,[1]Budget!$V:$AE,10,0)*IF($C3242="1 - Revenues",1,IF(AND($C3242="5 - Transfers",MID(K3242,15,1)="4"),1,-1))</f>
        <v>0</v>
      </c>
      <c r="S3242" s="18" t="b">
        <f>IF(LEFT(C3242,1)="1",1,-1)*SUMIF([1]Budget!V:V,'Budget Worksheet for Pivot Tabl'!K3242,[1]Budget!AC:AC)=P3242</f>
        <v>1</v>
      </c>
    </row>
    <row r="3243" spans="1:19" x14ac:dyDescent="0.25">
      <c r="A3243" t="s">
        <v>47</v>
      </c>
      <c r="B3243" t="s">
        <v>48</v>
      </c>
      <c r="C3243" t="s">
        <v>8</v>
      </c>
      <c r="D3243" t="str">
        <f t="shared" si="50"/>
        <v>OUTFLOWS</v>
      </c>
      <c r="E3243" t="s">
        <v>112</v>
      </c>
      <c r="F3243" t="s">
        <v>113</v>
      </c>
      <c r="G3243" t="s">
        <v>434</v>
      </c>
      <c r="H3243" t="s">
        <v>435</v>
      </c>
      <c r="I3243" t="s">
        <v>443</v>
      </c>
      <c r="J3243" t="s">
        <v>444</v>
      </c>
      <c r="K3243" t="s">
        <v>4220</v>
      </c>
      <c r="L3243" t="s">
        <v>606</v>
      </c>
      <c r="M3243" s="17">
        <f>VLOOKUP($K3243,[1]Budget!$V:$AE,5,0)*IF($C3243="1 - Revenues",1,IF(AND($C3243="5 - Transfers",MID(I3243,15,1)="4"),1,-1))</f>
        <v>-12000</v>
      </c>
      <c r="N3243" s="17">
        <f>VLOOKUP($K3243,[1]Budget!$V:$AE,6,0)*IF($C3243="1 - Revenues",1,IF(AND($C3243="5 - Transfers",MID(J3243,15,1)="4"),1,-1))</f>
        <v>-4000</v>
      </c>
      <c r="O3243" s="17">
        <f>IFERROR(IF(RIGHT(LEFT(K3243,15),1)="4",VLOOKUP(K3243,'[1]Budget Worksheet'!A:B,2,0),-1*VLOOKUP(K3243,'[1]Budget Worksheet'!A:B,2,0)),0)</f>
        <v>0</v>
      </c>
      <c r="P3243" s="17">
        <f>VLOOKUP($K3243,[1]Budget!$V:$AE,8,0)*IF($C3243="1 - Revenues",1,IF(AND($C3243="5 - Transfers",MID($K3243,15,1)="4"),1,-1))</f>
        <v>0</v>
      </c>
      <c r="Q3243" s="17">
        <f>VLOOKUP($K3243,[1]Budget!$V:$AE,10,0)*IF($C3243="1 - Revenues",1,IF(AND($C3243="5 - Transfers",MID(K3243,15,1)="4"),1,-1))</f>
        <v>0</v>
      </c>
      <c r="S3243" s="18" t="b">
        <f>IF(LEFT(C3243,1)="1",1,-1)*SUMIF([1]Budget!V:V,'Budget Worksheet for Pivot Tabl'!K3243,[1]Budget!AC:AC)=P3243</f>
        <v>1</v>
      </c>
    </row>
    <row r="3244" spans="1:19" x14ac:dyDescent="0.25">
      <c r="A3244" t="s">
        <v>47</v>
      </c>
      <c r="B3244" t="s">
        <v>48</v>
      </c>
      <c r="C3244" t="s">
        <v>8</v>
      </c>
      <c r="D3244" t="str">
        <f t="shared" si="50"/>
        <v>OUTFLOWS</v>
      </c>
      <c r="E3244" t="s">
        <v>112</v>
      </c>
      <c r="F3244" t="s">
        <v>113</v>
      </c>
      <c r="G3244" t="s">
        <v>434</v>
      </c>
      <c r="H3244" t="s">
        <v>435</v>
      </c>
      <c r="I3244" t="s">
        <v>443</v>
      </c>
      <c r="J3244" t="s">
        <v>444</v>
      </c>
      <c r="K3244" t="s">
        <v>4221</v>
      </c>
      <c r="L3244" t="s">
        <v>608</v>
      </c>
      <c r="M3244" s="17">
        <f>VLOOKUP($K3244,[1]Budget!$V:$AE,5,0)*IF($C3244="1 - Revenues",1,IF(AND($C3244="5 - Transfers",MID(I3244,15,1)="4"),1,-1))</f>
        <v>-18000</v>
      </c>
      <c r="N3244" s="17">
        <f>VLOOKUP($K3244,[1]Budget!$V:$AE,6,0)*IF($C3244="1 - Revenues",1,IF(AND($C3244="5 - Transfers",MID(J3244,15,1)="4"),1,-1))</f>
        <v>-3000</v>
      </c>
      <c r="O3244" s="17">
        <f>IFERROR(IF(RIGHT(LEFT(K3244,15),1)="4",VLOOKUP(K3244,'[1]Budget Worksheet'!A:B,2,0),-1*VLOOKUP(K3244,'[1]Budget Worksheet'!A:B,2,0)),0)</f>
        <v>0</v>
      </c>
      <c r="P3244" s="17">
        <f>VLOOKUP($K3244,[1]Budget!$V:$AE,8,0)*IF($C3244="1 - Revenues",1,IF(AND($C3244="5 - Transfers",MID($K3244,15,1)="4"),1,-1))</f>
        <v>0</v>
      </c>
      <c r="Q3244" s="17">
        <f>VLOOKUP($K3244,[1]Budget!$V:$AE,10,0)*IF($C3244="1 - Revenues",1,IF(AND($C3244="5 - Transfers",MID(K3244,15,1)="4"),1,-1))</f>
        <v>0</v>
      </c>
      <c r="S3244" s="18" t="b">
        <f>IF(LEFT(C3244,1)="1",1,-1)*SUMIF([1]Budget!V:V,'Budget Worksheet for Pivot Tabl'!K3244,[1]Budget!AC:AC)=P3244</f>
        <v>1</v>
      </c>
    </row>
    <row r="3245" spans="1:19" x14ac:dyDescent="0.25">
      <c r="A3245" t="s">
        <v>47</v>
      </c>
      <c r="B3245" t="s">
        <v>48</v>
      </c>
      <c r="C3245" t="s">
        <v>8</v>
      </c>
      <c r="D3245" t="str">
        <f t="shared" si="50"/>
        <v>OUTFLOWS</v>
      </c>
      <c r="E3245" t="s">
        <v>112</v>
      </c>
      <c r="F3245" t="s">
        <v>113</v>
      </c>
      <c r="G3245" t="s">
        <v>434</v>
      </c>
      <c r="H3245" t="s">
        <v>435</v>
      </c>
      <c r="I3245" t="s">
        <v>443</v>
      </c>
      <c r="J3245" t="s">
        <v>444</v>
      </c>
      <c r="K3245" t="s">
        <v>4222</v>
      </c>
      <c r="L3245" t="s">
        <v>610</v>
      </c>
      <c r="M3245" s="17">
        <f>VLOOKUP($K3245,[1]Budget!$V:$AE,5,0)*IF($C3245="1 - Revenues",1,IF(AND($C3245="5 - Transfers",MID(I3245,15,1)="4"),1,-1))</f>
        <v>-1000</v>
      </c>
      <c r="N3245" s="17">
        <f>VLOOKUP($K3245,[1]Budget!$V:$AE,6,0)*IF($C3245="1 - Revenues",1,IF(AND($C3245="5 - Transfers",MID(J3245,15,1)="4"),1,-1))</f>
        <v>0</v>
      </c>
      <c r="O3245" s="17">
        <f>IFERROR(IF(RIGHT(LEFT(K3245,15),1)="4",VLOOKUP(K3245,'[1]Budget Worksheet'!A:B,2,0),-1*VLOOKUP(K3245,'[1]Budget Worksheet'!A:B,2,0)),0)</f>
        <v>0</v>
      </c>
      <c r="P3245" s="17">
        <f>VLOOKUP($K3245,[1]Budget!$V:$AE,8,0)*IF($C3245="1 - Revenues",1,IF(AND($C3245="5 - Transfers",MID($K3245,15,1)="4"),1,-1))</f>
        <v>0</v>
      </c>
      <c r="Q3245" s="17">
        <f>VLOOKUP($K3245,[1]Budget!$V:$AE,10,0)*IF($C3245="1 - Revenues",1,IF(AND($C3245="5 - Transfers",MID(K3245,15,1)="4"),1,-1))</f>
        <v>0</v>
      </c>
      <c r="S3245" s="18" t="b">
        <f>IF(LEFT(C3245,1)="1",1,-1)*SUMIF([1]Budget!V:V,'Budget Worksheet for Pivot Tabl'!K3245,[1]Budget!AC:AC)=P3245</f>
        <v>1</v>
      </c>
    </row>
    <row r="3246" spans="1:19" x14ac:dyDescent="0.25">
      <c r="A3246" t="s">
        <v>47</v>
      </c>
      <c r="B3246" t="s">
        <v>48</v>
      </c>
      <c r="C3246" t="s">
        <v>8</v>
      </c>
      <c r="D3246" t="str">
        <f t="shared" si="50"/>
        <v>OUTFLOWS</v>
      </c>
      <c r="E3246" t="s">
        <v>112</v>
      </c>
      <c r="F3246" t="s">
        <v>113</v>
      </c>
      <c r="G3246" t="s">
        <v>434</v>
      </c>
      <c r="H3246" t="s">
        <v>435</v>
      </c>
      <c r="I3246" t="s">
        <v>443</v>
      </c>
      <c r="J3246" t="s">
        <v>444</v>
      </c>
      <c r="K3246" t="s">
        <v>4223</v>
      </c>
      <c r="L3246" t="s">
        <v>612</v>
      </c>
      <c r="M3246" s="17">
        <f>VLOOKUP($K3246,[1]Budget!$V:$AE,5,0)*IF($C3246="1 - Revenues",1,IF(AND($C3246="5 - Transfers",MID(I3246,15,1)="4"),1,-1))</f>
        <v>0</v>
      </c>
      <c r="N3246" s="17">
        <f>VLOOKUP($K3246,[1]Budget!$V:$AE,6,0)*IF($C3246="1 - Revenues",1,IF(AND($C3246="5 - Transfers",MID(J3246,15,1)="4"),1,-1))</f>
        <v>0</v>
      </c>
      <c r="O3246" s="17">
        <f>IFERROR(IF(RIGHT(LEFT(K3246,15),1)="4",VLOOKUP(K3246,'[1]Budget Worksheet'!A:B,2,0),-1*VLOOKUP(K3246,'[1]Budget Worksheet'!A:B,2,0)),0)</f>
        <v>0</v>
      </c>
      <c r="P3246" s="17">
        <f>VLOOKUP($K3246,[1]Budget!$V:$AE,8,0)*IF($C3246="1 - Revenues",1,IF(AND($C3246="5 - Transfers",MID($K3246,15,1)="4"),1,-1))</f>
        <v>0</v>
      </c>
      <c r="Q3246" s="17">
        <f>VLOOKUP($K3246,[1]Budget!$V:$AE,10,0)*IF($C3246="1 - Revenues",1,IF(AND($C3246="5 - Transfers",MID(K3246,15,1)="4"),1,-1))</f>
        <v>0</v>
      </c>
      <c r="S3246" s="18" t="b">
        <f>IF(LEFT(C3246,1)="1",1,-1)*SUMIF([1]Budget!V:V,'Budget Worksheet for Pivot Tabl'!K3246,[1]Budget!AC:AC)=P3246</f>
        <v>1</v>
      </c>
    </row>
    <row r="3247" spans="1:19" x14ac:dyDescent="0.25">
      <c r="A3247" t="s">
        <v>47</v>
      </c>
      <c r="B3247" t="s">
        <v>48</v>
      </c>
      <c r="C3247" t="s">
        <v>8</v>
      </c>
      <c r="D3247" t="str">
        <f t="shared" si="50"/>
        <v>OUTFLOWS</v>
      </c>
      <c r="E3247" t="s">
        <v>112</v>
      </c>
      <c r="F3247" t="s">
        <v>113</v>
      </c>
      <c r="G3247" t="s">
        <v>434</v>
      </c>
      <c r="H3247" t="s">
        <v>435</v>
      </c>
      <c r="I3247" t="s">
        <v>443</v>
      </c>
      <c r="J3247" t="s">
        <v>444</v>
      </c>
      <c r="K3247" t="s">
        <v>4224</v>
      </c>
      <c r="L3247" t="s">
        <v>614</v>
      </c>
      <c r="M3247" s="17">
        <f>VLOOKUP($K3247,[1]Budget!$V:$AE,5,0)*IF($C3247="1 - Revenues",1,IF(AND($C3247="5 - Transfers",MID(I3247,15,1)="4"),1,-1))</f>
        <v>0</v>
      </c>
      <c r="N3247" s="17">
        <f>VLOOKUP($K3247,[1]Budget!$V:$AE,6,0)*IF($C3247="1 - Revenues",1,IF(AND($C3247="5 - Transfers",MID(J3247,15,1)="4"),1,-1))</f>
        <v>0</v>
      </c>
      <c r="O3247" s="17">
        <f>IFERROR(IF(RIGHT(LEFT(K3247,15),1)="4",VLOOKUP(K3247,'[1]Budget Worksheet'!A:B,2,0),-1*VLOOKUP(K3247,'[1]Budget Worksheet'!A:B,2,0)),0)</f>
        <v>0</v>
      </c>
      <c r="P3247" s="17">
        <f>VLOOKUP($K3247,[1]Budget!$V:$AE,8,0)*IF($C3247="1 - Revenues",1,IF(AND($C3247="5 - Transfers",MID($K3247,15,1)="4"),1,-1))</f>
        <v>0</v>
      </c>
      <c r="Q3247" s="17">
        <f>VLOOKUP($K3247,[1]Budget!$V:$AE,10,0)*IF($C3247="1 - Revenues",1,IF(AND($C3247="5 - Transfers",MID(K3247,15,1)="4"),1,-1))</f>
        <v>0</v>
      </c>
      <c r="S3247" s="18" t="b">
        <f>IF(LEFT(C3247,1)="1",1,-1)*SUMIF([1]Budget!V:V,'Budget Worksheet for Pivot Tabl'!K3247,[1]Budget!AC:AC)=P3247</f>
        <v>1</v>
      </c>
    </row>
    <row r="3248" spans="1:19" x14ac:dyDescent="0.25">
      <c r="A3248" t="s">
        <v>47</v>
      </c>
      <c r="B3248" t="s">
        <v>48</v>
      </c>
      <c r="C3248" t="s">
        <v>8</v>
      </c>
      <c r="D3248" t="str">
        <f t="shared" si="50"/>
        <v>OUTFLOWS</v>
      </c>
      <c r="E3248" t="s">
        <v>112</v>
      </c>
      <c r="F3248" t="s">
        <v>113</v>
      </c>
      <c r="G3248" t="s">
        <v>434</v>
      </c>
      <c r="H3248" t="s">
        <v>435</v>
      </c>
      <c r="I3248" t="s">
        <v>443</v>
      </c>
      <c r="J3248" t="s">
        <v>444</v>
      </c>
      <c r="K3248" t="s">
        <v>4225</v>
      </c>
      <c r="L3248" t="s">
        <v>616</v>
      </c>
      <c r="M3248" s="17">
        <f>VLOOKUP($K3248,[1]Budget!$V:$AE,5,0)*IF($C3248="1 - Revenues",1,IF(AND($C3248="5 - Transfers",MID(I3248,15,1)="4"),1,-1))</f>
        <v>-4000</v>
      </c>
      <c r="N3248" s="17">
        <f>VLOOKUP($K3248,[1]Budget!$V:$AE,6,0)*IF($C3248="1 - Revenues",1,IF(AND($C3248="5 - Transfers",MID(J3248,15,1)="4"),1,-1))</f>
        <v>-4000</v>
      </c>
      <c r="O3248" s="17">
        <f>IFERROR(IF(RIGHT(LEFT(K3248,15),1)="4",VLOOKUP(K3248,'[1]Budget Worksheet'!A:B,2,0),-1*VLOOKUP(K3248,'[1]Budget Worksheet'!A:B,2,0)),0)</f>
        <v>0</v>
      </c>
      <c r="P3248" s="17">
        <f>VLOOKUP($K3248,[1]Budget!$V:$AE,8,0)*IF($C3248="1 - Revenues",1,IF(AND($C3248="5 - Transfers",MID($K3248,15,1)="4"),1,-1))</f>
        <v>0</v>
      </c>
      <c r="Q3248" s="17">
        <f>VLOOKUP($K3248,[1]Budget!$V:$AE,10,0)*IF($C3248="1 - Revenues",1,IF(AND($C3248="5 - Transfers",MID(K3248,15,1)="4"),1,-1))</f>
        <v>0</v>
      </c>
      <c r="S3248" s="18" t="b">
        <f>IF(LEFT(C3248,1)="1",1,-1)*SUMIF([1]Budget!V:V,'Budget Worksheet for Pivot Tabl'!K3248,[1]Budget!AC:AC)=P3248</f>
        <v>1</v>
      </c>
    </row>
    <row r="3249" spans="1:19" x14ac:dyDescent="0.25">
      <c r="A3249" t="s">
        <v>47</v>
      </c>
      <c r="B3249" t="s">
        <v>48</v>
      </c>
      <c r="C3249" t="s">
        <v>8</v>
      </c>
      <c r="D3249" t="str">
        <f t="shared" si="50"/>
        <v>OUTFLOWS</v>
      </c>
      <c r="E3249" t="s">
        <v>112</v>
      </c>
      <c r="F3249" t="s">
        <v>113</v>
      </c>
      <c r="G3249" t="s">
        <v>434</v>
      </c>
      <c r="H3249" t="s">
        <v>435</v>
      </c>
      <c r="I3249" t="s">
        <v>443</v>
      </c>
      <c r="J3249" t="s">
        <v>444</v>
      </c>
      <c r="K3249" t="s">
        <v>4226</v>
      </c>
      <c r="L3249" t="s">
        <v>618</v>
      </c>
      <c r="M3249" s="17">
        <f>VLOOKUP($K3249,[1]Budget!$V:$AE,5,0)*IF($C3249="1 - Revenues",1,IF(AND($C3249="5 - Transfers",MID(I3249,15,1)="4"),1,-1))</f>
        <v>0</v>
      </c>
      <c r="N3249" s="17">
        <f>VLOOKUP($K3249,[1]Budget!$V:$AE,6,0)*IF($C3249="1 - Revenues",1,IF(AND($C3249="5 - Transfers",MID(J3249,15,1)="4"),1,-1))</f>
        <v>0</v>
      </c>
      <c r="O3249" s="17">
        <f>IFERROR(IF(RIGHT(LEFT(K3249,15),1)="4",VLOOKUP(K3249,'[1]Budget Worksheet'!A:B,2,0),-1*VLOOKUP(K3249,'[1]Budget Worksheet'!A:B,2,0)),0)</f>
        <v>0</v>
      </c>
      <c r="P3249" s="17">
        <f>VLOOKUP($K3249,[1]Budget!$V:$AE,8,0)*IF($C3249="1 - Revenues",1,IF(AND($C3249="5 - Transfers",MID($K3249,15,1)="4"),1,-1))</f>
        <v>0</v>
      </c>
      <c r="Q3249" s="17">
        <f>VLOOKUP($K3249,[1]Budget!$V:$AE,10,0)*IF($C3249="1 - Revenues",1,IF(AND($C3249="5 - Transfers",MID(K3249,15,1)="4"),1,-1))</f>
        <v>0</v>
      </c>
      <c r="S3249" s="18" t="b">
        <f>IF(LEFT(C3249,1)="1",1,-1)*SUMIF([1]Budget!V:V,'Budget Worksheet for Pivot Tabl'!K3249,[1]Budget!AC:AC)=P3249</f>
        <v>1</v>
      </c>
    </row>
    <row r="3250" spans="1:19" x14ac:dyDescent="0.25">
      <c r="A3250" t="s">
        <v>47</v>
      </c>
      <c r="B3250" t="s">
        <v>48</v>
      </c>
      <c r="C3250" t="s">
        <v>8</v>
      </c>
      <c r="D3250" t="str">
        <f t="shared" si="50"/>
        <v>OUTFLOWS</v>
      </c>
      <c r="E3250" t="s">
        <v>112</v>
      </c>
      <c r="F3250" t="s">
        <v>113</v>
      </c>
      <c r="G3250" t="s">
        <v>434</v>
      </c>
      <c r="H3250" t="s">
        <v>435</v>
      </c>
      <c r="I3250" t="s">
        <v>443</v>
      </c>
      <c r="J3250" t="s">
        <v>444</v>
      </c>
      <c r="K3250" t="s">
        <v>4227</v>
      </c>
      <c r="L3250" t="s">
        <v>620</v>
      </c>
      <c r="M3250" s="17">
        <f>VLOOKUP($K3250,[1]Budget!$V:$AE,5,0)*IF($C3250="1 - Revenues",1,IF(AND($C3250="5 - Transfers",MID(I3250,15,1)="4"),1,-1))</f>
        <v>-5000</v>
      </c>
      <c r="N3250" s="17">
        <f>VLOOKUP($K3250,[1]Budget!$V:$AE,6,0)*IF($C3250="1 - Revenues",1,IF(AND($C3250="5 - Transfers",MID(J3250,15,1)="4"),1,-1))</f>
        <v>-2000</v>
      </c>
      <c r="O3250" s="17">
        <f>IFERROR(IF(RIGHT(LEFT(K3250,15),1)="4",VLOOKUP(K3250,'[1]Budget Worksheet'!A:B,2,0),-1*VLOOKUP(K3250,'[1]Budget Worksheet'!A:B,2,0)),0)</f>
        <v>0</v>
      </c>
      <c r="P3250" s="17">
        <f>VLOOKUP($K3250,[1]Budget!$V:$AE,8,0)*IF($C3250="1 - Revenues",1,IF(AND($C3250="5 - Transfers",MID($K3250,15,1)="4"),1,-1))</f>
        <v>0</v>
      </c>
      <c r="Q3250" s="17">
        <f>VLOOKUP($K3250,[1]Budget!$V:$AE,10,0)*IF($C3250="1 - Revenues",1,IF(AND($C3250="5 - Transfers",MID(K3250,15,1)="4"),1,-1))</f>
        <v>0</v>
      </c>
      <c r="S3250" s="18" t="b">
        <f>IF(LEFT(C3250,1)="1",1,-1)*SUMIF([1]Budget!V:V,'Budget Worksheet for Pivot Tabl'!K3250,[1]Budget!AC:AC)=P3250</f>
        <v>1</v>
      </c>
    </row>
    <row r="3251" spans="1:19" x14ac:dyDescent="0.25">
      <c r="A3251" t="s">
        <v>47</v>
      </c>
      <c r="B3251" t="s">
        <v>48</v>
      </c>
      <c r="C3251" t="s">
        <v>8</v>
      </c>
      <c r="D3251" t="str">
        <f t="shared" si="50"/>
        <v>OUTFLOWS</v>
      </c>
      <c r="E3251" t="s">
        <v>112</v>
      </c>
      <c r="F3251" t="s">
        <v>113</v>
      </c>
      <c r="G3251" t="s">
        <v>434</v>
      </c>
      <c r="H3251" t="s">
        <v>435</v>
      </c>
      <c r="I3251" t="s">
        <v>443</v>
      </c>
      <c r="J3251" t="s">
        <v>444</v>
      </c>
      <c r="K3251" t="s">
        <v>4228</v>
      </c>
      <c r="L3251" t="s">
        <v>1020</v>
      </c>
      <c r="M3251" s="17">
        <f>VLOOKUP($K3251,[1]Budget!$V:$AE,5,0)*IF($C3251="1 - Revenues",1,IF(AND($C3251="5 - Transfers",MID(I3251,15,1)="4"),1,-1))</f>
        <v>-1000</v>
      </c>
      <c r="N3251" s="17">
        <f>VLOOKUP($K3251,[1]Budget!$V:$AE,6,0)*IF($C3251="1 - Revenues",1,IF(AND($C3251="5 - Transfers",MID(J3251,15,1)="4"),1,-1))</f>
        <v>0</v>
      </c>
      <c r="O3251" s="17">
        <f>IFERROR(IF(RIGHT(LEFT(K3251,15),1)="4",VLOOKUP(K3251,'[1]Budget Worksheet'!A:B,2,0),-1*VLOOKUP(K3251,'[1]Budget Worksheet'!A:B,2,0)),0)</f>
        <v>0</v>
      </c>
      <c r="P3251" s="17">
        <f>VLOOKUP($K3251,[1]Budget!$V:$AE,8,0)*IF($C3251="1 - Revenues",1,IF(AND($C3251="5 - Transfers",MID($K3251,15,1)="4"),1,-1))</f>
        <v>0</v>
      </c>
      <c r="Q3251" s="17">
        <f>VLOOKUP($K3251,[1]Budget!$V:$AE,10,0)*IF($C3251="1 - Revenues",1,IF(AND($C3251="5 - Transfers",MID(K3251,15,1)="4"),1,-1))</f>
        <v>0</v>
      </c>
      <c r="S3251" s="18" t="b">
        <f>IF(LEFT(C3251,1)="1",1,-1)*SUMIF([1]Budget!V:V,'Budget Worksheet for Pivot Tabl'!K3251,[1]Budget!AC:AC)=P3251</f>
        <v>1</v>
      </c>
    </row>
    <row r="3252" spans="1:19" x14ac:dyDescent="0.25">
      <c r="A3252" t="s">
        <v>47</v>
      </c>
      <c r="B3252" t="s">
        <v>48</v>
      </c>
      <c r="C3252" t="s">
        <v>8</v>
      </c>
      <c r="D3252" t="str">
        <f t="shared" si="50"/>
        <v>OUTFLOWS</v>
      </c>
      <c r="E3252" t="s">
        <v>112</v>
      </c>
      <c r="F3252" t="s">
        <v>113</v>
      </c>
      <c r="G3252" t="s">
        <v>434</v>
      </c>
      <c r="H3252" t="s">
        <v>435</v>
      </c>
      <c r="I3252" t="s">
        <v>443</v>
      </c>
      <c r="J3252" t="s">
        <v>444</v>
      </c>
      <c r="K3252" t="s">
        <v>4229</v>
      </c>
      <c r="L3252" t="s">
        <v>472</v>
      </c>
      <c r="M3252" s="17">
        <f>VLOOKUP($K3252,[1]Budget!$V:$AE,5,0)*IF($C3252="1 - Revenues",1,IF(AND($C3252="5 - Transfers",MID(I3252,15,1)="4"),1,-1))</f>
        <v>-2000</v>
      </c>
      <c r="N3252" s="17">
        <f>VLOOKUP($K3252,[1]Budget!$V:$AE,6,0)*IF($C3252="1 - Revenues",1,IF(AND($C3252="5 - Transfers",MID(J3252,15,1)="4"),1,-1))</f>
        <v>-1000</v>
      </c>
      <c r="O3252" s="17">
        <f>IFERROR(IF(RIGHT(LEFT(K3252,15),1)="4",VLOOKUP(K3252,'[1]Budget Worksheet'!A:B,2,0),-1*VLOOKUP(K3252,'[1]Budget Worksheet'!A:B,2,0)),0)</f>
        <v>0</v>
      </c>
      <c r="P3252" s="17">
        <f>VLOOKUP($K3252,[1]Budget!$V:$AE,8,0)*IF($C3252="1 - Revenues",1,IF(AND($C3252="5 - Transfers",MID($K3252,15,1)="4"),1,-1))</f>
        <v>0</v>
      </c>
      <c r="Q3252" s="17">
        <f>VLOOKUP($K3252,[1]Budget!$V:$AE,10,0)*IF($C3252="1 - Revenues",1,IF(AND($C3252="5 - Transfers",MID(K3252,15,1)="4"),1,-1))</f>
        <v>0</v>
      </c>
      <c r="S3252" s="18" t="b">
        <f>IF(LEFT(C3252,1)="1",1,-1)*SUMIF([1]Budget!V:V,'Budget Worksheet for Pivot Tabl'!K3252,[1]Budget!AC:AC)=P3252</f>
        <v>1</v>
      </c>
    </row>
    <row r="3253" spans="1:19" x14ac:dyDescent="0.25">
      <c r="A3253" t="s">
        <v>47</v>
      </c>
      <c r="B3253" t="s">
        <v>48</v>
      </c>
      <c r="C3253" t="s">
        <v>8</v>
      </c>
      <c r="D3253" t="str">
        <f t="shared" si="50"/>
        <v>OUTFLOWS</v>
      </c>
      <c r="E3253" t="s">
        <v>112</v>
      </c>
      <c r="F3253" t="s">
        <v>113</v>
      </c>
      <c r="G3253" t="s">
        <v>434</v>
      </c>
      <c r="H3253" t="s">
        <v>435</v>
      </c>
      <c r="I3253" t="s">
        <v>443</v>
      </c>
      <c r="J3253" t="s">
        <v>444</v>
      </c>
      <c r="K3253" t="s">
        <v>4230</v>
      </c>
      <c r="L3253" t="s">
        <v>629</v>
      </c>
      <c r="M3253" s="17">
        <f>VLOOKUP($K3253,[1]Budget!$V:$AE,5,0)*IF($C3253="1 - Revenues",1,IF(AND($C3253="5 - Transfers",MID(I3253,15,1)="4"),1,-1))</f>
        <v>-7000</v>
      </c>
      <c r="N3253" s="17">
        <f>VLOOKUP($K3253,[1]Budget!$V:$AE,6,0)*IF($C3253="1 - Revenues",1,IF(AND($C3253="5 - Transfers",MID(J3253,15,1)="4"),1,-1))</f>
        <v>-12000</v>
      </c>
      <c r="O3253" s="17">
        <f>IFERROR(IF(RIGHT(LEFT(K3253,15),1)="4",VLOOKUP(K3253,'[1]Budget Worksheet'!A:B,2,0),-1*VLOOKUP(K3253,'[1]Budget Worksheet'!A:B,2,0)),0)</f>
        <v>0</v>
      </c>
      <c r="P3253" s="17">
        <f>VLOOKUP($K3253,[1]Budget!$V:$AE,8,0)*IF($C3253="1 - Revenues",1,IF(AND($C3253="5 - Transfers",MID($K3253,15,1)="4"),1,-1))</f>
        <v>0</v>
      </c>
      <c r="Q3253" s="17">
        <f>VLOOKUP($K3253,[1]Budget!$V:$AE,10,0)*IF($C3253="1 - Revenues",1,IF(AND($C3253="5 - Transfers",MID(K3253,15,1)="4"),1,-1))</f>
        <v>0</v>
      </c>
      <c r="S3253" s="18" t="b">
        <f>IF(LEFT(C3253,1)="1",1,-1)*SUMIF([1]Budget!V:V,'Budget Worksheet for Pivot Tabl'!K3253,[1]Budget!AC:AC)=P3253</f>
        <v>1</v>
      </c>
    </row>
    <row r="3254" spans="1:19" x14ac:dyDescent="0.25">
      <c r="A3254" t="s">
        <v>47</v>
      </c>
      <c r="B3254" t="s">
        <v>48</v>
      </c>
      <c r="C3254" t="s">
        <v>8</v>
      </c>
      <c r="D3254" t="str">
        <f t="shared" si="50"/>
        <v>OUTFLOWS</v>
      </c>
      <c r="E3254" t="s">
        <v>116</v>
      </c>
      <c r="F3254" t="s">
        <v>117</v>
      </c>
      <c r="G3254" t="s">
        <v>1769</v>
      </c>
      <c r="H3254" t="s">
        <v>1770</v>
      </c>
      <c r="I3254" t="s">
        <v>1852</v>
      </c>
      <c r="J3254" t="s">
        <v>435</v>
      </c>
      <c r="K3254" t="s">
        <v>4231</v>
      </c>
      <c r="L3254" t="s">
        <v>590</v>
      </c>
      <c r="M3254" s="17">
        <f>VLOOKUP($K3254,[1]Budget!$V:$AE,5,0)*IF($C3254="1 - Revenues",1,IF(AND($C3254="5 - Transfers",MID(I3254,15,1)="4"),1,-1))</f>
        <v>0</v>
      </c>
      <c r="N3254" s="17">
        <f>VLOOKUP($K3254,[1]Budget!$V:$AE,6,0)*IF($C3254="1 - Revenues",1,IF(AND($C3254="5 - Transfers",MID(J3254,15,1)="4"),1,-1))</f>
        <v>-26000</v>
      </c>
      <c r="O3254" s="17">
        <f>IFERROR(IF(RIGHT(LEFT(K3254,15),1)="4",VLOOKUP(K3254,'[1]Budget Worksheet'!A:B,2,0),-1*VLOOKUP(K3254,'[1]Budget Worksheet'!A:B,2,0)),0)</f>
        <v>0</v>
      </c>
      <c r="P3254" s="17">
        <f>VLOOKUP($K3254,[1]Budget!$V:$AE,8,0)*IF($C3254="1 - Revenues",1,IF(AND($C3254="5 - Transfers",MID($K3254,15,1)="4"),1,-1))</f>
        <v>0</v>
      </c>
      <c r="Q3254" s="17">
        <f>VLOOKUP($K3254,[1]Budget!$V:$AE,10,0)*IF($C3254="1 - Revenues",1,IF(AND($C3254="5 - Transfers",MID(K3254,15,1)="4"),1,-1))</f>
        <v>0</v>
      </c>
      <c r="S3254" s="18" t="b">
        <f>IF(LEFT(C3254,1)="1",1,-1)*SUMIF([1]Budget!V:V,'Budget Worksheet for Pivot Tabl'!K3254,[1]Budget!AC:AC)=P3254</f>
        <v>1</v>
      </c>
    </row>
    <row r="3255" spans="1:19" x14ac:dyDescent="0.25">
      <c r="A3255" t="s">
        <v>47</v>
      </c>
      <c r="B3255" t="s">
        <v>48</v>
      </c>
      <c r="C3255" t="s">
        <v>8</v>
      </c>
      <c r="D3255" t="str">
        <f t="shared" si="50"/>
        <v>OUTFLOWS</v>
      </c>
      <c r="E3255" t="s">
        <v>116</v>
      </c>
      <c r="F3255" t="s">
        <v>117</v>
      </c>
      <c r="G3255" t="s">
        <v>1769</v>
      </c>
      <c r="H3255" t="s">
        <v>1770</v>
      </c>
      <c r="I3255" t="s">
        <v>1852</v>
      </c>
      <c r="J3255" t="s">
        <v>435</v>
      </c>
      <c r="K3255" t="s">
        <v>4232</v>
      </c>
      <c r="L3255" t="s">
        <v>470</v>
      </c>
      <c r="M3255" s="17">
        <f>VLOOKUP($K3255,[1]Budget!$V:$AE,5,0)*IF($C3255="1 - Revenues",1,IF(AND($C3255="5 - Transfers",MID(I3255,15,1)="4"),1,-1))</f>
        <v>0</v>
      </c>
      <c r="N3255" s="17">
        <f>VLOOKUP($K3255,[1]Budget!$V:$AE,6,0)*IF($C3255="1 - Revenues",1,IF(AND($C3255="5 - Transfers",MID(J3255,15,1)="4"),1,-1))</f>
        <v>-4000</v>
      </c>
      <c r="O3255" s="17">
        <f>IFERROR(IF(RIGHT(LEFT(K3255,15),1)="4",VLOOKUP(K3255,'[1]Budget Worksheet'!A:B,2,0),-1*VLOOKUP(K3255,'[1]Budget Worksheet'!A:B,2,0)),0)</f>
        <v>0</v>
      </c>
      <c r="P3255" s="17">
        <f>VLOOKUP($K3255,[1]Budget!$V:$AE,8,0)*IF($C3255="1 - Revenues",1,IF(AND($C3255="5 - Transfers",MID($K3255,15,1)="4"),1,-1))</f>
        <v>0</v>
      </c>
      <c r="Q3255" s="17">
        <f>VLOOKUP($K3255,[1]Budget!$V:$AE,10,0)*IF($C3255="1 - Revenues",1,IF(AND($C3255="5 - Transfers",MID(K3255,15,1)="4"),1,-1))</f>
        <v>0</v>
      </c>
      <c r="S3255" s="18" t="b">
        <f>IF(LEFT(C3255,1)="1",1,-1)*SUMIF([1]Budget!V:V,'Budget Worksheet for Pivot Tabl'!K3255,[1]Budget!AC:AC)=P3255</f>
        <v>1</v>
      </c>
    </row>
    <row r="3256" spans="1:19" x14ac:dyDescent="0.25">
      <c r="A3256" t="s">
        <v>47</v>
      </c>
      <c r="B3256" t="s">
        <v>48</v>
      </c>
      <c r="C3256" t="s">
        <v>8</v>
      </c>
      <c r="D3256" t="str">
        <f t="shared" si="50"/>
        <v>OUTFLOWS</v>
      </c>
      <c r="E3256" t="s">
        <v>116</v>
      </c>
      <c r="F3256" t="s">
        <v>117</v>
      </c>
      <c r="G3256" t="s">
        <v>1769</v>
      </c>
      <c r="H3256" t="s">
        <v>1770</v>
      </c>
      <c r="I3256" t="s">
        <v>1852</v>
      </c>
      <c r="J3256" t="s">
        <v>435</v>
      </c>
      <c r="K3256" t="s">
        <v>4233</v>
      </c>
      <c r="L3256" t="s">
        <v>606</v>
      </c>
      <c r="M3256" s="17">
        <f>VLOOKUP($K3256,[1]Budget!$V:$AE,5,0)*IF($C3256="1 - Revenues",1,IF(AND($C3256="5 - Transfers",MID(I3256,15,1)="4"),1,-1))</f>
        <v>0</v>
      </c>
      <c r="N3256" s="17">
        <f>VLOOKUP($K3256,[1]Budget!$V:$AE,6,0)*IF($C3256="1 - Revenues",1,IF(AND($C3256="5 - Transfers",MID(J3256,15,1)="4"),1,-1))</f>
        <v>-2000</v>
      </c>
      <c r="O3256" s="17">
        <f>IFERROR(IF(RIGHT(LEFT(K3256,15),1)="4",VLOOKUP(K3256,'[1]Budget Worksheet'!A:B,2,0),-1*VLOOKUP(K3256,'[1]Budget Worksheet'!A:B,2,0)),0)</f>
        <v>0</v>
      </c>
      <c r="P3256" s="17">
        <f>VLOOKUP($K3256,[1]Budget!$V:$AE,8,0)*IF($C3256="1 - Revenues",1,IF(AND($C3256="5 - Transfers",MID($K3256,15,1)="4"),1,-1))</f>
        <v>0</v>
      </c>
      <c r="Q3256" s="17">
        <f>VLOOKUP($K3256,[1]Budget!$V:$AE,10,0)*IF($C3256="1 - Revenues",1,IF(AND($C3256="5 - Transfers",MID(K3256,15,1)="4"),1,-1))</f>
        <v>0</v>
      </c>
      <c r="S3256" s="18" t="b">
        <f>IF(LEFT(C3256,1)="1",1,-1)*SUMIF([1]Budget!V:V,'Budget Worksheet for Pivot Tabl'!K3256,[1]Budget!AC:AC)=P3256</f>
        <v>1</v>
      </c>
    </row>
    <row r="3257" spans="1:19" x14ac:dyDescent="0.25">
      <c r="A3257" t="s">
        <v>47</v>
      </c>
      <c r="B3257" t="s">
        <v>48</v>
      </c>
      <c r="C3257" t="s">
        <v>8</v>
      </c>
      <c r="D3257" t="str">
        <f t="shared" si="50"/>
        <v>OUTFLOWS</v>
      </c>
      <c r="E3257" t="s">
        <v>116</v>
      </c>
      <c r="F3257" t="s">
        <v>117</v>
      </c>
      <c r="G3257" t="s">
        <v>1769</v>
      </c>
      <c r="H3257" t="s">
        <v>1770</v>
      </c>
      <c r="I3257" t="s">
        <v>1852</v>
      </c>
      <c r="J3257" t="s">
        <v>435</v>
      </c>
      <c r="K3257" t="s">
        <v>4234</v>
      </c>
      <c r="L3257" t="s">
        <v>608</v>
      </c>
      <c r="M3257" s="17">
        <f>VLOOKUP($K3257,[1]Budget!$V:$AE,5,0)*IF($C3257="1 - Revenues",1,IF(AND($C3257="5 - Transfers",MID(I3257,15,1)="4"),1,-1))</f>
        <v>0</v>
      </c>
      <c r="N3257" s="17">
        <f>VLOOKUP($K3257,[1]Budget!$V:$AE,6,0)*IF($C3257="1 - Revenues",1,IF(AND($C3257="5 - Transfers",MID(J3257,15,1)="4"),1,-1))</f>
        <v>-1000</v>
      </c>
      <c r="O3257" s="17">
        <f>IFERROR(IF(RIGHT(LEFT(K3257,15),1)="4",VLOOKUP(K3257,'[1]Budget Worksheet'!A:B,2,0),-1*VLOOKUP(K3257,'[1]Budget Worksheet'!A:B,2,0)),0)</f>
        <v>0</v>
      </c>
      <c r="P3257" s="17">
        <f>VLOOKUP($K3257,[1]Budget!$V:$AE,8,0)*IF($C3257="1 - Revenues",1,IF(AND($C3257="5 - Transfers",MID($K3257,15,1)="4"),1,-1))</f>
        <v>0</v>
      </c>
      <c r="Q3257" s="17">
        <f>VLOOKUP($K3257,[1]Budget!$V:$AE,10,0)*IF($C3257="1 - Revenues",1,IF(AND($C3257="5 - Transfers",MID(K3257,15,1)="4"),1,-1))</f>
        <v>0</v>
      </c>
      <c r="S3257" s="18" t="b">
        <f>IF(LEFT(C3257,1)="1",1,-1)*SUMIF([1]Budget!V:V,'Budget Worksheet for Pivot Tabl'!K3257,[1]Budget!AC:AC)=P3257</f>
        <v>1</v>
      </c>
    </row>
    <row r="3258" spans="1:19" x14ac:dyDescent="0.25">
      <c r="A3258" t="s">
        <v>47</v>
      </c>
      <c r="B3258" t="s">
        <v>48</v>
      </c>
      <c r="C3258" t="s">
        <v>8</v>
      </c>
      <c r="D3258" t="str">
        <f t="shared" si="50"/>
        <v>OUTFLOWS</v>
      </c>
      <c r="E3258" t="s">
        <v>116</v>
      </c>
      <c r="F3258" t="s">
        <v>117</v>
      </c>
      <c r="G3258" t="s">
        <v>1769</v>
      </c>
      <c r="H3258" t="s">
        <v>1770</v>
      </c>
      <c r="I3258" t="s">
        <v>1852</v>
      </c>
      <c r="J3258" t="s">
        <v>435</v>
      </c>
      <c r="K3258" t="s">
        <v>4235</v>
      </c>
      <c r="L3258" t="s">
        <v>610</v>
      </c>
      <c r="M3258" s="17">
        <f>VLOOKUP($K3258,[1]Budget!$V:$AE,5,0)*IF($C3258="1 - Revenues",1,IF(AND($C3258="5 - Transfers",MID(I3258,15,1)="4"),1,-1))</f>
        <v>0</v>
      </c>
      <c r="N3258" s="17">
        <f>VLOOKUP($K3258,[1]Budget!$V:$AE,6,0)*IF($C3258="1 - Revenues",1,IF(AND($C3258="5 - Transfers",MID(J3258,15,1)="4"),1,-1))</f>
        <v>0</v>
      </c>
      <c r="O3258" s="17">
        <f>IFERROR(IF(RIGHT(LEFT(K3258,15),1)="4",VLOOKUP(K3258,'[1]Budget Worksheet'!A:B,2,0),-1*VLOOKUP(K3258,'[1]Budget Worksheet'!A:B,2,0)),0)</f>
        <v>0</v>
      </c>
      <c r="P3258" s="17">
        <f>VLOOKUP($K3258,[1]Budget!$V:$AE,8,0)*IF($C3258="1 - Revenues",1,IF(AND($C3258="5 - Transfers",MID($K3258,15,1)="4"),1,-1))</f>
        <v>0</v>
      </c>
      <c r="Q3258" s="17">
        <f>VLOOKUP($K3258,[1]Budget!$V:$AE,10,0)*IF($C3258="1 - Revenues",1,IF(AND($C3258="5 - Transfers",MID(K3258,15,1)="4"),1,-1))</f>
        <v>0</v>
      </c>
      <c r="S3258" s="18" t="b">
        <f>IF(LEFT(C3258,1)="1",1,-1)*SUMIF([1]Budget!V:V,'Budget Worksheet for Pivot Tabl'!K3258,[1]Budget!AC:AC)=P3258</f>
        <v>1</v>
      </c>
    </row>
    <row r="3259" spans="1:19" x14ac:dyDescent="0.25">
      <c r="A3259" t="s">
        <v>47</v>
      </c>
      <c r="B3259" t="s">
        <v>48</v>
      </c>
      <c r="C3259" t="s">
        <v>8</v>
      </c>
      <c r="D3259" t="str">
        <f t="shared" si="50"/>
        <v>OUTFLOWS</v>
      </c>
      <c r="E3259" t="s">
        <v>116</v>
      </c>
      <c r="F3259" t="s">
        <v>117</v>
      </c>
      <c r="G3259" t="s">
        <v>1769</v>
      </c>
      <c r="H3259" t="s">
        <v>1770</v>
      </c>
      <c r="I3259" t="s">
        <v>1852</v>
      </c>
      <c r="J3259" t="s">
        <v>435</v>
      </c>
      <c r="K3259" t="s">
        <v>4236</v>
      </c>
      <c r="L3259" t="s">
        <v>612</v>
      </c>
      <c r="M3259" s="17">
        <f>VLOOKUP($K3259,[1]Budget!$V:$AE,5,0)*IF($C3259="1 - Revenues",1,IF(AND($C3259="5 - Transfers",MID(I3259,15,1)="4"),1,-1))</f>
        <v>0</v>
      </c>
      <c r="N3259" s="17">
        <f>VLOOKUP($K3259,[1]Budget!$V:$AE,6,0)*IF($C3259="1 - Revenues",1,IF(AND($C3259="5 - Transfers",MID(J3259,15,1)="4"),1,-1))</f>
        <v>0</v>
      </c>
      <c r="O3259" s="17">
        <f>IFERROR(IF(RIGHT(LEFT(K3259,15),1)="4",VLOOKUP(K3259,'[1]Budget Worksheet'!A:B,2,0),-1*VLOOKUP(K3259,'[1]Budget Worksheet'!A:B,2,0)),0)</f>
        <v>0</v>
      </c>
      <c r="P3259" s="17">
        <f>VLOOKUP($K3259,[1]Budget!$V:$AE,8,0)*IF($C3259="1 - Revenues",1,IF(AND($C3259="5 - Transfers",MID($K3259,15,1)="4"),1,-1))</f>
        <v>0</v>
      </c>
      <c r="Q3259" s="17">
        <f>VLOOKUP($K3259,[1]Budget!$V:$AE,10,0)*IF($C3259="1 - Revenues",1,IF(AND($C3259="5 - Transfers",MID(K3259,15,1)="4"),1,-1))</f>
        <v>0</v>
      </c>
      <c r="S3259" s="18" t="b">
        <f>IF(LEFT(C3259,1)="1",1,-1)*SUMIF([1]Budget!V:V,'Budget Worksheet for Pivot Tabl'!K3259,[1]Budget!AC:AC)=P3259</f>
        <v>1</v>
      </c>
    </row>
    <row r="3260" spans="1:19" x14ac:dyDescent="0.25">
      <c r="A3260" t="s">
        <v>47</v>
      </c>
      <c r="B3260" t="s">
        <v>48</v>
      </c>
      <c r="C3260" t="s">
        <v>8</v>
      </c>
      <c r="D3260" t="str">
        <f t="shared" si="50"/>
        <v>OUTFLOWS</v>
      </c>
      <c r="E3260" t="s">
        <v>116</v>
      </c>
      <c r="F3260" t="s">
        <v>117</v>
      </c>
      <c r="G3260" t="s">
        <v>1769</v>
      </c>
      <c r="H3260" t="s">
        <v>1770</v>
      </c>
      <c r="I3260" t="s">
        <v>1852</v>
      </c>
      <c r="J3260" t="s">
        <v>435</v>
      </c>
      <c r="K3260" t="s">
        <v>4237</v>
      </c>
      <c r="L3260" t="s">
        <v>614</v>
      </c>
      <c r="M3260" s="17">
        <f>VLOOKUP($K3260,[1]Budget!$V:$AE,5,0)*IF($C3260="1 - Revenues",1,IF(AND($C3260="5 - Transfers",MID(I3260,15,1)="4"),1,-1))</f>
        <v>0</v>
      </c>
      <c r="N3260" s="17">
        <f>VLOOKUP($K3260,[1]Budget!$V:$AE,6,0)*IF($C3260="1 - Revenues",1,IF(AND($C3260="5 - Transfers",MID(J3260,15,1)="4"),1,-1))</f>
        <v>0</v>
      </c>
      <c r="O3260" s="17">
        <f>IFERROR(IF(RIGHT(LEFT(K3260,15),1)="4",VLOOKUP(K3260,'[1]Budget Worksheet'!A:B,2,0),-1*VLOOKUP(K3260,'[1]Budget Worksheet'!A:B,2,0)),0)</f>
        <v>0</v>
      </c>
      <c r="P3260" s="17">
        <f>VLOOKUP($K3260,[1]Budget!$V:$AE,8,0)*IF($C3260="1 - Revenues",1,IF(AND($C3260="5 - Transfers",MID($K3260,15,1)="4"),1,-1))</f>
        <v>0</v>
      </c>
      <c r="Q3260" s="17">
        <f>VLOOKUP($K3260,[1]Budget!$V:$AE,10,0)*IF($C3260="1 - Revenues",1,IF(AND($C3260="5 - Transfers",MID(K3260,15,1)="4"),1,-1))</f>
        <v>0</v>
      </c>
      <c r="S3260" s="18" t="b">
        <f>IF(LEFT(C3260,1)="1",1,-1)*SUMIF([1]Budget!V:V,'Budget Worksheet for Pivot Tabl'!K3260,[1]Budget!AC:AC)=P3260</f>
        <v>1</v>
      </c>
    </row>
    <row r="3261" spans="1:19" x14ac:dyDescent="0.25">
      <c r="A3261" t="s">
        <v>47</v>
      </c>
      <c r="B3261" t="s">
        <v>48</v>
      </c>
      <c r="C3261" t="s">
        <v>8</v>
      </c>
      <c r="D3261" t="str">
        <f t="shared" si="50"/>
        <v>OUTFLOWS</v>
      </c>
      <c r="E3261" t="s">
        <v>116</v>
      </c>
      <c r="F3261" t="s">
        <v>117</v>
      </c>
      <c r="G3261" t="s">
        <v>1769</v>
      </c>
      <c r="H3261" t="s">
        <v>1770</v>
      </c>
      <c r="I3261" t="s">
        <v>1852</v>
      </c>
      <c r="J3261" t="s">
        <v>435</v>
      </c>
      <c r="K3261" t="s">
        <v>4238</v>
      </c>
      <c r="L3261" t="s">
        <v>618</v>
      </c>
      <c r="M3261" s="17">
        <f>VLOOKUP($K3261,[1]Budget!$V:$AE,5,0)*IF($C3261="1 - Revenues",1,IF(AND($C3261="5 - Transfers",MID(I3261,15,1)="4"),1,-1))</f>
        <v>0</v>
      </c>
      <c r="N3261" s="17">
        <f>VLOOKUP($K3261,[1]Budget!$V:$AE,6,0)*IF($C3261="1 - Revenues",1,IF(AND($C3261="5 - Transfers",MID(J3261,15,1)="4"),1,-1))</f>
        <v>0</v>
      </c>
      <c r="O3261" s="17">
        <f>IFERROR(IF(RIGHT(LEFT(K3261,15),1)="4",VLOOKUP(K3261,'[1]Budget Worksheet'!A:B,2,0),-1*VLOOKUP(K3261,'[1]Budget Worksheet'!A:B,2,0)),0)</f>
        <v>0</v>
      </c>
      <c r="P3261" s="17">
        <f>VLOOKUP($K3261,[1]Budget!$V:$AE,8,0)*IF($C3261="1 - Revenues",1,IF(AND($C3261="5 - Transfers",MID($K3261,15,1)="4"),1,-1))</f>
        <v>0</v>
      </c>
      <c r="Q3261" s="17">
        <f>VLOOKUP($K3261,[1]Budget!$V:$AE,10,0)*IF($C3261="1 - Revenues",1,IF(AND($C3261="5 - Transfers",MID(K3261,15,1)="4"),1,-1))</f>
        <v>0</v>
      </c>
      <c r="S3261" s="18" t="b">
        <f>IF(LEFT(C3261,1)="1",1,-1)*SUMIF([1]Budget!V:V,'Budget Worksheet for Pivot Tabl'!K3261,[1]Budget!AC:AC)=P3261</f>
        <v>1</v>
      </c>
    </row>
    <row r="3262" spans="1:19" x14ac:dyDescent="0.25">
      <c r="A3262" t="s">
        <v>47</v>
      </c>
      <c r="B3262" t="s">
        <v>48</v>
      </c>
      <c r="C3262" t="s">
        <v>8</v>
      </c>
      <c r="D3262" t="str">
        <f t="shared" si="50"/>
        <v>OUTFLOWS</v>
      </c>
      <c r="E3262" t="s">
        <v>116</v>
      </c>
      <c r="F3262" t="s">
        <v>117</v>
      </c>
      <c r="G3262" t="s">
        <v>1769</v>
      </c>
      <c r="H3262" t="s">
        <v>1770</v>
      </c>
      <c r="I3262" t="s">
        <v>1852</v>
      </c>
      <c r="J3262" t="s">
        <v>435</v>
      </c>
      <c r="K3262" t="s">
        <v>4239</v>
      </c>
      <c r="L3262" t="s">
        <v>620</v>
      </c>
      <c r="M3262" s="17">
        <f>VLOOKUP($K3262,[1]Budget!$V:$AE,5,0)*IF($C3262="1 - Revenues",1,IF(AND($C3262="5 - Transfers",MID(I3262,15,1)="4"),1,-1))</f>
        <v>0</v>
      </c>
      <c r="N3262" s="17">
        <f>VLOOKUP($K3262,[1]Budget!$V:$AE,6,0)*IF($C3262="1 - Revenues",1,IF(AND($C3262="5 - Transfers",MID(J3262,15,1)="4"),1,-1))</f>
        <v>-1000</v>
      </c>
      <c r="O3262" s="17">
        <f>IFERROR(IF(RIGHT(LEFT(K3262,15),1)="4",VLOOKUP(K3262,'[1]Budget Worksheet'!A:B,2,0),-1*VLOOKUP(K3262,'[1]Budget Worksheet'!A:B,2,0)),0)</f>
        <v>0</v>
      </c>
      <c r="P3262" s="17">
        <f>VLOOKUP($K3262,[1]Budget!$V:$AE,8,0)*IF($C3262="1 - Revenues",1,IF(AND($C3262="5 - Transfers",MID($K3262,15,1)="4"),1,-1))</f>
        <v>0</v>
      </c>
      <c r="Q3262" s="17">
        <f>VLOOKUP($K3262,[1]Budget!$V:$AE,10,0)*IF($C3262="1 - Revenues",1,IF(AND($C3262="5 - Transfers",MID(K3262,15,1)="4"),1,-1))</f>
        <v>0</v>
      </c>
      <c r="S3262" s="18" t="b">
        <f>IF(LEFT(C3262,1)="1",1,-1)*SUMIF([1]Budget!V:V,'Budget Worksheet for Pivot Tabl'!K3262,[1]Budget!AC:AC)=P3262</f>
        <v>1</v>
      </c>
    </row>
    <row r="3263" spans="1:19" x14ac:dyDescent="0.25">
      <c r="A3263" t="s">
        <v>47</v>
      </c>
      <c r="B3263" t="s">
        <v>48</v>
      </c>
      <c r="C3263" t="s">
        <v>8</v>
      </c>
      <c r="D3263" t="str">
        <f t="shared" si="50"/>
        <v>OUTFLOWS</v>
      </c>
      <c r="E3263" t="s">
        <v>116</v>
      </c>
      <c r="F3263" t="s">
        <v>117</v>
      </c>
      <c r="G3263" t="s">
        <v>1769</v>
      </c>
      <c r="H3263" t="s">
        <v>1770</v>
      </c>
      <c r="I3263" t="s">
        <v>1852</v>
      </c>
      <c r="J3263" t="s">
        <v>435</v>
      </c>
      <c r="K3263" t="s">
        <v>4240</v>
      </c>
      <c r="L3263" t="s">
        <v>472</v>
      </c>
      <c r="M3263" s="17">
        <f>VLOOKUP($K3263,[1]Budget!$V:$AE,5,0)*IF($C3263="1 - Revenues",1,IF(AND($C3263="5 - Transfers",MID(I3263,15,1)="4"),1,-1))</f>
        <v>0</v>
      </c>
      <c r="N3263" s="17">
        <f>VLOOKUP($K3263,[1]Budget!$V:$AE,6,0)*IF($C3263="1 - Revenues",1,IF(AND($C3263="5 - Transfers",MID(J3263,15,1)="4"),1,-1))</f>
        <v>0</v>
      </c>
      <c r="O3263" s="17">
        <f>IFERROR(IF(RIGHT(LEFT(K3263,15),1)="4",VLOOKUP(K3263,'[1]Budget Worksheet'!A:B,2,0),-1*VLOOKUP(K3263,'[1]Budget Worksheet'!A:B,2,0)),0)</f>
        <v>0</v>
      </c>
      <c r="P3263" s="17">
        <f>VLOOKUP($K3263,[1]Budget!$V:$AE,8,0)*IF($C3263="1 - Revenues",1,IF(AND($C3263="5 - Transfers",MID($K3263,15,1)="4"),1,-1))</f>
        <v>0</v>
      </c>
      <c r="Q3263" s="17">
        <f>VLOOKUP($K3263,[1]Budget!$V:$AE,10,0)*IF($C3263="1 - Revenues",1,IF(AND($C3263="5 - Transfers",MID(K3263,15,1)="4"),1,-1))</f>
        <v>0</v>
      </c>
      <c r="S3263" s="18" t="b">
        <f>IF(LEFT(C3263,1)="1",1,-1)*SUMIF([1]Budget!V:V,'Budget Worksheet for Pivot Tabl'!K3263,[1]Budget!AC:AC)=P3263</f>
        <v>1</v>
      </c>
    </row>
    <row r="3264" spans="1:19" x14ac:dyDescent="0.25">
      <c r="A3264" t="s">
        <v>47</v>
      </c>
      <c r="B3264" t="s">
        <v>48</v>
      </c>
      <c r="C3264" t="s">
        <v>9</v>
      </c>
      <c r="D3264" t="str">
        <f t="shared" si="50"/>
        <v>OUTFLOWS</v>
      </c>
      <c r="E3264" t="s">
        <v>116</v>
      </c>
      <c r="F3264" t="s">
        <v>117</v>
      </c>
      <c r="G3264" t="s">
        <v>1912</v>
      </c>
      <c r="H3264" t="s">
        <v>1913</v>
      </c>
      <c r="I3264" t="s">
        <v>59</v>
      </c>
      <c r="J3264" t="s">
        <v>1941</v>
      </c>
      <c r="K3264" t="s">
        <v>4241</v>
      </c>
      <c r="L3264" t="s">
        <v>1058</v>
      </c>
      <c r="M3264" s="17">
        <f>VLOOKUP($K3264,[1]Budget!$V:$AE,5,0)*IF($C3264="1 - Revenues",1,IF(AND($C3264="5 - Transfers",MID(I3264,15,1)="4"),1,-1))</f>
        <v>-10000</v>
      </c>
      <c r="N3264" s="17">
        <f>VLOOKUP($K3264,[1]Budget!$V:$AE,6,0)*IF($C3264="1 - Revenues",1,IF(AND($C3264="5 - Transfers",MID(J3264,15,1)="4"),1,-1))</f>
        <v>-18000</v>
      </c>
      <c r="O3264" s="17">
        <f>IFERROR(IF(RIGHT(LEFT(K3264,15),1)="4",VLOOKUP(K3264,'[1]Budget Worksheet'!A:B,2,0),-1*VLOOKUP(K3264,'[1]Budget Worksheet'!A:B,2,0)),0)</f>
        <v>-20000</v>
      </c>
      <c r="P3264" s="17">
        <f>VLOOKUP($K3264,[1]Budget!$V:$AE,8,0)*IF($C3264="1 - Revenues",1,IF(AND($C3264="5 - Transfers",MID($K3264,15,1)="4"),1,-1))</f>
        <v>-20000</v>
      </c>
      <c r="Q3264" s="17">
        <f>VLOOKUP($K3264,[1]Budget!$V:$AE,10,0)*IF($C3264="1 - Revenues",1,IF(AND($C3264="5 - Transfers",MID(K3264,15,1)="4"),1,-1))</f>
        <v>0</v>
      </c>
      <c r="S3264" s="18" t="b">
        <f>IF(LEFT(C3264,1)="1",1,-1)*SUMIF([1]Budget!V:V,'Budget Worksheet for Pivot Tabl'!K3264,[1]Budget!AC:AC)=P3264</f>
        <v>1</v>
      </c>
    </row>
    <row r="3265" spans="1:19" x14ac:dyDescent="0.25">
      <c r="A3265" t="s">
        <v>47</v>
      </c>
      <c r="B3265" t="s">
        <v>48</v>
      </c>
      <c r="C3265" t="s">
        <v>10</v>
      </c>
      <c r="D3265" t="str">
        <f t="shared" si="50"/>
        <v>OUTFLOWS</v>
      </c>
      <c r="E3265" t="s">
        <v>116</v>
      </c>
      <c r="F3265" t="s">
        <v>117</v>
      </c>
      <c r="G3265" t="s">
        <v>1912</v>
      </c>
      <c r="H3265" t="s">
        <v>1913</v>
      </c>
      <c r="I3265" t="s">
        <v>59</v>
      </c>
      <c r="J3265" t="s">
        <v>1941</v>
      </c>
      <c r="K3265" t="s">
        <v>4242</v>
      </c>
      <c r="L3265" t="s">
        <v>1133</v>
      </c>
      <c r="M3265" s="17">
        <f>VLOOKUP($K3265,[1]Budget!$V:$AE,5,0)*IF($C3265="1 - Revenues",1,IF(AND($C3265="5 - Transfers",MID(I3265,15,1)="4"),1,-1))</f>
        <v>0</v>
      </c>
      <c r="N3265" s="17">
        <f>VLOOKUP($K3265,[1]Budget!$V:$AE,6,0)*IF($C3265="1 - Revenues",1,IF(AND($C3265="5 - Transfers",MID(J3265,15,1)="4"),1,-1))</f>
        <v>0</v>
      </c>
      <c r="O3265" s="17">
        <f>IFERROR(IF(RIGHT(LEFT(K3265,15),1)="4",VLOOKUP(K3265,'[1]Budget Worksheet'!A:B,2,0),-1*VLOOKUP(K3265,'[1]Budget Worksheet'!A:B,2,0)),0)</f>
        <v>0</v>
      </c>
      <c r="P3265" s="17">
        <f>VLOOKUP($K3265,[1]Budget!$V:$AE,8,0)*IF($C3265="1 - Revenues",1,IF(AND($C3265="5 - Transfers",MID($K3265,15,1)="4"),1,-1))</f>
        <v>0</v>
      </c>
      <c r="Q3265" s="17">
        <f>VLOOKUP($K3265,[1]Budget!$V:$AE,10,0)*IF($C3265="1 - Revenues",1,IF(AND($C3265="5 - Transfers",MID(K3265,15,1)="4"),1,-1))</f>
        <v>0</v>
      </c>
      <c r="S3265" s="18" t="b">
        <f>IF(LEFT(C3265,1)="1",1,-1)*SUMIF([1]Budget!V:V,'Budget Worksheet for Pivot Tabl'!K3265,[1]Budget!AC:AC)=P3265</f>
        <v>1</v>
      </c>
    </row>
    <row r="3266" spans="1:19" x14ac:dyDescent="0.25">
      <c r="A3266" t="s">
        <v>47</v>
      </c>
      <c r="B3266" t="s">
        <v>48</v>
      </c>
      <c r="C3266" t="s">
        <v>9</v>
      </c>
      <c r="D3266" t="str">
        <f t="shared" si="50"/>
        <v>OUTFLOWS</v>
      </c>
      <c r="E3266" t="s">
        <v>116</v>
      </c>
      <c r="F3266" t="s">
        <v>117</v>
      </c>
      <c r="G3266" t="s">
        <v>1912</v>
      </c>
      <c r="H3266" t="s">
        <v>1913</v>
      </c>
      <c r="I3266" t="s">
        <v>1987</v>
      </c>
      <c r="J3266" t="s">
        <v>1988</v>
      </c>
      <c r="K3266" t="s">
        <v>4243</v>
      </c>
      <c r="L3266" t="s">
        <v>1058</v>
      </c>
      <c r="M3266" s="17">
        <f>VLOOKUP($K3266,[1]Budget!$V:$AE,5,0)*IF($C3266="1 - Revenues",1,IF(AND($C3266="5 - Transfers",MID(I3266,15,1)="4"),1,-1))</f>
        <v>-7000</v>
      </c>
      <c r="N3266" s="17">
        <f>VLOOKUP($K3266,[1]Budget!$V:$AE,6,0)*IF($C3266="1 - Revenues",1,IF(AND($C3266="5 - Transfers",MID(J3266,15,1)="4"),1,-1))</f>
        <v>-3000</v>
      </c>
      <c r="O3266" s="17">
        <f>IFERROR(IF(RIGHT(LEFT(K3266,15),1)="4",VLOOKUP(K3266,'[1]Budget Worksheet'!A:B,2,0),-1*VLOOKUP(K3266,'[1]Budget Worksheet'!A:B,2,0)),0)</f>
        <v>-9000</v>
      </c>
      <c r="P3266" s="17">
        <f>VLOOKUP($K3266,[1]Budget!$V:$AE,8,0)*IF($C3266="1 - Revenues",1,IF(AND($C3266="5 - Transfers",MID($K3266,15,1)="4"),1,-1))</f>
        <v>-9000</v>
      </c>
      <c r="Q3266" s="17">
        <f>VLOOKUP($K3266,[1]Budget!$V:$AE,10,0)*IF($C3266="1 - Revenues",1,IF(AND($C3266="5 - Transfers",MID(K3266,15,1)="4"),1,-1))</f>
        <v>0</v>
      </c>
      <c r="S3266" s="18" t="b">
        <f>IF(LEFT(C3266,1)="1",1,-1)*SUMIF([1]Budget!V:V,'Budget Worksheet for Pivot Tabl'!K3266,[1]Budget!AC:AC)=P3266</f>
        <v>1</v>
      </c>
    </row>
    <row r="3267" spans="1:19" x14ac:dyDescent="0.25">
      <c r="A3267" t="s">
        <v>47</v>
      </c>
      <c r="B3267" t="s">
        <v>48</v>
      </c>
      <c r="C3267" t="s">
        <v>8</v>
      </c>
      <c r="D3267" t="str">
        <f t="shared" ref="D3267:D3330" si="51">IF(C3267="1 - Revenues","INFLOWS","OUTFLOWS")</f>
        <v>OUTFLOWS</v>
      </c>
      <c r="E3267" t="s">
        <v>116</v>
      </c>
      <c r="F3267" t="s">
        <v>117</v>
      </c>
      <c r="G3267" t="s">
        <v>2121</v>
      </c>
      <c r="H3267" t="s">
        <v>2122</v>
      </c>
      <c r="I3267" t="s">
        <v>65</v>
      </c>
      <c r="J3267" t="s">
        <v>1850</v>
      </c>
      <c r="K3267" t="s">
        <v>4244</v>
      </c>
      <c r="L3267" t="s">
        <v>590</v>
      </c>
      <c r="M3267" s="17">
        <f>VLOOKUP($K3267,[1]Budget!$V:$AE,5,0)*IF($C3267="1 - Revenues",1,IF(AND($C3267="5 - Transfers",MID(I3267,15,1)="4"),1,-1))</f>
        <v>-433000</v>
      </c>
      <c r="N3267" s="17">
        <f>VLOOKUP($K3267,[1]Budget!$V:$AE,6,0)*IF($C3267="1 - Revenues",1,IF(AND($C3267="5 - Transfers",MID(J3267,15,1)="4"),1,-1))</f>
        <v>-432000</v>
      </c>
      <c r="O3267" s="17">
        <f>IFERROR(IF(RIGHT(LEFT(K3267,15),1)="4",VLOOKUP(K3267,'[1]Budget Worksheet'!A:B,2,0),-1*VLOOKUP(K3267,'[1]Budget Worksheet'!A:B,2,0)),0)</f>
        <v>-500887</v>
      </c>
      <c r="P3267" s="17">
        <f>VLOOKUP($K3267,[1]Budget!$V:$AE,8,0)*IF($C3267="1 - Revenues",1,IF(AND($C3267="5 - Transfers",MID($K3267,15,1)="4"),1,-1))</f>
        <v>-495000</v>
      </c>
      <c r="Q3267" s="17">
        <f>VLOOKUP($K3267,[1]Budget!$V:$AE,10,0)*IF($C3267="1 - Revenues",1,IF(AND($C3267="5 - Transfers",MID(K3267,15,1)="4"),1,-1))</f>
        <v>5887</v>
      </c>
      <c r="S3267" s="18" t="b">
        <f>IF(LEFT(C3267,1)="1",1,-1)*SUMIF([1]Budget!V:V,'Budget Worksheet for Pivot Tabl'!K3267,[1]Budget!AC:AC)=P3267</f>
        <v>1</v>
      </c>
    </row>
    <row r="3268" spans="1:19" x14ac:dyDescent="0.25">
      <c r="A3268" t="s">
        <v>47</v>
      </c>
      <c r="B3268" t="s">
        <v>48</v>
      </c>
      <c r="C3268" t="s">
        <v>8</v>
      </c>
      <c r="D3268" t="str">
        <f t="shared" si="51"/>
        <v>OUTFLOWS</v>
      </c>
      <c r="E3268" t="s">
        <v>116</v>
      </c>
      <c r="F3268" t="s">
        <v>117</v>
      </c>
      <c r="G3268" t="s">
        <v>2121</v>
      </c>
      <c r="H3268" t="s">
        <v>2122</v>
      </c>
      <c r="I3268" t="s">
        <v>65</v>
      </c>
      <c r="J3268" t="s">
        <v>1850</v>
      </c>
      <c r="K3268" t="s">
        <v>4245</v>
      </c>
      <c r="L3268" t="s">
        <v>582</v>
      </c>
      <c r="M3268" s="17">
        <f>VLOOKUP($K3268,[1]Budget!$V:$AE,5,0)*IF($C3268="1 - Revenues",1,IF(AND($C3268="5 - Transfers",MID(I3268,15,1)="4"),1,-1))</f>
        <v>0</v>
      </c>
      <c r="N3268" s="17">
        <f>VLOOKUP($K3268,[1]Budget!$V:$AE,6,0)*IF($C3268="1 - Revenues",1,IF(AND($C3268="5 - Transfers",MID(J3268,15,1)="4"),1,-1))</f>
        <v>0</v>
      </c>
      <c r="O3268" s="17">
        <f>IFERROR(IF(RIGHT(LEFT(K3268,15),1)="4",VLOOKUP(K3268,'[1]Budget Worksheet'!A:B,2,0),-1*VLOOKUP(K3268,'[1]Budget Worksheet'!A:B,2,0)),0)</f>
        <v>-71970</v>
      </c>
      <c r="P3268" s="17">
        <f>VLOOKUP($K3268,[1]Budget!$V:$AE,8,0)*IF($C3268="1 - Revenues",1,IF(AND($C3268="5 - Transfers",MID($K3268,15,1)="4"),1,-1))</f>
        <v>-71970</v>
      </c>
      <c r="Q3268" s="17">
        <f>VLOOKUP($K3268,[1]Budget!$V:$AE,10,0)*IF($C3268="1 - Revenues",1,IF(AND($C3268="5 - Transfers",MID(K3268,15,1)="4"),1,-1))</f>
        <v>0</v>
      </c>
      <c r="S3268" s="18" t="b">
        <f>IF(LEFT(C3268,1)="1",1,-1)*SUMIF([1]Budget!V:V,'Budget Worksheet for Pivot Tabl'!K3268,[1]Budget!AC:AC)=P3268</f>
        <v>1</v>
      </c>
    </row>
    <row r="3269" spans="1:19" x14ac:dyDescent="0.25">
      <c r="A3269" t="s">
        <v>47</v>
      </c>
      <c r="B3269" t="s">
        <v>48</v>
      </c>
      <c r="C3269" t="s">
        <v>8</v>
      </c>
      <c r="D3269" t="str">
        <f t="shared" si="51"/>
        <v>OUTFLOWS</v>
      </c>
      <c r="E3269" t="s">
        <v>116</v>
      </c>
      <c r="F3269" t="s">
        <v>117</v>
      </c>
      <c r="G3269" t="s">
        <v>2121</v>
      </c>
      <c r="H3269" t="s">
        <v>2122</v>
      </c>
      <c r="I3269" t="s">
        <v>65</v>
      </c>
      <c r="J3269" t="s">
        <v>1850</v>
      </c>
      <c r="K3269" t="s">
        <v>4246</v>
      </c>
      <c r="L3269" t="s">
        <v>593</v>
      </c>
      <c r="M3269" s="17">
        <f>VLOOKUP($K3269,[1]Budget!$V:$AE,5,0)*IF($C3269="1 - Revenues",1,IF(AND($C3269="5 - Transfers",MID(I3269,15,1)="4"),1,-1))</f>
        <v>-29000</v>
      </c>
      <c r="N3269" s="17">
        <f>VLOOKUP($K3269,[1]Budget!$V:$AE,6,0)*IF($C3269="1 - Revenues",1,IF(AND($C3269="5 - Transfers",MID(J3269,15,1)="4"),1,-1))</f>
        <v>-22000</v>
      </c>
      <c r="O3269" s="17">
        <f>IFERROR(IF(RIGHT(LEFT(K3269,15),1)="4",VLOOKUP(K3269,'[1]Budget Worksheet'!A:B,2,0),-1*VLOOKUP(K3269,'[1]Budget Worksheet'!A:B,2,0)),0)</f>
        <v>-8000</v>
      </c>
      <c r="P3269" s="17">
        <f>VLOOKUP($K3269,[1]Budget!$V:$AE,8,0)*IF($C3269="1 - Revenues",1,IF(AND($C3269="5 - Transfers",MID($K3269,15,1)="4"),1,-1))</f>
        <v>-14000</v>
      </c>
      <c r="Q3269" s="17">
        <f>VLOOKUP($K3269,[1]Budget!$V:$AE,10,0)*IF($C3269="1 - Revenues",1,IF(AND($C3269="5 - Transfers",MID(K3269,15,1)="4"),1,-1))</f>
        <v>-6000</v>
      </c>
      <c r="S3269" s="18" t="b">
        <f>IF(LEFT(C3269,1)="1",1,-1)*SUMIF([1]Budget!V:V,'Budget Worksheet for Pivot Tabl'!K3269,[1]Budget!AC:AC)=P3269</f>
        <v>1</v>
      </c>
    </row>
    <row r="3270" spans="1:19" x14ac:dyDescent="0.25">
      <c r="A3270" t="s">
        <v>47</v>
      </c>
      <c r="B3270" t="s">
        <v>48</v>
      </c>
      <c r="C3270" t="s">
        <v>8</v>
      </c>
      <c r="D3270" t="str">
        <f t="shared" si="51"/>
        <v>OUTFLOWS</v>
      </c>
      <c r="E3270" t="s">
        <v>116</v>
      </c>
      <c r="F3270" t="s">
        <v>117</v>
      </c>
      <c r="G3270" t="s">
        <v>2121</v>
      </c>
      <c r="H3270" t="s">
        <v>2122</v>
      </c>
      <c r="I3270" t="s">
        <v>65</v>
      </c>
      <c r="J3270" t="s">
        <v>1850</v>
      </c>
      <c r="K3270" t="s">
        <v>4247</v>
      </c>
      <c r="L3270" t="s">
        <v>919</v>
      </c>
      <c r="M3270" s="17">
        <f>VLOOKUP($K3270,[1]Budget!$V:$AE,5,0)*IF($C3270="1 - Revenues",1,IF(AND($C3270="5 - Transfers",MID(I3270,15,1)="4"),1,-1))</f>
        <v>0</v>
      </c>
      <c r="N3270" s="17">
        <f>VLOOKUP($K3270,[1]Budget!$V:$AE,6,0)*IF($C3270="1 - Revenues",1,IF(AND($C3270="5 - Transfers",MID(J3270,15,1)="4"),1,-1))</f>
        <v>0</v>
      </c>
      <c r="O3270" s="17">
        <f>IFERROR(IF(RIGHT(LEFT(K3270,15),1)="4",VLOOKUP(K3270,'[1]Budget Worksheet'!A:B,2,0),-1*VLOOKUP(K3270,'[1]Budget Worksheet'!A:B,2,0)),0)</f>
        <v>0</v>
      </c>
      <c r="P3270" s="17">
        <f>VLOOKUP($K3270,[1]Budget!$V:$AE,8,0)*IF($C3270="1 - Revenues",1,IF(AND($C3270="5 - Transfers",MID($K3270,15,1)="4"),1,-1))</f>
        <v>0</v>
      </c>
      <c r="Q3270" s="17">
        <f>VLOOKUP($K3270,[1]Budget!$V:$AE,10,0)*IF($C3270="1 - Revenues",1,IF(AND($C3270="5 - Transfers",MID(K3270,15,1)="4"),1,-1))</f>
        <v>0</v>
      </c>
      <c r="S3270" s="18" t="b">
        <f>IF(LEFT(C3270,1)="1",1,-1)*SUMIF([1]Budget!V:V,'Budget Worksheet for Pivot Tabl'!K3270,[1]Budget!AC:AC)=P3270</f>
        <v>1</v>
      </c>
    </row>
    <row r="3271" spans="1:19" x14ac:dyDescent="0.25">
      <c r="A3271" t="s">
        <v>47</v>
      </c>
      <c r="B3271" t="s">
        <v>48</v>
      </c>
      <c r="C3271" t="s">
        <v>8</v>
      </c>
      <c r="D3271" t="str">
        <f t="shared" si="51"/>
        <v>OUTFLOWS</v>
      </c>
      <c r="E3271" t="s">
        <v>116</v>
      </c>
      <c r="F3271" t="s">
        <v>117</v>
      </c>
      <c r="G3271" t="s">
        <v>2121</v>
      </c>
      <c r="H3271" t="s">
        <v>2122</v>
      </c>
      <c r="I3271" t="s">
        <v>65</v>
      </c>
      <c r="J3271" t="s">
        <v>1850</v>
      </c>
      <c r="K3271" t="s">
        <v>4248</v>
      </c>
      <c r="L3271" t="s">
        <v>595</v>
      </c>
      <c r="M3271" s="17">
        <f>VLOOKUP($K3271,[1]Budget!$V:$AE,5,0)*IF($C3271="1 - Revenues",1,IF(AND($C3271="5 - Transfers",MID(I3271,15,1)="4"),1,-1))</f>
        <v>-5000</v>
      </c>
      <c r="N3271" s="17">
        <f>VLOOKUP($K3271,[1]Budget!$V:$AE,6,0)*IF($C3271="1 - Revenues",1,IF(AND($C3271="5 - Transfers",MID(J3271,15,1)="4"),1,-1))</f>
        <v>-1000</v>
      </c>
      <c r="O3271" s="17">
        <f>IFERROR(IF(RIGHT(LEFT(K3271,15),1)="4",VLOOKUP(K3271,'[1]Budget Worksheet'!A:B,2,0),-1*VLOOKUP(K3271,'[1]Budget Worksheet'!A:B,2,0)),0)</f>
        <v>-230</v>
      </c>
      <c r="P3271" s="17">
        <f>VLOOKUP($K3271,[1]Budget!$V:$AE,8,0)*IF($C3271="1 - Revenues",1,IF(AND($C3271="5 - Transfers",MID($K3271,15,1)="4"),1,-1))</f>
        <v>-230</v>
      </c>
      <c r="Q3271" s="17">
        <f>VLOOKUP($K3271,[1]Budget!$V:$AE,10,0)*IF($C3271="1 - Revenues",1,IF(AND($C3271="5 - Transfers",MID(K3271,15,1)="4"),1,-1))</f>
        <v>0</v>
      </c>
      <c r="S3271" s="18" t="b">
        <f>IF(LEFT(C3271,1)="1",1,-1)*SUMIF([1]Budget!V:V,'Budget Worksheet for Pivot Tabl'!K3271,[1]Budget!AC:AC)=P3271</f>
        <v>1</v>
      </c>
    </row>
    <row r="3272" spans="1:19" x14ac:dyDescent="0.25">
      <c r="A3272" t="s">
        <v>47</v>
      </c>
      <c r="B3272" t="s">
        <v>48</v>
      </c>
      <c r="C3272" t="s">
        <v>8</v>
      </c>
      <c r="D3272" t="str">
        <f t="shared" si="51"/>
        <v>OUTFLOWS</v>
      </c>
      <c r="E3272" t="s">
        <v>116</v>
      </c>
      <c r="F3272" t="s">
        <v>117</v>
      </c>
      <c r="G3272" t="s">
        <v>2121</v>
      </c>
      <c r="H3272" t="s">
        <v>2122</v>
      </c>
      <c r="I3272" t="s">
        <v>65</v>
      </c>
      <c r="J3272" t="s">
        <v>1850</v>
      </c>
      <c r="K3272" t="s">
        <v>4249</v>
      </c>
      <c r="L3272" t="s">
        <v>597</v>
      </c>
      <c r="M3272" s="17">
        <f>VLOOKUP($K3272,[1]Budget!$V:$AE,5,0)*IF($C3272="1 - Revenues",1,IF(AND($C3272="5 - Transfers",MID(I3272,15,1)="4"),1,-1))</f>
        <v>-2000</v>
      </c>
      <c r="N3272" s="17">
        <f>VLOOKUP($K3272,[1]Budget!$V:$AE,6,0)*IF($C3272="1 - Revenues",1,IF(AND($C3272="5 - Transfers",MID(J3272,15,1)="4"),1,-1))</f>
        <v>0</v>
      </c>
      <c r="O3272" s="17">
        <f>IFERROR(IF(RIGHT(LEFT(K3272,15),1)="4",VLOOKUP(K3272,'[1]Budget Worksheet'!A:B,2,0),-1*VLOOKUP(K3272,'[1]Budget Worksheet'!A:B,2,0)),0)</f>
        <v>-1156</v>
      </c>
      <c r="P3272" s="17">
        <f>VLOOKUP($K3272,[1]Budget!$V:$AE,8,0)*IF($C3272="1 - Revenues",1,IF(AND($C3272="5 - Transfers",MID($K3272,15,1)="4"),1,-1))</f>
        <v>-1156</v>
      </c>
      <c r="Q3272" s="17">
        <f>VLOOKUP($K3272,[1]Budget!$V:$AE,10,0)*IF($C3272="1 - Revenues",1,IF(AND($C3272="5 - Transfers",MID(K3272,15,1)="4"),1,-1))</f>
        <v>0</v>
      </c>
      <c r="S3272" s="18" t="b">
        <f>IF(LEFT(C3272,1)="1",1,-1)*SUMIF([1]Budget!V:V,'Budget Worksheet for Pivot Tabl'!K3272,[1]Budget!AC:AC)=P3272</f>
        <v>1</v>
      </c>
    </row>
    <row r="3273" spans="1:19" x14ac:dyDescent="0.25">
      <c r="A3273" t="s">
        <v>47</v>
      </c>
      <c r="B3273" t="s">
        <v>48</v>
      </c>
      <c r="C3273" t="s">
        <v>8</v>
      </c>
      <c r="D3273" t="str">
        <f t="shared" si="51"/>
        <v>OUTFLOWS</v>
      </c>
      <c r="E3273" t="s">
        <v>116</v>
      </c>
      <c r="F3273" t="s">
        <v>117</v>
      </c>
      <c r="G3273" t="s">
        <v>2121</v>
      </c>
      <c r="H3273" t="s">
        <v>2122</v>
      </c>
      <c r="I3273" t="s">
        <v>65</v>
      </c>
      <c r="J3273" t="s">
        <v>1850</v>
      </c>
      <c r="K3273" t="s">
        <v>4250</v>
      </c>
      <c r="L3273" t="s">
        <v>599</v>
      </c>
      <c r="M3273" s="17">
        <f>VLOOKUP($K3273,[1]Budget!$V:$AE,5,0)*IF($C3273="1 - Revenues",1,IF(AND($C3273="5 - Transfers",MID(I3273,15,1)="4"),1,-1))</f>
        <v>-5000</v>
      </c>
      <c r="N3273" s="17">
        <f>VLOOKUP($K3273,[1]Budget!$V:$AE,6,0)*IF($C3273="1 - Revenues",1,IF(AND($C3273="5 - Transfers",MID(J3273,15,1)="4"),1,-1))</f>
        <v>-4000</v>
      </c>
      <c r="O3273" s="17">
        <f>IFERROR(IF(RIGHT(LEFT(K3273,15),1)="4",VLOOKUP(K3273,'[1]Budget Worksheet'!A:B,2,0),-1*VLOOKUP(K3273,'[1]Budget Worksheet'!A:B,2,0)),0)</f>
        <v>-8360</v>
      </c>
      <c r="P3273" s="17">
        <f>VLOOKUP($K3273,[1]Budget!$V:$AE,8,0)*IF($C3273="1 - Revenues",1,IF(AND($C3273="5 - Transfers",MID($K3273,15,1)="4"),1,-1))</f>
        <v>-8360</v>
      </c>
      <c r="Q3273" s="17">
        <f>VLOOKUP($K3273,[1]Budget!$V:$AE,10,0)*IF($C3273="1 - Revenues",1,IF(AND($C3273="5 - Transfers",MID(K3273,15,1)="4"),1,-1))</f>
        <v>0</v>
      </c>
      <c r="S3273" s="18" t="b">
        <f>IF(LEFT(C3273,1)="1",1,-1)*SUMIF([1]Budget!V:V,'Budget Worksheet for Pivot Tabl'!K3273,[1]Budget!AC:AC)=P3273</f>
        <v>1</v>
      </c>
    </row>
    <row r="3274" spans="1:19" x14ac:dyDescent="0.25">
      <c r="A3274" t="s">
        <v>47</v>
      </c>
      <c r="B3274" t="s">
        <v>48</v>
      </c>
      <c r="C3274" t="s">
        <v>8</v>
      </c>
      <c r="D3274" t="str">
        <f t="shared" si="51"/>
        <v>OUTFLOWS</v>
      </c>
      <c r="E3274" t="s">
        <v>116</v>
      </c>
      <c r="F3274" t="s">
        <v>117</v>
      </c>
      <c r="G3274" t="s">
        <v>2121</v>
      </c>
      <c r="H3274" t="s">
        <v>2122</v>
      </c>
      <c r="I3274" t="s">
        <v>65</v>
      </c>
      <c r="J3274" t="s">
        <v>1850</v>
      </c>
      <c r="K3274" t="s">
        <v>4251</v>
      </c>
      <c r="L3274" t="s">
        <v>601</v>
      </c>
      <c r="M3274" s="17">
        <f>VLOOKUP($K3274,[1]Budget!$V:$AE,5,0)*IF($C3274="1 - Revenues",1,IF(AND($C3274="5 - Transfers",MID(I3274,15,1)="4"),1,-1))</f>
        <v>0</v>
      </c>
      <c r="N3274" s="17">
        <f>VLOOKUP($K3274,[1]Budget!$V:$AE,6,0)*IF($C3274="1 - Revenues",1,IF(AND($C3274="5 - Transfers",MID(J3274,15,1)="4"),1,-1))</f>
        <v>0</v>
      </c>
      <c r="O3274" s="17">
        <f>IFERROR(IF(RIGHT(LEFT(K3274,15),1)="4",VLOOKUP(K3274,'[1]Budget Worksheet'!A:B,2,0),-1*VLOOKUP(K3274,'[1]Budget Worksheet'!A:B,2,0)),0)</f>
        <v>0</v>
      </c>
      <c r="P3274" s="17">
        <f>VLOOKUP($K3274,[1]Budget!$V:$AE,8,0)*IF($C3274="1 - Revenues",1,IF(AND($C3274="5 - Transfers",MID($K3274,15,1)="4"),1,-1))</f>
        <v>0</v>
      </c>
      <c r="Q3274" s="17">
        <f>VLOOKUP($K3274,[1]Budget!$V:$AE,10,0)*IF($C3274="1 - Revenues",1,IF(AND($C3274="5 - Transfers",MID(K3274,15,1)="4"),1,-1))</f>
        <v>0</v>
      </c>
      <c r="S3274" s="18" t="b">
        <f>IF(LEFT(C3274,1)="1",1,-1)*SUMIF([1]Budget!V:V,'Budget Worksheet for Pivot Tabl'!K3274,[1]Budget!AC:AC)=P3274</f>
        <v>1</v>
      </c>
    </row>
    <row r="3275" spans="1:19" x14ac:dyDescent="0.25">
      <c r="A3275" t="s">
        <v>47</v>
      </c>
      <c r="B3275" t="s">
        <v>48</v>
      </c>
      <c r="C3275" t="s">
        <v>8</v>
      </c>
      <c r="D3275" t="str">
        <f t="shared" si="51"/>
        <v>OUTFLOWS</v>
      </c>
      <c r="E3275" t="s">
        <v>116</v>
      </c>
      <c r="F3275" t="s">
        <v>117</v>
      </c>
      <c r="G3275" t="s">
        <v>2121</v>
      </c>
      <c r="H3275" t="s">
        <v>2122</v>
      </c>
      <c r="I3275" t="s">
        <v>65</v>
      </c>
      <c r="J3275" t="s">
        <v>1850</v>
      </c>
      <c r="K3275" t="s">
        <v>4252</v>
      </c>
      <c r="L3275" t="s">
        <v>1084</v>
      </c>
      <c r="M3275" s="17">
        <f>VLOOKUP($K3275,[1]Budget!$V:$AE,5,0)*IF($C3275="1 - Revenues",1,IF(AND($C3275="5 - Transfers",MID(I3275,15,1)="4"),1,-1))</f>
        <v>0</v>
      </c>
      <c r="N3275" s="17">
        <f>VLOOKUP($K3275,[1]Budget!$V:$AE,6,0)*IF($C3275="1 - Revenues",1,IF(AND($C3275="5 - Transfers",MID(J3275,15,1)="4"),1,-1))</f>
        <v>0</v>
      </c>
      <c r="O3275" s="17">
        <f>IFERROR(IF(RIGHT(LEFT(K3275,15),1)="4",VLOOKUP(K3275,'[1]Budget Worksheet'!A:B,2,0),-1*VLOOKUP(K3275,'[1]Budget Worksheet'!A:B,2,0)),0)</f>
        <v>0</v>
      </c>
      <c r="P3275" s="17">
        <f>VLOOKUP($K3275,[1]Budget!$V:$AE,8,0)*IF($C3275="1 - Revenues",1,IF(AND($C3275="5 - Transfers",MID($K3275,15,1)="4"),1,-1))</f>
        <v>0</v>
      </c>
      <c r="Q3275" s="17">
        <f>VLOOKUP($K3275,[1]Budget!$V:$AE,10,0)*IF($C3275="1 - Revenues",1,IF(AND($C3275="5 - Transfers",MID(K3275,15,1)="4"),1,-1))</f>
        <v>0</v>
      </c>
      <c r="S3275" s="18" t="b">
        <f>IF(LEFT(C3275,1)="1",1,-1)*SUMIF([1]Budget!V:V,'Budget Worksheet for Pivot Tabl'!K3275,[1]Budget!AC:AC)=P3275</f>
        <v>1</v>
      </c>
    </row>
    <row r="3276" spans="1:19" x14ac:dyDescent="0.25">
      <c r="A3276" t="s">
        <v>47</v>
      </c>
      <c r="B3276" t="s">
        <v>48</v>
      </c>
      <c r="C3276" t="s">
        <v>8</v>
      </c>
      <c r="D3276" t="str">
        <f t="shared" si="51"/>
        <v>OUTFLOWS</v>
      </c>
      <c r="E3276" t="s">
        <v>116</v>
      </c>
      <c r="F3276" t="s">
        <v>117</v>
      </c>
      <c r="G3276" t="s">
        <v>2121</v>
      </c>
      <c r="H3276" t="s">
        <v>2122</v>
      </c>
      <c r="I3276" t="s">
        <v>65</v>
      </c>
      <c r="J3276" t="s">
        <v>1850</v>
      </c>
      <c r="K3276" t="s">
        <v>4253</v>
      </c>
      <c r="L3276" t="s">
        <v>603</v>
      </c>
      <c r="M3276" s="17">
        <f>VLOOKUP($K3276,[1]Budget!$V:$AE,5,0)*IF($C3276="1 - Revenues",1,IF(AND($C3276="5 - Transfers",MID(I3276,15,1)="4"),1,-1))</f>
        <v>0</v>
      </c>
      <c r="N3276" s="17">
        <f>VLOOKUP($K3276,[1]Budget!$V:$AE,6,0)*IF($C3276="1 - Revenues",1,IF(AND($C3276="5 - Transfers",MID(J3276,15,1)="4"),1,-1))</f>
        <v>0</v>
      </c>
      <c r="O3276" s="17">
        <f>IFERROR(IF(RIGHT(LEFT(K3276,15),1)="4",VLOOKUP(K3276,'[1]Budget Worksheet'!A:B,2,0),-1*VLOOKUP(K3276,'[1]Budget Worksheet'!A:B,2,0)),0)</f>
        <v>0</v>
      </c>
      <c r="P3276" s="17">
        <f>VLOOKUP($K3276,[1]Budget!$V:$AE,8,0)*IF($C3276="1 - Revenues",1,IF(AND($C3276="5 - Transfers",MID($K3276,15,1)="4"),1,-1))</f>
        <v>0</v>
      </c>
      <c r="Q3276" s="17">
        <f>VLOOKUP($K3276,[1]Budget!$V:$AE,10,0)*IF($C3276="1 - Revenues",1,IF(AND($C3276="5 - Transfers",MID(K3276,15,1)="4"),1,-1))</f>
        <v>0</v>
      </c>
      <c r="S3276" s="18" t="b">
        <f>IF(LEFT(C3276,1)="1",1,-1)*SUMIF([1]Budget!V:V,'Budget Worksheet for Pivot Tabl'!K3276,[1]Budget!AC:AC)=P3276</f>
        <v>1</v>
      </c>
    </row>
    <row r="3277" spans="1:19" x14ac:dyDescent="0.25">
      <c r="A3277" t="s">
        <v>47</v>
      </c>
      <c r="B3277" t="s">
        <v>48</v>
      </c>
      <c r="C3277" t="s">
        <v>8</v>
      </c>
      <c r="D3277" t="str">
        <f t="shared" si="51"/>
        <v>OUTFLOWS</v>
      </c>
      <c r="E3277" t="s">
        <v>116</v>
      </c>
      <c r="F3277" t="s">
        <v>117</v>
      </c>
      <c r="G3277" t="s">
        <v>2121</v>
      </c>
      <c r="H3277" t="s">
        <v>2122</v>
      </c>
      <c r="I3277" t="s">
        <v>65</v>
      </c>
      <c r="J3277" t="s">
        <v>1850</v>
      </c>
      <c r="K3277" t="s">
        <v>4254</v>
      </c>
      <c r="L3277" t="s">
        <v>470</v>
      </c>
      <c r="M3277" s="17">
        <f>VLOOKUP($K3277,[1]Budget!$V:$AE,5,0)*IF($C3277="1 - Revenues",1,IF(AND($C3277="5 - Transfers",MID(I3277,15,1)="4"),1,-1))</f>
        <v>-80000</v>
      </c>
      <c r="N3277" s="17">
        <f>VLOOKUP($K3277,[1]Budget!$V:$AE,6,0)*IF($C3277="1 - Revenues",1,IF(AND($C3277="5 - Transfers",MID(J3277,15,1)="4"),1,-1))</f>
        <v>-84000</v>
      </c>
      <c r="O3277" s="17">
        <f>IFERROR(IF(RIGHT(LEFT(K3277,15),1)="4",VLOOKUP(K3277,'[1]Budget Worksheet'!A:B,2,0),-1*VLOOKUP(K3277,'[1]Budget Worksheet'!A:B,2,0)),0)</f>
        <v>-98055</v>
      </c>
      <c r="P3277" s="17">
        <f>VLOOKUP($K3277,[1]Budget!$V:$AE,8,0)*IF($C3277="1 - Revenues",1,IF(AND($C3277="5 - Transfers",MID($K3277,15,1)="4"),1,-1))</f>
        <v>-119000</v>
      </c>
      <c r="Q3277" s="17">
        <f>VLOOKUP($K3277,[1]Budget!$V:$AE,10,0)*IF($C3277="1 - Revenues",1,IF(AND($C3277="5 - Transfers",MID(K3277,15,1)="4"),1,-1))</f>
        <v>-20945</v>
      </c>
      <c r="S3277" s="18" t="b">
        <f>IF(LEFT(C3277,1)="1",1,-1)*SUMIF([1]Budget!V:V,'Budget Worksheet for Pivot Tabl'!K3277,[1]Budget!AC:AC)=P3277</f>
        <v>1</v>
      </c>
    </row>
    <row r="3278" spans="1:19" x14ac:dyDescent="0.25">
      <c r="A3278" t="s">
        <v>47</v>
      </c>
      <c r="B3278" t="s">
        <v>48</v>
      </c>
      <c r="C3278" t="s">
        <v>8</v>
      </c>
      <c r="D3278" t="str">
        <f t="shared" si="51"/>
        <v>OUTFLOWS</v>
      </c>
      <c r="E3278" t="s">
        <v>116</v>
      </c>
      <c r="F3278" t="s">
        <v>117</v>
      </c>
      <c r="G3278" t="s">
        <v>2121</v>
      </c>
      <c r="H3278" t="s">
        <v>2122</v>
      </c>
      <c r="I3278" t="s">
        <v>65</v>
      </c>
      <c r="J3278" t="s">
        <v>1850</v>
      </c>
      <c r="K3278" t="s">
        <v>4255</v>
      </c>
      <c r="L3278" t="s">
        <v>606</v>
      </c>
      <c r="M3278" s="17">
        <f>VLOOKUP($K3278,[1]Budget!$V:$AE,5,0)*IF($C3278="1 - Revenues",1,IF(AND($C3278="5 - Transfers",MID(I3278,15,1)="4"),1,-1))</f>
        <v>-42000</v>
      </c>
      <c r="N3278" s="17">
        <f>VLOOKUP($K3278,[1]Budget!$V:$AE,6,0)*IF($C3278="1 - Revenues",1,IF(AND($C3278="5 - Transfers",MID(J3278,15,1)="4"),1,-1))</f>
        <v>-44000</v>
      </c>
      <c r="O3278" s="17">
        <f>IFERROR(IF(RIGHT(LEFT(K3278,15),1)="4",VLOOKUP(K3278,'[1]Budget Worksheet'!A:B,2,0),-1*VLOOKUP(K3278,'[1]Budget Worksheet'!A:B,2,0)),0)</f>
        <v>-55162</v>
      </c>
      <c r="P3278" s="17">
        <f>VLOOKUP($K3278,[1]Budget!$V:$AE,8,0)*IF($C3278="1 - Revenues",1,IF(AND($C3278="5 - Transfers",MID($K3278,15,1)="4"),1,-1))</f>
        <v>-55162</v>
      </c>
      <c r="Q3278" s="17">
        <f>VLOOKUP($K3278,[1]Budget!$V:$AE,10,0)*IF($C3278="1 - Revenues",1,IF(AND($C3278="5 - Transfers",MID(K3278,15,1)="4"),1,-1))</f>
        <v>0</v>
      </c>
      <c r="S3278" s="18" t="b">
        <f>IF(LEFT(C3278,1)="1",1,-1)*SUMIF([1]Budget!V:V,'Budget Worksheet for Pivot Tabl'!K3278,[1]Budget!AC:AC)=P3278</f>
        <v>1</v>
      </c>
    </row>
    <row r="3279" spans="1:19" x14ac:dyDescent="0.25">
      <c r="A3279" t="s">
        <v>47</v>
      </c>
      <c r="B3279" t="s">
        <v>48</v>
      </c>
      <c r="C3279" t="s">
        <v>8</v>
      </c>
      <c r="D3279" t="str">
        <f t="shared" si="51"/>
        <v>OUTFLOWS</v>
      </c>
      <c r="E3279" t="s">
        <v>116</v>
      </c>
      <c r="F3279" t="s">
        <v>117</v>
      </c>
      <c r="G3279" t="s">
        <v>2121</v>
      </c>
      <c r="H3279" t="s">
        <v>2122</v>
      </c>
      <c r="I3279" t="s">
        <v>65</v>
      </c>
      <c r="J3279" t="s">
        <v>1850</v>
      </c>
      <c r="K3279" t="s">
        <v>4256</v>
      </c>
      <c r="L3279" t="s">
        <v>608</v>
      </c>
      <c r="M3279" s="17">
        <f>VLOOKUP($K3279,[1]Budget!$V:$AE,5,0)*IF($C3279="1 - Revenues",1,IF(AND($C3279="5 - Transfers",MID(I3279,15,1)="4"),1,-1))</f>
        <v>-64000</v>
      </c>
      <c r="N3279" s="17">
        <f>VLOOKUP($K3279,[1]Budget!$V:$AE,6,0)*IF($C3279="1 - Revenues",1,IF(AND($C3279="5 - Transfers",MID(J3279,15,1)="4"),1,-1))</f>
        <v>-74000</v>
      </c>
      <c r="O3279" s="17">
        <f>IFERROR(IF(RIGHT(LEFT(K3279,15),1)="4",VLOOKUP(K3279,'[1]Budget Worksheet'!A:B,2,0),-1*VLOOKUP(K3279,'[1]Budget Worksheet'!A:B,2,0)),0)</f>
        <v>-105360</v>
      </c>
      <c r="P3279" s="17">
        <f>VLOOKUP($K3279,[1]Budget!$V:$AE,8,0)*IF($C3279="1 - Revenues",1,IF(AND($C3279="5 - Transfers",MID($K3279,15,1)="4"),1,-1))</f>
        <v>-105360</v>
      </c>
      <c r="Q3279" s="17">
        <f>VLOOKUP($K3279,[1]Budget!$V:$AE,10,0)*IF($C3279="1 - Revenues",1,IF(AND($C3279="5 - Transfers",MID(K3279,15,1)="4"),1,-1))</f>
        <v>0</v>
      </c>
      <c r="S3279" s="18" t="b">
        <f>IF(LEFT(C3279,1)="1",1,-1)*SUMIF([1]Budget!V:V,'Budget Worksheet for Pivot Tabl'!K3279,[1]Budget!AC:AC)=P3279</f>
        <v>1</v>
      </c>
    </row>
    <row r="3280" spans="1:19" x14ac:dyDescent="0.25">
      <c r="A3280" t="s">
        <v>47</v>
      </c>
      <c r="B3280" t="s">
        <v>48</v>
      </c>
      <c r="C3280" t="s">
        <v>8</v>
      </c>
      <c r="D3280" t="str">
        <f t="shared" si="51"/>
        <v>OUTFLOWS</v>
      </c>
      <c r="E3280" t="s">
        <v>116</v>
      </c>
      <c r="F3280" t="s">
        <v>117</v>
      </c>
      <c r="G3280" t="s">
        <v>2121</v>
      </c>
      <c r="H3280" t="s">
        <v>2122</v>
      </c>
      <c r="I3280" t="s">
        <v>65</v>
      </c>
      <c r="J3280" t="s">
        <v>1850</v>
      </c>
      <c r="K3280" t="s">
        <v>4257</v>
      </c>
      <c r="L3280" t="s">
        <v>610</v>
      </c>
      <c r="M3280" s="17">
        <f>VLOOKUP($K3280,[1]Budget!$V:$AE,5,0)*IF($C3280="1 - Revenues",1,IF(AND($C3280="5 - Transfers",MID(I3280,15,1)="4"),1,-1))</f>
        <v>-7000</v>
      </c>
      <c r="N3280" s="17">
        <f>VLOOKUP($K3280,[1]Budget!$V:$AE,6,0)*IF($C3280="1 - Revenues",1,IF(AND($C3280="5 - Transfers",MID(J3280,15,1)="4"),1,-1))</f>
        <v>-7000</v>
      </c>
      <c r="O3280" s="17">
        <f>IFERROR(IF(RIGHT(LEFT(K3280,15),1)="4",VLOOKUP(K3280,'[1]Budget Worksheet'!A:B,2,0),-1*VLOOKUP(K3280,'[1]Budget Worksheet'!A:B,2,0)),0)</f>
        <v>-9635</v>
      </c>
      <c r="P3280" s="17">
        <f>VLOOKUP($K3280,[1]Budget!$V:$AE,8,0)*IF($C3280="1 - Revenues",1,IF(AND($C3280="5 - Transfers",MID($K3280,15,1)="4"),1,-1))</f>
        <v>-9635</v>
      </c>
      <c r="Q3280" s="17">
        <f>VLOOKUP($K3280,[1]Budget!$V:$AE,10,0)*IF($C3280="1 - Revenues",1,IF(AND($C3280="5 - Transfers",MID(K3280,15,1)="4"),1,-1))</f>
        <v>0</v>
      </c>
      <c r="S3280" s="18" t="b">
        <f>IF(LEFT(C3280,1)="1",1,-1)*SUMIF([1]Budget!V:V,'Budget Worksheet for Pivot Tabl'!K3280,[1]Budget!AC:AC)=P3280</f>
        <v>1</v>
      </c>
    </row>
    <row r="3281" spans="1:19" x14ac:dyDescent="0.25">
      <c r="A3281" t="s">
        <v>47</v>
      </c>
      <c r="B3281" t="s">
        <v>48</v>
      </c>
      <c r="C3281" t="s">
        <v>8</v>
      </c>
      <c r="D3281" t="str">
        <f t="shared" si="51"/>
        <v>OUTFLOWS</v>
      </c>
      <c r="E3281" t="s">
        <v>116</v>
      </c>
      <c r="F3281" t="s">
        <v>117</v>
      </c>
      <c r="G3281" t="s">
        <v>2121</v>
      </c>
      <c r="H3281" t="s">
        <v>2122</v>
      </c>
      <c r="I3281" t="s">
        <v>65</v>
      </c>
      <c r="J3281" t="s">
        <v>1850</v>
      </c>
      <c r="K3281" t="s">
        <v>4258</v>
      </c>
      <c r="L3281" t="s">
        <v>612</v>
      </c>
      <c r="M3281" s="17">
        <f>VLOOKUP($K3281,[1]Budget!$V:$AE,5,0)*IF($C3281="1 - Revenues",1,IF(AND($C3281="5 - Transfers",MID(I3281,15,1)="4"),1,-1))</f>
        <v>-1000</v>
      </c>
      <c r="N3281" s="17">
        <f>VLOOKUP($K3281,[1]Budget!$V:$AE,6,0)*IF($C3281="1 - Revenues",1,IF(AND($C3281="5 - Transfers",MID(J3281,15,1)="4"),1,-1))</f>
        <v>-1000</v>
      </c>
      <c r="O3281" s="17">
        <f>IFERROR(IF(RIGHT(LEFT(K3281,15),1)="4",VLOOKUP(K3281,'[1]Budget Worksheet'!A:B,2,0),-1*VLOOKUP(K3281,'[1]Budget Worksheet'!A:B,2,0)),0)</f>
        <v>-1592</v>
      </c>
      <c r="P3281" s="17">
        <f>VLOOKUP($K3281,[1]Budget!$V:$AE,8,0)*IF($C3281="1 - Revenues",1,IF(AND($C3281="5 - Transfers",MID($K3281,15,1)="4"),1,-1))</f>
        <v>-1592</v>
      </c>
      <c r="Q3281" s="17">
        <f>VLOOKUP($K3281,[1]Budget!$V:$AE,10,0)*IF($C3281="1 - Revenues",1,IF(AND($C3281="5 - Transfers",MID(K3281,15,1)="4"),1,-1))</f>
        <v>0</v>
      </c>
      <c r="S3281" s="18" t="b">
        <f>IF(LEFT(C3281,1)="1",1,-1)*SUMIF([1]Budget!V:V,'Budget Worksheet for Pivot Tabl'!K3281,[1]Budget!AC:AC)=P3281</f>
        <v>1</v>
      </c>
    </row>
    <row r="3282" spans="1:19" x14ac:dyDescent="0.25">
      <c r="A3282" t="s">
        <v>47</v>
      </c>
      <c r="B3282" t="s">
        <v>48</v>
      </c>
      <c r="C3282" t="s">
        <v>8</v>
      </c>
      <c r="D3282" t="str">
        <f t="shared" si="51"/>
        <v>OUTFLOWS</v>
      </c>
      <c r="E3282" t="s">
        <v>116</v>
      </c>
      <c r="F3282" t="s">
        <v>117</v>
      </c>
      <c r="G3282" t="s">
        <v>2121</v>
      </c>
      <c r="H3282" t="s">
        <v>2122</v>
      </c>
      <c r="I3282" t="s">
        <v>65</v>
      </c>
      <c r="J3282" t="s">
        <v>1850</v>
      </c>
      <c r="K3282" t="s">
        <v>4259</v>
      </c>
      <c r="L3282" t="s">
        <v>614</v>
      </c>
      <c r="M3282" s="17">
        <f>VLOOKUP($K3282,[1]Budget!$V:$AE,5,0)*IF($C3282="1 - Revenues",1,IF(AND($C3282="5 - Transfers",MID(I3282,15,1)="4"),1,-1))</f>
        <v>-1000</v>
      </c>
      <c r="N3282" s="17">
        <f>VLOOKUP($K3282,[1]Budget!$V:$AE,6,0)*IF($C3282="1 - Revenues",1,IF(AND($C3282="5 - Transfers",MID(J3282,15,1)="4"),1,-1))</f>
        <v>-1000</v>
      </c>
      <c r="O3282" s="17">
        <f>IFERROR(IF(RIGHT(LEFT(K3282,15),1)="4",VLOOKUP(K3282,'[1]Budget Worksheet'!A:B,2,0),-1*VLOOKUP(K3282,'[1]Budget Worksheet'!A:B,2,0)),0)</f>
        <v>-508</v>
      </c>
      <c r="P3282" s="17">
        <f>VLOOKUP($K3282,[1]Budget!$V:$AE,8,0)*IF($C3282="1 - Revenues",1,IF(AND($C3282="5 - Transfers",MID($K3282,15,1)="4"),1,-1))</f>
        <v>-508</v>
      </c>
      <c r="Q3282" s="17">
        <f>VLOOKUP($K3282,[1]Budget!$V:$AE,10,0)*IF($C3282="1 - Revenues",1,IF(AND($C3282="5 - Transfers",MID(K3282,15,1)="4"),1,-1))</f>
        <v>0</v>
      </c>
      <c r="S3282" s="18" t="b">
        <f>IF(LEFT(C3282,1)="1",1,-1)*SUMIF([1]Budget!V:V,'Budget Worksheet for Pivot Tabl'!K3282,[1]Budget!AC:AC)=P3282</f>
        <v>1</v>
      </c>
    </row>
    <row r="3283" spans="1:19" x14ac:dyDescent="0.25">
      <c r="A3283" t="s">
        <v>47</v>
      </c>
      <c r="B3283" t="s">
        <v>48</v>
      </c>
      <c r="C3283" t="s">
        <v>8</v>
      </c>
      <c r="D3283" t="str">
        <f t="shared" si="51"/>
        <v>OUTFLOWS</v>
      </c>
      <c r="E3283" t="s">
        <v>116</v>
      </c>
      <c r="F3283" t="s">
        <v>117</v>
      </c>
      <c r="G3283" t="s">
        <v>2121</v>
      </c>
      <c r="H3283" t="s">
        <v>2122</v>
      </c>
      <c r="I3283" t="s">
        <v>65</v>
      </c>
      <c r="J3283" t="s">
        <v>1850</v>
      </c>
      <c r="K3283" t="s">
        <v>4260</v>
      </c>
      <c r="L3283" t="s">
        <v>616</v>
      </c>
      <c r="M3283" s="17">
        <f>VLOOKUP($K3283,[1]Budget!$V:$AE,5,0)*IF($C3283="1 - Revenues",1,IF(AND($C3283="5 - Transfers",MID(I3283,15,1)="4"),1,-1))</f>
        <v>-16000</v>
      </c>
      <c r="N3283" s="17">
        <f>VLOOKUP($K3283,[1]Budget!$V:$AE,6,0)*IF($C3283="1 - Revenues",1,IF(AND($C3283="5 - Transfers",MID(J3283,15,1)="4"),1,-1))</f>
        <v>-16000</v>
      </c>
      <c r="O3283" s="17">
        <f>IFERROR(IF(RIGHT(LEFT(K3283,15),1)="4",VLOOKUP(K3283,'[1]Budget Worksheet'!A:B,2,0),-1*VLOOKUP(K3283,'[1]Budget Worksheet'!A:B,2,0)),0)</f>
        <v>-15600</v>
      </c>
      <c r="P3283" s="17">
        <f>VLOOKUP($K3283,[1]Budget!$V:$AE,8,0)*IF($C3283="1 - Revenues",1,IF(AND($C3283="5 - Transfers",MID($K3283,15,1)="4"),1,-1))</f>
        <v>-20000</v>
      </c>
      <c r="Q3283" s="17">
        <f>VLOOKUP($K3283,[1]Budget!$V:$AE,10,0)*IF($C3283="1 - Revenues",1,IF(AND($C3283="5 - Transfers",MID(K3283,15,1)="4"),1,-1))</f>
        <v>-4400</v>
      </c>
      <c r="S3283" s="18" t="b">
        <f>IF(LEFT(C3283,1)="1",1,-1)*SUMIF([1]Budget!V:V,'Budget Worksheet for Pivot Tabl'!K3283,[1]Budget!AC:AC)=P3283</f>
        <v>1</v>
      </c>
    </row>
    <row r="3284" spans="1:19" x14ac:dyDescent="0.25">
      <c r="A3284" t="s">
        <v>47</v>
      </c>
      <c r="B3284" t="s">
        <v>48</v>
      </c>
      <c r="C3284" t="s">
        <v>8</v>
      </c>
      <c r="D3284" t="str">
        <f t="shared" si="51"/>
        <v>OUTFLOWS</v>
      </c>
      <c r="E3284" t="s">
        <v>116</v>
      </c>
      <c r="F3284" t="s">
        <v>117</v>
      </c>
      <c r="G3284" t="s">
        <v>2121</v>
      </c>
      <c r="H3284" t="s">
        <v>2122</v>
      </c>
      <c r="I3284" t="s">
        <v>65</v>
      </c>
      <c r="J3284" t="s">
        <v>1850</v>
      </c>
      <c r="K3284" t="s">
        <v>4261</v>
      </c>
      <c r="L3284" t="s">
        <v>618</v>
      </c>
      <c r="M3284" s="17">
        <f>VLOOKUP($K3284,[1]Budget!$V:$AE,5,0)*IF($C3284="1 - Revenues",1,IF(AND($C3284="5 - Transfers",MID(I3284,15,1)="4"),1,-1))</f>
        <v>-2000</v>
      </c>
      <c r="N3284" s="17">
        <f>VLOOKUP($K3284,[1]Budget!$V:$AE,6,0)*IF($C3284="1 - Revenues",1,IF(AND($C3284="5 - Transfers",MID(J3284,15,1)="4"),1,-1))</f>
        <v>-2000</v>
      </c>
      <c r="O3284" s="17">
        <f>IFERROR(IF(RIGHT(LEFT(K3284,15),1)="4",VLOOKUP(K3284,'[1]Budget Worksheet'!A:B,2,0),-1*VLOOKUP(K3284,'[1]Budget Worksheet'!A:B,2,0)),0)</f>
        <v>-2019</v>
      </c>
      <c r="P3284" s="17">
        <f>VLOOKUP($K3284,[1]Budget!$V:$AE,8,0)*IF($C3284="1 - Revenues",1,IF(AND($C3284="5 - Transfers",MID($K3284,15,1)="4"),1,-1))</f>
        <v>-2019</v>
      </c>
      <c r="Q3284" s="17">
        <f>VLOOKUP($K3284,[1]Budget!$V:$AE,10,0)*IF($C3284="1 - Revenues",1,IF(AND($C3284="5 - Transfers",MID(K3284,15,1)="4"),1,-1))</f>
        <v>0</v>
      </c>
      <c r="S3284" s="18" t="b">
        <f>IF(LEFT(C3284,1)="1",1,-1)*SUMIF([1]Budget!V:V,'Budget Worksheet for Pivot Tabl'!K3284,[1]Budget!AC:AC)=P3284</f>
        <v>1</v>
      </c>
    </row>
    <row r="3285" spans="1:19" x14ac:dyDescent="0.25">
      <c r="A3285" t="s">
        <v>47</v>
      </c>
      <c r="B3285" t="s">
        <v>48</v>
      </c>
      <c r="C3285" t="s">
        <v>8</v>
      </c>
      <c r="D3285" t="str">
        <f t="shared" si="51"/>
        <v>OUTFLOWS</v>
      </c>
      <c r="E3285" t="s">
        <v>116</v>
      </c>
      <c r="F3285" t="s">
        <v>117</v>
      </c>
      <c r="G3285" t="s">
        <v>2121</v>
      </c>
      <c r="H3285" t="s">
        <v>2122</v>
      </c>
      <c r="I3285" t="s">
        <v>65</v>
      </c>
      <c r="J3285" t="s">
        <v>1850</v>
      </c>
      <c r="K3285" t="s">
        <v>4262</v>
      </c>
      <c r="L3285" t="s">
        <v>620</v>
      </c>
      <c r="M3285" s="17">
        <f>VLOOKUP($K3285,[1]Budget!$V:$AE,5,0)*IF($C3285="1 - Revenues",1,IF(AND($C3285="5 - Transfers",MID(I3285,15,1)="4"),1,-1))</f>
        <v>-22000</v>
      </c>
      <c r="N3285" s="17">
        <f>VLOOKUP($K3285,[1]Budget!$V:$AE,6,0)*IF($C3285="1 - Revenues",1,IF(AND($C3285="5 - Transfers",MID(J3285,15,1)="4"),1,-1))</f>
        <v>-19000</v>
      </c>
      <c r="O3285" s="17">
        <f>IFERROR(IF(RIGHT(LEFT(K3285,15),1)="4",VLOOKUP(K3285,'[1]Budget Worksheet'!A:B,2,0),-1*VLOOKUP(K3285,'[1]Budget Worksheet'!A:B,2,0)),0)</f>
        <v>-21460</v>
      </c>
      <c r="P3285" s="17">
        <f>VLOOKUP($K3285,[1]Budget!$V:$AE,8,0)*IF($C3285="1 - Revenues",1,IF(AND($C3285="5 - Transfers",MID($K3285,15,1)="4"),1,-1))</f>
        <v>-21460</v>
      </c>
      <c r="Q3285" s="17">
        <f>VLOOKUP($K3285,[1]Budget!$V:$AE,10,0)*IF($C3285="1 - Revenues",1,IF(AND($C3285="5 - Transfers",MID(K3285,15,1)="4"),1,-1))</f>
        <v>0</v>
      </c>
      <c r="S3285" s="18" t="b">
        <f>IF(LEFT(C3285,1)="1",1,-1)*SUMIF([1]Budget!V:V,'Budget Worksheet for Pivot Tabl'!K3285,[1]Budget!AC:AC)=P3285</f>
        <v>1</v>
      </c>
    </row>
    <row r="3286" spans="1:19" x14ac:dyDescent="0.25">
      <c r="A3286" t="s">
        <v>47</v>
      </c>
      <c r="B3286" t="s">
        <v>48</v>
      </c>
      <c r="C3286" t="s">
        <v>8</v>
      </c>
      <c r="D3286" t="str">
        <f t="shared" si="51"/>
        <v>OUTFLOWS</v>
      </c>
      <c r="E3286" t="s">
        <v>116</v>
      </c>
      <c r="F3286" t="s">
        <v>117</v>
      </c>
      <c r="G3286" t="s">
        <v>2121</v>
      </c>
      <c r="H3286" t="s">
        <v>2122</v>
      </c>
      <c r="I3286" t="s">
        <v>65</v>
      </c>
      <c r="J3286" t="s">
        <v>1850</v>
      </c>
      <c r="K3286" t="s">
        <v>4263</v>
      </c>
      <c r="L3286" t="s">
        <v>622</v>
      </c>
      <c r="M3286" s="17">
        <f>VLOOKUP($K3286,[1]Budget!$V:$AE,5,0)*IF($C3286="1 - Revenues",1,IF(AND($C3286="5 - Transfers",MID(I3286,15,1)="4"),1,-1))</f>
        <v>-1000</v>
      </c>
      <c r="N3286" s="17">
        <f>VLOOKUP($K3286,[1]Budget!$V:$AE,6,0)*IF($C3286="1 - Revenues",1,IF(AND($C3286="5 - Transfers",MID(J3286,15,1)="4"),1,-1))</f>
        <v>0</v>
      </c>
      <c r="O3286" s="17">
        <f>IFERROR(IF(RIGHT(LEFT(K3286,15),1)="4",VLOOKUP(K3286,'[1]Budget Worksheet'!A:B,2,0),-1*VLOOKUP(K3286,'[1]Budget Worksheet'!A:B,2,0)),0)</f>
        <v>0</v>
      </c>
      <c r="P3286" s="17">
        <f>VLOOKUP($K3286,[1]Budget!$V:$AE,8,0)*IF($C3286="1 - Revenues",1,IF(AND($C3286="5 - Transfers",MID($K3286,15,1)="4"),1,-1))</f>
        <v>0</v>
      </c>
      <c r="Q3286" s="17">
        <f>VLOOKUP($K3286,[1]Budget!$V:$AE,10,0)*IF($C3286="1 - Revenues",1,IF(AND($C3286="5 - Transfers",MID(K3286,15,1)="4"),1,-1))</f>
        <v>0</v>
      </c>
      <c r="S3286" s="18" t="b">
        <f>IF(LEFT(C3286,1)="1",1,-1)*SUMIF([1]Budget!V:V,'Budget Worksheet for Pivot Tabl'!K3286,[1]Budget!AC:AC)=P3286</f>
        <v>1</v>
      </c>
    </row>
    <row r="3287" spans="1:19" x14ac:dyDescent="0.25">
      <c r="A3287" t="s">
        <v>47</v>
      </c>
      <c r="B3287" t="s">
        <v>48</v>
      </c>
      <c r="C3287" t="s">
        <v>8</v>
      </c>
      <c r="D3287" t="str">
        <f t="shared" si="51"/>
        <v>OUTFLOWS</v>
      </c>
      <c r="E3287" t="s">
        <v>116</v>
      </c>
      <c r="F3287" t="s">
        <v>117</v>
      </c>
      <c r="G3287" t="s">
        <v>2121</v>
      </c>
      <c r="H3287" t="s">
        <v>2122</v>
      </c>
      <c r="I3287" t="s">
        <v>65</v>
      </c>
      <c r="J3287" t="s">
        <v>1850</v>
      </c>
      <c r="K3287" t="s">
        <v>4264</v>
      </c>
      <c r="L3287" t="s">
        <v>1020</v>
      </c>
      <c r="M3287" s="17">
        <f>VLOOKUP($K3287,[1]Budget!$V:$AE,5,0)*IF($C3287="1 - Revenues",1,IF(AND($C3287="5 - Transfers",MID(I3287,15,1)="4"),1,-1))</f>
        <v>-3000</v>
      </c>
      <c r="N3287" s="17">
        <f>VLOOKUP($K3287,[1]Budget!$V:$AE,6,0)*IF($C3287="1 - Revenues",1,IF(AND($C3287="5 - Transfers",MID(J3287,15,1)="4"),1,-1))</f>
        <v>-2000</v>
      </c>
      <c r="O3287" s="17">
        <f>IFERROR(IF(RIGHT(LEFT(K3287,15),1)="4",VLOOKUP(K3287,'[1]Budget Worksheet'!A:B,2,0),-1*VLOOKUP(K3287,'[1]Budget Worksheet'!A:B,2,0)),0)</f>
        <v>-2100</v>
      </c>
      <c r="P3287" s="17">
        <f>VLOOKUP($K3287,[1]Budget!$V:$AE,8,0)*IF($C3287="1 - Revenues",1,IF(AND($C3287="5 - Transfers",MID($K3287,15,1)="4"),1,-1))</f>
        <v>-2100</v>
      </c>
      <c r="Q3287" s="17">
        <f>VLOOKUP($K3287,[1]Budget!$V:$AE,10,0)*IF($C3287="1 - Revenues",1,IF(AND($C3287="5 - Transfers",MID(K3287,15,1)="4"),1,-1))</f>
        <v>0</v>
      </c>
      <c r="S3287" s="18" t="b">
        <f>IF(LEFT(C3287,1)="1",1,-1)*SUMIF([1]Budget!V:V,'Budget Worksheet for Pivot Tabl'!K3287,[1]Budget!AC:AC)=P3287</f>
        <v>1</v>
      </c>
    </row>
    <row r="3288" spans="1:19" x14ac:dyDescent="0.25">
      <c r="A3288" t="s">
        <v>47</v>
      </c>
      <c r="B3288" t="s">
        <v>48</v>
      </c>
      <c r="C3288" t="s">
        <v>8</v>
      </c>
      <c r="D3288" t="str">
        <f t="shared" si="51"/>
        <v>OUTFLOWS</v>
      </c>
      <c r="E3288" t="s">
        <v>116</v>
      </c>
      <c r="F3288" t="s">
        <v>117</v>
      </c>
      <c r="G3288" t="s">
        <v>2121</v>
      </c>
      <c r="H3288" t="s">
        <v>2122</v>
      </c>
      <c r="I3288" t="s">
        <v>65</v>
      </c>
      <c r="J3288" t="s">
        <v>1850</v>
      </c>
      <c r="K3288" t="s">
        <v>4265</v>
      </c>
      <c r="L3288" t="s">
        <v>472</v>
      </c>
      <c r="M3288" s="17">
        <f>VLOOKUP($K3288,[1]Budget!$V:$AE,5,0)*IF($C3288="1 - Revenues",1,IF(AND($C3288="5 - Transfers",MID(I3288,15,1)="4"),1,-1))</f>
        <v>-7000</v>
      </c>
      <c r="N3288" s="17">
        <f>VLOOKUP($K3288,[1]Budget!$V:$AE,6,0)*IF($C3288="1 - Revenues",1,IF(AND($C3288="5 - Transfers",MID(J3288,15,1)="4"),1,-1))</f>
        <v>-6000</v>
      </c>
      <c r="O3288" s="17">
        <f>IFERROR(IF(RIGHT(LEFT(K3288,15),1)="4",VLOOKUP(K3288,'[1]Budget Worksheet'!A:B,2,0),-1*VLOOKUP(K3288,'[1]Budget Worksheet'!A:B,2,0)),0)</f>
        <v>-7668</v>
      </c>
      <c r="P3288" s="17">
        <f>VLOOKUP($K3288,[1]Budget!$V:$AE,8,0)*IF($C3288="1 - Revenues",1,IF(AND($C3288="5 - Transfers",MID($K3288,15,1)="4"),1,-1))</f>
        <v>-7668</v>
      </c>
      <c r="Q3288" s="17">
        <f>VLOOKUP($K3288,[1]Budget!$V:$AE,10,0)*IF($C3288="1 - Revenues",1,IF(AND($C3288="5 - Transfers",MID(K3288,15,1)="4"),1,-1))</f>
        <v>0</v>
      </c>
      <c r="S3288" s="18" t="b">
        <f>IF(LEFT(C3288,1)="1",1,-1)*SUMIF([1]Budget!V:V,'Budget Worksheet for Pivot Tabl'!K3288,[1]Budget!AC:AC)=P3288</f>
        <v>1</v>
      </c>
    </row>
    <row r="3289" spans="1:19" x14ac:dyDescent="0.25">
      <c r="A3289" t="s">
        <v>47</v>
      </c>
      <c r="B3289" t="s">
        <v>48</v>
      </c>
      <c r="C3289" t="s">
        <v>8</v>
      </c>
      <c r="D3289" t="str">
        <f t="shared" si="51"/>
        <v>OUTFLOWS</v>
      </c>
      <c r="E3289" t="s">
        <v>116</v>
      </c>
      <c r="F3289" t="s">
        <v>117</v>
      </c>
      <c r="G3289" t="s">
        <v>2121</v>
      </c>
      <c r="H3289" t="s">
        <v>2122</v>
      </c>
      <c r="I3289" t="s">
        <v>65</v>
      </c>
      <c r="J3289" t="s">
        <v>1850</v>
      </c>
      <c r="K3289" t="s">
        <v>4266</v>
      </c>
      <c r="L3289" t="s">
        <v>625</v>
      </c>
      <c r="M3289" s="17">
        <f>VLOOKUP($K3289,[1]Budget!$V:$AE,5,0)*IF($C3289="1 - Revenues",1,IF(AND($C3289="5 - Transfers",MID(I3289,15,1)="4"),1,-1))</f>
        <v>-1000</v>
      </c>
      <c r="N3289" s="17">
        <f>VLOOKUP($K3289,[1]Budget!$V:$AE,6,0)*IF($C3289="1 - Revenues",1,IF(AND($C3289="5 - Transfers",MID(J3289,15,1)="4"),1,-1))</f>
        <v>-1000</v>
      </c>
      <c r="O3289" s="17">
        <f>IFERROR(IF(RIGHT(LEFT(K3289,15),1)="4",VLOOKUP(K3289,'[1]Budget Worksheet'!A:B,2,0),-1*VLOOKUP(K3289,'[1]Budget Worksheet'!A:B,2,0)),0)</f>
        <v>0</v>
      </c>
      <c r="P3289" s="17">
        <f>VLOOKUP($K3289,[1]Budget!$V:$AE,8,0)*IF($C3289="1 - Revenues",1,IF(AND($C3289="5 - Transfers",MID($K3289,15,1)="4"),1,-1))</f>
        <v>0</v>
      </c>
      <c r="Q3289" s="17">
        <f>VLOOKUP($K3289,[1]Budget!$V:$AE,10,0)*IF($C3289="1 - Revenues",1,IF(AND($C3289="5 - Transfers",MID(K3289,15,1)="4"),1,-1))</f>
        <v>0</v>
      </c>
      <c r="S3289" s="18" t="b">
        <f>IF(LEFT(C3289,1)="1",1,-1)*SUMIF([1]Budget!V:V,'Budget Worksheet for Pivot Tabl'!K3289,[1]Budget!AC:AC)=P3289</f>
        <v>1</v>
      </c>
    </row>
    <row r="3290" spans="1:19" x14ac:dyDescent="0.25">
      <c r="A3290" t="s">
        <v>47</v>
      </c>
      <c r="B3290" t="s">
        <v>48</v>
      </c>
      <c r="C3290" t="s">
        <v>8</v>
      </c>
      <c r="D3290" t="str">
        <f t="shared" si="51"/>
        <v>OUTFLOWS</v>
      </c>
      <c r="E3290" t="s">
        <v>116</v>
      </c>
      <c r="F3290" t="s">
        <v>117</v>
      </c>
      <c r="G3290" t="s">
        <v>2121</v>
      </c>
      <c r="H3290" t="s">
        <v>2122</v>
      </c>
      <c r="I3290" t="s">
        <v>65</v>
      </c>
      <c r="J3290" t="s">
        <v>1850</v>
      </c>
      <c r="K3290" t="s">
        <v>4267</v>
      </c>
      <c r="L3290" t="s">
        <v>627</v>
      </c>
      <c r="M3290" s="17">
        <f>VLOOKUP($K3290,[1]Budget!$V:$AE,5,0)*IF($C3290="1 - Revenues",1,IF(AND($C3290="5 - Transfers",MID(I3290,15,1)="4"),1,-1))</f>
        <v>-1000</v>
      </c>
      <c r="N3290" s="17">
        <f>VLOOKUP($K3290,[1]Budget!$V:$AE,6,0)*IF($C3290="1 - Revenues",1,IF(AND($C3290="5 - Transfers",MID(J3290,15,1)="4"),1,-1))</f>
        <v>-1000</v>
      </c>
      <c r="O3290" s="17">
        <f>IFERROR(IF(RIGHT(LEFT(K3290,15),1)="4",VLOOKUP(K3290,'[1]Budget Worksheet'!A:B,2,0),-1*VLOOKUP(K3290,'[1]Budget Worksheet'!A:B,2,0)),0)</f>
        <v>-298</v>
      </c>
      <c r="P3290" s="17">
        <f>VLOOKUP($K3290,[1]Budget!$V:$AE,8,0)*IF($C3290="1 - Revenues",1,IF(AND($C3290="5 - Transfers",MID($K3290,15,1)="4"),1,-1))</f>
        <v>-298</v>
      </c>
      <c r="Q3290" s="17">
        <f>VLOOKUP($K3290,[1]Budget!$V:$AE,10,0)*IF($C3290="1 - Revenues",1,IF(AND($C3290="5 - Transfers",MID(K3290,15,1)="4"),1,-1))</f>
        <v>0</v>
      </c>
      <c r="S3290" s="18" t="b">
        <f>IF(LEFT(C3290,1)="1",1,-1)*SUMIF([1]Budget!V:V,'Budget Worksheet for Pivot Tabl'!K3290,[1]Budget!AC:AC)=P3290</f>
        <v>1</v>
      </c>
    </row>
    <row r="3291" spans="1:19" x14ac:dyDescent="0.25">
      <c r="A3291" t="s">
        <v>47</v>
      </c>
      <c r="B3291" t="s">
        <v>48</v>
      </c>
      <c r="C3291" t="s">
        <v>8</v>
      </c>
      <c r="D3291" t="str">
        <f t="shared" si="51"/>
        <v>OUTFLOWS</v>
      </c>
      <c r="E3291" t="s">
        <v>116</v>
      </c>
      <c r="F3291" t="s">
        <v>117</v>
      </c>
      <c r="G3291" t="s">
        <v>2121</v>
      </c>
      <c r="H3291" t="s">
        <v>2122</v>
      </c>
      <c r="I3291" t="s">
        <v>65</v>
      </c>
      <c r="J3291" t="s">
        <v>1850</v>
      </c>
      <c r="K3291" t="s">
        <v>4268</v>
      </c>
      <c r="L3291" t="s">
        <v>629</v>
      </c>
      <c r="M3291" s="17">
        <f>VLOOKUP($K3291,[1]Budget!$V:$AE,5,0)*IF($C3291="1 - Revenues",1,IF(AND($C3291="5 - Transfers",MID(I3291,15,1)="4"),1,-1))</f>
        <v>-21000</v>
      </c>
      <c r="N3291" s="17">
        <f>VLOOKUP($K3291,[1]Budget!$V:$AE,6,0)*IF($C3291="1 - Revenues",1,IF(AND($C3291="5 - Transfers",MID(J3291,15,1)="4"),1,-1))</f>
        <v>-22000</v>
      </c>
      <c r="O3291" s="17">
        <f>IFERROR(IF(RIGHT(LEFT(K3291,15),1)="4",VLOOKUP(K3291,'[1]Budget Worksheet'!A:B,2,0),-1*VLOOKUP(K3291,'[1]Budget Worksheet'!A:B,2,0)),0)</f>
        <v>-22000</v>
      </c>
      <c r="P3291" s="17">
        <f>VLOOKUP($K3291,[1]Budget!$V:$AE,8,0)*IF($C3291="1 - Revenues",1,IF(AND($C3291="5 - Transfers",MID($K3291,15,1)="4"),1,-1))</f>
        <v>-22000</v>
      </c>
      <c r="Q3291" s="17">
        <f>VLOOKUP($K3291,[1]Budget!$V:$AE,10,0)*IF($C3291="1 - Revenues",1,IF(AND($C3291="5 - Transfers",MID(K3291,15,1)="4"),1,-1))</f>
        <v>0</v>
      </c>
      <c r="S3291" s="18" t="b">
        <f>IF(LEFT(C3291,1)="1",1,-1)*SUMIF([1]Budget!V:V,'Budget Worksheet for Pivot Tabl'!K3291,[1]Budget!AC:AC)=P3291</f>
        <v>1</v>
      </c>
    </row>
    <row r="3292" spans="1:19" x14ac:dyDescent="0.25">
      <c r="A3292" t="s">
        <v>47</v>
      </c>
      <c r="B3292" t="s">
        <v>48</v>
      </c>
      <c r="C3292" t="s">
        <v>9</v>
      </c>
      <c r="D3292" t="str">
        <f t="shared" si="51"/>
        <v>OUTFLOWS</v>
      </c>
      <c r="E3292" t="s">
        <v>116</v>
      </c>
      <c r="F3292" t="s">
        <v>117</v>
      </c>
      <c r="G3292" t="s">
        <v>2121</v>
      </c>
      <c r="H3292" t="s">
        <v>2122</v>
      </c>
      <c r="I3292" t="s">
        <v>65</v>
      </c>
      <c r="J3292" t="s">
        <v>1850</v>
      </c>
      <c r="K3292" t="s">
        <v>4269</v>
      </c>
      <c r="L3292" t="s">
        <v>476</v>
      </c>
      <c r="M3292" s="17">
        <f>VLOOKUP($K3292,[1]Budget!$V:$AE,5,0)*IF($C3292="1 - Revenues",1,IF(AND($C3292="5 - Transfers",MID(I3292,15,1)="4"),1,-1))</f>
        <v>0</v>
      </c>
      <c r="N3292" s="17">
        <f>VLOOKUP($K3292,[1]Budget!$V:$AE,6,0)*IF($C3292="1 - Revenues",1,IF(AND($C3292="5 - Transfers",MID(J3292,15,1)="4"),1,-1))</f>
        <v>-5000</v>
      </c>
      <c r="O3292" s="17">
        <f>IFERROR(IF(RIGHT(LEFT(K3292,15),1)="4",VLOOKUP(K3292,'[1]Budget Worksheet'!A:B,2,0),-1*VLOOKUP(K3292,'[1]Budget Worksheet'!A:B,2,0)),0)</f>
        <v>-4800</v>
      </c>
      <c r="P3292" s="17">
        <f>VLOOKUP($K3292,[1]Budget!$V:$AE,8,0)*IF($C3292="1 - Revenues",1,IF(AND($C3292="5 - Transfers",MID($K3292,15,1)="4"),1,-1))</f>
        <v>-4800</v>
      </c>
      <c r="Q3292" s="17">
        <f>VLOOKUP($K3292,[1]Budget!$V:$AE,10,0)*IF($C3292="1 - Revenues",1,IF(AND($C3292="5 - Transfers",MID(K3292,15,1)="4"),1,-1))</f>
        <v>0</v>
      </c>
      <c r="S3292" s="18" t="b">
        <f>IF(LEFT(C3292,1)="1",1,-1)*SUMIF([1]Budget!V:V,'Budget Worksheet for Pivot Tabl'!K3292,[1]Budget!AC:AC)=P3292</f>
        <v>1</v>
      </c>
    </row>
    <row r="3293" spans="1:19" x14ac:dyDescent="0.25">
      <c r="A3293" t="s">
        <v>47</v>
      </c>
      <c r="B3293" t="s">
        <v>48</v>
      </c>
      <c r="C3293" t="s">
        <v>9</v>
      </c>
      <c r="D3293" t="str">
        <f t="shared" si="51"/>
        <v>OUTFLOWS</v>
      </c>
      <c r="E3293" t="s">
        <v>116</v>
      </c>
      <c r="F3293" t="s">
        <v>117</v>
      </c>
      <c r="G3293" t="s">
        <v>2121</v>
      </c>
      <c r="H3293" t="s">
        <v>2122</v>
      </c>
      <c r="I3293" t="s">
        <v>65</v>
      </c>
      <c r="J3293" t="s">
        <v>1850</v>
      </c>
      <c r="K3293" t="s">
        <v>4270</v>
      </c>
      <c r="L3293" t="s">
        <v>1371</v>
      </c>
      <c r="M3293" s="17">
        <f>VLOOKUP($K3293,[1]Budget!$V:$AE,5,0)*IF($C3293="1 - Revenues",1,IF(AND($C3293="5 - Transfers",MID(I3293,15,1)="4"),1,-1))</f>
        <v>-4000</v>
      </c>
      <c r="N3293" s="17">
        <f>VLOOKUP($K3293,[1]Budget!$V:$AE,6,0)*IF($C3293="1 - Revenues",1,IF(AND($C3293="5 - Transfers",MID(J3293,15,1)="4"),1,-1))</f>
        <v>-2000</v>
      </c>
      <c r="O3293" s="17">
        <f>IFERROR(IF(RIGHT(LEFT(K3293,15),1)="4",VLOOKUP(K3293,'[1]Budget Worksheet'!A:B,2,0),-1*VLOOKUP(K3293,'[1]Budget Worksheet'!A:B,2,0)),0)</f>
        <v>-3700</v>
      </c>
      <c r="P3293" s="17">
        <f>VLOOKUP($K3293,[1]Budget!$V:$AE,8,0)*IF($C3293="1 - Revenues",1,IF(AND($C3293="5 - Transfers",MID($K3293,15,1)="4"),1,-1))</f>
        <v>-5200</v>
      </c>
      <c r="Q3293" s="17">
        <f>VLOOKUP($K3293,[1]Budget!$V:$AE,10,0)*IF($C3293="1 - Revenues",1,IF(AND($C3293="5 - Transfers",MID(K3293,15,1)="4"),1,-1))</f>
        <v>-1500</v>
      </c>
      <c r="S3293" s="18" t="b">
        <f>IF(LEFT(C3293,1)="1",1,-1)*SUMIF([1]Budget!V:V,'Budget Worksheet for Pivot Tabl'!K3293,[1]Budget!AC:AC)=P3293</f>
        <v>1</v>
      </c>
    </row>
    <row r="3294" spans="1:19" x14ac:dyDescent="0.25">
      <c r="A3294" t="s">
        <v>47</v>
      </c>
      <c r="B3294" t="s">
        <v>48</v>
      </c>
      <c r="C3294" t="s">
        <v>9</v>
      </c>
      <c r="D3294" t="str">
        <f t="shared" si="51"/>
        <v>OUTFLOWS</v>
      </c>
      <c r="E3294" t="s">
        <v>116</v>
      </c>
      <c r="F3294" t="s">
        <v>117</v>
      </c>
      <c r="G3294" t="s">
        <v>2121</v>
      </c>
      <c r="H3294" t="s">
        <v>2122</v>
      </c>
      <c r="I3294" t="s">
        <v>65</v>
      </c>
      <c r="J3294" t="s">
        <v>1850</v>
      </c>
      <c r="K3294" t="s">
        <v>4271</v>
      </c>
      <c r="L3294" t="s">
        <v>674</v>
      </c>
      <c r="M3294" s="17">
        <f>VLOOKUP($K3294,[1]Budget!$V:$AE,5,0)*IF($C3294="1 - Revenues",1,IF(AND($C3294="5 - Transfers",MID(I3294,15,1)="4"),1,-1))</f>
        <v>-54000</v>
      </c>
      <c r="N3294" s="17">
        <f>VLOOKUP($K3294,[1]Budget!$V:$AE,6,0)*IF($C3294="1 - Revenues",1,IF(AND($C3294="5 - Transfers",MID(J3294,15,1)="4"),1,-1))</f>
        <v>-55000</v>
      </c>
      <c r="O3294" s="17">
        <f>IFERROR(IF(RIGHT(LEFT(K3294,15),1)="4",VLOOKUP(K3294,'[1]Budget Worksheet'!A:B,2,0),-1*VLOOKUP(K3294,'[1]Budget Worksheet'!A:B,2,0)),0)</f>
        <v>-60000</v>
      </c>
      <c r="P3294" s="17">
        <f>VLOOKUP($K3294,[1]Budget!$V:$AE,8,0)*IF($C3294="1 - Revenues",1,IF(AND($C3294="5 - Transfers",MID($K3294,15,1)="4"),1,-1))</f>
        <v>-60000</v>
      </c>
      <c r="Q3294" s="17">
        <f>VLOOKUP($K3294,[1]Budget!$V:$AE,10,0)*IF($C3294="1 - Revenues",1,IF(AND($C3294="5 - Transfers",MID(K3294,15,1)="4"),1,-1))</f>
        <v>0</v>
      </c>
      <c r="S3294" s="18" t="b">
        <f>IF(LEFT(C3294,1)="1",1,-1)*SUMIF([1]Budget!V:V,'Budget Worksheet for Pivot Tabl'!K3294,[1]Budget!AC:AC)=P3294</f>
        <v>1</v>
      </c>
    </row>
    <row r="3295" spans="1:19" x14ac:dyDescent="0.25">
      <c r="A3295" t="s">
        <v>47</v>
      </c>
      <c r="B3295" t="s">
        <v>48</v>
      </c>
      <c r="C3295" t="s">
        <v>9</v>
      </c>
      <c r="D3295" t="str">
        <f t="shared" si="51"/>
        <v>OUTFLOWS</v>
      </c>
      <c r="E3295" t="s">
        <v>116</v>
      </c>
      <c r="F3295" t="s">
        <v>117</v>
      </c>
      <c r="G3295" t="s">
        <v>2121</v>
      </c>
      <c r="H3295" t="s">
        <v>2122</v>
      </c>
      <c r="I3295" t="s">
        <v>65</v>
      </c>
      <c r="J3295" t="s">
        <v>1850</v>
      </c>
      <c r="K3295" t="s">
        <v>4272</v>
      </c>
      <c r="L3295" t="s">
        <v>482</v>
      </c>
      <c r="M3295" s="17">
        <f>VLOOKUP($K3295,[1]Budget!$V:$AE,5,0)*IF($C3295="1 - Revenues",1,IF(AND($C3295="5 - Transfers",MID(I3295,15,1)="4"),1,-1))</f>
        <v>0</v>
      </c>
      <c r="N3295" s="17">
        <f>VLOOKUP($K3295,[1]Budget!$V:$AE,6,0)*IF($C3295="1 - Revenues",1,IF(AND($C3295="5 - Transfers",MID(J3295,15,1)="4"),1,-1))</f>
        <v>0</v>
      </c>
      <c r="O3295" s="17">
        <f>IFERROR(IF(RIGHT(LEFT(K3295,15),1)="4",VLOOKUP(K3295,'[1]Budget Worksheet'!A:B,2,0),-1*VLOOKUP(K3295,'[1]Budget Worksheet'!A:B,2,0)),0)</f>
        <v>-200</v>
      </c>
      <c r="P3295" s="17">
        <f>VLOOKUP($K3295,[1]Budget!$V:$AE,8,0)*IF($C3295="1 - Revenues",1,IF(AND($C3295="5 - Transfers",MID($K3295,15,1)="4"),1,-1))</f>
        <v>-200</v>
      </c>
      <c r="Q3295" s="17">
        <f>VLOOKUP($K3295,[1]Budget!$V:$AE,10,0)*IF($C3295="1 - Revenues",1,IF(AND($C3295="5 - Transfers",MID(K3295,15,1)="4"),1,-1))</f>
        <v>0</v>
      </c>
      <c r="S3295" s="18" t="b">
        <f>IF(LEFT(C3295,1)="1",1,-1)*SUMIF([1]Budget!V:V,'Budget Worksheet for Pivot Tabl'!K3295,[1]Budget!AC:AC)=P3295</f>
        <v>1</v>
      </c>
    </row>
    <row r="3296" spans="1:19" x14ac:dyDescent="0.25">
      <c r="A3296" t="s">
        <v>47</v>
      </c>
      <c r="B3296" t="s">
        <v>48</v>
      </c>
      <c r="C3296" t="s">
        <v>9</v>
      </c>
      <c r="D3296" t="str">
        <f t="shared" si="51"/>
        <v>OUTFLOWS</v>
      </c>
      <c r="E3296" t="s">
        <v>116</v>
      </c>
      <c r="F3296" t="s">
        <v>117</v>
      </c>
      <c r="G3296" t="s">
        <v>2121</v>
      </c>
      <c r="H3296" t="s">
        <v>2122</v>
      </c>
      <c r="I3296" t="s">
        <v>65</v>
      </c>
      <c r="J3296" t="s">
        <v>1850</v>
      </c>
      <c r="K3296" t="s">
        <v>4273</v>
      </c>
      <c r="L3296" t="s">
        <v>640</v>
      </c>
      <c r="M3296" s="17">
        <f>VLOOKUP($K3296,[1]Budget!$V:$AE,5,0)*IF($C3296="1 - Revenues",1,IF(AND($C3296="5 - Transfers",MID(I3296,15,1)="4"),1,-1))</f>
        <v>-8000</v>
      </c>
      <c r="N3296" s="17">
        <f>VLOOKUP($K3296,[1]Budget!$V:$AE,6,0)*IF($C3296="1 - Revenues",1,IF(AND($C3296="5 - Transfers",MID(J3296,15,1)="4"),1,-1))</f>
        <v>-16000</v>
      </c>
      <c r="O3296" s="17">
        <f>IFERROR(IF(RIGHT(LEFT(K3296,15),1)="4",VLOOKUP(K3296,'[1]Budget Worksheet'!A:B,2,0),-1*VLOOKUP(K3296,'[1]Budget Worksheet'!A:B,2,0)),0)</f>
        <v>-26600</v>
      </c>
      <c r="P3296" s="17">
        <f>VLOOKUP($K3296,[1]Budget!$V:$AE,8,0)*IF($C3296="1 - Revenues",1,IF(AND($C3296="5 - Transfers",MID($K3296,15,1)="4"),1,-1))</f>
        <v>-26600</v>
      </c>
      <c r="Q3296" s="17">
        <f>VLOOKUP($K3296,[1]Budget!$V:$AE,10,0)*IF($C3296="1 - Revenues",1,IF(AND($C3296="5 - Transfers",MID(K3296,15,1)="4"),1,-1))</f>
        <v>0</v>
      </c>
      <c r="S3296" s="18" t="b">
        <f>IF(LEFT(C3296,1)="1",1,-1)*SUMIF([1]Budget!V:V,'Budget Worksheet for Pivot Tabl'!K3296,[1]Budget!AC:AC)=P3296</f>
        <v>1</v>
      </c>
    </row>
    <row r="3297" spans="1:19" x14ac:dyDescent="0.25">
      <c r="A3297" t="s">
        <v>47</v>
      </c>
      <c r="B3297" t="s">
        <v>48</v>
      </c>
      <c r="C3297" t="s">
        <v>9</v>
      </c>
      <c r="D3297" t="str">
        <f t="shared" si="51"/>
        <v>OUTFLOWS</v>
      </c>
      <c r="E3297" t="s">
        <v>116</v>
      </c>
      <c r="F3297" t="s">
        <v>117</v>
      </c>
      <c r="G3297" t="s">
        <v>2121</v>
      </c>
      <c r="H3297" t="s">
        <v>2122</v>
      </c>
      <c r="I3297" t="s">
        <v>65</v>
      </c>
      <c r="J3297" t="s">
        <v>1850</v>
      </c>
      <c r="K3297" t="s">
        <v>4274</v>
      </c>
      <c r="L3297" t="s">
        <v>900</v>
      </c>
      <c r="M3297" s="17">
        <f>VLOOKUP($K3297,[1]Budget!$V:$AE,5,0)*IF($C3297="1 - Revenues",1,IF(AND($C3297="5 - Transfers",MID(I3297,15,1)="4"),1,-1))</f>
        <v>0</v>
      </c>
      <c r="N3297" s="17">
        <f>VLOOKUP($K3297,[1]Budget!$V:$AE,6,0)*IF($C3297="1 - Revenues",1,IF(AND($C3297="5 - Transfers",MID(J3297,15,1)="4"),1,-1))</f>
        <v>0</v>
      </c>
      <c r="O3297" s="17">
        <f>IFERROR(IF(RIGHT(LEFT(K3297,15),1)="4",VLOOKUP(K3297,'[1]Budget Worksheet'!A:B,2,0),-1*VLOOKUP(K3297,'[1]Budget Worksheet'!A:B,2,0)),0)</f>
        <v>-300</v>
      </c>
      <c r="P3297" s="17">
        <f>VLOOKUP($K3297,[1]Budget!$V:$AE,8,0)*IF($C3297="1 - Revenues",1,IF(AND($C3297="5 - Transfers",MID($K3297,15,1)="4"),1,-1))</f>
        <v>-300</v>
      </c>
      <c r="Q3297" s="17">
        <f>VLOOKUP($K3297,[1]Budget!$V:$AE,10,0)*IF($C3297="1 - Revenues",1,IF(AND($C3297="5 - Transfers",MID(K3297,15,1)="4"),1,-1))</f>
        <v>0</v>
      </c>
      <c r="S3297" s="18" t="b">
        <f>IF(LEFT(C3297,1)="1",1,-1)*SUMIF([1]Budget!V:V,'Budget Worksheet for Pivot Tabl'!K3297,[1]Budget!AC:AC)=P3297</f>
        <v>1</v>
      </c>
    </row>
    <row r="3298" spans="1:19" x14ac:dyDescent="0.25">
      <c r="A3298" t="s">
        <v>47</v>
      </c>
      <c r="B3298" t="s">
        <v>48</v>
      </c>
      <c r="C3298" t="s">
        <v>9</v>
      </c>
      <c r="D3298" t="str">
        <f t="shared" si="51"/>
        <v>OUTFLOWS</v>
      </c>
      <c r="E3298" t="s">
        <v>116</v>
      </c>
      <c r="F3298" t="s">
        <v>117</v>
      </c>
      <c r="G3298" t="s">
        <v>2121</v>
      </c>
      <c r="H3298" t="s">
        <v>2122</v>
      </c>
      <c r="I3298" t="s">
        <v>65</v>
      </c>
      <c r="J3298" t="s">
        <v>1850</v>
      </c>
      <c r="K3298" t="s">
        <v>4275</v>
      </c>
      <c r="L3298" t="s">
        <v>1037</v>
      </c>
      <c r="M3298" s="17">
        <f>VLOOKUP($K3298,[1]Budget!$V:$AE,5,0)*IF($C3298="1 - Revenues",1,IF(AND($C3298="5 - Transfers",MID(I3298,15,1)="4"),1,-1))</f>
        <v>-25000</v>
      </c>
      <c r="N3298" s="17">
        <f>VLOOKUP($K3298,[1]Budget!$V:$AE,6,0)*IF($C3298="1 - Revenues",1,IF(AND($C3298="5 - Transfers",MID(J3298,15,1)="4"),1,-1))</f>
        <v>-19000</v>
      </c>
      <c r="O3298" s="17">
        <f>IFERROR(IF(RIGHT(LEFT(K3298,15),1)="4",VLOOKUP(K3298,'[1]Budget Worksheet'!A:B,2,0),-1*VLOOKUP(K3298,'[1]Budget Worksheet'!A:B,2,0)),0)</f>
        <v>-30500</v>
      </c>
      <c r="P3298" s="17">
        <f>VLOOKUP($K3298,[1]Budget!$V:$AE,8,0)*IF($C3298="1 - Revenues",1,IF(AND($C3298="5 - Transfers",MID($K3298,15,1)="4"),1,-1))</f>
        <v>-30500</v>
      </c>
      <c r="Q3298" s="17">
        <f>VLOOKUP($K3298,[1]Budget!$V:$AE,10,0)*IF($C3298="1 - Revenues",1,IF(AND($C3298="5 - Transfers",MID(K3298,15,1)="4"),1,-1))</f>
        <v>0</v>
      </c>
      <c r="S3298" s="18" t="b">
        <f>IF(LEFT(C3298,1)="1",1,-1)*SUMIF([1]Budget!V:V,'Budget Worksheet for Pivot Tabl'!K3298,[1]Budget!AC:AC)=P3298</f>
        <v>1</v>
      </c>
    </row>
    <row r="3299" spans="1:19" x14ac:dyDescent="0.25">
      <c r="A3299" t="s">
        <v>47</v>
      </c>
      <c r="B3299" t="s">
        <v>48</v>
      </c>
      <c r="C3299" t="s">
        <v>9</v>
      </c>
      <c r="D3299" t="str">
        <f t="shared" si="51"/>
        <v>OUTFLOWS</v>
      </c>
      <c r="E3299" t="s">
        <v>116</v>
      </c>
      <c r="F3299" t="s">
        <v>117</v>
      </c>
      <c r="G3299" t="s">
        <v>2121</v>
      </c>
      <c r="H3299" t="s">
        <v>2122</v>
      </c>
      <c r="I3299" t="s">
        <v>65</v>
      </c>
      <c r="J3299" t="s">
        <v>1850</v>
      </c>
      <c r="K3299" t="s">
        <v>4276</v>
      </c>
      <c r="L3299" t="s">
        <v>1610</v>
      </c>
      <c r="M3299" s="17">
        <f>VLOOKUP($K3299,[1]Budget!$V:$AE,5,0)*IF($C3299="1 - Revenues",1,IF(AND($C3299="5 - Transfers",MID(I3299,15,1)="4"),1,-1))</f>
        <v>-2000</v>
      </c>
      <c r="N3299" s="17">
        <f>VLOOKUP($K3299,[1]Budget!$V:$AE,6,0)*IF($C3299="1 - Revenues",1,IF(AND($C3299="5 - Transfers",MID(J3299,15,1)="4"),1,-1))</f>
        <v>-1000</v>
      </c>
      <c r="O3299" s="17">
        <f>IFERROR(IF(RIGHT(LEFT(K3299,15),1)="4",VLOOKUP(K3299,'[1]Budget Worksheet'!A:B,2,0),-1*VLOOKUP(K3299,'[1]Budget Worksheet'!A:B,2,0)),0)</f>
        <v>-2000</v>
      </c>
      <c r="P3299" s="17">
        <f>VLOOKUP($K3299,[1]Budget!$V:$AE,8,0)*IF($C3299="1 - Revenues",1,IF(AND($C3299="5 - Transfers",MID($K3299,15,1)="4"),1,-1))</f>
        <v>-2000</v>
      </c>
      <c r="Q3299" s="17">
        <f>VLOOKUP($K3299,[1]Budget!$V:$AE,10,0)*IF($C3299="1 - Revenues",1,IF(AND($C3299="5 - Transfers",MID(K3299,15,1)="4"),1,-1))</f>
        <v>0</v>
      </c>
      <c r="S3299" s="18" t="b">
        <f>IF(LEFT(C3299,1)="1",1,-1)*SUMIF([1]Budget!V:V,'Budget Worksheet for Pivot Tabl'!K3299,[1]Budget!AC:AC)=P3299</f>
        <v>1</v>
      </c>
    </row>
    <row r="3300" spans="1:19" x14ac:dyDescent="0.25">
      <c r="A3300" t="s">
        <v>47</v>
      </c>
      <c r="B3300" t="s">
        <v>48</v>
      </c>
      <c r="C3300" t="s">
        <v>9</v>
      </c>
      <c r="D3300" t="str">
        <f t="shared" si="51"/>
        <v>OUTFLOWS</v>
      </c>
      <c r="E3300" t="s">
        <v>116</v>
      </c>
      <c r="F3300" t="s">
        <v>117</v>
      </c>
      <c r="G3300" t="s">
        <v>2121</v>
      </c>
      <c r="H3300" t="s">
        <v>2122</v>
      </c>
      <c r="I3300" t="s">
        <v>65</v>
      </c>
      <c r="J3300" t="s">
        <v>1850</v>
      </c>
      <c r="K3300" t="s">
        <v>4277</v>
      </c>
      <c r="L3300" t="s">
        <v>1039</v>
      </c>
      <c r="M3300" s="17">
        <f>VLOOKUP($K3300,[1]Budget!$V:$AE,5,0)*IF($C3300="1 - Revenues",1,IF(AND($C3300="5 - Transfers",MID(I3300,15,1)="4"),1,-1))</f>
        <v>0</v>
      </c>
      <c r="N3300" s="17">
        <f>VLOOKUP($K3300,[1]Budget!$V:$AE,6,0)*IF($C3300="1 - Revenues",1,IF(AND($C3300="5 - Transfers",MID(J3300,15,1)="4"),1,-1))</f>
        <v>0</v>
      </c>
      <c r="O3300" s="17">
        <f>IFERROR(IF(RIGHT(LEFT(K3300,15),1)="4",VLOOKUP(K3300,'[1]Budget Worksheet'!A:B,2,0),-1*VLOOKUP(K3300,'[1]Budget Worksheet'!A:B,2,0)),0)</f>
        <v>0</v>
      </c>
      <c r="P3300" s="17">
        <f>VLOOKUP($K3300,[1]Budget!$V:$AE,8,0)*IF($C3300="1 - Revenues",1,IF(AND($C3300="5 - Transfers",MID($K3300,15,1)="4"),1,-1))</f>
        <v>0</v>
      </c>
      <c r="Q3300" s="17">
        <f>VLOOKUP($K3300,[1]Budget!$V:$AE,10,0)*IF($C3300="1 - Revenues",1,IF(AND($C3300="5 - Transfers",MID(K3300,15,1)="4"),1,-1))</f>
        <v>0</v>
      </c>
      <c r="S3300" s="18" t="b">
        <f>IF(LEFT(C3300,1)="1",1,-1)*SUMIF([1]Budget!V:V,'Budget Worksheet for Pivot Tabl'!K3300,[1]Budget!AC:AC)=P3300</f>
        <v>1</v>
      </c>
    </row>
    <row r="3301" spans="1:19" x14ac:dyDescent="0.25">
      <c r="A3301" t="s">
        <v>47</v>
      </c>
      <c r="B3301" t="s">
        <v>48</v>
      </c>
      <c r="C3301" t="s">
        <v>9</v>
      </c>
      <c r="D3301" t="str">
        <f t="shared" si="51"/>
        <v>OUTFLOWS</v>
      </c>
      <c r="E3301" t="s">
        <v>116</v>
      </c>
      <c r="F3301" t="s">
        <v>117</v>
      </c>
      <c r="G3301" t="s">
        <v>2121</v>
      </c>
      <c r="H3301" t="s">
        <v>2122</v>
      </c>
      <c r="I3301" t="s">
        <v>65</v>
      </c>
      <c r="J3301" t="s">
        <v>1850</v>
      </c>
      <c r="K3301" t="s">
        <v>4278</v>
      </c>
      <c r="L3301" t="s">
        <v>4279</v>
      </c>
      <c r="M3301" s="17">
        <f>VLOOKUP($K3301,[1]Budget!$V:$AE,5,0)*IF($C3301="1 - Revenues",1,IF(AND($C3301="5 - Transfers",MID(I3301,15,1)="4"),1,-1))</f>
        <v>0</v>
      </c>
      <c r="N3301" s="17">
        <f>VLOOKUP($K3301,[1]Budget!$V:$AE,6,0)*IF($C3301="1 - Revenues",1,IF(AND($C3301="5 - Transfers",MID(J3301,15,1)="4"),1,-1))</f>
        <v>0</v>
      </c>
      <c r="O3301" s="17">
        <f>IFERROR(IF(RIGHT(LEFT(K3301,15),1)="4",VLOOKUP(K3301,'[1]Budget Worksheet'!A:B,2,0),-1*VLOOKUP(K3301,'[1]Budget Worksheet'!A:B,2,0)),0)</f>
        <v>0</v>
      </c>
      <c r="P3301" s="17">
        <f>VLOOKUP($K3301,[1]Budget!$V:$AE,8,0)*IF($C3301="1 - Revenues",1,IF(AND($C3301="5 - Transfers",MID($K3301,15,1)="4"),1,-1))</f>
        <v>0</v>
      </c>
      <c r="Q3301" s="17">
        <f>VLOOKUP($K3301,[1]Budget!$V:$AE,10,0)*IF($C3301="1 - Revenues",1,IF(AND($C3301="5 - Transfers",MID(K3301,15,1)="4"),1,-1))</f>
        <v>0</v>
      </c>
      <c r="S3301" s="18" t="b">
        <f>IF(LEFT(C3301,1)="1",1,-1)*SUMIF([1]Budget!V:V,'Budget Worksheet for Pivot Tabl'!K3301,[1]Budget!AC:AC)=P3301</f>
        <v>1</v>
      </c>
    </row>
    <row r="3302" spans="1:19" x14ac:dyDescent="0.25">
      <c r="A3302" t="s">
        <v>47</v>
      </c>
      <c r="B3302" t="s">
        <v>48</v>
      </c>
      <c r="C3302" t="s">
        <v>9</v>
      </c>
      <c r="D3302" t="str">
        <f t="shared" si="51"/>
        <v>OUTFLOWS</v>
      </c>
      <c r="E3302" t="s">
        <v>116</v>
      </c>
      <c r="F3302" t="s">
        <v>117</v>
      </c>
      <c r="G3302" t="s">
        <v>2121</v>
      </c>
      <c r="H3302" t="s">
        <v>2122</v>
      </c>
      <c r="I3302" t="s">
        <v>65</v>
      </c>
      <c r="J3302" t="s">
        <v>1850</v>
      </c>
      <c r="K3302" t="s">
        <v>4280</v>
      </c>
      <c r="L3302" t="s">
        <v>4281</v>
      </c>
      <c r="M3302" s="17">
        <f>VLOOKUP($K3302,[1]Budget!$V:$AE,5,0)*IF($C3302="1 - Revenues",1,IF(AND($C3302="5 - Transfers",MID(I3302,15,1)="4"),1,-1))</f>
        <v>0</v>
      </c>
      <c r="N3302" s="17">
        <f>VLOOKUP($K3302,[1]Budget!$V:$AE,6,0)*IF($C3302="1 - Revenues",1,IF(AND($C3302="5 - Transfers",MID(J3302,15,1)="4"),1,-1))</f>
        <v>0</v>
      </c>
      <c r="O3302" s="17">
        <f>IFERROR(IF(RIGHT(LEFT(K3302,15),1)="4",VLOOKUP(K3302,'[1]Budget Worksheet'!A:B,2,0),-1*VLOOKUP(K3302,'[1]Budget Worksheet'!A:B,2,0)),0)</f>
        <v>0</v>
      </c>
      <c r="P3302" s="17">
        <f>VLOOKUP($K3302,[1]Budget!$V:$AE,8,0)*IF($C3302="1 - Revenues",1,IF(AND($C3302="5 - Transfers",MID($K3302,15,1)="4"),1,-1))</f>
        <v>0</v>
      </c>
      <c r="Q3302" s="17">
        <f>VLOOKUP($K3302,[1]Budget!$V:$AE,10,0)*IF($C3302="1 - Revenues",1,IF(AND($C3302="5 - Transfers",MID(K3302,15,1)="4"),1,-1))</f>
        <v>0</v>
      </c>
      <c r="S3302" s="18" t="b">
        <f>IF(LEFT(C3302,1)="1",1,-1)*SUMIF([1]Budget!V:V,'Budget Worksheet for Pivot Tabl'!K3302,[1]Budget!AC:AC)=P3302</f>
        <v>1</v>
      </c>
    </row>
    <row r="3303" spans="1:19" x14ac:dyDescent="0.25">
      <c r="A3303" t="s">
        <v>47</v>
      </c>
      <c r="B3303" t="s">
        <v>48</v>
      </c>
      <c r="C3303" t="s">
        <v>9</v>
      </c>
      <c r="D3303" t="str">
        <f t="shared" si="51"/>
        <v>OUTFLOWS</v>
      </c>
      <c r="E3303" t="s">
        <v>116</v>
      </c>
      <c r="F3303" t="s">
        <v>117</v>
      </c>
      <c r="G3303" t="s">
        <v>2121</v>
      </c>
      <c r="H3303" t="s">
        <v>2122</v>
      </c>
      <c r="I3303" t="s">
        <v>65</v>
      </c>
      <c r="J3303" t="s">
        <v>1850</v>
      </c>
      <c r="K3303" t="s">
        <v>4282</v>
      </c>
      <c r="L3303" t="s">
        <v>4283</v>
      </c>
      <c r="M3303" s="17">
        <f>VLOOKUP($K3303,[1]Budget!$V:$AE,5,0)*IF($C3303="1 - Revenues",1,IF(AND($C3303="5 - Transfers",MID(I3303,15,1)="4"),1,-1))</f>
        <v>-36000</v>
      </c>
      <c r="N3303" s="17">
        <f>VLOOKUP($K3303,[1]Budget!$V:$AE,6,0)*IF($C3303="1 - Revenues",1,IF(AND($C3303="5 - Transfers",MID(J3303,15,1)="4"),1,-1))</f>
        <v>-38000</v>
      </c>
      <c r="O3303" s="17">
        <f>IFERROR(IF(RIGHT(LEFT(K3303,15),1)="4",VLOOKUP(K3303,'[1]Budget Worksheet'!A:B,2,0),-1*VLOOKUP(K3303,'[1]Budget Worksheet'!A:B,2,0)),0)</f>
        <v>-56000</v>
      </c>
      <c r="P3303" s="17">
        <f>VLOOKUP($K3303,[1]Budget!$V:$AE,8,0)*IF($C3303="1 - Revenues",1,IF(AND($C3303="5 - Transfers",MID($K3303,15,1)="4"),1,-1))</f>
        <v>-56000</v>
      </c>
      <c r="Q3303" s="17">
        <f>VLOOKUP($K3303,[1]Budget!$V:$AE,10,0)*IF($C3303="1 - Revenues",1,IF(AND($C3303="5 - Transfers",MID(K3303,15,1)="4"),1,-1))</f>
        <v>0</v>
      </c>
      <c r="S3303" s="18" t="b">
        <f>IF(LEFT(C3303,1)="1",1,-1)*SUMIF([1]Budget!V:V,'Budget Worksheet for Pivot Tabl'!K3303,[1]Budget!AC:AC)=P3303</f>
        <v>1</v>
      </c>
    </row>
    <row r="3304" spans="1:19" x14ac:dyDescent="0.25">
      <c r="A3304" t="s">
        <v>47</v>
      </c>
      <c r="B3304" t="s">
        <v>48</v>
      </c>
      <c r="C3304" t="s">
        <v>9</v>
      </c>
      <c r="D3304" t="str">
        <f t="shared" si="51"/>
        <v>OUTFLOWS</v>
      </c>
      <c r="E3304" t="s">
        <v>116</v>
      </c>
      <c r="F3304" t="s">
        <v>117</v>
      </c>
      <c r="G3304" t="s">
        <v>2121</v>
      </c>
      <c r="H3304" t="s">
        <v>2122</v>
      </c>
      <c r="I3304" t="s">
        <v>65</v>
      </c>
      <c r="J3304" t="s">
        <v>1850</v>
      </c>
      <c r="K3304" t="s">
        <v>4284</v>
      </c>
      <c r="L3304" t="s">
        <v>952</v>
      </c>
      <c r="M3304" s="17">
        <f>VLOOKUP($K3304,[1]Budget!$V:$AE,5,0)*IF($C3304="1 - Revenues",1,IF(AND($C3304="5 - Transfers",MID(I3304,15,1)="4"),1,-1))</f>
        <v>0</v>
      </c>
      <c r="N3304" s="17">
        <f>VLOOKUP($K3304,[1]Budget!$V:$AE,6,0)*IF($C3304="1 - Revenues",1,IF(AND($C3304="5 - Transfers",MID(J3304,15,1)="4"),1,-1))</f>
        <v>0</v>
      </c>
      <c r="O3304" s="17">
        <f>IFERROR(IF(RIGHT(LEFT(K3304,15),1)="4",VLOOKUP(K3304,'[1]Budget Worksheet'!A:B,2,0),-1*VLOOKUP(K3304,'[1]Budget Worksheet'!A:B,2,0)),0)</f>
        <v>-300</v>
      </c>
      <c r="P3304" s="17">
        <f>VLOOKUP($K3304,[1]Budget!$V:$AE,8,0)*IF($C3304="1 - Revenues",1,IF(AND($C3304="5 - Transfers",MID($K3304,15,1)="4"),1,-1))</f>
        <v>-300</v>
      </c>
      <c r="Q3304" s="17">
        <f>VLOOKUP($K3304,[1]Budget!$V:$AE,10,0)*IF($C3304="1 - Revenues",1,IF(AND($C3304="5 - Transfers",MID(K3304,15,1)="4"),1,-1))</f>
        <v>0</v>
      </c>
      <c r="S3304" s="18" t="b">
        <f>IF(LEFT(C3304,1)="1",1,-1)*SUMIF([1]Budget!V:V,'Budget Worksheet for Pivot Tabl'!K3304,[1]Budget!AC:AC)=P3304</f>
        <v>1</v>
      </c>
    </row>
    <row r="3305" spans="1:19" x14ac:dyDescent="0.25">
      <c r="A3305" t="s">
        <v>47</v>
      </c>
      <c r="B3305" t="s">
        <v>48</v>
      </c>
      <c r="C3305" t="s">
        <v>9</v>
      </c>
      <c r="D3305" t="str">
        <f t="shared" si="51"/>
        <v>OUTFLOWS</v>
      </c>
      <c r="E3305" t="s">
        <v>116</v>
      </c>
      <c r="F3305" t="s">
        <v>117</v>
      </c>
      <c r="G3305" t="s">
        <v>2121</v>
      </c>
      <c r="H3305" t="s">
        <v>2122</v>
      </c>
      <c r="I3305" t="s">
        <v>65</v>
      </c>
      <c r="J3305" t="s">
        <v>1850</v>
      </c>
      <c r="K3305" t="s">
        <v>4285</v>
      </c>
      <c r="L3305" t="s">
        <v>4286</v>
      </c>
      <c r="M3305" s="17">
        <f>VLOOKUP($K3305,[1]Budget!$V:$AE,5,0)*IF($C3305="1 - Revenues",1,IF(AND($C3305="5 - Transfers",MID(I3305,15,1)="4"),1,-1))</f>
        <v>0</v>
      </c>
      <c r="N3305" s="17">
        <f>VLOOKUP($K3305,[1]Budget!$V:$AE,6,0)*IF($C3305="1 - Revenues",1,IF(AND($C3305="5 - Transfers",MID(J3305,15,1)="4"),1,-1))</f>
        <v>0</v>
      </c>
      <c r="O3305" s="17">
        <f>IFERROR(IF(RIGHT(LEFT(K3305,15),1)="4",VLOOKUP(K3305,'[1]Budget Worksheet'!A:B,2,0),-1*VLOOKUP(K3305,'[1]Budget Worksheet'!A:B,2,0)),0)</f>
        <v>0</v>
      </c>
      <c r="P3305" s="17">
        <f>VLOOKUP($K3305,[1]Budget!$V:$AE,8,0)*IF($C3305="1 - Revenues",1,IF(AND($C3305="5 - Transfers",MID($K3305,15,1)="4"),1,-1))</f>
        <v>0</v>
      </c>
      <c r="Q3305" s="17">
        <f>VLOOKUP($K3305,[1]Budget!$V:$AE,10,0)*IF($C3305="1 - Revenues",1,IF(AND($C3305="5 - Transfers",MID(K3305,15,1)="4"),1,-1))</f>
        <v>0</v>
      </c>
      <c r="S3305" s="18" t="b">
        <f>IF(LEFT(C3305,1)="1",1,-1)*SUMIF([1]Budget!V:V,'Budget Worksheet for Pivot Tabl'!K3305,[1]Budget!AC:AC)=P3305</f>
        <v>1</v>
      </c>
    </row>
    <row r="3306" spans="1:19" x14ac:dyDescent="0.25">
      <c r="A3306" t="s">
        <v>47</v>
      </c>
      <c r="B3306" t="s">
        <v>48</v>
      </c>
      <c r="C3306" t="s">
        <v>9</v>
      </c>
      <c r="D3306" t="str">
        <f t="shared" si="51"/>
        <v>OUTFLOWS</v>
      </c>
      <c r="E3306" t="s">
        <v>116</v>
      </c>
      <c r="F3306" t="s">
        <v>117</v>
      </c>
      <c r="G3306" t="s">
        <v>2121</v>
      </c>
      <c r="H3306" t="s">
        <v>2122</v>
      </c>
      <c r="I3306" t="s">
        <v>65</v>
      </c>
      <c r="J3306" t="s">
        <v>1850</v>
      </c>
      <c r="K3306" t="s">
        <v>4287</v>
      </c>
      <c r="L3306" t="s">
        <v>956</v>
      </c>
      <c r="M3306" s="17">
        <f>VLOOKUP($K3306,[1]Budget!$V:$AE,5,0)*IF($C3306="1 - Revenues",1,IF(AND($C3306="5 - Transfers",MID(I3306,15,1)="4"),1,-1))</f>
        <v>0</v>
      </c>
      <c r="N3306" s="17">
        <f>VLOOKUP($K3306,[1]Budget!$V:$AE,6,0)*IF($C3306="1 - Revenues",1,IF(AND($C3306="5 - Transfers",MID(J3306,15,1)="4"),1,-1))</f>
        <v>0</v>
      </c>
      <c r="O3306" s="17">
        <f>IFERROR(IF(RIGHT(LEFT(K3306,15),1)="4",VLOOKUP(K3306,'[1]Budget Worksheet'!A:B,2,0),-1*VLOOKUP(K3306,'[1]Budget Worksheet'!A:B,2,0)),0)</f>
        <v>0</v>
      </c>
      <c r="P3306" s="17">
        <f>VLOOKUP($K3306,[1]Budget!$V:$AE,8,0)*IF($C3306="1 - Revenues",1,IF(AND($C3306="5 - Transfers",MID($K3306,15,1)="4"),1,-1))</f>
        <v>0</v>
      </c>
      <c r="Q3306" s="17">
        <f>VLOOKUP($K3306,[1]Budget!$V:$AE,10,0)*IF($C3306="1 - Revenues",1,IF(AND($C3306="5 - Transfers",MID(K3306,15,1)="4"),1,-1))</f>
        <v>0</v>
      </c>
      <c r="S3306" s="18" t="b">
        <f>IF(LEFT(C3306,1)="1",1,-1)*SUMIF([1]Budget!V:V,'Budget Worksheet for Pivot Tabl'!K3306,[1]Budget!AC:AC)=P3306</f>
        <v>1</v>
      </c>
    </row>
    <row r="3307" spans="1:19" x14ac:dyDescent="0.25">
      <c r="A3307" t="s">
        <v>47</v>
      </c>
      <c r="B3307" t="s">
        <v>48</v>
      </c>
      <c r="C3307" t="s">
        <v>9</v>
      </c>
      <c r="D3307" t="str">
        <f t="shared" si="51"/>
        <v>OUTFLOWS</v>
      </c>
      <c r="E3307" t="s">
        <v>116</v>
      </c>
      <c r="F3307" t="s">
        <v>117</v>
      </c>
      <c r="G3307" t="s">
        <v>2121</v>
      </c>
      <c r="H3307" t="s">
        <v>2122</v>
      </c>
      <c r="I3307" t="s">
        <v>65</v>
      </c>
      <c r="J3307" t="s">
        <v>1850</v>
      </c>
      <c r="K3307" t="s">
        <v>4288</v>
      </c>
      <c r="L3307" t="s">
        <v>1056</v>
      </c>
      <c r="M3307" s="17">
        <f>VLOOKUP($K3307,[1]Budget!$V:$AE,5,0)*IF($C3307="1 - Revenues",1,IF(AND($C3307="5 - Transfers",MID(I3307,15,1)="4"),1,-1))</f>
        <v>-4000</v>
      </c>
      <c r="N3307" s="17">
        <f>VLOOKUP($K3307,[1]Budget!$V:$AE,6,0)*IF($C3307="1 - Revenues",1,IF(AND($C3307="5 - Transfers",MID(J3307,15,1)="4"),1,-1))</f>
        <v>0</v>
      </c>
      <c r="O3307" s="17">
        <f>IFERROR(IF(RIGHT(LEFT(K3307,15),1)="4",VLOOKUP(K3307,'[1]Budget Worksheet'!A:B,2,0),-1*VLOOKUP(K3307,'[1]Budget Worksheet'!A:B,2,0)),0)</f>
        <v>-16000</v>
      </c>
      <c r="P3307" s="17">
        <f>VLOOKUP($K3307,[1]Budget!$V:$AE,8,0)*IF($C3307="1 - Revenues",1,IF(AND($C3307="5 - Transfers",MID($K3307,15,1)="4"),1,-1))</f>
        <v>-31000</v>
      </c>
      <c r="Q3307" s="17">
        <f>VLOOKUP($K3307,[1]Budget!$V:$AE,10,0)*IF($C3307="1 - Revenues",1,IF(AND($C3307="5 - Transfers",MID(K3307,15,1)="4"),1,-1))</f>
        <v>-15000</v>
      </c>
      <c r="S3307" s="18" t="b">
        <f>IF(LEFT(C3307,1)="1",1,-1)*SUMIF([1]Budget!V:V,'Budget Worksheet for Pivot Tabl'!K3307,[1]Budget!AC:AC)=P3307</f>
        <v>1</v>
      </c>
    </row>
    <row r="3308" spans="1:19" x14ac:dyDescent="0.25">
      <c r="A3308" t="s">
        <v>47</v>
      </c>
      <c r="B3308" t="s">
        <v>48</v>
      </c>
      <c r="C3308" t="s">
        <v>9</v>
      </c>
      <c r="D3308" t="str">
        <f t="shared" si="51"/>
        <v>OUTFLOWS</v>
      </c>
      <c r="E3308" t="s">
        <v>116</v>
      </c>
      <c r="F3308" t="s">
        <v>117</v>
      </c>
      <c r="G3308" t="s">
        <v>2121</v>
      </c>
      <c r="H3308" t="s">
        <v>2122</v>
      </c>
      <c r="I3308" t="s">
        <v>65</v>
      </c>
      <c r="J3308" t="s">
        <v>1850</v>
      </c>
      <c r="K3308" t="s">
        <v>4289</v>
      </c>
      <c r="L3308" t="s">
        <v>1058</v>
      </c>
      <c r="M3308" s="17">
        <f>VLOOKUP($K3308,[1]Budget!$V:$AE,5,0)*IF($C3308="1 - Revenues",1,IF(AND($C3308="5 - Transfers",MID(I3308,15,1)="4"),1,-1))</f>
        <v>0</v>
      </c>
      <c r="N3308" s="17">
        <f>VLOOKUP($K3308,[1]Budget!$V:$AE,6,0)*IF($C3308="1 - Revenues",1,IF(AND($C3308="5 - Transfers",MID(J3308,15,1)="4"),1,-1))</f>
        <v>0</v>
      </c>
      <c r="O3308" s="17">
        <f>IFERROR(IF(RIGHT(LEFT(K3308,15),1)="4",VLOOKUP(K3308,'[1]Budget Worksheet'!A:B,2,0),-1*VLOOKUP(K3308,'[1]Budget Worksheet'!A:B,2,0)),0)</f>
        <v>0</v>
      </c>
      <c r="P3308" s="17">
        <f>VLOOKUP($K3308,[1]Budget!$V:$AE,8,0)*IF($C3308="1 - Revenues",1,IF(AND($C3308="5 - Transfers",MID($K3308,15,1)="4"),1,-1))</f>
        <v>0</v>
      </c>
      <c r="Q3308" s="17">
        <f>VLOOKUP($K3308,[1]Budget!$V:$AE,10,0)*IF($C3308="1 - Revenues",1,IF(AND($C3308="5 - Transfers",MID(K3308,15,1)="4"),1,-1))</f>
        <v>0</v>
      </c>
      <c r="S3308" s="18" t="b">
        <f>IF(LEFT(C3308,1)="1",1,-1)*SUMIF([1]Budget!V:V,'Budget Worksheet for Pivot Tabl'!K3308,[1]Budget!AC:AC)=P3308</f>
        <v>1</v>
      </c>
    </row>
    <row r="3309" spans="1:19" x14ac:dyDescent="0.25">
      <c r="A3309" t="s">
        <v>47</v>
      </c>
      <c r="B3309" t="s">
        <v>48</v>
      </c>
      <c r="C3309" t="s">
        <v>9</v>
      </c>
      <c r="D3309" t="str">
        <f t="shared" si="51"/>
        <v>OUTFLOWS</v>
      </c>
      <c r="E3309" t="s">
        <v>116</v>
      </c>
      <c r="F3309" t="s">
        <v>117</v>
      </c>
      <c r="G3309" t="s">
        <v>2121</v>
      </c>
      <c r="H3309" t="s">
        <v>2122</v>
      </c>
      <c r="I3309" t="s">
        <v>65</v>
      </c>
      <c r="J3309" t="s">
        <v>1850</v>
      </c>
      <c r="K3309" t="s">
        <v>4290</v>
      </c>
      <c r="L3309" t="s">
        <v>1636</v>
      </c>
      <c r="M3309" s="17">
        <f>VLOOKUP($K3309,[1]Budget!$V:$AE,5,0)*IF($C3309="1 - Revenues",1,IF(AND($C3309="5 - Transfers",MID(I3309,15,1)="4"),1,-1))</f>
        <v>-25000</v>
      </c>
      <c r="N3309" s="17">
        <f>VLOOKUP($K3309,[1]Budget!$V:$AE,6,0)*IF($C3309="1 - Revenues",1,IF(AND($C3309="5 - Transfers",MID(J3309,15,1)="4"),1,-1))</f>
        <v>-61000</v>
      </c>
      <c r="O3309" s="17">
        <f>IFERROR(IF(RIGHT(LEFT(K3309,15),1)="4",VLOOKUP(K3309,'[1]Budget Worksheet'!A:B,2,0),-1*VLOOKUP(K3309,'[1]Budget Worksheet'!A:B,2,0)),0)</f>
        <v>-90000</v>
      </c>
      <c r="P3309" s="17">
        <f>VLOOKUP($K3309,[1]Budget!$V:$AE,8,0)*IF($C3309="1 - Revenues",1,IF(AND($C3309="5 - Transfers",MID($K3309,15,1)="4"),1,-1))</f>
        <v>-90000</v>
      </c>
      <c r="Q3309" s="17">
        <f>VLOOKUP($K3309,[1]Budget!$V:$AE,10,0)*IF($C3309="1 - Revenues",1,IF(AND($C3309="5 - Transfers",MID(K3309,15,1)="4"),1,-1))</f>
        <v>0</v>
      </c>
      <c r="S3309" s="18" t="b">
        <f>IF(LEFT(C3309,1)="1",1,-1)*SUMIF([1]Budget!V:V,'Budget Worksheet for Pivot Tabl'!K3309,[1]Budget!AC:AC)=P3309</f>
        <v>1</v>
      </c>
    </row>
    <row r="3310" spans="1:19" x14ac:dyDescent="0.25">
      <c r="A3310" t="s">
        <v>47</v>
      </c>
      <c r="B3310" t="s">
        <v>48</v>
      </c>
      <c r="C3310" t="s">
        <v>9</v>
      </c>
      <c r="D3310" t="str">
        <f t="shared" si="51"/>
        <v>OUTFLOWS</v>
      </c>
      <c r="E3310" t="s">
        <v>116</v>
      </c>
      <c r="F3310" t="s">
        <v>117</v>
      </c>
      <c r="G3310" t="s">
        <v>2121</v>
      </c>
      <c r="H3310" t="s">
        <v>2122</v>
      </c>
      <c r="I3310" t="s">
        <v>65</v>
      </c>
      <c r="J3310" t="s">
        <v>1850</v>
      </c>
      <c r="K3310" t="s">
        <v>4291</v>
      </c>
      <c r="L3310" t="s">
        <v>4292</v>
      </c>
      <c r="M3310" s="17">
        <f>VLOOKUP($K3310,[1]Budget!$V:$AE,5,0)*IF($C3310="1 - Revenues",1,IF(AND($C3310="5 - Transfers",MID(I3310,15,1)="4"),1,-1))</f>
        <v>-10000</v>
      </c>
      <c r="N3310" s="17">
        <f>VLOOKUP($K3310,[1]Budget!$V:$AE,6,0)*IF($C3310="1 - Revenues",1,IF(AND($C3310="5 - Transfers",MID(J3310,15,1)="4"),1,-1))</f>
        <v>-51000</v>
      </c>
      <c r="O3310" s="17">
        <f>IFERROR(IF(RIGHT(LEFT(K3310,15),1)="4",VLOOKUP(K3310,'[1]Budget Worksheet'!A:B,2,0),-1*VLOOKUP(K3310,'[1]Budget Worksheet'!A:B,2,0)),0)</f>
        <v>-275000</v>
      </c>
      <c r="P3310" s="17">
        <f>VLOOKUP($K3310,[1]Budget!$V:$AE,8,0)*IF($C3310="1 - Revenues",1,IF(AND($C3310="5 - Transfers",MID($K3310,15,1)="4"),1,-1))</f>
        <v>-375000</v>
      </c>
      <c r="Q3310" s="17">
        <f>VLOOKUP($K3310,[1]Budget!$V:$AE,10,0)*IF($C3310="1 - Revenues",1,IF(AND($C3310="5 - Transfers",MID(K3310,15,1)="4"),1,-1))</f>
        <v>-100000</v>
      </c>
      <c r="S3310" s="18" t="b">
        <f>IF(LEFT(C3310,1)="1",1,-1)*SUMIF([1]Budget!V:V,'Budget Worksheet for Pivot Tabl'!K3310,[1]Budget!AC:AC)=P3310</f>
        <v>1</v>
      </c>
    </row>
    <row r="3311" spans="1:19" x14ac:dyDescent="0.25">
      <c r="A3311" t="s">
        <v>47</v>
      </c>
      <c r="B3311" t="s">
        <v>48</v>
      </c>
      <c r="C3311" t="s">
        <v>9</v>
      </c>
      <c r="D3311" t="str">
        <f t="shared" si="51"/>
        <v>OUTFLOWS</v>
      </c>
      <c r="E3311" t="s">
        <v>116</v>
      </c>
      <c r="F3311" t="s">
        <v>117</v>
      </c>
      <c r="G3311" t="s">
        <v>2121</v>
      </c>
      <c r="H3311" t="s">
        <v>2122</v>
      </c>
      <c r="I3311" t="s">
        <v>65</v>
      </c>
      <c r="J3311" t="s">
        <v>1850</v>
      </c>
      <c r="K3311" t="s">
        <v>4293</v>
      </c>
      <c r="L3311" t="s">
        <v>4294</v>
      </c>
      <c r="M3311" s="17">
        <f>VLOOKUP($K3311,[1]Budget!$V:$AE,5,0)*IF($C3311="1 - Revenues",1,IF(AND($C3311="5 - Transfers",MID(I3311,15,1)="4"),1,-1))</f>
        <v>0</v>
      </c>
      <c r="N3311" s="17">
        <f>VLOOKUP($K3311,[1]Budget!$V:$AE,6,0)*IF($C3311="1 - Revenues",1,IF(AND($C3311="5 - Transfers",MID(J3311,15,1)="4"),1,-1))</f>
        <v>0</v>
      </c>
      <c r="O3311" s="17">
        <f>IFERROR(IF(RIGHT(LEFT(K3311,15),1)="4",VLOOKUP(K3311,'[1]Budget Worksheet'!A:B,2,0),-1*VLOOKUP(K3311,'[1]Budget Worksheet'!A:B,2,0)),0)</f>
        <v>0</v>
      </c>
      <c r="P3311" s="17">
        <f>VLOOKUP($K3311,[1]Budget!$V:$AE,8,0)*IF($C3311="1 - Revenues",1,IF(AND($C3311="5 - Transfers",MID($K3311,15,1)="4"),1,-1))</f>
        <v>0</v>
      </c>
      <c r="Q3311" s="17">
        <f>VLOOKUP($K3311,[1]Budget!$V:$AE,10,0)*IF($C3311="1 - Revenues",1,IF(AND($C3311="5 - Transfers",MID(K3311,15,1)="4"),1,-1))</f>
        <v>0</v>
      </c>
      <c r="S3311" s="18" t="b">
        <f>IF(LEFT(C3311,1)="1",1,-1)*SUMIF([1]Budget!V:V,'Budget Worksheet for Pivot Tabl'!K3311,[1]Budget!AC:AC)=P3311</f>
        <v>1</v>
      </c>
    </row>
    <row r="3312" spans="1:19" x14ac:dyDescent="0.25">
      <c r="A3312" t="s">
        <v>47</v>
      </c>
      <c r="B3312" t="s">
        <v>48</v>
      </c>
      <c r="C3312" t="s">
        <v>9</v>
      </c>
      <c r="D3312" t="str">
        <f t="shared" si="51"/>
        <v>OUTFLOWS</v>
      </c>
      <c r="E3312" t="s">
        <v>116</v>
      </c>
      <c r="F3312" t="s">
        <v>117</v>
      </c>
      <c r="G3312" t="s">
        <v>2121</v>
      </c>
      <c r="H3312" t="s">
        <v>2122</v>
      </c>
      <c r="I3312" t="s">
        <v>65</v>
      </c>
      <c r="J3312" t="s">
        <v>1850</v>
      </c>
      <c r="K3312" t="s">
        <v>4295</v>
      </c>
      <c r="L3312" t="s">
        <v>4296</v>
      </c>
      <c r="M3312" s="17">
        <f>VLOOKUP($K3312,[1]Budget!$V:$AE,5,0)*IF($C3312="1 - Revenues",1,IF(AND($C3312="5 - Transfers",MID(I3312,15,1)="4"),1,-1))</f>
        <v>0</v>
      </c>
      <c r="N3312" s="17">
        <f>VLOOKUP($K3312,[1]Budget!$V:$AE,6,0)*IF($C3312="1 - Revenues",1,IF(AND($C3312="5 - Transfers",MID(J3312,15,1)="4"),1,-1))</f>
        <v>0</v>
      </c>
      <c r="O3312" s="17">
        <f>IFERROR(IF(RIGHT(LEFT(K3312,15),1)="4",VLOOKUP(K3312,'[1]Budget Worksheet'!A:B,2,0),-1*VLOOKUP(K3312,'[1]Budget Worksheet'!A:B,2,0)),0)</f>
        <v>0</v>
      </c>
      <c r="P3312" s="17">
        <f>VLOOKUP($K3312,[1]Budget!$V:$AE,8,0)*IF($C3312="1 - Revenues",1,IF(AND($C3312="5 - Transfers",MID($K3312,15,1)="4"),1,-1))</f>
        <v>0</v>
      </c>
      <c r="Q3312" s="17">
        <f>VLOOKUP($K3312,[1]Budget!$V:$AE,10,0)*IF($C3312="1 - Revenues",1,IF(AND($C3312="5 - Transfers",MID(K3312,15,1)="4"),1,-1))</f>
        <v>0</v>
      </c>
      <c r="S3312" s="18" t="b">
        <f>IF(LEFT(C3312,1)="1",1,-1)*SUMIF([1]Budget!V:V,'Budget Worksheet for Pivot Tabl'!K3312,[1]Budget!AC:AC)=P3312</f>
        <v>1</v>
      </c>
    </row>
    <row r="3313" spans="1:19" x14ac:dyDescent="0.25">
      <c r="A3313" t="s">
        <v>47</v>
      </c>
      <c r="B3313" t="s">
        <v>48</v>
      </c>
      <c r="C3313" t="s">
        <v>9</v>
      </c>
      <c r="D3313" t="str">
        <f t="shared" si="51"/>
        <v>OUTFLOWS</v>
      </c>
      <c r="E3313" t="s">
        <v>116</v>
      </c>
      <c r="F3313" t="s">
        <v>117</v>
      </c>
      <c r="G3313" t="s">
        <v>2121</v>
      </c>
      <c r="H3313" t="s">
        <v>2122</v>
      </c>
      <c r="I3313" t="s">
        <v>65</v>
      </c>
      <c r="J3313" t="s">
        <v>1850</v>
      </c>
      <c r="K3313" t="s">
        <v>4297</v>
      </c>
      <c r="L3313" t="s">
        <v>645</v>
      </c>
      <c r="M3313" s="17">
        <f>VLOOKUP($K3313,[1]Budget!$V:$AE,5,0)*IF($C3313="1 - Revenues",1,IF(AND($C3313="5 - Transfers",MID(I3313,15,1)="4"),1,-1))</f>
        <v>-34000</v>
      </c>
      <c r="N3313" s="17">
        <f>VLOOKUP($K3313,[1]Budget!$V:$AE,6,0)*IF($C3313="1 - Revenues",1,IF(AND($C3313="5 - Transfers",MID(J3313,15,1)="4"),1,-1))</f>
        <v>-34000</v>
      </c>
      <c r="O3313" s="17">
        <f>IFERROR(IF(RIGHT(LEFT(K3313,15),1)="4",VLOOKUP(K3313,'[1]Budget Worksheet'!A:B,2,0),-1*VLOOKUP(K3313,'[1]Budget Worksheet'!A:B,2,0)),0)</f>
        <v>-34200</v>
      </c>
      <c r="P3313" s="17">
        <f>VLOOKUP($K3313,[1]Budget!$V:$AE,8,0)*IF($C3313="1 - Revenues",1,IF(AND($C3313="5 - Transfers",MID($K3313,15,1)="4"),1,-1))</f>
        <v>-34000</v>
      </c>
      <c r="Q3313" s="17">
        <f>VLOOKUP($K3313,[1]Budget!$V:$AE,10,0)*IF($C3313="1 - Revenues",1,IF(AND($C3313="5 - Transfers",MID(K3313,15,1)="4"),1,-1))</f>
        <v>200</v>
      </c>
      <c r="S3313" s="18" t="b">
        <f>IF(LEFT(C3313,1)="1",1,-1)*SUMIF([1]Budget!V:V,'Budget Worksheet for Pivot Tabl'!K3313,[1]Budget!AC:AC)=P3313</f>
        <v>1</v>
      </c>
    </row>
    <row r="3314" spans="1:19" x14ac:dyDescent="0.25">
      <c r="A3314" t="s">
        <v>47</v>
      </c>
      <c r="B3314" t="s">
        <v>48</v>
      </c>
      <c r="C3314" t="s">
        <v>9</v>
      </c>
      <c r="D3314" t="str">
        <f t="shared" si="51"/>
        <v>OUTFLOWS</v>
      </c>
      <c r="E3314" t="s">
        <v>116</v>
      </c>
      <c r="F3314" t="s">
        <v>117</v>
      </c>
      <c r="G3314" t="s">
        <v>2121</v>
      </c>
      <c r="H3314" t="s">
        <v>2122</v>
      </c>
      <c r="I3314" t="s">
        <v>65</v>
      </c>
      <c r="J3314" t="s">
        <v>1850</v>
      </c>
      <c r="K3314" t="s">
        <v>4298</v>
      </c>
      <c r="L3314" t="s">
        <v>651</v>
      </c>
      <c r="M3314" s="17">
        <f>VLOOKUP($K3314,[1]Budget!$V:$AE,5,0)*IF($C3314="1 - Revenues",1,IF(AND($C3314="5 - Transfers",MID(I3314,15,1)="4"),1,-1))</f>
        <v>0</v>
      </c>
      <c r="N3314" s="17">
        <f>VLOOKUP($K3314,[1]Budget!$V:$AE,6,0)*IF($C3314="1 - Revenues",1,IF(AND($C3314="5 - Transfers",MID(J3314,15,1)="4"),1,-1))</f>
        <v>0</v>
      </c>
      <c r="O3314" s="17">
        <f>IFERROR(IF(RIGHT(LEFT(K3314,15),1)="4",VLOOKUP(K3314,'[1]Budget Worksheet'!A:B,2,0),-1*VLOOKUP(K3314,'[1]Budget Worksheet'!A:B,2,0)),0)</f>
        <v>-5000</v>
      </c>
      <c r="P3314" s="17">
        <f>VLOOKUP($K3314,[1]Budget!$V:$AE,8,0)*IF($C3314="1 - Revenues",1,IF(AND($C3314="5 - Transfers",MID($K3314,15,1)="4"),1,-1))</f>
        <v>-5000</v>
      </c>
      <c r="Q3314" s="17">
        <f>VLOOKUP($K3314,[1]Budget!$V:$AE,10,0)*IF($C3314="1 - Revenues",1,IF(AND($C3314="5 - Transfers",MID(K3314,15,1)="4"),1,-1))</f>
        <v>0</v>
      </c>
      <c r="S3314" s="18" t="b">
        <f>IF(LEFT(C3314,1)="1",1,-1)*SUMIF([1]Budget!V:V,'Budget Worksheet for Pivot Tabl'!K3314,[1]Budget!AC:AC)=P3314</f>
        <v>1</v>
      </c>
    </row>
    <row r="3315" spans="1:19" x14ac:dyDescent="0.25">
      <c r="A3315" t="s">
        <v>47</v>
      </c>
      <c r="B3315" t="s">
        <v>48</v>
      </c>
      <c r="C3315" t="s">
        <v>9</v>
      </c>
      <c r="D3315" t="str">
        <f t="shared" si="51"/>
        <v>OUTFLOWS</v>
      </c>
      <c r="E3315" t="s">
        <v>116</v>
      </c>
      <c r="F3315" t="s">
        <v>117</v>
      </c>
      <c r="G3315" t="s">
        <v>2121</v>
      </c>
      <c r="H3315" t="s">
        <v>2122</v>
      </c>
      <c r="I3315" t="s">
        <v>65</v>
      </c>
      <c r="J3315" t="s">
        <v>1850</v>
      </c>
      <c r="K3315" t="s">
        <v>4299</v>
      </c>
      <c r="L3315" t="s">
        <v>653</v>
      </c>
      <c r="M3315" s="17">
        <f>VLOOKUP($K3315,[1]Budget!$V:$AE,5,0)*IF($C3315="1 - Revenues",1,IF(AND($C3315="5 - Transfers",MID(I3315,15,1)="4"),1,-1))</f>
        <v>0</v>
      </c>
      <c r="N3315" s="17">
        <f>VLOOKUP($K3315,[1]Budget!$V:$AE,6,0)*IF($C3315="1 - Revenues",1,IF(AND($C3315="5 - Transfers",MID(J3315,15,1)="4"),1,-1))</f>
        <v>0</v>
      </c>
      <c r="O3315" s="17">
        <f>IFERROR(IF(RIGHT(LEFT(K3315,15),1)="4",VLOOKUP(K3315,'[1]Budget Worksheet'!A:B,2,0),-1*VLOOKUP(K3315,'[1]Budget Worksheet'!A:B,2,0)),0)</f>
        <v>-950</v>
      </c>
      <c r="P3315" s="17">
        <f>VLOOKUP($K3315,[1]Budget!$V:$AE,8,0)*IF($C3315="1 - Revenues",1,IF(AND($C3315="5 - Transfers",MID($K3315,15,1)="4"),1,-1))</f>
        <v>-950</v>
      </c>
      <c r="Q3315" s="17">
        <f>VLOOKUP($K3315,[1]Budget!$V:$AE,10,0)*IF($C3315="1 - Revenues",1,IF(AND($C3315="5 - Transfers",MID(K3315,15,1)="4"),1,-1))</f>
        <v>0</v>
      </c>
      <c r="S3315" s="18" t="b">
        <f>IF(LEFT(C3315,1)="1",1,-1)*SUMIF([1]Budget!V:V,'Budget Worksheet for Pivot Tabl'!K3315,[1]Budget!AC:AC)=P3315</f>
        <v>1</v>
      </c>
    </row>
    <row r="3316" spans="1:19" x14ac:dyDescent="0.25">
      <c r="A3316" t="s">
        <v>47</v>
      </c>
      <c r="B3316" t="s">
        <v>48</v>
      </c>
      <c r="C3316" t="s">
        <v>9</v>
      </c>
      <c r="D3316" t="str">
        <f t="shared" si="51"/>
        <v>OUTFLOWS</v>
      </c>
      <c r="E3316" t="s">
        <v>116</v>
      </c>
      <c r="F3316" t="s">
        <v>117</v>
      </c>
      <c r="G3316" t="s">
        <v>2121</v>
      </c>
      <c r="H3316" t="s">
        <v>2122</v>
      </c>
      <c r="I3316" t="s">
        <v>65</v>
      </c>
      <c r="J3316" t="s">
        <v>1850</v>
      </c>
      <c r="K3316" t="s">
        <v>4300</v>
      </c>
      <c r="L3316" t="s">
        <v>2486</v>
      </c>
      <c r="M3316" s="17">
        <f>VLOOKUP($K3316,[1]Budget!$V:$AE,5,0)*IF($C3316="1 - Revenues",1,IF(AND($C3316="5 - Transfers",MID(I3316,15,1)="4"),1,-1))</f>
        <v>-34000</v>
      </c>
      <c r="N3316" s="17">
        <f>VLOOKUP($K3316,[1]Budget!$V:$AE,6,0)*IF($C3316="1 - Revenues",1,IF(AND($C3316="5 - Transfers",MID(J3316,15,1)="4"),1,-1))</f>
        <v>-34000</v>
      </c>
      <c r="O3316" s="17">
        <f>IFERROR(IF(RIGHT(LEFT(K3316,15),1)="4",VLOOKUP(K3316,'[1]Budget Worksheet'!A:B,2,0),-1*VLOOKUP(K3316,'[1]Budget Worksheet'!A:B,2,0)),0)</f>
        <v>-34270</v>
      </c>
      <c r="P3316" s="17">
        <f>VLOOKUP($K3316,[1]Budget!$V:$AE,8,0)*IF($C3316="1 - Revenues",1,IF(AND($C3316="5 - Transfers",MID($K3316,15,1)="4"),1,-1))</f>
        <v>-34270</v>
      </c>
      <c r="Q3316" s="17">
        <f>VLOOKUP($K3316,[1]Budget!$V:$AE,10,0)*IF($C3316="1 - Revenues",1,IF(AND($C3316="5 - Transfers",MID(K3316,15,1)="4"),1,-1))</f>
        <v>0</v>
      </c>
      <c r="S3316" s="18" t="b">
        <f>IF(LEFT(C3316,1)="1",1,-1)*SUMIF([1]Budget!V:V,'Budget Worksheet for Pivot Tabl'!K3316,[1]Budget!AC:AC)=P3316</f>
        <v>1</v>
      </c>
    </row>
    <row r="3317" spans="1:19" x14ac:dyDescent="0.25">
      <c r="A3317" t="s">
        <v>47</v>
      </c>
      <c r="B3317" t="s">
        <v>48</v>
      </c>
      <c r="C3317" t="s">
        <v>9</v>
      </c>
      <c r="D3317" t="str">
        <f t="shared" si="51"/>
        <v>OUTFLOWS</v>
      </c>
      <c r="E3317" t="s">
        <v>116</v>
      </c>
      <c r="F3317" t="s">
        <v>117</v>
      </c>
      <c r="G3317" t="s">
        <v>2121</v>
      </c>
      <c r="H3317" t="s">
        <v>2122</v>
      </c>
      <c r="I3317" t="s">
        <v>65</v>
      </c>
      <c r="J3317" t="s">
        <v>1850</v>
      </c>
      <c r="K3317" t="s">
        <v>4301</v>
      </c>
      <c r="L3317" t="s">
        <v>2488</v>
      </c>
      <c r="M3317" s="17">
        <f>VLOOKUP($K3317,[1]Budget!$V:$AE,5,0)*IF($C3317="1 - Revenues",1,IF(AND($C3317="5 - Transfers",MID(I3317,15,1)="4"),1,-1))</f>
        <v>0</v>
      </c>
      <c r="N3317" s="17">
        <f>VLOOKUP($K3317,[1]Budget!$V:$AE,6,0)*IF($C3317="1 - Revenues",1,IF(AND($C3317="5 - Transfers",MID(J3317,15,1)="4"),1,-1))</f>
        <v>0</v>
      </c>
      <c r="O3317" s="17">
        <f>IFERROR(IF(RIGHT(LEFT(K3317,15),1)="4",VLOOKUP(K3317,'[1]Budget Worksheet'!A:B,2,0),-1*VLOOKUP(K3317,'[1]Budget Worksheet'!A:B,2,0)),0)</f>
        <v>0</v>
      </c>
      <c r="P3317" s="17">
        <f>VLOOKUP($K3317,[1]Budget!$V:$AE,8,0)*IF($C3317="1 - Revenues",1,IF(AND($C3317="5 - Transfers",MID($K3317,15,1)="4"),1,-1))</f>
        <v>0</v>
      </c>
      <c r="Q3317" s="17">
        <f>VLOOKUP($K3317,[1]Budget!$V:$AE,10,0)*IF($C3317="1 - Revenues",1,IF(AND($C3317="5 - Transfers",MID(K3317,15,1)="4"),1,-1))</f>
        <v>0</v>
      </c>
      <c r="S3317" s="18" t="b">
        <f>IF(LEFT(C3317,1)="1",1,-1)*SUMIF([1]Budget!V:V,'Budget Worksheet for Pivot Tabl'!K3317,[1]Budget!AC:AC)=P3317</f>
        <v>1</v>
      </c>
    </row>
    <row r="3318" spans="1:19" x14ac:dyDescent="0.25">
      <c r="A3318" t="s">
        <v>47</v>
      </c>
      <c r="B3318" t="s">
        <v>48</v>
      </c>
      <c r="C3318" t="s">
        <v>9</v>
      </c>
      <c r="D3318" t="str">
        <f t="shared" si="51"/>
        <v>OUTFLOWS</v>
      </c>
      <c r="E3318" t="s">
        <v>116</v>
      </c>
      <c r="F3318" t="s">
        <v>117</v>
      </c>
      <c r="G3318" t="s">
        <v>2121</v>
      </c>
      <c r="H3318" t="s">
        <v>2122</v>
      </c>
      <c r="I3318" t="s">
        <v>65</v>
      </c>
      <c r="J3318" t="s">
        <v>1850</v>
      </c>
      <c r="K3318" t="s">
        <v>4302</v>
      </c>
      <c r="L3318" t="s">
        <v>530</v>
      </c>
      <c r="M3318" s="17">
        <f>VLOOKUP($K3318,[1]Budget!$V:$AE,5,0)*IF($C3318="1 - Revenues",1,IF(AND($C3318="5 - Transfers",MID(I3318,15,1)="4"),1,-1))</f>
        <v>0</v>
      </c>
      <c r="N3318" s="17">
        <f>VLOOKUP($K3318,[1]Budget!$V:$AE,6,0)*IF($C3318="1 - Revenues",1,IF(AND($C3318="5 - Transfers",MID(J3318,15,1)="4"),1,-1))</f>
        <v>0</v>
      </c>
      <c r="O3318" s="17">
        <f>IFERROR(IF(RIGHT(LEFT(K3318,15),1)="4",VLOOKUP(K3318,'[1]Budget Worksheet'!A:B,2,0),-1*VLOOKUP(K3318,'[1]Budget Worksheet'!A:B,2,0)),0)</f>
        <v>0</v>
      </c>
      <c r="P3318" s="17">
        <f>VLOOKUP($K3318,[1]Budget!$V:$AE,8,0)*IF($C3318="1 - Revenues",1,IF(AND($C3318="5 - Transfers",MID($K3318,15,1)="4"),1,-1))</f>
        <v>0</v>
      </c>
      <c r="Q3318" s="17">
        <f>VLOOKUP($K3318,[1]Budget!$V:$AE,10,0)*IF($C3318="1 - Revenues",1,IF(AND($C3318="5 - Transfers",MID(K3318,15,1)="4"),1,-1))</f>
        <v>0</v>
      </c>
      <c r="S3318" s="18" t="b">
        <f>IF(LEFT(C3318,1)="1",1,-1)*SUMIF([1]Budget!V:V,'Budget Worksheet for Pivot Tabl'!K3318,[1]Budget!AC:AC)=P3318</f>
        <v>1</v>
      </c>
    </row>
    <row r="3319" spans="1:19" x14ac:dyDescent="0.25">
      <c r="A3319" t="s">
        <v>47</v>
      </c>
      <c r="B3319" t="s">
        <v>48</v>
      </c>
      <c r="C3319" t="s">
        <v>9</v>
      </c>
      <c r="D3319" t="str">
        <f t="shared" si="51"/>
        <v>OUTFLOWS</v>
      </c>
      <c r="E3319" t="s">
        <v>116</v>
      </c>
      <c r="F3319" t="s">
        <v>117</v>
      </c>
      <c r="G3319" t="s">
        <v>2121</v>
      </c>
      <c r="H3319" t="s">
        <v>2122</v>
      </c>
      <c r="I3319" t="s">
        <v>65</v>
      </c>
      <c r="J3319" t="s">
        <v>1850</v>
      </c>
      <c r="K3319" t="s">
        <v>4303</v>
      </c>
      <c r="L3319" t="s">
        <v>532</v>
      </c>
      <c r="M3319" s="17">
        <f>VLOOKUP($K3319,[1]Budget!$V:$AE,5,0)*IF($C3319="1 - Revenues",1,IF(AND($C3319="5 - Transfers",MID(I3319,15,1)="4"),1,-1))</f>
        <v>-29000</v>
      </c>
      <c r="N3319" s="17">
        <f>VLOOKUP($K3319,[1]Budget!$V:$AE,6,0)*IF($C3319="1 - Revenues",1,IF(AND($C3319="5 - Transfers",MID(J3319,15,1)="4"),1,-1))</f>
        <v>-29000</v>
      </c>
      <c r="O3319" s="17">
        <f>IFERROR(IF(RIGHT(LEFT(K3319,15),1)="4",VLOOKUP(K3319,'[1]Budget Worksheet'!A:B,2,0),-1*VLOOKUP(K3319,'[1]Budget Worksheet'!A:B,2,0)),0)</f>
        <v>-29200</v>
      </c>
      <c r="P3319" s="17">
        <f>VLOOKUP($K3319,[1]Budget!$V:$AE,8,0)*IF($C3319="1 - Revenues",1,IF(AND($C3319="5 - Transfers",MID($K3319,15,1)="4"),1,-1))</f>
        <v>-67000</v>
      </c>
      <c r="Q3319" s="17">
        <f>VLOOKUP($K3319,[1]Budget!$V:$AE,10,0)*IF($C3319="1 - Revenues",1,IF(AND($C3319="5 - Transfers",MID(K3319,15,1)="4"),1,-1))</f>
        <v>-37800</v>
      </c>
      <c r="S3319" s="18" t="b">
        <f>IF(LEFT(C3319,1)="1",1,-1)*SUMIF([1]Budget!V:V,'Budget Worksheet for Pivot Tabl'!K3319,[1]Budget!AC:AC)=P3319</f>
        <v>1</v>
      </c>
    </row>
    <row r="3320" spans="1:19" x14ac:dyDescent="0.25">
      <c r="A3320" t="s">
        <v>47</v>
      </c>
      <c r="B3320" t="s">
        <v>48</v>
      </c>
      <c r="C3320" t="s">
        <v>10</v>
      </c>
      <c r="D3320" t="str">
        <f t="shared" si="51"/>
        <v>OUTFLOWS</v>
      </c>
      <c r="E3320" t="s">
        <v>116</v>
      </c>
      <c r="F3320" t="s">
        <v>117</v>
      </c>
      <c r="G3320" t="s">
        <v>2121</v>
      </c>
      <c r="H3320" t="s">
        <v>2122</v>
      </c>
      <c r="I3320" t="s">
        <v>65</v>
      </c>
      <c r="J3320" t="s">
        <v>1850</v>
      </c>
      <c r="K3320" t="s">
        <v>4304</v>
      </c>
      <c r="L3320" t="s">
        <v>1133</v>
      </c>
      <c r="M3320" s="17">
        <f>VLOOKUP($K3320,[1]Budget!$V:$AE,5,0)*IF($C3320="1 - Revenues",1,IF(AND($C3320="5 - Transfers",MID(I3320,15,1)="4"),1,-1))</f>
        <v>0</v>
      </c>
      <c r="N3320" s="17">
        <f>VLOOKUP($K3320,[1]Budget!$V:$AE,6,0)*IF($C3320="1 - Revenues",1,IF(AND($C3320="5 - Transfers",MID(J3320,15,1)="4"),1,-1))</f>
        <v>0</v>
      </c>
      <c r="O3320" s="17">
        <f>IFERROR(IF(RIGHT(LEFT(K3320,15),1)="4",VLOOKUP(K3320,'[1]Budget Worksheet'!A:B,2,0),-1*VLOOKUP(K3320,'[1]Budget Worksheet'!A:B,2,0)),0)</f>
        <v>0</v>
      </c>
      <c r="P3320" s="17">
        <f>VLOOKUP($K3320,[1]Budget!$V:$AE,8,0)*IF($C3320="1 - Revenues",1,IF(AND($C3320="5 - Transfers",MID($K3320,15,1)="4"),1,-1))</f>
        <v>0</v>
      </c>
      <c r="Q3320" s="17">
        <f>VLOOKUP($K3320,[1]Budget!$V:$AE,10,0)*IF($C3320="1 - Revenues",1,IF(AND($C3320="5 - Transfers",MID(K3320,15,1)="4"),1,-1))</f>
        <v>0</v>
      </c>
      <c r="S3320" s="18" t="b">
        <f>IF(LEFT(C3320,1)="1",1,-1)*SUMIF([1]Budget!V:V,'Budget Worksheet for Pivot Tabl'!K3320,[1]Budget!AC:AC)=P3320</f>
        <v>1</v>
      </c>
    </row>
    <row r="3321" spans="1:19" x14ac:dyDescent="0.25">
      <c r="A3321" t="s">
        <v>47</v>
      </c>
      <c r="B3321" t="s">
        <v>48</v>
      </c>
      <c r="C3321" t="s">
        <v>8</v>
      </c>
      <c r="D3321" t="str">
        <f t="shared" si="51"/>
        <v>OUTFLOWS</v>
      </c>
      <c r="E3321" t="s">
        <v>116</v>
      </c>
      <c r="F3321" t="s">
        <v>117</v>
      </c>
      <c r="G3321" t="s">
        <v>2121</v>
      </c>
      <c r="H3321" t="s">
        <v>2122</v>
      </c>
      <c r="I3321" t="s">
        <v>67</v>
      </c>
      <c r="J3321" t="s">
        <v>4305</v>
      </c>
      <c r="K3321" t="s">
        <v>4306</v>
      </c>
      <c r="L3321" t="s">
        <v>590</v>
      </c>
      <c r="M3321" s="17">
        <f>VLOOKUP($K3321,[1]Budget!$V:$AE,5,0)*IF($C3321="1 - Revenues",1,IF(AND($C3321="5 - Transfers",MID(I3321,15,1)="4"),1,-1))</f>
        <v>-144000</v>
      </c>
      <c r="N3321" s="17">
        <f>VLOOKUP($K3321,[1]Budget!$V:$AE,6,0)*IF($C3321="1 - Revenues",1,IF(AND($C3321="5 - Transfers",MID(J3321,15,1)="4"),1,-1))</f>
        <v>-168000</v>
      </c>
      <c r="O3321" s="17">
        <f>IFERROR(IF(RIGHT(LEFT(K3321,15),1)="4",VLOOKUP(K3321,'[1]Budget Worksheet'!A:B,2,0),-1*VLOOKUP(K3321,'[1]Budget Worksheet'!A:B,2,0)),0)</f>
        <v>-154042</v>
      </c>
      <c r="P3321" s="17">
        <f>VLOOKUP($K3321,[1]Budget!$V:$AE,8,0)*IF($C3321="1 - Revenues",1,IF(AND($C3321="5 - Transfers",MID($K3321,15,1)="4"),1,-1))</f>
        <v>-154042</v>
      </c>
      <c r="Q3321" s="17">
        <f>VLOOKUP($K3321,[1]Budget!$V:$AE,10,0)*IF($C3321="1 - Revenues",1,IF(AND($C3321="5 - Transfers",MID(K3321,15,1)="4"),1,-1))</f>
        <v>0</v>
      </c>
      <c r="S3321" s="18" t="b">
        <f>IF(LEFT(C3321,1)="1",1,-1)*SUMIF([1]Budget!V:V,'Budget Worksheet for Pivot Tabl'!K3321,[1]Budget!AC:AC)=P3321</f>
        <v>1</v>
      </c>
    </row>
    <row r="3322" spans="1:19" x14ac:dyDescent="0.25">
      <c r="A3322" t="s">
        <v>47</v>
      </c>
      <c r="B3322" t="s">
        <v>48</v>
      </c>
      <c r="C3322" t="s">
        <v>8</v>
      </c>
      <c r="D3322" t="str">
        <f t="shared" si="51"/>
        <v>OUTFLOWS</v>
      </c>
      <c r="E3322" t="s">
        <v>116</v>
      </c>
      <c r="F3322" t="s">
        <v>117</v>
      </c>
      <c r="G3322" t="s">
        <v>2121</v>
      </c>
      <c r="H3322" t="s">
        <v>2122</v>
      </c>
      <c r="I3322" t="s">
        <v>67</v>
      </c>
      <c r="J3322" t="s">
        <v>4305</v>
      </c>
      <c r="K3322" t="s">
        <v>4307</v>
      </c>
      <c r="L3322" t="s">
        <v>593</v>
      </c>
      <c r="M3322" s="17">
        <f>VLOOKUP($K3322,[1]Budget!$V:$AE,5,0)*IF($C3322="1 - Revenues",1,IF(AND($C3322="5 - Transfers",MID(I3322,15,1)="4"),1,-1))</f>
        <v>-10000</v>
      </c>
      <c r="N3322" s="17">
        <f>VLOOKUP($K3322,[1]Budget!$V:$AE,6,0)*IF($C3322="1 - Revenues",1,IF(AND($C3322="5 - Transfers",MID(J3322,15,1)="4"),1,-1))</f>
        <v>-4000</v>
      </c>
      <c r="O3322" s="17">
        <f>IFERROR(IF(RIGHT(LEFT(K3322,15),1)="4",VLOOKUP(K3322,'[1]Budget Worksheet'!A:B,2,0),-1*VLOOKUP(K3322,'[1]Budget Worksheet'!A:B,2,0)),0)</f>
        <v>-2500</v>
      </c>
      <c r="P3322" s="17">
        <f>VLOOKUP($K3322,[1]Budget!$V:$AE,8,0)*IF($C3322="1 - Revenues",1,IF(AND($C3322="5 - Transfers",MID($K3322,15,1)="4"),1,-1))</f>
        <v>-2500</v>
      </c>
      <c r="Q3322" s="17">
        <f>VLOOKUP($K3322,[1]Budget!$V:$AE,10,0)*IF($C3322="1 - Revenues",1,IF(AND($C3322="5 - Transfers",MID(K3322,15,1)="4"),1,-1))</f>
        <v>0</v>
      </c>
      <c r="S3322" s="18" t="b">
        <f>IF(LEFT(C3322,1)="1",1,-1)*SUMIF([1]Budget!V:V,'Budget Worksheet for Pivot Tabl'!K3322,[1]Budget!AC:AC)=P3322</f>
        <v>1</v>
      </c>
    </row>
    <row r="3323" spans="1:19" x14ac:dyDescent="0.25">
      <c r="A3323" t="s">
        <v>47</v>
      </c>
      <c r="B3323" t="s">
        <v>48</v>
      </c>
      <c r="C3323" t="s">
        <v>8</v>
      </c>
      <c r="D3323" t="str">
        <f t="shared" si="51"/>
        <v>OUTFLOWS</v>
      </c>
      <c r="E3323" t="s">
        <v>116</v>
      </c>
      <c r="F3323" t="s">
        <v>117</v>
      </c>
      <c r="G3323" t="s">
        <v>2121</v>
      </c>
      <c r="H3323" t="s">
        <v>2122</v>
      </c>
      <c r="I3323" t="s">
        <v>67</v>
      </c>
      <c r="J3323" t="s">
        <v>4305</v>
      </c>
      <c r="K3323" t="s">
        <v>4308</v>
      </c>
      <c r="L3323" t="s">
        <v>919</v>
      </c>
      <c r="M3323" s="17">
        <f>VLOOKUP($K3323,[1]Budget!$V:$AE,5,0)*IF($C3323="1 - Revenues",1,IF(AND($C3323="5 - Transfers",MID(I3323,15,1)="4"),1,-1))</f>
        <v>0</v>
      </c>
      <c r="N3323" s="17">
        <f>VLOOKUP($K3323,[1]Budget!$V:$AE,6,0)*IF($C3323="1 - Revenues",1,IF(AND($C3323="5 - Transfers",MID(J3323,15,1)="4"),1,-1))</f>
        <v>0</v>
      </c>
      <c r="O3323" s="17">
        <f>IFERROR(IF(RIGHT(LEFT(K3323,15),1)="4",VLOOKUP(K3323,'[1]Budget Worksheet'!A:B,2,0),-1*VLOOKUP(K3323,'[1]Budget Worksheet'!A:B,2,0)),0)</f>
        <v>0</v>
      </c>
      <c r="P3323" s="17">
        <f>VLOOKUP($K3323,[1]Budget!$V:$AE,8,0)*IF($C3323="1 - Revenues",1,IF(AND($C3323="5 - Transfers",MID($K3323,15,1)="4"),1,-1))</f>
        <v>0</v>
      </c>
      <c r="Q3323" s="17">
        <f>VLOOKUP($K3323,[1]Budget!$V:$AE,10,0)*IF($C3323="1 - Revenues",1,IF(AND($C3323="5 - Transfers",MID(K3323,15,1)="4"),1,-1))</f>
        <v>0</v>
      </c>
      <c r="S3323" s="18" t="b">
        <f>IF(LEFT(C3323,1)="1",1,-1)*SUMIF([1]Budget!V:V,'Budget Worksheet for Pivot Tabl'!K3323,[1]Budget!AC:AC)=P3323</f>
        <v>1</v>
      </c>
    </row>
    <row r="3324" spans="1:19" x14ac:dyDescent="0.25">
      <c r="A3324" t="s">
        <v>47</v>
      </c>
      <c r="B3324" t="s">
        <v>48</v>
      </c>
      <c r="C3324" t="s">
        <v>8</v>
      </c>
      <c r="D3324" t="str">
        <f t="shared" si="51"/>
        <v>OUTFLOWS</v>
      </c>
      <c r="E3324" t="s">
        <v>116</v>
      </c>
      <c r="F3324" t="s">
        <v>117</v>
      </c>
      <c r="G3324" t="s">
        <v>2121</v>
      </c>
      <c r="H3324" t="s">
        <v>2122</v>
      </c>
      <c r="I3324" t="s">
        <v>67</v>
      </c>
      <c r="J3324" t="s">
        <v>4305</v>
      </c>
      <c r="K3324" t="s">
        <v>4309</v>
      </c>
      <c r="L3324" t="s">
        <v>595</v>
      </c>
      <c r="M3324" s="17">
        <f>VLOOKUP($K3324,[1]Budget!$V:$AE,5,0)*IF($C3324="1 - Revenues",1,IF(AND($C3324="5 - Transfers",MID(I3324,15,1)="4"),1,-1))</f>
        <v>-2000</v>
      </c>
      <c r="N3324" s="17">
        <f>VLOOKUP($K3324,[1]Budget!$V:$AE,6,0)*IF($C3324="1 - Revenues",1,IF(AND($C3324="5 - Transfers",MID(J3324,15,1)="4"),1,-1))</f>
        <v>-1000</v>
      </c>
      <c r="O3324" s="17">
        <f>IFERROR(IF(RIGHT(LEFT(K3324,15),1)="4",VLOOKUP(K3324,'[1]Budget Worksheet'!A:B,2,0),-1*VLOOKUP(K3324,'[1]Budget Worksheet'!A:B,2,0)),0)</f>
        <v>-150</v>
      </c>
      <c r="P3324" s="17">
        <f>VLOOKUP($K3324,[1]Budget!$V:$AE,8,0)*IF($C3324="1 - Revenues",1,IF(AND($C3324="5 - Transfers",MID($K3324,15,1)="4"),1,-1))</f>
        <v>-150</v>
      </c>
      <c r="Q3324" s="17">
        <f>VLOOKUP($K3324,[1]Budget!$V:$AE,10,0)*IF($C3324="1 - Revenues",1,IF(AND($C3324="5 - Transfers",MID(K3324,15,1)="4"),1,-1))</f>
        <v>0</v>
      </c>
      <c r="S3324" s="18" t="b">
        <f>IF(LEFT(C3324,1)="1",1,-1)*SUMIF([1]Budget!V:V,'Budget Worksheet for Pivot Tabl'!K3324,[1]Budget!AC:AC)=P3324</f>
        <v>1</v>
      </c>
    </row>
    <row r="3325" spans="1:19" x14ac:dyDescent="0.25">
      <c r="A3325" t="s">
        <v>47</v>
      </c>
      <c r="B3325" t="s">
        <v>48</v>
      </c>
      <c r="C3325" t="s">
        <v>8</v>
      </c>
      <c r="D3325" t="str">
        <f t="shared" si="51"/>
        <v>OUTFLOWS</v>
      </c>
      <c r="E3325" t="s">
        <v>116</v>
      </c>
      <c r="F3325" t="s">
        <v>117</v>
      </c>
      <c r="G3325" t="s">
        <v>2121</v>
      </c>
      <c r="H3325" t="s">
        <v>2122</v>
      </c>
      <c r="I3325" t="s">
        <v>67</v>
      </c>
      <c r="J3325" t="s">
        <v>4305</v>
      </c>
      <c r="K3325" t="s">
        <v>4310</v>
      </c>
      <c r="L3325" t="s">
        <v>597</v>
      </c>
      <c r="M3325" s="17">
        <f>VLOOKUP($K3325,[1]Budget!$V:$AE,5,0)*IF($C3325="1 - Revenues",1,IF(AND($C3325="5 - Transfers",MID(I3325,15,1)="4"),1,-1))</f>
        <v>0</v>
      </c>
      <c r="N3325" s="17">
        <f>VLOOKUP($K3325,[1]Budget!$V:$AE,6,0)*IF($C3325="1 - Revenues",1,IF(AND($C3325="5 - Transfers",MID(J3325,15,1)="4"),1,-1))</f>
        <v>0</v>
      </c>
      <c r="O3325" s="17">
        <f>IFERROR(IF(RIGHT(LEFT(K3325,15),1)="4",VLOOKUP(K3325,'[1]Budget Worksheet'!A:B,2,0),-1*VLOOKUP(K3325,'[1]Budget Worksheet'!A:B,2,0)),0)</f>
        <v>-526</v>
      </c>
      <c r="P3325" s="17">
        <f>VLOOKUP($K3325,[1]Budget!$V:$AE,8,0)*IF($C3325="1 - Revenues",1,IF(AND($C3325="5 - Transfers",MID($K3325,15,1)="4"),1,-1))</f>
        <v>-526</v>
      </c>
      <c r="Q3325" s="17">
        <f>VLOOKUP($K3325,[1]Budget!$V:$AE,10,0)*IF($C3325="1 - Revenues",1,IF(AND($C3325="5 - Transfers",MID(K3325,15,1)="4"),1,-1))</f>
        <v>0</v>
      </c>
      <c r="S3325" s="18" t="b">
        <f>IF(LEFT(C3325,1)="1",1,-1)*SUMIF([1]Budget!V:V,'Budget Worksheet for Pivot Tabl'!K3325,[1]Budget!AC:AC)=P3325</f>
        <v>1</v>
      </c>
    </row>
    <row r="3326" spans="1:19" x14ac:dyDescent="0.25">
      <c r="A3326" t="s">
        <v>47</v>
      </c>
      <c r="B3326" t="s">
        <v>48</v>
      </c>
      <c r="C3326" t="s">
        <v>8</v>
      </c>
      <c r="D3326" t="str">
        <f t="shared" si="51"/>
        <v>OUTFLOWS</v>
      </c>
      <c r="E3326" t="s">
        <v>116</v>
      </c>
      <c r="F3326" t="s">
        <v>117</v>
      </c>
      <c r="G3326" t="s">
        <v>2121</v>
      </c>
      <c r="H3326" t="s">
        <v>2122</v>
      </c>
      <c r="I3326" t="s">
        <v>67</v>
      </c>
      <c r="J3326" t="s">
        <v>4305</v>
      </c>
      <c r="K3326" t="s">
        <v>4311</v>
      </c>
      <c r="L3326" t="s">
        <v>599</v>
      </c>
      <c r="M3326" s="17">
        <f>VLOOKUP($K3326,[1]Budget!$V:$AE,5,0)*IF($C3326="1 - Revenues",1,IF(AND($C3326="5 - Transfers",MID(I3326,15,1)="4"),1,-1))</f>
        <v>-1000</v>
      </c>
      <c r="N3326" s="17">
        <f>VLOOKUP($K3326,[1]Budget!$V:$AE,6,0)*IF($C3326="1 - Revenues",1,IF(AND($C3326="5 - Transfers",MID(J3326,15,1)="4"),1,-1))</f>
        <v>-1000</v>
      </c>
      <c r="O3326" s="17">
        <f>IFERROR(IF(RIGHT(LEFT(K3326,15),1)="4",VLOOKUP(K3326,'[1]Budget Worksheet'!A:B,2,0),-1*VLOOKUP(K3326,'[1]Budget Worksheet'!A:B,2,0)),0)</f>
        <v>-2478</v>
      </c>
      <c r="P3326" s="17">
        <f>VLOOKUP($K3326,[1]Budget!$V:$AE,8,0)*IF($C3326="1 - Revenues",1,IF(AND($C3326="5 - Transfers",MID($K3326,15,1)="4"),1,-1))</f>
        <v>-2478</v>
      </c>
      <c r="Q3326" s="17">
        <f>VLOOKUP($K3326,[1]Budget!$V:$AE,10,0)*IF($C3326="1 - Revenues",1,IF(AND($C3326="5 - Transfers",MID(K3326,15,1)="4"),1,-1))</f>
        <v>0</v>
      </c>
      <c r="S3326" s="18" t="b">
        <f>IF(LEFT(C3326,1)="1",1,-1)*SUMIF([1]Budget!V:V,'Budget Worksheet for Pivot Tabl'!K3326,[1]Budget!AC:AC)=P3326</f>
        <v>1</v>
      </c>
    </row>
    <row r="3327" spans="1:19" x14ac:dyDescent="0.25">
      <c r="A3327" t="s">
        <v>47</v>
      </c>
      <c r="B3327" t="s">
        <v>48</v>
      </c>
      <c r="C3327" t="s">
        <v>8</v>
      </c>
      <c r="D3327" t="str">
        <f t="shared" si="51"/>
        <v>OUTFLOWS</v>
      </c>
      <c r="E3327" t="s">
        <v>116</v>
      </c>
      <c r="F3327" t="s">
        <v>117</v>
      </c>
      <c r="G3327" t="s">
        <v>2121</v>
      </c>
      <c r="H3327" t="s">
        <v>2122</v>
      </c>
      <c r="I3327" t="s">
        <v>67</v>
      </c>
      <c r="J3327" t="s">
        <v>4305</v>
      </c>
      <c r="K3327" t="s">
        <v>4312</v>
      </c>
      <c r="L3327" t="s">
        <v>1084</v>
      </c>
      <c r="M3327" s="17">
        <f>VLOOKUP($K3327,[1]Budget!$V:$AE,5,0)*IF($C3327="1 - Revenues",1,IF(AND($C3327="5 - Transfers",MID(I3327,15,1)="4"),1,-1))</f>
        <v>0</v>
      </c>
      <c r="N3327" s="17">
        <f>VLOOKUP($K3327,[1]Budget!$V:$AE,6,0)*IF($C3327="1 - Revenues",1,IF(AND($C3327="5 - Transfers",MID(J3327,15,1)="4"),1,-1))</f>
        <v>0</v>
      </c>
      <c r="O3327" s="17">
        <f>IFERROR(IF(RIGHT(LEFT(K3327,15),1)="4",VLOOKUP(K3327,'[1]Budget Worksheet'!A:B,2,0),-1*VLOOKUP(K3327,'[1]Budget Worksheet'!A:B,2,0)),0)</f>
        <v>0</v>
      </c>
      <c r="P3327" s="17">
        <f>VLOOKUP($K3327,[1]Budget!$V:$AE,8,0)*IF($C3327="1 - Revenues",1,IF(AND($C3327="5 - Transfers",MID($K3327,15,1)="4"),1,-1))</f>
        <v>0</v>
      </c>
      <c r="Q3327" s="17">
        <f>VLOOKUP($K3327,[1]Budget!$V:$AE,10,0)*IF($C3327="1 - Revenues",1,IF(AND($C3327="5 - Transfers",MID(K3327,15,1)="4"),1,-1))</f>
        <v>0</v>
      </c>
      <c r="S3327" s="18" t="b">
        <f>IF(LEFT(C3327,1)="1",1,-1)*SUMIF([1]Budget!V:V,'Budget Worksheet for Pivot Tabl'!K3327,[1]Budget!AC:AC)=P3327</f>
        <v>1</v>
      </c>
    </row>
    <row r="3328" spans="1:19" x14ac:dyDescent="0.25">
      <c r="A3328" t="s">
        <v>47</v>
      </c>
      <c r="B3328" t="s">
        <v>48</v>
      </c>
      <c r="C3328" t="s">
        <v>8</v>
      </c>
      <c r="D3328" t="str">
        <f t="shared" si="51"/>
        <v>OUTFLOWS</v>
      </c>
      <c r="E3328" t="s">
        <v>116</v>
      </c>
      <c r="F3328" t="s">
        <v>117</v>
      </c>
      <c r="G3328" t="s">
        <v>2121</v>
      </c>
      <c r="H3328" t="s">
        <v>2122</v>
      </c>
      <c r="I3328" t="s">
        <v>67</v>
      </c>
      <c r="J3328" t="s">
        <v>4305</v>
      </c>
      <c r="K3328" t="s">
        <v>4313</v>
      </c>
      <c r="L3328" t="s">
        <v>470</v>
      </c>
      <c r="M3328" s="17">
        <f>VLOOKUP($K3328,[1]Budget!$V:$AE,5,0)*IF($C3328="1 - Revenues",1,IF(AND($C3328="5 - Transfers",MID(I3328,15,1)="4"),1,-1))</f>
        <v>-29000</v>
      </c>
      <c r="N3328" s="17">
        <f>VLOOKUP($K3328,[1]Budget!$V:$AE,6,0)*IF($C3328="1 - Revenues",1,IF(AND($C3328="5 - Transfers",MID(J3328,15,1)="4"),1,-1))</f>
        <v>-34000</v>
      </c>
      <c r="O3328" s="17">
        <f>IFERROR(IF(RIGHT(LEFT(K3328,15),1)="4",VLOOKUP(K3328,'[1]Budget Worksheet'!A:B,2,0),-1*VLOOKUP(K3328,'[1]Budget Worksheet'!A:B,2,0)),0)</f>
        <v>-39397</v>
      </c>
      <c r="P3328" s="17">
        <f>VLOOKUP($K3328,[1]Budget!$V:$AE,8,0)*IF($C3328="1 - Revenues",1,IF(AND($C3328="5 - Transfers",MID($K3328,15,1)="4"),1,-1))</f>
        <v>-35000</v>
      </c>
      <c r="Q3328" s="17">
        <f>VLOOKUP($K3328,[1]Budget!$V:$AE,10,0)*IF($C3328="1 - Revenues",1,IF(AND($C3328="5 - Transfers",MID(K3328,15,1)="4"),1,-1))</f>
        <v>4397</v>
      </c>
      <c r="S3328" s="18" t="b">
        <f>IF(LEFT(C3328,1)="1",1,-1)*SUMIF([1]Budget!V:V,'Budget Worksheet for Pivot Tabl'!K3328,[1]Budget!AC:AC)=P3328</f>
        <v>1</v>
      </c>
    </row>
    <row r="3329" spans="1:19" x14ac:dyDescent="0.25">
      <c r="A3329" t="s">
        <v>47</v>
      </c>
      <c r="B3329" t="s">
        <v>48</v>
      </c>
      <c r="C3329" t="s">
        <v>8</v>
      </c>
      <c r="D3329" t="str">
        <f t="shared" si="51"/>
        <v>OUTFLOWS</v>
      </c>
      <c r="E3329" t="s">
        <v>116</v>
      </c>
      <c r="F3329" t="s">
        <v>117</v>
      </c>
      <c r="G3329" t="s">
        <v>2121</v>
      </c>
      <c r="H3329" t="s">
        <v>2122</v>
      </c>
      <c r="I3329" t="s">
        <v>67</v>
      </c>
      <c r="J3329" t="s">
        <v>4305</v>
      </c>
      <c r="K3329" t="s">
        <v>4314</v>
      </c>
      <c r="L3329" t="s">
        <v>606</v>
      </c>
      <c r="M3329" s="17">
        <f>VLOOKUP($K3329,[1]Budget!$V:$AE,5,0)*IF($C3329="1 - Revenues",1,IF(AND($C3329="5 - Transfers",MID(I3329,15,1)="4"),1,-1))</f>
        <v>-16000</v>
      </c>
      <c r="N3329" s="17">
        <f>VLOOKUP($K3329,[1]Budget!$V:$AE,6,0)*IF($C3329="1 - Revenues",1,IF(AND($C3329="5 - Transfers",MID(J3329,15,1)="4"),1,-1))</f>
        <v>-18000</v>
      </c>
      <c r="O3329" s="17">
        <f>IFERROR(IF(RIGHT(LEFT(K3329,15),1)="4",VLOOKUP(K3329,'[1]Budget Worksheet'!A:B,2,0),-1*VLOOKUP(K3329,'[1]Budget Worksheet'!A:B,2,0)),0)</f>
        <v>-16570</v>
      </c>
      <c r="P3329" s="17">
        <f>VLOOKUP($K3329,[1]Budget!$V:$AE,8,0)*IF($C3329="1 - Revenues",1,IF(AND($C3329="5 - Transfers",MID($K3329,15,1)="4"),1,-1))</f>
        <v>-16570</v>
      </c>
      <c r="Q3329" s="17">
        <f>VLOOKUP($K3329,[1]Budget!$V:$AE,10,0)*IF($C3329="1 - Revenues",1,IF(AND($C3329="5 - Transfers",MID(K3329,15,1)="4"),1,-1))</f>
        <v>0</v>
      </c>
      <c r="S3329" s="18" t="b">
        <f>IF(LEFT(C3329,1)="1",1,-1)*SUMIF([1]Budget!V:V,'Budget Worksheet for Pivot Tabl'!K3329,[1]Budget!AC:AC)=P3329</f>
        <v>1</v>
      </c>
    </row>
    <row r="3330" spans="1:19" x14ac:dyDescent="0.25">
      <c r="A3330" t="s">
        <v>47</v>
      </c>
      <c r="B3330" t="s">
        <v>48</v>
      </c>
      <c r="C3330" t="s">
        <v>8</v>
      </c>
      <c r="D3330" t="str">
        <f t="shared" si="51"/>
        <v>OUTFLOWS</v>
      </c>
      <c r="E3330" t="s">
        <v>116</v>
      </c>
      <c r="F3330" t="s">
        <v>117</v>
      </c>
      <c r="G3330" t="s">
        <v>2121</v>
      </c>
      <c r="H3330" t="s">
        <v>2122</v>
      </c>
      <c r="I3330" t="s">
        <v>67</v>
      </c>
      <c r="J3330" t="s">
        <v>4305</v>
      </c>
      <c r="K3330" t="s">
        <v>4315</v>
      </c>
      <c r="L3330" t="s">
        <v>608</v>
      </c>
      <c r="M3330" s="17">
        <f>VLOOKUP($K3330,[1]Budget!$V:$AE,5,0)*IF($C3330="1 - Revenues",1,IF(AND($C3330="5 - Transfers",MID(I3330,15,1)="4"),1,-1))</f>
        <v>-25000</v>
      </c>
      <c r="N3330" s="17">
        <f>VLOOKUP($K3330,[1]Budget!$V:$AE,6,0)*IF($C3330="1 - Revenues",1,IF(AND($C3330="5 - Transfers",MID(J3330,15,1)="4"),1,-1))</f>
        <v>-32000</v>
      </c>
      <c r="O3330" s="17">
        <f>IFERROR(IF(RIGHT(LEFT(K3330,15),1)="4",VLOOKUP(K3330,'[1]Budget Worksheet'!A:B,2,0),-1*VLOOKUP(K3330,'[1]Budget Worksheet'!A:B,2,0)),0)</f>
        <v>-32915</v>
      </c>
      <c r="P3330" s="17">
        <f>VLOOKUP($K3330,[1]Budget!$V:$AE,8,0)*IF($C3330="1 - Revenues",1,IF(AND($C3330="5 - Transfers",MID($K3330,15,1)="4"),1,-1))</f>
        <v>-32915</v>
      </c>
      <c r="Q3330" s="17">
        <f>VLOOKUP($K3330,[1]Budget!$V:$AE,10,0)*IF($C3330="1 - Revenues",1,IF(AND($C3330="5 - Transfers",MID(K3330,15,1)="4"),1,-1))</f>
        <v>0</v>
      </c>
      <c r="S3330" s="18" t="b">
        <f>IF(LEFT(C3330,1)="1",1,-1)*SUMIF([1]Budget!V:V,'Budget Worksheet for Pivot Tabl'!K3330,[1]Budget!AC:AC)=P3330</f>
        <v>1</v>
      </c>
    </row>
    <row r="3331" spans="1:19" x14ac:dyDescent="0.25">
      <c r="A3331" t="s">
        <v>47</v>
      </c>
      <c r="B3331" t="s">
        <v>48</v>
      </c>
      <c r="C3331" t="s">
        <v>8</v>
      </c>
      <c r="D3331" t="str">
        <f t="shared" ref="D3331:D3394" si="52">IF(C3331="1 - Revenues","INFLOWS","OUTFLOWS")</f>
        <v>OUTFLOWS</v>
      </c>
      <c r="E3331" t="s">
        <v>116</v>
      </c>
      <c r="F3331" t="s">
        <v>117</v>
      </c>
      <c r="G3331" t="s">
        <v>2121</v>
      </c>
      <c r="H3331" t="s">
        <v>2122</v>
      </c>
      <c r="I3331" t="s">
        <v>67</v>
      </c>
      <c r="J3331" t="s">
        <v>4305</v>
      </c>
      <c r="K3331" t="s">
        <v>4316</v>
      </c>
      <c r="L3331" t="s">
        <v>610</v>
      </c>
      <c r="M3331" s="17">
        <f>VLOOKUP($K3331,[1]Budget!$V:$AE,5,0)*IF($C3331="1 - Revenues",1,IF(AND($C3331="5 - Transfers",MID(I3331,15,1)="4"),1,-1))</f>
        <v>-3000</v>
      </c>
      <c r="N3331" s="17">
        <f>VLOOKUP($K3331,[1]Budget!$V:$AE,6,0)*IF($C3331="1 - Revenues",1,IF(AND($C3331="5 - Transfers",MID(J3331,15,1)="4"),1,-1))</f>
        <v>-3000</v>
      </c>
      <c r="O3331" s="17">
        <f>IFERROR(IF(RIGHT(LEFT(K3331,15),1)="4",VLOOKUP(K3331,'[1]Budget Worksheet'!A:B,2,0),-1*VLOOKUP(K3331,'[1]Budget Worksheet'!A:B,2,0)),0)</f>
        <v>-2664</v>
      </c>
      <c r="P3331" s="17">
        <f>VLOOKUP($K3331,[1]Budget!$V:$AE,8,0)*IF($C3331="1 - Revenues",1,IF(AND($C3331="5 - Transfers",MID($K3331,15,1)="4"),1,-1))</f>
        <v>-2664</v>
      </c>
      <c r="Q3331" s="17">
        <f>VLOOKUP($K3331,[1]Budget!$V:$AE,10,0)*IF($C3331="1 - Revenues",1,IF(AND($C3331="5 - Transfers",MID(K3331,15,1)="4"),1,-1))</f>
        <v>0</v>
      </c>
      <c r="S3331" s="18" t="b">
        <f>IF(LEFT(C3331,1)="1",1,-1)*SUMIF([1]Budget!V:V,'Budget Worksheet for Pivot Tabl'!K3331,[1]Budget!AC:AC)=P3331</f>
        <v>1</v>
      </c>
    </row>
    <row r="3332" spans="1:19" x14ac:dyDescent="0.25">
      <c r="A3332" t="s">
        <v>47</v>
      </c>
      <c r="B3332" t="s">
        <v>48</v>
      </c>
      <c r="C3332" t="s">
        <v>8</v>
      </c>
      <c r="D3332" t="str">
        <f t="shared" si="52"/>
        <v>OUTFLOWS</v>
      </c>
      <c r="E3332" t="s">
        <v>116</v>
      </c>
      <c r="F3332" t="s">
        <v>117</v>
      </c>
      <c r="G3332" t="s">
        <v>2121</v>
      </c>
      <c r="H3332" t="s">
        <v>2122</v>
      </c>
      <c r="I3332" t="s">
        <v>67</v>
      </c>
      <c r="J3332" t="s">
        <v>4305</v>
      </c>
      <c r="K3332" t="s">
        <v>4317</v>
      </c>
      <c r="L3332" t="s">
        <v>612</v>
      </c>
      <c r="M3332" s="17">
        <f>VLOOKUP($K3332,[1]Budget!$V:$AE,5,0)*IF($C3332="1 - Revenues",1,IF(AND($C3332="5 - Transfers",MID(I3332,15,1)="4"),1,-1))</f>
        <v>0</v>
      </c>
      <c r="N3332" s="17">
        <f>VLOOKUP($K3332,[1]Budget!$V:$AE,6,0)*IF($C3332="1 - Revenues",1,IF(AND($C3332="5 - Transfers",MID(J3332,15,1)="4"),1,-1))</f>
        <v>0</v>
      </c>
      <c r="O3332" s="17">
        <f>IFERROR(IF(RIGHT(LEFT(K3332,15),1)="4",VLOOKUP(K3332,'[1]Budget Worksheet'!A:B,2,0),-1*VLOOKUP(K3332,'[1]Budget Worksheet'!A:B,2,0)),0)</f>
        <v>-436</v>
      </c>
      <c r="P3332" s="17">
        <f>VLOOKUP($K3332,[1]Budget!$V:$AE,8,0)*IF($C3332="1 - Revenues",1,IF(AND($C3332="5 - Transfers",MID($K3332,15,1)="4"),1,-1))</f>
        <v>-436</v>
      </c>
      <c r="Q3332" s="17">
        <f>VLOOKUP($K3332,[1]Budget!$V:$AE,10,0)*IF($C3332="1 - Revenues",1,IF(AND($C3332="5 - Transfers",MID(K3332,15,1)="4"),1,-1))</f>
        <v>0</v>
      </c>
      <c r="S3332" s="18" t="b">
        <f>IF(LEFT(C3332,1)="1",1,-1)*SUMIF([1]Budget!V:V,'Budget Worksheet for Pivot Tabl'!K3332,[1]Budget!AC:AC)=P3332</f>
        <v>1</v>
      </c>
    </row>
    <row r="3333" spans="1:19" x14ac:dyDescent="0.25">
      <c r="A3333" t="s">
        <v>47</v>
      </c>
      <c r="B3333" t="s">
        <v>48</v>
      </c>
      <c r="C3333" t="s">
        <v>8</v>
      </c>
      <c r="D3333" t="str">
        <f t="shared" si="52"/>
        <v>OUTFLOWS</v>
      </c>
      <c r="E3333" t="s">
        <v>116</v>
      </c>
      <c r="F3333" t="s">
        <v>117</v>
      </c>
      <c r="G3333" t="s">
        <v>2121</v>
      </c>
      <c r="H3333" t="s">
        <v>2122</v>
      </c>
      <c r="I3333" t="s">
        <v>67</v>
      </c>
      <c r="J3333" t="s">
        <v>4305</v>
      </c>
      <c r="K3333" t="s">
        <v>4318</v>
      </c>
      <c r="L3333" t="s">
        <v>614</v>
      </c>
      <c r="M3333" s="17">
        <f>VLOOKUP($K3333,[1]Budget!$V:$AE,5,0)*IF($C3333="1 - Revenues",1,IF(AND($C3333="5 - Transfers",MID(I3333,15,1)="4"),1,-1))</f>
        <v>0</v>
      </c>
      <c r="N3333" s="17">
        <f>VLOOKUP($K3333,[1]Budget!$V:$AE,6,0)*IF($C3333="1 - Revenues",1,IF(AND($C3333="5 - Transfers",MID(J3333,15,1)="4"),1,-1))</f>
        <v>0</v>
      </c>
      <c r="O3333" s="17">
        <f>IFERROR(IF(RIGHT(LEFT(K3333,15),1)="4",VLOOKUP(K3333,'[1]Budget Worksheet'!A:B,2,0),-1*VLOOKUP(K3333,'[1]Budget Worksheet'!A:B,2,0)),0)</f>
        <v>-190</v>
      </c>
      <c r="P3333" s="17">
        <f>VLOOKUP($K3333,[1]Budget!$V:$AE,8,0)*IF($C3333="1 - Revenues",1,IF(AND($C3333="5 - Transfers",MID($K3333,15,1)="4"),1,-1))</f>
        <v>-190</v>
      </c>
      <c r="Q3333" s="17">
        <f>VLOOKUP($K3333,[1]Budget!$V:$AE,10,0)*IF($C3333="1 - Revenues",1,IF(AND($C3333="5 - Transfers",MID(K3333,15,1)="4"),1,-1))</f>
        <v>0</v>
      </c>
      <c r="S3333" s="18" t="b">
        <f>IF(LEFT(C3333,1)="1",1,-1)*SUMIF([1]Budget!V:V,'Budget Worksheet for Pivot Tabl'!K3333,[1]Budget!AC:AC)=P3333</f>
        <v>1</v>
      </c>
    </row>
    <row r="3334" spans="1:19" x14ac:dyDescent="0.25">
      <c r="A3334" t="s">
        <v>47</v>
      </c>
      <c r="B3334" t="s">
        <v>48</v>
      </c>
      <c r="C3334" t="s">
        <v>8</v>
      </c>
      <c r="D3334" t="str">
        <f t="shared" si="52"/>
        <v>OUTFLOWS</v>
      </c>
      <c r="E3334" t="s">
        <v>116</v>
      </c>
      <c r="F3334" t="s">
        <v>117</v>
      </c>
      <c r="G3334" t="s">
        <v>2121</v>
      </c>
      <c r="H3334" t="s">
        <v>2122</v>
      </c>
      <c r="I3334" t="s">
        <v>67</v>
      </c>
      <c r="J3334" t="s">
        <v>4305</v>
      </c>
      <c r="K3334" t="s">
        <v>4319</v>
      </c>
      <c r="L3334" t="s">
        <v>616</v>
      </c>
      <c r="M3334" s="17">
        <f>VLOOKUP($K3334,[1]Budget!$V:$AE,5,0)*IF($C3334="1 - Revenues",1,IF(AND($C3334="5 - Transfers",MID(I3334,15,1)="4"),1,-1))</f>
        <v>-5000</v>
      </c>
      <c r="N3334" s="17">
        <f>VLOOKUP($K3334,[1]Budget!$V:$AE,6,0)*IF($C3334="1 - Revenues",1,IF(AND($C3334="5 - Transfers",MID(J3334,15,1)="4"),1,-1))</f>
        <v>-5000</v>
      </c>
      <c r="O3334" s="17">
        <f>IFERROR(IF(RIGHT(LEFT(K3334,15),1)="4",VLOOKUP(K3334,'[1]Budget Worksheet'!A:B,2,0),-1*VLOOKUP(K3334,'[1]Budget Worksheet'!A:B,2,0)),0)</f>
        <v>-5400</v>
      </c>
      <c r="P3334" s="17">
        <f>VLOOKUP($K3334,[1]Budget!$V:$AE,8,0)*IF($C3334="1 - Revenues",1,IF(AND($C3334="5 - Transfers",MID($K3334,15,1)="4"),1,-1))</f>
        <v>-7000</v>
      </c>
      <c r="Q3334" s="17">
        <f>VLOOKUP($K3334,[1]Budget!$V:$AE,10,0)*IF($C3334="1 - Revenues",1,IF(AND($C3334="5 - Transfers",MID(K3334,15,1)="4"),1,-1))</f>
        <v>-1600</v>
      </c>
      <c r="S3334" s="18" t="b">
        <f>IF(LEFT(C3334,1)="1",1,-1)*SUMIF([1]Budget!V:V,'Budget Worksheet for Pivot Tabl'!K3334,[1]Budget!AC:AC)=P3334</f>
        <v>1</v>
      </c>
    </row>
    <row r="3335" spans="1:19" x14ac:dyDescent="0.25">
      <c r="A3335" t="s">
        <v>47</v>
      </c>
      <c r="B3335" t="s">
        <v>48</v>
      </c>
      <c r="C3335" t="s">
        <v>8</v>
      </c>
      <c r="D3335" t="str">
        <f t="shared" si="52"/>
        <v>OUTFLOWS</v>
      </c>
      <c r="E3335" t="s">
        <v>116</v>
      </c>
      <c r="F3335" t="s">
        <v>117</v>
      </c>
      <c r="G3335" t="s">
        <v>2121</v>
      </c>
      <c r="H3335" t="s">
        <v>2122</v>
      </c>
      <c r="I3335" t="s">
        <v>67</v>
      </c>
      <c r="J3335" t="s">
        <v>4305</v>
      </c>
      <c r="K3335" t="s">
        <v>4320</v>
      </c>
      <c r="L3335" t="s">
        <v>618</v>
      </c>
      <c r="M3335" s="17">
        <f>VLOOKUP($K3335,[1]Budget!$V:$AE,5,0)*IF($C3335="1 - Revenues",1,IF(AND($C3335="5 - Transfers",MID(I3335,15,1)="4"),1,-1))</f>
        <v>-1000</v>
      </c>
      <c r="N3335" s="17">
        <f>VLOOKUP($K3335,[1]Budget!$V:$AE,6,0)*IF($C3335="1 - Revenues",1,IF(AND($C3335="5 - Transfers",MID(J3335,15,1)="4"),1,-1))</f>
        <v>-1000</v>
      </c>
      <c r="O3335" s="17">
        <f>IFERROR(IF(RIGHT(LEFT(K3335,15),1)="4",VLOOKUP(K3335,'[1]Budget Worksheet'!A:B,2,0),-1*VLOOKUP(K3335,'[1]Budget Worksheet'!A:B,2,0)),0)</f>
        <v>-634</v>
      </c>
      <c r="P3335" s="17">
        <f>VLOOKUP($K3335,[1]Budget!$V:$AE,8,0)*IF($C3335="1 - Revenues",1,IF(AND($C3335="5 - Transfers",MID($K3335,15,1)="4"),1,-1))</f>
        <v>-634</v>
      </c>
      <c r="Q3335" s="17">
        <f>VLOOKUP($K3335,[1]Budget!$V:$AE,10,0)*IF($C3335="1 - Revenues",1,IF(AND($C3335="5 - Transfers",MID(K3335,15,1)="4"),1,-1))</f>
        <v>0</v>
      </c>
      <c r="S3335" s="18" t="b">
        <f>IF(LEFT(C3335,1)="1",1,-1)*SUMIF([1]Budget!V:V,'Budget Worksheet for Pivot Tabl'!K3335,[1]Budget!AC:AC)=P3335</f>
        <v>1</v>
      </c>
    </row>
    <row r="3336" spans="1:19" x14ac:dyDescent="0.25">
      <c r="A3336" t="s">
        <v>47</v>
      </c>
      <c r="B3336" t="s">
        <v>48</v>
      </c>
      <c r="C3336" t="s">
        <v>8</v>
      </c>
      <c r="D3336" t="str">
        <f t="shared" si="52"/>
        <v>OUTFLOWS</v>
      </c>
      <c r="E3336" t="s">
        <v>116</v>
      </c>
      <c r="F3336" t="s">
        <v>117</v>
      </c>
      <c r="G3336" t="s">
        <v>2121</v>
      </c>
      <c r="H3336" t="s">
        <v>2122</v>
      </c>
      <c r="I3336" t="s">
        <v>67</v>
      </c>
      <c r="J3336" t="s">
        <v>4305</v>
      </c>
      <c r="K3336" t="s">
        <v>4321</v>
      </c>
      <c r="L3336" t="s">
        <v>620</v>
      </c>
      <c r="M3336" s="17">
        <f>VLOOKUP($K3336,[1]Budget!$V:$AE,5,0)*IF($C3336="1 - Revenues",1,IF(AND($C3336="5 - Transfers",MID(I3336,15,1)="4"),1,-1))</f>
        <v>-8000</v>
      </c>
      <c r="N3336" s="17">
        <f>VLOOKUP($K3336,[1]Budget!$V:$AE,6,0)*IF($C3336="1 - Revenues",1,IF(AND($C3336="5 - Transfers",MID(J3336,15,1)="4"),1,-1))</f>
        <v>-8000</v>
      </c>
      <c r="O3336" s="17">
        <f>IFERROR(IF(RIGHT(LEFT(K3336,15),1)="4",VLOOKUP(K3336,'[1]Budget Worksheet'!A:B,2,0),-1*VLOOKUP(K3336,'[1]Budget Worksheet'!A:B,2,0)),0)</f>
        <v>-6221</v>
      </c>
      <c r="P3336" s="17">
        <f>VLOOKUP($K3336,[1]Budget!$V:$AE,8,0)*IF($C3336="1 - Revenues",1,IF(AND($C3336="5 - Transfers",MID($K3336,15,1)="4"),1,-1))</f>
        <v>-6221</v>
      </c>
      <c r="Q3336" s="17">
        <f>VLOOKUP($K3336,[1]Budget!$V:$AE,10,0)*IF($C3336="1 - Revenues",1,IF(AND($C3336="5 - Transfers",MID(K3336,15,1)="4"),1,-1))</f>
        <v>0</v>
      </c>
      <c r="S3336" s="18" t="b">
        <f>IF(LEFT(C3336,1)="1",1,-1)*SUMIF([1]Budget!V:V,'Budget Worksheet for Pivot Tabl'!K3336,[1]Budget!AC:AC)=P3336</f>
        <v>1</v>
      </c>
    </row>
    <row r="3337" spans="1:19" x14ac:dyDescent="0.25">
      <c r="A3337" t="s">
        <v>47</v>
      </c>
      <c r="B3337" t="s">
        <v>48</v>
      </c>
      <c r="C3337" t="s">
        <v>8</v>
      </c>
      <c r="D3337" t="str">
        <f t="shared" si="52"/>
        <v>OUTFLOWS</v>
      </c>
      <c r="E3337" t="s">
        <v>116</v>
      </c>
      <c r="F3337" t="s">
        <v>117</v>
      </c>
      <c r="G3337" t="s">
        <v>2121</v>
      </c>
      <c r="H3337" t="s">
        <v>2122</v>
      </c>
      <c r="I3337" t="s">
        <v>67</v>
      </c>
      <c r="J3337" t="s">
        <v>4305</v>
      </c>
      <c r="K3337" t="s">
        <v>4322</v>
      </c>
      <c r="L3337" t="s">
        <v>622</v>
      </c>
      <c r="M3337" s="17">
        <f>VLOOKUP($K3337,[1]Budget!$V:$AE,5,0)*IF($C3337="1 - Revenues",1,IF(AND($C3337="5 - Transfers",MID(I3337,15,1)="4"),1,-1))</f>
        <v>-1000</v>
      </c>
      <c r="N3337" s="17">
        <f>VLOOKUP($K3337,[1]Budget!$V:$AE,6,0)*IF($C3337="1 - Revenues",1,IF(AND($C3337="5 - Transfers",MID(J3337,15,1)="4"),1,-1))</f>
        <v>0</v>
      </c>
      <c r="O3337" s="17">
        <f>IFERROR(IF(RIGHT(LEFT(K3337,15),1)="4",VLOOKUP(K3337,'[1]Budget Worksheet'!A:B,2,0),-1*VLOOKUP(K3337,'[1]Budget Worksheet'!A:B,2,0)),0)</f>
        <v>0</v>
      </c>
      <c r="P3337" s="17">
        <f>VLOOKUP($K3337,[1]Budget!$V:$AE,8,0)*IF($C3337="1 - Revenues",1,IF(AND($C3337="5 - Transfers",MID($K3337,15,1)="4"),1,-1))</f>
        <v>0</v>
      </c>
      <c r="Q3337" s="17">
        <f>VLOOKUP($K3337,[1]Budget!$V:$AE,10,0)*IF($C3337="1 - Revenues",1,IF(AND($C3337="5 - Transfers",MID(K3337,15,1)="4"),1,-1))</f>
        <v>0</v>
      </c>
      <c r="S3337" s="18" t="b">
        <f>IF(LEFT(C3337,1)="1",1,-1)*SUMIF([1]Budget!V:V,'Budget Worksheet for Pivot Tabl'!K3337,[1]Budget!AC:AC)=P3337</f>
        <v>1</v>
      </c>
    </row>
    <row r="3338" spans="1:19" x14ac:dyDescent="0.25">
      <c r="A3338" t="s">
        <v>47</v>
      </c>
      <c r="B3338" t="s">
        <v>48</v>
      </c>
      <c r="C3338" t="s">
        <v>8</v>
      </c>
      <c r="D3338" t="str">
        <f t="shared" si="52"/>
        <v>OUTFLOWS</v>
      </c>
      <c r="E3338" t="s">
        <v>116</v>
      </c>
      <c r="F3338" t="s">
        <v>117</v>
      </c>
      <c r="G3338" t="s">
        <v>2121</v>
      </c>
      <c r="H3338" t="s">
        <v>2122</v>
      </c>
      <c r="I3338" t="s">
        <v>67</v>
      </c>
      <c r="J3338" t="s">
        <v>4305</v>
      </c>
      <c r="K3338" t="s">
        <v>4323</v>
      </c>
      <c r="L3338" t="s">
        <v>1020</v>
      </c>
      <c r="M3338" s="17">
        <f>VLOOKUP($K3338,[1]Budget!$V:$AE,5,0)*IF($C3338="1 - Revenues",1,IF(AND($C3338="5 - Transfers",MID(I3338,15,1)="4"),1,-1))</f>
        <v>-1000</v>
      </c>
      <c r="N3338" s="17">
        <f>VLOOKUP($K3338,[1]Budget!$V:$AE,6,0)*IF($C3338="1 - Revenues",1,IF(AND($C3338="5 - Transfers",MID(J3338,15,1)="4"),1,-1))</f>
        <v>-1000</v>
      </c>
      <c r="O3338" s="17">
        <f>IFERROR(IF(RIGHT(LEFT(K3338,15),1)="4",VLOOKUP(K3338,'[1]Budget Worksheet'!A:B,2,0),-1*VLOOKUP(K3338,'[1]Budget Worksheet'!A:B,2,0)),0)</f>
        <v>-594</v>
      </c>
      <c r="P3338" s="17">
        <f>VLOOKUP($K3338,[1]Budget!$V:$AE,8,0)*IF($C3338="1 - Revenues",1,IF(AND($C3338="5 - Transfers",MID($K3338,15,1)="4"),1,-1))</f>
        <v>-594</v>
      </c>
      <c r="Q3338" s="17">
        <f>VLOOKUP($K3338,[1]Budget!$V:$AE,10,0)*IF($C3338="1 - Revenues",1,IF(AND($C3338="5 - Transfers",MID(K3338,15,1)="4"),1,-1))</f>
        <v>0</v>
      </c>
      <c r="S3338" s="18" t="b">
        <f>IF(LEFT(C3338,1)="1",1,-1)*SUMIF([1]Budget!V:V,'Budget Worksheet for Pivot Tabl'!K3338,[1]Budget!AC:AC)=P3338</f>
        <v>1</v>
      </c>
    </row>
    <row r="3339" spans="1:19" x14ac:dyDescent="0.25">
      <c r="A3339" t="s">
        <v>47</v>
      </c>
      <c r="B3339" t="s">
        <v>48</v>
      </c>
      <c r="C3339" t="s">
        <v>8</v>
      </c>
      <c r="D3339" t="str">
        <f t="shared" si="52"/>
        <v>OUTFLOWS</v>
      </c>
      <c r="E3339" t="s">
        <v>116</v>
      </c>
      <c r="F3339" t="s">
        <v>117</v>
      </c>
      <c r="G3339" t="s">
        <v>2121</v>
      </c>
      <c r="H3339" t="s">
        <v>2122</v>
      </c>
      <c r="I3339" t="s">
        <v>67</v>
      </c>
      <c r="J3339" t="s">
        <v>4305</v>
      </c>
      <c r="K3339" t="s">
        <v>4324</v>
      </c>
      <c r="L3339" t="s">
        <v>472</v>
      </c>
      <c r="M3339" s="17">
        <f>VLOOKUP($K3339,[1]Budget!$V:$AE,5,0)*IF($C3339="1 - Revenues",1,IF(AND($C3339="5 - Transfers",MID(I3339,15,1)="4"),1,-1))</f>
        <v>-2000</v>
      </c>
      <c r="N3339" s="17">
        <f>VLOOKUP($K3339,[1]Budget!$V:$AE,6,0)*IF($C3339="1 - Revenues",1,IF(AND($C3339="5 - Transfers",MID(J3339,15,1)="4"),1,-1))</f>
        <v>-2000</v>
      </c>
      <c r="O3339" s="17">
        <f>IFERROR(IF(RIGHT(LEFT(K3339,15),1)="4",VLOOKUP(K3339,'[1]Budget Worksheet'!A:B,2,0),-1*VLOOKUP(K3339,'[1]Budget Worksheet'!A:B,2,0)),0)</f>
        <v>-2382</v>
      </c>
      <c r="P3339" s="17">
        <f>VLOOKUP($K3339,[1]Budget!$V:$AE,8,0)*IF($C3339="1 - Revenues",1,IF(AND($C3339="5 - Transfers",MID($K3339,15,1)="4"),1,-1))</f>
        <v>-2382</v>
      </c>
      <c r="Q3339" s="17">
        <f>VLOOKUP($K3339,[1]Budget!$V:$AE,10,0)*IF($C3339="1 - Revenues",1,IF(AND($C3339="5 - Transfers",MID(K3339,15,1)="4"),1,-1))</f>
        <v>0</v>
      </c>
      <c r="S3339" s="18" t="b">
        <f>IF(LEFT(C3339,1)="1",1,-1)*SUMIF([1]Budget!V:V,'Budget Worksheet for Pivot Tabl'!K3339,[1]Budget!AC:AC)=P3339</f>
        <v>1</v>
      </c>
    </row>
    <row r="3340" spans="1:19" x14ac:dyDescent="0.25">
      <c r="A3340" t="s">
        <v>47</v>
      </c>
      <c r="B3340" t="s">
        <v>48</v>
      </c>
      <c r="C3340" t="s">
        <v>8</v>
      </c>
      <c r="D3340" t="str">
        <f t="shared" si="52"/>
        <v>OUTFLOWS</v>
      </c>
      <c r="E3340" t="s">
        <v>116</v>
      </c>
      <c r="F3340" t="s">
        <v>117</v>
      </c>
      <c r="G3340" t="s">
        <v>2121</v>
      </c>
      <c r="H3340" t="s">
        <v>2122</v>
      </c>
      <c r="I3340" t="s">
        <v>67</v>
      </c>
      <c r="J3340" t="s">
        <v>4305</v>
      </c>
      <c r="K3340" t="s">
        <v>4325</v>
      </c>
      <c r="L3340" t="s">
        <v>625</v>
      </c>
      <c r="M3340" s="17">
        <f>VLOOKUP($K3340,[1]Budget!$V:$AE,5,0)*IF($C3340="1 - Revenues",1,IF(AND($C3340="5 - Transfers",MID(I3340,15,1)="4"),1,-1))</f>
        <v>0</v>
      </c>
      <c r="N3340" s="17">
        <f>VLOOKUP($K3340,[1]Budget!$V:$AE,6,0)*IF($C3340="1 - Revenues",1,IF(AND($C3340="5 - Transfers",MID(J3340,15,1)="4"),1,-1))</f>
        <v>0</v>
      </c>
      <c r="O3340" s="17">
        <f>IFERROR(IF(RIGHT(LEFT(K3340,15),1)="4",VLOOKUP(K3340,'[1]Budget Worksheet'!A:B,2,0),-1*VLOOKUP(K3340,'[1]Budget Worksheet'!A:B,2,0)),0)</f>
        <v>0</v>
      </c>
      <c r="P3340" s="17">
        <f>VLOOKUP($K3340,[1]Budget!$V:$AE,8,0)*IF($C3340="1 - Revenues",1,IF(AND($C3340="5 - Transfers",MID($K3340,15,1)="4"),1,-1))</f>
        <v>0</v>
      </c>
      <c r="Q3340" s="17">
        <f>VLOOKUP($K3340,[1]Budget!$V:$AE,10,0)*IF($C3340="1 - Revenues",1,IF(AND($C3340="5 - Transfers",MID(K3340,15,1)="4"),1,-1))</f>
        <v>0</v>
      </c>
      <c r="S3340" s="18" t="b">
        <f>IF(LEFT(C3340,1)="1",1,-1)*SUMIF([1]Budget!V:V,'Budget Worksheet for Pivot Tabl'!K3340,[1]Budget!AC:AC)=P3340</f>
        <v>1</v>
      </c>
    </row>
    <row r="3341" spans="1:19" x14ac:dyDescent="0.25">
      <c r="A3341" t="s">
        <v>47</v>
      </c>
      <c r="B3341" t="s">
        <v>48</v>
      </c>
      <c r="C3341" t="s">
        <v>8</v>
      </c>
      <c r="D3341" t="str">
        <f t="shared" si="52"/>
        <v>OUTFLOWS</v>
      </c>
      <c r="E3341" t="s">
        <v>116</v>
      </c>
      <c r="F3341" t="s">
        <v>117</v>
      </c>
      <c r="G3341" t="s">
        <v>2121</v>
      </c>
      <c r="H3341" t="s">
        <v>2122</v>
      </c>
      <c r="I3341" t="s">
        <v>67</v>
      </c>
      <c r="J3341" t="s">
        <v>4305</v>
      </c>
      <c r="K3341" t="s">
        <v>4326</v>
      </c>
      <c r="L3341" t="s">
        <v>627</v>
      </c>
      <c r="M3341" s="17">
        <f>VLOOKUP($K3341,[1]Budget!$V:$AE,5,0)*IF($C3341="1 - Revenues",1,IF(AND($C3341="5 - Transfers",MID(I3341,15,1)="4"),1,-1))</f>
        <v>0</v>
      </c>
      <c r="N3341" s="17">
        <f>VLOOKUP($K3341,[1]Budget!$V:$AE,6,0)*IF($C3341="1 - Revenues",1,IF(AND($C3341="5 - Transfers",MID(J3341,15,1)="4"),1,-1))</f>
        <v>0</v>
      </c>
      <c r="O3341" s="17">
        <f>IFERROR(IF(RIGHT(LEFT(K3341,15),1)="4",VLOOKUP(K3341,'[1]Budget Worksheet'!A:B,2,0),-1*VLOOKUP(K3341,'[1]Budget Worksheet'!A:B,2,0)),0)</f>
        <v>-136</v>
      </c>
      <c r="P3341" s="17">
        <f>VLOOKUP($K3341,[1]Budget!$V:$AE,8,0)*IF($C3341="1 - Revenues",1,IF(AND($C3341="5 - Transfers",MID($K3341,15,1)="4"),1,-1))</f>
        <v>-136</v>
      </c>
      <c r="Q3341" s="17">
        <f>VLOOKUP($K3341,[1]Budget!$V:$AE,10,0)*IF($C3341="1 - Revenues",1,IF(AND($C3341="5 - Transfers",MID(K3341,15,1)="4"),1,-1))</f>
        <v>0</v>
      </c>
      <c r="S3341" s="18" t="b">
        <f>IF(LEFT(C3341,1)="1",1,-1)*SUMIF([1]Budget!V:V,'Budget Worksheet for Pivot Tabl'!K3341,[1]Budget!AC:AC)=P3341</f>
        <v>1</v>
      </c>
    </row>
    <row r="3342" spans="1:19" x14ac:dyDescent="0.25">
      <c r="A3342" t="s">
        <v>47</v>
      </c>
      <c r="B3342" t="s">
        <v>48</v>
      </c>
      <c r="C3342" t="s">
        <v>9</v>
      </c>
      <c r="D3342" t="str">
        <f t="shared" si="52"/>
        <v>OUTFLOWS</v>
      </c>
      <c r="E3342" t="s">
        <v>116</v>
      </c>
      <c r="F3342" t="s">
        <v>117</v>
      </c>
      <c r="G3342" t="s">
        <v>2121</v>
      </c>
      <c r="H3342" t="s">
        <v>2122</v>
      </c>
      <c r="I3342" t="s">
        <v>67</v>
      </c>
      <c r="J3342" t="s">
        <v>4305</v>
      </c>
      <c r="K3342" t="s">
        <v>4327</v>
      </c>
      <c r="L3342" t="s">
        <v>4328</v>
      </c>
      <c r="M3342" s="17">
        <f>VLOOKUP($K3342,[1]Budget!$V:$AE,5,0)*IF($C3342="1 - Revenues",1,IF(AND($C3342="5 - Transfers",MID(I3342,15,1)="4"),1,-1))</f>
        <v>-4000</v>
      </c>
      <c r="N3342" s="17">
        <f>VLOOKUP($K3342,[1]Budget!$V:$AE,6,0)*IF($C3342="1 - Revenues",1,IF(AND($C3342="5 - Transfers",MID(J3342,15,1)="4"),1,-1))</f>
        <v>-6000</v>
      </c>
      <c r="O3342" s="17">
        <f>IFERROR(IF(RIGHT(LEFT(K3342,15),1)="4",VLOOKUP(K3342,'[1]Budget Worksheet'!A:B,2,0),-1*VLOOKUP(K3342,'[1]Budget Worksheet'!A:B,2,0)),0)</f>
        <v>-5000</v>
      </c>
      <c r="P3342" s="17">
        <f>VLOOKUP($K3342,[1]Budget!$V:$AE,8,0)*IF($C3342="1 - Revenues",1,IF(AND($C3342="5 - Transfers",MID($K3342,15,1)="4"),1,-1))</f>
        <v>-5000</v>
      </c>
      <c r="Q3342" s="17">
        <f>VLOOKUP($K3342,[1]Budget!$V:$AE,10,0)*IF($C3342="1 - Revenues",1,IF(AND($C3342="5 - Transfers",MID(K3342,15,1)="4"),1,-1))</f>
        <v>0</v>
      </c>
      <c r="S3342" s="18" t="b">
        <f>IF(LEFT(C3342,1)="1",1,-1)*SUMIF([1]Budget!V:V,'Budget Worksheet for Pivot Tabl'!K3342,[1]Budget!AC:AC)=P3342</f>
        <v>1</v>
      </c>
    </row>
    <row r="3343" spans="1:19" x14ac:dyDescent="0.25">
      <c r="A3343" t="s">
        <v>47</v>
      </c>
      <c r="B3343" t="s">
        <v>48</v>
      </c>
      <c r="C3343" t="s">
        <v>9</v>
      </c>
      <c r="D3343" t="str">
        <f t="shared" si="52"/>
        <v>OUTFLOWS</v>
      </c>
      <c r="E3343" t="s">
        <v>116</v>
      </c>
      <c r="F3343" t="s">
        <v>117</v>
      </c>
      <c r="G3343" t="s">
        <v>2121</v>
      </c>
      <c r="H3343" t="s">
        <v>2122</v>
      </c>
      <c r="I3343" t="s">
        <v>67</v>
      </c>
      <c r="J3343" t="s">
        <v>4305</v>
      </c>
      <c r="K3343" t="s">
        <v>4329</v>
      </c>
      <c r="L3343" t="s">
        <v>4330</v>
      </c>
      <c r="M3343" s="17">
        <f>VLOOKUP($K3343,[1]Budget!$V:$AE,5,0)*IF($C3343="1 - Revenues",1,IF(AND($C3343="5 - Transfers",MID(I3343,15,1)="4"),1,-1))</f>
        <v>-19000</v>
      </c>
      <c r="N3343" s="17">
        <f>VLOOKUP($K3343,[1]Budget!$V:$AE,6,0)*IF($C3343="1 - Revenues",1,IF(AND($C3343="5 - Transfers",MID(J3343,15,1)="4"),1,-1))</f>
        <v>-17000</v>
      </c>
      <c r="O3343" s="17">
        <f>IFERROR(IF(RIGHT(LEFT(K3343,15),1)="4",VLOOKUP(K3343,'[1]Budget Worksheet'!A:B,2,0),-1*VLOOKUP(K3343,'[1]Budget Worksheet'!A:B,2,0)),0)</f>
        <v>-25000</v>
      </c>
      <c r="P3343" s="17">
        <f>VLOOKUP($K3343,[1]Budget!$V:$AE,8,0)*IF($C3343="1 - Revenues",1,IF(AND($C3343="5 - Transfers",MID($K3343,15,1)="4"),1,-1))</f>
        <v>-25000</v>
      </c>
      <c r="Q3343" s="17">
        <f>VLOOKUP($K3343,[1]Budget!$V:$AE,10,0)*IF($C3343="1 - Revenues",1,IF(AND($C3343="5 - Transfers",MID(K3343,15,1)="4"),1,-1))</f>
        <v>0</v>
      </c>
      <c r="S3343" s="18" t="b">
        <f>IF(LEFT(C3343,1)="1",1,-1)*SUMIF([1]Budget!V:V,'Budget Worksheet for Pivot Tabl'!K3343,[1]Budget!AC:AC)=P3343</f>
        <v>1</v>
      </c>
    </row>
    <row r="3344" spans="1:19" x14ac:dyDescent="0.25">
      <c r="A3344" t="s">
        <v>47</v>
      </c>
      <c r="B3344" t="s">
        <v>48</v>
      </c>
      <c r="C3344" t="s">
        <v>9</v>
      </c>
      <c r="D3344" t="str">
        <f t="shared" si="52"/>
        <v>OUTFLOWS</v>
      </c>
      <c r="E3344" t="s">
        <v>116</v>
      </c>
      <c r="F3344" t="s">
        <v>117</v>
      </c>
      <c r="G3344" t="s">
        <v>2121</v>
      </c>
      <c r="H3344" t="s">
        <v>2122</v>
      </c>
      <c r="I3344" t="s">
        <v>67</v>
      </c>
      <c r="J3344" t="s">
        <v>4305</v>
      </c>
      <c r="K3344" t="s">
        <v>4331</v>
      </c>
      <c r="L3344" t="s">
        <v>4332</v>
      </c>
      <c r="M3344" s="17">
        <f>VLOOKUP($K3344,[1]Budget!$V:$AE,5,0)*IF($C3344="1 - Revenues",1,IF(AND($C3344="5 - Transfers",MID(I3344,15,1)="4"),1,-1))</f>
        <v>0</v>
      </c>
      <c r="N3344" s="17">
        <f>VLOOKUP($K3344,[1]Budget!$V:$AE,6,0)*IF($C3344="1 - Revenues",1,IF(AND($C3344="5 - Transfers",MID(J3344,15,1)="4"),1,-1))</f>
        <v>0</v>
      </c>
      <c r="O3344" s="17">
        <f>IFERROR(IF(RIGHT(LEFT(K3344,15),1)="4",VLOOKUP(K3344,'[1]Budget Worksheet'!A:B,2,0),-1*VLOOKUP(K3344,'[1]Budget Worksheet'!A:B,2,0)),0)</f>
        <v>0</v>
      </c>
      <c r="P3344" s="17">
        <f>VLOOKUP($K3344,[1]Budget!$V:$AE,8,0)*IF($C3344="1 - Revenues",1,IF(AND($C3344="5 - Transfers",MID($K3344,15,1)="4"),1,-1))</f>
        <v>0</v>
      </c>
      <c r="Q3344" s="17">
        <f>VLOOKUP($K3344,[1]Budget!$V:$AE,10,0)*IF($C3344="1 - Revenues",1,IF(AND($C3344="5 - Transfers",MID(K3344,15,1)="4"),1,-1))</f>
        <v>0</v>
      </c>
      <c r="S3344" s="18" t="b">
        <f>IF(LEFT(C3344,1)="1",1,-1)*SUMIF([1]Budget!V:V,'Budget Worksheet for Pivot Tabl'!K3344,[1]Budget!AC:AC)=P3344</f>
        <v>1</v>
      </c>
    </row>
    <row r="3345" spans="1:19" x14ac:dyDescent="0.25">
      <c r="A3345" t="s">
        <v>47</v>
      </c>
      <c r="B3345" t="s">
        <v>48</v>
      </c>
      <c r="C3345" t="s">
        <v>10</v>
      </c>
      <c r="D3345" t="str">
        <f t="shared" si="52"/>
        <v>OUTFLOWS</v>
      </c>
      <c r="E3345" t="s">
        <v>116</v>
      </c>
      <c r="F3345" t="s">
        <v>117</v>
      </c>
      <c r="G3345" t="s">
        <v>2121</v>
      </c>
      <c r="H3345" t="s">
        <v>2122</v>
      </c>
      <c r="I3345" t="s">
        <v>67</v>
      </c>
      <c r="J3345" t="s">
        <v>4305</v>
      </c>
      <c r="K3345" t="s">
        <v>4333</v>
      </c>
      <c r="L3345" t="s">
        <v>1133</v>
      </c>
      <c r="M3345" s="17">
        <f>VLOOKUP($K3345,[1]Budget!$V:$AE,5,0)*IF($C3345="1 - Revenues",1,IF(AND($C3345="5 - Transfers",MID(I3345,15,1)="4"),1,-1))</f>
        <v>0</v>
      </c>
      <c r="N3345" s="17">
        <f>VLOOKUP($K3345,[1]Budget!$V:$AE,6,0)*IF($C3345="1 - Revenues",1,IF(AND($C3345="5 - Transfers",MID(J3345,15,1)="4"),1,-1))</f>
        <v>0</v>
      </c>
      <c r="O3345" s="17">
        <f>IFERROR(IF(RIGHT(LEFT(K3345,15),1)="4",VLOOKUP(K3345,'[1]Budget Worksheet'!A:B,2,0),-1*VLOOKUP(K3345,'[1]Budget Worksheet'!A:B,2,0)),0)</f>
        <v>0</v>
      </c>
      <c r="P3345" s="17">
        <f>VLOOKUP($K3345,[1]Budget!$V:$AE,8,0)*IF($C3345="1 - Revenues",1,IF(AND($C3345="5 - Transfers",MID($K3345,15,1)="4"),1,-1))</f>
        <v>0</v>
      </c>
      <c r="Q3345" s="17">
        <f>VLOOKUP($K3345,[1]Budget!$V:$AE,10,0)*IF($C3345="1 - Revenues",1,IF(AND($C3345="5 - Transfers",MID(K3345,15,1)="4"),1,-1))</f>
        <v>0</v>
      </c>
      <c r="S3345" s="18" t="b">
        <f>IF(LEFT(C3345,1)="1",1,-1)*SUMIF([1]Budget!V:V,'Budget Worksheet for Pivot Tabl'!K3345,[1]Budget!AC:AC)=P3345</f>
        <v>1</v>
      </c>
    </row>
    <row r="3346" spans="1:19" x14ac:dyDescent="0.25">
      <c r="A3346" t="s">
        <v>47</v>
      </c>
      <c r="B3346" t="s">
        <v>48</v>
      </c>
      <c r="C3346" t="s">
        <v>8</v>
      </c>
      <c r="D3346" t="str">
        <f t="shared" si="52"/>
        <v>OUTFLOWS</v>
      </c>
      <c r="E3346" t="s">
        <v>116</v>
      </c>
      <c r="F3346" t="s">
        <v>117</v>
      </c>
      <c r="G3346" t="s">
        <v>2121</v>
      </c>
      <c r="H3346" t="s">
        <v>2122</v>
      </c>
      <c r="I3346" t="s">
        <v>69</v>
      </c>
      <c r="J3346" t="s">
        <v>4334</v>
      </c>
      <c r="K3346" t="s">
        <v>4335</v>
      </c>
      <c r="L3346" t="s">
        <v>590</v>
      </c>
      <c r="M3346" s="17">
        <f>VLOOKUP($K3346,[1]Budget!$V:$AE,5,0)*IF($C3346="1 - Revenues",1,IF(AND($C3346="5 - Transfers",MID(I3346,15,1)="4"),1,-1))</f>
        <v>-8000</v>
      </c>
      <c r="N3346" s="17">
        <f>VLOOKUP($K3346,[1]Budget!$V:$AE,6,0)*IF($C3346="1 - Revenues",1,IF(AND($C3346="5 - Transfers",MID(J3346,15,1)="4"),1,-1))</f>
        <v>-15000</v>
      </c>
      <c r="O3346" s="17">
        <f>IFERROR(IF(RIGHT(LEFT(K3346,15),1)="4",VLOOKUP(K3346,'[1]Budget Worksheet'!A:B,2,0),-1*VLOOKUP(K3346,'[1]Budget Worksheet'!A:B,2,0)),0)</f>
        <v>-10746</v>
      </c>
      <c r="P3346" s="17">
        <f>VLOOKUP($K3346,[1]Budget!$V:$AE,8,0)*IF($C3346="1 - Revenues",1,IF(AND($C3346="5 - Transfers",MID($K3346,15,1)="4"),1,-1))</f>
        <v>-10746</v>
      </c>
      <c r="Q3346" s="17">
        <f>VLOOKUP($K3346,[1]Budget!$V:$AE,10,0)*IF($C3346="1 - Revenues",1,IF(AND($C3346="5 - Transfers",MID(K3346,15,1)="4"),1,-1))</f>
        <v>0</v>
      </c>
      <c r="S3346" s="18" t="b">
        <f>IF(LEFT(C3346,1)="1",1,-1)*SUMIF([1]Budget!V:V,'Budget Worksheet for Pivot Tabl'!K3346,[1]Budget!AC:AC)=P3346</f>
        <v>1</v>
      </c>
    </row>
    <row r="3347" spans="1:19" x14ac:dyDescent="0.25">
      <c r="A3347" t="s">
        <v>47</v>
      </c>
      <c r="B3347" t="s">
        <v>48</v>
      </c>
      <c r="C3347" t="s">
        <v>8</v>
      </c>
      <c r="D3347" t="str">
        <f t="shared" si="52"/>
        <v>OUTFLOWS</v>
      </c>
      <c r="E3347" t="s">
        <v>116</v>
      </c>
      <c r="F3347" t="s">
        <v>117</v>
      </c>
      <c r="G3347" t="s">
        <v>2121</v>
      </c>
      <c r="H3347" t="s">
        <v>2122</v>
      </c>
      <c r="I3347" t="s">
        <v>69</v>
      </c>
      <c r="J3347" t="s">
        <v>4334</v>
      </c>
      <c r="K3347" t="s">
        <v>4336</v>
      </c>
      <c r="L3347" t="s">
        <v>593</v>
      </c>
      <c r="M3347" s="17">
        <f>VLOOKUP($K3347,[1]Budget!$V:$AE,5,0)*IF($C3347="1 - Revenues",1,IF(AND($C3347="5 - Transfers",MID(I3347,15,1)="4"),1,-1))</f>
        <v>-2000</v>
      </c>
      <c r="N3347" s="17">
        <f>VLOOKUP($K3347,[1]Budget!$V:$AE,6,0)*IF($C3347="1 - Revenues",1,IF(AND($C3347="5 - Transfers",MID(J3347,15,1)="4"),1,-1))</f>
        <v>0</v>
      </c>
      <c r="O3347" s="17">
        <f>IFERROR(IF(RIGHT(LEFT(K3347,15),1)="4",VLOOKUP(K3347,'[1]Budget Worksheet'!A:B,2,0),-1*VLOOKUP(K3347,'[1]Budget Worksheet'!A:B,2,0)),0)</f>
        <v>-750</v>
      </c>
      <c r="P3347" s="17">
        <f>VLOOKUP($K3347,[1]Budget!$V:$AE,8,0)*IF($C3347="1 - Revenues",1,IF(AND($C3347="5 - Transfers",MID($K3347,15,1)="4"),1,-1))</f>
        <v>-750</v>
      </c>
      <c r="Q3347" s="17">
        <f>VLOOKUP($K3347,[1]Budget!$V:$AE,10,0)*IF($C3347="1 - Revenues",1,IF(AND($C3347="5 - Transfers",MID(K3347,15,1)="4"),1,-1))</f>
        <v>0</v>
      </c>
      <c r="S3347" s="18" t="b">
        <f>IF(LEFT(C3347,1)="1",1,-1)*SUMIF([1]Budget!V:V,'Budget Worksheet for Pivot Tabl'!K3347,[1]Budget!AC:AC)=P3347</f>
        <v>1</v>
      </c>
    </row>
    <row r="3348" spans="1:19" x14ac:dyDescent="0.25">
      <c r="A3348" t="s">
        <v>47</v>
      </c>
      <c r="B3348" t="s">
        <v>48</v>
      </c>
      <c r="C3348" t="s">
        <v>8</v>
      </c>
      <c r="D3348" t="str">
        <f t="shared" si="52"/>
        <v>OUTFLOWS</v>
      </c>
      <c r="E3348" t="s">
        <v>116</v>
      </c>
      <c r="F3348" t="s">
        <v>117</v>
      </c>
      <c r="G3348" t="s">
        <v>2121</v>
      </c>
      <c r="H3348" t="s">
        <v>2122</v>
      </c>
      <c r="I3348" t="s">
        <v>69</v>
      </c>
      <c r="J3348" t="s">
        <v>4334</v>
      </c>
      <c r="K3348" t="s">
        <v>4337</v>
      </c>
      <c r="L3348" t="s">
        <v>595</v>
      </c>
      <c r="M3348" s="17">
        <f>VLOOKUP($K3348,[1]Budget!$V:$AE,5,0)*IF($C3348="1 - Revenues",1,IF(AND($C3348="5 - Transfers",MID(I3348,15,1)="4"),1,-1))</f>
        <v>0</v>
      </c>
      <c r="N3348" s="17">
        <f>VLOOKUP($K3348,[1]Budget!$V:$AE,6,0)*IF($C3348="1 - Revenues",1,IF(AND($C3348="5 - Transfers",MID(J3348,15,1)="4"),1,-1))</f>
        <v>0</v>
      </c>
      <c r="O3348" s="17">
        <f>IFERROR(IF(RIGHT(LEFT(K3348,15),1)="4",VLOOKUP(K3348,'[1]Budget Worksheet'!A:B,2,0),-1*VLOOKUP(K3348,'[1]Budget Worksheet'!A:B,2,0)),0)</f>
        <v>0</v>
      </c>
      <c r="P3348" s="17">
        <f>VLOOKUP($K3348,[1]Budget!$V:$AE,8,0)*IF($C3348="1 - Revenues",1,IF(AND($C3348="5 - Transfers",MID($K3348,15,1)="4"),1,-1))</f>
        <v>0</v>
      </c>
      <c r="Q3348" s="17">
        <f>VLOOKUP($K3348,[1]Budget!$V:$AE,10,0)*IF($C3348="1 - Revenues",1,IF(AND($C3348="5 - Transfers",MID(K3348,15,1)="4"),1,-1))</f>
        <v>0</v>
      </c>
      <c r="S3348" s="18" t="b">
        <f>IF(LEFT(C3348,1)="1",1,-1)*SUMIF([1]Budget!V:V,'Budget Worksheet for Pivot Tabl'!K3348,[1]Budget!AC:AC)=P3348</f>
        <v>1</v>
      </c>
    </row>
    <row r="3349" spans="1:19" x14ac:dyDescent="0.25">
      <c r="A3349" t="s">
        <v>47</v>
      </c>
      <c r="B3349" t="s">
        <v>48</v>
      </c>
      <c r="C3349" t="s">
        <v>8</v>
      </c>
      <c r="D3349" t="str">
        <f t="shared" si="52"/>
        <v>OUTFLOWS</v>
      </c>
      <c r="E3349" t="s">
        <v>116</v>
      </c>
      <c r="F3349" t="s">
        <v>117</v>
      </c>
      <c r="G3349" t="s">
        <v>2121</v>
      </c>
      <c r="H3349" t="s">
        <v>2122</v>
      </c>
      <c r="I3349" t="s">
        <v>69</v>
      </c>
      <c r="J3349" t="s">
        <v>4334</v>
      </c>
      <c r="K3349" t="s">
        <v>4338</v>
      </c>
      <c r="L3349" t="s">
        <v>597</v>
      </c>
      <c r="M3349" s="17">
        <f>VLOOKUP($K3349,[1]Budget!$V:$AE,5,0)*IF($C3349="1 - Revenues",1,IF(AND($C3349="5 - Transfers",MID(I3349,15,1)="4"),1,-1))</f>
        <v>0</v>
      </c>
      <c r="N3349" s="17">
        <f>VLOOKUP($K3349,[1]Budget!$V:$AE,6,0)*IF($C3349="1 - Revenues",1,IF(AND($C3349="5 - Transfers",MID(J3349,15,1)="4"),1,-1))</f>
        <v>0</v>
      </c>
      <c r="O3349" s="17">
        <f>IFERROR(IF(RIGHT(LEFT(K3349,15),1)="4",VLOOKUP(K3349,'[1]Budget Worksheet'!A:B,2,0),-1*VLOOKUP(K3349,'[1]Budget Worksheet'!A:B,2,0)),0)</f>
        <v>-211</v>
      </c>
      <c r="P3349" s="17">
        <f>VLOOKUP($K3349,[1]Budget!$V:$AE,8,0)*IF($C3349="1 - Revenues",1,IF(AND($C3349="5 - Transfers",MID($K3349,15,1)="4"),1,-1))</f>
        <v>-211</v>
      </c>
      <c r="Q3349" s="17">
        <f>VLOOKUP($K3349,[1]Budget!$V:$AE,10,0)*IF($C3349="1 - Revenues",1,IF(AND($C3349="5 - Transfers",MID(K3349,15,1)="4"),1,-1))</f>
        <v>0</v>
      </c>
      <c r="S3349" s="18" t="b">
        <f>IF(LEFT(C3349,1)="1",1,-1)*SUMIF([1]Budget!V:V,'Budget Worksheet for Pivot Tabl'!K3349,[1]Budget!AC:AC)=P3349</f>
        <v>1</v>
      </c>
    </row>
    <row r="3350" spans="1:19" x14ac:dyDescent="0.25">
      <c r="A3350" t="s">
        <v>47</v>
      </c>
      <c r="B3350" t="s">
        <v>48</v>
      </c>
      <c r="C3350" t="s">
        <v>8</v>
      </c>
      <c r="D3350" t="str">
        <f t="shared" si="52"/>
        <v>OUTFLOWS</v>
      </c>
      <c r="E3350" t="s">
        <v>116</v>
      </c>
      <c r="F3350" t="s">
        <v>117</v>
      </c>
      <c r="G3350" t="s">
        <v>2121</v>
      </c>
      <c r="H3350" t="s">
        <v>2122</v>
      </c>
      <c r="I3350" t="s">
        <v>69</v>
      </c>
      <c r="J3350" t="s">
        <v>4334</v>
      </c>
      <c r="K3350" t="s">
        <v>4339</v>
      </c>
      <c r="L3350" t="s">
        <v>599</v>
      </c>
      <c r="M3350" s="17">
        <f>VLOOKUP($K3350,[1]Budget!$V:$AE,5,0)*IF($C3350="1 - Revenues",1,IF(AND($C3350="5 - Transfers",MID(I3350,15,1)="4"),1,-1))</f>
        <v>0</v>
      </c>
      <c r="N3350" s="17">
        <f>VLOOKUP($K3350,[1]Budget!$V:$AE,6,0)*IF($C3350="1 - Revenues",1,IF(AND($C3350="5 - Transfers",MID(J3350,15,1)="4"),1,-1))</f>
        <v>0</v>
      </c>
      <c r="O3350" s="17">
        <f>IFERROR(IF(RIGHT(LEFT(K3350,15),1)="4",VLOOKUP(K3350,'[1]Budget Worksheet'!A:B,2,0),-1*VLOOKUP(K3350,'[1]Budget Worksheet'!A:B,2,0)),0)</f>
        <v>-120</v>
      </c>
      <c r="P3350" s="17">
        <f>VLOOKUP($K3350,[1]Budget!$V:$AE,8,0)*IF($C3350="1 - Revenues",1,IF(AND($C3350="5 - Transfers",MID($K3350,15,1)="4"),1,-1))</f>
        <v>-120</v>
      </c>
      <c r="Q3350" s="17">
        <f>VLOOKUP($K3350,[1]Budget!$V:$AE,10,0)*IF($C3350="1 - Revenues",1,IF(AND($C3350="5 - Transfers",MID(K3350,15,1)="4"),1,-1))</f>
        <v>0</v>
      </c>
      <c r="S3350" s="18" t="b">
        <f>IF(LEFT(C3350,1)="1",1,-1)*SUMIF([1]Budget!V:V,'Budget Worksheet for Pivot Tabl'!K3350,[1]Budget!AC:AC)=P3350</f>
        <v>1</v>
      </c>
    </row>
    <row r="3351" spans="1:19" x14ac:dyDescent="0.25">
      <c r="A3351" t="s">
        <v>47</v>
      </c>
      <c r="B3351" t="s">
        <v>48</v>
      </c>
      <c r="C3351" t="s">
        <v>8</v>
      </c>
      <c r="D3351" t="str">
        <f t="shared" si="52"/>
        <v>OUTFLOWS</v>
      </c>
      <c r="E3351" t="s">
        <v>116</v>
      </c>
      <c r="F3351" t="s">
        <v>117</v>
      </c>
      <c r="G3351" t="s">
        <v>2121</v>
      </c>
      <c r="H3351" t="s">
        <v>2122</v>
      </c>
      <c r="I3351" t="s">
        <v>69</v>
      </c>
      <c r="J3351" t="s">
        <v>4334</v>
      </c>
      <c r="K3351" t="s">
        <v>4340</v>
      </c>
      <c r="L3351" t="s">
        <v>1084</v>
      </c>
      <c r="M3351" s="17">
        <f>VLOOKUP($K3351,[1]Budget!$V:$AE,5,0)*IF($C3351="1 - Revenues",1,IF(AND($C3351="5 - Transfers",MID(I3351,15,1)="4"),1,-1))</f>
        <v>0</v>
      </c>
      <c r="N3351" s="17">
        <f>VLOOKUP($K3351,[1]Budget!$V:$AE,6,0)*IF($C3351="1 - Revenues",1,IF(AND($C3351="5 - Transfers",MID(J3351,15,1)="4"),1,-1))</f>
        <v>0</v>
      </c>
      <c r="O3351" s="17">
        <f>IFERROR(IF(RIGHT(LEFT(K3351,15),1)="4",VLOOKUP(K3351,'[1]Budget Worksheet'!A:B,2,0),-1*VLOOKUP(K3351,'[1]Budget Worksheet'!A:B,2,0)),0)</f>
        <v>0</v>
      </c>
      <c r="P3351" s="17">
        <f>VLOOKUP($K3351,[1]Budget!$V:$AE,8,0)*IF($C3351="1 - Revenues",1,IF(AND($C3351="5 - Transfers",MID($K3351,15,1)="4"),1,-1))</f>
        <v>0</v>
      </c>
      <c r="Q3351" s="17">
        <f>VLOOKUP($K3351,[1]Budget!$V:$AE,10,0)*IF($C3351="1 - Revenues",1,IF(AND($C3351="5 - Transfers",MID(K3351,15,1)="4"),1,-1))</f>
        <v>0</v>
      </c>
      <c r="S3351" s="18" t="b">
        <f>IF(LEFT(C3351,1)="1",1,-1)*SUMIF([1]Budget!V:V,'Budget Worksheet for Pivot Tabl'!K3351,[1]Budget!AC:AC)=P3351</f>
        <v>1</v>
      </c>
    </row>
    <row r="3352" spans="1:19" x14ac:dyDescent="0.25">
      <c r="A3352" t="s">
        <v>47</v>
      </c>
      <c r="B3352" t="s">
        <v>48</v>
      </c>
      <c r="C3352" t="s">
        <v>8</v>
      </c>
      <c r="D3352" t="str">
        <f t="shared" si="52"/>
        <v>OUTFLOWS</v>
      </c>
      <c r="E3352" t="s">
        <v>116</v>
      </c>
      <c r="F3352" t="s">
        <v>117</v>
      </c>
      <c r="G3352" t="s">
        <v>2121</v>
      </c>
      <c r="H3352" t="s">
        <v>2122</v>
      </c>
      <c r="I3352" t="s">
        <v>69</v>
      </c>
      <c r="J3352" t="s">
        <v>4334</v>
      </c>
      <c r="K3352" t="s">
        <v>4341</v>
      </c>
      <c r="L3352" t="s">
        <v>470</v>
      </c>
      <c r="M3352" s="17">
        <f>VLOOKUP($K3352,[1]Budget!$V:$AE,5,0)*IF($C3352="1 - Revenues",1,IF(AND($C3352="5 - Transfers",MID(I3352,15,1)="4"),1,-1))</f>
        <v>-2000</v>
      </c>
      <c r="N3352" s="17">
        <f>VLOOKUP($K3352,[1]Budget!$V:$AE,6,0)*IF($C3352="1 - Revenues",1,IF(AND($C3352="5 - Transfers",MID(J3352,15,1)="4"),1,-1))</f>
        <v>-3000</v>
      </c>
      <c r="O3352" s="17">
        <f>IFERROR(IF(RIGHT(LEFT(K3352,15),1)="4",VLOOKUP(K3352,'[1]Budget Worksheet'!A:B,2,0),-1*VLOOKUP(K3352,'[1]Budget Worksheet'!A:B,2,0)),0)</f>
        <v>-2757</v>
      </c>
      <c r="P3352" s="17">
        <f>VLOOKUP($K3352,[1]Budget!$V:$AE,8,0)*IF($C3352="1 - Revenues",1,IF(AND($C3352="5 - Transfers",MID($K3352,15,1)="4"),1,-1))</f>
        <v>-2000</v>
      </c>
      <c r="Q3352" s="17">
        <f>VLOOKUP($K3352,[1]Budget!$V:$AE,10,0)*IF($C3352="1 - Revenues",1,IF(AND($C3352="5 - Transfers",MID(K3352,15,1)="4"),1,-1))</f>
        <v>757</v>
      </c>
      <c r="S3352" s="18" t="b">
        <f>IF(LEFT(C3352,1)="1",1,-1)*SUMIF([1]Budget!V:V,'Budget Worksheet for Pivot Tabl'!K3352,[1]Budget!AC:AC)=P3352</f>
        <v>1</v>
      </c>
    </row>
    <row r="3353" spans="1:19" x14ac:dyDescent="0.25">
      <c r="A3353" t="s">
        <v>47</v>
      </c>
      <c r="B3353" t="s">
        <v>48</v>
      </c>
      <c r="C3353" t="s">
        <v>8</v>
      </c>
      <c r="D3353" t="str">
        <f t="shared" si="52"/>
        <v>OUTFLOWS</v>
      </c>
      <c r="E3353" t="s">
        <v>116</v>
      </c>
      <c r="F3353" t="s">
        <v>117</v>
      </c>
      <c r="G3353" t="s">
        <v>2121</v>
      </c>
      <c r="H3353" t="s">
        <v>2122</v>
      </c>
      <c r="I3353" t="s">
        <v>69</v>
      </c>
      <c r="J3353" t="s">
        <v>4334</v>
      </c>
      <c r="K3353" t="s">
        <v>4342</v>
      </c>
      <c r="L3353" t="s">
        <v>606</v>
      </c>
      <c r="M3353" s="17">
        <f>VLOOKUP($K3353,[1]Budget!$V:$AE,5,0)*IF($C3353="1 - Revenues",1,IF(AND($C3353="5 - Transfers",MID(I3353,15,1)="4"),1,-1))</f>
        <v>-1000</v>
      </c>
      <c r="N3353" s="17">
        <f>VLOOKUP($K3353,[1]Budget!$V:$AE,6,0)*IF($C3353="1 - Revenues",1,IF(AND($C3353="5 - Transfers",MID(J3353,15,1)="4"),1,-1))</f>
        <v>-1000</v>
      </c>
      <c r="O3353" s="17">
        <f>IFERROR(IF(RIGHT(LEFT(K3353,15),1)="4",VLOOKUP(K3353,'[1]Budget Worksheet'!A:B,2,0),-1*VLOOKUP(K3353,'[1]Budget Worksheet'!A:B,2,0)),0)</f>
        <v>-653</v>
      </c>
      <c r="P3353" s="17">
        <f>VLOOKUP($K3353,[1]Budget!$V:$AE,8,0)*IF($C3353="1 - Revenues",1,IF(AND($C3353="5 - Transfers",MID($K3353,15,1)="4"),1,-1))</f>
        <v>-653</v>
      </c>
      <c r="Q3353" s="17">
        <f>VLOOKUP($K3353,[1]Budget!$V:$AE,10,0)*IF($C3353="1 - Revenues",1,IF(AND($C3353="5 - Transfers",MID(K3353,15,1)="4"),1,-1))</f>
        <v>0</v>
      </c>
      <c r="S3353" s="18" t="b">
        <f>IF(LEFT(C3353,1)="1",1,-1)*SUMIF([1]Budget!V:V,'Budget Worksheet for Pivot Tabl'!K3353,[1]Budget!AC:AC)=P3353</f>
        <v>1</v>
      </c>
    </row>
    <row r="3354" spans="1:19" x14ac:dyDescent="0.25">
      <c r="A3354" t="s">
        <v>47</v>
      </c>
      <c r="B3354" t="s">
        <v>48</v>
      </c>
      <c r="C3354" t="s">
        <v>8</v>
      </c>
      <c r="D3354" t="str">
        <f t="shared" si="52"/>
        <v>OUTFLOWS</v>
      </c>
      <c r="E3354" t="s">
        <v>116</v>
      </c>
      <c r="F3354" t="s">
        <v>117</v>
      </c>
      <c r="G3354" t="s">
        <v>2121</v>
      </c>
      <c r="H3354" t="s">
        <v>2122</v>
      </c>
      <c r="I3354" t="s">
        <v>69</v>
      </c>
      <c r="J3354" t="s">
        <v>4334</v>
      </c>
      <c r="K3354" t="s">
        <v>4343</v>
      </c>
      <c r="L3354" t="s">
        <v>608</v>
      </c>
      <c r="M3354" s="17">
        <f>VLOOKUP($K3354,[1]Budget!$V:$AE,5,0)*IF($C3354="1 - Revenues",1,IF(AND($C3354="5 - Transfers",MID(I3354,15,1)="4"),1,-1))</f>
        <v>0</v>
      </c>
      <c r="N3354" s="17">
        <f>VLOOKUP($K3354,[1]Budget!$V:$AE,6,0)*IF($C3354="1 - Revenues",1,IF(AND($C3354="5 - Transfers",MID(J3354,15,1)="4"),1,-1))</f>
        <v>-2000</v>
      </c>
      <c r="O3354" s="17">
        <f>IFERROR(IF(RIGHT(LEFT(K3354,15),1)="4",VLOOKUP(K3354,'[1]Budget Worksheet'!A:B,2,0),-1*VLOOKUP(K3354,'[1]Budget Worksheet'!A:B,2,0)),0)</f>
        <v>-2251</v>
      </c>
      <c r="P3354" s="17">
        <f>VLOOKUP($K3354,[1]Budget!$V:$AE,8,0)*IF($C3354="1 - Revenues",1,IF(AND($C3354="5 - Transfers",MID($K3354,15,1)="4"),1,-1))</f>
        <v>-2251</v>
      </c>
      <c r="Q3354" s="17">
        <f>VLOOKUP($K3354,[1]Budget!$V:$AE,10,0)*IF($C3354="1 - Revenues",1,IF(AND($C3354="5 - Transfers",MID(K3354,15,1)="4"),1,-1))</f>
        <v>0</v>
      </c>
      <c r="S3354" s="18" t="b">
        <f>IF(LEFT(C3354,1)="1",1,-1)*SUMIF([1]Budget!V:V,'Budget Worksheet for Pivot Tabl'!K3354,[1]Budget!AC:AC)=P3354</f>
        <v>1</v>
      </c>
    </row>
    <row r="3355" spans="1:19" x14ac:dyDescent="0.25">
      <c r="A3355" t="s">
        <v>47</v>
      </c>
      <c r="B3355" t="s">
        <v>48</v>
      </c>
      <c r="C3355" t="s">
        <v>8</v>
      </c>
      <c r="D3355" t="str">
        <f t="shared" si="52"/>
        <v>OUTFLOWS</v>
      </c>
      <c r="E3355" t="s">
        <v>116</v>
      </c>
      <c r="F3355" t="s">
        <v>117</v>
      </c>
      <c r="G3355" t="s">
        <v>2121</v>
      </c>
      <c r="H3355" t="s">
        <v>2122</v>
      </c>
      <c r="I3355" t="s">
        <v>69</v>
      </c>
      <c r="J3355" t="s">
        <v>4334</v>
      </c>
      <c r="K3355" t="s">
        <v>4344</v>
      </c>
      <c r="L3355" t="s">
        <v>610</v>
      </c>
      <c r="M3355" s="17">
        <f>VLOOKUP($K3355,[1]Budget!$V:$AE,5,0)*IF($C3355="1 - Revenues",1,IF(AND($C3355="5 - Transfers",MID(I3355,15,1)="4"),1,-1))</f>
        <v>0</v>
      </c>
      <c r="N3355" s="17">
        <f>VLOOKUP($K3355,[1]Budget!$V:$AE,6,0)*IF($C3355="1 - Revenues",1,IF(AND($C3355="5 - Transfers",MID(J3355,15,1)="4"),1,-1))</f>
        <v>0</v>
      </c>
      <c r="O3355" s="17">
        <f>IFERROR(IF(RIGHT(LEFT(K3355,15),1)="4",VLOOKUP(K3355,'[1]Budget Worksheet'!A:B,2,0),-1*VLOOKUP(K3355,'[1]Budget Worksheet'!A:B,2,0)),0)</f>
        <v>-132</v>
      </c>
      <c r="P3355" s="17">
        <f>VLOOKUP($K3355,[1]Budget!$V:$AE,8,0)*IF($C3355="1 - Revenues",1,IF(AND($C3355="5 - Transfers",MID($K3355,15,1)="4"),1,-1))</f>
        <v>-132</v>
      </c>
      <c r="Q3355" s="17">
        <f>VLOOKUP($K3355,[1]Budget!$V:$AE,10,0)*IF($C3355="1 - Revenues",1,IF(AND($C3355="5 - Transfers",MID(K3355,15,1)="4"),1,-1))</f>
        <v>0</v>
      </c>
      <c r="S3355" s="18" t="b">
        <f>IF(LEFT(C3355,1)="1",1,-1)*SUMIF([1]Budget!V:V,'Budget Worksheet for Pivot Tabl'!K3355,[1]Budget!AC:AC)=P3355</f>
        <v>1</v>
      </c>
    </row>
    <row r="3356" spans="1:19" x14ac:dyDescent="0.25">
      <c r="A3356" t="s">
        <v>47</v>
      </c>
      <c r="B3356" t="s">
        <v>48</v>
      </c>
      <c r="C3356" t="s">
        <v>8</v>
      </c>
      <c r="D3356" t="str">
        <f t="shared" si="52"/>
        <v>OUTFLOWS</v>
      </c>
      <c r="E3356" t="s">
        <v>116</v>
      </c>
      <c r="F3356" t="s">
        <v>117</v>
      </c>
      <c r="G3356" t="s">
        <v>2121</v>
      </c>
      <c r="H3356" t="s">
        <v>2122</v>
      </c>
      <c r="I3356" t="s">
        <v>69</v>
      </c>
      <c r="J3356" t="s">
        <v>4334</v>
      </c>
      <c r="K3356" t="s">
        <v>4345</v>
      </c>
      <c r="L3356" t="s">
        <v>612</v>
      </c>
      <c r="M3356" s="17">
        <f>VLOOKUP($K3356,[1]Budget!$V:$AE,5,0)*IF($C3356="1 - Revenues",1,IF(AND($C3356="5 - Transfers",MID(I3356,15,1)="4"),1,-1))</f>
        <v>0</v>
      </c>
      <c r="N3356" s="17">
        <f>VLOOKUP($K3356,[1]Budget!$V:$AE,6,0)*IF($C3356="1 - Revenues",1,IF(AND($C3356="5 - Transfers",MID(J3356,15,1)="4"),1,-1))</f>
        <v>0</v>
      </c>
      <c r="O3356" s="17">
        <f>IFERROR(IF(RIGHT(LEFT(K3356,15),1)="4",VLOOKUP(K3356,'[1]Budget Worksheet'!A:B,2,0),-1*VLOOKUP(K3356,'[1]Budget Worksheet'!A:B,2,0)),0)</f>
        <v>-22</v>
      </c>
      <c r="P3356" s="17">
        <f>VLOOKUP($K3356,[1]Budget!$V:$AE,8,0)*IF($C3356="1 - Revenues",1,IF(AND($C3356="5 - Transfers",MID($K3356,15,1)="4"),1,-1))</f>
        <v>-22</v>
      </c>
      <c r="Q3356" s="17">
        <f>VLOOKUP($K3356,[1]Budget!$V:$AE,10,0)*IF($C3356="1 - Revenues",1,IF(AND($C3356="5 - Transfers",MID(K3356,15,1)="4"),1,-1))</f>
        <v>0</v>
      </c>
      <c r="S3356" s="18" t="b">
        <f>IF(LEFT(C3356,1)="1",1,-1)*SUMIF([1]Budget!V:V,'Budget Worksheet for Pivot Tabl'!K3356,[1]Budget!AC:AC)=P3356</f>
        <v>1</v>
      </c>
    </row>
    <row r="3357" spans="1:19" x14ac:dyDescent="0.25">
      <c r="A3357" t="s">
        <v>47</v>
      </c>
      <c r="B3357" t="s">
        <v>48</v>
      </c>
      <c r="C3357" t="s">
        <v>8</v>
      </c>
      <c r="D3357" t="str">
        <f t="shared" si="52"/>
        <v>OUTFLOWS</v>
      </c>
      <c r="E3357" t="s">
        <v>116</v>
      </c>
      <c r="F3357" t="s">
        <v>117</v>
      </c>
      <c r="G3357" t="s">
        <v>2121</v>
      </c>
      <c r="H3357" t="s">
        <v>2122</v>
      </c>
      <c r="I3357" t="s">
        <v>69</v>
      </c>
      <c r="J3357" t="s">
        <v>4334</v>
      </c>
      <c r="K3357" t="s">
        <v>4346</v>
      </c>
      <c r="L3357" t="s">
        <v>614</v>
      </c>
      <c r="M3357" s="17">
        <f>VLOOKUP($K3357,[1]Budget!$V:$AE,5,0)*IF($C3357="1 - Revenues",1,IF(AND($C3357="5 - Transfers",MID(I3357,15,1)="4"),1,-1))</f>
        <v>0</v>
      </c>
      <c r="N3357" s="17">
        <f>VLOOKUP($K3357,[1]Budget!$V:$AE,6,0)*IF($C3357="1 - Revenues",1,IF(AND($C3357="5 - Transfers",MID(J3357,15,1)="4"),1,-1))</f>
        <v>0</v>
      </c>
      <c r="O3357" s="17">
        <f>IFERROR(IF(RIGHT(LEFT(K3357,15),1)="4",VLOOKUP(K3357,'[1]Budget Worksheet'!A:B,2,0),-1*VLOOKUP(K3357,'[1]Budget Worksheet'!A:B,2,0)),0)</f>
        <v>-19</v>
      </c>
      <c r="P3357" s="17">
        <f>VLOOKUP($K3357,[1]Budget!$V:$AE,8,0)*IF($C3357="1 - Revenues",1,IF(AND($C3357="5 - Transfers",MID($K3357,15,1)="4"),1,-1))</f>
        <v>-19</v>
      </c>
      <c r="Q3357" s="17">
        <f>VLOOKUP($K3357,[1]Budget!$V:$AE,10,0)*IF($C3357="1 - Revenues",1,IF(AND($C3357="5 - Transfers",MID(K3357,15,1)="4"),1,-1))</f>
        <v>0</v>
      </c>
      <c r="S3357" s="18" t="b">
        <f>IF(LEFT(C3357,1)="1",1,-1)*SUMIF([1]Budget!V:V,'Budget Worksheet for Pivot Tabl'!K3357,[1]Budget!AC:AC)=P3357</f>
        <v>1</v>
      </c>
    </row>
    <row r="3358" spans="1:19" x14ac:dyDescent="0.25">
      <c r="A3358" t="s">
        <v>47</v>
      </c>
      <c r="B3358" t="s">
        <v>48</v>
      </c>
      <c r="C3358" t="s">
        <v>8</v>
      </c>
      <c r="D3358" t="str">
        <f t="shared" si="52"/>
        <v>OUTFLOWS</v>
      </c>
      <c r="E3358" t="s">
        <v>116</v>
      </c>
      <c r="F3358" t="s">
        <v>117</v>
      </c>
      <c r="G3358" t="s">
        <v>2121</v>
      </c>
      <c r="H3358" t="s">
        <v>2122</v>
      </c>
      <c r="I3358" t="s">
        <v>69</v>
      </c>
      <c r="J3358" t="s">
        <v>4334</v>
      </c>
      <c r="K3358" t="s">
        <v>4347</v>
      </c>
      <c r="L3358" t="s">
        <v>616</v>
      </c>
      <c r="M3358" s="17">
        <f>VLOOKUP($K3358,[1]Budget!$V:$AE,5,0)*IF($C3358="1 - Revenues",1,IF(AND($C3358="5 - Transfers",MID(I3358,15,1)="4"),1,-1))</f>
        <v>0</v>
      </c>
      <c r="N3358" s="17">
        <f>VLOOKUP($K3358,[1]Budget!$V:$AE,6,0)*IF($C3358="1 - Revenues",1,IF(AND($C3358="5 - Transfers",MID(J3358,15,1)="4"),1,-1))</f>
        <v>0</v>
      </c>
      <c r="O3358" s="17">
        <f>IFERROR(IF(RIGHT(LEFT(K3358,15),1)="4",VLOOKUP(K3358,'[1]Budget Worksheet'!A:B,2,0),-1*VLOOKUP(K3358,'[1]Budget Worksheet'!A:B,2,0)),0)</f>
        <v>-600</v>
      </c>
      <c r="P3358" s="17">
        <f>VLOOKUP($K3358,[1]Budget!$V:$AE,8,0)*IF($C3358="1 - Revenues",1,IF(AND($C3358="5 - Transfers",MID($K3358,15,1)="4"),1,-1))</f>
        <v>-1000</v>
      </c>
      <c r="Q3358" s="17">
        <f>VLOOKUP($K3358,[1]Budget!$V:$AE,10,0)*IF($C3358="1 - Revenues",1,IF(AND($C3358="5 - Transfers",MID(K3358,15,1)="4"),1,-1))</f>
        <v>-400</v>
      </c>
      <c r="S3358" s="18" t="b">
        <f>IF(LEFT(C3358,1)="1",1,-1)*SUMIF([1]Budget!V:V,'Budget Worksheet for Pivot Tabl'!K3358,[1]Budget!AC:AC)=P3358</f>
        <v>1</v>
      </c>
    </row>
    <row r="3359" spans="1:19" x14ac:dyDescent="0.25">
      <c r="A3359" t="s">
        <v>47</v>
      </c>
      <c r="B3359" t="s">
        <v>48</v>
      </c>
      <c r="C3359" t="s">
        <v>8</v>
      </c>
      <c r="D3359" t="str">
        <f t="shared" si="52"/>
        <v>OUTFLOWS</v>
      </c>
      <c r="E3359" t="s">
        <v>116</v>
      </c>
      <c r="F3359" t="s">
        <v>117</v>
      </c>
      <c r="G3359" t="s">
        <v>2121</v>
      </c>
      <c r="H3359" t="s">
        <v>2122</v>
      </c>
      <c r="I3359" t="s">
        <v>69</v>
      </c>
      <c r="J3359" t="s">
        <v>4334</v>
      </c>
      <c r="K3359" t="s">
        <v>4348</v>
      </c>
      <c r="L3359" t="s">
        <v>618</v>
      </c>
      <c r="M3359" s="17">
        <f>VLOOKUP($K3359,[1]Budget!$V:$AE,5,0)*IF($C3359="1 - Revenues",1,IF(AND($C3359="5 - Transfers",MID(I3359,15,1)="4"),1,-1))</f>
        <v>0</v>
      </c>
      <c r="N3359" s="17">
        <f>VLOOKUP($K3359,[1]Budget!$V:$AE,6,0)*IF($C3359="1 - Revenues",1,IF(AND($C3359="5 - Transfers",MID(J3359,15,1)="4"),1,-1))</f>
        <v>0</v>
      </c>
      <c r="O3359" s="17">
        <f>IFERROR(IF(RIGHT(LEFT(K3359,15),1)="4",VLOOKUP(K3359,'[1]Budget Worksheet'!A:B,2,0),-1*VLOOKUP(K3359,'[1]Budget Worksheet'!A:B,2,0)),0)</f>
        <v>-105</v>
      </c>
      <c r="P3359" s="17">
        <f>VLOOKUP($K3359,[1]Budget!$V:$AE,8,0)*IF($C3359="1 - Revenues",1,IF(AND($C3359="5 - Transfers",MID($K3359,15,1)="4"),1,-1))</f>
        <v>-105</v>
      </c>
      <c r="Q3359" s="17">
        <f>VLOOKUP($K3359,[1]Budget!$V:$AE,10,0)*IF($C3359="1 - Revenues",1,IF(AND($C3359="5 - Transfers",MID(K3359,15,1)="4"),1,-1))</f>
        <v>0</v>
      </c>
      <c r="S3359" s="18" t="b">
        <f>IF(LEFT(C3359,1)="1",1,-1)*SUMIF([1]Budget!V:V,'Budget Worksheet for Pivot Tabl'!K3359,[1]Budget!AC:AC)=P3359</f>
        <v>1</v>
      </c>
    </row>
    <row r="3360" spans="1:19" x14ac:dyDescent="0.25">
      <c r="A3360" t="s">
        <v>47</v>
      </c>
      <c r="B3360" t="s">
        <v>48</v>
      </c>
      <c r="C3360" t="s">
        <v>8</v>
      </c>
      <c r="D3360" t="str">
        <f t="shared" si="52"/>
        <v>OUTFLOWS</v>
      </c>
      <c r="E3360" t="s">
        <v>116</v>
      </c>
      <c r="F3360" t="s">
        <v>117</v>
      </c>
      <c r="G3360" t="s">
        <v>2121</v>
      </c>
      <c r="H3360" t="s">
        <v>2122</v>
      </c>
      <c r="I3360" t="s">
        <v>69</v>
      </c>
      <c r="J3360" t="s">
        <v>4334</v>
      </c>
      <c r="K3360" t="s">
        <v>4349</v>
      </c>
      <c r="L3360" t="s">
        <v>620</v>
      </c>
      <c r="M3360" s="17">
        <f>VLOOKUP($K3360,[1]Budget!$V:$AE,5,0)*IF($C3360="1 - Revenues",1,IF(AND($C3360="5 - Transfers",MID(I3360,15,1)="4"),1,-1))</f>
        <v>-1000</v>
      </c>
      <c r="N3360" s="17">
        <f>VLOOKUP($K3360,[1]Budget!$V:$AE,6,0)*IF($C3360="1 - Revenues",1,IF(AND($C3360="5 - Transfers",MID(J3360,15,1)="4"),1,-1))</f>
        <v>-1000</v>
      </c>
      <c r="O3360" s="17">
        <f>IFERROR(IF(RIGHT(LEFT(K3360,15),1)="4",VLOOKUP(K3360,'[1]Budget Worksheet'!A:B,2,0),-1*VLOOKUP(K3360,'[1]Budget Worksheet'!A:B,2,0)),0)</f>
        <v>0</v>
      </c>
      <c r="P3360" s="17">
        <f>VLOOKUP($K3360,[1]Budget!$V:$AE,8,0)*IF($C3360="1 - Revenues",1,IF(AND($C3360="5 - Transfers",MID($K3360,15,1)="4"),1,-1))</f>
        <v>-1000</v>
      </c>
      <c r="Q3360" s="17">
        <f>VLOOKUP($K3360,[1]Budget!$V:$AE,10,0)*IF($C3360="1 - Revenues",1,IF(AND($C3360="5 - Transfers",MID(K3360,15,1)="4"),1,-1))</f>
        <v>-1000</v>
      </c>
      <c r="S3360" s="18" t="b">
        <f>IF(LEFT(C3360,1)="1",1,-1)*SUMIF([1]Budget!V:V,'Budget Worksheet for Pivot Tabl'!K3360,[1]Budget!AC:AC)=P3360</f>
        <v>1</v>
      </c>
    </row>
    <row r="3361" spans="1:19" x14ac:dyDescent="0.25">
      <c r="A3361" t="s">
        <v>47</v>
      </c>
      <c r="B3361" t="s">
        <v>48</v>
      </c>
      <c r="C3361" t="s">
        <v>8</v>
      </c>
      <c r="D3361" t="str">
        <f t="shared" si="52"/>
        <v>OUTFLOWS</v>
      </c>
      <c r="E3361" t="s">
        <v>116</v>
      </c>
      <c r="F3361" t="s">
        <v>117</v>
      </c>
      <c r="G3361" t="s">
        <v>2121</v>
      </c>
      <c r="H3361" t="s">
        <v>2122</v>
      </c>
      <c r="I3361" t="s">
        <v>69</v>
      </c>
      <c r="J3361" t="s">
        <v>4334</v>
      </c>
      <c r="K3361" t="s">
        <v>4350</v>
      </c>
      <c r="L3361" t="s">
        <v>1020</v>
      </c>
      <c r="M3361" s="17">
        <f>VLOOKUP($K3361,[1]Budget!$V:$AE,5,0)*IF($C3361="1 - Revenues",1,IF(AND($C3361="5 - Transfers",MID(I3361,15,1)="4"),1,-1))</f>
        <v>0</v>
      </c>
      <c r="N3361" s="17">
        <f>VLOOKUP($K3361,[1]Budget!$V:$AE,6,0)*IF($C3361="1 - Revenues",1,IF(AND($C3361="5 - Transfers",MID(J3361,15,1)="4"),1,-1))</f>
        <v>0</v>
      </c>
      <c r="O3361" s="17">
        <f>IFERROR(IF(RIGHT(LEFT(K3361,15),1)="4",VLOOKUP(K3361,'[1]Budget Worksheet'!A:B,2,0),-1*VLOOKUP(K3361,'[1]Budget Worksheet'!A:B,2,0)),0)</f>
        <v>0</v>
      </c>
      <c r="P3361" s="17">
        <f>VLOOKUP($K3361,[1]Budget!$V:$AE,8,0)*IF($C3361="1 - Revenues",1,IF(AND($C3361="5 - Transfers",MID($K3361,15,1)="4"),1,-1))</f>
        <v>0</v>
      </c>
      <c r="Q3361" s="17">
        <f>VLOOKUP($K3361,[1]Budget!$V:$AE,10,0)*IF($C3361="1 - Revenues",1,IF(AND($C3361="5 - Transfers",MID(K3361,15,1)="4"),1,-1))</f>
        <v>0</v>
      </c>
      <c r="S3361" s="18" t="b">
        <f>IF(LEFT(C3361,1)="1",1,-1)*SUMIF([1]Budget!V:V,'Budget Worksheet for Pivot Tabl'!K3361,[1]Budget!AC:AC)=P3361</f>
        <v>1</v>
      </c>
    </row>
    <row r="3362" spans="1:19" x14ac:dyDescent="0.25">
      <c r="A3362" t="s">
        <v>47</v>
      </c>
      <c r="B3362" t="s">
        <v>48</v>
      </c>
      <c r="C3362" t="s">
        <v>8</v>
      </c>
      <c r="D3362" t="str">
        <f t="shared" si="52"/>
        <v>OUTFLOWS</v>
      </c>
      <c r="E3362" t="s">
        <v>116</v>
      </c>
      <c r="F3362" t="s">
        <v>117</v>
      </c>
      <c r="G3362" t="s">
        <v>2121</v>
      </c>
      <c r="H3362" t="s">
        <v>2122</v>
      </c>
      <c r="I3362" t="s">
        <v>69</v>
      </c>
      <c r="J3362" t="s">
        <v>4334</v>
      </c>
      <c r="K3362" t="s">
        <v>4351</v>
      </c>
      <c r="L3362" t="s">
        <v>472</v>
      </c>
      <c r="M3362" s="17">
        <f>VLOOKUP($K3362,[1]Budget!$V:$AE,5,0)*IF($C3362="1 - Revenues",1,IF(AND($C3362="5 - Transfers",MID(I3362,15,1)="4"),1,-1))</f>
        <v>0</v>
      </c>
      <c r="N3362" s="17">
        <f>VLOOKUP($K3362,[1]Budget!$V:$AE,6,0)*IF($C3362="1 - Revenues",1,IF(AND($C3362="5 - Transfers",MID(J3362,15,1)="4"),1,-1))</f>
        <v>0</v>
      </c>
      <c r="O3362" s="17">
        <f>IFERROR(IF(RIGHT(LEFT(K3362,15),1)="4",VLOOKUP(K3362,'[1]Budget Worksheet'!A:B,2,0),-1*VLOOKUP(K3362,'[1]Budget Worksheet'!A:B,2,0)),0)</f>
        <v>-162</v>
      </c>
      <c r="P3362" s="17">
        <f>VLOOKUP($K3362,[1]Budget!$V:$AE,8,0)*IF($C3362="1 - Revenues",1,IF(AND($C3362="5 - Transfers",MID($K3362,15,1)="4"),1,-1))</f>
        <v>-162</v>
      </c>
      <c r="Q3362" s="17">
        <f>VLOOKUP($K3362,[1]Budget!$V:$AE,10,0)*IF($C3362="1 - Revenues",1,IF(AND($C3362="5 - Transfers",MID(K3362,15,1)="4"),1,-1))</f>
        <v>0</v>
      </c>
      <c r="S3362" s="18" t="b">
        <f>IF(LEFT(C3362,1)="1",1,-1)*SUMIF([1]Budget!V:V,'Budget Worksheet for Pivot Tabl'!K3362,[1]Budget!AC:AC)=P3362</f>
        <v>1</v>
      </c>
    </row>
    <row r="3363" spans="1:19" x14ac:dyDescent="0.25">
      <c r="A3363" t="s">
        <v>47</v>
      </c>
      <c r="B3363" t="s">
        <v>48</v>
      </c>
      <c r="C3363" t="s">
        <v>8</v>
      </c>
      <c r="D3363" t="str">
        <f t="shared" si="52"/>
        <v>OUTFLOWS</v>
      </c>
      <c r="E3363" t="s">
        <v>116</v>
      </c>
      <c r="F3363" t="s">
        <v>117</v>
      </c>
      <c r="G3363" t="s">
        <v>2121</v>
      </c>
      <c r="H3363" t="s">
        <v>2122</v>
      </c>
      <c r="I3363" t="s">
        <v>69</v>
      </c>
      <c r="J3363" t="s">
        <v>4334</v>
      </c>
      <c r="K3363" t="s">
        <v>4352</v>
      </c>
      <c r="L3363" t="s">
        <v>625</v>
      </c>
      <c r="M3363" s="17">
        <f>VLOOKUP($K3363,[1]Budget!$V:$AE,5,0)*IF($C3363="1 - Revenues",1,IF(AND($C3363="5 - Transfers",MID(I3363,15,1)="4"),1,-1))</f>
        <v>0</v>
      </c>
      <c r="N3363" s="17">
        <f>VLOOKUP($K3363,[1]Budget!$V:$AE,6,0)*IF($C3363="1 - Revenues",1,IF(AND($C3363="5 - Transfers",MID(J3363,15,1)="4"),1,-1))</f>
        <v>0</v>
      </c>
      <c r="O3363" s="17">
        <f>IFERROR(IF(RIGHT(LEFT(K3363,15),1)="4",VLOOKUP(K3363,'[1]Budget Worksheet'!A:B,2,0),-1*VLOOKUP(K3363,'[1]Budget Worksheet'!A:B,2,0)),0)</f>
        <v>0</v>
      </c>
      <c r="P3363" s="17">
        <f>VLOOKUP($K3363,[1]Budget!$V:$AE,8,0)*IF($C3363="1 - Revenues",1,IF(AND($C3363="5 - Transfers",MID($K3363,15,1)="4"),1,-1))</f>
        <v>0</v>
      </c>
      <c r="Q3363" s="17">
        <f>VLOOKUP($K3363,[1]Budget!$V:$AE,10,0)*IF($C3363="1 - Revenues",1,IF(AND($C3363="5 - Transfers",MID(K3363,15,1)="4"),1,-1))</f>
        <v>0</v>
      </c>
      <c r="S3363" s="18" t="b">
        <f>IF(LEFT(C3363,1)="1",1,-1)*SUMIF([1]Budget!V:V,'Budget Worksheet for Pivot Tabl'!K3363,[1]Budget!AC:AC)=P3363</f>
        <v>1</v>
      </c>
    </row>
    <row r="3364" spans="1:19" x14ac:dyDescent="0.25">
      <c r="A3364" t="s">
        <v>47</v>
      </c>
      <c r="B3364" t="s">
        <v>48</v>
      </c>
      <c r="C3364" t="s">
        <v>8</v>
      </c>
      <c r="D3364" t="str">
        <f t="shared" si="52"/>
        <v>OUTFLOWS</v>
      </c>
      <c r="E3364" t="s">
        <v>116</v>
      </c>
      <c r="F3364" t="s">
        <v>117</v>
      </c>
      <c r="G3364" t="s">
        <v>2121</v>
      </c>
      <c r="H3364" t="s">
        <v>2122</v>
      </c>
      <c r="I3364" t="s">
        <v>69</v>
      </c>
      <c r="J3364" t="s">
        <v>4334</v>
      </c>
      <c r="K3364" t="s">
        <v>4353</v>
      </c>
      <c r="L3364" t="s">
        <v>627</v>
      </c>
      <c r="M3364" s="17">
        <f>VLOOKUP($K3364,[1]Budget!$V:$AE,5,0)*IF($C3364="1 - Revenues",1,IF(AND($C3364="5 - Transfers",MID(I3364,15,1)="4"),1,-1))</f>
        <v>0</v>
      </c>
      <c r="N3364" s="17">
        <f>VLOOKUP($K3364,[1]Budget!$V:$AE,6,0)*IF($C3364="1 - Revenues",1,IF(AND($C3364="5 - Transfers",MID(J3364,15,1)="4"),1,-1))</f>
        <v>0</v>
      </c>
      <c r="O3364" s="17">
        <f>IFERROR(IF(RIGHT(LEFT(K3364,15),1)="4",VLOOKUP(K3364,'[1]Budget Worksheet'!A:B,2,0),-1*VLOOKUP(K3364,'[1]Budget Worksheet'!A:B,2,0)),0)</f>
        <v>-54</v>
      </c>
      <c r="P3364" s="17">
        <f>VLOOKUP($K3364,[1]Budget!$V:$AE,8,0)*IF($C3364="1 - Revenues",1,IF(AND($C3364="5 - Transfers",MID($K3364,15,1)="4"),1,-1))</f>
        <v>-54</v>
      </c>
      <c r="Q3364" s="17">
        <f>VLOOKUP($K3364,[1]Budget!$V:$AE,10,0)*IF($C3364="1 - Revenues",1,IF(AND($C3364="5 - Transfers",MID(K3364,15,1)="4"),1,-1))</f>
        <v>0</v>
      </c>
      <c r="S3364" s="18" t="b">
        <f>IF(LEFT(C3364,1)="1",1,-1)*SUMIF([1]Budget!V:V,'Budget Worksheet for Pivot Tabl'!K3364,[1]Budget!AC:AC)=P3364</f>
        <v>1</v>
      </c>
    </row>
    <row r="3365" spans="1:19" x14ac:dyDescent="0.25">
      <c r="A3365" t="s">
        <v>47</v>
      </c>
      <c r="B3365" t="s">
        <v>48</v>
      </c>
      <c r="C3365" t="s">
        <v>9</v>
      </c>
      <c r="D3365" t="str">
        <f t="shared" si="52"/>
        <v>OUTFLOWS</v>
      </c>
      <c r="E3365" t="s">
        <v>116</v>
      </c>
      <c r="F3365" t="s">
        <v>117</v>
      </c>
      <c r="G3365" t="s">
        <v>2121</v>
      </c>
      <c r="H3365" t="s">
        <v>2122</v>
      </c>
      <c r="I3365" t="s">
        <v>69</v>
      </c>
      <c r="J3365" t="s">
        <v>4334</v>
      </c>
      <c r="K3365" t="s">
        <v>4354</v>
      </c>
      <c r="L3365" t="s">
        <v>4355</v>
      </c>
      <c r="M3365" s="17">
        <f>VLOOKUP($K3365,[1]Budget!$V:$AE,5,0)*IF($C3365="1 - Revenues",1,IF(AND($C3365="5 - Transfers",MID(I3365,15,1)="4"),1,-1))</f>
        <v>0</v>
      </c>
      <c r="N3365" s="17">
        <f>VLOOKUP($K3365,[1]Budget!$V:$AE,6,0)*IF($C3365="1 - Revenues",1,IF(AND($C3365="5 - Transfers",MID(J3365,15,1)="4"),1,-1))</f>
        <v>0</v>
      </c>
      <c r="O3365" s="17">
        <f>IFERROR(IF(RIGHT(LEFT(K3365,15),1)="4",VLOOKUP(K3365,'[1]Budget Worksheet'!A:B,2,0),-1*VLOOKUP(K3365,'[1]Budget Worksheet'!A:B,2,0)),0)</f>
        <v>0</v>
      </c>
      <c r="P3365" s="17">
        <f>VLOOKUP($K3365,[1]Budget!$V:$AE,8,0)*IF($C3365="1 - Revenues",1,IF(AND($C3365="5 - Transfers",MID($K3365,15,1)="4"),1,-1))</f>
        <v>0</v>
      </c>
      <c r="Q3365" s="17">
        <f>VLOOKUP($K3365,[1]Budget!$V:$AE,10,0)*IF($C3365="1 - Revenues",1,IF(AND($C3365="5 - Transfers",MID(K3365,15,1)="4"),1,-1))</f>
        <v>0</v>
      </c>
      <c r="S3365" s="18" t="b">
        <f>IF(LEFT(C3365,1)="1",1,-1)*SUMIF([1]Budget!V:V,'Budget Worksheet for Pivot Tabl'!K3365,[1]Budget!AC:AC)=P3365</f>
        <v>1</v>
      </c>
    </row>
    <row r="3366" spans="1:19" x14ac:dyDescent="0.25">
      <c r="A3366" t="s">
        <v>47</v>
      </c>
      <c r="B3366" t="s">
        <v>48</v>
      </c>
      <c r="C3366" t="s">
        <v>9</v>
      </c>
      <c r="D3366" t="str">
        <f t="shared" si="52"/>
        <v>OUTFLOWS</v>
      </c>
      <c r="E3366" t="s">
        <v>116</v>
      </c>
      <c r="F3366" t="s">
        <v>117</v>
      </c>
      <c r="G3366" t="s">
        <v>2121</v>
      </c>
      <c r="H3366" t="s">
        <v>2122</v>
      </c>
      <c r="I3366" t="s">
        <v>69</v>
      </c>
      <c r="J3366" t="s">
        <v>4334</v>
      </c>
      <c r="K3366" t="s">
        <v>4356</v>
      </c>
      <c r="L3366" t="s">
        <v>4357</v>
      </c>
      <c r="M3366" s="17">
        <f>VLOOKUP($K3366,[1]Budget!$V:$AE,5,0)*IF($C3366="1 - Revenues",1,IF(AND($C3366="5 - Transfers",MID(I3366,15,1)="4"),1,-1))</f>
        <v>-235000</v>
      </c>
      <c r="N3366" s="17">
        <f>VLOOKUP($K3366,[1]Budget!$V:$AE,6,0)*IF($C3366="1 - Revenues",1,IF(AND($C3366="5 - Transfers",MID(J3366,15,1)="4"),1,-1))</f>
        <v>-176000</v>
      </c>
      <c r="O3366" s="17">
        <f>IFERROR(IF(RIGHT(LEFT(K3366,15),1)="4",VLOOKUP(K3366,'[1]Budget Worksheet'!A:B,2,0),-1*VLOOKUP(K3366,'[1]Budget Worksheet'!A:B,2,0)),0)</f>
        <v>-200000</v>
      </c>
      <c r="P3366" s="17">
        <f>VLOOKUP($K3366,[1]Budget!$V:$AE,8,0)*IF($C3366="1 - Revenues",1,IF(AND($C3366="5 - Transfers",MID($K3366,15,1)="4"),1,-1))</f>
        <v>-200000</v>
      </c>
      <c r="Q3366" s="17">
        <f>VLOOKUP($K3366,[1]Budget!$V:$AE,10,0)*IF($C3366="1 - Revenues",1,IF(AND($C3366="5 - Transfers",MID(K3366,15,1)="4"),1,-1))</f>
        <v>0</v>
      </c>
      <c r="S3366" s="18" t="b">
        <f>IF(LEFT(C3366,1)="1",1,-1)*SUMIF([1]Budget!V:V,'Budget Worksheet for Pivot Tabl'!K3366,[1]Budget!AC:AC)=P3366</f>
        <v>1</v>
      </c>
    </row>
    <row r="3367" spans="1:19" x14ac:dyDescent="0.25">
      <c r="A3367" t="s">
        <v>47</v>
      </c>
      <c r="B3367" t="s">
        <v>48</v>
      </c>
      <c r="C3367" t="s">
        <v>8</v>
      </c>
      <c r="D3367" t="str">
        <f t="shared" si="52"/>
        <v>OUTFLOWS</v>
      </c>
      <c r="E3367" t="s">
        <v>116</v>
      </c>
      <c r="F3367" t="s">
        <v>117</v>
      </c>
      <c r="G3367" t="s">
        <v>2121</v>
      </c>
      <c r="H3367" t="s">
        <v>2122</v>
      </c>
      <c r="I3367" t="s">
        <v>4358</v>
      </c>
      <c r="J3367" t="s">
        <v>4359</v>
      </c>
      <c r="K3367" t="s">
        <v>4360</v>
      </c>
      <c r="L3367" t="s">
        <v>590</v>
      </c>
      <c r="M3367" s="17">
        <f>VLOOKUP($K3367,[1]Budget!$V:$AE,5,0)*IF($C3367="1 - Revenues",1,IF(AND($C3367="5 - Transfers",MID(I3367,15,1)="4"),1,-1))</f>
        <v>-10000</v>
      </c>
      <c r="N3367" s="17">
        <f>VLOOKUP($K3367,[1]Budget!$V:$AE,6,0)*IF($C3367="1 - Revenues",1,IF(AND($C3367="5 - Transfers",MID(J3367,15,1)="4"),1,-1))</f>
        <v>-17000</v>
      </c>
      <c r="O3367" s="17">
        <f>IFERROR(IF(RIGHT(LEFT(K3367,15),1)="4",VLOOKUP(K3367,'[1]Budget Worksheet'!A:B,2,0),-1*VLOOKUP(K3367,'[1]Budget Worksheet'!A:B,2,0)),0)</f>
        <v>-12175</v>
      </c>
      <c r="P3367" s="17">
        <f>VLOOKUP($K3367,[1]Budget!$V:$AE,8,0)*IF($C3367="1 - Revenues",1,IF(AND($C3367="5 - Transfers",MID($K3367,15,1)="4"),1,-1))</f>
        <v>-18000</v>
      </c>
      <c r="Q3367" s="17">
        <f>VLOOKUP($K3367,[1]Budget!$V:$AE,10,0)*IF($C3367="1 - Revenues",1,IF(AND($C3367="5 - Transfers",MID(K3367,15,1)="4"),1,-1))</f>
        <v>-5825</v>
      </c>
      <c r="S3367" s="18" t="b">
        <f>IF(LEFT(C3367,1)="1",1,-1)*SUMIF([1]Budget!V:V,'Budget Worksheet for Pivot Tabl'!K3367,[1]Budget!AC:AC)=P3367</f>
        <v>1</v>
      </c>
    </row>
    <row r="3368" spans="1:19" x14ac:dyDescent="0.25">
      <c r="A3368" t="s">
        <v>47</v>
      </c>
      <c r="B3368" t="s">
        <v>48</v>
      </c>
      <c r="C3368" t="s">
        <v>8</v>
      </c>
      <c r="D3368" t="str">
        <f t="shared" si="52"/>
        <v>OUTFLOWS</v>
      </c>
      <c r="E3368" t="s">
        <v>116</v>
      </c>
      <c r="F3368" t="s">
        <v>117</v>
      </c>
      <c r="G3368" t="s">
        <v>2121</v>
      </c>
      <c r="H3368" t="s">
        <v>2122</v>
      </c>
      <c r="I3368" t="s">
        <v>4358</v>
      </c>
      <c r="J3368" t="s">
        <v>4359</v>
      </c>
      <c r="K3368" t="s">
        <v>4361</v>
      </c>
      <c r="L3368" t="s">
        <v>593</v>
      </c>
      <c r="M3368" s="17">
        <f>VLOOKUP($K3368,[1]Budget!$V:$AE,5,0)*IF($C3368="1 - Revenues",1,IF(AND($C3368="5 - Transfers",MID(I3368,15,1)="4"),1,-1))</f>
        <v>-2000</v>
      </c>
      <c r="N3368" s="17">
        <f>VLOOKUP($K3368,[1]Budget!$V:$AE,6,0)*IF($C3368="1 - Revenues",1,IF(AND($C3368="5 - Transfers",MID(J3368,15,1)="4"),1,-1))</f>
        <v>-1000</v>
      </c>
      <c r="O3368" s="17">
        <f>IFERROR(IF(RIGHT(LEFT(K3368,15),1)="4",VLOOKUP(K3368,'[1]Budget Worksheet'!A:B,2,0),-1*VLOOKUP(K3368,'[1]Budget Worksheet'!A:B,2,0)),0)</f>
        <v>-750</v>
      </c>
      <c r="P3368" s="17">
        <f>VLOOKUP($K3368,[1]Budget!$V:$AE,8,0)*IF($C3368="1 - Revenues",1,IF(AND($C3368="5 - Transfers",MID($K3368,15,1)="4"),1,-1))</f>
        <v>-750</v>
      </c>
      <c r="Q3368" s="17">
        <f>VLOOKUP($K3368,[1]Budget!$V:$AE,10,0)*IF($C3368="1 - Revenues",1,IF(AND($C3368="5 - Transfers",MID(K3368,15,1)="4"),1,-1))</f>
        <v>0</v>
      </c>
      <c r="S3368" s="18" t="b">
        <f>IF(LEFT(C3368,1)="1",1,-1)*SUMIF([1]Budget!V:V,'Budget Worksheet for Pivot Tabl'!K3368,[1]Budget!AC:AC)=P3368</f>
        <v>1</v>
      </c>
    </row>
    <row r="3369" spans="1:19" x14ac:dyDescent="0.25">
      <c r="A3369" t="s">
        <v>47</v>
      </c>
      <c r="B3369" t="s">
        <v>48</v>
      </c>
      <c r="C3369" t="s">
        <v>8</v>
      </c>
      <c r="D3369" t="str">
        <f t="shared" si="52"/>
        <v>OUTFLOWS</v>
      </c>
      <c r="E3369" t="s">
        <v>116</v>
      </c>
      <c r="F3369" t="s">
        <v>117</v>
      </c>
      <c r="G3369" t="s">
        <v>2121</v>
      </c>
      <c r="H3369" t="s">
        <v>2122</v>
      </c>
      <c r="I3369" t="s">
        <v>4358</v>
      </c>
      <c r="J3369" t="s">
        <v>4359</v>
      </c>
      <c r="K3369" t="s">
        <v>4362</v>
      </c>
      <c r="L3369" t="s">
        <v>595</v>
      </c>
      <c r="M3369" s="17">
        <f>VLOOKUP($K3369,[1]Budget!$V:$AE,5,0)*IF($C3369="1 - Revenues",1,IF(AND($C3369="5 - Transfers",MID(I3369,15,1)="4"),1,-1))</f>
        <v>0</v>
      </c>
      <c r="N3369" s="17">
        <f>VLOOKUP($K3369,[1]Budget!$V:$AE,6,0)*IF($C3369="1 - Revenues",1,IF(AND($C3369="5 - Transfers",MID(J3369,15,1)="4"),1,-1))</f>
        <v>0</v>
      </c>
      <c r="O3369" s="17">
        <f>IFERROR(IF(RIGHT(LEFT(K3369,15),1)="4",VLOOKUP(K3369,'[1]Budget Worksheet'!A:B,2,0),-1*VLOOKUP(K3369,'[1]Budget Worksheet'!A:B,2,0)),0)</f>
        <v>0</v>
      </c>
      <c r="P3369" s="17">
        <f>VLOOKUP($K3369,[1]Budget!$V:$AE,8,0)*IF($C3369="1 - Revenues",1,IF(AND($C3369="5 - Transfers",MID($K3369,15,1)="4"),1,-1))</f>
        <v>0</v>
      </c>
      <c r="Q3369" s="17">
        <f>VLOOKUP($K3369,[1]Budget!$V:$AE,10,0)*IF($C3369="1 - Revenues",1,IF(AND($C3369="5 - Transfers",MID(K3369,15,1)="4"),1,-1))</f>
        <v>0</v>
      </c>
      <c r="S3369" s="18" t="b">
        <f>IF(LEFT(C3369,1)="1",1,-1)*SUMIF([1]Budget!V:V,'Budget Worksheet for Pivot Tabl'!K3369,[1]Budget!AC:AC)=P3369</f>
        <v>1</v>
      </c>
    </row>
    <row r="3370" spans="1:19" x14ac:dyDescent="0.25">
      <c r="A3370" t="s">
        <v>47</v>
      </c>
      <c r="B3370" t="s">
        <v>48</v>
      </c>
      <c r="C3370" t="s">
        <v>8</v>
      </c>
      <c r="D3370" t="str">
        <f t="shared" si="52"/>
        <v>OUTFLOWS</v>
      </c>
      <c r="E3370" t="s">
        <v>116</v>
      </c>
      <c r="F3370" t="s">
        <v>117</v>
      </c>
      <c r="G3370" t="s">
        <v>2121</v>
      </c>
      <c r="H3370" t="s">
        <v>2122</v>
      </c>
      <c r="I3370" t="s">
        <v>4358</v>
      </c>
      <c r="J3370" t="s">
        <v>4359</v>
      </c>
      <c r="K3370" t="s">
        <v>4363</v>
      </c>
      <c r="L3370" t="s">
        <v>597</v>
      </c>
      <c r="M3370" s="17">
        <f>VLOOKUP($K3370,[1]Budget!$V:$AE,5,0)*IF($C3370="1 - Revenues",1,IF(AND($C3370="5 - Transfers",MID(I3370,15,1)="4"),1,-1))</f>
        <v>0</v>
      </c>
      <c r="N3370" s="17">
        <f>VLOOKUP($K3370,[1]Budget!$V:$AE,6,0)*IF($C3370="1 - Revenues",1,IF(AND($C3370="5 - Transfers",MID(J3370,15,1)="4"),1,-1))</f>
        <v>0</v>
      </c>
      <c r="O3370" s="17">
        <f>IFERROR(IF(RIGHT(LEFT(K3370,15),1)="4",VLOOKUP(K3370,'[1]Budget Worksheet'!A:B,2,0),-1*VLOOKUP(K3370,'[1]Budget Worksheet'!A:B,2,0)),0)</f>
        <v>-211</v>
      </c>
      <c r="P3370" s="17">
        <f>VLOOKUP($K3370,[1]Budget!$V:$AE,8,0)*IF($C3370="1 - Revenues",1,IF(AND($C3370="5 - Transfers",MID($K3370,15,1)="4"),1,-1))</f>
        <v>-211</v>
      </c>
      <c r="Q3370" s="17">
        <f>VLOOKUP($K3370,[1]Budget!$V:$AE,10,0)*IF($C3370="1 - Revenues",1,IF(AND($C3370="5 - Transfers",MID(K3370,15,1)="4"),1,-1))</f>
        <v>0</v>
      </c>
      <c r="S3370" s="18" t="b">
        <f>IF(LEFT(C3370,1)="1",1,-1)*SUMIF([1]Budget!V:V,'Budget Worksheet for Pivot Tabl'!K3370,[1]Budget!AC:AC)=P3370</f>
        <v>1</v>
      </c>
    </row>
    <row r="3371" spans="1:19" x14ac:dyDescent="0.25">
      <c r="A3371" t="s">
        <v>47</v>
      </c>
      <c r="B3371" t="s">
        <v>48</v>
      </c>
      <c r="C3371" t="s">
        <v>8</v>
      </c>
      <c r="D3371" t="str">
        <f t="shared" si="52"/>
        <v>OUTFLOWS</v>
      </c>
      <c r="E3371" t="s">
        <v>116</v>
      </c>
      <c r="F3371" t="s">
        <v>117</v>
      </c>
      <c r="G3371" t="s">
        <v>2121</v>
      </c>
      <c r="H3371" t="s">
        <v>2122</v>
      </c>
      <c r="I3371" t="s">
        <v>4358</v>
      </c>
      <c r="J3371" t="s">
        <v>4359</v>
      </c>
      <c r="K3371" t="s">
        <v>4364</v>
      </c>
      <c r="L3371" t="s">
        <v>599</v>
      </c>
      <c r="M3371" s="17">
        <f>VLOOKUP($K3371,[1]Budget!$V:$AE,5,0)*IF($C3371="1 - Revenues",1,IF(AND($C3371="5 - Transfers",MID(I3371,15,1)="4"),1,-1))</f>
        <v>0</v>
      </c>
      <c r="N3371" s="17">
        <f>VLOOKUP($K3371,[1]Budget!$V:$AE,6,0)*IF($C3371="1 - Revenues",1,IF(AND($C3371="5 - Transfers",MID(J3371,15,1)="4"),1,-1))</f>
        <v>0</v>
      </c>
      <c r="O3371" s="17">
        <f>IFERROR(IF(RIGHT(LEFT(K3371,15),1)="4",VLOOKUP(K3371,'[1]Budget Worksheet'!A:B,2,0),-1*VLOOKUP(K3371,'[1]Budget Worksheet'!A:B,2,0)),0)</f>
        <v>-142</v>
      </c>
      <c r="P3371" s="17">
        <f>VLOOKUP($K3371,[1]Budget!$V:$AE,8,0)*IF($C3371="1 - Revenues",1,IF(AND($C3371="5 - Transfers",MID($K3371,15,1)="4"),1,-1))</f>
        <v>-142</v>
      </c>
      <c r="Q3371" s="17">
        <f>VLOOKUP($K3371,[1]Budget!$V:$AE,10,0)*IF($C3371="1 - Revenues",1,IF(AND($C3371="5 - Transfers",MID(K3371,15,1)="4"),1,-1))</f>
        <v>0</v>
      </c>
      <c r="S3371" s="18" t="b">
        <f>IF(LEFT(C3371,1)="1",1,-1)*SUMIF([1]Budget!V:V,'Budget Worksheet for Pivot Tabl'!K3371,[1]Budget!AC:AC)=P3371</f>
        <v>1</v>
      </c>
    </row>
    <row r="3372" spans="1:19" x14ac:dyDescent="0.25">
      <c r="A3372" t="s">
        <v>47</v>
      </c>
      <c r="B3372" t="s">
        <v>48</v>
      </c>
      <c r="C3372" t="s">
        <v>8</v>
      </c>
      <c r="D3372" t="str">
        <f t="shared" si="52"/>
        <v>OUTFLOWS</v>
      </c>
      <c r="E3372" t="s">
        <v>116</v>
      </c>
      <c r="F3372" t="s">
        <v>117</v>
      </c>
      <c r="G3372" t="s">
        <v>2121</v>
      </c>
      <c r="H3372" t="s">
        <v>2122</v>
      </c>
      <c r="I3372" t="s">
        <v>4358</v>
      </c>
      <c r="J3372" t="s">
        <v>4359</v>
      </c>
      <c r="K3372" t="s">
        <v>4365</v>
      </c>
      <c r="L3372" t="s">
        <v>1084</v>
      </c>
      <c r="M3372" s="17">
        <f>VLOOKUP($K3372,[1]Budget!$V:$AE,5,0)*IF($C3372="1 - Revenues",1,IF(AND($C3372="5 - Transfers",MID(I3372,15,1)="4"),1,-1))</f>
        <v>0</v>
      </c>
      <c r="N3372" s="17">
        <f>VLOOKUP($K3372,[1]Budget!$V:$AE,6,0)*IF($C3372="1 - Revenues",1,IF(AND($C3372="5 - Transfers",MID(J3372,15,1)="4"),1,-1))</f>
        <v>0</v>
      </c>
      <c r="O3372" s="17">
        <f>IFERROR(IF(RIGHT(LEFT(K3372,15),1)="4",VLOOKUP(K3372,'[1]Budget Worksheet'!A:B,2,0),-1*VLOOKUP(K3372,'[1]Budget Worksheet'!A:B,2,0)),0)</f>
        <v>0</v>
      </c>
      <c r="P3372" s="17">
        <f>VLOOKUP($K3372,[1]Budget!$V:$AE,8,0)*IF($C3372="1 - Revenues",1,IF(AND($C3372="5 - Transfers",MID($K3372,15,1)="4"),1,-1))</f>
        <v>0</v>
      </c>
      <c r="Q3372" s="17">
        <f>VLOOKUP($K3372,[1]Budget!$V:$AE,10,0)*IF($C3372="1 - Revenues",1,IF(AND($C3372="5 - Transfers",MID(K3372,15,1)="4"),1,-1))</f>
        <v>0</v>
      </c>
      <c r="S3372" s="18" t="b">
        <f>IF(LEFT(C3372,1)="1",1,-1)*SUMIF([1]Budget!V:V,'Budget Worksheet for Pivot Tabl'!K3372,[1]Budget!AC:AC)=P3372</f>
        <v>1</v>
      </c>
    </row>
    <row r="3373" spans="1:19" x14ac:dyDescent="0.25">
      <c r="A3373" t="s">
        <v>47</v>
      </c>
      <c r="B3373" t="s">
        <v>48</v>
      </c>
      <c r="C3373" t="s">
        <v>8</v>
      </c>
      <c r="D3373" t="str">
        <f t="shared" si="52"/>
        <v>OUTFLOWS</v>
      </c>
      <c r="E3373" t="s">
        <v>116</v>
      </c>
      <c r="F3373" t="s">
        <v>117</v>
      </c>
      <c r="G3373" t="s">
        <v>2121</v>
      </c>
      <c r="H3373" t="s">
        <v>2122</v>
      </c>
      <c r="I3373" t="s">
        <v>4358</v>
      </c>
      <c r="J3373" t="s">
        <v>4359</v>
      </c>
      <c r="K3373" t="s">
        <v>4366</v>
      </c>
      <c r="L3373" t="s">
        <v>470</v>
      </c>
      <c r="M3373" s="17">
        <f>VLOOKUP($K3373,[1]Budget!$V:$AE,5,0)*IF($C3373="1 - Revenues",1,IF(AND($C3373="5 - Transfers",MID(I3373,15,1)="4"),1,-1))</f>
        <v>-2000</v>
      </c>
      <c r="N3373" s="17">
        <f>VLOOKUP($K3373,[1]Budget!$V:$AE,6,0)*IF($C3373="1 - Revenues",1,IF(AND($C3373="5 - Transfers",MID(J3373,15,1)="4"),1,-1))</f>
        <v>-3000</v>
      </c>
      <c r="O3373" s="17">
        <f>IFERROR(IF(RIGHT(LEFT(K3373,15),1)="4",VLOOKUP(K3373,'[1]Budget Worksheet'!A:B,2,0),-1*VLOOKUP(K3373,'[1]Budget Worksheet'!A:B,2,0)),0)</f>
        <v>-3103</v>
      </c>
      <c r="P3373" s="17">
        <f>VLOOKUP($K3373,[1]Budget!$V:$AE,8,0)*IF($C3373="1 - Revenues",1,IF(AND($C3373="5 - Transfers",MID($K3373,15,1)="4"),1,-1))</f>
        <v>-3000</v>
      </c>
      <c r="Q3373" s="17">
        <f>VLOOKUP($K3373,[1]Budget!$V:$AE,10,0)*IF($C3373="1 - Revenues",1,IF(AND($C3373="5 - Transfers",MID(K3373,15,1)="4"),1,-1))</f>
        <v>103</v>
      </c>
      <c r="S3373" s="18" t="b">
        <f>IF(LEFT(C3373,1)="1",1,-1)*SUMIF([1]Budget!V:V,'Budget Worksheet for Pivot Tabl'!K3373,[1]Budget!AC:AC)=P3373</f>
        <v>1</v>
      </c>
    </row>
    <row r="3374" spans="1:19" x14ac:dyDescent="0.25">
      <c r="A3374" t="s">
        <v>47</v>
      </c>
      <c r="B3374" t="s">
        <v>48</v>
      </c>
      <c r="C3374" t="s">
        <v>8</v>
      </c>
      <c r="D3374" t="str">
        <f t="shared" si="52"/>
        <v>OUTFLOWS</v>
      </c>
      <c r="E3374" t="s">
        <v>116</v>
      </c>
      <c r="F3374" t="s">
        <v>117</v>
      </c>
      <c r="G3374" t="s">
        <v>2121</v>
      </c>
      <c r="H3374" t="s">
        <v>2122</v>
      </c>
      <c r="I3374" t="s">
        <v>4358</v>
      </c>
      <c r="J3374" t="s">
        <v>4359</v>
      </c>
      <c r="K3374" t="s">
        <v>4367</v>
      </c>
      <c r="L3374" t="s">
        <v>606</v>
      </c>
      <c r="M3374" s="17">
        <f>VLOOKUP($K3374,[1]Budget!$V:$AE,5,0)*IF($C3374="1 - Revenues",1,IF(AND($C3374="5 - Transfers",MID(I3374,15,1)="4"),1,-1))</f>
        <v>-1000</v>
      </c>
      <c r="N3374" s="17">
        <f>VLOOKUP($K3374,[1]Budget!$V:$AE,6,0)*IF($C3374="1 - Revenues",1,IF(AND($C3374="5 - Transfers",MID(J3374,15,1)="4"),1,-1))</f>
        <v>-1000</v>
      </c>
      <c r="O3374" s="17">
        <f>IFERROR(IF(RIGHT(LEFT(K3374,15),1)="4",VLOOKUP(K3374,'[1]Budget Worksheet'!A:B,2,0),-1*VLOOKUP(K3374,'[1]Budget Worksheet'!A:B,2,0)),0)</f>
        <v>-810</v>
      </c>
      <c r="P3374" s="17">
        <f>VLOOKUP($K3374,[1]Budget!$V:$AE,8,0)*IF($C3374="1 - Revenues",1,IF(AND($C3374="5 - Transfers",MID($K3374,15,1)="4"),1,-1))</f>
        <v>-810</v>
      </c>
      <c r="Q3374" s="17">
        <f>VLOOKUP($K3374,[1]Budget!$V:$AE,10,0)*IF($C3374="1 - Revenues",1,IF(AND($C3374="5 - Transfers",MID(K3374,15,1)="4"),1,-1))</f>
        <v>0</v>
      </c>
      <c r="S3374" s="18" t="b">
        <f>IF(LEFT(C3374,1)="1",1,-1)*SUMIF([1]Budget!V:V,'Budget Worksheet for Pivot Tabl'!K3374,[1]Budget!AC:AC)=P3374</f>
        <v>1</v>
      </c>
    </row>
    <row r="3375" spans="1:19" x14ac:dyDescent="0.25">
      <c r="A3375" t="s">
        <v>47</v>
      </c>
      <c r="B3375" t="s">
        <v>48</v>
      </c>
      <c r="C3375" t="s">
        <v>8</v>
      </c>
      <c r="D3375" t="str">
        <f t="shared" si="52"/>
        <v>OUTFLOWS</v>
      </c>
      <c r="E3375" t="s">
        <v>116</v>
      </c>
      <c r="F3375" t="s">
        <v>117</v>
      </c>
      <c r="G3375" t="s">
        <v>2121</v>
      </c>
      <c r="H3375" t="s">
        <v>2122</v>
      </c>
      <c r="I3375" t="s">
        <v>4358</v>
      </c>
      <c r="J3375" t="s">
        <v>4359</v>
      </c>
      <c r="K3375" t="s">
        <v>4368</v>
      </c>
      <c r="L3375" t="s">
        <v>608</v>
      </c>
      <c r="M3375" s="17">
        <f>VLOOKUP($K3375,[1]Budget!$V:$AE,5,0)*IF($C3375="1 - Revenues",1,IF(AND($C3375="5 - Transfers",MID(I3375,15,1)="4"),1,-1))</f>
        <v>0</v>
      </c>
      <c r="N3375" s="17">
        <f>VLOOKUP($K3375,[1]Budget!$V:$AE,6,0)*IF($C3375="1 - Revenues",1,IF(AND($C3375="5 - Transfers",MID(J3375,15,1)="4"),1,-1))</f>
        <v>-2000</v>
      </c>
      <c r="O3375" s="17">
        <f>IFERROR(IF(RIGHT(LEFT(K3375,15),1)="4",VLOOKUP(K3375,'[1]Budget Worksheet'!A:B,2,0),-1*VLOOKUP(K3375,'[1]Budget Worksheet'!A:B,2,0)),0)</f>
        <v>-2251</v>
      </c>
      <c r="P3375" s="17">
        <f>VLOOKUP($K3375,[1]Budget!$V:$AE,8,0)*IF($C3375="1 - Revenues",1,IF(AND($C3375="5 - Transfers",MID($K3375,15,1)="4"),1,-1))</f>
        <v>-2251</v>
      </c>
      <c r="Q3375" s="17">
        <f>VLOOKUP($K3375,[1]Budget!$V:$AE,10,0)*IF($C3375="1 - Revenues",1,IF(AND($C3375="5 - Transfers",MID(K3375,15,1)="4"),1,-1))</f>
        <v>0</v>
      </c>
      <c r="S3375" s="18" t="b">
        <f>IF(LEFT(C3375,1)="1",1,-1)*SUMIF([1]Budget!V:V,'Budget Worksheet for Pivot Tabl'!K3375,[1]Budget!AC:AC)=P3375</f>
        <v>1</v>
      </c>
    </row>
    <row r="3376" spans="1:19" x14ac:dyDescent="0.25">
      <c r="A3376" t="s">
        <v>47</v>
      </c>
      <c r="B3376" t="s">
        <v>48</v>
      </c>
      <c r="C3376" t="s">
        <v>8</v>
      </c>
      <c r="D3376" t="str">
        <f t="shared" si="52"/>
        <v>OUTFLOWS</v>
      </c>
      <c r="E3376" t="s">
        <v>116</v>
      </c>
      <c r="F3376" t="s">
        <v>117</v>
      </c>
      <c r="G3376" t="s">
        <v>2121</v>
      </c>
      <c r="H3376" t="s">
        <v>2122</v>
      </c>
      <c r="I3376" t="s">
        <v>4358</v>
      </c>
      <c r="J3376" t="s">
        <v>4359</v>
      </c>
      <c r="K3376" t="s">
        <v>4369</v>
      </c>
      <c r="L3376" t="s">
        <v>610</v>
      </c>
      <c r="M3376" s="17">
        <f>VLOOKUP($K3376,[1]Budget!$V:$AE,5,0)*IF($C3376="1 - Revenues",1,IF(AND($C3376="5 - Transfers",MID(I3376,15,1)="4"),1,-1))</f>
        <v>0</v>
      </c>
      <c r="N3376" s="17">
        <f>VLOOKUP($K3376,[1]Budget!$V:$AE,6,0)*IF($C3376="1 - Revenues",1,IF(AND($C3376="5 - Transfers",MID(J3376,15,1)="4"),1,-1))</f>
        <v>0</v>
      </c>
      <c r="O3376" s="17">
        <f>IFERROR(IF(RIGHT(LEFT(K3376,15),1)="4",VLOOKUP(K3376,'[1]Budget Worksheet'!A:B,2,0),-1*VLOOKUP(K3376,'[1]Budget Worksheet'!A:B,2,0)),0)</f>
        <v>-159</v>
      </c>
      <c r="P3376" s="17">
        <f>VLOOKUP($K3376,[1]Budget!$V:$AE,8,0)*IF($C3376="1 - Revenues",1,IF(AND($C3376="5 - Transfers",MID($K3376,15,1)="4"),1,-1))</f>
        <v>-159</v>
      </c>
      <c r="Q3376" s="17">
        <f>VLOOKUP($K3376,[1]Budget!$V:$AE,10,0)*IF($C3376="1 - Revenues",1,IF(AND($C3376="5 - Transfers",MID(K3376,15,1)="4"),1,-1))</f>
        <v>0</v>
      </c>
      <c r="S3376" s="18" t="b">
        <f>IF(LEFT(C3376,1)="1",1,-1)*SUMIF([1]Budget!V:V,'Budget Worksheet for Pivot Tabl'!K3376,[1]Budget!AC:AC)=P3376</f>
        <v>1</v>
      </c>
    </row>
    <row r="3377" spans="1:19" x14ac:dyDescent="0.25">
      <c r="A3377" t="s">
        <v>47</v>
      </c>
      <c r="B3377" t="s">
        <v>48</v>
      </c>
      <c r="C3377" t="s">
        <v>8</v>
      </c>
      <c r="D3377" t="str">
        <f t="shared" si="52"/>
        <v>OUTFLOWS</v>
      </c>
      <c r="E3377" t="s">
        <v>116</v>
      </c>
      <c r="F3377" t="s">
        <v>117</v>
      </c>
      <c r="G3377" t="s">
        <v>2121</v>
      </c>
      <c r="H3377" t="s">
        <v>2122</v>
      </c>
      <c r="I3377" t="s">
        <v>4358</v>
      </c>
      <c r="J3377" t="s">
        <v>4359</v>
      </c>
      <c r="K3377" t="s">
        <v>4370</v>
      </c>
      <c r="L3377" t="s">
        <v>612</v>
      </c>
      <c r="M3377" s="17">
        <f>VLOOKUP($K3377,[1]Budget!$V:$AE,5,0)*IF($C3377="1 - Revenues",1,IF(AND($C3377="5 - Transfers",MID(I3377,15,1)="4"),1,-1))</f>
        <v>0</v>
      </c>
      <c r="N3377" s="17">
        <f>VLOOKUP($K3377,[1]Budget!$V:$AE,6,0)*IF($C3377="1 - Revenues",1,IF(AND($C3377="5 - Transfers",MID(J3377,15,1)="4"),1,-1))</f>
        <v>0</v>
      </c>
      <c r="O3377" s="17">
        <f>IFERROR(IF(RIGHT(LEFT(K3377,15),1)="4",VLOOKUP(K3377,'[1]Budget Worksheet'!A:B,2,0),-1*VLOOKUP(K3377,'[1]Budget Worksheet'!A:B,2,0)),0)</f>
        <v>-27</v>
      </c>
      <c r="P3377" s="17">
        <f>VLOOKUP($K3377,[1]Budget!$V:$AE,8,0)*IF($C3377="1 - Revenues",1,IF(AND($C3377="5 - Transfers",MID($K3377,15,1)="4"),1,-1))</f>
        <v>-27</v>
      </c>
      <c r="Q3377" s="17">
        <f>VLOOKUP($K3377,[1]Budget!$V:$AE,10,0)*IF($C3377="1 - Revenues",1,IF(AND($C3377="5 - Transfers",MID(K3377,15,1)="4"),1,-1))</f>
        <v>0</v>
      </c>
      <c r="S3377" s="18" t="b">
        <f>IF(LEFT(C3377,1)="1",1,-1)*SUMIF([1]Budget!V:V,'Budget Worksheet for Pivot Tabl'!K3377,[1]Budget!AC:AC)=P3377</f>
        <v>1</v>
      </c>
    </row>
    <row r="3378" spans="1:19" x14ac:dyDescent="0.25">
      <c r="A3378" t="s">
        <v>47</v>
      </c>
      <c r="B3378" t="s">
        <v>48</v>
      </c>
      <c r="C3378" t="s">
        <v>8</v>
      </c>
      <c r="D3378" t="str">
        <f t="shared" si="52"/>
        <v>OUTFLOWS</v>
      </c>
      <c r="E3378" t="s">
        <v>116</v>
      </c>
      <c r="F3378" t="s">
        <v>117</v>
      </c>
      <c r="G3378" t="s">
        <v>2121</v>
      </c>
      <c r="H3378" t="s">
        <v>2122</v>
      </c>
      <c r="I3378" t="s">
        <v>4358</v>
      </c>
      <c r="J3378" t="s">
        <v>4359</v>
      </c>
      <c r="K3378" t="s">
        <v>4371</v>
      </c>
      <c r="L3378" t="s">
        <v>614</v>
      </c>
      <c r="M3378" s="17">
        <f>VLOOKUP($K3378,[1]Budget!$V:$AE,5,0)*IF($C3378="1 - Revenues",1,IF(AND($C3378="5 - Transfers",MID(I3378,15,1)="4"),1,-1))</f>
        <v>0</v>
      </c>
      <c r="N3378" s="17">
        <f>VLOOKUP($K3378,[1]Budget!$V:$AE,6,0)*IF($C3378="1 - Revenues",1,IF(AND($C3378="5 - Transfers",MID(J3378,15,1)="4"),1,-1))</f>
        <v>0</v>
      </c>
      <c r="O3378" s="17">
        <f>IFERROR(IF(RIGHT(LEFT(K3378,15),1)="4",VLOOKUP(K3378,'[1]Budget Worksheet'!A:B,2,0),-1*VLOOKUP(K3378,'[1]Budget Worksheet'!A:B,2,0)),0)</f>
        <v>-22</v>
      </c>
      <c r="P3378" s="17">
        <f>VLOOKUP($K3378,[1]Budget!$V:$AE,8,0)*IF($C3378="1 - Revenues",1,IF(AND($C3378="5 - Transfers",MID($K3378,15,1)="4"),1,-1))</f>
        <v>-22</v>
      </c>
      <c r="Q3378" s="17">
        <f>VLOOKUP($K3378,[1]Budget!$V:$AE,10,0)*IF($C3378="1 - Revenues",1,IF(AND($C3378="5 - Transfers",MID(K3378,15,1)="4"),1,-1))</f>
        <v>0</v>
      </c>
      <c r="S3378" s="18" t="b">
        <f>IF(LEFT(C3378,1)="1",1,-1)*SUMIF([1]Budget!V:V,'Budget Worksheet for Pivot Tabl'!K3378,[1]Budget!AC:AC)=P3378</f>
        <v>1</v>
      </c>
    </row>
    <row r="3379" spans="1:19" x14ac:dyDescent="0.25">
      <c r="A3379" t="s">
        <v>47</v>
      </c>
      <c r="B3379" t="s">
        <v>48</v>
      </c>
      <c r="C3379" t="s">
        <v>8</v>
      </c>
      <c r="D3379" t="str">
        <f t="shared" si="52"/>
        <v>OUTFLOWS</v>
      </c>
      <c r="E3379" t="s">
        <v>116</v>
      </c>
      <c r="F3379" t="s">
        <v>117</v>
      </c>
      <c r="G3379" t="s">
        <v>2121</v>
      </c>
      <c r="H3379" t="s">
        <v>2122</v>
      </c>
      <c r="I3379" t="s">
        <v>4358</v>
      </c>
      <c r="J3379" t="s">
        <v>4359</v>
      </c>
      <c r="K3379" t="s">
        <v>4372</v>
      </c>
      <c r="L3379" t="s">
        <v>616</v>
      </c>
      <c r="M3379" s="17">
        <f>VLOOKUP($K3379,[1]Budget!$V:$AE,5,0)*IF($C3379="1 - Revenues",1,IF(AND($C3379="5 - Transfers",MID(I3379,15,1)="4"),1,-1))</f>
        <v>0</v>
      </c>
      <c r="N3379" s="17">
        <f>VLOOKUP($K3379,[1]Budget!$V:$AE,6,0)*IF($C3379="1 - Revenues",1,IF(AND($C3379="5 - Transfers",MID(J3379,15,1)="4"),1,-1))</f>
        <v>0</v>
      </c>
      <c r="O3379" s="17">
        <f>IFERROR(IF(RIGHT(LEFT(K3379,15),1)="4",VLOOKUP(K3379,'[1]Budget Worksheet'!A:B,2,0),-1*VLOOKUP(K3379,'[1]Budget Worksheet'!A:B,2,0)),0)</f>
        <v>-600</v>
      </c>
      <c r="P3379" s="17">
        <f>VLOOKUP($K3379,[1]Budget!$V:$AE,8,0)*IF($C3379="1 - Revenues",1,IF(AND($C3379="5 - Transfers",MID($K3379,15,1)="4"),1,-1))</f>
        <v>-1000</v>
      </c>
      <c r="Q3379" s="17">
        <f>VLOOKUP($K3379,[1]Budget!$V:$AE,10,0)*IF($C3379="1 - Revenues",1,IF(AND($C3379="5 - Transfers",MID(K3379,15,1)="4"),1,-1))</f>
        <v>-400</v>
      </c>
      <c r="S3379" s="18" t="b">
        <f>IF(LEFT(C3379,1)="1",1,-1)*SUMIF([1]Budget!V:V,'Budget Worksheet for Pivot Tabl'!K3379,[1]Budget!AC:AC)=P3379</f>
        <v>1</v>
      </c>
    </row>
    <row r="3380" spans="1:19" x14ac:dyDescent="0.25">
      <c r="A3380" t="s">
        <v>47</v>
      </c>
      <c r="B3380" t="s">
        <v>48</v>
      </c>
      <c r="C3380" t="s">
        <v>8</v>
      </c>
      <c r="D3380" t="str">
        <f t="shared" si="52"/>
        <v>OUTFLOWS</v>
      </c>
      <c r="E3380" t="s">
        <v>116</v>
      </c>
      <c r="F3380" t="s">
        <v>117</v>
      </c>
      <c r="G3380" t="s">
        <v>2121</v>
      </c>
      <c r="H3380" t="s">
        <v>2122</v>
      </c>
      <c r="I3380" t="s">
        <v>4358</v>
      </c>
      <c r="J3380" t="s">
        <v>4359</v>
      </c>
      <c r="K3380" t="s">
        <v>4373</v>
      </c>
      <c r="L3380" t="s">
        <v>618</v>
      </c>
      <c r="M3380" s="17">
        <f>VLOOKUP($K3380,[1]Budget!$V:$AE,5,0)*IF($C3380="1 - Revenues",1,IF(AND($C3380="5 - Transfers",MID(I3380,15,1)="4"),1,-1))</f>
        <v>0</v>
      </c>
      <c r="N3380" s="17">
        <f>VLOOKUP($K3380,[1]Budget!$V:$AE,6,0)*IF($C3380="1 - Revenues",1,IF(AND($C3380="5 - Transfers",MID(J3380,15,1)="4"),1,-1))</f>
        <v>0</v>
      </c>
      <c r="O3380" s="17">
        <f>IFERROR(IF(RIGHT(LEFT(K3380,15),1)="4",VLOOKUP(K3380,'[1]Budget Worksheet'!A:B,2,0),-1*VLOOKUP(K3380,'[1]Budget Worksheet'!A:B,2,0)),0)</f>
        <v>-109</v>
      </c>
      <c r="P3380" s="17">
        <f>VLOOKUP($K3380,[1]Budget!$V:$AE,8,0)*IF($C3380="1 - Revenues",1,IF(AND($C3380="5 - Transfers",MID($K3380,15,1)="4"),1,-1))</f>
        <v>-109</v>
      </c>
      <c r="Q3380" s="17">
        <f>VLOOKUP($K3380,[1]Budget!$V:$AE,10,0)*IF($C3380="1 - Revenues",1,IF(AND($C3380="5 - Transfers",MID(K3380,15,1)="4"),1,-1))</f>
        <v>0</v>
      </c>
      <c r="S3380" s="18" t="b">
        <f>IF(LEFT(C3380,1)="1",1,-1)*SUMIF([1]Budget!V:V,'Budget Worksheet for Pivot Tabl'!K3380,[1]Budget!AC:AC)=P3380</f>
        <v>1</v>
      </c>
    </row>
    <row r="3381" spans="1:19" x14ac:dyDescent="0.25">
      <c r="A3381" t="s">
        <v>47</v>
      </c>
      <c r="B3381" t="s">
        <v>48</v>
      </c>
      <c r="C3381" t="s">
        <v>8</v>
      </c>
      <c r="D3381" t="str">
        <f t="shared" si="52"/>
        <v>OUTFLOWS</v>
      </c>
      <c r="E3381" t="s">
        <v>116</v>
      </c>
      <c r="F3381" t="s">
        <v>117</v>
      </c>
      <c r="G3381" t="s">
        <v>2121</v>
      </c>
      <c r="H3381" t="s">
        <v>2122</v>
      </c>
      <c r="I3381" t="s">
        <v>4358</v>
      </c>
      <c r="J3381" t="s">
        <v>4359</v>
      </c>
      <c r="K3381" t="s">
        <v>4374</v>
      </c>
      <c r="L3381" t="s">
        <v>620</v>
      </c>
      <c r="M3381" s="17">
        <f>VLOOKUP($K3381,[1]Budget!$V:$AE,5,0)*IF($C3381="1 - Revenues",1,IF(AND($C3381="5 - Transfers",MID(I3381,15,1)="4"),1,-1))</f>
        <v>-1000</v>
      </c>
      <c r="N3381" s="17">
        <f>VLOOKUP($K3381,[1]Budget!$V:$AE,6,0)*IF($C3381="1 - Revenues",1,IF(AND($C3381="5 - Transfers",MID(J3381,15,1)="4"),1,-1))</f>
        <v>-1000</v>
      </c>
      <c r="O3381" s="17">
        <f>IFERROR(IF(RIGHT(LEFT(K3381,15),1)="4",VLOOKUP(K3381,'[1]Budget Worksheet'!A:B,2,0),-1*VLOOKUP(K3381,'[1]Budget Worksheet'!A:B,2,0)),0)</f>
        <v>-66</v>
      </c>
      <c r="P3381" s="17">
        <f>VLOOKUP($K3381,[1]Budget!$V:$AE,8,0)*IF($C3381="1 - Revenues",1,IF(AND($C3381="5 - Transfers",MID($K3381,15,1)="4"),1,-1))</f>
        <v>-66</v>
      </c>
      <c r="Q3381" s="17">
        <f>VLOOKUP($K3381,[1]Budget!$V:$AE,10,0)*IF($C3381="1 - Revenues",1,IF(AND($C3381="5 - Transfers",MID(K3381,15,1)="4"),1,-1))</f>
        <v>0</v>
      </c>
      <c r="S3381" s="18" t="b">
        <f>IF(LEFT(C3381,1)="1",1,-1)*SUMIF([1]Budget!V:V,'Budget Worksheet for Pivot Tabl'!K3381,[1]Budget!AC:AC)=P3381</f>
        <v>1</v>
      </c>
    </row>
    <row r="3382" spans="1:19" x14ac:dyDescent="0.25">
      <c r="A3382" t="s">
        <v>47</v>
      </c>
      <c r="B3382" t="s">
        <v>48</v>
      </c>
      <c r="C3382" t="s">
        <v>8</v>
      </c>
      <c r="D3382" t="str">
        <f t="shared" si="52"/>
        <v>OUTFLOWS</v>
      </c>
      <c r="E3382" t="s">
        <v>116</v>
      </c>
      <c r="F3382" t="s">
        <v>117</v>
      </c>
      <c r="G3382" t="s">
        <v>2121</v>
      </c>
      <c r="H3382" t="s">
        <v>2122</v>
      </c>
      <c r="I3382" t="s">
        <v>4358</v>
      </c>
      <c r="J3382" t="s">
        <v>4359</v>
      </c>
      <c r="K3382" t="s">
        <v>4375</v>
      </c>
      <c r="L3382" t="s">
        <v>1020</v>
      </c>
      <c r="M3382" s="17">
        <f>VLOOKUP($K3382,[1]Budget!$V:$AE,5,0)*IF($C3382="1 - Revenues",1,IF(AND($C3382="5 - Transfers",MID(I3382,15,1)="4"),1,-1))</f>
        <v>0</v>
      </c>
      <c r="N3382" s="17">
        <f>VLOOKUP($K3382,[1]Budget!$V:$AE,6,0)*IF($C3382="1 - Revenues",1,IF(AND($C3382="5 - Transfers",MID(J3382,15,1)="4"),1,-1))</f>
        <v>0</v>
      </c>
      <c r="O3382" s="17">
        <f>IFERROR(IF(RIGHT(LEFT(K3382,15),1)="4",VLOOKUP(K3382,'[1]Budget Worksheet'!A:B,2,0),-1*VLOOKUP(K3382,'[1]Budget Worksheet'!A:B,2,0)),0)</f>
        <v>-6</v>
      </c>
      <c r="P3382" s="17">
        <f>VLOOKUP($K3382,[1]Budget!$V:$AE,8,0)*IF($C3382="1 - Revenues",1,IF(AND($C3382="5 - Transfers",MID($K3382,15,1)="4"),1,-1))</f>
        <v>-6</v>
      </c>
      <c r="Q3382" s="17">
        <f>VLOOKUP($K3382,[1]Budget!$V:$AE,10,0)*IF($C3382="1 - Revenues",1,IF(AND($C3382="5 - Transfers",MID(K3382,15,1)="4"),1,-1))</f>
        <v>0</v>
      </c>
      <c r="S3382" s="18" t="b">
        <f>IF(LEFT(C3382,1)="1",1,-1)*SUMIF([1]Budget!V:V,'Budget Worksheet for Pivot Tabl'!K3382,[1]Budget!AC:AC)=P3382</f>
        <v>1</v>
      </c>
    </row>
    <row r="3383" spans="1:19" x14ac:dyDescent="0.25">
      <c r="A3383" t="s">
        <v>47</v>
      </c>
      <c r="B3383" t="s">
        <v>48</v>
      </c>
      <c r="C3383" t="s">
        <v>8</v>
      </c>
      <c r="D3383" t="str">
        <f t="shared" si="52"/>
        <v>OUTFLOWS</v>
      </c>
      <c r="E3383" t="s">
        <v>116</v>
      </c>
      <c r="F3383" t="s">
        <v>117</v>
      </c>
      <c r="G3383" t="s">
        <v>2121</v>
      </c>
      <c r="H3383" t="s">
        <v>2122</v>
      </c>
      <c r="I3383" t="s">
        <v>4358</v>
      </c>
      <c r="J3383" t="s">
        <v>4359</v>
      </c>
      <c r="K3383" t="s">
        <v>4376</v>
      </c>
      <c r="L3383" t="s">
        <v>472</v>
      </c>
      <c r="M3383" s="17">
        <f>VLOOKUP($K3383,[1]Budget!$V:$AE,5,0)*IF($C3383="1 - Revenues",1,IF(AND($C3383="5 - Transfers",MID(I3383,15,1)="4"),1,-1))</f>
        <v>0</v>
      </c>
      <c r="N3383" s="17">
        <f>VLOOKUP($K3383,[1]Budget!$V:$AE,6,0)*IF($C3383="1 - Revenues",1,IF(AND($C3383="5 - Transfers",MID(J3383,15,1)="4"),1,-1))</f>
        <v>0</v>
      </c>
      <c r="O3383" s="17">
        <f>IFERROR(IF(RIGHT(LEFT(K3383,15),1)="4",VLOOKUP(K3383,'[1]Budget Worksheet'!A:B,2,0),-1*VLOOKUP(K3383,'[1]Budget Worksheet'!A:B,2,0)),0)</f>
        <v>-185</v>
      </c>
      <c r="P3383" s="17">
        <f>VLOOKUP($K3383,[1]Budget!$V:$AE,8,0)*IF($C3383="1 - Revenues",1,IF(AND($C3383="5 - Transfers",MID($K3383,15,1)="4"),1,-1))</f>
        <v>-185</v>
      </c>
      <c r="Q3383" s="17">
        <f>VLOOKUP($K3383,[1]Budget!$V:$AE,10,0)*IF($C3383="1 - Revenues",1,IF(AND($C3383="5 - Transfers",MID(K3383,15,1)="4"),1,-1))</f>
        <v>0</v>
      </c>
      <c r="S3383" s="18" t="b">
        <f>IF(LEFT(C3383,1)="1",1,-1)*SUMIF([1]Budget!V:V,'Budget Worksheet for Pivot Tabl'!K3383,[1]Budget!AC:AC)=P3383</f>
        <v>1</v>
      </c>
    </row>
    <row r="3384" spans="1:19" x14ac:dyDescent="0.25">
      <c r="A3384" t="s">
        <v>47</v>
      </c>
      <c r="B3384" t="s">
        <v>48</v>
      </c>
      <c r="C3384" t="s">
        <v>8</v>
      </c>
      <c r="D3384" t="str">
        <f t="shared" si="52"/>
        <v>OUTFLOWS</v>
      </c>
      <c r="E3384" t="s">
        <v>116</v>
      </c>
      <c r="F3384" t="s">
        <v>117</v>
      </c>
      <c r="G3384" t="s">
        <v>2121</v>
      </c>
      <c r="H3384" t="s">
        <v>2122</v>
      </c>
      <c r="I3384" t="s">
        <v>4358</v>
      </c>
      <c r="J3384" t="s">
        <v>4359</v>
      </c>
      <c r="K3384" t="s">
        <v>4377</v>
      </c>
      <c r="L3384" t="s">
        <v>625</v>
      </c>
      <c r="M3384" s="17">
        <f>VLOOKUP($K3384,[1]Budget!$V:$AE,5,0)*IF($C3384="1 - Revenues",1,IF(AND($C3384="5 - Transfers",MID(I3384,15,1)="4"),1,-1))</f>
        <v>0</v>
      </c>
      <c r="N3384" s="17">
        <f>VLOOKUP($K3384,[1]Budget!$V:$AE,6,0)*IF($C3384="1 - Revenues",1,IF(AND($C3384="5 - Transfers",MID(J3384,15,1)="4"),1,-1))</f>
        <v>0</v>
      </c>
      <c r="O3384" s="17">
        <f>IFERROR(IF(RIGHT(LEFT(K3384,15),1)="4",VLOOKUP(K3384,'[1]Budget Worksheet'!A:B,2,0),-1*VLOOKUP(K3384,'[1]Budget Worksheet'!A:B,2,0)),0)</f>
        <v>0</v>
      </c>
      <c r="P3384" s="17">
        <f>VLOOKUP($K3384,[1]Budget!$V:$AE,8,0)*IF($C3384="1 - Revenues",1,IF(AND($C3384="5 - Transfers",MID($K3384,15,1)="4"),1,-1))</f>
        <v>0</v>
      </c>
      <c r="Q3384" s="17">
        <f>VLOOKUP($K3384,[1]Budget!$V:$AE,10,0)*IF($C3384="1 - Revenues",1,IF(AND($C3384="5 - Transfers",MID(K3384,15,1)="4"),1,-1))</f>
        <v>0</v>
      </c>
      <c r="S3384" s="18" t="b">
        <f>IF(LEFT(C3384,1)="1",1,-1)*SUMIF([1]Budget!V:V,'Budget Worksheet for Pivot Tabl'!K3384,[1]Budget!AC:AC)=P3384</f>
        <v>1</v>
      </c>
    </row>
    <row r="3385" spans="1:19" x14ac:dyDescent="0.25">
      <c r="A3385" t="s">
        <v>47</v>
      </c>
      <c r="B3385" t="s">
        <v>48</v>
      </c>
      <c r="C3385" t="s">
        <v>8</v>
      </c>
      <c r="D3385" t="str">
        <f t="shared" si="52"/>
        <v>OUTFLOWS</v>
      </c>
      <c r="E3385" t="s">
        <v>116</v>
      </c>
      <c r="F3385" t="s">
        <v>117</v>
      </c>
      <c r="G3385" t="s">
        <v>2121</v>
      </c>
      <c r="H3385" t="s">
        <v>2122</v>
      </c>
      <c r="I3385" t="s">
        <v>4358</v>
      </c>
      <c r="J3385" t="s">
        <v>4359</v>
      </c>
      <c r="K3385" t="s">
        <v>4378</v>
      </c>
      <c r="L3385" t="s">
        <v>627</v>
      </c>
      <c r="M3385" s="17">
        <f>VLOOKUP($K3385,[1]Budget!$V:$AE,5,0)*IF($C3385="1 - Revenues",1,IF(AND($C3385="5 - Transfers",MID(I3385,15,1)="4"),1,-1))</f>
        <v>0</v>
      </c>
      <c r="N3385" s="17">
        <f>VLOOKUP($K3385,[1]Budget!$V:$AE,6,0)*IF($C3385="1 - Revenues",1,IF(AND($C3385="5 - Transfers",MID(J3385,15,1)="4"),1,-1))</f>
        <v>0</v>
      </c>
      <c r="O3385" s="17">
        <f>IFERROR(IF(RIGHT(LEFT(K3385,15),1)="4",VLOOKUP(K3385,'[1]Budget Worksheet'!A:B,2,0),-1*VLOOKUP(K3385,'[1]Budget Worksheet'!A:B,2,0)),0)</f>
        <v>-54</v>
      </c>
      <c r="P3385" s="17">
        <f>VLOOKUP($K3385,[1]Budget!$V:$AE,8,0)*IF($C3385="1 - Revenues",1,IF(AND($C3385="5 - Transfers",MID($K3385,15,1)="4"),1,-1))</f>
        <v>-54</v>
      </c>
      <c r="Q3385" s="17">
        <f>VLOOKUP($K3385,[1]Budget!$V:$AE,10,0)*IF($C3385="1 - Revenues",1,IF(AND($C3385="5 - Transfers",MID(K3385,15,1)="4"),1,-1))</f>
        <v>0</v>
      </c>
      <c r="S3385" s="18" t="b">
        <f>IF(LEFT(C3385,1)="1",1,-1)*SUMIF([1]Budget!V:V,'Budget Worksheet for Pivot Tabl'!K3385,[1]Budget!AC:AC)=P3385</f>
        <v>1</v>
      </c>
    </row>
    <row r="3386" spans="1:19" x14ac:dyDescent="0.25">
      <c r="A3386" t="s">
        <v>47</v>
      </c>
      <c r="B3386" t="s">
        <v>48</v>
      </c>
      <c r="C3386" t="s">
        <v>8</v>
      </c>
      <c r="D3386" t="str">
        <f t="shared" si="52"/>
        <v>OUTFLOWS</v>
      </c>
      <c r="E3386" t="s">
        <v>116</v>
      </c>
      <c r="F3386" t="s">
        <v>117</v>
      </c>
      <c r="G3386" t="s">
        <v>2121</v>
      </c>
      <c r="H3386" t="s">
        <v>2122</v>
      </c>
      <c r="I3386" t="s">
        <v>4358</v>
      </c>
      <c r="J3386" t="s">
        <v>4359</v>
      </c>
      <c r="K3386" t="s">
        <v>4379</v>
      </c>
      <c r="L3386" t="s">
        <v>629</v>
      </c>
      <c r="M3386" s="17">
        <f>VLOOKUP($K3386,[1]Budget!$V:$AE,5,0)*IF($C3386="1 - Revenues",1,IF(AND($C3386="5 - Transfers",MID(I3386,15,1)="4"),1,-1))</f>
        <v>0</v>
      </c>
      <c r="N3386" s="17">
        <f>VLOOKUP($K3386,[1]Budget!$V:$AE,6,0)*IF($C3386="1 - Revenues",1,IF(AND($C3386="5 - Transfers",MID(J3386,15,1)="4"),1,-1))</f>
        <v>0</v>
      </c>
      <c r="O3386" s="17">
        <f>IFERROR(IF(RIGHT(LEFT(K3386,15),1)="4",VLOOKUP(K3386,'[1]Budget Worksheet'!A:B,2,0),-1*VLOOKUP(K3386,'[1]Budget Worksheet'!A:B,2,0)),0)</f>
        <v>-500</v>
      </c>
      <c r="P3386" s="17">
        <f>VLOOKUP($K3386,[1]Budget!$V:$AE,8,0)*IF($C3386="1 - Revenues",1,IF(AND($C3386="5 - Transfers",MID($K3386,15,1)="4"),1,-1))</f>
        <v>-500</v>
      </c>
      <c r="Q3386" s="17">
        <f>VLOOKUP($K3386,[1]Budget!$V:$AE,10,0)*IF($C3386="1 - Revenues",1,IF(AND($C3386="5 - Transfers",MID(K3386,15,1)="4"),1,-1))</f>
        <v>0</v>
      </c>
      <c r="S3386" s="18" t="b">
        <f>IF(LEFT(C3386,1)="1",1,-1)*SUMIF([1]Budget!V:V,'Budget Worksheet for Pivot Tabl'!K3386,[1]Budget!AC:AC)=P3386</f>
        <v>1</v>
      </c>
    </row>
    <row r="3387" spans="1:19" x14ac:dyDescent="0.25">
      <c r="A3387" t="s">
        <v>47</v>
      </c>
      <c r="B3387" t="s">
        <v>48</v>
      </c>
      <c r="C3387" t="s">
        <v>9</v>
      </c>
      <c r="D3387" t="str">
        <f t="shared" si="52"/>
        <v>OUTFLOWS</v>
      </c>
      <c r="E3387" t="s">
        <v>116</v>
      </c>
      <c r="F3387" t="s">
        <v>117</v>
      </c>
      <c r="G3387" t="s">
        <v>2121</v>
      </c>
      <c r="H3387" t="s">
        <v>2122</v>
      </c>
      <c r="I3387" t="s">
        <v>4358</v>
      </c>
      <c r="J3387" t="s">
        <v>4359</v>
      </c>
      <c r="K3387" t="s">
        <v>4380</v>
      </c>
      <c r="L3387" t="s">
        <v>4286</v>
      </c>
      <c r="M3387" s="17">
        <f>VLOOKUP($K3387,[1]Budget!$V:$AE,5,0)*IF($C3387="1 - Revenues",1,IF(AND($C3387="5 - Transfers",MID(I3387,15,1)="4"),1,-1))</f>
        <v>-318000</v>
      </c>
      <c r="N3387" s="17">
        <f>VLOOKUP($K3387,[1]Budget!$V:$AE,6,0)*IF($C3387="1 - Revenues",1,IF(AND($C3387="5 - Transfers",MID(J3387,15,1)="4"),1,-1))</f>
        <v>-226000</v>
      </c>
      <c r="O3387" s="17">
        <f>IFERROR(IF(RIGHT(LEFT(K3387,15),1)="4",VLOOKUP(K3387,'[1]Budget Worksheet'!A:B,2,0),-1*VLOOKUP(K3387,'[1]Budget Worksheet'!A:B,2,0)),0)</f>
        <v>-250000</v>
      </c>
      <c r="P3387" s="17">
        <f>VLOOKUP($K3387,[1]Budget!$V:$AE,8,0)*IF($C3387="1 - Revenues",1,IF(AND($C3387="5 - Transfers",MID($K3387,15,1)="4"),1,-1))</f>
        <v>-250000</v>
      </c>
      <c r="Q3387" s="17">
        <f>VLOOKUP($K3387,[1]Budget!$V:$AE,10,0)*IF($C3387="1 - Revenues",1,IF(AND($C3387="5 - Transfers",MID(K3387,15,1)="4"),1,-1))</f>
        <v>0</v>
      </c>
      <c r="S3387" s="18" t="b">
        <f>IF(LEFT(C3387,1)="1",1,-1)*SUMIF([1]Budget!V:V,'Budget Worksheet for Pivot Tabl'!K3387,[1]Budget!AC:AC)=P3387</f>
        <v>1</v>
      </c>
    </row>
    <row r="3388" spans="1:19" x14ac:dyDescent="0.25">
      <c r="A3388" t="s">
        <v>47</v>
      </c>
      <c r="B3388" t="s">
        <v>48</v>
      </c>
      <c r="C3388" t="s">
        <v>9</v>
      </c>
      <c r="D3388" t="str">
        <f t="shared" si="52"/>
        <v>OUTFLOWS</v>
      </c>
      <c r="E3388" t="s">
        <v>116</v>
      </c>
      <c r="F3388" t="s">
        <v>117</v>
      </c>
      <c r="G3388" t="s">
        <v>2121</v>
      </c>
      <c r="H3388" t="s">
        <v>2122</v>
      </c>
      <c r="I3388" t="s">
        <v>4358</v>
      </c>
      <c r="J3388" t="s">
        <v>4359</v>
      </c>
      <c r="K3388" t="s">
        <v>4381</v>
      </c>
      <c r="L3388" t="s">
        <v>4382</v>
      </c>
      <c r="M3388" s="17">
        <f>VLOOKUP($K3388,[1]Budget!$V:$AE,5,0)*IF($C3388="1 - Revenues",1,IF(AND($C3388="5 - Transfers",MID(I3388,15,1)="4"),1,-1))</f>
        <v>-13000</v>
      </c>
      <c r="N3388" s="17">
        <f>VLOOKUP($K3388,[1]Budget!$V:$AE,6,0)*IF($C3388="1 - Revenues",1,IF(AND($C3388="5 - Transfers",MID(J3388,15,1)="4"),1,-1))</f>
        <v>-18000</v>
      </c>
      <c r="O3388" s="17">
        <f>IFERROR(IF(RIGHT(LEFT(K3388,15),1)="4",VLOOKUP(K3388,'[1]Budget Worksheet'!A:B,2,0),-1*VLOOKUP(K3388,'[1]Budget Worksheet'!A:B,2,0)),0)</f>
        <v>-25000</v>
      </c>
      <c r="P3388" s="17">
        <f>VLOOKUP($K3388,[1]Budget!$V:$AE,8,0)*IF($C3388="1 - Revenues",1,IF(AND($C3388="5 - Transfers",MID($K3388,15,1)="4"),1,-1))</f>
        <v>-25000</v>
      </c>
      <c r="Q3388" s="17">
        <f>VLOOKUP($K3388,[1]Budget!$V:$AE,10,0)*IF($C3388="1 - Revenues",1,IF(AND($C3388="5 - Transfers",MID(K3388,15,1)="4"),1,-1))</f>
        <v>0</v>
      </c>
      <c r="S3388" s="18" t="b">
        <f>IF(LEFT(C3388,1)="1",1,-1)*SUMIF([1]Budget!V:V,'Budget Worksheet for Pivot Tabl'!K3388,[1]Budget!AC:AC)=P3388</f>
        <v>1</v>
      </c>
    </row>
    <row r="3389" spans="1:19" x14ac:dyDescent="0.25">
      <c r="A3389" t="s">
        <v>49</v>
      </c>
      <c r="B3389" t="s">
        <v>50</v>
      </c>
      <c r="C3389" t="s">
        <v>7</v>
      </c>
      <c r="D3389" t="str">
        <f t="shared" si="52"/>
        <v>INFLOWS</v>
      </c>
      <c r="E3389" t="s">
        <v>116</v>
      </c>
      <c r="F3389" t="s">
        <v>117</v>
      </c>
      <c r="G3389" t="s">
        <v>2121</v>
      </c>
      <c r="H3389" t="s">
        <v>2122</v>
      </c>
      <c r="I3389" t="s">
        <v>2024</v>
      </c>
      <c r="J3389" t="s">
        <v>2025</v>
      </c>
      <c r="K3389" t="s">
        <v>4383</v>
      </c>
      <c r="L3389" t="s">
        <v>4384</v>
      </c>
      <c r="M3389" s="17">
        <f>VLOOKUP($K3389,[1]Budget!$V:$AE,5,0)*IF($C3389="1 - Revenues",1,IF(AND($C3389="5 - Transfers",MID(I3389,15,1)="4"),1,-1))</f>
        <v>1372000</v>
      </c>
      <c r="N3389" s="17">
        <f>VLOOKUP($K3389,[1]Budget!$V:$AE,6,0)*IF($C3389="1 - Revenues",1,IF(AND($C3389="5 - Transfers",MID(J3389,15,1)="4"),1,-1))</f>
        <v>2104000</v>
      </c>
      <c r="O3389" s="17">
        <f>IFERROR(IF(RIGHT(LEFT(K3389,15),1)="4",VLOOKUP(K3389,'[1]Budget Worksheet'!A:B,2,0),-1*VLOOKUP(K3389,'[1]Budget Worksheet'!A:B,2,0)),0)</f>
        <v>1475000</v>
      </c>
      <c r="P3389" s="17">
        <f>VLOOKUP($K3389,[1]Budget!$V:$AE,8,0)*IF($C3389="1 - Revenues",1,IF(AND($C3389="5 - Transfers",MID($K3389,15,1)="4"),1,-1))</f>
        <v>1475000</v>
      </c>
      <c r="Q3389" s="17">
        <f>VLOOKUP($K3389,[1]Budget!$V:$AE,10,0)*IF($C3389="1 - Revenues",1,IF(AND($C3389="5 - Transfers",MID(K3389,15,1)="4"),1,-1))</f>
        <v>0</v>
      </c>
      <c r="S3389" s="18" t="b">
        <f>IF(LEFT(C3389,1)="1",1,-1)*SUMIF([1]Budget!V:V,'Budget Worksheet for Pivot Tabl'!K3389,[1]Budget!AC:AC)=P3389</f>
        <v>1</v>
      </c>
    </row>
    <row r="3390" spans="1:19" x14ac:dyDescent="0.25">
      <c r="A3390" t="s">
        <v>49</v>
      </c>
      <c r="B3390" t="s">
        <v>50</v>
      </c>
      <c r="C3390" t="s">
        <v>7</v>
      </c>
      <c r="D3390" t="str">
        <f t="shared" si="52"/>
        <v>INFLOWS</v>
      </c>
      <c r="E3390" t="s">
        <v>116</v>
      </c>
      <c r="F3390" t="s">
        <v>117</v>
      </c>
      <c r="G3390" t="s">
        <v>2121</v>
      </c>
      <c r="H3390" t="s">
        <v>2122</v>
      </c>
      <c r="I3390" t="s">
        <v>2024</v>
      </c>
      <c r="J3390" t="s">
        <v>2025</v>
      </c>
      <c r="K3390" t="s">
        <v>4385</v>
      </c>
      <c r="L3390" t="s">
        <v>4386</v>
      </c>
      <c r="M3390" s="17">
        <f>VLOOKUP($K3390,[1]Budget!$V:$AE,5,0)*IF($C3390="1 - Revenues",1,IF(AND($C3390="5 - Transfers",MID(I3390,15,1)="4"),1,-1))</f>
        <v>476000</v>
      </c>
      <c r="N3390" s="17">
        <f>VLOOKUP($K3390,[1]Budget!$V:$AE,6,0)*IF($C3390="1 - Revenues",1,IF(AND($C3390="5 - Transfers",MID(J3390,15,1)="4"),1,-1))</f>
        <v>194000</v>
      </c>
      <c r="O3390" s="17">
        <f>IFERROR(IF(RIGHT(LEFT(K3390,15),1)="4",VLOOKUP(K3390,'[1]Budget Worksheet'!A:B,2,0),-1*VLOOKUP(K3390,'[1]Budget Worksheet'!A:B,2,0)),0)</f>
        <v>316000</v>
      </c>
      <c r="P3390" s="17">
        <f>VLOOKUP($K3390,[1]Budget!$V:$AE,8,0)*IF($C3390="1 - Revenues",1,IF(AND($C3390="5 - Transfers",MID($K3390,15,1)="4"),1,-1))</f>
        <v>316000</v>
      </c>
      <c r="Q3390" s="17">
        <f>VLOOKUP($K3390,[1]Budget!$V:$AE,10,0)*IF($C3390="1 - Revenues",1,IF(AND($C3390="5 - Transfers",MID(K3390,15,1)="4"),1,-1))</f>
        <v>0</v>
      </c>
      <c r="S3390" s="18" t="b">
        <f>IF(LEFT(C3390,1)="1",1,-1)*SUMIF([1]Budget!V:V,'Budget Worksheet for Pivot Tabl'!K3390,[1]Budget!AC:AC)=P3390</f>
        <v>1</v>
      </c>
    </row>
    <row r="3391" spans="1:19" x14ac:dyDescent="0.25">
      <c r="A3391" t="s">
        <v>49</v>
      </c>
      <c r="B3391" t="s">
        <v>50</v>
      </c>
      <c r="C3391" t="s">
        <v>7</v>
      </c>
      <c r="D3391" t="str">
        <f t="shared" si="52"/>
        <v>INFLOWS</v>
      </c>
      <c r="E3391" t="s">
        <v>116</v>
      </c>
      <c r="F3391" t="s">
        <v>117</v>
      </c>
      <c r="G3391" t="s">
        <v>2121</v>
      </c>
      <c r="H3391" t="s">
        <v>2122</v>
      </c>
      <c r="I3391" t="s">
        <v>2024</v>
      </c>
      <c r="J3391" t="s">
        <v>2025</v>
      </c>
      <c r="K3391" t="s">
        <v>4387</v>
      </c>
      <c r="L3391" t="s">
        <v>4388</v>
      </c>
      <c r="M3391" s="17">
        <f>VLOOKUP($K3391,[1]Budget!$V:$AE,5,0)*IF($C3391="1 - Revenues",1,IF(AND($C3391="5 - Transfers",MID(I3391,15,1)="4"),1,-1))</f>
        <v>28000</v>
      </c>
      <c r="N3391" s="17">
        <f>VLOOKUP($K3391,[1]Budget!$V:$AE,6,0)*IF($C3391="1 - Revenues",1,IF(AND($C3391="5 - Transfers",MID(J3391,15,1)="4"),1,-1))</f>
        <v>185000</v>
      </c>
      <c r="O3391" s="17">
        <f>IFERROR(IF(RIGHT(LEFT(K3391,15),1)="4",VLOOKUP(K3391,'[1]Budget Worksheet'!A:B,2,0),-1*VLOOKUP(K3391,'[1]Budget Worksheet'!A:B,2,0)),0)</f>
        <v>175000</v>
      </c>
      <c r="P3391" s="17">
        <f>VLOOKUP($K3391,[1]Budget!$V:$AE,8,0)*IF($C3391="1 - Revenues",1,IF(AND($C3391="5 - Transfers",MID($K3391,15,1)="4"),1,-1))</f>
        <v>175000</v>
      </c>
      <c r="Q3391" s="17">
        <f>VLOOKUP($K3391,[1]Budget!$V:$AE,10,0)*IF($C3391="1 - Revenues",1,IF(AND($C3391="5 - Transfers",MID(K3391,15,1)="4"),1,-1))</f>
        <v>0</v>
      </c>
      <c r="S3391" s="18" t="b">
        <f>IF(LEFT(C3391,1)="1",1,-1)*SUMIF([1]Budget!V:V,'Budget Worksheet for Pivot Tabl'!K3391,[1]Budget!AC:AC)=P3391</f>
        <v>1</v>
      </c>
    </row>
    <row r="3392" spans="1:19" x14ac:dyDescent="0.25">
      <c r="A3392" t="s">
        <v>49</v>
      </c>
      <c r="B3392" t="s">
        <v>50</v>
      </c>
      <c r="C3392" t="s">
        <v>7</v>
      </c>
      <c r="D3392" t="str">
        <f t="shared" si="52"/>
        <v>INFLOWS</v>
      </c>
      <c r="E3392" t="s">
        <v>116</v>
      </c>
      <c r="F3392" t="s">
        <v>117</v>
      </c>
      <c r="G3392" t="s">
        <v>2121</v>
      </c>
      <c r="H3392" t="s">
        <v>2122</v>
      </c>
      <c r="I3392" t="s">
        <v>2024</v>
      </c>
      <c r="J3392" t="s">
        <v>2025</v>
      </c>
      <c r="K3392" t="s">
        <v>4389</v>
      </c>
      <c r="L3392" t="s">
        <v>4390</v>
      </c>
      <c r="M3392" s="17">
        <f>VLOOKUP($K3392,[1]Budget!$V:$AE,5,0)*IF($C3392="1 - Revenues",1,IF(AND($C3392="5 - Transfers",MID(I3392,15,1)="4"),1,-1))</f>
        <v>15000</v>
      </c>
      <c r="N3392" s="17">
        <f>VLOOKUP($K3392,[1]Budget!$V:$AE,6,0)*IF($C3392="1 - Revenues",1,IF(AND($C3392="5 - Transfers",MID(J3392,15,1)="4"),1,-1))</f>
        <v>68000</v>
      </c>
      <c r="O3392" s="17">
        <f>IFERROR(IF(RIGHT(LEFT(K3392,15),1)="4",VLOOKUP(K3392,'[1]Budget Worksheet'!A:B,2,0),-1*VLOOKUP(K3392,'[1]Budget Worksheet'!A:B,2,0)),0)</f>
        <v>15000</v>
      </c>
      <c r="P3392" s="17">
        <f>VLOOKUP($K3392,[1]Budget!$V:$AE,8,0)*IF($C3392="1 - Revenues",1,IF(AND($C3392="5 - Transfers",MID($K3392,15,1)="4"),1,-1))</f>
        <v>15000</v>
      </c>
      <c r="Q3392" s="17">
        <f>VLOOKUP($K3392,[1]Budget!$V:$AE,10,0)*IF($C3392="1 - Revenues",1,IF(AND($C3392="5 - Transfers",MID(K3392,15,1)="4"),1,-1))</f>
        <v>0</v>
      </c>
      <c r="S3392" s="18" t="b">
        <f>IF(LEFT(C3392,1)="1",1,-1)*SUMIF([1]Budget!V:V,'Budget Worksheet for Pivot Tabl'!K3392,[1]Budget!AC:AC)=P3392</f>
        <v>1</v>
      </c>
    </row>
    <row r="3393" spans="1:19" x14ac:dyDescent="0.25">
      <c r="A3393" t="s">
        <v>49</v>
      </c>
      <c r="B3393" t="s">
        <v>50</v>
      </c>
      <c r="C3393" t="s">
        <v>7</v>
      </c>
      <c r="D3393" t="str">
        <f t="shared" si="52"/>
        <v>INFLOWS</v>
      </c>
      <c r="E3393" t="s">
        <v>116</v>
      </c>
      <c r="F3393" t="s">
        <v>117</v>
      </c>
      <c r="G3393" t="s">
        <v>2121</v>
      </c>
      <c r="H3393" t="s">
        <v>2122</v>
      </c>
      <c r="I3393" t="s">
        <v>2024</v>
      </c>
      <c r="J3393" t="s">
        <v>2025</v>
      </c>
      <c r="K3393" t="s">
        <v>4391</v>
      </c>
      <c r="L3393" t="s">
        <v>4392</v>
      </c>
      <c r="M3393" s="17">
        <f>VLOOKUP($K3393,[1]Budget!$V:$AE,5,0)*IF($C3393="1 - Revenues",1,IF(AND($C3393="5 - Transfers",MID(I3393,15,1)="4"),1,-1))</f>
        <v>2000</v>
      </c>
      <c r="N3393" s="17">
        <f>VLOOKUP($K3393,[1]Budget!$V:$AE,6,0)*IF($C3393="1 - Revenues",1,IF(AND($C3393="5 - Transfers",MID(J3393,15,1)="4"),1,-1))</f>
        <v>10000</v>
      </c>
      <c r="O3393" s="17">
        <f>IFERROR(IF(RIGHT(LEFT(K3393,15),1)="4",VLOOKUP(K3393,'[1]Budget Worksheet'!A:B,2,0),-1*VLOOKUP(K3393,'[1]Budget Worksheet'!A:B,2,0)),0)</f>
        <v>10000</v>
      </c>
      <c r="P3393" s="17">
        <f>VLOOKUP($K3393,[1]Budget!$V:$AE,8,0)*IF($C3393="1 - Revenues",1,IF(AND($C3393="5 - Transfers",MID($K3393,15,1)="4"),1,-1))</f>
        <v>10000</v>
      </c>
      <c r="Q3393" s="17">
        <f>VLOOKUP($K3393,[1]Budget!$V:$AE,10,0)*IF($C3393="1 - Revenues",1,IF(AND($C3393="5 - Transfers",MID(K3393,15,1)="4"),1,-1))</f>
        <v>0</v>
      </c>
      <c r="S3393" s="18" t="b">
        <f>IF(LEFT(C3393,1)="1",1,-1)*SUMIF([1]Budget!V:V,'Budget Worksheet for Pivot Tabl'!K3393,[1]Budget!AC:AC)=P3393</f>
        <v>1</v>
      </c>
    </row>
    <row r="3394" spans="1:19" x14ac:dyDescent="0.25">
      <c r="A3394" t="s">
        <v>49</v>
      </c>
      <c r="B3394" t="s">
        <v>50</v>
      </c>
      <c r="C3394" t="s">
        <v>7</v>
      </c>
      <c r="D3394" t="str">
        <f t="shared" si="52"/>
        <v>INFLOWS</v>
      </c>
      <c r="E3394" t="s">
        <v>116</v>
      </c>
      <c r="F3394" t="s">
        <v>117</v>
      </c>
      <c r="G3394" t="s">
        <v>2121</v>
      </c>
      <c r="H3394" t="s">
        <v>2122</v>
      </c>
      <c r="I3394" t="s">
        <v>2024</v>
      </c>
      <c r="J3394" t="s">
        <v>2025</v>
      </c>
      <c r="K3394" t="s">
        <v>4393</v>
      </c>
      <c r="L3394" t="s">
        <v>4394</v>
      </c>
      <c r="M3394" s="17">
        <f>VLOOKUP($K3394,[1]Budget!$V:$AE,5,0)*IF($C3394="1 - Revenues",1,IF(AND($C3394="5 - Transfers",MID(I3394,15,1)="4"),1,-1))</f>
        <v>95000</v>
      </c>
      <c r="N3394" s="17">
        <f>VLOOKUP($K3394,[1]Budget!$V:$AE,6,0)*IF($C3394="1 - Revenues",1,IF(AND($C3394="5 - Transfers",MID(J3394,15,1)="4"),1,-1))</f>
        <v>1000</v>
      </c>
      <c r="O3394" s="17">
        <f>IFERROR(IF(RIGHT(LEFT(K3394,15),1)="4",VLOOKUP(K3394,'[1]Budget Worksheet'!A:B,2,0),-1*VLOOKUP(K3394,'[1]Budget Worksheet'!A:B,2,0)),0)</f>
        <v>1000</v>
      </c>
      <c r="P3394" s="17">
        <f>VLOOKUP($K3394,[1]Budget!$V:$AE,8,0)*IF($C3394="1 - Revenues",1,IF(AND($C3394="5 - Transfers",MID($K3394,15,1)="4"),1,-1))</f>
        <v>1000</v>
      </c>
      <c r="Q3394" s="17">
        <f>VLOOKUP($K3394,[1]Budget!$V:$AE,10,0)*IF($C3394="1 - Revenues",1,IF(AND($C3394="5 - Transfers",MID(K3394,15,1)="4"),1,-1))</f>
        <v>0</v>
      </c>
      <c r="S3394" s="18" t="b">
        <f>IF(LEFT(C3394,1)="1",1,-1)*SUMIF([1]Budget!V:V,'Budget Worksheet for Pivot Tabl'!K3394,[1]Budget!AC:AC)=P3394</f>
        <v>1</v>
      </c>
    </row>
    <row r="3395" spans="1:19" x14ac:dyDescent="0.25">
      <c r="A3395" t="s">
        <v>49</v>
      </c>
      <c r="B3395" t="s">
        <v>50</v>
      </c>
      <c r="C3395" t="s">
        <v>7</v>
      </c>
      <c r="D3395" t="str">
        <f t="shared" ref="D3395:D3458" si="53">IF(C3395="1 - Revenues","INFLOWS","OUTFLOWS")</f>
        <v>INFLOWS</v>
      </c>
      <c r="E3395" t="s">
        <v>116</v>
      </c>
      <c r="F3395" t="s">
        <v>117</v>
      </c>
      <c r="G3395" t="s">
        <v>2121</v>
      </c>
      <c r="H3395" t="s">
        <v>2122</v>
      </c>
      <c r="I3395" t="s">
        <v>2024</v>
      </c>
      <c r="J3395" t="s">
        <v>2025</v>
      </c>
      <c r="K3395" t="s">
        <v>4395</v>
      </c>
      <c r="L3395" t="s">
        <v>294</v>
      </c>
      <c r="M3395" s="17">
        <f>VLOOKUP($K3395,[1]Budget!$V:$AE,5,0)*IF($C3395="1 - Revenues",1,IF(AND($C3395="5 - Transfers",MID(I3395,15,1)="4"),1,-1))</f>
        <v>264000</v>
      </c>
      <c r="N3395" s="17">
        <f>VLOOKUP($K3395,[1]Budget!$V:$AE,6,0)*IF($C3395="1 - Revenues",1,IF(AND($C3395="5 - Transfers",MID(J3395,15,1)="4"),1,-1))</f>
        <v>-108000</v>
      </c>
      <c r="O3395" s="17">
        <f>IFERROR(IF(RIGHT(LEFT(K3395,15),1)="4",VLOOKUP(K3395,'[1]Budget Worksheet'!A:B,2,0),-1*VLOOKUP(K3395,'[1]Budget Worksheet'!A:B,2,0)),0)</f>
        <v>79260</v>
      </c>
      <c r="P3395" s="17">
        <f>VLOOKUP($K3395,[1]Budget!$V:$AE,8,0)*IF($C3395="1 - Revenues",1,IF(AND($C3395="5 - Transfers",MID($K3395,15,1)="4"),1,-1))</f>
        <v>79260</v>
      </c>
      <c r="Q3395" s="17">
        <f>VLOOKUP($K3395,[1]Budget!$V:$AE,10,0)*IF($C3395="1 - Revenues",1,IF(AND($C3395="5 - Transfers",MID(K3395,15,1)="4"),1,-1))</f>
        <v>0</v>
      </c>
      <c r="S3395" s="18" t="b">
        <f>IF(LEFT(C3395,1)="1",1,-1)*SUMIF([1]Budget!V:V,'Budget Worksheet for Pivot Tabl'!K3395,[1]Budget!AC:AC)=P3395</f>
        <v>1</v>
      </c>
    </row>
    <row r="3396" spans="1:19" x14ac:dyDescent="0.25">
      <c r="A3396" t="s">
        <v>49</v>
      </c>
      <c r="B3396" t="s">
        <v>50</v>
      </c>
      <c r="C3396" t="s">
        <v>7</v>
      </c>
      <c r="D3396" t="str">
        <f t="shared" si="53"/>
        <v>INFLOWS</v>
      </c>
      <c r="E3396" t="s">
        <v>116</v>
      </c>
      <c r="F3396" t="s">
        <v>117</v>
      </c>
      <c r="G3396" t="s">
        <v>2121</v>
      </c>
      <c r="H3396" t="s">
        <v>2122</v>
      </c>
      <c r="I3396" t="s">
        <v>2024</v>
      </c>
      <c r="J3396" t="s">
        <v>2025</v>
      </c>
      <c r="K3396" t="s">
        <v>4396</v>
      </c>
      <c r="L3396" t="s">
        <v>4397</v>
      </c>
      <c r="M3396" s="17">
        <f>VLOOKUP($K3396,[1]Budget!$V:$AE,5,0)*IF($C3396="1 - Revenues",1,IF(AND($C3396="5 - Transfers",MID(I3396,15,1)="4"),1,-1))</f>
        <v>0</v>
      </c>
      <c r="N3396" s="17">
        <f>VLOOKUP($K3396,[1]Budget!$V:$AE,6,0)*IF($C3396="1 - Revenues",1,IF(AND($C3396="5 - Transfers",MID(J3396,15,1)="4"),1,-1))</f>
        <v>0</v>
      </c>
      <c r="O3396" s="17">
        <f>IFERROR(IF(RIGHT(LEFT(K3396,15),1)="4",VLOOKUP(K3396,'[1]Budget Worksheet'!A:B,2,0),-1*VLOOKUP(K3396,'[1]Budget Worksheet'!A:B,2,0)),0)</f>
        <v>0</v>
      </c>
      <c r="P3396" s="17">
        <f>VLOOKUP($K3396,[1]Budget!$V:$AE,8,0)*IF($C3396="1 - Revenues",1,IF(AND($C3396="5 - Transfers",MID($K3396,15,1)="4"),1,-1))</f>
        <v>0</v>
      </c>
      <c r="Q3396" s="17">
        <f>VLOOKUP($K3396,[1]Budget!$V:$AE,10,0)*IF($C3396="1 - Revenues",1,IF(AND($C3396="5 - Transfers",MID(K3396,15,1)="4"),1,-1))</f>
        <v>0</v>
      </c>
      <c r="S3396" s="18" t="b">
        <f>IF(LEFT(C3396,1)="1",1,-1)*SUMIF([1]Budget!V:V,'Budget Worksheet for Pivot Tabl'!K3396,[1]Budget!AC:AC)=P3396</f>
        <v>1</v>
      </c>
    </row>
    <row r="3397" spans="1:19" x14ac:dyDescent="0.25">
      <c r="A3397" t="s">
        <v>49</v>
      </c>
      <c r="B3397" t="s">
        <v>50</v>
      </c>
      <c r="C3397" t="s">
        <v>7</v>
      </c>
      <c r="D3397" t="str">
        <f t="shared" si="53"/>
        <v>INFLOWS</v>
      </c>
      <c r="E3397" t="s">
        <v>116</v>
      </c>
      <c r="F3397" t="s">
        <v>117</v>
      </c>
      <c r="G3397" t="s">
        <v>2121</v>
      </c>
      <c r="H3397" t="s">
        <v>2122</v>
      </c>
      <c r="I3397" t="s">
        <v>2024</v>
      </c>
      <c r="J3397" t="s">
        <v>2025</v>
      </c>
      <c r="K3397" t="s">
        <v>4398</v>
      </c>
      <c r="L3397" t="s">
        <v>298</v>
      </c>
      <c r="M3397" s="17">
        <f>VLOOKUP($K3397,[1]Budget!$V:$AE,5,0)*IF($C3397="1 - Revenues",1,IF(AND($C3397="5 - Transfers",MID(I3397,15,1)="4"),1,-1))</f>
        <v>0</v>
      </c>
      <c r="N3397" s="17">
        <f>VLOOKUP($K3397,[1]Budget!$V:$AE,6,0)*IF($C3397="1 - Revenues",1,IF(AND($C3397="5 - Transfers",MID(J3397,15,1)="4"),1,-1))</f>
        <v>0</v>
      </c>
      <c r="O3397" s="17">
        <f>IFERROR(IF(RIGHT(LEFT(K3397,15),1)="4",VLOOKUP(K3397,'[1]Budget Worksheet'!A:B,2,0),-1*VLOOKUP(K3397,'[1]Budget Worksheet'!A:B,2,0)),0)</f>
        <v>0</v>
      </c>
      <c r="P3397" s="17">
        <f>VLOOKUP($K3397,[1]Budget!$V:$AE,8,0)*IF($C3397="1 - Revenues",1,IF(AND($C3397="5 - Transfers",MID($K3397,15,1)="4"),1,-1))</f>
        <v>0</v>
      </c>
      <c r="Q3397" s="17">
        <f>VLOOKUP($K3397,[1]Budget!$V:$AE,10,0)*IF($C3397="1 - Revenues",1,IF(AND($C3397="5 - Transfers",MID(K3397,15,1)="4"),1,-1))</f>
        <v>0</v>
      </c>
      <c r="S3397" s="18" t="b">
        <f>IF(LEFT(C3397,1)="1",1,-1)*SUMIF([1]Budget!V:V,'Budget Worksheet for Pivot Tabl'!K3397,[1]Budget!AC:AC)=P3397</f>
        <v>1</v>
      </c>
    </row>
    <row r="3398" spans="1:19" x14ac:dyDescent="0.25">
      <c r="A3398" t="s">
        <v>49</v>
      </c>
      <c r="B3398" t="s">
        <v>50</v>
      </c>
      <c r="C3398" t="s">
        <v>7</v>
      </c>
      <c r="D3398" t="str">
        <f t="shared" si="53"/>
        <v>INFLOWS</v>
      </c>
      <c r="E3398" t="s">
        <v>116</v>
      </c>
      <c r="F3398" t="s">
        <v>117</v>
      </c>
      <c r="G3398" t="s">
        <v>2121</v>
      </c>
      <c r="H3398" t="s">
        <v>2122</v>
      </c>
      <c r="I3398" t="s">
        <v>2024</v>
      </c>
      <c r="J3398" t="s">
        <v>2025</v>
      </c>
      <c r="K3398" t="s">
        <v>4399</v>
      </c>
      <c r="L3398" t="s">
        <v>300</v>
      </c>
      <c r="M3398" s="17">
        <f>VLOOKUP($K3398,[1]Budget!$V:$AE,5,0)*IF($C3398="1 - Revenues",1,IF(AND($C3398="5 - Transfers",MID(I3398,15,1)="4"),1,-1))</f>
        <v>-9000</v>
      </c>
      <c r="N3398" s="17">
        <f>VLOOKUP($K3398,[1]Budget!$V:$AE,6,0)*IF($C3398="1 - Revenues",1,IF(AND($C3398="5 - Transfers",MID(J3398,15,1)="4"),1,-1))</f>
        <v>-2000</v>
      </c>
      <c r="O3398" s="17">
        <f>IFERROR(IF(RIGHT(LEFT(K3398,15),1)="4",VLOOKUP(K3398,'[1]Budget Worksheet'!A:B,2,0),-1*VLOOKUP(K3398,'[1]Budget Worksheet'!A:B,2,0)),0)</f>
        <v>-7930</v>
      </c>
      <c r="P3398" s="17">
        <f>VLOOKUP($K3398,[1]Budget!$V:$AE,8,0)*IF($C3398="1 - Revenues",1,IF(AND($C3398="5 - Transfers",MID($K3398,15,1)="4"),1,-1))</f>
        <v>-7930</v>
      </c>
      <c r="Q3398" s="17">
        <f>VLOOKUP($K3398,[1]Budget!$V:$AE,10,0)*IF($C3398="1 - Revenues",1,IF(AND($C3398="5 - Transfers",MID(K3398,15,1)="4"),1,-1))</f>
        <v>0</v>
      </c>
      <c r="S3398" s="18" t="b">
        <f>IF(LEFT(C3398,1)="1",1,-1)*SUMIF([1]Budget!V:V,'Budget Worksheet for Pivot Tabl'!K3398,[1]Budget!AC:AC)=P3398</f>
        <v>1</v>
      </c>
    </row>
    <row r="3399" spans="1:19" x14ac:dyDescent="0.25">
      <c r="A3399" t="s">
        <v>49</v>
      </c>
      <c r="B3399" t="s">
        <v>50</v>
      </c>
      <c r="C3399" t="s">
        <v>7</v>
      </c>
      <c r="D3399" t="str">
        <f t="shared" si="53"/>
        <v>INFLOWS</v>
      </c>
      <c r="E3399" t="s">
        <v>116</v>
      </c>
      <c r="F3399" t="s">
        <v>117</v>
      </c>
      <c r="G3399" t="s">
        <v>2121</v>
      </c>
      <c r="H3399" t="s">
        <v>2122</v>
      </c>
      <c r="I3399" t="s">
        <v>2024</v>
      </c>
      <c r="J3399" t="s">
        <v>2025</v>
      </c>
      <c r="K3399" t="s">
        <v>4400</v>
      </c>
      <c r="L3399" t="s">
        <v>306</v>
      </c>
      <c r="M3399" s="17">
        <f>VLOOKUP($K3399,[1]Budget!$V:$AE,5,0)*IF($C3399="1 - Revenues",1,IF(AND($C3399="5 - Transfers",MID(I3399,15,1)="4"),1,-1))</f>
        <v>0</v>
      </c>
      <c r="N3399" s="17">
        <f>VLOOKUP($K3399,[1]Budget!$V:$AE,6,0)*IF($C3399="1 - Revenues",1,IF(AND($C3399="5 - Transfers",MID(J3399,15,1)="4"),1,-1))</f>
        <v>0</v>
      </c>
      <c r="O3399" s="17">
        <f>IFERROR(IF(RIGHT(LEFT(K3399,15),1)="4",VLOOKUP(K3399,'[1]Budget Worksheet'!A:B,2,0),-1*VLOOKUP(K3399,'[1]Budget Worksheet'!A:B,2,0)),0)</f>
        <v>0</v>
      </c>
      <c r="P3399" s="17">
        <f>VLOOKUP($K3399,[1]Budget!$V:$AE,8,0)*IF($C3399="1 - Revenues",1,IF(AND($C3399="5 - Transfers",MID($K3399,15,1)="4"),1,-1))</f>
        <v>0</v>
      </c>
      <c r="Q3399" s="17">
        <f>VLOOKUP($K3399,[1]Budget!$V:$AE,10,0)*IF($C3399="1 - Revenues",1,IF(AND($C3399="5 - Transfers",MID(K3399,15,1)="4"),1,-1))</f>
        <v>0</v>
      </c>
      <c r="S3399" s="18" t="b">
        <f>IF(LEFT(C3399,1)="1",1,-1)*SUMIF([1]Budget!V:V,'Budget Worksheet for Pivot Tabl'!K3399,[1]Budget!AC:AC)=P3399</f>
        <v>1</v>
      </c>
    </row>
    <row r="3400" spans="1:19" x14ac:dyDescent="0.25">
      <c r="A3400" t="s">
        <v>49</v>
      </c>
      <c r="B3400" t="s">
        <v>50</v>
      </c>
      <c r="C3400" t="s">
        <v>9</v>
      </c>
      <c r="D3400" t="str">
        <f t="shared" si="53"/>
        <v>OUTFLOWS</v>
      </c>
      <c r="E3400" t="s">
        <v>116</v>
      </c>
      <c r="F3400" t="s">
        <v>117</v>
      </c>
      <c r="G3400" t="s">
        <v>2121</v>
      </c>
      <c r="H3400" t="s">
        <v>2122</v>
      </c>
      <c r="I3400" t="s">
        <v>2024</v>
      </c>
      <c r="J3400" t="s">
        <v>2025</v>
      </c>
      <c r="K3400" t="s">
        <v>4401</v>
      </c>
      <c r="L3400" t="s">
        <v>476</v>
      </c>
      <c r="M3400" s="17">
        <f>VLOOKUP($K3400,[1]Budget!$V:$AE,5,0)*IF($C3400="1 - Revenues",1,IF(AND($C3400="5 - Transfers",MID(I3400,15,1)="4"),1,-1))</f>
        <v>-3000</v>
      </c>
      <c r="N3400" s="17">
        <f>VLOOKUP($K3400,[1]Budget!$V:$AE,6,0)*IF($C3400="1 - Revenues",1,IF(AND($C3400="5 - Transfers",MID(J3400,15,1)="4"),1,-1))</f>
        <v>0</v>
      </c>
      <c r="O3400" s="17">
        <f>IFERROR(IF(RIGHT(LEFT(K3400,15),1)="4",VLOOKUP(K3400,'[1]Budget Worksheet'!A:B,2,0),-1*VLOOKUP(K3400,'[1]Budget Worksheet'!A:B,2,0)),0)</f>
        <v>0</v>
      </c>
      <c r="P3400" s="17">
        <f>VLOOKUP($K3400,[1]Budget!$V:$AE,8,0)*IF($C3400="1 - Revenues",1,IF(AND($C3400="5 - Transfers",MID($K3400,15,1)="4"),1,-1))</f>
        <v>0</v>
      </c>
      <c r="Q3400" s="17">
        <f>VLOOKUP($K3400,[1]Budget!$V:$AE,10,0)*IF($C3400="1 - Revenues",1,IF(AND($C3400="5 - Transfers",MID(K3400,15,1)="4"),1,-1))</f>
        <v>0</v>
      </c>
      <c r="S3400" s="18" t="b">
        <f>IF(LEFT(C3400,1)="1",1,-1)*SUMIF([1]Budget!V:V,'Budget Worksheet for Pivot Tabl'!K3400,[1]Budget!AC:AC)=P3400</f>
        <v>1</v>
      </c>
    </row>
    <row r="3401" spans="1:19" x14ac:dyDescent="0.25">
      <c r="A3401" t="s">
        <v>49</v>
      </c>
      <c r="B3401" t="s">
        <v>50</v>
      </c>
      <c r="C3401" t="s">
        <v>10</v>
      </c>
      <c r="D3401" t="str">
        <f t="shared" si="53"/>
        <v>OUTFLOWS</v>
      </c>
      <c r="E3401" t="s">
        <v>102</v>
      </c>
      <c r="F3401" t="s">
        <v>103</v>
      </c>
      <c r="G3401" t="s">
        <v>102</v>
      </c>
      <c r="H3401" t="s">
        <v>212</v>
      </c>
      <c r="I3401" t="s">
        <v>213</v>
      </c>
      <c r="J3401" t="s">
        <v>214</v>
      </c>
      <c r="K3401" t="s">
        <v>4402</v>
      </c>
      <c r="L3401" t="s">
        <v>4403</v>
      </c>
      <c r="M3401" s="17">
        <f>VLOOKUP($K3401,[1]Budget!$V:$AE,5,0)*IF($C3401="1 - Revenues",1,IF(AND($C3401="5 - Transfers",MID(I3401,15,1)="4"),1,-1))</f>
        <v>-38000</v>
      </c>
      <c r="N3401" s="17">
        <f>VLOOKUP($K3401,[1]Budget!$V:$AE,6,0)*IF($C3401="1 - Revenues",1,IF(AND($C3401="5 - Transfers",MID(J3401,15,1)="4"),1,-1))</f>
        <v>-1204000</v>
      </c>
      <c r="O3401" s="17">
        <f>IFERROR(IF(RIGHT(LEFT(K3401,15),1)="4",VLOOKUP(K3401,'[1]Budget Worksheet'!A:B,2,0),-1*VLOOKUP(K3401,'[1]Budget Worksheet'!A:B,2,0)),0)</f>
        <v>-18098031</v>
      </c>
      <c r="P3401" s="17">
        <f>VLOOKUP($K3401,[1]Budget!$V:$AE,8,0)*IF($C3401="1 - Revenues",1,IF(AND($C3401="5 - Transfers",MID($K3401,15,1)="4"),1,-1))</f>
        <v>-18098031</v>
      </c>
      <c r="Q3401" s="17">
        <f>VLOOKUP($K3401,[1]Budget!$V:$AE,10,0)*IF($C3401="1 - Revenues",1,IF(AND($C3401="5 - Transfers",MID(K3401,15,1)="4"),1,-1))</f>
        <v>0</v>
      </c>
      <c r="S3401" s="18" t="b">
        <f>IF(LEFT(C3401,1)="1",1,-1)*SUMIF([1]Budget!V:V,'Budget Worksheet for Pivot Tabl'!K3401,[1]Budget!AC:AC)=P3401</f>
        <v>1</v>
      </c>
    </row>
    <row r="3402" spans="1:19" x14ac:dyDescent="0.25">
      <c r="A3402" t="s">
        <v>49</v>
      </c>
      <c r="B3402" t="s">
        <v>50</v>
      </c>
      <c r="C3402" t="s">
        <v>10</v>
      </c>
      <c r="D3402" t="str">
        <f t="shared" si="53"/>
        <v>OUTFLOWS</v>
      </c>
      <c r="E3402" t="s">
        <v>102</v>
      </c>
      <c r="F3402" t="s">
        <v>103</v>
      </c>
      <c r="G3402" t="s">
        <v>102</v>
      </c>
      <c r="H3402" t="s">
        <v>212</v>
      </c>
      <c r="I3402" t="s">
        <v>213</v>
      </c>
      <c r="J3402" t="s">
        <v>214</v>
      </c>
      <c r="K3402" t="s">
        <v>4404</v>
      </c>
      <c r="L3402" t="s">
        <v>4405</v>
      </c>
      <c r="M3402" s="17">
        <f>VLOOKUP($K3402,[1]Budget!$V:$AE,5,0)*IF($C3402="1 - Revenues",1,IF(AND($C3402="5 - Transfers",MID(I3402,15,1)="4"),1,-1))</f>
        <v>-44000</v>
      </c>
      <c r="N3402" s="17">
        <f>VLOOKUP($K3402,[1]Budget!$V:$AE,6,0)*IF($C3402="1 - Revenues",1,IF(AND($C3402="5 - Transfers",MID(J3402,15,1)="4"),1,-1))</f>
        <v>-10000</v>
      </c>
      <c r="O3402" s="17">
        <f>IFERROR(IF(RIGHT(LEFT(K3402,15),1)="4",VLOOKUP(K3402,'[1]Budget Worksheet'!A:B,2,0),-1*VLOOKUP(K3402,'[1]Budget Worksheet'!A:B,2,0)),0)</f>
        <v>0</v>
      </c>
      <c r="P3402" s="17">
        <f>VLOOKUP($K3402,[1]Budget!$V:$AE,8,0)*IF($C3402="1 - Revenues",1,IF(AND($C3402="5 - Transfers",MID($K3402,15,1)="4"),1,-1))</f>
        <v>0</v>
      </c>
      <c r="Q3402" s="17">
        <f>VLOOKUP($K3402,[1]Budget!$V:$AE,10,0)*IF($C3402="1 - Revenues",1,IF(AND($C3402="5 - Transfers",MID(K3402,15,1)="4"),1,-1))</f>
        <v>0</v>
      </c>
      <c r="S3402" s="18" t="b">
        <f>IF(LEFT(C3402,1)="1",1,-1)*SUMIF([1]Budget!V:V,'Budget Worksheet for Pivot Tabl'!K3402,[1]Budget!AC:AC)=P3402</f>
        <v>1</v>
      </c>
    </row>
    <row r="3403" spans="1:19" x14ac:dyDescent="0.25">
      <c r="A3403" t="s">
        <v>51</v>
      </c>
      <c r="B3403" t="s">
        <v>52</v>
      </c>
      <c r="C3403" t="s">
        <v>7</v>
      </c>
      <c r="D3403" t="str">
        <f t="shared" si="53"/>
        <v>INFLOWS</v>
      </c>
      <c r="E3403" t="s">
        <v>116</v>
      </c>
      <c r="F3403" t="s">
        <v>117</v>
      </c>
      <c r="G3403" t="s">
        <v>2121</v>
      </c>
      <c r="H3403" t="s">
        <v>2122</v>
      </c>
      <c r="I3403" t="s">
        <v>2024</v>
      </c>
      <c r="J3403" t="s">
        <v>2025</v>
      </c>
      <c r="K3403" t="s">
        <v>4406</v>
      </c>
      <c r="L3403" t="s">
        <v>4407</v>
      </c>
      <c r="M3403" s="17">
        <f>VLOOKUP($K3403,[1]Budget!$V:$AE,5,0)*IF($C3403="1 - Revenues",1,IF(AND($C3403="5 - Transfers",MID(I3403,15,1)="4"),1,-1))</f>
        <v>0</v>
      </c>
      <c r="N3403" s="17">
        <f>VLOOKUP($K3403,[1]Budget!$V:$AE,6,0)*IF($C3403="1 - Revenues",1,IF(AND($C3403="5 - Transfers",MID(J3403,15,1)="4"),1,-1))</f>
        <v>0</v>
      </c>
      <c r="O3403" s="17">
        <f>IFERROR(IF(RIGHT(LEFT(K3403,15),1)="4",VLOOKUP(K3403,'[1]Budget Worksheet'!A:B,2,0),-1*VLOOKUP(K3403,'[1]Budget Worksheet'!A:B,2,0)),0)</f>
        <v>0</v>
      </c>
      <c r="P3403" s="17">
        <f>VLOOKUP($K3403,[1]Budget!$V:$AE,8,0)*IF($C3403="1 - Revenues",1,IF(AND($C3403="5 - Transfers",MID($K3403,15,1)="4"),1,-1))</f>
        <v>0</v>
      </c>
      <c r="Q3403" s="17">
        <f>VLOOKUP($K3403,[1]Budget!$V:$AE,10,0)*IF($C3403="1 - Revenues",1,IF(AND($C3403="5 - Transfers",MID(K3403,15,1)="4"),1,-1))</f>
        <v>0</v>
      </c>
      <c r="S3403" s="18" t="b">
        <f>IF(LEFT(C3403,1)="1",1,-1)*SUMIF([1]Budget!V:V,'Budget Worksheet for Pivot Tabl'!K3403,[1]Budget!AC:AC)=P3403</f>
        <v>1</v>
      </c>
    </row>
    <row r="3404" spans="1:19" x14ac:dyDescent="0.25">
      <c r="A3404" t="s">
        <v>51</v>
      </c>
      <c r="B3404" t="s">
        <v>52</v>
      </c>
      <c r="C3404" t="s">
        <v>7</v>
      </c>
      <c r="D3404" t="str">
        <f t="shared" si="53"/>
        <v>INFLOWS</v>
      </c>
      <c r="E3404" t="s">
        <v>116</v>
      </c>
      <c r="F3404" t="s">
        <v>117</v>
      </c>
      <c r="G3404" t="s">
        <v>2121</v>
      </c>
      <c r="H3404" t="s">
        <v>2122</v>
      </c>
      <c r="I3404" t="s">
        <v>2024</v>
      </c>
      <c r="J3404" t="s">
        <v>2025</v>
      </c>
      <c r="K3404" t="s">
        <v>4408</v>
      </c>
      <c r="L3404" t="s">
        <v>4409</v>
      </c>
      <c r="M3404" s="17">
        <f>VLOOKUP($K3404,[1]Budget!$V:$AE,5,0)*IF($C3404="1 - Revenues",1,IF(AND($C3404="5 - Transfers",MID(I3404,15,1)="4"),1,-1))</f>
        <v>0</v>
      </c>
      <c r="N3404" s="17">
        <f>VLOOKUP($K3404,[1]Budget!$V:$AE,6,0)*IF($C3404="1 - Revenues",1,IF(AND($C3404="5 - Transfers",MID(J3404,15,1)="4"),1,-1))</f>
        <v>4113000</v>
      </c>
      <c r="O3404" s="17">
        <f>IFERROR(IF(RIGHT(LEFT(K3404,15),1)="4",VLOOKUP(K3404,'[1]Budget Worksheet'!A:B,2,0),-1*VLOOKUP(K3404,'[1]Budget Worksheet'!A:B,2,0)),0)</f>
        <v>0</v>
      </c>
      <c r="P3404" s="17">
        <f>VLOOKUP($K3404,[1]Budget!$V:$AE,8,0)*IF($C3404="1 - Revenues",1,IF(AND($C3404="5 - Transfers",MID($K3404,15,1)="4"),1,-1))</f>
        <v>0</v>
      </c>
      <c r="Q3404" s="17">
        <f>VLOOKUP($K3404,[1]Budget!$V:$AE,10,0)*IF($C3404="1 - Revenues",1,IF(AND($C3404="5 - Transfers",MID(K3404,15,1)="4"),1,-1))</f>
        <v>0</v>
      </c>
      <c r="S3404" s="18" t="b">
        <f>IF(LEFT(C3404,1)="1",1,-1)*SUMIF([1]Budget!V:V,'Budget Worksheet for Pivot Tabl'!K3404,[1]Budget!AC:AC)=P3404</f>
        <v>1</v>
      </c>
    </row>
    <row r="3405" spans="1:19" x14ac:dyDescent="0.25">
      <c r="A3405" t="s">
        <v>51</v>
      </c>
      <c r="B3405" t="s">
        <v>52</v>
      </c>
      <c r="C3405" t="s">
        <v>7</v>
      </c>
      <c r="D3405" t="str">
        <f t="shared" si="53"/>
        <v>INFLOWS</v>
      </c>
      <c r="E3405" t="s">
        <v>116</v>
      </c>
      <c r="F3405" t="s">
        <v>117</v>
      </c>
      <c r="G3405" t="s">
        <v>2121</v>
      </c>
      <c r="H3405" t="s">
        <v>2122</v>
      </c>
      <c r="I3405" t="s">
        <v>2024</v>
      </c>
      <c r="J3405" t="s">
        <v>2025</v>
      </c>
      <c r="K3405" t="s">
        <v>4410</v>
      </c>
      <c r="L3405" t="s">
        <v>4411</v>
      </c>
      <c r="M3405" s="17">
        <f>VLOOKUP($K3405,[1]Budget!$V:$AE,5,0)*IF($C3405="1 - Revenues",1,IF(AND($C3405="5 - Transfers",MID(I3405,15,1)="4"),1,-1))</f>
        <v>0</v>
      </c>
      <c r="N3405" s="17">
        <f>VLOOKUP($K3405,[1]Budget!$V:$AE,6,0)*IF($C3405="1 - Revenues",1,IF(AND($C3405="5 - Transfers",MID(J3405,15,1)="4"),1,-1))</f>
        <v>0</v>
      </c>
      <c r="O3405" s="17">
        <f>IFERROR(IF(RIGHT(LEFT(K3405,15),1)="4",VLOOKUP(K3405,'[1]Budget Worksheet'!A:B,2,0),-1*VLOOKUP(K3405,'[1]Budget Worksheet'!A:B,2,0)),0)</f>
        <v>0</v>
      </c>
      <c r="P3405" s="17">
        <f>VLOOKUP($K3405,[1]Budget!$V:$AE,8,0)*IF($C3405="1 - Revenues",1,IF(AND($C3405="5 - Transfers",MID($K3405,15,1)="4"),1,-1))</f>
        <v>0</v>
      </c>
      <c r="Q3405" s="17">
        <f>VLOOKUP($K3405,[1]Budget!$V:$AE,10,0)*IF($C3405="1 - Revenues",1,IF(AND($C3405="5 - Transfers",MID(K3405,15,1)="4"),1,-1))</f>
        <v>0</v>
      </c>
      <c r="S3405" s="18" t="b">
        <f>IF(LEFT(C3405,1)="1",1,-1)*SUMIF([1]Budget!V:V,'Budget Worksheet for Pivot Tabl'!K3405,[1]Budget!AC:AC)=P3405</f>
        <v>1</v>
      </c>
    </row>
    <row r="3406" spans="1:19" x14ac:dyDescent="0.25">
      <c r="A3406" t="s">
        <v>51</v>
      </c>
      <c r="B3406" t="s">
        <v>52</v>
      </c>
      <c r="C3406" t="s">
        <v>7</v>
      </c>
      <c r="D3406" t="str">
        <f t="shared" si="53"/>
        <v>INFLOWS</v>
      </c>
      <c r="E3406" t="s">
        <v>116</v>
      </c>
      <c r="F3406" t="s">
        <v>117</v>
      </c>
      <c r="G3406" t="s">
        <v>2121</v>
      </c>
      <c r="H3406" t="s">
        <v>2122</v>
      </c>
      <c r="I3406" t="s">
        <v>2024</v>
      </c>
      <c r="J3406" t="s">
        <v>2025</v>
      </c>
      <c r="K3406" t="s">
        <v>4412</v>
      </c>
      <c r="L3406" t="s">
        <v>4413</v>
      </c>
      <c r="M3406" s="17">
        <f>VLOOKUP($K3406,[1]Budget!$V:$AE,5,0)*IF($C3406="1 - Revenues",1,IF(AND($C3406="5 - Transfers",MID(I3406,15,1)="4"),1,-1))</f>
        <v>1250000</v>
      </c>
      <c r="N3406" s="17">
        <f>VLOOKUP($K3406,[1]Budget!$V:$AE,6,0)*IF($C3406="1 - Revenues",1,IF(AND($C3406="5 - Transfers",MID(J3406,15,1)="4"),1,-1))</f>
        <v>905000</v>
      </c>
      <c r="O3406" s="17">
        <f>IFERROR(IF(RIGHT(LEFT(K3406,15),1)="4",VLOOKUP(K3406,'[1]Budget Worksheet'!A:B,2,0),-1*VLOOKUP(K3406,'[1]Budget Worksheet'!A:B,2,0)),0)</f>
        <v>1466650</v>
      </c>
      <c r="P3406" s="17">
        <f>VLOOKUP($K3406,[1]Budget!$V:$AE,8,0)*IF($C3406="1 - Revenues",1,IF(AND($C3406="5 - Transfers",MID($K3406,15,1)="4"),1,-1))</f>
        <v>1466650</v>
      </c>
      <c r="Q3406" s="17">
        <f>VLOOKUP($K3406,[1]Budget!$V:$AE,10,0)*IF($C3406="1 - Revenues",1,IF(AND($C3406="5 - Transfers",MID(K3406,15,1)="4"),1,-1))</f>
        <v>0</v>
      </c>
      <c r="S3406" s="18" t="b">
        <f>IF(LEFT(C3406,1)="1",1,-1)*SUMIF([1]Budget!V:V,'Budget Worksheet for Pivot Tabl'!K3406,[1]Budget!AC:AC)=P3406</f>
        <v>1</v>
      </c>
    </row>
    <row r="3407" spans="1:19" x14ac:dyDescent="0.25">
      <c r="A3407" t="s">
        <v>51</v>
      </c>
      <c r="B3407" t="s">
        <v>52</v>
      </c>
      <c r="C3407" t="s">
        <v>7</v>
      </c>
      <c r="D3407" t="str">
        <f t="shared" si="53"/>
        <v>INFLOWS</v>
      </c>
      <c r="E3407" t="s">
        <v>116</v>
      </c>
      <c r="F3407" t="s">
        <v>117</v>
      </c>
      <c r="G3407" t="s">
        <v>2121</v>
      </c>
      <c r="H3407" t="s">
        <v>2122</v>
      </c>
      <c r="I3407" t="s">
        <v>2024</v>
      </c>
      <c r="J3407" t="s">
        <v>2025</v>
      </c>
      <c r="K3407" t="s">
        <v>4414</v>
      </c>
      <c r="L3407" t="s">
        <v>4415</v>
      </c>
      <c r="M3407" s="17">
        <f>VLOOKUP($K3407,[1]Budget!$V:$AE,5,0)*IF($C3407="1 - Revenues",1,IF(AND($C3407="5 - Transfers",MID(I3407,15,1)="4"),1,-1))</f>
        <v>204000</v>
      </c>
      <c r="N3407" s="17">
        <f>VLOOKUP($K3407,[1]Budget!$V:$AE,6,0)*IF($C3407="1 - Revenues",1,IF(AND($C3407="5 - Transfers",MID(J3407,15,1)="4"),1,-1))</f>
        <v>397000</v>
      </c>
      <c r="O3407" s="17">
        <f>IFERROR(IF(RIGHT(LEFT(K3407,15),1)="4",VLOOKUP(K3407,'[1]Budget Worksheet'!A:B,2,0),-1*VLOOKUP(K3407,'[1]Budget Worksheet'!A:B,2,0)),0)</f>
        <v>0</v>
      </c>
      <c r="P3407" s="17">
        <f>VLOOKUP($K3407,[1]Budget!$V:$AE,8,0)*IF($C3407="1 - Revenues",1,IF(AND($C3407="5 - Transfers",MID($K3407,15,1)="4"),1,-1))</f>
        <v>0</v>
      </c>
      <c r="Q3407" s="17">
        <f>VLOOKUP($K3407,[1]Budget!$V:$AE,10,0)*IF($C3407="1 - Revenues",1,IF(AND($C3407="5 - Transfers",MID(K3407,15,1)="4"),1,-1))</f>
        <v>0</v>
      </c>
      <c r="S3407" s="18" t="b">
        <f>IF(LEFT(C3407,1)="1",1,-1)*SUMIF([1]Budget!V:V,'Budget Worksheet for Pivot Tabl'!K3407,[1]Budget!AC:AC)=P3407</f>
        <v>1</v>
      </c>
    </row>
    <row r="3408" spans="1:19" x14ac:dyDescent="0.25">
      <c r="A3408" t="s">
        <v>51</v>
      </c>
      <c r="B3408" t="s">
        <v>52</v>
      </c>
      <c r="C3408" t="s">
        <v>7</v>
      </c>
      <c r="D3408" t="str">
        <f t="shared" si="53"/>
        <v>INFLOWS</v>
      </c>
      <c r="E3408" t="s">
        <v>116</v>
      </c>
      <c r="F3408" t="s">
        <v>117</v>
      </c>
      <c r="G3408" t="s">
        <v>2121</v>
      </c>
      <c r="H3408" t="s">
        <v>2122</v>
      </c>
      <c r="I3408" t="s">
        <v>2024</v>
      </c>
      <c r="J3408" t="s">
        <v>2025</v>
      </c>
      <c r="K3408" t="s">
        <v>4416</v>
      </c>
      <c r="L3408" t="s">
        <v>294</v>
      </c>
      <c r="M3408" s="17">
        <f>VLOOKUP($K3408,[1]Budget!$V:$AE,5,0)*IF($C3408="1 - Revenues",1,IF(AND($C3408="5 - Transfers",MID(I3408,15,1)="4"),1,-1))</f>
        <v>125000</v>
      </c>
      <c r="N3408" s="17">
        <f>VLOOKUP($K3408,[1]Budget!$V:$AE,6,0)*IF($C3408="1 - Revenues",1,IF(AND($C3408="5 - Transfers",MID(J3408,15,1)="4"),1,-1))</f>
        <v>-51000</v>
      </c>
      <c r="O3408" s="17">
        <f>IFERROR(IF(RIGHT(LEFT(K3408,15),1)="4",VLOOKUP(K3408,'[1]Budget Worksheet'!A:B,2,0),-1*VLOOKUP(K3408,'[1]Budget Worksheet'!A:B,2,0)),0)</f>
        <v>37670</v>
      </c>
      <c r="P3408" s="17">
        <f>VLOOKUP($K3408,[1]Budget!$V:$AE,8,0)*IF($C3408="1 - Revenues",1,IF(AND($C3408="5 - Transfers",MID($K3408,15,1)="4"),1,-1))</f>
        <v>37670</v>
      </c>
      <c r="Q3408" s="17">
        <f>VLOOKUP($K3408,[1]Budget!$V:$AE,10,0)*IF($C3408="1 - Revenues",1,IF(AND($C3408="5 - Transfers",MID(K3408,15,1)="4"),1,-1))</f>
        <v>0</v>
      </c>
      <c r="S3408" s="18" t="b">
        <f>IF(LEFT(C3408,1)="1",1,-1)*SUMIF([1]Budget!V:V,'Budget Worksheet for Pivot Tabl'!K3408,[1]Budget!AC:AC)=P3408</f>
        <v>1</v>
      </c>
    </row>
    <row r="3409" spans="1:19" x14ac:dyDescent="0.25">
      <c r="A3409" t="s">
        <v>51</v>
      </c>
      <c r="B3409" t="s">
        <v>52</v>
      </c>
      <c r="C3409" t="s">
        <v>7</v>
      </c>
      <c r="D3409" t="str">
        <f t="shared" si="53"/>
        <v>INFLOWS</v>
      </c>
      <c r="E3409" t="s">
        <v>116</v>
      </c>
      <c r="F3409" t="s">
        <v>117</v>
      </c>
      <c r="G3409" t="s">
        <v>2121</v>
      </c>
      <c r="H3409" t="s">
        <v>2122</v>
      </c>
      <c r="I3409" t="s">
        <v>2024</v>
      </c>
      <c r="J3409" t="s">
        <v>2025</v>
      </c>
      <c r="K3409" t="s">
        <v>4417</v>
      </c>
      <c r="L3409" t="s">
        <v>298</v>
      </c>
      <c r="M3409" s="17">
        <f>VLOOKUP($K3409,[1]Budget!$V:$AE,5,0)*IF($C3409="1 - Revenues",1,IF(AND($C3409="5 - Transfers",MID(I3409,15,1)="4"),1,-1))</f>
        <v>0</v>
      </c>
      <c r="N3409" s="17">
        <f>VLOOKUP($K3409,[1]Budget!$V:$AE,6,0)*IF($C3409="1 - Revenues",1,IF(AND($C3409="5 - Transfers",MID(J3409,15,1)="4"),1,-1))</f>
        <v>0</v>
      </c>
      <c r="O3409" s="17">
        <f>IFERROR(IF(RIGHT(LEFT(K3409,15),1)="4",VLOOKUP(K3409,'[1]Budget Worksheet'!A:B,2,0),-1*VLOOKUP(K3409,'[1]Budget Worksheet'!A:B,2,0)),0)</f>
        <v>0</v>
      </c>
      <c r="P3409" s="17">
        <f>VLOOKUP($K3409,[1]Budget!$V:$AE,8,0)*IF($C3409="1 - Revenues",1,IF(AND($C3409="5 - Transfers",MID($K3409,15,1)="4"),1,-1))</f>
        <v>0</v>
      </c>
      <c r="Q3409" s="17">
        <f>VLOOKUP($K3409,[1]Budget!$V:$AE,10,0)*IF($C3409="1 - Revenues",1,IF(AND($C3409="5 - Transfers",MID(K3409,15,1)="4"),1,-1))</f>
        <v>0</v>
      </c>
      <c r="S3409" s="18" t="b">
        <f>IF(LEFT(C3409,1)="1",1,-1)*SUMIF([1]Budget!V:V,'Budget Worksheet for Pivot Tabl'!K3409,[1]Budget!AC:AC)=P3409</f>
        <v>1</v>
      </c>
    </row>
    <row r="3410" spans="1:19" x14ac:dyDescent="0.25">
      <c r="A3410" t="s">
        <v>51</v>
      </c>
      <c r="B3410" t="s">
        <v>52</v>
      </c>
      <c r="C3410" t="s">
        <v>7</v>
      </c>
      <c r="D3410" t="str">
        <f t="shared" si="53"/>
        <v>INFLOWS</v>
      </c>
      <c r="E3410" t="s">
        <v>116</v>
      </c>
      <c r="F3410" t="s">
        <v>117</v>
      </c>
      <c r="G3410" t="s">
        <v>2121</v>
      </c>
      <c r="H3410" t="s">
        <v>2122</v>
      </c>
      <c r="I3410" t="s">
        <v>2024</v>
      </c>
      <c r="J3410" t="s">
        <v>2025</v>
      </c>
      <c r="K3410" t="s">
        <v>4418</v>
      </c>
      <c r="L3410" t="s">
        <v>300</v>
      </c>
      <c r="M3410" s="17">
        <f>VLOOKUP($K3410,[1]Budget!$V:$AE,5,0)*IF($C3410="1 - Revenues",1,IF(AND($C3410="5 - Transfers",MID(I3410,15,1)="4"),1,-1))</f>
        <v>-4000</v>
      </c>
      <c r="N3410" s="17">
        <f>VLOOKUP($K3410,[1]Budget!$V:$AE,6,0)*IF($C3410="1 - Revenues",1,IF(AND($C3410="5 - Transfers",MID(J3410,15,1)="4"),1,-1))</f>
        <v>-1000</v>
      </c>
      <c r="O3410" s="17">
        <f>IFERROR(IF(RIGHT(LEFT(K3410,15),1)="4",VLOOKUP(K3410,'[1]Budget Worksheet'!A:B,2,0),-1*VLOOKUP(K3410,'[1]Budget Worksheet'!A:B,2,0)),0)</f>
        <v>-3770</v>
      </c>
      <c r="P3410" s="17">
        <f>VLOOKUP($K3410,[1]Budget!$V:$AE,8,0)*IF($C3410="1 - Revenues",1,IF(AND($C3410="5 - Transfers",MID($K3410,15,1)="4"),1,-1))</f>
        <v>-3770</v>
      </c>
      <c r="Q3410" s="17">
        <f>VLOOKUP($K3410,[1]Budget!$V:$AE,10,0)*IF($C3410="1 - Revenues",1,IF(AND($C3410="5 - Transfers",MID(K3410,15,1)="4"),1,-1))</f>
        <v>0</v>
      </c>
      <c r="S3410" s="18" t="b">
        <f>IF(LEFT(C3410,1)="1",1,-1)*SUMIF([1]Budget!V:V,'Budget Worksheet for Pivot Tabl'!K3410,[1]Budget!AC:AC)=P3410</f>
        <v>1</v>
      </c>
    </row>
    <row r="3411" spans="1:19" x14ac:dyDescent="0.25">
      <c r="A3411" t="s">
        <v>51</v>
      </c>
      <c r="B3411" t="s">
        <v>52</v>
      </c>
      <c r="C3411" t="s">
        <v>7</v>
      </c>
      <c r="D3411" t="str">
        <f t="shared" si="53"/>
        <v>INFLOWS</v>
      </c>
      <c r="E3411" t="s">
        <v>116</v>
      </c>
      <c r="F3411" t="s">
        <v>117</v>
      </c>
      <c r="G3411" t="s">
        <v>2121</v>
      </c>
      <c r="H3411" t="s">
        <v>2122</v>
      </c>
      <c r="I3411" t="s">
        <v>2024</v>
      </c>
      <c r="J3411" t="s">
        <v>2025</v>
      </c>
      <c r="K3411" t="s">
        <v>4419</v>
      </c>
      <c r="L3411" t="s">
        <v>306</v>
      </c>
      <c r="M3411" s="17">
        <f>VLOOKUP($K3411,[1]Budget!$V:$AE,5,0)*IF($C3411="1 - Revenues",1,IF(AND($C3411="5 - Transfers",MID(I3411,15,1)="4"),1,-1))</f>
        <v>0</v>
      </c>
      <c r="N3411" s="17">
        <f>VLOOKUP($K3411,[1]Budget!$V:$AE,6,0)*IF($C3411="1 - Revenues",1,IF(AND($C3411="5 - Transfers",MID(J3411,15,1)="4"),1,-1))</f>
        <v>0</v>
      </c>
      <c r="O3411" s="17">
        <f>IFERROR(IF(RIGHT(LEFT(K3411,15),1)="4",VLOOKUP(K3411,'[1]Budget Worksheet'!A:B,2,0),-1*VLOOKUP(K3411,'[1]Budget Worksheet'!A:B,2,0)),0)</f>
        <v>0</v>
      </c>
      <c r="P3411" s="17">
        <f>VLOOKUP($K3411,[1]Budget!$V:$AE,8,0)*IF($C3411="1 - Revenues",1,IF(AND($C3411="5 - Transfers",MID($K3411,15,1)="4"),1,-1))</f>
        <v>0</v>
      </c>
      <c r="Q3411" s="17">
        <f>VLOOKUP($K3411,[1]Budget!$V:$AE,10,0)*IF($C3411="1 - Revenues",1,IF(AND($C3411="5 - Transfers",MID(K3411,15,1)="4"),1,-1))</f>
        <v>0</v>
      </c>
      <c r="S3411" s="18" t="b">
        <f>IF(LEFT(C3411,1)="1",1,-1)*SUMIF([1]Budget!V:V,'Budget Worksheet for Pivot Tabl'!K3411,[1]Budget!AC:AC)=P3411</f>
        <v>1</v>
      </c>
    </row>
    <row r="3412" spans="1:19" x14ac:dyDescent="0.25">
      <c r="A3412" t="s">
        <v>51</v>
      </c>
      <c r="B3412" t="s">
        <v>52</v>
      </c>
      <c r="C3412" t="s">
        <v>11</v>
      </c>
      <c r="D3412" t="str">
        <f t="shared" si="53"/>
        <v>OUTFLOWS</v>
      </c>
      <c r="E3412" t="s">
        <v>116</v>
      </c>
      <c r="F3412" t="s">
        <v>117</v>
      </c>
      <c r="G3412" t="s">
        <v>2121</v>
      </c>
      <c r="H3412" t="s">
        <v>2122</v>
      </c>
      <c r="I3412" t="s">
        <v>2024</v>
      </c>
      <c r="J3412" t="s">
        <v>2025</v>
      </c>
      <c r="K3412" t="s">
        <v>4420</v>
      </c>
      <c r="L3412" t="s">
        <v>4421</v>
      </c>
      <c r="M3412" s="17">
        <f>VLOOKUP($K3412,[1]Budget!$V:$AE,5,0)*IF($C3412="1 - Revenues",1,IF(AND($C3412="5 - Transfers",MID(I3412,15,1)="4"),1,-1))</f>
        <v>0</v>
      </c>
      <c r="N3412" s="17">
        <f>VLOOKUP($K3412,[1]Budget!$V:$AE,6,0)*IF($C3412="1 - Revenues",1,IF(AND($C3412="5 - Transfers",MID(J3412,15,1)="4"),1,-1))</f>
        <v>0</v>
      </c>
      <c r="O3412" s="17">
        <f>IFERROR(IF(RIGHT(LEFT(K3412,15),1)="4",VLOOKUP(K3412,'[1]Budget Worksheet'!A:B,2,0),-1*VLOOKUP(K3412,'[1]Budget Worksheet'!A:B,2,0)),0)</f>
        <v>0</v>
      </c>
      <c r="P3412" s="17">
        <f>VLOOKUP($K3412,[1]Budget!$V:$AE,8,0)*IF($C3412="1 - Revenues",1,IF(AND($C3412="5 - Transfers",MID($K3412,15,1)="4"),1,-1))</f>
        <v>0</v>
      </c>
      <c r="Q3412" s="17">
        <f>VLOOKUP($K3412,[1]Budget!$V:$AE,10,0)*IF($C3412="1 - Revenues",1,IF(AND($C3412="5 - Transfers",MID(K3412,15,1)="4"),1,-1))</f>
        <v>0</v>
      </c>
      <c r="S3412" s="18" t="b">
        <f>IF(LEFT(C3412,1)="1",1,-1)*SUMIF([1]Budget!V:V,'Budget Worksheet for Pivot Tabl'!K3412,[1]Budget!AC:AC)=P3412</f>
        <v>1</v>
      </c>
    </row>
    <row r="3413" spans="1:19" x14ac:dyDescent="0.25">
      <c r="A3413" t="s">
        <v>51</v>
      </c>
      <c r="B3413" t="s">
        <v>52</v>
      </c>
      <c r="C3413" t="s">
        <v>9</v>
      </c>
      <c r="D3413" t="str">
        <f t="shared" si="53"/>
        <v>OUTFLOWS</v>
      </c>
      <c r="E3413" t="s">
        <v>102</v>
      </c>
      <c r="F3413" t="s">
        <v>103</v>
      </c>
      <c r="G3413" t="s">
        <v>102</v>
      </c>
      <c r="H3413" t="s">
        <v>212</v>
      </c>
      <c r="I3413" t="s">
        <v>213</v>
      </c>
      <c r="J3413" t="s">
        <v>214</v>
      </c>
      <c r="K3413" t="s">
        <v>4422</v>
      </c>
      <c r="L3413" t="s">
        <v>4423</v>
      </c>
      <c r="M3413" s="17">
        <f>VLOOKUP($K3413,[1]Budget!$V:$AE,5,0)*IF($C3413="1 - Revenues",1,IF(AND($C3413="5 - Transfers",MID(I3413,15,1)="4"),1,-1))</f>
        <v>0</v>
      </c>
      <c r="N3413" s="17">
        <f>VLOOKUP($K3413,[1]Budget!$V:$AE,6,0)*IF($C3413="1 - Revenues",1,IF(AND($C3413="5 - Transfers",MID(J3413,15,1)="4"),1,-1))</f>
        <v>0</v>
      </c>
      <c r="O3413" s="17">
        <f>IFERROR(IF(RIGHT(LEFT(K3413,15),1)="4",VLOOKUP(K3413,'[1]Budget Worksheet'!A:B,2,0),-1*VLOOKUP(K3413,'[1]Budget Worksheet'!A:B,2,0)),0)</f>
        <v>0</v>
      </c>
      <c r="P3413" s="17">
        <f>VLOOKUP($K3413,[1]Budget!$V:$AE,8,0)*IF($C3413="1 - Revenues",1,IF(AND($C3413="5 - Transfers",MID($K3413,15,1)="4"),1,-1))</f>
        <v>0</v>
      </c>
      <c r="Q3413" s="17">
        <f>VLOOKUP($K3413,[1]Budget!$V:$AE,10,0)*IF($C3413="1 - Revenues",1,IF(AND($C3413="5 - Transfers",MID(K3413,15,1)="4"),1,-1))</f>
        <v>0</v>
      </c>
      <c r="S3413" s="18" t="b">
        <f>IF(LEFT(C3413,1)="1",1,-1)*SUMIF([1]Budget!V:V,'Budget Worksheet for Pivot Tabl'!K3413,[1]Budget!AC:AC)=P3413</f>
        <v>1</v>
      </c>
    </row>
    <row r="3414" spans="1:19" x14ac:dyDescent="0.25">
      <c r="A3414" t="s">
        <v>51</v>
      </c>
      <c r="B3414" t="s">
        <v>52</v>
      </c>
      <c r="C3414" t="s">
        <v>9</v>
      </c>
      <c r="D3414" t="str">
        <f t="shared" si="53"/>
        <v>OUTFLOWS</v>
      </c>
      <c r="E3414" t="s">
        <v>102</v>
      </c>
      <c r="F3414" t="s">
        <v>103</v>
      </c>
      <c r="G3414" t="s">
        <v>102</v>
      </c>
      <c r="H3414" t="s">
        <v>212</v>
      </c>
      <c r="I3414" t="s">
        <v>213</v>
      </c>
      <c r="J3414" t="s">
        <v>214</v>
      </c>
      <c r="K3414" t="s">
        <v>4424</v>
      </c>
      <c r="L3414" t="s">
        <v>4294</v>
      </c>
      <c r="M3414" s="17">
        <f>VLOOKUP($K3414,[1]Budget!$V:$AE,5,0)*IF($C3414="1 - Revenues",1,IF(AND($C3414="5 - Transfers",MID(I3414,15,1)="4"),1,-1))</f>
        <v>0</v>
      </c>
      <c r="N3414" s="17">
        <f>VLOOKUP($K3414,[1]Budget!$V:$AE,6,0)*IF($C3414="1 - Revenues",1,IF(AND($C3414="5 - Transfers",MID(J3414,15,1)="4"),1,-1))</f>
        <v>0</v>
      </c>
      <c r="O3414" s="17">
        <f>IFERROR(IF(RIGHT(LEFT(K3414,15),1)="4",VLOOKUP(K3414,'[1]Budget Worksheet'!A:B,2,0),-1*VLOOKUP(K3414,'[1]Budget Worksheet'!A:B,2,0)),0)</f>
        <v>0</v>
      </c>
      <c r="P3414" s="17">
        <f>VLOOKUP($K3414,[1]Budget!$V:$AE,8,0)*IF($C3414="1 - Revenues",1,IF(AND($C3414="5 - Transfers",MID($K3414,15,1)="4"),1,-1))</f>
        <v>0</v>
      </c>
      <c r="Q3414" s="17">
        <f>VLOOKUP($K3414,[1]Budget!$V:$AE,10,0)*IF($C3414="1 - Revenues",1,IF(AND($C3414="5 - Transfers",MID(K3414,15,1)="4"),1,-1))</f>
        <v>0</v>
      </c>
      <c r="S3414" s="18" t="b">
        <f>IF(LEFT(C3414,1)="1",1,-1)*SUMIF([1]Budget!V:V,'Budget Worksheet for Pivot Tabl'!K3414,[1]Budget!AC:AC)=P3414</f>
        <v>1</v>
      </c>
    </row>
    <row r="3415" spans="1:19" x14ac:dyDescent="0.25">
      <c r="A3415" t="s">
        <v>51</v>
      </c>
      <c r="B3415" t="s">
        <v>52</v>
      </c>
      <c r="C3415" t="s">
        <v>10</v>
      </c>
      <c r="D3415" t="str">
        <f t="shared" si="53"/>
        <v>OUTFLOWS</v>
      </c>
      <c r="E3415" t="s">
        <v>102</v>
      </c>
      <c r="F3415" t="s">
        <v>103</v>
      </c>
      <c r="G3415" t="s">
        <v>102</v>
      </c>
      <c r="H3415" t="s">
        <v>212</v>
      </c>
      <c r="I3415" t="s">
        <v>213</v>
      </c>
      <c r="J3415" t="s">
        <v>214</v>
      </c>
      <c r="K3415" t="s">
        <v>4425</v>
      </c>
      <c r="L3415" t="s">
        <v>4426</v>
      </c>
      <c r="M3415" s="17">
        <f>VLOOKUP($K3415,[1]Budget!$V:$AE,5,0)*IF($C3415="1 - Revenues",1,IF(AND($C3415="5 - Transfers",MID(I3415,15,1)="4"),1,-1))</f>
        <v>0</v>
      </c>
      <c r="N3415" s="17">
        <f>VLOOKUP($K3415,[1]Budget!$V:$AE,6,0)*IF($C3415="1 - Revenues",1,IF(AND($C3415="5 - Transfers",MID(J3415,15,1)="4"),1,-1))</f>
        <v>0</v>
      </c>
      <c r="O3415" s="17">
        <f>IFERROR(IF(RIGHT(LEFT(K3415,15),1)="4",VLOOKUP(K3415,'[1]Budget Worksheet'!A:B,2,0),-1*VLOOKUP(K3415,'[1]Budget Worksheet'!A:B,2,0)),0)</f>
        <v>0</v>
      </c>
      <c r="P3415" s="17">
        <f>VLOOKUP($K3415,[1]Budget!$V:$AE,8,0)*IF($C3415="1 - Revenues",1,IF(AND($C3415="5 - Transfers",MID($K3415,15,1)="4"),1,-1))</f>
        <v>0</v>
      </c>
      <c r="Q3415" s="17">
        <f>VLOOKUP($K3415,[1]Budget!$V:$AE,10,0)*IF($C3415="1 - Revenues",1,IF(AND($C3415="5 - Transfers",MID(K3415,15,1)="4"),1,-1))</f>
        <v>0</v>
      </c>
      <c r="S3415" s="18" t="b">
        <f>IF(LEFT(C3415,1)="1",1,-1)*SUMIF([1]Budget!V:V,'Budget Worksheet for Pivot Tabl'!K3415,[1]Budget!AC:AC)=P3415</f>
        <v>1</v>
      </c>
    </row>
    <row r="3416" spans="1:19" x14ac:dyDescent="0.25">
      <c r="A3416" t="s">
        <v>51</v>
      </c>
      <c r="B3416" t="s">
        <v>52</v>
      </c>
      <c r="C3416" t="s">
        <v>10</v>
      </c>
      <c r="D3416" t="str">
        <f t="shared" si="53"/>
        <v>OUTFLOWS</v>
      </c>
      <c r="E3416" t="s">
        <v>102</v>
      </c>
      <c r="F3416" t="s">
        <v>103</v>
      </c>
      <c r="G3416" t="s">
        <v>102</v>
      </c>
      <c r="H3416" t="s">
        <v>212</v>
      </c>
      <c r="I3416" t="s">
        <v>213</v>
      </c>
      <c r="J3416" t="s">
        <v>214</v>
      </c>
      <c r="K3416" t="s">
        <v>4427</v>
      </c>
      <c r="L3416" t="s">
        <v>4428</v>
      </c>
      <c r="M3416" s="17">
        <f>VLOOKUP($K3416,[1]Budget!$V:$AE,5,0)*IF($C3416="1 - Revenues",1,IF(AND($C3416="5 - Transfers",MID(I3416,15,1)="4"),1,-1))</f>
        <v>-6000</v>
      </c>
      <c r="N3416" s="17">
        <f>VLOOKUP($K3416,[1]Budget!$V:$AE,6,0)*IF($C3416="1 - Revenues",1,IF(AND($C3416="5 - Transfers",MID(J3416,15,1)="4"),1,-1))</f>
        <v>0</v>
      </c>
      <c r="O3416" s="17">
        <f>IFERROR(IF(RIGHT(LEFT(K3416,15),1)="4",VLOOKUP(K3416,'[1]Budget Worksheet'!A:B,2,0),-1*VLOOKUP(K3416,'[1]Budget Worksheet'!A:B,2,0)),0)</f>
        <v>-7121918</v>
      </c>
      <c r="P3416" s="17">
        <f>VLOOKUP($K3416,[1]Budget!$V:$AE,8,0)*IF($C3416="1 - Revenues",1,IF(AND($C3416="5 - Transfers",MID($K3416,15,1)="4"),1,-1))</f>
        <v>-4138228.0000999998</v>
      </c>
      <c r="Q3416" s="17">
        <f>VLOOKUP($K3416,[1]Budget!$V:$AE,10,0)*IF($C3416="1 - Revenues",1,IF(AND($C3416="5 - Transfers",MID(K3416,15,1)="4"),1,-1))</f>
        <v>2983689.9999000002</v>
      </c>
      <c r="S3416" s="18" t="b">
        <f>IF(LEFT(C3416,1)="1",1,-1)*SUMIF([1]Budget!V:V,'Budget Worksheet for Pivot Tabl'!K3416,[1]Budget!AC:AC)=P3416</f>
        <v>1</v>
      </c>
    </row>
    <row r="3417" spans="1:19" x14ac:dyDescent="0.25">
      <c r="A3417" t="s">
        <v>51</v>
      </c>
      <c r="B3417" t="s">
        <v>52</v>
      </c>
      <c r="C3417" t="s">
        <v>10</v>
      </c>
      <c r="D3417" t="str">
        <f t="shared" si="53"/>
        <v>OUTFLOWS</v>
      </c>
      <c r="E3417" t="s">
        <v>102</v>
      </c>
      <c r="F3417" t="s">
        <v>103</v>
      </c>
      <c r="G3417" t="s">
        <v>102</v>
      </c>
      <c r="H3417" t="s">
        <v>212</v>
      </c>
      <c r="I3417" t="s">
        <v>213</v>
      </c>
      <c r="J3417" t="s">
        <v>214</v>
      </c>
      <c r="K3417" t="s">
        <v>4429</v>
      </c>
      <c r="L3417" t="s">
        <v>4430</v>
      </c>
      <c r="M3417" s="17">
        <f>VLOOKUP($K3417,[1]Budget!$V:$AE,5,0)*IF($C3417="1 - Revenues",1,IF(AND($C3417="5 - Transfers",MID(I3417,15,1)="4"),1,-1))</f>
        <v>0</v>
      </c>
      <c r="N3417" s="17">
        <f>VLOOKUP($K3417,[1]Budget!$V:$AE,6,0)*IF($C3417="1 - Revenues",1,IF(AND($C3417="5 - Transfers",MID(J3417,15,1)="4"),1,-1))</f>
        <v>0</v>
      </c>
      <c r="O3417" s="17">
        <f>IFERROR(IF(RIGHT(LEFT(K3417,15),1)="4",VLOOKUP(K3417,'[1]Budget Worksheet'!A:B,2,0),-1*VLOOKUP(K3417,'[1]Budget Worksheet'!A:B,2,0)),0)</f>
        <v>0</v>
      </c>
      <c r="P3417" s="17">
        <f>VLOOKUP($K3417,[1]Budget!$V:$AE,8,0)*IF($C3417="1 - Revenues",1,IF(AND($C3417="5 - Transfers",MID($K3417,15,1)="4"),1,-1))</f>
        <v>0</v>
      </c>
      <c r="Q3417" s="17">
        <f>VLOOKUP($K3417,[1]Budget!$V:$AE,10,0)*IF($C3417="1 - Revenues",1,IF(AND($C3417="5 - Transfers",MID(K3417,15,1)="4"),1,-1))</f>
        <v>0</v>
      </c>
      <c r="S3417" s="18" t="b">
        <f>IF(LEFT(C3417,1)="1",1,-1)*SUMIF([1]Budget!V:V,'Budget Worksheet for Pivot Tabl'!K3417,[1]Budget!AC:AC)=P3417</f>
        <v>1</v>
      </c>
    </row>
    <row r="3418" spans="1:19" x14ac:dyDescent="0.25">
      <c r="A3418" t="s">
        <v>51</v>
      </c>
      <c r="B3418" t="s">
        <v>52</v>
      </c>
      <c r="C3418" t="s">
        <v>10</v>
      </c>
      <c r="D3418" t="str">
        <f t="shared" si="53"/>
        <v>OUTFLOWS</v>
      </c>
      <c r="E3418" t="s">
        <v>102</v>
      </c>
      <c r="F3418" t="s">
        <v>103</v>
      </c>
      <c r="G3418" t="s">
        <v>102</v>
      </c>
      <c r="H3418" t="s">
        <v>212</v>
      </c>
      <c r="I3418" t="s">
        <v>213</v>
      </c>
      <c r="J3418" t="s">
        <v>214</v>
      </c>
      <c r="K3418" t="s">
        <v>4431</v>
      </c>
      <c r="L3418" t="s">
        <v>4432</v>
      </c>
      <c r="M3418" s="17">
        <f>VLOOKUP($K3418,[1]Budget!$V:$AE,5,0)*IF($C3418="1 - Revenues",1,IF(AND($C3418="5 - Transfers",MID(I3418,15,1)="4"),1,-1))</f>
        <v>-1581000</v>
      </c>
      <c r="N3418" s="17">
        <f>VLOOKUP($K3418,[1]Budget!$V:$AE,6,0)*IF($C3418="1 - Revenues",1,IF(AND($C3418="5 - Transfers",MID(J3418,15,1)="4"),1,-1))</f>
        <v>-5290000</v>
      </c>
      <c r="O3418" s="17">
        <f>IFERROR(IF(RIGHT(LEFT(K3418,15),1)="4",VLOOKUP(K3418,'[1]Budget Worksheet'!A:B,2,0),-1*VLOOKUP(K3418,'[1]Budget Worksheet'!A:B,2,0)),0)</f>
        <v>-7700000</v>
      </c>
      <c r="P3418" s="17">
        <f>VLOOKUP($K3418,[1]Budget!$V:$AE,8,0)*IF($C3418="1 - Revenues",1,IF(AND($C3418="5 - Transfers",MID($K3418,15,1)="4"),1,-1))</f>
        <v>-7700000</v>
      </c>
      <c r="Q3418" s="17">
        <f>VLOOKUP($K3418,[1]Budget!$V:$AE,10,0)*IF($C3418="1 - Revenues",1,IF(AND($C3418="5 - Transfers",MID(K3418,15,1)="4"),1,-1))</f>
        <v>0</v>
      </c>
      <c r="S3418" s="18" t="b">
        <f>IF(LEFT(C3418,1)="1",1,-1)*SUMIF([1]Budget!V:V,'Budget Worksheet for Pivot Tabl'!K3418,[1]Budget!AC:AC)=P3418</f>
        <v>1</v>
      </c>
    </row>
    <row r="3419" spans="1:19" x14ac:dyDescent="0.25">
      <c r="A3419" t="s">
        <v>51</v>
      </c>
      <c r="B3419" t="s">
        <v>52</v>
      </c>
      <c r="C3419" t="s">
        <v>10</v>
      </c>
      <c r="D3419" t="str">
        <f t="shared" si="53"/>
        <v>OUTFLOWS</v>
      </c>
      <c r="E3419" t="s">
        <v>102</v>
      </c>
      <c r="F3419" t="s">
        <v>103</v>
      </c>
      <c r="G3419" t="s">
        <v>102</v>
      </c>
      <c r="H3419" t="s">
        <v>212</v>
      </c>
      <c r="I3419" t="s">
        <v>213</v>
      </c>
      <c r="J3419" t="s">
        <v>214</v>
      </c>
      <c r="K3419" t="s">
        <v>4433</v>
      </c>
      <c r="L3419" t="s">
        <v>4434</v>
      </c>
      <c r="M3419" s="17">
        <f>VLOOKUP($K3419,[1]Budget!$V:$AE,5,0)*IF($C3419="1 - Revenues",1,IF(AND($C3419="5 - Transfers",MID(I3419,15,1)="4"),1,-1))</f>
        <v>0</v>
      </c>
      <c r="N3419" s="17">
        <f>VLOOKUP($K3419,[1]Budget!$V:$AE,6,0)*IF($C3419="1 - Revenues",1,IF(AND($C3419="5 - Transfers",MID(J3419,15,1)="4"),1,-1))</f>
        <v>0</v>
      </c>
      <c r="O3419" s="17">
        <f>IFERROR(IF(RIGHT(LEFT(K3419,15),1)="4",VLOOKUP(K3419,'[1]Budget Worksheet'!A:B,2,0),-1*VLOOKUP(K3419,'[1]Budget Worksheet'!A:B,2,0)),0)</f>
        <v>0</v>
      </c>
      <c r="P3419" s="17">
        <f>VLOOKUP($K3419,[1]Budget!$V:$AE,8,0)*IF($C3419="1 - Revenues",1,IF(AND($C3419="5 - Transfers",MID($K3419,15,1)="4"),1,-1))</f>
        <v>0</v>
      </c>
      <c r="Q3419" s="17">
        <f>VLOOKUP($K3419,[1]Budget!$V:$AE,10,0)*IF($C3419="1 - Revenues",1,IF(AND($C3419="5 - Transfers",MID(K3419,15,1)="4"),1,-1))</f>
        <v>0</v>
      </c>
      <c r="S3419" s="18" t="b">
        <f>IF(LEFT(C3419,1)="1",1,-1)*SUMIF([1]Budget!V:V,'Budget Worksheet for Pivot Tabl'!K3419,[1]Budget!AC:AC)=P3419</f>
        <v>1</v>
      </c>
    </row>
    <row r="3420" spans="1:19" x14ac:dyDescent="0.25">
      <c r="A3420" t="s">
        <v>51</v>
      </c>
      <c r="B3420" t="s">
        <v>52</v>
      </c>
      <c r="C3420" t="s">
        <v>8</v>
      </c>
      <c r="D3420" t="str">
        <f t="shared" si="53"/>
        <v>OUTFLOWS</v>
      </c>
      <c r="E3420" t="s">
        <v>116</v>
      </c>
      <c r="F3420" t="s">
        <v>117</v>
      </c>
      <c r="G3420" t="s">
        <v>119</v>
      </c>
      <c r="H3420" t="s">
        <v>326</v>
      </c>
      <c r="I3420" t="s">
        <v>325</v>
      </c>
      <c r="J3420" t="s">
        <v>326</v>
      </c>
      <c r="K3420" t="s">
        <v>4435</v>
      </c>
      <c r="L3420" t="s">
        <v>590</v>
      </c>
      <c r="M3420" s="17">
        <f>VLOOKUP($K3420,[1]Budget!$V:$AE,5,0)*IF($C3420="1 - Revenues",1,IF(AND($C3420="5 - Transfers",MID(I3420,15,1)="4"),1,-1))</f>
        <v>-38000</v>
      </c>
      <c r="N3420" s="17">
        <f>VLOOKUP($K3420,[1]Budget!$V:$AE,6,0)*IF($C3420="1 - Revenues",1,IF(AND($C3420="5 - Transfers",MID(J3420,15,1)="4"),1,-1))</f>
        <v>-13000</v>
      </c>
      <c r="O3420" s="17">
        <f>IFERROR(IF(RIGHT(LEFT(K3420,15),1)="4",VLOOKUP(K3420,'[1]Budget Worksheet'!A:B,2,0),-1*VLOOKUP(K3420,'[1]Budget Worksheet'!A:B,2,0)),0)</f>
        <v>0</v>
      </c>
      <c r="P3420" s="17">
        <f>VLOOKUP($K3420,[1]Budget!$V:$AE,8,0)*IF($C3420="1 - Revenues",1,IF(AND($C3420="5 - Transfers",MID($K3420,15,1)="4"),1,-1))</f>
        <v>0</v>
      </c>
      <c r="Q3420" s="17">
        <f>VLOOKUP($K3420,[1]Budget!$V:$AE,10,0)*IF($C3420="1 - Revenues",1,IF(AND($C3420="5 - Transfers",MID(K3420,15,1)="4"),1,-1))</f>
        <v>0</v>
      </c>
      <c r="S3420" s="18" t="b">
        <f>IF(LEFT(C3420,1)="1",1,-1)*SUMIF([1]Budget!V:V,'Budget Worksheet for Pivot Tabl'!K3420,[1]Budget!AC:AC)=P3420</f>
        <v>1</v>
      </c>
    </row>
    <row r="3421" spans="1:19" x14ac:dyDescent="0.25">
      <c r="A3421" t="s">
        <v>51</v>
      </c>
      <c r="B3421" t="s">
        <v>52</v>
      </c>
      <c r="C3421" t="s">
        <v>8</v>
      </c>
      <c r="D3421" t="str">
        <f t="shared" si="53"/>
        <v>OUTFLOWS</v>
      </c>
      <c r="E3421" t="s">
        <v>116</v>
      </c>
      <c r="F3421" t="s">
        <v>117</v>
      </c>
      <c r="G3421" t="s">
        <v>119</v>
      </c>
      <c r="H3421" t="s">
        <v>326</v>
      </c>
      <c r="I3421" t="s">
        <v>325</v>
      </c>
      <c r="J3421" t="s">
        <v>326</v>
      </c>
      <c r="K3421" t="s">
        <v>4436</v>
      </c>
      <c r="L3421" t="s">
        <v>582</v>
      </c>
      <c r="M3421" s="17">
        <f>VLOOKUP($K3421,[1]Budget!$V:$AE,5,0)*IF($C3421="1 - Revenues",1,IF(AND($C3421="5 - Transfers",MID(I3421,15,1)="4"),1,-1))</f>
        <v>0</v>
      </c>
      <c r="N3421" s="17">
        <f>VLOOKUP($K3421,[1]Budget!$V:$AE,6,0)*IF($C3421="1 - Revenues",1,IF(AND($C3421="5 - Transfers",MID(J3421,15,1)="4"),1,-1))</f>
        <v>0</v>
      </c>
      <c r="O3421" s="17">
        <f>IFERROR(IF(RIGHT(LEFT(K3421,15),1)="4",VLOOKUP(K3421,'[1]Budget Worksheet'!A:B,2,0),-1*VLOOKUP(K3421,'[1]Budget Worksheet'!A:B,2,0)),0)</f>
        <v>0</v>
      </c>
      <c r="P3421" s="17">
        <f>VLOOKUP($K3421,[1]Budget!$V:$AE,8,0)*IF($C3421="1 - Revenues",1,IF(AND($C3421="5 - Transfers",MID($K3421,15,1)="4"),1,-1))</f>
        <v>0</v>
      </c>
      <c r="Q3421" s="17">
        <f>VLOOKUP($K3421,[1]Budget!$V:$AE,10,0)*IF($C3421="1 - Revenues",1,IF(AND($C3421="5 - Transfers",MID(K3421,15,1)="4"),1,-1))</f>
        <v>0</v>
      </c>
      <c r="S3421" s="18" t="b">
        <f>IF(LEFT(C3421,1)="1",1,-1)*SUMIF([1]Budget!V:V,'Budget Worksheet for Pivot Tabl'!K3421,[1]Budget!AC:AC)=P3421</f>
        <v>1</v>
      </c>
    </row>
    <row r="3422" spans="1:19" x14ac:dyDescent="0.25">
      <c r="A3422" t="s">
        <v>51</v>
      </c>
      <c r="B3422" t="s">
        <v>52</v>
      </c>
      <c r="C3422" t="s">
        <v>8</v>
      </c>
      <c r="D3422" t="str">
        <f t="shared" si="53"/>
        <v>OUTFLOWS</v>
      </c>
      <c r="E3422" t="s">
        <v>116</v>
      </c>
      <c r="F3422" t="s">
        <v>117</v>
      </c>
      <c r="G3422" t="s">
        <v>119</v>
      </c>
      <c r="H3422" t="s">
        <v>326</v>
      </c>
      <c r="I3422" t="s">
        <v>325</v>
      </c>
      <c r="J3422" t="s">
        <v>326</v>
      </c>
      <c r="K3422" t="s">
        <v>4437</v>
      </c>
      <c r="L3422" t="s">
        <v>593</v>
      </c>
      <c r="M3422" s="17">
        <f>VLOOKUP($K3422,[1]Budget!$V:$AE,5,0)*IF($C3422="1 - Revenues",1,IF(AND($C3422="5 - Transfers",MID(I3422,15,1)="4"),1,-1))</f>
        <v>0</v>
      </c>
      <c r="N3422" s="17">
        <f>VLOOKUP($K3422,[1]Budget!$V:$AE,6,0)*IF($C3422="1 - Revenues",1,IF(AND($C3422="5 - Transfers",MID(J3422,15,1)="4"),1,-1))</f>
        <v>0</v>
      </c>
      <c r="O3422" s="17">
        <f>IFERROR(IF(RIGHT(LEFT(K3422,15),1)="4",VLOOKUP(K3422,'[1]Budget Worksheet'!A:B,2,0),-1*VLOOKUP(K3422,'[1]Budget Worksheet'!A:B,2,0)),0)</f>
        <v>0</v>
      </c>
      <c r="P3422" s="17">
        <f>VLOOKUP($K3422,[1]Budget!$V:$AE,8,0)*IF($C3422="1 - Revenues",1,IF(AND($C3422="5 - Transfers",MID($K3422,15,1)="4"),1,-1))</f>
        <v>0</v>
      </c>
      <c r="Q3422" s="17">
        <f>VLOOKUP($K3422,[1]Budget!$V:$AE,10,0)*IF($C3422="1 - Revenues",1,IF(AND($C3422="5 - Transfers",MID(K3422,15,1)="4"),1,-1))</f>
        <v>0</v>
      </c>
      <c r="S3422" s="18" t="b">
        <f>IF(LEFT(C3422,1)="1",1,-1)*SUMIF([1]Budget!V:V,'Budget Worksheet for Pivot Tabl'!K3422,[1]Budget!AC:AC)=P3422</f>
        <v>1</v>
      </c>
    </row>
    <row r="3423" spans="1:19" x14ac:dyDescent="0.25">
      <c r="A3423" t="s">
        <v>51</v>
      </c>
      <c r="B3423" t="s">
        <v>52</v>
      </c>
      <c r="C3423" t="s">
        <v>8</v>
      </c>
      <c r="D3423" t="str">
        <f t="shared" si="53"/>
        <v>OUTFLOWS</v>
      </c>
      <c r="E3423" t="s">
        <v>116</v>
      </c>
      <c r="F3423" t="s">
        <v>117</v>
      </c>
      <c r="G3423" t="s">
        <v>119</v>
      </c>
      <c r="H3423" t="s">
        <v>326</v>
      </c>
      <c r="I3423" t="s">
        <v>325</v>
      </c>
      <c r="J3423" t="s">
        <v>326</v>
      </c>
      <c r="K3423" t="s">
        <v>4438</v>
      </c>
      <c r="L3423" t="s">
        <v>595</v>
      </c>
      <c r="M3423" s="17">
        <f>VLOOKUP($K3423,[1]Budget!$V:$AE,5,0)*IF($C3423="1 - Revenues",1,IF(AND($C3423="5 - Transfers",MID(I3423,15,1)="4"),1,-1))</f>
        <v>-2000</v>
      </c>
      <c r="N3423" s="17">
        <f>VLOOKUP($K3423,[1]Budget!$V:$AE,6,0)*IF($C3423="1 - Revenues",1,IF(AND($C3423="5 - Transfers",MID(J3423,15,1)="4"),1,-1))</f>
        <v>0</v>
      </c>
      <c r="O3423" s="17">
        <f>IFERROR(IF(RIGHT(LEFT(K3423,15),1)="4",VLOOKUP(K3423,'[1]Budget Worksheet'!A:B,2,0),-1*VLOOKUP(K3423,'[1]Budget Worksheet'!A:B,2,0)),0)</f>
        <v>0</v>
      </c>
      <c r="P3423" s="17">
        <f>VLOOKUP($K3423,[1]Budget!$V:$AE,8,0)*IF($C3423="1 - Revenues",1,IF(AND($C3423="5 - Transfers",MID($K3423,15,1)="4"),1,-1))</f>
        <v>0</v>
      </c>
      <c r="Q3423" s="17">
        <f>VLOOKUP($K3423,[1]Budget!$V:$AE,10,0)*IF($C3423="1 - Revenues",1,IF(AND($C3423="5 - Transfers",MID(K3423,15,1)="4"),1,-1))</f>
        <v>0</v>
      </c>
      <c r="S3423" s="18" t="b">
        <f>IF(LEFT(C3423,1)="1",1,-1)*SUMIF([1]Budget!V:V,'Budget Worksheet for Pivot Tabl'!K3423,[1]Budget!AC:AC)=P3423</f>
        <v>1</v>
      </c>
    </row>
    <row r="3424" spans="1:19" x14ac:dyDescent="0.25">
      <c r="A3424" t="s">
        <v>51</v>
      </c>
      <c r="B3424" t="s">
        <v>52</v>
      </c>
      <c r="C3424" t="s">
        <v>8</v>
      </c>
      <c r="D3424" t="str">
        <f t="shared" si="53"/>
        <v>OUTFLOWS</v>
      </c>
      <c r="E3424" t="s">
        <v>116</v>
      </c>
      <c r="F3424" t="s">
        <v>117</v>
      </c>
      <c r="G3424" t="s">
        <v>119</v>
      </c>
      <c r="H3424" t="s">
        <v>326</v>
      </c>
      <c r="I3424" t="s">
        <v>325</v>
      </c>
      <c r="J3424" t="s">
        <v>326</v>
      </c>
      <c r="K3424" t="s">
        <v>4439</v>
      </c>
      <c r="L3424" t="s">
        <v>599</v>
      </c>
      <c r="M3424" s="17">
        <f>VLOOKUP($K3424,[1]Budget!$V:$AE,5,0)*IF($C3424="1 - Revenues",1,IF(AND($C3424="5 - Transfers",MID(I3424,15,1)="4"),1,-1))</f>
        <v>0</v>
      </c>
      <c r="N3424" s="17">
        <f>VLOOKUP($K3424,[1]Budget!$V:$AE,6,0)*IF($C3424="1 - Revenues",1,IF(AND($C3424="5 - Transfers",MID(J3424,15,1)="4"),1,-1))</f>
        <v>0</v>
      </c>
      <c r="O3424" s="17">
        <f>IFERROR(IF(RIGHT(LEFT(K3424,15),1)="4",VLOOKUP(K3424,'[1]Budget Worksheet'!A:B,2,0),-1*VLOOKUP(K3424,'[1]Budget Worksheet'!A:B,2,0)),0)</f>
        <v>0</v>
      </c>
      <c r="P3424" s="17">
        <f>VLOOKUP($K3424,[1]Budget!$V:$AE,8,0)*IF($C3424="1 - Revenues",1,IF(AND($C3424="5 - Transfers",MID($K3424,15,1)="4"),1,-1))</f>
        <v>0</v>
      </c>
      <c r="Q3424" s="17">
        <f>VLOOKUP($K3424,[1]Budget!$V:$AE,10,0)*IF($C3424="1 - Revenues",1,IF(AND($C3424="5 - Transfers",MID(K3424,15,1)="4"),1,-1))</f>
        <v>0</v>
      </c>
      <c r="S3424" s="18" t="b">
        <f>IF(LEFT(C3424,1)="1",1,-1)*SUMIF([1]Budget!V:V,'Budget Worksheet for Pivot Tabl'!K3424,[1]Budget!AC:AC)=P3424</f>
        <v>1</v>
      </c>
    </row>
    <row r="3425" spans="1:19" x14ac:dyDescent="0.25">
      <c r="A3425" t="s">
        <v>51</v>
      </c>
      <c r="B3425" t="s">
        <v>52</v>
      </c>
      <c r="C3425" t="s">
        <v>8</v>
      </c>
      <c r="D3425" t="str">
        <f t="shared" si="53"/>
        <v>OUTFLOWS</v>
      </c>
      <c r="E3425" t="s">
        <v>116</v>
      </c>
      <c r="F3425" t="s">
        <v>117</v>
      </c>
      <c r="G3425" t="s">
        <v>119</v>
      </c>
      <c r="H3425" t="s">
        <v>326</v>
      </c>
      <c r="I3425" t="s">
        <v>325</v>
      </c>
      <c r="J3425" t="s">
        <v>326</v>
      </c>
      <c r="K3425" t="s">
        <v>4440</v>
      </c>
      <c r="L3425" t="s">
        <v>601</v>
      </c>
      <c r="M3425" s="17">
        <f>VLOOKUP($K3425,[1]Budget!$V:$AE,5,0)*IF($C3425="1 - Revenues",1,IF(AND($C3425="5 - Transfers",MID(I3425,15,1)="4"),1,-1))</f>
        <v>0</v>
      </c>
      <c r="N3425" s="17">
        <f>VLOOKUP($K3425,[1]Budget!$V:$AE,6,0)*IF($C3425="1 - Revenues",1,IF(AND($C3425="5 - Transfers",MID(J3425,15,1)="4"),1,-1))</f>
        <v>0</v>
      </c>
      <c r="O3425" s="17">
        <f>IFERROR(IF(RIGHT(LEFT(K3425,15),1)="4",VLOOKUP(K3425,'[1]Budget Worksheet'!A:B,2,0),-1*VLOOKUP(K3425,'[1]Budget Worksheet'!A:B,2,0)),0)</f>
        <v>0</v>
      </c>
      <c r="P3425" s="17">
        <f>VLOOKUP($K3425,[1]Budget!$V:$AE,8,0)*IF($C3425="1 - Revenues",1,IF(AND($C3425="5 - Transfers",MID($K3425,15,1)="4"),1,-1))</f>
        <v>0</v>
      </c>
      <c r="Q3425" s="17">
        <f>VLOOKUP($K3425,[1]Budget!$V:$AE,10,0)*IF($C3425="1 - Revenues",1,IF(AND($C3425="5 - Transfers",MID(K3425,15,1)="4"),1,-1))</f>
        <v>0</v>
      </c>
      <c r="S3425" s="18" t="b">
        <f>IF(LEFT(C3425,1)="1",1,-1)*SUMIF([1]Budget!V:V,'Budget Worksheet for Pivot Tabl'!K3425,[1]Budget!AC:AC)=P3425</f>
        <v>1</v>
      </c>
    </row>
    <row r="3426" spans="1:19" x14ac:dyDescent="0.25">
      <c r="A3426" t="s">
        <v>51</v>
      </c>
      <c r="B3426" t="s">
        <v>52</v>
      </c>
      <c r="C3426" t="s">
        <v>8</v>
      </c>
      <c r="D3426" t="str">
        <f t="shared" si="53"/>
        <v>OUTFLOWS</v>
      </c>
      <c r="E3426" t="s">
        <v>116</v>
      </c>
      <c r="F3426" t="s">
        <v>117</v>
      </c>
      <c r="G3426" t="s">
        <v>119</v>
      </c>
      <c r="H3426" t="s">
        <v>326</v>
      </c>
      <c r="I3426" t="s">
        <v>325</v>
      </c>
      <c r="J3426" t="s">
        <v>326</v>
      </c>
      <c r="K3426" t="s">
        <v>4441</v>
      </c>
      <c r="L3426" t="s">
        <v>603</v>
      </c>
      <c r="M3426" s="17">
        <f>VLOOKUP($K3426,[1]Budget!$V:$AE,5,0)*IF($C3426="1 - Revenues",1,IF(AND($C3426="5 - Transfers",MID(I3426,15,1)="4"),1,-1))</f>
        <v>0</v>
      </c>
      <c r="N3426" s="17">
        <f>VLOOKUP($K3426,[1]Budget!$V:$AE,6,0)*IF($C3426="1 - Revenues",1,IF(AND($C3426="5 - Transfers",MID(J3426,15,1)="4"),1,-1))</f>
        <v>0</v>
      </c>
      <c r="O3426" s="17">
        <f>IFERROR(IF(RIGHT(LEFT(K3426,15),1)="4",VLOOKUP(K3426,'[1]Budget Worksheet'!A:B,2,0),-1*VLOOKUP(K3426,'[1]Budget Worksheet'!A:B,2,0)),0)</f>
        <v>0</v>
      </c>
      <c r="P3426" s="17">
        <f>VLOOKUP($K3426,[1]Budget!$V:$AE,8,0)*IF($C3426="1 - Revenues",1,IF(AND($C3426="5 - Transfers",MID($K3426,15,1)="4"),1,-1))</f>
        <v>0</v>
      </c>
      <c r="Q3426" s="17">
        <f>VLOOKUP($K3426,[1]Budget!$V:$AE,10,0)*IF($C3426="1 - Revenues",1,IF(AND($C3426="5 - Transfers",MID(K3426,15,1)="4"),1,-1))</f>
        <v>0</v>
      </c>
      <c r="S3426" s="18" t="b">
        <f>IF(LEFT(C3426,1)="1",1,-1)*SUMIF([1]Budget!V:V,'Budget Worksheet for Pivot Tabl'!K3426,[1]Budget!AC:AC)=P3426</f>
        <v>1</v>
      </c>
    </row>
    <row r="3427" spans="1:19" x14ac:dyDescent="0.25">
      <c r="A3427" t="s">
        <v>51</v>
      </c>
      <c r="B3427" t="s">
        <v>52</v>
      </c>
      <c r="C3427" t="s">
        <v>8</v>
      </c>
      <c r="D3427" t="str">
        <f t="shared" si="53"/>
        <v>OUTFLOWS</v>
      </c>
      <c r="E3427" t="s">
        <v>116</v>
      </c>
      <c r="F3427" t="s">
        <v>117</v>
      </c>
      <c r="G3427" t="s">
        <v>119</v>
      </c>
      <c r="H3427" t="s">
        <v>326</v>
      </c>
      <c r="I3427" t="s">
        <v>325</v>
      </c>
      <c r="J3427" t="s">
        <v>326</v>
      </c>
      <c r="K3427" t="s">
        <v>4442</v>
      </c>
      <c r="L3427" t="s">
        <v>470</v>
      </c>
      <c r="M3427" s="17">
        <f>VLOOKUP($K3427,[1]Budget!$V:$AE,5,0)*IF($C3427="1 - Revenues",1,IF(AND($C3427="5 - Transfers",MID(I3427,15,1)="4"),1,-1))</f>
        <v>-8000</v>
      </c>
      <c r="N3427" s="17">
        <f>VLOOKUP($K3427,[1]Budget!$V:$AE,6,0)*IF($C3427="1 - Revenues",1,IF(AND($C3427="5 - Transfers",MID(J3427,15,1)="4"),1,-1))</f>
        <v>-2000</v>
      </c>
      <c r="O3427" s="17">
        <f>IFERROR(IF(RIGHT(LEFT(K3427,15),1)="4",VLOOKUP(K3427,'[1]Budget Worksheet'!A:B,2,0),-1*VLOOKUP(K3427,'[1]Budget Worksheet'!A:B,2,0)),0)</f>
        <v>0</v>
      </c>
      <c r="P3427" s="17">
        <f>VLOOKUP($K3427,[1]Budget!$V:$AE,8,0)*IF($C3427="1 - Revenues",1,IF(AND($C3427="5 - Transfers",MID($K3427,15,1)="4"),1,-1))</f>
        <v>0</v>
      </c>
      <c r="Q3427" s="17">
        <f>VLOOKUP($K3427,[1]Budget!$V:$AE,10,0)*IF($C3427="1 - Revenues",1,IF(AND($C3427="5 - Transfers",MID(K3427,15,1)="4"),1,-1))</f>
        <v>0</v>
      </c>
      <c r="S3427" s="18" t="b">
        <f>IF(LEFT(C3427,1)="1",1,-1)*SUMIF([1]Budget!V:V,'Budget Worksheet for Pivot Tabl'!K3427,[1]Budget!AC:AC)=P3427</f>
        <v>1</v>
      </c>
    </row>
    <row r="3428" spans="1:19" x14ac:dyDescent="0.25">
      <c r="A3428" t="s">
        <v>51</v>
      </c>
      <c r="B3428" t="s">
        <v>52</v>
      </c>
      <c r="C3428" t="s">
        <v>8</v>
      </c>
      <c r="D3428" t="str">
        <f t="shared" si="53"/>
        <v>OUTFLOWS</v>
      </c>
      <c r="E3428" t="s">
        <v>116</v>
      </c>
      <c r="F3428" t="s">
        <v>117</v>
      </c>
      <c r="G3428" t="s">
        <v>119</v>
      </c>
      <c r="H3428" t="s">
        <v>326</v>
      </c>
      <c r="I3428" t="s">
        <v>325</v>
      </c>
      <c r="J3428" t="s">
        <v>326</v>
      </c>
      <c r="K3428" t="s">
        <v>4443</v>
      </c>
      <c r="L3428" t="s">
        <v>606</v>
      </c>
      <c r="M3428" s="17">
        <f>VLOOKUP($K3428,[1]Budget!$V:$AE,5,0)*IF($C3428="1 - Revenues",1,IF(AND($C3428="5 - Transfers",MID(I3428,15,1)="4"),1,-1))</f>
        <v>-2000</v>
      </c>
      <c r="N3428" s="17">
        <f>VLOOKUP($K3428,[1]Budget!$V:$AE,6,0)*IF($C3428="1 - Revenues",1,IF(AND($C3428="5 - Transfers",MID(J3428,15,1)="4"),1,-1))</f>
        <v>-1000</v>
      </c>
      <c r="O3428" s="17">
        <f>IFERROR(IF(RIGHT(LEFT(K3428,15),1)="4",VLOOKUP(K3428,'[1]Budget Worksheet'!A:B,2,0),-1*VLOOKUP(K3428,'[1]Budget Worksheet'!A:B,2,0)),0)</f>
        <v>0</v>
      </c>
      <c r="P3428" s="17">
        <f>VLOOKUP($K3428,[1]Budget!$V:$AE,8,0)*IF($C3428="1 - Revenues",1,IF(AND($C3428="5 - Transfers",MID($K3428,15,1)="4"),1,-1))</f>
        <v>0</v>
      </c>
      <c r="Q3428" s="17">
        <f>VLOOKUP($K3428,[1]Budget!$V:$AE,10,0)*IF($C3428="1 - Revenues",1,IF(AND($C3428="5 - Transfers",MID(K3428,15,1)="4"),1,-1))</f>
        <v>0</v>
      </c>
      <c r="S3428" s="18" t="b">
        <f>IF(LEFT(C3428,1)="1",1,-1)*SUMIF([1]Budget!V:V,'Budget Worksheet for Pivot Tabl'!K3428,[1]Budget!AC:AC)=P3428</f>
        <v>1</v>
      </c>
    </row>
    <row r="3429" spans="1:19" x14ac:dyDescent="0.25">
      <c r="A3429" t="s">
        <v>51</v>
      </c>
      <c r="B3429" t="s">
        <v>52</v>
      </c>
      <c r="C3429" t="s">
        <v>8</v>
      </c>
      <c r="D3429" t="str">
        <f t="shared" si="53"/>
        <v>OUTFLOWS</v>
      </c>
      <c r="E3429" t="s">
        <v>116</v>
      </c>
      <c r="F3429" t="s">
        <v>117</v>
      </c>
      <c r="G3429" t="s">
        <v>119</v>
      </c>
      <c r="H3429" t="s">
        <v>326</v>
      </c>
      <c r="I3429" t="s">
        <v>325</v>
      </c>
      <c r="J3429" t="s">
        <v>326</v>
      </c>
      <c r="K3429" t="s">
        <v>4444</v>
      </c>
      <c r="L3429" t="s">
        <v>608</v>
      </c>
      <c r="M3429" s="17">
        <f>VLOOKUP($K3429,[1]Budget!$V:$AE,5,0)*IF($C3429="1 - Revenues",1,IF(AND($C3429="5 - Transfers",MID(I3429,15,1)="4"),1,-1))</f>
        <v>-5000</v>
      </c>
      <c r="N3429" s="17">
        <f>VLOOKUP($K3429,[1]Budget!$V:$AE,6,0)*IF($C3429="1 - Revenues",1,IF(AND($C3429="5 - Transfers",MID(J3429,15,1)="4"),1,-1))</f>
        <v>-2000</v>
      </c>
      <c r="O3429" s="17">
        <f>IFERROR(IF(RIGHT(LEFT(K3429,15),1)="4",VLOOKUP(K3429,'[1]Budget Worksheet'!A:B,2,0),-1*VLOOKUP(K3429,'[1]Budget Worksheet'!A:B,2,0)),0)</f>
        <v>0</v>
      </c>
      <c r="P3429" s="17">
        <f>VLOOKUP($K3429,[1]Budget!$V:$AE,8,0)*IF($C3429="1 - Revenues",1,IF(AND($C3429="5 - Transfers",MID($K3429,15,1)="4"),1,-1))</f>
        <v>0</v>
      </c>
      <c r="Q3429" s="17">
        <f>VLOOKUP($K3429,[1]Budget!$V:$AE,10,0)*IF($C3429="1 - Revenues",1,IF(AND($C3429="5 - Transfers",MID(K3429,15,1)="4"),1,-1))</f>
        <v>0</v>
      </c>
      <c r="S3429" s="18" t="b">
        <f>IF(LEFT(C3429,1)="1",1,-1)*SUMIF([1]Budget!V:V,'Budget Worksheet for Pivot Tabl'!K3429,[1]Budget!AC:AC)=P3429</f>
        <v>1</v>
      </c>
    </row>
    <row r="3430" spans="1:19" x14ac:dyDescent="0.25">
      <c r="A3430" t="s">
        <v>51</v>
      </c>
      <c r="B3430" t="s">
        <v>52</v>
      </c>
      <c r="C3430" t="s">
        <v>8</v>
      </c>
      <c r="D3430" t="str">
        <f t="shared" si="53"/>
        <v>OUTFLOWS</v>
      </c>
      <c r="E3430" t="s">
        <v>116</v>
      </c>
      <c r="F3430" t="s">
        <v>117</v>
      </c>
      <c r="G3430" t="s">
        <v>119</v>
      </c>
      <c r="H3430" t="s">
        <v>326</v>
      </c>
      <c r="I3430" t="s">
        <v>325</v>
      </c>
      <c r="J3430" t="s">
        <v>326</v>
      </c>
      <c r="K3430" t="s">
        <v>4445</v>
      </c>
      <c r="L3430" t="s">
        <v>610</v>
      </c>
      <c r="M3430" s="17">
        <f>VLOOKUP($K3430,[1]Budget!$V:$AE,5,0)*IF($C3430="1 - Revenues",1,IF(AND($C3430="5 - Transfers",MID(I3430,15,1)="4"),1,-1))</f>
        <v>0</v>
      </c>
      <c r="N3430" s="17">
        <f>VLOOKUP($K3430,[1]Budget!$V:$AE,6,0)*IF($C3430="1 - Revenues",1,IF(AND($C3430="5 - Transfers",MID(J3430,15,1)="4"),1,-1))</f>
        <v>0</v>
      </c>
      <c r="O3430" s="17">
        <f>IFERROR(IF(RIGHT(LEFT(K3430,15),1)="4",VLOOKUP(K3430,'[1]Budget Worksheet'!A:B,2,0),-1*VLOOKUP(K3430,'[1]Budget Worksheet'!A:B,2,0)),0)</f>
        <v>0</v>
      </c>
      <c r="P3430" s="17">
        <f>VLOOKUP($K3430,[1]Budget!$V:$AE,8,0)*IF($C3430="1 - Revenues",1,IF(AND($C3430="5 - Transfers",MID($K3430,15,1)="4"),1,-1))</f>
        <v>0</v>
      </c>
      <c r="Q3430" s="17">
        <f>VLOOKUP($K3430,[1]Budget!$V:$AE,10,0)*IF($C3430="1 - Revenues",1,IF(AND($C3430="5 - Transfers",MID(K3430,15,1)="4"),1,-1))</f>
        <v>0</v>
      </c>
      <c r="S3430" s="18" t="b">
        <f>IF(LEFT(C3430,1)="1",1,-1)*SUMIF([1]Budget!V:V,'Budget Worksheet for Pivot Tabl'!K3430,[1]Budget!AC:AC)=P3430</f>
        <v>1</v>
      </c>
    </row>
    <row r="3431" spans="1:19" x14ac:dyDescent="0.25">
      <c r="A3431" t="s">
        <v>51</v>
      </c>
      <c r="B3431" t="s">
        <v>52</v>
      </c>
      <c r="C3431" t="s">
        <v>8</v>
      </c>
      <c r="D3431" t="str">
        <f t="shared" si="53"/>
        <v>OUTFLOWS</v>
      </c>
      <c r="E3431" t="s">
        <v>116</v>
      </c>
      <c r="F3431" t="s">
        <v>117</v>
      </c>
      <c r="G3431" t="s">
        <v>119</v>
      </c>
      <c r="H3431" t="s">
        <v>326</v>
      </c>
      <c r="I3431" t="s">
        <v>325</v>
      </c>
      <c r="J3431" t="s">
        <v>326</v>
      </c>
      <c r="K3431" t="s">
        <v>4446</v>
      </c>
      <c r="L3431" t="s">
        <v>612</v>
      </c>
      <c r="M3431" s="17">
        <f>VLOOKUP($K3431,[1]Budget!$V:$AE,5,0)*IF($C3431="1 - Revenues",1,IF(AND($C3431="5 - Transfers",MID(I3431,15,1)="4"),1,-1))</f>
        <v>0</v>
      </c>
      <c r="N3431" s="17">
        <f>VLOOKUP($K3431,[1]Budget!$V:$AE,6,0)*IF($C3431="1 - Revenues",1,IF(AND($C3431="5 - Transfers",MID(J3431,15,1)="4"),1,-1))</f>
        <v>0</v>
      </c>
      <c r="O3431" s="17">
        <f>IFERROR(IF(RIGHT(LEFT(K3431,15),1)="4",VLOOKUP(K3431,'[1]Budget Worksheet'!A:B,2,0),-1*VLOOKUP(K3431,'[1]Budget Worksheet'!A:B,2,0)),0)</f>
        <v>0</v>
      </c>
      <c r="P3431" s="17">
        <f>VLOOKUP($K3431,[1]Budget!$V:$AE,8,0)*IF($C3431="1 - Revenues",1,IF(AND($C3431="5 - Transfers",MID($K3431,15,1)="4"),1,-1))</f>
        <v>0</v>
      </c>
      <c r="Q3431" s="17">
        <f>VLOOKUP($K3431,[1]Budget!$V:$AE,10,0)*IF($C3431="1 - Revenues",1,IF(AND($C3431="5 - Transfers",MID(K3431,15,1)="4"),1,-1))</f>
        <v>0</v>
      </c>
      <c r="S3431" s="18" t="b">
        <f>IF(LEFT(C3431,1)="1",1,-1)*SUMIF([1]Budget!V:V,'Budget Worksheet for Pivot Tabl'!K3431,[1]Budget!AC:AC)=P3431</f>
        <v>1</v>
      </c>
    </row>
    <row r="3432" spans="1:19" x14ac:dyDescent="0.25">
      <c r="A3432" t="s">
        <v>51</v>
      </c>
      <c r="B3432" t="s">
        <v>52</v>
      </c>
      <c r="C3432" t="s">
        <v>8</v>
      </c>
      <c r="D3432" t="str">
        <f t="shared" si="53"/>
        <v>OUTFLOWS</v>
      </c>
      <c r="E3432" t="s">
        <v>116</v>
      </c>
      <c r="F3432" t="s">
        <v>117</v>
      </c>
      <c r="G3432" t="s">
        <v>119</v>
      </c>
      <c r="H3432" t="s">
        <v>326</v>
      </c>
      <c r="I3432" t="s">
        <v>325</v>
      </c>
      <c r="J3432" t="s">
        <v>326</v>
      </c>
      <c r="K3432" t="s">
        <v>4447</v>
      </c>
      <c r="L3432" t="s">
        <v>614</v>
      </c>
      <c r="M3432" s="17">
        <f>VLOOKUP($K3432,[1]Budget!$V:$AE,5,0)*IF($C3432="1 - Revenues",1,IF(AND($C3432="5 - Transfers",MID(I3432,15,1)="4"),1,-1))</f>
        <v>0</v>
      </c>
      <c r="N3432" s="17">
        <f>VLOOKUP($K3432,[1]Budget!$V:$AE,6,0)*IF($C3432="1 - Revenues",1,IF(AND($C3432="5 - Transfers",MID(J3432,15,1)="4"),1,-1))</f>
        <v>0</v>
      </c>
      <c r="O3432" s="17">
        <f>IFERROR(IF(RIGHT(LEFT(K3432,15),1)="4",VLOOKUP(K3432,'[1]Budget Worksheet'!A:B,2,0),-1*VLOOKUP(K3432,'[1]Budget Worksheet'!A:B,2,0)),0)</f>
        <v>0</v>
      </c>
      <c r="P3432" s="17">
        <f>VLOOKUP($K3432,[1]Budget!$V:$AE,8,0)*IF($C3432="1 - Revenues",1,IF(AND($C3432="5 - Transfers",MID($K3432,15,1)="4"),1,-1))</f>
        <v>0</v>
      </c>
      <c r="Q3432" s="17">
        <f>VLOOKUP($K3432,[1]Budget!$V:$AE,10,0)*IF($C3432="1 - Revenues",1,IF(AND($C3432="5 - Transfers",MID(K3432,15,1)="4"),1,-1))</f>
        <v>0</v>
      </c>
      <c r="S3432" s="18" t="b">
        <f>IF(LEFT(C3432,1)="1",1,-1)*SUMIF([1]Budget!V:V,'Budget Worksheet for Pivot Tabl'!K3432,[1]Budget!AC:AC)=P3432</f>
        <v>1</v>
      </c>
    </row>
    <row r="3433" spans="1:19" x14ac:dyDescent="0.25">
      <c r="A3433" t="s">
        <v>51</v>
      </c>
      <c r="B3433" t="s">
        <v>52</v>
      </c>
      <c r="C3433" t="s">
        <v>8</v>
      </c>
      <c r="D3433" t="str">
        <f t="shared" si="53"/>
        <v>OUTFLOWS</v>
      </c>
      <c r="E3433" t="s">
        <v>116</v>
      </c>
      <c r="F3433" t="s">
        <v>117</v>
      </c>
      <c r="G3433" t="s">
        <v>119</v>
      </c>
      <c r="H3433" t="s">
        <v>326</v>
      </c>
      <c r="I3433" t="s">
        <v>325</v>
      </c>
      <c r="J3433" t="s">
        <v>326</v>
      </c>
      <c r="K3433" t="s">
        <v>4448</v>
      </c>
      <c r="L3433" t="s">
        <v>616</v>
      </c>
      <c r="M3433" s="17">
        <f>VLOOKUP($K3433,[1]Budget!$V:$AE,5,0)*IF($C3433="1 - Revenues",1,IF(AND($C3433="5 - Transfers",MID(I3433,15,1)="4"),1,-1))</f>
        <v>-1000</v>
      </c>
      <c r="N3433" s="17">
        <f>VLOOKUP($K3433,[1]Budget!$V:$AE,6,0)*IF($C3433="1 - Revenues",1,IF(AND($C3433="5 - Transfers",MID(J3433,15,1)="4"),1,-1))</f>
        <v>-1000</v>
      </c>
      <c r="O3433" s="17">
        <f>IFERROR(IF(RIGHT(LEFT(K3433,15),1)="4",VLOOKUP(K3433,'[1]Budget Worksheet'!A:B,2,0),-1*VLOOKUP(K3433,'[1]Budget Worksheet'!A:B,2,0)),0)</f>
        <v>-1200</v>
      </c>
      <c r="P3433" s="17">
        <f>VLOOKUP($K3433,[1]Budget!$V:$AE,8,0)*IF($C3433="1 - Revenues",1,IF(AND($C3433="5 - Transfers",MID($K3433,15,1)="4"),1,-1))</f>
        <v>-2000</v>
      </c>
      <c r="Q3433" s="17">
        <f>VLOOKUP($K3433,[1]Budget!$V:$AE,10,0)*IF($C3433="1 - Revenues",1,IF(AND($C3433="5 - Transfers",MID(K3433,15,1)="4"),1,-1))</f>
        <v>-800</v>
      </c>
      <c r="S3433" s="18" t="b">
        <f>IF(LEFT(C3433,1)="1",1,-1)*SUMIF([1]Budget!V:V,'Budget Worksheet for Pivot Tabl'!K3433,[1]Budget!AC:AC)=P3433</f>
        <v>1</v>
      </c>
    </row>
    <row r="3434" spans="1:19" x14ac:dyDescent="0.25">
      <c r="A3434" t="s">
        <v>51</v>
      </c>
      <c r="B3434" t="s">
        <v>52</v>
      </c>
      <c r="C3434" t="s">
        <v>8</v>
      </c>
      <c r="D3434" t="str">
        <f t="shared" si="53"/>
        <v>OUTFLOWS</v>
      </c>
      <c r="E3434" t="s">
        <v>116</v>
      </c>
      <c r="F3434" t="s">
        <v>117</v>
      </c>
      <c r="G3434" t="s">
        <v>119</v>
      </c>
      <c r="H3434" t="s">
        <v>326</v>
      </c>
      <c r="I3434" t="s">
        <v>325</v>
      </c>
      <c r="J3434" t="s">
        <v>326</v>
      </c>
      <c r="K3434" t="s">
        <v>4449</v>
      </c>
      <c r="L3434" t="s">
        <v>618</v>
      </c>
      <c r="M3434" s="17">
        <f>VLOOKUP($K3434,[1]Budget!$V:$AE,5,0)*IF($C3434="1 - Revenues",1,IF(AND($C3434="5 - Transfers",MID(I3434,15,1)="4"),1,-1))</f>
        <v>0</v>
      </c>
      <c r="N3434" s="17">
        <f>VLOOKUP($K3434,[1]Budget!$V:$AE,6,0)*IF($C3434="1 - Revenues",1,IF(AND($C3434="5 - Transfers",MID(J3434,15,1)="4"),1,-1))</f>
        <v>0</v>
      </c>
      <c r="O3434" s="17">
        <f>IFERROR(IF(RIGHT(LEFT(K3434,15),1)="4",VLOOKUP(K3434,'[1]Budget Worksheet'!A:B,2,0),-1*VLOOKUP(K3434,'[1]Budget Worksheet'!A:B,2,0)),0)</f>
        <v>0</v>
      </c>
      <c r="P3434" s="17">
        <f>VLOOKUP($K3434,[1]Budget!$V:$AE,8,0)*IF($C3434="1 - Revenues",1,IF(AND($C3434="5 - Transfers",MID($K3434,15,1)="4"),1,-1))</f>
        <v>0</v>
      </c>
      <c r="Q3434" s="17">
        <f>VLOOKUP($K3434,[1]Budget!$V:$AE,10,0)*IF($C3434="1 - Revenues",1,IF(AND($C3434="5 - Transfers",MID(K3434,15,1)="4"),1,-1))</f>
        <v>0</v>
      </c>
      <c r="S3434" s="18" t="b">
        <f>IF(LEFT(C3434,1)="1",1,-1)*SUMIF([1]Budget!V:V,'Budget Worksheet for Pivot Tabl'!K3434,[1]Budget!AC:AC)=P3434</f>
        <v>1</v>
      </c>
    </row>
    <row r="3435" spans="1:19" x14ac:dyDescent="0.25">
      <c r="A3435" t="s">
        <v>51</v>
      </c>
      <c r="B3435" t="s">
        <v>52</v>
      </c>
      <c r="C3435" t="s">
        <v>8</v>
      </c>
      <c r="D3435" t="str">
        <f t="shared" si="53"/>
        <v>OUTFLOWS</v>
      </c>
      <c r="E3435" t="s">
        <v>116</v>
      </c>
      <c r="F3435" t="s">
        <v>117</v>
      </c>
      <c r="G3435" t="s">
        <v>119</v>
      </c>
      <c r="H3435" t="s">
        <v>326</v>
      </c>
      <c r="I3435" t="s">
        <v>325</v>
      </c>
      <c r="J3435" t="s">
        <v>326</v>
      </c>
      <c r="K3435" t="s">
        <v>4450</v>
      </c>
      <c r="L3435" t="s">
        <v>472</v>
      </c>
      <c r="M3435" s="17">
        <f>VLOOKUP($K3435,[1]Budget!$V:$AE,5,0)*IF($C3435="1 - Revenues",1,IF(AND($C3435="5 - Transfers",MID(I3435,15,1)="4"),1,-1))</f>
        <v>-1000</v>
      </c>
      <c r="N3435" s="17">
        <f>VLOOKUP($K3435,[1]Budget!$V:$AE,6,0)*IF($C3435="1 - Revenues",1,IF(AND($C3435="5 - Transfers",MID(J3435,15,1)="4"),1,-1))</f>
        <v>0</v>
      </c>
      <c r="O3435" s="17">
        <f>IFERROR(IF(RIGHT(LEFT(K3435,15),1)="4",VLOOKUP(K3435,'[1]Budget Worksheet'!A:B,2,0),-1*VLOOKUP(K3435,'[1]Budget Worksheet'!A:B,2,0)),0)</f>
        <v>0</v>
      </c>
      <c r="P3435" s="17">
        <f>VLOOKUP($K3435,[1]Budget!$V:$AE,8,0)*IF($C3435="1 - Revenues",1,IF(AND($C3435="5 - Transfers",MID($K3435,15,1)="4"),1,-1))</f>
        <v>0</v>
      </c>
      <c r="Q3435" s="17">
        <f>VLOOKUP($K3435,[1]Budget!$V:$AE,10,0)*IF($C3435="1 - Revenues",1,IF(AND($C3435="5 - Transfers",MID(K3435,15,1)="4"),1,-1))</f>
        <v>0</v>
      </c>
      <c r="S3435" s="18" t="b">
        <f>IF(LEFT(C3435,1)="1",1,-1)*SUMIF([1]Budget!V:V,'Budget Worksheet for Pivot Tabl'!K3435,[1]Budget!AC:AC)=P3435</f>
        <v>1</v>
      </c>
    </row>
    <row r="3436" spans="1:19" x14ac:dyDescent="0.25">
      <c r="A3436" t="s">
        <v>51</v>
      </c>
      <c r="B3436" t="s">
        <v>52</v>
      </c>
      <c r="C3436" t="s">
        <v>8</v>
      </c>
      <c r="D3436" t="str">
        <f t="shared" si="53"/>
        <v>OUTFLOWS</v>
      </c>
      <c r="E3436" t="s">
        <v>116</v>
      </c>
      <c r="F3436" t="s">
        <v>117</v>
      </c>
      <c r="G3436" t="s">
        <v>119</v>
      </c>
      <c r="H3436" t="s">
        <v>326</v>
      </c>
      <c r="I3436" t="s">
        <v>325</v>
      </c>
      <c r="J3436" t="s">
        <v>326</v>
      </c>
      <c r="K3436" t="s">
        <v>4451</v>
      </c>
      <c r="L3436" t="s">
        <v>627</v>
      </c>
      <c r="M3436" s="17">
        <f>VLOOKUP($K3436,[1]Budget!$V:$AE,5,0)*IF($C3436="1 - Revenues",1,IF(AND($C3436="5 - Transfers",MID(I3436,15,1)="4"),1,-1))</f>
        <v>0</v>
      </c>
      <c r="N3436" s="17">
        <f>VLOOKUP($K3436,[1]Budget!$V:$AE,6,0)*IF($C3436="1 - Revenues",1,IF(AND($C3436="5 - Transfers",MID(J3436,15,1)="4"),1,-1))</f>
        <v>0</v>
      </c>
      <c r="O3436" s="17">
        <f>IFERROR(IF(RIGHT(LEFT(K3436,15),1)="4",VLOOKUP(K3436,'[1]Budget Worksheet'!A:B,2,0),-1*VLOOKUP(K3436,'[1]Budget Worksheet'!A:B,2,0)),0)</f>
        <v>0</v>
      </c>
      <c r="P3436" s="17">
        <f>VLOOKUP($K3436,[1]Budget!$V:$AE,8,0)*IF($C3436="1 - Revenues",1,IF(AND($C3436="5 - Transfers",MID($K3436,15,1)="4"),1,-1))</f>
        <v>0</v>
      </c>
      <c r="Q3436" s="17">
        <f>VLOOKUP($K3436,[1]Budget!$V:$AE,10,0)*IF($C3436="1 - Revenues",1,IF(AND($C3436="5 - Transfers",MID(K3436,15,1)="4"),1,-1))</f>
        <v>0</v>
      </c>
      <c r="S3436" s="18" t="b">
        <f>IF(LEFT(C3436,1)="1",1,-1)*SUMIF([1]Budget!V:V,'Budget Worksheet for Pivot Tabl'!K3436,[1]Budget!AC:AC)=P3436</f>
        <v>1</v>
      </c>
    </row>
    <row r="3437" spans="1:19" x14ac:dyDescent="0.25">
      <c r="A3437" t="s">
        <v>51</v>
      </c>
      <c r="B3437" t="s">
        <v>52</v>
      </c>
      <c r="C3437" t="s">
        <v>8</v>
      </c>
      <c r="D3437" t="str">
        <f t="shared" si="53"/>
        <v>OUTFLOWS</v>
      </c>
      <c r="E3437" t="s">
        <v>116</v>
      </c>
      <c r="F3437" t="s">
        <v>117</v>
      </c>
      <c r="G3437" t="s">
        <v>2121</v>
      </c>
      <c r="H3437" t="s">
        <v>2122</v>
      </c>
      <c r="I3437" t="s">
        <v>2024</v>
      </c>
      <c r="J3437" t="s">
        <v>2025</v>
      </c>
      <c r="K3437" t="s">
        <v>4452</v>
      </c>
      <c r="L3437" t="s">
        <v>590</v>
      </c>
      <c r="M3437" s="17">
        <f>VLOOKUP($K3437,[1]Budget!$V:$AE,5,0)*IF($C3437="1 - Revenues",1,IF(AND($C3437="5 - Transfers",MID(I3437,15,1)="4"),1,-1))</f>
        <v>-45000</v>
      </c>
      <c r="N3437" s="17">
        <f>VLOOKUP($K3437,[1]Budget!$V:$AE,6,0)*IF($C3437="1 - Revenues",1,IF(AND($C3437="5 - Transfers",MID(J3437,15,1)="4"),1,-1))</f>
        <v>-26000</v>
      </c>
      <c r="O3437" s="17">
        <f>IFERROR(IF(RIGHT(LEFT(K3437,15),1)="4",VLOOKUP(K3437,'[1]Budget Worksheet'!A:B,2,0),-1*VLOOKUP(K3437,'[1]Budget Worksheet'!A:B,2,0)),0)</f>
        <v>-17971</v>
      </c>
      <c r="P3437" s="17">
        <f>VLOOKUP($K3437,[1]Budget!$V:$AE,8,0)*IF($C3437="1 - Revenues",1,IF(AND($C3437="5 - Transfers",MID($K3437,15,1)="4"),1,-1))</f>
        <v>-17971</v>
      </c>
      <c r="Q3437" s="17">
        <f>VLOOKUP($K3437,[1]Budget!$V:$AE,10,0)*IF($C3437="1 - Revenues",1,IF(AND($C3437="5 - Transfers",MID(K3437,15,1)="4"),1,-1))</f>
        <v>0</v>
      </c>
      <c r="S3437" s="18" t="b">
        <f>IF(LEFT(C3437,1)="1",1,-1)*SUMIF([1]Budget!V:V,'Budget Worksheet for Pivot Tabl'!K3437,[1]Budget!AC:AC)=P3437</f>
        <v>1</v>
      </c>
    </row>
    <row r="3438" spans="1:19" x14ac:dyDescent="0.25">
      <c r="A3438" t="s">
        <v>51</v>
      </c>
      <c r="B3438" t="s">
        <v>52</v>
      </c>
      <c r="C3438" t="s">
        <v>8</v>
      </c>
      <c r="D3438" t="str">
        <f t="shared" si="53"/>
        <v>OUTFLOWS</v>
      </c>
      <c r="E3438" t="s">
        <v>116</v>
      </c>
      <c r="F3438" t="s">
        <v>117</v>
      </c>
      <c r="G3438" t="s">
        <v>2121</v>
      </c>
      <c r="H3438" t="s">
        <v>2122</v>
      </c>
      <c r="I3438" t="s">
        <v>2024</v>
      </c>
      <c r="J3438" t="s">
        <v>2025</v>
      </c>
      <c r="K3438" t="s">
        <v>4453</v>
      </c>
      <c r="L3438" t="s">
        <v>593</v>
      </c>
      <c r="M3438" s="17">
        <f>VLOOKUP($K3438,[1]Budget!$V:$AE,5,0)*IF($C3438="1 - Revenues",1,IF(AND($C3438="5 - Transfers",MID(I3438,15,1)="4"),1,-1))</f>
        <v>0</v>
      </c>
      <c r="N3438" s="17">
        <f>VLOOKUP($K3438,[1]Budget!$V:$AE,6,0)*IF($C3438="1 - Revenues",1,IF(AND($C3438="5 - Transfers",MID(J3438,15,1)="4"),1,-1))</f>
        <v>0</v>
      </c>
      <c r="O3438" s="17">
        <f>IFERROR(IF(RIGHT(LEFT(K3438,15),1)="4",VLOOKUP(K3438,'[1]Budget Worksheet'!A:B,2,0),-1*VLOOKUP(K3438,'[1]Budget Worksheet'!A:B,2,0)),0)</f>
        <v>0</v>
      </c>
      <c r="P3438" s="17">
        <f>VLOOKUP($K3438,[1]Budget!$V:$AE,8,0)*IF($C3438="1 - Revenues",1,IF(AND($C3438="5 - Transfers",MID($K3438,15,1)="4"),1,-1))</f>
        <v>0</v>
      </c>
      <c r="Q3438" s="17">
        <f>VLOOKUP($K3438,[1]Budget!$V:$AE,10,0)*IF($C3438="1 - Revenues",1,IF(AND($C3438="5 - Transfers",MID(K3438,15,1)="4"),1,-1))</f>
        <v>0</v>
      </c>
      <c r="S3438" s="18" t="b">
        <f>IF(LEFT(C3438,1)="1",1,-1)*SUMIF([1]Budget!V:V,'Budget Worksheet for Pivot Tabl'!K3438,[1]Budget!AC:AC)=P3438</f>
        <v>1</v>
      </c>
    </row>
    <row r="3439" spans="1:19" x14ac:dyDescent="0.25">
      <c r="A3439" t="s">
        <v>51</v>
      </c>
      <c r="B3439" t="s">
        <v>52</v>
      </c>
      <c r="C3439" t="s">
        <v>8</v>
      </c>
      <c r="D3439" t="str">
        <f t="shared" si="53"/>
        <v>OUTFLOWS</v>
      </c>
      <c r="E3439" t="s">
        <v>116</v>
      </c>
      <c r="F3439" t="s">
        <v>117</v>
      </c>
      <c r="G3439" t="s">
        <v>2121</v>
      </c>
      <c r="H3439" t="s">
        <v>2122</v>
      </c>
      <c r="I3439" t="s">
        <v>2024</v>
      </c>
      <c r="J3439" t="s">
        <v>2025</v>
      </c>
      <c r="K3439" t="s">
        <v>4454</v>
      </c>
      <c r="L3439" t="s">
        <v>919</v>
      </c>
      <c r="M3439" s="17">
        <f>VLOOKUP($K3439,[1]Budget!$V:$AE,5,0)*IF($C3439="1 - Revenues",1,IF(AND($C3439="5 - Transfers",MID(I3439,15,1)="4"),1,-1))</f>
        <v>0</v>
      </c>
      <c r="N3439" s="17">
        <f>VLOOKUP($K3439,[1]Budget!$V:$AE,6,0)*IF($C3439="1 - Revenues",1,IF(AND($C3439="5 - Transfers",MID(J3439,15,1)="4"),1,-1))</f>
        <v>0</v>
      </c>
      <c r="O3439" s="17">
        <f>IFERROR(IF(RIGHT(LEFT(K3439,15),1)="4",VLOOKUP(K3439,'[1]Budget Worksheet'!A:B,2,0),-1*VLOOKUP(K3439,'[1]Budget Worksheet'!A:B,2,0)),0)</f>
        <v>0</v>
      </c>
      <c r="P3439" s="17">
        <f>VLOOKUP($K3439,[1]Budget!$V:$AE,8,0)*IF($C3439="1 - Revenues",1,IF(AND($C3439="5 - Transfers",MID($K3439,15,1)="4"),1,-1))</f>
        <v>0</v>
      </c>
      <c r="Q3439" s="17">
        <f>VLOOKUP($K3439,[1]Budget!$V:$AE,10,0)*IF($C3439="1 - Revenues",1,IF(AND($C3439="5 - Transfers",MID(K3439,15,1)="4"),1,-1))</f>
        <v>0</v>
      </c>
      <c r="S3439" s="18" t="b">
        <f>IF(LEFT(C3439,1)="1",1,-1)*SUMIF([1]Budget!V:V,'Budget Worksheet for Pivot Tabl'!K3439,[1]Budget!AC:AC)=P3439</f>
        <v>1</v>
      </c>
    </row>
    <row r="3440" spans="1:19" x14ac:dyDescent="0.25">
      <c r="A3440" t="s">
        <v>51</v>
      </c>
      <c r="B3440" t="s">
        <v>52</v>
      </c>
      <c r="C3440" t="s">
        <v>8</v>
      </c>
      <c r="D3440" t="str">
        <f t="shared" si="53"/>
        <v>OUTFLOWS</v>
      </c>
      <c r="E3440" t="s">
        <v>116</v>
      </c>
      <c r="F3440" t="s">
        <v>117</v>
      </c>
      <c r="G3440" t="s">
        <v>2121</v>
      </c>
      <c r="H3440" t="s">
        <v>2122</v>
      </c>
      <c r="I3440" t="s">
        <v>2024</v>
      </c>
      <c r="J3440" t="s">
        <v>2025</v>
      </c>
      <c r="K3440" t="s">
        <v>4455</v>
      </c>
      <c r="L3440" t="s">
        <v>595</v>
      </c>
      <c r="M3440" s="17">
        <f>VLOOKUP($K3440,[1]Budget!$V:$AE,5,0)*IF($C3440="1 - Revenues",1,IF(AND($C3440="5 - Transfers",MID(I3440,15,1)="4"),1,-1))</f>
        <v>0</v>
      </c>
      <c r="N3440" s="17">
        <f>VLOOKUP($K3440,[1]Budget!$V:$AE,6,0)*IF($C3440="1 - Revenues",1,IF(AND($C3440="5 - Transfers",MID(J3440,15,1)="4"),1,-1))</f>
        <v>0</v>
      </c>
      <c r="O3440" s="17">
        <f>IFERROR(IF(RIGHT(LEFT(K3440,15),1)="4",VLOOKUP(K3440,'[1]Budget Worksheet'!A:B,2,0),-1*VLOOKUP(K3440,'[1]Budget Worksheet'!A:B,2,0)),0)</f>
        <v>0</v>
      </c>
      <c r="P3440" s="17">
        <f>VLOOKUP($K3440,[1]Budget!$V:$AE,8,0)*IF($C3440="1 - Revenues",1,IF(AND($C3440="5 - Transfers",MID($K3440,15,1)="4"),1,-1))</f>
        <v>0</v>
      </c>
      <c r="Q3440" s="17">
        <f>VLOOKUP($K3440,[1]Budget!$V:$AE,10,0)*IF($C3440="1 - Revenues",1,IF(AND($C3440="5 - Transfers",MID(K3440,15,1)="4"),1,-1))</f>
        <v>0</v>
      </c>
      <c r="S3440" s="18" t="b">
        <f>IF(LEFT(C3440,1)="1",1,-1)*SUMIF([1]Budget!V:V,'Budget Worksheet for Pivot Tabl'!K3440,[1]Budget!AC:AC)=P3440</f>
        <v>1</v>
      </c>
    </row>
    <row r="3441" spans="1:19" x14ac:dyDescent="0.25">
      <c r="A3441" t="s">
        <v>51</v>
      </c>
      <c r="B3441" t="s">
        <v>52</v>
      </c>
      <c r="C3441" t="s">
        <v>8</v>
      </c>
      <c r="D3441" t="str">
        <f t="shared" si="53"/>
        <v>OUTFLOWS</v>
      </c>
      <c r="E3441" t="s">
        <v>116</v>
      </c>
      <c r="F3441" t="s">
        <v>117</v>
      </c>
      <c r="G3441" t="s">
        <v>2121</v>
      </c>
      <c r="H3441" t="s">
        <v>2122</v>
      </c>
      <c r="I3441" t="s">
        <v>2024</v>
      </c>
      <c r="J3441" t="s">
        <v>2025</v>
      </c>
      <c r="K3441" t="s">
        <v>4456</v>
      </c>
      <c r="L3441" t="s">
        <v>597</v>
      </c>
      <c r="M3441" s="17">
        <f>VLOOKUP($K3441,[1]Budget!$V:$AE,5,0)*IF($C3441="1 - Revenues",1,IF(AND($C3441="5 - Transfers",MID(I3441,15,1)="4"),1,-1))</f>
        <v>0</v>
      </c>
      <c r="N3441" s="17">
        <f>VLOOKUP($K3441,[1]Budget!$V:$AE,6,0)*IF($C3441="1 - Revenues",1,IF(AND($C3441="5 - Transfers",MID(J3441,15,1)="4"),1,-1))</f>
        <v>0</v>
      </c>
      <c r="O3441" s="17">
        <f>IFERROR(IF(RIGHT(LEFT(K3441,15),1)="4",VLOOKUP(K3441,'[1]Budget Worksheet'!A:B,2,0),-1*VLOOKUP(K3441,'[1]Budget Worksheet'!A:B,2,0)),0)</f>
        <v>0</v>
      </c>
      <c r="P3441" s="17">
        <f>VLOOKUP($K3441,[1]Budget!$V:$AE,8,0)*IF($C3441="1 - Revenues",1,IF(AND($C3441="5 - Transfers",MID($K3441,15,1)="4"),1,-1))</f>
        <v>0</v>
      </c>
      <c r="Q3441" s="17">
        <f>VLOOKUP($K3441,[1]Budget!$V:$AE,10,0)*IF($C3441="1 - Revenues",1,IF(AND($C3441="5 - Transfers",MID(K3441,15,1)="4"),1,-1))</f>
        <v>0</v>
      </c>
      <c r="S3441" s="18" t="b">
        <f>IF(LEFT(C3441,1)="1",1,-1)*SUMIF([1]Budget!V:V,'Budget Worksheet for Pivot Tabl'!K3441,[1]Budget!AC:AC)=P3441</f>
        <v>1</v>
      </c>
    </row>
    <row r="3442" spans="1:19" x14ac:dyDescent="0.25">
      <c r="A3442" t="s">
        <v>51</v>
      </c>
      <c r="B3442" t="s">
        <v>52</v>
      </c>
      <c r="C3442" t="s">
        <v>8</v>
      </c>
      <c r="D3442" t="str">
        <f t="shared" si="53"/>
        <v>OUTFLOWS</v>
      </c>
      <c r="E3442" t="s">
        <v>116</v>
      </c>
      <c r="F3442" t="s">
        <v>117</v>
      </c>
      <c r="G3442" t="s">
        <v>2121</v>
      </c>
      <c r="H3442" t="s">
        <v>2122</v>
      </c>
      <c r="I3442" t="s">
        <v>2024</v>
      </c>
      <c r="J3442" t="s">
        <v>2025</v>
      </c>
      <c r="K3442" t="s">
        <v>4457</v>
      </c>
      <c r="L3442" t="s">
        <v>599</v>
      </c>
      <c r="M3442" s="17">
        <f>VLOOKUP($K3442,[1]Budget!$V:$AE,5,0)*IF($C3442="1 - Revenues",1,IF(AND($C3442="5 - Transfers",MID(I3442,15,1)="4"),1,-1))</f>
        <v>0</v>
      </c>
      <c r="N3442" s="17">
        <f>VLOOKUP($K3442,[1]Budget!$V:$AE,6,0)*IF($C3442="1 - Revenues",1,IF(AND($C3442="5 - Transfers",MID(J3442,15,1)="4"),1,-1))</f>
        <v>0</v>
      </c>
      <c r="O3442" s="17">
        <f>IFERROR(IF(RIGHT(LEFT(K3442,15),1)="4",VLOOKUP(K3442,'[1]Budget Worksheet'!A:B,2,0),-1*VLOOKUP(K3442,'[1]Budget Worksheet'!A:B,2,0)),0)</f>
        <v>-220</v>
      </c>
      <c r="P3442" s="17">
        <f>VLOOKUP($K3442,[1]Budget!$V:$AE,8,0)*IF($C3442="1 - Revenues",1,IF(AND($C3442="5 - Transfers",MID($K3442,15,1)="4"),1,-1))</f>
        <v>-220</v>
      </c>
      <c r="Q3442" s="17">
        <f>VLOOKUP($K3442,[1]Budget!$V:$AE,10,0)*IF($C3442="1 - Revenues",1,IF(AND($C3442="5 - Transfers",MID(K3442,15,1)="4"),1,-1))</f>
        <v>0</v>
      </c>
      <c r="S3442" s="18" t="b">
        <f>IF(LEFT(C3442,1)="1",1,-1)*SUMIF([1]Budget!V:V,'Budget Worksheet for Pivot Tabl'!K3442,[1]Budget!AC:AC)=P3442</f>
        <v>1</v>
      </c>
    </row>
    <row r="3443" spans="1:19" x14ac:dyDescent="0.25">
      <c r="A3443" t="s">
        <v>51</v>
      </c>
      <c r="B3443" t="s">
        <v>52</v>
      </c>
      <c r="C3443" t="s">
        <v>8</v>
      </c>
      <c r="D3443" t="str">
        <f t="shared" si="53"/>
        <v>OUTFLOWS</v>
      </c>
      <c r="E3443" t="s">
        <v>116</v>
      </c>
      <c r="F3443" t="s">
        <v>117</v>
      </c>
      <c r="G3443" t="s">
        <v>2121</v>
      </c>
      <c r="H3443" t="s">
        <v>2122</v>
      </c>
      <c r="I3443" t="s">
        <v>2024</v>
      </c>
      <c r="J3443" t="s">
        <v>2025</v>
      </c>
      <c r="K3443" t="s">
        <v>4458</v>
      </c>
      <c r="L3443" t="s">
        <v>601</v>
      </c>
      <c r="M3443" s="17">
        <f>VLOOKUP($K3443,[1]Budget!$V:$AE,5,0)*IF($C3443="1 - Revenues",1,IF(AND($C3443="5 - Transfers",MID(I3443,15,1)="4"),1,-1))</f>
        <v>0</v>
      </c>
      <c r="N3443" s="17">
        <f>VLOOKUP($K3443,[1]Budget!$V:$AE,6,0)*IF($C3443="1 - Revenues",1,IF(AND($C3443="5 - Transfers",MID(J3443,15,1)="4"),1,-1))</f>
        <v>0</v>
      </c>
      <c r="O3443" s="17">
        <f>IFERROR(IF(RIGHT(LEFT(K3443,15),1)="4",VLOOKUP(K3443,'[1]Budget Worksheet'!A:B,2,0),-1*VLOOKUP(K3443,'[1]Budget Worksheet'!A:B,2,0)),0)</f>
        <v>0</v>
      </c>
      <c r="P3443" s="17">
        <f>VLOOKUP($K3443,[1]Budget!$V:$AE,8,0)*IF($C3443="1 - Revenues",1,IF(AND($C3443="5 - Transfers",MID($K3443,15,1)="4"),1,-1))</f>
        <v>0</v>
      </c>
      <c r="Q3443" s="17">
        <f>VLOOKUP($K3443,[1]Budget!$V:$AE,10,0)*IF($C3443="1 - Revenues",1,IF(AND($C3443="5 - Transfers",MID(K3443,15,1)="4"),1,-1))</f>
        <v>0</v>
      </c>
      <c r="S3443" s="18" t="b">
        <f>IF(LEFT(C3443,1)="1",1,-1)*SUMIF([1]Budget!V:V,'Budget Worksheet for Pivot Tabl'!K3443,[1]Budget!AC:AC)=P3443</f>
        <v>1</v>
      </c>
    </row>
    <row r="3444" spans="1:19" x14ac:dyDescent="0.25">
      <c r="A3444" t="s">
        <v>51</v>
      </c>
      <c r="B3444" t="s">
        <v>52</v>
      </c>
      <c r="C3444" t="s">
        <v>8</v>
      </c>
      <c r="D3444" t="str">
        <f t="shared" si="53"/>
        <v>OUTFLOWS</v>
      </c>
      <c r="E3444" t="s">
        <v>116</v>
      </c>
      <c r="F3444" t="s">
        <v>117</v>
      </c>
      <c r="G3444" t="s">
        <v>2121</v>
      </c>
      <c r="H3444" t="s">
        <v>2122</v>
      </c>
      <c r="I3444" t="s">
        <v>2024</v>
      </c>
      <c r="J3444" t="s">
        <v>2025</v>
      </c>
      <c r="K3444" t="s">
        <v>4459</v>
      </c>
      <c r="L3444" t="s">
        <v>603</v>
      </c>
      <c r="M3444" s="17">
        <f>VLOOKUP($K3444,[1]Budget!$V:$AE,5,0)*IF($C3444="1 - Revenues",1,IF(AND($C3444="5 - Transfers",MID(I3444,15,1)="4"),1,-1))</f>
        <v>0</v>
      </c>
      <c r="N3444" s="17">
        <f>VLOOKUP($K3444,[1]Budget!$V:$AE,6,0)*IF($C3444="1 - Revenues",1,IF(AND($C3444="5 - Transfers",MID(J3444,15,1)="4"),1,-1))</f>
        <v>0</v>
      </c>
      <c r="O3444" s="17">
        <f>IFERROR(IF(RIGHT(LEFT(K3444,15),1)="4",VLOOKUP(K3444,'[1]Budget Worksheet'!A:B,2,0),-1*VLOOKUP(K3444,'[1]Budget Worksheet'!A:B,2,0)),0)</f>
        <v>0</v>
      </c>
      <c r="P3444" s="17">
        <f>VLOOKUP($K3444,[1]Budget!$V:$AE,8,0)*IF($C3444="1 - Revenues",1,IF(AND($C3444="5 - Transfers",MID($K3444,15,1)="4"),1,-1))</f>
        <v>0</v>
      </c>
      <c r="Q3444" s="17">
        <f>VLOOKUP($K3444,[1]Budget!$V:$AE,10,0)*IF($C3444="1 - Revenues",1,IF(AND($C3444="5 - Transfers",MID(K3444,15,1)="4"),1,-1))</f>
        <v>0</v>
      </c>
      <c r="S3444" s="18" t="b">
        <f>IF(LEFT(C3444,1)="1",1,-1)*SUMIF([1]Budget!V:V,'Budget Worksheet for Pivot Tabl'!K3444,[1]Budget!AC:AC)=P3444</f>
        <v>1</v>
      </c>
    </row>
    <row r="3445" spans="1:19" x14ac:dyDescent="0.25">
      <c r="A3445" t="s">
        <v>51</v>
      </c>
      <c r="B3445" t="s">
        <v>52</v>
      </c>
      <c r="C3445" t="s">
        <v>8</v>
      </c>
      <c r="D3445" t="str">
        <f t="shared" si="53"/>
        <v>OUTFLOWS</v>
      </c>
      <c r="E3445" t="s">
        <v>116</v>
      </c>
      <c r="F3445" t="s">
        <v>117</v>
      </c>
      <c r="G3445" t="s">
        <v>2121</v>
      </c>
      <c r="H3445" t="s">
        <v>2122</v>
      </c>
      <c r="I3445" t="s">
        <v>2024</v>
      </c>
      <c r="J3445" t="s">
        <v>2025</v>
      </c>
      <c r="K3445" t="s">
        <v>4460</v>
      </c>
      <c r="L3445" t="s">
        <v>470</v>
      </c>
      <c r="M3445" s="17">
        <f>VLOOKUP($K3445,[1]Budget!$V:$AE,5,0)*IF($C3445="1 - Revenues",1,IF(AND($C3445="5 - Transfers",MID(I3445,15,1)="4"),1,-1))</f>
        <v>-9000</v>
      </c>
      <c r="N3445" s="17">
        <f>VLOOKUP($K3445,[1]Budget!$V:$AE,6,0)*IF($C3445="1 - Revenues",1,IF(AND($C3445="5 - Transfers",MID(J3445,15,1)="4"),1,-1))</f>
        <v>-6000</v>
      </c>
      <c r="O3445" s="17">
        <f>IFERROR(IF(RIGHT(LEFT(K3445,15),1)="4",VLOOKUP(K3445,'[1]Budget Worksheet'!A:B,2,0),-1*VLOOKUP(K3445,'[1]Budget Worksheet'!A:B,2,0)),0)</f>
        <v>-3803</v>
      </c>
      <c r="P3445" s="17">
        <f>VLOOKUP($K3445,[1]Budget!$V:$AE,8,0)*IF($C3445="1 - Revenues",1,IF(AND($C3445="5 - Transfers",MID($K3445,15,1)="4"),1,-1))</f>
        <v>-5000</v>
      </c>
      <c r="Q3445" s="17">
        <f>VLOOKUP($K3445,[1]Budget!$V:$AE,10,0)*IF($C3445="1 - Revenues",1,IF(AND($C3445="5 - Transfers",MID(K3445,15,1)="4"),1,-1))</f>
        <v>-1197</v>
      </c>
      <c r="S3445" s="18" t="b">
        <f>IF(LEFT(C3445,1)="1",1,-1)*SUMIF([1]Budget!V:V,'Budget Worksheet for Pivot Tabl'!K3445,[1]Budget!AC:AC)=P3445</f>
        <v>1</v>
      </c>
    </row>
    <row r="3446" spans="1:19" x14ac:dyDescent="0.25">
      <c r="A3446" t="s">
        <v>51</v>
      </c>
      <c r="B3446" t="s">
        <v>52</v>
      </c>
      <c r="C3446" t="s">
        <v>8</v>
      </c>
      <c r="D3446" t="str">
        <f t="shared" si="53"/>
        <v>OUTFLOWS</v>
      </c>
      <c r="E3446" t="s">
        <v>116</v>
      </c>
      <c r="F3446" t="s">
        <v>117</v>
      </c>
      <c r="G3446" t="s">
        <v>2121</v>
      </c>
      <c r="H3446" t="s">
        <v>2122</v>
      </c>
      <c r="I3446" t="s">
        <v>2024</v>
      </c>
      <c r="J3446" t="s">
        <v>2025</v>
      </c>
      <c r="K3446" t="s">
        <v>4461</v>
      </c>
      <c r="L3446" t="s">
        <v>606</v>
      </c>
      <c r="M3446" s="17">
        <f>VLOOKUP($K3446,[1]Budget!$V:$AE,5,0)*IF($C3446="1 - Revenues",1,IF(AND($C3446="5 - Transfers",MID(I3446,15,1)="4"),1,-1))</f>
        <v>-5000</v>
      </c>
      <c r="N3446" s="17">
        <f>VLOOKUP($K3446,[1]Budget!$V:$AE,6,0)*IF($C3446="1 - Revenues",1,IF(AND($C3446="5 - Transfers",MID(J3446,15,1)="4"),1,-1))</f>
        <v>-3000</v>
      </c>
      <c r="O3446" s="17">
        <f>IFERROR(IF(RIGHT(LEFT(K3446,15),1)="4",VLOOKUP(K3446,'[1]Budget Worksheet'!A:B,2,0),-1*VLOOKUP(K3446,'[1]Budget Worksheet'!A:B,2,0)),0)</f>
        <v>-2138</v>
      </c>
      <c r="P3446" s="17">
        <f>VLOOKUP($K3446,[1]Budget!$V:$AE,8,0)*IF($C3446="1 - Revenues",1,IF(AND($C3446="5 - Transfers",MID($K3446,15,1)="4"),1,-1))</f>
        <v>-2138</v>
      </c>
      <c r="Q3446" s="17">
        <f>VLOOKUP($K3446,[1]Budget!$V:$AE,10,0)*IF($C3446="1 - Revenues",1,IF(AND($C3446="5 - Transfers",MID(K3446,15,1)="4"),1,-1))</f>
        <v>0</v>
      </c>
      <c r="S3446" s="18" t="b">
        <f>IF(LEFT(C3446,1)="1",1,-1)*SUMIF([1]Budget!V:V,'Budget Worksheet for Pivot Tabl'!K3446,[1]Budget!AC:AC)=P3446</f>
        <v>1</v>
      </c>
    </row>
    <row r="3447" spans="1:19" x14ac:dyDescent="0.25">
      <c r="A3447" t="s">
        <v>51</v>
      </c>
      <c r="B3447" t="s">
        <v>52</v>
      </c>
      <c r="C3447" t="s">
        <v>8</v>
      </c>
      <c r="D3447" t="str">
        <f t="shared" si="53"/>
        <v>OUTFLOWS</v>
      </c>
      <c r="E3447" t="s">
        <v>116</v>
      </c>
      <c r="F3447" t="s">
        <v>117</v>
      </c>
      <c r="G3447" t="s">
        <v>2121</v>
      </c>
      <c r="H3447" t="s">
        <v>2122</v>
      </c>
      <c r="I3447" t="s">
        <v>2024</v>
      </c>
      <c r="J3447" t="s">
        <v>2025</v>
      </c>
      <c r="K3447" t="s">
        <v>4462</v>
      </c>
      <c r="L3447" t="s">
        <v>608</v>
      </c>
      <c r="M3447" s="17">
        <f>VLOOKUP($K3447,[1]Budget!$V:$AE,5,0)*IF($C3447="1 - Revenues",1,IF(AND($C3447="5 - Transfers",MID(I3447,15,1)="4"),1,-1))</f>
        <v>-6000</v>
      </c>
      <c r="N3447" s="17">
        <f>VLOOKUP($K3447,[1]Budget!$V:$AE,6,0)*IF($C3447="1 - Revenues",1,IF(AND($C3447="5 - Transfers",MID(J3447,15,1)="4"),1,-1))</f>
        <v>-3000</v>
      </c>
      <c r="O3447" s="17">
        <f>IFERROR(IF(RIGHT(LEFT(K3447,15),1)="4",VLOOKUP(K3447,'[1]Budget Worksheet'!A:B,2,0),-1*VLOOKUP(K3447,'[1]Budget Worksheet'!A:B,2,0)),0)</f>
        <v>-1861</v>
      </c>
      <c r="P3447" s="17">
        <f>VLOOKUP($K3447,[1]Budget!$V:$AE,8,0)*IF($C3447="1 - Revenues",1,IF(AND($C3447="5 - Transfers",MID($K3447,15,1)="4"),1,-1))</f>
        <v>-1861</v>
      </c>
      <c r="Q3447" s="17">
        <f>VLOOKUP($K3447,[1]Budget!$V:$AE,10,0)*IF($C3447="1 - Revenues",1,IF(AND($C3447="5 - Transfers",MID(K3447,15,1)="4"),1,-1))</f>
        <v>0</v>
      </c>
      <c r="S3447" s="18" t="b">
        <f>IF(LEFT(C3447,1)="1",1,-1)*SUMIF([1]Budget!V:V,'Budget Worksheet for Pivot Tabl'!K3447,[1]Budget!AC:AC)=P3447</f>
        <v>1</v>
      </c>
    </row>
    <row r="3448" spans="1:19" x14ac:dyDescent="0.25">
      <c r="A3448" t="s">
        <v>51</v>
      </c>
      <c r="B3448" t="s">
        <v>52</v>
      </c>
      <c r="C3448" t="s">
        <v>8</v>
      </c>
      <c r="D3448" t="str">
        <f t="shared" si="53"/>
        <v>OUTFLOWS</v>
      </c>
      <c r="E3448" t="s">
        <v>116</v>
      </c>
      <c r="F3448" t="s">
        <v>117</v>
      </c>
      <c r="G3448" t="s">
        <v>2121</v>
      </c>
      <c r="H3448" t="s">
        <v>2122</v>
      </c>
      <c r="I3448" t="s">
        <v>2024</v>
      </c>
      <c r="J3448" t="s">
        <v>2025</v>
      </c>
      <c r="K3448" t="s">
        <v>4463</v>
      </c>
      <c r="L3448" t="s">
        <v>610</v>
      </c>
      <c r="M3448" s="17">
        <f>VLOOKUP($K3448,[1]Budget!$V:$AE,5,0)*IF($C3448="1 - Revenues",1,IF(AND($C3448="5 - Transfers",MID(I3448,15,1)="4"),1,-1))</f>
        <v>-1000</v>
      </c>
      <c r="N3448" s="17">
        <f>VLOOKUP($K3448,[1]Budget!$V:$AE,6,0)*IF($C3448="1 - Revenues",1,IF(AND($C3448="5 - Transfers",MID(J3448,15,1)="4"),1,-1))</f>
        <v>0</v>
      </c>
      <c r="O3448" s="17">
        <f>IFERROR(IF(RIGHT(LEFT(K3448,15),1)="4",VLOOKUP(K3448,'[1]Budget Worksheet'!A:B,2,0),-1*VLOOKUP(K3448,'[1]Budget Worksheet'!A:B,2,0)),0)</f>
        <v>-264</v>
      </c>
      <c r="P3448" s="17">
        <f>VLOOKUP($K3448,[1]Budget!$V:$AE,8,0)*IF($C3448="1 - Revenues",1,IF(AND($C3448="5 - Transfers",MID($K3448,15,1)="4"),1,-1))</f>
        <v>-264</v>
      </c>
      <c r="Q3448" s="17">
        <f>VLOOKUP($K3448,[1]Budget!$V:$AE,10,0)*IF($C3448="1 - Revenues",1,IF(AND($C3448="5 - Transfers",MID(K3448,15,1)="4"),1,-1))</f>
        <v>0</v>
      </c>
      <c r="S3448" s="18" t="b">
        <f>IF(LEFT(C3448,1)="1",1,-1)*SUMIF([1]Budget!V:V,'Budget Worksheet for Pivot Tabl'!K3448,[1]Budget!AC:AC)=P3448</f>
        <v>1</v>
      </c>
    </row>
    <row r="3449" spans="1:19" x14ac:dyDescent="0.25">
      <c r="A3449" t="s">
        <v>51</v>
      </c>
      <c r="B3449" t="s">
        <v>52</v>
      </c>
      <c r="C3449" t="s">
        <v>8</v>
      </c>
      <c r="D3449" t="str">
        <f t="shared" si="53"/>
        <v>OUTFLOWS</v>
      </c>
      <c r="E3449" t="s">
        <v>116</v>
      </c>
      <c r="F3449" t="s">
        <v>117</v>
      </c>
      <c r="G3449" t="s">
        <v>2121</v>
      </c>
      <c r="H3449" t="s">
        <v>2122</v>
      </c>
      <c r="I3449" t="s">
        <v>2024</v>
      </c>
      <c r="J3449" t="s">
        <v>2025</v>
      </c>
      <c r="K3449" t="s">
        <v>4464</v>
      </c>
      <c r="L3449" t="s">
        <v>612</v>
      </c>
      <c r="M3449" s="17">
        <f>VLOOKUP($K3449,[1]Budget!$V:$AE,5,0)*IF($C3449="1 - Revenues",1,IF(AND($C3449="5 - Transfers",MID(I3449,15,1)="4"),1,-1))</f>
        <v>0</v>
      </c>
      <c r="N3449" s="17">
        <f>VLOOKUP($K3449,[1]Budget!$V:$AE,6,0)*IF($C3449="1 - Revenues",1,IF(AND($C3449="5 - Transfers",MID(J3449,15,1)="4"),1,-1))</f>
        <v>0</v>
      </c>
      <c r="O3449" s="17">
        <f>IFERROR(IF(RIGHT(LEFT(K3449,15),1)="4",VLOOKUP(K3449,'[1]Budget Worksheet'!A:B,2,0),-1*VLOOKUP(K3449,'[1]Budget Worksheet'!A:B,2,0)),0)</f>
        <v>-43</v>
      </c>
      <c r="P3449" s="17">
        <f>VLOOKUP($K3449,[1]Budget!$V:$AE,8,0)*IF($C3449="1 - Revenues",1,IF(AND($C3449="5 - Transfers",MID($K3449,15,1)="4"),1,-1))</f>
        <v>-43</v>
      </c>
      <c r="Q3449" s="17">
        <f>VLOOKUP($K3449,[1]Budget!$V:$AE,10,0)*IF($C3449="1 - Revenues",1,IF(AND($C3449="5 - Transfers",MID(K3449,15,1)="4"),1,-1))</f>
        <v>0</v>
      </c>
      <c r="S3449" s="18" t="b">
        <f>IF(LEFT(C3449,1)="1",1,-1)*SUMIF([1]Budget!V:V,'Budget Worksheet for Pivot Tabl'!K3449,[1]Budget!AC:AC)=P3449</f>
        <v>1</v>
      </c>
    </row>
    <row r="3450" spans="1:19" x14ac:dyDescent="0.25">
      <c r="A3450" t="s">
        <v>51</v>
      </c>
      <c r="B3450" t="s">
        <v>52</v>
      </c>
      <c r="C3450" t="s">
        <v>8</v>
      </c>
      <c r="D3450" t="str">
        <f t="shared" si="53"/>
        <v>OUTFLOWS</v>
      </c>
      <c r="E3450" t="s">
        <v>116</v>
      </c>
      <c r="F3450" t="s">
        <v>117</v>
      </c>
      <c r="G3450" t="s">
        <v>2121</v>
      </c>
      <c r="H3450" t="s">
        <v>2122</v>
      </c>
      <c r="I3450" t="s">
        <v>2024</v>
      </c>
      <c r="J3450" t="s">
        <v>2025</v>
      </c>
      <c r="K3450" t="s">
        <v>4465</v>
      </c>
      <c r="L3450" t="s">
        <v>614</v>
      </c>
      <c r="M3450" s="17">
        <f>VLOOKUP($K3450,[1]Budget!$V:$AE,5,0)*IF($C3450="1 - Revenues",1,IF(AND($C3450="5 - Transfers",MID(I3450,15,1)="4"),1,-1))</f>
        <v>0</v>
      </c>
      <c r="N3450" s="17">
        <f>VLOOKUP($K3450,[1]Budget!$V:$AE,6,0)*IF($C3450="1 - Revenues",1,IF(AND($C3450="5 - Transfers",MID(J3450,15,1)="4"),1,-1))</f>
        <v>0</v>
      </c>
      <c r="O3450" s="17">
        <f>IFERROR(IF(RIGHT(LEFT(K3450,15),1)="4",VLOOKUP(K3450,'[1]Budget Worksheet'!A:B,2,0),-1*VLOOKUP(K3450,'[1]Budget Worksheet'!A:B,2,0)),0)</f>
        <v>-34</v>
      </c>
      <c r="P3450" s="17">
        <f>VLOOKUP($K3450,[1]Budget!$V:$AE,8,0)*IF($C3450="1 - Revenues",1,IF(AND($C3450="5 - Transfers",MID($K3450,15,1)="4"),1,-1))</f>
        <v>-34</v>
      </c>
      <c r="Q3450" s="17">
        <f>VLOOKUP($K3450,[1]Budget!$V:$AE,10,0)*IF($C3450="1 - Revenues",1,IF(AND($C3450="5 - Transfers",MID(K3450,15,1)="4"),1,-1))</f>
        <v>0</v>
      </c>
      <c r="S3450" s="18" t="b">
        <f>IF(LEFT(C3450,1)="1",1,-1)*SUMIF([1]Budget!V:V,'Budget Worksheet for Pivot Tabl'!K3450,[1]Budget!AC:AC)=P3450</f>
        <v>1</v>
      </c>
    </row>
    <row r="3451" spans="1:19" x14ac:dyDescent="0.25">
      <c r="A3451" t="s">
        <v>51</v>
      </c>
      <c r="B3451" t="s">
        <v>52</v>
      </c>
      <c r="C3451" t="s">
        <v>8</v>
      </c>
      <c r="D3451" t="str">
        <f t="shared" si="53"/>
        <v>OUTFLOWS</v>
      </c>
      <c r="E3451" t="s">
        <v>116</v>
      </c>
      <c r="F3451" t="s">
        <v>117</v>
      </c>
      <c r="G3451" t="s">
        <v>2121</v>
      </c>
      <c r="H3451" t="s">
        <v>2122</v>
      </c>
      <c r="I3451" t="s">
        <v>2024</v>
      </c>
      <c r="J3451" t="s">
        <v>2025</v>
      </c>
      <c r="K3451" t="s">
        <v>4466</v>
      </c>
      <c r="L3451" t="s">
        <v>616</v>
      </c>
      <c r="M3451" s="17">
        <f>VLOOKUP($K3451,[1]Budget!$V:$AE,5,0)*IF($C3451="1 - Revenues",1,IF(AND($C3451="5 - Transfers",MID(I3451,15,1)="4"),1,-1))</f>
        <v>-4000</v>
      </c>
      <c r="N3451" s="17">
        <f>VLOOKUP($K3451,[1]Budget!$V:$AE,6,0)*IF($C3451="1 - Revenues",1,IF(AND($C3451="5 - Transfers",MID(J3451,15,1)="4"),1,-1))</f>
        <v>-4000</v>
      </c>
      <c r="O3451" s="17">
        <f>IFERROR(IF(RIGHT(LEFT(K3451,15),1)="4",VLOOKUP(K3451,'[1]Budget Worksheet'!A:B,2,0),-1*VLOOKUP(K3451,'[1]Budget Worksheet'!A:B,2,0)),0)</f>
        <v>-4800</v>
      </c>
      <c r="P3451" s="17">
        <f>VLOOKUP($K3451,[1]Budget!$V:$AE,8,0)*IF($C3451="1 - Revenues",1,IF(AND($C3451="5 - Transfers",MID($K3451,15,1)="4"),1,-1))</f>
        <v>-6000</v>
      </c>
      <c r="Q3451" s="17">
        <f>VLOOKUP($K3451,[1]Budget!$V:$AE,10,0)*IF($C3451="1 - Revenues",1,IF(AND($C3451="5 - Transfers",MID(K3451,15,1)="4"),1,-1))</f>
        <v>-1200</v>
      </c>
      <c r="S3451" s="18" t="b">
        <f>IF(LEFT(C3451,1)="1",1,-1)*SUMIF([1]Budget!V:V,'Budget Worksheet for Pivot Tabl'!K3451,[1]Budget!AC:AC)=P3451</f>
        <v>1</v>
      </c>
    </row>
    <row r="3452" spans="1:19" x14ac:dyDescent="0.25">
      <c r="A3452" t="s">
        <v>51</v>
      </c>
      <c r="B3452" t="s">
        <v>52</v>
      </c>
      <c r="C3452" t="s">
        <v>8</v>
      </c>
      <c r="D3452" t="str">
        <f t="shared" si="53"/>
        <v>OUTFLOWS</v>
      </c>
      <c r="E3452" t="s">
        <v>116</v>
      </c>
      <c r="F3452" t="s">
        <v>117</v>
      </c>
      <c r="G3452" t="s">
        <v>2121</v>
      </c>
      <c r="H3452" t="s">
        <v>2122</v>
      </c>
      <c r="I3452" t="s">
        <v>2024</v>
      </c>
      <c r="J3452" t="s">
        <v>2025</v>
      </c>
      <c r="K3452" t="s">
        <v>4467</v>
      </c>
      <c r="L3452" t="s">
        <v>618</v>
      </c>
      <c r="M3452" s="17">
        <f>VLOOKUP($K3452,[1]Budget!$V:$AE,5,0)*IF($C3452="1 - Revenues",1,IF(AND($C3452="5 - Transfers",MID(I3452,15,1)="4"),1,-1))</f>
        <v>0</v>
      </c>
      <c r="N3452" s="17">
        <f>VLOOKUP($K3452,[1]Budget!$V:$AE,6,0)*IF($C3452="1 - Revenues",1,IF(AND($C3452="5 - Transfers",MID(J3452,15,1)="4"),1,-1))</f>
        <v>0</v>
      </c>
      <c r="O3452" s="17">
        <f>IFERROR(IF(RIGHT(LEFT(K3452,15),1)="4",VLOOKUP(K3452,'[1]Budget Worksheet'!A:B,2,0),-1*VLOOKUP(K3452,'[1]Budget Worksheet'!A:B,2,0)),0)</f>
        <v>-39</v>
      </c>
      <c r="P3452" s="17">
        <f>VLOOKUP($K3452,[1]Budget!$V:$AE,8,0)*IF($C3452="1 - Revenues",1,IF(AND($C3452="5 - Transfers",MID($K3452,15,1)="4"),1,-1))</f>
        <v>-39</v>
      </c>
      <c r="Q3452" s="17">
        <f>VLOOKUP($K3452,[1]Budget!$V:$AE,10,0)*IF($C3452="1 - Revenues",1,IF(AND($C3452="5 - Transfers",MID(K3452,15,1)="4"),1,-1))</f>
        <v>0</v>
      </c>
      <c r="S3452" s="18" t="b">
        <f>IF(LEFT(C3452,1)="1",1,-1)*SUMIF([1]Budget!V:V,'Budget Worksheet for Pivot Tabl'!K3452,[1]Budget!AC:AC)=P3452</f>
        <v>1</v>
      </c>
    </row>
    <row r="3453" spans="1:19" x14ac:dyDescent="0.25">
      <c r="A3453" t="s">
        <v>51</v>
      </c>
      <c r="B3453" t="s">
        <v>52</v>
      </c>
      <c r="C3453" t="s">
        <v>8</v>
      </c>
      <c r="D3453" t="str">
        <f t="shared" si="53"/>
        <v>OUTFLOWS</v>
      </c>
      <c r="E3453" t="s">
        <v>116</v>
      </c>
      <c r="F3453" t="s">
        <v>117</v>
      </c>
      <c r="G3453" t="s">
        <v>2121</v>
      </c>
      <c r="H3453" t="s">
        <v>2122</v>
      </c>
      <c r="I3453" t="s">
        <v>2024</v>
      </c>
      <c r="J3453" t="s">
        <v>2025</v>
      </c>
      <c r="K3453" t="s">
        <v>4468</v>
      </c>
      <c r="L3453" t="s">
        <v>620</v>
      </c>
      <c r="M3453" s="17">
        <f>VLOOKUP($K3453,[1]Budget!$V:$AE,5,0)*IF($C3453="1 - Revenues",1,IF(AND($C3453="5 - Transfers",MID(I3453,15,1)="4"),1,-1))</f>
        <v>0</v>
      </c>
      <c r="N3453" s="17">
        <f>VLOOKUP($K3453,[1]Budget!$V:$AE,6,0)*IF($C3453="1 - Revenues",1,IF(AND($C3453="5 - Transfers",MID(J3453,15,1)="4"),1,-1))</f>
        <v>-1000</v>
      </c>
      <c r="O3453" s="17">
        <f>IFERROR(IF(RIGHT(LEFT(K3453,15),1)="4",VLOOKUP(K3453,'[1]Budget Worksheet'!A:B,2,0),-1*VLOOKUP(K3453,'[1]Budget Worksheet'!A:B,2,0)),0)</f>
        <v>-360</v>
      </c>
      <c r="P3453" s="17">
        <f>VLOOKUP($K3453,[1]Budget!$V:$AE,8,0)*IF($C3453="1 - Revenues",1,IF(AND($C3453="5 - Transfers",MID($K3453,15,1)="4"),1,-1))</f>
        <v>-360</v>
      </c>
      <c r="Q3453" s="17">
        <f>VLOOKUP($K3453,[1]Budget!$V:$AE,10,0)*IF($C3453="1 - Revenues",1,IF(AND($C3453="5 - Transfers",MID(K3453,15,1)="4"),1,-1))</f>
        <v>0</v>
      </c>
      <c r="S3453" s="18" t="b">
        <f>IF(LEFT(C3453,1)="1",1,-1)*SUMIF([1]Budget!V:V,'Budget Worksheet for Pivot Tabl'!K3453,[1]Budget!AC:AC)=P3453</f>
        <v>1</v>
      </c>
    </row>
    <row r="3454" spans="1:19" x14ac:dyDescent="0.25">
      <c r="A3454" t="s">
        <v>51</v>
      </c>
      <c r="B3454" t="s">
        <v>52</v>
      </c>
      <c r="C3454" t="s">
        <v>8</v>
      </c>
      <c r="D3454" t="str">
        <f t="shared" si="53"/>
        <v>OUTFLOWS</v>
      </c>
      <c r="E3454" t="s">
        <v>116</v>
      </c>
      <c r="F3454" t="s">
        <v>117</v>
      </c>
      <c r="G3454" t="s">
        <v>2121</v>
      </c>
      <c r="H3454" t="s">
        <v>2122</v>
      </c>
      <c r="I3454" t="s">
        <v>2024</v>
      </c>
      <c r="J3454" t="s">
        <v>2025</v>
      </c>
      <c r="K3454" t="s">
        <v>4469</v>
      </c>
      <c r="L3454" t="s">
        <v>1020</v>
      </c>
      <c r="M3454" s="17">
        <f>VLOOKUP($K3454,[1]Budget!$V:$AE,5,0)*IF($C3454="1 - Revenues",1,IF(AND($C3454="5 - Transfers",MID(I3454,15,1)="4"),1,-1))</f>
        <v>0</v>
      </c>
      <c r="N3454" s="17">
        <f>VLOOKUP($K3454,[1]Budget!$V:$AE,6,0)*IF($C3454="1 - Revenues",1,IF(AND($C3454="5 - Transfers",MID(J3454,15,1)="4"),1,-1))</f>
        <v>0</v>
      </c>
      <c r="O3454" s="17">
        <f>IFERROR(IF(RIGHT(LEFT(K3454,15),1)="4",VLOOKUP(K3454,'[1]Budget Worksheet'!A:B,2,0),-1*VLOOKUP(K3454,'[1]Budget Worksheet'!A:B,2,0)),0)</f>
        <v>0</v>
      </c>
      <c r="P3454" s="17">
        <f>VLOOKUP($K3454,[1]Budget!$V:$AE,8,0)*IF($C3454="1 - Revenues",1,IF(AND($C3454="5 - Transfers",MID($K3454,15,1)="4"),1,-1))</f>
        <v>0</v>
      </c>
      <c r="Q3454" s="17">
        <f>VLOOKUP($K3454,[1]Budget!$V:$AE,10,0)*IF($C3454="1 - Revenues",1,IF(AND($C3454="5 - Transfers",MID(K3454,15,1)="4"),1,-1))</f>
        <v>0</v>
      </c>
      <c r="S3454" s="18" t="b">
        <f>IF(LEFT(C3454,1)="1",1,-1)*SUMIF([1]Budget!V:V,'Budget Worksheet for Pivot Tabl'!K3454,[1]Budget!AC:AC)=P3454</f>
        <v>1</v>
      </c>
    </row>
    <row r="3455" spans="1:19" x14ac:dyDescent="0.25">
      <c r="A3455" t="s">
        <v>51</v>
      </c>
      <c r="B3455" t="s">
        <v>52</v>
      </c>
      <c r="C3455" t="s">
        <v>8</v>
      </c>
      <c r="D3455" t="str">
        <f t="shared" si="53"/>
        <v>OUTFLOWS</v>
      </c>
      <c r="E3455" t="s">
        <v>116</v>
      </c>
      <c r="F3455" t="s">
        <v>117</v>
      </c>
      <c r="G3455" t="s">
        <v>2121</v>
      </c>
      <c r="H3455" t="s">
        <v>2122</v>
      </c>
      <c r="I3455" t="s">
        <v>2024</v>
      </c>
      <c r="J3455" t="s">
        <v>2025</v>
      </c>
      <c r="K3455" t="s">
        <v>4470</v>
      </c>
      <c r="L3455" t="s">
        <v>472</v>
      </c>
      <c r="M3455" s="17">
        <f>VLOOKUP($K3455,[1]Budget!$V:$AE,5,0)*IF($C3455="1 - Revenues",1,IF(AND($C3455="5 - Transfers",MID(I3455,15,1)="4"),1,-1))</f>
        <v>-1000</v>
      </c>
      <c r="N3455" s="17">
        <f>VLOOKUP($K3455,[1]Budget!$V:$AE,6,0)*IF($C3455="1 - Revenues",1,IF(AND($C3455="5 - Transfers",MID(J3455,15,1)="4"),1,-1))</f>
        <v>0</v>
      </c>
      <c r="O3455" s="17">
        <f>IFERROR(IF(RIGHT(LEFT(K3455,15),1)="4",VLOOKUP(K3455,'[1]Budget Worksheet'!A:B,2,0),-1*VLOOKUP(K3455,'[1]Budget Worksheet'!A:B,2,0)),0)</f>
        <v>-271</v>
      </c>
      <c r="P3455" s="17">
        <f>VLOOKUP($K3455,[1]Budget!$V:$AE,8,0)*IF($C3455="1 - Revenues",1,IF(AND($C3455="5 - Transfers",MID($K3455,15,1)="4"),1,-1))</f>
        <v>-271</v>
      </c>
      <c r="Q3455" s="17">
        <f>VLOOKUP($K3455,[1]Budget!$V:$AE,10,0)*IF($C3455="1 - Revenues",1,IF(AND($C3455="5 - Transfers",MID(K3455,15,1)="4"),1,-1))</f>
        <v>0</v>
      </c>
      <c r="S3455" s="18" t="b">
        <f>IF(LEFT(C3455,1)="1",1,-1)*SUMIF([1]Budget!V:V,'Budget Worksheet for Pivot Tabl'!K3455,[1]Budget!AC:AC)=P3455</f>
        <v>1</v>
      </c>
    </row>
    <row r="3456" spans="1:19" x14ac:dyDescent="0.25">
      <c r="A3456" t="s">
        <v>51</v>
      </c>
      <c r="B3456" t="s">
        <v>52</v>
      </c>
      <c r="C3456" t="s">
        <v>8</v>
      </c>
      <c r="D3456" t="str">
        <f t="shared" si="53"/>
        <v>OUTFLOWS</v>
      </c>
      <c r="E3456" t="s">
        <v>116</v>
      </c>
      <c r="F3456" t="s">
        <v>117</v>
      </c>
      <c r="G3456" t="s">
        <v>2121</v>
      </c>
      <c r="H3456" t="s">
        <v>2122</v>
      </c>
      <c r="I3456" t="s">
        <v>2024</v>
      </c>
      <c r="J3456" t="s">
        <v>2025</v>
      </c>
      <c r="K3456" t="s">
        <v>4471</v>
      </c>
      <c r="L3456" t="s">
        <v>625</v>
      </c>
      <c r="M3456" s="17">
        <f>VLOOKUP($K3456,[1]Budget!$V:$AE,5,0)*IF($C3456="1 - Revenues",1,IF(AND($C3456="5 - Transfers",MID(I3456,15,1)="4"),1,-1))</f>
        <v>0</v>
      </c>
      <c r="N3456" s="17">
        <f>VLOOKUP($K3456,[1]Budget!$V:$AE,6,0)*IF($C3456="1 - Revenues",1,IF(AND($C3456="5 - Transfers",MID(J3456,15,1)="4"),1,-1))</f>
        <v>0</v>
      </c>
      <c r="O3456" s="17">
        <f>IFERROR(IF(RIGHT(LEFT(K3456,15),1)="4",VLOOKUP(K3456,'[1]Budget Worksheet'!A:B,2,0),-1*VLOOKUP(K3456,'[1]Budget Worksheet'!A:B,2,0)),0)</f>
        <v>0</v>
      </c>
      <c r="P3456" s="17">
        <f>VLOOKUP($K3456,[1]Budget!$V:$AE,8,0)*IF($C3456="1 - Revenues",1,IF(AND($C3456="5 - Transfers",MID($K3456,15,1)="4"),1,-1))</f>
        <v>0</v>
      </c>
      <c r="Q3456" s="17">
        <f>VLOOKUP($K3456,[1]Budget!$V:$AE,10,0)*IF($C3456="1 - Revenues",1,IF(AND($C3456="5 - Transfers",MID(K3456,15,1)="4"),1,-1))</f>
        <v>0</v>
      </c>
      <c r="S3456" s="18" t="b">
        <f>IF(LEFT(C3456,1)="1",1,-1)*SUMIF([1]Budget!V:V,'Budget Worksheet for Pivot Tabl'!K3456,[1]Budget!AC:AC)=P3456</f>
        <v>1</v>
      </c>
    </row>
    <row r="3457" spans="1:19" x14ac:dyDescent="0.25">
      <c r="A3457" t="s">
        <v>51</v>
      </c>
      <c r="B3457" t="s">
        <v>52</v>
      </c>
      <c r="C3457" t="s">
        <v>8</v>
      </c>
      <c r="D3457" t="str">
        <f t="shared" si="53"/>
        <v>OUTFLOWS</v>
      </c>
      <c r="E3457" t="s">
        <v>116</v>
      </c>
      <c r="F3457" t="s">
        <v>117</v>
      </c>
      <c r="G3457" t="s">
        <v>2121</v>
      </c>
      <c r="H3457" t="s">
        <v>2122</v>
      </c>
      <c r="I3457" t="s">
        <v>2024</v>
      </c>
      <c r="J3457" t="s">
        <v>2025</v>
      </c>
      <c r="K3457" t="s">
        <v>4472</v>
      </c>
      <c r="L3457" t="s">
        <v>627</v>
      </c>
      <c r="M3457" s="17">
        <f>VLOOKUP($K3457,[1]Budget!$V:$AE,5,0)*IF($C3457="1 - Revenues",1,IF(AND($C3457="5 - Transfers",MID(I3457,15,1)="4"),1,-1))</f>
        <v>0</v>
      </c>
      <c r="N3457" s="17">
        <f>VLOOKUP($K3457,[1]Budget!$V:$AE,6,0)*IF($C3457="1 - Revenues",1,IF(AND($C3457="5 - Transfers",MID(J3457,15,1)="4"),1,-1))</f>
        <v>0</v>
      </c>
      <c r="O3457" s="17">
        <f>IFERROR(IF(RIGHT(LEFT(K3457,15),1)="4",VLOOKUP(K3457,'[1]Budget Worksheet'!A:B,2,0),-1*VLOOKUP(K3457,'[1]Budget Worksheet'!A:B,2,0)),0)</f>
        <v>-84</v>
      </c>
      <c r="P3457" s="17">
        <f>VLOOKUP($K3457,[1]Budget!$V:$AE,8,0)*IF($C3457="1 - Revenues",1,IF(AND($C3457="5 - Transfers",MID($K3457,15,1)="4"),1,-1))</f>
        <v>-84</v>
      </c>
      <c r="Q3457" s="17">
        <f>VLOOKUP($K3457,[1]Budget!$V:$AE,10,0)*IF($C3457="1 - Revenues",1,IF(AND($C3457="5 - Transfers",MID(K3457,15,1)="4"),1,-1))</f>
        <v>0</v>
      </c>
      <c r="S3457" s="18" t="b">
        <f>IF(LEFT(C3457,1)="1",1,-1)*SUMIF([1]Budget!V:V,'Budget Worksheet for Pivot Tabl'!K3457,[1]Budget!AC:AC)=P3457</f>
        <v>1</v>
      </c>
    </row>
    <row r="3458" spans="1:19" x14ac:dyDescent="0.25">
      <c r="A3458" t="s">
        <v>51</v>
      </c>
      <c r="B3458" t="s">
        <v>52</v>
      </c>
      <c r="C3458" t="s">
        <v>8</v>
      </c>
      <c r="D3458" t="str">
        <f t="shared" si="53"/>
        <v>OUTFLOWS</v>
      </c>
      <c r="E3458" t="s">
        <v>116</v>
      </c>
      <c r="F3458" t="s">
        <v>117</v>
      </c>
      <c r="G3458" t="s">
        <v>2121</v>
      </c>
      <c r="H3458" t="s">
        <v>2122</v>
      </c>
      <c r="I3458" t="s">
        <v>2024</v>
      </c>
      <c r="J3458" t="s">
        <v>2025</v>
      </c>
      <c r="K3458" t="s">
        <v>4473</v>
      </c>
      <c r="L3458" t="s">
        <v>629</v>
      </c>
      <c r="M3458" s="17">
        <f>VLOOKUP($K3458,[1]Budget!$V:$AE,5,0)*IF($C3458="1 - Revenues",1,IF(AND($C3458="5 - Transfers",MID(I3458,15,1)="4"),1,-1))</f>
        <v>-1000</v>
      </c>
      <c r="N3458" s="17">
        <f>VLOOKUP($K3458,[1]Budget!$V:$AE,6,0)*IF($C3458="1 - Revenues",1,IF(AND($C3458="5 - Transfers",MID(J3458,15,1)="4"),1,-1))</f>
        <v>-1000</v>
      </c>
      <c r="O3458" s="17">
        <f>IFERROR(IF(RIGHT(LEFT(K3458,15),1)="4",VLOOKUP(K3458,'[1]Budget Worksheet'!A:B,2,0),-1*VLOOKUP(K3458,'[1]Budget Worksheet'!A:B,2,0)),0)</f>
        <v>-1500</v>
      </c>
      <c r="P3458" s="17">
        <f>VLOOKUP($K3458,[1]Budget!$V:$AE,8,0)*IF($C3458="1 - Revenues",1,IF(AND($C3458="5 - Transfers",MID($K3458,15,1)="4"),1,-1))</f>
        <v>-1500</v>
      </c>
      <c r="Q3458" s="17">
        <f>VLOOKUP($K3458,[1]Budget!$V:$AE,10,0)*IF($C3458="1 - Revenues",1,IF(AND($C3458="5 - Transfers",MID(K3458,15,1)="4"),1,-1))</f>
        <v>0</v>
      </c>
      <c r="S3458" s="18" t="b">
        <f>IF(LEFT(C3458,1)="1",1,-1)*SUMIF([1]Budget!V:V,'Budget Worksheet for Pivot Tabl'!K3458,[1]Budget!AC:AC)=P3458</f>
        <v>1</v>
      </c>
    </row>
    <row r="3459" spans="1:19" x14ac:dyDescent="0.25">
      <c r="A3459" t="s">
        <v>51</v>
      </c>
      <c r="B3459" t="s">
        <v>52</v>
      </c>
      <c r="C3459" t="s">
        <v>9</v>
      </c>
      <c r="D3459" t="str">
        <f t="shared" ref="D3459:D3522" si="54">IF(C3459="1 - Revenues","INFLOWS","OUTFLOWS")</f>
        <v>OUTFLOWS</v>
      </c>
      <c r="E3459" t="s">
        <v>116</v>
      </c>
      <c r="F3459" t="s">
        <v>117</v>
      </c>
      <c r="G3459" t="s">
        <v>2121</v>
      </c>
      <c r="H3459" t="s">
        <v>2122</v>
      </c>
      <c r="I3459" t="s">
        <v>2024</v>
      </c>
      <c r="J3459" t="s">
        <v>2025</v>
      </c>
      <c r="K3459" t="s">
        <v>4474</v>
      </c>
      <c r="L3459" t="s">
        <v>476</v>
      </c>
      <c r="M3459" s="17">
        <f>VLOOKUP($K3459,[1]Budget!$V:$AE,5,0)*IF($C3459="1 - Revenues",1,IF(AND($C3459="5 - Transfers",MID(I3459,15,1)="4"),1,-1))</f>
        <v>-155000</v>
      </c>
      <c r="N3459" s="17">
        <f>VLOOKUP($K3459,[1]Budget!$V:$AE,6,0)*IF($C3459="1 - Revenues",1,IF(AND($C3459="5 - Transfers",MID(J3459,15,1)="4"),1,-1))</f>
        <v>-83000</v>
      </c>
      <c r="O3459" s="17">
        <f>IFERROR(IF(RIGHT(LEFT(K3459,15),1)="4",VLOOKUP(K3459,'[1]Budget Worksheet'!A:B,2,0),-1*VLOOKUP(K3459,'[1]Budget Worksheet'!A:B,2,0)),0)</f>
        <v>0</v>
      </c>
      <c r="P3459" s="17">
        <f>VLOOKUP($K3459,[1]Budget!$V:$AE,8,0)*IF($C3459="1 - Revenues",1,IF(AND($C3459="5 - Transfers",MID($K3459,15,1)="4"),1,-1))</f>
        <v>0</v>
      </c>
      <c r="Q3459" s="17">
        <f>VLOOKUP($K3459,[1]Budget!$V:$AE,10,0)*IF($C3459="1 - Revenues",1,IF(AND($C3459="5 - Transfers",MID(K3459,15,1)="4"),1,-1))</f>
        <v>0</v>
      </c>
      <c r="S3459" s="18" t="b">
        <f>IF(LEFT(C3459,1)="1",1,-1)*SUMIF([1]Budget!V:V,'Budget Worksheet for Pivot Tabl'!K3459,[1]Budget!AC:AC)=P3459</f>
        <v>1</v>
      </c>
    </row>
    <row r="3460" spans="1:19" x14ac:dyDescent="0.25">
      <c r="A3460" t="s">
        <v>51</v>
      </c>
      <c r="B3460" t="s">
        <v>52</v>
      </c>
      <c r="C3460" t="s">
        <v>9</v>
      </c>
      <c r="D3460" t="str">
        <f t="shared" si="54"/>
        <v>OUTFLOWS</v>
      </c>
      <c r="E3460" t="s">
        <v>116</v>
      </c>
      <c r="F3460" t="s">
        <v>117</v>
      </c>
      <c r="G3460" t="s">
        <v>2121</v>
      </c>
      <c r="H3460" t="s">
        <v>2122</v>
      </c>
      <c r="I3460" t="s">
        <v>2024</v>
      </c>
      <c r="J3460" t="s">
        <v>2025</v>
      </c>
      <c r="K3460" t="s">
        <v>4475</v>
      </c>
      <c r="L3460" t="s">
        <v>645</v>
      </c>
      <c r="M3460" s="17">
        <f>VLOOKUP($K3460,[1]Budget!$V:$AE,5,0)*IF($C3460="1 - Revenues",1,IF(AND($C3460="5 - Transfers",MID(I3460,15,1)="4"),1,-1))</f>
        <v>-5000</v>
      </c>
      <c r="N3460" s="17">
        <f>VLOOKUP($K3460,[1]Budget!$V:$AE,6,0)*IF($C3460="1 - Revenues",1,IF(AND($C3460="5 - Transfers",MID(J3460,15,1)="4"),1,-1))</f>
        <v>-5000</v>
      </c>
      <c r="O3460" s="17">
        <f>IFERROR(IF(RIGHT(LEFT(K3460,15),1)="4",VLOOKUP(K3460,'[1]Budget Worksheet'!A:B,2,0),-1*VLOOKUP(K3460,'[1]Budget Worksheet'!A:B,2,0)),0)</f>
        <v>-6000</v>
      </c>
      <c r="P3460" s="17">
        <f>VLOOKUP($K3460,[1]Budget!$V:$AE,8,0)*IF($C3460="1 - Revenues",1,IF(AND($C3460="5 - Transfers",MID($K3460,15,1)="4"),1,-1))</f>
        <v>-6000</v>
      </c>
      <c r="Q3460" s="17">
        <f>VLOOKUP($K3460,[1]Budget!$V:$AE,10,0)*IF($C3460="1 - Revenues",1,IF(AND($C3460="5 - Transfers",MID(K3460,15,1)="4"),1,-1))</f>
        <v>0</v>
      </c>
      <c r="S3460" s="18" t="b">
        <f>IF(LEFT(C3460,1)="1",1,-1)*SUMIF([1]Budget!V:V,'Budget Worksheet for Pivot Tabl'!K3460,[1]Budget!AC:AC)=P3460</f>
        <v>1</v>
      </c>
    </row>
    <row r="3461" spans="1:19" x14ac:dyDescent="0.25">
      <c r="A3461" t="s">
        <v>51</v>
      </c>
      <c r="B3461" t="s">
        <v>52</v>
      </c>
      <c r="C3461" t="s">
        <v>9</v>
      </c>
      <c r="D3461" t="str">
        <f t="shared" si="54"/>
        <v>OUTFLOWS</v>
      </c>
      <c r="E3461" t="s">
        <v>116</v>
      </c>
      <c r="F3461" t="s">
        <v>117</v>
      </c>
      <c r="G3461" t="s">
        <v>2121</v>
      </c>
      <c r="H3461" t="s">
        <v>2122</v>
      </c>
      <c r="I3461" t="s">
        <v>2024</v>
      </c>
      <c r="J3461" t="s">
        <v>2025</v>
      </c>
      <c r="K3461" t="s">
        <v>4476</v>
      </c>
      <c r="L3461" t="s">
        <v>651</v>
      </c>
      <c r="M3461" s="17">
        <f>VLOOKUP($K3461,[1]Budget!$V:$AE,5,0)*IF($C3461="1 - Revenues",1,IF(AND($C3461="5 - Transfers",MID(I3461,15,1)="4"),1,-1))</f>
        <v>0</v>
      </c>
      <c r="N3461" s="17">
        <f>VLOOKUP($K3461,[1]Budget!$V:$AE,6,0)*IF($C3461="1 - Revenues",1,IF(AND($C3461="5 - Transfers",MID(J3461,15,1)="4"),1,-1))</f>
        <v>0</v>
      </c>
      <c r="O3461" s="17">
        <f>IFERROR(IF(RIGHT(LEFT(K3461,15),1)="4",VLOOKUP(K3461,'[1]Budget Worksheet'!A:B,2,0),-1*VLOOKUP(K3461,'[1]Budget Worksheet'!A:B,2,0)),0)</f>
        <v>0</v>
      </c>
      <c r="P3461" s="17">
        <f>VLOOKUP($K3461,[1]Budget!$V:$AE,8,0)*IF($C3461="1 - Revenues",1,IF(AND($C3461="5 - Transfers",MID($K3461,15,1)="4"),1,-1))</f>
        <v>0</v>
      </c>
      <c r="Q3461" s="17">
        <f>VLOOKUP($K3461,[1]Budget!$V:$AE,10,0)*IF($C3461="1 - Revenues",1,IF(AND($C3461="5 - Transfers",MID(K3461,15,1)="4"),1,-1))</f>
        <v>0</v>
      </c>
      <c r="S3461" s="18" t="b">
        <f>IF(LEFT(C3461,1)="1",1,-1)*SUMIF([1]Budget!V:V,'Budget Worksheet for Pivot Tabl'!K3461,[1]Budget!AC:AC)=P3461</f>
        <v>1</v>
      </c>
    </row>
    <row r="3462" spans="1:19" x14ac:dyDescent="0.25">
      <c r="A3462" t="s">
        <v>51</v>
      </c>
      <c r="B3462" t="s">
        <v>52</v>
      </c>
      <c r="C3462" t="s">
        <v>9</v>
      </c>
      <c r="D3462" t="str">
        <f t="shared" si="54"/>
        <v>OUTFLOWS</v>
      </c>
      <c r="E3462" t="s">
        <v>116</v>
      </c>
      <c r="F3462" t="s">
        <v>117</v>
      </c>
      <c r="G3462" t="s">
        <v>2121</v>
      </c>
      <c r="H3462" t="s">
        <v>2122</v>
      </c>
      <c r="I3462" t="s">
        <v>2024</v>
      </c>
      <c r="J3462" t="s">
        <v>2025</v>
      </c>
      <c r="K3462" t="s">
        <v>4477</v>
      </c>
      <c r="L3462" t="s">
        <v>653</v>
      </c>
      <c r="M3462" s="17">
        <f>VLOOKUP($K3462,[1]Budget!$V:$AE,5,0)*IF($C3462="1 - Revenues",1,IF(AND($C3462="5 - Transfers",MID(I3462,15,1)="4"),1,-1))</f>
        <v>0</v>
      </c>
      <c r="N3462" s="17">
        <f>VLOOKUP($K3462,[1]Budget!$V:$AE,6,0)*IF($C3462="1 - Revenues",1,IF(AND($C3462="5 - Transfers",MID(J3462,15,1)="4"),1,-1))</f>
        <v>0</v>
      </c>
      <c r="O3462" s="17">
        <f>IFERROR(IF(RIGHT(LEFT(K3462,15),1)="4",VLOOKUP(K3462,'[1]Budget Worksheet'!A:B,2,0),-1*VLOOKUP(K3462,'[1]Budget Worksheet'!A:B,2,0)),0)</f>
        <v>0</v>
      </c>
      <c r="P3462" s="17">
        <f>VLOOKUP($K3462,[1]Budget!$V:$AE,8,0)*IF($C3462="1 - Revenues",1,IF(AND($C3462="5 - Transfers",MID($K3462,15,1)="4"),1,-1))</f>
        <v>0</v>
      </c>
      <c r="Q3462" s="17">
        <f>VLOOKUP($K3462,[1]Budget!$V:$AE,10,0)*IF($C3462="1 - Revenues",1,IF(AND($C3462="5 - Transfers",MID(K3462,15,1)="4"),1,-1))</f>
        <v>0</v>
      </c>
      <c r="S3462" s="18" t="b">
        <f>IF(LEFT(C3462,1)="1",1,-1)*SUMIF([1]Budget!V:V,'Budget Worksheet for Pivot Tabl'!K3462,[1]Budget!AC:AC)=P3462</f>
        <v>1</v>
      </c>
    </row>
    <row r="3463" spans="1:19" x14ac:dyDescent="0.25">
      <c r="A3463" t="s">
        <v>51</v>
      </c>
      <c r="B3463" t="s">
        <v>52</v>
      </c>
      <c r="C3463" t="s">
        <v>9</v>
      </c>
      <c r="D3463" t="str">
        <f t="shared" si="54"/>
        <v>OUTFLOWS</v>
      </c>
      <c r="E3463" t="s">
        <v>116</v>
      </c>
      <c r="F3463" t="s">
        <v>117</v>
      </c>
      <c r="G3463" t="s">
        <v>2121</v>
      </c>
      <c r="H3463" t="s">
        <v>2122</v>
      </c>
      <c r="I3463" t="s">
        <v>2024</v>
      </c>
      <c r="J3463" t="s">
        <v>2025</v>
      </c>
      <c r="K3463" t="s">
        <v>4478</v>
      </c>
      <c r="L3463" t="s">
        <v>2486</v>
      </c>
      <c r="M3463" s="17">
        <f>VLOOKUP($K3463,[1]Budget!$V:$AE,5,0)*IF($C3463="1 - Revenues",1,IF(AND($C3463="5 - Transfers",MID(I3463,15,1)="4"),1,-1))</f>
        <v>-5000</v>
      </c>
      <c r="N3463" s="17">
        <f>VLOOKUP($K3463,[1]Budget!$V:$AE,6,0)*IF($C3463="1 - Revenues",1,IF(AND($C3463="5 - Transfers",MID(J3463,15,1)="4"),1,-1))</f>
        <v>-5000</v>
      </c>
      <c r="O3463" s="17">
        <f>IFERROR(IF(RIGHT(LEFT(K3463,15),1)="4",VLOOKUP(K3463,'[1]Budget Worksheet'!A:B,2,0),-1*VLOOKUP(K3463,'[1]Budget Worksheet'!A:B,2,0)),0)</f>
        <v>-4740</v>
      </c>
      <c r="P3463" s="17">
        <f>VLOOKUP($K3463,[1]Budget!$V:$AE,8,0)*IF($C3463="1 - Revenues",1,IF(AND($C3463="5 - Transfers",MID($K3463,15,1)="4"),1,-1))</f>
        <v>-4740</v>
      </c>
      <c r="Q3463" s="17">
        <f>VLOOKUP($K3463,[1]Budget!$V:$AE,10,0)*IF($C3463="1 - Revenues",1,IF(AND($C3463="5 - Transfers",MID(K3463,15,1)="4"),1,-1))</f>
        <v>0</v>
      </c>
      <c r="S3463" s="18" t="b">
        <f>IF(LEFT(C3463,1)="1",1,-1)*SUMIF([1]Budget!V:V,'Budget Worksheet for Pivot Tabl'!K3463,[1]Budget!AC:AC)=P3463</f>
        <v>1</v>
      </c>
    </row>
    <row r="3464" spans="1:19" x14ac:dyDescent="0.25">
      <c r="A3464" t="s">
        <v>51</v>
      </c>
      <c r="B3464" t="s">
        <v>52</v>
      </c>
      <c r="C3464" t="s">
        <v>9</v>
      </c>
      <c r="D3464" t="str">
        <f t="shared" si="54"/>
        <v>OUTFLOWS</v>
      </c>
      <c r="E3464" t="s">
        <v>116</v>
      </c>
      <c r="F3464" t="s">
        <v>117</v>
      </c>
      <c r="G3464" t="s">
        <v>2121</v>
      </c>
      <c r="H3464" t="s">
        <v>2122</v>
      </c>
      <c r="I3464" t="s">
        <v>2024</v>
      </c>
      <c r="J3464" t="s">
        <v>2025</v>
      </c>
      <c r="K3464" t="s">
        <v>4479</v>
      </c>
      <c r="L3464" t="s">
        <v>532</v>
      </c>
      <c r="M3464" s="17">
        <f>VLOOKUP($K3464,[1]Budget!$V:$AE,5,0)*IF($C3464="1 - Revenues",1,IF(AND($C3464="5 - Transfers",MID(I3464,15,1)="4"),1,-1))</f>
        <v>-5000</v>
      </c>
      <c r="N3464" s="17">
        <f>VLOOKUP($K3464,[1]Budget!$V:$AE,6,0)*IF($C3464="1 - Revenues",1,IF(AND($C3464="5 - Transfers",MID(J3464,15,1)="4"),1,-1))</f>
        <v>-5000</v>
      </c>
      <c r="O3464" s="17">
        <f>IFERROR(IF(RIGHT(LEFT(K3464,15),1)="4",VLOOKUP(K3464,'[1]Budget Worksheet'!A:B,2,0),-1*VLOOKUP(K3464,'[1]Budget Worksheet'!A:B,2,0)),0)</f>
        <v>-4900</v>
      </c>
      <c r="P3464" s="17">
        <f>VLOOKUP($K3464,[1]Budget!$V:$AE,8,0)*IF($C3464="1 - Revenues",1,IF(AND($C3464="5 - Transfers",MID($K3464,15,1)="4"),1,-1))</f>
        <v>-11000</v>
      </c>
      <c r="Q3464" s="17">
        <f>VLOOKUP($K3464,[1]Budget!$V:$AE,10,0)*IF($C3464="1 - Revenues",1,IF(AND($C3464="5 - Transfers",MID(K3464,15,1)="4"),1,-1))</f>
        <v>-6100</v>
      </c>
      <c r="S3464" s="18" t="b">
        <f>IF(LEFT(C3464,1)="1",1,-1)*SUMIF([1]Budget!V:V,'Budget Worksheet for Pivot Tabl'!K3464,[1]Budget!AC:AC)=P3464</f>
        <v>1</v>
      </c>
    </row>
    <row r="3465" spans="1:19" x14ac:dyDescent="0.25">
      <c r="A3465" t="s">
        <v>51</v>
      </c>
      <c r="B3465" t="s">
        <v>52</v>
      </c>
      <c r="C3465" t="s">
        <v>9</v>
      </c>
      <c r="D3465" t="str">
        <f t="shared" si="54"/>
        <v>OUTFLOWS</v>
      </c>
      <c r="E3465" t="s">
        <v>116</v>
      </c>
      <c r="F3465" t="s">
        <v>117</v>
      </c>
      <c r="G3465" t="s">
        <v>2121</v>
      </c>
      <c r="H3465" t="s">
        <v>2122</v>
      </c>
      <c r="I3465" t="s">
        <v>65</v>
      </c>
      <c r="J3465" t="s">
        <v>1850</v>
      </c>
      <c r="K3465" t="s">
        <v>4480</v>
      </c>
      <c r="L3465" t="s">
        <v>1636</v>
      </c>
      <c r="M3465" s="17">
        <f>VLOOKUP($K3465,[1]Budget!$V:$AE,5,0)*IF($C3465="1 - Revenues",1,IF(AND($C3465="5 - Transfers",MID(I3465,15,1)="4"),1,-1))</f>
        <v>0</v>
      </c>
      <c r="N3465" s="17">
        <f>VLOOKUP($K3465,[1]Budget!$V:$AE,6,0)*IF($C3465="1 - Revenues",1,IF(AND($C3465="5 - Transfers",MID(J3465,15,1)="4"),1,-1))</f>
        <v>0</v>
      </c>
      <c r="O3465" s="17">
        <f>IFERROR(IF(RIGHT(LEFT(K3465,15),1)="4",VLOOKUP(K3465,'[1]Budget Worksheet'!A:B,2,0),-1*VLOOKUP(K3465,'[1]Budget Worksheet'!A:B,2,0)),0)</f>
        <v>0</v>
      </c>
      <c r="P3465" s="17">
        <f>VLOOKUP($K3465,[1]Budget!$V:$AE,8,0)*IF($C3465="1 - Revenues",1,IF(AND($C3465="5 - Transfers",MID($K3465,15,1)="4"),1,-1))</f>
        <v>0</v>
      </c>
      <c r="Q3465" s="17">
        <f>VLOOKUP($K3465,[1]Budget!$V:$AE,10,0)*IF($C3465="1 - Revenues",1,IF(AND($C3465="5 - Transfers",MID(K3465,15,1)="4"),1,-1))</f>
        <v>0</v>
      </c>
      <c r="S3465" s="18" t="b">
        <f>IF(LEFT(C3465,1)="1",1,-1)*SUMIF([1]Budget!V:V,'Budget Worksheet for Pivot Tabl'!K3465,[1]Budget!AC:AC)=P3465</f>
        <v>1</v>
      </c>
    </row>
    <row r="3466" spans="1:19" x14ac:dyDescent="0.25">
      <c r="A3466" t="s">
        <v>51</v>
      </c>
      <c r="B3466" t="s">
        <v>52</v>
      </c>
      <c r="C3466" t="s">
        <v>9</v>
      </c>
      <c r="D3466" t="str">
        <f t="shared" si="54"/>
        <v>OUTFLOWS</v>
      </c>
      <c r="E3466" t="s">
        <v>116</v>
      </c>
      <c r="F3466" t="s">
        <v>117</v>
      </c>
      <c r="G3466" t="s">
        <v>2121</v>
      </c>
      <c r="H3466" t="s">
        <v>2122</v>
      </c>
      <c r="I3466" t="s">
        <v>65</v>
      </c>
      <c r="J3466" t="s">
        <v>1850</v>
      </c>
      <c r="K3466" t="s">
        <v>4481</v>
      </c>
      <c r="L3466" t="s">
        <v>4294</v>
      </c>
      <c r="M3466" s="17">
        <f>VLOOKUP($K3466,[1]Budget!$V:$AE,5,0)*IF($C3466="1 - Revenues",1,IF(AND($C3466="5 - Transfers",MID(I3466,15,1)="4"),1,-1))</f>
        <v>-283000</v>
      </c>
      <c r="N3466" s="17">
        <f>VLOOKUP($K3466,[1]Budget!$V:$AE,6,0)*IF($C3466="1 - Revenues",1,IF(AND($C3466="5 - Transfers",MID(J3466,15,1)="4"),1,-1))</f>
        <v>-162000</v>
      </c>
      <c r="O3466" s="17">
        <f>IFERROR(IF(RIGHT(LEFT(K3466,15),1)="4",VLOOKUP(K3466,'[1]Budget Worksheet'!A:B,2,0),-1*VLOOKUP(K3466,'[1]Budget Worksheet'!A:B,2,0)),0)</f>
        <v>-466799</v>
      </c>
      <c r="P3466" s="17">
        <f>VLOOKUP($K3466,[1]Budget!$V:$AE,8,0)*IF($C3466="1 - Revenues",1,IF(AND($C3466="5 - Transfers",MID($K3466,15,1)="4"),1,-1))</f>
        <v>-466799</v>
      </c>
      <c r="Q3466" s="17">
        <f>VLOOKUP($K3466,[1]Budget!$V:$AE,10,0)*IF($C3466="1 - Revenues",1,IF(AND($C3466="5 - Transfers",MID(K3466,15,1)="4"),1,-1))</f>
        <v>0</v>
      </c>
      <c r="S3466" s="18" t="b">
        <f>IF(LEFT(C3466,1)="1",1,-1)*SUMIF([1]Budget!V:V,'Budget Worksheet for Pivot Tabl'!K3466,[1]Budget!AC:AC)=P3466</f>
        <v>1</v>
      </c>
    </row>
    <row r="3467" spans="1:19" x14ac:dyDescent="0.25">
      <c r="A3467" t="s">
        <v>51</v>
      </c>
      <c r="B3467" t="s">
        <v>52</v>
      </c>
      <c r="C3467" t="s">
        <v>8</v>
      </c>
      <c r="D3467" t="str">
        <f t="shared" si="54"/>
        <v>OUTFLOWS</v>
      </c>
      <c r="E3467" t="s">
        <v>118</v>
      </c>
      <c r="F3467" t="s">
        <v>100</v>
      </c>
      <c r="G3467" t="s">
        <v>2166</v>
      </c>
      <c r="H3467" t="s">
        <v>2167</v>
      </c>
      <c r="I3467" t="s">
        <v>701</v>
      </c>
      <c r="J3467" t="s">
        <v>702</v>
      </c>
      <c r="K3467" t="s">
        <v>4482</v>
      </c>
      <c r="L3467" t="s">
        <v>590</v>
      </c>
      <c r="M3467" s="17">
        <f>VLOOKUP($K3467,[1]Budget!$V:$AE,5,0)*IF($C3467="1 - Revenues",1,IF(AND($C3467="5 - Transfers",MID(I3467,15,1)="4"),1,-1))</f>
        <v>0</v>
      </c>
      <c r="N3467" s="17">
        <f>VLOOKUP($K3467,[1]Budget!$V:$AE,6,0)*IF($C3467="1 - Revenues",1,IF(AND($C3467="5 - Transfers",MID(J3467,15,1)="4"),1,-1))</f>
        <v>-48000</v>
      </c>
      <c r="O3467" s="17">
        <f>IFERROR(IF(RIGHT(LEFT(K3467,15),1)="4",VLOOKUP(K3467,'[1]Budget Worksheet'!A:B,2,0),-1*VLOOKUP(K3467,'[1]Budget Worksheet'!A:B,2,0)),0)</f>
        <v>0</v>
      </c>
      <c r="P3467" s="17">
        <f>VLOOKUP($K3467,[1]Budget!$V:$AE,8,0)*IF($C3467="1 - Revenues",1,IF(AND($C3467="5 - Transfers",MID($K3467,15,1)="4"),1,-1))</f>
        <v>0</v>
      </c>
      <c r="Q3467" s="17">
        <f>VLOOKUP($K3467,[1]Budget!$V:$AE,10,0)*IF($C3467="1 - Revenues",1,IF(AND($C3467="5 - Transfers",MID(K3467,15,1)="4"),1,-1))</f>
        <v>0</v>
      </c>
      <c r="S3467" s="18" t="b">
        <f>IF(LEFT(C3467,1)="1",1,-1)*SUMIF([1]Budget!V:V,'Budget Worksheet for Pivot Tabl'!K3467,[1]Budget!AC:AC)=P3467</f>
        <v>1</v>
      </c>
    </row>
    <row r="3468" spans="1:19" x14ac:dyDescent="0.25">
      <c r="A3468" t="s">
        <v>51</v>
      </c>
      <c r="B3468" t="s">
        <v>52</v>
      </c>
      <c r="C3468" t="s">
        <v>8</v>
      </c>
      <c r="D3468" t="str">
        <f t="shared" si="54"/>
        <v>OUTFLOWS</v>
      </c>
      <c r="E3468" t="s">
        <v>118</v>
      </c>
      <c r="F3468" t="s">
        <v>100</v>
      </c>
      <c r="G3468" t="s">
        <v>2166</v>
      </c>
      <c r="H3468" t="s">
        <v>2167</v>
      </c>
      <c r="I3468" t="s">
        <v>701</v>
      </c>
      <c r="J3468" t="s">
        <v>702</v>
      </c>
      <c r="K3468" t="s">
        <v>4483</v>
      </c>
      <c r="L3468" t="s">
        <v>593</v>
      </c>
      <c r="M3468" s="17">
        <f>VLOOKUP($K3468,[1]Budget!$V:$AE,5,0)*IF($C3468="1 - Revenues",1,IF(AND($C3468="5 - Transfers",MID(I3468,15,1)="4"),1,-1))</f>
        <v>0</v>
      </c>
      <c r="N3468" s="17">
        <f>VLOOKUP($K3468,[1]Budget!$V:$AE,6,0)*IF($C3468="1 - Revenues",1,IF(AND($C3468="5 - Transfers",MID(J3468,15,1)="4"),1,-1))</f>
        <v>0</v>
      </c>
      <c r="O3468" s="17">
        <f>IFERROR(IF(RIGHT(LEFT(K3468,15),1)="4",VLOOKUP(K3468,'[1]Budget Worksheet'!A:B,2,0),-1*VLOOKUP(K3468,'[1]Budget Worksheet'!A:B,2,0)),0)</f>
        <v>0</v>
      </c>
      <c r="P3468" s="17">
        <f>VLOOKUP($K3468,[1]Budget!$V:$AE,8,0)*IF($C3468="1 - Revenues",1,IF(AND($C3468="5 - Transfers",MID($K3468,15,1)="4"),1,-1))</f>
        <v>0</v>
      </c>
      <c r="Q3468" s="17">
        <f>VLOOKUP($K3468,[1]Budget!$V:$AE,10,0)*IF($C3468="1 - Revenues",1,IF(AND($C3468="5 - Transfers",MID(K3468,15,1)="4"),1,-1))</f>
        <v>0</v>
      </c>
      <c r="S3468" s="18" t="b">
        <f>IF(LEFT(C3468,1)="1",1,-1)*SUMIF([1]Budget!V:V,'Budget Worksheet for Pivot Tabl'!K3468,[1]Budget!AC:AC)=P3468</f>
        <v>1</v>
      </c>
    </row>
    <row r="3469" spans="1:19" x14ac:dyDescent="0.25">
      <c r="A3469" t="s">
        <v>51</v>
      </c>
      <c r="B3469" t="s">
        <v>52</v>
      </c>
      <c r="C3469" t="s">
        <v>8</v>
      </c>
      <c r="D3469" t="str">
        <f t="shared" si="54"/>
        <v>OUTFLOWS</v>
      </c>
      <c r="E3469" t="s">
        <v>118</v>
      </c>
      <c r="F3469" t="s">
        <v>100</v>
      </c>
      <c r="G3469" t="s">
        <v>2166</v>
      </c>
      <c r="H3469" t="s">
        <v>2167</v>
      </c>
      <c r="I3469" t="s">
        <v>701</v>
      </c>
      <c r="J3469" t="s">
        <v>702</v>
      </c>
      <c r="K3469" t="s">
        <v>4484</v>
      </c>
      <c r="L3469" t="s">
        <v>470</v>
      </c>
      <c r="M3469" s="17">
        <f>VLOOKUP($K3469,[1]Budget!$V:$AE,5,0)*IF($C3469="1 - Revenues",1,IF(AND($C3469="5 - Transfers",MID(I3469,15,1)="4"),1,-1))</f>
        <v>0</v>
      </c>
      <c r="N3469" s="17">
        <f>VLOOKUP($K3469,[1]Budget!$V:$AE,6,0)*IF($C3469="1 - Revenues",1,IF(AND($C3469="5 - Transfers",MID(J3469,15,1)="4"),1,-1))</f>
        <v>-10000</v>
      </c>
      <c r="O3469" s="17">
        <f>IFERROR(IF(RIGHT(LEFT(K3469,15),1)="4",VLOOKUP(K3469,'[1]Budget Worksheet'!A:B,2,0),-1*VLOOKUP(K3469,'[1]Budget Worksheet'!A:B,2,0)),0)</f>
        <v>0</v>
      </c>
      <c r="P3469" s="17">
        <f>VLOOKUP($K3469,[1]Budget!$V:$AE,8,0)*IF($C3469="1 - Revenues",1,IF(AND($C3469="5 - Transfers",MID($K3469,15,1)="4"),1,-1))</f>
        <v>0</v>
      </c>
      <c r="Q3469" s="17">
        <f>VLOOKUP($K3469,[1]Budget!$V:$AE,10,0)*IF($C3469="1 - Revenues",1,IF(AND($C3469="5 - Transfers",MID(K3469,15,1)="4"),1,-1))</f>
        <v>0</v>
      </c>
      <c r="S3469" s="18" t="b">
        <f>IF(LEFT(C3469,1)="1",1,-1)*SUMIF([1]Budget!V:V,'Budget Worksheet for Pivot Tabl'!K3469,[1]Budget!AC:AC)=P3469</f>
        <v>1</v>
      </c>
    </row>
    <row r="3470" spans="1:19" x14ac:dyDescent="0.25">
      <c r="A3470" t="s">
        <v>51</v>
      </c>
      <c r="B3470" t="s">
        <v>52</v>
      </c>
      <c r="C3470" t="s">
        <v>8</v>
      </c>
      <c r="D3470" t="str">
        <f t="shared" si="54"/>
        <v>OUTFLOWS</v>
      </c>
      <c r="E3470" t="s">
        <v>118</v>
      </c>
      <c r="F3470" t="s">
        <v>100</v>
      </c>
      <c r="G3470" t="s">
        <v>2166</v>
      </c>
      <c r="H3470" t="s">
        <v>2167</v>
      </c>
      <c r="I3470" t="s">
        <v>701</v>
      </c>
      <c r="J3470" t="s">
        <v>702</v>
      </c>
      <c r="K3470" t="s">
        <v>4485</v>
      </c>
      <c r="L3470" t="s">
        <v>606</v>
      </c>
      <c r="M3470" s="17">
        <f>VLOOKUP($K3470,[1]Budget!$V:$AE,5,0)*IF($C3470="1 - Revenues",1,IF(AND($C3470="5 - Transfers",MID(I3470,15,1)="4"),1,-1))</f>
        <v>0</v>
      </c>
      <c r="N3470" s="17">
        <f>VLOOKUP($K3470,[1]Budget!$V:$AE,6,0)*IF($C3470="1 - Revenues",1,IF(AND($C3470="5 - Transfers",MID(J3470,15,1)="4"),1,-1))</f>
        <v>-4000</v>
      </c>
      <c r="O3470" s="17">
        <f>IFERROR(IF(RIGHT(LEFT(K3470,15),1)="4",VLOOKUP(K3470,'[1]Budget Worksheet'!A:B,2,0),-1*VLOOKUP(K3470,'[1]Budget Worksheet'!A:B,2,0)),0)</f>
        <v>0</v>
      </c>
      <c r="P3470" s="17">
        <f>VLOOKUP($K3470,[1]Budget!$V:$AE,8,0)*IF($C3470="1 - Revenues",1,IF(AND($C3470="5 - Transfers",MID($K3470,15,1)="4"),1,-1))</f>
        <v>0</v>
      </c>
      <c r="Q3470" s="17">
        <f>VLOOKUP($K3470,[1]Budget!$V:$AE,10,0)*IF($C3470="1 - Revenues",1,IF(AND($C3470="5 - Transfers",MID(K3470,15,1)="4"),1,-1))</f>
        <v>0</v>
      </c>
      <c r="S3470" s="18" t="b">
        <f>IF(LEFT(C3470,1)="1",1,-1)*SUMIF([1]Budget!V:V,'Budget Worksheet for Pivot Tabl'!K3470,[1]Budget!AC:AC)=P3470</f>
        <v>1</v>
      </c>
    </row>
    <row r="3471" spans="1:19" x14ac:dyDescent="0.25">
      <c r="A3471" t="s">
        <v>51</v>
      </c>
      <c r="B3471" t="s">
        <v>52</v>
      </c>
      <c r="C3471" t="s">
        <v>8</v>
      </c>
      <c r="D3471" t="str">
        <f t="shared" si="54"/>
        <v>OUTFLOWS</v>
      </c>
      <c r="E3471" t="s">
        <v>118</v>
      </c>
      <c r="F3471" t="s">
        <v>100</v>
      </c>
      <c r="G3471" t="s">
        <v>2166</v>
      </c>
      <c r="H3471" t="s">
        <v>2167</v>
      </c>
      <c r="I3471" t="s">
        <v>701</v>
      </c>
      <c r="J3471" t="s">
        <v>702</v>
      </c>
      <c r="K3471" t="s">
        <v>4486</v>
      </c>
      <c r="L3471" t="s">
        <v>608</v>
      </c>
      <c r="M3471" s="17">
        <f>VLOOKUP($K3471,[1]Budget!$V:$AE,5,0)*IF($C3471="1 - Revenues",1,IF(AND($C3471="5 - Transfers",MID(I3471,15,1)="4"),1,-1))</f>
        <v>0</v>
      </c>
      <c r="N3471" s="17">
        <f>VLOOKUP($K3471,[1]Budget!$V:$AE,6,0)*IF($C3471="1 - Revenues",1,IF(AND($C3471="5 - Transfers",MID(J3471,15,1)="4"),1,-1))</f>
        <v>-7000</v>
      </c>
      <c r="O3471" s="17">
        <f>IFERROR(IF(RIGHT(LEFT(K3471,15),1)="4",VLOOKUP(K3471,'[1]Budget Worksheet'!A:B,2,0),-1*VLOOKUP(K3471,'[1]Budget Worksheet'!A:B,2,0)),0)</f>
        <v>0</v>
      </c>
      <c r="P3471" s="17">
        <f>VLOOKUP($K3471,[1]Budget!$V:$AE,8,0)*IF($C3471="1 - Revenues",1,IF(AND($C3471="5 - Transfers",MID($K3471,15,1)="4"),1,-1))</f>
        <v>0</v>
      </c>
      <c r="Q3471" s="17">
        <f>VLOOKUP($K3471,[1]Budget!$V:$AE,10,0)*IF($C3471="1 - Revenues",1,IF(AND($C3471="5 - Transfers",MID(K3471,15,1)="4"),1,-1))</f>
        <v>0</v>
      </c>
      <c r="S3471" s="18" t="b">
        <f>IF(LEFT(C3471,1)="1",1,-1)*SUMIF([1]Budget!V:V,'Budget Worksheet for Pivot Tabl'!K3471,[1]Budget!AC:AC)=P3471</f>
        <v>1</v>
      </c>
    </row>
    <row r="3472" spans="1:19" x14ac:dyDescent="0.25">
      <c r="A3472" t="s">
        <v>51</v>
      </c>
      <c r="B3472" t="s">
        <v>52</v>
      </c>
      <c r="C3472" t="s">
        <v>8</v>
      </c>
      <c r="D3472" t="str">
        <f t="shared" si="54"/>
        <v>OUTFLOWS</v>
      </c>
      <c r="E3472" t="s">
        <v>118</v>
      </c>
      <c r="F3472" t="s">
        <v>100</v>
      </c>
      <c r="G3472" t="s">
        <v>2166</v>
      </c>
      <c r="H3472" t="s">
        <v>2167</v>
      </c>
      <c r="I3472" t="s">
        <v>701</v>
      </c>
      <c r="J3472" t="s">
        <v>702</v>
      </c>
      <c r="K3472" t="s">
        <v>4487</v>
      </c>
      <c r="L3472" t="s">
        <v>610</v>
      </c>
      <c r="M3472" s="17">
        <f>VLOOKUP($K3472,[1]Budget!$V:$AE,5,0)*IF($C3472="1 - Revenues",1,IF(AND($C3472="5 - Transfers",MID(I3472,15,1)="4"),1,-1))</f>
        <v>0</v>
      </c>
      <c r="N3472" s="17">
        <f>VLOOKUP($K3472,[1]Budget!$V:$AE,6,0)*IF($C3472="1 - Revenues",1,IF(AND($C3472="5 - Transfers",MID(J3472,15,1)="4"),1,-1))</f>
        <v>0</v>
      </c>
      <c r="O3472" s="17">
        <f>IFERROR(IF(RIGHT(LEFT(K3472,15),1)="4",VLOOKUP(K3472,'[1]Budget Worksheet'!A:B,2,0),-1*VLOOKUP(K3472,'[1]Budget Worksheet'!A:B,2,0)),0)</f>
        <v>0</v>
      </c>
      <c r="P3472" s="17">
        <f>VLOOKUP($K3472,[1]Budget!$V:$AE,8,0)*IF($C3472="1 - Revenues",1,IF(AND($C3472="5 - Transfers",MID($K3472,15,1)="4"),1,-1))</f>
        <v>0</v>
      </c>
      <c r="Q3472" s="17">
        <f>VLOOKUP($K3472,[1]Budget!$V:$AE,10,0)*IF($C3472="1 - Revenues",1,IF(AND($C3472="5 - Transfers",MID(K3472,15,1)="4"),1,-1))</f>
        <v>0</v>
      </c>
      <c r="S3472" s="18" t="b">
        <f>IF(LEFT(C3472,1)="1",1,-1)*SUMIF([1]Budget!V:V,'Budget Worksheet for Pivot Tabl'!K3472,[1]Budget!AC:AC)=P3472</f>
        <v>1</v>
      </c>
    </row>
    <row r="3473" spans="1:19" x14ac:dyDescent="0.25">
      <c r="A3473" t="s">
        <v>51</v>
      </c>
      <c r="B3473" t="s">
        <v>52</v>
      </c>
      <c r="C3473" t="s">
        <v>8</v>
      </c>
      <c r="D3473" t="str">
        <f t="shared" si="54"/>
        <v>OUTFLOWS</v>
      </c>
      <c r="E3473" t="s">
        <v>118</v>
      </c>
      <c r="F3473" t="s">
        <v>100</v>
      </c>
      <c r="G3473" t="s">
        <v>2166</v>
      </c>
      <c r="H3473" t="s">
        <v>2167</v>
      </c>
      <c r="I3473" t="s">
        <v>701</v>
      </c>
      <c r="J3473" t="s">
        <v>702</v>
      </c>
      <c r="K3473" t="s">
        <v>4488</v>
      </c>
      <c r="L3473" t="s">
        <v>612</v>
      </c>
      <c r="M3473" s="17">
        <f>VLOOKUP($K3473,[1]Budget!$V:$AE,5,0)*IF($C3473="1 - Revenues",1,IF(AND($C3473="5 - Transfers",MID(I3473,15,1)="4"),1,-1))</f>
        <v>0</v>
      </c>
      <c r="N3473" s="17">
        <f>VLOOKUP($K3473,[1]Budget!$V:$AE,6,0)*IF($C3473="1 - Revenues",1,IF(AND($C3473="5 - Transfers",MID(J3473,15,1)="4"),1,-1))</f>
        <v>0</v>
      </c>
      <c r="O3473" s="17">
        <f>IFERROR(IF(RIGHT(LEFT(K3473,15),1)="4",VLOOKUP(K3473,'[1]Budget Worksheet'!A:B,2,0),-1*VLOOKUP(K3473,'[1]Budget Worksheet'!A:B,2,0)),0)</f>
        <v>0</v>
      </c>
      <c r="P3473" s="17">
        <f>VLOOKUP($K3473,[1]Budget!$V:$AE,8,0)*IF($C3473="1 - Revenues",1,IF(AND($C3473="5 - Transfers",MID($K3473,15,1)="4"),1,-1))</f>
        <v>0</v>
      </c>
      <c r="Q3473" s="17">
        <f>VLOOKUP($K3473,[1]Budget!$V:$AE,10,0)*IF($C3473="1 - Revenues",1,IF(AND($C3473="5 - Transfers",MID(K3473,15,1)="4"),1,-1))</f>
        <v>0</v>
      </c>
      <c r="S3473" s="18" t="b">
        <f>IF(LEFT(C3473,1)="1",1,-1)*SUMIF([1]Budget!V:V,'Budget Worksheet for Pivot Tabl'!K3473,[1]Budget!AC:AC)=P3473</f>
        <v>1</v>
      </c>
    </row>
    <row r="3474" spans="1:19" x14ac:dyDescent="0.25">
      <c r="A3474" t="s">
        <v>51</v>
      </c>
      <c r="B3474" t="s">
        <v>52</v>
      </c>
      <c r="C3474" t="s">
        <v>8</v>
      </c>
      <c r="D3474" t="str">
        <f t="shared" si="54"/>
        <v>OUTFLOWS</v>
      </c>
      <c r="E3474" t="s">
        <v>118</v>
      </c>
      <c r="F3474" t="s">
        <v>100</v>
      </c>
      <c r="G3474" t="s">
        <v>2166</v>
      </c>
      <c r="H3474" t="s">
        <v>2167</v>
      </c>
      <c r="I3474" t="s">
        <v>701</v>
      </c>
      <c r="J3474" t="s">
        <v>702</v>
      </c>
      <c r="K3474" t="s">
        <v>4489</v>
      </c>
      <c r="L3474" t="s">
        <v>614</v>
      </c>
      <c r="M3474" s="17">
        <f>VLOOKUP($K3474,[1]Budget!$V:$AE,5,0)*IF($C3474="1 - Revenues",1,IF(AND($C3474="5 - Transfers",MID(I3474,15,1)="4"),1,-1))</f>
        <v>0</v>
      </c>
      <c r="N3474" s="17">
        <f>VLOOKUP($K3474,[1]Budget!$V:$AE,6,0)*IF($C3474="1 - Revenues",1,IF(AND($C3474="5 - Transfers",MID(J3474,15,1)="4"),1,-1))</f>
        <v>0</v>
      </c>
      <c r="O3474" s="17">
        <f>IFERROR(IF(RIGHT(LEFT(K3474,15),1)="4",VLOOKUP(K3474,'[1]Budget Worksheet'!A:B,2,0),-1*VLOOKUP(K3474,'[1]Budget Worksheet'!A:B,2,0)),0)</f>
        <v>0</v>
      </c>
      <c r="P3474" s="17">
        <f>VLOOKUP($K3474,[1]Budget!$V:$AE,8,0)*IF($C3474="1 - Revenues",1,IF(AND($C3474="5 - Transfers",MID($K3474,15,1)="4"),1,-1))</f>
        <v>0</v>
      </c>
      <c r="Q3474" s="17">
        <f>VLOOKUP($K3474,[1]Budget!$V:$AE,10,0)*IF($C3474="1 - Revenues",1,IF(AND($C3474="5 - Transfers",MID(K3474,15,1)="4"),1,-1))</f>
        <v>0</v>
      </c>
      <c r="S3474" s="18" t="b">
        <f>IF(LEFT(C3474,1)="1",1,-1)*SUMIF([1]Budget!V:V,'Budget Worksheet for Pivot Tabl'!K3474,[1]Budget!AC:AC)=P3474</f>
        <v>1</v>
      </c>
    </row>
    <row r="3475" spans="1:19" x14ac:dyDescent="0.25">
      <c r="A3475" t="s">
        <v>51</v>
      </c>
      <c r="B3475" t="s">
        <v>52</v>
      </c>
      <c r="C3475" t="s">
        <v>8</v>
      </c>
      <c r="D3475" t="str">
        <f t="shared" si="54"/>
        <v>OUTFLOWS</v>
      </c>
      <c r="E3475" t="s">
        <v>118</v>
      </c>
      <c r="F3475" t="s">
        <v>100</v>
      </c>
      <c r="G3475" t="s">
        <v>2166</v>
      </c>
      <c r="H3475" t="s">
        <v>2167</v>
      </c>
      <c r="I3475" t="s">
        <v>701</v>
      </c>
      <c r="J3475" t="s">
        <v>702</v>
      </c>
      <c r="K3475" t="s">
        <v>4490</v>
      </c>
      <c r="L3475" t="s">
        <v>618</v>
      </c>
      <c r="M3475" s="17">
        <f>VLOOKUP($K3475,[1]Budget!$V:$AE,5,0)*IF($C3475="1 - Revenues",1,IF(AND($C3475="5 - Transfers",MID(I3475,15,1)="4"),1,-1))</f>
        <v>0</v>
      </c>
      <c r="N3475" s="17">
        <f>VLOOKUP($K3475,[1]Budget!$V:$AE,6,0)*IF($C3475="1 - Revenues",1,IF(AND($C3475="5 - Transfers",MID(J3475,15,1)="4"),1,-1))</f>
        <v>0</v>
      </c>
      <c r="O3475" s="17">
        <f>IFERROR(IF(RIGHT(LEFT(K3475,15),1)="4",VLOOKUP(K3475,'[1]Budget Worksheet'!A:B,2,0),-1*VLOOKUP(K3475,'[1]Budget Worksheet'!A:B,2,0)),0)</f>
        <v>0</v>
      </c>
      <c r="P3475" s="17">
        <f>VLOOKUP($K3475,[1]Budget!$V:$AE,8,0)*IF($C3475="1 - Revenues",1,IF(AND($C3475="5 - Transfers",MID($K3475,15,1)="4"),1,-1))</f>
        <v>0</v>
      </c>
      <c r="Q3475" s="17">
        <f>VLOOKUP($K3475,[1]Budget!$V:$AE,10,0)*IF($C3475="1 - Revenues",1,IF(AND($C3475="5 - Transfers",MID(K3475,15,1)="4"),1,-1))</f>
        <v>0</v>
      </c>
      <c r="S3475" s="18" t="b">
        <f>IF(LEFT(C3475,1)="1",1,-1)*SUMIF([1]Budget!V:V,'Budget Worksheet for Pivot Tabl'!K3475,[1]Budget!AC:AC)=P3475</f>
        <v>1</v>
      </c>
    </row>
    <row r="3476" spans="1:19" x14ac:dyDescent="0.25">
      <c r="A3476" t="s">
        <v>51</v>
      </c>
      <c r="B3476" t="s">
        <v>52</v>
      </c>
      <c r="C3476" t="s">
        <v>8</v>
      </c>
      <c r="D3476" t="str">
        <f t="shared" si="54"/>
        <v>OUTFLOWS</v>
      </c>
      <c r="E3476" t="s">
        <v>118</v>
      </c>
      <c r="F3476" t="s">
        <v>100</v>
      </c>
      <c r="G3476" t="s">
        <v>2166</v>
      </c>
      <c r="H3476" t="s">
        <v>2167</v>
      </c>
      <c r="I3476" t="s">
        <v>701</v>
      </c>
      <c r="J3476" t="s">
        <v>702</v>
      </c>
      <c r="K3476" t="s">
        <v>4491</v>
      </c>
      <c r="L3476" t="s">
        <v>620</v>
      </c>
      <c r="M3476" s="17">
        <f>VLOOKUP($K3476,[1]Budget!$V:$AE,5,0)*IF($C3476="1 - Revenues",1,IF(AND($C3476="5 - Transfers",MID(I3476,15,1)="4"),1,-1))</f>
        <v>0</v>
      </c>
      <c r="N3476" s="17">
        <f>VLOOKUP($K3476,[1]Budget!$V:$AE,6,0)*IF($C3476="1 - Revenues",1,IF(AND($C3476="5 - Transfers",MID(J3476,15,1)="4"),1,-1))</f>
        <v>0</v>
      </c>
      <c r="O3476" s="17">
        <f>IFERROR(IF(RIGHT(LEFT(K3476,15),1)="4",VLOOKUP(K3476,'[1]Budget Worksheet'!A:B,2,0),-1*VLOOKUP(K3476,'[1]Budget Worksheet'!A:B,2,0)),0)</f>
        <v>0</v>
      </c>
      <c r="P3476" s="17">
        <f>VLOOKUP($K3476,[1]Budget!$V:$AE,8,0)*IF($C3476="1 - Revenues",1,IF(AND($C3476="5 - Transfers",MID($K3476,15,1)="4"),1,-1))</f>
        <v>0</v>
      </c>
      <c r="Q3476" s="17">
        <f>VLOOKUP($K3476,[1]Budget!$V:$AE,10,0)*IF($C3476="1 - Revenues",1,IF(AND($C3476="5 - Transfers",MID(K3476,15,1)="4"),1,-1))</f>
        <v>0</v>
      </c>
      <c r="S3476" s="18" t="b">
        <f>IF(LEFT(C3476,1)="1",1,-1)*SUMIF([1]Budget!V:V,'Budget Worksheet for Pivot Tabl'!K3476,[1]Budget!AC:AC)=P3476</f>
        <v>1</v>
      </c>
    </row>
    <row r="3477" spans="1:19" x14ac:dyDescent="0.25">
      <c r="A3477" t="s">
        <v>51</v>
      </c>
      <c r="B3477" t="s">
        <v>52</v>
      </c>
      <c r="C3477" t="s">
        <v>8</v>
      </c>
      <c r="D3477" t="str">
        <f t="shared" si="54"/>
        <v>OUTFLOWS</v>
      </c>
      <c r="E3477" t="s">
        <v>118</v>
      </c>
      <c r="F3477" t="s">
        <v>100</v>
      </c>
      <c r="G3477" t="s">
        <v>2166</v>
      </c>
      <c r="H3477" t="s">
        <v>2167</v>
      </c>
      <c r="I3477" t="s">
        <v>701</v>
      </c>
      <c r="J3477" t="s">
        <v>702</v>
      </c>
      <c r="K3477" t="s">
        <v>4492</v>
      </c>
      <c r="L3477" t="s">
        <v>472</v>
      </c>
      <c r="M3477" s="17">
        <f>VLOOKUP($K3477,[1]Budget!$V:$AE,5,0)*IF($C3477="1 - Revenues",1,IF(AND($C3477="5 - Transfers",MID(I3477,15,1)="4"),1,-1))</f>
        <v>0</v>
      </c>
      <c r="N3477" s="17">
        <f>VLOOKUP($K3477,[1]Budget!$V:$AE,6,0)*IF($C3477="1 - Revenues",1,IF(AND($C3477="5 - Transfers",MID(J3477,15,1)="4"),1,-1))</f>
        <v>-1000</v>
      </c>
      <c r="O3477" s="17">
        <f>IFERROR(IF(RIGHT(LEFT(K3477,15),1)="4",VLOOKUP(K3477,'[1]Budget Worksheet'!A:B,2,0),-1*VLOOKUP(K3477,'[1]Budget Worksheet'!A:B,2,0)),0)</f>
        <v>0</v>
      </c>
      <c r="P3477" s="17">
        <f>VLOOKUP($K3477,[1]Budget!$V:$AE,8,0)*IF($C3477="1 - Revenues",1,IF(AND($C3477="5 - Transfers",MID($K3477,15,1)="4"),1,-1))</f>
        <v>0</v>
      </c>
      <c r="Q3477" s="17">
        <f>VLOOKUP($K3477,[1]Budget!$V:$AE,10,0)*IF($C3477="1 - Revenues",1,IF(AND($C3477="5 - Transfers",MID(K3477,15,1)="4"),1,-1))</f>
        <v>0</v>
      </c>
      <c r="S3477" s="18" t="b">
        <f>IF(LEFT(C3477,1)="1",1,-1)*SUMIF([1]Budget!V:V,'Budget Worksheet for Pivot Tabl'!K3477,[1]Budget!AC:AC)=P3477</f>
        <v>1</v>
      </c>
    </row>
    <row r="3478" spans="1:19" x14ac:dyDescent="0.25">
      <c r="A3478" t="s">
        <v>51</v>
      </c>
      <c r="B3478" t="s">
        <v>52</v>
      </c>
      <c r="C3478" t="s">
        <v>8</v>
      </c>
      <c r="D3478" t="str">
        <f t="shared" si="54"/>
        <v>OUTFLOWS</v>
      </c>
      <c r="E3478" t="s">
        <v>118</v>
      </c>
      <c r="F3478" t="s">
        <v>100</v>
      </c>
      <c r="G3478" t="s">
        <v>2166</v>
      </c>
      <c r="H3478" t="s">
        <v>2167</v>
      </c>
      <c r="I3478" t="s">
        <v>701</v>
      </c>
      <c r="J3478" t="s">
        <v>702</v>
      </c>
      <c r="K3478" t="s">
        <v>4493</v>
      </c>
      <c r="L3478" t="s">
        <v>627</v>
      </c>
      <c r="M3478" s="17">
        <f>VLOOKUP($K3478,[1]Budget!$V:$AE,5,0)*IF($C3478="1 - Revenues",1,IF(AND($C3478="5 - Transfers",MID(I3478,15,1)="4"),1,-1))</f>
        <v>0</v>
      </c>
      <c r="N3478" s="17">
        <f>VLOOKUP($K3478,[1]Budget!$V:$AE,6,0)*IF($C3478="1 - Revenues",1,IF(AND($C3478="5 - Transfers",MID(J3478,15,1)="4"),1,-1))</f>
        <v>0</v>
      </c>
      <c r="O3478" s="17">
        <f>IFERROR(IF(RIGHT(LEFT(K3478,15),1)="4",VLOOKUP(K3478,'[1]Budget Worksheet'!A:B,2,0),-1*VLOOKUP(K3478,'[1]Budget Worksheet'!A:B,2,0)),0)</f>
        <v>0</v>
      </c>
      <c r="P3478" s="17">
        <f>VLOOKUP($K3478,[1]Budget!$V:$AE,8,0)*IF($C3478="1 - Revenues",1,IF(AND($C3478="5 - Transfers",MID($K3478,15,1)="4"),1,-1))</f>
        <v>0</v>
      </c>
      <c r="Q3478" s="17">
        <f>VLOOKUP($K3478,[1]Budget!$V:$AE,10,0)*IF($C3478="1 - Revenues",1,IF(AND($C3478="5 - Transfers",MID(K3478,15,1)="4"),1,-1))</f>
        <v>0</v>
      </c>
      <c r="S3478" s="18" t="b">
        <f>IF(LEFT(C3478,1)="1",1,-1)*SUMIF([1]Budget!V:V,'Budget Worksheet for Pivot Tabl'!K3478,[1]Budget!AC:AC)=P3478</f>
        <v>1</v>
      </c>
    </row>
    <row r="3479" spans="1:19" x14ac:dyDescent="0.25">
      <c r="A3479" t="s">
        <v>51</v>
      </c>
      <c r="B3479" t="s">
        <v>52</v>
      </c>
      <c r="C3479" t="s">
        <v>10</v>
      </c>
      <c r="D3479" t="str">
        <f t="shared" si="54"/>
        <v>OUTFLOWS</v>
      </c>
      <c r="E3479" t="s">
        <v>118</v>
      </c>
      <c r="F3479" t="s">
        <v>100</v>
      </c>
      <c r="G3479" t="s">
        <v>2166</v>
      </c>
      <c r="H3479" t="s">
        <v>2167</v>
      </c>
      <c r="I3479" t="s">
        <v>701</v>
      </c>
      <c r="J3479" t="s">
        <v>702</v>
      </c>
      <c r="K3479" t="s">
        <v>4494</v>
      </c>
      <c r="L3479" t="s">
        <v>1753</v>
      </c>
      <c r="M3479" s="17">
        <f>VLOOKUP($K3479,[1]Budget!$V:$AE,5,0)*IF($C3479="1 - Revenues",1,IF(AND($C3479="5 - Transfers",MID(I3479,15,1)="4"),1,-1))</f>
        <v>0</v>
      </c>
      <c r="N3479" s="17">
        <f>VLOOKUP($K3479,[1]Budget!$V:$AE,6,0)*IF($C3479="1 - Revenues",1,IF(AND($C3479="5 - Transfers",MID(J3479,15,1)="4"),1,-1))</f>
        <v>0</v>
      </c>
      <c r="O3479" s="17">
        <f>IFERROR(IF(RIGHT(LEFT(K3479,15),1)="4",VLOOKUP(K3479,'[1]Budget Worksheet'!A:B,2,0),-1*VLOOKUP(K3479,'[1]Budget Worksheet'!A:B,2,0)),0)</f>
        <v>-775000</v>
      </c>
      <c r="P3479" s="17">
        <f>VLOOKUP($K3479,[1]Budget!$V:$AE,8,0)*IF($C3479="1 - Revenues",1,IF(AND($C3479="5 - Transfers",MID($K3479,15,1)="4"),1,-1))</f>
        <v>-775000</v>
      </c>
      <c r="Q3479" s="17">
        <f>VLOOKUP($K3479,[1]Budget!$V:$AE,10,0)*IF($C3479="1 - Revenues",1,IF(AND($C3479="5 - Transfers",MID(K3479,15,1)="4"),1,-1))</f>
        <v>0</v>
      </c>
      <c r="S3479" s="18" t="b">
        <f>IF(LEFT(C3479,1)="1",1,-1)*SUMIF([1]Budget!V:V,'Budget Worksheet for Pivot Tabl'!K3479,[1]Budget!AC:AC)=P3479</f>
        <v>1</v>
      </c>
    </row>
    <row r="3480" spans="1:19" x14ac:dyDescent="0.25">
      <c r="A3480" t="s">
        <v>53</v>
      </c>
      <c r="B3480" t="s">
        <v>54</v>
      </c>
      <c r="C3480" t="s">
        <v>7</v>
      </c>
      <c r="D3480" t="str">
        <f t="shared" si="54"/>
        <v>INFLOWS</v>
      </c>
      <c r="E3480" t="s">
        <v>116</v>
      </c>
      <c r="F3480" t="s">
        <v>117</v>
      </c>
      <c r="G3480" t="s">
        <v>119</v>
      </c>
      <c r="H3480" t="s">
        <v>326</v>
      </c>
      <c r="I3480" t="s">
        <v>325</v>
      </c>
      <c r="J3480" t="s">
        <v>326</v>
      </c>
      <c r="K3480" t="s">
        <v>4495</v>
      </c>
      <c r="L3480" t="s">
        <v>316</v>
      </c>
      <c r="M3480" s="17">
        <f>VLOOKUP($K3480,[1]Budget!$V:$AE,5,0)*IF($C3480="1 - Revenues",1,IF(AND($C3480="5 - Transfers",MID(I3480,15,1)="4"),1,-1))</f>
        <v>0</v>
      </c>
      <c r="N3480" s="17">
        <f>VLOOKUP($K3480,[1]Budget!$V:$AE,6,0)*IF($C3480="1 - Revenues",1,IF(AND($C3480="5 - Transfers",MID(J3480,15,1)="4"),1,-1))</f>
        <v>0</v>
      </c>
      <c r="O3480" s="17">
        <f>IFERROR(IF(RIGHT(LEFT(K3480,15),1)="4",VLOOKUP(K3480,'[1]Budget Worksheet'!A:B,2,0),-1*VLOOKUP(K3480,'[1]Budget Worksheet'!A:B,2,0)),0)</f>
        <v>0</v>
      </c>
      <c r="P3480" s="17">
        <f>VLOOKUP($K3480,[1]Budget!$V:$AE,8,0)*IF($C3480="1 - Revenues",1,IF(AND($C3480="5 - Transfers",MID($K3480,15,1)="4"),1,-1))</f>
        <v>0</v>
      </c>
      <c r="Q3480" s="17">
        <f>VLOOKUP($K3480,[1]Budget!$V:$AE,10,0)*IF($C3480="1 - Revenues",1,IF(AND($C3480="5 - Transfers",MID(K3480,15,1)="4"),1,-1))</f>
        <v>0</v>
      </c>
      <c r="S3480" s="18" t="b">
        <f>IF(LEFT(C3480,1)="1",1,-1)*SUMIF([1]Budget!V:V,'Budget Worksheet for Pivot Tabl'!K3480,[1]Budget!AC:AC)=P3480</f>
        <v>1</v>
      </c>
    </row>
    <row r="3481" spans="1:19" x14ac:dyDescent="0.25">
      <c r="A3481" t="s">
        <v>53</v>
      </c>
      <c r="B3481" t="s">
        <v>54</v>
      </c>
      <c r="C3481" t="s">
        <v>7</v>
      </c>
      <c r="D3481" t="str">
        <f t="shared" si="54"/>
        <v>INFLOWS</v>
      </c>
      <c r="E3481" t="s">
        <v>116</v>
      </c>
      <c r="F3481" t="s">
        <v>117</v>
      </c>
      <c r="G3481" t="s">
        <v>2121</v>
      </c>
      <c r="H3481" t="s">
        <v>2122</v>
      </c>
      <c r="I3481" t="s">
        <v>2024</v>
      </c>
      <c r="J3481" t="s">
        <v>2025</v>
      </c>
      <c r="K3481" t="s">
        <v>4496</v>
      </c>
      <c r="L3481" t="s">
        <v>4497</v>
      </c>
      <c r="M3481" s="17">
        <f>VLOOKUP($K3481,[1]Budget!$V:$AE,5,0)*IF($C3481="1 - Revenues",1,IF(AND($C3481="5 - Transfers",MID(I3481,15,1)="4"),1,-1))</f>
        <v>0</v>
      </c>
      <c r="N3481" s="17">
        <f>VLOOKUP($K3481,[1]Budget!$V:$AE,6,0)*IF($C3481="1 - Revenues",1,IF(AND($C3481="5 - Transfers",MID(J3481,15,1)="4"),1,-1))</f>
        <v>0</v>
      </c>
      <c r="O3481" s="17">
        <f>IFERROR(IF(RIGHT(LEFT(K3481,15),1)="4",VLOOKUP(K3481,'[1]Budget Worksheet'!A:B,2,0),-1*VLOOKUP(K3481,'[1]Budget Worksheet'!A:B,2,0)),0)</f>
        <v>0</v>
      </c>
      <c r="P3481" s="17">
        <f>VLOOKUP($K3481,[1]Budget!$V:$AE,8,0)*IF($C3481="1 - Revenues",1,IF(AND($C3481="5 - Transfers",MID($K3481,15,1)="4"),1,-1))</f>
        <v>0</v>
      </c>
      <c r="Q3481" s="17">
        <f>VLOOKUP($K3481,[1]Budget!$V:$AE,10,0)*IF($C3481="1 - Revenues",1,IF(AND($C3481="5 - Transfers",MID(K3481,15,1)="4"),1,-1))</f>
        <v>0</v>
      </c>
      <c r="S3481" s="18" t="b">
        <f>IF(LEFT(C3481,1)="1",1,-1)*SUMIF([1]Budget!V:V,'Budget Worksheet for Pivot Tabl'!K3481,[1]Budget!AC:AC)=P3481</f>
        <v>1</v>
      </c>
    </row>
    <row r="3482" spans="1:19" x14ac:dyDescent="0.25">
      <c r="A3482" t="s">
        <v>53</v>
      </c>
      <c r="B3482" t="s">
        <v>54</v>
      </c>
      <c r="C3482" t="s">
        <v>7</v>
      </c>
      <c r="D3482" t="str">
        <f t="shared" si="54"/>
        <v>INFLOWS</v>
      </c>
      <c r="E3482" t="s">
        <v>116</v>
      </c>
      <c r="F3482" t="s">
        <v>117</v>
      </c>
      <c r="G3482" t="s">
        <v>2121</v>
      </c>
      <c r="H3482" t="s">
        <v>2122</v>
      </c>
      <c r="I3482" t="s">
        <v>2024</v>
      </c>
      <c r="J3482" t="s">
        <v>2025</v>
      </c>
      <c r="K3482" t="s">
        <v>4498</v>
      </c>
      <c r="L3482" t="s">
        <v>4499</v>
      </c>
      <c r="M3482" s="17">
        <f>VLOOKUP($K3482,[1]Budget!$V:$AE,5,0)*IF($C3482="1 - Revenues",1,IF(AND($C3482="5 - Transfers",MID(I3482,15,1)="4"),1,-1))</f>
        <v>0</v>
      </c>
      <c r="N3482" s="17">
        <f>VLOOKUP($K3482,[1]Budget!$V:$AE,6,0)*IF($C3482="1 - Revenues",1,IF(AND($C3482="5 - Transfers",MID(J3482,15,1)="4"),1,-1))</f>
        <v>2443000</v>
      </c>
      <c r="O3482" s="17">
        <f>IFERROR(IF(RIGHT(LEFT(K3482,15),1)="4",VLOOKUP(K3482,'[1]Budget Worksheet'!A:B,2,0),-1*VLOOKUP(K3482,'[1]Budget Worksheet'!A:B,2,0)),0)</f>
        <v>2775000</v>
      </c>
      <c r="P3482" s="17">
        <f>VLOOKUP($K3482,[1]Budget!$V:$AE,8,0)*IF($C3482="1 - Revenues",1,IF(AND($C3482="5 - Transfers",MID($K3482,15,1)="4"),1,-1))</f>
        <v>2775000</v>
      </c>
      <c r="Q3482" s="17">
        <f>VLOOKUP($K3482,[1]Budget!$V:$AE,10,0)*IF($C3482="1 - Revenues",1,IF(AND($C3482="5 - Transfers",MID(K3482,15,1)="4"),1,-1))</f>
        <v>0</v>
      </c>
      <c r="S3482" s="18" t="b">
        <f>IF(LEFT(C3482,1)="1",1,-1)*SUMIF([1]Budget!V:V,'Budget Worksheet for Pivot Tabl'!K3482,[1]Budget!AC:AC)=P3482</f>
        <v>1</v>
      </c>
    </row>
    <row r="3483" spans="1:19" x14ac:dyDescent="0.25">
      <c r="A3483" t="s">
        <v>53</v>
      </c>
      <c r="B3483" t="s">
        <v>54</v>
      </c>
      <c r="C3483" t="s">
        <v>7</v>
      </c>
      <c r="D3483" t="str">
        <f t="shared" si="54"/>
        <v>INFLOWS</v>
      </c>
      <c r="E3483" t="s">
        <v>116</v>
      </c>
      <c r="F3483" t="s">
        <v>117</v>
      </c>
      <c r="G3483" t="s">
        <v>2121</v>
      </c>
      <c r="H3483" t="s">
        <v>2122</v>
      </c>
      <c r="I3483" t="s">
        <v>2024</v>
      </c>
      <c r="J3483" t="s">
        <v>2025</v>
      </c>
      <c r="K3483" t="s">
        <v>4500</v>
      </c>
      <c r="L3483" t="s">
        <v>294</v>
      </c>
      <c r="M3483" s="17">
        <f>VLOOKUP($K3483,[1]Budget!$V:$AE,5,0)*IF($C3483="1 - Revenues",1,IF(AND($C3483="5 - Transfers",MID(I3483,15,1)="4"),1,-1))</f>
        <v>181000</v>
      </c>
      <c r="N3483" s="17">
        <f>VLOOKUP($K3483,[1]Budget!$V:$AE,6,0)*IF($C3483="1 - Revenues",1,IF(AND($C3483="5 - Transfers",MID(J3483,15,1)="4"),1,-1))</f>
        <v>-70000</v>
      </c>
      <c r="O3483" s="17">
        <f>IFERROR(IF(RIGHT(LEFT(K3483,15),1)="4",VLOOKUP(K3483,'[1]Budget Worksheet'!A:B,2,0),-1*VLOOKUP(K3483,'[1]Budget Worksheet'!A:B,2,0)),0)</f>
        <v>55310</v>
      </c>
      <c r="P3483" s="17">
        <f>VLOOKUP($K3483,[1]Budget!$V:$AE,8,0)*IF($C3483="1 - Revenues",1,IF(AND($C3483="5 - Transfers",MID($K3483,15,1)="4"),1,-1))</f>
        <v>55310</v>
      </c>
      <c r="Q3483" s="17">
        <f>VLOOKUP($K3483,[1]Budget!$V:$AE,10,0)*IF($C3483="1 - Revenues",1,IF(AND($C3483="5 - Transfers",MID(K3483,15,1)="4"),1,-1))</f>
        <v>0</v>
      </c>
      <c r="S3483" s="18" t="b">
        <f>IF(LEFT(C3483,1)="1",1,-1)*SUMIF([1]Budget!V:V,'Budget Worksheet for Pivot Tabl'!K3483,[1]Budget!AC:AC)=P3483</f>
        <v>1</v>
      </c>
    </row>
    <row r="3484" spans="1:19" x14ac:dyDescent="0.25">
      <c r="A3484" t="s">
        <v>53</v>
      </c>
      <c r="B3484" t="s">
        <v>54</v>
      </c>
      <c r="C3484" t="s">
        <v>7</v>
      </c>
      <c r="D3484" t="str">
        <f t="shared" si="54"/>
        <v>INFLOWS</v>
      </c>
      <c r="E3484" t="s">
        <v>116</v>
      </c>
      <c r="F3484" t="s">
        <v>117</v>
      </c>
      <c r="G3484" t="s">
        <v>2121</v>
      </c>
      <c r="H3484" t="s">
        <v>2122</v>
      </c>
      <c r="I3484" t="s">
        <v>2024</v>
      </c>
      <c r="J3484" t="s">
        <v>2025</v>
      </c>
      <c r="K3484" t="s">
        <v>4501</v>
      </c>
      <c r="L3484" t="s">
        <v>298</v>
      </c>
      <c r="M3484" s="17">
        <f>VLOOKUP($K3484,[1]Budget!$V:$AE,5,0)*IF($C3484="1 - Revenues",1,IF(AND($C3484="5 - Transfers",MID(I3484,15,1)="4"),1,-1))</f>
        <v>0</v>
      </c>
      <c r="N3484" s="17">
        <f>VLOOKUP($K3484,[1]Budget!$V:$AE,6,0)*IF($C3484="1 - Revenues",1,IF(AND($C3484="5 - Transfers",MID(J3484,15,1)="4"),1,-1))</f>
        <v>0</v>
      </c>
      <c r="O3484" s="17">
        <f>IFERROR(IF(RIGHT(LEFT(K3484,15),1)="4",VLOOKUP(K3484,'[1]Budget Worksheet'!A:B,2,0),-1*VLOOKUP(K3484,'[1]Budget Worksheet'!A:B,2,0)),0)</f>
        <v>0</v>
      </c>
      <c r="P3484" s="17">
        <f>VLOOKUP($K3484,[1]Budget!$V:$AE,8,0)*IF($C3484="1 - Revenues",1,IF(AND($C3484="5 - Transfers",MID($K3484,15,1)="4"),1,-1))</f>
        <v>0</v>
      </c>
      <c r="Q3484" s="17">
        <f>VLOOKUP($K3484,[1]Budget!$V:$AE,10,0)*IF($C3484="1 - Revenues",1,IF(AND($C3484="5 - Transfers",MID(K3484,15,1)="4"),1,-1))</f>
        <v>0</v>
      </c>
      <c r="S3484" s="18" t="b">
        <f>IF(LEFT(C3484,1)="1",1,-1)*SUMIF([1]Budget!V:V,'Budget Worksheet for Pivot Tabl'!K3484,[1]Budget!AC:AC)=P3484</f>
        <v>1</v>
      </c>
    </row>
    <row r="3485" spans="1:19" x14ac:dyDescent="0.25">
      <c r="A3485" t="s">
        <v>53</v>
      </c>
      <c r="B3485" t="s">
        <v>54</v>
      </c>
      <c r="C3485" t="s">
        <v>7</v>
      </c>
      <c r="D3485" t="str">
        <f t="shared" si="54"/>
        <v>INFLOWS</v>
      </c>
      <c r="E3485" t="s">
        <v>116</v>
      </c>
      <c r="F3485" t="s">
        <v>117</v>
      </c>
      <c r="G3485" t="s">
        <v>2121</v>
      </c>
      <c r="H3485" t="s">
        <v>2122</v>
      </c>
      <c r="I3485" t="s">
        <v>2024</v>
      </c>
      <c r="J3485" t="s">
        <v>2025</v>
      </c>
      <c r="K3485" t="s">
        <v>4502</v>
      </c>
      <c r="L3485" t="s">
        <v>300</v>
      </c>
      <c r="M3485" s="17">
        <f>VLOOKUP($K3485,[1]Budget!$V:$AE,5,0)*IF($C3485="1 - Revenues",1,IF(AND($C3485="5 - Transfers",MID(I3485,15,1)="4"),1,-1))</f>
        <v>-6000</v>
      </c>
      <c r="N3485" s="17">
        <f>VLOOKUP($K3485,[1]Budget!$V:$AE,6,0)*IF($C3485="1 - Revenues",1,IF(AND($C3485="5 - Transfers",MID(J3485,15,1)="4"),1,-1))</f>
        <v>-2000</v>
      </c>
      <c r="O3485" s="17">
        <f>IFERROR(IF(RIGHT(LEFT(K3485,15),1)="4",VLOOKUP(K3485,'[1]Budget Worksheet'!A:B,2,0),-1*VLOOKUP(K3485,'[1]Budget Worksheet'!A:B,2,0)),0)</f>
        <v>-5530</v>
      </c>
      <c r="P3485" s="17">
        <f>VLOOKUP($K3485,[1]Budget!$V:$AE,8,0)*IF($C3485="1 - Revenues",1,IF(AND($C3485="5 - Transfers",MID($K3485,15,1)="4"),1,-1))</f>
        <v>-5530</v>
      </c>
      <c r="Q3485" s="17">
        <f>VLOOKUP($K3485,[1]Budget!$V:$AE,10,0)*IF($C3485="1 - Revenues",1,IF(AND($C3485="5 - Transfers",MID(K3485,15,1)="4"),1,-1))</f>
        <v>0</v>
      </c>
      <c r="S3485" s="18" t="b">
        <f>IF(LEFT(C3485,1)="1",1,-1)*SUMIF([1]Budget!V:V,'Budget Worksheet for Pivot Tabl'!K3485,[1]Budget!AC:AC)=P3485</f>
        <v>1</v>
      </c>
    </row>
    <row r="3486" spans="1:19" x14ac:dyDescent="0.25">
      <c r="A3486" t="s">
        <v>53</v>
      </c>
      <c r="B3486" t="s">
        <v>54</v>
      </c>
      <c r="C3486" t="s">
        <v>7</v>
      </c>
      <c r="D3486" t="str">
        <f t="shared" si="54"/>
        <v>INFLOWS</v>
      </c>
      <c r="E3486" t="s">
        <v>116</v>
      </c>
      <c r="F3486" t="s">
        <v>117</v>
      </c>
      <c r="G3486" t="s">
        <v>2121</v>
      </c>
      <c r="H3486" t="s">
        <v>2122</v>
      </c>
      <c r="I3486" t="s">
        <v>2024</v>
      </c>
      <c r="J3486" t="s">
        <v>2025</v>
      </c>
      <c r="K3486" t="s">
        <v>4503</v>
      </c>
      <c r="L3486" t="s">
        <v>306</v>
      </c>
      <c r="M3486" s="17">
        <f>VLOOKUP($K3486,[1]Budget!$V:$AE,5,0)*IF($C3486="1 - Revenues",1,IF(AND($C3486="5 - Transfers",MID(I3486,15,1)="4"),1,-1))</f>
        <v>0</v>
      </c>
      <c r="N3486" s="17">
        <f>VLOOKUP($K3486,[1]Budget!$V:$AE,6,0)*IF($C3486="1 - Revenues",1,IF(AND($C3486="5 - Transfers",MID(J3486,15,1)="4"),1,-1))</f>
        <v>0</v>
      </c>
      <c r="O3486" s="17">
        <f>IFERROR(IF(RIGHT(LEFT(K3486,15),1)="4",VLOOKUP(K3486,'[1]Budget Worksheet'!A:B,2,0),-1*VLOOKUP(K3486,'[1]Budget Worksheet'!A:B,2,0)),0)</f>
        <v>0</v>
      </c>
      <c r="P3486" s="17">
        <f>VLOOKUP($K3486,[1]Budget!$V:$AE,8,0)*IF($C3486="1 - Revenues",1,IF(AND($C3486="5 - Transfers",MID($K3486,15,1)="4"),1,-1))</f>
        <v>0</v>
      </c>
      <c r="Q3486" s="17">
        <f>VLOOKUP($K3486,[1]Budget!$V:$AE,10,0)*IF($C3486="1 - Revenues",1,IF(AND($C3486="5 - Transfers",MID(K3486,15,1)="4"),1,-1))</f>
        <v>0</v>
      </c>
      <c r="S3486" s="18" t="b">
        <f>IF(LEFT(C3486,1)="1",1,-1)*SUMIF([1]Budget!V:V,'Budget Worksheet for Pivot Tabl'!K3486,[1]Budget!AC:AC)=P3486</f>
        <v>1</v>
      </c>
    </row>
    <row r="3487" spans="1:19" x14ac:dyDescent="0.25">
      <c r="A3487" t="s">
        <v>53</v>
      </c>
      <c r="B3487" t="s">
        <v>54</v>
      </c>
      <c r="C3487" t="s">
        <v>7</v>
      </c>
      <c r="D3487" t="str">
        <f t="shared" si="54"/>
        <v>INFLOWS</v>
      </c>
      <c r="E3487" t="s">
        <v>116</v>
      </c>
      <c r="F3487" t="s">
        <v>117</v>
      </c>
      <c r="G3487" t="s">
        <v>2121</v>
      </c>
      <c r="H3487" t="s">
        <v>2122</v>
      </c>
      <c r="I3487" t="s">
        <v>2024</v>
      </c>
      <c r="J3487" t="s">
        <v>2025</v>
      </c>
      <c r="K3487" t="s">
        <v>4504</v>
      </c>
      <c r="L3487" t="s">
        <v>314</v>
      </c>
      <c r="M3487" s="17">
        <f>VLOOKUP($K3487,[1]Budget!$V:$AE,5,0)*IF($C3487="1 - Revenues",1,IF(AND($C3487="5 - Transfers",MID(I3487,15,1)="4"),1,-1))</f>
        <v>0</v>
      </c>
      <c r="N3487" s="17">
        <f>VLOOKUP($K3487,[1]Budget!$V:$AE,6,0)*IF($C3487="1 - Revenues",1,IF(AND($C3487="5 - Transfers",MID(J3487,15,1)="4"),1,-1))</f>
        <v>0</v>
      </c>
      <c r="O3487" s="17">
        <f>IFERROR(IF(RIGHT(LEFT(K3487,15),1)="4",VLOOKUP(K3487,'[1]Budget Worksheet'!A:B,2,0),-1*VLOOKUP(K3487,'[1]Budget Worksheet'!A:B,2,0)),0)</f>
        <v>0</v>
      </c>
      <c r="P3487" s="17">
        <f>VLOOKUP($K3487,[1]Budget!$V:$AE,8,0)*IF($C3487="1 - Revenues",1,IF(AND($C3487="5 - Transfers",MID($K3487,15,1)="4"),1,-1))</f>
        <v>0</v>
      </c>
      <c r="Q3487" s="17">
        <f>VLOOKUP($K3487,[1]Budget!$V:$AE,10,0)*IF($C3487="1 - Revenues",1,IF(AND($C3487="5 - Transfers",MID(K3487,15,1)="4"),1,-1))</f>
        <v>0</v>
      </c>
      <c r="S3487" s="18" t="b">
        <f>IF(LEFT(C3487,1)="1",1,-1)*SUMIF([1]Budget!V:V,'Budget Worksheet for Pivot Tabl'!K3487,[1]Budget!AC:AC)=P3487</f>
        <v>1</v>
      </c>
    </row>
    <row r="3488" spans="1:19" x14ac:dyDescent="0.25">
      <c r="A3488" t="s">
        <v>53</v>
      </c>
      <c r="B3488" t="s">
        <v>54</v>
      </c>
      <c r="C3488" t="s">
        <v>8</v>
      </c>
      <c r="D3488" t="str">
        <f t="shared" si="54"/>
        <v>OUTFLOWS</v>
      </c>
      <c r="E3488" t="s">
        <v>116</v>
      </c>
      <c r="F3488" t="s">
        <v>117</v>
      </c>
      <c r="G3488" t="s">
        <v>119</v>
      </c>
      <c r="H3488" t="s">
        <v>326</v>
      </c>
      <c r="I3488" t="s">
        <v>325</v>
      </c>
      <c r="J3488" t="s">
        <v>326</v>
      </c>
      <c r="K3488" t="s">
        <v>4505</v>
      </c>
      <c r="L3488" t="s">
        <v>590</v>
      </c>
      <c r="M3488" s="17">
        <f>VLOOKUP($K3488,[1]Budget!$V:$AE,5,0)*IF($C3488="1 - Revenues",1,IF(AND($C3488="5 - Transfers",MID(I3488,15,1)="4"),1,-1))</f>
        <v>0</v>
      </c>
      <c r="N3488" s="17">
        <f>VLOOKUP($K3488,[1]Budget!$V:$AE,6,0)*IF($C3488="1 - Revenues",1,IF(AND($C3488="5 - Transfers",MID(J3488,15,1)="4"),1,-1))</f>
        <v>0</v>
      </c>
      <c r="O3488" s="17">
        <f>IFERROR(IF(RIGHT(LEFT(K3488,15),1)="4",VLOOKUP(K3488,'[1]Budget Worksheet'!A:B,2,0),-1*VLOOKUP(K3488,'[1]Budget Worksheet'!A:B,2,0)),0)</f>
        <v>0</v>
      </c>
      <c r="P3488" s="17">
        <f>VLOOKUP($K3488,[1]Budget!$V:$AE,8,0)*IF($C3488="1 - Revenues",1,IF(AND($C3488="5 - Transfers",MID($K3488,15,1)="4"),1,-1))</f>
        <v>0</v>
      </c>
      <c r="Q3488" s="17">
        <f>VLOOKUP($K3488,[1]Budget!$V:$AE,10,0)*IF($C3488="1 - Revenues",1,IF(AND($C3488="5 - Transfers",MID(K3488,15,1)="4"),1,-1))</f>
        <v>0</v>
      </c>
      <c r="S3488" s="18" t="b">
        <f>IF(LEFT(C3488,1)="1",1,-1)*SUMIF([1]Budget!V:V,'Budget Worksheet for Pivot Tabl'!K3488,[1]Budget!AC:AC)=P3488</f>
        <v>1</v>
      </c>
    </row>
    <row r="3489" spans="1:19" x14ac:dyDescent="0.25">
      <c r="A3489" t="s">
        <v>53</v>
      </c>
      <c r="B3489" t="s">
        <v>54</v>
      </c>
      <c r="C3489" t="s">
        <v>8</v>
      </c>
      <c r="D3489" t="str">
        <f t="shared" si="54"/>
        <v>OUTFLOWS</v>
      </c>
      <c r="E3489" t="s">
        <v>116</v>
      </c>
      <c r="F3489" t="s">
        <v>117</v>
      </c>
      <c r="G3489" t="s">
        <v>119</v>
      </c>
      <c r="H3489" t="s">
        <v>326</v>
      </c>
      <c r="I3489" t="s">
        <v>325</v>
      </c>
      <c r="J3489" t="s">
        <v>326</v>
      </c>
      <c r="K3489" t="s">
        <v>4506</v>
      </c>
      <c r="L3489" t="s">
        <v>597</v>
      </c>
      <c r="M3489" s="17">
        <f>VLOOKUP($K3489,[1]Budget!$V:$AE,5,0)*IF($C3489="1 - Revenues",1,IF(AND($C3489="5 - Transfers",MID(I3489,15,1)="4"),1,-1))</f>
        <v>0</v>
      </c>
      <c r="N3489" s="17">
        <f>VLOOKUP($K3489,[1]Budget!$V:$AE,6,0)*IF($C3489="1 - Revenues",1,IF(AND($C3489="5 - Transfers",MID(J3489,15,1)="4"),1,-1))</f>
        <v>0</v>
      </c>
      <c r="O3489" s="17">
        <f>IFERROR(IF(RIGHT(LEFT(K3489,15),1)="4",VLOOKUP(K3489,'[1]Budget Worksheet'!A:B,2,0),-1*VLOOKUP(K3489,'[1]Budget Worksheet'!A:B,2,0)),0)</f>
        <v>0</v>
      </c>
      <c r="P3489" s="17">
        <f>VLOOKUP($K3489,[1]Budget!$V:$AE,8,0)*IF($C3489="1 - Revenues",1,IF(AND($C3489="5 - Transfers",MID($K3489,15,1)="4"),1,-1))</f>
        <v>0</v>
      </c>
      <c r="Q3489" s="17">
        <f>VLOOKUP($K3489,[1]Budget!$V:$AE,10,0)*IF($C3489="1 - Revenues",1,IF(AND($C3489="5 - Transfers",MID(K3489,15,1)="4"),1,-1))</f>
        <v>0</v>
      </c>
      <c r="S3489" s="18" t="b">
        <f>IF(LEFT(C3489,1)="1",1,-1)*SUMIF([1]Budget!V:V,'Budget Worksheet for Pivot Tabl'!K3489,[1]Budget!AC:AC)=P3489</f>
        <v>1</v>
      </c>
    </row>
    <row r="3490" spans="1:19" x14ac:dyDescent="0.25">
      <c r="A3490" t="s">
        <v>53</v>
      </c>
      <c r="B3490" t="s">
        <v>54</v>
      </c>
      <c r="C3490" t="s">
        <v>8</v>
      </c>
      <c r="D3490" t="str">
        <f t="shared" si="54"/>
        <v>OUTFLOWS</v>
      </c>
      <c r="E3490" t="s">
        <v>116</v>
      </c>
      <c r="F3490" t="s">
        <v>117</v>
      </c>
      <c r="G3490" t="s">
        <v>119</v>
      </c>
      <c r="H3490" t="s">
        <v>326</v>
      </c>
      <c r="I3490" t="s">
        <v>325</v>
      </c>
      <c r="J3490" t="s">
        <v>326</v>
      </c>
      <c r="K3490" t="s">
        <v>4507</v>
      </c>
      <c r="L3490" t="s">
        <v>601</v>
      </c>
      <c r="M3490" s="17">
        <f>VLOOKUP($K3490,[1]Budget!$V:$AE,5,0)*IF($C3490="1 - Revenues",1,IF(AND($C3490="5 - Transfers",MID(I3490,15,1)="4"),1,-1))</f>
        <v>0</v>
      </c>
      <c r="N3490" s="17">
        <f>VLOOKUP($K3490,[1]Budget!$V:$AE,6,0)*IF($C3490="1 - Revenues",1,IF(AND($C3490="5 - Transfers",MID(J3490,15,1)="4"),1,-1))</f>
        <v>0</v>
      </c>
      <c r="O3490" s="17">
        <f>IFERROR(IF(RIGHT(LEFT(K3490,15),1)="4",VLOOKUP(K3490,'[1]Budget Worksheet'!A:B,2,0),-1*VLOOKUP(K3490,'[1]Budget Worksheet'!A:B,2,0)),0)</f>
        <v>0</v>
      </c>
      <c r="P3490" s="17">
        <f>VLOOKUP($K3490,[1]Budget!$V:$AE,8,0)*IF($C3490="1 - Revenues",1,IF(AND($C3490="5 - Transfers",MID($K3490,15,1)="4"),1,-1))</f>
        <v>0</v>
      </c>
      <c r="Q3490" s="17">
        <f>VLOOKUP($K3490,[1]Budget!$V:$AE,10,0)*IF($C3490="1 - Revenues",1,IF(AND($C3490="5 - Transfers",MID(K3490,15,1)="4"),1,-1))</f>
        <v>0</v>
      </c>
      <c r="S3490" s="18" t="b">
        <f>IF(LEFT(C3490,1)="1",1,-1)*SUMIF([1]Budget!V:V,'Budget Worksheet for Pivot Tabl'!K3490,[1]Budget!AC:AC)=P3490</f>
        <v>1</v>
      </c>
    </row>
    <row r="3491" spans="1:19" x14ac:dyDescent="0.25">
      <c r="A3491" t="s">
        <v>53</v>
      </c>
      <c r="B3491" t="s">
        <v>54</v>
      </c>
      <c r="C3491" t="s">
        <v>8</v>
      </c>
      <c r="D3491" t="str">
        <f t="shared" si="54"/>
        <v>OUTFLOWS</v>
      </c>
      <c r="E3491" t="s">
        <v>116</v>
      </c>
      <c r="F3491" t="s">
        <v>117</v>
      </c>
      <c r="G3491" t="s">
        <v>119</v>
      </c>
      <c r="H3491" t="s">
        <v>326</v>
      </c>
      <c r="I3491" t="s">
        <v>325</v>
      </c>
      <c r="J3491" t="s">
        <v>326</v>
      </c>
      <c r="K3491" t="s">
        <v>4508</v>
      </c>
      <c r="L3491" t="s">
        <v>603</v>
      </c>
      <c r="M3491" s="17">
        <f>VLOOKUP($K3491,[1]Budget!$V:$AE,5,0)*IF($C3491="1 - Revenues",1,IF(AND($C3491="5 - Transfers",MID(I3491,15,1)="4"),1,-1))</f>
        <v>0</v>
      </c>
      <c r="N3491" s="17">
        <f>VLOOKUP($K3491,[1]Budget!$V:$AE,6,0)*IF($C3491="1 - Revenues",1,IF(AND($C3491="5 - Transfers",MID(J3491,15,1)="4"),1,-1))</f>
        <v>0</v>
      </c>
      <c r="O3491" s="17">
        <f>IFERROR(IF(RIGHT(LEFT(K3491,15),1)="4",VLOOKUP(K3491,'[1]Budget Worksheet'!A:B,2,0),-1*VLOOKUP(K3491,'[1]Budget Worksheet'!A:B,2,0)),0)</f>
        <v>0</v>
      </c>
      <c r="P3491" s="17">
        <f>VLOOKUP($K3491,[1]Budget!$V:$AE,8,0)*IF($C3491="1 - Revenues",1,IF(AND($C3491="5 - Transfers",MID($K3491,15,1)="4"),1,-1))</f>
        <v>0</v>
      </c>
      <c r="Q3491" s="17">
        <f>VLOOKUP($K3491,[1]Budget!$V:$AE,10,0)*IF($C3491="1 - Revenues",1,IF(AND($C3491="5 - Transfers",MID(K3491,15,1)="4"),1,-1))</f>
        <v>0</v>
      </c>
      <c r="S3491" s="18" t="b">
        <f>IF(LEFT(C3491,1)="1",1,-1)*SUMIF([1]Budget!V:V,'Budget Worksheet for Pivot Tabl'!K3491,[1]Budget!AC:AC)=P3491</f>
        <v>1</v>
      </c>
    </row>
    <row r="3492" spans="1:19" x14ac:dyDescent="0.25">
      <c r="A3492" t="s">
        <v>53</v>
      </c>
      <c r="B3492" t="s">
        <v>54</v>
      </c>
      <c r="C3492" t="s">
        <v>8</v>
      </c>
      <c r="D3492" t="str">
        <f t="shared" si="54"/>
        <v>OUTFLOWS</v>
      </c>
      <c r="E3492" t="s">
        <v>116</v>
      </c>
      <c r="F3492" t="s">
        <v>117</v>
      </c>
      <c r="G3492" t="s">
        <v>119</v>
      </c>
      <c r="H3492" t="s">
        <v>326</v>
      </c>
      <c r="I3492" t="s">
        <v>325</v>
      </c>
      <c r="J3492" t="s">
        <v>326</v>
      </c>
      <c r="K3492" t="s">
        <v>4509</v>
      </c>
      <c r="L3492" t="s">
        <v>606</v>
      </c>
      <c r="M3492" s="17">
        <f>VLOOKUP($K3492,[1]Budget!$V:$AE,5,0)*IF($C3492="1 - Revenues",1,IF(AND($C3492="5 - Transfers",MID(I3492,15,1)="4"),1,-1))</f>
        <v>0</v>
      </c>
      <c r="N3492" s="17">
        <f>VLOOKUP($K3492,[1]Budget!$V:$AE,6,0)*IF($C3492="1 - Revenues",1,IF(AND($C3492="5 - Transfers",MID(J3492,15,1)="4"),1,-1))</f>
        <v>0</v>
      </c>
      <c r="O3492" s="17">
        <f>IFERROR(IF(RIGHT(LEFT(K3492,15),1)="4",VLOOKUP(K3492,'[1]Budget Worksheet'!A:B,2,0),-1*VLOOKUP(K3492,'[1]Budget Worksheet'!A:B,2,0)),0)</f>
        <v>0</v>
      </c>
      <c r="P3492" s="17">
        <f>VLOOKUP($K3492,[1]Budget!$V:$AE,8,0)*IF($C3492="1 - Revenues",1,IF(AND($C3492="5 - Transfers",MID($K3492,15,1)="4"),1,-1))</f>
        <v>0</v>
      </c>
      <c r="Q3492" s="17">
        <f>VLOOKUP($K3492,[1]Budget!$V:$AE,10,0)*IF($C3492="1 - Revenues",1,IF(AND($C3492="5 - Transfers",MID(K3492,15,1)="4"),1,-1))</f>
        <v>0</v>
      </c>
      <c r="S3492" s="18" t="b">
        <f>IF(LEFT(C3492,1)="1",1,-1)*SUMIF([1]Budget!V:V,'Budget Worksheet for Pivot Tabl'!K3492,[1]Budget!AC:AC)=P3492</f>
        <v>1</v>
      </c>
    </row>
    <row r="3493" spans="1:19" x14ac:dyDescent="0.25">
      <c r="A3493" t="s">
        <v>53</v>
      </c>
      <c r="B3493" t="s">
        <v>54</v>
      </c>
      <c r="C3493" t="s">
        <v>8</v>
      </c>
      <c r="D3493" t="str">
        <f t="shared" si="54"/>
        <v>OUTFLOWS</v>
      </c>
      <c r="E3493" t="s">
        <v>116</v>
      </c>
      <c r="F3493" t="s">
        <v>117</v>
      </c>
      <c r="G3493" t="s">
        <v>119</v>
      </c>
      <c r="H3493" t="s">
        <v>326</v>
      </c>
      <c r="I3493" t="s">
        <v>325</v>
      </c>
      <c r="J3493" t="s">
        <v>326</v>
      </c>
      <c r="K3493" t="s">
        <v>4510</v>
      </c>
      <c r="L3493" t="s">
        <v>608</v>
      </c>
      <c r="M3493" s="17">
        <f>VLOOKUP($K3493,[1]Budget!$V:$AE,5,0)*IF($C3493="1 - Revenues",1,IF(AND($C3493="5 - Transfers",MID(I3493,15,1)="4"),1,-1))</f>
        <v>0</v>
      </c>
      <c r="N3493" s="17">
        <f>VLOOKUP($K3493,[1]Budget!$V:$AE,6,0)*IF($C3493="1 - Revenues",1,IF(AND($C3493="5 - Transfers",MID(J3493,15,1)="4"),1,-1))</f>
        <v>0</v>
      </c>
      <c r="O3493" s="17">
        <f>IFERROR(IF(RIGHT(LEFT(K3493,15),1)="4",VLOOKUP(K3493,'[1]Budget Worksheet'!A:B,2,0),-1*VLOOKUP(K3493,'[1]Budget Worksheet'!A:B,2,0)),0)</f>
        <v>0</v>
      </c>
      <c r="P3493" s="17">
        <f>VLOOKUP($K3493,[1]Budget!$V:$AE,8,0)*IF($C3493="1 - Revenues",1,IF(AND($C3493="5 - Transfers",MID($K3493,15,1)="4"),1,-1))</f>
        <v>0</v>
      </c>
      <c r="Q3493" s="17">
        <f>VLOOKUP($K3493,[1]Budget!$V:$AE,10,0)*IF($C3493="1 - Revenues",1,IF(AND($C3493="5 - Transfers",MID(K3493,15,1)="4"),1,-1))</f>
        <v>0</v>
      </c>
      <c r="S3493" s="18" t="b">
        <f>IF(LEFT(C3493,1)="1",1,-1)*SUMIF([1]Budget!V:V,'Budget Worksheet for Pivot Tabl'!K3493,[1]Budget!AC:AC)=P3493</f>
        <v>1</v>
      </c>
    </row>
    <row r="3494" spans="1:19" x14ac:dyDescent="0.25">
      <c r="A3494" t="s">
        <v>53</v>
      </c>
      <c r="B3494" t="s">
        <v>54</v>
      </c>
      <c r="C3494" t="s">
        <v>8</v>
      </c>
      <c r="D3494" t="str">
        <f t="shared" si="54"/>
        <v>OUTFLOWS</v>
      </c>
      <c r="E3494" t="s">
        <v>116</v>
      </c>
      <c r="F3494" t="s">
        <v>117</v>
      </c>
      <c r="G3494" t="s">
        <v>119</v>
      </c>
      <c r="H3494" t="s">
        <v>326</v>
      </c>
      <c r="I3494" t="s">
        <v>325</v>
      </c>
      <c r="J3494" t="s">
        <v>326</v>
      </c>
      <c r="K3494" t="s">
        <v>4511</v>
      </c>
      <c r="L3494" t="s">
        <v>610</v>
      </c>
      <c r="M3494" s="17">
        <f>VLOOKUP($K3494,[1]Budget!$V:$AE,5,0)*IF($C3494="1 - Revenues",1,IF(AND($C3494="5 - Transfers",MID(I3494,15,1)="4"),1,-1))</f>
        <v>0</v>
      </c>
      <c r="N3494" s="17">
        <f>VLOOKUP($K3494,[1]Budget!$V:$AE,6,0)*IF($C3494="1 - Revenues",1,IF(AND($C3494="5 - Transfers",MID(J3494,15,1)="4"),1,-1))</f>
        <v>0</v>
      </c>
      <c r="O3494" s="17">
        <f>IFERROR(IF(RIGHT(LEFT(K3494,15),1)="4",VLOOKUP(K3494,'[1]Budget Worksheet'!A:B,2,0),-1*VLOOKUP(K3494,'[1]Budget Worksheet'!A:B,2,0)),0)</f>
        <v>0</v>
      </c>
      <c r="P3494" s="17">
        <f>VLOOKUP($K3494,[1]Budget!$V:$AE,8,0)*IF($C3494="1 - Revenues",1,IF(AND($C3494="5 - Transfers",MID($K3494,15,1)="4"),1,-1))</f>
        <v>0</v>
      </c>
      <c r="Q3494" s="17">
        <f>VLOOKUP($K3494,[1]Budget!$V:$AE,10,0)*IF($C3494="1 - Revenues",1,IF(AND($C3494="5 - Transfers",MID(K3494,15,1)="4"),1,-1))</f>
        <v>0</v>
      </c>
      <c r="S3494" s="18" t="b">
        <f>IF(LEFT(C3494,1)="1",1,-1)*SUMIF([1]Budget!V:V,'Budget Worksheet for Pivot Tabl'!K3494,[1]Budget!AC:AC)=P3494</f>
        <v>1</v>
      </c>
    </row>
    <row r="3495" spans="1:19" x14ac:dyDescent="0.25">
      <c r="A3495" t="s">
        <v>53</v>
      </c>
      <c r="B3495" t="s">
        <v>54</v>
      </c>
      <c r="C3495" t="s">
        <v>8</v>
      </c>
      <c r="D3495" t="str">
        <f t="shared" si="54"/>
        <v>OUTFLOWS</v>
      </c>
      <c r="E3495" t="s">
        <v>116</v>
      </c>
      <c r="F3495" t="s">
        <v>117</v>
      </c>
      <c r="G3495" t="s">
        <v>119</v>
      </c>
      <c r="H3495" t="s">
        <v>326</v>
      </c>
      <c r="I3495" t="s">
        <v>325</v>
      </c>
      <c r="J3495" t="s">
        <v>326</v>
      </c>
      <c r="K3495" t="s">
        <v>4512</v>
      </c>
      <c r="L3495" t="s">
        <v>612</v>
      </c>
      <c r="M3495" s="17">
        <f>VLOOKUP($K3495,[1]Budget!$V:$AE,5,0)*IF($C3495="1 - Revenues",1,IF(AND($C3495="5 - Transfers",MID(I3495,15,1)="4"),1,-1))</f>
        <v>0</v>
      </c>
      <c r="N3495" s="17">
        <f>VLOOKUP($K3495,[1]Budget!$V:$AE,6,0)*IF($C3495="1 - Revenues",1,IF(AND($C3495="5 - Transfers",MID(J3495,15,1)="4"),1,-1))</f>
        <v>0</v>
      </c>
      <c r="O3495" s="17">
        <f>IFERROR(IF(RIGHT(LEFT(K3495,15),1)="4",VLOOKUP(K3495,'[1]Budget Worksheet'!A:B,2,0),-1*VLOOKUP(K3495,'[1]Budget Worksheet'!A:B,2,0)),0)</f>
        <v>0</v>
      </c>
      <c r="P3495" s="17">
        <f>VLOOKUP($K3495,[1]Budget!$V:$AE,8,0)*IF($C3495="1 - Revenues",1,IF(AND($C3495="5 - Transfers",MID($K3495,15,1)="4"),1,-1))</f>
        <v>0</v>
      </c>
      <c r="Q3495" s="17">
        <f>VLOOKUP($K3495,[1]Budget!$V:$AE,10,0)*IF($C3495="1 - Revenues",1,IF(AND($C3495="5 - Transfers",MID(K3495,15,1)="4"),1,-1))</f>
        <v>0</v>
      </c>
      <c r="S3495" s="18" t="b">
        <f>IF(LEFT(C3495,1)="1",1,-1)*SUMIF([1]Budget!V:V,'Budget Worksheet for Pivot Tabl'!K3495,[1]Budget!AC:AC)=P3495</f>
        <v>1</v>
      </c>
    </row>
    <row r="3496" spans="1:19" x14ac:dyDescent="0.25">
      <c r="A3496" t="s">
        <v>53</v>
      </c>
      <c r="B3496" t="s">
        <v>54</v>
      </c>
      <c r="C3496" t="s">
        <v>8</v>
      </c>
      <c r="D3496" t="str">
        <f t="shared" si="54"/>
        <v>OUTFLOWS</v>
      </c>
      <c r="E3496" t="s">
        <v>116</v>
      </c>
      <c r="F3496" t="s">
        <v>117</v>
      </c>
      <c r="G3496" t="s">
        <v>119</v>
      </c>
      <c r="H3496" t="s">
        <v>326</v>
      </c>
      <c r="I3496" t="s">
        <v>325</v>
      </c>
      <c r="J3496" t="s">
        <v>326</v>
      </c>
      <c r="K3496" t="s">
        <v>4513</v>
      </c>
      <c r="L3496" t="s">
        <v>614</v>
      </c>
      <c r="M3496" s="17">
        <f>VLOOKUP($K3496,[1]Budget!$V:$AE,5,0)*IF($C3496="1 - Revenues",1,IF(AND($C3496="5 - Transfers",MID(I3496,15,1)="4"),1,-1))</f>
        <v>0</v>
      </c>
      <c r="N3496" s="17">
        <f>VLOOKUP($K3496,[1]Budget!$V:$AE,6,0)*IF($C3496="1 - Revenues",1,IF(AND($C3496="5 - Transfers",MID(J3496,15,1)="4"),1,-1))</f>
        <v>0</v>
      </c>
      <c r="O3496" s="17">
        <f>IFERROR(IF(RIGHT(LEFT(K3496,15),1)="4",VLOOKUP(K3496,'[1]Budget Worksheet'!A:B,2,0),-1*VLOOKUP(K3496,'[1]Budget Worksheet'!A:B,2,0)),0)</f>
        <v>0</v>
      </c>
      <c r="P3496" s="17">
        <f>VLOOKUP($K3496,[1]Budget!$V:$AE,8,0)*IF($C3496="1 - Revenues",1,IF(AND($C3496="5 - Transfers",MID($K3496,15,1)="4"),1,-1))</f>
        <v>0</v>
      </c>
      <c r="Q3496" s="17">
        <f>VLOOKUP($K3496,[1]Budget!$V:$AE,10,0)*IF($C3496="1 - Revenues",1,IF(AND($C3496="5 - Transfers",MID(K3496,15,1)="4"),1,-1))</f>
        <v>0</v>
      </c>
      <c r="S3496" s="18" t="b">
        <f>IF(LEFT(C3496,1)="1",1,-1)*SUMIF([1]Budget!V:V,'Budget Worksheet for Pivot Tabl'!K3496,[1]Budget!AC:AC)=P3496</f>
        <v>1</v>
      </c>
    </row>
    <row r="3497" spans="1:19" x14ac:dyDescent="0.25">
      <c r="A3497" t="s">
        <v>53</v>
      </c>
      <c r="B3497" t="s">
        <v>54</v>
      </c>
      <c r="C3497" t="s">
        <v>8</v>
      </c>
      <c r="D3497" t="str">
        <f t="shared" si="54"/>
        <v>OUTFLOWS</v>
      </c>
      <c r="E3497" t="s">
        <v>116</v>
      </c>
      <c r="F3497" t="s">
        <v>117</v>
      </c>
      <c r="G3497" t="s">
        <v>119</v>
      </c>
      <c r="H3497" t="s">
        <v>326</v>
      </c>
      <c r="I3497" t="s">
        <v>325</v>
      </c>
      <c r="J3497" t="s">
        <v>326</v>
      </c>
      <c r="K3497" t="s">
        <v>4514</v>
      </c>
      <c r="L3497" t="s">
        <v>616</v>
      </c>
      <c r="M3497" s="17">
        <f>VLOOKUP($K3497,[1]Budget!$V:$AE,5,0)*IF($C3497="1 - Revenues",1,IF(AND($C3497="5 - Transfers",MID(I3497,15,1)="4"),1,-1))</f>
        <v>0</v>
      </c>
      <c r="N3497" s="17">
        <f>VLOOKUP($K3497,[1]Budget!$V:$AE,6,0)*IF($C3497="1 - Revenues",1,IF(AND($C3497="5 - Transfers",MID(J3497,15,1)="4"),1,-1))</f>
        <v>0</v>
      </c>
      <c r="O3497" s="17">
        <f>IFERROR(IF(RIGHT(LEFT(K3497,15),1)="4",VLOOKUP(K3497,'[1]Budget Worksheet'!A:B,2,0),-1*VLOOKUP(K3497,'[1]Budget Worksheet'!A:B,2,0)),0)</f>
        <v>0</v>
      </c>
      <c r="P3497" s="17">
        <f>VLOOKUP($K3497,[1]Budget!$V:$AE,8,0)*IF($C3497="1 - Revenues",1,IF(AND($C3497="5 - Transfers",MID($K3497,15,1)="4"),1,-1))</f>
        <v>0</v>
      </c>
      <c r="Q3497" s="17">
        <f>VLOOKUP($K3497,[1]Budget!$V:$AE,10,0)*IF($C3497="1 - Revenues",1,IF(AND($C3497="5 - Transfers",MID(K3497,15,1)="4"),1,-1))</f>
        <v>0</v>
      </c>
      <c r="S3497" s="18" t="b">
        <f>IF(LEFT(C3497,1)="1",1,-1)*SUMIF([1]Budget!V:V,'Budget Worksheet for Pivot Tabl'!K3497,[1]Budget!AC:AC)=P3497</f>
        <v>1</v>
      </c>
    </row>
    <row r="3498" spans="1:19" x14ac:dyDescent="0.25">
      <c r="A3498" t="s">
        <v>53</v>
      </c>
      <c r="B3498" t="s">
        <v>54</v>
      </c>
      <c r="C3498" t="s">
        <v>8</v>
      </c>
      <c r="D3498" t="str">
        <f t="shared" si="54"/>
        <v>OUTFLOWS</v>
      </c>
      <c r="E3498" t="s">
        <v>116</v>
      </c>
      <c r="F3498" t="s">
        <v>117</v>
      </c>
      <c r="G3498" t="s">
        <v>119</v>
      </c>
      <c r="H3498" t="s">
        <v>326</v>
      </c>
      <c r="I3498" t="s">
        <v>325</v>
      </c>
      <c r="J3498" t="s">
        <v>326</v>
      </c>
      <c r="K3498" t="s">
        <v>4515</v>
      </c>
      <c r="L3498" t="s">
        <v>618</v>
      </c>
      <c r="M3498" s="17">
        <f>VLOOKUP($K3498,[1]Budget!$V:$AE,5,0)*IF($C3498="1 - Revenues",1,IF(AND($C3498="5 - Transfers",MID(I3498,15,1)="4"),1,-1))</f>
        <v>0</v>
      </c>
      <c r="N3498" s="17">
        <f>VLOOKUP($K3498,[1]Budget!$V:$AE,6,0)*IF($C3498="1 - Revenues",1,IF(AND($C3498="5 - Transfers",MID(J3498,15,1)="4"),1,-1))</f>
        <v>0</v>
      </c>
      <c r="O3498" s="17">
        <f>IFERROR(IF(RIGHT(LEFT(K3498,15),1)="4",VLOOKUP(K3498,'[1]Budget Worksheet'!A:B,2,0),-1*VLOOKUP(K3498,'[1]Budget Worksheet'!A:B,2,0)),0)</f>
        <v>0</v>
      </c>
      <c r="P3498" s="17">
        <f>VLOOKUP($K3498,[1]Budget!$V:$AE,8,0)*IF($C3498="1 - Revenues",1,IF(AND($C3498="5 - Transfers",MID($K3498,15,1)="4"),1,-1))</f>
        <v>0</v>
      </c>
      <c r="Q3498" s="17">
        <f>VLOOKUP($K3498,[1]Budget!$V:$AE,10,0)*IF($C3498="1 - Revenues",1,IF(AND($C3498="5 - Transfers",MID(K3498,15,1)="4"),1,-1))</f>
        <v>0</v>
      </c>
      <c r="S3498" s="18" t="b">
        <f>IF(LEFT(C3498,1)="1",1,-1)*SUMIF([1]Budget!V:V,'Budget Worksheet for Pivot Tabl'!K3498,[1]Budget!AC:AC)=P3498</f>
        <v>1</v>
      </c>
    </row>
    <row r="3499" spans="1:19" x14ac:dyDescent="0.25">
      <c r="A3499" t="s">
        <v>53</v>
      </c>
      <c r="B3499" t="s">
        <v>54</v>
      </c>
      <c r="C3499" t="s">
        <v>8</v>
      </c>
      <c r="D3499" t="str">
        <f t="shared" si="54"/>
        <v>OUTFLOWS</v>
      </c>
      <c r="E3499" t="s">
        <v>116</v>
      </c>
      <c r="F3499" t="s">
        <v>117</v>
      </c>
      <c r="G3499" t="s">
        <v>119</v>
      </c>
      <c r="H3499" t="s">
        <v>326</v>
      </c>
      <c r="I3499" t="s">
        <v>325</v>
      </c>
      <c r="J3499" t="s">
        <v>326</v>
      </c>
      <c r="K3499" t="s">
        <v>4516</v>
      </c>
      <c r="L3499" t="s">
        <v>472</v>
      </c>
      <c r="M3499" s="17">
        <f>VLOOKUP($K3499,[1]Budget!$V:$AE,5,0)*IF($C3499="1 - Revenues",1,IF(AND($C3499="5 - Transfers",MID(I3499,15,1)="4"),1,-1))</f>
        <v>0</v>
      </c>
      <c r="N3499" s="17">
        <f>VLOOKUP($K3499,[1]Budget!$V:$AE,6,0)*IF($C3499="1 - Revenues",1,IF(AND($C3499="5 - Transfers",MID(J3499,15,1)="4"),1,-1))</f>
        <v>0</v>
      </c>
      <c r="O3499" s="17">
        <f>IFERROR(IF(RIGHT(LEFT(K3499,15),1)="4",VLOOKUP(K3499,'[1]Budget Worksheet'!A:B,2,0),-1*VLOOKUP(K3499,'[1]Budget Worksheet'!A:B,2,0)),0)</f>
        <v>0</v>
      </c>
      <c r="P3499" s="17">
        <f>VLOOKUP($K3499,[1]Budget!$V:$AE,8,0)*IF($C3499="1 - Revenues",1,IF(AND($C3499="5 - Transfers",MID($K3499,15,1)="4"),1,-1))</f>
        <v>0</v>
      </c>
      <c r="Q3499" s="17">
        <f>VLOOKUP($K3499,[1]Budget!$V:$AE,10,0)*IF($C3499="1 - Revenues",1,IF(AND($C3499="5 - Transfers",MID(K3499,15,1)="4"),1,-1))</f>
        <v>0</v>
      </c>
      <c r="S3499" s="18" t="b">
        <f>IF(LEFT(C3499,1)="1",1,-1)*SUMIF([1]Budget!V:V,'Budget Worksheet for Pivot Tabl'!K3499,[1]Budget!AC:AC)=P3499</f>
        <v>1</v>
      </c>
    </row>
    <row r="3500" spans="1:19" x14ac:dyDescent="0.25">
      <c r="A3500" t="s">
        <v>53</v>
      </c>
      <c r="B3500" t="s">
        <v>54</v>
      </c>
      <c r="C3500" t="s">
        <v>8</v>
      </c>
      <c r="D3500" t="str">
        <f t="shared" si="54"/>
        <v>OUTFLOWS</v>
      </c>
      <c r="E3500" t="s">
        <v>116</v>
      </c>
      <c r="F3500" t="s">
        <v>117</v>
      </c>
      <c r="G3500" t="s">
        <v>119</v>
      </c>
      <c r="H3500" t="s">
        <v>326</v>
      </c>
      <c r="I3500" t="s">
        <v>325</v>
      </c>
      <c r="J3500" t="s">
        <v>326</v>
      </c>
      <c r="K3500" t="s">
        <v>4517</v>
      </c>
      <c r="L3500" t="s">
        <v>627</v>
      </c>
      <c r="M3500" s="17">
        <f>VLOOKUP($K3500,[1]Budget!$V:$AE,5,0)*IF($C3500="1 - Revenues",1,IF(AND($C3500="5 - Transfers",MID(I3500,15,1)="4"),1,-1))</f>
        <v>0</v>
      </c>
      <c r="N3500" s="17">
        <f>VLOOKUP($K3500,[1]Budget!$V:$AE,6,0)*IF($C3500="1 - Revenues",1,IF(AND($C3500="5 - Transfers",MID(J3500,15,1)="4"),1,-1))</f>
        <v>0</v>
      </c>
      <c r="O3500" s="17">
        <f>IFERROR(IF(RIGHT(LEFT(K3500,15),1)="4",VLOOKUP(K3500,'[1]Budget Worksheet'!A:B,2,0),-1*VLOOKUP(K3500,'[1]Budget Worksheet'!A:B,2,0)),0)</f>
        <v>0</v>
      </c>
      <c r="P3500" s="17">
        <f>VLOOKUP($K3500,[1]Budget!$V:$AE,8,0)*IF($C3500="1 - Revenues",1,IF(AND($C3500="5 - Transfers",MID($K3500,15,1)="4"),1,-1))</f>
        <v>0</v>
      </c>
      <c r="Q3500" s="17">
        <f>VLOOKUP($K3500,[1]Budget!$V:$AE,10,0)*IF($C3500="1 - Revenues",1,IF(AND($C3500="5 - Transfers",MID(K3500,15,1)="4"),1,-1))</f>
        <v>0</v>
      </c>
      <c r="S3500" s="18" t="b">
        <f>IF(LEFT(C3500,1)="1",1,-1)*SUMIF([1]Budget!V:V,'Budget Worksheet for Pivot Tabl'!K3500,[1]Budget!AC:AC)=P3500</f>
        <v>1</v>
      </c>
    </row>
    <row r="3501" spans="1:19" x14ac:dyDescent="0.25">
      <c r="A3501" t="s">
        <v>53</v>
      </c>
      <c r="B3501" t="s">
        <v>54</v>
      </c>
      <c r="C3501" t="s">
        <v>8</v>
      </c>
      <c r="D3501" t="str">
        <f t="shared" si="54"/>
        <v>OUTFLOWS</v>
      </c>
      <c r="E3501" t="s">
        <v>116</v>
      </c>
      <c r="F3501" t="s">
        <v>117</v>
      </c>
      <c r="G3501" t="s">
        <v>119</v>
      </c>
      <c r="H3501" t="s">
        <v>326</v>
      </c>
      <c r="I3501" t="s">
        <v>325</v>
      </c>
      <c r="J3501" t="s">
        <v>326</v>
      </c>
      <c r="K3501" t="s">
        <v>4518</v>
      </c>
      <c r="L3501" t="s">
        <v>629</v>
      </c>
      <c r="M3501" s="17">
        <f>VLOOKUP($K3501,[1]Budget!$V:$AE,5,0)*IF($C3501="1 - Revenues",1,IF(AND($C3501="5 - Transfers",MID(I3501,15,1)="4"),1,-1))</f>
        <v>-2000</v>
      </c>
      <c r="N3501" s="17">
        <f>VLOOKUP($K3501,[1]Budget!$V:$AE,6,0)*IF($C3501="1 - Revenues",1,IF(AND($C3501="5 - Transfers",MID(J3501,15,1)="4"),1,-1))</f>
        <v>-2000</v>
      </c>
      <c r="O3501" s="17">
        <f>IFERROR(IF(RIGHT(LEFT(K3501,15),1)="4",VLOOKUP(K3501,'[1]Budget Worksheet'!A:B,2,0),-1*VLOOKUP(K3501,'[1]Budget Worksheet'!A:B,2,0)),0)</f>
        <v>-2000</v>
      </c>
      <c r="P3501" s="17">
        <f>VLOOKUP($K3501,[1]Budget!$V:$AE,8,0)*IF($C3501="1 - Revenues",1,IF(AND($C3501="5 - Transfers",MID($K3501,15,1)="4"),1,-1))</f>
        <v>-2000</v>
      </c>
      <c r="Q3501" s="17">
        <f>VLOOKUP($K3501,[1]Budget!$V:$AE,10,0)*IF($C3501="1 - Revenues",1,IF(AND($C3501="5 - Transfers",MID(K3501,15,1)="4"),1,-1))</f>
        <v>0</v>
      </c>
      <c r="S3501" s="18" t="b">
        <f>IF(LEFT(C3501,1)="1",1,-1)*SUMIF([1]Budget!V:V,'Budget Worksheet for Pivot Tabl'!K3501,[1]Budget!AC:AC)=P3501</f>
        <v>1</v>
      </c>
    </row>
    <row r="3502" spans="1:19" x14ac:dyDescent="0.25">
      <c r="A3502" t="s">
        <v>53</v>
      </c>
      <c r="B3502" t="s">
        <v>54</v>
      </c>
      <c r="C3502" t="s">
        <v>8</v>
      </c>
      <c r="D3502" t="str">
        <f t="shared" si="54"/>
        <v>OUTFLOWS</v>
      </c>
      <c r="E3502" t="s">
        <v>116</v>
      </c>
      <c r="F3502" t="s">
        <v>117</v>
      </c>
      <c r="G3502" t="s">
        <v>2121</v>
      </c>
      <c r="H3502" t="s">
        <v>2122</v>
      </c>
      <c r="I3502" t="s">
        <v>2024</v>
      </c>
      <c r="J3502" t="s">
        <v>2025</v>
      </c>
      <c r="K3502" t="s">
        <v>4519</v>
      </c>
      <c r="L3502" t="s">
        <v>590</v>
      </c>
      <c r="M3502" s="17">
        <f>VLOOKUP($K3502,[1]Budget!$V:$AE,5,0)*IF($C3502="1 - Revenues",1,IF(AND($C3502="5 - Transfers",MID(I3502,15,1)="4"),1,-1))</f>
        <v>-29000</v>
      </c>
      <c r="N3502" s="17">
        <f>VLOOKUP($K3502,[1]Budget!$V:$AE,6,0)*IF($C3502="1 - Revenues",1,IF(AND($C3502="5 - Transfers",MID(J3502,15,1)="4"),1,-1))</f>
        <v>-7000</v>
      </c>
      <c r="O3502" s="17">
        <f>IFERROR(IF(RIGHT(LEFT(K3502,15),1)="4",VLOOKUP(K3502,'[1]Budget Worksheet'!A:B,2,0),-1*VLOOKUP(K3502,'[1]Budget Worksheet'!A:B,2,0)),0)</f>
        <v>0</v>
      </c>
      <c r="P3502" s="17">
        <f>VLOOKUP($K3502,[1]Budget!$V:$AE,8,0)*IF($C3502="1 - Revenues",1,IF(AND($C3502="5 - Transfers",MID($K3502,15,1)="4"),1,-1))</f>
        <v>0</v>
      </c>
      <c r="Q3502" s="17">
        <f>VLOOKUP($K3502,[1]Budget!$V:$AE,10,0)*IF($C3502="1 - Revenues",1,IF(AND($C3502="5 - Transfers",MID(K3502,15,1)="4"),1,-1))</f>
        <v>0</v>
      </c>
      <c r="S3502" s="18" t="b">
        <f>IF(LEFT(C3502,1)="1",1,-1)*SUMIF([1]Budget!V:V,'Budget Worksheet for Pivot Tabl'!K3502,[1]Budget!AC:AC)=P3502</f>
        <v>1</v>
      </c>
    </row>
    <row r="3503" spans="1:19" x14ac:dyDescent="0.25">
      <c r="A3503" t="s">
        <v>53</v>
      </c>
      <c r="B3503" t="s">
        <v>54</v>
      </c>
      <c r="C3503" t="s">
        <v>8</v>
      </c>
      <c r="D3503" t="str">
        <f t="shared" si="54"/>
        <v>OUTFLOWS</v>
      </c>
      <c r="E3503" t="s">
        <v>116</v>
      </c>
      <c r="F3503" t="s">
        <v>117</v>
      </c>
      <c r="G3503" t="s">
        <v>2121</v>
      </c>
      <c r="H3503" t="s">
        <v>2122</v>
      </c>
      <c r="I3503" t="s">
        <v>2024</v>
      </c>
      <c r="J3503" t="s">
        <v>2025</v>
      </c>
      <c r="K3503" t="s">
        <v>4520</v>
      </c>
      <c r="L3503" t="s">
        <v>582</v>
      </c>
      <c r="M3503" s="17">
        <f>VLOOKUP($K3503,[1]Budget!$V:$AE,5,0)*IF($C3503="1 - Revenues",1,IF(AND($C3503="5 - Transfers",MID(I3503,15,1)="4"),1,-1))</f>
        <v>0</v>
      </c>
      <c r="N3503" s="17">
        <f>VLOOKUP($K3503,[1]Budget!$V:$AE,6,0)*IF($C3503="1 - Revenues",1,IF(AND($C3503="5 - Transfers",MID(J3503,15,1)="4"),1,-1))</f>
        <v>0</v>
      </c>
      <c r="O3503" s="17">
        <f>IFERROR(IF(RIGHT(LEFT(K3503,15),1)="4",VLOOKUP(K3503,'[1]Budget Worksheet'!A:B,2,0),-1*VLOOKUP(K3503,'[1]Budget Worksheet'!A:B,2,0)),0)</f>
        <v>0</v>
      </c>
      <c r="P3503" s="17">
        <f>VLOOKUP($K3503,[1]Budget!$V:$AE,8,0)*IF($C3503="1 - Revenues",1,IF(AND($C3503="5 - Transfers",MID($K3503,15,1)="4"),1,-1))</f>
        <v>0</v>
      </c>
      <c r="Q3503" s="17">
        <f>VLOOKUP($K3503,[1]Budget!$V:$AE,10,0)*IF($C3503="1 - Revenues",1,IF(AND($C3503="5 - Transfers",MID(K3503,15,1)="4"),1,-1))</f>
        <v>0</v>
      </c>
      <c r="S3503" s="18" t="b">
        <f>IF(LEFT(C3503,1)="1",1,-1)*SUMIF([1]Budget!V:V,'Budget Worksheet for Pivot Tabl'!K3503,[1]Budget!AC:AC)=P3503</f>
        <v>1</v>
      </c>
    </row>
    <row r="3504" spans="1:19" x14ac:dyDescent="0.25">
      <c r="A3504" t="s">
        <v>53</v>
      </c>
      <c r="B3504" t="s">
        <v>54</v>
      </c>
      <c r="C3504" t="s">
        <v>8</v>
      </c>
      <c r="D3504" t="str">
        <f t="shared" si="54"/>
        <v>OUTFLOWS</v>
      </c>
      <c r="E3504" t="s">
        <v>116</v>
      </c>
      <c r="F3504" t="s">
        <v>117</v>
      </c>
      <c r="G3504" t="s">
        <v>2121</v>
      </c>
      <c r="H3504" t="s">
        <v>2122</v>
      </c>
      <c r="I3504" t="s">
        <v>2024</v>
      </c>
      <c r="J3504" t="s">
        <v>2025</v>
      </c>
      <c r="K3504" t="s">
        <v>4521</v>
      </c>
      <c r="L3504" t="s">
        <v>593</v>
      </c>
      <c r="M3504" s="17">
        <f>VLOOKUP($K3504,[1]Budget!$V:$AE,5,0)*IF($C3504="1 - Revenues",1,IF(AND($C3504="5 - Transfers",MID(I3504,15,1)="4"),1,-1))</f>
        <v>0</v>
      </c>
      <c r="N3504" s="17">
        <f>VLOOKUP($K3504,[1]Budget!$V:$AE,6,0)*IF($C3504="1 - Revenues",1,IF(AND($C3504="5 - Transfers",MID(J3504,15,1)="4"),1,-1))</f>
        <v>0</v>
      </c>
      <c r="O3504" s="17">
        <f>IFERROR(IF(RIGHT(LEFT(K3504,15),1)="4",VLOOKUP(K3504,'[1]Budget Worksheet'!A:B,2,0),-1*VLOOKUP(K3504,'[1]Budget Worksheet'!A:B,2,0)),0)</f>
        <v>0</v>
      </c>
      <c r="P3504" s="17">
        <f>VLOOKUP($K3504,[1]Budget!$V:$AE,8,0)*IF($C3504="1 - Revenues",1,IF(AND($C3504="5 - Transfers",MID($K3504,15,1)="4"),1,-1))</f>
        <v>0</v>
      </c>
      <c r="Q3504" s="17">
        <f>VLOOKUP($K3504,[1]Budget!$V:$AE,10,0)*IF($C3504="1 - Revenues",1,IF(AND($C3504="5 - Transfers",MID(K3504,15,1)="4"),1,-1))</f>
        <v>0</v>
      </c>
      <c r="S3504" s="18" t="b">
        <f>IF(LEFT(C3504,1)="1",1,-1)*SUMIF([1]Budget!V:V,'Budget Worksheet for Pivot Tabl'!K3504,[1]Budget!AC:AC)=P3504</f>
        <v>1</v>
      </c>
    </row>
    <row r="3505" spans="1:19" x14ac:dyDescent="0.25">
      <c r="A3505" t="s">
        <v>53</v>
      </c>
      <c r="B3505" t="s">
        <v>54</v>
      </c>
      <c r="C3505" t="s">
        <v>8</v>
      </c>
      <c r="D3505" t="str">
        <f t="shared" si="54"/>
        <v>OUTFLOWS</v>
      </c>
      <c r="E3505" t="s">
        <v>116</v>
      </c>
      <c r="F3505" t="s">
        <v>117</v>
      </c>
      <c r="G3505" t="s">
        <v>2121</v>
      </c>
      <c r="H3505" t="s">
        <v>2122</v>
      </c>
      <c r="I3505" t="s">
        <v>2024</v>
      </c>
      <c r="J3505" t="s">
        <v>2025</v>
      </c>
      <c r="K3505" t="s">
        <v>4522</v>
      </c>
      <c r="L3505" t="s">
        <v>601</v>
      </c>
      <c r="M3505" s="17">
        <f>VLOOKUP($K3505,[1]Budget!$V:$AE,5,0)*IF($C3505="1 - Revenues",1,IF(AND($C3505="5 - Transfers",MID(I3505,15,1)="4"),1,-1))</f>
        <v>0</v>
      </c>
      <c r="N3505" s="17">
        <f>VLOOKUP($K3505,[1]Budget!$V:$AE,6,0)*IF($C3505="1 - Revenues",1,IF(AND($C3505="5 - Transfers",MID(J3505,15,1)="4"),1,-1))</f>
        <v>0</v>
      </c>
      <c r="O3505" s="17">
        <f>IFERROR(IF(RIGHT(LEFT(K3505,15),1)="4",VLOOKUP(K3505,'[1]Budget Worksheet'!A:B,2,0),-1*VLOOKUP(K3505,'[1]Budget Worksheet'!A:B,2,0)),0)</f>
        <v>0</v>
      </c>
      <c r="P3505" s="17">
        <f>VLOOKUP($K3505,[1]Budget!$V:$AE,8,0)*IF($C3505="1 - Revenues",1,IF(AND($C3505="5 - Transfers",MID($K3505,15,1)="4"),1,-1))</f>
        <v>0</v>
      </c>
      <c r="Q3505" s="17">
        <f>VLOOKUP($K3505,[1]Budget!$V:$AE,10,0)*IF($C3505="1 - Revenues",1,IF(AND($C3505="5 - Transfers",MID(K3505,15,1)="4"),1,-1))</f>
        <v>0</v>
      </c>
      <c r="S3505" s="18" t="b">
        <f>IF(LEFT(C3505,1)="1",1,-1)*SUMIF([1]Budget!V:V,'Budget Worksheet for Pivot Tabl'!K3505,[1]Budget!AC:AC)=P3505</f>
        <v>1</v>
      </c>
    </row>
    <row r="3506" spans="1:19" x14ac:dyDescent="0.25">
      <c r="A3506" t="s">
        <v>53</v>
      </c>
      <c r="B3506" t="s">
        <v>54</v>
      </c>
      <c r="C3506" t="s">
        <v>8</v>
      </c>
      <c r="D3506" t="str">
        <f t="shared" si="54"/>
        <v>OUTFLOWS</v>
      </c>
      <c r="E3506" t="s">
        <v>116</v>
      </c>
      <c r="F3506" t="s">
        <v>117</v>
      </c>
      <c r="G3506" t="s">
        <v>2121</v>
      </c>
      <c r="H3506" t="s">
        <v>2122</v>
      </c>
      <c r="I3506" t="s">
        <v>2024</v>
      </c>
      <c r="J3506" t="s">
        <v>2025</v>
      </c>
      <c r="K3506" t="s">
        <v>4523</v>
      </c>
      <c r="L3506" t="s">
        <v>470</v>
      </c>
      <c r="M3506" s="17">
        <f>VLOOKUP($K3506,[1]Budget!$V:$AE,5,0)*IF($C3506="1 - Revenues",1,IF(AND($C3506="5 - Transfers",MID(I3506,15,1)="4"),1,-1))</f>
        <v>-6000</v>
      </c>
      <c r="N3506" s="17">
        <f>VLOOKUP($K3506,[1]Budget!$V:$AE,6,0)*IF($C3506="1 - Revenues",1,IF(AND($C3506="5 - Transfers",MID(J3506,15,1)="4"),1,-1))</f>
        <v>-1000</v>
      </c>
      <c r="O3506" s="17">
        <f>IFERROR(IF(RIGHT(LEFT(K3506,15),1)="4",VLOOKUP(K3506,'[1]Budget Worksheet'!A:B,2,0),-1*VLOOKUP(K3506,'[1]Budget Worksheet'!A:B,2,0)),0)</f>
        <v>0</v>
      </c>
      <c r="P3506" s="17">
        <f>VLOOKUP($K3506,[1]Budget!$V:$AE,8,0)*IF($C3506="1 - Revenues",1,IF(AND($C3506="5 - Transfers",MID($K3506,15,1)="4"),1,-1))</f>
        <v>0</v>
      </c>
      <c r="Q3506" s="17">
        <f>VLOOKUP($K3506,[1]Budget!$V:$AE,10,0)*IF($C3506="1 - Revenues",1,IF(AND($C3506="5 - Transfers",MID(K3506,15,1)="4"),1,-1))</f>
        <v>0</v>
      </c>
      <c r="S3506" s="18" t="b">
        <f>IF(LEFT(C3506,1)="1",1,-1)*SUMIF([1]Budget!V:V,'Budget Worksheet for Pivot Tabl'!K3506,[1]Budget!AC:AC)=P3506</f>
        <v>1</v>
      </c>
    </row>
    <row r="3507" spans="1:19" x14ac:dyDescent="0.25">
      <c r="A3507" t="s">
        <v>53</v>
      </c>
      <c r="B3507" t="s">
        <v>54</v>
      </c>
      <c r="C3507" t="s">
        <v>8</v>
      </c>
      <c r="D3507" t="str">
        <f t="shared" si="54"/>
        <v>OUTFLOWS</v>
      </c>
      <c r="E3507" t="s">
        <v>116</v>
      </c>
      <c r="F3507" t="s">
        <v>117</v>
      </c>
      <c r="G3507" t="s">
        <v>2121</v>
      </c>
      <c r="H3507" t="s">
        <v>2122</v>
      </c>
      <c r="I3507" t="s">
        <v>2024</v>
      </c>
      <c r="J3507" t="s">
        <v>2025</v>
      </c>
      <c r="K3507" t="s">
        <v>4524</v>
      </c>
      <c r="L3507" t="s">
        <v>606</v>
      </c>
      <c r="M3507" s="17">
        <f>VLOOKUP($K3507,[1]Budget!$V:$AE,5,0)*IF($C3507="1 - Revenues",1,IF(AND($C3507="5 - Transfers",MID(I3507,15,1)="4"),1,-1))</f>
        <v>-3000</v>
      </c>
      <c r="N3507" s="17">
        <f>VLOOKUP($K3507,[1]Budget!$V:$AE,6,0)*IF($C3507="1 - Revenues",1,IF(AND($C3507="5 - Transfers",MID(J3507,15,1)="4"),1,-1))</f>
        <v>-1000</v>
      </c>
      <c r="O3507" s="17">
        <f>IFERROR(IF(RIGHT(LEFT(K3507,15),1)="4",VLOOKUP(K3507,'[1]Budget Worksheet'!A:B,2,0),-1*VLOOKUP(K3507,'[1]Budget Worksheet'!A:B,2,0)),0)</f>
        <v>0</v>
      </c>
      <c r="P3507" s="17">
        <f>VLOOKUP($K3507,[1]Budget!$V:$AE,8,0)*IF($C3507="1 - Revenues",1,IF(AND($C3507="5 - Transfers",MID($K3507,15,1)="4"),1,-1))</f>
        <v>0</v>
      </c>
      <c r="Q3507" s="17">
        <f>VLOOKUP($K3507,[1]Budget!$V:$AE,10,0)*IF($C3507="1 - Revenues",1,IF(AND($C3507="5 - Transfers",MID(K3507,15,1)="4"),1,-1))</f>
        <v>0</v>
      </c>
      <c r="S3507" s="18" t="b">
        <f>IF(LEFT(C3507,1)="1",1,-1)*SUMIF([1]Budget!V:V,'Budget Worksheet for Pivot Tabl'!K3507,[1]Budget!AC:AC)=P3507</f>
        <v>1</v>
      </c>
    </row>
    <row r="3508" spans="1:19" x14ac:dyDescent="0.25">
      <c r="A3508" t="s">
        <v>53</v>
      </c>
      <c r="B3508" t="s">
        <v>54</v>
      </c>
      <c r="C3508" t="s">
        <v>8</v>
      </c>
      <c r="D3508" t="str">
        <f t="shared" si="54"/>
        <v>OUTFLOWS</v>
      </c>
      <c r="E3508" t="s">
        <v>116</v>
      </c>
      <c r="F3508" t="s">
        <v>117</v>
      </c>
      <c r="G3508" t="s">
        <v>2121</v>
      </c>
      <c r="H3508" t="s">
        <v>2122</v>
      </c>
      <c r="I3508" t="s">
        <v>2024</v>
      </c>
      <c r="J3508" t="s">
        <v>2025</v>
      </c>
      <c r="K3508" t="s">
        <v>4525</v>
      </c>
      <c r="L3508" t="s">
        <v>608</v>
      </c>
      <c r="M3508" s="17">
        <f>VLOOKUP($K3508,[1]Budget!$V:$AE,5,0)*IF($C3508="1 - Revenues",1,IF(AND($C3508="5 - Transfers",MID(I3508,15,1)="4"),1,-1))</f>
        <v>-5000</v>
      </c>
      <c r="N3508" s="17">
        <f>VLOOKUP($K3508,[1]Budget!$V:$AE,6,0)*IF($C3508="1 - Revenues",1,IF(AND($C3508="5 - Transfers",MID(J3508,15,1)="4"),1,-1))</f>
        <v>-2000</v>
      </c>
      <c r="O3508" s="17">
        <f>IFERROR(IF(RIGHT(LEFT(K3508,15),1)="4",VLOOKUP(K3508,'[1]Budget Worksheet'!A:B,2,0),-1*VLOOKUP(K3508,'[1]Budget Worksheet'!A:B,2,0)),0)</f>
        <v>0</v>
      </c>
      <c r="P3508" s="17">
        <f>VLOOKUP($K3508,[1]Budget!$V:$AE,8,0)*IF($C3508="1 - Revenues",1,IF(AND($C3508="5 - Transfers",MID($K3508,15,1)="4"),1,-1))</f>
        <v>0</v>
      </c>
      <c r="Q3508" s="17">
        <f>VLOOKUP($K3508,[1]Budget!$V:$AE,10,0)*IF($C3508="1 - Revenues",1,IF(AND($C3508="5 - Transfers",MID(K3508,15,1)="4"),1,-1))</f>
        <v>0</v>
      </c>
      <c r="S3508" s="18" t="b">
        <f>IF(LEFT(C3508,1)="1",1,-1)*SUMIF([1]Budget!V:V,'Budget Worksheet for Pivot Tabl'!K3508,[1]Budget!AC:AC)=P3508</f>
        <v>1</v>
      </c>
    </row>
    <row r="3509" spans="1:19" x14ac:dyDescent="0.25">
      <c r="A3509" t="s">
        <v>53</v>
      </c>
      <c r="B3509" t="s">
        <v>54</v>
      </c>
      <c r="C3509" t="s">
        <v>8</v>
      </c>
      <c r="D3509" t="str">
        <f t="shared" si="54"/>
        <v>OUTFLOWS</v>
      </c>
      <c r="E3509" t="s">
        <v>116</v>
      </c>
      <c r="F3509" t="s">
        <v>117</v>
      </c>
      <c r="G3509" t="s">
        <v>2121</v>
      </c>
      <c r="H3509" t="s">
        <v>2122</v>
      </c>
      <c r="I3509" t="s">
        <v>2024</v>
      </c>
      <c r="J3509" t="s">
        <v>2025</v>
      </c>
      <c r="K3509" t="s">
        <v>4526</v>
      </c>
      <c r="L3509" t="s">
        <v>610</v>
      </c>
      <c r="M3509" s="17">
        <f>VLOOKUP($K3509,[1]Budget!$V:$AE,5,0)*IF($C3509="1 - Revenues",1,IF(AND($C3509="5 - Transfers",MID(I3509,15,1)="4"),1,-1))</f>
        <v>-1000</v>
      </c>
      <c r="N3509" s="17">
        <f>VLOOKUP($K3509,[1]Budget!$V:$AE,6,0)*IF($C3509="1 - Revenues",1,IF(AND($C3509="5 - Transfers",MID(J3509,15,1)="4"),1,-1))</f>
        <v>0</v>
      </c>
      <c r="O3509" s="17">
        <f>IFERROR(IF(RIGHT(LEFT(K3509,15),1)="4",VLOOKUP(K3509,'[1]Budget Worksheet'!A:B,2,0),-1*VLOOKUP(K3509,'[1]Budget Worksheet'!A:B,2,0)),0)</f>
        <v>0</v>
      </c>
      <c r="P3509" s="17">
        <f>VLOOKUP($K3509,[1]Budget!$V:$AE,8,0)*IF($C3509="1 - Revenues",1,IF(AND($C3509="5 - Transfers",MID($K3509,15,1)="4"),1,-1))</f>
        <v>0</v>
      </c>
      <c r="Q3509" s="17">
        <f>VLOOKUP($K3509,[1]Budget!$V:$AE,10,0)*IF($C3509="1 - Revenues",1,IF(AND($C3509="5 - Transfers",MID(K3509,15,1)="4"),1,-1))</f>
        <v>0</v>
      </c>
      <c r="S3509" s="18" t="b">
        <f>IF(LEFT(C3509,1)="1",1,-1)*SUMIF([1]Budget!V:V,'Budget Worksheet for Pivot Tabl'!K3509,[1]Budget!AC:AC)=P3509</f>
        <v>1</v>
      </c>
    </row>
    <row r="3510" spans="1:19" x14ac:dyDescent="0.25">
      <c r="A3510" t="s">
        <v>53</v>
      </c>
      <c r="B3510" t="s">
        <v>54</v>
      </c>
      <c r="C3510" t="s">
        <v>8</v>
      </c>
      <c r="D3510" t="str">
        <f t="shared" si="54"/>
        <v>OUTFLOWS</v>
      </c>
      <c r="E3510" t="s">
        <v>116</v>
      </c>
      <c r="F3510" t="s">
        <v>117</v>
      </c>
      <c r="G3510" t="s">
        <v>2121</v>
      </c>
      <c r="H3510" t="s">
        <v>2122</v>
      </c>
      <c r="I3510" t="s">
        <v>2024</v>
      </c>
      <c r="J3510" t="s">
        <v>2025</v>
      </c>
      <c r="K3510" t="s">
        <v>4527</v>
      </c>
      <c r="L3510" t="s">
        <v>612</v>
      </c>
      <c r="M3510" s="17">
        <f>VLOOKUP($K3510,[1]Budget!$V:$AE,5,0)*IF($C3510="1 - Revenues",1,IF(AND($C3510="5 - Transfers",MID(I3510,15,1)="4"),1,-1))</f>
        <v>0</v>
      </c>
      <c r="N3510" s="17">
        <f>VLOOKUP($K3510,[1]Budget!$V:$AE,6,0)*IF($C3510="1 - Revenues",1,IF(AND($C3510="5 - Transfers",MID(J3510,15,1)="4"),1,-1))</f>
        <v>0</v>
      </c>
      <c r="O3510" s="17">
        <f>IFERROR(IF(RIGHT(LEFT(K3510,15),1)="4",VLOOKUP(K3510,'[1]Budget Worksheet'!A:B,2,0),-1*VLOOKUP(K3510,'[1]Budget Worksheet'!A:B,2,0)),0)</f>
        <v>0</v>
      </c>
      <c r="P3510" s="17">
        <f>VLOOKUP($K3510,[1]Budget!$V:$AE,8,0)*IF($C3510="1 - Revenues",1,IF(AND($C3510="5 - Transfers",MID($K3510,15,1)="4"),1,-1))</f>
        <v>0</v>
      </c>
      <c r="Q3510" s="17">
        <f>VLOOKUP($K3510,[1]Budget!$V:$AE,10,0)*IF($C3510="1 - Revenues",1,IF(AND($C3510="5 - Transfers",MID(K3510,15,1)="4"),1,-1))</f>
        <v>0</v>
      </c>
      <c r="S3510" s="18" t="b">
        <f>IF(LEFT(C3510,1)="1",1,-1)*SUMIF([1]Budget!V:V,'Budget Worksheet for Pivot Tabl'!K3510,[1]Budget!AC:AC)=P3510</f>
        <v>1</v>
      </c>
    </row>
    <row r="3511" spans="1:19" x14ac:dyDescent="0.25">
      <c r="A3511" t="s">
        <v>53</v>
      </c>
      <c r="B3511" t="s">
        <v>54</v>
      </c>
      <c r="C3511" t="s">
        <v>8</v>
      </c>
      <c r="D3511" t="str">
        <f t="shared" si="54"/>
        <v>OUTFLOWS</v>
      </c>
      <c r="E3511" t="s">
        <v>116</v>
      </c>
      <c r="F3511" t="s">
        <v>117</v>
      </c>
      <c r="G3511" t="s">
        <v>2121</v>
      </c>
      <c r="H3511" t="s">
        <v>2122</v>
      </c>
      <c r="I3511" t="s">
        <v>2024</v>
      </c>
      <c r="J3511" t="s">
        <v>2025</v>
      </c>
      <c r="K3511" t="s">
        <v>4528</v>
      </c>
      <c r="L3511" t="s">
        <v>614</v>
      </c>
      <c r="M3511" s="17">
        <f>VLOOKUP($K3511,[1]Budget!$V:$AE,5,0)*IF($C3511="1 - Revenues",1,IF(AND($C3511="5 - Transfers",MID(I3511,15,1)="4"),1,-1))</f>
        <v>0</v>
      </c>
      <c r="N3511" s="17">
        <f>VLOOKUP($K3511,[1]Budget!$V:$AE,6,0)*IF($C3511="1 - Revenues",1,IF(AND($C3511="5 - Transfers",MID(J3511,15,1)="4"),1,-1))</f>
        <v>0</v>
      </c>
      <c r="O3511" s="17">
        <f>IFERROR(IF(RIGHT(LEFT(K3511,15),1)="4",VLOOKUP(K3511,'[1]Budget Worksheet'!A:B,2,0),-1*VLOOKUP(K3511,'[1]Budget Worksheet'!A:B,2,0)),0)</f>
        <v>0</v>
      </c>
      <c r="P3511" s="17">
        <f>VLOOKUP($K3511,[1]Budget!$V:$AE,8,0)*IF($C3511="1 - Revenues",1,IF(AND($C3511="5 - Transfers",MID($K3511,15,1)="4"),1,-1))</f>
        <v>0</v>
      </c>
      <c r="Q3511" s="17">
        <f>VLOOKUP($K3511,[1]Budget!$V:$AE,10,0)*IF($C3511="1 - Revenues",1,IF(AND($C3511="5 - Transfers",MID(K3511,15,1)="4"),1,-1))</f>
        <v>0</v>
      </c>
      <c r="S3511" s="18" t="b">
        <f>IF(LEFT(C3511,1)="1",1,-1)*SUMIF([1]Budget!V:V,'Budget Worksheet for Pivot Tabl'!K3511,[1]Budget!AC:AC)=P3511</f>
        <v>1</v>
      </c>
    </row>
    <row r="3512" spans="1:19" x14ac:dyDescent="0.25">
      <c r="A3512" t="s">
        <v>53</v>
      </c>
      <c r="B3512" t="s">
        <v>54</v>
      </c>
      <c r="C3512" t="s">
        <v>8</v>
      </c>
      <c r="D3512" t="str">
        <f t="shared" si="54"/>
        <v>OUTFLOWS</v>
      </c>
      <c r="E3512" t="s">
        <v>116</v>
      </c>
      <c r="F3512" t="s">
        <v>117</v>
      </c>
      <c r="G3512" t="s">
        <v>2121</v>
      </c>
      <c r="H3512" t="s">
        <v>2122</v>
      </c>
      <c r="I3512" t="s">
        <v>2024</v>
      </c>
      <c r="J3512" t="s">
        <v>2025</v>
      </c>
      <c r="K3512" t="s">
        <v>4529</v>
      </c>
      <c r="L3512" t="s">
        <v>616</v>
      </c>
      <c r="M3512" s="17">
        <f>VLOOKUP($K3512,[1]Budget!$V:$AE,5,0)*IF($C3512="1 - Revenues",1,IF(AND($C3512="5 - Transfers",MID(I3512,15,1)="4"),1,-1))</f>
        <v>-1000</v>
      </c>
      <c r="N3512" s="17">
        <f>VLOOKUP($K3512,[1]Budget!$V:$AE,6,0)*IF($C3512="1 - Revenues",1,IF(AND($C3512="5 - Transfers",MID(J3512,15,1)="4"),1,-1))</f>
        <v>-1000</v>
      </c>
      <c r="O3512" s="17">
        <f>IFERROR(IF(RIGHT(LEFT(K3512,15),1)="4",VLOOKUP(K3512,'[1]Budget Worksheet'!A:B,2,0),-1*VLOOKUP(K3512,'[1]Budget Worksheet'!A:B,2,0)),0)</f>
        <v>-1800</v>
      </c>
      <c r="P3512" s="17">
        <f>VLOOKUP($K3512,[1]Budget!$V:$AE,8,0)*IF($C3512="1 - Revenues",1,IF(AND($C3512="5 - Transfers",MID($K3512,15,1)="4"),1,-1))</f>
        <v>-2000</v>
      </c>
      <c r="Q3512" s="17">
        <f>VLOOKUP($K3512,[1]Budget!$V:$AE,10,0)*IF($C3512="1 - Revenues",1,IF(AND($C3512="5 - Transfers",MID(K3512,15,1)="4"),1,-1))</f>
        <v>-200</v>
      </c>
      <c r="S3512" s="18" t="b">
        <f>IF(LEFT(C3512,1)="1",1,-1)*SUMIF([1]Budget!V:V,'Budget Worksheet for Pivot Tabl'!K3512,[1]Budget!AC:AC)=P3512</f>
        <v>1</v>
      </c>
    </row>
    <row r="3513" spans="1:19" x14ac:dyDescent="0.25">
      <c r="A3513" t="s">
        <v>53</v>
      </c>
      <c r="B3513" t="s">
        <v>54</v>
      </c>
      <c r="C3513" t="s">
        <v>8</v>
      </c>
      <c r="D3513" t="str">
        <f t="shared" si="54"/>
        <v>OUTFLOWS</v>
      </c>
      <c r="E3513" t="s">
        <v>116</v>
      </c>
      <c r="F3513" t="s">
        <v>117</v>
      </c>
      <c r="G3513" t="s">
        <v>2121</v>
      </c>
      <c r="H3513" t="s">
        <v>2122</v>
      </c>
      <c r="I3513" t="s">
        <v>2024</v>
      </c>
      <c r="J3513" t="s">
        <v>2025</v>
      </c>
      <c r="K3513" t="s">
        <v>4530</v>
      </c>
      <c r="L3513" t="s">
        <v>618</v>
      </c>
      <c r="M3513" s="17">
        <f>VLOOKUP($K3513,[1]Budget!$V:$AE,5,0)*IF($C3513="1 - Revenues",1,IF(AND($C3513="5 - Transfers",MID(I3513,15,1)="4"),1,-1))</f>
        <v>0</v>
      </c>
      <c r="N3513" s="17">
        <f>VLOOKUP($K3513,[1]Budget!$V:$AE,6,0)*IF($C3513="1 - Revenues",1,IF(AND($C3513="5 - Transfers",MID(J3513,15,1)="4"),1,-1))</f>
        <v>0</v>
      </c>
      <c r="O3513" s="17">
        <f>IFERROR(IF(RIGHT(LEFT(K3513,15),1)="4",VLOOKUP(K3513,'[1]Budget Worksheet'!A:B,2,0),-1*VLOOKUP(K3513,'[1]Budget Worksheet'!A:B,2,0)),0)</f>
        <v>0</v>
      </c>
      <c r="P3513" s="17">
        <f>VLOOKUP($K3513,[1]Budget!$V:$AE,8,0)*IF($C3513="1 - Revenues",1,IF(AND($C3513="5 - Transfers",MID($K3513,15,1)="4"),1,-1))</f>
        <v>0</v>
      </c>
      <c r="Q3513" s="17">
        <f>VLOOKUP($K3513,[1]Budget!$V:$AE,10,0)*IF($C3513="1 - Revenues",1,IF(AND($C3513="5 - Transfers",MID(K3513,15,1)="4"),1,-1))</f>
        <v>0</v>
      </c>
      <c r="S3513" s="18" t="b">
        <f>IF(LEFT(C3513,1)="1",1,-1)*SUMIF([1]Budget!V:V,'Budget Worksheet for Pivot Tabl'!K3513,[1]Budget!AC:AC)=P3513</f>
        <v>1</v>
      </c>
    </row>
    <row r="3514" spans="1:19" x14ac:dyDescent="0.25">
      <c r="A3514" t="s">
        <v>53</v>
      </c>
      <c r="B3514" t="s">
        <v>54</v>
      </c>
      <c r="C3514" t="s">
        <v>8</v>
      </c>
      <c r="D3514" t="str">
        <f t="shared" si="54"/>
        <v>OUTFLOWS</v>
      </c>
      <c r="E3514" t="s">
        <v>116</v>
      </c>
      <c r="F3514" t="s">
        <v>117</v>
      </c>
      <c r="G3514" t="s">
        <v>2121</v>
      </c>
      <c r="H3514" t="s">
        <v>2122</v>
      </c>
      <c r="I3514" t="s">
        <v>2024</v>
      </c>
      <c r="J3514" t="s">
        <v>2025</v>
      </c>
      <c r="K3514" t="s">
        <v>4531</v>
      </c>
      <c r="L3514" t="s">
        <v>620</v>
      </c>
      <c r="M3514" s="17">
        <f>VLOOKUP($K3514,[1]Budget!$V:$AE,5,0)*IF($C3514="1 - Revenues",1,IF(AND($C3514="5 - Transfers",MID(I3514,15,1)="4"),1,-1))</f>
        <v>0</v>
      </c>
      <c r="N3514" s="17">
        <f>VLOOKUP($K3514,[1]Budget!$V:$AE,6,0)*IF($C3514="1 - Revenues",1,IF(AND($C3514="5 - Transfers",MID(J3514,15,1)="4"),1,-1))</f>
        <v>0</v>
      </c>
      <c r="O3514" s="17">
        <f>IFERROR(IF(RIGHT(LEFT(K3514,15),1)="4",VLOOKUP(K3514,'[1]Budget Worksheet'!A:B,2,0),-1*VLOOKUP(K3514,'[1]Budget Worksheet'!A:B,2,0)),0)</f>
        <v>0</v>
      </c>
      <c r="P3514" s="17">
        <f>VLOOKUP($K3514,[1]Budget!$V:$AE,8,0)*IF($C3514="1 - Revenues",1,IF(AND($C3514="5 - Transfers",MID($K3514,15,1)="4"),1,-1))</f>
        <v>0</v>
      </c>
      <c r="Q3514" s="17">
        <f>VLOOKUP($K3514,[1]Budget!$V:$AE,10,0)*IF($C3514="1 - Revenues",1,IF(AND($C3514="5 - Transfers",MID(K3514,15,1)="4"),1,-1))</f>
        <v>0</v>
      </c>
      <c r="S3514" s="18" t="b">
        <f>IF(LEFT(C3514,1)="1",1,-1)*SUMIF([1]Budget!V:V,'Budget Worksheet for Pivot Tabl'!K3514,[1]Budget!AC:AC)=P3514</f>
        <v>1</v>
      </c>
    </row>
    <row r="3515" spans="1:19" x14ac:dyDescent="0.25">
      <c r="A3515" t="s">
        <v>53</v>
      </c>
      <c r="B3515" t="s">
        <v>54</v>
      </c>
      <c r="C3515" t="s">
        <v>8</v>
      </c>
      <c r="D3515" t="str">
        <f t="shared" si="54"/>
        <v>OUTFLOWS</v>
      </c>
      <c r="E3515" t="s">
        <v>116</v>
      </c>
      <c r="F3515" t="s">
        <v>117</v>
      </c>
      <c r="G3515" t="s">
        <v>2121</v>
      </c>
      <c r="H3515" t="s">
        <v>2122</v>
      </c>
      <c r="I3515" t="s">
        <v>2024</v>
      </c>
      <c r="J3515" t="s">
        <v>2025</v>
      </c>
      <c r="K3515" t="s">
        <v>4532</v>
      </c>
      <c r="L3515" t="s">
        <v>472</v>
      </c>
      <c r="M3515" s="17">
        <f>VLOOKUP($K3515,[1]Budget!$V:$AE,5,0)*IF($C3515="1 - Revenues",1,IF(AND($C3515="5 - Transfers",MID(I3515,15,1)="4"),1,-1))</f>
        <v>0</v>
      </c>
      <c r="N3515" s="17">
        <f>VLOOKUP($K3515,[1]Budget!$V:$AE,6,0)*IF($C3515="1 - Revenues",1,IF(AND($C3515="5 - Transfers",MID(J3515,15,1)="4"),1,-1))</f>
        <v>0</v>
      </c>
      <c r="O3515" s="17">
        <f>IFERROR(IF(RIGHT(LEFT(K3515,15),1)="4",VLOOKUP(K3515,'[1]Budget Worksheet'!A:B,2,0),-1*VLOOKUP(K3515,'[1]Budget Worksheet'!A:B,2,0)),0)</f>
        <v>0</v>
      </c>
      <c r="P3515" s="17">
        <f>VLOOKUP($K3515,[1]Budget!$V:$AE,8,0)*IF($C3515="1 - Revenues",1,IF(AND($C3515="5 - Transfers",MID($K3515,15,1)="4"),1,-1))</f>
        <v>0</v>
      </c>
      <c r="Q3515" s="17">
        <f>VLOOKUP($K3515,[1]Budget!$V:$AE,10,0)*IF($C3515="1 - Revenues",1,IF(AND($C3515="5 - Transfers",MID(K3515,15,1)="4"),1,-1))</f>
        <v>0</v>
      </c>
      <c r="S3515" s="18" t="b">
        <f>IF(LEFT(C3515,1)="1",1,-1)*SUMIF([1]Budget!V:V,'Budget Worksheet for Pivot Tabl'!K3515,[1]Budget!AC:AC)=P3515</f>
        <v>1</v>
      </c>
    </row>
    <row r="3516" spans="1:19" x14ac:dyDescent="0.25">
      <c r="A3516" t="s">
        <v>53</v>
      </c>
      <c r="B3516" t="s">
        <v>54</v>
      </c>
      <c r="C3516" t="s">
        <v>8</v>
      </c>
      <c r="D3516" t="str">
        <f t="shared" si="54"/>
        <v>OUTFLOWS</v>
      </c>
      <c r="E3516" t="s">
        <v>116</v>
      </c>
      <c r="F3516" t="s">
        <v>117</v>
      </c>
      <c r="G3516" t="s">
        <v>2121</v>
      </c>
      <c r="H3516" t="s">
        <v>2122</v>
      </c>
      <c r="I3516" t="s">
        <v>2024</v>
      </c>
      <c r="J3516" t="s">
        <v>2025</v>
      </c>
      <c r="K3516" t="s">
        <v>4533</v>
      </c>
      <c r="L3516" t="s">
        <v>627</v>
      </c>
      <c r="M3516" s="17">
        <f>VLOOKUP($K3516,[1]Budget!$V:$AE,5,0)*IF($C3516="1 - Revenues",1,IF(AND($C3516="5 - Transfers",MID(I3516,15,1)="4"),1,-1))</f>
        <v>0</v>
      </c>
      <c r="N3516" s="17">
        <f>VLOOKUP($K3516,[1]Budget!$V:$AE,6,0)*IF($C3516="1 - Revenues",1,IF(AND($C3516="5 - Transfers",MID(J3516,15,1)="4"),1,-1))</f>
        <v>0</v>
      </c>
      <c r="O3516" s="17">
        <f>IFERROR(IF(RIGHT(LEFT(K3516,15),1)="4",VLOOKUP(K3516,'[1]Budget Worksheet'!A:B,2,0),-1*VLOOKUP(K3516,'[1]Budget Worksheet'!A:B,2,0)),0)</f>
        <v>0</v>
      </c>
      <c r="P3516" s="17">
        <f>VLOOKUP($K3516,[1]Budget!$V:$AE,8,0)*IF($C3516="1 - Revenues",1,IF(AND($C3516="5 - Transfers",MID($K3516,15,1)="4"),1,-1))</f>
        <v>0</v>
      </c>
      <c r="Q3516" s="17">
        <f>VLOOKUP($K3516,[1]Budget!$V:$AE,10,0)*IF($C3516="1 - Revenues",1,IF(AND($C3516="5 - Transfers",MID(K3516,15,1)="4"),1,-1))</f>
        <v>0</v>
      </c>
      <c r="S3516" s="18" t="b">
        <f>IF(LEFT(C3516,1)="1",1,-1)*SUMIF([1]Budget!V:V,'Budget Worksheet for Pivot Tabl'!K3516,[1]Budget!AC:AC)=P3516</f>
        <v>1</v>
      </c>
    </row>
    <row r="3517" spans="1:19" x14ac:dyDescent="0.25">
      <c r="A3517" t="s">
        <v>53</v>
      </c>
      <c r="B3517" t="s">
        <v>54</v>
      </c>
      <c r="C3517" t="s">
        <v>8</v>
      </c>
      <c r="D3517" t="str">
        <f t="shared" si="54"/>
        <v>OUTFLOWS</v>
      </c>
      <c r="E3517" t="s">
        <v>116</v>
      </c>
      <c r="F3517" t="s">
        <v>117</v>
      </c>
      <c r="G3517" t="s">
        <v>2121</v>
      </c>
      <c r="H3517" t="s">
        <v>2122</v>
      </c>
      <c r="I3517" t="s">
        <v>2024</v>
      </c>
      <c r="J3517" t="s">
        <v>2025</v>
      </c>
      <c r="K3517" t="s">
        <v>4534</v>
      </c>
      <c r="L3517" t="s">
        <v>629</v>
      </c>
      <c r="M3517" s="17">
        <f>VLOOKUP($K3517,[1]Budget!$V:$AE,5,0)*IF($C3517="1 - Revenues",1,IF(AND($C3517="5 - Transfers",MID(I3517,15,1)="4"),1,-1))</f>
        <v>-8000</v>
      </c>
      <c r="N3517" s="17">
        <f>VLOOKUP($K3517,[1]Budget!$V:$AE,6,0)*IF($C3517="1 - Revenues",1,IF(AND($C3517="5 - Transfers",MID(J3517,15,1)="4"),1,-1))</f>
        <v>-7000</v>
      </c>
      <c r="O3517" s="17">
        <f>IFERROR(IF(RIGHT(LEFT(K3517,15),1)="4",VLOOKUP(K3517,'[1]Budget Worksheet'!A:B,2,0),-1*VLOOKUP(K3517,'[1]Budget Worksheet'!A:B,2,0)),0)</f>
        <v>-7500</v>
      </c>
      <c r="P3517" s="17">
        <f>VLOOKUP($K3517,[1]Budget!$V:$AE,8,0)*IF($C3517="1 - Revenues",1,IF(AND($C3517="5 - Transfers",MID($K3517,15,1)="4"),1,-1))</f>
        <v>-7500</v>
      </c>
      <c r="Q3517" s="17">
        <f>VLOOKUP($K3517,[1]Budget!$V:$AE,10,0)*IF($C3517="1 - Revenues",1,IF(AND($C3517="5 - Transfers",MID(K3517,15,1)="4"),1,-1))</f>
        <v>0</v>
      </c>
      <c r="S3517" s="18" t="b">
        <f>IF(LEFT(C3517,1)="1",1,-1)*SUMIF([1]Budget!V:V,'Budget Worksheet for Pivot Tabl'!K3517,[1]Budget!AC:AC)=P3517</f>
        <v>1</v>
      </c>
    </row>
    <row r="3518" spans="1:19" x14ac:dyDescent="0.25">
      <c r="A3518" t="s">
        <v>53</v>
      </c>
      <c r="B3518" t="s">
        <v>54</v>
      </c>
      <c r="C3518" t="s">
        <v>9</v>
      </c>
      <c r="D3518" t="str">
        <f t="shared" si="54"/>
        <v>OUTFLOWS</v>
      </c>
      <c r="E3518" t="s">
        <v>116</v>
      </c>
      <c r="F3518" t="s">
        <v>117</v>
      </c>
      <c r="G3518" t="s">
        <v>2121</v>
      </c>
      <c r="H3518" t="s">
        <v>2122</v>
      </c>
      <c r="I3518" t="s">
        <v>2024</v>
      </c>
      <c r="J3518" t="s">
        <v>2025</v>
      </c>
      <c r="K3518" t="s">
        <v>4535</v>
      </c>
      <c r="L3518" t="s">
        <v>476</v>
      </c>
      <c r="M3518" s="17">
        <f>VLOOKUP($K3518,[1]Budget!$V:$AE,5,0)*IF($C3518="1 - Revenues",1,IF(AND($C3518="5 - Transfers",MID(I3518,15,1)="4"),1,-1))</f>
        <v>-53000</v>
      </c>
      <c r="N3518" s="17">
        <f>VLOOKUP($K3518,[1]Budget!$V:$AE,6,0)*IF($C3518="1 - Revenues",1,IF(AND($C3518="5 - Transfers",MID(J3518,15,1)="4"),1,-1))</f>
        <v>-44000</v>
      </c>
      <c r="O3518" s="17">
        <f>IFERROR(IF(RIGHT(LEFT(K3518,15),1)="4",VLOOKUP(K3518,'[1]Budget Worksheet'!A:B,2,0),-1*VLOOKUP(K3518,'[1]Budget Worksheet'!A:B,2,0)),0)</f>
        <v>0</v>
      </c>
      <c r="P3518" s="17">
        <f>VLOOKUP($K3518,[1]Budget!$V:$AE,8,0)*IF($C3518="1 - Revenues",1,IF(AND($C3518="5 - Transfers",MID($K3518,15,1)="4"),1,-1))</f>
        <v>0</v>
      </c>
      <c r="Q3518" s="17">
        <f>VLOOKUP($K3518,[1]Budget!$V:$AE,10,0)*IF($C3518="1 - Revenues",1,IF(AND($C3518="5 - Transfers",MID(K3518,15,1)="4"),1,-1))</f>
        <v>0</v>
      </c>
      <c r="S3518" s="18" t="b">
        <f>IF(LEFT(C3518,1)="1",1,-1)*SUMIF([1]Budget!V:V,'Budget Worksheet for Pivot Tabl'!K3518,[1]Budget!AC:AC)=P3518</f>
        <v>1</v>
      </c>
    </row>
    <row r="3519" spans="1:19" x14ac:dyDescent="0.25">
      <c r="A3519" t="s">
        <v>53</v>
      </c>
      <c r="B3519" t="s">
        <v>54</v>
      </c>
      <c r="C3519" t="s">
        <v>9</v>
      </c>
      <c r="D3519" t="str">
        <f t="shared" si="54"/>
        <v>OUTFLOWS</v>
      </c>
      <c r="E3519" t="s">
        <v>116</v>
      </c>
      <c r="F3519" t="s">
        <v>117</v>
      </c>
      <c r="G3519" t="s">
        <v>2121</v>
      </c>
      <c r="H3519" t="s">
        <v>2122</v>
      </c>
      <c r="I3519" t="s">
        <v>2024</v>
      </c>
      <c r="J3519" t="s">
        <v>2025</v>
      </c>
      <c r="K3519" t="s">
        <v>4536</v>
      </c>
      <c r="L3519" t="s">
        <v>482</v>
      </c>
      <c r="M3519" s="17">
        <f>VLOOKUP($K3519,[1]Budget!$V:$AE,5,0)*IF($C3519="1 - Revenues",1,IF(AND($C3519="5 - Transfers",MID(I3519,15,1)="4"),1,-1))</f>
        <v>0</v>
      </c>
      <c r="N3519" s="17">
        <f>VLOOKUP($K3519,[1]Budget!$V:$AE,6,0)*IF($C3519="1 - Revenues",1,IF(AND($C3519="5 - Transfers",MID(J3519,15,1)="4"),1,-1))</f>
        <v>0</v>
      </c>
      <c r="O3519" s="17">
        <f>IFERROR(IF(RIGHT(LEFT(K3519,15),1)="4",VLOOKUP(K3519,'[1]Budget Worksheet'!A:B,2,0),-1*VLOOKUP(K3519,'[1]Budget Worksheet'!A:B,2,0)),0)</f>
        <v>0</v>
      </c>
      <c r="P3519" s="17">
        <f>VLOOKUP($K3519,[1]Budget!$V:$AE,8,0)*IF($C3519="1 - Revenues",1,IF(AND($C3519="5 - Transfers",MID($K3519,15,1)="4"),1,-1))</f>
        <v>0</v>
      </c>
      <c r="Q3519" s="17">
        <f>VLOOKUP($K3519,[1]Budget!$V:$AE,10,0)*IF($C3519="1 - Revenues",1,IF(AND($C3519="5 - Transfers",MID(K3519,15,1)="4"),1,-1))</f>
        <v>0</v>
      </c>
      <c r="S3519" s="18" t="b">
        <f>IF(LEFT(C3519,1)="1",1,-1)*SUMIF([1]Budget!V:V,'Budget Worksheet for Pivot Tabl'!K3519,[1]Budget!AC:AC)=P3519</f>
        <v>1</v>
      </c>
    </row>
    <row r="3520" spans="1:19" x14ac:dyDescent="0.25">
      <c r="A3520" t="s">
        <v>53</v>
      </c>
      <c r="B3520" t="s">
        <v>54</v>
      </c>
      <c r="C3520" t="s">
        <v>9</v>
      </c>
      <c r="D3520" t="str">
        <f t="shared" si="54"/>
        <v>OUTFLOWS</v>
      </c>
      <c r="E3520" t="s">
        <v>116</v>
      </c>
      <c r="F3520" t="s">
        <v>117</v>
      </c>
      <c r="G3520" t="s">
        <v>2121</v>
      </c>
      <c r="H3520" t="s">
        <v>2122</v>
      </c>
      <c r="I3520" t="s">
        <v>2024</v>
      </c>
      <c r="J3520" t="s">
        <v>2025</v>
      </c>
      <c r="K3520" t="s">
        <v>4537</v>
      </c>
      <c r="L3520" t="s">
        <v>640</v>
      </c>
      <c r="M3520" s="17">
        <f>VLOOKUP($K3520,[1]Budget!$V:$AE,5,0)*IF($C3520="1 - Revenues",1,IF(AND($C3520="5 - Transfers",MID(I3520,15,1)="4"),1,-1))</f>
        <v>0</v>
      </c>
      <c r="N3520" s="17">
        <f>VLOOKUP($K3520,[1]Budget!$V:$AE,6,0)*IF($C3520="1 - Revenues",1,IF(AND($C3520="5 - Transfers",MID(J3520,15,1)="4"),1,-1))</f>
        <v>0</v>
      </c>
      <c r="O3520" s="17">
        <f>IFERROR(IF(RIGHT(LEFT(K3520,15),1)="4",VLOOKUP(K3520,'[1]Budget Worksheet'!A:B,2,0),-1*VLOOKUP(K3520,'[1]Budget Worksheet'!A:B,2,0)),0)</f>
        <v>0</v>
      </c>
      <c r="P3520" s="17">
        <f>VLOOKUP($K3520,[1]Budget!$V:$AE,8,0)*IF($C3520="1 - Revenues",1,IF(AND($C3520="5 - Transfers",MID($K3520,15,1)="4"),1,-1))</f>
        <v>0</v>
      </c>
      <c r="Q3520" s="17">
        <f>VLOOKUP($K3520,[1]Budget!$V:$AE,10,0)*IF($C3520="1 - Revenues",1,IF(AND($C3520="5 - Transfers",MID(K3520,15,1)="4"),1,-1))</f>
        <v>0</v>
      </c>
      <c r="S3520" s="18" t="b">
        <f>IF(LEFT(C3520,1)="1",1,-1)*SUMIF([1]Budget!V:V,'Budget Worksheet for Pivot Tabl'!K3520,[1]Budget!AC:AC)=P3520</f>
        <v>1</v>
      </c>
    </row>
    <row r="3521" spans="1:19" x14ac:dyDescent="0.25">
      <c r="A3521" t="s">
        <v>53</v>
      </c>
      <c r="B3521" t="s">
        <v>54</v>
      </c>
      <c r="C3521" t="s">
        <v>9</v>
      </c>
      <c r="D3521" t="str">
        <f t="shared" si="54"/>
        <v>OUTFLOWS</v>
      </c>
      <c r="E3521" t="s">
        <v>116</v>
      </c>
      <c r="F3521" t="s">
        <v>117</v>
      </c>
      <c r="G3521" t="s">
        <v>2121</v>
      </c>
      <c r="H3521" t="s">
        <v>2122</v>
      </c>
      <c r="I3521" t="s">
        <v>2024</v>
      </c>
      <c r="J3521" t="s">
        <v>2025</v>
      </c>
      <c r="K3521" t="s">
        <v>4538</v>
      </c>
      <c r="L3521" t="s">
        <v>792</v>
      </c>
      <c r="M3521" s="17">
        <f>VLOOKUP($K3521,[1]Budget!$V:$AE,5,0)*IF($C3521="1 - Revenues",1,IF(AND($C3521="5 - Transfers",MID(I3521,15,1)="4"),1,-1))</f>
        <v>0</v>
      </c>
      <c r="N3521" s="17">
        <f>VLOOKUP($K3521,[1]Budget!$V:$AE,6,0)*IF($C3521="1 - Revenues",1,IF(AND($C3521="5 - Transfers",MID(J3521,15,1)="4"),1,-1))</f>
        <v>0</v>
      </c>
      <c r="O3521" s="17">
        <f>IFERROR(IF(RIGHT(LEFT(K3521,15),1)="4",VLOOKUP(K3521,'[1]Budget Worksheet'!A:B,2,0),-1*VLOOKUP(K3521,'[1]Budget Worksheet'!A:B,2,0)),0)</f>
        <v>0</v>
      </c>
      <c r="P3521" s="17">
        <f>VLOOKUP($K3521,[1]Budget!$V:$AE,8,0)*IF($C3521="1 - Revenues",1,IF(AND($C3521="5 - Transfers",MID($K3521,15,1)="4"),1,-1))</f>
        <v>0</v>
      </c>
      <c r="Q3521" s="17">
        <f>VLOOKUP($K3521,[1]Budget!$V:$AE,10,0)*IF($C3521="1 - Revenues",1,IF(AND($C3521="5 - Transfers",MID(K3521,15,1)="4"),1,-1))</f>
        <v>0</v>
      </c>
      <c r="S3521" s="18" t="b">
        <f>IF(LEFT(C3521,1)="1",1,-1)*SUMIF([1]Budget!V:V,'Budget Worksheet for Pivot Tabl'!K3521,[1]Budget!AC:AC)=P3521</f>
        <v>1</v>
      </c>
    </row>
    <row r="3522" spans="1:19" x14ac:dyDescent="0.25">
      <c r="A3522" t="s">
        <v>53</v>
      </c>
      <c r="B3522" t="s">
        <v>54</v>
      </c>
      <c r="C3522" t="s">
        <v>9</v>
      </c>
      <c r="D3522" t="str">
        <f t="shared" si="54"/>
        <v>OUTFLOWS</v>
      </c>
      <c r="E3522" t="s">
        <v>116</v>
      </c>
      <c r="F3522" t="s">
        <v>117</v>
      </c>
      <c r="G3522" t="s">
        <v>2121</v>
      </c>
      <c r="H3522" t="s">
        <v>2122</v>
      </c>
      <c r="I3522" t="s">
        <v>2024</v>
      </c>
      <c r="J3522" t="s">
        <v>2025</v>
      </c>
      <c r="K3522" t="s">
        <v>4539</v>
      </c>
      <c r="L3522" t="s">
        <v>4283</v>
      </c>
      <c r="M3522" s="17">
        <f>VLOOKUP($K3522,[1]Budget!$V:$AE,5,0)*IF($C3522="1 - Revenues",1,IF(AND($C3522="5 - Transfers",MID(I3522,15,1)="4"),1,-1))</f>
        <v>0</v>
      </c>
      <c r="N3522" s="17">
        <f>VLOOKUP($K3522,[1]Budget!$V:$AE,6,0)*IF($C3522="1 - Revenues",1,IF(AND($C3522="5 - Transfers",MID(J3522,15,1)="4"),1,-1))</f>
        <v>0</v>
      </c>
      <c r="O3522" s="17">
        <f>IFERROR(IF(RIGHT(LEFT(K3522,15),1)="4",VLOOKUP(K3522,'[1]Budget Worksheet'!A:B,2,0),-1*VLOOKUP(K3522,'[1]Budget Worksheet'!A:B,2,0)),0)</f>
        <v>0</v>
      </c>
      <c r="P3522" s="17">
        <f>VLOOKUP($K3522,[1]Budget!$V:$AE,8,0)*IF($C3522="1 - Revenues",1,IF(AND($C3522="5 - Transfers",MID($K3522,15,1)="4"),1,-1))</f>
        <v>0</v>
      </c>
      <c r="Q3522" s="17">
        <f>VLOOKUP($K3522,[1]Budget!$V:$AE,10,0)*IF($C3522="1 - Revenues",1,IF(AND($C3522="5 - Transfers",MID(K3522,15,1)="4"),1,-1))</f>
        <v>0</v>
      </c>
      <c r="S3522" s="18" t="b">
        <f>IF(LEFT(C3522,1)="1",1,-1)*SUMIF([1]Budget!V:V,'Budget Worksheet for Pivot Tabl'!K3522,[1]Budget!AC:AC)=P3522</f>
        <v>1</v>
      </c>
    </row>
    <row r="3523" spans="1:19" x14ac:dyDescent="0.25">
      <c r="A3523" t="s">
        <v>53</v>
      </c>
      <c r="B3523" t="s">
        <v>54</v>
      </c>
      <c r="C3523" t="s">
        <v>9</v>
      </c>
      <c r="D3523" t="str">
        <f t="shared" ref="D3523:D3586" si="55">IF(C3523="1 - Revenues","INFLOWS","OUTFLOWS")</f>
        <v>OUTFLOWS</v>
      </c>
      <c r="E3523" t="s">
        <v>116</v>
      </c>
      <c r="F3523" t="s">
        <v>117</v>
      </c>
      <c r="G3523" t="s">
        <v>2121</v>
      </c>
      <c r="H3523" t="s">
        <v>2122</v>
      </c>
      <c r="I3523" t="s">
        <v>2024</v>
      </c>
      <c r="J3523" t="s">
        <v>2025</v>
      </c>
      <c r="K3523" t="s">
        <v>4540</v>
      </c>
      <c r="L3523" t="s">
        <v>490</v>
      </c>
      <c r="M3523" s="17">
        <f>VLOOKUP($K3523,[1]Budget!$V:$AE,5,0)*IF($C3523="1 - Revenues",1,IF(AND($C3523="5 - Transfers",MID(I3523,15,1)="4"),1,-1))</f>
        <v>-3000</v>
      </c>
      <c r="N3523" s="17">
        <f>VLOOKUP($K3523,[1]Budget!$V:$AE,6,0)*IF($C3523="1 - Revenues",1,IF(AND($C3523="5 - Transfers",MID(J3523,15,1)="4"),1,-1))</f>
        <v>-3000</v>
      </c>
      <c r="O3523" s="17">
        <f>IFERROR(IF(RIGHT(LEFT(K3523,15),1)="4",VLOOKUP(K3523,'[1]Budget Worksheet'!A:B,2,0),-1*VLOOKUP(K3523,'[1]Budget Worksheet'!A:B,2,0)),0)</f>
        <v>-2500</v>
      </c>
      <c r="P3523" s="17">
        <f>VLOOKUP($K3523,[1]Budget!$V:$AE,8,0)*IF($C3523="1 - Revenues",1,IF(AND($C3523="5 - Transfers",MID($K3523,15,1)="4"),1,-1))</f>
        <v>-2500</v>
      </c>
      <c r="Q3523" s="17">
        <f>VLOOKUP($K3523,[1]Budget!$V:$AE,10,0)*IF($C3523="1 - Revenues",1,IF(AND($C3523="5 - Transfers",MID(K3523,15,1)="4"),1,-1))</f>
        <v>0</v>
      </c>
      <c r="S3523" s="18" t="b">
        <f>IF(LEFT(C3523,1)="1",1,-1)*SUMIF([1]Budget!V:V,'Budget Worksheet for Pivot Tabl'!K3523,[1]Budget!AC:AC)=P3523</f>
        <v>1</v>
      </c>
    </row>
    <row r="3524" spans="1:19" x14ac:dyDescent="0.25">
      <c r="A3524" t="s">
        <v>53</v>
      </c>
      <c r="B3524" t="s">
        <v>54</v>
      </c>
      <c r="C3524" t="s">
        <v>9</v>
      </c>
      <c r="D3524" t="str">
        <f t="shared" si="55"/>
        <v>OUTFLOWS</v>
      </c>
      <c r="E3524" t="s">
        <v>116</v>
      </c>
      <c r="F3524" t="s">
        <v>117</v>
      </c>
      <c r="G3524" t="s">
        <v>2121</v>
      </c>
      <c r="H3524" t="s">
        <v>2122</v>
      </c>
      <c r="I3524" t="s">
        <v>2024</v>
      </c>
      <c r="J3524" t="s">
        <v>2025</v>
      </c>
      <c r="K3524" t="s">
        <v>4541</v>
      </c>
      <c r="L3524" t="s">
        <v>954</v>
      </c>
      <c r="M3524" s="17">
        <f>VLOOKUP($K3524,[1]Budget!$V:$AE,5,0)*IF($C3524="1 - Revenues",1,IF(AND($C3524="5 - Transfers",MID(I3524,15,1)="4"),1,-1))</f>
        <v>0</v>
      </c>
      <c r="N3524" s="17">
        <f>VLOOKUP($K3524,[1]Budget!$V:$AE,6,0)*IF($C3524="1 - Revenues",1,IF(AND($C3524="5 - Transfers",MID(J3524,15,1)="4"),1,-1))</f>
        <v>0</v>
      </c>
      <c r="O3524" s="17">
        <f>IFERROR(IF(RIGHT(LEFT(K3524,15),1)="4",VLOOKUP(K3524,'[1]Budget Worksheet'!A:B,2,0),-1*VLOOKUP(K3524,'[1]Budget Worksheet'!A:B,2,0)),0)</f>
        <v>0</v>
      </c>
      <c r="P3524" s="17">
        <f>VLOOKUP($K3524,[1]Budget!$V:$AE,8,0)*IF($C3524="1 - Revenues",1,IF(AND($C3524="5 - Transfers",MID($K3524,15,1)="4"),1,-1))</f>
        <v>0</v>
      </c>
      <c r="Q3524" s="17">
        <f>VLOOKUP($K3524,[1]Budget!$V:$AE,10,0)*IF($C3524="1 - Revenues",1,IF(AND($C3524="5 - Transfers",MID(K3524,15,1)="4"),1,-1))</f>
        <v>0</v>
      </c>
      <c r="S3524" s="18" t="b">
        <f>IF(LEFT(C3524,1)="1",1,-1)*SUMIF([1]Budget!V:V,'Budget Worksheet for Pivot Tabl'!K3524,[1]Budget!AC:AC)=P3524</f>
        <v>1</v>
      </c>
    </row>
    <row r="3525" spans="1:19" x14ac:dyDescent="0.25">
      <c r="A3525" t="s">
        <v>53</v>
      </c>
      <c r="B3525" t="s">
        <v>54</v>
      </c>
      <c r="C3525" t="s">
        <v>9</v>
      </c>
      <c r="D3525" t="str">
        <f t="shared" si="55"/>
        <v>OUTFLOWS</v>
      </c>
      <c r="E3525" t="s">
        <v>116</v>
      </c>
      <c r="F3525" t="s">
        <v>117</v>
      </c>
      <c r="G3525" t="s">
        <v>2121</v>
      </c>
      <c r="H3525" t="s">
        <v>2122</v>
      </c>
      <c r="I3525" t="s">
        <v>2024</v>
      </c>
      <c r="J3525" t="s">
        <v>2025</v>
      </c>
      <c r="K3525" t="s">
        <v>4542</v>
      </c>
      <c r="L3525" t="s">
        <v>1398</v>
      </c>
      <c r="M3525" s="17">
        <f>VLOOKUP($K3525,[1]Budget!$V:$AE,5,0)*IF($C3525="1 - Revenues",1,IF(AND($C3525="5 - Transfers",MID(I3525,15,1)="4"),1,-1))</f>
        <v>0</v>
      </c>
      <c r="N3525" s="17">
        <f>VLOOKUP($K3525,[1]Budget!$V:$AE,6,0)*IF($C3525="1 - Revenues",1,IF(AND($C3525="5 - Transfers",MID(J3525,15,1)="4"),1,-1))</f>
        <v>0</v>
      </c>
      <c r="O3525" s="17">
        <f>IFERROR(IF(RIGHT(LEFT(K3525,15),1)="4",VLOOKUP(K3525,'[1]Budget Worksheet'!A:B,2,0),-1*VLOOKUP(K3525,'[1]Budget Worksheet'!A:B,2,0)),0)</f>
        <v>0</v>
      </c>
      <c r="P3525" s="17">
        <f>VLOOKUP($K3525,[1]Budget!$V:$AE,8,0)*IF($C3525="1 - Revenues",1,IF(AND($C3525="5 - Transfers",MID($K3525,15,1)="4"),1,-1))</f>
        <v>0</v>
      </c>
      <c r="Q3525" s="17">
        <f>VLOOKUP($K3525,[1]Budget!$V:$AE,10,0)*IF($C3525="1 - Revenues",1,IF(AND($C3525="5 - Transfers",MID(K3525,15,1)="4"),1,-1))</f>
        <v>0</v>
      </c>
      <c r="S3525" s="18" t="b">
        <f>IF(LEFT(C3525,1)="1",1,-1)*SUMIF([1]Budget!V:V,'Budget Worksheet for Pivot Tabl'!K3525,[1]Budget!AC:AC)=P3525</f>
        <v>1</v>
      </c>
    </row>
    <row r="3526" spans="1:19" x14ac:dyDescent="0.25">
      <c r="A3526" t="s">
        <v>53</v>
      </c>
      <c r="B3526" t="s">
        <v>54</v>
      </c>
      <c r="C3526" t="s">
        <v>9</v>
      </c>
      <c r="D3526" t="str">
        <f t="shared" si="55"/>
        <v>OUTFLOWS</v>
      </c>
      <c r="E3526" t="s">
        <v>116</v>
      </c>
      <c r="F3526" t="s">
        <v>117</v>
      </c>
      <c r="G3526" t="s">
        <v>2121</v>
      </c>
      <c r="H3526" t="s">
        <v>2122</v>
      </c>
      <c r="I3526" t="s">
        <v>2024</v>
      </c>
      <c r="J3526" t="s">
        <v>2025</v>
      </c>
      <c r="K3526" t="s">
        <v>4543</v>
      </c>
      <c r="L3526" t="s">
        <v>4544</v>
      </c>
      <c r="M3526" s="17">
        <f>VLOOKUP($K3526,[1]Budget!$V:$AE,5,0)*IF($C3526="1 - Revenues",1,IF(AND($C3526="5 - Transfers",MID(I3526,15,1)="4"),1,-1))</f>
        <v>0</v>
      </c>
      <c r="N3526" s="17">
        <f>VLOOKUP($K3526,[1]Budget!$V:$AE,6,0)*IF($C3526="1 - Revenues",1,IF(AND($C3526="5 - Transfers",MID(J3526,15,1)="4"),1,-1))</f>
        <v>0</v>
      </c>
      <c r="O3526" s="17">
        <f>IFERROR(IF(RIGHT(LEFT(K3526,15),1)="4",VLOOKUP(K3526,'[1]Budget Worksheet'!A:B,2,0),-1*VLOOKUP(K3526,'[1]Budget Worksheet'!A:B,2,0)),0)</f>
        <v>0</v>
      </c>
      <c r="P3526" s="17">
        <f>VLOOKUP($K3526,[1]Budget!$V:$AE,8,0)*IF($C3526="1 - Revenues",1,IF(AND($C3526="5 - Transfers",MID($K3526,15,1)="4"),1,-1))</f>
        <v>0</v>
      </c>
      <c r="Q3526" s="17">
        <f>VLOOKUP($K3526,[1]Budget!$V:$AE,10,0)*IF($C3526="1 - Revenues",1,IF(AND($C3526="5 - Transfers",MID(K3526,15,1)="4"),1,-1))</f>
        <v>0</v>
      </c>
      <c r="S3526" s="18" t="b">
        <f>IF(LEFT(C3526,1)="1",1,-1)*SUMIF([1]Budget!V:V,'Budget Worksheet for Pivot Tabl'!K3526,[1]Budget!AC:AC)=P3526</f>
        <v>1</v>
      </c>
    </row>
    <row r="3527" spans="1:19" x14ac:dyDescent="0.25">
      <c r="A3527" t="s">
        <v>53</v>
      </c>
      <c r="B3527" t="s">
        <v>54</v>
      </c>
      <c r="C3527" t="s">
        <v>9</v>
      </c>
      <c r="D3527" t="str">
        <f t="shared" si="55"/>
        <v>OUTFLOWS</v>
      </c>
      <c r="E3527" t="s">
        <v>116</v>
      </c>
      <c r="F3527" t="s">
        <v>117</v>
      </c>
      <c r="G3527" t="s">
        <v>2121</v>
      </c>
      <c r="H3527" t="s">
        <v>2122</v>
      </c>
      <c r="I3527" t="s">
        <v>2024</v>
      </c>
      <c r="J3527" t="s">
        <v>2025</v>
      </c>
      <c r="K3527" t="s">
        <v>4545</v>
      </c>
      <c r="L3527" t="s">
        <v>645</v>
      </c>
      <c r="M3527" s="17">
        <f>VLOOKUP($K3527,[1]Budget!$V:$AE,5,0)*IF($C3527="1 - Revenues",1,IF(AND($C3527="5 - Transfers",MID(I3527,15,1)="4"),1,-1))</f>
        <v>-3000</v>
      </c>
      <c r="N3527" s="17">
        <f>VLOOKUP($K3527,[1]Budget!$V:$AE,6,0)*IF($C3527="1 - Revenues",1,IF(AND($C3527="5 - Transfers",MID(J3527,15,1)="4"),1,-1))</f>
        <v>-3000</v>
      </c>
      <c r="O3527" s="17">
        <f>IFERROR(IF(RIGHT(LEFT(K3527,15),1)="4",VLOOKUP(K3527,'[1]Budget Worksheet'!A:B,2,0),-1*VLOOKUP(K3527,'[1]Budget Worksheet'!A:B,2,0)),0)</f>
        <v>-3000</v>
      </c>
      <c r="P3527" s="17">
        <f>VLOOKUP($K3527,[1]Budget!$V:$AE,8,0)*IF($C3527="1 - Revenues",1,IF(AND($C3527="5 - Transfers",MID($K3527,15,1)="4"),1,-1))</f>
        <v>-3000</v>
      </c>
      <c r="Q3527" s="17">
        <f>VLOOKUP($K3527,[1]Budget!$V:$AE,10,0)*IF($C3527="1 - Revenues",1,IF(AND($C3527="5 - Transfers",MID(K3527,15,1)="4"),1,-1))</f>
        <v>0</v>
      </c>
      <c r="S3527" s="18" t="b">
        <f>IF(LEFT(C3527,1)="1",1,-1)*SUMIF([1]Budget!V:V,'Budget Worksheet for Pivot Tabl'!K3527,[1]Budget!AC:AC)=P3527</f>
        <v>1</v>
      </c>
    </row>
    <row r="3528" spans="1:19" x14ac:dyDescent="0.25">
      <c r="A3528" t="s">
        <v>53</v>
      </c>
      <c r="B3528" t="s">
        <v>54</v>
      </c>
      <c r="C3528" t="s">
        <v>9</v>
      </c>
      <c r="D3528" t="str">
        <f t="shared" si="55"/>
        <v>OUTFLOWS</v>
      </c>
      <c r="E3528" t="s">
        <v>116</v>
      </c>
      <c r="F3528" t="s">
        <v>117</v>
      </c>
      <c r="G3528" t="s">
        <v>2121</v>
      </c>
      <c r="H3528" t="s">
        <v>2122</v>
      </c>
      <c r="I3528" t="s">
        <v>2024</v>
      </c>
      <c r="J3528" t="s">
        <v>2025</v>
      </c>
      <c r="K3528" t="s">
        <v>4546</v>
      </c>
      <c r="L3528" t="s">
        <v>647</v>
      </c>
      <c r="M3528" s="17">
        <f>VLOOKUP($K3528,[1]Budget!$V:$AE,5,0)*IF($C3528="1 - Revenues",1,IF(AND($C3528="5 - Transfers",MID(I3528,15,1)="4"),1,-1))</f>
        <v>0</v>
      </c>
      <c r="N3528" s="17">
        <f>VLOOKUP($K3528,[1]Budget!$V:$AE,6,0)*IF($C3528="1 - Revenues",1,IF(AND($C3528="5 - Transfers",MID(J3528,15,1)="4"),1,-1))</f>
        <v>0</v>
      </c>
      <c r="O3528" s="17">
        <f>IFERROR(IF(RIGHT(LEFT(K3528,15),1)="4",VLOOKUP(K3528,'[1]Budget Worksheet'!A:B,2,0),-1*VLOOKUP(K3528,'[1]Budget Worksheet'!A:B,2,0)),0)</f>
        <v>0</v>
      </c>
      <c r="P3528" s="17">
        <f>VLOOKUP($K3528,[1]Budget!$V:$AE,8,0)*IF($C3528="1 - Revenues",1,IF(AND($C3528="5 - Transfers",MID($K3528,15,1)="4"),1,-1))</f>
        <v>0</v>
      </c>
      <c r="Q3528" s="17">
        <f>VLOOKUP($K3528,[1]Budget!$V:$AE,10,0)*IF($C3528="1 - Revenues",1,IF(AND($C3528="5 - Transfers",MID(K3528,15,1)="4"),1,-1))</f>
        <v>0</v>
      </c>
      <c r="S3528" s="18" t="b">
        <f>IF(LEFT(C3528,1)="1",1,-1)*SUMIF([1]Budget!V:V,'Budget Worksheet for Pivot Tabl'!K3528,[1]Budget!AC:AC)=P3528</f>
        <v>1</v>
      </c>
    </row>
    <row r="3529" spans="1:19" x14ac:dyDescent="0.25">
      <c r="A3529" t="s">
        <v>53</v>
      </c>
      <c r="B3529" t="s">
        <v>54</v>
      </c>
      <c r="C3529" t="s">
        <v>9</v>
      </c>
      <c r="D3529" t="str">
        <f t="shared" si="55"/>
        <v>OUTFLOWS</v>
      </c>
      <c r="E3529" t="s">
        <v>116</v>
      </c>
      <c r="F3529" t="s">
        <v>117</v>
      </c>
      <c r="G3529" t="s">
        <v>2121</v>
      </c>
      <c r="H3529" t="s">
        <v>2122</v>
      </c>
      <c r="I3529" t="s">
        <v>2024</v>
      </c>
      <c r="J3529" t="s">
        <v>2025</v>
      </c>
      <c r="K3529" t="s">
        <v>4547</v>
      </c>
      <c r="L3529" t="s">
        <v>651</v>
      </c>
      <c r="M3529" s="17">
        <f>VLOOKUP($K3529,[1]Budget!$V:$AE,5,0)*IF($C3529="1 - Revenues",1,IF(AND($C3529="5 - Transfers",MID(I3529,15,1)="4"),1,-1))</f>
        <v>0</v>
      </c>
      <c r="N3529" s="17">
        <f>VLOOKUP($K3529,[1]Budget!$V:$AE,6,0)*IF($C3529="1 - Revenues",1,IF(AND($C3529="5 - Transfers",MID(J3529,15,1)="4"),1,-1))</f>
        <v>0</v>
      </c>
      <c r="O3529" s="17">
        <f>IFERROR(IF(RIGHT(LEFT(K3529,15),1)="4",VLOOKUP(K3529,'[1]Budget Worksheet'!A:B,2,0),-1*VLOOKUP(K3529,'[1]Budget Worksheet'!A:B,2,0)),0)</f>
        <v>0</v>
      </c>
      <c r="P3529" s="17">
        <f>VLOOKUP($K3529,[1]Budget!$V:$AE,8,0)*IF($C3529="1 - Revenues",1,IF(AND($C3529="5 - Transfers",MID($K3529,15,1)="4"),1,-1))</f>
        <v>0</v>
      </c>
      <c r="Q3529" s="17">
        <f>VLOOKUP($K3529,[1]Budget!$V:$AE,10,0)*IF($C3529="1 - Revenues",1,IF(AND($C3529="5 - Transfers",MID(K3529,15,1)="4"),1,-1))</f>
        <v>0</v>
      </c>
      <c r="S3529" s="18" t="b">
        <f>IF(LEFT(C3529,1)="1",1,-1)*SUMIF([1]Budget!V:V,'Budget Worksheet for Pivot Tabl'!K3529,[1]Budget!AC:AC)=P3529</f>
        <v>1</v>
      </c>
    </row>
    <row r="3530" spans="1:19" x14ac:dyDescent="0.25">
      <c r="A3530" t="s">
        <v>53</v>
      </c>
      <c r="B3530" t="s">
        <v>54</v>
      </c>
      <c r="C3530" t="s">
        <v>9</v>
      </c>
      <c r="D3530" t="str">
        <f t="shared" si="55"/>
        <v>OUTFLOWS</v>
      </c>
      <c r="E3530" t="s">
        <v>116</v>
      </c>
      <c r="F3530" t="s">
        <v>117</v>
      </c>
      <c r="G3530" t="s">
        <v>2121</v>
      </c>
      <c r="H3530" t="s">
        <v>2122</v>
      </c>
      <c r="I3530" t="s">
        <v>2024</v>
      </c>
      <c r="J3530" t="s">
        <v>2025</v>
      </c>
      <c r="K3530" t="s">
        <v>4548</v>
      </c>
      <c r="L3530" t="s">
        <v>653</v>
      </c>
      <c r="M3530" s="17">
        <f>VLOOKUP($K3530,[1]Budget!$V:$AE,5,0)*IF($C3530="1 - Revenues",1,IF(AND($C3530="5 - Transfers",MID(I3530,15,1)="4"),1,-1))</f>
        <v>0</v>
      </c>
      <c r="N3530" s="17">
        <f>VLOOKUP($K3530,[1]Budget!$V:$AE,6,0)*IF($C3530="1 - Revenues",1,IF(AND($C3530="5 - Transfers",MID(J3530,15,1)="4"),1,-1))</f>
        <v>0</v>
      </c>
      <c r="O3530" s="17">
        <f>IFERROR(IF(RIGHT(LEFT(K3530,15),1)="4",VLOOKUP(K3530,'[1]Budget Worksheet'!A:B,2,0),-1*VLOOKUP(K3530,'[1]Budget Worksheet'!A:B,2,0)),0)</f>
        <v>0</v>
      </c>
      <c r="P3530" s="17">
        <f>VLOOKUP($K3530,[1]Budget!$V:$AE,8,0)*IF($C3530="1 - Revenues",1,IF(AND($C3530="5 - Transfers",MID($K3530,15,1)="4"),1,-1))</f>
        <v>0</v>
      </c>
      <c r="Q3530" s="17">
        <f>VLOOKUP($K3530,[1]Budget!$V:$AE,10,0)*IF($C3530="1 - Revenues",1,IF(AND($C3530="5 - Transfers",MID(K3530,15,1)="4"),1,-1))</f>
        <v>0</v>
      </c>
      <c r="S3530" s="18" t="b">
        <f>IF(LEFT(C3530,1)="1",1,-1)*SUMIF([1]Budget!V:V,'Budget Worksheet for Pivot Tabl'!K3530,[1]Budget!AC:AC)=P3530</f>
        <v>1</v>
      </c>
    </row>
    <row r="3531" spans="1:19" x14ac:dyDescent="0.25">
      <c r="A3531" t="s">
        <v>53</v>
      </c>
      <c r="B3531" t="s">
        <v>54</v>
      </c>
      <c r="C3531" t="s">
        <v>9</v>
      </c>
      <c r="D3531" t="str">
        <f t="shared" si="55"/>
        <v>OUTFLOWS</v>
      </c>
      <c r="E3531" t="s">
        <v>116</v>
      </c>
      <c r="F3531" t="s">
        <v>117</v>
      </c>
      <c r="G3531" t="s">
        <v>2121</v>
      </c>
      <c r="H3531" t="s">
        <v>2122</v>
      </c>
      <c r="I3531" t="s">
        <v>2024</v>
      </c>
      <c r="J3531" t="s">
        <v>2025</v>
      </c>
      <c r="K3531" t="s">
        <v>4549</v>
      </c>
      <c r="L3531" t="s">
        <v>2484</v>
      </c>
      <c r="M3531" s="17">
        <f>VLOOKUP($K3531,[1]Budget!$V:$AE,5,0)*IF($C3531="1 - Revenues",1,IF(AND($C3531="5 - Transfers",MID(I3531,15,1)="4"),1,-1))</f>
        <v>-577000</v>
      </c>
      <c r="N3531" s="17">
        <f>VLOOKUP($K3531,[1]Budget!$V:$AE,6,0)*IF($C3531="1 - Revenues",1,IF(AND($C3531="5 - Transfers",MID(J3531,15,1)="4"),1,-1))</f>
        <v>-577000</v>
      </c>
      <c r="O3531" s="17">
        <f>IFERROR(IF(RIGHT(LEFT(K3531,15),1)="4",VLOOKUP(K3531,'[1]Budget Worksheet'!A:B,2,0),-1*VLOOKUP(K3531,'[1]Budget Worksheet'!A:B,2,0)),0)</f>
        <v>-577200</v>
      </c>
      <c r="P3531" s="17">
        <f>VLOOKUP($K3531,[1]Budget!$V:$AE,8,0)*IF($C3531="1 - Revenues",1,IF(AND($C3531="5 - Transfers",MID($K3531,15,1)="4"),1,-1))</f>
        <v>-577200</v>
      </c>
      <c r="Q3531" s="17">
        <f>VLOOKUP($K3531,[1]Budget!$V:$AE,10,0)*IF($C3531="1 - Revenues",1,IF(AND($C3531="5 - Transfers",MID(K3531,15,1)="4"),1,-1))</f>
        <v>0</v>
      </c>
      <c r="S3531" s="18" t="b">
        <f>IF(LEFT(C3531,1)="1",1,-1)*SUMIF([1]Budget!V:V,'Budget Worksheet for Pivot Tabl'!K3531,[1]Budget!AC:AC)=P3531</f>
        <v>1</v>
      </c>
    </row>
    <row r="3532" spans="1:19" x14ac:dyDescent="0.25">
      <c r="A3532" t="s">
        <v>53</v>
      </c>
      <c r="B3532" t="s">
        <v>54</v>
      </c>
      <c r="C3532" t="s">
        <v>9</v>
      </c>
      <c r="D3532" t="str">
        <f t="shared" si="55"/>
        <v>OUTFLOWS</v>
      </c>
      <c r="E3532" t="s">
        <v>116</v>
      </c>
      <c r="F3532" t="s">
        <v>117</v>
      </c>
      <c r="G3532" t="s">
        <v>2121</v>
      </c>
      <c r="H3532" t="s">
        <v>2122</v>
      </c>
      <c r="I3532" t="s">
        <v>2024</v>
      </c>
      <c r="J3532" t="s">
        <v>2025</v>
      </c>
      <c r="K3532" t="s">
        <v>4550</v>
      </c>
      <c r="L3532" t="s">
        <v>2486</v>
      </c>
      <c r="M3532" s="17">
        <f>VLOOKUP($K3532,[1]Budget!$V:$AE,5,0)*IF($C3532="1 - Revenues",1,IF(AND($C3532="5 - Transfers",MID(I3532,15,1)="4"),1,-1))</f>
        <v>-2000</v>
      </c>
      <c r="N3532" s="17">
        <f>VLOOKUP($K3532,[1]Budget!$V:$AE,6,0)*IF($C3532="1 - Revenues",1,IF(AND($C3532="5 - Transfers",MID(J3532,15,1)="4"),1,-1))</f>
        <v>-2000</v>
      </c>
      <c r="O3532" s="17">
        <f>IFERROR(IF(RIGHT(LEFT(K3532,15),1)="4",VLOOKUP(K3532,'[1]Budget Worksheet'!A:B,2,0),-1*VLOOKUP(K3532,'[1]Budget Worksheet'!A:B,2,0)),0)</f>
        <v>-1610</v>
      </c>
      <c r="P3532" s="17">
        <f>VLOOKUP($K3532,[1]Budget!$V:$AE,8,0)*IF($C3532="1 - Revenues",1,IF(AND($C3532="5 - Transfers",MID($K3532,15,1)="4"),1,-1))</f>
        <v>-1610</v>
      </c>
      <c r="Q3532" s="17">
        <f>VLOOKUP($K3532,[1]Budget!$V:$AE,10,0)*IF($C3532="1 - Revenues",1,IF(AND($C3532="5 - Transfers",MID(K3532,15,1)="4"),1,-1))</f>
        <v>0</v>
      </c>
      <c r="S3532" s="18" t="b">
        <f>IF(LEFT(C3532,1)="1",1,-1)*SUMIF([1]Budget!V:V,'Budget Worksheet for Pivot Tabl'!K3532,[1]Budget!AC:AC)=P3532</f>
        <v>1</v>
      </c>
    </row>
    <row r="3533" spans="1:19" x14ac:dyDescent="0.25">
      <c r="A3533" t="s">
        <v>53</v>
      </c>
      <c r="B3533" t="s">
        <v>54</v>
      </c>
      <c r="C3533" t="s">
        <v>9</v>
      </c>
      <c r="D3533" t="str">
        <f t="shared" si="55"/>
        <v>OUTFLOWS</v>
      </c>
      <c r="E3533" t="s">
        <v>116</v>
      </c>
      <c r="F3533" t="s">
        <v>117</v>
      </c>
      <c r="G3533" t="s">
        <v>2121</v>
      </c>
      <c r="H3533" t="s">
        <v>2122</v>
      </c>
      <c r="I3533" t="s">
        <v>2024</v>
      </c>
      <c r="J3533" t="s">
        <v>2025</v>
      </c>
      <c r="K3533" t="s">
        <v>4551</v>
      </c>
      <c r="L3533" t="s">
        <v>532</v>
      </c>
      <c r="M3533" s="17">
        <f>VLOOKUP($K3533,[1]Budget!$V:$AE,5,0)*IF($C3533="1 - Revenues",1,IF(AND($C3533="5 - Transfers",MID(I3533,15,1)="4"),1,-1))</f>
        <v>-5000</v>
      </c>
      <c r="N3533" s="17">
        <f>VLOOKUP($K3533,[1]Budget!$V:$AE,6,0)*IF($C3533="1 - Revenues",1,IF(AND($C3533="5 - Transfers",MID(J3533,15,1)="4"),1,-1))</f>
        <v>-5000</v>
      </c>
      <c r="O3533" s="17">
        <f>IFERROR(IF(RIGHT(LEFT(K3533,15),1)="4",VLOOKUP(K3533,'[1]Budget Worksheet'!A:B,2,0),-1*VLOOKUP(K3533,'[1]Budget Worksheet'!A:B,2,0)),0)</f>
        <v>-5110</v>
      </c>
      <c r="P3533" s="17">
        <f>VLOOKUP($K3533,[1]Budget!$V:$AE,8,0)*IF($C3533="1 - Revenues",1,IF(AND($C3533="5 - Transfers",MID($K3533,15,1)="4"),1,-1))</f>
        <v>-12000</v>
      </c>
      <c r="Q3533" s="17">
        <f>VLOOKUP($K3533,[1]Budget!$V:$AE,10,0)*IF($C3533="1 - Revenues",1,IF(AND($C3533="5 - Transfers",MID(K3533,15,1)="4"),1,-1))</f>
        <v>-6890</v>
      </c>
      <c r="S3533" s="18" t="b">
        <f>IF(LEFT(C3533,1)="1",1,-1)*SUMIF([1]Budget!V:V,'Budget Worksheet for Pivot Tabl'!K3533,[1]Budget!AC:AC)=P3533</f>
        <v>1</v>
      </c>
    </row>
    <row r="3534" spans="1:19" x14ac:dyDescent="0.25">
      <c r="A3534" t="s">
        <v>53</v>
      </c>
      <c r="B3534" t="s">
        <v>54</v>
      </c>
      <c r="C3534" t="s">
        <v>9</v>
      </c>
      <c r="D3534" t="str">
        <f t="shared" si="55"/>
        <v>OUTFLOWS</v>
      </c>
      <c r="E3534" t="s">
        <v>116</v>
      </c>
      <c r="F3534" t="s">
        <v>117</v>
      </c>
      <c r="G3534" t="s">
        <v>2121</v>
      </c>
      <c r="H3534" t="s">
        <v>2122</v>
      </c>
      <c r="I3534" t="s">
        <v>65</v>
      </c>
      <c r="J3534" t="s">
        <v>1850</v>
      </c>
      <c r="K3534" t="s">
        <v>4552</v>
      </c>
      <c r="L3534" t="s">
        <v>4553</v>
      </c>
      <c r="M3534" s="17">
        <f>VLOOKUP($K3534,[1]Budget!$V:$AE,5,0)*IF($C3534="1 - Revenues",1,IF(AND($C3534="5 - Transfers",MID(I3534,15,1)="4"),1,-1))</f>
        <v>0</v>
      </c>
      <c r="N3534" s="17">
        <f>VLOOKUP($K3534,[1]Budget!$V:$AE,6,0)*IF($C3534="1 - Revenues",1,IF(AND($C3534="5 - Transfers",MID(J3534,15,1)="4"),1,-1))</f>
        <v>0</v>
      </c>
      <c r="O3534" s="17">
        <f>IFERROR(IF(RIGHT(LEFT(K3534,15),1)="4",VLOOKUP(K3534,'[1]Budget Worksheet'!A:B,2,0),-1*VLOOKUP(K3534,'[1]Budget Worksheet'!A:B,2,0)),0)</f>
        <v>-25000</v>
      </c>
      <c r="P3534" s="17">
        <f>VLOOKUP($K3534,[1]Budget!$V:$AE,8,0)*IF($C3534="1 - Revenues",1,IF(AND($C3534="5 - Transfers",MID($K3534,15,1)="4"),1,-1))</f>
        <v>-25000</v>
      </c>
      <c r="Q3534" s="17">
        <f>VLOOKUP($K3534,[1]Budget!$V:$AE,10,0)*IF($C3534="1 - Revenues",1,IF(AND($C3534="5 - Transfers",MID(K3534,15,1)="4"),1,-1))</f>
        <v>0</v>
      </c>
      <c r="S3534" s="18" t="b">
        <f>IF(LEFT(C3534,1)="1",1,-1)*SUMIF([1]Budget!V:V,'Budget Worksheet for Pivot Tabl'!K3534,[1]Budget!AC:AC)=P3534</f>
        <v>1</v>
      </c>
    </row>
    <row r="3535" spans="1:19" x14ac:dyDescent="0.25">
      <c r="A3535" t="s">
        <v>53</v>
      </c>
      <c r="B3535" t="s">
        <v>54</v>
      </c>
      <c r="C3535" t="s">
        <v>9</v>
      </c>
      <c r="D3535" t="str">
        <f t="shared" si="55"/>
        <v>OUTFLOWS</v>
      </c>
      <c r="E3535" t="s">
        <v>116</v>
      </c>
      <c r="F3535" t="s">
        <v>117</v>
      </c>
      <c r="G3535" t="s">
        <v>2121</v>
      </c>
      <c r="H3535" t="s">
        <v>2122</v>
      </c>
      <c r="I3535" t="s">
        <v>65</v>
      </c>
      <c r="J3535" t="s">
        <v>1850</v>
      </c>
      <c r="K3535" t="s">
        <v>4554</v>
      </c>
      <c r="L3535" t="s">
        <v>4283</v>
      </c>
      <c r="M3535" s="17">
        <f>VLOOKUP($K3535,[1]Budget!$V:$AE,5,0)*IF($C3535="1 - Revenues",1,IF(AND($C3535="5 - Transfers",MID(I3535,15,1)="4"),1,-1))</f>
        <v>0</v>
      </c>
      <c r="N3535" s="17">
        <f>VLOOKUP($K3535,[1]Budget!$V:$AE,6,0)*IF($C3535="1 - Revenues",1,IF(AND($C3535="5 - Transfers",MID(J3535,15,1)="4"),1,-1))</f>
        <v>0</v>
      </c>
      <c r="O3535" s="17">
        <f>IFERROR(IF(RIGHT(LEFT(K3535,15),1)="4",VLOOKUP(K3535,'[1]Budget Worksheet'!A:B,2,0),-1*VLOOKUP(K3535,'[1]Budget Worksheet'!A:B,2,0)),0)</f>
        <v>0</v>
      </c>
      <c r="P3535" s="17">
        <f>VLOOKUP($K3535,[1]Budget!$V:$AE,8,0)*IF($C3535="1 - Revenues",1,IF(AND($C3535="5 - Transfers",MID($K3535,15,1)="4"),1,-1))</f>
        <v>0</v>
      </c>
      <c r="Q3535" s="17">
        <f>VLOOKUP($K3535,[1]Budget!$V:$AE,10,0)*IF($C3535="1 - Revenues",1,IF(AND($C3535="5 - Transfers",MID(K3535,15,1)="4"),1,-1))</f>
        <v>0</v>
      </c>
      <c r="S3535" s="18" t="b">
        <f>IF(LEFT(C3535,1)="1",1,-1)*SUMIF([1]Budget!V:V,'Budget Worksheet for Pivot Tabl'!K3535,[1]Budget!AC:AC)=P3535</f>
        <v>1</v>
      </c>
    </row>
    <row r="3536" spans="1:19" x14ac:dyDescent="0.25">
      <c r="A3536" t="s">
        <v>53</v>
      </c>
      <c r="B3536" t="s">
        <v>54</v>
      </c>
      <c r="C3536" t="s">
        <v>9</v>
      </c>
      <c r="D3536" t="str">
        <f t="shared" si="55"/>
        <v>OUTFLOWS</v>
      </c>
      <c r="E3536" t="s">
        <v>116</v>
      </c>
      <c r="F3536" t="s">
        <v>117</v>
      </c>
      <c r="G3536" t="s">
        <v>2121</v>
      </c>
      <c r="H3536" t="s">
        <v>2122</v>
      </c>
      <c r="I3536" t="s">
        <v>65</v>
      </c>
      <c r="J3536" t="s">
        <v>1850</v>
      </c>
      <c r="K3536" t="s">
        <v>4555</v>
      </c>
      <c r="L3536" t="s">
        <v>1636</v>
      </c>
      <c r="M3536" s="17">
        <f>VLOOKUP($K3536,[1]Budget!$V:$AE,5,0)*IF($C3536="1 - Revenues",1,IF(AND($C3536="5 - Transfers",MID(I3536,15,1)="4"),1,-1))</f>
        <v>-35000</v>
      </c>
      <c r="N3536" s="17">
        <f>VLOOKUP($K3536,[1]Budget!$V:$AE,6,0)*IF($C3536="1 - Revenues",1,IF(AND($C3536="5 - Transfers",MID(J3536,15,1)="4"),1,-1))</f>
        <v>-422000</v>
      </c>
      <c r="O3536" s="17">
        <f>IFERROR(IF(RIGHT(LEFT(K3536,15),1)="4",VLOOKUP(K3536,'[1]Budget Worksheet'!A:B,2,0),-1*VLOOKUP(K3536,'[1]Budget Worksheet'!A:B,2,0)),0)</f>
        <v>-2682643</v>
      </c>
      <c r="P3536" s="17">
        <f>VLOOKUP($K3536,[1]Budget!$V:$AE,8,0)*IF($C3536="1 - Revenues",1,IF(AND($C3536="5 - Transfers",MID($K3536,15,1)="4"),1,-1))</f>
        <v>-2682643</v>
      </c>
      <c r="Q3536" s="17">
        <f>VLOOKUP($K3536,[1]Budget!$V:$AE,10,0)*IF($C3536="1 - Revenues",1,IF(AND($C3536="5 - Transfers",MID(K3536,15,1)="4"),1,-1))</f>
        <v>0</v>
      </c>
      <c r="S3536" s="18" t="b">
        <f>IF(LEFT(C3536,1)="1",1,-1)*SUMIF([1]Budget!V:V,'Budget Worksheet for Pivot Tabl'!K3536,[1]Budget!AC:AC)=P3536</f>
        <v>1</v>
      </c>
    </row>
    <row r="3537" spans="1:19" x14ac:dyDescent="0.25">
      <c r="A3537" t="s">
        <v>53</v>
      </c>
      <c r="B3537" t="s">
        <v>54</v>
      </c>
      <c r="C3537" t="s">
        <v>9</v>
      </c>
      <c r="D3537" t="str">
        <f t="shared" si="55"/>
        <v>OUTFLOWS</v>
      </c>
      <c r="E3537" t="s">
        <v>116</v>
      </c>
      <c r="F3537" t="s">
        <v>117</v>
      </c>
      <c r="G3537" t="s">
        <v>2121</v>
      </c>
      <c r="H3537" t="s">
        <v>2122</v>
      </c>
      <c r="I3537" t="s">
        <v>65</v>
      </c>
      <c r="J3537" t="s">
        <v>1850</v>
      </c>
      <c r="K3537" t="s">
        <v>4556</v>
      </c>
      <c r="L3537" t="s">
        <v>4330</v>
      </c>
      <c r="M3537" s="17">
        <f>VLOOKUP($K3537,[1]Budget!$V:$AE,5,0)*IF($C3537="1 - Revenues",1,IF(AND($C3537="5 - Transfers",MID(I3537,15,1)="4"),1,-1))</f>
        <v>0</v>
      </c>
      <c r="N3537" s="17">
        <f>VLOOKUP($K3537,[1]Budget!$V:$AE,6,0)*IF($C3537="1 - Revenues",1,IF(AND($C3537="5 - Transfers",MID(J3537,15,1)="4"),1,-1))</f>
        <v>0</v>
      </c>
      <c r="O3537" s="17">
        <f>IFERROR(IF(RIGHT(LEFT(K3537,15),1)="4",VLOOKUP(K3537,'[1]Budget Worksheet'!A:B,2,0),-1*VLOOKUP(K3537,'[1]Budget Worksheet'!A:B,2,0)),0)</f>
        <v>-25000</v>
      </c>
      <c r="P3537" s="17">
        <f>VLOOKUP($K3537,[1]Budget!$V:$AE,8,0)*IF($C3537="1 - Revenues",1,IF(AND($C3537="5 - Transfers",MID($K3537,15,1)="4"),1,-1))</f>
        <v>-25000</v>
      </c>
      <c r="Q3537" s="17">
        <f>VLOOKUP($K3537,[1]Budget!$V:$AE,10,0)*IF($C3537="1 - Revenues",1,IF(AND($C3537="5 - Transfers",MID(K3537,15,1)="4"),1,-1))</f>
        <v>0</v>
      </c>
      <c r="S3537" s="18" t="b">
        <f>IF(LEFT(C3537,1)="1",1,-1)*SUMIF([1]Budget!V:V,'Budget Worksheet for Pivot Tabl'!K3537,[1]Budget!AC:AC)=P3537</f>
        <v>1</v>
      </c>
    </row>
    <row r="3538" spans="1:19" x14ac:dyDescent="0.25">
      <c r="A3538" t="s">
        <v>53</v>
      </c>
      <c r="B3538" t="s">
        <v>54</v>
      </c>
      <c r="C3538" t="s">
        <v>9</v>
      </c>
      <c r="D3538" t="str">
        <f t="shared" si="55"/>
        <v>OUTFLOWS</v>
      </c>
      <c r="E3538" t="s">
        <v>116</v>
      </c>
      <c r="F3538" t="s">
        <v>117</v>
      </c>
      <c r="G3538" t="s">
        <v>2121</v>
      </c>
      <c r="H3538" t="s">
        <v>2122</v>
      </c>
      <c r="I3538" t="s">
        <v>65</v>
      </c>
      <c r="J3538" t="s">
        <v>1850</v>
      </c>
      <c r="K3538" t="s">
        <v>4557</v>
      </c>
      <c r="L3538" t="s">
        <v>4294</v>
      </c>
      <c r="M3538" s="17">
        <f>VLOOKUP($K3538,[1]Budget!$V:$AE,5,0)*IF($C3538="1 - Revenues",1,IF(AND($C3538="5 - Transfers",MID(I3538,15,1)="4"),1,-1))</f>
        <v>-1185000</v>
      </c>
      <c r="N3538" s="17">
        <f>VLOOKUP($K3538,[1]Budget!$V:$AE,6,0)*IF($C3538="1 - Revenues",1,IF(AND($C3538="5 - Transfers",MID(J3538,15,1)="4"),1,-1))</f>
        <v>-47000</v>
      </c>
      <c r="O3538" s="17">
        <f>IFERROR(IF(RIGHT(LEFT(K3538,15),1)="4",VLOOKUP(K3538,'[1]Budget Worksheet'!A:B,2,0),-1*VLOOKUP(K3538,'[1]Budget Worksheet'!A:B,2,0)),0)</f>
        <v>-117410</v>
      </c>
      <c r="P3538" s="17">
        <f>VLOOKUP($K3538,[1]Budget!$V:$AE,8,0)*IF($C3538="1 - Revenues",1,IF(AND($C3538="5 - Transfers",MID($K3538,15,1)="4"),1,-1))</f>
        <v>-117410</v>
      </c>
      <c r="Q3538" s="17">
        <f>VLOOKUP($K3538,[1]Budget!$V:$AE,10,0)*IF($C3538="1 - Revenues",1,IF(AND($C3538="5 - Transfers",MID(K3538,15,1)="4"),1,-1))</f>
        <v>0</v>
      </c>
      <c r="S3538" s="18" t="b">
        <f>IF(LEFT(C3538,1)="1",1,-1)*SUMIF([1]Budget!V:V,'Budget Worksheet for Pivot Tabl'!K3538,[1]Budget!AC:AC)=P3538</f>
        <v>1</v>
      </c>
    </row>
    <row r="3539" spans="1:19" x14ac:dyDescent="0.25">
      <c r="A3539" t="s">
        <v>53</v>
      </c>
      <c r="B3539" t="s">
        <v>54</v>
      </c>
      <c r="C3539" t="s">
        <v>9</v>
      </c>
      <c r="D3539" t="str">
        <f t="shared" si="55"/>
        <v>OUTFLOWS</v>
      </c>
      <c r="E3539" t="s">
        <v>116</v>
      </c>
      <c r="F3539" t="s">
        <v>117</v>
      </c>
      <c r="G3539" t="s">
        <v>2121</v>
      </c>
      <c r="H3539" t="s">
        <v>2122</v>
      </c>
      <c r="I3539" t="s">
        <v>69</v>
      </c>
      <c r="J3539" t="s">
        <v>4334</v>
      </c>
      <c r="K3539" t="s">
        <v>4558</v>
      </c>
      <c r="L3539" t="s">
        <v>482</v>
      </c>
      <c r="M3539" s="17">
        <f>VLOOKUP($K3539,[1]Budget!$V:$AE,5,0)*IF($C3539="1 - Revenues",1,IF(AND($C3539="5 - Transfers",MID(I3539,15,1)="4"),1,-1))</f>
        <v>-149000</v>
      </c>
      <c r="N3539" s="17">
        <f>VLOOKUP($K3539,[1]Budget!$V:$AE,6,0)*IF($C3539="1 - Revenues",1,IF(AND($C3539="5 - Transfers",MID(J3539,15,1)="4"),1,-1))</f>
        <v>-116000</v>
      </c>
      <c r="O3539" s="17">
        <f>IFERROR(IF(RIGHT(LEFT(K3539,15),1)="4",VLOOKUP(K3539,'[1]Budget Worksheet'!A:B,2,0),-1*VLOOKUP(K3539,'[1]Budget Worksheet'!A:B,2,0)),0)</f>
        <v>-100000</v>
      </c>
      <c r="P3539" s="17">
        <f>VLOOKUP($K3539,[1]Budget!$V:$AE,8,0)*IF($C3539="1 - Revenues",1,IF(AND($C3539="5 - Transfers",MID($K3539,15,1)="4"),1,-1))</f>
        <v>-100000</v>
      </c>
      <c r="Q3539" s="17">
        <f>VLOOKUP($K3539,[1]Budget!$V:$AE,10,0)*IF($C3539="1 - Revenues",1,IF(AND($C3539="5 - Transfers",MID(K3539,15,1)="4"),1,-1))</f>
        <v>0</v>
      </c>
      <c r="S3539" s="18" t="b">
        <f>IF(LEFT(C3539,1)="1",1,-1)*SUMIF([1]Budget!V:V,'Budget Worksheet for Pivot Tabl'!K3539,[1]Budget!AC:AC)=P3539</f>
        <v>1</v>
      </c>
    </row>
    <row r="3540" spans="1:19" x14ac:dyDescent="0.25">
      <c r="A3540" t="s">
        <v>53</v>
      </c>
      <c r="B3540" t="s">
        <v>54</v>
      </c>
      <c r="C3540" t="s">
        <v>9</v>
      </c>
      <c r="D3540" t="str">
        <f t="shared" si="55"/>
        <v>OUTFLOWS</v>
      </c>
      <c r="E3540" t="s">
        <v>116</v>
      </c>
      <c r="F3540" t="s">
        <v>117</v>
      </c>
      <c r="G3540" t="s">
        <v>2121</v>
      </c>
      <c r="H3540" t="s">
        <v>2122</v>
      </c>
      <c r="I3540" t="s">
        <v>69</v>
      </c>
      <c r="J3540" t="s">
        <v>4334</v>
      </c>
      <c r="K3540" t="s">
        <v>4559</v>
      </c>
      <c r="L3540" t="s">
        <v>4355</v>
      </c>
      <c r="M3540" s="17">
        <f>VLOOKUP($K3540,[1]Budget!$V:$AE,5,0)*IF($C3540="1 - Revenues",1,IF(AND($C3540="5 - Transfers",MID(I3540,15,1)="4"),1,-1))</f>
        <v>0</v>
      </c>
      <c r="N3540" s="17">
        <f>VLOOKUP($K3540,[1]Budget!$V:$AE,6,0)*IF($C3540="1 - Revenues",1,IF(AND($C3540="5 - Transfers",MID(J3540,15,1)="4"),1,-1))</f>
        <v>0</v>
      </c>
      <c r="O3540" s="17">
        <f>IFERROR(IF(RIGHT(LEFT(K3540,15),1)="4",VLOOKUP(K3540,'[1]Budget Worksheet'!A:B,2,0),-1*VLOOKUP(K3540,'[1]Budget Worksheet'!A:B,2,0)),0)</f>
        <v>0</v>
      </c>
      <c r="P3540" s="17">
        <f>VLOOKUP($K3540,[1]Budget!$V:$AE,8,0)*IF($C3540="1 - Revenues",1,IF(AND($C3540="5 - Transfers",MID($K3540,15,1)="4"),1,-1))</f>
        <v>0</v>
      </c>
      <c r="Q3540" s="17">
        <f>VLOOKUP($K3540,[1]Budget!$V:$AE,10,0)*IF($C3540="1 - Revenues",1,IF(AND($C3540="5 - Transfers",MID(K3540,15,1)="4"),1,-1))</f>
        <v>0</v>
      </c>
      <c r="S3540" s="18" t="b">
        <f>IF(LEFT(C3540,1)="1",1,-1)*SUMIF([1]Budget!V:V,'Budget Worksheet for Pivot Tabl'!K3540,[1]Budget!AC:AC)=P3540</f>
        <v>1</v>
      </c>
    </row>
    <row r="3541" spans="1:19" x14ac:dyDescent="0.25">
      <c r="A3541" t="s">
        <v>53</v>
      </c>
      <c r="B3541" t="s">
        <v>54</v>
      </c>
      <c r="C3541" t="s">
        <v>9</v>
      </c>
      <c r="D3541" t="str">
        <f t="shared" si="55"/>
        <v>OUTFLOWS</v>
      </c>
      <c r="E3541" t="s">
        <v>116</v>
      </c>
      <c r="F3541" t="s">
        <v>117</v>
      </c>
      <c r="G3541" t="s">
        <v>2121</v>
      </c>
      <c r="H3541" t="s">
        <v>2122</v>
      </c>
      <c r="I3541" t="s">
        <v>4358</v>
      </c>
      <c r="J3541" t="s">
        <v>4359</v>
      </c>
      <c r="K3541" t="s">
        <v>4560</v>
      </c>
      <c r="L3541" t="s">
        <v>482</v>
      </c>
      <c r="M3541" s="17">
        <f>VLOOKUP($K3541,[1]Budget!$V:$AE,5,0)*IF($C3541="1 - Revenues",1,IF(AND($C3541="5 - Transfers",MID(I3541,15,1)="4"),1,-1))</f>
        <v>-280000</v>
      </c>
      <c r="N3541" s="17">
        <f>VLOOKUP($K3541,[1]Budget!$V:$AE,6,0)*IF($C3541="1 - Revenues",1,IF(AND($C3541="5 - Transfers",MID(J3541,15,1)="4"),1,-1))</f>
        <v>-270000</v>
      </c>
      <c r="O3541" s="17">
        <f>IFERROR(IF(RIGHT(LEFT(K3541,15),1)="4",VLOOKUP(K3541,'[1]Budget Worksheet'!A:B,2,0),-1*VLOOKUP(K3541,'[1]Budget Worksheet'!A:B,2,0)),0)</f>
        <v>-295000</v>
      </c>
      <c r="P3541" s="17">
        <f>VLOOKUP($K3541,[1]Budget!$V:$AE,8,0)*IF($C3541="1 - Revenues",1,IF(AND($C3541="5 - Transfers",MID($K3541,15,1)="4"),1,-1))</f>
        <v>-295000</v>
      </c>
      <c r="Q3541" s="17">
        <f>VLOOKUP($K3541,[1]Budget!$V:$AE,10,0)*IF($C3541="1 - Revenues",1,IF(AND($C3541="5 - Transfers",MID(K3541,15,1)="4"),1,-1))</f>
        <v>0</v>
      </c>
      <c r="S3541" s="18" t="b">
        <f>IF(LEFT(C3541,1)="1",1,-1)*SUMIF([1]Budget!V:V,'Budget Worksheet for Pivot Tabl'!K3541,[1]Budget!AC:AC)=P3541</f>
        <v>1</v>
      </c>
    </row>
    <row r="3542" spans="1:19" x14ac:dyDescent="0.25">
      <c r="A3542" t="s">
        <v>53</v>
      </c>
      <c r="B3542" t="s">
        <v>54</v>
      </c>
      <c r="C3542" t="s">
        <v>9</v>
      </c>
      <c r="D3542" t="str">
        <f t="shared" si="55"/>
        <v>OUTFLOWS</v>
      </c>
      <c r="E3542" t="s">
        <v>116</v>
      </c>
      <c r="F3542" t="s">
        <v>117</v>
      </c>
      <c r="G3542" t="s">
        <v>2121</v>
      </c>
      <c r="H3542" t="s">
        <v>2122</v>
      </c>
      <c r="I3542" t="s">
        <v>4358</v>
      </c>
      <c r="J3542" t="s">
        <v>4359</v>
      </c>
      <c r="K3542" t="s">
        <v>4561</v>
      </c>
      <c r="L3542" t="s">
        <v>4562</v>
      </c>
      <c r="M3542" s="17">
        <f>VLOOKUP($K3542,[1]Budget!$V:$AE,5,0)*IF($C3542="1 - Revenues",1,IF(AND($C3542="5 - Transfers",MID(I3542,15,1)="4"),1,-1))</f>
        <v>-25000</v>
      </c>
      <c r="N3542" s="17">
        <f>VLOOKUP($K3542,[1]Budget!$V:$AE,6,0)*IF($C3542="1 - Revenues",1,IF(AND($C3542="5 - Transfers",MID(J3542,15,1)="4"),1,-1))</f>
        <v>-39000</v>
      </c>
      <c r="O3542" s="17">
        <f>IFERROR(IF(RIGHT(LEFT(K3542,15),1)="4",VLOOKUP(K3542,'[1]Budget Worksheet'!A:B,2,0),-1*VLOOKUP(K3542,'[1]Budget Worksheet'!A:B,2,0)),0)</f>
        <v>-25000</v>
      </c>
      <c r="P3542" s="17">
        <f>VLOOKUP($K3542,[1]Budget!$V:$AE,8,0)*IF($C3542="1 - Revenues",1,IF(AND($C3542="5 - Transfers",MID($K3542,15,1)="4"),1,-1))</f>
        <v>-25000</v>
      </c>
      <c r="Q3542" s="17">
        <f>VLOOKUP($K3542,[1]Budget!$V:$AE,10,0)*IF($C3542="1 - Revenues",1,IF(AND($C3542="5 - Transfers",MID(K3542,15,1)="4"),1,-1))</f>
        <v>0</v>
      </c>
      <c r="S3542" s="18" t="b">
        <f>IF(LEFT(C3542,1)="1",1,-1)*SUMIF([1]Budget!V:V,'Budget Worksheet for Pivot Tabl'!K3542,[1]Budget!AC:AC)=P3542</f>
        <v>1</v>
      </c>
    </row>
    <row r="3543" spans="1:19" x14ac:dyDescent="0.25">
      <c r="A3543" t="s">
        <v>53</v>
      </c>
      <c r="B3543" t="s">
        <v>54</v>
      </c>
      <c r="C3543" t="s">
        <v>9</v>
      </c>
      <c r="D3543" t="str">
        <f t="shared" si="55"/>
        <v>OUTFLOWS</v>
      </c>
      <c r="E3543" t="s">
        <v>116</v>
      </c>
      <c r="F3543" t="s">
        <v>117</v>
      </c>
      <c r="G3543" t="s">
        <v>2121</v>
      </c>
      <c r="H3543" t="s">
        <v>2122</v>
      </c>
      <c r="I3543" t="s">
        <v>4358</v>
      </c>
      <c r="J3543" t="s">
        <v>4359</v>
      </c>
      <c r="K3543" t="s">
        <v>4563</v>
      </c>
      <c r="L3543" t="s">
        <v>4564</v>
      </c>
      <c r="M3543" s="17">
        <f>VLOOKUP($K3543,[1]Budget!$V:$AE,5,0)*IF($C3543="1 - Revenues",1,IF(AND($C3543="5 - Transfers",MID(I3543,15,1)="4"),1,-1))</f>
        <v>0</v>
      </c>
      <c r="N3543" s="17">
        <f>VLOOKUP($K3543,[1]Budget!$V:$AE,6,0)*IF($C3543="1 - Revenues",1,IF(AND($C3543="5 - Transfers",MID(J3543,15,1)="4"),1,-1))</f>
        <v>0</v>
      </c>
      <c r="O3543" s="17">
        <f>IFERROR(IF(RIGHT(LEFT(K3543,15),1)="4",VLOOKUP(K3543,'[1]Budget Worksheet'!A:B,2,0),-1*VLOOKUP(K3543,'[1]Budget Worksheet'!A:B,2,0)),0)</f>
        <v>0</v>
      </c>
      <c r="P3543" s="17">
        <f>VLOOKUP($K3543,[1]Budget!$V:$AE,8,0)*IF($C3543="1 - Revenues",1,IF(AND($C3543="5 - Transfers",MID($K3543,15,1)="4"),1,-1))</f>
        <v>0</v>
      </c>
      <c r="Q3543" s="17">
        <f>VLOOKUP($K3543,[1]Budget!$V:$AE,10,0)*IF($C3543="1 - Revenues",1,IF(AND($C3543="5 - Transfers",MID(K3543,15,1)="4"),1,-1))</f>
        <v>0</v>
      </c>
      <c r="S3543" s="18" t="b">
        <f>IF(LEFT(C3543,1)="1",1,-1)*SUMIF([1]Budget!V:V,'Budget Worksheet for Pivot Tabl'!K3543,[1]Budget!AC:AC)=P3543</f>
        <v>1</v>
      </c>
    </row>
    <row r="3544" spans="1:19" x14ac:dyDescent="0.25">
      <c r="A3544" t="s">
        <v>53</v>
      </c>
      <c r="B3544" t="s">
        <v>54</v>
      </c>
      <c r="C3544" t="s">
        <v>10</v>
      </c>
      <c r="D3544" t="str">
        <f t="shared" si="55"/>
        <v>OUTFLOWS</v>
      </c>
      <c r="E3544" t="s">
        <v>118</v>
      </c>
      <c r="F3544" t="s">
        <v>100</v>
      </c>
      <c r="G3544" t="s">
        <v>2166</v>
      </c>
      <c r="H3544" t="s">
        <v>2167</v>
      </c>
      <c r="I3544" t="s">
        <v>701</v>
      </c>
      <c r="J3544" t="s">
        <v>702</v>
      </c>
      <c r="K3544" t="s">
        <v>4565</v>
      </c>
      <c r="L3544" t="s">
        <v>1753</v>
      </c>
      <c r="M3544" s="17">
        <f>VLOOKUP($K3544,[1]Budget!$V:$AE,5,0)*IF($C3544="1 - Revenues",1,IF(AND($C3544="5 - Transfers",MID(I3544,15,1)="4"),1,-1))</f>
        <v>0</v>
      </c>
      <c r="N3544" s="17">
        <f>VLOOKUP($K3544,[1]Budget!$V:$AE,6,0)*IF($C3544="1 - Revenues",1,IF(AND($C3544="5 - Transfers",MID(J3544,15,1)="4"),1,-1))</f>
        <v>0</v>
      </c>
      <c r="O3544" s="17">
        <f>IFERROR(IF(RIGHT(LEFT(K3544,15),1)="4",VLOOKUP(K3544,'[1]Budget Worksheet'!A:B,2,0),-1*VLOOKUP(K3544,'[1]Budget Worksheet'!A:B,2,0)),0)</f>
        <v>-75000</v>
      </c>
      <c r="P3544" s="17">
        <f>VLOOKUP($K3544,[1]Budget!$V:$AE,8,0)*IF($C3544="1 - Revenues",1,IF(AND($C3544="5 - Transfers",MID($K3544,15,1)="4"),1,-1))</f>
        <v>-75000</v>
      </c>
      <c r="Q3544" s="17">
        <f>VLOOKUP($K3544,[1]Budget!$V:$AE,10,0)*IF($C3544="1 - Revenues",1,IF(AND($C3544="5 - Transfers",MID(K3544,15,1)="4"),1,-1))</f>
        <v>0</v>
      </c>
      <c r="S3544" s="18" t="b">
        <f>IF(LEFT(C3544,1)="1",1,-1)*SUMIF([1]Budget!V:V,'Budget Worksheet for Pivot Tabl'!K3544,[1]Budget!AC:AC)=P3544</f>
        <v>1</v>
      </c>
    </row>
    <row r="3545" spans="1:19" x14ac:dyDescent="0.25">
      <c r="A3545" t="s">
        <v>53</v>
      </c>
      <c r="B3545" t="s">
        <v>54</v>
      </c>
      <c r="C3545" t="s">
        <v>10</v>
      </c>
      <c r="D3545" t="str">
        <f t="shared" si="55"/>
        <v>OUTFLOWS</v>
      </c>
      <c r="E3545" t="s">
        <v>102</v>
      </c>
      <c r="F3545" t="s">
        <v>103</v>
      </c>
      <c r="G3545" t="s">
        <v>102</v>
      </c>
      <c r="H3545" t="s">
        <v>212</v>
      </c>
      <c r="I3545" t="s">
        <v>213</v>
      </c>
      <c r="J3545" t="s">
        <v>214</v>
      </c>
      <c r="K3545" t="s">
        <v>4566</v>
      </c>
      <c r="L3545" t="s">
        <v>4567</v>
      </c>
      <c r="M3545" s="17">
        <f>VLOOKUP($K3545,[1]Budget!$V:$AE,5,0)*IF($C3545="1 - Revenues",1,IF(AND($C3545="5 - Transfers",MID(I3545,15,1)="4"),1,-1))</f>
        <v>-6000</v>
      </c>
      <c r="N3545" s="17">
        <f>VLOOKUP($K3545,[1]Budget!$V:$AE,6,0)*IF($C3545="1 - Revenues",1,IF(AND($C3545="5 - Transfers",MID(J3545,15,1)="4"),1,-1))</f>
        <v>-16000</v>
      </c>
      <c r="O3545" s="17">
        <f>IFERROR(IF(RIGHT(LEFT(K3545,15),1)="4",VLOOKUP(K3545,'[1]Budget Worksheet'!A:B,2,0),-1*VLOOKUP(K3545,'[1]Budget Worksheet'!A:B,2,0)),0)</f>
        <v>-3711070</v>
      </c>
      <c r="P3545" s="17">
        <f>VLOOKUP($K3545,[1]Budget!$V:$AE,8,0)*IF($C3545="1 - Revenues",1,IF(AND($C3545="5 - Transfers",MID($K3545,15,1)="4"),1,-1))</f>
        <v>-3711070</v>
      </c>
      <c r="Q3545" s="17">
        <f>VLOOKUP($K3545,[1]Budget!$V:$AE,10,0)*IF($C3545="1 - Revenues",1,IF(AND($C3545="5 - Transfers",MID(K3545,15,1)="4"),1,-1))</f>
        <v>0</v>
      </c>
      <c r="S3545" s="18" t="b">
        <f>IF(LEFT(C3545,1)="1",1,-1)*SUMIF([1]Budget!V:V,'Budget Worksheet for Pivot Tabl'!K3545,[1]Budget!AC:AC)=P3545</f>
        <v>1</v>
      </c>
    </row>
    <row r="3546" spans="1:19" x14ac:dyDescent="0.25">
      <c r="A3546" t="s">
        <v>53</v>
      </c>
      <c r="B3546" t="s">
        <v>54</v>
      </c>
      <c r="C3546" t="s">
        <v>10</v>
      </c>
      <c r="D3546" t="str">
        <f t="shared" si="55"/>
        <v>OUTFLOWS</v>
      </c>
      <c r="E3546" t="s">
        <v>102</v>
      </c>
      <c r="F3546" t="s">
        <v>103</v>
      </c>
      <c r="G3546" t="s">
        <v>102</v>
      </c>
      <c r="H3546" t="s">
        <v>212</v>
      </c>
      <c r="I3546" t="s">
        <v>213</v>
      </c>
      <c r="J3546" t="s">
        <v>214</v>
      </c>
      <c r="K3546" t="s">
        <v>4568</v>
      </c>
      <c r="L3546" t="s">
        <v>4569</v>
      </c>
      <c r="M3546" s="17">
        <f>VLOOKUP($K3546,[1]Budget!$V:$AE,5,0)*IF($C3546="1 - Revenues",1,IF(AND($C3546="5 - Transfers",MID(I3546,15,1)="4"),1,-1))</f>
        <v>-3000</v>
      </c>
      <c r="N3546" s="17">
        <f>VLOOKUP($K3546,[1]Budget!$V:$AE,6,0)*IF($C3546="1 - Revenues",1,IF(AND($C3546="5 - Transfers",MID(J3546,15,1)="4"),1,-1))</f>
        <v>0</v>
      </c>
      <c r="O3546" s="17">
        <f>IFERROR(IF(RIGHT(LEFT(K3546,15),1)="4",VLOOKUP(K3546,'[1]Budget Worksheet'!A:B,2,0),-1*VLOOKUP(K3546,'[1]Budget Worksheet'!A:B,2,0)),0)</f>
        <v>-426440</v>
      </c>
      <c r="P3546" s="17">
        <f>VLOOKUP($K3546,[1]Budget!$V:$AE,8,0)*IF($C3546="1 - Revenues",1,IF(AND($C3546="5 - Transfers",MID($K3546,15,1)="4"),1,-1))</f>
        <v>-426440</v>
      </c>
      <c r="Q3546" s="17">
        <f>VLOOKUP($K3546,[1]Budget!$V:$AE,10,0)*IF($C3546="1 - Revenues",1,IF(AND($C3546="5 - Transfers",MID(K3546,15,1)="4"),1,-1))</f>
        <v>0</v>
      </c>
      <c r="S3546" s="18" t="b">
        <f>IF(LEFT(C3546,1)="1",1,-1)*SUMIF([1]Budget!V:V,'Budget Worksheet for Pivot Tabl'!K3546,[1]Budget!AC:AC)=P3546</f>
        <v>1</v>
      </c>
    </row>
    <row r="3547" spans="1:19" x14ac:dyDescent="0.25">
      <c r="A3547" t="s">
        <v>53</v>
      </c>
      <c r="B3547" t="s">
        <v>54</v>
      </c>
      <c r="C3547" t="s">
        <v>10</v>
      </c>
      <c r="D3547" t="str">
        <f t="shared" si="55"/>
        <v>OUTFLOWS</v>
      </c>
      <c r="E3547" t="s">
        <v>102</v>
      </c>
      <c r="F3547" t="s">
        <v>103</v>
      </c>
      <c r="G3547" t="s">
        <v>102</v>
      </c>
      <c r="H3547" t="s">
        <v>212</v>
      </c>
      <c r="I3547" t="s">
        <v>213</v>
      </c>
      <c r="J3547" t="s">
        <v>214</v>
      </c>
      <c r="K3547" t="s">
        <v>4570</v>
      </c>
      <c r="L3547" t="s">
        <v>4571</v>
      </c>
      <c r="M3547" s="17">
        <f>VLOOKUP($K3547,[1]Budget!$V:$AE,5,0)*IF($C3547="1 - Revenues",1,IF(AND($C3547="5 - Transfers",MID(I3547,15,1)="4"),1,-1))</f>
        <v>-40000</v>
      </c>
      <c r="N3547" s="17">
        <f>VLOOKUP($K3547,[1]Budget!$V:$AE,6,0)*IF($C3547="1 - Revenues",1,IF(AND($C3547="5 - Transfers",MID(J3547,15,1)="4"),1,-1))</f>
        <v>0</v>
      </c>
      <c r="O3547" s="17">
        <f>IFERROR(IF(RIGHT(LEFT(K3547,15),1)="4",VLOOKUP(K3547,'[1]Budget Worksheet'!A:B,2,0),-1*VLOOKUP(K3547,'[1]Budget Worksheet'!A:B,2,0)),0)</f>
        <v>-2366522</v>
      </c>
      <c r="P3547" s="17">
        <f>VLOOKUP($K3547,[1]Budget!$V:$AE,8,0)*IF($C3547="1 - Revenues",1,IF(AND($C3547="5 - Transfers",MID($K3547,15,1)="4"),1,-1))</f>
        <v>-2366522</v>
      </c>
      <c r="Q3547" s="17">
        <f>VLOOKUP($K3547,[1]Budget!$V:$AE,10,0)*IF($C3547="1 - Revenues",1,IF(AND($C3547="5 - Transfers",MID(K3547,15,1)="4"),1,-1))</f>
        <v>0</v>
      </c>
      <c r="S3547" s="18" t="b">
        <f>IF(LEFT(C3547,1)="1",1,-1)*SUMIF([1]Budget!V:V,'Budget Worksheet for Pivot Tabl'!K3547,[1]Budget!AC:AC)=P3547</f>
        <v>1</v>
      </c>
    </row>
    <row r="3548" spans="1:19" x14ac:dyDescent="0.25">
      <c r="A3548" t="s">
        <v>53</v>
      </c>
      <c r="B3548" t="s">
        <v>54</v>
      </c>
      <c r="C3548" t="s">
        <v>10</v>
      </c>
      <c r="D3548" t="str">
        <f t="shared" si="55"/>
        <v>OUTFLOWS</v>
      </c>
      <c r="E3548" t="s">
        <v>102</v>
      </c>
      <c r="F3548" t="s">
        <v>103</v>
      </c>
      <c r="G3548" t="s">
        <v>102</v>
      </c>
      <c r="H3548" t="s">
        <v>212</v>
      </c>
      <c r="I3548" t="s">
        <v>213</v>
      </c>
      <c r="J3548" t="s">
        <v>214</v>
      </c>
      <c r="K3548" t="s">
        <v>4572</v>
      </c>
      <c r="L3548" t="s">
        <v>4573</v>
      </c>
      <c r="M3548" s="17">
        <f>VLOOKUP($K3548,[1]Budget!$V:$AE,5,0)*IF($C3548="1 - Revenues",1,IF(AND($C3548="5 - Transfers",MID(I3548,15,1)="4"),1,-1))</f>
        <v>0</v>
      </c>
      <c r="N3548" s="17">
        <f>VLOOKUP($K3548,[1]Budget!$V:$AE,6,0)*IF($C3548="1 - Revenues",1,IF(AND($C3548="5 - Transfers",MID(J3548,15,1)="4"),1,-1))</f>
        <v>0</v>
      </c>
      <c r="O3548" s="17">
        <f>IFERROR(IF(RIGHT(LEFT(K3548,15),1)="4",VLOOKUP(K3548,'[1]Budget Worksheet'!A:B,2,0),-1*VLOOKUP(K3548,'[1]Budget Worksheet'!A:B,2,0)),0)</f>
        <v>0</v>
      </c>
      <c r="P3548" s="17">
        <f>VLOOKUP($K3548,[1]Budget!$V:$AE,8,0)*IF($C3548="1 - Revenues",1,IF(AND($C3548="5 - Transfers",MID($K3548,15,1)="4"),1,-1))</f>
        <v>0</v>
      </c>
      <c r="Q3548" s="17">
        <f>VLOOKUP($K3548,[1]Budget!$V:$AE,10,0)*IF($C3548="1 - Revenues",1,IF(AND($C3548="5 - Transfers",MID(K3548,15,1)="4"),1,-1))</f>
        <v>0</v>
      </c>
      <c r="S3548" s="18" t="b">
        <f>IF(LEFT(C3548,1)="1",1,-1)*SUMIF([1]Budget!V:V,'Budget Worksheet for Pivot Tabl'!K3548,[1]Budget!AC:AC)=P3548</f>
        <v>1</v>
      </c>
    </row>
    <row r="3549" spans="1:19" x14ac:dyDescent="0.25">
      <c r="A3549" t="s">
        <v>53</v>
      </c>
      <c r="B3549" t="s">
        <v>54</v>
      </c>
      <c r="C3549" t="s">
        <v>10</v>
      </c>
      <c r="D3549" t="str">
        <f t="shared" si="55"/>
        <v>OUTFLOWS</v>
      </c>
      <c r="E3549" t="s">
        <v>102</v>
      </c>
      <c r="F3549" t="s">
        <v>103</v>
      </c>
      <c r="G3549" t="s">
        <v>102</v>
      </c>
      <c r="H3549" t="s">
        <v>212</v>
      </c>
      <c r="I3549" t="s">
        <v>213</v>
      </c>
      <c r="J3549" t="s">
        <v>214</v>
      </c>
      <c r="K3549" t="s">
        <v>4574</v>
      </c>
      <c r="L3549" t="s">
        <v>4575</v>
      </c>
      <c r="M3549" s="17">
        <f>VLOOKUP($K3549,[1]Budget!$V:$AE,5,0)*IF($C3549="1 - Revenues",1,IF(AND($C3549="5 - Transfers",MID(I3549,15,1)="4"),1,-1))</f>
        <v>0</v>
      </c>
      <c r="N3549" s="17">
        <f>VLOOKUP($K3549,[1]Budget!$V:$AE,6,0)*IF($C3549="1 - Revenues",1,IF(AND($C3549="5 - Transfers",MID(J3549,15,1)="4"),1,-1))</f>
        <v>0</v>
      </c>
      <c r="O3549" s="17">
        <f>IFERROR(IF(RIGHT(LEFT(K3549,15),1)="4",VLOOKUP(K3549,'[1]Budget Worksheet'!A:B,2,0),-1*VLOOKUP(K3549,'[1]Budget Worksheet'!A:B,2,0)),0)</f>
        <v>0</v>
      </c>
      <c r="P3549" s="17">
        <f>VLOOKUP($K3549,[1]Budget!$V:$AE,8,0)*IF($C3549="1 - Revenues",1,IF(AND($C3549="5 - Transfers",MID($K3549,15,1)="4"),1,-1))</f>
        <v>0</v>
      </c>
      <c r="Q3549" s="17">
        <f>VLOOKUP($K3549,[1]Budget!$V:$AE,10,0)*IF($C3549="1 - Revenues",1,IF(AND($C3549="5 - Transfers",MID(K3549,15,1)="4"),1,-1))</f>
        <v>0</v>
      </c>
      <c r="S3549" s="18" t="b">
        <f>IF(LEFT(C3549,1)="1",1,-1)*SUMIF([1]Budget!V:V,'Budget Worksheet for Pivot Tabl'!K3549,[1]Budget!AC:AC)=P3549</f>
        <v>1</v>
      </c>
    </row>
    <row r="3550" spans="1:19" x14ac:dyDescent="0.25">
      <c r="A3550" t="s">
        <v>53</v>
      </c>
      <c r="B3550" t="s">
        <v>54</v>
      </c>
      <c r="C3550" t="s">
        <v>10</v>
      </c>
      <c r="D3550" t="str">
        <f t="shared" si="55"/>
        <v>OUTFLOWS</v>
      </c>
      <c r="E3550" t="s">
        <v>102</v>
      </c>
      <c r="F3550" t="s">
        <v>103</v>
      </c>
      <c r="G3550" t="s">
        <v>102</v>
      </c>
      <c r="H3550" t="s">
        <v>212</v>
      </c>
      <c r="I3550" t="s">
        <v>213</v>
      </c>
      <c r="J3550" t="s">
        <v>214</v>
      </c>
      <c r="K3550" t="s">
        <v>4576</v>
      </c>
      <c r="L3550" t="s">
        <v>4403</v>
      </c>
      <c r="M3550" s="17">
        <f>VLOOKUP($K3550,[1]Budget!$V:$AE,5,0)*IF($C3550="1 - Revenues",1,IF(AND($C3550="5 - Transfers",MID(I3550,15,1)="4"),1,-1))</f>
        <v>-155000</v>
      </c>
      <c r="N3550" s="17">
        <f>VLOOKUP($K3550,[1]Budget!$V:$AE,6,0)*IF($C3550="1 - Revenues",1,IF(AND($C3550="5 - Transfers",MID(J3550,15,1)="4"),1,-1))</f>
        <v>0</v>
      </c>
      <c r="O3550" s="17">
        <f>IFERROR(IF(RIGHT(LEFT(K3550,15),1)="4",VLOOKUP(K3550,'[1]Budget Worksheet'!A:B,2,0),-1*VLOOKUP(K3550,'[1]Budget Worksheet'!A:B,2,0)),0)</f>
        <v>0</v>
      </c>
      <c r="P3550" s="17">
        <f>VLOOKUP($K3550,[1]Budget!$V:$AE,8,0)*IF($C3550="1 - Revenues",1,IF(AND($C3550="5 - Transfers",MID($K3550,15,1)="4"),1,-1))</f>
        <v>0</v>
      </c>
      <c r="Q3550" s="17">
        <f>VLOOKUP($K3550,[1]Budget!$V:$AE,10,0)*IF($C3550="1 - Revenues",1,IF(AND($C3550="5 - Transfers",MID(K3550,15,1)="4"),1,-1))</f>
        <v>0</v>
      </c>
      <c r="S3550" s="18" t="b">
        <f>IF(LEFT(C3550,1)="1",1,-1)*SUMIF([1]Budget!V:V,'Budget Worksheet for Pivot Tabl'!K3550,[1]Budget!AC:AC)=P3550</f>
        <v>1</v>
      </c>
    </row>
    <row r="3551" spans="1:19" x14ac:dyDescent="0.25">
      <c r="A3551" t="s">
        <v>53</v>
      </c>
      <c r="B3551" t="s">
        <v>54</v>
      </c>
      <c r="C3551" t="s">
        <v>10</v>
      </c>
      <c r="D3551" t="str">
        <f t="shared" si="55"/>
        <v>OUTFLOWS</v>
      </c>
      <c r="E3551" t="s">
        <v>102</v>
      </c>
      <c r="F3551" t="s">
        <v>103</v>
      </c>
      <c r="G3551" t="s">
        <v>102</v>
      </c>
      <c r="H3551" t="s">
        <v>212</v>
      </c>
      <c r="I3551" t="s">
        <v>213</v>
      </c>
      <c r="J3551" t="s">
        <v>214</v>
      </c>
      <c r="K3551" t="s">
        <v>4577</v>
      </c>
      <c r="L3551" t="s">
        <v>4578</v>
      </c>
      <c r="M3551" s="17">
        <f>VLOOKUP($K3551,[1]Budget!$V:$AE,5,0)*IF($C3551="1 - Revenues",1,IF(AND($C3551="5 - Transfers",MID(I3551,15,1)="4"),1,-1))</f>
        <v>0</v>
      </c>
      <c r="N3551" s="17">
        <f>VLOOKUP($K3551,[1]Budget!$V:$AE,6,0)*IF($C3551="1 - Revenues",1,IF(AND($C3551="5 - Transfers",MID(J3551,15,1)="4"),1,-1))</f>
        <v>0</v>
      </c>
      <c r="O3551" s="17">
        <f>IFERROR(IF(RIGHT(LEFT(K3551,15),1)="4",VLOOKUP(K3551,'[1]Budget Worksheet'!A:B,2,0),-1*VLOOKUP(K3551,'[1]Budget Worksheet'!A:B,2,0)),0)</f>
        <v>0</v>
      </c>
      <c r="P3551" s="17">
        <f>VLOOKUP($K3551,[1]Budget!$V:$AE,8,0)*IF($C3551="1 - Revenues",1,IF(AND($C3551="5 - Transfers",MID($K3551,15,1)="4"),1,-1))</f>
        <v>0</v>
      </c>
      <c r="Q3551" s="17">
        <f>VLOOKUP($K3551,[1]Budget!$V:$AE,10,0)*IF($C3551="1 - Revenues",1,IF(AND($C3551="5 - Transfers",MID(K3551,15,1)="4"),1,-1))</f>
        <v>0</v>
      </c>
      <c r="S3551" s="18" t="b">
        <f>IF(LEFT(C3551,1)="1",1,-1)*SUMIF([1]Budget!V:V,'Budget Worksheet for Pivot Tabl'!K3551,[1]Budget!AC:AC)=P3551</f>
        <v>1</v>
      </c>
    </row>
    <row r="3552" spans="1:19" x14ac:dyDescent="0.25">
      <c r="A3552" t="s">
        <v>53</v>
      </c>
      <c r="B3552" t="s">
        <v>54</v>
      </c>
      <c r="C3552" t="s">
        <v>10</v>
      </c>
      <c r="D3552" t="str">
        <f t="shared" si="55"/>
        <v>OUTFLOWS</v>
      </c>
      <c r="E3552" t="s">
        <v>102</v>
      </c>
      <c r="F3552" t="s">
        <v>103</v>
      </c>
      <c r="G3552" t="s">
        <v>102</v>
      </c>
      <c r="H3552" t="s">
        <v>212</v>
      </c>
      <c r="I3552" t="s">
        <v>213</v>
      </c>
      <c r="J3552" t="s">
        <v>214</v>
      </c>
      <c r="K3552" t="s">
        <v>4579</v>
      </c>
      <c r="L3552" t="s">
        <v>4580</v>
      </c>
      <c r="M3552" s="17">
        <f>VLOOKUP($K3552,[1]Budget!$V:$AE,5,0)*IF($C3552="1 - Revenues",1,IF(AND($C3552="5 - Transfers",MID(I3552,15,1)="4"),1,-1))</f>
        <v>-103000</v>
      </c>
      <c r="N3552" s="17">
        <f>VLOOKUP($K3552,[1]Budget!$V:$AE,6,0)*IF($C3552="1 - Revenues",1,IF(AND($C3552="5 - Transfers",MID(J3552,15,1)="4"),1,-1))</f>
        <v>0</v>
      </c>
      <c r="O3552" s="17">
        <f>IFERROR(IF(RIGHT(LEFT(K3552,15),1)="4",VLOOKUP(K3552,'[1]Budget Worksheet'!A:B,2,0),-1*VLOOKUP(K3552,'[1]Budget Worksheet'!A:B,2,0)),0)</f>
        <v>0</v>
      </c>
      <c r="P3552" s="17">
        <f>VLOOKUP($K3552,[1]Budget!$V:$AE,8,0)*IF($C3552="1 - Revenues",1,IF(AND($C3552="5 - Transfers",MID($K3552,15,1)="4"),1,-1))</f>
        <v>0</v>
      </c>
      <c r="Q3552" s="17">
        <f>VLOOKUP($K3552,[1]Budget!$V:$AE,10,0)*IF($C3552="1 - Revenues",1,IF(AND($C3552="5 - Transfers",MID(K3552,15,1)="4"),1,-1))</f>
        <v>0</v>
      </c>
      <c r="S3552" s="18" t="b">
        <f>IF(LEFT(C3552,1)="1",1,-1)*SUMIF([1]Budget!V:V,'Budget Worksheet for Pivot Tabl'!K3552,[1]Budget!AC:AC)=P3552</f>
        <v>1</v>
      </c>
    </row>
    <row r="3553" spans="1:19" x14ac:dyDescent="0.25">
      <c r="A3553" t="s">
        <v>53</v>
      </c>
      <c r="B3553" t="s">
        <v>54</v>
      </c>
      <c r="C3553" t="s">
        <v>10</v>
      </c>
      <c r="D3553" t="str">
        <f t="shared" si="55"/>
        <v>OUTFLOWS</v>
      </c>
      <c r="E3553" t="s">
        <v>102</v>
      </c>
      <c r="F3553" t="s">
        <v>103</v>
      </c>
      <c r="G3553" t="s">
        <v>102</v>
      </c>
      <c r="H3553" t="s">
        <v>212</v>
      </c>
      <c r="I3553" t="s">
        <v>213</v>
      </c>
      <c r="J3553" t="s">
        <v>214</v>
      </c>
      <c r="K3553" t="s">
        <v>4581</v>
      </c>
      <c r="L3553" t="s">
        <v>4432</v>
      </c>
      <c r="M3553" s="17">
        <f>VLOOKUP($K3553,[1]Budget!$V:$AE,5,0)*IF($C3553="1 - Revenues",1,IF(AND($C3553="5 - Transfers",MID(I3553,15,1)="4"),1,-1))</f>
        <v>0</v>
      </c>
      <c r="N3553" s="17">
        <f>VLOOKUP($K3553,[1]Budget!$V:$AE,6,0)*IF($C3553="1 - Revenues",1,IF(AND($C3553="5 - Transfers",MID(J3553,15,1)="4"),1,-1))</f>
        <v>-117000</v>
      </c>
      <c r="O3553" s="17">
        <f>IFERROR(IF(RIGHT(LEFT(K3553,15),1)="4",VLOOKUP(K3553,'[1]Budget Worksheet'!A:B,2,0),-1*VLOOKUP(K3553,'[1]Budget Worksheet'!A:B,2,0)),0)</f>
        <v>0</v>
      </c>
      <c r="P3553" s="17">
        <f>VLOOKUP($K3553,[1]Budget!$V:$AE,8,0)*IF($C3553="1 - Revenues",1,IF(AND($C3553="5 - Transfers",MID($K3553,15,1)="4"),1,-1))</f>
        <v>0</v>
      </c>
      <c r="Q3553" s="17">
        <f>VLOOKUP($K3553,[1]Budget!$V:$AE,10,0)*IF($C3553="1 - Revenues",1,IF(AND($C3553="5 - Transfers",MID(K3553,15,1)="4"),1,-1))</f>
        <v>0</v>
      </c>
      <c r="S3553" s="18" t="b">
        <f>IF(LEFT(C3553,1)="1",1,-1)*SUMIF([1]Budget!V:V,'Budget Worksheet for Pivot Tabl'!K3553,[1]Budget!AC:AC)=P3553</f>
        <v>1</v>
      </c>
    </row>
    <row r="3554" spans="1:19" x14ac:dyDescent="0.25">
      <c r="A3554" t="s">
        <v>53</v>
      </c>
      <c r="B3554" t="s">
        <v>54</v>
      </c>
      <c r="C3554" t="s">
        <v>9</v>
      </c>
      <c r="D3554" t="str">
        <f t="shared" si="55"/>
        <v>OUTFLOWS</v>
      </c>
      <c r="E3554" t="s">
        <v>102</v>
      </c>
      <c r="F3554" t="s">
        <v>103</v>
      </c>
      <c r="G3554" t="s">
        <v>102</v>
      </c>
      <c r="H3554" t="s">
        <v>212</v>
      </c>
      <c r="I3554" t="s">
        <v>213</v>
      </c>
      <c r="J3554" t="s">
        <v>214</v>
      </c>
      <c r="K3554" t="s">
        <v>4582</v>
      </c>
      <c r="L3554" t="s">
        <v>548</v>
      </c>
      <c r="M3554" s="17">
        <f>VLOOKUP($K3554,[1]Budget!$V:$AE,5,0)*IF($C3554="1 - Revenues",1,IF(AND($C3554="5 - Transfers",MID(I3554,15,1)="4"),1,-1))</f>
        <v>0</v>
      </c>
      <c r="N3554" s="17">
        <f>VLOOKUP($K3554,[1]Budget!$V:$AE,6,0)*IF($C3554="1 - Revenues",1,IF(AND($C3554="5 - Transfers",MID(J3554,15,1)="4"),1,-1))</f>
        <v>0</v>
      </c>
      <c r="O3554" s="17">
        <f>IFERROR(IF(RIGHT(LEFT(K3554,15),1)="4",VLOOKUP(K3554,'[1]Budget Worksheet'!A:B,2,0),-1*VLOOKUP(K3554,'[1]Budget Worksheet'!A:B,2,0)),0)</f>
        <v>0</v>
      </c>
      <c r="P3554" s="17">
        <f>VLOOKUP($K3554,[1]Budget!$V:$AE,8,0)*IF($C3554="1 - Revenues",1,IF(AND($C3554="5 - Transfers",MID($K3554,15,1)="4"),1,-1))</f>
        <v>0</v>
      </c>
      <c r="Q3554" s="17">
        <f>VLOOKUP($K3554,[1]Budget!$V:$AE,10,0)*IF($C3554="1 - Revenues",1,IF(AND($C3554="5 - Transfers",MID(K3554,15,1)="4"),1,-1))</f>
        <v>0</v>
      </c>
      <c r="S3554" s="18" t="b">
        <f>IF(LEFT(C3554,1)="1",1,-1)*SUMIF([1]Budget!V:V,'Budget Worksheet for Pivot Tabl'!K3554,[1]Budget!AC:AC)=P3554</f>
        <v>1</v>
      </c>
    </row>
    <row r="3555" spans="1:19" x14ac:dyDescent="0.25">
      <c r="A3555" t="s">
        <v>53</v>
      </c>
      <c r="B3555" t="s">
        <v>54</v>
      </c>
      <c r="C3555" t="s">
        <v>9</v>
      </c>
      <c r="D3555" t="str">
        <f t="shared" si="55"/>
        <v>OUTFLOWS</v>
      </c>
      <c r="E3555" t="s">
        <v>102</v>
      </c>
      <c r="F3555" t="s">
        <v>103</v>
      </c>
      <c r="G3555" t="s">
        <v>102</v>
      </c>
      <c r="H3555" t="s">
        <v>212</v>
      </c>
      <c r="I3555" t="s">
        <v>213</v>
      </c>
      <c r="J3555" t="s">
        <v>214</v>
      </c>
      <c r="K3555" t="s">
        <v>4583</v>
      </c>
      <c r="L3555" t="s">
        <v>550</v>
      </c>
      <c r="M3555" s="17">
        <f>VLOOKUP($K3555,[1]Budget!$V:$AE,5,0)*IF($C3555="1 - Revenues",1,IF(AND($C3555="5 - Transfers",MID(I3555,15,1)="4"),1,-1))</f>
        <v>0</v>
      </c>
      <c r="N3555" s="17">
        <f>VLOOKUP($K3555,[1]Budget!$V:$AE,6,0)*IF($C3555="1 - Revenues",1,IF(AND($C3555="5 - Transfers",MID(J3555,15,1)="4"),1,-1))</f>
        <v>0</v>
      </c>
      <c r="O3555" s="17">
        <f>IFERROR(IF(RIGHT(LEFT(K3555,15),1)="4",VLOOKUP(K3555,'[1]Budget Worksheet'!A:B,2,0),-1*VLOOKUP(K3555,'[1]Budget Worksheet'!A:B,2,0)),0)</f>
        <v>0</v>
      </c>
      <c r="P3555" s="17">
        <f>VLOOKUP($K3555,[1]Budget!$V:$AE,8,0)*IF($C3555="1 - Revenues",1,IF(AND($C3555="5 - Transfers",MID($K3555,15,1)="4"),1,-1))</f>
        <v>0</v>
      </c>
      <c r="Q3555" s="17">
        <f>VLOOKUP($K3555,[1]Budget!$V:$AE,10,0)*IF($C3555="1 - Revenues",1,IF(AND($C3555="5 - Transfers",MID(K3555,15,1)="4"),1,-1))</f>
        <v>0</v>
      </c>
      <c r="S3555" s="18" t="b">
        <f>IF(LEFT(C3555,1)="1",1,-1)*SUMIF([1]Budget!V:V,'Budget Worksheet for Pivot Tabl'!K3555,[1]Budget!AC:AC)=P3555</f>
        <v>1</v>
      </c>
    </row>
    <row r="3556" spans="1:19" x14ac:dyDescent="0.25">
      <c r="A3556" t="s">
        <v>55</v>
      </c>
      <c r="B3556" t="s">
        <v>56</v>
      </c>
      <c r="C3556" t="s">
        <v>7</v>
      </c>
      <c r="D3556" t="str">
        <f t="shared" si="55"/>
        <v>INFLOWS</v>
      </c>
      <c r="E3556" t="s">
        <v>102</v>
      </c>
      <c r="F3556" t="s">
        <v>103</v>
      </c>
      <c r="G3556" t="s">
        <v>102</v>
      </c>
      <c r="H3556" t="s">
        <v>212</v>
      </c>
      <c r="I3556" t="s">
        <v>213</v>
      </c>
      <c r="J3556" t="s">
        <v>214</v>
      </c>
      <c r="K3556" t="s">
        <v>4584</v>
      </c>
      <c r="L3556" t="s">
        <v>4585</v>
      </c>
      <c r="M3556" s="17">
        <f>VLOOKUP($K3556,[1]Budget!$V:$AE,5,0)*IF($C3556="1 - Revenues",1,IF(AND($C3556="5 - Transfers",MID(I3556,15,1)="4"),1,-1))</f>
        <v>0</v>
      </c>
      <c r="N3556" s="17">
        <f>VLOOKUP($K3556,[1]Budget!$V:$AE,6,0)*IF($C3556="1 - Revenues",1,IF(AND($C3556="5 - Transfers",MID(J3556,15,1)="4"),1,-1))</f>
        <v>0</v>
      </c>
      <c r="O3556" s="17">
        <f>IFERROR(IF(RIGHT(LEFT(K3556,15),1)="4",VLOOKUP(K3556,'[1]Budget Worksheet'!A:B,2,0),-1*VLOOKUP(K3556,'[1]Budget Worksheet'!A:B,2,0)),0)</f>
        <v>0</v>
      </c>
      <c r="P3556" s="17">
        <f>VLOOKUP($K3556,[1]Budget!$V:$AE,8,0)*IF($C3556="1 - Revenues",1,IF(AND($C3556="5 - Transfers",MID($K3556,15,1)="4"),1,-1))</f>
        <v>0</v>
      </c>
      <c r="Q3556" s="17">
        <f>VLOOKUP($K3556,[1]Budget!$V:$AE,10,0)*IF($C3556="1 - Revenues",1,IF(AND($C3556="5 - Transfers",MID(K3556,15,1)="4"),1,-1))</f>
        <v>0</v>
      </c>
      <c r="S3556" s="18" t="b">
        <f>IF(LEFT(C3556,1)="1",1,-1)*SUMIF([1]Budget!V:V,'Budget Worksheet for Pivot Tabl'!K3556,[1]Budget!AC:AC)=P3556</f>
        <v>1</v>
      </c>
    </row>
    <row r="3557" spans="1:19" x14ac:dyDescent="0.25">
      <c r="A3557" t="s">
        <v>55</v>
      </c>
      <c r="B3557" t="s">
        <v>56</v>
      </c>
      <c r="C3557" t="s">
        <v>7</v>
      </c>
      <c r="D3557" t="str">
        <f t="shared" si="55"/>
        <v>INFLOWS</v>
      </c>
      <c r="E3557" t="s">
        <v>102</v>
      </c>
      <c r="F3557" t="s">
        <v>103</v>
      </c>
      <c r="G3557" t="s">
        <v>102</v>
      </c>
      <c r="H3557" t="s">
        <v>212</v>
      </c>
      <c r="I3557" t="s">
        <v>213</v>
      </c>
      <c r="J3557" t="s">
        <v>214</v>
      </c>
      <c r="K3557" t="s">
        <v>4586</v>
      </c>
      <c r="L3557" t="s">
        <v>4587</v>
      </c>
      <c r="M3557" s="17">
        <f>VLOOKUP($K3557,[1]Budget!$V:$AE,5,0)*IF($C3557="1 - Revenues",1,IF(AND($C3557="5 - Transfers",MID(I3557,15,1)="4"),1,-1))</f>
        <v>0</v>
      </c>
      <c r="N3557" s="17">
        <f>VLOOKUP($K3557,[1]Budget!$V:$AE,6,0)*IF($C3557="1 - Revenues",1,IF(AND($C3557="5 - Transfers",MID(J3557,15,1)="4"),1,-1))</f>
        <v>0</v>
      </c>
      <c r="O3557" s="17">
        <f>IFERROR(IF(RIGHT(LEFT(K3557,15),1)="4",VLOOKUP(K3557,'[1]Budget Worksheet'!A:B,2,0),-1*VLOOKUP(K3557,'[1]Budget Worksheet'!A:B,2,0)),0)</f>
        <v>0</v>
      </c>
      <c r="P3557" s="17">
        <f>VLOOKUP($K3557,[1]Budget!$V:$AE,8,0)*IF($C3557="1 - Revenues",1,IF(AND($C3557="5 - Transfers",MID($K3557,15,1)="4"),1,-1))</f>
        <v>0</v>
      </c>
      <c r="Q3557" s="17">
        <f>VLOOKUP($K3557,[1]Budget!$V:$AE,10,0)*IF($C3557="1 - Revenues",1,IF(AND($C3557="5 - Transfers",MID(K3557,15,1)="4"),1,-1))</f>
        <v>0</v>
      </c>
      <c r="S3557" s="18" t="b">
        <f>IF(LEFT(C3557,1)="1",1,-1)*SUMIF([1]Budget!V:V,'Budget Worksheet for Pivot Tabl'!K3557,[1]Budget!AC:AC)=P3557</f>
        <v>1</v>
      </c>
    </row>
    <row r="3558" spans="1:19" x14ac:dyDescent="0.25">
      <c r="A3558" t="s">
        <v>55</v>
      </c>
      <c r="B3558" t="s">
        <v>56</v>
      </c>
      <c r="C3558" t="s">
        <v>7</v>
      </c>
      <c r="D3558" t="str">
        <f t="shared" si="55"/>
        <v>INFLOWS</v>
      </c>
      <c r="E3558" t="s">
        <v>102</v>
      </c>
      <c r="F3558" t="s">
        <v>103</v>
      </c>
      <c r="G3558" t="s">
        <v>102</v>
      </c>
      <c r="H3558" t="s">
        <v>212</v>
      </c>
      <c r="I3558" t="s">
        <v>213</v>
      </c>
      <c r="J3558" t="s">
        <v>214</v>
      </c>
      <c r="K3558" t="s">
        <v>4588</v>
      </c>
      <c r="L3558" t="s">
        <v>4589</v>
      </c>
      <c r="M3558" s="17">
        <f>VLOOKUP($K3558,[1]Budget!$V:$AE,5,0)*IF($C3558="1 - Revenues",1,IF(AND($C3558="5 - Transfers",MID(I3558,15,1)="4"),1,-1))</f>
        <v>0</v>
      </c>
      <c r="N3558" s="17">
        <f>VLOOKUP($K3558,[1]Budget!$V:$AE,6,0)*IF($C3558="1 - Revenues",1,IF(AND($C3558="5 - Transfers",MID(J3558,15,1)="4"),1,-1))</f>
        <v>0</v>
      </c>
      <c r="O3558" s="17">
        <f>IFERROR(IF(RIGHT(LEFT(K3558,15),1)="4",VLOOKUP(K3558,'[1]Budget Worksheet'!A:B,2,0),-1*VLOOKUP(K3558,'[1]Budget Worksheet'!A:B,2,0)),0)</f>
        <v>0</v>
      </c>
      <c r="P3558" s="17">
        <f>VLOOKUP($K3558,[1]Budget!$V:$AE,8,0)*IF($C3558="1 - Revenues",1,IF(AND($C3558="5 - Transfers",MID($K3558,15,1)="4"),1,-1))</f>
        <v>0</v>
      </c>
      <c r="Q3558" s="17">
        <f>VLOOKUP($K3558,[1]Budget!$V:$AE,10,0)*IF($C3558="1 - Revenues",1,IF(AND($C3558="5 - Transfers",MID(K3558,15,1)="4"),1,-1))</f>
        <v>0</v>
      </c>
      <c r="S3558" s="18" t="b">
        <f>IF(LEFT(C3558,1)="1",1,-1)*SUMIF([1]Budget!V:V,'Budget Worksheet for Pivot Tabl'!K3558,[1]Budget!AC:AC)=P3558</f>
        <v>1</v>
      </c>
    </row>
    <row r="3559" spans="1:19" x14ac:dyDescent="0.25">
      <c r="A3559" t="s">
        <v>55</v>
      </c>
      <c r="B3559" t="s">
        <v>56</v>
      </c>
      <c r="C3559" t="s">
        <v>7</v>
      </c>
      <c r="D3559" t="str">
        <f t="shared" si="55"/>
        <v>INFLOWS</v>
      </c>
      <c r="E3559" t="s">
        <v>102</v>
      </c>
      <c r="F3559" t="s">
        <v>103</v>
      </c>
      <c r="G3559" t="s">
        <v>102</v>
      </c>
      <c r="H3559" t="s">
        <v>212</v>
      </c>
      <c r="I3559" t="s">
        <v>213</v>
      </c>
      <c r="J3559" t="s">
        <v>214</v>
      </c>
      <c r="K3559" t="s">
        <v>4590</v>
      </c>
      <c r="L3559" t="s">
        <v>4591</v>
      </c>
      <c r="M3559" s="17">
        <f>VLOOKUP($K3559,[1]Budget!$V:$AE,5,0)*IF($C3559="1 - Revenues",1,IF(AND($C3559="5 - Transfers",MID(I3559,15,1)="4"),1,-1))</f>
        <v>0</v>
      </c>
      <c r="N3559" s="17">
        <f>VLOOKUP($K3559,[1]Budget!$V:$AE,6,0)*IF($C3559="1 - Revenues",1,IF(AND($C3559="5 - Transfers",MID(J3559,15,1)="4"),1,-1))</f>
        <v>0</v>
      </c>
      <c r="O3559" s="17">
        <f>IFERROR(IF(RIGHT(LEFT(K3559,15),1)="4",VLOOKUP(K3559,'[1]Budget Worksheet'!A:B,2,0),-1*VLOOKUP(K3559,'[1]Budget Worksheet'!A:B,2,0)),0)</f>
        <v>0</v>
      </c>
      <c r="P3559" s="17">
        <f>VLOOKUP($K3559,[1]Budget!$V:$AE,8,0)*IF($C3559="1 - Revenues",1,IF(AND($C3559="5 - Transfers",MID($K3559,15,1)="4"),1,-1))</f>
        <v>0</v>
      </c>
      <c r="Q3559" s="17">
        <f>VLOOKUP($K3559,[1]Budget!$V:$AE,10,0)*IF($C3559="1 - Revenues",1,IF(AND($C3559="5 - Transfers",MID(K3559,15,1)="4"),1,-1))</f>
        <v>0</v>
      </c>
      <c r="S3559" s="18" t="b">
        <f>IF(LEFT(C3559,1)="1",1,-1)*SUMIF([1]Budget!V:V,'Budget Worksheet for Pivot Tabl'!K3559,[1]Budget!AC:AC)=P3559</f>
        <v>1</v>
      </c>
    </row>
    <row r="3560" spans="1:19" x14ac:dyDescent="0.25">
      <c r="A3560" t="s">
        <v>55</v>
      </c>
      <c r="B3560" t="s">
        <v>56</v>
      </c>
      <c r="C3560" t="s">
        <v>7</v>
      </c>
      <c r="D3560" t="str">
        <f t="shared" si="55"/>
        <v>INFLOWS</v>
      </c>
      <c r="E3560" t="s">
        <v>102</v>
      </c>
      <c r="F3560" t="s">
        <v>103</v>
      </c>
      <c r="G3560" t="s">
        <v>102</v>
      </c>
      <c r="H3560" t="s">
        <v>212</v>
      </c>
      <c r="I3560" t="s">
        <v>213</v>
      </c>
      <c r="J3560" t="s">
        <v>214</v>
      </c>
      <c r="K3560" t="s">
        <v>4592</v>
      </c>
      <c r="L3560" t="s">
        <v>4593</v>
      </c>
      <c r="M3560" s="17">
        <f>VLOOKUP($K3560,[1]Budget!$V:$AE,5,0)*IF($C3560="1 - Revenues",1,IF(AND($C3560="5 - Transfers",MID(I3560,15,1)="4"),1,-1))</f>
        <v>0</v>
      </c>
      <c r="N3560" s="17">
        <f>VLOOKUP($K3560,[1]Budget!$V:$AE,6,0)*IF($C3560="1 - Revenues",1,IF(AND($C3560="5 - Transfers",MID(J3560,15,1)="4"),1,-1))</f>
        <v>0</v>
      </c>
      <c r="O3560" s="17">
        <f>IFERROR(IF(RIGHT(LEFT(K3560,15),1)="4",VLOOKUP(K3560,'[1]Budget Worksheet'!A:B,2,0),-1*VLOOKUP(K3560,'[1]Budget Worksheet'!A:B,2,0)),0)</f>
        <v>0</v>
      </c>
      <c r="P3560" s="17">
        <f>VLOOKUP($K3560,[1]Budget!$V:$AE,8,0)*IF($C3560="1 - Revenues",1,IF(AND($C3560="5 - Transfers",MID($K3560,15,1)="4"),1,-1))</f>
        <v>0</v>
      </c>
      <c r="Q3560" s="17">
        <f>VLOOKUP($K3560,[1]Budget!$V:$AE,10,0)*IF($C3560="1 - Revenues",1,IF(AND($C3560="5 - Transfers",MID(K3560,15,1)="4"),1,-1))</f>
        <v>0</v>
      </c>
      <c r="S3560" s="18" t="b">
        <f>IF(LEFT(C3560,1)="1",1,-1)*SUMIF([1]Budget!V:V,'Budget Worksheet for Pivot Tabl'!K3560,[1]Budget!AC:AC)=P3560</f>
        <v>1</v>
      </c>
    </row>
    <row r="3561" spans="1:19" x14ac:dyDescent="0.25">
      <c r="A3561" t="s">
        <v>55</v>
      </c>
      <c r="B3561" t="s">
        <v>56</v>
      </c>
      <c r="C3561" t="s">
        <v>7</v>
      </c>
      <c r="D3561" t="str">
        <f t="shared" si="55"/>
        <v>INFLOWS</v>
      </c>
      <c r="E3561" t="s">
        <v>102</v>
      </c>
      <c r="F3561" t="s">
        <v>103</v>
      </c>
      <c r="G3561" t="s">
        <v>102</v>
      </c>
      <c r="H3561" t="s">
        <v>212</v>
      </c>
      <c r="I3561" t="s">
        <v>213</v>
      </c>
      <c r="J3561" t="s">
        <v>214</v>
      </c>
      <c r="K3561" t="s">
        <v>4594</v>
      </c>
      <c r="L3561" t="s">
        <v>4595</v>
      </c>
      <c r="M3561" s="17">
        <f>VLOOKUP($K3561,[1]Budget!$V:$AE,5,0)*IF($C3561="1 - Revenues",1,IF(AND($C3561="5 - Transfers",MID(I3561,15,1)="4"),1,-1))</f>
        <v>1327000</v>
      </c>
      <c r="N3561" s="17">
        <f>VLOOKUP($K3561,[1]Budget!$V:$AE,6,0)*IF($C3561="1 - Revenues",1,IF(AND($C3561="5 - Transfers",MID(J3561,15,1)="4"),1,-1))</f>
        <v>36000</v>
      </c>
      <c r="O3561" s="17">
        <f>IFERROR(IF(RIGHT(LEFT(K3561,15),1)="4",VLOOKUP(K3561,'[1]Budget Worksheet'!A:B,2,0),-1*VLOOKUP(K3561,'[1]Budget Worksheet'!A:B,2,0)),0)</f>
        <v>2610632</v>
      </c>
      <c r="P3561" s="17">
        <f>VLOOKUP($K3561,[1]Budget!$V:$AE,8,0)*IF($C3561="1 - Revenues",1,IF(AND($C3561="5 - Transfers",MID($K3561,15,1)="4"),1,-1))</f>
        <v>2610632</v>
      </c>
      <c r="Q3561" s="17">
        <f>VLOOKUP($K3561,[1]Budget!$V:$AE,10,0)*IF($C3561="1 - Revenues",1,IF(AND($C3561="5 - Transfers",MID(K3561,15,1)="4"),1,-1))</f>
        <v>0</v>
      </c>
      <c r="S3561" s="18" t="b">
        <f>IF(LEFT(C3561,1)="1",1,-1)*SUMIF([1]Budget!V:V,'Budget Worksheet for Pivot Tabl'!K3561,[1]Budget!AC:AC)=P3561</f>
        <v>1</v>
      </c>
    </row>
    <row r="3562" spans="1:19" x14ac:dyDescent="0.25">
      <c r="A3562" t="s">
        <v>55</v>
      </c>
      <c r="B3562" t="s">
        <v>56</v>
      </c>
      <c r="C3562" t="s">
        <v>7</v>
      </c>
      <c r="D3562" t="str">
        <f t="shared" si="55"/>
        <v>INFLOWS</v>
      </c>
      <c r="E3562" t="s">
        <v>102</v>
      </c>
      <c r="F3562" t="s">
        <v>103</v>
      </c>
      <c r="G3562" t="s">
        <v>102</v>
      </c>
      <c r="H3562" t="s">
        <v>212</v>
      </c>
      <c r="I3562" t="s">
        <v>213</v>
      </c>
      <c r="J3562" t="s">
        <v>214</v>
      </c>
      <c r="K3562" t="s">
        <v>4596</v>
      </c>
      <c r="L3562" t="s">
        <v>4597</v>
      </c>
      <c r="M3562" s="17">
        <f>VLOOKUP($K3562,[1]Budget!$V:$AE,5,0)*IF($C3562="1 - Revenues",1,IF(AND($C3562="5 - Transfers",MID(I3562,15,1)="4"),1,-1))</f>
        <v>0</v>
      </c>
      <c r="N3562" s="17">
        <f>VLOOKUP($K3562,[1]Budget!$V:$AE,6,0)*IF($C3562="1 - Revenues",1,IF(AND($C3562="5 - Transfers",MID(J3562,15,1)="4"),1,-1))</f>
        <v>0</v>
      </c>
      <c r="O3562" s="17">
        <f>IFERROR(IF(RIGHT(LEFT(K3562,15),1)="4",VLOOKUP(K3562,'[1]Budget Worksheet'!A:B,2,0),-1*VLOOKUP(K3562,'[1]Budget Worksheet'!A:B,2,0)),0)</f>
        <v>0</v>
      </c>
      <c r="P3562" s="17">
        <f>VLOOKUP($K3562,[1]Budget!$V:$AE,8,0)*IF($C3562="1 - Revenues",1,IF(AND($C3562="5 - Transfers",MID($K3562,15,1)="4"),1,-1))</f>
        <v>0</v>
      </c>
      <c r="Q3562" s="17">
        <f>VLOOKUP($K3562,[1]Budget!$V:$AE,10,0)*IF($C3562="1 - Revenues",1,IF(AND($C3562="5 - Transfers",MID(K3562,15,1)="4"),1,-1))</f>
        <v>0</v>
      </c>
      <c r="S3562" s="18" t="b">
        <f>IF(LEFT(C3562,1)="1",1,-1)*SUMIF([1]Budget!V:V,'Budget Worksheet for Pivot Tabl'!K3562,[1]Budget!AC:AC)=P3562</f>
        <v>1</v>
      </c>
    </row>
    <row r="3563" spans="1:19" x14ac:dyDescent="0.25">
      <c r="A3563" t="s">
        <v>55</v>
      </c>
      <c r="B3563" t="s">
        <v>56</v>
      </c>
      <c r="C3563" t="s">
        <v>7</v>
      </c>
      <c r="D3563" t="str">
        <f t="shared" si="55"/>
        <v>INFLOWS</v>
      </c>
      <c r="E3563" t="s">
        <v>102</v>
      </c>
      <c r="F3563" t="s">
        <v>103</v>
      </c>
      <c r="G3563" t="s">
        <v>102</v>
      </c>
      <c r="H3563" t="s">
        <v>212</v>
      </c>
      <c r="I3563" t="s">
        <v>213</v>
      </c>
      <c r="J3563" t="s">
        <v>214</v>
      </c>
      <c r="K3563" t="s">
        <v>4598</v>
      </c>
      <c r="L3563" t="s">
        <v>294</v>
      </c>
      <c r="M3563" s="17">
        <f>VLOOKUP($K3563,[1]Budget!$V:$AE,5,0)*IF($C3563="1 - Revenues",1,IF(AND($C3563="5 - Transfers",MID(I3563,15,1)="4"),1,-1))</f>
        <v>0</v>
      </c>
      <c r="N3563" s="17">
        <f>VLOOKUP($K3563,[1]Budget!$V:$AE,6,0)*IF($C3563="1 - Revenues",1,IF(AND($C3563="5 - Transfers",MID(J3563,15,1)="4"),1,-1))</f>
        <v>0</v>
      </c>
      <c r="O3563" s="17">
        <f>IFERROR(IF(RIGHT(LEFT(K3563,15),1)="4",VLOOKUP(K3563,'[1]Budget Worksheet'!A:B,2,0),-1*VLOOKUP(K3563,'[1]Budget Worksheet'!A:B,2,0)),0)</f>
        <v>0</v>
      </c>
      <c r="P3563" s="17">
        <f>VLOOKUP($K3563,[1]Budget!$V:$AE,8,0)*IF($C3563="1 - Revenues",1,IF(AND($C3563="5 - Transfers",MID($K3563,15,1)="4"),1,-1))</f>
        <v>0</v>
      </c>
      <c r="Q3563" s="17">
        <f>VLOOKUP($K3563,[1]Budget!$V:$AE,10,0)*IF($C3563="1 - Revenues",1,IF(AND($C3563="5 - Transfers",MID(K3563,15,1)="4"),1,-1))</f>
        <v>0</v>
      </c>
      <c r="S3563" s="18" t="b">
        <f>IF(LEFT(C3563,1)="1",1,-1)*SUMIF([1]Budget!V:V,'Budget Worksheet for Pivot Tabl'!K3563,[1]Budget!AC:AC)=P3563</f>
        <v>1</v>
      </c>
    </row>
    <row r="3564" spans="1:19" x14ac:dyDescent="0.25">
      <c r="A3564" t="s">
        <v>55</v>
      </c>
      <c r="B3564" t="s">
        <v>56</v>
      </c>
      <c r="C3564" t="s">
        <v>7</v>
      </c>
      <c r="D3564" t="str">
        <f t="shared" si="55"/>
        <v>INFLOWS</v>
      </c>
      <c r="E3564" t="s">
        <v>102</v>
      </c>
      <c r="F3564" t="s">
        <v>103</v>
      </c>
      <c r="G3564" t="s">
        <v>102</v>
      </c>
      <c r="H3564" t="s">
        <v>212</v>
      </c>
      <c r="I3564" t="s">
        <v>213</v>
      </c>
      <c r="J3564" t="s">
        <v>214</v>
      </c>
      <c r="K3564" t="s">
        <v>4599</v>
      </c>
      <c r="L3564" t="s">
        <v>4600</v>
      </c>
      <c r="M3564" s="17">
        <f>VLOOKUP($K3564,[1]Budget!$V:$AE,5,0)*IF($C3564="1 - Revenues",1,IF(AND($C3564="5 - Transfers",MID(I3564,15,1)="4"),1,-1))</f>
        <v>0</v>
      </c>
      <c r="N3564" s="17">
        <f>VLOOKUP($K3564,[1]Budget!$V:$AE,6,0)*IF($C3564="1 - Revenues",1,IF(AND($C3564="5 - Transfers",MID(J3564,15,1)="4"),1,-1))</f>
        <v>0</v>
      </c>
      <c r="O3564" s="17">
        <f>IFERROR(IF(RIGHT(LEFT(K3564,15),1)="4",VLOOKUP(K3564,'[1]Budget Worksheet'!A:B,2,0),-1*VLOOKUP(K3564,'[1]Budget Worksheet'!A:B,2,0)),0)</f>
        <v>0</v>
      </c>
      <c r="P3564" s="17">
        <f>VLOOKUP($K3564,[1]Budget!$V:$AE,8,0)*IF($C3564="1 - Revenues",1,IF(AND($C3564="5 - Transfers",MID($K3564,15,1)="4"),1,-1))</f>
        <v>0</v>
      </c>
      <c r="Q3564" s="17">
        <f>VLOOKUP($K3564,[1]Budget!$V:$AE,10,0)*IF($C3564="1 - Revenues",1,IF(AND($C3564="5 - Transfers",MID(K3564,15,1)="4"),1,-1))</f>
        <v>0</v>
      </c>
      <c r="S3564" s="18" t="b">
        <f>IF(LEFT(C3564,1)="1",1,-1)*SUMIF([1]Budget!V:V,'Budget Worksheet for Pivot Tabl'!K3564,[1]Budget!AC:AC)=P3564</f>
        <v>1</v>
      </c>
    </row>
    <row r="3565" spans="1:19" x14ac:dyDescent="0.25">
      <c r="A3565" t="s">
        <v>55</v>
      </c>
      <c r="B3565" t="s">
        <v>56</v>
      </c>
      <c r="C3565" t="s">
        <v>7</v>
      </c>
      <c r="D3565" t="str">
        <f t="shared" si="55"/>
        <v>INFLOWS</v>
      </c>
      <c r="E3565" t="s">
        <v>102</v>
      </c>
      <c r="F3565" t="s">
        <v>103</v>
      </c>
      <c r="G3565" t="s">
        <v>102</v>
      </c>
      <c r="H3565" t="s">
        <v>212</v>
      </c>
      <c r="I3565" t="s">
        <v>213</v>
      </c>
      <c r="J3565" t="s">
        <v>214</v>
      </c>
      <c r="K3565" t="s">
        <v>4601</v>
      </c>
      <c r="L3565" t="s">
        <v>4602</v>
      </c>
      <c r="M3565" s="17">
        <f>VLOOKUP($K3565,[1]Budget!$V:$AE,5,0)*IF($C3565="1 - Revenues",1,IF(AND($C3565="5 - Transfers",MID(I3565,15,1)="4"),1,-1))</f>
        <v>0</v>
      </c>
      <c r="N3565" s="17">
        <f>VLOOKUP($K3565,[1]Budget!$V:$AE,6,0)*IF($C3565="1 - Revenues",1,IF(AND($C3565="5 - Transfers",MID(J3565,15,1)="4"),1,-1))</f>
        <v>0</v>
      </c>
      <c r="O3565" s="17">
        <f>IFERROR(IF(RIGHT(LEFT(K3565,15),1)="4",VLOOKUP(K3565,'[1]Budget Worksheet'!A:B,2,0),-1*VLOOKUP(K3565,'[1]Budget Worksheet'!A:B,2,0)),0)</f>
        <v>0</v>
      </c>
      <c r="P3565" s="17">
        <f>VLOOKUP($K3565,[1]Budget!$V:$AE,8,0)*IF($C3565="1 - Revenues",1,IF(AND($C3565="5 - Transfers",MID($K3565,15,1)="4"),1,-1))</f>
        <v>0</v>
      </c>
      <c r="Q3565" s="17">
        <f>VLOOKUP($K3565,[1]Budget!$V:$AE,10,0)*IF($C3565="1 - Revenues",1,IF(AND($C3565="5 - Transfers",MID(K3565,15,1)="4"),1,-1))</f>
        <v>0</v>
      </c>
      <c r="S3565" s="18" t="b">
        <f>IF(LEFT(C3565,1)="1",1,-1)*SUMIF([1]Budget!V:V,'Budget Worksheet for Pivot Tabl'!K3565,[1]Budget!AC:AC)=P3565</f>
        <v>1</v>
      </c>
    </row>
    <row r="3566" spans="1:19" x14ac:dyDescent="0.25">
      <c r="A3566" t="s">
        <v>55</v>
      </c>
      <c r="B3566" t="s">
        <v>56</v>
      </c>
      <c r="C3566" t="s">
        <v>7</v>
      </c>
      <c r="D3566" t="str">
        <f t="shared" si="55"/>
        <v>INFLOWS</v>
      </c>
      <c r="E3566" t="s">
        <v>102</v>
      </c>
      <c r="F3566" t="s">
        <v>103</v>
      </c>
      <c r="G3566" t="s">
        <v>102</v>
      </c>
      <c r="H3566" t="s">
        <v>212</v>
      </c>
      <c r="I3566" t="s">
        <v>213</v>
      </c>
      <c r="J3566" t="s">
        <v>214</v>
      </c>
      <c r="K3566" t="s">
        <v>4603</v>
      </c>
      <c r="L3566" t="s">
        <v>298</v>
      </c>
      <c r="M3566" s="17">
        <f>VLOOKUP($K3566,[1]Budget!$V:$AE,5,0)*IF($C3566="1 - Revenues",1,IF(AND($C3566="5 - Transfers",MID(I3566,15,1)="4"),1,-1))</f>
        <v>0</v>
      </c>
      <c r="N3566" s="17">
        <f>VLOOKUP($K3566,[1]Budget!$V:$AE,6,0)*IF($C3566="1 - Revenues",1,IF(AND($C3566="5 - Transfers",MID(J3566,15,1)="4"),1,-1))</f>
        <v>0</v>
      </c>
      <c r="O3566" s="17">
        <f>IFERROR(IF(RIGHT(LEFT(K3566,15),1)="4",VLOOKUP(K3566,'[1]Budget Worksheet'!A:B,2,0),-1*VLOOKUP(K3566,'[1]Budget Worksheet'!A:B,2,0)),0)</f>
        <v>0</v>
      </c>
      <c r="P3566" s="17">
        <f>VLOOKUP($K3566,[1]Budget!$V:$AE,8,0)*IF($C3566="1 - Revenues",1,IF(AND($C3566="5 - Transfers",MID($K3566,15,1)="4"),1,-1))</f>
        <v>0</v>
      </c>
      <c r="Q3566" s="17">
        <f>VLOOKUP($K3566,[1]Budget!$V:$AE,10,0)*IF($C3566="1 - Revenues",1,IF(AND($C3566="5 - Transfers",MID(K3566,15,1)="4"),1,-1))</f>
        <v>0</v>
      </c>
      <c r="S3566" s="18" t="b">
        <f>IF(LEFT(C3566,1)="1",1,-1)*SUMIF([1]Budget!V:V,'Budget Worksheet for Pivot Tabl'!K3566,[1]Budget!AC:AC)=P3566</f>
        <v>1</v>
      </c>
    </row>
    <row r="3567" spans="1:19" x14ac:dyDescent="0.25">
      <c r="A3567" t="s">
        <v>55</v>
      </c>
      <c r="B3567" t="s">
        <v>56</v>
      </c>
      <c r="C3567" t="s">
        <v>7</v>
      </c>
      <c r="D3567" t="str">
        <f t="shared" si="55"/>
        <v>INFLOWS</v>
      </c>
      <c r="E3567" t="s">
        <v>102</v>
      </c>
      <c r="F3567" t="s">
        <v>103</v>
      </c>
      <c r="G3567" t="s">
        <v>102</v>
      </c>
      <c r="H3567" t="s">
        <v>212</v>
      </c>
      <c r="I3567" t="s">
        <v>213</v>
      </c>
      <c r="J3567" t="s">
        <v>214</v>
      </c>
      <c r="K3567" t="s">
        <v>4604</v>
      </c>
      <c r="L3567" t="s">
        <v>300</v>
      </c>
      <c r="M3567" s="17">
        <f>VLOOKUP($K3567,[1]Budget!$V:$AE,5,0)*IF($C3567="1 - Revenues",1,IF(AND($C3567="5 - Transfers",MID(I3567,15,1)="4"),1,-1))</f>
        <v>0</v>
      </c>
      <c r="N3567" s="17">
        <f>VLOOKUP($K3567,[1]Budget!$V:$AE,6,0)*IF($C3567="1 - Revenues",1,IF(AND($C3567="5 - Transfers",MID(J3567,15,1)="4"),1,-1))</f>
        <v>0</v>
      </c>
      <c r="O3567" s="17">
        <f>IFERROR(IF(RIGHT(LEFT(K3567,15),1)="4",VLOOKUP(K3567,'[1]Budget Worksheet'!A:B,2,0),-1*VLOOKUP(K3567,'[1]Budget Worksheet'!A:B,2,0)),0)</f>
        <v>0</v>
      </c>
      <c r="P3567" s="17">
        <f>VLOOKUP($K3567,[1]Budget!$V:$AE,8,0)*IF($C3567="1 - Revenues",1,IF(AND($C3567="5 - Transfers",MID($K3567,15,1)="4"),1,-1))</f>
        <v>0</v>
      </c>
      <c r="Q3567" s="17">
        <f>VLOOKUP($K3567,[1]Budget!$V:$AE,10,0)*IF($C3567="1 - Revenues",1,IF(AND($C3567="5 - Transfers",MID(K3567,15,1)="4"),1,-1))</f>
        <v>0</v>
      </c>
      <c r="S3567" s="18" t="b">
        <f>IF(LEFT(C3567,1)="1",1,-1)*SUMIF([1]Budget!V:V,'Budget Worksheet for Pivot Tabl'!K3567,[1]Budget!AC:AC)=P3567</f>
        <v>1</v>
      </c>
    </row>
    <row r="3568" spans="1:19" x14ac:dyDescent="0.25">
      <c r="A3568" t="s">
        <v>55</v>
      </c>
      <c r="B3568" t="s">
        <v>56</v>
      </c>
      <c r="C3568" t="s">
        <v>7</v>
      </c>
      <c r="D3568" t="str">
        <f t="shared" si="55"/>
        <v>INFLOWS</v>
      </c>
      <c r="E3568" t="s">
        <v>102</v>
      </c>
      <c r="F3568" t="s">
        <v>103</v>
      </c>
      <c r="G3568" t="s">
        <v>102</v>
      </c>
      <c r="H3568" t="s">
        <v>212</v>
      </c>
      <c r="I3568" t="s">
        <v>213</v>
      </c>
      <c r="J3568" t="s">
        <v>214</v>
      </c>
      <c r="K3568" t="s">
        <v>4605</v>
      </c>
      <c r="L3568" t="s">
        <v>306</v>
      </c>
      <c r="M3568" s="17">
        <f>VLOOKUP($K3568,[1]Budget!$V:$AE,5,0)*IF($C3568="1 - Revenues",1,IF(AND($C3568="5 - Transfers",MID(I3568,15,1)="4"),1,-1))</f>
        <v>0</v>
      </c>
      <c r="N3568" s="17">
        <f>VLOOKUP($K3568,[1]Budget!$V:$AE,6,0)*IF($C3568="1 - Revenues",1,IF(AND($C3568="5 - Transfers",MID(J3568,15,1)="4"),1,-1))</f>
        <v>0</v>
      </c>
      <c r="O3568" s="17">
        <f>IFERROR(IF(RIGHT(LEFT(K3568,15),1)="4",VLOOKUP(K3568,'[1]Budget Worksheet'!A:B,2,0),-1*VLOOKUP(K3568,'[1]Budget Worksheet'!A:B,2,0)),0)</f>
        <v>0</v>
      </c>
      <c r="P3568" s="17">
        <f>VLOOKUP($K3568,[1]Budget!$V:$AE,8,0)*IF($C3568="1 - Revenues",1,IF(AND($C3568="5 - Transfers",MID($K3568,15,1)="4"),1,-1))</f>
        <v>0</v>
      </c>
      <c r="Q3568" s="17">
        <f>VLOOKUP($K3568,[1]Budget!$V:$AE,10,0)*IF($C3568="1 - Revenues",1,IF(AND($C3568="5 - Transfers",MID(K3568,15,1)="4"),1,-1))</f>
        <v>0</v>
      </c>
      <c r="S3568" s="18" t="b">
        <f>IF(LEFT(C3568,1)="1",1,-1)*SUMIF([1]Budget!V:V,'Budget Worksheet for Pivot Tabl'!K3568,[1]Budget!AC:AC)=P3568</f>
        <v>1</v>
      </c>
    </row>
    <row r="3569" spans="1:19" x14ac:dyDescent="0.25">
      <c r="A3569" t="s">
        <v>55</v>
      </c>
      <c r="B3569" t="s">
        <v>56</v>
      </c>
      <c r="C3569" t="s">
        <v>9</v>
      </c>
      <c r="D3569" t="str">
        <f t="shared" si="55"/>
        <v>OUTFLOWS</v>
      </c>
      <c r="E3569" t="s">
        <v>102</v>
      </c>
      <c r="F3569" t="s">
        <v>103</v>
      </c>
      <c r="G3569" t="s">
        <v>102</v>
      </c>
      <c r="H3569" t="s">
        <v>212</v>
      </c>
      <c r="I3569" t="s">
        <v>213</v>
      </c>
      <c r="J3569" t="s">
        <v>214</v>
      </c>
      <c r="K3569" t="s">
        <v>4606</v>
      </c>
      <c r="L3569" t="s">
        <v>4294</v>
      </c>
      <c r="M3569" s="17">
        <f>VLOOKUP($K3569,[1]Budget!$V:$AE,5,0)*IF($C3569="1 - Revenues",1,IF(AND($C3569="5 - Transfers",MID(I3569,15,1)="4"),1,-1))</f>
        <v>-2282000</v>
      </c>
      <c r="N3569" s="17">
        <f>VLOOKUP($K3569,[1]Budget!$V:$AE,6,0)*IF($C3569="1 - Revenues",1,IF(AND($C3569="5 - Transfers",MID(J3569,15,1)="4"),1,-1))</f>
        <v>-260000</v>
      </c>
      <c r="O3569" s="17">
        <f>IFERROR(IF(RIGHT(LEFT(K3569,15),1)="4",VLOOKUP(K3569,'[1]Budget Worksheet'!A:B,2,0),-1*VLOOKUP(K3569,'[1]Budget Worksheet'!A:B,2,0)),0)</f>
        <v>-1158890</v>
      </c>
      <c r="P3569" s="17">
        <f>VLOOKUP($K3569,[1]Budget!$V:$AE,8,0)*IF($C3569="1 - Revenues",1,IF(AND($C3569="5 - Transfers",MID($K3569,15,1)="4"),1,-1))</f>
        <v>-1159000</v>
      </c>
      <c r="Q3569" s="17">
        <f>VLOOKUP($K3569,[1]Budget!$V:$AE,10,0)*IF($C3569="1 - Revenues",1,IF(AND($C3569="5 - Transfers",MID(K3569,15,1)="4"),1,-1))</f>
        <v>-110</v>
      </c>
      <c r="S3569" s="18" t="b">
        <f>IF(LEFT(C3569,1)="1",1,-1)*SUMIF([1]Budget!V:V,'Budget Worksheet for Pivot Tabl'!K3569,[1]Budget!AC:AC)=P3569</f>
        <v>1</v>
      </c>
    </row>
    <row r="3570" spans="1:19" x14ac:dyDescent="0.25">
      <c r="A3570" t="s">
        <v>55</v>
      </c>
      <c r="B3570" t="s">
        <v>56</v>
      </c>
      <c r="C3570" t="s">
        <v>10</v>
      </c>
      <c r="D3570" t="str">
        <f t="shared" si="55"/>
        <v>OUTFLOWS</v>
      </c>
      <c r="E3570" t="s">
        <v>102</v>
      </c>
      <c r="F3570" t="s">
        <v>103</v>
      </c>
      <c r="G3570" t="s">
        <v>102</v>
      </c>
      <c r="H3570" t="s">
        <v>212</v>
      </c>
      <c r="I3570" t="s">
        <v>213</v>
      </c>
      <c r="J3570" t="s">
        <v>214</v>
      </c>
      <c r="K3570" t="s">
        <v>4607</v>
      </c>
      <c r="L3570" t="s">
        <v>4569</v>
      </c>
      <c r="M3570" s="17">
        <f>VLOOKUP($K3570,[1]Budget!$V:$AE,5,0)*IF($C3570="1 - Revenues",1,IF(AND($C3570="5 - Transfers",MID(I3570,15,1)="4"),1,-1))</f>
        <v>-29000</v>
      </c>
      <c r="N3570" s="17">
        <f>VLOOKUP($K3570,[1]Budget!$V:$AE,6,0)*IF($C3570="1 - Revenues",1,IF(AND($C3570="5 - Transfers",MID(J3570,15,1)="4"),1,-1))</f>
        <v>-1000</v>
      </c>
      <c r="O3570" s="17">
        <f>IFERROR(IF(RIGHT(LEFT(K3570,15),1)="4",VLOOKUP(K3570,'[1]Budget Worksheet'!A:B,2,0),-1*VLOOKUP(K3570,'[1]Budget Worksheet'!A:B,2,0)),0)</f>
        <v>-3573562</v>
      </c>
      <c r="P3570" s="17">
        <f>VLOOKUP($K3570,[1]Budget!$V:$AE,8,0)*IF($C3570="1 - Revenues",1,IF(AND($C3570="5 - Transfers",MID($K3570,15,1)="4"),1,-1))</f>
        <v>-3573562</v>
      </c>
      <c r="Q3570" s="17">
        <f>VLOOKUP($K3570,[1]Budget!$V:$AE,10,0)*IF($C3570="1 - Revenues",1,IF(AND($C3570="5 - Transfers",MID(K3570,15,1)="4"),1,-1))</f>
        <v>0</v>
      </c>
      <c r="S3570" s="18" t="b">
        <f>IF(LEFT(C3570,1)="1",1,-1)*SUMIF([1]Budget!V:V,'Budget Worksheet for Pivot Tabl'!K3570,[1]Budget!AC:AC)=P3570</f>
        <v>1</v>
      </c>
    </row>
    <row r="3571" spans="1:19" x14ac:dyDescent="0.25">
      <c r="A3571" t="s">
        <v>55</v>
      </c>
      <c r="B3571" t="s">
        <v>56</v>
      </c>
      <c r="C3571" t="s">
        <v>10</v>
      </c>
      <c r="D3571" t="str">
        <f t="shared" si="55"/>
        <v>OUTFLOWS</v>
      </c>
      <c r="E3571" t="s">
        <v>102</v>
      </c>
      <c r="F3571" t="s">
        <v>103</v>
      </c>
      <c r="G3571" t="s">
        <v>102</v>
      </c>
      <c r="H3571" t="s">
        <v>212</v>
      </c>
      <c r="I3571" t="s">
        <v>213</v>
      </c>
      <c r="J3571" t="s">
        <v>214</v>
      </c>
      <c r="K3571" t="s">
        <v>4608</v>
      </c>
      <c r="L3571" t="s">
        <v>4571</v>
      </c>
      <c r="M3571" s="17">
        <f>VLOOKUP($K3571,[1]Budget!$V:$AE,5,0)*IF($C3571="1 - Revenues",1,IF(AND($C3571="5 - Transfers",MID(I3571,15,1)="4"),1,-1))</f>
        <v>-7000</v>
      </c>
      <c r="N3571" s="17">
        <f>VLOOKUP($K3571,[1]Budget!$V:$AE,6,0)*IF($C3571="1 - Revenues",1,IF(AND($C3571="5 - Transfers",MID(J3571,15,1)="4"),1,-1))</f>
        <v>-1000</v>
      </c>
      <c r="O3571" s="17">
        <f>IFERROR(IF(RIGHT(LEFT(K3571,15),1)="4",VLOOKUP(K3571,'[1]Budget Worksheet'!A:B,2,0),-1*VLOOKUP(K3571,'[1]Budget Worksheet'!A:B,2,0)),0)</f>
        <v>0</v>
      </c>
      <c r="P3571" s="17">
        <f>VLOOKUP($K3571,[1]Budget!$V:$AE,8,0)*IF($C3571="1 - Revenues",1,IF(AND($C3571="5 - Transfers",MID($K3571,15,1)="4"),1,-1))</f>
        <v>0</v>
      </c>
      <c r="Q3571" s="17">
        <f>VLOOKUP($K3571,[1]Budget!$V:$AE,10,0)*IF($C3571="1 - Revenues",1,IF(AND($C3571="5 - Transfers",MID(K3571,15,1)="4"),1,-1))</f>
        <v>0</v>
      </c>
      <c r="S3571" s="18" t="b">
        <f>IF(LEFT(C3571,1)="1",1,-1)*SUMIF([1]Budget!V:V,'Budget Worksheet for Pivot Tabl'!K3571,[1]Budget!AC:AC)=P3571</f>
        <v>1</v>
      </c>
    </row>
    <row r="3572" spans="1:19" x14ac:dyDescent="0.25">
      <c r="A3572" t="s">
        <v>55</v>
      </c>
      <c r="B3572" t="s">
        <v>56</v>
      </c>
      <c r="C3572" t="s">
        <v>10</v>
      </c>
      <c r="D3572" t="str">
        <f t="shared" si="55"/>
        <v>OUTFLOWS</v>
      </c>
      <c r="E3572" t="s">
        <v>102</v>
      </c>
      <c r="F3572" t="s">
        <v>103</v>
      </c>
      <c r="G3572" t="s">
        <v>102</v>
      </c>
      <c r="H3572" t="s">
        <v>212</v>
      </c>
      <c r="I3572" t="s">
        <v>213</v>
      </c>
      <c r="J3572" t="s">
        <v>214</v>
      </c>
      <c r="K3572" t="s">
        <v>4609</v>
      </c>
      <c r="L3572" t="s">
        <v>4610</v>
      </c>
      <c r="M3572" s="17">
        <f>VLOOKUP($K3572,[1]Budget!$V:$AE,5,0)*IF($C3572="1 - Revenues",1,IF(AND($C3572="5 - Transfers",MID(I3572,15,1)="4"),1,-1))</f>
        <v>0</v>
      </c>
      <c r="N3572" s="17">
        <f>VLOOKUP($K3572,[1]Budget!$V:$AE,6,0)*IF($C3572="1 - Revenues",1,IF(AND($C3572="5 - Transfers",MID(J3572,15,1)="4"),1,-1))</f>
        <v>0</v>
      </c>
      <c r="O3572" s="17">
        <f>IFERROR(IF(RIGHT(LEFT(K3572,15),1)="4",VLOOKUP(K3572,'[1]Budget Worksheet'!A:B,2,0),-1*VLOOKUP(K3572,'[1]Budget Worksheet'!A:B,2,0)),0)</f>
        <v>0</v>
      </c>
      <c r="P3572" s="17">
        <f>VLOOKUP($K3572,[1]Budget!$V:$AE,8,0)*IF($C3572="1 - Revenues",1,IF(AND($C3572="5 - Transfers",MID($K3572,15,1)="4"),1,-1))</f>
        <v>0</v>
      </c>
      <c r="Q3572" s="17">
        <f>VLOOKUP($K3572,[1]Budget!$V:$AE,10,0)*IF($C3572="1 - Revenues",1,IF(AND($C3572="5 - Transfers",MID(K3572,15,1)="4"),1,-1))</f>
        <v>0</v>
      </c>
      <c r="S3572" s="18" t="b">
        <f>IF(LEFT(C3572,1)="1",1,-1)*SUMIF([1]Budget!V:V,'Budget Worksheet for Pivot Tabl'!K3572,[1]Budget!AC:AC)=P3572</f>
        <v>1</v>
      </c>
    </row>
    <row r="3573" spans="1:19" x14ac:dyDescent="0.25">
      <c r="A3573" t="s">
        <v>55</v>
      </c>
      <c r="B3573" t="s">
        <v>56</v>
      </c>
      <c r="C3573" t="s">
        <v>10</v>
      </c>
      <c r="D3573" t="str">
        <f t="shared" si="55"/>
        <v>OUTFLOWS</v>
      </c>
      <c r="E3573" t="s">
        <v>102</v>
      </c>
      <c r="F3573" t="s">
        <v>103</v>
      </c>
      <c r="G3573" t="s">
        <v>102</v>
      </c>
      <c r="H3573" t="s">
        <v>212</v>
      </c>
      <c r="I3573" t="s">
        <v>213</v>
      </c>
      <c r="J3573" t="s">
        <v>214</v>
      </c>
      <c r="K3573" t="s">
        <v>4611</v>
      </c>
      <c r="L3573" t="s">
        <v>4612</v>
      </c>
      <c r="M3573" s="17">
        <f>VLOOKUP($K3573,[1]Budget!$V:$AE,5,0)*IF($C3573="1 - Revenues",1,IF(AND($C3573="5 - Transfers",MID(I3573,15,1)="4"),1,-1))</f>
        <v>0</v>
      </c>
      <c r="N3573" s="17">
        <f>VLOOKUP($K3573,[1]Budget!$V:$AE,6,0)*IF($C3573="1 - Revenues",1,IF(AND($C3573="5 - Transfers",MID(J3573,15,1)="4"),1,-1))</f>
        <v>0</v>
      </c>
      <c r="O3573" s="17">
        <f>IFERROR(IF(RIGHT(LEFT(K3573,15),1)="4",VLOOKUP(K3573,'[1]Budget Worksheet'!A:B,2,0),-1*VLOOKUP(K3573,'[1]Budget Worksheet'!A:B,2,0)),0)</f>
        <v>0</v>
      </c>
      <c r="P3573" s="17">
        <f>VLOOKUP($K3573,[1]Budget!$V:$AE,8,0)*IF($C3573="1 - Revenues",1,IF(AND($C3573="5 - Transfers",MID($K3573,15,1)="4"),1,-1))</f>
        <v>0</v>
      </c>
      <c r="Q3573" s="17">
        <f>VLOOKUP($K3573,[1]Budget!$V:$AE,10,0)*IF($C3573="1 - Revenues",1,IF(AND($C3573="5 - Transfers",MID(K3573,15,1)="4"),1,-1))</f>
        <v>0</v>
      </c>
      <c r="S3573" s="18" t="b">
        <f>IF(LEFT(C3573,1)="1",1,-1)*SUMIF([1]Budget!V:V,'Budget Worksheet for Pivot Tabl'!K3573,[1]Budget!AC:AC)=P3573</f>
        <v>1</v>
      </c>
    </row>
    <row r="3574" spans="1:19" x14ac:dyDescent="0.25">
      <c r="A3574" t="s">
        <v>55</v>
      </c>
      <c r="B3574" t="s">
        <v>56</v>
      </c>
      <c r="C3574" t="s">
        <v>10</v>
      </c>
      <c r="D3574" t="str">
        <f t="shared" si="55"/>
        <v>OUTFLOWS</v>
      </c>
      <c r="E3574" t="s">
        <v>102</v>
      </c>
      <c r="F3574" t="s">
        <v>103</v>
      </c>
      <c r="G3574" t="s">
        <v>102</v>
      </c>
      <c r="H3574" t="s">
        <v>212</v>
      </c>
      <c r="I3574" t="s">
        <v>213</v>
      </c>
      <c r="J3574" t="s">
        <v>214</v>
      </c>
      <c r="K3574" t="s">
        <v>4613</v>
      </c>
      <c r="L3574" t="s">
        <v>4575</v>
      </c>
      <c r="M3574" s="17">
        <f>VLOOKUP($K3574,[1]Budget!$V:$AE,5,0)*IF($C3574="1 - Revenues",1,IF(AND($C3574="5 - Transfers",MID(I3574,15,1)="4"),1,-1))</f>
        <v>0</v>
      </c>
      <c r="N3574" s="17">
        <f>VLOOKUP($K3574,[1]Budget!$V:$AE,6,0)*IF($C3574="1 - Revenues",1,IF(AND($C3574="5 - Transfers",MID(J3574,15,1)="4"),1,-1))</f>
        <v>0</v>
      </c>
      <c r="O3574" s="17">
        <f>IFERROR(IF(RIGHT(LEFT(K3574,15),1)="4",VLOOKUP(K3574,'[1]Budget Worksheet'!A:B,2,0),-1*VLOOKUP(K3574,'[1]Budget Worksheet'!A:B,2,0)),0)</f>
        <v>0</v>
      </c>
      <c r="P3574" s="17">
        <f>VLOOKUP($K3574,[1]Budget!$V:$AE,8,0)*IF($C3574="1 - Revenues",1,IF(AND($C3574="5 - Transfers",MID($K3574,15,1)="4"),1,-1))</f>
        <v>0</v>
      </c>
      <c r="Q3574" s="17">
        <f>VLOOKUP($K3574,[1]Budget!$V:$AE,10,0)*IF($C3574="1 - Revenues",1,IF(AND($C3574="5 - Transfers",MID(K3574,15,1)="4"),1,-1))</f>
        <v>0</v>
      </c>
      <c r="S3574" s="18" t="b">
        <f>IF(LEFT(C3574,1)="1",1,-1)*SUMIF([1]Budget!V:V,'Budget Worksheet for Pivot Tabl'!K3574,[1]Budget!AC:AC)=P3574</f>
        <v>1</v>
      </c>
    </row>
    <row r="3575" spans="1:19" x14ac:dyDescent="0.25">
      <c r="A3575" t="s">
        <v>55</v>
      </c>
      <c r="B3575" t="s">
        <v>56</v>
      </c>
      <c r="C3575" t="s">
        <v>10</v>
      </c>
      <c r="D3575" t="str">
        <f t="shared" si="55"/>
        <v>OUTFLOWS</v>
      </c>
      <c r="E3575" t="s">
        <v>102</v>
      </c>
      <c r="F3575" t="s">
        <v>103</v>
      </c>
      <c r="G3575" t="s">
        <v>102</v>
      </c>
      <c r="H3575" t="s">
        <v>212</v>
      </c>
      <c r="I3575" t="s">
        <v>213</v>
      </c>
      <c r="J3575" t="s">
        <v>214</v>
      </c>
      <c r="K3575" t="s">
        <v>4614</v>
      </c>
      <c r="L3575" t="s">
        <v>4403</v>
      </c>
      <c r="M3575" s="17">
        <f>VLOOKUP($K3575,[1]Budget!$V:$AE,5,0)*IF($C3575="1 - Revenues",1,IF(AND($C3575="5 - Transfers",MID(I3575,15,1)="4"),1,-1))</f>
        <v>-638000</v>
      </c>
      <c r="N3575" s="17">
        <f>VLOOKUP($K3575,[1]Budget!$V:$AE,6,0)*IF($C3575="1 - Revenues",1,IF(AND($C3575="5 - Transfers",MID(J3575,15,1)="4"),1,-1))</f>
        <v>0</v>
      </c>
      <c r="O3575" s="17">
        <f>IFERROR(IF(RIGHT(LEFT(K3575,15),1)="4",VLOOKUP(K3575,'[1]Budget Worksheet'!A:B,2,0),-1*VLOOKUP(K3575,'[1]Budget Worksheet'!A:B,2,0)),0)</f>
        <v>0</v>
      </c>
      <c r="P3575" s="17">
        <f>VLOOKUP($K3575,[1]Budget!$V:$AE,8,0)*IF($C3575="1 - Revenues",1,IF(AND($C3575="5 - Transfers",MID($K3575,15,1)="4"),1,-1))</f>
        <v>0</v>
      </c>
      <c r="Q3575" s="17">
        <f>VLOOKUP($K3575,[1]Budget!$V:$AE,10,0)*IF($C3575="1 - Revenues",1,IF(AND($C3575="5 - Transfers",MID(K3575,15,1)="4"),1,-1))</f>
        <v>0</v>
      </c>
      <c r="S3575" s="18" t="b">
        <f>IF(LEFT(C3575,1)="1",1,-1)*SUMIF([1]Budget!V:V,'Budget Worksheet for Pivot Tabl'!K3575,[1]Budget!AC:AC)=P3575</f>
        <v>1</v>
      </c>
    </row>
    <row r="3576" spans="1:19" x14ac:dyDescent="0.25">
      <c r="A3576" t="s">
        <v>55</v>
      </c>
      <c r="B3576" t="s">
        <v>56</v>
      </c>
      <c r="C3576" t="s">
        <v>10</v>
      </c>
      <c r="D3576" t="str">
        <f t="shared" si="55"/>
        <v>OUTFLOWS</v>
      </c>
      <c r="E3576" t="s">
        <v>102</v>
      </c>
      <c r="F3576" t="s">
        <v>103</v>
      </c>
      <c r="G3576" t="s">
        <v>102</v>
      </c>
      <c r="H3576" t="s">
        <v>212</v>
      </c>
      <c r="I3576" t="s">
        <v>213</v>
      </c>
      <c r="J3576" t="s">
        <v>214</v>
      </c>
      <c r="K3576" t="s">
        <v>4615</v>
      </c>
      <c r="L3576" t="s">
        <v>4616</v>
      </c>
      <c r="M3576" s="17">
        <f>VLOOKUP($K3576,[1]Budget!$V:$AE,5,0)*IF($C3576="1 - Revenues",1,IF(AND($C3576="5 - Transfers",MID(I3576,15,1)="4"),1,-1))</f>
        <v>0</v>
      </c>
      <c r="N3576" s="17">
        <f>VLOOKUP($K3576,[1]Budget!$V:$AE,6,0)*IF($C3576="1 - Revenues",1,IF(AND($C3576="5 - Transfers",MID(J3576,15,1)="4"),1,-1))</f>
        <v>0</v>
      </c>
      <c r="O3576" s="17">
        <f>IFERROR(IF(RIGHT(LEFT(K3576,15),1)="4",VLOOKUP(K3576,'[1]Budget Worksheet'!A:B,2,0),-1*VLOOKUP(K3576,'[1]Budget Worksheet'!A:B,2,0)),0)</f>
        <v>0</v>
      </c>
      <c r="P3576" s="17">
        <f>VLOOKUP($K3576,[1]Budget!$V:$AE,8,0)*IF($C3576="1 - Revenues",1,IF(AND($C3576="5 - Transfers",MID($K3576,15,1)="4"),1,-1))</f>
        <v>0</v>
      </c>
      <c r="Q3576" s="17">
        <f>VLOOKUP($K3576,[1]Budget!$V:$AE,10,0)*IF($C3576="1 - Revenues",1,IF(AND($C3576="5 - Transfers",MID(K3576,15,1)="4"),1,-1))</f>
        <v>0</v>
      </c>
      <c r="S3576" s="18" t="b">
        <f>IF(LEFT(C3576,1)="1",1,-1)*SUMIF([1]Budget!V:V,'Budget Worksheet for Pivot Tabl'!K3576,[1]Budget!AC:AC)=P3576</f>
        <v>1</v>
      </c>
    </row>
    <row r="3577" spans="1:19" x14ac:dyDescent="0.25">
      <c r="A3577" t="s">
        <v>55</v>
      </c>
      <c r="B3577" t="s">
        <v>56</v>
      </c>
      <c r="C3577" t="s">
        <v>10</v>
      </c>
      <c r="D3577" t="str">
        <f t="shared" si="55"/>
        <v>OUTFLOWS</v>
      </c>
      <c r="E3577" t="s">
        <v>102</v>
      </c>
      <c r="F3577" t="s">
        <v>103</v>
      </c>
      <c r="G3577" t="s">
        <v>102</v>
      </c>
      <c r="H3577" t="s">
        <v>212</v>
      </c>
      <c r="I3577" t="s">
        <v>213</v>
      </c>
      <c r="J3577" t="s">
        <v>214</v>
      </c>
      <c r="K3577" t="s">
        <v>4617</v>
      </c>
      <c r="L3577" t="s">
        <v>4430</v>
      </c>
      <c r="M3577" s="17">
        <f>VLOOKUP($K3577,[1]Budget!$V:$AE,5,0)*IF($C3577="1 - Revenues",1,IF(AND($C3577="5 - Transfers",MID(I3577,15,1)="4"),1,-1))</f>
        <v>0</v>
      </c>
      <c r="N3577" s="17">
        <f>VLOOKUP($K3577,[1]Budget!$V:$AE,6,0)*IF($C3577="1 - Revenues",1,IF(AND($C3577="5 - Transfers",MID(J3577,15,1)="4"),1,-1))</f>
        <v>0</v>
      </c>
      <c r="O3577" s="17">
        <f>IFERROR(IF(RIGHT(LEFT(K3577,15),1)="4",VLOOKUP(K3577,'[1]Budget Worksheet'!A:B,2,0),-1*VLOOKUP(K3577,'[1]Budget Worksheet'!A:B,2,0)),0)</f>
        <v>0</v>
      </c>
      <c r="P3577" s="17">
        <f>VLOOKUP($K3577,[1]Budget!$V:$AE,8,0)*IF($C3577="1 - Revenues",1,IF(AND($C3577="5 - Transfers",MID($K3577,15,1)="4"),1,-1))</f>
        <v>0</v>
      </c>
      <c r="Q3577" s="17">
        <f>VLOOKUP($K3577,[1]Budget!$V:$AE,10,0)*IF($C3577="1 - Revenues",1,IF(AND($C3577="5 - Transfers",MID(K3577,15,1)="4"),1,-1))</f>
        <v>0</v>
      </c>
      <c r="S3577" s="18" t="b">
        <f>IF(LEFT(C3577,1)="1",1,-1)*SUMIF([1]Budget!V:V,'Budget Worksheet for Pivot Tabl'!K3577,[1]Budget!AC:AC)=P3577</f>
        <v>1</v>
      </c>
    </row>
    <row r="3578" spans="1:19" x14ac:dyDescent="0.25">
      <c r="A3578" t="s">
        <v>55</v>
      </c>
      <c r="B3578" t="s">
        <v>56</v>
      </c>
      <c r="C3578" t="s">
        <v>10</v>
      </c>
      <c r="D3578" t="str">
        <f t="shared" si="55"/>
        <v>OUTFLOWS</v>
      </c>
      <c r="E3578" t="s">
        <v>102</v>
      </c>
      <c r="F3578" t="s">
        <v>103</v>
      </c>
      <c r="G3578" t="s">
        <v>102</v>
      </c>
      <c r="H3578" t="s">
        <v>212</v>
      </c>
      <c r="I3578" t="s">
        <v>213</v>
      </c>
      <c r="J3578" t="s">
        <v>214</v>
      </c>
      <c r="K3578" t="s">
        <v>4618</v>
      </c>
      <c r="L3578" t="s">
        <v>4578</v>
      </c>
      <c r="M3578" s="17">
        <f>VLOOKUP($K3578,[1]Budget!$V:$AE,5,0)*IF($C3578="1 - Revenues",1,IF(AND($C3578="5 - Transfers",MID(I3578,15,1)="4"),1,-1))</f>
        <v>0</v>
      </c>
      <c r="N3578" s="17">
        <f>VLOOKUP($K3578,[1]Budget!$V:$AE,6,0)*IF($C3578="1 - Revenues",1,IF(AND($C3578="5 - Transfers",MID(J3578,15,1)="4"),1,-1))</f>
        <v>0</v>
      </c>
      <c r="O3578" s="17">
        <f>IFERROR(IF(RIGHT(LEFT(K3578,15),1)="4",VLOOKUP(K3578,'[1]Budget Worksheet'!A:B,2,0),-1*VLOOKUP(K3578,'[1]Budget Worksheet'!A:B,2,0)),0)</f>
        <v>0</v>
      </c>
      <c r="P3578" s="17">
        <f>VLOOKUP($K3578,[1]Budget!$V:$AE,8,0)*IF($C3578="1 - Revenues",1,IF(AND($C3578="5 - Transfers",MID($K3578,15,1)="4"),1,-1))</f>
        <v>0</v>
      </c>
      <c r="Q3578" s="17">
        <f>VLOOKUP($K3578,[1]Budget!$V:$AE,10,0)*IF($C3578="1 - Revenues",1,IF(AND($C3578="5 - Transfers",MID(K3578,15,1)="4"),1,-1))</f>
        <v>0</v>
      </c>
      <c r="S3578" s="18" t="b">
        <f>IF(LEFT(C3578,1)="1",1,-1)*SUMIF([1]Budget!V:V,'Budget Worksheet for Pivot Tabl'!K3578,[1]Budget!AC:AC)=P3578</f>
        <v>1</v>
      </c>
    </row>
    <row r="3579" spans="1:19" x14ac:dyDescent="0.25">
      <c r="A3579" t="s">
        <v>55</v>
      </c>
      <c r="B3579" t="s">
        <v>56</v>
      </c>
      <c r="C3579" t="s">
        <v>11</v>
      </c>
      <c r="D3579" t="str">
        <f t="shared" si="55"/>
        <v>OUTFLOWS</v>
      </c>
      <c r="E3579" t="s">
        <v>102</v>
      </c>
      <c r="F3579" t="s">
        <v>103</v>
      </c>
      <c r="G3579" t="s">
        <v>102</v>
      </c>
      <c r="H3579" t="s">
        <v>212</v>
      </c>
      <c r="I3579" t="s">
        <v>213</v>
      </c>
      <c r="J3579" t="s">
        <v>214</v>
      </c>
      <c r="K3579" t="s">
        <v>4619</v>
      </c>
      <c r="L3579" t="s">
        <v>4620</v>
      </c>
      <c r="M3579" s="17">
        <f>VLOOKUP($K3579,[1]Budget!$V:$AE,5,0)*IF($C3579="1 - Revenues",1,IF(AND($C3579="5 - Transfers",MID(I3579,15,1)="4"),1,-1))</f>
        <v>0</v>
      </c>
      <c r="N3579" s="17">
        <f>VLOOKUP($K3579,[1]Budget!$V:$AE,6,0)*IF($C3579="1 - Revenues",1,IF(AND($C3579="5 - Transfers",MID(J3579,15,1)="4"),1,-1))</f>
        <v>0</v>
      </c>
      <c r="O3579" s="17">
        <f>IFERROR(IF(RIGHT(LEFT(K3579,15),1)="4",VLOOKUP(K3579,'[1]Budget Worksheet'!A:B,2,0),-1*VLOOKUP(K3579,'[1]Budget Worksheet'!A:B,2,0)),0)</f>
        <v>0</v>
      </c>
      <c r="P3579" s="17">
        <f>VLOOKUP($K3579,[1]Budget!$V:$AE,8,0)*IF($C3579="1 - Revenues",1,IF(AND($C3579="5 - Transfers",MID($K3579,15,1)="4"),1,-1))</f>
        <v>0</v>
      </c>
      <c r="Q3579" s="17">
        <f>VLOOKUP($K3579,[1]Budget!$V:$AE,10,0)*IF($C3579="1 - Revenues",1,IF(AND($C3579="5 - Transfers",MID(K3579,15,1)="4"),1,-1))</f>
        <v>0</v>
      </c>
      <c r="S3579" s="18" t="b">
        <f>IF(LEFT(C3579,1)="1",1,-1)*SUMIF([1]Budget!V:V,'Budget Worksheet for Pivot Tabl'!K3579,[1]Budget!AC:AC)=P3579</f>
        <v>1</v>
      </c>
    </row>
    <row r="3580" spans="1:19" x14ac:dyDescent="0.25">
      <c r="A3580" t="s">
        <v>55</v>
      </c>
      <c r="B3580" t="s">
        <v>56</v>
      </c>
      <c r="C3580" t="s">
        <v>11</v>
      </c>
      <c r="D3580" t="str">
        <f t="shared" si="55"/>
        <v>OUTFLOWS</v>
      </c>
      <c r="E3580" t="s">
        <v>102</v>
      </c>
      <c r="F3580" t="s">
        <v>103</v>
      </c>
      <c r="G3580" t="s">
        <v>102</v>
      </c>
      <c r="H3580" t="s">
        <v>212</v>
      </c>
      <c r="I3580" t="s">
        <v>213</v>
      </c>
      <c r="J3580" t="s">
        <v>214</v>
      </c>
      <c r="K3580" t="s">
        <v>4621</v>
      </c>
      <c r="L3580" t="s">
        <v>4622</v>
      </c>
      <c r="M3580" s="17">
        <f>VLOOKUP($K3580,[1]Budget!$V:$AE,5,0)*IF($C3580="1 - Revenues",1,IF(AND($C3580="5 - Transfers",MID(I3580,15,1)="4"),1,-1))</f>
        <v>0</v>
      </c>
      <c r="N3580" s="17">
        <f>VLOOKUP($K3580,[1]Budget!$V:$AE,6,0)*IF($C3580="1 - Revenues",1,IF(AND($C3580="5 - Transfers",MID(J3580,15,1)="4"),1,-1))</f>
        <v>0</v>
      </c>
      <c r="O3580" s="17">
        <f>IFERROR(IF(RIGHT(LEFT(K3580,15),1)="4",VLOOKUP(K3580,'[1]Budget Worksheet'!A:B,2,0),-1*VLOOKUP(K3580,'[1]Budget Worksheet'!A:B,2,0)),0)</f>
        <v>0</v>
      </c>
      <c r="P3580" s="17">
        <f>VLOOKUP($K3580,[1]Budget!$V:$AE,8,0)*IF($C3580="1 - Revenues",1,IF(AND($C3580="5 - Transfers",MID($K3580,15,1)="4"),1,-1))</f>
        <v>0</v>
      </c>
      <c r="Q3580" s="17">
        <f>VLOOKUP($K3580,[1]Budget!$V:$AE,10,0)*IF($C3580="1 - Revenues",1,IF(AND($C3580="5 - Transfers",MID(K3580,15,1)="4"),1,-1))</f>
        <v>0</v>
      </c>
      <c r="S3580" s="18" t="b">
        <f>IF(LEFT(C3580,1)="1",1,-1)*SUMIF([1]Budget!V:V,'Budget Worksheet for Pivot Tabl'!K3580,[1]Budget!AC:AC)=P3580</f>
        <v>1</v>
      </c>
    </row>
    <row r="3581" spans="1:19" x14ac:dyDescent="0.25">
      <c r="A3581" t="s">
        <v>57</v>
      </c>
      <c r="B3581" t="s">
        <v>58</v>
      </c>
      <c r="C3581" t="s">
        <v>7</v>
      </c>
      <c r="D3581" t="str">
        <f t="shared" si="55"/>
        <v>INFLOWS</v>
      </c>
      <c r="E3581" t="s">
        <v>112</v>
      </c>
      <c r="F3581" t="s">
        <v>113</v>
      </c>
      <c r="G3581" t="s">
        <v>434</v>
      </c>
      <c r="H3581" t="s">
        <v>435</v>
      </c>
      <c r="I3581" t="s">
        <v>41</v>
      </c>
      <c r="J3581" t="s">
        <v>4623</v>
      </c>
      <c r="K3581" t="s">
        <v>4624</v>
      </c>
      <c r="L3581" t="s">
        <v>4625</v>
      </c>
      <c r="M3581" s="17">
        <f>VLOOKUP($K3581,[1]Budget!$V:$AE,5,0)*IF($C3581="1 - Revenues",1,IF(AND($C3581="5 - Transfers",MID(I3581,15,1)="4"),1,-1))</f>
        <v>0</v>
      </c>
      <c r="N3581" s="17">
        <f>VLOOKUP($K3581,[1]Budget!$V:$AE,6,0)*IF($C3581="1 - Revenues",1,IF(AND($C3581="5 - Transfers",MID(J3581,15,1)="4"),1,-1))</f>
        <v>0</v>
      </c>
      <c r="O3581" s="17">
        <f>IFERROR(IF(RIGHT(LEFT(K3581,15),1)="4",VLOOKUP(K3581,'[1]Budget Worksheet'!A:B,2,0),-1*VLOOKUP(K3581,'[1]Budget Worksheet'!A:B,2,0)),0)</f>
        <v>0</v>
      </c>
      <c r="P3581" s="17">
        <f>VLOOKUP($K3581,[1]Budget!$V:$AE,8,0)*IF($C3581="1 - Revenues",1,IF(AND($C3581="5 - Transfers",MID($K3581,15,1)="4"),1,-1))</f>
        <v>0</v>
      </c>
      <c r="Q3581" s="17">
        <f>VLOOKUP($K3581,[1]Budget!$V:$AE,10,0)*IF($C3581="1 - Revenues",1,IF(AND($C3581="5 - Transfers",MID(K3581,15,1)="4"),1,-1))</f>
        <v>0</v>
      </c>
      <c r="S3581" s="18" t="b">
        <f>IF(LEFT(C3581,1)="1",1,-1)*SUMIF([1]Budget!V:V,'Budget Worksheet for Pivot Tabl'!K3581,[1]Budget!AC:AC)=P3581</f>
        <v>1</v>
      </c>
    </row>
    <row r="3582" spans="1:19" x14ac:dyDescent="0.25">
      <c r="A3582" t="s">
        <v>57</v>
      </c>
      <c r="B3582" t="s">
        <v>58</v>
      </c>
      <c r="C3582" t="s">
        <v>7</v>
      </c>
      <c r="D3582" t="str">
        <f t="shared" si="55"/>
        <v>INFLOWS</v>
      </c>
      <c r="E3582" t="s">
        <v>112</v>
      </c>
      <c r="F3582" t="s">
        <v>113</v>
      </c>
      <c r="G3582" t="s">
        <v>434</v>
      </c>
      <c r="H3582" t="s">
        <v>435</v>
      </c>
      <c r="I3582" t="s">
        <v>41</v>
      </c>
      <c r="J3582" t="s">
        <v>4623</v>
      </c>
      <c r="K3582" t="s">
        <v>4626</v>
      </c>
      <c r="L3582" t="s">
        <v>4627</v>
      </c>
      <c r="M3582" s="17">
        <f>VLOOKUP($K3582,[1]Budget!$V:$AE,5,0)*IF($C3582="1 - Revenues",1,IF(AND($C3582="5 - Transfers",MID(I3582,15,1)="4"),1,-1))</f>
        <v>0</v>
      </c>
      <c r="N3582" s="17">
        <f>VLOOKUP($K3582,[1]Budget!$V:$AE,6,0)*IF($C3582="1 - Revenues",1,IF(AND($C3582="5 - Transfers",MID(J3582,15,1)="4"),1,-1))</f>
        <v>0</v>
      </c>
      <c r="O3582" s="17">
        <f>IFERROR(IF(RIGHT(LEFT(K3582,15),1)="4",VLOOKUP(K3582,'[1]Budget Worksheet'!A:B,2,0),-1*VLOOKUP(K3582,'[1]Budget Worksheet'!A:B,2,0)),0)</f>
        <v>0</v>
      </c>
      <c r="P3582" s="17">
        <f>VLOOKUP($K3582,[1]Budget!$V:$AE,8,0)*IF($C3582="1 - Revenues",1,IF(AND($C3582="5 - Transfers",MID($K3582,15,1)="4"),1,-1))</f>
        <v>0</v>
      </c>
      <c r="Q3582" s="17">
        <f>VLOOKUP($K3582,[1]Budget!$V:$AE,10,0)*IF($C3582="1 - Revenues",1,IF(AND($C3582="5 - Transfers",MID(K3582,15,1)="4"),1,-1))</f>
        <v>0</v>
      </c>
      <c r="S3582" s="18" t="b">
        <f>IF(LEFT(C3582,1)="1",1,-1)*SUMIF([1]Budget!V:V,'Budget Worksheet for Pivot Tabl'!K3582,[1]Budget!AC:AC)=P3582</f>
        <v>1</v>
      </c>
    </row>
    <row r="3583" spans="1:19" x14ac:dyDescent="0.25">
      <c r="A3583" t="s">
        <v>57</v>
      </c>
      <c r="B3583" t="s">
        <v>58</v>
      </c>
      <c r="C3583" t="s">
        <v>7</v>
      </c>
      <c r="D3583" t="str">
        <f t="shared" si="55"/>
        <v>INFLOWS</v>
      </c>
      <c r="E3583" t="s">
        <v>112</v>
      </c>
      <c r="F3583" t="s">
        <v>113</v>
      </c>
      <c r="G3583" t="s">
        <v>434</v>
      </c>
      <c r="H3583" t="s">
        <v>435</v>
      </c>
      <c r="I3583" t="s">
        <v>41</v>
      </c>
      <c r="J3583" t="s">
        <v>4623</v>
      </c>
      <c r="K3583" t="s">
        <v>4628</v>
      </c>
      <c r="L3583" t="s">
        <v>4629</v>
      </c>
      <c r="M3583" s="17">
        <f>VLOOKUP($K3583,[1]Budget!$V:$AE,5,0)*IF($C3583="1 - Revenues",1,IF(AND($C3583="5 - Transfers",MID(I3583,15,1)="4"),1,-1))</f>
        <v>2084000</v>
      </c>
      <c r="N3583" s="17">
        <f>VLOOKUP($K3583,[1]Budget!$V:$AE,6,0)*IF($C3583="1 - Revenues",1,IF(AND($C3583="5 - Transfers",MID(J3583,15,1)="4"),1,-1))</f>
        <v>3863000</v>
      </c>
      <c r="O3583" s="17">
        <f>IFERROR(IF(RIGHT(LEFT(K3583,15),1)="4",VLOOKUP(K3583,'[1]Budget Worksheet'!A:B,2,0),-1*VLOOKUP(K3583,'[1]Budget Worksheet'!A:B,2,0)),0)</f>
        <v>2395559</v>
      </c>
      <c r="P3583" s="17">
        <f>VLOOKUP($K3583,[1]Budget!$V:$AE,8,0)*IF($C3583="1 - Revenues",1,IF(AND($C3583="5 - Transfers",MID($K3583,15,1)="4"),1,-1))</f>
        <v>2395559</v>
      </c>
      <c r="Q3583" s="17">
        <f>VLOOKUP($K3583,[1]Budget!$V:$AE,10,0)*IF($C3583="1 - Revenues",1,IF(AND($C3583="5 - Transfers",MID(K3583,15,1)="4"),1,-1))</f>
        <v>0</v>
      </c>
      <c r="S3583" s="18" t="b">
        <f>IF(LEFT(C3583,1)="1",1,-1)*SUMIF([1]Budget!V:V,'Budget Worksheet for Pivot Tabl'!K3583,[1]Budget!AC:AC)=P3583</f>
        <v>1</v>
      </c>
    </row>
    <row r="3584" spans="1:19" x14ac:dyDescent="0.25">
      <c r="A3584" t="s">
        <v>57</v>
      </c>
      <c r="B3584" t="s">
        <v>58</v>
      </c>
      <c r="C3584" t="s">
        <v>7</v>
      </c>
      <c r="D3584" t="str">
        <f t="shared" si="55"/>
        <v>INFLOWS</v>
      </c>
      <c r="E3584" t="s">
        <v>112</v>
      </c>
      <c r="F3584" t="s">
        <v>113</v>
      </c>
      <c r="G3584" t="s">
        <v>434</v>
      </c>
      <c r="H3584" t="s">
        <v>435</v>
      </c>
      <c r="I3584" t="s">
        <v>41</v>
      </c>
      <c r="J3584" t="s">
        <v>4623</v>
      </c>
      <c r="K3584" t="s">
        <v>4630</v>
      </c>
      <c r="L3584" t="s">
        <v>4631</v>
      </c>
      <c r="M3584" s="17">
        <f>VLOOKUP($K3584,[1]Budget!$V:$AE,5,0)*IF($C3584="1 - Revenues",1,IF(AND($C3584="5 - Transfers",MID(I3584,15,1)="4"),1,-1))</f>
        <v>0</v>
      </c>
      <c r="N3584" s="17">
        <f>VLOOKUP($K3584,[1]Budget!$V:$AE,6,0)*IF($C3584="1 - Revenues",1,IF(AND($C3584="5 - Transfers",MID(J3584,15,1)="4"),1,-1))</f>
        <v>775000</v>
      </c>
      <c r="O3584" s="17">
        <f>IFERROR(IF(RIGHT(LEFT(K3584,15),1)="4",VLOOKUP(K3584,'[1]Budget Worksheet'!A:B,2,0),-1*VLOOKUP(K3584,'[1]Budget Worksheet'!A:B,2,0)),0)</f>
        <v>0</v>
      </c>
      <c r="P3584" s="17">
        <f>VLOOKUP($K3584,[1]Budget!$V:$AE,8,0)*IF($C3584="1 - Revenues",1,IF(AND($C3584="5 - Transfers",MID($K3584,15,1)="4"),1,-1))</f>
        <v>0</v>
      </c>
      <c r="Q3584" s="17">
        <f>VLOOKUP($K3584,[1]Budget!$V:$AE,10,0)*IF($C3584="1 - Revenues",1,IF(AND($C3584="5 - Transfers",MID(K3584,15,1)="4"),1,-1))</f>
        <v>0</v>
      </c>
      <c r="S3584" s="18" t="b">
        <f>IF(LEFT(C3584,1)="1",1,-1)*SUMIF([1]Budget!V:V,'Budget Worksheet for Pivot Tabl'!K3584,[1]Budget!AC:AC)=P3584</f>
        <v>1</v>
      </c>
    </row>
    <row r="3585" spans="1:19" x14ac:dyDescent="0.25">
      <c r="A3585" t="s">
        <v>57</v>
      </c>
      <c r="B3585" t="s">
        <v>58</v>
      </c>
      <c r="C3585" t="s">
        <v>7</v>
      </c>
      <c r="D3585" t="str">
        <f t="shared" si="55"/>
        <v>INFLOWS</v>
      </c>
      <c r="E3585" t="s">
        <v>112</v>
      </c>
      <c r="F3585" t="s">
        <v>113</v>
      </c>
      <c r="G3585" t="s">
        <v>434</v>
      </c>
      <c r="H3585" t="s">
        <v>435</v>
      </c>
      <c r="I3585" t="s">
        <v>41</v>
      </c>
      <c r="J3585" t="s">
        <v>4623</v>
      </c>
      <c r="K3585" t="s">
        <v>4632</v>
      </c>
      <c r="L3585" t="s">
        <v>294</v>
      </c>
      <c r="M3585" s="17">
        <f>VLOOKUP($K3585,[1]Budget!$V:$AE,5,0)*IF($C3585="1 - Revenues",1,IF(AND($C3585="5 - Transfers",MID(I3585,15,1)="4"),1,-1))</f>
        <v>150000</v>
      </c>
      <c r="N3585" s="17">
        <f>VLOOKUP($K3585,[1]Budget!$V:$AE,6,0)*IF($C3585="1 - Revenues",1,IF(AND($C3585="5 - Transfers",MID(J3585,15,1)="4"),1,-1))</f>
        <v>-61000</v>
      </c>
      <c r="O3585" s="17">
        <f>IFERROR(IF(RIGHT(LEFT(K3585,15),1)="4",VLOOKUP(K3585,'[1]Budget Worksheet'!A:B,2,0),-1*VLOOKUP(K3585,'[1]Budget Worksheet'!A:B,2,0)),0)</f>
        <v>45140</v>
      </c>
      <c r="P3585" s="17">
        <f>VLOOKUP($K3585,[1]Budget!$V:$AE,8,0)*IF($C3585="1 - Revenues",1,IF(AND($C3585="5 - Transfers",MID($K3585,15,1)="4"),1,-1))</f>
        <v>45140</v>
      </c>
      <c r="Q3585" s="17">
        <f>VLOOKUP($K3585,[1]Budget!$V:$AE,10,0)*IF($C3585="1 - Revenues",1,IF(AND($C3585="5 - Transfers",MID(K3585,15,1)="4"),1,-1))</f>
        <v>0</v>
      </c>
      <c r="S3585" s="18" t="b">
        <f>IF(LEFT(C3585,1)="1",1,-1)*SUMIF([1]Budget!V:V,'Budget Worksheet for Pivot Tabl'!K3585,[1]Budget!AC:AC)=P3585</f>
        <v>1</v>
      </c>
    </row>
    <row r="3586" spans="1:19" x14ac:dyDescent="0.25">
      <c r="A3586" t="s">
        <v>57</v>
      </c>
      <c r="B3586" t="s">
        <v>58</v>
      </c>
      <c r="C3586" t="s">
        <v>7</v>
      </c>
      <c r="D3586" t="str">
        <f t="shared" si="55"/>
        <v>INFLOWS</v>
      </c>
      <c r="E3586" t="s">
        <v>112</v>
      </c>
      <c r="F3586" t="s">
        <v>113</v>
      </c>
      <c r="G3586" t="s">
        <v>434</v>
      </c>
      <c r="H3586" t="s">
        <v>435</v>
      </c>
      <c r="I3586" t="s">
        <v>41</v>
      </c>
      <c r="J3586" t="s">
        <v>4623</v>
      </c>
      <c r="K3586" t="s">
        <v>4633</v>
      </c>
      <c r="L3586" t="s">
        <v>298</v>
      </c>
      <c r="M3586" s="17">
        <f>VLOOKUP($K3586,[1]Budget!$V:$AE,5,0)*IF($C3586="1 - Revenues",1,IF(AND($C3586="5 - Transfers",MID(I3586,15,1)="4"),1,-1))</f>
        <v>0</v>
      </c>
      <c r="N3586" s="17">
        <f>VLOOKUP($K3586,[1]Budget!$V:$AE,6,0)*IF($C3586="1 - Revenues",1,IF(AND($C3586="5 - Transfers",MID(J3586,15,1)="4"),1,-1))</f>
        <v>0</v>
      </c>
      <c r="O3586" s="17">
        <f>IFERROR(IF(RIGHT(LEFT(K3586,15),1)="4",VLOOKUP(K3586,'[1]Budget Worksheet'!A:B,2,0),-1*VLOOKUP(K3586,'[1]Budget Worksheet'!A:B,2,0)),0)</f>
        <v>0</v>
      </c>
      <c r="P3586" s="17">
        <f>VLOOKUP($K3586,[1]Budget!$V:$AE,8,0)*IF($C3586="1 - Revenues",1,IF(AND($C3586="5 - Transfers",MID($K3586,15,1)="4"),1,-1))</f>
        <v>0</v>
      </c>
      <c r="Q3586" s="17">
        <f>VLOOKUP($K3586,[1]Budget!$V:$AE,10,0)*IF($C3586="1 - Revenues",1,IF(AND($C3586="5 - Transfers",MID(K3586,15,1)="4"),1,-1))</f>
        <v>0</v>
      </c>
      <c r="S3586" s="18" t="b">
        <f>IF(LEFT(C3586,1)="1",1,-1)*SUMIF([1]Budget!V:V,'Budget Worksheet for Pivot Tabl'!K3586,[1]Budget!AC:AC)=P3586</f>
        <v>1</v>
      </c>
    </row>
    <row r="3587" spans="1:19" x14ac:dyDescent="0.25">
      <c r="A3587" t="s">
        <v>57</v>
      </c>
      <c r="B3587" t="s">
        <v>58</v>
      </c>
      <c r="C3587" t="s">
        <v>7</v>
      </c>
      <c r="D3587" t="str">
        <f t="shared" ref="D3587:D3650" si="56">IF(C3587="1 - Revenues","INFLOWS","OUTFLOWS")</f>
        <v>INFLOWS</v>
      </c>
      <c r="E3587" t="s">
        <v>112</v>
      </c>
      <c r="F3587" t="s">
        <v>113</v>
      </c>
      <c r="G3587" t="s">
        <v>434</v>
      </c>
      <c r="H3587" t="s">
        <v>435</v>
      </c>
      <c r="I3587" t="s">
        <v>41</v>
      </c>
      <c r="J3587" t="s">
        <v>4623</v>
      </c>
      <c r="K3587" t="s">
        <v>4634</v>
      </c>
      <c r="L3587" t="s">
        <v>300</v>
      </c>
      <c r="M3587" s="17">
        <f>VLOOKUP($K3587,[1]Budget!$V:$AE,5,0)*IF($C3587="1 - Revenues",1,IF(AND($C3587="5 - Transfers",MID(I3587,15,1)="4"),1,-1))</f>
        <v>-5000</v>
      </c>
      <c r="N3587" s="17">
        <f>VLOOKUP($K3587,[1]Budget!$V:$AE,6,0)*IF($C3587="1 - Revenues",1,IF(AND($C3587="5 - Transfers",MID(J3587,15,1)="4"),1,-1))</f>
        <v>-1000</v>
      </c>
      <c r="O3587" s="17">
        <f>IFERROR(IF(RIGHT(LEFT(K3587,15),1)="4",VLOOKUP(K3587,'[1]Budget Worksheet'!A:B,2,0),-1*VLOOKUP(K3587,'[1]Budget Worksheet'!A:B,2,0)),0)</f>
        <v>-4510</v>
      </c>
      <c r="P3587" s="17">
        <f>VLOOKUP($K3587,[1]Budget!$V:$AE,8,0)*IF($C3587="1 - Revenues",1,IF(AND($C3587="5 - Transfers",MID($K3587,15,1)="4"),1,-1))</f>
        <v>-4510</v>
      </c>
      <c r="Q3587" s="17">
        <f>VLOOKUP($K3587,[1]Budget!$V:$AE,10,0)*IF($C3587="1 - Revenues",1,IF(AND($C3587="5 - Transfers",MID(K3587,15,1)="4"),1,-1))</f>
        <v>0</v>
      </c>
      <c r="S3587" s="18" t="b">
        <f>IF(LEFT(C3587,1)="1",1,-1)*SUMIF([1]Budget!V:V,'Budget Worksheet for Pivot Tabl'!K3587,[1]Budget!AC:AC)=P3587</f>
        <v>1</v>
      </c>
    </row>
    <row r="3588" spans="1:19" x14ac:dyDescent="0.25">
      <c r="A3588" t="s">
        <v>57</v>
      </c>
      <c r="B3588" t="s">
        <v>58</v>
      </c>
      <c r="C3588" t="s">
        <v>9</v>
      </c>
      <c r="D3588" t="str">
        <f t="shared" si="56"/>
        <v>OUTFLOWS</v>
      </c>
      <c r="E3588" t="s">
        <v>102</v>
      </c>
      <c r="F3588" t="s">
        <v>103</v>
      </c>
      <c r="G3588" t="s">
        <v>102</v>
      </c>
      <c r="H3588" t="s">
        <v>212</v>
      </c>
      <c r="I3588" t="s">
        <v>213</v>
      </c>
      <c r="J3588" t="s">
        <v>214</v>
      </c>
      <c r="K3588" t="s">
        <v>4635</v>
      </c>
      <c r="L3588" t="s">
        <v>2950</v>
      </c>
      <c r="M3588" s="17">
        <f>VLOOKUP($K3588,[1]Budget!$V:$AE,5,0)*IF($C3588="1 - Revenues",1,IF(AND($C3588="5 - Transfers",MID(I3588,15,1)="4"),1,-1))</f>
        <v>-2000</v>
      </c>
      <c r="N3588" s="17">
        <f>VLOOKUP($K3588,[1]Budget!$V:$AE,6,0)*IF($C3588="1 - Revenues",1,IF(AND($C3588="5 - Transfers",MID(J3588,15,1)="4"),1,-1))</f>
        <v>0</v>
      </c>
      <c r="O3588" s="17">
        <f>IFERROR(IF(RIGHT(LEFT(K3588,15),1)="4",VLOOKUP(K3588,'[1]Budget Worksheet'!A:B,2,0),-1*VLOOKUP(K3588,'[1]Budget Worksheet'!A:B,2,0)),0)</f>
        <v>0</v>
      </c>
      <c r="P3588" s="17">
        <f>VLOOKUP($K3588,[1]Budget!$V:$AE,8,0)*IF($C3588="1 - Revenues",1,IF(AND($C3588="5 - Transfers",MID($K3588,15,1)="4"),1,-1))</f>
        <v>0</v>
      </c>
      <c r="Q3588" s="17">
        <f>VLOOKUP($K3588,[1]Budget!$V:$AE,10,0)*IF($C3588="1 - Revenues",1,IF(AND($C3588="5 - Transfers",MID(K3588,15,1)="4"),1,-1))</f>
        <v>0</v>
      </c>
      <c r="S3588" s="18" t="b">
        <f>IF(LEFT(C3588,1)="1",1,-1)*SUMIF([1]Budget!V:V,'Budget Worksheet for Pivot Tabl'!K3588,[1]Budget!AC:AC)=P3588</f>
        <v>1</v>
      </c>
    </row>
    <row r="3589" spans="1:19" x14ac:dyDescent="0.25">
      <c r="A3589" t="s">
        <v>57</v>
      </c>
      <c r="B3589" t="s">
        <v>58</v>
      </c>
      <c r="C3589" t="s">
        <v>9</v>
      </c>
      <c r="D3589" t="str">
        <f t="shared" si="56"/>
        <v>OUTFLOWS</v>
      </c>
      <c r="E3589" t="s">
        <v>102</v>
      </c>
      <c r="F3589" t="s">
        <v>103</v>
      </c>
      <c r="G3589" t="s">
        <v>102</v>
      </c>
      <c r="H3589" t="s">
        <v>212</v>
      </c>
      <c r="I3589" t="s">
        <v>213</v>
      </c>
      <c r="J3589" t="s">
        <v>214</v>
      </c>
      <c r="K3589" t="s">
        <v>4636</v>
      </c>
      <c r="L3589" t="s">
        <v>4637</v>
      </c>
      <c r="M3589" s="17">
        <f>VLOOKUP($K3589,[1]Budget!$V:$AE,5,0)*IF($C3589="1 - Revenues",1,IF(AND($C3589="5 - Transfers",MID(I3589,15,1)="4"),1,-1))</f>
        <v>0</v>
      </c>
      <c r="N3589" s="17">
        <f>VLOOKUP($K3589,[1]Budget!$V:$AE,6,0)*IF($C3589="1 - Revenues",1,IF(AND($C3589="5 - Transfers",MID(J3589,15,1)="4"),1,-1))</f>
        <v>-6000</v>
      </c>
      <c r="O3589" s="17">
        <f>IFERROR(IF(RIGHT(LEFT(K3589,15),1)="4",VLOOKUP(K3589,'[1]Budget Worksheet'!A:B,2,0),-1*VLOOKUP(K3589,'[1]Budget Worksheet'!A:B,2,0)),0)</f>
        <v>0</v>
      </c>
      <c r="P3589" s="17">
        <f>VLOOKUP($K3589,[1]Budget!$V:$AE,8,0)*IF($C3589="1 - Revenues",1,IF(AND($C3589="5 - Transfers",MID($K3589,15,1)="4"),1,-1))</f>
        <v>0</v>
      </c>
      <c r="Q3589" s="17">
        <f>VLOOKUP($K3589,[1]Budget!$V:$AE,10,0)*IF($C3589="1 - Revenues",1,IF(AND($C3589="5 - Transfers",MID(K3589,15,1)="4"),1,-1))</f>
        <v>0</v>
      </c>
      <c r="S3589" s="18" t="b">
        <f>IF(LEFT(C3589,1)="1",1,-1)*SUMIF([1]Budget!V:V,'Budget Worksheet for Pivot Tabl'!K3589,[1]Budget!AC:AC)=P3589</f>
        <v>1</v>
      </c>
    </row>
    <row r="3590" spans="1:19" x14ac:dyDescent="0.25">
      <c r="A3590" t="s">
        <v>57</v>
      </c>
      <c r="B3590" t="s">
        <v>58</v>
      </c>
      <c r="C3590" t="s">
        <v>10</v>
      </c>
      <c r="D3590" t="str">
        <f t="shared" si="56"/>
        <v>OUTFLOWS</v>
      </c>
      <c r="E3590" t="s">
        <v>102</v>
      </c>
      <c r="F3590" t="s">
        <v>103</v>
      </c>
      <c r="G3590" t="s">
        <v>102</v>
      </c>
      <c r="H3590" t="s">
        <v>212</v>
      </c>
      <c r="I3590" t="s">
        <v>213</v>
      </c>
      <c r="J3590" t="s">
        <v>214</v>
      </c>
      <c r="K3590" t="s">
        <v>4638</v>
      </c>
      <c r="L3590" t="s">
        <v>4639</v>
      </c>
      <c r="M3590" s="17">
        <f>VLOOKUP($K3590,[1]Budget!$V:$AE,5,0)*IF($C3590="1 - Revenues",1,IF(AND($C3590="5 - Transfers",MID(I3590,15,1)="4"),1,-1))</f>
        <v>0</v>
      </c>
      <c r="N3590" s="17">
        <f>VLOOKUP($K3590,[1]Budget!$V:$AE,6,0)*IF($C3590="1 - Revenues",1,IF(AND($C3590="5 - Transfers",MID(J3590,15,1)="4"),1,-1))</f>
        <v>0</v>
      </c>
      <c r="O3590" s="17">
        <f>IFERROR(IF(RIGHT(LEFT(K3590,15),1)="4",VLOOKUP(K3590,'[1]Budget Worksheet'!A:B,2,0),-1*VLOOKUP(K3590,'[1]Budget Worksheet'!A:B,2,0)),0)</f>
        <v>0</v>
      </c>
      <c r="P3590" s="17">
        <f>VLOOKUP($K3590,[1]Budget!$V:$AE,8,0)*IF($C3590="1 - Revenues",1,IF(AND($C3590="5 - Transfers",MID($K3590,15,1)="4"),1,-1))</f>
        <v>0</v>
      </c>
      <c r="Q3590" s="17">
        <f>VLOOKUP($K3590,[1]Budget!$V:$AE,10,0)*IF($C3590="1 - Revenues",1,IF(AND($C3590="5 - Transfers",MID(K3590,15,1)="4"),1,-1))</f>
        <v>0</v>
      </c>
      <c r="S3590" s="18" t="b">
        <f>IF(LEFT(C3590,1)="1",1,-1)*SUMIF([1]Budget!V:V,'Budget Worksheet for Pivot Tabl'!K3590,[1]Budget!AC:AC)=P3590</f>
        <v>1</v>
      </c>
    </row>
    <row r="3591" spans="1:19" x14ac:dyDescent="0.25">
      <c r="A3591" t="s">
        <v>57</v>
      </c>
      <c r="B3591" t="s">
        <v>58</v>
      </c>
      <c r="C3591" t="s">
        <v>10</v>
      </c>
      <c r="D3591" t="str">
        <f t="shared" si="56"/>
        <v>OUTFLOWS</v>
      </c>
      <c r="E3591" t="s">
        <v>102</v>
      </c>
      <c r="F3591" t="s">
        <v>103</v>
      </c>
      <c r="G3591" t="s">
        <v>102</v>
      </c>
      <c r="H3591" t="s">
        <v>212</v>
      </c>
      <c r="I3591" t="s">
        <v>213</v>
      </c>
      <c r="J3591" t="s">
        <v>214</v>
      </c>
      <c r="K3591" t="s">
        <v>4640</v>
      </c>
      <c r="L3591" t="s">
        <v>1653</v>
      </c>
      <c r="M3591" s="17">
        <f>VLOOKUP($K3591,[1]Budget!$V:$AE,5,0)*IF($C3591="1 - Revenues",1,IF(AND($C3591="5 - Transfers",MID(I3591,15,1)="4"),1,-1))</f>
        <v>0</v>
      </c>
      <c r="N3591" s="17">
        <f>VLOOKUP($K3591,[1]Budget!$V:$AE,6,0)*IF($C3591="1 - Revenues",1,IF(AND($C3591="5 - Transfers",MID(J3591,15,1)="4"),1,-1))</f>
        <v>0</v>
      </c>
      <c r="O3591" s="17">
        <f>IFERROR(IF(RIGHT(LEFT(K3591,15),1)="4",VLOOKUP(K3591,'[1]Budget Worksheet'!A:B,2,0),-1*VLOOKUP(K3591,'[1]Budget Worksheet'!A:B,2,0)),0)</f>
        <v>0</v>
      </c>
      <c r="P3591" s="17">
        <f>VLOOKUP($K3591,[1]Budget!$V:$AE,8,0)*IF($C3591="1 - Revenues",1,IF(AND($C3591="5 - Transfers",MID($K3591,15,1)="4"),1,-1))</f>
        <v>0</v>
      </c>
      <c r="Q3591" s="17">
        <f>VLOOKUP($K3591,[1]Budget!$V:$AE,10,0)*IF($C3591="1 - Revenues",1,IF(AND($C3591="5 - Transfers",MID(K3591,15,1)="4"),1,-1))</f>
        <v>0</v>
      </c>
      <c r="S3591" s="18" t="b">
        <f>IF(LEFT(C3591,1)="1",1,-1)*SUMIF([1]Budget!V:V,'Budget Worksheet for Pivot Tabl'!K3591,[1]Budget!AC:AC)=P3591</f>
        <v>1</v>
      </c>
    </row>
    <row r="3592" spans="1:19" x14ac:dyDescent="0.25">
      <c r="A3592" t="s">
        <v>57</v>
      </c>
      <c r="B3592" t="s">
        <v>58</v>
      </c>
      <c r="C3592" t="s">
        <v>10</v>
      </c>
      <c r="D3592" t="str">
        <f t="shared" si="56"/>
        <v>OUTFLOWS</v>
      </c>
      <c r="E3592" t="s">
        <v>102</v>
      </c>
      <c r="F3592" t="s">
        <v>103</v>
      </c>
      <c r="G3592" t="s">
        <v>102</v>
      </c>
      <c r="H3592" t="s">
        <v>212</v>
      </c>
      <c r="I3592" t="s">
        <v>213</v>
      </c>
      <c r="J3592" t="s">
        <v>214</v>
      </c>
      <c r="K3592" t="s">
        <v>4641</v>
      </c>
      <c r="L3592" t="s">
        <v>2884</v>
      </c>
      <c r="M3592" s="17">
        <f>VLOOKUP($K3592,[1]Budget!$V:$AE,5,0)*IF($C3592="1 - Revenues",1,IF(AND($C3592="5 - Transfers",MID(I3592,15,1)="4"),1,-1))</f>
        <v>0</v>
      </c>
      <c r="N3592" s="17">
        <f>VLOOKUP($K3592,[1]Budget!$V:$AE,6,0)*IF($C3592="1 - Revenues",1,IF(AND($C3592="5 - Transfers",MID(J3592,15,1)="4"),1,-1))</f>
        <v>0</v>
      </c>
      <c r="O3592" s="17">
        <f>IFERROR(IF(RIGHT(LEFT(K3592,15),1)="4",VLOOKUP(K3592,'[1]Budget Worksheet'!A:B,2,0),-1*VLOOKUP(K3592,'[1]Budget Worksheet'!A:B,2,0)),0)</f>
        <v>0</v>
      </c>
      <c r="P3592" s="17">
        <f>VLOOKUP($K3592,[1]Budget!$V:$AE,8,0)*IF($C3592="1 - Revenues",1,IF(AND($C3592="5 - Transfers",MID($K3592,15,1)="4"),1,-1))</f>
        <v>0</v>
      </c>
      <c r="Q3592" s="17">
        <f>VLOOKUP($K3592,[1]Budget!$V:$AE,10,0)*IF($C3592="1 - Revenues",1,IF(AND($C3592="5 - Transfers",MID(K3592,15,1)="4"),1,-1))</f>
        <v>0</v>
      </c>
      <c r="S3592" s="18" t="b">
        <f>IF(LEFT(C3592,1)="1",1,-1)*SUMIF([1]Budget!V:V,'Budget Worksheet for Pivot Tabl'!K3592,[1]Budget!AC:AC)=P3592</f>
        <v>1</v>
      </c>
    </row>
    <row r="3593" spans="1:19" x14ac:dyDescent="0.25">
      <c r="A3593" t="s">
        <v>57</v>
      </c>
      <c r="B3593" t="s">
        <v>58</v>
      </c>
      <c r="C3593" t="s">
        <v>10</v>
      </c>
      <c r="D3593" t="str">
        <f t="shared" si="56"/>
        <v>OUTFLOWS</v>
      </c>
      <c r="E3593" t="s">
        <v>102</v>
      </c>
      <c r="F3593" t="s">
        <v>103</v>
      </c>
      <c r="G3593" t="s">
        <v>102</v>
      </c>
      <c r="H3593" t="s">
        <v>212</v>
      </c>
      <c r="I3593" t="s">
        <v>213</v>
      </c>
      <c r="J3593" t="s">
        <v>214</v>
      </c>
      <c r="K3593" t="s">
        <v>4642</v>
      </c>
      <c r="L3593" t="s">
        <v>4643</v>
      </c>
      <c r="M3593" s="17">
        <f>VLOOKUP($K3593,[1]Budget!$V:$AE,5,0)*IF($C3593="1 - Revenues",1,IF(AND($C3593="5 - Transfers",MID(I3593,15,1)="4"),1,-1))</f>
        <v>0</v>
      </c>
      <c r="N3593" s="17">
        <f>VLOOKUP($K3593,[1]Budget!$V:$AE,6,0)*IF($C3593="1 - Revenues",1,IF(AND($C3593="5 - Transfers",MID(J3593,15,1)="4"),1,-1))</f>
        <v>0</v>
      </c>
      <c r="O3593" s="17">
        <f>IFERROR(IF(RIGHT(LEFT(K3593,15),1)="4",VLOOKUP(K3593,'[1]Budget Worksheet'!A:B,2,0),-1*VLOOKUP(K3593,'[1]Budget Worksheet'!A:B,2,0)),0)</f>
        <v>0</v>
      </c>
      <c r="P3593" s="17">
        <f>VLOOKUP($K3593,[1]Budget!$V:$AE,8,0)*IF($C3593="1 - Revenues",1,IF(AND($C3593="5 - Transfers",MID($K3593,15,1)="4"),1,-1))</f>
        <v>0</v>
      </c>
      <c r="Q3593" s="17">
        <f>VLOOKUP($K3593,[1]Budget!$V:$AE,10,0)*IF($C3593="1 - Revenues",1,IF(AND($C3593="5 - Transfers",MID(K3593,15,1)="4"),1,-1))</f>
        <v>0</v>
      </c>
      <c r="S3593" s="18" t="b">
        <f>IF(LEFT(C3593,1)="1",1,-1)*SUMIF([1]Budget!V:V,'Budget Worksheet for Pivot Tabl'!K3593,[1]Budget!AC:AC)=P3593</f>
        <v>1</v>
      </c>
    </row>
    <row r="3594" spans="1:19" x14ac:dyDescent="0.25">
      <c r="A3594" t="s">
        <v>57</v>
      </c>
      <c r="B3594" t="s">
        <v>58</v>
      </c>
      <c r="C3594" t="s">
        <v>10</v>
      </c>
      <c r="D3594" t="str">
        <f t="shared" si="56"/>
        <v>OUTFLOWS</v>
      </c>
      <c r="E3594" t="s">
        <v>102</v>
      </c>
      <c r="F3594" t="s">
        <v>103</v>
      </c>
      <c r="G3594" t="s">
        <v>102</v>
      </c>
      <c r="H3594" t="s">
        <v>212</v>
      </c>
      <c r="I3594" t="s">
        <v>213</v>
      </c>
      <c r="J3594" t="s">
        <v>214</v>
      </c>
      <c r="K3594" t="s">
        <v>4644</v>
      </c>
      <c r="L3594" t="s">
        <v>4645</v>
      </c>
      <c r="M3594" s="17">
        <f>VLOOKUP($K3594,[1]Budget!$V:$AE,5,0)*IF($C3594="1 - Revenues",1,IF(AND($C3594="5 - Transfers",MID(I3594,15,1)="4"),1,-1))</f>
        <v>0</v>
      </c>
      <c r="N3594" s="17">
        <f>VLOOKUP($K3594,[1]Budget!$V:$AE,6,0)*IF($C3594="1 - Revenues",1,IF(AND($C3594="5 - Transfers",MID(J3594,15,1)="4"),1,-1))</f>
        <v>0</v>
      </c>
      <c r="O3594" s="17">
        <f>IFERROR(IF(RIGHT(LEFT(K3594,15),1)="4",VLOOKUP(K3594,'[1]Budget Worksheet'!A:B,2,0),-1*VLOOKUP(K3594,'[1]Budget Worksheet'!A:B,2,0)),0)</f>
        <v>0</v>
      </c>
      <c r="P3594" s="17">
        <f>VLOOKUP($K3594,[1]Budget!$V:$AE,8,0)*IF($C3594="1 - Revenues",1,IF(AND($C3594="5 - Transfers",MID($K3594,15,1)="4"),1,-1))</f>
        <v>0</v>
      </c>
      <c r="Q3594" s="17">
        <f>VLOOKUP($K3594,[1]Budget!$V:$AE,10,0)*IF($C3594="1 - Revenues",1,IF(AND($C3594="5 - Transfers",MID(K3594,15,1)="4"),1,-1))</f>
        <v>0</v>
      </c>
      <c r="S3594" s="18" t="b">
        <f>IF(LEFT(C3594,1)="1",1,-1)*SUMIF([1]Budget!V:V,'Budget Worksheet for Pivot Tabl'!K3594,[1]Budget!AC:AC)=P3594</f>
        <v>1</v>
      </c>
    </row>
    <row r="3595" spans="1:19" x14ac:dyDescent="0.25">
      <c r="A3595" t="s">
        <v>57</v>
      </c>
      <c r="B3595" t="s">
        <v>58</v>
      </c>
      <c r="C3595" t="s">
        <v>10</v>
      </c>
      <c r="D3595" t="str">
        <f t="shared" si="56"/>
        <v>OUTFLOWS</v>
      </c>
      <c r="E3595" t="s">
        <v>102</v>
      </c>
      <c r="F3595" t="s">
        <v>103</v>
      </c>
      <c r="G3595" t="s">
        <v>102</v>
      </c>
      <c r="H3595" t="s">
        <v>212</v>
      </c>
      <c r="I3595" t="s">
        <v>213</v>
      </c>
      <c r="J3595" t="s">
        <v>214</v>
      </c>
      <c r="K3595" t="s">
        <v>4646</v>
      </c>
      <c r="L3595" t="s">
        <v>4647</v>
      </c>
      <c r="M3595" s="17">
        <f>VLOOKUP($K3595,[1]Budget!$V:$AE,5,0)*IF($C3595="1 - Revenues",1,IF(AND($C3595="5 - Transfers",MID(I3595,15,1)="4"),1,-1))</f>
        <v>0</v>
      </c>
      <c r="N3595" s="17">
        <f>VLOOKUP($K3595,[1]Budget!$V:$AE,6,0)*IF($C3595="1 - Revenues",1,IF(AND($C3595="5 - Transfers",MID(J3595,15,1)="4"),1,-1))</f>
        <v>0</v>
      </c>
      <c r="O3595" s="17">
        <f>IFERROR(IF(RIGHT(LEFT(K3595,15),1)="4",VLOOKUP(K3595,'[1]Budget Worksheet'!A:B,2,0),-1*VLOOKUP(K3595,'[1]Budget Worksheet'!A:B,2,0)),0)</f>
        <v>0</v>
      </c>
      <c r="P3595" s="17">
        <f>VLOOKUP($K3595,[1]Budget!$V:$AE,8,0)*IF($C3595="1 - Revenues",1,IF(AND($C3595="5 - Transfers",MID($K3595,15,1)="4"),1,-1))</f>
        <v>0</v>
      </c>
      <c r="Q3595" s="17">
        <f>VLOOKUP($K3595,[1]Budget!$V:$AE,10,0)*IF($C3595="1 - Revenues",1,IF(AND($C3595="5 - Transfers",MID(K3595,15,1)="4"),1,-1))</f>
        <v>0</v>
      </c>
      <c r="S3595" s="18" t="b">
        <f>IF(LEFT(C3595,1)="1",1,-1)*SUMIF([1]Budget!V:V,'Budget Worksheet for Pivot Tabl'!K3595,[1]Budget!AC:AC)=P3595</f>
        <v>1</v>
      </c>
    </row>
    <row r="3596" spans="1:19" x14ac:dyDescent="0.25">
      <c r="A3596" t="s">
        <v>57</v>
      </c>
      <c r="B3596" t="s">
        <v>58</v>
      </c>
      <c r="C3596" t="s">
        <v>10</v>
      </c>
      <c r="D3596" t="str">
        <f t="shared" si="56"/>
        <v>OUTFLOWS</v>
      </c>
      <c r="E3596" t="s">
        <v>102</v>
      </c>
      <c r="F3596" t="s">
        <v>103</v>
      </c>
      <c r="G3596" t="s">
        <v>102</v>
      </c>
      <c r="H3596" t="s">
        <v>212</v>
      </c>
      <c r="I3596" t="s">
        <v>213</v>
      </c>
      <c r="J3596" t="s">
        <v>214</v>
      </c>
      <c r="K3596" t="s">
        <v>4648</v>
      </c>
      <c r="L3596" t="s">
        <v>4649</v>
      </c>
      <c r="M3596" s="17">
        <f>VLOOKUP($K3596,[1]Budget!$V:$AE,5,0)*IF($C3596="1 - Revenues",1,IF(AND($C3596="5 - Transfers",MID(I3596,15,1)="4"),1,-1))</f>
        <v>-305000</v>
      </c>
      <c r="N3596" s="17">
        <f>VLOOKUP($K3596,[1]Budget!$V:$AE,6,0)*IF($C3596="1 - Revenues",1,IF(AND($C3596="5 - Transfers",MID(J3596,15,1)="4"),1,-1))</f>
        <v>-1664000</v>
      </c>
      <c r="O3596" s="17">
        <f>IFERROR(IF(RIGHT(LEFT(K3596,15),1)="4",VLOOKUP(K3596,'[1]Budget Worksheet'!A:B,2,0),-1*VLOOKUP(K3596,'[1]Budget Worksheet'!A:B,2,0)),0)</f>
        <v>-284415</v>
      </c>
      <c r="P3596" s="17">
        <f>VLOOKUP($K3596,[1]Budget!$V:$AE,8,0)*IF($C3596="1 - Revenues",1,IF(AND($C3596="5 - Transfers",MID($K3596,15,1)="4"),1,-1))</f>
        <v>-284415</v>
      </c>
      <c r="Q3596" s="17">
        <f>VLOOKUP($K3596,[1]Budget!$V:$AE,10,0)*IF($C3596="1 - Revenues",1,IF(AND($C3596="5 - Transfers",MID(K3596,15,1)="4"),1,-1))</f>
        <v>0</v>
      </c>
      <c r="S3596" s="18" t="b">
        <f>IF(LEFT(C3596,1)="1",1,-1)*SUMIF([1]Budget!V:V,'Budget Worksheet for Pivot Tabl'!K3596,[1]Budget!AC:AC)=P3596</f>
        <v>1</v>
      </c>
    </row>
    <row r="3597" spans="1:19" x14ac:dyDescent="0.25">
      <c r="A3597" t="s">
        <v>57</v>
      </c>
      <c r="B3597" t="s">
        <v>58</v>
      </c>
      <c r="C3597" t="s">
        <v>10</v>
      </c>
      <c r="D3597" t="str">
        <f t="shared" si="56"/>
        <v>OUTFLOWS</v>
      </c>
      <c r="E3597" t="s">
        <v>102</v>
      </c>
      <c r="F3597" t="s">
        <v>103</v>
      </c>
      <c r="G3597" t="s">
        <v>102</v>
      </c>
      <c r="H3597" t="s">
        <v>212</v>
      </c>
      <c r="I3597" t="s">
        <v>213</v>
      </c>
      <c r="J3597" t="s">
        <v>214</v>
      </c>
      <c r="K3597" t="s">
        <v>4650</v>
      </c>
      <c r="L3597" t="s">
        <v>4651</v>
      </c>
      <c r="M3597" s="17">
        <f>VLOOKUP($K3597,[1]Budget!$V:$AE,5,0)*IF($C3597="1 - Revenues",1,IF(AND($C3597="5 - Transfers",MID(I3597,15,1)="4"),1,-1))</f>
        <v>0</v>
      </c>
      <c r="N3597" s="17">
        <f>VLOOKUP($K3597,[1]Budget!$V:$AE,6,0)*IF($C3597="1 - Revenues",1,IF(AND($C3597="5 - Transfers",MID(J3597,15,1)="4"),1,-1))</f>
        <v>0</v>
      </c>
      <c r="O3597" s="17">
        <f>IFERROR(IF(RIGHT(LEFT(K3597,15),1)="4",VLOOKUP(K3597,'[1]Budget Worksheet'!A:B,2,0),-1*VLOOKUP(K3597,'[1]Budget Worksheet'!A:B,2,0)),0)</f>
        <v>0</v>
      </c>
      <c r="P3597" s="17">
        <f>VLOOKUP($K3597,[1]Budget!$V:$AE,8,0)*IF($C3597="1 - Revenues",1,IF(AND($C3597="5 - Transfers",MID($K3597,15,1)="4"),1,-1))</f>
        <v>0</v>
      </c>
      <c r="Q3597" s="17">
        <f>VLOOKUP($K3597,[1]Budget!$V:$AE,10,0)*IF($C3597="1 - Revenues",1,IF(AND($C3597="5 - Transfers",MID(K3597,15,1)="4"),1,-1))</f>
        <v>0</v>
      </c>
      <c r="S3597" s="18" t="b">
        <f>IF(LEFT(C3597,1)="1",1,-1)*SUMIF([1]Budget!V:V,'Budget Worksheet for Pivot Tabl'!K3597,[1]Budget!AC:AC)=P3597</f>
        <v>1</v>
      </c>
    </row>
    <row r="3598" spans="1:19" x14ac:dyDescent="0.25">
      <c r="A3598" t="s">
        <v>57</v>
      </c>
      <c r="B3598" t="s">
        <v>58</v>
      </c>
      <c r="C3598" t="s">
        <v>10</v>
      </c>
      <c r="D3598" t="str">
        <f t="shared" si="56"/>
        <v>OUTFLOWS</v>
      </c>
      <c r="E3598" t="s">
        <v>102</v>
      </c>
      <c r="F3598" t="s">
        <v>103</v>
      </c>
      <c r="G3598" t="s">
        <v>102</v>
      </c>
      <c r="H3598" t="s">
        <v>212</v>
      </c>
      <c r="I3598" t="s">
        <v>213</v>
      </c>
      <c r="J3598" t="s">
        <v>214</v>
      </c>
      <c r="K3598" t="s">
        <v>4652</v>
      </c>
      <c r="L3598" t="s">
        <v>4653</v>
      </c>
      <c r="M3598" s="17">
        <f>VLOOKUP($K3598,[1]Budget!$V:$AE,5,0)*IF($C3598="1 - Revenues",1,IF(AND($C3598="5 - Transfers",MID(I3598,15,1)="4"),1,-1))</f>
        <v>0</v>
      </c>
      <c r="N3598" s="17">
        <f>VLOOKUP($K3598,[1]Budget!$V:$AE,6,0)*IF($C3598="1 - Revenues",1,IF(AND($C3598="5 - Transfers",MID(J3598,15,1)="4"),1,-1))</f>
        <v>0</v>
      </c>
      <c r="O3598" s="17">
        <f>IFERROR(IF(RIGHT(LEFT(K3598,15),1)="4",VLOOKUP(K3598,'[1]Budget Worksheet'!A:B,2,0),-1*VLOOKUP(K3598,'[1]Budget Worksheet'!A:B,2,0)),0)</f>
        <v>0</v>
      </c>
      <c r="P3598" s="17">
        <f>VLOOKUP($K3598,[1]Budget!$V:$AE,8,0)*IF($C3598="1 - Revenues",1,IF(AND($C3598="5 - Transfers",MID($K3598,15,1)="4"),1,-1))</f>
        <v>0</v>
      </c>
      <c r="Q3598" s="17">
        <f>VLOOKUP($K3598,[1]Budget!$V:$AE,10,0)*IF($C3598="1 - Revenues",1,IF(AND($C3598="5 - Transfers",MID(K3598,15,1)="4"),1,-1))</f>
        <v>0</v>
      </c>
      <c r="S3598" s="18" t="b">
        <f>IF(LEFT(C3598,1)="1",1,-1)*SUMIF([1]Budget!V:V,'Budget Worksheet for Pivot Tabl'!K3598,[1]Budget!AC:AC)=P3598</f>
        <v>1</v>
      </c>
    </row>
    <row r="3599" spans="1:19" x14ac:dyDescent="0.25">
      <c r="A3599" t="s">
        <v>57</v>
      </c>
      <c r="B3599" t="s">
        <v>58</v>
      </c>
      <c r="C3599" t="s">
        <v>10</v>
      </c>
      <c r="D3599" t="str">
        <f t="shared" si="56"/>
        <v>OUTFLOWS</v>
      </c>
      <c r="E3599" t="s">
        <v>102</v>
      </c>
      <c r="F3599" t="s">
        <v>103</v>
      </c>
      <c r="G3599" t="s">
        <v>102</v>
      </c>
      <c r="H3599" t="s">
        <v>212</v>
      </c>
      <c r="I3599" t="s">
        <v>213</v>
      </c>
      <c r="J3599" t="s">
        <v>214</v>
      </c>
      <c r="K3599" t="s">
        <v>4654</v>
      </c>
      <c r="L3599" t="s">
        <v>1655</v>
      </c>
      <c r="M3599" s="17">
        <f>VLOOKUP($K3599,[1]Budget!$V:$AE,5,0)*IF($C3599="1 - Revenues",1,IF(AND($C3599="5 - Transfers",MID(I3599,15,1)="4"),1,-1))</f>
        <v>0</v>
      </c>
      <c r="N3599" s="17">
        <f>VLOOKUP($K3599,[1]Budget!$V:$AE,6,0)*IF($C3599="1 - Revenues",1,IF(AND($C3599="5 - Transfers",MID(J3599,15,1)="4"),1,-1))</f>
        <v>0</v>
      </c>
      <c r="O3599" s="17">
        <f>IFERROR(IF(RIGHT(LEFT(K3599,15),1)="4",VLOOKUP(K3599,'[1]Budget Worksheet'!A:B,2,0),-1*VLOOKUP(K3599,'[1]Budget Worksheet'!A:B,2,0)),0)</f>
        <v>0</v>
      </c>
      <c r="P3599" s="17">
        <f>VLOOKUP($K3599,[1]Budget!$V:$AE,8,0)*IF($C3599="1 - Revenues",1,IF(AND($C3599="5 - Transfers",MID($K3599,15,1)="4"),1,-1))</f>
        <v>0</v>
      </c>
      <c r="Q3599" s="17">
        <f>VLOOKUP($K3599,[1]Budget!$V:$AE,10,0)*IF($C3599="1 - Revenues",1,IF(AND($C3599="5 - Transfers",MID(K3599,15,1)="4"),1,-1))</f>
        <v>0</v>
      </c>
      <c r="S3599" s="18" t="b">
        <f>IF(LEFT(C3599,1)="1",1,-1)*SUMIF([1]Budget!V:V,'Budget Worksheet for Pivot Tabl'!K3599,[1]Budget!AC:AC)=P3599</f>
        <v>1</v>
      </c>
    </row>
    <row r="3600" spans="1:19" x14ac:dyDescent="0.25">
      <c r="A3600" t="s">
        <v>57</v>
      </c>
      <c r="B3600" t="s">
        <v>58</v>
      </c>
      <c r="C3600" t="s">
        <v>10</v>
      </c>
      <c r="D3600" t="str">
        <f t="shared" si="56"/>
        <v>OUTFLOWS</v>
      </c>
      <c r="E3600" t="s">
        <v>102</v>
      </c>
      <c r="F3600" t="s">
        <v>103</v>
      </c>
      <c r="G3600" t="s">
        <v>102</v>
      </c>
      <c r="H3600" t="s">
        <v>212</v>
      </c>
      <c r="I3600" t="s">
        <v>213</v>
      </c>
      <c r="J3600" t="s">
        <v>214</v>
      </c>
      <c r="K3600" t="s">
        <v>4655</v>
      </c>
      <c r="L3600" t="s">
        <v>4656</v>
      </c>
      <c r="M3600" s="17">
        <f>VLOOKUP($K3600,[1]Budget!$V:$AE,5,0)*IF($C3600="1 - Revenues",1,IF(AND($C3600="5 - Transfers",MID(I3600,15,1)="4"),1,-1))</f>
        <v>-187000</v>
      </c>
      <c r="N3600" s="17">
        <f>VLOOKUP($K3600,[1]Budget!$V:$AE,6,0)*IF($C3600="1 - Revenues",1,IF(AND($C3600="5 - Transfers",MID(J3600,15,1)="4"),1,-1))</f>
        <v>0</v>
      </c>
      <c r="O3600" s="17">
        <f>IFERROR(IF(RIGHT(LEFT(K3600,15),1)="4",VLOOKUP(K3600,'[1]Budget Worksheet'!A:B,2,0),-1*VLOOKUP(K3600,'[1]Budget Worksheet'!A:B,2,0)),0)</f>
        <v>0</v>
      </c>
      <c r="P3600" s="17">
        <f>VLOOKUP($K3600,[1]Budget!$V:$AE,8,0)*IF($C3600="1 - Revenues",1,IF(AND($C3600="5 - Transfers",MID($K3600,15,1)="4"),1,-1))</f>
        <v>0</v>
      </c>
      <c r="Q3600" s="17">
        <f>VLOOKUP($K3600,[1]Budget!$V:$AE,10,0)*IF($C3600="1 - Revenues",1,IF(AND($C3600="5 - Transfers",MID(K3600,15,1)="4"),1,-1))</f>
        <v>0</v>
      </c>
      <c r="S3600" s="18" t="b">
        <f>IF(LEFT(C3600,1)="1",1,-1)*SUMIF([1]Budget!V:V,'Budget Worksheet for Pivot Tabl'!K3600,[1]Budget!AC:AC)=P3600</f>
        <v>1</v>
      </c>
    </row>
    <row r="3601" spans="1:19" x14ac:dyDescent="0.25">
      <c r="A3601" t="s">
        <v>57</v>
      </c>
      <c r="B3601" t="s">
        <v>58</v>
      </c>
      <c r="C3601" t="s">
        <v>9</v>
      </c>
      <c r="D3601" t="str">
        <f t="shared" si="56"/>
        <v>OUTFLOWS</v>
      </c>
      <c r="E3601" t="s">
        <v>102</v>
      </c>
      <c r="F3601" t="s">
        <v>103</v>
      </c>
      <c r="G3601" t="s">
        <v>102</v>
      </c>
      <c r="H3601" t="s">
        <v>212</v>
      </c>
      <c r="I3601" t="s">
        <v>213</v>
      </c>
      <c r="J3601" t="s">
        <v>214</v>
      </c>
      <c r="K3601" t="s">
        <v>4657</v>
      </c>
      <c r="L3601" t="s">
        <v>4658</v>
      </c>
      <c r="M3601" s="17">
        <f>VLOOKUP($K3601,[1]Budget!$V:$AE,5,0)*IF($C3601="1 - Revenues",1,IF(AND($C3601="5 - Transfers",MID(I3601,15,1)="4"),1,-1))</f>
        <v>0</v>
      </c>
      <c r="N3601" s="17">
        <f>VLOOKUP($K3601,[1]Budget!$V:$AE,6,0)*IF($C3601="1 - Revenues",1,IF(AND($C3601="5 - Transfers",MID(J3601,15,1)="4"),1,-1))</f>
        <v>0</v>
      </c>
      <c r="O3601" s="17">
        <f>IFERROR(IF(RIGHT(LEFT(K3601,15),1)="4",VLOOKUP(K3601,'[1]Budget Worksheet'!A:B,2,0),-1*VLOOKUP(K3601,'[1]Budget Worksheet'!A:B,2,0)),0)</f>
        <v>0</v>
      </c>
      <c r="P3601" s="17">
        <f>VLOOKUP($K3601,[1]Budget!$V:$AE,8,0)*IF($C3601="1 - Revenues",1,IF(AND($C3601="5 - Transfers",MID($K3601,15,1)="4"),1,-1))</f>
        <v>0</v>
      </c>
      <c r="Q3601" s="17">
        <f>VLOOKUP($K3601,[1]Budget!$V:$AE,10,0)*IF($C3601="1 - Revenues",1,IF(AND($C3601="5 - Transfers",MID(K3601,15,1)="4"),1,-1))</f>
        <v>0</v>
      </c>
      <c r="S3601" s="18" t="b">
        <f>IF(LEFT(C3601,1)="1",1,-1)*SUMIF([1]Budget!V:V,'Budget Worksheet for Pivot Tabl'!K3601,[1]Budget!AC:AC)=P3601</f>
        <v>1</v>
      </c>
    </row>
    <row r="3602" spans="1:19" x14ac:dyDescent="0.25">
      <c r="A3602" t="s">
        <v>57</v>
      </c>
      <c r="B3602" t="s">
        <v>58</v>
      </c>
      <c r="C3602" t="s">
        <v>9</v>
      </c>
      <c r="D3602" t="str">
        <f t="shared" si="56"/>
        <v>OUTFLOWS</v>
      </c>
      <c r="E3602" t="s">
        <v>125</v>
      </c>
      <c r="F3602" t="s">
        <v>126</v>
      </c>
      <c r="G3602" t="s">
        <v>102</v>
      </c>
      <c r="H3602" t="s">
        <v>212</v>
      </c>
      <c r="I3602" t="s">
        <v>25</v>
      </c>
      <c r="J3602" t="s">
        <v>914</v>
      </c>
      <c r="K3602" t="s">
        <v>4659</v>
      </c>
      <c r="L3602" t="s">
        <v>476</v>
      </c>
      <c r="M3602" s="17">
        <f>VLOOKUP($K3602,[1]Budget!$V:$AE,5,0)*IF($C3602="1 - Revenues",1,IF(AND($C3602="5 - Transfers",MID(I3602,15,1)="4"),1,-1))</f>
        <v>0</v>
      </c>
      <c r="N3602" s="17">
        <f>VLOOKUP($K3602,[1]Budget!$V:$AE,6,0)*IF($C3602="1 - Revenues",1,IF(AND($C3602="5 - Transfers",MID(J3602,15,1)="4"),1,-1))</f>
        <v>0</v>
      </c>
      <c r="O3602" s="17">
        <f>IFERROR(IF(RIGHT(LEFT(K3602,15),1)="4",VLOOKUP(K3602,'[1]Budget Worksheet'!A:B,2,0),-1*VLOOKUP(K3602,'[1]Budget Worksheet'!A:B,2,0)),0)</f>
        <v>0</v>
      </c>
      <c r="P3602" s="17">
        <f>VLOOKUP($K3602,[1]Budget!$V:$AE,8,0)*IF($C3602="1 - Revenues",1,IF(AND($C3602="5 - Transfers",MID($K3602,15,1)="4"),1,-1))</f>
        <v>0</v>
      </c>
      <c r="Q3602" s="17">
        <f>VLOOKUP($K3602,[1]Budget!$V:$AE,10,0)*IF($C3602="1 - Revenues",1,IF(AND($C3602="5 - Transfers",MID(K3602,15,1)="4"),1,-1))</f>
        <v>0</v>
      </c>
      <c r="S3602" s="18" t="b">
        <f>IF(LEFT(C3602,1)="1",1,-1)*SUMIF([1]Budget!V:V,'Budget Worksheet for Pivot Tabl'!K3602,[1]Budget!AC:AC)=P3602</f>
        <v>1</v>
      </c>
    </row>
    <row r="3603" spans="1:19" x14ac:dyDescent="0.25">
      <c r="A3603" t="s">
        <v>57</v>
      </c>
      <c r="B3603" t="s">
        <v>58</v>
      </c>
      <c r="C3603" t="s">
        <v>9</v>
      </c>
      <c r="D3603" t="str">
        <f t="shared" si="56"/>
        <v>OUTFLOWS</v>
      </c>
      <c r="E3603" t="s">
        <v>112</v>
      </c>
      <c r="F3603" t="s">
        <v>113</v>
      </c>
      <c r="G3603" t="s">
        <v>434</v>
      </c>
      <c r="H3603" t="s">
        <v>435</v>
      </c>
      <c r="I3603" t="s">
        <v>41</v>
      </c>
      <c r="J3603" t="s">
        <v>4623</v>
      </c>
      <c r="K3603" t="s">
        <v>4660</v>
      </c>
      <c r="L3603" t="s">
        <v>476</v>
      </c>
      <c r="M3603" s="17">
        <f>VLOOKUP($K3603,[1]Budget!$V:$AE,5,0)*IF($C3603="1 - Revenues",1,IF(AND($C3603="5 - Transfers",MID(I3603,15,1)="4"),1,-1))</f>
        <v>-145000</v>
      </c>
      <c r="N3603" s="17">
        <f>VLOOKUP($K3603,[1]Budget!$V:$AE,6,0)*IF($C3603="1 - Revenues",1,IF(AND($C3603="5 - Transfers",MID(J3603,15,1)="4"),1,-1))</f>
        <v>-83000</v>
      </c>
      <c r="O3603" s="17">
        <f>IFERROR(IF(RIGHT(LEFT(K3603,15),1)="4",VLOOKUP(K3603,'[1]Budget Worksheet'!A:B,2,0),-1*VLOOKUP(K3603,'[1]Budget Worksheet'!A:B,2,0)),0)</f>
        <v>0</v>
      </c>
      <c r="P3603" s="17">
        <f>VLOOKUP($K3603,[1]Budget!$V:$AE,8,0)*IF($C3603="1 - Revenues",1,IF(AND($C3603="5 - Transfers",MID($K3603,15,1)="4"),1,-1))</f>
        <v>0</v>
      </c>
      <c r="Q3603" s="17">
        <f>VLOOKUP($K3603,[1]Budget!$V:$AE,10,0)*IF($C3603="1 - Revenues",1,IF(AND($C3603="5 - Transfers",MID(K3603,15,1)="4"),1,-1))</f>
        <v>0</v>
      </c>
      <c r="S3603" s="18" t="b">
        <f>IF(LEFT(C3603,1)="1",1,-1)*SUMIF([1]Budget!V:V,'Budget Worksheet for Pivot Tabl'!K3603,[1]Budget!AC:AC)=P3603</f>
        <v>1</v>
      </c>
    </row>
    <row r="3604" spans="1:19" x14ac:dyDescent="0.25">
      <c r="A3604" t="s">
        <v>57</v>
      </c>
      <c r="B3604" t="s">
        <v>58</v>
      </c>
      <c r="C3604" t="s">
        <v>9</v>
      </c>
      <c r="D3604" t="str">
        <f t="shared" si="56"/>
        <v>OUTFLOWS</v>
      </c>
      <c r="E3604" t="s">
        <v>112</v>
      </c>
      <c r="F3604" t="s">
        <v>113</v>
      </c>
      <c r="G3604" t="s">
        <v>434</v>
      </c>
      <c r="H3604" t="s">
        <v>435</v>
      </c>
      <c r="I3604" t="s">
        <v>41</v>
      </c>
      <c r="J3604" t="s">
        <v>4623</v>
      </c>
      <c r="K3604" t="s">
        <v>4661</v>
      </c>
      <c r="L3604" t="s">
        <v>484</v>
      </c>
      <c r="M3604" s="17">
        <f>VLOOKUP($K3604,[1]Budget!$V:$AE,5,0)*IF($C3604="1 - Revenues",1,IF(AND($C3604="5 - Transfers",MID(I3604,15,1)="4"),1,-1))</f>
        <v>0</v>
      </c>
      <c r="N3604" s="17">
        <f>VLOOKUP($K3604,[1]Budget!$V:$AE,6,0)*IF($C3604="1 - Revenues",1,IF(AND($C3604="5 - Transfers",MID(J3604,15,1)="4"),1,-1))</f>
        <v>0</v>
      </c>
      <c r="O3604" s="17">
        <f>IFERROR(IF(RIGHT(LEFT(K3604,15),1)="4",VLOOKUP(K3604,'[1]Budget Worksheet'!A:B,2,0),-1*VLOOKUP(K3604,'[1]Budget Worksheet'!A:B,2,0)),0)</f>
        <v>0</v>
      </c>
      <c r="P3604" s="17">
        <f>VLOOKUP($K3604,[1]Budget!$V:$AE,8,0)*IF($C3604="1 - Revenues",1,IF(AND($C3604="5 - Transfers",MID($K3604,15,1)="4"),1,-1))</f>
        <v>0</v>
      </c>
      <c r="Q3604" s="17">
        <f>VLOOKUP($K3604,[1]Budget!$V:$AE,10,0)*IF($C3604="1 - Revenues",1,IF(AND($C3604="5 - Transfers",MID(K3604,15,1)="4"),1,-1))</f>
        <v>0</v>
      </c>
      <c r="S3604" s="18" t="b">
        <f>IF(LEFT(C3604,1)="1",1,-1)*SUMIF([1]Budget!V:V,'Budget Worksheet for Pivot Tabl'!K3604,[1]Budget!AC:AC)=P3604</f>
        <v>1</v>
      </c>
    </row>
    <row r="3605" spans="1:19" x14ac:dyDescent="0.25">
      <c r="A3605" t="s">
        <v>57</v>
      </c>
      <c r="B3605" t="s">
        <v>58</v>
      </c>
      <c r="C3605" t="s">
        <v>9</v>
      </c>
      <c r="D3605" t="str">
        <f t="shared" si="56"/>
        <v>OUTFLOWS</v>
      </c>
      <c r="E3605" t="s">
        <v>112</v>
      </c>
      <c r="F3605" t="s">
        <v>113</v>
      </c>
      <c r="G3605" t="s">
        <v>434</v>
      </c>
      <c r="H3605" t="s">
        <v>435</v>
      </c>
      <c r="I3605" t="s">
        <v>41</v>
      </c>
      <c r="J3605" t="s">
        <v>4623</v>
      </c>
      <c r="K3605" t="s">
        <v>4662</v>
      </c>
      <c r="L3605" t="s">
        <v>640</v>
      </c>
      <c r="M3605" s="17">
        <f>VLOOKUP($K3605,[1]Budget!$V:$AE,5,0)*IF($C3605="1 - Revenues",1,IF(AND($C3605="5 - Transfers",MID(I3605,15,1)="4"),1,-1))</f>
        <v>0</v>
      </c>
      <c r="N3605" s="17">
        <f>VLOOKUP($K3605,[1]Budget!$V:$AE,6,0)*IF($C3605="1 - Revenues",1,IF(AND($C3605="5 - Transfers",MID(J3605,15,1)="4"),1,-1))</f>
        <v>0</v>
      </c>
      <c r="O3605" s="17">
        <f>IFERROR(IF(RIGHT(LEFT(K3605,15),1)="4",VLOOKUP(K3605,'[1]Budget Worksheet'!A:B,2,0),-1*VLOOKUP(K3605,'[1]Budget Worksheet'!A:B,2,0)),0)</f>
        <v>0</v>
      </c>
      <c r="P3605" s="17">
        <f>VLOOKUP($K3605,[1]Budget!$V:$AE,8,0)*IF($C3605="1 - Revenues",1,IF(AND($C3605="5 - Transfers",MID($K3605,15,1)="4"),1,-1))</f>
        <v>0</v>
      </c>
      <c r="Q3605" s="17">
        <f>VLOOKUP($K3605,[1]Budget!$V:$AE,10,0)*IF($C3605="1 - Revenues",1,IF(AND($C3605="5 - Transfers",MID(K3605,15,1)="4"),1,-1))</f>
        <v>0</v>
      </c>
      <c r="S3605" s="18" t="b">
        <f>IF(LEFT(C3605,1)="1",1,-1)*SUMIF([1]Budget!V:V,'Budget Worksheet for Pivot Tabl'!K3605,[1]Budget!AC:AC)=P3605</f>
        <v>1</v>
      </c>
    </row>
    <row r="3606" spans="1:19" x14ac:dyDescent="0.25">
      <c r="A3606" t="s">
        <v>57</v>
      </c>
      <c r="B3606" t="s">
        <v>58</v>
      </c>
      <c r="C3606" t="s">
        <v>9</v>
      </c>
      <c r="D3606" t="str">
        <f t="shared" si="56"/>
        <v>OUTFLOWS</v>
      </c>
      <c r="E3606" t="s">
        <v>112</v>
      </c>
      <c r="F3606" t="s">
        <v>113</v>
      </c>
      <c r="G3606" t="s">
        <v>434</v>
      </c>
      <c r="H3606" t="s">
        <v>435</v>
      </c>
      <c r="I3606" t="s">
        <v>41</v>
      </c>
      <c r="J3606" t="s">
        <v>4623</v>
      </c>
      <c r="K3606" t="s">
        <v>4663</v>
      </c>
      <c r="L3606" t="s">
        <v>490</v>
      </c>
      <c r="M3606" s="17">
        <f>VLOOKUP($K3606,[1]Budget!$V:$AE,5,0)*IF($C3606="1 - Revenues",1,IF(AND($C3606="5 - Transfers",MID(I3606,15,1)="4"),1,-1))</f>
        <v>0</v>
      </c>
      <c r="N3606" s="17">
        <f>VLOOKUP($K3606,[1]Budget!$V:$AE,6,0)*IF($C3606="1 - Revenues",1,IF(AND($C3606="5 - Transfers",MID(J3606,15,1)="4"),1,-1))</f>
        <v>0</v>
      </c>
      <c r="O3606" s="17">
        <f>IFERROR(IF(RIGHT(LEFT(K3606,15),1)="4",VLOOKUP(K3606,'[1]Budget Worksheet'!A:B,2,0),-1*VLOOKUP(K3606,'[1]Budget Worksheet'!A:B,2,0)),0)</f>
        <v>0</v>
      </c>
      <c r="P3606" s="17">
        <f>VLOOKUP($K3606,[1]Budget!$V:$AE,8,0)*IF($C3606="1 - Revenues",1,IF(AND($C3606="5 - Transfers",MID($K3606,15,1)="4"),1,-1))</f>
        <v>0</v>
      </c>
      <c r="Q3606" s="17">
        <f>VLOOKUP($K3606,[1]Budget!$V:$AE,10,0)*IF($C3606="1 - Revenues",1,IF(AND($C3606="5 - Transfers",MID(K3606,15,1)="4"),1,-1))</f>
        <v>0</v>
      </c>
      <c r="S3606" s="18" t="b">
        <f>IF(LEFT(C3606,1)="1",1,-1)*SUMIF([1]Budget!V:V,'Budget Worksheet for Pivot Tabl'!K3606,[1]Budget!AC:AC)=P3606</f>
        <v>1</v>
      </c>
    </row>
    <row r="3607" spans="1:19" x14ac:dyDescent="0.25">
      <c r="A3607" t="s">
        <v>57</v>
      </c>
      <c r="B3607" t="s">
        <v>58</v>
      </c>
      <c r="C3607" t="s">
        <v>9</v>
      </c>
      <c r="D3607" t="str">
        <f t="shared" si="56"/>
        <v>OUTFLOWS</v>
      </c>
      <c r="E3607" t="s">
        <v>112</v>
      </c>
      <c r="F3607" t="s">
        <v>113</v>
      </c>
      <c r="G3607" t="s">
        <v>434</v>
      </c>
      <c r="H3607" t="s">
        <v>435</v>
      </c>
      <c r="I3607" t="s">
        <v>41</v>
      </c>
      <c r="J3607" t="s">
        <v>4623</v>
      </c>
      <c r="K3607" t="s">
        <v>4664</v>
      </c>
      <c r="L3607" t="s">
        <v>956</v>
      </c>
      <c r="M3607" s="17">
        <f>VLOOKUP($K3607,[1]Budget!$V:$AE,5,0)*IF($C3607="1 - Revenues",1,IF(AND($C3607="5 - Transfers",MID(I3607,15,1)="4"),1,-1))</f>
        <v>0</v>
      </c>
      <c r="N3607" s="17">
        <f>VLOOKUP($K3607,[1]Budget!$V:$AE,6,0)*IF($C3607="1 - Revenues",1,IF(AND($C3607="5 - Transfers",MID(J3607,15,1)="4"),1,-1))</f>
        <v>0</v>
      </c>
      <c r="O3607" s="17">
        <f>IFERROR(IF(RIGHT(LEFT(K3607,15),1)="4",VLOOKUP(K3607,'[1]Budget Worksheet'!A:B,2,0),-1*VLOOKUP(K3607,'[1]Budget Worksheet'!A:B,2,0)),0)</f>
        <v>0</v>
      </c>
      <c r="P3607" s="17">
        <f>VLOOKUP($K3607,[1]Budget!$V:$AE,8,0)*IF($C3607="1 - Revenues",1,IF(AND($C3607="5 - Transfers",MID($K3607,15,1)="4"),1,-1))</f>
        <v>0</v>
      </c>
      <c r="Q3607" s="17">
        <f>VLOOKUP($K3607,[1]Budget!$V:$AE,10,0)*IF($C3607="1 - Revenues",1,IF(AND($C3607="5 - Transfers",MID(K3607,15,1)="4"),1,-1))</f>
        <v>0</v>
      </c>
      <c r="S3607" s="18" t="b">
        <f>IF(LEFT(C3607,1)="1",1,-1)*SUMIF([1]Budget!V:V,'Budget Worksheet for Pivot Tabl'!K3607,[1]Budget!AC:AC)=P3607</f>
        <v>1</v>
      </c>
    </row>
    <row r="3608" spans="1:19" x14ac:dyDescent="0.25">
      <c r="A3608" t="s">
        <v>57</v>
      </c>
      <c r="B3608" t="s">
        <v>58</v>
      </c>
      <c r="C3608" t="s">
        <v>9</v>
      </c>
      <c r="D3608" t="str">
        <f t="shared" si="56"/>
        <v>OUTFLOWS</v>
      </c>
      <c r="E3608" t="s">
        <v>112</v>
      </c>
      <c r="F3608" t="s">
        <v>113</v>
      </c>
      <c r="G3608" t="s">
        <v>434</v>
      </c>
      <c r="H3608" t="s">
        <v>435</v>
      </c>
      <c r="I3608" t="s">
        <v>41</v>
      </c>
      <c r="J3608" t="s">
        <v>4623</v>
      </c>
      <c r="K3608" t="s">
        <v>4665</v>
      </c>
      <c r="L3608" t="s">
        <v>651</v>
      </c>
      <c r="M3608" s="17">
        <f>VLOOKUP($K3608,[1]Budget!$V:$AE,5,0)*IF($C3608="1 - Revenues",1,IF(AND($C3608="5 - Transfers",MID(I3608,15,1)="4"),1,-1))</f>
        <v>0</v>
      </c>
      <c r="N3608" s="17">
        <f>VLOOKUP($K3608,[1]Budget!$V:$AE,6,0)*IF($C3608="1 - Revenues",1,IF(AND($C3608="5 - Transfers",MID(J3608,15,1)="4"),1,-1))</f>
        <v>0</v>
      </c>
      <c r="O3608" s="17">
        <f>IFERROR(IF(RIGHT(LEFT(K3608,15),1)="4",VLOOKUP(K3608,'[1]Budget Worksheet'!A:B,2,0),-1*VLOOKUP(K3608,'[1]Budget Worksheet'!A:B,2,0)),0)</f>
        <v>0</v>
      </c>
      <c r="P3608" s="17">
        <f>VLOOKUP($K3608,[1]Budget!$V:$AE,8,0)*IF($C3608="1 - Revenues",1,IF(AND($C3608="5 - Transfers",MID($K3608,15,1)="4"),1,-1))</f>
        <v>0</v>
      </c>
      <c r="Q3608" s="17">
        <f>VLOOKUP($K3608,[1]Budget!$V:$AE,10,0)*IF($C3608="1 - Revenues",1,IF(AND($C3608="5 - Transfers",MID(K3608,15,1)="4"),1,-1))</f>
        <v>0</v>
      </c>
      <c r="S3608" s="18" t="b">
        <f>IF(LEFT(C3608,1)="1",1,-1)*SUMIF([1]Budget!V:V,'Budget Worksheet for Pivot Tabl'!K3608,[1]Budget!AC:AC)=P3608</f>
        <v>1</v>
      </c>
    </row>
    <row r="3609" spans="1:19" x14ac:dyDescent="0.25">
      <c r="A3609" t="s">
        <v>57</v>
      </c>
      <c r="B3609" t="s">
        <v>58</v>
      </c>
      <c r="C3609" t="s">
        <v>9</v>
      </c>
      <c r="D3609" t="str">
        <f t="shared" si="56"/>
        <v>OUTFLOWS</v>
      </c>
      <c r="E3609" t="s">
        <v>112</v>
      </c>
      <c r="F3609" t="s">
        <v>113</v>
      </c>
      <c r="G3609" t="s">
        <v>434</v>
      </c>
      <c r="H3609" t="s">
        <v>435</v>
      </c>
      <c r="I3609" t="s">
        <v>41</v>
      </c>
      <c r="J3609" t="s">
        <v>4623</v>
      </c>
      <c r="K3609" t="s">
        <v>4666</v>
      </c>
      <c r="L3609" t="s">
        <v>2484</v>
      </c>
      <c r="M3609" s="17">
        <f>VLOOKUP($K3609,[1]Budget!$V:$AE,5,0)*IF($C3609="1 - Revenues",1,IF(AND($C3609="5 - Transfers",MID(I3609,15,1)="4"),1,-1))</f>
        <v>-168000</v>
      </c>
      <c r="N3609" s="17">
        <f>VLOOKUP($K3609,[1]Budget!$V:$AE,6,0)*IF($C3609="1 - Revenues",1,IF(AND($C3609="5 - Transfers",MID(J3609,15,1)="4"),1,-1))</f>
        <v>-168000</v>
      </c>
      <c r="O3609" s="17">
        <f>IFERROR(IF(RIGHT(LEFT(K3609,15),1)="4",VLOOKUP(K3609,'[1]Budget Worksheet'!A:B,2,0),-1*VLOOKUP(K3609,'[1]Budget Worksheet'!A:B,2,0)),0)</f>
        <v>-168325</v>
      </c>
      <c r="P3609" s="17">
        <f>VLOOKUP($K3609,[1]Budget!$V:$AE,8,0)*IF($C3609="1 - Revenues",1,IF(AND($C3609="5 - Transfers",MID($K3609,15,1)="4"),1,-1))</f>
        <v>-168325</v>
      </c>
      <c r="Q3609" s="17">
        <f>VLOOKUP($K3609,[1]Budget!$V:$AE,10,0)*IF($C3609="1 - Revenues",1,IF(AND($C3609="5 - Transfers",MID(K3609,15,1)="4"),1,-1))</f>
        <v>0</v>
      </c>
      <c r="S3609" s="18" t="b">
        <f>IF(LEFT(C3609,1)="1",1,-1)*SUMIF([1]Budget!V:V,'Budget Worksheet for Pivot Tabl'!K3609,[1]Budget!AC:AC)=P3609</f>
        <v>1</v>
      </c>
    </row>
    <row r="3610" spans="1:19" x14ac:dyDescent="0.25">
      <c r="A3610" t="s">
        <v>57</v>
      </c>
      <c r="B3610" t="s">
        <v>58</v>
      </c>
      <c r="C3610" t="s">
        <v>9</v>
      </c>
      <c r="D3610" t="str">
        <f t="shared" si="56"/>
        <v>OUTFLOWS</v>
      </c>
      <c r="E3610" t="s">
        <v>112</v>
      </c>
      <c r="F3610" t="s">
        <v>113</v>
      </c>
      <c r="G3610" t="s">
        <v>434</v>
      </c>
      <c r="H3610" t="s">
        <v>435</v>
      </c>
      <c r="I3610" t="s">
        <v>41</v>
      </c>
      <c r="J3610" t="s">
        <v>4623</v>
      </c>
      <c r="K3610" t="s">
        <v>4667</v>
      </c>
      <c r="L3610" t="s">
        <v>2486</v>
      </c>
      <c r="M3610" s="17">
        <f>VLOOKUP($K3610,[1]Budget!$V:$AE,5,0)*IF($C3610="1 - Revenues",1,IF(AND($C3610="5 - Transfers",MID(I3610,15,1)="4"),1,-1))</f>
        <v>0</v>
      </c>
      <c r="N3610" s="17">
        <f>VLOOKUP($K3610,[1]Budget!$V:$AE,6,0)*IF($C3610="1 - Revenues",1,IF(AND($C3610="5 - Transfers",MID(J3610,15,1)="4"),1,-1))</f>
        <v>0</v>
      </c>
      <c r="O3610" s="17">
        <f>IFERROR(IF(RIGHT(LEFT(K3610,15),1)="4",VLOOKUP(K3610,'[1]Budget Worksheet'!A:B,2,0),-1*VLOOKUP(K3610,'[1]Budget Worksheet'!A:B,2,0)),0)</f>
        <v>0</v>
      </c>
      <c r="P3610" s="17">
        <f>VLOOKUP($K3610,[1]Budget!$V:$AE,8,0)*IF($C3610="1 - Revenues",1,IF(AND($C3610="5 - Transfers",MID($K3610,15,1)="4"),1,-1))</f>
        <v>0</v>
      </c>
      <c r="Q3610" s="17">
        <f>VLOOKUP($K3610,[1]Budget!$V:$AE,10,0)*IF($C3610="1 - Revenues",1,IF(AND($C3610="5 - Transfers",MID(K3610,15,1)="4"),1,-1))</f>
        <v>0</v>
      </c>
      <c r="S3610" s="18" t="b">
        <f>IF(LEFT(C3610,1)="1",1,-1)*SUMIF([1]Budget!V:V,'Budget Worksheet for Pivot Tabl'!K3610,[1]Budget!AC:AC)=P3610</f>
        <v>1</v>
      </c>
    </row>
    <row r="3611" spans="1:19" x14ac:dyDescent="0.25">
      <c r="A3611" t="s">
        <v>57</v>
      </c>
      <c r="B3611" t="s">
        <v>58</v>
      </c>
      <c r="C3611" t="s">
        <v>9</v>
      </c>
      <c r="D3611" t="str">
        <f t="shared" si="56"/>
        <v>OUTFLOWS</v>
      </c>
      <c r="E3611" t="s">
        <v>112</v>
      </c>
      <c r="F3611" t="s">
        <v>113</v>
      </c>
      <c r="G3611" t="s">
        <v>434</v>
      </c>
      <c r="H3611" t="s">
        <v>435</v>
      </c>
      <c r="I3611" t="s">
        <v>41</v>
      </c>
      <c r="J3611" t="s">
        <v>4623</v>
      </c>
      <c r="K3611" t="s">
        <v>4668</v>
      </c>
      <c r="L3611" t="s">
        <v>532</v>
      </c>
      <c r="M3611" s="17">
        <f>VLOOKUP($K3611,[1]Budget!$V:$AE,5,0)*IF($C3611="1 - Revenues",1,IF(AND($C3611="5 - Transfers",MID(I3611,15,1)="4"),1,-1))</f>
        <v>0</v>
      </c>
      <c r="N3611" s="17">
        <f>VLOOKUP($K3611,[1]Budget!$V:$AE,6,0)*IF($C3611="1 - Revenues",1,IF(AND($C3611="5 - Transfers",MID(J3611,15,1)="4"),1,-1))</f>
        <v>0</v>
      </c>
      <c r="O3611" s="17">
        <f>IFERROR(IF(RIGHT(LEFT(K3611,15),1)="4",VLOOKUP(K3611,'[1]Budget Worksheet'!A:B,2,0),-1*VLOOKUP(K3611,'[1]Budget Worksheet'!A:B,2,0)),0)</f>
        <v>0</v>
      </c>
      <c r="P3611" s="17">
        <f>VLOOKUP($K3611,[1]Budget!$V:$AE,8,0)*IF($C3611="1 - Revenues",1,IF(AND($C3611="5 - Transfers",MID($K3611,15,1)="4"),1,-1))</f>
        <v>0</v>
      </c>
      <c r="Q3611" s="17">
        <f>VLOOKUP($K3611,[1]Budget!$V:$AE,10,0)*IF($C3611="1 - Revenues",1,IF(AND($C3611="5 - Transfers",MID(K3611,15,1)="4"),1,-1))</f>
        <v>0</v>
      </c>
      <c r="S3611" s="18" t="b">
        <f>IF(LEFT(C3611,1)="1",1,-1)*SUMIF([1]Budget!V:V,'Budget Worksheet for Pivot Tabl'!K3611,[1]Budget!AC:AC)=P3611</f>
        <v>1</v>
      </c>
    </row>
    <row r="3612" spans="1:19" x14ac:dyDescent="0.25">
      <c r="A3612" t="s">
        <v>57</v>
      </c>
      <c r="B3612" t="s">
        <v>58</v>
      </c>
      <c r="C3612" t="s">
        <v>9</v>
      </c>
      <c r="D3612" t="str">
        <f t="shared" si="56"/>
        <v>OUTFLOWS</v>
      </c>
      <c r="E3612" t="s">
        <v>112</v>
      </c>
      <c r="F3612" t="s">
        <v>113</v>
      </c>
      <c r="G3612" t="s">
        <v>434</v>
      </c>
      <c r="H3612" t="s">
        <v>435</v>
      </c>
      <c r="I3612" t="s">
        <v>443</v>
      </c>
      <c r="J3612" t="s">
        <v>444</v>
      </c>
      <c r="K3612" t="s">
        <v>4669</v>
      </c>
      <c r="L3612" t="s">
        <v>674</v>
      </c>
      <c r="M3612" s="17">
        <f>VLOOKUP($K3612,[1]Budget!$V:$AE,5,0)*IF($C3612="1 - Revenues",1,IF(AND($C3612="5 - Transfers",MID(I3612,15,1)="4"),1,-1))</f>
        <v>-11000</v>
      </c>
      <c r="N3612" s="17">
        <f>VLOOKUP($K3612,[1]Budget!$V:$AE,6,0)*IF($C3612="1 - Revenues",1,IF(AND($C3612="5 - Transfers",MID(J3612,15,1)="4"),1,-1))</f>
        <v>0</v>
      </c>
      <c r="O3612" s="17">
        <f>IFERROR(IF(RIGHT(LEFT(K3612,15),1)="4",VLOOKUP(K3612,'[1]Budget Worksheet'!A:B,2,0),-1*VLOOKUP(K3612,'[1]Budget Worksheet'!A:B,2,0)),0)</f>
        <v>0</v>
      </c>
      <c r="P3612" s="17">
        <f>VLOOKUP($K3612,[1]Budget!$V:$AE,8,0)*IF($C3612="1 - Revenues",1,IF(AND($C3612="5 - Transfers",MID($K3612,15,1)="4"),1,-1))</f>
        <v>0</v>
      </c>
      <c r="Q3612" s="17">
        <f>VLOOKUP($K3612,[1]Budget!$V:$AE,10,0)*IF($C3612="1 - Revenues",1,IF(AND($C3612="5 - Transfers",MID(K3612,15,1)="4"),1,-1))</f>
        <v>0</v>
      </c>
      <c r="S3612" s="18" t="b">
        <f>IF(LEFT(C3612,1)="1",1,-1)*SUMIF([1]Budget!V:V,'Budget Worksheet for Pivot Tabl'!K3612,[1]Budget!AC:AC)=P3612</f>
        <v>1</v>
      </c>
    </row>
    <row r="3613" spans="1:19" x14ac:dyDescent="0.25">
      <c r="A3613" t="s">
        <v>57</v>
      </c>
      <c r="B3613" t="s">
        <v>58</v>
      </c>
      <c r="C3613" t="s">
        <v>10</v>
      </c>
      <c r="D3613" t="str">
        <f t="shared" si="56"/>
        <v>OUTFLOWS</v>
      </c>
      <c r="E3613" t="s">
        <v>116</v>
      </c>
      <c r="F3613" t="s">
        <v>117</v>
      </c>
      <c r="G3613" t="s">
        <v>1769</v>
      </c>
      <c r="H3613" t="s">
        <v>1770</v>
      </c>
      <c r="I3613" t="s">
        <v>1852</v>
      </c>
      <c r="J3613" t="s">
        <v>435</v>
      </c>
      <c r="K3613" t="s">
        <v>4670</v>
      </c>
      <c r="L3613" t="s">
        <v>1655</v>
      </c>
      <c r="M3613" s="17">
        <f>VLOOKUP($K3613,[1]Budget!$V:$AE,5,0)*IF($C3613="1 - Revenues",1,IF(AND($C3613="5 - Transfers",MID(I3613,15,1)="4"),1,-1))</f>
        <v>0</v>
      </c>
      <c r="N3613" s="17">
        <f>VLOOKUP($K3613,[1]Budget!$V:$AE,6,0)*IF($C3613="1 - Revenues",1,IF(AND($C3613="5 - Transfers",MID(J3613,15,1)="4"),1,-1))</f>
        <v>0</v>
      </c>
      <c r="O3613" s="17">
        <f>IFERROR(IF(RIGHT(LEFT(K3613,15),1)="4",VLOOKUP(K3613,'[1]Budget Worksheet'!A:B,2,0),-1*VLOOKUP(K3613,'[1]Budget Worksheet'!A:B,2,0)),0)</f>
        <v>-82500</v>
      </c>
      <c r="P3613" s="17">
        <f>VLOOKUP($K3613,[1]Budget!$V:$AE,8,0)*IF($C3613="1 - Revenues",1,IF(AND($C3613="5 - Transfers",MID($K3613,15,1)="4"),1,-1))</f>
        <v>-92500</v>
      </c>
      <c r="Q3613" s="17">
        <f>VLOOKUP($K3613,[1]Budget!$V:$AE,10,0)*IF($C3613="1 - Revenues",1,IF(AND($C3613="5 - Transfers",MID(K3613,15,1)="4"),1,-1))</f>
        <v>-10000</v>
      </c>
      <c r="S3613" s="18" t="b">
        <f>IF(LEFT(C3613,1)="1",1,-1)*SUMIF([1]Budget!V:V,'Budget Worksheet for Pivot Tabl'!K3613,[1]Budget!AC:AC)=P3613</f>
        <v>1</v>
      </c>
    </row>
    <row r="3614" spans="1:19" x14ac:dyDescent="0.25">
      <c r="A3614" t="s">
        <v>59</v>
      </c>
      <c r="B3614" t="s">
        <v>60</v>
      </c>
      <c r="C3614" t="s">
        <v>7</v>
      </c>
      <c r="D3614" t="str">
        <f t="shared" si="56"/>
        <v>INFLOWS</v>
      </c>
      <c r="E3614" t="s">
        <v>102</v>
      </c>
      <c r="F3614" t="s">
        <v>103</v>
      </c>
      <c r="G3614" t="s">
        <v>102</v>
      </c>
      <c r="H3614" t="s">
        <v>212</v>
      </c>
      <c r="I3614" t="s">
        <v>213</v>
      </c>
      <c r="J3614" t="s">
        <v>214</v>
      </c>
      <c r="K3614" t="s">
        <v>4671</v>
      </c>
      <c r="L3614" t="s">
        <v>294</v>
      </c>
      <c r="M3614" s="17">
        <f>VLOOKUP($K3614,[1]Budget!$V:$AE,5,0)*IF($C3614="1 - Revenues",1,IF(AND($C3614="5 - Transfers",MID(I3614,15,1)="4"),1,-1))</f>
        <v>134000</v>
      </c>
      <c r="N3614" s="17">
        <f>VLOOKUP($K3614,[1]Budget!$V:$AE,6,0)*IF($C3614="1 - Revenues",1,IF(AND($C3614="5 - Transfers",MID(J3614,15,1)="4"),1,-1))</f>
        <v>13000</v>
      </c>
      <c r="O3614" s="17">
        <f>IFERROR(IF(RIGHT(LEFT(K3614,15),1)="4",VLOOKUP(K3614,'[1]Budget Worksheet'!A:B,2,0),-1*VLOOKUP(K3614,'[1]Budget Worksheet'!A:B,2,0)),0)</f>
        <v>15000</v>
      </c>
      <c r="P3614" s="17">
        <f>VLOOKUP($K3614,[1]Budget!$V:$AE,8,0)*IF($C3614="1 - Revenues",1,IF(AND($C3614="5 - Transfers",MID($K3614,15,1)="4"),1,-1))</f>
        <v>15000</v>
      </c>
      <c r="Q3614" s="17">
        <f>VLOOKUP($K3614,[1]Budget!$V:$AE,10,0)*IF($C3614="1 - Revenues",1,IF(AND($C3614="5 - Transfers",MID(K3614,15,1)="4"),1,-1))</f>
        <v>0</v>
      </c>
      <c r="S3614" s="18" t="b">
        <f>IF(LEFT(C3614,1)="1",1,-1)*SUMIF([1]Budget!V:V,'Budget Worksheet for Pivot Tabl'!K3614,[1]Budget!AC:AC)=P3614</f>
        <v>1</v>
      </c>
    </row>
    <row r="3615" spans="1:19" x14ac:dyDescent="0.25">
      <c r="A3615" t="s">
        <v>59</v>
      </c>
      <c r="B3615" t="s">
        <v>60</v>
      </c>
      <c r="C3615" t="s">
        <v>7</v>
      </c>
      <c r="D3615" t="str">
        <f t="shared" si="56"/>
        <v>INFLOWS</v>
      </c>
      <c r="E3615" t="s">
        <v>102</v>
      </c>
      <c r="F3615" t="s">
        <v>103</v>
      </c>
      <c r="G3615" t="s">
        <v>102</v>
      </c>
      <c r="H3615" t="s">
        <v>212</v>
      </c>
      <c r="I3615" t="s">
        <v>213</v>
      </c>
      <c r="J3615" t="s">
        <v>214</v>
      </c>
      <c r="K3615" t="s">
        <v>4672</v>
      </c>
      <c r="L3615" t="s">
        <v>2793</v>
      </c>
      <c r="M3615" s="17">
        <f>VLOOKUP($K3615,[1]Budget!$V:$AE,5,0)*IF($C3615="1 - Revenues",1,IF(AND($C3615="5 - Transfers",MID(I3615,15,1)="4"),1,-1))</f>
        <v>402000</v>
      </c>
      <c r="N3615" s="17">
        <f>VLOOKUP($K3615,[1]Budget!$V:$AE,6,0)*IF($C3615="1 - Revenues",1,IF(AND($C3615="5 - Transfers",MID(J3615,15,1)="4"),1,-1))</f>
        <v>0</v>
      </c>
      <c r="O3615" s="17">
        <f>IFERROR(IF(RIGHT(LEFT(K3615,15),1)="4",VLOOKUP(K3615,'[1]Budget Worksheet'!A:B,2,0),-1*VLOOKUP(K3615,'[1]Budget Worksheet'!A:B,2,0)),0)</f>
        <v>0</v>
      </c>
      <c r="P3615" s="17">
        <f>VLOOKUP($K3615,[1]Budget!$V:$AE,8,0)*IF($C3615="1 - Revenues",1,IF(AND($C3615="5 - Transfers",MID($K3615,15,1)="4"),1,-1))</f>
        <v>0</v>
      </c>
      <c r="Q3615" s="17">
        <f>VLOOKUP($K3615,[1]Budget!$V:$AE,10,0)*IF($C3615="1 - Revenues",1,IF(AND($C3615="5 - Transfers",MID(K3615,15,1)="4"),1,-1))</f>
        <v>0</v>
      </c>
      <c r="S3615" s="18" t="b">
        <f>IF(LEFT(C3615,1)="1",1,-1)*SUMIF([1]Budget!V:V,'Budget Worksheet for Pivot Tabl'!K3615,[1]Budget!AC:AC)=P3615</f>
        <v>1</v>
      </c>
    </row>
    <row r="3616" spans="1:19" x14ac:dyDescent="0.25">
      <c r="A3616" t="s">
        <v>59</v>
      </c>
      <c r="B3616" t="s">
        <v>60</v>
      </c>
      <c r="C3616" t="s">
        <v>7</v>
      </c>
      <c r="D3616" t="str">
        <f t="shared" si="56"/>
        <v>INFLOWS</v>
      </c>
      <c r="E3616" t="s">
        <v>102</v>
      </c>
      <c r="F3616" t="s">
        <v>103</v>
      </c>
      <c r="G3616" t="s">
        <v>102</v>
      </c>
      <c r="H3616" t="s">
        <v>212</v>
      </c>
      <c r="I3616" t="s">
        <v>213</v>
      </c>
      <c r="J3616" t="s">
        <v>214</v>
      </c>
      <c r="K3616" t="s">
        <v>4673</v>
      </c>
      <c r="L3616" t="s">
        <v>302</v>
      </c>
      <c r="M3616" s="17">
        <f>VLOOKUP($K3616,[1]Budget!$V:$AE,5,0)*IF($C3616="1 - Revenues",1,IF(AND($C3616="5 - Transfers",MID(I3616,15,1)="4"),1,-1))</f>
        <v>468000</v>
      </c>
      <c r="N3616" s="17">
        <f>VLOOKUP($K3616,[1]Budget!$V:$AE,6,0)*IF($C3616="1 - Revenues",1,IF(AND($C3616="5 - Transfers",MID(J3616,15,1)="4"),1,-1))</f>
        <v>0</v>
      </c>
      <c r="O3616" s="17">
        <f>IFERROR(IF(RIGHT(LEFT(K3616,15),1)="4",VLOOKUP(K3616,'[1]Budget Worksheet'!A:B,2,0),-1*VLOOKUP(K3616,'[1]Budget Worksheet'!A:B,2,0)),0)</f>
        <v>0</v>
      </c>
      <c r="P3616" s="17">
        <f>VLOOKUP($K3616,[1]Budget!$V:$AE,8,0)*IF($C3616="1 - Revenues",1,IF(AND($C3616="5 - Transfers",MID($K3616,15,1)="4"),1,-1))</f>
        <v>0</v>
      </c>
      <c r="Q3616" s="17">
        <f>VLOOKUP($K3616,[1]Budget!$V:$AE,10,0)*IF($C3616="1 - Revenues",1,IF(AND($C3616="5 - Transfers",MID(K3616,15,1)="4"),1,-1))</f>
        <v>0</v>
      </c>
      <c r="S3616" s="18" t="b">
        <f>IF(LEFT(C3616,1)="1",1,-1)*SUMIF([1]Budget!V:V,'Budget Worksheet for Pivot Tabl'!K3616,[1]Budget!AC:AC)=P3616</f>
        <v>1</v>
      </c>
    </row>
    <row r="3617" spans="1:19" x14ac:dyDescent="0.25">
      <c r="A3617" t="s">
        <v>59</v>
      </c>
      <c r="B3617" t="s">
        <v>60</v>
      </c>
      <c r="C3617" t="s">
        <v>11</v>
      </c>
      <c r="D3617" t="str">
        <f t="shared" si="56"/>
        <v>OUTFLOWS</v>
      </c>
      <c r="E3617" t="s">
        <v>102</v>
      </c>
      <c r="F3617" t="s">
        <v>103</v>
      </c>
      <c r="G3617" t="s">
        <v>102</v>
      </c>
      <c r="H3617" t="s">
        <v>212</v>
      </c>
      <c r="I3617" t="s">
        <v>213</v>
      </c>
      <c r="J3617" t="s">
        <v>214</v>
      </c>
      <c r="K3617" t="s">
        <v>4674</v>
      </c>
      <c r="L3617" t="s">
        <v>2901</v>
      </c>
      <c r="M3617" s="17">
        <f>VLOOKUP($K3617,[1]Budget!$V:$AE,5,0)*IF($C3617="1 - Revenues",1,IF(AND($C3617="5 - Transfers",MID(I3617,15,1)="4"),1,-1))</f>
        <v>0</v>
      </c>
      <c r="N3617" s="17">
        <f>VLOOKUP($K3617,[1]Budget!$V:$AE,6,0)*IF($C3617="1 - Revenues",1,IF(AND($C3617="5 - Transfers",MID(J3617,15,1)="4"),1,-1))</f>
        <v>0</v>
      </c>
      <c r="O3617" s="17">
        <f>IFERROR(IF(RIGHT(LEFT(K3617,15),1)="4",VLOOKUP(K3617,'[1]Budget Worksheet'!A:B,2,0),-1*VLOOKUP(K3617,'[1]Budget Worksheet'!A:B,2,0)),0)</f>
        <v>0</v>
      </c>
      <c r="P3617" s="17">
        <f>VLOOKUP($K3617,[1]Budget!$V:$AE,8,0)*IF($C3617="1 - Revenues",1,IF(AND($C3617="5 - Transfers",MID($K3617,15,1)="4"),1,-1))</f>
        <v>0</v>
      </c>
      <c r="Q3617" s="17">
        <f>VLOOKUP($K3617,[1]Budget!$V:$AE,10,0)*IF($C3617="1 - Revenues",1,IF(AND($C3617="5 - Transfers",MID(K3617,15,1)="4"),1,-1))</f>
        <v>0</v>
      </c>
      <c r="S3617" s="18" t="b">
        <f>IF(LEFT(C3617,1)="1",1,-1)*SUMIF([1]Budget!V:V,'Budget Worksheet for Pivot Tabl'!K3617,[1]Budget!AC:AC)=P3617</f>
        <v>1</v>
      </c>
    </row>
    <row r="3618" spans="1:19" x14ac:dyDescent="0.25">
      <c r="A3618" t="s">
        <v>59</v>
      </c>
      <c r="B3618" t="s">
        <v>60</v>
      </c>
      <c r="C3618" t="s">
        <v>11</v>
      </c>
      <c r="D3618" t="str">
        <f t="shared" si="56"/>
        <v>OUTFLOWS</v>
      </c>
      <c r="E3618" t="s">
        <v>102</v>
      </c>
      <c r="F3618" t="s">
        <v>103</v>
      </c>
      <c r="G3618" t="s">
        <v>102</v>
      </c>
      <c r="H3618" t="s">
        <v>212</v>
      </c>
      <c r="I3618" t="s">
        <v>213</v>
      </c>
      <c r="J3618" t="s">
        <v>214</v>
      </c>
      <c r="K3618" t="s">
        <v>4675</v>
      </c>
      <c r="L3618" t="s">
        <v>4676</v>
      </c>
      <c r="M3618" s="17">
        <f>VLOOKUP($K3618,[1]Budget!$V:$AE,5,0)*IF($C3618="1 - Revenues",1,IF(AND($C3618="5 - Transfers",MID(I3618,15,1)="4"),1,-1))</f>
        <v>0</v>
      </c>
      <c r="N3618" s="17">
        <f>VLOOKUP($K3618,[1]Budget!$V:$AE,6,0)*IF($C3618="1 - Revenues",1,IF(AND($C3618="5 - Transfers",MID(J3618,15,1)="4"),1,-1))</f>
        <v>0</v>
      </c>
      <c r="O3618" s="17">
        <f>IFERROR(IF(RIGHT(LEFT(K3618,15),1)="4",VLOOKUP(K3618,'[1]Budget Worksheet'!A:B,2,0),-1*VLOOKUP(K3618,'[1]Budget Worksheet'!A:B,2,0)),0)</f>
        <v>0</v>
      </c>
      <c r="P3618" s="17">
        <f>VLOOKUP($K3618,[1]Budget!$V:$AE,8,0)*IF($C3618="1 - Revenues",1,IF(AND($C3618="5 - Transfers",MID($K3618,15,1)="4"),1,-1))</f>
        <v>0</v>
      </c>
      <c r="Q3618" s="17">
        <f>VLOOKUP($K3618,[1]Budget!$V:$AE,10,0)*IF($C3618="1 - Revenues",1,IF(AND($C3618="5 - Transfers",MID(K3618,15,1)="4"),1,-1))</f>
        <v>0</v>
      </c>
      <c r="S3618" s="18" t="b">
        <f>IF(LEFT(C3618,1)="1",1,-1)*SUMIF([1]Budget!V:V,'Budget Worksheet for Pivot Tabl'!K3618,[1]Budget!AC:AC)=P3618</f>
        <v>1</v>
      </c>
    </row>
    <row r="3619" spans="1:19" x14ac:dyDescent="0.25">
      <c r="A3619" t="s">
        <v>59</v>
      </c>
      <c r="B3619" t="s">
        <v>60</v>
      </c>
      <c r="C3619" t="s">
        <v>9</v>
      </c>
      <c r="D3619" t="str">
        <f t="shared" si="56"/>
        <v>OUTFLOWS</v>
      </c>
      <c r="E3619" t="s">
        <v>102</v>
      </c>
      <c r="F3619" t="s">
        <v>103</v>
      </c>
      <c r="G3619" t="s">
        <v>102</v>
      </c>
      <c r="H3619" t="s">
        <v>212</v>
      </c>
      <c r="I3619" t="s">
        <v>213</v>
      </c>
      <c r="J3619" t="s">
        <v>214</v>
      </c>
      <c r="K3619" t="s">
        <v>4677</v>
      </c>
      <c r="L3619" t="s">
        <v>478</v>
      </c>
      <c r="M3619" s="17">
        <f>VLOOKUP($K3619,[1]Budget!$V:$AE,5,0)*IF($C3619="1 - Revenues",1,IF(AND($C3619="5 - Transfers",MID(I3619,15,1)="4"),1,-1))</f>
        <v>0</v>
      </c>
      <c r="N3619" s="17">
        <f>VLOOKUP($K3619,[1]Budget!$V:$AE,6,0)*IF($C3619="1 - Revenues",1,IF(AND($C3619="5 - Transfers",MID(J3619,15,1)="4"),1,-1))</f>
        <v>0</v>
      </c>
      <c r="O3619" s="17">
        <f>IFERROR(IF(RIGHT(LEFT(K3619,15),1)="4",VLOOKUP(K3619,'[1]Budget Worksheet'!A:B,2,0),-1*VLOOKUP(K3619,'[1]Budget Worksheet'!A:B,2,0)),0)</f>
        <v>0</v>
      </c>
      <c r="P3619" s="17">
        <f>VLOOKUP($K3619,[1]Budget!$V:$AE,8,0)*IF($C3619="1 - Revenues",1,IF(AND($C3619="5 - Transfers",MID($K3619,15,1)="4"),1,-1))</f>
        <v>0</v>
      </c>
      <c r="Q3619" s="17">
        <f>VLOOKUP($K3619,[1]Budget!$V:$AE,10,0)*IF($C3619="1 - Revenues",1,IF(AND($C3619="5 - Transfers",MID(K3619,15,1)="4"),1,-1))</f>
        <v>0</v>
      </c>
      <c r="S3619" s="18" t="b">
        <f>IF(LEFT(C3619,1)="1",1,-1)*SUMIF([1]Budget!V:V,'Budget Worksheet for Pivot Tabl'!K3619,[1]Budget!AC:AC)=P3619</f>
        <v>1</v>
      </c>
    </row>
    <row r="3620" spans="1:19" x14ac:dyDescent="0.25">
      <c r="A3620" t="s">
        <v>59</v>
      </c>
      <c r="B3620" t="s">
        <v>60</v>
      </c>
      <c r="C3620" t="s">
        <v>10</v>
      </c>
      <c r="D3620" t="str">
        <f t="shared" si="56"/>
        <v>OUTFLOWS</v>
      </c>
      <c r="E3620" t="s">
        <v>102</v>
      </c>
      <c r="F3620" t="s">
        <v>103</v>
      </c>
      <c r="G3620" t="s">
        <v>102</v>
      </c>
      <c r="H3620" t="s">
        <v>212</v>
      </c>
      <c r="I3620" t="s">
        <v>213</v>
      </c>
      <c r="J3620" t="s">
        <v>214</v>
      </c>
      <c r="K3620" t="s">
        <v>4678</v>
      </c>
      <c r="L3620" t="s">
        <v>2858</v>
      </c>
      <c r="M3620" s="17">
        <f>VLOOKUP($K3620,[1]Budget!$V:$AE,5,0)*IF($C3620="1 - Revenues",1,IF(AND($C3620="5 - Transfers",MID(I3620,15,1)="4"),1,-1))</f>
        <v>0</v>
      </c>
      <c r="N3620" s="17">
        <f>VLOOKUP($K3620,[1]Budget!$V:$AE,6,0)*IF($C3620="1 - Revenues",1,IF(AND($C3620="5 - Transfers",MID(J3620,15,1)="4"),1,-1))</f>
        <v>0</v>
      </c>
      <c r="O3620" s="17">
        <f>IFERROR(IF(RIGHT(LEFT(K3620,15),1)="4",VLOOKUP(K3620,'[1]Budget Worksheet'!A:B,2,0),-1*VLOOKUP(K3620,'[1]Budget Worksheet'!A:B,2,0)),0)</f>
        <v>0</v>
      </c>
      <c r="P3620" s="17">
        <f>VLOOKUP($K3620,[1]Budget!$V:$AE,8,0)*IF($C3620="1 - Revenues",1,IF(AND($C3620="5 - Transfers",MID($K3620,15,1)="4"),1,-1))</f>
        <v>0</v>
      </c>
      <c r="Q3620" s="17">
        <f>VLOOKUP($K3620,[1]Budget!$V:$AE,10,0)*IF($C3620="1 - Revenues",1,IF(AND($C3620="5 - Transfers",MID(K3620,15,1)="4"),1,-1))</f>
        <v>0</v>
      </c>
      <c r="S3620" s="18" t="b">
        <f>IF(LEFT(C3620,1)="1",1,-1)*SUMIF([1]Budget!V:V,'Budget Worksheet for Pivot Tabl'!K3620,[1]Budget!AC:AC)=P3620</f>
        <v>1</v>
      </c>
    </row>
    <row r="3621" spans="1:19" x14ac:dyDescent="0.25">
      <c r="A3621" t="s">
        <v>59</v>
      </c>
      <c r="B3621" t="s">
        <v>60</v>
      </c>
      <c r="C3621" t="s">
        <v>10</v>
      </c>
      <c r="D3621" t="str">
        <f t="shared" si="56"/>
        <v>OUTFLOWS</v>
      </c>
      <c r="E3621" t="s">
        <v>102</v>
      </c>
      <c r="F3621" t="s">
        <v>103</v>
      </c>
      <c r="G3621" t="s">
        <v>102</v>
      </c>
      <c r="H3621" t="s">
        <v>212</v>
      </c>
      <c r="I3621" t="s">
        <v>213</v>
      </c>
      <c r="J3621" t="s">
        <v>214</v>
      </c>
      <c r="K3621" t="s">
        <v>4679</v>
      </c>
      <c r="L3621" t="s">
        <v>4403</v>
      </c>
      <c r="M3621" s="17">
        <f>VLOOKUP($K3621,[1]Budget!$V:$AE,5,0)*IF($C3621="1 - Revenues",1,IF(AND($C3621="5 - Transfers",MID(I3621,15,1)="4"),1,-1))</f>
        <v>0</v>
      </c>
      <c r="N3621" s="17">
        <f>VLOOKUP($K3621,[1]Budget!$V:$AE,6,0)*IF($C3621="1 - Revenues",1,IF(AND($C3621="5 - Transfers",MID(J3621,15,1)="4"),1,-1))</f>
        <v>0</v>
      </c>
      <c r="O3621" s="17">
        <f>IFERROR(IF(RIGHT(LEFT(K3621,15),1)="4",VLOOKUP(K3621,'[1]Budget Worksheet'!A:B,2,0),-1*VLOOKUP(K3621,'[1]Budget Worksheet'!A:B,2,0)),0)</f>
        <v>0</v>
      </c>
      <c r="P3621" s="17">
        <f>VLOOKUP($K3621,[1]Budget!$V:$AE,8,0)*IF($C3621="1 - Revenues",1,IF(AND($C3621="5 - Transfers",MID($K3621,15,1)="4"),1,-1))</f>
        <v>0</v>
      </c>
      <c r="Q3621" s="17">
        <f>VLOOKUP($K3621,[1]Budget!$V:$AE,10,0)*IF($C3621="1 - Revenues",1,IF(AND($C3621="5 - Transfers",MID(K3621,15,1)="4"),1,-1))</f>
        <v>0</v>
      </c>
      <c r="S3621" s="18" t="b">
        <f>IF(LEFT(C3621,1)="1",1,-1)*SUMIF([1]Budget!V:V,'Budget Worksheet for Pivot Tabl'!K3621,[1]Budget!AC:AC)=P3621</f>
        <v>1</v>
      </c>
    </row>
    <row r="3622" spans="1:19" x14ac:dyDescent="0.25">
      <c r="A3622" t="s">
        <v>59</v>
      </c>
      <c r="B3622" t="s">
        <v>60</v>
      </c>
      <c r="C3622" t="s">
        <v>10</v>
      </c>
      <c r="D3622" t="str">
        <f t="shared" si="56"/>
        <v>OUTFLOWS</v>
      </c>
      <c r="E3622" t="s">
        <v>102</v>
      </c>
      <c r="F3622" t="s">
        <v>103</v>
      </c>
      <c r="G3622" t="s">
        <v>102</v>
      </c>
      <c r="H3622" t="s">
        <v>212</v>
      </c>
      <c r="I3622" t="s">
        <v>213</v>
      </c>
      <c r="J3622" t="s">
        <v>214</v>
      </c>
      <c r="K3622" t="s">
        <v>4680</v>
      </c>
      <c r="L3622" t="s">
        <v>4432</v>
      </c>
      <c r="M3622" s="17">
        <f>VLOOKUP($K3622,[1]Budget!$V:$AE,5,0)*IF($C3622="1 - Revenues",1,IF(AND($C3622="5 - Transfers",MID(I3622,15,1)="4"),1,-1))</f>
        <v>-17520000</v>
      </c>
      <c r="N3622" s="17">
        <f>VLOOKUP($K3622,[1]Budget!$V:$AE,6,0)*IF($C3622="1 - Revenues",1,IF(AND($C3622="5 - Transfers",MID(J3622,15,1)="4"),1,-1))</f>
        <v>-2027000</v>
      </c>
      <c r="O3622" s="17">
        <f>IFERROR(IF(RIGHT(LEFT(K3622,15),1)="4",VLOOKUP(K3622,'[1]Budget Worksheet'!A:B,2,0),-1*VLOOKUP(K3622,'[1]Budget Worksheet'!A:B,2,0)),0)</f>
        <v>-1216514</v>
      </c>
      <c r="P3622" s="17">
        <f>VLOOKUP($K3622,[1]Budget!$V:$AE,8,0)*IF($C3622="1 - Revenues",1,IF(AND($C3622="5 - Transfers",MID($K3622,15,1)="4"),1,-1))</f>
        <v>-1216514</v>
      </c>
      <c r="Q3622" s="17">
        <f>VLOOKUP($K3622,[1]Budget!$V:$AE,10,0)*IF($C3622="1 - Revenues",1,IF(AND($C3622="5 - Transfers",MID(K3622,15,1)="4"),1,-1))</f>
        <v>0</v>
      </c>
      <c r="S3622" s="18" t="b">
        <f>IF(LEFT(C3622,1)="1",1,-1)*SUMIF([1]Budget!V:V,'Budget Worksheet for Pivot Tabl'!K3622,[1]Budget!AC:AC)=P3622</f>
        <v>1</v>
      </c>
    </row>
    <row r="3623" spans="1:19" x14ac:dyDescent="0.25">
      <c r="A3623" t="s">
        <v>59</v>
      </c>
      <c r="B3623" t="s">
        <v>60</v>
      </c>
      <c r="C3623" t="s">
        <v>10</v>
      </c>
      <c r="D3623" t="str">
        <f t="shared" si="56"/>
        <v>OUTFLOWS</v>
      </c>
      <c r="E3623" t="s">
        <v>102</v>
      </c>
      <c r="F3623" t="s">
        <v>103</v>
      </c>
      <c r="G3623" t="s">
        <v>102</v>
      </c>
      <c r="H3623" t="s">
        <v>212</v>
      </c>
      <c r="I3623" t="s">
        <v>213</v>
      </c>
      <c r="J3623" t="s">
        <v>214</v>
      </c>
      <c r="K3623" t="s">
        <v>4681</v>
      </c>
      <c r="L3623" t="s">
        <v>4682</v>
      </c>
      <c r="M3623" s="17">
        <f>VLOOKUP($K3623,[1]Budget!$V:$AE,5,0)*IF($C3623="1 - Revenues",1,IF(AND($C3623="5 - Transfers",MID(I3623,15,1)="4"),1,-1))</f>
        <v>0</v>
      </c>
      <c r="N3623" s="17">
        <f>VLOOKUP($K3623,[1]Budget!$V:$AE,6,0)*IF($C3623="1 - Revenues",1,IF(AND($C3623="5 - Transfers",MID(J3623,15,1)="4"),1,-1))</f>
        <v>0</v>
      </c>
      <c r="O3623" s="17">
        <f>IFERROR(IF(RIGHT(LEFT(K3623,15),1)="4",VLOOKUP(K3623,'[1]Budget Worksheet'!A:B,2,0),-1*VLOOKUP(K3623,'[1]Budget Worksheet'!A:B,2,0)),0)</f>
        <v>0</v>
      </c>
      <c r="P3623" s="17">
        <f>VLOOKUP($K3623,[1]Budget!$V:$AE,8,0)*IF($C3623="1 - Revenues",1,IF(AND($C3623="5 - Transfers",MID($K3623,15,1)="4"),1,-1))</f>
        <v>0</v>
      </c>
      <c r="Q3623" s="17">
        <f>VLOOKUP($K3623,[1]Budget!$V:$AE,10,0)*IF($C3623="1 - Revenues",1,IF(AND($C3623="5 - Transfers",MID(K3623,15,1)="4"),1,-1))</f>
        <v>0</v>
      </c>
      <c r="S3623" s="18" t="b">
        <f>IF(LEFT(C3623,1)="1",1,-1)*SUMIF([1]Budget!V:V,'Budget Worksheet for Pivot Tabl'!K3623,[1]Budget!AC:AC)=P3623</f>
        <v>1</v>
      </c>
    </row>
    <row r="3624" spans="1:19" x14ac:dyDescent="0.25">
      <c r="A3624" t="s">
        <v>59</v>
      </c>
      <c r="B3624" t="s">
        <v>60</v>
      </c>
      <c r="C3624" t="s">
        <v>10</v>
      </c>
      <c r="D3624" t="str">
        <f t="shared" si="56"/>
        <v>OUTFLOWS</v>
      </c>
      <c r="E3624" t="s">
        <v>102</v>
      </c>
      <c r="F3624" t="s">
        <v>103</v>
      </c>
      <c r="G3624" t="s">
        <v>102</v>
      </c>
      <c r="H3624" t="s">
        <v>212</v>
      </c>
      <c r="I3624" t="s">
        <v>213</v>
      </c>
      <c r="J3624" t="s">
        <v>214</v>
      </c>
      <c r="K3624" t="s">
        <v>4683</v>
      </c>
      <c r="L3624" t="s">
        <v>4684</v>
      </c>
      <c r="M3624" s="17">
        <f>VLOOKUP($K3624,[1]Budget!$V:$AE,5,0)*IF($C3624="1 - Revenues",1,IF(AND($C3624="5 - Transfers",MID(I3624,15,1)="4"),1,-1))</f>
        <v>-9906000</v>
      </c>
      <c r="N3624" s="17">
        <f>VLOOKUP($K3624,[1]Budget!$V:$AE,6,0)*IF($C3624="1 - Revenues",1,IF(AND($C3624="5 - Transfers",MID(J3624,15,1)="4"),1,-1))</f>
        <v>-591000</v>
      </c>
      <c r="O3624" s="17">
        <f>IFERROR(IF(RIGHT(LEFT(K3624,15),1)="4",VLOOKUP(K3624,'[1]Budget Worksheet'!A:B,2,0),-1*VLOOKUP(K3624,'[1]Budget Worksheet'!A:B,2,0)),0)</f>
        <v>-3274000</v>
      </c>
      <c r="P3624" s="17">
        <f>VLOOKUP($K3624,[1]Budget!$V:$AE,8,0)*IF($C3624="1 - Revenues",1,IF(AND($C3624="5 - Transfers",MID($K3624,15,1)="4"),1,-1))</f>
        <v>-3274000</v>
      </c>
      <c r="Q3624" s="17">
        <f>VLOOKUP($K3624,[1]Budget!$V:$AE,10,0)*IF($C3624="1 - Revenues",1,IF(AND($C3624="5 - Transfers",MID(K3624,15,1)="4"),1,-1))</f>
        <v>0</v>
      </c>
      <c r="S3624" s="18" t="b">
        <f>IF(LEFT(C3624,1)="1",1,-1)*SUMIF([1]Budget!V:V,'Budget Worksheet for Pivot Tabl'!K3624,[1]Budget!AC:AC)=P3624</f>
        <v>1</v>
      </c>
    </row>
    <row r="3625" spans="1:19" x14ac:dyDescent="0.25">
      <c r="A3625" t="s">
        <v>59</v>
      </c>
      <c r="B3625" t="s">
        <v>60</v>
      </c>
      <c r="C3625" t="s">
        <v>10</v>
      </c>
      <c r="D3625" t="str">
        <f t="shared" si="56"/>
        <v>OUTFLOWS</v>
      </c>
      <c r="E3625" t="s">
        <v>102</v>
      </c>
      <c r="F3625" t="s">
        <v>103</v>
      </c>
      <c r="G3625" t="s">
        <v>102</v>
      </c>
      <c r="H3625" t="s">
        <v>212</v>
      </c>
      <c r="I3625" t="s">
        <v>213</v>
      </c>
      <c r="J3625" t="s">
        <v>214</v>
      </c>
      <c r="K3625" t="s">
        <v>4685</v>
      </c>
      <c r="L3625" t="s">
        <v>1655</v>
      </c>
      <c r="M3625" s="17">
        <f>VLOOKUP($K3625,[1]Budget!$V:$AE,5,0)*IF($C3625="1 - Revenues",1,IF(AND($C3625="5 - Transfers",MID(I3625,15,1)="4"),1,-1))</f>
        <v>0</v>
      </c>
      <c r="N3625" s="17">
        <f>VLOOKUP($K3625,[1]Budget!$V:$AE,6,0)*IF($C3625="1 - Revenues",1,IF(AND($C3625="5 - Transfers",MID(J3625,15,1)="4"),1,-1))</f>
        <v>0</v>
      </c>
      <c r="O3625" s="17">
        <f>IFERROR(IF(RIGHT(LEFT(K3625,15),1)="4",VLOOKUP(K3625,'[1]Budget Worksheet'!A:B,2,0),-1*VLOOKUP(K3625,'[1]Budget Worksheet'!A:B,2,0)),0)</f>
        <v>-1252975</v>
      </c>
      <c r="P3625" s="17">
        <f>VLOOKUP($K3625,[1]Budget!$V:$AE,8,0)*IF($C3625="1 - Revenues",1,IF(AND($C3625="5 - Transfers",MID($K3625,15,1)="4"),1,-1))</f>
        <v>-1252975</v>
      </c>
      <c r="Q3625" s="17">
        <f>VLOOKUP($K3625,[1]Budget!$V:$AE,10,0)*IF($C3625="1 - Revenues",1,IF(AND($C3625="5 - Transfers",MID(K3625,15,1)="4"),1,-1))</f>
        <v>0</v>
      </c>
      <c r="S3625" s="18" t="b">
        <f>IF(LEFT(C3625,1)="1",1,-1)*SUMIF([1]Budget!V:V,'Budget Worksheet for Pivot Tabl'!K3625,[1]Budget!AC:AC)=P3625</f>
        <v>1</v>
      </c>
    </row>
    <row r="3626" spans="1:19" x14ac:dyDescent="0.25">
      <c r="A3626" t="s">
        <v>59</v>
      </c>
      <c r="B3626" t="s">
        <v>60</v>
      </c>
      <c r="C3626" t="s">
        <v>11</v>
      </c>
      <c r="D3626" t="str">
        <f t="shared" si="56"/>
        <v>OUTFLOWS</v>
      </c>
      <c r="E3626" t="s">
        <v>102</v>
      </c>
      <c r="F3626" t="s">
        <v>103</v>
      </c>
      <c r="G3626" t="s">
        <v>102</v>
      </c>
      <c r="H3626" t="s">
        <v>212</v>
      </c>
      <c r="I3626" t="s">
        <v>213</v>
      </c>
      <c r="J3626" t="s">
        <v>214</v>
      </c>
      <c r="K3626" t="s">
        <v>4686</v>
      </c>
      <c r="L3626" t="s">
        <v>560</v>
      </c>
      <c r="M3626" s="17">
        <f>VLOOKUP($K3626,[1]Budget!$V:$AE,5,0)*IF($C3626="1 - Revenues",1,IF(AND($C3626="5 - Transfers",MID(I3626,15,1)="4"),1,-1))</f>
        <v>0</v>
      </c>
      <c r="N3626" s="17">
        <f>VLOOKUP($K3626,[1]Budget!$V:$AE,6,0)*IF($C3626="1 - Revenues",1,IF(AND($C3626="5 - Transfers",MID(J3626,15,1)="4"),1,-1))</f>
        <v>0</v>
      </c>
      <c r="O3626" s="17">
        <f>IFERROR(IF(RIGHT(LEFT(K3626,15),1)="4",VLOOKUP(K3626,'[1]Budget Worksheet'!A:B,2,0),-1*VLOOKUP(K3626,'[1]Budget Worksheet'!A:B,2,0)),0)</f>
        <v>0</v>
      </c>
      <c r="P3626" s="17">
        <f>VLOOKUP($K3626,[1]Budget!$V:$AE,8,0)*IF($C3626="1 - Revenues",1,IF(AND($C3626="5 - Transfers",MID($K3626,15,1)="4"),1,-1))</f>
        <v>0</v>
      </c>
      <c r="Q3626" s="17">
        <f>VLOOKUP($K3626,[1]Budget!$V:$AE,10,0)*IF($C3626="1 - Revenues",1,IF(AND($C3626="5 - Transfers",MID(K3626,15,1)="4"),1,-1))</f>
        <v>0</v>
      </c>
      <c r="S3626" s="18" t="b">
        <f>IF(LEFT(C3626,1)="1",1,-1)*SUMIF([1]Budget!V:V,'Budget Worksheet for Pivot Tabl'!K3626,[1]Budget!AC:AC)=P3626</f>
        <v>1</v>
      </c>
    </row>
    <row r="3627" spans="1:19" x14ac:dyDescent="0.25">
      <c r="A3627" t="s">
        <v>61</v>
      </c>
      <c r="B3627" t="s">
        <v>62</v>
      </c>
      <c r="C3627" t="s">
        <v>7</v>
      </c>
      <c r="D3627" t="str">
        <f t="shared" si="56"/>
        <v>INFLOWS</v>
      </c>
      <c r="E3627" t="s">
        <v>102</v>
      </c>
      <c r="F3627" t="s">
        <v>103</v>
      </c>
      <c r="G3627" t="s">
        <v>102</v>
      </c>
      <c r="H3627" t="s">
        <v>212</v>
      </c>
      <c r="I3627" t="s">
        <v>213</v>
      </c>
      <c r="J3627" t="s">
        <v>214</v>
      </c>
      <c r="K3627" t="s">
        <v>4687</v>
      </c>
      <c r="L3627" t="s">
        <v>4688</v>
      </c>
      <c r="M3627" s="17">
        <f>VLOOKUP($K3627,[1]Budget!$V:$AE,5,0)*IF($C3627="1 - Revenues",1,IF(AND($C3627="5 - Transfers",MID(I3627,15,1)="4"),1,-1))</f>
        <v>0</v>
      </c>
      <c r="N3627" s="17">
        <f>VLOOKUP($K3627,[1]Budget!$V:$AE,6,0)*IF($C3627="1 - Revenues",1,IF(AND($C3627="5 - Transfers",MID(J3627,15,1)="4"),1,-1))</f>
        <v>0</v>
      </c>
      <c r="O3627" s="17">
        <f>IFERROR(IF(RIGHT(LEFT(K3627,15),1)="4",VLOOKUP(K3627,'[1]Budget Worksheet'!A:B,2,0),-1*VLOOKUP(K3627,'[1]Budget Worksheet'!A:B,2,0)),0)</f>
        <v>0</v>
      </c>
      <c r="P3627" s="17">
        <f>VLOOKUP($K3627,[1]Budget!$V:$AE,8,0)*IF($C3627="1 - Revenues",1,IF(AND($C3627="5 - Transfers",MID($K3627,15,1)="4"),1,-1))</f>
        <v>0</v>
      </c>
      <c r="Q3627" s="17">
        <f>VLOOKUP($K3627,[1]Budget!$V:$AE,10,0)*IF($C3627="1 - Revenues",1,IF(AND($C3627="5 - Transfers",MID(K3627,15,1)="4"),1,-1))</f>
        <v>0</v>
      </c>
      <c r="S3627" s="18" t="b">
        <f>IF(LEFT(C3627,1)="1",1,-1)*SUMIF([1]Budget!V:V,'Budget Worksheet for Pivot Tabl'!K3627,[1]Budget!AC:AC)=P3627</f>
        <v>1</v>
      </c>
    </row>
    <row r="3628" spans="1:19" x14ac:dyDescent="0.25">
      <c r="A3628" t="s">
        <v>61</v>
      </c>
      <c r="B3628" t="s">
        <v>62</v>
      </c>
      <c r="C3628" t="s">
        <v>7</v>
      </c>
      <c r="D3628" t="str">
        <f t="shared" si="56"/>
        <v>INFLOWS</v>
      </c>
      <c r="E3628" t="s">
        <v>102</v>
      </c>
      <c r="F3628" t="s">
        <v>103</v>
      </c>
      <c r="G3628" t="s">
        <v>102</v>
      </c>
      <c r="H3628" t="s">
        <v>212</v>
      </c>
      <c r="I3628" t="s">
        <v>213</v>
      </c>
      <c r="J3628" t="s">
        <v>214</v>
      </c>
      <c r="K3628" t="s">
        <v>4689</v>
      </c>
      <c r="L3628" t="s">
        <v>4690</v>
      </c>
      <c r="M3628" s="17">
        <f>VLOOKUP($K3628,[1]Budget!$V:$AE,5,0)*IF($C3628="1 - Revenues",1,IF(AND($C3628="5 - Transfers",MID(I3628,15,1)="4"),1,-1))</f>
        <v>0</v>
      </c>
      <c r="N3628" s="17">
        <f>VLOOKUP($K3628,[1]Budget!$V:$AE,6,0)*IF($C3628="1 - Revenues",1,IF(AND($C3628="5 - Transfers",MID(J3628,15,1)="4"),1,-1))</f>
        <v>0</v>
      </c>
      <c r="O3628" s="17">
        <f>IFERROR(IF(RIGHT(LEFT(K3628,15),1)="4",VLOOKUP(K3628,'[1]Budget Worksheet'!A:B,2,0),-1*VLOOKUP(K3628,'[1]Budget Worksheet'!A:B,2,0)),0)</f>
        <v>0</v>
      </c>
      <c r="P3628" s="17">
        <f>VLOOKUP($K3628,[1]Budget!$V:$AE,8,0)*IF($C3628="1 - Revenues",1,IF(AND($C3628="5 - Transfers",MID($K3628,15,1)="4"),1,-1))</f>
        <v>0</v>
      </c>
      <c r="Q3628" s="17">
        <f>VLOOKUP($K3628,[1]Budget!$V:$AE,10,0)*IF($C3628="1 - Revenues",1,IF(AND($C3628="5 - Transfers",MID(K3628,15,1)="4"),1,-1))</f>
        <v>0</v>
      </c>
      <c r="S3628" s="18" t="b">
        <f>IF(LEFT(C3628,1)="1",1,-1)*SUMIF([1]Budget!V:V,'Budget Worksheet for Pivot Tabl'!K3628,[1]Budget!AC:AC)=P3628</f>
        <v>1</v>
      </c>
    </row>
    <row r="3629" spans="1:19" x14ac:dyDescent="0.25">
      <c r="A3629" t="s">
        <v>61</v>
      </c>
      <c r="B3629" t="s">
        <v>62</v>
      </c>
      <c r="C3629" t="s">
        <v>7</v>
      </c>
      <c r="D3629" t="str">
        <f t="shared" si="56"/>
        <v>INFLOWS</v>
      </c>
      <c r="E3629" t="s">
        <v>102</v>
      </c>
      <c r="F3629" t="s">
        <v>103</v>
      </c>
      <c r="G3629" t="s">
        <v>102</v>
      </c>
      <c r="H3629" t="s">
        <v>212</v>
      </c>
      <c r="I3629" t="s">
        <v>213</v>
      </c>
      <c r="J3629" t="s">
        <v>214</v>
      </c>
      <c r="K3629" t="s">
        <v>4691</v>
      </c>
      <c r="L3629" t="s">
        <v>4692</v>
      </c>
      <c r="M3629" s="17">
        <f>VLOOKUP($K3629,[1]Budget!$V:$AE,5,0)*IF($C3629="1 - Revenues",1,IF(AND($C3629="5 - Transfers",MID(I3629,15,1)="4"),1,-1))</f>
        <v>0</v>
      </c>
      <c r="N3629" s="17">
        <f>VLOOKUP($K3629,[1]Budget!$V:$AE,6,0)*IF($C3629="1 - Revenues",1,IF(AND($C3629="5 - Transfers",MID(J3629,15,1)="4"),1,-1))</f>
        <v>0</v>
      </c>
      <c r="O3629" s="17">
        <f>IFERROR(IF(RIGHT(LEFT(K3629,15),1)="4",VLOOKUP(K3629,'[1]Budget Worksheet'!A:B,2,0),-1*VLOOKUP(K3629,'[1]Budget Worksheet'!A:B,2,0)),0)</f>
        <v>0</v>
      </c>
      <c r="P3629" s="17">
        <f>VLOOKUP($K3629,[1]Budget!$V:$AE,8,0)*IF($C3629="1 - Revenues",1,IF(AND($C3629="5 - Transfers",MID($K3629,15,1)="4"),1,-1))</f>
        <v>0</v>
      </c>
      <c r="Q3629" s="17">
        <f>VLOOKUP($K3629,[1]Budget!$V:$AE,10,0)*IF($C3629="1 - Revenues",1,IF(AND($C3629="5 - Transfers",MID(K3629,15,1)="4"),1,-1))</f>
        <v>0</v>
      </c>
      <c r="S3629" s="18" t="b">
        <f>IF(LEFT(C3629,1)="1",1,-1)*SUMIF([1]Budget!V:V,'Budget Worksheet for Pivot Tabl'!K3629,[1]Budget!AC:AC)=P3629</f>
        <v>1</v>
      </c>
    </row>
    <row r="3630" spans="1:19" x14ac:dyDescent="0.25">
      <c r="A3630" t="s">
        <v>61</v>
      </c>
      <c r="B3630" t="s">
        <v>62</v>
      </c>
      <c r="C3630" t="s">
        <v>7</v>
      </c>
      <c r="D3630" t="str">
        <f t="shared" si="56"/>
        <v>INFLOWS</v>
      </c>
      <c r="E3630" t="s">
        <v>102</v>
      </c>
      <c r="F3630" t="s">
        <v>103</v>
      </c>
      <c r="G3630" t="s">
        <v>102</v>
      </c>
      <c r="H3630" t="s">
        <v>212</v>
      </c>
      <c r="I3630" t="s">
        <v>213</v>
      </c>
      <c r="J3630" t="s">
        <v>214</v>
      </c>
      <c r="K3630" t="s">
        <v>4693</v>
      </c>
      <c r="L3630" t="s">
        <v>4694</v>
      </c>
      <c r="M3630" s="17">
        <f>VLOOKUP($K3630,[1]Budget!$V:$AE,5,0)*IF($C3630="1 - Revenues",1,IF(AND($C3630="5 - Transfers",MID(I3630,15,1)="4"),1,-1))</f>
        <v>2856000</v>
      </c>
      <c r="N3630" s="17">
        <f>VLOOKUP($K3630,[1]Budget!$V:$AE,6,0)*IF($C3630="1 - Revenues",1,IF(AND($C3630="5 - Transfers",MID(J3630,15,1)="4"),1,-1))</f>
        <v>5125000</v>
      </c>
      <c r="O3630" s="17">
        <f>IFERROR(IF(RIGHT(LEFT(K3630,15),1)="4",VLOOKUP(K3630,'[1]Budget Worksheet'!A:B,2,0),-1*VLOOKUP(K3630,'[1]Budget Worksheet'!A:B,2,0)),0)</f>
        <v>3500000</v>
      </c>
      <c r="P3630" s="17">
        <f>VLOOKUP($K3630,[1]Budget!$V:$AE,8,0)*IF($C3630="1 - Revenues",1,IF(AND($C3630="5 - Transfers",MID($K3630,15,1)="4"),1,-1))</f>
        <v>3500000</v>
      </c>
      <c r="Q3630" s="17">
        <f>VLOOKUP($K3630,[1]Budget!$V:$AE,10,0)*IF($C3630="1 - Revenues",1,IF(AND($C3630="5 - Transfers",MID(K3630,15,1)="4"),1,-1))</f>
        <v>0</v>
      </c>
      <c r="S3630" s="18" t="b">
        <f>IF(LEFT(C3630,1)="1",1,-1)*SUMIF([1]Budget!V:V,'Budget Worksheet for Pivot Tabl'!K3630,[1]Budget!AC:AC)=P3630</f>
        <v>1</v>
      </c>
    </row>
    <row r="3631" spans="1:19" x14ac:dyDescent="0.25">
      <c r="A3631" t="s">
        <v>61</v>
      </c>
      <c r="B3631" t="s">
        <v>62</v>
      </c>
      <c r="C3631" t="s">
        <v>7</v>
      </c>
      <c r="D3631" t="str">
        <f t="shared" si="56"/>
        <v>INFLOWS</v>
      </c>
      <c r="E3631" t="s">
        <v>102</v>
      </c>
      <c r="F3631" t="s">
        <v>103</v>
      </c>
      <c r="G3631" t="s">
        <v>102</v>
      </c>
      <c r="H3631" t="s">
        <v>212</v>
      </c>
      <c r="I3631" t="s">
        <v>213</v>
      </c>
      <c r="J3631" t="s">
        <v>214</v>
      </c>
      <c r="K3631" t="s">
        <v>4695</v>
      </c>
      <c r="L3631" t="s">
        <v>294</v>
      </c>
      <c r="M3631" s="17">
        <f>VLOOKUP($K3631,[1]Budget!$V:$AE,5,0)*IF($C3631="1 - Revenues",1,IF(AND($C3631="5 - Transfers",MID(I3631,15,1)="4"),1,-1))</f>
        <v>537000</v>
      </c>
      <c r="N3631" s="17">
        <f>VLOOKUP($K3631,[1]Budget!$V:$AE,6,0)*IF($C3631="1 - Revenues",1,IF(AND($C3631="5 - Transfers",MID(J3631,15,1)="4"),1,-1))</f>
        <v>-220000</v>
      </c>
      <c r="O3631" s="17">
        <f>IFERROR(IF(RIGHT(LEFT(K3631,15),1)="4",VLOOKUP(K3631,'[1]Budget Worksheet'!A:B,2,0),-1*VLOOKUP(K3631,'[1]Budget Worksheet'!A:B,2,0)),0)</f>
        <v>161300</v>
      </c>
      <c r="P3631" s="17">
        <f>VLOOKUP($K3631,[1]Budget!$V:$AE,8,0)*IF($C3631="1 - Revenues",1,IF(AND($C3631="5 - Transfers",MID($K3631,15,1)="4"),1,-1))</f>
        <v>161300</v>
      </c>
      <c r="Q3631" s="17">
        <f>VLOOKUP($K3631,[1]Budget!$V:$AE,10,0)*IF($C3631="1 - Revenues",1,IF(AND($C3631="5 - Transfers",MID(K3631,15,1)="4"),1,-1))</f>
        <v>0</v>
      </c>
      <c r="S3631" s="18" t="b">
        <f>IF(LEFT(C3631,1)="1",1,-1)*SUMIF([1]Budget!V:V,'Budget Worksheet for Pivot Tabl'!K3631,[1]Budget!AC:AC)=P3631</f>
        <v>1</v>
      </c>
    </row>
    <row r="3632" spans="1:19" x14ac:dyDescent="0.25">
      <c r="A3632" t="s">
        <v>61</v>
      </c>
      <c r="B3632" t="s">
        <v>62</v>
      </c>
      <c r="C3632" t="s">
        <v>7</v>
      </c>
      <c r="D3632" t="str">
        <f t="shared" si="56"/>
        <v>INFLOWS</v>
      </c>
      <c r="E3632" t="s">
        <v>102</v>
      </c>
      <c r="F3632" t="s">
        <v>103</v>
      </c>
      <c r="G3632" t="s">
        <v>102</v>
      </c>
      <c r="H3632" t="s">
        <v>212</v>
      </c>
      <c r="I3632" t="s">
        <v>213</v>
      </c>
      <c r="J3632" t="s">
        <v>214</v>
      </c>
      <c r="K3632" t="s">
        <v>4696</v>
      </c>
      <c r="L3632" t="s">
        <v>296</v>
      </c>
      <c r="M3632" s="17">
        <f>VLOOKUP($K3632,[1]Budget!$V:$AE,5,0)*IF($C3632="1 - Revenues",1,IF(AND($C3632="5 - Transfers",MID(I3632,15,1)="4"),1,-1))</f>
        <v>0</v>
      </c>
      <c r="N3632" s="17">
        <f>VLOOKUP($K3632,[1]Budget!$V:$AE,6,0)*IF($C3632="1 - Revenues",1,IF(AND($C3632="5 - Transfers",MID(J3632,15,1)="4"),1,-1))</f>
        <v>0</v>
      </c>
      <c r="O3632" s="17">
        <f>IFERROR(IF(RIGHT(LEFT(K3632,15),1)="4",VLOOKUP(K3632,'[1]Budget Worksheet'!A:B,2,0),-1*VLOOKUP(K3632,'[1]Budget Worksheet'!A:B,2,0)),0)</f>
        <v>0</v>
      </c>
      <c r="P3632" s="17">
        <f>VLOOKUP($K3632,[1]Budget!$V:$AE,8,0)*IF($C3632="1 - Revenues",1,IF(AND($C3632="5 - Transfers",MID($K3632,15,1)="4"),1,-1))</f>
        <v>0</v>
      </c>
      <c r="Q3632" s="17">
        <f>VLOOKUP($K3632,[1]Budget!$V:$AE,10,0)*IF($C3632="1 - Revenues",1,IF(AND($C3632="5 - Transfers",MID(K3632,15,1)="4"),1,-1))</f>
        <v>0</v>
      </c>
      <c r="S3632" s="18" t="b">
        <f>IF(LEFT(C3632,1)="1",1,-1)*SUMIF([1]Budget!V:V,'Budget Worksheet for Pivot Tabl'!K3632,[1]Budget!AC:AC)=P3632</f>
        <v>1</v>
      </c>
    </row>
    <row r="3633" spans="1:19" x14ac:dyDescent="0.25">
      <c r="A3633" t="s">
        <v>61</v>
      </c>
      <c r="B3633" t="s">
        <v>62</v>
      </c>
      <c r="C3633" t="s">
        <v>7</v>
      </c>
      <c r="D3633" t="str">
        <f t="shared" si="56"/>
        <v>INFLOWS</v>
      </c>
      <c r="E3633" t="s">
        <v>102</v>
      </c>
      <c r="F3633" t="s">
        <v>103</v>
      </c>
      <c r="G3633" t="s">
        <v>102</v>
      </c>
      <c r="H3633" t="s">
        <v>212</v>
      </c>
      <c r="I3633" t="s">
        <v>213</v>
      </c>
      <c r="J3633" t="s">
        <v>214</v>
      </c>
      <c r="K3633" t="s">
        <v>4697</v>
      </c>
      <c r="L3633" t="s">
        <v>298</v>
      </c>
      <c r="M3633" s="17">
        <f>VLOOKUP($K3633,[1]Budget!$V:$AE,5,0)*IF($C3633="1 - Revenues",1,IF(AND($C3633="5 - Transfers",MID(I3633,15,1)="4"),1,-1))</f>
        <v>0</v>
      </c>
      <c r="N3633" s="17">
        <f>VLOOKUP($K3633,[1]Budget!$V:$AE,6,0)*IF($C3633="1 - Revenues",1,IF(AND($C3633="5 - Transfers",MID(J3633,15,1)="4"),1,-1))</f>
        <v>0</v>
      </c>
      <c r="O3633" s="17">
        <f>IFERROR(IF(RIGHT(LEFT(K3633,15),1)="4",VLOOKUP(K3633,'[1]Budget Worksheet'!A:B,2,0),-1*VLOOKUP(K3633,'[1]Budget Worksheet'!A:B,2,0)),0)</f>
        <v>0</v>
      </c>
      <c r="P3633" s="17">
        <f>VLOOKUP($K3633,[1]Budget!$V:$AE,8,0)*IF($C3633="1 - Revenues",1,IF(AND($C3633="5 - Transfers",MID($K3633,15,1)="4"),1,-1))</f>
        <v>0</v>
      </c>
      <c r="Q3633" s="17">
        <f>VLOOKUP($K3633,[1]Budget!$V:$AE,10,0)*IF($C3633="1 - Revenues",1,IF(AND($C3633="5 - Transfers",MID(K3633,15,1)="4"),1,-1))</f>
        <v>0</v>
      </c>
      <c r="S3633" s="18" t="b">
        <f>IF(LEFT(C3633,1)="1",1,-1)*SUMIF([1]Budget!V:V,'Budget Worksheet for Pivot Tabl'!K3633,[1]Budget!AC:AC)=P3633</f>
        <v>1</v>
      </c>
    </row>
    <row r="3634" spans="1:19" x14ac:dyDescent="0.25">
      <c r="A3634" t="s">
        <v>61</v>
      </c>
      <c r="B3634" t="s">
        <v>62</v>
      </c>
      <c r="C3634" t="s">
        <v>7</v>
      </c>
      <c r="D3634" t="str">
        <f t="shared" si="56"/>
        <v>INFLOWS</v>
      </c>
      <c r="E3634" t="s">
        <v>102</v>
      </c>
      <c r="F3634" t="s">
        <v>103</v>
      </c>
      <c r="G3634" t="s">
        <v>102</v>
      </c>
      <c r="H3634" t="s">
        <v>212</v>
      </c>
      <c r="I3634" t="s">
        <v>213</v>
      </c>
      <c r="J3634" t="s">
        <v>214</v>
      </c>
      <c r="K3634" t="s">
        <v>4698</v>
      </c>
      <c r="L3634" t="s">
        <v>300</v>
      </c>
      <c r="M3634" s="17">
        <f>VLOOKUP($K3634,[1]Budget!$V:$AE,5,0)*IF($C3634="1 - Revenues",1,IF(AND($C3634="5 - Transfers",MID(I3634,15,1)="4"),1,-1))</f>
        <v>-18000</v>
      </c>
      <c r="N3634" s="17">
        <f>VLOOKUP($K3634,[1]Budget!$V:$AE,6,0)*IF($C3634="1 - Revenues",1,IF(AND($C3634="5 - Transfers",MID(J3634,15,1)="4"),1,-1))</f>
        <v>-5000</v>
      </c>
      <c r="O3634" s="17">
        <f>IFERROR(IF(RIGHT(LEFT(K3634,15),1)="4",VLOOKUP(K3634,'[1]Budget Worksheet'!A:B,2,0),-1*VLOOKUP(K3634,'[1]Budget Worksheet'!A:B,2,0)),0)</f>
        <v>-16130</v>
      </c>
      <c r="P3634" s="17">
        <f>VLOOKUP($K3634,[1]Budget!$V:$AE,8,0)*IF($C3634="1 - Revenues",1,IF(AND($C3634="5 - Transfers",MID($K3634,15,1)="4"),1,-1))</f>
        <v>-16130</v>
      </c>
      <c r="Q3634" s="17">
        <f>VLOOKUP($K3634,[1]Budget!$V:$AE,10,0)*IF($C3634="1 - Revenues",1,IF(AND($C3634="5 - Transfers",MID(K3634,15,1)="4"),1,-1))</f>
        <v>0</v>
      </c>
      <c r="S3634" s="18" t="b">
        <f>IF(LEFT(C3634,1)="1",1,-1)*SUMIF([1]Budget!V:V,'Budget Worksheet for Pivot Tabl'!K3634,[1]Budget!AC:AC)=P3634</f>
        <v>1</v>
      </c>
    </row>
    <row r="3635" spans="1:19" x14ac:dyDescent="0.25">
      <c r="A3635" t="s">
        <v>61</v>
      </c>
      <c r="B3635" t="s">
        <v>62</v>
      </c>
      <c r="C3635" t="s">
        <v>7</v>
      </c>
      <c r="D3635" t="str">
        <f t="shared" si="56"/>
        <v>INFLOWS</v>
      </c>
      <c r="E3635" t="s">
        <v>102</v>
      </c>
      <c r="F3635" t="s">
        <v>103</v>
      </c>
      <c r="G3635" t="s">
        <v>102</v>
      </c>
      <c r="H3635" t="s">
        <v>212</v>
      </c>
      <c r="I3635" t="s">
        <v>213</v>
      </c>
      <c r="J3635" t="s">
        <v>214</v>
      </c>
      <c r="K3635" t="s">
        <v>4699</v>
      </c>
      <c r="L3635" t="s">
        <v>306</v>
      </c>
      <c r="M3635" s="17">
        <f>VLOOKUP($K3635,[1]Budget!$V:$AE,5,0)*IF($C3635="1 - Revenues",1,IF(AND($C3635="5 - Transfers",MID(I3635,15,1)="4"),1,-1))</f>
        <v>0</v>
      </c>
      <c r="N3635" s="17">
        <f>VLOOKUP($K3635,[1]Budget!$V:$AE,6,0)*IF($C3635="1 - Revenues",1,IF(AND($C3635="5 - Transfers",MID(J3635,15,1)="4"),1,-1))</f>
        <v>0</v>
      </c>
      <c r="O3635" s="17">
        <f>IFERROR(IF(RIGHT(LEFT(K3635,15),1)="4",VLOOKUP(K3635,'[1]Budget Worksheet'!A:B,2,0),-1*VLOOKUP(K3635,'[1]Budget Worksheet'!A:B,2,0)),0)</f>
        <v>0</v>
      </c>
      <c r="P3635" s="17">
        <f>VLOOKUP($K3635,[1]Budget!$V:$AE,8,0)*IF($C3635="1 - Revenues",1,IF(AND($C3635="5 - Transfers",MID($K3635,15,1)="4"),1,-1))</f>
        <v>0</v>
      </c>
      <c r="Q3635" s="17">
        <f>VLOOKUP($K3635,[1]Budget!$V:$AE,10,0)*IF($C3635="1 - Revenues",1,IF(AND($C3635="5 - Transfers",MID(K3635,15,1)="4"),1,-1))</f>
        <v>0</v>
      </c>
      <c r="S3635" s="18" t="b">
        <f>IF(LEFT(C3635,1)="1",1,-1)*SUMIF([1]Budget!V:V,'Budget Worksheet for Pivot Tabl'!K3635,[1]Budget!AC:AC)=P3635</f>
        <v>1</v>
      </c>
    </row>
    <row r="3636" spans="1:19" x14ac:dyDescent="0.25">
      <c r="A3636" t="s">
        <v>61</v>
      </c>
      <c r="B3636" t="s">
        <v>62</v>
      </c>
      <c r="C3636" t="s">
        <v>11</v>
      </c>
      <c r="D3636" t="str">
        <f t="shared" si="56"/>
        <v>OUTFLOWS</v>
      </c>
      <c r="E3636" t="s">
        <v>102</v>
      </c>
      <c r="F3636" t="s">
        <v>103</v>
      </c>
      <c r="G3636" t="s">
        <v>102</v>
      </c>
      <c r="H3636" t="s">
        <v>212</v>
      </c>
      <c r="I3636" t="s">
        <v>213</v>
      </c>
      <c r="J3636" t="s">
        <v>214</v>
      </c>
      <c r="K3636" t="s">
        <v>4700</v>
      </c>
      <c r="L3636" t="s">
        <v>318</v>
      </c>
      <c r="M3636" s="17">
        <f>VLOOKUP($K3636,[1]Budget!$V:$AE,5,0)*IF($C3636="1 - Revenues",1,IF(AND($C3636="5 - Transfers",MID(I3636,15,1)="4"),1,-1))</f>
        <v>0</v>
      </c>
      <c r="N3636" s="17">
        <f>VLOOKUP($K3636,[1]Budget!$V:$AE,6,0)*IF($C3636="1 - Revenues",1,IF(AND($C3636="5 - Transfers",MID(J3636,15,1)="4"),1,-1))</f>
        <v>0</v>
      </c>
      <c r="O3636" s="17">
        <f>IFERROR(IF(RIGHT(LEFT(K3636,15),1)="4",VLOOKUP(K3636,'[1]Budget Worksheet'!A:B,2,0),-1*VLOOKUP(K3636,'[1]Budget Worksheet'!A:B,2,0)),0)</f>
        <v>0</v>
      </c>
      <c r="P3636" s="17">
        <f>VLOOKUP($K3636,[1]Budget!$V:$AE,8,0)*IF($C3636="1 - Revenues",1,IF(AND($C3636="5 - Transfers",MID($K3636,15,1)="4"),1,-1))</f>
        <v>0</v>
      </c>
      <c r="Q3636" s="17">
        <f>VLOOKUP($K3636,[1]Budget!$V:$AE,10,0)*IF($C3636="1 - Revenues",1,IF(AND($C3636="5 - Transfers",MID(K3636,15,1)="4"),1,-1))</f>
        <v>0</v>
      </c>
      <c r="S3636" s="18" t="b">
        <f>IF(LEFT(C3636,1)="1",1,-1)*SUMIF([1]Budget!V:V,'Budget Worksheet for Pivot Tabl'!K3636,[1]Budget!AC:AC)=P3636</f>
        <v>1</v>
      </c>
    </row>
    <row r="3637" spans="1:19" x14ac:dyDescent="0.25">
      <c r="A3637" t="s">
        <v>61</v>
      </c>
      <c r="B3637" t="s">
        <v>62</v>
      </c>
      <c r="C3637" t="s">
        <v>11</v>
      </c>
      <c r="D3637" t="str">
        <f t="shared" si="56"/>
        <v>OUTFLOWS</v>
      </c>
      <c r="E3637" t="s">
        <v>102</v>
      </c>
      <c r="F3637" t="s">
        <v>103</v>
      </c>
      <c r="G3637" t="s">
        <v>102</v>
      </c>
      <c r="H3637" t="s">
        <v>212</v>
      </c>
      <c r="I3637" t="s">
        <v>213</v>
      </c>
      <c r="J3637" t="s">
        <v>214</v>
      </c>
      <c r="K3637" t="s">
        <v>4701</v>
      </c>
      <c r="L3637" t="s">
        <v>320</v>
      </c>
      <c r="M3637" s="17">
        <f>VLOOKUP($K3637,[1]Budget!$V:$AE,5,0)*IF($C3637="1 - Revenues",1,IF(AND($C3637="5 - Transfers",MID(I3637,15,1)="4"),1,-1))</f>
        <v>0</v>
      </c>
      <c r="N3637" s="17">
        <f>VLOOKUP($K3637,[1]Budget!$V:$AE,6,0)*IF($C3637="1 - Revenues",1,IF(AND($C3637="5 - Transfers",MID(J3637,15,1)="4"),1,-1))</f>
        <v>0</v>
      </c>
      <c r="O3637" s="17">
        <f>IFERROR(IF(RIGHT(LEFT(K3637,15),1)="4",VLOOKUP(K3637,'[1]Budget Worksheet'!A:B,2,0),-1*VLOOKUP(K3637,'[1]Budget Worksheet'!A:B,2,0)),0)</f>
        <v>0</v>
      </c>
      <c r="P3637" s="17">
        <f>VLOOKUP($K3637,[1]Budget!$V:$AE,8,0)*IF($C3637="1 - Revenues",1,IF(AND($C3637="5 - Transfers",MID($K3637,15,1)="4"),1,-1))</f>
        <v>0</v>
      </c>
      <c r="Q3637" s="17">
        <f>VLOOKUP($K3637,[1]Budget!$V:$AE,10,0)*IF($C3637="1 - Revenues",1,IF(AND($C3637="5 - Transfers",MID(K3637,15,1)="4"),1,-1))</f>
        <v>0</v>
      </c>
      <c r="S3637" s="18" t="b">
        <f>IF(LEFT(C3637,1)="1",1,-1)*SUMIF([1]Budget!V:V,'Budget Worksheet for Pivot Tabl'!K3637,[1]Budget!AC:AC)=P3637</f>
        <v>1</v>
      </c>
    </row>
    <row r="3638" spans="1:19" x14ac:dyDescent="0.25">
      <c r="A3638" t="s">
        <v>61</v>
      </c>
      <c r="B3638" t="s">
        <v>62</v>
      </c>
      <c r="C3638" t="s">
        <v>7</v>
      </c>
      <c r="D3638" t="str">
        <f t="shared" si="56"/>
        <v>INFLOWS</v>
      </c>
      <c r="E3638" t="s">
        <v>110</v>
      </c>
      <c r="F3638" t="s">
        <v>111</v>
      </c>
      <c r="G3638" t="s">
        <v>102</v>
      </c>
      <c r="H3638" t="s">
        <v>212</v>
      </c>
      <c r="I3638" t="s">
        <v>213</v>
      </c>
      <c r="J3638" t="s">
        <v>214</v>
      </c>
      <c r="K3638" t="s">
        <v>4702</v>
      </c>
      <c r="L3638" t="s">
        <v>4690</v>
      </c>
      <c r="M3638" s="17">
        <f>VLOOKUP($K3638,[1]Budget!$V:$AE,5,0)*IF($C3638="1 - Revenues",1,IF(AND($C3638="5 - Transfers",MID(I3638,15,1)="4"),1,-1))</f>
        <v>1083000</v>
      </c>
      <c r="N3638" s="17">
        <f>VLOOKUP($K3638,[1]Budget!$V:$AE,6,0)*IF($C3638="1 - Revenues",1,IF(AND($C3638="5 - Transfers",MID(J3638,15,1)="4"),1,-1))</f>
        <v>1397000</v>
      </c>
      <c r="O3638" s="17">
        <f>IFERROR(IF(RIGHT(LEFT(K3638,15),1)="4",VLOOKUP(K3638,'[1]Budget Worksheet'!A:B,2,0),-1*VLOOKUP(K3638,'[1]Budget Worksheet'!A:B,2,0)),0)</f>
        <v>1000000</v>
      </c>
      <c r="P3638" s="17">
        <f>VLOOKUP($K3638,[1]Budget!$V:$AE,8,0)*IF($C3638="1 - Revenues",1,IF(AND($C3638="5 - Transfers",MID($K3638,15,1)="4"),1,-1))</f>
        <v>1000000</v>
      </c>
      <c r="Q3638" s="17">
        <f>VLOOKUP($K3638,[1]Budget!$V:$AE,10,0)*IF($C3638="1 - Revenues",1,IF(AND($C3638="5 - Transfers",MID(K3638,15,1)="4"),1,-1))</f>
        <v>0</v>
      </c>
      <c r="S3638" s="18" t="b">
        <f>IF(LEFT(C3638,1)="1",1,-1)*SUMIF([1]Budget!V:V,'Budget Worksheet for Pivot Tabl'!K3638,[1]Budget!AC:AC)=P3638</f>
        <v>1</v>
      </c>
    </row>
    <row r="3639" spans="1:19" x14ac:dyDescent="0.25">
      <c r="A3639" t="s">
        <v>61</v>
      </c>
      <c r="B3639" t="s">
        <v>62</v>
      </c>
      <c r="C3639" t="s">
        <v>7</v>
      </c>
      <c r="D3639" t="str">
        <f t="shared" si="56"/>
        <v>INFLOWS</v>
      </c>
      <c r="E3639" t="s">
        <v>110</v>
      </c>
      <c r="F3639" t="s">
        <v>111</v>
      </c>
      <c r="G3639" t="s">
        <v>102</v>
      </c>
      <c r="H3639" t="s">
        <v>212</v>
      </c>
      <c r="I3639" t="s">
        <v>213</v>
      </c>
      <c r="J3639" t="s">
        <v>214</v>
      </c>
      <c r="K3639" t="s">
        <v>4703</v>
      </c>
      <c r="L3639" t="s">
        <v>4692</v>
      </c>
      <c r="M3639" s="17">
        <f>VLOOKUP($K3639,[1]Budget!$V:$AE,5,0)*IF($C3639="1 - Revenues",1,IF(AND($C3639="5 - Transfers",MID(I3639,15,1)="4"),1,-1))</f>
        <v>50000</v>
      </c>
      <c r="N3639" s="17">
        <f>VLOOKUP($K3639,[1]Budget!$V:$AE,6,0)*IF($C3639="1 - Revenues",1,IF(AND($C3639="5 - Transfers",MID(J3639,15,1)="4"),1,-1))</f>
        <v>59000</v>
      </c>
      <c r="O3639" s="17">
        <f>IFERROR(IF(RIGHT(LEFT(K3639,15),1)="4",VLOOKUP(K3639,'[1]Budget Worksheet'!A:B,2,0),-1*VLOOKUP(K3639,'[1]Budget Worksheet'!A:B,2,0)),0)</f>
        <v>50000</v>
      </c>
      <c r="P3639" s="17">
        <f>VLOOKUP($K3639,[1]Budget!$V:$AE,8,0)*IF($C3639="1 - Revenues",1,IF(AND($C3639="5 - Transfers",MID($K3639,15,1)="4"),1,-1))</f>
        <v>50000</v>
      </c>
      <c r="Q3639" s="17">
        <f>VLOOKUP($K3639,[1]Budget!$V:$AE,10,0)*IF($C3639="1 - Revenues",1,IF(AND($C3639="5 - Transfers",MID(K3639,15,1)="4"),1,-1))</f>
        <v>0</v>
      </c>
      <c r="S3639" s="18" t="b">
        <f>IF(LEFT(C3639,1)="1",1,-1)*SUMIF([1]Budget!V:V,'Budget Worksheet for Pivot Tabl'!K3639,[1]Budget!AC:AC)=P3639</f>
        <v>1</v>
      </c>
    </row>
    <row r="3640" spans="1:19" x14ac:dyDescent="0.25">
      <c r="A3640" t="s">
        <v>61</v>
      </c>
      <c r="B3640" t="s">
        <v>62</v>
      </c>
      <c r="C3640" t="s">
        <v>7</v>
      </c>
      <c r="D3640" t="str">
        <f t="shared" si="56"/>
        <v>INFLOWS</v>
      </c>
      <c r="E3640" t="s">
        <v>110</v>
      </c>
      <c r="F3640" t="s">
        <v>111</v>
      </c>
      <c r="G3640" t="s">
        <v>102</v>
      </c>
      <c r="H3640" t="s">
        <v>212</v>
      </c>
      <c r="I3640" t="s">
        <v>213</v>
      </c>
      <c r="J3640" t="s">
        <v>214</v>
      </c>
      <c r="K3640" t="s">
        <v>4704</v>
      </c>
      <c r="L3640" t="s">
        <v>4705</v>
      </c>
      <c r="M3640" s="17">
        <f>VLOOKUP($K3640,[1]Budget!$V:$AE,5,0)*IF($C3640="1 - Revenues",1,IF(AND($C3640="5 - Transfers",MID(I3640,15,1)="4"),1,-1))</f>
        <v>29000</v>
      </c>
      <c r="N3640" s="17">
        <f>VLOOKUP($K3640,[1]Budget!$V:$AE,6,0)*IF($C3640="1 - Revenues",1,IF(AND($C3640="5 - Transfers",MID(J3640,15,1)="4"),1,-1))</f>
        <v>1000</v>
      </c>
      <c r="O3640" s="17">
        <f>IFERROR(IF(RIGHT(LEFT(K3640,15),1)="4",VLOOKUP(K3640,'[1]Budget Worksheet'!A:B,2,0),-1*VLOOKUP(K3640,'[1]Budget Worksheet'!A:B,2,0)),0)</f>
        <v>0</v>
      </c>
      <c r="P3640" s="17">
        <f>VLOOKUP($K3640,[1]Budget!$V:$AE,8,0)*IF($C3640="1 - Revenues",1,IF(AND($C3640="5 - Transfers",MID($K3640,15,1)="4"),1,-1))</f>
        <v>0</v>
      </c>
      <c r="Q3640" s="17">
        <f>VLOOKUP($K3640,[1]Budget!$V:$AE,10,0)*IF($C3640="1 - Revenues",1,IF(AND($C3640="5 - Transfers",MID(K3640,15,1)="4"),1,-1))</f>
        <v>0</v>
      </c>
      <c r="S3640" s="18" t="b">
        <f>IF(LEFT(C3640,1)="1",1,-1)*SUMIF([1]Budget!V:V,'Budget Worksheet for Pivot Tabl'!K3640,[1]Budget!AC:AC)=P3640</f>
        <v>1</v>
      </c>
    </row>
    <row r="3641" spans="1:19" x14ac:dyDescent="0.25">
      <c r="A3641" t="s">
        <v>61</v>
      </c>
      <c r="B3641" t="s">
        <v>62</v>
      </c>
      <c r="C3641" t="s">
        <v>7</v>
      </c>
      <c r="D3641" t="str">
        <f t="shared" si="56"/>
        <v>INFLOWS</v>
      </c>
      <c r="E3641" t="s">
        <v>110</v>
      </c>
      <c r="F3641" t="s">
        <v>111</v>
      </c>
      <c r="G3641" t="s">
        <v>102</v>
      </c>
      <c r="H3641" t="s">
        <v>212</v>
      </c>
      <c r="I3641" t="s">
        <v>213</v>
      </c>
      <c r="J3641" t="s">
        <v>214</v>
      </c>
      <c r="K3641" t="s">
        <v>4706</v>
      </c>
      <c r="L3641" t="s">
        <v>302</v>
      </c>
      <c r="M3641" s="17">
        <f>VLOOKUP($K3641,[1]Budget!$V:$AE,5,0)*IF($C3641="1 - Revenues",1,IF(AND($C3641="5 - Transfers",MID(I3641,15,1)="4"),1,-1))</f>
        <v>0</v>
      </c>
      <c r="N3641" s="17">
        <f>VLOOKUP($K3641,[1]Budget!$V:$AE,6,0)*IF($C3641="1 - Revenues",1,IF(AND($C3641="5 - Transfers",MID(J3641,15,1)="4"),1,-1))</f>
        <v>0</v>
      </c>
      <c r="O3641" s="17">
        <f>IFERROR(IF(RIGHT(LEFT(K3641,15),1)="4",VLOOKUP(K3641,'[1]Budget Worksheet'!A:B,2,0),-1*VLOOKUP(K3641,'[1]Budget Worksheet'!A:B,2,0)),0)</f>
        <v>0</v>
      </c>
      <c r="P3641" s="17">
        <f>VLOOKUP($K3641,[1]Budget!$V:$AE,8,0)*IF($C3641="1 - Revenues",1,IF(AND($C3641="5 - Transfers",MID($K3641,15,1)="4"),1,-1))</f>
        <v>0</v>
      </c>
      <c r="Q3641" s="17">
        <f>VLOOKUP($K3641,[1]Budget!$V:$AE,10,0)*IF($C3641="1 - Revenues",1,IF(AND($C3641="5 - Transfers",MID(K3641,15,1)="4"),1,-1))</f>
        <v>0</v>
      </c>
      <c r="S3641" s="18" t="b">
        <f>IF(LEFT(C3641,1)="1",1,-1)*SUMIF([1]Budget!V:V,'Budget Worksheet for Pivot Tabl'!K3641,[1]Budget!AC:AC)=P3641</f>
        <v>1</v>
      </c>
    </row>
    <row r="3642" spans="1:19" x14ac:dyDescent="0.25">
      <c r="A3642" t="s">
        <v>61</v>
      </c>
      <c r="B3642" t="s">
        <v>62</v>
      </c>
      <c r="C3642" t="s">
        <v>11</v>
      </c>
      <c r="D3642" t="str">
        <f t="shared" si="56"/>
        <v>OUTFLOWS</v>
      </c>
      <c r="E3642" t="s">
        <v>110</v>
      </c>
      <c r="F3642" t="s">
        <v>111</v>
      </c>
      <c r="G3642" t="s">
        <v>102</v>
      </c>
      <c r="H3642" t="s">
        <v>212</v>
      </c>
      <c r="I3642" t="s">
        <v>213</v>
      </c>
      <c r="J3642" t="s">
        <v>214</v>
      </c>
      <c r="K3642" t="s">
        <v>4707</v>
      </c>
      <c r="L3642" t="s">
        <v>318</v>
      </c>
      <c r="M3642" s="17">
        <f>VLOOKUP($K3642,[1]Budget!$V:$AE,5,0)*IF($C3642="1 - Revenues",1,IF(AND($C3642="5 - Transfers",MID(I3642,15,1)="4"),1,-1))</f>
        <v>0</v>
      </c>
      <c r="N3642" s="17">
        <f>VLOOKUP($K3642,[1]Budget!$V:$AE,6,0)*IF($C3642="1 - Revenues",1,IF(AND($C3642="5 - Transfers",MID(J3642,15,1)="4"),1,-1))</f>
        <v>0</v>
      </c>
      <c r="O3642" s="17">
        <f>IFERROR(IF(RIGHT(LEFT(K3642,15),1)="4",VLOOKUP(K3642,'[1]Budget Worksheet'!A:B,2,0),-1*VLOOKUP(K3642,'[1]Budget Worksheet'!A:B,2,0)),0)</f>
        <v>0</v>
      </c>
      <c r="P3642" s="17">
        <f>VLOOKUP($K3642,[1]Budget!$V:$AE,8,0)*IF($C3642="1 - Revenues",1,IF(AND($C3642="5 - Transfers",MID($K3642,15,1)="4"),1,-1))</f>
        <v>0</v>
      </c>
      <c r="Q3642" s="17">
        <f>VLOOKUP($K3642,[1]Budget!$V:$AE,10,0)*IF($C3642="1 - Revenues",1,IF(AND($C3642="5 - Transfers",MID(K3642,15,1)="4"),1,-1))</f>
        <v>0</v>
      </c>
      <c r="S3642" s="18" t="b">
        <f>IF(LEFT(C3642,1)="1",1,-1)*SUMIF([1]Budget!V:V,'Budget Worksheet for Pivot Tabl'!K3642,[1]Budget!AC:AC)=P3642</f>
        <v>1</v>
      </c>
    </row>
    <row r="3643" spans="1:19" x14ac:dyDescent="0.25">
      <c r="A3643" t="s">
        <v>61</v>
      </c>
      <c r="B3643" t="s">
        <v>62</v>
      </c>
      <c r="C3643" t="s">
        <v>9</v>
      </c>
      <c r="D3643" t="str">
        <f t="shared" si="56"/>
        <v>OUTFLOWS</v>
      </c>
      <c r="E3643" t="s">
        <v>102</v>
      </c>
      <c r="F3643" t="s">
        <v>103</v>
      </c>
      <c r="G3643" t="s">
        <v>102</v>
      </c>
      <c r="H3643" t="s">
        <v>212</v>
      </c>
      <c r="I3643" t="s">
        <v>213</v>
      </c>
      <c r="J3643" t="s">
        <v>214</v>
      </c>
      <c r="K3643" t="s">
        <v>4708</v>
      </c>
      <c r="L3643" t="s">
        <v>476</v>
      </c>
      <c r="M3643" s="17">
        <f>VLOOKUP($K3643,[1]Budget!$V:$AE,5,0)*IF($C3643="1 - Revenues",1,IF(AND($C3643="5 - Transfers",MID(I3643,15,1)="4"),1,-1))</f>
        <v>-65000</v>
      </c>
      <c r="N3643" s="17">
        <f>VLOOKUP($K3643,[1]Budget!$V:$AE,6,0)*IF($C3643="1 - Revenues",1,IF(AND($C3643="5 - Transfers",MID(J3643,15,1)="4"),1,-1))</f>
        <v>-7000</v>
      </c>
      <c r="O3643" s="17">
        <f>IFERROR(IF(RIGHT(LEFT(K3643,15),1)="4",VLOOKUP(K3643,'[1]Budget Worksheet'!A:B,2,0),-1*VLOOKUP(K3643,'[1]Budget Worksheet'!A:B,2,0)),0)</f>
        <v>-70360</v>
      </c>
      <c r="P3643" s="17">
        <f>VLOOKUP($K3643,[1]Budget!$V:$AE,8,0)*IF($C3643="1 - Revenues",1,IF(AND($C3643="5 - Transfers",MID($K3643,15,1)="4"),1,-1))</f>
        <v>-70360</v>
      </c>
      <c r="Q3643" s="17">
        <f>VLOOKUP($K3643,[1]Budget!$V:$AE,10,0)*IF($C3643="1 - Revenues",1,IF(AND($C3643="5 - Transfers",MID(K3643,15,1)="4"),1,-1))</f>
        <v>0</v>
      </c>
      <c r="S3643" s="18" t="b">
        <f>IF(LEFT(C3643,1)="1",1,-1)*SUMIF([1]Budget!V:V,'Budget Worksheet for Pivot Tabl'!K3643,[1]Budget!AC:AC)=P3643</f>
        <v>1</v>
      </c>
    </row>
    <row r="3644" spans="1:19" x14ac:dyDescent="0.25">
      <c r="A3644" t="s">
        <v>61</v>
      </c>
      <c r="B3644" t="s">
        <v>62</v>
      </c>
      <c r="C3644" t="s">
        <v>9</v>
      </c>
      <c r="D3644" t="str">
        <f t="shared" si="56"/>
        <v>OUTFLOWS</v>
      </c>
      <c r="E3644" t="s">
        <v>102</v>
      </c>
      <c r="F3644" t="s">
        <v>103</v>
      </c>
      <c r="G3644" t="s">
        <v>102</v>
      </c>
      <c r="H3644" t="s">
        <v>212</v>
      </c>
      <c r="I3644" t="s">
        <v>213</v>
      </c>
      <c r="J3644" t="s">
        <v>214</v>
      </c>
      <c r="K3644" t="s">
        <v>4709</v>
      </c>
      <c r="L3644" t="s">
        <v>640</v>
      </c>
      <c r="M3644" s="17">
        <f>VLOOKUP($K3644,[1]Budget!$V:$AE,5,0)*IF($C3644="1 - Revenues",1,IF(AND($C3644="5 - Transfers",MID(I3644,15,1)="4"),1,-1))</f>
        <v>0</v>
      </c>
      <c r="N3644" s="17">
        <f>VLOOKUP($K3644,[1]Budget!$V:$AE,6,0)*IF($C3644="1 - Revenues",1,IF(AND($C3644="5 - Transfers",MID(J3644,15,1)="4"),1,-1))</f>
        <v>-29000</v>
      </c>
      <c r="O3644" s="17">
        <f>IFERROR(IF(RIGHT(LEFT(K3644,15),1)="4",VLOOKUP(K3644,'[1]Budget Worksheet'!A:B,2,0),-1*VLOOKUP(K3644,'[1]Budget Worksheet'!A:B,2,0)),0)</f>
        <v>0</v>
      </c>
      <c r="P3644" s="17">
        <f>VLOOKUP($K3644,[1]Budget!$V:$AE,8,0)*IF($C3644="1 - Revenues",1,IF(AND($C3644="5 - Transfers",MID($K3644,15,1)="4"),1,-1))</f>
        <v>0</v>
      </c>
      <c r="Q3644" s="17">
        <f>VLOOKUP($K3644,[1]Budget!$V:$AE,10,0)*IF($C3644="1 - Revenues",1,IF(AND($C3644="5 - Transfers",MID(K3644,15,1)="4"),1,-1))</f>
        <v>0</v>
      </c>
      <c r="S3644" s="18" t="b">
        <f>IF(LEFT(C3644,1)="1",1,-1)*SUMIF([1]Budget!V:V,'Budget Worksheet for Pivot Tabl'!K3644,[1]Budget!AC:AC)=P3644</f>
        <v>1</v>
      </c>
    </row>
    <row r="3645" spans="1:19" x14ac:dyDescent="0.25">
      <c r="A3645" t="s">
        <v>61</v>
      </c>
      <c r="B3645" t="s">
        <v>62</v>
      </c>
      <c r="C3645" t="s">
        <v>10</v>
      </c>
      <c r="D3645" t="str">
        <f t="shared" si="56"/>
        <v>OUTFLOWS</v>
      </c>
      <c r="E3645" t="s">
        <v>102</v>
      </c>
      <c r="F3645" t="s">
        <v>103</v>
      </c>
      <c r="G3645" t="s">
        <v>102</v>
      </c>
      <c r="H3645" t="s">
        <v>212</v>
      </c>
      <c r="I3645" t="s">
        <v>213</v>
      </c>
      <c r="J3645" t="s">
        <v>214</v>
      </c>
      <c r="K3645" t="s">
        <v>4710</v>
      </c>
      <c r="L3645" t="s">
        <v>544</v>
      </c>
      <c r="M3645" s="17">
        <f>VLOOKUP($K3645,[1]Budget!$V:$AE,5,0)*IF($C3645="1 - Revenues",1,IF(AND($C3645="5 - Transfers",MID(I3645,15,1)="4"),1,-1))</f>
        <v>0</v>
      </c>
      <c r="N3645" s="17">
        <f>VLOOKUP($K3645,[1]Budget!$V:$AE,6,0)*IF($C3645="1 - Revenues",1,IF(AND($C3645="5 - Transfers",MID(J3645,15,1)="4"),1,-1))</f>
        <v>0</v>
      </c>
      <c r="O3645" s="17">
        <f>IFERROR(IF(RIGHT(LEFT(K3645,15),1)="4",VLOOKUP(K3645,'[1]Budget Worksheet'!A:B,2,0),-1*VLOOKUP(K3645,'[1]Budget Worksheet'!A:B,2,0)),0)</f>
        <v>0</v>
      </c>
      <c r="P3645" s="17">
        <f>VLOOKUP($K3645,[1]Budget!$V:$AE,8,0)*IF($C3645="1 - Revenues",1,IF(AND($C3645="5 - Transfers",MID($K3645,15,1)="4"),1,-1))</f>
        <v>0</v>
      </c>
      <c r="Q3645" s="17">
        <f>VLOOKUP($K3645,[1]Budget!$V:$AE,10,0)*IF($C3645="1 - Revenues",1,IF(AND($C3645="5 - Transfers",MID(K3645,15,1)="4"),1,-1))</f>
        <v>0</v>
      </c>
      <c r="S3645" s="18" t="b">
        <f>IF(LEFT(C3645,1)="1",1,-1)*SUMIF([1]Budget!V:V,'Budget Worksheet for Pivot Tabl'!K3645,[1]Budget!AC:AC)=P3645</f>
        <v>1</v>
      </c>
    </row>
    <row r="3646" spans="1:19" x14ac:dyDescent="0.25">
      <c r="A3646" t="s">
        <v>61</v>
      </c>
      <c r="B3646" t="s">
        <v>62</v>
      </c>
      <c r="C3646" t="s">
        <v>10</v>
      </c>
      <c r="D3646" t="str">
        <f t="shared" si="56"/>
        <v>OUTFLOWS</v>
      </c>
      <c r="E3646" t="s">
        <v>102</v>
      </c>
      <c r="F3646" t="s">
        <v>103</v>
      </c>
      <c r="G3646" t="s">
        <v>102</v>
      </c>
      <c r="H3646" t="s">
        <v>212</v>
      </c>
      <c r="I3646" t="s">
        <v>213</v>
      </c>
      <c r="J3646" t="s">
        <v>214</v>
      </c>
      <c r="K3646" t="s">
        <v>4711</v>
      </c>
      <c r="L3646" t="s">
        <v>4712</v>
      </c>
      <c r="M3646" s="17">
        <f>VLOOKUP($K3646,[1]Budget!$V:$AE,5,0)*IF($C3646="1 - Revenues",1,IF(AND($C3646="5 - Transfers",MID(I3646,15,1)="4"),1,-1))</f>
        <v>0</v>
      </c>
      <c r="N3646" s="17">
        <f>VLOOKUP($K3646,[1]Budget!$V:$AE,6,0)*IF($C3646="1 - Revenues",1,IF(AND($C3646="5 - Transfers",MID(J3646,15,1)="4"),1,-1))</f>
        <v>0</v>
      </c>
      <c r="O3646" s="17">
        <f>IFERROR(IF(RIGHT(LEFT(K3646,15),1)="4",VLOOKUP(K3646,'[1]Budget Worksheet'!A:B,2,0),-1*VLOOKUP(K3646,'[1]Budget Worksheet'!A:B,2,0)),0)</f>
        <v>0</v>
      </c>
      <c r="P3646" s="17">
        <f>VLOOKUP($K3646,[1]Budget!$V:$AE,8,0)*IF($C3646="1 - Revenues",1,IF(AND($C3646="5 - Transfers",MID($K3646,15,1)="4"),1,-1))</f>
        <v>0</v>
      </c>
      <c r="Q3646" s="17">
        <f>VLOOKUP($K3646,[1]Budget!$V:$AE,10,0)*IF($C3646="1 - Revenues",1,IF(AND($C3646="5 - Transfers",MID(K3646,15,1)="4"),1,-1))</f>
        <v>0</v>
      </c>
      <c r="S3646" s="18" t="b">
        <f>IF(LEFT(C3646,1)="1",1,-1)*SUMIF([1]Budget!V:V,'Budget Worksheet for Pivot Tabl'!K3646,[1]Budget!AC:AC)=P3646</f>
        <v>1</v>
      </c>
    </row>
    <row r="3647" spans="1:19" x14ac:dyDescent="0.25">
      <c r="A3647" t="s">
        <v>61</v>
      </c>
      <c r="B3647" t="s">
        <v>62</v>
      </c>
      <c r="C3647" t="s">
        <v>10</v>
      </c>
      <c r="D3647" t="str">
        <f t="shared" si="56"/>
        <v>OUTFLOWS</v>
      </c>
      <c r="E3647" t="s">
        <v>102</v>
      </c>
      <c r="F3647" t="s">
        <v>103</v>
      </c>
      <c r="G3647" t="s">
        <v>102</v>
      </c>
      <c r="H3647" t="s">
        <v>212</v>
      </c>
      <c r="I3647" t="s">
        <v>213</v>
      </c>
      <c r="J3647" t="s">
        <v>214</v>
      </c>
      <c r="K3647" t="s">
        <v>4713</v>
      </c>
      <c r="L3647" t="s">
        <v>4714</v>
      </c>
      <c r="M3647" s="17">
        <f>VLOOKUP($K3647,[1]Budget!$V:$AE,5,0)*IF($C3647="1 - Revenues",1,IF(AND($C3647="5 - Transfers",MID(I3647,15,1)="4"),1,-1))</f>
        <v>6000</v>
      </c>
      <c r="N3647" s="17">
        <f>VLOOKUP($K3647,[1]Budget!$V:$AE,6,0)*IF($C3647="1 - Revenues",1,IF(AND($C3647="5 - Transfers",MID(J3647,15,1)="4"),1,-1))</f>
        <v>0</v>
      </c>
      <c r="O3647" s="17">
        <f>IFERROR(IF(RIGHT(LEFT(K3647,15),1)="4",VLOOKUP(K3647,'[1]Budget Worksheet'!A:B,2,0),-1*VLOOKUP(K3647,'[1]Budget Worksheet'!A:B,2,0)),0)</f>
        <v>0</v>
      </c>
      <c r="P3647" s="17">
        <f>VLOOKUP($K3647,[1]Budget!$V:$AE,8,0)*IF($C3647="1 - Revenues",1,IF(AND($C3647="5 - Transfers",MID($K3647,15,1)="4"),1,-1))</f>
        <v>0</v>
      </c>
      <c r="Q3647" s="17">
        <f>VLOOKUP($K3647,[1]Budget!$V:$AE,10,0)*IF($C3647="1 - Revenues",1,IF(AND($C3647="5 - Transfers",MID(K3647,15,1)="4"),1,-1))</f>
        <v>0</v>
      </c>
      <c r="S3647" s="18" t="b">
        <f>IF(LEFT(C3647,1)="1",1,-1)*SUMIF([1]Budget!V:V,'Budget Worksheet for Pivot Tabl'!K3647,[1]Budget!AC:AC)=P3647</f>
        <v>1</v>
      </c>
    </row>
    <row r="3648" spans="1:19" x14ac:dyDescent="0.25">
      <c r="A3648" t="s">
        <v>61</v>
      </c>
      <c r="B3648" t="s">
        <v>62</v>
      </c>
      <c r="C3648" t="s">
        <v>10</v>
      </c>
      <c r="D3648" t="str">
        <f t="shared" si="56"/>
        <v>OUTFLOWS</v>
      </c>
      <c r="E3648" t="s">
        <v>102</v>
      </c>
      <c r="F3648" t="s">
        <v>103</v>
      </c>
      <c r="G3648" t="s">
        <v>102</v>
      </c>
      <c r="H3648" t="s">
        <v>212</v>
      </c>
      <c r="I3648" t="s">
        <v>213</v>
      </c>
      <c r="J3648" t="s">
        <v>214</v>
      </c>
      <c r="K3648" t="s">
        <v>4715</v>
      </c>
      <c r="L3648" t="s">
        <v>2858</v>
      </c>
      <c r="M3648" s="17">
        <f>VLOOKUP($K3648,[1]Budget!$V:$AE,5,0)*IF($C3648="1 - Revenues",1,IF(AND($C3648="5 - Transfers",MID(I3648,15,1)="4"),1,-1))</f>
        <v>0</v>
      </c>
      <c r="N3648" s="17">
        <f>VLOOKUP($K3648,[1]Budget!$V:$AE,6,0)*IF($C3648="1 - Revenues",1,IF(AND($C3648="5 - Transfers",MID(J3648,15,1)="4"),1,-1))</f>
        <v>0</v>
      </c>
      <c r="O3648" s="17">
        <f>IFERROR(IF(RIGHT(LEFT(K3648,15),1)="4",VLOOKUP(K3648,'[1]Budget Worksheet'!A:B,2,0),-1*VLOOKUP(K3648,'[1]Budget Worksheet'!A:B,2,0)),0)</f>
        <v>0</v>
      </c>
      <c r="P3648" s="17">
        <f>VLOOKUP($K3648,[1]Budget!$V:$AE,8,0)*IF($C3648="1 - Revenues",1,IF(AND($C3648="5 - Transfers",MID($K3648,15,1)="4"),1,-1))</f>
        <v>0</v>
      </c>
      <c r="Q3648" s="17">
        <f>VLOOKUP($K3648,[1]Budget!$V:$AE,10,0)*IF($C3648="1 - Revenues",1,IF(AND($C3648="5 - Transfers",MID(K3648,15,1)="4"),1,-1))</f>
        <v>0</v>
      </c>
      <c r="S3648" s="18" t="b">
        <f>IF(LEFT(C3648,1)="1",1,-1)*SUMIF([1]Budget!V:V,'Budget Worksheet for Pivot Tabl'!K3648,[1]Budget!AC:AC)=P3648</f>
        <v>1</v>
      </c>
    </row>
    <row r="3649" spans="1:19" x14ac:dyDescent="0.25">
      <c r="A3649" t="s">
        <v>61</v>
      </c>
      <c r="B3649" t="s">
        <v>62</v>
      </c>
      <c r="C3649" t="s">
        <v>11</v>
      </c>
      <c r="D3649" t="str">
        <f t="shared" si="56"/>
        <v>OUTFLOWS</v>
      </c>
      <c r="E3649" t="s">
        <v>102</v>
      </c>
      <c r="F3649" t="s">
        <v>103</v>
      </c>
      <c r="G3649" t="s">
        <v>102</v>
      </c>
      <c r="H3649" t="s">
        <v>212</v>
      </c>
      <c r="I3649" t="s">
        <v>213</v>
      </c>
      <c r="J3649" t="s">
        <v>214</v>
      </c>
      <c r="K3649" t="s">
        <v>4716</v>
      </c>
      <c r="L3649" t="s">
        <v>560</v>
      </c>
      <c r="M3649" s="17">
        <f>VLOOKUP($K3649,[1]Budget!$V:$AE,5,0)*IF($C3649="1 - Revenues",1,IF(AND($C3649="5 - Transfers",MID(I3649,15,1)="4"),1,-1))</f>
        <v>0</v>
      </c>
      <c r="N3649" s="17">
        <f>VLOOKUP($K3649,[1]Budget!$V:$AE,6,0)*IF($C3649="1 - Revenues",1,IF(AND($C3649="5 - Transfers",MID(J3649,15,1)="4"),1,-1))</f>
        <v>0</v>
      </c>
      <c r="O3649" s="17">
        <f>IFERROR(IF(RIGHT(LEFT(K3649,15),1)="4",VLOOKUP(K3649,'[1]Budget Worksheet'!A:B,2,0),-1*VLOOKUP(K3649,'[1]Budget Worksheet'!A:B,2,0)),0)</f>
        <v>0</v>
      </c>
      <c r="P3649" s="17">
        <f>VLOOKUP($K3649,[1]Budget!$V:$AE,8,0)*IF($C3649="1 - Revenues",1,IF(AND($C3649="5 - Transfers",MID($K3649,15,1)="4"),1,-1))</f>
        <v>0</v>
      </c>
      <c r="Q3649" s="17">
        <f>VLOOKUP($K3649,[1]Budget!$V:$AE,10,0)*IF($C3649="1 - Revenues",1,IF(AND($C3649="5 - Transfers",MID(K3649,15,1)="4"),1,-1))</f>
        <v>0</v>
      </c>
      <c r="S3649" s="18" t="b">
        <f>IF(LEFT(C3649,1)="1",1,-1)*SUMIF([1]Budget!V:V,'Budget Worksheet for Pivot Tabl'!K3649,[1]Budget!AC:AC)=P3649</f>
        <v>1</v>
      </c>
    </row>
    <row r="3650" spans="1:19" x14ac:dyDescent="0.25">
      <c r="A3650" t="s">
        <v>61</v>
      </c>
      <c r="B3650" t="s">
        <v>62</v>
      </c>
      <c r="C3650" t="s">
        <v>9</v>
      </c>
      <c r="D3650" t="str">
        <f t="shared" si="56"/>
        <v>OUTFLOWS</v>
      </c>
      <c r="E3650" t="s">
        <v>110</v>
      </c>
      <c r="F3650" t="s">
        <v>111</v>
      </c>
      <c r="G3650" t="s">
        <v>102</v>
      </c>
      <c r="H3650" t="s">
        <v>212</v>
      </c>
      <c r="I3650" t="s">
        <v>213</v>
      </c>
      <c r="J3650" t="s">
        <v>214</v>
      </c>
      <c r="K3650" t="s">
        <v>4717</v>
      </c>
      <c r="L3650" t="s">
        <v>4718</v>
      </c>
      <c r="M3650" s="17">
        <f>VLOOKUP($K3650,[1]Budget!$V:$AE,5,0)*IF($C3650="1 - Revenues",1,IF(AND($C3650="5 - Transfers",MID(I3650,15,1)="4"),1,-1))</f>
        <v>-17000</v>
      </c>
      <c r="N3650" s="17">
        <f>VLOOKUP($K3650,[1]Budget!$V:$AE,6,0)*IF($C3650="1 - Revenues",1,IF(AND($C3650="5 - Transfers",MID(J3650,15,1)="4"),1,-1))</f>
        <v>0</v>
      </c>
      <c r="O3650" s="17">
        <f>IFERROR(IF(RIGHT(LEFT(K3650,15),1)="4",VLOOKUP(K3650,'[1]Budget Worksheet'!A:B,2,0),-1*VLOOKUP(K3650,'[1]Budget Worksheet'!A:B,2,0)),0)</f>
        <v>0</v>
      </c>
      <c r="P3650" s="17">
        <f>VLOOKUP($K3650,[1]Budget!$V:$AE,8,0)*IF($C3650="1 - Revenues",1,IF(AND($C3650="5 - Transfers",MID($K3650,15,1)="4"),1,-1))</f>
        <v>0</v>
      </c>
      <c r="Q3650" s="17">
        <f>VLOOKUP($K3650,[1]Budget!$V:$AE,10,0)*IF($C3650="1 - Revenues",1,IF(AND($C3650="5 - Transfers",MID(K3650,15,1)="4"),1,-1))</f>
        <v>0</v>
      </c>
      <c r="S3650" s="18" t="b">
        <f>IF(LEFT(C3650,1)="1",1,-1)*SUMIF([1]Budget!V:V,'Budget Worksheet for Pivot Tabl'!K3650,[1]Budget!AC:AC)=P3650</f>
        <v>1</v>
      </c>
    </row>
    <row r="3651" spans="1:19" x14ac:dyDescent="0.25">
      <c r="A3651" t="s">
        <v>61</v>
      </c>
      <c r="B3651" t="s">
        <v>62</v>
      </c>
      <c r="C3651" t="s">
        <v>10</v>
      </c>
      <c r="D3651" t="str">
        <f t="shared" ref="D3651:D3714" si="57">IF(C3651="1 - Revenues","INFLOWS","OUTFLOWS")</f>
        <v>OUTFLOWS</v>
      </c>
      <c r="E3651" t="s">
        <v>110</v>
      </c>
      <c r="F3651" t="s">
        <v>111</v>
      </c>
      <c r="G3651" t="s">
        <v>102</v>
      </c>
      <c r="H3651" t="s">
        <v>212</v>
      </c>
      <c r="I3651" t="s">
        <v>213</v>
      </c>
      <c r="J3651" t="s">
        <v>214</v>
      </c>
      <c r="K3651" t="s">
        <v>4719</v>
      </c>
      <c r="L3651" t="s">
        <v>4720</v>
      </c>
      <c r="M3651" s="17">
        <f>VLOOKUP($K3651,[1]Budget!$V:$AE,5,0)*IF($C3651="1 - Revenues",1,IF(AND($C3651="5 - Transfers",MID(I3651,15,1)="4"),1,-1))</f>
        <v>0</v>
      </c>
      <c r="N3651" s="17">
        <f>VLOOKUP($K3651,[1]Budget!$V:$AE,6,0)*IF($C3651="1 - Revenues",1,IF(AND($C3651="5 - Transfers",MID(J3651,15,1)="4"),1,-1))</f>
        <v>-606000</v>
      </c>
      <c r="O3651" s="17">
        <f>IFERROR(IF(RIGHT(LEFT(K3651,15),1)="4",VLOOKUP(K3651,'[1]Budget Worksheet'!A:B,2,0),-1*VLOOKUP(K3651,'[1]Budget Worksheet'!A:B,2,0)),0)</f>
        <v>-650939</v>
      </c>
      <c r="P3651" s="17">
        <f>VLOOKUP($K3651,[1]Budget!$V:$AE,8,0)*IF($C3651="1 - Revenues",1,IF(AND($C3651="5 - Transfers",MID($K3651,15,1)="4"),1,-1))</f>
        <v>-650939</v>
      </c>
      <c r="Q3651" s="17">
        <f>VLOOKUP($K3651,[1]Budget!$V:$AE,10,0)*IF($C3651="1 - Revenues",1,IF(AND($C3651="5 - Transfers",MID(K3651,15,1)="4"),1,-1))</f>
        <v>0</v>
      </c>
      <c r="S3651" s="18" t="b">
        <f>IF(LEFT(C3651,1)="1",1,-1)*SUMIF([1]Budget!V:V,'Budget Worksheet for Pivot Tabl'!K3651,[1]Budget!AC:AC)=P3651</f>
        <v>1</v>
      </c>
    </row>
    <row r="3652" spans="1:19" x14ac:dyDescent="0.25">
      <c r="A3652" t="s">
        <v>61</v>
      </c>
      <c r="B3652" t="s">
        <v>62</v>
      </c>
      <c r="C3652" t="s">
        <v>9</v>
      </c>
      <c r="D3652" t="str">
        <f t="shared" si="57"/>
        <v>OUTFLOWS</v>
      </c>
      <c r="E3652" t="s">
        <v>110</v>
      </c>
      <c r="F3652" t="s">
        <v>111</v>
      </c>
      <c r="G3652" t="s">
        <v>102</v>
      </c>
      <c r="H3652" t="s">
        <v>212</v>
      </c>
      <c r="I3652" t="s">
        <v>2902</v>
      </c>
      <c r="J3652" t="s">
        <v>2903</v>
      </c>
      <c r="K3652" t="s">
        <v>4721</v>
      </c>
      <c r="L3652" t="s">
        <v>4722</v>
      </c>
      <c r="M3652" s="17">
        <f>VLOOKUP($K3652,[1]Budget!$V:$AE,5,0)*IF($C3652="1 - Revenues",1,IF(AND($C3652="5 - Transfers",MID(I3652,15,1)="4"),1,-1))</f>
        <v>0</v>
      </c>
      <c r="N3652" s="17">
        <f>VLOOKUP($K3652,[1]Budget!$V:$AE,6,0)*IF($C3652="1 - Revenues",1,IF(AND($C3652="5 - Transfers",MID(J3652,15,1)="4"),1,-1))</f>
        <v>0</v>
      </c>
      <c r="O3652" s="17">
        <f>IFERROR(IF(RIGHT(LEFT(K3652,15),1)="4",VLOOKUP(K3652,'[1]Budget Worksheet'!A:B,2,0),-1*VLOOKUP(K3652,'[1]Budget Worksheet'!A:B,2,0)),0)</f>
        <v>-300000</v>
      </c>
      <c r="P3652" s="17">
        <f>VLOOKUP($K3652,[1]Budget!$V:$AE,8,0)*IF($C3652="1 - Revenues",1,IF(AND($C3652="5 - Transfers",MID($K3652,15,1)="4"),1,-1))</f>
        <v>-300000</v>
      </c>
      <c r="Q3652" s="17">
        <f>VLOOKUP($K3652,[1]Budget!$V:$AE,10,0)*IF($C3652="1 - Revenues",1,IF(AND($C3652="5 - Transfers",MID(K3652,15,1)="4"),1,-1))</f>
        <v>0</v>
      </c>
      <c r="S3652" s="18" t="b">
        <f>IF(LEFT(C3652,1)="1",1,-1)*SUMIF([1]Budget!V:V,'Budget Worksheet for Pivot Tabl'!K3652,[1]Budget!AC:AC)=P3652</f>
        <v>1</v>
      </c>
    </row>
    <row r="3653" spans="1:19" x14ac:dyDescent="0.25">
      <c r="A3653" t="s">
        <v>61</v>
      </c>
      <c r="B3653" t="s">
        <v>62</v>
      </c>
      <c r="C3653" t="s">
        <v>9</v>
      </c>
      <c r="D3653" t="str">
        <f t="shared" si="57"/>
        <v>OUTFLOWS</v>
      </c>
      <c r="E3653" t="s">
        <v>110</v>
      </c>
      <c r="F3653" t="s">
        <v>111</v>
      </c>
      <c r="G3653" t="s">
        <v>102</v>
      </c>
      <c r="H3653" t="s">
        <v>212</v>
      </c>
      <c r="I3653" t="s">
        <v>2902</v>
      </c>
      <c r="J3653" t="s">
        <v>2903</v>
      </c>
      <c r="K3653" t="s">
        <v>4723</v>
      </c>
      <c r="L3653" t="s">
        <v>4724</v>
      </c>
      <c r="M3653" s="17">
        <f>VLOOKUP($K3653,[1]Budget!$V:$AE,5,0)*IF($C3653="1 - Revenues",1,IF(AND($C3653="5 - Transfers",MID(I3653,15,1)="4"),1,-1))</f>
        <v>0</v>
      </c>
      <c r="N3653" s="17">
        <f>VLOOKUP($K3653,[1]Budget!$V:$AE,6,0)*IF($C3653="1 - Revenues",1,IF(AND($C3653="5 - Transfers",MID(J3653,15,1)="4"),1,-1))</f>
        <v>0</v>
      </c>
      <c r="O3653" s="17">
        <f>IFERROR(IF(RIGHT(LEFT(K3653,15),1)="4",VLOOKUP(K3653,'[1]Budget Worksheet'!A:B,2,0),-1*VLOOKUP(K3653,'[1]Budget Worksheet'!A:B,2,0)),0)</f>
        <v>-55000</v>
      </c>
      <c r="P3653" s="17">
        <f>VLOOKUP($K3653,[1]Budget!$V:$AE,8,0)*IF($C3653="1 - Revenues",1,IF(AND($C3653="5 - Transfers",MID($K3653,15,1)="4"),1,-1))</f>
        <v>-55000</v>
      </c>
      <c r="Q3653" s="17">
        <f>VLOOKUP($K3653,[1]Budget!$V:$AE,10,0)*IF($C3653="1 - Revenues",1,IF(AND($C3653="5 - Transfers",MID(K3653,15,1)="4"),1,-1))</f>
        <v>0</v>
      </c>
      <c r="S3653" s="18" t="b">
        <f>IF(LEFT(C3653,1)="1",1,-1)*SUMIF([1]Budget!V:V,'Budget Worksheet for Pivot Tabl'!K3653,[1]Budget!AC:AC)=P3653</f>
        <v>1</v>
      </c>
    </row>
    <row r="3654" spans="1:19" x14ac:dyDescent="0.25">
      <c r="A3654" t="s">
        <v>61</v>
      </c>
      <c r="B3654" t="s">
        <v>62</v>
      </c>
      <c r="C3654" t="s">
        <v>10</v>
      </c>
      <c r="D3654" t="str">
        <f t="shared" si="57"/>
        <v>OUTFLOWS</v>
      </c>
      <c r="E3654" t="s">
        <v>110</v>
      </c>
      <c r="F3654" t="s">
        <v>111</v>
      </c>
      <c r="G3654" t="s">
        <v>102</v>
      </c>
      <c r="H3654" t="s">
        <v>212</v>
      </c>
      <c r="I3654" t="s">
        <v>213</v>
      </c>
      <c r="J3654" t="s">
        <v>214</v>
      </c>
      <c r="K3654" t="s">
        <v>4725</v>
      </c>
      <c r="L3654" t="s">
        <v>4712</v>
      </c>
      <c r="M3654" s="17">
        <f>VLOOKUP($K3654,[1]Budget!$V:$AE,5,0)*IF($C3654="1 - Revenues",1,IF(AND($C3654="5 - Transfers",MID(I3654,15,1)="4"),1,-1))</f>
        <v>-3956000</v>
      </c>
      <c r="N3654" s="17">
        <f>VLOOKUP($K3654,[1]Budget!$V:$AE,6,0)*IF($C3654="1 - Revenues",1,IF(AND($C3654="5 - Transfers",MID(J3654,15,1)="4"),1,-1))</f>
        <v>-484000</v>
      </c>
      <c r="O3654" s="17">
        <f>IFERROR(IF(RIGHT(LEFT(K3654,15),1)="4",VLOOKUP(K3654,'[1]Budget Worksheet'!A:B,2,0),-1*VLOOKUP(K3654,'[1]Budget Worksheet'!A:B,2,0)),0)</f>
        <v>0</v>
      </c>
      <c r="P3654" s="17">
        <f>VLOOKUP($K3654,[1]Budget!$V:$AE,8,0)*IF($C3654="1 - Revenues",1,IF(AND($C3654="5 - Transfers",MID($K3654,15,1)="4"),1,-1))</f>
        <v>0</v>
      </c>
      <c r="Q3654" s="17">
        <f>VLOOKUP($K3654,[1]Budget!$V:$AE,10,0)*IF($C3654="1 - Revenues",1,IF(AND($C3654="5 - Transfers",MID(K3654,15,1)="4"),1,-1))</f>
        <v>0</v>
      </c>
      <c r="S3654" s="18" t="b">
        <f>IF(LEFT(C3654,1)="1",1,-1)*SUMIF([1]Budget!V:V,'Budget Worksheet for Pivot Tabl'!K3654,[1]Budget!AC:AC)=P3654</f>
        <v>1</v>
      </c>
    </row>
    <row r="3655" spans="1:19" x14ac:dyDescent="0.25">
      <c r="A3655" t="s">
        <v>61</v>
      </c>
      <c r="B3655" t="s">
        <v>62</v>
      </c>
      <c r="C3655" t="s">
        <v>9</v>
      </c>
      <c r="D3655" t="str">
        <f t="shared" si="57"/>
        <v>OUTFLOWS</v>
      </c>
      <c r="E3655" t="s">
        <v>110</v>
      </c>
      <c r="F3655" t="s">
        <v>111</v>
      </c>
      <c r="G3655" t="s">
        <v>102</v>
      </c>
      <c r="H3655" t="s">
        <v>212</v>
      </c>
      <c r="I3655" t="s">
        <v>213</v>
      </c>
      <c r="J3655" t="s">
        <v>214</v>
      </c>
      <c r="K3655" t="s">
        <v>4726</v>
      </c>
      <c r="L3655" t="s">
        <v>2910</v>
      </c>
      <c r="M3655" s="17">
        <f>VLOOKUP($K3655,[1]Budget!$V:$AE,5,0)*IF($C3655="1 - Revenues",1,IF(AND($C3655="5 - Transfers",MID(I3655,15,1)="4"),1,-1))</f>
        <v>0</v>
      </c>
      <c r="N3655" s="17">
        <f>VLOOKUP($K3655,[1]Budget!$V:$AE,6,0)*IF($C3655="1 - Revenues",1,IF(AND($C3655="5 - Transfers",MID(J3655,15,1)="4"),1,-1))</f>
        <v>0</v>
      </c>
      <c r="O3655" s="17">
        <f>IFERROR(IF(RIGHT(LEFT(K3655,15),1)="4",VLOOKUP(K3655,'[1]Budget Worksheet'!A:B,2,0),-1*VLOOKUP(K3655,'[1]Budget Worksheet'!A:B,2,0)),0)</f>
        <v>0</v>
      </c>
      <c r="P3655" s="17">
        <f>VLOOKUP($K3655,[1]Budget!$V:$AE,8,0)*IF($C3655="1 - Revenues",1,IF(AND($C3655="5 - Transfers",MID($K3655,15,1)="4"),1,-1))</f>
        <v>0</v>
      </c>
      <c r="Q3655" s="17">
        <f>VLOOKUP($K3655,[1]Budget!$V:$AE,10,0)*IF($C3655="1 - Revenues",1,IF(AND($C3655="5 - Transfers",MID(K3655,15,1)="4"),1,-1))</f>
        <v>0</v>
      </c>
      <c r="S3655" s="18" t="b">
        <f>IF(LEFT(C3655,1)="1",1,-1)*SUMIF([1]Budget!V:V,'Budget Worksheet for Pivot Tabl'!K3655,[1]Budget!AC:AC)=P3655</f>
        <v>1</v>
      </c>
    </row>
    <row r="3656" spans="1:19" x14ac:dyDescent="0.25">
      <c r="A3656" t="s">
        <v>61</v>
      </c>
      <c r="B3656" t="s">
        <v>62</v>
      </c>
      <c r="C3656" t="s">
        <v>9</v>
      </c>
      <c r="D3656" t="str">
        <f t="shared" si="57"/>
        <v>OUTFLOWS</v>
      </c>
      <c r="E3656" t="s">
        <v>110</v>
      </c>
      <c r="F3656" t="s">
        <v>111</v>
      </c>
      <c r="G3656" t="s">
        <v>102</v>
      </c>
      <c r="H3656" t="s">
        <v>212</v>
      </c>
      <c r="I3656" t="s">
        <v>213</v>
      </c>
      <c r="J3656" t="s">
        <v>214</v>
      </c>
      <c r="K3656" t="s">
        <v>4727</v>
      </c>
      <c r="L3656" t="s">
        <v>4724</v>
      </c>
      <c r="M3656" s="17">
        <f>VLOOKUP($K3656,[1]Budget!$V:$AE,5,0)*IF($C3656="1 - Revenues",1,IF(AND($C3656="5 - Transfers",MID(I3656,15,1)="4"),1,-1))</f>
        <v>-54000</v>
      </c>
      <c r="N3656" s="17">
        <f>VLOOKUP($K3656,[1]Budget!$V:$AE,6,0)*IF($C3656="1 - Revenues",1,IF(AND($C3656="5 - Transfers",MID(J3656,15,1)="4"),1,-1))</f>
        <v>0</v>
      </c>
      <c r="O3656" s="17">
        <f>IFERROR(IF(RIGHT(LEFT(K3656,15),1)="4",VLOOKUP(K3656,'[1]Budget Worksheet'!A:B,2,0),-1*VLOOKUP(K3656,'[1]Budget Worksheet'!A:B,2,0)),0)</f>
        <v>0</v>
      </c>
      <c r="P3656" s="17">
        <f>VLOOKUP($K3656,[1]Budget!$V:$AE,8,0)*IF($C3656="1 - Revenues",1,IF(AND($C3656="5 - Transfers",MID($K3656,15,1)="4"),1,-1))</f>
        <v>0</v>
      </c>
      <c r="Q3656" s="17">
        <f>VLOOKUP($K3656,[1]Budget!$V:$AE,10,0)*IF($C3656="1 - Revenues",1,IF(AND($C3656="5 - Transfers",MID(K3656,15,1)="4"),1,-1))</f>
        <v>0</v>
      </c>
      <c r="S3656" s="18" t="b">
        <f>IF(LEFT(C3656,1)="1",1,-1)*SUMIF([1]Budget!V:V,'Budget Worksheet for Pivot Tabl'!K3656,[1]Budget!AC:AC)=P3656</f>
        <v>1</v>
      </c>
    </row>
    <row r="3657" spans="1:19" x14ac:dyDescent="0.25">
      <c r="A3657" t="s">
        <v>61</v>
      </c>
      <c r="B3657" t="s">
        <v>62</v>
      </c>
      <c r="C3657" t="s">
        <v>9</v>
      </c>
      <c r="D3657" t="str">
        <f t="shared" si="57"/>
        <v>OUTFLOWS</v>
      </c>
      <c r="E3657" t="s">
        <v>110</v>
      </c>
      <c r="F3657" t="s">
        <v>111</v>
      </c>
      <c r="G3657" t="s">
        <v>102</v>
      </c>
      <c r="H3657" t="s">
        <v>212</v>
      </c>
      <c r="I3657" t="s">
        <v>213</v>
      </c>
      <c r="J3657" t="s">
        <v>214</v>
      </c>
      <c r="K3657" t="s">
        <v>4728</v>
      </c>
      <c r="L3657" t="s">
        <v>2914</v>
      </c>
      <c r="M3657" s="17">
        <f>VLOOKUP($K3657,[1]Budget!$V:$AE,5,0)*IF($C3657="1 - Revenues",1,IF(AND($C3657="5 - Transfers",MID(I3657,15,1)="4"),1,-1))</f>
        <v>0</v>
      </c>
      <c r="N3657" s="17">
        <f>VLOOKUP($K3657,[1]Budget!$V:$AE,6,0)*IF($C3657="1 - Revenues",1,IF(AND($C3657="5 - Transfers",MID(J3657,15,1)="4"),1,-1))</f>
        <v>0</v>
      </c>
      <c r="O3657" s="17">
        <f>IFERROR(IF(RIGHT(LEFT(K3657,15),1)="4",VLOOKUP(K3657,'[1]Budget Worksheet'!A:B,2,0),-1*VLOOKUP(K3657,'[1]Budget Worksheet'!A:B,2,0)),0)</f>
        <v>0</v>
      </c>
      <c r="P3657" s="17">
        <f>VLOOKUP($K3657,[1]Budget!$V:$AE,8,0)*IF($C3657="1 - Revenues",1,IF(AND($C3657="5 - Transfers",MID($K3657,15,1)="4"),1,-1))</f>
        <v>0</v>
      </c>
      <c r="Q3657" s="17">
        <f>VLOOKUP($K3657,[1]Budget!$V:$AE,10,0)*IF($C3657="1 - Revenues",1,IF(AND($C3657="5 - Transfers",MID(K3657,15,1)="4"),1,-1))</f>
        <v>0</v>
      </c>
      <c r="S3657" s="18" t="b">
        <f>IF(LEFT(C3657,1)="1",1,-1)*SUMIF([1]Budget!V:V,'Budget Worksheet for Pivot Tabl'!K3657,[1]Budget!AC:AC)=P3657</f>
        <v>1</v>
      </c>
    </row>
    <row r="3658" spans="1:19" x14ac:dyDescent="0.25">
      <c r="A3658" t="s">
        <v>63</v>
      </c>
      <c r="B3658" t="s">
        <v>64</v>
      </c>
      <c r="C3658" t="s">
        <v>11</v>
      </c>
      <c r="D3658" t="str">
        <f t="shared" si="57"/>
        <v>OUTFLOWS</v>
      </c>
      <c r="E3658" t="s">
        <v>102</v>
      </c>
      <c r="F3658" t="s">
        <v>103</v>
      </c>
      <c r="G3658" t="s">
        <v>102</v>
      </c>
      <c r="H3658" t="s">
        <v>212</v>
      </c>
      <c r="I3658" t="s">
        <v>213</v>
      </c>
      <c r="J3658" t="s">
        <v>214</v>
      </c>
      <c r="K3658" t="s">
        <v>4729</v>
      </c>
      <c r="L3658" t="s">
        <v>2931</v>
      </c>
      <c r="M3658" s="17">
        <f>VLOOKUP($K3658,[1]Budget!$V:$AE,5,0)*IF($C3658="1 - Revenues",1,IF(AND($C3658="5 - Transfers",MID(I3658,15,1)="4"),1,-1))</f>
        <v>0</v>
      </c>
      <c r="N3658" s="17">
        <f>VLOOKUP($K3658,[1]Budget!$V:$AE,6,0)*IF($C3658="1 - Revenues",1,IF(AND($C3658="5 - Transfers",MID(J3658,15,1)="4"),1,-1))</f>
        <v>0</v>
      </c>
      <c r="O3658" s="17">
        <f>IFERROR(IF(RIGHT(LEFT(K3658,15),1)="4",VLOOKUP(K3658,'[1]Budget Worksheet'!A:B,2,0),-1*VLOOKUP(K3658,'[1]Budget Worksheet'!A:B,2,0)),0)</f>
        <v>22900</v>
      </c>
      <c r="P3658" s="17">
        <f>VLOOKUP($K3658,[1]Budget!$V:$AE,8,0)*IF($C3658="1 - Revenues",1,IF(AND($C3658="5 - Transfers",MID($K3658,15,1)="4"),1,-1))</f>
        <v>22900</v>
      </c>
      <c r="Q3658" s="17">
        <f>VLOOKUP($K3658,[1]Budget!$V:$AE,10,0)*IF($C3658="1 - Revenues",1,IF(AND($C3658="5 - Transfers",MID(K3658,15,1)="4"),1,-1))</f>
        <v>0</v>
      </c>
      <c r="S3658" s="18" t="b">
        <f>IF(LEFT(C3658,1)="1",1,-1)*SUMIF([1]Budget!V:V,'Budget Worksheet for Pivot Tabl'!K3658,[1]Budget!AC:AC)=P3658</f>
        <v>0</v>
      </c>
    </row>
    <row r="3659" spans="1:19" x14ac:dyDescent="0.25">
      <c r="A3659" t="s">
        <v>63</v>
      </c>
      <c r="B3659" t="s">
        <v>64</v>
      </c>
      <c r="C3659" t="s">
        <v>7</v>
      </c>
      <c r="D3659" t="str">
        <f t="shared" si="57"/>
        <v>INFLOWS</v>
      </c>
      <c r="E3659" t="s">
        <v>112</v>
      </c>
      <c r="F3659" t="s">
        <v>113</v>
      </c>
      <c r="G3659" t="s">
        <v>2965</v>
      </c>
      <c r="H3659" t="s">
        <v>2966</v>
      </c>
      <c r="I3659" t="s">
        <v>2967</v>
      </c>
      <c r="J3659" t="s">
        <v>2968</v>
      </c>
      <c r="K3659" t="s">
        <v>4730</v>
      </c>
      <c r="L3659" t="s">
        <v>4731</v>
      </c>
      <c r="M3659" s="17">
        <f>VLOOKUP($K3659,[1]Budget!$V:$AE,5,0)*IF($C3659="1 - Revenues",1,IF(AND($C3659="5 - Transfers",MID(I3659,15,1)="4"),1,-1))</f>
        <v>0</v>
      </c>
      <c r="N3659" s="17">
        <f>VLOOKUP($K3659,[1]Budget!$V:$AE,6,0)*IF($C3659="1 - Revenues",1,IF(AND($C3659="5 - Transfers",MID(J3659,15,1)="4"),1,-1))</f>
        <v>58000</v>
      </c>
      <c r="O3659" s="17">
        <f>IFERROR(IF(RIGHT(LEFT(K3659,15),1)="4",VLOOKUP(K3659,'[1]Budget Worksheet'!A:B,2,0),-1*VLOOKUP(K3659,'[1]Budget Worksheet'!A:B,2,0)),0)</f>
        <v>0</v>
      </c>
      <c r="P3659" s="17">
        <f>VLOOKUP($K3659,[1]Budget!$V:$AE,8,0)*IF($C3659="1 - Revenues",1,IF(AND($C3659="5 - Transfers",MID($K3659,15,1)="4"),1,-1))</f>
        <v>0</v>
      </c>
      <c r="Q3659" s="17">
        <f>VLOOKUP($K3659,[1]Budget!$V:$AE,10,0)*IF($C3659="1 - Revenues",1,IF(AND($C3659="5 - Transfers",MID(K3659,15,1)="4"),1,-1))</f>
        <v>0</v>
      </c>
      <c r="S3659" s="18" t="b">
        <f>IF(LEFT(C3659,1)="1",1,-1)*SUMIF([1]Budget!V:V,'Budget Worksheet for Pivot Tabl'!K3659,[1]Budget!AC:AC)=P3659</f>
        <v>1</v>
      </c>
    </row>
    <row r="3660" spans="1:19" x14ac:dyDescent="0.25">
      <c r="A3660" t="s">
        <v>63</v>
      </c>
      <c r="B3660" t="s">
        <v>64</v>
      </c>
      <c r="C3660" t="s">
        <v>7</v>
      </c>
      <c r="D3660" t="str">
        <f t="shared" si="57"/>
        <v>INFLOWS</v>
      </c>
      <c r="E3660" t="s">
        <v>116</v>
      </c>
      <c r="F3660" t="s">
        <v>117</v>
      </c>
      <c r="G3660" t="s">
        <v>2965</v>
      </c>
      <c r="H3660" t="s">
        <v>2966</v>
      </c>
      <c r="I3660" t="s">
        <v>2967</v>
      </c>
      <c r="J3660" t="s">
        <v>2968</v>
      </c>
      <c r="K3660" t="s">
        <v>4732</v>
      </c>
      <c r="L3660" t="s">
        <v>4731</v>
      </c>
      <c r="M3660" s="17">
        <f>VLOOKUP($K3660,[1]Budget!$V:$AE,5,0)*IF($C3660="1 - Revenues",1,IF(AND($C3660="5 - Transfers",MID(I3660,15,1)="4"),1,-1))</f>
        <v>0</v>
      </c>
      <c r="N3660" s="17">
        <f>VLOOKUP($K3660,[1]Budget!$V:$AE,6,0)*IF($C3660="1 - Revenues",1,IF(AND($C3660="5 - Transfers",MID(J3660,15,1)="4"),1,-1))</f>
        <v>0</v>
      </c>
      <c r="O3660" s="17">
        <f>IFERROR(IF(RIGHT(LEFT(K3660,15),1)="4",VLOOKUP(K3660,'[1]Budget Worksheet'!A:B,2,0),-1*VLOOKUP(K3660,'[1]Budget Worksheet'!A:B,2,0)),0)</f>
        <v>19816</v>
      </c>
      <c r="P3660" s="17">
        <f>VLOOKUP($K3660,[1]Budget!$V:$AE,8,0)*IF($C3660="1 - Revenues",1,IF(AND($C3660="5 - Transfers",MID($K3660,15,1)="4"),1,-1))</f>
        <v>19816</v>
      </c>
      <c r="Q3660" s="17">
        <f>VLOOKUP($K3660,[1]Budget!$V:$AE,10,0)*IF($C3660="1 - Revenues",1,IF(AND($C3660="5 - Transfers",MID(K3660,15,1)="4"),1,-1))</f>
        <v>0</v>
      </c>
      <c r="S3660" s="18" t="b">
        <f>IF(LEFT(C3660,1)="1",1,-1)*SUMIF([1]Budget!V:V,'Budget Worksheet for Pivot Tabl'!K3660,[1]Budget!AC:AC)=P3660</f>
        <v>1</v>
      </c>
    </row>
    <row r="3661" spans="1:19" x14ac:dyDescent="0.25">
      <c r="A3661" t="s">
        <v>63</v>
      </c>
      <c r="B3661" t="s">
        <v>64</v>
      </c>
      <c r="C3661" t="s">
        <v>7</v>
      </c>
      <c r="D3661" t="str">
        <f t="shared" si="57"/>
        <v>INFLOWS</v>
      </c>
      <c r="E3661" t="s">
        <v>114</v>
      </c>
      <c r="F3661" t="s">
        <v>115</v>
      </c>
      <c r="G3661" t="s">
        <v>116</v>
      </c>
      <c r="H3661" t="s">
        <v>447</v>
      </c>
      <c r="I3661" t="s">
        <v>325</v>
      </c>
      <c r="J3661" t="s">
        <v>326</v>
      </c>
      <c r="K3661" t="s">
        <v>4733</v>
      </c>
      <c r="L3661" t="s">
        <v>4734</v>
      </c>
      <c r="M3661" s="17">
        <f>VLOOKUP($K3661,[1]Budget!$V:$AE,5,0)*IF($C3661="1 - Revenues",1,IF(AND($C3661="5 - Transfers",MID(I3661,15,1)="4"),1,-1))</f>
        <v>0</v>
      </c>
      <c r="N3661" s="17">
        <f>VLOOKUP($K3661,[1]Budget!$V:$AE,6,0)*IF($C3661="1 - Revenues",1,IF(AND($C3661="5 - Transfers",MID(J3661,15,1)="4"),1,-1))</f>
        <v>0</v>
      </c>
      <c r="O3661" s="17">
        <f>IFERROR(IF(RIGHT(LEFT(K3661,15),1)="4",VLOOKUP(K3661,'[1]Budget Worksheet'!A:B,2,0),-1*VLOOKUP(K3661,'[1]Budget Worksheet'!A:B,2,0)),0)</f>
        <v>0</v>
      </c>
      <c r="P3661" s="17">
        <f>VLOOKUP($K3661,[1]Budget!$V:$AE,8,0)*IF($C3661="1 - Revenues",1,IF(AND($C3661="5 - Transfers",MID($K3661,15,1)="4"),1,-1))</f>
        <v>0</v>
      </c>
      <c r="Q3661" s="17">
        <f>VLOOKUP($K3661,[1]Budget!$V:$AE,10,0)*IF($C3661="1 - Revenues",1,IF(AND($C3661="5 - Transfers",MID(K3661,15,1)="4"),1,-1))</f>
        <v>0</v>
      </c>
      <c r="S3661" s="18" t="b">
        <f>IF(LEFT(C3661,1)="1",1,-1)*SUMIF([1]Budget!V:V,'Budget Worksheet for Pivot Tabl'!K3661,[1]Budget!AC:AC)=P3661</f>
        <v>1</v>
      </c>
    </row>
    <row r="3662" spans="1:19" x14ac:dyDescent="0.25">
      <c r="A3662" t="s">
        <v>63</v>
      </c>
      <c r="B3662" t="s">
        <v>64</v>
      </c>
      <c r="C3662" t="s">
        <v>9</v>
      </c>
      <c r="D3662" t="str">
        <f t="shared" si="57"/>
        <v>OUTFLOWS</v>
      </c>
      <c r="E3662" t="s">
        <v>114</v>
      </c>
      <c r="F3662" t="s">
        <v>115</v>
      </c>
      <c r="G3662" t="s">
        <v>116</v>
      </c>
      <c r="H3662" t="s">
        <v>447</v>
      </c>
      <c r="I3662" t="s">
        <v>325</v>
      </c>
      <c r="J3662" t="s">
        <v>326</v>
      </c>
      <c r="K3662" t="s">
        <v>4735</v>
      </c>
      <c r="L3662" t="s">
        <v>476</v>
      </c>
      <c r="M3662" s="17">
        <f>VLOOKUP($K3662,[1]Budget!$V:$AE,5,0)*IF($C3662="1 - Revenues",1,IF(AND($C3662="5 - Transfers",MID(I3662,15,1)="4"),1,-1))</f>
        <v>0</v>
      </c>
      <c r="N3662" s="17">
        <f>VLOOKUP($K3662,[1]Budget!$V:$AE,6,0)*IF($C3662="1 - Revenues",1,IF(AND($C3662="5 - Transfers",MID(J3662,15,1)="4"),1,-1))</f>
        <v>0</v>
      </c>
      <c r="O3662" s="17">
        <f>IFERROR(IF(RIGHT(LEFT(K3662,15),1)="4",VLOOKUP(K3662,'[1]Budget Worksheet'!A:B,2,0),-1*VLOOKUP(K3662,'[1]Budget Worksheet'!A:B,2,0)),0)</f>
        <v>0</v>
      </c>
      <c r="P3662" s="17">
        <f>VLOOKUP($K3662,[1]Budget!$V:$AE,8,0)*IF($C3662="1 - Revenues",1,IF(AND($C3662="5 - Transfers",MID($K3662,15,1)="4"),1,-1))</f>
        <v>0</v>
      </c>
      <c r="Q3662" s="17">
        <f>VLOOKUP($K3662,[1]Budget!$V:$AE,10,0)*IF($C3662="1 - Revenues",1,IF(AND($C3662="5 - Transfers",MID(K3662,15,1)="4"),1,-1))</f>
        <v>0</v>
      </c>
      <c r="S3662" s="18" t="b">
        <f>IF(LEFT(C3662,1)="1",1,-1)*SUMIF([1]Budget!V:V,'Budget Worksheet for Pivot Tabl'!K3662,[1]Budget!AC:AC)=P3662</f>
        <v>1</v>
      </c>
    </row>
    <row r="3663" spans="1:19" x14ac:dyDescent="0.25">
      <c r="A3663" t="s">
        <v>63</v>
      </c>
      <c r="B3663" t="s">
        <v>64</v>
      </c>
      <c r="C3663" t="s">
        <v>8</v>
      </c>
      <c r="D3663" t="str">
        <f t="shared" si="57"/>
        <v>OUTFLOWS</v>
      </c>
      <c r="E3663" t="s">
        <v>102</v>
      </c>
      <c r="F3663" t="s">
        <v>103</v>
      </c>
      <c r="G3663" t="s">
        <v>102</v>
      </c>
      <c r="H3663" t="s">
        <v>212</v>
      </c>
      <c r="I3663" t="s">
        <v>213</v>
      </c>
      <c r="J3663" t="s">
        <v>214</v>
      </c>
      <c r="K3663" t="s">
        <v>4736</v>
      </c>
      <c r="L3663" t="s">
        <v>590</v>
      </c>
      <c r="M3663" s="17">
        <f>VLOOKUP($K3663,[1]Budget!$V:$AE,5,0)*IF($C3663="1 - Revenues",1,IF(AND($C3663="5 - Transfers",MID(I3663,15,1)="4"),1,-1))</f>
        <v>0</v>
      </c>
      <c r="N3663" s="17">
        <f>VLOOKUP($K3663,[1]Budget!$V:$AE,6,0)*IF($C3663="1 - Revenues",1,IF(AND($C3663="5 - Transfers",MID(J3663,15,1)="4"),1,-1))</f>
        <v>-72000</v>
      </c>
      <c r="O3663" s="17">
        <f>IFERROR(IF(RIGHT(LEFT(K3663,15),1)="4",VLOOKUP(K3663,'[1]Budget Worksheet'!A:B,2,0),-1*VLOOKUP(K3663,'[1]Budget Worksheet'!A:B,2,0)),0)</f>
        <v>-80629</v>
      </c>
      <c r="P3663" s="17">
        <f>VLOOKUP($K3663,[1]Budget!$V:$AE,8,0)*IF($C3663="1 - Revenues",1,IF(AND($C3663="5 - Transfers",MID($K3663,15,1)="4"),1,-1))</f>
        <v>-80629</v>
      </c>
      <c r="Q3663" s="17">
        <f>VLOOKUP($K3663,[1]Budget!$V:$AE,10,0)*IF($C3663="1 - Revenues",1,IF(AND($C3663="5 - Transfers",MID(K3663,15,1)="4"),1,-1))</f>
        <v>0</v>
      </c>
      <c r="S3663" s="18" t="b">
        <f>IF(LEFT(C3663,1)="1",1,-1)*SUMIF([1]Budget!V:V,'Budget Worksheet for Pivot Tabl'!K3663,[1]Budget!AC:AC)=P3663</f>
        <v>1</v>
      </c>
    </row>
    <row r="3664" spans="1:19" x14ac:dyDescent="0.25">
      <c r="A3664" t="s">
        <v>63</v>
      </c>
      <c r="B3664" t="s">
        <v>64</v>
      </c>
      <c r="C3664" t="s">
        <v>8</v>
      </c>
      <c r="D3664" t="str">
        <f t="shared" si="57"/>
        <v>OUTFLOWS</v>
      </c>
      <c r="E3664" t="s">
        <v>102</v>
      </c>
      <c r="F3664" t="s">
        <v>103</v>
      </c>
      <c r="G3664" t="s">
        <v>102</v>
      </c>
      <c r="H3664" t="s">
        <v>212</v>
      </c>
      <c r="I3664" t="s">
        <v>213</v>
      </c>
      <c r="J3664" t="s">
        <v>214</v>
      </c>
      <c r="K3664" t="s">
        <v>4737</v>
      </c>
      <c r="L3664" t="s">
        <v>582</v>
      </c>
      <c r="M3664" s="17">
        <f>VLOOKUP($K3664,[1]Budget!$V:$AE,5,0)*IF($C3664="1 - Revenues",1,IF(AND($C3664="5 - Transfers",MID(I3664,15,1)="4"),1,-1))</f>
        <v>0</v>
      </c>
      <c r="N3664" s="17">
        <f>VLOOKUP($K3664,[1]Budget!$V:$AE,6,0)*IF($C3664="1 - Revenues",1,IF(AND($C3664="5 - Transfers",MID(J3664,15,1)="4"),1,-1))</f>
        <v>-14000</v>
      </c>
      <c r="O3664" s="17">
        <f>IFERROR(IF(RIGHT(LEFT(K3664,15),1)="4",VLOOKUP(K3664,'[1]Budget Worksheet'!A:B,2,0),-1*VLOOKUP(K3664,'[1]Budget Worksheet'!A:B,2,0)),0)</f>
        <v>0</v>
      </c>
      <c r="P3664" s="17">
        <f>VLOOKUP($K3664,[1]Budget!$V:$AE,8,0)*IF($C3664="1 - Revenues",1,IF(AND($C3664="5 - Transfers",MID($K3664,15,1)="4"),1,-1))</f>
        <v>0</v>
      </c>
      <c r="Q3664" s="17">
        <f>VLOOKUP($K3664,[1]Budget!$V:$AE,10,0)*IF($C3664="1 - Revenues",1,IF(AND($C3664="5 - Transfers",MID(K3664,15,1)="4"),1,-1))</f>
        <v>0</v>
      </c>
      <c r="S3664" s="18" t="b">
        <f>IF(LEFT(C3664,1)="1",1,-1)*SUMIF([1]Budget!V:V,'Budget Worksheet for Pivot Tabl'!K3664,[1]Budget!AC:AC)=P3664</f>
        <v>1</v>
      </c>
    </row>
    <row r="3665" spans="1:19" x14ac:dyDescent="0.25">
      <c r="A3665" t="s">
        <v>63</v>
      </c>
      <c r="B3665" t="s">
        <v>64</v>
      </c>
      <c r="C3665" t="s">
        <v>8</v>
      </c>
      <c r="D3665" t="str">
        <f t="shared" si="57"/>
        <v>OUTFLOWS</v>
      </c>
      <c r="E3665" t="s">
        <v>102</v>
      </c>
      <c r="F3665" t="s">
        <v>103</v>
      </c>
      <c r="G3665" t="s">
        <v>102</v>
      </c>
      <c r="H3665" t="s">
        <v>212</v>
      </c>
      <c r="I3665" t="s">
        <v>213</v>
      </c>
      <c r="J3665" t="s">
        <v>214</v>
      </c>
      <c r="K3665" t="s">
        <v>4738</v>
      </c>
      <c r="L3665" t="s">
        <v>593</v>
      </c>
      <c r="M3665" s="17">
        <f>VLOOKUP($K3665,[1]Budget!$V:$AE,5,0)*IF($C3665="1 - Revenues",1,IF(AND($C3665="5 - Transfers",MID(I3665,15,1)="4"),1,-1))</f>
        <v>0</v>
      </c>
      <c r="N3665" s="17">
        <f>VLOOKUP($K3665,[1]Budget!$V:$AE,6,0)*IF($C3665="1 - Revenues",1,IF(AND($C3665="5 - Transfers",MID(J3665,15,1)="4"),1,-1))</f>
        <v>0</v>
      </c>
      <c r="O3665" s="17">
        <f>IFERROR(IF(RIGHT(LEFT(K3665,15),1)="4",VLOOKUP(K3665,'[1]Budget Worksheet'!A:B,2,0),-1*VLOOKUP(K3665,'[1]Budget Worksheet'!A:B,2,0)),0)</f>
        <v>0</v>
      </c>
      <c r="P3665" s="17">
        <f>VLOOKUP($K3665,[1]Budget!$V:$AE,8,0)*IF($C3665="1 - Revenues",1,IF(AND($C3665="5 - Transfers",MID($K3665,15,1)="4"),1,-1))</f>
        <v>0</v>
      </c>
      <c r="Q3665" s="17">
        <f>VLOOKUP($K3665,[1]Budget!$V:$AE,10,0)*IF($C3665="1 - Revenues",1,IF(AND($C3665="5 - Transfers",MID(K3665,15,1)="4"),1,-1))</f>
        <v>0</v>
      </c>
      <c r="S3665" s="18" t="b">
        <f>IF(LEFT(C3665,1)="1",1,-1)*SUMIF([1]Budget!V:V,'Budget Worksheet for Pivot Tabl'!K3665,[1]Budget!AC:AC)=P3665</f>
        <v>1</v>
      </c>
    </row>
    <row r="3666" spans="1:19" x14ac:dyDescent="0.25">
      <c r="A3666" t="s">
        <v>63</v>
      </c>
      <c r="B3666" t="s">
        <v>64</v>
      </c>
      <c r="C3666" t="s">
        <v>8</v>
      </c>
      <c r="D3666" t="str">
        <f t="shared" si="57"/>
        <v>OUTFLOWS</v>
      </c>
      <c r="E3666" t="s">
        <v>102</v>
      </c>
      <c r="F3666" t="s">
        <v>103</v>
      </c>
      <c r="G3666" t="s">
        <v>102</v>
      </c>
      <c r="H3666" t="s">
        <v>212</v>
      </c>
      <c r="I3666" t="s">
        <v>213</v>
      </c>
      <c r="J3666" t="s">
        <v>214</v>
      </c>
      <c r="K3666" t="s">
        <v>4739</v>
      </c>
      <c r="L3666" t="s">
        <v>597</v>
      </c>
      <c r="M3666" s="17">
        <f>VLOOKUP($K3666,[1]Budget!$V:$AE,5,0)*IF($C3666="1 - Revenues",1,IF(AND($C3666="5 - Transfers",MID(I3666,15,1)="4"),1,-1))</f>
        <v>0</v>
      </c>
      <c r="N3666" s="17">
        <f>VLOOKUP($K3666,[1]Budget!$V:$AE,6,0)*IF($C3666="1 - Revenues",1,IF(AND($C3666="5 - Transfers",MID(J3666,15,1)="4"),1,-1))</f>
        <v>0</v>
      </c>
      <c r="O3666" s="17">
        <f>IFERROR(IF(RIGHT(LEFT(K3666,15),1)="4",VLOOKUP(K3666,'[1]Budget Worksheet'!A:B,2,0),-1*VLOOKUP(K3666,'[1]Budget Worksheet'!A:B,2,0)),0)</f>
        <v>-563</v>
      </c>
      <c r="P3666" s="17">
        <f>VLOOKUP($K3666,[1]Budget!$V:$AE,8,0)*IF($C3666="1 - Revenues",1,IF(AND($C3666="5 - Transfers",MID($K3666,15,1)="4"),1,-1))</f>
        <v>-563</v>
      </c>
      <c r="Q3666" s="17">
        <f>VLOOKUP($K3666,[1]Budget!$V:$AE,10,0)*IF($C3666="1 - Revenues",1,IF(AND($C3666="5 - Transfers",MID(K3666,15,1)="4"),1,-1))</f>
        <v>0</v>
      </c>
      <c r="S3666" s="18" t="b">
        <f>IF(LEFT(C3666,1)="1",1,-1)*SUMIF([1]Budget!V:V,'Budget Worksheet for Pivot Tabl'!K3666,[1]Budget!AC:AC)=P3666</f>
        <v>1</v>
      </c>
    </row>
    <row r="3667" spans="1:19" x14ac:dyDescent="0.25">
      <c r="A3667" t="s">
        <v>63</v>
      </c>
      <c r="B3667" t="s">
        <v>64</v>
      </c>
      <c r="C3667" t="s">
        <v>8</v>
      </c>
      <c r="D3667" t="str">
        <f t="shared" si="57"/>
        <v>OUTFLOWS</v>
      </c>
      <c r="E3667" t="s">
        <v>102</v>
      </c>
      <c r="F3667" t="s">
        <v>103</v>
      </c>
      <c r="G3667" t="s">
        <v>102</v>
      </c>
      <c r="H3667" t="s">
        <v>212</v>
      </c>
      <c r="I3667" t="s">
        <v>213</v>
      </c>
      <c r="J3667" t="s">
        <v>214</v>
      </c>
      <c r="K3667" t="s">
        <v>4740</v>
      </c>
      <c r="L3667" t="s">
        <v>599</v>
      </c>
      <c r="M3667" s="17">
        <f>VLOOKUP($K3667,[1]Budget!$V:$AE,5,0)*IF($C3667="1 - Revenues",1,IF(AND($C3667="5 - Transfers",MID(I3667,15,1)="4"),1,-1))</f>
        <v>0</v>
      </c>
      <c r="N3667" s="17">
        <f>VLOOKUP($K3667,[1]Budget!$V:$AE,6,0)*IF($C3667="1 - Revenues",1,IF(AND($C3667="5 - Transfers",MID(J3667,15,1)="4"),1,-1))</f>
        <v>-1000</v>
      </c>
      <c r="O3667" s="17">
        <f>IFERROR(IF(RIGHT(LEFT(K3667,15),1)="4",VLOOKUP(K3667,'[1]Budget Worksheet'!A:B,2,0),-1*VLOOKUP(K3667,'[1]Budget Worksheet'!A:B,2,0)),0)</f>
        <v>-1405</v>
      </c>
      <c r="P3667" s="17">
        <f>VLOOKUP($K3667,[1]Budget!$V:$AE,8,0)*IF($C3667="1 - Revenues",1,IF(AND($C3667="5 - Transfers",MID($K3667,15,1)="4"),1,-1))</f>
        <v>-1405</v>
      </c>
      <c r="Q3667" s="17">
        <f>VLOOKUP($K3667,[1]Budget!$V:$AE,10,0)*IF($C3667="1 - Revenues",1,IF(AND($C3667="5 - Transfers",MID(K3667,15,1)="4"),1,-1))</f>
        <v>0</v>
      </c>
      <c r="S3667" s="18" t="b">
        <f>IF(LEFT(C3667,1)="1",1,-1)*SUMIF([1]Budget!V:V,'Budget Worksheet for Pivot Tabl'!K3667,[1]Budget!AC:AC)=P3667</f>
        <v>1</v>
      </c>
    </row>
    <row r="3668" spans="1:19" x14ac:dyDescent="0.25">
      <c r="A3668" t="s">
        <v>63</v>
      </c>
      <c r="B3668" t="s">
        <v>64</v>
      </c>
      <c r="C3668" t="s">
        <v>8</v>
      </c>
      <c r="D3668" t="str">
        <f t="shared" si="57"/>
        <v>OUTFLOWS</v>
      </c>
      <c r="E3668" t="s">
        <v>102</v>
      </c>
      <c r="F3668" t="s">
        <v>103</v>
      </c>
      <c r="G3668" t="s">
        <v>102</v>
      </c>
      <c r="H3668" t="s">
        <v>212</v>
      </c>
      <c r="I3668" t="s">
        <v>213</v>
      </c>
      <c r="J3668" t="s">
        <v>214</v>
      </c>
      <c r="K3668" t="s">
        <v>4741</v>
      </c>
      <c r="L3668" t="s">
        <v>470</v>
      </c>
      <c r="M3668" s="17">
        <f>VLOOKUP($K3668,[1]Budget!$V:$AE,5,0)*IF($C3668="1 - Revenues",1,IF(AND($C3668="5 - Transfers",MID(I3668,15,1)="4"),1,-1))</f>
        <v>0</v>
      </c>
      <c r="N3668" s="17">
        <f>VLOOKUP($K3668,[1]Budget!$V:$AE,6,0)*IF($C3668="1 - Revenues",1,IF(AND($C3668="5 - Transfers",MID(J3668,15,1)="4"),1,-1))</f>
        <v>-19000</v>
      </c>
      <c r="O3668" s="17">
        <f>IFERROR(IF(RIGHT(LEFT(K3668,15),1)="4",VLOOKUP(K3668,'[1]Budget Worksheet'!A:B,2,0),-1*VLOOKUP(K3668,'[1]Budget Worksheet'!A:B,2,0)),0)</f>
        <v>-11631</v>
      </c>
      <c r="P3668" s="17">
        <f>VLOOKUP($K3668,[1]Budget!$V:$AE,8,0)*IF($C3668="1 - Revenues",1,IF(AND($C3668="5 - Transfers",MID($K3668,15,1)="4"),1,-1))</f>
        <v>-19000</v>
      </c>
      <c r="Q3668" s="17">
        <f>VLOOKUP($K3668,[1]Budget!$V:$AE,10,0)*IF($C3668="1 - Revenues",1,IF(AND($C3668="5 - Transfers",MID(K3668,15,1)="4"),1,-1))</f>
        <v>-7369</v>
      </c>
      <c r="S3668" s="18" t="b">
        <f>IF(LEFT(C3668,1)="1",1,-1)*SUMIF([1]Budget!V:V,'Budget Worksheet for Pivot Tabl'!K3668,[1]Budget!AC:AC)=P3668</f>
        <v>1</v>
      </c>
    </row>
    <row r="3669" spans="1:19" x14ac:dyDescent="0.25">
      <c r="A3669" t="s">
        <v>63</v>
      </c>
      <c r="B3669" t="s">
        <v>64</v>
      </c>
      <c r="C3669" t="s">
        <v>8</v>
      </c>
      <c r="D3669" t="str">
        <f t="shared" si="57"/>
        <v>OUTFLOWS</v>
      </c>
      <c r="E3669" t="s">
        <v>102</v>
      </c>
      <c r="F3669" t="s">
        <v>103</v>
      </c>
      <c r="G3669" t="s">
        <v>102</v>
      </c>
      <c r="H3669" t="s">
        <v>212</v>
      </c>
      <c r="I3669" t="s">
        <v>213</v>
      </c>
      <c r="J3669" t="s">
        <v>214</v>
      </c>
      <c r="K3669" t="s">
        <v>4742</v>
      </c>
      <c r="L3669" t="s">
        <v>606</v>
      </c>
      <c r="M3669" s="17">
        <f>VLOOKUP($K3669,[1]Budget!$V:$AE,5,0)*IF($C3669="1 - Revenues",1,IF(AND($C3669="5 - Transfers",MID(I3669,15,1)="4"),1,-1))</f>
        <v>0</v>
      </c>
      <c r="N3669" s="17">
        <f>VLOOKUP($K3669,[1]Budget!$V:$AE,6,0)*IF($C3669="1 - Revenues",1,IF(AND($C3669="5 - Transfers",MID(J3669,15,1)="4"),1,-1))</f>
        <v>-10000</v>
      </c>
      <c r="O3669" s="17">
        <f>IFERROR(IF(RIGHT(LEFT(K3669,15),1)="4",VLOOKUP(K3669,'[1]Budget Worksheet'!A:B,2,0),-1*VLOOKUP(K3669,'[1]Budget Worksheet'!A:B,2,0)),0)</f>
        <v>-7925</v>
      </c>
      <c r="P3669" s="17">
        <f>VLOOKUP($K3669,[1]Budget!$V:$AE,8,0)*IF($C3669="1 - Revenues",1,IF(AND($C3669="5 - Transfers",MID($K3669,15,1)="4"),1,-1))</f>
        <v>-7925</v>
      </c>
      <c r="Q3669" s="17">
        <f>VLOOKUP($K3669,[1]Budget!$V:$AE,10,0)*IF($C3669="1 - Revenues",1,IF(AND($C3669="5 - Transfers",MID(K3669,15,1)="4"),1,-1))</f>
        <v>0</v>
      </c>
      <c r="S3669" s="18" t="b">
        <f>IF(LEFT(C3669,1)="1",1,-1)*SUMIF([1]Budget!V:V,'Budget Worksheet for Pivot Tabl'!K3669,[1]Budget!AC:AC)=P3669</f>
        <v>1</v>
      </c>
    </row>
    <row r="3670" spans="1:19" x14ac:dyDescent="0.25">
      <c r="A3670" t="s">
        <v>63</v>
      </c>
      <c r="B3670" t="s">
        <v>64</v>
      </c>
      <c r="C3670" t="s">
        <v>8</v>
      </c>
      <c r="D3670" t="str">
        <f t="shared" si="57"/>
        <v>OUTFLOWS</v>
      </c>
      <c r="E3670" t="s">
        <v>102</v>
      </c>
      <c r="F3670" t="s">
        <v>103</v>
      </c>
      <c r="G3670" t="s">
        <v>102</v>
      </c>
      <c r="H3670" t="s">
        <v>212</v>
      </c>
      <c r="I3670" t="s">
        <v>213</v>
      </c>
      <c r="J3670" t="s">
        <v>214</v>
      </c>
      <c r="K3670" t="s">
        <v>4743</v>
      </c>
      <c r="L3670" t="s">
        <v>608</v>
      </c>
      <c r="M3670" s="17">
        <f>VLOOKUP($K3670,[1]Budget!$V:$AE,5,0)*IF($C3670="1 - Revenues",1,IF(AND($C3670="5 - Transfers",MID(I3670,15,1)="4"),1,-1))</f>
        <v>0</v>
      </c>
      <c r="N3670" s="17">
        <f>VLOOKUP($K3670,[1]Budget!$V:$AE,6,0)*IF($C3670="1 - Revenues",1,IF(AND($C3670="5 - Transfers",MID(J3670,15,1)="4"),1,-1))</f>
        <v>-16000</v>
      </c>
      <c r="O3670" s="17">
        <f>IFERROR(IF(RIGHT(LEFT(K3670,15),1)="4",VLOOKUP(K3670,'[1]Budget Worksheet'!A:B,2,0),-1*VLOOKUP(K3670,'[1]Budget Worksheet'!A:B,2,0)),0)</f>
        <v>-14701</v>
      </c>
      <c r="P3670" s="17">
        <f>VLOOKUP($K3670,[1]Budget!$V:$AE,8,0)*IF($C3670="1 - Revenues",1,IF(AND($C3670="5 - Transfers",MID($K3670,15,1)="4"),1,-1))</f>
        <v>-14701</v>
      </c>
      <c r="Q3670" s="17">
        <f>VLOOKUP($K3670,[1]Budget!$V:$AE,10,0)*IF($C3670="1 - Revenues",1,IF(AND($C3670="5 - Transfers",MID(K3670,15,1)="4"),1,-1))</f>
        <v>0</v>
      </c>
      <c r="S3670" s="18" t="b">
        <f>IF(LEFT(C3670,1)="1",1,-1)*SUMIF([1]Budget!V:V,'Budget Worksheet for Pivot Tabl'!K3670,[1]Budget!AC:AC)=P3670</f>
        <v>1</v>
      </c>
    </row>
    <row r="3671" spans="1:19" x14ac:dyDescent="0.25">
      <c r="A3671" t="s">
        <v>63</v>
      </c>
      <c r="B3671" t="s">
        <v>64</v>
      </c>
      <c r="C3671" t="s">
        <v>8</v>
      </c>
      <c r="D3671" t="str">
        <f t="shared" si="57"/>
        <v>OUTFLOWS</v>
      </c>
      <c r="E3671" t="s">
        <v>102</v>
      </c>
      <c r="F3671" t="s">
        <v>103</v>
      </c>
      <c r="G3671" t="s">
        <v>102</v>
      </c>
      <c r="H3671" t="s">
        <v>212</v>
      </c>
      <c r="I3671" t="s">
        <v>213</v>
      </c>
      <c r="J3671" t="s">
        <v>214</v>
      </c>
      <c r="K3671" t="s">
        <v>4744</v>
      </c>
      <c r="L3671" t="s">
        <v>610</v>
      </c>
      <c r="M3671" s="17">
        <f>VLOOKUP($K3671,[1]Budget!$V:$AE,5,0)*IF($C3671="1 - Revenues",1,IF(AND($C3671="5 - Transfers",MID(I3671,15,1)="4"),1,-1))</f>
        <v>0</v>
      </c>
      <c r="N3671" s="17">
        <f>VLOOKUP($K3671,[1]Budget!$V:$AE,6,0)*IF($C3671="1 - Revenues",1,IF(AND($C3671="5 - Transfers",MID(J3671,15,1)="4"),1,-1))</f>
        <v>-1000</v>
      </c>
      <c r="O3671" s="17">
        <f>IFERROR(IF(RIGHT(LEFT(K3671,15),1)="4",VLOOKUP(K3671,'[1]Budget Worksheet'!A:B,2,0),-1*VLOOKUP(K3671,'[1]Budget Worksheet'!A:B,2,0)),0)</f>
        <v>-1116</v>
      </c>
      <c r="P3671" s="17">
        <f>VLOOKUP($K3671,[1]Budget!$V:$AE,8,0)*IF($C3671="1 - Revenues",1,IF(AND($C3671="5 - Transfers",MID($K3671,15,1)="4"),1,-1))</f>
        <v>-1116</v>
      </c>
      <c r="Q3671" s="17">
        <f>VLOOKUP($K3671,[1]Budget!$V:$AE,10,0)*IF($C3671="1 - Revenues",1,IF(AND($C3671="5 - Transfers",MID(K3671,15,1)="4"),1,-1))</f>
        <v>0</v>
      </c>
      <c r="S3671" s="18" t="b">
        <f>IF(LEFT(C3671,1)="1",1,-1)*SUMIF([1]Budget!V:V,'Budget Worksheet for Pivot Tabl'!K3671,[1]Budget!AC:AC)=P3671</f>
        <v>1</v>
      </c>
    </row>
    <row r="3672" spans="1:19" x14ac:dyDescent="0.25">
      <c r="A3672" t="s">
        <v>63</v>
      </c>
      <c r="B3672" t="s">
        <v>64</v>
      </c>
      <c r="C3672" t="s">
        <v>8</v>
      </c>
      <c r="D3672" t="str">
        <f t="shared" si="57"/>
        <v>OUTFLOWS</v>
      </c>
      <c r="E3672" t="s">
        <v>102</v>
      </c>
      <c r="F3672" t="s">
        <v>103</v>
      </c>
      <c r="G3672" t="s">
        <v>102</v>
      </c>
      <c r="H3672" t="s">
        <v>212</v>
      </c>
      <c r="I3672" t="s">
        <v>213</v>
      </c>
      <c r="J3672" t="s">
        <v>214</v>
      </c>
      <c r="K3672" t="s">
        <v>4745</v>
      </c>
      <c r="L3672" t="s">
        <v>612</v>
      </c>
      <c r="M3672" s="17">
        <f>VLOOKUP($K3672,[1]Budget!$V:$AE,5,0)*IF($C3672="1 - Revenues",1,IF(AND($C3672="5 - Transfers",MID(I3672,15,1)="4"),1,-1))</f>
        <v>0</v>
      </c>
      <c r="N3672" s="17">
        <f>VLOOKUP($K3672,[1]Budget!$V:$AE,6,0)*IF($C3672="1 - Revenues",1,IF(AND($C3672="5 - Transfers",MID(J3672,15,1)="4"),1,-1))</f>
        <v>0</v>
      </c>
      <c r="O3672" s="17">
        <f>IFERROR(IF(RIGHT(LEFT(K3672,15),1)="4",VLOOKUP(K3672,'[1]Budget Worksheet'!A:B,2,0),-1*VLOOKUP(K3672,'[1]Budget Worksheet'!A:B,2,0)),0)</f>
        <v>-188</v>
      </c>
      <c r="P3672" s="17">
        <f>VLOOKUP($K3672,[1]Budget!$V:$AE,8,0)*IF($C3672="1 - Revenues",1,IF(AND($C3672="5 - Transfers",MID($K3672,15,1)="4"),1,-1))</f>
        <v>-188</v>
      </c>
      <c r="Q3672" s="17">
        <f>VLOOKUP($K3672,[1]Budget!$V:$AE,10,0)*IF($C3672="1 - Revenues",1,IF(AND($C3672="5 - Transfers",MID(K3672,15,1)="4"),1,-1))</f>
        <v>0</v>
      </c>
      <c r="S3672" s="18" t="b">
        <f>IF(LEFT(C3672,1)="1",1,-1)*SUMIF([1]Budget!V:V,'Budget Worksheet for Pivot Tabl'!K3672,[1]Budget!AC:AC)=P3672</f>
        <v>1</v>
      </c>
    </row>
    <row r="3673" spans="1:19" x14ac:dyDescent="0.25">
      <c r="A3673" t="s">
        <v>63</v>
      </c>
      <c r="B3673" t="s">
        <v>64</v>
      </c>
      <c r="C3673" t="s">
        <v>8</v>
      </c>
      <c r="D3673" t="str">
        <f t="shared" si="57"/>
        <v>OUTFLOWS</v>
      </c>
      <c r="E3673" t="s">
        <v>102</v>
      </c>
      <c r="F3673" t="s">
        <v>103</v>
      </c>
      <c r="G3673" t="s">
        <v>102</v>
      </c>
      <c r="H3673" t="s">
        <v>212</v>
      </c>
      <c r="I3673" t="s">
        <v>213</v>
      </c>
      <c r="J3673" t="s">
        <v>214</v>
      </c>
      <c r="K3673" t="s">
        <v>4746</v>
      </c>
      <c r="L3673" t="s">
        <v>614</v>
      </c>
      <c r="M3673" s="17">
        <f>VLOOKUP($K3673,[1]Budget!$V:$AE,5,0)*IF($C3673="1 - Revenues",1,IF(AND($C3673="5 - Transfers",MID(I3673,15,1)="4"),1,-1))</f>
        <v>0</v>
      </c>
      <c r="N3673" s="17">
        <f>VLOOKUP($K3673,[1]Budget!$V:$AE,6,0)*IF($C3673="1 - Revenues",1,IF(AND($C3673="5 - Transfers",MID(J3673,15,1)="4"),1,-1))</f>
        <v>0</v>
      </c>
      <c r="O3673" s="17">
        <f>IFERROR(IF(RIGHT(LEFT(K3673,15),1)="4",VLOOKUP(K3673,'[1]Budget Worksheet'!A:B,2,0),-1*VLOOKUP(K3673,'[1]Budget Worksheet'!A:B,2,0)),0)</f>
        <v>-102</v>
      </c>
      <c r="P3673" s="17">
        <f>VLOOKUP($K3673,[1]Budget!$V:$AE,8,0)*IF($C3673="1 - Revenues",1,IF(AND($C3673="5 - Transfers",MID($K3673,15,1)="4"),1,-1))</f>
        <v>-102</v>
      </c>
      <c r="Q3673" s="17">
        <f>VLOOKUP($K3673,[1]Budget!$V:$AE,10,0)*IF($C3673="1 - Revenues",1,IF(AND($C3673="5 - Transfers",MID(K3673,15,1)="4"),1,-1))</f>
        <v>0</v>
      </c>
      <c r="S3673" s="18" t="b">
        <f>IF(LEFT(C3673,1)="1",1,-1)*SUMIF([1]Budget!V:V,'Budget Worksheet for Pivot Tabl'!K3673,[1]Budget!AC:AC)=P3673</f>
        <v>1</v>
      </c>
    </row>
    <row r="3674" spans="1:19" x14ac:dyDescent="0.25">
      <c r="A3674" t="s">
        <v>63</v>
      </c>
      <c r="B3674" t="s">
        <v>64</v>
      </c>
      <c r="C3674" t="s">
        <v>8</v>
      </c>
      <c r="D3674" t="str">
        <f t="shared" si="57"/>
        <v>OUTFLOWS</v>
      </c>
      <c r="E3674" t="s">
        <v>102</v>
      </c>
      <c r="F3674" t="s">
        <v>103</v>
      </c>
      <c r="G3674" t="s">
        <v>102</v>
      </c>
      <c r="H3674" t="s">
        <v>212</v>
      </c>
      <c r="I3674" t="s">
        <v>213</v>
      </c>
      <c r="J3674" t="s">
        <v>214</v>
      </c>
      <c r="K3674" t="s">
        <v>4747</v>
      </c>
      <c r="L3674" t="s">
        <v>618</v>
      </c>
      <c r="M3674" s="17">
        <f>VLOOKUP($K3674,[1]Budget!$V:$AE,5,0)*IF($C3674="1 - Revenues",1,IF(AND($C3674="5 - Transfers",MID(I3674,15,1)="4"),1,-1))</f>
        <v>0</v>
      </c>
      <c r="N3674" s="17">
        <f>VLOOKUP($K3674,[1]Budget!$V:$AE,6,0)*IF($C3674="1 - Revenues",1,IF(AND($C3674="5 - Transfers",MID(J3674,15,1)="4"),1,-1))</f>
        <v>0</v>
      </c>
      <c r="O3674" s="17">
        <f>IFERROR(IF(RIGHT(LEFT(K3674,15),1)="4",VLOOKUP(K3674,'[1]Budget Worksheet'!A:B,2,0),-1*VLOOKUP(K3674,'[1]Budget Worksheet'!A:B,2,0)),0)</f>
        <v>-483</v>
      </c>
      <c r="P3674" s="17">
        <f>VLOOKUP($K3674,[1]Budget!$V:$AE,8,0)*IF($C3674="1 - Revenues",1,IF(AND($C3674="5 - Transfers",MID($K3674,15,1)="4"),1,-1))</f>
        <v>-483</v>
      </c>
      <c r="Q3674" s="17">
        <f>VLOOKUP($K3674,[1]Budget!$V:$AE,10,0)*IF($C3674="1 - Revenues",1,IF(AND($C3674="5 - Transfers",MID(K3674,15,1)="4"),1,-1))</f>
        <v>0</v>
      </c>
      <c r="S3674" s="18" t="b">
        <f>IF(LEFT(C3674,1)="1",1,-1)*SUMIF([1]Budget!V:V,'Budget Worksheet for Pivot Tabl'!K3674,[1]Budget!AC:AC)=P3674</f>
        <v>1</v>
      </c>
    </row>
    <row r="3675" spans="1:19" x14ac:dyDescent="0.25">
      <c r="A3675" t="s">
        <v>63</v>
      </c>
      <c r="B3675" t="s">
        <v>64</v>
      </c>
      <c r="C3675" t="s">
        <v>8</v>
      </c>
      <c r="D3675" t="str">
        <f t="shared" si="57"/>
        <v>OUTFLOWS</v>
      </c>
      <c r="E3675" t="s">
        <v>102</v>
      </c>
      <c r="F3675" t="s">
        <v>103</v>
      </c>
      <c r="G3675" t="s">
        <v>102</v>
      </c>
      <c r="H3675" t="s">
        <v>212</v>
      </c>
      <c r="I3675" t="s">
        <v>213</v>
      </c>
      <c r="J3675" t="s">
        <v>214</v>
      </c>
      <c r="K3675" t="s">
        <v>4748</v>
      </c>
      <c r="L3675" t="s">
        <v>620</v>
      </c>
      <c r="M3675" s="17">
        <f>VLOOKUP($K3675,[1]Budget!$V:$AE,5,0)*IF($C3675="1 - Revenues",1,IF(AND($C3675="5 - Transfers",MID(I3675,15,1)="4"),1,-1))</f>
        <v>0</v>
      </c>
      <c r="N3675" s="17">
        <f>VLOOKUP($K3675,[1]Budget!$V:$AE,6,0)*IF($C3675="1 - Revenues",1,IF(AND($C3675="5 - Transfers",MID(J3675,15,1)="4"),1,-1))</f>
        <v>-5000</v>
      </c>
      <c r="O3675" s="17">
        <f>IFERROR(IF(RIGHT(LEFT(K3675,15),1)="4",VLOOKUP(K3675,'[1]Budget Worksheet'!A:B,2,0),-1*VLOOKUP(K3675,'[1]Budget Worksheet'!A:B,2,0)),0)</f>
        <v>-5116</v>
      </c>
      <c r="P3675" s="17">
        <f>VLOOKUP($K3675,[1]Budget!$V:$AE,8,0)*IF($C3675="1 - Revenues",1,IF(AND($C3675="5 - Transfers",MID($K3675,15,1)="4"),1,-1))</f>
        <v>-5116</v>
      </c>
      <c r="Q3675" s="17">
        <f>VLOOKUP($K3675,[1]Budget!$V:$AE,10,0)*IF($C3675="1 - Revenues",1,IF(AND($C3675="5 - Transfers",MID(K3675,15,1)="4"),1,-1))</f>
        <v>0</v>
      </c>
      <c r="S3675" s="18" t="b">
        <f>IF(LEFT(C3675,1)="1",1,-1)*SUMIF([1]Budget!V:V,'Budget Worksheet for Pivot Tabl'!K3675,[1]Budget!AC:AC)=P3675</f>
        <v>1</v>
      </c>
    </row>
    <row r="3676" spans="1:19" x14ac:dyDescent="0.25">
      <c r="A3676" t="s">
        <v>63</v>
      </c>
      <c r="B3676" t="s">
        <v>64</v>
      </c>
      <c r="C3676" t="s">
        <v>8</v>
      </c>
      <c r="D3676" t="str">
        <f t="shared" si="57"/>
        <v>OUTFLOWS</v>
      </c>
      <c r="E3676" t="s">
        <v>102</v>
      </c>
      <c r="F3676" t="s">
        <v>103</v>
      </c>
      <c r="G3676" t="s">
        <v>102</v>
      </c>
      <c r="H3676" t="s">
        <v>212</v>
      </c>
      <c r="I3676" t="s">
        <v>213</v>
      </c>
      <c r="J3676" t="s">
        <v>214</v>
      </c>
      <c r="K3676" t="s">
        <v>4749</v>
      </c>
      <c r="L3676" t="s">
        <v>622</v>
      </c>
      <c r="M3676" s="17">
        <f>VLOOKUP($K3676,[1]Budget!$V:$AE,5,0)*IF($C3676="1 - Revenues",1,IF(AND($C3676="5 - Transfers",MID(I3676,15,1)="4"),1,-1))</f>
        <v>0</v>
      </c>
      <c r="N3676" s="17">
        <f>VLOOKUP($K3676,[1]Budget!$V:$AE,6,0)*IF($C3676="1 - Revenues",1,IF(AND($C3676="5 - Transfers",MID(J3676,15,1)="4"),1,-1))</f>
        <v>0</v>
      </c>
      <c r="O3676" s="17">
        <f>IFERROR(IF(RIGHT(LEFT(K3676,15),1)="4",VLOOKUP(K3676,'[1]Budget Worksheet'!A:B,2,0),-1*VLOOKUP(K3676,'[1]Budget Worksheet'!A:B,2,0)),0)</f>
        <v>0</v>
      </c>
      <c r="P3676" s="17">
        <f>VLOOKUP($K3676,[1]Budget!$V:$AE,8,0)*IF($C3676="1 - Revenues",1,IF(AND($C3676="5 - Transfers",MID($K3676,15,1)="4"),1,-1))</f>
        <v>0</v>
      </c>
      <c r="Q3676" s="17">
        <f>VLOOKUP($K3676,[1]Budget!$V:$AE,10,0)*IF($C3676="1 - Revenues",1,IF(AND($C3676="5 - Transfers",MID(K3676,15,1)="4"),1,-1))</f>
        <v>0</v>
      </c>
      <c r="S3676" s="18" t="b">
        <f>IF(LEFT(C3676,1)="1",1,-1)*SUMIF([1]Budget!V:V,'Budget Worksheet for Pivot Tabl'!K3676,[1]Budget!AC:AC)=P3676</f>
        <v>1</v>
      </c>
    </row>
    <row r="3677" spans="1:19" x14ac:dyDescent="0.25">
      <c r="A3677" t="s">
        <v>63</v>
      </c>
      <c r="B3677" t="s">
        <v>64</v>
      </c>
      <c r="C3677" t="s">
        <v>8</v>
      </c>
      <c r="D3677" t="str">
        <f t="shared" si="57"/>
        <v>OUTFLOWS</v>
      </c>
      <c r="E3677" t="s">
        <v>102</v>
      </c>
      <c r="F3677" t="s">
        <v>103</v>
      </c>
      <c r="G3677" t="s">
        <v>102</v>
      </c>
      <c r="H3677" t="s">
        <v>212</v>
      </c>
      <c r="I3677" t="s">
        <v>213</v>
      </c>
      <c r="J3677" t="s">
        <v>214</v>
      </c>
      <c r="K3677" t="s">
        <v>4750</v>
      </c>
      <c r="L3677" t="s">
        <v>1020</v>
      </c>
      <c r="M3677" s="17">
        <f>VLOOKUP($K3677,[1]Budget!$V:$AE,5,0)*IF($C3677="1 - Revenues",1,IF(AND($C3677="5 - Transfers",MID(I3677,15,1)="4"),1,-1))</f>
        <v>0</v>
      </c>
      <c r="N3677" s="17">
        <f>VLOOKUP($K3677,[1]Budget!$V:$AE,6,0)*IF($C3677="1 - Revenues",1,IF(AND($C3677="5 - Transfers",MID(J3677,15,1)="4"),1,-1))</f>
        <v>0</v>
      </c>
      <c r="O3677" s="17">
        <f>IFERROR(IF(RIGHT(LEFT(K3677,15),1)="4",VLOOKUP(K3677,'[1]Budget Worksheet'!A:B,2,0),-1*VLOOKUP(K3677,'[1]Budget Worksheet'!A:B,2,0)),0)</f>
        <v>-285</v>
      </c>
      <c r="P3677" s="17">
        <f>VLOOKUP($K3677,[1]Budget!$V:$AE,8,0)*IF($C3677="1 - Revenues",1,IF(AND($C3677="5 - Transfers",MID($K3677,15,1)="4"),1,-1))</f>
        <v>-285</v>
      </c>
      <c r="Q3677" s="17">
        <f>VLOOKUP($K3677,[1]Budget!$V:$AE,10,0)*IF($C3677="1 - Revenues",1,IF(AND($C3677="5 - Transfers",MID(K3677,15,1)="4"),1,-1))</f>
        <v>0</v>
      </c>
      <c r="S3677" s="18" t="b">
        <f>IF(LEFT(C3677,1)="1",1,-1)*SUMIF([1]Budget!V:V,'Budget Worksheet for Pivot Tabl'!K3677,[1]Budget!AC:AC)=P3677</f>
        <v>1</v>
      </c>
    </row>
    <row r="3678" spans="1:19" x14ac:dyDescent="0.25">
      <c r="A3678" t="s">
        <v>63</v>
      </c>
      <c r="B3678" t="s">
        <v>64</v>
      </c>
      <c r="C3678" t="s">
        <v>8</v>
      </c>
      <c r="D3678" t="str">
        <f t="shared" si="57"/>
        <v>OUTFLOWS</v>
      </c>
      <c r="E3678" t="s">
        <v>102</v>
      </c>
      <c r="F3678" t="s">
        <v>103</v>
      </c>
      <c r="G3678" t="s">
        <v>102</v>
      </c>
      <c r="H3678" t="s">
        <v>212</v>
      </c>
      <c r="I3678" t="s">
        <v>213</v>
      </c>
      <c r="J3678" t="s">
        <v>214</v>
      </c>
      <c r="K3678" t="s">
        <v>4751</v>
      </c>
      <c r="L3678" t="s">
        <v>472</v>
      </c>
      <c r="M3678" s="17">
        <f>VLOOKUP($K3678,[1]Budget!$V:$AE,5,0)*IF($C3678="1 - Revenues",1,IF(AND($C3678="5 - Transfers",MID(I3678,15,1)="4"),1,-1))</f>
        <v>0</v>
      </c>
      <c r="N3678" s="17">
        <f>VLOOKUP($K3678,[1]Budget!$V:$AE,6,0)*IF($C3678="1 - Revenues",1,IF(AND($C3678="5 - Transfers",MID(J3678,15,1)="4"),1,-1))</f>
        <v>-1000</v>
      </c>
      <c r="O3678" s="17">
        <f>IFERROR(IF(RIGHT(LEFT(K3678,15),1)="4",VLOOKUP(K3678,'[1]Budget Worksheet'!A:B,2,0),-1*VLOOKUP(K3678,'[1]Budget Worksheet'!A:B,2,0)),0)</f>
        <v>-1262</v>
      </c>
      <c r="P3678" s="17">
        <f>VLOOKUP($K3678,[1]Budget!$V:$AE,8,0)*IF($C3678="1 - Revenues",1,IF(AND($C3678="5 - Transfers",MID($K3678,15,1)="4"),1,-1))</f>
        <v>-1262</v>
      </c>
      <c r="Q3678" s="17">
        <f>VLOOKUP($K3678,[1]Budget!$V:$AE,10,0)*IF($C3678="1 - Revenues",1,IF(AND($C3678="5 - Transfers",MID(K3678,15,1)="4"),1,-1))</f>
        <v>0</v>
      </c>
      <c r="S3678" s="18" t="b">
        <f>IF(LEFT(C3678,1)="1",1,-1)*SUMIF([1]Budget!V:V,'Budget Worksheet for Pivot Tabl'!K3678,[1]Budget!AC:AC)=P3678</f>
        <v>1</v>
      </c>
    </row>
    <row r="3679" spans="1:19" x14ac:dyDescent="0.25">
      <c r="A3679" t="s">
        <v>63</v>
      </c>
      <c r="B3679" t="s">
        <v>64</v>
      </c>
      <c r="C3679" t="s">
        <v>8</v>
      </c>
      <c r="D3679" t="str">
        <f t="shared" si="57"/>
        <v>OUTFLOWS</v>
      </c>
      <c r="E3679" t="s">
        <v>102</v>
      </c>
      <c r="F3679" t="s">
        <v>103</v>
      </c>
      <c r="G3679" t="s">
        <v>102</v>
      </c>
      <c r="H3679" t="s">
        <v>212</v>
      </c>
      <c r="I3679" t="s">
        <v>213</v>
      </c>
      <c r="J3679" t="s">
        <v>214</v>
      </c>
      <c r="K3679" t="s">
        <v>4752</v>
      </c>
      <c r="L3679" t="s">
        <v>627</v>
      </c>
      <c r="M3679" s="17">
        <f>VLOOKUP($K3679,[1]Budget!$V:$AE,5,0)*IF($C3679="1 - Revenues",1,IF(AND($C3679="5 - Transfers",MID(I3679,15,1)="4"),1,-1))</f>
        <v>0</v>
      </c>
      <c r="N3679" s="17">
        <f>VLOOKUP($K3679,[1]Budget!$V:$AE,6,0)*IF($C3679="1 - Revenues",1,IF(AND($C3679="5 - Transfers",MID(J3679,15,1)="4"),1,-1))</f>
        <v>0</v>
      </c>
      <c r="O3679" s="17">
        <f>IFERROR(IF(RIGHT(LEFT(K3679,15),1)="4",VLOOKUP(K3679,'[1]Budget Worksheet'!A:B,2,0),-1*VLOOKUP(K3679,'[1]Budget Worksheet'!A:B,2,0)),0)</f>
        <v>-162</v>
      </c>
      <c r="P3679" s="17">
        <f>VLOOKUP($K3679,[1]Budget!$V:$AE,8,0)*IF($C3679="1 - Revenues",1,IF(AND($C3679="5 - Transfers",MID($K3679,15,1)="4"),1,-1))</f>
        <v>-162</v>
      </c>
      <c r="Q3679" s="17">
        <f>VLOOKUP($K3679,[1]Budget!$V:$AE,10,0)*IF($C3679="1 - Revenues",1,IF(AND($C3679="5 - Transfers",MID(K3679,15,1)="4"),1,-1))</f>
        <v>0</v>
      </c>
      <c r="S3679" s="18" t="b">
        <f>IF(LEFT(C3679,1)="1",1,-1)*SUMIF([1]Budget!V:V,'Budget Worksheet for Pivot Tabl'!K3679,[1]Budget!AC:AC)=P3679</f>
        <v>1</v>
      </c>
    </row>
    <row r="3680" spans="1:19" x14ac:dyDescent="0.25">
      <c r="A3680" t="s">
        <v>63</v>
      </c>
      <c r="B3680" t="s">
        <v>64</v>
      </c>
      <c r="C3680" t="s">
        <v>10</v>
      </c>
      <c r="D3680" t="str">
        <f t="shared" si="57"/>
        <v>OUTFLOWS</v>
      </c>
      <c r="E3680" t="s">
        <v>102</v>
      </c>
      <c r="F3680" t="s">
        <v>103</v>
      </c>
      <c r="G3680" t="s">
        <v>102</v>
      </c>
      <c r="H3680" t="s">
        <v>212</v>
      </c>
      <c r="I3680" t="s">
        <v>213</v>
      </c>
      <c r="J3680" t="s">
        <v>214</v>
      </c>
      <c r="K3680" t="s">
        <v>4753</v>
      </c>
      <c r="L3680" t="s">
        <v>1133</v>
      </c>
      <c r="M3680" s="17">
        <f>VLOOKUP($K3680,[1]Budget!$V:$AE,5,0)*IF($C3680="1 - Revenues",1,IF(AND($C3680="5 - Transfers",MID(I3680,15,1)="4"),1,-1))</f>
        <v>0</v>
      </c>
      <c r="N3680" s="17">
        <f>VLOOKUP($K3680,[1]Budget!$V:$AE,6,0)*IF($C3680="1 - Revenues",1,IF(AND($C3680="5 - Transfers",MID(J3680,15,1)="4"),1,-1))</f>
        <v>-7000</v>
      </c>
      <c r="O3680" s="17">
        <f>IFERROR(IF(RIGHT(LEFT(K3680,15),1)="4",VLOOKUP(K3680,'[1]Budget Worksheet'!A:B,2,0),-1*VLOOKUP(K3680,'[1]Budget Worksheet'!A:B,2,0)),0)</f>
        <v>-49900</v>
      </c>
      <c r="P3680" s="17">
        <f>VLOOKUP($K3680,[1]Budget!$V:$AE,8,0)*IF($C3680="1 - Revenues",1,IF(AND($C3680="5 - Transfers",MID($K3680,15,1)="4"),1,-1))</f>
        <v>-49900</v>
      </c>
      <c r="Q3680" s="17">
        <f>VLOOKUP($K3680,[1]Budget!$V:$AE,10,0)*IF($C3680="1 - Revenues",1,IF(AND($C3680="5 - Transfers",MID(K3680,15,1)="4"),1,-1))</f>
        <v>0</v>
      </c>
      <c r="S3680" s="18" t="b">
        <f>IF(LEFT(C3680,1)="1",1,-1)*SUMIF([1]Budget!V:V,'Budget Worksheet for Pivot Tabl'!K3680,[1]Budget!AC:AC)=P3680</f>
        <v>1</v>
      </c>
    </row>
    <row r="3681" spans="1:19" x14ac:dyDescent="0.25">
      <c r="A3681" t="s">
        <v>63</v>
      </c>
      <c r="B3681" t="s">
        <v>64</v>
      </c>
      <c r="C3681" t="s">
        <v>10</v>
      </c>
      <c r="D3681" t="str">
        <f t="shared" si="57"/>
        <v>OUTFLOWS</v>
      </c>
      <c r="E3681" t="s">
        <v>102</v>
      </c>
      <c r="F3681" t="s">
        <v>103</v>
      </c>
      <c r="G3681" t="s">
        <v>102</v>
      </c>
      <c r="H3681" t="s">
        <v>212</v>
      </c>
      <c r="I3681" t="s">
        <v>213</v>
      </c>
      <c r="J3681" t="s">
        <v>214</v>
      </c>
      <c r="K3681" t="s">
        <v>4754</v>
      </c>
      <c r="L3681" t="s">
        <v>538</v>
      </c>
      <c r="M3681" s="17">
        <f>VLOOKUP($K3681,[1]Budget!$V:$AE,5,0)*IF($C3681="1 - Revenues",1,IF(AND($C3681="5 - Transfers",MID(I3681,15,1)="4"),1,-1))</f>
        <v>0</v>
      </c>
      <c r="N3681" s="17">
        <f>VLOOKUP($K3681,[1]Budget!$V:$AE,6,0)*IF($C3681="1 - Revenues",1,IF(AND($C3681="5 - Transfers",MID(J3681,15,1)="4"),1,-1))</f>
        <v>0</v>
      </c>
      <c r="O3681" s="17">
        <f>IFERROR(IF(RIGHT(LEFT(K3681,15),1)="4",VLOOKUP(K3681,'[1]Budget Worksheet'!A:B,2,0),-1*VLOOKUP(K3681,'[1]Budget Worksheet'!A:B,2,0)),0)</f>
        <v>0</v>
      </c>
      <c r="P3681" s="17">
        <f>VLOOKUP($K3681,[1]Budget!$V:$AE,8,0)*IF($C3681="1 - Revenues",1,IF(AND($C3681="5 - Transfers",MID($K3681,15,1)="4"),1,-1))</f>
        <v>0</v>
      </c>
      <c r="Q3681" s="17">
        <f>VLOOKUP($K3681,[1]Budget!$V:$AE,10,0)*IF($C3681="1 - Revenues",1,IF(AND($C3681="5 - Transfers",MID(K3681,15,1)="4"),1,-1))</f>
        <v>0</v>
      </c>
      <c r="S3681" s="18" t="b">
        <f>IF(LEFT(C3681,1)="1",1,-1)*SUMIF([1]Budget!V:V,'Budget Worksheet for Pivot Tabl'!K3681,[1]Budget!AC:AC)=P3681</f>
        <v>1</v>
      </c>
    </row>
    <row r="3682" spans="1:19" x14ac:dyDescent="0.25">
      <c r="A3682" t="s">
        <v>63</v>
      </c>
      <c r="B3682" t="s">
        <v>64</v>
      </c>
      <c r="C3682" t="s">
        <v>8</v>
      </c>
      <c r="D3682" t="str">
        <f t="shared" si="57"/>
        <v>OUTFLOWS</v>
      </c>
      <c r="E3682" t="s">
        <v>102</v>
      </c>
      <c r="F3682" t="s">
        <v>103</v>
      </c>
      <c r="G3682" t="s">
        <v>102</v>
      </c>
      <c r="H3682" t="s">
        <v>212</v>
      </c>
      <c r="I3682" t="s">
        <v>1852</v>
      </c>
      <c r="J3682" t="s">
        <v>435</v>
      </c>
      <c r="K3682" t="s">
        <v>4755</v>
      </c>
      <c r="L3682" t="s">
        <v>590</v>
      </c>
      <c r="M3682" s="17">
        <f>VLOOKUP($K3682,[1]Budget!$V:$AE,5,0)*IF($C3682="1 - Revenues",1,IF(AND($C3682="5 - Transfers",MID(I3682,15,1)="4"),1,-1))</f>
        <v>0</v>
      </c>
      <c r="N3682" s="17">
        <f>VLOOKUP($K3682,[1]Budget!$V:$AE,6,0)*IF($C3682="1 - Revenues",1,IF(AND($C3682="5 - Transfers",MID(J3682,15,1)="4"),1,-1))</f>
        <v>-9000</v>
      </c>
      <c r="O3682" s="17">
        <f>IFERROR(IF(RIGHT(LEFT(K3682,15),1)="4",VLOOKUP(K3682,'[1]Budget Worksheet'!A:B,2,0),-1*VLOOKUP(K3682,'[1]Budget Worksheet'!A:B,2,0)),0)</f>
        <v>0</v>
      </c>
      <c r="P3682" s="17">
        <f>VLOOKUP($K3682,[1]Budget!$V:$AE,8,0)*IF($C3682="1 - Revenues",1,IF(AND($C3682="5 - Transfers",MID($K3682,15,1)="4"),1,-1))</f>
        <v>0</v>
      </c>
      <c r="Q3682" s="17">
        <f>VLOOKUP($K3682,[1]Budget!$V:$AE,10,0)*IF($C3682="1 - Revenues",1,IF(AND($C3682="5 - Transfers",MID(K3682,15,1)="4"),1,-1))</f>
        <v>0</v>
      </c>
      <c r="S3682" s="18" t="b">
        <f>IF(LEFT(C3682,1)="1",1,-1)*SUMIF([1]Budget!V:V,'Budget Worksheet for Pivot Tabl'!K3682,[1]Budget!AC:AC)=P3682</f>
        <v>1</v>
      </c>
    </row>
    <row r="3683" spans="1:19" x14ac:dyDescent="0.25">
      <c r="A3683" t="s">
        <v>63</v>
      </c>
      <c r="B3683" t="s">
        <v>64</v>
      </c>
      <c r="C3683" t="s">
        <v>8</v>
      </c>
      <c r="D3683" t="str">
        <f t="shared" si="57"/>
        <v>OUTFLOWS</v>
      </c>
      <c r="E3683" t="s">
        <v>102</v>
      </c>
      <c r="F3683" t="s">
        <v>103</v>
      </c>
      <c r="G3683" t="s">
        <v>102</v>
      </c>
      <c r="H3683" t="s">
        <v>212</v>
      </c>
      <c r="I3683" t="s">
        <v>1852</v>
      </c>
      <c r="J3683" t="s">
        <v>435</v>
      </c>
      <c r="K3683" t="s">
        <v>4756</v>
      </c>
      <c r="L3683" t="s">
        <v>470</v>
      </c>
      <c r="M3683" s="17">
        <f>VLOOKUP($K3683,[1]Budget!$V:$AE,5,0)*IF($C3683="1 - Revenues",1,IF(AND($C3683="5 - Transfers",MID(I3683,15,1)="4"),1,-1))</f>
        <v>0</v>
      </c>
      <c r="N3683" s="17">
        <f>VLOOKUP($K3683,[1]Budget!$V:$AE,6,0)*IF($C3683="1 - Revenues",1,IF(AND($C3683="5 - Transfers",MID(J3683,15,1)="4"),1,-1))</f>
        <v>-2000</v>
      </c>
      <c r="O3683" s="17">
        <f>IFERROR(IF(RIGHT(LEFT(K3683,15),1)="4",VLOOKUP(K3683,'[1]Budget Worksheet'!A:B,2,0),-1*VLOOKUP(K3683,'[1]Budget Worksheet'!A:B,2,0)),0)</f>
        <v>0</v>
      </c>
      <c r="P3683" s="17">
        <f>VLOOKUP($K3683,[1]Budget!$V:$AE,8,0)*IF($C3683="1 - Revenues",1,IF(AND($C3683="5 - Transfers",MID($K3683,15,1)="4"),1,-1))</f>
        <v>0</v>
      </c>
      <c r="Q3683" s="17">
        <f>VLOOKUP($K3683,[1]Budget!$V:$AE,10,0)*IF($C3683="1 - Revenues",1,IF(AND($C3683="5 - Transfers",MID(K3683,15,1)="4"),1,-1))</f>
        <v>0</v>
      </c>
      <c r="S3683" s="18" t="b">
        <f>IF(LEFT(C3683,1)="1",1,-1)*SUMIF([1]Budget!V:V,'Budget Worksheet for Pivot Tabl'!K3683,[1]Budget!AC:AC)=P3683</f>
        <v>1</v>
      </c>
    </row>
    <row r="3684" spans="1:19" x14ac:dyDescent="0.25">
      <c r="A3684" t="s">
        <v>63</v>
      </c>
      <c r="B3684" t="s">
        <v>64</v>
      </c>
      <c r="C3684" t="s">
        <v>8</v>
      </c>
      <c r="D3684" t="str">
        <f t="shared" si="57"/>
        <v>OUTFLOWS</v>
      </c>
      <c r="E3684" t="s">
        <v>102</v>
      </c>
      <c r="F3684" t="s">
        <v>103</v>
      </c>
      <c r="G3684" t="s">
        <v>102</v>
      </c>
      <c r="H3684" t="s">
        <v>212</v>
      </c>
      <c r="I3684" t="s">
        <v>1852</v>
      </c>
      <c r="J3684" t="s">
        <v>435</v>
      </c>
      <c r="K3684" t="s">
        <v>4757</v>
      </c>
      <c r="L3684" t="s">
        <v>606</v>
      </c>
      <c r="M3684" s="17">
        <f>VLOOKUP($K3684,[1]Budget!$V:$AE,5,0)*IF($C3684="1 - Revenues",1,IF(AND($C3684="5 - Transfers",MID(I3684,15,1)="4"),1,-1))</f>
        <v>0</v>
      </c>
      <c r="N3684" s="17">
        <f>VLOOKUP($K3684,[1]Budget!$V:$AE,6,0)*IF($C3684="1 - Revenues",1,IF(AND($C3684="5 - Transfers",MID(J3684,15,1)="4"),1,-1))</f>
        <v>-1000</v>
      </c>
      <c r="O3684" s="17">
        <f>IFERROR(IF(RIGHT(LEFT(K3684,15),1)="4",VLOOKUP(K3684,'[1]Budget Worksheet'!A:B,2,0),-1*VLOOKUP(K3684,'[1]Budget Worksheet'!A:B,2,0)),0)</f>
        <v>0</v>
      </c>
      <c r="P3684" s="17">
        <f>VLOOKUP($K3684,[1]Budget!$V:$AE,8,0)*IF($C3684="1 - Revenues",1,IF(AND($C3684="5 - Transfers",MID($K3684,15,1)="4"),1,-1))</f>
        <v>0</v>
      </c>
      <c r="Q3684" s="17">
        <f>VLOOKUP($K3684,[1]Budget!$V:$AE,10,0)*IF($C3684="1 - Revenues",1,IF(AND($C3684="5 - Transfers",MID(K3684,15,1)="4"),1,-1))</f>
        <v>0</v>
      </c>
      <c r="S3684" s="18" t="b">
        <f>IF(LEFT(C3684,1)="1",1,-1)*SUMIF([1]Budget!V:V,'Budget Worksheet for Pivot Tabl'!K3684,[1]Budget!AC:AC)=P3684</f>
        <v>1</v>
      </c>
    </row>
    <row r="3685" spans="1:19" x14ac:dyDescent="0.25">
      <c r="A3685" t="s">
        <v>63</v>
      </c>
      <c r="B3685" t="s">
        <v>64</v>
      </c>
      <c r="C3685" t="s">
        <v>8</v>
      </c>
      <c r="D3685" t="str">
        <f t="shared" si="57"/>
        <v>OUTFLOWS</v>
      </c>
      <c r="E3685" t="s">
        <v>102</v>
      </c>
      <c r="F3685" t="s">
        <v>103</v>
      </c>
      <c r="G3685" t="s">
        <v>102</v>
      </c>
      <c r="H3685" t="s">
        <v>212</v>
      </c>
      <c r="I3685" t="s">
        <v>1852</v>
      </c>
      <c r="J3685" t="s">
        <v>435</v>
      </c>
      <c r="K3685" t="s">
        <v>4758</v>
      </c>
      <c r="L3685" t="s">
        <v>608</v>
      </c>
      <c r="M3685" s="17">
        <f>VLOOKUP($K3685,[1]Budget!$V:$AE,5,0)*IF($C3685="1 - Revenues",1,IF(AND($C3685="5 - Transfers",MID(I3685,15,1)="4"),1,-1))</f>
        <v>0</v>
      </c>
      <c r="N3685" s="17">
        <f>VLOOKUP($K3685,[1]Budget!$V:$AE,6,0)*IF($C3685="1 - Revenues",1,IF(AND($C3685="5 - Transfers",MID(J3685,15,1)="4"),1,-1))</f>
        <v>-2000</v>
      </c>
      <c r="O3685" s="17">
        <f>IFERROR(IF(RIGHT(LEFT(K3685,15),1)="4",VLOOKUP(K3685,'[1]Budget Worksheet'!A:B,2,0),-1*VLOOKUP(K3685,'[1]Budget Worksheet'!A:B,2,0)),0)</f>
        <v>0</v>
      </c>
      <c r="P3685" s="17">
        <f>VLOOKUP($K3685,[1]Budget!$V:$AE,8,0)*IF($C3685="1 - Revenues",1,IF(AND($C3685="5 - Transfers",MID($K3685,15,1)="4"),1,-1))</f>
        <v>0</v>
      </c>
      <c r="Q3685" s="17">
        <f>VLOOKUP($K3685,[1]Budget!$V:$AE,10,0)*IF($C3685="1 - Revenues",1,IF(AND($C3685="5 - Transfers",MID(K3685,15,1)="4"),1,-1))</f>
        <v>0</v>
      </c>
      <c r="S3685" s="18" t="b">
        <f>IF(LEFT(C3685,1)="1",1,-1)*SUMIF([1]Budget!V:V,'Budget Worksheet for Pivot Tabl'!K3685,[1]Budget!AC:AC)=P3685</f>
        <v>1</v>
      </c>
    </row>
    <row r="3686" spans="1:19" x14ac:dyDescent="0.25">
      <c r="A3686" t="s">
        <v>63</v>
      </c>
      <c r="B3686" t="s">
        <v>64</v>
      </c>
      <c r="C3686" t="s">
        <v>8</v>
      </c>
      <c r="D3686" t="str">
        <f t="shared" si="57"/>
        <v>OUTFLOWS</v>
      </c>
      <c r="E3686" t="s">
        <v>102</v>
      </c>
      <c r="F3686" t="s">
        <v>103</v>
      </c>
      <c r="G3686" t="s">
        <v>102</v>
      </c>
      <c r="H3686" t="s">
        <v>212</v>
      </c>
      <c r="I3686" t="s">
        <v>1852</v>
      </c>
      <c r="J3686" t="s">
        <v>435</v>
      </c>
      <c r="K3686" t="s">
        <v>4759</v>
      </c>
      <c r="L3686" t="s">
        <v>610</v>
      </c>
      <c r="M3686" s="17">
        <f>VLOOKUP($K3686,[1]Budget!$V:$AE,5,0)*IF($C3686="1 - Revenues",1,IF(AND($C3686="5 - Transfers",MID(I3686,15,1)="4"),1,-1))</f>
        <v>0</v>
      </c>
      <c r="N3686" s="17">
        <f>VLOOKUP($K3686,[1]Budget!$V:$AE,6,0)*IF($C3686="1 - Revenues",1,IF(AND($C3686="5 - Transfers",MID(J3686,15,1)="4"),1,-1))</f>
        <v>0</v>
      </c>
      <c r="O3686" s="17">
        <f>IFERROR(IF(RIGHT(LEFT(K3686,15),1)="4",VLOOKUP(K3686,'[1]Budget Worksheet'!A:B,2,0),-1*VLOOKUP(K3686,'[1]Budget Worksheet'!A:B,2,0)),0)</f>
        <v>0</v>
      </c>
      <c r="P3686" s="17">
        <f>VLOOKUP($K3686,[1]Budget!$V:$AE,8,0)*IF($C3686="1 - Revenues",1,IF(AND($C3686="5 - Transfers",MID($K3686,15,1)="4"),1,-1))</f>
        <v>0</v>
      </c>
      <c r="Q3686" s="17">
        <f>VLOOKUP($K3686,[1]Budget!$V:$AE,10,0)*IF($C3686="1 - Revenues",1,IF(AND($C3686="5 - Transfers",MID(K3686,15,1)="4"),1,-1))</f>
        <v>0</v>
      </c>
      <c r="S3686" s="18" t="b">
        <f>IF(LEFT(C3686,1)="1",1,-1)*SUMIF([1]Budget!V:V,'Budget Worksheet for Pivot Tabl'!K3686,[1]Budget!AC:AC)=P3686</f>
        <v>1</v>
      </c>
    </row>
    <row r="3687" spans="1:19" x14ac:dyDescent="0.25">
      <c r="A3687" t="s">
        <v>63</v>
      </c>
      <c r="B3687" t="s">
        <v>64</v>
      </c>
      <c r="C3687" t="s">
        <v>8</v>
      </c>
      <c r="D3687" t="str">
        <f t="shared" si="57"/>
        <v>OUTFLOWS</v>
      </c>
      <c r="E3687" t="s">
        <v>102</v>
      </c>
      <c r="F3687" t="s">
        <v>103</v>
      </c>
      <c r="G3687" t="s">
        <v>102</v>
      </c>
      <c r="H3687" t="s">
        <v>212</v>
      </c>
      <c r="I3687" t="s">
        <v>1852</v>
      </c>
      <c r="J3687" t="s">
        <v>435</v>
      </c>
      <c r="K3687" t="s">
        <v>4760</v>
      </c>
      <c r="L3687" t="s">
        <v>612</v>
      </c>
      <c r="M3687" s="17">
        <f>VLOOKUP($K3687,[1]Budget!$V:$AE,5,0)*IF($C3687="1 - Revenues",1,IF(AND($C3687="5 - Transfers",MID(I3687,15,1)="4"),1,-1))</f>
        <v>0</v>
      </c>
      <c r="N3687" s="17">
        <f>VLOOKUP($K3687,[1]Budget!$V:$AE,6,0)*IF($C3687="1 - Revenues",1,IF(AND($C3687="5 - Transfers",MID(J3687,15,1)="4"),1,-1))</f>
        <v>0</v>
      </c>
      <c r="O3687" s="17">
        <f>IFERROR(IF(RIGHT(LEFT(K3687,15),1)="4",VLOOKUP(K3687,'[1]Budget Worksheet'!A:B,2,0),-1*VLOOKUP(K3687,'[1]Budget Worksheet'!A:B,2,0)),0)</f>
        <v>0</v>
      </c>
      <c r="P3687" s="17">
        <f>VLOOKUP($K3687,[1]Budget!$V:$AE,8,0)*IF($C3687="1 - Revenues",1,IF(AND($C3687="5 - Transfers",MID($K3687,15,1)="4"),1,-1))</f>
        <v>0</v>
      </c>
      <c r="Q3687" s="17">
        <f>VLOOKUP($K3687,[1]Budget!$V:$AE,10,0)*IF($C3687="1 - Revenues",1,IF(AND($C3687="5 - Transfers",MID(K3687,15,1)="4"),1,-1))</f>
        <v>0</v>
      </c>
      <c r="S3687" s="18" t="b">
        <f>IF(LEFT(C3687,1)="1",1,-1)*SUMIF([1]Budget!V:V,'Budget Worksheet for Pivot Tabl'!K3687,[1]Budget!AC:AC)=P3687</f>
        <v>1</v>
      </c>
    </row>
    <row r="3688" spans="1:19" x14ac:dyDescent="0.25">
      <c r="A3688" t="s">
        <v>63</v>
      </c>
      <c r="B3688" t="s">
        <v>64</v>
      </c>
      <c r="C3688" t="s">
        <v>8</v>
      </c>
      <c r="D3688" t="str">
        <f t="shared" si="57"/>
        <v>OUTFLOWS</v>
      </c>
      <c r="E3688" t="s">
        <v>102</v>
      </c>
      <c r="F3688" t="s">
        <v>103</v>
      </c>
      <c r="G3688" t="s">
        <v>102</v>
      </c>
      <c r="H3688" t="s">
        <v>212</v>
      </c>
      <c r="I3688" t="s">
        <v>1852</v>
      </c>
      <c r="J3688" t="s">
        <v>435</v>
      </c>
      <c r="K3688" t="s">
        <v>4761</v>
      </c>
      <c r="L3688" t="s">
        <v>614</v>
      </c>
      <c r="M3688" s="17">
        <f>VLOOKUP($K3688,[1]Budget!$V:$AE,5,0)*IF($C3688="1 - Revenues",1,IF(AND($C3688="5 - Transfers",MID(I3688,15,1)="4"),1,-1))</f>
        <v>0</v>
      </c>
      <c r="N3688" s="17">
        <f>VLOOKUP($K3688,[1]Budget!$V:$AE,6,0)*IF($C3688="1 - Revenues",1,IF(AND($C3688="5 - Transfers",MID(J3688,15,1)="4"),1,-1))</f>
        <v>0</v>
      </c>
      <c r="O3688" s="17">
        <f>IFERROR(IF(RIGHT(LEFT(K3688,15),1)="4",VLOOKUP(K3688,'[1]Budget Worksheet'!A:B,2,0),-1*VLOOKUP(K3688,'[1]Budget Worksheet'!A:B,2,0)),0)</f>
        <v>0</v>
      </c>
      <c r="P3688" s="17">
        <f>VLOOKUP($K3688,[1]Budget!$V:$AE,8,0)*IF($C3688="1 - Revenues",1,IF(AND($C3688="5 - Transfers",MID($K3688,15,1)="4"),1,-1))</f>
        <v>0</v>
      </c>
      <c r="Q3688" s="17">
        <f>VLOOKUP($K3688,[1]Budget!$V:$AE,10,0)*IF($C3688="1 - Revenues",1,IF(AND($C3688="5 - Transfers",MID(K3688,15,1)="4"),1,-1))</f>
        <v>0</v>
      </c>
      <c r="S3688" s="18" t="b">
        <f>IF(LEFT(C3688,1)="1",1,-1)*SUMIF([1]Budget!V:V,'Budget Worksheet for Pivot Tabl'!K3688,[1]Budget!AC:AC)=P3688</f>
        <v>1</v>
      </c>
    </row>
    <row r="3689" spans="1:19" x14ac:dyDescent="0.25">
      <c r="A3689" t="s">
        <v>63</v>
      </c>
      <c r="B3689" t="s">
        <v>64</v>
      </c>
      <c r="C3689" t="s">
        <v>8</v>
      </c>
      <c r="D3689" t="str">
        <f t="shared" si="57"/>
        <v>OUTFLOWS</v>
      </c>
      <c r="E3689" t="s">
        <v>102</v>
      </c>
      <c r="F3689" t="s">
        <v>103</v>
      </c>
      <c r="G3689" t="s">
        <v>102</v>
      </c>
      <c r="H3689" t="s">
        <v>212</v>
      </c>
      <c r="I3689" t="s">
        <v>1852</v>
      </c>
      <c r="J3689" t="s">
        <v>435</v>
      </c>
      <c r="K3689" t="s">
        <v>4762</v>
      </c>
      <c r="L3689" t="s">
        <v>618</v>
      </c>
      <c r="M3689" s="17">
        <f>VLOOKUP($K3689,[1]Budget!$V:$AE,5,0)*IF($C3689="1 - Revenues",1,IF(AND($C3689="5 - Transfers",MID(I3689,15,1)="4"),1,-1))</f>
        <v>0</v>
      </c>
      <c r="N3689" s="17">
        <f>VLOOKUP($K3689,[1]Budget!$V:$AE,6,0)*IF($C3689="1 - Revenues",1,IF(AND($C3689="5 - Transfers",MID(J3689,15,1)="4"),1,-1))</f>
        <v>0</v>
      </c>
      <c r="O3689" s="17">
        <f>IFERROR(IF(RIGHT(LEFT(K3689,15),1)="4",VLOOKUP(K3689,'[1]Budget Worksheet'!A:B,2,0),-1*VLOOKUP(K3689,'[1]Budget Worksheet'!A:B,2,0)),0)</f>
        <v>0</v>
      </c>
      <c r="P3689" s="17">
        <f>VLOOKUP($K3689,[1]Budget!$V:$AE,8,0)*IF($C3689="1 - Revenues",1,IF(AND($C3689="5 - Transfers",MID($K3689,15,1)="4"),1,-1))</f>
        <v>0</v>
      </c>
      <c r="Q3689" s="17">
        <f>VLOOKUP($K3689,[1]Budget!$V:$AE,10,0)*IF($C3689="1 - Revenues",1,IF(AND($C3689="5 - Transfers",MID(K3689,15,1)="4"),1,-1))</f>
        <v>0</v>
      </c>
      <c r="S3689" s="18" t="b">
        <f>IF(LEFT(C3689,1)="1",1,-1)*SUMIF([1]Budget!V:V,'Budget Worksheet for Pivot Tabl'!K3689,[1]Budget!AC:AC)=P3689</f>
        <v>1</v>
      </c>
    </row>
    <row r="3690" spans="1:19" x14ac:dyDescent="0.25">
      <c r="A3690" t="s">
        <v>63</v>
      </c>
      <c r="B3690" t="s">
        <v>64</v>
      </c>
      <c r="C3690" t="s">
        <v>8</v>
      </c>
      <c r="D3690" t="str">
        <f t="shared" si="57"/>
        <v>OUTFLOWS</v>
      </c>
      <c r="E3690" t="s">
        <v>102</v>
      </c>
      <c r="F3690" t="s">
        <v>103</v>
      </c>
      <c r="G3690" t="s">
        <v>102</v>
      </c>
      <c r="H3690" t="s">
        <v>212</v>
      </c>
      <c r="I3690" t="s">
        <v>1852</v>
      </c>
      <c r="J3690" t="s">
        <v>435</v>
      </c>
      <c r="K3690" t="s">
        <v>4763</v>
      </c>
      <c r="L3690" t="s">
        <v>620</v>
      </c>
      <c r="M3690" s="17">
        <f>VLOOKUP($K3690,[1]Budget!$V:$AE,5,0)*IF($C3690="1 - Revenues",1,IF(AND($C3690="5 - Transfers",MID(I3690,15,1)="4"),1,-1))</f>
        <v>0</v>
      </c>
      <c r="N3690" s="17">
        <f>VLOOKUP($K3690,[1]Budget!$V:$AE,6,0)*IF($C3690="1 - Revenues",1,IF(AND($C3690="5 - Transfers",MID(J3690,15,1)="4"),1,-1))</f>
        <v>0</v>
      </c>
      <c r="O3690" s="17">
        <f>IFERROR(IF(RIGHT(LEFT(K3690,15),1)="4",VLOOKUP(K3690,'[1]Budget Worksheet'!A:B,2,0),-1*VLOOKUP(K3690,'[1]Budget Worksheet'!A:B,2,0)),0)</f>
        <v>0</v>
      </c>
      <c r="P3690" s="17">
        <f>VLOOKUP($K3690,[1]Budget!$V:$AE,8,0)*IF($C3690="1 - Revenues",1,IF(AND($C3690="5 - Transfers",MID($K3690,15,1)="4"),1,-1))</f>
        <v>0</v>
      </c>
      <c r="Q3690" s="17">
        <f>VLOOKUP($K3690,[1]Budget!$V:$AE,10,0)*IF($C3690="1 - Revenues",1,IF(AND($C3690="5 - Transfers",MID(K3690,15,1)="4"),1,-1))</f>
        <v>0</v>
      </c>
      <c r="S3690" s="18" t="b">
        <f>IF(LEFT(C3690,1)="1",1,-1)*SUMIF([1]Budget!V:V,'Budget Worksheet for Pivot Tabl'!K3690,[1]Budget!AC:AC)=P3690</f>
        <v>1</v>
      </c>
    </row>
    <row r="3691" spans="1:19" x14ac:dyDescent="0.25">
      <c r="A3691" t="s">
        <v>63</v>
      </c>
      <c r="B3691" t="s">
        <v>64</v>
      </c>
      <c r="C3691" t="s">
        <v>8</v>
      </c>
      <c r="D3691" t="str">
        <f t="shared" si="57"/>
        <v>OUTFLOWS</v>
      </c>
      <c r="E3691" t="s">
        <v>102</v>
      </c>
      <c r="F3691" t="s">
        <v>103</v>
      </c>
      <c r="G3691" t="s">
        <v>102</v>
      </c>
      <c r="H3691" t="s">
        <v>212</v>
      </c>
      <c r="I3691" t="s">
        <v>1852</v>
      </c>
      <c r="J3691" t="s">
        <v>435</v>
      </c>
      <c r="K3691" t="s">
        <v>4764</v>
      </c>
      <c r="L3691" t="s">
        <v>472</v>
      </c>
      <c r="M3691" s="17">
        <f>VLOOKUP($K3691,[1]Budget!$V:$AE,5,0)*IF($C3691="1 - Revenues",1,IF(AND($C3691="5 - Transfers",MID(I3691,15,1)="4"),1,-1))</f>
        <v>0</v>
      </c>
      <c r="N3691" s="17">
        <f>VLOOKUP($K3691,[1]Budget!$V:$AE,6,0)*IF($C3691="1 - Revenues",1,IF(AND($C3691="5 - Transfers",MID(J3691,15,1)="4"),1,-1))</f>
        <v>0</v>
      </c>
      <c r="O3691" s="17">
        <f>IFERROR(IF(RIGHT(LEFT(K3691,15),1)="4",VLOOKUP(K3691,'[1]Budget Worksheet'!A:B,2,0),-1*VLOOKUP(K3691,'[1]Budget Worksheet'!A:B,2,0)),0)</f>
        <v>0</v>
      </c>
      <c r="P3691" s="17">
        <f>VLOOKUP($K3691,[1]Budget!$V:$AE,8,0)*IF($C3691="1 - Revenues",1,IF(AND($C3691="5 - Transfers",MID($K3691,15,1)="4"),1,-1))</f>
        <v>0</v>
      </c>
      <c r="Q3691" s="17">
        <f>VLOOKUP($K3691,[1]Budget!$V:$AE,10,0)*IF($C3691="1 - Revenues",1,IF(AND($C3691="5 - Transfers",MID(K3691,15,1)="4"),1,-1))</f>
        <v>0</v>
      </c>
      <c r="S3691" s="18" t="b">
        <f>IF(LEFT(C3691,1)="1",1,-1)*SUMIF([1]Budget!V:V,'Budget Worksheet for Pivot Tabl'!K3691,[1]Budget!AC:AC)=P3691</f>
        <v>1</v>
      </c>
    </row>
    <row r="3692" spans="1:19" x14ac:dyDescent="0.25">
      <c r="A3692" t="s">
        <v>63</v>
      </c>
      <c r="B3692" t="s">
        <v>64</v>
      </c>
      <c r="C3692" t="s">
        <v>9</v>
      </c>
      <c r="D3692" t="str">
        <f t="shared" si="57"/>
        <v>OUTFLOWS</v>
      </c>
      <c r="E3692" t="s">
        <v>123</v>
      </c>
      <c r="F3692" t="s">
        <v>124</v>
      </c>
      <c r="G3692" t="s">
        <v>102</v>
      </c>
      <c r="H3692" t="s">
        <v>212</v>
      </c>
      <c r="I3692" t="s">
        <v>744</v>
      </c>
      <c r="J3692" t="s">
        <v>745</v>
      </c>
      <c r="K3692" t="s">
        <v>4765</v>
      </c>
      <c r="L3692" t="s">
        <v>4766</v>
      </c>
      <c r="M3692" s="17">
        <f>VLOOKUP($K3692,[1]Budget!$V:$AE,5,0)*IF($C3692="1 - Revenues",1,IF(AND($C3692="5 - Transfers",MID(I3692,15,1)="4"),1,-1))</f>
        <v>0</v>
      </c>
      <c r="N3692" s="17">
        <f>VLOOKUP($K3692,[1]Budget!$V:$AE,6,0)*IF($C3692="1 - Revenues",1,IF(AND($C3692="5 - Transfers",MID(J3692,15,1)="4"),1,-1))</f>
        <v>0</v>
      </c>
      <c r="O3692" s="17">
        <f>IFERROR(IF(RIGHT(LEFT(K3692,15),1)="4",VLOOKUP(K3692,'[1]Budget Worksheet'!A:B,2,0),-1*VLOOKUP(K3692,'[1]Budget Worksheet'!A:B,2,0)),0)</f>
        <v>0</v>
      </c>
      <c r="P3692" s="17">
        <f>VLOOKUP($K3692,[1]Budget!$V:$AE,8,0)*IF($C3692="1 - Revenues",1,IF(AND($C3692="5 - Transfers",MID($K3692,15,1)="4"),1,-1))</f>
        <v>0</v>
      </c>
      <c r="Q3692" s="17">
        <f>VLOOKUP($K3692,[1]Budget!$V:$AE,10,0)*IF($C3692="1 - Revenues",1,IF(AND($C3692="5 - Transfers",MID(K3692,15,1)="4"),1,-1))</f>
        <v>0</v>
      </c>
      <c r="S3692" s="18" t="b">
        <f>IF(LEFT(C3692,1)="1",1,-1)*SUMIF([1]Budget!V:V,'Budget Worksheet for Pivot Tabl'!K3692,[1]Budget!AC:AC)=P3692</f>
        <v>1</v>
      </c>
    </row>
    <row r="3693" spans="1:19" x14ac:dyDescent="0.25">
      <c r="A3693" t="s">
        <v>63</v>
      </c>
      <c r="B3693" t="s">
        <v>64</v>
      </c>
      <c r="C3693" t="s">
        <v>9</v>
      </c>
      <c r="D3693" t="str">
        <f t="shared" si="57"/>
        <v>OUTFLOWS</v>
      </c>
      <c r="E3693" t="s">
        <v>112</v>
      </c>
      <c r="F3693" t="s">
        <v>113</v>
      </c>
      <c r="G3693" t="s">
        <v>2965</v>
      </c>
      <c r="H3693" t="s">
        <v>2966</v>
      </c>
      <c r="I3693" t="s">
        <v>2967</v>
      </c>
      <c r="J3693" t="s">
        <v>2968</v>
      </c>
      <c r="K3693" t="s">
        <v>4767</v>
      </c>
      <c r="L3693" t="s">
        <v>476</v>
      </c>
      <c r="M3693" s="17">
        <f>VLOOKUP($K3693,[1]Budget!$V:$AE,5,0)*IF($C3693="1 - Revenues",1,IF(AND($C3693="5 - Transfers",MID(I3693,15,1)="4"),1,-1))</f>
        <v>-18000</v>
      </c>
      <c r="N3693" s="17">
        <f>VLOOKUP($K3693,[1]Budget!$V:$AE,6,0)*IF($C3693="1 - Revenues",1,IF(AND($C3693="5 - Transfers",MID(J3693,15,1)="4"),1,-1))</f>
        <v>-28000</v>
      </c>
      <c r="O3693" s="17">
        <f>IFERROR(IF(RIGHT(LEFT(K3693,15),1)="4",VLOOKUP(K3693,'[1]Budget Worksheet'!A:B,2,0),-1*VLOOKUP(K3693,'[1]Budget Worksheet'!A:B,2,0)),0)</f>
        <v>-14708</v>
      </c>
      <c r="P3693" s="17">
        <f>VLOOKUP($K3693,[1]Budget!$V:$AE,8,0)*IF($C3693="1 - Revenues",1,IF(AND($C3693="5 - Transfers",MID($K3693,15,1)="4"),1,-1))</f>
        <v>-14708</v>
      </c>
      <c r="Q3693" s="17">
        <f>VLOOKUP($K3693,[1]Budget!$V:$AE,10,0)*IF($C3693="1 - Revenues",1,IF(AND($C3693="5 - Transfers",MID(K3693,15,1)="4"),1,-1))</f>
        <v>0</v>
      </c>
      <c r="S3693" s="18" t="b">
        <f>IF(LEFT(C3693,1)="1",1,-1)*SUMIF([1]Budget!V:V,'Budget Worksheet for Pivot Tabl'!K3693,[1]Budget!AC:AC)=P3693</f>
        <v>1</v>
      </c>
    </row>
    <row r="3694" spans="1:19" x14ac:dyDescent="0.25">
      <c r="A3694" t="s">
        <v>63</v>
      </c>
      <c r="B3694" t="s">
        <v>64</v>
      </c>
      <c r="C3694" t="s">
        <v>7</v>
      </c>
      <c r="D3694" t="str">
        <f t="shared" si="57"/>
        <v>INFLOWS</v>
      </c>
      <c r="E3694" t="s">
        <v>112</v>
      </c>
      <c r="F3694" t="s">
        <v>113</v>
      </c>
      <c r="G3694" t="s">
        <v>2965</v>
      </c>
      <c r="H3694" t="s">
        <v>2966</v>
      </c>
      <c r="I3694" t="s">
        <v>4768</v>
      </c>
      <c r="J3694" t="s">
        <v>4769</v>
      </c>
      <c r="K3694" t="s">
        <v>4770</v>
      </c>
      <c r="L3694" t="s">
        <v>4731</v>
      </c>
      <c r="M3694" s="17">
        <f>VLOOKUP($K3694,[1]Budget!$V:$AE,5,0)*IF($C3694="1 - Revenues",1,IF(AND($C3694="5 - Transfers",MID(I3694,15,1)="4"),1,-1))</f>
        <v>74000</v>
      </c>
      <c r="N3694" s="17">
        <f>VLOOKUP($K3694,[1]Budget!$V:$AE,6,0)*IF($C3694="1 - Revenues",1,IF(AND($C3694="5 - Transfers",MID(J3694,15,1)="4"),1,-1))</f>
        <v>0</v>
      </c>
      <c r="O3694" s="17">
        <f>IFERROR(IF(RIGHT(LEFT(K3694,15),1)="4",VLOOKUP(K3694,'[1]Budget Worksheet'!A:B,2,0),-1*VLOOKUP(K3694,'[1]Budget Worksheet'!A:B,2,0)),0)</f>
        <v>0</v>
      </c>
      <c r="P3694" s="17">
        <f>VLOOKUP($K3694,[1]Budget!$V:$AE,8,0)*IF($C3694="1 - Revenues",1,IF(AND($C3694="5 - Transfers",MID($K3694,15,1)="4"),1,-1))</f>
        <v>0</v>
      </c>
      <c r="Q3694" s="17">
        <f>VLOOKUP($K3694,[1]Budget!$V:$AE,10,0)*IF($C3694="1 - Revenues",1,IF(AND($C3694="5 - Transfers",MID(K3694,15,1)="4"),1,-1))</f>
        <v>0</v>
      </c>
      <c r="S3694" s="18" t="b">
        <f>IF(LEFT(C3694,1)="1",1,-1)*SUMIF([1]Budget!V:V,'Budget Worksheet for Pivot Tabl'!K3694,[1]Budget!AC:AC)=P3694</f>
        <v>1</v>
      </c>
    </row>
    <row r="3695" spans="1:19" x14ac:dyDescent="0.25">
      <c r="A3695" t="s">
        <v>63</v>
      </c>
      <c r="B3695" t="s">
        <v>64</v>
      </c>
      <c r="C3695" t="s">
        <v>9</v>
      </c>
      <c r="D3695" t="str">
        <f t="shared" si="57"/>
        <v>OUTFLOWS</v>
      </c>
      <c r="E3695" t="s">
        <v>112</v>
      </c>
      <c r="F3695" t="s">
        <v>113</v>
      </c>
      <c r="G3695" t="s">
        <v>2965</v>
      </c>
      <c r="H3695" t="s">
        <v>2966</v>
      </c>
      <c r="I3695" t="s">
        <v>4768</v>
      </c>
      <c r="J3695" t="s">
        <v>4769</v>
      </c>
      <c r="K3695" t="s">
        <v>4771</v>
      </c>
      <c r="L3695" t="s">
        <v>723</v>
      </c>
      <c r="M3695" s="17">
        <f>VLOOKUP($K3695,[1]Budget!$V:$AE,5,0)*IF($C3695="1 - Revenues",1,IF(AND($C3695="5 - Transfers",MID(I3695,15,1)="4"),1,-1))</f>
        <v>-2000</v>
      </c>
      <c r="N3695" s="17">
        <f>VLOOKUP($K3695,[1]Budget!$V:$AE,6,0)*IF($C3695="1 - Revenues",1,IF(AND($C3695="5 - Transfers",MID(J3695,15,1)="4"),1,-1))</f>
        <v>-10000</v>
      </c>
      <c r="O3695" s="17">
        <f>IFERROR(IF(RIGHT(LEFT(K3695,15),1)="4",VLOOKUP(K3695,'[1]Budget Worksheet'!A:B,2,0),-1*VLOOKUP(K3695,'[1]Budget Worksheet'!A:B,2,0)),0)</f>
        <v>0</v>
      </c>
      <c r="P3695" s="17">
        <f>VLOOKUP($K3695,[1]Budget!$V:$AE,8,0)*IF($C3695="1 - Revenues",1,IF(AND($C3695="5 - Transfers",MID($K3695,15,1)="4"),1,-1))</f>
        <v>0</v>
      </c>
      <c r="Q3695" s="17">
        <f>VLOOKUP($K3695,[1]Budget!$V:$AE,10,0)*IF($C3695="1 - Revenues",1,IF(AND($C3695="5 - Transfers",MID(K3695,15,1)="4"),1,-1))</f>
        <v>0</v>
      </c>
      <c r="S3695" s="18" t="b">
        <f>IF(LEFT(C3695,1)="1",1,-1)*SUMIF([1]Budget!V:V,'Budget Worksheet for Pivot Tabl'!K3695,[1]Budget!AC:AC)=P3695</f>
        <v>1</v>
      </c>
    </row>
    <row r="3696" spans="1:19" x14ac:dyDescent="0.25">
      <c r="A3696" t="s">
        <v>63</v>
      </c>
      <c r="B3696" t="s">
        <v>64</v>
      </c>
      <c r="C3696" t="s">
        <v>9</v>
      </c>
      <c r="D3696" t="str">
        <f t="shared" si="57"/>
        <v>OUTFLOWS</v>
      </c>
      <c r="E3696" t="s">
        <v>112</v>
      </c>
      <c r="F3696" t="s">
        <v>113</v>
      </c>
      <c r="G3696" t="s">
        <v>2965</v>
      </c>
      <c r="H3696" t="s">
        <v>2966</v>
      </c>
      <c r="I3696" t="s">
        <v>4768</v>
      </c>
      <c r="J3696" t="s">
        <v>4769</v>
      </c>
      <c r="K3696" t="s">
        <v>4772</v>
      </c>
      <c r="L3696" t="s">
        <v>1274</v>
      </c>
      <c r="M3696" s="17">
        <f>VLOOKUP($K3696,[1]Budget!$V:$AE,5,0)*IF($C3696="1 - Revenues",1,IF(AND($C3696="5 - Transfers",MID(I3696,15,1)="4"),1,-1))</f>
        <v>0</v>
      </c>
      <c r="N3696" s="17">
        <f>VLOOKUP($K3696,[1]Budget!$V:$AE,6,0)*IF($C3696="1 - Revenues",1,IF(AND($C3696="5 - Transfers",MID(J3696,15,1)="4"),1,-1))</f>
        <v>0</v>
      </c>
      <c r="O3696" s="17">
        <f>IFERROR(IF(RIGHT(LEFT(K3696,15),1)="4",VLOOKUP(K3696,'[1]Budget Worksheet'!A:B,2,0),-1*VLOOKUP(K3696,'[1]Budget Worksheet'!A:B,2,0)),0)</f>
        <v>0</v>
      </c>
      <c r="P3696" s="17">
        <f>VLOOKUP($K3696,[1]Budget!$V:$AE,8,0)*IF($C3696="1 - Revenues",1,IF(AND($C3696="5 - Transfers",MID($K3696,15,1)="4"),1,-1))</f>
        <v>0</v>
      </c>
      <c r="Q3696" s="17">
        <f>VLOOKUP($K3696,[1]Budget!$V:$AE,10,0)*IF($C3696="1 - Revenues",1,IF(AND($C3696="5 - Transfers",MID(K3696,15,1)="4"),1,-1))</f>
        <v>0</v>
      </c>
      <c r="S3696" s="18" t="b">
        <f>IF(LEFT(C3696,1)="1",1,-1)*SUMIF([1]Budget!V:V,'Budget Worksheet for Pivot Tabl'!K3696,[1]Budget!AC:AC)=P3696</f>
        <v>1</v>
      </c>
    </row>
    <row r="3697" spans="1:19" x14ac:dyDescent="0.25">
      <c r="A3697" t="s">
        <v>63</v>
      </c>
      <c r="B3697" t="s">
        <v>64</v>
      </c>
      <c r="C3697" t="s">
        <v>9</v>
      </c>
      <c r="D3697" t="str">
        <f t="shared" si="57"/>
        <v>OUTFLOWS</v>
      </c>
      <c r="E3697" t="s">
        <v>112</v>
      </c>
      <c r="F3697" t="s">
        <v>113</v>
      </c>
      <c r="G3697" t="s">
        <v>2965</v>
      </c>
      <c r="H3697" t="s">
        <v>2966</v>
      </c>
      <c r="I3697" t="s">
        <v>4768</v>
      </c>
      <c r="J3697" t="s">
        <v>4769</v>
      </c>
      <c r="K3697" t="s">
        <v>4773</v>
      </c>
      <c r="L3697" t="s">
        <v>482</v>
      </c>
      <c r="M3697" s="17">
        <f>VLOOKUP($K3697,[1]Budget!$V:$AE,5,0)*IF($C3697="1 - Revenues",1,IF(AND($C3697="5 - Transfers",MID(I3697,15,1)="4"),1,-1))</f>
        <v>0</v>
      </c>
      <c r="N3697" s="17">
        <f>VLOOKUP($K3697,[1]Budget!$V:$AE,6,0)*IF($C3697="1 - Revenues",1,IF(AND($C3697="5 - Transfers",MID(J3697,15,1)="4"),1,-1))</f>
        <v>0</v>
      </c>
      <c r="O3697" s="17">
        <f>IFERROR(IF(RIGHT(LEFT(K3697,15),1)="4",VLOOKUP(K3697,'[1]Budget Worksheet'!A:B,2,0),-1*VLOOKUP(K3697,'[1]Budget Worksheet'!A:B,2,0)),0)</f>
        <v>0</v>
      </c>
      <c r="P3697" s="17">
        <f>VLOOKUP($K3697,[1]Budget!$V:$AE,8,0)*IF($C3697="1 - Revenues",1,IF(AND($C3697="5 - Transfers",MID($K3697,15,1)="4"),1,-1))</f>
        <v>0</v>
      </c>
      <c r="Q3697" s="17">
        <f>VLOOKUP($K3697,[1]Budget!$V:$AE,10,0)*IF($C3697="1 - Revenues",1,IF(AND($C3697="5 - Transfers",MID(K3697,15,1)="4"),1,-1))</f>
        <v>0</v>
      </c>
      <c r="S3697" s="18" t="b">
        <f>IF(LEFT(C3697,1)="1",1,-1)*SUMIF([1]Budget!V:V,'Budget Worksheet for Pivot Tabl'!K3697,[1]Budget!AC:AC)=P3697</f>
        <v>1</v>
      </c>
    </row>
    <row r="3698" spans="1:19" x14ac:dyDescent="0.25">
      <c r="A3698" t="s">
        <v>63</v>
      </c>
      <c r="B3698" t="s">
        <v>64</v>
      </c>
      <c r="C3698" t="s">
        <v>9</v>
      </c>
      <c r="D3698" t="str">
        <f t="shared" si="57"/>
        <v>OUTFLOWS</v>
      </c>
      <c r="E3698" t="s">
        <v>112</v>
      </c>
      <c r="F3698" t="s">
        <v>113</v>
      </c>
      <c r="G3698" t="s">
        <v>2965</v>
      </c>
      <c r="H3698" t="s">
        <v>2966</v>
      </c>
      <c r="I3698" t="s">
        <v>4768</v>
      </c>
      <c r="J3698" t="s">
        <v>4769</v>
      </c>
      <c r="K3698" t="s">
        <v>4774</v>
      </c>
      <c r="L3698" t="s">
        <v>2980</v>
      </c>
      <c r="M3698" s="17">
        <f>VLOOKUP($K3698,[1]Budget!$V:$AE,5,0)*IF($C3698="1 - Revenues",1,IF(AND($C3698="5 - Transfers",MID(I3698,15,1)="4"),1,-1))</f>
        <v>0</v>
      </c>
      <c r="N3698" s="17">
        <f>VLOOKUP($K3698,[1]Budget!$V:$AE,6,0)*IF($C3698="1 - Revenues",1,IF(AND($C3698="5 - Transfers",MID(J3698,15,1)="4"),1,-1))</f>
        <v>0</v>
      </c>
      <c r="O3698" s="17">
        <f>IFERROR(IF(RIGHT(LEFT(K3698,15),1)="4",VLOOKUP(K3698,'[1]Budget Worksheet'!A:B,2,0),-1*VLOOKUP(K3698,'[1]Budget Worksheet'!A:B,2,0)),0)</f>
        <v>0</v>
      </c>
      <c r="P3698" s="17">
        <f>VLOOKUP($K3698,[1]Budget!$V:$AE,8,0)*IF($C3698="1 - Revenues",1,IF(AND($C3698="5 - Transfers",MID($K3698,15,1)="4"),1,-1))</f>
        <v>0</v>
      </c>
      <c r="Q3698" s="17">
        <f>VLOOKUP($K3698,[1]Budget!$V:$AE,10,0)*IF($C3698="1 - Revenues",1,IF(AND($C3698="5 - Transfers",MID(K3698,15,1)="4"),1,-1))</f>
        <v>0</v>
      </c>
      <c r="S3698" s="18" t="b">
        <f>IF(LEFT(C3698,1)="1",1,-1)*SUMIF([1]Budget!V:V,'Budget Worksheet for Pivot Tabl'!K3698,[1]Budget!AC:AC)=P3698</f>
        <v>1</v>
      </c>
    </row>
    <row r="3699" spans="1:19" x14ac:dyDescent="0.25">
      <c r="A3699" t="s">
        <v>63</v>
      </c>
      <c r="B3699" t="s">
        <v>64</v>
      </c>
      <c r="C3699" t="s">
        <v>9</v>
      </c>
      <c r="D3699" t="str">
        <f t="shared" si="57"/>
        <v>OUTFLOWS</v>
      </c>
      <c r="E3699" t="s">
        <v>112</v>
      </c>
      <c r="F3699" t="s">
        <v>113</v>
      </c>
      <c r="G3699" t="s">
        <v>2965</v>
      </c>
      <c r="H3699" t="s">
        <v>2966</v>
      </c>
      <c r="I3699" t="s">
        <v>4768</v>
      </c>
      <c r="J3699" t="s">
        <v>4769</v>
      </c>
      <c r="K3699" t="s">
        <v>4775</v>
      </c>
      <c r="L3699" t="s">
        <v>2950</v>
      </c>
      <c r="M3699" s="17">
        <f>VLOOKUP($K3699,[1]Budget!$V:$AE,5,0)*IF($C3699="1 - Revenues",1,IF(AND($C3699="5 - Transfers",MID(I3699,15,1)="4"),1,-1))</f>
        <v>-4000</v>
      </c>
      <c r="N3699" s="17">
        <f>VLOOKUP($K3699,[1]Budget!$V:$AE,6,0)*IF($C3699="1 - Revenues",1,IF(AND($C3699="5 - Transfers",MID(J3699,15,1)="4"),1,-1))</f>
        <v>-2000</v>
      </c>
      <c r="O3699" s="17">
        <f>IFERROR(IF(RIGHT(LEFT(K3699,15),1)="4",VLOOKUP(K3699,'[1]Budget Worksheet'!A:B,2,0),-1*VLOOKUP(K3699,'[1]Budget Worksheet'!A:B,2,0)),0)</f>
        <v>0</v>
      </c>
      <c r="P3699" s="17">
        <f>VLOOKUP($K3699,[1]Budget!$V:$AE,8,0)*IF($C3699="1 - Revenues",1,IF(AND($C3699="5 - Transfers",MID($K3699,15,1)="4"),1,-1))</f>
        <v>0</v>
      </c>
      <c r="Q3699" s="17">
        <f>VLOOKUP($K3699,[1]Budget!$V:$AE,10,0)*IF($C3699="1 - Revenues",1,IF(AND($C3699="5 - Transfers",MID(K3699,15,1)="4"),1,-1))</f>
        <v>0</v>
      </c>
      <c r="S3699" s="18" t="b">
        <f>IF(LEFT(C3699,1)="1",1,-1)*SUMIF([1]Budget!V:V,'Budget Worksheet for Pivot Tabl'!K3699,[1]Budget!AC:AC)=P3699</f>
        <v>1</v>
      </c>
    </row>
    <row r="3700" spans="1:19" x14ac:dyDescent="0.25">
      <c r="A3700" t="s">
        <v>63</v>
      </c>
      <c r="B3700" t="s">
        <v>64</v>
      </c>
      <c r="C3700" t="s">
        <v>9</v>
      </c>
      <c r="D3700" t="str">
        <f t="shared" si="57"/>
        <v>OUTFLOWS</v>
      </c>
      <c r="E3700" t="s">
        <v>112</v>
      </c>
      <c r="F3700" t="s">
        <v>113</v>
      </c>
      <c r="G3700" t="s">
        <v>2965</v>
      </c>
      <c r="H3700" t="s">
        <v>2966</v>
      </c>
      <c r="I3700" t="s">
        <v>4768</v>
      </c>
      <c r="J3700" t="s">
        <v>4769</v>
      </c>
      <c r="K3700" t="s">
        <v>4776</v>
      </c>
      <c r="L3700" t="s">
        <v>1398</v>
      </c>
      <c r="M3700" s="17">
        <f>VLOOKUP($K3700,[1]Budget!$V:$AE,5,0)*IF($C3700="1 - Revenues",1,IF(AND($C3700="5 - Transfers",MID(I3700,15,1)="4"),1,-1))</f>
        <v>-6000</v>
      </c>
      <c r="N3700" s="17">
        <f>VLOOKUP($K3700,[1]Budget!$V:$AE,6,0)*IF($C3700="1 - Revenues",1,IF(AND($C3700="5 - Transfers",MID(J3700,15,1)="4"),1,-1))</f>
        <v>-1000</v>
      </c>
      <c r="O3700" s="17">
        <f>IFERROR(IF(RIGHT(LEFT(K3700,15),1)="4",VLOOKUP(K3700,'[1]Budget Worksheet'!A:B,2,0),-1*VLOOKUP(K3700,'[1]Budget Worksheet'!A:B,2,0)),0)</f>
        <v>0</v>
      </c>
      <c r="P3700" s="17">
        <f>VLOOKUP($K3700,[1]Budget!$V:$AE,8,0)*IF($C3700="1 - Revenues",1,IF(AND($C3700="5 - Transfers",MID($K3700,15,1)="4"),1,-1))</f>
        <v>0</v>
      </c>
      <c r="Q3700" s="17">
        <f>VLOOKUP($K3700,[1]Budget!$V:$AE,10,0)*IF($C3700="1 - Revenues",1,IF(AND($C3700="5 - Transfers",MID(K3700,15,1)="4"),1,-1))</f>
        <v>0</v>
      </c>
      <c r="S3700" s="18" t="b">
        <f>IF(LEFT(C3700,1)="1",1,-1)*SUMIF([1]Budget!V:V,'Budget Worksheet for Pivot Tabl'!K3700,[1]Budget!AC:AC)=P3700</f>
        <v>1</v>
      </c>
    </row>
    <row r="3701" spans="1:19" x14ac:dyDescent="0.25">
      <c r="A3701" t="s">
        <v>63</v>
      </c>
      <c r="B3701" t="s">
        <v>64</v>
      </c>
      <c r="C3701" t="s">
        <v>9</v>
      </c>
      <c r="D3701" t="str">
        <f t="shared" si="57"/>
        <v>OUTFLOWS</v>
      </c>
      <c r="E3701" t="s">
        <v>112</v>
      </c>
      <c r="F3701" t="s">
        <v>113</v>
      </c>
      <c r="G3701" t="s">
        <v>2965</v>
      </c>
      <c r="H3701" t="s">
        <v>2966</v>
      </c>
      <c r="I3701" t="s">
        <v>4768</v>
      </c>
      <c r="J3701" t="s">
        <v>4769</v>
      </c>
      <c r="K3701" t="s">
        <v>4777</v>
      </c>
      <c r="L3701" t="s">
        <v>498</v>
      </c>
      <c r="M3701" s="17">
        <f>VLOOKUP($K3701,[1]Budget!$V:$AE,5,0)*IF($C3701="1 - Revenues",1,IF(AND($C3701="5 - Transfers",MID(I3701,15,1)="4"),1,-1))</f>
        <v>0</v>
      </c>
      <c r="N3701" s="17">
        <f>VLOOKUP($K3701,[1]Budget!$V:$AE,6,0)*IF($C3701="1 - Revenues",1,IF(AND($C3701="5 - Transfers",MID(J3701,15,1)="4"),1,-1))</f>
        <v>0</v>
      </c>
      <c r="O3701" s="17">
        <f>IFERROR(IF(RIGHT(LEFT(K3701,15),1)="4",VLOOKUP(K3701,'[1]Budget Worksheet'!A:B,2,0),-1*VLOOKUP(K3701,'[1]Budget Worksheet'!A:B,2,0)),0)</f>
        <v>0</v>
      </c>
      <c r="P3701" s="17">
        <f>VLOOKUP($K3701,[1]Budget!$V:$AE,8,0)*IF($C3701="1 - Revenues",1,IF(AND($C3701="5 - Transfers",MID($K3701,15,1)="4"),1,-1))</f>
        <v>0</v>
      </c>
      <c r="Q3701" s="17">
        <f>VLOOKUP($K3701,[1]Budget!$V:$AE,10,0)*IF($C3701="1 - Revenues",1,IF(AND($C3701="5 - Transfers",MID(K3701,15,1)="4"),1,-1))</f>
        <v>0</v>
      </c>
      <c r="S3701" s="18" t="b">
        <f>IF(LEFT(C3701,1)="1",1,-1)*SUMIF([1]Budget!V:V,'Budget Worksheet for Pivot Tabl'!K3701,[1]Budget!AC:AC)=P3701</f>
        <v>1</v>
      </c>
    </row>
    <row r="3702" spans="1:19" x14ac:dyDescent="0.25">
      <c r="A3702" t="s">
        <v>63</v>
      </c>
      <c r="B3702" t="s">
        <v>64</v>
      </c>
      <c r="C3702" t="s">
        <v>9</v>
      </c>
      <c r="D3702" t="str">
        <f t="shared" si="57"/>
        <v>OUTFLOWS</v>
      </c>
      <c r="E3702" t="s">
        <v>112</v>
      </c>
      <c r="F3702" t="s">
        <v>113</v>
      </c>
      <c r="G3702" t="s">
        <v>2965</v>
      </c>
      <c r="H3702" t="s">
        <v>2966</v>
      </c>
      <c r="I3702" t="s">
        <v>4768</v>
      </c>
      <c r="J3702" t="s">
        <v>4769</v>
      </c>
      <c r="K3702" t="s">
        <v>4778</v>
      </c>
      <c r="L3702" t="s">
        <v>2484</v>
      </c>
      <c r="M3702" s="17">
        <f>VLOOKUP($K3702,[1]Budget!$V:$AE,5,0)*IF($C3702="1 - Revenues",1,IF(AND($C3702="5 - Transfers",MID(I3702,15,1)="4"),1,-1))</f>
        <v>-5000</v>
      </c>
      <c r="N3702" s="17">
        <f>VLOOKUP($K3702,[1]Budget!$V:$AE,6,0)*IF($C3702="1 - Revenues",1,IF(AND($C3702="5 - Transfers",MID(J3702,15,1)="4"),1,-1))</f>
        <v>-5000</v>
      </c>
      <c r="O3702" s="17">
        <f>IFERROR(IF(RIGHT(LEFT(K3702,15),1)="4",VLOOKUP(K3702,'[1]Budget Worksheet'!A:B,2,0),-1*VLOOKUP(K3702,'[1]Budget Worksheet'!A:B,2,0)),0)</f>
        <v>0</v>
      </c>
      <c r="P3702" s="17">
        <f>VLOOKUP($K3702,[1]Budget!$V:$AE,8,0)*IF($C3702="1 - Revenues",1,IF(AND($C3702="5 - Transfers",MID($K3702,15,1)="4"),1,-1))</f>
        <v>0</v>
      </c>
      <c r="Q3702" s="17">
        <f>VLOOKUP($K3702,[1]Budget!$V:$AE,10,0)*IF($C3702="1 - Revenues",1,IF(AND($C3702="5 - Transfers",MID(K3702,15,1)="4"),1,-1))</f>
        <v>0</v>
      </c>
      <c r="S3702" s="18" t="b">
        <f>IF(LEFT(C3702,1)="1",1,-1)*SUMIF([1]Budget!V:V,'Budget Worksheet for Pivot Tabl'!K3702,[1]Budget!AC:AC)=P3702</f>
        <v>1</v>
      </c>
    </row>
    <row r="3703" spans="1:19" x14ac:dyDescent="0.25">
      <c r="A3703" t="s">
        <v>63</v>
      </c>
      <c r="B3703" t="s">
        <v>64</v>
      </c>
      <c r="C3703" t="s">
        <v>9</v>
      </c>
      <c r="D3703" t="str">
        <f t="shared" si="57"/>
        <v>OUTFLOWS</v>
      </c>
      <c r="E3703" t="s">
        <v>112</v>
      </c>
      <c r="F3703" t="s">
        <v>113</v>
      </c>
      <c r="G3703" t="s">
        <v>2965</v>
      </c>
      <c r="H3703" t="s">
        <v>2966</v>
      </c>
      <c r="I3703" t="s">
        <v>4768</v>
      </c>
      <c r="J3703" t="s">
        <v>4769</v>
      </c>
      <c r="K3703" t="s">
        <v>4779</v>
      </c>
      <c r="L3703" t="s">
        <v>2986</v>
      </c>
      <c r="M3703" s="17">
        <f>VLOOKUP($K3703,[1]Budget!$V:$AE,5,0)*IF($C3703="1 - Revenues",1,IF(AND($C3703="5 - Transfers",MID(I3703,15,1)="4"),1,-1))</f>
        <v>-29000</v>
      </c>
      <c r="N3703" s="17">
        <f>VLOOKUP($K3703,[1]Budget!$V:$AE,6,0)*IF($C3703="1 - Revenues",1,IF(AND($C3703="5 - Transfers",MID(J3703,15,1)="4"),1,-1))</f>
        <v>-19000</v>
      </c>
      <c r="O3703" s="17">
        <f>IFERROR(IF(RIGHT(LEFT(K3703,15),1)="4",VLOOKUP(K3703,'[1]Budget Worksheet'!A:B,2,0),-1*VLOOKUP(K3703,'[1]Budget Worksheet'!A:B,2,0)),0)</f>
        <v>0</v>
      </c>
      <c r="P3703" s="17">
        <f>VLOOKUP($K3703,[1]Budget!$V:$AE,8,0)*IF($C3703="1 - Revenues",1,IF(AND($C3703="5 - Transfers",MID($K3703,15,1)="4"),1,-1))</f>
        <v>0</v>
      </c>
      <c r="Q3703" s="17">
        <f>VLOOKUP($K3703,[1]Budget!$V:$AE,10,0)*IF($C3703="1 - Revenues",1,IF(AND($C3703="5 - Transfers",MID(K3703,15,1)="4"),1,-1))</f>
        <v>0</v>
      </c>
      <c r="S3703" s="18" t="b">
        <f>IF(LEFT(C3703,1)="1",1,-1)*SUMIF([1]Budget!V:V,'Budget Worksheet for Pivot Tabl'!K3703,[1]Budget!AC:AC)=P3703</f>
        <v>1</v>
      </c>
    </row>
    <row r="3704" spans="1:19" x14ac:dyDescent="0.25">
      <c r="A3704" t="s">
        <v>63</v>
      </c>
      <c r="B3704" t="s">
        <v>64</v>
      </c>
      <c r="C3704" t="s">
        <v>10</v>
      </c>
      <c r="D3704" t="str">
        <f t="shared" si="57"/>
        <v>OUTFLOWS</v>
      </c>
      <c r="E3704" t="s">
        <v>112</v>
      </c>
      <c r="F3704" t="s">
        <v>113</v>
      </c>
      <c r="G3704" t="s">
        <v>2965</v>
      </c>
      <c r="H3704" t="s">
        <v>2966</v>
      </c>
      <c r="I3704" t="s">
        <v>4768</v>
      </c>
      <c r="J3704" t="s">
        <v>4769</v>
      </c>
      <c r="K3704" t="s">
        <v>4780</v>
      </c>
      <c r="L3704" t="s">
        <v>3305</v>
      </c>
      <c r="M3704" s="17">
        <f>VLOOKUP($K3704,[1]Budget!$V:$AE,5,0)*IF($C3704="1 - Revenues",1,IF(AND($C3704="5 - Transfers",MID(I3704,15,1)="4"),1,-1))</f>
        <v>0</v>
      </c>
      <c r="N3704" s="17">
        <f>VLOOKUP($K3704,[1]Budget!$V:$AE,6,0)*IF($C3704="1 - Revenues",1,IF(AND($C3704="5 - Transfers",MID(J3704,15,1)="4"),1,-1))</f>
        <v>0</v>
      </c>
      <c r="O3704" s="17">
        <f>IFERROR(IF(RIGHT(LEFT(K3704,15),1)="4",VLOOKUP(K3704,'[1]Budget Worksheet'!A:B,2,0),-1*VLOOKUP(K3704,'[1]Budget Worksheet'!A:B,2,0)),0)</f>
        <v>0</v>
      </c>
      <c r="P3704" s="17">
        <f>VLOOKUP($K3704,[1]Budget!$V:$AE,8,0)*IF($C3704="1 - Revenues",1,IF(AND($C3704="5 - Transfers",MID($K3704,15,1)="4"),1,-1))</f>
        <v>0</v>
      </c>
      <c r="Q3704" s="17">
        <f>VLOOKUP($K3704,[1]Budget!$V:$AE,10,0)*IF($C3704="1 - Revenues",1,IF(AND($C3704="5 - Transfers",MID(K3704,15,1)="4"),1,-1))</f>
        <v>0</v>
      </c>
      <c r="S3704" s="18" t="b">
        <f>IF(LEFT(C3704,1)="1",1,-1)*SUMIF([1]Budget!V:V,'Budget Worksheet for Pivot Tabl'!K3704,[1]Budget!AC:AC)=P3704</f>
        <v>1</v>
      </c>
    </row>
    <row r="3705" spans="1:19" x14ac:dyDescent="0.25">
      <c r="A3705" t="s">
        <v>63</v>
      </c>
      <c r="B3705" t="s">
        <v>64</v>
      </c>
      <c r="C3705" t="s">
        <v>7</v>
      </c>
      <c r="D3705" t="str">
        <f t="shared" si="57"/>
        <v>INFLOWS</v>
      </c>
      <c r="E3705" t="s">
        <v>112</v>
      </c>
      <c r="F3705" t="s">
        <v>113</v>
      </c>
      <c r="G3705" t="s">
        <v>2965</v>
      </c>
      <c r="H3705" t="s">
        <v>2966</v>
      </c>
      <c r="I3705" t="s">
        <v>4781</v>
      </c>
      <c r="J3705" t="s">
        <v>4782</v>
      </c>
      <c r="K3705" t="s">
        <v>4783</v>
      </c>
      <c r="L3705" t="s">
        <v>2927</v>
      </c>
      <c r="M3705" s="17">
        <f>VLOOKUP($K3705,[1]Budget!$V:$AE,5,0)*IF($C3705="1 - Revenues",1,IF(AND($C3705="5 - Transfers",MID(I3705,15,1)="4"),1,-1))</f>
        <v>0</v>
      </c>
      <c r="N3705" s="17">
        <f>VLOOKUP($K3705,[1]Budget!$V:$AE,6,0)*IF($C3705="1 - Revenues",1,IF(AND($C3705="5 - Transfers",MID(J3705,15,1)="4"),1,-1))</f>
        <v>0</v>
      </c>
      <c r="O3705" s="17">
        <f>IFERROR(IF(RIGHT(LEFT(K3705,15),1)="4",VLOOKUP(K3705,'[1]Budget Worksheet'!A:B,2,0),-1*VLOOKUP(K3705,'[1]Budget Worksheet'!A:B,2,0)),0)</f>
        <v>0</v>
      </c>
      <c r="P3705" s="17">
        <f>VLOOKUP($K3705,[1]Budget!$V:$AE,8,0)*IF($C3705="1 - Revenues",1,IF(AND($C3705="5 - Transfers",MID($K3705,15,1)="4"),1,-1))</f>
        <v>0</v>
      </c>
      <c r="Q3705" s="17">
        <f>VLOOKUP($K3705,[1]Budget!$V:$AE,10,0)*IF($C3705="1 - Revenues",1,IF(AND($C3705="5 - Transfers",MID(K3705,15,1)="4"),1,-1))</f>
        <v>0</v>
      </c>
      <c r="S3705" s="18" t="b">
        <f>IF(LEFT(C3705,1)="1",1,-1)*SUMIF([1]Budget!V:V,'Budget Worksheet for Pivot Tabl'!K3705,[1]Budget!AC:AC)=P3705</f>
        <v>1</v>
      </c>
    </row>
    <row r="3706" spans="1:19" x14ac:dyDescent="0.25">
      <c r="A3706" t="s">
        <v>63</v>
      </c>
      <c r="B3706" t="s">
        <v>64</v>
      </c>
      <c r="C3706" t="s">
        <v>7</v>
      </c>
      <c r="D3706" t="str">
        <f t="shared" si="57"/>
        <v>INFLOWS</v>
      </c>
      <c r="E3706" t="s">
        <v>112</v>
      </c>
      <c r="F3706" t="s">
        <v>113</v>
      </c>
      <c r="G3706" t="s">
        <v>2965</v>
      </c>
      <c r="H3706" t="s">
        <v>2966</v>
      </c>
      <c r="I3706" t="s">
        <v>4781</v>
      </c>
      <c r="J3706" t="s">
        <v>4782</v>
      </c>
      <c r="K3706" t="s">
        <v>4784</v>
      </c>
      <c r="L3706" t="s">
        <v>4731</v>
      </c>
      <c r="M3706" s="17">
        <f>VLOOKUP($K3706,[1]Budget!$V:$AE,5,0)*IF($C3706="1 - Revenues",1,IF(AND($C3706="5 - Transfers",MID(I3706,15,1)="4"),1,-1))</f>
        <v>79000</v>
      </c>
      <c r="N3706" s="17">
        <f>VLOOKUP($K3706,[1]Budget!$V:$AE,6,0)*IF($C3706="1 - Revenues",1,IF(AND($C3706="5 - Transfers",MID(J3706,15,1)="4"),1,-1))</f>
        <v>0</v>
      </c>
      <c r="O3706" s="17">
        <f>IFERROR(IF(RIGHT(LEFT(K3706,15),1)="4",VLOOKUP(K3706,'[1]Budget Worksheet'!A:B,2,0),-1*VLOOKUP(K3706,'[1]Budget Worksheet'!A:B,2,0)),0)</f>
        <v>0</v>
      </c>
      <c r="P3706" s="17">
        <f>VLOOKUP($K3706,[1]Budget!$V:$AE,8,0)*IF($C3706="1 - Revenues",1,IF(AND($C3706="5 - Transfers",MID($K3706,15,1)="4"),1,-1))</f>
        <v>0</v>
      </c>
      <c r="Q3706" s="17">
        <f>VLOOKUP($K3706,[1]Budget!$V:$AE,10,0)*IF($C3706="1 - Revenues",1,IF(AND($C3706="5 - Transfers",MID(K3706,15,1)="4"),1,-1))</f>
        <v>0</v>
      </c>
      <c r="S3706" s="18" t="b">
        <f>IF(LEFT(C3706,1)="1",1,-1)*SUMIF([1]Budget!V:V,'Budget Worksheet for Pivot Tabl'!K3706,[1]Budget!AC:AC)=P3706</f>
        <v>1</v>
      </c>
    </row>
    <row r="3707" spans="1:19" x14ac:dyDescent="0.25">
      <c r="A3707" t="s">
        <v>63</v>
      </c>
      <c r="B3707" t="s">
        <v>64</v>
      </c>
      <c r="C3707" t="s">
        <v>7</v>
      </c>
      <c r="D3707" t="str">
        <f t="shared" si="57"/>
        <v>INFLOWS</v>
      </c>
      <c r="E3707" t="s">
        <v>112</v>
      </c>
      <c r="F3707" t="s">
        <v>113</v>
      </c>
      <c r="G3707" t="s">
        <v>2965</v>
      </c>
      <c r="H3707" t="s">
        <v>2966</v>
      </c>
      <c r="I3707" t="s">
        <v>4781</v>
      </c>
      <c r="J3707" t="s">
        <v>4782</v>
      </c>
      <c r="K3707" t="s">
        <v>4785</v>
      </c>
      <c r="L3707" t="s">
        <v>304</v>
      </c>
      <c r="M3707" s="17">
        <f>VLOOKUP($K3707,[1]Budget!$V:$AE,5,0)*IF($C3707="1 - Revenues",1,IF(AND($C3707="5 - Transfers",MID(I3707,15,1)="4"),1,-1))</f>
        <v>0</v>
      </c>
      <c r="N3707" s="17">
        <f>VLOOKUP($K3707,[1]Budget!$V:$AE,6,0)*IF($C3707="1 - Revenues",1,IF(AND($C3707="5 - Transfers",MID(J3707,15,1)="4"),1,-1))</f>
        <v>0</v>
      </c>
      <c r="O3707" s="17">
        <f>IFERROR(IF(RIGHT(LEFT(K3707,15),1)="4",VLOOKUP(K3707,'[1]Budget Worksheet'!A:B,2,0),-1*VLOOKUP(K3707,'[1]Budget Worksheet'!A:B,2,0)),0)</f>
        <v>0</v>
      </c>
      <c r="P3707" s="17">
        <f>VLOOKUP($K3707,[1]Budget!$V:$AE,8,0)*IF($C3707="1 - Revenues",1,IF(AND($C3707="5 - Transfers",MID($K3707,15,1)="4"),1,-1))</f>
        <v>0</v>
      </c>
      <c r="Q3707" s="17">
        <f>VLOOKUP($K3707,[1]Budget!$V:$AE,10,0)*IF($C3707="1 - Revenues",1,IF(AND($C3707="5 - Transfers",MID(K3707,15,1)="4"),1,-1))</f>
        <v>0</v>
      </c>
      <c r="S3707" s="18" t="b">
        <f>IF(LEFT(C3707,1)="1",1,-1)*SUMIF([1]Budget!V:V,'Budget Worksheet for Pivot Tabl'!K3707,[1]Budget!AC:AC)=P3707</f>
        <v>1</v>
      </c>
    </row>
    <row r="3708" spans="1:19" x14ac:dyDescent="0.25">
      <c r="A3708" t="s">
        <v>63</v>
      </c>
      <c r="B3708" t="s">
        <v>64</v>
      </c>
      <c r="C3708" t="s">
        <v>8</v>
      </c>
      <c r="D3708" t="str">
        <f t="shared" si="57"/>
        <v>OUTFLOWS</v>
      </c>
      <c r="E3708" t="s">
        <v>112</v>
      </c>
      <c r="F3708" t="s">
        <v>113</v>
      </c>
      <c r="G3708" t="s">
        <v>2965</v>
      </c>
      <c r="H3708" t="s">
        <v>2966</v>
      </c>
      <c r="I3708" t="s">
        <v>4781</v>
      </c>
      <c r="J3708" t="s">
        <v>4782</v>
      </c>
      <c r="K3708" t="s">
        <v>4786</v>
      </c>
      <c r="L3708" t="s">
        <v>472</v>
      </c>
      <c r="M3708" s="17">
        <f>VLOOKUP($K3708,[1]Budget!$V:$AE,5,0)*IF($C3708="1 - Revenues",1,IF(AND($C3708="5 - Transfers",MID(I3708,15,1)="4"),1,-1))</f>
        <v>0</v>
      </c>
      <c r="N3708" s="17">
        <f>VLOOKUP($K3708,[1]Budget!$V:$AE,6,0)*IF($C3708="1 - Revenues",1,IF(AND($C3708="5 - Transfers",MID(J3708,15,1)="4"),1,-1))</f>
        <v>0</v>
      </c>
      <c r="O3708" s="17">
        <f>IFERROR(IF(RIGHT(LEFT(K3708,15),1)="4",VLOOKUP(K3708,'[1]Budget Worksheet'!A:B,2,0),-1*VLOOKUP(K3708,'[1]Budget Worksheet'!A:B,2,0)),0)</f>
        <v>0</v>
      </c>
      <c r="P3708" s="17">
        <f>VLOOKUP($K3708,[1]Budget!$V:$AE,8,0)*IF($C3708="1 - Revenues",1,IF(AND($C3708="5 - Transfers",MID($K3708,15,1)="4"),1,-1))</f>
        <v>0</v>
      </c>
      <c r="Q3708" s="17">
        <f>VLOOKUP($K3708,[1]Budget!$V:$AE,10,0)*IF($C3708="1 - Revenues",1,IF(AND($C3708="5 - Transfers",MID(K3708,15,1)="4"),1,-1))</f>
        <v>0</v>
      </c>
      <c r="S3708" s="18" t="b">
        <f>IF(LEFT(C3708,1)="1",1,-1)*SUMIF([1]Budget!V:V,'Budget Worksheet for Pivot Tabl'!K3708,[1]Budget!AC:AC)=P3708</f>
        <v>1</v>
      </c>
    </row>
    <row r="3709" spans="1:19" x14ac:dyDescent="0.25">
      <c r="A3709" t="s">
        <v>63</v>
      </c>
      <c r="B3709" t="s">
        <v>64</v>
      </c>
      <c r="C3709" t="s">
        <v>9</v>
      </c>
      <c r="D3709" t="str">
        <f t="shared" si="57"/>
        <v>OUTFLOWS</v>
      </c>
      <c r="E3709" t="s">
        <v>112</v>
      </c>
      <c r="F3709" t="s">
        <v>113</v>
      </c>
      <c r="G3709" t="s">
        <v>2965</v>
      </c>
      <c r="H3709" t="s">
        <v>2966</v>
      </c>
      <c r="I3709" t="s">
        <v>4781</v>
      </c>
      <c r="J3709" t="s">
        <v>4782</v>
      </c>
      <c r="K3709" t="s">
        <v>4787</v>
      </c>
      <c r="L3709" t="s">
        <v>723</v>
      </c>
      <c r="M3709" s="17">
        <f>VLOOKUP($K3709,[1]Budget!$V:$AE,5,0)*IF($C3709="1 - Revenues",1,IF(AND($C3709="5 - Transfers",MID(I3709,15,1)="4"),1,-1))</f>
        <v>-3000</v>
      </c>
      <c r="N3709" s="17">
        <f>VLOOKUP($K3709,[1]Budget!$V:$AE,6,0)*IF($C3709="1 - Revenues",1,IF(AND($C3709="5 - Transfers",MID(J3709,15,1)="4"),1,-1))</f>
        <v>-2000</v>
      </c>
      <c r="O3709" s="17">
        <f>IFERROR(IF(RIGHT(LEFT(K3709,15),1)="4",VLOOKUP(K3709,'[1]Budget Worksheet'!A:B,2,0),-1*VLOOKUP(K3709,'[1]Budget Worksheet'!A:B,2,0)),0)</f>
        <v>0</v>
      </c>
      <c r="P3709" s="17">
        <f>VLOOKUP($K3709,[1]Budget!$V:$AE,8,0)*IF($C3709="1 - Revenues",1,IF(AND($C3709="5 - Transfers",MID($K3709,15,1)="4"),1,-1))</f>
        <v>0</v>
      </c>
      <c r="Q3709" s="17">
        <f>VLOOKUP($K3709,[1]Budget!$V:$AE,10,0)*IF($C3709="1 - Revenues",1,IF(AND($C3709="5 - Transfers",MID(K3709,15,1)="4"),1,-1))</f>
        <v>0</v>
      </c>
      <c r="S3709" s="18" t="b">
        <f>IF(LEFT(C3709,1)="1",1,-1)*SUMIF([1]Budget!V:V,'Budget Worksheet for Pivot Tabl'!K3709,[1]Budget!AC:AC)=P3709</f>
        <v>1</v>
      </c>
    </row>
    <row r="3710" spans="1:19" x14ac:dyDescent="0.25">
      <c r="A3710" t="s">
        <v>63</v>
      </c>
      <c r="B3710" t="s">
        <v>64</v>
      </c>
      <c r="C3710" t="s">
        <v>9</v>
      </c>
      <c r="D3710" t="str">
        <f t="shared" si="57"/>
        <v>OUTFLOWS</v>
      </c>
      <c r="E3710" t="s">
        <v>112</v>
      </c>
      <c r="F3710" t="s">
        <v>113</v>
      </c>
      <c r="G3710" t="s">
        <v>2965</v>
      </c>
      <c r="H3710" t="s">
        <v>2966</v>
      </c>
      <c r="I3710" t="s">
        <v>4781</v>
      </c>
      <c r="J3710" t="s">
        <v>4782</v>
      </c>
      <c r="K3710" t="s">
        <v>4788</v>
      </c>
      <c r="L3710" t="s">
        <v>1274</v>
      </c>
      <c r="M3710" s="17">
        <f>VLOOKUP($K3710,[1]Budget!$V:$AE,5,0)*IF($C3710="1 - Revenues",1,IF(AND($C3710="5 - Transfers",MID(I3710,15,1)="4"),1,-1))</f>
        <v>-1000</v>
      </c>
      <c r="N3710" s="17">
        <f>VLOOKUP($K3710,[1]Budget!$V:$AE,6,0)*IF($C3710="1 - Revenues",1,IF(AND($C3710="5 - Transfers",MID(J3710,15,1)="4"),1,-1))</f>
        <v>0</v>
      </c>
      <c r="O3710" s="17">
        <f>IFERROR(IF(RIGHT(LEFT(K3710,15),1)="4",VLOOKUP(K3710,'[1]Budget Worksheet'!A:B,2,0),-1*VLOOKUP(K3710,'[1]Budget Worksheet'!A:B,2,0)),0)</f>
        <v>0</v>
      </c>
      <c r="P3710" s="17">
        <f>VLOOKUP($K3710,[1]Budget!$V:$AE,8,0)*IF($C3710="1 - Revenues",1,IF(AND($C3710="5 - Transfers",MID($K3710,15,1)="4"),1,-1))</f>
        <v>0</v>
      </c>
      <c r="Q3710" s="17">
        <f>VLOOKUP($K3710,[1]Budget!$V:$AE,10,0)*IF($C3710="1 - Revenues",1,IF(AND($C3710="5 - Transfers",MID(K3710,15,1)="4"),1,-1))</f>
        <v>0</v>
      </c>
      <c r="S3710" s="18" t="b">
        <f>IF(LEFT(C3710,1)="1",1,-1)*SUMIF([1]Budget!V:V,'Budget Worksheet for Pivot Tabl'!K3710,[1]Budget!AC:AC)=P3710</f>
        <v>1</v>
      </c>
    </row>
    <row r="3711" spans="1:19" x14ac:dyDescent="0.25">
      <c r="A3711" t="s">
        <v>63</v>
      </c>
      <c r="B3711" t="s">
        <v>64</v>
      </c>
      <c r="C3711" t="s">
        <v>9</v>
      </c>
      <c r="D3711" t="str">
        <f t="shared" si="57"/>
        <v>OUTFLOWS</v>
      </c>
      <c r="E3711" t="s">
        <v>112</v>
      </c>
      <c r="F3711" t="s">
        <v>113</v>
      </c>
      <c r="G3711" t="s">
        <v>2965</v>
      </c>
      <c r="H3711" t="s">
        <v>2966</v>
      </c>
      <c r="I3711" t="s">
        <v>4781</v>
      </c>
      <c r="J3711" t="s">
        <v>4782</v>
      </c>
      <c r="K3711" t="s">
        <v>4789</v>
      </c>
      <c r="L3711" t="s">
        <v>482</v>
      </c>
      <c r="M3711" s="17">
        <f>VLOOKUP($K3711,[1]Budget!$V:$AE,5,0)*IF($C3711="1 - Revenues",1,IF(AND($C3711="5 - Transfers",MID(I3711,15,1)="4"),1,-1))</f>
        <v>-5000</v>
      </c>
      <c r="N3711" s="17">
        <f>VLOOKUP($K3711,[1]Budget!$V:$AE,6,0)*IF($C3711="1 - Revenues",1,IF(AND($C3711="5 - Transfers",MID(J3711,15,1)="4"),1,-1))</f>
        <v>-7000</v>
      </c>
      <c r="O3711" s="17">
        <f>IFERROR(IF(RIGHT(LEFT(K3711,15),1)="4",VLOOKUP(K3711,'[1]Budget Worksheet'!A:B,2,0),-1*VLOOKUP(K3711,'[1]Budget Worksheet'!A:B,2,0)),0)</f>
        <v>0</v>
      </c>
      <c r="P3711" s="17">
        <f>VLOOKUP($K3711,[1]Budget!$V:$AE,8,0)*IF($C3711="1 - Revenues",1,IF(AND($C3711="5 - Transfers",MID($K3711,15,1)="4"),1,-1))</f>
        <v>0</v>
      </c>
      <c r="Q3711" s="17">
        <f>VLOOKUP($K3711,[1]Budget!$V:$AE,10,0)*IF($C3711="1 - Revenues",1,IF(AND($C3711="5 - Transfers",MID(K3711,15,1)="4"),1,-1))</f>
        <v>0</v>
      </c>
      <c r="S3711" s="18" t="b">
        <f>IF(LEFT(C3711,1)="1",1,-1)*SUMIF([1]Budget!V:V,'Budget Worksheet for Pivot Tabl'!K3711,[1]Budget!AC:AC)=P3711</f>
        <v>1</v>
      </c>
    </row>
    <row r="3712" spans="1:19" x14ac:dyDescent="0.25">
      <c r="A3712" t="s">
        <v>63</v>
      </c>
      <c r="B3712" t="s">
        <v>64</v>
      </c>
      <c r="C3712" t="s">
        <v>9</v>
      </c>
      <c r="D3712" t="str">
        <f t="shared" si="57"/>
        <v>OUTFLOWS</v>
      </c>
      <c r="E3712" t="s">
        <v>112</v>
      </c>
      <c r="F3712" t="s">
        <v>113</v>
      </c>
      <c r="G3712" t="s">
        <v>2965</v>
      </c>
      <c r="H3712" t="s">
        <v>2966</v>
      </c>
      <c r="I3712" t="s">
        <v>4781</v>
      </c>
      <c r="J3712" t="s">
        <v>4782</v>
      </c>
      <c r="K3712" t="s">
        <v>4790</v>
      </c>
      <c r="L3712" t="s">
        <v>2980</v>
      </c>
      <c r="M3712" s="17">
        <f>VLOOKUP($K3712,[1]Budget!$V:$AE,5,0)*IF($C3712="1 - Revenues",1,IF(AND($C3712="5 - Transfers",MID(I3712,15,1)="4"),1,-1))</f>
        <v>-1000</v>
      </c>
      <c r="N3712" s="17">
        <f>VLOOKUP($K3712,[1]Budget!$V:$AE,6,0)*IF($C3712="1 - Revenues",1,IF(AND($C3712="5 - Transfers",MID(J3712,15,1)="4"),1,-1))</f>
        <v>-2000</v>
      </c>
      <c r="O3712" s="17">
        <f>IFERROR(IF(RIGHT(LEFT(K3712,15),1)="4",VLOOKUP(K3712,'[1]Budget Worksheet'!A:B,2,0),-1*VLOOKUP(K3712,'[1]Budget Worksheet'!A:B,2,0)),0)</f>
        <v>0</v>
      </c>
      <c r="P3712" s="17">
        <f>VLOOKUP($K3712,[1]Budget!$V:$AE,8,0)*IF($C3712="1 - Revenues",1,IF(AND($C3712="5 - Transfers",MID($K3712,15,1)="4"),1,-1))</f>
        <v>0</v>
      </c>
      <c r="Q3712" s="17">
        <f>VLOOKUP($K3712,[1]Budget!$V:$AE,10,0)*IF($C3712="1 - Revenues",1,IF(AND($C3712="5 - Transfers",MID(K3712,15,1)="4"),1,-1))</f>
        <v>0</v>
      </c>
      <c r="S3712" s="18" t="b">
        <f>IF(LEFT(C3712,1)="1",1,-1)*SUMIF([1]Budget!V:V,'Budget Worksheet for Pivot Tabl'!K3712,[1]Budget!AC:AC)=P3712</f>
        <v>1</v>
      </c>
    </row>
    <row r="3713" spans="1:19" x14ac:dyDescent="0.25">
      <c r="A3713" t="s">
        <v>63</v>
      </c>
      <c r="B3713" t="s">
        <v>64</v>
      </c>
      <c r="C3713" t="s">
        <v>9</v>
      </c>
      <c r="D3713" t="str">
        <f t="shared" si="57"/>
        <v>OUTFLOWS</v>
      </c>
      <c r="E3713" t="s">
        <v>112</v>
      </c>
      <c r="F3713" t="s">
        <v>113</v>
      </c>
      <c r="G3713" t="s">
        <v>2965</v>
      </c>
      <c r="H3713" t="s">
        <v>2966</v>
      </c>
      <c r="I3713" t="s">
        <v>4781</v>
      </c>
      <c r="J3713" t="s">
        <v>4782</v>
      </c>
      <c r="K3713" t="s">
        <v>4791</v>
      </c>
      <c r="L3713" t="s">
        <v>2950</v>
      </c>
      <c r="M3713" s="17">
        <f>VLOOKUP($K3713,[1]Budget!$V:$AE,5,0)*IF($C3713="1 - Revenues",1,IF(AND($C3713="5 - Transfers",MID(I3713,15,1)="4"),1,-1))</f>
        <v>-4000</v>
      </c>
      <c r="N3713" s="17">
        <f>VLOOKUP($K3713,[1]Budget!$V:$AE,6,0)*IF($C3713="1 - Revenues",1,IF(AND($C3713="5 - Transfers",MID(J3713,15,1)="4"),1,-1))</f>
        <v>-3000</v>
      </c>
      <c r="O3713" s="17">
        <f>IFERROR(IF(RIGHT(LEFT(K3713,15),1)="4",VLOOKUP(K3713,'[1]Budget Worksheet'!A:B,2,0),-1*VLOOKUP(K3713,'[1]Budget Worksheet'!A:B,2,0)),0)</f>
        <v>0</v>
      </c>
      <c r="P3713" s="17">
        <f>VLOOKUP($K3713,[1]Budget!$V:$AE,8,0)*IF($C3713="1 - Revenues",1,IF(AND($C3713="5 - Transfers",MID($K3713,15,1)="4"),1,-1))</f>
        <v>0</v>
      </c>
      <c r="Q3713" s="17">
        <f>VLOOKUP($K3713,[1]Budget!$V:$AE,10,0)*IF($C3713="1 - Revenues",1,IF(AND($C3713="5 - Transfers",MID(K3713,15,1)="4"),1,-1))</f>
        <v>0</v>
      </c>
      <c r="S3713" s="18" t="b">
        <f>IF(LEFT(C3713,1)="1",1,-1)*SUMIF([1]Budget!V:V,'Budget Worksheet for Pivot Tabl'!K3713,[1]Budget!AC:AC)=P3713</f>
        <v>1</v>
      </c>
    </row>
    <row r="3714" spans="1:19" x14ac:dyDescent="0.25">
      <c r="A3714" t="s">
        <v>63</v>
      </c>
      <c r="B3714" t="s">
        <v>64</v>
      </c>
      <c r="C3714" t="s">
        <v>9</v>
      </c>
      <c r="D3714" t="str">
        <f t="shared" si="57"/>
        <v>OUTFLOWS</v>
      </c>
      <c r="E3714" t="s">
        <v>112</v>
      </c>
      <c r="F3714" t="s">
        <v>113</v>
      </c>
      <c r="G3714" t="s">
        <v>2965</v>
      </c>
      <c r="H3714" t="s">
        <v>2966</v>
      </c>
      <c r="I3714" t="s">
        <v>4781</v>
      </c>
      <c r="J3714" t="s">
        <v>4782</v>
      </c>
      <c r="K3714" t="s">
        <v>4792</v>
      </c>
      <c r="L3714" t="s">
        <v>1398</v>
      </c>
      <c r="M3714" s="17">
        <f>VLOOKUP($K3714,[1]Budget!$V:$AE,5,0)*IF($C3714="1 - Revenues",1,IF(AND($C3714="5 - Transfers",MID(I3714,15,1)="4"),1,-1))</f>
        <v>-1000</v>
      </c>
      <c r="N3714" s="17">
        <f>VLOOKUP($K3714,[1]Budget!$V:$AE,6,0)*IF($C3714="1 - Revenues",1,IF(AND($C3714="5 - Transfers",MID(J3714,15,1)="4"),1,-1))</f>
        <v>-3000</v>
      </c>
      <c r="O3714" s="17">
        <f>IFERROR(IF(RIGHT(LEFT(K3714,15),1)="4",VLOOKUP(K3714,'[1]Budget Worksheet'!A:B,2,0),-1*VLOOKUP(K3714,'[1]Budget Worksheet'!A:B,2,0)),0)</f>
        <v>0</v>
      </c>
      <c r="P3714" s="17">
        <f>VLOOKUP($K3714,[1]Budget!$V:$AE,8,0)*IF($C3714="1 - Revenues",1,IF(AND($C3714="5 - Transfers",MID($K3714,15,1)="4"),1,-1))</f>
        <v>0</v>
      </c>
      <c r="Q3714" s="17">
        <f>VLOOKUP($K3714,[1]Budget!$V:$AE,10,0)*IF($C3714="1 - Revenues",1,IF(AND($C3714="5 - Transfers",MID(K3714,15,1)="4"),1,-1))</f>
        <v>0</v>
      </c>
      <c r="S3714" s="18" t="b">
        <f>IF(LEFT(C3714,1)="1",1,-1)*SUMIF([1]Budget!V:V,'Budget Worksheet for Pivot Tabl'!K3714,[1]Budget!AC:AC)=P3714</f>
        <v>1</v>
      </c>
    </row>
    <row r="3715" spans="1:19" x14ac:dyDescent="0.25">
      <c r="A3715" t="s">
        <v>63</v>
      </c>
      <c r="B3715" t="s">
        <v>64</v>
      </c>
      <c r="C3715" t="s">
        <v>9</v>
      </c>
      <c r="D3715" t="str">
        <f t="shared" ref="D3715:D3778" si="58">IF(C3715="1 - Revenues","INFLOWS","OUTFLOWS")</f>
        <v>OUTFLOWS</v>
      </c>
      <c r="E3715" t="s">
        <v>112</v>
      </c>
      <c r="F3715" t="s">
        <v>113</v>
      </c>
      <c r="G3715" t="s">
        <v>2965</v>
      </c>
      <c r="H3715" t="s">
        <v>2966</v>
      </c>
      <c r="I3715" t="s">
        <v>4781</v>
      </c>
      <c r="J3715" t="s">
        <v>4782</v>
      </c>
      <c r="K3715" t="s">
        <v>4793</v>
      </c>
      <c r="L3715" t="s">
        <v>2484</v>
      </c>
      <c r="M3715" s="17">
        <f>VLOOKUP($K3715,[1]Budget!$V:$AE,5,0)*IF($C3715="1 - Revenues",1,IF(AND($C3715="5 - Transfers",MID(I3715,15,1)="4"),1,-1))</f>
        <v>-5000</v>
      </c>
      <c r="N3715" s="17">
        <f>VLOOKUP($K3715,[1]Budget!$V:$AE,6,0)*IF($C3715="1 - Revenues",1,IF(AND($C3715="5 - Transfers",MID(J3715,15,1)="4"),1,-1))</f>
        <v>-5000</v>
      </c>
      <c r="O3715" s="17">
        <f>IFERROR(IF(RIGHT(LEFT(K3715,15),1)="4",VLOOKUP(K3715,'[1]Budget Worksheet'!A:B,2,0),-1*VLOOKUP(K3715,'[1]Budget Worksheet'!A:B,2,0)),0)</f>
        <v>0</v>
      </c>
      <c r="P3715" s="17">
        <f>VLOOKUP($K3715,[1]Budget!$V:$AE,8,0)*IF($C3715="1 - Revenues",1,IF(AND($C3715="5 - Transfers",MID($K3715,15,1)="4"),1,-1))</f>
        <v>0</v>
      </c>
      <c r="Q3715" s="17">
        <f>VLOOKUP($K3715,[1]Budget!$V:$AE,10,0)*IF($C3715="1 - Revenues",1,IF(AND($C3715="5 - Transfers",MID(K3715,15,1)="4"),1,-1))</f>
        <v>0</v>
      </c>
      <c r="S3715" s="18" t="b">
        <f>IF(LEFT(C3715,1)="1",1,-1)*SUMIF([1]Budget!V:V,'Budget Worksheet for Pivot Tabl'!K3715,[1]Budget!AC:AC)=P3715</f>
        <v>1</v>
      </c>
    </row>
    <row r="3716" spans="1:19" x14ac:dyDescent="0.25">
      <c r="A3716" t="s">
        <v>63</v>
      </c>
      <c r="B3716" t="s">
        <v>64</v>
      </c>
      <c r="C3716" t="s">
        <v>9</v>
      </c>
      <c r="D3716" t="str">
        <f t="shared" si="58"/>
        <v>OUTFLOWS</v>
      </c>
      <c r="E3716" t="s">
        <v>112</v>
      </c>
      <c r="F3716" t="s">
        <v>113</v>
      </c>
      <c r="G3716" t="s">
        <v>2965</v>
      </c>
      <c r="H3716" t="s">
        <v>2966</v>
      </c>
      <c r="I3716" t="s">
        <v>4781</v>
      </c>
      <c r="J3716" t="s">
        <v>4782</v>
      </c>
      <c r="K3716" t="s">
        <v>4794</v>
      </c>
      <c r="L3716" t="s">
        <v>2986</v>
      </c>
      <c r="M3716" s="17">
        <f>VLOOKUP($K3716,[1]Budget!$V:$AE,5,0)*IF($C3716="1 - Revenues",1,IF(AND($C3716="5 - Transfers",MID(I3716,15,1)="4"),1,-1))</f>
        <v>-19000</v>
      </c>
      <c r="N3716" s="17">
        <f>VLOOKUP($K3716,[1]Budget!$V:$AE,6,0)*IF($C3716="1 - Revenues",1,IF(AND($C3716="5 - Transfers",MID(J3716,15,1)="4"),1,-1))</f>
        <v>-16000</v>
      </c>
      <c r="O3716" s="17">
        <f>IFERROR(IF(RIGHT(LEFT(K3716,15),1)="4",VLOOKUP(K3716,'[1]Budget Worksheet'!A:B,2,0),-1*VLOOKUP(K3716,'[1]Budget Worksheet'!A:B,2,0)),0)</f>
        <v>0</v>
      </c>
      <c r="P3716" s="17">
        <f>VLOOKUP($K3716,[1]Budget!$V:$AE,8,0)*IF($C3716="1 - Revenues",1,IF(AND($C3716="5 - Transfers",MID($K3716,15,1)="4"),1,-1))</f>
        <v>0</v>
      </c>
      <c r="Q3716" s="17">
        <f>VLOOKUP($K3716,[1]Budget!$V:$AE,10,0)*IF($C3716="1 - Revenues",1,IF(AND($C3716="5 - Transfers",MID(K3716,15,1)="4"),1,-1))</f>
        <v>0</v>
      </c>
      <c r="S3716" s="18" t="b">
        <f>IF(LEFT(C3716,1)="1",1,-1)*SUMIF([1]Budget!V:V,'Budget Worksheet for Pivot Tabl'!K3716,[1]Budget!AC:AC)=P3716</f>
        <v>1</v>
      </c>
    </row>
    <row r="3717" spans="1:19" x14ac:dyDescent="0.25">
      <c r="A3717" t="s">
        <v>63</v>
      </c>
      <c r="B3717" t="s">
        <v>64</v>
      </c>
      <c r="C3717" t="s">
        <v>7</v>
      </c>
      <c r="D3717" t="str">
        <f t="shared" si="58"/>
        <v>INFLOWS</v>
      </c>
      <c r="E3717" t="s">
        <v>112</v>
      </c>
      <c r="F3717" t="s">
        <v>113</v>
      </c>
      <c r="G3717" t="s">
        <v>2965</v>
      </c>
      <c r="H3717" t="s">
        <v>2966</v>
      </c>
      <c r="I3717" t="s">
        <v>93</v>
      </c>
      <c r="J3717" t="s">
        <v>4795</v>
      </c>
      <c r="K3717" t="s">
        <v>4796</v>
      </c>
      <c r="L3717" t="s">
        <v>2927</v>
      </c>
      <c r="M3717" s="17">
        <f>VLOOKUP($K3717,[1]Budget!$V:$AE,5,0)*IF($C3717="1 - Revenues",1,IF(AND($C3717="5 - Transfers",MID(I3717,15,1)="4"),1,-1))</f>
        <v>0</v>
      </c>
      <c r="N3717" s="17">
        <f>VLOOKUP($K3717,[1]Budget!$V:$AE,6,0)*IF($C3717="1 - Revenues",1,IF(AND($C3717="5 - Transfers",MID(J3717,15,1)="4"),1,-1))</f>
        <v>0</v>
      </c>
      <c r="O3717" s="17">
        <f>IFERROR(IF(RIGHT(LEFT(K3717,15),1)="4",VLOOKUP(K3717,'[1]Budget Worksheet'!A:B,2,0),-1*VLOOKUP(K3717,'[1]Budget Worksheet'!A:B,2,0)),0)</f>
        <v>0</v>
      </c>
      <c r="P3717" s="17">
        <f>VLOOKUP($K3717,[1]Budget!$V:$AE,8,0)*IF($C3717="1 - Revenues",1,IF(AND($C3717="5 - Transfers",MID($K3717,15,1)="4"),1,-1))</f>
        <v>0</v>
      </c>
      <c r="Q3717" s="17">
        <f>VLOOKUP($K3717,[1]Budget!$V:$AE,10,0)*IF($C3717="1 - Revenues",1,IF(AND($C3717="5 - Transfers",MID(K3717,15,1)="4"),1,-1))</f>
        <v>0</v>
      </c>
      <c r="S3717" s="18" t="b">
        <f>IF(LEFT(C3717,1)="1",1,-1)*SUMIF([1]Budget!V:V,'Budget Worksheet for Pivot Tabl'!K3717,[1]Budget!AC:AC)=P3717</f>
        <v>1</v>
      </c>
    </row>
    <row r="3718" spans="1:19" x14ac:dyDescent="0.25">
      <c r="A3718" t="s">
        <v>63</v>
      </c>
      <c r="B3718" t="s">
        <v>64</v>
      </c>
      <c r="C3718" t="s">
        <v>7</v>
      </c>
      <c r="D3718" t="str">
        <f t="shared" si="58"/>
        <v>INFLOWS</v>
      </c>
      <c r="E3718" t="s">
        <v>112</v>
      </c>
      <c r="F3718" t="s">
        <v>113</v>
      </c>
      <c r="G3718" t="s">
        <v>2965</v>
      </c>
      <c r="H3718" t="s">
        <v>2966</v>
      </c>
      <c r="I3718" t="s">
        <v>93</v>
      </c>
      <c r="J3718" t="s">
        <v>4795</v>
      </c>
      <c r="K3718" t="s">
        <v>4797</v>
      </c>
      <c r="L3718" t="s">
        <v>4731</v>
      </c>
      <c r="M3718" s="17">
        <f>VLOOKUP($K3718,[1]Budget!$V:$AE,5,0)*IF($C3718="1 - Revenues",1,IF(AND($C3718="5 - Transfers",MID(I3718,15,1)="4"),1,-1))</f>
        <v>83000</v>
      </c>
      <c r="N3718" s="17">
        <f>VLOOKUP($K3718,[1]Budget!$V:$AE,6,0)*IF($C3718="1 - Revenues",1,IF(AND($C3718="5 - Transfers",MID(J3718,15,1)="4"),1,-1))</f>
        <v>0</v>
      </c>
      <c r="O3718" s="17">
        <f>IFERROR(IF(RIGHT(LEFT(K3718,15),1)="4",VLOOKUP(K3718,'[1]Budget Worksheet'!A:B,2,0),-1*VLOOKUP(K3718,'[1]Budget Worksheet'!A:B,2,0)),0)</f>
        <v>0</v>
      </c>
      <c r="P3718" s="17">
        <f>VLOOKUP($K3718,[1]Budget!$V:$AE,8,0)*IF($C3718="1 - Revenues",1,IF(AND($C3718="5 - Transfers",MID($K3718,15,1)="4"),1,-1))</f>
        <v>0</v>
      </c>
      <c r="Q3718" s="17">
        <f>VLOOKUP($K3718,[1]Budget!$V:$AE,10,0)*IF($C3718="1 - Revenues",1,IF(AND($C3718="5 - Transfers",MID(K3718,15,1)="4"),1,-1))</f>
        <v>0</v>
      </c>
      <c r="S3718" s="18" t="b">
        <f>IF(LEFT(C3718,1)="1",1,-1)*SUMIF([1]Budget!V:V,'Budget Worksheet for Pivot Tabl'!K3718,[1]Budget!AC:AC)=P3718</f>
        <v>1</v>
      </c>
    </row>
    <row r="3719" spans="1:19" x14ac:dyDescent="0.25">
      <c r="A3719" t="s">
        <v>63</v>
      </c>
      <c r="B3719" t="s">
        <v>64</v>
      </c>
      <c r="C3719" t="s">
        <v>8</v>
      </c>
      <c r="D3719" t="str">
        <f t="shared" si="58"/>
        <v>OUTFLOWS</v>
      </c>
      <c r="E3719" t="s">
        <v>112</v>
      </c>
      <c r="F3719" t="s">
        <v>113</v>
      </c>
      <c r="G3719" t="s">
        <v>2965</v>
      </c>
      <c r="H3719" t="s">
        <v>2966</v>
      </c>
      <c r="I3719" t="s">
        <v>93</v>
      </c>
      <c r="J3719" t="s">
        <v>4795</v>
      </c>
      <c r="K3719" t="s">
        <v>4798</v>
      </c>
      <c r="L3719" t="s">
        <v>472</v>
      </c>
      <c r="M3719" s="17">
        <f>VLOOKUP($K3719,[1]Budget!$V:$AE,5,0)*IF($C3719="1 - Revenues",1,IF(AND($C3719="5 - Transfers",MID(I3719,15,1)="4"),1,-1))</f>
        <v>0</v>
      </c>
      <c r="N3719" s="17">
        <f>VLOOKUP($K3719,[1]Budget!$V:$AE,6,0)*IF($C3719="1 - Revenues",1,IF(AND($C3719="5 - Transfers",MID(J3719,15,1)="4"),1,-1))</f>
        <v>0</v>
      </c>
      <c r="O3719" s="17">
        <f>IFERROR(IF(RIGHT(LEFT(K3719,15),1)="4",VLOOKUP(K3719,'[1]Budget Worksheet'!A:B,2,0),-1*VLOOKUP(K3719,'[1]Budget Worksheet'!A:B,2,0)),0)</f>
        <v>0</v>
      </c>
      <c r="P3719" s="17">
        <f>VLOOKUP($K3719,[1]Budget!$V:$AE,8,0)*IF($C3719="1 - Revenues",1,IF(AND($C3719="5 - Transfers",MID($K3719,15,1)="4"),1,-1))</f>
        <v>0</v>
      </c>
      <c r="Q3719" s="17">
        <f>VLOOKUP($K3719,[1]Budget!$V:$AE,10,0)*IF($C3719="1 - Revenues",1,IF(AND($C3719="5 - Transfers",MID(K3719,15,1)="4"),1,-1))</f>
        <v>0</v>
      </c>
      <c r="S3719" s="18" t="b">
        <f>IF(LEFT(C3719,1)="1",1,-1)*SUMIF([1]Budget!V:V,'Budget Worksheet for Pivot Tabl'!K3719,[1]Budget!AC:AC)=P3719</f>
        <v>1</v>
      </c>
    </row>
    <row r="3720" spans="1:19" x14ac:dyDescent="0.25">
      <c r="A3720" t="s">
        <v>63</v>
      </c>
      <c r="B3720" t="s">
        <v>64</v>
      </c>
      <c r="C3720" t="s">
        <v>9</v>
      </c>
      <c r="D3720" t="str">
        <f t="shared" si="58"/>
        <v>OUTFLOWS</v>
      </c>
      <c r="E3720" t="s">
        <v>112</v>
      </c>
      <c r="F3720" t="s">
        <v>113</v>
      </c>
      <c r="G3720" t="s">
        <v>2965</v>
      </c>
      <c r="H3720" t="s">
        <v>2966</v>
      </c>
      <c r="I3720" t="s">
        <v>93</v>
      </c>
      <c r="J3720" t="s">
        <v>4795</v>
      </c>
      <c r="K3720" t="s">
        <v>4799</v>
      </c>
      <c r="L3720" t="s">
        <v>723</v>
      </c>
      <c r="M3720" s="17">
        <f>VLOOKUP($K3720,[1]Budget!$V:$AE,5,0)*IF($C3720="1 - Revenues",1,IF(AND($C3720="5 - Transfers",MID(I3720,15,1)="4"),1,-1))</f>
        <v>-2000</v>
      </c>
      <c r="N3720" s="17">
        <f>VLOOKUP($K3720,[1]Budget!$V:$AE,6,0)*IF($C3720="1 - Revenues",1,IF(AND($C3720="5 - Transfers",MID(J3720,15,1)="4"),1,-1))</f>
        <v>-2000</v>
      </c>
      <c r="O3720" s="17">
        <f>IFERROR(IF(RIGHT(LEFT(K3720,15),1)="4",VLOOKUP(K3720,'[1]Budget Worksheet'!A:B,2,0),-1*VLOOKUP(K3720,'[1]Budget Worksheet'!A:B,2,0)),0)</f>
        <v>0</v>
      </c>
      <c r="P3720" s="17">
        <f>VLOOKUP($K3720,[1]Budget!$V:$AE,8,0)*IF($C3720="1 - Revenues",1,IF(AND($C3720="5 - Transfers",MID($K3720,15,1)="4"),1,-1))</f>
        <v>0</v>
      </c>
      <c r="Q3720" s="17">
        <f>VLOOKUP($K3720,[1]Budget!$V:$AE,10,0)*IF($C3720="1 - Revenues",1,IF(AND($C3720="5 - Transfers",MID(K3720,15,1)="4"),1,-1))</f>
        <v>0</v>
      </c>
      <c r="S3720" s="18" t="b">
        <f>IF(LEFT(C3720,1)="1",1,-1)*SUMIF([1]Budget!V:V,'Budget Worksheet for Pivot Tabl'!K3720,[1]Budget!AC:AC)=P3720</f>
        <v>1</v>
      </c>
    </row>
    <row r="3721" spans="1:19" x14ac:dyDescent="0.25">
      <c r="A3721" t="s">
        <v>63</v>
      </c>
      <c r="B3721" t="s">
        <v>64</v>
      </c>
      <c r="C3721" t="s">
        <v>9</v>
      </c>
      <c r="D3721" t="str">
        <f t="shared" si="58"/>
        <v>OUTFLOWS</v>
      </c>
      <c r="E3721" t="s">
        <v>112</v>
      </c>
      <c r="F3721" t="s">
        <v>113</v>
      </c>
      <c r="G3721" t="s">
        <v>2965</v>
      </c>
      <c r="H3721" t="s">
        <v>2966</v>
      </c>
      <c r="I3721" t="s">
        <v>93</v>
      </c>
      <c r="J3721" t="s">
        <v>4795</v>
      </c>
      <c r="K3721" t="s">
        <v>4800</v>
      </c>
      <c r="L3721" t="s">
        <v>1274</v>
      </c>
      <c r="M3721" s="17">
        <f>VLOOKUP($K3721,[1]Budget!$V:$AE,5,0)*IF($C3721="1 - Revenues",1,IF(AND($C3721="5 - Transfers",MID(I3721,15,1)="4"),1,-1))</f>
        <v>-1000</v>
      </c>
      <c r="N3721" s="17">
        <f>VLOOKUP($K3721,[1]Budget!$V:$AE,6,0)*IF($C3721="1 - Revenues",1,IF(AND($C3721="5 - Transfers",MID(J3721,15,1)="4"),1,-1))</f>
        <v>0</v>
      </c>
      <c r="O3721" s="17">
        <f>IFERROR(IF(RIGHT(LEFT(K3721,15),1)="4",VLOOKUP(K3721,'[1]Budget Worksheet'!A:B,2,0),-1*VLOOKUP(K3721,'[1]Budget Worksheet'!A:B,2,0)),0)</f>
        <v>0</v>
      </c>
      <c r="P3721" s="17">
        <f>VLOOKUP($K3721,[1]Budget!$V:$AE,8,0)*IF($C3721="1 - Revenues",1,IF(AND($C3721="5 - Transfers",MID($K3721,15,1)="4"),1,-1))</f>
        <v>0</v>
      </c>
      <c r="Q3721" s="17">
        <f>VLOOKUP($K3721,[1]Budget!$V:$AE,10,0)*IF($C3721="1 - Revenues",1,IF(AND($C3721="5 - Transfers",MID(K3721,15,1)="4"),1,-1))</f>
        <v>0</v>
      </c>
      <c r="S3721" s="18" t="b">
        <f>IF(LEFT(C3721,1)="1",1,-1)*SUMIF([1]Budget!V:V,'Budget Worksheet for Pivot Tabl'!K3721,[1]Budget!AC:AC)=P3721</f>
        <v>1</v>
      </c>
    </row>
    <row r="3722" spans="1:19" x14ac:dyDescent="0.25">
      <c r="A3722" t="s">
        <v>63</v>
      </c>
      <c r="B3722" t="s">
        <v>64</v>
      </c>
      <c r="C3722" t="s">
        <v>9</v>
      </c>
      <c r="D3722" t="str">
        <f t="shared" si="58"/>
        <v>OUTFLOWS</v>
      </c>
      <c r="E3722" t="s">
        <v>112</v>
      </c>
      <c r="F3722" t="s">
        <v>113</v>
      </c>
      <c r="G3722" t="s">
        <v>2965</v>
      </c>
      <c r="H3722" t="s">
        <v>2966</v>
      </c>
      <c r="I3722" t="s">
        <v>93</v>
      </c>
      <c r="J3722" t="s">
        <v>4795</v>
      </c>
      <c r="K3722" t="s">
        <v>4801</v>
      </c>
      <c r="L3722" t="s">
        <v>482</v>
      </c>
      <c r="M3722" s="17">
        <f>VLOOKUP($K3722,[1]Budget!$V:$AE,5,0)*IF($C3722="1 - Revenues",1,IF(AND($C3722="5 - Transfers",MID(I3722,15,1)="4"),1,-1))</f>
        <v>-4000</v>
      </c>
      <c r="N3722" s="17">
        <f>VLOOKUP($K3722,[1]Budget!$V:$AE,6,0)*IF($C3722="1 - Revenues",1,IF(AND($C3722="5 - Transfers",MID(J3722,15,1)="4"),1,-1))</f>
        <v>-5000</v>
      </c>
      <c r="O3722" s="17">
        <f>IFERROR(IF(RIGHT(LEFT(K3722,15),1)="4",VLOOKUP(K3722,'[1]Budget Worksheet'!A:B,2,0),-1*VLOOKUP(K3722,'[1]Budget Worksheet'!A:B,2,0)),0)</f>
        <v>0</v>
      </c>
      <c r="P3722" s="17">
        <f>VLOOKUP($K3722,[1]Budget!$V:$AE,8,0)*IF($C3722="1 - Revenues",1,IF(AND($C3722="5 - Transfers",MID($K3722,15,1)="4"),1,-1))</f>
        <v>0</v>
      </c>
      <c r="Q3722" s="17">
        <f>VLOOKUP($K3722,[1]Budget!$V:$AE,10,0)*IF($C3722="1 - Revenues",1,IF(AND($C3722="5 - Transfers",MID(K3722,15,1)="4"),1,-1))</f>
        <v>0</v>
      </c>
      <c r="S3722" s="18" t="b">
        <f>IF(LEFT(C3722,1)="1",1,-1)*SUMIF([1]Budget!V:V,'Budget Worksheet for Pivot Tabl'!K3722,[1]Budget!AC:AC)=P3722</f>
        <v>1</v>
      </c>
    </row>
    <row r="3723" spans="1:19" x14ac:dyDescent="0.25">
      <c r="A3723" t="s">
        <v>63</v>
      </c>
      <c r="B3723" t="s">
        <v>64</v>
      </c>
      <c r="C3723" t="s">
        <v>9</v>
      </c>
      <c r="D3723" t="str">
        <f t="shared" si="58"/>
        <v>OUTFLOWS</v>
      </c>
      <c r="E3723" t="s">
        <v>112</v>
      </c>
      <c r="F3723" t="s">
        <v>113</v>
      </c>
      <c r="G3723" t="s">
        <v>2965</v>
      </c>
      <c r="H3723" t="s">
        <v>2966</v>
      </c>
      <c r="I3723" t="s">
        <v>93</v>
      </c>
      <c r="J3723" t="s">
        <v>4795</v>
      </c>
      <c r="K3723" t="s">
        <v>4802</v>
      </c>
      <c r="L3723" t="s">
        <v>2980</v>
      </c>
      <c r="M3723" s="17">
        <f>VLOOKUP($K3723,[1]Budget!$V:$AE,5,0)*IF($C3723="1 - Revenues",1,IF(AND($C3723="5 - Transfers",MID(I3723,15,1)="4"),1,-1))</f>
        <v>-2000</v>
      </c>
      <c r="N3723" s="17">
        <f>VLOOKUP($K3723,[1]Budget!$V:$AE,6,0)*IF($C3723="1 - Revenues",1,IF(AND($C3723="5 - Transfers",MID(J3723,15,1)="4"),1,-1))</f>
        <v>-2000</v>
      </c>
      <c r="O3723" s="17">
        <f>IFERROR(IF(RIGHT(LEFT(K3723,15),1)="4",VLOOKUP(K3723,'[1]Budget Worksheet'!A:B,2,0),-1*VLOOKUP(K3723,'[1]Budget Worksheet'!A:B,2,0)),0)</f>
        <v>0</v>
      </c>
      <c r="P3723" s="17">
        <f>VLOOKUP($K3723,[1]Budget!$V:$AE,8,0)*IF($C3723="1 - Revenues",1,IF(AND($C3723="5 - Transfers",MID($K3723,15,1)="4"),1,-1))</f>
        <v>0</v>
      </c>
      <c r="Q3723" s="17">
        <f>VLOOKUP($K3723,[1]Budget!$V:$AE,10,0)*IF($C3723="1 - Revenues",1,IF(AND($C3723="5 - Transfers",MID(K3723,15,1)="4"),1,-1))</f>
        <v>0</v>
      </c>
      <c r="S3723" s="18" t="b">
        <f>IF(LEFT(C3723,1)="1",1,-1)*SUMIF([1]Budget!V:V,'Budget Worksheet for Pivot Tabl'!K3723,[1]Budget!AC:AC)=P3723</f>
        <v>1</v>
      </c>
    </row>
    <row r="3724" spans="1:19" x14ac:dyDescent="0.25">
      <c r="A3724" t="s">
        <v>63</v>
      </c>
      <c r="B3724" t="s">
        <v>64</v>
      </c>
      <c r="C3724" t="s">
        <v>9</v>
      </c>
      <c r="D3724" t="str">
        <f t="shared" si="58"/>
        <v>OUTFLOWS</v>
      </c>
      <c r="E3724" t="s">
        <v>112</v>
      </c>
      <c r="F3724" t="s">
        <v>113</v>
      </c>
      <c r="G3724" t="s">
        <v>2965</v>
      </c>
      <c r="H3724" t="s">
        <v>2966</v>
      </c>
      <c r="I3724" t="s">
        <v>93</v>
      </c>
      <c r="J3724" t="s">
        <v>4795</v>
      </c>
      <c r="K3724" t="s">
        <v>4803</v>
      </c>
      <c r="L3724" t="s">
        <v>2950</v>
      </c>
      <c r="M3724" s="17">
        <f>VLOOKUP($K3724,[1]Budget!$V:$AE,5,0)*IF($C3724="1 - Revenues",1,IF(AND($C3724="5 - Transfers",MID(I3724,15,1)="4"),1,-1))</f>
        <v>-5000</v>
      </c>
      <c r="N3724" s="17">
        <f>VLOOKUP($K3724,[1]Budget!$V:$AE,6,0)*IF($C3724="1 - Revenues",1,IF(AND($C3724="5 - Transfers",MID(J3724,15,1)="4"),1,-1))</f>
        <v>-3000</v>
      </c>
      <c r="O3724" s="17">
        <f>IFERROR(IF(RIGHT(LEFT(K3724,15),1)="4",VLOOKUP(K3724,'[1]Budget Worksheet'!A:B,2,0),-1*VLOOKUP(K3724,'[1]Budget Worksheet'!A:B,2,0)),0)</f>
        <v>0</v>
      </c>
      <c r="P3724" s="17">
        <f>VLOOKUP($K3724,[1]Budget!$V:$AE,8,0)*IF($C3724="1 - Revenues",1,IF(AND($C3724="5 - Transfers",MID($K3724,15,1)="4"),1,-1))</f>
        <v>0</v>
      </c>
      <c r="Q3724" s="17">
        <f>VLOOKUP($K3724,[1]Budget!$V:$AE,10,0)*IF($C3724="1 - Revenues",1,IF(AND($C3724="5 - Transfers",MID(K3724,15,1)="4"),1,-1))</f>
        <v>0</v>
      </c>
      <c r="S3724" s="18" t="b">
        <f>IF(LEFT(C3724,1)="1",1,-1)*SUMIF([1]Budget!V:V,'Budget Worksheet for Pivot Tabl'!K3724,[1]Budget!AC:AC)=P3724</f>
        <v>1</v>
      </c>
    </row>
    <row r="3725" spans="1:19" x14ac:dyDescent="0.25">
      <c r="A3725" t="s">
        <v>63</v>
      </c>
      <c r="B3725" t="s">
        <v>64</v>
      </c>
      <c r="C3725" t="s">
        <v>9</v>
      </c>
      <c r="D3725" t="str">
        <f t="shared" si="58"/>
        <v>OUTFLOWS</v>
      </c>
      <c r="E3725" t="s">
        <v>112</v>
      </c>
      <c r="F3725" t="s">
        <v>113</v>
      </c>
      <c r="G3725" t="s">
        <v>2965</v>
      </c>
      <c r="H3725" t="s">
        <v>2966</v>
      </c>
      <c r="I3725" t="s">
        <v>93</v>
      </c>
      <c r="J3725" t="s">
        <v>4795</v>
      </c>
      <c r="K3725" t="s">
        <v>4804</v>
      </c>
      <c r="L3725" t="s">
        <v>1398</v>
      </c>
      <c r="M3725" s="17">
        <f>VLOOKUP($K3725,[1]Budget!$V:$AE,5,0)*IF($C3725="1 - Revenues",1,IF(AND($C3725="5 - Transfers",MID(I3725,15,1)="4"),1,-1))</f>
        <v>-4000</v>
      </c>
      <c r="N3725" s="17">
        <f>VLOOKUP($K3725,[1]Budget!$V:$AE,6,0)*IF($C3725="1 - Revenues",1,IF(AND($C3725="5 - Transfers",MID(J3725,15,1)="4"),1,-1))</f>
        <v>-3000</v>
      </c>
      <c r="O3725" s="17">
        <f>IFERROR(IF(RIGHT(LEFT(K3725,15),1)="4",VLOOKUP(K3725,'[1]Budget Worksheet'!A:B,2,0),-1*VLOOKUP(K3725,'[1]Budget Worksheet'!A:B,2,0)),0)</f>
        <v>0</v>
      </c>
      <c r="P3725" s="17">
        <f>VLOOKUP($K3725,[1]Budget!$V:$AE,8,0)*IF($C3725="1 - Revenues",1,IF(AND($C3725="5 - Transfers",MID($K3725,15,1)="4"),1,-1))</f>
        <v>0</v>
      </c>
      <c r="Q3725" s="17">
        <f>VLOOKUP($K3725,[1]Budget!$V:$AE,10,0)*IF($C3725="1 - Revenues",1,IF(AND($C3725="5 - Transfers",MID(K3725,15,1)="4"),1,-1))</f>
        <v>0</v>
      </c>
      <c r="S3725" s="18" t="b">
        <f>IF(LEFT(C3725,1)="1",1,-1)*SUMIF([1]Budget!V:V,'Budget Worksheet for Pivot Tabl'!K3725,[1]Budget!AC:AC)=P3725</f>
        <v>1</v>
      </c>
    </row>
    <row r="3726" spans="1:19" x14ac:dyDescent="0.25">
      <c r="A3726" t="s">
        <v>63</v>
      </c>
      <c r="B3726" t="s">
        <v>64</v>
      </c>
      <c r="C3726" t="s">
        <v>9</v>
      </c>
      <c r="D3726" t="str">
        <f t="shared" si="58"/>
        <v>OUTFLOWS</v>
      </c>
      <c r="E3726" t="s">
        <v>112</v>
      </c>
      <c r="F3726" t="s">
        <v>113</v>
      </c>
      <c r="G3726" t="s">
        <v>2965</v>
      </c>
      <c r="H3726" t="s">
        <v>2966</v>
      </c>
      <c r="I3726" t="s">
        <v>93</v>
      </c>
      <c r="J3726" t="s">
        <v>4795</v>
      </c>
      <c r="K3726" t="s">
        <v>4805</v>
      </c>
      <c r="L3726" t="s">
        <v>498</v>
      </c>
      <c r="M3726" s="17">
        <f>VLOOKUP($K3726,[1]Budget!$V:$AE,5,0)*IF($C3726="1 - Revenues",1,IF(AND($C3726="5 - Transfers",MID(I3726,15,1)="4"),1,-1))</f>
        <v>0</v>
      </c>
      <c r="N3726" s="17">
        <f>VLOOKUP($K3726,[1]Budget!$V:$AE,6,0)*IF($C3726="1 - Revenues",1,IF(AND($C3726="5 - Transfers",MID(J3726,15,1)="4"),1,-1))</f>
        <v>0</v>
      </c>
      <c r="O3726" s="17">
        <f>IFERROR(IF(RIGHT(LEFT(K3726,15),1)="4",VLOOKUP(K3726,'[1]Budget Worksheet'!A:B,2,0),-1*VLOOKUP(K3726,'[1]Budget Worksheet'!A:B,2,0)),0)</f>
        <v>0</v>
      </c>
      <c r="P3726" s="17">
        <f>VLOOKUP($K3726,[1]Budget!$V:$AE,8,0)*IF($C3726="1 - Revenues",1,IF(AND($C3726="5 - Transfers",MID($K3726,15,1)="4"),1,-1))</f>
        <v>0</v>
      </c>
      <c r="Q3726" s="17">
        <f>VLOOKUP($K3726,[1]Budget!$V:$AE,10,0)*IF($C3726="1 - Revenues",1,IF(AND($C3726="5 - Transfers",MID(K3726,15,1)="4"),1,-1))</f>
        <v>0</v>
      </c>
      <c r="S3726" s="18" t="b">
        <f>IF(LEFT(C3726,1)="1",1,-1)*SUMIF([1]Budget!V:V,'Budget Worksheet for Pivot Tabl'!K3726,[1]Budget!AC:AC)=P3726</f>
        <v>1</v>
      </c>
    </row>
    <row r="3727" spans="1:19" x14ac:dyDescent="0.25">
      <c r="A3727" t="s">
        <v>63</v>
      </c>
      <c r="B3727" t="s">
        <v>64</v>
      </c>
      <c r="C3727" t="s">
        <v>9</v>
      </c>
      <c r="D3727" t="str">
        <f t="shared" si="58"/>
        <v>OUTFLOWS</v>
      </c>
      <c r="E3727" t="s">
        <v>112</v>
      </c>
      <c r="F3727" t="s">
        <v>113</v>
      </c>
      <c r="G3727" t="s">
        <v>2965</v>
      </c>
      <c r="H3727" t="s">
        <v>2966</v>
      </c>
      <c r="I3727" t="s">
        <v>93</v>
      </c>
      <c r="J3727" t="s">
        <v>4795</v>
      </c>
      <c r="K3727" t="s">
        <v>4806</v>
      </c>
      <c r="L3727" t="s">
        <v>2484</v>
      </c>
      <c r="M3727" s="17">
        <f>VLOOKUP($K3727,[1]Budget!$V:$AE,5,0)*IF($C3727="1 - Revenues",1,IF(AND($C3727="5 - Transfers",MID(I3727,15,1)="4"),1,-1))</f>
        <v>-5000</v>
      </c>
      <c r="N3727" s="17">
        <f>VLOOKUP($K3727,[1]Budget!$V:$AE,6,0)*IF($C3727="1 - Revenues",1,IF(AND($C3727="5 - Transfers",MID(J3727,15,1)="4"),1,-1))</f>
        <v>-5000</v>
      </c>
      <c r="O3727" s="17">
        <f>IFERROR(IF(RIGHT(LEFT(K3727,15),1)="4",VLOOKUP(K3727,'[1]Budget Worksheet'!A:B,2,0),-1*VLOOKUP(K3727,'[1]Budget Worksheet'!A:B,2,0)),0)</f>
        <v>0</v>
      </c>
      <c r="P3727" s="17">
        <f>VLOOKUP($K3727,[1]Budget!$V:$AE,8,0)*IF($C3727="1 - Revenues",1,IF(AND($C3727="5 - Transfers",MID($K3727,15,1)="4"),1,-1))</f>
        <v>0</v>
      </c>
      <c r="Q3727" s="17">
        <f>VLOOKUP($K3727,[1]Budget!$V:$AE,10,0)*IF($C3727="1 - Revenues",1,IF(AND($C3727="5 - Transfers",MID(K3727,15,1)="4"),1,-1))</f>
        <v>0</v>
      </c>
      <c r="S3727" s="18" t="b">
        <f>IF(LEFT(C3727,1)="1",1,-1)*SUMIF([1]Budget!V:V,'Budget Worksheet for Pivot Tabl'!K3727,[1]Budget!AC:AC)=P3727</f>
        <v>1</v>
      </c>
    </row>
    <row r="3728" spans="1:19" x14ac:dyDescent="0.25">
      <c r="A3728" t="s">
        <v>63</v>
      </c>
      <c r="B3728" t="s">
        <v>64</v>
      </c>
      <c r="C3728" t="s">
        <v>9</v>
      </c>
      <c r="D3728" t="str">
        <f t="shared" si="58"/>
        <v>OUTFLOWS</v>
      </c>
      <c r="E3728" t="s">
        <v>112</v>
      </c>
      <c r="F3728" t="s">
        <v>113</v>
      </c>
      <c r="G3728" t="s">
        <v>2965</v>
      </c>
      <c r="H3728" t="s">
        <v>2966</v>
      </c>
      <c r="I3728" t="s">
        <v>93</v>
      </c>
      <c r="J3728" t="s">
        <v>4795</v>
      </c>
      <c r="K3728" t="s">
        <v>4807</v>
      </c>
      <c r="L3728" t="s">
        <v>2986</v>
      </c>
      <c r="M3728" s="17">
        <f>VLOOKUP($K3728,[1]Budget!$V:$AE,5,0)*IF($C3728="1 - Revenues",1,IF(AND($C3728="5 - Transfers",MID(I3728,15,1)="4"),1,-1))</f>
        <v>-29000</v>
      </c>
      <c r="N3728" s="17">
        <f>VLOOKUP($K3728,[1]Budget!$V:$AE,6,0)*IF($C3728="1 - Revenues",1,IF(AND($C3728="5 - Transfers",MID(J3728,15,1)="4"),1,-1))</f>
        <v>-30000</v>
      </c>
      <c r="O3728" s="17">
        <f>IFERROR(IF(RIGHT(LEFT(K3728,15),1)="4",VLOOKUP(K3728,'[1]Budget Worksheet'!A:B,2,0),-1*VLOOKUP(K3728,'[1]Budget Worksheet'!A:B,2,0)),0)</f>
        <v>0</v>
      </c>
      <c r="P3728" s="17">
        <f>VLOOKUP($K3728,[1]Budget!$V:$AE,8,0)*IF($C3728="1 - Revenues",1,IF(AND($C3728="5 - Transfers",MID($K3728,15,1)="4"),1,-1))</f>
        <v>0</v>
      </c>
      <c r="Q3728" s="17">
        <f>VLOOKUP($K3728,[1]Budget!$V:$AE,10,0)*IF($C3728="1 - Revenues",1,IF(AND($C3728="5 - Transfers",MID(K3728,15,1)="4"),1,-1))</f>
        <v>0</v>
      </c>
      <c r="S3728" s="18" t="b">
        <f>IF(LEFT(C3728,1)="1",1,-1)*SUMIF([1]Budget!V:V,'Budget Worksheet for Pivot Tabl'!K3728,[1]Budget!AC:AC)=P3728</f>
        <v>1</v>
      </c>
    </row>
    <row r="3729" spans="1:19" x14ac:dyDescent="0.25">
      <c r="A3729" t="s">
        <v>63</v>
      </c>
      <c r="B3729" t="s">
        <v>64</v>
      </c>
      <c r="C3729" t="s">
        <v>7</v>
      </c>
      <c r="D3729" t="str">
        <f t="shared" si="58"/>
        <v>INFLOWS</v>
      </c>
      <c r="E3729" t="s">
        <v>112</v>
      </c>
      <c r="F3729" t="s">
        <v>113</v>
      </c>
      <c r="G3729" t="s">
        <v>2965</v>
      </c>
      <c r="H3729" t="s">
        <v>2966</v>
      </c>
      <c r="I3729" t="s">
        <v>4808</v>
      </c>
      <c r="J3729" t="s">
        <v>4809</v>
      </c>
      <c r="K3729" t="s">
        <v>4810</v>
      </c>
      <c r="L3729" t="s">
        <v>2927</v>
      </c>
      <c r="M3729" s="17">
        <f>VLOOKUP($K3729,[1]Budget!$V:$AE,5,0)*IF($C3729="1 - Revenues",1,IF(AND($C3729="5 - Transfers",MID(I3729,15,1)="4"),1,-1))</f>
        <v>0</v>
      </c>
      <c r="N3729" s="17">
        <f>VLOOKUP($K3729,[1]Budget!$V:$AE,6,0)*IF($C3729="1 - Revenues",1,IF(AND($C3729="5 - Transfers",MID(J3729,15,1)="4"),1,-1))</f>
        <v>0</v>
      </c>
      <c r="O3729" s="17">
        <f>IFERROR(IF(RIGHT(LEFT(K3729,15),1)="4",VLOOKUP(K3729,'[1]Budget Worksheet'!A:B,2,0),-1*VLOOKUP(K3729,'[1]Budget Worksheet'!A:B,2,0)),0)</f>
        <v>0</v>
      </c>
      <c r="P3729" s="17">
        <f>VLOOKUP($K3729,[1]Budget!$V:$AE,8,0)*IF($C3729="1 - Revenues",1,IF(AND($C3729="5 - Transfers",MID($K3729,15,1)="4"),1,-1))</f>
        <v>0</v>
      </c>
      <c r="Q3729" s="17">
        <f>VLOOKUP($K3729,[1]Budget!$V:$AE,10,0)*IF($C3729="1 - Revenues",1,IF(AND($C3729="5 - Transfers",MID(K3729,15,1)="4"),1,-1))</f>
        <v>0</v>
      </c>
      <c r="S3729" s="18" t="b">
        <f>IF(LEFT(C3729,1)="1",1,-1)*SUMIF([1]Budget!V:V,'Budget Worksheet for Pivot Tabl'!K3729,[1]Budget!AC:AC)=P3729</f>
        <v>1</v>
      </c>
    </row>
    <row r="3730" spans="1:19" x14ac:dyDescent="0.25">
      <c r="A3730" t="s">
        <v>63</v>
      </c>
      <c r="B3730" t="s">
        <v>64</v>
      </c>
      <c r="C3730" t="s">
        <v>7</v>
      </c>
      <c r="D3730" t="str">
        <f t="shared" si="58"/>
        <v>INFLOWS</v>
      </c>
      <c r="E3730" t="s">
        <v>112</v>
      </c>
      <c r="F3730" t="s">
        <v>113</v>
      </c>
      <c r="G3730" t="s">
        <v>2965</v>
      </c>
      <c r="H3730" t="s">
        <v>2966</v>
      </c>
      <c r="I3730" t="s">
        <v>4808</v>
      </c>
      <c r="J3730" t="s">
        <v>4809</v>
      </c>
      <c r="K3730" t="s">
        <v>4811</v>
      </c>
      <c r="L3730" t="s">
        <v>4731</v>
      </c>
      <c r="M3730" s="17">
        <f>VLOOKUP($K3730,[1]Budget!$V:$AE,5,0)*IF($C3730="1 - Revenues",1,IF(AND($C3730="5 - Transfers",MID(I3730,15,1)="4"),1,-1))</f>
        <v>94000</v>
      </c>
      <c r="N3730" s="17">
        <f>VLOOKUP($K3730,[1]Budget!$V:$AE,6,0)*IF($C3730="1 - Revenues",1,IF(AND($C3730="5 - Transfers",MID(J3730,15,1)="4"),1,-1))</f>
        <v>0</v>
      </c>
      <c r="O3730" s="17">
        <f>IFERROR(IF(RIGHT(LEFT(K3730,15),1)="4",VLOOKUP(K3730,'[1]Budget Worksheet'!A:B,2,0),-1*VLOOKUP(K3730,'[1]Budget Worksheet'!A:B,2,0)),0)</f>
        <v>0</v>
      </c>
      <c r="P3730" s="17">
        <f>VLOOKUP($K3730,[1]Budget!$V:$AE,8,0)*IF($C3730="1 - Revenues",1,IF(AND($C3730="5 - Transfers",MID($K3730,15,1)="4"),1,-1))</f>
        <v>0</v>
      </c>
      <c r="Q3730" s="17">
        <f>VLOOKUP($K3730,[1]Budget!$V:$AE,10,0)*IF($C3730="1 - Revenues",1,IF(AND($C3730="5 - Transfers",MID(K3730,15,1)="4"),1,-1))</f>
        <v>0</v>
      </c>
      <c r="S3730" s="18" t="b">
        <f>IF(LEFT(C3730,1)="1",1,-1)*SUMIF([1]Budget!V:V,'Budget Worksheet for Pivot Tabl'!K3730,[1]Budget!AC:AC)=P3730</f>
        <v>1</v>
      </c>
    </row>
    <row r="3731" spans="1:19" x14ac:dyDescent="0.25">
      <c r="A3731" t="s">
        <v>63</v>
      </c>
      <c r="B3731" t="s">
        <v>64</v>
      </c>
      <c r="C3731" t="s">
        <v>7</v>
      </c>
      <c r="D3731" t="str">
        <f t="shared" si="58"/>
        <v>INFLOWS</v>
      </c>
      <c r="E3731" t="s">
        <v>112</v>
      </c>
      <c r="F3731" t="s">
        <v>113</v>
      </c>
      <c r="G3731" t="s">
        <v>2965</v>
      </c>
      <c r="H3731" t="s">
        <v>2966</v>
      </c>
      <c r="I3731" t="s">
        <v>4808</v>
      </c>
      <c r="J3731" t="s">
        <v>4809</v>
      </c>
      <c r="K3731" t="s">
        <v>4812</v>
      </c>
      <c r="L3731" t="s">
        <v>304</v>
      </c>
      <c r="M3731" s="17">
        <f>VLOOKUP($K3731,[1]Budget!$V:$AE,5,0)*IF($C3731="1 - Revenues",1,IF(AND($C3731="5 - Transfers",MID(I3731,15,1)="4"),1,-1))</f>
        <v>0</v>
      </c>
      <c r="N3731" s="17">
        <f>VLOOKUP($K3731,[1]Budget!$V:$AE,6,0)*IF($C3731="1 - Revenues",1,IF(AND($C3731="5 - Transfers",MID(J3731,15,1)="4"),1,-1))</f>
        <v>0</v>
      </c>
      <c r="O3731" s="17">
        <f>IFERROR(IF(RIGHT(LEFT(K3731,15),1)="4",VLOOKUP(K3731,'[1]Budget Worksheet'!A:B,2,0),-1*VLOOKUP(K3731,'[1]Budget Worksheet'!A:B,2,0)),0)</f>
        <v>0</v>
      </c>
      <c r="P3731" s="17">
        <f>VLOOKUP($K3731,[1]Budget!$V:$AE,8,0)*IF($C3731="1 - Revenues",1,IF(AND($C3731="5 - Transfers",MID($K3731,15,1)="4"),1,-1))</f>
        <v>0</v>
      </c>
      <c r="Q3731" s="17">
        <f>VLOOKUP($K3731,[1]Budget!$V:$AE,10,0)*IF($C3731="1 - Revenues",1,IF(AND($C3731="5 - Transfers",MID(K3731,15,1)="4"),1,-1))</f>
        <v>0</v>
      </c>
      <c r="S3731" s="18" t="b">
        <f>IF(LEFT(C3731,1)="1",1,-1)*SUMIF([1]Budget!V:V,'Budget Worksheet for Pivot Tabl'!K3731,[1]Budget!AC:AC)=P3731</f>
        <v>1</v>
      </c>
    </row>
    <row r="3732" spans="1:19" x14ac:dyDescent="0.25">
      <c r="A3732" t="s">
        <v>63</v>
      </c>
      <c r="B3732" t="s">
        <v>64</v>
      </c>
      <c r="C3732" t="s">
        <v>8</v>
      </c>
      <c r="D3732" t="str">
        <f t="shared" si="58"/>
        <v>OUTFLOWS</v>
      </c>
      <c r="E3732" t="s">
        <v>112</v>
      </c>
      <c r="F3732" t="s">
        <v>113</v>
      </c>
      <c r="G3732" t="s">
        <v>2965</v>
      </c>
      <c r="H3732" t="s">
        <v>2966</v>
      </c>
      <c r="I3732" t="s">
        <v>4808</v>
      </c>
      <c r="J3732" t="s">
        <v>4809</v>
      </c>
      <c r="K3732" t="s">
        <v>4813</v>
      </c>
      <c r="L3732" t="s">
        <v>472</v>
      </c>
      <c r="M3732" s="17">
        <f>VLOOKUP($K3732,[1]Budget!$V:$AE,5,0)*IF($C3732="1 - Revenues",1,IF(AND($C3732="5 - Transfers",MID(I3732,15,1)="4"),1,-1))</f>
        <v>0</v>
      </c>
      <c r="N3732" s="17">
        <f>VLOOKUP($K3732,[1]Budget!$V:$AE,6,0)*IF($C3732="1 - Revenues",1,IF(AND($C3732="5 - Transfers",MID(J3732,15,1)="4"),1,-1))</f>
        <v>0</v>
      </c>
      <c r="O3732" s="17">
        <f>IFERROR(IF(RIGHT(LEFT(K3732,15),1)="4",VLOOKUP(K3732,'[1]Budget Worksheet'!A:B,2,0),-1*VLOOKUP(K3732,'[1]Budget Worksheet'!A:B,2,0)),0)</f>
        <v>0</v>
      </c>
      <c r="P3732" s="17">
        <f>VLOOKUP($K3732,[1]Budget!$V:$AE,8,0)*IF($C3732="1 - Revenues",1,IF(AND($C3732="5 - Transfers",MID($K3732,15,1)="4"),1,-1))</f>
        <v>0</v>
      </c>
      <c r="Q3732" s="17">
        <f>VLOOKUP($K3732,[1]Budget!$V:$AE,10,0)*IF($C3732="1 - Revenues",1,IF(AND($C3732="5 - Transfers",MID(K3732,15,1)="4"),1,-1))</f>
        <v>0</v>
      </c>
      <c r="S3732" s="18" t="b">
        <f>IF(LEFT(C3732,1)="1",1,-1)*SUMIF([1]Budget!V:V,'Budget Worksheet for Pivot Tabl'!K3732,[1]Budget!AC:AC)=P3732</f>
        <v>1</v>
      </c>
    </row>
    <row r="3733" spans="1:19" x14ac:dyDescent="0.25">
      <c r="A3733" t="s">
        <v>63</v>
      </c>
      <c r="B3733" t="s">
        <v>64</v>
      </c>
      <c r="C3733" t="s">
        <v>9</v>
      </c>
      <c r="D3733" t="str">
        <f t="shared" si="58"/>
        <v>OUTFLOWS</v>
      </c>
      <c r="E3733" t="s">
        <v>112</v>
      </c>
      <c r="F3733" t="s">
        <v>113</v>
      </c>
      <c r="G3733" t="s">
        <v>2965</v>
      </c>
      <c r="H3733" t="s">
        <v>2966</v>
      </c>
      <c r="I3733" t="s">
        <v>4808</v>
      </c>
      <c r="J3733" t="s">
        <v>4809</v>
      </c>
      <c r="K3733" t="s">
        <v>4814</v>
      </c>
      <c r="L3733" t="s">
        <v>723</v>
      </c>
      <c r="M3733" s="17">
        <f>VLOOKUP($K3733,[1]Budget!$V:$AE,5,0)*IF($C3733="1 - Revenues",1,IF(AND($C3733="5 - Transfers",MID(I3733,15,1)="4"),1,-1))</f>
        <v>-3000</v>
      </c>
      <c r="N3733" s="17">
        <f>VLOOKUP($K3733,[1]Budget!$V:$AE,6,0)*IF($C3733="1 - Revenues",1,IF(AND($C3733="5 - Transfers",MID(J3733,15,1)="4"),1,-1))</f>
        <v>-2000</v>
      </c>
      <c r="O3733" s="17">
        <f>IFERROR(IF(RIGHT(LEFT(K3733,15),1)="4",VLOOKUP(K3733,'[1]Budget Worksheet'!A:B,2,0),-1*VLOOKUP(K3733,'[1]Budget Worksheet'!A:B,2,0)),0)</f>
        <v>0</v>
      </c>
      <c r="P3733" s="17">
        <f>VLOOKUP($K3733,[1]Budget!$V:$AE,8,0)*IF($C3733="1 - Revenues",1,IF(AND($C3733="5 - Transfers",MID($K3733,15,1)="4"),1,-1))</f>
        <v>0</v>
      </c>
      <c r="Q3733" s="17">
        <f>VLOOKUP($K3733,[1]Budget!$V:$AE,10,0)*IF($C3733="1 - Revenues",1,IF(AND($C3733="5 - Transfers",MID(K3733,15,1)="4"),1,-1))</f>
        <v>0</v>
      </c>
      <c r="S3733" s="18" t="b">
        <f>IF(LEFT(C3733,1)="1",1,-1)*SUMIF([1]Budget!V:V,'Budget Worksheet for Pivot Tabl'!K3733,[1]Budget!AC:AC)=P3733</f>
        <v>1</v>
      </c>
    </row>
    <row r="3734" spans="1:19" x14ac:dyDescent="0.25">
      <c r="A3734" t="s">
        <v>63</v>
      </c>
      <c r="B3734" t="s">
        <v>64</v>
      </c>
      <c r="C3734" t="s">
        <v>9</v>
      </c>
      <c r="D3734" t="str">
        <f t="shared" si="58"/>
        <v>OUTFLOWS</v>
      </c>
      <c r="E3734" t="s">
        <v>112</v>
      </c>
      <c r="F3734" t="s">
        <v>113</v>
      </c>
      <c r="G3734" t="s">
        <v>2965</v>
      </c>
      <c r="H3734" t="s">
        <v>2966</v>
      </c>
      <c r="I3734" t="s">
        <v>4808</v>
      </c>
      <c r="J3734" t="s">
        <v>4809</v>
      </c>
      <c r="K3734" t="s">
        <v>4815</v>
      </c>
      <c r="L3734" t="s">
        <v>1274</v>
      </c>
      <c r="M3734" s="17">
        <f>VLOOKUP($K3734,[1]Budget!$V:$AE,5,0)*IF($C3734="1 - Revenues",1,IF(AND($C3734="5 - Transfers",MID(I3734,15,1)="4"),1,-1))</f>
        <v>-1000</v>
      </c>
      <c r="N3734" s="17">
        <f>VLOOKUP($K3734,[1]Budget!$V:$AE,6,0)*IF($C3734="1 - Revenues",1,IF(AND($C3734="5 - Transfers",MID(J3734,15,1)="4"),1,-1))</f>
        <v>0</v>
      </c>
      <c r="O3734" s="17">
        <f>IFERROR(IF(RIGHT(LEFT(K3734,15),1)="4",VLOOKUP(K3734,'[1]Budget Worksheet'!A:B,2,0),-1*VLOOKUP(K3734,'[1]Budget Worksheet'!A:B,2,0)),0)</f>
        <v>0</v>
      </c>
      <c r="P3734" s="17">
        <f>VLOOKUP($K3734,[1]Budget!$V:$AE,8,0)*IF($C3734="1 - Revenues",1,IF(AND($C3734="5 - Transfers",MID($K3734,15,1)="4"),1,-1))</f>
        <v>0</v>
      </c>
      <c r="Q3734" s="17">
        <f>VLOOKUP($K3734,[1]Budget!$V:$AE,10,0)*IF($C3734="1 - Revenues",1,IF(AND($C3734="5 - Transfers",MID(K3734,15,1)="4"),1,-1))</f>
        <v>0</v>
      </c>
      <c r="S3734" s="18" t="b">
        <f>IF(LEFT(C3734,1)="1",1,-1)*SUMIF([1]Budget!V:V,'Budget Worksheet for Pivot Tabl'!K3734,[1]Budget!AC:AC)=P3734</f>
        <v>1</v>
      </c>
    </row>
    <row r="3735" spans="1:19" x14ac:dyDescent="0.25">
      <c r="A3735" t="s">
        <v>63</v>
      </c>
      <c r="B3735" t="s">
        <v>64</v>
      </c>
      <c r="C3735" t="s">
        <v>9</v>
      </c>
      <c r="D3735" t="str">
        <f t="shared" si="58"/>
        <v>OUTFLOWS</v>
      </c>
      <c r="E3735" t="s">
        <v>112</v>
      </c>
      <c r="F3735" t="s">
        <v>113</v>
      </c>
      <c r="G3735" t="s">
        <v>2965</v>
      </c>
      <c r="H3735" t="s">
        <v>2966</v>
      </c>
      <c r="I3735" t="s">
        <v>4808</v>
      </c>
      <c r="J3735" t="s">
        <v>4809</v>
      </c>
      <c r="K3735" t="s">
        <v>4816</v>
      </c>
      <c r="L3735" t="s">
        <v>482</v>
      </c>
      <c r="M3735" s="17">
        <f>VLOOKUP($K3735,[1]Budget!$V:$AE,5,0)*IF($C3735="1 - Revenues",1,IF(AND($C3735="5 - Transfers",MID(I3735,15,1)="4"),1,-1))</f>
        <v>-5000</v>
      </c>
      <c r="N3735" s="17">
        <f>VLOOKUP($K3735,[1]Budget!$V:$AE,6,0)*IF($C3735="1 - Revenues",1,IF(AND($C3735="5 - Transfers",MID(J3735,15,1)="4"),1,-1))</f>
        <v>-7000</v>
      </c>
      <c r="O3735" s="17">
        <f>IFERROR(IF(RIGHT(LEFT(K3735,15),1)="4",VLOOKUP(K3735,'[1]Budget Worksheet'!A:B,2,0),-1*VLOOKUP(K3735,'[1]Budget Worksheet'!A:B,2,0)),0)</f>
        <v>0</v>
      </c>
      <c r="P3735" s="17">
        <f>VLOOKUP($K3735,[1]Budget!$V:$AE,8,0)*IF($C3735="1 - Revenues",1,IF(AND($C3735="5 - Transfers",MID($K3735,15,1)="4"),1,-1))</f>
        <v>0</v>
      </c>
      <c r="Q3735" s="17">
        <f>VLOOKUP($K3735,[1]Budget!$V:$AE,10,0)*IF($C3735="1 - Revenues",1,IF(AND($C3735="5 - Transfers",MID(K3735,15,1)="4"),1,-1))</f>
        <v>0</v>
      </c>
      <c r="S3735" s="18" t="b">
        <f>IF(LEFT(C3735,1)="1",1,-1)*SUMIF([1]Budget!V:V,'Budget Worksheet for Pivot Tabl'!K3735,[1]Budget!AC:AC)=P3735</f>
        <v>1</v>
      </c>
    </row>
    <row r="3736" spans="1:19" x14ac:dyDescent="0.25">
      <c r="A3736" t="s">
        <v>63</v>
      </c>
      <c r="B3736" t="s">
        <v>64</v>
      </c>
      <c r="C3736" t="s">
        <v>9</v>
      </c>
      <c r="D3736" t="str">
        <f t="shared" si="58"/>
        <v>OUTFLOWS</v>
      </c>
      <c r="E3736" t="s">
        <v>112</v>
      </c>
      <c r="F3736" t="s">
        <v>113</v>
      </c>
      <c r="G3736" t="s">
        <v>2965</v>
      </c>
      <c r="H3736" t="s">
        <v>2966</v>
      </c>
      <c r="I3736" t="s">
        <v>4808</v>
      </c>
      <c r="J3736" t="s">
        <v>4809</v>
      </c>
      <c r="K3736" t="s">
        <v>4817</v>
      </c>
      <c r="L3736" t="s">
        <v>2980</v>
      </c>
      <c r="M3736" s="17">
        <f>VLOOKUP($K3736,[1]Budget!$V:$AE,5,0)*IF($C3736="1 - Revenues",1,IF(AND($C3736="5 - Transfers",MID(I3736,15,1)="4"),1,-1))</f>
        <v>-7000</v>
      </c>
      <c r="N3736" s="17">
        <f>VLOOKUP($K3736,[1]Budget!$V:$AE,6,0)*IF($C3736="1 - Revenues",1,IF(AND($C3736="5 - Transfers",MID(J3736,15,1)="4"),1,-1))</f>
        <v>-7000</v>
      </c>
      <c r="O3736" s="17">
        <f>IFERROR(IF(RIGHT(LEFT(K3736,15),1)="4",VLOOKUP(K3736,'[1]Budget Worksheet'!A:B,2,0),-1*VLOOKUP(K3736,'[1]Budget Worksheet'!A:B,2,0)),0)</f>
        <v>0</v>
      </c>
      <c r="P3736" s="17">
        <f>VLOOKUP($K3736,[1]Budget!$V:$AE,8,0)*IF($C3736="1 - Revenues",1,IF(AND($C3736="5 - Transfers",MID($K3736,15,1)="4"),1,-1))</f>
        <v>0</v>
      </c>
      <c r="Q3736" s="17">
        <f>VLOOKUP($K3736,[1]Budget!$V:$AE,10,0)*IF($C3736="1 - Revenues",1,IF(AND($C3736="5 - Transfers",MID(K3736,15,1)="4"),1,-1))</f>
        <v>0</v>
      </c>
      <c r="S3736" s="18" t="b">
        <f>IF(LEFT(C3736,1)="1",1,-1)*SUMIF([1]Budget!V:V,'Budget Worksheet for Pivot Tabl'!K3736,[1]Budget!AC:AC)=P3736</f>
        <v>1</v>
      </c>
    </row>
    <row r="3737" spans="1:19" x14ac:dyDescent="0.25">
      <c r="A3737" t="s">
        <v>63</v>
      </c>
      <c r="B3737" t="s">
        <v>64</v>
      </c>
      <c r="C3737" t="s">
        <v>9</v>
      </c>
      <c r="D3737" t="str">
        <f t="shared" si="58"/>
        <v>OUTFLOWS</v>
      </c>
      <c r="E3737" t="s">
        <v>112</v>
      </c>
      <c r="F3737" t="s">
        <v>113</v>
      </c>
      <c r="G3737" t="s">
        <v>2965</v>
      </c>
      <c r="H3737" t="s">
        <v>2966</v>
      </c>
      <c r="I3737" t="s">
        <v>4808</v>
      </c>
      <c r="J3737" t="s">
        <v>4809</v>
      </c>
      <c r="K3737" t="s">
        <v>4818</v>
      </c>
      <c r="L3737" t="s">
        <v>2950</v>
      </c>
      <c r="M3737" s="17">
        <f>VLOOKUP($K3737,[1]Budget!$V:$AE,5,0)*IF($C3737="1 - Revenues",1,IF(AND($C3737="5 - Transfers",MID(I3737,15,1)="4"),1,-1))</f>
        <v>-5000</v>
      </c>
      <c r="N3737" s="17">
        <f>VLOOKUP($K3737,[1]Budget!$V:$AE,6,0)*IF($C3737="1 - Revenues",1,IF(AND($C3737="5 - Transfers",MID(J3737,15,1)="4"),1,-1))</f>
        <v>-4000</v>
      </c>
      <c r="O3737" s="17">
        <f>IFERROR(IF(RIGHT(LEFT(K3737,15),1)="4",VLOOKUP(K3737,'[1]Budget Worksheet'!A:B,2,0),-1*VLOOKUP(K3737,'[1]Budget Worksheet'!A:B,2,0)),0)</f>
        <v>0</v>
      </c>
      <c r="P3737" s="17">
        <f>VLOOKUP($K3737,[1]Budget!$V:$AE,8,0)*IF($C3737="1 - Revenues",1,IF(AND($C3737="5 - Transfers",MID($K3737,15,1)="4"),1,-1))</f>
        <v>0</v>
      </c>
      <c r="Q3737" s="17">
        <f>VLOOKUP($K3737,[1]Budget!$V:$AE,10,0)*IF($C3737="1 - Revenues",1,IF(AND($C3737="5 - Transfers",MID(K3737,15,1)="4"),1,-1))</f>
        <v>0</v>
      </c>
      <c r="S3737" s="18" t="b">
        <f>IF(LEFT(C3737,1)="1",1,-1)*SUMIF([1]Budget!V:V,'Budget Worksheet for Pivot Tabl'!K3737,[1]Budget!AC:AC)=P3737</f>
        <v>1</v>
      </c>
    </row>
    <row r="3738" spans="1:19" x14ac:dyDescent="0.25">
      <c r="A3738" t="s">
        <v>63</v>
      </c>
      <c r="B3738" t="s">
        <v>64</v>
      </c>
      <c r="C3738" t="s">
        <v>9</v>
      </c>
      <c r="D3738" t="str">
        <f t="shared" si="58"/>
        <v>OUTFLOWS</v>
      </c>
      <c r="E3738" t="s">
        <v>112</v>
      </c>
      <c r="F3738" t="s">
        <v>113</v>
      </c>
      <c r="G3738" t="s">
        <v>2965</v>
      </c>
      <c r="H3738" t="s">
        <v>2966</v>
      </c>
      <c r="I3738" t="s">
        <v>4808</v>
      </c>
      <c r="J3738" t="s">
        <v>4809</v>
      </c>
      <c r="K3738" t="s">
        <v>4819</v>
      </c>
      <c r="L3738" t="s">
        <v>1398</v>
      </c>
      <c r="M3738" s="17">
        <f>VLOOKUP($K3738,[1]Budget!$V:$AE,5,0)*IF($C3738="1 - Revenues",1,IF(AND($C3738="5 - Transfers",MID(I3738,15,1)="4"),1,-1))</f>
        <v>-4000</v>
      </c>
      <c r="N3738" s="17">
        <f>VLOOKUP($K3738,[1]Budget!$V:$AE,6,0)*IF($C3738="1 - Revenues",1,IF(AND($C3738="5 - Transfers",MID(J3738,15,1)="4"),1,-1))</f>
        <v>-5000</v>
      </c>
      <c r="O3738" s="17">
        <f>IFERROR(IF(RIGHT(LEFT(K3738,15),1)="4",VLOOKUP(K3738,'[1]Budget Worksheet'!A:B,2,0),-1*VLOOKUP(K3738,'[1]Budget Worksheet'!A:B,2,0)),0)</f>
        <v>0</v>
      </c>
      <c r="P3738" s="17">
        <f>VLOOKUP($K3738,[1]Budget!$V:$AE,8,0)*IF($C3738="1 - Revenues",1,IF(AND($C3738="5 - Transfers",MID($K3738,15,1)="4"),1,-1))</f>
        <v>0</v>
      </c>
      <c r="Q3738" s="17">
        <f>VLOOKUP($K3738,[1]Budget!$V:$AE,10,0)*IF($C3738="1 - Revenues",1,IF(AND($C3738="5 - Transfers",MID(K3738,15,1)="4"),1,-1))</f>
        <v>0</v>
      </c>
      <c r="S3738" s="18" t="b">
        <f>IF(LEFT(C3738,1)="1",1,-1)*SUMIF([1]Budget!V:V,'Budget Worksheet for Pivot Tabl'!K3738,[1]Budget!AC:AC)=P3738</f>
        <v>1</v>
      </c>
    </row>
    <row r="3739" spans="1:19" x14ac:dyDescent="0.25">
      <c r="A3739" t="s">
        <v>63</v>
      </c>
      <c r="B3739" t="s">
        <v>64</v>
      </c>
      <c r="C3739" t="s">
        <v>9</v>
      </c>
      <c r="D3739" t="str">
        <f t="shared" si="58"/>
        <v>OUTFLOWS</v>
      </c>
      <c r="E3739" t="s">
        <v>112</v>
      </c>
      <c r="F3739" t="s">
        <v>113</v>
      </c>
      <c r="G3739" t="s">
        <v>2965</v>
      </c>
      <c r="H3739" t="s">
        <v>2966</v>
      </c>
      <c r="I3739" t="s">
        <v>4808</v>
      </c>
      <c r="J3739" t="s">
        <v>4809</v>
      </c>
      <c r="K3739" t="s">
        <v>4820</v>
      </c>
      <c r="L3739" t="s">
        <v>2484</v>
      </c>
      <c r="M3739" s="17">
        <f>VLOOKUP($K3739,[1]Budget!$V:$AE,5,0)*IF($C3739="1 - Revenues",1,IF(AND($C3739="5 - Transfers",MID(I3739,15,1)="4"),1,-1))</f>
        <v>-5000</v>
      </c>
      <c r="N3739" s="17">
        <f>VLOOKUP($K3739,[1]Budget!$V:$AE,6,0)*IF($C3739="1 - Revenues",1,IF(AND($C3739="5 - Transfers",MID(J3739,15,1)="4"),1,-1))</f>
        <v>-5000</v>
      </c>
      <c r="O3739" s="17">
        <f>IFERROR(IF(RIGHT(LEFT(K3739,15),1)="4",VLOOKUP(K3739,'[1]Budget Worksheet'!A:B,2,0),-1*VLOOKUP(K3739,'[1]Budget Worksheet'!A:B,2,0)),0)</f>
        <v>0</v>
      </c>
      <c r="P3739" s="17">
        <f>VLOOKUP($K3739,[1]Budget!$V:$AE,8,0)*IF($C3739="1 - Revenues",1,IF(AND($C3739="5 - Transfers",MID($K3739,15,1)="4"),1,-1))</f>
        <v>0</v>
      </c>
      <c r="Q3739" s="17">
        <f>VLOOKUP($K3739,[1]Budget!$V:$AE,10,0)*IF($C3739="1 - Revenues",1,IF(AND($C3739="5 - Transfers",MID(K3739,15,1)="4"),1,-1))</f>
        <v>0</v>
      </c>
      <c r="S3739" s="18" t="b">
        <f>IF(LEFT(C3739,1)="1",1,-1)*SUMIF([1]Budget!V:V,'Budget Worksheet for Pivot Tabl'!K3739,[1]Budget!AC:AC)=P3739</f>
        <v>1</v>
      </c>
    </row>
    <row r="3740" spans="1:19" x14ac:dyDescent="0.25">
      <c r="A3740" t="s">
        <v>63</v>
      </c>
      <c r="B3740" t="s">
        <v>64</v>
      </c>
      <c r="C3740" t="s">
        <v>9</v>
      </c>
      <c r="D3740" t="str">
        <f t="shared" si="58"/>
        <v>OUTFLOWS</v>
      </c>
      <c r="E3740" t="s">
        <v>112</v>
      </c>
      <c r="F3740" t="s">
        <v>113</v>
      </c>
      <c r="G3740" t="s">
        <v>2965</v>
      </c>
      <c r="H3740" t="s">
        <v>2966</v>
      </c>
      <c r="I3740" t="s">
        <v>4808</v>
      </c>
      <c r="J3740" t="s">
        <v>4809</v>
      </c>
      <c r="K3740" t="s">
        <v>4821</v>
      </c>
      <c r="L3740" t="s">
        <v>2986</v>
      </c>
      <c r="M3740" s="17">
        <f>VLOOKUP($K3740,[1]Budget!$V:$AE,5,0)*IF($C3740="1 - Revenues",1,IF(AND($C3740="5 - Transfers",MID(I3740,15,1)="4"),1,-1))</f>
        <v>-38000</v>
      </c>
      <c r="N3740" s="17">
        <f>VLOOKUP($K3740,[1]Budget!$V:$AE,6,0)*IF($C3740="1 - Revenues",1,IF(AND($C3740="5 - Transfers",MID(J3740,15,1)="4"),1,-1))</f>
        <v>-34000</v>
      </c>
      <c r="O3740" s="17">
        <f>IFERROR(IF(RIGHT(LEFT(K3740,15),1)="4",VLOOKUP(K3740,'[1]Budget Worksheet'!A:B,2,0),-1*VLOOKUP(K3740,'[1]Budget Worksheet'!A:B,2,0)),0)</f>
        <v>0</v>
      </c>
      <c r="P3740" s="17">
        <f>VLOOKUP($K3740,[1]Budget!$V:$AE,8,0)*IF($C3740="1 - Revenues",1,IF(AND($C3740="5 - Transfers",MID($K3740,15,1)="4"),1,-1))</f>
        <v>0</v>
      </c>
      <c r="Q3740" s="17">
        <f>VLOOKUP($K3740,[1]Budget!$V:$AE,10,0)*IF($C3740="1 - Revenues",1,IF(AND($C3740="5 - Transfers",MID(K3740,15,1)="4"),1,-1))</f>
        <v>0</v>
      </c>
      <c r="S3740" s="18" t="b">
        <f>IF(LEFT(C3740,1)="1",1,-1)*SUMIF([1]Budget!V:V,'Budget Worksheet for Pivot Tabl'!K3740,[1]Budget!AC:AC)=P3740</f>
        <v>1</v>
      </c>
    </row>
    <row r="3741" spans="1:19" x14ac:dyDescent="0.25">
      <c r="A3741" t="s">
        <v>63</v>
      </c>
      <c r="B3741" t="s">
        <v>64</v>
      </c>
      <c r="C3741" t="s">
        <v>7</v>
      </c>
      <c r="D3741" t="str">
        <f t="shared" si="58"/>
        <v>INFLOWS</v>
      </c>
      <c r="E3741" t="s">
        <v>112</v>
      </c>
      <c r="F3741" t="s">
        <v>113</v>
      </c>
      <c r="G3741" t="s">
        <v>2965</v>
      </c>
      <c r="H3741" t="s">
        <v>2966</v>
      </c>
      <c r="I3741" t="s">
        <v>4822</v>
      </c>
      <c r="J3741" t="s">
        <v>4823</v>
      </c>
      <c r="K3741" t="s">
        <v>4824</v>
      </c>
      <c r="L3741" t="s">
        <v>4731</v>
      </c>
      <c r="M3741" s="17">
        <f>VLOOKUP($K3741,[1]Budget!$V:$AE,5,0)*IF($C3741="1 - Revenues",1,IF(AND($C3741="5 - Transfers",MID(I3741,15,1)="4"),1,-1))</f>
        <v>91000</v>
      </c>
      <c r="N3741" s="17">
        <f>VLOOKUP($K3741,[1]Budget!$V:$AE,6,0)*IF($C3741="1 - Revenues",1,IF(AND($C3741="5 - Transfers",MID(J3741,15,1)="4"),1,-1))</f>
        <v>0</v>
      </c>
      <c r="O3741" s="17">
        <f>IFERROR(IF(RIGHT(LEFT(K3741,15),1)="4",VLOOKUP(K3741,'[1]Budget Worksheet'!A:B,2,0),-1*VLOOKUP(K3741,'[1]Budget Worksheet'!A:B,2,0)),0)</f>
        <v>0</v>
      </c>
      <c r="P3741" s="17">
        <f>VLOOKUP($K3741,[1]Budget!$V:$AE,8,0)*IF($C3741="1 - Revenues",1,IF(AND($C3741="5 - Transfers",MID($K3741,15,1)="4"),1,-1))</f>
        <v>0</v>
      </c>
      <c r="Q3741" s="17">
        <f>VLOOKUP($K3741,[1]Budget!$V:$AE,10,0)*IF($C3741="1 - Revenues",1,IF(AND($C3741="5 - Transfers",MID(K3741,15,1)="4"),1,-1))</f>
        <v>0</v>
      </c>
      <c r="S3741" s="18" t="b">
        <f>IF(LEFT(C3741,1)="1",1,-1)*SUMIF([1]Budget!V:V,'Budget Worksheet for Pivot Tabl'!K3741,[1]Budget!AC:AC)=P3741</f>
        <v>1</v>
      </c>
    </row>
    <row r="3742" spans="1:19" x14ac:dyDescent="0.25">
      <c r="A3742" t="s">
        <v>63</v>
      </c>
      <c r="B3742" t="s">
        <v>64</v>
      </c>
      <c r="C3742" t="s">
        <v>7</v>
      </c>
      <c r="D3742" t="str">
        <f t="shared" si="58"/>
        <v>INFLOWS</v>
      </c>
      <c r="E3742" t="s">
        <v>112</v>
      </c>
      <c r="F3742" t="s">
        <v>113</v>
      </c>
      <c r="G3742" t="s">
        <v>2965</v>
      </c>
      <c r="H3742" t="s">
        <v>2966</v>
      </c>
      <c r="I3742" t="s">
        <v>4822</v>
      </c>
      <c r="J3742" t="s">
        <v>4823</v>
      </c>
      <c r="K3742" t="s">
        <v>4825</v>
      </c>
      <c r="L3742" t="s">
        <v>304</v>
      </c>
      <c r="M3742" s="17">
        <f>VLOOKUP($K3742,[1]Budget!$V:$AE,5,0)*IF($C3742="1 - Revenues",1,IF(AND($C3742="5 - Transfers",MID(I3742,15,1)="4"),1,-1))</f>
        <v>0</v>
      </c>
      <c r="N3742" s="17">
        <f>VLOOKUP($K3742,[1]Budget!$V:$AE,6,0)*IF($C3742="1 - Revenues",1,IF(AND($C3742="5 - Transfers",MID(J3742,15,1)="4"),1,-1))</f>
        <v>0</v>
      </c>
      <c r="O3742" s="17">
        <f>IFERROR(IF(RIGHT(LEFT(K3742,15),1)="4",VLOOKUP(K3742,'[1]Budget Worksheet'!A:B,2,0),-1*VLOOKUP(K3742,'[1]Budget Worksheet'!A:B,2,0)),0)</f>
        <v>0</v>
      </c>
      <c r="P3742" s="17">
        <f>VLOOKUP($K3742,[1]Budget!$V:$AE,8,0)*IF($C3742="1 - Revenues",1,IF(AND($C3742="5 - Transfers",MID($K3742,15,1)="4"),1,-1))</f>
        <v>0</v>
      </c>
      <c r="Q3742" s="17">
        <f>VLOOKUP($K3742,[1]Budget!$V:$AE,10,0)*IF($C3742="1 - Revenues",1,IF(AND($C3742="5 - Transfers",MID(K3742,15,1)="4"),1,-1))</f>
        <v>0</v>
      </c>
      <c r="S3742" s="18" t="b">
        <f>IF(LEFT(C3742,1)="1",1,-1)*SUMIF([1]Budget!V:V,'Budget Worksheet for Pivot Tabl'!K3742,[1]Budget!AC:AC)=P3742</f>
        <v>1</v>
      </c>
    </row>
    <row r="3743" spans="1:19" x14ac:dyDescent="0.25">
      <c r="A3743" t="s">
        <v>63</v>
      </c>
      <c r="B3743" t="s">
        <v>64</v>
      </c>
      <c r="C3743" t="s">
        <v>8</v>
      </c>
      <c r="D3743" t="str">
        <f t="shared" si="58"/>
        <v>OUTFLOWS</v>
      </c>
      <c r="E3743" t="s">
        <v>112</v>
      </c>
      <c r="F3743" t="s">
        <v>113</v>
      </c>
      <c r="G3743" t="s">
        <v>2965</v>
      </c>
      <c r="H3743" t="s">
        <v>2966</v>
      </c>
      <c r="I3743" t="s">
        <v>4822</v>
      </c>
      <c r="J3743" t="s">
        <v>4823</v>
      </c>
      <c r="K3743" t="s">
        <v>4826</v>
      </c>
      <c r="L3743" t="s">
        <v>472</v>
      </c>
      <c r="M3743" s="17">
        <f>VLOOKUP($K3743,[1]Budget!$V:$AE,5,0)*IF($C3743="1 - Revenues",1,IF(AND($C3743="5 - Transfers",MID(I3743,15,1)="4"),1,-1))</f>
        <v>0</v>
      </c>
      <c r="N3743" s="17">
        <f>VLOOKUP($K3743,[1]Budget!$V:$AE,6,0)*IF($C3743="1 - Revenues",1,IF(AND($C3743="5 - Transfers",MID(J3743,15,1)="4"),1,-1))</f>
        <v>0</v>
      </c>
      <c r="O3743" s="17">
        <f>IFERROR(IF(RIGHT(LEFT(K3743,15),1)="4",VLOOKUP(K3743,'[1]Budget Worksheet'!A:B,2,0),-1*VLOOKUP(K3743,'[1]Budget Worksheet'!A:B,2,0)),0)</f>
        <v>0</v>
      </c>
      <c r="P3743" s="17">
        <f>VLOOKUP($K3743,[1]Budget!$V:$AE,8,0)*IF($C3743="1 - Revenues",1,IF(AND($C3743="5 - Transfers",MID($K3743,15,1)="4"),1,-1))</f>
        <v>0</v>
      </c>
      <c r="Q3743" s="17">
        <f>VLOOKUP($K3743,[1]Budget!$V:$AE,10,0)*IF($C3743="1 - Revenues",1,IF(AND($C3743="5 - Transfers",MID(K3743,15,1)="4"),1,-1))</f>
        <v>0</v>
      </c>
      <c r="S3743" s="18" t="b">
        <f>IF(LEFT(C3743,1)="1",1,-1)*SUMIF([1]Budget!V:V,'Budget Worksheet for Pivot Tabl'!K3743,[1]Budget!AC:AC)=P3743</f>
        <v>1</v>
      </c>
    </row>
    <row r="3744" spans="1:19" x14ac:dyDescent="0.25">
      <c r="A3744" t="s">
        <v>63</v>
      </c>
      <c r="B3744" t="s">
        <v>64</v>
      </c>
      <c r="C3744" t="s">
        <v>9</v>
      </c>
      <c r="D3744" t="str">
        <f t="shared" si="58"/>
        <v>OUTFLOWS</v>
      </c>
      <c r="E3744" t="s">
        <v>112</v>
      </c>
      <c r="F3744" t="s">
        <v>113</v>
      </c>
      <c r="G3744" t="s">
        <v>2965</v>
      </c>
      <c r="H3744" t="s">
        <v>2966</v>
      </c>
      <c r="I3744" t="s">
        <v>4822</v>
      </c>
      <c r="J3744" t="s">
        <v>4823</v>
      </c>
      <c r="K3744" t="s">
        <v>4827</v>
      </c>
      <c r="L3744" t="s">
        <v>723</v>
      </c>
      <c r="M3744" s="17">
        <f>VLOOKUP($K3744,[1]Budget!$V:$AE,5,0)*IF($C3744="1 - Revenues",1,IF(AND($C3744="5 - Transfers",MID(I3744,15,1)="4"),1,-1))</f>
        <v>-5000</v>
      </c>
      <c r="N3744" s="17">
        <f>VLOOKUP($K3744,[1]Budget!$V:$AE,6,0)*IF($C3744="1 - Revenues",1,IF(AND($C3744="5 - Transfers",MID(J3744,15,1)="4"),1,-1))</f>
        <v>-2000</v>
      </c>
      <c r="O3744" s="17">
        <f>IFERROR(IF(RIGHT(LEFT(K3744,15),1)="4",VLOOKUP(K3744,'[1]Budget Worksheet'!A:B,2,0),-1*VLOOKUP(K3744,'[1]Budget Worksheet'!A:B,2,0)),0)</f>
        <v>0</v>
      </c>
      <c r="P3744" s="17">
        <f>VLOOKUP($K3744,[1]Budget!$V:$AE,8,0)*IF($C3744="1 - Revenues",1,IF(AND($C3744="5 - Transfers",MID($K3744,15,1)="4"),1,-1))</f>
        <v>0</v>
      </c>
      <c r="Q3744" s="17">
        <f>VLOOKUP($K3744,[1]Budget!$V:$AE,10,0)*IF($C3744="1 - Revenues",1,IF(AND($C3744="5 - Transfers",MID(K3744,15,1)="4"),1,-1))</f>
        <v>0</v>
      </c>
      <c r="S3744" s="18" t="b">
        <f>IF(LEFT(C3744,1)="1",1,-1)*SUMIF([1]Budget!V:V,'Budget Worksheet for Pivot Tabl'!K3744,[1]Budget!AC:AC)=P3744</f>
        <v>1</v>
      </c>
    </row>
    <row r="3745" spans="1:19" x14ac:dyDescent="0.25">
      <c r="A3745" t="s">
        <v>63</v>
      </c>
      <c r="B3745" t="s">
        <v>64</v>
      </c>
      <c r="C3745" t="s">
        <v>9</v>
      </c>
      <c r="D3745" t="str">
        <f t="shared" si="58"/>
        <v>OUTFLOWS</v>
      </c>
      <c r="E3745" t="s">
        <v>112</v>
      </c>
      <c r="F3745" t="s">
        <v>113</v>
      </c>
      <c r="G3745" t="s">
        <v>2965</v>
      </c>
      <c r="H3745" t="s">
        <v>2966</v>
      </c>
      <c r="I3745" t="s">
        <v>4822</v>
      </c>
      <c r="J3745" t="s">
        <v>4823</v>
      </c>
      <c r="K3745" t="s">
        <v>4828</v>
      </c>
      <c r="L3745" t="s">
        <v>1274</v>
      </c>
      <c r="M3745" s="17">
        <f>VLOOKUP($K3745,[1]Budget!$V:$AE,5,0)*IF($C3745="1 - Revenues",1,IF(AND($C3745="5 - Transfers",MID(I3745,15,1)="4"),1,-1))</f>
        <v>-1000</v>
      </c>
      <c r="N3745" s="17">
        <f>VLOOKUP($K3745,[1]Budget!$V:$AE,6,0)*IF($C3745="1 - Revenues",1,IF(AND($C3745="5 - Transfers",MID(J3745,15,1)="4"),1,-1))</f>
        <v>0</v>
      </c>
      <c r="O3745" s="17">
        <f>IFERROR(IF(RIGHT(LEFT(K3745,15),1)="4",VLOOKUP(K3745,'[1]Budget Worksheet'!A:B,2,0),-1*VLOOKUP(K3745,'[1]Budget Worksheet'!A:B,2,0)),0)</f>
        <v>0</v>
      </c>
      <c r="P3745" s="17">
        <f>VLOOKUP($K3745,[1]Budget!$V:$AE,8,0)*IF($C3745="1 - Revenues",1,IF(AND($C3745="5 - Transfers",MID($K3745,15,1)="4"),1,-1))</f>
        <v>0</v>
      </c>
      <c r="Q3745" s="17">
        <f>VLOOKUP($K3745,[1]Budget!$V:$AE,10,0)*IF($C3745="1 - Revenues",1,IF(AND($C3745="5 - Transfers",MID(K3745,15,1)="4"),1,-1))</f>
        <v>0</v>
      </c>
      <c r="S3745" s="18" t="b">
        <f>IF(LEFT(C3745,1)="1",1,-1)*SUMIF([1]Budget!V:V,'Budget Worksheet for Pivot Tabl'!K3745,[1]Budget!AC:AC)=P3745</f>
        <v>1</v>
      </c>
    </row>
    <row r="3746" spans="1:19" x14ac:dyDescent="0.25">
      <c r="A3746" t="s">
        <v>63</v>
      </c>
      <c r="B3746" t="s">
        <v>64</v>
      </c>
      <c r="C3746" t="s">
        <v>9</v>
      </c>
      <c r="D3746" t="str">
        <f t="shared" si="58"/>
        <v>OUTFLOWS</v>
      </c>
      <c r="E3746" t="s">
        <v>112</v>
      </c>
      <c r="F3746" t="s">
        <v>113</v>
      </c>
      <c r="G3746" t="s">
        <v>2965</v>
      </c>
      <c r="H3746" t="s">
        <v>2966</v>
      </c>
      <c r="I3746" t="s">
        <v>4822</v>
      </c>
      <c r="J3746" t="s">
        <v>4823</v>
      </c>
      <c r="K3746" t="s">
        <v>4829</v>
      </c>
      <c r="L3746" t="s">
        <v>482</v>
      </c>
      <c r="M3746" s="17">
        <f>VLOOKUP($K3746,[1]Budget!$V:$AE,5,0)*IF($C3746="1 - Revenues",1,IF(AND($C3746="5 - Transfers",MID(I3746,15,1)="4"),1,-1))</f>
        <v>-10000</v>
      </c>
      <c r="N3746" s="17">
        <f>VLOOKUP($K3746,[1]Budget!$V:$AE,6,0)*IF($C3746="1 - Revenues",1,IF(AND($C3746="5 - Transfers",MID(J3746,15,1)="4"),1,-1))</f>
        <v>-15000</v>
      </c>
      <c r="O3746" s="17">
        <f>IFERROR(IF(RIGHT(LEFT(K3746,15),1)="4",VLOOKUP(K3746,'[1]Budget Worksheet'!A:B,2,0),-1*VLOOKUP(K3746,'[1]Budget Worksheet'!A:B,2,0)),0)</f>
        <v>0</v>
      </c>
      <c r="P3746" s="17">
        <f>VLOOKUP($K3746,[1]Budget!$V:$AE,8,0)*IF($C3746="1 - Revenues",1,IF(AND($C3746="5 - Transfers",MID($K3746,15,1)="4"),1,-1))</f>
        <v>0</v>
      </c>
      <c r="Q3746" s="17">
        <f>VLOOKUP($K3746,[1]Budget!$V:$AE,10,0)*IF($C3746="1 - Revenues",1,IF(AND($C3746="5 - Transfers",MID(K3746,15,1)="4"),1,-1))</f>
        <v>0</v>
      </c>
      <c r="S3746" s="18" t="b">
        <f>IF(LEFT(C3746,1)="1",1,-1)*SUMIF([1]Budget!V:V,'Budget Worksheet for Pivot Tabl'!K3746,[1]Budget!AC:AC)=P3746</f>
        <v>1</v>
      </c>
    </row>
    <row r="3747" spans="1:19" x14ac:dyDescent="0.25">
      <c r="A3747" t="s">
        <v>63</v>
      </c>
      <c r="B3747" t="s">
        <v>64</v>
      </c>
      <c r="C3747" t="s">
        <v>9</v>
      </c>
      <c r="D3747" t="str">
        <f t="shared" si="58"/>
        <v>OUTFLOWS</v>
      </c>
      <c r="E3747" t="s">
        <v>112</v>
      </c>
      <c r="F3747" t="s">
        <v>113</v>
      </c>
      <c r="G3747" t="s">
        <v>2965</v>
      </c>
      <c r="H3747" t="s">
        <v>2966</v>
      </c>
      <c r="I3747" t="s">
        <v>4822</v>
      </c>
      <c r="J3747" t="s">
        <v>4823</v>
      </c>
      <c r="K3747" t="s">
        <v>4830</v>
      </c>
      <c r="L3747" t="s">
        <v>2980</v>
      </c>
      <c r="M3747" s="17">
        <f>VLOOKUP($K3747,[1]Budget!$V:$AE,5,0)*IF($C3747="1 - Revenues",1,IF(AND($C3747="5 - Transfers",MID(I3747,15,1)="4"),1,-1))</f>
        <v>-3000</v>
      </c>
      <c r="N3747" s="17">
        <f>VLOOKUP($K3747,[1]Budget!$V:$AE,6,0)*IF($C3747="1 - Revenues",1,IF(AND($C3747="5 - Transfers",MID(J3747,15,1)="4"),1,-1))</f>
        <v>-3000</v>
      </c>
      <c r="O3747" s="17">
        <f>IFERROR(IF(RIGHT(LEFT(K3747,15),1)="4",VLOOKUP(K3747,'[1]Budget Worksheet'!A:B,2,0),-1*VLOOKUP(K3747,'[1]Budget Worksheet'!A:B,2,0)),0)</f>
        <v>0</v>
      </c>
      <c r="P3747" s="17">
        <f>VLOOKUP($K3747,[1]Budget!$V:$AE,8,0)*IF($C3747="1 - Revenues",1,IF(AND($C3747="5 - Transfers",MID($K3747,15,1)="4"),1,-1))</f>
        <v>0</v>
      </c>
      <c r="Q3747" s="17">
        <f>VLOOKUP($K3747,[1]Budget!$V:$AE,10,0)*IF($C3747="1 - Revenues",1,IF(AND($C3747="5 - Transfers",MID(K3747,15,1)="4"),1,-1))</f>
        <v>0</v>
      </c>
      <c r="S3747" s="18" t="b">
        <f>IF(LEFT(C3747,1)="1",1,-1)*SUMIF([1]Budget!V:V,'Budget Worksheet for Pivot Tabl'!K3747,[1]Budget!AC:AC)=P3747</f>
        <v>1</v>
      </c>
    </row>
    <row r="3748" spans="1:19" x14ac:dyDescent="0.25">
      <c r="A3748" t="s">
        <v>63</v>
      </c>
      <c r="B3748" t="s">
        <v>64</v>
      </c>
      <c r="C3748" t="s">
        <v>9</v>
      </c>
      <c r="D3748" t="str">
        <f t="shared" si="58"/>
        <v>OUTFLOWS</v>
      </c>
      <c r="E3748" t="s">
        <v>112</v>
      </c>
      <c r="F3748" t="s">
        <v>113</v>
      </c>
      <c r="G3748" t="s">
        <v>2965</v>
      </c>
      <c r="H3748" t="s">
        <v>2966</v>
      </c>
      <c r="I3748" t="s">
        <v>4822</v>
      </c>
      <c r="J3748" t="s">
        <v>4823</v>
      </c>
      <c r="K3748" t="s">
        <v>4831</v>
      </c>
      <c r="L3748" t="s">
        <v>2950</v>
      </c>
      <c r="M3748" s="17">
        <f>VLOOKUP($K3748,[1]Budget!$V:$AE,5,0)*IF($C3748="1 - Revenues",1,IF(AND($C3748="5 - Transfers",MID(I3748,15,1)="4"),1,-1))</f>
        <v>-6000</v>
      </c>
      <c r="N3748" s="17">
        <f>VLOOKUP($K3748,[1]Budget!$V:$AE,6,0)*IF($C3748="1 - Revenues",1,IF(AND($C3748="5 - Transfers",MID(J3748,15,1)="4"),1,-1))</f>
        <v>-4000</v>
      </c>
      <c r="O3748" s="17">
        <f>IFERROR(IF(RIGHT(LEFT(K3748,15),1)="4",VLOOKUP(K3748,'[1]Budget Worksheet'!A:B,2,0),-1*VLOOKUP(K3748,'[1]Budget Worksheet'!A:B,2,0)),0)</f>
        <v>0</v>
      </c>
      <c r="P3748" s="17">
        <f>VLOOKUP($K3748,[1]Budget!$V:$AE,8,0)*IF($C3748="1 - Revenues",1,IF(AND($C3748="5 - Transfers",MID($K3748,15,1)="4"),1,-1))</f>
        <v>0</v>
      </c>
      <c r="Q3748" s="17">
        <f>VLOOKUP($K3748,[1]Budget!$V:$AE,10,0)*IF($C3748="1 - Revenues",1,IF(AND($C3748="5 - Transfers",MID(K3748,15,1)="4"),1,-1))</f>
        <v>0</v>
      </c>
      <c r="S3748" s="18" t="b">
        <f>IF(LEFT(C3748,1)="1",1,-1)*SUMIF([1]Budget!V:V,'Budget Worksheet for Pivot Tabl'!K3748,[1]Budget!AC:AC)=P3748</f>
        <v>1</v>
      </c>
    </row>
    <row r="3749" spans="1:19" x14ac:dyDescent="0.25">
      <c r="A3749" t="s">
        <v>63</v>
      </c>
      <c r="B3749" t="s">
        <v>64</v>
      </c>
      <c r="C3749" t="s">
        <v>9</v>
      </c>
      <c r="D3749" t="str">
        <f t="shared" si="58"/>
        <v>OUTFLOWS</v>
      </c>
      <c r="E3749" t="s">
        <v>112</v>
      </c>
      <c r="F3749" t="s">
        <v>113</v>
      </c>
      <c r="G3749" t="s">
        <v>2965</v>
      </c>
      <c r="H3749" t="s">
        <v>2966</v>
      </c>
      <c r="I3749" t="s">
        <v>4822</v>
      </c>
      <c r="J3749" t="s">
        <v>4823</v>
      </c>
      <c r="K3749" t="s">
        <v>4832</v>
      </c>
      <c r="L3749" t="s">
        <v>1398</v>
      </c>
      <c r="M3749" s="17">
        <f>VLOOKUP($K3749,[1]Budget!$V:$AE,5,0)*IF($C3749="1 - Revenues",1,IF(AND($C3749="5 - Transfers",MID(I3749,15,1)="4"),1,-1))</f>
        <v>-2000</v>
      </c>
      <c r="N3749" s="17">
        <f>VLOOKUP($K3749,[1]Budget!$V:$AE,6,0)*IF($C3749="1 - Revenues",1,IF(AND($C3749="5 - Transfers",MID(J3749,15,1)="4"),1,-1))</f>
        <v>-4000</v>
      </c>
      <c r="O3749" s="17">
        <f>IFERROR(IF(RIGHT(LEFT(K3749,15),1)="4",VLOOKUP(K3749,'[1]Budget Worksheet'!A:B,2,0),-1*VLOOKUP(K3749,'[1]Budget Worksheet'!A:B,2,0)),0)</f>
        <v>0</v>
      </c>
      <c r="P3749" s="17">
        <f>VLOOKUP($K3749,[1]Budget!$V:$AE,8,0)*IF($C3749="1 - Revenues",1,IF(AND($C3749="5 - Transfers",MID($K3749,15,1)="4"),1,-1))</f>
        <v>0</v>
      </c>
      <c r="Q3749" s="17">
        <f>VLOOKUP($K3749,[1]Budget!$V:$AE,10,0)*IF($C3749="1 - Revenues",1,IF(AND($C3749="5 - Transfers",MID(K3749,15,1)="4"),1,-1))</f>
        <v>0</v>
      </c>
      <c r="S3749" s="18" t="b">
        <f>IF(LEFT(C3749,1)="1",1,-1)*SUMIF([1]Budget!V:V,'Budget Worksheet for Pivot Tabl'!K3749,[1]Budget!AC:AC)=P3749</f>
        <v>1</v>
      </c>
    </row>
    <row r="3750" spans="1:19" x14ac:dyDescent="0.25">
      <c r="A3750" t="s">
        <v>63</v>
      </c>
      <c r="B3750" t="s">
        <v>64</v>
      </c>
      <c r="C3750" t="s">
        <v>9</v>
      </c>
      <c r="D3750" t="str">
        <f t="shared" si="58"/>
        <v>OUTFLOWS</v>
      </c>
      <c r="E3750" t="s">
        <v>112</v>
      </c>
      <c r="F3750" t="s">
        <v>113</v>
      </c>
      <c r="G3750" t="s">
        <v>2965</v>
      </c>
      <c r="H3750" t="s">
        <v>2966</v>
      </c>
      <c r="I3750" t="s">
        <v>4822</v>
      </c>
      <c r="J3750" t="s">
        <v>4823</v>
      </c>
      <c r="K3750" t="s">
        <v>4833</v>
      </c>
      <c r="L3750" t="s">
        <v>2484</v>
      </c>
      <c r="M3750" s="17">
        <f>VLOOKUP($K3750,[1]Budget!$V:$AE,5,0)*IF($C3750="1 - Revenues",1,IF(AND($C3750="5 - Transfers",MID(I3750,15,1)="4"),1,-1))</f>
        <v>-5000</v>
      </c>
      <c r="N3750" s="17">
        <f>VLOOKUP($K3750,[1]Budget!$V:$AE,6,0)*IF($C3750="1 - Revenues",1,IF(AND($C3750="5 - Transfers",MID(J3750,15,1)="4"),1,-1))</f>
        <v>-5000</v>
      </c>
      <c r="O3750" s="17">
        <f>IFERROR(IF(RIGHT(LEFT(K3750,15),1)="4",VLOOKUP(K3750,'[1]Budget Worksheet'!A:B,2,0),-1*VLOOKUP(K3750,'[1]Budget Worksheet'!A:B,2,0)),0)</f>
        <v>0</v>
      </c>
      <c r="P3750" s="17">
        <f>VLOOKUP($K3750,[1]Budget!$V:$AE,8,0)*IF($C3750="1 - Revenues",1,IF(AND($C3750="5 - Transfers",MID($K3750,15,1)="4"),1,-1))</f>
        <v>0</v>
      </c>
      <c r="Q3750" s="17">
        <f>VLOOKUP($K3750,[1]Budget!$V:$AE,10,0)*IF($C3750="1 - Revenues",1,IF(AND($C3750="5 - Transfers",MID(K3750,15,1)="4"),1,-1))</f>
        <v>0</v>
      </c>
      <c r="S3750" s="18" t="b">
        <f>IF(LEFT(C3750,1)="1",1,-1)*SUMIF([1]Budget!V:V,'Budget Worksheet for Pivot Tabl'!K3750,[1]Budget!AC:AC)=P3750</f>
        <v>1</v>
      </c>
    </row>
    <row r="3751" spans="1:19" x14ac:dyDescent="0.25">
      <c r="A3751" t="s">
        <v>63</v>
      </c>
      <c r="B3751" t="s">
        <v>64</v>
      </c>
      <c r="C3751" t="s">
        <v>9</v>
      </c>
      <c r="D3751" t="str">
        <f t="shared" si="58"/>
        <v>OUTFLOWS</v>
      </c>
      <c r="E3751" t="s">
        <v>112</v>
      </c>
      <c r="F3751" t="s">
        <v>113</v>
      </c>
      <c r="G3751" t="s">
        <v>2965</v>
      </c>
      <c r="H3751" t="s">
        <v>2966</v>
      </c>
      <c r="I3751" t="s">
        <v>4822</v>
      </c>
      <c r="J3751" t="s">
        <v>4823</v>
      </c>
      <c r="K3751" t="s">
        <v>4834</v>
      </c>
      <c r="L3751" t="s">
        <v>2986</v>
      </c>
      <c r="M3751" s="17">
        <f>VLOOKUP($K3751,[1]Budget!$V:$AE,5,0)*IF($C3751="1 - Revenues",1,IF(AND($C3751="5 - Transfers",MID(I3751,15,1)="4"),1,-1))</f>
        <v>-28000</v>
      </c>
      <c r="N3751" s="17">
        <f>VLOOKUP($K3751,[1]Budget!$V:$AE,6,0)*IF($C3751="1 - Revenues",1,IF(AND($C3751="5 - Transfers",MID(J3751,15,1)="4"),1,-1))</f>
        <v>-25000</v>
      </c>
      <c r="O3751" s="17">
        <f>IFERROR(IF(RIGHT(LEFT(K3751,15),1)="4",VLOOKUP(K3751,'[1]Budget Worksheet'!A:B,2,0),-1*VLOOKUP(K3751,'[1]Budget Worksheet'!A:B,2,0)),0)</f>
        <v>0</v>
      </c>
      <c r="P3751" s="17">
        <f>VLOOKUP($K3751,[1]Budget!$V:$AE,8,0)*IF($C3751="1 - Revenues",1,IF(AND($C3751="5 - Transfers",MID($K3751,15,1)="4"),1,-1))</f>
        <v>0</v>
      </c>
      <c r="Q3751" s="17">
        <f>VLOOKUP($K3751,[1]Budget!$V:$AE,10,0)*IF($C3751="1 - Revenues",1,IF(AND($C3751="5 - Transfers",MID(K3751,15,1)="4"),1,-1))</f>
        <v>0</v>
      </c>
      <c r="S3751" s="18" t="b">
        <f>IF(LEFT(C3751,1)="1",1,-1)*SUMIF([1]Budget!V:V,'Budget Worksheet for Pivot Tabl'!K3751,[1]Budget!AC:AC)=P3751</f>
        <v>1</v>
      </c>
    </row>
    <row r="3752" spans="1:19" x14ac:dyDescent="0.25">
      <c r="A3752" t="s">
        <v>63</v>
      </c>
      <c r="B3752" t="s">
        <v>64</v>
      </c>
      <c r="C3752" t="s">
        <v>7</v>
      </c>
      <c r="D3752" t="str">
        <f t="shared" si="58"/>
        <v>INFLOWS</v>
      </c>
      <c r="E3752" t="s">
        <v>112</v>
      </c>
      <c r="F3752" t="s">
        <v>113</v>
      </c>
      <c r="G3752" t="s">
        <v>2965</v>
      </c>
      <c r="H3752" t="s">
        <v>2966</v>
      </c>
      <c r="I3752" t="s">
        <v>4835</v>
      </c>
      <c r="J3752" t="s">
        <v>4836</v>
      </c>
      <c r="K3752" t="s">
        <v>4837</v>
      </c>
      <c r="L3752" t="s">
        <v>2927</v>
      </c>
      <c r="M3752" s="17">
        <f>VLOOKUP($K3752,[1]Budget!$V:$AE,5,0)*IF($C3752="1 - Revenues",1,IF(AND($C3752="5 - Transfers",MID(I3752,15,1)="4"),1,-1))</f>
        <v>0</v>
      </c>
      <c r="N3752" s="17">
        <f>VLOOKUP($K3752,[1]Budget!$V:$AE,6,0)*IF($C3752="1 - Revenues",1,IF(AND($C3752="5 - Transfers",MID(J3752,15,1)="4"),1,-1))</f>
        <v>0</v>
      </c>
      <c r="O3752" s="17">
        <f>IFERROR(IF(RIGHT(LEFT(K3752,15),1)="4",VLOOKUP(K3752,'[1]Budget Worksheet'!A:B,2,0),-1*VLOOKUP(K3752,'[1]Budget Worksheet'!A:B,2,0)),0)</f>
        <v>0</v>
      </c>
      <c r="P3752" s="17">
        <f>VLOOKUP($K3752,[1]Budget!$V:$AE,8,0)*IF($C3752="1 - Revenues",1,IF(AND($C3752="5 - Transfers",MID($K3752,15,1)="4"),1,-1))</f>
        <v>0</v>
      </c>
      <c r="Q3752" s="17">
        <f>VLOOKUP($K3752,[1]Budget!$V:$AE,10,0)*IF($C3752="1 - Revenues",1,IF(AND($C3752="5 - Transfers",MID(K3752,15,1)="4"),1,-1))</f>
        <v>0</v>
      </c>
      <c r="S3752" s="18" t="b">
        <f>IF(LEFT(C3752,1)="1",1,-1)*SUMIF([1]Budget!V:V,'Budget Worksheet for Pivot Tabl'!K3752,[1]Budget!AC:AC)=P3752</f>
        <v>1</v>
      </c>
    </row>
    <row r="3753" spans="1:19" x14ac:dyDescent="0.25">
      <c r="A3753" t="s">
        <v>63</v>
      </c>
      <c r="B3753" t="s">
        <v>64</v>
      </c>
      <c r="C3753" t="s">
        <v>7</v>
      </c>
      <c r="D3753" t="str">
        <f t="shared" si="58"/>
        <v>INFLOWS</v>
      </c>
      <c r="E3753" t="s">
        <v>112</v>
      </c>
      <c r="F3753" t="s">
        <v>113</v>
      </c>
      <c r="G3753" t="s">
        <v>2965</v>
      </c>
      <c r="H3753" t="s">
        <v>2966</v>
      </c>
      <c r="I3753" t="s">
        <v>4835</v>
      </c>
      <c r="J3753" t="s">
        <v>4836</v>
      </c>
      <c r="K3753" t="s">
        <v>4838</v>
      </c>
      <c r="L3753" t="s">
        <v>4731</v>
      </c>
      <c r="M3753" s="17">
        <f>VLOOKUP($K3753,[1]Budget!$V:$AE,5,0)*IF($C3753="1 - Revenues",1,IF(AND($C3753="5 - Transfers",MID(I3753,15,1)="4"),1,-1))</f>
        <v>21000</v>
      </c>
      <c r="N3753" s="17">
        <f>VLOOKUP($K3753,[1]Budget!$V:$AE,6,0)*IF($C3753="1 - Revenues",1,IF(AND($C3753="5 - Transfers",MID(J3753,15,1)="4"),1,-1))</f>
        <v>0</v>
      </c>
      <c r="O3753" s="17">
        <f>IFERROR(IF(RIGHT(LEFT(K3753,15),1)="4",VLOOKUP(K3753,'[1]Budget Worksheet'!A:B,2,0),-1*VLOOKUP(K3753,'[1]Budget Worksheet'!A:B,2,0)),0)</f>
        <v>0</v>
      </c>
      <c r="P3753" s="17">
        <f>VLOOKUP($K3753,[1]Budget!$V:$AE,8,0)*IF($C3753="1 - Revenues",1,IF(AND($C3753="5 - Transfers",MID($K3753,15,1)="4"),1,-1))</f>
        <v>0</v>
      </c>
      <c r="Q3753" s="17">
        <f>VLOOKUP($K3753,[1]Budget!$V:$AE,10,0)*IF($C3753="1 - Revenues",1,IF(AND($C3753="5 - Transfers",MID(K3753,15,1)="4"),1,-1))</f>
        <v>0</v>
      </c>
      <c r="S3753" s="18" t="b">
        <f>IF(LEFT(C3753,1)="1",1,-1)*SUMIF([1]Budget!V:V,'Budget Worksheet for Pivot Tabl'!K3753,[1]Budget!AC:AC)=P3753</f>
        <v>1</v>
      </c>
    </row>
    <row r="3754" spans="1:19" x14ac:dyDescent="0.25">
      <c r="A3754" t="s">
        <v>63</v>
      </c>
      <c r="B3754" t="s">
        <v>64</v>
      </c>
      <c r="C3754" t="s">
        <v>8</v>
      </c>
      <c r="D3754" t="str">
        <f t="shared" si="58"/>
        <v>OUTFLOWS</v>
      </c>
      <c r="E3754" t="s">
        <v>112</v>
      </c>
      <c r="F3754" t="s">
        <v>113</v>
      </c>
      <c r="G3754" t="s">
        <v>2965</v>
      </c>
      <c r="H3754" t="s">
        <v>2966</v>
      </c>
      <c r="I3754" t="s">
        <v>4835</v>
      </c>
      <c r="J3754" t="s">
        <v>4836</v>
      </c>
      <c r="K3754" t="s">
        <v>4839</v>
      </c>
      <c r="L3754" t="s">
        <v>472</v>
      </c>
      <c r="M3754" s="17">
        <f>VLOOKUP($K3754,[1]Budget!$V:$AE,5,0)*IF($C3754="1 - Revenues",1,IF(AND($C3754="5 - Transfers",MID(I3754,15,1)="4"),1,-1))</f>
        <v>0</v>
      </c>
      <c r="N3754" s="17">
        <f>VLOOKUP($K3754,[1]Budget!$V:$AE,6,0)*IF($C3754="1 - Revenues",1,IF(AND($C3754="5 - Transfers",MID(J3754,15,1)="4"),1,-1))</f>
        <v>0</v>
      </c>
      <c r="O3754" s="17">
        <f>IFERROR(IF(RIGHT(LEFT(K3754,15),1)="4",VLOOKUP(K3754,'[1]Budget Worksheet'!A:B,2,0),-1*VLOOKUP(K3754,'[1]Budget Worksheet'!A:B,2,0)),0)</f>
        <v>0</v>
      </c>
      <c r="P3754" s="17">
        <f>VLOOKUP($K3754,[1]Budget!$V:$AE,8,0)*IF($C3754="1 - Revenues",1,IF(AND($C3754="5 - Transfers",MID($K3754,15,1)="4"),1,-1))</f>
        <v>0</v>
      </c>
      <c r="Q3754" s="17">
        <f>VLOOKUP($K3754,[1]Budget!$V:$AE,10,0)*IF($C3754="1 - Revenues",1,IF(AND($C3754="5 - Transfers",MID(K3754,15,1)="4"),1,-1))</f>
        <v>0</v>
      </c>
      <c r="S3754" s="18" t="b">
        <f>IF(LEFT(C3754,1)="1",1,-1)*SUMIF([1]Budget!V:V,'Budget Worksheet for Pivot Tabl'!K3754,[1]Budget!AC:AC)=P3754</f>
        <v>1</v>
      </c>
    </row>
    <row r="3755" spans="1:19" x14ac:dyDescent="0.25">
      <c r="A3755" t="s">
        <v>63</v>
      </c>
      <c r="B3755" t="s">
        <v>64</v>
      </c>
      <c r="C3755" t="s">
        <v>9</v>
      </c>
      <c r="D3755" t="str">
        <f t="shared" si="58"/>
        <v>OUTFLOWS</v>
      </c>
      <c r="E3755" t="s">
        <v>112</v>
      </c>
      <c r="F3755" t="s">
        <v>113</v>
      </c>
      <c r="G3755" t="s">
        <v>2965</v>
      </c>
      <c r="H3755" t="s">
        <v>2966</v>
      </c>
      <c r="I3755" t="s">
        <v>4835</v>
      </c>
      <c r="J3755" t="s">
        <v>4836</v>
      </c>
      <c r="K3755" t="s">
        <v>4840</v>
      </c>
      <c r="L3755" t="s">
        <v>723</v>
      </c>
      <c r="M3755" s="17">
        <f>VLOOKUP($K3755,[1]Budget!$V:$AE,5,0)*IF($C3755="1 - Revenues",1,IF(AND($C3755="5 - Transfers",MID(I3755,15,1)="4"),1,-1))</f>
        <v>-2000</v>
      </c>
      <c r="N3755" s="17">
        <f>VLOOKUP($K3755,[1]Budget!$V:$AE,6,0)*IF($C3755="1 - Revenues",1,IF(AND($C3755="5 - Transfers",MID(J3755,15,1)="4"),1,-1))</f>
        <v>-2000</v>
      </c>
      <c r="O3755" s="17">
        <f>IFERROR(IF(RIGHT(LEFT(K3755,15),1)="4",VLOOKUP(K3755,'[1]Budget Worksheet'!A:B,2,0),-1*VLOOKUP(K3755,'[1]Budget Worksheet'!A:B,2,0)),0)</f>
        <v>0</v>
      </c>
      <c r="P3755" s="17">
        <f>VLOOKUP($K3755,[1]Budget!$V:$AE,8,0)*IF($C3755="1 - Revenues",1,IF(AND($C3755="5 - Transfers",MID($K3755,15,1)="4"),1,-1))</f>
        <v>0</v>
      </c>
      <c r="Q3755" s="17">
        <f>VLOOKUP($K3755,[1]Budget!$V:$AE,10,0)*IF($C3755="1 - Revenues",1,IF(AND($C3755="5 - Transfers",MID(K3755,15,1)="4"),1,-1))</f>
        <v>0</v>
      </c>
      <c r="S3755" s="18" t="b">
        <f>IF(LEFT(C3755,1)="1",1,-1)*SUMIF([1]Budget!V:V,'Budget Worksheet for Pivot Tabl'!K3755,[1]Budget!AC:AC)=P3755</f>
        <v>1</v>
      </c>
    </row>
    <row r="3756" spans="1:19" x14ac:dyDescent="0.25">
      <c r="A3756" t="s">
        <v>63</v>
      </c>
      <c r="B3756" t="s">
        <v>64</v>
      </c>
      <c r="C3756" t="s">
        <v>9</v>
      </c>
      <c r="D3756" t="str">
        <f t="shared" si="58"/>
        <v>OUTFLOWS</v>
      </c>
      <c r="E3756" t="s">
        <v>112</v>
      </c>
      <c r="F3756" t="s">
        <v>113</v>
      </c>
      <c r="G3756" t="s">
        <v>2965</v>
      </c>
      <c r="H3756" t="s">
        <v>2966</v>
      </c>
      <c r="I3756" t="s">
        <v>4835</v>
      </c>
      <c r="J3756" t="s">
        <v>4836</v>
      </c>
      <c r="K3756" t="s">
        <v>4841</v>
      </c>
      <c r="L3756" t="s">
        <v>1274</v>
      </c>
      <c r="M3756" s="17">
        <f>VLOOKUP($K3756,[1]Budget!$V:$AE,5,0)*IF($C3756="1 - Revenues",1,IF(AND($C3756="5 - Transfers",MID(I3756,15,1)="4"),1,-1))</f>
        <v>0</v>
      </c>
      <c r="N3756" s="17">
        <f>VLOOKUP($K3756,[1]Budget!$V:$AE,6,0)*IF($C3756="1 - Revenues",1,IF(AND($C3756="5 - Transfers",MID(J3756,15,1)="4"),1,-1))</f>
        <v>0</v>
      </c>
      <c r="O3756" s="17">
        <f>IFERROR(IF(RIGHT(LEFT(K3756,15),1)="4",VLOOKUP(K3756,'[1]Budget Worksheet'!A:B,2,0),-1*VLOOKUP(K3756,'[1]Budget Worksheet'!A:B,2,0)),0)</f>
        <v>0</v>
      </c>
      <c r="P3756" s="17">
        <f>VLOOKUP($K3756,[1]Budget!$V:$AE,8,0)*IF($C3756="1 - Revenues",1,IF(AND($C3756="5 - Transfers",MID($K3756,15,1)="4"),1,-1))</f>
        <v>0</v>
      </c>
      <c r="Q3756" s="17">
        <f>VLOOKUP($K3756,[1]Budget!$V:$AE,10,0)*IF($C3756="1 - Revenues",1,IF(AND($C3756="5 - Transfers",MID(K3756,15,1)="4"),1,-1))</f>
        <v>0</v>
      </c>
      <c r="S3756" s="18" t="b">
        <f>IF(LEFT(C3756,1)="1",1,-1)*SUMIF([1]Budget!V:V,'Budget Worksheet for Pivot Tabl'!K3756,[1]Budget!AC:AC)=P3756</f>
        <v>1</v>
      </c>
    </row>
    <row r="3757" spans="1:19" x14ac:dyDescent="0.25">
      <c r="A3757" t="s">
        <v>63</v>
      </c>
      <c r="B3757" t="s">
        <v>64</v>
      </c>
      <c r="C3757" t="s">
        <v>9</v>
      </c>
      <c r="D3757" t="str">
        <f t="shared" si="58"/>
        <v>OUTFLOWS</v>
      </c>
      <c r="E3757" t="s">
        <v>112</v>
      </c>
      <c r="F3757" t="s">
        <v>113</v>
      </c>
      <c r="G3757" t="s">
        <v>2965</v>
      </c>
      <c r="H3757" t="s">
        <v>2966</v>
      </c>
      <c r="I3757" t="s">
        <v>4835</v>
      </c>
      <c r="J3757" t="s">
        <v>4836</v>
      </c>
      <c r="K3757" t="s">
        <v>4842</v>
      </c>
      <c r="L3757" t="s">
        <v>482</v>
      </c>
      <c r="M3757" s="17">
        <f>VLOOKUP($K3757,[1]Budget!$V:$AE,5,0)*IF($C3757="1 - Revenues",1,IF(AND($C3757="5 - Transfers",MID(I3757,15,1)="4"),1,-1))</f>
        <v>-1000</v>
      </c>
      <c r="N3757" s="17">
        <f>VLOOKUP($K3757,[1]Budget!$V:$AE,6,0)*IF($C3757="1 - Revenues",1,IF(AND($C3757="5 - Transfers",MID(J3757,15,1)="4"),1,-1))</f>
        <v>-1000</v>
      </c>
      <c r="O3757" s="17">
        <f>IFERROR(IF(RIGHT(LEFT(K3757,15),1)="4",VLOOKUP(K3757,'[1]Budget Worksheet'!A:B,2,0),-1*VLOOKUP(K3757,'[1]Budget Worksheet'!A:B,2,0)),0)</f>
        <v>0</v>
      </c>
      <c r="P3757" s="17">
        <f>VLOOKUP($K3757,[1]Budget!$V:$AE,8,0)*IF($C3757="1 - Revenues",1,IF(AND($C3757="5 - Transfers",MID($K3757,15,1)="4"),1,-1))</f>
        <v>0</v>
      </c>
      <c r="Q3757" s="17">
        <f>VLOOKUP($K3757,[1]Budget!$V:$AE,10,0)*IF($C3757="1 - Revenues",1,IF(AND($C3757="5 - Transfers",MID(K3757,15,1)="4"),1,-1))</f>
        <v>0</v>
      </c>
      <c r="S3757" s="18" t="b">
        <f>IF(LEFT(C3757,1)="1",1,-1)*SUMIF([1]Budget!V:V,'Budget Worksheet for Pivot Tabl'!K3757,[1]Budget!AC:AC)=P3757</f>
        <v>1</v>
      </c>
    </row>
    <row r="3758" spans="1:19" x14ac:dyDescent="0.25">
      <c r="A3758" t="s">
        <v>63</v>
      </c>
      <c r="B3758" t="s">
        <v>64</v>
      </c>
      <c r="C3758" t="s">
        <v>9</v>
      </c>
      <c r="D3758" t="str">
        <f t="shared" si="58"/>
        <v>OUTFLOWS</v>
      </c>
      <c r="E3758" t="s">
        <v>112</v>
      </c>
      <c r="F3758" t="s">
        <v>113</v>
      </c>
      <c r="G3758" t="s">
        <v>2965</v>
      </c>
      <c r="H3758" t="s">
        <v>2966</v>
      </c>
      <c r="I3758" t="s">
        <v>4835</v>
      </c>
      <c r="J3758" t="s">
        <v>4836</v>
      </c>
      <c r="K3758" t="s">
        <v>4843</v>
      </c>
      <c r="L3758" t="s">
        <v>2980</v>
      </c>
      <c r="M3758" s="17">
        <f>VLOOKUP($K3758,[1]Budget!$V:$AE,5,0)*IF($C3758="1 - Revenues",1,IF(AND($C3758="5 - Transfers",MID(I3758,15,1)="4"),1,-1))</f>
        <v>-1000</v>
      </c>
      <c r="N3758" s="17">
        <f>VLOOKUP($K3758,[1]Budget!$V:$AE,6,0)*IF($C3758="1 - Revenues",1,IF(AND($C3758="5 - Transfers",MID(J3758,15,1)="4"),1,-1))</f>
        <v>-1000</v>
      </c>
      <c r="O3758" s="17">
        <f>IFERROR(IF(RIGHT(LEFT(K3758,15),1)="4",VLOOKUP(K3758,'[1]Budget Worksheet'!A:B,2,0),-1*VLOOKUP(K3758,'[1]Budget Worksheet'!A:B,2,0)),0)</f>
        <v>0</v>
      </c>
      <c r="P3758" s="17">
        <f>VLOOKUP($K3758,[1]Budget!$V:$AE,8,0)*IF($C3758="1 - Revenues",1,IF(AND($C3758="5 - Transfers",MID($K3758,15,1)="4"),1,-1))</f>
        <v>0</v>
      </c>
      <c r="Q3758" s="17">
        <f>VLOOKUP($K3758,[1]Budget!$V:$AE,10,0)*IF($C3758="1 - Revenues",1,IF(AND($C3758="5 - Transfers",MID(K3758,15,1)="4"),1,-1))</f>
        <v>0</v>
      </c>
      <c r="S3758" s="18" t="b">
        <f>IF(LEFT(C3758,1)="1",1,-1)*SUMIF([1]Budget!V:V,'Budget Worksheet for Pivot Tabl'!K3758,[1]Budget!AC:AC)=P3758</f>
        <v>1</v>
      </c>
    </row>
    <row r="3759" spans="1:19" x14ac:dyDescent="0.25">
      <c r="A3759" t="s">
        <v>63</v>
      </c>
      <c r="B3759" t="s">
        <v>64</v>
      </c>
      <c r="C3759" t="s">
        <v>9</v>
      </c>
      <c r="D3759" t="str">
        <f t="shared" si="58"/>
        <v>OUTFLOWS</v>
      </c>
      <c r="E3759" t="s">
        <v>112</v>
      </c>
      <c r="F3759" t="s">
        <v>113</v>
      </c>
      <c r="G3759" t="s">
        <v>2965</v>
      </c>
      <c r="H3759" t="s">
        <v>2966</v>
      </c>
      <c r="I3759" t="s">
        <v>4835</v>
      </c>
      <c r="J3759" t="s">
        <v>4836</v>
      </c>
      <c r="K3759" t="s">
        <v>4844</v>
      </c>
      <c r="L3759" t="s">
        <v>2950</v>
      </c>
      <c r="M3759" s="17">
        <f>VLOOKUP($K3759,[1]Budget!$V:$AE,5,0)*IF($C3759="1 - Revenues",1,IF(AND($C3759="5 - Transfers",MID(I3759,15,1)="4"),1,-1))</f>
        <v>-1000</v>
      </c>
      <c r="N3759" s="17">
        <f>VLOOKUP($K3759,[1]Budget!$V:$AE,6,0)*IF($C3759="1 - Revenues",1,IF(AND($C3759="5 - Transfers",MID(J3759,15,1)="4"),1,-1))</f>
        <v>-1000</v>
      </c>
      <c r="O3759" s="17">
        <f>IFERROR(IF(RIGHT(LEFT(K3759,15),1)="4",VLOOKUP(K3759,'[1]Budget Worksheet'!A:B,2,0),-1*VLOOKUP(K3759,'[1]Budget Worksheet'!A:B,2,0)),0)</f>
        <v>0</v>
      </c>
      <c r="P3759" s="17">
        <f>VLOOKUP($K3759,[1]Budget!$V:$AE,8,0)*IF($C3759="1 - Revenues",1,IF(AND($C3759="5 - Transfers",MID($K3759,15,1)="4"),1,-1))</f>
        <v>0</v>
      </c>
      <c r="Q3759" s="17">
        <f>VLOOKUP($K3759,[1]Budget!$V:$AE,10,0)*IF($C3759="1 - Revenues",1,IF(AND($C3759="5 - Transfers",MID(K3759,15,1)="4"),1,-1))</f>
        <v>0</v>
      </c>
      <c r="S3759" s="18" t="b">
        <f>IF(LEFT(C3759,1)="1",1,-1)*SUMIF([1]Budget!V:V,'Budget Worksheet for Pivot Tabl'!K3759,[1]Budget!AC:AC)=P3759</f>
        <v>1</v>
      </c>
    </row>
    <row r="3760" spans="1:19" x14ac:dyDescent="0.25">
      <c r="A3760" t="s">
        <v>63</v>
      </c>
      <c r="B3760" t="s">
        <v>64</v>
      </c>
      <c r="C3760" t="s">
        <v>9</v>
      </c>
      <c r="D3760" t="str">
        <f t="shared" si="58"/>
        <v>OUTFLOWS</v>
      </c>
      <c r="E3760" t="s">
        <v>112</v>
      </c>
      <c r="F3760" t="s">
        <v>113</v>
      </c>
      <c r="G3760" t="s">
        <v>2965</v>
      </c>
      <c r="H3760" t="s">
        <v>2966</v>
      </c>
      <c r="I3760" t="s">
        <v>4835</v>
      </c>
      <c r="J3760" t="s">
        <v>4836</v>
      </c>
      <c r="K3760" t="s">
        <v>4845</v>
      </c>
      <c r="L3760" t="s">
        <v>1398</v>
      </c>
      <c r="M3760" s="17">
        <f>VLOOKUP($K3760,[1]Budget!$V:$AE,5,0)*IF($C3760="1 - Revenues",1,IF(AND($C3760="5 - Transfers",MID(I3760,15,1)="4"),1,-1))</f>
        <v>0</v>
      </c>
      <c r="N3760" s="17">
        <f>VLOOKUP($K3760,[1]Budget!$V:$AE,6,0)*IF($C3760="1 - Revenues",1,IF(AND($C3760="5 - Transfers",MID(J3760,15,1)="4"),1,-1))</f>
        <v>0</v>
      </c>
      <c r="O3760" s="17">
        <f>IFERROR(IF(RIGHT(LEFT(K3760,15),1)="4",VLOOKUP(K3760,'[1]Budget Worksheet'!A:B,2,0),-1*VLOOKUP(K3760,'[1]Budget Worksheet'!A:B,2,0)),0)</f>
        <v>0</v>
      </c>
      <c r="P3760" s="17">
        <f>VLOOKUP($K3760,[1]Budget!$V:$AE,8,0)*IF($C3760="1 - Revenues",1,IF(AND($C3760="5 - Transfers",MID($K3760,15,1)="4"),1,-1))</f>
        <v>0</v>
      </c>
      <c r="Q3760" s="17">
        <f>VLOOKUP($K3760,[1]Budget!$V:$AE,10,0)*IF($C3760="1 - Revenues",1,IF(AND($C3760="5 - Transfers",MID(K3760,15,1)="4"),1,-1))</f>
        <v>0</v>
      </c>
      <c r="S3760" s="18" t="b">
        <f>IF(LEFT(C3760,1)="1",1,-1)*SUMIF([1]Budget!V:V,'Budget Worksheet for Pivot Tabl'!K3760,[1]Budget!AC:AC)=P3760</f>
        <v>1</v>
      </c>
    </row>
    <row r="3761" spans="1:19" x14ac:dyDescent="0.25">
      <c r="A3761" t="s">
        <v>63</v>
      </c>
      <c r="B3761" t="s">
        <v>64</v>
      </c>
      <c r="C3761" t="s">
        <v>9</v>
      </c>
      <c r="D3761" t="str">
        <f t="shared" si="58"/>
        <v>OUTFLOWS</v>
      </c>
      <c r="E3761" t="s">
        <v>112</v>
      </c>
      <c r="F3761" t="s">
        <v>113</v>
      </c>
      <c r="G3761" t="s">
        <v>2965</v>
      </c>
      <c r="H3761" t="s">
        <v>2966</v>
      </c>
      <c r="I3761" t="s">
        <v>4835</v>
      </c>
      <c r="J3761" t="s">
        <v>4836</v>
      </c>
      <c r="K3761" t="s">
        <v>4846</v>
      </c>
      <c r="L3761" t="s">
        <v>2484</v>
      </c>
      <c r="M3761" s="17">
        <f>VLOOKUP($K3761,[1]Budget!$V:$AE,5,0)*IF($C3761="1 - Revenues",1,IF(AND($C3761="5 - Transfers",MID(I3761,15,1)="4"),1,-1))</f>
        <v>-4000</v>
      </c>
      <c r="N3761" s="17">
        <f>VLOOKUP($K3761,[1]Budget!$V:$AE,6,0)*IF($C3761="1 - Revenues",1,IF(AND($C3761="5 - Transfers",MID(J3761,15,1)="4"),1,-1))</f>
        <v>-4000</v>
      </c>
      <c r="O3761" s="17">
        <f>IFERROR(IF(RIGHT(LEFT(K3761,15),1)="4",VLOOKUP(K3761,'[1]Budget Worksheet'!A:B,2,0),-1*VLOOKUP(K3761,'[1]Budget Worksheet'!A:B,2,0)),0)</f>
        <v>0</v>
      </c>
      <c r="P3761" s="17">
        <f>VLOOKUP($K3761,[1]Budget!$V:$AE,8,0)*IF($C3761="1 - Revenues",1,IF(AND($C3761="5 - Transfers",MID($K3761,15,1)="4"),1,-1))</f>
        <v>0</v>
      </c>
      <c r="Q3761" s="17">
        <f>VLOOKUP($K3761,[1]Budget!$V:$AE,10,0)*IF($C3761="1 - Revenues",1,IF(AND($C3761="5 - Transfers",MID(K3761,15,1)="4"),1,-1))</f>
        <v>0</v>
      </c>
      <c r="S3761" s="18" t="b">
        <f>IF(LEFT(C3761,1)="1",1,-1)*SUMIF([1]Budget!V:V,'Budget Worksheet for Pivot Tabl'!K3761,[1]Budget!AC:AC)=P3761</f>
        <v>1</v>
      </c>
    </row>
    <row r="3762" spans="1:19" x14ac:dyDescent="0.25">
      <c r="A3762" t="s">
        <v>63</v>
      </c>
      <c r="B3762" t="s">
        <v>64</v>
      </c>
      <c r="C3762" t="s">
        <v>9</v>
      </c>
      <c r="D3762" t="str">
        <f t="shared" si="58"/>
        <v>OUTFLOWS</v>
      </c>
      <c r="E3762" t="s">
        <v>112</v>
      </c>
      <c r="F3762" t="s">
        <v>113</v>
      </c>
      <c r="G3762" t="s">
        <v>2965</v>
      </c>
      <c r="H3762" t="s">
        <v>2966</v>
      </c>
      <c r="I3762" t="s">
        <v>4835</v>
      </c>
      <c r="J3762" t="s">
        <v>4836</v>
      </c>
      <c r="K3762" t="s">
        <v>4847</v>
      </c>
      <c r="L3762" t="s">
        <v>2986</v>
      </c>
      <c r="M3762" s="17">
        <f>VLOOKUP($K3762,[1]Budget!$V:$AE,5,0)*IF($C3762="1 - Revenues",1,IF(AND($C3762="5 - Transfers",MID(I3762,15,1)="4"),1,-1))</f>
        <v>-5000</v>
      </c>
      <c r="N3762" s="17">
        <f>VLOOKUP($K3762,[1]Budget!$V:$AE,6,0)*IF($C3762="1 - Revenues",1,IF(AND($C3762="5 - Transfers",MID(J3762,15,1)="4"),1,-1))</f>
        <v>-7000</v>
      </c>
      <c r="O3762" s="17">
        <f>IFERROR(IF(RIGHT(LEFT(K3762,15),1)="4",VLOOKUP(K3762,'[1]Budget Worksheet'!A:B,2,0),-1*VLOOKUP(K3762,'[1]Budget Worksheet'!A:B,2,0)),0)</f>
        <v>0</v>
      </c>
      <c r="P3762" s="17">
        <f>VLOOKUP($K3762,[1]Budget!$V:$AE,8,0)*IF($C3762="1 - Revenues",1,IF(AND($C3762="5 - Transfers",MID($K3762,15,1)="4"),1,-1))</f>
        <v>0</v>
      </c>
      <c r="Q3762" s="17">
        <f>VLOOKUP($K3762,[1]Budget!$V:$AE,10,0)*IF($C3762="1 - Revenues",1,IF(AND($C3762="5 - Transfers",MID(K3762,15,1)="4"),1,-1))</f>
        <v>0</v>
      </c>
      <c r="S3762" s="18" t="b">
        <f>IF(LEFT(C3762,1)="1",1,-1)*SUMIF([1]Budget!V:V,'Budget Worksheet for Pivot Tabl'!K3762,[1]Budget!AC:AC)=P3762</f>
        <v>1</v>
      </c>
    </row>
    <row r="3763" spans="1:19" x14ac:dyDescent="0.25">
      <c r="A3763" t="s">
        <v>63</v>
      </c>
      <c r="B3763" t="s">
        <v>64</v>
      </c>
      <c r="C3763" t="s">
        <v>7</v>
      </c>
      <c r="D3763" t="str">
        <f t="shared" si="58"/>
        <v>INFLOWS</v>
      </c>
      <c r="E3763" t="s">
        <v>112</v>
      </c>
      <c r="F3763" t="s">
        <v>113</v>
      </c>
      <c r="G3763" t="s">
        <v>2965</v>
      </c>
      <c r="H3763" t="s">
        <v>2966</v>
      </c>
      <c r="I3763" t="s">
        <v>4848</v>
      </c>
      <c r="J3763" t="s">
        <v>4849</v>
      </c>
      <c r="K3763" t="s">
        <v>4850</v>
      </c>
      <c r="L3763" t="s">
        <v>4731</v>
      </c>
      <c r="M3763" s="17">
        <f>VLOOKUP($K3763,[1]Budget!$V:$AE,5,0)*IF($C3763="1 - Revenues",1,IF(AND($C3763="5 - Transfers",MID(I3763,15,1)="4"),1,-1))</f>
        <v>66000</v>
      </c>
      <c r="N3763" s="17">
        <f>VLOOKUP($K3763,[1]Budget!$V:$AE,6,0)*IF($C3763="1 - Revenues",1,IF(AND($C3763="5 - Transfers",MID(J3763,15,1)="4"),1,-1))</f>
        <v>0</v>
      </c>
      <c r="O3763" s="17">
        <f>IFERROR(IF(RIGHT(LEFT(K3763,15),1)="4",VLOOKUP(K3763,'[1]Budget Worksheet'!A:B,2,0),-1*VLOOKUP(K3763,'[1]Budget Worksheet'!A:B,2,0)),0)</f>
        <v>0</v>
      </c>
      <c r="P3763" s="17">
        <f>VLOOKUP($K3763,[1]Budget!$V:$AE,8,0)*IF($C3763="1 - Revenues",1,IF(AND($C3763="5 - Transfers",MID($K3763,15,1)="4"),1,-1))</f>
        <v>0</v>
      </c>
      <c r="Q3763" s="17">
        <f>VLOOKUP($K3763,[1]Budget!$V:$AE,10,0)*IF($C3763="1 - Revenues",1,IF(AND($C3763="5 - Transfers",MID(K3763,15,1)="4"),1,-1))</f>
        <v>0</v>
      </c>
      <c r="S3763" s="18" t="b">
        <f>IF(LEFT(C3763,1)="1",1,-1)*SUMIF([1]Budget!V:V,'Budget Worksheet for Pivot Tabl'!K3763,[1]Budget!AC:AC)=P3763</f>
        <v>1</v>
      </c>
    </row>
    <row r="3764" spans="1:19" x14ac:dyDescent="0.25">
      <c r="A3764" t="s">
        <v>63</v>
      </c>
      <c r="B3764" t="s">
        <v>64</v>
      </c>
      <c r="C3764" t="s">
        <v>8</v>
      </c>
      <c r="D3764" t="str">
        <f t="shared" si="58"/>
        <v>OUTFLOWS</v>
      </c>
      <c r="E3764" t="s">
        <v>112</v>
      </c>
      <c r="F3764" t="s">
        <v>113</v>
      </c>
      <c r="G3764" t="s">
        <v>2965</v>
      </c>
      <c r="H3764" t="s">
        <v>2966</v>
      </c>
      <c r="I3764" t="s">
        <v>4848</v>
      </c>
      <c r="J3764" t="s">
        <v>4849</v>
      </c>
      <c r="K3764" t="s">
        <v>4851</v>
      </c>
      <c r="L3764" t="s">
        <v>472</v>
      </c>
      <c r="M3764" s="17">
        <f>VLOOKUP($K3764,[1]Budget!$V:$AE,5,0)*IF($C3764="1 - Revenues",1,IF(AND($C3764="5 - Transfers",MID(I3764,15,1)="4"),1,-1))</f>
        <v>0</v>
      </c>
      <c r="N3764" s="17">
        <f>VLOOKUP($K3764,[1]Budget!$V:$AE,6,0)*IF($C3764="1 - Revenues",1,IF(AND($C3764="5 - Transfers",MID(J3764,15,1)="4"),1,-1))</f>
        <v>0</v>
      </c>
      <c r="O3764" s="17">
        <f>IFERROR(IF(RIGHT(LEFT(K3764,15),1)="4",VLOOKUP(K3764,'[1]Budget Worksheet'!A:B,2,0),-1*VLOOKUP(K3764,'[1]Budget Worksheet'!A:B,2,0)),0)</f>
        <v>0</v>
      </c>
      <c r="P3764" s="17">
        <f>VLOOKUP($K3764,[1]Budget!$V:$AE,8,0)*IF($C3764="1 - Revenues",1,IF(AND($C3764="5 - Transfers",MID($K3764,15,1)="4"),1,-1))</f>
        <v>0</v>
      </c>
      <c r="Q3764" s="17">
        <f>VLOOKUP($K3764,[1]Budget!$V:$AE,10,0)*IF($C3764="1 - Revenues",1,IF(AND($C3764="5 - Transfers",MID(K3764,15,1)="4"),1,-1))</f>
        <v>0</v>
      </c>
      <c r="S3764" s="18" t="b">
        <f>IF(LEFT(C3764,1)="1",1,-1)*SUMIF([1]Budget!V:V,'Budget Worksheet for Pivot Tabl'!K3764,[1]Budget!AC:AC)=P3764</f>
        <v>1</v>
      </c>
    </row>
    <row r="3765" spans="1:19" x14ac:dyDescent="0.25">
      <c r="A3765" t="s">
        <v>63</v>
      </c>
      <c r="B3765" t="s">
        <v>64</v>
      </c>
      <c r="C3765" t="s">
        <v>9</v>
      </c>
      <c r="D3765" t="str">
        <f t="shared" si="58"/>
        <v>OUTFLOWS</v>
      </c>
      <c r="E3765" t="s">
        <v>112</v>
      </c>
      <c r="F3765" t="s">
        <v>113</v>
      </c>
      <c r="G3765" t="s">
        <v>2965</v>
      </c>
      <c r="H3765" t="s">
        <v>2966</v>
      </c>
      <c r="I3765" t="s">
        <v>4848</v>
      </c>
      <c r="J3765" t="s">
        <v>4849</v>
      </c>
      <c r="K3765" t="s">
        <v>4852</v>
      </c>
      <c r="L3765" t="s">
        <v>723</v>
      </c>
      <c r="M3765" s="17">
        <f>VLOOKUP($K3765,[1]Budget!$V:$AE,5,0)*IF($C3765="1 - Revenues",1,IF(AND($C3765="5 - Transfers",MID(I3765,15,1)="4"),1,-1))</f>
        <v>-2000</v>
      </c>
      <c r="N3765" s="17">
        <f>VLOOKUP($K3765,[1]Budget!$V:$AE,6,0)*IF($C3765="1 - Revenues",1,IF(AND($C3765="5 - Transfers",MID(J3765,15,1)="4"),1,-1))</f>
        <v>-2000</v>
      </c>
      <c r="O3765" s="17">
        <f>IFERROR(IF(RIGHT(LEFT(K3765,15),1)="4",VLOOKUP(K3765,'[1]Budget Worksheet'!A:B,2,0),-1*VLOOKUP(K3765,'[1]Budget Worksheet'!A:B,2,0)),0)</f>
        <v>0</v>
      </c>
      <c r="P3765" s="17">
        <f>VLOOKUP($K3765,[1]Budget!$V:$AE,8,0)*IF($C3765="1 - Revenues",1,IF(AND($C3765="5 - Transfers",MID($K3765,15,1)="4"),1,-1))</f>
        <v>0</v>
      </c>
      <c r="Q3765" s="17">
        <f>VLOOKUP($K3765,[1]Budget!$V:$AE,10,0)*IF($C3765="1 - Revenues",1,IF(AND($C3765="5 - Transfers",MID(K3765,15,1)="4"),1,-1))</f>
        <v>0</v>
      </c>
      <c r="S3765" s="18" t="b">
        <f>IF(LEFT(C3765,1)="1",1,-1)*SUMIF([1]Budget!V:V,'Budget Worksheet for Pivot Tabl'!K3765,[1]Budget!AC:AC)=P3765</f>
        <v>1</v>
      </c>
    </row>
    <row r="3766" spans="1:19" x14ac:dyDescent="0.25">
      <c r="A3766" t="s">
        <v>63</v>
      </c>
      <c r="B3766" t="s">
        <v>64</v>
      </c>
      <c r="C3766" t="s">
        <v>9</v>
      </c>
      <c r="D3766" t="str">
        <f t="shared" si="58"/>
        <v>OUTFLOWS</v>
      </c>
      <c r="E3766" t="s">
        <v>112</v>
      </c>
      <c r="F3766" t="s">
        <v>113</v>
      </c>
      <c r="G3766" t="s">
        <v>2965</v>
      </c>
      <c r="H3766" t="s">
        <v>2966</v>
      </c>
      <c r="I3766" t="s">
        <v>4848</v>
      </c>
      <c r="J3766" t="s">
        <v>4849</v>
      </c>
      <c r="K3766" t="s">
        <v>4853</v>
      </c>
      <c r="L3766" t="s">
        <v>1274</v>
      </c>
      <c r="M3766" s="17">
        <f>VLOOKUP($K3766,[1]Budget!$V:$AE,5,0)*IF($C3766="1 - Revenues",1,IF(AND($C3766="5 - Transfers",MID(I3766,15,1)="4"),1,-1))</f>
        <v>0</v>
      </c>
      <c r="N3766" s="17">
        <f>VLOOKUP($K3766,[1]Budget!$V:$AE,6,0)*IF($C3766="1 - Revenues",1,IF(AND($C3766="5 - Transfers",MID(J3766,15,1)="4"),1,-1))</f>
        <v>0</v>
      </c>
      <c r="O3766" s="17">
        <f>IFERROR(IF(RIGHT(LEFT(K3766,15),1)="4",VLOOKUP(K3766,'[1]Budget Worksheet'!A:B,2,0),-1*VLOOKUP(K3766,'[1]Budget Worksheet'!A:B,2,0)),0)</f>
        <v>0</v>
      </c>
      <c r="P3766" s="17">
        <f>VLOOKUP($K3766,[1]Budget!$V:$AE,8,0)*IF($C3766="1 - Revenues",1,IF(AND($C3766="5 - Transfers",MID($K3766,15,1)="4"),1,-1))</f>
        <v>0</v>
      </c>
      <c r="Q3766" s="17">
        <f>VLOOKUP($K3766,[1]Budget!$V:$AE,10,0)*IF($C3766="1 - Revenues",1,IF(AND($C3766="5 - Transfers",MID(K3766,15,1)="4"),1,-1))</f>
        <v>0</v>
      </c>
      <c r="S3766" s="18" t="b">
        <f>IF(LEFT(C3766,1)="1",1,-1)*SUMIF([1]Budget!V:V,'Budget Worksheet for Pivot Tabl'!K3766,[1]Budget!AC:AC)=P3766</f>
        <v>1</v>
      </c>
    </row>
    <row r="3767" spans="1:19" x14ac:dyDescent="0.25">
      <c r="A3767" t="s">
        <v>63</v>
      </c>
      <c r="B3767" t="s">
        <v>64</v>
      </c>
      <c r="C3767" t="s">
        <v>9</v>
      </c>
      <c r="D3767" t="str">
        <f t="shared" si="58"/>
        <v>OUTFLOWS</v>
      </c>
      <c r="E3767" t="s">
        <v>112</v>
      </c>
      <c r="F3767" t="s">
        <v>113</v>
      </c>
      <c r="G3767" t="s">
        <v>2965</v>
      </c>
      <c r="H3767" t="s">
        <v>2966</v>
      </c>
      <c r="I3767" t="s">
        <v>4848</v>
      </c>
      <c r="J3767" t="s">
        <v>4849</v>
      </c>
      <c r="K3767" t="s">
        <v>4854</v>
      </c>
      <c r="L3767" t="s">
        <v>482</v>
      </c>
      <c r="M3767" s="17">
        <f>VLOOKUP($K3767,[1]Budget!$V:$AE,5,0)*IF($C3767="1 - Revenues",1,IF(AND($C3767="5 - Transfers",MID(I3767,15,1)="4"),1,-1))</f>
        <v>-2000</v>
      </c>
      <c r="N3767" s="17">
        <f>VLOOKUP($K3767,[1]Budget!$V:$AE,6,0)*IF($C3767="1 - Revenues",1,IF(AND($C3767="5 - Transfers",MID(J3767,15,1)="4"),1,-1))</f>
        <v>-3000</v>
      </c>
      <c r="O3767" s="17">
        <f>IFERROR(IF(RIGHT(LEFT(K3767,15),1)="4",VLOOKUP(K3767,'[1]Budget Worksheet'!A:B,2,0),-1*VLOOKUP(K3767,'[1]Budget Worksheet'!A:B,2,0)),0)</f>
        <v>0</v>
      </c>
      <c r="P3767" s="17">
        <f>VLOOKUP($K3767,[1]Budget!$V:$AE,8,0)*IF($C3767="1 - Revenues",1,IF(AND($C3767="5 - Transfers",MID($K3767,15,1)="4"),1,-1))</f>
        <v>0</v>
      </c>
      <c r="Q3767" s="17">
        <f>VLOOKUP($K3767,[1]Budget!$V:$AE,10,0)*IF($C3767="1 - Revenues",1,IF(AND($C3767="5 - Transfers",MID(K3767,15,1)="4"),1,-1))</f>
        <v>0</v>
      </c>
      <c r="S3767" s="18" t="b">
        <f>IF(LEFT(C3767,1)="1",1,-1)*SUMIF([1]Budget!V:V,'Budget Worksheet for Pivot Tabl'!K3767,[1]Budget!AC:AC)=P3767</f>
        <v>1</v>
      </c>
    </row>
    <row r="3768" spans="1:19" x14ac:dyDescent="0.25">
      <c r="A3768" t="s">
        <v>63</v>
      </c>
      <c r="B3768" t="s">
        <v>64</v>
      </c>
      <c r="C3768" t="s">
        <v>9</v>
      </c>
      <c r="D3768" t="str">
        <f t="shared" si="58"/>
        <v>OUTFLOWS</v>
      </c>
      <c r="E3768" t="s">
        <v>112</v>
      </c>
      <c r="F3768" t="s">
        <v>113</v>
      </c>
      <c r="G3768" t="s">
        <v>2965</v>
      </c>
      <c r="H3768" t="s">
        <v>2966</v>
      </c>
      <c r="I3768" t="s">
        <v>4848</v>
      </c>
      <c r="J3768" t="s">
        <v>4849</v>
      </c>
      <c r="K3768" t="s">
        <v>4855</v>
      </c>
      <c r="L3768" t="s">
        <v>2980</v>
      </c>
      <c r="M3768" s="17">
        <f>VLOOKUP($K3768,[1]Budget!$V:$AE,5,0)*IF($C3768="1 - Revenues",1,IF(AND($C3768="5 - Transfers",MID(I3768,15,1)="4"),1,-1))</f>
        <v>0</v>
      </c>
      <c r="N3768" s="17">
        <f>VLOOKUP($K3768,[1]Budget!$V:$AE,6,0)*IF($C3768="1 - Revenues",1,IF(AND($C3768="5 - Transfers",MID(J3768,15,1)="4"),1,-1))</f>
        <v>-1000</v>
      </c>
      <c r="O3768" s="17">
        <f>IFERROR(IF(RIGHT(LEFT(K3768,15),1)="4",VLOOKUP(K3768,'[1]Budget Worksheet'!A:B,2,0),-1*VLOOKUP(K3768,'[1]Budget Worksheet'!A:B,2,0)),0)</f>
        <v>0</v>
      </c>
      <c r="P3768" s="17">
        <f>VLOOKUP($K3768,[1]Budget!$V:$AE,8,0)*IF($C3768="1 - Revenues",1,IF(AND($C3768="5 - Transfers",MID($K3768,15,1)="4"),1,-1))</f>
        <v>0</v>
      </c>
      <c r="Q3768" s="17">
        <f>VLOOKUP($K3768,[1]Budget!$V:$AE,10,0)*IF($C3768="1 - Revenues",1,IF(AND($C3768="5 - Transfers",MID(K3768,15,1)="4"),1,-1))</f>
        <v>0</v>
      </c>
      <c r="S3768" s="18" t="b">
        <f>IF(LEFT(C3768,1)="1",1,-1)*SUMIF([1]Budget!V:V,'Budget Worksheet for Pivot Tabl'!K3768,[1]Budget!AC:AC)=P3768</f>
        <v>1</v>
      </c>
    </row>
    <row r="3769" spans="1:19" x14ac:dyDescent="0.25">
      <c r="A3769" t="s">
        <v>63</v>
      </c>
      <c r="B3769" t="s">
        <v>64</v>
      </c>
      <c r="C3769" t="s">
        <v>9</v>
      </c>
      <c r="D3769" t="str">
        <f t="shared" si="58"/>
        <v>OUTFLOWS</v>
      </c>
      <c r="E3769" t="s">
        <v>112</v>
      </c>
      <c r="F3769" t="s">
        <v>113</v>
      </c>
      <c r="G3769" t="s">
        <v>2965</v>
      </c>
      <c r="H3769" t="s">
        <v>2966</v>
      </c>
      <c r="I3769" t="s">
        <v>4848</v>
      </c>
      <c r="J3769" t="s">
        <v>4849</v>
      </c>
      <c r="K3769" t="s">
        <v>4856</v>
      </c>
      <c r="L3769" t="s">
        <v>2950</v>
      </c>
      <c r="M3769" s="17">
        <f>VLOOKUP($K3769,[1]Budget!$V:$AE,5,0)*IF($C3769="1 - Revenues",1,IF(AND($C3769="5 - Transfers",MID(I3769,15,1)="4"),1,-1))</f>
        <v>-2000</v>
      </c>
      <c r="N3769" s="17">
        <f>VLOOKUP($K3769,[1]Budget!$V:$AE,6,0)*IF($C3769="1 - Revenues",1,IF(AND($C3769="5 - Transfers",MID(J3769,15,1)="4"),1,-1))</f>
        <v>-2000</v>
      </c>
      <c r="O3769" s="17">
        <f>IFERROR(IF(RIGHT(LEFT(K3769,15),1)="4",VLOOKUP(K3769,'[1]Budget Worksheet'!A:B,2,0),-1*VLOOKUP(K3769,'[1]Budget Worksheet'!A:B,2,0)),0)</f>
        <v>0</v>
      </c>
      <c r="P3769" s="17">
        <f>VLOOKUP($K3769,[1]Budget!$V:$AE,8,0)*IF($C3769="1 - Revenues",1,IF(AND($C3769="5 - Transfers",MID($K3769,15,1)="4"),1,-1))</f>
        <v>0</v>
      </c>
      <c r="Q3769" s="17">
        <f>VLOOKUP($K3769,[1]Budget!$V:$AE,10,0)*IF($C3769="1 - Revenues",1,IF(AND($C3769="5 - Transfers",MID(K3769,15,1)="4"),1,-1))</f>
        <v>0</v>
      </c>
      <c r="S3769" s="18" t="b">
        <f>IF(LEFT(C3769,1)="1",1,-1)*SUMIF([1]Budget!V:V,'Budget Worksheet for Pivot Tabl'!K3769,[1]Budget!AC:AC)=P3769</f>
        <v>1</v>
      </c>
    </row>
    <row r="3770" spans="1:19" x14ac:dyDescent="0.25">
      <c r="A3770" t="s">
        <v>63</v>
      </c>
      <c r="B3770" t="s">
        <v>64</v>
      </c>
      <c r="C3770" t="s">
        <v>9</v>
      </c>
      <c r="D3770" t="str">
        <f t="shared" si="58"/>
        <v>OUTFLOWS</v>
      </c>
      <c r="E3770" t="s">
        <v>112</v>
      </c>
      <c r="F3770" t="s">
        <v>113</v>
      </c>
      <c r="G3770" t="s">
        <v>2965</v>
      </c>
      <c r="H3770" t="s">
        <v>2966</v>
      </c>
      <c r="I3770" t="s">
        <v>4848</v>
      </c>
      <c r="J3770" t="s">
        <v>4849</v>
      </c>
      <c r="K3770" t="s">
        <v>4857</v>
      </c>
      <c r="L3770" t="s">
        <v>1398</v>
      </c>
      <c r="M3770" s="17">
        <f>VLOOKUP($K3770,[1]Budget!$V:$AE,5,0)*IF($C3770="1 - Revenues",1,IF(AND($C3770="5 - Transfers",MID(I3770,15,1)="4"),1,-1))</f>
        <v>-1000</v>
      </c>
      <c r="N3770" s="17">
        <f>VLOOKUP($K3770,[1]Budget!$V:$AE,6,0)*IF($C3770="1 - Revenues",1,IF(AND($C3770="5 - Transfers",MID(J3770,15,1)="4"),1,-1))</f>
        <v>-2000</v>
      </c>
      <c r="O3770" s="17">
        <f>IFERROR(IF(RIGHT(LEFT(K3770,15),1)="4",VLOOKUP(K3770,'[1]Budget Worksheet'!A:B,2,0),-1*VLOOKUP(K3770,'[1]Budget Worksheet'!A:B,2,0)),0)</f>
        <v>0</v>
      </c>
      <c r="P3770" s="17">
        <f>VLOOKUP($K3770,[1]Budget!$V:$AE,8,0)*IF($C3770="1 - Revenues",1,IF(AND($C3770="5 - Transfers",MID($K3770,15,1)="4"),1,-1))</f>
        <v>0</v>
      </c>
      <c r="Q3770" s="17">
        <f>VLOOKUP($K3770,[1]Budget!$V:$AE,10,0)*IF($C3770="1 - Revenues",1,IF(AND($C3770="5 - Transfers",MID(K3770,15,1)="4"),1,-1))</f>
        <v>0</v>
      </c>
      <c r="S3770" s="18" t="b">
        <f>IF(LEFT(C3770,1)="1",1,-1)*SUMIF([1]Budget!V:V,'Budget Worksheet for Pivot Tabl'!K3770,[1]Budget!AC:AC)=P3770</f>
        <v>1</v>
      </c>
    </row>
    <row r="3771" spans="1:19" x14ac:dyDescent="0.25">
      <c r="A3771" t="s">
        <v>63</v>
      </c>
      <c r="B3771" t="s">
        <v>64</v>
      </c>
      <c r="C3771" t="s">
        <v>9</v>
      </c>
      <c r="D3771" t="str">
        <f t="shared" si="58"/>
        <v>OUTFLOWS</v>
      </c>
      <c r="E3771" t="s">
        <v>112</v>
      </c>
      <c r="F3771" t="s">
        <v>113</v>
      </c>
      <c r="G3771" t="s">
        <v>2965</v>
      </c>
      <c r="H3771" t="s">
        <v>2966</v>
      </c>
      <c r="I3771" t="s">
        <v>4848</v>
      </c>
      <c r="J3771" t="s">
        <v>4849</v>
      </c>
      <c r="K3771" t="s">
        <v>4858</v>
      </c>
      <c r="L3771" t="s">
        <v>2484</v>
      </c>
      <c r="M3771" s="17">
        <f>VLOOKUP($K3771,[1]Budget!$V:$AE,5,0)*IF($C3771="1 - Revenues",1,IF(AND($C3771="5 - Transfers",MID(I3771,15,1)="4"),1,-1))</f>
        <v>-5000</v>
      </c>
      <c r="N3771" s="17">
        <f>VLOOKUP($K3771,[1]Budget!$V:$AE,6,0)*IF($C3771="1 - Revenues",1,IF(AND($C3771="5 - Transfers",MID(J3771,15,1)="4"),1,-1))</f>
        <v>-5000</v>
      </c>
      <c r="O3771" s="17">
        <f>IFERROR(IF(RIGHT(LEFT(K3771,15),1)="4",VLOOKUP(K3771,'[1]Budget Worksheet'!A:B,2,0),-1*VLOOKUP(K3771,'[1]Budget Worksheet'!A:B,2,0)),0)</f>
        <v>0</v>
      </c>
      <c r="P3771" s="17">
        <f>VLOOKUP($K3771,[1]Budget!$V:$AE,8,0)*IF($C3771="1 - Revenues",1,IF(AND($C3771="5 - Transfers",MID($K3771,15,1)="4"),1,-1))</f>
        <v>0</v>
      </c>
      <c r="Q3771" s="17">
        <f>VLOOKUP($K3771,[1]Budget!$V:$AE,10,0)*IF($C3771="1 - Revenues",1,IF(AND($C3771="5 - Transfers",MID(K3771,15,1)="4"),1,-1))</f>
        <v>0</v>
      </c>
      <c r="S3771" s="18" t="b">
        <f>IF(LEFT(C3771,1)="1",1,-1)*SUMIF([1]Budget!V:V,'Budget Worksheet for Pivot Tabl'!K3771,[1]Budget!AC:AC)=P3771</f>
        <v>1</v>
      </c>
    </row>
    <row r="3772" spans="1:19" x14ac:dyDescent="0.25">
      <c r="A3772" t="s">
        <v>63</v>
      </c>
      <c r="B3772" t="s">
        <v>64</v>
      </c>
      <c r="C3772" t="s">
        <v>9</v>
      </c>
      <c r="D3772" t="str">
        <f t="shared" si="58"/>
        <v>OUTFLOWS</v>
      </c>
      <c r="E3772" t="s">
        <v>112</v>
      </c>
      <c r="F3772" t="s">
        <v>113</v>
      </c>
      <c r="G3772" t="s">
        <v>2965</v>
      </c>
      <c r="H3772" t="s">
        <v>2966</v>
      </c>
      <c r="I3772" t="s">
        <v>4848</v>
      </c>
      <c r="J3772" t="s">
        <v>4849</v>
      </c>
      <c r="K3772" t="s">
        <v>4859</v>
      </c>
      <c r="L3772" t="s">
        <v>2986</v>
      </c>
      <c r="M3772" s="17">
        <f>VLOOKUP($K3772,[1]Budget!$V:$AE,5,0)*IF($C3772="1 - Revenues",1,IF(AND($C3772="5 - Transfers",MID(I3772,15,1)="4"),1,-1))</f>
        <v>-14000</v>
      </c>
      <c r="N3772" s="17">
        <f>VLOOKUP($K3772,[1]Budget!$V:$AE,6,0)*IF($C3772="1 - Revenues",1,IF(AND($C3772="5 - Transfers",MID(J3772,15,1)="4"),1,-1))</f>
        <v>-15000</v>
      </c>
      <c r="O3772" s="17">
        <f>IFERROR(IF(RIGHT(LEFT(K3772,15),1)="4",VLOOKUP(K3772,'[1]Budget Worksheet'!A:B,2,0),-1*VLOOKUP(K3772,'[1]Budget Worksheet'!A:B,2,0)),0)</f>
        <v>0</v>
      </c>
      <c r="P3772" s="17">
        <f>VLOOKUP($K3772,[1]Budget!$V:$AE,8,0)*IF($C3772="1 - Revenues",1,IF(AND($C3772="5 - Transfers",MID($K3772,15,1)="4"),1,-1))</f>
        <v>0</v>
      </c>
      <c r="Q3772" s="17">
        <f>VLOOKUP($K3772,[1]Budget!$V:$AE,10,0)*IF($C3772="1 - Revenues",1,IF(AND($C3772="5 - Transfers",MID(K3772,15,1)="4"),1,-1))</f>
        <v>0</v>
      </c>
      <c r="S3772" s="18" t="b">
        <f>IF(LEFT(C3772,1)="1",1,-1)*SUMIF([1]Budget!V:V,'Budget Worksheet for Pivot Tabl'!K3772,[1]Budget!AC:AC)=P3772</f>
        <v>1</v>
      </c>
    </row>
    <row r="3773" spans="1:19" x14ac:dyDescent="0.25">
      <c r="A3773" t="s">
        <v>63</v>
      </c>
      <c r="B3773" t="s">
        <v>64</v>
      </c>
      <c r="C3773" t="s">
        <v>7</v>
      </c>
      <c r="D3773" t="str">
        <f t="shared" si="58"/>
        <v>INFLOWS</v>
      </c>
      <c r="E3773" t="s">
        <v>112</v>
      </c>
      <c r="F3773" t="s">
        <v>113</v>
      </c>
      <c r="G3773" t="s">
        <v>2965</v>
      </c>
      <c r="H3773" t="s">
        <v>2966</v>
      </c>
      <c r="I3773" t="s">
        <v>4860</v>
      </c>
      <c r="J3773" t="s">
        <v>4861</v>
      </c>
      <c r="K3773" t="s">
        <v>4862</v>
      </c>
      <c r="L3773" t="s">
        <v>4731</v>
      </c>
      <c r="M3773" s="17">
        <f>VLOOKUP($K3773,[1]Budget!$V:$AE,5,0)*IF($C3773="1 - Revenues",1,IF(AND($C3773="5 - Transfers",MID(I3773,15,1)="4"),1,-1))</f>
        <v>77000</v>
      </c>
      <c r="N3773" s="17">
        <f>VLOOKUP($K3773,[1]Budget!$V:$AE,6,0)*IF($C3773="1 - Revenues",1,IF(AND($C3773="5 - Transfers",MID(J3773,15,1)="4"),1,-1))</f>
        <v>0</v>
      </c>
      <c r="O3773" s="17">
        <f>IFERROR(IF(RIGHT(LEFT(K3773,15),1)="4",VLOOKUP(K3773,'[1]Budget Worksheet'!A:B,2,0),-1*VLOOKUP(K3773,'[1]Budget Worksheet'!A:B,2,0)),0)</f>
        <v>0</v>
      </c>
      <c r="P3773" s="17">
        <f>VLOOKUP($K3773,[1]Budget!$V:$AE,8,0)*IF($C3773="1 - Revenues",1,IF(AND($C3773="5 - Transfers",MID($K3773,15,1)="4"),1,-1))</f>
        <v>0</v>
      </c>
      <c r="Q3773" s="17">
        <f>VLOOKUP($K3773,[1]Budget!$V:$AE,10,0)*IF($C3773="1 - Revenues",1,IF(AND($C3773="5 - Transfers",MID(K3773,15,1)="4"),1,-1))</f>
        <v>0</v>
      </c>
      <c r="S3773" s="18" t="b">
        <f>IF(LEFT(C3773,1)="1",1,-1)*SUMIF([1]Budget!V:V,'Budget Worksheet for Pivot Tabl'!K3773,[1]Budget!AC:AC)=P3773</f>
        <v>1</v>
      </c>
    </row>
    <row r="3774" spans="1:19" x14ac:dyDescent="0.25">
      <c r="A3774" t="s">
        <v>63</v>
      </c>
      <c r="B3774" t="s">
        <v>64</v>
      </c>
      <c r="C3774" t="s">
        <v>8</v>
      </c>
      <c r="D3774" t="str">
        <f t="shared" si="58"/>
        <v>OUTFLOWS</v>
      </c>
      <c r="E3774" t="s">
        <v>112</v>
      </c>
      <c r="F3774" t="s">
        <v>113</v>
      </c>
      <c r="G3774" t="s">
        <v>2965</v>
      </c>
      <c r="H3774" t="s">
        <v>2966</v>
      </c>
      <c r="I3774" t="s">
        <v>4860</v>
      </c>
      <c r="J3774" t="s">
        <v>4861</v>
      </c>
      <c r="K3774" t="s">
        <v>4863</v>
      </c>
      <c r="L3774" t="s">
        <v>472</v>
      </c>
      <c r="M3774" s="17">
        <f>VLOOKUP($K3774,[1]Budget!$V:$AE,5,0)*IF($C3774="1 - Revenues",1,IF(AND($C3774="5 - Transfers",MID(I3774,15,1)="4"),1,-1))</f>
        <v>0</v>
      </c>
      <c r="N3774" s="17">
        <f>VLOOKUP($K3774,[1]Budget!$V:$AE,6,0)*IF($C3774="1 - Revenues",1,IF(AND($C3774="5 - Transfers",MID(J3774,15,1)="4"),1,-1))</f>
        <v>0</v>
      </c>
      <c r="O3774" s="17">
        <f>IFERROR(IF(RIGHT(LEFT(K3774,15),1)="4",VLOOKUP(K3774,'[1]Budget Worksheet'!A:B,2,0),-1*VLOOKUP(K3774,'[1]Budget Worksheet'!A:B,2,0)),0)</f>
        <v>0</v>
      </c>
      <c r="P3774" s="17">
        <f>VLOOKUP($K3774,[1]Budget!$V:$AE,8,0)*IF($C3774="1 - Revenues",1,IF(AND($C3774="5 - Transfers",MID($K3774,15,1)="4"),1,-1))</f>
        <v>0</v>
      </c>
      <c r="Q3774" s="17">
        <f>VLOOKUP($K3774,[1]Budget!$V:$AE,10,0)*IF($C3774="1 - Revenues",1,IF(AND($C3774="5 - Transfers",MID(K3774,15,1)="4"),1,-1))</f>
        <v>0</v>
      </c>
      <c r="S3774" s="18" t="b">
        <f>IF(LEFT(C3774,1)="1",1,-1)*SUMIF([1]Budget!V:V,'Budget Worksheet for Pivot Tabl'!K3774,[1]Budget!AC:AC)=P3774</f>
        <v>1</v>
      </c>
    </row>
    <row r="3775" spans="1:19" x14ac:dyDescent="0.25">
      <c r="A3775" t="s">
        <v>63</v>
      </c>
      <c r="B3775" t="s">
        <v>64</v>
      </c>
      <c r="C3775" t="s">
        <v>9</v>
      </c>
      <c r="D3775" t="str">
        <f t="shared" si="58"/>
        <v>OUTFLOWS</v>
      </c>
      <c r="E3775" t="s">
        <v>112</v>
      </c>
      <c r="F3775" t="s">
        <v>113</v>
      </c>
      <c r="G3775" t="s">
        <v>2965</v>
      </c>
      <c r="H3775" t="s">
        <v>2966</v>
      </c>
      <c r="I3775" t="s">
        <v>4860</v>
      </c>
      <c r="J3775" t="s">
        <v>4861</v>
      </c>
      <c r="K3775" t="s">
        <v>4864</v>
      </c>
      <c r="L3775" t="s">
        <v>476</v>
      </c>
      <c r="M3775" s="17">
        <f>VLOOKUP($K3775,[1]Budget!$V:$AE,5,0)*IF($C3775="1 - Revenues",1,IF(AND($C3775="5 - Transfers",MID(I3775,15,1)="4"),1,-1))</f>
        <v>-1000</v>
      </c>
      <c r="N3775" s="17">
        <f>VLOOKUP($K3775,[1]Budget!$V:$AE,6,0)*IF($C3775="1 - Revenues",1,IF(AND($C3775="5 - Transfers",MID(J3775,15,1)="4"),1,-1))</f>
        <v>0</v>
      </c>
      <c r="O3775" s="17">
        <f>IFERROR(IF(RIGHT(LEFT(K3775,15),1)="4",VLOOKUP(K3775,'[1]Budget Worksheet'!A:B,2,0),-1*VLOOKUP(K3775,'[1]Budget Worksheet'!A:B,2,0)),0)</f>
        <v>0</v>
      </c>
      <c r="P3775" s="17">
        <f>VLOOKUP($K3775,[1]Budget!$V:$AE,8,0)*IF($C3775="1 - Revenues",1,IF(AND($C3775="5 - Transfers",MID($K3775,15,1)="4"),1,-1))</f>
        <v>0</v>
      </c>
      <c r="Q3775" s="17">
        <f>VLOOKUP($K3775,[1]Budget!$V:$AE,10,0)*IF($C3775="1 - Revenues",1,IF(AND($C3775="5 - Transfers",MID(K3775,15,1)="4"),1,-1))</f>
        <v>0</v>
      </c>
      <c r="S3775" s="18" t="b">
        <f>IF(LEFT(C3775,1)="1",1,-1)*SUMIF([1]Budget!V:V,'Budget Worksheet for Pivot Tabl'!K3775,[1]Budget!AC:AC)=P3775</f>
        <v>1</v>
      </c>
    </row>
    <row r="3776" spans="1:19" x14ac:dyDescent="0.25">
      <c r="A3776" t="s">
        <v>63</v>
      </c>
      <c r="B3776" t="s">
        <v>64</v>
      </c>
      <c r="C3776" t="s">
        <v>9</v>
      </c>
      <c r="D3776" t="str">
        <f t="shared" si="58"/>
        <v>OUTFLOWS</v>
      </c>
      <c r="E3776" t="s">
        <v>112</v>
      </c>
      <c r="F3776" t="s">
        <v>113</v>
      </c>
      <c r="G3776" t="s">
        <v>2965</v>
      </c>
      <c r="H3776" t="s">
        <v>2966</v>
      </c>
      <c r="I3776" t="s">
        <v>4860</v>
      </c>
      <c r="J3776" t="s">
        <v>4861</v>
      </c>
      <c r="K3776" t="s">
        <v>4865</v>
      </c>
      <c r="L3776" t="s">
        <v>723</v>
      </c>
      <c r="M3776" s="17">
        <f>VLOOKUP($K3776,[1]Budget!$V:$AE,5,0)*IF($C3776="1 - Revenues",1,IF(AND($C3776="5 - Transfers",MID(I3776,15,1)="4"),1,-1))</f>
        <v>-2000</v>
      </c>
      <c r="N3776" s="17">
        <f>VLOOKUP($K3776,[1]Budget!$V:$AE,6,0)*IF($C3776="1 - Revenues",1,IF(AND($C3776="5 - Transfers",MID(J3776,15,1)="4"),1,-1))</f>
        <v>-2000</v>
      </c>
      <c r="O3776" s="17">
        <f>IFERROR(IF(RIGHT(LEFT(K3776,15),1)="4",VLOOKUP(K3776,'[1]Budget Worksheet'!A:B,2,0),-1*VLOOKUP(K3776,'[1]Budget Worksheet'!A:B,2,0)),0)</f>
        <v>0</v>
      </c>
      <c r="P3776" s="17">
        <f>VLOOKUP($K3776,[1]Budget!$V:$AE,8,0)*IF($C3776="1 - Revenues",1,IF(AND($C3776="5 - Transfers",MID($K3776,15,1)="4"),1,-1))</f>
        <v>0</v>
      </c>
      <c r="Q3776" s="17">
        <f>VLOOKUP($K3776,[1]Budget!$V:$AE,10,0)*IF($C3776="1 - Revenues",1,IF(AND($C3776="5 - Transfers",MID(K3776,15,1)="4"),1,-1))</f>
        <v>0</v>
      </c>
      <c r="S3776" s="18" t="b">
        <f>IF(LEFT(C3776,1)="1",1,-1)*SUMIF([1]Budget!V:V,'Budget Worksheet for Pivot Tabl'!K3776,[1]Budget!AC:AC)=P3776</f>
        <v>1</v>
      </c>
    </row>
    <row r="3777" spans="1:19" x14ac:dyDescent="0.25">
      <c r="A3777" t="s">
        <v>63</v>
      </c>
      <c r="B3777" t="s">
        <v>64</v>
      </c>
      <c r="C3777" t="s">
        <v>9</v>
      </c>
      <c r="D3777" t="str">
        <f t="shared" si="58"/>
        <v>OUTFLOWS</v>
      </c>
      <c r="E3777" t="s">
        <v>112</v>
      </c>
      <c r="F3777" t="s">
        <v>113</v>
      </c>
      <c r="G3777" t="s">
        <v>2965</v>
      </c>
      <c r="H3777" t="s">
        <v>2966</v>
      </c>
      <c r="I3777" t="s">
        <v>4860</v>
      </c>
      <c r="J3777" t="s">
        <v>4861</v>
      </c>
      <c r="K3777" t="s">
        <v>4866</v>
      </c>
      <c r="L3777" t="s">
        <v>1274</v>
      </c>
      <c r="M3777" s="17">
        <f>VLOOKUP($K3777,[1]Budget!$V:$AE,5,0)*IF($C3777="1 - Revenues",1,IF(AND($C3777="5 - Transfers",MID(I3777,15,1)="4"),1,-1))</f>
        <v>0</v>
      </c>
      <c r="N3777" s="17">
        <f>VLOOKUP($K3777,[1]Budget!$V:$AE,6,0)*IF($C3777="1 - Revenues",1,IF(AND($C3777="5 - Transfers",MID(J3777,15,1)="4"),1,-1))</f>
        <v>0</v>
      </c>
      <c r="O3777" s="17">
        <f>IFERROR(IF(RIGHT(LEFT(K3777,15),1)="4",VLOOKUP(K3777,'[1]Budget Worksheet'!A:B,2,0),-1*VLOOKUP(K3777,'[1]Budget Worksheet'!A:B,2,0)),0)</f>
        <v>0</v>
      </c>
      <c r="P3777" s="17">
        <f>VLOOKUP($K3777,[1]Budget!$V:$AE,8,0)*IF($C3777="1 - Revenues",1,IF(AND($C3777="5 - Transfers",MID($K3777,15,1)="4"),1,-1))</f>
        <v>0</v>
      </c>
      <c r="Q3777" s="17">
        <f>VLOOKUP($K3777,[1]Budget!$V:$AE,10,0)*IF($C3777="1 - Revenues",1,IF(AND($C3777="5 - Transfers",MID(K3777,15,1)="4"),1,-1))</f>
        <v>0</v>
      </c>
      <c r="S3777" s="18" t="b">
        <f>IF(LEFT(C3777,1)="1",1,-1)*SUMIF([1]Budget!V:V,'Budget Worksheet for Pivot Tabl'!K3777,[1]Budget!AC:AC)=P3777</f>
        <v>1</v>
      </c>
    </row>
    <row r="3778" spans="1:19" x14ac:dyDescent="0.25">
      <c r="A3778" t="s">
        <v>63</v>
      </c>
      <c r="B3778" t="s">
        <v>64</v>
      </c>
      <c r="C3778" t="s">
        <v>9</v>
      </c>
      <c r="D3778" t="str">
        <f t="shared" si="58"/>
        <v>OUTFLOWS</v>
      </c>
      <c r="E3778" t="s">
        <v>112</v>
      </c>
      <c r="F3778" t="s">
        <v>113</v>
      </c>
      <c r="G3778" t="s">
        <v>2965</v>
      </c>
      <c r="H3778" t="s">
        <v>2966</v>
      </c>
      <c r="I3778" t="s">
        <v>4860</v>
      </c>
      <c r="J3778" t="s">
        <v>4861</v>
      </c>
      <c r="K3778" t="s">
        <v>4867</v>
      </c>
      <c r="L3778" t="s">
        <v>482</v>
      </c>
      <c r="M3778" s="17">
        <f>VLOOKUP($K3778,[1]Budget!$V:$AE,5,0)*IF($C3778="1 - Revenues",1,IF(AND($C3778="5 - Transfers",MID(I3778,15,1)="4"),1,-1))</f>
        <v>-3000</v>
      </c>
      <c r="N3778" s="17">
        <f>VLOOKUP($K3778,[1]Budget!$V:$AE,6,0)*IF($C3778="1 - Revenues",1,IF(AND($C3778="5 - Transfers",MID(J3778,15,1)="4"),1,-1))</f>
        <v>-4000</v>
      </c>
      <c r="O3778" s="17">
        <f>IFERROR(IF(RIGHT(LEFT(K3778,15),1)="4",VLOOKUP(K3778,'[1]Budget Worksheet'!A:B,2,0),-1*VLOOKUP(K3778,'[1]Budget Worksheet'!A:B,2,0)),0)</f>
        <v>0</v>
      </c>
      <c r="P3778" s="17">
        <f>VLOOKUP($K3778,[1]Budget!$V:$AE,8,0)*IF($C3778="1 - Revenues",1,IF(AND($C3778="5 - Transfers",MID($K3778,15,1)="4"),1,-1))</f>
        <v>0</v>
      </c>
      <c r="Q3778" s="17">
        <f>VLOOKUP($K3778,[1]Budget!$V:$AE,10,0)*IF($C3778="1 - Revenues",1,IF(AND($C3778="5 - Transfers",MID(K3778,15,1)="4"),1,-1))</f>
        <v>0</v>
      </c>
      <c r="S3778" s="18" t="b">
        <f>IF(LEFT(C3778,1)="1",1,-1)*SUMIF([1]Budget!V:V,'Budget Worksheet for Pivot Tabl'!K3778,[1]Budget!AC:AC)=P3778</f>
        <v>1</v>
      </c>
    </row>
    <row r="3779" spans="1:19" x14ac:dyDescent="0.25">
      <c r="A3779" t="s">
        <v>63</v>
      </c>
      <c r="B3779" t="s">
        <v>64</v>
      </c>
      <c r="C3779" t="s">
        <v>9</v>
      </c>
      <c r="D3779" t="str">
        <f t="shared" ref="D3779:D3842" si="59">IF(C3779="1 - Revenues","INFLOWS","OUTFLOWS")</f>
        <v>OUTFLOWS</v>
      </c>
      <c r="E3779" t="s">
        <v>112</v>
      </c>
      <c r="F3779" t="s">
        <v>113</v>
      </c>
      <c r="G3779" t="s">
        <v>2965</v>
      </c>
      <c r="H3779" t="s">
        <v>2966</v>
      </c>
      <c r="I3779" t="s">
        <v>4860</v>
      </c>
      <c r="J3779" t="s">
        <v>4861</v>
      </c>
      <c r="K3779" t="s">
        <v>4868</v>
      </c>
      <c r="L3779" t="s">
        <v>2980</v>
      </c>
      <c r="M3779" s="17">
        <f>VLOOKUP($K3779,[1]Budget!$V:$AE,5,0)*IF($C3779="1 - Revenues",1,IF(AND($C3779="5 - Transfers",MID(I3779,15,1)="4"),1,-1))</f>
        <v>0</v>
      </c>
      <c r="N3779" s="17">
        <f>VLOOKUP($K3779,[1]Budget!$V:$AE,6,0)*IF($C3779="1 - Revenues",1,IF(AND($C3779="5 - Transfers",MID(J3779,15,1)="4"),1,-1))</f>
        <v>0</v>
      </c>
      <c r="O3779" s="17">
        <f>IFERROR(IF(RIGHT(LEFT(K3779,15),1)="4",VLOOKUP(K3779,'[1]Budget Worksheet'!A:B,2,0),-1*VLOOKUP(K3779,'[1]Budget Worksheet'!A:B,2,0)),0)</f>
        <v>0</v>
      </c>
      <c r="P3779" s="17">
        <f>VLOOKUP($K3779,[1]Budget!$V:$AE,8,0)*IF($C3779="1 - Revenues",1,IF(AND($C3779="5 - Transfers",MID($K3779,15,1)="4"),1,-1))</f>
        <v>0</v>
      </c>
      <c r="Q3779" s="17">
        <f>VLOOKUP($K3779,[1]Budget!$V:$AE,10,0)*IF($C3779="1 - Revenues",1,IF(AND($C3779="5 - Transfers",MID(K3779,15,1)="4"),1,-1))</f>
        <v>0</v>
      </c>
      <c r="S3779" s="18" t="b">
        <f>IF(LEFT(C3779,1)="1",1,-1)*SUMIF([1]Budget!V:V,'Budget Worksheet for Pivot Tabl'!K3779,[1]Budget!AC:AC)=P3779</f>
        <v>1</v>
      </c>
    </row>
    <row r="3780" spans="1:19" x14ac:dyDescent="0.25">
      <c r="A3780" t="s">
        <v>63</v>
      </c>
      <c r="B3780" t="s">
        <v>64</v>
      </c>
      <c r="C3780" t="s">
        <v>9</v>
      </c>
      <c r="D3780" t="str">
        <f t="shared" si="59"/>
        <v>OUTFLOWS</v>
      </c>
      <c r="E3780" t="s">
        <v>112</v>
      </c>
      <c r="F3780" t="s">
        <v>113</v>
      </c>
      <c r="G3780" t="s">
        <v>2965</v>
      </c>
      <c r="H3780" t="s">
        <v>2966</v>
      </c>
      <c r="I3780" t="s">
        <v>4860</v>
      </c>
      <c r="J3780" t="s">
        <v>4861</v>
      </c>
      <c r="K3780" t="s">
        <v>4869</v>
      </c>
      <c r="L3780" t="s">
        <v>2950</v>
      </c>
      <c r="M3780" s="17">
        <f>VLOOKUP($K3780,[1]Budget!$V:$AE,5,0)*IF($C3780="1 - Revenues",1,IF(AND($C3780="5 - Transfers",MID(I3780,15,1)="4"),1,-1))</f>
        <v>-3000</v>
      </c>
      <c r="N3780" s="17">
        <f>VLOOKUP($K3780,[1]Budget!$V:$AE,6,0)*IF($C3780="1 - Revenues",1,IF(AND($C3780="5 - Transfers",MID(J3780,15,1)="4"),1,-1))</f>
        <v>-2000</v>
      </c>
      <c r="O3780" s="17">
        <f>IFERROR(IF(RIGHT(LEFT(K3780,15),1)="4",VLOOKUP(K3780,'[1]Budget Worksheet'!A:B,2,0),-1*VLOOKUP(K3780,'[1]Budget Worksheet'!A:B,2,0)),0)</f>
        <v>0</v>
      </c>
      <c r="P3780" s="17">
        <f>VLOOKUP($K3780,[1]Budget!$V:$AE,8,0)*IF($C3780="1 - Revenues",1,IF(AND($C3780="5 - Transfers",MID($K3780,15,1)="4"),1,-1))</f>
        <v>0</v>
      </c>
      <c r="Q3780" s="17">
        <f>VLOOKUP($K3780,[1]Budget!$V:$AE,10,0)*IF($C3780="1 - Revenues",1,IF(AND($C3780="5 - Transfers",MID(K3780,15,1)="4"),1,-1))</f>
        <v>0</v>
      </c>
      <c r="S3780" s="18" t="b">
        <f>IF(LEFT(C3780,1)="1",1,-1)*SUMIF([1]Budget!V:V,'Budget Worksheet for Pivot Tabl'!K3780,[1]Budget!AC:AC)=P3780</f>
        <v>1</v>
      </c>
    </row>
    <row r="3781" spans="1:19" x14ac:dyDescent="0.25">
      <c r="A3781" t="s">
        <v>63</v>
      </c>
      <c r="B3781" t="s">
        <v>64</v>
      </c>
      <c r="C3781" t="s">
        <v>9</v>
      </c>
      <c r="D3781" t="str">
        <f t="shared" si="59"/>
        <v>OUTFLOWS</v>
      </c>
      <c r="E3781" t="s">
        <v>112</v>
      </c>
      <c r="F3781" t="s">
        <v>113</v>
      </c>
      <c r="G3781" t="s">
        <v>2965</v>
      </c>
      <c r="H3781" t="s">
        <v>2966</v>
      </c>
      <c r="I3781" t="s">
        <v>4860</v>
      </c>
      <c r="J3781" t="s">
        <v>4861</v>
      </c>
      <c r="K3781" t="s">
        <v>4870</v>
      </c>
      <c r="L3781" t="s">
        <v>1398</v>
      </c>
      <c r="M3781" s="17">
        <f>VLOOKUP($K3781,[1]Budget!$V:$AE,5,0)*IF($C3781="1 - Revenues",1,IF(AND($C3781="5 - Transfers",MID(I3781,15,1)="4"),1,-1))</f>
        <v>-3000</v>
      </c>
      <c r="N3781" s="17">
        <f>VLOOKUP($K3781,[1]Budget!$V:$AE,6,0)*IF($C3781="1 - Revenues",1,IF(AND($C3781="5 - Transfers",MID(J3781,15,1)="4"),1,-1))</f>
        <v>-4000</v>
      </c>
      <c r="O3781" s="17">
        <f>IFERROR(IF(RIGHT(LEFT(K3781,15),1)="4",VLOOKUP(K3781,'[1]Budget Worksheet'!A:B,2,0),-1*VLOOKUP(K3781,'[1]Budget Worksheet'!A:B,2,0)),0)</f>
        <v>0</v>
      </c>
      <c r="P3781" s="17">
        <f>VLOOKUP($K3781,[1]Budget!$V:$AE,8,0)*IF($C3781="1 - Revenues",1,IF(AND($C3781="5 - Transfers",MID($K3781,15,1)="4"),1,-1))</f>
        <v>0</v>
      </c>
      <c r="Q3781" s="17">
        <f>VLOOKUP($K3781,[1]Budget!$V:$AE,10,0)*IF($C3781="1 - Revenues",1,IF(AND($C3781="5 - Transfers",MID(K3781,15,1)="4"),1,-1))</f>
        <v>0</v>
      </c>
      <c r="S3781" s="18" t="b">
        <f>IF(LEFT(C3781,1)="1",1,-1)*SUMIF([1]Budget!V:V,'Budget Worksheet for Pivot Tabl'!K3781,[1]Budget!AC:AC)=P3781</f>
        <v>1</v>
      </c>
    </row>
    <row r="3782" spans="1:19" x14ac:dyDescent="0.25">
      <c r="A3782" t="s">
        <v>63</v>
      </c>
      <c r="B3782" t="s">
        <v>64</v>
      </c>
      <c r="C3782" t="s">
        <v>9</v>
      </c>
      <c r="D3782" t="str">
        <f t="shared" si="59"/>
        <v>OUTFLOWS</v>
      </c>
      <c r="E3782" t="s">
        <v>112</v>
      </c>
      <c r="F3782" t="s">
        <v>113</v>
      </c>
      <c r="G3782" t="s">
        <v>2965</v>
      </c>
      <c r="H3782" t="s">
        <v>2966</v>
      </c>
      <c r="I3782" t="s">
        <v>4860</v>
      </c>
      <c r="J3782" t="s">
        <v>4861</v>
      </c>
      <c r="K3782" t="s">
        <v>4871</v>
      </c>
      <c r="L3782" t="s">
        <v>2484</v>
      </c>
      <c r="M3782" s="17">
        <f>VLOOKUP($K3782,[1]Budget!$V:$AE,5,0)*IF($C3782="1 - Revenues",1,IF(AND($C3782="5 - Transfers",MID(I3782,15,1)="4"),1,-1))</f>
        <v>-5000</v>
      </c>
      <c r="N3782" s="17">
        <f>VLOOKUP($K3782,[1]Budget!$V:$AE,6,0)*IF($C3782="1 - Revenues",1,IF(AND($C3782="5 - Transfers",MID(J3782,15,1)="4"),1,-1))</f>
        <v>-5000</v>
      </c>
      <c r="O3782" s="17">
        <f>IFERROR(IF(RIGHT(LEFT(K3782,15),1)="4",VLOOKUP(K3782,'[1]Budget Worksheet'!A:B,2,0),-1*VLOOKUP(K3782,'[1]Budget Worksheet'!A:B,2,0)),0)</f>
        <v>0</v>
      </c>
      <c r="P3782" s="17">
        <f>VLOOKUP($K3782,[1]Budget!$V:$AE,8,0)*IF($C3782="1 - Revenues",1,IF(AND($C3782="5 - Transfers",MID($K3782,15,1)="4"),1,-1))</f>
        <v>0</v>
      </c>
      <c r="Q3782" s="17">
        <f>VLOOKUP($K3782,[1]Budget!$V:$AE,10,0)*IF($C3782="1 - Revenues",1,IF(AND($C3782="5 - Transfers",MID(K3782,15,1)="4"),1,-1))</f>
        <v>0</v>
      </c>
      <c r="S3782" s="18" t="b">
        <f>IF(LEFT(C3782,1)="1",1,-1)*SUMIF([1]Budget!V:V,'Budget Worksheet for Pivot Tabl'!K3782,[1]Budget!AC:AC)=P3782</f>
        <v>1</v>
      </c>
    </row>
    <row r="3783" spans="1:19" x14ac:dyDescent="0.25">
      <c r="A3783" t="s">
        <v>63</v>
      </c>
      <c r="B3783" t="s">
        <v>64</v>
      </c>
      <c r="C3783" t="s">
        <v>9</v>
      </c>
      <c r="D3783" t="str">
        <f t="shared" si="59"/>
        <v>OUTFLOWS</v>
      </c>
      <c r="E3783" t="s">
        <v>112</v>
      </c>
      <c r="F3783" t="s">
        <v>113</v>
      </c>
      <c r="G3783" t="s">
        <v>2965</v>
      </c>
      <c r="H3783" t="s">
        <v>2966</v>
      </c>
      <c r="I3783" t="s">
        <v>4860</v>
      </c>
      <c r="J3783" t="s">
        <v>4861</v>
      </c>
      <c r="K3783" t="s">
        <v>4872</v>
      </c>
      <c r="L3783" t="s">
        <v>2986</v>
      </c>
      <c r="M3783" s="17">
        <f>VLOOKUP($K3783,[1]Budget!$V:$AE,5,0)*IF($C3783="1 - Revenues",1,IF(AND($C3783="5 - Transfers",MID(I3783,15,1)="4"),1,-1))</f>
        <v>-19000</v>
      </c>
      <c r="N3783" s="17">
        <f>VLOOKUP($K3783,[1]Budget!$V:$AE,6,0)*IF($C3783="1 - Revenues",1,IF(AND($C3783="5 - Transfers",MID(J3783,15,1)="4"),1,-1))</f>
        <v>-18000</v>
      </c>
      <c r="O3783" s="17">
        <f>IFERROR(IF(RIGHT(LEFT(K3783,15),1)="4",VLOOKUP(K3783,'[1]Budget Worksheet'!A:B,2,0),-1*VLOOKUP(K3783,'[1]Budget Worksheet'!A:B,2,0)),0)</f>
        <v>0</v>
      </c>
      <c r="P3783" s="17">
        <f>VLOOKUP($K3783,[1]Budget!$V:$AE,8,0)*IF($C3783="1 - Revenues",1,IF(AND($C3783="5 - Transfers",MID($K3783,15,1)="4"),1,-1))</f>
        <v>0</v>
      </c>
      <c r="Q3783" s="17">
        <f>VLOOKUP($K3783,[1]Budget!$V:$AE,10,0)*IF($C3783="1 - Revenues",1,IF(AND($C3783="5 - Transfers",MID(K3783,15,1)="4"),1,-1))</f>
        <v>0</v>
      </c>
      <c r="S3783" s="18" t="b">
        <f>IF(LEFT(C3783,1)="1",1,-1)*SUMIF([1]Budget!V:V,'Budget Worksheet for Pivot Tabl'!K3783,[1]Budget!AC:AC)=P3783</f>
        <v>1</v>
      </c>
    </row>
    <row r="3784" spans="1:19" x14ac:dyDescent="0.25">
      <c r="A3784" t="s">
        <v>63</v>
      </c>
      <c r="B3784" t="s">
        <v>64</v>
      </c>
      <c r="C3784" t="s">
        <v>10</v>
      </c>
      <c r="D3784" t="str">
        <f t="shared" si="59"/>
        <v>OUTFLOWS</v>
      </c>
      <c r="E3784" t="s">
        <v>112</v>
      </c>
      <c r="F3784" t="s">
        <v>113</v>
      </c>
      <c r="G3784" t="s">
        <v>2965</v>
      </c>
      <c r="H3784" t="s">
        <v>2966</v>
      </c>
      <c r="I3784" t="s">
        <v>4860</v>
      </c>
      <c r="J3784" t="s">
        <v>4861</v>
      </c>
      <c r="K3784" t="s">
        <v>4873</v>
      </c>
      <c r="L3784" t="s">
        <v>3305</v>
      </c>
      <c r="M3784" s="17">
        <f>VLOOKUP($K3784,[1]Budget!$V:$AE,5,0)*IF($C3784="1 - Revenues",1,IF(AND($C3784="5 - Transfers",MID(I3784,15,1)="4"),1,-1))</f>
        <v>-3000</v>
      </c>
      <c r="N3784" s="17">
        <f>VLOOKUP($K3784,[1]Budget!$V:$AE,6,0)*IF($C3784="1 - Revenues",1,IF(AND($C3784="5 - Transfers",MID(J3784,15,1)="4"),1,-1))</f>
        <v>0</v>
      </c>
      <c r="O3784" s="17">
        <f>IFERROR(IF(RIGHT(LEFT(K3784,15),1)="4",VLOOKUP(K3784,'[1]Budget Worksheet'!A:B,2,0),-1*VLOOKUP(K3784,'[1]Budget Worksheet'!A:B,2,0)),0)</f>
        <v>0</v>
      </c>
      <c r="P3784" s="17">
        <f>VLOOKUP($K3784,[1]Budget!$V:$AE,8,0)*IF($C3784="1 - Revenues",1,IF(AND($C3784="5 - Transfers",MID($K3784,15,1)="4"),1,-1))</f>
        <v>0</v>
      </c>
      <c r="Q3784" s="17">
        <f>VLOOKUP($K3784,[1]Budget!$V:$AE,10,0)*IF($C3784="1 - Revenues",1,IF(AND($C3784="5 - Transfers",MID(K3784,15,1)="4"),1,-1))</f>
        <v>0</v>
      </c>
      <c r="S3784" s="18" t="b">
        <f>IF(LEFT(C3784,1)="1",1,-1)*SUMIF([1]Budget!V:V,'Budget Worksheet for Pivot Tabl'!K3784,[1]Budget!AC:AC)=P3784</f>
        <v>1</v>
      </c>
    </row>
    <row r="3785" spans="1:19" x14ac:dyDescent="0.25">
      <c r="A3785" t="s">
        <v>63</v>
      </c>
      <c r="B3785" t="s">
        <v>64</v>
      </c>
      <c r="C3785" t="s">
        <v>7</v>
      </c>
      <c r="D3785" t="str">
        <f t="shared" si="59"/>
        <v>INFLOWS</v>
      </c>
      <c r="E3785" t="s">
        <v>112</v>
      </c>
      <c r="F3785" t="s">
        <v>113</v>
      </c>
      <c r="G3785" t="s">
        <v>2965</v>
      </c>
      <c r="H3785" t="s">
        <v>2966</v>
      </c>
      <c r="I3785" t="s">
        <v>4874</v>
      </c>
      <c r="J3785" t="s">
        <v>4875</v>
      </c>
      <c r="K3785" t="s">
        <v>4876</v>
      </c>
      <c r="L3785" t="s">
        <v>4731</v>
      </c>
      <c r="M3785" s="17">
        <f>VLOOKUP($K3785,[1]Budget!$V:$AE,5,0)*IF($C3785="1 - Revenues",1,IF(AND($C3785="5 - Transfers",MID(I3785,15,1)="4"),1,-1))</f>
        <v>82000</v>
      </c>
      <c r="N3785" s="17">
        <f>VLOOKUP($K3785,[1]Budget!$V:$AE,6,0)*IF($C3785="1 - Revenues",1,IF(AND($C3785="5 - Transfers",MID(J3785,15,1)="4"),1,-1))</f>
        <v>0</v>
      </c>
      <c r="O3785" s="17">
        <f>IFERROR(IF(RIGHT(LEFT(K3785,15),1)="4",VLOOKUP(K3785,'[1]Budget Worksheet'!A:B,2,0),-1*VLOOKUP(K3785,'[1]Budget Worksheet'!A:B,2,0)),0)</f>
        <v>0</v>
      </c>
      <c r="P3785" s="17">
        <f>VLOOKUP($K3785,[1]Budget!$V:$AE,8,0)*IF($C3785="1 - Revenues",1,IF(AND($C3785="5 - Transfers",MID($K3785,15,1)="4"),1,-1))</f>
        <v>0</v>
      </c>
      <c r="Q3785" s="17">
        <f>VLOOKUP($K3785,[1]Budget!$V:$AE,10,0)*IF($C3785="1 - Revenues",1,IF(AND($C3785="5 - Transfers",MID(K3785,15,1)="4"),1,-1))</f>
        <v>0</v>
      </c>
      <c r="S3785" s="18" t="b">
        <f>IF(LEFT(C3785,1)="1",1,-1)*SUMIF([1]Budget!V:V,'Budget Worksheet for Pivot Tabl'!K3785,[1]Budget!AC:AC)=P3785</f>
        <v>1</v>
      </c>
    </row>
    <row r="3786" spans="1:19" x14ac:dyDescent="0.25">
      <c r="A3786" t="s">
        <v>63</v>
      </c>
      <c r="B3786" t="s">
        <v>64</v>
      </c>
      <c r="C3786" t="s">
        <v>8</v>
      </c>
      <c r="D3786" t="str">
        <f t="shared" si="59"/>
        <v>OUTFLOWS</v>
      </c>
      <c r="E3786" t="s">
        <v>112</v>
      </c>
      <c r="F3786" t="s">
        <v>113</v>
      </c>
      <c r="G3786" t="s">
        <v>2965</v>
      </c>
      <c r="H3786" t="s">
        <v>2966</v>
      </c>
      <c r="I3786" t="s">
        <v>4874</v>
      </c>
      <c r="J3786" t="s">
        <v>4875</v>
      </c>
      <c r="K3786" t="s">
        <v>4877</v>
      </c>
      <c r="L3786" t="s">
        <v>472</v>
      </c>
      <c r="M3786" s="17">
        <f>VLOOKUP($K3786,[1]Budget!$V:$AE,5,0)*IF($C3786="1 - Revenues",1,IF(AND($C3786="5 - Transfers",MID(I3786,15,1)="4"),1,-1))</f>
        <v>0</v>
      </c>
      <c r="N3786" s="17">
        <f>VLOOKUP($K3786,[1]Budget!$V:$AE,6,0)*IF($C3786="1 - Revenues",1,IF(AND($C3786="5 - Transfers",MID(J3786,15,1)="4"),1,-1))</f>
        <v>0</v>
      </c>
      <c r="O3786" s="17">
        <f>IFERROR(IF(RIGHT(LEFT(K3786,15),1)="4",VLOOKUP(K3786,'[1]Budget Worksheet'!A:B,2,0),-1*VLOOKUP(K3786,'[1]Budget Worksheet'!A:B,2,0)),0)</f>
        <v>0</v>
      </c>
      <c r="P3786" s="17">
        <f>VLOOKUP($K3786,[1]Budget!$V:$AE,8,0)*IF($C3786="1 - Revenues",1,IF(AND($C3786="5 - Transfers",MID($K3786,15,1)="4"),1,-1))</f>
        <v>0</v>
      </c>
      <c r="Q3786" s="17">
        <f>VLOOKUP($K3786,[1]Budget!$V:$AE,10,0)*IF($C3786="1 - Revenues",1,IF(AND($C3786="5 - Transfers",MID(K3786,15,1)="4"),1,-1))</f>
        <v>0</v>
      </c>
      <c r="S3786" s="18" t="b">
        <f>IF(LEFT(C3786,1)="1",1,-1)*SUMIF([1]Budget!V:V,'Budget Worksheet for Pivot Tabl'!K3786,[1]Budget!AC:AC)=P3786</f>
        <v>1</v>
      </c>
    </row>
    <row r="3787" spans="1:19" x14ac:dyDescent="0.25">
      <c r="A3787" t="s">
        <v>63</v>
      </c>
      <c r="B3787" t="s">
        <v>64</v>
      </c>
      <c r="C3787" t="s">
        <v>9</v>
      </c>
      <c r="D3787" t="str">
        <f t="shared" si="59"/>
        <v>OUTFLOWS</v>
      </c>
      <c r="E3787" t="s">
        <v>112</v>
      </c>
      <c r="F3787" t="s">
        <v>113</v>
      </c>
      <c r="G3787" t="s">
        <v>2965</v>
      </c>
      <c r="H3787" t="s">
        <v>2966</v>
      </c>
      <c r="I3787" t="s">
        <v>4874</v>
      </c>
      <c r="J3787" t="s">
        <v>4875</v>
      </c>
      <c r="K3787" t="s">
        <v>4878</v>
      </c>
      <c r="L3787" t="s">
        <v>723</v>
      </c>
      <c r="M3787" s="17">
        <f>VLOOKUP($K3787,[1]Budget!$V:$AE,5,0)*IF($C3787="1 - Revenues",1,IF(AND($C3787="5 - Transfers",MID(I3787,15,1)="4"),1,-1))</f>
        <v>-2000</v>
      </c>
      <c r="N3787" s="17">
        <f>VLOOKUP($K3787,[1]Budget!$V:$AE,6,0)*IF($C3787="1 - Revenues",1,IF(AND($C3787="5 - Transfers",MID(J3787,15,1)="4"),1,-1))</f>
        <v>-2000</v>
      </c>
      <c r="O3787" s="17">
        <f>IFERROR(IF(RIGHT(LEFT(K3787,15),1)="4",VLOOKUP(K3787,'[1]Budget Worksheet'!A:B,2,0),-1*VLOOKUP(K3787,'[1]Budget Worksheet'!A:B,2,0)),0)</f>
        <v>0</v>
      </c>
      <c r="P3787" s="17">
        <f>VLOOKUP($K3787,[1]Budget!$V:$AE,8,0)*IF($C3787="1 - Revenues",1,IF(AND($C3787="5 - Transfers",MID($K3787,15,1)="4"),1,-1))</f>
        <v>0</v>
      </c>
      <c r="Q3787" s="17">
        <f>VLOOKUP($K3787,[1]Budget!$V:$AE,10,0)*IF($C3787="1 - Revenues",1,IF(AND($C3787="5 - Transfers",MID(K3787,15,1)="4"),1,-1))</f>
        <v>0</v>
      </c>
      <c r="S3787" s="18" t="b">
        <f>IF(LEFT(C3787,1)="1",1,-1)*SUMIF([1]Budget!V:V,'Budget Worksheet for Pivot Tabl'!K3787,[1]Budget!AC:AC)=P3787</f>
        <v>1</v>
      </c>
    </row>
    <row r="3788" spans="1:19" x14ac:dyDescent="0.25">
      <c r="A3788" t="s">
        <v>63</v>
      </c>
      <c r="B3788" t="s">
        <v>64</v>
      </c>
      <c r="C3788" t="s">
        <v>9</v>
      </c>
      <c r="D3788" t="str">
        <f t="shared" si="59"/>
        <v>OUTFLOWS</v>
      </c>
      <c r="E3788" t="s">
        <v>112</v>
      </c>
      <c r="F3788" t="s">
        <v>113</v>
      </c>
      <c r="G3788" t="s">
        <v>2965</v>
      </c>
      <c r="H3788" t="s">
        <v>2966</v>
      </c>
      <c r="I3788" t="s">
        <v>4874</v>
      </c>
      <c r="J3788" t="s">
        <v>4875</v>
      </c>
      <c r="K3788" t="s">
        <v>4879</v>
      </c>
      <c r="L3788" t="s">
        <v>1274</v>
      </c>
      <c r="M3788" s="17">
        <f>VLOOKUP($K3788,[1]Budget!$V:$AE,5,0)*IF($C3788="1 - Revenues",1,IF(AND($C3788="5 - Transfers",MID(I3788,15,1)="4"),1,-1))</f>
        <v>-1000</v>
      </c>
      <c r="N3788" s="17">
        <f>VLOOKUP($K3788,[1]Budget!$V:$AE,6,0)*IF($C3788="1 - Revenues",1,IF(AND($C3788="5 - Transfers",MID(J3788,15,1)="4"),1,-1))</f>
        <v>0</v>
      </c>
      <c r="O3788" s="17">
        <f>IFERROR(IF(RIGHT(LEFT(K3788,15),1)="4",VLOOKUP(K3788,'[1]Budget Worksheet'!A:B,2,0),-1*VLOOKUP(K3788,'[1]Budget Worksheet'!A:B,2,0)),0)</f>
        <v>0</v>
      </c>
      <c r="P3788" s="17">
        <f>VLOOKUP($K3788,[1]Budget!$V:$AE,8,0)*IF($C3788="1 - Revenues",1,IF(AND($C3788="5 - Transfers",MID($K3788,15,1)="4"),1,-1))</f>
        <v>0</v>
      </c>
      <c r="Q3788" s="17">
        <f>VLOOKUP($K3788,[1]Budget!$V:$AE,10,0)*IF($C3788="1 - Revenues",1,IF(AND($C3788="5 - Transfers",MID(K3788,15,1)="4"),1,-1))</f>
        <v>0</v>
      </c>
      <c r="S3788" s="18" t="b">
        <f>IF(LEFT(C3788,1)="1",1,-1)*SUMIF([1]Budget!V:V,'Budget Worksheet for Pivot Tabl'!K3788,[1]Budget!AC:AC)=P3788</f>
        <v>1</v>
      </c>
    </row>
    <row r="3789" spans="1:19" x14ac:dyDescent="0.25">
      <c r="A3789" t="s">
        <v>63</v>
      </c>
      <c r="B3789" t="s">
        <v>64</v>
      </c>
      <c r="C3789" t="s">
        <v>9</v>
      </c>
      <c r="D3789" t="str">
        <f t="shared" si="59"/>
        <v>OUTFLOWS</v>
      </c>
      <c r="E3789" t="s">
        <v>112</v>
      </c>
      <c r="F3789" t="s">
        <v>113</v>
      </c>
      <c r="G3789" t="s">
        <v>2965</v>
      </c>
      <c r="H3789" t="s">
        <v>2966</v>
      </c>
      <c r="I3789" t="s">
        <v>4874</v>
      </c>
      <c r="J3789" t="s">
        <v>4875</v>
      </c>
      <c r="K3789" t="s">
        <v>4880</v>
      </c>
      <c r="L3789" t="s">
        <v>482</v>
      </c>
      <c r="M3789" s="17">
        <f>VLOOKUP($K3789,[1]Budget!$V:$AE,5,0)*IF($C3789="1 - Revenues",1,IF(AND($C3789="5 - Transfers",MID(I3789,15,1)="4"),1,-1))</f>
        <v>-5000</v>
      </c>
      <c r="N3789" s="17">
        <f>VLOOKUP($K3789,[1]Budget!$V:$AE,6,0)*IF($C3789="1 - Revenues",1,IF(AND($C3789="5 - Transfers",MID(J3789,15,1)="4"),1,-1))</f>
        <v>-6000</v>
      </c>
      <c r="O3789" s="17">
        <f>IFERROR(IF(RIGHT(LEFT(K3789,15),1)="4",VLOOKUP(K3789,'[1]Budget Worksheet'!A:B,2,0),-1*VLOOKUP(K3789,'[1]Budget Worksheet'!A:B,2,0)),0)</f>
        <v>0</v>
      </c>
      <c r="P3789" s="17">
        <f>VLOOKUP($K3789,[1]Budget!$V:$AE,8,0)*IF($C3789="1 - Revenues",1,IF(AND($C3789="5 - Transfers",MID($K3789,15,1)="4"),1,-1))</f>
        <v>0</v>
      </c>
      <c r="Q3789" s="17">
        <f>VLOOKUP($K3789,[1]Budget!$V:$AE,10,0)*IF($C3789="1 - Revenues",1,IF(AND($C3789="5 - Transfers",MID(K3789,15,1)="4"),1,-1))</f>
        <v>0</v>
      </c>
      <c r="S3789" s="18" t="b">
        <f>IF(LEFT(C3789,1)="1",1,-1)*SUMIF([1]Budget!V:V,'Budget Worksheet for Pivot Tabl'!K3789,[1]Budget!AC:AC)=P3789</f>
        <v>1</v>
      </c>
    </row>
    <row r="3790" spans="1:19" x14ac:dyDescent="0.25">
      <c r="A3790" t="s">
        <v>63</v>
      </c>
      <c r="B3790" t="s">
        <v>64</v>
      </c>
      <c r="C3790" t="s">
        <v>9</v>
      </c>
      <c r="D3790" t="str">
        <f t="shared" si="59"/>
        <v>OUTFLOWS</v>
      </c>
      <c r="E3790" t="s">
        <v>112</v>
      </c>
      <c r="F3790" t="s">
        <v>113</v>
      </c>
      <c r="G3790" t="s">
        <v>2965</v>
      </c>
      <c r="H3790" t="s">
        <v>2966</v>
      </c>
      <c r="I3790" t="s">
        <v>4874</v>
      </c>
      <c r="J3790" t="s">
        <v>4875</v>
      </c>
      <c r="K3790" t="s">
        <v>4881</v>
      </c>
      <c r="L3790" t="s">
        <v>2980</v>
      </c>
      <c r="M3790" s="17">
        <f>VLOOKUP($K3790,[1]Budget!$V:$AE,5,0)*IF($C3790="1 - Revenues",1,IF(AND($C3790="5 - Transfers",MID(I3790,15,1)="4"),1,-1))</f>
        <v>-1000</v>
      </c>
      <c r="N3790" s="17">
        <f>VLOOKUP($K3790,[1]Budget!$V:$AE,6,0)*IF($C3790="1 - Revenues",1,IF(AND($C3790="5 - Transfers",MID(J3790,15,1)="4"),1,-1))</f>
        <v>-2000</v>
      </c>
      <c r="O3790" s="17">
        <f>IFERROR(IF(RIGHT(LEFT(K3790,15),1)="4",VLOOKUP(K3790,'[1]Budget Worksheet'!A:B,2,0),-1*VLOOKUP(K3790,'[1]Budget Worksheet'!A:B,2,0)),0)</f>
        <v>0</v>
      </c>
      <c r="P3790" s="17">
        <f>VLOOKUP($K3790,[1]Budget!$V:$AE,8,0)*IF($C3790="1 - Revenues",1,IF(AND($C3790="5 - Transfers",MID($K3790,15,1)="4"),1,-1))</f>
        <v>0</v>
      </c>
      <c r="Q3790" s="17">
        <f>VLOOKUP($K3790,[1]Budget!$V:$AE,10,0)*IF($C3790="1 - Revenues",1,IF(AND($C3790="5 - Transfers",MID(K3790,15,1)="4"),1,-1))</f>
        <v>0</v>
      </c>
      <c r="S3790" s="18" t="b">
        <f>IF(LEFT(C3790,1)="1",1,-1)*SUMIF([1]Budget!V:V,'Budget Worksheet for Pivot Tabl'!K3790,[1]Budget!AC:AC)=P3790</f>
        <v>1</v>
      </c>
    </row>
    <row r="3791" spans="1:19" x14ac:dyDescent="0.25">
      <c r="A3791" t="s">
        <v>63</v>
      </c>
      <c r="B3791" t="s">
        <v>64</v>
      </c>
      <c r="C3791" t="s">
        <v>9</v>
      </c>
      <c r="D3791" t="str">
        <f t="shared" si="59"/>
        <v>OUTFLOWS</v>
      </c>
      <c r="E3791" t="s">
        <v>112</v>
      </c>
      <c r="F3791" t="s">
        <v>113</v>
      </c>
      <c r="G3791" t="s">
        <v>2965</v>
      </c>
      <c r="H3791" t="s">
        <v>2966</v>
      </c>
      <c r="I3791" t="s">
        <v>4874</v>
      </c>
      <c r="J3791" t="s">
        <v>4875</v>
      </c>
      <c r="K3791" t="s">
        <v>4882</v>
      </c>
      <c r="L3791" t="s">
        <v>2950</v>
      </c>
      <c r="M3791" s="17">
        <f>VLOOKUP($K3791,[1]Budget!$V:$AE,5,0)*IF($C3791="1 - Revenues",1,IF(AND($C3791="5 - Transfers",MID(I3791,15,1)="4"),1,-1))</f>
        <v>-4000</v>
      </c>
      <c r="N3791" s="17">
        <f>VLOOKUP($K3791,[1]Budget!$V:$AE,6,0)*IF($C3791="1 - Revenues",1,IF(AND($C3791="5 - Transfers",MID(J3791,15,1)="4"),1,-1))</f>
        <v>-3000</v>
      </c>
      <c r="O3791" s="17">
        <f>IFERROR(IF(RIGHT(LEFT(K3791,15),1)="4",VLOOKUP(K3791,'[1]Budget Worksheet'!A:B,2,0),-1*VLOOKUP(K3791,'[1]Budget Worksheet'!A:B,2,0)),0)</f>
        <v>0</v>
      </c>
      <c r="P3791" s="17">
        <f>VLOOKUP($K3791,[1]Budget!$V:$AE,8,0)*IF($C3791="1 - Revenues",1,IF(AND($C3791="5 - Transfers",MID($K3791,15,1)="4"),1,-1))</f>
        <v>0</v>
      </c>
      <c r="Q3791" s="17">
        <f>VLOOKUP($K3791,[1]Budget!$V:$AE,10,0)*IF($C3791="1 - Revenues",1,IF(AND($C3791="5 - Transfers",MID(K3791,15,1)="4"),1,-1))</f>
        <v>0</v>
      </c>
      <c r="S3791" s="18" t="b">
        <f>IF(LEFT(C3791,1)="1",1,-1)*SUMIF([1]Budget!V:V,'Budget Worksheet for Pivot Tabl'!K3791,[1]Budget!AC:AC)=P3791</f>
        <v>1</v>
      </c>
    </row>
    <row r="3792" spans="1:19" x14ac:dyDescent="0.25">
      <c r="A3792" t="s">
        <v>63</v>
      </c>
      <c r="B3792" t="s">
        <v>64</v>
      </c>
      <c r="C3792" t="s">
        <v>9</v>
      </c>
      <c r="D3792" t="str">
        <f t="shared" si="59"/>
        <v>OUTFLOWS</v>
      </c>
      <c r="E3792" t="s">
        <v>112</v>
      </c>
      <c r="F3792" t="s">
        <v>113</v>
      </c>
      <c r="G3792" t="s">
        <v>2965</v>
      </c>
      <c r="H3792" t="s">
        <v>2966</v>
      </c>
      <c r="I3792" t="s">
        <v>4874</v>
      </c>
      <c r="J3792" t="s">
        <v>4875</v>
      </c>
      <c r="K3792" t="s">
        <v>4883</v>
      </c>
      <c r="L3792" t="s">
        <v>1398</v>
      </c>
      <c r="M3792" s="17">
        <f>VLOOKUP($K3792,[1]Budget!$V:$AE,5,0)*IF($C3792="1 - Revenues",1,IF(AND($C3792="5 - Transfers",MID(I3792,15,1)="4"),1,-1))</f>
        <v>-3000</v>
      </c>
      <c r="N3792" s="17">
        <f>VLOOKUP($K3792,[1]Budget!$V:$AE,6,0)*IF($C3792="1 - Revenues",1,IF(AND($C3792="5 - Transfers",MID(J3792,15,1)="4"),1,-1))</f>
        <v>-3000</v>
      </c>
      <c r="O3792" s="17">
        <f>IFERROR(IF(RIGHT(LEFT(K3792,15),1)="4",VLOOKUP(K3792,'[1]Budget Worksheet'!A:B,2,0),-1*VLOOKUP(K3792,'[1]Budget Worksheet'!A:B,2,0)),0)</f>
        <v>0</v>
      </c>
      <c r="P3792" s="17">
        <f>VLOOKUP($K3792,[1]Budget!$V:$AE,8,0)*IF($C3792="1 - Revenues",1,IF(AND($C3792="5 - Transfers",MID($K3792,15,1)="4"),1,-1))</f>
        <v>0</v>
      </c>
      <c r="Q3792" s="17">
        <f>VLOOKUP($K3792,[1]Budget!$V:$AE,10,0)*IF($C3792="1 - Revenues",1,IF(AND($C3792="5 - Transfers",MID(K3792,15,1)="4"),1,-1))</f>
        <v>0</v>
      </c>
      <c r="S3792" s="18" t="b">
        <f>IF(LEFT(C3792,1)="1",1,-1)*SUMIF([1]Budget!V:V,'Budget Worksheet for Pivot Tabl'!K3792,[1]Budget!AC:AC)=P3792</f>
        <v>1</v>
      </c>
    </row>
    <row r="3793" spans="1:19" x14ac:dyDescent="0.25">
      <c r="A3793" t="s">
        <v>63</v>
      </c>
      <c r="B3793" t="s">
        <v>64</v>
      </c>
      <c r="C3793" t="s">
        <v>9</v>
      </c>
      <c r="D3793" t="str">
        <f t="shared" si="59"/>
        <v>OUTFLOWS</v>
      </c>
      <c r="E3793" t="s">
        <v>112</v>
      </c>
      <c r="F3793" t="s">
        <v>113</v>
      </c>
      <c r="G3793" t="s">
        <v>2965</v>
      </c>
      <c r="H3793" t="s">
        <v>2966</v>
      </c>
      <c r="I3793" t="s">
        <v>4874</v>
      </c>
      <c r="J3793" t="s">
        <v>4875</v>
      </c>
      <c r="K3793" t="s">
        <v>4884</v>
      </c>
      <c r="L3793" t="s">
        <v>2484</v>
      </c>
      <c r="M3793" s="17">
        <f>VLOOKUP($K3793,[1]Budget!$V:$AE,5,0)*IF($C3793="1 - Revenues",1,IF(AND($C3793="5 - Transfers",MID(I3793,15,1)="4"),1,-1))</f>
        <v>-5000</v>
      </c>
      <c r="N3793" s="17">
        <f>VLOOKUP($K3793,[1]Budget!$V:$AE,6,0)*IF($C3793="1 - Revenues",1,IF(AND($C3793="5 - Transfers",MID(J3793,15,1)="4"),1,-1))</f>
        <v>-5000</v>
      </c>
      <c r="O3793" s="17">
        <f>IFERROR(IF(RIGHT(LEFT(K3793,15),1)="4",VLOOKUP(K3793,'[1]Budget Worksheet'!A:B,2,0),-1*VLOOKUP(K3793,'[1]Budget Worksheet'!A:B,2,0)),0)</f>
        <v>0</v>
      </c>
      <c r="P3793" s="17">
        <f>VLOOKUP($K3793,[1]Budget!$V:$AE,8,0)*IF($C3793="1 - Revenues",1,IF(AND($C3793="5 - Transfers",MID($K3793,15,1)="4"),1,-1))</f>
        <v>0</v>
      </c>
      <c r="Q3793" s="17">
        <f>VLOOKUP($K3793,[1]Budget!$V:$AE,10,0)*IF($C3793="1 - Revenues",1,IF(AND($C3793="5 - Transfers",MID(K3793,15,1)="4"),1,-1))</f>
        <v>0</v>
      </c>
      <c r="S3793" s="18" t="b">
        <f>IF(LEFT(C3793,1)="1",1,-1)*SUMIF([1]Budget!V:V,'Budget Worksheet for Pivot Tabl'!K3793,[1]Budget!AC:AC)=P3793</f>
        <v>1</v>
      </c>
    </row>
    <row r="3794" spans="1:19" x14ac:dyDescent="0.25">
      <c r="A3794" t="s">
        <v>63</v>
      </c>
      <c r="B3794" t="s">
        <v>64</v>
      </c>
      <c r="C3794" t="s">
        <v>9</v>
      </c>
      <c r="D3794" t="str">
        <f t="shared" si="59"/>
        <v>OUTFLOWS</v>
      </c>
      <c r="E3794" t="s">
        <v>112</v>
      </c>
      <c r="F3794" t="s">
        <v>113</v>
      </c>
      <c r="G3794" t="s">
        <v>2965</v>
      </c>
      <c r="H3794" t="s">
        <v>2966</v>
      </c>
      <c r="I3794" t="s">
        <v>4874</v>
      </c>
      <c r="J3794" t="s">
        <v>4875</v>
      </c>
      <c r="K3794" t="s">
        <v>4885</v>
      </c>
      <c r="L3794" t="s">
        <v>2986</v>
      </c>
      <c r="M3794" s="17">
        <f>VLOOKUP($K3794,[1]Budget!$V:$AE,5,0)*IF($C3794="1 - Revenues",1,IF(AND($C3794="5 - Transfers",MID(I3794,15,1)="4"),1,-1))</f>
        <v>-20000</v>
      </c>
      <c r="N3794" s="17">
        <f>VLOOKUP($K3794,[1]Budget!$V:$AE,6,0)*IF($C3794="1 - Revenues",1,IF(AND($C3794="5 - Transfers",MID(J3794,15,1)="4"),1,-1))</f>
        <v>-16000</v>
      </c>
      <c r="O3794" s="17">
        <f>IFERROR(IF(RIGHT(LEFT(K3794,15),1)="4",VLOOKUP(K3794,'[1]Budget Worksheet'!A:B,2,0),-1*VLOOKUP(K3794,'[1]Budget Worksheet'!A:B,2,0)),0)</f>
        <v>0</v>
      </c>
      <c r="P3794" s="17">
        <f>VLOOKUP($K3794,[1]Budget!$V:$AE,8,0)*IF($C3794="1 - Revenues",1,IF(AND($C3794="5 - Transfers",MID($K3794,15,1)="4"),1,-1))</f>
        <v>0</v>
      </c>
      <c r="Q3794" s="17">
        <f>VLOOKUP($K3794,[1]Budget!$V:$AE,10,0)*IF($C3794="1 - Revenues",1,IF(AND($C3794="5 - Transfers",MID(K3794,15,1)="4"),1,-1))</f>
        <v>0</v>
      </c>
      <c r="S3794" s="18" t="b">
        <f>IF(LEFT(C3794,1)="1",1,-1)*SUMIF([1]Budget!V:V,'Budget Worksheet for Pivot Tabl'!K3794,[1]Budget!AC:AC)=P3794</f>
        <v>1</v>
      </c>
    </row>
    <row r="3795" spans="1:19" x14ac:dyDescent="0.25">
      <c r="A3795" t="s">
        <v>63</v>
      </c>
      <c r="B3795" t="s">
        <v>64</v>
      </c>
      <c r="C3795" t="s">
        <v>10</v>
      </c>
      <c r="D3795" t="str">
        <f t="shared" si="59"/>
        <v>OUTFLOWS</v>
      </c>
      <c r="E3795" t="s">
        <v>112</v>
      </c>
      <c r="F3795" t="s">
        <v>113</v>
      </c>
      <c r="G3795" t="s">
        <v>2965</v>
      </c>
      <c r="H3795" t="s">
        <v>2966</v>
      </c>
      <c r="I3795" t="s">
        <v>4874</v>
      </c>
      <c r="J3795" t="s">
        <v>4875</v>
      </c>
      <c r="K3795" t="s">
        <v>4886</v>
      </c>
      <c r="L3795" t="s">
        <v>3589</v>
      </c>
      <c r="M3795" s="17">
        <f>VLOOKUP($K3795,[1]Budget!$V:$AE,5,0)*IF($C3795="1 - Revenues",1,IF(AND($C3795="5 - Transfers",MID(I3795,15,1)="4"),1,-1))</f>
        <v>0</v>
      </c>
      <c r="N3795" s="17">
        <f>VLOOKUP($K3795,[1]Budget!$V:$AE,6,0)*IF($C3795="1 - Revenues",1,IF(AND($C3795="5 - Transfers",MID(J3795,15,1)="4"),1,-1))</f>
        <v>0</v>
      </c>
      <c r="O3795" s="17">
        <f>IFERROR(IF(RIGHT(LEFT(K3795,15),1)="4",VLOOKUP(K3795,'[1]Budget Worksheet'!A:B,2,0),-1*VLOOKUP(K3795,'[1]Budget Worksheet'!A:B,2,0)),0)</f>
        <v>0</v>
      </c>
      <c r="P3795" s="17">
        <f>VLOOKUP($K3795,[1]Budget!$V:$AE,8,0)*IF($C3795="1 - Revenues",1,IF(AND($C3795="5 - Transfers",MID($K3795,15,1)="4"),1,-1))</f>
        <v>0</v>
      </c>
      <c r="Q3795" s="17">
        <f>VLOOKUP($K3795,[1]Budget!$V:$AE,10,0)*IF($C3795="1 - Revenues",1,IF(AND($C3795="5 - Transfers",MID(K3795,15,1)="4"),1,-1))</f>
        <v>0</v>
      </c>
      <c r="S3795" s="18" t="b">
        <f>IF(LEFT(C3795,1)="1",1,-1)*SUMIF([1]Budget!V:V,'Budget Worksheet for Pivot Tabl'!K3795,[1]Budget!AC:AC)=P3795</f>
        <v>1</v>
      </c>
    </row>
    <row r="3796" spans="1:19" x14ac:dyDescent="0.25">
      <c r="A3796" t="s">
        <v>63</v>
      </c>
      <c r="B3796" t="s">
        <v>64</v>
      </c>
      <c r="C3796" t="s">
        <v>7</v>
      </c>
      <c r="D3796" t="str">
        <f t="shared" si="59"/>
        <v>INFLOWS</v>
      </c>
      <c r="E3796" t="s">
        <v>112</v>
      </c>
      <c r="F3796" t="s">
        <v>113</v>
      </c>
      <c r="G3796" t="s">
        <v>2965</v>
      </c>
      <c r="H3796" t="s">
        <v>2966</v>
      </c>
      <c r="I3796" t="s">
        <v>4887</v>
      </c>
      <c r="J3796" t="s">
        <v>4888</v>
      </c>
      <c r="K3796" t="s">
        <v>4889</v>
      </c>
      <c r="L3796" t="s">
        <v>4731</v>
      </c>
      <c r="M3796" s="17">
        <f>VLOOKUP($K3796,[1]Budget!$V:$AE,5,0)*IF($C3796="1 - Revenues",1,IF(AND($C3796="5 - Transfers",MID(I3796,15,1)="4"),1,-1))</f>
        <v>87000</v>
      </c>
      <c r="N3796" s="17">
        <f>VLOOKUP($K3796,[1]Budget!$V:$AE,6,0)*IF($C3796="1 - Revenues",1,IF(AND($C3796="5 - Transfers",MID(J3796,15,1)="4"),1,-1))</f>
        <v>0</v>
      </c>
      <c r="O3796" s="17">
        <f>IFERROR(IF(RIGHT(LEFT(K3796,15),1)="4",VLOOKUP(K3796,'[1]Budget Worksheet'!A:B,2,0),-1*VLOOKUP(K3796,'[1]Budget Worksheet'!A:B,2,0)),0)</f>
        <v>0</v>
      </c>
      <c r="P3796" s="17">
        <f>VLOOKUP($K3796,[1]Budget!$V:$AE,8,0)*IF($C3796="1 - Revenues",1,IF(AND($C3796="5 - Transfers",MID($K3796,15,1)="4"),1,-1))</f>
        <v>0</v>
      </c>
      <c r="Q3796" s="17">
        <f>VLOOKUP($K3796,[1]Budget!$V:$AE,10,0)*IF($C3796="1 - Revenues",1,IF(AND($C3796="5 - Transfers",MID(K3796,15,1)="4"),1,-1))</f>
        <v>0</v>
      </c>
      <c r="S3796" s="18" t="b">
        <f>IF(LEFT(C3796,1)="1",1,-1)*SUMIF([1]Budget!V:V,'Budget Worksheet for Pivot Tabl'!K3796,[1]Budget!AC:AC)=P3796</f>
        <v>1</v>
      </c>
    </row>
    <row r="3797" spans="1:19" x14ac:dyDescent="0.25">
      <c r="A3797" t="s">
        <v>63</v>
      </c>
      <c r="B3797" t="s">
        <v>64</v>
      </c>
      <c r="C3797" t="s">
        <v>7</v>
      </c>
      <c r="D3797" t="str">
        <f t="shared" si="59"/>
        <v>INFLOWS</v>
      </c>
      <c r="E3797" t="s">
        <v>112</v>
      </c>
      <c r="F3797" t="s">
        <v>113</v>
      </c>
      <c r="G3797" t="s">
        <v>2965</v>
      </c>
      <c r="H3797" t="s">
        <v>2966</v>
      </c>
      <c r="I3797" t="s">
        <v>4887</v>
      </c>
      <c r="J3797" t="s">
        <v>4888</v>
      </c>
      <c r="K3797" t="s">
        <v>4890</v>
      </c>
      <c r="L3797" t="s">
        <v>304</v>
      </c>
      <c r="M3797" s="17">
        <f>VLOOKUP($K3797,[1]Budget!$V:$AE,5,0)*IF($C3797="1 - Revenues",1,IF(AND($C3797="5 - Transfers",MID(I3797,15,1)="4"),1,-1))</f>
        <v>0</v>
      </c>
      <c r="N3797" s="17">
        <f>VLOOKUP($K3797,[1]Budget!$V:$AE,6,0)*IF($C3797="1 - Revenues",1,IF(AND($C3797="5 - Transfers",MID(J3797,15,1)="4"),1,-1))</f>
        <v>0</v>
      </c>
      <c r="O3797" s="17">
        <f>IFERROR(IF(RIGHT(LEFT(K3797,15),1)="4",VLOOKUP(K3797,'[1]Budget Worksheet'!A:B,2,0),-1*VLOOKUP(K3797,'[1]Budget Worksheet'!A:B,2,0)),0)</f>
        <v>0</v>
      </c>
      <c r="P3797" s="17">
        <f>VLOOKUP($K3797,[1]Budget!$V:$AE,8,0)*IF($C3797="1 - Revenues",1,IF(AND($C3797="5 - Transfers",MID($K3797,15,1)="4"),1,-1))</f>
        <v>0</v>
      </c>
      <c r="Q3797" s="17">
        <f>VLOOKUP($K3797,[1]Budget!$V:$AE,10,0)*IF($C3797="1 - Revenues",1,IF(AND($C3797="5 - Transfers",MID(K3797,15,1)="4"),1,-1))</f>
        <v>0</v>
      </c>
      <c r="S3797" s="18" t="b">
        <f>IF(LEFT(C3797,1)="1",1,-1)*SUMIF([1]Budget!V:V,'Budget Worksheet for Pivot Tabl'!K3797,[1]Budget!AC:AC)=P3797</f>
        <v>1</v>
      </c>
    </row>
    <row r="3798" spans="1:19" x14ac:dyDescent="0.25">
      <c r="A3798" t="s">
        <v>63</v>
      </c>
      <c r="B3798" t="s">
        <v>64</v>
      </c>
      <c r="C3798" t="s">
        <v>8</v>
      </c>
      <c r="D3798" t="str">
        <f t="shared" si="59"/>
        <v>OUTFLOWS</v>
      </c>
      <c r="E3798" t="s">
        <v>112</v>
      </c>
      <c r="F3798" t="s">
        <v>113</v>
      </c>
      <c r="G3798" t="s">
        <v>2965</v>
      </c>
      <c r="H3798" t="s">
        <v>2966</v>
      </c>
      <c r="I3798" t="s">
        <v>4887</v>
      </c>
      <c r="J3798" t="s">
        <v>4888</v>
      </c>
      <c r="K3798" t="s">
        <v>4891</v>
      </c>
      <c r="L3798" t="s">
        <v>472</v>
      </c>
      <c r="M3798" s="17">
        <f>VLOOKUP($K3798,[1]Budget!$V:$AE,5,0)*IF($C3798="1 - Revenues",1,IF(AND($C3798="5 - Transfers",MID(I3798,15,1)="4"),1,-1))</f>
        <v>0</v>
      </c>
      <c r="N3798" s="17">
        <f>VLOOKUP($K3798,[1]Budget!$V:$AE,6,0)*IF($C3798="1 - Revenues",1,IF(AND($C3798="5 - Transfers",MID(J3798,15,1)="4"),1,-1))</f>
        <v>0</v>
      </c>
      <c r="O3798" s="17">
        <f>IFERROR(IF(RIGHT(LEFT(K3798,15),1)="4",VLOOKUP(K3798,'[1]Budget Worksheet'!A:B,2,0),-1*VLOOKUP(K3798,'[1]Budget Worksheet'!A:B,2,0)),0)</f>
        <v>0</v>
      </c>
      <c r="P3798" s="17">
        <f>VLOOKUP($K3798,[1]Budget!$V:$AE,8,0)*IF($C3798="1 - Revenues",1,IF(AND($C3798="5 - Transfers",MID($K3798,15,1)="4"),1,-1))</f>
        <v>0</v>
      </c>
      <c r="Q3798" s="17">
        <f>VLOOKUP($K3798,[1]Budget!$V:$AE,10,0)*IF($C3798="1 - Revenues",1,IF(AND($C3798="5 - Transfers",MID(K3798,15,1)="4"),1,-1))</f>
        <v>0</v>
      </c>
      <c r="S3798" s="18" t="b">
        <f>IF(LEFT(C3798,1)="1",1,-1)*SUMIF([1]Budget!V:V,'Budget Worksheet for Pivot Tabl'!K3798,[1]Budget!AC:AC)=P3798</f>
        <v>1</v>
      </c>
    </row>
    <row r="3799" spans="1:19" x14ac:dyDescent="0.25">
      <c r="A3799" t="s">
        <v>63</v>
      </c>
      <c r="B3799" t="s">
        <v>64</v>
      </c>
      <c r="C3799" t="s">
        <v>9</v>
      </c>
      <c r="D3799" t="str">
        <f t="shared" si="59"/>
        <v>OUTFLOWS</v>
      </c>
      <c r="E3799" t="s">
        <v>112</v>
      </c>
      <c r="F3799" t="s">
        <v>113</v>
      </c>
      <c r="G3799" t="s">
        <v>2965</v>
      </c>
      <c r="H3799" t="s">
        <v>2966</v>
      </c>
      <c r="I3799" t="s">
        <v>4887</v>
      </c>
      <c r="J3799" t="s">
        <v>4888</v>
      </c>
      <c r="K3799" t="s">
        <v>4892</v>
      </c>
      <c r="L3799" t="s">
        <v>723</v>
      </c>
      <c r="M3799" s="17">
        <f>VLOOKUP($K3799,[1]Budget!$V:$AE,5,0)*IF($C3799="1 - Revenues",1,IF(AND($C3799="5 - Transfers",MID(I3799,15,1)="4"),1,-1))</f>
        <v>-2000</v>
      </c>
      <c r="N3799" s="17">
        <f>VLOOKUP($K3799,[1]Budget!$V:$AE,6,0)*IF($C3799="1 - Revenues",1,IF(AND($C3799="5 - Transfers",MID(J3799,15,1)="4"),1,-1))</f>
        <v>-2000</v>
      </c>
      <c r="O3799" s="17">
        <f>IFERROR(IF(RIGHT(LEFT(K3799,15),1)="4",VLOOKUP(K3799,'[1]Budget Worksheet'!A:B,2,0),-1*VLOOKUP(K3799,'[1]Budget Worksheet'!A:B,2,0)),0)</f>
        <v>0</v>
      </c>
      <c r="P3799" s="17">
        <f>VLOOKUP($K3799,[1]Budget!$V:$AE,8,0)*IF($C3799="1 - Revenues",1,IF(AND($C3799="5 - Transfers",MID($K3799,15,1)="4"),1,-1))</f>
        <v>0</v>
      </c>
      <c r="Q3799" s="17">
        <f>VLOOKUP($K3799,[1]Budget!$V:$AE,10,0)*IF($C3799="1 - Revenues",1,IF(AND($C3799="5 - Transfers",MID(K3799,15,1)="4"),1,-1))</f>
        <v>0</v>
      </c>
      <c r="S3799" s="18" t="b">
        <f>IF(LEFT(C3799,1)="1",1,-1)*SUMIF([1]Budget!V:V,'Budget Worksheet for Pivot Tabl'!K3799,[1]Budget!AC:AC)=P3799</f>
        <v>1</v>
      </c>
    </row>
    <row r="3800" spans="1:19" x14ac:dyDescent="0.25">
      <c r="A3800" t="s">
        <v>63</v>
      </c>
      <c r="B3800" t="s">
        <v>64</v>
      </c>
      <c r="C3800" t="s">
        <v>9</v>
      </c>
      <c r="D3800" t="str">
        <f t="shared" si="59"/>
        <v>OUTFLOWS</v>
      </c>
      <c r="E3800" t="s">
        <v>112</v>
      </c>
      <c r="F3800" t="s">
        <v>113</v>
      </c>
      <c r="G3800" t="s">
        <v>2965</v>
      </c>
      <c r="H3800" t="s">
        <v>2966</v>
      </c>
      <c r="I3800" t="s">
        <v>4887</v>
      </c>
      <c r="J3800" t="s">
        <v>4888</v>
      </c>
      <c r="K3800" t="s">
        <v>4893</v>
      </c>
      <c r="L3800" t="s">
        <v>1274</v>
      </c>
      <c r="M3800" s="17">
        <f>VLOOKUP($K3800,[1]Budget!$V:$AE,5,0)*IF($C3800="1 - Revenues",1,IF(AND($C3800="5 - Transfers",MID(I3800,15,1)="4"),1,-1))</f>
        <v>-1000</v>
      </c>
      <c r="N3800" s="17">
        <f>VLOOKUP($K3800,[1]Budget!$V:$AE,6,0)*IF($C3800="1 - Revenues",1,IF(AND($C3800="5 - Transfers",MID(J3800,15,1)="4"),1,-1))</f>
        <v>0</v>
      </c>
      <c r="O3800" s="17">
        <f>IFERROR(IF(RIGHT(LEFT(K3800,15),1)="4",VLOOKUP(K3800,'[1]Budget Worksheet'!A:B,2,0),-1*VLOOKUP(K3800,'[1]Budget Worksheet'!A:B,2,0)),0)</f>
        <v>0</v>
      </c>
      <c r="P3800" s="17">
        <f>VLOOKUP($K3800,[1]Budget!$V:$AE,8,0)*IF($C3800="1 - Revenues",1,IF(AND($C3800="5 - Transfers",MID($K3800,15,1)="4"),1,-1))</f>
        <v>0</v>
      </c>
      <c r="Q3800" s="17">
        <f>VLOOKUP($K3800,[1]Budget!$V:$AE,10,0)*IF($C3800="1 - Revenues",1,IF(AND($C3800="5 - Transfers",MID(K3800,15,1)="4"),1,-1))</f>
        <v>0</v>
      </c>
      <c r="S3800" s="18" t="b">
        <f>IF(LEFT(C3800,1)="1",1,-1)*SUMIF([1]Budget!V:V,'Budget Worksheet for Pivot Tabl'!K3800,[1]Budget!AC:AC)=P3800</f>
        <v>1</v>
      </c>
    </row>
    <row r="3801" spans="1:19" x14ac:dyDescent="0.25">
      <c r="A3801" t="s">
        <v>63</v>
      </c>
      <c r="B3801" t="s">
        <v>64</v>
      </c>
      <c r="C3801" t="s">
        <v>9</v>
      </c>
      <c r="D3801" t="str">
        <f t="shared" si="59"/>
        <v>OUTFLOWS</v>
      </c>
      <c r="E3801" t="s">
        <v>112</v>
      </c>
      <c r="F3801" t="s">
        <v>113</v>
      </c>
      <c r="G3801" t="s">
        <v>2965</v>
      </c>
      <c r="H3801" t="s">
        <v>2966</v>
      </c>
      <c r="I3801" t="s">
        <v>4887</v>
      </c>
      <c r="J3801" t="s">
        <v>4888</v>
      </c>
      <c r="K3801" t="s">
        <v>4894</v>
      </c>
      <c r="L3801" t="s">
        <v>482</v>
      </c>
      <c r="M3801" s="17">
        <f>VLOOKUP($K3801,[1]Budget!$V:$AE,5,0)*IF($C3801="1 - Revenues",1,IF(AND($C3801="5 - Transfers",MID(I3801,15,1)="4"),1,-1))</f>
        <v>-3000</v>
      </c>
      <c r="N3801" s="17">
        <f>VLOOKUP($K3801,[1]Budget!$V:$AE,6,0)*IF($C3801="1 - Revenues",1,IF(AND($C3801="5 - Transfers",MID(J3801,15,1)="4"),1,-1))</f>
        <v>-2000</v>
      </c>
      <c r="O3801" s="17">
        <f>IFERROR(IF(RIGHT(LEFT(K3801,15),1)="4",VLOOKUP(K3801,'[1]Budget Worksheet'!A:B,2,0),-1*VLOOKUP(K3801,'[1]Budget Worksheet'!A:B,2,0)),0)</f>
        <v>0</v>
      </c>
      <c r="P3801" s="17">
        <f>VLOOKUP($K3801,[1]Budget!$V:$AE,8,0)*IF($C3801="1 - Revenues",1,IF(AND($C3801="5 - Transfers",MID($K3801,15,1)="4"),1,-1))</f>
        <v>0</v>
      </c>
      <c r="Q3801" s="17">
        <f>VLOOKUP($K3801,[1]Budget!$V:$AE,10,0)*IF($C3801="1 - Revenues",1,IF(AND($C3801="5 - Transfers",MID(K3801,15,1)="4"),1,-1))</f>
        <v>0</v>
      </c>
      <c r="S3801" s="18" t="b">
        <f>IF(LEFT(C3801,1)="1",1,-1)*SUMIF([1]Budget!V:V,'Budget Worksheet for Pivot Tabl'!K3801,[1]Budget!AC:AC)=P3801</f>
        <v>1</v>
      </c>
    </row>
    <row r="3802" spans="1:19" x14ac:dyDescent="0.25">
      <c r="A3802" t="s">
        <v>63</v>
      </c>
      <c r="B3802" t="s">
        <v>64</v>
      </c>
      <c r="C3802" t="s">
        <v>9</v>
      </c>
      <c r="D3802" t="str">
        <f t="shared" si="59"/>
        <v>OUTFLOWS</v>
      </c>
      <c r="E3802" t="s">
        <v>112</v>
      </c>
      <c r="F3802" t="s">
        <v>113</v>
      </c>
      <c r="G3802" t="s">
        <v>2965</v>
      </c>
      <c r="H3802" t="s">
        <v>2966</v>
      </c>
      <c r="I3802" t="s">
        <v>4887</v>
      </c>
      <c r="J3802" t="s">
        <v>4888</v>
      </c>
      <c r="K3802" t="s">
        <v>4895</v>
      </c>
      <c r="L3802" t="s">
        <v>2980</v>
      </c>
      <c r="M3802" s="17">
        <f>VLOOKUP($K3802,[1]Budget!$V:$AE,5,0)*IF($C3802="1 - Revenues",1,IF(AND($C3802="5 - Transfers",MID(I3802,15,1)="4"),1,-1))</f>
        <v>0</v>
      </c>
      <c r="N3802" s="17">
        <f>VLOOKUP($K3802,[1]Budget!$V:$AE,6,0)*IF($C3802="1 - Revenues",1,IF(AND($C3802="5 - Transfers",MID(J3802,15,1)="4"),1,-1))</f>
        <v>-3000</v>
      </c>
      <c r="O3802" s="17">
        <f>IFERROR(IF(RIGHT(LEFT(K3802,15),1)="4",VLOOKUP(K3802,'[1]Budget Worksheet'!A:B,2,0),-1*VLOOKUP(K3802,'[1]Budget Worksheet'!A:B,2,0)),0)</f>
        <v>0</v>
      </c>
      <c r="P3802" s="17">
        <f>VLOOKUP($K3802,[1]Budget!$V:$AE,8,0)*IF($C3802="1 - Revenues",1,IF(AND($C3802="5 - Transfers",MID($K3802,15,1)="4"),1,-1))</f>
        <v>0</v>
      </c>
      <c r="Q3802" s="17">
        <f>VLOOKUP($K3802,[1]Budget!$V:$AE,10,0)*IF($C3802="1 - Revenues",1,IF(AND($C3802="5 - Transfers",MID(K3802,15,1)="4"),1,-1))</f>
        <v>0</v>
      </c>
      <c r="S3802" s="18" t="b">
        <f>IF(LEFT(C3802,1)="1",1,-1)*SUMIF([1]Budget!V:V,'Budget Worksheet for Pivot Tabl'!K3802,[1]Budget!AC:AC)=P3802</f>
        <v>1</v>
      </c>
    </row>
    <row r="3803" spans="1:19" x14ac:dyDescent="0.25">
      <c r="A3803" t="s">
        <v>63</v>
      </c>
      <c r="B3803" t="s">
        <v>64</v>
      </c>
      <c r="C3803" t="s">
        <v>9</v>
      </c>
      <c r="D3803" t="str">
        <f t="shared" si="59"/>
        <v>OUTFLOWS</v>
      </c>
      <c r="E3803" t="s">
        <v>112</v>
      </c>
      <c r="F3803" t="s">
        <v>113</v>
      </c>
      <c r="G3803" t="s">
        <v>2965</v>
      </c>
      <c r="H3803" t="s">
        <v>2966</v>
      </c>
      <c r="I3803" t="s">
        <v>4887</v>
      </c>
      <c r="J3803" t="s">
        <v>4888</v>
      </c>
      <c r="K3803" t="s">
        <v>4896</v>
      </c>
      <c r="L3803" t="s">
        <v>2950</v>
      </c>
      <c r="M3803" s="17">
        <f>VLOOKUP($K3803,[1]Budget!$V:$AE,5,0)*IF($C3803="1 - Revenues",1,IF(AND($C3803="5 - Transfers",MID(I3803,15,1)="4"),1,-1))</f>
        <v>-5000</v>
      </c>
      <c r="N3803" s="17">
        <f>VLOOKUP($K3803,[1]Budget!$V:$AE,6,0)*IF($C3803="1 - Revenues",1,IF(AND($C3803="5 - Transfers",MID(J3803,15,1)="4"),1,-1))</f>
        <v>-3000</v>
      </c>
      <c r="O3803" s="17">
        <f>IFERROR(IF(RIGHT(LEFT(K3803,15),1)="4",VLOOKUP(K3803,'[1]Budget Worksheet'!A:B,2,0),-1*VLOOKUP(K3803,'[1]Budget Worksheet'!A:B,2,0)),0)</f>
        <v>0</v>
      </c>
      <c r="P3803" s="17">
        <f>VLOOKUP($K3803,[1]Budget!$V:$AE,8,0)*IF($C3803="1 - Revenues",1,IF(AND($C3803="5 - Transfers",MID($K3803,15,1)="4"),1,-1))</f>
        <v>0</v>
      </c>
      <c r="Q3803" s="17">
        <f>VLOOKUP($K3803,[1]Budget!$V:$AE,10,0)*IF($C3803="1 - Revenues",1,IF(AND($C3803="5 - Transfers",MID(K3803,15,1)="4"),1,-1))</f>
        <v>0</v>
      </c>
      <c r="S3803" s="18" t="b">
        <f>IF(LEFT(C3803,1)="1",1,-1)*SUMIF([1]Budget!V:V,'Budget Worksheet for Pivot Tabl'!K3803,[1]Budget!AC:AC)=P3803</f>
        <v>1</v>
      </c>
    </row>
    <row r="3804" spans="1:19" x14ac:dyDescent="0.25">
      <c r="A3804" t="s">
        <v>63</v>
      </c>
      <c r="B3804" t="s">
        <v>64</v>
      </c>
      <c r="C3804" t="s">
        <v>9</v>
      </c>
      <c r="D3804" t="str">
        <f t="shared" si="59"/>
        <v>OUTFLOWS</v>
      </c>
      <c r="E3804" t="s">
        <v>112</v>
      </c>
      <c r="F3804" t="s">
        <v>113</v>
      </c>
      <c r="G3804" t="s">
        <v>2965</v>
      </c>
      <c r="H3804" t="s">
        <v>2966</v>
      </c>
      <c r="I3804" t="s">
        <v>4887</v>
      </c>
      <c r="J3804" t="s">
        <v>4888</v>
      </c>
      <c r="K3804" t="s">
        <v>4897</v>
      </c>
      <c r="L3804" t="s">
        <v>1398</v>
      </c>
      <c r="M3804" s="17">
        <f>VLOOKUP($K3804,[1]Budget!$V:$AE,5,0)*IF($C3804="1 - Revenues",1,IF(AND($C3804="5 - Transfers",MID(I3804,15,1)="4"),1,-1))</f>
        <v>-1000</v>
      </c>
      <c r="N3804" s="17">
        <f>VLOOKUP($K3804,[1]Budget!$V:$AE,6,0)*IF($C3804="1 - Revenues",1,IF(AND($C3804="5 - Transfers",MID(J3804,15,1)="4"),1,-1))</f>
        <v>-3000</v>
      </c>
      <c r="O3804" s="17">
        <f>IFERROR(IF(RIGHT(LEFT(K3804,15),1)="4",VLOOKUP(K3804,'[1]Budget Worksheet'!A:B,2,0),-1*VLOOKUP(K3804,'[1]Budget Worksheet'!A:B,2,0)),0)</f>
        <v>0</v>
      </c>
      <c r="P3804" s="17">
        <f>VLOOKUP($K3804,[1]Budget!$V:$AE,8,0)*IF($C3804="1 - Revenues",1,IF(AND($C3804="5 - Transfers",MID($K3804,15,1)="4"),1,-1))</f>
        <v>0</v>
      </c>
      <c r="Q3804" s="17">
        <f>VLOOKUP($K3804,[1]Budget!$V:$AE,10,0)*IF($C3804="1 - Revenues",1,IF(AND($C3804="5 - Transfers",MID(K3804,15,1)="4"),1,-1))</f>
        <v>0</v>
      </c>
      <c r="S3804" s="18" t="b">
        <f>IF(LEFT(C3804,1)="1",1,-1)*SUMIF([1]Budget!V:V,'Budget Worksheet for Pivot Tabl'!K3804,[1]Budget!AC:AC)=P3804</f>
        <v>1</v>
      </c>
    </row>
    <row r="3805" spans="1:19" x14ac:dyDescent="0.25">
      <c r="A3805" t="s">
        <v>63</v>
      </c>
      <c r="B3805" t="s">
        <v>64</v>
      </c>
      <c r="C3805" t="s">
        <v>9</v>
      </c>
      <c r="D3805" t="str">
        <f t="shared" si="59"/>
        <v>OUTFLOWS</v>
      </c>
      <c r="E3805" t="s">
        <v>112</v>
      </c>
      <c r="F3805" t="s">
        <v>113</v>
      </c>
      <c r="G3805" t="s">
        <v>2965</v>
      </c>
      <c r="H3805" t="s">
        <v>2966</v>
      </c>
      <c r="I3805" t="s">
        <v>4887</v>
      </c>
      <c r="J3805" t="s">
        <v>4888</v>
      </c>
      <c r="K3805" t="s">
        <v>4898</v>
      </c>
      <c r="L3805" t="s">
        <v>498</v>
      </c>
      <c r="M3805" s="17">
        <f>VLOOKUP($K3805,[1]Budget!$V:$AE,5,0)*IF($C3805="1 - Revenues",1,IF(AND($C3805="5 - Transfers",MID(I3805,15,1)="4"),1,-1))</f>
        <v>0</v>
      </c>
      <c r="N3805" s="17">
        <f>VLOOKUP($K3805,[1]Budget!$V:$AE,6,0)*IF($C3805="1 - Revenues",1,IF(AND($C3805="5 - Transfers",MID(J3805,15,1)="4"),1,-1))</f>
        <v>0</v>
      </c>
      <c r="O3805" s="17">
        <f>IFERROR(IF(RIGHT(LEFT(K3805,15),1)="4",VLOOKUP(K3805,'[1]Budget Worksheet'!A:B,2,0),-1*VLOOKUP(K3805,'[1]Budget Worksheet'!A:B,2,0)),0)</f>
        <v>0</v>
      </c>
      <c r="P3805" s="17">
        <f>VLOOKUP($K3805,[1]Budget!$V:$AE,8,0)*IF($C3805="1 - Revenues",1,IF(AND($C3805="5 - Transfers",MID($K3805,15,1)="4"),1,-1))</f>
        <v>0</v>
      </c>
      <c r="Q3805" s="17">
        <f>VLOOKUP($K3805,[1]Budget!$V:$AE,10,0)*IF($C3805="1 - Revenues",1,IF(AND($C3805="5 - Transfers",MID(K3805,15,1)="4"),1,-1))</f>
        <v>0</v>
      </c>
      <c r="S3805" s="18" t="b">
        <f>IF(LEFT(C3805,1)="1",1,-1)*SUMIF([1]Budget!V:V,'Budget Worksheet for Pivot Tabl'!K3805,[1]Budget!AC:AC)=P3805</f>
        <v>1</v>
      </c>
    </row>
    <row r="3806" spans="1:19" x14ac:dyDescent="0.25">
      <c r="A3806" t="s">
        <v>63</v>
      </c>
      <c r="B3806" t="s">
        <v>64</v>
      </c>
      <c r="C3806" t="s">
        <v>9</v>
      </c>
      <c r="D3806" t="str">
        <f t="shared" si="59"/>
        <v>OUTFLOWS</v>
      </c>
      <c r="E3806" t="s">
        <v>112</v>
      </c>
      <c r="F3806" t="s">
        <v>113</v>
      </c>
      <c r="G3806" t="s">
        <v>2965</v>
      </c>
      <c r="H3806" t="s">
        <v>2966</v>
      </c>
      <c r="I3806" t="s">
        <v>4887</v>
      </c>
      <c r="J3806" t="s">
        <v>4888</v>
      </c>
      <c r="K3806" t="s">
        <v>4899</v>
      </c>
      <c r="L3806" t="s">
        <v>2484</v>
      </c>
      <c r="M3806" s="17">
        <f>VLOOKUP($K3806,[1]Budget!$V:$AE,5,0)*IF($C3806="1 - Revenues",1,IF(AND($C3806="5 - Transfers",MID(I3806,15,1)="4"),1,-1))</f>
        <v>-5000</v>
      </c>
      <c r="N3806" s="17">
        <f>VLOOKUP($K3806,[1]Budget!$V:$AE,6,0)*IF($C3806="1 - Revenues",1,IF(AND($C3806="5 - Transfers",MID(J3806,15,1)="4"),1,-1))</f>
        <v>-5000</v>
      </c>
      <c r="O3806" s="17">
        <f>IFERROR(IF(RIGHT(LEFT(K3806,15),1)="4",VLOOKUP(K3806,'[1]Budget Worksheet'!A:B,2,0),-1*VLOOKUP(K3806,'[1]Budget Worksheet'!A:B,2,0)),0)</f>
        <v>0</v>
      </c>
      <c r="P3806" s="17">
        <f>VLOOKUP($K3806,[1]Budget!$V:$AE,8,0)*IF($C3806="1 - Revenues",1,IF(AND($C3806="5 - Transfers",MID($K3806,15,1)="4"),1,-1))</f>
        <v>0</v>
      </c>
      <c r="Q3806" s="17">
        <f>VLOOKUP($K3806,[1]Budget!$V:$AE,10,0)*IF($C3806="1 - Revenues",1,IF(AND($C3806="5 - Transfers",MID(K3806,15,1)="4"),1,-1))</f>
        <v>0</v>
      </c>
      <c r="S3806" s="18" t="b">
        <f>IF(LEFT(C3806,1)="1",1,-1)*SUMIF([1]Budget!V:V,'Budget Worksheet for Pivot Tabl'!K3806,[1]Budget!AC:AC)=P3806</f>
        <v>1</v>
      </c>
    </row>
    <row r="3807" spans="1:19" x14ac:dyDescent="0.25">
      <c r="A3807" t="s">
        <v>63</v>
      </c>
      <c r="B3807" t="s">
        <v>64</v>
      </c>
      <c r="C3807" t="s">
        <v>9</v>
      </c>
      <c r="D3807" t="str">
        <f t="shared" si="59"/>
        <v>OUTFLOWS</v>
      </c>
      <c r="E3807" t="s">
        <v>112</v>
      </c>
      <c r="F3807" t="s">
        <v>113</v>
      </c>
      <c r="G3807" t="s">
        <v>2965</v>
      </c>
      <c r="H3807" t="s">
        <v>2966</v>
      </c>
      <c r="I3807" t="s">
        <v>4887</v>
      </c>
      <c r="J3807" t="s">
        <v>4888</v>
      </c>
      <c r="K3807" t="s">
        <v>4900</v>
      </c>
      <c r="L3807" t="s">
        <v>2986</v>
      </c>
      <c r="M3807" s="17">
        <f>VLOOKUP($K3807,[1]Budget!$V:$AE,5,0)*IF($C3807="1 - Revenues",1,IF(AND($C3807="5 - Transfers",MID(I3807,15,1)="4"),1,-1))</f>
        <v>-15000</v>
      </c>
      <c r="N3807" s="17">
        <f>VLOOKUP($K3807,[1]Budget!$V:$AE,6,0)*IF($C3807="1 - Revenues",1,IF(AND($C3807="5 - Transfers",MID(J3807,15,1)="4"),1,-1))</f>
        <v>-18000</v>
      </c>
      <c r="O3807" s="17">
        <f>IFERROR(IF(RIGHT(LEFT(K3807,15),1)="4",VLOOKUP(K3807,'[1]Budget Worksheet'!A:B,2,0),-1*VLOOKUP(K3807,'[1]Budget Worksheet'!A:B,2,0)),0)</f>
        <v>0</v>
      </c>
      <c r="P3807" s="17">
        <f>VLOOKUP($K3807,[1]Budget!$V:$AE,8,0)*IF($C3807="1 - Revenues",1,IF(AND($C3807="5 - Transfers",MID($K3807,15,1)="4"),1,-1))</f>
        <v>0</v>
      </c>
      <c r="Q3807" s="17">
        <f>VLOOKUP($K3807,[1]Budget!$V:$AE,10,0)*IF($C3807="1 - Revenues",1,IF(AND($C3807="5 - Transfers",MID(K3807,15,1)="4"),1,-1))</f>
        <v>0</v>
      </c>
      <c r="S3807" s="18" t="b">
        <f>IF(LEFT(C3807,1)="1",1,-1)*SUMIF([1]Budget!V:V,'Budget Worksheet for Pivot Tabl'!K3807,[1]Budget!AC:AC)=P3807</f>
        <v>1</v>
      </c>
    </row>
    <row r="3808" spans="1:19" x14ac:dyDescent="0.25">
      <c r="A3808" t="s">
        <v>63</v>
      </c>
      <c r="B3808" t="s">
        <v>64</v>
      </c>
      <c r="C3808" t="s">
        <v>7</v>
      </c>
      <c r="D3808" t="str">
        <f t="shared" si="59"/>
        <v>INFLOWS</v>
      </c>
      <c r="E3808" t="s">
        <v>112</v>
      </c>
      <c r="F3808" t="s">
        <v>113</v>
      </c>
      <c r="G3808" t="s">
        <v>2965</v>
      </c>
      <c r="H3808" t="s">
        <v>2966</v>
      </c>
      <c r="I3808" t="s">
        <v>4901</v>
      </c>
      <c r="J3808" t="s">
        <v>4902</v>
      </c>
      <c r="K3808" t="s">
        <v>4903</v>
      </c>
      <c r="L3808" t="s">
        <v>4731</v>
      </c>
      <c r="M3808" s="17">
        <f>VLOOKUP($K3808,[1]Budget!$V:$AE,5,0)*IF($C3808="1 - Revenues",1,IF(AND($C3808="5 - Transfers",MID(I3808,15,1)="4"),1,-1))</f>
        <v>83000</v>
      </c>
      <c r="N3808" s="17">
        <f>VLOOKUP($K3808,[1]Budget!$V:$AE,6,0)*IF($C3808="1 - Revenues",1,IF(AND($C3808="5 - Transfers",MID(J3808,15,1)="4"),1,-1))</f>
        <v>0</v>
      </c>
      <c r="O3808" s="17">
        <f>IFERROR(IF(RIGHT(LEFT(K3808,15),1)="4",VLOOKUP(K3808,'[1]Budget Worksheet'!A:B,2,0),-1*VLOOKUP(K3808,'[1]Budget Worksheet'!A:B,2,0)),0)</f>
        <v>0</v>
      </c>
      <c r="P3808" s="17">
        <f>VLOOKUP($K3808,[1]Budget!$V:$AE,8,0)*IF($C3808="1 - Revenues",1,IF(AND($C3808="5 - Transfers",MID($K3808,15,1)="4"),1,-1))</f>
        <v>0</v>
      </c>
      <c r="Q3808" s="17">
        <f>VLOOKUP($K3808,[1]Budget!$V:$AE,10,0)*IF($C3808="1 - Revenues",1,IF(AND($C3808="5 - Transfers",MID(K3808,15,1)="4"),1,-1))</f>
        <v>0</v>
      </c>
      <c r="S3808" s="18" t="b">
        <f>IF(LEFT(C3808,1)="1",1,-1)*SUMIF([1]Budget!V:V,'Budget Worksheet for Pivot Tabl'!K3808,[1]Budget!AC:AC)=P3808</f>
        <v>1</v>
      </c>
    </row>
    <row r="3809" spans="1:19" x14ac:dyDescent="0.25">
      <c r="A3809" t="s">
        <v>63</v>
      </c>
      <c r="B3809" t="s">
        <v>64</v>
      </c>
      <c r="C3809" t="s">
        <v>8</v>
      </c>
      <c r="D3809" t="str">
        <f t="shared" si="59"/>
        <v>OUTFLOWS</v>
      </c>
      <c r="E3809" t="s">
        <v>112</v>
      </c>
      <c r="F3809" t="s">
        <v>113</v>
      </c>
      <c r="G3809" t="s">
        <v>2965</v>
      </c>
      <c r="H3809" t="s">
        <v>2966</v>
      </c>
      <c r="I3809" t="s">
        <v>4901</v>
      </c>
      <c r="J3809" t="s">
        <v>4902</v>
      </c>
      <c r="K3809" t="s">
        <v>4904</v>
      </c>
      <c r="L3809" t="s">
        <v>472</v>
      </c>
      <c r="M3809" s="17">
        <f>VLOOKUP($K3809,[1]Budget!$V:$AE,5,0)*IF($C3809="1 - Revenues",1,IF(AND($C3809="5 - Transfers",MID(I3809,15,1)="4"),1,-1))</f>
        <v>0</v>
      </c>
      <c r="N3809" s="17">
        <f>VLOOKUP($K3809,[1]Budget!$V:$AE,6,0)*IF($C3809="1 - Revenues",1,IF(AND($C3809="5 - Transfers",MID(J3809,15,1)="4"),1,-1))</f>
        <v>0</v>
      </c>
      <c r="O3809" s="17">
        <f>IFERROR(IF(RIGHT(LEFT(K3809,15),1)="4",VLOOKUP(K3809,'[1]Budget Worksheet'!A:B,2,0),-1*VLOOKUP(K3809,'[1]Budget Worksheet'!A:B,2,0)),0)</f>
        <v>0</v>
      </c>
      <c r="P3809" s="17">
        <f>VLOOKUP($K3809,[1]Budget!$V:$AE,8,0)*IF($C3809="1 - Revenues",1,IF(AND($C3809="5 - Transfers",MID($K3809,15,1)="4"),1,-1))</f>
        <v>0</v>
      </c>
      <c r="Q3809" s="17">
        <f>VLOOKUP($K3809,[1]Budget!$V:$AE,10,0)*IF($C3809="1 - Revenues",1,IF(AND($C3809="5 - Transfers",MID(K3809,15,1)="4"),1,-1))</f>
        <v>0</v>
      </c>
      <c r="S3809" s="18" t="b">
        <f>IF(LEFT(C3809,1)="1",1,-1)*SUMIF([1]Budget!V:V,'Budget Worksheet for Pivot Tabl'!K3809,[1]Budget!AC:AC)=P3809</f>
        <v>1</v>
      </c>
    </row>
    <row r="3810" spans="1:19" x14ac:dyDescent="0.25">
      <c r="A3810" t="s">
        <v>63</v>
      </c>
      <c r="B3810" t="s">
        <v>64</v>
      </c>
      <c r="C3810" t="s">
        <v>9</v>
      </c>
      <c r="D3810" t="str">
        <f t="shared" si="59"/>
        <v>OUTFLOWS</v>
      </c>
      <c r="E3810" t="s">
        <v>112</v>
      </c>
      <c r="F3810" t="s">
        <v>113</v>
      </c>
      <c r="G3810" t="s">
        <v>2965</v>
      </c>
      <c r="H3810" t="s">
        <v>2966</v>
      </c>
      <c r="I3810" t="s">
        <v>4901</v>
      </c>
      <c r="J3810" t="s">
        <v>4902</v>
      </c>
      <c r="K3810" t="s">
        <v>4905</v>
      </c>
      <c r="L3810" t="s">
        <v>723</v>
      </c>
      <c r="M3810" s="17">
        <f>VLOOKUP($K3810,[1]Budget!$V:$AE,5,0)*IF($C3810="1 - Revenues",1,IF(AND($C3810="5 - Transfers",MID(I3810,15,1)="4"),1,-1))</f>
        <v>-2000</v>
      </c>
      <c r="N3810" s="17">
        <f>VLOOKUP($K3810,[1]Budget!$V:$AE,6,0)*IF($C3810="1 - Revenues",1,IF(AND($C3810="5 - Transfers",MID(J3810,15,1)="4"),1,-1))</f>
        <v>-2000</v>
      </c>
      <c r="O3810" s="17">
        <f>IFERROR(IF(RIGHT(LEFT(K3810,15),1)="4",VLOOKUP(K3810,'[1]Budget Worksheet'!A:B,2,0),-1*VLOOKUP(K3810,'[1]Budget Worksheet'!A:B,2,0)),0)</f>
        <v>0</v>
      </c>
      <c r="P3810" s="17">
        <f>VLOOKUP($K3810,[1]Budget!$V:$AE,8,0)*IF($C3810="1 - Revenues",1,IF(AND($C3810="5 - Transfers",MID($K3810,15,1)="4"),1,-1))</f>
        <v>0</v>
      </c>
      <c r="Q3810" s="17">
        <f>VLOOKUP($K3810,[1]Budget!$V:$AE,10,0)*IF($C3810="1 - Revenues",1,IF(AND($C3810="5 - Transfers",MID(K3810,15,1)="4"),1,-1))</f>
        <v>0</v>
      </c>
      <c r="S3810" s="18" t="b">
        <f>IF(LEFT(C3810,1)="1",1,-1)*SUMIF([1]Budget!V:V,'Budget Worksheet for Pivot Tabl'!K3810,[1]Budget!AC:AC)=P3810</f>
        <v>1</v>
      </c>
    </row>
    <row r="3811" spans="1:19" x14ac:dyDescent="0.25">
      <c r="A3811" t="s">
        <v>63</v>
      </c>
      <c r="B3811" t="s">
        <v>64</v>
      </c>
      <c r="C3811" t="s">
        <v>9</v>
      </c>
      <c r="D3811" t="str">
        <f t="shared" si="59"/>
        <v>OUTFLOWS</v>
      </c>
      <c r="E3811" t="s">
        <v>112</v>
      </c>
      <c r="F3811" t="s">
        <v>113</v>
      </c>
      <c r="G3811" t="s">
        <v>2965</v>
      </c>
      <c r="H3811" t="s">
        <v>2966</v>
      </c>
      <c r="I3811" t="s">
        <v>4901</v>
      </c>
      <c r="J3811" t="s">
        <v>4902</v>
      </c>
      <c r="K3811" t="s">
        <v>4906</v>
      </c>
      <c r="L3811" t="s">
        <v>1274</v>
      </c>
      <c r="M3811" s="17">
        <f>VLOOKUP($K3811,[1]Budget!$V:$AE,5,0)*IF($C3811="1 - Revenues",1,IF(AND($C3811="5 - Transfers",MID(I3811,15,1)="4"),1,-1))</f>
        <v>0</v>
      </c>
      <c r="N3811" s="17">
        <f>VLOOKUP($K3811,[1]Budget!$V:$AE,6,0)*IF($C3811="1 - Revenues",1,IF(AND($C3811="5 - Transfers",MID(J3811,15,1)="4"),1,-1))</f>
        <v>0</v>
      </c>
      <c r="O3811" s="17">
        <f>IFERROR(IF(RIGHT(LEFT(K3811,15),1)="4",VLOOKUP(K3811,'[1]Budget Worksheet'!A:B,2,0),-1*VLOOKUP(K3811,'[1]Budget Worksheet'!A:B,2,0)),0)</f>
        <v>0</v>
      </c>
      <c r="P3811" s="17">
        <f>VLOOKUP($K3811,[1]Budget!$V:$AE,8,0)*IF($C3811="1 - Revenues",1,IF(AND($C3811="5 - Transfers",MID($K3811,15,1)="4"),1,-1))</f>
        <v>0</v>
      </c>
      <c r="Q3811" s="17">
        <f>VLOOKUP($K3811,[1]Budget!$V:$AE,10,0)*IF($C3811="1 - Revenues",1,IF(AND($C3811="5 - Transfers",MID(K3811,15,1)="4"),1,-1))</f>
        <v>0</v>
      </c>
      <c r="S3811" s="18" t="b">
        <f>IF(LEFT(C3811,1)="1",1,-1)*SUMIF([1]Budget!V:V,'Budget Worksheet for Pivot Tabl'!K3811,[1]Budget!AC:AC)=P3811</f>
        <v>1</v>
      </c>
    </row>
    <row r="3812" spans="1:19" x14ac:dyDescent="0.25">
      <c r="A3812" t="s">
        <v>63</v>
      </c>
      <c r="B3812" t="s">
        <v>64</v>
      </c>
      <c r="C3812" t="s">
        <v>9</v>
      </c>
      <c r="D3812" t="str">
        <f t="shared" si="59"/>
        <v>OUTFLOWS</v>
      </c>
      <c r="E3812" t="s">
        <v>112</v>
      </c>
      <c r="F3812" t="s">
        <v>113</v>
      </c>
      <c r="G3812" t="s">
        <v>2965</v>
      </c>
      <c r="H3812" t="s">
        <v>2966</v>
      </c>
      <c r="I3812" t="s">
        <v>4901</v>
      </c>
      <c r="J3812" t="s">
        <v>4902</v>
      </c>
      <c r="K3812" t="s">
        <v>4907</v>
      </c>
      <c r="L3812" t="s">
        <v>482</v>
      </c>
      <c r="M3812" s="17">
        <f>VLOOKUP($K3812,[1]Budget!$V:$AE,5,0)*IF($C3812="1 - Revenues",1,IF(AND($C3812="5 - Transfers",MID(I3812,15,1)="4"),1,-1))</f>
        <v>0</v>
      </c>
      <c r="N3812" s="17">
        <f>VLOOKUP($K3812,[1]Budget!$V:$AE,6,0)*IF($C3812="1 - Revenues",1,IF(AND($C3812="5 - Transfers",MID(J3812,15,1)="4"),1,-1))</f>
        <v>0</v>
      </c>
      <c r="O3812" s="17">
        <f>IFERROR(IF(RIGHT(LEFT(K3812,15),1)="4",VLOOKUP(K3812,'[1]Budget Worksheet'!A:B,2,0),-1*VLOOKUP(K3812,'[1]Budget Worksheet'!A:B,2,0)),0)</f>
        <v>0</v>
      </c>
      <c r="P3812" s="17">
        <f>VLOOKUP($K3812,[1]Budget!$V:$AE,8,0)*IF($C3812="1 - Revenues",1,IF(AND($C3812="5 - Transfers",MID($K3812,15,1)="4"),1,-1))</f>
        <v>0</v>
      </c>
      <c r="Q3812" s="17">
        <f>VLOOKUP($K3812,[1]Budget!$V:$AE,10,0)*IF($C3812="1 - Revenues",1,IF(AND($C3812="5 - Transfers",MID(K3812,15,1)="4"),1,-1))</f>
        <v>0</v>
      </c>
      <c r="S3812" s="18" t="b">
        <f>IF(LEFT(C3812,1)="1",1,-1)*SUMIF([1]Budget!V:V,'Budget Worksheet for Pivot Tabl'!K3812,[1]Budget!AC:AC)=P3812</f>
        <v>1</v>
      </c>
    </row>
    <row r="3813" spans="1:19" x14ac:dyDescent="0.25">
      <c r="A3813" t="s">
        <v>63</v>
      </c>
      <c r="B3813" t="s">
        <v>64</v>
      </c>
      <c r="C3813" t="s">
        <v>9</v>
      </c>
      <c r="D3813" t="str">
        <f t="shared" si="59"/>
        <v>OUTFLOWS</v>
      </c>
      <c r="E3813" t="s">
        <v>112</v>
      </c>
      <c r="F3813" t="s">
        <v>113</v>
      </c>
      <c r="G3813" t="s">
        <v>2965</v>
      </c>
      <c r="H3813" t="s">
        <v>2966</v>
      </c>
      <c r="I3813" t="s">
        <v>4901</v>
      </c>
      <c r="J3813" t="s">
        <v>4902</v>
      </c>
      <c r="K3813" t="s">
        <v>4908</v>
      </c>
      <c r="L3813" t="s">
        <v>2980</v>
      </c>
      <c r="M3813" s="17">
        <f>VLOOKUP($K3813,[1]Budget!$V:$AE,5,0)*IF($C3813="1 - Revenues",1,IF(AND($C3813="5 - Transfers",MID(I3813,15,1)="4"),1,-1))</f>
        <v>0</v>
      </c>
      <c r="N3813" s="17">
        <f>VLOOKUP($K3813,[1]Budget!$V:$AE,6,0)*IF($C3813="1 - Revenues",1,IF(AND($C3813="5 - Transfers",MID(J3813,15,1)="4"),1,-1))</f>
        <v>-4000</v>
      </c>
      <c r="O3813" s="17">
        <f>IFERROR(IF(RIGHT(LEFT(K3813,15),1)="4",VLOOKUP(K3813,'[1]Budget Worksheet'!A:B,2,0),-1*VLOOKUP(K3813,'[1]Budget Worksheet'!A:B,2,0)),0)</f>
        <v>0</v>
      </c>
      <c r="P3813" s="17">
        <f>VLOOKUP($K3813,[1]Budget!$V:$AE,8,0)*IF($C3813="1 - Revenues",1,IF(AND($C3813="5 - Transfers",MID($K3813,15,1)="4"),1,-1))</f>
        <v>0</v>
      </c>
      <c r="Q3813" s="17">
        <f>VLOOKUP($K3813,[1]Budget!$V:$AE,10,0)*IF($C3813="1 - Revenues",1,IF(AND($C3813="5 - Transfers",MID(K3813,15,1)="4"),1,-1))</f>
        <v>0</v>
      </c>
      <c r="S3813" s="18" t="b">
        <f>IF(LEFT(C3813,1)="1",1,-1)*SUMIF([1]Budget!V:V,'Budget Worksheet for Pivot Tabl'!K3813,[1]Budget!AC:AC)=P3813</f>
        <v>1</v>
      </c>
    </row>
    <row r="3814" spans="1:19" x14ac:dyDescent="0.25">
      <c r="A3814" t="s">
        <v>63</v>
      </c>
      <c r="B3814" t="s">
        <v>64</v>
      </c>
      <c r="C3814" t="s">
        <v>9</v>
      </c>
      <c r="D3814" t="str">
        <f t="shared" si="59"/>
        <v>OUTFLOWS</v>
      </c>
      <c r="E3814" t="s">
        <v>112</v>
      </c>
      <c r="F3814" t="s">
        <v>113</v>
      </c>
      <c r="G3814" t="s">
        <v>2965</v>
      </c>
      <c r="H3814" t="s">
        <v>2966</v>
      </c>
      <c r="I3814" t="s">
        <v>4901</v>
      </c>
      <c r="J3814" t="s">
        <v>4902</v>
      </c>
      <c r="K3814" t="s">
        <v>4909</v>
      </c>
      <c r="L3814" t="s">
        <v>2950</v>
      </c>
      <c r="M3814" s="17">
        <f>VLOOKUP($K3814,[1]Budget!$V:$AE,5,0)*IF($C3814="1 - Revenues",1,IF(AND($C3814="5 - Transfers",MID(I3814,15,1)="4"),1,-1))</f>
        <v>0</v>
      </c>
      <c r="N3814" s="17">
        <f>VLOOKUP($K3814,[1]Budget!$V:$AE,6,0)*IF($C3814="1 - Revenues",1,IF(AND($C3814="5 - Transfers",MID(J3814,15,1)="4"),1,-1))</f>
        <v>-3000</v>
      </c>
      <c r="O3814" s="17">
        <f>IFERROR(IF(RIGHT(LEFT(K3814,15),1)="4",VLOOKUP(K3814,'[1]Budget Worksheet'!A:B,2,0),-1*VLOOKUP(K3814,'[1]Budget Worksheet'!A:B,2,0)),0)</f>
        <v>0</v>
      </c>
      <c r="P3814" s="17">
        <f>VLOOKUP($K3814,[1]Budget!$V:$AE,8,0)*IF($C3814="1 - Revenues",1,IF(AND($C3814="5 - Transfers",MID($K3814,15,1)="4"),1,-1))</f>
        <v>0</v>
      </c>
      <c r="Q3814" s="17">
        <f>VLOOKUP($K3814,[1]Budget!$V:$AE,10,0)*IF($C3814="1 - Revenues",1,IF(AND($C3814="5 - Transfers",MID(K3814,15,1)="4"),1,-1))</f>
        <v>0</v>
      </c>
      <c r="S3814" s="18" t="b">
        <f>IF(LEFT(C3814,1)="1",1,-1)*SUMIF([1]Budget!V:V,'Budget Worksheet for Pivot Tabl'!K3814,[1]Budget!AC:AC)=P3814</f>
        <v>1</v>
      </c>
    </row>
    <row r="3815" spans="1:19" x14ac:dyDescent="0.25">
      <c r="A3815" t="s">
        <v>63</v>
      </c>
      <c r="B3815" t="s">
        <v>64</v>
      </c>
      <c r="C3815" t="s">
        <v>9</v>
      </c>
      <c r="D3815" t="str">
        <f t="shared" si="59"/>
        <v>OUTFLOWS</v>
      </c>
      <c r="E3815" t="s">
        <v>112</v>
      </c>
      <c r="F3815" t="s">
        <v>113</v>
      </c>
      <c r="G3815" t="s">
        <v>2965</v>
      </c>
      <c r="H3815" t="s">
        <v>2966</v>
      </c>
      <c r="I3815" t="s">
        <v>4901</v>
      </c>
      <c r="J3815" t="s">
        <v>4902</v>
      </c>
      <c r="K3815" t="s">
        <v>4910</v>
      </c>
      <c r="L3815" t="s">
        <v>1398</v>
      </c>
      <c r="M3815" s="17">
        <f>VLOOKUP($K3815,[1]Budget!$V:$AE,5,0)*IF($C3815="1 - Revenues",1,IF(AND($C3815="5 - Transfers",MID(I3815,15,1)="4"),1,-1))</f>
        <v>0</v>
      </c>
      <c r="N3815" s="17">
        <f>VLOOKUP($K3815,[1]Budget!$V:$AE,6,0)*IF($C3815="1 - Revenues",1,IF(AND($C3815="5 - Transfers",MID(J3815,15,1)="4"),1,-1))</f>
        <v>-2000</v>
      </c>
      <c r="O3815" s="17">
        <f>IFERROR(IF(RIGHT(LEFT(K3815,15),1)="4",VLOOKUP(K3815,'[1]Budget Worksheet'!A:B,2,0),-1*VLOOKUP(K3815,'[1]Budget Worksheet'!A:B,2,0)),0)</f>
        <v>0</v>
      </c>
      <c r="P3815" s="17">
        <f>VLOOKUP($K3815,[1]Budget!$V:$AE,8,0)*IF($C3815="1 - Revenues",1,IF(AND($C3815="5 - Transfers",MID($K3815,15,1)="4"),1,-1))</f>
        <v>0</v>
      </c>
      <c r="Q3815" s="17">
        <f>VLOOKUP($K3815,[1]Budget!$V:$AE,10,0)*IF($C3815="1 - Revenues",1,IF(AND($C3815="5 - Transfers",MID(K3815,15,1)="4"),1,-1))</f>
        <v>0</v>
      </c>
      <c r="S3815" s="18" t="b">
        <f>IF(LEFT(C3815,1)="1",1,-1)*SUMIF([1]Budget!V:V,'Budget Worksheet for Pivot Tabl'!K3815,[1]Budget!AC:AC)=P3815</f>
        <v>1</v>
      </c>
    </row>
    <row r="3816" spans="1:19" x14ac:dyDescent="0.25">
      <c r="A3816" t="s">
        <v>63</v>
      </c>
      <c r="B3816" t="s">
        <v>64</v>
      </c>
      <c r="C3816" t="s">
        <v>9</v>
      </c>
      <c r="D3816" t="str">
        <f t="shared" si="59"/>
        <v>OUTFLOWS</v>
      </c>
      <c r="E3816" t="s">
        <v>112</v>
      </c>
      <c r="F3816" t="s">
        <v>113</v>
      </c>
      <c r="G3816" t="s">
        <v>2965</v>
      </c>
      <c r="H3816" t="s">
        <v>2966</v>
      </c>
      <c r="I3816" t="s">
        <v>4901</v>
      </c>
      <c r="J3816" t="s">
        <v>4902</v>
      </c>
      <c r="K3816" t="s">
        <v>4911</v>
      </c>
      <c r="L3816" t="s">
        <v>2484</v>
      </c>
      <c r="M3816" s="17">
        <f>VLOOKUP($K3816,[1]Budget!$V:$AE,5,0)*IF($C3816="1 - Revenues",1,IF(AND($C3816="5 - Transfers",MID(I3816,15,1)="4"),1,-1))</f>
        <v>-5000</v>
      </c>
      <c r="N3816" s="17">
        <f>VLOOKUP($K3816,[1]Budget!$V:$AE,6,0)*IF($C3816="1 - Revenues",1,IF(AND($C3816="5 - Transfers",MID(J3816,15,1)="4"),1,-1))</f>
        <v>-5000</v>
      </c>
      <c r="O3816" s="17">
        <f>IFERROR(IF(RIGHT(LEFT(K3816,15),1)="4",VLOOKUP(K3816,'[1]Budget Worksheet'!A:B,2,0),-1*VLOOKUP(K3816,'[1]Budget Worksheet'!A:B,2,0)),0)</f>
        <v>0</v>
      </c>
      <c r="P3816" s="17">
        <f>VLOOKUP($K3816,[1]Budget!$V:$AE,8,0)*IF($C3816="1 - Revenues",1,IF(AND($C3816="5 - Transfers",MID($K3816,15,1)="4"),1,-1))</f>
        <v>0</v>
      </c>
      <c r="Q3816" s="17">
        <f>VLOOKUP($K3816,[1]Budget!$V:$AE,10,0)*IF($C3816="1 - Revenues",1,IF(AND($C3816="5 - Transfers",MID(K3816,15,1)="4"),1,-1))</f>
        <v>0</v>
      </c>
      <c r="S3816" s="18" t="b">
        <f>IF(LEFT(C3816,1)="1",1,-1)*SUMIF([1]Budget!V:V,'Budget Worksheet for Pivot Tabl'!K3816,[1]Budget!AC:AC)=P3816</f>
        <v>1</v>
      </c>
    </row>
    <row r="3817" spans="1:19" x14ac:dyDescent="0.25">
      <c r="A3817" t="s">
        <v>63</v>
      </c>
      <c r="B3817" t="s">
        <v>64</v>
      </c>
      <c r="C3817" t="s">
        <v>9</v>
      </c>
      <c r="D3817" t="str">
        <f t="shared" si="59"/>
        <v>OUTFLOWS</v>
      </c>
      <c r="E3817" t="s">
        <v>112</v>
      </c>
      <c r="F3817" t="s">
        <v>113</v>
      </c>
      <c r="G3817" t="s">
        <v>2965</v>
      </c>
      <c r="H3817" t="s">
        <v>2966</v>
      </c>
      <c r="I3817" t="s">
        <v>4901</v>
      </c>
      <c r="J3817" t="s">
        <v>4902</v>
      </c>
      <c r="K3817" t="s">
        <v>4912</v>
      </c>
      <c r="L3817" t="s">
        <v>2986</v>
      </c>
      <c r="M3817" s="17">
        <f>VLOOKUP($K3817,[1]Budget!$V:$AE,5,0)*IF($C3817="1 - Revenues",1,IF(AND($C3817="5 - Transfers",MID(I3817,15,1)="4"),1,-1))</f>
        <v>0</v>
      </c>
      <c r="N3817" s="17">
        <f>VLOOKUP($K3817,[1]Budget!$V:$AE,6,0)*IF($C3817="1 - Revenues",1,IF(AND($C3817="5 - Transfers",MID(J3817,15,1)="4"),1,-1))</f>
        <v>-27000</v>
      </c>
      <c r="O3817" s="17">
        <f>IFERROR(IF(RIGHT(LEFT(K3817,15),1)="4",VLOOKUP(K3817,'[1]Budget Worksheet'!A:B,2,0),-1*VLOOKUP(K3817,'[1]Budget Worksheet'!A:B,2,0)),0)</f>
        <v>0</v>
      </c>
      <c r="P3817" s="17">
        <f>VLOOKUP($K3817,[1]Budget!$V:$AE,8,0)*IF($C3817="1 - Revenues",1,IF(AND($C3817="5 - Transfers",MID($K3817,15,1)="4"),1,-1))</f>
        <v>0</v>
      </c>
      <c r="Q3817" s="17">
        <f>VLOOKUP($K3817,[1]Budget!$V:$AE,10,0)*IF($C3817="1 - Revenues",1,IF(AND($C3817="5 - Transfers",MID(K3817,15,1)="4"),1,-1))</f>
        <v>0</v>
      </c>
      <c r="S3817" s="18" t="b">
        <f>IF(LEFT(C3817,1)="1",1,-1)*SUMIF([1]Budget!V:V,'Budget Worksheet for Pivot Tabl'!K3817,[1]Budget!AC:AC)=P3817</f>
        <v>1</v>
      </c>
    </row>
    <row r="3818" spans="1:19" x14ac:dyDescent="0.25">
      <c r="A3818" t="s">
        <v>63</v>
      </c>
      <c r="B3818" t="s">
        <v>64</v>
      </c>
      <c r="C3818" t="s">
        <v>7</v>
      </c>
      <c r="D3818" t="str">
        <f t="shared" si="59"/>
        <v>INFLOWS</v>
      </c>
      <c r="E3818" t="s">
        <v>112</v>
      </c>
      <c r="F3818" t="s">
        <v>113</v>
      </c>
      <c r="G3818" t="s">
        <v>2965</v>
      </c>
      <c r="H3818" t="s">
        <v>2966</v>
      </c>
      <c r="I3818" t="s">
        <v>4913</v>
      </c>
      <c r="J3818" t="s">
        <v>4914</v>
      </c>
      <c r="K3818" t="s">
        <v>4915</v>
      </c>
      <c r="L3818" t="s">
        <v>4731</v>
      </c>
      <c r="M3818" s="17">
        <f>VLOOKUP($K3818,[1]Budget!$V:$AE,5,0)*IF($C3818="1 - Revenues",1,IF(AND($C3818="5 - Transfers",MID(I3818,15,1)="4"),1,-1))</f>
        <v>69000</v>
      </c>
      <c r="N3818" s="17">
        <f>VLOOKUP($K3818,[1]Budget!$V:$AE,6,0)*IF($C3818="1 - Revenues",1,IF(AND($C3818="5 - Transfers",MID(J3818,15,1)="4"),1,-1))</f>
        <v>0</v>
      </c>
      <c r="O3818" s="17">
        <f>IFERROR(IF(RIGHT(LEFT(K3818,15),1)="4",VLOOKUP(K3818,'[1]Budget Worksheet'!A:B,2,0),-1*VLOOKUP(K3818,'[1]Budget Worksheet'!A:B,2,0)),0)</f>
        <v>0</v>
      </c>
      <c r="P3818" s="17">
        <f>VLOOKUP($K3818,[1]Budget!$V:$AE,8,0)*IF($C3818="1 - Revenues",1,IF(AND($C3818="5 - Transfers",MID($K3818,15,1)="4"),1,-1))</f>
        <v>0</v>
      </c>
      <c r="Q3818" s="17">
        <f>VLOOKUP($K3818,[1]Budget!$V:$AE,10,0)*IF($C3818="1 - Revenues",1,IF(AND($C3818="5 - Transfers",MID(K3818,15,1)="4"),1,-1))</f>
        <v>0</v>
      </c>
      <c r="S3818" s="18" t="b">
        <f>IF(LEFT(C3818,1)="1",1,-1)*SUMIF([1]Budget!V:V,'Budget Worksheet for Pivot Tabl'!K3818,[1]Budget!AC:AC)=P3818</f>
        <v>1</v>
      </c>
    </row>
    <row r="3819" spans="1:19" x14ac:dyDescent="0.25">
      <c r="A3819" t="s">
        <v>63</v>
      </c>
      <c r="B3819" t="s">
        <v>64</v>
      </c>
      <c r="C3819" t="s">
        <v>8</v>
      </c>
      <c r="D3819" t="str">
        <f t="shared" si="59"/>
        <v>OUTFLOWS</v>
      </c>
      <c r="E3819" t="s">
        <v>112</v>
      </c>
      <c r="F3819" t="s">
        <v>113</v>
      </c>
      <c r="G3819" t="s">
        <v>2965</v>
      </c>
      <c r="H3819" t="s">
        <v>2966</v>
      </c>
      <c r="I3819" t="s">
        <v>4913</v>
      </c>
      <c r="J3819" t="s">
        <v>4914</v>
      </c>
      <c r="K3819" t="s">
        <v>4916</v>
      </c>
      <c r="L3819" t="s">
        <v>472</v>
      </c>
      <c r="M3819" s="17">
        <f>VLOOKUP($K3819,[1]Budget!$V:$AE,5,0)*IF($C3819="1 - Revenues",1,IF(AND($C3819="5 - Transfers",MID(I3819,15,1)="4"),1,-1))</f>
        <v>0</v>
      </c>
      <c r="N3819" s="17">
        <f>VLOOKUP($K3819,[1]Budget!$V:$AE,6,0)*IF($C3819="1 - Revenues",1,IF(AND($C3819="5 - Transfers",MID(J3819,15,1)="4"),1,-1))</f>
        <v>0</v>
      </c>
      <c r="O3819" s="17">
        <f>IFERROR(IF(RIGHT(LEFT(K3819,15),1)="4",VLOOKUP(K3819,'[1]Budget Worksheet'!A:B,2,0),-1*VLOOKUP(K3819,'[1]Budget Worksheet'!A:B,2,0)),0)</f>
        <v>0</v>
      </c>
      <c r="P3819" s="17">
        <f>VLOOKUP($K3819,[1]Budget!$V:$AE,8,0)*IF($C3819="1 - Revenues",1,IF(AND($C3819="5 - Transfers",MID($K3819,15,1)="4"),1,-1))</f>
        <v>0</v>
      </c>
      <c r="Q3819" s="17">
        <f>VLOOKUP($K3819,[1]Budget!$V:$AE,10,0)*IF($C3819="1 - Revenues",1,IF(AND($C3819="5 - Transfers",MID(K3819,15,1)="4"),1,-1))</f>
        <v>0</v>
      </c>
      <c r="S3819" s="18" t="b">
        <f>IF(LEFT(C3819,1)="1",1,-1)*SUMIF([1]Budget!V:V,'Budget Worksheet for Pivot Tabl'!K3819,[1]Budget!AC:AC)=P3819</f>
        <v>1</v>
      </c>
    </row>
    <row r="3820" spans="1:19" x14ac:dyDescent="0.25">
      <c r="A3820" t="s">
        <v>63</v>
      </c>
      <c r="B3820" t="s">
        <v>64</v>
      </c>
      <c r="C3820" t="s">
        <v>9</v>
      </c>
      <c r="D3820" t="str">
        <f t="shared" si="59"/>
        <v>OUTFLOWS</v>
      </c>
      <c r="E3820" t="s">
        <v>112</v>
      </c>
      <c r="F3820" t="s">
        <v>113</v>
      </c>
      <c r="G3820" t="s">
        <v>2965</v>
      </c>
      <c r="H3820" t="s">
        <v>2966</v>
      </c>
      <c r="I3820" t="s">
        <v>4913</v>
      </c>
      <c r="J3820" t="s">
        <v>4914</v>
      </c>
      <c r="K3820" t="s">
        <v>4917</v>
      </c>
      <c r="L3820" t="s">
        <v>723</v>
      </c>
      <c r="M3820" s="17">
        <f>VLOOKUP($K3820,[1]Budget!$V:$AE,5,0)*IF($C3820="1 - Revenues",1,IF(AND($C3820="5 - Transfers",MID(I3820,15,1)="4"),1,-1))</f>
        <v>-2000</v>
      </c>
      <c r="N3820" s="17">
        <f>VLOOKUP($K3820,[1]Budget!$V:$AE,6,0)*IF($C3820="1 - Revenues",1,IF(AND($C3820="5 - Transfers",MID(J3820,15,1)="4"),1,-1))</f>
        <v>-2000</v>
      </c>
      <c r="O3820" s="17">
        <f>IFERROR(IF(RIGHT(LEFT(K3820,15),1)="4",VLOOKUP(K3820,'[1]Budget Worksheet'!A:B,2,0),-1*VLOOKUP(K3820,'[1]Budget Worksheet'!A:B,2,0)),0)</f>
        <v>0</v>
      </c>
      <c r="P3820" s="17">
        <f>VLOOKUP($K3820,[1]Budget!$V:$AE,8,0)*IF($C3820="1 - Revenues",1,IF(AND($C3820="5 - Transfers",MID($K3820,15,1)="4"),1,-1))</f>
        <v>0</v>
      </c>
      <c r="Q3820" s="17">
        <f>VLOOKUP($K3820,[1]Budget!$V:$AE,10,0)*IF($C3820="1 - Revenues",1,IF(AND($C3820="5 - Transfers",MID(K3820,15,1)="4"),1,-1))</f>
        <v>0</v>
      </c>
      <c r="S3820" s="18" t="b">
        <f>IF(LEFT(C3820,1)="1",1,-1)*SUMIF([1]Budget!V:V,'Budget Worksheet for Pivot Tabl'!K3820,[1]Budget!AC:AC)=P3820</f>
        <v>1</v>
      </c>
    </row>
    <row r="3821" spans="1:19" x14ac:dyDescent="0.25">
      <c r="A3821" t="s">
        <v>63</v>
      </c>
      <c r="B3821" t="s">
        <v>64</v>
      </c>
      <c r="C3821" t="s">
        <v>9</v>
      </c>
      <c r="D3821" t="str">
        <f t="shared" si="59"/>
        <v>OUTFLOWS</v>
      </c>
      <c r="E3821" t="s">
        <v>112</v>
      </c>
      <c r="F3821" t="s">
        <v>113</v>
      </c>
      <c r="G3821" t="s">
        <v>2965</v>
      </c>
      <c r="H3821" t="s">
        <v>2966</v>
      </c>
      <c r="I3821" t="s">
        <v>4913</v>
      </c>
      <c r="J3821" t="s">
        <v>4914</v>
      </c>
      <c r="K3821" t="s">
        <v>4918</v>
      </c>
      <c r="L3821" t="s">
        <v>1274</v>
      </c>
      <c r="M3821" s="17">
        <f>VLOOKUP($K3821,[1]Budget!$V:$AE,5,0)*IF($C3821="1 - Revenues",1,IF(AND($C3821="5 - Transfers",MID(I3821,15,1)="4"),1,-1))</f>
        <v>0</v>
      </c>
      <c r="N3821" s="17">
        <f>VLOOKUP($K3821,[1]Budget!$V:$AE,6,0)*IF($C3821="1 - Revenues",1,IF(AND($C3821="5 - Transfers",MID(J3821,15,1)="4"),1,-1))</f>
        <v>0</v>
      </c>
      <c r="O3821" s="17">
        <f>IFERROR(IF(RIGHT(LEFT(K3821,15),1)="4",VLOOKUP(K3821,'[1]Budget Worksheet'!A:B,2,0),-1*VLOOKUP(K3821,'[1]Budget Worksheet'!A:B,2,0)),0)</f>
        <v>0</v>
      </c>
      <c r="P3821" s="17">
        <f>VLOOKUP($K3821,[1]Budget!$V:$AE,8,0)*IF($C3821="1 - Revenues",1,IF(AND($C3821="5 - Transfers",MID($K3821,15,1)="4"),1,-1))</f>
        <v>0</v>
      </c>
      <c r="Q3821" s="17">
        <f>VLOOKUP($K3821,[1]Budget!$V:$AE,10,0)*IF($C3821="1 - Revenues",1,IF(AND($C3821="5 - Transfers",MID(K3821,15,1)="4"),1,-1))</f>
        <v>0</v>
      </c>
      <c r="S3821" s="18" t="b">
        <f>IF(LEFT(C3821,1)="1",1,-1)*SUMIF([1]Budget!V:V,'Budget Worksheet for Pivot Tabl'!K3821,[1]Budget!AC:AC)=P3821</f>
        <v>1</v>
      </c>
    </row>
    <row r="3822" spans="1:19" x14ac:dyDescent="0.25">
      <c r="A3822" t="s">
        <v>63</v>
      </c>
      <c r="B3822" t="s">
        <v>64</v>
      </c>
      <c r="C3822" t="s">
        <v>9</v>
      </c>
      <c r="D3822" t="str">
        <f t="shared" si="59"/>
        <v>OUTFLOWS</v>
      </c>
      <c r="E3822" t="s">
        <v>112</v>
      </c>
      <c r="F3822" t="s">
        <v>113</v>
      </c>
      <c r="G3822" t="s">
        <v>2965</v>
      </c>
      <c r="H3822" t="s">
        <v>2966</v>
      </c>
      <c r="I3822" t="s">
        <v>4913</v>
      </c>
      <c r="J3822" t="s">
        <v>4914</v>
      </c>
      <c r="K3822" t="s">
        <v>4919</v>
      </c>
      <c r="L3822" t="s">
        <v>482</v>
      </c>
      <c r="M3822" s="17">
        <f>VLOOKUP($K3822,[1]Budget!$V:$AE,5,0)*IF($C3822="1 - Revenues",1,IF(AND($C3822="5 - Transfers",MID(I3822,15,1)="4"),1,-1))</f>
        <v>-1000</v>
      </c>
      <c r="N3822" s="17">
        <f>VLOOKUP($K3822,[1]Budget!$V:$AE,6,0)*IF($C3822="1 - Revenues",1,IF(AND($C3822="5 - Transfers",MID(J3822,15,1)="4"),1,-1))</f>
        <v>-1000</v>
      </c>
      <c r="O3822" s="17">
        <f>IFERROR(IF(RIGHT(LEFT(K3822,15),1)="4",VLOOKUP(K3822,'[1]Budget Worksheet'!A:B,2,0),-1*VLOOKUP(K3822,'[1]Budget Worksheet'!A:B,2,0)),0)</f>
        <v>0</v>
      </c>
      <c r="P3822" s="17">
        <f>VLOOKUP($K3822,[1]Budget!$V:$AE,8,0)*IF($C3822="1 - Revenues",1,IF(AND($C3822="5 - Transfers",MID($K3822,15,1)="4"),1,-1))</f>
        <v>0</v>
      </c>
      <c r="Q3822" s="17">
        <f>VLOOKUP($K3822,[1]Budget!$V:$AE,10,0)*IF($C3822="1 - Revenues",1,IF(AND($C3822="5 - Transfers",MID(K3822,15,1)="4"),1,-1))</f>
        <v>0</v>
      </c>
      <c r="S3822" s="18" t="b">
        <f>IF(LEFT(C3822,1)="1",1,-1)*SUMIF([1]Budget!V:V,'Budget Worksheet for Pivot Tabl'!K3822,[1]Budget!AC:AC)=P3822</f>
        <v>1</v>
      </c>
    </row>
    <row r="3823" spans="1:19" x14ac:dyDescent="0.25">
      <c r="A3823" t="s">
        <v>63</v>
      </c>
      <c r="B3823" t="s">
        <v>64</v>
      </c>
      <c r="C3823" t="s">
        <v>9</v>
      </c>
      <c r="D3823" t="str">
        <f t="shared" si="59"/>
        <v>OUTFLOWS</v>
      </c>
      <c r="E3823" t="s">
        <v>112</v>
      </c>
      <c r="F3823" t="s">
        <v>113</v>
      </c>
      <c r="G3823" t="s">
        <v>2965</v>
      </c>
      <c r="H3823" t="s">
        <v>2966</v>
      </c>
      <c r="I3823" t="s">
        <v>4913</v>
      </c>
      <c r="J3823" t="s">
        <v>4914</v>
      </c>
      <c r="K3823" t="s">
        <v>4920</v>
      </c>
      <c r="L3823" t="s">
        <v>2980</v>
      </c>
      <c r="M3823" s="17">
        <f>VLOOKUP($K3823,[1]Budget!$V:$AE,5,0)*IF($C3823="1 - Revenues",1,IF(AND($C3823="5 - Transfers",MID(I3823,15,1)="4"),1,-1))</f>
        <v>-1000</v>
      </c>
      <c r="N3823" s="17">
        <f>VLOOKUP($K3823,[1]Budget!$V:$AE,6,0)*IF($C3823="1 - Revenues",1,IF(AND($C3823="5 - Transfers",MID(J3823,15,1)="4"),1,-1))</f>
        <v>-1000</v>
      </c>
      <c r="O3823" s="17">
        <f>IFERROR(IF(RIGHT(LEFT(K3823,15),1)="4",VLOOKUP(K3823,'[1]Budget Worksheet'!A:B,2,0),-1*VLOOKUP(K3823,'[1]Budget Worksheet'!A:B,2,0)),0)</f>
        <v>0</v>
      </c>
      <c r="P3823" s="17">
        <f>VLOOKUP($K3823,[1]Budget!$V:$AE,8,0)*IF($C3823="1 - Revenues",1,IF(AND($C3823="5 - Transfers",MID($K3823,15,1)="4"),1,-1))</f>
        <v>0</v>
      </c>
      <c r="Q3823" s="17">
        <f>VLOOKUP($K3823,[1]Budget!$V:$AE,10,0)*IF($C3823="1 - Revenues",1,IF(AND($C3823="5 - Transfers",MID(K3823,15,1)="4"),1,-1))</f>
        <v>0</v>
      </c>
      <c r="S3823" s="18" t="b">
        <f>IF(LEFT(C3823,1)="1",1,-1)*SUMIF([1]Budget!V:V,'Budget Worksheet for Pivot Tabl'!K3823,[1]Budget!AC:AC)=P3823</f>
        <v>1</v>
      </c>
    </row>
    <row r="3824" spans="1:19" x14ac:dyDescent="0.25">
      <c r="A3824" t="s">
        <v>63</v>
      </c>
      <c r="B3824" t="s">
        <v>64</v>
      </c>
      <c r="C3824" t="s">
        <v>9</v>
      </c>
      <c r="D3824" t="str">
        <f t="shared" si="59"/>
        <v>OUTFLOWS</v>
      </c>
      <c r="E3824" t="s">
        <v>112</v>
      </c>
      <c r="F3824" t="s">
        <v>113</v>
      </c>
      <c r="G3824" t="s">
        <v>2965</v>
      </c>
      <c r="H3824" t="s">
        <v>2966</v>
      </c>
      <c r="I3824" t="s">
        <v>4913</v>
      </c>
      <c r="J3824" t="s">
        <v>4914</v>
      </c>
      <c r="K3824" t="s">
        <v>4921</v>
      </c>
      <c r="L3824" t="s">
        <v>2950</v>
      </c>
      <c r="M3824" s="17">
        <f>VLOOKUP($K3824,[1]Budget!$V:$AE,5,0)*IF($C3824="1 - Revenues",1,IF(AND($C3824="5 - Transfers",MID(I3824,15,1)="4"),1,-1))</f>
        <v>-1000</v>
      </c>
      <c r="N3824" s="17">
        <f>VLOOKUP($K3824,[1]Budget!$V:$AE,6,0)*IF($C3824="1 - Revenues",1,IF(AND($C3824="5 - Transfers",MID(J3824,15,1)="4"),1,-1))</f>
        <v>-1000</v>
      </c>
      <c r="O3824" s="17">
        <f>IFERROR(IF(RIGHT(LEFT(K3824,15),1)="4",VLOOKUP(K3824,'[1]Budget Worksheet'!A:B,2,0),-1*VLOOKUP(K3824,'[1]Budget Worksheet'!A:B,2,0)),0)</f>
        <v>0</v>
      </c>
      <c r="P3824" s="17">
        <f>VLOOKUP($K3824,[1]Budget!$V:$AE,8,0)*IF($C3824="1 - Revenues",1,IF(AND($C3824="5 - Transfers",MID($K3824,15,1)="4"),1,-1))</f>
        <v>0</v>
      </c>
      <c r="Q3824" s="17">
        <f>VLOOKUP($K3824,[1]Budget!$V:$AE,10,0)*IF($C3824="1 - Revenues",1,IF(AND($C3824="5 - Transfers",MID(K3824,15,1)="4"),1,-1))</f>
        <v>0</v>
      </c>
      <c r="S3824" s="18" t="b">
        <f>IF(LEFT(C3824,1)="1",1,-1)*SUMIF([1]Budget!V:V,'Budget Worksheet for Pivot Tabl'!K3824,[1]Budget!AC:AC)=P3824</f>
        <v>1</v>
      </c>
    </row>
    <row r="3825" spans="1:19" x14ac:dyDescent="0.25">
      <c r="A3825" t="s">
        <v>63</v>
      </c>
      <c r="B3825" t="s">
        <v>64</v>
      </c>
      <c r="C3825" t="s">
        <v>9</v>
      </c>
      <c r="D3825" t="str">
        <f t="shared" si="59"/>
        <v>OUTFLOWS</v>
      </c>
      <c r="E3825" t="s">
        <v>112</v>
      </c>
      <c r="F3825" t="s">
        <v>113</v>
      </c>
      <c r="G3825" t="s">
        <v>2965</v>
      </c>
      <c r="H3825" t="s">
        <v>2966</v>
      </c>
      <c r="I3825" t="s">
        <v>4913</v>
      </c>
      <c r="J3825" t="s">
        <v>4914</v>
      </c>
      <c r="K3825" t="s">
        <v>4922</v>
      </c>
      <c r="L3825" t="s">
        <v>1398</v>
      </c>
      <c r="M3825" s="17">
        <f>VLOOKUP($K3825,[1]Budget!$V:$AE,5,0)*IF($C3825="1 - Revenues",1,IF(AND($C3825="5 - Transfers",MID(I3825,15,1)="4"),1,-1))</f>
        <v>-1000</v>
      </c>
      <c r="N3825" s="17">
        <f>VLOOKUP($K3825,[1]Budget!$V:$AE,6,0)*IF($C3825="1 - Revenues",1,IF(AND($C3825="5 - Transfers",MID(J3825,15,1)="4"),1,-1))</f>
        <v>-2000</v>
      </c>
      <c r="O3825" s="17">
        <f>IFERROR(IF(RIGHT(LEFT(K3825,15),1)="4",VLOOKUP(K3825,'[1]Budget Worksheet'!A:B,2,0),-1*VLOOKUP(K3825,'[1]Budget Worksheet'!A:B,2,0)),0)</f>
        <v>0</v>
      </c>
      <c r="P3825" s="17">
        <f>VLOOKUP($K3825,[1]Budget!$V:$AE,8,0)*IF($C3825="1 - Revenues",1,IF(AND($C3825="5 - Transfers",MID($K3825,15,1)="4"),1,-1))</f>
        <v>0</v>
      </c>
      <c r="Q3825" s="17">
        <f>VLOOKUP($K3825,[1]Budget!$V:$AE,10,0)*IF($C3825="1 - Revenues",1,IF(AND($C3825="5 - Transfers",MID(K3825,15,1)="4"),1,-1))</f>
        <v>0</v>
      </c>
      <c r="S3825" s="18" t="b">
        <f>IF(LEFT(C3825,1)="1",1,-1)*SUMIF([1]Budget!V:V,'Budget Worksheet for Pivot Tabl'!K3825,[1]Budget!AC:AC)=P3825</f>
        <v>1</v>
      </c>
    </row>
    <row r="3826" spans="1:19" x14ac:dyDescent="0.25">
      <c r="A3826" t="s">
        <v>63</v>
      </c>
      <c r="B3826" t="s">
        <v>64</v>
      </c>
      <c r="C3826" t="s">
        <v>9</v>
      </c>
      <c r="D3826" t="str">
        <f t="shared" si="59"/>
        <v>OUTFLOWS</v>
      </c>
      <c r="E3826" t="s">
        <v>112</v>
      </c>
      <c r="F3826" t="s">
        <v>113</v>
      </c>
      <c r="G3826" t="s">
        <v>2965</v>
      </c>
      <c r="H3826" t="s">
        <v>2966</v>
      </c>
      <c r="I3826" t="s">
        <v>4913</v>
      </c>
      <c r="J3826" t="s">
        <v>4914</v>
      </c>
      <c r="K3826" t="s">
        <v>4923</v>
      </c>
      <c r="L3826" t="s">
        <v>2484</v>
      </c>
      <c r="M3826" s="17">
        <f>VLOOKUP($K3826,[1]Budget!$V:$AE,5,0)*IF($C3826="1 - Revenues",1,IF(AND($C3826="5 - Transfers",MID(I3826,15,1)="4"),1,-1))</f>
        <v>-5000</v>
      </c>
      <c r="N3826" s="17">
        <f>VLOOKUP($K3826,[1]Budget!$V:$AE,6,0)*IF($C3826="1 - Revenues",1,IF(AND($C3826="5 - Transfers",MID(J3826,15,1)="4"),1,-1))</f>
        <v>-5000</v>
      </c>
      <c r="O3826" s="17">
        <f>IFERROR(IF(RIGHT(LEFT(K3826,15),1)="4",VLOOKUP(K3826,'[1]Budget Worksheet'!A:B,2,0),-1*VLOOKUP(K3826,'[1]Budget Worksheet'!A:B,2,0)),0)</f>
        <v>0</v>
      </c>
      <c r="P3826" s="17">
        <f>VLOOKUP($K3826,[1]Budget!$V:$AE,8,0)*IF($C3826="1 - Revenues",1,IF(AND($C3826="5 - Transfers",MID($K3826,15,1)="4"),1,-1))</f>
        <v>0</v>
      </c>
      <c r="Q3826" s="17">
        <f>VLOOKUP($K3826,[1]Budget!$V:$AE,10,0)*IF($C3826="1 - Revenues",1,IF(AND($C3826="5 - Transfers",MID(K3826,15,1)="4"),1,-1))</f>
        <v>0</v>
      </c>
      <c r="S3826" s="18" t="b">
        <f>IF(LEFT(C3826,1)="1",1,-1)*SUMIF([1]Budget!V:V,'Budget Worksheet for Pivot Tabl'!K3826,[1]Budget!AC:AC)=P3826</f>
        <v>1</v>
      </c>
    </row>
    <row r="3827" spans="1:19" x14ac:dyDescent="0.25">
      <c r="A3827" t="s">
        <v>63</v>
      </c>
      <c r="B3827" t="s">
        <v>64</v>
      </c>
      <c r="C3827" t="s">
        <v>9</v>
      </c>
      <c r="D3827" t="str">
        <f t="shared" si="59"/>
        <v>OUTFLOWS</v>
      </c>
      <c r="E3827" t="s">
        <v>112</v>
      </c>
      <c r="F3827" t="s">
        <v>113</v>
      </c>
      <c r="G3827" t="s">
        <v>2965</v>
      </c>
      <c r="H3827" t="s">
        <v>2966</v>
      </c>
      <c r="I3827" t="s">
        <v>4913</v>
      </c>
      <c r="J3827" t="s">
        <v>4914</v>
      </c>
      <c r="K3827" t="s">
        <v>4924</v>
      </c>
      <c r="L3827" t="s">
        <v>2986</v>
      </c>
      <c r="M3827" s="17">
        <f>VLOOKUP($K3827,[1]Budget!$V:$AE,5,0)*IF($C3827="1 - Revenues",1,IF(AND($C3827="5 - Transfers",MID(I3827,15,1)="4"),1,-1))</f>
        <v>-14000</v>
      </c>
      <c r="N3827" s="17">
        <f>VLOOKUP($K3827,[1]Budget!$V:$AE,6,0)*IF($C3827="1 - Revenues",1,IF(AND($C3827="5 - Transfers",MID(J3827,15,1)="4"),1,-1))</f>
        <v>-17000</v>
      </c>
      <c r="O3827" s="17">
        <f>IFERROR(IF(RIGHT(LEFT(K3827,15),1)="4",VLOOKUP(K3827,'[1]Budget Worksheet'!A:B,2,0),-1*VLOOKUP(K3827,'[1]Budget Worksheet'!A:B,2,0)),0)</f>
        <v>0</v>
      </c>
      <c r="P3827" s="17">
        <f>VLOOKUP($K3827,[1]Budget!$V:$AE,8,0)*IF($C3827="1 - Revenues",1,IF(AND($C3827="5 - Transfers",MID($K3827,15,1)="4"),1,-1))</f>
        <v>0</v>
      </c>
      <c r="Q3827" s="17">
        <f>VLOOKUP($K3827,[1]Budget!$V:$AE,10,0)*IF($C3827="1 - Revenues",1,IF(AND($C3827="5 - Transfers",MID(K3827,15,1)="4"),1,-1))</f>
        <v>0</v>
      </c>
      <c r="S3827" s="18" t="b">
        <f>IF(LEFT(C3827,1)="1",1,-1)*SUMIF([1]Budget!V:V,'Budget Worksheet for Pivot Tabl'!K3827,[1]Budget!AC:AC)=P3827</f>
        <v>1</v>
      </c>
    </row>
    <row r="3828" spans="1:19" x14ac:dyDescent="0.25">
      <c r="A3828" t="s">
        <v>63</v>
      </c>
      <c r="B3828" t="s">
        <v>64</v>
      </c>
      <c r="C3828" t="s">
        <v>7</v>
      </c>
      <c r="D3828" t="str">
        <f t="shared" si="59"/>
        <v>INFLOWS</v>
      </c>
      <c r="E3828" t="s">
        <v>112</v>
      </c>
      <c r="F3828" t="s">
        <v>113</v>
      </c>
      <c r="G3828" t="s">
        <v>2965</v>
      </c>
      <c r="H3828" t="s">
        <v>2966</v>
      </c>
      <c r="I3828" t="s">
        <v>4925</v>
      </c>
      <c r="J3828" t="s">
        <v>4926</v>
      </c>
      <c r="K3828" t="s">
        <v>4927</v>
      </c>
      <c r="L3828" t="s">
        <v>4731</v>
      </c>
      <c r="M3828" s="17">
        <f>VLOOKUP($K3828,[1]Budget!$V:$AE,5,0)*IF($C3828="1 - Revenues",1,IF(AND($C3828="5 - Transfers",MID(I3828,15,1)="4"),1,-1))</f>
        <v>127000</v>
      </c>
      <c r="N3828" s="17">
        <f>VLOOKUP($K3828,[1]Budget!$V:$AE,6,0)*IF($C3828="1 - Revenues",1,IF(AND($C3828="5 - Transfers",MID(J3828,15,1)="4"),1,-1))</f>
        <v>0</v>
      </c>
      <c r="O3828" s="17">
        <f>IFERROR(IF(RIGHT(LEFT(K3828,15),1)="4",VLOOKUP(K3828,'[1]Budget Worksheet'!A:B,2,0),-1*VLOOKUP(K3828,'[1]Budget Worksheet'!A:B,2,0)),0)</f>
        <v>0</v>
      </c>
      <c r="P3828" s="17">
        <f>VLOOKUP($K3828,[1]Budget!$V:$AE,8,0)*IF($C3828="1 - Revenues",1,IF(AND($C3828="5 - Transfers",MID($K3828,15,1)="4"),1,-1))</f>
        <v>0</v>
      </c>
      <c r="Q3828" s="17">
        <f>VLOOKUP($K3828,[1]Budget!$V:$AE,10,0)*IF($C3828="1 - Revenues",1,IF(AND($C3828="5 - Transfers",MID(K3828,15,1)="4"),1,-1))</f>
        <v>0</v>
      </c>
      <c r="S3828" s="18" t="b">
        <f>IF(LEFT(C3828,1)="1",1,-1)*SUMIF([1]Budget!V:V,'Budget Worksheet for Pivot Tabl'!K3828,[1]Budget!AC:AC)=P3828</f>
        <v>1</v>
      </c>
    </row>
    <row r="3829" spans="1:19" x14ac:dyDescent="0.25">
      <c r="A3829" t="s">
        <v>63</v>
      </c>
      <c r="B3829" t="s">
        <v>64</v>
      </c>
      <c r="C3829" t="s">
        <v>8</v>
      </c>
      <c r="D3829" t="str">
        <f t="shared" si="59"/>
        <v>OUTFLOWS</v>
      </c>
      <c r="E3829" t="s">
        <v>112</v>
      </c>
      <c r="F3829" t="s">
        <v>113</v>
      </c>
      <c r="G3829" t="s">
        <v>2965</v>
      </c>
      <c r="H3829" t="s">
        <v>2966</v>
      </c>
      <c r="I3829" t="s">
        <v>4925</v>
      </c>
      <c r="J3829" t="s">
        <v>4926</v>
      </c>
      <c r="K3829" t="s">
        <v>4928</v>
      </c>
      <c r="L3829" t="s">
        <v>472</v>
      </c>
      <c r="M3829" s="17">
        <f>VLOOKUP($K3829,[1]Budget!$V:$AE,5,0)*IF($C3829="1 - Revenues",1,IF(AND($C3829="5 - Transfers",MID(I3829,15,1)="4"),1,-1))</f>
        <v>0</v>
      </c>
      <c r="N3829" s="17">
        <f>VLOOKUP($K3829,[1]Budget!$V:$AE,6,0)*IF($C3829="1 - Revenues",1,IF(AND($C3829="5 - Transfers",MID(J3829,15,1)="4"),1,-1))</f>
        <v>0</v>
      </c>
      <c r="O3829" s="17">
        <f>IFERROR(IF(RIGHT(LEFT(K3829,15),1)="4",VLOOKUP(K3829,'[1]Budget Worksheet'!A:B,2,0),-1*VLOOKUP(K3829,'[1]Budget Worksheet'!A:B,2,0)),0)</f>
        <v>0</v>
      </c>
      <c r="P3829" s="17">
        <f>VLOOKUP($K3829,[1]Budget!$V:$AE,8,0)*IF($C3829="1 - Revenues",1,IF(AND($C3829="5 - Transfers",MID($K3829,15,1)="4"),1,-1))</f>
        <v>0</v>
      </c>
      <c r="Q3829" s="17">
        <f>VLOOKUP($K3829,[1]Budget!$V:$AE,10,0)*IF($C3829="1 - Revenues",1,IF(AND($C3829="5 - Transfers",MID(K3829,15,1)="4"),1,-1))</f>
        <v>0</v>
      </c>
      <c r="S3829" s="18" t="b">
        <f>IF(LEFT(C3829,1)="1",1,-1)*SUMIF([1]Budget!V:V,'Budget Worksheet for Pivot Tabl'!K3829,[1]Budget!AC:AC)=P3829</f>
        <v>1</v>
      </c>
    </row>
    <row r="3830" spans="1:19" x14ac:dyDescent="0.25">
      <c r="A3830" t="s">
        <v>63</v>
      </c>
      <c r="B3830" t="s">
        <v>64</v>
      </c>
      <c r="C3830" t="s">
        <v>9</v>
      </c>
      <c r="D3830" t="str">
        <f t="shared" si="59"/>
        <v>OUTFLOWS</v>
      </c>
      <c r="E3830" t="s">
        <v>112</v>
      </c>
      <c r="F3830" t="s">
        <v>113</v>
      </c>
      <c r="G3830" t="s">
        <v>2965</v>
      </c>
      <c r="H3830" t="s">
        <v>2966</v>
      </c>
      <c r="I3830" t="s">
        <v>4925</v>
      </c>
      <c r="J3830" t="s">
        <v>4926</v>
      </c>
      <c r="K3830" t="s">
        <v>4929</v>
      </c>
      <c r="L3830" t="s">
        <v>723</v>
      </c>
      <c r="M3830" s="17">
        <f>VLOOKUP($K3830,[1]Budget!$V:$AE,5,0)*IF($C3830="1 - Revenues",1,IF(AND($C3830="5 - Transfers",MID(I3830,15,1)="4"),1,-1))</f>
        <v>-2000</v>
      </c>
      <c r="N3830" s="17">
        <f>VLOOKUP($K3830,[1]Budget!$V:$AE,6,0)*IF($C3830="1 - Revenues",1,IF(AND($C3830="5 - Transfers",MID(J3830,15,1)="4"),1,-1))</f>
        <v>-2000</v>
      </c>
      <c r="O3830" s="17">
        <f>IFERROR(IF(RIGHT(LEFT(K3830,15),1)="4",VLOOKUP(K3830,'[1]Budget Worksheet'!A:B,2,0),-1*VLOOKUP(K3830,'[1]Budget Worksheet'!A:B,2,0)),0)</f>
        <v>0</v>
      </c>
      <c r="P3830" s="17">
        <f>VLOOKUP($K3830,[1]Budget!$V:$AE,8,0)*IF($C3830="1 - Revenues",1,IF(AND($C3830="5 - Transfers",MID($K3830,15,1)="4"),1,-1))</f>
        <v>0</v>
      </c>
      <c r="Q3830" s="17">
        <f>VLOOKUP($K3830,[1]Budget!$V:$AE,10,0)*IF($C3830="1 - Revenues",1,IF(AND($C3830="5 - Transfers",MID(K3830,15,1)="4"),1,-1))</f>
        <v>0</v>
      </c>
      <c r="S3830" s="18" t="b">
        <f>IF(LEFT(C3830,1)="1",1,-1)*SUMIF([1]Budget!V:V,'Budget Worksheet for Pivot Tabl'!K3830,[1]Budget!AC:AC)=P3830</f>
        <v>1</v>
      </c>
    </row>
    <row r="3831" spans="1:19" x14ac:dyDescent="0.25">
      <c r="A3831" t="s">
        <v>63</v>
      </c>
      <c r="B3831" t="s">
        <v>64</v>
      </c>
      <c r="C3831" t="s">
        <v>9</v>
      </c>
      <c r="D3831" t="str">
        <f t="shared" si="59"/>
        <v>OUTFLOWS</v>
      </c>
      <c r="E3831" t="s">
        <v>112</v>
      </c>
      <c r="F3831" t="s">
        <v>113</v>
      </c>
      <c r="G3831" t="s">
        <v>2965</v>
      </c>
      <c r="H3831" t="s">
        <v>2966</v>
      </c>
      <c r="I3831" t="s">
        <v>4925</v>
      </c>
      <c r="J3831" t="s">
        <v>4926</v>
      </c>
      <c r="K3831" t="s">
        <v>4930</v>
      </c>
      <c r="L3831" t="s">
        <v>1274</v>
      </c>
      <c r="M3831" s="17">
        <f>VLOOKUP($K3831,[1]Budget!$V:$AE,5,0)*IF($C3831="1 - Revenues",1,IF(AND($C3831="5 - Transfers",MID(I3831,15,1)="4"),1,-1))</f>
        <v>-1000</v>
      </c>
      <c r="N3831" s="17">
        <f>VLOOKUP($K3831,[1]Budget!$V:$AE,6,0)*IF($C3831="1 - Revenues",1,IF(AND($C3831="5 - Transfers",MID(J3831,15,1)="4"),1,-1))</f>
        <v>0</v>
      </c>
      <c r="O3831" s="17">
        <f>IFERROR(IF(RIGHT(LEFT(K3831,15),1)="4",VLOOKUP(K3831,'[1]Budget Worksheet'!A:B,2,0),-1*VLOOKUP(K3831,'[1]Budget Worksheet'!A:B,2,0)),0)</f>
        <v>0</v>
      </c>
      <c r="P3831" s="17">
        <f>VLOOKUP($K3831,[1]Budget!$V:$AE,8,0)*IF($C3831="1 - Revenues",1,IF(AND($C3831="5 - Transfers",MID($K3831,15,1)="4"),1,-1))</f>
        <v>0</v>
      </c>
      <c r="Q3831" s="17">
        <f>VLOOKUP($K3831,[1]Budget!$V:$AE,10,0)*IF($C3831="1 - Revenues",1,IF(AND($C3831="5 - Transfers",MID(K3831,15,1)="4"),1,-1))</f>
        <v>0</v>
      </c>
      <c r="S3831" s="18" t="b">
        <f>IF(LEFT(C3831,1)="1",1,-1)*SUMIF([1]Budget!V:V,'Budget Worksheet for Pivot Tabl'!K3831,[1]Budget!AC:AC)=P3831</f>
        <v>1</v>
      </c>
    </row>
    <row r="3832" spans="1:19" x14ac:dyDescent="0.25">
      <c r="A3832" t="s">
        <v>63</v>
      </c>
      <c r="B3832" t="s">
        <v>64</v>
      </c>
      <c r="C3832" t="s">
        <v>9</v>
      </c>
      <c r="D3832" t="str">
        <f t="shared" si="59"/>
        <v>OUTFLOWS</v>
      </c>
      <c r="E3832" t="s">
        <v>112</v>
      </c>
      <c r="F3832" t="s">
        <v>113</v>
      </c>
      <c r="G3832" t="s">
        <v>2965</v>
      </c>
      <c r="H3832" t="s">
        <v>2966</v>
      </c>
      <c r="I3832" t="s">
        <v>4925</v>
      </c>
      <c r="J3832" t="s">
        <v>4926</v>
      </c>
      <c r="K3832" t="s">
        <v>4931</v>
      </c>
      <c r="L3832" t="s">
        <v>482</v>
      </c>
      <c r="M3832" s="17">
        <f>VLOOKUP($K3832,[1]Budget!$V:$AE,5,0)*IF($C3832="1 - Revenues",1,IF(AND($C3832="5 - Transfers",MID(I3832,15,1)="4"),1,-1))</f>
        <v>0</v>
      </c>
      <c r="N3832" s="17">
        <f>VLOOKUP($K3832,[1]Budget!$V:$AE,6,0)*IF($C3832="1 - Revenues",1,IF(AND($C3832="5 - Transfers",MID(J3832,15,1)="4"),1,-1))</f>
        <v>-2000</v>
      </c>
      <c r="O3832" s="17">
        <f>IFERROR(IF(RIGHT(LEFT(K3832,15),1)="4",VLOOKUP(K3832,'[1]Budget Worksheet'!A:B,2,0),-1*VLOOKUP(K3832,'[1]Budget Worksheet'!A:B,2,0)),0)</f>
        <v>0</v>
      </c>
      <c r="P3832" s="17">
        <f>VLOOKUP($K3832,[1]Budget!$V:$AE,8,0)*IF($C3832="1 - Revenues",1,IF(AND($C3832="5 - Transfers",MID($K3832,15,1)="4"),1,-1))</f>
        <v>0</v>
      </c>
      <c r="Q3832" s="17">
        <f>VLOOKUP($K3832,[1]Budget!$V:$AE,10,0)*IF($C3832="1 - Revenues",1,IF(AND($C3832="5 - Transfers",MID(K3832,15,1)="4"),1,-1))</f>
        <v>0</v>
      </c>
      <c r="S3832" s="18" t="b">
        <f>IF(LEFT(C3832,1)="1",1,-1)*SUMIF([1]Budget!V:V,'Budget Worksheet for Pivot Tabl'!K3832,[1]Budget!AC:AC)=P3832</f>
        <v>1</v>
      </c>
    </row>
    <row r="3833" spans="1:19" x14ac:dyDescent="0.25">
      <c r="A3833" t="s">
        <v>63</v>
      </c>
      <c r="B3833" t="s">
        <v>64</v>
      </c>
      <c r="C3833" t="s">
        <v>9</v>
      </c>
      <c r="D3833" t="str">
        <f t="shared" si="59"/>
        <v>OUTFLOWS</v>
      </c>
      <c r="E3833" t="s">
        <v>112</v>
      </c>
      <c r="F3833" t="s">
        <v>113</v>
      </c>
      <c r="G3833" t="s">
        <v>2965</v>
      </c>
      <c r="H3833" t="s">
        <v>2966</v>
      </c>
      <c r="I3833" t="s">
        <v>4925</v>
      </c>
      <c r="J3833" t="s">
        <v>4926</v>
      </c>
      <c r="K3833" t="s">
        <v>4932</v>
      </c>
      <c r="L3833" t="s">
        <v>2980</v>
      </c>
      <c r="M3833" s="17">
        <f>VLOOKUP($K3833,[1]Budget!$V:$AE,5,0)*IF($C3833="1 - Revenues",1,IF(AND($C3833="5 - Transfers",MID(I3833,15,1)="4"),1,-1))</f>
        <v>0</v>
      </c>
      <c r="N3833" s="17">
        <f>VLOOKUP($K3833,[1]Budget!$V:$AE,6,0)*IF($C3833="1 - Revenues",1,IF(AND($C3833="5 - Transfers",MID(J3833,15,1)="4"),1,-1))</f>
        <v>-1000</v>
      </c>
      <c r="O3833" s="17">
        <f>IFERROR(IF(RIGHT(LEFT(K3833,15),1)="4",VLOOKUP(K3833,'[1]Budget Worksheet'!A:B,2,0),-1*VLOOKUP(K3833,'[1]Budget Worksheet'!A:B,2,0)),0)</f>
        <v>0</v>
      </c>
      <c r="P3833" s="17">
        <f>VLOOKUP($K3833,[1]Budget!$V:$AE,8,0)*IF($C3833="1 - Revenues",1,IF(AND($C3833="5 - Transfers",MID($K3833,15,1)="4"),1,-1))</f>
        <v>0</v>
      </c>
      <c r="Q3833" s="17">
        <f>VLOOKUP($K3833,[1]Budget!$V:$AE,10,0)*IF($C3833="1 - Revenues",1,IF(AND($C3833="5 - Transfers",MID(K3833,15,1)="4"),1,-1))</f>
        <v>0</v>
      </c>
      <c r="S3833" s="18" t="b">
        <f>IF(LEFT(C3833,1)="1",1,-1)*SUMIF([1]Budget!V:V,'Budget Worksheet for Pivot Tabl'!K3833,[1]Budget!AC:AC)=P3833</f>
        <v>1</v>
      </c>
    </row>
    <row r="3834" spans="1:19" x14ac:dyDescent="0.25">
      <c r="A3834" t="s">
        <v>63</v>
      </c>
      <c r="B3834" t="s">
        <v>64</v>
      </c>
      <c r="C3834" t="s">
        <v>9</v>
      </c>
      <c r="D3834" t="str">
        <f t="shared" si="59"/>
        <v>OUTFLOWS</v>
      </c>
      <c r="E3834" t="s">
        <v>112</v>
      </c>
      <c r="F3834" t="s">
        <v>113</v>
      </c>
      <c r="G3834" t="s">
        <v>2965</v>
      </c>
      <c r="H3834" t="s">
        <v>2966</v>
      </c>
      <c r="I3834" t="s">
        <v>4925</v>
      </c>
      <c r="J3834" t="s">
        <v>4926</v>
      </c>
      <c r="K3834" t="s">
        <v>4933</v>
      </c>
      <c r="L3834" t="s">
        <v>2950</v>
      </c>
      <c r="M3834" s="17">
        <f>VLOOKUP($K3834,[1]Budget!$V:$AE,5,0)*IF($C3834="1 - Revenues",1,IF(AND($C3834="5 - Transfers",MID(I3834,15,1)="4"),1,-1))</f>
        <v>-1000</v>
      </c>
      <c r="N3834" s="17">
        <f>VLOOKUP($K3834,[1]Budget!$V:$AE,6,0)*IF($C3834="1 - Revenues",1,IF(AND($C3834="5 - Transfers",MID(J3834,15,1)="4"),1,-1))</f>
        <v>-4000</v>
      </c>
      <c r="O3834" s="17">
        <f>IFERROR(IF(RIGHT(LEFT(K3834,15),1)="4",VLOOKUP(K3834,'[1]Budget Worksheet'!A:B,2,0),-1*VLOOKUP(K3834,'[1]Budget Worksheet'!A:B,2,0)),0)</f>
        <v>0</v>
      </c>
      <c r="P3834" s="17">
        <f>VLOOKUP($K3834,[1]Budget!$V:$AE,8,0)*IF($C3834="1 - Revenues",1,IF(AND($C3834="5 - Transfers",MID($K3834,15,1)="4"),1,-1))</f>
        <v>0</v>
      </c>
      <c r="Q3834" s="17">
        <f>VLOOKUP($K3834,[1]Budget!$V:$AE,10,0)*IF($C3834="1 - Revenues",1,IF(AND($C3834="5 - Transfers",MID(K3834,15,1)="4"),1,-1))</f>
        <v>0</v>
      </c>
      <c r="S3834" s="18" t="b">
        <f>IF(LEFT(C3834,1)="1",1,-1)*SUMIF([1]Budget!V:V,'Budget Worksheet for Pivot Tabl'!K3834,[1]Budget!AC:AC)=P3834</f>
        <v>1</v>
      </c>
    </row>
    <row r="3835" spans="1:19" x14ac:dyDescent="0.25">
      <c r="A3835" t="s">
        <v>63</v>
      </c>
      <c r="B3835" t="s">
        <v>64</v>
      </c>
      <c r="C3835" t="s">
        <v>9</v>
      </c>
      <c r="D3835" t="str">
        <f t="shared" si="59"/>
        <v>OUTFLOWS</v>
      </c>
      <c r="E3835" t="s">
        <v>112</v>
      </c>
      <c r="F3835" t="s">
        <v>113</v>
      </c>
      <c r="G3835" t="s">
        <v>2965</v>
      </c>
      <c r="H3835" t="s">
        <v>2966</v>
      </c>
      <c r="I3835" t="s">
        <v>4925</v>
      </c>
      <c r="J3835" t="s">
        <v>4926</v>
      </c>
      <c r="K3835" t="s">
        <v>4934</v>
      </c>
      <c r="L3835" t="s">
        <v>1398</v>
      </c>
      <c r="M3835" s="17">
        <f>VLOOKUP($K3835,[1]Budget!$V:$AE,5,0)*IF($C3835="1 - Revenues",1,IF(AND($C3835="5 - Transfers",MID(I3835,15,1)="4"),1,-1))</f>
        <v>-2000</v>
      </c>
      <c r="N3835" s="17">
        <f>VLOOKUP($K3835,[1]Budget!$V:$AE,6,0)*IF($C3835="1 - Revenues",1,IF(AND($C3835="5 - Transfers",MID(J3835,15,1)="4"),1,-1))</f>
        <v>-4000</v>
      </c>
      <c r="O3835" s="17">
        <f>IFERROR(IF(RIGHT(LEFT(K3835,15),1)="4",VLOOKUP(K3835,'[1]Budget Worksheet'!A:B,2,0),-1*VLOOKUP(K3835,'[1]Budget Worksheet'!A:B,2,0)),0)</f>
        <v>0</v>
      </c>
      <c r="P3835" s="17">
        <f>VLOOKUP($K3835,[1]Budget!$V:$AE,8,0)*IF($C3835="1 - Revenues",1,IF(AND($C3835="5 - Transfers",MID($K3835,15,1)="4"),1,-1))</f>
        <v>0</v>
      </c>
      <c r="Q3835" s="17">
        <f>VLOOKUP($K3835,[1]Budget!$V:$AE,10,0)*IF($C3835="1 - Revenues",1,IF(AND($C3835="5 - Transfers",MID(K3835,15,1)="4"),1,-1))</f>
        <v>0</v>
      </c>
      <c r="S3835" s="18" t="b">
        <f>IF(LEFT(C3835,1)="1",1,-1)*SUMIF([1]Budget!V:V,'Budget Worksheet for Pivot Tabl'!K3835,[1]Budget!AC:AC)=P3835</f>
        <v>1</v>
      </c>
    </row>
    <row r="3836" spans="1:19" x14ac:dyDescent="0.25">
      <c r="A3836" t="s">
        <v>63</v>
      </c>
      <c r="B3836" t="s">
        <v>64</v>
      </c>
      <c r="C3836" t="s">
        <v>9</v>
      </c>
      <c r="D3836" t="str">
        <f t="shared" si="59"/>
        <v>OUTFLOWS</v>
      </c>
      <c r="E3836" t="s">
        <v>112</v>
      </c>
      <c r="F3836" t="s">
        <v>113</v>
      </c>
      <c r="G3836" t="s">
        <v>2965</v>
      </c>
      <c r="H3836" t="s">
        <v>2966</v>
      </c>
      <c r="I3836" t="s">
        <v>4925</v>
      </c>
      <c r="J3836" t="s">
        <v>4926</v>
      </c>
      <c r="K3836" t="s">
        <v>4935</v>
      </c>
      <c r="L3836" t="s">
        <v>2484</v>
      </c>
      <c r="M3836" s="17">
        <f>VLOOKUP($K3836,[1]Budget!$V:$AE,5,0)*IF($C3836="1 - Revenues",1,IF(AND($C3836="5 - Transfers",MID(I3836,15,1)="4"),1,-1))</f>
        <v>-5000</v>
      </c>
      <c r="N3836" s="17">
        <f>VLOOKUP($K3836,[1]Budget!$V:$AE,6,0)*IF($C3836="1 - Revenues",1,IF(AND($C3836="5 - Transfers",MID(J3836,15,1)="4"),1,-1))</f>
        <v>-5000</v>
      </c>
      <c r="O3836" s="17">
        <f>IFERROR(IF(RIGHT(LEFT(K3836,15),1)="4",VLOOKUP(K3836,'[1]Budget Worksheet'!A:B,2,0),-1*VLOOKUP(K3836,'[1]Budget Worksheet'!A:B,2,0)),0)</f>
        <v>0</v>
      </c>
      <c r="P3836" s="17">
        <f>VLOOKUP($K3836,[1]Budget!$V:$AE,8,0)*IF($C3836="1 - Revenues",1,IF(AND($C3836="5 - Transfers",MID($K3836,15,1)="4"),1,-1))</f>
        <v>0</v>
      </c>
      <c r="Q3836" s="17">
        <f>VLOOKUP($K3836,[1]Budget!$V:$AE,10,0)*IF($C3836="1 - Revenues",1,IF(AND($C3836="5 - Transfers",MID(K3836,15,1)="4"),1,-1))</f>
        <v>0</v>
      </c>
      <c r="S3836" s="18" t="b">
        <f>IF(LEFT(C3836,1)="1",1,-1)*SUMIF([1]Budget!V:V,'Budget Worksheet for Pivot Tabl'!K3836,[1]Budget!AC:AC)=P3836</f>
        <v>1</v>
      </c>
    </row>
    <row r="3837" spans="1:19" x14ac:dyDescent="0.25">
      <c r="A3837" t="s">
        <v>63</v>
      </c>
      <c r="B3837" t="s">
        <v>64</v>
      </c>
      <c r="C3837" t="s">
        <v>9</v>
      </c>
      <c r="D3837" t="str">
        <f t="shared" si="59"/>
        <v>OUTFLOWS</v>
      </c>
      <c r="E3837" t="s">
        <v>112</v>
      </c>
      <c r="F3837" t="s">
        <v>113</v>
      </c>
      <c r="G3837" t="s">
        <v>2965</v>
      </c>
      <c r="H3837" t="s">
        <v>2966</v>
      </c>
      <c r="I3837" t="s">
        <v>4925</v>
      </c>
      <c r="J3837" t="s">
        <v>4926</v>
      </c>
      <c r="K3837" t="s">
        <v>4936</v>
      </c>
      <c r="L3837" t="s">
        <v>2986</v>
      </c>
      <c r="M3837" s="17">
        <f>VLOOKUP($K3837,[1]Budget!$V:$AE,5,0)*IF($C3837="1 - Revenues",1,IF(AND($C3837="5 - Transfers",MID(I3837,15,1)="4"),1,-1))</f>
        <v>-2000</v>
      </c>
      <c r="N3837" s="17">
        <f>VLOOKUP($K3837,[1]Budget!$V:$AE,6,0)*IF($C3837="1 - Revenues",1,IF(AND($C3837="5 - Transfers",MID(J3837,15,1)="4"),1,-1))</f>
        <v>-16000</v>
      </c>
      <c r="O3837" s="17">
        <f>IFERROR(IF(RIGHT(LEFT(K3837,15),1)="4",VLOOKUP(K3837,'[1]Budget Worksheet'!A:B,2,0),-1*VLOOKUP(K3837,'[1]Budget Worksheet'!A:B,2,0)),0)</f>
        <v>0</v>
      </c>
      <c r="P3837" s="17">
        <f>VLOOKUP($K3837,[1]Budget!$V:$AE,8,0)*IF($C3837="1 - Revenues",1,IF(AND($C3837="5 - Transfers",MID($K3837,15,1)="4"),1,-1))</f>
        <v>0</v>
      </c>
      <c r="Q3837" s="17">
        <f>VLOOKUP($K3837,[1]Budget!$V:$AE,10,0)*IF($C3837="1 - Revenues",1,IF(AND($C3837="5 - Transfers",MID(K3837,15,1)="4"),1,-1))</f>
        <v>0</v>
      </c>
      <c r="S3837" s="18" t="b">
        <f>IF(LEFT(C3837,1)="1",1,-1)*SUMIF([1]Budget!V:V,'Budget Worksheet for Pivot Tabl'!K3837,[1]Budget!AC:AC)=P3837</f>
        <v>1</v>
      </c>
    </row>
    <row r="3838" spans="1:19" x14ac:dyDescent="0.25">
      <c r="A3838" t="s">
        <v>63</v>
      </c>
      <c r="B3838" t="s">
        <v>64</v>
      </c>
      <c r="C3838" t="s">
        <v>7</v>
      </c>
      <c r="D3838" t="str">
        <f t="shared" si="59"/>
        <v>INFLOWS</v>
      </c>
      <c r="E3838" t="s">
        <v>112</v>
      </c>
      <c r="F3838" t="s">
        <v>113</v>
      </c>
      <c r="G3838" t="s">
        <v>2965</v>
      </c>
      <c r="H3838" t="s">
        <v>2966</v>
      </c>
      <c r="I3838" t="s">
        <v>4937</v>
      </c>
      <c r="J3838" t="s">
        <v>4938</v>
      </c>
      <c r="K3838" t="s">
        <v>4939</v>
      </c>
      <c r="L3838" t="s">
        <v>4731</v>
      </c>
      <c r="M3838" s="17">
        <f>VLOOKUP($K3838,[1]Budget!$V:$AE,5,0)*IF($C3838="1 - Revenues",1,IF(AND($C3838="5 - Transfers",MID(I3838,15,1)="4"),1,-1))</f>
        <v>44000</v>
      </c>
      <c r="N3838" s="17">
        <f>VLOOKUP($K3838,[1]Budget!$V:$AE,6,0)*IF($C3838="1 - Revenues",1,IF(AND($C3838="5 - Transfers",MID(J3838,15,1)="4"),1,-1))</f>
        <v>0</v>
      </c>
      <c r="O3838" s="17">
        <f>IFERROR(IF(RIGHT(LEFT(K3838,15),1)="4",VLOOKUP(K3838,'[1]Budget Worksheet'!A:B,2,0),-1*VLOOKUP(K3838,'[1]Budget Worksheet'!A:B,2,0)),0)</f>
        <v>0</v>
      </c>
      <c r="P3838" s="17">
        <f>VLOOKUP($K3838,[1]Budget!$V:$AE,8,0)*IF($C3838="1 - Revenues",1,IF(AND($C3838="5 - Transfers",MID($K3838,15,1)="4"),1,-1))</f>
        <v>0</v>
      </c>
      <c r="Q3838" s="17">
        <f>VLOOKUP($K3838,[1]Budget!$V:$AE,10,0)*IF($C3838="1 - Revenues",1,IF(AND($C3838="5 - Transfers",MID(K3838,15,1)="4"),1,-1))</f>
        <v>0</v>
      </c>
      <c r="S3838" s="18" t="b">
        <f>IF(LEFT(C3838,1)="1",1,-1)*SUMIF([1]Budget!V:V,'Budget Worksheet for Pivot Tabl'!K3838,[1]Budget!AC:AC)=P3838</f>
        <v>1</v>
      </c>
    </row>
    <row r="3839" spans="1:19" x14ac:dyDescent="0.25">
      <c r="A3839" t="s">
        <v>63</v>
      </c>
      <c r="B3839" t="s">
        <v>64</v>
      </c>
      <c r="C3839" t="s">
        <v>8</v>
      </c>
      <c r="D3839" t="str">
        <f t="shared" si="59"/>
        <v>OUTFLOWS</v>
      </c>
      <c r="E3839" t="s">
        <v>112</v>
      </c>
      <c r="F3839" t="s">
        <v>113</v>
      </c>
      <c r="G3839" t="s">
        <v>2965</v>
      </c>
      <c r="H3839" t="s">
        <v>2966</v>
      </c>
      <c r="I3839" t="s">
        <v>4937</v>
      </c>
      <c r="J3839" t="s">
        <v>4938</v>
      </c>
      <c r="K3839" t="s">
        <v>4940</v>
      </c>
      <c r="L3839" t="s">
        <v>472</v>
      </c>
      <c r="M3839" s="17">
        <f>VLOOKUP($K3839,[1]Budget!$V:$AE,5,0)*IF($C3839="1 - Revenues",1,IF(AND($C3839="5 - Transfers",MID(I3839,15,1)="4"),1,-1))</f>
        <v>0</v>
      </c>
      <c r="N3839" s="17">
        <f>VLOOKUP($K3839,[1]Budget!$V:$AE,6,0)*IF($C3839="1 - Revenues",1,IF(AND($C3839="5 - Transfers",MID(J3839,15,1)="4"),1,-1))</f>
        <v>0</v>
      </c>
      <c r="O3839" s="17">
        <f>IFERROR(IF(RIGHT(LEFT(K3839,15),1)="4",VLOOKUP(K3839,'[1]Budget Worksheet'!A:B,2,0),-1*VLOOKUP(K3839,'[1]Budget Worksheet'!A:B,2,0)),0)</f>
        <v>0</v>
      </c>
      <c r="P3839" s="17">
        <f>VLOOKUP($K3839,[1]Budget!$V:$AE,8,0)*IF($C3839="1 - Revenues",1,IF(AND($C3839="5 - Transfers",MID($K3839,15,1)="4"),1,-1))</f>
        <v>0</v>
      </c>
      <c r="Q3839" s="17">
        <f>VLOOKUP($K3839,[1]Budget!$V:$AE,10,0)*IF($C3839="1 - Revenues",1,IF(AND($C3839="5 - Transfers",MID(K3839,15,1)="4"),1,-1))</f>
        <v>0</v>
      </c>
      <c r="S3839" s="18" t="b">
        <f>IF(LEFT(C3839,1)="1",1,-1)*SUMIF([1]Budget!V:V,'Budget Worksheet for Pivot Tabl'!K3839,[1]Budget!AC:AC)=P3839</f>
        <v>1</v>
      </c>
    </row>
    <row r="3840" spans="1:19" x14ac:dyDescent="0.25">
      <c r="A3840" t="s">
        <v>63</v>
      </c>
      <c r="B3840" t="s">
        <v>64</v>
      </c>
      <c r="C3840" t="s">
        <v>9</v>
      </c>
      <c r="D3840" t="str">
        <f t="shared" si="59"/>
        <v>OUTFLOWS</v>
      </c>
      <c r="E3840" t="s">
        <v>112</v>
      </c>
      <c r="F3840" t="s">
        <v>113</v>
      </c>
      <c r="G3840" t="s">
        <v>2965</v>
      </c>
      <c r="H3840" t="s">
        <v>2966</v>
      </c>
      <c r="I3840" t="s">
        <v>4937</v>
      </c>
      <c r="J3840" t="s">
        <v>4938</v>
      </c>
      <c r="K3840" t="s">
        <v>4941</v>
      </c>
      <c r="L3840" t="s">
        <v>723</v>
      </c>
      <c r="M3840" s="17">
        <f>VLOOKUP($K3840,[1]Budget!$V:$AE,5,0)*IF($C3840="1 - Revenues",1,IF(AND($C3840="5 - Transfers",MID(I3840,15,1)="4"),1,-1))</f>
        <v>-1000</v>
      </c>
      <c r="N3840" s="17">
        <f>VLOOKUP($K3840,[1]Budget!$V:$AE,6,0)*IF($C3840="1 - Revenues",1,IF(AND($C3840="5 - Transfers",MID(J3840,15,1)="4"),1,-1))</f>
        <v>-2000</v>
      </c>
      <c r="O3840" s="17">
        <f>IFERROR(IF(RIGHT(LEFT(K3840,15),1)="4",VLOOKUP(K3840,'[1]Budget Worksheet'!A:B,2,0),-1*VLOOKUP(K3840,'[1]Budget Worksheet'!A:B,2,0)),0)</f>
        <v>0</v>
      </c>
      <c r="P3840" s="17">
        <f>VLOOKUP($K3840,[1]Budget!$V:$AE,8,0)*IF($C3840="1 - Revenues",1,IF(AND($C3840="5 - Transfers",MID($K3840,15,1)="4"),1,-1))</f>
        <v>0</v>
      </c>
      <c r="Q3840" s="17">
        <f>VLOOKUP($K3840,[1]Budget!$V:$AE,10,0)*IF($C3840="1 - Revenues",1,IF(AND($C3840="5 - Transfers",MID(K3840,15,1)="4"),1,-1))</f>
        <v>0</v>
      </c>
      <c r="S3840" s="18" t="b">
        <f>IF(LEFT(C3840,1)="1",1,-1)*SUMIF([1]Budget!V:V,'Budget Worksheet for Pivot Tabl'!K3840,[1]Budget!AC:AC)=P3840</f>
        <v>1</v>
      </c>
    </row>
    <row r="3841" spans="1:19" x14ac:dyDescent="0.25">
      <c r="A3841" t="s">
        <v>63</v>
      </c>
      <c r="B3841" t="s">
        <v>64</v>
      </c>
      <c r="C3841" t="s">
        <v>9</v>
      </c>
      <c r="D3841" t="str">
        <f t="shared" si="59"/>
        <v>OUTFLOWS</v>
      </c>
      <c r="E3841" t="s">
        <v>112</v>
      </c>
      <c r="F3841" t="s">
        <v>113</v>
      </c>
      <c r="G3841" t="s">
        <v>2965</v>
      </c>
      <c r="H3841" t="s">
        <v>2966</v>
      </c>
      <c r="I3841" t="s">
        <v>4937</v>
      </c>
      <c r="J3841" t="s">
        <v>4938</v>
      </c>
      <c r="K3841" t="s">
        <v>4942</v>
      </c>
      <c r="L3841" t="s">
        <v>1274</v>
      </c>
      <c r="M3841" s="17">
        <f>VLOOKUP($K3841,[1]Budget!$V:$AE,5,0)*IF($C3841="1 - Revenues",1,IF(AND($C3841="5 - Transfers",MID(I3841,15,1)="4"),1,-1))</f>
        <v>0</v>
      </c>
      <c r="N3841" s="17">
        <f>VLOOKUP($K3841,[1]Budget!$V:$AE,6,0)*IF($C3841="1 - Revenues",1,IF(AND($C3841="5 - Transfers",MID(J3841,15,1)="4"),1,-1))</f>
        <v>0</v>
      </c>
      <c r="O3841" s="17">
        <f>IFERROR(IF(RIGHT(LEFT(K3841,15),1)="4",VLOOKUP(K3841,'[1]Budget Worksheet'!A:B,2,0),-1*VLOOKUP(K3841,'[1]Budget Worksheet'!A:B,2,0)),0)</f>
        <v>0</v>
      </c>
      <c r="P3841" s="17">
        <f>VLOOKUP($K3841,[1]Budget!$V:$AE,8,0)*IF($C3841="1 - Revenues",1,IF(AND($C3841="5 - Transfers",MID($K3841,15,1)="4"),1,-1))</f>
        <v>0</v>
      </c>
      <c r="Q3841" s="17">
        <f>VLOOKUP($K3841,[1]Budget!$V:$AE,10,0)*IF($C3841="1 - Revenues",1,IF(AND($C3841="5 - Transfers",MID(K3841,15,1)="4"),1,-1))</f>
        <v>0</v>
      </c>
      <c r="S3841" s="18" t="b">
        <f>IF(LEFT(C3841,1)="1",1,-1)*SUMIF([1]Budget!V:V,'Budget Worksheet for Pivot Tabl'!K3841,[1]Budget!AC:AC)=P3841</f>
        <v>1</v>
      </c>
    </row>
    <row r="3842" spans="1:19" x14ac:dyDescent="0.25">
      <c r="A3842" t="s">
        <v>63</v>
      </c>
      <c r="B3842" t="s">
        <v>64</v>
      </c>
      <c r="C3842" t="s">
        <v>9</v>
      </c>
      <c r="D3842" t="str">
        <f t="shared" si="59"/>
        <v>OUTFLOWS</v>
      </c>
      <c r="E3842" t="s">
        <v>112</v>
      </c>
      <c r="F3842" t="s">
        <v>113</v>
      </c>
      <c r="G3842" t="s">
        <v>2965</v>
      </c>
      <c r="H3842" t="s">
        <v>2966</v>
      </c>
      <c r="I3842" t="s">
        <v>4937</v>
      </c>
      <c r="J3842" t="s">
        <v>4938</v>
      </c>
      <c r="K3842" t="s">
        <v>4943</v>
      </c>
      <c r="L3842" t="s">
        <v>2980</v>
      </c>
      <c r="M3842" s="17">
        <f>VLOOKUP($K3842,[1]Budget!$V:$AE,5,0)*IF($C3842="1 - Revenues",1,IF(AND($C3842="5 - Transfers",MID(I3842,15,1)="4"),1,-1))</f>
        <v>0</v>
      </c>
      <c r="N3842" s="17">
        <f>VLOOKUP($K3842,[1]Budget!$V:$AE,6,0)*IF($C3842="1 - Revenues",1,IF(AND($C3842="5 - Transfers",MID(J3842,15,1)="4"),1,-1))</f>
        <v>-4000</v>
      </c>
      <c r="O3842" s="17">
        <f>IFERROR(IF(RIGHT(LEFT(K3842,15),1)="4",VLOOKUP(K3842,'[1]Budget Worksheet'!A:B,2,0),-1*VLOOKUP(K3842,'[1]Budget Worksheet'!A:B,2,0)),0)</f>
        <v>0</v>
      </c>
      <c r="P3842" s="17">
        <f>VLOOKUP($K3842,[1]Budget!$V:$AE,8,0)*IF($C3842="1 - Revenues",1,IF(AND($C3842="5 - Transfers",MID($K3842,15,1)="4"),1,-1))</f>
        <v>0</v>
      </c>
      <c r="Q3842" s="17">
        <f>VLOOKUP($K3842,[1]Budget!$V:$AE,10,0)*IF($C3842="1 - Revenues",1,IF(AND($C3842="5 - Transfers",MID(K3842,15,1)="4"),1,-1))</f>
        <v>0</v>
      </c>
      <c r="S3842" s="18" t="b">
        <f>IF(LEFT(C3842,1)="1",1,-1)*SUMIF([1]Budget!V:V,'Budget Worksheet for Pivot Tabl'!K3842,[1]Budget!AC:AC)=P3842</f>
        <v>1</v>
      </c>
    </row>
    <row r="3843" spans="1:19" x14ac:dyDescent="0.25">
      <c r="A3843" t="s">
        <v>63</v>
      </c>
      <c r="B3843" t="s">
        <v>64</v>
      </c>
      <c r="C3843" t="s">
        <v>9</v>
      </c>
      <c r="D3843" t="str">
        <f t="shared" ref="D3843:D3906" si="60">IF(C3843="1 - Revenues","INFLOWS","OUTFLOWS")</f>
        <v>OUTFLOWS</v>
      </c>
      <c r="E3843" t="s">
        <v>112</v>
      </c>
      <c r="F3843" t="s">
        <v>113</v>
      </c>
      <c r="G3843" t="s">
        <v>2965</v>
      </c>
      <c r="H3843" t="s">
        <v>2966</v>
      </c>
      <c r="I3843" t="s">
        <v>4937</v>
      </c>
      <c r="J3843" t="s">
        <v>4938</v>
      </c>
      <c r="K3843" t="s">
        <v>4944</v>
      </c>
      <c r="L3843" t="s">
        <v>2950</v>
      </c>
      <c r="M3843" s="17">
        <f>VLOOKUP($K3843,[1]Budget!$V:$AE,5,0)*IF($C3843="1 - Revenues",1,IF(AND($C3843="5 - Transfers",MID(I3843,15,1)="4"),1,-1))</f>
        <v>0</v>
      </c>
      <c r="N3843" s="17">
        <f>VLOOKUP($K3843,[1]Budget!$V:$AE,6,0)*IF($C3843="1 - Revenues",1,IF(AND($C3843="5 - Transfers",MID(J3843,15,1)="4"),1,-1))</f>
        <v>-1000</v>
      </c>
      <c r="O3843" s="17">
        <f>IFERROR(IF(RIGHT(LEFT(K3843,15),1)="4",VLOOKUP(K3843,'[1]Budget Worksheet'!A:B,2,0),-1*VLOOKUP(K3843,'[1]Budget Worksheet'!A:B,2,0)),0)</f>
        <v>0</v>
      </c>
      <c r="P3843" s="17">
        <f>VLOOKUP($K3843,[1]Budget!$V:$AE,8,0)*IF($C3843="1 - Revenues",1,IF(AND($C3843="5 - Transfers",MID($K3843,15,1)="4"),1,-1))</f>
        <v>0</v>
      </c>
      <c r="Q3843" s="17">
        <f>VLOOKUP($K3843,[1]Budget!$V:$AE,10,0)*IF($C3843="1 - Revenues",1,IF(AND($C3843="5 - Transfers",MID(K3843,15,1)="4"),1,-1))</f>
        <v>0</v>
      </c>
      <c r="S3843" s="18" t="b">
        <f>IF(LEFT(C3843,1)="1",1,-1)*SUMIF([1]Budget!V:V,'Budget Worksheet for Pivot Tabl'!K3843,[1]Budget!AC:AC)=P3843</f>
        <v>1</v>
      </c>
    </row>
    <row r="3844" spans="1:19" x14ac:dyDescent="0.25">
      <c r="A3844" t="s">
        <v>63</v>
      </c>
      <c r="B3844" t="s">
        <v>64</v>
      </c>
      <c r="C3844" t="s">
        <v>9</v>
      </c>
      <c r="D3844" t="str">
        <f t="shared" si="60"/>
        <v>OUTFLOWS</v>
      </c>
      <c r="E3844" t="s">
        <v>112</v>
      </c>
      <c r="F3844" t="s">
        <v>113</v>
      </c>
      <c r="G3844" t="s">
        <v>2965</v>
      </c>
      <c r="H3844" t="s">
        <v>2966</v>
      </c>
      <c r="I3844" t="s">
        <v>4937</v>
      </c>
      <c r="J3844" t="s">
        <v>4938</v>
      </c>
      <c r="K3844" t="s">
        <v>4945</v>
      </c>
      <c r="L3844" t="s">
        <v>1398</v>
      </c>
      <c r="M3844" s="17">
        <f>VLOOKUP($K3844,[1]Budget!$V:$AE,5,0)*IF($C3844="1 - Revenues",1,IF(AND($C3844="5 - Transfers",MID(I3844,15,1)="4"),1,-1))</f>
        <v>-1000</v>
      </c>
      <c r="N3844" s="17">
        <f>VLOOKUP($K3844,[1]Budget!$V:$AE,6,0)*IF($C3844="1 - Revenues",1,IF(AND($C3844="5 - Transfers",MID(J3844,15,1)="4"),1,-1))</f>
        <v>-2000</v>
      </c>
      <c r="O3844" s="17">
        <f>IFERROR(IF(RIGHT(LEFT(K3844,15),1)="4",VLOOKUP(K3844,'[1]Budget Worksheet'!A:B,2,0),-1*VLOOKUP(K3844,'[1]Budget Worksheet'!A:B,2,0)),0)</f>
        <v>0</v>
      </c>
      <c r="P3844" s="17">
        <f>VLOOKUP($K3844,[1]Budget!$V:$AE,8,0)*IF($C3844="1 - Revenues",1,IF(AND($C3844="5 - Transfers",MID($K3844,15,1)="4"),1,-1))</f>
        <v>0</v>
      </c>
      <c r="Q3844" s="17">
        <f>VLOOKUP($K3844,[1]Budget!$V:$AE,10,0)*IF($C3844="1 - Revenues",1,IF(AND($C3844="5 - Transfers",MID(K3844,15,1)="4"),1,-1))</f>
        <v>0</v>
      </c>
      <c r="S3844" s="18" t="b">
        <f>IF(LEFT(C3844,1)="1",1,-1)*SUMIF([1]Budget!V:V,'Budget Worksheet for Pivot Tabl'!K3844,[1]Budget!AC:AC)=P3844</f>
        <v>1</v>
      </c>
    </row>
    <row r="3845" spans="1:19" x14ac:dyDescent="0.25">
      <c r="A3845" t="s">
        <v>63</v>
      </c>
      <c r="B3845" t="s">
        <v>64</v>
      </c>
      <c r="C3845" t="s">
        <v>9</v>
      </c>
      <c r="D3845" t="str">
        <f t="shared" si="60"/>
        <v>OUTFLOWS</v>
      </c>
      <c r="E3845" t="s">
        <v>112</v>
      </c>
      <c r="F3845" t="s">
        <v>113</v>
      </c>
      <c r="G3845" t="s">
        <v>2965</v>
      </c>
      <c r="H3845" t="s">
        <v>2966</v>
      </c>
      <c r="I3845" t="s">
        <v>4937</v>
      </c>
      <c r="J3845" t="s">
        <v>4938</v>
      </c>
      <c r="K3845" t="s">
        <v>4946</v>
      </c>
      <c r="L3845" t="s">
        <v>498</v>
      </c>
      <c r="M3845" s="17">
        <f>VLOOKUP($K3845,[1]Budget!$V:$AE,5,0)*IF($C3845="1 - Revenues",1,IF(AND($C3845="5 - Transfers",MID(I3845,15,1)="4"),1,-1))</f>
        <v>0</v>
      </c>
      <c r="N3845" s="17">
        <f>VLOOKUP($K3845,[1]Budget!$V:$AE,6,0)*IF($C3845="1 - Revenues",1,IF(AND($C3845="5 - Transfers",MID(J3845,15,1)="4"),1,-1))</f>
        <v>0</v>
      </c>
      <c r="O3845" s="17">
        <f>IFERROR(IF(RIGHT(LEFT(K3845,15),1)="4",VLOOKUP(K3845,'[1]Budget Worksheet'!A:B,2,0),-1*VLOOKUP(K3845,'[1]Budget Worksheet'!A:B,2,0)),0)</f>
        <v>0</v>
      </c>
      <c r="P3845" s="17">
        <f>VLOOKUP($K3845,[1]Budget!$V:$AE,8,0)*IF($C3845="1 - Revenues",1,IF(AND($C3845="5 - Transfers",MID($K3845,15,1)="4"),1,-1))</f>
        <v>0</v>
      </c>
      <c r="Q3845" s="17">
        <f>VLOOKUP($K3845,[1]Budget!$V:$AE,10,0)*IF($C3845="1 - Revenues",1,IF(AND($C3845="5 - Transfers",MID(K3845,15,1)="4"),1,-1))</f>
        <v>0</v>
      </c>
      <c r="S3845" s="18" t="b">
        <f>IF(LEFT(C3845,1)="1",1,-1)*SUMIF([1]Budget!V:V,'Budget Worksheet for Pivot Tabl'!K3845,[1]Budget!AC:AC)=P3845</f>
        <v>1</v>
      </c>
    </row>
    <row r="3846" spans="1:19" x14ac:dyDescent="0.25">
      <c r="A3846" t="s">
        <v>63</v>
      </c>
      <c r="B3846" t="s">
        <v>64</v>
      </c>
      <c r="C3846" t="s">
        <v>9</v>
      </c>
      <c r="D3846" t="str">
        <f t="shared" si="60"/>
        <v>OUTFLOWS</v>
      </c>
      <c r="E3846" t="s">
        <v>112</v>
      </c>
      <c r="F3846" t="s">
        <v>113</v>
      </c>
      <c r="G3846" t="s">
        <v>2965</v>
      </c>
      <c r="H3846" t="s">
        <v>2966</v>
      </c>
      <c r="I3846" t="s">
        <v>4937</v>
      </c>
      <c r="J3846" t="s">
        <v>4938</v>
      </c>
      <c r="K3846" t="s">
        <v>4947</v>
      </c>
      <c r="L3846" t="s">
        <v>2484</v>
      </c>
      <c r="M3846" s="17">
        <f>VLOOKUP($K3846,[1]Budget!$V:$AE,5,0)*IF($C3846="1 - Revenues",1,IF(AND($C3846="5 - Transfers",MID(I3846,15,1)="4"),1,-1))</f>
        <v>-5000</v>
      </c>
      <c r="N3846" s="17">
        <f>VLOOKUP($K3846,[1]Budget!$V:$AE,6,0)*IF($C3846="1 - Revenues",1,IF(AND($C3846="5 - Transfers",MID(J3846,15,1)="4"),1,-1))</f>
        <v>-5000</v>
      </c>
      <c r="O3846" s="17">
        <f>IFERROR(IF(RIGHT(LEFT(K3846,15),1)="4",VLOOKUP(K3846,'[1]Budget Worksheet'!A:B,2,0),-1*VLOOKUP(K3846,'[1]Budget Worksheet'!A:B,2,0)),0)</f>
        <v>0</v>
      </c>
      <c r="P3846" s="17">
        <f>VLOOKUP($K3846,[1]Budget!$V:$AE,8,0)*IF($C3846="1 - Revenues",1,IF(AND($C3846="5 - Transfers",MID($K3846,15,1)="4"),1,-1))</f>
        <v>0</v>
      </c>
      <c r="Q3846" s="17">
        <f>VLOOKUP($K3846,[1]Budget!$V:$AE,10,0)*IF($C3846="1 - Revenues",1,IF(AND($C3846="5 - Transfers",MID(K3846,15,1)="4"),1,-1))</f>
        <v>0</v>
      </c>
      <c r="S3846" s="18" t="b">
        <f>IF(LEFT(C3846,1)="1",1,-1)*SUMIF([1]Budget!V:V,'Budget Worksheet for Pivot Tabl'!K3846,[1]Budget!AC:AC)=P3846</f>
        <v>1</v>
      </c>
    </row>
    <row r="3847" spans="1:19" x14ac:dyDescent="0.25">
      <c r="A3847" t="s">
        <v>63</v>
      </c>
      <c r="B3847" t="s">
        <v>64</v>
      </c>
      <c r="C3847" t="s">
        <v>9</v>
      </c>
      <c r="D3847" t="str">
        <f t="shared" si="60"/>
        <v>OUTFLOWS</v>
      </c>
      <c r="E3847" t="s">
        <v>112</v>
      </c>
      <c r="F3847" t="s">
        <v>113</v>
      </c>
      <c r="G3847" t="s">
        <v>2965</v>
      </c>
      <c r="H3847" t="s">
        <v>2966</v>
      </c>
      <c r="I3847" t="s">
        <v>4937</v>
      </c>
      <c r="J3847" t="s">
        <v>4938</v>
      </c>
      <c r="K3847" t="s">
        <v>4948</v>
      </c>
      <c r="L3847" t="s">
        <v>2986</v>
      </c>
      <c r="M3847" s="17">
        <f>VLOOKUP($K3847,[1]Budget!$V:$AE,5,0)*IF($C3847="1 - Revenues",1,IF(AND($C3847="5 - Transfers",MID(I3847,15,1)="4"),1,-1))</f>
        <v>-2000</v>
      </c>
      <c r="N3847" s="17">
        <f>VLOOKUP($K3847,[1]Budget!$V:$AE,6,0)*IF($C3847="1 - Revenues",1,IF(AND($C3847="5 - Transfers",MID(J3847,15,1)="4"),1,-1))</f>
        <v>-9000</v>
      </c>
      <c r="O3847" s="17">
        <f>IFERROR(IF(RIGHT(LEFT(K3847,15),1)="4",VLOOKUP(K3847,'[1]Budget Worksheet'!A:B,2,0),-1*VLOOKUP(K3847,'[1]Budget Worksheet'!A:B,2,0)),0)</f>
        <v>0</v>
      </c>
      <c r="P3847" s="17">
        <f>VLOOKUP($K3847,[1]Budget!$V:$AE,8,0)*IF($C3847="1 - Revenues",1,IF(AND($C3847="5 - Transfers",MID($K3847,15,1)="4"),1,-1))</f>
        <v>0</v>
      </c>
      <c r="Q3847" s="17">
        <f>VLOOKUP($K3847,[1]Budget!$V:$AE,10,0)*IF($C3847="1 - Revenues",1,IF(AND($C3847="5 - Transfers",MID(K3847,15,1)="4"),1,-1))</f>
        <v>0</v>
      </c>
      <c r="S3847" s="18" t="b">
        <f>IF(LEFT(C3847,1)="1",1,-1)*SUMIF([1]Budget!V:V,'Budget Worksheet for Pivot Tabl'!K3847,[1]Budget!AC:AC)=P3847</f>
        <v>1</v>
      </c>
    </row>
    <row r="3848" spans="1:19" x14ac:dyDescent="0.25">
      <c r="A3848" t="s">
        <v>63</v>
      </c>
      <c r="B3848" t="s">
        <v>64</v>
      </c>
      <c r="C3848" t="s">
        <v>7</v>
      </c>
      <c r="D3848" t="str">
        <f t="shared" si="60"/>
        <v>INFLOWS</v>
      </c>
      <c r="E3848" t="s">
        <v>112</v>
      </c>
      <c r="F3848" t="s">
        <v>113</v>
      </c>
      <c r="G3848" t="s">
        <v>2965</v>
      </c>
      <c r="H3848" t="s">
        <v>2966</v>
      </c>
      <c r="I3848" t="s">
        <v>4949</v>
      </c>
      <c r="J3848" t="s">
        <v>4950</v>
      </c>
      <c r="K3848" t="s">
        <v>4951</v>
      </c>
      <c r="L3848" t="s">
        <v>4731</v>
      </c>
      <c r="M3848" s="17">
        <f>VLOOKUP($K3848,[1]Budget!$V:$AE,5,0)*IF($C3848="1 - Revenues",1,IF(AND($C3848="5 - Transfers",MID(I3848,15,1)="4"),1,-1))</f>
        <v>47000</v>
      </c>
      <c r="N3848" s="17">
        <f>VLOOKUP($K3848,[1]Budget!$V:$AE,6,0)*IF($C3848="1 - Revenues",1,IF(AND($C3848="5 - Transfers",MID(J3848,15,1)="4"),1,-1))</f>
        <v>0</v>
      </c>
      <c r="O3848" s="17">
        <f>IFERROR(IF(RIGHT(LEFT(K3848,15),1)="4",VLOOKUP(K3848,'[1]Budget Worksheet'!A:B,2,0),-1*VLOOKUP(K3848,'[1]Budget Worksheet'!A:B,2,0)),0)</f>
        <v>0</v>
      </c>
      <c r="P3848" s="17">
        <f>VLOOKUP($K3848,[1]Budget!$V:$AE,8,0)*IF($C3848="1 - Revenues",1,IF(AND($C3848="5 - Transfers",MID($K3848,15,1)="4"),1,-1))</f>
        <v>0</v>
      </c>
      <c r="Q3848" s="17">
        <f>VLOOKUP($K3848,[1]Budget!$V:$AE,10,0)*IF($C3848="1 - Revenues",1,IF(AND($C3848="5 - Transfers",MID(K3848,15,1)="4"),1,-1))</f>
        <v>0</v>
      </c>
      <c r="S3848" s="18" t="b">
        <f>IF(LEFT(C3848,1)="1",1,-1)*SUMIF([1]Budget!V:V,'Budget Worksheet for Pivot Tabl'!K3848,[1]Budget!AC:AC)=P3848</f>
        <v>1</v>
      </c>
    </row>
    <row r="3849" spans="1:19" x14ac:dyDescent="0.25">
      <c r="A3849" t="s">
        <v>63</v>
      </c>
      <c r="B3849" t="s">
        <v>64</v>
      </c>
      <c r="C3849" t="s">
        <v>8</v>
      </c>
      <c r="D3849" t="str">
        <f t="shared" si="60"/>
        <v>OUTFLOWS</v>
      </c>
      <c r="E3849" t="s">
        <v>112</v>
      </c>
      <c r="F3849" t="s">
        <v>113</v>
      </c>
      <c r="G3849" t="s">
        <v>2965</v>
      </c>
      <c r="H3849" t="s">
        <v>2966</v>
      </c>
      <c r="I3849" t="s">
        <v>4949</v>
      </c>
      <c r="J3849" t="s">
        <v>4950</v>
      </c>
      <c r="K3849" t="s">
        <v>4952</v>
      </c>
      <c r="L3849" t="s">
        <v>472</v>
      </c>
      <c r="M3849" s="17">
        <f>VLOOKUP($K3849,[1]Budget!$V:$AE,5,0)*IF($C3849="1 - Revenues",1,IF(AND($C3849="5 - Transfers",MID(I3849,15,1)="4"),1,-1))</f>
        <v>0</v>
      </c>
      <c r="N3849" s="17">
        <f>VLOOKUP($K3849,[1]Budget!$V:$AE,6,0)*IF($C3849="1 - Revenues",1,IF(AND($C3849="5 - Transfers",MID(J3849,15,1)="4"),1,-1))</f>
        <v>0</v>
      </c>
      <c r="O3849" s="17">
        <f>IFERROR(IF(RIGHT(LEFT(K3849,15),1)="4",VLOOKUP(K3849,'[1]Budget Worksheet'!A:B,2,0),-1*VLOOKUP(K3849,'[1]Budget Worksheet'!A:B,2,0)),0)</f>
        <v>0</v>
      </c>
      <c r="P3849" s="17">
        <f>VLOOKUP($K3849,[1]Budget!$V:$AE,8,0)*IF($C3849="1 - Revenues",1,IF(AND($C3849="5 - Transfers",MID($K3849,15,1)="4"),1,-1))</f>
        <v>0</v>
      </c>
      <c r="Q3849" s="17">
        <f>VLOOKUP($K3849,[1]Budget!$V:$AE,10,0)*IF($C3849="1 - Revenues",1,IF(AND($C3849="5 - Transfers",MID(K3849,15,1)="4"),1,-1))</f>
        <v>0</v>
      </c>
      <c r="S3849" s="18" t="b">
        <f>IF(LEFT(C3849,1)="1",1,-1)*SUMIF([1]Budget!V:V,'Budget Worksheet for Pivot Tabl'!K3849,[1]Budget!AC:AC)=P3849</f>
        <v>1</v>
      </c>
    </row>
    <row r="3850" spans="1:19" x14ac:dyDescent="0.25">
      <c r="A3850" t="s">
        <v>63</v>
      </c>
      <c r="B3850" t="s">
        <v>64</v>
      </c>
      <c r="C3850" t="s">
        <v>9</v>
      </c>
      <c r="D3850" t="str">
        <f t="shared" si="60"/>
        <v>OUTFLOWS</v>
      </c>
      <c r="E3850" t="s">
        <v>112</v>
      </c>
      <c r="F3850" t="s">
        <v>113</v>
      </c>
      <c r="G3850" t="s">
        <v>2965</v>
      </c>
      <c r="H3850" t="s">
        <v>2966</v>
      </c>
      <c r="I3850" t="s">
        <v>4949</v>
      </c>
      <c r="J3850" t="s">
        <v>4950</v>
      </c>
      <c r="K3850" t="s">
        <v>4953</v>
      </c>
      <c r="L3850" t="s">
        <v>723</v>
      </c>
      <c r="M3850" s="17">
        <f>VLOOKUP($K3850,[1]Budget!$V:$AE,5,0)*IF($C3850="1 - Revenues",1,IF(AND($C3850="5 - Transfers",MID(I3850,15,1)="4"),1,-1))</f>
        <v>-2000</v>
      </c>
      <c r="N3850" s="17">
        <f>VLOOKUP($K3850,[1]Budget!$V:$AE,6,0)*IF($C3850="1 - Revenues",1,IF(AND($C3850="5 - Transfers",MID(J3850,15,1)="4"),1,-1))</f>
        <v>-1000</v>
      </c>
      <c r="O3850" s="17">
        <f>IFERROR(IF(RIGHT(LEFT(K3850,15),1)="4",VLOOKUP(K3850,'[1]Budget Worksheet'!A:B,2,0),-1*VLOOKUP(K3850,'[1]Budget Worksheet'!A:B,2,0)),0)</f>
        <v>0</v>
      </c>
      <c r="P3850" s="17">
        <f>VLOOKUP($K3850,[1]Budget!$V:$AE,8,0)*IF($C3850="1 - Revenues",1,IF(AND($C3850="5 - Transfers",MID($K3850,15,1)="4"),1,-1))</f>
        <v>0</v>
      </c>
      <c r="Q3850" s="17">
        <f>VLOOKUP($K3850,[1]Budget!$V:$AE,10,0)*IF($C3850="1 - Revenues",1,IF(AND($C3850="5 - Transfers",MID(K3850,15,1)="4"),1,-1))</f>
        <v>0</v>
      </c>
      <c r="S3850" s="18" t="b">
        <f>IF(LEFT(C3850,1)="1",1,-1)*SUMIF([1]Budget!V:V,'Budget Worksheet for Pivot Tabl'!K3850,[1]Budget!AC:AC)=P3850</f>
        <v>1</v>
      </c>
    </row>
    <row r="3851" spans="1:19" x14ac:dyDescent="0.25">
      <c r="A3851" t="s">
        <v>63</v>
      </c>
      <c r="B3851" t="s">
        <v>64</v>
      </c>
      <c r="C3851" t="s">
        <v>9</v>
      </c>
      <c r="D3851" t="str">
        <f t="shared" si="60"/>
        <v>OUTFLOWS</v>
      </c>
      <c r="E3851" t="s">
        <v>112</v>
      </c>
      <c r="F3851" t="s">
        <v>113</v>
      </c>
      <c r="G3851" t="s">
        <v>2965</v>
      </c>
      <c r="H3851" t="s">
        <v>2966</v>
      </c>
      <c r="I3851" t="s">
        <v>4949</v>
      </c>
      <c r="J3851" t="s">
        <v>4950</v>
      </c>
      <c r="K3851" t="s">
        <v>4954</v>
      </c>
      <c r="L3851" t="s">
        <v>1274</v>
      </c>
      <c r="M3851" s="17">
        <f>VLOOKUP($K3851,[1]Budget!$V:$AE,5,0)*IF($C3851="1 - Revenues",1,IF(AND($C3851="5 - Transfers",MID(I3851,15,1)="4"),1,-1))</f>
        <v>0</v>
      </c>
      <c r="N3851" s="17">
        <f>VLOOKUP($K3851,[1]Budget!$V:$AE,6,0)*IF($C3851="1 - Revenues",1,IF(AND($C3851="5 - Transfers",MID(J3851,15,1)="4"),1,-1))</f>
        <v>0</v>
      </c>
      <c r="O3851" s="17">
        <f>IFERROR(IF(RIGHT(LEFT(K3851,15),1)="4",VLOOKUP(K3851,'[1]Budget Worksheet'!A:B,2,0),-1*VLOOKUP(K3851,'[1]Budget Worksheet'!A:B,2,0)),0)</f>
        <v>0</v>
      </c>
      <c r="P3851" s="17">
        <f>VLOOKUP($K3851,[1]Budget!$V:$AE,8,0)*IF($C3851="1 - Revenues",1,IF(AND($C3851="5 - Transfers",MID($K3851,15,1)="4"),1,-1))</f>
        <v>0</v>
      </c>
      <c r="Q3851" s="17">
        <f>VLOOKUP($K3851,[1]Budget!$V:$AE,10,0)*IF($C3851="1 - Revenues",1,IF(AND($C3851="5 - Transfers",MID(K3851,15,1)="4"),1,-1))</f>
        <v>0</v>
      </c>
      <c r="S3851" s="18" t="b">
        <f>IF(LEFT(C3851,1)="1",1,-1)*SUMIF([1]Budget!V:V,'Budget Worksheet for Pivot Tabl'!K3851,[1]Budget!AC:AC)=P3851</f>
        <v>1</v>
      </c>
    </row>
    <row r="3852" spans="1:19" x14ac:dyDescent="0.25">
      <c r="A3852" t="s">
        <v>63</v>
      </c>
      <c r="B3852" t="s">
        <v>64</v>
      </c>
      <c r="C3852" t="s">
        <v>9</v>
      </c>
      <c r="D3852" t="str">
        <f t="shared" si="60"/>
        <v>OUTFLOWS</v>
      </c>
      <c r="E3852" t="s">
        <v>112</v>
      </c>
      <c r="F3852" t="s">
        <v>113</v>
      </c>
      <c r="G3852" t="s">
        <v>2965</v>
      </c>
      <c r="H3852" t="s">
        <v>2966</v>
      </c>
      <c r="I3852" t="s">
        <v>4949</v>
      </c>
      <c r="J3852" t="s">
        <v>4950</v>
      </c>
      <c r="K3852" t="s">
        <v>4955</v>
      </c>
      <c r="L3852" t="s">
        <v>482</v>
      </c>
      <c r="M3852" s="17">
        <f>VLOOKUP($K3852,[1]Budget!$V:$AE,5,0)*IF($C3852="1 - Revenues",1,IF(AND($C3852="5 - Transfers",MID(I3852,15,1)="4"),1,-1))</f>
        <v>0</v>
      </c>
      <c r="N3852" s="17">
        <f>VLOOKUP($K3852,[1]Budget!$V:$AE,6,0)*IF($C3852="1 - Revenues",1,IF(AND($C3852="5 - Transfers",MID(J3852,15,1)="4"),1,-1))</f>
        <v>-1000</v>
      </c>
      <c r="O3852" s="17">
        <f>IFERROR(IF(RIGHT(LEFT(K3852,15),1)="4",VLOOKUP(K3852,'[1]Budget Worksheet'!A:B,2,0),-1*VLOOKUP(K3852,'[1]Budget Worksheet'!A:B,2,0)),0)</f>
        <v>0</v>
      </c>
      <c r="P3852" s="17">
        <f>VLOOKUP($K3852,[1]Budget!$V:$AE,8,0)*IF($C3852="1 - Revenues",1,IF(AND($C3852="5 - Transfers",MID($K3852,15,1)="4"),1,-1))</f>
        <v>0</v>
      </c>
      <c r="Q3852" s="17">
        <f>VLOOKUP($K3852,[1]Budget!$V:$AE,10,0)*IF($C3852="1 - Revenues",1,IF(AND($C3852="5 - Transfers",MID(K3852,15,1)="4"),1,-1))</f>
        <v>0</v>
      </c>
      <c r="S3852" s="18" t="b">
        <f>IF(LEFT(C3852,1)="1",1,-1)*SUMIF([1]Budget!V:V,'Budget Worksheet for Pivot Tabl'!K3852,[1]Budget!AC:AC)=P3852</f>
        <v>1</v>
      </c>
    </row>
    <row r="3853" spans="1:19" x14ac:dyDescent="0.25">
      <c r="A3853" t="s">
        <v>63</v>
      </c>
      <c r="B3853" t="s">
        <v>64</v>
      </c>
      <c r="C3853" t="s">
        <v>9</v>
      </c>
      <c r="D3853" t="str">
        <f t="shared" si="60"/>
        <v>OUTFLOWS</v>
      </c>
      <c r="E3853" t="s">
        <v>112</v>
      </c>
      <c r="F3853" t="s">
        <v>113</v>
      </c>
      <c r="G3853" t="s">
        <v>2965</v>
      </c>
      <c r="H3853" t="s">
        <v>2966</v>
      </c>
      <c r="I3853" t="s">
        <v>4949</v>
      </c>
      <c r="J3853" t="s">
        <v>4950</v>
      </c>
      <c r="K3853" t="s">
        <v>4956</v>
      </c>
      <c r="L3853" t="s">
        <v>2980</v>
      </c>
      <c r="M3853" s="17">
        <f>VLOOKUP($K3853,[1]Budget!$V:$AE,5,0)*IF($C3853="1 - Revenues",1,IF(AND($C3853="5 - Transfers",MID(I3853,15,1)="4"),1,-1))</f>
        <v>-3000</v>
      </c>
      <c r="N3853" s="17">
        <f>VLOOKUP($K3853,[1]Budget!$V:$AE,6,0)*IF($C3853="1 - Revenues",1,IF(AND($C3853="5 - Transfers",MID(J3853,15,1)="4"),1,-1))</f>
        <v>-3000</v>
      </c>
      <c r="O3853" s="17">
        <f>IFERROR(IF(RIGHT(LEFT(K3853,15),1)="4",VLOOKUP(K3853,'[1]Budget Worksheet'!A:B,2,0),-1*VLOOKUP(K3853,'[1]Budget Worksheet'!A:B,2,0)),0)</f>
        <v>0</v>
      </c>
      <c r="P3853" s="17">
        <f>VLOOKUP($K3853,[1]Budget!$V:$AE,8,0)*IF($C3853="1 - Revenues",1,IF(AND($C3853="5 - Transfers",MID($K3853,15,1)="4"),1,-1))</f>
        <v>0</v>
      </c>
      <c r="Q3853" s="17">
        <f>VLOOKUP($K3853,[1]Budget!$V:$AE,10,0)*IF($C3853="1 - Revenues",1,IF(AND($C3853="5 - Transfers",MID(K3853,15,1)="4"),1,-1))</f>
        <v>0</v>
      </c>
      <c r="S3853" s="18" t="b">
        <f>IF(LEFT(C3853,1)="1",1,-1)*SUMIF([1]Budget!V:V,'Budget Worksheet for Pivot Tabl'!K3853,[1]Budget!AC:AC)=P3853</f>
        <v>1</v>
      </c>
    </row>
    <row r="3854" spans="1:19" x14ac:dyDescent="0.25">
      <c r="A3854" t="s">
        <v>63</v>
      </c>
      <c r="B3854" t="s">
        <v>64</v>
      </c>
      <c r="C3854" t="s">
        <v>9</v>
      </c>
      <c r="D3854" t="str">
        <f t="shared" si="60"/>
        <v>OUTFLOWS</v>
      </c>
      <c r="E3854" t="s">
        <v>112</v>
      </c>
      <c r="F3854" t="s">
        <v>113</v>
      </c>
      <c r="G3854" t="s">
        <v>2965</v>
      </c>
      <c r="H3854" t="s">
        <v>2966</v>
      </c>
      <c r="I3854" t="s">
        <v>4949</v>
      </c>
      <c r="J3854" t="s">
        <v>4950</v>
      </c>
      <c r="K3854" t="s">
        <v>4957</v>
      </c>
      <c r="L3854" t="s">
        <v>2950</v>
      </c>
      <c r="M3854" s="17">
        <f>VLOOKUP($K3854,[1]Budget!$V:$AE,5,0)*IF($C3854="1 - Revenues",1,IF(AND($C3854="5 - Transfers",MID(I3854,15,1)="4"),1,-1))</f>
        <v>-1000</v>
      </c>
      <c r="N3854" s="17">
        <f>VLOOKUP($K3854,[1]Budget!$V:$AE,6,0)*IF($C3854="1 - Revenues",1,IF(AND($C3854="5 - Transfers",MID(J3854,15,1)="4"),1,-1))</f>
        <v>-1000</v>
      </c>
      <c r="O3854" s="17">
        <f>IFERROR(IF(RIGHT(LEFT(K3854,15),1)="4",VLOOKUP(K3854,'[1]Budget Worksheet'!A:B,2,0),-1*VLOOKUP(K3854,'[1]Budget Worksheet'!A:B,2,0)),0)</f>
        <v>0</v>
      </c>
      <c r="P3854" s="17">
        <f>VLOOKUP($K3854,[1]Budget!$V:$AE,8,0)*IF($C3854="1 - Revenues",1,IF(AND($C3854="5 - Transfers",MID($K3854,15,1)="4"),1,-1))</f>
        <v>0</v>
      </c>
      <c r="Q3854" s="17">
        <f>VLOOKUP($K3854,[1]Budget!$V:$AE,10,0)*IF($C3854="1 - Revenues",1,IF(AND($C3854="5 - Transfers",MID(K3854,15,1)="4"),1,-1))</f>
        <v>0</v>
      </c>
      <c r="S3854" s="18" t="b">
        <f>IF(LEFT(C3854,1)="1",1,-1)*SUMIF([1]Budget!V:V,'Budget Worksheet for Pivot Tabl'!K3854,[1]Budget!AC:AC)=P3854</f>
        <v>1</v>
      </c>
    </row>
    <row r="3855" spans="1:19" x14ac:dyDescent="0.25">
      <c r="A3855" t="s">
        <v>63</v>
      </c>
      <c r="B3855" t="s">
        <v>64</v>
      </c>
      <c r="C3855" t="s">
        <v>9</v>
      </c>
      <c r="D3855" t="str">
        <f t="shared" si="60"/>
        <v>OUTFLOWS</v>
      </c>
      <c r="E3855" t="s">
        <v>112</v>
      </c>
      <c r="F3855" t="s">
        <v>113</v>
      </c>
      <c r="G3855" t="s">
        <v>2965</v>
      </c>
      <c r="H3855" t="s">
        <v>2966</v>
      </c>
      <c r="I3855" t="s">
        <v>4949</v>
      </c>
      <c r="J3855" t="s">
        <v>4950</v>
      </c>
      <c r="K3855" t="s">
        <v>4958</v>
      </c>
      <c r="L3855" t="s">
        <v>1398</v>
      </c>
      <c r="M3855" s="17">
        <f>VLOOKUP($K3855,[1]Budget!$V:$AE,5,0)*IF($C3855="1 - Revenues",1,IF(AND($C3855="5 - Transfers",MID(I3855,15,1)="4"),1,-1))</f>
        <v>-1000</v>
      </c>
      <c r="N3855" s="17">
        <f>VLOOKUP($K3855,[1]Budget!$V:$AE,6,0)*IF($C3855="1 - Revenues",1,IF(AND($C3855="5 - Transfers",MID(J3855,15,1)="4"),1,-1))</f>
        <v>-1000</v>
      </c>
      <c r="O3855" s="17">
        <f>IFERROR(IF(RIGHT(LEFT(K3855,15),1)="4",VLOOKUP(K3855,'[1]Budget Worksheet'!A:B,2,0),-1*VLOOKUP(K3855,'[1]Budget Worksheet'!A:B,2,0)),0)</f>
        <v>0</v>
      </c>
      <c r="P3855" s="17">
        <f>VLOOKUP($K3855,[1]Budget!$V:$AE,8,0)*IF($C3855="1 - Revenues",1,IF(AND($C3855="5 - Transfers",MID($K3855,15,1)="4"),1,-1))</f>
        <v>0</v>
      </c>
      <c r="Q3855" s="17">
        <f>VLOOKUP($K3855,[1]Budget!$V:$AE,10,0)*IF($C3855="1 - Revenues",1,IF(AND($C3855="5 - Transfers",MID(K3855,15,1)="4"),1,-1))</f>
        <v>0</v>
      </c>
      <c r="S3855" s="18" t="b">
        <f>IF(LEFT(C3855,1)="1",1,-1)*SUMIF([1]Budget!V:V,'Budget Worksheet for Pivot Tabl'!K3855,[1]Budget!AC:AC)=P3855</f>
        <v>1</v>
      </c>
    </row>
    <row r="3856" spans="1:19" x14ac:dyDescent="0.25">
      <c r="A3856" t="s">
        <v>63</v>
      </c>
      <c r="B3856" t="s">
        <v>64</v>
      </c>
      <c r="C3856" t="s">
        <v>9</v>
      </c>
      <c r="D3856" t="str">
        <f t="shared" si="60"/>
        <v>OUTFLOWS</v>
      </c>
      <c r="E3856" t="s">
        <v>112</v>
      </c>
      <c r="F3856" t="s">
        <v>113</v>
      </c>
      <c r="G3856" t="s">
        <v>2965</v>
      </c>
      <c r="H3856" t="s">
        <v>2966</v>
      </c>
      <c r="I3856" t="s">
        <v>4949</v>
      </c>
      <c r="J3856" t="s">
        <v>4950</v>
      </c>
      <c r="K3856" t="s">
        <v>4959</v>
      </c>
      <c r="L3856" t="s">
        <v>2484</v>
      </c>
      <c r="M3856" s="17">
        <f>VLOOKUP($K3856,[1]Budget!$V:$AE,5,0)*IF($C3856="1 - Revenues",1,IF(AND($C3856="5 - Transfers",MID(I3856,15,1)="4"),1,-1))</f>
        <v>-5000</v>
      </c>
      <c r="N3856" s="17">
        <f>VLOOKUP($K3856,[1]Budget!$V:$AE,6,0)*IF($C3856="1 - Revenues",1,IF(AND($C3856="5 - Transfers",MID(J3856,15,1)="4"),1,-1))</f>
        <v>-5000</v>
      </c>
      <c r="O3856" s="17">
        <f>IFERROR(IF(RIGHT(LEFT(K3856,15),1)="4",VLOOKUP(K3856,'[1]Budget Worksheet'!A:B,2,0),-1*VLOOKUP(K3856,'[1]Budget Worksheet'!A:B,2,0)),0)</f>
        <v>0</v>
      </c>
      <c r="P3856" s="17">
        <f>VLOOKUP($K3856,[1]Budget!$V:$AE,8,0)*IF($C3856="1 - Revenues",1,IF(AND($C3856="5 - Transfers",MID($K3856,15,1)="4"),1,-1))</f>
        <v>0</v>
      </c>
      <c r="Q3856" s="17">
        <f>VLOOKUP($K3856,[1]Budget!$V:$AE,10,0)*IF($C3856="1 - Revenues",1,IF(AND($C3856="5 - Transfers",MID(K3856,15,1)="4"),1,-1))</f>
        <v>0</v>
      </c>
      <c r="S3856" s="18" t="b">
        <f>IF(LEFT(C3856,1)="1",1,-1)*SUMIF([1]Budget!V:V,'Budget Worksheet for Pivot Tabl'!K3856,[1]Budget!AC:AC)=P3856</f>
        <v>1</v>
      </c>
    </row>
    <row r="3857" spans="1:19" x14ac:dyDescent="0.25">
      <c r="A3857" t="s">
        <v>63</v>
      </c>
      <c r="B3857" t="s">
        <v>64</v>
      </c>
      <c r="C3857" t="s">
        <v>9</v>
      </c>
      <c r="D3857" t="str">
        <f t="shared" si="60"/>
        <v>OUTFLOWS</v>
      </c>
      <c r="E3857" t="s">
        <v>112</v>
      </c>
      <c r="F3857" t="s">
        <v>113</v>
      </c>
      <c r="G3857" t="s">
        <v>2965</v>
      </c>
      <c r="H3857" t="s">
        <v>2966</v>
      </c>
      <c r="I3857" t="s">
        <v>4949</v>
      </c>
      <c r="J3857" t="s">
        <v>4950</v>
      </c>
      <c r="K3857" t="s">
        <v>4960</v>
      </c>
      <c r="L3857" t="s">
        <v>2986</v>
      </c>
      <c r="M3857" s="17">
        <f>VLOOKUP($K3857,[1]Budget!$V:$AE,5,0)*IF($C3857="1 - Revenues",1,IF(AND($C3857="5 - Transfers",MID(I3857,15,1)="4"),1,-1))</f>
        <v>-11000</v>
      </c>
      <c r="N3857" s="17">
        <f>VLOOKUP($K3857,[1]Budget!$V:$AE,6,0)*IF($C3857="1 - Revenues",1,IF(AND($C3857="5 - Transfers",MID(J3857,15,1)="4"),1,-1))</f>
        <v>-10000</v>
      </c>
      <c r="O3857" s="17">
        <f>IFERROR(IF(RIGHT(LEFT(K3857,15),1)="4",VLOOKUP(K3857,'[1]Budget Worksheet'!A:B,2,0),-1*VLOOKUP(K3857,'[1]Budget Worksheet'!A:B,2,0)),0)</f>
        <v>0</v>
      </c>
      <c r="P3857" s="17">
        <f>VLOOKUP($K3857,[1]Budget!$V:$AE,8,0)*IF($C3857="1 - Revenues",1,IF(AND($C3857="5 - Transfers",MID($K3857,15,1)="4"),1,-1))</f>
        <v>0</v>
      </c>
      <c r="Q3857" s="17">
        <f>VLOOKUP($K3857,[1]Budget!$V:$AE,10,0)*IF($C3857="1 - Revenues",1,IF(AND($C3857="5 - Transfers",MID(K3857,15,1)="4"),1,-1))</f>
        <v>0</v>
      </c>
      <c r="S3857" s="18" t="b">
        <f>IF(LEFT(C3857,1)="1",1,-1)*SUMIF([1]Budget!V:V,'Budget Worksheet for Pivot Tabl'!K3857,[1]Budget!AC:AC)=P3857</f>
        <v>1</v>
      </c>
    </row>
    <row r="3858" spans="1:19" x14ac:dyDescent="0.25">
      <c r="A3858" t="s">
        <v>63</v>
      </c>
      <c r="B3858" t="s">
        <v>64</v>
      </c>
      <c r="C3858" t="s">
        <v>9</v>
      </c>
      <c r="D3858" t="str">
        <f t="shared" si="60"/>
        <v>OUTFLOWS</v>
      </c>
      <c r="E3858" t="s">
        <v>112</v>
      </c>
      <c r="F3858" t="s">
        <v>113</v>
      </c>
      <c r="G3858" t="s">
        <v>2965</v>
      </c>
      <c r="H3858" t="s">
        <v>2966</v>
      </c>
      <c r="I3858" t="s">
        <v>4961</v>
      </c>
      <c r="J3858" t="s">
        <v>4962</v>
      </c>
      <c r="K3858" t="s">
        <v>4963</v>
      </c>
      <c r="L3858" t="s">
        <v>723</v>
      </c>
      <c r="M3858" s="17">
        <f>VLOOKUP($K3858,[1]Budget!$V:$AE,5,0)*IF($C3858="1 - Revenues",1,IF(AND($C3858="5 - Transfers",MID(I3858,15,1)="4"),1,-1))</f>
        <v>0</v>
      </c>
      <c r="N3858" s="17">
        <f>VLOOKUP($K3858,[1]Budget!$V:$AE,6,0)*IF($C3858="1 - Revenues",1,IF(AND($C3858="5 - Transfers",MID(J3858,15,1)="4"),1,-1))</f>
        <v>-1000</v>
      </c>
      <c r="O3858" s="17">
        <f>IFERROR(IF(RIGHT(LEFT(K3858,15),1)="4",VLOOKUP(K3858,'[1]Budget Worksheet'!A:B,2,0),-1*VLOOKUP(K3858,'[1]Budget Worksheet'!A:B,2,0)),0)</f>
        <v>0</v>
      </c>
      <c r="P3858" s="17">
        <f>VLOOKUP($K3858,[1]Budget!$V:$AE,8,0)*IF($C3858="1 - Revenues",1,IF(AND($C3858="5 - Transfers",MID($K3858,15,1)="4"),1,-1))</f>
        <v>0</v>
      </c>
      <c r="Q3858" s="17">
        <f>VLOOKUP($K3858,[1]Budget!$V:$AE,10,0)*IF($C3858="1 - Revenues",1,IF(AND($C3858="5 - Transfers",MID(K3858,15,1)="4"),1,-1))</f>
        <v>0</v>
      </c>
      <c r="S3858" s="18" t="b">
        <f>IF(LEFT(C3858,1)="1",1,-1)*SUMIF([1]Budget!V:V,'Budget Worksheet for Pivot Tabl'!K3858,[1]Budget!AC:AC)=P3858</f>
        <v>1</v>
      </c>
    </row>
    <row r="3859" spans="1:19" x14ac:dyDescent="0.25">
      <c r="A3859" t="s">
        <v>63</v>
      </c>
      <c r="B3859" t="s">
        <v>64</v>
      </c>
      <c r="C3859" t="s">
        <v>9</v>
      </c>
      <c r="D3859" t="str">
        <f t="shared" si="60"/>
        <v>OUTFLOWS</v>
      </c>
      <c r="E3859" t="s">
        <v>116</v>
      </c>
      <c r="F3859" t="s">
        <v>117</v>
      </c>
      <c r="G3859" t="s">
        <v>2965</v>
      </c>
      <c r="H3859" t="s">
        <v>2966</v>
      </c>
      <c r="I3859" t="s">
        <v>2967</v>
      </c>
      <c r="J3859" t="s">
        <v>2968</v>
      </c>
      <c r="K3859" t="s">
        <v>4964</v>
      </c>
      <c r="L3859" t="s">
        <v>476</v>
      </c>
      <c r="M3859" s="17">
        <f>VLOOKUP($K3859,[1]Budget!$V:$AE,5,0)*IF($C3859="1 - Revenues",1,IF(AND($C3859="5 - Transfers",MID(I3859,15,1)="4"),1,-1))</f>
        <v>0</v>
      </c>
      <c r="N3859" s="17">
        <f>VLOOKUP($K3859,[1]Budget!$V:$AE,6,0)*IF($C3859="1 - Revenues",1,IF(AND($C3859="5 - Transfers",MID(J3859,15,1)="4"),1,-1))</f>
        <v>0</v>
      </c>
      <c r="O3859" s="17">
        <f>IFERROR(IF(RIGHT(LEFT(K3859,15),1)="4",VLOOKUP(K3859,'[1]Budget Worksheet'!A:B,2,0),-1*VLOOKUP(K3859,'[1]Budget Worksheet'!A:B,2,0)),0)</f>
        <v>-25000</v>
      </c>
      <c r="P3859" s="17">
        <f>VLOOKUP($K3859,[1]Budget!$V:$AE,8,0)*IF($C3859="1 - Revenues",1,IF(AND($C3859="5 - Transfers",MID($K3859,15,1)="4"),1,-1))</f>
        <v>-25000</v>
      </c>
      <c r="Q3859" s="17">
        <f>VLOOKUP($K3859,[1]Budget!$V:$AE,10,0)*IF($C3859="1 - Revenues",1,IF(AND($C3859="5 - Transfers",MID(K3859,15,1)="4"),1,-1))</f>
        <v>0</v>
      </c>
      <c r="S3859" s="18" t="b">
        <f>IF(LEFT(C3859,1)="1",1,-1)*SUMIF([1]Budget!V:V,'Budget Worksheet for Pivot Tabl'!K3859,[1]Budget!AC:AC)=P3859</f>
        <v>1</v>
      </c>
    </row>
    <row r="3860" spans="1:19" x14ac:dyDescent="0.25">
      <c r="A3860" t="s">
        <v>63</v>
      </c>
      <c r="B3860" t="s">
        <v>64</v>
      </c>
      <c r="C3860" t="s">
        <v>7</v>
      </c>
      <c r="D3860" t="str">
        <f t="shared" si="60"/>
        <v>INFLOWS</v>
      </c>
      <c r="E3860" t="s">
        <v>116</v>
      </c>
      <c r="F3860" t="s">
        <v>117</v>
      </c>
      <c r="G3860" t="s">
        <v>2965</v>
      </c>
      <c r="H3860" t="s">
        <v>2966</v>
      </c>
      <c r="I3860" t="s">
        <v>4768</v>
      </c>
      <c r="J3860" t="s">
        <v>4769</v>
      </c>
      <c r="K3860" t="s">
        <v>4965</v>
      </c>
      <c r="L3860" t="s">
        <v>4731</v>
      </c>
      <c r="M3860" s="17">
        <f>VLOOKUP($K3860,[1]Budget!$V:$AE,5,0)*IF($C3860="1 - Revenues",1,IF(AND($C3860="5 - Transfers",MID(I3860,15,1)="4"),1,-1))</f>
        <v>0</v>
      </c>
      <c r="N3860" s="17">
        <f>VLOOKUP($K3860,[1]Budget!$V:$AE,6,0)*IF($C3860="1 - Revenues",1,IF(AND($C3860="5 - Transfers",MID(J3860,15,1)="4"),1,-1))</f>
        <v>0</v>
      </c>
      <c r="O3860" s="17">
        <f>IFERROR(IF(RIGHT(LEFT(K3860,15),1)="4",VLOOKUP(K3860,'[1]Budget Worksheet'!A:B,2,0),-1*VLOOKUP(K3860,'[1]Budget Worksheet'!A:B,2,0)),0)</f>
        <v>78040</v>
      </c>
      <c r="P3860" s="17">
        <f>VLOOKUP($K3860,[1]Budget!$V:$AE,8,0)*IF($C3860="1 - Revenues",1,IF(AND($C3860="5 - Transfers",MID($K3860,15,1)="4"),1,-1))</f>
        <v>78040</v>
      </c>
      <c r="Q3860" s="17">
        <f>VLOOKUP($K3860,[1]Budget!$V:$AE,10,0)*IF($C3860="1 - Revenues",1,IF(AND($C3860="5 - Transfers",MID(K3860,15,1)="4"),1,-1))</f>
        <v>0</v>
      </c>
      <c r="S3860" s="18" t="b">
        <f>IF(LEFT(C3860,1)="1",1,-1)*SUMIF([1]Budget!V:V,'Budget Worksheet for Pivot Tabl'!K3860,[1]Budget!AC:AC)=P3860</f>
        <v>1</v>
      </c>
    </row>
    <row r="3861" spans="1:19" x14ac:dyDescent="0.25">
      <c r="A3861" t="s">
        <v>63</v>
      </c>
      <c r="B3861" t="s">
        <v>64</v>
      </c>
      <c r="C3861" t="s">
        <v>9</v>
      </c>
      <c r="D3861" t="str">
        <f t="shared" si="60"/>
        <v>OUTFLOWS</v>
      </c>
      <c r="E3861" t="s">
        <v>116</v>
      </c>
      <c r="F3861" t="s">
        <v>117</v>
      </c>
      <c r="G3861" t="s">
        <v>2965</v>
      </c>
      <c r="H3861" t="s">
        <v>2966</v>
      </c>
      <c r="I3861" t="s">
        <v>4768</v>
      </c>
      <c r="J3861" t="s">
        <v>4769</v>
      </c>
      <c r="K3861" t="s">
        <v>4966</v>
      </c>
      <c r="L3861" t="s">
        <v>482</v>
      </c>
      <c r="M3861" s="17">
        <f>VLOOKUP($K3861,[1]Budget!$V:$AE,5,0)*IF($C3861="1 - Revenues",1,IF(AND($C3861="5 - Transfers",MID(I3861,15,1)="4"),1,-1))</f>
        <v>0</v>
      </c>
      <c r="N3861" s="17">
        <f>VLOOKUP($K3861,[1]Budget!$V:$AE,6,0)*IF($C3861="1 - Revenues",1,IF(AND($C3861="5 - Transfers",MID(J3861,15,1)="4"),1,-1))</f>
        <v>0</v>
      </c>
      <c r="O3861" s="17">
        <f>IFERROR(IF(RIGHT(LEFT(K3861,15),1)="4",VLOOKUP(K3861,'[1]Budget Worksheet'!A:B,2,0),-1*VLOOKUP(K3861,'[1]Budget Worksheet'!A:B,2,0)),0)</f>
        <v>-1710</v>
      </c>
      <c r="P3861" s="17">
        <f>VLOOKUP($K3861,[1]Budget!$V:$AE,8,0)*IF($C3861="1 - Revenues",1,IF(AND($C3861="5 - Transfers",MID($K3861,15,1)="4"),1,-1))</f>
        <v>-1710</v>
      </c>
      <c r="Q3861" s="17">
        <f>VLOOKUP($K3861,[1]Budget!$V:$AE,10,0)*IF($C3861="1 - Revenues",1,IF(AND($C3861="5 - Transfers",MID(K3861,15,1)="4"),1,-1))</f>
        <v>0</v>
      </c>
      <c r="S3861" s="18" t="b">
        <f>IF(LEFT(C3861,1)="1",1,-1)*SUMIF([1]Budget!V:V,'Budget Worksheet for Pivot Tabl'!K3861,[1]Budget!AC:AC)=P3861</f>
        <v>1</v>
      </c>
    </row>
    <row r="3862" spans="1:19" x14ac:dyDescent="0.25">
      <c r="A3862" t="s">
        <v>63</v>
      </c>
      <c r="B3862" t="s">
        <v>64</v>
      </c>
      <c r="C3862" t="s">
        <v>9</v>
      </c>
      <c r="D3862" t="str">
        <f t="shared" si="60"/>
        <v>OUTFLOWS</v>
      </c>
      <c r="E3862" t="s">
        <v>116</v>
      </c>
      <c r="F3862" t="s">
        <v>117</v>
      </c>
      <c r="G3862" t="s">
        <v>2965</v>
      </c>
      <c r="H3862" t="s">
        <v>2966</v>
      </c>
      <c r="I3862" t="s">
        <v>4768</v>
      </c>
      <c r="J3862" t="s">
        <v>4769</v>
      </c>
      <c r="K3862" t="s">
        <v>4967</v>
      </c>
      <c r="L3862" t="s">
        <v>723</v>
      </c>
      <c r="M3862" s="17">
        <f>VLOOKUP($K3862,[1]Budget!$V:$AE,5,0)*IF($C3862="1 - Revenues",1,IF(AND($C3862="5 - Transfers",MID(I3862,15,1)="4"),1,-1))</f>
        <v>0</v>
      </c>
      <c r="N3862" s="17">
        <f>VLOOKUP($K3862,[1]Budget!$V:$AE,6,0)*IF($C3862="1 - Revenues",1,IF(AND($C3862="5 - Transfers",MID(J3862,15,1)="4"),1,-1))</f>
        <v>0</v>
      </c>
      <c r="O3862" s="17">
        <f>IFERROR(IF(RIGHT(LEFT(K3862,15),1)="4",VLOOKUP(K3862,'[1]Budget Worksheet'!A:B,2,0),-1*VLOOKUP(K3862,'[1]Budget Worksheet'!A:B,2,0)),0)</f>
        <v>0</v>
      </c>
      <c r="P3862" s="17">
        <f>VLOOKUP($K3862,[1]Budget!$V:$AE,8,0)*IF($C3862="1 - Revenues",1,IF(AND($C3862="5 - Transfers",MID($K3862,15,1)="4"),1,-1))</f>
        <v>-2100</v>
      </c>
      <c r="Q3862" s="17">
        <f>VLOOKUP($K3862,[1]Budget!$V:$AE,10,0)*IF($C3862="1 - Revenues",1,IF(AND($C3862="5 - Transfers",MID(K3862,15,1)="4"),1,-1))</f>
        <v>-2100</v>
      </c>
      <c r="S3862" s="18" t="b">
        <f>IF(LEFT(C3862,1)="1",1,-1)*SUMIF([1]Budget!V:V,'Budget Worksheet for Pivot Tabl'!K3862,[1]Budget!AC:AC)=P3862</f>
        <v>1</v>
      </c>
    </row>
    <row r="3863" spans="1:19" x14ac:dyDescent="0.25">
      <c r="A3863" t="s">
        <v>63</v>
      </c>
      <c r="B3863" t="s">
        <v>64</v>
      </c>
      <c r="C3863" t="s">
        <v>9</v>
      </c>
      <c r="D3863" t="str">
        <f t="shared" si="60"/>
        <v>OUTFLOWS</v>
      </c>
      <c r="E3863" t="s">
        <v>116</v>
      </c>
      <c r="F3863" t="s">
        <v>117</v>
      </c>
      <c r="G3863" t="s">
        <v>2965</v>
      </c>
      <c r="H3863" t="s">
        <v>2966</v>
      </c>
      <c r="I3863" t="s">
        <v>4768</v>
      </c>
      <c r="J3863" t="s">
        <v>4769</v>
      </c>
      <c r="K3863" t="s">
        <v>4968</v>
      </c>
      <c r="L3863" t="s">
        <v>2950</v>
      </c>
      <c r="M3863" s="17">
        <f>VLOOKUP($K3863,[1]Budget!$V:$AE,5,0)*IF($C3863="1 - Revenues",1,IF(AND($C3863="5 - Transfers",MID(I3863,15,1)="4"),1,-1))</f>
        <v>0</v>
      </c>
      <c r="N3863" s="17">
        <f>VLOOKUP($K3863,[1]Budget!$V:$AE,6,0)*IF($C3863="1 - Revenues",1,IF(AND($C3863="5 - Transfers",MID(J3863,15,1)="4"),1,-1))</f>
        <v>0</v>
      </c>
      <c r="O3863" s="17">
        <f>IFERROR(IF(RIGHT(LEFT(K3863,15),1)="4",VLOOKUP(K3863,'[1]Budget Worksheet'!A:B,2,0),-1*VLOOKUP(K3863,'[1]Budget Worksheet'!A:B,2,0)),0)</f>
        <v>-6480</v>
      </c>
      <c r="P3863" s="17">
        <f>VLOOKUP($K3863,[1]Budget!$V:$AE,8,0)*IF($C3863="1 - Revenues",1,IF(AND($C3863="5 - Transfers",MID($K3863,15,1)="4"),1,-1))</f>
        <v>-6480</v>
      </c>
      <c r="Q3863" s="17">
        <f>VLOOKUP($K3863,[1]Budget!$V:$AE,10,0)*IF($C3863="1 - Revenues",1,IF(AND($C3863="5 - Transfers",MID(K3863,15,1)="4"),1,-1))</f>
        <v>0</v>
      </c>
      <c r="S3863" s="18" t="b">
        <f>IF(LEFT(C3863,1)="1",1,-1)*SUMIF([1]Budget!V:V,'Budget Worksheet for Pivot Tabl'!K3863,[1]Budget!AC:AC)=P3863</f>
        <v>1</v>
      </c>
    </row>
    <row r="3864" spans="1:19" x14ac:dyDescent="0.25">
      <c r="A3864" t="s">
        <v>63</v>
      </c>
      <c r="B3864" t="s">
        <v>64</v>
      </c>
      <c r="C3864" t="s">
        <v>9</v>
      </c>
      <c r="D3864" t="str">
        <f t="shared" si="60"/>
        <v>OUTFLOWS</v>
      </c>
      <c r="E3864" t="s">
        <v>116</v>
      </c>
      <c r="F3864" t="s">
        <v>117</v>
      </c>
      <c r="G3864" t="s">
        <v>2965</v>
      </c>
      <c r="H3864" t="s">
        <v>2966</v>
      </c>
      <c r="I3864" t="s">
        <v>4768</v>
      </c>
      <c r="J3864" t="s">
        <v>4769</v>
      </c>
      <c r="K3864" t="s">
        <v>4969</v>
      </c>
      <c r="L3864" t="s">
        <v>2980</v>
      </c>
      <c r="M3864" s="17">
        <f>VLOOKUP($K3864,[1]Budget!$V:$AE,5,0)*IF($C3864="1 - Revenues",1,IF(AND($C3864="5 - Transfers",MID(I3864,15,1)="4"),1,-1))</f>
        <v>0</v>
      </c>
      <c r="N3864" s="17">
        <f>VLOOKUP($K3864,[1]Budget!$V:$AE,6,0)*IF($C3864="1 - Revenues",1,IF(AND($C3864="5 - Transfers",MID(J3864,15,1)="4"),1,-1))</f>
        <v>0</v>
      </c>
      <c r="O3864" s="17">
        <f>IFERROR(IF(RIGHT(LEFT(K3864,15),1)="4",VLOOKUP(K3864,'[1]Budget Worksheet'!A:B,2,0),-1*VLOOKUP(K3864,'[1]Budget Worksheet'!A:B,2,0)),0)</f>
        <v>-13300</v>
      </c>
      <c r="P3864" s="17">
        <f>VLOOKUP($K3864,[1]Budget!$V:$AE,8,0)*IF($C3864="1 - Revenues",1,IF(AND($C3864="5 - Transfers",MID($K3864,15,1)="4"),1,-1))</f>
        <v>-13300</v>
      </c>
      <c r="Q3864" s="17">
        <f>VLOOKUP($K3864,[1]Budget!$V:$AE,10,0)*IF($C3864="1 - Revenues",1,IF(AND($C3864="5 - Transfers",MID(K3864,15,1)="4"),1,-1))</f>
        <v>0</v>
      </c>
      <c r="S3864" s="18" t="b">
        <f>IF(LEFT(C3864,1)="1",1,-1)*SUMIF([1]Budget!V:V,'Budget Worksheet for Pivot Tabl'!K3864,[1]Budget!AC:AC)=P3864</f>
        <v>1</v>
      </c>
    </row>
    <row r="3865" spans="1:19" x14ac:dyDescent="0.25">
      <c r="A3865" t="s">
        <v>63</v>
      </c>
      <c r="B3865" t="s">
        <v>64</v>
      </c>
      <c r="C3865" t="s">
        <v>9</v>
      </c>
      <c r="D3865" t="str">
        <f t="shared" si="60"/>
        <v>OUTFLOWS</v>
      </c>
      <c r="E3865" t="s">
        <v>116</v>
      </c>
      <c r="F3865" t="s">
        <v>117</v>
      </c>
      <c r="G3865" t="s">
        <v>2965</v>
      </c>
      <c r="H3865" t="s">
        <v>2966</v>
      </c>
      <c r="I3865" t="s">
        <v>4768</v>
      </c>
      <c r="J3865" t="s">
        <v>4769</v>
      </c>
      <c r="K3865" t="s">
        <v>4970</v>
      </c>
      <c r="L3865" t="s">
        <v>2484</v>
      </c>
      <c r="M3865" s="17">
        <f>VLOOKUP($K3865,[1]Budget!$V:$AE,5,0)*IF($C3865="1 - Revenues",1,IF(AND($C3865="5 - Transfers",MID(I3865,15,1)="4"),1,-1))</f>
        <v>0</v>
      </c>
      <c r="N3865" s="17">
        <f>VLOOKUP($K3865,[1]Budget!$V:$AE,6,0)*IF($C3865="1 - Revenues",1,IF(AND($C3865="5 - Transfers",MID(J3865,15,1)="4"),1,-1))</f>
        <v>0</v>
      </c>
      <c r="O3865" s="17">
        <f>IFERROR(IF(RIGHT(LEFT(K3865,15),1)="4",VLOOKUP(K3865,'[1]Budget Worksheet'!A:B,2,0),-1*VLOOKUP(K3865,'[1]Budget Worksheet'!A:B,2,0)),0)</f>
        <v>-4720</v>
      </c>
      <c r="P3865" s="17">
        <f>VLOOKUP($K3865,[1]Budget!$V:$AE,8,0)*IF($C3865="1 - Revenues",1,IF(AND($C3865="5 - Transfers",MID($K3865,15,1)="4"),1,-1))</f>
        <v>-4720</v>
      </c>
      <c r="Q3865" s="17">
        <f>VLOOKUP($K3865,[1]Budget!$V:$AE,10,0)*IF($C3865="1 - Revenues",1,IF(AND($C3865="5 - Transfers",MID(K3865,15,1)="4"),1,-1))</f>
        <v>0</v>
      </c>
      <c r="S3865" s="18" t="b">
        <f>IF(LEFT(C3865,1)="1",1,-1)*SUMIF([1]Budget!V:V,'Budget Worksheet for Pivot Tabl'!K3865,[1]Budget!AC:AC)=P3865</f>
        <v>1</v>
      </c>
    </row>
    <row r="3866" spans="1:19" x14ac:dyDescent="0.25">
      <c r="A3866" t="s">
        <v>63</v>
      </c>
      <c r="B3866" t="s">
        <v>64</v>
      </c>
      <c r="C3866" t="s">
        <v>9</v>
      </c>
      <c r="D3866" t="str">
        <f t="shared" si="60"/>
        <v>OUTFLOWS</v>
      </c>
      <c r="E3866" t="s">
        <v>116</v>
      </c>
      <c r="F3866" t="s">
        <v>117</v>
      </c>
      <c r="G3866" t="s">
        <v>2965</v>
      </c>
      <c r="H3866" t="s">
        <v>2966</v>
      </c>
      <c r="I3866" t="s">
        <v>4768</v>
      </c>
      <c r="J3866" t="s">
        <v>4769</v>
      </c>
      <c r="K3866" t="s">
        <v>4971</v>
      </c>
      <c r="L3866" t="s">
        <v>2986</v>
      </c>
      <c r="M3866" s="17">
        <f>VLOOKUP($K3866,[1]Budget!$V:$AE,5,0)*IF($C3866="1 - Revenues",1,IF(AND($C3866="5 - Transfers",MID(I3866,15,1)="4"),1,-1))</f>
        <v>0</v>
      </c>
      <c r="N3866" s="17">
        <f>VLOOKUP($K3866,[1]Budget!$V:$AE,6,0)*IF($C3866="1 - Revenues",1,IF(AND($C3866="5 - Transfers",MID(J3866,15,1)="4"),1,-1))</f>
        <v>0</v>
      </c>
      <c r="O3866" s="17">
        <f>IFERROR(IF(RIGHT(LEFT(K3866,15),1)="4",VLOOKUP(K3866,'[1]Budget Worksheet'!A:B,2,0),-1*VLOOKUP(K3866,'[1]Budget Worksheet'!A:B,2,0)),0)</f>
        <v>-41800</v>
      </c>
      <c r="P3866" s="17">
        <f>VLOOKUP($K3866,[1]Budget!$V:$AE,8,0)*IF($C3866="1 - Revenues",1,IF(AND($C3866="5 - Transfers",MID($K3866,15,1)="4"),1,-1))</f>
        <v>-41800</v>
      </c>
      <c r="Q3866" s="17">
        <f>VLOOKUP($K3866,[1]Budget!$V:$AE,10,0)*IF($C3866="1 - Revenues",1,IF(AND($C3866="5 - Transfers",MID(K3866,15,1)="4"),1,-1))</f>
        <v>0</v>
      </c>
      <c r="S3866" s="18" t="b">
        <f>IF(LEFT(C3866,1)="1",1,-1)*SUMIF([1]Budget!V:V,'Budget Worksheet for Pivot Tabl'!K3866,[1]Budget!AC:AC)=P3866</f>
        <v>1</v>
      </c>
    </row>
    <row r="3867" spans="1:19" x14ac:dyDescent="0.25">
      <c r="A3867" t="s">
        <v>63</v>
      </c>
      <c r="B3867" t="s">
        <v>64</v>
      </c>
      <c r="C3867" t="s">
        <v>9</v>
      </c>
      <c r="D3867" t="str">
        <f t="shared" si="60"/>
        <v>OUTFLOWS</v>
      </c>
      <c r="E3867" t="s">
        <v>116</v>
      </c>
      <c r="F3867" t="s">
        <v>117</v>
      </c>
      <c r="G3867" t="s">
        <v>2965</v>
      </c>
      <c r="H3867" t="s">
        <v>2966</v>
      </c>
      <c r="I3867" t="s">
        <v>4768</v>
      </c>
      <c r="J3867" t="s">
        <v>4769</v>
      </c>
      <c r="K3867" t="s">
        <v>4972</v>
      </c>
      <c r="L3867" t="s">
        <v>1398</v>
      </c>
      <c r="M3867" s="17">
        <f>VLOOKUP($K3867,[1]Budget!$V:$AE,5,0)*IF($C3867="1 - Revenues",1,IF(AND($C3867="5 - Transfers",MID(I3867,15,1)="4"),1,-1))</f>
        <v>0</v>
      </c>
      <c r="N3867" s="17">
        <f>VLOOKUP($K3867,[1]Budget!$V:$AE,6,0)*IF($C3867="1 - Revenues",1,IF(AND($C3867="5 - Transfers",MID(J3867,15,1)="4"),1,-1))</f>
        <v>0</v>
      </c>
      <c r="O3867" s="17">
        <f>IFERROR(IF(RIGHT(LEFT(K3867,15),1)="4",VLOOKUP(K3867,'[1]Budget Worksheet'!A:B,2,0),-1*VLOOKUP(K3867,'[1]Budget Worksheet'!A:B,2,0)),0)</f>
        <v>-4000</v>
      </c>
      <c r="P3867" s="17">
        <f>VLOOKUP($K3867,[1]Budget!$V:$AE,8,0)*IF($C3867="1 - Revenues",1,IF(AND($C3867="5 - Transfers",MID($K3867,15,1)="4"),1,-1))</f>
        <v>-4000</v>
      </c>
      <c r="Q3867" s="17">
        <f>VLOOKUP($K3867,[1]Budget!$V:$AE,10,0)*IF($C3867="1 - Revenues",1,IF(AND($C3867="5 - Transfers",MID(K3867,15,1)="4"),1,-1))</f>
        <v>0</v>
      </c>
      <c r="S3867" s="18" t="b">
        <f>IF(LEFT(C3867,1)="1",1,-1)*SUMIF([1]Budget!V:V,'Budget Worksheet for Pivot Tabl'!K3867,[1]Budget!AC:AC)=P3867</f>
        <v>1</v>
      </c>
    </row>
    <row r="3868" spans="1:19" x14ac:dyDescent="0.25">
      <c r="A3868" t="s">
        <v>63</v>
      </c>
      <c r="B3868" t="s">
        <v>64</v>
      </c>
      <c r="C3868" t="s">
        <v>10</v>
      </c>
      <c r="D3868" t="str">
        <f t="shared" si="60"/>
        <v>OUTFLOWS</v>
      </c>
      <c r="E3868" t="s">
        <v>116</v>
      </c>
      <c r="F3868" t="s">
        <v>117</v>
      </c>
      <c r="G3868" t="s">
        <v>2965</v>
      </c>
      <c r="H3868" t="s">
        <v>2966</v>
      </c>
      <c r="I3868" t="s">
        <v>4768</v>
      </c>
      <c r="J3868" t="s">
        <v>4769</v>
      </c>
      <c r="K3868" t="s">
        <v>4973</v>
      </c>
      <c r="L3868" t="s">
        <v>3589</v>
      </c>
      <c r="M3868" s="17">
        <f>VLOOKUP($K3868,[1]Budget!$V:$AE,5,0)*IF($C3868="1 - Revenues",1,IF(AND($C3868="5 - Transfers",MID(I3868,15,1)="4"),1,-1))</f>
        <v>0</v>
      </c>
      <c r="N3868" s="17">
        <f>VLOOKUP($K3868,[1]Budget!$V:$AE,6,0)*IF($C3868="1 - Revenues",1,IF(AND($C3868="5 - Transfers",MID(J3868,15,1)="4"),1,-1))</f>
        <v>0</v>
      </c>
      <c r="O3868" s="17">
        <f>IFERROR(IF(RIGHT(LEFT(K3868,15),1)="4",VLOOKUP(K3868,'[1]Budget Worksheet'!A:B,2,0),-1*VLOOKUP(K3868,'[1]Budget Worksheet'!A:B,2,0)),0)</f>
        <v>-3800</v>
      </c>
      <c r="P3868" s="17">
        <f>VLOOKUP($K3868,[1]Budget!$V:$AE,8,0)*IF($C3868="1 - Revenues",1,IF(AND($C3868="5 - Transfers",MID($K3868,15,1)="4"),1,-1))</f>
        <v>-3800</v>
      </c>
      <c r="Q3868" s="17">
        <f>VLOOKUP($K3868,[1]Budget!$V:$AE,10,0)*IF($C3868="1 - Revenues",1,IF(AND($C3868="5 - Transfers",MID(K3868,15,1)="4"),1,-1))</f>
        <v>0</v>
      </c>
      <c r="S3868" s="18" t="b">
        <f>IF(LEFT(C3868,1)="1",1,-1)*SUMIF([1]Budget!V:V,'Budget Worksheet for Pivot Tabl'!K3868,[1]Budget!AC:AC)=P3868</f>
        <v>1</v>
      </c>
    </row>
    <row r="3869" spans="1:19" x14ac:dyDescent="0.25">
      <c r="A3869" t="s">
        <v>63</v>
      </c>
      <c r="B3869" t="s">
        <v>64</v>
      </c>
      <c r="C3869" t="s">
        <v>7</v>
      </c>
      <c r="D3869" t="str">
        <f t="shared" si="60"/>
        <v>INFLOWS</v>
      </c>
      <c r="E3869" t="s">
        <v>116</v>
      </c>
      <c r="F3869" t="s">
        <v>117</v>
      </c>
      <c r="G3869" t="s">
        <v>2965</v>
      </c>
      <c r="H3869" t="s">
        <v>2966</v>
      </c>
      <c r="I3869" t="s">
        <v>4781</v>
      </c>
      <c r="J3869" t="s">
        <v>4782</v>
      </c>
      <c r="K3869" t="s">
        <v>4974</v>
      </c>
      <c r="L3869" t="s">
        <v>4731</v>
      </c>
      <c r="M3869" s="17">
        <f>VLOOKUP($K3869,[1]Budget!$V:$AE,5,0)*IF($C3869="1 - Revenues",1,IF(AND($C3869="5 - Transfers",MID(I3869,15,1)="4"),1,-1))</f>
        <v>0</v>
      </c>
      <c r="N3869" s="17">
        <f>VLOOKUP($K3869,[1]Budget!$V:$AE,6,0)*IF($C3869="1 - Revenues",1,IF(AND($C3869="5 - Transfers",MID(J3869,15,1)="4"),1,-1))</f>
        <v>0</v>
      </c>
      <c r="O3869" s="17">
        <f>IFERROR(IF(RIGHT(LEFT(K3869,15),1)="4",VLOOKUP(K3869,'[1]Budget Worksheet'!A:B,2,0),-1*VLOOKUP(K3869,'[1]Budget Worksheet'!A:B,2,0)),0)</f>
        <v>84354</v>
      </c>
      <c r="P3869" s="17">
        <f>VLOOKUP($K3869,[1]Budget!$V:$AE,8,0)*IF($C3869="1 - Revenues",1,IF(AND($C3869="5 - Transfers",MID($K3869,15,1)="4"),1,-1))</f>
        <v>84354</v>
      </c>
      <c r="Q3869" s="17">
        <f>VLOOKUP($K3869,[1]Budget!$V:$AE,10,0)*IF($C3869="1 - Revenues",1,IF(AND($C3869="5 - Transfers",MID(K3869,15,1)="4"),1,-1))</f>
        <v>0</v>
      </c>
      <c r="S3869" s="18" t="b">
        <f>IF(LEFT(C3869,1)="1",1,-1)*SUMIF([1]Budget!V:V,'Budget Worksheet for Pivot Tabl'!K3869,[1]Budget!AC:AC)=P3869</f>
        <v>1</v>
      </c>
    </row>
    <row r="3870" spans="1:19" x14ac:dyDescent="0.25">
      <c r="A3870" t="s">
        <v>63</v>
      </c>
      <c r="B3870" t="s">
        <v>64</v>
      </c>
      <c r="C3870" t="s">
        <v>9</v>
      </c>
      <c r="D3870" t="str">
        <f t="shared" si="60"/>
        <v>OUTFLOWS</v>
      </c>
      <c r="E3870" t="s">
        <v>116</v>
      </c>
      <c r="F3870" t="s">
        <v>117</v>
      </c>
      <c r="G3870" t="s">
        <v>2965</v>
      </c>
      <c r="H3870" t="s">
        <v>2966</v>
      </c>
      <c r="I3870" t="s">
        <v>4781</v>
      </c>
      <c r="J3870" t="s">
        <v>4782</v>
      </c>
      <c r="K3870" t="s">
        <v>4975</v>
      </c>
      <c r="L3870" t="s">
        <v>482</v>
      </c>
      <c r="M3870" s="17">
        <f>VLOOKUP($K3870,[1]Budget!$V:$AE,5,0)*IF($C3870="1 - Revenues",1,IF(AND($C3870="5 - Transfers",MID(I3870,15,1)="4"),1,-1))</f>
        <v>0</v>
      </c>
      <c r="N3870" s="17">
        <f>VLOOKUP($K3870,[1]Budget!$V:$AE,6,0)*IF($C3870="1 - Revenues",1,IF(AND($C3870="5 - Transfers",MID(J3870,15,1)="4"),1,-1))</f>
        <v>0</v>
      </c>
      <c r="O3870" s="17">
        <f>IFERROR(IF(RIGHT(LEFT(K3870,15),1)="4",VLOOKUP(K3870,'[1]Budget Worksheet'!A:B,2,0),-1*VLOOKUP(K3870,'[1]Budget Worksheet'!A:B,2,0)),0)</f>
        <v>-6500</v>
      </c>
      <c r="P3870" s="17">
        <f>VLOOKUP($K3870,[1]Budget!$V:$AE,8,0)*IF($C3870="1 - Revenues",1,IF(AND($C3870="5 - Transfers",MID($K3870,15,1)="4"),1,-1))</f>
        <v>-6500</v>
      </c>
      <c r="Q3870" s="17">
        <f>VLOOKUP($K3870,[1]Budget!$V:$AE,10,0)*IF($C3870="1 - Revenues",1,IF(AND($C3870="5 - Transfers",MID(K3870,15,1)="4"),1,-1))</f>
        <v>0</v>
      </c>
      <c r="S3870" s="18" t="b">
        <f>IF(LEFT(C3870,1)="1",1,-1)*SUMIF([1]Budget!V:V,'Budget Worksheet for Pivot Tabl'!K3870,[1]Budget!AC:AC)=P3870</f>
        <v>1</v>
      </c>
    </row>
    <row r="3871" spans="1:19" x14ac:dyDescent="0.25">
      <c r="A3871" t="s">
        <v>63</v>
      </c>
      <c r="B3871" t="s">
        <v>64</v>
      </c>
      <c r="C3871" t="s">
        <v>9</v>
      </c>
      <c r="D3871" t="str">
        <f t="shared" si="60"/>
        <v>OUTFLOWS</v>
      </c>
      <c r="E3871" t="s">
        <v>116</v>
      </c>
      <c r="F3871" t="s">
        <v>117</v>
      </c>
      <c r="G3871" t="s">
        <v>2965</v>
      </c>
      <c r="H3871" t="s">
        <v>2966</v>
      </c>
      <c r="I3871" t="s">
        <v>4781</v>
      </c>
      <c r="J3871" t="s">
        <v>4782</v>
      </c>
      <c r="K3871" t="s">
        <v>4976</v>
      </c>
      <c r="L3871" t="s">
        <v>723</v>
      </c>
      <c r="M3871" s="17">
        <f>VLOOKUP($K3871,[1]Budget!$V:$AE,5,0)*IF($C3871="1 - Revenues",1,IF(AND($C3871="5 - Transfers",MID(I3871,15,1)="4"),1,-1))</f>
        <v>0</v>
      </c>
      <c r="N3871" s="17">
        <f>VLOOKUP($K3871,[1]Budget!$V:$AE,6,0)*IF($C3871="1 - Revenues",1,IF(AND($C3871="5 - Transfers",MID(J3871,15,1)="4"),1,-1))</f>
        <v>0</v>
      </c>
      <c r="O3871" s="17">
        <f>IFERROR(IF(RIGHT(LEFT(K3871,15),1)="4",VLOOKUP(K3871,'[1]Budget Worksheet'!A:B,2,0),-1*VLOOKUP(K3871,'[1]Budget Worksheet'!A:B,2,0)),0)</f>
        <v>0</v>
      </c>
      <c r="P3871" s="17">
        <f>VLOOKUP($K3871,[1]Budget!$V:$AE,8,0)*IF($C3871="1 - Revenues",1,IF(AND($C3871="5 - Transfers",MID($K3871,15,1)="4"),1,-1))</f>
        <v>-2700</v>
      </c>
      <c r="Q3871" s="17">
        <f>VLOOKUP($K3871,[1]Budget!$V:$AE,10,0)*IF($C3871="1 - Revenues",1,IF(AND($C3871="5 - Transfers",MID(K3871,15,1)="4"),1,-1))</f>
        <v>-2700</v>
      </c>
      <c r="S3871" s="18" t="b">
        <f>IF(LEFT(C3871,1)="1",1,-1)*SUMIF([1]Budget!V:V,'Budget Worksheet for Pivot Tabl'!K3871,[1]Budget!AC:AC)=P3871</f>
        <v>1</v>
      </c>
    </row>
    <row r="3872" spans="1:19" x14ac:dyDescent="0.25">
      <c r="A3872" t="s">
        <v>63</v>
      </c>
      <c r="B3872" t="s">
        <v>64</v>
      </c>
      <c r="C3872" t="s">
        <v>9</v>
      </c>
      <c r="D3872" t="str">
        <f t="shared" si="60"/>
        <v>OUTFLOWS</v>
      </c>
      <c r="E3872" t="s">
        <v>116</v>
      </c>
      <c r="F3872" t="s">
        <v>117</v>
      </c>
      <c r="G3872" t="s">
        <v>2965</v>
      </c>
      <c r="H3872" t="s">
        <v>2966</v>
      </c>
      <c r="I3872" t="s">
        <v>4781</v>
      </c>
      <c r="J3872" t="s">
        <v>4782</v>
      </c>
      <c r="K3872" t="s">
        <v>4977</v>
      </c>
      <c r="L3872" t="s">
        <v>2950</v>
      </c>
      <c r="M3872" s="17">
        <f>VLOOKUP($K3872,[1]Budget!$V:$AE,5,0)*IF($C3872="1 - Revenues",1,IF(AND($C3872="5 - Transfers",MID(I3872,15,1)="4"),1,-1))</f>
        <v>0</v>
      </c>
      <c r="N3872" s="17">
        <f>VLOOKUP($K3872,[1]Budget!$V:$AE,6,0)*IF($C3872="1 - Revenues",1,IF(AND($C3872="5 - Transfers",MID(J3872,15,1)="4"),1,-1))</f>
        <v>0</v>
      </c>
      <c r="O3872" s="17">
        <f>IFERROR(IF(RIGHT(LEFT(K3872,15),1)="4",VLOOKUP(K3872,'[1]Budget Worksheet'!A:B,2,0),-1*VLOOKUP(K3872,'[1]Budget Worksheet'!A:B,2,0)),0)</f>
        <v>-8500</v>
      </c>
      <c r="P3872" s="17">
        <f>VLOOKUP($K3872,[1]Budget!$V:$AE,8,0)*IF($C3872="1 - Revenues",1,IF(AND($C3872="5 - Transfers",MID($K3872,15,1)="4"),1,-1))</f>
        <v>-8500</v>
      </c>
      <c r="Q3872" s="17">
        <f>VLOOKUP($K3872,[1]Budget!$V:$AE,10,0)*IF($C3872="1 - Revenues",1,IF(AND($C3872="5 - Transfers",MID(K3872,15,1)="4"),1,-1))</f>
        <v>0</v>
      </c>
      <c r="S3872" s="18" t="b">
        <f>IF(LEFT(C3872,1)="1",1,-1)*SUMIF([1]Budget!V:V,'Budget Worksheet for Pivot Tabl'!K3872,[1]Budget!AC:AC)=P3872</f>
        <v>1</v>
      </c>
    </row>
    <row r="3873" spans="1:19" x14ac:dyDescent="0.25">
      <c r="A3873" t="s">
        <v>63</v>
      </c>
      <c r="B3873" t="s">
        <v>64</v>
      </c>
      <c r="C3873" t="s">
        <v>9</v>
      </c>
      <c r="D3873" t="str">
        <f t="shared" si="60"/>
        <v>OUTFLOWS</v>
      </c>
      <c r="E3873" t="s">
        <v>116</v>
      </c>
      <c r="F3873" t="s">
        <v>117</v>
      </c>
      <c r="G3873" t="s">
        <v>2965</v>
      </c>
      <c r="H3873" t="s">
        <v>2966</v>
      </c>
      <c r="I3873" t="s">
        <v>4781</v>
      </c>
      <c r="J3873" t="s">
        <v>4782</v>
      </c>
      <c r="K3873" t="s">
        <v>4978</v>
      </c>
      <c r="L3873" t="s">
        <v>1398</v>
      </c>
      <c r="M3873" s="17">
        <f>VLOOKUP($K3873,[1]Budget!$V:$AE,5,0)*IF($C3873="1 - Revenues",1,IF(AND($C3873="5 - Transfers",MID(I3873,15,1)="4"),1,-1))</f>
        <v>0</v>
      </c>
      <c r="N3873" s="17">
        <f>VLOOKUP($K3873,[1]Budget!$V:$AE,6,0)*IF($C3873="1 - Revenues",1,IF(AND($C3873="5 - Transfers",MID(J3873,15,1)="4"),1,-1))</f>
        <v>0</v>
      </c>
      <c r="O3873" s="17">
        <f>IFERROR(IF(RIGHT(LEFT(K3873,15),1)="4",VLOOKUP(K3873,'[1]Budget Worksheet'!A:B,2,0),-1*VLOOKUP(K3873,'[1]Budget Worksheet'!A:B,2,0)),0)</f>
        <v>-8500</v>
      </c>
      <c r="P3873" s="17">
        <f>VLOOKUP($K3873,[1]Budget!$V:$AE,8,0)*IF($C3873="1 - Revenues",1,IF(AND($C3873="5 - Transfers",MID($K3873,15,1)="4"),1,-1))</f>
        <v>-8500</v>
      </c>
      <c r="Q3873" s="17">
        <f>VLOOKUP($K3873,[1]Budget!$V:$AE,10,0)*IF($C3873="1 - Revenues",1,IF(AND($C3873="5 - Transfers",MID(K3873,15,1)="4"),1,-1))</f>
        <v>0</v>
      </c>
      <c r="S3873" s="18" t="b">
        <f>IF(LEFT(C3873,1)="1",1,-1)*SUMIF([1]Budget!V:V,'Budget Worksheet for Pivot Tabl'!K3873,[1]Budget!AC:AC)=P3873</f>
        <v>1</v>
      </c>
    </row>
    <row r="3874" spans="1:19" x14ac:dyDescent="0.25">
      <c r="A3874" t="s">
        <v>63</v>
      </c>
      <c r="B3874" t="s">
        <v>64</v>
      </c>
      <c r="C3874" t="s">
        <v>9</v>
      </c>
      <c r="D3874" t="str">
        <f t="shared" si="60"/>
        <v>OUTFLOWS</v>
      </c>
      <c r="E3874" t="s">
        <v>116</v>
      </c>
      <c r="F3874" t="s">
        <v>117</v>
      </c>
      <c r="G3874" t="s">
        <v>2965</v>
      </c>
      <c r="H3874" t="s">
        <v>2966</v>
      </c>
      <c r="I3874" t="s">
        <v>4781</v>
      </c>
      <c r="J3874" t="s">
        <v>4782</v>
      </c>
      <c r="K3874" t="s">
        <v>4979</v>
      </c>
      <c r="L3874" t="s">
        <v>2980</v>
      </c>
      <c r="M3874" s="17">
        <f>VLOOKUP($K3874,[1]Budget!$V:$AE,5,0)*IF($C3874="1 - Revenues",1,IF(AND($C3874="5 - Transfers",MID(I3874,15,1)="4"),1,-1))</f>
        <v>0</v>
      </c>
      <c r="N3874" s="17">
        <f>VLOOKUP($K3874,[1]Budget!$V:$AE,6,0)*IF($C3874="1 - Revenues",1,IF(AND($C3874="5 - Transfers",MID(J3874,15,1)="4"),1,-1))</f>
        <v>0</v>
      </c>
      <c r="O3874" s="17">
        <f>IFERROR(IF(RIGHT(LEFT(K3874,15),1)="4",VLOOKUP(K3874,'[1]Budget Worksheet'!A:B,2,0),-1*VLOOKUP(K3874,'[1]Budget Worksheet'!A:B,2,0)),0)</f>
        <v>-2100</v>
      </c>
      <c r="P3874" s="17">
        <f>VLOOKUP($K3874,[1]Budget!$V:$AE,8,0)*IF($C3874="1 - Revenues",1,IF(AND($C3874="5 - Transfers",MID($K3874,15,1)="4"),1,-1))</f>
        <v>-2100</v>
      </c>
      <c r="Q3874" s="17">
        <f>VLOOKUP($K3874,[1]Budget!$V:$AE,10,0)*IF($C3874="1 - Revenues",1,IF(AND($C3874="5 - Transfers",MID(K3874,15,1)="4"),1,-1))</f>
        <v>0</v>
      </c>
      <c r="S3874" s="18" t="b">
        <f>IF(LEFT(C3874,1)="1",1,-1)*SUMIF([1]Budget!V:V,'Budget Worksheet for Pivot Tabl'!K3874,[1]Budget!AC:AC)=P3874</f>
        <v>1</v>
      </c>
    </row>
    <row r="3875" spans="1:19" x14ac:dyDescent="0.25">
      <c r="A3875" t="s">
        <v>63</v>
      </c>
      <c r="B3875" t="s">
        <v>64</v>
      </c>
      <c r="C3875" t="s">
        <v>9</v>
      </c>
      <c r="D3875" t="str">
        <f t="shared" si="60"/>
        <v>OUTFLOWS</v>
      </c>
      <c r="E3875" t="s">
        <v>116</v>
      </c>
      <c r="F3875" t="s">
        <v>117</v>
      </c>
      <c r="G3875" t="s">
        <v>2965</v>
      </c>
      <c r="H3875" t="s">
        <v>2966</v>
      </c>
      <c r="I3875" t="s">
        <v>4781</v>
      </c>
      <c r="J3875" t="s">
        <v>4782</v>
      </c>
      <c r="K3875" t="s">
        <v>4980</v>
      </c>
      <c r="L3875" t="s">
        <v>2484</v>
      </c>
      <c r="M3875" s="17">
        <f>VLOOKUP($K3875,[1]Budget!$V:$AE,5,0)*IF($C3875="1 - Revenues",1,IF(AND($C3875="5 - Transfers",MID(I3875,15,1)="4"),1,-1))</f>
        <v>0</v>
      </c>
      <c r="N3875" s="17">
        <f>VLOOKUP($K3875,[1]Budget!$V:$AE,6,0)*IF($C3875="1 - Revenues",1,IF(AND($C3875="5 - Transfers",MID(J3875,15,1)="4"),1,-1))</f>
        <v>0</v>
      </c>
      <c r="O3875" s="17">
        <f>IFERROR(IF(RIGHT(LEFT(K3875,15),1)="4",VLOOKUP(K3875,'[1]Budget Worksheet'!A:B,2,0),-1*VLOOKUP(K3875,'[1]Budget Worksheet'!A:B,2,0)),0)</f>
        <v>-4720</v>
      </c>
      <c r="P3875" s="17">
        <f>VLOOKUP($K3875,[1]Budget!$V:$AE,8,0)*IF($C3875="1 - Revenues",1,IF(AND($C3875="5 - Transfers",MID($K3875,15,1)="4"),1,-1))</f>
        <v>-4720</v>
      </c>
      <c r="Q3875" s="17">
        <f>VLOOKUP($K3875,[1]Budget!$V:$AE,10,0)*IF($C3875="1 - Revenues",1,IF(AND($C3875="5 - Transfers",MID(K3875,15,1)="4"),1,-1))</f>
        <v>0</v>
      </c>
      <c r="S3875" s="18" t="b">
        <f>IF(LEFT(C3875,1)="1",1,-1)*SUMIF([1]Budget!V:V,'Budget Worksheet for Pivot Tabl'!K3875,[1]Budget!AC:AC)=P3875</f>
        <v>1</v>
      </c>
    </row>
    <row r="3876" spans="1:19" x14ac:dyDescent="0.25">
      <c r="A3876" t="s">
        <v>63</v>
      </c>
      <c r="B3876" t="s">
        <v>64</v>
      </c>
      <c r="C3876" t="s">
        <v>9</v>
      </c>
      <c r="D3876" t="str">
        <f t="shared" si="60"/>
        <v>OUTFLOWS</v>
      </c>
      <c r="E3876" t="s">
        <v>116</v>
      </c>
      <c r="F3876" t="s">
        <v>117</v>
      </c>
      <c r="G3876" t="s">
        <v>2965</v>
      </c>
      <c r="H3876" t="s">
        <v>2966</v>
      </c>
      <c r="I3876" t="s">
        <v>4781</v>
      </c>
      <c r="J3876" t="s">
        <v>4782</v>
      </c>
      <c r="K3876" t="s">
        <v>4981</v>
      </c>
      <c r="L3876" t="s">
        <v>2986</v>
      </c>
      <c r="M3876" s="17">
        <f>VLOOKUP($K3876,[1]Budget!$V:$AE,5,0)*IF($C3876="1 - Revenues",1,IF(AND($C3876="5 - Transfers",MID(I3876,15,1)="4"),1,-1))</f>
        <v>0</v>
      </c>
      <c r="N3876" s="17">
        <f>VLOOKUP($K3876,[1]Budget!$V:$AE,6,0)*IF($C3876="1 - Revenues",1,IF(AND($C3876="5 - Transfers",MID(J3876,15,1)="4"),1,-1))</f>
        <v>0</v>
      </c>
      <c r="O3876" s="17">
        <f>IFERROR(IF(RIGHT(LEFT(K3876,15),1)="4",VLOOKUP(K3876,'[1]Budget Worksheet'!A:B,2,0),-1*VLOOKUP(K3876,'[1]Budget Worksheet'!A:B,2,0)),0)</f>
        <v>-28000</v>
      </c>
      <c r="P3876" s="17">
        <f>VLOOKUP($K3876,[1]Budget!$V:$AE,8,0)*IF($C3876="1 - Revenues",1,IF(AND($C3876="5 - Transfers",MID($K3876,15,1)="4"),1,-1))</f>
        <v>-28000</v>
      </c>
      <c r="Q3876" s="17">
        <f>VLOOKUP($K3876,[1]Budget!$V:$AE,10,0)*IF($C3876="1 - Revenues",1,IF(AND($C3876="5 - Transfers",MID(K3876,15,1)="4"),1,-1))</f>
        <v>0</v>
      </c>
      <c r="S3876" s="18" t="b">
        <f>IF(LEFT(C3876,1)="1",1,-1)*SUMIF([1]Budget!V:V,'Budget Worksheet for Pivot Tabl'!K3876,[1]Budget!AC:AC)=P3876</f>
        <v>1</v>
      </c>
    </row>
    <row r="3877" spans="1:19" x14ac:dyDescent="0.25">
      <c r="A3877" t="s">
        <v>63</v>
      </c>
      <c r="B3877" t="s">
        <v>64</v>
      </c>
      <c r="C3877" t="s">
        <v>10</v>
      </c>
      <c r="D3877" t="str">
        <f t="shared" si="60"/>
        <v>OUTFLOWS</v>
      </c>
      <c r="E3877" t="s">
        <v>116</v>
      </c>
      <c r="F3877" t="s">
        <v>117</v>
      </c>
      <c r="G3877" t="s">
        <v>2965</v>
      </c>
      <c r="H3877" t="s">
        <v>2966</v>
      </c>
      <c r="I3877" t="s">
        <v>4781</v>
      </c>
      <c r="J3877" t="s">
        <v>4782</v>
      </c>
      <c r="K3877" t="s">
        <v>4982</v>
      </c>
      <c r="L3877" t="s">
        <v>3589</v>
      </c>
      <c r="M3877" s="17">
        <f>VLOOKUP($K3877,[1]Budget!$V:$AE,5,0)*IF($C3877="1 - Revenues",1,IF(AND($C3877="5 - Transfers",MID(I3877,15,1)="4"),1,-1))</f>
        <v>0</v>
      </c>
      <c r="N3877" s="17">
        <f>VLOOKUP($K3877,[1]Budget!$V:$AE,6,0)*IF($C3877="1 - Revenues",1,IF(AND($C3877="5 - Transfers",MID(J3877,15,1)="4"),1,-1))</f>
        <v>0</v>
      </c>
      <c r="O3877" s="17">
        <f>IFERROR(IF(RIGHT(LEFT(K3877,15),1)="4",VLOOKUP(K3877,'[1]Budget Worksheet'!A:B,2,0),-1*VLOOKUP(K3877,'[1]Budget Worksheet'!A:B,2,0)),0)</f>
        <v>-20000</v>
      </c>
      <c r="P3877" s="17">
        <f>VLOOKUP($K3877,[1]Budget!$V:$AE,8,0)*IF($C3877="1 - Revenues",1,IF(AND($C3877="5 - Transfers",MID($K3877,15,1)="4"),1,-1))</f>
        <v>-20000</v>
      </c>
      <c r="Q3877" s="17">
        <f>VLOOKUP($K3877,[1]Budget!$V:$AE,10,0)*IF($C3877="1 - Revenues",1,IF(AND($C3877="5 - Transfers",MID(K3877,15,1)="4"),1,-1))</f>
        <v>0</v>
      </c>
      <c r="S3877" s="18" t="b">
        <f>IF(LEFT(C3877,1)="1",1,-1)*SUMIF([1]Budget!V:V,'Budget Worksheet for Pivot Tabl'!K3877,[1]Budget!AC:AC)=P3877</f>
        <v>1</v>
      </c>
    </row>
    <row r="3878" spans="1:19" x14ac:dyDescent="0.25">
      <c r="A3878" t="s">
        <v>63</v>
      </c>
      <c r="B3878" t="s">
        <v>64</v>
      </c>
      <c r="C3878" t="s">
        <v>7</v>
      </c>
      <c r="D3878" t="str">
        <f t="shared" si="60"/>
        <v>INFLOWS</v>
      </c>
      <c r="E3878" t="s">
        <v>116</v>
      </c>
      <c r="F3878" t="s">
        <v>117</v>
      </c>
      <c r="G3878" t="s">
        <v>2965</v>
      </c>
      <c r="H3878" t="s">
        <v>2966</v>
      </c>
      <c r="I3878" t="s">
        <v>93</v>
      </c>
      <c r="J3878" t="s">
        <v>4795</v>
      </c>
      <c r="K3878" t="s">
        <v>4983</v>
      </c>
      <c r="L3878" t="s">
        <v>4731</v>
      </c>
      <c r="M3878" s="17">
        <f>VLOOKUP($K3878,[1]Budget!$V:$AE,5,0)*IF($C3878="1 - Revenues",1,IF(AND($C3878="5 - Transfers",MID(I3878,15,1)="4"),1,-1))</f>
        <v>0</v>
      </c>
      <c r="N3878" s="17">
        <f>VLOOKUP($K3878,[1]Budget!$V:$AE,6,0)*IF($C3878="1 - Revenues",1,IF(AND($C3878="5 - Transfers",MID(J3878,15,1)="4"),1,-1))</f>
        <v>0</v>
      </c>
      <c r="O3878" s="17">
        <f>IFERROR(IF(RIGHT(LEFT(K3878,15),1)="4",VLOOKUP(K3878,'[1]Budget Worksheet'!A:B,2,0),-1*VLOOKUP(K3878,'[1]Budget Worksheet'!A:B,2,0)),0)</f>
        <v>91232</v>
      </c>
      <c r="P3878" s="17">
        <f>VLOOKUP($K3878,[1]Budget!$V:$AE,8,0)*IF($C3878="1 - Revenues",1,IF(AND($C3878="5 - Transfers",MID($K3878,15,1)="4"),1,-1))</f>
        <v>91232</v>
      </c>
      <c r="Q3878" s="17">
        <f>VLOOKUP($K3878,[1]Budget!$V:$AE,10,0)*IF($C3878="1 - Revenues",1,IF(AND($C3878="5 - Transfers",MID(K3878,15,1)="4"),1,-1))</f>
        <v>0</v>
      </c>
      <c r="S3878" s="18" t="b">
        <f>IF(LEFT(C3878,1)="1",1,-1)*SUMIF([1]Budget!V:V,'Budget Worksheet for Pivot Tabl'!K3878,[1]Budget!AC:AC)=P3878</f>
        <v>1</v>
      </c>
    </row>
    <row r="3879" spans="1:19" x14ac:dyDescent="0.25">
      <c r="A3879" t="s">
        <v>63</v>
      </c>
      <c r="B3879" t="s">
        <v>64</v>
      </c>
      <c r="C3879" t="s">
        <v>9</v>
      </c>
      <c r="D3879" t="str">
        <f t="shared" si="60"/>
        <v>OUTFLOWS</v>
      </c>
      <c r="E3879" t="s">
        <v>116</v>
      </c>
      <c r="F3879" t="s">
        <v>117</v>
      </c>
      <c r="G3879" t="s">
        <v>2965</v>
      </c>
      <c r="H3879" t="s">
        <v>2966</v>
      </c>
      <c r="I3879" t="s">
        <v>93</v>
      </c>
      <c r="J3879" t="s">
        <v>4795</v>
      </c>
      <c r="K3879" t="s">
        <v>4984</v>
      </c>
      <c r="L3879" t="s">
        <v>482</v>
      </c>
      <c r="M3879" s="17">
        <f>VLOOKUP($K3879,[1]Budget!$V:$AE,5,0)*IF($C3879="1 - Revenues",1,IF(AND($C3879="5 - Transfers",MID(I3879,15,1)="4"),1,-1))</f>
        <v>0</v>
      </c>
      <c r="N3879" s="17">
        <f>VLOOKUP($K3879,[1]Budget!$V:$AE,6,0)*IF($C3879="1 - Revenues",1,IF(AND($C3879="5 - Transfers",MID(J3879,15,1)="4"),1,-1))</f>
        <v>0</v>
      </c>
      <c r="O3879" s="17">
        <f>IFERROR(IF(RIGHT(LEFT(K3879,15),1)="4",VLOOKUP(K3879,'[1]Budget Worksheet'!A:B,2,0),-1*VLOOKUP(K3879,'[1]Budget Worksheet'!A:B,2,0)),0)</f>
        <v>-5500</v>
      </c>
      <c r="P3879" s="17">
        <f>VLOOKUP($K3879,[1]Budget!$V:$AE,8,0)*IF($C3879="1 - Revenues",1,IF(AND($C3879="5 - Transfers",MID($K3879,15,1)="4"),1,-1))</f>
        <v>-5500</v>
      </c>
      <c r="Q3879" s="17">
        <f>VLOOKUP($K3879,[1]Budget!$V:$AE,10,0)*IF($C3879="1 - Revenues",1,IF(AND($C3879="5 - Transfers",MID(K3879,15,1)="4"),1,-1))</f>
        <v>0</v>
      </c>
      <c r="S3879" s="18" t="b">
        <f>IF(LEFT(C3879,1)="1",1,-1)*SUMIF([1]Budget!V:V,'Budget Worksheet for Pivot Tabl'!K3879,[1]Budget!AC:AC)=P3879</f>
        <v>1</v>
      </c>
    </row>
    <row r="3880" spans="1:19" x14ac:dyDescent="0.25">
      <c r="A3880" t="s">
        <v>63</v>
      </c>
      <c r="B3880" t="s">
        <v>64</v>
      </c>
      <c r="C3880" t="s">
        <v>9</v>
      </c>
      <c r="D3880" t="str">
        <f t="shared" si="60"/>
        <v>OUTFLOWS</v>
      </c>
      <c r="E3880" t="s">
        <v>116</v>
      </c>
      <c r="F3880" t="s">
        <v>117</v>
      </c>
      <c r="G3880" t="s">
        <v>2965</v>
      </c>
      <c r="H3880" t="s">
        <v>2966</v>
      </c>
      <c r="I3880" t="s">
        <v>93</v>
      </c>
      <c r="J3880" t="s">
        <v>4795</v>
      </c>
      <c r="K3880" t="s">
        <v>4985</v>
      </c>
      <c r="L3880" t="s">
        <v>723</v>
      </c>
      <c r="M3880" s="17">
        <f>VLOOKUP($K3880,[1]Budget!$V:$AE,5,0)*IF($C3880="1 - Revenues",1,IF(AND($C3880="5 - Transfers",MID(I3880,15,1)="4"),1,-1))</f>
        <v>0</v>
      </c>
      <c r="N3880" s="17">
        <f>VLOOKUP($K3880,[1]Budget!$V:$AE,6,0)*IF($C3880="1 - Revenues",1,IF(AND($C3880="5 - Transfers",MID(J3880,15,1)="4"),1,-1))</f>
        <v>0</v>
      </c>
      <c r="O3880" s="17">
        <f>IFERROR(IF(RIGHT(LEFT(K3880,15),1)="4",VLOOKUP(K3880,'[1]Budget Worksheet'!A:B,2,0),-1*VLOOKUP(K3880,'[1]Budget Worksheet'!A:B,2,0)),0)</f>
        <v>0</v>
      </c>
      <c r="P3880" s="17">
        <f>VLOOKUP($K3880,[1]Budget!$V:$AE,8,0)*IF($C3880="1 - Revenues",1,IF(AND($C3880="5 - Transfers",MID($K3880,15,1)="4"),1,-1))</f>
        <v>-2100</v>
      </c>
      <c r="Q3880" s="17">
        <f>VLOOKUP($K3880,[1]Budget!$V:$AE,10,0)*IF($C3880="1 - Revenues",1,IF(AND($C3880="5 - Transfers",MID(K3880,15,1)="4"),1,-1))</f>
        <v>-2100</v>
      </c>
      <c r="S3880" s="18" t="b">
        <f>IF(LEFT(C3880,1)="1",1,-1)*SUMIF([1]Budget!V:V,'Budget Worksheet for Pivot Tabl'!K3880,[1]Budget!AC:AC)=P3880</f>
        <v>1</v>
      </c>
    </row>
    <row r="3881" spans="1:19" x14ac:dyDescent="0.25">
      <c r="A3881" t="s">
        <v>63</v>
      </c>
      <c r="B3881" t="s">
        <v>64</v>
      </c>
      <c r="C3881" t="s">
        <v>9</v>
      </c>
      <c r="D3881" t="str">
        <f t="shared" si="60"/>
        <v>OUTFLOWS</v>
      </c>
      <c r="E3881" t="s">
        <v>116</v>
      </c>
      <c r="F3881" t="s">
        <v>117</v>
      </c>
      <c r="G3881" t="s">
        <v>2965</v>
      </c>
      <c r="H3881" t="s">
        <v>2966</v>
      </c>
      <c r="I3881" t="s">
        <v>93</v>
      </c>
      <c r="J3881" t="s">
        <v>4795</v>
      </c>
      <c r="K3881" t="s">
        <v>4986</v>
      </c>
      <c r="L3881" t="s">
        <v>2950</v>
      </c>
      <c r="M3881" s="17">
        <f>VLOOKUP($K3881,[1]Budget!$V:$AE,5,0)*IF($C3881="1 - Revenues",1,IF(AND($C3881="5 - Transfers",MID(I3881,15,1)="4"),1,-1))</f>
        <v>0</v>
      </c>
      <c r="N3881" s="17">
        <f>VLOOKUP($K3881,[1]Budget!$V:$AE,6,0)*IF($C3881="1 - Revenues",1,IF(AND($C3881="5 - Transfers",MID(J3881,15,1)="4"),1,-1))</f>
        <v>0</v>
      </c>
      <c r="O3881" s="17">
        <f>IFERROR(IF(RIGHT(LEFT(K3881,15),1)="4",VLOOKUP(K3881,'[1]Budget Worksheet'!A:B,2,0),-1*VLOOKUP(K3881,'[1]Budget Worksheet'!A:B,2,0)),0)</f>
        <v>-8500</v>
      </c>
      <c r="P3881" s="17">
        <f>VLOOKUP($K3881,[1]Budget!$V:$AE,8,0)*IF($C3881="1 - Revenues",1,IF(AND($C3881="5 - Transfers",MID($K3881,15,1)="4"),1,-1))</f>
        <v>-8500</v>
      </c>
      <c r="Q3881" s="17">
        <f>VLOOKUP($K3881,[1]Budget!$V:$AE,10,0)*IF($C3881="1 - Revenues",1,IF(AND($C3881="5 - Transfers",MID(K3881,15,1)="4"),1,-1))</f>
        <v>0</v>
      </c>
      <c r="S3881" s="18" t="b">
        <f>IF(LEFT(C3881,1)="1",1,-1)*SUMIF([1]Budget!V:V,'Budget Worksheet for Pivot Tabl'!K3881,[1]Budget!AC:AC)=P3881</f>
        <v>1</v>
      </c>
    </row>
    <row r="3882" spans="1:19" x14ac:dyDescent="0.25">
      <c r="A3882" t="s">
        <v>63</v>
      </c>
      <c r="B3882" t="s">
        <v>64</v>
      </c>
      <c r="C3882" t="s">
        <v>9</v>
      </c>
      <c r="D3882" t="str">
        <f t="shared" si="60"/>
        <v>OUTFLOWS</v>
      </c>
      <c r="E3882" t="s">
        <v>116</v>
      </c>
      <c r="F3882" t="s">
        <v>117</v>
      </c>
      <c r="G3882" t="s">
        <v>2965</v>
      </c>
      <c r="H3882" t="s">
        <v>2966</v>
      </c>
      <c r="I3882" t="s">
        <v>93</v>
      </c>
      <c r="J3882" t="s">
        <v>4795</v>
      </c>
      <c r="K3882" t="s">
        <v>4987</v>
      </c>
      <c r="L3882" t="s">
        <v>1398</v>
      </c>
      <c r="M3882" s="17">
        <f>VLOOKUP($K3882,[1]Budget!$V:$AE,5,0)*IF($C3882="1 - Revenues",1,IF(AND($C3882="5 - Transfers",MID(I3882,15,1)="4"),1,-1))</f>
        <v>0</v>
      </c>
      <c r="N3882" s="17">
        <f>VLOOKUP($K3882,[1]Budget!$V:$AE,6,0)*IF($C3882="1 - Revenues",1,IF(AND($C3882="5 - Transfers",MID(J3882,15,1)="4"),1,-1))</f>
        <v>0</v>
      </c>
      <c r="O3882" s="17">
        <f>IFERROR(IF(RIGHT(LEFT(K3882,15),1)="4",VLOOKUP(K3882,'[1]Budget Worksheet'!A:B,2,0),-1*VLOOKUP(K3882,'[1]Budget Worksheet'!A:B,2,0)),0)</f>
        <v>-8500</v>
      </c>
      <c r="P3882" s="17">
        <f>VLOOKUP($K3882,[1]Budget!$V:$AE,8,0)*IF($C3882="1 - Revenues",1,IF(AND($C3882="5 - Transfers",MID($K3882,15,1)="4"),1,-1))</f>
        <v>-8500</v>
      </c>
      <c r="Q3882" s="17">
        <f>VLOOKUP($K3882,[1]Budget!$V:$AE,10,0)*IF($C3882="1 - Revenues",1,IF(AND($C3882="5 - Transfers",MID(K3882,15,1)="4"),1,-1))</f>
        <v>0</v>
      </c>
      <c r="S3882" s="18" t="b">
        <f>IF(LEFT(C3882,1)="1",1,-1)*SUMIF([1]Budget!V:V,'Budget Worksheet for Pivot Tabl'!K3882,[1]Budget!AC:AC)=P3882</f>
        <v>1</v>
      </c>
    </row>
    <row r="3883" spans="1:19" x14ac:dyDescent="0.25">
      <c r="A3883" t="s">
        <v>63</v>
      </c>
      <c r="B3883" t="s">
        <v>64</v>
      </c>
      <c r="C3883" t="s">
        <v>9</v>
      </c>
      <c r="D3883" t="str">
        <f t="shared" si="60"/>
        <v>OUTFLOWS</v>
      </c>
      <c r="E3883" t="s">
        <v>116</v>
      </c>
      <c r="F3883" t="s">
        <v>117</v>
      </c>
      <c r="G3883" t="s">
        <v>2965</v>
      </c>
      <c r="H3883" t="s">
        <v>2966</v>
      </c>
      <c r="I3883" t="s">
        <v>93</v>
      </c>
      <c r="J3883" t="s">
        <v>4795</v>
      </c>
      <c r="K3883" t="s">
        <v>4988</v>
      </c>
      <c r="L3883" t="s">
        <v>2980</v>
      </c>
      <c r="M3883" s="17">
        <f>VLOOKUP($K3883,[1]Budget!$V:$AE,5,0)*IF($C3883="1 - Revenues",1,IF(AND($C3883="5 - Transfers",MID(I3883,15,1)="4"),1,-1))</f>
        <v>0</v>
      </c>
      <c r="N3883" s="17">
        <f>VLOOKUP($K3883,[1]Budget!$V:$AE,6,0)*IF($C3883="1 - Revenues",1,IF(AND($C3883="5 - Transfers",MID(J3883,15,1)="4"),1,-1))</f>
        <v>0</v>
      </c>
      <c r="O3883" s="17">
        <f>IFERROR(IF(RIGHT(LEFT(K3883,15),1)="4",VLOOKUP(K3883,'[1]Budget Worksheet'!A:B,2,0),-1*VLOOKUP(K3883,'[1]Budget Worksheet'!A:B,2,0)),0)</f>
        <v>-2100</v>
      </c>
      <c r="P3883" s="17">
        <f>VLOOKUP($K3883,[1]Budget!$V:$AE,8,0)*IF($C3883="1 - Revenues",1,IF(AND($C3883="5 - Transfers",MID($K3883,15,1)="4"),1,-1))</f>
        <v>-2100</v>
      </c>
      <c r="Q3883" s="17">
        <f>VLOOKUP($K3883,[1]Budget!$V:$AE,10,0)*IF($C3883="1 - Revenues",1,IF(AND($C3883="5 - Transfers",MID(K3883,15,1)="4"),1,-1))</f>
        <v>0</v>
      </c>
      <c r="S3883" s="18" t="b">
        <f>IF(LEFT(C3883,1)="1",1,-1)*SUMIF([1]Budget!V:V,'Budget Worksheet for Pivot Tabl'!K3883,[1]Budget!AC:AC)=P3883</f>
        <v>1</v>
      </c>
    </row>
    <row r="3884" spans="1:19" x14ac:dyDescent="0.25">
      <c r="A3884" t="s">
        <v>63</v>
      </c>
      <c r="B3884" t="s">
        <v>64</v>
      </c>
      <c r="C3884" t="s">
        <v>9</v>
      </c>
      <c r="D3884" t="str">
        <f t="shared" si="60"/>
        <v>OUTFLOWS</v>
      </c>
      <c r="E3884" t="s">
        <v>116</v>
      </c>
      <c r="F3884" t="s">
        <v>117</v>
      </c>
      <c r="G3884" t="s">
        <v>2965</v>
      </c>
      <c r="H3884" t="s">
        <v>2966</v>
      </c>
      <c r="I3884" t="s">
        <v>93</v>
      </c>
      <c r="J3884" t="s">
        <v>4795</v>
      </c>
      <c r="K3884" t="s">
        <v>4989</v>
      </c>
      <c r="L3884" t="s">
        <v>2484</v>
      </c>
      <c r="M3884" s="17">
        <f>VLOOKUP($K3884,[1]Budget!$V:$AE,5,0)*IF($C3884="1 - Revenues",1,IF(AND($C3884="5 - Transfers",MID(I3884,15,1)="4"),1,-1))</f>
        <v>0</v>
      </c>
      <c r="N3884" s="17">
        <f>VLOOKUP($K3884,[1]Budget!$V:$AE,6,0)*IF($C3884="1 - Revenues",1,IF(AND($C3884="5 - Transfers",MID(J3884,15,1)="4"),1,-1))</f>
        <v>0</v>
      </c>
      <c r="O3884" s="17">
        <f>IFERROR(IF(RIGHT(LEFT(K3884,15),1)="4",VLOOKUP(K3884,'[1]Budget Worksheet'!A:B,2,0),-1*VLOOKUP(K3884,'[1]Budget Worksheet'!A:B,2,0)),0)</f>
        <v>-4720</v>
      </c>
      <c r="P3884" s="17">
        <f>VLOOKUP($K3884,[1]Budget!$V:$AE,8,0)*IF($C3884="1 - Revenues",1,IF(AND($C3884="5 - Transfers",MID($K3884,15,1)="4"),1,-1))</f>
        <v>-4720</v>
      </c>
      <c r="Q3884" s="17">
        <f>VLOOKUP($K3884,[1]Budget!$V:$AE,10,0)*IF($C3884="1 - Revenues",1,IF(AND($C3884="5 - Transfers",MID(K3884,15,1)="4"),1,-1))</f>
        <v>0</v>
      </c>
      <c r="S3884" s="18" t="b">
        <f>IF(LEFT(C3884,1)="1",1,-1)*SUMIF([1]Budget!V:V,'Budget Worksheet for Pivot Tabl'!K3884,[1]Budget!AC:AC)=P3884</f>
        <v>1</v>
      </c>
    </row>
    <row r="3885" spans="1:19" x14ac:dyDescent="0.25">
      <c r="A3885" t="s">
        <v>63</v>
      </c>
      <c r="B3885" t="s">
        <v>64</v>
      </c>
      <c r="C3885" t="s">
        <v>9</v>
      </c>
      <c r="D3885" t="str">
        <f t="shared" si="60"/>
        <v>OUTFLOWS</v>
      </c>
      <c r="E3885" t="s">
        <v>116</v>
      </c>
      <c r="F3885" t="s">
        <v>117</v>
      </c>
      <c r="G3885" t="s">
        <v>2965</v>
      </c>
      <c r="H3885" t="s">
        <v>2966</v>
      </c>
      <c r="I3885" t="s">
        <v>93</v>
      </c>
      <c r="J3885" t="s">
        <v>4795</v>
      </c>
      <c r="K3885" t="s">
        <v>4990</v>
      </c>
      <c r="L3885" t="s">
        <v>2986</v>
      </c>
      <c r="M3885" s="17">
        <f>VLOOKUP($K3885,[1]Budget!$V:$AE,5,0)*IF($C3885="1 - Revenues",1,IF(AND($C3885="5 - Transfers",MID(I3885,15,1)="4"),1,-1))</f>
        <v>0</v>
      </c>
      <c r="N3885" s="17">
        <f>VLOOKUP($K3885,[1]Budget!$V:$AE,6,0)*IF($C3885="1 - Revenues",1,IF(AND($C3885="5 - Transfers",MID(J3885,15,1)="4"),1,-1))</f>
        <v>0</v>
      </c>
      <c r="O3885" s="17">
        <f>IFERROR(IF(RIGHT(LEFT(K3885,15),1)="4",VLOOKUP(K3885,'[1]Budget Worksheet'!A:B,2,0),-1*VLOOKUP(K3885,'[1]Budget Worksheet'!A:B,2,0)),0)</f>
        <v>-35000</v>
      </c>
      <c r="P3885" s="17">
        <f>VLOOKUP($K3885,[1]Budget!$V:$AE,8,0)*IF($C3885="1 - Revenues",1,IF(AND($C3885="5 - Transfers",MID($K3885,15,1)="4"),1,-1))</f>
        <v>-35000</v>
      </c>
      <c r="Q3885" s="17">
        <f>VLOOKUP($K3885,[1]Budget!$V:$AE,10,0)*IF($C3885="1 - Revenues",1,IF(AND($C3885="5 - Transfers",MID(K3885,15,1)="4"),1,-1))</f>
        <v>0</v>
      </c>
      <c r="S3885" s="18" t="b">
        <f>IF(LEFT(C3885,1)="1",1,-1)*SUMIF([1]Budget!V:V,'Budget Worksheet for Pivot Tabl'!K3885,[1]Budget!AC:AC)=P3885</f>
        <v>1</v>
      </c>
    </row>
    <row r="3886" spans="1:19" x14ac:dyDescent="0.25">
      <c r="A3886" t="s">
        <v>63</v>
      </c>
      <c r="B3886" t="s">
        <v>64</v>
      </c>
      <c r="C3886" t="s">
        <v>10</v>
      </c>
      <c r="D3886" t="str">
        <f t="shared" si="60"/>
        <v>OUTFLOWS</v>
      </c>
      <c r="E3886" t="s">
        <v>116</v>
      </c>
      <c r="F3886" t="s">
        <v>117</v>
      </c>
      <c r="G3886" t="s">
        <v>2965</v>
      </c>
      <c r="H3886" t="s">
        <v>2966</v>
      </c>
      <c r="I3886" t="s">
        <v>93</v>
      </c>
      <c r="J3886" t="s">
        <v>4795</v>
      </c>
      <c r="K3886" t="s">
        <v>4991</v>
      </c>
      <c r="L3886" t="s">
        <v>3589</v>
      </c>
      <c r="M3886" s="17">
        <f>VLOOKUP($K3886,[1]Budget!$V:$AE,5,0)*IF($C3886="1 - Revenues",1,IF(AND($C3886="5 - Transfers",MID(I3886,15,1)="4"),1,-1))</f>
        <v>0</v>
      </c>
      <c r="N3886" s="17">
        <f>VLOOKUP($K3886,[1]Budget!$V:$AE,6,0)*IF($C3886="1 - Revenues",1,IF(AND($C3886="5 - Transfers",MID(J3886,15,1)="4"),1,-1))</f>
        <v>0</v>
      </c>
      <c r="O3886" s="17">
        <f>IFERROR(IF(RIGHT(LEFT(K3886,15),1)="4",VLOOKUP(K3886,'[1]Budget Worksheet'!A:B,2,0),-1*VLOOKUP(K3886,'[1]Budget Worksheet'!A:B,2,0)),0)</f>
        <v>-20000</v>
      </c>
      <c r="P3886" s="17">
        <f>VLOOKUP($K3886,[1]Budget!$V:$AE,8,0)*IF($C3886="1 - Revenues",1,IF(AND($C3886="5 - Transfers",MID($K3886,15,1)="4"),1,-1))</f>
        <v>-20000</v>
      </c>
      <c r="Q3886" s="17">
        <f>VLOOKUP($K3886,[1]Budget!$V:$AE,10,0)*IF($C3886="1 - Revenues",1,IF(AND($C3886="5 - Transfers",MID(K3886,15,1)="4"),1,-1))</f>
        <v>0</v>
      </c>
      <c r="S3886" s="18" t="b">
        <f>IF(LEFT(C3886,1)="1",1,-1)*SUMIF([1]Budget!V:V,'Budget Worksheet for Pivot Tabl'!K3886,[1]Budget!AC:AC)=P3886</f>
        <v>1</v>
      </c>
    </row>
    <row r="3887" spans="1:19" x14ac:dyDescent="0.25">
      <c r="A3887" t="s">
        <v>63</v>
      </c>
      <c r="B3887" t="s">
        <v>64</v>
      </c>
      <c r="C3887" t="s">
        <v>7</v>
      </c>
      <c r="D3887" t="str">
        <f t="shared" si="60"/>
        <v>INFLOWS</v>
      </c>
      <c r="E3887" t="s">
        <v>116</v>
      </c>
      <c r="F3887" t="s">
        <v>117</v>
      </c>
      <c r="G3887" t="s">
        <v>2965</v>
      </c>
      <c r="H3887" t="s">
        <v>2966</v>
      </c>
      <c r="I3887" t="s">
        <v>4808</v>
      </c>
      <c r="J3887" t="s">
        <v>4809</v>
      </c>
      <c r="K3887" t="s">
        <v>4992</v>
      </c>
      <c r="L3887" t="s">
        <v>4731</v>
      </c>
      <c r="M3887" s="17">
        <f>VLOOKUP($K3887,[1]Budget!$V:$AE,5,0)*IF($C3887="1 - Revenues",1,IF(AND($C3887="5 - Transfers",MID(I3887,15,1)="4"),1,-1))</f>
        <v>0</v>
      </c>
      <c r="N3887" s="17">
        <f>VLOOKUP($K3887,[1]Budget!$V:$AE,6,0)*IF($C3887="1 - Revenues",1,IF(AND($C3887="5 - Transfers",MID(J3887,15,1)="4"),1,-1))</f>
        <v>0</v>
      </c>
      <c r="O3887" s="17">
        <f>IFERROR(IF(RIGHT(LEFT(K3887,15),1)="4",VLOOKUP(K3887,'[1]Budget Worksheet'!A:B,2,0),-1*VLOOKUP(K3887,'[1]Budget Worksheet'!A:B,2,0)),0)</f>
        <v>97421</v>
      </c>
      <c r="P3887" s="17">
        <f>VLOOKUP($K3887,[1]Budget!$V:$AE,8,0)*IF($C3887="1 - Revenues",1,IF(AND($C3887="5 - Transfers",MID($K3887,15,1)="4"),1,-1))</f>
        <v>97421</v>
      </c>
      <c r="Q3887" s="17">
        <f>VLOOKUP($K3887,[1]Budget!$V:$AE,10,0)*IF($C3887="1 - Revenues",1,IF(AND($C3887="5 - Transfers",MID(K3887,15,1)="4"),1,-1))</f>
        <v>0</v>
      </c>
      <c r="S3887" s="18" t="b">
        <f>IF(LEFT(C3887,1)="1",1,-1)*SUMIF([1]Budget!V:V,'Budget Worksheet for Pivot Tabl'!K3887,[1]Budget!AC:AC)=P3887</f>
        <v>1</v>
      </c>
    </row>
    <row r="3888" spans="1:19" x14ac:dyDescent="0.25">
      <c r="A3888" t="s">
        <v>63</v>
      </c>
      <c r="B3888" t="s">
        <v>64</v>
      </c>
      <c r="C3888" t="s">
        <v>9</v>
      </c>
      <c r="D3888" t="str">
        <f t="shared" si="60"/>
        <v>OUTFLOWS</v>
      </c>
      <c r="E3888" t="s">
        <v>116</v>
      </c>
      <c r="F3888" t="s">
        <v>117</v>
      </c>
      <c r="G3888" t="s">
        <v>2965</v>
      </c>
      <c r="H3888" t="s">
        <v>2966</v>
      </c>
      <c r="I3888" t="s">
        <v>4808</v>
      </c>
      <c r="J3888" t="s">
        <v>4809</v>
      </c>
      <c r="K3888" t="s">
        <v>4993</v>
      </c>
      <c r="L3888" t="s">
        <v>482</v>
      </c>
      <c r="M3888" s="17">
        <f>VLOOKUP($K3888,[1]Budget!$V:$AE,5,0)*IF($C3888="1 - Revenues",1,IF(AND($C3888="5 - Transfers",MID(I3888,15,1)="4"),1,-1))</f>
        <v>0</v>
      </c>
      <c r="N3888" s="17">
        <f>VLOOKUP($K3888,[1]Budget!$V:$AE,6,0)*IF($C3888="1 - Revenues",1,IF(AND($C3888="5 - Transfers",MID(J3888,15,1)="4"),1,-1))</f>
        <v>0</v>
      </c>
      <c r="O3888" s="17">
        <f>IFERROR(IF(RIGHT(LEFT(K3888,15),1)="4",VLOOKUP(K3888,'[1]Budget Worksheet'!A:B,2,0),-1*VLOOKUP(K3888,'[1]Budget Worksheet'!A:B,2,0)),0)</f>
        <v>-7000</v>
      </c>
      <c r="P3888" s="17">
        <f>VLOOKUP($K3888,[1]Budget!$V:$AE,8,0)*IF($C3888="1 - Revenues",1,IF(AND($C3888="5 - Transfers",MID($K3888,15,1)="4"),1,-1))</f>
        <v>-7000</v>
      </c>
      <c r="Q3888" s="17">
        <f>VLOOKUP($K3888,[1]Budget!$V:$AE,10,0)*IF($C3888="1 - Revenues",1,IF(AND($C3888="5 - Transfers",MID(K3888,15,1)="4"),1,-1))</f>
        <v>0</v>
      </c>
      <c r="S3888" s="18" t="b">
        <f>IF(LEFT(C3888,1)="1",1,-1)*SUMIF([1]Budget!V:V,'Budget Worksheet for Pivot Tabl'!K3888,[1]Budget!AC:AC)=P3888</f>
        <v>1</v>
      </c>
    </row>
    <row r="3889" spans="1:19" x14ac:dyDescent="0.25">
      <c r="A3889" t="s">
        <v>63</v>
      </c>
      <c r="B3889" t="s">
        <v>64</v>
      </c>
      <c r="C3889" t="s">
        <v>9</v>
      </c>
      <c r="D3889" t="str">
        <f t="shared" si="60"/>
        <v>OUTFLOWS</v>
      </c>
      <c r="E3889" t="s">
        <v>116</v>
      </c>
      <c r="F3889" t="s">
        <v>117</v>
      </c>
      <c r="G3889" t="s">
        <v>2965</v>
      </c>
      <c r="H3889" t="s">
        <v>2966</v>
      </c>
      <c r="I3889" t="s">
        <v>4808</v>
      </c>
      <c r="J3889" t="s">
        <v>4809</v>
      </c>
      <c r="K3889" t="s">
        <v>4994</v>
      </c>
      <c r="L3889" t="s">
        <v>1398</v>
      </c>
      <c r="M3889" s="17">
        <f>VLOOKUP($K3889,[1]Budget!$V:$AE,5,0)*IF($C3889="1 - Revenues",1,IF(AND($C3889="5 - Transfers",MID(I3889,15,1)="4"),1,-1))</f>
        <v>0</v>
      </c>
      <c r="N3889" s="17">
        <f>VLOOKUP($K3889,[1]Budget!$V:$AE,6,0)*IF($C3889="1 - Revenues",1,IF(AND($C3889="5 - Transfers",MID(J3889,15,1)="4"),1,-1))</f>
        <v>0</v>
      </c>
      <c r="O3889" s="17">
        <f>IFERROR(IF(RIGHT(LEFT(K3889,15),1)="4",VLOOKUP(K3889,'[1]Budget Worksheet'!A:B,2,0),-1*VLOOKUP(K3889,'[1]Budget Worksheet'!A:B,2,0)),0)</f>
        <v>0</v>
      </c>
      <c r="P3889" s="17">
        <f>VLOOKUP($K3889,[1]Budget!$V:$AE,8,0)*IF($C3889="1 - Revenues",1,IF(AND($C3889="5 - Transfers",MID($K3889,15,1)="4"),1,-1))</f>
        <v>-7500</v>
      </c>
      <c r="Q3889" s="17">
        <f>VLOOKUP($K3889,[1]Budget!$V:$AE,10,0)*IF($C3889="1 - Revenues",1,IF(AND($C3889="5 - Transfers",MID(K3889,15,1)="4"),1,-1))</f>
        <v>-7500</v>
      </c>
      <c r="S3889" s="18" t="b">
        <f>IF(LEFT(C3889,1)="1",1,-1)*SUMIF([1]Budget!V:V,'Budget Worksheet for Pivot Tabl'!K3889,[1]Budget!AC:AC)=P3889</f>
        <v>1</v>
      </c>
    </row>
    <row r="3890" spans="1:19" x14ac:dyDescent="0.25">
      <c r="A3890" t="s">
        <v>63</v>
      </c>
      <c r="B3890" t="s">
        <v>64</v>
      </c>
      <c r="C3890" t="s">
        <v>9</v>
      </c>
      <c r="D3890" t="str">
        <f t="shared" si="60"/>
        <v>OUTFLOWS</v>
      </c>
      <c r="E3890" t="s">
        <v>116</v>
      </c>
      <c r="F3890" t="s">
        <v>117</v>
      </c>
      <c r="G3890" t="s">
        <v>2965</v>
      </c>
      <c r="H3890" t="s">
        <v>2966</v>
      </c>
      <c r="I3890" t="s">
        <v>4808</v>
      </c>
      <c r="J3890" t="s">
        <v>4809</v>
      </c>
      <c r="K3890" t="s">
        <v>4995</v>
      </c>
      <c r="L3890" t="s">
        <v>2986</v>
      </c>
      <c r="M3890" s="17">
        <f>VLOOKUP($K3890,[1]Budget!$V:$AE,5,0)*IF($C3890="1 - Revenues",1,IF(AND($C3890="5 - Transfers",MID(I3890,15,1)="4"),1,-1))</f>
        <v>0</v>
      </c>
      <c r="N3890" s="17">
        <f>VLOOKUP($K3890,[1]Budget!$V:$AE,6,0)*IF($C3890="1 - Revenues",1,IF(AND($C3890="5 - Transfers",MID(J3890,15,1)="4"),1,-1))</f>
        <v>0</v>
      </c>
      <c r="O3890" s="17">
        <f>IFERROR(IF(RIGHT(LEFT(K3890,15),1)="4",VLOOKUP(K3890,'[1]Budget Worksheet'!A:B,2,0),-1*VLOOKUP(K3890,'[1]Budget Worksheet'!A:B,2,0)),0)</f>
        <v>-40000</v>
      </c>
      <c r="P3890" s="17">
        <f>VLOOKUP($K3890,[1]Budget!$V:$AE,8,0)*IF($C3890="1 - Revenues",1,IF(AND($C3890="5 - Transfers",MID($K3890,15,1)="4"),1,-1))</f>
        <v>-40000</v>
      </c>
      <c r="Q3890" s="17">
        <f>VLOOKUP($K3890,[1]Budget!$V:$AE,10,0)*IF($C3890="1 - Revenues",1,IF(AND($C3890="5 - Transfers",MID(K3890,15,1)="4"),1,-1))</f>
        <v>0</v>
      </c>
      <c r="S3890" s="18" t="b">
        <f>IF(LEFT(C3890,1)="1",1,-1)*SUMIF([1]Budget!V:V,'Budget Worksheet for Pivot Tabl'!K3890,[1]Budget!AC:AC)=P3890</f>
        <v>1</v>
      </c>
    </row>
    <row r="3891" spans="1:19" x14ac:dyDescent="0.25">
      <c r="A3891" t="s">
        <v>63</v>
      </c>
      <c r="B3891" t="s">
        <v>64</v>
      </c>
      <c r="C3891" t="s">
        <v>9</v>
      </c>
      <c r="D3891" t="str">
        <f t="shared" si="60"/>
        <v>OUTFLOWS</v>
      </c>
      <c r="E3891" t="s">
        <v>116</v>
      </c>
      <c r="F3891" t="s">
        <v>117</v>
      </c>
      <c r="G3891" t="s">
        <v>2965</v>
      </c>
      <c r="H3891" t="s">
        <v>2966</v>
      </c>
      <c r="I3891" t="s">
        <v>4808</v>
      </c>
      <c r="J3891" t="s">
        <v>4809</v>
      </c>
      <c r="K3891" t="s">
        <v>4996</v>
      </c>
      <c r="L3891" t="s">
        <v>2980</v>
      </c>
      <c r="M3891" s="17">
        <f>VLOOKUP($K3891,[1]Budget!$V:$AE,5,0)*IF($C3891="1 - Revenues",1,IF(AND($C3891="5 - Transfers",MID(I3891,15,1)="4"),1,-1))</f>
        <v>0</v>
      </c>
      <c r="N3891" s="17">
        <f>VLOOKUP($K3891,[1]Budget!$V:$AE,6,0)*IF($C3891="1 - Revenues",1,IF(AND($C3891="5 - Transfers",MID(J3891,15,1)="4"),1,-1))</f>
        <v>0</v>
      </c>
      <c r="O3891" s="17">
        <f>IFERROR(IF(RIGHT(LEFT(K3891,15),1)="4",VLOOKUP(K3891,'[1]Budget Worksheet'!A:B,2,0),-1*VLOOKUP(K3891,'[1]Budget Worksheet'!A:B,2,0)),0)</f>
        <v>-9000</v>
      </c>
      <c r="P3891" s="17">
        <f>VLOOKUP($K3891,[1]Budget!$V:$AE,8,0)*IF($C3891="1 - Revenues",1,IF(AND($C3891="5 - Transfers",MID($K3891,15,1)="4"),1,-1))</f>
        <v>-9000</v>
      </c>
      <c r="Q3891" s="17">
        <f>VLOOKUP($K3891,[1]Budget!$V:$AE,10,0)*IF($C3891="1 - Revenues",1,IF(AND($C3891="5 - Transfers",MID(K3891,15,1)="4"),1,-1))</f>
        <v>0</v>
      </c>
      <c r="S3891" s="18" t="b">
        <f>IF(LEFT(C3891,1)="1",1,-1)*SUMIF([1]Budget!V:V,'Budget Worksheet for Pivot Tabl'!K3891,[1]Budget!AC:AC)=P3891</f>
        <v>1</v>
      </c>
    </row>
    <row r="3892" spans="1:19" x14ac:dyDescent="0.25">
      <c r="A3892" t="s">
        <v>63</v>
      </c>
      <c r="B3892" t="s">
        <v>64</v>
      </c>
      <c r="C3892" t="s">
        <v>9</v>
      </c>
      <c r="D3892" t="str">
        <f t="shared" si="60"/>
        <v>OUTFLOWS</v>
      </c>
      <c r="E3892" t="s">
        <v>116</v>
      </c>
      <c r="F3892" t="s">
        <v>117</v>
      </c>
      <c r="G3892" t="s">
        <v>2965</v>
      </c>
      <c r="H3892" t="s">
        <v>2966</v>
      </c>
      <c r="I3892" t="s">
        <v>4808</v>
      </c>
      <c r="J3892" t="s">
        <v>4809</v>
      </c>
      <c r="K3892" t="s">
        <v>4997</v>
      </c>
      <c r="L3892" t="s">
        <v>2484</v>
      </c>
      <c r="M3892" s="17">
        <f>VLOOKUP($K3892,[1]Budget!$V:$AE,5,0)*IF($C3892="1 - Revenues",1,IF(AND($C3892="5 - Transfers",MID(I3892,15,1)="4"),1,-1))</f>
        <v>0</v>
      </c>
      <c r="N3892" s="17">
        <f>VLOOKUP($K3892,[1]Budget!$V:$AE,6,0)*IF($C3892="1 - Revenues",1,IF(AND($C3892="5 - Transfers",MID(J3892,15,1)="4"),1,-1))</f>
        <v>0</v>
      </c>
      <c r="O3892" s="17">
        <f>IFERROR(IF(RIGHT(LEFT(K3892,15),1)="4",VLOOKUP(K3892,'[1]Budget Worksheet'!A:B,2,0),-1*VLOOKUP(K3892,'[1]Budget Worksheet'!A:B,2,0)),0)</f>
        <v>-4720</v>
      </c>
      <c r="P3892" s="17">
        <f>VLOOKUP($K3892,[1]Budget!$V:$AE,8,0)*IF($C3892="1 - Revenues",1,IF(AND($C3892="5 - Transfers",MID($K3892,15,1)="4"),1,-1))</f>
        <v>-4720</v>
      </c>
      <c r="Q3892" s="17">
        <f>VLOOKUP($K3892,[1]Budget!$V:$AE,10,0)*IF($C3892="1 - Revenues",1,IF(AND($C3892="5 - Transfers",MID(K3892,15,1)="4"),1,-1))</f>
        <v>0</v>
      </c>
      <c r="S3892" s="18" t="b">
        <f>IF(LEFT(C3892,1)="1",1,-1)*SUMIF([1]Budget!V:V,'Budget Worksheet for Pivot Tabl'!K3892,[1]Budget!AC:AC)=P3892</f>
        <v>1</v>
      </c>
    </row>
    <row r="3893" spans="1:19" x14ac:dyDescent="0.25">
      <c r="A3893" t="s">
        <v>63</v>
      </c>
      <c r="B3893" t="s">
        <v>64</v>
      </c>
      <c r="C3893" t="s">
        <v>9</v>
      </c>
      <c r="D3893" t="str">
        <f t="shared" si="60"/>
        <v>OUTFLOWS</v>
      </c>
      <c r="E3893" t="s">
        <v>116</v>
      </c>
      <c r="F3893" t="s">
        <v>117</v>
      </c>
      <c r="G3893" t="s">
        <v>2965</v>
      </c>
      <c r="H3893" t="s">
        <v>2966</v>
      </c>
      <c r="I3893" t="s">
        <v>4808</v>
      </c>
      <c r="J3893" t="s">
        <v>4809</v>
      </c>
      <c r="K3893" t="s">
        <v>4998</v>
      </c>
      <c r="L3893" t="s">
        <v>723</v>
      </c>
      <c r="M3893" s="17">
        <f>VLOOKUP($K3893,[1]Budget!$V:$AE,5,0)*IF($C3893="1 - Revenues",1,IF(AND($C3893="5 - Transfers",MID(I3893,15,1)="4"),1,-1))</f>
        <v>0</v>
      </c>
      <c r="N3893" s="17">
        <f>VLOOKUP($K3893,[1]Budget!$V:$AE,6,0)*IF($C3893="1 - Revenues",1,IF(AND($C3893="5 - Transfers",MID(J3893,15,1)="4"),1,-1))</f>
        <v>0</v>
      </c>
      <c r="O3893" s="17">
        <f>IFERROR(IF(RIGHT(LEFT(K3893,15),1)="4",VLOOKUP(K3893,'[1]Budget Worksheet'!A:B,2,0),-1*VLOOKUP(K3893,'[1]Budget Worksheet'!A:B,2,0)),0)</f>
        <v>0</v>
      </c>
      <c r="P3893" s="17">
        <f>VLOOKUP($K3893,[1]Budget!$V:$AE,8,0)*IF($C3893="1 - Revenues",1,IF(AND($C3893="5 - Transfers",MID($K3893,15,1)="4"),1,-1))</f>
        <v>-2400</v>
      </c>
      <c r="Q3893" s="17">
        <f>VLOOKUP($K3893,[1]Budget!$V:$AE,10,0)*IF($C3893="1 - Revenues",1,IF(AND($C3893="5 - Transfers",MID(K3893,15,1)="4"),1,-1))</f>
        <v>-2400</v>
      </c>
      <c r="S3893" s="18" t="b">
        <f>IF(LEFT(C3893,1)="1",1,-1)*SUMIF([1]Budget!V:V,'Budget Worksheet for Pivot Tabl'!K3893,[1]Budget!AC:AC)=P3893</f>
        <v>1</v>
      </c>
    </row>
    <row r="3894" spans="1:19" x14ac:dyDescent="0.25">
      <c r="A3894" t="s">
        <v>63</v>
      </c>
      <c r="B3894" t="s">
        <v>64</v>
      </c>
      <c r="C3894" t="s">
        <v>9</v>
      </c>
      <c r="D3894" t="str">
        <f t="shared" si="60"/>
        <v>OUTFLOWS</v>
      </c>
      <c r="E3894" t="s">
        <v>116</v>
      </c>
      <c r="F3894" t="s">
        <v>117</v>
      </c>
      <c r="G3894" t="s">
        <v>2965</v>
      </c>
      <c r="H3894" t="s">
        <v>2966</v>
      </c>
      <c r="I3894" t="s">
        <v>4808</v>
      </c>
      <c r="J3894" t="s">
        <v>4809</v>
      </c>
      <c r="K3894" t="s">
        <v>4999</v>
      </c>
      <c r="L3894" t="s">
        <v>2950</v>
      </c>
      <c r="M3894" s="17">
        <f>VLOOKUP($K3894,[1]Budget!$V:$AE,5,0)*IF($C3894="1 - Revenues",1,IF(AND($C3894="5 - Transfers",MID(I3894,15,1)="4"),1,-1))</f>
        <v>0</v>
      </c>
      <c r="N3894" s="17">
        <f>VLOOKUP($K3894,[1]Budget!$V:$AE,6,0)*IF($C3894="1 - Revenues",1,IF(AND($C3894="5 - Transfers",MID(J3894,15,1)="4"),1,-1))</f>
        <v>0</v>
      </c>
      <c r="O3894" s="17">
        <f>IFERROR(IF(RIGHT(LEFT(K3894,15),1)="4",VLOOKUP(K3894,'[1]Budget Worksheet'!A:B,2,0),-1*VLOOKUP(K3894,'[1]Budget Worksheet'!A:B,2,0)),0)</f>
        <v>-9000</v>
      </c>
      <c r="P3894" s="17">
        <f>VLOOKUP($K3894,[1]Budget!$V:$AE,8,0)*IF($C3894="1 - Revenues",1,IF(AND($C3894="5 - Transfers",MID($K3894,15,1)="4"),1,-1))</f>
        <v>-9000</v>
      </c>
      <c r="Q3894" s="17">
        <f>VLOOKUP($K3894,[1]Budget!$V:$AE,10,0)*IF($C3894="1 - Revenues",1,IF(AND($C3894="5 - Transfers",MID(K3894,15,1)="4"),1,-1))</f>
        <v>0</v>
      </c>
      <c r="S3894" s="18" t="b">
        <f>IF(LEFT(C3894,1)="1",1,-1)*SUMIF([1]Budget!V:V,'Budget Worksheet for Pivot Tabl'!K3894,[1]Budget!AC:AC)=P3894</f>
        <v>1</v>
      </c>
    </row>
    <row r="3895" spans="1:19" x14ac:dyDescent="0.25">
      <c r="A3895" t="s">
        <v>63</v>
      </c>
      <c r="B3895" t="s">
        <v>64</v>
      </c>
      <c r="C3895" t="s">
        <v>7</v>
      </c>
      <c r="D3895" t="str">
        <f t="shared" si="60"/>
        <v>INFLOWS</v>
      </c>
      <c r="E3895" t="s">
        <v>116</v>
      </c>
      <c r="F3895" t="s">
        <v>117</v>
      </c>
      <c r="G3895" t="s">
        <v>2965</v>
      </c>
      <c r="H3895" t="s">
        <v>2966</v>
      </c>
      <c r="I3895" t="s">
        <v>4822</v>
      </c>
      <c r="J3895" t="s">
        <v>4823</v>
      </c>
      <c r="K3895" t="s">
        <v>5000</v>
      </c>
      <c r="L3895" t="s">
        <v>4731</v>
      </c>
      <c r="M3895" s="17">
        <f>VLOOKUP($K3895,[1]Budget!$V:$AE,5,0)*IF($C3895="1 - Revenues",1,IF(AND($C3895="5 - Transfers",MID(I3895,15,1)="4"),1,-1))</f>
        <v>0</v>
      </c>
      <c r="N3895" s="17">
        <f>VLOOKUP($K3895,[1]Budget!$V:$AE,6,0)*IF($C3895="1 - Revenues",1,IF(AND($C3895="5 - Transfers",MID(J3895,15,1)="4"),1,-1))</f>
        <v>0</v>
      </c>
      <c r="O3895" s="17">
        <f>IFERROR(IF(RIGHT(LEFT(K3895,15),1)="4",VLOOKUP(K3895,'[1]Budget Worksheet'!A:B,2,0),-1*VLOOKUP(K3895,'[1]Budget Worksheet'!A:B,2,0)),0)</f>
        <v>100286</v>
      </c>
      <c r="P3895" s="17">
        <f>VLOOKUP($K3895,[1]Budget!$V:$AE,8,0)*IF($C3895="1 - Revenues",1,IF(AND($C3895="5 - Transfers",MID($K3895,15,1)="4"),1,-1))</f>
        <v>100286</v>
      </c>
      <c r="Q3895" s="17">
        <f>VLOOKUP($K3895,[1]Budget!$V:$AE,10,0)*IF($C3895="1 - Revenues",1,IF(AND($C3895="5 - Transfers",MID(K3895,15,1)="4"),1,-1))</f>
        <v>0</v>
      </c>
      <c r="S3895" s="18" t="b">
        <f>IF(LEFT(C3895,1)="1",1,-1)*SUMIF([1]Budget!V:V,'Budget Worksheet for Pivot Tabl'!K3895,[1]Budget!AC:AC)=P3895</f>
        <v>1</v>
      </c>
    </row>
    <row r="3896" spans="1:19" x14ac:dyDescent="0.25">
      <c r="A3896" t="s">
        <v>63</v>
      </c>
      <c r="B3896" t="s">
        <v>64</v>
      </c>
      <c r="C3896" t="s">
        <v>9</v>
      </c>
      <c r="D3896" t="str">
        <f t="shared" si="60"/>
        <v>OUTFLOWS</v>
      </c>
      <c r="E3896" t="s">
        <v>116</v>
      </c>
      <c r="F3896" t="s">
        <v>117</v>
      </c>
      <c r="G3896" t="s">
        <v>2965</v>
      </c>
      <c r="H3896" t="s">
        <v>2966</v>
      </c>
      <c r="I3896" t="s">
        <v>4822</v>
      </c>
      <c r="J3896" t="s">
        <v>4823</v>
      </c>
      <c r="K3896" t="s">
        <v>5001</v>
      </c>
      <c r="L3896" t="s">
        <v>482</v>
      </c>
      <c r="M3896" s="17">
        <f>VLOOKUP($K3896,[1]Budget!$V:$AE,5,0)*IF($C3896="1 - Revenues",1,IF(AND($C3896="5 - Transfers",MID(I3896,15,1)="4"),1,-1))</f>
        <v>0</v>
      </c>
      <c r="N3896" s="17">
        <f>VLOOKUP($K3896,[1]Budget!$V:$AE,6,0)*IF($C3896="1 - Revenues",1,IF(AND($C3896="5 - Transfers",MID(J3896,15,1)="4"),1,-1))</f>
        <v>0</v>
      </c>
      <c r="O3896" s="17">
        <f>IFERROR(IF(RIGHT(LEFT(K3896,15),1)="4",VLOOKUP(K3896,'[1]Budget Worksheet'!A:B,2,0),-1*VLOOKUP(K3896,'[1]Budget Worksheet'!A:B,2,0)),0)</f>
        <v>-13000</v>
      </c>
      <c r="P3896" s="17">
        <f>VLOOKUP($K3896,[1]Budget!$V:$AE,8,0)*IF($C3896="1 - Revenues",1,IF(AND($C3896="5 - Transfers",MID($K3896,15,1)="4"),1,-1))</f>
        <v>-16000</v>
      </c>
      <c r="Q3896" s="17">
        <f>VLOOKUP($K3896,[1]Budget!$V:$AE,10,0)*IF($C3896="1 - Revenues",1,IF(AND($C3896="5 - Transfers",MID(K3896,15,1)="4"),1,-1))</f>
        <v>-3000</v>
      </c>
      <c r="S3896" s="18" t="b">
        <f>IF(LEFT(C3896,1)="1",1,-1)*SUMIF([1]Budget!V:V,'Budget Worksheet for Pivot Tabl'!K3896,[1]Budget!AC:AC)=P3896</f>
        <v>1</v>
      </c>
    </row>
    <row r="3897" spans="1:19" x14ac:dyDescent="0.25">
      <c r="A3897" t="s">
        <v>63</v>
      </c>
      <c r="B3897" t="s">
        <v>64</v>
      </c>
      <c r="C3897" t="s">
        <v>9</v>
      </c>
      <c r="D3897" t="str">
        <f t="shared" si="60"/>
        <v>OUTFLOWS</v>
      </c>
      <c r="E3897" t="s">
        <v>116</v>
      </c>
      <c r="F3897" t="s">
        <v>117</v>
      </c>
      <c r="G3897" t="s">
        <v>2965</v>
      </c>
      <c r="H3897" t="s">
        <v>2966</v>
      </c>
      <c r="I3897" t="s">
        <v>4822</v>
      </c>
      <c r="J3897" t="s">
        <v>4823</v>
      </c>
      <c r="K3897" t="s">
        <v>5002</v>
      </c>
      <c r="L3897" t="s">
        <v>1398</v>
      </c>
      <c r="M3897" s="17">
        <f>VLOOKUP($K3897,[1]Budget!$V:$AE,5,0)*IF($C3897="1 - Revenues",1,IF(AND($C3897="5 - Transfers",MID(I3897,15,1)="4"),1,-1))</f>
        <v>0</v>
      </c>
      <c r="N3897" s="17">
        <f>VLOOKUP($K3897,[1]Budget!$V:$AE,6,0)*IF($C3897="1 - Revenues",1,IF(AND($C3897="5 - Transfers",MID(J3897,15,1)="4"),1,-1))</f>
        <v>0</v>
      </c>
      <c r="O3897" s="17">
        <f>IFERROR(IF(RIGHT(LEFT(K3897,15),1)="4",VLOOKUP(K3897,'[1]Budget Worksheet'!A:B,2,0),-1*VLOOKUP(K3897,'[1]Budget Worksheet'!A:B,2,0)),0)</f>
        <v>-7500</v>
      </c>
      <c r="P3897" s="17">
        <f>VLOOKUP($K3897,[1]Budget!$V:$AE,8,0)*IF($C3897="1 - Revenues",1,IF(AND($C3897="5 - Transfers",MID($K3897,15,1)="4"),1,-1))</f>
        <v>-7500</v>
      </c>
      <c r="Q3897" s="17">
        <f>VLOOKUP($K3897,[1]Budget!$V:$AE,10,0)*IF($C3897="1 - Revenues",1,IF(AND($C3897="5 - Transfers",MID(K3897,15,1)="4"),1,-1))</f>
        <v>0</v>
      </c>
      <c r="S3897" s="18" t="b">
        <f>IF(LEFT(C3897,1)="1",1,-1)*SUMIF([1]Budget!V:V,'Budget Worksheet for Pivot Tabl'!K3897,[1]Budget!AC:AC)=P3897</f>
        <v>1</v>
      </c>
    </row>
    <row r="3898" spans="1:19" x14ac:dyDescent="0.25">
      <c r="A3898" t="s">
        <v>63</v>
      </c>
      <c r="B3898" t="s">
        <v>64</v>
      </c>
      <c r="C3898" t="s">
        <v>9</v>
      </c>
      <c r="D3898" t="str">
        <f t="shared" si="60"/>
        <v>OUTFLOWS</v>
      </c>
      <c r="E3898" t="s">
        <v>116</v>
      </c>
      <c r="F3898" t="s">
        <v>117</v>
      </c>
      <c r="G3898" t="s">
        <v>2965</v>
      </c>
      <c r="H3898" t="s">
        <v>2966</v>
      </c>
      <c r="I3898" t="s">
        <v>4822</v>
      </c>
      <c r="J3898" t="s">
        <v>4823</v>
      </c>
      <c r="K3898" t="s">
        <v>5003</v>
      </c>
      <c r="L3898" t="s">
        <v>2986</v>
      </c>
      <c r="M3898" s="17">
        <f>VLOOKUP($K3898,[1]Budget!$V:$AE,5,0)*IF($C3898="1 - Revenues",1,IF(AND($C3898="5 - Transfers",MID(I3898,15,1)="4"),1,-1))</f>
        <v>0</v>
      </c>
      <c r="N3898" s="17">
        <f>VLOOKUP($K3898,[1]Budget!$V:$AE,6,0)*IF($C3898="1 - Revenues",1,IF(AND($C3898="5 - Transfers",MID(J3898,15,1)="4"),1,-1))</f>
        <v>0</v>
      </c>
      <c r="O3898" s="17">
        <f>IFERROR(IF(RIGHT(LEFT(K3898,15),1)="4",VLOOKUP(K3898,'[1]Budget Worksheet'!A:B,2,0),-1*VLOOKUP(K3898,'[1]Budget Worksheet'!A:B,2,0)),0)</f>
        <v>-31000</v>
      </c>
      <c r="P3898" s="17">
        <f>VLOOKUP($K3898,[1]Budget!$V:$AE,8,0)*IF($C3898="1 - Revenues",1,IF(AND($C3898="5 - Transfers",MID($K3898,15,1)="4"),1,-1))</f>
        <v>-31000</v>
      </c>
      <c r="Q3898" s="17">
        <f>VLOOKUP($K3898,[1]Budget!$V:$AE,10,0)*IF($C3898="1 - Revenues",1,IF(AND($C3898="5 - Transfers",MID(K3898,15,1)="4"),1,-1))</f>
        <v>0</v>
      </c>
      <c r="S3898" s="18" t="b">
        <f>IF(LEFT(C3898,1)="1",1,-1)*SUMIF([1]Budget!V:V,'Budget Worksheet for Pivot Tabl'!K3898,[1]Budget!AC:AC)=P3898</f>
        <v>1</v>
      </c>
    </row>
    <row r="3899" spans="1:19" x14ac:dyDescent="0.25">
      <c r="A3899" t="s">
        <v>63</v>
      </c>
      <c r="B3899" t="s">
        <v>64</v>
      </c>
      <c r="C3899" t="s">
        <v>9</v>
      </c>
      <c r="D3899" t="str">
        <f t="shared" si="60"/>
        <v>OUTFLOWS</v>
      </c>
      <c r="E3899" t="s">
        <v>116</v>
      </c>
      <c r="F3899" t="s">
        <v>117</v>
      </c>
      <c r="G3899" t="s">
        <v>2965</v>
      </c>
      <c r="H3899" t="s">
        <v>2966</v>
      </c>
      <c r="I3899" t="s">
        <v>4822</v>
      </c>
      <c r="J3899" t="s">
        <v>4823</v>
      </c>
      <c r="K3899" t="s">
        <v>5004</v>
      </c>
      <c r="L3899" t="s">
        <v>2980</v>
      </c>
      <c r="M3899" s="17">
        <f>VLOOKUP($K3899,[1]Budget!$V:$AE,5,0)*IF($C3899="1 - Revenues",1,IF(AND($C3899="5 - Transfers",MID(I3899,15,1)="4"),1,-1))</f>
        <v>0</v>
      </c>
      <c r="N3899" s="17">
        <f>VLOOKUP($K3899,[1]Budget!$V:$AE,6,0)*IF($C3899="1 - Revenues",1,IF(AND($C3899="5 - Transfers",MID(J3899,15,1)="4"),1,-1))</f>
        <v>0</v>
      </c>
      <c r="O3899" s="17">
        <f>IFERROR(IF(RIGHT(LEFT(K3899,15),1)="4",VLOOKUP(K3899,'[1]Budget Worksheet'!A:B,2,0),-1*VLOOKUP(K3899,'[1]Budget Worksheet'!A:B,2,0)),0)</f>
        <v>-8000</v>
      </c>
      <c r="P3899" s="17">
        <f>VLOOKUP($K3899,[1]Budget!$V:$AE,8,0)*IF($C3899="1 - Revenues",1,IF(AND($C3899="5 - Transfers",MID($K3899,15,1)="4"),1,-1))</f>
        <v>-3000</v>
      </c>
      <c r="Q3899" s="17">
        <f>VLOOKUP($K3899,[1]Budget!$V:$AE,10,0)*IF($C3899="1 - Revenues",1,IF(AND($C3899="5 - Transfers",MID(K3899,15,1)="4"),1,-1))</f>
        <v>5000</v>
      </c>
      <c r="S3899" s="18" t="b">
        <f>IF(LEFT(C3899,1)="1",1,-1)*SUMIF([1]Budget!V:V,'Budget Worksheet for Pivot Tabl'!K3899,[1]Budget!AC:AC)=P3899</f>
        <v>1</v>
      </c>
    </row>
    <row r="3900" spans="1:19" x14ac:dyDescent="0.25">
      <c r="A3900" t="s">
        <v>63</v>
      </c>
      <c r="B3900" t="s">
        <v>64</v>
      </c>
      <c r="C3900" t="s">
        <v>9</v>
      </c>
      <c r="D3900" t="str">
        <f t="shared" si="60"/>
        <v>OUTFLOWS</v>
      </c>
      <c r="E3900" t="s">
        <v>116</v>
      </c>
      <c r="F3900" t="s">
        <v>117</v>
      </c>
      <c r="G3900" t="s">
        <v>2965</v>
      </c>
      <c r="H3900" t="s">
        <v>2966</v>
      </c>
      <c r="I3900" t="s">
        <v>4822</v>
      </c>
      <c r="J3900" t="s">
        <v>4823</v>
      </c>
      <c r="K3900" t="s">
        <v>5005</v>
      </c>
      <c r="L3900" t="s">
        <v>2484</v>
      </c>
      <c r="M3900" s="17">
        <f>VLOOKUP($K3900,[1]Budget!$V:$AE,5,0)*IF($C3900="1 - Revenues",1,IF(AND($C3900="5 - Transfers",MID(I3900,15,1)="4"),1,-1))</f>
        <v>0</v>
      </c>
      <c r="N3900" s="17">
        <f>VLOOKUP($K3900,[1]Budget!$V:$AE,6,0)*IF($C3900="1 - Revenues",1,IF(AND($C3900="5 - Transfers",MID(J3900,15,1)="4"),1,-1))</f>
        <v>0</v>
      </c>
      <c r="O3900" s="17">
        <f>IFERROR(IF(RIGHT(LEFT(K3900,15),1)="4",VLOOKUP(K3900,'[1]Budget Worksheet'!A:B,2,0),-1*VLOOKUP(K3900,'[1]Budget Worksheet'!A:B,2,0)),0)</f>
        <v>-4720</v>
      </c>
      <c r="P3900" s="17">
        <f>VLOOKUP($K3900,[1]Budget!$V:$AE,8,0)*IF($C3900="1 - Revenues",1,IF(AND($C3900="5 - Transfers",MID($K3900,15,1)="4"),1,-1))</f>
        <v>-4720</v>
      </c>
      <c r="Q3900" s="17">
        <f>VLOOKUP($K3900,[1]Budget!$V:$AE,10,0)*IF($C3900="1 - Revenues",1,IF(AND($C3900="5 - Transfers",MID(K3900,15,1)="4"),1,-1))</f>
        <v>0</v>
      </c>
      <c r="S3900" s="18" t="b">
        <f>IF(LEFT(C3900,1)="1",1,-1)*SUMIF([1]Budget!V:V,'Budget Worksheet for Pivot Tabl'!K3900,[1]Budget!AC:AC)=P3900</f>
        <v>1</v>
      </c>
    </row>
    <row r="3901" spans="1:19" x14ac:dyDescent="0.25">
      <c r="A3901" t="s">
        <v>63</v>
      </c>
      <c r="B3901" t="s">
        <v>64</v>
      </c>
      <c r="C3901" t="s">
        <v>9</v>
      </c>
      <c r="D3901" t="str">
        <f t="shared" si="60"/>
        <v>OUTFLOWS</v>
      </c>
      <c r="E3901" t="s">
        <v>116</v>
      </c>
      <c r="F3901" t="s">
        <v>117</v>
      </c>
      <c r="G3901" t="s">
        <v>2965</v>
      </c>
      <c r="H3901" t="s">
        <v>2966</v>
      </c>
      <c r="I3901" t="s">
        <v>4822</v>
      </c>
      <c r="J3901" t="s">
        <v>4823</v>
      </c>
      <c r="K3901" t="s">
        <v>5006</v>
      </c>
      <c r="L3901" t="s">
        <v>723</v>
      </c>
      <c r="M3901" s="17">
        <f>VLOOKUP($K3901,[1]Budget!$V:$AE,5,0)*IF($C3901="1 - Revenues",1,IF(AND($C3901="5 - Transfers",MID(I3901,15,1)="4"),1,-1))</f>
        <v>0</v>
      </c>
      <c r="N3901" s="17">
        <f>VLOOKUP($K3901,[1]Budget!$V:$AE,6,0)*IF($C3901="1 - Revenues",1,IF(AND($C3901="5 - Transfers",MID(J3901,15,1)="4"),1,-1))</f>
        <v>0</v>
      </c>
      <c r="O3901" s="17">
        <f>IFERROR(IF(RIGHT(LEFT(K3901,15),1)="4",VLOOKUP(K3901,'[1]Budget Worksheet'!A:B,2,0),-1*VLOOKUP(K3901,'[1]Budget Worksheet'!A:B,2,0)),0)</f>
        <v>0</v>
      </c>
      <c r="P3901" s="17">
        <f>VLOOKUP($K3901,[1]Budget!$V:$AE,8,0)*IF($C3901="1 - Revenues",1,IF(AND($C3901="5 - Transfers",MID($K3901,15,1)="4"),1,-1))</f>
        <v>-2300</v>
      </c>
      <c r="Q3901" s="17">
        <f>VLOOKUP($K3901,[1]Budget!$V:$AE,10,0)*IF($C3901="1 - Revenues",1,IF(AND($C3901="5 - Transfers",MID(K3901,15,1)="4"),1,-1))</f>
        <v>-2300</v>
      </c>
      <c r="S3901" s="18" t="b">
        <f>IF(LEFT(C3901,1)="1",1,-1)*SUMIF([1]Budget!V:V,'Budget Worksheet for Pivot Tabl'!K3901,[1]Budget!AC:AC)=P3901</f>
        <v>1</v>
      </c>
    </row>
    <row r="3902" spans="1:19" x14ac:dyDescent="0.25">
      <c r="A3902" t="s">
        <v>63</v>
      </c>
      <c r="B3902" t="s">
        <v>64</v>
      </c>
      <c r="C3902" t="s">
        <v>9</v>
      </c>
      <c r="D3902" t="str">
        <f t="shared" si="60"/>
        <v>OUTFLOWS</v>
      </c>
      <c r="E3902" t="s">
        <v>116</v>
      </c>
      <c r="F3902" t="s">
        <v>117</v>
      </c>
      <c r="G3902" t="s">
        <v>2965</v>
      </c>
      <c r="H3902" t="s">
        <v>2966</v>
      </c>
      <c r="I3902" t="s">
        <v>4822</v>
      </c>
      <c r="J3902" t="s">
        <v>4823</v>
      </c>
      <c r="K3902" t="s">
        <v>5007</v>
      </c>
      <c r="L3902" t="s">
        <v>2950</v>
      </c>
      <c r="M3902" s="17">
        <f>VLOOKUP($K3902,[1]Budget!$V:$AE,5,0)*IF($C3902="1 - Revenues",1,IF(AND($C3902="5 - Transfers",MID(I3902,15,1)="4"),1,-1))</f>
        <v>0</v>
      </c>
      <c r="N3902" s="17">
        <f>VLOOKUP($K3902,[1]Budget!$V:$AE,6,0)*IF($C3902="1 - Revenues",1,IF(AND($C3902="5 - Transfers",MID(J3902,15,1)="4"),1,-1))</f>
        <v>0</v>
      </c>
      <c r="O3902" s="17">
        <f>IFERROR(IF(RIGHT(LEFT(K3902,15),1)="4",VLOOKUP(K3902,'[1]Budget Worksheet'!A:B,2,0),-1*VLOOKUP(K3902,'[1]Budget Worksheet'!A:B,2,0)),0)</f>
        <v>-8000</v>
      </c>
      <c r="P3902" s="17">
        <f>VLOOKUP($K3902,[1]Budget!$V:$AE,8,0)*IF($C3902="1 - Revenues",1,IF(AND($C3902="5 - Transfers",MID($K3902,15,1)="4"),1,-1))</f>
        <v>-8000</v>
      </c>
      <c r="Q3902" s="17">
        <f>VLOOKUP($K3902,[1]Budget!$V:$AE,10,0)*IF($C3902="1 - Revenues",1,IF(AND($C3902="5 - Transfers",MID(K3902,15,1)="4"),1,-1))</f>
        <v>0</v>
      </c>
      <c r="S3902" s="18" t="b">
        <f>IF(LEFT(C3902,1)="1",1,-1)*SUMIF([1]Budget!V:V,'Budget Worksheet for Pivot Tabl'!K3902,[1]Budget!AC:AC)=P3902</f>
        <v>1</v>
      </c>
    </row>
    <row r="3903" spans="1:19" x14ac:dyDescent="0.25">
      <c r="A3903" t="s">
        <v>63</v>
      </c>
      <c r="B3903" t="s">
        <v>64</v>
      </c>
      <c r="C3903" t="s">
        <v>10</v>
      </c>
      <c r="D3903" t="str">
        <f t="shared" si="60"/>
        <v>OUTFLOWS</v>
      </c>
      <c r="E3903" t="s">
        <v>116</v>
      </c>
      <c r="F3903" t="s">
        <v>117</v>
      </c>
      <c r="G3903" t="s">
        <v>2965</v>
      </c>
      <c r="H3903" t="s">
        <v>2966</v>
      </c>
      <c r="I3903" t="s">
        <v>4822</v>
      </c>
      <c r="J3903" t="s">
        <v>4823</v>
      </c>
      <c r="K3903" t="s">
        <v>5008</v>
      </c>
      <c r="L3903" t="s">
        <v>3589</v>
      </c>
      <c r="M3903" s="17">
        <f>VLOOKUP($K3903,[1]Budget!$V:$AE,5,0)*IF($C3903="1 - Revenues",1,IF(AND($C3903="5 - Transfers",MID(I3903,15,1)="4"),1,-1))</f>
        <v>0</v>
      </c>
      <c r="N3903" s="17">
        <f>VLOOKUP($K3903,[1]Budget!$V:$AE,6,0)*IF($C3903="1 - Revenues",1,IF(AND($C3903="5 - Transfers",MID(J3903,15,1)="4"),1,-1))</f>
        <v>0</v>
      </c>
      <c r="O3903" s="17">
        <f>IFERROR(IF(RIGHT(LEFT(K3903,15),1)="4",VLOOKUP(K3903,'[1]Budget Worksheet'!A:B,2,0),-1*VLOOKUP(K3903,'[1]Budget Worksheet'!A:B,2,0)),0)</f>
        <v>-20000</v>
      </c>
      <c r="P3903" s="17">
        <f>VLOOKUP($K3903,[1]Budget!$V:$AE,8,0)*IF($C3903="1 - Revenues",1,IF(AND($C3903="5 - Transfers",MID($K3903,15,1)="4"),1,-1))</f>
        <v>-20000</v>
      </c>
      <c r="Q3903" s="17">
        <f>VLOOKUP($K3903,[1]Budget!$V:$AE,10,0)*IF($C3903="1 - Revenues",1,IF(AND($C3903="5 - Transfers",MID(K3903,15,1)="4"),1,-1))</f>
        <v>0</v>
      </c>
      <c r="S3903" s="18" t="b">
        <f>IF(LEFT(C3903,1)="1",1,-1)*SUMIF([1]Budget!V:V,'Budget Worksheet for Pivot Tabl'!K3903,[1]Budget!AC:AC)=P3903</f>
        <v>1</v>
      </c>
    </row>
    <row r="3904" spans="1:19" x14ac:dyDescent="0.25">
      <c r="A3904" t="s">
        <v>63</v>
      </c>
      <c r="B3904" t="s">
        <v>64</v>
      </c>
      <c r="C3904" t="s">
        <v>7</v>
      </c>
      <c r="D3904" t="str">
        <f t="shared" si="60"/>
        <v>INFLOWS</v>
      </c>
      <c r="E3904" t="s">
        <v>116</v>
      </c>
      <c r="F3904" t="s">
        <v>117</v>
      </c>
      <c r="G3904" t="s">
        <v>2965</v>
      </c>
      <c r="H3904" t="s">
        <v>2966</v>
      </c>
      <c r="I3904" t="s">
        <v>4835</v>
      </c>
      <c r="J3904" t="s">
        <v>4836</v>
      </c>
      <c r="K3904" t="s">
        <v>5009</v>
      </c>
      <c r="L3904" t="s">
        <v>4731</v>
      </c>
      <c r="M3904" s="17">
        <f>VLOOKUP($K3904,[1]Budget!$V:$AE,5,0)*IF($C3904="1 - Revenues",1,IF(AND($C3904="5 - Transfers",MID(I3904,15,1)="4"),1,-1))</f>
        <v>0</v>
      </c>
      <c r="N3904" s="17">
        <f>VLOOKUP($K3904,[1]Budget!$V:$AE,6,0)*IF($C3904="1 - Revenues",1,IF(AND($C3904="5 - Transfers",MID(J3904,15,1)="4"),1,-1))</f>
        <v>0</v>
      </c>
      <c r="O3904" s="17">
        <f>IFERROR(IF(RIGHT(LEFT(K3904,15),1)="4",VLOOKUP(K3904,'[1]Budget Worksheet'!A:B,2,0),-1*VLOOKUP(K3904,'[1]Budget Worksheet'!A:B,2,0)),0)</f>
        <v>33824</v>
      </c>
      <c r="P3904" s="17">
        <f>VLOOKUP($K3904,[1]Budget!$V:$AE,8,0)*IF($C3904="1 - Revenues",1,IF(AND($C3904="5 - Transfers",MID($K3904,15,1)="4"),1,-1))</f>
        <v>33824</v>
      </c>
      <c r="Q3904" s="17">
        <f>VLOOKUP($K3904,[1]Budget!$V:$AE,10,0)*IF($C3904="1 - Revenues",1,IF(AND($C3904="5 - Transfers",MID(K3904,15,1)="4"),1,-1))</f>
        <v>0</v>
      </c>
      <c r="S3904" s="18" t="b">
        <f>IF(LEFT(C3904,1)="1",1,-1)*SUMIF([1]Budget!V:V,'Budget Worksheet for Pivot Tabl'!K3904,[1]Budget!AC:AC)=P3904</f>
        <v>1</v>
      </c>
    </row>
    <row r="3905" spans="1:19" x14ac:dyDescent="0.25">
      <c r="A3905" t="s">
        <v>63</v>
      </c>
      <c r="B3905" t="s">
        <v>64</v>
      </c>
      <c r="C3905" t="s">
        <v>9</v>
      </c>
      <c r="D3905" t="str">
        <f t="shared" si="60"/>
        <v>OUTFLOWS</v>
      </c>
      <c r="E3905" t="s">
        <v>116</v>
      </c>
      <c r="F3905" t="s">
        <v>117</v>
      </c>
      <c r="G3905" t="s">
        <v>2965</v>
      </c>
      <c r="H3905" t="s">
        <v>2966</v>
      </c>
      <c r="I3905" t="s">
        <v>4835</v>
      </c>
      <c r="J3905" t="s">
        <v>4836</v>
      </c>
      <c r="K3905" t="s">
        <v>5010</v>
      </c>
      <c r="L3905" t="s">
        <v>482</v>
      </c>
      <c r="M3905" s="17">
        <f>VLOOKUP($K3905,[1]Budget!$V:$AE,5,0)*IF($C3905="1 - Revenues",1,IF(AND($C3905="5 - Transfers",MID(I3905,15,1)="4"),1,-1))</f>
        <v>0</v>
      </c>
      <c r="N3905" s="17">
        <f>VLOOKUP($K3905,[1]Budget!$V:$AE,6,0)*IF($C3905="1 - Revenues",1,IF(AND($C3905="5 - Transfers",MID(J3905,15,1)="4"),1,-1))</f>
        <v>0</v>
      </c>
      <c r="O3905" s="17">
        <f>IFERROR(IF(RIGHT(LEFT(K3905,15),1)="4",VLOOKUP(K3905,'[1]Budget Worksheet'!A:B,2,0),-1*VLOOKUP(K3905,'[1]Budget Worksheet'!A:B,2,0)),0)</f>
        <v>-1100</v>
      </c>
      <c r="P3905" s="17">
        <f>VLOOKUP($K3905,[1]Budget!$V:$AE,8,0)*IF($C3905="1 - Revenues",1,IF(AND($C3905="5 - Transfers",MID($K3905,15,1)="4"),1,-1))</f>
        <v>-1100</v>
      </c>
      <c r="Q3905" s="17">
        <f>VLOOKUP($K3905,[1]Budget!$V:$AE,10,0)*IF($C3905="1 - Revenues",1,IF(AND($C3905="5 - Transfers",MID(K3905,15,1)="4"),1,-1))</f>
        <v>0</v>
      </c>
      <c r="S3905" s="18" t="b">
        <f>IF(LEFT(C3905,1)="1",1,-1)*SUMIF([1]Budget!V:V,'Budget Worksheet for Pivot Tabl'!K3905,[1]Budget!AC:AC)=P3905</f>
        <v>1</v>
      </c>
    </row>
    <row r="3906" spans="1:19" x14ac:dyDescent="0.25">
      <c r="A3906" t="s">
        <v>63</v>
      </c>
      <c r="B3906" t="s">
        <v>64</v>
      </c>
      <c r="C3906" t="s">
        <v>9</v>
      </c>
      <c r="D3906" t="str">
        <f t="shared" si="60"/>
        <v>OUTFLOWS</v>
      </c>
      <c r="E3906" t="s">
        <v>116</v>
      </c>
      <c r="F3906" t="s">
        <v>117</v>
      </c>
      <c r="G3906" t="s">
        <v>2965</v>
      </c>
      <c r="H3906" t="s">
        <v>2966</v>
      </c>
      <c r="I3906" t="s">
        <v>4835</v>
      </c>
      <c r="J3906" t="s">
        <v>4836</v>
      </c>
      <c r="K3906" t="s">
        <v>5011</v>
      </c>
      <c r="L3906" t="s">
        <v>2986</v>
      </c>
      <c r="M3906" s="17">
        <f>VLOOKUP($K3906,[1]Budget!$V:$AE,5,0)*IF($C3906="1 - Revenues",1,IF(AND($C3906="5 - Transfers",MID(I3906,15,1)="4"),1,-1))</f>
        <v>0</v>
      </c>
      <c r="N3906" s="17">
        <f>VLOOKUP($K3906,[1]Budget!$V:$AE,6,0)*IF($C3906="1 - Revenues",1,IF(AND($C3906="5 - Transfers",MID(J3906,15,1)="4"),1,-1))</f>
        <v>0</v>
      </c>
      <c r="O3906" s="17">
        <f>IFERROR(IF(RIGHT(LEFT(K3906,15),1)="4",VLOOKUP(K3906,'[1]Budget Worksheet'!A:B,2,0),-1*VLOOKUP(K3906,'[1]Budget Worksheet'!A:B,2,0)),0)</f>
        <v>-18799</v>
      </c>
      <c r="P3906" s="17">
        <f>VLOOKUP($K3906,[1]Budget!$V:$AE,8,0)*IF($C3906="1 - Revenues",1,IF(AND($C3906="5 - Transfers",MID($K3906,15,1)="4"),1,-1))</f>
        <v>-18799</v>
      </c>
      <c r="Q3906" s="17">
        <f>VLOOKUP($K3906,[1]Budget!$V:$AE,10,0)*IF($C3906="1 - Revenues",1,IF(AND($C3906="5 - Transfers",MID(K3906,15,1)="4"),1,-1))</f>
        <v>0</v>
      </c>
      <c r="S3906" s="18" t="b">
        <f>IF(LEFT(C3906,1)="1",1,-1)*SUMIF([1]Budget!V:V,'Budget Worksheet for Pivot Tabl'!K3906,[1]Budget!AC:AC)=P3906</f>
        <v>1</v>
      </c>
    </row>
    <row r="3907" spans="1:19" x14ac:dyDescent="0.25">
      <c r="A3907" t="s">
        <v>63</v>
      </c>
      <c r="B3907" t="s">
        <v>64</v>
      </c>
      <c r="C3907" t="s">
        <v>9</v>
      </c>
      <c r="D3907" t="str">
        <f t="shared" ref="D3907:D3970" si="61">IF(C3907="1 - Revenues","INFLOWS","OUTFLOWS")</f>
        <v>OUTFLOWS</v>
      </c>
      <c r="E3907" t="s">
        <v>116</v>
      </c>
      <c r="F3907" t="s">
        <v>117</v>
      </c>
      <c r="G3907" t="s">
        <v>2965</v>
      </c>
      <c r="H3907" t="s">
        <v>2966</v>
      </c>
      <c r="I3907" t="s">
        <v>4835</v>
      </c>
      <c r="J3907" t="s">
        <v>4836</v>
      </c>
      <c r="K3907" t="s">
        <v>5012</v>
      </c>
      <c r="L3907" t="s">
        <v>2980</v>
      </c>
      <c r="M3907" s="17">
        <f>VLOOKUP($K3907,[1]Budget!$V:$AE,5,0)*IF($C3907="1 - Revenues",1,IF(AND($C3907="5 - Transfers",MID(I3907,15,1)="4"),1,-1))</f>
        <v>0</v>
      </c>
      <c r="N3907" s="17">
        <f>VLOOKUP($K3907,[1]Budget!$V:$AE,6,0)*IF($C3907="1 - Revenues",1,IF(AND($C3907="5 - Transfers",MID(J3907,15,1)="4"),1,-1))</f>
        <v>0</v>
      </c>
      <c r="O3907" s="17">
        <f>IFERROR(IF(RIGHT(LEFT(K3907,15),1)="4",VLOOKUP(K3907,'[1]Budget Worksheet'!A:B,2,0),-1*VLOOKUP(K3907,'[1]Budget Worksheet'!A:B,2,0)),0)</f>
        <v>-3000</v>
      </c>
      <c r="P3907" s="17">
        <f>VLOOKUP($K3907,[1]Budget!$V:$AE,8,0)*IF($C3907="1 - Revenues",1,IF(AND($C3907="5 - Transfers",MID($K3907,15,1)="4"),1,-1))</f>
        <v>-2000</v>
      </c>
      <c r="Q3907" s="17">
        <f>VLOOKUP($K3907,[1]Budget!$V:$AE,10,0)*IF($C3907="1 - Revenues",1,IF(AND($C3907="5 - Transfers",MID(K3907,15,1)="4"),1,-1))</f>
        <v>1000</v>
      </c>
      <c r="S3907" s="18" t="b">
        <f>IF(LEFT(C3907,1)="1",1,-1)*SUMIF([1]Budget!V:V,'Budget Worksheet for Pivot Tabl'!K3907,[1]Budget!AC:AC)=P3907</f>
        <v>1</v>
      </c>
    </row>
    <row r="3908" spans="1:19" x14ac:dyDescent="0.25">
      <c r="A3908" t="s">
        <v>63</v>
      </c>
      <c r="B3908" t="s">
        <v>64</v>
      </c>
      <c r="C3908" t="s">
        <v>9</v>
      </c>
      <c r="D3908" t="str">
        <f t="shared" si="61"/>
        <v>OUTFLOWS</v>
      </c>
      <c r="E3908" t="s">
        <v>116</v>
      </c>
      <c r="F3908" t="s">
        <v>117</v>
      </c>
      <c r="G3908" t="s">
        <v>2965</v>
      </c>
      <c r="H3908" t="s">
        <v>2966</v>
      </c>
      <c r="I3908" t="s">
        <v>4835</v>
      </c>
      <c r="J3908" t="s">
        <v>4836</v>
      </c>
      <c r="K3908" t="s">
        <v>5013</v>
      </c>
      <c r="L3908" t="s">
        <v>2484</v>
      </c>
      <c r="M3908" s="17">
        <f>VLOOKUP($K3908,[1]Budget!$V:$AE,5,0)*IF($C3908="1 - Revenues",1,IF(AND($C3908="5 - Transfers",MID(I3908,15,1)="4"),1,-1))</f>
        <v>0</v>
      </c>
      <c r="N3908" s="17">
        <f>VLOOKUP($K3908,[1]Budget!$V:$AE,6,0)*IF($C3908="1 - Revenues",1,IF(AND($C3908="5 - Transfers",MID(J3908,15,1)="4"),1,-1))</f>
        <v>0</v>
      </c>
      <c r="O3908" s="17">
        <f>IFERROR(IF(RIGHT(LEFT(K3908,15),1)="4",VLOOKUP(K3908,'[1]Budget Worksheet'!A:B,2,0),-1*VLOOKUP(K3908,'[1]Budget Worksheet'!A:B,2,0)),0)</f>
        <v>-4335</v>
      </c>
      <c r="P3908" s="17">
        <f>VLOOKUP($K3908,[1]Budget!$V:$AE,8,0)*IF($C3908="1 - Revenues",1,IF(AND($C3908="5 - Transfers",MID($K3908,15,1)="4"),1,-1))</f>
        <v>-4335</v>
      </c>
      <c r="Q3908" s="17">
        <f>VLOOKUP($K3908,[1]Budget!$V:$AE,10,0)*IF($C3908="1 - Revenues",1,IF(AND($C3908="5 - Transfers",MID(K3908,15,1)="4"),1,-1))</f>
        <v>0</v>
      </c>
      <c r="S3908" s="18" t="b">
        <f>IF(LEFT(C3908,1)="1",1,-1)*SUMIF([1]Budget!V:V,'Budget Worksheet for Pivot Tabl'!K3908,[1]Budget!AC:AC)=P3908</f>
        <v>1</v>
      </c>
    </row>
    <row r="3909" spans="1:19" x14ac:dyDescent="0.25">
      <c r="A3909" t="s">
        <v>63</v>
      </c>
      <c r="B3909" t="s">
        <v>64</v>
      </c>
      <c r="C3909" t="s">
        <v>9</v>
      </c>
      <c r="D3909" t="str">
        <f t="shared" si="61"/>
        <v>OUTFLOWS</v>
      </c>
      <c r="E3909" t="s">
        <v>116</v>
      </c>
      <c r="F3909" t="s">
        <v>117</v>
      </c>
      <c r="G3909" t="s">
        <v>2965</v>
      </c>
      <c r="H3909" t="s">
        <v>2966</v>
      </c>
      <c r="I3909" t="s">
        <v>4835</v>
      </c>
      <c r="J3909" t="s">
        <v>4836</v>
      </c>
      <c r="K3909" t="s">
        <v>5014</v>
      </c>
      <c r="L3909" t="s">
        <v>723</v>
      </c>
      <c r="M3909" s="17">
        <f>VLOOKUP($K3909,[1]Budget!$V:$AE,5,0)*IF($C3909="1 - Revenues",1,IF(AND($C3909="5 - Transfers",MID(I3909,15,1)="4"),1,-1))</f>
        <v>0</v>
      </c>
      <c r="N3909" s="17">
        <f>VLOOKUP($K3909,[1]Budget!$V:$AE,6,0)*IF($C3909="1 - Revenues",1,IF(AND($C3909="5 - Transfers",MID(J3909,15,1)="4"),1,-1))</f>
        <v>0</v>
      </c>
      <c r="O3909" s="17">
        <f>IFERROR(IF(RIGHT(LEFT(K3909,15),1)="4",VLOOKUP(K3909,'[1]Budget Worksheet'!A:B,2,0),-1*VLOOKUP(K3909,'[1]Budget Worksheet'!A:B,2,0)),0)</f>
        <v>0</v>
      </c>
      <c r="P3909" s="17">
        <f>VLOOKUP($K3909,[1]Budget!$V:$AE,8,0)*IF($C3909="1 - Revenues",1,IF(AND($C3909="5 - Transfers",MID($K3909,15,1)="4"),1,-1))</f>
        <v>-1900</v>
      </c>
      <c r="Q3909" s="17">
        <f>VLOOKUP($K3909,[1]Budget!$V:$AE,10,0)*IF($C3909="1 - Revenues",1,IF(AND($C3909="5 - Transfers",MID(K3909,15,1)="4"),1,-1))</f>
        <v>-1900</v>
      </c>
      <c r="S3909" s="18" t="b">
        <f>IF(LEFT(C3909,1)="1",1,-1)*SUMIF([1]Budget!V:V,'Budget Worksheet for Pivot Tabl'!K3909,[1]Budget!AC:AC)=P3909</f>
        <v>1</v>
      </c>
    </row>
    <row r="3910" spans="1:19" x14ac:dyDescent="0.25">
      <c r="A3910" t="s">
        <v>63</v>
      </c>
      <c r="B3910" t="s">
        <v>64</v>
      </c>
      <c r="C3910" t="s">
        <v>9</v>
      </c>
      <c r="D3910" t="str">
        <f t="shared" si="61"/>
        <v>OUTFLOWS</v>
      </c>
      <c r="E3910" t="s">
        <v>116</v>
      </c>
      <c r="F3910" t="s">
        <v>117</v>
      </c>
      <c r="G3910" t="s">
        <v>2965</v>
      </c>
      <c r="H3910" t="s">
        <v>2966</v>
      </c>
      <c r="I3910" t="s">
        <v>4835</v>
      </c>
      <c r="J3910" t="s">
        <v>4836</v>
      </c>
      <c r="K3910" t="s">
        <v>5015</v>
      </c>
      <c r="L3910" t="s">
        <v>2950</v>
      </c>
      <c r="M3910" s="17">
        <f>VLOOKUP($K3910,[1]Budget!$V:$AE,5,0)*IF($C3910="1 - Revenues",1,IF(AND($C3910="5 - Transfers",MID(I3910,15,1)="4"),1,-1))</f>
        <v>0</v>
      </c>
      <c r="N3910" s="17">
        <f>VLOOKUP($K3910,[1]Budget!$V:$AE,6,0)*IF($C3910="1 - Revenues",1,IF(AND($C3910="5 - Transfers",MID(J3910,15,1)="4"),1,-1))</f>
        <v>0</v>
      </c>
      <c r="O3910" s="17">
        <f>IFERROR(IF(RIGHT(LEFT(K3910,15),1)="4",VLOOKUP(K3910,'[1]Budget Worksheet'!A:B,2,0),-1*VLOOKUP(K3910,'[1]Budget Worksheet'!A:B,2,0)),0)</f>
        <v>-3800</v>
      </c>
      <c r="P3910" s="17">
        <f>VLOOKUP($K3910,[1]Budget!$V:$AE,8,0)*IF($C3910="1 - Revenues",1,IF(AND($C3910="5 - Transfers",MID($K3910,15,1)="4"),1,-1))</f>
        <v>-3800</v>
      </c>
      <c r="Q3910" s="17">
        <f>VLOOKUP($K3910,[1]Budget!$V:$AE,10,0)*IF($C3910="1 - Revenues",1,IF(AND($C3910="5 - Transfers",MID(K3910,15,1)="4"),1,-1))</f>
        <v>0</v>
      </c>
      <c r="S3910" s="18" t="b">
        <f>IF(LEFT(C3910,1)="1",1,-1)*SUMIF([1]Budget!V:V,'Budget Worksheet for Pivot Tabl'!K3910,[1]Budget!AC:AC)=P3910</f>
        <v>1</v>
      </c>
    </row>
    <row r="3911" spans="1:19" x14ac:dyDescent="0.25">
      <c r="A3911" t="s">
        <v>63</v>
      </c>
      <c r="B3911" t="s">
        <v>64</v>
      </c>
      <c r="C3911" t="s">
        <v>9</v>
      </c>
      <c r="D3911" t="str">
        <f t="shared" si="61"/>
        <v>OUTFLOWS</v>
      </c>
      <c r="E3911" t="s">
        <v>116</v>
      </c>
      <c r="F3911" t="s">
        <v>117</v>
      </c>
      <c r="G3911" t="s">
        <v>2965</v>
      </c>
      <c r="H3911" t="s">
        <v>2966</v>
      </c>
      <c r="I3911" t="s">
        <v>4835</v>
      </c>
      <c r="J3911" t="s">
        <v>4836</v>
      </c>
      <c r="K3911" t="s">
        <v>5016</v>
      </c>
      <c r="L3911" t="s">
        <v>1398</v>
      </c>
      <c r="M3911" s="17">
        <f>VLOOKUP($K3911,[1]Budget!$V:$AE,5,0)*IF($C3911="1 - Revenues",1,IF(AND($C3911="5 - Transfers",MID(I3911,15,1)="4"),1,-1))</f>
        <v>0</v>
      </c>
      <c r="N3911" s="17">
        <f>VLOOKUP($K3911,[1]Budget!$V:$AE,6,0)*IF($C3911="1 - Revenues",1,IF(AND($C3911="5 - Transfers",MID(J3911,15,1)="4"),1,-1))</f>
        <v>0</v>
      </c>
      <c r="O3911" s="17">
        <f>IFERROR(IF(RIGHT(LEFT(K3911,15),1)="4",VLOOKUP(K3911,'[1]Budget Worksheet'!A:B,2,0),-1*VLOOKUP(K3911,'[1]Budget Worksheet'!A:B,2,0)),0)</f>
        <v>-1700</v>
      </c>
      <c r="P3911" s="17">
        <f>VLOOKUP($K3911,[1]Budget!$V:$AE,8,0)*IF($C3911="1 - Revenues",1,IF(AND($C3911="5 - Transfers",MID($K3911,15,1)="4"),1,-1))</f>
        <v>-1700</v>
      </c>
      <c r="Q3911" s="17">
        <f>VLOOKUP($K3911,[1]Budget!$V:$AE,10,0)*IF($C3911="1 - Revenues",1,IF(AND($C3911="5 - Transfers",MID(K3911,15,1)="4"),1,-1))</f>
        <v>0</v>
      </c>
      <c r="S3911" s="18" t="b">
        <f>IF(LEFT(C3911,1)="1",1,-1)*SUMIF([1]Budget!V:V,'Budget Worksheet for Pivot Tabl'!K3911,[1]Budget!AC:AC)=P3911</f>
        <v>1</v>
      </c>
    </row>
    <row r="3912" spans="1:19" x14ac:dyDescent="0.25">
      <c r="A3912" t="s">
        <v>63</v>
      </c>
      <c r="B3912" t="s">
        <v>64</v>
      </c>
      <c r="C3912" t="s">
        <v>10</v>
      </c>
      <c r="D3912" t="str">
        <f t="shared" si="61"/>
        <v>OUTFLOWS</v>
      </c>
      <c r="E3912" t="s">
        <v>116</v>
      </c>
      <c r="F3912" t="s">
        <v>117</v>
      </c>
      <c r="G3912" t="s">
        <v>2965</v>
      </c>
      <c r="H3912" t="s">
        <v>2966</v>
      </c>
      <c r="I3912" t="s">
        <v>4835</v>
      </c>
      <c r="J3912" t="s">
        <v>4836</v>
      </c>
      <c r="K3912" t="s">
        <v>5017</v>
      </c>
      <c r="L3912" t="s">
        <v>3589</v>
      </c>
      <c r="M3912" s="17">
        <f>VLOOKUP($K3912,[1]Budget!$V:$AE,5,0)*IF($C3912="1 - Revenues",1,IF(AND($C3912="5 - Transfers",MID(I3912,15,1)="4"),1,-1))</f>
        <v>0</v>
      </c>
      <c r="N3912" s="17">
        <f>VLOOKUP($K3912,[1]Budget!$V:$AE,6,0)*IF($C3912="1 - Revenues",1,IF(AND($C3912="5 - Transfers",MID(J3912,15,1)="4"),1,-1))</f>
        <v>0</v>
      </c>
      <c r="O3912" s="17">
        <f>IFERROR(IF(RIGHT(LEFT(K3912,15),1)="4",VLOOKUP(K3912,'[1]Budget Worksheet'!A:B,2,0),-1*VLOOKUP(K3912,'[1]Budget Worksheet'!A:B,2,0)),0)</f>
        <v>-5000</v>
      </c>
      <c r="P3912" s="17">
        <f>VLOOKUP($K3912,[1]Budget!$V:$AE,8,0)*IF($C3912="1 - Revenues",1,IF(AND($C3912="5 - Transfers",MID($K3912,15,1)="4"),1,-1))</f>
        <v>-5000</v>
      </c>
      <c r="Q3912" s="17">
        <f>VLOOKUP($K3912,[1]Budget!$V:$AE,10,0)*IF($C3912="1 - Revenues",1,IF(AND($C3912="5 - Transfers",MID(K3912,15,1)="4"),1,-1))</f>
        <v>0</v>
      </c>
      <c r="S3912" s="18" t="b">
        <f>IF(LEFT(C3912,1)="1",1,-1)*SUMIF([1]Budget!V:V,'Budget Worksheet for Pivot Tabl'!K3912,[1]Budget!AC:AC)=P3912</f>
        <v>1</v>
      </c>
    </row>
    <row r="3913" spans="1:19" x14ac:dyDescent="0.25">
      <c r="A3913" t="s">
        <v>63</v>
      </c>
      <c r="B3913" t="s">
        <v>64</v>
      </c>
      <c r="C3913" t="s">
        <v>7</v>
      </c>
      <c r="D3913" t="str">
        <f t="shared" si="61"/>
        <v>INFLOWS</v>
      </c>
      <c r="E3913" t="s">
        <v>116</v>
      </c>
      <c r="F3913" t="s">
        <v>117</v>
      </c>
      <c r="G3913" t="s">
        <v>2965</v>
      </c>
      <c r="H3913" t="s">
        <v>2966</v>
      </c>
      <c r="I3913" t="s">
        <v>4848</v>
      </c>
      <c r="J3913" t="s">
        <v>4849</v>
      </c>
      <c r="K3913" t="s">
        <v>5018</v>
      </c>
      <c r="L3913" t="s">
        <v>4731</v>
      </c>
      <c r="M3913" s="17">
        <f>VLOOKUP($K3913,[1]Budget!$V:$AE,5,0)*IF($C3913="1 - Revenues",1,IF(AND($C3913="5 - Transfers",MID(I3913,15,1)="4"),1,-1))</f>
        <v>0</v>
      </c>
      <c r="N3913" s="17">
        <f>VLOOKUP($K3913,[1]Budget!$V:$AE,6,0)*IF($C3913="1 - Revenues",1,IF(AND($C3913="5 - Transfers",MID(J3913,15,1)="4"),1,-1))</f>
        <v>0</v>
      </c>
      <c r="O3913" s="17">
        <f>IFERROR(IF(RIGHT(LEFT(K3913,15),1)="4",VLOOKUP(K3913,'[1]Budget Worksheet'!A:B,2,0),-1*VLOOKUP(K3913,'[1]Budget Worksheet'!A:B,2,0)),0)</f>
        <v>67048</v>
      </c>
      <c r="P3913" s="17">
        <f>VLOOKUP($K3913,[1]Budget!$V:$AE,8,0)*IF($C3913="1 - Revenues",1,IF(AND($C3913="5 - Transfers",MID($K3913,15,1)="4"),1,-1))</f>
        <v>67048</v>
      </c>
      <c r="Q3913" s="17">
        <f>VLOOKUP($K3913,[1]Budget!$V:$AE,10,0)*IF($C3913="1 - Revenues",1,IF(AND($C3913="5 - Transfers",MID(K3913,15,1)="4"),1,-1))</f>
        <v>0</v>
      </c>
      <c r="S3913" s="18" t="b">
        <f>IF(LEFT(C3913,1)="1",1,-1)*SUMIF([1]Budget!V:V,'Budget Worksheet for Pivot Tabl'!K3913,[1]Budget!AC:AC)=P3913</f>
        <v>1</v>
      </c>
    </row>
    <row r="3914" spans="1:19" x14ac:dyDescent="0.25">
      <c r="A3914" t="s">
        <v>63</v>
      </c>
      <c r="B3914" t="s">
        <v>64</v>
      </c>
      <c r="C3914" t="s">
        <v>9</v>
      </c>
      <c r="D3914" t="str">
        <f t="shared" si="61"/>
        <v>OUTFLOWS</v>
      </c>
      <c r="E3914" t="s">
        <v>116</v>
      </c>
      <c r="F3914" t="s">
        <v>117</v>
      </c>
      <c r="G3914" t="s">
        <v>2965</v>
      </c>
      <c r="H3914" t="s">
        <v>2966</v>
      </c>
      <c r="I3914" t="s">
        <v>4848</v>
      </c>
      <c r="J3914" t="s">
        <v>4849</v>
      </c>
      <c r="K3914" t="s">
        <v>5019</v>
      </c>
      <c r="L3914" t="s">
        <v>482</v>
      </c>
      <c r="M3914" s="17">
        <f>VLOOKUP($K3914,[1]Budget!$V:$AE,5,0)*IF($C3914="1 - Revenues",1,IF(AND($C3914="5 - Transfers",MID(I3914,15,1)="4"),1,-1))</f>
        <v>0</v>
      </c>
      <c r="N3914" s="17">
        <f>VLOOKUP($K3914,[1]Budget!$V:$AE,6,0)*IF($C3914="1 - Revenues",1,IF(AND($C3914="5 - Transfers",MID(J3914,15,1)="4"),1,-1))</f>
        <v>0</v>
      </c>
      <c r="O3914" s="17">
        <f>IFERROR(IF(RIGHT(LEFT(K3914,15),1)="4",VLOOKUP(K3914,'[1]Budget Worksheet'!A:B,2,0),-1*VLOOKUP(K3914,'[1]Budget Worksheet'!A:B,2,0)),0)</f>
        <v>-3500</v>
      </c>
      <c r="P3914" s="17">
        <f>VLOOKUP($K3914,[1]Budget!$V:$AE,8,0)*IF($C3914="1 - Revenues",1,IF(AND($C3914="5 - Transfers",MID($K3914,15,1)="4"),1,-1))</f>
        <v>-3500</v>
      </c>
      <c r="Q3914" s="17">
        <f>VLOOKUP($K3914,[1]Budget!$V:$AE,10,0)*IF($C3914="1 - Revenues",1,IF(AND($C3914="5 - Transfers",MID(K3914,15,1)="4"),1,-1))</f>
        <v>0</v>
      </c>
      <c r="S3914" s="18" t="b">
        <f>IF(LEFT(C3914,1)="1",1,-1)*SUMIF([1]Budget!V:V,'Budget Worksheet for Pivot Tabl'!K3914,[1]Budget!AC:AC)=P3914</f>
        <v>1</v>
      </c>
    </row>
    <row r="3915" spans="1:19" x14ac:dyDescent="0.25">
      <c r="A3915" t="s">
        <v>63</v>
      </c>
      <c r="B3915" t="s">
        <v>64</v>
      </c>
      <c r="C3915" t="s">
        <v>9</v>
      </c>
      <c r="D3915" t="str">
        <f t="shared" si="61"/>
        <v>OUTFLOWS</v>
      </c>
      <c r="E3915" t="s">
        <v>116</v>
      </c>
      <c r="F3915" t="s">
        <v>117</v>
      </c>
      <c r="G3915" t="s">
        <v>2965</v>
      </c>
      <c r="H3915" t="s">
        <v>2966</v>
      </c>
      <c r="I3915" t="s">
        <v>4848</v>
      </c>
      <c r="J3915" t="s">
        <v>4849</v>
      </c>
      <c r="K3915" t="s">
        <v>5020</v>
      </c>
      <c r="L3915" t="s">
        <v>2986</v>
      </c>
      <c r="M3915" s="17">
        <f>VLOOKUP($K3915,[1]Budget!$V:$AE,5,0)*IF($C3915="1 - Revenues",1,IF(AND($C3915="5 - Transfers",MID(I3915,15,1)="4"),1,-1))</f>
        <v>0</v>
      </c>
      <c r="N3915" s="17">
        <f>VLOOKUP($K3915,[1]Budget!$V:$AE,6,0)*IF($C3915="1 - Revenues",1,IF(AND($C3915="5 - Transfers",MID(J3915,15,1)="4"),1,-1))</f>
        <v>0</v>
      </c>
      <c r="O3915" s="17">
        <f>IFERROR(IF(RIGHT(LEFT(K3915,15),1)="4",VLOOKUP(K3915,'[1]Budget Worksheet'!A:B,2,0),-1*VLOOKUP(K3915,'[1]Budget Worksheet'!A:B,2,0)),0)</f>
        <v>-21000</v>
      </c>
      <c r="P3915" s="17">
        <f>VLOOKUP($K3915,[1]Budget!$V:$AE,8,0)*IF($C3915="1 - Revenues",1,IF(AND($C3915="5 - Transfers",MID($K3915,15,1)="4"),1,-1))</f>
        <v>-21000</v>
      </c>
      <c r="Q3915" s="17">
        <f>VLOOKUP($K3915,[1]Budget!$V:$AE,10,0)*IF($C3915="1 - Revenues",1,IF(AND($C3915="5 - Transfers",MID(K3915,15,1)="4"),1,-1))</f>
        <v>0</v>
      </c>
      <c r="S3915" s="18" t="b">
        <f>IF(LEFT(C3915,1)="1",1,-1)*SUMIF([1]Budget!V:V,'Budget Worksheet for Pivot Tabl'!K3915,[1]Budget!AC:AC)=P3915</f>
        <v>1</v>
      </c>
    </row>
    <row r="3916" spans="1:19" x14ac:dyDescent="0.25">
      <c r="A3916" t="s">
        <v>63</v>
      </c>
      <c r="B3916" t="s">
        <v>64</v>
      </c>
      <c r="C3916" t="s">
        <v>9</v>
      </c>
      <c r="D3916" t="str">
        <f t="shared" si="61"/>
        <v>OUTFLOWS</v>
      </c>
      <c r="E3916" t="s">
        <v>116</v>
      </c>
      <c r="F3916" t="s">
        <v>117</v>
      </c>
      <c r="G3916" t="s">
        <v>2965</v>
      </c>
      <c r="H3916" t="s">
        <v>2966</v>
      </c>
      <c r="I3916" t="s">
        <v>4848</v>
      </c>
      <c r="J3916" t="s">
        <v>4849</v>
      </c>
      <c r="K3916" t="s">
        <v>5021</v>
      </c>
      <c r="L3916" t="s">
        <v>2980</v>
      </c>
      <c r="M3916" s="17">
        <f>VLOOKUP($K3916,[1]Budget!$V:$AE,5,0)*IF($C3916="1 - Revenues",1,IF(AND($C3916="5 - Transfers",MID(I3916,15,1)="4"),1,-1))</f>
        <v>0</v>
      </c>
      <c r="N3916" s="17">
        <f>VLOOKUP($K3916,[1]Budget!$V:$AE,6,0)*IF($C3916="1 - Revenues",1,IF(AND($C3916="5 - Transfers",MID(J3916,15,1)="4"),1,-1))</f>
        <v>0</v>
      </c>
      <c r="O3916" s="17">
        <f>IFERROR(IF(RIGHT(LEFT(K3916,15),1)="4",VLOOKUP(K3916,'[1]Budget Worksheet'!A:B,2,0),-1*VLOOKUP(K3916,'[1]Budget Worksheet'!A:B,2,0)),0)</f>
        <v>-2500</v>
      </c>
      <c r="P3916" s="17">
        <f>VLOOKUP($K3916,[1]Budget!$V:$AE,8,0)*IF($C3916="1 - Revenues",1,IF(AND($C3916="5 - Transfers",MID($K3916,15,1)="4"),1,-1))</f>
        <v>-2500</v>
      </c>
      <c r="Q3916" s="17">
        <f>VLOOKUP($K3916,[1]Budget!$V:$AE,10,0)*IF($C3916="1 - Revenues",1,IF(AND($C3916="5 - Transfers",MID(K3916,15,1)="4"),1,-1))</f>
        <v>0</v>
      </c>
      <c r="S3916" s="18" t="b">
        <f>IF(LEFT(C3916,1)="1",1,-1)*SUMIF([1]Budget!V:V,'Budget Worksheet for Pivot Tabl'!K3916,[1]Budget!AC:AC)=P3916</f>
        <v>1</v>
      </c>
    </row>
    <row r="3917" spans="1:19" x14ac:dyDescent="0.25">
      <c r="A3917" t="s">
        <v>63</v>
      </c>
      <c r="B3917" t="s">
        <v>64</v>
      </c>
      <c r="C3917" t="s">
        <v>9</v>
      </c>
      <c r="D3917" t="str">
        <f t="shared" si="61"/>
        <v>OUTFLOWS</v>
      </c>
      <c r="E3917" t="s">
        <v>116</v>
      </c>
      <c r="F3917" t="s">
        <v>117</v>
      </c>
      <c r="G3917" t="s">
        <v>2965</v>
      </c>
      <c r="H3917" t="s">
        <v>2966</v>
      </c>
      <c r="I3917" t="s">
        <v>4848</v>
      </c>
      <c r="J3917" t="s">
        <v>4849</v>
      </c>
      <c r="K3917" t="s">
        <v>5022</v>
      </c>
      <c r="L3917" t="s">
        <v>2950</v>
      </c>
      <c r="M3917" s="17">
        <f>VLOOKUP($K3917,[1]Budget!$V:$AE,5,0)*IF($C3917="1 - Revenues",1,IF(AND($C3917="5 - Transfers",MID(I3917,15,1)="4"),1,-1))</f>
        <v>0</v>
      </c>
      <c r="N3917" s="17">
        <f>VLOOKUP($K3917,[1]Budget!$V:$AE,6,0)*IF($C3917="1 - Revenues",1,IF(AND($C3917="5 - Transfers",MID(J3917,15,1)="4"),1,-1))</f>
        <v>0</v>
      </c>
      <c r="O3917" s="17">
        <f>IFERROR(IF(RIGHT(LEFT(K3917,15),1)="4",VLOOKUP(K3917,'[1]Budget Worksheet'!A:B,2,0),-1*VLOOKUP(K3917,'[1]Budget Worksheet'!A:B,2,0)),0)</f>
        <v>-4500</v>
      </c>
      <c r="P3917" s="17">
        <f>VLOOKUP($K3917,[1]Budget!$V:$AE,8,0)*IF($C3917="1 - Revenues",1,IF(AND($C3917="5 - Transfers",MID($K3917,15,1)="4"),1,-1))</f>
        <v>-4500</v>
      </c>
      <c r="Q3917" s="17">
        <f>VLOOKUP($K3917,[1]Budget!$V:$AE,10,0)*IF($C3917="1 - Revenues",1,IF(AND($C3917="5 - Transfers",MID(K3917,15,1)="4"),1,-1))</f>
        <v>0</v>
      </c>
      <c r="S3917" s="18" t="b">
        <f>IF(LEFT(C3917,1)="1",1,-1)*SUMIF([1]Budget!V:V,'Budget Worksheet for Pivot Tabl'!K3917,[1]Budget!AC:AC)=P3917</f>
        <v>1</v>
      </c>
    </row>
    <row r="3918" spans="1:19" x14ac:dyDescent="0.25">
      <c r="A3918" t="s">
        <v>63</v>
      </c>
      <c r="B3918" t="s">
        <v>64</v>
      </c>
      <c r="C3918" t="s">
        <v>9</v>
      </c>
      <c r="D3918" t="str">
        <f t="shared" si="61"/>
        <v>OUTFLOWS</v>
      </c>
      <c r="E3918" t="s">
        <v>116</v>
      </c>
      <c r="F3918" t="s">
        <v>117</v>
      </c>
      <c r="G3918" t="s">
        <v>2965</v>
      </c>
      <c r="H3918" t="s">
        <v>2966</v>
      </c>
      <c r="I3918" t="s">
        <v>4848</v>
      </c>
      <c r="J3918" t="s">
        <v>4849</v>
      </c>
      <c r="K3918" t="s">
        <v>5023</v>
      </c>
      <c r="L3918" t="s">
        <v>2484</v>
      </c>
      <c r="M3918" s="17">
        <f>VLOOKUP($K3918,[1]Budget!$V:$AE,5,0)*IF($C3918="1 - Revenues",1,IF(AND($C3918="5 - Transfers",MID(I3918,15,1)="4"),1,-1))</f>
        <v>0</v>
      </c>
      <c r="N3918" s="17">
        <f>VLOOKUP($K3918,[1]Budget!$V:$AE,6,0)*IF($C3918="1 - Revenues",1,IF(AND($C3918="5 - Transfers",MID(J3918,15,1)="4"),1,-1))</f>
        <v>0</v>
      </c>
      <c r="O3918" s="17">
        <f>IFERROR(IF(RIGHT(LEFT(K3918,15),1)="4",VLOOKUP(K3918,'[1]Budget Worksheet'!A:B,2,0),-1*VLOOKUP(K3918,'[1]Budget Worksheet'!A:B,2,0)),0)</f>
        <v>-4720</v>
      </c>
      <c r="P3918" s="17">
        <f>VLOOKUP($K3918,[1]Budget!$V:$AE,8,0)*IF($C3918="1 - Revenues",1,IF(AND($C3918="5 - Transfers",MID($K3918,15,1)="4"),1,-1))</f>
        <v>-4720</v>
      </c>
      <c r="Q3918" s="17">
        <f>VLOOKUP($K3918,[1]Budget!$V:$AE,10,0)*IF($C3918="1 - Revenues",1,IF(AND($C3918="5 - Transfers",MID(K3918,15,1)="4"),1,-1))</f>
        <v>0</v>
      </c>
      <c r="S3918" s="18" t="b">
        <f>IF(LEFT(C3918,1)="1",1,-1)*SUMIF([1]Budget!V:V,'Budget Worksheet for Pivot Tabl'!K3918,[1]Budget!AC:AC)=P3918</f>
        <v>1</v>
      </c>
    </row>
    <row r="3919" spans="1:19" x14ac:dyDescent="0.25">
      <c r="A3919" t="s">
        <v>63</v>
      </c>
      <c r="B3919" t="s">
        <v>64</v>
      </c>
      <c r="C3919" t="s">
        <v>9</v>
      </c>
      <c r="D3919" t="str">
        <f t="shared" si="61"/>
        <v>OUTFLOWS</v>
      </c>
      <c r="E3919" t="s">
        <v>116</v>
      </c>
      <c r="F3919" t="s">
        <v>117</v>
      </c>
      <c r="G3919" t="s">
        <v>2965</v>
      </c>
      <c r="H3919" t="s">
        <v>2966</v>
      </c>
      <c r="I3919" t="s">
        <v>4848</v>
      </c>
      <c r="J3919" t="s">
        <v>4849</v>
      </c>
      <c r="K3919" t="s">
        <v>5024</v>
      </c>
      <c r="L3919" t="s">
        <v>723</v>
      </c>
      <c r="M3919" s="17">
        <f>VLOOKUP($K3919,[1]Budget!$V:$AE,5,0)*IF($C3919="1 - Revenues",1,IF(AND($C3919="5 - Transfers",MID(I3919,15,1)="4"),1,-1))</f>
        <v>0</v>
      </c>
      <c r="N3919" s="17">
        <f>VLOOKUP($K3919,[1]Budget!$V:$AE,6,0)*IF($C3919="1 - Revenues",1,IF(AND($C3919="5 - Transfers",MID(J3919,15,1)="4"),1,-1))</f>
        <v>0</v>
      </c>
      <c r="O3919" s="17">
        <f>IFERROR(IF(RIGHT(LEFT(K3919,15),1)="4",VLOOKUP(K3919,'[1]Budget Worksheet'!A:B,2,0),-1*VLOOKUP(K3919,'[1]Budget Worksheet'!A:B,2,0)),0)</f>
        <v>0</v>
      </c>
      <c r="P3919" s="17">
        <f>VLOOKUP($K3919,[1]Budget!$V:$AE,8,0)*IF($C3919="1 - Revenues",1,IF(AND($C3919="5 - Transfers",MID($K3919,15,1)="4"),1,-1))</f>
        <v>-2100</v>
      </c>
      <c r="Q3919" s="17">
        <f>VLOOKUP($K3919,[1]Budget!$V:$AE,10,0)*IF($C3919="1 - Revenues",1,IF(AND($C3919="5 - Transfers",MID(K3919,15,1)="4"),1,-1))</f>
        <v>-2100</v>
      </c>
      <c r="S3919" s="18" t="b">
        <f>IF(LEFT(C3919,1)="1",1,-1)*SUMIF([1]Budget!V:V,'Budget Worksheet for Pivot Tabl'!K3919,[1]Budget!AC:AC)=P3919</f>
        <v>1</v>
      </c>
    </row>
    <row r="3920" spans="1:19" x14ac:dyDescent="0.25">
      <c r="A3920" t="s">
        <v>63</v>
      </c>
      <c r="B3920" t="s">
        <v>64</v>
      </c>
      <c r="C3920" t="s">
        <v>9</v>
      </c>
      <c r="D3920" t="str">
        <f t="shared" si="61"/>
        <v>OUTFLOWS</v>
      </c>
      <c r="E3920" t="s">
        <v>116</v>
      </c>
      <c r="F3920" t="s">
        <v>117</v>
      </c>
      <c r="G3920" t="s">
        <v>2965</v>
      </c>
      <c r="H3920" t="s">
        <v>2966</v>
      </c>
      <c r="I3920" t="s">
        <v>4848</v>
      </c>
      <c r="J3920" t="s">
        <v>4849</v>
      </c>
      <c r="K3920" t="s">
        <v>5025</v>
      </c>
      <c r="L3920" t="s">
        <v>1398</v>
      </c>
      <c r="M3920" s="17">
        <f>VLOOKUP($K3920,[1]Budget!$V:$AE,5,0)*IF($C3920="1 - Revenues",1,IF(AND($C3920="5 - Transfers",MID(I3920,15,1)="4"),1,-1))</f>
        <v>0</v>
      </c>
      <c r="N3920" s="17">
        <f>VLOOKUP($K3920,[1]Budget!$V:$AE,6,0)*IF($C3920="1 - Revenues",1,IF(AND($C3920="5 - Transfers",MID(J3920,15,1)="4"),1,-1))</f>
        <v>0</v>
      </c>
      <c r="O3920" s="17">
        <f>IFERROR(IF(RIGHT(LEFT(K3920,15),1)="4",VLOOKUP(K3920,'[1]Budget Worksheet'!A:B,2,0),-1*VLOOKUP(K3920,'[1]Budget Worksheet'!A:B,2,0)),0)</f>
        <v>-7000</v>
      </c>
      <c r="P3920" s="17">
        <f>VLOOKUP($K3920,[1]Budget!$V:$AE,8,0)*IF($C3920="1 - Revenues",1,IF(AND($C3920="5 - Transfers",MID($K3920,15,1)="4"),1,-1))</f>
        <v>-7000</v>
      </c>
      <c r="Q3920" s="17">
        <f>VLOOKUP($K3920,[1]Budget!$V:$AE,10,0)*IF($C3920="1 - Revenues",1,IF(AND($C3920="5 - Transfers",MID(K3920,15,1)="4"),1,-1))</f>
        <v>0</v>
      </c>
      <c r="S3920" s="18" t="b">
        <f>IF(LEFT(C3920,1)="1",1,-1)*SUMIF([1]Budget!V:V,'Budget Worksheet for Pivot Tabl'!K3920,[1]Budget!AC:AC)=P3920</f>
        <v>1</v>
      </c>
    </row>
    <row r="3921" spans="1:19" x14ac:dyDescent="0.25">
      <c r="A3921" t="s">
        <v>63</v>
      </c>
      <c r="B3921" t="s">
        <v>64</v>
      </c>
      <c r="C3921" t="s">
        <v>10</v>
      </c>
      <c r="D3921" t="str">
        <f t="shared" si="61"/>
        <v>OUTFLOWS</v>
      </c>
      <c r="E3921" t="s">
        <v>116</v>
      </c>
      <c r="F3921" t="s">
        <v>117</v>
      </c>
      <c r="G3921" t="s">
        <v>2965</v>
      </c>
      <c r="H3921" t="s">
        <v>2966</v>
      </c>
      <c r="I3921" t="s">
        <v>4848</v>
      </c>
      <c r="J3921" t="s">
        <v>4849</v>
      </c>
      <c r="K3921" t="s">
        <v>5026</v>
      </c>
      <c r="L3921" t="s">
        <v>3589</v>
      </c>
      <c r="M3921" s="17">
        <f>VLOOKUP($K3921,[1]Budget!$V:$AE,5,0)*IF($C3921="1 - Revenues",1,IF(AND($C3921="5 - Transfers",MID(I3921,15,1)="4"),1,-1))</f>
        <v>0</v>
      </c>
      <c r="N3921" s="17">
        <f>VLOOKUP($K3921,[1]Budget!$V:$AE,6,0)*IF($C3921="1 - Revenues",1,IF(AND($C3921="5 - Transfers",MID(J3921,15,1)="4"),1,-1))</f>
        <v>0</v>
      </c>
      <c r="O3921" s="17">
        <f>IFERROR(IF(RIGHT(LEFT(K3921,15),1)="4",VLOOKUP(K3921,'[1]Budget Worksheet'!A:B,2,0),-1*VLOOKUP(K3921,'[1]Budget Worksheet'!A:B,2,0)),0)</f>
        <v>-20000</v>
      </c>
      <c r="P3921" s="17">
        <f>VLOOKUP($K3921,[1]Budget!$V:$AE,8,0)*IF($C3921="1 - Revenues",1,IF(AND($C3921="5 - Transfers",MID($K3921,15,1)="4"),1,-1))</f>
        <v>-20000</v>
      </c>
      <c r="Q3921" s="17">
        <f>VLOOKUP($K3921,[1]Budget!$V:$AE,10,0)*IF($C3921="1 - Revenues",1,IF(AND($C3921="5 - Transfers",MID(K3921,15,1)="4"),1,-1))</f>
        <v>0</v>
      </c>
      <c r="S3921" s="18" t="b">
        <f>IF(LEFT(C3921,1)="1",1,-1)*SUMIF([1]Budget!V:V,'Budget Worksheet for Pivot Tabl'!K3921,[1]Budget!AC:AC)=P3921</f>
        <v>1</v>
      </c>
    </row>
    <row r="3922" spans="1:19" x14ac:dyDescent="0.25">
      <c r="A3922" t="s">
        <v>63</v>
      </c>
      <c r="B3922" t="s">
        <v>64</v>
      </c>
      <c r="C3922" t="s">
        <v>7</v>
      </c>
      <c r="D3922" t="str">
        <f t="shared" si="61"/>
        <v>INFLOWS</v>
      </c>
      <c r="E3922" t="s">
        <v>116</v>
      </c>
      <c r="F3922" t="s">
        <v>117</v>
      </c>
      <c r="G3922" t="s">
        <v>2965</v>
      </c>
      <c r="H3922" t="s">
        <v>2966</v>
      </c>
      <c r="I3922" t="s">
        <v>4860</v>
      </c>
      <c r="J3922" t="s">
        <v>4861</v>
      </c>
      <c r="K3922" t="s">
        <v>5027</v>
      </c>
      <c r="L3922" t="s">
        <v>4731</v>
      </c>
      <c r="M3922" s="17">
        <f>VLOOKUP($K3922,[1]Budget!$V:$AE,5,0)*IF($C3922="1 - Revenues",1,IF(AND($C3922="5 - Transfers",MID(I3922,15,1)="4"),1,-1))</f>
        <v>0</v>
      </c>
      <c r="N3922" s="17">
        <f>VLOOKUP($K3922,[1]Budget!$V:$AE,6,0)*IF($C3922="1 - Revenues",1,IF(AND($C3922="5 - Transfers",MID(J3922,15,1)="4"),1,-1))</f>
        <v>0</v>
      </c>
      <c r="O3922" s="17">
        <f>IFERROR(IF(RIGHT(LEFT(K3922,15),1)="4",VLOOKUP(K3922,'[1]Budget Worksheet'!A:B,2,0),-1*VLOOKUP(K3922,'[1]Budget Worksheet'!A:B,2,0)),0)</f>
        <v>77363</v>
      </c>
      <c r="P3922" s="17">
        <f>VLOOKUP($K3922,[1]Budget!$V:$AE,8,0)*IF($C3922="1 - Revenues",1,IF(AND($C3922="5 - Transfers",MID($K3922,15,1)="4"),1,-1))</f>
        <v>77363</v>
      </c>
      <c r="Q3922" s="17">
        <f>VLOOKUP($K3922,[1]Budget!$V:$AE,10,0)*IF($C3922="1 - Revenues",1,IF(AND($C3922="5 - Transfers",MID(K3922,15,1)="4"),1,-1))</f>
        <v>0</v>
      </c>
      <c r="S3922" s="18" t="b">
        <f>IF(LEFT(C3922,1)="1",1,-1)*SUMIF([1]Budget!V:V,'Budget Worksheet for Pivot Tabl'!K3922,[1]Budget!AC:AC)=P3922</f>
        <v>1</v>
      </c>
    </row>
    <row r="3923" spans="1:19" x14ac:dyDescent="0.25">
      <c r="A3923" t="s">
        <v>63</v>
      </c>
      <c r="B3923" t="s">
        <v>64</v>
      </c>
      <c r="C3923" t="s">
        <v>9</v>
      </c>
      <c r="D3923" t="str">
        <f t="shared" si="61"/>
        <v>OUTFLOWS</v>
      </c>
      <c r="E3923" t="s">
        <v>116</v>
      </c>
      <c r="F3923" t="s">
        <v>117</v>
      </c>
      <c r="G3923" t="s">
        <v>2965</v>
      </c>
      <c r="H3923" t="s">
        <v>2966</v>
      </c>
      <c r="I3923" t="s">
        <v>4860</v>
      </c>
      <c r="J3923" t="s">
        <v>4861</v>
      </c>
      <c r="K3923" t="s">
        <v>5028</v>
      </c>
      <c r="L3923" t="s">
        <v>482</v>
      </c>
      <c r="M3923" s="17">
        <f>VLOOKUP($K3923,[1]Budget!$V:$AE,5,0)*IF($C3923="1 - Revenues",1,IF(AND($C3923="5 - Transfers",MID(I3923,15,1)="4"),1,-1))</f>
        <v>0</v>
      </c>
      <c r="N3923" s="17">
        <f>VLOOKUP($K3923,[1]Budget!$V:$AE,6,0)*IF($C3923="1 - Revenues",1,IF(AND($C3923="5 - Transfers",MID(J3923,15,1)="4"),1,-1))</f>
        <v>0</v>
      </c>
      <c r="O3923" s="17">
        <f>IFERROR(IF(RIGHT(LEFT(K3923,15),1)="4",VLOOKUP(K3923,'[1]Budget Worksheet'!A:B,2,0),-1*VLOOKUP(K3923,'[1]Budget Worksheet'!A:B,2,0)),0)</f>
        <v>-4500</v>
      </c>
      <c r="P3923" s="17">
        <f>VLOOKUP($K3923,[1]Budget!$V:$AE,8,0)*IF($C3923="1 - Revenues",1,IF(AND($C3923="5 - Transfers",MID($K3923,15,1)="4"),1,-1))</f>
        <v>-4500</v>
      </c>
      <c r="Q3923" s="17">
        <f>VLOOKUP($K3923,[1]Budget!$V:$AE,10,0)*IF($C3923="1 - Revenues",1,IF(AND($C3923="5 - Transfers",MID(K3923,15,1)="4"),1,-1))</f>
        <v>0</v>
      </c>
      <c r="S3923" s="18" t="b">
        <f>IF(LEFT(C3923,1)="1",1,-1)*SUMIF([1]Budget!V:V,'Budget Worksheet for Pivot Tabl'!K3923,[1]Budget!AC:AC)=P3923</f>
        <v>1</v>
      </c>
    </row>
    <row r="3924" spans="1:19" x14ac:dyDescent="0.25">
      <c r="A3924" t="s">
        <v>63</v>
      </c>
      <c r="B3924" t="s">
        <v>64</v>
      </c>
      <c r="C3924" t="s">
        <v>9</v>
      </c>
      <c r="D3924" t="str">
        <f t="shared" si="61"/>
        <v>OUTFLOWS</v>
      </c>
      <c r="E3924" t="s">
        <v>116</v>
      </c>
      <c r="F3924" t="s">
        <v>117</v>
      </c>
      <c r="G3924" t="s">
        <v>2965</v>
      </c>
      <c r="H3924" t="s">
        <v>2966</v>
      </c>
      <c r="I3924" t="s">
        <v>4860</v>
      </c>
      <c r="J3924" t="s">
        <v>4861</v>
      </c>
      <c r="K3924" t="s">
        <v>5029</v>
      </c>
      <c r="L3924" t="s">
        <v>2986</v>
      </c>
      <c r="M3924" s="17">
        <f>VLOOKUP($K3924,[1]Budget!$V:$AE,5,0)*IF($C3924="1 - Revenues",1,IF(AND($C3924="5 - Transfers",MID(I3924,15,1)="4"),1,-1))</f>
        <v>0</v>
      </c>
      <c r="N3924" s="17">
        <f>VLOOKUP($K3924,[1]Budget!$V:$AE,6,0)*IF($C3924="1 - Revenues",1,IF(AND($C3924="5 - Transfers",MID(J3924,15,1)="4"),1,-1))</f>
        <v>0</v>
      </c>
      <c r="O3924" s="17">
        <f>IFERROR(IF(RIGHT(LEFT(K3924,15),1)="4",VLOOKUP(K3924,'[1]Budget Worksheet'!A:B,2,0),-1*VLOOKUP(K3924,'[1]Budget Worksheet'!A:B,2,0)),0)</f>
        <v>-28000</v>
      </c>
      <c r="P3924" s="17">
        <f>VLOOKUP($K3924,[1]Budget!$V:$AE,8,0)*IF($C3924="1 - Revenues",1,IF(AND($C3924="5 - Transfers",MID($K3924,15,1)="4"),1,-1))</f>
        <v>-28000</v>
      </c>
      <c r="Q3924" s="17">
        <f>VLOOKUP($K3924,[1]Budget!$V:$AE,10,0)*IF($C3924="1 - Revenues",1,IF(AND($C3924="5 - Transfers",MID(K3924,15,1)="4"),1,-1))</f>
        <v>0</v>
      </c>
      <c r="S3924" s="18" t="b">
        <f>IF(LEFT(C3924,1)="1",1,-1)*SUMIF([1]Budget!V:V,'Budget Worksheet for Pivot Tabl'!K3924,[1]Budget!AC:AC)=P3924</f>
        <v>1</v>
      </c>
    </row>
    <row r="3925" spans="1:19" x14ac:dyDescent="0.25">
      <c r="A3925" t="s">
        <v>63</v>
      </c>
      <c r="B3925" t="s">
        <v>64</v>
      </c>
      <c r="C3925" t="s">
        <v>9</v>
      </c>
      <c r="D3925" t="str">
        <f t="shared" si="61"/>
        <v>OUTFLOWS</v>
      </c>
      <c r="E3925" t="s">
        <v>116</v>
      </c>
      <c r="F3925" t="s">
        <v>117</v>
      </c>
      <c r="G3925" t="s">
        <v>2965</v>
      </c>
      <c r="H3925" t="s">
        <v>2966</v>
      </c>
      <c r="I3925" t="s">
        <v>4860</v>
      </c>
      <c r="J3925" t="s">
        <v>4861</v>
      </c>
      <c r="K3925" t="s">
        <v>5030</v>
      </c>
      <c r="L3925" t="s">
        <v>2980</v>
      </c>
      <c r="M3925" s="17">
        <f>VLOOKUP($K3925,[1]Budget!$V:$AE,5,0)*IF($C3925="1 - Revenues",1,IF(AND($C3925="5 - Transfers",MID(I3925,15,1)="4"),1,-1))</f>
        <v>0</v>
      </c>
      <c r="N3925" s="17">
        <f>VLOOKUP($K3925,[1]Budget!$V:$AE,6,0)*IF($C3925="1 - Revenues",1,IF(AND($C3925="5 - Transfers",MID(J3925,15,1)="4"),1,-1))</f>
        <v>0</v>
      </c>
      <c r="O3925" s="17">
        <f>IFERROR(IF(RIGHT(LEFT(K3925,15),1)="4",VLOOKUP(K3925,'[1]Budget Worksheet'!A:B,2,0),-1*VLOOKUP(K3925,'[1]Budget Worksheet'!A:B,2,0)),0)</f>
        <v>-3000</v>
      </c>
      <c r="P3925" s="17">
        <f>VLOOKUP($K3925,[1]Budget!$V:$AE,8,0)*IF($C3925="1 - Revenues",1,IF(AND($C3925="5 - Transfers",MID($K3925,15,1)="4"),1,-1))</f>
        <v>-3000</v>
      </c>
      <c r="Q3925" s="17">
        <f>VLOOKUP($K3925,[1]Budget!$V:$AE,10,0)*IF($C3925="1 - Revenues",1,IF(AND($C3925="5 - Transfers",MID(K3925,15,1)="4"),1,-1))</f>
        <v>0</v>
      </c>
      <c r="S3925" s="18" t="b">
        <f>IF(LEFT(C3925,1)="1",1,-1)*SUMIF([1]Budget!V:V,'Budget Worksheet for Pivot Tabl'!K3925,[1]Budget!AC:AC)=P3925</f>
        <v>1</v>
      </c>
    </row>
    <row r="3926" spans="1:19" x14ac:dyDescent="0.25">
      <c r="A3926" t="s">
        <v>63</v>
      </c>
      <c r="B3926" t="s">
        <v>64</v>
      </c>
      <c r="C3926" t="s">
        <v>9</v>
      </c>
      <c r="D3926" t="str">
        <f t="shared" si="61"/>
        <v>OUTFLOWS</v>
      </c>
      <c r="E3926" t="s">
        <v>116</v>
      </c>
      <c r="F3926" t="s">
        <v>117</v>
      </c>
      <c r="G3926" t="s">
        <v>2965</v>
      </c>
      <c r="H3926" t="s">
        <v>2966</v>
      </c>
      <c r="I3926" t="s">
        <v>4860</v>
      </c>
      <c r="J3926" t="s">
        <v>4861</v>
      </c>
      <c r="K3926" t="s">
        <v>5031</v>
      </c>
      <c r="L3926" t="s">
        <v>2950</v>
      </c>
      <c r="M3926" s="17">
        <f>VLOOKUP($K3926,[1]Budget!$V:$AE,5,0)*IF($C3926="1 - Revenues",1,IF(AND($C3926="5 - Transfers",MID(I3926,15,1)="4"),1,-1))</f>
        <v>0</v>
      </c>
      <c r="N3926" s="17">
        <f>VLOOKUP($K3926,[1]Budget!$V:$AE,6,0)*IF($C3926="1 - Revenues",1,IF(AND($C3926="5 - Transfers",MID(J3926,15,1)="4"),1,-1))</f>
        <v>0</v>
      </c>
      <c r="O3926" s="17">
        <f>IFERROR(IF(RIGHT(LEFT(K3926,15),1)="4",VLOOKUP(K3926,'[1]Budget Worksheet'!A:B,2,0),-1*VLOOKUP(K3926,'[1]Budget Worksheet'!A:B,2,0)),0)</f>
        <v>-5000</v>
      </c>
      <c r="P3926" s="17">
        <f>VLOOKUP($K3926,[1]Budget!$V:$AE,8,0)*IF($C3926="1 - Revenues",1,IF(AND($C3926="5 - Transfers",MID($K3926,15,1)="4"),1,-1))</f>
        <v>-5000</v>
      </c>
      <c r="Q3926" s="17">
        <f>VLOOKUP($K3926,[1]Budget!$V:$AE,10,0)*IF($C3926="1 - Revenues",1,IF(AND($C3926="5 - Transfers",MID(K3926,15,1)="4"),1,-1))</f>
        <v>0</v>
      </c>
      <c r="S3926" s="18" t="b">
        <f>IF(LEFT(C3926,1)="1",1,-1)*SUMIF([1]Budget!V:V,'Budget Worksheet for Pivot Tabl'!K3926,[1]Budget!AC:AC)=P3926</f>
        <v>1</v>
      </c>
    </row>
    <row r="3927" spans="1:19" x14ac:dyDescent="0.25">
      <c r="A3927" t="s">
        <v>63</v>
      </c>
      <c r="B3927" t="s">
        <v>64</v>
      </c>
      <c r="C3927" t="s">
        <v>9</v>
      </c>
      <c r="D3927" t="str">
        <f t="shared" si="61"/>
        <v>OUTFLOWS</v>
      </c>
      <c r="E3927" t="s">
        <v>116</v>
      </c>
      <c r="F3927" t="s">
        <v>117</v>
      </c>
      <c r="G3927" t="s">
        <v>2965</v>
      </c>
      <c r="H3927" t="s">
        <v>2966</v>
      </c>
      <c r="I3927" t="s">
        <v>4860</v>
      </c>
      <c r="J3927" t="s">
        <v>4861</v>
      </c>
      <c r="K3927" t="s">
        <v>5032</v>
      </c>
      <c r="L3927" t="s">
        <v>2484</v>
      </c>
      <c r="M3927" s="17">
        <f>VLOOKUP($K3927,[1]Budget!$V:$AE,5,0)*IF($C3927="1 - Revenues",1,IF(AND($C3927="5 - Transfers",MID(I3927,15,1)="4"),1,-1))</f>
        <v>0</v>
      </c>
      <c r="N3927" s="17">
        <f>VLOOKUP($K3927,[1]Budget!$V:$AE,6,0)*IF($C3927="1 - Revenues",1,IF(AND($C3927="5 - Transfers",MID(J3927,15,1)="4"),1,-1))</f>
        <v>0</v>
      </c>
      <c r="O3927" s="17">
        <f>IFERROR(IF(RIGHT(LEFT(K3927,15),1)="4",VLOOKUP(K3927,'[1]Budget Worksheet'!A:B,2,0),-1*VLOOKUP(K3927,'[1]Budget Worksheet'!A:B,2,0)),0)</f>
        <v>-4720</v>
      </c>
      <c r="P3927" s="17">
        <f>VLOOKUP($K3927,[1]Budget!$V:$AE,8,0)*IF($C3927="1 - Revenues",1,IF(AND($C3927="5 - Transfers",MID($K3927,15,1)="4"),1,-1))</f>
        <v>-4720</v>
      </c>
      <c r="Q3927" s="17">
        <f>VLOOKUP($K3927,[1]Budget!$V:$AE,10,0)*IF($C3927="1 - Revenues",1,IF(AND($C3927="5 - Transfers",MID(K3927,15,1)="4"),1,-1))</f>
        <v>0</v>
      </c>
      <c r="S3927" s="18" t="b">
        <f>IF(LEFT(C3927,1)="1",1,-1)*SUMIF([1]Budget!V:V,'Budget Worksheet for Pivot Tabl'!K3927,[1]Budget!AC:AC)=P3927</f>
        <v>1</v>
      </c>
    </row>
    <row r="3928" spans="1:19" x14ac:dyDescent="0.25">
      <c r="A3928" t="s">
        <v>63</v>
      </c>
      <c r="B3928" t="s">
        <v>64</v>
      </c>
      <c r="C3928" t="s">
        <v>9</v>
      </c>
      <c r="D3928" t="str">
        <f t="shared" si="61"/>
        <v>OUTFLOWS</v>
      </c>
      <c r="E3928" t="s">
        <v>116</v>
      </c>
      <c r="F3928" t="s">
        <v>117</v>
      </c>
      <c r="G3928" t="s">
        <v>2965</v>
      </c>
      <c r="H3928" t="s">
        <v>2966</v>
      </c>
      <c r="I3928" t="s">
        <v>4860</v>
      </c>
      <c r="J3928" t="s">
        <v>4861</v>
      </c>
      <c r="K3928" t="s">
        <v>5033</v>
      </c>
      <c r="L3928" t="s">
        <v>723</v>
      </c>
      <c r="M3928" s="17">
        <f>VLOOKUP($K3928,[1]Budget!$V:$AE,5,0)*IF($C3928="1 - Revenues",1,IF(AND($C3928="5 - Transfers",MID(I3928,15,1)="4"),1,-1))</f>
        <v>0</v>
      </c>
      <c r="N3928" s="17">
        <f>VLOOKUP($K3928,[1]Budget!$V:$AE,6,0)*IF($C3928="1 - Revenues",1,IF(AND($C3928="5 - Transfers",MID(J3928,15,1)="4"),1,-1))</f>
        <v>0</v>
      </c>
      <c r="O3928" s="17">
        <f>IFERROR(IF(RIGHT(LEFT(K3928,15),1)="4",VLOOKUP(K3928,'[1]Budget Worksheet'!A:B,2,0),-1*VLOOKUP(K3928,'[1]Budget Worksheet'!A:B,2,0)),0)</f>
        <v>0</v>
      </c>
      <c r="P3928" s="17">
        <f>VLOOKUP($K3928,[1]Budget!$V:$AE,8,0)*IF($C3928="1 - Revenues",1,IF(AND($C3928="5 - Transfers",MID($K3928,15,1)="4"),1,-1))</f>
        <v>0</v>
      </c>
      <c r="Q3928" s="17">
        <f>VLOOKUP($K3928,[1]Budget!$V:$AE,10,0)*IF($C3928="1 - Revenues",1,IF(AND($C3928="5 - Transfers",MID(K3928,15,1)="4"),1,-1))</f>
        <v>0</v>
      </c>
      <c r="S3928" s="18" t="b">
        <f>IF(LEFT(C3928,1)="1",1,-1)*SUMIF([1]Budget!V:V,'Budget Worksheet for Pivot Tabl'!K3928,[1]Budget!AC:AC)=P3928</f>
        <v>1</v>
      </c>
    </row>
    <row r="3929" spans="1:19" x14ac:dyDescent="0.25">
      <c r="A3929" t="s">
        <v>63</v>
      </c>
      <c r="B3929" t="s">
        <v>64</v>
      </c>
      <c r="C3929" t="s">
        <v>9</v>
      </c>
      <c r="D3929" t="str">
        <f t="shared" si="61"/>
        <v>OUTFLOWS</v>
      </c>
      <c r="E3929" t="s">
        <v>116</v>
      </c>
      <c r="F3929" t="s">
        <v>117</v>
      </c>
      <c r="G3929" t="s">
        <v>2965</v>
      </c>
      <c r="H3929" t="s">
        <v>2966</v>
      </c>
      <c r="I3929" t="s">
        <v>4860</v>
      </c>
      <c r="J3929" t="s">
        <v>4861</v>
      </c>
      <c r="K3929" t="s">
        <v>5034</v>
      </c>
      <c r="L3929" t="s">
        <v>1398</v>
      </c>
      <c r="M3929" s="17">
        <f>VLOOKUP($K3929,[1]Budget!$V:$AE,5,0)*IF($C3929="1 - Revenues",1,IF(AND($C3929="5 - Transfers",MID(I3929,15,1)="4"),1,-1))</f>
        <v>0</v>
      </c>
      <c r="N3929" s="17">
        <f>VLOOKUP($K3929,[1]Budget!$V:$AE,6,0)*IF($C3929="1 - Revenues",1,IF(AND($C3929="5 - Transfers",MID(J3929,15,1)="4"),1,-1))</f>
        <v>0</v>
      </c>
      <c r="O3929" s="17">
        <f>IFERROR(IF(RIGHT(LEFT(K3929,15),1)="4",VLOOKUP(K3929,'[1]Budget Worksheet'!A:B,2,0),-1*VLOOKUP(K3929,'[1]Budget Worksheet'!A:B,2,0)),0)</f>
        <v>-7000</v>
      </c>
      <c r="P3929" s="17">
        <f>VLOOKUP($K3929,[1]Budget!$V:$AE,8,0)*IF($C3929="1 - Revenues",1,IF(AND($C3929="5 - Transfers",MID($K3929,15,1)="4"),1,-1))</f>
        <v>-7000</v>
      </c>
      <c r="Q3929" s="17">
        <f>VLOOKUP($K3929,[1]Budget!$V:$AE,10,0)*IF($C3929="1 - Revenues",1,IF(AND($C3929="5 - Transfers",MID(K3929,15,1)="4"),1,-1))</f>
        <v>0</v>
      </c>
      <c r="S3929" s="18" t="b">
        <f>IF(LEFT(C3929,1)="1",1,-1)*SUMIF([1]Budget!V:V,'Budget Worksheet for Pivot Tabl'!K3929,[1]Budget!AC:AC)=P3929</f>
        <v>1</v>
      </c>
    </row>
    <row r="3930" spans="1:19" x14ac:dyDescent="0.25">
      <c r="A3930" t="s">
        <v>63</v>
      </c>
      <c r="B3930" t="s">
        <v>64</v>
      </c>
      <c r="C3930" t="s">
        <v>10</v>
      </c>
      <c r="D3930" t="str">
        <f t="shared" si="61"/>
        <v>OUTFLOWS</v>
      </c>
      <c r="E3930" t="s">
        <v>116</v>
      </c>
      <c r="F3930" t="s">
        <v>117</v>
      </c>
      <c r="G3930" t="s">
        <v>2965</v>
      </c>
      <c r="H3930" t="s">
        <v>2966</v>
      </c>
      <c r="I3930" t="s">
        <v>4860</v>
      </c>
      <c r="J3930" t="s">
        <v>4861</v>
      </c>
      <c r="K3930" t="s">
        <v>5035</v>
      </c>
      <c r="L3930" t="s">
        <v>3589</v>
      </c>
      <c r="M3930" s="17">
        <f>VLOOKUP($K3930,[1]Budget!$V:$AE,5,0)*IF($C3930="1 - Revenues",1,IF(AND($C3930="5 - Transfers",MID(I3930,15,1)="4"),1,-1))</f>
        <v>0</v>
      </c>
      <c r="N3930" s="17">
        <f>VLOOKUP($K3930,[1]Budget!$V:$AE,6,0)*IF($C3930="1 - Revenues",1,IF(AND($C3930="5 - Transfers",MID(J3930,15,1)="4"),1,-1))</f>
        <v>0</v>
      </c>
      <c r="O3930" s="17">
        <f>IFERROR(IF(RIGHT(LEFT(K3930,15),1)="4",VLOOKUP(K3930,'[1]Budget Worksheet'!A:B,2,0),-1*VLOOKUP(K3930,'[1]Budget Worksheet'!A:B,2,0)),0)</f>
        <v>-20000</v>
      </c>
      <c r="P3930" s="17">
        <f>VLOOKUP($K3930,[1]Budget!$V:$AE,8,0)*IF($C3930="1 - Revenues",1,IF(AND($C3930="5 - Transfers",MID($K3930,15,1)="4"),1,-1))</f>
        <v>-20000</v>
      </c>
      <c r="Q3930" s="17">
        <f>VLOOKUP($K3930,[1]Budget!$V:$AE,10,0)*IF($C3930="1 - Revenues",1,IF(AND($C3930="5 - Transfers",MID(K3930,15,1)="4"),1,-1))</f>
        <v>0</v>
      </c>
      <c r="S3930" s="18" t="b">
        <f>IF(LEFT(C3930,1)="1",1,-1)*SUMIF([1]Budget!V:V,'Budget Worksheet for Pivot Tabl'!K3930,[1]Budget!AC:AC)=P3930</f>
        <v>1</v>
      </c>
    </row>
    <row r="3931" spans="1:19" x14ac:dyDescent="0.25">
      <c r="A3931" t="s">
        <v>63</v>
      </c>
      <c r="B3931" t="s">
        <v>64</v>
      </c>
      <c r="C3931" t="s">
        <v>7</v>
      </c>
      <c r="D3931" t="str">
        <f t="shared" si="61"/>
        <v>INFLOWS</v>
      </c>
      <c r="E3931" t="s">
        <v>116</v>
      </c>
      <c r="F3931" t="s">
        <v>117</v>
      </c>
      <c r="G3931" t="s">
        <v>2965</v>
      </c>
      <c r="H3931" t="s">
        <v>2966</v>
      </c>
      <c r="I3931" t="s">
        <v>4874</v>
      </c>
      <c r="J3931" t="s">
        <v>4875</v>
      </c>
      <c r="K3931" t="s">
        <v>5036</v>
      </c>
      <c r="L3931" t="s">
        <v>4731</v>
      </c>
      <c r="M3931" s="17">
        <f>VLOOKUP($K3931,[1]Budget!$V:$AE,5,0)*IF($C3931="1 - Revenues",1,IF(AND($C3931="5 - Transfers",MID(I3931,15,1)="4"),1,-1))</f>
        <v>0</v>
      </c>
      <c r="N3931" s="17">
        <f>VLOOKUP($K3931,[1]Budget!$V:$AE,6,0)*IF($C3931="1 - Revenues",1,IF(AND($C3931="5 - Transfers",MID(J3931,15,1)="4"),1,-1))</f>
        <v>0</v>
      </c>
      <c r="O3931" s="17">
        <f>IFERROR(IF(RIGHT(LEFT(K3931,15),1)="4",VLOOKUP(K3931,'[1]Budget Worksheet'!A:B,2,0),-1*VLOOKUP(K3931,'[1]Budget Worksheet'!A:B,2,0)),0)</f>
        <v>85959</v>
      </c>
      <c r="P3931" s="17">
        <f>VLOOKUP($K3931,[1]Budget!$V:$AE,8,0)*IF($C3931="1 - Revenues",1,IF(AND($C3931="5 - Transfers",MID($K3931,15,1)="4"),1,-1))</f>
        <v>85959</v>
      </c>
      <c r="Q3931" s="17">
        <f>VLOOKUP($K3931,[1]Budget!$V:$AE,10,0)*IF($C3931="1 - Revenues",1,IF(AND($C3931="5 - Transfers",MID(K3931,15,1)="4"),1,-1))</f>
        <v>0</v>
      </c>
      <c r="S3931" s="18" t="b">
        <f>IF(LEFT(C3931,1)="1",1,-1)*SUMIF([1]Budget!V:V,'Budget Worksheet for Pivot Tabl'!K3931,[1]Budget!AC:AC)=P3931</f>
        <v>1</v>
      </c>
    </row>
    <row r="3932" spans="1:19" x14ac:dyDescent="0.25">
      <c r="A3932" t="s">
        <v>63</v>
      </c>
      <c r="B3932" t="s">
        <v>64</v>
      </c>
      <c r="C3932" t="s">
        <v>9</v>
      </c>
      <c r="D3932" t="str">
        <f t="shared" si="61"/>
        <v>OUTFLOWS</v>
      </c>
      <c r="E3932" t="s">
        <v>116</v>
      </c>
      <c r="F3932" t="s">
        <v>117</v>
      </c>
      <c r="G3932" t="s">
        <v>2965</v>
      </c>
      <c r="H3932" t="s">
        <v>2966</v>
      </c>
      <c r="I3932" t="s">
        <v>4874</v>
      </c>
      <c r="J3932" t="s">
        <v>4875</v>
      </c>
      <c r="K3932" t="s">
        <v>5037</v>
      </c>
      <c r="L3932" t="s">
        <v>482</v>
      </c>
      <c r="M3932" s="17">
        <f>VLOOKUP($K3932,[1]Budget!$V:$AE,5,0)*IF($C3932="1 - Revenues",1,IF(AND($C3932="5 - Transfers",MID(I3932,15,1)="4"),1,-1))</f>
        <v>0</v>
      </c>
      <c r="N3932" s="17">
        <f>VLOOKUP($K3932,[1]Budget!$V:$AE,6,0)*IF($C3932="1 - Revenues",1,IF(AND($C3932="5 - Transfers",MID(J3932,15,1)="4"),1,-1))</f>
        <v>0</v>
      </c>
      <c r="O3932" s="17">
        <f>IFERROR(IF(RIGHT(LEFT(K3932,15),1)="4",VLOOKUP(K3932,'[1]Budget Worksheet'!A:B,2,0),-1*VLOOKUP(K3932,'[1]Budget Worksheet'!A:B,2,0)),0)</f>
        <v>-6000</v>
      </c>
      <c r="P3932" s="17">
        <f>VLOOKUP($K3932,[1]Budget!$V:$AE,8,0)*IF($C3932="1 - Revenues",1,IF(AND($C3932="5 - Transfers",MID($K3932,15,1)="4"),1,-1))</f>
        <v>-6000</v>
      </c>
      <c r="Q3932" s="17">
        <f>VLOOKUP($K3932,[1]Budget!$V:$AE,10,0)*IF($C3932="1 - Revenues",1,IF(AND($C3932="5 - Transfers",MID(K3932,15,1)="4"),1,-1))</f>
        <v>0</v>
      </c>
      <c r="S3932" s="18" t="b">
        <f>IF(LEFT(C3932,1)="1",1,-1)*SUMIF([1]Budget!V:V,'Budget Worksheet for Pivot Tabl'!K3932,[1]Budget!AC:AC)=P3932</f>
        <v>1</v>
      </c>
    </row>
    <row r="3933" spans="1:19" x14ac:dyDescent="0.25">
      <c r="A3933" t="s">
        <v>63</v>
      </c>
      <c r="B3933" t="s">
        <v>64</v>
      </c>
      <c r="C3933" t="s">
        <v>9</v>
      </c>
      <c r="D3933" t="str">
        <f t="shared" si="61"/>
        <v>OUTFLOWS</v>
      </c>
      <c r="E3933" t="s">
        <v>116</v>
      </c>
      <c r="F3933" t="s">
        <v>117</v>
      </c>
      <c r="G3933" t="s">
        <v>2965</v>
      </c>
      <c r="H3933" t="s">
        <v>2966</v>
      </c>
      <c r="I3933" t="s">
        <v>4874</v>
      </c>
      <c r="J3933" t="s">
        <v>4875</v>
      </c>
      <c r="K3933" t="s">
        <v>5038</v>
      </c>
      <c r="L3933" t="s">
        <v>2986</v>
      </c>
      <c r="M3933" s="17">
        <f>VLOOKUP($K3933,[1]Budget!$V:$AE,5,0)*IF($C3933="1 - Revenues",1,IF(AND($C3933="5 - Transfers",MID(I3933,15,1)="4"),1,-1))</f>
        <v>0</v>
      </c>
      <c r="N3933" s="17">
        <f>VLOOKUP($K3933,[1]Budget!$V:$AE,6,0)*IF($C3933="1 - Revenues",1,IF(AND($C3933="5 - Transfers",MID(J3933,15,1)="4"),1,-1))</f>
        <v>0</v>
      </c>
      <c r="O3933" s="17">
        <f>IFERROR(IF(RIGHT(LEFT(K3933,15),1)="4",VLOOKUP(K3933,'[1]Budget Worksheet'!A:B,2,0),-1*VLOOKUP(K3933,'[1]Budget Worksheet'!A:B,2,0)),0)</f>
        <v>-32000</v>
      </c>
      <c r="P3933" s="17">
        <f>VLOOKUP($K3933,[1]Budget!$V:$AE,8,0)*IF($C3933="1 - Revenues",1,IF(AND($C3933="5 - Transfers",MID($K3933,15,1)="4"),1,-1))</f>
        <v>-32000</v>
      </c>
      <c r="Q3933" s="17">
        <f>VLOOKUP($K3933,[1]Budget!$V:$AE,10,0)*IF($C3933="1 - Revenues",1,IF(AND($C3933="5 - Transfers",MID(K3933,15,1)="4"),1,-1))</f>
        <v>0</v>
      </c>
      <c r="S3933" s="18" t="b">
        <f>IF(LEFT(C3933,1)="1",1,-1)*SUMIF([1]Budget!V:V,'Budget Worksheet for Pivot Tabl'!K3933,[1]Budget!AC:AC)=P3933</f>
        <v>1</v>
      </c>
    </row>
    <row r="3934" spans="1:19" x14ac:dyDescent="0.25">
      <c r="A3934" t="s">
        <v>63</v>
      </c>
      <c r="B3934" t="s">
        <v>64</v>
      </c>
      <c r="C3934" t="s">
        <v>9</v>
      </c>
      <c r="D3934" t="str">
        <f t="shared" si="61"/>
        <v>OUTFLOWS</v>
      </c>
      <c r="E3934" t="s">
        <v>116</v>
      </c>
      <c r="F3934" t="s">
        <v>117</v>
      </c>
      <c r="G3934" t="s">
        <v>2965</v>
      </c>
      <c r="H3934" t="s">
        <v>2966</v>
      </c>
      <c r="I3934" t="s">
        <v>4874</v>
      </c>
      <c r="J3934" t="s">
        <v>4875</v>
      </c>
      <c r="K3934" t="s">
        <v>5039</v>
      </c>
      <c r="L3934" t="s">
        <v>2980</v>
      </c>
      <c r="M3934" s="17">
        <f>VLOOKUP($K3934,[1]Budget!$V:$AE,5,0)*IF($C3934="1 - Revenues",1,IF(AND($C3934="5 - Transfers",MID(I3934,15,1)="4"),1,-1))</f>
        <v>0</v>
      </c>
      <c r="N3934" s="17">
        <f>VLOOKUP($K3934,[1]Budget!$V:$AE,6,0)*IF($C3934="1 - Revenues",1,IF(AND($C3934="5 - Transfers",MID(J3934,15,1)="4"),1,-1))</f>
        <v>0</v>
      </c>
      <c r="O3934" s="17">
        <f>IFERROR(IF(RIGHT(LEFT(K3934,15),1)="4",VLOOKUP(K3934,'[1]Budget Worksheet'!A:B,2,0),-1*VLOOKUP(K3934,'[1]Budget Worksheet'!A:B,2,0)),0)</f>
        <v>-3000</v>
      </c>
      <c r="P3934" s="17">
        <f>VLOOKUP($K3934,[1]Budget!$V:$AE,8,0)*IF($C3934="1 - Revenues",1,IF(AND($C3934="5 - Transfers",MID($K3934,15,1)="4"),1,-1))</f>
        <v>-3000</v>
      </c>
      <c r="Q3934" s="17">
        <f>VLOOKUP($K3934,[1]Budget!$V:$AE,10,0)*IF($C3934="1 - Revenues",1,IF(AND($C3934="5 - Transfers",MID(K3934,15,1)="4"),1,-1))</f>
        <v>0</v>
      </c>
      <c r="S3934" s="18" t="b">
        <f>IF(LEFT(C3934,1)="1",1,-1)*SUMIF([1]Budget!V:V,'Budget Worksheet for Pivot Tabl'!K3934,[1]Budget!AC:AC)=P3934</f>
        <v>1</v>
      </c>
    </row>
    <row r="3935" spans="1:19" x14ac:dyDescent="0.25">
      <c r="A3935" t="s">
        <v>63</v>
      </c>
      <c r="B3935" t="s">
        <v>64</v>
      </c>
      <c r="C3935" t="s">
        <v>9</v>
      </c>
      <c r="D3935" t="str">
        <f t="shared" si="61"/>
        <v>OUTFLOWS</v>
      </c>
      <c r="E3935" t="s">
        <v>116</v>
      </c>
      <c r="F3935" t="s">
        <v>117</v>
      </c>
      <c r="G3935" t="s">
        <v>2965</v>
      </c>
      <c r="H3935" t="s">
        <v>2966</v>
      </c>
      <c r="I3935" t="s">
        <v>4874</v>
      </c>
      <c r="J3935" t="s">
        <v>4875</v>
      </c>
      <c r="K3935" t="s">
        <v>5040</v>
      </c>
      <c r="L3935" t="s">
        <v>2950</v>
      </c>
      <c r="M3935" s="17">
        <f>VLOOKUP($K3935,[1]Budget!$V:$AE,5,0)*IF($C3935="1 - Revenues",1,IF(AND($C3935="5 - Transfers",MID(I3935,15,1)="4"),1,-1))</f>
        <v>0</v>
      </c>
      <c r="N3935" s="17">
        <f>VLOOKUP($K3935,[1]Budget!$V:$AE,6,0)*IF($C3935="1 - Revenues",1,IF(AND($C3935="5 - Transfers",MID(J3935,15,1)="4"),1,-1))</f>
        <v>0</v>
      </c>
      <c r="O3935" s="17">
        <f>IFERROR(IF(RIGHT(LEFT(K3935,15),1)="4",VLOOKUP(K3935,'[1]Budget Worksheet'!A:B,2,0),-1*VLOOKUP(K3935,'[1]Budget Worksheet'!A:B,2,0)),0)</f>
        <v>-7000</v>
      </c>
      <c r="P3935" s="17">
        <f>VLOOKUP($K3935,[1]Budget!$V:$AE,8,0)*IF($C3935="1 - Revenues",1,IF(AND($C3935="5 - Transfers",MID($K3935,15,1)="4"),1,-1))</f>
        <v>-7000</v>
      </c>
      <c r="Q3935" s="17">
        <f>VLOOKUP($K3935,[1]Budget!$V:$AE,10,0)*IF($C3935="1 - Revenues",1,IF(AND($C3935="5 - Transfers",MID(K3935,15,1)="4"),1,-1))</f>
        <v>0</v>
      </c>
      <c r="S3935" s="18" t="b">
        <f>IF(LEFT(C3935,1)="1",1,-1)*SUMIF([1]Budget!V:V,'Budget Worksheet for Pivot Tabl'!K3935,[1]Budget!AC:AC)=P3935</f>
        <v>1</v>
      </c>
    </row>
    <row r="3936" spans="1:19" x14ac:dyDescent="0.25">
      <c r="A3936" t="s">
        <v>63</v>
      </c>
      <c r="B3936" t="s">
        <v>64</v>
      </c>
      <c r="C3936" t="s">
        <v>9</v>
      </c>
      <c r="D3936" t="str">
        <f t="shared" si="61"/>
        <v>OUTFLOWS</v>
      </c>
      <c r="E3936" t="s">
        <v>116</v>
      </c>
      <c r="F3936" t="s">
        <v>117</v>
      </c>
      <c r="G3936" t="s">
        <v>2965</v>
      </c>
      <c r="H3936" t="s">
        <v>2966</v>
      </c>
      <c r="I3936" t="s">
        <v>4874</v>
      </c>
      <c r="J3936" t="s">
        <v>4875</v>
      </c>
      <c r="K3936" t="s">
        <v>5041</v>
      </c>
      <c r="L3936" t="s">
        <v>2484</v>
      </c>
      <c r="M3936" s="17">
        <f>VLOOKUP($K3936,[1]Budget!$V:$AE,5,0)*IF($C3936="1 - Revenues",1,IF(AND($C3936="5 - Transfers",MID(I3936,15,1)="4"),1,-1))</f>
        <v>0</v>
      </c>
      <c r="N3936" s="17">
        <f>VLOOKUP($K3936,[1]Budget!$V:$AE,6,0)*IF($C3936="1 - Revenues",1,IF(AND($C3936="5 - Transfers",MID(J3936,15,1)="4"),1,-1))</f>
        <v>0</v>
      </c>
      <c r="O3936" s="17">
        <f>IFERROR(IF(RIGHT(LEFT(K3936,15),1)="4",VLOOKUP(K3936,'[1]Budget Worksheet'!A:B,2,0),-1*VLOOKUP(K3936,'[1]Budget Worksheet'!A:B,2,0)),0)</f>
        <v>-4720</v>
      </c>
      <c r="P3936" s="17">
        <f>VLOOKUP($K3936,[1]Budget!$V:$AE,8,0)*IF($C3936="1 - Revenues",1,IF(AND($C3936="5 - Transfers",MID($K3936,15,1)="4"),1,-1))</f>
        <v>-4720</v>
      </c>
      <c r="Q3936" s="17">
        <f>VLOOKUP($K3936,[1]Budget!$V:$AE,10,0)*IF($C3936="1 - Revenues",1,IF(AND($C3936="5 - Transfers",MID(K3936,15,1)="4"),1,-1))</f>
        <v>0</v>
      </c>
      <c r="S3936" s="18" t="b">
        <f>IF(LEFT(C3936,1)="1",1,-1)*SUMIF([1]Budget!V:V,'Budget Worksheet for Pivot Tabl'!K3936,[1]Budget!AC:AC)=P3936</f>
        <v>1</v>
      </c>
    </row>
    <row r="3937" spans="1:19" x14ac:dyDescent="0.25">
      <c r="A3937" t="s">
        <v>63</v>
      </c>
      <c r="B3937" t="s">
        <v>64</v>
      </c>
      <c r="C3937" t="s">
        <v>9</v>
      </c>
      <c r="D3937" t="str">
        <f t="shared" si="61"/>
        <v>OUTFLOWS</v>
      </c>
      <c r="E3937" t="s">
        <v>116</v>
      </c>
      <c r="F3937" t="s">
        <v>117</v>
      </c>
      <c r="G3937" t="s">
        <v>2965</v>
      </c>
      <c r="H3937" t="s">
        <v>2966</v>
      </c>
      <c r="I3937" t="s">
        <v>4874</v>
      </c>
      <c r="J3937" t="s">
        <v>4875</v>
      </c>
      <c r="K3937" t="s">
        <v>5042</v>
      </c>
      <c r="L3937" t="s">
        <v>723</v>
      </c>
      <c r="M3937" s="17">
        <f>VLOOKUP($K3937,[1]Budget!$V:$AE,5,0)*IF($C3937="1 - Revenues",1,IF(AND($C3937="5 - Transfers",MID(I3937,15,1)="4"),1,-1))</f>
        <v>0</v>
      </c>
      <c r="N3937" s="17">
        <f>VLOOKUP($K3937,[1]Budget!$V:$AE,6,0)*IF($C3937="1 - Revenues",1,IF(AND($C3937="5 - Transfers",MID(J3937,15,1)="4"),1,-1))</f>
        <v>0</v>
      </c>
      <c r="O3937" s="17">
        <f>IFERROR(IF(RIGHT(LEFT(K3937,15),1)="4",VLOOKUP(K3937,'[1]Budget Worksheet'!A:B,2,0),-1*VLOOKUP(K3937,'[1]Budget Worksheet'!A:B,2,0)),0)</f>
        <v>0</v>
      </c>
      <c r="P3937" s="17">
        <f>VLOOKUP($K3937,[1]Budget!$V:$AE,8,0)*IF($C3937="1 - Revenues",1,IF(AND($C3937="5 - Transfers",MID($K3937,15,1)="4"),1,-1))</f>
        <v>-2200</v>
      </c>
      <c r="Q3937" s="17">
        <f>VLOOKUP($K3937,[1]Budget!$V:$AE,10,0)*IF($C3937="1 - Revenues",1,IF(AND($C3937="5 - Transfers",MID(K3937,15,1)="4"),1,-1))</f>
        <v>-2200</v>
      </c>
      <c r="S3937" s="18" t="b">
        <f>IF(LEFT(C3937,1)="1",1,-1)*SUMIF([1]Budget!V:V,'Budget Worksheet for Pivot Tabl'!K3937,[1]Budget!AC:AC)=P3937</f>
        <v>1</v>
      </c>
    </row>
    <row r="3938" spans="1:19" x14ac:dyDescent="0.25">
      <c r="A3938" t="s">
        <v>63</v>
      </c>
      <c r="B3938" t="s">
        <v>64</v>
      </c>
      <c r="C3938" t="s">
        <v>9</v>
      </c>
      <c r="D3938" t="str">
        <f t="shared" si="61"/>
        <v>OUTFLOWS</v>
      </c>
      <c r="E3938" t="s">
        <v>116</v>
      </c>
      <c r="F3938" t="s">
        <v>117</v>
      </c>
      <c r="G3938" t="s">
        <v>2965</v>
      </c>
      <c r="H3938" t="s">
        <v>2966</v>
      </c>
      <c r="I3938" t="s">
        <v>4874</v>
      </c>
      <c r="J3938" t="s">
        <v>4875</v>
      </c>
      <c r="K3938" t="s">
        <v>5043</v>
      </c>
      <c r="L3938" t="s">
        <v>1398</v>
      </c>
      <c r="M3938" s="17">
        <f>VLOOKUP($K3938,[1]Budget!$V:$AE,5,0)*IF($C3938="1 - Revenues",1,IF(AND($C3938="5 - Transfers",MID(I3938,15,1)="4"),1,-1))</f>
        <v>0</v>
      </c>
      <c r="N3938" s="17">
        <f>VLOOKUP($K3938,[1]Budget!$V:$AE,6,0)*IF($C3938="1 - Revenues",1,IF(AND($C3938="5 - Transfers",MID(J3938,15,1)="4"),1,-1))</f>
        <v>0</v>
      </c>
      <c r="O3938" s="17">
        <f>IFERROR(IF(RIGHT(LEFT(K3938,15),1)="4",VLOOKUP(K3938,'[1]Budget Worksheet'!A:B,2,0),-1*VLOOKUP(K3938,'[1]Budget Worksheet'!A:B,2,0)),0)</f>
        <v>-7000</v>
      </c>
      <c r="P3938" s="17">
        <f>VLOOKUP($K3938,[1]Budget!$V:$AE,8,0)*IF($C3938="1 - Revenues",1,IF(AND($C3938="5 - Transfers",MID($K3938,15,1)="4"),1,-1))</f>
        <v>-7000</v>
      </c>
      <c r="Q3938" s="17">
        <f>VLOOKUP($K3938,[1]Budget!$V:$AE,10,0)*IF($C3938="1 - Revenues",1,IF(AND($C3938="5 - Transfers",MID(K3938,15,1)="4"),1,-1))</f>
        <v>0</v>
      </c>
      <c r="S3938" s="18" t="b">
        <f>IF(LEFT(C3938,1)="1",1,-1)*SUMIF([1]Budget!V:V,'Budget Worksheet for Pivot Tabl'!K3938,[1]Budget!AC:AC)=P3938</f>
        <v>1</v>
      </c>
    </row>
    <row r="3939" spans="1:19" x14ac:dyDescent="0.25">
      <c r="A3939" t="s">
        <v>63</v>
      </c>
      <c r="B3939" t="s">
        <v>64</v>
      </c>
      <c r="C3939" t="s">
        <v>10</v>
      </c>
      <c r="D3939" t="str">
        <f t="shared" si="61"/>
        <v>OUTFLOWS</v>
      </c>
      <c r="E3939" t="s">
        <v>116</v>
      </c>
      <c r="F3939" t="s">
        <v>117</v>
      </c>
      <c r="G3939" t="s">
        <v>2965</v>
      </c>
      <c r="H3939" t="s">
        <v>2966</v>
      </c>
      <c r="I3939" t="s">
        <v>4874</v>
      </c>
      <c r="J3939" t="s">
        <v>4875</v>
      </c>
      <c r="K3939" t="s">
        <v>5044</v>
      </c>
      <c r="L3939" t="s">
        <v>3589</v>
      </c>
      <c r="M3939" s="17">
        <f>VLOOKUP($K3939,[1]Budget!$V:$AE,5,0)*IF($C3939="1 - Revenues",1,IF(AND($C3939="5 - Transfers",MID(I3939,15,1)="4"),1,-1))</f>
        <v>0</v>
      </c>
      <c r="N3939" s="17">
        <f>VLOOKUP($K3939,[1]Budget!$V:$AE,6,0)*IF($C3939="1 - Revenues",1,IF(AND($C3939="5 - Transfers",MID(J3939,15,1)="4"),1,-1))</f>
        <v>0</v>
      </c>
      <c r="O3939" s="17">
        <f>IFERROR(IF(RIGHT(LEFT(K3939,15),1)="4",VLOOKUP(K3939,'[1]Budget Worksheet'!A:B,2,0),-1*VLOOKUP(K3939,'[1]Budget Worksheet'!A:B,2,0)),0)</f>
        <v>-53835</v>
      </c>
      <c r="P3939" s="17">
        <f>VLOOKUP($K3939,[1]Budget!$V:$AE,8,0)*IF($C3939="1 - Revenues",1,IF(AND($C3939="5 - Transfers",MID($K3939,15,1)="4"),1,-1))</f>
        <v>-53835</v>
      </c>
      <c r="Q3939" s="17">
        <f>VLOOKUP($K3939,[1]Budget!$V:$AE,10,0)*IF($C3939="1 - Revenues",1,IF(AND($C3939="5 - Transfers",MID(K3939,15,1)="4"),1,-1))</f>
        <v>0</v>
      </c>
      <c r="S3939" s="18" t="b">
        <f>IF(LEFT(C3939,1)="1",1,-1)*SUMIF([1]Budget!V:V,'Budget Worksheet for Pivot Tabl'!K3939,[1]Budget!AC:AC)=P3939</f>
        <v>1</v>
      </c>
    </row>
    <row r="3940" spans="1:19" x14ac:dyDescent="0.25">
      <c r="A3940" t="s">
        <v>63</v>
      </c>
      <c r="B3940" t="s">
        <v>64</v>
      </c>
      <c r="C3940" t="s">
        <v>7</v>
      </c>
      <c r="D3940" t="str">
        <f t="shared" si="61"/>
        <v>INFLOWS</v>
      </c>
      <c r="E3940" t="s">
        <v>116</v>
      </c>
      <c r="F3940" t="s">
        <v>117</v>
      </c>
      <c r="G3940" t="s">
        <v>2965</v>
      </c>
      <c r="H3940" t="s">
        <v>2966</v>
      </c>
      <c r="I3940" t="s">
        <v>4887</v>
      </c>
      <c r="J3940" t="s">
        <v>4888</v>
      </c>
      <c r="K3940" t="s">
        <v>5045</v>
      </c>
      <c r="L3940" t="s">
        <v>4731</v>
      </c>
      <c r="M3940" s="17">
        <f>VLOOKUP($K3940,[1]Budget!$V:$AE,5,0)*IF($C3940="1 - Revenues",1,IF(AND($C3940="5 - Transfers",MID(I3940,15,1)="4"),1,-1))</f>
        <v>0</v>
      </c>
      <c r="N3940" s="17">
        <f>VLOOKUP($K3940,[1]Budget!$V:$AE,6,0)*IF($C3940="1 - Revenues",1,IF(AND($C3940="5 - Transfers",MID(J3940,15,1)="4"),1,-1))</f>
        <v>0</v>
      </c>
      <c r="O3940" s="17">
        <f>IFERROR(IF(RIGHT(LEFT(K3940,15),1)="4",VLOOKUP(K3940,'[1]Budget Worksheet'!A:B,2,0),-1*VLOOKUP(K3940,'[1]Budget Worksheet'!A:B,2,0)),0)</f>
        <v>101432</v>
      </c>
      <c r="P3940" s="17">
        <f>VLOOKUP($K3940,[1]Budget!$V:$AE,8,0)*IF($C3940="1 - Revenues",1,IF(AND($C3940="5 - Transfers",MID($K3940,15,1)="4"),1,-1))</f>
        <v>101432</v>
      </c>
      <c r="Q3940" s="17">
        <f>VLOOKUP($K3940,[1]Budget!$V:$AE,10,0)*IF($C3940="1 - Revenues",1,IF(AND($C3940="5 - Transfers",MID(K3940,15,1)="4"),1,-1))</f>
        <v>0</v>
      </c>
      <c r="S3940" s="18" t="b">
        <f>IF(LEFT(C3940,1)="1",1,-1)*SUMIF([1]Budget!V:V,'Budget Worksheet for Pivot Tabl'!K3940,[1]Budget!AC:AC)=P3940</f>
        <v>1</v>
      </c>
    </row>
    <row r="3941" spans="1:19" x14ac:dyDescent="0.25">
      <c r="A3941" t="s">
        <v>63</v>
      </c>
      <c r="B3941" t="s">
        <v>64</v>
      </c>
      <c r="C3941" t="s">
        <v>9</v>
      </c>
      <c r="D3941" t="str">
        <f t="shared" si="61"/>
        <v>OUTFLOWS</v>
      </c>
      <c r="E3941" t="s">
        <v>116</v>
      </c>
      <c r="F3941" t="s">
        <v>117</v>
      </c>
      <c r="G3941" t="s">
        <v>2965</v>
      </c>
      <c r="H3941" t="s">
        <v>2966</v>
      </c>
      <c r="I3941" t="s">
        <v>4887</v>
      </c>
      <c r="J3941" t="s">
        <v>4888</v>
      </c>
      <c r="K3941" t="s">
        <v>5046</v>
      </c>
      <c r="L3941" t="s">
        <v>482</v>
      </c>
      <c r="M3941" s="17">
        <f>VLOOKUP($K3941,[1]Budget!$V:$AE,5,0)*IF($C3941="1 - Revenues",1,IF(AND($C3941="5 - Transfers",MID(I3941,15,1)="4"),1,-1))</f>
        <v>0</v>
      </c>
      <c r="N3941" s="17">
        <f>VLOOKUP($K3941,[1]Budget!$V:$AE,6,0)*IF($C3941="1 - Revenues",1,IF(AND($C3941="5 - Transfers",MID(J3941,15,1)="4"),1,-1))</f>
        <v>0</v>
      </c>
      <c r="O3941" s="17">
        <f>IFERROR(IF(RIGHT(LEFT(K3941,15),1)="4",VLOOKUP(K3941,'[1]Budget Worksheet'!A:B,2,0),-1*VLOOKUP(K3941,'[1]Budget Worksheet'!A:B,2,0)),0)</f>
        <v>-8000</v>
      </c>
      <c r="P3941" s="17">
        <f>VLOOKUP($K3941,[1]Budget!$V:$AE,8,0)*IF($C3941="1 - Revenues",1,IF(AND($C3941="5 - Transfers",MID($K3941,15,1)="4"),1,-1))</f>
        <v>-8000</v>
      </c>
      <c r="Q3941" s="17">
        <f>VLOOKUP($K3941,[1]Budget!$V:$AE,10,0)*IF($C3941="1 - Revenues",1,IF(AND($C3941="5 - Transfers",MID(K3941,15,1)="4"),1,-1))</f>
        <v>0</v>
      </c>
      <c r="S3941" s="18" t="b">
        <f>IF(LEFT(C3941,1)="1",1,-1)*SUMIF([1]Budget!V:V,'Budget Worksheet for Pivot Tabl'!K3941,[1]Budget!AC:AC)=P3941</f>
        <v>1</v>
      </c>
    </row>
    <row r="3942" spans="1:19" x14ac:dyDescent="0.25">
      <c r="A3942" t="s">
        <v>63</v>
      </c>
      <c r="B3942" t="s">
        <v>64</v>
      </c>
      <c r="C3942" t="s">
        <v>9</v>
      </c>
      <c r="D3942" t="str">
        <f t="shared" si="61"/>
        <v>OUTFLOWS</v>
      </c>
      <c r="E3942" t="s">
        <v>116</v>
      </c>
      <c r="F3942" t="s">
        <v>117</v>
      </c>
      <c r="G3942" t="s">
        <v>2965</v>
      </c>
      <c r="H3942" t="s">
        <v>2966</v>
      </c>
      <c r="I3942" t="s">
        <v>4887</v>
      </c>
      <c r="J3942" t="s">
        <v>4888</v>
      </c>
      <c r="K3942" t="s">
        <v>5047</v>
      </c>
      <c r="L3942" t="s">
        <v>2986</v>
      </c>
      <c r="M3942" s="17">
        <f>VLOOKUP($K3942,[1]Budget!$V:$AE,5,0)*IF($C3942="1 - Revenues",1,IF(AND($C3942="5 - Transfers",MID(I3942,15,1)="4"),1,-1))</f>
        <v>0</v>
      </c>
      <c r="N3942" s="17">
        <f>VLOOKUP($K3942,[1]Budget!$V:$AE,6,0)*IF($C3942="1 - Revenues",1,IF(AND($C3942="5 - Transfers",MID(J3942,15,1)="4"),1,-1))</f>
        <v>0</v>
      </c>
      <c r="O3942" s="17">
        <f>IFERROR(IF(RIGHT(LEFT(K3942,15),1)="4",VLOOKUP(K3942,'[1]Budget Worksheet'!A:B,2,0),-1*VLOOKUP(K3942,'[1]Budget Worksheet'!A:B,2,0)),0)</f>
        <v>-40000</v>
      </c>
      <c r="P3942" s="17">
        <f>VLOOKUP($K3942,[1]Budget!$V:$AE,8,0)*IF($C3942="1 - Revenues",1,IF(AND($C3942="5 - Transfers",MID($K3942,15,1)="4"),1,-1))</f>
        <v>-40000</v>
      </c>
      <c r="Q3942" s="17">
        <f>VLOOKUP($K3942,[1]Budget!$V:$AE,10,0)*IF($C3942="1 - Revenues",1,IF(AND($C3942="5 - Transfers",MID(K3942,15,1)="4"),1,-1))</f>
        <v>0</v>
      </c>
      <c r="S3942" s="18" t="b">
        <f>IF(LEFT(C3942,1)="1",1,-1)*SUMIF([1]Budget!V:V,'Budget Worksheet for Pivot Tabl'!K3942,[1]Budget!AC:AC)=P3942</f>
        <v>1</v>
      </c>
    </row>
    <row r="3943" spans="1:19" x14ac:dyDescent="0.25">
      <c r="A3943" t="s">
        <v>63</v>
      </c>
      <c r="B3943" t="s">
        <v>64</v>
      </c>
      <c r="C3943" t="s">
        <v>9</v>
      </c>
      <c r="D3943" t="str">
        <f t="shared" si="61"/>
        <v>OUTFLOWS</v>
      </c>
      <c r="E3943" t="s">
        <v>116</v>
      </c>
      <c r="F3943" t="s">
        <v>117</v>
      </c>
      <c r="G3943" t="s">
        <v>2965</v>
      </c>
      <c r="H3943" t="s">
        <v>2966</v>
      </c>
      <c r="I3943" t="s">
        <v>4887</v>
      </c>
      <c r="J3943" t="s">
        <v>4888</v>
      </c>
      <c r="K3943" t="s">
        <v>5048</v>
      </c>
      <c r="L3943" t="s">
        <v>2980</v>
      </c>
      <c r="M3943" s="17">
        <f>VLOOKUP($K3943,[1]Budget!$V:$AE,5,0)*IF($C3943="1 - Revenues",1,IF(AND($C3943="5 - Transfers",MID(I3943,15,1)="4"),1,-1))</f>
        <v>0</v>
      </c>
      <c r="N3943" s="17">
        <f>VLOOKUP($K3943,[1]Budget!$V:$AE,6,0)*IF($C3943="1 - Revenues",1,IF(AND($C3943="5 - Transfers",MID(J3943,15,1)="4"),1,-1))</f>
        <v>0</v>
      </c>
      <c r="O3943" s="17">
        <f>IFERROR(IF(RIGHT(LEFT(K3943,15),1)="4",VLOOKUP(K3943,'[1]Budget Worksheet'!A:B,2,0),-1*VLOOKUP(K3943,'[1]Budget Worksheet'!A:B,2,0)),0)</f>
        <v>-4500</v>
      </c>
      <c r="P3943" s="17">
        <f>VLOOKUP($K3943,[1]Budget!$V:$AE,8,0)*IF($C3943="1 - Revenues",1,IF(AND($C3943="5 - Transfers",MID($K3943,15,1)="4"),1,-1))</f>
        <v>-4500</v>
      </c>
      <c r="Q3943" s="17">
        <f>VLOOKUP($K3943,[1]Budget!$V:$AE,10,0)*IF($C3943="1 - Revenues",1,IF(AND($C3943="5 - Transfers",MID(K3943,15,1)="4"),1,-1))</f>
        <v>0</v>
      </c>
      <c r="S3943" s="18" t="b">
        <f>IF(LEFT(C3943,1)="1",1,-1)*SUMIF([1]Budget!V:V,'Budget Worksheet for Pivot Tabl'!K3943,[1]Budget!AC:AC)=P3943</f>
        <v>1</v>
      </c>
    </row>
    <row r="3944" spans="1:19" x14ac:dyDescent="0.25">
      <c r="A3944" t="s">
        <v>63</v>
      </c>
      <c r="B3944" t="s">
        <v>64</v>
      </c>
      <c r="C3944" t="s">
        <v>9</v>
      </c>
      <c r="D3944" t="str">
        <f t="shared" si="61"/>
        <v>OUTFLOWS</v>
      </c>
      <c r="E3944" t="s">
        <v>116</v>
      </c>
      <c r="F3944" t="s">
        <v>117</v>
      </c>
      <c r="G3944" t="s">
        <v>2965</v>
      </c>
      <c r="H3944" t="s">
        <v>2966</v>
      </c>
      <c r="I3944" t="s">
        <v>4887</v>
      </c>
      <c r="J3944" t="s">
        <v>4888</v>
      </c>
      <c r="K3944" t="s">
        <v>5049</v>
      </c>
      <c r="L3944" t="s">
        <v>2950</v>
      </c>
      <c r="M3944" s="17">
        <f>VLOOKUP($K3944,[1]Budget!$V:$AE,5,0)*IF($C3944="1 - Revenues",1,IF(AND($C3944="5 - Transfers",MID(I3944,15,1)="4"),1,-1))</f>
        <v>0</v>
      </c>
      <c r="N3944" s="17">
        <f>VLOOKUP($K3944,[1]Budget!$V:$AE,6,0)*IF($C3944="1 - Revenues",1,IF(AND($C3944="5 - Transfers",MID(J3944,15,1)="4"),1,-1))</f>
        <v>0</v>
      </c>
      <c r="O3944" s="17">
        <f>IFERROR(IF(RIGHT(LEFT(K3944,15),1)="4",VLOOKUP(K3944,'[1]Budget Worksheet'!A:B,2,0),-1*VLOOKUP(K3944,'[1]Budget Worksheet'!A:B,2,0)),0)</f>
        <v>-8000</v>
      </c>
      <c r="P3944" s="17">
        <f>VLOOKUP($K3944,[1]Budget!$V:$AE,8,0)*IF($C3944="1 - Revenues",1,IF(AND($C3944="5 - Transfers",MID($K3944,15,1)="4"),1,-1))</f>
        <v>-8000</v>
      </c>
      <c r="Q3944" s="17">
        <f>VLOOKUP($K3944,[1]Budget!$V:$AE,10,0)*IF($C3944="1 - Revenues",1,IF(AND($C3944="5 - Transfers",MID(K3944,15,1)="4"),1,-1))</f>
        <v>0</v>
      </c>
      <c r="S3944" s="18" t="b">
        <f>IF(LEFT(C3944,1)="1",1,-1)*SUMIF([1]Budget!V:V,'Budget Worksheet for Pivot Tabl'!K3944,[1]Budget!AC:AC)=P3944</f>
        <v>1</v>
      </c>
    </row>
    <row r="3945" spans="1:19" x14ac:dyDescent="0.25">
      <c r="A3945" t="s">
        <v>63</v>
      </c>
      <c r="B3945" t="s">
        <v>64</v>
      </c>
      <c r="C3945" t="s">
        <v>9</v>
      </c>
      <c r="D3945" t="str">
        <f t="shared" si="61"/>
        <v>OUTFLOWS</v>
      </c>
      <c r="E3945" t="s">
        <v>116</v>
      </c>
      <c r="F3945" t="s">
        <v>117</v>
      </c>
      <c r="G3945" t="s">
        <v>2965</v>
      </c>
      <c r="H3945" t="s">
        <v>2966</v>
      </c>
      <c r="I3945" t="s">
        <v>4887</v>
      </c>
      <c r="J3945" t="s">
        <v>4888</v>
      </c>
      <c r="K3945" t="s">
        <v>5050</v>
      </c>
      <c r="L3945" t="s">
        <v>2484</v>
      </c>
      <c r="M3945" s="17">
        <f>VLOOKUP($K3945,[1]Budget!$V:$AE,5,0)*IF($C3945="1 - Revenues",1,IF(AND($C3945="5 - Transfers",MID(I3945,15,1)="4"),1,-1))</f>
        <v>0</v>
      </c>
      <c r="N3945" s="17">
        <f>VLOOKUP($K3945,[1]Budget!$V:$AE,6,0)*IF($C3945="1 - Revenues",1,IF(AND($C3945="5 - Transfers",MID(J3945,15,1)="4"),1,-1))</f>
        <v>0</v>
      </c>
      <c r="O3945" s="17">
        <f>IFERROR(IF(RIGHT(LEFT(K3945,15),1)="4",VLOOKUP(K3945,'[1]Budget Worksheet'!A:B,2,0),-1*VLOOKUP(K3945,'[1]Budget Worksheet'!A:B,2,0)),0)</f>
        <v>-4720</v>
      </c>
      <c r="P3945" s="17">
        <f>VLOOKUP($K3945,[1]Budget!$V:$AE,8,0)*IF($C3945="1 - Revenues",1,IF(AND($C3945="5 - Transfers",MID($K3945,15,1)="4"),1,-1))</f>
        <v>-4720</v>
      </c>
      <c r="Q3945" s="17">
        <f>VLOOKUP($K3945,[1]Budget!$V:$AE,10,0)*IF($C3945="1 - Revenues",1,IF(AND($C3945="5 - Transfers",MID(K3945,15,1)="4"),1,-1))</f>
        <v>0</v>
      </c>
      <c r="S3945" s="18" t="b">
        <f>IF(LEFT(C3945,1)="1",1,-1)*SUMIF([1]Budget!V:V,'Budget Worksheet for Pivot Tabl'!K3945,[1]Budget!AC:AC)=P3945</f>
        <v>1</v>
      </c>
    </row>
    <row r="3946" spans="1:19" x14ac:dyDescent="0.25">
      <c r="A3946" t="s">
        <v>63</v>
      </c>
      <c r="B3946" t="s">
        <v>64</v>
      </c>
      <c r="C3946" t="s">
        <v>9</v>
      </c>
      <c r="D3946" t="str">
        <f t="shared" si="61"/>
        <v>OUTFLOWS</v>
      </c>
      <c r="E3946" t="s">
        <v>116</v>
      </c>
      <c r="F3946" t="s">
        <v>117</v>
      </c>
      <c r="G3946" t="s">
        <v>2965</v>
      </c>
      <c r="H3946" t="s">
        <v>2966</v>
      </c>
      <c r="I3946" t="s">
        <v>4887</v>
      </c>
      <c r="J3946" t="s">
        <v>4888</v>
      </c>
      <c r="K3946" t="s">
        <v>5051</v>
      </c>
      <c r="L3946" t="s">
        <v>723</v>
      </c>
      <c r="M3946" s="17">
        <f>VLOOKUP($K3946,[1]Budget!$V:$AE,5,0)*IF($C3946="1 - Revenues",1,IF(AND($C3946="5 - Transfers",MID(I3946,15,1)="4"),1,-1))</f>
        <v>0</v>
      </c>
      <c r="N3946" s="17">
        <f>VLOOKUP($K3946,[1]Budget!$V:$AE,6,0)*IF($C3946="1 - Revenues",1,IF(AND($C3946="5 - Transfers",MID(J3946,15,1)="4"),1,-1))</f>
        <v>0</v>
      </c>
      <c r="O3946" s="17">
        <f>IFERROR(IF(RIGHT(LEFT(K3946,15),1)="4",VLOOKUP(K3946,'[1]Budget Worksheet'!A:B,2,0),-1*VLOOKUP(K3946,'[1]Budget Worksheet'!A:B,2,0)),0)</f>
        <v>0</v>
      </c>
      <c r="P3946" s="17">
        <f>VLOOKUP($K3946,[1]Budget!$V:$AE,8,0)*IF($C3946="1 - Revenues",1,IF(AND($C3946="5 - Transfers",MID($K3946,15,1)="4"),1,-1))</f>
        <v>-1800</v>
      </c>
      <c r="Q3946" s="17">
        <f>VLOOKUP($K3946,[1]Budget!$V:$AE,10,0)*IF($C3946="1 - Revenues",1,IF(AND($C3946="5 - Transfers",MID(K3946,15,1)="4"),1,-1))</f>
        <v>-1800</v>
      </c>
      <c r="S3946" s="18" t="b">
        <f>IF(LEFT(C3946,1)="1",1,-1)*SUMIF([1]Budget!V:V,'Budget Worksheet for Pivot Tabl'!K3946,[1]Budget!AC:AC)=P3946</f>
        <v>1</v>
      </c>
    </row>
    <row r="3947" spans="1:19" x14ac:dyDescent="0.25">
      <c r="A3947" t="s">
        <v>63</v>
      </c>
      <c r="B3947" t="s">
        <v>64</v>
      </c>
      <c r="C3947" t="s">
        <v>9</v>
      </c>
      <c r="D3947" t="str">
        <f t="shared" si="61"/>
        <v>OUTFLOWS</v>
      </c>
      <c r="E3947" t="s">
        <v>116</v>
      </c>
      <c r="F3947" t="s">
        <v>117</v>
      </c>
      <c r="G3947" t="s">
        <v>2965</v>
      </c>
      <c r="H3947" t="s">
        <v>2966</v>
      </c>
      <c r="I3947" t="s">
        <v>4887</v>
      </c>
      <c r="J3947" t="s">
        <v>4888</v>
      </c>
      <c r="K3947" t="s">
        <v>5052</v>
      </c>
      <c r="L3947" t="s">
        <v>1398</v>
      </c>
      <c r="M3947" s="17">
        <f>VLOOKUP($K3947,[1]Budget!$V:$AE,5,0)*IF($C3947="1 - Revenues",1,IF(AND($C3947="5 - Transfers",MID(I3947,15,1)="4"),1,-1))</f>
        <v>0</v>
      </c>
      <c r="N3947" s="17">
        <f>VLOOKUP($K3947,[1]Budget!$V:$AE,6,0)*IF($C3947="1 - Revenues",1,IF(AND($C3947="5 - Transfers",MID(J3947,15,1)="4"),1,-1))</f>
        <v>0</v>
      </c>
      <c r="O3947" s="17">
        <f>IFERROR(IF(RIGHT(LEFT(K3947,15),1)="4",VLOOKUP(K3947,'[1]Budget Worksheet'!A:B,2,0),-1*VLOOKUP(K3947,'[1]Budget Worksheet'!A:B,2,0)),0)</f>
        <v>-8000</v>
      </c>
      <c r="P3947" s="17">
        <f>VLOOKUP($K3947,[1]Budget!$V:$AE,8,0)*IF($C3947="1 - Revenues",1,IF(AND($C3947="5 - Transfers",MID($K3947,15,1)="4"),1,-1))</f>
        <v>-8000</v>
      </c>
      <c r="Q3947" s="17">
        <f>VLOOKUP($K3947,[1]Budget!$V:$AE,10,0)*IF($C3947="1 - Revenues",1,IF(AND($C3947="5 - Transfers",MID(K3947,15,1)="4"),1,-1))</f>
        <v>0</v>
      </c>
      <c r="S3947" s="18" t="b">
        <f>IF(LEFT(C3947,1)="1",1,-1)*SUMIF([1]Budget!V:V,'Budget Worksheet for Pivot Tabl'!K3947,[1]Budget!AC:AC)=P3947</f>
        <v>1</v>
      </c>
    </row>
    <row r="3948" spans="1:19" x14ac:dyDescent="0.25">
      <c r="A3948" t="s">
        <v>63</v>
      </c>
      <c r="B3948" t="s">
        <v>64</v>
      </c>
      <c r="C3948" t="s">
        <v>10</v>
      </c>
      <c r="D3948" t="str">
        <f t="shared" si="61"/>
        <v>OUTFLOWS</v>
      </c>
      <c r="E3948" t="s">
        <v>116</v>
      </c>
      <c r="F3948" t="s">
        <v>117</v>
      </c>
      <c r="G3948" t="s">
        <v>2965</v>
      </c>
      <c r="H3948" t="s">
        <v>2966</v>
      </c>
      <c r="I3948" t="s">
        <v>4887</v>
      </c>
      <c r="J3948" t="s">
        <v>4888</v>
      </c>
      <c r="K3948" t="s">
        <v>5053</v>
      </c>
      <c r="L3948" t="s">
        <v>3589</v>
      </c>
      <c r="M3948" s="17">
        <f>VLOOKUP($K3948,[1]Budget!$V:$AE,5,0)*IF($C3948="1 - Revenues",1,IF(AND($C3948="5 - Transfers",MID(I3948,15,1)="4"),1,-1))</f>
        <v>0</v>
      </c>
      <c r="N3948" s="17">
        <f>VLOOKUP($K3948,[1]Budget!$V:$AE,6,0)*IF($C3948="1 - Revenues",1,IF(AND($C3948="5 - Transfers",MID(J3948,15,1)="4"),1,-1))</f>
        <v>0</v>
      </c>
      <c r="O3948" s="17">
        <f>IFERROR(IF(RIGHT(LEFT(K3948,15),1)="4",VLOOKUP(K3948,'[1]Budget Worksheet'!A:B,2,0),-1*VLOOKUP(K3948,'[1]Budget Worksheet'!A:B,2,0)),0)</f>
        <v>-20000</v>
      </c>
      <c r="P3948" s="17">
        <f>VLOOKUP($K3948,[1]Budget!$V:$AE,8,0)*IF($C3948="1 - Revenues",1,IF(AND($C3948="5 - Transfers",MID($K3948,15,1)="4"),1,-1))</f>
        <v>-20000</v>
      </c>
      <c r="Q3948" s="17">
        <f>VLOOKUP($K3948,[1]Budget!$V:$AE,10,0)*IF($C3948="1 - Revenues",1,IF(AND($C3948="5 - Transfers",MID(K3948,15,1)="4"),1,-1))</f>
        <v>0</v>
      </c>
      <c r="S3948" s="18" t="b">
        <f>IF(LEFT(C3948,1)="1",1,-1)*SUMIF([1]Budget!V:V,'Budget Worksheet for Pivot Tabl'!K3948,[1]Budget!AC:AC)=P3948</f>
        <v>1</v>
      </c>
    </row>
    <row r="3949" spans="1:19" x14ac:dyDescent="0.25">
      <c r="A3949" t="s">
        <v>63</v>
      </c>
      <c r="B3949" t="s">
        <v>64</v>
      </c>
      <c r="C3949" t="s">
        <v>7</v>
      </c>
      <c r="D3949" t="str">
        <f t="shared" si="61"/>
        <v>INFLOWS</v>
      </c>
      <c r="E3949" t="s">
        <v>116</v>
      </c>
      <c r="F3949" t="s">
        <v>117</v>
      </c>
      <c r="G3949" t="s">
        <v>2965</v>
      </c>
      <c r="H3949" t="s">
        <v>2966</v>
      </c>
      <c r="I3949" t="s">
        <v>4901</v>
      </c>
      <c r="J3949" t="s">
        <v>4902</v>
      </c>
      <c r="K3949" t="s">
        <v>5054</v>
      </c>
      <c r="L3949" t="s">
        <v>4731</v>
      </c>
      <c r="M3949" s="17">
        <f>VLOOKUP($K3949,[1]Budget!$V:$AE,5,0)*IF($C3949="1 - Revenues",1,IF(AND($C3949="5 - Transfers",MID(I3949,15,1)="4"),1,-1))</f>
        <v>0</v>
      </c>
      <c r="N3949" s="17">
        <f>VLOOKUP($K3949,[1]Budget!$V:$AE,6,0)*IF($C3949="1 - Revenues",1,IF(AND($C3949="5 - Transfers",MID(J3949,15,1)="4"),1,-1))</f>
        <v>0</v>
      </c>
      <c r="O3949" s="17">
        <f>IFERROR(IF(RIGHT(LEFT(K3949,15),1)="4",VLOOKUP(K3949,'[1]Budget Worksheet'!A:B,2,0),-1*VLOOKUP(K3949,'[1]Budget Worksheet'!A:B,2,0)),0)</f>
        <v>70831</v>
      </c>
      <c r="P3949" s="17">
        <f>VLOOKUP($K3949,[1]Budget!$V:$AE,8,0)*IF($C3949="1 - Revenues",1,IF(AND($C3949="5 - Transfers",MID($K3949,15,1)="4"),1,-1))</f>
        <v>70831</v>
      </c>
      <c r="Q3949" s="17">
        <f>VLOOKUP($K3949,[1]Budget!$V:$AE,10,0)*IF($C3949="1 - Revenues",1,IF(AND($C3949="5 - Transfers",MID(K3949,15,1)="4"),1,-1))</f>
        <v>0</v>
      </c>
      <c r="S3949" s="18" t="b">
        <f>IF(LEFT(C3949,1)="1",1,-1)*SUMIF([1]Budget!V:V,'Budget Worksheet for Pivot Tabl'!K3949,[1]Budget!AC:AC)=P3949</f>
        <v>1</v>
      </c>
    </row>
    <row r="3950" spans="1:19" x14ac:dyDescent="0.25">
      <c r="A3950" t="s">
        <v>63</v>
      </c>
      <c r="B3950" t="s">
        <v>64</v>
      </c>
      <c r="C3950" t="s">
        <v>9</v>
      </c>
      <c r="D3950" t="str">
        <f t="shared" si="61"/>
        <v>OUTFLOWS</v>
      </c>
      <c r="E3950" t="s">
        <v>116</v>
      </c>
      <c r="F3950" t="s">
        <v>117</v>
      </c>
      <c r="G3950" t="s">
        <v>2965</v>
      </c>
      <c r="H3950" t="s">
        <v>2966</v>
      </c>
      <c r="I3950" t="s">
        <v>4901</v>
      </c>
      <c r="J3950" t="s">
        <v>4902</v>
      </c>
      <c r="K3950" t="s">
        <v>5055</v>
      </c>
      <c r="L3950" t="s">
        <v>482</v>
      </c>
      <c r="M3950" s="17">
        <f>VLOOKUP($K3950,[1]Budget!$V:$AE,5,0)*IF($C3950="1 - Revenues",1,IF(AND($C3950="5 - Transfers",MID(I3950,15,1)="4"),1,-1))</f>
        <v>0</v>
      </c>
      <c r="N3950" s="17">
        <f>VLOOKUP($K3950,[1]Budget!$V:$AE,6,0)*IF($C3950="1 - Revenues",1,IF(AND($C3950="5 - Transfers",MID(J3950,15,1)="4"),1,-1))</f>
        <v>0</v>
      </c>
      <c r="O3950" s="17">
        <f>IFERROR(IF(RIGHT(LEFT(K3950,15),1)="4",VLOOKUP(K3950,'[1]Budget Worksheet'!A:B,2,0),-1*VLOOKUP(K3950,'[1]Budget Worksheet'!A:B,2,0)),0)</f>
        <v>-6900</v>
      </c>
      <c r="P3950" s="17">
        <f>VLOOKUP($K3950,[1]Budget!$V:$AE,8,0)*IF($C3950="1 - Revenues",1,IF(AND($C3950="5 - Transfers",MID($K3950,15,1)="4"),1,-1))</f>
        <v>-10000</v>
      </c>
      <c r="Q3950" s="17">
        <f>VLOOKUP($K3950,[1]Budget!$V:$AE,10,0)*IF($C3950="1 - Revenues",1,IF(AND($C3950="5 - Transfers",MID(K3950,15,1)="4"),1,-1))</f>
        <v>-3100</v>
      </c>
      <c r="S3950" s="18" t="b">
        <f>IF(LEFT(C3950,1)="1",1,-1)*SUMIF([1]Budget!V:V,'Budget Worksheet for Pivot Tabl'!K3950,[1]Budget!AC:AC)=P3950</f>
        <v>1</v>
      </c>
    </row>
    <row r="3951" spans="1:19" x14ac:dyDescent="0.25">
      <c r="A3951" t="s">
        <v>63</v>
      </c>
      <c r="B3951" t="s">
        <v>64</v>
      </c>
      <c r="C3951" t="s">
        <v>9</v>
      </c>
      <c r="D3951" t="str">
        <f t="shared" si="61"/>
        <v>OUTFLOWS</v>
      </c>
      <c r="E3951" t="s">
        <v>116</v>
      </c>
      <c r="F3951" t="s">
        <v>117</v>
      </c>
      <c r="G3951" t="s">
        <v>2965</v>
      </c>
      <c r="H3951" t="s">
        <v>2966</v>
      </c>
      <c r="I3951" t="s">
        <v>4901</v>
      </c>
      <c r="J3951" t="s">
        <v>4902</v>
      </c>
      <c r="K3951" t="s">
        <v>5056</v>
      </c>
      <c r="L3951" t="s">
        <v>2986</v>
      </c>
      <c r="M3951" s="17">
        <f>VLOOKUP($K3951,[1]Budget!$V:$AE,5,0)*IF($C3951="1 - Revenues",1,IF(AND($C3951="5 - Transfers",MID(I3951,15,1)="4"),1,-1))</f>
        <v>0</v>
      </c>
      <c r="N3951" s="17">
        <f>VLOOKUP($K3951,[1]Budget!$V:$AE,6,0)*IF($C3951="1 - Revenues",1,IF(AND($C3951="5 - Transfers",MID(J3951,15,1)="4"),1,-1))</f>
        <v>0</v>
      </c>
      <c r="O3951" s="17">
        <f>IFERROR(IF(RIGHT(LEFT(K3951,15),1)="4",VLOOKUP(K3951,'[1]Budget Worksheet'!A:B,2,0),-1*VLOOKUP(K3951,'[1]Budget Worksheet'!A:B,2,0)),0)</f>
        <v>-39000</v>
      </c>
      <c r="P3951" s="17">
        <f>VLOOKUP($K3951,[1]Budget!$V:$AE,8,0)*IF($C3951="1 - Revenues",1,IF(AND($C3951="5 - Transfers",MID($K3951,15,1)="4"),1,-1))</f>
        <v>-39000</v>
      </c>
      <c r="Q3951" s="17">
        <f>VLOOKUP($K3951,[1]Budget!$V:$AE,10,0)*IF($C3951="1 - Revenues",1,IF(AND($C3951="5 - Transfers",MID(K3951,15,1)="4"),1,-1))</f>
        <v>0</v>
      </c>
      <c r="S3951" s="18" t="b">
        <f>IF(LEFT(C3951,1)="1",1,-1)*SUMIF([1]Budget!V:V,'Budget Worksheet for Pivot Tabl'!K3951,[1]Budget!AC:AC)=P3951</f>
        <v>1</v>
      </c>
    </row>
    <row r="3952" spans="1:19" x14ac:dyDescent="0.25">
      <c r="A3952" t="s">
        <v>63</v>
      </c>
      <c r="B3952" t="s">
        <v>64</v>
      </c>
      <c r="C3952" t="s">
        <v>9</v>
      </c>
      <c r="D3952" t="str">
        <f t="shared" si="61"/>
        <v>OUTFLOWS</v>
      </c>
      <c r="E3952" t="s">
        <v>116</v>
      </c>
      <c r="F3952" t="s">
        <v>117</v>
      </c>
      <c r="G3952" t="s">
        <v>2965</v>
      </c>
      <c r="H3952" t="s">
        <v>2966</v>
      </c>
      <c r="I3952" t="s">
        <v>4901</v>
      </c>
      <c r="J3952" t="s">
        <v>4902</v>
      </c>
      <c r="K3952" t="s">
        <v>5057</v>
      </c>
      <c r="L3952" t="s">
        <v>2980</v>
      </c>
      <c r="M3952" s="17">
        <f>VLOOKUP($K3952,[1]Budget!$V:$AE,5,0)*IF($C3952="1 - Revenues",1,IF(AND($C3952="5 - Transfers",MID(I3952,15,1)="4"),1,-1))</f>
        <v>0</v>
      </c>
      <c r="N3952" s="17">
        <f>VLOOKUP($K3952,[1]Budget!$V:$AE,6,0)*IF($C3952="1 - Revenues",1,IF(AND($C3952="5 - Transfers",MID(J3952,15,1)="4"),1,-1))</f>
        <v>0</v>
      </c>
      <c r="O3952" s="17">
        <f>IFERROR(IF(RIGHT(LEFT(K3952,15),1)="4",VLOOKUP(K3952,'[1]Budget Worksheet'!A:B,2,0),-1*VLOOKUP(K3952,'[1]Budget Worksheet'!A:B,2,0)),0)</f>
        <v>-4200</v>
      </c>
      <c r="P3952" s="17">
        <f>VLOOKUP($K3952,[1]Budget!$V:$AE,8,0)*IF($C3952="1 - Revenues",1,IF(AND($C3952="5 - Transfers",MID($K3952,15,1)="4"),1,-1))</f>
        <v>-3000</v>
      </c>
      <c r="Q3952" s="17">
        <f>VLOOKUP($K3952,[1]Budget!$V:$AE,10,0)*IF($C3952="1 - Revenues",1,IF(AND($C3952="5 - Transfers",MID(K3952,15,1)="4"),1,-1))</f>
        <v>1200</v>
      </c>
      <c r="S3952" s="18" t="b">
        <f>IF(LEFT(C3952,1)="1",1,-1)*SUMIF([1]Budget!V:V,'Budget Worksheet for Pivot Tabl'!K3952,[1]Budget!AC:AC)=P3952</f>
        <v>1</v>
      </c>
    </row>
    <row r="3953" spans="1:19" x14ac:dyDescent="0.25">
      <c r="A3953" t="s">
        <v>63</v>
      </c>
      <c r="B3953" t="s">
        <v>64</v>
      </c>
      <c r="C3953" t="s">
        <v>9</v>
      </c>
      <c r="D3953" t="str">
        <f t="shared" si="61"/>
        <v>OUTFLOWS</v>
      </c>
      <c r="E3953" t="s">
        <v>116</v>
      </c>
      <c r="F3953" t="s">
        <v>117</v>
      </c>
      <c r="G3953" t="s">
        <v>2965</v>
      </c>
      <c r="H3953" t="s">
        <v>2966</v>
      </c>
      <c r="I3953" t="s">
        <v>4901</v>
      </c>
      <c r="J3953" t="s">
        <v>4902</v>
      </c>
      <c r="K3953" t="s">
        <v>5058</v>
      </c>
      <c r="L3953" t="s">
        <v>2950</v>
      </c>
      <c r="M3953" s="17">
        <f>VLOOKUP($K3953,[1]Budget!$V:$AE,5,0)*IF($C3953="1 - Revenues",1,IF(AND($C3953="5 - Transfers",MID(I3953,15,1)="4"),1,-1))</f>
        <v>0</v>
      </c>
      <c r="N3953" s="17">
        <f>VLOOKUP($K3953,[1]Budget!$V:$AE,6,0)*IF($C3953="1 - Revenues",1,IF(AND($C3953="5 - Transfers",MID(J3953,15,1)="4"),1,-1))</f>
        <v>0</v>
      </c>
      <c r="O3953" s="17">
        <f>IFERROR(IF(RIGHT(LEFT(K3953,15),1)="4",VLOOKUP(K3953,'[1]Budget Worksheet'!A:B,2,0),-1*VLOOKUP(K3953,'[1]Budget Worksheet'!A:B,2,0)),0)</f>
        <v>-4700</v>
      </c>
      <c r="P3953" s="17">
        <f>VLOOKUP($K3953,[1]Budget!$V:$AE,8,0)*IF($C3953="1 - Revenues",1,IF(AND($C3953="5 - Transfers",MID($K3953,15,1)="4"),1,-1))</f>
        <v>-4700</v>
      </c>
      <c r="Q3953" s="17">
        <f>VLOOKUP($K3953,[1]Budget!$V:$AE,10,0)*IF($C3953="1 - Revenues",1,IF(AND($C3953="5 - Transfers",MID(K3953,15,1)="4"),1,-1))</f>
        <v>0</v>
      </c>
      <c r="S3953" s="18" t="b">
        <f>IF(LEFT(C3953,1)="1",1,-1)*SUMIF([1]Budget!V:V,'Budget Worksheet for Pivot Tabl'!K3953,[1]Budget!AC:AC)=P3953</f>
        <v>1</v>
      </c>
    </row>
    <row r="3954" spans="1:19" x14ac:dyDescent="0.25">
      <c r="A3954" t="s">
        <v>63</v>
      </c>
      <c r="B3954" t="s">
        <v>64</v>
      </c>
      <c r="C3954" t="s">
        <v>9</v>
      </c>
      <c r="D3954" t="str">
        <f t="shared" si="61"/>
        <v>OUTFLOWS</v>
      </c>
      <c r="E3954" t="s">
        <v>116</v>
      </c>
      <c r="F3954" t="s">
        <v>117</v>
      </c>
      <c r="G3954" t="s">
        <v>2965</v>
      </c>
      <c r="H3954" t="s">
        <v>2966</v>
      </c>
      <c r="I3954" t="s">
        <v>4901</v>
      </c>
      <c r="J3954" t="s">
        <v>4902</v>
      </c>
      <c r="K3954" t="s">
        <v>5059</v>
      </c>
      <c r="L3954" t="s">
        <v>1398</v>
      </c>
      <c r="M3954" s="17">
        <f>VLOOKUP($K3954,[1]Budget!$V:$AE,5,0)*IF($C3954="1 - Revenues",1,IF(AND($C3954="5 - Transfers",MID(I3954,15,1)="4"),1,-1))</f>
        <v>0</v>
      </c>
      <c r="N3954" s="17">
        <f>VLOOKUP($K3954,[1]Budget!$V:$AE,6,0)*IF($C3954="1 - Revenues",1,IF(AND($C3954="5 - Transfers",MID(J3954,15,1)="4"),1,-1))</f>
        <v>0</v>
      </c>
      <c r="O3954" s="17">
        <f>IFERROR(IF(RIGHT(LEFT(K3954,15),1)="4",VLOOKUP(K3954,'[1]Budget Worksheet'!A:B,2,0),-1*VLOOKUP(K3954,'[1]Budget Worksheet'!A:B,2,0)),0)</f>
        <v>-7000</v>
      </c>
      <c r="P3954" s="17">
        <f>VLOOKUP($K3954,[1]Budget!$V:$AE,8,0)*IF($C3954="1 - Revenues",1,IF(AND($C3954="5 - Transfers",MID($K3954,15,1)="4"),1,-1))</f>
        <v>-7000</v>
      </c>
      <c r="Q3954" s="17">
        <f>VLOOKUP($K3954,[1]Budget!$V:$AE,10,0)*IF($C3954="1 - Revenues",1,IF(AND($C3954="5 - Transfers",MID(K3954,15,1)="4"),1,-1))</f>
        <v>0</v>
      </c>
      <c r="S3954" s="18" t="b">
        <f>IF(LEFT(C3954,1)="1",1,-1)*SUMIF([1]Budget!V:V,'Budget Worksheet for Pivot Tabl'!K3954,[1]Budget!AC:AC)=P3954</f>
        <v>1</v>
      </c>
    </row>
    <row r="3955" spans="1:19" x14ac:dyDescent="0.25">
      <c r="A3955" t="s">
        <v>63</v>
      </c>
      <c r="B3955" t="s">
        <v>64</v>
      </c>
      <c r="C3955" t="s">
        <v>9</v>
      </c>
      <c r="D3955" t="str">
        <f t="shared" si="61"/>
        <v>OUTFLOWS</v>
      </c>
      <c r="E3955" t="s">
        <v>116</v>
      </c>
      <c r="F3955" t="s">
        <v>117</v>
      </c>
      <c r="G3955" t="s">
        <v>2965</v>
      </c>
      <c r="H3955" t="s">
        <v>2966</v>
      </c>
      <c r="I3955" t="s">
        <v>4901</v>
      </c>
      <c r="J3955" t="s">
        <v>4902</v>
      </c>
      <c r="K3955" t="s">
        <v>5060</v>
      </c>
      <c r="L3955" t="s">
        <v>2484</v>
      </c>
      <c r="M3955" s="17">
        <f>VLOOKUP($K3955,[1]Budget!$V:$AE,5,0)*IF($C3955="1 - Revenues",1,IF(AND($C3955="5 - Transfers",MID(I3955,15,1)="4"),1,-1))</f>
        <v>0</v>
      </c>
      <c r="N3955" s="17">
        <f>VLOOKUP($K3955,[1]Budget!$V:$AE,6,0)*IF($C3955="1 - Revenues",1,IF(AND($C3955="5 - Transfers",MID(J3955,15,1)="4"),1,-1))</f>
        <v>0</v>
      </c>
      <c r="O3955" s="17">
        <f>IFERROR(IF(RIGHT(LEFT(K3955,15),1)="4",VLOOKUP(K3955,'[1]Budget Worksheet'!A:B,2,0),-1*VLOOKUP(K3955,'[1]Budget Worksheet'!A:B,2,0)),0)</f>
        <v>-4720</v>
      </c>
      <c r="P3955" s="17">
        <f>VLOOKUP($K3955,[1]Budget!$V:$AE,8,0)*IF($C3955="1 - Revenues",1,IF(AND($C3955="5 - Transfers",MID($K3955,15,1)="4"),1,-1))</f>
        <v>-4720</v>
      </c>
      <c r="Q3955" s="17">
        <f>VLOOKUP($K3955,[1]Budget!$V:$AE,10,0)*IF($C3955="1 - Revenues",1,IF(AND($C3955="5 - Transfers",MID(K3955,15,1)="4"),1,-1))</f>
        <v>0</v>
      </c>
      <c r="S3955" s="18" t="b">
        <f>IF(LEFT(C3955,1)="1",1,-1)*SUMIF([1]Budget!V:V,'Budget Worksheet for Pivot Tabl'!K3955,[1]Budget!AC:AC)=P3955</f>
        <v>1</v>
      </c>
    </row>
    <row r="3956" spans="1:19" x14ac:dyDescent="0.25">
      <c r="A3956" t="s">
        <v>63</v>
      </c>
      <c r="B3956" t="s">
        <v>64</v>
      </c>
      <c r="C3956" t="s">
        <v>9</v>
      </c>
      <c r="D3956" t="str">
        <f t="shared" si="61"/>
        <v>OUTFLOWS</v>
      </c>
      <c r="E3956" t="s">
        <v>116</v>
      </c>
      <c r="F3956" t="s">
        <v>117</v>
      </c>
      <c r="G3956" t="s">
        <v>2965</v>
      </c>
      <c r="H3956" t="s">
        <v>2966</v>
      </c>
      <c r="I3956" t="s">
        <v>4901</v>
      </c>
      <c r="J3956" t="s">
        <v>4902</v>
      </c>
      <c r="K3956" t="s">
        <v>5061</v>
      </c>
      <c r="L3956" t="s">
        <v>723</v>
      </c>
      <c r="M3956" s="17">
        <f>VLOOKUP($K3956,[1]Budget!$V:$AE,5,0)*IF($C3956="1 - Revenues",1,IF(AND($C3956="5 - Transfers",MID(I3956,15,1)="4"),1,-1))</f>
        <v>0</v>
      </c>
      <c r="N3956" s="17">
        <f>VLOOKUP($K3956,[1]Budget!$V:$AE,6,0)*IF($C3956="1 - Revenues",1,IF(AND($C3956="5 - Transfers",MID(J3956,15,1)="4"),1,-1))</f>
        <v>0</v>
      </c>
      <c r="O3956" s="17">
        <f>IFERROR(IF(RIGHT(LEFT(K3956,15),1)="4",VLOOKUP(K3956,'[1]Budget Worksheet'!A:B,2,0),-1*VLOOKUP(K3956,'[1]Budget Worksheet'!A:B,2,0)),0)</f>
        <v>0</v>
      </c>
      <c r="P3956" s="17">
        <f>VLOOKUP($K3956,[1]Budget!$V:$AE,8,0)*IF($C3956="1 - Revenues",1,IF(AND($C3956="5 - Transfers",MID($K3956,15,1)="4"),1,-1))</f>
        <v>-2300</v>
      </c>
      <c r="Q3956" s="17">
        <f>VLOOKUP($K3956,[1]Budget!$V:$AE,10,0)*IF($C3956="1 - Revenues",1,IF(AND($C3956="5 - Transfers",MID(K3956,15,1)="4"),1,-1))</f>
        <v>-2300</v>
      </c>
      <c r="S3956" s="18" t="b">
        <f>IF(LEFT(C3956,1)="1",1,-1)*SUMIF([1]Budget!V:V,'Budget Worksheet for Pivot Tabl'!K3956,[1]Budget!AC:AC)=P3956</f>
        <v>1</v>
      </c>
    </row>
    <row r="3957" spans="1:19" x14ac:dyDescent="0.25">
      <c r="A3957" t="s">
        <v>63</v>
      </c>
      <c r="B3957" t="s">
        <v>64</v>
      </c>
      <c r="C3957" t="s">
        <v>7</v>
      </c>
      <c r="D3957" t="str">
        <f t="shared" si="61"/>
        <v>INFLOWS</v>
      </c>
      <c r="E3957" t="s">
        <v>116</v>
      </c>
      <c r="F3957" t="s">
        <v>117</v>
      </c>
      <c r="G3957" t="s">
        <v>2965</v>
      </c>
      <c r="H3957" t="s">
        <v>2966</v>
      </c>
      <c r="I3957" t="s">
        <v>4913</v>
      </c>
      <c r="J3957" t="s">
        <v>4914</v>
      </c>
      <c r="K3957" t="s">
        <v>5062</v>
      </c>
      <c r="L3957" t="s">
        <v>4731</v>
      </c>
      <c r="M3957" s="17">
        <f>VLOOKUP($K3957,[1]Budget!$V:$AE,5,0)*IF($C3957="1 - Revenues",1,IF(AND($C3957="5 - Transfers",MID(I3957,15,1)="4"),1,-1))</f>
        <v>0</v>
      </c>
      <c r="N3957" s="17">
        <f>VLOOKUP($K3957,[1]Budget!$V:$AE,6,0)*IF($C3957="1 - Revenues",1,IF(AND($C3957="5 - Transfers",MID(J3957,15,1)="4"),1,-1))</f>
        <v>0</v>
      </c>
      <c r="O3957" s="17">
        <f>IFERROR(IF(RIGHT(LEFT(K3957,15),1)="4",VLOOKUP(K3957,'[1]Budget Worksheet'!A:B,2,0),-1*VLOOKUP(K3957,'[1]Budget Worksheet'!A:B,2,0)),0)</f>
        <v>71289</v>
      </c>
      <c r="P3957" s="17">
        <f>VLOOKUP($K3957,[1]Budget!$V:$AE,8,0)*IF($C3957="1 - Revenues",1,IF(AND($C3957="5 - Transfers",MID($K3957,15,1)="4"),1,-1))</f>
        <v>71289</v>
      </c>
      <c r="Q3957" s="17">
        <f>VLOOKUP($K3957,[1]Budget!$V:$AE,10,0)*IF($C3957="1 - Revenues",1,IF(AND($C3957="5 - Transfers",MID(K3957,15,1)="4"),1,-1))</f>
        <v>0</v>
      </c>
      <c r="S3957" s="18" t="b">
        <f>IF(LEFT(C3957,1)="1",1,-1)*SUMIF([1]Budget!V:V,'Budget Worksheet for Pivot Tabl'!K3957,[1]Budget!AC:AC)=P3957</f>
        <v>1</v>
      </c>
    </row>
    <row r="3958" spans="1:19" x14ac:dyDescent="0.25">
      <c r="A3958" t="s">
        <v>63</v>
      </c>
      <c r="B3958" t="s">
        <v>64</v>
      </c>
      <c r="C3958" t="s">
        <v>9</v>
      </c>
      <c r="D3958" t="str">
        <f t="shared" si="61"/>
        <v>OUTFLOWS</v>
      </c>
      <c r="E3958" t="s">
        <v>116</v>
      </c>
      <c r="F3958" t="s">
        <v>117</v>
      </c>
      <c r="G3958" t="s">
        <v>2965</v>
      </c>
      <c r="H3958" t="s">
        <v>2966</v>
      </c>
      <c r="I3958" t="s">
        <v>4913</v>
      </c>
      <c r="J3958" t="s">
        <v>4914</v>
      </c>
      <c r="K3958" t="s">
        <v>5063</v>
      </c>
      <c r="L3958" t="s">
        <v>482</v>
      </c>
      <c r="M3958" s="17">
        <f>VLOOKUP($K3958,[1]Budget!$V:$AE,5,0)*IF($C3958="1 - Revenues",1,IF(AND($C3958="5 - Transfers",MID(I3958,15,1)="4"),1,-1))</f>
        <v>0</v>
      </c>
      <c r="N3958" s="17">
        <f>VLOOKUP($K3958,[1]Budget!$V:$AE,6,0)*IF($C3958="1 - Revenues",1,IF(AND($C3958="5 - Transfers",MID(J3958,15,1)="4"),1,-1))</f>
        <v>0</v>
      </c>
      <c r="O3958" s="17">
        <f>IFERROR(IF(RIGHT(LEFT(K3958,15),1)="4",VLOOKUP(K3958,'[1]Budget Worksheet'!A:B,2,0),-1*VLOOKUP(K3958,'[1]Budget Worksheet'!A:B,2,0)),0)</f>
        <v>-2500</v>
      </c>
      <c r="P3958" s="17">
        <f>VLOOKUP($K3958,[1]Budget!$V:$AE,8,0)*IF($C3958="1 - Revenues",1,IF(AND($C3958="5 - Transfers",MID($K3958,15,1)="4"),1,-1))</f>
        <v>-2500</v>
      </c>
      <c r="Q3958" s="17">
        <f>VLOOKUP($K3958,[1]Budget!$V:$AE,10,0)*IF($C3958="1 - Revenues",1,IF(AND($C3958="5 - Transfers",MID(K3958,15,1)="4"),1,-1))</f>
        <v>0</v>
      </c>
      <c r="S3958" s="18" t="b">
        <f>IF(LEFT(C3958,1)="1",1,-1)*SUMIF([1]Budget!V:V,'Budget Worksheet for Pivot Tabl'!K3958,[1]Budget!AC:AC)=P3958</f>
        <v>1</v>
      </c>
    </row>
    <row r="3959" spans="1:19" x14ac:dyDescent="0.25">
      <c r="A3959" t="s">
        <v>63</v>
      </c>
      <c r="B3959" t="s">
        <v>64</v>
      </c>
      <c r="C3959" t="s">
        <v>9</v>
      </c>
      <c r="D3959" t="str">
        <f t="shared" si="61"/>
        <v>OUTFLOWS</v>
      </c>
      <c r="E3959" t="s">
        <v>116</v>
      </c>
      <c r="F3959" t="s">
        <v>117</v>
      </c>
      <c r="G3959" t="s">
        <v>2965</v>
      </c>
      <c r="H3959" t="s">
        <v>2966</v>
      </c>
      <c r="I3959" t="s">
        <v>4913</v>
      </c>
      <c r="J3959" t="s">
        <v>4914</v>
      </c>
      <c r="K3959" t="s">
        <v>5064</v>
      </c>
      <c r="L3959" t="s">
        <v>1398</v>
      </c>
      <c r="M3959" s="17">
        <f>VLOOKUP($K3959,[1]Budget!$V:$AE,5,0)*IF($C3959="1 - Revenues",1,IF(AND($C3959="5 - Transfers",MID(I3959,15,1)="4"),1,-1))</f>
        <v>0</v>
      </c>
      <c r="N3959" s="17">
        <f>VLOOKUP($K3959,[1]Budget!$V:$AE,6,0)*IF($C3959="1 - Revenues",1,IF(AND($C3959="5 - Transfers",MID(J3959,15,1)="4"),1,-1))</f>
        <v>0</v>
      </c>
      <c r="O3959" s="17">
        <f>IFERROR(IF(RIGHT(LEFT(K3959,15),1)="4",VLOOKUP(K3959,'[1]Budget Worksheet'!A:B,2,0),-1*VLOOKUP(K3959,'[1]Budget Worksheet'!A:B,2,0)),0)</f>
        <v>-4700</v>
      </c>
      <c r="P3959" s="17">
        <f>VLOOKUP($K3959,[1]Budget!$V:$AE,8,0)*IF($C3959="1 - Revenues",1,IF(AND($C3959="5 - Transfers",MID($K3959,15,1)="4"),1,-1))</f>
        <v>-4700</v>
      </c>
      <c r="Q3959" s="17">
        <f>VLOOKUP($K3959,[1]Budget!$V:$AE,10,0)*IF($C3959="1 - Revenues",1,IF(AND($C3959="5 - Transfers",MID(K3959,15,1)="4"),1,-1))</f>
        <v>0</v>
      </c>
      <c r="S3959" s="18" t="b">
        <f>IF(LEFT(C3959,1)="1",1,-1)*SUMIF([1]Budget!V:V,'Budget Worksheet for Pivot Tabl'!K3959,[1]Budget!AC:AC)=P3959</f>
        <v>1</v>
      </c>
    </row>
    <row r="3960" spans="1:19" x14ac:dyDescent="0.25">
      <c r="A3960" t="s">
        <v>63</v>
      </c>
      <c r="B3960" t="s">
        <v>64</v>
      </c>
      <c r="C3960" t="s">
        <v>9</v>
      </c>
      <c r="D3960" t="str">
        <f t="shared" si="61"/>
        <v>OUTFLOWS</v>
      </c>
      <c r="E3960" t="s">
        <v>116</v>
      </c>
      <c r="F3960" t="s">
        <v>117</v>
      </c>
      <c r="G3960" t="s">
        <v>2965</v>
      </c>
      <c r="H3960" t="s">
        <v>2966</v>
      </c>
      <c r="I3960" t="s">
        <v>4913</v>
      </c>
      <c r="J3960" t="s">
        <v>4914</v>
      </c>
      <c r="K3960" t="s">
        <v>5065</v>
      </c>
      <c r="L3960" t="s">
        <v>2986</v>
      </c>
      <c r="M3960" s="17">
        <f>VLOOKUP($K3960,[1]Budget!$V:$AE,5,0)*IF($C3960="1 - Revenues",1,IF(AND($C3960="5 - Transfers",MID(I3960,15,1)="4"),1,-1))</f>
        <v>0</v>
      </c>
      <c r="N3960" s="17">
        <f>VLOOKUP($K3960,[1]Budget!$V:$AE,6,0)*IF($C3960="1 - Revenues",1,IF(AND($C3960="5 - Transfers",MID(J3960,15,1)="4"),1,-1))</f>
        <v>0</v>
      </c>
      <c r="O3960" s="17">
        <f>IFERROR(IF(RIGHT(LEFT(K3960,15),1)="4",VLOOKUP(K3960,'[1]Budget Worksheet'!A:B,2,0),-1*VLOOKUP(K3960,'[1]Budget Worksheet'!A:B,2,0)),0)</f>
        <v>-20000</v>
      </c>
      <c r="P3960" s="17">
        <f>VLOOKUP($K3960,[1]Budget!$V:$AE,8,0)*IF($C3960="1 - Revenues",1,IF(AND($C3960="5 - Transfers",MID($K3960,15,1)="4"),1,-1))</f>
        <v>-20000</v>
      </c>
      <c r="Q3960" s="17">
        <f>VLOOKUP($K3960,[1]Budget!$V:$AE,10,0)*IF($C3960="1 - Revenues",1,IF(AND($C3960="5 - Transfers",MID(K3960,15,1)="4"),1,-1))</f>
        <v>0</v>
      </c>
      <c r="S3960" s="18" t="b">
        <f>IF(LEFT(C3960,1)="1",1,-1)*SUMIF([1]Budget!V:V,'Budget Worksheet for Pivot Tabl'!K3960,[1]Budget!AC:AC)=P3960</f>
        <v>1</v>
      </c>
    </row>
    <row r="3961" spans="1:19" x14ac:dyDescent="0.25">
      <c r="A3961" t="s">
        <v>63</v>
      </c>
      <c r="B3961" t="s">
        <v>64</v>
      </c>
      <c r="C3961" t="s">
        <v>9</v>
      </c>
      <c r="D3961" t="str">
        <f t="shared" si="61"/>
        <v>OUTFLOWS</v>
      </c>
      <c r="E3961" t="s">
        <v>116</v>
      </c>
      <c r="F3961" t="s">
        <v>117</v>
      </c>
      <c r="G3961" t="s">
        <v>2965</v>
      </c>
      <c r="H3961" t="s">
        <v>2966</v>
      </c>
      <c r="I3961" t="s">
        <v>4913</v>
      </c>
      <c r="J3961" t="s">
        <v>4914</v>
      </c>
      <c r="K3961" t="s">
        <v>5066</v>
      </c>
      <c r="L3961" t="s">
        <v>2980</v>
      </c>
      <c r="M3961" s="17">
        <f>VLOOKUP($K3961,[1]Budget!$V:$AE,5,0)*IF($C3961="1 - Revenues",1,IF(AND($C3961="5 - Transfers",MID(I3961,15,1)="4"),1,-1))</f>
        <v>0</v>
      </c>
      <c r="N3961" s="17">
        <f>VLOOKUP($K3961,[1]Budget!$V:$AE,6,0)*IF($C3961="1 - Revenues",1,IF(AND($C3961="5 - Transfers",MID(J3961,15,1)="4"),1,-1))</f>
        <v>0</v>
      </c>
      <c r="O3961" s="17">
        <f>IFERROR(IF(RIGHT(LEFT(K3961,15),1)="4",VLOOKUP(K3961,'[1]Budget Worksheet'!A:B,2,0),-1*VLOOKUP(K3961,'[1]Budget Worksheet'!A:B,2,0)),0)</f>
        <v>-1500</v>
      </c>
      <c r="P3961" s="17">
        <f>VLOOKUP($K3961,[1]Budget!$V:$AE,8,0)*IF($C3961="1 - Revenues",1,IF(AND($C3961="5 - Transfers",MID($K3961,15,1)="4"),1,-1))</f>
        <v>-1500</v>
      </c>
      <c r="Q3961" s="17">
        <f>VLOOKUP($K3961,[1]Budget!$V:$AE,10,0)*IF($C3961="1 - Revenues",1,IF(AND($C3961="5 - Transfers",MID(K3961,15,1)="4"),1,-1))</f>
        <v>0</v>
      </c>
      <c r="S3961" s="18" t="b">
        <f>IF(LEFT(C3961,1)="1",1,-1)*SUMIF([1]Budget!V:V,'Budget Worksheet for Pivot Tabl'!K3961,[1]Budget!AC:AC)=P3961</f>
        <v>1</v>
      </c>
    </row>
    <row r="3962" spans="1:19" x14ac:dyDescent="0.25">
      <c r="A3962" t="s">
        <v>63</v>
      </c>
      <c r="B3962" t="s">
        <v>64</v>
      </c>
      <c r="C3962" t="s">
        <v>9</v>
      </c>
      <c r="D3962" t="str">
        <f t="shared" si="61"/>
        <v>OUTFLOWS</v>
      </c>
      <c r="E3962" t="s">
        <v>116</v>
      </c>
      <c r="F3962" t="s">
        <v>117</v>
      </c>
      <c r="G3962" t="s">
        <v>2965</v>
      </c>
      <c r="H3962" t="s">
        <v>2966</v>
      </c>
      <c r="I3962" t="s">
        <v>4913</v>
      </c>
      <c r="J3962" t="s">
        <v>4914</v>
      </c>
      <c r="K3962" t="s">
        <v>5067</v>
      </c>
      <c r="L3962" t="s">
        <v>2950</v>
      </c>
      <c r="M3962" s="17">
        <f>VLOOKUP($K3962,[1]Budget!$V:$AE,5,0)*IF($C3962="1 - Revenues",1,IF(AND($C3962="5 - Transfers",MID(I3962,15,1)="4"),1,-1))</f>
        <v>0</v>
      </c>
      <c r="N3962" s="17">
        <f>VLOOKUP($K3962,[1]Budget!$V:$AE,6,0)*IF($C3962="1 - Revenues",1,IF(AND($C3962="5 - Transfers",MID(J3962,15,1)="4"),1,-1))</f>
        <v>0</v>
      </c>
      <c r="O3962" s="17">
        <f>IFERROR(IF(RIGHT(LEFT(K3962,15),1)="4",VLOOKUP(K3962,'[1]Budget Worksheet'!A:B,2,0),-1*VLOOKUP(K3962,'[1]Budget Worksheet'!A:B,2,0)),0)</f>
        <v>-3500</v>
      </c>
      <c r="P3962" s="17">
        <f>VLOOKUP($K3962,[1]Budget!$V:$AE,8,0)*IF($C3962="1 - Revenues",1,IF(AND($C3962="5 - Transfers",MID($K3962,15,1)="4"),1,-1))</f>
        <v>-3500</v>
      </c>
      <c r="Q3962" s="17">
        <f>VLOOKUP($K3962,[1]Budget!$V:$AE,10,0)*IF($C3962="1 - Revenues",1,IF(AND($C3962="5 - Transfers",MID(K3962,15,1)="4"),1,-1))</f>
        <v>0</v>
      </c>
      <c r="S3962" s="18" t="b">
        <f>IF(LEFT(C3962,1)="1",1,-1)*SUMIF([1]Budget!V:V,'Budget Worksheet for Pivot Tabl'!K3962,[1]Budget!AC:AC)=P3962</f>
        <v>1</v>
      </c>
    </row>
    <row r="3963" spans="1:19" x14ac:dyDescent="0.25">
      <c r="A3963" t="s">
        <v>63</v>
      </c>
      <c r="B3963" t="s">
        <v>64</v>
      </c>
      <c r="C3963" t="s">
        <v>9</v>
      </c>
      <c r="D3963" t="str">
        <f t="shared" si="61"/>
        <v>OUTFLOWS</v>
      </c>
      <c r="E3963" t="s">
        <v>116</v>
      </c>
      <c r="F3963" t="s">
        <v>117</v>
      </c>
      <c r="G3963" t="s">
        <v>2965</v>
      </c>
      <c r="H3963" t="s">
        <v>2966</v>
      </c>
      <c r="I3963" t="s">
        <v>4913</v>
      </c>
      <c r="J3963" t="s">
        <v>4914</v>
      </c>
      <c r="K3963" t="s">
        <v>5068</v>
      </c>
      <c r="L3963" t="s">
        <v>2484</v>
      </c>
      <c r="M3963" s="17">
        <f>VLOOKUP($K3963,[1]Budget!$V:$AE,5,0)*IF($C3963="1 - Revenues",1,IF(AND($C3963="5 - Transfers",MID(I3963,15,1)="4"),1,-1))</f>
        <v>0</v>
      </c>
      <c r="N3963" s="17">
        <f>VLOOKUP($K3963,[1]Budget!$V:$AE,6,0)*IF($C3963="1 - Revenues",1,IF(AND($C3963="5 - Transfers",MID(J3963,15,1)="4"),1,-1))</f>
        <v>0</v>
      </c>
      <c r="O3963" s="17">
        <f>IFERROR(IF(RIGHT(LEFT(K3963,15),1)="4",VLOOKUP(K3963,'[1]Budget Worksheet'!A:B,2,0),-1*VLOOKUP(K3963,'[1]Budget Worksheet'!A:B,2,0)),0)</f>
        <v>-4720</v>
      </c>
      <c r="P3963" s="17">
        <f>VLOOKUP($K3963,[1]Budget!$V:$AE,8,0)*IF($C3963="1 - Revenues",1,IF(AND($C3963="5 - Transfers",MID($K3963,15,1)="4"),1,-1))</f>
        <v>-4720</v>
      </c>
      <c r="Q3963" s="17">
        <f>VLOOKUP($K3963,[1]Budget!$V:$AE,10,0)*IF($C3963="1 - Revenues",1,IF(AND($C3963="5 - Transfers",MID(K3963,15,1)="4"),1,-1))</f>
        <v>0</v>
      </c>
      <c r="S3963" s="18" t="b">
        <f>IF(LEFT(C3963,1)="1",1,-1)*SUMIF([1]Budget!V:V,'Budget Worksheet for Pivot Tabl'!K3963,[1]Budget!AC:AC)=P3963</f>
        <v>1</v>
      </c>
    </row>
    <row r="3964" spans="1:19" x14ac:dyDescent="0.25">
      <c r="A3964" t="s">
        <v>63</v>
      </c>
      <c r="B3964" t="s">
        <v>64</v>
      </c>
      <c r="C3964" t="s">
        <v>9</v>
      </c>
      <c r="D3964" t="str">
        <f t="shared" si="61"/>
        <v>OUTFLOWS</v>
      </c>
      <c r="E3964" t="s">
        <v>116</v>
      </c>
      <c r="F3964" t="s">
        <v>117</v>
      </c>
      <c r="G3964" t="s">
        <v>2965</v>
      </c>
      <c r="H3964" t="s">
        <v>2966</v>
      </c>
      <c r="I3964" t="s">
        <v>4913</v>
      </c>
      <c r="J3964" t="s">
        <v>4914</v>
      </c>
      <c r="K3964" t="s">
        <v>5069</v>
      </c>
      <c r="L3964" t="s">
        <v>723</v>
      </c>
      <c r="M3964" s="17">
        <f>VLOOKUP($K3964,[1]Budget!$V:$AE,5,0)*IF($C3964="1 - Revenues",1,IF(AND($C3964="5 - Transfers",MID(I3964,15,1)="4"),1,-1))</f>
        <v>0</v>
      </c>
      <c r="N3964" s="17">
        <f>VLOOKUP($K3964,[1]Budget!$V:$AE,6,0)*IF($C3964="1 - Revenues",1,IF(AND($C3964="5 - Transfers",MID(J3964,15,1)="4"),1,-1))</f>
        <v>0</v>
      </c>
      <c r="O3964" s="17">
        <f>IFERROR(IF(RIGHT(LEFT(K3964,15),1)="4",VLOOKUP(K3964,'[1]Budget Worksheet'!A:B,2,0),-1*VLOOKUP(K3964,'[1]Budget Worksheet'!A:B,2,0)),0)</f>
        <v>0</v>
      </c>
      <c r="P3964" s="17">
        <f>VLOOKUP($K3964,[1]Budget!$V:$AE,8,0)*IF($C3964="1 - Revenues",1,IF(AND($C3964="5 - Transfers",MID($K3964,15,1)="4"),1,-1))</f>
        <v>-2300</v>
      </c>
      <c r="Q3964" s="17">
        <f>VLOOKUP($K3964,[1]Budget!$V:$AE,10,0)*IF($C3964="1 - Revenues",1,IF(AND($C3964="5 - Transfers",MID(K3964,15,1)="4"),1,-1))</f>
        <v>-2300</v>
      </c>
      <c r="S3964" s="18" t="b">
        <f>IF(LEFT(C3964,1)="1",1,-1)*SUMIF([1]Budget!V:V,'Budget Worksheet for Pivot Tabl'!K3964,[1]Budget!AC:AC)=P3964</f>
        <v>1</v>
      </c>
    </row>
    <row r="3965" spans="1:19" x14ac:dyDescent="0.25">
      <c r="A3965" t="s">
        <v>63</v>
      </c>
      <c r="B3965" t="s">
        <v>64</v>
      </c>
      <c r="C3965" t="s">
        <v>10</v>
      </c>
      <c r="D3965" t="str">
        <f t="shared" si="61"/>
        <v>OUTFLOWS</v>
      </c>
      <c r="E3965" t="s">
        <v>116</v>
      </c>
      <c r="F3965" t="s">
        <v>117</v>
      </c>
      <c r="G3965" t="s">
        <v>2965</v>
      </c>
      <c r="H3965" t="s">
        <v>2966</v>
      </c>
      <c r="I3965" t="s">
        <v>4913</v>
      </c>
      <c r="J3965" t="s">
        <v>4914</v>
      </c>
      <c r="K3965" t="s">
        <v>5070</v>
      </c>
      <c r="L3965" t="s">
        <v>3589</v>
      </c>
      <c r="M3965" s="17">
        <f>VLOOKUP($K3965,[1]Budget!$V:$AE,5,0)*IF($C3965="1 - Revenues",1,IF(AND($C3965="5 - Transfers",MID(I3965,15,1)="4"),1,-1))</f>
        <v>0</v>
      </c>
      <c r="N3965" s="17">
        <f>VLOOKUP($K3965,[1]Budget!$V:$AE,6,0)*IF($C3965="1 - Revenues",1,IF(AND($C3965="5 - Transfers",MID(J3965,15,1)="4"),1,-1))</f>
        <v>0</v>
      </c>
      <c r="O3965" s="17">
        <f>IFERROR(IF(RIGHT(LEFT(K3965,15),1)="4",VLOOKUP(K3965,'[1]Budget Worksheet'!A:B,2,0),-1*VLOOKUP(K3965,'[1]Budget Worksheet'!A:B,2,0)),0)</f>
        <v>-30000</v>
      </c>
      <c r="P3965" s="17">
        <f>VLOOKUP($K3965,[1]Budget!$V:$AE,8,0)*IF($C3965="1 - Revenues",1,IF(AND($C3965="5 - Transfers",MID($K3965,15,1)="4"),1,-1))</f>
        <v>-30000</v>
      </c>
      <c r="Q3965" s="17">
        <f>VLOOKUP($K3965,[1]Budget!$V:$AE,10,0)*IF($C3965="1 - Revenues",1,IF(AND($C3965="5 - Transfers",MID(K3965,15,1)="4"),1,-1))</f>
        <v>0</v>
      </c>
      <c r="S3965" s="18" t="b">
        <f>IF(LEFT(C3965,1)="1",1,-1)*SUMIF([1]Budget!V:V,'Budget Worksheet for Pivot Tabl'!K3965,[1]Budget!AC:AC)=P3965</f>
        <v>1</v>
      </c>
    </row>
    <row r="3966" spans="1:19" x14ac:dyDescent="0.25">
      <c r="A3966" t="s">
        <v>63</v>
      </c>
      <c r="B3966" t="s">
        <v>64</v>
      </c>
      <c r="C3966" t="s">
        <v>7</v>
      </c>
      <c r="D3966" t="str">
        <f t="shared" si="61"/>
        <v>INFLOWS</v>
      </c>
      <c r="E3966" t="s">
        <v>116</v>
      </c>
      <c r="F3966" t="s">
        <v>117</v>
      </c>
      <c r="G3966" t="s">
        <v>2965</v>
      </c>
      <c r="H3966" t="s">
        <v>2966</v>
      </c>
      <c r="I3966" t="s">
        <v>4925</v>
      </c>
      <c r="J3966" t="s">
        <v>4926</v>
      </c>
      <c r="K3966" t="s">
        <v>5071</v>
      </c>
      <c r="L3966" t="s">
        <v>4731</v>
      </c>
      <c r="M3966" s="17">
        <f>VLOOKUP($K3966,[1]Budget!$V:$AE,5,0)*IF($C3966="1 - Revenues",1,IF(AND($C3966="5 - Transfers",MID(I3966,15,1)="4"),1,-1))</f>
        <v>0</v>
      </c>
      <c r="N3966" s="17">
        <f>VLOOKUP($K3966,[1]Budget!$V:$AE,6,0)*IF($C3966="1 - Revenues",1,IF(AND($C3966="5 - Transfers",MID(J3966,15,1)="4"),1,-1))</f>
        <v>0</v>
      </c>
      <c r="O3966" s="17">
        <f>IFERROR(IF(RIGHT(LEFT(K3966,15),1)="4",VLOOKUP(K3966,'[1]Budget Worksheet'!A:B,2,0),-1*VLOOKUP(K3966,'[1]Budget Worksheet'!A:B,2,0)),0)</f>
        <v>154727</v>
      </c>
      <c r="P3966" s="17">
        <f>VLOOKUP($K3966,[1]Budget!$V:$AE,8,0)*IF($C3966="1 - Revenues",1,IF(AND($C3966="5 - Transfers",MID($K3966,15,1)="4"),1,-1))</f>
        <v>154727</v>
      </c>
      <c r="Q3966" s="17">
        <f>VLOOKUP($K3966,[1]Budget!$V:$AE,10,0)*IF($C3966="1 - Revenues",1,IF(AND($C3966="5 - Transfers",MID(K3966,15,1)="4"),1,-1))</f>
        <v>0</v>
      </c>
      <c r="S3966" s="18" t="b">
        <f>IF(LEFT(C3966,1)="1",1,-1)*SUMIF([1]Budget!V:V,'Budget Worksheet for Pivot Tabl'!K3966,[1]Budget!AC:AC)=P3966</f>
        <v>1</v>
      </c>
    </row>
    <row r="3967" spans="1:19" x14ac:dyDescent="0.25">
      <c r="A3967" t="s">
        <v>63</v>
      </c>
      <c r="B3967" t="s">
        <v>64</v>
      </c>
      <c r="C3967" t="s">
        <v>9</v>
      </c>
      <c r="D3967" t="str">
        <f t="shared" si="61"/>
        <v>OUTFLOWS</v>
      </c>
      <c r="E3967" t="s">
        <v>116</v>
      </c>
      <c r="F3967" t="s">
        <v>117</v>
      </c>
      <c r="G3967" t="s">
        <v>2965</v>
      </c>
      <c r="H3967" t="s">
        <v>2966</v>
      </c>
      <c r="I3967" t="s">
        <v>4925</v>
      </c>
      <c r="J3967" t="s">
        <v>4926</v>
      </c>
      <c r="K3967" t="s">
        <v>5072</v>
      </c>
      <c r="L3967" t="s">
        <v>482</v>
      </c>
      <c r="M3967" s="17">
        <f>VLOOKUP($K3967,[1]Budget!$V:$AE,5,0)*IF($C3967="1 - Revenues",1,IF(AND($C3967="5 - Transfers",MID(I3967,15,1)="4"),1,-1))</f>
        <v>0</v>
      </c>
      <c r="N3967" s="17">
        <f>VLOOKUP($K3967,[1]Budget!$V:$AE,6,0)*IF($C3967="1 - Revenues",1,IF(AND($C3967="5 - Transfers",MID(J3967,15,1)="4"),1,-1))</f>
        <v>0</v>
      </c>
      <c r="O3967" s="17">
        <f>IFERROR(IF(RIGHT(LEFT(K3967,15),1)="4",VLOOKUP(K3967,'[1]Budget Worksheet'!A:B,2,0),-1*VLOOKUP(K3967,'[1]Budget Worksheet'!A:B,2,0)),0)</f>
        <v>-6000</v>
      </c>
      <c r="P3967" s="17">
        <f>VLOOKUP($K3967,[1]Budget!$V:$AE,8,0)*IF($C3967="1 - Revenues",1,IF(AND($C3967="5 - Transfers",MID($K3967,15,1)="4"),1,-1))</f>
        <v>-3000</v>
      </c>
      <c r="Q3967" s="17">
        <f>VLOOKUP($K3967,[1]Budget!$V:$AE,10,0)*IF($C3967="1 - Revenues",1,IF(AND($C3967="5 - Transfers",MID(K3967,15,1)="4"),1,-1))</f>
        <v>3000</v>
      </c>
      <c r="S3967" s="18" t="b">
        <f>IF(LEFT(C3967,1)="1",1,-1)*SUMIF([1]Budget!V:V,'Budget Worksheet for Pivot Tabl'!K3967,[1]Budget!AC:AC)=P3967</f>
        <v>1</v>
      </c>
    </row>
    <row r="3968" spans="1:19" x14ac:dyDescent="0.25">
      <c r="A3968" t="s">
        <v>63</v>
      </c>
      <c r="B3968" t="s">
        <v>64</v>
      </c>
      <c r="C3968" t="s">
        <v>9</v>
      </c>
      <c r="D3968" t="str">
        <f t="shared" si="61"/>
        <v>OUTFLOWS</v>
      </c>
      <c r="E3968" t="s">
        <v>116</v>
      </c>
      <c r="F3968" t="s">
        <v>117</v>
      </c>
      <c r="G3968" t="s">
        <v>2965</v>
      </c>
      <c r="H3968" t="s">
        <v>2966</v>
      </c>
      <c r="I3968" t="s">
        <v>4925</v>
      </c>
      <c r="J3968" t="s">
        <v>4926</v>
      </c>
      <c r="K3968" t="s">
        <v>5073</v>
      </c>
      <c r="L3968" t="s">
        <v>2986</v>
      </c>
      <c r="M3968" s="17">
        <f>VLOOKUP($K3968,[1]Budget!$V:$AE,5,0)*IF($C3968="1 - Revenues",1,IF(AND($C3968="5 - Transfers",MID(I3968,15,1)="4"),1,-1))</f>
        <v>0</v>
      </c>
      <c r="N3968" s="17">
        <f>VLOOKUP($K3968,[1]Budget!$V:$AE,6,0)*IF($C3968="1 - Revenues",1,IF(AND($C3968="5 - Transfers",MID(J3968,15,1)="4"),1,-1))</f>
        <v>0</v>
      </c>
      <c r="O3968" s="17">
        <f>IFERROR(IF(RIGHT(LEFT(K3968,15),1)="4",VLOOKUP(K3968,'[1]Budget Worksheet'!A:B,2,0),-1*VLOOKUP(K3968,'[1]Budget Worksheet'!A:B,2,0)),0)</f>
        <v>-80000</v>
      </c>
      <c r="P3968" s="17">
        <f>VLOOKUP($K3968,[1]Budget!$V:$AE,8,0)*IF($C3968="1 - Revenues",1,IF(AND($C3968="5 - Transfers",MID($K3968,15,1)="4"),1,-1))</f>
        <v>-80000</v>
      </c>
      <c r="Q3968" s="17">
        <f>VLOOKUP($K3968,[1]Budget!$V:$AE,10,0)*IF($C3968="1 - Revenues",1,IF(AND($C3968="5 - Transfers",MID(K3968,15,1)="4"),1,-1))</f>
        <v>0</v>
      </c>
      <c r="S3968" s="18" t="b">
        <f>IF(LEFT(C3968,1)="1",1,-1)*SUMIF([1]Budget!V:V,'Budget Worksheet for Pivot Tabl'!K3968,[1]Budget!AC:AC)=P3968</f>
        <v>1</v>
      </c>
    </row>
    <row r="3969" spans="1:19" x14ac:dyDescent="0.25">
      <c r="A3969" t="s">
        <v>63</v>
      </c>
      <c r="B3969" t="s">
        <v>64</v>
      </c>
      <c r="C3969" t="s">
        <v>9</v>
      </c>
      <c r="D3969" t="str">
        <f t="shared" si="61"/>
        <v>OUTFLOWS</v>
      </c>
      <c r="E3969" t="s">
        <v>116</v>
      </c>
      <c r="F3969" t="s">
        <v>117</v>
      </c>
      <c r="G3969" t="s">
        <v>2965</v>
      </c>
      <c r="H3969" t="s">
        <v>2966</v>
      </c>
      <c r="I3969" t="s">
        <v>4925</v>
      </c>
      <c r="J3969" t="s">
        <v>4926</v>
      </c>
      <c r="K3969" t="s">
        <v>5074</v>
      </c>
      <c r="L3969" t="s">
        <v>2980</v>
      </c>
      <c r="M3969" s="17">
        <f>VLOOKUP($K3969,[1]Budget!$V:$AE,5,0)*IF($C3969="1 - Revenues",1,IF(AND($C3969="5 - Transfers",MID(I3969,15,1)="4"),1,-1))</f>
        <v>0</v>
      </c>
      <c r="N3969" s="17">
        <f>VLOOKUP($K3969,[1]Budget!$V:$AE,6,0)*IF($C3969="1 - Revenues",1,IF(AND($C3969="5 - Transfers",MID(J3969,15,1)="4"),1,-1))</f>
        <v>0</v>
      </c>
      <c r="O3969" s="17">
        <f>IFERROR(IF(RIGHT(LEFT(K3969,15),1)="4",VLOOKUP(K3969,'[1]Budget Worksheet'!A:B,2,0),-1*VLOOKUP(K3969,'[1]Budget Worksheet'!A:B,2,0)),0)</f>
        <v>-9000</v>
      </c>
      <c r="P3969" s="17">
        <f>VLOOKUP($K3969,[1]Budget!$V:$AE,8,0)*IF($C3969="1 - Revenues",1,IF(AND($C3969="5 - Transfers",MID($K3969,15,1)="4"),1,-1))</f>
        <v>-4000</v>
      </c>
      <c r="Q3969" s="17">
        <f>VLOOKUP($K3969,[1]Budget!$V:$AE,10,0)*IF($C3969="1 - Revenues",1,IF(AND($C3969="5 - Transfers",MID(K3969,15,1)="4"),1,-1))</f>
        <v>5000</v>
      </c>
      <c r="S3969" s="18" t="b">
        <f>IF(LEFT(C3969,1)="1",1,-1)*SUMIF([1]Budget!V:V,'Budget Worksheet for Pivot Tabl'!K3969,[1]Budget!AC:AC)=P3969</f>
        <v>1</v>
      </c>
    </row>
    <row r="3970" spans="1:19" x14ac:dyDescent="0.25">
      <c r="A3970" t="s">
        <v>63</v>
      </c>
      <c r="B3970" t="s">
        <v>64</v>
      </c>
      <c r="C3970" t="s">
        <v>9</v>
      </c>
      <c r="D3970" t="str">
        <f t="shared" si="61"/>
        <v>OUTFLOWS</v>
      </c>
      <c r="E3970" t="s">
        <v>116</v>
      </c>
      <c r="F3970" t="s">
        <v>117</v>
      </c>
      <c r="G3970" t="s">
        <v>2965</v>
      </c>
      <c r="H3970" t="s">
        <v>2966</v>
      </c>
      <c r="I3970" t="s">
        <v>4925</v>
      </c>
      <c r="J3970" t="s">
        <v>4926</v>
      </c>
      <c r="K3970" t="s">
        <v>5075</v>
      </c>
      <c r="L3970" t="s">
        <v>2950</v>
      </c>
      <c r="M3970" s="17">
        <f>VLOOKUP($K3970,[1]Budget!$V:$AE,5,0)*IF($C3970="1 - Revenues",1,IF(AND($C3970="5 - Transfers",MID(I3970,15,1)="4"),1,-1))</f>
        <v>0</v>
      </c>
      <c r="N3970" s="17">
        <f>VLOOKUP($K3970,[1]Budget!$V:$AE,6,0)*IF($C3970="1 - Revenues",1,IF(AND($C3970="5 - Transfers",MID(J3970,15,1)="4"),1,-1))</f>
        <v>0</v>
      </c>
      <c r="O3970" s="17">
        <f>IFERROR(IF(RIGHT(LEFT(K3970,15),1)="4",VLOOKUP(K3970,'[1]Budget Worksheet'!A:B,2,0),-1*VLOOKUP(K3970,'[1]Budget Worksheet'!A:B,2,0)),0)</f>
        <v>-10000</v>
      </c>
      <c r="P3970" s="17">
        <f>VLOOKUP($K3970,[1]Budget!$V:$AE,8,0)*IF($C3970="1 - Revenues",1,IF(AND($C3970="5 - Transfers",MID($K3970,15,1)="4"),1,-1))</f>
        <v>-10000</v>
      </c>
      <c r="Q3970" s="17">
        <f>VLOOKUP($K3970,[1]Budget!$V:$AE,10,0)*IF($C3970="1 - Revenues",1,IF(AND($C3970="5 - Transfers",MID(K3970,15,1)="4"),1,-1))</f>
        <v>0</v>
      </c>
      <c r="S3970" s="18" t="b">
        <f>IF(LEFT(C3970,1)="1",1,-1)*SUMIF([1]Budget!V:V,'Budget Worksheet for Pivot Tabl'!K3970,[1]Budget!AC:AC)=P3970</f>
        <v>1</v>
      </c>
    </row>
    <row r="3971" spans="1:19" x14ac:dyDescent="0.25">
      <c r="A3971" t="s">
        <v>63</v>
      </c>
      <c r="B3971" t="s">
        <v>64</v>
      </c>
      <c r="C3971" t="s">
        <v>9</v>
      </c>
      <c r="D3971" t="str">
        <f t="shared" ref="D3971:D4034" si="62">IF(C3971="1 - Revenues","INFLOWS","OUTFLOWS")</f>
        <v>OUTFLOWS</v>
      </c>
      <c r="E3971" t="s">
        <v>116</v>
      </c>
      <c r="F3971" t="s">
        <v>117</v>
      </c>
      <c r="G3971" t="s">
        <v>2965</v>
      </c>
      <c r="H3971" t="s">
        <v>2966</v>
      </c>
      <c r="I3971" t="s">
        <v>4925</v>
      </c>
      <c r="J3971" t="s">
        <v>4926</v>
      </c>
      <c r="K3971" t="s">
        <v>5076</v>
      </c>
      <c r="L3971" t="s">
        <v>2484</v>
      </c>
      <c r="M3971" s="17">
        <f>VLOOKUP($K3971,[1]Budget!$V:$AE,5,0)*IF($C3971="1 - Revenues",1,IF(AND($C3971="5 - Transfers",MID(I3971,15,1)="4"),1,-1))</f>
        <v>0</v>
      </c>
      <c r="N3971" s="17">
        <f>VLOOKUP($K3971,[1]Budget!$V:$AE,6,0)*IF($C3971="1 - Revenues",1,IF(AND($C3971="5 - Transfers",MID(J3971,15,1)="4"),1,-1))</f>
        <v>0</v>
      </c>
      <c r="O3971" s="17">
        <f>IFERROR(IF(RIGHT(LEFT(K3971,15),1)="4",VLOOKUP(K3971,'[1]Budget Worksheet'!A:B,2,0),-1*VLOOKUP(K3971,'[1]Budget Worksheet'!A:B,2,0)),0)</f>
        <v>-4720</v>
      </c>
      <c r="P3971" s="17">
        <f>VLOOKUP($K3971,[1]Budget!$V:$AE,8,0)*IF($C3971="1 - Revenues",1,IF(AND($C3971="5 - Transfers",MID($K3971,15,1)="4"),1,-1))</f>
        <v>-4720</v>
      </c>
      <c r="Q3971" s="17">
        <f>VLOOKUP($K3971,[1]Budget!$V:$AE,10,0)*IF($C3971="1 - Revenues",1,IF(AND($C3971="5 - Transfers",MID(K3971,15,1)="4"),1,-1))</f>
        <v>0</v>
      </c>
      <c r="S3971" s="18" t="b">
        <f>IF(LEFT(C3971,1)="1",1,-1)*SUMIF([1]Budget!V:V,'Budget Worksheet for Pivot Tabl'!K3971,[1]Budget!AC:AC)=P3971</f>
        <v>1</v>
      </c>
    </row>
    <row r="3972" spans="1:19" x14ac:dyDescent="0.25">
      <c r="A3972" t="s">
        <v>63</v>
      </c>
      <c r="B3972" t="s">
        <v>64</v>
      </c>
      <c r="C3972" t="s">
        <v>9</v>
      </c>
      <c r="D3972" t="str">
        <f t="shared" si="62"/>
        <v>OUTFLOWS</v>
      </c>
      <c r="E3972" t="s">
        <v>116</v>
      </c>
      <c r="F3972" t="s">
        <v>117</v>
      </c>
      <c r="G3972" t="s">
        <v>2965</v>
      </c>
      <c r="H3972" t="s">
        <v>2966</v>
      </c>
      <c r="I3972" t="s">
        <v>4925</v>
      </c>
      <c r="J3972" t="s">
        <v>4926</v>
      </c>
      <c r="K3972" t="s">
        <v>5077</v>
      </c>
      <c r="L3972" t="s">
        <v>723</v>
      </c>
      <c r="M3972" s="17">
        <f>VLOOKUP($K3972,[1]Budget!$V:$AE,5,0)*IF($C3972="1 - Revenues",1,IF(AND($C3972="5 - Transfers",MID(I3972,15,1)="4"),1,-1))</f>
        <v>0</v>
      </c>
      <c r="N3972" s="17">
        <f>VLOOKUP($K3972,[1]Budget!$V:$AE,6,0)*IF($C3972="1 - Revenues",1,IF(AND($C3972="5 - Transfers",MID(J3972,15,1)="4"),1,-1))</f>
        <v>0</v>
      </c>
      <c r="O3972" s="17">
        <f>IFERROR(IF(RIGHT(LEFT(K3972,15),1)="4",VLOOKUP(K3972,'[1]Budget Worksheet'!A:B,2,0),-1*VLOOKUP(K3972,'[1]Budget Worksheet'!A:B,2,0)),0)</f>
        <v>0</v>
      </c>
      <c r="P3972" s="17">
        <f>VLOOKUP($K3972,[1]Budget!$V:$AE,8,0)*IF($C3972="1 - Revenues",1,IF(AND($C3972="5 - Transfers",MID($K3972,15,1)="4"),1,-1))</f>
        <v>-2300</v>
      </c>
      <c r="Q3972" s="17">
        <f>VLOOKUP($K3972,[1]Budget!$V:$AE,10,0)*IF($C3972="1 - Revenues",1,IF(AND($C3972="5 - Transfers",MID(K3972,15,1)="4"),1,-1))</f>
        <v>-2300</v>
      </c>
      <c r="S3972" s="18" t="b">
        <f>IF(LEFT(C3972,1)="1",1,-1)*SUMIF([1]Budget!V:V,'Budget Worksheet for Pivot Tabl'!K3972,[1]Budget!AC:AC)=P3972</f>
        <v>1</v>
      </c>
    </row>
    <row r="3973" spans="1:19" x14ac:dyDescent="0.25">
      <c r="A3973" t="s">
        <v>63</v>
      </c>
      <c r="B3973" t="s">
        <v>64</v>
      </c>
      <c r="C3973" t="s">
        <v>9</v>
      </c>
      <c r="D3973" t="str">
        <f t="shared" si="62"/>
        <v>OUTFLOWS</v>
      </c>
      <c r="E3973" t="s">
        <v>116</v>
      </c>
      <c r="F3973" t="s">
        <v>117</v>
      </c>
      <c r="G3973" t="s">
        <v>2965</v>
      </c>
      <c r="H3973" t="s">
        <v>2966</v>
      </c>
      <c r="I3973" t="s">
        <v>4925</v>
      </c>
      <c r="J3973" t="s">
        <v>4926</v>
      </c>
      <c r="K3973" t="s">
        <v>5078</v>
      </c>
      <c r="L3973" t="s">
        <v>1398</v>
      </c>
      <c r="M3973" s="17">
        <f>VLOOKUP($K3973,[1]Budget!$V:$AE,5,0)*IF($C3973="1 - Revenues",1,IF(AND($C3973="5 - Transfers",MID(I3973,15,1)="4"),1,-1))</f>
        <v>0</v>
      </c>
      <c r="N3973" s="17">
        <f>VLOOKUP($K3973,[1]Budget!$V:$AE,6,0)*IF($C3973="1 - Revenues",1,IF(AND($C3973="5 - Transfers",MID(J3973,15,1)="4"),1,-1))</f>
        <v>0</v>
      </c>
      <c r="O3973" s="17">
        <f>IFERROR(IF(RIGHT(LEFT(K3973,15),1)="4",VLOOKUP(K3973,'[1]Budget Worksheet'!A:B,2,0),-1*VLOOKUP(K3973,'[1]Budget Worksheet'!A:B,2,0)),0)</f>
        <v>-10000</v>
      </c>
      <c r="P3973" s="17">
        <f>VLOOKUP($K3973,[1]Budget!$V:$AE,8,0)*IF($C3973="1 - Revenues",1,IF(AND($C3973="5 - Transfers",MID($K3973,15,1)="4"),1,-1))</f>
        <v>-10000</v>
      </c>
      <c r="Q3973" s="17">
        <f>VLOOKUP($K3973,[1]Budget!$V:$AE,10,0)*IF($C3973="1 - Revenues",1,IF(AND($C3973="5 - Transfers",MID(K3973,15,1)="4"),1,-1))</f>
        <v>0</v>
      </c>
      <c r="S3973" s="18" t="b">
        <f>IF(LEFT(C3973,1)="1",1,-1)*SUMIF([1]Budget!V:V,'Budget Worksheet for Pivot Tabl'!K3973,[1]Budget!AC:AC)=P3973</f>
        <v>1</v>
      </c>
    </row>
    <row r="3974" spans="1:19" x14ac:dyDescent="0.25">
      <c r="A3974" t="s">
        <v>63</v>
      </c>
      <c r="B3974" t="s">
        <v>64</v>
      </c>
      <c r="C3974" t="s">
        <v>10</v>
      </c>
      <c r="D3974" t="str">
        <f t="shared" si="62"/>
        <v>OUTFLOWS</v>
      </c>
      <c r="E3974" t="s">
        <v>116</v>
      </c>
      <c r="F3974" t="s">
        <v>117</v>
      </c>
      <c r="G3974" t="s">
        <v>2965</v>
      </c>
      <c r="H3974" t="s">
        <v>2966</v>
      </c>
      <c r="I3974" t="s">
        <v>4925</v>
      </c>
      <c r="J3974" t="s">
        <v>4926</v>
      </c>
      <c r="K3974" t="s">
        <v>5079</v>
      </c>
      <c r="L3974" t="s">
        <v>3589</v>
      </c>
      <c r="M3974" s="17">
        <f>VLOOKUP($K3974,[1]Budget!$V:$AE,5,0)*IF($C3974="1 - Revenues",1,IF(AND($C3974="5 - Transfers",MID(I3974,15,1)="4"),1,-1))</f>
        <v>0</v>
      </c>
      <c r="N3974" s="17">
        <f>VLOOKUP($K3974,[1]Budget!$V:$AE,6,0)*IF($C3974="1 - Revenues",1,IF(AND($C3974="5 - Transfers",MID(J3974,15,1)="4"),1,-1))</f>
        <v>0</v>
      </c>
      <c r="O3974" s="17">
        <f>IFERROR(IF(RIGHT(LEFT(K3974,15),1)="4",VLOOKUP(K3974,'[1]Budget Worksheet'!A:B,2,0),-1*VLOOKUP(K3974,'[1]Budget Worksheet'!A:B,2,0)),0)</f>
        <v>-20000</v>
      </c>
      <c r="P3974" s="17">
        <f>VLOOKUP($K3974,[1]Budget!$V:$AE,8,0)*IF($C3974="1 - Revenues",1,IF(AND($C3974="5 - Transfers",MID($K3974,15,1)="4"),1,-1))</f>
        <v>-20000</v>
      </c>
      <c r="Q3974" s="17">
        <f>VLOOKUP($K3974,[1]Budget!$V:$AE,10,0)*IF($C3974="1 - Revenues",1,IF(AND($C3974="5 - Transfers",MID(K3974,15,1)="4"),1,-1))</f>
        <v>0</v>
      </c>
      <c r="S3974" s="18" t="b">
        <f>IF(LEFT(C3974,1)="1",1,-1)*SUMIF([1]Budget!V:V,'Budget Worksheet for Pivot Tabl'!K3974,[1]Budget!AC:AC)=P3974</f>
        <v>1</v>
      </c>
    </row>
    <row r="3975" spans="1:19" x14ac:dyDescent="0.25">
      <c r="A3975" t="s">
        <v>63</v>
      </c>
      <c r="B3975" t="s">
        <v>64</v>
      </c>
      <c r="C3975" t="s">
        <v>7</v>
      </c>
      <c r="D3975" t="str">
        <f t="shared" si="62"/>
        <v>INFLOWS</v>
      </c>
      <c r="E3975" t="s">
        <v>116</v>
      </c>
      <c r="F3975" t="s">
        <v>117</v>
      </c>
      <c r="G3975" t="s">
        <v>2965</v>
      </c>
      <c r="H3975" t="s">
        <v>2966</v>
      </c>
      <c r="I3975" t="s">
        <v>4937</v>
      </c>
      <c r="J3975" t="s">
        <v>4938</v>
      </c>
      <c r="K3975" t="s">
        <v>5080</v>
      </c>
      <c r="L3975" t="s">
        <v>4731</v>
      </c>
      <c r="M3975" s="17">
        <f>VLOOKUP($K3975,[1]Budget!$V:$AE,5,0)*IF($C3975="1 - Revenues",1,IF(AND($C3975="5 - Transfers",MID(I3975,15,1)="4"),1,-1))</f>
        <v>0</v>
      </c>
      <c r="N3975" s="17">
        <f>VLOOKUP($K3975,[1]Budget!$V:$AE,6,0)*IF($C3975="1 - Revenues",1,IF(AND($C3975="5 - Transfers",MID(J3975,15,1)="4"),1,-1))</f>
        <v>0</v>
      </c>
      <c r="O3975" s="17">
        <f>IFERROR(IF(RIGHT(LEFT(K3975,15),1)="4",VLOOKUP(K3975,'[1]Budget Worksheet'!A:B,2,0),-1*VLOOKUP(K3975,'[1]Budget Worksheet'!A:B,2,0)),0)</f>
        <v>51690</v>
      </c>
      <c r="P3975" s="17">
        <f>VLOOKUP($K3975,[1]Budget!$V:$AE,8,0)*IF($C3975="1 - Revenues",1,IF(AND($C3975="5 - Transfers",MID($K3975,15,1)="4"),1,-1))</f>
        <v>51690</v>
      </c>
      <c r="Q3975" s="17">
        <f>VLOOKUP($K3975,[1]Budget!$V:$AE,10,0)*IF($C3975="1 - Revenues",1,IF(AND($C3975="5 - Transfers",MID(K3975,15,1)="4"),1,-1))</f>
        <v>0</v>
      </c>
      <c r="S3975" s="18" t="b">
        <f>IF(LEFT(C3975,1)="1",1,-1)*SUMIF([1]Budget!V:V,'Budget Worksheet for Pivot Tabl'!K3975,[1]Budget!AC:AC)=P3975</f>
        <v>1</v>
      </c>
    </row>
    <row r="3976" spans="1:19" x14ac:dyDescent="0.25">
      <c r="A3976" t="s">
        <v>63</v>
      </c>
      <c r="B3976" t="s">
        <v>64</v>
      </c>
      <c r="C3976" t="s">
        <v>9</v>
      </c>
      <c r="D3976" t="str">
        <f t="shared" si="62"/>
        <v>OUTFLOWS</v>
      </c>
      <c r="E3976" t="s">
        <v>116</v>
      </c>
      <c r="F3976" t="s">
        <v>117</v>
      </c>
      <c r="G3976" t="s">
        <v>2965</v>
      </c>
      <c r="H3976" t="s">
        <v>2966</v>
      </c>
      <c r="I3976" t="s">
        <v>4937</v>
      </c>
      <c r="J3976" t="s">
        <v>4938</v>
      </c>
      <c r="K3976" t="s">
        <v>5081</v>
      </c>
      <c r="L3976" t="s">
        <v>2986</v>
      </c>
      <c r="M3976" s="17">
        <f>VLOOKUP($K3976,[1]Budget!$V:$AE,5,0)*IF($C3976="1 - Revenues",1,IF(AND($C3976="5 - Transfers",MID(I3976,15,1)="4"),1,-1))</f>
        <v>0</v>
      </c>
      <c r="N3976" s="17">
        <f>VLOOKUP($K3976,[1]Budget!$V:$AE,6,0)*IF($C3976="1 - Revenues",1,IF(AND($C3976="5 - Transfers",MID(J3976,15,1)="4"),1,-1))</f>
        <v>0</v>
      </c>
      <c r="O3976" s="17">
        <f>IFERROR(IF(RIGHT(LEFT(K3976,15),1)="4",VLOOKUP(K3976,'[1]Budget Worksheet'!A:B,2,0),-1*VLOOKUP(K3976,'[1]Budget Worksheet'!A:B,2,0)),0)</f>
        <v>-22000</v>
      </c>
      <c r="P3976" s="17">
        <f>VLOOKUP($K3976,[1]Budget!$V:$AE,8,0)*IF($C3976="1 - Revenues",1,IF(AND($C3976="5 - Transfers",MID($K3976,15,1)="4"),1,-1))</f>
        <v>-22000</v>
      </c>
      <c r="Q3976" s="17">
        <f>VLOOKUP($K3976,[1]Budget!$V:$AE,10,0)*IF($C3976="1 - Revenues",1,IF(AND($C3976="5 - Transfers",MID(K3976,15,1)="4"),1,-1))</f>
        <v>0</v>
      </c>
      <c r="S3976" s="18" t="b">
        <f>IF(LEFT(C3976,1)="1",1,-1)*SUMIF([1]Budget!V:V,'Budget Worksheet for Pivot Tabl'!K3976,[1]Budget!AC:AC)=P3976</f>
        <v>1</v>
      </c>
    </row>
    <row r="3977" spans="1:19" x14ac:dyDescent="0.25">
      <c r="A3977" t="s">
        <v>63</v>
      </c>
      <c r="B3977" t="s">
        <v>64</v>
      </c>
      <c r="C3977" t="s">
        <v>9</v>
      </c>
      <c r="D3977" t="str">
        <f t="shared" si="62"/>
        <v>OUTFLOWS</v>
      </c>
      <c r="E3977" t="s">
        <v>116</v>
      </c>
      <c r="F3977" t="s">
        <v>117</v>
      </c>
      <c r="G3977" t="s">
        <v>2965</v>
      </c>
      <c r="H3977" t="s">
        <v>2966</v>
      </c>
      <c r="I3977" t="s">
        <v>4937</v>
      </c>
      <c r="J3977" t="s">
        <v>4938</v>
      </c>
      <c r="K3977" t="s">
        <v>5082</v>
      </c>
      <c r="L3977" t="s">
        <v>2980</v>
      </c>
      <c r="M3977" s="17">
        <f>VLOOKUP($K3977,[1]Budget!$V:$AE,5,0)*IF($C3977="1 - Revenues",1,IF(AND($C3977="5 - Transfers",MID(I3977,15,1)="4"),1,-1))</f>
        <v>0</v>
      </c>
      <c r="N3977" s="17">
        <f>VLOOKUP($K3977,[1]Budget!$V:$AE,6,0)*IF($C3977="1 - Revenues",1,IF(AND($C3977="5 - Transfers",MID(J3977,15,1)="4"),1,-1))</f>
        <v>0</v>
      </c>
      <c r="O3977" s="17">
        <f>IFERROR(IF(RIGHT(LEFT(K3977,15),1)="4",VLOOKUP(K3977,'[1]Budget Worksheet'!A:B,2,0),-1*VLOOKUP(K3977,'[1]Budget Worksheet'!A:B,2,0)),0)</f>
        <v>-3500</v>
      </c>
      <c r="P3977" s="17">
        <f>VLOOKUP($K3977,[1]Budget!$V:$AE,8,0)*IF($C3977="1 - Revenues",1,IF(AND($C3977="5 - Transfers",MID($K3977,15,1)="4"),1,-1))</f>
        <v>-2000</v>
      </c>
      <c r="Q3977" s="17">
        <f>VLOOKUP($K3977,[1]Budget!$V:$AE,10,0)*IF($C3977="1 - Revenues",1,IF(AND($C3977="5 - Transfers",MID(K3977,15,1)="4"),1,-1))</f>
        <v>1500</v>
      </c>
      <c r="S3977" s="18" t="b">
        <f>IF(LEFT(C3977,1)="1",1,-1)*SUMIF([1]Budget!V:V,'Budget Worksheet for Pivot Tabl'!K3977,[1]Budget!AC:AC)=P3977</f>
        <v>1</v>
      </c>
    </row>
    <row r="3978" spans="1:19" x14ac:dyDescent="0.25">
      <c r="A3978" t="s">
        <v>63</v>
      </c>
      <c r="B3978" t="s">
        <v>64</v>
      </c>
      <c r="C3978" t="s">
        <v>9</v>
      </c>
      <c r="D3978" t="str">
        <f t="shared" si="62"/>
        <v>OUTFLOWS</v>
      </c>
      <c r="E3978" t="s">
        <v>116</v>
      </c>
      <c r="F3978" t="s">
        <v>117</v>
      </c>
      <c r="G3978" t="s">
        <v>2965</v>
      </c>
      <c r="H3978" t="s">
        <v>2966</v>
      </c>
      <c r="I3978" t="s">
        <v>4937</v>
      </c>
      <c r="J3978" t="s">
        <v>4938</v>
      </c>
      <c r="K3978" t="s">
        <v>5083</v>
      </c>
      <c r="L3978" t="s">
        <v>2950</v>
      </c>
      <c r="M3978" s="17">
        <f>VLOOKUP($K3978,[1]Budget!$V:$AE,5,0)*IF($C3978="1 - Revenues",1,IF(AND($C3978="5 - Transfers",MID(I3978,15,1)="4"),1,-1))</f>
        <v>0</v>
      </c>
      <c r="N3978" s="17">
        <f>VLOOKUP($K3978,[1]Budget!$V:$AE,6,0)*IF($C3978="1 - Revenues",1,IF(AND($C3978="5 - Transfers",MID(J3978,15,1)="4"),1,-1))</f>
        <v>0</v>
      </c>
      <c r="O3978" s="17">
        <f>IFERROR(IF(RIGHT(LEFT(K3978,15),1)="4",VLOOKUP(K3978,'[1]Budget Worksheet'!A:B,2,0),-1*VLOOKUP(K3978,'[1]Budget Worksheet'!A:B,2,0)),0)</f>
        <v>-2100</v>
      </c>
      <c r="P3978" s="17">
        <f>VLOOKUP($K3978,[1]Budget!$V:$AE,8,0)*IF($C3978="1 - Revenues",1,IF(AND($C3978="5 - Transfers",MID($K3978,15,1)="4"),1,-1))</f>
        <v>-2100</v>
      </c>
      <c r="Q3978" s="17">
        <f>VLOOKUP($K3978,[1]Budget!$V:$AE,10,0)*IF($C3978="1 - Revenues",1,IF(AND($C3978="5 - Transfers",MID(K3978,15,1)="4"),1,-1))</f>
        <v>0</v>
      </c>
      <c r="S3978" s="18" t="b">
        <f>IF(LEFT(C3978,1)="1",1,-1)*SUMIF([1]Budget!V:V,'Budget Worksheet for Pivot Tabl'!K3978,[1]Budget!AC:AC)=P3978</f>
        <v>1</v>
      </c>
    </row>
    <row r="3979" spans="1:19" x14ac:dyDescent="0.25">
      <c r="A3979" t="s">
        <v>63</v>
      </c>
      <c r="B3979" t="s">
        <v>64</v>
      </c>
      <c r="C3979" t="s">
        <v>9</v>
      </c>
      <c r="D3979" t="str">
        <f t="shared" si="62"/>
        <v>OUTFLOWS</v>
      </c>
      <c r="E3979" t="s">
        <v>116</v>
      </c>
      <c r="F3979" t="s">
        <v>117</v>
      </c>
      <c r="G3979" t="s">
        <v>2965</v>
      </c>
      <c r="H3979" t="s">
        <v>2966</v>
      </c>
      <c r="I3979" t="s">
        <v>4937</v>
      </c>
      <c r="J3979" t="s">
        <v>4938</v>
      </c>
      <c r="K3979" t="s">
        <v>5084</v>
      </c>
      <c r="L3979" t="s">
        <v>2484</v>
      </c>
      <c r="M3979" s="17">
        <f>VLOOKUP($K3979,[1]Budget!$V:$AE,5,0)*IF($C3979="1 - Revenues",1,IF(AND($C3979="5 - Transfers",MID(I3979,15,1)="4"),1,-1))</f>
        <v>0</v>
      </c>
      <c r="N3979" s="17">
        <f>VLOOKUP($K3979,[1]Budget!$V:$AE,6,0)*IF($C3979="1 - Revenues",1,IF(AND($C3979="5 - Transfers",MID(J3979,15,1)="4"),1,-1))</f>
        <v>0</v>
      </c>
      <c r="O3979" s="17">
        <f>IFERROR(IF(RIGHT(LEFT(K3979,15),1)="4",VLOOKUP(K3979,'[1]Budget Worksheet'!A:B,2,0),-1*VLOOKUP(K3979,'[1]Budget Worksheet'!A:B,2,0)),0)</f>
        <v>-4720</v>
      </c>
      <c r="P3979" s="17">
        <f>VLOOKUP($K3979,[1]Budget!$V:$AE,8,0)*IF($C3979="1 - Revenues",1,IF(AND($C3979="5 - Transfers",MID($K3979,15,1)="4"),1,-1))</f>
        <v>-4720</v>
      </c>
      <c r="Q3979" s="17">
        <f>VLOOKUP($K3979,[1]Budget!$V:$AE,10,0)*IF($C3979="1 - Revenues",1,IF(AND($C3979="5 - Transfers",MID(K3979,15,1)="4"),1,-1))</f>
        <v>0</v>
      </c>
      <c r="S3979" s="18" t="b">
        <f>IF(LEFT(C3979,1)="1",1,-1)*SUMIF([1]Budget!V:V,'Budget Worksheet for Pivot Tabl'!K3979,[1]Budget!AC:AC)=P3979</f>
        <v>1</v>
      </c>
    </row>
    <row r="3980" spans="1:19" x14ac:dyDescent="0.25">
      <c r="A3980" t="s">
        <v>63</v>
      </c>
      <c r="B3980" t="s">
        <v>64</v>
      </c>
      <c r="C3980" t="s">
        <v>9</v>
      </c>
      <c r="D3980" t="str">
        <f t="shared" si="62"/>
        <v>OUTFLOWS</v>
      </c>
      <c r="E3980" t="s">
        <v>116</v>
      </c>
      <c r="F3980" t="s">
        <v>117</v>
      </c>
      <c r="G3980" t="s">
        <v>2965</v>
      </c>
      <c r="H3980" t="s">
        <v>2966</v>
      </c>
      <c r="I3980" t="s">
        <v>4937</v>
      </c>
      <c r="J3980" t="s">
        <v>4938</v>
      </c>
      <c r="K3980" t="s">
        <v>5085</v>
      </c>
      <c r="L3980" t="s">
        <v>723</v>
      </c>
      <c r="M3980" s="17">
        <f>VLOOKUP($K3980,[1]Budget!$V:$AE,5,0)*IF($C3980="1 - Revenues",1,IF(AND($C3980="5 - Transfers",MID(I3980,15,1)="4"),1,-1))</f>
        <v>0</v>
      </c>
      <c r="N3980" s="17">
        <f>VLOOKUP($K3980,[1]Budget!$V:$AE,6,0)*IF($C3980="1 - Revenues",1,IF(AND($C3980="5 - Transfers",MID(J3980,15,1)="4"),1,-1))</f>
        <v>0</v>
      </c>
      <c r="O3980" s="17">
        <f>IFERROR(IF(RIGHT(LEFT(K3980,15),1)="4",VLOOKUP(K3980,'[1]Budget Worksheet'!A:B,2,0),-1*VLOOKUP(K3980,'[1]Budget Worksheet'!A:B,2,0)),0)</f>
        <v>0</v>
      </c>
      <c r="P3980" s="17">
        <f>VLOOKUP($K3980,[1]Budget!$V:$AE,8,0)*IF($C3980="1 - Revenues",1,IF(AND($C3980="5 - Transfers",MID($K3980,15,1)="4"),1,-1))</f>
        <v>-2800</v>
      </c>
      <c r="Q3980" s="17">
        <f>VLOOKUP($K3980,[1]Budget!$V:$AE,10,0)*IF($C3980="1 - Revenues",1,IF(AND($C3980="5 - Transfers",MID(K3980,15,1)="4"),1,-1))</f>
        <v>-2800</v>
      </c>
      <c r="S3980" s="18" t="b">
        <f>IF(LEFT(C3980,1)="1",1,-1)*SUMIF([1]Budget!V:V,'Budget Worksheet for Pivot Tabl'!K3980,[1]Budget!AC:AC)=P3980</f>
        <v>1</v>
      </c>
    </row>
    <row r="3981" spans="1:19" x14ac:dyDescent="0.25">
      <c r="A3981" t="s">
        <v>63</v>
      </c>
      <c r="B3981" t="s">
        <v>64</v>
      </c>
      <c r="C3981" t="s">
        <v>9</v>
      </c>
      <c r="D3981" t="str">
        <f t="shared" si="62"/>
        <v>OUTFLOWS</v>
      </c>
      <c r="E3981" t="s">
        <v>116</v>
      </c>
      <c r="F3981" t="s">
        <v>117</v>
      </c>
      <c r="G3981" t="s">
        <v>2965</v>
      </c>
      <c r="H3981" t="s">
        <v>2966</v>
      </c>
      <c r="I3981" t="s">
        <v>4937</v>
      </c>
      <c r="J3981" t="s">
        <v>4938</v>
      </c>
      <c r="K3981" t="s">
        <v>5086</v>
      </c>
      <c r="L3981" t="s">
        <v>482</v>
      </c>
      <c r="M3981" s="17">
        <f>VLOOKUP($K3981,[1]Budget!$V:$AE,5,0)*IF($C3981="1 - Revenues",1,IF(AND($C3981="5 - Transfers",MID(I3981,15,1)="4"),1,-1))</f>
        <v>0</v>
      </c>
      <c r="N3981" s="17">
        <f>VLOOKUP($K3981,[1]Budget!$V:$AE,6,0)*IF($C3981="1 - Revenues",1,IF(AND($C3981="5 - Transfers",MID(J3981,15,1)="4"),1,-1))</f>
        <v>0</v>
      </c>
      <c r="O3981" s="17">
        <f>IFERROR(IF(RIGHT(LEFT(K3981,15),1)="4",VLOOKUP(K3981,'[1]Budget Worksheet'!A:B,2,0),-1*VLOOKUP(K3981,'[1]Budget Worksheet'!A:B,2,0)),0)</f>
        <v>-3500</v>
      </c>
      <c r="P3981" s="17">
        <f>VLOOKUP($K3981,[1]Budget!$V:$AE,8,0)*IF($C3981="1 - Revenues",1,IF(AND($C3981="5 - Transfers",MID($K3981,15,1)="4"),1,-1))</f>
        <v>-5000</v>
      </c>
      <c r="Q3981" s="17">
        <f>VLOOKUP($K3981,[1]Budget!$V:$AE,10,0)*IF($C3981="1 - Revenues",1,IF(AND($C3981="5 - Transfers",MID(K3981,15,1)="4"),1,-1))</f>
        <v>-1500</v>
      </c>
      <c r="S3981" s="18" t="b">
        <f>IF(LEFT(C3981,1)="1",1,-1)*SUMIF([1]Budget!V:V,'Budget Worksheet for Pivot Tabl'!K3981,[1]Budget!AC:AC)=P3981</f>
        <v>1</v>
      </c>
    </row>
    <row r="3982" spans="1:19" x14ac:dyDescent="0.25">
      <c r="A3982" t="s">
        <v>63</v>
      </c>
      <c r="B3982" t="s">
        <v>64</v>
      </c>
      <c r="C3982" t="s">
        <v>9</v>
      </c>
      <c r="D3982" t="str">
        <f t="shared" si="62"/>
        <v>OUTFLOWS</v>
      </c>
      <c r="E3982" t="s">
        <v>116</v>
      </c>
      <c r="F3982" t="s">
        <v>117</v>
      </c>
      <c r="G3982" t="s">
        <v>2965</v>
      </c>
      <c r="H3982" t="s">
        <v>2966</v>
      </c>
      <c r="I3982" t="s">
        <v>4937</v>
      </c>
      <c r="J3982" t="s">
        <v>4938</v>
      </c>
      <c r="K3982" t="s">
        <v>5087</v>
      </c>
      <c r="L3982" t="s">
        <v>1398</v>
      </c>
      <c r="M3982" s="17">
        <f>VLOOKUP($K3982,[1]Budget!$V:$AE,5,0)*IF($C3982="1 - Revenues",1,IF(AND($C3982="5 - Transfers",MID(I3982,15,1)="4"),1,-1))</f>
        <v>0</v>
      </c>
      <c r="N3982" s="17">
        <f>VLOOKUP($K3982,[1]Budget!$V:$AE,6,0)*IF($C3982="1 - Revenues",1,IF(AND($C3982="5 - Transfers",MID(J3982,15,1)="4"),1,-1))</f>
        <v>0</v>
      </c>
      <c r="O3982" s="17">
        <f>IFERROR(IF(RIGHT(LEFT(K3982,15),1)="4",VLOOKUP(K3982,'[1]Budget Worksheet'!A:B,2,0),-1*VLOOKUP(K3982,'[1]Budget Worksheet'!A:B,2,0)),0)</f>
        <v>-4000</v>
      </c>
      <c r="P3982" s="17">
        <f>VLOOKUP($K3982,[1]Budget!$V:$AE,8,0)*IF($C3982="1 - Revenues",1,IF(AND($C3982="5 - Transfers",MID($K3982,15,1)="4"),1,-1))</f>
        <v>-4000</v>
      </c>
      <c r="Q3982" s="17">
        <f>VLOOKUP($K3982,[1]Budget!$V:$AE,10,0)*IF($C3982="1 - Revenues",1,IF(AND($C3982="5 - Transfers",MID(K3982,15,1)="4"),1,-1))</f>
        <v>0</v>
      </c>
      <c r="S3982" s="18" t="b">
        <f>IF(LEFT(C3982,1)="1",1,-1)*SUMIF([1]Budget!V:V,'Budget Worksheet for Pivot Tabl'!K3982,[1]Budget!AC:AC)=P3982</f>
        <v>1</v>
      </c>
    </row>
    <row r="3983" spans="1:19" x14ac:dyDescent="0.25">
      <c r="A3983" t="s">
        <v>63</v>
      </c>
      <c r="B3983" t="s">
        <v>64</v>
      </c>
      <c r="C3983" t="s">
        <v>10</v>
      </c>
      <c r="D3983" t="str">
        <f t="shared" si="62"/>
        <v>OUTFLOWS</v>
      </c>
      <c r="E3983" t="s">
        <v>116</v>
      </c>
      <c r="F3983" t="s">
        <v>117</v>
      </c>
      <c r="G3983" t="s">
        <v>2965</v>
      </c>
      <c r="H3983" t="s">
        <v>2966</v>
      </c>
      <c r="I3983" t="s">
        <v>4937</v>
      </c>
      <c r="J3983" t="s">
        <v>4938</v>
      </c>
      <c r="K3983" t="s">
        <v>5088</v>
      </c>
      <c r="L3983" t="s">
        <v>3589</v>
      </c>
      <c r="M3983" s="17">
        <f>VLOOKUP($K3983,[1]Budget!$V:$AE,5,0)*IF($C3983="1 - Revenues",1,IF(AND($C3983="5 - Transfers",MID(I3983,15,1)="4"),1,-1))</f>
        <v>0</v>
      </c>
      <c r="N3983" s="17">
        <f>VLOOKUP($K3983,[1]Budget!$V:$AE,6,0)*IF($C3983="1 - Revenues",1,IF(AND($C3983="5 - Transfers",MID(J3983,15,1)="4"),1,-1))</f>
        <v>0</v>
      </c>
      <c r="O3983" s="17">
        <f>IFERROR(IF(RIGHT(LEFT(K3983,15),1)="4",VLOOKUP(K3983,'[1]Budget Worksheet'!A:B,2,0),-1*VLOOKUP(K3983,'[1]Budget Worksheet'!A:B,2,0)),0)</f>
        <v>-10000</v>
      </c>
      <c r="P3983" s="17">
        <f>VLOOKUP($K3983,[1]Budget!$V:$AE,8,0)*IF($C3983="1 - Revenues",1,IF(AND($C3983="5 - Transfers",MID($K3983,15,1)="4"),1,-1))</f>
        <v>-10000</v>
      </c>
      <c r="Q3983" s="17">
        <f>VLOOKUP($K3983,[1]Budget!$V:$AE,10,0)*IF($C3983="1 - Revenues",1,IF(AND($C3983="5 - Transfers",MID(K3983,15,1)="4"),1,-1))</f>
        <v>0</v>
      </c>
      <c r="S3983" s="18" t="b">
        <f>IF(LEFT(C3983,1)="1",1,-1)*SUMIF([1]Budget!V:V,'Budget Worksheet for Pivot Tabl'!K3983,[1]Budget!AC:AC)=P3983</f>
        <v>1</v>
      </c>
    </row>
    <row r="3984" spans="1:19" x14ac:dyDescent="0.25">
      <c r="A3984" t="s">
        <v>63</v>
      </c>
      <c r="B3984" t="s">
        <v>64</v>
      </c>
      <c r="C3984" t="s">
        <v>7</v>
      </c>
      <c r="D3984" t="str">
        <f t="shared" si="62"/>
        <v>INFLOWS</v>
      </c>
      <c r="E3984" t="s">
        <v>116</v>
      </c>
      <c r="F3984" t="s">
        <v>117</v>
      </c>
      <c r="G3984" t="s">
        <v>2965</v>
      </c>
      <c r="H3984" t="s">
        <v>2966</v>
      </c>
      <c r="I3984" t="s">
        <v>4949</v>
      </c>
      <c r="J3984" t="s">
        <v>4950</v>
      </c>
      <c r="K3984" t="s">
        <v>5089</v>
      </c>
      <c r="L3984" t="s">
        <v>4731</v>
      </c>
      <c r="M3984" s="17">
        <f>VLOOKUP($K3984,[1]Budget!$V:$AE,5,0)*IF($C3984="1 - Revenues",1,IF(AND($C3984="5 - Transfers",MID(I3984,15,1)="4"),1,-1))</f>
        <v>0</v>
      </c>
      <c r="N3984" s="17">
        <f>VLOOKUP($K3984,[1]Budget!$V:$AE,6,0)*IF($C3984="1 - Revenues",1,IF(AND($C3984="5 - Transfers",MID(J3984,15,1)="4"),1,-1))</f>
        <v>0</v>
      </c>
      <c r="O3984" s="17">
        <f>IFERROR(IF(RIGHT(LEFT(K3984,15),1)="4",VLOOKUP(K3984,'[1]Budget Worksheet'!A:B,2,0),-1*VLOOKUP(K3984,'[1]Budget Worksheet'!A:B,2,0)),0)</f>
        <v>28195</v>
      </c>
      <c r="P3984" s="17">
        <f>VLOOKUP($K3984,[1]Budget!$V:$AE,8,0)*IF($C3984="1 - Revenues",1,IF(AND($C3984="5 - Transfers",MID($K3984,15,1)="4"),1,-1))</f>
        <v>28195</v>
      </c>
      <c r="Q3984" s="17">
        <f>VLOOKUP($K3984,[1]Budget!$V:$AE,10,0)*IF($C3984="1 - Revenues",1,IF(AND($C3984="5 - Transfers",MID(K3984,15,1)="4"),1,-1))</f>
        <v>0</v>
      </c>
      <c r="S3984" s="18" t="b">
        <f>IF(LEFT(C3984,1)="1",1,-1)*SUMIF([1]Budget!V:V,'Budget Worksheet for Pivot Tabl'!K3984,[1]Budget!AC:AC)=P3984</f>
        <v>1</v>
      </c>
    </row>
    <row r="3985" spans="1:19" x14ac:dyDescent="0.25">
      <c r="A3985" t="s">
        <v>63</v>
      </c>
      <c r="B3985" t="s">
        <v>64</v>
      </c>
      <c r="C3985" t="s">
        <v>9</v>
      </c>
      <c r="D3985" t="str">
        <f t="shared" si="62"/>
        <v>OUTFLOWS</v>
      </c>
      <c r="E3985" t="s">
        <v>116</v>
      </c>
      <c r="F3985" t="s">
        <v>117</v>
      </c>
      <c r="G3985" t="s">
        <v>2965</v>
      </c>
      <c r="H3985" t="s">
        <v>2966</v>
      </c>
      <c r="I3985" t="s">
        <v>4949</v>
      </c>
      <c r="J3985" t="s">
        <v>4950</v>
      </c>
      <c r="K3985" t="s">
        <v>5090</v>
      </c>
      <c r="L3985" t="s">
        <v>482</v>
      </c>
      <c r="M3985" s="17">
        <f>VLOOKUP($K3985,[1]Budget!$V:$AE,5,0)*IF($C3985="1 - Revenues",1,IF(AND($C3985="5 - Transfers",MID(I3985,15,1)="4"),1,-1))</f>
        <v>0</v>
      </c>
      <c r="N3985" s="17">
        <f>VLOOKUP($K3985,[1]Budget!$V:$AE,6,0)*IF($C3985="1 - Revenues",1,IF(AND($C3985="5 - Transfers",MID(J3985,15,1)="4"),1,-1))</f>
        <v>0</v>
      </c>
      <c r="O3985" s="17">
        <f>IFERROR(IF(RIGHT(LEFT(K3985,15),1)="4",VLOOKUP(K3985,'[1]Budget Worksheet'!A:B,2,0),-1*VLOOKUP(K3985,'[1]Budget Worksheet'!A:B,2,0)),0)</f>
        <v>-4500</v>
      </c>
      <c r="P3985" s="17">
        <f>VLOOKUP($K3985,[1]Budget!$V:$AE,8,0)*IF($C3985="1 - Revenues",1,IF(AND($C3985="5 - Transfers",MID($K3985,15,1)="4"),1,-1))</f>
        <v>-2000</v>
      </c>
      <c r="Q3985" s="17">
        <f>VLOOKUP($K3985,[1]Budget!$V:$AE,10,0)*IF($C3985="1 - Revenues",1,IF(AND($C3985="5 - Transfers",MID(K3985,15,1)="4"),1,-1))</f>
        <v>2500</v>
      </c>
      <c r="S3985" s="18" t="b">
        <f>IF(LEFT(C3985,1)="1",1,-1)*SUMIF([1]Budget!V:V,'Budget Worksheet for Pivot Tabl'!K3985,[1]Budget!AC:AC)=P3985</f>
        <v>1</v>
      </c>
    </row>
    <row r="3986" spans="1:19" x14ac:dyDescent="0.25">
      <c r="A3986" t="s">
        <v>63</v>
      </c>
      <c r="B3986" t="s">
        <v>64</v>
      </c>
      <c r="C3986" t="s">
        <v>9</v>
      </c>
      <c r="D3986" t="str">
        <f t="shared" si="62"/>
        <v>OUTFLOWS</v>
      </c>
      <c r="E3986" t="s">
        <v>116</v>
      </c>
      <c r="F3986" t="s">
        <v>117</v>
      </c>
      <c r="G3986" t="s">
        <v>2965</v>
      </c>
      <c r="H3986" t="s">
        <v>2966</v>
      </c>
      <c r="I3986" t="s">
        <v>4949</v>
      </c>
      <c r="J3986" t="s">
        <v>4950</v>
      </c>
      <c r="K3986" t="s">
        <v>5091</v>
      </c>
      <c r="L3986" t="s">
        <v>1398</v>
      </c>
      <c r="M3986" s="17">
        <f>VLOOKUP($K3986,[1]Budget!$V:$AE,5,0)*IF($C3986="1 - Revenues",1,IF(AND($C3986="5 - Transfers",MID(I3986,15,1)="4"),1,-1))</f>
        <v>0</v>
      </c>
      <c r="N3986" s="17">
        <f>VLOOKUP($K3986,[1]Budget!$V:$AE,6,0)*IF($C3986="1 - Revenues",1,IF(AND($C3986="5 - Transfers",MID(J3986,15,1)="4"),1,-1))</f>
        <v>0</v>
      </c>
      <c r="O3986" s="17">
        <f>IFERROR(IF(RIGHT(LEFT(K3986,15),1)="4",VLOOKUP(K3986,'[1]Budget Worksheet'!A:B,2,0),-1*VLOOKUP(K3986,'[1]Budget Worksheet'!A:B,2,0)),0)</f>
        <v>-4000</v>
      </c>
      <c r="P3986" s="17">
        <f>VLOOKUP($K3986,[1]Budget!$V:$AE,8,0)*IF($C3986="1 - Revenues",1,IF(AND($C3986="5 - Transfers",MID($K3986,15,1)="4"),1,-1))</f>
        <v>-4000</v>
      </c>
      <c r="Q3986" s="17">
        <f>VLOOKUP($K3986,[1]Budget!$V:$AE,10,0)*IF($C3986="1 - Revenues",1,IF(AND($C3986="5 - Transfers",MID(K3986,15,1)="4"),1,-1))</f>
        <v>0</v>
      </c>
      <c r="S3986" s="18" t="b">
        <f>IF(LEFT(C3986,1)="1",1,-1)*SUMIF([1]Budget!V:V,'Budget Worksheet for Pivot Tabl'!K3986,[1]Budget!AC:AC)=P3986</f>
        <v>1</v>
      </c>
    </row>
    <row r="3987" spans="1:19" x14ac:dyDescent="0.25">
      <c r="A3987" t="s">
        <v>63</v>
      </c>
      <c r="B3987" t="s">
        <v>64</v>
      </c>
      <c r="C3987" t="s">
        <v>9</v>
      </c>
      <c r="D3987" t="str">
        <f t="shared" si="62"/>
        <v>OUTFLOWS</v>
      </c>
      <c r="E3987" t="s">
        <v>116</v>
      </c>
      <c r="F3987" t="s">
        <v>117</v>
      </c>
      <c r="G3987" t="s">
        <v>2965</v>
      </c>
      <c r="H3987" t="s">
        <v>2966</v>
      </c>
      <c r="I3987" t="s">
        <v>4949</v>
      </c>
      <c r="J3987" t="s">
        <v>4950</v>
      </c>
      <c r="K3987" t="s">
        <v>5092</v>
      </c>
      <c r="L3987" t="s">
        <v>2986</v>
      </c>
      <c r="M3987" s="17">
        <f>VLOOKUP($K3987,[1]Budget!$V:$AE,5,0)*IF($C3987="1 - Revenues",1,IF(AND($C3987="5 - Transfers",MID(I3987,15,1)="4"),1,-1))</f>
        <v>0</v>
      </c>
      <c r="N3987" s="17">
        <f>VLOOKUP($K3987,[1]Budget!$V:$AE,6,0)*IF($C3987="1 - Revenues",1,IF(AND($C3987="5 - Transfers",MID(J3987,15,1)="4"),1,-1))</f>
        <v>0</v>
      </c>
      <c r="O3987" s="17">
        <f>IFERROR(IF(RIGHT(LEFT(K3987,15),1)="4",VLOOKUP(K3987,'[1]Budget Worksheet'!A:B,2,0),-1*VLOOKUP(K3987,'[1]Budget Worksheet'!A:B,2,0)),0)</f>
        <v>-15000</v>
      </c>
      <c r="P3987" s="17">
        <f>VLOOKUP($K3987,[1]Budget!$V:$AE,8,0)*IF($C3987="1 - Revenues",1,IF(AND($C3987="5 - Transfers",MID($K3987,15,1)="4"),1,-1))</f>
        <v>-15000</v>
      </c>
      <c r="Q3987" s="17">
        <f>VLOOKUP($K3987,[1]Budget!$V:$AE,10,0)*IF($C3987="1 - Revenues",1,IF(AND($C3987="5 - Transfers",MID(K3987,15,1)="4"),1,-1))</f>
        <v>0</v>
      </c>
      <c r="S3987" s="18" t="b">
        <f>IF(LEFT(C3987,1)="1",1,-1)*SUMIF([1]Budget!V:V,'Budget Worksheet for Pivot Tabl'!K3987,[1]Budget!AC:AC)=P3987</f>
        <v>1</v>
      </c>
    </row>
    <row r="3988" spans="1:19" x14ac:dyDescent="0.25">
      <c r="A3988" t="s">
        <v>63</v>
      </c>
      <c r="B3988" t="s">
        <v>64</v>
      </c>
      <c r="C3988" t="s">
        <v>9</v>
      </c>
      <c r="D3988" t="str">
        <f t="shared" si="62"/>
        <v>OUTFLOWS</v>
      </c>
      <c r="E3988" t="s">
        <v>116</v>
      </c>
      <c r="F3988" t="s">
        <v>117</v>
      </c>
      <c r="G3988" t="s">
        <v>2965</v>
      </c>
      <c r="H3988" t="s">
        <v>2966</v>
      </c>
      <c r="I3988" t="s">
        <v>4949</v>
      </c>
      <c r="J3988" t="s">
        <v>4950</v>
      </c>
      <c r="K3988" t="s">
        <v>5093</v>
      </c>
      <c r="L3988" t="s">
        <v>2980</v>
      </c>
      <c r="M3988" s="17">
        <f>VLOOKUP($K3988,[1]Budget!$V:$AE,5,0)*IF($C3988="1 - Revenues",1,IF(AND($C3988="5 - Transfers",MID(I3988,15,1)="4"),1,-1))</f>
        <v>0</v>
      </c>
      <c r="N3988" s="17">
        <f>VLOOKUP($K3988,[1]Budget!$V:$AE,6,0)*IF($C3988="1 - Revenues",1,IF(AND($C3988="5 - Transfers",MID(J3988,15,1)="4"),1,-1))</f>
        <v>0</v>
      </c>
      <c r="O3988" s="17">
        <f>IFERROR(IF(RIGHT(LEFT(K3988,15),1)="4",VLOOKUP(K3988,'[1]Budget Worksheet'!A:B,2,0),-1*VLOOKUP(K3988,'[1]Budget Worksheet'!A:B,2,0)),0)</f>
        <v>-4000</v>
      </c>
      <c r="P3988" s="17">
        <f>VLOOKUP($K3988,[1]Budget!$V:$AE,8,0)*IF($C3988="1 - Revenues",1,IF(AND($C3988="5 - Transfers",MID($K3988,15,1)="4"),1,-1))</f>
        <v>-3000</v>
      </c>
      <c r="Q3988" s="17">
        <f>VLOOKUP($K3988,[1]Budget!$V:$AE,10,0)*IF($C3988="1 - Revenues",1,IF(AND($C3988="5 - Transfers",MID(K3988,15,1)="4"),1,-1))</f>
        <v>1000</v>
      </c>
      <c r="S3988" s="18" t="b">
        <f>IF(LEFT(C3988,1)="1",1,-1)*SUMIF([1]Budget!V:V,'Budget Worksheet for Pivot Tabl'!K3988,[1]Budget!AC:AC)=P3988</f>
        <v>1</v>
      </c>
    </row>
    <row r="3989" spans="1:19" x14ac:dyDescent="0.25">
      <c r="A3989" t="s">
        <v>63</v>
      </c>
      <c r="B3989" t="s">
        <v>64</v>
      </c>
      <c r="C3989" t="s">
        <v>9</v>
      </c>
      <c r="D3989" t="str">
        <f t="shared" si="62"/>
        <v>OUTFLOWS</v>
      </c>
      <c r="E3989" t="s">
        <v>116</v>
      </c>
      <c r="F3989" t="s">
        <v>117</v>
      </c>
      <c r="G3989" t="s">
        <v>2965</v>
      </c>
      <c r="H3989" t="s">
        <v>2966</v>
      </c>
      <c r="I3989" t="s">
        <v>4949</v>
      </c>
      <c r="J3989" t="s">
        <v>4950</v>
      </c>
      <c r="K3989" t="s">
        <v>5094</v>
      </c>
      <c r="L3989" t="s">
        <v>2950</v>
      </c>
      <c r="M3989" s="17">
        <f>VLOOKUP($K3989,[1]Budget!$V:$AE,5,0)*IF($C3989="1 - Revenues",1,IF(AND($C3989="5 - Transfers",MID(I3989,15,1)="4"),1,-1))</f>
        <v>0</v>
      </c>
      <c r="N3989" s="17">
        <f>VLOOKUP($K3989,[1]Budget!$V:$AE,6,0)*IF($C3989="1 - Revenues",1,IF(AND($C3989="5 - Transfers",MID(J3989,15,1)="4"),1,-1))</f>
        <v>0</v>
      </c>
      <c r="O3989" s="17">
        <f>IFERROR(IF(RIGHT(LEFT(K3989,15),1)="4",VLOOKUP(K3989,'[1]Budget Worksheet'!A:B,2,0),-1*VLOOKUP(K3989,'[1]Budget Worksheet'!A:B,2,0)),0)</f>
        <v>-2100</v>
      </c>
      <c r="P3989" s="17">
        <f>VLOOKUP($K3989,[1]Budget!$V:$AE,8,0)*IF($C3989="1 - Revenues",1,IF(AND($C3989="5 - Transfers",MID($K3989,15,1)="4"),1,-1))</f>
        <v>-2100</v>
      </c>
      <c r="Q3989" s="17">
        <f>VLOOKUP($K3989,[1]Budget!$V:$AE,10,0)*IF($C3989="1 - Revenues",1,IF(AND($C3989="5 - Transfers",MID(K3989,15,1)="4"),1,-1))</f>
        <v>0</v>
      </c>
      <c r="S3989" s="18" t="b">
        <f>IF(LEFT(C3989,1)="1",1,-1)*SUMIF([1]Budget!V:V,'Budget Worksheet for Pivot Tabl'!K3989,[1]Budget!AC:AC)=P3989</f>
        <v>1</v>
      </c>
    </row>
    <row r="3990" spans="1:19" x14ac:dyDescent="0.25">
      <c r="A3990" t="s">
        <v>63</v>
      </c>
      <c r="B3990" t="s">
        <v>64</v>
      </c>
      <c r="C3990" t="s">
        <v>9</v>
      </c>
      <c r="D3990" t="str">
        <f t="shared" si="62"/>
        <v>OUTFLOWS</v>
      </c>
      <c r="E3990" t="s">
        <v>116</v>
      </c>
      <c r="F3990" t="s">
        <v>117</v>
      </c>
      <c r="G3990" t="s">
        <v>2965</v>
      </c>
      <c r="H3990" t="s">
        <v>2966</v>
      </c>
      <c r="I3990" t="s">
        <v>4949</v>
      </c>
      <c r="J3990" t="s">
        <v>4950</v>
      </c>
      <c r="K3990" t="s">
        <v>5095</v>
      </c>
      <c r="L3990" t="s">
        <v>2484</v>
      </c>
      <c r="M3990" s="17">
        <f>VLOOKUP($K3990,[1]Budget!$V:$AE,5,0)*IF($C3990="1 - Revenues",1,IF(AND($C3990="5 - Transfers",MID(I3990,15,1)="4"),1,-1))</f>
        <v>0</v>
      </c>
      <c r="N3990" s="17">
        <f>VLOOKUP($K3990,[1]Budget!$V:$AE,6,0)*IF($C3990="1 - Revenues",1,IF(AND($C3990="5 - Transfers",MID(J3990,15,1)="4"),1,-1))</f>
        <v>0</v>
      </c>
      <c r="O3990" s="17">
        <f>IFERROR(IF(RIGHT(LEFT(K3990,15),1)="4",VLOOKUP(K3990,'[1]Budget Worksheet'!A:B,2,0),-1*VLOOKUP(K3990,'[1]Budget Worksheet'!A:B,2,0)),0)</f>
        <v>-4720</v>
      </c>
      <c r="P3990" s="17">
        <f>VLOOKUP($K3990,[1]Budget!$V:$AE,8,0)*IF($C3990="1 - Revenues",1,IF(AND($C3990="5 - Transfers",MID($K3990,15,1)="4"),1,-1))</f>
        <v>-4720</v>
      </c>
      <c r="Q3990" s="17">
        <f>VLOOKUP($K3990,[1]Budget!$V:$AE,10,0)*IF($C3990="1 - Revenues",1,IF(AND($C3990="5 - Transfers",MID(K3990,15,1)="4"),1,-1))</f>
        <v>0</v>
      </c>
      <c r="S3990" s="18" t="b">
        <f>IF(LEFT(C3990,1)="1",1,-1)*SUMIF([1]Budget!V:V,'Budget Worksheet for Pivot Tabl'!K3990,[1]Budget!AC:AC)=P3990</f>
        <v>1</v>
      </c>
    </row>
    <row r="3991" spans="1:19" x14ac:dyDescent="0.25">
      <c r="A3991" t="s">
        <v>63</v>
      </c>
      <c r="B3991" t="s">
        <v>64</v>
      </c>
      <c r="C3991" t="s">
        <v>9</v>
      </c>
      <c r="D3991" t="str">
        <f t="shared" si="62"/>
        <v>OUTFLOWS</v>
      </c>
      <c r="E3991" t="s">
        <v>116</v>
      </c>
      <c r="F3991" t="s">
        <v>117</v>
      </c>
      <c r="G3991" t="s">
        <v>2965</v>
      </c>
      <c r="H3991" t="s">
        <v>2966</v>
      </c>
      <c r="I3991" t="s">
        <v>4949</v>
      </c>
      <c r="J3991" t="s">
        <v>4950</v>
      </c>
      <c r="K3991" t="s">
        <v>5096</v>
      </c>
      <c r="L3991" t="s">
        <v>723</v>
      </c>
      <c r="M3991" s="17">
        <f>VLOOKUP($K3991,[1]Budget!$V:$AE,5,0)*IF($C3991="1 - Revenues",1,IF(AND($C3991="5 - Transfers",MID(I3991,15,1)="4"),1,-1))</f>
        <v>0</v>
      </c>
      <c r="N3991" s="17">
        <f>VLOOKUP($K3991,[1]Budget!$V:$AE,6,0)*IF($C3991="1 - Revenues",1,IF(AND($C3991="5 - Transfers",MID(J3991,15,1)="4"),1,-1))</f>
        <v>0</v>
      </c>
      <c r="O3991" s="17">
        <f>IFERROR(IF(RIGHT(LEFT(K3991,15),1)="4",VLOOKUP(K3991,'[1]Budget Worksheet'!A:B,2,0),-1*VLOOKUP(K3991,'[1]Budget Worksheet'!A:B,2,0)),0)</f>
        <v>0</v>
      </c>
      <c r="P3991" s="17">
        <f>VLOOKUP($K3991,[1]Budget!$V:$AE,8,0)*IF($C3991="1 - Revenues",1,IF(AND($C3991="5 - Transfers",MID($K3991,15,1)="4"),1,-1))</f>
        <v>-2800</v>
      </c>
      <c r="Q3991" s="17">
        <f>VLOOKUP($K3991,[1]Budget!$V:$AE,10,0)*IF($C3991="1 - Revenues",1,IF(AND($C3991="5 - Transfers",MID(K3991,15,1)="4"),1,-1))</f>
        <v>-2800</v>
      </c>
      <c r="S3991" s="18" t="b">
        <f>IF(LEFT(C3991,1)="1",1,-1)*SUMIF([1]Budget!V:V,'Budget Worksheet for Pivot Tabl'!K3991,[1]Budget!AC:AC)=P3991</f>
        <v>1</v>
      </c>
    </row>
    <row r="3992" spans="1:19" x14ac:dyDescent="0.25">
      <c r="A3992" t="s">
        <v>63</v>
      </c>
      <c r="B3992" t="s">
        <v>64</v>
      </c>
      <c r="C3992" t="s">
        <v>10</v>
      </c>
      <c r="D3992" t="str">
        <f t="shared" si="62"/>
        <v>OUTFLOWS</v>
      </c>
      <c r="E3992" t="s">
        <v>116</v>
      </c>
      <c r="F3992" t="s">
        <v>117</v>
      </c>
      <c r="G3992" t="s">
        <v>2965</v>
      </c>
      <c r="H3992" t="s">
        <v>2966</v>
      </c>
      <c r="I3992" t="s">
        <v>4949</v>
      </c>
      <c r="J3992" t="s">
        <v>4950</v>
      </c>
      <c r="K3992" t="s">
        <v>5097</v>
      </c>
      <c r="L3992" t="s">
        <v>3589</v>
      </c>
      <c r="M3992" s="17">
        <f>VLOOKUP($K3992,[1]Budget!$V:$AE,5,0)*IF($C3992="1 - Revenues",1,IF(AND($C3992="5 - Transfers",MID(I3992,15,1)="4"),1,-1))</f>
        <v>0</v>
      </c>
      <c r="N3992" s="17">
        <f>VLOOKUP($K3992,[1]Budget!$V:$AE,6,0)*IF($C3992="1 - Revenues",1,IF(AND($C3992="5 - Transfers",MID(J3992,15,1)="4"),1,-1))</f>
        <v>0</v>
      </c>
      <c r="O3992" s="17">
        <f>IFERROR(IF(RIGHT(LEFT(K3992,15),1)="4",VLOOKUP(K3992,'[1]Budget Worksheet'!A:B,2,0),-1*VLOOKUP(K3992,'[1]Budget Worksheet'!A:B,2,0)),0)</f>
        <v>-10000</v>
      </c>
      <c r="P3992" s="17">
        <f>VLOOKUP($K3992,[1]Budget!$V:$AE,8,0)*IF($C3992="1 - Revenues",1,IF(AND($C3992="5 - Transfers",MID($K3992,15,1)="4"),1,-1))</f>
        <v>-10000</v>
      </c>
      <c r="Q3992" s="17">
        <f>VLOOKUP($K3992,[1]Budget!$V:$AE,10,0)*IF($C3992="1 - Revenues",1,IF(AND($C3992="5 - Transfers",MID(K3992,15,1)="4"),1,-1))</f>
        <v>0</v>
      </c>
      <c r="S3992" s="18" t="b">
        <f>IF(LEFT(C3992,1)="1",1,-1)*SUMIF([1]Budget!V:V,'Budget Worksheet for Pivot Tabl'!K3992,[1]Budget!AC:AC)=P3992</f>
        <v>1</v>
      </c>
    </row>
    <row r="3993" spans="1:19" x14ac:dyDescent="0.25">
      <c r="A3993" t="s">
        <v>63</v>
      </c>
      <c r="B3993" t="s">
        <v>64</v>
      </c>
      <c r="C3993" t="s">
        <v>8</v>
      </c>
      <c r="D3993" t="str">
        <f t="shared" si="62"/>
        <v>OUTFLOWS</v>
      </c>
      <c r="E3993" t="s">
        <v>116</v>
      </c>
      <c r="F3993" t="s">
        <v>117</v>
      </c>
      <c r="G3993" t="s">
        <v>2965</v>
      </c>
      <c r="H3993" t="s">
        <v>2966</v>
      </c>
      <c r="I3993" t="s">
        <v>4781</v>
      </c>
      <c r="J3993" t="s">
        <v>4782</v>
      </c>
      <c r="K3993" t="s">
        <v>5098</v>
      </c>
      <c r="L3993" t="s">
        <v>472</v>
      </c>
      <c r="M3993" s="17">
        <f>VLOOKUP($K3993,[1]Budget!$V:$AE,5,0)*IF($C3993="1 - Revenues",1,IF(AND($C3993="5 - Transfers",MID(I3993,15,1)="4"),1,-1))</f>
        <v>0</v>
      </c>
      <c r="N3993" s="17">
        <f>VLOOKUP($K3993,[1]Budget!$V:$AE,6,0)*IF($C3993="1 - Revenues",1,IF(AND($C3993="5 - Transfers",MID(J3993,15,1)="4"),1,-1))</f>
        <v>0</v>
      </c>
      <c r="O3993" s="17">
        <f>IFERROR(IF(RIGHT(LEFT(K3993,15),1)="4",VLOOKUP(K3993,'[1]Budget Worksheet'!A:B,2,0),-1*VLOOKUP(K3993,'[1]Budget Worksheet'!A:B,2,0)),0)</f>
        <v>0</v>
      </c>
      <c r="P3993" s="17">
        <f>VLOOKUP($K3993,[1]Budget!$V:$AE,8,0)*IF($C3993="1 - Revenues",1,IF(AND($C3993="5 - Transfers",MID($K3993,15,1)="4"),1,-1))</f>
        <v>0</v>
      </c>
      <c r="Q3993" s="17">
        <f>VLOOKUP($K3993,[1]Budget!$V:$AE,10,0)*IF($C3993="1 - Revenues",1,IF(AND($C3993="5 - Transfers",MID(K3993,15,1)="4"),1,-1))</f>
        <v>0</v>
      </c>
      <c r="S3993" s="18" t="b">
        <f>IF(LEFT(C3993,1)="1",1,-1)*SUMIF([1]Budget!V:V,'Budget Worksheet for Pivot Tabl'!K3993,[1]Budget!AC:AC)=P3993</f>
        <v>1</v>
      </c>
    </row>
    <row r="3994" spans="1:19" x14ac:dyDescent="0.25">
      <c r="A3994" t="s">
        <v>63</v>
      </c>
      <c r="B3994" t="s">
        <v>64</v>
      </c>
      <c r="C3994" t="s">
        <v>8</v>
      </c>
      <c r="D3994" t="str">
        <f t="shared" si="62"/>
        <v>OUTFLOWS</v>
      </c>
      <c r="E3994" t="s">
        <v>116</v>
      </c>
      <c r="F3994" t="s">
        <v>117</v>
      </c>
      <c r="G3994" t="s">
        <v>2965</v>
      </c>
      <c r="H3994" t="s">
        <v>2966</v>
      </c>
      <c r="I3994" t="s">
        <v>93</v>
      </c>
      <c r="J3994" t="s">
        <v>4795</v>
      </c>
      <c r="K3994" t="s">
        <v>5099</v>
      </c>
      <c r="L3994" t="s">
        <v>472</v>
      </c>
      <c r="M3994" s="17">
        <f>VLOOKUP($K3994,[1]Budget!$V:$AE,5,0)*IF($C3994="1 - Revenues",1,IF(AND($C3994="5 - Transfers",MID(I3994,15,1)="4"),1,-1))</f>
        <v>0</v>
      </c>
      <c r="N3994" s="17">
        <f>VLOOKUP($K3994,[1]Budget!$V:$AE,6,0)*IF($C3994="1 - Revenues",1,IF(AND($C3994="5 - Transfers",MID(J3994,15,1)="4"),1,-1))</f>
        <v>0</v>
      </c>
      <c r="O3994" s="17">
        <f>IFERROR(IF(RIGHT(LEFT(K3994,15),1)="4",VLOOKUP(K3994,'[1]Budget Worksheet'!A:B,2,0),-1*VLOOKUP(K3994,'[1]Budget Worksheet'!A:B,2,0)),0)</f>
        <v>0</v>
      </c>
      <c r="P3994" s="17">
        <f>VLOOKUP($K3994,[1]Budget!$V:$AE,8,0)*IF($C3994="1 - Revenues",1,IF(AND($C3994="5 - Transfers",MID($K3994,15,1)="4"),1,-1))</f>
        <v>0</v>
      </c>
      <c r="Q3994" s="17">
        <f>VLOOKUP($K3994,[1]Budget!$V:$AE,10,0)*IF($C3994="1 - Revenues",1,IF(AND($C3994="5 - Transfers",MID(K3994,15,1)="4"),1,-1))</f>
        <v>0</v>
      </c>
      <c r="S3994" s="18" t="b">
        <f>IF(LEFT(C3994,1)="1",1,-1)*SUMIF([1]Budget!V:V,'Budget Worksheet for Pivot Tabl'!K3994,[1]Budget!AC:AC)=P3994</f>
        <v>1</v>
      </c>
    </row>
    <row r="3995" spans="1:19" x14ac:dyDescent="0.25">
      <c r="A3995" t="s">
        <v>63</v>
      </c>
      <c r="B3995" t="s">
        <v>64</v>
      </c>
      <c r="C3995" t="s">
        <v>8</v>
      </c>
      <c r="D3995" t="str">
        <f t="shared" si="62"/>
        <v>OUTFLOWS</v>
      </c>
      <c r="E3995" t="s">
        <v>116</v>
      </c>
      <c r="F3995" t="s">
        <v>117</v>
      </c>
      <c r="G3995" t="s">
        <v>2965</v>
      </c>
      <c r="H3995" t="s">
        <v>2966</v>
      </c>
      <c r="I3995" t="s">
        <v>4808</v>
      </c>
      <c r="J3995" t="s">
        <v>4809</v>
      </c>
      <c r="K3995" t="s">
        <v>5100</v>
      </c>
      <c r="L3995" t="s">
        <v>472</v>
      </c>
      <c r="M3995" s="17">
        <f>VLOOKUP($K3995,[1]Budget!$V:$AE,5,0)*IF($C3995="1 - Revenues",1,IF(AND($C3995="5 - Transfers",MID(I3995,15,1)="4"),1,-1))</f>
        <v>0</v>
      </c>
      <c r="N3995" s="17">
        <f>VLOOKUP($K3995,[1]Budget!$V:$AE,6,0)*IF($C3995="1 - Revenues",1,IF(AND($C3995="5 - Transfers",MID(J3995,15,1)="4"),1,-1))</f>
        <v>0</v>
      </c>
      <c r="O3995" s="17">
        <f>IFERROR(IF(RIGHT(LEFT(K3995,15),1)="4",VLOOKUP(K3995,'[1]Budget Worksheet'!A:B,2,0),-1*VLOOKUP(K3995,'[1]Budget Worksheet'!A:B,2,0)),0)</f>
        <v>0</v>
      </c>
      <c r="P3995" s="17">
        <f>VLOOKUP($K3995,[1]Budget!$V:$AE,8,0)*IF($C3995="1 - Revenues",1,IF(AND($C3995="5 - Transfers",MID($K3995,15,1)="4"),1,-1))</f>
        <v>0</v>
      </c>
      <c r="Q3995" s="17">
        <f>VLOOKUP($K3995,[1]Budget!$V:$AE,10,0)*IF($C3995="1 - Revenues",1,IF(AND($C3995="5 - Transfers",MID(K3995,15,1)="4"),1,-1))</f>
        <v>0</v>
      </c>
      <c r="S3995" s="18" t="b">
        <f>IF(LEFT(C3995,1)="1",1,-1)*SUMIF([1]Budget!V:V,'Budget Worksheet for Pivot Tabl'!K3995,[1]Budget!AC:AC)=P3995</f>
        <v>1</v>
      </c>
    </row>
    <row r="3996" spans="1:19" x14ac:dyDescent="0.25">
      <c r="A3996" t="s">
        <v>63</v>
      </c>
      <c r="B3996" t="s">
        <v>64</v>
      </c>
      <c r="C3996" t="s">
        <v>8</v>
      </c>
      <c r="D3996" t="str">
        <f t="shared" si="62"/>
        <v>OUTFLOWS</v>
      </c>
      <c r="E3996" t="s">
        <v>116</v>
      </c>
      <c r="F3996" t="s">
        <v>117</v>
      </c>
      <c r="G3996" t="s">
        <v>2965</v>
      </c>
      <c r="H3996" t="s">
        <v>2966</v>
      </c>
      <c r="I3996" t="s">
        <v>4822</v>
      </c>
      <c r="J3996" t="s">
        <v>4823</v>
      </c>
      <c r="K3996" t="s">
        <v>5101</v>
      </c>
      <c r="L3996" t="s">
        <v>472</v>
      </c>
      <c r="M3996" s="17">
        <f>VLOOKUP($K3996,[1]Budget!$V:$AE,5,0)*IF($C3996="1 - Revenues",1,IF(AND($C3996="5 - Transfers",MID(I3996,15,1)="4"),1,-1))</f>
        <v>0</v>
      </c>
      <c r="N3996" s="17">
        <f>VLOOKUP($K3996,[1]Budget!$V:$AE,6,0)*IF($C3996="1 - Revenues",1,IF(AND($C3996="5 - Transfers",MID(J3996,15,1)="4"),1,-1))</f>
        <v>0</v>
      </c>
      <c r="O3996" s="17">
        <f>IFERROR(IF(RIGHT(LEFT(K3996,15),1)="4",VLOOKUP(K3996,'[1]Budget Worksheet'!A:B,2,0),-1*VLOOKUP(K3996,'[1]Budget Worksheet'!A:B,2,0)),0)</f>
        <v>0</v>
      </c>
      <c r="P3996" s="17">
        <f>VLOOKUP($K3996,[1]Budget!$V:$AE,8,0)*IF($C3996="1 - Revenues",1,IF(AND($C3996="5 - Transfers",MID($K3996,15,1)="4"),1,-1))</f>
        <v>0</v>
      </c>
      <c r="Q3996" s="17">
        <f>VLOOKUP($K3996,[1]Budget!$V:$AE,10,0)*IF($C3996="1 - Revenues",1,IF(AND($C3996="5 - Transfers",MID(K3996,15,1)="4"),1,-1))</f>
        <v>0</v>
      </c>
      <c r="S3996" s="18" t="b">
        <f>IF(LEFT(C3996,1)="1",1,-1)*SUMIF([1]Budget!V:V,'Budget Worksheet for Pivot Tabl'!K3996,[1]Budget!AC:AC)=P3996</f>
        <v>1</v>
      </c>
    </row>
    <row r="3997" spans="1:19" x14ac:dyDescent="0.25">
      <c r="A3997" t="s">
        <v>63</v>
      </c>
      <c r="B3997" t="s">
        <v>64</v>
      </c>
      <c r="C3997" t="s">
        <v>8</v>
      </c>
      <c r="D3997" t="str">
        <f t="shared" si="62"/>
        <v>OUTFLOWS</v>
      </c>
      <c r="E3997" t="s">
        <v>116</v>
      </c>
      <c r="F3997" t="s">
        <v>117</v>
      </c>
      <c r="G3997" t="s">
        <v>2965</v>
      </c>
      <c r="H3997" t="s">
        <v>2966</v>
      </c>
      <c r="I3997" t="s">
        <v>4835</v>
      </c>
      <c r="J3997" t="s">
        <v>4836</v>
      </c>
      <c r="K3997" t="s">
        <v>5102</v>
      </c>
      <c r="L3997" t="s">
        <v>472</v>
      </c>
      <c r="M3997" s="17">
        <f>VLOOKUP($K3997,[1]Budget!$V:$AE,5,0)*IF($C3997="1 - Revenues",1,IF(AND($C3997="5 - Transfers",MID(I3997,15,1)="4"),1,-1))</f>
        <v>0</v>
      </c>
      <c r="N3997" s="17">
        <f>VLOOKUP($K3997,[1]Budget!$V:$AE,6,0)*IF($C3997="1 - Revenues",1,IF(AND($C3997="5 - Transfers",MID(J3997,15,1)="4"),1,-1))</f>
        <v>0</v>
      </c>
      <c r="O3997" s="17">
        <f>IFERROR(IF(RIGHT(LEFT(K3997,15),1)="4",VLOOKUP(K3997,'[1]Budget Worksheet'!A:B,2,0),-1*VLOOKUP(K3997,'[1]Budget Worksheet'!A:B,2,0)),0)</f>
        <v>0</v>
      </c>
      <c r="P3997" s="17">
        <f>VLOOKUP($K3997,[1]Budget!$V:$AE,8,0)*IF($C3997="1 - Revenues",1,IF(AND($C3997="5 - Transfers",MID($K3997,15,1)="4"),1,-1))</f>
        <v>0</v>
      </c>
      <c r="Q3997" s="17">
        <f>VLOOKUP($K3997,[1]Budget!$V:$AE,10,0)*IF($C3997="1 - Revenues",1,IF(AND($C3997="5 - Transfers",MID(K3997,15,1)="4"),1,-1))</f>
        <v>0</v>
      </c>
      <c r="S3997" s="18" t="b">
        <f>IF(LEFT(C3997,1)="1",1,-1)*SUMIF([1]Budget!V:V,'Budget Worksheet for Pivot Tabl'!K3997,[1]Budget!AC:AC)=P3997</f>
        <v>1</v>
      </c>
    </row>
    <row r="3998" spans="1:19" x14ac:dyDescent="0.25">
      <c r="A3998" t="s">
        <v>63</v>
      </c>
      <c r="B3998" t="s">
        <v>64</v>
      </c>
      <c r="C3998" t="s">
        <v>8</v>
      </c>
      <c r="D3998" t="str">
        <f t="shared" si="62"/>
        <v>OUTFLOWS</v>
      </c>
      <c r="E3998" t="s">
        <v>116</v>
      </c>
      <c r="F3998" t="s">
        <v>117</v>
      </c>
      <c r="G3998" t="s">
        <v>2965</v>
      </c>
      <c r="H3998" t="s">
        <v>2966</v>
      </c>
      <c r="I3998" t="s">
        <v>4848</v>
      </c>
      <c r="J3998" t="s">
        <v>4849</v>
      </c>
      <c r="K3998" t="s">
        <v>5103</v>
      </c>
      <c r="L3998" t="s">
        <v>472</v>
      </c>
      <c r="M3998" s="17">
        <f>VLOOKUP($K3998,[1]Budget!$V:$AE,5,0)*IF($C3998="1 - Revenues",1,IF(AND($C3998="5 - Transfers",MID(I3998,15,1)="4"),1,-1))</f>
        <v>0</v>
      </c>
      <c r="N3998" s="17">
        <f>VLOOKUP($K3998,[1]Budget!$V:$AE,6,0)*IF($C3998="1 - Revenues",1,IF(AND($C3998="5 - Transfers",MID(J3998,15,1)="4"),1,-1))</f>
        <v>0</v>
      </c>
      <c r="O3998" s="17">
        <f>IFERROR(IF(RIGHT(LEFT(K3998,15),1)="4",VLOOKUP(K3998,'[1]Budget Worksheet'!A:B,2,0),-1*VLOOKUP(K3998,'[1]Budget Worksheet'!A:B,2,0)),0)</f>
        <v>0</v>
      </c>
      <c r="P3998" s="17">
        <f>VLOOKUP($K3998,[1]Budget!$V:$AE,8,0)*IF($C3998="1 - Revenues",1,IF(AND($C3998="5 - Transfers",MID($K3998,15,1)="4"),1,-1))</f>
        <v>0</v>
      </c>
      <c r="Q3998" s="17">
        <f>VLOOKUP($K3998,[1]Budget!$V:$AE,10,0)*IF($C3998="1 - Revenues",1,IF(AND($C3998="5 - Transfers",MID(K3998,15,1)="4"),1,-1))</f>
        <v>0</v>
      </c>
      <c r="S3998" s="18" t="b">
        <f>IF(LEFT(C3998,1)="1",1,-1)*SUMIF([1]Budget!V:V,'Budget Worksheet for Pivot Tabl'!K3998,[1]Budget!AC:AC)=P3998</f>
        <v>1</v>
      </c>
    </row>
    <row r="3999" spans="1:19" x14ac:dyDescent="0.25">
      <c r="A3999" t="s">
        <v>63</v>
      </c>
      <c r="B3999" t="s">
        <v>64</v>
      </c>
      <c r="C3999" t="s">
        <v>8</v>
      </c>
      <c r="D3999" t="str">
        <f t="shared" si="62"/>
        <v>OUTFLOWS</v>
      </c>
      <c r="E3999" t="s">
        <v>116</v>
      </c>
      <c r="F3999" t="s">
        <v>117</v>
      </c>
      <c r="G3999" t="s">
        <v>2965</v>
      </c>
      <c r="H3999" t="s">
        <v>2966</v>
      </c>
      <c r="I3999" t="s">
        <v>4860</v>
      </c>
      <c r="J3999" t="s">
        <v>4861</v>
      </c>
      <c r="K3999" t="s">
        <v>5104</v>
      </c>
      <c r="L3999" t="s">
        <v>472</v>
      </c>
      <c r="M3999" s="17">
        <f>VLOOKUP($K3999,[1]Budget!$V:$AE,5,0)*IF($C3999="1 - Revenues",1,IF(AND($C3999="5 - Transfers",MID(I3999,15,1)="4"),1,-1))</f>
        <v>0</v>
      </c>
      <c r="N3999" s="17">
        <f>VLOOKUP($K3999,[1]Budget!$V:$AE,6,0)*IF($C3999="1 - Revenues",1,IF(AND($C3999="5 - Transfers",MID(J3999,15,1)="4"),1,-1))</f>
        <v>0</v>
      </c>
      <c r="O3999" s="17">
        <f>IFERROR(IF(RIGHT(LEFT(K3999,15),1)="4",VLOOKUP(K3999,'[1]Budget Worksheet'!A:B,2,0),-1*VLOOKUP(K3999,'[1]Budget Worksheet'!A:B,2,0)),0)</f>
        <v>0</v>
      </c>
      <c r="P3999" s="17">
        <f>VLOOKUP($K3999,[1]Budget!$V:$AE,8,0)*IF($C3999="1 - Revenues",1,IF(AND($C3999="5 - Transfers",MID($K3999,15,1)="4"),1,-1))</f>
        <v>0</v>
      </c>
      <c r="Q3999" s="17">
        <f>VLOOKUP($K3999,[1]Budget!$V:$AE,10,0)*IF($C3999="1 - Revenues",1,IF(AND($C3999="5 - Transfers",MID(K3999,15,1)="4"),1,-1))</f>
        <v>0</v>
      </c>
      <c r="S3999" s="18" t="b">
        <f>IF(LEFT(C3999,1)="1",1,-1)*SUMIF([1]Budget!V:V,'Budget Worksheet for Pivot Tabl'!K3999,[1]Budget!AC:AC)=P3999</f>
        <v>1</v>
      </c>
    </row>
    <row r="4000" spans="1:19" x14ac:dyDescent="0.25">
      <c r="A4000" t="s">
        <v>63</v>
      </c>
      <c r="B4000" t="s">
        <v>64</v>
      </c>
      <c r="C4000" t="s">
        <v>8</v>
      </c>
      <c r="D4000" t="str">
        <f t="shared" si="62"/>
        <v>OUTFLOWS</v>
      </c>
      <c r="E4000" t="s">
        <v>116</v>
      </c>
      <c r="F4000" t="s">
        <v>117</v>
      </c>
      <c r="G4000" t="s">
        <v>2965</v>
      </c>
      <c r="H4000" t="s">
        <v>2966</v>
      </c>
      <c r="I4000" t="s">
        <v>4874</v>
      </c>
      <c r="J4000" t="s">
        <v>4875</v>
      </c>
      <c r="K4000" t="s">
        <v>5105</v>
      </c>
      <c r="L4000" t="s">
        <v>472</v>
      </c>
      <c r="M4000" s="17">
        <f>VLOOKUP($K4000,[1]Budget!$V:$AE,5,0)*IF($C4000="1 - Revenues",1,IF(AND($C4000="5 - Transfers",MID(I4000,15,1)="4"),1,-1))</f>
        <v>0</v>
      </c>
      <c r="N4000" s="17">
        <f>VLOOKUP($K4000,[1]Budget!$V:$AE,6,0)*IF($C4000="1 - Revenues",1,IF(AND($C4000="5 - Transfers",MID(J4000,15,1)="4"),1,-1))</f>
        <v>0</v>
      </c>
      <c r="O4000" s="17">
        <f>IFERROR(IF(RIGHT(LEFT(K4000,15),1)="4",VLOOKUP(K4000,'[1]Budget Worksheet'!A:B,2,0),-1*VLOOKUP(K4000,'[1]Budget Worksheet'!A:B,2,0)),0)</f>
        <v>0</v>
      </c>
      <c r="P4000" s="17">
        <f>VLOOKUP($K4000,[1]Budget!$V:$AE,8,0)*IF($C4000="1 - Revenues",1,IF(AND($C4000="5 - Transfers",MID($K4000,15,1)="4"),1,-1))</f>
        <v>0</v>
      </c>
      <c r="Q4000" s="17">
        <f>VLOOKUP($K4000,[1]Budget!$V:$AE,10,0)*IF($C4000="1 - Revenues",1,IF(AND($C4000="5 - Transfers",MID(K4000,15,1)="4"),1,-1))</f>
        <v>0</v>
      </c>
      <c r="S4000" s="18" t="b">
        <f>IF(LEFT(C4000,1)="1",1,-1)*SUMIF([1]Budget!V:V,'Budget Worksheet for Pivot Tabl'!K4000,[1]Budget!AC:AC)=P4000</f>
        <v>1</v>
      </c>
    </row>
    <row r="4001" spans="1:19" x14ac:dyDescent="0.25">
      <c r="A4001" t="s">
        <v>63</v>
      </c>
      <c r="B4001" t="s">
        <v>64</v>
      </c>
      <c r="C4001" t="s">
        <v>8</v>
      </c>
      <c r="D4001" t="str">
        <f t="shared" si="62"/>
        <v>OUTFLOWS</v>
      </c>
      <c r="E4001" t="s">
        <v>116</v>
      </c>
      <c r="F4001" t="s">
        <v>117</v>
      </c>
      <c r="G4001" t="s">
        <v>2965</v>
      </c>
      <c r="H4001" t="s">
        <v>2966</v>
      </c>
      <c r="I4001" t="s">
        <v>4887</v>
      </c>
      <c r="J4001" t="s">
        <v>4888</v>
      </c>
      <c r="K4001" t="s">
        <v>5106</v>
      </c>
      <c r="L4001" t="s">
        <v>472</v>
      </c>
      <c r="M4001" s="17">
        <f>VLOOKUP($K4001,[1]Budget!$V:$AE,5,0)*IF($C4001="1 - Revenues",1,IF(AND($C4001="5 - Transfers",MID(I4001,15,1)="4"),1,-1))</f>
        <v>0</v>
      </c>
      <c r="N4001" s="17">
        <f>VLOOKUP($K4001,[1]Budget!$V:$AE,6,0)*IF($C4001="1 - Revenues",1,IF(AND($C4001="5 - Transfers",MID(J4001,15,1)="4"),1,-1))</f>
        <v>0</v>
      </c>
      <c r="O4001" s="17">
        <f>IFERROR(IF(RIGHT(LEFT(K4001,15),1)="4",VLOOKUP(K4001,'[1]Budget Worksheet'!A:B,2,0),-1*VLOOKUP(K4001,'[1]Budget Worksheet'!A:B,2,0)),0)</f>
        <v>0</v>
      </c>
      <c r="P4001" s="17">
        <f>VLOOKUP($K4001,[1]Budget!$V:$AE,8,0)*IF($C4001="1 - Revenues",1,IF(AND($C4001="5 - Transfers",MID($K4001,15,1)="4"),1,-1))</f>
        <v>0</v>
      </c>
      <c r="Q4001" s="17">
        <f>VLOOKUP($K4001,[1]Budget!$V:$AE,10,0)*IF($C4001="1 - Revenues",1,IF(AND($C4001="5 - Transfers",MID(K4001,15,1)="4"),1,-1))</f>
        <v>0</v>
      </c>
      <c r="S4001" s="18" t="b">
        <f>IF(LEFT(C4001,1)="1",1,-1)*SUMIF([1]Budget!V:V,'Budget Worksheet for Pivot Tabl'!K4001,[1]Budget!AC:AC)=P4001</f>
        <v>1</v>
      </c>
    </row>
    <row r="4002" spans="1:19" x14ac:dyDescent="0.25">
      <c r="A4002" t="s">
        <v>63</v>
      </c>
      <c r="B4002" t="s">
        <v>64</v>
      </c>
      <c r="C4002" t="s">
        <v>8</v>
      </c>
      <c r="D4002" t="str">
        <f t="shared" si="62"/>
        <v>OUTFLOWS</v>
      </c>
      <c r="E4002" t="s">
        <v>116</v>
      </c>
      <c r="F4002" t="s">
        <v>117</v>
      </c>
      <c r="G4002" t="s">
        <v>2965</v>
      </c>
      <c r="H4002" t="s">
        <v>2966</v>
      </c>
      <c r="I4002" t="s">
        <v>4901</v>
      </c>
      <c r="J4002" t="s">
        <v>4902</v>
      </c>
      <c r="K4002" t="s">
        <v>5107</v>
      </c>
      <c r="L4002" t="s">
        <v>472</v>
      </c>
      <c r="M4002" s="17">
        <f>VLOOKUP($K4002,[1]Budget!$V:$AE,5,0)*IF($C4002="1 - Revenues",1,IF(AND($C4002="5 - Transfers",MID(I4002,15,1)="4"),1,-1))</f>
        <v>0</v>
      </c>
      <c r="N4002" s="17">
        <f>VLOOKUP($K4002,[1]Budget!$V:$AE,6,0)*IF($C4002="1 - Revenues",1,IF(AND($C4002="5 - Transfers",MID(J4002,15,1)="4"),1,-1))</f>
        <v>0</v>
      </c>
      <c r="O4002" s="17">
        <f>IFERROR(IF(RIGHT(LEFT(K4002,15),1)="4",VLOOKUP(K4002,'[1]Budget Worksheet'!A:B,2,0),-1*VLOOKUP(K4002,'[1]Budget Worksheet'!A:B,2,0)),0)</f>
        <v>0</v>
      </c>
      <c r="P4002" s="17">
        <f>VLOOKUP($K4002,[1]Budget!$V:$AE,8,0)*IF($C4002="1 - Revenues",1,IF(AND($C4002="5 - Transfers",MID($K4002,15,1)="4"),1,-1))</f>
        <v>0</v>
      </c>
      <c r="Q4002" s="17">
        <f>VLOOKUP($K4002,[1]Budget!$V:$AE,10,0)*IF($C4002="1 - Revenues",1,IF(AND($C4002="5 - Transfers",MID(K4002,15,1)="4"),1,-1))</f>
        <v>0</v>
      </c>
      <c r="S4002" s="18" t="b">
        <f>IF(LEFT(C4002,1)="1",1,-1)*SUMIF([1]Budget!V:V,'Budget Worksheet for Pivot Tabl'!K4002,[1]Budget!AC:AC)=P4002</f>
        <v>1</v>
      </c>
    </row>
    <row r="4003" spans="1:19" x14ac:dyDescent="0.25">
      <c r="A4003" t="s">
        <v>63</v>
      </c>
      <c r="B4003" t="s">
        <v>64</v>
      </c>
      <c r="C4003" t="s">
        <v>8</v>
      </c>
      <c r="D4003" t="str">
        <f t="shared" si="62"/>
        <v>OUTFLOWS</v>
      </c>
      <c r="E4003" t="s">
        <v>116</v>
      </c>
      <c r="F4003" t="s">
        <v>117</v>
      </c>
      <c r="G4003" t="s">
        <v>2965</v>
      </c>
      <c r="H4003" t="s">
        <v>2966</v>
      </c>
      <c r="I4003" t="s">
        <v>4913</v>
      </c>
      <c r="J4003" t="s">
        <v>4914</v>
      </c>
      <c r="K4003" t="s">
        <v>5108</v>
      </c>
      <c r="L4003" t="s">
        <v>472</v>
      </c>
      <c r="M4003" s="17">
        <f>VLOOKUP($K4003,[1]Budget!$V:$AE,5,0)*IF($C4003="1 - Revenues",1,IF(AND($C4003="5 - Transfers",MID(I4003,15,1)="4"),1,-1))</f>
        <v>0</v>
      </c>
      <c r="N4003" s="17">
        <f>VLOOKUP($K4003,[1]Budget!$V:$AE,6,0)*IF($C4003="1 - Revenues",1,IF(AND($C4003="5 - Transfers",MID(J4003,15,1)="4"),1,-1))</f>
        <v>0</v>
      </c>
      <c r="O4003" s="17">
        <f>IFERROR(IF(RIGHT(LEFT(K4003,15),1)="4",VLOOKUP(K4003,'[1]Budget Worksheet'!A:B,2,0),-1*VLOOKUP(K4003,'[1]Budget Worksheet'!A:B,2,0)),0)</f>
        <v>0</v>
      </c>
      <c r="P4003" s="17">
        <f>VLOOKUP($K4003,[1]Budget!$V:$AE,8,0)*IF($C4003="1 - Revenues",1,IF(AND($C4003="5 - Transfers",MID($K4003,15,1)="4"),1,-1))</f>
        <v>0</v>
      </c>
      <c r="Q4003" s="17">
        <f>VLOOKUP($K4003,[1]Budget!$V:$AE,10,0)*IF($C4003="1 - Revenues",1,IF(AND($C4003="5 - Transfers",MID(K4003,15,1)="4"),1,-1))</f>
        <v>0</v>
      </c>
      <c r="S4003" s="18" t="b">
        <f>IF(LEFT(C4003,1)="1",1,-1)*SUMIF([1]Budget!V:V,'Budget Worksheet for Pivot Tabl'!K4003,[1]Budget!AC:AC)=P4003</f>
        <v>1</v>
      </c>
    </row>
    <row r="4004" spans="1:19" x14ac:dyDescent="0.25">
      <c r="A4004" t="s">
        <v>63</v>
      </c>
      <c r="B4004" t="s">
        <v>64</v>
      </c>
      <c r="C4004" t="s">
        <v>8</v>
      </c>
      <c r="D4004" t="str">
        <f t="shared" si="62"/>
        <v>OUTFLOWS</v>
      </c>
      <c r="E4004" t="s">
        <v>116</v>
      </c>
      <c r="F4004" t="s">
        <v>117</v>
      </c>
      <c r="G4004" t="s">
        <v>2965</v>
      </c>
      <c r="H4004" t="s">
        <v>2966</v>
      </c>
      <c r="I4004" t="s">
        <v>4925</v>
      </c>
      <c r="J4004" t="s">
        <v>4926</v>
      </c>
      <c r="K4004" t="s">
        <v>5109</v>
      </c>
      <c r="L4004" t="s">
        <v>472</v>
      </c>
      <c r="M4004" s="17">
        <f>VLOOKUP($K4004,[1]Budget!$V:$AE,5,0)*IF($C4004="1 - Revenues",1,IF(AND($C4004="5 - Transfers",MID(I4004,15,1)="4"),1,-1))</f>
        <v>0</v>
      </c>
      <c r="N4004" s="17">
        <f>VLOOKUP($K4004,[1]Budget!$V:$AE,6,0)*IF($C4004="1 - Revenues",1,IF(AND($C4004="5 - Transfers",MID(J4004,15,1)="4"),1,-1))</f>
        <v>0</v>
      </c>
      <c r="O4004" s="17">
        <f>IFERROR(IF(RIGHT(LEFT(K4004,15),1)="4",VLOOKUP(K4004,'[1]Budget Worksheet'!A:B,2,0),-1*VLOOKUP(K4004,'[1]Budget Worksheet'!A:B,2,0)),0)</f>
        <v>0</v>
      </c>
      <c r="P4004" s="17">
        <f>VLOOKUP($K4004,[1]Budget!$V:$AE,8,0)*IF($C4004="1 - Revenues",1,IF(AND($C4004="5 - Transfers",MID($K4004,15,1)="4"),1,-1))</f>
        <v>0</v>
      </c>
      <c r="Q4004" s="17">
        <f>VLOOKUP($K4004,[1]Budget!$V:$AE,10,0)*IF($C4004="1 - Revenues",1,IF(AND($C4004="5 - Transfers",MID(K4004,15,1)="4"),1,-1))</f>
        <v>0</v>
      </c>
      <c r="S4004" s="18" t="b">
        <f>IF(LEFT(C4004,1)="1",1,-1)*SUMIF([1]Budget!V:V,'Budget Worksheet for Pivot Tabl'!K4004,[1]Budget!AC:AC)=P4004</f>
        <v>1</v>
      </c>
    </row>
    <row r="4005" spans="1:19" x14ac:dyDescent="0.25">
      <c r="A4005" t="s">
        <v>63</v>
      </c>
      <c r="B4005" t="s">
        <v>64</v>
      </c>
      <c r="C4005" t="s">
        <v>8</v>
      </c>
      <c r="D4005" t="str">
        <f t="shared" si="62"/>
        <v>OUTFLOWS</v>
      </c>
      <c r="E4005" t="s">
        <v>116</v>
      </c>
      <c r="F4005" t="s">
        <v>117</v>
      </c>
      <c r="G4005" t="s">
        <v>2965</v>
      </c>
      <c r="H4005" t="s">
        <v>2966</v>
      </c>
      <c r="I4005" t="s">
        <v>4937</v>
      </c>
      <c r="J4005" t="s">
        <v>4938</v>
      </c>
      <c r="K4005" t="s">
        <v>5110</v>
      </c>
      <c r="L4005" t="s">
        <v>472</v>
      </c>
      <c r="M4005" s="17">
        <f>VLOOKUP($K4005,[1]Budget!$V:$AE,5,0)*IF($C4005="1 - Revenues",1,IF(AND($C4005="5 - Transfers",MID(I4005,15,1)="4"),1,-1))</f>
        <v>0</v>
      </c>
      <c r="N4005" s="17">
        <f>VLOOKUP($K4005,[1]Budget!$V:$AE,6,0)*IF($C4005="1 - Revenues",1,IF(AND($C4005="5 - Transfers",MID(J4005,15,1)="4"),1,-1))</f>
        <v>0</v>
      </c>
      <c r="O4005" s="17">
        <f>IFERROR(IF(RIGHT(LEFT(K4005,15),1)="4",VLOOKUP(K4005,'[1]Budget Worksheet'!A:B,2,0),-1*VLOOKUP(K4005,'[1]Budget Worksheet'!A:B,2,0)),0)</f>
        <v>0</v>
      </c>
      <c r="P4005" s="17">
        <f>VLOOKUP($K4005,[1]Budget!$V:$AE,8,0)*IF($C4005="1 - Revenues",1,IF(AND($C4005="5 - Transfers",MID($K4005,15,1)="4"),1,-1))</f>
        <v>0</v>
      </c>
      <c r="Q4005" s="17">
        <f>VLOOKUP($K4005,[1]Budget!$V:$AE,10,0)*IF($C4005="1 - Revenues",1,IF(AND($C4005="5 - Transfers",MID(K4005,15,1)="4"),1,-1))</f>
        <v>0</v>
      </c>
      <c r="S4005" s="18" t="b">
        <f>IF(LEFT(C4005,1)="1",1,-1)*SUMIF([1]Budget!V:V,'Budget Worksheet for Pivot Tabl'!K4005,[1]Budget!AC:AC)=P4005</f>
        <v>1</v>
      </c>
    </row>
    <row r="4006" spans="1:19" x14ac:dyDescent="0.25">
      <c r="A4006" t="s">
        <v>63</v>
      </c>
      <c r="B4006" t="s">
        <v>64</v>
      </c>
      <c r="C4006" t="s">
        <v>8</v>
      </c>
      <c r="D4006" t="str">
        <f t="shared" si="62"/>
        <v>OUTFLOWS</v>
      </c>
      <c r="E4006" t="s">
        <v>116</v>
      </c>
      <c r="F4006" t="s">
        <v>117</v>
      </c>
      <c r="G4006" t="s">
        <v>2965</v>
      </c>
      <c r="H4006" t="s">
        <v>2966</v>
      </c>
      <c r="I4006" t="s">
        <v>4949</v>
      </c>
      <c r="J4006" t="s">
        <v>4950</v>
      </c>
      <c r="K4006" t="s">
        <v>5111</v>
      </c>
      <c r="L4006" t="s">
        <v>472</v>
      </c>
      <c r="M4006" s="17">
        <f>VLOOKUP($K4006,[1]Budget!$V:$AE,5,0)*IF($C4006="1 - Revenues",1,IF(AND($C4006="5 - Transfers",MID(I4006,15,1)="4"),1,-1))</f>
        <v>0</v>
      </c>
      <c r="N4006" s="17">
        <f>VLOOKUP($K4006,[1]Budget!$V:$AE,6,0)*IF($C4006="1 - Revenues",1,IF(AND($C4006="5 - Transfers",MID(J4006,15,1)="4"),1,-1))</f>
        <v>0</v>
      </c>
      <c r="O4006" s="17">
        <f>IFERROR(IF(RIGHT(LEFT(K4006,15),1)="4",VLOOKUP(K4006,'[1]Budget Worksheet'!A:B,2,0),-1*VLOOKUP(K4006,'[1]Budget Worksheet'!A:B,2,0)),0)</f>
        <v>0</v>
      </c>
      <c r="P4006" s="17">
        <f>VLOOKUP($K4006,[1]Budget!$V:$AE,8,0)*IF($C4006="1 - Revenues",1,IF(AND($C4006="5 - Transfers",MID($K4006,15,1)="4"),1,-1))</f>
        <v>0</v>
      </c>
      <c r="Q4006" s="17">
        <f>VLOOKUP($K4006,[1]Budget!$V:$AE,10,0)*IF($C4006="1 - Revenues",1,IF(AND($C4006="5 - Transfers",MID(K4006,15,1)="4"),1,-1))</f>
        <v>0</v>
      </c>
      <c r="S4006" s="18" t="b">
        <f>IF(LEFT(C4006,1)="1",1,-1)*SUMIF([1]Budget!V:V,'Budget Worksheet for Pivot Tabl'!K4006,[1]Budget!AC:AC)=P4006</f>
        <v>1</v>
      </c>
    </row>
    <row r="4007" spans="1:19" x14ac:dyDescent="0.25">
      <c r="A4007" t="s">
        <v>63</v>
      </c>
      <c r="B4007" t="s">
        <v>64</v>
      </c>
      <c r="C4007" t="s">
        <v>8</v>
      </c>
      <c r="D4007" t="str">
        <f t="shared" si="62"/>
        <v>OUTFLOWS</v>
      </c>
      <c r="E4007" t="s">
        <v>116</v>
      </c>
      <c r="F4007" t="s">
        <v>117</v>
      </c>
      <c r="G4007" t="s">
        <v>2965</v>
      </c>
      <c r="H4007" t="s">
        <v>2966</v>
      </c>
      <c r="I4007" t="s">
        <v>213</v>
      </c>
      <c r="J4007" t="s">
        <v>214</v>
      </c>
      <c r="K4007" t="s">
        <v>5112</v>
      </c>
      <c r="L4007" t="s">
        <v>590</v>
      </c>
      <c r="M4007" s="17">
        <f>VLOOKUP($K4007,[1]Budget!$V:$AE,5,0)*IF($C4007="1 - Revenues",1,IF(AND($C4007="5 - Transfers",MID(I4007,15,1)="4"),1,-1))</f>
        <v>0</v>
      </c>
      <c r="N4007" s="17">
        <f>VLOOKUP($K4007,[1]Budget!$V:$AE,6,0)*IF($C4007="1 - Revenues",1,IF(AND($C4007="5 - Transfers",MID(J4007,15,1)="4"),1,-1))</f>
        <v>-18000</v>
      </c>
      <c r="O4007" s="17">
        <f>IFERROR(IF(RIGHT(LEFT(K4007,15),1)="4",VLOOKUP(K4007,'[1]Budget Worksheet'!A:B,2,0),-1*VLOOKUP(K4007,'[1]Budget Worksheet'!A:B,2,0)),0)</f>
        <v>-137405</v>
      </c>
      <c r="P4007" s="17">
        <f>VLOOKUP($K4007,[1]Budget!$V:$AE,8,0)*IF($C4007="1 - Revenues",1,IF(AND($C4007="5 - Transfers",MID($K4007,15,1)="4"),1,-1))</f>
        <v>-143000</v>
      </c>
      <c r="Q4007" s="17">
        <f>VLOOKUP($K4007,[1]Budget!$V:$AE,10,0)*IF($C4007="1 - Revenues",1,IF(AND($C4007="5 - Transfers",MID(K4007,15,1)="4"),1,-1))</f>
        <v>-5595</v>
      </c>
      <c r="S4007" s="18" t="b">
        <f>IF(LEFT(C4007,1)="1",1,-1)*SUMIF([1]Budget!V:V,'Budget Worksheet for Pivot Tabl'!K4007,[1]Budget!AC:AC)=P4007</f>
        <v>1</v>
      </c>
    </row>
    <row r="4008" spans="1:19" x14ac:dyDescent="0.25">
      <c r="A4008" t="s">
        <v>63</v>
      </c>
      <c r="B4008" t="s">
        <v>64</v>
      </c>
      <c r="C4008" t="s">
        <v>8</v>
      </c>
      <c r="D4008" t="str">
        <f t="shared" si="62"/>
        <v>OUTFLOWS</v>
      </c>
      <c r="E4008" t="s">
        <v>116</v>
      </c>
      <c r="F4008" t="s">
        <v>117</v>
      </c>
      <c r="G4008" t="s">
        <v>2965</v>
      </c>
      <c r="H4008" t="s">
        <v>2966</v>
      </c>
      <c r="I4008" t="s">
        <v>213</v>
      </c>
      <c r="J4008" t="s">
        <v>214</v>
      </c>
      <c r="K4008" t="s">
        <v>5113</v>
      </c>
      <c r="L4008" t="s">
        <v>582</v>
      </c>
      <c r="M4008" s="17">
        <f>VLOOKUP($K4008,[1]Budget!$V:$AE,5,0)*IF($C4008="1 - Revenues",1,IF(AND($C4008="5 - Transfers",MID(I4008,15,1)="4"),1,-1))</f>
        <v>0</v>
      </c>
      <c r="N4008" s="17">
        <f>VLOOKUP($K4008,[1]Budget!$V:$AE,6,0)*IF($C4008="1 - Revenues",1,IF(AND($C4008="5 - Transfers",MID(J4008,15,1)="4"),1,-1))</f>
        <v>-4000</v>
      </c>
      <c r="O4008" s="17">
        <f>IFERROR(IF(RIGHT(LEFT(K4008,15),1)="4",VLOOKUP(K4008,'[1]Budget Worksheet'!A:B,2,0),-1*VLOOKUP(K4008,'[1]Budget Worksheet'!A:B,2,0)),0)</f>
        <v>0</v>
      </c>
      <c r="P4008" s="17">
        <f>VLOOKUP($K4008,[1]Budget!$V:$AE,8,0)*IF($C4008="1 - Revenues",1,IF(AND($C4008="5 - Transfers",MID($K4008,15,1)="4"),1,-1))</f>
        <v>0</v>
      </c>
      <c r="Q4008" s="17">
        <f>VLOOKUP($K4008,[1]Budget!$V:$AE,10,0)*IF($C4008="1 - Revenues",1,IF(AND($C4008="5 - Transfers",MID(K4008,15,1)="4"),1,-1))</f>
        <v>0</v>
      </c>
      <c r="S4008" s="18" t="b">
        <f>IF(LEFT(C4008,1)="1",1,-1)*SUMIF([1]Budget!V:V,'Budget Worksheet for Pivot Tabl'!K4008,[1]Budget!AC:AC)=P4008</f>
        <v>1</v>
      </c>
    </row>
    <row r="4009" spans="1:19" x14ac:dyDescent="0.25">
      <c r="A4009" t="s">
        <v>63</v>
      </c>
      <c r="B4009" t="s">
        <v>64</v>
      </c>
      <c r="C4009" t="s">
        <v>8</v>
      </c>
      <c r="D4009" t="str">
        <f t="shared" si="62"/>
        <v>OUTFLOWS</v>
      </c>
      <c r="E4009" t="s">
        <v>116</v>
      </c>
      <c r="F4009" t="s">
        <v>117</v>
      </c>
      <c r="G4009" t="s">
        <v>2965</v>
      </c>
      <c r="H4009" t="s">
        <v>2966</v>
      </c>
      <c r="I4009" t="s">
        <v>213</v>
      </c>
      <c r="J4009" t="s">
        <v>214</v>
      </c>
      <c r="K4009" t="s">
        <v>5114</v>
      </c>
      <c r="L4009" t="s">
        <v>593</v>
      </c>
      <c r="M4009" s="17">
        <f>VLOOKUP($K4009,[1]Budget!$V:$AE,5,0)*IF($C4009="1 - Revenues",1,IF(AND($C4009="5 - Transfers",MID(I4009,15,1)="4"),1,-1))</f>
        <v>0</v>
      </c>
      <c r="N4009" s="17">
        <f>VLOOKUP($K4009,[1]Budget!$V:$AE,6,0)*IF($C4009="1 - Revenues",1,IF(AND($C4009="5 - Transfers",MID(J4009,15,1)="4"),1,-1))</f>
        <v>0</v>
      </c>
      <c r="O4009" s="17">
        <f>IFERROR(IF(RIGHT(LEFT(K4009,15),1)="4",VLOOKUP(K4009,'[1]Budget Worksheet'!A:B,2,0),-1*VLOOKUP(K4009,'[1]Budget Worksheet'!A:B,2,0)),0)</f>
        <v>0</v>
      </c>
      <c r="P4009" s="17">
        <f>VLOOKUP($K4009,[1]Budget!$V:$AE,8,0)*IF($C4009="1 - Revenues",1,IF(AND($C4009="5 - Transfers",MID($K4009,15,1)="4"),1,-1))</f>
        <v>0</v>
      </c>
      <c r="Q4009" s="17">
        <f>VLOOKUP($K4009,[1]Budget!$V:$AE,10,0)*IF($C4009="1 - Revenues",1,IF(AND($C4009="5 - Transfers",MID(K4009,15,1)="4"),1,-1))</f>
        <v>0</v>
      </c>
      <c r="S4009" s="18" t="b">
        <f>IF(LEFT(C4009,1)="1",1,-1)*SUMIF([1]Budget!V:V,'Budget Worksheet for Pivot Tabl'!K4009,[1]Budget!AC:AC)=P4009</f>
        <v>1</v>
      </c>
    </row>
    <row r="4010" spans="1:19" x14ac:dyDescent="0.25">
      <c r="A4010" t="s">
        <v>63</v>
      </c>
      <c r="B4010" t="s">
        <v>64</v>
      </c>
      <c r="C4010" t="s">
        <v>8</v>
      </c>
      <c r="D4010" t="str">
        <f t="shared" si="62"/>
        <v>OUTFLOWS</v>
      </c>
      <c r="E4010" t="s">
        <v>116</v>
      </c>
      <c r="F4010" t="s">
        <v>117</v>
      </c>
      <c r="G4010" t="s">
        <v>2965</v>
      </c>
      <c r="H4010" t="s">
        <v>2966</v>
      </c>
      <c r="I4010" t="s">
        <v>213</v>
      </c>
      <c r="J4010" t="s">
        <v>214</v>
      </c>
      <c r="K4010" t="s">
        <v>5115</v>
      </c>
      <c r="L4010" t="s">
        <v>599</v>
      </c>
      <c r="M4010" s="17">
        <f>VLOOKUP($K4010,[1]Budget!$V:$AE,5,0)*IF($C4010="1 - Revenues",1,IF(AND($C4010="5 - Transfers",MID(I4010,15,1)="4"),1,-1))</f>
        <v>0</v>
      </c>
      <c r="N4010" s="17">
        <f>VLOOKUP($K4010,[1]Budget!$V:$AE,6,0)*IF($C4010="1 - Revenues",1,IF(AND($C4010="5 - Transfers",MID(J4010,15,1)="4"),1,-1))</f>
        <v>-1000</v>
      </c>
      <c r="O4010" s="17">
        <f>IFERROR(IF(RIGHT(LEFT(K4010,15),1)="4",VLOOKUP(K4010,'[1]Budget Worksheet'!A:B,2,0),-1*VLOOKUP(K4010,'[1]Budget Worksheet'!A:B,2,0)),0)</f>
        <v>-2475</v>
      </c>
      <c r="P4010" s="17">
        <f>VLOOKUP($K4010,[1]Budget!$V:$AE,8,0)*IF($C4010="1 - Revenues",1,IF(AND($C4010="5 - Transfers",MID($K4010,15,1)="4"),1,-1))</f>
        <v>-2475</v>
      </c>
      <c r="Q4010" s="17">
        <f>VLOOKUP($K4010,[1]Budget!$V:$AE,10,0)*IF($C4010="1 - Revenues",1,IF(AND($C4010="5 - Transfers",MID(K4010,15,1)="4"),1,-1))</f>
        <v>0</v>
      </c>
      <c r="S4010" s="18" t="b">
        <f>IF(LEFT(C4010,1)="1",1,-1)*SUMIF([1]Budget!V:V,'Budget Worksheet for Pivot Tabl'!K4010,[1]Budget!AC:AC)=P4010</f>
        <v>1</v>
      </c>
    </row>
    <row r="4011" spans="1:19" x14ac:dyDescent="0.25">
      <c r="A4011" t="s">
        <v>63</v>
      </c>
      <c r="B4011" t="s">
        <v>64</v>
      </c>
      <c r="C4011" t="s">
        <v>8</v>
      </c>
      <c r="D4011" t="str">
        <f t="shared" si="62"/>
        <v>OUTFLOWS</v>
      </c>
      <c r="E4011" t="s">
        <v>116</v>
      </c>
      <c r="F4011" t="s">
        <v>117</v>
      </c>
      <c r="G4011" t="s">
        <v>2965</v>
      </c>
      <c r="H4011" t="s">
        <v>2966</v>
      </c>
      <c r="I4011" t="s">
        <v>213</v>
      </c>
      <c r="J4011" t="s">
        <v>214</v>
      </c>
      <c r="K4011" t="s">
        <v>5116</v>
      </c>
      <c r="L4011" t="s">
        <v>470</v>
      </c>
      <c r="M4011" s="17">
        <f>VLOOKUP($K4011,[1]Budget!$V:$AE,5,0)*IF($C4011="1 - Revenues",1,IF(AND($C4011="5 - Transfers",MID(I4011,15,1)="4"),1,-1))</f>
        <v>0</v>
      </c>
      <c r="N4011" s="17">
        <f>VLOOKUP($K4011,[1]Budget!$V:$AE,6,0)*IF($C4011="1 - Revenues",1,IF(AND($C4011="5 - Transfers",MID(J4011,15,1)="4"),1,-1))</f>
        <v>-12000</v>
      </c>
      <c r="O4011" s="17">
        <f>IFERROR(IF(RIGHT(LEFT(K4011,15),1)="4",VLOOKUP(K4011,'[1]Budget Worksheet'!A:B,2,0),-1*VLOOKUP(K4011,'[1]Budget Worksheet'!A:B,2,0)),0)</f>
        <v>-29163</v>
      </c>
      <c r="P4011" s="17">
        <f>VLOOKUP($K4011,[1]Budget!$V:$AE,8,0)*IF($C4011="1 - Revenues",1,IF(AND($C4011="5 - Transfers",MID($K4011,15,1)="4"),1,-1))</f>
        <v>-42000</v>
      </c>
      <c r="Q4011" s="17">
        <f>VLOOKUP($K4011,[1]Budget!$V:$AE,10,0)*IF($C4011="1 - Revenues",1,IF(AND($C4011="5 - Transfers",MID(K4011,15,1)="4"),1,-1))</f>
        <v>-12837</v>
      </c>
      <c r="S4011" s="18" t="b">
        <f>IF(LEFT(C4011,1)="1",1,-1)*SUMIF([1]Budget!V:V,'Budget Worksheet for Pivot Tabl'!K4011,[1]Budget!AC:AC)=P4011</f>
        <v>1</v>
      </c>
    </row>
    <row r="4012" spans="1:19" x14ac:dyDescent="0.25">
      <c r="A4012" t="s">
        <v>63</v>
      </c>
      <c r="B4012" t="s">
        <v>64</v>
      </c>
      <c r="C4012" t="s">
        <v>8</v>
      </c>
      <c r="D4012" t="str">
        <f t="shared" si="62"/>
        <v>OUTFLOWS</v>
      </c>
      <c r="E4012" t="s">
        <v>116</v>
      </c>
      <c r="F4012" t="s">
        <v>117</v>
      </c>
      <c r="G4012" t="s">
        <v>2965</v>
      </c>
      <c r="H4012" t="s">
        <v>2966</v>
      </c>
      <c r="I4012" t="s">
        <v>213</v>
      </c>
      <c r="J4012" t="s">
        <v>214</v>
      </c>
      <c r="K4012" t="s">
        <v>5117</v>
      </c>
      <c r="L4012" t="s">
        <v>606</v>
      </c>
      <c r="M4012" s="17">
        <f>VLOOKUP($K4012,[1]Budget!$V:$AE,5,0)*IF($C4012="1 - Revenues",1,IF(AND($C4012="5 - Transfers",MID(I4012,15,1)="4"),1,-1))</f>
        <v>0</v>
      </c>
      <c r="N4012" s="17">
        <f>VLOOKUP($K4012,[1]Budget!$V:$AE,6,0)*IF($C4012="1 - Revenues",1,IF(AND($C4012="5 - Transfers",MID(J4012,15,1)="4"),1,-1))</f>
        <v>-6000</v>
      </c>
      <c r="O4012" s="17">
        <f>IFERROR(IF(RIGHT(LEFT(K4012,15),1)="4",VLOOKUP(K4012,'[1]Budget Worksheet'!A:B,2,0),-1*VLOOKUP(K4012,'[1]Budget Worksheet'!A:B,2,0)),0)</f>
        <v>-16396</v>
      </c>
      <c r="P4012" s="17">
        <f>VLOOKUP($K4012,[1]Budget!$V:$AE,8,0)*IF($C4012="1 - Revenues",1,IF(AND($C4012="5 - Transfers",MID($K4012,15,1)="4"),1,-1))</f>
        <v>-16396</v>
      </c>
      <c r="Q4012" s="17">
        <f>VLOOKUP($K4012,[1]Budget!$V:$AE,10,0)*IF($C4012="1 - Revenues",1,IF(AND($C4012="5 - Transfers",MID(K4012,15,1)="4"),1,-1))</f>
        <v>0</v>
      </c>
      <c r="S4012" s="18" t="b">
        <f>IF(LEFT(C4012,1)="1",1,-1)*SUMIF([1]Budget!V:V,'Budget Worksheet for Pivot Tabl'!K4012,[1]Budget!AC:AC)=P4012</f>
        <v>1</v>
      </c>
    </row>
    <row r="4013" spans="1:19" x14ac:dyDescent="0.25">
      <c r="A4013" t="s">
        <v>63</v>
      </c>
      <c r="B4013" t="s">
        <v>64</v>
      </c>
      <c r="C4013" t="s">
        <v>8</v>
      </c>
      <c r="D4013" t="str">
        <f t="shared" si="62"/>
        <v>OUTFLOWS</v>
      </c>
      <c r="E4013" t="s">
        <v>116</v>
      </c>
      <c r="F4013" t="s">
        <v>117</v>
      </c>
      <c r="G4013" t="s">
        <v>2965</v>
      </c>
      <c r="H4013" t="s">
        <v>2966</v>
      </c>
      <c r="I4013" t="s">
        <v>213</v>
      </c>
      <c r="J4013" t="s">
        <v>214</v>
      </c>
      <c r="K4013" t="s">
        <v>5118</v>
      </c>
      <c r="L4013" t="s">
        <v>608</v>
      </c>
      <c r="M4013" s="17">
        <f>VLOOKUP($K4013,[1]Budget!$V:$AE,5,0)*IF($C4013="1 - Revenues",1,IF(AND($C4013="5 - Transfers",MID(I4013,15,1)="4"),1,-1))</f>
        <v>0</v>
      </c>
      <c r="N4013" s="17">
        <f>VLOOKUP($K4013,[1]Budget!$V:$AE,6,0)*IF($C4013="1 - Revenues",1,IF(AND($C4013="5 - Transfers",MID(J4013,15,1)="4"),1,-1))</f>
        <v>-12000</v>
      </c>
      <c r="O4013" s="17">
        <f>IFERROR(IF(RIGHT(LEFT(K4013,15),1)="4",VLOOKUP(K4013,'[1]Budget Worksheet'!A:B,2,0),-1*VLOOKUP(K4013,'[1]Budget Worksheet'!A:B,2,0)),0)</f>
        <v>-34862</v>
      </c>
      <c r="P4013" s="17">
        <f>VLOOKUP($K4013,[1]Budget!$V:$AE,8,0)*IF($C4013="1 - Revenues",1,IF(AND($C4013="5 - Transfers",MID($K4013,15,1)="4"),1,-1))</f>
        <v>-34862</v>
      </c>
      <c r="Q4013" s="17">
        <f>VLOOKUP($K4013,[1]Budget!$V:$AE,10,0)*IF($C4013="1 - Revenues",1,IF(AND($C4013="5 - Transfers",MID(K4013,15,1)="4"),1,-1))</f>
        <v>0</v>
      </c>
      <c r="S4013" s="18" t="b">
        <f>IF(LEFT(C4013,1)="1",1,-1)*SUMIF([1]Budget!V:V,'Budget Worksheet for Pivot Tabl'!K4013,[1]Budget!AC:AC)=P4013</f>
        <v>1</v>
      </c>
    </row>
    <row r="4014" spans="1:19" x14ac:dyDescent="0.25">
      <c r="A4014" t="s">
        <v>63</v>
      </c>
      <c r="B4014" t="s">
        <v>64</v>
      </c>
      <c r="C4014" t="s">
        <v>8</v>
      </c>
      <c r="D4014" t="str">
        <f t="shared" si="62"/>
        <v>OUTFLOWS</v>
      </c>
      <c r="E4014" t="s">
        <v>116</v>
      </c>
      <c r="F4014" t="s">
        <v>117</v>
      </c>
      <c r="G4014" t="s">
        <v>2965</v>
      </c>
      <c r="H4014" t="s">
        <v>2966</v>
      </c>
      <c r="I4014" t="s">
        <v>213</v>
      </c>
      <c r="J4014" t="s">
        <v>214</v>
      </c>
      <c r="K4014" t="s">
        <v>5119</v>
      </c>
      <c r="L4014" t="s">
        <v>610</v>
      </c>
      <c r="M4014" s="17">
        <f>VLOOKUP($K4014,[1]Budget!$V:$AE,5,0)*IF($C4014="1 - Revenues",1,IF(AND($C4014="5 - Transfers",MID(I4014,15,1)="4"),1,-1))</f>
        <v>0</v>
      </c>
      <c r="N4014" s="17">
        <f>VLOOKUP($K4014,[1]Budget!$V:$AE,6,0)*IF($C4014="1 - Revenues",1,IF(AND($C4014="5 - Transfers",MID(J4014,15,1)="4"),1,-1))</f>
        <v>-1000</v>
      </c>
      <c r="O4014" s="17">
        <f>IFERROR(IF(RIGHT(LEFT(K4014,15),1)="4",VLOOKUP(K4014,'[1]Budget Worksheet'!A:B,2,0),-1*VLOOKUP(K4014,'[1]Budget Worksheet'!A:B,2,0)),0)</f>
        <v>-2213</v>
      </c>
      <c r="P4014" s="17">
        <f>VLOOKUP($K4014,[1]Budget!$V:$AE,8,0)*IF($C4014="1 - Revenues",1,IF(AND($C4014="5 - Transfers",MID($K4014,15,1)="4"),1,-1))</f>
        <v>-2213</v>
      </c>
      <c r="Q4014" s="17">
        <f>VLOOKUP($K4014,[1]Budget!$V:$AE,10,0)*IF($C4014="1 - Revenues",1,IF(AND($C4014="5 - Transfers",MID(K4014,15,1)="4"),1,-1))</f>
        <v>0</v>
      </c>
      <c r="S4014" s="18" t="b">
        <f>IF(LEFT(C4014,1)="1",1,-1)*SUMIF([1]Budget!V:V,'Budget Worksheet for Pivot Tabl'!K4014,[1]Budget!AC:AC)=P4014</f>
        <v>1</v>
      </c>
    </row>
    <row r="4015" spans="1:19" x14ac:dyDescent="0.25">
      <c r="A4015" t="s">
        <v>63</v>
      </c>
      <c r="B4015" t="s">
        <v>64</v>
      </c>
      <c r="C4015" t="s">
        <v>8</v>
      </c>
      <c r="D4015" t="str">
        <f t="shared" si="62"/>
        <v>OUTFLOWS</v>
      </c>
      <c r="E4015" t="s">
        <v>116</v>
      </c>
      <c r="F4015" t="s">
        <v>117</v>
      </c>
      <c r="G4015" t="s">
        <v>2965</v>
      </c>
      <c r="H4015" t="s">
        <v>2966</v>
      </c>
      <c r="I4015" t="s">
        <v>213</v>
      </c>
      <c r="J4015" t="s">
        <v>214</v>
      </c>
      <c r="K4015" t="s">
        <v>5120</v>
      </c>
      <c r="L4015" t="s">
        <v>612</v>
      </c>
      <c r="M4015" s="17">
        <f>VLOOKUP($K4015,[1]Budget!$V:$AE,5,0)*IF($C4015="1 - Revenues",1,IF(AND($C4015="5 - Transfers",MID(I4015,15,1)="4"),1,-1))</f>
        <v>0</v>
      </c>
      <c r="N4015" s="17">
        <f>VLOOKUP($K4015,[1]Budget!$V:$AE,6,0)*IF($C4015="1 - Revenues",1,IF(AND($C4015="5 - Transfers",MID(J4015,15,1)="4"),1,-1))</f>
        <v>0</v>
      </c>
      <c r="O4015" s="17">
        <f>IFERROR(IF(RIGHT(LEFT(K4015,15),1)="4",VLOOKUP(K4015,'[1]Budget Worksheet'!A:B,2,0),-1*VLOOKUP(K4015,'[1]Budget Worksheet'!A:B,2,0)),0)</f>
        <v>-378</v>
      </c>
      <c r="P4015" s="17">
        <f>VLOOKUP($K4015,[1]Budget!$V:$AE,8,0)*IF($C4015="1 - Revenues",1,IF(AND($C4015="5 - Transfers",MID($K4015,15,1)="4"),1,-1))</f>
        <v>-378</v>
      </c>
      <c r="Q4015" s="17">
        <f>VLOOKUP($K4015,[1]Budget!$V:$AE,10,0)*IF($C4015="1 - Revenues",1,IF(AND($C4015="5 - Transfers",MID(K4015,15,1)="4"),1,-1))</f>
        <v>0</v>
      </c>
      <c r="S4015" s="18" t="b">
        <f>IF(LEFT(C4015,1)="1",1,-1)*SUMIF([1]Budget!V:V,'Budget Worksheet for Pivot Tabl'!K4015,[1]Budget!AC:AC)=P4015</f>
        <v>1</v>
      </c>
    </row>
    <row r="4016" spans="1:19" x14ac:dyDescent="0.25">
      <c r="A4016" t="s">
        <v>63</v>
      </c>
      <c r="B4016" t="s">
        <v>64</v>
      </c>
      <c r="C4016" t="s">
        <v>8</v>
      </c>
      <c r="D4016" t="str">
        <f t="shared" si="62"/>
        <v>OUTFLOWS</v>
      </c>
      <c r="E4016" t="s">
        <v>116</v>
      </c>
      <c r="F4016" t="s">
        <v>117</v>
      </c>
      <c r="G4016" t="s">
        <v>2965</v>
      </c>
      <c r="H4016" t="s">
        <v>2966</v>
      </c>
      <c r="I4016" t="s">
        <v>213</v>
      </c>
      <c r="J4016" t="s">
        <v>214</v>
      </c>
      <c r="K4016" t="s">
        <v>5121</v>
      </c>
      <c r="L4016" t="s">
        <v>614</v>
      </c>
      <c r="M4016" s="17">
        <f>VLOOKUP($K4016,[1]Budget!$V:$AE,5,0)*IF($C4016="1 - Revenues",1,IF(AND($C4016="5 - Transfers",MID(I4016,15,1)="4"),1,-1))</f>
        <v>0</v>
      </c>
      <c r="N4016" s="17">
        <f>VLOOKUP($K4016,[1]Budget!$V:$AE,6,0)*IF($C4016="1 - Revenues",1,IF(AND($C4016="5 - Transfers",MID(J4016,15,1)="4"),1,-1))</f>
        <v>0</v>
      </c>
      <c r="O4016" s="17">
        <f>IFERROR(IF(RIGHT(LEFT(K4016,15),1)="4",VLOOKUP(K4016,'[1]Budget Worksheet'!A:B,2,0),-1*VLOOKUP(K4016,'[1]Budget Worksheet'!A:B,2,0)),0)</f>
        <v>-132</v>
      </c>
      <c r="P4016" s="17">
        <f>VLOOKUP($K4016,[1]Budget!$V:$AE,8,0)*IF($C4016="1 - Revenues",1,IF(AND($C4016="5 - Transfers",MID($K4016,15,1)="4"),1,-1))</f>
        <v>-132</v>
      </c>
      <c r="Q4016" s="17">
        <f>VLOOKUP($K4016,[1]Budget!$V:$AE,10,0)*IF($C4016="1 - Revenues",1,IF(AND($C4016="5 - Transfers",MID(K4016,15,1)="4"),1,-1))</f>
        <v>0</v>
      </c>
      <c r="S4016" s="18" t="b">
        <f>IF(LEFT(C4016,1)="1",1,-1)*SUMIF([1]Budget!V:V,'Budget Worksheet for Pivot Tabl'!K4016,[1]Budget!AC:AC)=P4016</f>
        <v>1</v>
      </c>
    </row>
    <row r="4017" spans="1:19" x14ac:dyDescent="0.25">
      <c r="A4017" t="s">
        <v>63</v>
      </c>
      <c r="B4017" t="s">
        <v>64</v>
      </c>
      <c r="C4017" t="s">
        <v>8</v>
      </c>
      <c r="D4017" t="str">
        <f t="shared" si="62"/>
        <v>OUTFLOWS</v>
      </c>
      <c r="E4017" t="s">
        <v>116</v>
      </c>
      <c r="F4017" t="s">
        <v>117</v>
      </c>
      <c r="G4017" t="s">
        <v>2965</v>
      </c>
      <c r="H4017" t="s">
        <v>2966</v>
      </c>
      <c r="I4017" t="s">
        <v>213</v>
      </c>
      <c r="J4017" t="s">
        <v>214</v>
      </c>
      <c r="K4017" t="s">
        <v>5122</v>
      </c>
      <c r="L4017" t="s">
        <v>618</v>
      </c>
      <c r="M4017" s="17">
        <f>VLOOKUP($K4017,[1]Budget!$V:$AE,5,0)*IF($C4017="1 - Revenues",1,IF(AND($C4017="5 - Transfers",MID(I4017,15,1)="4"),1,-1))</f>
        <v>0</v>
      </c>
      <c r="N4017" s="17">
        <f>VLOOKUP($K4017,[1]Budget!$V:$AE,6,0)*IF($C4017="1 - Revenues",1,IF(AND($C4017="5 - Transfers",MID(J4017,15,1)="4"),1,-1))</f>
        <v>0</v>
      </c>
      <c r="O4017" s="17">
        <f>IFERROR(IF(RIGHT(LEFT(K4017,15),1)="4",VLOOKUP(K4017,'[1]Budget Worksheet'!A:B,2,0),-1*VLOOKUP(K4017,'[1]Budget Worksheet'!A:B,2,0)),0)</f>
        <v>-434</v>
      </c>
      <c r="P4017" s="17">
        <f>VLOOKUP($K4017,[1]Budget!$V:$AE,8,0)*IF($C4017="1 - Revenues",1,IF(AND($C4017="5 - Transfers",MID($K4017,15,1)="4"),1,-1))</f>
        <v>-434</v>
      </c>
      <c r="Q4017" s="17">
        <f>VLOOKUP($K4017,[1]Budget!$V:$AE,10,0)*IF($C4017="1 - Revenues",1,IF(AND($C4017="5 - Transfers",MID(K4017,15,1)="4"),1,-1))</f>
        <v>0</v>
      </c>
      <c r="S4017" s="18" t="b">
        <f>IF(LEFT(C4017,1)="1",1,-1)*SUMIF([1]Budget!V:V,'Budget Worksheet for Pivot Tabl'!K4017,[1]Budget!AC:AC)=P4017</f>
        <v>1</v>
      </c>
    </row>
    <row r="4018" spans="1:19" x14ac:dyDescent="0.25">
      <c r="A4018" t="s">
        <v>63</v>
      </c>
      <c r="B4018" t="s">
        <v>64</v>
      </c>
      <c r="C4018" t="s">
        <v>8</v>
      </c>
      <c r="D4018" t="str">
        <f t="shared" si="62"/>
        <v>OUTFLOWS</v>
      </c>
      <c r="E4018" t="s">
        <v>116</v>
      </c>
      <c r="F4018" t="s">
        <v>117</v>
      </c>
      <c r="G4018" t="s">
        <v>2965</v>
      </c>
      <c r="H4018" t="s">
        <v>2966</v>
      </c>
      <c r="I4018" t="s">
        <v>213</v>
      </c>
      <c r="J4018" t="s">
        <v>214</v>
      </c>
      <c r="K4018" t="s">
        <v>5123</v>
      </c>
      <c r="L4018" t="s">
        <v>620</v>
      </c>
      <c r="M4018" s="17">
        <f>VLOOKUP($K4018,[1]Budget!$V:$AE,5,0)*IF($C4018="1 - Revenues",1,IF(AND($C4018="5 - Transfers",MID(I4018,15,1)="4"),1,-1))</f>
        <v>0</v>
      </c>
      <c r="N4018" s="17">
        <f>VLOOKUP($K4018,[1]Budget!$V:$AE,6,0)*IF($C4018="1 - Revenues",1,IF(AND($C4018="5 - Transfers",MID(J4018,15,1)="4"),1,-1))</f>
        <v>-2000</v>
      </c>
      <c r="O4018" s="17">
        <f>IFERROR(IF(RIGHT(LEFT(K4018,15),1)="4",VLOOKUP(K4018,'[1]Budget Worksheet'!A:B,2,0),-1*VLOOKUP(K4018,'[1]Budget Worksheet'!A:B,2,0)),0)</f>
        <v>-6821</v>
      </c>
      <c r="P4018" s="17">
        <f>VLOOKUP($K4018,[1]Budget!$V:$AE,8,0)*IF($C4018="1 - Revenues",1,IF(AND($C4018="5 - Transfers",MID($K4018,15,1)="4"),1,-1))</f>
        <v>-6821</v>
      </c>
      <c r="Q4018" s="17">
        <f>VLOOKUP($K4018,[1]Budget!$V:$AE,10,0)*IF($C4018="1 - Revenues",1,IF(AND($C4018="5 - Transfers",MID(K4018,15,1)="4"),1,-1))</f>
        <v>0</v>
      </c>
      <c r="S4018" s="18" t="b">
        <f>IF(LEFT(C4018,1)="1",1,-1)*SUMIF([1]Budget!V:V,'Budget Worksheet for Pivot Tabl'!K4018,[1]Budget!AC:AC)=P4018</f>
        <v>1</v>
      </c>
    </row>
    <row r="4019" spans="1:19" x14ac:dyDescent="0.25">
      <c r="A4019" t="s">
        <v>63</v>
      </c>
      <c r="B4019" t="s">
        <v>64</v>
      </c>
      <c r="C4019" t="s">
        <v>8</v>
      </c>
      <c r="D4019" t="str">
        <f t="shared" si="62"/>
        <v>OUTFLOWS</v>
      </c>
      <c r="E4019" t="s">
        <v>116</v>
      </c>
      <c r="F4019" t="s">
        <v>117</v>
      </c>
      <c r="G4019" t="s">
        <v>2965</v>
      </c>
      <c r="H4019" t="s">
        <v>2966</v>
      </c>
      <c r="I4019" t="s">
        <v>213</v>
      </c>
      <c r="J4019" t="s">
        <v>214</v>
      </c>
      <c r="K4019" t="s">
        <v>5124</v>
      </c>
      <c r="L4019" t="s">
        <v>1020</v>
      </c>
      <c r="M4019" s="17">
        <f>VLOOKUP($K4019,[1]Budget!$V:$AE,5,0)*IF($C4019="1 - Revenues",1,IF(AND($C4019="5 - Transfers",MID(I4019,15,1)="4"),1,-1))</f>
        <v>0</v>
      </c>
      <c r="N4019" s="17">
        <f>VLOOKUP($K4019,[1]Budget!$V:$AE,6,0)*IF($C4019="1 - Revenues",1,IF(AND($C4019="5 - Transfers",MID(J4019,15,1)="4"),1,-1))</f>
        <v>-1000</v>
      </c>
      <c r="O4019" s="17">
        <f>IFERROR(IF(RIGHT(LEFT(K4019,15),1)="4",VLOOKUP(K4019,'[1]Budget Worksheet'!A:B,2,0),-1*VLOOKUP(K4019,'[1]Budget Worksheet'!A:B,2,0)),0)</f>
        <v>-675</v>
      </c>
      <c r="P4019" s="17">
        <f>VLOOKUP($K4019,[1]Budget!$V:$AE,8,0)*IF($C4019="1 - Revenues",1,IF(AND($C4019="5 - Transfers",MID($K4019,15,1)="4"),1,-1))</f>
        <v>-675</v>
      </c>
      <c r="Q4019" s="17">
        <f>VLOOKUP($K4019,[1]Budget!$V:$AE,10,0)*IF($C4019="1 - Revenues",1,IF(AND($C4019="5 - Transfers",MID(K4019,15,1)="4"),1,-1))</f>
        <v>0</v>
      </c>
      <c r="S4019" s="18" t="b">
        <f>IF(LEFT(C4019,1)="1",1,-1)*SUMIF([1]Budget!V:V,'Budget Worksheet for Pivot Tabl'!K4019,[1]Budget!AC:AC)=P4019</f>
        <v>1</v>
      </c>
    </row>
    <row r="4020" spans="1:19" x14ac:dyDescent="0.25">
      <c r="A4020" t="s">
        <v>63</v>
      </c>
      <c r="B4020" t="s">
        <v>64</v>
      </c>
      <c r="C4020" t="s">
        <v>8</v>
      </c>
      <c r="D4020" t="str">
        <f t="shared" si="62"/>
        <v>OUTFLOWS</v>
      </c>
      <c r="E4020" t="s">
        <v>116</v>
      </c>
      <c r="F4020" t="s">
        <v>117</v>
      </c>
      <c r="G4020" t="s">
        <v>2965</v>
      </c>
      <c r="H4020" t="s">
        <v>2966</v>
      </c>
      <c r="I4020" t="s">
        <v>213</v>
      </c>
      <c r="J4020" t="s">
        <v>214</v>
      </c>
      <c r="K4020" t="s">
        <v>5125</v>
      </c>
      <c r="L4020" t="s">
        <v>472</v>
      </c>
      <c r="M4020" s="17">
        <f>VLOOKUP($K4020,[1]Budget!$V:$AE,5,0)*IF($C4020="1 - Revenues",1,IF(AND($C4020="5 - Transfers",MID(I4020,15,1)="4"),1,-1))</f>
        <v>0</v>
      </c>
      <c r="N4020" s="17">
        <f>VLOOKUP($K4020,[1]Budget!$V:$AE,6,0)*IF($C4020="1 - Revenues",1,IF(AND($C4020="5 - Transfers",MID(J4020,15,1)="4"),1,-1))</f>
        <v>0</v>
      </c>
      <c r="O4020" s="17">
        <f>IFERROR(IF(RIGHT(LEFT(K4020,15),1)="4",VLOOKUP(K4020,'[1]Budget Worksheet'!A:B,2,0),-1*VLOOKUP(K4020,'[1]Budget Worksheet'!A:B,2,0)),0)</f>
        <v>-2139</v>
      </c>
      <c r="P4020" s="17">
        <f>VLOOKUP($K4020,[1]Budget!$V:$AE,8,0)*IF($C4020="1 - Revenues",1,IF(AND($C4020="5 - Transfers",MID($K4020,15,1)="4"),1,-1))</f>
        <v>-2139</v>
      </c>
      <c r="Q4020" s="17">
        <f>VLOOKUP($K4020,[1]Budget!$V:$AE,10,0)*IF($C4020="1 - Revenues",1,IF(AND($C4020="5 - Transfers",MID(K4020,15,1)="4"),1,-1))</f>
        <v>0</v>
      </c>
      <c r="S4020" s="18" t="b">
        <f>IF(LEFT(C4020,1)="1",1,-1)*SUMIF([1]Budget!V:V,'Budget Worksheet for Pivot Tabl'!K4020,[1]Budget!AC:AC)=P4020</f>
        <v>1</v>
      </c>
    </row>
    <row r="4021" spans="1:19" x14ac:dyDescent="0.25">
      <c r="A4021" t="s">
        <v>63</v>
      </c>
      <c r="B4021" t="s">
        <v>64</v>
      </c>
      <c r="C4021" t="s">
        <v>8</v>
      </c>
      <c r="D4021" t="str">
        <f t="shared" si="62"/>
        <v>OUTFLOWS</v>
      </c>
      <c r="E4021" t="s">
        <v>116</v>
      </c>
      <c r="F4021" t="s">
        <v>117</v>
      </c>
      <c r="G4021" t="s">
        <v>2965</v>
      </c>
      <c r="H4021" t="s">
        <v>2966</v>
      </c>
      <c r="I4021" t="s">
        <v>213</v>
      </c>
      <c r="J4021" t="s">
        <v>214</v>
      </c>
      <c r="K4021" t="s">
        <v>5126</v>
      </c>
      <c r="L4021" t="s">
        <v>627</v>
      </c>
      <c r="M4021" s="17">
        <f>VLOOKUP($K4021,[1]Budget!$V:$AE,5,0)*IF($C4021="1 - Revenues",1,IF(AND($C4021="5 - Transfers",MID(I4021,15,1)="4"),1,-1))</f>
        <v>0</v>
      </c>
      <c r="N4021" s="17">
        <f>VLOOKUP($K4021,[1]Budget!$V:$AE,6,0)*IF($C4021="1 - Revenues",1,IF(AND($C4021="5 - Transfers",MID(J4021,15,1)="4"),1,-1))</f>
        <v>0</v>
      </c>
      <c r="O4021" s="17">
        <f>IFERROR(IF(RIGHT(LEFT(K4021,15),1)="4",VLOOKUP(K4021,'[1]Budget Worksheet'!A:B,2,0),-1*VLOOKUP(K4021,'[1]Budget Worksheet'!A:B,2,0)),0)</f>
        <v>0</v>
      </c>
      <c r="P4021" s="17">
        <f>VLOOKUP($K4021,[1]Budget!$V:$AE,8,0)*IF($C4021="1 - Revenues",1,IF(AND($C4021="5 - Transfers",MID($K4021,15,1)="4"),1,-1))</f>
        <v>0</v>
      </c>
      <c r="Q4021" s="17">
        <f>VLOOKUP($K4021,[1]Budget!$V:$AE,10,0)*IF($C4021="1 - Revenues",1,IF(AND($C4021="5 - Transfers",MID(K4021,15,1)="4"),1,-1))</f>
        <v>0</v>
      </c>
      <c r="S4021" s="18" t="b">
        <f>IF(LEFT(C4021,1)="1",1,-1)*SUMIF([1]Budget!V:V,'Budget Worksheet for Pivot Tabl'!K4021,[1]Budget!AC:AC)=P4021</f>
        <v>1</v>
      </c>
    </row>
    <row r="4022" spans="1:19" x14ac:dyDescent="0.25">
      <c r="A4022" t="s">
        <v>65</v>
      </c>
      <c r="B4022" t="s">
        <v>66</v>
      </c>
      <c r="C4022" t="s">
        <v>7</v>
      </c>
      <c r="D4022" t="str">
        <f t="shared" si="62"/>
        <v>INFLOWS</v>
      </c>
      <c r="E4022" t="s">
        <v>102</v>
      </c>
      <c r="F4022" t="s">
        <v>103</v>
      </c>
      <c r="G4022" t="s">
        <v>5127</v>
      </c>
      <c r="H4022" t="s">
        <v>5128</v>
      </c>
      <c r="I4022" t="s">
        <v>325</v>
      </c>
      <c r="J4022" t="s">
        <v>326</v>
      </c>
      <c r="K4022" t="s">
        <v>5129</v>
      </c>
      <c r="L4022" t="s">
        <v>5130</v>
      </c>
      <c r="M4022" s="17">
        <f>VLOOKUP($K4022,[1]Budget!$V:$AE,5,0)*IF($C4022="1 - Revenues",1,IF(AND($C4022="5 - Transfers",MID(I4022,15,1)="4"),1,-1))</f>
        <v>0</v>
      </c>
      <c r="N4022" s="17">
        <f>VLOOKUP($K4022,[1]Budget!$V:$AE,6,0)*IF($C4022="1 - Revenues",1,IF(AND($C4022="5 - Transfers",MID(J4022,15,1)="4"),1,-1))</f>
        <v>0</v>
      </c>
      <c r="O4022" s="17">
        <f>IFERROR(IF(RIGHT(LEFT(K4022,15),1)="4",VLOOKUP(K4022,'[1]Budget Worksheet'!A:B,2,0),-1*VLOOKUP(K4022,'[1]Budget Worksheet'!A:B,2,0)),0)</f>
        <v>230000</v>
      </c>
      <c r="P4022" s="17">
        <f>VLOOKUP($K4022,[1]Budget!$V:$AE,8,0)*IF($C4022="1 - Revenues",1,IF(AND($C4022="5 - Transfers",MID($K4022,15,1)="4"),1,-1))</f>
        <v>230000</v>
      </c>
      <c r="Q4022" s="17">
        <f>VLOOKUP($K4022,[1]Budget!$V:$AE,10,0)*IF($C4022="1 - Revenues",1,IF(AND($C4022="5 - Transfers",MID(K4022,15,1)="4"),1,-1))</f>
        <v>0</v>
      </c>
      <c r="S4022" s="18" t="b">
        <f>IF(LEFT(C4022,1)="1",1,-1)*SUMIF([1]Budget!V:V,'Budget Worksheet for Pivot Tabl'!K4022,[1]Budget!AC:AC)=P4022</f>
        <v>1</v>
      </c>
    </row>
    <row r="4023" spans="1:19" x14ac:dyDescent="0.25">
      <c r="A4023" t="s">
        <v>65</v>
      </c>
      <c r="B4023" t="s">
        <v>66</v>
      </c>
      <c r="C4023" t="s">
        <v>7</v>
      </c>
      <c r="D4023" t="str">
        <f t="shared" si="62"/>
        <v>INFLOWS</v>
      </c>
      <c r="E4023" t="s">
        <v>102</v>
      </c>
      <c r="F4023" t="s">
        <v>103</v>
      </c>
      <c r="G4023" t="s">
        <v>5127</v>
      </c>
      <c r="H4023" t="s">
        <v>5128</v>
      </c>
      <c r="I4023" t="s">
        <v>325</v>
      </c>
      <c r="J4023" t="s">
        <v>326</v>
      </c>
      <c r="K4023" t="s">
        <v>5131</v>
      </c>
      <c r="L4023" t="s">
        <v>294</v>
      </c>
      <c r="M4023" s="17">
        <f>VLOOKUP($K4023,[1]Budget!$V:$AE,5,0)*IF($C4023="1 - Revenues",1,IF(AND($C4023="5 - Transfers",MID(I4023,15,1)="4"),1,-1))</f>
        <v>0</v>
      </c>
      <c r="N4023" s="17">
        <f>VLOOKUP($K4023,[1]Budget!$V:$AE,6,0)*IF($C4023="1 - Revenues",1,IF(AND($C4023="5 - Transfers",MID(J4023,15,1)="4"),1,-1))</f>
        <v>0</v>
      </c>
      <c r="O4023" s="17">
        <f>IFERROR(IF(RIGHT(LEFT(K4023,15),1)="4",VLOOKUP(K4023,'[1]Budget Worksheet'!A:B,2,0),-1*VLOOKUP(K4023,'[1]Budget Worksheet'!A:B,2,0)),0)</f>
        <v>0</v>
      </c>
      <c r="P4023" s="17">
        <f>VLOOKUP($K4023,[1]Budget!$V:$AE,8,0)*IF($C4023="1 - Revenues",1,IF(AND($C4023="5 - Transfers",MID($K4023,15,1)="4"),1,-1))</f>
        <v>0</v>
      </c>
      <c r="Q4023" s="17">
        <f>VLOOKUP($K4023,[1]Budget!$V:$AE,10,0)*IF($C4023="1 - Revenues",1,IF(AND($C4023="5 - Transfers",MID(K4023,15,1)="4"),1,-1))</f>
        <v>0</v>
      </c>
      <c r="S4023" s="18" t="b">
        <f>IF(LEFT(C4023,1)="1",1,-1)*SUMIF([1]Budget!V:V,'Budget Worksheet for Pivot Tabl'!K4023,[1]Budget!AC:AC)=P4023</f>
        <v>1</v>
      </c>
    </row>
    <row r="4024" spans="1:19" x14ac:dyDescent="0.25">
      <c r="A4024" t="s">
        <v>67</v>
      </c>
      <c r="B4024" t="s">
        <v>68</v>
      </c>
      <c r="C4024" t="s">
        <v>7</v>
      </c>
      <c r="D4024" t="str">
        <f t="shared" si="62"/>
        <v>INFLOWS</v>
      </c>
      <c r="E4024" t="s">
        <v>116</v>
      </c>
      <c r="F4024" t="s">
        <v>117</v>
      </c>
      <c r="G4024" t="s">
        <v>461</v>
      </c>
      <c r="H4024" t="s">
        <v>462</v>
      </c>
      <c r="I4024" t="s">
        <v>2024</v>
      </c>
      <c r="J4024" t="s">
        <v>2025</v>
      </c>
      <c r="K4024" t="s">
        <v>5132</v>
      </c>
      <c r="L4024" t="s">
        <v>5133</v>
      </c>
      <c r="M4024" s="17">
        <f>VLOOKUP($K4024,[1]Budget!$V:$AE,5,0)*IF($C4024="1 - Revenues",1,IF(AND($C4024="5 - Transfers",MID(I4024,15,1)="4"),1,-1))</f>
        <v>0</v>
      </c>
      <c r="N4024" s="17">
        <f>VLOOKUP($K4024,[1]Budget!$V:$AE,6,0)*IF($C4024="1 - Revenues",1,IF(AND($C4024="5 - Transfers",MID(J4024,15,1)="4"),1,-1))</f>
        <v>0</v>
      </c>
      <c r="O4024" s="17">
        <f>IFERROR(IF(RIGHT(LEFT(K4024,15),1)="4",VLOOKUP(K4024,'[1]Budget Worksheet'!A:B,2,0),-1*VLOOKUP(K4024,'[1]Budget Worksheet'!A:B,2,0)),0)</f>
        <v>0</v>
      </c>
      <c r="P4024" s="17">
        <f>VLOOKUP($K4024,[1]Budget!$V:$AE,8,0)*IF($C4024="1 - Revenues",1,IF(AND($C4024="5 - Transfers",MID($K4024,15,1)="4"),1,-1))</f>
        <v>0</v>
      </c>
      <c r="Q4024" s="17">
        <f>VLOOKUP($K4024,[1]Budget!$V:$AE,10,0)*IF($C4024="1 - Revenues",1,IF(AND($C4024="5 - Transfers",MID(K4024,15,1)="4"),1,-1))</f>
        <v>0</v>
      </c>
      <c r="S4024" s="18" t="b">
        <f>IF(LEFT(C4024,1)="1",1,-1)*SUMIF([1]Budget!V:V,'Budget Worksheet for Pivot Tabl'!K4024,[1]Budget!AC:AC)=P4024</f>
        <v>1</v>
      </c>
    </row>
    <row r="4025" spans="1:19" x14ac:dyDescent="0.25">
      <c r="A4025" t="s">
        <v>67</v>
      </c>
      <c r="B4025" t="s">
        <v>68</v>
      </c>
      <c r="C4025" t="s">
        <v>7</v>
      </c>
      <c r="D4025" t="str">
        <f t="shared" si="62"/>
        <v>INFLOWS</v>
      </c>
      <c r="E4025" t="s">
        <v>116</v>
      </c>
      <c r="F4025" t="s">
        <v>117</v>
      </c>
      <c r="G4025" t="s">
        <v>461</v>
      </c>
      <c r="H4025" t="s">
        <v>462</v>
      </c>
      <c r="I4025" t="s">
        <v>2024</v>
      </c>
      <c r="J4025" t="s">
        <v>2025</v>
      </c>
      <c r="K4025" t="s">
        <v>5134</v>
      </c>
      <c r="L4025" t="s">
        <v>5135</v>
      </c>
      <c r="M4025" s="17">
        <f>VLOOKUP($K4025,[1]Budget!$V:$AE,5,0)*IF($C4025="1 - Revenues",1,IF(AND($C4025="5 - Transfers",MID(I4025,15,1)="4"),1,-1))</f>
        <v>131000</v>
      </c>
      <c r="N4025" s="17">
        <f>VLOOKUP($K4025,[1]Budget!$V:$AE,6,0)*IF($C4025="1 - Revenues",1,IF(AND($C4025="5 - Transfers",MID(J4025,15,1)="4"),1,-1))</f>
        <v>250000</v>
      </c>
      <c r="O4025" s="17">
        <f>IFERROR(IF(RIGHT(LEFT(K4025,15),1)="4",VLOOKUP(K4025,'[1]Budget Worksheet'!A:B,2,0),-1*VLOOKUP(K4025,'[1]Budget Worksheet'!A:B,2,0)),0)</f>
        <v>79968</v>
      </c>
      <c r="P4025" s="17">
        <f>VLOOKUP($K4025,[1]Budget!$V:$AE,8,0)*IF($C4025="1 - Revenues",1,IF(AND($C4025="5 - Transfers",MID($K4025,15,1)="4"),1,-1))</f>
        <v>79968</v>
      </c>
      <c r="Q4025" s="17">
        <f>VLOOKUP($K4025,[1]Budget!$V:$AE,10,0)*IF($C4025="1 - Revenues",1,IF(AND($C4025="5 - Transfers",MID(K4025,15,1)="4"),1,-1))</f>
        <v>0</v>
      </c>
      <c r="S4025" s="18" t="b">
        <f>IF(LEFT(C4025,1)="1",1,-1)*SUMIF([1]Budget!V:V,'Budget Worksheet for Pivot Tabl'!K4025,[1]Budget!AC:AC)=P4025</f>
        <v>1</v>
      </c>
    </row>
    <row r="4026" spans="1:19" x14ac:dyDescent="0.25">
      <c r="A4026" t="s">
        <v>67</v>
      </c>
      <c r="B4026" t="s">
        <v>68</v>
      </c>
      <c r="C4026" t="s">
        <v>7</v>
      </c>
      <c r="D4026" t="str">
        <f t="shared" si="62"/>
        <v>INFLOWS</v>
      </c>
      <c r="E4026" t="s">
        <v>116</v>
      </c>
      <c r="F4026" t="s">
        <v>117</v>
      </c>
      <c r="G4026" t="s">
        <v>461</v>
      </c>
      <c r="H4026" t="s">
        <v>462</v>
      </c>
      <c r="I4026" t="s">
        <v>2024</v>
      </c>
      <c r="J4026" t="s">
        <v>2025</v>
      </c>
      <c r="K4026" t="s">
        <v>5136</v>
      </c>
      <c r="L4026" t="s">
        <v>5137</v>
      </c>
      <c r="M4026" s="17">
        <f>VLOOKUP($K4026,[1]Budget!$V:$AE,5,0)*IF($C4026="1 - Revenues",1,IF(AND($C4026="5 - Transfers",MID(I4026,15,1)="4"),1,-1))</f>
        <v>43000</v>
      </c>
      <c r="N4026" s="17">
        <f>VLOOKUP($K4026,[1]Budget!$V:$AE,6,0)*IF($C4026="1 - Revenues",1,IF(AND($C4026="5 - Transfers",MID(J4026,15,1)="4"),1,-1))</f>
        <v>33000</v>
      </c>
      <c r="O4026" s="17">
        <f>IFERROR(IF(RIGHT(LEFT(K4026,15),1)="4",VLOOKUP(K4026,'[1]Budget Worksheet'!A:B,2,0),-1*VLOOKUP(K4026,'[1]Budget Worksheet'!A:B,2,0)),0)</f>
        <v>0</v>
      </c>
      <c r="P4026" s="17">
        <f>VLOOKUP($K4026,[1]Budget!$V:$AE,8,0)*IF($C4026="1 - Revenues",1,IF(AND($C4026="5 - Transfers",MID($K4026,15,1)="4"),1,-1))</f>
        <v>0</v>
      </c>
      <c r="Q4026" s="17">
        <f>VLOOKUP($K4026,[1]Budget!$V:$AE,10,0)*IF($C4026="1 - Revenues",1,IF(AND($C4026="5 - Transfers",MID(K4026,15,1)="4"),1,-1))</f>
        <v>0</v>
      </c>
      <c r="S4026" s="18" t="b">
        <f>IF(LEFT(C4026,1)="1",1,-1)*SUMIF([1]Budget!V:V,'Budget Worksheet for Pivot Tabl'!K4026,[1]Budget!AC:AC)=P4026</f>
        <v>1</v>
      </c>
    </row>
    <row r="4027" spans="1:19" x14ac:dyDescent="0.25">
      <c r="A4027" t="s">
        <v>67</v>
      </c>
      <c r="B4027" t="s">
        <v>68</v>
      </c>
      <c r="C4027" t="s">
        <v>7</v>
      </c>
      <c r="D4027" t="str">
        <f t="shared" si="62"/>
        <v>INFLOWS</v>
      </c>
      <c r="E4027" t="s">
        <v>116</v>
      </c>
      <c r="F4027" t="s">
        <v>117</v>
      </c>
      <c r="G4027" t="s">
        <v>461</v>
      </c>
      <c r="H4027" t="s">
        <v>462</v>
      </c>
      <c r="I4027" t="s">
        <v>2024</v>
      </c>
      <c r="J4027" t="s">
        <v>2025</v>
      </c>
      <c r="K4027" t="s">
        <v>5138</v>
      </c>
      <c r="L4027" t="s">
        <v>5139</v>
      </c>
      <c r="M4027" s="17">
        <f>VLOOKUP($K4027,[1]Budget!$V:$AE,5,0)*IF($C4027="1 - Revenues",1,IF(AND($C4027="5 - Transfers",MID(I4027,15,1)="4"),1,-1))</f>
        <v>0</v>
      </c>
      <c r="N4027" s="17">
        <f>VLOOKUP($K4027,[1]Budget!$V:$AE,6,0)*IF($C4027="1 - Revenues",1,IF(AND($C4027="5 - Transfers",MID(J4027,15,1)="4"),1,-1))</f>
        <v>0</v>
      </c>
      <c r="O4027" s="17">
        <f>IFERROR(IF(RIGHT(LEFT(K4027,15),1)="4",VLOOKUP(K4027,'[1]Budget Worksheet'!A:B,2,0),-1*VLOOKUP(K4027,'[1]Budget Worksheet'!A:B,2,0)),0)</f>
        <v>0</v>
      </c>
      <c r="P4027" s="17">
        <f>VLOOKUP($K4027,[1]Budget!$V:$AE,8,0)*IF($C4027="1 - Revenues",1,IF(AND($C4027="5 - Transfers",MID($K4027,15,1)="4"),1,-1))</f>
        <v>0</v>
      </c>
      <c r="Q4027" s="17">
        <f>VLOOKUP($K4027,[1]Budget!$V:$AE,10,0)*IF($C4027="1 - Revenues",1,IF(AND($C4027="5 - Transfers",MID(K4027,15,1)="4"),1,-1))</f>
        <v>0</v>
      </c>
      <c r="S4027" s="18" t="b">
        <f>IF(LEFT(C4027,1)="1",1,-1)*SUMIF([1]Budget!V:V,'Budget Worksheet for Pivot Tabl'!K4027,[1]Budget!AC:AC)=P4027</f>
        <v>1</v>
      </c>
    </row>
    <row r="4028" spans="1:19" x14ac:dyDescent="0.25">
      <c r="A4028" t="s">
        <v>67</v>
      </c>
      <c r="B4028" t="s">
        <v>68</v>
      </c>
      <c r="C4028" t="s">
        <v>7</v>
      </c>
      <c r="D4028" t="str">
        <f t="shared" si="62"/>
        <v>INFLOWS</v>
      </c>
      <c r="E4028" t="s">
        <v>116</v>
      </c>
      <c r="F4028" t="s">
        <v>117</v>
      </c>
      <c r="G4028" t="s">
        <v>461</v>
      </c>
      <c r="H4028" t="s">
        <v>462</v>
      </c>
      <c r="I4028" t="s">
        <v>2024</v>
      </c>
      <c r="J4028" t="s">
        <v>2025</v>
      </c>
      <c r="K4028" t="s">
        <v>5140</v>
      </c>
      <c r="L4028" t="s">
        <v>5141</v>
      </c>
      <c r="M4028" s="17">
        <f>VLOOKUP($K4028,[1]Budget!$V:$AE,5,0)*IF($C4028="1 - Revenues",1,IF(AND($C4028="5 - Transfers",MID(I4028,15,1)="4"),1,-1))</f>
        <v>573000</v>
      </c>
      <c r="N4028" s="17">
        <f>VLOOKUP($K4028,[1]Budget!$V:$AE,6,0)*IF($C4028="1 - Revenues",1,IF(AND($C4028="5 - Transfers",MID(J4028,15,1)="4"),1,-1))</f>
        <v>665000</v>
      </c>
      <c r="O4028" s="17">
        <f>IFERROR(IF(RIGHT(LEFT(K4028,15),1)="4",VLOOKUP(K4028,'[1]Budget Worksheet'!A:B,2,0),-1*VLOOKUP(K4028,'[1]Budget Worksheet'!A:B,2,0)),0)</f>
        <v>801557</v>
      </c>
      <c r="P4028" s="17">
        <f>VLOOKUP($K4028,[1]Budget!$V:$AE,8,0)*IF($C4028="1 - Revenues",1,IF(AND($C4028="5 - Transfers",MID($K4028,15,1)="4"),1,-1))</f>
        <v>801557</v>
      </c>
      <c r="Q4028" s="17">
        <f>VLOOKUP($K4028,[1]Budget!$V:$AE,10,0)*IF($C4028="1 - Revenues",1,IF(AND($C4028="5 - Transfers",MID(K4028,15,1)="4"),1,-1))</f>
        <v>0</v>
      </c>
      <c r="S4028" s="18" t="b">
        <f>IF(LEFT(C4028,1)="1",1,-1)*SUMIF([1]Budget!V:V,'Budget Worksheet for Pivot Tabl'!K4028,[1]Budget!AC:AC)=P4028</f>
        <v>1</v>
      </c>
    </row>
    <row r="4029" spans="1:19" x14ac:dyDescent="0.25">
      <c r="A4029" t="s">
        <v>67</v>
      </c>
      <c r="B4029" t="s">
        <v>68</v>
      </c>
      <c r="C4029" t="s">
        <v>7</v>
      </c>
      <c r="D4029" t="str">
        <f t="shared" si="62"/>
        <v>INFLOWS</v>
      </c>
      <c r="E4029" t="s">
        <v>116</v>
      </c>
      <c r="F4029" t="s">
        <v>117</v>
      </c>
      <c r="G4029" t="s">
        <v>461</v>
      </c>
      <c r="H4029" t="s">
        <v>462</v>
      </c>
      <c r="I4029" t="s">
        <v>2024</v>
      </c>
      <c r="J4029" t="s">
        <v>2025</v>
      </c>
      <c r="K4029" t="s">
        <v>5142</v>
      </c>
      <c r="L4029" t="s">
        <v>5143</v>
      </c>
      <c r="M4029" s="17">
        <f>VLOOKUP($K4029,[1]Budget!$V:$AE,5,0)*IF($C4029="1 - Revenues",1,IF(AND($C4029="5 - Transfers",MID(I4029,15,1)="4"),1,-1))</f>
        <v>0</v>
      </c>
      <c r="N4029" s="17">
        <f>VLOOKUP($K4029,[1]Budget!$V:$AE,6,0)*IF($C4029="1 - Revenues",1,IF(AND($C4029="5 - Transfers",MID(J4029,15,1)="4"),1,-1))</f>
        <v>0</v>
      </c>
      <c r="O4029" s="17">
        <f>IFERROR(IF(RIGHT(LEFT(K4029,15),1)="4",VLOOKUP(K4029,'[1]Budget Worksheet'!A:B,2,0),-1*VLOOKUP(K4029,'[1]Budget Worksheet'!A:B,2,0)),0)</f>
        <v>0</v>
      </c>
      <c r="P4029" s="17">
        <f>VLOOKUP($K4029,[1]Budget!$V:$AE,8,0)*IF($C4029="1 - Revenues",1,IF(AND($C4029="5 - Transfers",MID($K4029,15,1)="4"),1,-1))</f>
        <v>0</v>
      </c>
      <c r="Q4029" s="17">
        <f>VLOOKUP($K4029,[1]Budget!$V:$AE,10,0)*IF($C4029="1 - Revenues",1,IF(AND($C4029="5 - Transfers",MID(K4029,15,1)="4"),1,-1))</f>
        <v>0</v>
      </c>
      <c r="S4029" s="18" t="b">
        <f>IF(LEFT(C4029,1)="1",1,-1)*SUMIF([1]Budget!V:V,'Budget Worksheet for Pivot Tabl'!K4029,[1]Budget!AC:AC)=P4029</f>
        <v>1</v>
      </c>
    </row>
    <row r="4030" spans="1:19" x14ac:dyDescent="0.25">
      <c r="A4030" t="s">
        <v>67</v>
      </c>
      <c r="B4030" t="s">
        <v>68</v>
      </c>
      <c r="C4030" t="s">
        <v>7</v>
      </c>
      <c r="D4030" t="str">
        <f t="shared" si="62"/>
        <v>INFLOWS</v>
      </c>
      <c r="E4030" t="s">
        <v>116</v>
      </c>
      <c r="F4030" t="s">
        <v>117</v>
      </c>
      <c r="G4030" t="s">
        <v>461</v>
      </c>
      <c r="H4030" t="s">
        <v>462</v>
      </c>
      <c r="I4030" t="s">
        <v>2024</v>
      </c>
      <c r="J4030" t="s">
        <v>2025</v>
      </c>
      <c r="K4030" t="s">
        <v>5144</v>
      </c>
      <c r="L4030" t="s">
        <v>5145</v>
      </c>
      <c r="M4030" s="17">
        <f>VLOOKUP($K4030,[1]Budget!$V:$AE,5,0)*IF($C4030="1 - Revenues",1,IF(AND($C4030="5 - Transfers",MID(I4030,15,1)="4"),1,-1))</f>
        <v>22000</v>
      </c>
      <c r="N4030" s="17">
        <f>VLOOKUP($K4030,[1]Budget!$V:$AE,6,0)*IF($C4030="1 - Revenues",1,IF(AND($C4030="5 - Transfers",MID(J4030,15,1)="4"),1,-1))</f>
        <v>79000</v>
      </c>
      <c r="O4030" s="17">
        <f>IFERROR(IF(RIGHT(LEFT(K4030,15),1)="4",VLOOKUP(K4030,'[1]Budget Worksheet'!A:B,2,0),-1*VLOOKUP(K4030,'[1]Budget Worksheet'!A:B,2,0)),0)</f>
        <v>14414</v>
      </c>
      <c r="P4030" s="17">
        <f>VLOOKUP($K4030,[1]Budget!$V:$AE,8,0)*IF($C4030="1 - Revenues",1,IF(AND($C4030="5 - Transfers",MID($K4030,15,1)="4"),1,-1))</f>
        <v>14414</v>
      </c>
      <c r="Q4030" s="17">
        <f>VLOOKUP($K4030,[1]Budget!$V:$AE,10,0)*IF($C4030="1 - Revenues",1,IF(AND($C4030="5 - Transfers",MID(K4030,15,1)="4"),1,-1))</f>
        <v>0</v>
      </c>
      <c r="S4030" s="18" t="b">
        <f>IF(LEFT(C4030,1)="1",1,-1)*SUMIF([1]Budget!V:V,'Budget Worksheet for Pivot Tabl'!K4030,[1]Budget!AC:AC)=P4030</f>
        <v>1</v>
      </c>
    </row>
    <row r="4031" spans="1:19" x14ac:dyDescent="0.25">
      <c r="A4031" t="s">
        <v>67</v>
      </c>
      <c r="B4031" t="s">
        <v>68</v>
      </c>
      <c r="C4031" t="s">
        <v>7</v>
      </c>
      <c r="D4031" t="str">
        <f t="shared" si="62"/>
        <v>INFLOWS</v>
      </c>
      <c r="E4031" t="s">
        <v>116</v>
      </c>
      <c r="F4031" t="s">
        <v>117</v>
      </c>
      <c r="G4031" t="s">
        <v>461</v>
      </c>
      <c r="H4031" t="s">
        <v>462</v>
      </c>
      <c r="I4031" t="s">
        <v>2024</v>
      </c>
      <c r="J4031" t="s">
        <v>2025</v>
      </c>
      <c r="K4031" t="s">
        <v>5146</v>
      </c>
      <c r="L4031" t="s">
        <v>294</v>
      </c>
      <c r="M4031" s="17">
        <f>VLOOKUP($K4031,[1]Budget!$V:$AE,5,0)*IF($C4031="1 - Revenues",1,IF(AND($C4031="5 - Transfers",MID(I4031,15,1)="4"),1,-1))</f>
        <v>148000</v>
      </c>
      <c r="N4031" s="17">
        <f>VLOOKUP($K4031,[1]Budget!$V:$AE,6,0)*IF($C4031="1 - Revenues",1,IF(AND($C4031="5 - Transfers",MID(J4031,15,1)="4"),1,-1))</f>
        <v>-61000</v>
      </c>
      <c r="O4031" s="17">
        <f>IFERROR(IF(RIGHT(LEFT(K4031,15),1)="4",VLOOKUP(K4031,'[1]Budget Worksheet'!A:B,2,0),-1*VLOOKUP(K4031,'[1]Budget Worksheet'!A:B,2,0)),0)</f>
        <v>44510</v>
      </c>
      <c r="P4031" s="17">
        <f>VLOOKUP($K4031,[1]Budget!$V:$AE,8,0)*IF($C4031="1 - Revenues",1,IF(AND($C4031="5 - Transfers",MID($K4031,15,1)="4"),1,-1))</f>
        <v>44510</v>
      </c>
      <c r="Q4031" s="17">
        <f>VLOOKUP($K4031,[1]Budget!$V:$AE,10,0)*IF($C4031="1 - Revenues",1,IF(AND($C4031="5 - Transfers",MID(K4031,15,1)="4"),1,-1))</f>
        <v>0</v>
      </c>
      <c r="S4031" s="18" t="b">
        <f>IF(LEFT(C4031,1)="1",1,-1)*SUMIF([1]Budget!V:V,'Budget Worksheet for Pivot Tabl'!K4031,[1]Budget!AC:AC)=P4031</f>
        <v>1</v>
      </c>
    </row>
    <row r="4032" spans="1:19" x14ac:dyDescent="0.25">
      <c r="A4032" t="s">
        <v>67</v>
      </c>
      <c r="B4032" t="s">
        <v>68</v>
      </c>
      <c r="C4032" t="s">
        <v>7</v>
      </c>
      <c r="D4032" t="str">
        <f t="shared" si="62"/>
        <v>INFLOWS</v>
      </c>
      <c r="E4032" t="s">
        <v>116</v>
      </c>
      <c r="F4032" t="s">
        <v>117</v>
      </c>
      <c r="G4032" t="s">
        <v>461</v>
      </c>
      <c r="H4032" t="s">
        <v>462</v>
      </c>
      <c r="I4032" t="s">
        <v>2024</v>
      </c>
      <c r="J4032" t="s">
        <v>2025</v>
      </c>
      <c r="K4032" t="s">
        <v>5147</v>
      </c>
      <c r="L4032" t="s">
        <v>298</v>
      </c>
      <c r="M4032" s="17">
        <f>VLOOKUP($K4032,[1]Budget!$V:$AE,5,0)*IF($C4032="1 - Revenues",1,IF(AND($C4032="5 - Transfers",MID(I4032,15,1)="4"),1,-1))</f>
        <v>0</v>
      </c>
      <c r="N4032" s="17">
        <f>VLOOKUP($K4032,[1]Budget!$V:$AE,6,0)*IF($C4032="1 - Revenues",1,IF(AND($C4032="5 - Transfers",MID(J4032,15,1)="4"),1,-1))</f>
        <v>0</v>
      </c>
      <c r="O4032" s="17">
        <f>IFERROR(IF(RIGHT(LEFT(K4032,15),1)="4",VLOOKUP(K4032,'[1]Budget Worksheet'!A:B,2,0),-1*VLOOKUP(K4032,'[1]Budget Worksheet'!A:B,2,0)),0)</f>
        <v>0</v>
      </c>
      <c r="P4032" s="17">
        <f>VLOOKUP($K4032,[1]Budget!$V:$AE,8,0)*IF($C4032="1 - Revenues",1,IF(AND($C4032="5 - Transfers",MID($K4032,15,1)="4"),1,-1))</f>
        <v>0</v>
      </c>
      <c r="Q4032" s="17">
        <f>VLOOKUP($K4032,[1]Budget!$V:$AE,10,0)*IF($C4032="1 - Revenues",1,IF(AND($C4032="5 - Transfers",MID(K4032,15,1)="4"),1,-1))</f>
        <v>0</v>
      </c>
      <c r="S4032" s="18" t="b">
        <f>IF(LEFT(C4032,1)="1",1,-1)*SUMIF([1]Budget!V:V,'Budget Worksheet for Pivot Tabl'!K4032,[1]Budget!AC:AC)=P4032</f>
        <v>1</v>
      </c>
    </row>
    <row r="4033" spans="1:19" x14ac:dyDescent="0.25">
      <c r="A4033" t="s">
        <v>67</v>
      </c>
      <c r="B4033" t="s">
        <v>68</v>
      </c>
      <c r="C4033" t="s">
        <v>7</v>
      </c>
      <c r="D4033" t="str">
        <f t="shared" si="62"/>
        <v>INFLOWS</v>
      </c>
      <c r="E4033" t="s">
        <v>116</v>
      </c>
      <c r="F4033" t="s">
        <v>117</v>
      </c>
      <c r="G4033" t="s">
        <v>461</v>
      </c>
      <c r="H4033" t="s">
        <v>462</v>
      </c>
      <c r="I4033" t="s">
        <v>2024</v>
      </c>
      <c r="J4033" t="s">
        <v>2025</v>
      </c>
      <c r="K4033" t="s">
        <v>5148</v>
      </c>
      <c r="L4033" t="s">
        <v>300</v>
      </c>
      <c r="M4033" s="17">
        <f>VLOOKUP($K4033,[1]Budget!$V:$AE,5,0)*IF($C4033="1 - Revenues",1,IF(AND($C4033="5 - Transfers",MID(I4033,15,1)="4"),1,-1))</f>
        <v>-5000</v>
      </c>
      <c r="N4033" s="17">
        <f>VLOOKUP($K4033,[1]Budget!$V:$AE,6,0)*IF($C4033="1 - Revenues",1,IF(AND($C4033="5 - Transfers",MID(J4033,15,1)="4"),1,-1))</f>
        <v>-1000</v>
      </c>
      <c r="O4033" s="17">
        <f>IFERROR(IF(RIGHT(LEFT(K4033,15),1)="4",VLOOKUP(K4033,'[1]Budget Worksheet'!A:B,2,0),-1*VLOOKUP(K4033,'[1]Budget Worksheet'!A:B,2,0)),0)</f>
        <v>-4450</v>
      </c>
      <c r="P4033" s="17">
        <f>VLOOKUP($K4033,[1]Budget!$V:$AE,8,0)*IF($C4033="1 - Revenues",1,IF(AND($C4033="5 - Transfers",MID($K4033,15,1)="4"),1,-1))</f>
        <v>-4450</v>
      </c>
      <c r="Q4033" s="17">
        <f>VLOOKUP($K4033,[1]Budget!$V:$AE,10,0)*IF($C4033="1 - Revenues",1,IF(AND($C4033="5 - Transfers",MID(K4033,15,1)="4"),1,-1))</f>
        <v>0</v>
      </c>
      <c r="S4033" s="18" t="b">
        <f>IF(LEFT(C4033,1)="1",1,-1)*SUMIF([1]Budget!V:V,'Budget Worksheet for Pivot Tabl'!K4033,[1]Budget!AC:AC)=P4033</f>
        <v>1</v>
      </c>
    </row>
    <row r="4034" spans="1:19" x14ac:dyDescent="0.25">
      <c r="A4034" t="s">
        <v>67</v>
      </c>
      <c r="B4034" t="s">
        <v>68</v>
      </c>
      <c r="C4034" t="s">
        <v>7</v>
      </c>
      <c r="D4034" t="str">
        <f t="shared" si="62"/>
        <v>INFLOWS</v>
      </c>
      <c r="E4034" t="s">
        <v>116</v>
      </c>
      <c r="F4034" t="s">
        <v>117</v>
      </c>
      <c r="G4034" t="s">
        <v>461</v>
      </c>
      <c r="H4034" t="s">
        <v>462</v>
      </c>
      <c r="I4034" t="s">
        <v>2024</v>
      </c>
      <c r="J4034" t="s">
        <v>2025</v>
      </c>
      <c r="K4034" t="s">
        <v>5149</v>
      </c>
      <c r="L4034" t="s">
        <v>306</v>
      </c>
      <c r="M4034" s="17">
        <f>VLOOKUP($K4034,[1]Budget!$V:$AE,5,0)*IF($C4034="1 - Revenues",1,IF(AND($C4034="5 - Transfers",MID(I4034,15,1)="4"),1,-1))</f>
        <v>0</v>
      </c>
      <c r="N4034" s="17">
        <f>VLOOKUP($K4034,[1]Budget!$V:$AE,6,0)*IF($C4034="1 - Revenues",1,IF(AND($C4034="5 - Transfers",MID(J4034,15,1)="4"),1,-1))</f>
        <v>0</v>
      </c>
      <c r="O4034" s="17">
        <f>IFERROR(IF(RIGHT(LEFT(K4034,15),1)="4",VLOOKUP(K4034,'[1]Budget Worksheet'!A:B,2,0),-1*VLOOKUP(K4034,'[1]Budget Worksheet'!A:B,2,0)),0)</f>
        <v>0</v>
      </c>
      <c r="P4034" s="17">
        <f>VLOOKUP($K4034,[1]Budget!$V:$AE,8,0)*IF($C4034="1 - Revenues",1,IF(AND($C4034="5 - Transfers",MID($K4034,15,1)="4"),1,-1))</f>
        <v>0</v>
      </c>
      <c r="Q4034" s="17">
        <f>VLOOKUP($K4034,[1]Budget!$V:$AE,10,0)*IF($C4034="1 - Revenues",1,IF(AND($C4034="5 - Transfers",MID(K4034,15,1)="4"),1,-1))</f>
        <v>0</v>
      </c>
      <c r="S4034" s="18" t="b">
        <f>IF(LEFT(C4034,1)="1",1,-1)*SUMIF([1]Budget!V:V,'Budget Worksheet for Pivot Tabl'!K4034,[1]Budget!AC:AC)=P4034</f>
        <v>1</v>
      </c>
    </row>
    <row r="4035" spans="1:19" x14ac:dyDescent="0.25">
      <c r="A4035" t="s">
        <v>67</v>
      </c>
      <c r="B4035" t="s">
        <v>68</v>
      </c>
      <c r="C4035" t="s">
        <v>10</v>
      </c>
      <c r="D4035" t="str">
        <f t="shared" ref="D4035:D4098" si="63">IF(C4035="1 - Revenues","INFLOWS","OUTFLOWS")</f>
        <v>OUTFLOWS</v>
      </c>
      <c r="E4035" t="s">
        <v>102</v>
      </c>
      <c r="F4035" t="s">
        <v>103</v>
      </c>
      <c r="G4035" t="s">
        <v>102</v>
      </c>
      <c r="H4035" t="s">
        <v>212</v>
      </c>
      <c r="I4035" t="s">
        <v>213</v>
      </c>
      <c r="J4035" t="s">
        <v>214</v>
      </c>
      <c r="K4035" t="s">
        <v>5150</v>
      </c>
      <c r="L4035" t="s">
        <v>5151</v>
      </c>
      <c r="M4035" s="17">
        <f>VLOOKUP($K4035,[1]Budget!$V:$AE,5,0)*IF($C4035="1 - Revenues",1,IF(AND($C4035="5 - Transfers",MID(I4035,15,1)="4"),1,-1))</f>
        <v>0</v>
      </c>
      <c r="N4035" s="17">
        <f>VLOOKUP($K4035,[1]Budget!$V:$AE,6,0)*IF($C4035="1 - Revenues",1,IF(AND($C4035="5 - Transfers",MID(J4035,15,1)="4"),1,-1))</f>
        <v>0</v>
      </c>
      <c r="O4035" s="17">
        <f>IFERROR(IF(RIGHT(LEFT(K4035,15),1)="4",VLOOKUP(K4035,'[1]Budget Worksheet'!A:B,2,0),-1*VLOOKUP(K4035,'[1]Budget Worksheet'!A:B,2,0)),0)</f>
        <v>-195538</v>
      </c>
      <c r="P4035" s="17">
        <f>VLOOKUP($K4035,[1]Budget!$V:$AE,8,0)*IF($C4035="1 - Revenues",1,IF(AND($C4035="5 - Transfers",MID($K4035,15,1)="4"),1,-1))</f>
        <v>-195538</v>
      </c>
      <c r="Q4035" s="17">
        <f>VLOOKUP($K4035,[1]Budget!$V:$AE,10,0)*IF($C4035="1 - Revenues",1,IF(AND($C4035="5 - Transfers",MID(K4035,15,1)="4"),1,-1))</f>
        <v>0</v>
      </c>
      <c r="S4035" s="18" t="b">
        <f>IF(LEFT(C4035,1)="1",1,-1)*SUMIF([1]Budget!V:V,'Budget Worksheet for Pivot Tabl'!K4035,[1]Budget!AC:AC)=P4035</f>
        <v>1</v>
      </c>
    </row>
    <row r="4036" spans="1:19" x14ac:dyDescent="0.25">
      <c r="A4036" t="s">
        <v>67</v>
      </c>
      <c r="B4036" t="s">
        <v>68</v>
      </c>
      <c r="C4036" t="s">
        <v>10</v>
      </c>
      <c r="D4036" t="str">
        <f t="shared" si="63"/>
        <v>OUTFLOWS</v>
      </c>
      <c r="E4036" t="s">
        <v>102</v>
      </c>
      <c r="F4036" t="s">
        <v>103</v>
      </c>
      <c r="G4036" t="s">
        <v>102</v>
      </c>
      <c r="H4036" t="s">
        <v>212</v>
      </c>
      <c r="I4036" t="s">
        <v>213</v>
      </c>
      <c r="J4036" t="s">
        <v>214</v>
      </c>
      <c r="K4036" t="s">
        <v>5152</v>
      </c>
      <c r="L4036" t="s">
        <v>5153</v>
      </c>
      <c r="M4036" s="17">
        <f>VLOOKUP($K4036,[1]Budget!$V:$AE,5,0)*IF($C4036="1 - Revenues",1,IF(AND($C4036="5 - Transfers",MID(I4036,15,1)="4"),1,-1))</f>
        <v>0</v>
      </c>
      <c r="N4036" s="17">
        <f>VLOOKUP($K4036,[1]Budget!$V:$AE,6,0)*IF($C4036="1 - Revenues",1,IF(AND($C4036="5 - Transfers",MID(J4036,15,1)="4"),1,-1))</f>
        <v>0</v>
      </c>
      <c r="O4036" s="17">
        <f>IFERROR(IF(RIGHT(LEFT(K4036,15),1)="4",VLOOKUP(K4036,'[1]Budget Worksheet'!A:B,2,0),-1*VLOOKUP(K4036,'[1]Budget Worksheet'!A:B,2,0)),0)</f>
        <v>0</v>
      </c>
      <c r="P4036" s="17">
        <f>VLOOKUP($K4036,[1]Budget!$V:$AE,8,0)*IF($C4036="1 - Revenues",1,IF(AND($C4036="5 - Transfers",MID($K4036,15,1)="4"),1,-1))</f>
        <v>0</v>
      </c>
      <c r="Q4036" s="17">
        <f>VLOOKUP($K4036,[1]Budget!$V:$AE,10,0)*IF($C4036="1 - Revenues",1,IF(AND($C4036="5 - Transfers",MID(K4036,15,1)="4"),1,-1))</f>
        <v>0</v>
      </c>
      <c r="S4036" s="18" t="b">
        <f>IF(LEFT(C4036,1)="1",1,-1)*SUMIF([1]Budget!V:V,'Budget Worksheet for Pivot Tabl'!K4036,[1]Budget!AC:AC)=P4036</f>
        <v>1</v>
      </c>
    </row>
    <row r="4037" spans="1:19" x14ac:dyDescent="0.25">
      <c r="A4037" t="s">
        <v>67</v>
      </c>
      <c r="B4037" t="s">
        <v>68</v>
      </c>
      <c r="C4037" t="s">
        <v>10</v>
      </c>
      <c r="D4037" t="str">
        <f t="shared" si="63"/>
        <v>OUTFLOWS</v>
      </c>
      <c r="E4037" t="s">
        <v>102</v>
      </c>
      <c r="F4037" t="s">
        <v>103</v>
      </c>
      <c r="G4037" t="s">
        <v>102</v>
      </c>
      <c r="H4037" t="s">
        <v>212</v>
      </c>
      <c r="I4037" t="s">
        <v>213</v>
      </c>
      <c r="J4037" t="s">
        <v>214</v>
      </c>
      <c r="K4037" t="s">
        <v>5154</v>
      </c>
      <c r="L4037" t="s">
        <v>5155</v>
      </c>
      <c r="M4037" s="17">
        <f>VLOOKUP($K4037,[1]Budget!$V:$AE,5,0)*IF($C4037="1 - Revenues",1,IF(AND($C4037="5 - Transfers",MID(I4037,15,1)="4"),1,-1))</f>
        <v>0</v>
      </c>
      <c r="N4037" s="17">
        <f>VLOOKUP($K4037,[1]Budget!$V:$AE,6,0)*IF($C4037="1 - Revenues",1,IF(AND($C4037="5 - Transfers",MID(J4037,15,1)="4"),1,-1))</f>
        <v>0</v>
      </c>
      <c r="O4037" s="17">
        <f>IFERROR(IF(RIGHT(LEFT(K4037,15),1)="4",VLOOKUP(K4037,'[1]Budget Worksheet'!A:B,2,0),-1*VLOOKUP(K4037,'[1]Budget Worksheet'!A:B,2,0)),0)</f>
        <v>0</v>
      </c>
      <c r="P4037" s="17">
        <f>VLOOKUP($K4037,[1]Budget!$V:$AE,8,0)*IF($C4037="1 - Revenues",1,IF(AND($C4037="5 - Transfers",MID($K4037,15,1)="4"),1,-1))</f>
        <v>0</v>
      </c>
      <c r="Q4037" s="17">
        <f>VLOOKUP($K4037,[1]Budget!$V:$AE,10,0)*IF($C4037="1 - Revenues",1,IF(AND($C4037="5 - Transfers",MID(K4037,15,1)="4"),1,-1))</f>
        <v>0</v>
      </c>
      <c r="S4037" s="18" t="b">
        <f>IF(LEFT(C4037,1)="1",1,-1)*SUMIF([1]Budget!V:V,'Budget Worksheet for Pivot Tabl'!K4037,[1]Budget!AC:AC)=P4037</f>
        <v>1</v>
      </c>
    </row>
    <row r="4038" spans="1:19" x14ac:dyDescent="0.25">
      <c r="A4038" t="s">
        <v>67</v>
      </c>
      <c r="B4038" t="s">
        <v>68</v>
      </c>
      <c r="C4038" t="s">
        <v>10</v>
      </c>
      <c r="D4038" t="str">
        <f t="shared" si="63"/>
        <v>OUTFLOWS</v>
      </c>
      <c r="E4038" t="s">
        <v>102</v>
      </c>
      <c r="F4038" t="s">
        <v>103</v>
      </c>
      <c r="G4038" t="s">
        <v>102</v>
      </c>
      <c r="H4038" t="s">
        <v>212</v>
      </c>
      <c r="I4038" t="s">
        <v>213</v>
      </c>
      <c r="J4038" t="s">
        <v>214</v>
      </c>
      <c r="K4038" t="s">
        <v>5156</v>
      </c>
      <c r="L4038" t="s">
        <v>5157</v>
      </c>
      <c r="M4038" s="17">
        <f>VLOOKUP($K4038,[1]Budget!$V:$AE,5,0)*IF($C4038="1 - Revenues",1,IF(AND($C4038="5 - Transfers",MID(I4038,15,1)="4"),1,-1))</f>
        <v>0</v>
      </c>
      <c r="N4038" s="17">
        <f>VLOOKUP($K4038,[1]Budget!$V:$AE,6,0)*IF($C4038="1 - Revenues",1,IF(AND($C4038="5 - Transfers",MID(J4038,15,1)="4"),1,-1))</f>
        <v>0</v>
      </c>
      <c r="O4038" s="17">
        <f>IFERROR(IF(RIGHT(LEFT(K4038,15),1)="4",VLOOKUP(K4038,'[1]Budget Worksheet'!A:B,2,0),-1*VLOOKUP(K4038,'[1]Budget Worksheet'!A:B,2,0)),0)</f>
        <v>0</v>
      </c>
      <c r="P4038" s="17">
        <f>VLOOKUP($K4038,[1]Budget!$V:$AE,8,0)*IF($C4038="1 - Revenues",1,IF(AND($C4038="5 - Transfers",MID($K4038,15,1)="4"),1,-1))</f>
        <v>0</v>
      </c>
      <c r="Q4038" s="17">
        <f>VLOOKUP($K4038,[1]Budget!$V:$AE,10,0)*IF($C4038="1 - Revenues",1,IF(AND($C4038="5 - Transfers",MID(K4038,15,1)="4"),1,-1))</f>
        <v>0</v>
      </c>
      <c r="S4038" s="18" t="b">
        <f>IF(LEFT(C4038,1)="1",1,-1)*SUMIF([1]Budget!V:V,'Budget Worksheet for Pivot Tabl'!K4038,[1]Budget!AC:AC)=P4038</f>
        <v>1</v>
      </c>
    </row>
    <row r="4039" spans="1:19" x14ac:dyDescent="0.25">
      <c r="A4039" t="s">
        <v>67</v>
      </c>
      <c r="B4039" t="s">
        <v>68</v>
      </c>
      <c r="C4039" t="s">
        <v>9</v>
      </c>
      <c r="D4039" t="str">
        <f t="shared" si="63"/>
        <v>OUTFLOWS</v>
      </c>
      <c r="E4039" t="s">
        <v>125</v>
      </c>
      <c r="F4039" t="s">
        <v>126</v>
      </c>
      <c r="G4039" t="s">
        <v>102</v>
      </c>
      <c r="H4039" t="s">
        <v>212</v>
      </c>
      <c r="I4039" t="s">
        <v>25</v>
      </c>
      <c r="J4039" t="s">
        <v>914</v>
      </c>
      <c r="K4039" t="s">
        <v>5158</v>
      </c>
      <c r="L4039" t="s">
        <v>476</v>
      </c>
      <c r="M4039" s="17">
        <f>VLOOKUP($K4039,[1]Budget!$V:$AE,5,0)*IF($C4039="1 - Revenues",1,IF(AND($C4039="5 - Transfers",MID(I4039,15,1)="4"),1,-1))</f>
        <v>-4000</v>
      </c>
      <c r="N4039" s="17">
        <f>VLOOKUP($K4039,[1]Budget!$V:$AE,6,0)*IF($C4039="1 - Revenues",1,IF(AND($C4039="5 - Transfers",MID(J4039,15,1)="4"),1,-1))</f>
        <v>-3000</v>
      </c>
      <c r="O4039" s="17">
        <f>IFERROR(IF(RIGHT(LEFT(K4039,15),1)="4",VLOOKUP(K4039,'[1]Budget Worksheet'!A:B,2,0),-1*VLOOKUP(K4039,'[1]Budget Worksheet'!A:B,2,0)),0)</f>
        <v>0</v>
      </c>
      <c r="P4039" s="17">
        <f>VLOOKUP($K4039,[1]Budget!$V:$AE,8,0)*IF($C4039="1 - Revenues",1,IF(AND($C4039="5 - Transfers",MID($K4039,15,1)="4"),1,-1))</f>
        <v>-3200</v>
      </c>
      <c r="Q4039" s="17">
        <f>VLOOKUP($K4039,[1]Budget!$V:$AE,10,0)*IF($C4039="1 - Revenues",1,IF(AND($C4039="5 - Transfers",MID(K4039,15,1)="4"),1,-1))</f>
        <v>-3200</v>
      </c>
      <c r="S4039" s="18" t="b">
        <f>IF(LEFT(C4039,1)="1",1,-1)*SUMIF([1]Budget!V:V,'Budget Worksheet for Pivot Tabl'!K4039,[1]Budget!AC:AC)=P4039</f>
        <v>1</v>
      </c>
    </row>
    <row r="4040" spans="1:19" x14ac:dyDescent="0.25">
      <c r="A4040" t="s">
        <v>67</v>
      </c>
      <c r="B4040" t="s">
        <v>68</v>
      </c>
      <c r="C4040" t="s">
        <v>9</v>
      </c>
      <c r="D4040" t="str">
        <f t="shared" si="63"/>
        <v>OUTFLOWS</v>
      </c>
      <c r="E4040" t="s">
        <v>116</v>
      </c>
      <c r="F4040" t="s">
        <v>117</v>
      </c>
      <c r="G4040" t="s">
        <v>461</v>
      </c>
      <c r="H4040" t="s">
        <v>462</v>
      </c>
      <c r="I4040" t="s">
        <v>2902</v>
      </c>
      <c r="J4040" t="s">
        <v>2903</v>
      </c>
      <c r="K4040" t="s">
        <v>5159</v>
      </c>
      <c r="L4040" t="s">
        <v>5160</v>
      </c>
      <c r="M4040" s="17">
        <f>VLOOKUP($K4040,[1]Budget!$V:$AE,5,0)*IF($C4040="1 - Revenues",1,IF(AND($C4040="5 - Transfers",MID(I4040,15,1)="4"),1,-1))</f>
        <v>-67000</v>
      </c>
      <c r="N4040" s="17">
        <f>VLOOKUP($K4040,[1]Budget!$V:$AE,6,0)*IF($C4040="1 - Revenues",1,IF(AND($C4040="5 - Transfers",MID(J4040,15,1)="4"),1,-1))</f>
        <v>0</v>
      </c>
      <c r="O4040" s="17">
        <f>IFERROR(IF(RIGHT(LEFT(K4040,15),1)="4",VLOOKUP(K4040,'[1]Budget Worksheet'!A:B,2,0),-1*VLOOKUP(K4040,'[1]Budget Worksheet'!A:B,2,0)),0)</f>
        <v>-67165</v>
      </c>
      <c r="P4040" s="17">
        <f>VLOOKUP($K4040,[1]Budget!$V:$AE,8,0)*IF($C4040="1 - Revenues",1,IF(AND($C4040="5 - Transfers",MID($K4040,15,1)="4"),1,-1))</f>
        <v>-67165</v>
      </c>
      <c r="Q4040" s="17">
        <f>VLOOKUP($K4040,[1]Budget!$V:$AE,10,0)*IF($C4040="1 - Revenues",1,IF(AND($C4040="5 - Transfers",MID(K4040,15,1)="4"),1,-1))</f>
        <v>0</v>
      </c>
      <c r="S4040" s="18" t="b">
        <f>IF(LEFT(C4040,1)="1",1,-1)*SUMIF([1]Budget!V:V,'Budget Worksheet for Pivot Tabl'!K4040,[1]Budget!AC:AC)=P4040</f>
        <v>1</v>
      </c>
    </row>
    <row r="4041" spans="1:19" x14ac:dyDescent="0.25">
      <c r="A4041" t="s">
        <v>67</v>
      </c>
      <c r="B4041" t="s">
        <v>68</v>
      </c>
      <c r="C4041" t="s">
        <v>9</v>
      </c>
      <c r="D4041" t="str">
        <f t="shared" si="63"/>
        <v>OUTFLOWS</v>
      </c>
      <c r="E4041" t="s">
        <v>116</v>
      </c>
      <c r="F4041" t="s">
        <v>117</v>
      </c>
      <c r="G4041" t="s">
        <v>461</v>
      </c>
      <c r="H4041" t="s">
        <v>462</v>
      </c>
      <c r="I4041" t="s">
        <v>2024</v>
      </c>
      <c r="J4041" t="s">
        <v>2025</v>
      </c>
      <c r="K4041" t="s">
        <v>5161</v>
      </c>
      <c r="L4041" t="s">
        <v>476</v>
      </c>
      <c r="M4041" s="17">
        <f>VLOOKUP($K4041,[1]Budget!$V:$AE,5,0)*IF($C4041="1 - Revenues",1,IF(AND($C4041="5 - Transfers",MID(I4041,15,1)="4"),1,-1))</f>
        <v>-131000</v>
      </c>
      <c r="N4041" s="17">
        <f>VLOOKUP($K4041,[1]Budget!$V:$AE,6,0)*IF($C4041="1 - Revenues",1,IF(AND($C4041="5 - Transfers",MID(J4041,15,1)="4"),1,-1))</f>
        <v>-397000</v>
      </c>
      <c r="O4041" s="17">
        <f>IFERROR(IF(RIGHT(LEFT(K4041,15),1)="4",VLOOKUP(K4041,'[1]Budget Worksheet'!A:B,2,0),-1*VLOOKUP(K4041,'[1]Budget Worksheet'!A:B,2,0)),0)</f>
        <v>-783904</v>
      </c>
      <c r="P4041" s="17">
        <f>VLOOKUP($K4041,[1]Budget!$V:$AE,8,0)*IF($C4041="1 - Revenues",1,IF(AND($C4041="5 - Transfers",MID($K4041,15,1)="4"),1,-1))</f>
        <v>-783904</v>
      </c>
      <c r="Q4041" s="17">
        <f>VLOOKUP($K4041,[1]Budget!$V:$AE,10,0)*IF($C4041="1 - Revenues",1,IF(AND($C4041="5 - Transfers",MID(K4041,15,1)="4"),1,-1))</f>
        <v>0</v>
      </c>
      <c r="S4041" s="18" t="b">
        <f>IF(LEFT(C4041,1)="1",1,-1)*SUMIF([1]Budget!V:V,'Budget Worksheet for Pivot Tabl'!K4041,[1]Budget!AC:AC)=P4041</f>
        <v>1</v>
      </c>
    </row>
    <row r="4042" spans="1:19" x14ac:dyDescent="0.25">
      <c r="A4042" t="s">
        <v>67</v>
      </c>
      <c r="B4042" t="s">
        <v>68</v>
      </c>
      <c r="C4042" t="s">
        <v>9</v>
      </c>
      <c r="D4042" t="str">
        <f t="shared" si="63"/>
        <v>OUTFLOWS</v>
      </c>
      <c r="E4042" t="s">
        <v>116</v>
      </c>
      <c r="F4042" t="s">
        <v>117</v>
      </c>
      <c r="G4042" t="s">
        <v>461</v>
      </c>
      <c r="H4042" t="s">
        <v>462</v>
      </c>
      <c r="I4042" t="s">
        <v>2024</v>
      </c>
      <c r="J4042" t="s">
        <v>2025</v>
      </c>
      <c r="K4042" t="s">
        <v>5162</v>
      </c>
      <c r="L4042" t="s">
        <v>674</v>
      </c>
      <c r="M4042" s="17">
        <f>VLOOKUP($K4042,[1]Budget!$V:$AE,5,0)*IF($C4042="1 - Revenues",1,IF(AND($C4042="5 - Transfers",MID(I4042,15,1)="4"),1,-1))</f>
        <v>0</v>
      </c>
      <c r="N4042" s="17">
        <f>VLOOKUP($K4042,[1]Budget!$V:$AE,6,0)*IF($C4042="1 - Revenues",1,IF(AND($C4042="5 - Transfers",MID(J4042,15,1)="4"),1,-1))</f>
        <v>0</v>
      </c>
      <c r="O4042" s="17">
        <f>IFERROR(IF(RIGHT(LEFT(K4042,15),1)="4",VLOOKUP(K4042,'[1]Budget Worksheet'!A:B,2,0),-1*VLOOKUP(K4042,'[1]Budget Worksheet'!A:B,2,0)),0)</f>
        <v>0</v>
      </c>
      <c r="P4042" s="17">
        <f>VLOOKUP($K4042,[1]Budget!$V:$AE,8,0)*IF($C4042="1 - Revenues",1,IF(AND($C4042="5 - Transfers",MID($K4042,15,1)="4"),1,-1))</f>
        <v>0</v>
      </c>
      <c r="Q4042" s="17">
        <f>VLOOKUP($K4042,[1]Budget!$V:$AE,10,0)*IF($C4042="1 - Revenues",1,IF(AND($C4042="5 - Transfers",MID(K4042,15,1)="4"),1,-1))</f>
        <v>0</v>
      </c>
      <c r="S4042" s="18" t="b">
        <f>IF(LEFT(C4042,1)="1",1,-1)*SUMIF([1]Budget!V:V,'Budget Worksheet for Pivot Tabl'!K4042,[1]Budget!AC:AC)=P4042</f>
        <v>1</v>
      </c>
    </row>
    <row r="4043" spans="1:19" x14ac:dyDescent="0.25">
      <c r="A4043" t="s">
        <v>67</v>
      </c>
      <c r="B4043" t="s">
        <v>68</v>
      </c>
      <c r="C4043" t="s">
        <v>9</v>
      </c>
      <c r="D4043" t="str">
        <f t="shared" si="63"/>
        <v>OUTFLOWS</v>
      </c>
      <c r="E4043" t="s">
        <v>116</v>
      </c>
      <c r="F4043" t="s">
        <v>117</v>
      </c>
      <c r="G4043" t="s">
        <v>461</v>
      </c>
      <c r="H4043" t="s">
        <v>462</v>
      </c>
      <c r="I4043" t="s">
        <v>2024</v>
      </c>
      <c r="J4043" t="s">
        <v>2025</v>
      </c>
      <c r="K4043" t="s">
        <v>5163</v>
      </c>
      <c r="L4043" t="s">
        <v>792</v>
      </c>
      <c r="M4043" s="17">
        <f>VLOOKUP($K4043,[1]Budget!$V:$AE,5,0)*IF($C4043="1 - Revenues",1,IF(AND($C4043="5 - Transfers",MID(I4043,15,1)="4"),1,-1))</f>
        <v>0</v>
      </c>
      <c r="N4043" s="17">
        <f>VLOOKUP($K4043,[1]Budget!$V:$AE,6,0)*IF($C4043="1 - Revenues",1,IF(AND($C4043="5 - Transfers",MID(J4043,15,1)="4"),1,-1))</f>
        <v>0</v>
      </c>
      <c r="O4043" s="17">
        <f>IFERROR(IF(RIGHT(LEFT(K4043,15),1)="4",VLOOKUP(K4043,'[1]Budget Worksheet'!A:B,2,0),-1*VLOOKUP(K4043,'[1]Budget Worksheet'!A:B,2,0)),0)</f>
        <v>0</v>
      </c>
      <c r="P4043" s="17">
        <f>VLOOKUP($K4043,[1]Budget!$V:$AE,8,0)*IF($C4043="1 - Revenues",1,IF(AND($C4043="5 - Transfers",MID($K4043,15,1)="4"),1,-1))</f>
        <v>0</v>
      </c>
      <c r="Q4043" s="17">
        <f>VLOOKUP($K4043,[1]Budget!$V:$AE,10,0)*IF($C4043="1 - Revenues",1,IF(AND($C4043="5 - Transfers",MID(K4043,15,1)="4"),1,-1))</f>
        <v>0</v>
      </c>
      <c r="S4043" s="18" t="b">
        <f>IF(LEFT(C4043,1)="1",1,-1)*SUMIF([1]Budget!V:V,'Budget Worksheet for Pivot Tabl'!K4043,[1]Budget!AC:AC)=P4043</f>
        <v>1</v>
      </c>
    </row>
    <row r="4044" spans="1:19" x14ac:dyDescent="0.25">
      <c r="A4044" t="s">
        <v>67</v>
      </c>
      <c r="B4044" t="s">
        <v>68</v>
      </c>
      <c r="C4044" t="s">
        <v>9</v>
      </c>
      <c r="D4044" t="str">
        <f t="shared" si="63"/>
        <v>OUTFLOWS</v>
      </c>
      <c r="E4044" t="s">
        <v>116</v>
      </c>
      <c r="F4044" t="s">
        <v>117</v>
      </c>
      <c r="G4044" t="s">
        <v>461</v>
      </c>
      <c r="H4044" t="s">
        <v>462</v>
      </c>
      <c r="I4044" t="s">
        <v>2024</v>
      </c>
      <c r="J4044" t="s">
        <v>2025</v>
      </c>
      <c r="K4044" t="s">
        <v>5164</v>
      </c>
      <c r="L4044" t="s">
        <v>3230</v>
      </c>
      <c r="M4044" s="17">
        <f>VLOOKUP($K4044,[1]Budget!$V:$AE,5,0)*IF($C4044="1 - Revenues",1,IF(AND($C4044="5 - Transfers",MID(I4044,15,1)="4"),1,-1))</f>
        <v>-1000</v>
      </c>
      <c r="N4044" s="17">
        <f>VLOOKUP($K4044,[1]Budget!$V:$AE,6,0)*IF($C4044="1 - Revenues",1,IF(AND($C4044="5 - Transfers",MID(J4044,15,1)="4"),1,-1))</f>
        <v>-1000</v>
      </c>
      <c r="O4044" s="17">
        <f>IFERROR(IF(RIGHT(LEFT(K4044,15),1)="4",VLOOKUP(K4044,'[1]Budget Worksheet'!A:B,2,0),-1*VLOOKUP(K4044,'[1]Budget Worksheet'!A:B,2,0)),0)</f>
        <v>0</v>
      </c>
      <c r="P4044" s="17">
        <f>VLOOKUP($K4044,[1]Budget!$V:$AE,8,0)*IF($C4044="1 - Revenues",1,IF(AND($C4044="5 - Transfers",MID($K4044,15,1)="4"),1,-1))</f>
        <v>0</v>
      </c>
      <c r="Q4044" s="17">
        <f>VLOOKUP($K4044,[1]Budget!$V:$AE,10,0)*IF($C4044="1 - Revenues",1,IF(AND($C4044="5 - Transfers",MID(K4044,15,1)="4"),1,-1))</f>
        <v>0</v>
      </c>
      <c r="S4044" s="18" t="b">
        <f>IF(LEFT(C4044,1)="1",1,-1)*SUMIF([1]Budget!V:V,'Budget Worksheet for Pivot Tabl'!K4044,[1]Budget!AC:AC)=P4044</f>
        <v>1</v>
      </c>
    </row>
    <row r="4045" spans="1:19" x14ac:dyDescent="0.25">
      <c r="A4045" t="s">
        <v>67</v>
      </c>
      <c r="B4045" t="s">
        <v>68</v>
      </c>
      <c r="C4045" t="s">
        <v>9</v>
      </c>
      <c r="D4045" t="str">
        <f t="shared" si="63"/>
        <v>OUTFLOWS</v>
      </c>
      <c r="E4045" t="s">
        <v>116</v>
      </c>
      <c r="F4045" t="s">
        <v>117</v>
      </c>
      <c r="G4045" t="s">
        <v>461</v>
      </c>
      <c r="H4045" t="s">
        <v>462</v>
      </c>
      <c r="I4045" t="s">
        <v>2024</v>
      </c>
      <c r="J4045" t="s">
        <v>2025</v>
      </c>
      <c r="K4045" t="s">
        <v>5165</v>
      </c>
      <c r="L4045" t="s">
        <v>651</v>
      </c>
      <c r="M4045" s="17">
        <f>VLOOKUP($K4045,[1]Budget!$V:$AE,5,0)*IF($C4045="1 - Revenues",1,IF(AND($C4045="5 - Transfers",MID(I4045,15,1)="4"),1,-1))</f>
        <v>0</v>
      </c>
      <c r="N4045" s="17">
        <f>VLOOKUP($K4045,[1]Budget!$V:$AE,6,0)*IF($C4045="1 - Revenues",1,IF(AND($C4045="5 - Transfers",MID(J4045,15,1)="4"),1,-1))</f>
        <v>0</v>
      </c>
      <c r="O4045" s="17">
        <f>IFERROR(IF(RIGHT(LEFT(K4045,15),1)="4",VLOOKUP(K4045,'[1]Budget Worksheet'!A:B,2,0),-1*VLOOKUP(K4045,'[1]Budget Worksheet'!A:B,2,0)),0)</f>
        <v>0</v>
      </c>
      <c r="P4045" s="17">
        <f>VLOOKUP($K4045,[1]Budget!$V:$AE,8,0)*IF($C4045="1 - Revenues",1,IF(AND($C4045="5 - Transfers",MID($K4045,15,1)="4"),1,-1))</f>
        <v>0</v>
      </c>
      <c r="Q4045" s="17">
        <f>VLOOKUP($K4045,[1]Budget!$V:$AE,10,0)*IF($C4045="1 - Revenues",1,IF(AND($C4045="5 - Transfers",MID(K4045,15,1)="4"),1,-1))</f>
        <v>0</v>
      </c>
      <c r="S4045" s="18" t="b">
        <f>IF(LEFT(C4045,1)="1",1,-1)*SUMIF([1]Budget!V:V,'Budget Worksheet for Pivot Tabl'!K4045,[1]Budget!AC:AC)=P4045</f>
        <v>1</v>
      </c>
    </row>
    <row r="4046" spans="1:19" x14ac:dyDescent="0.25">
      <c r="A4046" t="s">
        <v>67</v>
      </c>
      <c r="B4046" t="s">
        <v>68</v>
      </c>
      <c r="C4046" t="s">
        <v>9</v>
      </c>
      <c r="D4046" t="str">
        <f t="shared" si="63"/>
        <v>OUTFLOWS</v>
      </c>
      <c r="E4046" t="s">
        <v>116</v>
      </c>
      <c r="F4046" t="s">
        <v>117</v>
      </c>
      <c r="G4046" t="s">
        <v>461</v>
      </c>
      <c r="H4046" t="s">
        <v>462</v>
      </c>
      <c r="I4046" t="s">
        <v>2024</v>
      </c>
      <c r="J4046" t="s">
        <v>2025</v>
      </c>
      <c r="K4046" t="s">
        <v>5166</v>
      </c>
      <c r="L4046" t="s">
        <v>2484</v>
      </c>
      <c r="M4046" s="17">
        <f>VLOOKUP($K4046,[1]Budget!$V:$AE,5,0)*IF($C4046="1 - Revenues",1,IF(AND($C4046="5 - Transfers",MID(I4046,15,1)="4"),1,-1))</f>
        <v>-64000</v>
      </c>
      <c r="N4046" s="17">
        <f>VLOOKUP($K4046,[1]Budget!$V:$AE,6,0)*IF($C4046="1 - Revenues",1,IF(AND($C4046="5 - Transfers",MID(J4046,15,1)="4"),1,-1))</f>
        <v>-64000</v>
      </c>
      <c r="O4046" s="17">
        <f>IFERROR(IF(RIGHT(LEFT(K4046,15),1)="4",VLOOKUP(K4046,'[1]Budget Worksheet'!A:B,2,0),-1*VLOOKUP(K4046,'[1]Budget Worksheet'!A:B,2,0)),0)</f>
        <v>-63790</v>
      </c>
      <c r="P4046" s="17">
        <f>VLOOKUP($K4046,[1]Budget!$V:$AE,8,0)*IF($C4046="1 - Revenues",1,IF(AND($C4046="5 - Transfers",MID($K4046,15,1)="4"),1,-1))</f>
        <v>-63790</v>
      </c>
      <c r="Q4046" s="17">
        <f>VLOOKUP($K4046,[1]Budget!$V:$AE,10,0)*IF($C4046="1 - Revenues",1,IF(AND($C4046="5 - Transfers",MID(K4046,15,1)="4"),1,-1))</f>
        <v>0</v>
      </c>
      <c r="S4046" s="18" t="b">
        <f>IF(LEFT(C4046,1)="1",1,-1)*SUMIF([1]Budget!V:V,'Budget Worksheet for Pivot Tabl'!K4046,[1]Budget!AC:AC)=P4046</f>
        <v>1</v>
      </c>
    </row>
    <row r="4047" spans="1:19" x14ac:dyDescent="0.25">
      <c r="A4047" t="s">
        <v>67</v>
      </c>
      <c r="B4047" t="s">
        <v>68</v>
      </c>
      <c r="C4047" t="s">
        <v>9</v>
      </c>
      <c r="D4047" t="str">
        <f t="shared" si="63"/>
        <v>OUTFLOWS</v>
      </c>
      <c r="E4047" t="s">
        <v>116</v>
      </c>
      <c r="F4047" t="s">
        <v>117</v>
      </c>
      <c r="G4047" t="s">
        <v>461</v>
      </c>
      <c r="H4047" t="s">
        <v>462</v>
      </c>
      <c r="I4047" t="s">
        <v>2024</v>
      </c>
      <c r="J4047" t="s">
        <v>2025</v>
      </c>
      <c r="K4047" t="s">
        <v>5167</v>
      </c>
      <c r="L4047" t="s">
        <v>2486</v>
      </c>
      <c r="M4047" s="17">
        <f>VLOOKUP($K4047,[1]Budget!$V:$AE,5,0)*IF($C4047="1 - Revenues",1,IF(AND($C4047="5 - Transfers",MID(I4047,15,1)="4"),1,-1))</f>
        <v>-1000</v>
      </c>
      <c r="N4047" s="17">
        <f>VLOOKUP($K4047,[1]Budget!$V:$AE,6,0)*IF($C4047="1 - Revenues",1,IF(AND($C4047="5 - Transfers",MID(J4047,15,1)="4"),1,-1))</f>
        <v>-1000</v>
      </c>
      <c r="O4047" s="17">
        <f>IFERROR(IF(RIGHT(LEFT(K4047,15),1)="4",VLOOKUP(K4047,'[1]Budget Worksheet'!A:B,2,0),-1*VLOOKUP(K4047,'[1]Budget Worksheet'!A:B,2,0)),0)</f>
        <v>-1200</v>
      </c>
      <c r="P4047" s="17">
        <f>VLOOKUP($K4047,[1]Budget!$V:$AE,8,0)*IF($C4047="1 - Revenues",1,IF(AND($C4047="5 - Transfers",MID($K4047,15,1)="4"),1,-1))</f>
        <v>-1200</v>
      </c>
      <c r="Q4047" s="17">
        <f>VLOOKUP($K4047,[1]Budget!$V:$AE,10,0)*IF($C4047="1 - Revenues",1,IF(AND($C4047="5 - Transfers",MID(K4047,15,1)="4"),1,-1))</f>
        <v>0</v>
      </c>
      <c r="S4047" s="18" t="b">
        <f>IF(LEFT(C4047,1)="1",1,-1)*SUMIF([1]Budget!V:V,'Budget Worksheet for Pivot Tabl'!K4047,[1]Budget!AC:AC)=P4047</f>
        <v>1</v>
      </c>
    </row>
    <row r="4048" spans="1:19" x14ac:dyDescent="0.25">
      <c r="A4048" t="s">
        <v>67</v>
      </c>
      <c r="B4048" t="s">
        <v>68</v>
      </c>
      <c r="C4048" t="s">
        <v>9</v>
      </c>
      <c r="D4048" t="str">
        <f t="shared" si="63"/>
        <v>OUTFLOWS</v>
      </c>
      <c r="E4048" t="s">
        <v>116</v>
      </c>
      <c r="F4048" t="s">
        <v>117</v>
      </c>
      <c r="G4048" t="s">
        <v>461</v>
      </c>
      <c r="H4048" t="s">
        <v>462</v>
      </c>
      <c r="I4048" t="s">
        <v>2024</v>
      </c>
      <c r="J4048" t="s">
        <v>2025</v>
      </c>
      <c r="K4048" t="s">
        <v>5168</v>
      </c>
      <c r="L4048" t="s">
        <v>532</v>
      </c>
      <c r="M4048" s="17">
        <f>VLOOKUP($K4048,[1]Budget!$V:$AE,5,0)*IF($C4048="1 - Revenues",1,IF(AND($C4048="5 - Transfers",MID(I4048,15,1)="4"),1,-1))</f>
        <v>-3000</v>
      </c>
      <c r="N4048" s="17">
        <f>VLOOKUP($K4048,[1]Budget!$V:$AE,6,0)*IF($C4048="1 - Revenues",1,IF(AND($C4048="5 - Transfers",MID(J4048,15,1)="4"),1,-1))</f>
        <v>-3000</v>
      </c>
      <c r="O4048" s="17">
        <f>IFERROR(IF(RIGHT(LEFT(K4048,15),1)="4",VLOOKUP(K4048,'[1]Budget Worksheet'!A:B,2,0),-1*VLOOKUP(K4048,'[1]Budget Worksheet'!A:B,2,0)),0)</f>
        <v>-2520</v>
      </c>
      <c r="P4048" s="17">
        <f>VLOOKUP($K4048,[1]Budget!$V:$AE,8,0)*IF($C4048="1 - Revenues",1,IF(AND($C4048="5 - Transfers",MID($K4048,15,1)="4"),1,-1))</f>
        <v>-6000</v>
      </c>
      <c r="Q4048" s="17">
        <f>VLOOKUP($K4048,[1]Budget!$V:$AE,10,0)*IF($C4048="1 - Revenues",1,IF(AND($C4048="5 - Transfers",MID(K4048,15,1)="4"),1,-1))</f>
        <v>-3480</v>
      </c>
      <c r="S4048" s="18" t="b">
        <f>IF(LEFT(C4048,1)="1",1,-1)*SUMIF([1]Budget!V:V,'Budget Worksheet for Pivot Tabl'!K4048,[1]Budget!AC:AC)=P4048</f>
        <v>1</v>
      </c>
    </row>
    <row r="4049" spans="1:19" x14ac:dyDescent="0.25">
      <c r="A4049" t="s">
        <v>69</v>
      </c>
      <c r="B4049" t="s">
        <v>70</v>
      </c>
      <c r="C4049" t="s">
        <v>7</v>
      </c>
      <c r="D4049" t="str">
        <f t="shared" si="63"/>
        <v>INFLOWS</v>
      </c>
      <c r="E4049" t="s">
        <v>116</v>
      </c>
      <c r="F4049" t="s">
        <v>117</v>
      </c>
      <c r="G4049" t="s">
        <v>2121</v>
      </c>
      <c r="H4049" t="s">
        <v>2122</v>
      </c>
      <c r="I4049" t="s">
        <v>2024</v>
      </c>
      <c r="J4049" t="s">
        <v>2025</v>
      </c>
      <c r="K4049" t="s">
        <v>5169</v>
      </c>
      <c r="L4049" t="s">
        <v>5170</v>
      </c>
      <c r="M4049" s="17">
        <f>VLOOKUP($K4049,[1]Budget!$V:$AE,5,0)*IF($C4049="1 - Revenues",1,IF(AND($C4049="5 - Transfers",MID(I4049,15,1)="4"),1,-1))</f>
        <v>0</v>
      </c>
      <c r="N4049" s="17">
        <f>VLOOKUP($K4049,[1]Budget!$V:$AE,6,0)*IF($C4049="1 - Revenues",1,IF(AND($C4049="5 - Transfers",MID(J4049,15,1)="4"),1,-1))</f>
        <v>0</v>
      </c>
      <c r="O4049" s="17">
        <f>IFERROR(IF(RIGHT(LEFT(K4049,15),1)="4",VLOOKUP(K4049,'[1]Budget Worksheet'!A:B,2,0),-1*VLOOKUP(K4049,'[1]Budget Worksheet'!A:B,2,0)),0)</f>
        <v>0</v>
      </c>
      <c r="P4049" s="17">
        <f>VLOOKUP($K4049,[1]Budget!$V:$AE,8,0)*IF($C4049="1 - Revenues",1,IF(AND($C4049="5 - Transfers",MID($K4049,15,1)="4"),1,-1))</f>
        <v>0</v>
      </c>
      <c r="Q4049" s="17">
        <f>VLOOKUP($K4049,[1]Budget!$V:$AE,10,0)*IF($C4049="1 - Revenues",1,IF(AND($C4049="5 - Transfers",MID(K4049,15,1)="4"),1,-1))</f>
        <v>0</v>
      </c>
      <c r="S4049" s="18" t="b">
        <f>IF(LEFT(C4049,1)="1",1,-1)*SUMIF([1]Budget!V:V,'Budget Worksheet for Pivot Tabl'!K4049,[1]Budget!AC:AC)=P4049</f>
        <v>1</v>
      </c>
    </row>
    <row r="4050" spans="1:19" x14ac:dyDescent="0.25">
      <c r="A4050" t="s">
        <v>69</v>
      </c>
      <c r="B4050" t="s">
        <v>70</v>
      </c>
      <c r="C4050" t="s">
        <v>7</v>
      </c>
      <c r="D4050" t="str">
        <f t="shared" si="63"/>
        <v>INFLOWS</v>
      </c>
      <c r="E4050" t="s">
        <v>116</v>
      </c>
      <c r="F4050" t="s">
        <v>117</v>
      </c>
      <c r="G4050" t="s">
        <v>2121</v>
      </c>
      <c r="H4050" t="s">
        <v>2122</v>
      </c>
      <c r="I4050" t="s">
        <v>2024</v>
      </c>
      <c r="J4050" t="s">
        <v>2025</v>
      </c>
      <c r="K4050" t="s">
        <v>5171</v>
      </c>
      <c r="L4050" t="s">
        <v>5172</v>
      </c>
      <c r="M4050" s="17">
        <f>VLOOKUP($K4050,[1]Budget!$V:$AE,5,0)*IF($C4050="1 - Revenues",1,IF(AND($C4050="5 - Transfers",MID(I4050,15,1)="4"),1,-1))</f>
        <v>178000</v>
      </c>
      <c r="N4050" s="17">
        <f>VLOOKUP($K4050,[1]Budget!$V:$AE,6,0)*IF($C4050="1 - Revenues",1,IF(AND($C4050="5 - Transfers",MID(J4050,15,1)="4"),1,-1))</f>
        <v>0</v>
      </c>
      <c r="O4050" s="17">
        <f>IFERROR(IF(RIGHT(LEFT(K4050,15),1)="4",VLOOKUP(K4050,'[1]Budget Worksheet'!A:B,2,0),-1*VLOOKUP(K4050,'[1]Budget Worksheet'!A:B,2,0)),0)</f>
        <v>0</v>
      </c>
      <c r="P4050" s="17">
        <f>VLOOKUP($K4050,[1]Budget!$V:$AE,8,0)*IF($C4050="1 - Revenues",1,IF(AND($C4050="5 - Transfers",MID($K4050,15,1)="4"),1,-1))</f>
        <v>0</v>
      </c>
      <c r="Q4050" s="17">
        <f>VLOOKUP($K4050,[1]Budget!$V:$AE,10,0)*IF($C4050="1 - Revenues",1,IF(AND($C4050="5 - Transfers",MID(K4050,15,1)="4"),1,-1))</f>
        <v>0</v>
      </c>
      <c r="S4050" s="18" t="b">
        <f>IF(LEFT(C4050,1)="1",1,-1)*SUMIF([1]Budget!V:V,'Budget Worksheet for Pivot Tabl'!K4050,[1]Budget!AC:AC)=P4050</f>
        <v>1</v>
      </c>
    </row>
    <row r="4051" spans="1:19" x14ac:dyDescent="0.25">
      <c r="A4051" t="s">
        <v>69</v>
      </c>
      <c r="B4051" t="s">
        <v>70</v>
      </c>
      <c r="C4051" t="s">
        <v>7</v>
      </c>
      <c r="D4051" t="str">
        <f t="shared" si="63"/>
        <v>INFLOWS</v>
      </c>
      <c r="E4051" t="s">
        <v>116</v>
      </c>
      <c r="F4051" t="s">
        <v>117</v>
      </c>
      <c r="G4051" t="s">
        <v>2121</v>
      </c>
      <c r="H4051" t="s">
        <v>2122</v>
      </c>
      <c r="I4051" t="s">
        <v>2024</v>
      </c>
      <c r="J4051" t="s">
        <v>2025</v>
      </c>
      <c r="K4051" t="s">
        <v>5173</v>
      </c>
      <c r="L4051" t="s">
        <v>5174</v>
      </c>
      <c r="M4051" s="17">
        <f>VLOOKUP($K4051,[1]Budget!$V:$AE,5,0)*IF($C4051="1 - Revenues",1,IF(AND($C4051="5 - Transfers",MID(I4051,15,1)="4"),1,-1))</f>
        <v>0</v>
      </c>
      <c r="N4051" s="17">
        <f>VLOOKUP($K4051,[1]Budget!$V:$AE,6,0)*IF($C4051="1 - Revenues",1,IF(AND($C4051="5 - Transfers",MID(J4051,15,1)="4"),1,-1))</f>
        <v>0</v>
      </c>
      <c r="O4051" s="17">
        <f>IFERROR(IF(RIGHT(LEFT(K4051,15),1)="4",VLOOKUP(K4051,'[1]Budget Worksheet'!A:B,2,0),-1*VLOOKUP(K4051,'[1]Budget Worksheet'!A:B,2,0)),0)</f>
        <v>0</v>
      </c>
      <c r="P4051" s="17">
        <f>VLOOKUP($K4051,[1]Budget!$V:$AE,8,0)*IF($C4051="1 - Revenues",1,IF(AND($C4051="5 - Transfers",MID($K4051,15,1)="4"),1,-1))</f>
        <v>0</v>
      </c>
      <c r="Q4051" s="17">
        <f>VLOOKUP($K4051,[1]Budget!$V:$AE,10,0)*IF($C4051="1 - Revenues",1,IF(AND($C4051="5 - Transfers",MID(K4051,15,1)="4"),1,-1))</f>
        <v>0</v>
      </c>
      <c r="S4051" s="18" t="b">
        <f>IF(LEFT(C4051,1)="1",1,-1)*SUMIF([1]Budget!V:V,'Budget Worksheet for Pivot Tabl'!K4051,[1]Budget!AC:AC)=P4051</f>
        <v>1</v>
      </c>
    </row>
    <row r="4052" spans="1:19" x14ac:dyDescent="0.25">
      <c r="A4052" t="s">
        <v>69</v>
      </c>
      <c r="B4052" t="s">
        <v>70</v>
      </c>
      <c r="C4052" t="s">
        <v>7</v>
      </c>
      <c r="D4052" t="str">
        <f t="shared" si="63"/>
        <v>INFLOWS</v>
      </c>
      <c r="E4052" t="s">
        <v>116</v>
      </c>
      <c r="F4052" t="s">
        <v>117</v>
      </c>
      <c r="G4052" t="s">
        <v>2121</v>
      </c>
      <c r="H4052" t="s">
        <v>2122</v>
      </c>
      <c r="I4052" t="s">
        <v>2024</v>
      </c>
      <c r="J4052" t="s">
        <v>2025</v>
      </c>
      <c r="K4052" t="s">
        <v>5175</v>
      </c>
      <c r="L4052" t="s">
        <v>5176</v>
      </c>
      <c r="M4052" s="17">
        <f>VLOOKUP($K4052,[1]Budget!$V:$AE,5,0)*IF($C4052="1 - Revenues",1,IF(AND($C4052="5 - Transfers",MID(I4052,15,1)="4"),1,-1))</f>
        <v>0</v>
      </c>
      <c r="N4052" s="17">
        <f>VLOOKUP($K4052,[1]Budget!$V:$AE,6,0)*IF($C4052="1 - Revenues",1,IF(AND($C4052="5 - Transfers",MID(J4052,15,1)="4"),1,-1))</f>
        <v>0</v>
      </c>
      <c r="O4052" s="17">
        <f>IFERROR(IF(RIGHT(LEFT(K4052,15),1)="4",VLOOKUP(K4052,'[1]Budget Worksheet'!A:B,2,0),-1*VLOOKUP(K4052,'[1]Budget Worksheet'!A:B,2,0)),0)</f>
        <v>0</v>
      </c>
      <c r="P4052" s="17">
        <f>VLOOKUP($K4052,[1]Budget!$V:$AE,8,0)*IF($C4052="1 - Revenues",1,IF(AND($C4052="5 - Transfers",MID($K4052,15,1)="4"),1,-1))</f>
        <v>0</v>
      </c>
      <c r="Q4052" s="17">
        <f>VLOOKUP($K4052,[1]Budget!$V:$AE,10,0)*IF($C4052="1 - Revenues",1,IF(AND($C4052="5 - Transfers",MID(K4052,15,1)="4"),1,-1))</f>
        <v>0</v>
      </c>
      <c r="S4052" s="18" t="b">
        <f>IF(LEFT(C4052,1)="1",1,-1)*SUMIF([1]Budget!V:V,'Budget Worksheet for Pivot Tabl'!K4052,[1]Budget!AC:AC)=P4052</f>
        <v>1</v>
      </c>
    </row>
    <row r="4053" spans="1:19" x14ac:dyDescent="0.25">
      <c r="A4053" t="s">
        <v>69</v>
      </c>
      <c r="B4053" t="s">
        <v>70</v>
      </c>
      <c r="C4053" t="s">
        <v>7</v>
      </c>
      <c r="D4053" t="str">
        <f t="shared" si="63"/>
        <v>INFLOWS</v>
      </c>
      <c r="E4053" t="s">
        <v>116</v>
      </c>
      <c r="F4053" t="s">
        <v>117</v>
      </c>
      <c r="G4053" t="s">
        <v>2121</v>
      </c>
      <c r="H4053" t="s">
        <v>2122</v>
      </c>
      <c r="I4053" t="s">
        <v>2024</v>
      </c>
      <c r="J4053" t="s">
        <v>2025</v>
      </c>
      <c r="K4053" t="s">
        <v>5177</v>
      </c>
      <c r="L4053" t="s">
        <v>5178</v>
      </c>
      <c r="M4053" s="17">
        <f>VLOOKUP($K4053,[1]Budget!$V:$AE,5,0)*IF($C4053="1 - Revenues",1,IF(AND($C4053="5 - Transfers",MID(I4053,15,1)="4"),1,-1))</f>
        <v>0</v>
      </c>
      <c r="N4053" s="17">
        <f>VLOOKUP($K4053,[1]Budget!$V:$AE,6,0)*IF($C4053="1 - Revenues",1,IF(AND($C4053="5 - Transfers",MID(J4053,15,1)="4"),1,-1))</f>
        <v>0</v>
      </c>
      <c r="O4053" s="17">
        <f>IFERROR(IF(RIGHT(LEFT(K4053,15),1)="4",VLOOKUP(K4053,'[1]Budget Worksheet'!A:B,2,0),-1*VLOOKUP(K4053,'[1]Budget Worksheet'!A:B,2,0)),0)</f>
        <v>0</v>
      </c>
      <c r="P4053" s="17">
        <f>VLOOKUP($K4053,[1]Budget!$V:$AE,8,0)*IF($C4053="1 - Revenues",1,IF(AND($C4053="5 - Transfers",MID($K4053,15,1)="4"),1,-1))</f>
        <v>0</v>
      </c>
      <c r="Q4053" s="17">
        <f>VLOOKUP($K4053,[1]Budget!$V:$AE,10,0)*IF($C4053="1 - Revenues",1,IF(AND($C4053="5 - Transfers",MID(K4053,15,1)="4"),1,-1))</f>
        <v>0</v>
      </c>
      <c r="S4053" s="18" t="b">
        <f>IF(LEFT(C4053,1)="1",1,-1)*SUMIF([1]Budget!V:V,'Budget Worksheet for Pivot Tabl'!K4053,[1]Budget!AC:AC)=P4053</f>
        <v>1</v>
      </c>
    </row>
    <row r="4054" spans="1:19" x14ac:dyDescent="0.25">
      <c r="A4054" t="s">
        <v>69</v>
      </c>
      <c r="B4054" t="s">
        <v>70</v>
      </c>
      <c r="C4054" t="s">
        <v>7</v>
      </c>
      <c r="D4054" t="str">
        <f t="shared" si="63"/>
        <v>INFLOWS</v>
      </c>
      <c r="E4054" t="s">
        <v>116</v>
      </c>
      <c r="F4054" t="s">
        <v>117</v>
      </c>
      <c r="G4054" t="s">
        <v>2121</v>
      </c>
      <c r="H4054" t="s">
        <v>2122</v>
      </c>
      <c r="I4054" t="s">
        <v>2024</v>
      </c>
      <c r="J4054" t="s">
        <v>2025</v>
      </c>
      <c r="K4054" t="s">
        <v>5179</v>
      </c>
      <c r="L4054" t="s">
        <v>5180</v>
      </c>
      <c r="M4054" s="17">
        <f>VLOOKUP($K4054,[1]Budget!$V:$AE,5,0)*IF($C4054="1 - Revenues",1,IF(AND($C4054="5 - Transfers",MID(I4054,15,1)="4"),1,-1))</f>
        <v>4707000</v>
      </c>
      <c r="N4054" s="17">
        <f>VLOOKUP($K4054,[1]Budget!$V:$AE,6,0)*IF($C4054="1 - Revenues",1,IF(AND($C4054="5 - Transfers",MID(J4054,15,1)="4"),1,-1))</f>
        <v>9487000</v>
      </c>
      <c r="O4054" s="17">
        <f>IFERROR(IF(RIGHT(LEFT(K4054,15),1)="4",VLOOKUP(K4054,'[1]Budget Worksheet'!A:B,2,0),-1*VLOOKUP(K4054,'[1]Budget Worksheet'!A:B,2,0)),0)</f>
        <v>5303903</v>
      </c>
      <c r="P4054" s="17">
        <f>VLOOKUP($K4054,[1]Budget!$V:$AE,8,0)*IF($C4054="1 - Revenues",1,IF(AND($C4054="5 - Transfers",MID($K4054,15,1)="4"),1,-1))</f>
        <v>5303903</v>
      </c>
      <c r="Q4054" s="17">
        <f>VLOOKUP($K4054,[1]Budget!$V:$AE,10,0)*IF($C4054="1 - Revenues",1,IF(AND($C4054="5 - Transfers",MID(K4054,15,1)="4"),1,-1))</f>
        <v>0</v>
      </c>
      <c r="S4054" s="18" t="b">
        <f>IF(LEFT(C4054,1)="1",1,-1)*SUMIF([1]Budget!V:V,'Budget Worksheet for Pivot Tabl'!K4054,[1]Budget!AC:AC)=P4054</f>
        <v>1</v>
      </c>
    </row>
    <row r="4055" spans="1:19" x14ac:dyDescent="0.25">
      <c r="A4055" t="s">
        <v>69</v>
      </c>
      <c r="B4055" t="s">
        <v>70</v>
      </c>
      <c r="C4055" t="s">
        <v>7</v>
      </c>
      <c r="D4055" t="str">
        <f t="shared" si="63"/>
        <v>INFLOWS</v>
      </c>
      <c r="E4055" t="s">
        <v>116</v>
      </c>
      <c r="F4055" t="s">
        <v>117</v>
      </c>
      <c r="G4055" t="s">
        <v>2121</v>
      </c>
      <c r="H4055" t="s">
        <v>2122</v>
      </c>
      <c r="I4055" t="s">
        <v>2024</v>
      </c>
      <c r="J4055" t="s">
        <v>2025</v>
      </c>
      <c r="K4055" t="s">
        <v>5181</v>
      </c>
      <c r="L4055" t="s">
        <v>294</v>
      </c>
      <c r="M4055" s="17">
        <f>VLOOKUP($K4055,[1]Budget!$V:$AE,5,0)*IF($C4055="1 - Revenues",1,IF(AND($C4055="5 - Transfers",MID(I4055,15,1)="4"),1,-1))</f>
        <v>621000</v>
      </c>
      <c r="N4055" s="17">
        <f>VLOOKUP($K4055,[1]Budget!$V:$AE,6,0)*IF($C4055="1 - Revenues",1,IF(AND($C4055="5 - Transfers",MID(J4055,15,1)="4"),1,-1))</f>
        <v>-254000</v>
      </c>
      <c r="O4055" s="17">
        <f>IFERROR(IF(RIGHT(LEFT(K4055,15),1)="4",VLOOKUP(K4055,'[1]Budget Worksheet'!A:B,2,0),-1*VLOOKUP(K4055,'[1]Budget Worksheet'!A:B,2,0)),0)</f>
        <v>186500</v>
      </c>
      <c r="P4055" s="17">
        <f>VLOOKUP($K4055,[1]Budget!$V:$AE,8,0)*IF($C4055="1 - Revenues",1,IF(AND($C4055="5 - Transfers",MID($K4055,15,1)="4"),1,-1))</f>
        <v>186500</v>
      </c>
      <c r="Q4055" s="17">
        <f>VLOOKUP($K4055,[1]Budget!$V:$AE,10,0)*IF($C4055="1 - Revenues",1,IF(AND($C4055="5 - Transfers",MID(K4055,15,1)="4"),1,-1))</f>
        <v>0</v>
      </c>
      <c r="S4055" s="18" t="b">
        <f>IF(LEFT(C4055,1)="1",1,-1)*SUMIF([1]Budget!V:V,'Budget Worksheet for Pivot Tabl'!K4055,[1]Budget!AC:AC)=P4055</f>
        <v>1</v>
      </c>
    </row>
    <row r="4056" spans="1:19" x14ac:dyDescent="0.25">
      <c r="A4056" t="s">
        <v>69</v>
      </c>
      <c r="B4056" t="s">
        <v>70</v>
      </c>
      <c r="C4056" t="s">
        <v>7</v>
      </c>
      <c r="D4056" t="str">
        <f t="shared" si="63"/>
        <v>INFLOWS</v>
      </c>
      <c r="E4056" t="s">
        <v>116</v>
      </c>
      <c r="F4056" t="s">
        <v>117</v>
      </c>
      <c r="G4056" t="s">
        <v>2121</v>
      </c>
      <c r="H4056" t="s">
        <v>2122</v>
      </c>
      <c r="I4056" t="s">
        <v>2024</v>
      </c>
      <c r="J4056" t="s">
        <v>2025</v>
      </c>
      <c r="K4056" t="s">
        <v>5182</v>
      </c>
      <c r="L4056" t="s">
        <v>298</v>
      </c>
      <c r="M4056" s="17">
        <f>VLOOKUP($K4056,[1]Budget!$V:$AE,5,0)*IF($C4056="1 - Revenues",1,IF(AND($C4056="5 - Transfers",MID(I4056,15,1)="4"),1,-1))</f>
        <v>0</v>
      </c>
      <c r="N4056" s="17">
        <f>VLOOKUP($K4056,[1]Budget!$V:$AE,6,0)*IF($C4056="1 - Revenues",1,IF(AND($C4056="5 - Transfers",MID(J4056,15,1)="4"),1,-1))</f>
        <v>0</v>
      </c>
      <c r="O4056" s="17">
        <f>IFERROR(IF(RIGHT(LEFT(K4056,15),1)="4",VLOOKUP(K4056,'[1]Budget Worksheet'!A:B,2,0),-1*VLOOKUP(K4056,'[1]Budget Worksheet'!A:B,2,0)),0)</f>
        <v>0</v>
      </c>
      <c r="P4056" s="17">
        <f>VLOOKUP($K4056,[1]Budget!$V:$AE,8,0)*IF($C4056="1 - Revenues",1,IF(AND($C4056="5 - Transfers",MID($K4056,15,1)="4"),1,-1))</f>
        <v>0</v>
      </c>
      <c r="Q4056" s="17">
        <f>VLOOKUP($K4056,[1]Budget!$V:$AE,10,0)*IF($C4056="1 - Revenues",1,IF(AND($C4056="5 - Transfers",MID(K4056,15,1)="4"),1,-1))</f>
        <v>0</v>
      </c>
      <c r="S4056" s="18" t="b">
        <f>IF(LEFT(C4056,1)="1",1,-1)*SUMIF([1]Budget!V:V,'Budget Worksheet for Pivot Tabl'!K4056,[1]Budget!AC:AC)=P4056</f>
        <v>1</v>
      </c>
    </row>
    <row r="4057" spans="1:19" x14ac:dyDescent="0.25">
      <c r="A4057" t="s">
        <v>69</v>
      </c>
      <c r="B4057" t="s">
        <v>70</v>
      </c>
      <c r="C4057" t="s">
        <v>7</v>
      </c>
      <c r="D4057" t="str">
        <f t="shared" si="63"/>
        <v>INFLOWS</v>
      </c>
      <c r="E4057" t="s">
        <v>116</v>
      </c>
      <c r="F4057" t="s">
        <v>117</v>
      </c>
      <c r="G4057" t="s">
        <v>2121</v>
      </c>
      <c r="H4057" t="s">
        <v>2122</v>
      </c>
      <c r="I4057" t="s">
        <v>2024</v>
      </c>
      <c r="J4057" t="s">
        <v>2025</v>
      </c>
      <c r="K4057" t="s">
        <v>5183</v>
      </c>
      <c r="L4057" t="s">
        <v>300</v>
      </c>
      <c r="M4057" s="17">
        <f>VLOOKUP($K4057,[1]Budget!$V:$AE,5,0)*IF($C4057="1 - Revenues",1,IF(AND($C4057="5 - Transfers",MID(I4057,15,1)="4"),1,-1))</f>
        <v>-21000</v>
      </c>
      <c r="N4057" s="17">
        <f>VLOOKUP($K4057,[1]Budget!$V:$AE,6,0)*IF($C4057="1 - Revenues",1,IF(AND($C4057="5 - Transfers",MID(J4057,15,1)="4"),1,-1))</f>
        <v>-5000</v>
      </c>
      <c r="O4057" s="17">
        <f>IFERROR(IF(RIGHT(LEFT(K4057,15),1)="4",VLOOKUP(K4057,'[1]Budget Worksheet'!A:B,2,0),-1*VLOOKUP(K4057,'[1]Budget Worksheet'!A:B,2,0)),0)</f>
        <v>-18650</v>
      </c>
      <c r="P4057" s="17">
        <f>VLOOKUP($K4057,[1]Budget!$V:$AE,8,0)*IF($C4057="1 - Revenues",1,IF(AND($C4057="5 - Transfers",MID($K4057,15,1)="4"),1,-1))</f>
        <v>-18650</v>
      </c>
      <c r="Q4057" s="17">
        <f>VLOOKUP($K4057,[1]Budget!$V:$AE,10,0)*IF($C4057="1 - Revenues",1,IF(AND($C4057="5 - Transfers",MID(K4057,15,1)="4"),1,-1))</f>
        <v>0</v>
      </c>
      <c r="S4057" s="18" t="b">
        <f>IF(LEFT(C4057,1)="1",1,-1)*SUMIF([1]Budget!V:V,'Budget Worksheet for Pivot Tabl'!K4057,[1]Budget!AC:AC)=P4057</f>
        <v>1</v>
      </c>
    </row>
    <row r="4058" spans="1:19" x14ac:dyDescent="0.25">
      <c r="A4058" t="s">
        <v>69</v>
      </c>
      <c r="B4058" t="s">
        <v>70</v>
      </c>
      <c r="C4058" t="s">
        <v>7</v>
      </c>
      <c r="D4058" t="str">
        <f t="shared" si="63"/>
        <v>INFLOWS</v>
      </c>
      <c r="E4058" t="s">
        <v>116</v>
      </c>
      <c r="F4058" t="s">
        <v>117</v>
      </c>
      <c r="G4058" t="s">
        <v>2121</v>
      </c>
      <c r="H4058" t="s">
        <v>2122</v>
      </c>
      <c r="I4058" t="s">
        <v>2024</v>
      </c>
      <c r="J4058" t="s">
        <v>2025</v>
      </c>
      <c r="K4058" t="s">
        <v>5184</v>
      </c>
      <c r="L4058" t="s">
        <v>306</v>
      </c>
      <c r="M4058" s="17">
        <f>VLOOKUP($K4058,[1]Budget!$V:$AE,5,0)*IF($C4058="1 - Revenues",1,IF(AND($C4058="5 - Transfers",MID(I4058,15,1)="4"),1,-1))</f>
        <v>0</v>
      </c>
      <c r="N4058" s="17">
        <f>VLOOKUP($K4058,[1]Budget!$V:$AE,6,0)*IF($C4058="1 - Revenues",1,IF(AND($C4058="5 - Transfers",MID(J4058,15,1)="4"),1,-1))</f>
        <v>0</v>
      </c>
      <c r="O4058" s="17">
        <f>IFERROR(IF(RIGHT(LEFT(K4058,15),1)="4",VLOOKUP(K4058,'[1]Budget Worksheet'!A:B,2,0),-1*VLOOKUP(K4058,'[1]Budget Worksheet'!A:B,2,0)),0)</f>
        <v>0</v>
      </c>
      <c r="P4058" s="17">
        <f>VLOOKUP($K4058,[1]Budget!$V:$AE,8,0)*IF($C4058="1 - Revenues",1,IF(AND($C4058="5 - Transfers",MID($K4058,15,1)="4"),1,-1))</f>
        <v>0</v>
      </c>
      <c r="Q4058" s="17">
        <f>VLOOKUP($K4058,[1]Budget!$V:$AE,10,0)*IF($C4058="1 - Revenues",1,IF(AND($C4058="5 - Transfers",MID(K4058,15,1)="4"),1,-1))</f>
        <v>0</v>
      </c>
      <c r="S4058" s="18" t="b">
        <f>IF(LEFT(C4058,1)="1",1,-1)*SUMIF([1]Budget!V:V,'Budget Worksheet for Pivot Tabl'!K4058,[1]Budget!AC:AC)=P4058</f>
        <v>1</v>
      </c>
    </row>
    <row r="4059" spans="1:19" x14ac:dyDescent="0.25">
      <c r="A4059" t="s">
        <v>69</v>
      </c>
      <c r="B4059" t="s">
        <v>70</v>
      </c>
      <c r="C4059" t="s">
        <v>9</v>
      </c>
      <c r="D4059" t="str">
        <f t="shared" si="63"/>
        <v>OUTFLOWS</v>
      </c>
      <c r="E4059" t="s">
        <v>102</v>
      </c>
      <c r="F4059" t="s">
        <v>103</v>
      </c>
      <c r="G4059" t="s">
        <v>102</v>
      </c>
      <c r="H4059" t="s">
        <v>212</v>
      </c>
      <c r="I4059" t="s">
        <v>213</v>
      </c>
      <c r="J4059" t="s">
        <v>214</v>
      </c>
      <c r="K4059" t="s">
        <v>5185</v>
      </c>
      <c r="L4059" t="s">
        <v>4637</v>
      </c>
      <c r="M4059" s="17">
        <f>VLOOKUP($K4059,[1]Budget!$V:$AE,5,0)*IF($C4059="1 - Revenues",1,IF(AND($C4059="5 - Transfers",MID(I4059,15,1)="4"),1,-1))</f>
        <v>0</v>
      </c>
      <c r="N4059" s="17">
        <f>VLOOKUP($K4059,[1]Budget!$V:$AE,6,0)*IF($C4059="1 - Revenues",1,IF(AND($C4059="5 - Transfers",MID(J4059,15,1)="4"),1,-1))</f>
        <v>28000</v>
      </c>
      <c r="O4059" s="17">
        <f>IFERROR(IF(RIGHT(LEFT(K4059,15),1)="4",VLOOKUP(K4059,'[1]Budget Worksheet'!A:B,2,0),-1*VLOOKUP(K4059,'[1]Budget Worksheet'!A:B,2,0)),0)</f>
        <v>0</v>
      </c>
      <c r="P4059" s="17">
        <f>VLOOKUP($K4059,[1]Budget!$V:$AE,8,0)*IF($C4059="1 - Revenues",1,IF(AND($C4059="5 - Transfers",MID($K4059,15,1)="4"),1,-1))</f>
        <v>0</v>
      </c>
      <c r="Q4059" s="17">
        <f>VLOOKUP($K4059,[1]Budget!$V:$AE,10,0)*IF($C4059="1 - Revenues",1,IF(AND($C4059="5 - Transfers",MID(K4059,15,1)="4"),1,-1))</f>
        <v>0</v>
      </c>
      <c r="S4059" s="18" t="b">
        <f>IF(LEFT(C4059,1)="1",1,-1)*SUMIF([1]Budget!V:V,'Budget Worksheet for Pivot Tabl'!K4059,[1]Budget!AC:AC)=P4059</f>
        <v>1</v>
      </c>
    </row>
    <row r="4060" spans="1:19" x14ac:dyDescent="0.25">
      <c r="A4060" t="s">
        <v>69</v>
      </c>
      <c r="B4060" t="s">
        <v>70</v>
      </c>
      <c r="C4060" t="s">
        <v>10</v>
      </c>
      <c r="D4060" t="str">
        <f t="shared" si="63"/>
        <v>OUTFLOWS</v>
      </c>
      <c r="E4060" t="s">
        <v>102</v>
      </c>
      <c r="F4060" t="s">
        <v>103</v>
      </c>
      <c r="G4060" t="s">
        <v>102</v>
      </c>
      <c r="H4060" t="s">
        <v>212</v>
      </c>
      <c r="I4060" t="s">
        <v>213</v>
      </c>
      <c r="J4060" t="s">
        <v>214</v>
      </c>
      <c r="K4060" t="s">
        <v>5186</v>
      </c>
      <c r="L4060" t="s">
        <v>5187</v>
      </c>
      <c r="M4060" s="17">
        <f>VLOOKUP($K4060,[1]Budget!$V:$AE,5,0)*IF($C4060="1 - Revenues",1,IF(AND($C4060="5 - Transfers",MID(I4060,15,1)="4"),1,-1))</f>
        <v>-4000</v>
      </c>
      <c r="N4060" s="17">
        <f>VLOOKUP($K4060,[1]Budget!$V:$AE,6,0)*IF($C4060="1 - Revenues",1,IF(AND($C4060="5 - Transfers",MID(J4060,15,1)="4"),1,-1))</f>
        <v>0</v>
      </c>
      <c r="O4060" s="17">
        <f>IFERROR(IF(RIGHT(LEFT(K4060,15),1)="4",VLOOKUP(K4060,'[1]Budget Worksheet'!A:B,2,0),-1*VLOOKUP(K4060,'[1]Budget Worksheet'!A:B,2,0)),0)</f>
        <v>0</v>
      </c>
      <c r="P4060" s="17">
        <f>VLOOKUP($K4060,[1]Budget!$V:$AE,8,0)*IF($C4060="1 - Revenues",1,IF(AND($C4060="5 - Transfers",MID($K4060,15,1)="4"),1,-1))</f>
        <v>0</v>
      </c>
      <c r="Q4060" s="17">
        <f>VLOOKUP($K4060,[1]Budget!$V:$AE,10,0)*IF($C4060="1 - Revenues",1,IF(AND($C4060="5 - Transfers",MID(K4060,15,1)="4"),1,-1))</f>
        <v>0</v>
      </c>
      <c r="S4060" s="18" t="b">
        <f>IF(LEFT(C4060,1)="1",1,-1)*SUMIF([1]Budget!V:V,'Budget Worksheet for Pivot Tabl'!K4060,[1]Budget!AC:AC)=P4060</f>
        <v>1</v>
      </c>
    </row>
    <row r="4061" spans="1:19" x14ac:dyDescent="0.25">
      <c r="A4061" t="s">
        <v>69</v>
      </c>
      <c r="B4061" t="s">
        <v>70</v>
      </c>
      <c r="C4061" t="s">
        <v>10</v>
      </c>
      <c r="D4061" t="str">
        <f t="shared" si="63"/>
        <v>OUTFLOWS</v>
      </c>
      <c r="E4061" t="s">
        <v>102</v>
      </c>
      <c r="F4061" t="s">
        <v>103</v>
      </c>
      <c r="G4061" t="s">
        <v>102</v>
      </c>
      <c r="H4061" t="s">
        <v>212</v>
      </c>
      <c r="I4061" t="s">
        <v>213</v>
      </c>
      <c r="J4061" t="s">
        <v>214</v>
      </c>
      <c r="K4061" t="s">
        <v>5188</v>
      </c>
      <c r="L4061" t="s">
        <v>5189</v>
      </c>
      <c r="M4061" s="17">
        <f>VLOOKUP($K4061,[1]Budget!$V:$AE,5,0)*IF($C4061="1 - Revenues",1,IF(AND($C4061="5 - Transfers",MID(I4061,15,1)="4"),1,-1))</f>
        <v>-1000</v>
      </c>
      <c r="N4061" s="17">
        <f>VLOOKUP($K4061,[1]Budget!$V:$AE,6,0)*IF($C4061="1 - Revenues",1,IF(AND($C4061="5 - Transfers",MID(J4061,15,1)="4"),1,-1))</f>
        <v>0</v>
      </c>
      <c r="O4061" s="17">
        <f>IFERROR(IF(RIGHT(LEFT(K4061,15),1)="4",VLOOKUP(K4061,'[1]Budget Worksheet'!A:B,2,0),-1*VLOOKUP(K4061,'[1]Budget Worksheet'!A:B,2,0)),0)</f>
        <v>0</v>
      </c>
      <c r="P4061" s="17">
        <f>VLOOKUP($K4061,[1]Budget!$V:$AE,8,0)*IF($C4061="1 - Revenues",1,IF(AND($C4061="5 - Transfers",MID($K4061,15,1)="4"),1,-1))</f>
        <v>0</v>
      </c>
      <c r="Q4061" s="17">
        <f>VLOOKUP($K4061,[1]Budget!$V:$AE,10,0)*IF($C4061="1 - Revenues",1,IF(AND($C4061="5 - Transfers",MID(K4061,15,1)="4"),1,-1))</f>
        <v>0</v>
      </c>
      <c r="S4061" s="18" t="b">
        <f>IF(LEFT(C4061,1)="1",1,-1)*SUMIF([1]Budget!V:V,'Budget Worksheet for Pivot Tabl'!K4061,[1]Budget!AC:AC)=P4061</f>
        <v>1</v>
      </c>
    </row>
    <row r="4062" spans="1:19" x14ac:dyDescent="0.25">
      <c r="A4062" t="s">
        <v>69</v>
      </c>
      <c r="B4062" t="s">
        <v>70</v>
      </c>
      <c r="C4062" t="s">
        <v>10</v>
      </c>
      <c r="D4062" t="str">
        <f t="shared" si="63"/>
        <v>OUTFLOWS</v>
      </c>
      <c r="E4062" t="s">
        <v>102</v>
      </c>
      <c r="F4062" t="s">
        <v>103</v>
      </c>
      <c r="G4062" t="s">
        <v>102</v>
      </c>
      <c r="H4062" t="s">
        <v>212</v>
      </c>
      <c r="I4062" t="s">
        <v>213</v>
      </c>
      <c r="J4062" t="s">
        <v>214</v>
      </c>
      <c r="K4062" t="s">
        <v>5190</v>
      </c>
      <c r="L4062" t="s">
        <v>5191</v>
      </c>
      <c r="M4062" s="17">
        <f>VLOOKUP($K4062,[1]Budget!$V:$AE,5,0)*IF($C4062="1 - Revenues",1,IF(AND($C4062="5 - Transfers",MID(I4062,15,1)="4"),1,-1))</f>
        <v>0</v>
      </c>
      <c r="N4062" s="17">
        <f>VLOOKUP($K4062,[1]Budget!$V:$AE,6,0)*IF($C4062="1 - Revenues",1,IF(AND($C4062="5 - Transfers",MID(J4062,15,1)="4"),1,-1))</f>
        <v>0</v>
      </c>
      <c r="O4062" s="17">
        <f>IFERROR(IF(RIGHT(LEFT(K4062,15),1)="4",VLOOKUP(K4062,'[1]Budget Worksheet'!A:B,2,0),-1*VLOOKUP(K4062,'[1]Budget Worksheet'!A:B,2,0)),0)</f>
        <v>0</v>
      </c>
      <c r="P4062" s="17">
        <f>VLOOKUP($K4062,[1]Budget!$V:$AE,8,0)*IF($C4062="1 - Revenues",1,IF(AND($C4062="5 - Transfers",MID($K4062,15,1)="4"),1,-1))</f>
        <v>0</v>
      </c>
      <c r="Q4062" s="17">
        <f>VLOOKUP($K4062,[1]Budget!$V:$AE,10,0)*IF($C4062="1 - Revenues",1,IF(AND($C4062="5 - Transfers",MID(K4062,15,1)="4"),1,-1))</f>
        <v>0</v>
      </c>
      <c r="S4062" s="18" t="b">
        <f>IF(LEFT(C4062,1)="1",1,-1)*SUMIF([1]Budget!V:V,'Budget Worksheet for Pivot Tabl'!K4062,[1]Budget!AC:AC)=P4062</f>
        <v>1</v>
      </c>
    </row>
    <row r="4063" spans="1:19" x14ac:dyDescent="0.25">
      <c r="A4063" t="s">
        <v>69</v>
      </c>
      <c r="B4063" t="s">
        <v>70</v>
      </c>
      <c r="C4063" t="s">
        <v>10</v>
      </c>
      <c r="D4063" t="str">
        <f t="shared" si="63"/>
        <v>OUTFLOWS</v>
      </c>
      <c r="E4063" t="s">
        <v>102</v>
      </c>
      <c r="F4063" t="s">
        <v>103</v>
      </c>
      <c r="G4063" t="s">
        <v>102</v>
      </c>
      <c r="H4063" t="s">
        <v>212</v>
      </c>
      <c r="I4063" t="s">
        <v>213</v>
      </c>
      <c r="J4063" t="s">
        <v>214</v>
      </c>
      <c r="K4063" t="s">
        <v>5192</v>
      </c>
      <c r="L4063" t="s">
        <v>5193</v>
      </c>
      <c r="M4063" s="17">
        <f>VLOOKUP($K4063,[1]Budget!$V:$AE,5,0)*IF($C4063="1 - Revenues",1,IF(AND($C4063="5 - Transfers",MID(I4063,15,1)="4"),1,-1))</f>
        <v>-863000</v>
      </c>
      <c r="N4063" s="17">
        <f>VLOOKUP($K4063,[1]Budget!$V:$AE,6,0)*IF($C4063="1 - Revenues",1,IF(AND($C4063="5 - Transfers",MID(J4063,15,1)="4"),1,-1))</f>
        <v>-9000</v>
      </c>
      <c r="O4063" s="17">
        <f>IFERROR(IF(RIGHT(LEFT(K4063,15),1)="4",VLOOKUP(K4063,'[1]Budget Worksheet'!A:B,2,0),-1*VLOOKUP(K4063,'[1]Budget Worksheet'!A:B,2,0)),0)</f>
        <v>0</v>
      </c>
      <c r="P4063" s="17">
        <f>VLOOKUP($K4063,[1]Budget!$V:$AE,8,0)*IF($C4063="1 - Revenues",1,IF(AND($C4063="5 - Transfers",MID($K4063,15,1)="4"),1,-1))</f>
        <v>0</v>
      </c>
      <c r="Q4063" s="17">
        <f>VLOOKUP($K4063,[1]Budget!$V:$AE,10,0)*IF($C4063="1 - Revenues",1,IF(AND($C4063="5 - Transfers",MID(K4063,15,1)="4"),1,-1))</f>
        <v>0</v>
      </c>
      <c r="S4063" s="18" t="b">
        <f>IF(LEFT(C4063,1)="1",1,-1)*SUMIF([1]Budget!V:V,'Budget Worksheet for Pivot Tabl'!K4063,[1]Budget!AC:AC)=P4063</f>
        <v>1</v>
      </c>
    </row>
    <row r="4064" spans="1:19" x14ac:dyDescent="0.25">
      <c r="A4064" t="s">
        <v>69</v>
      </c>
      <c r="B4064" t="s">
        <v>70</v>
      </c>
      <c r="C4064" t="s">
        <v>10</v>
      </c>
      <c r="D4064" t="str">
        <f t="shared" si="63"/>
        <v>OUTFLOWS</v>
      </c>
      <c r="E4064" t="s">
        <v>102</v>
      </c>
      <c r="F4064" t="s">
        <v>103</v>
      </c>
      <c r="G4064" t="s">
        <v>102</v>
      </c>
      <c r="H4064" t="s">
        <v>212</v>
      </c>
      <c r="I4064" t="s">
        <v>213</v>
      </c>
      <c r="J4064" t="s">
        <v>214</v>
      </c>
      <c r="K4064" t="s">
        <v>5194</v>
      </c>
      <c r="L4064" t="s">
        <v>5195</v>
      </c>
      <c r="M4064" s="17">
        <f>VLOOKUP($K4064,[1]Budget!$V:$AE,5,0)*IF($C4064="1 - Revenues",1,IF(AND($C4064="5 - Transfers",MID(I4064,15,1)="4"),1,-1))</f>
        <v>-1000</v>
      </c>
      <c r="N4064" s="17">
        <f>VLOOKUP($K4064,[1]Budget!$V:$AE,6,0)*IF($C4064="1 - Revenues",1,IF(AND($C4064="5 - Transfers",MID(J4064,15,1)="4"),1,-1))</f>
        <v>0</v>
      </c>
      <c r="O4064" s="17">
        <f>IFERROR(IF(RIGHT(LEFT(K4064,15),1)="4",VLOOKUP(K4064,'[1]Budget Worksheet'!A:B,2,0),-1*VLOOKUP(K4064,'[1]Budget Worksheet'!A:B,2,0)),0)</f>
        <v>0</v>
      </c>
      <c r="P4064" s="17">
        <f>VLOOKUP($K4064,[1]Budget!$V:$AE,8,0)*IF($C4064="1 - Revenues",1,IF(AND($C4064="5 - Transfers",MID($K4064,15,1)="4"),1,-1))</f>
        <v>0</v>
      </c>
      <c r="Q4064" s="17">
        <f>VLOOKUP($K4064,[1]Budget!$V:$AE,10,0)*IF($C4064="1 - Revenues",1,IF(AND($C4064="5 - Transfers",MID(K4064,15,1)="4"),1,-1))</f>
        <v>0</v>
      </c>
      <c r="S4064" s="18" t="b">
        <f>IF(LEFT(C4064,1)="1",1,-1)*SUMIF([1]Budget!V:V,'Budget Worksheet for Pivot Tabl'!K4064,[1]Budget!AC:AC)=P4064</f>
        <v>1</v>
      </c>
    </row>
    <row r="4065" spans="1:19" x14ac:dyDescent="0.25">
      <c r="A4065" t="s">
        <v>69</v>
      </c>
      <c r="B4065" t="s">
        <v>70</v>
      </c>
      <c r="C4065" t="s">
        <v>10</v>
      </c>
      <c r="D4065" t="str">
        <f t="shared" si="63"/>
        <v>OUTFLOWS</v>
      </c>
      <c r="E4065" t="s">
        <v>102</v>
      </c>
      <c r="F4065" t="s">
        <v>103</v>
      </c>
      <c r="G4065" t="s">
        <v>102</v>
      </c>
      <c r="H4065" t="s">
        <v>212</v>
      </c>
      <c r="I4065" t="s">
        <v>213</v>
      </c>
      <c r="J4065" t="s">
        <v>214</v>
      </c>
      <c r="K4065" t="s">
        <v>5196</v>
      </c>
      <c r="L4065" t="s">
        <v>5197</v>
      </c>
      <c r="M4065" s="17">
        <f>VLOOKUP($K4065,[1]Budget!$V:$AE,5,0)*IF($C4065="1 - Revenues",1,IF(AND($C4065="5 - Transfers",MID(I4065,15,1)="4"),1,-1))</f>
        <v>0</v>
      </c>
      <c r="N4065" s="17">
        <f>VLOOKUP($K4065,[1]Budget!$V:$AE,6,0)*IF($C4065="1 - Revenues",1,IF(AND($C4065="5 - Transfers",MID(J4065,15,1)="4"),1,-1))</f>
        <v>0</v>
      </c>
      <c r="O4065" s="17">
        <f>IFERROR(IF(RIGHT(LEFT(K4065,15),1)="4",VLOOKUP(K4065,'[1]Budget Worksheet'!A:B,2,0),-1*VLOOKUP(K4065,'[1]Budget Worksheet'!A:B,2,0)),0)</f>
        <v>0</v>
      </c>
      <c r="P4065" s="17">
        <f>VLOOKUP($K4065,[1]Budget!$V:$AE,8,0)*IF($C4065="1 - Revenues",1,IF(AND($C4065="5 - Transfers",MID($K4065,15,1)="4"),1,-1))</f>
        <v>0</v>
      </c>
      <c r="Q4065" s="17">
        <f>VLOOKUP($K4065,[1]Budget!$V:$AE,10,0)*IF($C4065="1 - Revenues",1,IF(AND($C4065="5 - Transfers",MID(K4065,15,1)="4"),1,-1))</f>
        <v>0</v>
      </c>
      <c r="S4065" s="18" t="b">
        <f>IF(LEFT(C4065,1)="1",1,-1)*SUMIF([1]Budget!V:V,'Budget Worksheet for Pivot Tabl'!K4065,[1]Budget!AC:AC)=P4065</f>
        <v>1</v>
      </c>
    </row>
    <row r="4066" spans="1:19" x14ac:dyDescent="0.25">
      <c r="A4066" t="s">
        <v>69</v>
      </c>
      <c r="B4066" t="s">
        <v>70</v>
      </c>
      <c r="C4066" t="s">
        <v>10</v>
      </c>
      <c r="D4066" t="str">
        <f t="shared" si="63"/>
        <v>OUTFLOWS</v>
      </c>
      <c r="E4066" t="s">
        <v>102</v>
      </c>
      <c r="F4066" t="s">
        <v>103</v>
      </c>
      <c r="G4066" t="s">
        <v>102</v>
      </c>
      <c r="H4066" t="s">
        <v>212</v>
      </c>
      <c r="I4066" t="s">
        <v>213</v>
      </c>
      <c r="J4066" t="s">
        <v>214</v>
      </c>
      <c r="K4066" t="s">
        <v>5198</v>
      </c>
      <c r="L4066" t="s">
        <v>5199</v>
      </c>
      <c r="M4066" s="17">
        <f>VLOOKUP($K4066,[1]Budget!$V:$AE,5,0)*IF($C4066="1 - Revenues",1,IF(AND($C4066="5 - Transfers",MID(I4066,15,1)="4"),1,-1))</f>
        <v>0</v>
      </c>
      <c r="N4066" s="17">
        <f>VLOOKUP($K4066,[1]Budget!$V:$AE,6,0)*IF($C4066="1 - Revenues",1,IF(AND($C4066="5 - Transfers",MID(J4066,15,1)="4"),1,-1))</f>
        <v>0</v>
      </c>
      <c r="O4066" s="17">
        <f>IFERROR(IF(RIGHT(LEFT(K4066,15),1)="4",VLOOKUP(K4066,'[1]Budget Worksheet'!A:B,2,0),-1*VLOOKUP(K4066,'[1]Budget Worksheet'!A:B,2,0)),0)</f>
        <v>0</v>
      </c>
      <c r="P4066" s="17">
        <f>VLOOKUP($K4066,[1]Budget!$V:$AE,8,0)*IF($C4066="1 - Revenues",1,IF(AND($C4066="5 - Transfers",MID($K4066,15,1)="4"),1,-1))</f>
        <v>0</v>
      </c>
      <c r="Q4066" s="17">
        <f>VLOOKUP($K4066,[1]Budget!$V:$AE,10,0)*IF($C4066="1 - Revenues",1,IF(AND($C4066="5 - Transfers",MID(K4066,15,1)="4"),1,-1))</f>
        <v>0</v>
      </c>
      <c r="S4066" s="18" t="b">
        <f>IF(LEFT(C4066,1)="1",1,-1)*SUMIF([1]Budget!V:V,'Budget Worksheet for Pivot Tabl'!K4066,[1]Budget!AC:AC)=P4066</f>
        <v>1</v>
      </c>
    </row>
    <row r="4067" spans="1:19" x14ac:dyDescent="0.25">
      <c r="A4067" t="s">
        <v>69</v>
      </c>
      <c r="B4067" t="s">
        <v>70</v>
      </c>
      <c r="C4067" t="s">
        <v>10</v>
      </c>
      <c r="D4067" t="str">
        <f t="shared" si="63"/>
        <v>OUTFLOWS</v>
      </c>
      <c r="E4067" t="s">
        <v>102</v>
      </c>
      <c r="F4067" t="s">
        <v>103</v>
      </c>
      <c r="G4067" t="s">
        <v>102</v>
      </c>
      <c r="H4067" t="s">
        <v>212</v>
      </c>
      <c r="I4067" t="s">
        <v>213</v>
      </c>
      <c r="J4067" t="s">
        <v>214</v>
      </c>
      <c r="K4067" t="s">
        <v>5200</v>
      </c>
      <c r="L4067" t="s">
        <v>5201</v>
      </c>
      <c r="M4067" s="17">
        <f>VLOOKUP($K4067,[1]Budget!$V:$AE,5,0)*IF($C4067="1 - Revenues",1,IF(AND($C4067="5 - Transfers",MID(I4067,15,1)="4"),1,-1))</f>
        <v>-907000</v>
      </c>
      <c r="N4067" s="17">
        <f>VLOOKUP($K4067,[1]Budget!$V:$AE,6,0)*IF($C4067="1 - Revenues",1,IF(AND($C4067="5 - Transfers",MID(J4067,15,1)="4"),1,-1))</f>
        <v>-2201000</v>
      </c>
      <c r="O4067" s="17">
        <f>IFERROR(IF(RIGHT(LEFT(K4067,15),1)="4",VLOOKUP(K4067,'[1]Budget Worksheet'!A:B,2,0),-1*VLOOKUP(K4067,'[1]Budget Worksheet'!A:B,2,0)),0)</f>
        <v>-5000000</v>
      </c>
      <c r="P4067" s="17">
        <f>VLOOKUP($K4067,[1]Budget!$V:$AE,8,0)*IF($C4067="1 - Revenues",1,IF(AND($C4067="5 - Transfers",MID($K4067,15,1)="4"),1,-1))</f>
        <v>-5000000</v>
      </c>
      <c r="Q4067" s="17">
        <f>VLOOKUP($K4067,[1]Budget!$V:$AE,10,0)*IF($C4067="1 - Revenues",1,IF(AND($C4067="5 - Transfers",MID(K4067,15,1)="4"),1,-1))</f>
        <v>0</v>
      </c>
      <c r="S4067" s="18" t="b">
        <f>IF(LEFT(C4067,1)="1",1,-1)*SUMIF([1]Budget!V:V,'Budget Worksheet for Pivot Tabl'!K4067,[1]Budget!AC:AC)=P4067</f>
        <v>1</v>
      </c>
    </row>
    <row r="4068" spans="1:19" x14ac:dyDescent="0.25">
      <c r="A4068" t="s">
        <v>69</v>
      </c>
      <c r="B4068" t="s">
        <v>70</v>
      </c>
      <c r="C4068" t="s">
        <v>10</v>
      </c>
      <c r="D4068" t="str">
        <f t="shared" si="63"/>
        <v>OUTFLOWS</v>
      </c>
      <c r="E4068" t="s">
        <v>102</v>
      </c>
      <c r="F4068" t="s">
        <v>103</v>
      </c>
      <c r="G4068" t="s">
        <v>102</v>
      </c>
      <c r="H4068" t="s">
        <v>212</v>
      </c>
      <c r="I4068" t="s">
        <v>213</v>
      </c>
      <c r="J4068" t="s">
        <v>214</v>
      </c>
      <c r="K4068" t="s">
        <v>5202</v>
      </c>
      <c r="L4068" t="s">
        <v>5203</v>
      </c>
      <c r="M4068" s="17">
        <f>VLOOKUP($K4068,[1]Budget!$V:$AE,5,0)*IF($C4068="1 - Revenues",1,IF(AND($C4068="5 - Transfers",MID(I4068,15,1)="4"),1,-1))</f>
        <v>-431000</v>
      </c>
      <c r="N4068" s="17">
        <f>VLOOKUP($K4068,[1]Budget!$V:$AE,6,0)*IF($C4068="1 - Revenues",1,IF(AND($C4068="5 - Transfers",MID(J4068,15,1)="4"),1,-1))</f>
        <v>0</v>
      </c>
      <c r="O4068" s="17">
        <f>IFERROR(IF(RIGHT(LEFT(K4068,15),1)="4",VLOOKUP(K4068,'[1]Budget Worksheet'!A:B,2,0),-1*VLOOKUP(K4068,'[1]Budget Worksheet'!A:B,2,0)),0)</f>
        <v>0</v>
      </c>
      <c r="P4068" s="17">
        <f>VLOOKUP($K4068,[1]Budget!$V:$AE,8,0)*IF($C4068="1 - Revenues",1,IF(AND($C4068="5 - Transfers",MID($K4068,15,1)="4"),1,-1))</f>
        <v>0</v>
      </c>
      <c r="Q4068" s="17">
        <f>VLOOKUP($K4068,[1]Budget!$V:$AE,10,0)*IF($C4068="1 - Revenues",1,IF(AND($C4068="5 - Transfers",MID(K4068,15,1)="4"),1,-1))</f>
        <v>0</v>
      </c>
      <c r="S4068" s="18" t="b">
        <f>IF(LEFT(C4068,1)="1",1,-1)*SUMIF([1]Budget!V:V,'Budget Worksheet for Pivot Tabl'!K4068,[1]Budget!AC:AC)=P4068</f>
        <v>1</v>
      </c>
    </row>
    <row r="4069" spans="1:19" x14ac:dyDescent="0.25">
      <c r="A4069" t="s">
        <v>69</v>
      </c>
      <c r="B4069" t="s">
        <v>70</v>
      </c>
      <c r="C4069" t="s">
        <v>10</v>
      </c>
      <c r="D4069" t="str">
        <f t="shared" si="63"/>
        <v>OUTFLOWS</v>
      </c>
      <c r="E4069" t="s">
        <v>102</v>
      </c>
      <c r="F4069" t="s">
        <v>103</v>
      </c>
      <c r="G4069" t="s">
        <v>102</v>
      </c>
      <c r="H4069" t="s">
        <v>212</v>
      </c>
      <c r="I4069" t="s">
        <v>213</v>
      </c>
      <c r="J4069" t="s">
        <v>214</v>
      </c>
      <c r="K4069" t="s">
        <v>5204</v>
      </c>
      <c r="L4069" t="s">
        <v>4434</v>
      </c>
      <c r="M4069" s="17">
        <f>VLOOKUP($K4069,[1]Budget!$V:$AE,5,0)*IF($C4069="1 - Revenues",1,IF(AND($C4069="5 - Transfers",MID(I4069,15,1)="4"),1,-1))</f>
        <v>0</v>
      </c>
      <c r="N4069" s="17">
        <f>VLOOKUP($K4069,[1]Budget!$V:$AE,6,0)*IF($C4069="1 - Revenues",1,IF(AND($C4069="5 - Transfers",MID(J4069,15,1)="4"),1,-1))</f>
        <v>0</v>
      </c>
      <c r="O4069" s="17">
        <f>IFERROR(IF(RIGHT(LEFT(K4069,15),1)="4",VLOOKUP(K4069,'[1]Budget Worksheet'!A:B,2,0),-1*VLOOKUP(K4069,'[1]Budget Worksheet'!A:B,2,0)),0)</f>
        <v>0</v>
      </c>
      <c r="P4069" s="17">
        <f>VLOOKUP($K4069,[1]Budget!$V:$AE,8,0)*IF($C4069="1 - Revenues",1,IF(AND($C4069="5 - Transfers",MID($K4069,15,1)="4"),1,-1))</f>
        <v>0</v>
      </c>
      <c r="Q4069" s="17">
        <f>VLOOKUP($K4069,[1]Budget!$V:$AE,10,0)*IF($C4069="1 - Revenues",1,IF(AND($C4069="5 - Transfers",MID(K4069,15,1)="4"),1,-1))</f>
        <v>0</v>
      </c>
      <c r="S4069" s="18" t="b">
        <f>IF(LEFT(C4069,1)="1",1,-1)*SUMIF([1]Budget!V:V,'Budget Worksheet for Pivot Tabl'!K4069,[1]Budget!AC:AC)=P4069</f>
        <v>1</v>
      </c>
    </row>
    <row r="4070" spans="1:19" x14ac:dyDescent="0.25">
      <c r="A4070" t="s">
        <v>69</v>
      </c>
      <c r="B4070" t="s">
        <v>70</v>
      </c>
      <c r="C4070" t="s">
        <v>9</v>
      </c>
      <c r="D4070" t="str">
        <f t="shared" si="63"/>
        <v>OUTFLOWS</v>
      </c>
      <c r="E4070" t="s">
        <v>125</v>
      </c>
      <c r="F4070" t="s">
        <v>126</v>
      </c>
      <c r="G4070" t="s">
        <v>102</v>
      </c>
      <c r="H4070" t="s">
        <v>212</v>
      </c>
      <c r="I4070" t="s">
        <v>25</v>
      </c>
      <c r="J4070" t="s">
        <v>914</v>
      </c>
      <c r="K4070" t="s">
        <v>5205</v>
      </c>
      <c r="L4070" t="s">
        <v>476</v>
      </c>
      <c r="M4070" s="17">
        <f>VLOOKUP($K4070,[1]Budget!$V:$AE,5,0)*IF($C4070="1 - Revenues",1,IF(AND($C4070="5 - Transfers",MID(I4070,15,1)="4"),1,-1))</f>
        <v>-4000</v>
      </c>
      <c r="N4070" s="17">
        <f>VLOOKUP($K4070,[1]Budget!$V:$AE,6,0)*IF($C4070="1 - Revenues",1,IF(AND($C4070="5 - Transfers",MID(J4070,15,1)="4"),1,-1))</f>
        <v>-3000</v>
      </c>
      <c r="O4070" s="17">
        <f>IFERROR(IF(RIGHT(LEFT(K4070,15),1)="4",VLOOKUP(K4070,'[1]Budget Worksheet'!A:B,2,0),-1*VLOOKUP(K4070,'[1]Budget Worksheet'!A:B,2,0)),0)</f>
        <v>0</v>
      </c>
      <c r="P4070" s="17">
        <f>VLOOKUP($K4070,[1]Budget!$V:$AE,8,0)*IF($C4070="1 - Revenues",1,IF(AND($C4070="5 - Transfers",MID($K4070,15,1)="4"),1,-1))</f>
        <v>-3200</v>
      </c>
      <c r="Q4070" s="17">
        <f>VLOOKUP($K4070,[1]Budget!$V:$AE,10,0)*IF($C4070="1 - Revenues",1,IF(AND($C4070="5 - Transfers",MID(K4070,15,1)="4"),1,-1))</f>
        <v>-3200</v>
      </c>
      <c r="S4070" s="18" t="b">
        <f>IF(LEFT(C4070,1)="1",1,-1)*SUMIF([1]Budget!V:V,'Budget Worksheet for Pivot Tabl'!K4070,[1]Budget!AC:AC)=P4070</f>
        <v>1</v>
      </c>
    </row>
    <row r="4071" spans="1:19" x14ac:dyDescent="0.25">
      <c r="A4071" t="s">
        <v>69</v>
      </c>
      <c r="B4071" t="s">
        <v>70</v>
      </c>
      <c r="C4071" t="s">
        <v>9</v>
      </c>
      <c r="D4071" t="str">
        <f t="shared" si="63"/>
        <v>OUTFLOWS</v>
      </c>
      <c r="E4071" t="s">
        <v>116</v>
      </c>
      <c r="F4071" t="s">
        <v>117</v>
      </c>
      <c r="G4071" t="s">
        <v>2121</v>
      </c>
      <c r="H4071" t="s">
        <v>2122</v>
      </c>
      <c r="I4071" t="s">
        <v>2024</v>
      </c>
      <c r="J4071" t="s">
        <v>2025</v>
      </c>
      <c r="K4071" t="s">
        <v>5206</v>
      </c>
      <c r="L4071" t="s">
        <v>476</v>
      </c>
      <c r="M4071" s="17">
        <f>VLOOKUP($K4071,[1]Budget!$V:$AE,5,0)*IF($C4071="1 - Revenues",1,IF(AND($C4071="5 - Transfers",MID(I4071,15,1)="4"),1,-1))</f>
        <v>-7000</v>
      </c>
      <c r="N4071" s="17">
        <f>VLOOKUP($K4071,[1]Budget!$V:$AE,6,0)*IF($C4071="1 - Revenues",1,IF(AND($C4071="5 - Transfers",MID(J4071,15,1)="4"),1,-1))</f>
        <v>-2000</v>
      </c>
      <c r="O4071" s="17">
        <f>IFERROR(IF(RIGHT(LEFT(K4071,15),1)="4",VLOOKUP(K4071,'[1]Budget Worksheet'!A:B,2,0),-1*VLOOKUP(K4071,'[1]Budget Worksheet'!A:B,2,0)),0)</f>
        <v>-27486</v>
      </c>
      <c r="P4071" s="17">
        <f>VLOOKUP($K4071,[1]Budget!$V:$AE,8,0)*IF($C4071="1 - Revenues",1,IF(AND($C4071="5 - Transfers",MID($K4071,15,1)="4"),1,-1))</f>
        <v>-27486</v>
      </c>
      <c r="Q4071" s="17">
        <f>VLOOKUP($K4071,[1]Budget!$V:$AE,10,0)*IF($C4071="1 - Revenues",1,IF(AND($C4071="5 - Transfers",MID(K4071,15,1)="4"),1,-1))</f>
        <v>0</v>
      </c>
      <c r="S4071" s="18" t="b">
        <f>IF(LEFT(C4071,1)="1",1,-1)*SUMIF([1]Budget!V:V,'Budget Worksheet for Pivot Tabl'!K4071,[1]Budget!AC:AC)=P4071</f>
        <v>1</v>
      </c>
    </row>
    <row r="4072" spans="1:19" x14ac:dyDescent="0.25">
      <c r="A4072" t="s">
        <v>69</v>
      </c>
      <c r="B4072" t="s">
        <v>70</v>
      </c>
      <c r="C4072" t="s">
        <v>9</v>
      </c>
      <c r="D4072" t="str">
        <f t="shared" si="63"/>
        <v>OUTFLOWS</v>
      </c>
      <c r="E4072" t="s">
        <v>116</v>
      </c>
      <c r="F4072" t="s">
        <v>117</v>
      </c>
      <c r="G4072" t="s">
        <v>2121</v>
      </c>
      <c r="H4072" t="s">
        <v>2122</v>
      </c>
      <c r="I4072" t="s">
        <v>2024</v>
      </c>
      <c r="J4072" t="s">
        <v>2025</v>
      </c>
      <c r="K4072" t="s">
        <v>5207</v>
      </c>
      <c r="L4072" t="s">
        <v>2484</v>
      </c>
      <c r="M4072" s="17">
        <f>VLOOKUP($K4072,[1]Budget!$V:$AE,5,0)*IF($C4072="1 - Revenues",1,IF(AND($C4072="5 - Transfers",MID(I4072,15,1)="4"),1,-1))</f>
        <v>-64000</v>
      </c>
      <c r="N4072" s="17">
        <f>VLOOKUP($K4072,[1]Budget!$V:$AE,6,0)*IF($C4072="1 - Revenues",1,IF(AND($C4072="5 - Transfers",MID(J4072,15,1)="4"),1,-1))</f>
        <v>-64000</v>
      </c>
      <c r="O4072" s="17">
        <f>IFERROR(IF(RIGHT(LEFT(K4072,15),1)="4",VLOOKUP(K4072,'[1]Budget Worksheet'!A:B,2,0),-1*VLOOKUP(K4072,'[1]Budget Worksheet'!A:B,2,0)),0)</f>
        <v>-63790</v>
      </c>
      <c r="P4072" s="17">
        <f>VLOOKUP($K4072,[1]Budget!$V:$AE,8,0)*IF($C4072="1 - Revenues",1,IF(AND($C4072="5 - Transfers",MID($K4072,15,1)="4"),1,-1))</f>
        <v>-63790</v>
      </c>
      <c r="Q4072" s="17">
        <f>VLOOKUP($K4072,[1]Budget!$V:$AE,10,0)*IF($C4072="1 - Revenues",1,IF(AND($C4072="5 - Transfers",MID(K4072,15,1)="4"),1,-1))</f>
        <v>0</v>
      </c>
      <c r="S4072" s="18" t="b">
        <f>IF(LEFT(C4072,1)="1",1,-1)*SUMIF([1]Budget!V:V,'Budget Worksheet for Pivot Tabl'!K4072,[1]Budget!AC:AC)=P4072</f>
        <v>1</v>
      </c>
    </row>
    <row r="4073" spans="1:19" x14ac:dyDescent="0.25">
      <c r="A4073" t="s">
        <v>69</v>
      </c>
      <c r="B4073" t="s">
        <v>70</v>
      </c>
      <c r="C4073" t="s">
        <v>9</v>
      </c>
      <c r="D4073" t="str">
        <f t="shared" si="63"/>
        <v>OUTFLOWS</v>
      </c>
      <c r="E4073" t="s">
        <v>116</v>
      </c>
      <c r="F4073" t="s">
        <v>117</v>
      </c>
      <c r="G4073" t="s">
        <v>2121</v>
      </c>
      <c r="H4073" t="s">
        <v>2122</v>
      </c>
      <c r="I4073" t="s">
        <v>2024</v>
      </c>
      <c r="J4073" t="s">
        <v>2025</v>
      </c>
      <c r="K4073" t="s">
        <v>5208</v>
      </c>
      <c r="L4073" t="s">
        <v>2486</v>
      </c>
      <c r="M4073" s="17">
        <f>VLOOKUP($K4073,[1]Budget!$V:$AE,5,0)*IF($C4073="1 - Revenues",1,IF(AND($C4073="5 - Transfers",MID(I4073,15,1)="4"),1,-1))</f>
        <v>-1000</v>
      </c>
      <c r="N4073" s="17">
        <f>VLOOKUP($K4073,[1]Budget!$V:$AE,6,0)*IF($C4073="1 - Revenues",1,IF(AND($C4073="5 - Transfers",MID(J4073,15,1)="4"),1,-1))</f>
        <v>-1000</v>
      </c>
      <c r="O4073" s="17">
        <f>IFERROR(IF(RIGHT(LEFT(K4073,15),1)="4",VLOOKUP(K4073,'[1]Budget Worksheet'!A:B,2,0),-1*VLOOKUP(K4073,'[1]Budget Worksheet'!A:B,2,0)),0)</f>
        <v>-1200</v>
      </c>
      <c r="P4073" s="17">
        <f>VLOOKUP($K4073,[1]Budget!$V:$AE,8,0)*IF($C4073="1 - Revenues",1,IF(AND($C4073="5 - Transfers",MID($K4073,15,1)="4"),1,-1))</f>
        <v>-1200</v>
      </c>
      <c r="Q4073" s="17">
        <f>VLOOKUP($K4073,[1]Budget!$V:$AE,10,0)*IF($C4073="1 - Revenues",1,IF(AND($C4073="5 - Transfers",MID(K4073,15,1)="4"),1,-1))</f>
        <v>0</v>
      </c>
      <c r="S4073" s="18" t="b">
        <f>IF(LEFT(C4073,1)="1",1,-1)*SUMIF([1]Budget!V:V,'Budget Worksheet for Pivot Tabl'!K4073,[1]Budget!AC:AC)=P4073</f>
        <v>1</v>
      </c>
    </row>
    <row r="4074" spans="1:19" x14ac:dyDescent="0.25">
      <c r="A4074" t="s">
        <v>69</v>
      </c>
      <c r="B4074" t="s">
        <v>70</v>
      </c>
      <c r="C4074" t="s">
        <v>9</v>
      </c>
      <c r="D4074" t="str">
        <f t="shared" si="63"/>
        <v>OUTFLOWS</v>
      </c>
      <c r="E4074" t="s">
        <v>116</v>
      </c>
      <c r="F4074" t="s">
        <v>117</v>
      </c>
      <c r="G4074" t="s">
        <v>2121</v>
      </c>
      <c r="H4074" t="s">
        <v>2122</v>
      </c>
      <c r="I4074" t="s">
        <v>2024</v>
      </c>
      <c r="J4074" t="s">
        <v>2025</v>
      </c>
      <c r="K4074" t="s">
        <v>5209</v>
      </c>
      <c r="L4074" t="s">
        <v>532</v>
      </c>
      <c r="M4074" s="17">
        <f>VLOOKUP($K4074,[1]Budget!$V:$AE,5,0)*IF($C4074="1 - Revenues",1,IF(AND($C4074="5 - Transfers",MID(I4074,15,1)="4"),1,-1))</f>
        <v>-5000</v>
      </c>
      <c r="N4074" s="17">
        <f>VLOOKUP($K4074,[1]Budget!$V:$AE,6,0)*IF($C4074="1 - Revenues",1,IF(AND($C4074="5 - Transfers",MID(J4074,15,1)="4"),1,-1))</f>
        <v>-5000</v>
      </c>
      <c r="O4074" s="17">
        <f>IFERROR(IF(RIGHT(LEFT(K4074,15),1)="4",VLOOKUP(K4074,'[1]Budget Worksheet'!A:B,2,0),-1*VLOOKUP(K4074,'[1]Budget Worksheet'!A:B,2,0)),0)</f>
        <v>-5340</v>
      </c>
      <c r="P4074" s="17">
        <f>VLOOKUP($K4074,[1]Budget!$V:$AE,8,0)*IF($C4074="1 - Revenues",1,IF(AND($C4074="5 - Transfers",MID($K4074,15,1)="4"),1,-1))</f>
        <v>-12000</v>
      </c>
      <c r="Q4074" s="17">
        <f>VLOOKUP($K4074,[1]Budget!$V:$AE,10,0)*IF($C4074="1 - Revenues",1,IF(AND($C4074="5 - Transfers",MID(K4074,15,1)="4"),1,-1))</f>
        <v>-6660</v>
      </c>
      <c r="S4074" s="18" t="b">
        <f>IF(LEFT(C4074,1)="1",1,-1)*SUMIF([1]Budget!V:V,'Budget Worksheet for Pivot Tabl'!K4074,[1]Budget!AC:AC)=P4074</f>
        <v>1</v>
      </c>
    </row>
    <row r="4075" spans="1:19" x14ac:dyDescent="0.25">
      <c r="A4075" t="s">
        <v>69</v>
      </c>
      <c r="B4075" t="s">
        <v>70</v>
      </c>
      <c r="C4075" t="s">
        <v>10</v>
      </c>
      <c r="D4075" t="str">
        <f t="shared" si="63"/>
        <v>OUTFLOWS</v>
      </c>
      <c r="E4075" t="s">
        <v>118</v>
      </c>
      <c r="F4075" t="s">
        <v>100</v>
      </c>
      <c r="G4075" t="s">
        <v>2166</v>
      </c>
      <c r="H4075" t="s">
        <v>2167</v>
      </c>
      <c r="I4075" t="s">
        <v>701</v>
      </c>
      <c r="J4075" t="s">
        <v>702</v>
      </c>
      <c r="K4075" t="s">
        <v>5210</v>
      </c>
      <c r="L4075" t="s">
        <v>1753</v>
      </c>
      <c r="M4075" s="17">
        <f>VLOOKUP($K4075,[1]Budget!$V:$AE,5,0)*IF($C4075="1 - Revenues",1,IF(AND($C4075="5 - Transfers",MID(I4075,15,1)="4"),1,-1))</f>
        <v>0</v>
      </c>
      <c r="N4075" s="17">
        <f>VLOOKUP($K4075,[1]Budget!$V:$AE,6,0)*IF($C4075="1 - Revenues",1,IF(AND($C4075="5 - Transfers",MID(J4075,15,1)="4"),1,-1))</f>
        <v>0</v>
      </c>
      <c r="O4075" s="17">
        <f>IFERROR(IF(RIGHT(LEFT(K4075,15),1)="4",VLOOKUP(K4075,'[1]Budget Worksheet'!A:B,2,0),-1*VLOOKUP(K4075,'[1]Budget Worksheet'!A:B,2,0)),0)</f>
        <v>-1575000</v>
      </c>
      <c r="P4075" s="17">
        <f>VLOOKUP($K4075,[1]Budget!$V:$AE,8,0)*IF($C4075="1 - Revenues",1,IF(AND($C4075="5 - Transfers",MID($K4075,15,1)="4"),1,-1))</f>
        <v>-1575000</v>
      </c>
      <c r="Q4075" s="17">
        <f>VLOOKUP($K4075,[1]Budget!$V:$AE,10,0)*IF($C4075="1 - Revenues",1,IF(AND($C4075="5 - Transfers",MID(K4075,15,1)="4"),1,-1))</f>
        <v>0</v>
      </c>
      <c r="S4075" s="18" t="b">
        <f>IF(LEFT(C4075,1)="1",1,-1)*SUMIF([1]Budget!V:V,'Budget Worksheet for Pivot Tabl'!K4075,[1]Budget!AC:AC)=P4075</f>
        <v>1</v>
      </c>
    </row>
    <row r="4076" spans="1:19" x14ac:dyDescent="0.25">
      <c r="A4076" t="s">
        <v>71</v>
      </c>
      <c r="B4076" t="s">
        <v>72</v>
      </c>
      <c r="C4076" t="s">
        <v>7</v>
      </c>
      <c r="D4076" t="str">
        <f t="shared" si="63"/>
        <v>INFLOWS</v>
      </c>
      <c r="E4076" t="s">
        <v>102</v>
      </c>
      <c r="F4076" t="s">
        <v>103</v>
      </c>
      <c r="G4076" t="s">
        <v>102</v>
      </c>
      <c r="H4076" t="s">
        <v>212</v>
      </c>
      <c r="I4076" t="s">
        <v>213</v>
      </c>
      <c r="J4076" t="s">
        <v>214</v>
      </c>
      <c r="K4076" t="s">
        <v>5211</v>
      </c>
      <c r="L4076" t="s">
        <v>5212</v>
      </c>
      <c r="M4076" s="17">
        <f>VLOOKUP($K4076,[1]Budget!$V:$AE,5,0)*IF($C4076="1 - Revenues",1,IF(AND($C4076="5 - Transfers",MID(I4076,15,1)="4"),1,-1))</f>
        <v>0</v>
      </c>
      <c r="N4076" s="17">
        <f>VLOOKUP($K4076,[1]Budget!$V:$AE,6,0)*IF($C4076="1 - Revenues",1,IF(AND($C4076="5 - Transfers",MID(J4076,15,1)="4"),1,-1))</f>
        <v>0</v>
      </c>
      <c r="O4076" s="17">
        <f>IFERROR(IF(RIGHT(LEFT(K4076,15),1)="4",VLOOKUP(K4076,'[1]Budget Worksheet'!A:B,2,0),-1*VLOOKUP(K4076,'[1]Budget Worksheet'!A:B,2,0)),0)</f>
        <v>0</v>
      </c>
      <c r="P4076" s="17">
        <f>VLOOKUP($K4076,[1]Budget!$V:$AE,8,0)*IF($C4076="1 - Revenues",1,IF(AND($C4076="5 - Transfers",MID($K4076,15,1)="4"),1,-1))</f>
        <v>0</v>
      </c>
      <c r="Q4076" s="17">
        <f>VLOOKUP($K4076,[1]Budget!$V:$AE,10,0)*IF($C4076="1 - Revenues",1,IF(AND($C4076="5 - Transfers",MID(K4076,15,1)="4"),1,-1))</f>
        <v>0</v>
      </c>
      <c r="S4076" s="18" t="b">
        <f>IF(LEFT(C4076,1)="1",1,-1)*SUMIF([1]Budget!V:V,'Budget Worksheet for Pivot Tabl'!K4076,[1]Budget!AC:AC)=P4076</f>
        <v>1</v>
      </c>
    </row>
    <row r="4077" spans="1:19" x14ac:dyDescent="0.25">
      <c r="A4077" t="s">
        <v>71</v>
      </c>
      <c r="B4077" t="s">
        <v>72</v>
      </c>
      <c r="C4077" t="s">
        <v>11</v>
      </c>
      <c r="D4077" t="str">
        <f t="shared" si="63"/>
        <v>OUTFLOWS</v>
      </c>
      <c r="E4077" t="s">
        <v>102</v>
      </c>
      <c r="F4077" t="s">
        <v>103</v>
      </c>
      <c r="G4077" t="s">
        <v>102</v>
      </c>
      <c r="H4077" t="s">
        <v>212</v>
      </c>
      <c r="I4077" t="s">
        <v>213</v>
      </c>
      <c r="J4077" t="s">
        <v>214</v>
      </c>
      <c r="K4077" t="s">
        <v>5213</v>
      </c>
      <c r="L4077" t="s">
        <v>2200</v>
      </c>
      <c r="M4077" s="17">
        <f>VLOOKUP($K4077,[1]Budget!$V:$AE,5,0)*IF($C4077="1 - Revenues",1,IF(AND($C4077="5 - Transfers",MID(I4077,15,1)="4"),1,-1))</f>
        <v>-150000</v>
      </c>
      <c r="N4077" s="17">
        <f>VLOOKUP($K4077,[1]Budget!$V:$AE,6,0)*IF($C4077="1 - Revenues",1,IF(AND($C4077="5 - Transfers",MID(J4077,15,1)="4"),1,-1))</f>
        <v>-150000</v>
      </c>
      <c r="O4077" s="17">
        <f>IFERROR(IF(RIGHT(LEFT(K4077,15),1)="4",VLOOKUP(K4077,'[1]Budget Worksheet'!A:B,2,0),-1*VLOOKUP(K4077,'[1]Budget Worksheet'!A:B,2,0)),0)</f>
        <v>143816</v>
      </c>
      <c r="P4077" s="17">
        <f>VLOOKUP($K4077,[1]Budget!$V:$AE,8,0)*IF($C4077="1 - Revenues",1,IF(AND($C4077="5 - Transfers",MID($K4077,15,1)="4"),1,-1))</f>
        <v>143816</v>
      </c>
      <c r="Q4077" s="17">
        <f>VLOOKUP($K4077,[1]Budget!$V:$AE,10,0)*IF($C4077="1 - Revenues",1,IF(AND($C4077="5 - Transfers",MID(K4077,15,1)="4"),1,-1))</f>
        <v>0</v>
      </c>
      <c r="S4077" s="18" t="b">
        <f>IF(LEFT(C4077,1)="1",1,-1)*SUMIF([1]Budget!V:V,'Budget Worksheet for Pivot Tabl'!K4077,[1]Budget!AC:AC)=P4077</f>
        <v>0</v>
      </c>
    </row>
    <row r="4078" spans="1:19" x14ac:dyDescent="0.25">
      <c r="A4078" t="s">
        <v>71</v>
      </c>
      <c r="B4078" t="s">
        <v>72</v>
      </c>
      <c r="C4078" t="s">
        <v>7</v>
      </c>
      <c r="D4078" t="str">
        <f t="shared" si="63"/>
        <v>INFLOWS</v>
      </c>
      <c r="E4078" t="s">
        <v>112</v>
      </c>
      <c r="F4078" t="s">
        <v>113</v>
      </c>
      <c r="G4078" t="s">
        <v>5214</v>
      </c>
      <c r="H4078" t="s">
        <v>5215</v>
      </c>
      <c r="I4078" t="s">
        <v>325</v>
      </c>
      <c r="J4078" t="s">
        <v>326</v>
      </c>
      <c r="K4078" t="s">
        <v>5216</v>
      </c>
      <c r="L4078" t="s">
        <v>5217</v>
      </c>
      <c r="M4078" s="17">
        <f>VLOOKUP($K4078,[1]Budget!$V:$AE,5,0)*IF($C4078="1 - Revenues",1,IF(AND($C4078="5 - Transfers",MID(I4078,15,1)="4"),1,-1))</f>
        <v>914000</v>
      </c>
      <c r="N4078" s="17">
        <f>VLOOKUP($K4078,[1]Budget!$V:$AE,6,0)*IF($C4078="1 - Revenues",1,IF(AND($C4078="5 - Transfers",MID(J4078,15,1)="4"),1,-1))</f>
        <v>1417000</v>
      </c>
      <c r="O4078" s="17">
        <f>IFERROR(IF(RIGHT(LEFT(K4078,15),1)="4",VLOOKUP(K4078,'[1]Budget Worksheet'!A:B,2,0),-1*VLOOKUP(K4078,'[1]Budget Worksheet'!A:B,2,0)),0)</f>
        <v>850000</v>
      </c>
      <c r="P4078" s="17">
        <f>VLOOKUP($K4078,[1]Budget!$V:$AE,8,0)*IF($C4078="1 - Revenues",1,IF(AND($C4078="5 - Transfers",MID($K4078,15,1)="4"),1,-1))</f>
        <v>1400000</v>
      </c>
      <c r="Q4078" s="17">
        <f>VLOOKUP($K4078,[1]Budget!$V:$AE,10,0)*IF($C4078="1 - Revenues",1,IF(AND($C4078="5 - Transfers",MID(K4078,15,1)="4"),1,-1))</f>
        <v>550000</v>
      </c>
      <c r="S4078" s="18" t="b">
        <f>IF(LEFT(C4078,1)="1",1,-1)*SUMIF([1]Budget!V:V,'Budget Worksheet for Pivot Tabl'!K4078,[1]Budget!AC:AC)=P4078</f>
        <v>1</v>
      </c>
    </row>
    <row r="4079" spans="1:19" x14ac:dyDescent="0.25">
      <c r="A4079" t="s">
        <v>71</v>
      </c>
      <c r="B4079" t="s">
        <v>72</v>
      </c>
      <c r="C4079" t="s">
        <v>7</v>
      </c>
      <c r="D4079" t="str">
        <f t="shared" si="63"/>
        <v>INFLOWS</v>
      </c>
      <c r="E4079" t="s">
        <v>112</v>
      </c>
      <c r="F4079" t="s">
        <v>113</v>
      </c>
      <c r="G4079" t="s">
        <v>5214</v>
      </c>
      <c r="H4079" t="s">
        <v>5215</v>
      </c>
      <c r="I4079" t="s">
        <v>325</v>
      </c>
      <c r="J4079" t="s">
        <v>326</v>
      </c>
      <c r="K4079" t="s">
        <v>5218</v>
      </c>
      <c r="L4079" t="s">
        <v>5219</v>
      </c>
      <c r="M4079" s="17">
        <f>VLOOKUP($K4079,[1]Budget!$V:$AE,5,0)*IF($C4079="1 - Revenues",1,IF(AND($C4079="5 - Transfers",MID(I4079,15,1)="4"),1,-1))</f>
        <v>15000</v>
      </c>
      <c r="N4079" s="17">
        <f>VLOOKUP($K4079,[1]Budget!$V:$AE,6,0)*IF($C4079="1 - Revenues",1,IF(AND($C4079="5 - Transfers",MID(J4079,15,1)="4"),1,-1))</f>
        <v>35000</v>
      </c>
      <c r="O4079" s="17">
        <f>IFERROR(IF(RIGHT(LEFT(K4079,15),1)="4",VLOOKUP(K4079,'[1]Budget Worksheet'!A:B,2,0),-1*VLOOKUP(K4079,'[1]Budget Worksheet'!A:B,2,0)),0)</f>
        <v>9000</v>
      </c>
      <c r="P4079" s="17">
        <f>VLOOKUP($K4079,[1]Budget!$V:$AE,8,0)*IF($C4079="1 - Revenues",1,IF(AND($C4079="5 - Transfers",MID($K4079,15,1)="4"),1,-1))</f>
        <v>38000</v>
      </c>
      <c r="Q4079" s="17">
        <f>VLOOKUP($K4079,[1]Budget!$V:$AE,10,0)*IF($C4079="1 - Revenues",1,IF(AND($C4079="5 - Transfers",MID(K4079,15,1)="4"),1,-1))</f>
        <v>29000</v>
      </c>
      <c r="S4079" s="18" t="b">
        <f>IF(LEFT(C4079,1)="1",1,-1)*SUMIF([1]Budget!V:V,'Budget Worksheet for Pivot Tabl'!K4079,[1]Budget!AC:AC)=P4079</f>
        <v>1</v>
      </c>
    </row>
    <row r="4080" spans="1:19" x14ac:dyDescent="0.25">
      <c r="A4080" t="s">
        <v>71</v>
      </c>
      <c r="B4080" t="s">
        <v>72</v>
      </c>
      <c r="C4080" t="s">
        <v>7</v>
      </c>
      <c r="D4080" t="str">
        <f t="shared" si="63"/>
        <v>INFLOWS</v>
      </c>
      <c r="E4080" t="s">
        <v>112</v>
      </c>
      <c r="F4080" t="s">
        <v>113</v>
      </c>
      <c r="G4080" t="s">
        <v>5214</v>
      </c>
      <c r="H4080" t="s">
        <v>5215</v>
      </c>
      <c r="I4080" t="s">
        <v>325</v>
      </c>
      <c r="J4080" t="s">
        <v>326</v>
      </c>
      <c r="K4080" t="s">
        <v>5220</v>
      </c>
      <c r="L4080" t="s">
        <v>5221</v>
      </c>
      <c r="M4080" s="17">
        <f>VLOOKUP($K4080,[1]Budget!$V:$AE,5,0)*IF($C4080="1 - Revenues",1,IF(AND($C4080="5 - Transfers",MID(I4080,15,1)="4"),1,-1))</f>
        <v>47000</v>
      </c>
      <c r="N4080" s="17">
        <f>VLOOKUP($K4080,[1]Budget!$V:$AE,6,0)*IF($C4080="1 - Revenues",1,IF(AND($C4080="5 - Transfers",MID(J4080,15,1)="4"),1,-1))</f>
        <v>85000</v>
      </c>
      <c r="O4080" s="17">
        <f>IFERROR(IF(RIGHT(LEFT(K4080,15),1)="4",VLOOKUP(K4080,'[1]Budget Worksheet'!A:B,2,0),-1*VLOOKUP(K4080,'[1]Budget Worksheet'!A:B,2,0)),0)</f>
        <v>42000</v>
      </c>
      <c r="P4080" s="17">
        <f>VLOOKUP($K4080,[1]Budget!$V:$AE,8,0)*IF($C4080="1 - Revenues",1,IF(AND($C4080="5 - Transfers",MID($K4080,15,1)="4"),1,-1))</f>
        <v>80000</v>
      </c>
      <c r="Q4080" s="17">
        <f>VLOOKUP($K4080,[1]Budget!$V:$AE,10,0)*IF($C4080="1 - Revenues",1,IF(AND($C4080="5 - Transfers",MID(K4080,15,1)="4"),1,-1))</f>
        <v>38000</v>
      </c>
      <c r="S4080" s="18" t="b">
        <f>IF(LEFT(C4080,1)="1",1,-1)*SUMIF([1]Budget!V:V,'Budget Worksheet for Pivot Tabl'!K4080,[1]Budget!AC:AC)=P4080</f>
        <v>1</v>
      </c>
    </row>
    <row r="4081" spans="1:19" x14ac:dyDescent="0.25">
      <c r="A4081" t="s">
        <v>71</v>
      </c>
      <c r="B4081" t="s">
        <v>72</v>
      </c>
      <c r="C4081" t="s">
        <v>7</v>
      </c>
      <c r="D4081" t="str">
        <f t="shared" si="63"/>
        <v>INFLOWS</v>
      </c>
      <c r="E4081" t="s">
        <v>112</v>
      </c>
      <c r="F4081" t="s">
        <v>113</v>
      </c>
      <c r="G4081" t="s">
        <v>5214</v>
      </c>
      <c r="H4081" t="s">
        <v>5215</v>
      </c>
      <c r="I4081" t="s">
        <v>325</v>
      </c>
      <c r="J4081" t="s">
        <v>326</v>
      </c>
      <c r="K4081" t="s">
        <v>5222</v>
      </c>
      <c r="L4081" t="s">
        <v>5223</v>
      </c>
      <c r="M4081" s="17">
        <f>VLOOKUP($K4081,[1]Budget!$V:$AE,5,0)*IF($C4081="1 - Revenues",1,IF(AND($C4081="5 - Transfers",MID(I4081,15,1)="4"),1,-1))</f>
        <v>27000</v>
      </c>
      <c r="N4081" s="17">
        <f>VLOOKUP($K4081,[1]Budget!$V:$AE,6,0)*IF($C4081="1 - Revenues",1,IF(AND($C4081="5 - Transfers",MID(J4081,15,1)="4"),1,-1))</f>
        <v>25000</v>
      </c>
      <c r="O4081" s="17">
        <f>IFERROR(IF(RIGHT(LEFT(K4081,15),1)="4",VLOOKUP(K4081,'[1]Budget Worksheet'!A:B,2,0),-1*VLOOKUP(K4081,'[1]Budget Worksheet'!A:B,2,0)),0)</f>
        <v>26800</v>
      </c>
      <c r="P4081" s="17">
        <f>VLOOKUP($K4081,[1]Budget!$V:$AE,8,0)*IF($C4081="1 - Revenues",1,IF(AND($C4081="5 - Transfers",MID($K4081,15,1)="4"),1,-1))</f>
        <v>45000</v>
      </c>
      <c r="Q4081" s="17">
        <f>VLOOKUP($K4081,[1]Budget!$V:$AE,10,0)*IF($C4081="1 - Revenues",1,IF(AND($C4081="5 - Transfers",MID(K4081,15,1)="4"),1,-1))</f>
        <v>18200</v>
      </c>
      <c r="S4081" s="18" t="b">
        <f>IF(LEFT(C4081,1)="1",1,-1)*SUMIF([1]Budget!V:V,'Budget Worksheet for Pivot Tabl'!K4081,[1]Budget!AC:AC)=P4081</f>
        <v>1</v>
      </c>
    </row>
    <row r="4082" spans="1:19" x14ac:dyDescent="0.25">
      <c r="A4082" t="s">
        <v>71</v>
      </c>
      <c r="B4082" t="s">
        <v>72</v>
      </c>
      <c r="C4082" t="s">
        <v>7</v>
      </c>
      <c r="D4082" t="str">
        <f t="shared" si="63"/>
        <v>INFLOWS</v>
      </c>
      <c r="E4082" t="s">
        <v>112</v>
      </c>
      <c r="F4082" t="s">
        <v>113</v>
      </c>
      <c r="G4082" t="s">
        <v>5214</v>
      </c>
      <c r="H4082" t="s">
        <v>5215</v>
      </c>
      <c r="I4082" t="s">
        <v>325</v>
      </c>
      <c r="J4082" t="s">
        <v>326</v>
      </c>
      <c r="K4082" t="s">
        <v>5224</v>
      </c>
      <c r="L4082" t="s">
        <v>5225</v>
      </c>
      <c r="M4082" s="17">
        <f>VLOOKUP($K4082,[1]Budget!$V:$AE,5,0)*IF($C4082="1 - Revenues",1,IF(AND($C4082="5 - Transfers",MID(I4082,15,1)="4"),1,-1))</f>
        <v>32000</v>
      </c>
      <c r="N4082" s="17">
        <f>VLOOKUP($K4082,[1]Budget!$V:$AE,6,0)*IF($C4082="1 - Revenues",1,IF(AND($C4082="5 - Transfers",MID(J4082,15,1)="4"),1,-1))</f>
        <v>10000</v>
      </c>
      <c r="O4082" s="17">
        <f>IFERROR(IF(RIGHT(LEFT(K4082,15),1)="4",VLOOKUP(K4082,'[1]Budget Worksheet'!A:B,2,0),-1*VLOOKUP(K4082,'[1]Budget Worksheet'!A:B,2,0)),0)</f>
        <v>15000</v>
      </c>
      <c r="P4082" s="17">
        <f>VLOOKUP($K4082,[1]Budget!$V:$AE,8,0)*IF($C4082="1 - Revenues",1,IF(AND($C4082="5 - Transfers",MID($K4082,15,1)="4"),1,-1))</f>
        <v>15000</v>
      </c>
      <c r="Q4082" s="17">
        <f>VLOOKUP($K4082,[1]Budget!$V:$AE,10,0)*IF($C4082="1 - Revenues",1,IF(AND($C4082="5 - Transfers",MID(K4082,15,1)="4"),1,-1))</f>
        <v>0</v>
      </c>
      <c r="S4082" s="18" t="b">
        <f>IF(LEFT(C4082,1)="1",1,-1)*SUMIF([1]Budget!V:V,'Budget Worksheet for Pivot Tabl'!K4082,[1]Budget!AC:AC)=P4082</f>
        <v>1</v>
      </c>
    </row>
    <row r="4083" spans="1:19" x14ac:dyDescent="0.25">
      <c r="A4083" t="s">
        <v>71</v>
      </c>
      <c r="B4083" t="s">
        <v>72</v>
      </c>
      <c r="C4083" t="s">
        <v>7</v>
      </c>
      <c r="D4083" t="str">
        <f t="shared" si="63"/>
        <v>INFLOWS</v>
      </c>
      <c r="E4083" t="s">
        <v>112</v>
      </c>
      <c r="F4083" t="s">
        <v>113</v>
      </c>
      <c r="G4083" t="s">
        <v>5214</v>
      </c>
      <c r="H4083" t="s">
        <v>5215</v>
      </c>
      <c r="I4083" t="s">
        <v>325</v>
      </c>
      <c r="J4083" t="s">
        <v>326</v>
      </c>
      <c r="K4083" t="s">
        <v>5226</v>
      </c>
      <c r="L4083" t="s">
        <v>5227</v>
      </c>
      <c r="M4083" s="17">
        <f>VLOOKUP($K4083,[1]Budget!$V:$AE,5,0)*IF($C4083="1 - Revenues",1,IF(AND($C4083="5 - Transfers",MID(I4083,15,1)="4"),1,-1))</f>
        <v>0</v>
      </c>
      <c r="N4083" s="17">
        <f>VLOOKUP($K4083,[1]Budget!$V:$AE,6,0)*IF($C4083="1 - Revenues",1,IF(AND($C4083="5 - Transfers",MID(J4083,15,1)="4"),1,-1))</f>
        <v>0</v>
      </c>
      <c r="O4083" s="17">
        <f>IFERROR(IF(RIGHT(LEFT(K4083,15),1)="4",VLOOKUP(K4083,'[1]Budget Worksheet'!A:B,2,0),-1*VLOOKUP(K4083,'[1]Budget Worksheet'!A:B,2,0)),0)</f>
        <v>0</v>
      </c>
      <c r="P4083" s="17">
        <f>VLOOKUP($K4083,[1]Budget!$V:$AE,8,0)*IF($C4083="1 - Revenues",1,IF(AND($C4083="5 - Transfers",MID($K4083,15,1)="4"),1,-1))</f>
        <v>0</v>
      </c>
      <c r="Q4083" s="17">
        <f>VLOOKUP($K4083,[1]Budget!$V:$AE,10,0)*IF($C4083="1 - Revenues",1,IF(AND($C4083="5 - Transfers",MID(K4083,15,1)="4"),1,-1))</f>
        <v>0</v>
      </c>
      <c r="S4083" s="18" t="b">
        <f>IF(LEFT(C4083,1)="1",1,-1)*SUMIF([1]Budget!V:V,'Budget Worksheet for Pivot Tabl'!K4083,[1]Budget!AC:AC)=P4083</f>
        <v>1</v>
      </c>
    </row>
    <row r="4084" spans="1:19" x14ac:dyDescent="0.25">
      <c r="A4084" t="s">
        <v>71</v>
      </c>
      <c r="B4084" t="s">
        <v>72</v>
      </c>
      <c r="C4084" t="s">
        <v>7</v>
      </c>
      <c r="D4084" t="str">
        <f t="shared" si="63"/>
        <v>INFLOWS</v>
      </c>
      <c r="E4084" t="s">
        <v>112</v>
      </c>
      <c r="F4084" t="s">
        <v>113</v>
      </c>
      <c r="G4084" t="s">
        <v>5214</v>
      </c>
      <c r="H4084" t="s">
        <v>5215</v>
      </c>
      <c r="I4084" t="s">
        <v>325</v>
      </c>
      <c r="J4084" t="s">
        <v>326</v>
      </c>
      <c r="K4084" t="s">
        <v>5228</v>
      </c>
      <c r="L4084" t="s">
        <v>5229</v>
      </c>
      <c r="M4084" s="17">
        <f>VLOOKUP($K4084,[1]Budget!$V:$AE,5,0)*IF($C4084="1 - Revenues",1,IF(AND($C4084="5 - Transfers",MID(I4084,15,1)="4"),1,-1))</f>
        <v>0</v>
      </c>
      <c r="N4084" s="17">
        <f>VLOOKUP($K4084,[1]Budget!$V:$AE,6,0)*IF($C4084="1 - Revenues",1,IF(AND($C4084="5 - Transfers",MID(J4084,15,1)="4"),1,-1))</f>
        <v>0</v>
      </c>
      <c r="O4084" s="17">
        <f>IFERROR(IF(RIGHT(LEFT(K4084,15),1)="4",VLOOKUP(K4084,'[1]Budget Worksheet'!A:B,2,0),-1*VLOOKUP(K4084,'[1]Budget Worksheet'!A:B,2,0)),0)</f>
        <v>0</v>
      </c>
      <c r="P4084" s="17">
        <f>VLOOKUP($K4084,[1]Budget!$V:$AE,8,0)*IF($C4084="1 - Revenues",1,IF(AND($C4084="5 - Transfers",MID($K4084,15,1)="4"),1,-1))</f>
        <v>0</v>
      </c>
      <c r="Q4084" s="17">
        <f>VLOOKUP($K4084,[1]Budget!$V:$AE,10,0)*IF($C4084="1 - Revenues",1,IF(AND($C4084="5 - Transfers",MID(K4084,15,1)="4"),1,-1))</f>
        <v>0</v>
      </c>
      <c r="S4084" s="18" t="b">
        <f>IF(LEFT(C4084,1)="1",1,-1)*SUMIF([1]Budget!V:V,'Budget Worksheet for Pivot Tabl'!K4084,[1]Budget!AC:AC)=P4084</f>
        <v>1</v>
      </c>
    </row>
    <row r="4085" spans="1:19" x14ac:dyDescent="0.25">
      <c r="A4085" t="s">
        <v>71</v>
      </c>
      <c r="B4085" t="s">
        <v>72</v>
      </c>
      <c r="C4085" t="s">
        <v>7</v>
      </c>
      <c r="D4085" t="str">
        <f t="shared" si="63"/>
        <v>INFLOWS</v>
      </c>
      <c r="E4085" t="s">
        <v>112</v>
      </c>
      <c r="F4085" t="s">
        <v>113</v>
      </c>
      <c r="G4085" t="s">
        <v>5214</v>
      </c>
      <c r="H4085" t="s">
        <v>5215</v>
      </c>
      <c r="I4085" t="s">
        <v>325</v>
      </c>
      <c r="J4085" t="s">
        <v>326</v>
      </c>
      <c r="K4085" t="s">
        <v>5230</v>
      </c>
      <c r="L4085" t="s">
        <v>5231</v>
      </c>
      <c r="M4085" s="17">
        <f>VLOOKUP($K4085,[1]Budget!$V:$AE,5,0)*IF($C4085="1 - Revenues",1,IF(AND($C4085="5 - Transfers",MID(I4085,15,1)="4"),1,-1))</f>
        <v>9000</v>
      </c>
      <c r="N4085" s="17">
        <f>VLOOKUP($K4085,[1]Budget!$V:$AE,6,0)*IF($C4085="1 - Revenues",1,IF(AND($C4085="5 - Transfers",MID(J4085,15,1)="4"),1,-1))</f>
        <v>13000</v>
      </c>
      <c r="O4085" s="17">
        <f>IFERROR(IF(RIGHT(LEFT(K4085,15),1)="4",VLOOKUP(K4085,'[1]Budget Worksheet'!A:B,2,0),-1*VLOOKUP(K4085,'[1]Budget Worksheet'!A:B,2,0)),0)</f>
        <v>4600</v>
      </c>
      <c r="P4085" s="17">
        <f>VLOOKUP($K4085,[1]Budget!$V:$AE,8,0)*IF($C4085="1 - Revenues",1,IF(AND($C4085="5 - Transfers",MID($K4085,15,1)="4"),1,-1))</f>
        <v>12000</v>
      </c>
      <c r="Q4085" s="17">
        <f>VLOOKUP($K4085,[1]Budget!$V:$AE,10,0)*IF($C4085="1 - Revenues",1,IF(AND($C4085="5 - Transfers",MID(K4085,15,1)="4"),1,-1))</f>
        <v>7400</v>
      </c>
      <c r="S4085" s="18" t="b">
        <f>IF(LEFT(C4085,1)="1",1,-1)*SUMIF([1]Budget!V:V,'Budget Worksheet for Pivot Tabl'!K4085,[1]Budget!AC:AC)=P4085</f>
        <v>1</v>
      </c>
    </row>
    <row r="4086" spans="1:19" x14ac:dyDescent="0.25">
      <c r="A4086" t="s">
        <v>71</v>
      </c>
      <c r="B4086" t="s">
        <v>72</v>
      </c>
      <c r="C4086" t="s">
        <v>7</v>
      </c>
      <c r="D4086" t="str">
        <f t="shared" si="63"/>
        <v>INFLOWS</v>
      </c>
      <c r="E4086" t="s">
        <v>112</v>
      </c>
      <c r="F4086" t="s">
        <v>113</v>
      </c>
      <c r="G4086" t="s">
        <v>5214</v>
      </c>
      <c r="H4086" t="s">
        <v>5215</v>
      </c>
      <c r="I4086" t="s">
        <v>325</v>
      </c>
      <c r="J4086" t="s">
        <v>326</v>
      </c>
      <c r="K4086" t="s">
        <v>5232</v>
      </c>
      <c r="L4086" t="s">
        <v>5233</v>
      </c>
      <c r="M4086" s="17">
        <f>VLOOKUP($K4086,[1]Budget!$V:$AE,5,0)*IF($C4086="1 - Revenues",1,IF(AND($C4086="5 - Transfers",MID(I4086,15,1)="4"),1,-1))</f>
        <v>2000</v>
      </c>
      <c r="N4086" s="17">
        <f>VLOOKUP($K4086,[1]Budget!$V:$AE,6,0)*IF($C4086="1 - Revenues",1,IF(AND($C4086="5 - Transfers",MID(J4086,15,1)="4"),1,-1))</f>
        <v>4000</v>
      </c>
      <c r="O4086" s="17">
        <f>IFERROR(IF(RIGHT(LEFT(K4086,15),1)="4",VLOOKUP(K4086,'[1]Budget Worksheet'!A:B,2,0),-1*VLOOKUP(K4086,'[1]Budget Worksheet'!A:B,2,0)),0)</f>
        <v>1300</v>
      </c>
      <c r="P4086" s="17">
        <f>VLOOKUP($K4086,[1]Budget!$V:$AE,8,0)*IF($C4086="1 - Revenues",1,IF(AND($C4086="5 - Transfers",MID($K4086,15,1)="4"),1,-1))</f>
        <v>4000</v>
      </c>
      <c r="Q4086" s="17">
        <f>VLOOKUP($K4086,[1]Budget!$V:$AE,10,0)*IF($C4086="1 - Revenues",1,IF(AND($C4086="5 - Transfers",MID(K4086,15,1)="4"),1,-1))</f>
        <v>2700</v>
      </c>
      <c r="S4086" s="18" t="b">
        <f>IF(LEFT(C4086,1)="1",1,-1)*SUMIF([1]Budget!V:V,'Budget Worksheet for Pivot Tabl'!K4086,[1]Budget!AC:AC)=P4086</f>
        <v>1</v>
      </c>
    </row>
    <row r="4087" spans="1:19" x14ac:dyDescent="0.25">
      <c r="A4087" t="s">
        <v>71</v>
      </c>
      <c r="B4087" t="s">
        <v>72</v>
      </c>
      <c r="C4087" t="s">
        <v>7</v>
      </c>
      <c r="D4087" t="str">
        <f t="shared" si="63"/>
        <v>INFLOWS</v>
      </c>
      <c r="E4087" t="s">
        <v>112</v>
      </c>
      <c r="F4087" t="s">
        <v>113</v>
      </c>
      <c r="G4087" t="s">
        <v>5214</v>
      </c>
      <c r="H4087" t="s">
        <v>5215</v>
      </c>
      <c r="I4087" t="s">
        <v>325</v>
      </c>
      <c r="J4087" t="s">
        <v>326</v>
      </c>
      <c r="K4087" t="s">
        <v>5234</v>
      </c>
      <c r="L4087" t="s">
        <v>5235</v>
      </c>
      <c r="M4087" s="17">
        <f>VLOOKUP($K4087,[1]Budget!$V:$AE,5,0)*IF($C4087="1 - Revenues",1,IF(AND($C4087="5 - Transfers",MID(I4087,15,1)="4"),1,-1))</f>
        <v>1000</v>
      </c>
      <c r="N4087" s="17">
        <f>VLOOKUP($K4087,[1]Budget!$V:$AE,6,0)*IF($C4087="1 - Revenues",1,IF(AND($C4087="5 - Transfers",MID(J4087,15,1)="4"),1,-1))</f>
        <v>1000</v>
      </c>
      <c r="O4087" s="17">
        <f>IFERROR(IF(RIGHT(LEFT(K4087,15),1)="4",VLOOKUP(K4087,'[1]Budget Worksheet'!A:B,2,0),-1*VLOOKUP(K4087,'[1]Budget Worksheet'!A:B,2,0)),0)</f>
        <v>500</v>
      </c>
      <c r="P4087" s="17">
        <f>VLOOKUP($K4087,[1]Budget!$V:$AE,8,0)*IF($C4087="1 - Revenues",1,IF(AND($C4087="5 - Transfers",MID($K4087,15,1)="4"),1,-1))</f>
        <v>1000</v>
      </c>
      <c r="Q4087" s="17">
        <f>VLOOKUP($K4087,[1]Budget!$V:$AE,10,0)*IF($C4087="1 - Revenues",1,IF(AND($C4087="5 - Transfers",MID(K4087,15,1)="4"),1,-1))</f>
        <v>500</v>
      </c>
      <c r="S4087" s="18" t="b">
        <f>IF(LEFT(C4087,1)="1",1,-1)*SUMIF([1]Budget!V:V,'Budget Worksheet for Pivot Tabl'!K4087,[1]Budget!AC:AC)=P4087</f>
        <v>1</v>
      </c>
    </row>
    <row r="4088" spans="1:19" x14ac:dyDescent="0.25">
      <c r="A4088" t="s">
        <v>71</v>
      </c>
      <c r="B4088" t="s">
        <v>72</v>
      </c>
      <c r="C4088" t="s">
        <v>7</v>
      </c>
      <c r="D4088" t="str">
        <f t="shared" si="63"/>
        <v>INFLOWS</v>
      </c>
      <c r="E4088" t="s">
        <v>112</v>
      </c>
      <c r="F4088" t="s">
        <v>113</v>
      </c>
      <c r="G4088" t="s">
        <v>5214</v>
      </c>
      <c r="H4088" t="s">
        <v>5215</v>
      </c>
      <c r="I4088" t="s">
        <v>325</v>
      </c>
      <c r="J4088" t="s">
        <v>326</v>
      </c>
      <c r="K4088" t="s">
        <v>5236</v>
      </c>
      <c r="L4088" t="s">
        <v>2587</v>
      </c>
      <c r="M4088" s="17">
        <f>VLOOKUP($K4088,[1]Budget!$V:$AE,5,0)*IF($C4088="1 - Revenues",1,IF(AND($C4088="5 - Transfers",MID(I4088,15,1)="4"),1,-1))</f>
        <v>0</v>
      </c>
      <c r="N4088" s="17">
        <f>VLOOKUP($K4088,[1]Budget!$V:$AE,6,0)*IF($C4088="1 - Revenues",1,IF(AND($C4088="5 - Transfers",MID(J4088,15,1)="4"),1,-1))</f>
        <v>0</v>
      </c>
      <c r="O4088" s="17">
        <f>IFERROR(IF(RIGHT(LEFT(K4088,15),1)="4",VLOOKUP(K4088,'[1]Budget Worksheet'!A:B,2,0),-1*VLOOKUP(K4088,'[1]Budget Worksheet'!A:B,2,0)),0)</f>
        <v>0</v>
      </c>
      <c r="P4088" s="17">
        <f>VLOOKUP($K4088,[1]Budget!$V:$AE,8,0)*IF($C4088="1 - Revenues",1,IF(AND($C4088="5 - Transfers",MID($K4088,15,1)="4"),1,-1))</f>
        <v>0</v>
      </c>
      <c r="Q4088" s="17">
        <f>VLOOKUP($K4088,[1]Budget!$V:$AE,10,0)*IF($C4088="1 - Revenues",1,IF(AND($C4088="5 - Transfers",MID(K4088,15,1)="4"),1,-1))</f>
        <v>0</v>
      </c>
      <c r="S4088" s="18" t="b">
        <f>IF(LEFT(C4088,1)="1",1,-1)*SUMIF([1]Budget!V:V,'Budget Worksheet for Pivot Tabl'!K4088,[1]Budget!AC:AC)=P4088</f>
        <v>1</v>
      </c>
    </row>
    <row r="4089" spans="1:19" x14ac:dyDescent="0.25">
      <c r="A4089" t="s">
        <v>71</v>
      </c>
      <c r="B4089" t="s">
        <v>72</v>
      </c>
      <c r="C4089" t="s">
        <v>7</v>
      </c>
      <c r="D4089" t="str">
        <f t="shared" si="63"/>
        <v>INFLOWS</v>
      </c>
      <c r="E4089" t="s">
        <v>112</v>
      </c>
      <c r="F4089" t="s">
        <v>113</v>
      </c>
      <c r="G4089" t="s">
        <v>5214</v>
      </c>
      <c r="H4089" t="s">
        <v>5215</v>
      </c>
      <c r="I4089" t="s">
        <v>325</v>
      </c>
      <c r="J4089" t="s">
        <v>326</v>
      </c>
      <c r="K4089" t="s">
        <v>5237</v>
      </c>
      <c r="L4089" t="s">
        <v>306</v>
      </c>
      <c r="M4089" s="17">
        <f>VLOOKUP($K4089,[1]Budget!$V:$AE,5,0)*IF($C4089="1 - Revenues",1,IF(AND($C4089="5 - Transfers",MID(I4089,15,1)="4"),1,-1))</f>
        <v>23000</v>
      </c>
      <c r="N4089" s="17">
        <f>VLOOKUP($K4089,[1]Budget!$V:$AE,6,0)*IF($C4089="1 - Revenues",1,IF(AND($C4089="5 - Transfers",MID(J4089,15,1)="4"),1,-1))</f>
        <v>30000</v>
      </c>
      <c r="O4089" s="17">
        <f>IFERROR(IF(RIGHT(LEFT(K4089,15),1)="4",VLOOKUP(K4089,'[1]Budget Worksheet'!A:B,2,0),-1*VLOOKUP(K4089,'[1]Budget Worksheet'!A:B,2,0)),0)</f>
        <v>20000</v>
      </c>
      <c r="P4089" s="17">
        <f>VLOOKUP($K4089,[1]Budget!$V:$AE,8,0)*IF($C4089="1 - Revenues",1,IF(AND($C4089="5 - Transfers",MID($K4089,15,1)="4"),1,-1))</f>
        <v>30000</v>
      </c>
      <c r="Q4089" s="17">
        <f>VLOOKUP($K4089,[1]Budget!$V:$AE,10,0)*IF($C4089="1 - Revenues",1,IF(AND($C4089="5 - Transfers",MID(K4089,15,1)="4"),1,-1))</f>
        <v>10000</v>
      </c>
      <c r="S4089" s="18" t="b">
        <f>IF(LEFT(C4089,1)="1",1,-1)*SUMIF([1]Budget!V:V,'Budget Worksheet for Pivot Tabl'!K4089,[1]Budget!AC:AC)=P4089</f>
        <v>1</v>
      </c>
    </row>
    <row r="4090" spans="1:19" x14ac:dyDescent="0.25">
      <c r="A4090" t="s">
        <v>71</v>
      </c>
      <c r="B4090" t="s">
        <v>72</v>
      </c>
      <c r="C4090" t="s">
        <v>7</v>
      </c>
      <c r="D4090" t="str">
        <f t="shared" si="63"/>
        <v>INFLOWS</v>
      </c>
      <c r="E4090" t="s">
        <v>112</v>
      </c>
      <c r="F4090" t="s">
        <v>113</v>
      </c>
      <c r="G4090" t="s">
        <v>5214</v>
      </c>
      <c r="H4090" t="s">
        <v>5215</v>
      </c>
      <c r="I4090" t="s">
        <v>325</v>
      </c>
      <c r="J4090" t="s">
        <v>326</v>
      </c>
      <c r="K4090" t="s">
        <v>5238</v>
      </c>
      <c r="L4090" t="s">
        <v>314</v>
      </c>
      <c r="M4090" s="17">
        <f>VLOOKUP($K4090,[1]Budget!$V:$AE,5,0)*IF($C4090="1 - Revenues",1,IF(AND($C4090="5 - Transfers",MID(I4090,15,1)="4"),1,-1))</f>
        <v>3000</v>
      </c>
      <c r="N4090" s="17">
        <f>VLOOKUP($K4090,[1]Budget!$V:$AE,6,0)*IF($C4090="1 - Revenues",1,IF(AND($C4090="5 - Transfers",MID(J4090,15,1)="4"),1,-1))</f>
        <v>0</v>
      </c>
      <c r="O4090" s="17">
        <f>IFERROR(IF(RIGHT(LEFT(K4090,15),1)="4",VLOOKUP(K4090,'[1]Budget Worksheet'!A:B,2,0),-1*VLOOKUP(K4090,'[1]Budget Worksheet'!A:B,2,0)),0)</f>
        <v>0</v>
      </c>
      <c r="P4090" s="17">
        <f>VLOOKUP($K4090,[1]Budget!$V:$AE,8,0)*IF($C4090="1 - Revenues",1,IF(AND($C4090="5 - Transfers",MID($K4090,15,1)="4"),1,-1))</f>
        <v>0</v>
      </c>
      <c r="Q4090" s="17">
        <f>VLOOKUP($K4090,[1]Budget!$V:$AE,10,0)*IF($C4090="1 - Revenues",1,IF(AND($C4090="5 - Transfers",MID(K4090,15,1)="4"),1,-1))</f>
        <v>0</v>
      </c>
      <c r="S4090" s="18" t="b">
        <f>IF(LEFT(C4090,1)="1",1,-1)*SUMIF([1]Budget!V:V,'Budget Worksheet for Pivot Tabl'!K4090,[1]Budget!AC:AC)=P4090</f>
        <v>1</v>
      </c>
    </row>
    <row r="4091" spans="1:19" x14ac:dyDescent="0.25">
      <c r="A4091" t="s">
        <v>71</v>
      </c>
      <c r="B4091" t="s">
        <v>72</v>
      </c>
      <c r="C4091" t="s">
        <v>9</v>
      </c>
      <c r="D4091" t="str">
        <f t="shared" si="63"/>
        <v>OUTFLOWS</v>
      </c>
      <c r="E4091" t="s">
        <v>102</v>
      </c>
      <c r="F4091" t="s">
        <v>103</v>
      </c>
      <c r="G4091" t="s">
        <v>102</v>
      </c>
      <c r="H4091" t="s">
        <v>212</v>
      </c>
      <c r="I4091" t="s">
        <v>213</v>
      </c>
      <c r="J4091" t="s">
        <v>214</v>
      </c>
      <c r="K4091" t="s">
        <v>5239</v>
      </c>
      <c r="L4091" t="s">
        <v>5240</v>
      </c>
      <c r="M4091" s="17">
        <f>VLOOKUP($K4091,[1]Budget!$V:$AE,5,0)*IF($C4091="1 - Revenues",1,IF(AND($C4091="5 - Transfers",MID(I4091,15,1)="4"),1,-1))</f>
        <v>-9000</v>
      </c>
      <c r="N4091" s="17">
        <f>VLOOKUP($K4091,[1]Budget!$V:$AE,6,0)*IF($C4091="1 - Revenues",1,IF(AND($C4091="5 - Transfers",MID(J4091,15,1)="4"),1,-1))</f>
        <v>0</v>
      </c>
      <c r="O4091" s="17">
        <f>IFERROR(IF(RIGHT(LEFT(K4091,15),1)="4",VLOOKUP(K4091,'[1]Budget Worksheet'!A:B,2,0),-1*VLOOKUP(K4091,'[1]Budget Worksheet'!A:B,2,0)),0)</f>
        <v>0</v>
      </c>
      <c r="P4091" s="17">
        <f>VLOOKUP($K4091,[1]Budget!$V:$AE,8,0)*IF($C4091="1 - Revenues",1,IF(AND($C4091="5 - Transfers",MID($K4091,15,1)="4"),1,-1))</f>
        <v>0</v>
      </c>
      <c r="Q4091" s="17">
        <f>VLOOKUP($K4091,[1]Budget!$V:$AE,10,0)*IF($C4091="1 - Revenues",1,IF(AND($C4091="5 - Transfers",MID(K4091,15,1)="4"),1,-1))</f>
        <v>0</v>
      </c>
      <c r="S4091" s="18" t="b">
        <f>IF(LEFT(C4091,1)="1",1,-1)*SUMIF([1]Budget!V:V,'Budget Worksheet for Pivot Tabl'!K4091,[1]Budget!AC:AC)=P4091</f>
        <v>1</v>
      </c>
    </row>
    <row r="4092" spans="1:19" x14ac:dyDescent="0.25">
      <c r="A4092" t="s">
        <v>71</v>
      </c>
      <c r="B4092" t="s">
        <v>72</v>
      </c>
      <c r="C4092" t="s">
        <v>9</v>
      </c>
      <c r="D4092" t="str">
        <f t="shared" si="63"/>
        <v>OUTFLOWS</v>
      </c>
      <c r="E4092" t="s">
        <v>102</v>
      </c>
      <c r="F4092" t="s">
        <v>103</v>
      </c>
      <c r="G4092" t="s">
        <v>102</v>
      </c>
      <c r="H4092" t="s">
        <v>212</v>
      </c>
      <c r="I4092" t="s">
        <v>213</v>
      </c>
      <c r="J4092" t="s">
        <v>214</v>
      </c>
      <c r="K4092" t="s">
        <v>5241</v>
      </c>
      <c r="L4092" t="s">
        <v>5242</v>
      </c>
      <c r="M4092" s="17">
        <f>VLOOKUP($K4092,[1]Budget!$V:$AE,5,0)*IF($C4092="1 - Revenues",1,IF(AND($C4092="5 - Transfers",MID(I4092,15,1)="4"),1,-1))</f>
        <v>-25000</v>
      </c>
      <c r="N4092" s="17">
        <f>VLOOKUP($K4092,[1]Budget!$V:$AE,6,0)*IF($C4092="1 - Revenues",1,IF(AND($C4092="5 - Transfers",MID(J4092,15,1)="4"),1,-1))</f>
        <v>0</v>
      </c>
      <c r="O4092" s="17">
        <f>IFERROR(IF(RIGHT(LEFT(K4092,15),1)="4",VLOOKUP(K4092,'[1]Budget Worksheet'!A:B,2,0),-1*VLOOKUP(K4092,'[1]Budget Worksheet'!A:B,2,0)),0)</f>
        <v>0</v>
      </c>
      <c r="P4092" s="17">
        <f>VLOOKUP($K4092,[1]Budget!$V:$AE,8,0)*IF($C4092="1 - Revenues",1,IF(AND($C4092="5 - Transfers",MID($K4092,15,1)="4"),1,-1))</f>
        <v>0</v>
      </c>
      <c r="Q4092" s="17">
        <f>VLOOKUP($K4092,[1]Budget!$V:$AE,10,0)*IF($C4092="1 - Revenues",1,IF(AND($C4092="5 - Transfers",MID(K4092,15,1)="4"),1,-1))</f>
        <v>0</v>
      </c>
      <c r="S4092" s="18" t="b">
        <f>IF(LEFT(C4092,1)="1",1,-1)*SUMIF([1]Budget!V:V,'Budget Worksheet for Pivot Tabl'!K4092,[1]Budget!AC:AC)=P4092</f>
        <v>1</v>
      </c>
    </row>
    <row r="4093" spans="1:19" x14ac:dyDescent="0.25">
      <c r="A4093" t="s">
        <v>71</v>
      </c>
      <c r="B4093" t="s">
        <v>72</v>
      </c>
      <c r="C4093" t="s">
        <v>9</v>
      </c>
      <c r="D4093" t="str">
        <f t="shared" si="63"/>
        <v>OUTFLOWS</v>
      </c>
      <c r="E4093" t="s">
        <v>102</v>
      </c>
      <c r="F4093" t="s">
        <v>103</v>
      </c>
      <c r="G4093" t="s">
        <v>102</v>
      </c>
      <c r="H4093" t="s">
        <v>212</v>
      </c>
      <c r="I4093" t="s">
        <v>213</v>
      </c>
      <c r="J4093" t="s">
        <v>214</v>
      </c>
      <c r="K4093" t="s">
        <v>5243</v>
      </c>
      <c r="L4093" t="s">
        <v>5244</v>
      </c>
      <c r="M4093" s="17">
        <f>VLOOKUP($K4093,[1]Budget!$V:$AE,5,0)*IF($C4093="1 - Revenues",1,IF(AND($C4093="5 - Transfers",MID(I4093,15,1)="4"),1,-1))</f>
        <v>-19000</v>
      </c>
      <c r="N4093" s="17">
        <f>VLOOKUP($K4093,[1]Budget!$V:$AE,6,0)*IF($C4093="1 - Revenues",1,IF(AND($C4093="5 - Transfers",MID(J4093,15,1)="4"),1,-1))</f>
        <v>0</v>
      </c>
      <c r="O4093" s="17">
        <f>IFERROR(IF(RIGHT(LEFT(K4093,15),1)="4",VLOOKUP(K4093,'[1]Budget Worksheet'!A:B,2,0),-1*VLOOKUP(K4093,'[1]Budget Worksheet'!A:B,2,0)),0)</f>
        <v>0</v>
      </c>
      <c r="P4093" s="17">
        <f>VLOOKUP($K4093,[1]Budget!$V:$AE,8,0)*IF($C4093="1 - Revenues",1,IF(AND($C4093="5 - Transfers",MID($K4093,15,1)="4"),1,-1))</f>
        <v>0</v>
      </c>
      <c r="Q4093" s="17">
        <f>VLOOKUP($K4093,[1]Budget!$V:$AE,10,0)*IF($C4093="1 - Revenues",1,IF(AND($C4093="5 - Transfers",MID(K4093,15,1)="4"),1,-1))</f>
        <v>0</v>
      </c>
      <c r="S4093" s="18" t="b">
        <f>IF(LEFT(C4093,1)="1",1,-1)*SUMIF([1]Budget!V:V,'Budget Worksheet for Pivot Tabl'!K4093,[1]Budget!AC:AC)=P4093</f>
        <v>1</v>
      </c>
    </row>
    <row r="4094" spans="1:19" x14ac:dyDescent="0.25">
      <c r="A4094" t="s">
        <v>71</v>
      </c>
      <c r="B4094" t="s">
        <v>72</v>
      </c>
      <c r="C4094" t="s">
        <v>9</v>
      </c>
      <c r="D4094" t="str">
        <f t="shared" si="63"/>
        <v>OUTFLOWS</v>
      </c>
      <c r="E4094" t="s">
        <v>102</v>
      </c>
      <c r="F4094" t="s">
        <v>103</v>
      </c>
      <c r="G4094" t="s">
        <v>102</v>
      </c>
      <c r="H4094" t="s">
        <v>212</v>
      </c>
      <c r="I4094" t="s">
        <v>213</v>
      </c>
      <c r="J4094" t="s">
        <v>214</v>
      </c>
      <c r="K4094" t="s">
        <v>5245</v>
      </c>
      <c r="L4094" t="s">
        <v>5246</v>
      </c>
      <c r="M4094" s="17">
        <f>VLOOKUP($K4094,[1]Budget!$V:$AE,5,0)*IF($C4094="1 - Revenues",1,IF(AND($C4094="5 - Transfers",MID(I4094,15,1)="4"),1,-1))</f>
        <v>-2000</v>
      </c>
      <c r="N4094" s="17">
        <f>VLOOKUP($K4094,[1]Budget!$V:$AE,6,0)*IF($C4094="1 - Revenues",1,IF(AND($C4094="5 - Transfers",MID(J4094,15,1)="4"),1,-1))</f>
        <v>0</v>
      </c>
      <c r="O4094" s="17">
        <f>IFERROR(IF(RIGHT(LEFT(K4094,15),1)="4",VLOOKUP(K4094,'[1]Budget Worksheet'!A:B,2,0),-1*VLOOKUP(K4094,'[1]Budget Worksheet'!A:B,2,0)),0)</f>
        <v>0</v>
      </c>
      <c r="P4094" s="17">
        <f>VLOOKUP($K4094,[1]Budget!$V:$AE,8,0)*IF($C4094="1 - Revenues",1,IF(AND($C4094="5 - Transfers",MID($K4094,15,1)="4"),1,-1))</f>
        <v>0</v>
      </c>
      <c r="Q4094" s="17">
        <f>VLOOKUP($K4094,[1]Budget!$V:$AE,10,0)*IF($C4094="1 - Revenues",1,IF(AND($C4094="5 - Transfers",MID(K4094,15,1)="4"),1,-1))</f>
        <v>0</v>
      </c>
      <c r="S4094" s="18" t="b">
        <f>IF(LEFT(C4094,1)="1",1,-1)*SUMIF([1]Budget!V:V,'Budget Worksheet for Pivot Tabl'!K4094,[1]Budget!AC:AC)=P4094</f>
        <v>1</v>
      </c>
    </row>
    <row r="4095" spans="1:19" x14ac:dyDescent="0.25">
      <c r="A4095" t="s">
        <v>71</v>
      </c>
      <c r="B4095" t="s">
        <v>72</v>
      </c>
      <c r="C4095" t="s">
        <v>9</v>
      </c>
      <c r="D4095" t="str">
        <f t="shared" si="63"/>
        <v>OUTFLOWS</v>
      </c>
      <c r="E4095" t="s">
        <v>102</v>
      </c>
      <c r="F4095" t="s">
        <v>103</v>
      </c>
      <c r="G4095" t="s">
        <v>102</v>
      </c>
      <c r="H4095" t="s">
        <v>212</v>
      </c>
      <c r="I4095" t="s">
        <v>213</v>
      </c>
      <c r="J4095" t="s">
        <v>214</v>
      </c>
      <c r="K4095" t="s">
        <v>5247</v>
      </c>
      <c r="L4095" t="s">
        <v>5248</v>
      </c>
      <c r="M4095" s="17">
        <f>VLOOKUP($K4095,[1]Budget!$V:$AE,5,0)*IF($C4095="1 - Revenues",1,IF(AND($C4095="5 - Transfers",MID(I4095,15,1)="4"),1,-1))</f>
        <v>-5000</v>
      </c>
      <c r="N4095" s="17">
        <f>VLOOKUP($K4095,[1]Budget!$V:$AE,6,0)*IF($C4095="1 - Revenues",1,IF(AND($C4095="5 - Transfers",MID(J4095,15,1)="4"),1,-1))</f>
        <v>0</v>
      </c>
      <c r="O4095" s="17">
        <f>IFERROR(IF(RIGHT(LEFT(K4095,15),1)="4",VLOOKUP(K4095,'[1]Budget Worksheet'!A:B,2,0),-1*VLOOKUP(K4095,'[1]Budget Worksheet'!A:B,2,0)),0)</f>
        <v>0</v>
      </c>
      <c r="P4095" s="17">
        <f>VLOOKUP($K4095,[1]Budget!$V:$AE,8,0)*IF($C4095="1 - Revenues",1,IF(AND($C4095="5 - Transfers",MID($K4095,15,1)="4"),1,-1))</f>
        <v>0</v>
      </c>
      <c r="Q4095" s="17">
        <f>VLOOKUP($K4095,[1]Budget!$V:$AE,10,0)*IF($C4095="1 - Revenues",1,IF(AND($C4095="5 - Transfers",MID(K4095,15,1)="4"),1,-1))</f>
        <v>0</v>
      </c>
      <c r="S4095" s="18" t="b">
        <f>IF(LEFT(C4095,1)="1",1,-1)*SUMIF([1]Budget!V:V,'Budget Worksheet for Pivot Tabl'!K4095,[1]Budget!AC:AC)=P4095</f>
        <v>1</v>
      </c>
    </row>
    <row r="4096" spans="1:19" x14ac:dyDescent="0.25">
      <c r="A4096" t="s">
        <v>71</v>
      </c>
      <c r="B4096" t="s">
        <v>72</v>
      </c>
      <c r="C4096" t="s">
        <v>10</v>
      </c>
      <c r="D4096" t="str">
        <f t="shared" si="63"/>
        <v>OUTFLOWS</v>
      </c>
      <c r="E4096" t="s">
        <v>102</v>
      </c>
      <c r="F4096" t="s">
        <v>103</v>
      </c>
      <c r="G4096" t="s">
        <v>102</v>
      </c>
      <c r="H4096" t="s">
        <v>212</v>
      </c>
      <c r="I4096" t="s">
        <v>213</v>
      </c>
      <c r="J4096" t="s">
        <v>214</v>
      </c>
      <c r="K4096" t="s">
        <v>5249</v>
      </c>
      <c r="L4096" t="s">
        <v>1133</v>
      </c>
      <c r="M4096" s="17">
        <f>VLOOKUP($K4096,[1]Budget!$V:$AE,5,0)*IF($C4096="1 - Revenues",1,IF(AND($C4096="5 - Transfers",MID(I4096,15,1)="4"),1,-1))</f>
        <v>0</v>
      </c>
      <c r="N4096" s="17">
        <f>VLOOKUP($K4096,[1]Budget!$V:$AE,6,0)*IF($C4096="1 - Revenues",1,IF(AND($C4096="5 - Transfers",MID(J4096,15,1)="4"),1,-1))</f>
        <v>0</v>
      </c>
      <c r="O4096" s="17">
        <f>IFERROR(IF(RIGHT(LEFT(K4096,15),1)="4",VLOOKUP(K4096,'[1]Budget Worksheet'!A:B,2,0),-1*VLOOKUP(K4096,'[1]Budget Worksheet'!A:B,2,0)),0)</f>
        <v>-10000</v>
      </c>
      <c r="P4096" s="17">
        <f>VLOOKUP($K4096,[1]Budget!$V:$AE,8,0)*IF($C4096="1 - Revenues",1,IF(AND($C4096="5 - Transfers",MID($K4096,15,1)="4"),1,-1))</f>
        <v>-10000</v>
      </c>
      <c r="Q4096" s="17">
        <f>VLOOKUP($K4096,[1]Budget!$V:$AE,10,0)*IF($C4096="1 - Revenues",1,IF(AND($C4096="5 - Transfers",MID(K4096,15,1)="4"),1,-1))</f>
        <v>0</v>
      </c>
      <c r="S4096" s="18" t="b">
        <f>IF(LEFT(C4096,1)="1",1,-1)*SUMIF([1]Budget!V:V,'Budget Worksheet for Pivot Tabl'!K4096,[1]Budget!AC:AC)=P4096</f>
        <v>1</v>
      </c>
    </row>
    <row r="4097" spans="1:19" x14ac:dyDescent="0.25">
      <c r="A4097" t="s">
        <v>71</v>
      </c>
      <c r="B4097" t="s">
        <v>72</v>
      </c>
      <c r="C4097" t="s">
        <v>10</v>
      </c>
      <c r="D4097" t="str">
        <f t="shared" si="63"/>
        <v>OUTFLOWS</v>
      </c>
      <c r="E4097" t="s">
        <v>102</v>
      </c>
      <c r="F4097" t="s">
        <v>103</v>
      </c>
      <c r="G4097" t="s">
        <v>102</v>
      </c>
      <c r="H4097" t="s">
        <v>212</v>
      </c>
      <c r="I4097" t="s">
        <v>213</v>
      </c>
      <c r="J4097" t="s">
        <v>214</v>
      </c>
      <c r="K4097" t="s">
        <v>5250</v>
      </c>
      <c r="L4097" t="s">
        <v>538</v>
      </c>
      <c r="M4097" s="17">
        <f>VLOOKUP($K4097,[1]Budget!$V:$AE,5,0)*IF($C4097="1 - Revenues",1,IF(AND($C4097="5 - Transfers",MID(I4097,15,1)="4"),1,-1))</f>
        <v>0</v>
      </c>
      <c r="N4097" s="17">
        <f>VLOOKUP($K4097,[1]Budget!$V:$AE,6,0)*IF($C4097="1 - Revenues",1,IF(AND($C4097="5 - Transfers",MID(J4097,15,1)="4"),1,-1))</f>
        <v>0</v>
      </c>
      <c r="O4097" s="17">
        <f>IFERROR(IF(RIGHT(LEFT(K4097,15),1)="4",VLOOKUP(K4097,'[1]Budget Worksheet'!A:B,2,0),-1*VLOOKUP(K4097,'[1]Budget Worksheet'!A:B,2,0)),0)</f>
        <v>-127000</v>
      </c>
      <c r="P4097" s="17">
        <f>VLOOKUP($K4097,[1]Budget!$V:$AE,8,0)*IF($C4097="1 - Revenues",1,IF(AND($C4097="5 - Transfers",MID($K4097,15,1)="4"),1,-1))</f>
        <v>-127000</v>
      </c>
      <c r="Q4097" s="17">
        <f>VLOOKUP($K4097,[1]Budget!$V:$AE,10,0)*IF($C4097="1 - Revenues",1,IF(AND($C4097="5 - Transfers",MID(K4097,15,1)="4"),1,-1))</f>
        <v>0</v>
      </c>
      <c r="S4097" s="18" t="b">
        <f>IF(LEFT(C4097,1)="1",1,-1)*SUMIF([1]Budget!V:V,'Budget Worksheet for Pivot Tabl'!K4097,[1]Budget!AC:AC)=P4097</f>
        <v>1</v>
      </c>
    </row>
    <row r="4098" spans="1:19" x14ac:dyDescent="0.25">
      <c r="A4098" t="s">
        <v>71</v>
      </c>
      <c r="B4098" t="s">
        <v>72</v>
      </c>
      <c r="C4098" t="s">
        <v>10</v>
      </c>
      <c r="D4098" t="str">
        <f t="shared" si="63"/>
        <v>OUTFLOWS</v>
      </c>
      <c r="E4098" t="s">
        <v>102</v>
      </c>
      <c r="F4098" t="s">
        <v>103</v>
      </c>
      <c r="G4098" t="s">
        <v>102</v>
      </c>
      <c r="H4098" t="s">
        <v>212</v>
      </c>
      <c r="I4098" t="s">
        <v>213</v>
      </c>
      <c r="J4098" t="s">
        <v>214</v>
      </c>
      <c r="K4098" t="s">
        <v>5251</v>
      </c>
      <c r="L4098" t="s">
        <v>1753</v>
      </c>
      <c r="M4098" s="17">
        <f>VLOOKUP($K4098,[1]Budget!$V:$AE,5,0)*IF($C4098="1 - Revenues",1,IF(AND($C4098="5 - Transfers",MID(I4098,15,1)="4"),1,-1))</f>
        <v>0</v>
      </c>
      <c r="N4098" s="17">
        <f>VLOOKUP($K4098,[1]Budget!$V:$AE,6,0)*IF($C4098="1 - Revenues",1,IF(AND($C4098="5 - Transfers",MID(J4098,15,1)="4"),1,-1))</f>
        <v>-14000</v>
      </c>
      <c r="O4098" s="17">
        <f>IFERROR(IF(RIGHT(LEFT(K4098,15),1)="4",VLOOKUP(K4098,'[1]Budget Worksheet'!A:B,2,0),-1*VLOOKUP(K4098,'[1]Budget Worksheet'!A:B,2,0)),0)</f>
        <v>0</v>
      </c>
      <c r="P4098" s="17">
        <f>VLOOKUP($K4098,[1]Budget!$V:$AE,8,0)*IF($C4098="1 - Revenues",1,IF(AND($C4098="5 - Transfers",MID($K4098,15,1)="4"),1,-1))</f>
        <v>0</v>
      </c>
      <c r="Q4098" s="17">
        <f>VLOOKUP($K4098,[1]Budget!$V:$AE,10,0)*IF($C4098="1 - Revenues",1,IF(AND($C4098="5 - Transfers",MID(K4098,15,1)="4"),1,-1))</f>
        <v>0</v>
      </c>
      <c r="S4098" s="18" t="b">
        <f>IF(LEFT(C4098,1)="1",1,-1)*SUMIF([1]Budget!V:V,'Budget Worksheet for Pivot Tabl'!K4098,[1]Budget!AC:AC)=P4098</f>
        <v>1</v>
      </c>
    </row>
    <row r="4099" spans="1:19" x14ac:dyDescent="0.25">
      <c r="A4099" t="s">
        <v>71</v>
      </c>
      <c r="B4099" t="s">
        <v>72</v>
      </c>
      <c r="C4099" t="s">
        <v>10</v>
      </c>
      <c r="D4099" t="str">
        <f t="shared" ref="D4099:D4162" si="64">IF(C4099="1 - Revenues","INFLOWS","OUTFLOWS")</f>
        <v>OUTFLOWS</v>
      </c>
      <c r="E4099" t="s">
        <v>102</v>
      </c>
      <c r="F4099" t="s">
        <v>103</v>
      </c>
      <c r="G4099" t="s">
        <v>102</v>
      </c>
      <c r="H4099" t="s">
        <v>212</v>
      </c>
      <c r="I4099" t="s">
        <v>213</v>
      </c>
      <c r="J4099" t="s">
        <v>214</v>
      </c>
      <c r="K4099" t="s">
        <v>5252</v>
      </c>
      <c r="L4099" t="s">
        <v>5253</v>
      </c>
      <c r="M4099" s="17">
        <f>VLOOKUP($K4099,[1]Budget!$V:$AE,5,0)*IF($C4099="1 - Revenues",1,IF(AND($C4099="5 - Transfers",MID(I4099,15,1)="4"),1,-1))</f>
        <v>0</v>
      </c>
      <c r="N4099" s="17">
        <f>VLOOKUP($K4099,[1]Budget!$V:$AE,6,0)*IF($C4099="1 - Revenues",1,IF(AND($C4099="5 - Transfers",MID(J4099,15,1)="4"),1,-1))</f>
        <v>0</v>
      </c>
      <c r="O4099" s="17">
        <f>IFERROR(IF(RIGHT(LEFT(K4099,15),1)="4",VLOOKUP(K4099,'[1]Budget Worksheet'!A:B,2,0),-1*VLOOKUP(K4099,'[1]Budget Worksheet'!A:B,2,0)),0)</f>
        <v>0</v>
      </c>
      <c r="P4099" s="17">
        <f>VLOOKUP($K4099,[1]Budget!$V:$AE,8,0)*IF($C4099="1 - Revenues",1,IF(AND($C4099="5 - Transfers",MID($K4099,15,1)="4"),1,-1))</f>
        <v>0</v>
      </c>
      <c r="Q4099" s="17">
        <f>VLOOKUP($K4099,[1]Budget!$V:$AE,10,0)*IF($C4099="1 - Revenues",1,IF(AND($C4099="5 - Transfers",MID(K4099,15,1)="4"),1,-1))</f>
        <v>0</v>
      </c>
      <c r="S4099" s="18" t="b">
        <f>IF(LEFT(C4099,1)="1",1,-1)*SUMIF([1]Budget!V:V,'Budget Worksheet for Pivot Tabl'!K4099,[1]Budget!AC:AC)=P4099</f>
        <v>1</v>
      </c>
    </row>
    <row r="4100" spans="1:19" x14ac:dyDescent="0.25">
      <c r="A4100" t="s">
        <v>71</v>
      </c>
      <c r="B4100" t="s">
        <v>72</v>
      </c>
      <c r="C4100" t="s">
        <v>10</v>
      </c>
      <c r="D4100" t="str">
        <f t="shared" si="64"/>
        <v>OUTFLOWS</v>
      </c>
      <c r="E4100" t="s">
        <v>102</v>
      </c>
      <c r="F4100" t="s">
        <v>103</v>
      </c>
      <c r="G4100" t="s">
        <v>102</v>
      </c>
      <c r="H4100" t="s">
        <v>212</v>
      </c>
      <c r="I4100" t="s">
        <v>213</v>
      </c>
      <c r="J4100" t="s">
        <v>214</v>
      </c>
      <c r="K4100" t="s">
        <v>5254</v>
      </c>
      <c r="L4100" t="s">
        <v>1657</v>
      </c>
      <c r="M4100" s="17">
        <f>VLOOKUP($K4100,[1]Budget!$V:$AE,5,0)*IF($C4100="1 - Revenues",1,IF(AND($C4100="5 - Transfers",MID(I4100,15,1)="4"),1,-1))</f>
        <v>0</v>
      </c>
      <c r="N4100" s="17">
        <f>VLOOKUP($K4100,[1]Budget!$V:$AE,6,0)*IF($C4100="1 - Revenues",1,IF(AND($C4100="5 - Transfers",MID(J4100,15,1)="4"),1,-1))</f>
        <v>0</v>
      </c>
      <c r="O4100" s="17">
        <f>IFERROR(IF(RIGHT(LEFT(K4100,15),1)="4",VLOOKUP(K4100,'[1]Budget Worksheet'!A:B,2,0),-1*VLOOKUP(K4100,'[1]Budget Worksheet'!A:B,2,0)),0)</f>
        <v>0</v>
      </c>
      <c r="P4100" s="17">
        <f>VLOOKUP($K4100,[1]Budget!$V:$AE,8,0)*IF($C4100="1 - Revenues",1,IF(AND($C4100="5 - Transfers",MID($K4100,15,1)="4"),1,-1))</f>
        <v>0</v>
      </c>
      <c r="Q4100" s="17">
        <f>VLOOKUP($K4100,[1]Budget!$V:$AE,10,0)*IF($C4100="1 - Revenues",1,IF(AND($C4100="5 - Transfers",MID(K4100,15,1)="4"),1,-1))</f>
        <v>0</v>
      </c>
      <c r="S4100" s="18" t="b">
        <f>IF(LEFT(C4100,1)="1",1,-1)*SUMIF([1]Budget!V:V,'Budget Worksheet for Pivot Tabl'!K4100,[1]Budget!AC:AC)=P4100</f>
        <v>1</v>
      </c>
    </row>
    <row r="4101" spans="1:19" x14ac:dyDescent="0.25">
      <c r="A4101" t="s">
        <v>71</v>
      </c>
      <c r="B4101" t="s">
        <v>72</v>
      </c>
      <c r="C4101" t="s">
        <v>10</v>
      </c>
      <c r="D4101" t="str">
        <f t="shared" si="64"/>
        <v>OUTFLOWS</v>
      </c>
      <c r="E4101" t="s">
        <v>102</v>
      </c>
      <c r="F4101" t="s">
        <v>103</v>
      </c>
      <c r="G4101" t="s">
        <v>102</v>
      </c>
      <c r="H4101" t="s">
        <v>212</v>
      </c>
      <c r="I4101" t="s">
        <v>213</v>
      </c>
      <c r="J4101" t="s">
        <v>214</v>
      </c>
      <c r="K4101" t="s">
        <v>5255</v>
      </c>
      <c r="L4101" t="s">
        <v>5256</v>
      </c>
      <c r="M4101" s="17">
        <f>VLOOKUP($K4101,[1]Budget!$V:$AE,5,0)*IF($C4101="1 - Revenues",1,IF(AND($C4101="5 - Transfers",MID(I4101,15,1)="4"),1,-1))</f>
        <v>0</v>
      </c>
      <c r="N4101" s="17">
        <f>VLOOKUP($K4101,[1]Budget!$V:$AE,6,0)*IF($C4101="1 - Revenues",1,IF(AND($C4101="5 - Transfers",MID(J4101,15,1)="4"),1,-1))</f>
        <v>0</v>
      </c>
      <c r="O4101" s="17">
        <f>IFERROR(IF(RIGHT(LEFT(K4101,15),1)="4",VLOOKUP(K4101,'[1]Budget Worksheet'!A:B,2,0),-1*VLOOKUP(K4101,'[1]Budget Worksheet'!A:B,2,0)),0)</f>
        <v>0</v>
      </c>
      <c r="P4101" s="17">
        <f>VLOOKUP($K4101,[1]Budget!$V:$AE,8,0)*IF($C4101="1 - Revenues",1,IF(AND($C4101="5 - Transfers",MID($K4101,15,1)="4"),1,-1))</f>
        <v>0</v>
      </c>
      <c r="Q4101" s="17">
        <f>VLOOKUP($K4101,[1]Budget!$V:$AE,10,0)*IF($C4101="1 - Revenues",1,IF(AND($C4101="5 - Transfers",MID(K4101,15,1)="4"),1,-1))</f>
        <v>0</v>
      </c>
      <c r="S4101" s="18" t="b">
        <f>IF(LEFT(C4101,1)="1",1,-1)*SUMIF([1]Budget!V:V,'Budget Worksheet for Pivot Tabl'!K4101,[1]Budget!AC:AC)=P4101</f>
        <v>1</v>
      </c>
    </row>
    <row r="4102" spans="1:19" x14ac:dyDescent="0.25">
      <c r="A4102" t="s">
        <v>71</v>
      </c>
      <c r="B4102" t="s">
        <v>72</v>
      </c>
      <c r="C4102" t="s">
        <v>11</v>
      </c>
      <c r="D4102" t="str">
        <f t="shared" si="64"/>
        <v>OUTFLOWS</v>
      </c>
      <c r="E4102" t="s">
        <v>102</v>
      </c>
      <c r="F4102" t="s">
        <v>103</v>
      </c>
      <c r="G4102" t="s">
        <v>102</v>
      </c>
      <c r="H4102" t="s">
        <v>212</v>
      </c>
      <c r="I4102" t="s">
        <v>213</v>
      </c>
      <c r="J4102" t="s">
        <v>214</v>
      </c>
      <c r="K4102" t="s">
        <v>5257</v>
      </c>
      <c r="L4102" t="s">
        <v>5258</v>
      </c>
      <c r="M4102" s="17">
        <f>VLOOKUP($K4102,[1]Budget!$V:$AE,5,0)*IF($C4102="1 - Revenues",1,IF(AND($C4102="5 - Transfers",MID(I4102,15,1)="4"),1,-1))</f>
        <v>294000</v>
      </c>
      <c r="N4102" s="17">
        <f>VLOOKUP($K4102,[1]Budget!$V:$AE,6,0)*IF($C4102="1 - Revenues",1,IF(AND($C4102="5 - Transfers",MID(J4102,15,1)="4"),1,-1))</f>
        <v>0</v>
      </c>
      <c r="O4102" s="17">
        <f>IFERROR(IF(RIGHT(LEFT(K4102,15),1)="4",VLOOKUP(K4102,'[1]Budget Worksheet'!A:B,2,0),-1*VLOOKUP(K4102,'[1]Budget Worksheet'!A:B,2,0)),0)</f>
        <v>0</v>
      </c>
      <c r="P4102" s="17">
        <f>VLOOKUP($K4102,[1]Budget!$V:$AE,8,0)*IF($C4102="1 - Revenues",1,IF(AND($C4102="5 - Transfers",MID($K4102,15,1)="4"),1,-1))</f>
        <v>0</v>
      </c>
      <c r="Q4102" s="17">
        <f>VLOOKUP($K4102,[1]Budget!$V:$AE,10,0)*IF($C4102="1 - Revenues",1,IF(AND($C4102="5 - Transfers",MID(K4102,15,1)="4"),1,-1))</f>
        <v>0</v>
      </c>
      <c r="S4102" s="18" t="b">
        <f>IF(LEFT(C4102,1)="1",1,-1)*SUMIF([1]Budget!V:V,'Budget Worksheet for Pivot Tabl'!K4102,[1]Budget!AC:AC)=P4102</f>
        <v>1</v>
      </c>
    </row>
    <row r="4103" spans="1:19" x14ac:dyDescent="0.25">
      <c r="A4103" t="s">
        <v>71</v>
      </c>
      <c r="B4103" t="s">
        <v>72</v>
      </c>
      <c r="C4103" t="s">
        <v>11</v>
      </c>
      <c r="D4103" t="str">
        <f t="shared" si="64"/>
        <v>OUTFLOWS</v>
      </c>
      <c r="E4103" t="s">
        <v>102</v>
      </c>
      <c r="F4103" t="s">
        <v>103</v>
      </c>
      <c r="G4103" t="s">
        <v>102</v>
      </c>
      <c r="H4103" t="s">
        <v>212</v>
      </c>
      <c r="I4103" t="s">
        <v>213</v>
      </c>
      <c r="J4103" t="s">
        <v>214</v>
      </c>
      <c r="K4103" t="s">
        <v>5259</v>
      </c>
      <c r="L4103" t="s">
        <v>5260</v>
      </c>
      <c r="M4103" s="17">
        <f>VLOOKUP($K4103,[1]Budget!$V:$AE,5,0)*IF($C4103="1 - Revenues",1,IF(AND($C4103="5 - Transfers",MID(I4103,15,1)="4"),1,-1))</f>
        <v>0</v>
      </c>
      <c r="N4103" s="17">
        <f>VLOOKUP($K4103,[1]Budget!$V:$AE,6,0)*IF($C4103="1 - Revenues",1,IF(AND($C4103="5 - Transfers",MID(J4103,15,1)="4"),1,-1))</f>
        <v>0</v>
      </c>
      <c r="O4103" s="17">
        <f>IFERROR(IF(RIGHT(LEFT(K4103,15),1)="4",VLOOKUP(K4103,'[1]Budget Worksheet'!A:B,2,0),-1*VLOOKUP(K4103,'[1]Budget Worksheet'!A:B,2,0)),0)</f>
        <v>0</v>
      </c>
      <c r="P4103" s="17">
        <f>VLOOKUP($K4103,[1]Budget!$V:$AE,8,0)*IF($C4103="1 - Revenues",1,IF(AND($C4103="5 - Transfers",MID($K4103,15,1)="4"),1,-1))</f>
        <v>0</v>
      </c>
      <c r="Q4103" s="17">
        <f>VLOOKUP($K4103,[1]Budget!$V:$AE,10,0)*IF($C4103="1 - Revenues",1,IF(AND($C4103="5 - Transfers",MID(K4103,15,1)="4"),1,-1))</f>
        <v>0</v>
      </c>
      <c r="S4103" s="18" t="b">
        <f>IF(LEFT(C4103,1)="1",1,-1)*SUMIF([1]Budget!V:V,'Budget Worksheet for Pivot Tabl'!K4103,[1]Budget!AC:AC)=P4103</f>
        <v>1</v>
      </c>
    </row>
    <row r="4104" spans="1:19" x14ac:dyDescent="0.25">
      <c r="A4104" t="s">
        <v>71</v>
      </c>
      <c r="B4104" t="s">
        <v>72</v>
      </c>
      <c r="C4104" t="s">
        <v>11</v>
      </c>
      <c r="D4104" t="str">
        <f t="shared" si="64"/>
        <v>OUTFLOWS</v>
      </c>
      <c r="E4104" t="s">
        <v>102</v>
      </c>
      <c r="F4104" t="s">
        <v>103</v>
      </c>
      <c r="G4104" t="s">
        <v>102</v>
      </c>
      <c r="H4104" t="s">
        <v>212</v>
      </c>
      <c r="I4104" t="s">
        <v>213</v>
      </c>
      <c r="J4104" t="s">
        <v>214</v>
      </c>
      <c r="K4104" t="s">
        <v>5261</v>
      </c>
      <c r="L4104" t="s">
        <v>5262</v>
      </c>
      <c r="M4104" s="17">
        <f>VLOOKUP($K4104,[1]Budget!$V:$AE,5,0)*IF($C4104="1 - Revenues",1,IF(AND($C4104="5 - Transfers",MID(I4104,15,1)="4"),1,-1))</f>
        <v>0</v>
      </c>
      <c r="N4104" s="17">
        <f>VLOOKUP($K4104,[1]Budget!$V:$AE,6,0)*IF($C4104="1 - Revenues",1,IF(AND($C4104="5 - Transfers",MID(J4104,15,1)="4"),1,-1))</f>
        <v>0</v>
      </c>
      <c r="O4104" s="17">
        <f>IFERROR(IF(RIGHT(LEFT(K4104,15),1)="4",VLOOKUP(K4104,'[1]Budget Worksheet'!A:B,2,0),-1*VLOOKUP(K4104,'[1]Budget Worksheet'!A:B,2,0)),0)</f>
        <v>0</v>
      </c>
      <c r="P4104" s="17">
        <f>VLOOKUP($K4104,[1]Budget!$V:$AE,8,0)*IF($C4104="1 - Revenues",1,IF(AND($C4104="5 - Transfers",MID($K4104,15,1)="4"),1,-1))</f>
        <v>0</v>
      </c>
      <c r="Q4104" s="17">
        <f>VLOOKUP($K4104,[1]Budget!$V:$AE,10,0)*IF($C4104="1 - Revenues",1,IF(AND($C4104="5 - Transfers",MID(K4104,15,1)="4"),1,-1))</f>
        <v>0</v>
      </c>
      <c r="S4104" s="18" t="b">
        <f>IF(LEFT(C4104,1)="1",1,-1)*SUMIF([1]Budget!V:V,'Budget Worksheet for Pivot Tabl'!K4104,[1]Budget!AC:AC)=P4104</f>
        <v>1</v>
      </c>
    </row>
    <row r="4105" spans="1:19" x14ac:dyDescent="0.25">
      <c r="A4105" t="s">
        <v>71</v>
      </c>
      <c r="B4105" t="s">
        <v>72</v>
      </c>
      <c r="C4105" t="s">
        <v>11</v>
      </c>
      <c r="D4105" t="str">
        <f t="shared" si="64"/>
        <v>OUTFLOWS</v>
      </c>
      <c r="E4105" t="s">
        <v>102</v>
      </c>
      <c r="F4105" t="s">
        <v>103</v>
      </c>
      <c r="G4105" t="s">
        <v>102</v>
      </c>
      <c r="H4105" t="s">
        <v>212</v>
      </c>
      <c r="I4105" t="s">
        <v>213</v>
      </c>
      <c r="J4105" t="s">
        <v>214</v>
      </c>
      <c r="K4105" t="s">
        <v>5263</v>
      </c>
      <c r="L4105" t="s">
        <v>5264</v>
      </c>
      <c r="M4105" s="17">
        <f>VLOOKUP($K4105,[1]Budget!$V:$AE,5,0)*IF($C4105="1 - Revenues",1,IF(AND($C4105="5 - Transfers",MID(I4105,15,1)="4"),1,-1))</f>
        <v>0</v>
      </c>
      <c r="N4105" s="17">
        <f>VLOOKUP($K4105,[1]Budget!$V:$AE,6,0)*IF($C4105="1 - Revenues",1,IF(AND($C4105="5 - Transfers",MID(J4105,15,1)="4"),1,-1))</f>
        <v>0</v>
      </c>
      <c r="O4105" s="17">
        <f>IFERROR(IF(RIGHT(LEFT(K4105,15),1)="4",VLOOKUP(K4105,'[1]Budget Worksheet'!A:B,2,0),-1*VLOOKUP(K4105,'[1]Budget Worksheet'!A:B,2,0)),0)</f>
        <v>0</v>
      </c>
      <c r="P4105" s="17">
        <f>VLOOKUP($K4105,[1]Budget!$V:$AE,8,0)*IF($C4105="1 - Revenues",1,IF(AND($C4105="5 - Transfers",MID($K4105,15,1)="4"),1,-1))</f>
        <v>0</v>
      </c>
      <c r="Q4105" s="17">
        <f>VLOOKUP($K4105,[1]Budget!$V:$AE,10,0)*IF($C4105="1 - Revenues",1,IF(AND($C4105="5 - Transfers",MID(K4105,15,1)="4"),1,-1))</f>
        <v>0</v>
      </c>
      <c r="S4105" s="18" t="b">
        <f>IF(LEFT(C4105,1)="1",1,-1)*SUMIF([1]Budget!V:V,'Budget Worksheet for Pivot Tabl'!K4105,[1]Budget!AC:AC)=P4105</f>
        <v>1</v>
      </c>
    </row>
    <row r="4106" spans="1:19" x14ac:dyDescent="0.25">
      <c r="A4106" t="s">
        <v>71</v>
      </c>
      <c r="B4106" t="s">
        <v>72</v>
      </c>
      <c r="C4106" t="s">
        <v>8</v>
      </c>
      <c r="D4106" t="str">
        <f t="shared" si="64"/>
        <v>OUTFLOWS</v>
      </c>
      <c r="E4106" t="s">
        <v>125</v>
      </c>
      <c r="F4106" t="s">
        <v>126</v>
      </c>
      <c r="G4106" t="s">
        <v>102</v>
      </c>
      <c r="H4106" t="s">
        <v>212</v>
      </c>
      <c r="I4106" t="s">
        <v>25</v>
      </c>
      <c r="J4106" t="s">
        <v>914</v>
      </c>
      <c r="K4106" t="s">
        <v>5265</v>
      </c>
      <c r="L4106" t="s">
        <v>590</v>
      </c>
      <c r="M4106" s="17">
        <f>VLOOKUP($K4106,[1]Budget!$V:$AE,5,0)*IF($C4106="1 - Revenues",1,IF(AND($C4106="5 - Transfers",MID(I4106,15,1)="4"),1,-1))</f>
        <v>0</v>
      </c>
      <c r="N4106" s="17">
        <f>VLOOKUP($K4106,[1]Budget!$V:$AE,6,0)*IF($C4106="1 - Revenues",1,IF(AND($C4106="5 - Transfers",MID(J4106,15,1)="4"),1,-1))</f>
        <v>0</v>
      </c>
      <c r="O4106" s="17">
        <f>IFERROR(IF(RIGHT(LEFT(K4106,15),1)="4",VLOOKUP(K4106,'[1]Budget Worksheet'!A:B,2,0),-1*VLOOKUP(K4106,'[1]Budget Worksheet'!A:B,2,0)),0)</f>
        <v>0</v>
      </c>
      <c r="P4106" s="17">
        <f>VLOOKUP($K4106,[1]Budget!$V:$AE,8,0)*IF($C4106="1 - Revenues",1,IF(AND($C4106="5 - Transfers",MID($K4106,15,1)="4"),1,-1))</f>
        <v>0</v>
      </c>
      <c r="Q4106" s="17">
        <f>VLOOKUP($K4106,[1]Budget!$V:$AE,10,0)*IF($C4106="1 - Revenues",1,IF(AND($C4106="5 - Transfers",MID(K4106,15,1)="4"),1,-1))</f>
        <v>0</v>
      </c>
      <c r="S4106" s="18" t="b">
        <f>IF(LEFT(C4106,1)="1",1,-1)*SUMIF([1]Budget!V:V,'Budget Worksheet for Pivot Tabl'!K4106,[1]Budget!AC:AC)=P4106</f>
        <v>1</v>
      </c>
    </row>
    <row r="4107" spans="1:19" x14ac:dyDescent="0.25">
      <c r="A4107" t="s">
        <v>71</v>
      </c>
      <c r="B4107" t="s">
        <v>72</v>
      </c>
      <c r="C4107" t="s">
        <v>8</v>
      </c>
      <c r="D4107" t="str">
        <f t="shared" si="64"/>
        <v>OUTFLOWS</v>
      </c>
      <c r="E4107" t="s">
        <v>125</v>
      </c>
      <c r="F4107" t="s">
        <v>126</v>
      </c>
      <c r="G4107" t="s">
        <v>102</v>
      </c>
      <c r="H4107" t="s">
        <v>212</v>
      </c>
      <c r="I4107" t="s">
        <v>25</v>
      </c>
      <c r="J4107" t="s">
        <v>914</v>
      </c>
      <c r="K4107" t="s">
        <v>5266</v>
      </c>
      <c r="L4107" t="s">
        <v>593</v>
      </c>
      <c r="M4107" s="17">
        <f>VLOOKUP($K4107,[1]Budget!$V:$AE,5,0)*IF($C4107="1 - Revenues",1,IF(AND($C4107="5 - Transfers",MID(I4107,15,1)="4"),1,-1))</f>
        <v>0</v>
      </c>
      <c r="N4107" s="17">
        <f>VLOOKUP($K4107,[1]Budget!$V:$AE,6,0)*IF($C4107="1 - Revenues",1,IF(AND($C4107="5 - Transfers",MID(J4107,15,1)="4"),1,-1))</f>
        <v>0</v>
      </c>
      <c r="O4107" s="17">
        <f>IFERROR(IF(RIGHT(LEFT(K4107,15),1)="4",VLOOKUP(K4107,'[1]Budget Worksheet'!A:B,2,0),-1*VLOOKUP(K4107,'[1]Budget Worksheet'!A:B,2,0)),0)</f>
        <v>0</v>
      </c>
      <c r="P4107" s="17">
        <f>VLOOKUP($K4107,[1]Budget!$V:$AE,8,0)*IF($C4107="1 - Revenues",1,IF(AND($C4107="5 - Transfers",MID($K4107,15,1)="4"),1,-1))</f>
        <v>0</v>
      </c>
      <c r="Q4107" s="17">
        <f>VLOOKUP($K4107,[1]Budget!$V:$AE,10,0)*IF($C4107="1 - Revenues",1,IF(AND($C4107="5 - Transfers",MID(K4107,15,1)="4"),1,-1))</f>
        <v>0</v>
      </c>
      <c r="S4107" s="18" t="b">
        <f>IF(LEFT(C4107,1)="1",1,-1)*SUMIF([1]Budget!V:V,'Budget Worksheet for Pivot Tabl'!K4107,[1]Budget!AC:AC)=P4107</f>
        <v>1</v>
      </c>
    </row>
    <row r="4108" spans="1:19" x14ac:dyDescent="0.25">
      <c r="A4108" t="s">
        <v>71</v>
      </c>
      <c r="B4108" t="s">
        <v>72</v>
      </c>
      <c r="C4108" t="s">
        <v>8</v>
      </c>
      <c r="D4108" t="str">
        <f t="shared" si="64"/>
        <v>OUTFLOWS</v>
      </c>
      <c r="E4108" t="s">
        <v>125</v>
      </c>
      <c r="F4108" t="s">
        <v>126</v>
      </c>
      <c r="G4108" t="s">
        <v>102</v>
      </c>
      <c r="H4108" t="s">
        <v>212</v>
      </c>
      <c r="I4108" t="s">
        <v>25</v>
      </c>
      <c r="J4108" t="s">
        <v>914</v>
      </c>
      <c r="K4108" t="s">
        <v>5267</v>
      </c>
      <c r="L4108" t="s">
        <v>597</v>
      </c>
      <c r="M4108" s="17">
        <f>VLOOKUP($K4108,[1]Budget!$V:$AE,5,0)*IF($C4108="1 - Revenues",1,IF(AND($C4108="5 - Transfers",MID(I4108,15,1)="4"),1,-1))</f>
        <v>0</v>
      </c>
      <c r="N4108" s="17">
        <f>VLOOKUP($K4108,[1]Budget!$V:$AE,6,0)*IF($C4108="1 - Revenues",1,IF(AND($C4108="5 - Transfers",MID(J4108,15,1)="4"),1,-1))</f>
        <v>0</v>
      </c>
      <c r="O4108" s="17">
        <f>IFERROR(IF(RIGHT(LEFT(K4108,15),1)="4",VLOOKUP(K4108,'[1]Budget Worksheet'!A:B,2,0),-1*VLOOKUP(K4108,'[1]Budget Worksheet'!A:B,2,0)),0)</f>
        <v>0</v>
      </c>
      <c r="P4108" s="17">
        <f>VLOOKUP($K4108,[1]Budget!$V:$AE,8,0)*IF($C4108="1 - Revenues",1,IF(AND($C4108="5 - Transfers",MID($K4108,15,1)="4"),1,-1))</f>
        <v>0</v>
      </c>
      <c r="Q4108" s="17">
        <f>VLOOKUP($K4108,[1]Budget!$V:$AE,10,0)*IF($C4108="1 - Revenues",1,IF(AND($C4108="5 - Transfers",MID(K4108,15,1)="4"),1,-1))</f>
        <v>0</v>
      </c>
      <c r="S4108" s="18" t="b">
        <f>IF(LEFT(C4108,1)="1",1,-1)*SUMIF([1]Budget!V:V,'Budget Worksheet for Pivot Tabl'!K4108,[1]Budget!AC:AC)=P4108</f>
        <v>1</v>
      </c>
    </row>
    <row r="4109" spans="1:19" x14ac:dyDescent="0.25">
      <c r="A4109" t="s">
        <v>71</v>
      </c>
      <c r="B4109" t="s">
        <v>72</v>
      </c>
      <c r="C4109" t="s">
        <v>8</v>
      </c>
      <c r="D4109" t="str">
        <f t="shared" si="64"/>
        <v>OUTFLOWS</v>
      </c>
      <c r="E4109" t="s">
        <v>125</v>
      </c>
      <c r="F4109" t="s">
        <v>126</v>
      </c>
      <c r="G4109" t="s">
        <v>102</v>
      </c>
      <c r="H4109" t="s">
        <v>212</v>
      </c>
      <c r="I4109" t="s">
        <v>25</v>
      </c>
      <c r="J4109" t="s">
        <v>914</v>
      </c>
      <c r="K4109" t="s">
        <v>5268</v>
      </c>
      <c r="L4109" t="s">
        <v>599</v>
      </c>
      <c r="M4109" s="17">
        <f>VLOOKUP($K4109,[1]Budget!$V:$AE,5,0)*IF($C4109="1 - Revenues",1,IF(AND($C4109="5 - Transfers",MID(I4109,15,1)="4"),1,-1))</f>
        <v>0</v>
      </c>
      <c r="N4109" s="17">
        <f>VLOOKUP($K4109,[1]Budget!$V:$AE,6,0)*IF($C4109="1 - Revenues",1,IF(AND($C4109="5 - Transfers",MID(J4109,15,1)="4"),1,-1))</f>
        <v>0</v>
      </c>
      <c r="O4109" s="17">
        <f>IFERROR(IF(RIGHT(LEFT(K4109,15),1)="4",VLOOKUP(K4109,'[1]Budget Worksheet'!A:B,2,0),-1*VLOOKUP(K4109,'[1]Budget Worksheet'!A:B,2,0)),0)</f>
        <v>0</v>
      </c>
      <c r="P4109" s="17">
        <f>VLOOKUP($K4109,[1]Budget!$V:$AE,8,0)*IF($C4109="1 - Revenues",1,IF(AND($C4109="5 - Transfers",MID($K4109,15,1)="4"),1,-1))</f>
        <v>0</v>
      </c>
      <c r="Q4109" s="17">
        <f>VLOOKUP($K4109,[1]Budget!$V:$AE,10,0)*IF($C4109="1 - Revenues",1,IF(AND($C4109="5 - Transfers",MID(K4109,15,1)="4"),1,-1))</f>
        <v>0</v>
      </c>
      <c r="S4109" s="18" t="b">
        <f>IF(LEFT(C4109,1)="1",1,-1)*SUMIF([1]Budget!V:V,'Budget Worksheet for Pivot Tabl'!K4109,[1]Budget!AC:AC)=P4109</f>
        <v>1</v>
      </c>
    </row>
    <row r="4110" spans="1:19" x14ac:dyDescent="0.25">
      <c r="A4110" t="s">
        <v>71</v>
      </c>
      <c r="B4110" t="s">
        <v>72</v>
      </c>
      <c r="C4110" t="s">
        <v>8</v>
      </c>
      <c r="D4110" t="str">
        <f t="shared" si="64"/>
        <v>OUTFLOWS</v>
      </c>
      <c r="E4110" t="s">
        <v>125</v>
      </c>
      <c r="F4110" t="s">
        <v>126</v>
      </c>
      <c r="G4110" t="s">
        <v>102</v>
      </c>
      <c r="H4110" t="s">
        <v>212</v>
      </c>
      <c r="I4110" t="s">
        <v>25</v>
      </c>
      <c r="J4110" t="s">
        <v>914</v>
      </c>
      <c r="K4110" t="s">
        <v>5269</v>
      </c>
      <c r="L4110" t="s">
        <v>601</v>
      </c>
      <c r="M4110" s="17">
        <f>VLOOKUP($K4110,[1]Budget!$V:$AE,5,0)*IF($C4110="1 - Revenues",1,IF(AND($C4110="5 - Transfers",MID(I4110,15,1)="4"),1,-1))</f>
        <v>0</v>
      </c>
      <c r="N4110" s="17">
        <f>VLOOKUP($K4110,[1]Budget!$V:$AE,6,0)*IF($C4110="1 - Revenues",1,IF(AND($C4110="5 - Transfers",MID(J4110,15,1)="4"),1,-1))</f>
        <v>0</v>
      </c>
      <c r="O4110" s="17">
        <f>IFERROR(IF(RIGHT(LEFT(K4110,15),1)="4",VLOOKUP(K4110,'[1]Budget Worksheet'!A:B,2,0),-1*VLOOKUP(K4110,'[1]Budget Worksheet'!A:B,2,0)),0)</f>
        <v>0</v>
      </c>
      <c r="P4110" s="17">
        <f>VLOOKUP($K4110,[1]Budget!$V:$AE,8,0)*IF($C4110="1 - Revenues",1,IF(AND($C4110="5 - Transfers",MID($K4110,15,1)="4"),1,-1))</f>
        <v>0</v>
      </c>
      <c r="Q4110" s="17">
        <f>VLOOKUP($K4110,[1]Budget!$V:$AE,10,0)*IF($C4110="1 - Revenues",1,IF(AND($C4110="5 - Transfers",MID(K4110,15,1)="4"),1,-1))</f>
        <v>0</v>
      </c>
      <c r="S4110" s="18" t="b">
        <f>IF(LEFT(C4110,1)="1",1,-1)*SUMIF([1]Budget!V:V,'Budget Worksheet for Pivot Tabl'!K4110,[1]Budget!AC:AC)=P4110</f>
        <v>1</v>
      </c>
    </row>
    <row r="4111" spans="1:19" x14ac:dyDescent="0.25">
      <c r="A4111" t="s">
        <v>71</v>
      </c>
      <c r="B4111" t="s">
        <v>72</v>
      </c>
      <c r="C4111" t="s">
        <v>8</v>
      </c>
      <c r="D4111" t="str">
        <f t="shared" si="64"/>
        <v>OUTFLOWS</v>
      </c>
      <c r="E4111" t="s">
        <v>125</v>
      </c>
      <c r="F4111" t="s">
        <v>126</v>
      </c>
      <c r="G4111" t="s">
        <v>102</v>
      </c>
      <c r="H4111" t="s">
        <v>212</v>
      </c>
      <c r="I4111" t="s">
        <v>25</v>
      </c>
      <c r="J4111" t="s">
        <v>914</v>
      </c>
      <c r="K4111" t="s">
        <v>5270</v>
      </c>
      <c r="L4111" t="s">
        <v>603</v>
      </c>
      <c r="M4111" s="17">
        <f>VLOOKUP($K4111,[1]Budget!$V:$AE,5,0)*IF($C4111="1 - Revenues",1,IF(AND($C4111="5 - Transfers",MID(I4111,15,1)="4"),1,-1))</f>
        <v>0</v>
      </c>
      <c r="N4111" s="17">
        <f>VLOOKUP($K4111,[1]Budget!$V:$AE,6,0)*IF($C4111="1 - Revenues",1,IF(AND($C4111="5 - Transfers",MID(J4111,15,1)="4"),1,-1))</f>
        <v>0</v>
      </c>
      <c r="O4111" s="17">
        <f>IFERROR(IF(RIGHT(LEFT(K4111,15),1)="4",VLOOKUP(K4111,'[1]Budget Worksheet'!A:B,2,0),-1*VLOOKUP(K4111,'[1]Budget Worksheet'!A:B,2,0)),0)</f>
        <v>0</v>
      </c>
      <c r="P4111" s="17">
        <f>VLOOKUP($K4111,[1]Budget!$V:$AE,8,0)*IF($C4111="1 - Revenues",1,IF(AND($C4111="5 - Transfers",MID($K4111,15,1)="4"),1,-1))</f>
        <v>0</v>
      </c>
      <c r="Q4111" s="17">
        <f>VLOOKUP($K4111,[1]Budget!$V:$AE,10,0)*IF($C4111="1 - Revenues",1,IF(AND($C4111="5 - Transfers",MID(K4111,15,1)="4"),1,-1))</f>
        <v>0</v>
      </c>
      <c r="S4111" s="18" t="b">
        <f>IF(LEFT(C4111,1)="1",1,-1)*SUMIF([1]Budget!V:V,'Budget Worksheet for Pivot Tabl'!K4111,[1]Budget!AC:AC)=P4111</f>
        <v>1</v>
      </c>
    </row>
    <row r="4112" spans="1:19" x14ac:dyDescent="0.25">
      <c r="A4112" t="s">
        <v>71</v>
      </c>
      <c r="B4112" t="s">
        <v>72</v>
      </c>
      <c r="C4112" t="s">
        <v>8</v>
      </c>
      <c r="D4112" t="str">
        <f t="shared" si="64"/>
        <v>OUTFLOWS</v>
      </c>
      <c r="E4112" t="s">
        <v>125</v>
      </c>
      <c r="F4112" t="s">
        <v>126</v>
      </c>
      <c r="G4112" t="s">
        <v>102</v>
      </c>
      <c r="H4112" t="s">
        <v>212</v>
      </c>
      <c r="I4112" t="s">
        <v>25</v>
      </c>
      <c r="J4112" t="s">
        <v>914</v>
      </c>
      <c r="K4112" t="s">
        <v>5271</v>
      </c>
      <c r="L4112" t="s">
        <v>606</v>
      </c>
      <c r="M4112" s="17">
        <f>VLOOKUP($K4112,[1]Budget!$V:$AE,5,0)*IF($C4112="1 - Revenues",1,IF(AND($C4112="5 - Transfers",MID(I4112,15,1)="4"),1,-1))</f>
        <v>0</v>
      </c>
      <c r="N4112" s="17">
        <f>VLOOKUP($K4112,[1]Budget!$V:$AE,6,0)*IF($C4112="1 - Revenues",1,IF(AND($C4112="5 - Transfers",MID(J4112,15,1)="4"),1,-1))</f>
        <v>0</v>
      </c>
      <c r="O4112" s="17">
        <f>IFERROR(IF(RIGHT(LEFT(K4112,15),1)="4",VLOOKUP(K4112,'[1]Budget Worksheet'!A:B,2,0),-1*VLOOKUP(K4112,'[1]Budget Worksheet'!A:B,2,0)),0)</f>
        <v>0</v>
      </c>
      <c r="P4112" s="17">
        <f>VLOOKUP($K4112,[1]Budget!$V:$AE,8,0)*IF($C4112="1 - Revenues",1,IF(AND($C4112="5 - Transfers",MID($K4112,15,1)="4"),1,-1))</f>
        <v>0</v>
      </c>
      <c r="Q4112" s="17">
        <f>VLOOKUP($K4112,[1]Budget!$V:$AE,10,0)*IF($C4112="1 - Revenues",1,IF(AND($C4112="5 - Transfers",MID(K4112,15,1)="4"),1,-1))</f>
        <v>0</v>
      </c>
      <c r="S4112" s="18" t="b">
        <f>IF(LEFT(C4112,1)="1",1,-1)*SUMIF([1]Budget!V:V,'Budget Worksheet for Pivot Tabl'!K4112,[1]Budget!AC:AC)=P4112</f>
        <v>1</v>
      </c>
    </row>
    <row r="4113" spans="1:19" x14ac:dyDescent="0.25">
      <c r="A4113" t="s">
        <v>71</v>
      </c>
      <c r="B4113" t="s">
        <v>72</v>
      </c>
      <c r="C4113" t="s">
        <v>8</v>
      </c>
      <c r="D4113" t="str">
        <f t="shared" si="64"/>
        <v>OUTFLOWS</v>
      </c>
      <c r="E4113" t="s">
        <v>125</v>
      </c>
      <c r="F4113" t="s">
        <v>126</v>
      </c>
      <c r="G4113" t="s">
        <v>102</v>
      </c>
      <c r="H4113" t="s">
        <v>212</v>
      </c>
      <c r="I4113" t="s">
        <v>25</v>
      </c>
      <c r="J4113" t="s">
        <v>914</v>
      </c>
      <c r="K4113" t="s">
        <v>5272</v>
      </c>
      <c r="L4113" t="s">
        <v>608</v>
      </c>
      <c r="M4113" s="17">
        <f>VLOOKUP($K4113,[1]Budget!$V:$AE,5,0)*IF($C4113="1 - Revenues",1,IF(AND($C4113="5 - Transfers",MID(I4113,15,1)="4"),1,-1))</f>
        <v>0</v>
      </c>
      <c r="N4113" s="17">
        <f>VLOOKUP($K4113,[1]Budget!$V:$AE,6,0)*IF($C4113="1 - Revenues",1,IF(AND($C4113="5 - Transfers",MID(J4113,15,1)="4"),1,-1))</f>
        <v>0</v>
      </c>
      <c r="O4113" s="17">
        <f>IFERROR(IF(RIGHT(LEFT(K4113,15),1)="4",VLOOKUP(K4113,'[1]Budget Worksheet'!A:B,2,0),-1*VLOOKUP(K4113,'[1]Budget Worksheet'!A:B,2,0)),0)</f>
        <v>0</v>
      </c>
      <c r="P4113" s="17">
        <f>VLOOKUP($K4113,[1]Budget!$V:$AE,8,0)*IF($C4113="1 - Revenues",1,IF(AND($C4113="5 - Transfers",MID($K4113,15,1)="4"),1,-1))</f>
        <v>0</v>
      </c>
      <c r="Q4113" s="17">
        <f>VLOOKUP($K4113,[1]Budget!$V:$AE,10,0)*IF($C4113="1 - Revenues",1,IF(AND($C4113="5 - Transfers",MID(K4113,15,1)="4"),1,-1))</f>
        <v>0</v>
      </c>
      <c r="S4113" s="18" t="b">
        <f>IF(LEFT(C4113,1)="1",1,-1)*SUMIF([1]Budget!V:V,'Budget Worksheet for Pivot Tabl'!K4113,[1]Budget!AC:AC)=P4113</f>
        <v>1</v>
      </c>
    </row>
    <row r="4114" spans="1:19" x14ac:dyDescent="0.25">
      <c r="A4114" t="s">
        <v>71</v>
      </c>
      <c r="B4114" t="s">
        <v>72</v>
      </c>
      <c r="C4114" t="s">
        <v>8</v>
      </c>
      <c r="D4114" t="str">
        <f t="shared" si="64"/>
        <v>OUTFLOWS</v>
      </c>
      <c r="E4114" t="s">
        <v>125</v>
      </c>
      <c r="F4114" t="s">
        <v>126</v>
      </c>
      <c r="G4114" t="s">
        <v>102</v>
      </c>
      <c r="H4114" t="s">
        <v>212</v>
      </c>
      <c r="I4114" t="s">
        <v>25</v>
      </c>
      <c r="J4114" t="s">
        <v>914</v>
      </c>
      <c r="K4114" t="s">
        <v>5273</v>
      </c>
      <c r="L4114" t="s">
        <v>610</v>
      </c>
      <c r="M4114" s="17">
        <f>VLOOKUP($K4114,[1]Budget!$V:$AE,5,0)*IF($C4114="1 - Revenues",1,IF(AND($C4114="5 - Transfers",MID(I4114,15,1)="4"),1,-1))</f>
        <v>0</v>
      </c>
      <c r="N4114" s="17">
        <f>VLOOKUP($K4114,[1]Budget!$V:$AE,6,0)*IF($C4114="1 - Revenues",1,IF(AND($C4114="5 - Transfers",MID(J4114,15,1)="4"),1,-1))</f>
        <v>0</v>
      </c>
      <c r="O4114" s="17">
        <f>IFERROR(IF(RIGHT(LEFT(K4114,15),1)="4",VLOOKUP(K4114,'[1]Budget Worksheet'!A:B,2,0),-1*VLOOKUP(K4114,'[1]Budget Worksheet'!A:B,2,0)),0)</f>
        <v>0</v>
      </c>
      <c r="P4114" s="17">
        <f>VLOOKUP($K4114,[1]Budget!$V:$AE,8,0)*IF($C4114="1 - Revenues",1,IF(AND($C4114="5 - Transfers",MID($K4114,15,1)="4"),1,-1))</f>
        <v>0</v>
      </c>
      <c r="Q4114" s="17">
        <f>VLOOKUP($K4114,[1]Budget!$V:$AE,10,0)*IF($C4114="1 - Revenues",1,IF(AND($C4114="5 - Transfers",MID(K4114,15,1)="4"),1,-1))</f>
        <v>0</v>
      </c>
      <c r="S4114" s="18" t="b">
        <f>IF(LEFT(C4114,1)="1",1,-1)*SUMIF([1]Budget!V:V,'Budget Worksheet for Pivot Tabl'!K4114,[1]Budget!AC:AC)=P4114</f>
        <v>1</v>
      </c>
    </row>
    <row r="4115" spans="1:19" x14ac:dyDescent="0.25">
      <c r="A4115" t="s">
        <v>71</v>
      </c>
      <c r="B4115" t="s">
        <v>72</v>
      </c>
      <c r="C4115" t="s">
        <v>8</v>
      </c>
      <c r="D4115" t="str">
        <f t="shared" si="64"/>
        <v>OUTFLOWS</v>
      </c>
      <c r="E4115" t="s">
        <v>125</v>
      </c>
      <c r="F4115" t="s">
        <v>126</v>
      </c>
      <c r="G4115" t="s">
        <v>102</v>
      </c>
      <c r="H4115" t="s">
        <v>212</v>
      </c>
      <c r="I4115" t="s">
        <v>25</v>
      </c>
      <c r="J4115" t="s">
        <v>914</v>
      </c>
      <c r="K4115" t="s">
        <v>5274</v>
      </c>
      <c r="L4115" t="s">
        <v>612</v>
      </c>
      <c r="M4115" s="17">
        <f>VLOOKUP($K4115,[1]Budget!$V:$AE,5,0)*IF($C4115="1 - Revenues",1,IF(AND($C4115="5 - Transfers",MID(I4115,15,1)="4"),1,-1))</f>
        <v>0</v>
      </c>
      <c r="N4115" s="17">
        <f>VLOOKUP($K4115,[1]Budget!$V:$AE,6,0)*IF($C4115="1 - Revenues",1,IF(AND($C4115="5 - Transfers",MID(J4115,15,1)="4"),1,-1))</f>
        <v>0</v>
      </c>
      <c r="O4115" s="17">
        <f>IFERROR(IF(RIGHT(LEFT(K4115,15),1)="4",VLOOKUP(K4115,'[1]Budget Worksheet'!A:B,2,0),-1*VLOOKUP(K4115,'[1]Budget Worksheet'!A:B,2,0)),0)</f>
        <v>0</v>
      </c>
      <c r="P4115" s="17">
        <f>VLOOKUP($K4115,[1]Budget!$V:$AE,8,0)*IF($C4115="1 - Revenues",1,IF(AND($C4115="5 - Transfers",MID($K4115,15,1)="4"),1,-1))</f>
        <v>0</v>
      </c>
      <c r="Q4115" s="17">
        <f>VLOOKUP($K4115,[1]Budget!$V:$AE,10,0)*IF($C4115="1 - Revenues",1,IF(AND($C4115="5 - Transfers",MID(K4115,15,1)="4"),1,-1))</f>
        <v>0</v>
      </c>
      <c r="S4115" s="18" t="b">
        <f>IF(LEFT(C4115,1)="1",1,-1)*SUMIF([1]Budget!V:V,'Budget Worksheet for Pivot Tabl'!K4115,[1]Budget!AC:AC)=P4115</f>
        <v>1</v>
      </c>
    </row>
    <row r="4116" spans="1:19" x14ac:dyDescent="0.25">
      <c r="A4116" t="s">
        <v>71</v>
      </c>
      <c r="B4116" t="s">
        <v>72</v>
      </c>
      <c r="C4116" t="s">
        <v>8</v>
      </c>
      <c r="D4116" t="str">
        <f t="shared" si="64"/>
        <v>OUTFLOWS</v>
      </c>
      <c r="E4116" t="s">
        <v>125</v>
      </c>
      <c r="F4116" t="s">
        <v>126</v>
      </c>
      <c r="G4116" t="s">
        <v>102</v>
      </c>
      <c r="H4116" t="s">
        <v>212</v>
      </c>
      <c r="I4116" t="s">
        <v>25</v>
      </c>
      <c r="J4116" t="s">
        <v>914</v>
      </c>
      <c r="K4116" t="s">
        <v>5275</v>
      </c>
      <c r="L4116" t="s">
        <v>614</v>
      </c>
      <c r="M4116" s="17">
        <f>VLOOKUP($K4116,[1]Budget!$V:$AE,5,0)*IF($C4116="1 - Revenues",1,IF(AND($C4116="5 - Transfers",MID(I4116,15,1)="4"),1,-1))</f>
        <v>0</v>
      </c>
      <c r="N4116" s="17">
        <f>VLOOKUP($K4116,[1]Budget!$V:$AE,6,0)*IF($C4116="1 - Revenues",1,IF(AND($C4116="5 - Transfers",MID(J4116,15,1)="4"),1,-1))</f>
        <v>0</v>
      </c>
      <c r="O4116" s="17">
        <f>IFERROR(IF(RIGHT(LEFT(K4116,15),1)="4",VLOOKUP(K4116,'[1]Budget Worksheet'!A:B,2,0),-1*VLOOKUP(K4116,'[1]Budget Worksheet'!A:B,2,0)),0)</f>
        <v>0</v>
      </c>
      <c r="P4116" s="17">
        <f>VLOOKUP($K4116,[1]Budget!$V:$AE,8,0)*IF($C4116="1 - Revenues",1,IF(AND($C4116="5 - Transfers",MID($K4116,15,1)="4"),1,-1))</f>
        <v>0</v>
      </c>
      <c r="Q4116" s="17">
        <f>VLOOKUP($K4116,[1]Budget!$V:$AE,10,0)*IF($C4116="1 - Revenues",1,IF(AND($C4116="5 - Transfers",MID(K4116,15,1)="4"),1,-1))</f>
        <v>0</v>
      </c>
      <c r="S4116" s="18" t="b">
        <f>IF(LEFT(C4116,1)="1",1,-1)*SUMIF([1]Budget!V:V,'Budget Worksheet for Pivot Tabl'!K4116,[1]Budget!AC:AC)=P4116</f>
        <v>1</v>
      </c>
    </row>
    <row r="4117" spans="1:19" x14ac:dyDescent="0.25">
      <c r="A4117" t="s">
        <v>71</v>
      </c>
      <c r="B4117" t="s">
        <v>72</v>
      </c>
      <c r="C4117" t="s">
        <v>8</v>
      </c>
      <c r="D4117" t="str">
        <f t="shared" si="64"/>
        <v>OUTFLOWS</v>
      </c>
      <c r="E4117" t="s">
        <v>125</v>
      </c>
      <c r="F4117" t="s">
        <v>126</v>
      </c>
      <c r="G4117" t="s">
        <v>102</v>
      </c>
      <c r="H4117" t="s">
        <v>212</v>
      </c>
      <c r="I4117" t="s">
        <v>25</v>
      </c>
      <c r="J4117" t="s">
        <v>914</v>
      </c>
      <c r="K4117" t="s">
        <v>5276</v>
      </c>
      <c r="L4117" t="s">
        <v>616</v>
      </c>
      <c r="M4117" s="17">
        <f>VLOOKUP($K4117,[1]Budget!$V:$AE,5,0)*IF($C4117="1 - Revenues",1,IF(AND($C4117="5 - Transfers",MID(I4117,15,1)="4"),1,-1))</f>
        <v>0</v>
      </c>
      <c r="N4117" s="17">
        <f>VLOOKUP($K4117,[1]Budget!$V:$AE,6,0)*IF($C4117="1 - Revenues",1,IF(AND($C4117="5 - Transfers",MID(J4117,15,1)="4"),1,-1))</f>
        <v>0</v>
      </c>
      <c r="O4117" s="17">
        <f>IFERROR(IF(RIGHT(LEFT(K4117,15),1)="4",VLOOKUP(K4117,'[1]Budget Worksheet'!A:B,2,0),-1*VLOOKUP(K4117,'[1]Budget Worksheet'!A:B,2,0)),0)</f>
        <v>0</v>
      </c>
      <c r="P4117" s="17">
        <f>VLOOKUP($K4117,[1]Budget!$V:$AE,8,0)*IF($C4117="1 - Revenues",1,IF(AND($C4117="5 - Transfers",MID($K4117,15,1)="4"),1,-1))</f>
        <v>0</v>
      </c>
      <c r="Q4117" s="17">
        <f>VLOOKUP($K4117,[1]Budget!$V:$AE,10,0)*IF($C4117="1 - Revenues",1,IF(AND($C4117="5 - Transfers",MID(K4117,15,1)="4"),1,-1))</f>
        <v>0</v>
      </c>
      <c r="S4117" s="18" t="b">
        <f>IF(LEFT(C4117,1)="1",1,-1)*SUMIF([1]Budget!V:V,'Budget Worksheet for Pivot Tabl'!K4117,[1]Budget!AC:AC)=P4117</f>
        <v>1</v>
      </c>
    </row>
    <row r="4118" spans="1:19" x14ac:dyDescent="0.25">
      <c r="A4118" t="s">
        <v>71</v>
      </c>
      <c r="B4118" t="s">
        <v>72</v>
      </c>
      <c r="C4118" t="s">
        <v>8</v>
      </c>
      <c r="D4118" t="str">
        <f t="shared" si="64"/>
        <v>OUTFLOWS</v>
      </c>
      <c r="E4118" t="s">
        <v>125</v>
      </c>
      <c r="F4118" t="s">
        <v>126</v>
      </c>
      <c r="G4118" t="s">
        <v>102</v>
      </c>
      <c r="H4118" t="s">
        <v>212</v>
      </c>
      <c r="I4118" t="s">
        <v>25</v>
      </c>
      <c r="J4118" t="s">
        <v>914</v>
      </c>
      <c r="K4118" t="s">
        <v>5277</v>
      </c>
      <c r="L4118" t="s">
        <v>618</v>
      </c>
      <c r="M4118" s="17">
        <f>VLOOKUP($K4118,[1]Budget!$V:$AE,5,0)*IF($C4118="1 - Revenues",1,IF(AND($C4118="5 - Transfers",MID(I4118,15,1)="4"),1,-1))</f>
        <v>0</v>
      </c>
      <c r="N4118" s="17">
        <f>VLOOKUP($K4118,[1]Budget!$V:$AE,6,0)*IF($C4118="1 - Revenues",1,IF(AND($C4118="5 - Transfers",MID(J4118,15,1)="4"),1,-1))</f>
        <v>0</v>
      </c>
      <c r="O4118" s="17">
        <f>IFERROR(IF(RIGHT(LEFT(K4118,15),1)="4",VLOOKUP(K4118,'[1]Budget Worksheet'!A:B,2,0),-1*VLOOKUP(K4118,'[1]Budget Worksheet'!A:B,2,0)),0)</f>
        <v>0</v>
      </c>
      <c r="P4118" s="17">
        <f>VLOOKUP($K4118,[1]Budget!$V:$AE,8,0)*IF($C4118="1 - Revenues",1,IF(AND($C4118="5 - Transfers",MID($K4118,15,1)="4"),1,-1))</f>
        <v>0</v>
      </c>
      <c r="Q4118" s="17">
        <f>VLOOKUP($K4118,[1]Budget!$V:$AE,10,0)*IF($C4118="1 - Revenues",1,IF(AND($C4118="5 - Transfers",MID(K4118,15,1)="4"),1,-1))</f>
        <v>0</v>
      </c>
      <c r="S4118" s="18" t="b">
        <f>IF(LEFT(C4118,1)="1",1,-1)*SUMIF([1]Budget!V:V,'Budget Worksheet for Pivot Tabl'!K4118,[1]Budget!AC:AC)=P4118</f>
        <v>1</v>
      </c>
    </row>
    <row r="4119" spans="1:19" x14ac:dyDescent="0.25">
      <c r="A4119" t="s">
        <v>71</v>
      </c>
      <c r="B4119" t="s">
        <v>72</v>
      </c>
      <c r="C4119" t="s">
        <v>8</v>
      </c>
      <c r="D4119" t="str">
        <f t="shared" si="64"/>
        <v>OUTFLOWS</v>
      </c>
      <c r="E4119" t="s">
        <v>125</v>
      </c>
      <c r="F4119" t="s">
        <v>126</v>
      </c>
      <c r="G4119" t="s">
        <v>102</v>
      </c>
      <c r="H4119" t="s">
        <v>212</v>
      </c>
      <c r="I4119" t="s">
        <v>25</v>
      </c>
      <c r="J4119" t="s">
        <v>914</v>
      </c>
      <c r="K4119" t="s">
        <v>5278</v>
      </c>
      <c r="L4119" t="s">
        <v>472</v>
      </c>
      <c r="M4119" s="17">
        <f>VLOOKUP($K4119,[1]Budget!$V:$AE,5,0)*IF($C4119="1 - Revenues",1,IF(AND($C4119="5 - Transfers",MID(I4119,15,1)="4"),1,-1))</f>
        <v>0</v>
      </c>
      <c r="N4119" s="17">
        <f>VLOOKUP($K4119,[1]Budget!$V:$AE,6,0)*IF($C4119="1 - Revenues",1,IF(AND($C4119="5 - Transfers",MID(J4119,15,1)="4"),1,-1))</f>
        <v>0</v>
      </c>
      <c r="O4119" s="17">
        <f>IFERROR(IF(RIGHT(LEFT(K4119,15),1)="4",VLOOKUP(K4119,'[1]Budget Worksheet'!A:B,2,0),-1*VLOOKUP(K4119,'[1]Budget Worksheet'!A:B,2,0)),0)</f>
        <v>0</v>
      </c>
      <c r="P4119" s="17">
        <f>VLOOKUP($K4119,[1]Budget!$V:$AE,8,0)*IF($C4119="1 - Revenues",1,IF(AND($C4119="5 - Transfers",MID($K4119,15,1)="4"),1,-1))</f>
        <v>0</v>
      </c>
      <c r="Q4119" s="17">
        <f>VLOOKUP($K4119,[1]Budget!$V:$AE,10,0)*IF($C4119="1 - Revenues",1,IF(AND($C4119="5 - Transfers",MID(K4119,15,1)="4"),1,-1))</f>
        <v>0</v>
      </c>
      <c r="S4119" s="18" t="b">
        <f>IF(LEFT(C4119,1)="1",1,-1)*SUMIF([1]Budget!V:V,'Budget Worksheet for Pivot Tabl'!K4119,[1]Budget!AC:AC)=P4119</f>
        <v>1</v>
      </c>
    </row>
    <row r="4120" spans="1:19" x14ac:dyDescent="0.25">
      <c r="A4120" t="s">
        <v>71</v>
      </c>
      <c r="B4120" t="s">
        <v>72</v>
      </c>
      <c r="C4120" t="s">
        <v>8</v>
      </c>
      <c r="D4120" t="str">
        <f t="shared" si="64"/>
        <v>OUTFLOWS</v>
      </c>
      <c r="E4120" t="s">
        <v>125</v>
      </c>
      <c r="F4120" t="s">
        <v>126</v>
      </c>
      <c r="G4120" t="s">
        <v>102</v>
      </c>
      <c r="H4120" t="s">
        <v>212</v>
      </c>
      <c r="I4120" t="s">
        <v>25</v>
      </c>
      <c r="J4120" t="s">
        <v>914</v>
      </c>
      <c r="K4120" t="s">
        <v>5279</v>
      </c>
      <c r="L4120" t="s">
        <v>627</v>
      </c>
      <c r="M4120" s="17">
        <f>VLOOKUP($K4120,[1]Budget!$V:$AE,5,0)*IF($C4120="1 - Revenues",1,IF(AND($C4120="5 - Transfers",MID(I4120,15,1)="4"),1,-1))</f>
        <v>0</v>
      </c>
      <c r="N4120" s="17">
        <f>VLOOKUP($K4120,[1]Budget!$V:$AE,6,0)*IF($C4120="1 - Revenues",1,IF(AND($C4120="5 - Transfers",MID(J4120,15,1)="4"),1,-1))</f>
        <v>0</v>
      </c>
      <c r="O4120" s="17">
        <f>IFERROR(IF(RIGHT(LEFT(K4120,15),1)="4",VLOOKUP(K4120,'[1]Budget Worksheet'!A:B,2,0),-1*VLOOKUP(K4120,'[1]Budget Worksheet'!A:B,2,0)),0)</f>
        <v>0</v>
      </c>
      <c r="P4120" s="17">
        <f>VLOOKUP($K4120,[1]Budget!$V:$AE,8,0)*IF($C4120="1 - Revenues",1,IF(AND($C4120="5 - Transfers",MID($K4120,15,1)="4"),1,-1))</f>
        <v>0</v>
      </c>
      <c r="Q4120" s="17">
        <f>VLOOKUP($K4120,[1]Budget!$V:$AE,10,0)*IF($C4120="1 - Revenues",1,IF(AND($C4120="5 - Transfers",MID(K4120,15,1)="4"),1,-1))</f>
        <v>0</v>
      </c>
      <c r="S4120" s="18" t="b">
        <f>IF(LEFT(C4120,1)="1",1,-1)*SUMIF([1]Budget!V:V,'Budget Worksheet for Pivot Tabl'!K4120,[1]Budget!AC:AC)=P4120</f>
        <v>1</v>
      </c>
    </row>
    <row r="4121" spans="1:19" x14ac:dyDescent="0.25">
      <c r="A4121" t="s">
        <v>71</v>
      </c>
      <c r="B4121" t="s">
        <v>72</v>
      </c>
      <c r="C4121" t="s">
        <v>8</v>
      </c>
      <c r="D4121" t="str">
        <f t="shared" si="64"/>
        <v>OUTFLOWS</v>
      </c>
      <c r="E4121" t="s">
        <v>125</v>
      </c>
      <c r="F4121" t="s">
        <v>126</v>
      </c>
      <c r="G4121" t="s">
        <v>102</v>
      </c>
      <c r="H4121" t="s">
        <v>212</v>
      </c>
      <c r="I4121" t="s">
        <v>25</v>
      </c>
      <c r="J4121" t="s">
        <v>914</v>
      </c>
      <c r="K4121" t="s">
        <v>5280</v>
      </c>
      <c r="L4121" t="s">
        <v>629</v>
      </c>
      <c r="M4121" s="17">
        <f>VLOOKUP($K4121,[1]Budget!$V:$AE,5,0)*IF($C4121="1 - Revenues",1,IF(AND($C4121="5 - Transfers",MID(I4121,15,1)="4"),1,-1))</f>
        <v>-1000</v>
      </c>
      <c r="N4121" s="17">
        <f>VLOOKUP($K4121,[1]Budget!$V:$AE,6,0)*IF($C4121="1 - Revenues",1,IF(AND($C4121="5 - Transfers",MID(J4121,15,1)="4"),1,-1))</f>
        <v>0</v>
      </c>
      <c r="O4121" s="17">
        <f>IFERROR(IF(RIGHT(LEFT(K4121,15),1)="4",VLOOKUP(K4121,'[1]Budget Worksheet'!A:B,2,0),-1*VLOOKUP(K4121,'[1]Budget Worksheet'!A:B,2,0)),0)</f>
        <v>0</v>
      </c>
      <c r="P4121" s="17">
        <f>VLOOKUP($K4121,[1]Budget!$V:$AE,8,0)*IF($C4121="1 - Revenues",1,IF(AND($C4121="5 - Transfers",MID($K4121,15,1)="4"),1,-1))</f>
        <v>0</v>
      </c>
      <c r="Q4121" s="17">
        <f>VLOOKUP($K4121,[1]Budget!$V:$AE,10,0)*IF($C4121="1 - Revenues",1,IF(AND($C4121="5 - Transfers",MID(K4121,15,1)="4"),1,-1))</f>
        <v>0</v>
      </c>
      <c r="S4121" s="18" t="b">
        <f>IF(LEFT(C4121,1)="1",1,-1)*SUMIF([1]Budget!V:V,'Budget Worksheet for Pivot Tabl'!K4121,[1]Budget!AC:AC)=P4121</f>
        <v>1</v>
      </c>
    </row>
    <row r="4122" spans="1:19" x14ac:dyDescent="0.25">
      <c r="A4122" t="s">
        <v>71</v>
      </c>
      <c r="B4122" t="s">
        <v>72</v>
      </c>
      <c r="C4122" t="s">
        <v>9</v>
      </c>
      <c r="D4122" t="str">
        <f t="shared" si="64"/>
        <v>OUTFLOWS</v>
      </c>
      <c r="E4122" t="s">
        <v>125</v>
      </c>
      <c r="F4122" t="s">
        <v>126</v>
      </c>
      <c r="G4122" t="s">
        <v>102</v>
      </c>
      <c r="H4122" t="s">
        <v>212</v>
      </c>
      <c r="I4122" t="s">
        <v>25</v>
      </c>
      <c r="J4122" t="s">
        <v>914</v>
      </c>
      <c r="K4122" t="s">
        <v>5281</v>
      </c>
      <c r="L4122" t="s">
        <v>476</v>
      </c>
      <c r="M4122" s="17">
        <f>VLOOKUP($K4122,[1]Budget!$V:$AE,5,0)*IF($C4122="1 - Revenues",1,IF(AND($C4122="5 - Transfers",MID(I4122,15,1)="4"),1,-1))</f>
        <v>0</v>
      </c>
      <c r="N4122" s="17">
        <f>VLOOKUP($K4122,[1]Budget!$V:$AE,6,0)*IF($C4122="1 - Revenues",1,IF(AND($C4122="5 - Transfers",MID(J4122,15,1)="4"),1,-1))</f>
        <v>0</v>
      </c>
      <c r="O4122" s="17">
        <f>IFERROR(IF(RIGHT(LEFT(K4122,15),1)="4",VLOOKUP(K4122,'[1]Budget Worksheet'!A:B,2,0),-1*VLOOKUP(K4122,'[1]Budget Worksheet'!A:B,2,0)),0)</f>
        <v>0</v>
      </c>
      <c r="P4122" s="17">
        <f>VLOOKUP($K4122,[1]Budget!$V:$AE,8,0)*IF($C4122="1 - Revenues",1,IF(AND($C4122="5 - Transfers",MID($K4122,15,1)="4"),1,-1))</f>
        <v>0</v>
      </c>
      <c r="Q4122" s="17">
        <f>VLOOKUP($K4122,[1]Budget!$V:$AE,10,0)*IF($C4122="1 - Revenues",1,IF(AND($C4122="5 - Transfers",MID(K4122,15,1)="4"),1,-1))</f>
        <v>0</v>
      </c>
      <c r="S4122" s="18" t="b">
        <f>IF(LEFT(C4122,1)="1",1,-1)*SUMIF([1]Budget!V:V,'Budget Worksheet for Pivot Tabl'!K4122,[1]Budget!AC:AC)=P4122</f>
        <v>1</v>
      </c>
    </row>
    <row r="4123" spans="1:19" x14ac:dyDescent="0.25">
      <c r="A4123" t="s">
        <v>71</v>
      </c>
      <c r="B4123" t="s">
        <v>72</v>
      </c>
      <c r="C4123" t="s">
        <v>8</v>
      </c>
      <c r="D4123" t="str">
        <f t="shared" si="64"/>
        <v>OUTFLOWS</v>
      </c>
      <c r="E4123" t="s">
        <v>125</v>
      </c>
      <c r="F4123" t="s">
        <v>126</v>
      </c>
      <c r="G4123" t="s">
        <v>102</v>
      </c>
      <c r="H4123" t="s">
        <v>212</v>
      </c>
      <c r="I4123" t="s">
        <v>27</v>
      </c>
      <c r="J4123" t="s">
        <v>965</v>
      </c>
      <c r="K4123" t="s">
        <v>5282</v>
      </c>
      <c r="L4123" t="s">
        <v>590</v>
      </c>
      <c r="M4123" s="17">
        <f>VLOOKUP($K4123,[1]Budget!$V:$AE,5,0)*IF($C4123="1 - Revenues",1,IF(AND($C4123="5 - Transfers",MID(I4123,15,1)="4"),1,-1))</f>
        <v>0</v>
      </c>
      <c r="N4123" s="17">
        <f>VLOOKUP($K4123,[1]Budget!$V:$AE,6,0)*IF($C4123="1 - Revenues",1,IF(AND($C4123="5 - Transfers",MID(J4123,15,1)="4"),1,-1))</f>
        <v>0</v>
      </c>
      <c r="O4123" s="17">
        <f>IFERROR(IF(RIGHT(LEFT(K4123,15),1)="4",VLOOKUP(K4123,'[1]Budget Worksheet'!A:B,2,0),-1*VLOOKUP(K4123,'[1]Budget Worksheet'!A:B,2,0)),0)</f>
        <v>0</v>
      </c>
      <c r="P4123" s="17">
        <f>VLOOKUP($K4123,[1]Budget!$V:$AE,8,0)*IF($C4123="1 - Revenues",1,IF(AND($C4123="5 - Transfers",MID($K4123,15,1)="4"),1,-1))</f>
        <v>0</v>
      </c>
      <c r="Q4123" s="17">
        <f>VLOOKUP($K4123,[1]Budget!$V:$AE,10,0)*IF($C4123="1 - Revenues",1,IF(AND($C4123="5 - Transfers",MID(K4123,15,1)="4"),1,-1))</f>
        <v>0</v>
      </c>
      <c r="S4123" s="18" t="b">
        <f>IF(LEFT(C4123,1)="1",1,-1)*SUMIF([1]Budget!V:V,'Budget Worksheet for Pivot Tabl'!K4123,[1]Budget!AC:AC)=P4123</f>
        <v>1</v>
      </c>
    </row>
    <row r="4124" spans="1:19" x14ac:dyDescent="0.25">
      <c r="A4124" t="s">
        <v>71</v>
      </c>
      <c r="B4124" t="s">
        <v>72</v>
      </c>
      <c r="C4124" t="s">
        <v>8</v>
      </c>
      <c r="D4124" t="str">
        <f t="shared" si="64"/>
        <v>OUTFLOWS</v>
      </c>
      <c r="E4124" t="s">
        <v>125</v>
      </c>
      <c r="F4124" t="s">
        <v>126</v>
      </c>
      <c r="G4124" t="s">
        <v>102</v>
      </c>
      <c r="H4124" t="s">
        <v>212</v>
      </c>
      <c r="I4124" t="s">
        <v>27</v>
      </c>
      <c r="J4124" t="s">
        <v>965</v>
      </c>
      <c r="K4124" t="s">
        <v>5283</v>
      </c>
      <c r="L4124" t="s">
        <v>593</v>
      </c>
      <c r="M4124" s="17">
        <f>VLOOKUP($K4124,[1]Budget!$V:$AE,5,0)*IF($C4124="1 - Revenues",1,IF(AND($C4124="5 - Transfers",MID(I4124,15,1)="4"),1,-1))</f>
        <v>0</v>
      </c>
      <c r="N4124" s="17">
        <f>VLOOKUP($K4124,[1]Budget!$V:$AE,6,0)*IF($C4124="1 - Revenues",1,IF(AND($C4124="5 - Transfers",MID(J4124,15,1)="4"),1,-1))</f>
        <v>0</v>
      </c>
      <c r="O4124" s="17">
        <f>IFERROR(IF(RIGHT(LEFT(K4124,15),1)="4",VLOOKUP(K4124,'[1]Budget Worksheet'!A:B,2,0),-1*VLOOKUP(K4124,'[1]Budget Worksheet'!A:B,2,0)),0)</f>
        <v>0</v>
      </c>
      <c r="P4124" s="17">
        <f>VLOOKUP($K4124,[1]Budget!$V:$AE,8,0)*IF($C4124="1 - Revenues",1,IF(AND($C4124="5 - Transfers",MID($K4124,15,1)="4"),1,-1))</f>
        <v>0</v>
      </c>
      <c r="Q4124" s="17">
        <f>VLOOKUP($K4124,[1]Budget!$V:$AE,10,0)*IF($C4124="1 - Revenues",1,IF(AND($C4124="5 - Transfers",MID(K4124,15,1)="4"),1,-1))</f>
        <v>0</v>
      </c>
      <c r="S4124" s="18" t="b">
        <f>IF(LEFT(C4124,1)="1",1,-1)*SUMIF([1]Budget!V:V,'Budget Worksheet for Pivot Tabl'!K4124,[1]Budget!AC:AC)=P4124</f>
        <v>1</v>
      </c>
    </row>
    <row r="4125" spans="1:19" x14ac:dyDescent="0.25">
      <c r="A4125" t="s">
        <v>71</v>
      </c>
      <c r="B4125" t="s">
        <v>72</v>
      </c>
      <c r="C4125" t="s">
        <v>8</v>
      </c>
      <c r="D4125" t="str">
        <f t="shared" si="64"/>
        <v>OUTFLOWS</v>
      </c>
      <c r="E4125" t="s">
        <v>125</v>
      </c>
      <c r="F4125" t="s">
        <v>126</v>
      </c>
      <c r="G4125" t="s">
        <v>102</v>
      </c>
      <c r="H4125" t="s">
        <v>212</v>
      </c>
      <c r="I4125" t="s">
        <v>27</v>
      </c>
      <c r="J4125" t="s">
        <v>965</v>
      </c>
      <c r="K4125" t="s">
        <v>5284</v>
      </c>
      <c r="L4125" t="s">
        <v>599</v>
      </c>
      <c r="M4125" s="17">
        <f>VLOOKUP($K4125,[1]Budget!$V:$AE,5,0)*IF($C4125="1 - Revenues",1,IF(AND($C4125="5 - Transfers",MID(I4125,15,1)="4"),1,-1))</f>
        <v>0</v>
      </c>
      <c r="N4125" s="17">
        <f>VLOOKUP($K4125,[1]Budget!$V:$AE,6,0)*IF($C4125="1 - Revenues",1,IF(AND($C4125="5 - Transfers",MID(J4125,15,1)="4"),1,-1))</f>
        <v>0</v>
      </c>
      <c r="O4125" s="17">
        <f>IFERROR(IF(RIGHT(LEFT(K4125,15),1)="4",VLOOKUP(K4125,'[1]Budget Worksheet'!A:B,2,0),-1*VLOOKUP(K4125,'[1]Budget Worksheet'!A:B,2,0)),0)</f>
        <v>0</v>
      </c>
      <c r="P4125" s="17">
        <f>VLOOKUP($K4125,[1]Budget!$V:$AE,8,0)*IF($C4125="1 - Revenues",1,IF(AND($C4125="5 - Transfers",MID($K4125,15,1)="4"),1,-1))</f>
        <v>0</v>
      </c>
      <c r="Q4125" s="17">
        <f>VLOOKUP($K4125,[1]Budget!$V:$AE,10,0)*IF($C4125="1 - Revenues",1,IF(AND($C4125="5 - Transfers",MID(K4125,15,1)="4"),1,-1))</f>
        <v>0</v>
      </c>
      <c r="S4125" s="18" t="b">
        <f>IF(LEFT(C4125,1)="1",1,-1)*SUMIF([1]Budget!V:V,'Budget Worksheet for Pivot Tabl'!K4125,[1]Budget!AC:AC)=P4125</f>
        <v>1</v>
      </c>
    </row>
    <row r="4126" spans="1:19" x14ac:dyDescent="0.25">
      <c r="A4126" t="s">
        <v>71</v>
      </c>
      <c r="B4126" t="s">
        <v>72</v>
      </c>
      <c r="C4126" t="s">
        <v>8</v>
      </c>
      <c r="D4126" t="str">
        <f t="shared" si="64"/>
        <v>OUTFLOWS</v>
      </c>
      <c r="E4126" t="s">
        <v>125</v>
      </c>
      <c r="F4126" t="s">
        <v>126</v>
      </c>
      <c r="G4126" t="s">
        <v>102</v>
      </c>
      <c r="H4126" t="s">
        <v>212</v>
      </c>
      <c r="I4126" t="s">
        <v>27</v>
      </c>
      <c r="J4126" t="s">
        <v>965</v>
      </c>
      <c r="K4126" t="s">
        <v>5285</v>
      </c>
      <c r="L4126" t="s">
        <v>601</v>
      </c>
      <c r="M4126" s="17">
        <f>VLOOKUP($K4126,[1]Budget!$V:$AE,5,0)*IF($C4126="1 - Revenues",1,IF(AND($C4126="5 - Transfers",MID(I4126,15,1)="4"),1,-1))</f>
        <v>0</v>
      </c>
      <c r="N4126" s="17">
        <f>VLOOKUP($K4126,[1]Budget!$V:$AE,6,0)*IF($C4126="1 - Revenues",1,IF(AND($C4126="5 - Transfers",MID(J4126,15,1)="4"),1,-1))</f>
        <v>0</v>
      </c>
      <c r="O4126" s="17">
        <f>IFERROR(IF(RIGHT(LEFT(K4126,15),1)="4",VLOOKUP(K4126,'[1]Budget Worksheet'!A:B,2,0),-1*VLOOKUP(K4126,'[1]Budget Worksheet'!A:B,2,0)),0)</f>
        <v>0</v>
      </c>
      <c r="P4126" s="17">
        <f>VLOOKUP($K4126,[1]Budget!$V:$AE,8,0)*IF($C4126="1 - Revenues",1,IF(AND($C4126="5 - Transfers",MID($K4126,15,1)="4"),1,-1))</f>
        <v>0</v>
      </c>
      <c r="Q4126" s="17">
        <f>VLOOKUP($K4126,[1]Budget!$V:$AE,10,0)*IF($C4126="1 - Revenues",1,IF(AND($C4126="5 - Transfers",MID(K4126,15,1)="4"),1,-1))</f>
        <v>0</v>
      </c>
      <c r="S4126" s="18" t="b">
        <f>IF(LEFT(C4126,1)="1",1,-1)*SUMIF([1]Budget!V:V,'Budget Worksheet for Pivot Tabl'!K4126,[1]Budget!AC:AC)=P4126</f>
        <v>1</v>
      </c>
    </row>
    <row r="4127" spans="1:19" x14ac:dyDescent="0.25">
      <c r="A4127" t="s">
        <v>71</v>
      </c>
      <c r="B4127" t="s">
        <v>72</v>
      </c>
      <c r="C4127" t="s">
        <v>8</v>
      </c>
      <c r="D4127" t="str">
        <f t="shared" si="64"/>
        <v>OUTFLOWS</v>
      </c>
      <c r="E4127" t="s">
        <v>125</v>
      </c>
      <c r="F4127" t="s">
        <v>126</v>
      </c>
      <c r="G4127" t="s">
        <v>102</v>
      </c>
      <c r="H4127" t="s">
        <v>212</v>
      </c>
      <c r="I4127" t="s">
        <v>27</v>
      </c>
      <c r="J4127" t="s">
        <v>965</v>
      </c>
      <c r="K4127" t="s">
        <v>5286</v>
      </c>
      <c r="L4127" t="s">
        <v>603</v>
      </c>
      <c r="M4127" s="17">
        <f>VLOOKUP($K4127,[1]Budget!$V:$AE,5,0)*IF($C4127="1 - Revenues",1,IF(AND($C4127="5 - Transfers",MID(I4127,15,1)="4"),1,-1))</f>
        <v>0</v>
      </c>
      <c r="N4127" s="17">
        <f>VLOOKUP($K4127,[1]Budget!$V:$AE,6,0)*IF($C4127="1 - Revenues",1,IF(AND($C4127="5 - Transfers",MID(J4127,15,1)="4"),1,-1))</f>
        <v>0</v>
      </c>
      <c r="O4127" s="17">
        <f>IFERROR(IF(RIGHT(LEFT(K4127,15),1)="4",VLOOKUP(K4127,'[1]Budget Worksheet'!A:B,2,0),-1*VLOOKUP(K4127,'[1]Budget Worksheet'!A:B,2,0)),0)</f>
        <v>0</v>
      </c>
      <c r="P4127" s="17">
        <f>VLOOKUP($K4127,[1]Budget!$V:$AE,8,0)*IF($C4127="1 - Revenues",1,IF(AND($C4127="5 - Transfers",MID($K4127,15,1)="4"),1,-1))</f>
        <v>0</v>
      </c>
      <c r="Q4127" s="17">
        <f>VLOOKUP($K4127,[1]Budget!$V:$AE,10,0)*IF($C4127="1 - Revenues",1,IF(AND($C4127="5 - Transfers",MID(K4127,15,1)="4"),1,-1))</f>
        <v>0</v>
      </c>
      <c r="S4127" s="18" t="b">
        <f>IF(LEFT(C4127,1)="1",1,-1)*SUMIF([1]Budget!V:V,'Budget Worksheet for Pivot Tabl'!K4127,[1]Budget!AC:AC)=P4127</f>
        <v>1</v>
      </c>
    </row>
    <row r="4128" spans="1:19" x14ac:dyDescent="0.25">
      <c r="A4128" t="s">
        <v>71</v>
      </c>
      <c r="B4128" t="s">
        <v>72</v>
      </c>
      <c r="C4128" t="s">
        <v>8</v>
      </c>
      <c r="D4128" t="str">
        <f t="shared" si="64"/>
        <v>OUTFLOWS</v>
      </c>
      <c r="E4128" t="s">
        <v>125</v>
      </c>
      <c r="F4128" t="s">
        <v>126</v>
      </c>
      <c r="G4128" t="s">
        <v>102</v>
      </c>
      <c r="H4128" t="s">
        <v>212</v>
      </c>
      <c r="I4128" t="s">
        <v>27</v>
      </c>
      <c r="J4128" t="s">
        <v>965</v>
      </c>
      <c r="K4128" t="s">
        <v>5287</v>
      </c>
      <c r="L4128" t="s">
        <v>606</v>
      </c>
      <c r="M4128" s="17">
        <f>VLOOKUP($K4128,[1]Budget!$V:$AE,5,0)*IF($C4128="1 - Revenues",1,IF(AND($C4128="5 - Transfers",MID(I4128,15,1)="4"),1,-1))</f>
        <v>0</v>
      </c>
      <c r="N4128" s="17">
        <f>VLOOKUP($K4128,[1]Budget!$V:$AE,6,0)*IF($C4128="1 - Revenues",1,IF(AND($C4128="5 - Transfers",MID(J4128,15,1)="4"),1,-1))</f>
        <v>0</v>
      </c>
      <c r="O4128" s="17">
        <f>IFERROR(IF(RIGHT(LEFT(K4128,15),1)="4",VLOOKUP(K4128,'[1]Budget Worksheet'!A:B,2,0),-1*VLOOKUP(K4128,'[1]Budget Worksheet'!A:B,2,0)),0)</f>
        <v>0</v>
      </c>
      <c r="P4128" s="17">
        <f>VLOOKUP($K4128,[1]Budget!$V:$AE,8,0)*IF($C4128="1 - Revenues",1,IF(AND($C4128="5 - Transfers",MID($K4128,15,1)="4"),1,-1))</f>
        <v>0</v>
      </c>
      <c r="Q4128" s="17">
        <f>VLOOKUP($K4128,[1]Budget!$V:$AE,10,0)*IF($C4128="1 - Revenues",1,IF(AND($C4128="5 - Transfers",MID(K4128,15,1)="4"),1,-1))</f>
        <v>0</v>
      </c>
      <c r="S4128" s="18" t="b">
        <f>IF(LEFT(C4128,1)="1",1,-1)*SUMIF([1]Budget!V:V,'Budget Worksheet for Pivot Tabl'!K4128,[1]Budget!AC:AC)=P4128</f>
        <v>1</v>
      </c>
    </row>
    <row r="4129" spans="1:19" x14ac:dyDescent="0.25">
      <c r="A4129" t="s">
        <v>71</v>
      </c>
      <c r="B4129" t="s">
        <v>72</v>
      </c>
      <c r="C4129" t="s">
        <v>8</v>
      </c>
      <c r="D4129" t="str">
        <f t="shared" si="64"/>
        <v>OUTFLOWS</v>
      </c>
      <c r="E4129" t="s">
        <v>125</v>
      </c>
      <c r="F4129" t="s">
        <v>126</v>
      </c>
      <c r="G4129" t="s">
        <v>102</v>
      </c>
      <c r="H4129" t="s">
        <v>212</v>
      </c>
      <c r="I4129" t="s">
        <v>27</v>
      </c>
      <c r="J4129" t="s">
        <v>965</v>
      </c>
      <c r="K4129" t="s">
        <v>5288</v>
      </c>
      <c r="L4129" t="s">
        <v>608</v>
      </c>
      <c r="M4129" s="17">
        <f>VLOOKUP($K4129,[1]Budget!$V:$AE,5,0)*IF($C4129="1 - Revenues",1,IF(AND($C4129="5 - Transfers",MID(I4129,15,1)="4"),1,-1))</f>
        <v>0</v>
      </c>
      <c r="N4129" s="17">
        <f>VLOOKUP($K4129,[1]Budget!$V:$AE,6,0)*IF($C4129="1 - Revenues",1,IF(AND($C4129="5 - Transfers",MID(J4129,15,1)="4"),1,-1))</f>
        <v>0</v>
      </c>
      <c r="O4129" s="17">
        <f>IFERROR(IF(RIGHT(LEFT(K4129,15),1)="4",VLOOKUP(K4129,'[1]Budget Worksheet'!A:B,2,0),-1*VLOOKUP(K4129,'[1]Budget Worksheet'!A:B,2,0)),0)</f>
        <v>0</v>
      </c>
      <c r="P4129" s="17">
        <f>VLOOKUP($K4129,[1]Budget!$V:$AE,8,0)*IF($C4129="1 - Revenues",1,IF(AND($C4129="5 - Transfers",MID($K4129,15,1)="4"),1,-1))</f>
        <v>0</v>
      </c>
      <c r="Q4129" s="17">
        <f>VLOOKUP($K4129,[1]Budget!$V:$AE,10,0)*IF($C4129="1 - Revenues",1,IF(AND($C4129="5 - Transfers",MID(K4129,15,1)="4"),1,-1))</f>
        <v>0</v>
      </c>
      <c r="S4129" s="18" t="b">
        <f>IF(LEFT(C4129,1)="1",1,-1)*SUMIF([1]Budget!V:V,'Budget Worksheet for Pivot Tabl'!K4129,[1]Budget!AC:AC)=P4129</f>
        <v>1</v>
      </c>
    </row>
    <row r="4130" spans="1:19" x14ac:dyDescent="0.25">
      <c r="A4130" t="s">
        <v>71</v>
      </c>
      <c r="B4130" t="s">
        <v>72</v>
      </c>
      <c r="C4130" t="s">
        <v>8</v>
      </c>
      <c r="D4130" t="str">
        <f t="shared" si="64"/>
        <v>OUTFLOWS</v>
      </c>
      <c r="E4130" t="s">
        <v>125</v>
      </c>
      <c r="F4130" t="s">
        <v>126</v>
      </c>
      <c r="G4130" t="s">
        <v>102</v>
      </c>
      <c r="H4130" t="s">
        <v>212</v>
      </c>
      <c r="I4130" t="s">
        <v>27</v>
      </c>
      <c r="J4130" t="s">
        <v>965</v>
      </c>
      <c r="K4130" t="s">
        <v>5289</v>
      </c>
      <c r="L4130" t="s">
        <v>610</v>
      </c>
      <c r="M4130" s="17">
        <f>VLOOKUP($K4130,[1]Budget!$V:$AE,5,0)*IF($C4130="1 - Revenues",1,IF(AND($C4130="5 - Transfers",MID(I4130,15,1)="4"),1,-1))</f>
        <v>0</v>
      </c>
      <c r="N4130" s="17">
        <f>VLOOKUP($K4130,[1]Budget!$V:$AE,6,0)*IF($C4130="1 - Revenues",1,IF(AND($C4130="5 - Transfers",MID(J4130,15,1)="4"),1,-1))</f>
        <v>0</v>
      </c>
      <c r="O4130" s="17">
        <f>IFERROR(IF(RIGHT(LEFT(K4130,15),1)="4",VLOOKUP(K4130,'[1]Budget Worksheet'!A:B,2,0),-1*VLOOKUP(K4130,'[1]Budget Worksheet'!A:B,2,0)),0)</f>
        <v>0</v>
      </c>
      <c r="P4130" s="17">
        <f>VLOOKUP($K4130,[1]Budget!$V:$AE,8,0)*IF($C4130="1 - Revenues",1,IF(AND($C4130="5 - Transfers",MID($K4130,15,1)="4"),1,-1))</f>
        <v>0</v>
      </c>
      <c r="Q4130" s="17">
        <f>VLOOKUP($K4130,[1]Budget!$V:$AE,10,0)*IF($C4130="1 - Revenues",1,IF(AND($C4130="5 - Transfers",MID(K4130,15,1)="4"),1,-1))</f>
        <v>0</v>
      </c>
      <c r="S4130" s="18" t="b">
        <f>IF(LEFT(C4130,1)="1",1,-1)*SUMIF([1]Budget!V:V,'Budget Worksheet for Pivot Tabl'!K4130,[1]Budget!AC:AC)=P4130</f>
        <v>1</v>
      </c>
    </row>
    <row r="4131" spans="1:19" x14ac:dyDescent="0.25">
      <c r="A4131" t="s">
        <v>71</v>
      </c>
      <c r="B4131" t="s">
        <v>72</v>
      </c>
      <c r="C4131" t="s">
        <v>8</v>
      </c>
      <c r="D4131" t="str">
        <f t="shared" si="64"/>
        <v>OUTFLOWS</v>
      </c>
      <c r="E4131" t="s">
        <v>125</v>
      </c>
      <c r="F4131" t="s">
        <v>126</v>
      </c>
      <c r="G4131" t="s">
        <v>102</v>
      </c>
      <c r="H4131" t="s">
        <v>212</v>
      </c>
      <c r="I4131" t="s">
        <v>27</v>
      </c>
      <c r="J4131" t="s">
        <v>965</v>
      </c>
      <c r="K4131" t="s">
        <v>5290</v>
      </c>
      <c r="L4131" t="s">
        <v>612</v>
      </c>
      <c r="M4131" s="17">
        <f>VLOOKUP($K4131,[1]Budget!$V:$AE,5,0)*IF($C4131="1 - Revenues",1,IF(AND($C4131="5 - Transfers",MID(I4131,15,1)="4"),1,-1))</f>
        <v>0</v>
      </c>
      <c r="N4131" s="17">
        <f>VLOOKUP($K4131,[1]Budget!$V:$AE,6,0)*IF($C4131="1 - Revenues",1,IF(AND($C4131="5 - Transfers",MID(J4131,15,1)="4"),1,-1))</f>
        <v>0</v>
      </c>
      <c r="O4131" s="17">
        <f>IFERROR(IF(RIGHT(LEFT(K4131,15),1)="4",VLOOKUP(K4131,'[1]Budget Worksheet'!A:B,2,0),-1*VLOOKUP(K4131,'[1]Budget Worksheet'!A:B,2,0)),0)</f>
        <v>0</v>
      </c>
      <c r="P4131" s="17">
        <f>VLOOKUP($K4131,[1]Budget!$V:$AE,8,0)*IF($C4131="1 - Revenues",1,IF(AND($C4131="5 - Transfers",MID($K4131,15,1)="4"),1,-1))</f>
        <v>0</v>
      </c>
      <c r="Q4131" s="17">
        <f>VLOOKUP($K4131,[1]Budget!$V:$AE,10,0)*IF($C4131="1 - Revenues",1,IF(AND($C4131="5 - Transfers",MID(K4131,15,1)="4"),1,-1))</f>
        <v>0</v>
      </c>
      <c r="S4131" s="18" t="b">
        <f>IF(LEFT(C4131,1)="1",1,-1)*SUMIF([1]Budget!V:V,'Budget Worksheet for Pivot Tabl'!K4131,[1]Budget!AC:AC)=P4131</f>
        <v>1</v>
      </c>
    </row>
    <row r="4132" spans="1:19" x14ac:dyDescent="0.25">
      <c r="A4132" t="s">
        <v>71</v>
      </c>
      <c r="B4132" t="s">
        <v>72</v>
      </c>
      <c r="C4132" t="s">
        <v>8</v>
      </c>
      <c r="D4132" t="str">
        <f t="shared" si="64"/>
        <v>OUTFLOWS</v>
      </c>
      <c r="E4132" t="s">
        <v>125</v>
      </c>
      <c r="F4132" t="s">
        <v>126</v>
      </c>
      <c r="G4132" t="s">
        <v>102</v>
      </c>
      <c r="H4132" t="s">
        <v>212</v>
      </c>
      <c r="I4132" t="s">
        <v>27</v>
      </c>
      <c r="J4132" t="s">
        <v>965</v>
      </c>
      <c r="K4132" t="s">
        <v>5291</v>
      </c>
      <c r="L4132" t="s">
        <v>614</v>
      </c>
      <c r="M4132" s="17">
        <f>VLOOKUP($K4132,[1]Budget!$V:$AE,5,0)*IF($C4132="1 - Revenues",1,IF(AND($C4132="5 - Transfers",MID(I4132,15,1)="4"),1,-1))</f>
        <v>0</v>
      </c>
      <c r="N4132" s="17">
        <f>VLOOKUP($K4132,[1]Budget!$V:$AE,6,0)*IF($C4132="1 - Revenues",1,IF(AND($C4132="5 - Transfers",MID(J4132,15,1)="4"),1,-1))</f>
        <v>0</v>
      </c>
      <c r="O4132" s="17">
        <f>IFERROR(IF(RIGHT(LEFT(K4132,15),1)="4",VLOOKUP(K4132,'[1]Budget Worksheet'!A:B,2,0),-1*VLOOKUP(K4132,'[1]Budget Worksheet'!A:B,2,0)),0)</f>
        <v>0</v>
      </c>
      <c r="P4132" s="17">
        <f>VLOOKUP($K4132,[1]Budget!$V:$AE,8,0)*IF($C4132="1 - Revenues",1,IF(AND($C4132="5 - Transfers",MID($K4132,15,1)="4"),1,-1))</f>
        <v>0</v>
      </c>
      <c r="Q4132" s="17">
        <f>VLOOKUP($K4132,[1]Budget!$V:$AE,10,0)*IF($C4132="1 - Revenues",1,IF(AND($C4132="5 - Transfers",MID(K4132,15,1)="4"),1,-1))</f>
        <v>0</v>
      </c>
      <c r="S4132" s="18" t="b">
        <f>IF(LEFT(C4132,1)="1",1,-1)*SUMIF([1]Budget!V:V,'Budget Worksheet for Pivot Tabl'!K4132,[1]Budget!AC:AC)=P4132</f>
        <v>1</v>
      </c>
    </row>
    <row r="4133" spans="1:19" x14ac:dyDescent="0.25">
      <c r="A4133" t="s">
        <v>71</v>
      </c>
      <c r="B4133" t="s">
        <v>72</v>
      </c>
      <c r="C4133" t="s">
        <v>8</v>
      </c>
      <c r="D4133" t="str">
        <f t="shared" si="64"/>
        <v>OUTFLOWS</v>
      </c>
      <c r="E4133" t="s">
        <v>125</v>
      </c>
      <c r="F4133" t="s">
        <v>126</v>
      </c>
      <c r="G4133" t="s">
        <v>102</v>
      </c>
      <c r="H4133" t="s">
        <v>212</v>
      </c>
      <c r="I4133" t="s">
        <v>27</v>
      </c>
      <c r="J4133" t="s">
        <v>965</v>
      </c>
      <c r="K4133" t="s">
        <v>5292</v>
      </c>
      <c r="L4133" t="s">
        <v>616</v>
      </c>
      <c r="M4133" s="17">
        <f>VLOOKUP($K4133,[1]Budget!$V:$AE,5,0)*IF($C4133="1 - Revenues",1,IF(AND($C4133="5 - Transfers",MID(I4133,15,1)="4"),1,-1))</f>
        <v>0</v>
      </c>
      <c r="N4133" s="17">
        <f>VLOOKUP($K4133,[1]Budget!$V:$AE,6,0)*IF($C4133="1 - Revenues",1,IF(AND($C4133="5 - Transfers",MID(J4133,15,1)="4"),1,-1))</f>
        <v>0</v>
      </c>
      <c r="O4133" s="17">
        <f>IFERROR(IF(RIGHT(LEFT(K4133,15),1)="4",VLOOKUP(K4133,'[1]Budget Worksheet'!A:B,2,0),-1*VLOOKUP(K4133,'[1]Budget Worksheet'!A:B,2,0)),0)</f>
        <v>0</v>
      </c>
      <c r="P4133" s="17">
        <f>VLOOKUP($K4133,[1]Budget!$V:$AE,8,0)*IF($C4133="1 - Revenues",1,IF(AND($C4133="5 - Transfers",MID($K4133,15,1)="4"),1,-1))</f>
        <v>0</v>
      </c>
      <c r="Q4133" s="17">
        <f>VLOOKUP($K4133,[1]Budget!$V:$AE,10,0)*IF($C4133="1 - Revenues",1,IF(AND($C4133="5 - Transfers",MID(K4133,15,1)="4"),1,-1))</f>
        <v>0</v>
      </c>
      <c r="S4133" s="18" t="b">
        <f>IF(LEFT(C4133,1)="1",1,-1)*SUMIF([1]Budget!V:V,'Budget Worksheet for Pivot Tabl'!K4133,[1]Budget!AC:AC)=P4133</f>
        <v>1</v>
      </c>
    </row>
    <row r="4134" spans="1:19" x14ac:dyDescent="0.25">
      <c r="A4134" t="s">
        <v>71</v>
      </c>
      <c r="B4134" t="s">
        <v>72</v>
      </c>
      <c r="C4134" t="s">
        <v>8</v>
      </c>
      <c r="D4134" t="str">
        <f t="shared" si="64"/>
        <v>OUTFLOWS</v>
      </c>
      <c r="E4134" t="s">
        <v>125</v>
      </c>
      <c r="F4134" t="s">
        <v>126</v>
      </c>
      <c r="G4134" t="s">
        <v>102</v>
      </c>
      <c r="H4134" t="s">
        <v>212</v>
      </c>
      <c r="I4134" t="s">
        <v>27</v>
      </c>
      <c r="J4134" t="s">
        <v>965</v>
      </c>
      <c r="K4134" t="s">
        <v>5293</v>
      </c>
      <c r="L4134" t="s">
        <v>618</v>
      </c>
      <c r="M4134" s="17">
        <f>VLOOKUP($K4134,[1]Budget!$V:$AE,5,0)*IF($C4134="1 - Revenues",1,IF(AND($C4134="5 - Transfers",MID(I4134,15,1)="4"),1,-1))</f>
        <v>0</v>
      </c>
      <c r="N4134" s="17">
        <f>VLOOKUP($K4134,[1]Budget!$V:$AE,6,0)*IF($C4134="1 - Revenues",1,IF(AND($C4134="5 - Transfers",MID(J4134,15,1)="4"),1,-1))</f>
        <v>0</v>
      </c>
      <c r="O4134" s="17">
        <f>IFERROR(IF(RIGHT(LEFT(K4134,15),1)="4",VLOOKUP(K4134,'[1]Budget Worksheet'!A:B,2,0),-1*VLOOKUP(K4134,'[1]Budget Worksheet'!A:B,2,0)),0)</f>
        <v>0</v>
      </c>
      <c r="P4134" s="17">
        <f>VLOOKUP($K4134,[1]Budget!$V:$AE,8,0)*IF($C4134="1 - Revenues",1,IF(AND($C4134="5 - Transfers",MID($K4134,15,1)="4"),1,-1))</f>
        <v>0</v>
      </c>
      <c r="Q4134" s="17">
        <f>VLOOKUP($K4134,[1]Budget!$V:$AE,10,0)*IF($C4134="1 - Revenues",1,IF(AND($C4134="5 - Transfers",MID(K4134,15,1)="4"),1,-1))</f>
        <v>0</v>
      </c>
      <c r="S4134" s="18" t="b">
        <f>IF(LEFT(C4134,1)="1",1,-1)*SUMIF([1]Budget!V:V,'Budget Worksheet for Pivot Tabl'!K4134,[1]Budget!AC:AC)=P4134</f>
        <v>1</v>
      </c>
    </row>
    <row r="4135" spans="1:19" x14ac:dyDescent="0.25">
      <c r="A4135" t="s">
        <v>71</v>
      </c>
      <c r="B4135" t="s">
        <v>72</v>
      </c>
      <c r="C4135" t="s">
        <v>8</v>
      </c>
      <c r="D4135" t="str">
        <f t="shared" si="64"/>
        <v>OUTFLOWS</v>
      </c>
      <c r="E4135" t="s">
        <v>112</v>
      </c>
      <c r="F4135" t="s">
        <v>113</v>
      </c>
      <c r="G4135" t="s">
        <v>5214</v>
      </c>
      <c r="H4135" t="s">
        <v>5215</v>
      </c>
      <c r="I4135" t="s">
        <v>325</v>
      </c>
      <c r="J4135" t="s">
        <v>326</v>
      </c>
      <c r="K4135" t="s">
        <v>5294</v>
      </c>
      <c r="L4135" t="s">
        <v>590</v>
      </c>
      <c r="M4135" s="17">
        <f>VLOOKUP($K4135,[1]Budget!$V:$AE,5,0)*IF($C4135="1 - Revenues",1,IF(AND($C4135="5 - Transfers",MID(I4135,15,1)="4"),1,-1))</f>
        <v>0</v>
      </c>
      <c r="N4135" s="17">
        <f>VLOOKUP($K4135,[1]Budget!$V:$AE,6,0)*IF($C4135="1 - Revenues",1,IF(AND($C4135="5 - Transfers",MID(J4135,15,1)="4"),1,-1))</f>
        <v>0</v>
      </c>
      <c r="O4135" s="17">
        <f>IFERROR(IF(RIGHT(LEFT(K4135,15),1)="4",VLOOKUP(K4135,'[1]Budget Worksheet'!A:B,2,0),-1*VLOOKUP(K4135,'[1]Budget Worksheet'!A:B,2,0)),0)</f>
        <v>0</v>
      </c>
      <c r="P4135" s="17">
        <f>VLOOKUP($K4135,[1]Budget!$V:$AE,8,0)*IF($C4135="1 - Revenues",1,IF(AND($C4135="5 - Transfers",MID($K4135,15,1)="4"),1,-1))</f>
        <v>0</v>
      </c>
      <c r="Q4135" s="17">
        <f>VLOOKUP($K4135,[1]Budget!$V:$AE,10,0)*IF($C4135="1 - Revenues",1,IF(AND($C4135="5 - Transfers",MID(K4135,15,1)="4"),1,-1))</f>
        <v>0</v>
      </c>
      <c r="S4135" s="18" t="b">
        <f>IF(LEFT(C4135,1)="1",1,-1)*SUMIF([1]Budget!V:V,'Budget Worksheet for Pivot Tabl'!K4135,[1]Budget!AC:AC)=P4135</f>
        <v>1</v>
      </c>
    </row>
    <row r="4136" spans="1:19" x14ac:dyDescent="0.25">
      <c r="A4136" t="s">
        <v>71</v>
      </c>
      <c r="B4136" t="s">
        <v>72</v>
      </c>
      <c r="C4136" t="s">
        <v>8</v>
      </c>
      <c r="D4136" t="str">
        <f t="shared" si="64"/>
        <v>OUTFLOWS</v>
      </c>
      <c r="E4136" t="s">
        <v>112</v>
      </c>
      <c r="F4136" t="s">
        <v>113</v>
      </c>
      <c r="G4136" t="s">
        <v>5214</v>
      </c>
      <c r="H4136" t="s">
        <v>5215</v>
      </c>
      <c r="I4136" t="s">
        <v>325</v>
      </c>
      <c r="J4136" t="s">
        <v>326</v>
      </c>
      <c r="K4136" t="s">
        <v>5295</v>
      </c>
      <c r="L4136" t="s">
        <v>582</v>
      </c>
      <c r="M4136" s="17">
        <f>VLOOKUP($K4136,[1]Budget!$V:$AE,5,0)*IF($C4136="1 - Revenues",1,IF(AND($C4136="5 - Transfers",MID(I4136,15,1)="4"),1,-1))</f>
        <v>0</v>
      </c>
      <c r="N4136" s="17">
        <f>VLOOKUP($K4136,[1]Budget!$V:$AE,6,0)*IF($C4136="1 - Revenues",1,IF(AND($C4136="5 - Transfers",MID(J4136,15,1)="4"),1,-1))</f>
        <v>0</v>
      </c>
      <c r="O4136" s="17">
        <f>IFERROR(IF(RIGHT(LEFT(K4136,15),1)="4",VLOOKUP(K4136,'[1]Budget Worksheet'!A:B,2,0),-1*VLOOKUP(K4136,'[1]Budget Worksheet'!A:B,2,0)),0)</f>
        <v>0</v>
      </c>
      <c r="P4136" s="17">
        <f>VLOOKUP($K4136,[1]Budget!$V:$AE,8,0)*IF($C4136="1 - Revenues",1,IF(AND($C4136="5 - Transfers",MID($K4136,15,1)="4"),1,-1))</f>
        <v>0</v>
      </c>
      <c r="Q4136" s="17">
        <f>VLOOKUP($K4136,[1]Budget!$V:$AE,10,0)*IF($C4136="1 - Revenues",1,IF(AND($C4136="5 - Transfers",MID(K4136,15,1)="4"),1,-1))</f>
        <v>0</v>
      </c>
      <c r="S4136" s="18" t="b">
        <f>IF(LEFT(C4136,1)="1",1,-1)*SUMIF([1]Budget!V:V,'Budget Worksheet for Pivot Tabl'!K4136,[1]Budget!AC:AC)=P4136</f>
        <v>1</v>
      </c>
    </row>
    <row r="4137" spans="1:19" x14ac:dyDescent="0.25">
      <c r="A4137" t="s">
        <v>71</v>
      </c>
      <c r="B4137" t="s">
        <v>72</v>
      </c>
      <c r="C4137" t="s">
        <v>8</v>
      </c>
      <c r="D4137" t="str">
        <f t="shared" si="64"/>
        <v>OUTFLOWS</v>
      </c>
      <c r="E4137" t="s">
        <v>112</v>
      </c>
      <c r="F4137" t="s">
        <v>113</v>
      </c>
      <c r="G4137" t="s">
        <v>5214</v>
      </c>
      <c r="H4137" t="s">
        <v>5215</v>
      </c>
      <c r="I4137" t="s">
        <v>325</v>
      </c>
      <c r="J4137" t="s">
        <v>326</v>
      </c>
      <c r="K4137" t="s">
        <v>5296</v>
      </c>
      <c r="L4137" t="s">
        <v>593</v>
      </c>
      <c r="M4137" s="17">
        <f>VLOOKUP($K4137,[1]Budget!$V:$AE,5,0)*IF($C4137="1 - Revenues",1,IF(AND($C4137="5 - Transfers",MID(I4137,15,1)="4"),1,-1))</f>
        <v>0</v>
      </c>
      <c r="N4137" s="17">
        <f>VLOOKUP($K4137,[1]Budget!$V:$AE,6,0)*IF($C4137="1 - Revenues",1,IF(AND($C4137="5 - Transfers",MID(J4137,15,1)="4"),1,-1))</f>
        <v>0</v>
      </c>
      <c r="O4137" s="17">
        <f>IFERROR(IF(RIGHT(LEFT(K4137,15),1)="4",VLOOKUP(K4137,'[1]Budget Worksheet'!A:B,2,0),-1*VLOOKUP(K4137,'[1]Budget Worksheet'!A:B,2,0)),0)</f>
        <v>0</v>
      </c>
      <c r="P4137" s="17">
        <f>VLOOKUP($K4137,[1]Budget!$V:$AE,8,0)*IF($C4137="1 - Revenues",1,IF(AND($C4137="5 - Transfers",MID($K4137,15,1)="4"),1,-1))</f>
        <v>0</v>
      </c>
      <c r="Q4137" s="17">
        <f>VLOOKUP($K4137,[1]Budget!$V:$AE,10,0)*IF($C4137="1 - Revenues",1,IF(AND($C4137="5 - Transfers",MID(K4137,15,1)="4"),1,-1))</f>
        <v>0</v>
      </c>
      <c r="S4137" s="18" t="b">
        <f>IF(LEFT(C4137,1)="1",1,-1)*SUMIF([1]Budget!V:V,'Budget Worksheet for Pivot Tabl'!K4137,[1]Budget!AC:AC)=P4137</f>
        <v>1</v>
      </c>
    </row>
    <row r="4138" spans="1:19" x14ac:dyDescent="0.25">
      <c r="A4138" t="s">
        <v>71</v>
      </c>
      <c r="B4138" t="s">
        <v>72</v>
      </c>
      <c r="C4138" t="s">
        <v>8</v>
      </c>
      <c r="D4138" t="str">
        <f t="shared" si="64"/>
        <v>OUTFLOWS</v>
      </c>
      <c r="E4138" t="s">
        <v>112</v>
      </c>
      <c r="F4138" t="s">
        <v>113</v>
      </c>
      <c r="G4138" t="s">
        <v>5214</v>
      </c>
      <c r="H4138" t="s">
        <v>5215</v>
      </c>
      <c r="I4138" t="s">
        <v>325</v>
      </c>
      <c r="J4138" t="s">
        <v>326</v>
      </c>
      <c r="K4138" t="s">
        <v>5297</v>
      </c>
      <c r="L4138" t="s">
        <v>919</v>
      </c>
      <c r="M4138" s="17">
        <f>VLOOKUP($K4138,[1]Budget!$V:$AE,5,0)*IF($C4138="1 - Revenues",1,IF(AND($C4138="5 - Transfers",MID(I4138,15,1)="4"),1,-1))</f>
        <v>0</v>
      </c>
      <c r="N4138" s="17">
        <f>VLOOKUP($K4138,[1]Budget!$V:$AE,6,0)*IF($C4138="1 - Revenues",1,IF(AND($C4138="5 - Transfers",MID(J4138,15,1)="4"),1,-1))</f>
        <v>0</v>
      </c>
      <c r="O4138" s="17">
        <f>IFERROR(IF(RIGHT(LEFT(K4138,15),1)="4",VLOOKUP(K4138,'[1]Budget Worksheet'!A:B,2,0),-1*VLOOKUP(K4138,'[1]Budget Worksheet'!A:B,2,0)),0)</f>
        <v>0</v>
      </c>
      <c r="P4138" s="17">
        <f>VLOOKUP($K4138,[1]Budget!$V:$AE,8,0)*IF($C4138="1 - Revenues",1,IF(AND($C4138="5 - Transfers",MID($K4138,15,1)="4"),1,-1))</f>
        <v>0</v>
      </c>
      <c r="Q4138" s="17">
        <f>VLOOKUP($K4138,[1]Budget!$V:$AE,10,0)*IF($C4138="1 - Revenues",1,IF(AND($C4138="5 - Transfers",MID(K4138,15,1)="4"),1,-1))</f>
        <v>0</v>
      </c>
      <c r="S4138" s="18" t="b">
        <f>IF(LEFT(C4138,1)="1",1,-1)*SUMIF([1]Budget!V:V,'Budget Worksheet for Pivot Tabl'!K4138,[1]Budget!AC:AC)=P4138</f>
        <v>1</v>
      </c>
    </row>
    <row r="4139" spans="1:19" x14ac:dyDescent="0.25">
      <c r="A4139" t="s">
        <v>71</v>
      </c>
      <c r="B4139" t="s">
        <v>72</v>
      </c>
      <c r="C4139" t="s">
        <v>8</v>
      </c>
      <c r="D4139" t="str">
        <f t="shared" si="64"/>
        <v>OUTFLOWS</v>
      </c>
      <c r="E4139" t="s">
        <v>112</v>
      </c>
      <c r="F4139" t="s">
        <v>113</v>
      </c>
      <c r="G4139" t="s">
        <v>5214</v>
      </c>
      <c r="H4139" t="s">
        <v>5215</v>
      </c>
      <c r="I4139" t="s">
        <v>325</v>
      </c>
      <c r="J4139" t="s">
        <v>326</v>
      </c>
      <c r="K4139" t="s">
        <v>5298</v>
      </c>
      <c r="L4139" t="s">
        <v>601</v>
      </c>
      <c r="M4139" s="17">
        <f>VLOOKUP($K4139,[1]Budget!$V:$AE,5,0)*IF($C4139="1 - Revenues",1,IF(AND($C4139="5 - Transfers",MID(I4139,15,1)="4"),1,-1))</f>
        <v>0</v>
      </c>
      <c r="N4139" s="17">
        <f>VLOOKUP($K4139,[1]Budget!$V:$AE,6,0)*IF($C4139="1 - Revenues",1,IF(AND($C4139="5 - Transfers",MID(J4139,15,1)="4"),1,-1))</f>
        <v>0</v>
      </c>
      <c r="O4139" s="17">
        <f>IFERROR(IF(RIGHT(LEFT(K4139,15),1)="4",VLOOKUP(K4139,'[1]Budget Worksheet'!A:B,2,0),-1*VLOOKUP(K4139,'[1]Budget Worksheet'!A:B,2,0)),0)</f>
        <v>0</v>
      </c>
      <c r="P4139" s="17">
        <f>VLOOKUP($K4139,[1]Budget!$V:$AE,8,0)*IF($C4139="1 - Revenues",1,IF(AND($C4139="5 - Transfers",MID($K4139,15,1)="4"),1,-1))</f>
        <v>0</v>
      </c>
      <c r="Q4139" s="17">
        <f>VLOOKUP($K4139,[1]Budget!$V:$AE,10,0)*IF($C4139="1 - Revenues",1,IF(AND($C4139="5 - Transfers",MID(K4139,15,1)="4"),1,-1))</f>
        <v>0</v>
      </c>
      <c r="S4139" s="18" t="b">
        <f>IF(LEFT(C4139,1)="1",1,-1)*SUMIF([1]Budget!V:V,'Budget Worksheet for Pivot Tabl'!K4139,[1]Budget!AC:AC)=P4139</f>
        <v>1</v>
      </c>
    </row>
    <row r="4140" spans="1:19" x14ac:dyDescent="0.25">
      <c r="A4140" t="s">
        <v>71</v>
      </c>
      <c r="B4140" t="s">
        <v>72</v>
      </c>
      <c r="C4140" t="s">
        <v>8</v>
      </c>
      <c r="D4140" t="str">
        <f t="shared" si="64"/>
        <v>OUTFLOWS</v>
      </c>
      <c r="E4140" t="s">
        <v>112</v>
      </c>
      <c r="F4140" t="s">
        <v>113</v>
      </c>
      <c r="G4140" t="s">
        <v>5214</v>
      </c>
      <c r="H4140" t="s">
        <v>5215</v>
      </c>
      <c r="I4140" t="s">
        <v>325</v>
      </c>
      <c r="J4140" t="s">
        <v>326</v>
      </c>
      <c r="K4140" t="s">
        <v>5299</v>
      </c>
      <c r="L4140" t="s">
        <v>606</v>
      </c>
      <c r="M4140" s="17">
        <f>VLOOKUP($K4140,[1]Budget!$V:$AE,5,0)*IF($C4140="1 - Revenues",1,IF(AND($C4140="5 - Transfers",MID(I4140,15,1)="4"),1,-1))</f>
        <v>0</v>
      </c>
      <c r="N4140" s="17">
        <f>VLOOKUP($K4140,[1]Budget!$V:$AE,6,0)*IF($C4140="1 - Revenues",1,IF(AND($C4140="5 - Transfers",MID(J4140,15,1)="4"),1,-1))</f>
        <v>0</v>
      </c>
      <c r="O4140" s="17">
        <f>IFERROR(IF(RIGHT(LEFT(K4140,15),1)="4",VLOOKUP(K4140,'[1]Budget Worksheet'!A:B,2,0),-1*VLOOKUP(K4140,'[1]Budget Worksheet'!A:B,2,0)),0)</f>
        <v>0</v>
      </c>
      <c r="P4140" s="17">
        <f>VLOOKUP($K4140,[1]Budget!$V:$AE,8,0)*IF($C4140="1 - Revenues",1,IF(AND($C4140="5 - Transfers",MID($K4140,15,1)="4"),1,-1))</f>
        <v>0</v>
      </c>
      <c r="Q4140" s="17">
        <f>VLOOKUP($K4140,[1]Budget!$V:$AE,10,0)*IF($C4140="1 - Revenues",1,IF(AND($C4140="5 - Transfers",MID(K4140,15,1)="4"),1,-1))</f>
        <v>0</v>
      </c>
      <c r="S4140" s="18" t="b">
        <f>IF(LEFT(C4140,1)="1",1,-1)*SUMIF([1]Budget!V:V,'Budget Worksheet for Pivot Tabl'!K4140,[1]Budget!AC:AC)=P4140</f>
        <v>1</v>
      </c>
    </row>
    <row r="4141" spans="1:19" x14ac:dyDescent="0.25">
      <c r="A4141" t="s">
        <v>71</v>
      </c>
      <c r="B4141" t="s">
        <v>72</v>
      </c>
      <c r="C4141" t="s">
        <v>8</v>
      </c>
      <c r="D4141" t="str">
        <f t="shared" si="64"/>
        <v>OUTFLOWS</v>
      </c>
      <c r="E4141" t="s">
        <v>112</v>
      </c>
      <c r="F4141" t="s">
        <v>113</v>
      </c>
      <c r="G4141" t="s">
        <v>5214</v>
      </c>
      <c r="H4141" t="s">
        <v>5215</v>
      </c>
      <c r="I4141" t="s">
        <v>325</v>
      </c>
      <c r="J4141" t="s">
        <v>326</v>
      </c>
      <c r="K4141" t="s">
        <v>5300</v>
      </c>
      <c r="L4141" t="s">
        <v>608</v>
      </c>
      <c r="M4141" s="17">
        <f>VLOOKUP($K4141,[1]Budget!$V:$AE,5,0)*IF($C4141="1 - Revenues",1,IF(AND($C4141="5 - Transfers",MID(I4141,15,1)="4"),1,-1))</f>
        <v>0</v>
      </c>
      <c r="N4141" s="17">
        <f>VLOOKUP($K4141,[1]Budget!$V:$AE,6,0)*IF($C4141="1 - Revenues",1,IF(AND($C4141="5 - Transfers",MID(J4141,15,1)="4"),1,-1))</f>
        <v>0</v>
      </c>
      <c r="O4141" s="17">
        <f>IFERROR(IF(RIGHT(LEFT(K4141,15),1)="4",VLOOKUP(K4141,'[1]Budget Worksheet'!A:B,2,0),-1*VLOOKUP(K4141,'[1]Budget Worksheet'!A:B,2,0)),0)</f>
        <v>0</v>
      </c>
      <c r="P4141" s="17">
        <f>VLOOKUP($K4141,[1]Budget!$V:$AE,8,0)*IF($C4141="1 - Revenues",1,IF(AND($C4141="5 - Transfers",MID($K4141,15,1)="4"),1,-1))</f>
        <v>0</v>
      </c>
      <c r="Q4141" s="17">
        <f>VLOOKUP($K4141,[1]Budget!$V:$AE,10,0)*IF($C4141="1 - Revenues",1,IF(AND($C4141="5 - Transfers",MID(K4141,15,1)="4"),1,-1))</f>
        <v>0</v>
      </c>
      <c r="S4141" s="18" t="b">
        <f>IF(LEFT(C4141,1)="1",1,-1)*SUMIF([1]Budget!V:V,'Budget Worksheet for Pivot Tabl'!K4141,[1]Budget!AC:AC)=P4141</f>
        <v>1</v>
      </c>
    </row>
    <row r="4142" spans="1:19" x14ac:dyDescent="0.25">
      <c r="A4142" t="s">
        <v>71</v>
      </c>
      <c r="B4142" t="s">
        <v>72</v>
      </c>
      <c r="C4142" t="s">
        <v>8</v>
      </c>
      <c r="D4142" t="str">
        <f t="shared" si="64"/>
        <v>OUTFLOWS</v>
      </c>
      <c r="E4142" t="s">
        <v>112</v>
      </c>
      <c r="F4142" t="s">
        <v>113</v>
      </c>
      <c r="G4142" t="s">
        <v>5214</v>
      </c>
      <c r="H4142" t="s">
        <v>5215</v>
      </c>
      <c r="I4142" t="s">
        <v>325</v>
      </c>
      <c r="J4142" t="s">
        <v>326</v>
      </c>
      <c r="K4142" t="s">
        <v>5301</v>
      </c>
      <c r="L4142" t="s">
        <v>610</v>
      </c>
      <c r="M4142" s="17">
        <f>VLOOKUP($K4142,[1]Budget!$V:$AE,5,0)*IF($C4142="1 - Revenues",1,IF(AND($C4142="5 - Transfers",MID(I4142,15,1)="4"),1,-1))</f>
        <v>0</v>
      </c>
      <c r="N4142" s="17">
        <f>VLOOKUP($K4142,[1]Budget!$V:$AE,6,0)*IF($C4142="1 - Revenues",1,IF(AND($C4142="5 - Transfers",MID(J4142,15,1)="4"),1,-1))</f>
        <v>0</v>
      </c>
      <c r="O4142" s="17">
        <f>IFERROR(IF(RIGHT(LEFT(K4142,15),1)="4",VLOOKUP(K4142,'[1]Budget Worksheet'!A:B,2,0),-1*VLOOKUP(K4142,'[1]Budget Worksheet'!A:B,2,0)),0)</f>
        <v>0</v>
      </c>
      <c r="P4142" s="17">
        <f>VLOOKUP($K4142,[1]Budget!$V:$AE,8,0)*IF($C4142="1 - Revenues",1,IF(AND($C4142="5 - Transfers",MID($K4142,15,1)="4"),1,-1))</f>
        <v>0</v>
      </c>
      <c r="Q4142" s="17">
        <f>VLOOKUP($K4142,[1]Budget!$V:$AE,10,0)*IF($C4142="1 - Revenues",1,IF(AND($C4142="5 - Transfers",MID(K4142,15,1)="4"),1,-1))</f>
        <v>0</v>
      </c>
      <c r="S4142" s="18" t="b">
        <f>IF(LEFT(C4142,1)="1",1,-1)*SUMIF([1]Budget!V:V,'Budget Worksheet for Pivot Tabl'!K4142,[1]Budget!AC:AC)=P4142</f>
        <v>1</v>
      </c>
    </row>
    <row r="4143" spans="1:19" x14ac:dyDescent="0.25">
      <c r="A4143" t="s">
        <v>71</v>
      </c>
      <c r="B4143" t="s">
        <v>72</v>
      </c>
      <c r="C4143" t="s">
        <v>8</v>
      </c>
      <c r="D4143" t="str">
        <f t="shared" si="64"/>
        <v>OUTFLOWS</v>
      </c>
      <c r="E4143" t="s">
        <v>112</v>
      </c>
      <c r="F4143" t="s">
        <v>113</v>
      </c>
      <c r="G4143" t="s">
        <v>5214</v>
      </c>
      <c r="H4143" t="s">
        <v>5215</v>
      </c>
      <c r="I4143" t="s">
        <v>325</v>
      </c>
      <c r="J4143" t="s">
        <v>326</v>
      </c>
      <c r="K4143" t="s">
        <v>5302</v>
      </c>
      <c r="L4143" t="s">
        <v>612</v>
      </c>
      <c r="M4143" s="17">
        <f>VLOOKUP($K4143,[1]Budget!$V:$AE,5,0)*IF($C4143="1 - Revenues",1,IF(AND($C4143="5 - Transfers",MID(I4143,15,1)="4"),1,-1))</f>
        <v>0</v>
      </c>
      <c r="N4143" s="17">
        <f>VLOOKUP($K4143,[1]Budget!$V:$AE,6,0)*IF($C4143="1 - Revenues",1,IF(AND($C4143="5 - Transfers",MID(J4143,15,1)="4"),1,-1))</f>
        <v>0</v>
      </c>
      <c r="O4143" s="17">
        <f>IFERROR(IF(RIGHT(LEFT(K4143,15),1)="4",VLOOKUP(K4143,'[1]Budget Worksheet'!A:B,2,0),-1*VLOOKUP(K4143,'[1]Budget Worksheet'!A:B,2,0)),0)</f>
        <v>0</v>
      </c>
      <c r="P4143" s="17">
        <f>VLOOKUP($K4143,[1]Budget!$V:$AE,8,0)*IF($C4143="1 - Revenues",1,IF(AND($C4143="5 - Transfers",MID($K4143,15,1)="4"),1,-1))</f>
        <v>0</v>
      </c>
      <c r="Q4143" s="17">
        <f>VLOOKUP($K4143,[1]Budget!$V:$AE,10,0)*IF($C4143="1 - Revenues",1,IF(AND($C4143="5 - Transfers",MID(K4143,15,1)="4"),1,-1))</f>
        <v>0</v>
      </c>
      <c r="S4143" s="18" t="b">
        <f>IF(LEFT(C4143,1)="1",1,-1)*SUMIF([1]Budget!V:V,'Budget Worksheet for Pivot Tabl'!K4143,[1]Budget!AC:AC)=P4143</f>
        <v>1</v>
      </c>
    </row>
    <row r="4144" spans="1:19" x14ac:dyDescent="0.25">
      <c r="A4144" t="s">
        <v>71</v>
      </c>
      <c r="B4144" t="s">
        <v>72</v>
      </c>
      <c r="C4144" t="s">
        <v>8</v>
      </c>
      <c r="D4144" t="str">
        <f t="shared" si="64"/>
        <v>OUTFLOWS</v>
      </c>
      <c r="E4144" t="s">
        <v>112</v>
      </c>
      <c r="F4144" t="s">
        <v>113</v>
      </c>
      <c r="G4144" t="s">
        <v>5214</v>
      </c>
      <c r="H4144" t="s">
        <v>5215</v>
      </c>
      <c r="I4144" t="s">
        <v>325</v>
      </c>
      <c r="J4144" t="s">
        <v>326</v>
      </c>
      <c r="K4144" t="s">
        <v>5303</v>
      </c>
      <c r="L4144" t="s">
        <v>614</v>
      </c>
      <c r="M4144" s="17">
        <f>VLOOKUP($K4144,[1]Budget!$V:$AE,5,0)*IF($C4144="1 - Revenues",1,IF(AND($C4144="5 - Transfers",MID(I4144,15,1)="4"),1,-1))</f>
        <v>0</v>
      </c>
      <c r="N4144" s="17">
        <f>VLOOKUP($K4144,[1]Budget!$V:$AE,6,0)*IF($C4144="1 - Revenues",1,IF(AND($C4144="5 - Transfers",MID(J4144,15,1)="4"),1,-1))</f>
        <v>0</v>
      </c>
      <c r="O4144" s="17">
        <f>IFERROR(IF(RIGHT(LEFT(K4144,15),1)="4",VLOOKUP(K4144,'[1]Budget Worksheet'!A:B,2,0),-1*VLOOKUP(K4144,'[1]Budget Worksheet'!A:B,2,0)),0)</f>
        <v>0</v>
      </c>
      <c r="P4144" s="17">
        <f>VLOOKUP($K4144,[1]Budget!$V:$AE,8,0)*IF($C4144="1 - Revenues",1,IF(AND($C4144="5 - Transfers",MID($K4144,15,1)="4"),1,-1))</f>
        <v>0</v>
      </c>
      <c r="Q4144" s="17">
        <f>VLOOKUP($K4144,[1]Budget!$V:$AE,10,0)*IF($C4144="1 - Revenues",1,IF(AND($C4144="5 - Transfers",MID(K4144,15,1)="4"),1,-1))</f>
        <v>0</v>
      </c>
      <c r="S4144" s="18" t="b">
        <f>IF(LEFT(C4144,1)="1",1,-1)*SUMIF([1]Budget!V:V,'Budget Worksheet for Pivot Tabl'!K4144,[1]Budget!AC:AC)=P4144</f>
        <v>1</v>
      </c>
    </row>
    <row r="4145" spans="1:19" x14ac:dyDescent="0.25">
      <c r="A4145" t="s">
        <v>71</v>
      </c>
      <c r="B4145" t="s">
        <v>72</v>
      </c>
      <c r="C4145" t="s">
        <v>8</v>
      </c>
      <c r="D4145" t="str">
        <f t="shared" si="64"/>
        <v>OUTFLOWS</v>
      </c>
      <c r="E4145" t="s">
        <v>112</v>
      </c>
      <c r="F4145" t="s">
        <v>113</v>
      </c>
      <c r="G4145" t="s">
        <v>5214</v>
      </c>
      <c r="H4145" t="s">
        <v>5215</v>
      </c>
      <c r="I4145" t="s">
        <v>325</v>
      </c>
      <c r="J4145" t="s">
        <v>326</v>
      </c>
      <c r="K4145" t="s">
        <v>5304</v>
      </c>
      <c r="L4145" t="s">
        <v>618</v>
      </c>
      <c r="M4145" s="17">
        <f>VLOOKUP($K4145,[1]Budget!$V:$AE,5,0)*IF($C4145="1 - Revenues",1,IF(AND($C4145="5 - Transfers",MID(I4145,15,1)="4"),1,-1))</f>
        <v>0</v>
      </c>
      <c r="N4145" s="17">
        <f>VLOOKUP($K4145,[1]Budget!$V:$AE,6,0)*IF($C4145="1 - Revenues",1,IF(AND($C4145="5 - Transfers",MID(J4145,15,1)="4"),1,-1))</f>
        <v>0</v>
      </c>
      <c r="O4145" s="17">
        <f>IFERROR(IF(RIGHT(LEFT(K4145,15),1)="4",VLOOKUP(K4145,'[1]Budget Worksheet'!A:B,2,0),-1*VLOOKUP(K4145,'[1]Budget Worksheet'!A:B,2,0)),0)</f>
        <v>0</v>
      </c>
      <c r="P4145" s="17">
        <f>VLOOKUP($K4145,[1]Budget!$V:$AE,8,0)*IF($C4145="1 - Revenues",1,IF(AND($C4145="5 - Transfers",MID($K4145,15,1)="4"),1,-1))</f>
        <v>0</v>
      </c>
      <c r="Q4145" s="17">
        <f>VLOOKUP($K4145,[1]Budget!$V:$AE,10,0)*IF($C4145="1 - Revenues",1,IF(AND($C4145="5 - Transfers",MID(K4145,15,1)="4"),1,-1))</f>
        <v>0</v>
      </c>
      <c r="S4145" s="18" t="b">
        <f>IF(LEFT(C4145,1)="1",1,-1)*SUMIF([1]Budget!V:V,'Budget Worksheet for Pivot Tabl'!K4145,[1]Budget!AC:AC)=P4145</f>
        <v>1</v>
      </c>
    </row>
    <row r="4146" spans="1:19" x14ac:dyDescent="0.25">
      <c r="A4146" t="s">
        <v>71</v>
      </c>
      <c r="B4146" t="s">
        <v>72</v>
      </c>
      <c r="C4146" t="s">
        <v>8</v>
      </c>
      <c r="D4146" t="str">
        <f t="shared" si="64"/>
        <v>OUTFLOWS</v>
      </c>
      <c r="E4146" t="s">
        <v>112</v>
      </c>
      <c r="F4146" t="s">
        <v>113</v>
      </c>
      <c r="G4146" t="s">
        <v>5214</v>
      </c>
      <c r="H4146" t="s">
        <v>5215</v>
      </c>
      <c r="I4146" t="s">
        <v>325</v>
      </c>
      <c r="J4146" t="s">
        <v>326</v>
      </c>
      <c r="K4146" t="s">
        <v>5305</v>
      </c>
      <c r="L4146" t="s">
        <v>620</v>
      </c>
      <c r="M4146" s="17">
        <f>VLOOKUP($K4146,[1]Budget!$V:$AE,5,0)*IF($C4146="1 - Revenues",1,IF(AND($C4146="5 - Transfers",MID(I4146,15,1)="4"),1,-1))</f>
        <v>0</v>
      </c>
      <c r="N4146" s="17">
        <f>VLOOKUP($K4146,[1]Budget!$V:$AE,6,0)*IF($C4146="1 - Revenues",1,IF(AND($C4146="5 - Transfers",MID(J4146,15,1)="4"),1,-1))</f>
        <v>0</v>
      </c>
      <c r="O4146" s="17">
        <f>IFERROR(IF(RIGHT(LEFT(K4146,15),1)="4",VLOOKUP(K4146,'[1]Budget Worksheet'!A:B,2,0),-1*VLOOKUP(K4146,'[1]Budget Worksheet'!A:B,2,0)),0)</f>
        <v>0</v>
      </c>
      <c r="P4146" s="17">
        <f>VLOOKUP($K4146,[1]Budget!$V:$AE,8,0)*IF($C4146="1 - Revenues",1,IF(AND($C4146="5 - Transfers",MID($K4146,15,1)="4"),1,-1))</f>
        <v>0</v>
      </c>
      <c r="Q4146" s="17">
        <f>VLOOKUP($K4146,[1]Budget!$V:$AE,10,0)*IF($C4146="1 - Revenues",1,IF(AND($C4146="5 - Transfers",MID(K4146,15,1)="4"),1,-1))</f>
        <v>0</v>
      </c>
      <c r="S4146" s="18" t="b">
        <f>IF(LEFT(C4146,1)="1",1,-1)*SUMIF([1]Budget!V:V,'Budget Worksheet for Pivot Tabl'!K4146,[1]Budget!AC:AC)=P4146</f>
        <v>1</v>
      </c>
    </row>
    <row r="4147" spans="1:19" x14ac:dyDescent="0.25">
      <c r="A4147" t="s">
        <v>71</v>
      </c>
      <c r="B4147" t="s">
        <v>72</v>
      </c>
      <c r="C4147" t="s">
        <v>8</v>
      </c>
      <c r="D4147" t="str">
        <f t="shared" si="64"/>
        <v>OUTFLOWS</v>
      </c>
      <c r="E4147" t="s">
        <v>112</v>
      </c>
      <c r="F4147" t="s">
        <v>113</v>
      </c>
      <c r="G4147" t="s">
        <v>5214</v>
      </c>
      <c r="H4147" t="s">
        <v>5215</v>
      </c>
      <c r="I4147" t="s">
        <v>325</v>
      </c>
      <c r="J4147" t="s">
        <v>326</v>
      </c>
      <c r="K4147" t="s">
        <v>5306</v>
      </c>
      <c r="L4147" t="s">
        <v>622</v>
      </c>
      <c r="M4147" s="17">
        <f>VLOOKUP($K4147,[1]Budget!$V:$AE,5,0)*IF($C4147="1 - Revenues",1,IF(AND($C4147="5 - Transfers",MID(I4147,15,1)="4"),1,-1))</f>
        <v>0</v>
      </c>
      <c r="N4147" s="17">
        <f>VLOOKUP($K4147,[1]Budget!$V:$AE,6,0)*IF($C4147="1 - Revenues",1,IF(AND($C4147="5 - Transfers",MID(J4147,15,1)="4"),1,-1))</f>
        <v>0</v>
      </c>
      <c r="O4147" s="17">
        <f>IFERROR(IF(RIGHT(LEFT(K4147,15),1)="4",VLOOKUP(K4147,'[1]Budget Worksheet'!A:B,2,0),-1*VLOOKUP(K4147,'[1]Budget Worksheet'!A:B,2,0)),0)</f>
        <v>0</v>
      </c>
      <c r="P4147" s="17">
        <f>VLOOKUP($K4147,[1]Budget!$V:$AE,8,0)*IF($C4147="1 - Revenues",1,IF(AND($C4147="5 - Transfers",MID($K4147,15,1)="4"),1,-1))</f>
        <v>0</v>
      </c>
      <c r="Q4147" s="17">
        <f>VLOOKUP($K4147,[1]Budget!$V:$AE,10,0)*IF($C4147="1 - Revenues",1,IF(AND($C4147="5 - Transfers",MID(K4147,15,1)="4"),1,-1))</f>
        <v>0</v>
      </c>
      <c r="S4147" s="18" t="b">
        <f>IF(LEFT(C4147,1)="1",1,-1)*SUMIF([1]Budget!V:V,'Budget Worksheet for Pivot Tabl'!K4147,[1]Budget!AC:AC)=P4147</f>
        <v>1</v>
      </c>
    </row>
    <row r="4148" spans="1:19" x14ac:dyDescent="0.25">
      <c r="A4148" t="s">
        <v>71</v>
      </c>
      <c r="B4148" t="s">
        <v>72</v>
      </c>
      <c r="C4148" t="s">
        <v>8</v>
      </c>
      <c r="D4148" t="str">
        <f t="shared" si="64"/>
        <v>OUTFLOWS</v>
      </c>
      <c r="E4148" t="s">
        <v>112</v>
      </c>
      <c r="F4148" t="s">
        <v>113</v>
      </c>
      <c r="G4148" t="s">
        <v>5214</v>
      </c>
      <c r="H4148" t="s">
        <v>5215</v>
      </c>
      <c r="I4148" t="s">
        <v>325</v>
      </c>
      <c r="J4148" t="s">
        <v>326</v>
      </c>
      <c r="K4148" t="s">
        <v>5307</v>
      </c>
      <c r="L4148" t="s">
        <v>1020</v>
      </c>
      <c r="M4148" s="17">
        <f>VLOOKUP($K4148,[1]Budget!$V:$AE,5,0)*IF($C4148="1 - Revenues",1,IF(AND($C4148="5 - Transfers",MID(I4148,15,1)="4"),1,-1))</f>
        <v>0</v>
      </c>
      <c r="N4148" s="17">
        <f>VLOOKUP($K4148,[1]Budget!$V:$AE,6,0)*IF($C4148="1 - Revenues",1,IF(AND($C4148="5 - Transfers",MID(J4148,15,1)="4"),1,-1))</f>
        <v>0</v>
      </c>
      <c r="O4148" s="17">
        <f>IFERROR(IF(RIGHT(LEFT(K4148,15),1)="4",VLOOKUP(K4148,'[1]Budget Worksheet'!A:B,2,0),-1*VLOOKUP(K4148,'[1]Budget Worksheet'!A:B,2,0)),0)</f>
        <v>0</v>
      </c>
      <c r="P4148" s="17">
        <f>VLOOKUP($K4148,[1]Budget!$V:$AE,8,0)*IF($C4148="1 - Revenues",1,IF(AND($C4148="5 - Transfers",MID($K4148,15,1)="4"),1,-1))</f>
        <v>0</v>
      </c>
      <c r="Q4148" s="17">
        <f>VLOOKUP($K4148,[1]Budget!$V:$AE,10,0)*IF($C4148="1 - Revenues",1,IF(AND($C4148="5 - Transfers",MID(K4148,15,1)="4"),1,-1))</f>
        <v>0</v>
      </c>
      <c r="S4148" s="18" t="b">
        <f>IF(LEFT(C4148,1)="1",1,-1)*SUMIF([1]Budget!V:V,'Budget Worksheet for Pivot Tabl'!K4148,[1]Budget!AC:AC)=P4148</f>
        <v>1</v>
      </c>
    </row>
    <row r="4149" spans="1:19" x14ac:dyDescent="0.25">
      <c r="A4149" t="s">
        <v>71</v>
      </c>
      <c r="B4149" t="s">
        <v>72</v>
      </c>
      <c r="C4149" t="s">
        <v>8</v>
      </c>
      <c r="D4149" t="str">
        <f t="shared" si="64"/>
        <v>OUTFLOWS</v>
      </c>
      <c r="E4149" t="s">
        <v>112</v>
      </c>
      <c r="F4149" t="s">
        <v>113</v>
      </c>
      <c r="G4149" t="s">
        <v>5214</v>
      </c>
      <c r="H4149" t="s">
        <v>5215</v>
      </c>
      <c r="I4149" t="s">
        <v>325</v>
      </c>
      <c r="J4149" t="s">
        <v>326</v>
      </c>
      <c r="K4149" t="s">
        <v>5308</v>
      </c>
      <c r="L4149" t="s">
        <v>472</v>
      </c>
      <c r="M4149" s="17">
        <f>VLOOKUP($K4149,[1]Budget!$V:$AE,5,0)*IF($C4149="1 - Revenues",1,IF(AND($C4149="5 - Transfers",MID(I4149,15,1)="4"),1,-1))</f>
        <v>0</v>
      </c>
      <c r="N4149" s="17">
        <f>VLOOKUP($K4149,[1]Budget!$V:$AE,6,0)*IF($C4149="1 - Revenues",1,IF(AND($C4149="5 - Transfers",MID(J4149,15,1)="4"),1,-1))</f>
        <v>0</v>
      </c>
      <c r="O4149" s="17">
        <f>IFERROR(IF(RIGHT(LEFT(K4149,15),1)="4",VLOOKUP(K4149,'[1]Budget Worksheet'!A:B,2,0),-1*VLOOKUP(K4149,'[1]Budget Worksheet'!A:B,2,0)),0)</f>
        <v>0</v>
      </c>
      <c r="P4149" s="17">
        <f>VLOOKUP($K4149,[1]Budget!$V:$AE,8,0)*IF($C4149="1 - Revenues",1,IF(AND($C4149="5 - Transfers",MID($K4149,15,1)="4"),1,-1))</f>
        <v>0</v>
      </c>
      <c r="Q4149" s="17">
        <f>VLOOKUP($K4149,[1]Budget!$V:$AE,10,0)*IF($C4149="1 - Revenues",1,IF(AND($C4149="5 - Transfers",MID(K4149,15,1)="4"),1,-1))</f>
        <v>0</v>
      </c>
      <c r="S4149" s="18" t="b">
        <f>IF(LEFT(C4149,1)="1",1,-1)*SUMIF([1]Budget!V:V,'Budget Worksheet for Pivot Tabl'!K4149,[1]Budget!AC:AC)=P4149</f>
        <v>1</v>
      </c>
    </row>
    <row r="4150" spans="1:19" x14ac:dyDescent="0.25">
      <c r="A4150" t="s">
        <v>71</v>
      </c>
      <c r="B4150" t="s">
        <v>72</v>
      </c>
      <c r="C4150" t="s">
        <v>8</v>
      </c>
      <c r="D4150" t="str">
        <f t="shared" si="64"/>
        <v>OUTFLOWS</v>
      </c>
      <c r="E4150" t="s">
        <v>112</v>
      </c>
      <c r="F4150" t="s">
        <v>113</v>
      </c>
      <c r="G4150" t="s">
        <v>5214</v>
      </c>
      <c r="H4150" t="s">
        <v>5215</v>
      </c>
      <c r="I4150" t="s">
        <v>325</v>
      </c>
      <c r="J4150" t="s">
        <v>326</v>
      </c>
      <c r="K4150" t="s">
        <v>5309</v>
      </c>
      <c r="L4150" t="s">
        <v>627</v>
      </c>
      <c r="M4150" s="17">
        <f>VLOOKUP($K4150,[1]Budget!$V:$AE,5,0)*IF($C4150="1 - Revenues",1,IF(AND($C4150="5 - Transfers",MID(I4150,15,1)="4"),1,-1))</f>
        <v>0</v>
      </c>
      <c r="N4150" s="17">
        <f>VLOOKUP($K4150,[1]Budget!$V:$AE,6,0)*IF($C4150="1 - Revenues",1,IF(AND($C4150="5 - Transfers",MID(J4150,15,1)="4"),1,-1))</f>
        <v>0</v>
      </c>
      <c r="O4150" s="17">
        <f>IFERROR(IF(RIGHT(LEFT(K4150,15),1)="4",VLOOKUP(K4150,'[1]Budget Worksheet'!A:B,2,0),-1*VLOOKUP(K4150,'[1]Budget Worksheet'!A:B,2,0)),0)</f>
        <v>0</v>
      </c>
      <c r="P4150" s="17">
        <f>VLOOKUP($K4150,[1]Budget!$V:$AE,8,0)*IF($C4150="1 - Revenues",1,IF(AND($C4150="5 - Transfers",MID($K4150,15,1)="4"),1,-1))</f>
        <v>0</v>
      </c>
      <c r="Q4150" s="17">
        <f>VLOOKUP($K4150,[1]Budget!$V:$AE,10,0)*IF($C4150="1 - Revenues",1,IF(AND($C4150="5 - Transfers",MID(K4150,15,1)="4"),1,-1))</f>
        <v>0</v>
      </c>
      <c r="S4150" s="18" t="b">
        <f>IF(LEFT(C4150,1)="1",1,-1)*SUMIF([1]Budget!V:V,'Budget Worksheet for Pivot Tabl'!K4150,[1]Budget!AC:AC)=P4150</f>
        <v>1</v>
      </c>
    </row>
    <row r="4151" spans="1:19" x14ac:dyDescent="0.25">
      <c r="A4151" t="s">
        <v>71</v>
      </c>
      <c r="B4151" t="s">
        <v>72</v>
      </c>
      <c r="C4151" t="s">
        <v>9</v>
      </c>
      <c r="D4151" t="str">
        <f t="shared" si="64"/>
        <v>OUTFLOWS</v>
      </c>
      <c r="E4151" t="s">
        <v>112</v>
      </c>
      <c r="F4151" t="s">
        <v>113</v>
      </c>
      <c r="G4151" t="s">
        <v>5214</v>
      </c>
      <c r="H4151" t="s">
        <v>5215</v>
      </c>
      <c r="I4151" t="s">
        <v>325</v>
      </c>
      <c r="J4151" t="s">
        <v>326</v>
      </c>
      <c r="K4151" t="s">
        <v>5310</v>
      </c>
      <c r="L4151" t="s">
        <v>482</v>
      </c>
      <c r="M4151" s="17">
        <f>VLOOKUP($K4151,[1]Budget!$V:$AE,5,0)*IF($C4151="1 - Revenues",1,IF(AND($C4151="5 - Transfers",MID(I4151,15,1)="4"),1,-1))</f>
        <v>0</v>
      </c>
      <c r="N4151" s="17">
        <f>VLOOKUP($K4151,[1]Budget!$V:$AE,6,0)*IF($C4151="1 - Revenues",1,IF(AND($C4151="5 - Transfers",MID(J4151,15,1)="4"),1,-1))</f>
        <v>0</v>
      </c>
      <c r="O4151" s="17">
        <f>IFERROR(IF(RIGHT(LEFT(K4151,15),1)="4",VLOOKUP(K4151,'[1]Budget Worksheet'!A:B,2,0),-1*VLOOKUP(K4151,'[1]Budget Worksheet'!A:B,2,0)),0)</f>
        <v>0</v>
      </c>
      <c r="P4151" s="17">
        <f>VLOOKUP($K4151,[1]Budget!$V:$AE,8,0)*IF($C4151="1 - Revenues",1,IF(AND($C4151="5 - Transfers",MID($K4151,15,1)="4"),1,-1))</f>
        <v>0</v>
      </c>
      <c r="Q4151" s="17">
        <f>VLOOKUP($K4151,[1]Budget!$V:$AE,10,0)*IF($C4151="1 - Revenues",1,IF(AND($C4151="5 - Transfers",MID(K4151,15,1)="4"),1,-1))</f>
        <v>0</v>
      </c>
      <c r="S4151" s="18" t="b">
        <f>IF(LEFT(C4151,1)="1",1,-1)*SUMIF([1]Budget!V:V,'Budget Worksheet for Pivot Tabl'!K4151,[1]Budget!AC:AC)=P4151</f>
        <v>1</v>
      </c>
    </row>
    <row r="4152" spans="1:19" x14ac:dyDescent="0.25">
      <c r="A4152" t="s">
        <v>71</v>
      </c>
      <c r="B4152" t="s">
        <v>72</v>
      </c>
      <c r="C4152" t="s">
        <v>9</v>
      </c>
      <c r="D4152" t="str">
        <f t="shared" si="64"/>
        <v>OUTFLOWS</v>
      </c>
      <c r="E4152" t="s">
        <v>112</v>
      </c>
      <c r="F4152" t="s">
        <v>113</v>
      </c>
      <c r="G4152" t="s">
        <v>5214</v>
      </c>
      <c r="H4152" t="s">
        <v>5215</v>
      </c>
      <c r="I4152" t="s">
        <v>325</v>
      </c>
      <c r="J4152" t="s">
        <v>326</v>
      </c>
      <c r="K4152" t="s">
        <v>5311</v>
      </c>
      <c r="L4152" t="s">
        <v>633</v>
      </c>
      <c r="M4152" s="17">
        <f>VLOOKUP($K4152,[1]Budget!$V:$AE,5,0)*IF($C4152="1 - Revenues",1,IF(AND($C4152="5 - Transfers",MID(I4152,15,1)="4"),1,-1))</f>
        <v>0</v>
      </c>
      <c r="N4152" s="17">
        <f>VLOOKUP($K4152,[1]Budget!$V:$AE,6,0)*IF($C4152="1 - Revenues",1,IF(AND($C4152="5 - Transfers",MID(J4152,15,1)="4"),1,-1))</f>
        <v>0</v>
      </c>
      <c r="O4152" s="17">
        <f>IFERROR(IF(RIGHT(LEFT(K4152,15),1)="4",VLOOKUP(K4152,'[1]Budget Worksheet'!A:B,2,0),-1*VLOOKUP(K4152,'[1]Budget Worksheet'!A:B,2,0)),0)</f>
        <v>0</v>
      </c>
      <c r="P4152" s="17">
        <f>VLOOKUP($K4152,[1]Budget!$V:$AE,8,0)*IF($C4152="1 - Revenues",1,IF(AND($C4152="5 - Transfers",MID($K4152,15,1)="4"),1,-1))</f>
        <v>0</v>
      </c>
      <c r="Q4152" s="17">
        <f>VLOOKUP($K4152,[1]Budget!$V:$AE,10,0)*IF($C4152="1 - Revenues",1,IF(AND($C4152="5 - Transfers",MID(K4152,15,1)="4"),1,-1))</f>
        <v>0</v>
      </c>
      <c r="S4152" s="18" t="b">
        <f>IF(LEFT(C4152,1)="1",1,-1)*SUMIF([1]Budget!V:V,'Budget Worksheet for Pivot Tabl'!K4152,[1]Budget!AC:AC)=P4152</f>
        <v>1</v>
      </c>
    </row>
    <row r="4153" spans="1:19" x14ac:dyDescent="0.25">
      <c r="A4153" t="s">
        <v>71</v>
      </c>
      <c r="B4153" t="s">
        <v>72</v>
      </c>
      <c r="C4153" t="s">
        <v>9</v>
      </c>
      <c r="D4153" t="str">
        <f t="shared" si="64"/>
        <v>OUTFLOWS</v>
      </c>
      <c r="E4153" t="s">
        <v>112</v>
      </c>
      <c r="F4153" t="s">
        <v>113</v>
      </c>
      <c r="G4153" t="s">
        <v>5214</v>
      </c>
      <c r="H4153" t="s">
        <v>5215</v>
      </c>
      <c r="I4153" t="s">
        <v>325</v>
      </c>
      <c r="J4153" t="s">
        <v>326</v>
      </c>
      <c r="K4153" t="s">
        <v>5312</v>
      </c>
      <c r="L4153" t="s">
        <v>640</v>
      </c>
      <c r="M4153" s="17">
        <f>VLOOKUP($K4153,[1]Budget!$V:$AE,5,0)*IF($C4153="1 - Revenues",1,IF(AND($C4153="5 - Transfers",MID(I4153,15,1)="4"),1,-1))</f>
        <v>0</v>
      </c>
      <c r="N4153" s="17">
        <f>VLOOKUP($K4153,[1]Budget!$V:$AE,6,0)*IF($C4153="1 - Revenues",1,IF(AND($C4153="5 - Transfers",MID(J4153,15,1)="4"),1,-1))</f>
        <v>0</v>
      </c>
      <c r="O4153" s="17">
        <f>IFERROR(IF(RIGHT(LEFT(K4153,15),1)="4",VLOOKUP(K4153,'[1]Budget Worksheet'!A:B,2,0),-1*VLOOKUP(K4153,'[1]Budget Worksheet'!A:B,2,0)),0)</f>
        <v>0</v>
      </c>
      <c r="P4153" s="17">
        <f>VLOOKUP($K4153,[1]Budget!$V:$AE,8,0)*IF($C4153="1 - Revenues",1,IF(AND($C4153="5 - Transfers",MID($K4153,15,1)="4"),1,-1))</f>
        <v>0</v>
      </c>
      <c r="Q4153" s="17">
        <f>VLOOKUP($K4153,[1]Budget!$V:$AE,10,0)*IF($C4153="1 - Revenues",1,IF(AND($C4153="5 - Transfers",MID(K4153,15,1)="4"),1,-1))</f>
        <v>0</v>
      </c>
      <c r="S4153" s="18" t="b">
        <f>IF(LEFT(C4153,1)="1",1,-1)*SUMIF([1]Budget!V:V,'Budget Worksheet for Pivot Tabl'!K4153,[1]Budget!AC:AC)=P4153</f>
        <v>1</v>
      </c>
    </row>
    <row r="4154" spans="1:19" x14ac:dyDescent="0.25">
      <c r="A4154" t="s">
        <v>71</v>
      </c>
      <c r="B4154" t="s">
        <v>72</v>
      </c>
      <c r="C4154" t="s">
        <v>9</v>
      </c>
      <c r="D4154" t="str">
        <f t="shared" si="64"/>
        <v>OUTFLOWS</v>
      </c>
      <c r="E4154" t="s">
        <v>112</v>
      </c>
      <c r="F4154" t="s">
        <v>113</v>
      </c>
      <c r="G4154" t="s">
        <v>5214</v>
      </c>
      <c r="H4154" t="s">
        <v>5215</v>
      </c>
      <c r="I4154" t="s">
        <v>325</v>
      </c>
      <c r="J4154" t="s">
        <v>326</v>
      </c>
      <c r="K4154" t="s">
        <v>5313</v>
      </c>
      <c r="L4154" t="s">
        <v>1037</v>
      </c>
      <c r="M4154" s="17">
        <f>VLOOKUP($K4154,[1]Budget!$V:$AE,5,0)*IF($C4154="1 - Revenues",1,IF(AND($C4154="5 - Transfers",MID(I4154,15,1)="4"),1,-1))</f>
        <v>0</v>
      </c>
      <c r="N4154" s="17">
        <f>VLOOKUP($K4154,[1]Budget!$V:$AE,6,0)*IF($C4154="1 - Revenues",1,IF(AND($C4154="5 - Transfers",MID(J4154,15,1)="4"),1,-1))</f>
        <v>0</v>
      </c>
      <c r="O4154" s="17">
        <f>IFERROR(IF(RIGHT(LEFT(K4154,15),1)="4",VLOOKUP(K4154,'[1]Budget Worksheet'!A:B,2,0),-1*VLOOKUP(K4154,'[1]Budget Worksheet'!A:B,2,0)),0)</f>
        <v>0</v>
      </c>
      <c r="P4154" s="17">
        <f>VLOOKUP($K4154,[1]Budget!$V:$AE,8,0)*IF($C4154="1 - Revenues",1,IF(AND($C4154="5 - Transfers",MID($K4154,15,1)="4"),1,-1))</f>
        <v>0</v>
      </c>
      <c r="Q4154" s="17">
        <f>VLOOKUP($K4154,[1]Budget!$V:$AE,10,0)*IF($C4154="1 - Revenues",1,IF(AND($C4154="5 - Transfers",MID(K4154,15,1)="4"),1,-1))</f>
        <v>0</v>
      </c>
      <c r="S4154" s="18" t="b">
        <f>IF(LEFT(C4154,1)="1",1,-1)*SUMIF([1]Budget!V:V,'Budget Worksheet for Pivot Tabl'!K4154,[1]Budget!AC:AC)=P4154</f>
        <v>1</v>
      </c>
    </row>
    <row r="4155" spans="1:19" x14ac:dyDescent="0.25">
      <c r="A4155" t="s">
        <v>71</v>
      </c>
      <c r="B4155" t="s">
        <v>72</v>
      </c>
      <c r="C4155" t="s">
        <v>9</v>
      </c>
      <c r="D4155" t="str">
        <f t="shared" si="64"/>
        <v>OUTFLOWS</v>
      </c>
      <c r="E4155" t="s">
        <v>112</v>
      </c>
      <c r="F4155" t="s">
        <v>113</v>
      </c>
      <c r="G4155" t="s">
        <v>5214</v>
      </c>
      <c r="H4155" t="s">
        <v>5215</v>
      </c>
      <c r="I4155" t="s">
        <v>325</v>
      </c>
      <c r="J4155" t="s">
        <v>326</v>
      </c>
      <c r="K4155" t="s">
        <v>5314</v>
      </c>
      <c r="L4155" t="s">
        <v>956</v>
      </c>
      <c r="M4155" s="17">
        <f>VLOOKUP($K4155,[1]Budget!$V:$AE,5,0)*IF($C4155="1 - Revenues",1,IF(AND($C4155="5 - Transfers",MID(I4155,15,1)="4"),1,-1))</f>
        <v>0</v>
      </c>
      <c r="N4155" s="17">
        <f>VLOOKUP($K4155,[1]Budget!$V:$AE,6,0)*IF($C4155="1 - Revenues",1,IF(AND($C4155="5 - Transfers",MID(J4155,15,1)="4"),1,-1))</f>
        <v>0</v>
      </c>
      <c r="O4155" s="17">
        <f>IFERROR(IF(RIGHT(LEFT(K4155,15),1)="4",VLOOKUP(K4155,'[1]Budget Worksheet'!A:B,2,0),-1*VLOOKUP(K4155,'[1]Budget Worksheet'!A:B,2,0)),0)</f>
        <v>0</v>
      </c>
      <c r="P4155" s="17">
        <f>VLOOKUP($K4155,[1]Budget!$V:$AE,8,0)*IF($C4155="1 - Revenues",1,IF(AND($C4155="5 - Transfers",MID($K4155,15,1)="4"),1,-1))</f>
        <v>0</v>
      </c>
      <c r="Q4155" s="17">
        <f>VLOOKUP($K4155,[1]Budget!$V:$AE,10,0)*IF($C4155="1 - Revenues",1,IF(AND($C4155="5 - Transfers",MID(K4155,15,1)="4"),1,-1))</f>
        <v>0</v>
      </c>
      <c r="S4155" s="18" t="b">
        <f>IF(LEFT(C4155,1)="1",1,-1)*SUMIF([1]Budget!V:V,'Budget Worksheet for Pivot Tabl'!K4155,[1]Budget!AC:AC)=P4155</f>
        <v>1</v>
      </c>
    </row>
    <row r="4156" spans="1:19" x14ac:dyDescent="0.25">
      <c r="A4156" t="s">
        <v>71</v>
      </c>
      <c r="B4156" t="s">
        <v>72</v>
      </c>
      <c r="C4156" t="s">
        <v>9</v>
      </c>
      <c r="D4156" t="str">
        <f t="shared" si="64"/>
        <v>OUTFLOWS</v>
      </c>
      <c r="E4156" t="s">
        <v>112</v>
      </c>
      <c r="F4156" t="s">
        <v>113</v>
      </c>
      <c r="G4156" t="s">
        <v>5214</v>
      </c>
      <c r="H4156" t="s">
        <v>5215</v>
      </c>
      <c r="I4156" t="s">
        <v>325</v>
      </c>
      <c r="J4156" t="s">
        <v>326</v>
      </c>
      <c r="K4156" t="s">
        <v>5315</v>
      </c>
      <c r="L4156" t="s">
        <v>653</v>
      </c>
      <c r="M4156" s="17">
        <f>VLOOKUP($K4156,[1]Budget!$V:$AE,5,0)*IF($C4156="1 - Revenues",1,IF(AND($C4156="5 - Transfers",MID(I4156,15,1)="4"),1,-1))</f>
        <v>0</v>
      </c>
      <c r="N4156" s="17">
        <f>VLOOKUP($K4156,[1]Budget!$V:$AE,6,0)*IF($C4156="1 - Revenues",1,IF(AND($C4156="5 - Transfers",MID(J4156,15,1)="4"),1,-1))</f>
        <v>0</v>
      </c>
      <c r="O4156" s="17">
        <f>IFERROR(IF(RIGHT(LEFT(K4156,15),1)="4",VLOOKUP(K4156,'[1]Budget Worksheet'!A:B,2,0),-1*VLOOKUP(K4156,'[1]Budget Worksheet'!A:B,2,0)),0)</f>
        <v>0</v>
      </c>
      <c r="P4156" s="17">
        <f>VLOOKUP($K4156,[1]Budget!$V:$AE,8,0)*IF($C4156="1 - Revenues",1,IF(AND($C4156="5 - Transfers",MID($K4156,15,1)="4"),1,-1))</f>
        <v>0</v>
      </c>
      <c r="Q4156" s="17">
        <f>VLOOKUP($K4156,[1]Budget!$V:$AE,10,0)*IF($C4156="1 - Revenues",1,IF(AND($C4156="5 - Transfers",MID(K4156,15,1)="4"),1,-1))</f>
        <v>0</v>
      </c>
      <c r="S4156" s="18" t="b">
        <f>IF(LEFT(C4156,1)="1",1,-1)*SUMIF([1]Budget!V:V,'Budget Worksheet for Pivot Tabl'!K4156,[1]Budget!AC:AC)=P4156</f>
        <v>1</v>
      </c>
    </row>
    <row r="4157" spans="1:19" x14ac:dyDescent="0.25">
      <c r="A4157" t="s">
        <v>71</v>
      </c>
      <c r="B4157" t="s">
        <v>72</v>
      </c>
      <c r="C4157" t="s">
        <v>9</v>
      </c>
      <c r="D4157" t="str">
        <f t="shared" si="64"/>
        <v>OUTFLOWS</v>
      </c>
      <c r="E4157" t="s">
        <v>112</v>
      </c>
      <c r="F4157" t="s">
        <v>113</v>
      </c>
      <c r="G4157" t="s">
        <v>5214</v>
      </c>
      <c r="H4157" t="s">
        <v>5215</v>
      </c>
      <c r="I4157" t="s">
        <v>2902</v>
      </c>
      <c r="J4157" t="s">
        <v>2903</v>
      </c>
      <c r="K4157" t="s">
        <v>5316</v>
      </c>
      <c r="L4157" t="s">
        <v>5317</v>
      </c>
      <c r="M4157" s="17">
        <f>VLOOKUP($K4157,[1]Budget!$V:$AE,5,0)*IF($C4157="1 - Revenues",1,IF(AND($C4157="5 - Transfers",MID(I4157,15,1)="4"),1,-1))</f>
        <v>0</v>
      </c>
      <c r="N4157" s="17">
        <f>VLOOKUP($K4157,[1]Budget!$V:$AE,6,0)*IF($C4157="1 - Revenues",1,IF(AND($C4157="5 - Transfers",MID(J4157,15,1)="4"),1,-1))</f>
        <v>0</v>
      </c>
      <c r="O4157" s="17">
        <f>IFERROR(IF(RIGHT(LEFT(K4157,15),1)="4",VLOOKUP(K4157,'[1]Budget Worksheet'!A:B,2,0),-1*VLOOKUP(K4157,'[1]Budget Worksheet'!A:B,2,0)),0)</f>
        <v>0</v>
      </c>
      <c r="P4157" s="17">
        <f>VLOOKUP($K4157,[1]Budget!$V:$AE,8,0)*IF($C4157="1 - Revenues",1,IF(AND($C4157="5 - Transfers",MID($K4157,15,1)="4"),1,-1))</f>
        <v>0</v>
      </c>
      <c r="Q4157" s="17">
        <f>VLOOKUP($K4157,[1]Budget!$V:$AE,10,0)*IF($C4157="1 - Revenues",1,IF(AND($C4157="5 - Transfers",MID(K4157,15,1)="4"),1,-1))</f>
        <v>0</v>
      </c>
      <c r="S4157" s="18" t="b">
        <f>IF(LEFT(C4157,1)="1",1,-1)*SUMIF([1]Budget!V:V,'Budget Worksheet for Pivot Tabl'!K4157,[1]Budget!AC:AC)=P4157</f>
        <v>1</v>
      </c>
    </row>
    <row r="4158" spans="1:19" x14ac:dyDescent="0.25">
      <c r="A4158" t="s">
        <v>71</v>
      </c>
      <c r="B4158" t="s">
        <v>72</v>
      </c>
      <c r="C4158" t="s">
        <v>9</v>
      </c>
      <c r="D4158" t="str">
        <f t="shared" si="64"/>
        <v>OUTFLOWS</v>
      </c>
      <c r="E4158" t="s">
        <v>112</v>
      </c>
      <c r="F4158" t="s">
        <v>113</v>
      </c>
      <c r="G4158" t="s">
        <v>5214</v>
      </c>
      <c r="H4158" t="s">
        <v>5215</v>
      </c>
      <c r="I4158" t="s">
        <v>2902</v>
      </c>
      <c r="J4158" t="s">
        <v>2903</v>
      </c>
      <c r="K4158" t="s">
        <v>5318</v>
      </c>
      <c r="L4158" t="s">
        <v>4658</v>
      </c>
      <c r="M4158" s="17">
        <f>VLOOKUP($K4158,[1]Budget!$V:$AE,5,0)*IF($C4158="1 - Revenues",1,IF(AND($C4158="5 - Transfers",MID(I4158,15,1)="4"),1,-1))</f>
        <v>0</v>
      </c>
      <c r="N4158" s="17">
        <f>VLOOKUP($K4158,[1]Budget!$V:$AE,6,0)*IF($C4158="1 - Revenues",1,IF(AND($C4158="5 - Transfers",MID(J4158,15,1)="4"),1,-1))</f>
        <v>0</v>
      </c>
      <c r="O4158" s="17">
        <f>IFERROR(IF(RIGHT(LEFT(K4158,15),1)="4",VLOOKUP(K4158,'[1]Budget Worksheet'!A:B,2,0),-1*VLOOKUP(K4158,'[1]Budget Worksheet'!A:B,2,0)),0)</f>
        <v>0</v>
      </c>
      <c r="P4158" s="17">
        <f>VLOOKUP($K4158,[1]Budget!$V:$AE,8,0)*IF($C4158="1 - Revenues",1,IF(AND($C4158="5 - Transfers",MID($K4158,15,1)="4"),1,-1))</f>
        <v>0</v>
      </c>
      <c r="Q4158" s="17">
        <f>VLOOKUP($K4158,[1]Budget!$V:$AE,10,0)*IF($C4158="1 - Revenues",1,IF(AND($C4158="5 - Transfers",MID(K4158,15,1)="4"),1,-1))</f>
        <v>0</v>
      </c>
      <c r="S4158" s="18" t="b">
        <f>IF(LEFT(C4158,1)="1",1,-1)*SUMIF([1]Budget!V:V,'Budget Worksheet for Pivot Tabl'!K4158,[1]Budget!AC:AC)=P4158</f>
        <v>1</v>
      </c>
    </row>
    <row r="4159" spans="1:19" x14ac:dyDescent="0.25">
      <c r="A4159" t="s">
        <v>71</v>
      </c>
      <c r="B4159" t="s">
        <v>72</v>
      </c>
      <c r="C4159" t="s">
        <v>8</v>
      </c>
      <c r="D4159" t="str">
        <f t="shared" si="64"/>
        <v>OUTFLOWS</v>
      </c>
      <c r="E4159" t="s">
        <v>112</v>
      </c>
      <c r="F4159" t="s">
        <v>113</v>
      </c>
      <c r="G4159" t="s">
        <v>5214</v>
      </c>
      <c r="H4159" t="s">
        <v>5215</v>
      </c>
      <c r="I4159" t="s">
        <v>5319</v>
      </c>
      <c r="J4159" t="s">
        <v>5320</v>
      </c>
      <c r="K4159" t="s">
        <v>5321</v>
      </c>
      <c r="L4159" t="s">
        <v>590</v>
      </c>
      <c r="M4159" s="17">
        <f>VLOOKUP($K4159,[1]Budget!$V:$AE,5,0)*IF($C4159="1 - Revenues",1,IF(AND($C4159="5 - Transfers",MID(I4159,15,1)="4"),1,-1))</f>
        <v>-102000</v>
      </c>
      <c r="N4159" s="17">
        <f>VLOOKUP($K4159,[1]Budget!$V:$AE,6,0)*IF($C4159="1 - Revenues",1,IF(AND($C4159="5 - Transfers",MID(J4159,15,1)="4"),1,-1))</f>
        <v>-48000</v>
      </c>
      <c r="O4159" s="17">
        <f>IFERROR(IF(RIGHT(LEFT(K4159,15),1)="4",VLOOKUP(K4159,'[1]Budget Worksheet'!A:B,2,0),-1*VLOOKUP(K4159,'[1]Budget Worksheet'!A:B,2,0)),0)</f>
        <v>0</v>
      </c>
      <c r="P4159" s="17">
        <f>VLOOKUP($K4159,[1]Budget!$V:$AE,8,0)*IF($C4159="1 - Revenues",1,IF(AND($C4159="5 - Transfers",MID($K4159,15,1)="4"),1,-1))</f>
        <v>0</v>
      </c>
      <c r="Q4159" s="17">
        <f>VLOOKUP($K4159,[1]Budget!$V:$AE,10,0)*IF($C4159="1 - Revenues",1,IF(AND($C4159="5 - Transfers",MID(K4159,15,1)="4"),1,-1))</f>
        <v>0</v>
      </c>
      <c r="S4159" s="18" t="b">
        <f>IF(LEFT(C4159,1)="1",1,-1)*SUMIF([1]Budget!V:V,'Budget Worksheet for Pivot Tabl'!K4159,[1]Budget!AC:AC)=P4159</f>
        <v>1</v>
      </c>
    </row>
    <row r="4160" spans="1:19" x14ac:dyDescent="0.25">
      <c r="A4160" t="s">
        <v>71</v>
      </c>
      <c r="B4160" t="s">
        <v>72</v>
      </c>
      <c r="C4160" t="s">
        <v>8</v>
      </c>
      <c r="D4160" t="str">
        <f t="shared" si="64"/>
        <v>OUTFLOWS</v>
      </c>
      <c r="E4160" t="s">
        <v>112</v>
      </c>
      <c r="F4160" t="s">
        <v>113</v>
      </c>
      <c r="G4160" t="s">
        <v>5214</v>
      </c>
      <c r="H4160" t="s">
        <v>5215</v>
      </c>
      <c r="I4160" t="s">
        <v>5319</v>
      </c>
      <c r="J4160" t="s">
        <v>5320</v>
      </c>
      <c r="K4160" t="s">
        <v>5322</v>
      </c>
      <c r="L4160" t="s">
        <v>593</v>
      </c>
      <c r="M4160" s="17">
        <f>VLOOKUP($K4160,[1]Budget!$V:$AE,5,0)*IF($C4160="1 - Revenues",1,IF(AND($C4160="5 - Transfers",MID(I4160,15,1)="4"),1,-1))</f>
        <v>0</v>
      </c>
      <c r="N4160" s="17">
        <f>VLOOKUP($K4160,[1]Budget!$V:$AE,6,0)*IF($C4160="1 - Revenues",1,IF(AND($C4160="5 - Transfers",MID(J4160,15,1)="4"),1,-1))</f>
        <v>0</v>
      </c>
      <c r="O4160" s="17">
        <f>IFERROR(IF(RIGHT(LEFT(K4160,15),1)="4",VLOOKUP(K4160,'[1]Budget Worksheet'!A:B,2,0),-1*VLOOKUP(K4160,'[1]Budget Worksheet'!A:B,2,0)),0)</f>
        <v>0</v>
      </c>
      <c r="P4160" s="17">
        <f>VLOOKUP($K4160,[1]Budget!$V:$AE,8,0)*IF($C4160="1 - Revenues",1,IF(AND($C4160="5 - Transfers",MID($K4160,15,1)="4"),1,-1))</f>
        <v>0</v>
      </c>
      <c r="Q4160" s="17">
        <f>VLOOKUP($K4160,[1]Budget!$V:$AE,10,0)*IF($C4160="1 - Revenues",1,IF(AND($C4160="5 - Transfers",MID(K4160,15,1)="4"),1,-1))</f>
        <v>0</v>
      </c>
      <c r="S4160" s="18" t="b">
        <f>IF(LEFT(C4160,1)="1",1,-1)*SUMIF([1]Budget!V:V,'Budget Worksheet for Pivot Tabl'!K4160,[1]Budget!AC:AC)=P4160</f>
        <v>1</v>
      </c>
    </row>
    <row r="4161" spans="1:19" x14ac:dyDescent="0.25">
      <c r="A4161" t="s">
        <v>71</v>
      </c>
      <c r="B4161" t="s">
        <v>72</v>
      </c>
      <c r="C4161" t="s">
        <v>8</v>
      </c>
      <c r="D4161" t="str">
        <f t="shared" si="64"/>
        <v>OUTFLOWS</v>
      </c>
      <c r="E4161" t="s">
        <v>112</v>
      </c>
      <c r="F4161" t="s">
        <v>113</v>
      </c>
      <c r="G4161" t="s">
        <v>5214</v>
      </c>
      <c r="H4161" t="s">
        <v>5215</v>
      </c>
      <c r="I4161" t="s">
        <v>5319</v>
      </c>
      <c r="J4161" t="s">
        <v>5320</v>
      </c>
      <c r="K4161" t="s">
        <v>5323</v>
      </c>
      <c r="L4161" t="s">
        <v>595</v>
      </c>
      <c r="M4161" s="17">
        <f>VLOOKUP($K4161,[1]Budget!$V:$AE,5,0)*IF($C4161="1 - Revenues",1,IF(AND($C4161="5 - Transfers",MID(I4161,15,1)="4"),1,-1))</f>
        <v>0</v>
      </c>
      <c r="N4161" s="17">
        <f>VLOOKUP($K4161,[1]Budget!$V:$AE,6,0)*IF($C4161="1 - Revenues",1,IF(AND($C4161="5 - Transfers",MID(J4161,15,1)="4"),1,-1))</f>
        <v>0</v>
      </c>
      <c r="O4161" s="17">
        <f>IFERROR(IF(RIGHT(LEFT(K4161,15),1)="4",VLOOKUP(K4161,'[1]Budget Worksheet'!A:B,2,0),-1*VLOOKUP(K4161,'[1]Budget Worksheet'!A:B,2,0)),0)</f>
        <v>0</v>
      </c>
      <c r="P4161" s="17">
        <f>VLOOKUP($K4161,[1]Budget!$V:$AE,8,0)*IF($C4161="1 - Revenues",1,IF(AND($C4161="5 - Transfers",MID($K4161,15,1)="4"),1,-1))</f>
        <v>0</v>
      </c>
      <c r="Q4161" s="17">
        <f>VLOOKUP($K4161,[1]Budget!$V:$AE,10,0)*IF($C4161="1 - Revenues",1,IF(AND($C4161="5 - Transfers",MID(K4161,15,1)="4"),1,-1))</f>
        <v>0</v>
      </c>
      <c r="S4161" s="18" t="b">
        <f>IF(LEFT(C4161,1)="1",1,-1)*SUMIF([1]Budget!V:V,'Budget Worksheet for Pivot Tabl'!K4161,[1]Budget!AC:AC)=P4161</f>
        <v>1</v>
      </c>
    </row>
    <row r="4162" spans="1:19" x14ac:dyDescent="0.25">
      <c r="A4162" t="s">
        <v>71</v>
      </c>
      <c r="B4162" t="s">
        <v>72</v>
      </c>
      <c r="C4162" t="s">
        <v>8</v>
      </c>
      <c r="D4162" t="str">
        <f t="shared" si="64"/>
        <v>OUTFLOWS</v>
      </c>
      <c r="E4162" t="s">
        <v>112</v>
      </c>
      <c r="F4162" t="s">
        <v>113</v>
      </c>
      <c r="G4162" t="s">
        <v>5214</v>
      </c>
      <c r="H4162" t="s">
        <v>5215</v>
      </c>
      <c r="I4162" t="s">
        <v>5319</v>
      </c>
      <c r="J4162" t="s">
        <v>5320</v>
      </c>
      <c r="K4162" t="s">
        <v>5324</v>
      </c>
      <c r="L4162" t="s">
        <v>597</v>
      </c>
      <c r="M4162" s="17">
        <f>VLOOKUP($K4162,[1]Budget!$V:$AE,5,0)*IF($C4162="1 - Revenues",1,IF(AND($C4162="5 - Transfers",MID(I4162,15,1)="4"),1,-1))</f>
        <v>-1000</v>
      </c>
      <c r="N4162" s="17">
        <f>VLOOKUP($K4162,[1]Budget!$V:$AE,6,0)*IF($C4162="1 - Revenues",1,IF(AND($C4162="5 - Transfers",MID(J4162,15,1)="4"),1,-1))</f>
        <v>-2000</v>
      </c>
      <c r="O4162" s="17">
        <f>IFERROR(IF(RIGHT(LEFT(K4162,15),1)="4",VLOOKUP(K4162,'[1]Budget Worksheet'!A:B,2,0),-1*VLOOKUP(K4162,'[1]Budget Worksheet'!A:B,2,0)),0)</f>
        <v>0</v>
      </c>
      <c r="P4162" s="17">
        <f>VLOOKUP($K4162,[1]Budget!$V:$AE,8,0)*IF($C4162="1 - Revenues",1,IF(AND($C4162="5 - Transfers",MID($K4162,15,1)="4"),1,-1))</f>
        <v>0</v>
      </c>
      <c r="Q4162" s="17">
        <f>VLOOKUP($K4162,[1]Budget!$V:$AE,10,0)*IF($C4162="1 - Revenues",1,IF(AND($C4162="5 - Transfers",MID(K4162,15,1)="4"),1,-1))</f>
        <v>0</v>
      </c>
      <c r="S4162" s="18" t="b">
        <f>IF(LEFT(C4162,1)="1",1,-1)*SUMIF([1]Budget!V:V,'Budget Worksheet for Pivot Tabl'!K4162,[1]Budget!AC:AC)=P4162</f>
        <v>1</v>
      </c>
    </row>
    <row r="4163" spans="1:19" x14ac:dyDescent="0.25">
      <c r="A4163" t="s">
        <v>71</v>
      </c>
      <c r="B4163" t="s">
        <v>72</v>
      </c>
      <c r="C4163" t="s">
        <v>8</v>
      </c>
      <c r="D4163" t="str">
        <f t="shared" ref="D4163:D4226" si="65">IF(C4163="1 - Revenues","INFLOWS","OUTFLOWS")</f>
        <v>OUTFLOWS</v>
      </c>
      <c r="E4163" t="s">
        <v>112</v>
      </c>
      <c r="F4163" t="s">
        <v>113</v>
      </c>
      <c r="G4163" t="s">
        <v>5214</v>
      </c>
      <c r="H4163" t="s">
        <v>5215</v>
      </c>
      <c r="I4163" t="s">
        <v>5319</v>
      </c>
      <c r="J4163" t="s">
        <v>5320</v>
      </c>
      <c r="K4163" t="s">
        <v>5325</v>
      </c>
      <c r="L4163" t="s">
        <v>599</v>
      </c>
      <c r="M4163" s="17">
        <f>VLOOKUP($K4163,[1]Budget!$V:$AE,5,0)*IF($C4163="1 - Revenues",1,IF(AND($C4163="5 - Transfers",MID(I4163,15,1)="4"),1,-1))</f>
        <v>-1000</v>
      </c>
      <c r="N4163" s="17">
        <f>VLOOKUP($K4163,[1]Budget!$V:$AE,6,0)*IF($C4163="1 - Revenues",1,IF(AND($C4163="5 - Transfers",MID(J4163,15,1)="4"),1,-1))</f>
        <v>0</v>
      </c>
      <c r="O4163" s="17">
        <f>IFERROR(IF(RIGHT(LEFT(K4163,15),1)="4",VLOOKUP(K4163,'[1]Budget Worksheet'!A:B,2,0),-1*VLOOKUP(K4163,'[1]Budget Worksheet'!A:B,2,0)),0)</f>
        <v>0</v>
      </c>
      <c r="P4163" s="17">
        <f>VLOOKUP($K4163,[1]Budget!$V:$AE,8,0)*IF($C4163="1 - Revenues",1,IF(AND($C4163="5 - Transfers",MID($K4163,15,1)="4"),1,-1))</f>
        <v>0</v>
      </c>
      <c r="Q4163" s="17">
        <f>VLOOKUP($K4163,[1]Budget!$V:$AE,10,0)*IF($C4163="1 - Revenues",1,IF(AND($C4163="5 - Transfers",MID(K4163,15,1)="4"),1,-1))</f>
        <v>0</v>
      </c>
      <c r="S4163" s="18" t="b">
        <f>IF(LEFT(C4163,1)="1",1,-1)*SUMIF([1]Budget!V:V,'Budget Worksheet for Pivot Tabl'!K4163,[1]Budget!AC:AC)=P4163</f>
        <v>1</v>
      </c>
    </row>
    <row r="4164" spans="1:19" x14ac:dyDescent="0.25">
      <c r="A4164" t="s">
        <v>71</v>
      </c>
      <c r="B4164" t="s">
        <v>72</v>
      </c>
      <c r="C4164" t="s">
        <v>8</v>
      </c>
      <c r="D4164" t="str">
        <f t="shared" si="65"/>
        <v>OUTFLOWS</v>
      </c>
      <c r="E4164" t="s">
        <v>112</v>
      </c>
      <c r="F4164" t="s">
        <v>113</v>
      </c>
      <c r="G4164" t="s">
        <v>5214</v>
      </c>
      <c r="H4164" t="s">
        <v>5215</v>
      </c>
      <c r="I4164" t="s">
        <v>5319</v>
      </c>
      <c r="J4164" t="s">
        <v>5320</v>
      </c>
      <c r="K4164" t="s">
        <v>5326</v>
      </c>
      <c r="L4164" t="s">
        <v>601</v>
      </c>
      <c r="M4164" s="17">
        <f>VLOOKUP($K4164,[1]Budget!$V:$AE,5,0)*IF($C4164="1 - Revenues",1,IF(AND($C4164="5 - Transfers",MID(I4164,15,1)="4"),1,-1))</f>
        <v>0</v>
      </c>
      <c r="N4164" s="17">
        <f>VLOOKUP($K4164,[1]Budget!$V:$AE,6,0)*IF($C4164="1 - Revenues",1,IF(AND($C4164="5 - Transfers",MID(J4164,15,1)="4"),1,-1))</f>
        <v>0</v>
      </c>
      <c r="O4164" s="17">
        <f>IFERROR(IF(RIGHT(LEFT(K4164,15),1)="4",VLOOKUP(K4164,'[1]Budget Worksheet'!A:B,2,0),-1*VLOOKUP(K4164,'[1]Budget Worksheet'!A:B,2,0)),0)</f>
        <v>0</v>
      </c>
      <c r="P4164" s="17">
        <f>VLOOKUP($K4164,[1]Budget!$V:$AE,8,0)*IF($C4164="1 - Revenues",1,IF(AND($C4164="5 - Transfers",MID($K4164,15,1)="4"),1,-1))</f>
        <v>0</v>
      </c>
      <c r="Q4164" s="17">
        <f>VLOOKUP($K4164,[1]Budget!$V:$AE,10,0)*IF($C4164="1 - Revenues",1,IF(AND($C4164="5 - Transfers",MID(K4164,15,1)="4"),1,-1))</f>
        <v>0</v>
      </c>
      <c r="S4164" s="18" t="b">
        <f>IF(LEFT(C4164,1)="1",1,-1)*SUMIF([1]Budget!V:V,'Budget Worksheet for Pivot Tabl'!K4164,[1]Budget!AC:AC)=P4164</f>
        <v>1</v>
      </c>
    </row>
    <row r="4165" spans="1:19" x14ac:dyDescent="0.25">
      <c r="A4165" t="s">
        <v>71</v>
      </c>
      <c r="B4165" t="s">
        <v>72</v>
      </c>
      <c r="C4165" t="s">
        <v>8</v>
      </c>
      <c r="D4165" t="str">
        <f t="shared" si="65"/>
        <v>OUTFLOWS</v>
      </c>
      <c r="E4165" t="s">
        <v>112</v>
      </c>
      <c r="F4165" t="s">
        <v>113</v>
      </c>
      <c r="G4165" t="s">
        <v>5214</v>
      </c>
      <c r="H4165" t="s">
        <v>5215</v>
      </c>
      <c r="I4165" t="s">
        <v>5319</v>
      </c>
      <c r="J4165" t="s">
        <v>5320</v>
      </c>
      <c r="K4165" t="s">
        <v>5327</v>
      </c>
      <c r="L4165" t="s">
        <v>603</v>
      </c>
      <c r="M4165" s="17">
        <f>VLOOKUP($K4165,[1]Budget!$V:$AE,5,0)*IF($C4165="1 - Revenues",1,IF(AND($C4165="5 - Transfers",MID(I4165,15,1)="4"),1,-1))</f>
        <v>0</v>
      </c>
      <c r="N4165" s="17">
        <f>VLOOKUP($K4165,[1]Budget!$V:$AE,6,0)*IF($C4165="1 - Revenues",1,IF(AND($C4165="5 - Transfers",MID(J4165,15,1)="4"),1,-1))</f>
        <v>0</v>
      </c>
      <c r="O4165" s="17">
        <f>IFERROR(IF(RIGHT(LEFT(K4165,15),1)="4",VLOOKUP(K4165,'[1]Budget Worksheet'!A:B,2,0),-1*VLOOKUP(K4165,'[1]Budget Worksheet'!A:B,2,0)),0)</f>
        <v>0</v>
      </c>
      <c r="P4165" s="17">
        <f>VLOOKUP($K4165,[1]Budget!$V:$AE,8,0)*IF($C4165="1 - Revenues",1,IF(AND($C4165="5 - Transfers",MID($K4165,15,1)="4"),1,-1))</f>
        <v>0</v>
      </c>
      <c r="Q4165" s="17">
        <f>VLOOKUP($K4165,[1]Budget!$V:$AE,10,0)*IF($C4165="1 - Revenues",1,IF(AND($C4165="5 - Transfers",MID(K4165,15,1)="4"),1,-1))</f>
        <v>0</v>
      </c>
      <c r="S4165" s="18" t="b">
        <f>IF(LEFT(C4165,1)="1",1,-1)*SUMIF([1]Budget!V:V,'Budget Worksheet for Pivot Tabl'!K4165,[1]Budget!AC:AC)=P4165</f>
        <v>1</v>
      </c>
    </row>
    <row r="4166" spans="1:19" x14ac:dyDescent="0.25">
      <c r="A4166" t="s">
        <v>71</v>
      </c>
      <c r="B4166" t="s">
        <v>72</v>
      </c>
      <c r="C4166" t="s">
        <v>8</v>
      </c>
      <c r="D4166" t="str">
        <f t="shared" si="65"/>
        <v>OUTFLOWS</v>
      </c>
      <c r="E4166" t="s">
        <v>112</v>
      </c>
      <c r="F4166" t="s">
        <v>113</v>
      </c>
      <c r="G4166" t="s">
        <v>5214</v>
      </c>
      <c r="H4166" t="s">
        <v>5215</v>
      </c>
      <c r="I4166" t="s">
        <v>5319</v>
      </c>
      <c r="J4166" t="s">
        <v>5320</v>
      </c>
      <c r="K4166" t="s">
        <v>5328</v>
      </c>
      <c r="L4166" t="s">
        <v>470</v>
      </c>
      <c r="M4166" s="17">
        <f>VLOOKUP($K4166,[1]Budget!$V:$AE,5,0)*IF($C4166="1 - Revenues",1,IF(AND($C4166="5 - Transfers",MID(I4166,15,1)="4"),1,-1))</f>
        <v>-20000</v>
      </c>
      <c r="N4166" s="17">
        <f>VLOOKUP($K4166,[1]Budget!$V:$AE,6,0)*IF($C4166="1 - Revenues",1,IF(AND($C4166="5 - Transfers",MID(J4166,15,1)="4"),1,-1))</f>
        <v>-9000</v>
      </c>
      <c r="O4166" s="17">
        <f>IFERROR(IF(RIGHT(LEFT(K4166,15),1)="4",VLOOKUP(K4166,'[1]Budget Worksheet'!A:B,2,0),-1*VLOOKUP(K4166,'[1]Budget Worksheet'!A:B,2,0)),0)</f>
        <v>0</v>
      </c>
      <c r="P4166" s="17">
        <f>VLOOKUP($K4166,[1]Budget!$V:$AE,8,0)*IF($C4166="1 - Revenues",1,IF(AND($C4166="5 - Transfers",MID($K4166,15,1)="4"),1,-1))</f>
        <v>0</v>
      </c>
      <c r="Q4166" s="17">
        <f>VLOOKUP($K4166,[1]Budget!$V:$AE,10,0)*IF($C4166="1 - Revenues",1,IF(AND($C4166="5 - Transfers",MID(K4166,15,1)="4"),1,-1))</f>
        <v>0</v>
      </c>
      <c r="S4166" s="18" t="b">
        <f>IF(LEFT(C4166,1)="1",1,-1)*SUMIF([1]Budget!V:V,'Budget Worksheet for Pivot Tabl'!K4166,[1]Budget!AC:AC)=P4166</f>
        <v>1</v>
      </c>
    </row>
    <row r="4167" spans="1:19" x14ac:dyDescent="0.25">
      <c r="A4167" t="s">
        <v>71</v>
      </c>
      <c r="B4167" t="s">
        <v>72</v>
      </c>
      <c r="C4167" t="s">
        <v>8</v>
      </c>
      <c r="D4167" t="str">
        <f t="shared" si="65"/>
        <v>OUTFLOWS</v>
      </c>
      <c r="E4167" t="s">
        <v>112</v>
      </c>
      <c r="F4167" t="s">
        <v>113</v>
      </c>
      <c r="G4167" t="s">
        <v>5214</v>
      </c>
      <c r="H4167" t="s">
        <v>5215</v>
      </c>
      <c r="I4167" t="s">
        <v>5319</v>
      </c>
      <c r="J4167" t="s">
        <v>5320</v>
      </c>
      <c r="K4167" t="s">
        <v>5329</v>
      </c>
      <c r="L4167" t="s">
        <v>606</v>
      </c>
      <c r="M4167" s="17">
        <f>VLOOKUP($K4167,[1]Budget!$V:$AE,5,0)*IF($C4167="1 - Revenues",1,IF(AND($C4167="5 - Transfers",MID(I4167,15,1)="4"),1,-1))</f>
        <v>-4000</v>
      </c>
      <c r="N4167" s="17">
        <f>VLOOKUP($K4167,[1]Budget!$V:$AE,6,0)*IF($C4167="1 - Revenues",1,IF(AND($C4167="5 - Transfers",MID(J4167,15,1)="4"),1,-1))</f>
        <v>-3000</v>
      </c>
      <c r="O4167" s="17">
        <f>IFERROR(IF(RIGHT(LEFT(K4167,15),1)="4",VLOOKUP(K4167,'[1]Budget Worksheet'!A:B,2,0),-1*VLOOKUP(K4167,'[1]Budget Worksheet'!A:B,2,0)),0)</f>
        <v>0</v>
      </c>
      <c r="P4167" s="17">
        <f>VLOOKUP($K4167,[1]Budget!$V:$AE,8,0)*IF($C4167="1 - Revenues",1,IF(AND($C4167="5 - Transfers",MID($K4167,15,1)="4"),1,-1))</f>
        <v>0</v>
      </c>
      <c r="Q4167" s="17">
        <f>VLOOKUP($K4167,[1]Budget!$V:$AE,10,0)*IF($C4167="1 - Revenues",1,IF(AND($C4167="5 - Transfers",MID(K4167,15,1)="4"),1,-1))</f>
        <v>0</v>
      </c>
      <c r="S4167" s="18" t="b">
        <f>IF(LEFT(C4167,1)="1",1,-1)*SUMIF([1]Budget!V:V,'Budget Worksheet for Pivot Tabl'!K4167,[1]Budget!AC:AC)=P4167</f>
        <v>1</v>
      </c>
    </row>
    <row r="4168" spans="1:19" x14ac:dyDescent="0.25">
      <c r="A4168" t="s">
        <v>71</v>
      </c>
      <c r="B4168" t="s">
        <v>72</v>
      </c>
      <c r="C4168" t="s">
        <v>8</v>
      </c>
      <c r="D4168" t="str">
        <f t="shared" si="65"/>
        <v>OUTFLOWS</v>
      </c>
      <c r="E4168" t="s">
        <v>112</v>
      </c>
      <c r="F4168" t="s">
        <v>113</v>
      </c>
      <c r="G4168" t="s">
        <v>5214</v>
      </c>
      <c r="H4168" t="s">
        <v>5215</v>
      </c>
      <c r="I4168" t="s">
        <v>5319</v>
      </c>
      <c r="J4168" t="s">
        <v>5320</v>
      </c>
      <c r="K4168" t="s">
        <v>5330</v>
      </c>
      <c r="L4168" t="s">
        <v>608</v>
      </c>
      <c r="M4168" s="17">
        <f>VLOOKUP($K4168,[1]Budget!$V:$AE,5,0)*IF($C4168="1 - Revenues",1,IF(AND($C4168="5 - Transfers",MID(I4168,15,1)="4"),1,-1))</f>
        <v>-15000</v>
      </c>
      <c r="N4168" s="17">
        <f>VLOOKUP($K4168,[1]Budget!$V:$AE,6,0)*IF($C4168="1 - Revenues",1,IF(AND($C4168="5 - Transfers",MID(J4168,15,1)="4"),1,-1))</f>
        <v>-9000</v>
      </c>
      <c r="O4168" s="17">
        <f>IFERROR(IF(RIGHT(LEFT(K4168,15),1)="4",VLOOKUP(K4168,'[1]Budget Worksheet'!A:B,2,0),-1*VLOOKUP(K4168,'[1]Budget Worksheet'!A:B,2,0)),0)</f>
        <v>0</v>
      </c>
      <c r="P4168" s="17">
        <f>VLOOKUP($K4168,[1]Budget!$V:$AE,8,0)*IF($C4168="1 - Revenues",1,IF(AND($C4168="5 - Transfers",MID($K4168,15,1)="4"),1,-1))</f>
        <v>0</v>
      </c>
      <c r="Q4168" s="17">
        <f>VLOOKUP($K4168,[1]Budget!$V:$AE,10,0)*IF($C4168="1 - Revenues",1,IF(AND($C4168="5 - Transfers",MID(K4168,15,1)="4"),1,-1))</f>
        <v>0</v>
      </c>
      <c r="S4168" s="18" t="b">
        <f>IF(LEFT(C4168,1)="1",1,-1)*SUMIF([1]Budget!V:V,'Budget Worksheet for Pivot Tabl'!K4168,[1]Budget!AC:AC)=P4168</f>
        <v>1</v>
      </c>
    </row>
    <row r="4169" spans="1:19" x14ac:dyDescent="0.25">
      <c r="A4169" t="s">
        <v>71</v>
      </c>
      <c r="B4169" t="s">
        <v>72</v>
      </c>
      <c r="C4169" t="s">
        <v>8</v>
      </c>
      <c r="D4169" t="str">
        <f t="shared" si="65"/>
        <v>OUTFLOWS</v>
      </c>
      <c r="E4169" t="s">
        <v>112</v>
      </c>
      <c r="F4169" t="s">
        <v>113</v>
      </c>
      <c r="G4169" t="s">
        <v>5214</v>
      </c>
      <c r="H4169" t="s">
        <v>5215</v>
      </c>
      <c r="I4169" t="s">
        <v>5319</v>
      </c>
      <c r="J4169" t="s">
        <v>5320</v>
      </c>
      <c r="K4169" t="s">
        <v>5331</v>
      </c>
      <c r="L4169" t="s">
        <v>610</v>
      </c>
      <c r="M4169" s="17">
        <f>VLOOKUP($K4169,[1]Budget!$V:$AE,5,0)*IF($C4169="1 - Revenues",1,IF(AND($C4169="5 - Transfers",MID(I4169,15,1)="4"),1,-1))</f>
        <v>-1000</v>
      </c>
      <c r="N4169" s="17">
        <f>VLOOKUP($K4169,[1]Budget!$V:$AE,6,0)*IF($C4169="1 - Revenues",1,IF(AND($C4169="5 - Transfers",MID(J4169,15,1)="4"),1,-1))</f>
        <v>-1000</v>
      </c>
      <c r="O4169" s="17">
        <f>IFERROR(IF(RIGHT(LEFT(K4169,15),1)="4",VLOOKUP(K4169,'[1]Budget Worksheet'!A:B,2,0),-1*VLOOKUP(K4169,'[1]Budget Worksheet'!A:B,2,0)),0)</f>
        <v>0</v>
      </c>
      <c r="P4169" s="17">
        <f>VLOOKUP($K4169,[1]Budget!$V:$AE,8,0)*IF($C4169="1 - Revenues",1,IF(AND($C4169="5 - Transfers",MID($K4169,15,1)="4"),1,-1))</f>
        <v>0</v>
      </c>
      <c r="Q4169" s="17">
        <f>VLOOKUP($K4169,[1]Budget!$V:$AE,10,0)*IF($C4169="1 - Revenues",1,IF(AND($C4169="5 - Transfers",MID(K4169,15,1)="4"),1,-1))</f>
        <v>0</v>
      </c>
      <c r="S4169" s="18" t="b">
        <f>IF(LEFT(C4169,1)="1",1,-1)*SUMIF([1]Budget!V:V,'Budget Worksheet for Pivot Tabl'!K4169,[1]Budget!AC:AC)=P4169</f>
        <v>1</v>
      </c>
    </row>
    <row r="4170" spans="1:19" x14ac:dyDescent="0.25">
      <c r="A4170" t="s">
        <v>71</v>
      </c>
      <c r="B4170" t="s">
        <v>72</v>
      </c>
      <c r="C4170" t="s">
        <v>8</v>
      </c>
      <c r="D4170" t="str">
        <f t="shared" si="65"/>
        <v>OUTFLOWS</v>
      </c>
      <c r="E4170" t="s">
        <v>112</v>
      </c>
      <c r="F4170" t="s">
        <v>113</v>
      </c>
      <c r="G4170" t="s">
        <v>5214</v>
      </c>
      <c r="H4170" t="s">
        <v>5215</v>
      </c>
      <c r="I4170" t="s">
        <v>5319</v>
      </c>
      <c r="J4170" t="s">
        <v>5320</v>
      </c>
      <c r="K4170" t="s">
        <v>5332</v>
      </c>
      <c r="L4170" t="s">
        <v>612</v>
      </c>
      <c r="M4170" s="17">
        <f>VLOOKUP($K4170,[1]Budget!$V:$AE,5,0)*IF($C4170="1 - Revenues",1,IF(AND($C4170="5 - Transfers",MID(I4170,15,1)="4"),1,-1))</f>
        <v>0</v>
      </c>
      <c r="N4170" s="17">
        <f>VLOOKUP($K4170,[1]Budget!$V:$AE,6,0)*IF($C4170="1 - Revenues",1,IF(AND($C4170="5 - Transfers",MID(J4170,15,1)="4"),1,-1))</f>
        <v>0</v>
      </c>
      <c r="O4170" s="17">
        <f>IFERROR(IF(RIGHT(LEFT(K4170,15),1)="4",VLOOKUP(K4170,'[1]Budget Worksheet'!A:B,2,0),-1*VLOOKUP(K4170,'[1]Budget Worksheet'!A:B,2,0)),0)</f>
        <v>0</v>
      </c>
      <c r="P4170" s="17">
        <f>VLOOKUP($K4170,[1]Budget!$V:$AE,8,0)*IF($C4170="1 - Revenues",1,IF(AND($C4170="5 - Transfers",MID($K4170,15,1)="4"),1,-1))</f>
        <v>0</v>
      </c>
      <c r="Q4170" s="17">
        <f>VLOOKUP($K4170,[1]Budget!$V:$AE,10,0)*IF($C4170="1 - Revenues",1,IF(AND($C4170="5 - Transfers",MID(K4170,15,1)="4"),1,-1))</f>
        <v>0</v>
      </c>
      <c r="S4170" s="18" t="b">
        <f>IF(LEFT(C4170,1)="1",1,-1)*SUMIF([1]Budget!V:V,'Budget Worksheet for Pivot Tabl'!K4170,[1]Budget!AC:AC)=P4170</f>
        <v>1</v>
      </c>
    </row>
    <row r="4171" spans="1:19" x14ac:dyDescent="0.25">
      <c r="A4171" t="s">
        <v>71</v>
      </c>
      <c r="B4171" t="s">
        <v>72</v>
      </c>
      <c r="C4171" t="s">
        <v>8</v>
      </c>
      <c r="D4171" t="str">
        <f t="shared" si="65"/>
        <v>OUTFLOWS</v>
      </c>
      <c r="E4171" t="s">
        <v>112</v>
      </c>
      <c r="F4171" t="s">
        <v>113</v>
      </c>
      <c r="G4171" t="s">
        <v>5214</v>
      </c>
      <c r="H4171" t="s">
        <v>5215</v>
      </c>
      <c r="I4171" t="s">
        <v>5319</v>
      </c>
      <c r="J4171" t="s">
        <v>5320</v>
      </c>
      <c r="K4171" t="s">
        <v>5333</v>
      </c>
      <c r="L4171" t="s">
        <v>614</v>
      </c>
      <c r="M4171" s="17">
        <f>VLOOKUP($K4171,[1]Budget!$V:$AE,5,0)*IF($C4171="1 - Revenues",1,IF(AND($C4171="5 - Transfers",MID(I4171,15,1)="4"),1,-1))</f>
        <v>0</v>
      </c>
      <c r="N4171" s="17">
        <f>VLOOKUP($K4171,[1]Budget!$V:$AE,6,0)*IF($C4171="1 - Revenues",1,IF(AND($C4171="5 - Transfers",MID(J4171,15,1)="4"),1,-1))</f>
        <v>0</v>
      </c>
      <c r="O4171" s="17">
        <f>IFERROR(IF(RIGHT(LEFT(K4171,15),1)="4",VLOOKUP(K4171,'[1]Budget Worksheet'!A:B,2,0),-1*VLOOKUP(K4171,'[1]Budget Worksheet'!A:B,2,0)),0)</f>
        <v>0</v>
      </c>
      <c r="P4171" s="17">
        <f>VLOOKUP($K4171,[1]Budget!$V:$AE,8,0)*IF($C4171="1 - Revenues",1,IF(AND($C4171="5 - Transfers",MID($K4171,15,1)="4"),1,-1))</f>
        <v>0</v>
      </c>
      <c r="Q4171" s="17">
        <f>VLOOKUP($K4171,[1]Budget!$V:$AE,10,0)*IF($C4171="1 - Revenues",1,IF(AND($C4171="5 - Transfers",MID(K4171,15,1)="4"),1,-1))</f>
        <v>0</v>
      </c>
      <c r="S4171" s="18" t="b">
        <f>IF(LEFT(C4171,1)="1",1,-1)*SUMIF([1]Budget!V:V,'Budget Worksheet for Pivot Tabl'!K4171,[1]Budget!AC:AC)=P4171</f>
        <v>1</v>
      </c>
    </row>
    <row r="4172" spans="1:19" x14ac:dyDescent="0.25">
      <c r="A4172" t="s">
        <v>71</v>
      </c>
      <c r="B4172" t="s">
        <v>72</v>
      </c>
      <c r="C4172" t="s">
        <v>8</v>
      </c>
      <c r="D4172" t="str">
        <f t="shared" si="65"/>
        <v>OUTFLOWS</v>
      </c>
      <c r="E4172" t="s">
        <v>112</v>
      </c>
      <c r="F4172" t="s">
        <v>113</v>
      </c>
      <c r="G4172" t="s">
        <v>5214</v>
      </c>
      <c r="H4172" t="s">
        <v>5215</v>
      </c>
      <c r="I4172" t="s">
        <v>5319</v>
      </c>
      <c r="J4172" t="s">
        <v>5320</v>
      </c>
      <c r="K4172" t="s">
        <v>5334</v>
      </c>
      <c r="L4172" t="s">
        <v>616</v>
      </c>
      <c r="M4172" s="17">
        <f>VLOOKUP($K4172,[1]Budget!$V:$AE,5,0)*IF($C4172="1 - Revenues",1,IF(AND($C4172="5 - Transfers",MID(I4172,15,1)="4"),1,-1))</f>
        <v>-4000</v>
      </c>
      <c r="N4172" s="17">
        <f>VLOOKUP($K4172,[1]Budget!$V:$AE,6,0)*IF($C4172="1 - Revenues",1,IF(AND($C4172="5 - Transfers",MID(J4172,15,1)="4"),1,-1))</f>
        <v>-4000</v>
      </c>
      <c r="O4172" s="17">
        <f>IFERROR(IF(RIGHT(LEFT(K4172,15),1)="4",VLOOKUP(K4172,'[1]Budget Worksheet'!A:B,2,0),-1*VLOOKUP(K4172,'[1]Budget Worksheet'!A:B,2,0)),0)</f>
        <v>-3600</v>
      </c>
      <c r="P4172" s="17">
        <f>VLOOKUP($K4172,[1]Budget!$V:$AE,8,0)*IF($C4172="1 - Revenues",1,IF(AND($C4172="5 - Transfers",MID($K4172,15,1)="4"),1,-1))</f>
        <v>-5000</v>
      </c>
      <c r="Q4172" s="17">
        <f>VLOOKUP($K4172,[1]Budget!$V:$AE,10,0)*IF($C4172="1 - Revenues",1,IF(AND($C4172="5 - Transfers",MID(K4172,15,1)="4"),1,-1))</f>
        <v>-1400</v>
      </c>
      <c r="S4172" s="18" t="b">
        <f>IF(LEFT(C4172,1)="1",1,-1)*SUMIF([1]Budget!V:V,'Budget Worksheet for Pivot Tabl'!K4172,[1]Budget!AC:AC)=P4172</f>
        <v>1</v>
      </c>
    </row>
    <row r="4173" spans="1:19" x14ac:dyDescent="0.25">
      <c r="A4173" t="s">
        <v>71</v>
      </c>
      <c r="B4173" t="s">
        <v>72</v>
      </c>
      <c r="C4173" t="s">
        <v>8</v>
      </c>
      <c r="D4173" t="str">
        <f t="shared" si="65"/>
        <v>OUTFLOWS</v>
      </c>
      <c r="E4173" t="s">
        <v>112</v>
      </c>
      <c r="F4173" t="s">
        <v>113</v>
      </c>
      <c r="G4173" t="s">
        <v>5214</v>
      </c>
      <c r="H4173" t="s">
        <v>5215</v>
      </c>
      <c r="I4173" t="s">
        <v>5319</v>
      </c>
      <c r="J4173" t="s">
        <v>5320</v>
      </c>
      <c r="K4173" t="s">
        <v>5335</v>
      </c>
      <c r="L4173" t="s">
        <v>618</v>
      </c>
      <c r="M4173" s="17">
        <f>VLOOKUP($K4173,[1]Budget!$V:$AE,5,0)*IF($C4173="1 - Revenues",1,IF(AND($C4173="5 - Transfers",MID(I4173,15,1)="4"),1,-1))</f>
        <v>-1000</v>
      </c>
      <c r="N4173" s="17">
        <f>VLOOKUP($K4173,[1]Budget!$V:$AE,6,0)*IF($C4173="1 - Revenues",1,IF(AND($C4173="5 - Transfers",MID(J4173,15,1)="4"),1,-1))</f>
        <v>0</v>
      </c>
      <c r="O4173" s="17">
        <f>IFERROR(IF(RIGHT(LEFT(K4173,15),1)="4",VLOOKUP(K4173,'[1]Budget Worksheet'!A:B,2,0),-1*VLOOKUP(K4173,'[1]Budget Worksheet'!A:B,2,0)),0)</f>
        <v>0</v>
      </c>
      <c r="P4173" s="17">
        <f>VLOOKUP($K4173,[1]Budget!$V:$AE,8,0)*IF($C4173="1 - Revenues",1,IF(AND($C4173="5 - Transfers",MID($K4173,15,1)="4"),1,-1))</f>
        <v>0</v>
      </c>
      <c r="Q4173" s="17">
        <f>VLOOKUP($K4173,[1]Budget!$V:$AE,10,0)*IF($C4173="1 - Revenues",1,IF(AND($C4173="5 - Transfers",MID(K4173,15,1)="4"),1,-1))</f>
        <v>0</v>
      </c>
      <c r="S4173" s="18" t="b">
        <f>IF(LEFT(C4173,1)="1",1,-1)*SUMIF([1]Budget!V:V,'Budget Worksheet for Pivot Tabl'!K4173,[1]Budget!AC:AC)=P4173</f>
        <v>1</v>
      </c>
    </row>
    <row r="4174" spans="1:19" x14ac:dyDescent="0.25">
      <c r="A4174" t="s">
        <v>71</v>
      </c>
      <c r="B4174" t="s">
        <v>72</v>
      </c>
      <c r="C4174" t="s">
        <v>8</v>
      </c>
      <c r="D4174" t="str">
        <f t="shared" si="65"/>
        <v>OUTFLOWS</v>
      </c>
      <c r="E4174" t="s">
        <v>112</v>
      </c>
      <c r="F4174" t="s">
        <v>113</v>
      </c>
      <c r="G4174" t="s">
        <v>5214</v>
      </c>
      <c r="H4174" t="s">
        <v>5215</v>
      </c>
      <c r="I4174" t="s">
        <v>5319</v>
      </c>
      <c r="J4174" t="s">
        <v>5320</v>
      </c>
      <c r="K4174" t="s">
        <v>5336</v>
      </c>
      <c r="L4174" t="s">
        <v>620</v>
      </c>
      <c r="M4174" s="17">
        <f>VLOOKUP($K4174,[1]Budget!$V:$AE,5,0)*IF($C4174="1 - Revenues",1,IF(AND($C4174="5 - Transfers",MID(I4174,15,1)="4"),1,-1))</f>
        <v>-1000</v>
      </c>
      <c r="N4174" s="17">
        <f>VLOOKUP($K4174,[1]Budget!$V:$AE,6,0)*IF($C4174="1 - Revenues",1,IF(AND($C4174="5 - Transfers",MID(J4174,15,1)="4"),1,-1))</f>
        <v>0</v>
      </c>
      <c r="O4174" s="17">
        <f>IFERROR(IF(RIGHT(LEFT(K4174,15),1)="4",VLOOKUP(K4174,'[1]Budget Worksheet'!A:B,2,0),-1*VLOOKUP(K4174,'[1]Budget Worksheet'!A:B,2,0)),0)</f>
        <v>0</v>
      </c>
      <c r="P4174" s="17">
        <f>VLOOKUP($K4174,[1]Budget!$V:$AE,8,0)*IF($C4174="1 - Revenues",1,IF(AND($C4174="5 - Transfers",MID($K4174,15,1)="4"),1,-1))</f>
        <v>0</v>
      </c>
      <c r="Q4174" s="17">
        <f>VLOOKUP($K4174,[1]Budget!$V:$AE,10,0)*IF($C4174="1 - Revenues",1,IF(AND($C4174="5 - Transfers",MID(K4174,15,1)="4"),1,-1))</f>
        <v>0</v>
      </c>
      <c r="S4174" s="18" t="b">
        <f>IF(LEFT(C4174,1)="1",1,-1)*SUMIF([1]Budget!V:V,'Budget Worksheet for Pivot Tabl'!K4174,[1]Budget!AC:AC)=P4174</f>
        <v>1</v>
      </c>
    </row>
    <row r="4175" spans="1:19" x14ac:dyDescent="0.25">
      <c r="A4175" t="s">
        <v>71</v>
      </c>
      <c r="B4175" t="s">
        <v>72</v>
      </c>
      <c r="C4175" t="s">
        <v>8</v>
      </c>
      <c r="D4175" t="str">
        <f t="shared" si="65"/>
        <v>OUTFLOWS</v>
      </c>
      <c r="E4175" t="s">
        <v>112</v>
      </c>
      <c r="F4175" t="s">
        <v>113</v>
      </c>
      <c r="G4175" t="s">
        <v>5214</v>
      </c>
      <c r="H4175" t="s">
        <v>5215</v>
      </c>
      <c r="I4175" t="s">
        <v>5319</v>
      </c>
      <c r="J4175" t="s">
        <v>5320</v>
      </c>
      <c r="K4175" t="s">
        <v>5337</v>
      </c>
      <c r="L4175" t="s">
        <v>472</v>
      </c>
      <c r="M4175" s="17">
        <f>VLOOKUP($K4175,[1]Budget!$V:$AE,5,0)*IF($C4175="1 - Revenues",1,IF(AND($C4175="5 - Transfers",MID(I4175,15,1)="4"),1,-1))</f>
        <v>-2000</v>
      </c>
      <c r="N4175" s="17">
        <f>VLOOKUP($K4175,[1]Budget!$V:$AE,6,0)*IF($C4175="1 - Revenues",1,IF(AND($C4175="5 - Transfers",MID(J4175,15,1)="4"),1,-1))</f>
        <v>-1000</v>
      </c>
      <c r="O4175" s="17">
        <f>IFERROR(IF(RIGHT(LEFT(K4175,15),1)="4",VLOOKUP(K4175,'[1]Budget Worksheet'!A:B,2,0),-1*VLOOKUP(K4175,'[1]Budget Worksheet'!A:B,2,0)),0)</f>
        <v>0</v>
      </c>
      <c r="P4175" s="17">
        <f>VLOOKUP($K4175,[1]Budget!$V:$AE,8,0)*IF($C4175="1 - Revenues",1,IF(AND($C4175="5 - Transfers",MID($K4175,15,1)="4"),1,-1))</f>
        <v>0</v>
      </c>
      <c r="Q4175" s="17">
        <f>VLOOKUP($K4175,[1]Budget!$V:$AE,10,0)*IF($C4175="1 - Revenues",1,IF(AND($C4175="5 - Transfers",MID(K4175,15,1)="4"),1,-1))</f>
        <v>0</v>
      </c>
      <c r="S4175" s="18" t="b">
        <f>IF(LEFT(C4175,1)="1",1,-1)*SUMIF([1]Budget!V:V,'Budget Worksheet for Pivot Tabl'!K4175,[1]Budget!AC:AC)=P4175</f>
        <v>1</v>
      </c>
    </row>
    <row r="4176" spans="1:19" x14ac:dyDescent="0.25">
      <c r="A4176" t="s">
        <v>71</v>
      </c>
      <c r="B4176" t="s">
        <v>72</v>
      </c>
      <c r="C4176" t="s">
        <v>8</v>
      </c>
      <c r="D4176" t="str">
        <f t="shared" si="65"/>
        <v>OUTFLOWS</v>
      </c>
      <c r="E4176" t="s">
        <v>112</v>
      </c>
      <c r="F4176" t="s">
        <v>113</v>
      </c>
      <c r="G4176" t="s">
        <v>5214</v>
      </c>
      <c r="H4176" t="s">
        <v>5215</v>
      </c>
      <c r="I4176" t="s">
        <v>5319</v>
      </c>
      <c r="J4176" t="s">
        <v>5320</v>
      </c>
      <c r="K4176" t="s">
        <v>5338</v>
      </c>
      <c r="L4176" t="s">
        <v>625</v>
      </c>
      <c r="M4176" s="17">
        <f>VLOOKUP($K4176,[1]Budget!$V:$AE,5,0)*IF($C4176="1 - Revenues",1,IF(AND($C4176="5 - Transfers",MID(I4176,15,1)="4"),1,-1))</f>
        <v>0</v>
      </c>
      <c r="N4176" s="17">
        <f>VLOOKUP($K4176,[1]Budget!$V:$AE,6,0)*IF($C4176="1 - Revenues",1,IF(AND($C4176="5 - Transfers",MID(J4176,15,1)="4"),1,-1))</f>
        <v>0</v>
      </c>
      <c r="O4176" s="17">
        <f>IFERROR(IF(RIGHT(LEFT(K4176,15),1)="4",VLOOKUP(K4176,'[1]Budget Worksheet'!A:B,2,0),-1*VLOOKUP(K4176,'[1]Budget Worksheet'!A:B,2,0)),0)</f>
        <v>-225</v>
      </c>
      <c r="P4176" s="17">
        <f>VLOOKUP($K4176,[1]Budget!$V:$AE,8,0)*IF($C4176="1 - Revenues",1,IF(AND($C4176="5 - Transfers",MID($K4176,15,1)="4"),1,-1))</f>
        <v>-225</v>
      </c>
      <c r="Q4176" s="17">
        <f>VLOOKUP($K4176,[1]Budget!$V:$AE,10,0)*IF($C4176="1 - Revenues",1,IF(AND($C4176="5 - Transfers",MID(K4176,15,1)="4"),1,-1))</f>
        <v>0</v>
      </c>
      <c r="S4176" s="18" t="b">
        <f>IF(LEFT(C4176,1)="1",1,-1)*SUMIF([1]Budget!V:V,'Budget Worksheet for Pivot Tabl'!K4176,[1]Budget!AC:AC)=P4176</f>
        <v>1</v>
      </c>
    </row>
    <row r="4177" spans="1:19" x14ac:dyDescent="0.25">
      <c r="A4177" t="s">
        <v>71</v>
      </c>
      <c r="B4177" t="s">
        <v>72</v>
      </c>
      <c r="C4177" t="s">
        <v>8</v>
      </c>
      <c r="D4177" t="str">
        <f t="shared" si="65"/>
        <v>OUTFLOWS</v>
      </c>
      <c r="E4177" t="s">
        <v>112</v>
      </c>
      <c r="F4177" t="s">
        <v>113</v>
      </c>
      <c r="G4177" t="s">
        <v>5214</v>
      </c>
      <c r="H4177" t="s">
        <v>5215</v>
      </c>
      <c r="I4177" t="s">
        <v>5319</v>
      </c>
      <c r="J4177" t="s">
        <v>5320</v>
      </c>
      <c r="K4177" t="s">
        <v>5339</v>
      </c>
      <c r="L4177" t="s">
        <v>627</v>
      </c>
      <c r="M4177" s="17">
        <f>VLOOKUP($K4177,[1]Budget!$V:$AE,5,0)*IF($C4177="1 - Revenues",1,IF(AND($C4177="5 - Transfers",MID(I4177,15,1)="4"),1,-1))</f>
        <v>-1000</v>
      </c>
      <c r="N4177" s="17">
        <f>VLOOKUP($K4177,[1]Budget!$V:$AE,6,0)*IF($C4177="1 - Revenues",1,IF(AND($C4177="5 - Transfers",MID(J4177,15,1)="4"),1,-1))</f>
        <v>0</v>
      </c>
      <c r="O4177" s="17">
        <f>IFERROR(IF(RIGHT(LEFT(K4177,15),1)="4",VLOOKUP(K4177,'[1]Budget Worksheet'!A:B,2,0),-1*VLOOKUP(K4177,'[1]Budget Worksheet'!A:B,2,0)),0)</f>
        <v>0</v>
      </c>
      <c r="P4177" s="17">
        <f>VLOOKUP($K4177,[1]Budget!$V:$AE,8,0)*IF($C4177="1 - Revenues",1,IF(AND($C4177="5 - Transfers",MID($K4177,15,1)="4"),1,-1))</f>
        <v>0</v>
      </c>
      <c r="Q4177" s="17">
        <f>VLOOKUP($K4177,[1]Budget!$V:$AE,10,0)*IF($C4177="1 - Revenues",1,IF(AND($C4177="5 - Transfers",MID(K4177,15,1)="4"),1,-1))</f>
        <v>0</v>
      </c>
      <c r="S4177" s="18" t="b">
        <f>IF(LEFT(C4177,1)="1",1,-1)*SUMIF([1]Budget!V:V,'Budget Worksheet for Pivot Tabl'!K4177,[1]Budget!AC:AC)=P4177</f>
        <v>1</v>
      </c>
    </row>
    <row r="4178" spans="1:19" x14ac:dyDescent="0.25">
      <c r="A4178" t="s">
        <v>71</v>
      </c>
      <c r="B4178" t="s">
        <v>72</v>
      </c>
      <c r="C4178" t="s">
        <v>8</v>
      </c>
      <c r="D4178" t="str">
        <f t="shared" si="65"/>
        <v>OUTFLOWS</v>
      </c>
      <c r="E4178" t="s">
        <v>112</v>
      </c>
      <c r="F4178" t="s">
        <v>113</v>
      </c>
      <c r="G4178" t="s">
        <v>5214</v>
      </c>
      <c r="H4178" t="s">
        <v>5215</v>
      </c>
      <c r="I4178" t="s">
        <v>5319</v>
      </c>
      <c r="J4178" t="s">
        <v>5320</v>
      </c>
      <c r="K4178" t="s">
        <v>5340</v>
      </c>
      <c r="L4178" t="s">
        <v>629</v>
      </c>
      <c r="M4178" s="17">
        <f>VLOOKUP($K4178,[1]Budget!$V:$AE,5,0)*IF($C4178="1 - Revenues",1,IF(AND($C4178="5 - Transfers",MID(I4178,15,1)="4"),1,-1))</f>
        <v>-38000</v>
      </c>
      <c r="N4178" s="17">
        <f>VLOOKUP($K4178,[1]Budget!$V:$AE,6,0)*IF($C4178="1 - Revenues",1,IF(AND($C4178="5 - Transfers",MID(J4178,15,1)="4"),1,-1))</f>
        <v>-35000</v>
      </c>
      <c r="O4178" s="17">
        <f>IFERROR(IF(RIGHT(LEFT(K4178,15),1)="4",VLOOKUP(K4178,'[1]Budget Worksheet'!A:B,2,0),-1*VLOOKUP(K4178,'[1]Budget Worksheet'!A:B,2,0)),0)</f>
        <v>-35000</v>
      </c>
      <c r="P4178" s="17">
        <f>VLOOKUP($K4178,[1]Budget!$V:$AE,8,0)*IF($C4178="1 - Revenues",1,IF(AND($C4178="5 - Transfers",MID($K4178,15,1)="4"),1,-1))</f>
        <v>-35000</v>
      </c>
      <c r="Q4178" s="17">
        <f>VLOOKUP($K4178,[1]Budget!$V:$AE,10,0)*IF($C4178="1 - Revenues",1,IF(AND($C4178="5 - Transfers",MID(K4178,15,1)="4"),1,-1))</f>
        <v>0</v>
      </c>
      <c r="S4178" s="18" t="b">
        <f>IF(LEFT(C4178,1)="1",1,-1)*SUMIF([1]Budget!V:V,'Budget Worksheet for Pivot Tabl'!K4178,[1]Budget!AC:AC)=P4178</f>
        <v>1</v>
      </c>
    </row>
    <row r="4179" spans="1:19" x14ac:dyDescent="0.25">
      <c r="A4179" t="s">
        <v>71</v>
      </c>
      <c r="B4179" t="s">
        <v>72</v>
      </c>
      <c r="C4179" t="s">
        <v>8</v>
      </c>
      <c r="D4179" t="str">
        <f t="shared" si="65"/>
        <v>OUTFLOWS</v>
      </c>
      <c r="E4179" t="s">
        <v>112</v>
      </c>
      <c r="F4179" t="s">
        <v>113</v>
      </c>
      <c r="G4179" t="s">
        <v>5214</v>
      </c>
      <c r="H4179" t="s">
        <v>5215</v>
      </c>
      <c r="I4179" t="s">
        <v>5319</v>
      </c>
      <c r="J4179" t="s">
        <v>5320</v>
      </c>
      <c r="K4179" t="s">
        <v>5341</v>
      </c>
      <c r="L4179" t="s">
        <v>5342</v>
      </c>
      <c r="M4179" s="17">
        <f>VLOOKUP($K4179,[1]Budget!$V:$AE,5,0)*IF($C4179="1 - Revenues",1,IF(AND($C4179="5 - Transfers",MID(I4179,15,1)="4"),1,-1))</f>
        <v>-57000</v>
      </c>
      <c r="N4179" s="17">
        <f>VLOOKUP($K4179,[1]Budget!$V:$AE,6,0)*IF($C4179="1 - Revenues",1,IF(AND($C4179="5 - Transfers",MID(J4179,15,1)="4"),1,-1))</f>
        <v>0</v>
      </c>
      <c r="O4179" s="17">
        <f>IFERROR(IF(RIGHT(LEFT(K4179,15),1)="4",VLOOKUP(K4179,'[1]Budget Worksheet'!A:B,2,0),-1*VLOOKUP(K4179,'[1]Budget Worksheet'!A:B,2,0)),0)</f>
        <v>0</v>
      </c>
      <c r="P4179" s="17">
        <f>VLOOKUP($K4179,[1]Budget!$V:$AE,8,0)*IF($C4179="1 - Revenues",1,IF(AND($C4179="5 - Transfers",MID($K4179,15,1)="4"),1,-1))</f>
        <v>0</v>
      </c>
      <c r="Q4179" s="17">
        <f>VLOOKUP($K4179,[1]Budget!$V:$AE,10,0)*IF($C4179="1 - Revenues",1,IF(AND($C4179="5 - Transfers",MID(K4179,15,1)="4"),1,-1))</f>
        <v>0</v>
      </c>
      <c r="S4179" s="18" t="b">
        <f>IF(LEFT(C4179,1)="1",1,-1)*SUMIF([1]Budget!V:V,'Budget Worksheet for Pivot Tabl'!K4179,[1]Budget!AC:AC)=P4179</f>
        <v>1</v>
      </c>
    </row>
    <row r="4180" spans="1:19" x14ac:dyDescent="0.25">
      <c r="A4180" t="s">
        <v>71</v>
      </c>
      <c r="B4180" t="s">
        <v>72</v>
      </c>
      <c r="C4180" t="s">
        <v>8</v>
      </c>
      <c r="D4180" t="str">
        <f t="shared" si="65"/>
        <v>OUTFLOWS</v>
      </c>
      <c r="E4180" t="s">
        <v>112</v>
      </c>
      <c r="F4180" t="s">
        <v>113</v>
      </c>
      <c r="G4180" t="s">
        <v>5214</v>
      </c>
      <c r="H4180" t="s">
        <v>5215</v>
      </c>
      <c r="I4180" t="s">
        <v>5319</v>
      </c>
      <c r="J4180" t="s">
        <v>5320</v>
      </c>
      <c r="K4180" t="s">
        <v>5343</v>
      </c>
      <c r="L4180" t="s">
        <v>5344</v>
      </c>
      <c r="M4180" s="17">
        <f>VLOOKUP($K4180,[1]Budget!$V:$AE,5,0)*IF($C4180="1 - Revenues",1,IF(AND($C4180="5 - Transfers",MID(I4180,15,1)="4"),1,-1))</f>
        <v>-55000</v>
      </c>
      <c r="N4180" s="17">
        <f>VLOOKUP($K4180,[1]Budget!$V:$AE,6,0)*IF($C4180="1 - Revenues",1,IF(AND($C4180="5 - Transfers",MID(J4180,15,1)="4"),1,-1))</f>
        <v>0</v>
      </c>
      <c r="O4180" s="17">
        <f>IFERROR(IF(RIGHT(LEFT(K4180,15),1)="4",VLOOKUP(K4180,'[1]Budget Worksheet'!A:B,2,0),-1*VLOOKUP(K4180,'[1]Budget Worksheet'!A:B,2,0)),0)</f>
        <v>0</v>
      </c>
      <c r="P4180" s="17">
        <f>VLOOKUP($K4180,[1]Budget!$V:$AE,8,0)*IF($C4180="1 - Revenues",1,IF(AND($C4180="5 - Transfers",MID($K4180,15,1)="4"),1,-1))</f>
        <v>0</v>
      </c>
      <c r="Q4180" s="17">
        <f>VLOOKUP($K4180,[1]Budget!$V:$AE,10,0)*IF($C4180="1 - Revenues",1,IF(AND($C4180="5 - Transfers",MID(K4180,15,1)="4"),1,-1))</f>
        <v>0</v>
      </c>
      <c r="S4180" s="18" t="b">
        <f>IF(LEFT(C4180,1)="1",1,-1)*SUMIF([1]Budget!V:V,'Budget Worksheet for Pivot Tabl'!K4180,[1]Budget!AC:AC)=P4180</f>
        <v>1</v>
      </c>
    </row>
    <row r="4181" spans="1:19" x14ac:dyDescent="0.25">
      <c r="A4181" t="s">
        <v>71</v>
      </c>
      <c r="B4181" t="s">
        <v>72</v>
      </c>
      <c r="C4181" t="s">
        <v>9</v>
      </c>
      <c r="D4181" t="str">
        <f t="shared" si="65"/>
        <v>OUTFLOWS</v>
      </c>
      <c r="E4181" t="s">
        <v>112</v>
      </c>
      <c r="F4181" t="s">
        <v>113</v>
      </c>
      <c r="G4181" t="s">
        <v>5214</v>
      </c>
      <c r="H4181" t="s">
        <v>5215</v>
      </c>
      <c r="I4181" t="s">
        <v>5319</v>
      </c>
      <c r="J4181" t="s">
        <v>5320</v>
      </c>
      <c r="K4181" t="s">
        <v>5345</v>
      </c>
      <c r="L4181" t="s">
        <v>476</v>
      </c>
      <c r="M4181" s="17">
        <f>VLOOKUP($K4181,[1]Budget!$V:$AE,5,0)*IF($C4181="1 - Revenues",1,IF(AND($C4181="5 - Transfers",MID(I4181,15,1)="4"),1,-1))</f>
        <v>-5000</v>
      </c>
      <c r="N4181" s="17">
        <f>VLOOKUP($K4181,[1]Budget!$V:$AE,6,0)*IF($C4181="1 - Revenues",1,IF(AND($C4181="5 - Transfers",MID(J4181,15,1)="4"),1,-1))</f>
        <v>0</v>
      </c>
      <c r="O4181" s="17">
        <f>IFERROR(IF(RIGHT(LEFT(K4181,15),1)="4",VLOOKUP(K4181,'[1]Budget Worksheet'!A:B,2,0),-1*VLOOKUP(K4181,'[1]Budget Worksheet'!A:B,2,0)),0)</f>
        <v>0</v>
      </c>
      <c r="P4181" s="17">
        <f>VLOOKUP($K4181,[1]Budget!$V:$AE,8,0)*IF($C4181="1 - Revenues",1,IF(AND($C4181="5 - Transfers",MID($K4181,15,1)="4"),1,-1))</f>
        <v>0</v>
      </c>
      <c r="Q4181" s="17">
        <f>VLOOKUP($K4181,[1]Budget!$V:$AE,10,0)*IF($C4181="1 - Revenues",1,IF(AND($C4181="5 - Transfers",MID(K4181,15,1)="4"),1,-1))</f>
        <v>0</v>
      </c>
      <c r="S4181" s="18" t="b">
        <f>IF(LEFT(C4181,1)="1",1,-1)*SUMIF([1]Budget!V:V,'Budget Worksheet for Pivot Tabl'!K4181,[1]Budget!AC:AC)=P4181</f>
        <v>1</v>
      </c>
    </row>
    <row r="4182" spans="1:19" x14ac:dyDescent="0.25">
      <c r="A4182" t="s">
        <v>71</v>
      </c>
      <c r="B4182" t="s">
        <v>72</v>
      </c>
      <c r="C4182" t="s">
        <v>9</v>
      </c>
      <c r="D4182" t="str">
        <f t="shared" si="65"/>
        <v>OUTFLOWS</v>
      </c>
      <c r="E4182" t="s">
        <v>112</v>
      </c>
      <c r="F4182" t="s">
        <v>113</v>
      </c>
      <c r="G4182" t="s">
        <v>5214</v>
      </c>
      <c r="H4182" t="s">
        <v>5215</v>
      </c>
      <c r="I4182" t="s">
        <v>5319</v>
      </c>
      <c r="J4182" t="s">
        <v>5320</v>
      </c>
      <c r="K4182" t="s">
        <v>5346</v>
      </c>
      <c r="L4182" t="s">
        <v>1371</v>
      </c>
      <c r="M4182" s="17">
        <f>VLOOKUP($K4182,[1]Budget!$V:$AE,5,0)*IF($C4182="1 - Revenues",1,IF(AND($C4182="5 - Transfers",MID(I4182,15,1)="4"),1,-1))</f>
        <v>0</v>
      </c>
      <c r="N4182" s="17">
        <f>VLOOKUP($K4182,[1]Budget!$V:$AE,6,0)*IF($C4182="1 - Revenues",1,IF(AND($C4182="5 - Transfers",MID(J4182,15,1)="4"),1,-1))</f>
        <v>0</v>
      </c>
      <c r="O4182" s="17">
        <f>IFERROR(IF(RIGHT(LEFT(K4182,15),1)="4",VLOOKUP(K4182,'[1]Budget Worksheet'!A:B,2,0),-1*VLOOKUP(K4182,'[1]Budget Worksheet'!A:B,2,0)),0)</f>
        <v>0</v>
      </c>
      <c r="P4182" s="17">
        <f>VLOOKUP($K4182,[1]Budget!$V:$AE,8,0)*IF($C4182="1 - Revenues",1,IF(AND($C4182="5 - Transfers",MID($K4182,15,1)="4"),1,-1))</f>
        <v>0</v>
      </c>
      <c r="Q4182" s="17">
        <f>VLOOKUP($K4182,[1]Budget!$V:$AE,10,0)*IF($C4182="1 - Revenues",1,IF(AND($C4182="5 - Transfers",MID(K4182,15,1)="4"),1,-1))</f>
        <v>0</v>
      </c>
      <c r="S4182" s="18" t="b">
        <f>IF(LEFT(C4182,1)="1",1,-1)*SUMIF([1]Budget!V:V,'Budget Worksheet for Pivot Tabl'!K4182,[1]Budget!AC:AC)=P4182</f>
        <v>1</v>
      </c>
    </row>
    <row r="4183" spans="1:19" x14ac:dyDescent="0.25">
      <c r="A4183" t="s">
        <v>71</v>
      </c>
      <c r="B4183" t="s">
        <v>72</v>
      </c>
      <c r="C4183" t="s">
        <v>9</v>
      </c>
      <c r="D4183" t="str">
        <f t="shared" si="65"/>
        <v>OUTFLOWS</v>
      </c>
      <c r="E4183" t="s">
        <v>112</v>
      </c>
      <c r="F4183" t="s">
        <v>113</v>
      </c>
      <c r="G4183" t="s">
        <v>5214</v>
      </c>
      <c r="H4183" t="s">
        <v>5215</v>
      </c>
      <c r="I4183" t="s">
        <v>5319</v>
      </c>
      <c r="J4183" t="s">
        <v>5320</v>
      </c>
      <c r="K4183" t="s">
        <v>5347</v>
      </c>
      <c r="L4183" t="s">
        <v>674</v>
      </c>
      <c r="M4183" s="17">
        <f>VLOOKUP($K4183,[1]Budget!$V:$AE,5,0)*IF($C4183="1 - Revenues",1,IF(AND($C4183="5 - Transfers",MID(I4183,15,1)="4"),1,-1))</f>
        <v>-103000</v>
      </c>
      <c r="N4183" s="17">
        <f>VLOOKUP($K4183,[1]Budget!$V:$AE,6,0)*IF($C4183="1 - Revenues",1,IF(AND($C4183="5 - Transfers",MID(J4183,15,1)="4"),1,-1))</f>
        <v>-205000</v>
      </c>
      <c r="O4183" s="17">
        <f>IFERROR(IF(RIGHT(LEFT(K4183,15),1)="4",VLOOKUP(K4183,'[1]Budget Worksheet'!A:B,2,0),-1*VLOOKUP(K4183,'[1]Budget Worksheet'!A:B,2,0)),0)</f>
        <v>0</v>
      </c>
      <c r="P4183" s="17">
        <f>VLOOKUP($K4183,[1]Budget!$V:$AE,8,0)*IF($C4183="1 - Revenues",1,IF(AND($C4183="5 - Transfers",MID($K4183,15,1)="4"),1,-1))</f>
        <v>0</v>
      </c>
      <c r="Q4183" s="17">
        <f>VLOOKUP($K4183,[1]Budget!$V:$AE,10,0)*IF($C4183="1 - Revenues",1,IF(AND($C4183="5 - Transfers",MID(K4183,15,1)="4"),1,-1))</f>
        <v>0</v>
      </c>
      <c r="S4183" s="18" t="b">
        <f>IF(LEFT(C4183,1)="1",1,-1)*SUMIF([1]Budget!V:V,'Budget Worksheet for Pivot Tabl'!K4183,[1]Budget!AC:AC)=P4183</f>
        <v>1</v>
      </c>
    </row>
    <row r="4184" spans="1:19" x14ac:dyDescent="0.25">
      <c r="A4184" t="s">
        <v>71</v>
      </c>
      <c r="B4184" t="s">
        <v>72</v>
      </c>
      <c r="C4184" t="s">
        <v>9</v>
      </c>
      <c r="D4184" t="str">
        <f t="shared" si="65"/>
        <v>OUTFLOWS</v>
      </c>
      <c r="E4184" t="s">
        <v>112</v>
      </c>
      <c r="F4184" t="s">
        <v>113</v>
      </c>
      <c r="G4184" t="s">
        <v>5214</v>
      </c>
      <c r="H4184" t="s">
        <v>5215</v>
      </c>
      <c r="I4184" t="s">
        <v>5319</v>
      </c>
      <c r="J4184" t="s">
        <v>5320</v>
      </c>
      <c r="K4184" t="s">
        <v>5348</v>
      </c>
      <c r="L4184" t="s">
        <v>893</v>
      </c>
      <c r="M4184" s="17">
        <f>VLOOKUP($K4184,[1]Budget!$V:$AE,5,0)*IF($C4184="1 - Revenues",1,IF(AND($C4184="5 - Transfers",MID(I4184,15,1)="4"),1,-1))</f>
        <v>0</v>
      </c>
      <c r="N4184" s="17">
        <f>VLOOKUP($K4184,[1]Budget!$V:$AE,6,0)*IF($C4184="1 - Revenues",1,IF(AND($C4184="5 - Transfers",MID(J4184,15,1)="4"),1,-1))</f>
        <v>0</v>
      </c>
      <c r="O4184" s="17">
        <f>IFERROR(IF(RIGHT(LEFT(K4184,15),1)="4",VLOOKUP(K4184,'[1]Budget Worksheet'!A:B,2,0),-1*VLOOKUP(K4184,'[1]Budget Worksheet'!A:B,2,0)),0)</f>
        <v>0</v>
      </c>
      <c r="P4184" s="17">
        <f>VLOOKUP($K4184,[1]Budget!$V:$AE,8,0)*IF($C4184="1 - Revenues",1,IF(AND($C4184="5 - Transfers",MID($K4184,15,1)="4"),1,-1))</f>
        <v>0</v>
      </c>
      <c r="Q4184" s="17">
        <f>VLOOKUP($K4184,[1]Budget!$V:$AE,10,0)*IF($C4184="1 - Revenues",1,IF(AND($C4184="5 - Transfers",MID(K4184,15,1)="4"),1,-1))</f>
        <v>0</v>
      </c>
      <c r="S4184" s="18" t="b">
        <f>IF(LEFT(C4184,1)="1",1,-1)*SUMIF([1]Budget!V:V,'Budget Worksheet for Pivot Tabl'!K4184,[1]Budget!AC:AC)=P4184</f>
        <v>1</v>
      </c>
    </row>
    <row r="4185" spans="1:19" x14ac:dyDescent="0.25">
      <c r="A4185" t="s">
        <v>71</v>
      </c>
      <c r="B4185" t="s">
        <v>72</v>
      </c>
      <c r="C4185" t="s">
        <v>9</v>
      </c>
      <c r="D4185" t="str">
        <f t="shared" si="65"/>
        <v>OUTFLOWS</v>
      </c>
      <c r="E4185" t="s">
        <v>112</v>
      </c>
      <c r="F4185" t="s">
        <v>113</v>
      </c>
      <c r="G4185" t="s">
        <v>5214</v>
      </c>
      <c r="H4185" t="s">
        <v>5215</v>
      </c>
      <c r="I4185" t="s">
        <v>5319</v>
      </c>
      <c r="J4185" t="s">
        <v>5320</v>
      </c>
      <c r="K4185" t="s">
        <v>5349</v>
      </c>
      <c r="L4185" t="s">
        <v>5350</v>
      </c>
      <c r="M4185" s="17">
        <f>VLOOKUP($K4185,[1]Budget!$V:$AE,5,0)*IF($C4185="1 - Revenues",1,IF(AND($C4185="5 - Transfers",MID(I4185,15,1)="4"),1,-1))</f>
        <v>0</v>
      </c>
      <c r="N4185" s="17">
        <f>VLOOKUP($K4185,[1]Budget!$V:$AE,6,0)*IF($C4185="1 - Revenues",1,IF(AND($C4185="5 - Transfers",MID(J4185,15,1)="4"),1,-1))</f>
        <v>0</v>
      </c>
      <c r="O4185" s="17">
        <f>IFERROR(IF(RIGHT(LEFT(K4185,15),1)="4",VLOOKUP(K4185,'[1]Budget Worksheet'!A:B,2,0),-1*VLOOKUP(K4185,'[1]Budget Worksheet'!A:B,2,0)),0)</f>
        <v>0</v>
      </c>
      <c r="P4185" s="17">
        <f>VLOOKUP($K4185,[1]Budget!$V:$AE,8,0)*IF($C4185="1 - Revenues",1,IF(AND($C4185="5 - Transfers",MID($K4185,15,1)="4"),1,-1))</f>
        <v>0</v>
      </c>
      <c r="Q4185" s="17">
        <f>VLOOKUP($K4185,[1]Budget!$V:$AE,10,0)*IF($C4185="1 - Revenues",1,IF(AND($C4185="5 - Transfers",MID(K4185,15,1)="4"),1,-1))</f>
        <v>0</v>
      </c>
      <c r="S4185" s="18" t="b">
        <f>IF(LEFT(C4185,1)="1",1,-1)*SUMIF([1]Budget!V:V,'Budget Worksheet for Pivot Tabl'!K4185,[1]Budget!AC:AC)=P4185</f>
        <v>1</v>
      </c>
    </row>
    <row r="4186" spans="1:19" x14ac:dyDescent="0.25">
      <c r="A4186" t="s">
        <v>71</v>
      </c>
      <c r="B4186" t="s">
        <v>72</v>
      </c>
      <c r="C4186" t="s">
        <v>9</v>
      </c>
      <c r="D4186" t="str">
        <f t="shared" si="65"/>
        <v>OUTFLOWS</v>
      </c>
      <c r="E4186" t="s">
        <v>112</v>
      </c>
      <c r="F4186" t="s">
        <v>113</v>
      </c>
      <c r="G4186" t="s">
        <v>5214</v>
      </c>
      <c r="H4186" t="s">
        <v>5215</v>
      </c>
      <c r="I4186" t="s">
        <v>5319</v>
      </c>
      <c r="J4186" t="s">
        <v>5320</v>
      </c>
      <c r="K4186" t="s">
        <v>5351</v>
      </c>
      <c r="L4186" t="s">
        <v>482</v>
      </c>
      <c r="M4186" s="17">
        <f>VLOOKUP($K4186,[1]Budget!$V:$AE,5,0)*IF($C4186="1 - Revenues",1,IF(AND($C4186="5 - Transfers",MID(I4186,15,1)="4"),1,-1))</f>
        <v>-88000</v>
      </c>
      <c r="N4186" s="17">
        <f>VLOOKUP($K4186,[1]Budget!$V:$AE,6,0)*IF($C4186="1 - Revenues",1,IF(AND($C4186="5 - Transfers",MID(J4186,15,1)="4"),1,-1))</f>
        <v>-156000</v>
      </c>
      <c r="O4186" s="17">
        <f>IFERROR(IF(RIGHT(LEFT(K4186,15),1)="4",VLOOKUP(K4186,'[1]Budget Worksheet'!A:B,2,0),-1*VLOOKUP(K4186,'[1]Budget Worksheet'!A:B,2,0)),0)</f>
        <v>0</v>
      </c>
      <c r="P4186" s="17">
        <f>VLOOKUP($K4186,[1]Budget!$V:$AE,8,0)*IF($C4186="1 - Revenues",1,IF(AND($C4186="5 - Transfers",MID($K4186,15,1)="4"),1,-1))</f>
        <v>0</v>
      </c>
      <c r="Q4186" s="17">
        <f>VLOOKUP($K4186,[1]Budget!$V:$AE,10,0)*IF($C4186="1 - Revenues",1,IF(AND($C4186="5 - Transfers",MID(K4186,15,1)="4"),1,-1))</f>
        <v>0</v>
      </c>
      <c r="S4186" s="18" t="b">
        <f>IF(LEFT(C4186,1)="1",1,-1)*SUMIF([1]Budget!V:V,'Budget Worksheet for Pivot Tabl'!K4186,[1]Budget!AC:AC)=P4186</f>
        <v>1</v>
      </c>
    </row>
    <row r="4187" spans="1:19" x14ac:dyDescent="0.25">
      <c r="A4187" t="s">
        <v>71</v>
      </c>
      <c r="B4187" t="s">
        <v>72</v>
      </c>
      <c r="C4187" t="s">
        <v>9</v>
      </c>
      <c r="D4187" t="str">
        <f t="shared" si="65"/>
        <v>OUTFLOWS</v>
      </c>
      <c r="E4187" t="s">
        <v>112</v>
      </c>
      <c r="F4187" t="s">
        <v>113</v>
      </c>
      <c r="G4187" t="s">
        <v>5214</v>
      </c>
      <c r="H4187" t="s">
        <v>5215</v>
      </c>
      <c r="I4187" t="s">
        <v>5319</v>
      </c>
      <c r="J4187" t="s">
        <v>5320</v>
      </c>
      <c r="K4187" t="s">
        <v>5352</v>
      </c>
      <c r="L4187" t="s">
        <v>633</v>
      </c>
      <c r="M4187" s="17">
        <f>VLOOKUP($K4187,[1]Budget!$V:$AE,5,0)*IF($C4187="1 - Revenues",1,IF(AND($C4187="5 - Transfers",MID(I4187,15,1)="4"),1,-1))</f>
        <v>-3000</v>
      </c>
      <c r="N4187" s="17">
        <f>VLOOKUP($K4187,[1]Budget!$V:$AE,6,0)*IF($C4187="1 - Revenues",1,IF(AND($C4187="5 - Transfers",MID(J4187,15,1)="4"),1,-1))</f>
        <v>-4000</v>
      </c>
      <c r="O4187" s="17">
        <f>IFERROR(IF(RIGHT(LEFT(K4187,15),1)="4",VLOOKUP(K4187,'[1]Budget Worksheet'!A:B,2,0),-1*VLOOKUP(K4187,'[1]Budget Worksheet'!A:B,2,0)),0)</f>
        <v>0</v>
      </c>
      <c r="P4187" s="17">
        <f>VLOOKUP($K4187,[1]Budget!$V:$AE,8,0)*IF($C4187="1 - Revenues",1,IF(AND($C4187="5 - Transfers",MID($K4187,15,1)="4"),1,-1))</f>
        <v>0</v>
      </c>
      <c r="Q4187" s="17">
        <f>VLOOKUP($K4187,[1]Budget!$V:$AE,10,0)*IF($C4187="1 - Revenues",1,IF(AND($C4187="5 - Transfers",MID(K4187,15,1)="4"),1,-1))</f>
        <v>0</v>
      </c>
      <c r="S4187" s="18" t="b">
        <f>IF(LEFT(C4187,1)="1",1,-1)*SUMIF([1]Budget!V:V,'Budget Worksheet for Pivot Tabl'!K4187,[1]Budget!AC:AC)=P4187</f>
        <v>1</v>
      </c>
    </row>
    <row r="4188" spans="1:19" x14ac:dyDescent="0.25">
      <c r="A4188" t="s">
        <v>71</v>
      </c>
      <c r="B4188" t="s">
        <v>72</v>
      </c>
      <c r="C4188" t="s">
        <v>9</v>
      </c>
      <c r="D4188" t="str">
        <f t="shared" si="65"/>
        <v>OUTFLOWS</v>
      </c>
      <c r="E4188" t="s">
        <v>112</v>
      </c>
      <c r="F4188" t="s">
        <v>113</v>
      </c>
      <c r="G4188" t="s">
        <v>5214</v>
      </c>
      <c r="H4188" t="s">
        <v>5215</v>
      </c>
      <c r="I4188" t="s">
        <v>5319</v>
      </c>
      <c r="J4188" t="s">
        <v>5320</v>
      </c>
      <c r="K4188" t="s">
        <v>5353</v>
      </c>
      <c r="L4188" t="s">
        <v>484</v>
      </c>
      <c r="M4188" s="17">
        <f>VLOOKUP($K4188,[1]Budget!$V:$AE,5,0)*IF($C4188="1 - Revenues",1,IF(AND($C4188="5 - Transfers",MID(I4188,15,1)="4"),1,-1))</f>
        <v>0</v>
      </c>
      <c r="N4188" s="17">
        <f>VLOOKUP($K4188,[1]Budget!$V:$AE,6,0)*IF($C4188="1 - Revenues",1,IF(AND($C4188="5 - Transfers",MID(J4188,15,1)="4"),1,-1))</f>
        <v>0</v>
      </c>
      <c r="O4188" s="17">
        <f>IFERROR(IF(RIGHT(LEFT(K4188,15),1)="4",VLOOKUP(K4188,'[1]Budget Worksheet'!A:B,2,0),-1*VLOOKUP(K4188,'[1]Budget Worksheet'!A:B,2,0)),0)</f>
        <v>0</v>
      </c>
      <c r="P4188" s="17">
        <f>VLOOKUP($K4188,[1]Budget!$V:$AE,8,0)*IF($C4188="1 - Revenues",1,IF(AND($C4188="5 - Transfers",MID($K4188,15,1)="4"),1,-1))</f>
        <v>0</v>
      </c>
      <c r="Q4188" s="17">
        <f>VLOOKUP($K4188,[1]Budget!$V:$AE,10,0)*IF($C4188="1 - Revenues",1,IF(AND($C4188="5 - Transfers",MID(K4188,15,1)="4"),1,-1))</f>
        <v>0</v>
      </c>
      <c r="S4188" s="18" t="b">
        <f>IF(LEFT(C4188,1)="1",1,-1)*SUMIF([1]Budget!V:V,'Budget Worksheet for Pivot Tabl'!K4188,[1]Budget!AC:AC)=P4188</f>
        <v>1</v>
      </c>
    </row>
    <row r="4189" spans="1:19" x14ac:dyDescent="0.25">
      <c r="A4189" t="s">
        <v>71</v>
      </c>
      <c r="B4189" t="s">
        <v>72</v>
      </c>
      <c r="C4189" t="s">
        <v>9</v>
      </c>
      <c r="D4189" t="str">
        <f t="shared" si="65"/>
        <v>OUTFLOWS</v>
      </c>
      <c r="E4189" t="s">
        <v>112</v>
      </c>
      <c r="F4189" t="s">
        <v>113</v>
      </c>
      <c r="G4189" t="s">
        <v>5214</v>
      </c>
      <c r="H4189" t="s">
        <v>5215</v>
      </c>
      <c r="I4189" t="s">
        <v>5319</v>
      </c>
      <c r="J4189" t="s">
        <v>5320</v>
      </c>
      <c r="K4189" t="s">
        <v>5354</v>
      </c>
      <c r="L4189" t="s">
        <v>1037</v>
      </c>
      <c r="M4189" s="17">
        <f>VLOOKUP($K4189,[1]Budget!$V:$AE,5,0)*IF($C4189="1 - Revenues",1,IF(AND($C4189="5 - Transfers",MID(I4189,15,1)="4"),1,-1))</f>
        <v>-17000</v>
      </c>
      <c r="N4189" s="17">
        <f>VLOOKUP($K4189,[1]Budget!$V:$AE,6,0)*IF($C4189="1 - Revenues",1,IF(AND($C4189="5 - Transfers",MID(J4189,15,1)="4"),1,-1))</f>
        <v>-11000</v>
      </c>
      <c r="O4189" s="17">
        <f>IFERROR(IF(RIGHT(LEFT(K4189,15),1)="4",VLOOKUP(K4189,'[1]Budget Worksheet'!A:B,2,0),-1*VLOOKUP(K4189,'[1]Budget Worksheet'!A:B,2,0)),0)</f>
        <v>0</v>
      </c>
      <c r="P4189" s="17">
        <f>VLOOKUP($K4189,[1]Budget!$V:$AE,8,0)*IF($C4189="1 - Revenues",1,IF(AND($C4189="5 - Transfers",MID($K4189,15,1)="4"),1,-1))</f>
        <v>0</v>
      </c>
      <c r="Q4189" s="17">
        <f>VLOOKUP($K4189,[1]Budget!$V:$AE,10,0)*IF($C4189="1 - Revenues",1,IF(AND($C4189="5 - Transfers",MID(K4189,15,1)="4"),1,-1))</f>
        <v>0</v>
      </c>
      <c r="S4189" s="18" t="b">
        <f>IF(LEFT(C4189,1)="1",1,-1)*SUMIF([1]Budget!V:V,'Budget Worksheet for Pivot Tabl'!K4189,[1]Budget!AC:AC)=P4189</f>
        <v>1</v>
      </c>
    </row>
    <row r="4190" spans="1:19" x14ac:dyDescent="0.25">
      <c r="A4190" t="s">
        <v>71</v>
      </c>
      <c r="B4190" t="s">
        <v>72</v>
      </c>
      <c r="C4190" t="s">
        <v>9</v>
      </c>
      <c r="D4190" t="str">
        <f t="shared" si="65"/>
        <v>OUTFLOWS</v>
      </c>
      <c r="E4190" t="s">
        <v>112</v>
      </c>
      <c r="F4190" t="s">
        <v>113</v>
      </c>
      <c r="G4190" t="s">
        <v>5214</v>
      </c>
      <c r="H4190" t="s">
        <v>5215</v>
      </c>
      <c r="I4190" t="s">
        <v>5319</v>
      </c>
      <c r="J4190" t="s">
        <v>5320</v>
      </c>
      <c r="K4190" t="s">
        <v>5355</v>
      </c>
      <c r="L4190" t="s">
        <v>1039</v>
      </c>
      <c r="M4190" s="17">
        <f>VLOOKUP($K4190,[1]Budget!$V:$AE,5,0)*IF($C4190="1 - Revenues",1,IF(AND($C4190="5 - Transfers",MID(I4190,15,1)="4"),1,-1))</f>
        <v>0</v>
      </c>
      <c r="N4190" s="17">
        <f>VLOOKUP($K4190,[1]Budget!$V:$AE,6,0)*IF($C4190="1 - Revenues",1,IF(AND($C4190="5 - Transfers",MID(J4190,15,1)="4"),1,-1))</f>
        <v>0</v>
      </c>
      <c r="O4190" s="17">
        <f>IFERROR(IF(RIGHT(LEFT(K4190,15),1)="4",VLOOKUP(K4190,'[1]Budget Worksheet'!A:B,2,0),-1*VLOOKUP(K4190,'[1]Budget Worksheet'!A:B,2,0)),0)</f>
        <v>0</v>
      </c>
      <c r="P4190" s="17">
        <f>VLOOKUP($K4190,[1]Budget!$V:$AE,8,0)*IF($C4190="1 - Revenues",1,IF(AND($C4190="5 - Transfers",MID($K4190,15,1)="4"),1,-1))</f>
        <v>0</v>
      </c>
      <c r="Q4190" s="17">
        <f>VLOOKUP($K4190,[1]Budget!$V:$AE,10,0)*IF($C4190="1 - Revenues",1,IF(AND($C4190="5 - Transfers",MID(K4190,15,1)="4"),1,-1))</f>
        <v>0</v>
      </c>
      <c r="S4190" s="18" t="b">
        <f>IF(LEFT(C4190,1)="1",1,-1)*SUMIF([1]Budget!V:V,'Budget Worksheet for Pivot Tabl'!K4190,[1]Budget!AC:AC)=P4190</f>
        <v>1</v>
      </c>
    </row>
    <row r="4191" spans="1:19" x14ac:dyDescent="0.25">
      <c r="A4191" t="s">
        <v>71</v>
      </c>
      <c r="B4191" t="s">
        <v>72</v>
      </c>
      <c r="C4191" t="s">
        <v>9</v>
      </c>
      <c r="D4191" t="str">
        <f t="shared" si="65"/>
        <v>OUTFLOWS</v>
      </c>
      <c r="E4191" t="s">
        <v>112</v>
      </c>
      <c r="F4191" t="s">
        <v>113</v>
      </c>
      <c r="G4191" t="s">
        <v>5214</v>
      </c>
      <c r="H4191" t="s">
        <v>5215</v>
      </c>
      <c r="I4191" t="s">
        <v>5319</v>
      </c>
      <c r="J4191" t="s">
        <v>5320</v>
      </c>
      <c r="K4191" t="s">
        <v>5356</v>
      </c>
      <c r="L4191" t="s">
        <v>490</v>
      </c>
      <c r="M4191" s="17">
        <f>VLOOKUP($K4191,[1]Budget!$V:$AE,5,0)*IF($C4191="1 - Revenues",1,IF(AND($C4191="5 - Transfers",MID(I4191,15,1)="4"),1,-1))</f>
        <v>0</v>
      </c>
      <c r="N4191" s="17">
        <f>VLOOKUP($K4191,[1]Budget!$V:$AE,6,0)*IF($C4191="1 - Revenues",1,IF(AND($C4191="5 - Transfers",MID(J4191,15,1)="4"),1,-1))</f>
        <v>-1000</v>
      </c>
      <c r="O4191" s="17">
        <f>IFERROR(IF(RIGHT(LEFT(K4191,15),1)="4",VLOOKUP(K4191,'[1]Budget Worksheet'!A:B,2,0),-1*VLOOKUP(K4191,'[1]Budget Worksheet'!A:B,2,0)),0)</f>
        <v>0</v>
      </c>
      <c r="P4191" s="17">
        <f>VLOOKUP($K4191,[1]Budget!$V:$AE,8,0)*IF($C4191="1 - Revenues",1,IF(AND($C4191="5 - Transfers",MID($K4191,15,1)="4"),1,-1))</f>
        <v>0</v>
      </c>
      <c r="Q4191" s="17">
        <f>VLOOKUP($K4191,[1]Budget!$V:$AE,10,0)*IF($C4191="1 - Revenues",1,IF(AND($C4191="5 - Transfers",MID(K4191,15,1)="4"),1,-1))</f>
        <v>0</v>
      </c>
      <c r="S4191" s="18" t="b">
        <f>IF(LEFT(C4191,1)="1",1,-1)*SUMIF([1]Budget!V:V,'Budget Worksheet for Pivot Tabl'!K4191,[1]Budget!AC:AC)=P4191</f>
        <v>1</v>
      </c>
    </row>
    <row r="4192" spans="1:19" x14ac:dyDescent="0.25">
      <c r="A4192" t="s">
        <v>71</v>
      </c>
      <c r="B4192" t="s">
        <v>72</v>
      </c>
      <c r="C4192" t="s">
        <v>9</v>
      </c>
      <c r="D4192" t="str">
        <f t="shared" si="65"/>
        <v>OUTFLOWS</v>
      </c>
      <c r="E4192" t="s">
        <v>112</v>
      </c>
      <c r="F4192" t="s">
        <v>113</v>
      </c>
      <c r="G4192" t="s">
        <v>5214</v>
      </c>
      <c r="H4192" t="s">
        <v>5215</v>
      </c>
      <c r="I4192" t="s">
        <v>5319</v>
      </c>
      <c r="J4192" t="s">
        <v>5320</v>
      </c>
      <c r="K4192" t="s">
        <v>5357</v>
      </c>
      <c r="L4192" t="s">
        <v>952</v>
      </c>
      <c r="M4192" s="17">
        <f>VLOOKUP($K4192,[1]Budget!$V:$AE,5,0)*IF($C4192="1 - Revenues",1,IF(AND($C4192="5 - Transfers",MID(I4192,15,1)="4"),1,-1))</f>
        <v>0</v>
      </c>
      <c r="N4192" s="17">
        <f>VLOOKUP($K4192,[1]Budget!$V:$AE,6,0)*IF($C4192="1 - Revenues",1,IF(AND($C4192="5 - Transfers",MID(J4192,15,1)="4"),1,-1))</f>
        <v>0</v>
      </c>
      <c r="O4192" s="17">
        <f>IFERROR(IF(RIGHT(LEFT(K4192,15),1)="4",VLOOKUP(K4192,'[1]Budget Worksheet'!A:B,2,0),-1*VLOOKUP(K4192,'[1]Budget Worksheet'!A:B,2,0)),0)</f>
        <v>0</v>
      </c>
      <c r="P4192" s="17">
        <f>VLOOKUP($K4192,[1]Budget!$V:$AE,8,0)*IF($C4192="1 - Revenues",1,IF(AND($C4192="5 - Transfers",MID($K4192,15,1)="4"),1,-1))</f>
        <v>0</v>
      </c>
      <c r="Q4192" s="17">
        <f>VLOOKUP($K4192,[1]Budget!$V:$AE,10,0)*IF($C4192="1 - Revenues",1,IF(AND($C4192="5 - Transfers",MID(K4192,15,1)="4"),1,-1))</f>
        <v>0</v>
      </c>
      <c r="S4192" s="18" t="b">
        <f>IF(LEFT(C4192,1)="1",1,-1)*SUMIF([1]Budget!V:V,'Budget Worksheet for Pivot Tabl'!K4192,[1]Budget!AC:AC)=P4192</f>
        <v>1</v>
      </c>
    </row>
    <row r="4193" spans="1:19" x14ac:dyDescent="0.25">
      <c r="A4193" t="s">
        <v>71</v>
      </c>
      <c r="B4193" t="s">
        <v>72</v>
      </c>
      <c r="C4193" t="s">
        <v>9</v>
      </c>
      <c r="D4193" t="str">
        <f t="shared" si="65"/>
        <v>OUTFLOWS</v>
      </c>
      <c r="E4193" t="s">
        <v>112</v>
      </c>
      <c r="F4193" t="s">
        <v>113</v>
      </c>
      <c r="G4193" t="s">
        <v>5214</v>
      </c>
      <c r="H4193" t="s">
        <v>5215</v>
      </c>
      <c r="I4193" t="s">
        <v>5319</v>
      </c>
      <c r="J4193" t="s">
        <v>5320</v>
      </c>
      <c r="K4193" t="s">
        <v>5358</v>
      </c>
      <c r="L4193" t="s">
        <v>1220</v>
      </c>
      <c r="M4193" s="17">
        <f>VLOOKUP($K4193,[1]Budget!$V:$AE,5,0)*IF($C4193="1 - Revenues",1,IF(AND($C4193="5 - Transfers",MID(I4193,15,1)="4"),1,-1))</f>
        <v>-3000</v>
      </c>
      <c r="N4193" s="17">
        <f>VLOOKUP($K4193,[1]Budget!$V:$AE,6,0)*IF($C4193="1 - Revenues",1,IF(AND($C4193="5 - Transfers",MID(J4193,15,1)="4"),1,-1))</f>
        <v>-7000</v>
      </c>
      <c r="O4193" s="17">
        <f>IFERROR(IF(RIGHT(LEFT(K4193,15),1)="4",VLOOKUP(K4193,'[1]Budget Worksheet'!A:B,2,0),-1*VLOOKUP(K4193,'[1]Budget Worksheet'!A:B,2,0)),0)</f>
        <v>0</v>
      </c>
      <c r="P4193" s="17">
        <f>VLOOKUP($K4193,[1]Budget!$V:$AE,8,0)*IF($C4193="1 - Revenues",1,IF(AND($C4193="5 - Transfers",MID($K4193,15,1)="4"),1,-1))</f>
        <v>0</v>
      </c>
      <c r="Q4193" s="17">
        <f>VLOOKUP($K4193,[1]Budget!$V:$AE,10,0)*IF($C4193="1 - Revenues",1,IF(AND($C4193="5 - Transfers",MID(K4193,15,1)="4"),1,-1))</f>
        <v>0</v>
      </c>
      <c r="S4193" s="18" t="b">
        <f>IF(LEFT(C4193,1)="1",1,-1)*SUMIF([1]Budget!V:V,'Budget Worksheet for Pivot Tabl'!K4193,[1]Budget!AC:AC)=P4193</f>
        <v>1</v>
      </c>
    </row>
    <row r="4194" spans="1:19" x14ac:dyDescent="0.25">
      <c r="A4194" t="s">
        <v>71</v>
      </c>
      <c r="B4194" t="s">
        <v>72</v>
      </c>
      <c r="C4194" t="s">
        <v>9</v>
      </c>
      <c r="D4194" t="str">
        <f t="shared" si="65"/>
        <v>OUTFLOWS</v>
      </c>
      <c r="E4194" t="s">
        <v>112</v>
      </c>
      <c r="F4194" t="s">
        <v>113</v>
      </c>
      <c r="G4194" t="s">
        <v>5214</v>
      </c>
      <c r="H4194" t="s">
        <v>5215</v>
      </c>
      <c r="I4194" t="s">
        <v>5319</v>
      </c>
      <c r="J4194" t="s">
        <v>5320</v>
      </c>
      <c r="K4194" t="s">
        <v>5359</v>
      </c>
      <c r="L4194" t="s">
        <v>1395</v>
      </c>
      <c r="M4194" s="17">
        <f>VLOOKUP($K4194,[1]Budget!$V:$AE,5,0)*IF($C4194="1 - Revenues",1,IF(AND($C4194="5 - Transfers",MID(I4194,15,1)="4"),1,-1))</f>
        <v>-2000</v>
      </c>
      <c r="N4194" s="17">
        <f>VLOOKUP($K4194,[1]Budget!$V:$AE,6,0)*IF($C4194="1 - Revenues",1,IF(AND($C4194="5 - Transfers",MID(J4194,15,1)="4"),1,-1))</f>
        <v>-2000</v>
      </c>
      <c r="O4194" s="17">
        <f>IFERROR(IF(RIGHT(LEFT(K4194,15),1)="4",VLOOKUP(K4194,'[1]Budget Worksheet'!A:B,2,0),-1*VLOOKUP(K4194,'[1]Budget Worksheet'!A:B,2,0)),0)</f>
        <v>0</v>
      </c>
      <c r="P4194" s="17">
        <f>VLOOKUP($K4194,[1]Budget!$V:$AE,8,0)*IF($C4194="1 - Revenues",1,IF(AND($C4194="5 - Transfers",MID($K4194,15,1)="4"),1,-1))</f>
        <v>0</v>
      </c>
      <c r="Q4194" s="17">
        <f>VLOOKUP($K4194,[1]Budget!$V:$AE,10,0)*IF($C4194="1 - Revenues",1,IF(AND($C4194="5 - Transfers",MID(K4194,15,1)="4"),1,-1))</f>
        <v>0</v>
      </c>
      <c r="S4194" s="18" t="b">
        <f>IF(LEFT(C4194,1)="1",1,-1)*SUMIF([1]Budget!V:V,'Budget Worksheet for Pivot Tabl'!K4194,[1]Budget!AC:AC)=P4194</f>
        <v>1</v>
      </c>
    </row>
    <row r="4195" spans="1:19" x14ac:dyDescent="0.25">
      <c r="A4195" t="s">
        <v>71</v>
      </c>
      <c r="B4195" t="s">
        <v>72</v>
      </c>
      <c r="C4195" t="s">
        <v>9</v>
      </c>
      <c r="D4195" t="str">
        <f t="shared" si="65"/>
        <v>OUTFLOWS</v>
      </c>
      <c r="E4195" t="s">
        <v>112</v>
      </c>
      <c r="F4195" t="s">
        <v>113</v>
      </c>
      <c r="G4195" t="s">
        <v>5214</v>
      </c>
      <c r="H4195" t="s">
        <v>5215</v>
      </c>
      <c r="I4195" t="s">
        <v>5319</v>
      </c>
      <c r="J4195" t="s">
        <v>5320</v>
      </c>
      <c r="K4195" t="s">
        <v>5360</v>
      </c>
      <c r="L4195" t="s">
        <v>956</v>
      </c>
      <c r="M4195" s="17">
        <f>VLOOKUP($K4195,[1]Budget!$V:$AE,5,0)*IF($C4195="1 - Revenues",1,IF(AND($C4195="5 - Transfers",MID(I4195,15,1)="4"),1,-1))</f>
        <v>0</v>
      </c>
      <c r="N4195" s="17">
        <f>VLOOKUP($K4195,[1]Budget!$V:$AE,6,0)*IF($C4195="1 - Revenues",1,IF(AND($C4195="5 - Transfers",MID(J4195,15,1)="4"),1,-1))</f>
        <v>0</v>
      </c>
      <c r="O4195" s="17">
        <f>IFERROR(IF(RIGHT(LEFT(K4195,15),1)="4",VLOOKUP(K4195,'[1]Budget Worksheet'!A:B,2,0),-1*VLOOKUP(K4195,'[1]Budget Worksheet'!A:B,2,0)),0)</f>
        <v>0</v>
      </c>
      <c r="P4195" s="17">
        <f>VLOOKUP($K4195,[1]Budget!$V:$AE,8,0)*IF($C4195="1 - Revenues",1,IF(AND($C4195="5 - Transfers",MID($K4195,15,1)="4"),1,-1))</f>
        <v>0</v>
      </c>
      <c r="Q4195" s="17">
        <f>VLOOKUP($K4195,[1]Budget!$V:$AE,10,0)*IF($C4195="1 - Revenues",1,IF(AND($C4195="5 - Transfers",MID(K4195,15,1)="4"),1,-1))</f>
        <v>0</v>
      </c>
      <c r="S4195" s="18" t="b">
        <f>IF(LEFT(C4195,1)="1",1,-1)*SUMIF([1]Budget!V:V,'Budget Worksheet for Pivot Tabl'!K4195,[1]Budget!AC:AC)=P4195</f>
        <v>1</v>
      </c>
    </row>
    <row r="4196" spans="1:19" x14ac:dyDescent="0.25">
      <c r="A4196" t="s">
        <v>71</v>
      </c>
      <c r="B4196" t="s">
        <v>72</v>
      </c>
      <c r="C4196" t="s">
        <v>9</v>
      </c>
      <c r="D4196" t="str">
        <f t="shared" si="65"/>
        <v>OUTFLOWS</v>
      </c>
      <c r="E4196" t="s">
        <v>112</v>
      </c>
      <c r="F4196" t="s">
        <v>113</v>
      </c>
      <c r="G4196" t="s">
        <v>5214</v>
      </c>
      <c r="H4196" t="s">
        <v>5215</v>
      </c>
      <c r="I4196" t="s">
        <v>5319</v>
      </c>
      <c r="J4196" t="s">
        <v>5320</v>
      </c>
      <c r="K4196" t="s">
        <v>5361</v>
      </c>
      <c r="L4196" t="s">
        <v>1398</v>
      </c>
      <c r="M4196" s="17">
        <f>VLOOKUP($K4196,[1]Budget!$V:$AE,5,0)*IF($C4196="1 - Revenues",1,IF(AND($C4196="5 - Transfers",MID(I4196,15,1)="4"),1,-1))</f>
        <v>0</v>
      </c>
      <c r="N4196" s="17">
        <f>VLOOKUP($K4196,[1]Budget!$V:$AE,6,0)*IF($C4196="1 - Revenues",1,IF(AND($C4196="5 - Transfers",MID(J4196,15,1)="4"),1,-1))</f>
        <v>0</v>
      </c>
      <c r="O4196" s="17">
        <f>IFERROR(IF(RIGHT(LEFT(K4196,15),1)="4",VLOOKUP(K4196,'[1]Budget Worksheet'!A:B,2,0),-1*VLOOKUP(K4196,'[1]Budget Worksheet'!A:B,2,0)),0)</f>
        <v>0</v>
      </c>
      <c r="P4196" s="17">
        <f>VLOOKUP($K4196,[1]Budget!$V:$AE,8,0)*IF($C4196="1 - Revenues",1,IF(AND($C4196="5 - Transfers",MID($K4196,15,1)="4"),1,-1))</f>
        <v>0</v>
      </c>
      <c r="Q4196" s="17">
        <f>VLOOKUP($K4196,[1]Budget!$V:$AE,10,0)*IF($C4196="1 - Revenues",1,IF(AND($C4196="5 - Transfers",MID(K4196,15,1)="4"),1,-1))</f>
        <v>0</v>
      </c>
      <c r="S4196" s="18" t="b">
        <f>IF(LEFT(C4196,1)="1",1,-1)*SUMIF([1]Budget!V:V,'Budget Worksheet for Pivot Tabl'!K4196,[1]Budget!AC:AC)=P4196</f>
        <v>1</v>
      </c>
    </row>
    <row r="4197" spans="1:19" x14ac:dyDescent="0.25">
      <c r="A4197" t="s">
        <v>71</v>
      </c>
      <c r="B4197" t="s">
        <v>72</v>
      </c>
      <c r="C4197" t="s">
        <v>9</v>
      </c>
      <c r="D4197" t="str">
        <f t="shared" si="65"/>
        <v>OUTFLOWS</v>
      </c>
      <c r="E4197" t="s">
        <v>112</v>
      </c>
      <c r="F4197" t="s">
        <v>113</v>
      </c>
      <c r="G4197" t="s">
        <v>5214</v>
      </c>
      <c r="H4197" t="s">
        <v>5215</v>
      </c>
      <c r="I4197" t="s">
        <v>5319</v>
      </c>
      <c r="J4197" t="s">
        <v>5320</v>
      </c>
      <c r="K4197" t="s">
        <v>5362</v>
      </c>
      <c r="L4197" t="s">
        <v>1638</v>
      </c>
      <c r="M4197" s="17">
        <f>VLOOKUP($K4197,[1]Budget!$V:$AE,5,0)*IF($C4197="1 - Revenues",1,IF(AND($C4197="5 - Transfers",MID(I4197,15,1)="4"),1,-1))</f>
        <v>0</v>
      </c>
      <c r="N4197" s="17">
        <f>VLOOKUP($K4197,[1]Budget!$V:$AE,6,0)*IF($C4197="1 - Revenues",1,IF(AND($C4197="5 - Transfers",MID(J4197,15,1)="4"),1,-1))</f>
        <v>0</v>
      </c>
      <c r="O4197" s="17">
        <f>IFERROR(IF(RIGHT(LEFT(K4197,15),1)="4",VLOOKUP(K4197,'[1]Budget Worksheet'!A:B,2,0),-1*VLOOKUP(K4197,'[1]Budget Worksheet'!A:B,2,0)),0)</f>
        <v>0</v>
      </c>
      <c r="P4197" s="17">
        <f>VLOOKUP($K4197,[1]Budget!$V:$AE,8,0)*IF($C4197="1 - Revenues",1,IF(AND($C4197="5 - Transfers",MID($K4197,15,1)="4"),1,-1))</f>
        <v>0</v>
      </c>
      <c r="Q4197" s="17">
        <f>VLOOKUP($K4197,[1]Budget!$V:$AE,10,0)*IF($C4197="1 - Revenues",1,IF(AND($C4197="5 - Transfers",MID(K4197,15,1)="4"),1,-1))</f>
        <v>0</v>
      </c>
      <c r="S4197" s="18" t="b">
        <f>IF(LEFT(C4197,1)="1",1,-1)*SUMIF([1]Budget!V:V,'Budget Worksheet for Pivot Tabl'!K4197,[1]Budget!AC:AC)=P4197</f>
        <v>1</v>
      </c>
    </row>
    <row r="4198" spans="1:19" x14ac:dyDescent="0.25">
      <c r="A4198" t="s">
        <v>71</v>
      </c>
      <c r="B4198" t="s">
        <v>72</v>
      </c>
      <c r="C4198" t="s">
        <v>9</v>
      </c>
      <c r="D4198" t="str">
        <f t="shared" si="65"/>
        <v>OUTFLOWS</v>
      </c>
      <c r="E4198" t="s">
        <v>112</v>
      </c>
      <c r="F4198" t="s">
        <v>113</v>
      </c>
      <c r="G4198" t="s">
        <v>5214</v>
      </c>
      <c r="H4198" t="s">
        <v>5215</v>
      </c>
      <c r="I4198" t="s">
        <v>5319</v>
      </c>
      <c r="J4198" t="s">
        <v>5320</v>
      </c>
      <c r="K4198" t="s">
        <v>5363</v>
      </c>
      <c r="L4198" t="s">
        <v>1062</v>
      </c>
      <c r="M4198" s="17">
        <f>VLOOKUP($K4198,[1]Budget!$V:$AE,5,0)*IF($C4198="1 - Revenues",1,IF(AND($C4198="5 - Transfers",MID(I4198,15,1)="4"),1,-1))</f>
        <v>0</v>
      </c>
      <c r="N4198" s="17">
        <f>VLOOKUP($K4198,[1]Budget!$V:$AE,6,0)*IF($C4198="1 - Revenues",1,IF(AND($C4198="5 - Transfers",MID(J4198,15,1)="4"),1,-1))</f>
        <v>0</v>
      </c>
      <c r="O4198" s="17">
        <f>IFERROR(IF(RIGHT(LEFT(K4198,15),1)="4",VLOOKUP(K4198,'[1]Budget Worksheet'!A:B,2,0),-1*VLOOKUP(K4198,'[1]Budget Worksheet'!A:B,2,0)),0)</f>
        <v>0</v>
      </c>
      <c r="P4198" s="17">
        <f>VLOOKUP($K4198,[1]Budget!$V:$AE,8,0)*IF($C4198="1 - Revenues",1,IF(AND($C4198="5 - Transfers",MID($K4198,15,1)="4"),1,-1))</f>
        <v>0</v>
      </c>
      <c r="Q4198" s="17">
        <f>VLOOKUP($K4198,[1]Budget!$V:$AE,10,0)*IF($C4198="1 - Revenues",1,IF(AND($C4198="5 - Transfers",MID(K4198,15,1)="4"),1,-1))</f>
        <v>0</v>
      </c>
      <c r="S4198" s="18" t="b">
        <f>IF(LEFT(C4198,1)="1",1,-1)*SUMIF([1]Budget!V:V,'Budget Worksheet for Pivot Tabl'!K4198,[1]Budget!AC:AC)=P4198</f>
        <v>1</v>
      </c>
    </row>
    <row r="4199" spans="1:19" x14ac:dyDescent="0.25">
      <c r="A4199" t="s">
        <v>71</v>
      </c>
      <c r="B4199" t="s">
        <v>72</v>
      </c>
      <c r="C4199" t="s">
        <v>9</v>
      </c>
      <c r="D4199" t="str">
        <f t="shared" si="65"/>
        <v>OUTFLOWS</v>
      </c>
      <c r="E4199" t="s">
        <v>112</v>
      </c>
      <c r="F4199" t="s">
        <v>113</v>
      </c>
      <c r="G4199" t="s">
        <v>5214</v>
      </c>
      <c r="H4199" t="s">
        <v>5215</v>
      </c>
      <c r="I4199" t="s">
        <v>5319</v>
      </c>
      <c r="J4199" t="s">
        <v>5320</v>
      </c>
      <c r="K4199" t="s">
        <v>5364</v>
      </c>
      <c r="L4199" t="s">
        <v>492</v>
      </c>
      <c r="M4199" s="17">
        <f>VLOOKUP($K4199,[1]Budget!$V:$AE,5,0)*IF($C4199="1 - Revenues",1,IF(AND($C4199="5 - Transfers",MID(I4199,15,1)="4"),1,-1))</f>
        <v>-5000</v>
      </c>
      <c r="N4199" s="17">
        <f>VLOOKUP($K4199,[1]Budget!$V:$AE,6,0)*IF($C4199="1 - Revenues",1,IF(AND($C4199="5 - Transfers",MID(J4199,15,1)="4"),1,-1))</f>
        <v>-6000</v>
      </c>
      <c r="O4199" s="17">
        <f>IFERROR(IF(RIGHT(LEFT(K4199,15),1)="4",VLOOKUP(K4199,'[1]Budget Worksheet'!A:B,2,0),-1*VLOOKUP(K4199,'[1]Budget Worksheet'!A:B,2,0)),0)</f>
        <v>0</v>
      </c>
      <c r="P4199" s="17">
        <f>VLOOKUP($K4199,[1]Budget!$V:$AE,8,0)*IF($C4199="1 - Revenues",1,IF(AND($C4199="5 - Transfers",MID($K4199,15,1)="4"),1,-1))</f>
        <v>0</v>
      </c>
      <c r="Q4199" s="17">
        <f>VLOOKUP($K4199,[1]Budget!$V:$AE,10,0)*IF($C4199="1 - Revenues",1,IF(AND($C4199="5 - Transfers",MID(K4199,15,1)="4"),1,-1))</f>
        <v>0</v>
      </c>
      <c r="S4199" s="18" t="b">
        <f>IF(LEFT(C4199,1)="1",1,-1)*SUMIF([1]Budget!V:V,'Budget Worksheet for Pivot Tabl'!K4199,[1]Budget!AC:AC)=P4199</f>
        <v>1</v>
      </c>
    </row>
    <row r="4200" spans="1:19" x14ac:dyDescent="0.25">
      <c r="A4200" t="s">
        <v>71</v>
      </c>
      <c r="B4200" t="s">
        <v>72</v>
      </c>
      <c r="C4200" t="s">
        <v>9</v>
      </c>
      <c r="D4200" t="str">
        <f t="shared" si="65"/>
        <v>OUTFLOWS</v>
      </c>
      <c r="E4200" t="s">
        <v>112</v>
      </c>
      <c r="F4200" t="s">
        <v>113</v>
      </c>
      <c r="G4200" t="s">
        <v>5214</v>
      </c>
      <c r="H4200" t="s">
        <v>5215</v>
      </c>
      <c r="I4200" t="s">
        <v>5319</v>
      </c>
      <c r="J4200" t="s">
        <v>5320</v>
      </c>
      <c r="K4200" t="s">
        <v>5365</v>
      </c>
      <c r="L4200" t="s">
        <v>645</v>
      </c>
      <c r="M4200" s="17">
        <f>VLOOKUP($K4200,[1]Budget!$V:$AE,5,0)*IF($C4200="1 - Revenues",1,IF(AND($C4200="5 - Transfers",MID(I4200,15,1)="4"),1,-1))</f>
        <v>-25000</v>
      </c>
      <c r="N4200" s="17">
        <f>VLOOKUP($K4200,[1]Budget!$V:$AE,6,0)*IF($C4200="1 - Revenues",1,IF(AND($C4200="5 - Transfers",MID(J4200,15,1)="4"),1,-1))</f>
        <v>-25000</v>
      </c>
      <c r="O4200" s="17">
        <f>IFERROR(IF(RIGHT(LEFT(K4200,15),1)="4",VLOOKUP(K4200,'[1]Budget Worksheet'!A:B,2,0),-1*VLOOKUP(K4200,'[1]Budget Worksheet'!A:B,2,0)),0)</f>
        <v>0</v>
      </c>
      <c r="P4200" s="17">
        <f>VLOOKUP($K4200,[1]Budget!$V:$AE,8,0)*IF($C4200="1 - Revenues",1,IF(AND($C4200="5 - Transfers",MID($K4200,15,1)="4"),1,-1))</f>
        <v>0</v>
      </c>
      <c r="Q4200" s="17">
        <f>VLOOKUP($K4200,[1]Budget!$V:$AE,10,0)*IF($C4200="1 - Revenues",1,IF(AND($C4200="5 - Transfers",MID(K4200,15,1)="4"),1,-1))</f>
        <v>0</v>
      </c>
      <c r="S4200" s="18" t="b">
        <f>IF(LEFT(C4200,1)="1",1,-1)*SUMIF([1]Budget!V:V,'Budget Worksheet for Pivot Tabl'!K4200,[1]Budget!AC:AC)=P4200</f>
        <v>1</v>
      </c>
    </row>
    <row r="4201" spans="1:19" x14ac:dyDescent="0.25">
      <c r="A4201" t="s">
        <v>71</v>
      </c>
      <c r="B4201" t="s">
        <v>72</v>
      </c>
      <c r="C4201" t="s">
        <v>9</v>
      </c>
      <c r="D4201" t="str">
        <f t="shared" si="65"/>
        <v>OUTFLOWS</v>
      </c>
      <c r="E4201" t="s">
        <v>112</v>
      </c>
      <c r="F4201" t="s">
        <v>113</v>
      </c>
      <c r="G4201" t="s">
        <v>5214</v>
      </c>
      <c r="H4201" t="s">
        <v>5215</v>
      </c>
      <c r="I4201" t="s">
        <v>5319</v>
      </c>
      <c r="J4201" t="s">
        <v>5320</v>
      </c>
      <c r="K4201" t="s">
        <v>5366</v>
      </c>
      <c r="L4201" t="s">
        <v>647</v>
      </c>
      <c r="M4201" s="17">
        <f>VLOOKUP($K4201,[1]Budget!$V:$AE,5,0)*IF($C4201="1 - Revenues",1,IF(AND($C4201="5 - Transfers",MID(I4201,15,1)="4"),1,-1))</f>
        <v>0</v>
      </c>
      <c r="N4201" s="17">
        <f>VLOOKUP($K4201,[1]Budget!$V:$AE,6,0)*IF($C4201="1 - Revenues",1,IF(AND($C4201="5 - Transfers",MID(J4201,15,1)="4"),1,-1))</f>
        <v>0</v>
      </c>
      <c r="O4201" s="17">
        <f>IFERROR(IF(RIGHT(LEFT(K4201,15),1)="4",VLOOKUP(K4201,'[1]Budget Worksheet'!A:B,2,0),-1*VLOOKUP(K4201,'[1]Budget Worksheet'!A:B,2,0)),0)</f>
        <v>0</v>
      </c>
      <c r="P4201" s="17">
        <f>VLOOKUP($K4201,[1]Budget!$V:$AE,8,0)*IF($C4201="1 - Revenues",1,IF(AND($C4201="5 - Transfers",MID($K4201,15,1)="4"),1,-1))</f>
        <v>0</v>
      </c>
      <c r="Q4201" s="17">
        <f>VLOOKUP($K4201,[1]Budget!$V:$AE,10,0)*IF($C4201="1 - Revenues",1,IF(AND($C4201="5 - Transfers",MID(K4201,15,1)="4"),1,-1))</f>
        <v>0</v>
      </c>
      <c r="S4201" s="18" t="b">
        <f>IF(LEFT(C4201,1)="1",1,-1)*SUMIF([1]Budget!V:V,'Budget Worksheet for Pivot Tabl'!K4201,[1]Budget!AC:AC)=P4201</f>
        <v>1</v>
      </c>
    </row>
    <row r="4202" spans="1:19" x14ac:dyDescent="0.25">
      <c r="A4202" t="s">
        <v>71</v>
      </c>
      <c r="B4202" t="s">
        <v>72</v>
      </c>
      <c r="C4202" t="s">
        <v>9</v>
      </c>
      <c r="D4202" t="str">
        <f t="shared" si="65"/>
        <v>OUTFLOWS</v>
      </c>
      <c r="E4202" t="s">
        <v>112</v>
      </c>
      <c r="F4202" t="s">
        <v>113</v>
      </c>
      <c r="G4202" t="s">
        <v>5214</v>
      </c>
      <c r="H4202" t="s">
        <v>5215</v>
      </c>
      <c r="I4202" t="s">
        <v>5319</v>
      </c>
      <c r="J4202" t="s">
        <v>5320</v>
      </c>
      <c r="K4202" t="s">
        <v>5367</v>
      </c>
      <c r="L4202" t="s">
        <v>651</v>
      </c>
      <c r="M4202" s="17">
        <f>VLOOKUP($K4202,[1]Budget!$V:$AE,5,0)*IF($C4202="1 - Revenues",1,IF(AND($C4202="5 - Transfers",MID(I4202,15,1)="4"),1,-1))</f>
        <v>-1000</v>
      </c>
      <c r="N4202" s="17">
        <f>VLOOKUP($K4202,[1]Budget!$V:$AE,6,0)*IF($C4202="1 - Revenues",1,IF(AND($C4202="5 - Transfers",MID(J4202,15,1)="4"),1,-1))</f>
        <v>-1000</v>
      </c>
      <c r="O4202" s="17">
        <f>IFERROR(IF(RIGHT(LEFT(K4202,15),1)="4",VLOOKUP(K4202,'[1]Budget Worksheet'!A:B,2,0),-1*VLOOKUP(K4202,'[1]Budget Worksheet'!A:B,2,0)),0)</f>
        <v>0</v>
      </c>
      <c r="P4202" s="17">
        <f>VLOOKUP($K4202,[1]Budget!$V:$AE,8,0)*IF($C4202="1 - Revenues",1,IF(AND($C4202="5 - Transfers",MID($K4202,15,1)="4"),1,-1))</f>
        <v>0</v>
      </c>
      <c r="Q4202" s="17">
        <f>VLOOKUP($K4202,[1]Budget!$V:$AE,10,0)*IF($C4202="1 - Revenues",1,IF(AND($C4202="5 - Transfers",MID(K4202,15,1)="4"),1,-1))</f>
        <v>0</v>
      </c>
      <c r="S4202" s="18" t="b">
        <f>IF(LEFT(C4202,1)="1",1,-1)*SUMIF([1]Budget!V:V,'Budget Worksheet for Pivot Tabl'!K4202,[1]Budget!AC:AC)=P4202</f>
        <v>1</v>
      </c>
    </row>
    <row r="4203" spans="1:19" x14ac:dyDescent="0.25">
      <c r="A4203" t="s">
        <v>71</v>
      </c>
      <c r="B4203" t="s">
        <v>72</v>
      </c>
      <c r="C4203" t="s">
        <v>9</v>
      </c>
      <c r="D4203" t="str">
        <f t="shared" si="65"/>
        <v>OUTFLOWS</v>
      </c>
      <c r="E4203" t="s">
        <v>112</v>
      </c>
      <c r="F4203" t="s">
        <v>113</v>
      </c>
      <c r="G4203" t="s">
        <v>5214</v>
      </c>
      <c r="H4203" t="s">
        <v>5215</v>
      </c>
      <c r="I4203" t="s">
        <v>5319</v>
      </c>
      <c r="J4203" t="s">
        <v>5320</v>
      </c>
      <c r="K4203" t="s">
        <v>5368</v>
      </c>
      <c r="L4203" t="s">
        <v>498</v>
      </c>
      <c r="M4203" s="17">
        <f>VLOOKUP($K4203,[1]Budget!$V:$AE,5,0)*IF($C4203="1 - Revenues",1,IF(AND($C4203="5 - Transfers",MID(I4203,15,1)="4"),1,-1))</f>
        <v>-1000</v>
      </c>
      <c r="N4203" s="17">
        <f>VLOOKUP($K4203,[1]Budget!$V:$AE,6,0)*IF($C4203="1 - Revenues",1,IF(AND($C4203="5 - Transfers",MID(J4203,15,1)="4"),1,-1))</f>
        <v>0</v>
      </c>
      <c r="O4203" s="17">
        <f>IFERROR(IF(RIGHT(LEFT(K4203,15),1)="4",VLOOKUP(K4203,'[1]Budget Worksheet'!A:B,2,0),-1*VLOOKUP(K4203,'[1]Budget Worksheet'!A:B,2,0)),0)</f>
        <v>0</v>
      </c>
      <c r="P4203" s="17">
        <f>VLOOKUP($K4203,[1]Budget!$V:$AE,8,0)*IF($C4203="1 - Revenues",1,IF(AND($C4203="5 - Transfers",MID($K4203,15,1)="4"),1,-1))</f>
        <v>0</v>
      </c>
      <c r="Q4203" s="17">
        <f>VLOOKUP($K4203,[1]Budget!$V:$AE,10,0)*IF($C4203="1 - Revenues",1,IF(AND($C4203="5 - Transfers",MID(K4203,15,1)="4"),1,-1))</f>
        <v>0</v>
      </c>
      <c r="S4203" s="18" t="b">
        <f>IF(LEFT(C4203,1)="1",1,-1)*SUMIF([1]Budget!V:V,'Budget Worksheet for Pivot Tabl'!K4203,[1]Budget!AC:AC)=P4203</f>
        <v>1</v>
      </c>
    </row>
    <row r="4204" spans="1:19" x14ac:dyDescent="0.25">
      <c r="A4204" t="s">
        <v>71</v>
      </c>
      <c r="B4204" t="s">
        <v>72</v>
      </c>
      <c r="C4204" t="s">
        <v>9</v>
      </c>
      <c r="D4204" t="str">
        <f t="shared" si="65"/>
        <v>OUTFLOWS</v>
      </c>
      <c r="E4204" t="s">
        <v>112</v>
      </c>
      <c r="F4204" t="s">
        <v>113</v>
      </c>
      <c r="G4204" t="s">
        <v>5214</v>
      </c>
      <c r="H4204" t="s">
        <v>5215</v>
      </c>
      <c r="I4204" t="s">
        <v>5319</v>
      </c>
      <c r="J4204" t="s">
        <v>5320</v>
      </c>
      <c r="K4204" t="s">
        <v>5369</v>
      </c>
      <c r="L4204" t="s">
        <v>653</v>
      </c>
      <c r="M4204" s="17">
        <f>VLOOKUP($K4204,[1]Budget!$V:$AE,5,0)*IF($C4204="1 - Revenues",1,IF(AND($C4204="5 - Transfers",MID(I4204,15,1)="4"),1,-1))</f>
        <v>0</v>
      </c>
      <c r="N4204" s="17">
        <f>VLOOKUP($K4204,[1]Budget!$V:$AE,6,0)*IF($C4204="1 - Revenues",1,IF(AND($C4204="5 - Transfers",MID(J4204,15,1)="4"),1,-1))</f>
        <v>0</v>
      </c>
      <c r="O4204" s="17">
        <f>IFERROR(IF(RIGHT(LEFT(K4204,15),1)="4",VLOOKUP(K4204,'[1]Budget Worksheet'!A:B,2,0),-1*VLOOKUP(K4204,'[1]Budget Worksheet'!A:B,2,0)),0)</f>
        <v>0</v>
      </c>
      <c r="P4204" s="17">
        <f>VLOOKUP($K4204,[1]Budget!$V:$AE,8,0)*IF($C4204="1 - Revenues",1,IF(AND($C4204="5 - Transfers",MID($K4204,15,1)="4"),1,-1))</f>
        <v>0</v>
      </c>
      <c r="Q4204" s="17">
        <f>VLOOKUP($K4204,[1]Budget!$V:$AE,10,0)*IF($C4204="1 - Revenues",1,IF(AND($C4204="5 - Transfers",MID(K4204,15,1)="4"),1,-1))</f>
        <v>0</v>
      </c>
      <c r="S4204" s="18" t="b">
        <f>IF(LEFT(C4204,1)="1",1,-1)*SUMIF([1]Budget!V:V,'Budget Worksheet for Pivot Tabl'!K4204,[1]Budget!AC:AC)=P4204</f>
        <v>1</v>
      </c>
    </row>
    <row r="4205" spans="1:19" x14ac:dyDescent="0.25">
      <c r="A4205" t="s">
        <v>71</v>
      </c>
      <c r="B4205" t="s">
        <v>72</v>
      </c>
      <c r="C4205" t="s">
        <v>9</v>
      </c>
      <c r="D4205" t="str">
        <f t="shared" si="65"/>
        <v>OUTFLOWS</v>
      </c>
      <c r="E4205" t="s">
        <v>112</v>
      </c>
      <c r="F4205" t="s">
        <v>113</v>
      </c>
      <c r="G4205" t="s">
        <v>5214</v>
      </c>
      <c r="H4205" t="s">
        <v>5215</v>
      </c>
      <c r="I4205" t="s">
        <v>5319</v>
      </c>
      <c r="J4205" t="s">
        <v>5320</v>
      </c>
      <c r="K4205" t="s">
        <v>5370</v>
      </c>
      <c r="L4205" t="s">
        <v>2486</v>
      </c>
      <c r="M4205" s="17">
        <f>VLOOKUP($K4205,[1]Budget!$V:$AE,5,0)*IF($C4205="1 - Revenues",1,IF(AND($C4205="5 - Transfers",MID(I4205,15,1)="4"),1,-1))</f>
        <v>-13000</v>
      </c>
      <c r="N4205" s="17">
        <f>VLOOKUP($K4205,[1]Budget!$V:$AE,6,0)*IF($C4205="1 - Revenues",1,IF(AND($C4205="5 - Transfers",MID(J4205,15,1)="4"),1,-1))</f>
        <v>-13000</v>
      </c>
      <c r="O4205" s="17">
        <f>IFERROR(IF(RIGHT(LEFT(K4205,15),1)="4",VLOOKUP(K4205,'[1]Budget Worksheet'!A:B,2,0),-1*VLOOKUP(K4205,'[1]Budget Worksheet'!A:B,2,0)),0)</f>
        <v>-12970</v>
      </c>
      <c r="P4205" s="17">
        <f>VLOOKUP($K4205,[1]Budget!$V:$AE,8,0)*IF($C4205="1 - Revenues",1,IF(AND($C4205="5 - Transfers",MID($K4205,15,1)="4"),1,-1))</f>
        <v>-12970</v>
      </c>
      <c r="Q4205" s="17">
        <f>VLOOKUP($K4205,[1]Budget!$V:$AE,10,0)*IF($C4205="1 - Revenues",1,IF(AND($C4205="5 - Transfers",MID(K4205,15,1)="4"),1,-1))</f>
        <v>0</v>
      </c>
      <c r="S4205" s="18" t="b">
        <f>IF(LEFT(C4205,1)="1",1,-1)*SUMIF([1]Budget!V:V,'Budget Worksheet for Pivot Tabl'!K4205,[1]Budget!AC:AC)=P4205</f>
        <v>1</v>
      </c>
    </row>
    <row r="4206" spans="1:19" x14ac:dyDescent="0.25">
      <c r="A4206" t="s">
        <v>71</v>
      </c>
      <c r="B4206" t="s">
        <v>72</v>
      </c>
      <c r="C4206" t="s">
        <v>9</v>
      </c>
      <c r="D4206" t="str">
        <f t="shared" si="65"/>
        <v>OUTFLOWS</v>
      </c>
      <c r="E4206" t="s">
        <v>112</v>
      </c>
      <c r="F4206" t="s">
        <v>113</v>
      </c>
      <c r="G4206" t="s">
        <v>5214</v>
      </c>
      <c r="H4206" t="s">
        <v>5215</v>
      </c>
      <c r="I4206" t="s">
        <v>5319</v>
      </c>
      <c r="J4206" t="s">
        <v>5320</v>
      </c>
      <c r="K4206" t="s">
        <v>5371</v>
      </c>
      <c r="L4206" t="s">
        <v>2488</v>
      </c>
      <c r="M4206" s="17">
        <f>VLOOKUP($K4206,[1]Budget!$V:$AE,5,0)*IF($C4206="1 - Revenues",1,IF(AND($C4206="5 - Transfers",MID(I4206,15,1)="4"),1,-1))</f>
        <v>0</v>
      </c>
      <c r="N4206" s="17">
        <f>VLOOKUP($K4206,[1]Budget!$V:$AE,6,0)*IF($C4206="1 - Revenues",1,IF(AND($C4206="5 - Transfers",MID(J4206,15,1)="4"),1,-1))</f>
        <v>0</v>
      </c>
      <c r="O4206" s="17">
        <f>IFERROR(IF(RIGHT(LEFT(K4206,15),1)="4",VLOOKUP(K4206,'[1]Budget Worksheet'!A:B,2,0),-1*VLOOKUP(K4206,'[1]Budget Worksheet'!A:B,2,0)),0)</f>
        <v>0</v>
      </c>
      <c r="P4206" s="17">
        <f>VLOOKUP($K4206,[1]Budget!$V:$AE,8,0)*IF($C4206="1 - Revenues",1,IF(AND($C4206="5 - Transfers",MID($K4206,15,1)="4"),1,-1))</f>
        <v>0</v>
      </c>
      <c r="Q4206" s="17">
        <f>VLOOKUP($K4206,[1]Budget!$V:$AE,10,0)*IF($C4206="1 - Revenues",1,IF(AND($C4206="5 - Transfers",MID(K4206,15,1)="4"),1,-1))</f>
        <v>0</v>
      </c>
      <c r="S4206" s="18" t="b">
        <f>IF(LEFT(C4206,1)="1",1,-1)*SUMIF([1]Budget!V:V,'Budget Worksheet for Pivot Tabl'!K4206,[1]Budget!AC:AC)=P4206</f>
        <v>1</v>
      </c>
    </row>
    <row r="4207" spans="1:19" x14ac:dyDescent="0.25">
      <c r="A4207" t="s">
        <v>71</v>
      </c>
      <c r="B4207" t="s">
        <v>72</v>
      </c>
      <c r="C4207" t="s">
        <v>9</v>
      </c>
      <c r="D4207" t="str">
        <f t="shared" si="65"/>
        <v>OUTFLOWS</v>
      </c>
      <c r="E4207" t="s">
        <v>112</v>
      </c>
      <c r="F4207" t="s">
        <v>113</v>
      </c>
      <c r="G4207" t="s">
        <v>5214</v>
      </c>
      <c r="H4207" t="s">
        <v>5215</v>
      </c>
      <c r="I4207" t="s">
        <v>5319</v>
      </c>
      <c r="J4207" t="s">
        <v>5320</v>
      </c>
      <c r="K4207" t="s">
        <v>5372</v>
      </c>
      <c r="L4207" t="s">
        <v>530</v>
      </c>
      <c r="M4207" s="17">
        <f>VLOOKUP($K4207,[1]Budget!$V:$AE,5,0)*IF($C4207="1 - Revenues",1,IF(AND($C4207="5 - Transfers",MID(I4207,15,1)="4"),1,-1))</f>
        <v>-100000</v>
      </c>
      <c r="N4207" s="17">
        <f>VLOOKUP($K4207,[1]Budget!$V:$AE,6,0)*IF($C4207="1 - Revenues",1,IF(AND($C4207="5 - Transfers",MID(J4207,15,1)="4"),1,-1))</f>
        <v>-100000</v>
      </c>
      <c r="O4207" s="17">
        <f>IFERROR(IF(RIGHT(LEFT(K4207,15),1)="4",VLOOKUP(K4207,'[1]Budget Worksheet'!A:B,2,0),-1*VLOOKUP(K4207,'[1]Budget Worksheet'!A:B,2,0)),0)</f>
        <v>0</v>
      </c>
      <c r="P4207" s="17">
        <f>VLOOKUP($K4207,[1]Budget!$V:$AE,8,0)*IF($C4207="1 - Revenues",1,IF(AND($C4207="5 - Transfers",MID($K4207,15,1)="4"),1,-1))</f>
        <v>-192000</v>
      </c>
      <c r="Q4207" s="17">
        <f>VLOOKUP($K4207,[1]Budget!$V:$AE,10,0)*IF($C4207="1 - Revenues",1,IF(AND($C4207="5 - Transfers",MID(K4207,15,1)="4"),1,-1))</f>
        <v>-192000</v>
      </c>
      <c r="S4207" s="18" t="b">
        <f>IF(LEFT(C4207,1)="1",1,-1)*SUMIF([1]Budget!V:V,'Budget Worksheet for Pivot Tabl'!K4207,[1]Budget!AC:AC)=P4207</f>
        <v>1</v>
      </c>
    </row>
    <row r="4208" spans="1:19" x14ac:dyDescent="0.25">
      <c r="A4208" t="s">
        <v>71</v>
      </c>
      <c r="B4208" t="s">
        <v>72</v>
      </c>
      <c r="C4208" t="s">
        <v>9</v>
      </c>
      <c r="D4208" t="str">
        <f t="shared" si="65"/>
        <v>OUTFLOWS</v>
      </c>
      <c r="E4208" t="s">
        <v>112</v>
      </c>
      <c r="F4208" t="s">
        <v>113</v>
      </c>
      <c r="G4208" t="s">
        <v>5214</v>
      </c>
      <c r="H4208" t="s">
        <v>5215</v>
      </c>
      <c r="I4208" t="s">
        <v>5319</v>
      </c>
      <c r="J4208" t="s">
        <v>5320</v>
      </c>
      <c r="K4208" t="s">
        <v>5373</v>
      </c>
      <c r="L4208" t="s">
        <v>532</v>
      </c>
      <c r="M4208" s="17">
        <f>VLOOKUP($K4208,[1]Budget!$V:$AE,5,0)*IF($C4208="1 - Revenues",1,IF(AND($C4208="5 - Transfers",MID(I4208,15,1)="4"),1,-1))</f>
        <v>-15000</v>
      </c>
      <c r="N4208" s="17">
        <f>VLOOKUP($K4208,[1]Budget!$V:$AE,6,0)*IF($C4208="1 - Revenues",1,IF(AND($C4208="5 - Transfers",MID(J4208,15,1)="4"),1,-1))</f>
        <v>-15000</v>
      </c>
      <c r="O4208" s="17">
        <f>IFERROR(IF(RIGHT(LEFT(K4208,15),1)="4",VLOOKUP(K4208,'[1]Budget Worksheet'!A:B,2,0),-1*VLOOKUP(K4208,'[1]Budget Worksheet'!A:B,2,0)),0)</f>
        <v>0</v>
      </c>
      <c r="P4208" s="17">
        <f>VLOOKUP($K4208,[1]Budget!$V:$AE,8,0)*IF($C4208="1 - Revenues",1,IF(AND($C4208="5 - Transfers",MID($K4208,15,1)="4"),1,-1))</f>
        <v>0</v>
      </c>
      <c r="Q4208" s="17">
        <f>VLOOKUP($K4208,[1]Budget!$V:$AE,10,0)*IF($C4208="1 - Revenues",1,IF(AND($C4208="5 - Transfers",MID(K4208,15,1)="4"),1,-1))</f>
        <v>0</v>
      </c>
      <c r="S4208" s="18" t="b">
        <f>IF(LEFT(C4208,1)="1",1,-1)*SUMIF([1]Budget!V:V,'Budget Worksheet for Pivot Tabl'!K4208,[1]Budget!AC:AC)=P4208</f>
        <v>1</v>
      </c>
    </row>
    <row r="4209" spans="1:19" x14ac:dyDescent="0.25">
      <c r="A4209" t="s">
        <v>71</v>
      </c>
      <c r="B4209" t="s">
        <v>72</v>
      </c>
      <c r="C4209" t="s">
        <v>8</v>
      </c>
      <c r="D4209" t="str">
        <f t="shared" si="65"/>
        <v>OUTFLOWS</v>
      </c>
      <c r="E4209" t="s">
        <v>112</v>
      </c>
      <c r="F4209" t="s">
        <v>113</v>
      </c>
      <c r="G4209" t="s">
        <v>5214</v>
      </c>
      <c r="H4209" t="s">
        <v>5215</v>
      </c>
      <c r="I4209" t="s">
        <v>5374</v>
      </c>
      <c r="J4209" t="s">
        <v>5375</v>
      </c>
      <c r="K4209" t="s">
        <v>5376</v>
      </c>
      <c r="L4209" t="s">
        <v>590</v>
      </c>
      <c r="M4209" s="17">
        <f>VLOOKUP($K4209,[1]Budget!$V:$AE,5,0)*IF($C4209="1 - Revenues",1,IF(AND($C4209="5 - Transfers",MID(I4209,15,1)="4"),1,-1))</f>
        <v>-205000</v>
      </c>
      <c r="N4209" s="17">
        <f>VLOOKUP($K4209,[1]Budget!$V:$AE,6,0)*IF($C4209="1 - Revenues",1,IF(AND($C4209="5 - Transfers",MID(J4209,15,1)="4"),1,-1))</f>
        <v>-87000</v>
      </c>
      <c r="O4209" s="17">
        <f>IFERROR(IF(RIGHT(LEFT(K4209,15),1)="4",VLOOKUP(K4209,'[1]Budget Worksheet'!A:B,2,0),-1*VLOOKUP(K4209,'[1]Budget Worksheet'!A:B,2,0)),0)</f>
        <v>-26366</v>
      </c>
      <c r="P4209" s="17">
        <f>VLOOKUP($K4209,[1]Budget!$V:$AE,8,0)*IF($C4209="1 - Revenues",1,IF(AND($C4209="5 - Transfers",MID($K4209,15,1)="4"),1,-1))</f>
        <v>-26366</v>
      </c>
      <c r="Q4209" s="17">
        <f>VLOOKUP($K4209,[1]Budget!$V:$AE,10,0)*IF($C4209="1 - Revenues",1,IF(AND($C4209="5 - Transfers",MID(K4209,15,1)="4"),1,-1))</f>
        <v>0</v>
      </c>
      <c r="S4209" s="18" t="b">
        <f>IF(LEFT(C4209,1)="1",1,-1)*SUMIF([1]Budget!V:V,'Budget Worksheet for Pivot Tabl'!K4209,[1]Budget!AC:AC)=P4209</f>
        <v>1</v>
      </c>
    </row>
    <row r="4210" spans="1:19" x14ac:dyDescent="0.25">
      <c r="A4210" t="s">
        <v>71</v>
      </c>
      <c r="B4210" t="s">
        <v>72</v>
      </c>
      <c r="C4210" t="s">
        <v>8</v>
      </c>
      <c r="D4210" t="str">
        <f t="shared" si="65"/>
        <v>OUTFLOWS</v>
      </c>
      <c r="E4210" t="s">
        <v>112</v>
      </c>
      <c r="F4210" t="s">
        <v>113</v>
      </c>
      <c r="G4210" t="s">
        <v>5214</v>
      </c>
      <c r="H4210" t="s">
        <v>5215</v>
      </c>
      <c r="I4210" t="s">
        <v>5374</v>
      </c>
      <c r="J4210" t="s">
        <v>5375</v>
      </c>
      <c r="K4210" t="s">
        <v>5377</v>
      </c>
      <c r="L4210" t="s">
        <v>582</v>
      </c>
      <c r="M4210" s="17">
        <f>VLOOKUP($K4210,[1]Budget!$V:$AE,5,0)*IF($C4210="1 - Revenues",1,IF(AND($C4210="5 - Transfers",MID(I4210,15,1)="4"),1,-1))</f>
        <v>-129000</v>
      </c>
      <c r="N4210" s="17">
        <f>VLOOKUP($K4210,[1]Budget!$V:$AE,6,0)*IF($C4210="1 - Revenues",1,IF(AND($C4210="5 - Transfers",MID(J4210,15,1)="4"),1,-1))</f>
        <v>-115000</v>
      </c>
      <c r="O4210" s="17">
        <f>IFERROR(IF(RIGHT(LEFT(K4210,15),1)="4",VLOOKUP(K4210,'[1]Budget Worksheet'!A:B,2,0),-1*VLOOKUP(K4210,'[1]Budget Worksheet'!A:B,2,0)),0)</f>
        <v>-129518</v>
      </c>
      <c r="P4210" s="17">
        <f>VLOOKUP($K4210,[1]Budget!$V:$AE,8,0)*IF($C4210="1 - Revenues",1,IF(AND($C4210="5 - Transfers",MID($K4210,15,1)="4"),1,-1))</f>
        <v>-120000</v>
      </c>
      <c r="Q4210" s="17">
        <f>VLOOKUP($K4210,[1]Budget!$V:$AE,10,0)*IF($C4210="1 - Revenues",1,IF(AND($C4210="5 - Transfers",MID(K4210,15,1)="4"),1,-1))</f>
        <v>9518</v>
      </c>
      <c r="S4210" s="18" t="b">
        <f>IF(LEFT(C4210,1)="1",1,-1)*SUMIF([1]Budget!V:V,'Budget Worksheet for Pivot Tabl'!K4210,[1]Budget!AC:AC)=P4210</f>
        <v>1</v>
      </c>
    </row>
    <row r="4211" spans="1:19" x14ac:dyDescent="0.25">
      <c r="A4211" t="s">
        <v>71</v>
      </c>
      <c r="B4211" t="s">
        <v>72</v>
      </c>
      <c r="C4211" t="s">
        <v>8</v>
      </c>
      <c r="D4211" t="str">
        <f t="shared" si="65"/>
        <v>OUTFLOWS</v>
      </c>
      <c r="E4211" t="s">
        <v>112</v>
      </c>
      <c r="F4211" t="s">
        <v>113</v>
      </c>
      <c r="G4211" t="s">
        <v>5214</v>
      </c>
      <c r="H4211" t="s">
        <v>5215</v>
      </c>
      <c r="I4211" t="s">
        <v>5374</v>
      </c>
      <c r="J4211" t="s">
        <v>5375</v>
      </c>
      <c r="K4211" t="s">
        <v>5378</v>
      </c>
      <c r="L4211" t="s">
        <v>593</v>
      </c>
      <c r="M4211" s="17">
        <f>VLOOKUP($K4211,[1]Budget!$V:$AE,5,0)*IF($C4211="1 - Revenues",1,IF(AND($C4211="5 - Transfers",MID(I4211,15,1)="4"),1,-1))</f>
        <v>-43000</v>
      </c>
      <c r="N4211" s="17">
        <f>VLOOKUP($K4211,[1]Budget!$V:$AE,6,0)*IF($C4211="1 - Revenues",1,IF(AND($C4211="5 - Transfers",MID(J4211,15,1)="4"),1,-1))</f>
        <v>-19000</v>
      </c>
      <c r="O4211" s="17">
        <f>IFERROR(IF(RIGHT(LEFT(K4211,15),1)="4",VLOOKUP(K4211,'[1]Budget Worksheet'!A:B,2,0),-1*VLOOKUP(K4211,'[1]Budget Worksheet'!A:B,2,0)),0)</f>
        <v>-39400</v>
      </c>
      <c r="P4211" s="17">
        <f>VLOOKUP($K4211,[1]Budget!$V:$AE,8,0)*IF($C4211="1 - Revenues",1,IF(AND($C4211="5 - Transfers",MID($K4211,15,1)="4"),1,-1))</f>
        <v>-39400</v>
      </c>
      <c r="Q4211" s="17">
        <f>VLOOKUP($K4211,[1]Budget!$V:$AE,10,0)*IF($C4211="1 - Revenues",1,IF(AND($C4211="5 - Transfers",MID(K4211,15,1)="4"),1,-1))</f>
        <v>0</v>
      </c>
      <c r="S4211" s="18" t="b">
        <f>IF(LEFT(C4211,1)="1",1,-1)*SUMIF([1]Budget!V:V,'Budget Worksheet for Pivot Tabl'!K4211,[1]Budget!AC:AC)=P4211</f>
        <v>1</v>
      </c>
    </row>
    <row r="4212" spans="1:19" x14ac:dyDescent="0.25">
      <c r="A4212" t="s">
        <v>71</v>
      </c>
      <c r="B4212" t="s">
        <v>72</v>
      </c>
      <c r="C4212" t="s">
        <v>8</v>
      </c>
      <c r="D4212" t="str">
        <f t="shared" si="65"/>
        <v>OUTFLOWS</v>
      </c>
      <c r="E4212" t="s">
        <v>112</v>
      </c>
      <c r="F4212" t="s">
        <v>113</v>
      </c>
      <c r="G4212" t="s">
        <v>5214</v>
      </c>
      <c r="H4212" t="s">
        <v>5215</v>
      </c>
      <c r="I4212" t="s">
        <v>5374</v>
      </c>
      <c r="J4212" t="s">
        <v>5375</v>
      </c>
      <c r="K4212" t="s">
        <v>5379</v>
      </c>
      <c r="L4212" t="s">
        <v>919</v>
      </c>
      <c r="M4212" s="17">
        <f>VLOOKUP($K4212,[1]Budget!$V:$AE,5,0)*IF($C4212="1 - Revenues",1,IF(AND($C4212="5 - Transfers",MID(I4212,15,1)="4"),1,-1))</f>
        <v>0</v>
      </c>
      <c r="N4212" s="17">
        <f>VLOOKUP($K4212,[1]Budget!$V:$AE,6,0)*IF($C4212="1 - Revenues",1,IF(AND($C4212="5 - Transfers",MID(J4212,15,1)="4"),1,-1))</f>
        <v>0</v>
      </c>
      <c r="O4212" s="17">
        <f>IFERROR(IF(RIGHT(LEFT(K4212,15),1)="4",VLOOKUP(K4212,'[1]Budget Worksheet'!A:B,2,0),-1*VLOOKUP(K4212,'[1]Budget Worksheet'!A:B,2,0)),0)</f>
        <v>-1000</v>
      </c>
      <c r="P4212" s="17">
        <f>VLOOKUP($K4212,[1]Budget!$V:$AE,8,0)*IF($C4212="1 - Revenues",1,IF(AND($C4212="5 - Transfers",MID($K4212,15,1)="4"),1,-1))</f>
        <v>-1000</v>
      </c>
      <c r="Q4212" s="17">
        <f>VLOOKUP($K4212,[1]Budget!$V:$AE,10,0)*IF($C4212="1 - Revenues",1,IF(AND($C4212="5 - Transfers",MID(K4212,15,1)="4"),1,-1))</f>
        <v>0</v>
      </c>
      <c r="S4212" s="18" t="b">
        <f>IF(LEFT(C4212,1)="1",1,-1)*SUMIF([1]Budget!V:V,'Budget Worksheet for Pivot Tabl'!K4212,[1]Budget!AC:AC)=P4212</f>
        <v>1</v>
      </c>
    </row>
    <row r="4213" spans="1:19" x14ac:dyDescent="0.25">
      <c r="A4213" t="s">
        <v>71</v>
      </c>
      <c r="B4213" t="s">
        <v>72</v>
      </c>
      <c r="C4213" t="s">
        <v>8</v>
      </c>
      <c r="D4213" t="str">
        <f t="shared" si="65"/>
        <v>OUTFLOWS</v>
      </c>
      <c r="E4213" t="s">
        <v>112</v>
      </c>
      <c r="F4213" t="s">
        <v>113</v>
      </c>
      <c r="G4213" t="s">
        <v>5214</v>
      </c>
      <c r="H4213" t="s">
        <v>5215</v>
      </c>
      <c r="I4213" t="s">
        <v>5374</v>
      </c>
      <c r="J4213" t="s">
        <v>5375</v>
      </c>
      <c r="K4213" t="s">
        <v>5380</v>
      </c>
      <c r="L4213" t="s">
        <v>595</v>
      </c>
      <c r="M4213" s="17">
        <f>VLOOKUP($K4213,[1]Budget!$V:$AE,5,0)*IF($C4213="1 - Revenues",1,IF(AND($C4213="5 - Transfers",MID(I4213,15,1)="4"),1,-1))</f>
        <v>-2000</v>
      </c>
      <c r="N4213" s="17">
        <f>VLOOKUP($K4213,[1]Budget!$V:$AE,6,0)*IF($C4213="1 - Revenues",1,IF(AND($C4213="5 - Transfers",MID(J4213,15,1)="4"),1,-1))</f>
        <v>-1000</v>
      </c>
      <c r="O4213" s="17">
        <f>IFERROR(IF(RIGHT(LEFT(K4213,15),1)="4",VLOOKUP(K4213,'[1]Budget Worksheet'!A:B,2,0),-1*VLOOKUP(K4213,'[1]Budget Worksheet'!A:B,2,0)),0)</f>
        <v>-1248</v>
      </c>
      <c r="P4213" s="17">
        <f>VLOOKUP($K4213,[1]Budget!$V:$AE,8,0)*IF($C4213="1 - Revenues",1,IF(AND($C4213="5 - Transfers",MID($K4213,15,1)="4"),1,-1))</f>
        <v>-1248</v>
      </c>
      <c r="Q4213" s="17">
        <f>VLOOKUP($K4213,[1]Budget!$V:$AE,10,0)*IF($C4213="1 - Revenues",1,IF(AND($C4213="5 - Transfers",MID(K4213,15,1)="4"),1,-1))</f>
        <v>0</v>
      </c>
      <c r="S4213" s="18" t="b">
        <f>IF(LEFT(C4213,1)="1",1,-1)*SUMIF([1]Budget!V:V,'Budget Worksheet for Pivot Tabl'!K4213,[1]Budget!AC:AC)=P4213</f>
        <v>1</v>
      </c>
    </row>
    <row r="4214" spans="1:19" x14ac:dyDescent="0.25">
      <c r="A4214" t="s">
        <v>71</v>
      </c>
      <c r="B4214" t="s">
        <v>72</v>
      </c>
      <c r="C4214" t="s">
        <v>8</v>
      </c>
      <c r="D4214" t="str">
        <f t="shared" si="65"/>
        <v>OUTFLOWS</v>
      </c>
      <c r="E4214" t="s">
        <v>112</v>
      </c>
      <c r="F4214" t="s">
        <v>113</v>
      </c>
      <c r="G4214" t="s">
        <v>5214</v>
      </c>
      <c r="H4214" t="s">
        <v>5215</v>
      </c>
      <c r="I4214" t="s">
        <v>5374</v>
      </c>
      <c r="J4214" t="s">
        <v>5375</v>
      </c>
      <c r="K4214" t="s">
        <v>5381</v>
      </c>
      <c r="L4214" t="s">
        <v>597</v>
      </c>
      <c r="M4214" s="17">
        <f>VLOOKUP($K4214,[1]Budget!$V:$AE,5,0)*IF($C4214="1 - Revenues",1,IF(AND($C4214="5 - Transfers",MID(I4214,15,1)="4"),1,-1))</f>
        <v>-1000</v>
      </c>
      <c r="N4214" s="17">
        <f>VLOOKUP($K4214,[1]Budget!$V:$AE,6,0)*IF($C4214="1 - Revenues",1,IF(AND($C4214="5 - Transfers",MID(J4214,15,1)="4"),1,-1))</f>
        <v>-1000</v>
      </c>
      <c r="O4214" s="17">
        <f>IFERROR(IF(RIGHT(LEFT(K4214,15),1)="4",VLOOKUP(K4214,'[1]Budget Worksheet'!A:B,2,0),-1*VLOOKUP(K4214,'[1]Budget Worksheet'!A:B,2,0)),0)</f>
        <v>0</v>
      </c>
      <c r="P4214" s="17">
        <f>VLOOKUP($K4214,[1]Budget!$V:$AE,8,0)*IF($C4214="1 - Revenues",1,IF(AND($C4214="5 - Transfers",MID($K4214,15,1)="4"),1,-1))</f>
        <v>0</v>
      </c>
      <c r="Q4214" s="17">
        <f>VLOOKUP($K4214,[1]Budget!$V:$AE,10,0)*IF($C4214="1 - Revenues",1,IF(AND($C4214="5 - Transfers",MID(K4214,15,1)="4"),1,-1))</f>
        <v>0</v>
      </c>
      <c r="S4214" s="18" t="b">
        <f>IF(LEFT(C4214,1)="1",1,-1)*SUMIF([1]Budget!V:V,'Budget Worksheet for Pivot Tabl'!K4214,[1]Budget!AC:AC)=P4214</f>
        <v>1</v>
      </c>
    </row>
    <row r="4215" spans="1:19" x14ac:dyDescent="0.25">
      <c r="A4215" t="s">
        <v>71</v>
      </c>
      <c r="B4215" t="s">
        <v>72</v>
      </c>
      <c r="C4215" t="s">
        <v>8</v>
      </c>
      <c r="D4215" t="str">
        <f t="shared" si="65"/>
        <v>OUTFLOWS</v>
      </c>
      <c r="E4215" t="s">
        <v>112</v>
      </c>
      <c r="F4215" t="s">
        <v>113</v>
      </c>
      <c r="G4215" t="s">
        <v>5214</v>
      </c>
      <c r="H4215" t="s">
        <v>5215</v>
      </c>
      <c r="I4215" t="s">
        <v>5374</v>
      </c>
      <c r="J4215" t="s">
        <v>5375</v>
      </c>
      <c r="K4215" t="s">
        <v>5382</v>
      </c>
      <c r="L4215" t="s">
        <v>599</v>
      </c>
      <c r="M4215" s="17">
        <f>VLOOKUP($K4215,[1]Budget!$V:$AE,5,0)*IF($C4215="1 - Revenues",1,IF(AND($C4215="5 - Transfers",MID(I4215,15,1)="4"),1,-1))</f>
        <v>-2000</v>
      </c>
      <c r="N4215" s="17">
        <f>VLOOKUP($K4215,[1]Budget!$V:$AE,6,0)*IF($C4215="1 - Revenues",1,IF(AND($C4215="5 - Transfers",MID(J4215,15,1)="4"),1,-1))</f>
        <v>0</v>
      </c>
      <c r="O4215" s="17">
        <f>IFERROR(IF(RIGHT(LEFT(K4215,15),1)="4",VLOOKUP(K4215,'[1]Budget Worksheet'!A:B,2,0),-1*VLOOKUP(K4215,'[1]Budget Worksheet'!A:B,2,0)),0)</f>
        <v>-550</v>
      </c>
      <c r="P4215" s="17">
        <f>VLOOKUP($K4215,[1]Budget!$V:$AE,8,0)*IF($C4215="1 - Revenues",1,IF(AND($C4215="5 - Transfers",MID($K4215,15,1)="4"),1,-1))</f>
        <v>-550</v>
      </c>
      <c r="Q4215" s="17">
        <f>VLOOKUP($K4215,[1]Budget!$V:$AE,10,0)*IF($C4215="1 - Revenues",1,IF(AND($C4215="5 - Transfers",MID(K4215,15,1)="4"),1,-1))</f>
        <v>0</v>
      </c>
      <c r="S4215" s="18" t="b">
        <f>IF(LEFT(C4215,1)="1",1,-1)*SUMIF([1]Budget!V:V,'Budget Worksheet for Pivot Tabl'!K4215,[1]Budget!AC:AC)=P4215</f>
        <v>1</v>
      </c>
    </row>
    <row r="4216" spans="1:19" x14ac:dyDescent="0.25">
      <c r="A4216" t="s">
        <v>71</v>
      </c>
      <c r="B4216" t="s">
        <v>72</v>
      </c>
      <c r="C4216" t="s">
        <v>8</v>
      </c>
      <c r="D4216" t="str">
        <f t="shared" si="65"/>
        <v>OUTFLOWS</v>
      </c>
      <c r="E4216" t="s">
        <v>112</v>
      </c>
      <c r="F4216" t="s">
        <v>113</v>
      </c>
      <c r="G4216" t="s">
        <v>5214</v>
      </c>
      <c r="H4216" t="s">
        <v>5215</v>
      </c>
      <c r="I4216" t="s">
        <v>5374</v>
      </c>
      <c r="J4216" t="s">
        <v>5375</v>
      </c>
      <c r="K4216" t="s">
        <v>5383</v>
      </c>
      <c r="L4216" t="s">
        <v>601</v>
      </c>
      <c r="M4216" s="17">
        <f>VLOOKUP($K4216,[1]Budget!$V:$AE,5,0)*IF($C4216="1 - Revenues",1,IF(AND($C4216="5 - Transfers",MID(I4216,15,1)="4"),1,-1))</f>
        <v>0</v>
      </c>
      <c r="N4216" s="17">
        <f>VLOOKUP($K4216,[1]Budget!$V:$AE,6,0)*IF($C4216="1 - Revenues",1,IF(AND($C4216="5 - Transfers",MID(J4216,15,1)="4"),1,-1))</f>
        <v>0</v>
      </c>
      <c r="O4216" s="17">
        <f>IFERROR(IF(RIGHT(LEFT(K4216,15),1)="4",VLOOKUP(K4216,'[1]Budget Worksheet'!A:B,2,0),-1*VLOOKUP(K4216,'[1]Budget Worksheet'!A:B,2,0)),0)</f>
        <v>0</v>
      </c>
      <c r="P4216" s="17">
        <f>VLOOKUP($K4216,[1]Budget!$V:$AE,8,0)*IF($C4216="1 - Revenues",1,IF(AND($C4216="5 - Transfers",MID($K4216,15,1)="4"),1,-1))</f>
        <v>0</v>
      </c>
      <c r="Q4216" s="17">
        <f>VLOOKUP($K4216,[1]Budget!$V:$AE,10,0)*IF($C4216="1 - Revenues",1,IF(AND($C4216="5 - Transfers",MID(K4216,15,1)="4"),1,-1))</f>
        <v>0</v>
      </c>
      <c r="S4216" s="18" t="b">
        <f>IF(LEFT(C4216,1)="1",1,-1)*SUMIF([1]Budget!V:V,'Budget Worksheet for Pivot Tabl'!K4216,[1]Budget!AC:AC)=P4216</f>
        <v>1</v>
      </c>
    </row>
    <row r="4217" spans="1:19" x14ac:dyDescent="0.25">
      <c r="A4217" t="s">
        <v>71</v>
      </c>
      <c r="B4217" t="s">
        <v>72</v>
      </c>
      <c r="C4217" t="s">
        <v>8</v>
      </c>
      <c r="D4217" t="str">
        <f t="shared" si="65"/>
        <v>OUTFLOWS</v>
      </c>
      <c r="E4217" t="s">
        <v>112</v>
      </c>
      <c r="F4217" t="s">
        <v>113</v>
      </c>
      <c r="G4217" t="s">
        <v>5214</v>
      </c>
      <c r="H4217" t="s">
        <v>5215</v>
      </c>
      <c r="I4217" t="s">
        <v>5374</v>
      </c>
      <c r="J4217" t="s">
        <v>5375</v>
      </c>
      <c r="K4217" t="s">
        <v>5384</v>
      </c>
      <c r="L4217" t="s">
        <v>603</v>
      </c>
      <c r="M4217" s="17">
        <f>VLOOKUP($K4217,[1]Budget!$V:$AE,5,0)*IF($C4217="1 - Revenues",1,IF(AND($C4217="5 - Transfers",MID(I4217,15,1)="4"),1,-1))</f>
        <v>0</v>
      </c>
      <c r="N4217" s="17">
        <f>VLOOKUP($K4217,[1]Budget!$V:$AE,6,0)*IF($C4217="1 - Revenues",1,IF(AND($C4217="5 - Transfers",MID(J4217,15,1)="4"),1,-1))</f>
        <v>0</v>
      </c>
      <c r="O4217" s="17">
        <f>IFERROR(IF(RIGHT(LEFT(K4217,15),1)="4",VLOOKUP(K4217,'[1]Budget Worksheet'!A:B,2,0),-1*VLOOKUP(K4217,'[1]Budget Worksheet'!A:B,2,0)),0)</f>
        <v>0</v>
      </c>
      <c r="P4217" s="17">
        <f>VLOOKUP($K4217,[1]Budget!$V:$AE,8,0)*IF($C4217="1 - Revenues",1,IF(AND($C4217="5 - Transfers",MID($K4217,15,1)="4"),1,-1))</f>
        <v>0</v>
      </c>
      <c r="Q4217" s="17">
        <f>VLOOKUP($K4217,[1]Budget!$V:$AE,10,0)*IF($C4217="1 - Revenues",1,IF(AND($C4217="5 - Transfers",MID(K4217,15,1)="4"),1,-1))</f>
        <v>0</v>
      </c>
      <c r="S4217" s="18" t="b">
        <f>IF(LEFT(C4217,1)="1",1,-1)*SUMIF([1]Budget!V:V,'Budget Worksheet for Pivot Tabl'!K4217,[1]Budget!AC:AC)=P4217</f>
        <v>1</v>
      </c>
    </row>
    <row r="4218" spans="1:19" x14ac:dyDescent="0.25">
      <c r="A4218" t="s">
        <v>71</v>
      </c>
      <c r="B4218" t="s">
        <v>72</v>
      </c>
      <c r="C4218" t="s">
        <v>8</v>
      </c>
      <c r="D4218" t="str">
        <f t="shared" si="65"/>
        <v>OUTFLOWS</v>
      </c>
      <c r="E4218" t="s">
        <v>112</v>
      </c>
      <c r="F4218" t="s">
        <v>113</v>
      </c>
      <c r="G4218" t="s">
        <v>5214</v>
      </c>
      <c r="H4218" t="s">
        <v>5215</v>
      </c>
      <c r="I4218" t="s">
        <v>5374</v>
      </c>
      <c r="J4218" t="s">
        <v>5375</v>
      </c>
      <c r="K4218" t="s">
        <v>5385</v>
      </c>
      <c r="L4218" t="s">
        <v>470</v>
      </c>
      <c r="M4218" s="17">
        <f>VLOOKUP($K4218,[1]Budget!$V:$AE,5,0)*IF($C4218="1 - Revenues",1,IF(AND($C4218="5 - Transfers",MID(I4218,15,1)="4"),1,-1))</f>
        <v>-51000</v>
      </c>
      <c r="N4218" s="17">
        <f>VLOOKUP($K4218,[1]Budget!$V:$AE,6,0)*IF($C4218="1 - Revenues",1,IF(AND($C4218="5 - Transfers",MID(J4218,15,1)="4"),1,-1))</f>
        <v>-28000</v>
      </c>
      <c r="O4218" s="17">
        <f>IFERROR(IF(RIGHT(LEFT(K4218,15),1)="4",VLOOKUP(K4218,'[1]Budget Worksheet'!A:B,2,0),-1*VLOOKUP(K4218,'[1]Budget Worksheet'!A:B,2,0)),0)</f>
        <v>-9713</v>
      </c>
      <c r="P4218" s="17">
        <f>VLOOKUP($K4218,[1]Budget!$V:$AE,8,0)*IF($C4218="1 - Revenues",1,IF(AND($C4218="5 - Transfers",MID($K4218,15,1)="4"),1,-1))</f>
        <v>-14000</v>
      </c>
      <c r="Q4218" s="17">
        <f>VLOOKUP($K4218,[1]Budget!$V:$AE,10,0)*IF($C4218="1 - Revenues",1,IF(AND($C4218="5 - Transfers",MID(K4218,15,1)="4"),1,-1))</f>
        <v>-4287</v>
      </c>
      <c r="S4218" s="18" t="b">
        <f>IF(LEFT(C4218,1)="1",1,-1)*SUMIF([1]Budget!V:V,'Budget Worksheet for Pivot Tabl'!K4218,[1]Budget!AC:AC)=P4218</f>
        <v>1</v>
      </c>
    </row>
    <row r="4219" spans="1:19" x14ac:dyDescent="0.25">
      <c r="A4219" t="s">
        <v>71</v>
      </c>
      <c r="B4219" t="s">
        <v>72</v>
      </c>
      <c r="C4219" t="s">
        <v>8</v>
      </c>
      <c r="D4219" t="str">
        <f t="shared" si="65"/>
        <v>OUTFLOWS</v>
      </c>
      <c r="E4219" t="s">
        <v>112</v>
      </c>
      <c r="F4219" t="s">
        <v>113</v>
      </c>
      <c r="G4219" t="s">
        <v>5214</v>
      </c>
      <c r="H4219" t="s">
        <v>5215</v>
      </c>
      <c r="I4219" t="s">
        <v>5374</v>
      </c>
      <c r="J4219" t="s">
        <v>5375</v>
      </c>
      <c r="K4219" t="s">
        <v>5386</v>
      </c>
      <c r="L4219" t="s">
        <v>606</v>
      </c>
      <c r="M4219" s="17">
        <f>VLOOKUP($K4219,[1]Budget!$V:$AE,5,0)*IF($C4219="1 - Revenues",1,IF(AND($C4219="5 - Transfers",MID(I4219,15,1)="4"),1,-1))</f>
        <v>-26000</v>
      </c>
      <c r="N4219" s="17">
        <f>VLOOKUP($K4219,[1]Budget!$V:$AE,6,0)*IF($C4219="1 - Revenues",1,IF(AND($C4219="5 - Transfers",MID(J4219,15,1)="4"),1,-1))</f>
        <v>-14000</v>
      </c>
      <c r="O4219" s="17">
        <f>IFERROR(IF(RIGHT(LEFT(K4219,15),1)="4",VLOOKUP(K4219,'[1]Budget Worksheet'!A:B,2,0),-1*VLOOKUP(K4219,'[1]Budget Worksheet'!A:B,2,0)),0)</f>
        <v>-3157</v>
      </c>
      <c r="P4219" s="17">
        <f>VLOOKUP($K4219,[1]Budget!$V:$AE,8,0)*IF($C4219="1 - Revenues",1,IF(AND($C4219="5 - Transfers",MID($K4219,15,1)="4"),1,-1))</f>
        <v>-8000</v>
      </c>
      <c r="Q4219" s="17">
        <f>VLOOKUP($K4219,[1]Budget!$V:$AE,10,0)*IF($C4219="1 - Revenues",1,IF(AND($C4219="5 - Transfers",MID(K4219,15,1)="4"),1,-1))</f>
        <v>-4843</v>
      </c>
      <c r="S4219" s="18" t="b">
        <f>IF(LEFT(C4219,1)="1",1,-1)*SUMIF([1]Budget!V:V,'Budget Worksheet for Pivot Tabl'!K4219,[1]Budget!AC:AC)=P4219</f>
        <v>1</v>
      </c>
    </row>
    <row r="4220" spans="1:19" x14ac:dyDescent="0.25">
      <c r="A4220" t="s">
        <v>71</v>
      </c>
      <c r="B4220" t="s">
        <v>72</v>
      </c>
      <c r="C4220" t="s">
        <v>8</v>
      </c>
      <c r="D4220" t="str">
        <f t="shared" si="65"/>
        <v>OUTFLOWS</v>
      </c>
      <c r="E4220" t="s">
        <v>112</v>
      </c>
      <c r="F4220" t="s">
        <v>113</v>
      </c>
      <c r="G4220" t="s">
        <v>5214</v>
      </c>
      <c r="H4220" t="s">
        <v>5215</v>
      </c>
      <c r="I4220" t="s">
        <v>5374</v>
      </c>
      <c r="J4220" t="s">
        <v>5375</v>
      </c>
      <c r="K4220" t="s">
        <v>5387</v>
      </c>
      <c r="L4220" t="s">
        <v>608</v>
      </c>
      <c r="M4220" s="17">
        <f>VLOOKUP($K4220,[1]Budget!$V:$AE,5,0)*IF($C4220="1 - Revenues",1,IF(AND($C4220="5 - Transfers",MID(I4220,15,1)="4"),1,-1))</f>
        <v>-46000</v>
      </c>
      <c r="N4220" s="17">
        <f>VLOOKUP($K4220,[1]Budget!$V:$AE,6,0)*IF($C4220="1 - Revenues",1,IF(AND($C4220="5 - Transfers",MID(J4220,15,1)="4"),1,-1))</f>
        <v>-20000</v>
      </c>
      <c r="O4220" s="17">
        <f>IFERROR(IF(RIGHT(LEFT(K4220,15),1)="4",VLOOKUP(K4220,'[1]Budget Worksheet'!A:B,2,0),-1*VLOOKUP(K4220,'[1]Budget Worksheet'!A:B,2,0)),0)</f>
        <v>0</v>
      </c>
      <c r="P4220" s="17">
        <f>VLOOKUP($K4220,[1]Budget!$V:$AE,8,0)*IF($C4220="1 - Revenues",1,IF(AND($C4220="5 - Transfers",MID($K4220,15,1)="4"),1,-1))</f>
        <v>0</v>
      </c>
      <c r="Q4220" s="17">
        <f>VLOOKUP($K4220,[1]Budget!$V:$AE,10,0)*IF($C4220="1 - Revenues",1,IF(AND($C4220="5 - Transfers",MID(K4220,15,1)="4"),1,-1))</f>
        <v>0</v>
      </c>
      <c r="S4220" s="18" t="b">
        <f>IF(LEFT(C4220,1)="1",1,-1)*SUMIF([1]Budget!V:V,'Budget Worksheet for Pivot Tabl'!K4220,[1]Budget!AC:AC)=P4220</f>
        <v>1</v>
      </c>
    </row>
    <row r="4221" spans="1:19" x14ac:dyDescent="0.25">
      <c r="A4221" t="s">
        <v>71</v>
      </c>
      <c r="B4221" t="s">
        <v>72</v>
      </c>
      <c r="C4221" t="s">
        <v>8</v>
      </c>
      <c r="D4221" t="str">
        <f t="shared" si="65"/>
        <v>OUTFLOWS</v>
      </c>
      <c r="E4221" t="s">
        <v>112</v>
      </c>
      <c r="F4221" t="s">
        <v>113</v>
      </c>
      <c r="G4221" t="s">
        <v>5214</v>
      </c>
      <c r="H4221" t="s">
        <v>5215</v>
      </c>
      <c r="I4221" t="s">
        <v>5374</v>
      </c>
      <c r="J4221" t="s">
        <v>5375</v>
      </c>
      <c r="K4221" t="s">
        <v>5388</v>
      </c>
      <c r="L4221" t="s">
        <v>610</v>
      </c>
      <c r="M4221" s="17">
        <f>VLOOKUP($K4221,[1]Budget!$V:$AE,5,0)*IF($C4221="1 - Revenues",1,IF(AND($C4221="5 - Transfers",MID(I4221,15,1)="4"),1,-1))</f>
        <v>-4000</v>
      </c>
      <c r="N4221" s="17">
        <f>VLOOKUP($K4221,[1]Budget!$V:$AE,6,0)*IF($C4221="1 - Revenues",1,IF(AND($C4221="5 - Transfers",MID(J4221,15,1)="4"),1,-1))</f>
        <v>-1000</v>
      </c>
      <c r="O4221" s="17">
        <f>IFERROR(IF(RIGHT(LEFT(K4221,15),1)="4",VLOOKUP(K4221,'[1]Budget Worksheet'!A:B,2,0),-1*VLOOKUP(K4221,'[1]Budget Worksheet'!A:B,2,0)),0)</f>
        <v>0</v>
      </c>
      <c r="P4221" s="17">
        <f>VLOOKUP($K4221,[1]Budget!$V:$AE,8,0)*IF($C4221="1 - Revenues",1,IF(AND($C4221="5 - Transfers",MID($K4221,15,1)="4"),1,-1))</f>
        <v>0</v>
      </c>
      <c r="Q4221" s="17">
        <f>VLOOKUP($K4221,[1]Budget!$V:$AE,10,0)*IF($C4221="1 - Revenues",1,IF(AND($C4221="5 - Transfers",MID(K4221,15,1)="4"),1,-1))</f>
        <v>0</v>
      </c>
      <c r="S4221" s="18" t="b">
        <f>IF(LEFT(C4221,1)="1",1,-1)*SUMIF([1]Budget!V:V,'Budget Worksheet for Pivot Tabl'!K4221,[1]Budget!AC:AC)=P4221</f>
        <v>1</v>
      </c>
    </row>
    <row r="4222" spans="1:19" x14ac:dyDescent="0.25">
      <c r="A4222" t="s">
        <v>71</v>
      </c>
      <c r="B4222" t="s">
        <v>72</v>
      </c>
      <c r="C4222" t="s">
        <v>8</v>
      </c>
      <c r="D4222" t="str">
        <f t="shared" si="65"/>
        <v>OUTFLOWS</v>
      </c>
      <c r="E4222" t="s">
        <v>112</v>
      </c>
      <c r="F4222" t="s">
        <v>113</v>
      </c>
      <c r="G4222" t="s">
        <v>5214</v>
      </c>
      <c r="H4222" t="s">
        <v>5215</v>
      </c>
      <c r="I4222" t="s">
        <v>5374</v>
      </c>
      <c r="J4222" t="s">
        <v>5375</v>
      </c>
      <c r="K4222" t="s">
        <v>5389</v>
      </c>
      <c r="L4222" t="s">
        <v>612</v>
      </c>
      <c r="M4222" s="17">
        <f>VLOOKUP($K4222,[1]Budget!$V:$AE,5,0)*IF($C4222="1 - Revenues",1,IF(AND($C4222="5 - Transfers",MID(I4222,15,1)="4"),1,-1))</f>
        <v>-1000</v>
      </c>
      <c r="N4222" s="17">
        <f>VLOOKUP($K4222,[1]Budget!$V:$AE,6,0)*IF($C4222="1 - Revenues",1,IF(AND($C4222="5 - Transfers",MID(J4222,15,1)="4"),1,-1))</f>
        <v>0</v>
      </c>
      <c r="O4222" s="17">
        <f>IFERROR(IF(RIGHT(LEFT(K4222,15),1)="4",VLOOKUP(K4222,'[1]Budget Worksheet'!A:B,2,0),-1*VLOOKUP(K4222,'[1]Budget Worksheet'!A:B,2,0)),0)</f>
        <v>0</v>
      </c>
      <c r="P4222" s="17">
        <f>VLOOKUP($K4222,[1]Budget!$V:$AE,8,0)*IF($C4222="1 - Revenues",1,IF(AND($C4222="5 - Transfers",MID($K4222,15,1)="4"),1,-1))</f>
        <v>0</v>
      </c>
      <c r="Q4222" s="17">
        <f>VLOOKUP($K4222,[1]Budget!$V:$AE,10,0)*IF($C4222="1 - Revenues",1,IF(AND($C4222="5 - Transfers",MID(K4222,15,1)="4"),1,-1))</f>
        <v>0</v>
      </c>
      <c r="S4222" s="18" t="b">
        <f>IF(LEFT(C4222,1)="1",1,-1)*SUMIF([1]Budget!V:V,'Budget Worksheet for Pivot Tabl'!K4222,[1]Budget!AC:AC)=P4222</f>
        <v>1</v>
      </c>
    </row>
    <row r="4223" spans="1:19" x14ac:dyDescent="0.25">
      <c r="A4223" t="s">
        <v>71</v>
      </c>
      <c r="B4223" t="s">
        <v>72</v>
      </c>
      <c r="C4223" t="s">
        <v>8</v>
      </c>
      <c r="D4223" t="str">
        <f t="shared" si="65"/>
        <v>OUTFLOWS</v>
      </c>
      <c r="E4223" t="s">
        <v>112</v>
      </c>
      <c r="F4223" t="s">
        <v>113</v>
      </c>
      <c r="G4223" t="s">
        <v>5214</v>
      </c>
      <c r="H4223" t="s">
        <v>5215</v>
      </c>
      <c r="I4223" t="s">
        <v>5374</v>
      </c>
      <c r="J4223" t="s">
        <v>5375</v>
      </c>
      <c r="K4223" t="s">
        <v>5390</v>
      </c>
      <c r="L4223" t="s">
        <v>614</v>
      </c>
      <c r="M4223" s="17">
        <f>VLOOKUP($K4223,[1]Budget!$V:$AE,5,0)*IF($C4223="1 - Revenues",1,IF(AND($C4223="5 - Transfers",MID(I4223,15,1)="4"),1,-1))</f>
        <v>0</v>
      </c>
      <c r="N4223" s="17">
        <f>VLOOKUP($K4223,[1]Budget!$V:$AE,6,0)*IF($C4223="1 - Revenues",1,IF(AND($C4223="5 - Transfers",MID(J4223,15,1)="4"),1,-1))</f>
        <v>0</v>
      </c>
      <c r="O4223" s="17">
        <f>IFERROR(IF(RIGHT(LEFT(K4223,15),1)="4",VLOOKUP(K4223,'[1]Budget Worksheet'!A:B,2,0),-1*VLOOKUP(K4223,'[1]Budget Worksheet'!A:B,2,0)),0)</f>
        <v>0</v>
      </c>
      <c r="P4223" s="17">
        <f>VLOOKUP($K4223,[1]Budget!$V:$AE,8,0)*IF($C4223="1 - Revenues",1,IF(AND($C4223="5 - Transfers",MID($K4223,15,1)="4"),1,-1))</f>
        <v>0</v>
      </c>
      <c r="Q4223" s="17">
        <f>VLOOKUP($K4223,[1]Budget!$V:$AE,10,0)*IF($C4223="1 - Revenues",1,IF(AND($C4223="5 - Transfers",MID(K4223,15,1)="4"),1,-1))</f>
        <v>0</v>
      </c>
      <c r="S4223" s="18" t="b">
        <f>IF(LEFT(C4223,1)="1",1,-1)*SUMIF([1]Budget!V:V,'Budget Worksheet for Pivot Tabl'!K4223,[1]Budget!AC:AC)=P4223</f>
        <v>1</v>
      </c>
    </row>
    <row r="4224" spans="1:19" x14ac:dyDescent="0.25">
      <c r="A4224" t="s">
        <v>71</v>
      </c>
      <c r="B4224" t="s">
        <v>72</v>
      </c>
      <c r="C4224" t="s">
        <v>8</v>
      </c>
      <c r="D4224" t="str">
        <f t="shared" si="65"/>
        <v>OUTFLOWS</v>
      </c>
      <c r="E4224" t="s">
        <v>112</v>
      </c>
      <c r="F4224" t="s">
        <v>113</v>
      </c>
      <c r="G4224" t="s">
        <v>5214</v>
      </c>
      <c r="H4224" t="s">
        <v>5215</v>
      </c>
      <c r="I4224" t="s">
        <v>5374</v>
      </c>
      <c r="J4224" t="s">
        <v>5375</v>
      </c>
      <c r="K4224" t="s">
        <v>5391</v>
      </c>
      <c r="L4224" t="s">
        <v>616</v>
      </c>
      <c r="M4224" s="17">
        <f>VLOOKUP($K4224,[1]Budget!$V:$AE,5,0)*IF($C4224="1 - Revenues",1,IF(AND($C4224="5 - Transfers",MID(I4224,15,1)="4"),1,-1))</f>
        <v>-12000</v>
      </c>
      <c r="N4224" s="17">
        <f>VLOOKUP($K4224,[1]Budget!$V:$AE,6,0)*IF($C4224="1 - Revenues",1,IF(AND($C4224="5 - Transfers",MID(J4224,15,1)="4"),1,-1))</f>
        <v>-12000</v>
      </c>
      <c r="O4224" s="17">
        <f>IFERROR(IF(RIGHT(LEFT(K4224,15),1)="4",VLOOKUP(K4224,'[1]Budget Worksheet'!A:B,2,0),-1*VLOOKUP(K4224,'[1]Budget Worksheet'!A:B,2,0)),0)</f>
        <v>-12000</v>
      </c>
      <c r="P4224" s="17">
        <f>VLOOKUP($K4224,[1]Budget!$V:$AE,8,0)*IF($C4224="1 - Revenues",1,IF(AND($C4224="5 - Transfers",MID($K4224,15,1)="4"),1,-1))</f>
        <v>-16000</v>
      </c>
      <c r="Q4224" s="17">
        <f>VLOOKUP($K4224,[1]Budget!$V:$AE,10,0)*IF($C4224="1 - Revenues",1,IF(AND($C4224="5 - Transfers",MID(K4224,15,1)="4"),1,-1))</f>
        <v>-4000</v>
      </c>
      <c r="S4224" s="18" t="b">
        <f>IF(LEFT(C4224,1)="1",1,-1)*SUMIF([1]Budget!V:V,'Budget Worksheet for Pivot Tabl'!K4224,[1]Budget!AC:AC)=P4224</f>
        <v>1</v>
      </c>
    </row>
    <row r="4225" spans="1:19" x14ac:dyDescent="0.25">
      <c r="A4225" t="s">
        <v>71</v>
      </c>
      <c r="B4225" t="s">
        <v>72</v>
      </c>
      <c r="C4225" t="s">
        <v>8</v>
      </c>
      <c r="D4225" t="str">
        <f t="shared" si="65"/>
        <v>OUTFLOWS</v>
      </c>
      <c r="E4225" t="s">
        <v>112</v>
      </c>
      <c r="F4225" t="s">
        <v>113</v>
      </c>
      <c r="G4225" t="s">
        <v>5214</v>
      </c>
      <c r="H4225" t="s">
        <v>5215</v>
      </c>
      <c r="I4225" t="s">
        <v>5374</v>
      </c>
      <c r="J4225" t="s">
        <v>5375</v>
      </c>
      <c r="K4225" t="s">
        <v>5392</v>
      </c>
      <c r="L4225" t="s">
        <v>618</v>
      </c>
      <c r="M4225" s="17">
        <f>VLOOKUP($K4225,[1]Budget!$V:$AE,5,0)*IF($C4225="1 - Revenues",1,IF(AND($C4225="5 - Transfers",MID(I4225,15,1)="4"),1,-1))</f>
        <v>-1000</v>
      </c>
      <c r="N4225" s="17">
        <f>VLOOKUP($K4225,[1]Budget!$V:$AE,6,0)*IF($C4225="1 - Revenues",1,IF(AND($C4225="5 - Transfers",MID(J4225,15,1)="4"),1,-1))</f>
        <v>0</v>
      </c>
      <c r="O4225" s="17">
        <f>IFERROR(IF(RIGHT(LEFT(K4225,15),1)="4",VLOOKUP(K4225,'[1]Budget Worksheet'!A:B,2,0),-1*VLOOKUP(K4225,'[1]Budget Worksheet'!A:B,2,0)),0)</f>
        <v>0</v>
      </c>
      <c r="P4225" s="17">
        <f>VLOOKUP($K4225,[1]Budget!$V:$AE,8,0)*IF($C4225="1 - Revenues",1,IF(AND($C4225="5 - Transfers",MID($K4225,15,1)="4"),1,-1))</f>
        <v>0</v>
      </c>
      <c r="Q4225" s="17">
        <f>VLOOKUP($K4225,[1]Budget!$V:$AE,10,0)*IF($C4225="1 - Revenues",1,IF(AND($C4225="5 - Transfers",MID(K4225,15,1)="4"),1,-1))</f>
        <v>0</v>
      </c>
      <c r="S4225" s="18" t="b">
        <f>IF(LEFT(C4225,1)="1",1,-1)*SUMIF([1]Budget!V:V,'Budget Worksheet for Pivot Tabl'!K4225,[1]Budget!AC:AC)=P4225</f>
        <v>1</v>
      </c>
    </row>
    <row r="4226" spans="1:19" x14ac:dyDescent="0.25">
      <c r="A4226" t="s">
        <v>71</v>
      </c>
      <c r="B4226" t="s">
        <v>72</v>
      </c>
      <c r="C4226" t="s">
        <v>8</v>
      </c>
      <c r="D4226" t="str">
        <f t="shared" si="65"/>
        <v>OUTFLOWS</v>
      </c>
      <c r="E4226" t="s">
        <v>112</v>
      </c>
      <c r="F4226" t="s">
        <v>113</v>
      </c>
      <c r="G4226" t="s">
        <v>5214</v>
      </c>
      <c r="H4226" t="s">
        <v>5215</v>
      </c>
      <c r="I4226" t="s">
        <v>5374</v>
      </c>
      <c r="J4226" t="s">
        <v>5375</v>
      </c>
      <c r="K4226" t="s">
        <v>5393</v>
      </c>
      <c r="L4226" t="s">
        <v>620</v>
      </c>
      <c r="M4226" s="17">
        <f>VLOOKUP($K4226,[1]Budget!$V:$AE,5,0)*IF($C4226="1 - Revenues",1,IF(AND($C4226="5 - Transfers",MID(I4226,15,1)="4"),1,-1))</f>
        <v>-8000</v>
      </c>
      <c r="N4226" s="17">
        <f>VLOOKUP($K4226,[1]Budget!$V:$AE,6,0)*IF($C4226="1 - Revenues",1,IF(AND($C4226="5 - Transfers",MID(J4226,15,1)="4"),1,-1))</f>
        <v>-2000</v>
      </c>
      <c r="O4226" s="17">
        <f>IFERROR(IF(RIGHT(LEFT(K4226,15),1)="4",VLOOKUP(K4226,'[1]Budget Worksheet'!A:B,2,0),-1*VLOOKUP(K4226,'[1]Budget Worksheet'!A:B,2,0)),0)</f>
        <v>0</v>
      </c>
      <c r="P4226" s="17">
        <f>VLOOKUP($K4226,[1]Budget!$V:$AE,8,0)*IF($C4226="1 - Revenues",1,IF(AND($C4226="5 - Transfers",MID($K4226,15,1)="4"),1,-1))</f>
        <v>0</v>
      </c>
      <c r="Q4226" s="17">
        <f>VLOOKUP($K4226,[1]Budget!$V:$AE,10,0)*IF($C4226="1 - Revenues",1,IF(AND($C4226="5 - Transfers",MID(K4226,15,1)="4"),1,-1))</f>
        <v>0</v>
      </c>
      <c r="S4226" s="18" t="b">
        <f>IF(LEFT(C4226,1)="1",1,-1)*SUMIF([1]Budget!V:V,'Budget Worksheet for Pivot Tabl'!K4226,[1]Budget!AC:AC)=P4226</f>
        <v>1</v>
      </c>
    </row>
    <row r="4227" spans="1:19" x14ac:dyDescent="0.25">
      <c r="A4227" t="s">
        <v>71</v>
      </c>
      <c r="B4227" t="s">
        <v>72</v>
      </c>
      <c r="C4227" t="s">
        <v>8</v>
      </c>
      <c r="D4227" t="str">
        <f t="shared" ref="D4227:D4290" si="66">IF(C4227="1 - Revenues","INFLOWS","OUTFLOWS")</f>
        <v>OUTFLOWS</v>
      </c>
      <c r="E4227" t="s">
        <v>112</v>
      </c>
      <c r="F4227" t="s">
        <v>113</v>
      </c>
      <c r="G4227" t="s">
        <v>5214</v>
      </c>
      <c r="H4227" t="s">
        <v>5215</v>
      </c>
      <c r="I4227" t="s">
        <v>5374</v>
      </c>
      <c r="J4227" t="s">
        <v>5375</v>
      </c>
      <c r="K4227" t="s">
        <v>5394</v>
      </c>
      <c r="L4227" t="s">
        <v>622</v>
      </c>
      <c r="M4227" s="17">
        <f>VLOOKUP($K4227,[1]Budget!$V:$AE,5,0)*IF($C4227="1 - Revenues",1,IF(AND($C4227="5 - Transfers",MID(I4227,15,1)="4"),1,-1))</f>
        <v>-1000</v>
      </c>
      <c r="N4227" s="17">
        <f>VLOOKUP($K4227,[1]Budget!$V:$AE,6,0)*IF($C4227="1 - Revenues",1,IF(AND($C4227="5 - Transfers",MID(J4227,15,1)="4"),1,-1))</f>
        <v>-24000</v>
      </c>
      <c r="O4227" s="17">
        <f>IFERROR(IF(RIGHT(LEFT(K4227,15),1)="4",VLOOKUP(K4227,'[1]Budget Worksheet'!A:B,2,0),-1*VLOOKUP(K4227,'[1]Budget Worksheet'!A:B,2,0)),0)</f>
        <v>0</v>
      </c>
      <c r="P4227" s="17">
        <f>VLOOKUP($K4227,[1]Budget!$V:$AE,8,0)*IF($C4227="1 - Revenues",1,IF(AND($C4227="5 - Transfers",MID($K4227,15,1)="4"),1,-1))</f>
        <v>0</v>
      </c>
      <c r="Q4227" s="17">
        <f>VLOOKUP($K4227,[1]Budget!$V:$AE,10,0)*IF($C4227="1 - Revenues",1,IF(AND($C4227="5 - Transfers",MID(K4227,15,1)="4"),1,-1))</f>
        <v>0</v>
      </c>
      <c r="S4227" s="18" t="b">
        <f>IF(LEFT(C4227,1)="1",1,-1)*SUMIF([1]Budget!V:V,'Budget Worksheet for Pivot Tabl'!K4227,[1]Budget!AC:AC)=P4227</f>
        <v>1</v>
      </c>
    </row>
    <row r="4228" spans="1:19" x14ac:dyDescent="0.25">
      <c r="A4228" t="s">
        <v>71</v>
      </c>
      <c r="B4228" t="s">
        <v>72</v>
      </c>
      <c r="C4228" t="s">
        <v>8</v>
      </c>
      <c r="D4228" t="str">
        <f t="shared" si="66"/>
        <v>OUTFLOWS</v>
      </c>
      <c r="E4228" t="s">
        <v>112</v>
      </c>
      <c r="F4228" t="s">
        <v>113</v>
      </c>
      <c r="G4228" t="s">
        <v>5214</v>
      </c>
      <c r="H4228" t="s">
        <v>5215</v>
      </c>
      <c r="I4228" t="s">
        <v>5374</v>
      </c>
      <c r="J4228" t="s">
        <v>5375</v>
      </c>
      <c r="K4228" t="s">
        <v>5395</v>
      </c>
      <c r="L4228" t="s">
        <v>1020</v>
      </c>
      <c r="M4228" s="17">
        <f>VLOOKUP($K4228,[1]Budget!$V:$AE,5,0)*IF($C4228="1 - Revenues",1,IF(AND($C4228="5 - Transfers",MID(I4228,15,1)="4"),1,-1))</f>
        <v>-1000</v>
      </c>
      <c r="N4228" s="17">
        <f>VLOOKUP($K4228,[1]Budget!$V:$AE,6,0)*IF($C4228="1 - Revenues",1,IF(AND($C4228="5 - Transfers",MID(J4228,15,1)="4"),1,-1))</f>
        <v>0</v>
      </c>
      <c r="O4228" s="17">
        <f>IFERROR(IF(RIGHT(LEFT(K4228,15),1)="4",VLOOKUP(K4228,'[1]Budget Worksheet'!A:B,2,0),-1*VLOOKUP(K4228,'[1]Budget Worksheet'!A:B,2,0)),0)</f>
        <v>-150</v>
      </c>
      <c r="P4228" s="17">
        <f>VLOOKUP($K4228,[1]Budget!$V:$AE,8,0)*IF($C4228="1 - Revenues",1,IF(AND($C4228="5 - Transfers",MID($K4228,15,1)="4"),1,-1))</f>
        <v>-150</v>
      </c>
      <c r="Q4228" s="17">
        <f>VLOOKUP($K4228,[1]Budget!$V:$AE,10,0)*IF($C4228="1 - Revenues",1,IF(AND($C4228="5 - Transfers",MID(K4228,15,1)="4"),1,-1))</f>
        <v>0</v>
      </c>
      <c r="S4228" s="18" t="b">
        <f>IF(LEFT(C4228,1)="1",1,-1)*SUMIF([1]Budget!V:V,'Budget Worksheet for Pivot Tabl'!K4228,[1]Budget!AC:AC)=P4228</f>
        <v>1</v>
      </c>
    </row>
    <row r="4229" spans="1:19" x14ac:dyDescent="0.25">
      <c r="A4229" t="s">
        <v>71</v>
      </c>
      <c r="B4229" t="s">
        <v>72</v>
      </c>
      <c r="C4229" t="s">
        <v>8</v>
      </c>
      <c r="D4229" t="str">
        <f t="shared" si="66"/>
        <v>OUTFLOWS</v>
      </c>
      <c r="E4229" t="s">
        <v>112</v>
      </c>
      <c r="F4229" t="s">
        <v>113</v>
      </c>
      <c r="G4229" t="s">
        <v>5214</v>
      </c>
      <c r="H4229" t="s">
        <v>5215</v>
      </c>
      <c r="I4229" t="s">
        <v>5374</v>
      </c>
      <c r="J4229" t="s">
        <v>5375</v>
      </c>
      <c r="K4229" t="s">
        <v>5396</v>
      </c>
      <c r="L4229" t="s">
        <v>472</v>
      </c>
      <c r="M4229" s="17">
        <f>VLOOKUP($K4229,[1]Budget!$V:$AE,5,0)*IF($C4229="1 - Revenues",1,IF(AND($C4229="5 - Transfers",MID(I4229,15,1)="4"),1,-1))</f>
        <v>-6000</v>
      </c>
      <c r="N4229" s="17">
        <f>VLOOKUP($K4229,[1]Budget!$V:$AE,6,0)*IF($C4229="1 - Revenues",1,IF(AND($C4229="5 - Transfers",MID(J4229,15,1)="4"),1,-1))</f>
        <v>-3000</v>
      </c>
      <c r="O4229" s="17">
        <f>IFERROR(IF(RIGHT(LEFT(K4229,15),1)="4",VLOOKUP(K4229,'[1]Budget Worksheet'!A:B,2,0),-1*VLOOKUP(K4229,'[1]Budget Worksheet'!A:B,2,0)),0)</f>
        <v>-393</v>
      </c>
      <c r="P4229" s="17">
        <f>VLOOKUP($K4229,[1]Budget!$V:$AE,8,0)*IF($C4229="1 - Revenues",1,IF(AND($C4229="5 - Transfers",MID($K4229,15,1)="4"),1,-1))</f>
        <v>-393</v>
      </c>
      <c r="Q4229" s="17">
        <f>VLOOKUP($K4229,[1]Budget!$V:$AE,10,0)*IF($C4229="1 - Revenues",1,IF(AND($C4229="5 - Transfers",MID(K4229,15,1)="4"),1,-1))</f>
        <v>0</v>
      </c>
      <c r="S4229" s="18" t="b">
        <f>IF(LEFT(C4229,1)="1",1,-1)*SUMIF([1]Budget!V:V,'Budget Worksheet for Pivot Tabl'!K4229,[1]Budget!AC:AC)=P4229</f>
        <v>1</v>
      </c>
    </row>
    <row r="4230" spans="1:19" x14ac:dyDescent="0.25">
      <c r="A4230" t="s">
        <v>71</v>
      </c>
      <c r="B4230" t="s">
        <v>72</v>
      </c>
      <c r="C4230" t="s">
        <v>8</v>
      </c>
      <c r="D4230" t="str">
        <f t="shared" si="66"/>
        <v>OUTFLOWS</v>
      </c>
      <c r="E4230" t="s">
        <v>112</v>
      </c>
      <c r="F4230" t="s">
        <v>113</v>
      </c>
      <c r="G4230" t="s">
        <v>5214</v>
      </c>
      <c r="H4230" t="s">
        <v>5215</v>
      </c>
      <c r="I4230" t="s">
        <v>5374</v>
      </c>
      <c r="J4230" t="s">
        <v>5375</v>
      </c>
      <c r="K4230" t="s">
        <v>5397</v>
      </c>
      <c r="L4230" t="s">
        <v>625</v>
      </c>
      <c r="M4230" s="17">
        <f>VLOOKUP($K4230,[1]Budget!$V:$AE,5,0)*IF($C4230="1 - Revenues",1,IF(AND($C4230="5 - Transfers",MID(I4230,15,1)="4"),1,-1))</f>
        <v>0</v>
      </c>
      <c r="N4230" s="17">
        <f>VLOOKUP($K4230,[1]Budget!$V:$AE,6,0)*IF($C4230="1 - Revenues",1,IF(AND($C4230="5 - Transfers",MID(J4230,15,1)="4"),1,-1))</f>
        <v>0</v>
      </c>
      <c r="O4230" s="17">
        <f>IFERROR(IF(RIGHT(LEFT(K4230,15),1)="4",VLOOKUP(K4230,'[1]Budget Worksheet'!A:B,2,0),-1*VLOOKUP(K4230,'[1]Budget Worksheet'!A:B,2,0)),0)</f>
        <v>0</v>
      </c>
      <c r="P4230" s="17">
        <f>VLOOKUP($K4230,[1]Budget!$V:$AE,8,0)*IF($C4230="1 - Revenues",1,IF(AND($C4230="5 - Transfers",MID($K4230,15,1)="4"),1,-1))</f>
        <v>0</v>
      </c>
      <c r="Q4230" s="17">
        <f>VLOOKUP($K4230,[1]Budget!$V:$AE,10,0)*IF($C4230="1 - Revenues",1,IF(AND($C4230="5 - Transfers",MID(K4230,15,1)="4"),1,-1))</f>
        <v>0</v>
      </c>
      <c r="S4230" s="18" t="b">
        <f>IF(LEFT(C4230,1)="1",1,-1)*SUMIF([1]Budget!V:V,'Budget Worksheet for Pivot Tabl'!K4230,[1]Budget!AC:AC)=P4230</f>
        <v>1</v>
      </c>
    </row>
    <row r="4231" spans="1:19" x14ac:dyDescent="0.25">
      <c r="A4231" t="s">
        <v>71</v>
      </c>
      <c r="B4231" t="s">
        <v>72</v>
      </c>
      <c r="C4231" t="s">
        <v>8</v>
      </c>
      <c r="D4231" t="str">
        <f t="shared" si="66"/>
        <v>OUTFLOWS</v>
      </c>
      <c r="E4231" t="s">
        <v>112</v>
      </c>
      <c r="F4231" t="s">
        <v>113</v>
      </c>
      <c r="G4231" t="s">
        <v>5214</v>
      </c>
      <c r="H4231" t="s">
        <v>5215</v>
      </c>
      <c r="I4231" t="s">
        <v>5374</v>
      </c>
      <c r="J4231" t="s">
        <v>5375</v>
      </c>
      <c r="K4231" t="s">
        <v>5398</v>
      </c>
      <c r="L4231" t="s">
        <v>627</v>
      </c>
      <c r="M4231" s="17">
        <f>VLOOKUP($K4231,[1]Budget!$V:$AE,5,0)*IF($C4231="1 - Revenues",1,IF(AND($C4231="5 - Transfers",MID(I4231,15,1)="4"),1,-1))</f>
        <v>0</v>
      </c>
      <c r="N4231" s="17">
        <f>VLOOKUP($K4231,[1]Budget!$V:$AE,6,0)*IF($C4231="1 - Revenues",1,IF(AND($C4231="5 - Transfers",MID(J4231,15,1)="4"),1,-1))</f>
        <v>0</v>
      </c>
      <c r="O4231" s="17">
        <f>IFERROR(IF(RIGHT(LEFT(K4231,15),1)="4",VLOOKUP(K4231,'[1]Budget Worksheet'!A:B,2,0),-1*VLOOKUP(K4231,'[1]Budget Worksheet'!A:B,2,0)),0)</f>
        <v>0</v>
      </c>
      <c r="P4231" s="17">
        <f>VLOOKUP($K4231,[1]Budget!$V:$AE,8,0)*IF($C4231="1 - Revenues",1,IF(AND($C4231="5 - Transfers",MID($K4231,15,1)="4"),1,-1))</f>
        <v>0</v>
      </c>
      <c r="Q4231" s="17">
        <f>VLOOKUP($K4231,[1]Budget!$V:$AE,10,0)*IF($C4231="1 - Revenues",1,IF(AND($C4231="5 - Transfers",MID(K4231,15,1)="4"),1,-1))</f>
        <v>0</v>
      </c>
      <c r="S4231" s="18" t="b">
        <f>IF(LEFT(C4231,1)="1",1,-1)*SUMIF([1]Budget!V:V,'Budget Worksheet for Pivot Tabl'!K4231,[1]Budget!AC:AC)=P4231</f>
        <v>1</v>
      </c>
    </row>
    <row r="4232" spans="1:19" x14ac:dyDescent="0.25">
      <c r="A4232" t="s">
        <v>71</v>
      </c>
      <c r="B4232" t="s">
        <v>72</v>
      </c>
      <c r="C4232" t="s">
        <v>9</v>
      </c>
      <c r="D4232" t="str">
        <f t="shared" si="66"/>
        <v>OUTFLOWS</v>
      </c>
      <c r="E4232" t="s">
        <v>112</v>
      </c>
      <c r="F4232" t="s">
        <v>113</v>
      </c>
      <c r="G4232" t="s">
        <v>5214</v>
      </c>
      <c r="H4232" t="s">
        <v>5215</v>
      </c>
      <c r="I4232" t="s">
        <v>5374</v>
      </c>
      <c r="J4232" t="s">
        <v>5375</v>
      </c>
      <c r="K4232" t="s">
        <v>5399</v>
      </c>
      <c r="L4232" t="s">
        <v>1371</v>
      </c>
      <c r="M4232" s="17">
        <f>VLOOKUP($K4232,[1]Budget!$V:$AE,5,0)*IF($C4232="1 - Revenues",1,IF(AND($C4232="5 - Transfers",MID(I4232,15,1)="4"),1,-1))</f>
        <v>-2000</v>
      </c>
      <c r="N4232" s="17">
        <f>VLOOKUP($K4232,[1]Budget!$V:$AE,6,0)*IF($C4232="1 - Revenues",1,IF(AND($C4232="5 - Transfers",MID(J4232,15,1)="4"),1,-1))</f>
        <v>-1000</v>
      </c>
      <c r="O4232" s="17">
        <f>IFERROR(IF(RIGHT(LEFT(K4232,15),1)="4",VLOOKUP(K4232,'[1]Budget Worksheet'!A:B,2,0),-1*VLOOKUP(K4232,'[1]Budget Worksheet'!A:B,2,0)),0)</f>
        <v>0</v>
      </c>
      <c r="P4232" s="17">
        <f>VLOOKUP($K4232,[1]Budget!$V:$AE,8,0)*IF($C4232="1 - Revenues",1,IF(AND($C4232="5 - Transfers",MID($K4232,15,1)="4"),1,-1))</f>
        <v>0</v>
      </c>
      <c r="Q4232" s="17">
        <f>VLOOKUP($K4232,[1]Budget!$V:$AE,10,0)*IF($C4232="1 - Revenues",1,IF(AND($C4232="5 - Transfers",MID(K4232,15,1)="4"),1,-1))</f>
        <v>0</v>
      </c>
      <c r="S4232" s="18" t="b">
        <f>IF(LEFT(C4232,1)="1",1,-1)*SUMIF([1]Budget!V:V,'Budget Worksheet for Pivot Tabl'!K4232,[1]Budget!AC:AC)=P4232</f>
        <v>1</v>
      </c>
    </row>
    <row r="4233" spans="1:19" x14ac:dyDescent="0.25">
      <c r="A4233" t="s">
        <v>71</v>
      </c>
      <c r="B4233" t="s">
        <v>72</v>
      </c>
      <c r="C4233" t="s">
        <v>9</v>
      </c>
      <c r="D4233" t="str">
        <f t="shared" si="66"/>
        <v>OUTFLOWS</v>
      </c>
      <c r="E4233" t="s">
        <v>112</v>
      </c>
      <c r="F4233" t="s">
        <v>113</v>
      </c>
      <c r="G4233" t="s">
        <v>5214</v>
      </c>
      <c r="H4233" t="s">
        <v>5215</v>
      </c>
      <c r="I4233" t="s">
        <v>5374</v>
      </c>
      <c r="J4233" t="s">
        <v>5375</v>
      </c>
      <c r="K4233" t="s">
        <v>5400</v>
      </c>
      <c r="L4233" t="s">
        <v>640</v>
      </c>
      <c r="M4233" s="17">
        <f>VLOOKUP($K4233,[1]Budget!$V:$AE,5,0)*IF($C4233="1 - Revenues",1,IF(AND($C4233="5 - Transfers",MID(I4233,15,1)="4"),1,-1))</f>
        <v>-9000</v>
      </c>
      <c r="N4233" s="17">
        <f>VLOOKUP($K4233,[1]Budget!$V:$AE,6,0)*IF($C4233="1 - Revenues",1,IF(AND($C4233="5 - Transfers",MID(J4233,15,1)="4"),1,-1))</f>
        <v>-28000</v>
      </c>
      <c r="O4233" s="17">
        <f>IFERROR(IF(RIGHT(LEFT(K4233,15),1)="4",VLOOKUP(K4233,'[1]Budget Worksheet'!A:B,2,0),-1*VLOOKUP(K4233,'[1]Budget Worksheet'!A:B,2,0)),0)</f>
        <v>0</v>
      </c>
      <c r="P4233" s="17">
        <f>VLOOKUP($K4233,[1]Budget!$V:$AE,8,0)*IF($C4233="1 - Revenues",1,IF(AND($C4233="5 - Transfers",MID($K4233,15,1)="4"),1,-1))</f>
        <v>0</v>
      </c>
      <c r="Q4233" s="17">
        <f>VLOOKUP($K4233,[1]Budget!$V:$AE,10,0)*IF($C4233="1 - Revenues",1,IF(AND($C4233="5 - Transfers",MID(K4233,15,1)="4"),1,-1))</f>
        <v>0</v>
      </c>
      <c r="S4233" s="18" t="b">
        <f>IF(LEFT(C4233,1)="1",1,-1)*SUMIF([1]Budget!V:V,'Budget Worksheet for Pivot Tabl'!K4233,[1]Budget!AC:AC)=P4233</f>
        <v>1</v>
      </c>
    </row>
    <row r="4234" spans="1:19" x14ac:dyDescent="0.25">
      <c r="A4234" t="s">
        <v>71</v>
      </c>
      <c r="B4234" t="s">
        <v>72</v>
      </c>
      <c r="C4234" t="s">
        <v>9</v>
      </c>
      <c r="D4234" t="str">
        <f t="shared" si="66"/>
        <v>OUTFLOWS</v>
      </c>
      <c r="E4234" t="s">
        <v>112</v>
      </c>
      <c r="F4234" t="s">
        <v>113</v>
      </c>
      <c r="G4234" t="s">
        <v>5214</v>
      </c>
      <c r="H4234" t="s">
        <v>5215</v>
      </c>
      <c r="I4234" t="s">
        <v>5374</v>
      </c>
      <c r="J4234" t="s">
        <v>5375</v>
      </c>
      <c r="K4234" t="s">
        <v>5401</v>
      </c>
      <c r="L4234" t="s">
        <v>5402</v>
      </c>
      <c r="M4234" s="17">
        <f>VLOOKUP($K4234,[1]Budget!$V:$AE,5,0)*IF($C4234="1 - Revenues",1,IF(AND($C4234="5 - Transfers",MID(I4234,15,1)="4"),1,-1))</f>
        <v>-33000</v>
      </c>
      <c r="N4234" s="17">
        <f>VLOOKUP($K4234,[1]Budget!$V:$AE,6,0)*IF($C4234="1 - Revenues",1,IF(AND($C4234="5 - Transfers",MID(J4234,15,1)="4"),1,-1))</f>
        <v>-24000</v>
      </c>
      <c r="O4234" s="17">
        <f>IFERROR(IF(RIGHT(LEFT(K4234,15),1)="4",VLOOKUP(K4234,'[1]Budget Worksheet'!A:B,2,0),-1*VLOOKUP(K4234,'[1]Budget Worksheet'!A:B,2,0)),0)</f>
        <v>0</v>
      </c>
      <c r="P4234" s="17">
        <f>VLOOKUP($K4234,[1]Budget!$V:$AE,8,0)*IF($C4234="1 - Revenues",1,IF(AND($C4234="5 - Transfers",MID($K4234,15,1)="4"),1,-1))</f>
        <v>0</v>
      </c>
      <c r="Q4234" s="17">
        <f>VLOOKUP($K4234,[1]Budget!$V:$AE,10,0)*IF($C4234="1 - Revenues",1,IF(AND($C4234="5 - Transfers",MID(K4234,15,1)="4"),1,-1))</f>
        <v>0</v>
      </c>
      <c r="S4234" s="18" t="b">
        <f>IF(LEFT(C4234,1)="1",1,-1)*SUMIF([1]Budget!V:V,'Budget Worksheet for Pivot Tabl'!K4234,[1]Budget!AC:AC)=P4234</f>
        <v>1</v>
      </c>
    </row>
    <row r="4235" spans="1:19" x14ac:dyDescent="0.25">
      <c r="A4235" t="s">
        <v>71</v>
      </c>
      <c r="B4235" t="s">
        <v>72</v>
      </c>
      <c r="C4235" t="s">
        <v>9</v>
      </c>
      <c r="D4235" t="str">
        <f t="shared" si="66"/>
        <v>OUTFLOWS</v>
      </c>
      <c r="E4235" t="s">
        <v>112</v>
      </c>
      <c r="F4235" t="s">
        <v>113</v>
      </c>
      <c r="G4235" t="s">
        <v>5214</v>
      </c>
      <c r="H4235" t="s">
        <v>5215</v>
      </c>
      <c r="I4235" t="s">
        <v>5374</v>
      </c>
      <c r="J4235" t="s">
        <v>5375</v>
      </c>
      <c r="K4235" t="s">
        <v>5403</v>
      </c>
      <c r="L4235" t="s">
        <v>5404</v>
      </c>
      <c r="M4235" s="17">
        <f>VLOOKUP($K4235,[1]Budget!$V:$AE,5,0)*IF($C4235="1 - Revenues",1,IF(AND($C4235="5 - Transfers",MID(I4235,15,1)="4"),1,-1))</f>
        <v>-27000</v>
      </c>
      <c r="N4235" s="17">
        <f>VLOOKUP($K4235,[1]Budget!$V:$AE,6,0)*IF($C4235="1 - Revenues",1,IF(AND($C4235="5 - Transfers",MID(J4235,15,1)="4"),1,-1))</f>
        <v>-31000</v>
      </c>
      <c r="O4235" s="17">
        <f>IFERROR(IF(RIGHT(LEFT(K4235,15),1)="4",VLOOKUP(K4235,'[1]Budget Worksheet'!A:B,2,0),-1*VLOOKUP(K4235,'[1]Budget Worksheet'!A:B,2,0)),0)</f>
        <v>0</v>
      </c>
      <c r="P4235" s="17">
        <f>VLOOKUP($K4235,[1]Budget!$V:$AE,8,0)*IF($C4235="1 - Revenues",1,IF(AND($C4235="5 - Transfers",MID($K4235,15,1)="4"),1,-1))</f>
        <v>0</v>
      </c>
      <c r="Q4235" s="17">
        <f>VLOOKUP($K4235,[1]Budget!$V:$AE,10,0)*IF($C4235="1 - Revenues",1,IF(AND($C4235="5 - Transfers",MID(K4235,15,1)="4"),1,-1))</f>
        <v>0</v>
      </c>
      <c r="S4235" s="18" t="b">
        <f>IF(LEFT(C4235,1)="1",1,-1)*SUMIF([1]Budget!V:V,'Budget Worksheet for Pivot Tabl'!K4235,[1]Budget!AC:AC)=P4235</f>
        <v>1</v>
      </c>
    </row>
    <row r="4236" spans="1:19" x14ac:dyDescent="0.25">
      <c r="A4236" t="s">
        <v>71</v>
      </c>
      <c r="B4236" t="s">
        <v>72</v>
      </c>
      <c r="C4236" t="s">
        <v>9</v>
      </c>
      <c r="D4236" t="str">
        <f t="shared" si="66"/>
        <v>OUTFLOWS</v>
      </c>
      <c r="E4236" t="s">
        <v>112</v>
      </c>
      <c r="F4236" t="s">
        <v>113</v>
      </c>
      <c r="G4236" t="s">
        <v>5214</v>
      </c>
      <c r="H4236" t="s">
        <v>5215</v>
      </c>
      <c r="I4236" t="s">
        <v>5374</v>
      </c>
      <c r="J4236" t="s">
        <v>5375</v>
      </c>
      <c r="K4236" t="s">
        <v>5405</v>
      </c>
      <c r="L4236" t="s">
        <v>5406</v>
      </c>
      <c r="M4236" s="17">
        <f>VLOOKUP($K4236,[1]Budget!$V:$AE,5,0)*IF($C4236="1 - Revenues",1,IF(AND($C4236="5 - Transfers",MID(I4236,15,1)="4"),1,-1))</f>
        <v>-3000</v>
      </c>
      <c r="N4236" s="17">
        <f>VLOOKUP($K4236,[1]Budget!$V:$AE,6,0)*IF($C4236="1 - Revenues",1,IF(AND($C4236="5 - Transfers",MID(J4236,15,1)="4"),1,-1))</f>
        <v>-5000</v>
      </c>
      <c r="O4236" s="17">
        <f>IFERROR(IF(RIGHT(LEFT(K4236,15),1)="4",VLOOKUP(K4236,'[1]Budget Worksheet'!A:B,2,0),-1*VLOOKUP(K4236,'[1]Budget Worksheet'!A:B,2,0)),0)</f>
        <v>0</v>
      </c>
      <c r="P4236" s="17">
        <f>VLOOKUP($K4236,[1]Budget!$V:$AE,8,0)*IF($C4236="1 - Revenues",1,IF(AND($C4236="5 - Transfers",MID($K4236,15,1)="4"),1,-1))</f>
        <v>0</v>
      </c>
      <c r="Q4236" s="17">
        <f>VLOOKUP($K4236,[1]Budget!$V:$AE,10,0)*IF($C4236="1 - Revenues",1,IF(AND($C4236="5 - Transfers",MID(K4236,15,1)="4"),1,-1))</f>
        <v>0</v>
      </c>
      <c r="S4236" s="18" t="b">
        <f>IF(LEFT(C4236,1)="1",1,-1)*SUMIF([1]Budget!V:V,'Budget Worksheet for Pivot Tabl'!K4236,[1]Budget!AC:AC)=P4236</f>
        <v>1</v>
      </c>
    </row>
    <row r="4237" spans="1:19" x14ac:dyDescent="0.25">
      <c r="A4237" t="s">
        <v>71</v>
      </c>
      <c r="B4237" t="s">
        <v>72</v>
      </c>
      <c r="C4237" t="s">
        <v>9</v>
      </c>
      <c r="D4237" t="str">
        <f t="shared" si="66"/>
        <v>OUTFLOWS</v>
      </c>
      <c r="E4237" t="s">
        <v>112</v>
      </c>
      <c r="F4237" t="s">
        <v>113</v>
      </c>
      <c r="G4237" t="s">
        <v>5214</v>
      </c>
      <c r="H4237" t="s">
        <v>5215</v>
      </c>
      <c r="I4237" t="s">
        <v>5374</v>
      </c>
      <c r="J4237" t="s">
        <v>5375</v>
      </c>
      <c r="K4237" t="s">
        <v>5407</v>
      </c>
      <c r="L4237" t="s">
        <v>5408</v>
      </c>
      <c r="M4237" s="17">
        <f>VLOOKUP($K4237,[1]Budget!$V:$AE,5,0)*IF($C4237="1 - Revenues",1,IF(AND($C4237="5 - Transfers",MID(I4237,15,1)="4"),1,-1))</f>
        <v>-7000</v>
      </c>
      <c r="N4237" s="17">
        <f>VLOOKUP($K4237,[1]Budget!$V:$AE,6,0)*IF($C4237="1 - Revenues",1,IF(AND($C4237="5 - Transfers",MID(J4237,15,1)="4"),1,-1))</f>
        <v>-8000</v>
      </c>
      <c r="O4237" s="17">
        <f>IFERROR(IF(RIGHT(LEFT(K4237,15),1)="4",VLOOKUP(K4237,'[1]Budget Worksheet'!A:B,2,0),-1*VLOOKUP(K4237,'[1]Budget Worksheet'!A:B,2,0)),0)</f>
        <v>0</v>
      </c>
      <c r="P4237" s="17">
        <f>VLOOKUP($K4237,[1]Budget!$V:$AE,8,0)*IF($C4237="1 - Revenues",1,IF(AND($C4237="5 - Transfers",MID($K4237,15,1)="4"),1,-1))</f>
        <v>0</v>
      </c>
      <c r="Q4237" s="17">
        <f>VLOOKUP($K4237,[1]Budget!$V:$AE,10,0)*IF($C4237="1 - Revenues",1,IF(AND($C4237="5 - Transfers",MID(K4237,15,1)="4"),1,-1))</f>
        <v>0</v>
      </c>
      <c r="S4237" s="18" t="b">
        <f>IF(LEFT(C4237,1)="1",1,-1)*SUMIF([1]Budget!V:V,'Budget Worksheet for Pivot Tabl'!K4237,[1]Budget!AC:AC)=P4237</f>
        <v>1</v>
      </c>
    </row>
    <row r="4238" spans="1:19" x14ac:dyDescent="0.25">
      <c r="A4238" t="s">
        <v>71</v>
      </c>
      <c r="B4238" t="s">
        <v>72</v>
      </c>
      <c r="C4238" t="s">
        <v>9</v>
      </c>
      <c r="D4238" t="str">
        <f t="shared" si="66"/>
        <v>OUTFLOWS</v>
      </c>
      <c r="E4238" t="s">
        <v>112</v>
      </c>
      <c r="F4238" t="s">
        <v>113</v>
      </c>
      <c r="G4238" t="s">
        <v>5214</v>
      </c>
      <c r="H4238" t="s">
        <v>5215</v>
      </c>
      <c r="I4238" t="s">
        <v>5374</v>
      </c>
      <c r="J4238" t="s">
        <v>5375</v>
      </c>
      <c r="K4238" t="s">
        <v>5409</v>
      </c>
      <c r="L4238" t="s">
        <v>5410</v>
      </c>
      <c r="M4238" s="17">
        <f>VLOOKUP($K4238,[1]Budget!$V:$AE,5,0)*IF($C4238="1 - Revenues",1,IF(AND($C4238="5 - Transfers",MID(I4238,15,1)="4"),1,-1))</f>
        <v>-2000</v>
      </c>
      <c r="N4238" s="17">
        <f>VLOOKUP($K4238,[1]Budget!$V:$AE,6,0)*IF($C4238="1 - Revenues",1,IF(AND($C4238="5 - Transfers",MID(J4238,15,1)="4"),1,-1))</f>
        <v>-2000</v>
      </c>
      <c r="O4238" s="17">
        <f>IFERROR(IF(RIGHT(LEFT(K4238,15),1)="4",VLOOKUP(K4238,'[1]Budget Worksheet'!A:B,2,0),-1*VLOOKUP(K4238,'[1]Budget Worksheet'!A:B,2,0)),0)</f>
        <v>0</v>
      </c>
      <c r="P4238" s="17">
        <f>VLOOKUP($K4238,[1]Budget!$V:$AE,8,0)*IF($C4238="1 - Revenues",1,IF(AND($C4238="5 - Transfers",MID($K4238,15,1)="4"),1,-1))</f>
        <v>0</v>
      </c>
      <c r="Q4238" s="17">
        <f>VLOOKUP($K4238,[1]Budget!$V:$AE,10,0)*IF($C4238="1 - Revenues",1,IF(AND($C4238="5 - Transfers",MID(K4238,15,1)="4"),1,-1))</f>
        <v>0</v>
      </c>
      <c r="S4238" s="18" t="b">
        <f>IF(LEFT(C4238,1)="1",1,-1)*SUMIF([1]Budget!V:V,'Budget Worksheet for Pivot Tabl'!K4238,[1]Budget!AC:AC)=P4238</f>
        <v>1</v>
      </c>
    </row>
    <row r="4239" spans="1:19" x14ac:dyDescent="0.25">
      <c r="A4239" t="s">
        <v>71</v>
      </c>
      <c r="B4239" t="s">
        <v>72</v>
      </c>
      <c r="C4239" t="s">
        <v>9</v>
      </c>
      <c r="D4239" t="str">
        <f t="shared" si="66"/>
        <v>OUTFLOWS</v>
      </c>
      <c r="E4239" t="s">
        <v>112</v>
      </c>
      <c r="F4239" t="s">
        <v>113</v>
      </c>
      <c r="G4239" t="s">
        <v>5214</v>
      </c>
      <c r="H4239" t="s">
        <v>5215</v>
      </c>
      <c r="I4239" t="s">
        <v>5374</v>
      </c>
      <c r="J4239" t="s">
        <v>5375</v>
      </c>
      <c r="K4239" t="s">
        <v>5411</v>
      </c>
      <c r="L4239" t="s">
        <v>1395</v>
      </c>
      <c r="M4239" s="17">
        <f>VLOOKUP($K4239,[1]Budget!$V:$AE,5,0)*IF($C4239="1 - Revenues",1,IF(AND($C4239="5 - Transfers",MID(I4239,15,1)="4"),1,-1))</f>
        <v>-4000</v>
      </c>
      <c r="N4239" s="17">
        <f>VLOOKUP($K4239,[1]Budget!$V:$AE,6,0)*IF($C4239="1 - Revenues",1,IF(AND($C4239="5 - Transfers",MID(J4239,15,1)="4"),1,-1))</f>
        <v>-41000</v>
      </c>
      <c r="O4239" s="17">
        <f>IFERROR(IF(RIGHT(LEFT(K4239,15),1)="4",VLOOKUP(K4239,'[1]Budget Worksheet'!A:B,2,0),-1*VLOOKUP(K4239,'[1]Budget Worksheet'!A:B,2,0)),0)</f>
        <v>0</v>
      </c>
      <c r="P4239" s="17">
        <f>VLOOKUP($K4239,[1]Budget!$V:$AE,8,0)*IF($C4239="1 - Revenues",1,IF(AND($C4239="5 - Transfers",MID($K4239,15,1)="4"),1,-1))</f>
        <v>0</v>
      </c>
      <c r="Q4239" s="17">
        <f>VLOOKUP($K4239,[1]Budget!$V:$AE,10,0)*IF($C4239="1 - Revenues",1,IF(AND($C4239="5 - Transfers",MID(K4239,15,1)="4"),1,-1))</f>
        <v>0</v>
      </c>
      <c r="S4239" s="18" t="b">
        <f>IF(LEFT(C4239,1)="1",1,-1)*SUMIF([1]Budget!V:V,'Budget Worksheet for Pivot Tabl'!K4239,[1]Budget!AC:AC)=P4239</f>
        <v>1</v>
      </c>
    </row>
    <row r="4240" spans="1:19" x14ac:dyDescent="0.25">
      <c r="A4240" t="s">
        <v>71</v>
      </c>
      <c r="B4240" t="s">
        <v>72</v>
      </c>
      <c r="C4240" t="s">
        <v>9</v>
      </c>
      <c r="D4240" t="str">
        <f t="shared" si="66"/>
        <v>OUTFLOWS</v>
      </c>
      <c r="E4240" t="s">
        <v>112</v>
      </c>
      <c r="F4240" t="s">
        <v>113</v>
      </c>
      <c r="G4240" t="s">
        <v>5214</v>
      </c>
      <c r="H4240" t="s">
        <v>5215</v>
      </c>
      <c r="I4240" t="s">
        <v>5374</v>
      </c>
      <c r="J4240" t="s">
        <v>5375</v>
      </c>
      <c r="K4240" t="s">
        <v>5412</v>
      </c>
      <c r="L4240" t="s">
        <v>956</v>
      </c>
      <c r="M4240" s="17">
        <f>VLOOKUP($K4240,[1]Budget!$V:$AE,5,0)*IF($C4240="1 - Revenues",1,IF(AND($C4240="5 - Transfers",MID(I4240,15,1)="4"),1,-1))</f>
        <v>-29000</v>
      </c>
      <c r="N4240" s="17">
        <f>VLOOKUP($K4240,[1]Budget!$V:$AE,6,0)*IF($C4240="1 - Revenues",1,IF(AND($C4240="5 - Transfers",MID(J4240,15,1)="4"),1,-1))</f>
        <v>-33000</v>
      </c>
      <c r="O4240" s="17">
        <f>IFERROR(IF(RIGHT(LEFT(K4240,15),1)="4",VLOOKUP(K4240,'[1]Budget Worksheet'!A:B,2,0),-1*VLOOKUP(K4240,'[1]Budget Worksheet'!A:B,2,0)),0)</f>
        <v>0</v>
      </c>
      <c r="P4240" s="17">
        <f>VLOOKUP($K4240,[1]Budget!$V:$AE,8,0)*IF($C4240="1 - Revenues",1,IF(AND($C4240="5 - Transfers",MID($K4240,15,1)="4"),1,-1))</f>
        <v>0</v>
      </c>
      <c r="Q4240" s="17">
        <f>VLOOKUP($K4240,[1]Budget!$V:$AE,10,0)*IF($C4240="1 - Revenues",1,IF(AND($C4240="5 - Transfers",MID(K4240,15,1)="4"),1,-1))</f>
        <v>0</v>
      </c>
      <c r="S4240" s="18" t="b">
        <f>IF(LEFT(C4240,1)="1",1,-1)*SUMIF([1]Budget!V:V,'Budget Worksheet for Pivot Tabl'!K4240,[1]Budget!AC:AC)=P4240</f>
        <v>1</v>
      </c>
    </row>
    <row r="4241" spans="1:19" x14ac:dyDescent="0.25">
      <c r="A4241" t="s">
        <v>71</v>
      </c>
      <c r="B4241" t="s">
        <v>72</v>
      </c>
      <c r="C4241" t="s">
        <v>9</v>
      </c>
      <c r="D4241" t="str">
        <f t="shared" si="66"/>
        <v>OUTFLOWS</v>
      </c>
      <c r="E4241" t="s">
        <v>112</v>
      </c>
      <c r="F4241" t="s">
        <v>113</v>
      </c>
      <c r="G4241" t="s">
        <v>5214</v>
      </c>
      <c r="H4241" t="s">
        <v>5215</v>
      </c>
      <c r="I4241" t="s">
        <v>5374</v>
      </c>
      <c r="J4241" t="s">
        <v>5375</v>
      </c>
      <c r="K4241" t="s">
        <v>5413</v>
      </c>
      <c r="L4241" t="s">
        <v>1056</v>
      </c>
      <c r="M4241" s="17">
        <f>VLOOKUP($K4241,[1]Budget!$V:$AE,5,0)*IF($C4241="1 - Revenues",1,IF(AND($C4241="5 - Transfers",MID(I4241,15,1)="4"),1,-1))</f>
        <v>0</v>
      </c>
      <c r="N4241" s="17">
        <f>VLOOKUP($K4241,[1]Budget!$V:$AE,6,0)*IF($C4241="1 - Revenues",1,IF(AND($C4241="5 - Transfers",MID(J4241,15,1)="4"),1,-1))</f>
        <v>0</v>
      </c>
      <c r="O4241" s="17">
        <f>IFERROR(IF(RIGHT(LEFT(K4241,15),1)="4",VLOOKUP(K4241,'[1]Budget Worksheet'!A:B,2,0),-1*VLOOKUP(K4241,'[1]Budget Worksheet'!A:B,2,0)),0)</f>
        <v>0</v>
      </c>
      <c r="P4241" s="17">
        <f>VLOOKUP($K4241,[1]Budget!$V:$AE,8,0)*IF($C4241="1 - Revenues",1,IF(AND($C4241="5 - Transfers",MID($K4241,15,1)="4"),1,-1))</f>
        <v>0</v>
      </c>
      <c r="Q4241" s="17">
        <f>VLOOKUP($K4241,[1]Budget!$V:$AE,10,0)*IF($C4241="1 - Revenues",1,IF(AND($C4241="5 - Transfers",MID(K4241,15,1)="4"),1,-1))</f>
        <v>0</v>
      </c>
      <c r="S4241" s="18" t="b">
        <f>IF(LEFT(C4241,1)="1",1,-1)*SUMIF([1]Budget!V:V,'Budget Worksheet for Pivot Tabl'!K4241,[1]Budget!AC:AC)=P4241</f>
        <v>1</v>
      </c>
    </row>
    <row r="4242" spans="1:19" x14ac:dyDescent="0.25">
      <c r="A4242" t="s">
        <v>71</v>
      </c>
      <c r="B4242" t="s">
        <v>72</v>
      </c>
      <c r="C4242" t="s">
        <v>9</v>
      </c>
      <c r="D4242" t="str">
        <f t="shared" si="66"/>
        <v>OUTFLOWS</v>
      </c>
      <c r="E4242" t="s">
        <v>112</v>
      </c>
      <c r="F4242" t="s">
        <v>113</v>
      </c>
      <c r="G4242" t="s">
        <v>5214</v>
      </c>
      <c r="H4242" t="s">
        <v>5215</v>
      </c>
      <c r="I4242" t="s">
        <v>5374</v>
      </c>
      <c r="J4242" t="s">
        <v>5375</v>
      </c>
      <c r="K4242" t="s">
        <v>5414</v>
      </c>
      <c r="L4242" t="s">
        <v>1638</v>
      </c>
      <c r="M4242" s="17">
        <f>VLOOKUP($K4242,[1]Budget!$V:$AE,5,0)*IF($C4242="1 - Revenues",1,IF(AND($C4242="5 - Transfers",MID(I4242,15,1)="4"),1,-1))</f>
        <v>-18000</v>
      </c>
      <c r="N4242" s="17">
        <f>VLOOKUP($K4242,[1]Budget!$V:$AE,6,0)*IF($C4242="1 - Revenues",1,IF(AND($C4242="5 - Transfers",MID(J4242,15,1)="4"),1,-1))</f>
        <v>-14000</v>
      </c>
      <c r="O4242" s="17">
        <f>IFERROR(IF(RIGHT(LEFT(K4242,15),1)="4",VLOOKUP(K4242,'[1]Budget Worksheet'!A:B,2,0),-1*VLOOKUP(K4242,'[1]Budget Worksheet'!A:B,2,0)),0)</f>
        <v>0</v>
      </c>
      <c r="P4242" s="17">
        <f>VLOOKUP($K4242,[1]Budget!$V:$AE,8,0)*IF($C4242="1 - Revenues",1,IF(AND($C4242="5 - Transfers",MID($K4242,15,1)="4"),1,-1))</f>
        <v>0</v>
      </c>
      <c r="Q4242" s="17">
        <f>VLOOKUP($K4242,[1]Budget!$V:$AE,10,0)*IF($C4242="1 - Revenues",1,IF(AND($C4242="5 - Transfers",MID(K4242,15,1)="4"),1,-1))</f>
        <v>0</v>
      </c>
      <c r="S4242" s="18" t="b">
        <f>IF(LEFT(C4242,1)="1",1,-1)*SUMIF([1]Budget!V:V,'Budget Worksheet for Pivot Tabl'!K4242,[1]Budget!AC:AC)=P4242</f>
        <v>1</v>
      </c>
    </row>
    <row r="4243" spans="1:19" x14ac:dyDescent="0.25">
      <c r="A4243" t="s">
        <v>71</v>
      </c>
      <c r="B4243" t="s">
        <v>72</v>
      </c>
      <c r="C4243" t="s">
        <v>9</v>
      </c>
      <c r="D4243" t="str">
        <f t="shared" si="66"/>
        <v>OUTFLOWS</v>
      </c>
      <c r="E4243" t="s">
        <v>112</v>
      </c>
      <c r="F4243" t="s">
        <v>113</v>
      </c>
      <c r="G4243" t="s">
        <v>5214</v>
      </c>
      <c r="H4243" t="s">
        <v>5215</v>
      </c>
      <c r="I4243" t="s">
        <v>5374</v>
      </c>
      <c r="J4243" t="s">
        <v>5375</v>
      </c>
      <c r="K4243" t="s">
        <v>5415</v>
      </c>
      <c r="L4243" t="s">
        <v>651</v>
      </c>
      <c r="M4243" s="17">
        <f>VLOOKUP($K4243,[1]Budget!$V:$AE,5,0)*IF($C4243="1 - Revenues",1,IF(AND($C4243="5 - Transfers",MID(I4243,15,1)="4"),1,-1))</f>
        <v>0</v>
      </c>
      <c r="N4243" s="17">
        <f>VLOOKUP($K4243,[1]Budget!$V:$AE,6,0)*IF($C4243="1 - Revenues",1,IF(AND($C4243="5 - Transfers",MID(J4243,15,1)="4"),1,-1))</f>
        <v>0</v>
      </c>
      <c r="O4243" s="17">
        <f>IFERROR(IF(RIGHT(LEFT(K4243,15),1)="4",VLOOKUP(K4243,'[1]Budget Worksheet'!A:B,2,0),-1*VLOOKUP(K4243,'[1]Budget Worksheet'!A:B,2,0)),0)</f>
        <v>0</v>
      </c>
      <c r="P4243" s="17">
        <f>VLOOKUP($K4243,[1]Budget!$V:$AE,8,0)*IF($C4243="1 - Revenues",1,IF(AND($C4243="5 - Transfers",MID($K4243,15,1)="4"),1,-1))</f>
        <v>0</v>
      </c>
      <c r="Q4243" s="17">
        <f>VLOOKUP($K4243,[1]Budget!$V:$AE,10,0)*IF($C4243="1 - Revenues",1,IF(AND($C4243="5 - Transfers",MID(K4243,15,1)="4"),1,-1))</f>
        <v>0</v>
      </c>
      <c r="S4243" s="18" t="b">
        <f>IF(LEFT(C4243,1)="1",1,-1)*SUMIF([1]Budget!V:V,'Budget Worksheet for Pivot Tabl'!K4243,[1]Budget!AC:AC)=P4243</f>
        <v>1</v>
      </c>
    </row>
    <row r="4244" spans="1:19" x14ac:dyDescent="0.25">
      <c r="A4244" t="s">
        <v>71</v>
      </c>
      <c r="B4244" t="s">
        <v>72</v>
      </c>
      <c r="C4244" t="s">
        <v>9</v>
      </c>
      <c r="D4244" t="str">
        <f t="shared" si="66"/>
        <v>OUTFLOWS</v>
      </c>
      <c r="E4244" t="s">
        <v>112</v>
      </c>
      <c r="F4244" t="s">
        <v>113</v>
      </c>
      <c r="G4244" t="s">
        <v>5214</v>
      </c>
      <c r="H4244" t="s">
        <v>5215</v>
      </c>
      <c r="I4244" t="s">
        <v>5374</v>
      </c>
      <c r="J4244" t="s">
        <v>5375</v>
      </c>
      <c r="K4244" t="s">
        <v>5416</v>
      </c>
      <c r="L4244" t="s">
        <v>653</v>
      </c>
      <c r="M4244" s="17">
        <f>VLOOKUP($K4244,[1]Budget!$V:$AE,5,0)*IF($C4244="1 - Revenues",1,IF(AND($C4244="5 - Transfers",MID(I4244,15,1)="4"),1,-1))</f>
        <v>0</v>
      </c>
      <c r="N4244" s="17">
        <f>VLOOKUP($K4244,[1]Budget!$V:$AE,6,0)*IF($C4244="1 - Revenues",1,IF(AND($C4244="5 - Transfers",MID(J4244,15,1)="4"),1,-1))</f>
        <v>0</v>
      </c>
      <c r="O4244" s="17">
        <f>IFERROR(IF(RIGHT(LEFT(K4244,15),1)="4",VLOOKUP(K4244,'[1]Budget Worksheet'!A:B,2,0),-1*VLOOKUP(K4244,'[1]Budget Worksheet'!A:B,2,0)),0)</f>
        <v>0</v>
      </c>
      <c r="P4244" s="17">
        <f>VLOOKUP($K4244,[1]Budget!$V:$AE,8,0)*IF($C4244="1 - Revenues",1,IF(AND($C4244="5 - Transfers",MID($K4244,15,1)="4"),1,-1))</f>
        <v>0</v>
      </c>
      <c r="Q4244" s="17">
        <f>VLOOKUP($K4244,[1]Budget!$V:$AE,10,0)*IF($C4244="1 - Revenues",1,IF(AND($C4244="5 - Transfers",MID(K4244,15,1)="4"),1,-1))</f>
        <v>0</v>
      </c>
      <c r="S4244" s="18" t="b">
        <f>IF(LEFT(C4244,1)="1",1,-1)*SUMIF([1]Budget!V:V,'Budget Worksheet for Pivot Tabl'!K4244,[1]Budget!AC:AC)=P4244</f>
        <v>1</v>
      </c>
    </row>
    <row r="4245" spans="1:19" x14ac:dyDescent="0.25">
      <c r="A4245" t="s">
        <v>71</v>
      </c>
      <c r="B4245" t="s">
        <v>72</v>
      </c>
      <c r="C4245" t="s">
        <v>9</v>
      </c>
      <c r="D4245" t="str">
        <f t="shared" si="66"/>
        <v>OUTFLOWS</v>
      </c>
      <c r="E4245" t="s">
        <v>116</v>
      </c>
      <c r="F4245" t="s">
        <v>117</v>
      </c>
      <c r="G4245" t="s">
        <v>1769</v>
      </c>
      <c r="H4245" t="s">
        <v>1770</v>
      </c>
      <c r="I4245" t="s">
        <v>57</v>
      </c>
      <c r="J4245" t="s">
        <v>1775</v>
      </c>
      <c r="K4245" t="s">
        <v>5417</v>
      </c>
      <c r="L4245" t="s">
        <v>1395</v>
      </c>
      <c r="M4245" s="17">
        <f>VLOOKUP($K4245,[1]Budget!$V:$AE,5,0)*IF($C4245="1 - Revenues",1,IF(AND($C4245="5 - Transfers",MID(I4245,15,1)="4"),1,-1))</f>
        <v>-5000</v>
      </c>
      <c r="N4245" s="17">
        <f>VLOOKUP($K4245,[1]Budget!$V:$AE,6,0)*IF($C4245="1 - Revenues",1,IF(AND($C4245="5 - Transfers",MID(J4245,15,1)="4"),1,-1))</f>
        <v>-2000</v>
      </c>
      <c r="O4245" s="17">
        <f>IFERROR(IF(RIGHT(LEFT(K4245,15),1)="4",VLOOKUP(K4245,'[1]Budget Worksheet'!A:B,2,0),-1*VLOOKUP(K4245,'[1]Budget Worksheet'!A:B,2,0)),0)</f>
        <v>-9500</v>
      </c>
      <c r="P4245" s="17">
        <f>VLOOKUP($K4245,[1]Budget!$V:$AE,8,0)*IF($C4245="1 - Revenues",1,IF(AND($C4245="5 - Transfers",MID($K4245,15,1)="4"),1,-1))</f>
        <v>-9500</v>
      </c>
      <c r="Q4245" s="17">
        <f>VLOOKUP($K4245,[1]Budget!$V:$AE,10,0)*IF($C4245="1 - Revenues",1,IF(AND($C4245="5 - Transfers",MID(K4245,15,1)="4"),1,-1))</f>
        <v>0</v>
      </c>
      <c r="S4245" s="18" t="b">
        <f>IF(LEFT(C4245,1)="1",1,-1)*SUMIF([1]Budget!V:V,'Budget Worksheet for Pivot Tabl'!K4245,[1]Budget!AC:AC)=P4245</f>
        <v>1</v>
      </c>
    </row>
    <row r="4246" spans="1:19" x14ac:dyDescent="0.25">
      <c r="A4246" t="s">
        <v>71</v>
      </c>
      <c r="B4246" t="s">
        <v>72</v>
      </c>
      <c r="C4246" t="s">
        <v>9</v>
      </c>
      <c r="D4246" t="str">
        <f t="shared" si="66"/>
        <v>OUTFLOWS</v>
      </c>
      <c r="E4246" t="s">
        <v>116</v>
      </c>
      <c r="F4246" t="s">
        <v>117</v>
      </c>
      <c r="G4246" t="s">
        <v>1769</v>
      </c>
      <c r="H4246" t="s">
        <v>1770</v>
      </c>
      <c r="I4246" t="s">
        <v>1819</v>
      </c>
      <c r="J4246" t="s">
        <v>1820</v>
      </c>
      <c r="K4246" t="s">
        <v>5418</v>
      </c>
      <c r="L4246" t="s">
        <v>5419</v>
      </c>
      <c r="M4246" s="17">
        <f>VLOOKUP($K4246,[1]Budget!$V:$AE,5,0)*IF($C4246="1 - Revenues",1,IF(AND($C4246="5 - Transfers",MID(I4246,15,1)="4"),1,-1))</f>
        <v>0</v>
      </c>
      <c r="N4246" s="17">
        <f>VLOOKUP($K4246,[1]Budget!$V:$AE,6,0)*IF($C4246="1 - Revenues",1,IF(AND($C4246="5 - Transfers",MID(J4246,15,1)="4"),1,-1))</f>
        <v>0</v>
      </c>
      <c r="O4246" s="17">
        <f>IFERROR(IF(RIGHT(LEFT(K4246,15),1)="4",VLOOKUP(K4246,'[1]Budget Worksheet'!A:B,2,0),-1*VLOOKUP(K4246,'[1]Budget Worksheet'!A:B,2,0)),0)</f>
        <v>0</v>
      </c>
      <c r="P4246" s="17">
        <f>VLOOKUP($K4246,[1]Budget!$V:$AE,8,0)*IF($C4246="1 - Revenues",1,IF(AND($C4246="5 - Transfers",MID($K4246,15,1)="4"),1,-1))</f>
        <v>0</v>
      </c>
      <c r="Q4246" s="17">
        <f>VLOOKUP($K4246,[1]Budget!$V:$AE,10,0)*IF($C4246="1 - Revenues",1,IF(AND($C4246="5 - Transfers",MID(K4246,15,1)="4"),1,-1))</f>
        <v>0</v>
      </c>
      <c r="S4246" s="18" t="b">
        <f>IF(LEFT(C4246,1)="1",1,-1)*SUMIF([1]Budget!V:V,'Budget Worksheet for Pivot Tabl'!K4246,[1]Budget!AC:AC)=P4246</f>
        <v>1</v>
      </c>
    </row>
    <row r="4247" spans="1:19" x14ac:dyDescent="0.25">
      <c r="A4247" t="s">
        <v>71</v>
      </c>
      <c r="B4247" t="s">
        <v>72</v>
      </c>
      <c r="C4247" t="s">
        <v>8</v>
      </c>
      <c r="D4247" t="str">
        <f t="shared" si="66"/>
        <v>OUTFLOWS</v>
      </c>
      <c r="E4247" t="s">
        <v>116</v>
      </c>
      <c r="F4247" t="s">
        <v>117</v>
      </c>
      <c r="G4247" t="s">
        <v>1769</v>
      </c>
      <c r="H4247" t="s">
        <v>1770</v>
      </c>
      <c r="I4247" t="s">
        <v>1852</v>
      </c>
      <c r="J4247" t="s">
        <v>435</v>
      </c>
      <c r="K4247" t="s">
        <v>5420</v>
      </c>
      <c r="L4247" t="s">
        <v>590</v>
      </c>
      <c r="M4247" s="17">
        <f>VLOOKUP($K4247,[1]Budget!$V:$AE,5,0)*IF($C4247="1 - Revenues",1,IF(AND($C4247="5 - Transfers",MID(I4247,15,1)="4"),1,-1))</f>
        <v>0</v>
      </c>
      <c r="N4247" s="17">
        <f>VLOOKUP($K4247,[1]Budget!$V:$AE,6,0)*IF($C4247="1 - Revenues",1,IF(AND($C4247="5 - Transfers",MID(J4247,15,1)="4"),1,-1))</f>
        <v>-238000</v>
      </c>
      <c r="O4247" s="17">
        <f>IFERROR(IF(RIGHT(LEFT(K4247,15),1)="4",VLOOKUP(K4247,'[1]Budget Worksheet'!A:B,2,0),-1*VLOOKUP(K4247,'[1]Budget Worksheet'!A:B,2,0)),0)</f>
        <v>-424680</v>
      </c>
      <c r="P4247" s="17">
        <f>VLOOKUP($K4247,[1]Budget!$V:$AE,8,0)*IF($C4247="1 - Revenues",1,IF(AND($C4247="5 - Transfers",MID($K4247,15,1)="4"),1,-1))</f>
        <v>-462000</v>
      </c>
      <c r="Q4247" s="17">
        <f>VLOOKUP($K4247,[1]Budget!$V:$AE,10,0)*IF($C4247="1 - Revenues",1,IF(AND($C4247="5 - Transfers",MID(K4247,15,1)="4"),1,-1))</f>
        <v>-37320</v>
      </c>
      <c r="S4247" s="18" t="b">
        <f>IF(LEFT(C4247,1)="1",1,-1)*SUMIF([1]Budget!V:V,'Budget Worksheet for Pivot Tabl'!K4247,[1]Budget!AC:AC)=P4247</f>
        <v>1</v>
      </c>
    </row>
    <row r="4248" spans="1:19" x14ac:dyDescent="0.25">
      <c r="A4248" t="s">
        <v>71</v>
      </c>
      <c r="B4248" t="s">
        <v>72</v>
      </c>
      <c r="C4248" t="s">
        <v>8</v>
      </c>
      <c r="D4248" t="str">
        <f t="shared" si="66"/>
        <v>OUTFLOWS</v>
      </c>
      <c r="E4248" t="s">
        <v>116</v>
      </c>
      <c r="F4248" t="s">
        <v>117</v>
      </c>
      <c r="G4248" t="s">
        <v>1769</v>
      </c>
      <c r="H4248" t="s">
        <v>1770</v>
      </c>
      <c r="I4248" t="s">
        <v>1852</v>
      </c>
      <c r="J4248" t="s">
        <v>435</v>
      </c>
      <c r="K4248" t="s">
        <v>5421</v>
      </c>
      <c r="L4248" t="s">
        <v>582</v>
      </c>
      <c r="M4248" s="17">
        <f>VLOOKUP($K4248,[1]Budget!$V:$AE,5,0)*IF($C4248="1 - Revenues",1,IF(AND($C4248="5 - Transfers",MID(I4248,15,1)="4"),1,-1))</f>
        <v>0</v>
      </c>
      <c r="N4248" s="17">
        <f>VLOOKUP($K4248,[1]Budget!$V:$AE,6,0)*IF($C4248="1 - Revenues",1,IF(AND($C4248="5 - Transfers",MID(J4248,15,1)="4"),1,-1))</f>
        <v>-7000</v>
      </c>
      <c r="O4248" s="17">
        <f>IFERROR(IF(RIGHT(LEFT(K4248,15),1)="4",VLOOKUP(K4248,'[1]Budget Worksheet'!A:B,2,0),-1*VLOOKUP(K4248,'[1]Budget Worksheet'!A:B,2,0)),0)</f>
        <v>-129518</v>
      </c>
      <c r="P4248" s="17">
        <f>VLOOKUP($K4248,[1]Budget!$V:$AE,8,0)*IF($C4248="1 - Revenues",1,IF(AND($C4248="5 - Transfers",MID($K4248,15,1)="4"),1,-1))</f>
        <v>-110000</v>
      </c>
      <c r="Q4248" s="17">
        <f>VLOOKUP($K4248,[1]Budget!$V:$AE,10,0)*IF($C4248="1 - Revenues",1,IF(AND($C4248="5 - Transfers",MID(K4248,15,1)="4"),1,-1))</f>
        <v>19518</v>
      </c>
      <c r="S4248" s="18" t="b">
        <f>IF(LEFT(C4248,1)="1",1,-1)*SUMIF([1]Budget!V:V,'Budget Worksheet for Pivot Tabl'!K4248,[1]Budget!AC:AC)=P4248</f>
        <v>1</v>
      </c>
    </row>
    <row r="4249" spans="1:19" x14ac:dyDescent="0.25">
      <c r="A4249" t="s">
        <v>71</v>
      </c>
      <c r="B4249" t="s">
        <v>72</v>
      </c>
      <c r="C4249" t="s">
        <v>8</v>
      </c>
      <c r="D4249" t="str">
        <f t="shared" si="66"/>
        <v>OUTFLOWS</v>
      </c>
      <c r="E4249" t="s">
        <v>116</v>
      </c>
      <c r="F4249" t="s">
        <v>117</v>
      </c>
      <c r="G4249" t="s">
        <v>1769</v>
      </c>
      <c r="H4249" t="s">
        <v>1770</v>
      </c>
      <c r="I4249" t="s">
        <v>1852</v>
      </c>
      <c r="J4249" t="s">
        <v>435</v>
      </c>
      <c r="K4249" t="s">
        <v>5422</v>
      </c>
      <c r="L4249" t="s">
        <v>593</v>
      </c>
      <c r="M4249" s="17">
        <f>VLOOKUP($K4249,[1]Budget!$V:$AE,5,0)*IF($C4249="1 - Revenues",1,IF(AND($C4249="5 - Transfers",MID(I4249,15,1)="4"),1,-1))</f>
        <v>0</v>
      </c>
      <c r="N4249" s="17">
        <f>VLOOKUP($K4249,[1]Budget!$V:$AE,6,0)*IF($C4249="1 - Revenues",1,IF(AND($C4249="5 - Transfers",MID(J4249,15,1)="4"),1,-1))</f>
        <v>-31000</v>
      </c>
      <c r="O4249" s="17">
        <f>IFERROR(IF(RIGHT(LEFT(K4249,15),1)="4",VLOOKUP(K4249,'[1]Budget Worksheet'!A:B,2,0),-1*VLOOKUP(K4249,'[1]Budget Worksheet'!A:B,2,0)),0)</f>
        <v>-39400</v>
      </c>
      <c r="P4249" s="17">
        <f>VLOOKUP($K4249,[1]Budget!$V:$AE,8,0)*IF($C4249="1 - Revenues",1,IF(AND($C4249="5 - Transfers",MID($K4249,15,1)="4"),1,-1))</f>
        <v>-43000</v>
      </c>
      <c r="Q4249" s="17">
        <f>VLOOKUP($K4249,[1]Budget!$V:$AE,10,0)*IF($C4249="1 - Revenues",1,IF(AND($C4249="5 - Transfers",MID(K4249,15,1)="4"),1,-1))</f>
        <v>-3600</v>
      </c>
      <c r="S4249" s="18" t="b">
        <f>IF(LEFT(C4249,1)="1",1,-1)*SUMIF([1]Budget!V:V,'Budget Worksheet for Pivot Tabl'!K4249,[1]Budget!AC:AC)=P4249</f>
        <v>1</v>
      </c>
    </row>
    <row r="4250" spans="1:19" x14ac:dyDescent="0.25">
      <c r="A4250" t="s">
        <v>71</v>
      </c>
      <c r="B4250" t="s">
        <v>72</v>
      </c>
      <c r="C4250" t="s">
        <v>8</v>
      </c>
      <c r="D4250" t="str">
        <f t="shared" si="66"/>
        <v>OUTFLOWS</v>
      </c>
      <c r="E4250" t="s">
        <v>116</v>
      </c>
      <c r="F4250" t="s">
        <v>117</v>
      </c>
      <c r="G4250" t="s">
        <v>1769</v>
      </c>
      <c r="H4250" t="s">
        <v>1770</v>
      </c>
      <c r="I4250" t="s">
        <v>1852</v>
      </c>
      <c r="J4250" t="s">
        <v>435</v>
      </c>
      <c r="K4250" t="s">
        <v>5423</v>
      </c>
      <c r="L4250" t="s">
        <v>919</v>
      </c>
      <c r="M4250" s="17">
        <f>VLOOKUP($K4250,[1]Budget!$V:$AE,5,0)*IF($C4250="1 - Revenues",1,IF(AND($C4250="5 - Transfers",MID(I4250,15,1)="4"),1,-1))</f>
        <v>0</v>
      </c>
      <c r="N4250" s="17">
        <f>VLOOKUP($K4250,[1]Budget!$V:$AE,6,0)*IF($C4250="1 - Revenues",1,IF(AND($C4250="5 - Transfers",MID(J4250,15,1)="4"),1,-1))</f>
        <v>0</v>
      </c>
      <c r="O4250" s="17">
        <f>IFERROR(IF(RIGHT(LEFT(K4250,15),1)="4",VLOOKUP(K4250,'[1]Budget Worksheet'!A:B,2,0),-1*VLOOKUP(K4250,'[1]Budget Worksheet'!A:B,2,0)),0)</f>
        <v>-1000</v>
      </c>
      <c r="P4250" s="17">
        <f>VLOOKUP($K4250,[1]Budget!$V:$AE,8,0)*IF($C4250="1 - Revenues",1,IF(AND($C4250="5 - Transfers",MID($K4250,15,1)="4"),1,-1))</f>
        <v>-1000</v>
      </c>
      <c r="Q4250" s="17">
        <f>VLOOKUP($K4250,[1]Budget!$V:$AE,10,0)*IF($C4250="1 - Revenues",1,IF(AND($C4250="5 - Transfers",MID(K4250,15,1)="4"),1,-1))</f>
        <v>0</v>
      </c>
      <c r="S4250" s="18" t="b">
        <f>IF(LEFT(C4250,1)="1",1,-1)*SUMIF([1]Budget!V:V,'Budget Worksheet for Pivot Tabl'!K4250,[1]Budget!AC:AC)=P4250</f>
        <v>1</v>
      </c>
    </row>
    <row r="4251" spans="1:19" x14ac:dyDescent="0.25">
      <c r="A4251" t="s">
        <v>71</v>
      </c>
      <c r="B4251" t="s">
        <v>72</v>
      </c>
      <c r="C4251" t="s">
        <v>8</v>
      </c>
      <c r="D4251" t="str">
        <f t="shared" si="66"/>
        <v>OUTFLOWS</v>
      </c>
      <c r="E4251" t="s">
        <v>116</v>
      </c>
      <c r="F4251" t="s">
        <v>117</v>
      </c>
      <c r="G4251" t="s">
        <v>1769</v>
      </c>
      <c r="H4251" t="s">
        <v>1770</v>
      </c>
      <c r="I4251" t="s">
        <v>1852</v>
      </c>
      <c r="J4251" t="s">
        <v>435</v>
      </c>
      <c r="K4251" t="s">
        <v>5424</v>
      </c>
      <c r="L4251" t="s">
        <v>595</v>
      </c>
      <c r="M4251" s="17">
        <f>VLOOKUP($K4251,[1]Budget!$V:$AE,5,0)*IF($C4251="1 - Revenues",1,IF(AND($C4251="5 - Transfers",MID(I4251,15,1)="4"),1,-1))</f>
        <v>0</v>
      </c>
      <c r="N4251" s="17">
        <f>VLOOKUP($K4251,[1]Budget!$V:$AE,6,0)*IF($C4251="1 - Revenues",1,IF(AND($C4251="5 - Transfers",MID(J4251,15,1)="4"),1,-1))</f>
        <v>0</v>
      </c>
      <c r="O4251" s="17">
        <f>IFERROR(IF(RIGHT(LEFT(K4251,15),1)="4",VLOOKUP(K4251,'[1]Budget Worksheet'!A:B,2,0),-1*VLOOKUP(K4251,'[1]Budget Worksheet'!A:B,2,0)),0)</f>
        <v>0</v>
      </c>
      <c r="P4251" s="17">
        <f>VLOOKUP($K4251,[1]Budget!$V:$AE,8,0)*IF($C4251="1 - Revenues",1,IF(AND($C4251="5 - Transfers",MID($K4251,15,1)="4"),1,-1))</f>
        <v>0</v>
      </c>
      <c r="Q4251" s="17">
        <f>VLOOKUP($K4251,[1]Budget!$V:$AE,10,0)*IF($C4251="1 - Revenues",1,IF(AND($C4251="5 - Transfers",MID(K4251,15,1)="4"),1,-1))</f>
        <v>0</v>
      </c>
      <c r="S4251" s="18" t="b">
        <f>IF(LEFT(C4251,1)="1",1,-1)*SUMIF([1]Budget!V:V,'Budget Worksheet for Pivot Tabl'!K4251,[1]Budget!AC:AC)=P4251</f>
        <v>1</v>
      </c>
    </row>
    <row r="4252" spans="1:19" x14ac:dyDescent="0.25">
      <c r="A4252" t="s">
        <v>71</v>
      </c>
      <c r="B4252" t="s">
        <v>72</v>
      </c>
      <c r="C4252" t="s">
        <v>8</v>
      </c>
      <c r="D4252" t="str">
        <f t="shared" si="66"/>
        <v>OUTFLOWS</v>
      </c>
      <c r="E4252" t="s">
        <v>116</v>
      </c>
      <c r="F4252" t="s">
        <v>117</v>
      </c>
      <c r="G4252" t="s">
        <v>1769</v>
      </c>
      <c r="H4252" t="s">
        <v>1770</v>
      </c>
      <c r="I4252" t="s">
        <v>1852</v>
      </c>
      <c r="J4252" t="s">
        <v>435</v>
      </c>
      <c r="K4252" t="s">
        <v>5425</v>
      </c>
      <c r="L4252" t="s">
        <v>597</v>
      </c>
      <c r="M4252" s="17">
        <f>VLOOKUP($K4252,[1]Budget!$V:$AE,5,0)*IF($C4252="1 - Revenues",1,IF(AND($C4252="5 - Transfers",MID(I4252,15,1)="4"),1,-1))</f>
        <v>0</v>
      </c>
      <c r="N4252" s="17">
        <f>VLOOKUP($K4252,[1]Budget!$V:$AE,6,0)*IF($C4252="1 - Revenues",1,IF(AND($C4252="5 - Transfers",MID(J4252,15,1)="4"),1,-1))</f>
        <v>0</v>
      </c>
      <c r="O4252" s="17">
        <f>IFERROR(IF(RIGHT(LEFT(K4252,15),1)="4",VLOOKUP(K4252,'[1]Budget Worksheet'!A:B,2,0),-1*VLOOKUP(K4252,'[1]Budget Worksheet'!A:B,2,0)),0)</f>
        <v>-3367</v>
      </c>
      <c r="P4252" s="17">
        <f>VLOOKUP($K4252,[1]Budget!$V:$AE,8,0)*IF($C4252="1 - Revenues",1,IF(AND($C4252="5 - Transfers",MID($K4252,15,1)="4"),1,-1))</f>
        <v>-3367</v>
      </c>
      <c r="Q4252" s="17">
        <f>VLOOKUP($K4252,[1]Budget!$V:$AE,10,0)*IF($C4252="1 - Revenues",1,IF(AND($C4252="5 - Transfers",MID(K4252,15,1)="4"),1,-1))</f>
        <v>0</v>
      </c>
      <c r="S4252" s="18" t="b">
        <f>IF(LEFT(C4252,1)="1",1,-1)*SUMIF([1]Budget!V:V,'Budget Worksheet for Pivot Tabl'!K4252,[1]Budget!AC:AC)=P4252</f>
        <v>1</v>
      </c>
    </row>
    <row r="4253" spans="1:19" x14ac:dyDescent="0.25">
      <c r="A4253" t="s">
        <v>71</v>
      </c>
      <c r="B4253" t="s">
        <v>72</v>
      </c>
      <c r="C4253" t="s">
        <v>8</v>
      </c>
      <c r="D4253" t="str">
        <f t="shared" si="66"/>
        <v>OUTFLOWS</v>
      </c>
      <c r="E4253" t="s">
        <v>116</v>
      </c>
      <c r="F4253" t="s">
        <v>117</v>
      </c>
      <c r="G4253" t="s">
        <v>1769</v>
      </c>
      <c r="H4253" t="s">
        <v>1770</v>
      </c>
      <c r="I4253" t="s">
        <v>1852</v>
      </c>
      <c r="J4253" t="s">
        <v>435</v>
      </c>
      <c r="K4253" t="s">
        <v>5426</v>
      </c>
      <c r="L4253" t="s">
        <v>599</v>
      </c>
      <c r="M4253" s="17">
        <f>VLOOKUP($K4253,[1]Budget!$V:$AE,5,0)*IF($C4253="1 - Revenues",1,IF(AND($C4253="5 - Transfers",MID(I4253,15,1)="4"),1,-1))</f>
        <v>0</v>
      </c>
      <c r="N4253" s="17">
        <f>VLOOKUP($K4253,[1]Budget!$V:$AE,6,0)*IF($C4253="1 - Revenues",1,IF(AND($C4253="5 - Transfers",MID(J4253,15,1)="4"),1,-1))</f>
        <v>-4000</v>
      </c>
      <c r="O4253" s="17">
        <f>IFERROR(IF(RIGHT(LEFT(K4253,15),1)="4",VLOOKUP(K4253,'[1]Budget Worksheet'!A:B,2,0),-1*VLOOKUP(K4253,'[1]Budget Worksheet'!A:B,2,0)),0)</f>
        <v>-6660</v>
      </c>
      <c r="P4253" s="17">
        <f>VLOOKUP($K4253,[1]Budget!$V:$AE,8,0)*IF($C4253="1 - Revenues",1,IF(AND($C4253="5 - Transfers",MID($K4253,15,1)="4"),1,-1))</f>
        <v>-6660</v>
      </c>
      <c r="Q4253" s="17">
        <f>VLOOKUP($K4253,[1]Budget!$V:$AE,10,0)*IF($C4253="1 - Revenues",1,IF(AND($C4253="5 - Transfers",MID(K4253,15,1)="4"),1,-1))</f>
        <v>0</v>
      </c>
      <c r="S4253" s="18" t="b">
        <f>IF(LEFT(C4253,1)="1",1,-1)*SUMIF([1]Budget!V:V,'Budget Worksheet for Pivot Tabl'!K4253,[1]Budget!AC:AC)=P4253</f>
        <v>1</v>
      </c>
    </row>
    <row r="4254" spans="1:19" x14ac:dyDescent="0.25">
      <c r="A4254" t="s">
        <v>71</v>
      </c>
      <c r="B4254" t="s">
        <v>72</v>
      </c>
      <c r="C4254" t="s">
        <v>8</v>
      </c>
      <c r="D4254" t="str">
        <f t="shared" si="66"/>
        <v>OUTFLOWS</v>
      </c>
      <c r="E4254" t="s">
        <v>116</v>
      </c>
      <c r="F4254" t="s">
        <v>117</v>
      </c>
      <c r="G4254" t="s">
        <v>1769</v>
      </c>
      <c r="H4254" t="s">
        <v>1770</v>
      </c>
      <c r="I4254" t="s">
        <v>1852</v>
      </c>
      <c r="J4254" t="s">
        <v>435</v>
      </c>
      <c r="K4254" t="s">
        <v>5427</v>
      </c>
      <c r="L4254" t="s">
        <v>470</v>
      </c>
      <c r="M4254" s="17">
        <f>VLOOKUP($K4254,[1]Budget!$V:$AE,5,0)*IF($C4254="1 - Revenues",1,IF(AND($C4254="5 - Transfers",MID(I4254,15,1)="4"),1,-1))</f>
        <v>0</v>
      </c>
      <c r="N4254" s="17">
        <f>VLOOKUP($K4254,[1]Budget!$V:$AE,6,0)*IF($C4254="1 - Revenues",1,IF(AND($C4254="5 - Transfers",MID(J4254,15,1)="4"),1,-1))</f>
        <v>-50000</v>
      </c>
      <c r="O4254" s="17">
        <f>IFERROR(IF(RIGHT(LEFT(K4254,15),1)="4",VLOOKUP(K4254,'[1]Budget Worksheet'!A:B,2,0),-1*VLOOKUP(K4254,'[1]Budget Worksheet'!A:B,2,0)),0)</f>
        <v>-108771</v>
      </c>
      <c r="P4254" s="17">
        <f>VLOOKUP($K4254,[1]Budget!$V:$AE,8,0)*IF($C4254="1 - Revenues",1,IF(AND($C4254="5 - Transfers",MID($K4254,15,1)="4"),1,-1))</f>
        <v>-119000</v>
      </c>
      <c r="Q4254" s="17">
        <f>VLOOKUP($K4254,[1]Budget!$V:$AE,10,0)*IF($C4254="1 - Revenues",1,IF(AND($C4254="5 - Transfers",MID(K4254,15,1)="4"),1,-1))</f>
        <v>-10229</v>
      </c>
      <c r="S4254" s="18" t="b">
        <f>IF(LEFT(C4254,1)="1",1,-1)*SUMIF([1]Budget!V:V,'Budget Worksheet for Pivot Tabl'!K4254,[1]Budget!AC:AC)=P4254</f>
        <v>1</v>
      </c>
    </row>
    <row r="4255" spans="1:19" x14ac:dyDescent="0.25">
      <c r="A4255" t="s">
        <v>71</v>
      </c>
      <c r="B4255" t="s">
        <v>72</v>
      </c>
      <c r="C4255" t="s">
        <v>8</v>
      </c>
      <c r="D4255" t="str">
        <f t="shared" si="66"/>
        <v>OUTFLOWS</v>
      </c>
      <c r="E4255" t="s">
        <v>116</v>
      </c>
      <c r="F4255" t="s">
        <v>117</v>
      </c>
      <c r="G4255" t="s">
        <v>1769</v>
      </c>
      <c r="H4255" t="s">
        <v>1770</v>
      </c>
      <c r="I4255" t="s">
        <v>1852</v>
      </c>
      <c r="J4255" t="s">
        <v>435</v>
      </c>
      <c r="K4255" t="s">
        <v>5428</v>
      </c>
      <c r="L4255" t="s">
        <v>606</v>
      </c>
      <c r="M4255" s="17">
        <f>VLOOKUP($K4255,[1]Budget!$V:$AE,5,0)*IF($C4255="1 - Revenues",1,IF(AND($C4255="5 - Transfers",MID(I4255,15,1)="4"),1,-1))</f>
        <v>0</v>
      </c>
      <c r="N4255" s="17">
        <f>VLOOKUP($K4255,[1]Budget!$V:$AE,6,0)*IF($C4255="1 - Revenues",1,IF(AND($C4255="5 - Transfers",MID(J4255,15,1)="4"),1,-1))</f>
        <v>-24000</v>
      </c>
      <c r="O4255" s="17">
        <f>IFERROR(IF(RIGHT(LEFT(K4255,15),1)="4",VLOOKUP(K4255,'[1]Budget Worksheet'!A:B,2,0),-1*VLOOKUP(K4255,'[1]Budget Worksheet'!A:B,2,0)),0)</f>
        <v>-43821</v>
      </c>
      <c r="P4255" s="17">
        <f>VLOOKUP($K4255,[1]Budget!$V:$AE,8,0)*IF($C4255="1 - Revenues",1,IF(AND($C4255="5 - Transfers",MID($K4255,15,1)="4"),1,-1))</f>
        <v>-42000</v>
      </c>
      <c r="Q4255" s="17">
        <f>VLOOKUP($K4255,[1]Budget!$V:$AE,10,0)*IF($C4255="1 - Revenues",1,IF(AND($C4255="5 - Transfers",MID(K4255,15,1)="4"),1,-1))</f>
        <v>1821</v>
      </c>
      <c r="S4255" s="18" t="b">
        <f>IF(LEFT(C4255,1)="1",1,-1)*SUMIF([1]Budget!V:V,'Budget Worksheet for Pivot Tabl'!K4255,[1]Budget!AC:AC)=P4255</f>
        <v>1</v>
      </c>
    </row>
    <row r="4256" spans="1:19" x14ac:dyDescent="0.25">
      <c r="A4256" t="s">
        <v>71</v>
      </c>
      <c r="B4256" t="s">
        <v>72</v>
      </c>
      <c r="C4256" t="s">
        <v>8</v>
      </c>
      <c r="D4256" t="str">
        <f t="shared" si="66"/>
        <v>OUTFLOWS</v>
      </c>
      <c r="E4256" t="s">
        <v>116</v>
      </c>
      <c r="F4256" t="s">
        <v>117</v>
      </c>
      <c r="G4256" t="s">
        <v>1769</v>
      </c>
      <c r="H4256" t="s">
        <v>1770</v>
      </c>
      <c r="I4256" t="s">
        <v>1852</v>
      </c>
      <c r="J4256" t="s">
        <v>435</v>
      </c>
      <c r="K4256" t="s">
        <v>5429</v>
      </c>
      <c r="L4256" t="s">
        <v>608</v>
      </c>
      <c r="M4256" s="17">
        <f>VLOOKUP($K4256,[1]Budget!$V:$AE,5,0)*IF($C4256="1 - Revenues",1,IF(AND($C4256="5 - Transfers",MID(I4256,15,1)="4"),1,-1))</f>
        <v>0</v>
      </c>
      <c r="N4256" s="17">
        <f>VLOOKUP($K4256,[1]Budget!$V:$AE,6,0)*IF($C4256="1 - Revenues",1,IF(AND($C4256="5 - Transfers",MID(J4256,15,1)="4"),1,-1))</f>
        <v>-49000</v>
      </c>
      <c r="O4256" s="17">
        <f>IFERROR(IF(RIGHT(LEFT(K4256,15),1)="4",VLOOKUP(K4256,'[1]Budget Worksheet'!A:B,2,0),-1*VLOOKUP(K4256,'[1]Budget Worksheet'!A:B,2,0)),0)</f>
        <v>-92870</v>
      </c>
      <c r="P4256" s="17">
        <f>VLOOKUP($K4256,[1]Budget!$V:$AE,8,0)*IF($C4256="1 - Revenues",1,IF(AND($C4256="5 - Transfers",MID($K4256,15,1)="4"),1,-1))</f>
        <v>-85000</v>
      </c>
      <c r="Q4256" s="17">
        <f>VLOOKUP($K4256,[1]Budget!$V:$AE,10,0)*IF($C4256="1 - Revenues",1,IF(AND($C4256="5 - Transfers",MID(K4256,15,1)="4"),1,-1))</f>
        <v>7870</v>
      </c>
      <c r="S4256" s="18" t="b">
        <f>IF(LEFT(C4256,1)="1",1,-1)*SUMIF([1]Budget!V:V,'Budget Worksheet for Pivot Tabl'!K4256,[1]Budget!AC:AC)=P4256</f>
        <v>1</v>
      </c>
    </row>
    <row r="4257" spans="1:19" x14ac:dyDescent="0.25">
      <c r="A4257" t="s">
        <v>71</v>
      </c>
      <c r="B4257" t="s">
        <v>72</v>
      </c>
      <c r="C4257" t="s">
        <v>8</v>
      </c>
      <c r="D4257" t="str">
        <f t="shared" si="66"/>
        <v>OUTFLOWS</v>
      </c>
      <c r="E4257" t="s">
        <v>116</v>
      </c>
      <c r="F4257" t="s">
        <v>117</v>
      </c>
      <c r="G4257" t="s">
        <v>1769</v>
      </c>
      <c r="H4257" t="s">
        <v>1770</v>
      </c>
      <c r="I4257" t="s">
        <v>1852</v>
      </c>
      <c r="J4257" t="s">
        <v>435</v>
      </c>
      <c r="K4257" t="s">
        <v>5430</v>
      </c>
      <c r="L4257" t="s">
        <v>610</v>
      </c>
      <c r="M4257" s="17">
        <f>VLOOKUP($K4257,[1]Budget!$V:$AE,5,0)*IF($C4257="1 - Revenues",1,IF(AND($C4257="5 - Transfers",MID(I4257,15,1)="4"),1,-1))</f>
        <v>0</v>
      </c>
      <c r="N4257" s="17">
        <f>VLOOKUP($K4257,[1]Budget!$V:$AE,6,0)*IF($C4257="1 - Revenues",1,IF(AND($C4257="5 - Transfers",MID(J4257,15,1)="4"),1,-1))</f>
        <v>-3000</v>
      </c>
      <c r="O4257" s="17">
        <f>IFERROR(IF(RIGHT(LEFT(K4257,15),1)="4",VLOOKUP(K4257,'[1]Budget Worksheet'!A:B,2,0),-1*VLOOKUP(K4257,'[1]Budget Worksheet'!A:B,2,0)),0)</f>
        <v>-6169</v>
      </c>
      <c r="P4257" s="17">
        <f>VLOOKUP($K4257,[1]Budget!$V:$AE,8,0)*IF($C4257="1 - Revenues",1,IF(AND($C4257="5 - Transfers",MID($K4257,15,1)="4"),1,-1))</f>
        <v>-6169</v>
      </c>
      <c r="Q4257" s="17">
        <f>VLOOKUP($K4257,[1]Budget!$V:$AE,10,0)*IF($C4257="1 - Revenues",1,IF(AND($C4257="5 - Transfers",MID(K4257,15,1)="4"),1,-1))</f>
        <v>0</v>
      </c>
      <c r="S4257" s="18" t="b">
        <f>IF(LEFT(C4257,1)="1",1,-1)*SUMIF([1]Budget!V:V,'Budget Worksheet for Pivot Tabl'!K4257,[1]Budget!AC:AC)=P4257</f>
        <v>1</v>
      </c>
    </row>
    <row r="4258" spans="1:19" x14ac:dyDescent="0.25">
      <c r="A4258" t="s">
        <v>71</v>
      </c>
      <c r="B4258" t="s">
        <v>72</v>
      </c>
      <c r="C4258" t="s">
        <v>8</v>
      </c>
      <c r="D4258" t="str">
        <f t="shared" si="66"/>
        <v>OUTFLOWS</v>
      </c>
      <c r="E4258" t="s">
        <v>116</v>
      </c>
      <c r="F4258" t="s">
        <v>117</v>
      </c>
      <c r="G4258" t="s">
        <v>1769</v>
      </c>
      <c r="H4258" t="s">
        <v>1770</v>
      </c>
      <c r="I4258" t="s">
        <v>1852</v>
      </c>
      <c r="J4258" t="s">
        <v>435</v>
      </c>
      <c r="K4258" t="s">
        <v>5431</v>
      </c>
      <c r="L4258" t="s">
        <v>612</v>
      </c>
      <c r="M4258" s="17">
        <f>VLOOKUP($K4258,[1]Budget!$V:$AE,5,0)*IF($C4258="1 - Revenues",1,IF(AND($C4258="5 - Transfers",MID(I4258,15,1)="4"),1,-1))</f>
        <v>0</v>
      </c>
      <c r="N4258" s="17">
        <f>VLOOKUP($K4258,[1]Budget!$V:$AE,6,0)*IF($C4258="1 - Revenues",1,IF(AND($C4258="5 - Transfers",MID(J4258,15,1)="4"),1,-1))</f>
        <v>-1000</v>
      </c>
      <c r="O4258" s="17">
        <f>IFERROR(IF(RIGHT(LEFT(K4258,15),1)="4",VLOOKUP(K4258,'[1]Budget Worksheet'!A:B,2,0),-1*VLOOKUP(K4258,'[1]Budget Worksheet'!A:B,2,0)),0)</f>
        <v>-1034</v>
      </c>
      <c r="P4258" s="17">
        <f>VLOOKUP($K4258,[1]Budget!$V:$AE,8,0)*IF($C4258="1 - Revenues",1,IF(AND($C4258="5 - Transfers",MID($K4258,15,1)="4"),1,-1))</f>
        <v>-1034</v>
      </c>
      <c r="Q4258" s="17">
        <f>VLOOKUP($K4258,[1]Budget!$V:$AE,10,0)*IF($C4258="1 - Revenues",1,IF(AND($C4258="5 - Transfers",MID(K4258,15,1)="4"),1,-1))</f>
        <v>0</v>
      </c>
      <c r="S4258" s="18" t="b">
        <f>IF(LEFT(C4258,1)="1",1,-1)*SUMIF([1]Budget!V:V,'Budget Worksheet for Pivot Tabl'!K4258,[1]Budget!AC:AC)=P4258</f>
        <v>1</v>
      </c>
    </row>
    <row r="4259" spans="1:19" x14ac:dyDescent="0.25">
      <c r="A4259" t="s">
        <v>71</v>
      </c>
      <c r="B4259" t="s">
        <v>72</v>
      </c>
      <c r="C4259" t="s">
        <v>8</v>
      </c>
      <c r="D4259" t="str">
        <f t="shared" si="66"/>
        <v>OUTFLOWS</v>
      </c>
      <c r="E4259" t="s">
        <v>116</v>
      </c>
      <c r="F4259" t="s">
        <v>117</v>
      </c>
      <c r="G4259" t="s">
        <v>1769</v>
      </c>
      <c r="H4259" t="s">
        <v>1770</v>
      </c>
      <c r="I4259" t="s">
        <v>1852</v>
      </c>
      <c r="J4259" t="s">
        <v>435</v>
      </c>
      <c r="K4259" t="s">
        <v>5432</v>
      </c>
      <c r="L4259" t="s">
        <v>614</v>
      </c>
      <c r="M4259" s="17">
        <f>VLOOKUP($K4259,[1]Budget!$V:$AE,5,0)*IF($C4259="1 - Revenues",1,IF(AND($C4259="5 - Transfers",MID(I4259,15,1)="4"),1,-1))</f>
        <v>0</v>
      </c>
      <c r="N4259" s="17">
        <f>VLOOKUP($K4259,[1]Budget!$V:$AE,6,0)*IF($C4259="1 - Revenues",1,IF(AND($C4259="5 - Transfers",MID(J4259,15,1)="4"),1,-1))</f>
        <v>0</v>
      </c>
      <c r="O4259" s="17">
        <f>IFERROR(IF(RIGHT(LEFT(K4259,15),1)="4",VLOOKUP(K4259,'[1]Budget Worksheet'!A:B,2,0),-1*VLOOKUP(K4259,'[1]Budget Worksheet'!A:B,2,0)),0)</f>
        <v>-707</v>
      </c>
      <c r="P4259" s="17">
        <f>VLOOKUP($K4259,[1]Budget!$V:$AE,8,0)*IF($C4259="1 - Revenues",1,IF(AND($C4259="5 - Transfers",MID($K4259,15,1)="4"),1,-1))</f>
        <v>-707</v>
      </c>
      <c r="Q4259" s="17">
        <f>VLOOKUP($K4259,[1]Budget!$V:$AE,10,0)*IF($C4259="1 - Revenues",1,IF(AND($C4259="5 - Transfers",MID(K4259,15,1)="4"),1,-1))</f>
        <v>0</v>
      </c>
      <c r="S4259" s="18" t="b">
        <f>IF(LEFT(C4259,1)="1",1,-1)*SUMIF([1]Budget!V:V,'Budget Worksheet for Pivot Tabl'!K4259,[1]Budget!AC:AC)=P4259</f>
        <v>1</v>
      </c>
    </row>
    <row r="4260" spans="1:19" x14ac:dyDescent="0.25">
      <c r="A4260" t="s">
        <v>71</v>
      </c>
      <c r="B4260" t="s">
        <v>72</v>
      </c>
      <c r="C4260" t="s">
        <v>8</v>
      </c>
      <c r="D4260" t="str">
        <f t="shared" si="66"/>
        <v>OUTFLOWS</v>
      </c>
      <c r="E4260" t="s">
        <v>116</v>
      </c>
      <c r="F4260" t="s">
        <v>117</v>
      </c>
      <c r="G4260" t="s">
        <v>1769</v>
      </c>
      <c r="H4260" t="s">
        <v>1770</v>
      </c>
      <c r="I4260" t="s">
        <v>1852</v>
      </c>
      <c r="J4260" t="s">
        <v>435</v>
      </c>
      <c r="K4260" t="s">
        <v>5433</v>
      </c>
      <c r="L4260" t="s">
        <v>618</v>
      </c>
      <c r="M4260" s="17">
        <f>VLOOKUP($K4260,[1]Budget!$V:$AE,5,0)*IF($C4260="1 - Revenues",1,IF(AND($C4260="5 - Transfers",MID(I4260,15,1)="4"),1,-1))</f>
        <v>0</v>
      </c>
      <c r="N4260" s="17">
        <f>VLOOKUP($K4260,[1]Budget!$V:$AE,6,0)*IF($C4260="1 - Revenues",1,IF(AND($C4260="5 - Transfers",MID(J4260,15,1)="4"),1,-1))</f>
        <v>-1000</v>
      </c>
      <c r="O4260" s="17">
        <f>IFERROR(IF(RIGHT(LEFT(K4260,15),1)="4",VLOOKUP(K4260,'[1]Budget Worksheet'!A:B,2,0),-1*VLOOKUP(K4260,'[1]Budget Worksheet'!A:B,2,0)),0)</f>
        <v>-1703</v>
      </c>
      <c r="P4260" s="17">
        <f>VLOOKUP($K4260,[1]Budget!$V:$AE,8,0)*IF($C4260="1 - Revenues",1,IF(AND($C4260="5 - Transfers",MID($K4260,15,1)="4"),1,-1))</f>
        <v>-1703</v>
      </c>
      <c r="Q4260" s="17">
        <f>VLOOKUP($K4260,[1]Budget!$V:$AE,10,0)*IF($C4260="1 - Revenues",1,IF(AND($C4260="5 - Transfers",MID(K4260,15,1)="4"),1,-1))</f>
        <v>0</v>
      </c>
      <c r="S4260" s="18" t="b">
        <f>IF(LEFT(C4260,1)="1",1,-1)*SUMIF([1]Budget!V:V,'Budget Worksheet for Pivot Tabl'!K4260,[1]Budget!AC:AC)=P4260</f>
        <v>1</v>
      </c>
    </row>
    <row r="4261" spans="1:19" x14ac:dyDescent="0.25">
      <c r="A4261" t="s">
        <v>71</v>
      </c>
      <c r="B4261" t="s">
        <v>72</v>
      </c>
      <c r="C4261" t="s">
        <v>8</v>
      </c>
      <c r="D4261" t="str">
        <f t="shared" si="66"/>
        <v>OUTFLOWS</v>
      </c>
      <c r="E4261" t="s">
        <v>116</v>
      </c>
      <c r="F4261" t="s">
        <v>117</v>
      </c>
      <c r="G4261" t="s">
        <v>1769</v>
      </c>
      <c r="H4261" t="s">
        <v>1770</v>
      </c>
      <c r="I4261" t="s">
        <v>1852</v>
      </c>
      <c r="J4261" t="s">
        <v>435</v>
      </c>
      <c r="K4261" t="s">
        <v>5434</v>
      </c>
      <c r="L4261" t="s">
        <v>620</v>
      </c>
      <c r="M4261" s="17">
        <f>VLOOKUP($K4261,[1]Budget!$V:$AE,5,0)*IF($C4261="1 - Revenues",1,IF(AND($C4261="5 - Transfers",MID(I4261,15,1)="4"),1,-1))</f>
        <v>0</v>
      </c>
      <c r="N4261" s="17">
        <f>VLOOKUP($K4261,[1]Budget!$V:$AE,6,0)*IF($C4261="1 - Revenues",1,IF(AND($C4261="5 - Transfers",MID(J4261,15,1)="4"),1,-1))</f>
        <v>-7000</v>
      </c>
      <c r="O4261" s="17">
        <f>IFERROR(IF(RIGHT(LEFT(K4261,15),1)="4",VLOOKUP(K4261,'[1]Budget Worksheet'!A:B,2,0),-1*VLOOKUP(K4261,'[1]Budget Worksheet'!A:B,2,0)),0)</f>
        <v>-13146</v>
      </c>
      <c r="P4261" s="17">
        <f>VLOOKUP($K4261,[1]Budget!$V:$AE,8,0)*IF($C4261="1 - Revenues",1,IF(AND($C4261="5 - Transfers",MID($K4261,15,1)="4"),1,-1))</f>
        <v>-12000</v>
      </c>
      <c r="Q4261" s="17">
        <f>VLOOKUP($K4261,[1]Budget!$V:$AE,10,0)*IF($C4261="1 - Revenues",1,IF(AND($C4261="5 - Transfers",MID(K4261,15,1)="4"),1,-1))</f>
        <v>1146</v>
      </c>
      <c r="S4261" s="18" t="b">
        <f>IF(LEFT(C4261,1)="1",1,-1)*SUMIF([1]Budget!V:V,'Budget Worksheet for Pivot Tabl'!K4261,[1]Budget!AC:AC)=P4261</f>
        <v>1</v>
      </c>
    </row>
    <row r="4262" spans="1:19" x14ac:dyDescent="0.25">
      <c r="A4262" t="s">
        <v>71</v>
      </c>
      <c r="B4262" t="s">
        <v>72</v>
      </c>
      <c r="C4262" t="s">
        <v>8</v>
      </c>
      <c r="D4262" t="str">
        <f t="shared" si="66"/>
        <v>OUTFLOWS</v>
      </c>
      <c r="E4262" t="s">
        <v>116</v>
      </c>
      <c r="F4262" t="s">
        <v>117</v>
      </c>
      <c r="G4262" t="s">
        <v>1769</v>
      </c>
      <c r="H4262" t="s">
        <v>1770</v>
      </c>
      <c r="I4262" t="s">
        <v>1852</v>
      </c>
      <c r="J4262" t="s">
        <v>435</v>
      </c>
      <c r="K4262" t="s">
        <v>5435</v>
      </c>
      <c r="L4262" t="s">
        <v>1020</v>
      </c>
      <c r="M4262" s="17">
        <f>VLOOKUP($K4262,[1]Budget!$V:$AE,5,0)*IF($C4262="1 - Revenues",1,IF(AND($C4262="5 - Transfers",MID(I4262,15,1)="4"),1,-1))</f>
        <v>0</v>
      </c>
      <c r="N4262" s="17">
        <f>VLOOKUP($K4262,[1]Budget!$V:$AE,6,0)*IF($C4262="1 - Revenues",1,IF(AND($C4262="5 - Transfers",MID(J4262,15,1)="4"),1,-1))</f>
        <v>-1000</v>
      </c>
      <c r="O4262" s="17">
        <f>IFERROR(IF(RIGHT(LEFT(K4262,15),1)="4",VLOOKUP(K4262,'[1]Budget Worksheet'!A:B,2,0),-1*VLOOKUP(K4262,'[1]Budget Worksheet'!A:B,2,0)),0)</f>
        <v>-1200</v>
      </c>
      <c r="P4262" s="17">
        <f>VLOOKUP($K4262,[1]Budget!$V:$AE,8,0)*IF($C4262="1 - Revenues",1,IF(AND($C4262="5 - Transfers",MID($K4262,15,1)="4"),1,-1))</f>
        <v>-1200</v>
      </c>
      <c r="Q4262" s="17">
        <f>VLOOKUP($K4262,[1]Budget!$V:$AE,10,0)*IF($C4262="1 - Revenues",1,IF(AND($C4262="5 - Transfers",MID(K4262,15,1)="4"),1,-1))</f>
        <v>0</v>
      </c>
      <c r="S4262" s="18" t="b">
        <f>IF(LEFT(C4262,1)="1",1,-1)*SUMIF([1]Budget!V:V,'Budget Worksheet for Pivot Tabl'!K4262,[1]Budget!AC:AC)=P4262</f>
        <v>1</v>
      </c>
    </row>
    <row r="4263" spans="1:19" x14ac:dyDescent="0.25">
      <c r="A4263" t="s">
        <v>71</v>
      </c>
      <c r="B4263" t="s">
        <v>72</v>
      </c>
      <c r="C4263" t="s">
        <v>8</v>
      </c>
      <c r="D4263" t="str">
        <f t="shared" si="66"/>
        <v>OUTFLOWS</v>
      </c>
      <c r="E4263" t="s">
        <v>116</v>
      </c>
      <c r="F4263" t="s">
        <v>117</v>
      </c>
      <c r="G4263" t="s">
        <v>1769</v>
      </c>
      <c r="H4263" t="s">
        <v>1770</v>
      </c>
      <c r="I4263" t="s">
        <v>1852</v>
      </c>
      <c r="J4263" t="s">
        <v>435</v>
      </c>
      <c r="K4263" t="s">
        <v>5436</v>
      </c>
      <c r="L4263" t="s">
        <v>472</v>
      </c>
      <c r="M4263" s="17">
        <f>VLOOKUP($K4263,[1]Budget!$V:$AE,5,0)*IF($C4263="1 - Revenues",1,IF(AND($C4263="5 - Transfers",MID(I4263,15,1)="4"),1,-1))</f>
        <v>0</v>
      </c>
      <c r="N4263" s="17">
        <f>VLOOKUP($K4263,[1]Budget!$V:$AE,6,0)*IF($C4263="1 - Revenues",1,IF(AND($C4263="5 - Transfers",MID(J4263,15,1)="4"),1,-1))</f>
        <v>-4000</v>
      </c>
      <c r="O4263" s="17">
        <f>IFERROR(IF(RIGHT(LEFT(K4263,15),1)="4",VLOOKUP(K4263,'[1]Budget Worksheet'!A:B,2,0),-1*VLOOKUP(K4263,'[1]Budget Worksheet'!A:B,2,0)),0)</f>
        <v>-6512</v>
      </c>
      <c r="P4263" s="17">
        <f>VLOOKUP($K4263,[1]Budget!$V:$AE,8,0)*IF($C4263="1 - Revenues",1,IF(AND($C4263="5 - Transfers",MID($K4263,15,1)="4"),1,-1))</f>
        <v>-6512</v>
      </c>
      <c r="Q4263" s="17">
        <f>VLOOKUP($K4263,[1]Budget!$V:$AE,10,0)*IF($C4263="1 - Revenues",1,IF(AND($C4263="5 - Transfers",MID(K4263,15,1)="4"),1,-1))</f>
        <v>0</v>
      </c>
      <c r="S4263" s="18" t="b">
        <f>IF(LEFT(C4263,1)="1",1,-1)*SUMIF([1]Budget!V:V,'Budget Worksheet for Pivot Tabl'!K4263,[1]Budget!AC:AC)=P4263</f>
        <v>1</v>
      </c>
    </row>
    <row r="4264" spans="1:19" x14ac:dyDescent="0.25">
      <c r="A4264" t="s">
        <v>71</v>
      </c>
      <c r="B4264" t="s">
        <v>72</v>
      </c>
      <c r="C4264" t="s">
        <v>8</v>
      </c>
      <c r="D4264" t="str">
        <f t="shared" si="66"/>
        <v>OUTFLOWS</v>
      </c>
      <c r="E4264" t="s">
        <v>116</v>
      </c>
      <c r="F4264" t="s">
        <v>117</v>
      </c>
      <c r="G4264" t="s">
        <v>1769</v>
      </c>
      <c r="H4264" t="s">
        <v>1770</v>
      </c>
      <c r="I4264" t="s">
        <v>1852</v>
      </c>
      <c r="J4264" t="s">
        <v>435</v>
      </c>
      <c r="K4264" t="s">
        <v>5437</v>
      </c>
      <c r="L4264" t="s">
        <v>625</v>
      </c>
      <c r="M4264" s="17">
        <f>VLOOKUP($K4264,[1]Budget!$V:$AE,5,0)*IF($C4264="1 - Revenues",1,IF(AND($C4264="5 - Transfers",MID(I4264,15,1)="4"),1,-1))</f>
        <v>0</v>
      </c>
      <c r="N4264" s="17">
        <f>VLOOKUP($K4264,[1]Budget!$V:$AE,6,0)*IF($C4264="1 - Revenues",1,IF(AND($C4264="5 - Transfers",MID(J4264,15,1)="4"),1,-1))</f>
        <v>0</v>
      </c>
      <c r="O4264" s="17">
        <f>IFERROR(IF(RIGHT(LEFT(K4264,15),1)="4",VLOOKUP(K4264,'[1]Budget Worksheet'!A:B,2,0),-1*VLOOKUP(K4264,'[1]Budget Worksheet'!A:B,2,0)),0)</f>
        <v>-575</v>
      </c>
      <c r="P4264" s="17">
        <f>VLOOKUP($K4264,[1]Budget!$V:$AE,8,0)*IF($C4264="1 - Revenues",1,IF(AND($C4264="5 - Transfers",MID($K4264,15,1)="4"),1,-1))</f>
        <v>-575</v>
      </c>
      <c r="Q4264" s="17">
        <f>VLOOKUP($K4264,[1]Budget!$V:$AE,10,0)*IF($C4264="1 - Revenues",1,IF(AND($C4264="5 - Transfers",MID(K4264,15,1)="4"),1,-1))</f>
        <v>0</v>
      </c>
      <c r="S4264" s="18" t="b">
        <f>IF(LEFT(C4264,1)="1",1,-1)*SUMIF([1]Budget!V:V,'Budget Worksheet for Pivot Tabl'!K4264,[1]Budget!AC:AC)=P4264</f>
        <v>1</v>
      </c>
    </row>
    <row r="4265" spans="1:19" x14ac:dyDescent="0.25">
      <c r="A4265" t="s">
        <v>71</v>
      </c>
      <c r="B4265" t="s">
        <v>72</v>
      </c>
      <c r="C4265" t="s">
        <v>8</v>
      </c>
      <c r="D4265" t="str">
        <f t="shared" si="66"/>
        <v>OUTFLOWS</v>
      </c>
      <c r="E4265" t="s">
        <v>116</v>
      </c>
      <c r="F4265" t="s">
        <v>117</v>
      </c>
      <c r="G4265" t="s">
        <v>1769</v>
      </c>
      <c r="H4265" t="s">
        <v>1770</v>
      </c>
      <c r="I4265" t="s">
        <v>1852</v>
      </c>
      <c r="J4265" t="s">
        <v>435</v>
      </c>
      <c r="K4265" t="s">
        <v>5438</v>
      </c>
      <c r="L4265" t="s">
        <v>627</v>
      </c>
      <c r="M4265" s="17">
        <f>VLOOKUP($K4265,[1]Budget!$V:$AE,5,0)*IF($C4265="1 - Revenues",1,IF(AND($C4265="5 - Transfers",MID(I4265,15,1)="4"),1,-1))</f>
        <v>0</v>
      </c>
      <c r="N4265" s="17">
        <f>VLOOKUP($K4265,[1]Budget!$V:$AE,6,0)*IF($C4265="1 - Revenues",1,IF(AND($C4265="5 - Transfers",MID(J4265,15,1)="4"),1,-1))</f>
        <v>0</v>
      </c>
      <c r="O4265" s="17">
        <f>IFERROR(IF(RIGHT(LEFT(K4265,15),1)="4",VLOOKUP(K4265,'[1]Budget Worksheet'!A:B,2,0),-1*VLOOKUP(K4265,'[1]Budget Worksheet'!A:B,2,0)),0)</f>
        <v>-1092</v>
      </c>
      <c r="P4265" s="17">
        <f>VLOOKUP($K4265,[1]Budget!$V:$AE,8,0)*IF($C4265="1 - Revenues",1,IF(AND($C4265="5 - Transfers",MID($K4265,15,1)="4"),1,-1))</f>
        <v>-1092</v>
      </c>
      <c r="Q4265" s="17">
        <f>VLOOKUP($K4265,[1]Budget!$V:$AE,10,0)*IF($C4265="1 - Revenues",1,IF(AND($C4265="5 - Transfers",MID(K4265,15,1)="4"),1,-1))</f>
        <v>0</v>
      </c>
      <c r="S4265" s="18" t="b">
        <f>IF(LEFT(C4265,1)="1",1,-1)*SUMIF([1]Budget!V:V,'Budget Worksheet for Pivot Tabl'!K4265,[1]Budget!AC:AC)=P4265</f>
        <v>1</v>
      </c>
    </row>
    <row r="4266" spans="1:19" x14ac:dyDescent="0.25">
      <c r="A4266" t="s">
        <v>71</v>
      </c>
      <c r="B4266" t="s">
        <v>72</v>
      </c>
      <c r="C4266" t="s">
        <v>9</v>
      </c>
      <c r="D4266" t="str">
        <f t="shared" si="66"/>
        <v>OUTFLOWS</v>
      </c>
      <c r="E4266" t="s">
        <v>116</v>
      </c>
      <c r="F4266" t="s">
        <v>117</v>
      </c>
      <c r="G4266" t="s">
        <v>1769</v>
      </c>
      <c r="H4266" t="s">
        <v>1770</v>
      </c>
      <c r="I4266" t="s">
        <v>1852</v>
      </c>
      <c r="J4266" t="s">
        <v>435</v>
      </c>
      <c r="K4266" t="s">
        <v>5439</v>
      </c>
      <c r="L4266" t="s">
        <v>1371</v>
      </c>
      <c r="M4266" s="17">
        <f>VLOOKUP($K4266,[1]Budget!$V:$AE,5,0)*IF($C4266="1 - Revenues",1,IF(AND($C4266="5 - Transfers",MID(I4266,15,1)="4"),1,-1))</f>
        <v>0</v>
      </c>
      <c r="N4266" s="17">
        <f>VLOOKUP($K4266,[1]Budget!$V:$AE,6,0)*IF($C4266="1 - Revenues",1,IF(AND($C4266="5 - Transfers",MID(J4266,15,1)="4"),1,-1))</f>
        <v>0</v>
      </c>
      <c r="O4266" s="17">
        <f>IFERROR(IF(RIGHT(LEFT(K4266,15),1)="4",VLOOKUP(K4266,'[1]Budget Worksheet'!A:B,2,0),-1*VLOOKUP(K4266,'[1]Budget Worksheet'!A:B,2,0)),0)</f>
        <v>-1800</v>
      </c>
      <c r="P4266" s="17">
        <f>VLOOKUP($K4266,[1]Budget!$V:$AE,8,0)*IF($C4266="1 - Revenues",1,IF(AND($C4266="5 - Transfers",MID($K4266,15,1)="4"),1,-1))</f>
        <v>-1800</v>
      </c>
      <c r="Q4266" s="17">
        <f>VLOOKUP($K4266,[1]Budget!$V:$AE,10,0)*IF($C4266="1 - Revenues",1,IF(AND($C4266="5 - Transfers",MID(K4266,15,1)="4"),1,-1))</f>
        <v>0</v>
      </c>
      <c r="S4266" s="18" t="b">
        <f>IF(LEFT(C4266,1)="1",1,-1)*SUMIF([1]Budget!V:V,'Budget Worksheet for Pivot Tabl'!K4266,[1]Budget!AC:AC)=P4266</f>
        <v>1</v>
      </c>
    </row>
    <row r="4267" spans="1:19" x14ac:dyDescent="0.25">
      <c r="A4267" t="s">
        <v>71</v>
      </c>
      <c r="B4267" t="s">
        <v>72</v>
      </c>
      <c r="C4267" t="s">
        <v>9</v>
      </c>
      <c r="D4267" t="str">
        <f t="shared" si="66"/>
        <v>OUTFLOWS</v>
      </c>
      <c r="E4267" t="s">
        <v>116</v>
      </c>
      <c r="F4267" t="s">
        <v>117</v>
      </c>
      <c r="G4267" t="s">
        <v>1769</v>
      </c>
      <c r="H4267" t="s">
        <v>1770</v>
      </c>
      <c r="I4267" t="s">
        <v>1852</v>
      </c>
      <c r="J4267" t="s">
        <v>435</v>
      </c>
      <c r="K4267" t="s">
        <v>5440</v>
      </c>
      <c r="L4267" t="s">
        <v>484</v>
      </c>
      <c r="M4267" s="17">
        <f>VLOOKUP($K4267,[1]Budget!$V:$AE,5,0)*IF($C4267="1 - Revenues",1,IF(AND($C4267="5 - Transfers",MID(I4267,15,1)="4"),1,-1))</f>
        <v>0</v>
      </c>
      <c r="N4267" s="17">
        <f>VLOOKUP($K4267,[1]Budget!$V:$AE,6,0)*IF($C4267="1 - Revenues",1,IF(AND($C4267="5 - Transfers",MID(J4267,15,1)="4"),1,-1))</f>
        <v>0</v>
      </c>
      <c r="O4267" s="17">
        <f>IFERROR(IF(RIGHT(LEFT(K4267,15),1)="4",VLOOKUP(K4267,'[1]Budget Worksheet'!A:B,2,0),-1*VLOOKUP(K4267,'[1]Budget Worksheet'!A:B,2,0)),0)</f>
        <v>-230</v>
      </c>
      <c r="P4267" s="17">
        <f>VLOOKUP($K4267,[1]Budget!$V:$AE,8,0)*IF($C4267="1 - Revenues",1,IF(AND($C4267="5 - Transfers",MID($K4267,15,1)="4"),1,-1))</f>
        <v>-230</v>
      </c>
      <c r="Q4267" s="17">
        <f>VLOOKUP($K4267,[1]Budget!$V:$AE,10,0)*IF($C4267="1 - Revenues",1,IF(AND($C4267="5 - Transfers",MID(K4267,15,1)="4"),1,-1))</f>
        <v>0</v>
      </c>
      <c r="S4267" s="18" t="b">
        <f>IF(LEFT(C4267,1)="1",1,-1)*SUMIF([1]Budget!V:V,'Budget Worksheet for Pivot Tabl'!K4267,[1]Budget!AC:AC)=P4267</f>
        <v>1</v>
      </c>
    </row>
    <row r="4268" spans="1:19" x14ac:dyDescent="0.25">
      <c r="A4268" t="s">
        <v>71</v>
      </c>
      <c r="B4268" t="s">
        <v>72</v>
      </c>
      <c r="C4268" t="s">
        <v>9</v>
      </c>
      <c r="D4268" t="str">
        <f t="shared" si="66"/>
        <v>OUTFLOWS</v>
      </c>
      <c r="E4268" t="s">
        <v>116</v>
      </c>
      <c r="F4268" t="s">
        <v>117</v>
      </c>
      <c r="G4268" t="s">
        <v>1769</v>
      </c>
      <c r="H4268" t="s">
        <v>1770</v>
      </c>
      <c r="I4268" t="s">
        <v>1852</v>
      </c>
      <c r="J4268" t="s">
        <v>435</v>
      </c>
      <c r="K4268" t="s">
        <v>5441</v>
      </c>
      <c r="L4268" t="s">
        <v>1037</v>
      </c>
      <c r="M4268" s="17">
        <f>VLOOKUP($K4268,[1]Budget!$V:$AE,5,0)*IF($C4268="1 - Revenues",1,IF(AND($C4268="5 - Transfers",MID(I4268,15,1)="4"),1,-1))</f>
        <v>0</v>
      </c>
      <c r="N4268" s="17">
        <f>VLOOKUP($K4268,[1]Budget!$V:$AE,6,0)*IF($C4268="1 - Revenues",1,IF(AND($C4268="5 - Transfers",MID(J4268,15,1)="4"),1,-1))</f>
        <v>0</v>
      </c>
      <c r="O4268" s="17">
        <f>IFERROR(IF(RIGHT(LEFT(K4268,15),1)="4",VLOOKUP(K4268,'[1]Budget Worksheet'!A:B,2,0),-1*VLOOKUP(K4268,'[1]Budget Worksheet'!A:B,2,0)),0)</f>
        <v>-17500</v>
      </c>
      <c r="P4268" s="17">
        <f>VLOOKUP($K4268,[1]Budget!$V:$AE,8,0)*IF($C4268="1 - Revenues",1,IF(AND($C4268="5 - Transfers",MID($K4268,15,1)="4"),1,-1))</f>
        <v>-17500</v>
      </c>
      <c r="Q4268" s="17">
        <f>VLOOKUP($K4268,[1]Budget!$V:$AE,10,0)*IF($C4268="1 - Revenues",1,IF(AND($C4268="5 - Transfers",MID(K4268,15,1)="4"),1,-1))</f>
        <v>0</v>
      </c>
      <c r="S4268" s="18" t="b">
        <f>IF(LEFT(C4268,1)="1",1,-1)*SUMIF([1]Budget!V:V,'Budget Worksheet for Pivot Tabl'!K4268,[1]Budget!AC:AC)=P4268</f>
        <v>1</v>
      </c>
    </row>
    <row r="4269" spans="1:19" x14ac:dyDescent="0.25">
      <c r="A4269" t="s">
        <v>71</v>
      </c>
      <c r="B4269" t="s">
        <v>72</v>
      </c>
      <c r="C4269" t="s">
        <v>9</v>
      </c>
      <c r="D4269" t="str">
        <f t="shared" si="66"/>
        <v>OUTFLOWS</v>
      </c>
      <c r="E4269" t="s">
        <v>116</v>
      </c>
      <c r="F4269" t="s">
        <v>117</v>
      </c>
      <c r="G4269" t="s">
        <v>1769</v>
      </c>
      <c r="H4269" t="s">
        <v>1770</v>
      </c>
      <c r="I4269" t="s">
        <v>1852</v>
      </c>
      <c r="J4269" t="s">
        <v>435</v>
      </c>
      <c r="K4269" t="s">
        <v>5442</v>
      </c>
      <c r="L4269" t="s">
        <v>952</v>
      </c>
      <c r="M4269" s="17">
        <f>VLOOKUP($K4269,[1]Budget!$V:$AE,5,0)*IF($C4269="1 - Revenues",1,IF(AND($C4269="5 - Transfers",MID(I4269,15,1)="4"),1,-1))</f>
        <v>0</v>
      </c>
      <c r="N4269" s="17">
        <f>VLOOKUP($K4269,[1]Budget!$V:$AE,6,0)*IF($C4269="1 - Revenues",1,IF(AND($C4269="5 - Transfers",MID(J4269,15,1)="4"),1,-1))</f>
        <v>0</v>
      </c>
      <c r="O4269" s="17">
        <f>IFERROR(IF(RIGHT(LEFT(K4269,15),1)="4",VLOOKUP(K4269,'[1]Budget Worksheet'!A:B,2,0),-1*VLOOKUP(K4269,'[1]Budget Worksheet'!A:B,2,0)),0)</f>
        <v>-320</v>
      </c>
      <c r="P4269" s="17">
        <f>VLOOKUP($K4269,[1]Budget!$V:$AE,8,0)*IF($C4269="1 - Revenues",1,IF(AND($C4269="5 - Transfers",MID($K4269,15,1)="4"),1,-1))</f>
        <v>-320</v>
      </c>
      <c r="Q4269" s="17">
        <f>VLOOKUP($K4269,[1]Budget!$V:$AE,10,0)*IF($C4269="1 - Revenues",1,IF(AND($C4269="5 - Transfers",MID(K4269,15,1)="4"),1,-1))</f>
        <v>0</v>
      </c>
      <c r="S4269" s="18" t="b">
        <f>IF(LEFT(C4269,1)="1",1,-1)*SUMIF([1]Budget!V:V,'Budget Worksheet for Pivot Tabl'!K4269,[1]Budget!AC:AC)=P4269</f>
        <v>1</v>
      </c>
    </row>
    <row r="4270" spans="1:19" x14ac:dyDescent="0.25">
      <c r="A4270" t="s">
        <v>71</v>
      </c>
      <c r="B4270" t="s">
        <v>72</v>
      </c>
      <c r="C4270" t="s">
        <v>9</v>
      </c>
      <c r="D4270" t="str">
        <f t="shared" si="66"/>
        <v>OUTFLOWS</v>
      </c>
      <c r="E4270" t="s">
        <v>116</v>
      </c>
      <c r="F4270" t="s">
        <v>117</v>
      </c>
      <c r="G4270" t="s">
        <v>1769</v>
      </c>
      <c r="H4270" t="s">
        <v>1770</v>
      </c>
      <c r="I4270" t="s">
        <v>1852</v>
      </c>
      <c r="J4270" t="s">
        <v>435</v>
      </c>
      <c r="K4270" t="s">
        <v>5443</v>
      </c>
      <c r="L4270" t="s">
        <v>1056</v>
      </c>
      <c r="M4270" s="17">
        <f>VLOOKUP($K4270,[1]Budget!$V:$AE,5,0)*IF($C4270="1 - Revenues",1,IF(AND($C4270="5 - Transfers",MID(I4270,15,1)="4"),1,-1))</f>
        <v>0</v>
      </c>
      <c r="N4270" s="17">
        <f>VLOOKUP($K4270,[1]Budget!$V:$AE,6,0)*IF($C4270="1 - Revenues",1,IF(AND($C4270="5 - Transfers",MID(J4270,15,1)="4"),1,-1))</f>
        <v>0</v>
      </c>
      <c r="O4270" s="17">
        <f>IFERROR(IF(RIGHT(LEFT(K4270,15),1)="4",VLOOKUP(K4270,'[1]Budget Worksheet'!A:B,2,0),-1*VLOOKUP(K4270,'[1]Budget Worksheet'!A:B,2,0)),0)</f>
        <v>-100</v>
      </c>
      <c r="P4270" s="17">
        <f>VLOOKUP($K4270,[1]Budget!$V:$AE,8,0)*IF($C4270="1 - Revenues",1,IF(AND($C4270="5 - Transfers",MID($K4270,15,1)="4"),1,-1))</f>
        <v>-100</v>
      </c>
      <c r="Q4270" s="17">
        <f>VLOOKUP($K4270,[1]Budget!$V:$AE,10,0)*IF($C4270="1 - Revenues",1,IF(AND($C4270="5 - Transfers",MID(K4270,15,1)="4"),1,-1))</f>
        <v>0</v>
      </c>
      <c r="S4270" s="18" t="b">
        <f>IF(LEFT(C4270,1)="1",1,-1)*SUMIF([1]Budget!V:V,'Budget Worksheet for Pivot Tabl'!K4270,[1]Budget!AC:AC)=P4270</f>
        <v>1</v>
      </c>
    </row>
    <row r="4271" spans="1:19" x14ac:dyDescent="0.25">
      <c r="A4271" t="s">
        <v>71</v>
      </c>
      <c r="B4271" t="s">
        <v>72</v>
      </c>
      <c r="C4271" t="s">
        <v>9</v>
      </c>
      <c r="D4271" t="str">
        <f t="shared" si="66"/>
        <v>OUTFLOWS</v>
      </c>
      <c r="E4271" t="s">
        <v>116</v>
      </c>
      <c r="F4271" t="s">
        <v>117</v>
      </c>
      <c r="G4271" t="s">
        <v>1769</v>
      </c>
      <c r="H4271" t="s">
        <v>1770</v>
      </c>
      <c r="I4271" t="s">
        <v>1852</v>
      </c>
      <c r="J4271" t="s">
        <v>435</v>
      </c>
      <c r="K4271" t="s">
        <v>5444</v>
      </c>
      <c r="L4271" t="s">
        <v>1062</v>
      </c>
      <c r="M4271" s="17">
        <f>VLOOKUP($K4271,[1]Budget!$V:$AE,5,0)*IF($C4271="1 - Revenues",1,IF(AND($C4271="5 - Transfers",MID(I4271,15,1)="4"),1,-1))</f>
        <v>0</v>
      </c>
      <c r="N4271" s="17">
        <f>VLOOKUP($K4271,[1]Budget!$V:$AE,6,0)*IF($C4271="1 - Revenues",1,IF(AND($C4271="5 - Transfers",MID(J4271,15,1)="4"),1,-1))</f>
        <v>0</v>
      </c>
      <c r="O4271" s="17">
        <f>IFERROR(IF(RIGHT(LEFT(K4271,15),1)="4",VLOOKUP(K4271,'[1]Budget Worksheet'!A:B,2,0),-1*VLOOKUP(K4271,'[1]Budget Worksheet'!A:B,2,0)),0)</f>
        <v>-230</v>
      </c>
      <c r="P4271" s="17">
        <f>VLOOKUP($K4271,[1]Budget!$V:$AE,8,0)*IF($C4271="1 - Revenues",1,IF(AND($C4271="5 - Transfers",MID($K4271,15,1)="4"),1,-1))</f>
        <v>-230</v>
      </c>
      <c r="Q4271" s="17">
        <f>VLOOKUP($K4271,[1]Budget!$V:$AE,10,0)*IF($C4271="1 - Revenues",1,IF(AND($C4271="5 - Transfers",MID(K4271,15,1)="4"),1,-1))</f>
        <v>0</v>
      </c>
      <c r="S4271" s="18" t="b">
        <f>IF(LEFT(C4271,1)="1",1,-1)*SUMIF([1]Budget!V:V,'Budget Worksheet for Pivot Tabl'!K4271,[1]Budget!AC:AC)=P4271</f>
        <v>1</v>
      </c>
    </row>
    <row r="4272" spans="1:19" x14ac:dyDescent="0.25">
      <c r="A4272" t="s">
        <v>71</v>
      </c>
      <c r="B4272" t="s">
        <v>72</v>
      </c>
      <c r="C4272" t="s">
        <v>9</v>
      </c>
      <c r="D4272" t="str">
        <f t="shared" si="66"/>
        <v>OUTFLOWS</v>
      </c>
      <c r="E4272" t="s">
        <v>116</v>
      </c>
      <c r="F4272" t="s">
        <v>117</v>
      </c>
      <c r="G4272" t="s">
        <v>1769</v>
      </c>
      <c r="H4272" t="s">
        <v>1770</v>
      </c>
      <c r="I4272" t="s">
        <v>1852</v>
      </c>
      <c r="J4272" t="s">
        <v>435</v>
      </c>
      <c r="K4272" t="s">
        <v>5445</v>
      </c>
      <c r="L4272" t="s">
        <v>645</v>
      </c>
      <c r="M4272" s="17">
        <f>VLOOKUP($K4272,[1]Budget!$V:$AE,5,0)*IF($C4272="1 - Revenues",1,IF(AND($C4272="5 - Transfers",MID(I4272,15,1)="4"),1,-1))</f>
        <v>0</v>
      </c>
      <c r="N4272" s="17">
        <f>VLOOKUP($K4272,[1]Budget!$V:$AE,6,0)*IF($C4272="1 - Revenues",1,IF(AND($C4272="5 - Transfers",MID(J4272,15,1)="4"),1,-1))</f>
        <v>0</v>
      </c>
      <c r="O4272" s="17">
        <f>IFERROR(IF(RIGHT(LEFT(K4272,15),1)="4",VLOOKUP(K4272,'[1]Budget Worksheet'!A:B,2,0),-1*VLOOKUP(K4272,'[1]Budget Worksheet'!A:B,2,0)),0)</f>
        <v>-25200</v>
      </c>
      <c r="P4272" s="17">
        <f>VLOOKUP($K4272,[1]Budget!$V:$AE,8,0)*IF($C4272="1 - Revenues",1,IF(AND($C4272="5 - Transfers",MID($K4272,15,1)="4"),1,-1))</f>
        <v>-25000</v>
      </c>
      <c r="Q4272" s="17">
        <f>VLOOKUP($K4272,[1]Budget!$V:$AE,10,0)*IF($C4272="1 - Revenues",1,IF(AND($C4272="5 - Transfers",MID(K4272,15,1)="4"),1,-1))</f>
        <v>200</v>
      </c>
      <c r="S4272" s="18" t="b">
        <f>IF(LEFT(C4272,1)="1",1,-1)*SUMIF([1]Budget!V:V,'Budget Worksheet for Pivot Tabl'!K4272,[1]Budget!AC:AC)=P4272</f>
        <v>1</v>
      </c>
    </row>
    <row r="4273" spans="1:19" x14ac:dyDescent="0.25">
      <c r="A4273" t="s">
        <v>71</v>
      </c>
      <c r="B4273" t="s">
        <v>72</v>
      </c>
      <c r="C4273" t="s">
        <v>9</v>
      </c>
      <c r="D4273" t="str">
        <f t="shared" si="66"/>
        <v>OUTFLOWS</v>
      </c>
      <c r="E4273" t="s">
        <v>116</v>
      </c>
      <c r="F4273" t="s">
        <v>117</v>
      </c>
      <c r="G4273" t="s">
        <v>1769</v>
      </c>
      <c r="H4273" t="s">
        <v>1770</v>
      </c>
      <c r="I4273" t="s">
        <v>1852</v>
      </c>
      <c r="J4273" t="s">
        <v>435</v>
      </c>
      <c r="K4273" t="s">
        <v>5446</v>
      </c>
      <c r="L4273" t="s">
        <v>647</v>
      </c>
      <c r="M4273" s="17">
        <f>VLOOKUP($K4273,[1]Budget!$V:$AE,5,0)*IF($C4273="1 - Revenues",1,IF(AND($C4273="5 - Transfers",MID(I4273,15,1)="4"),1,-1))</f>
        <v>0</v>
      </c>
      <c r="N4273" s="17">
        <f>VLOOKUP($K4273,[1]Budget!$V:$AE,6,0)*IF($C4273="1 - Revenues",1,IF(AND($C4273="5 - Transfers",MID(J4273,15,1)="4"),1,-1))</f>
        <v>0</v>
      </c>
      <c r="O4273" s="17">
        <f>IFERROR(IF(RIGHT(LEFT(K4273,15),1)="4",VLOOKUP(K4273,'[1]Budget Worksheet'!A:B,2,0),-1*VLOOKUP(K4273,'[1]Budget Worksheet'!A:B,2,0)),0)</f>
        <v>-200</v>
      </c>
      <c r="P4273" s="17">
        <f>VLOOKUP($K4273,[1]Budget!$V:$AE,8,0)*IF($C4273="1 - Revenues",1,IF(AND($C4273="5 - Transfers",MID($K4273,15,1)="4"),1,-1))</f>
        <v>-200</v>
      </c>
      <c r="Q4273" s="17">
        <f>VLOOKUP($K4273,[1]Budget!$V:$AE,10,0)*IF($C4273="1 - Revenues",1,IF(AND($C4273="5 - Transfers",MID(K4273,15,1)="4"),1,-1))</f>
        <v>0</v>
      </c>
      <c r="S4273" s="18" t="b">
        <f>IF(LEFT(C4273,1)="1",1,-1)*SUMIF([1]Budget!V:V,'Budget Worksheet for Pivot Tabl'!K4273,[1]Budget!AC:AC)=P4273</f>
        <v>1</v>
      </c>
    </row>
    <row r="4274" spans="1:19" x14ac:dyDescent="0.25">
      <c r="A4274" t="s">
        <v>71</v>
      </c>
      <c r="B4274" t="s">
        <v>72</v>
      </c>
      <c r="C4274" t="s">
        <v>9</v>
      </c>
      <c r="D4274" t="str">
        <f t="shared" si="66"/>
        <v>OUTFLOWS</v>
      </c>
      <c r="E4274" t="s">
        <v>116</v>
      </c>
      <c r="F4274" t="s">
        <v>117</v>
      </c>
      <c r="G4274" t="s">
        <v>1769</v>
      </c>
      <c r="H4274" t="s">
        <v>1770</v>
      </c>
      <c r="I4274" t="s">
        <v>1852</v>
      </c>
      <c r="J4274" t="s">
        <v>435</v>
      </c>
      <c r="K4274" t="s">
        <v>5447</v>
      </c>
      <c r="L4274" t="s">
        <v>651</v>
      </c>
      <c r="M4274" s="17">
        <f>VLOOKUP($K4274,[1]Budget!$V:$AE,5,0)*IF($C4274="1 - Revenues",1,IF(AND($C4274="5 - Transfers",MID(I4274,15,1)="4"),1,-1))</f>
        <v>0</v>
      </c>
      <c r="N4274" s="17">
        <f>VLOOKUP($K4274,[1]Budget!$V:$AE,6,0)*IF($C4274="1 - Revenues",1,IF(AND($C4274="5 - Transfers",MID(J4274,15,1)="4"),1,-1))</f>
        <v>0</v>
      </c>
      <c r="O4274" s="17">
        <f>IFERROR(IF(RIGHT(LEFT(K4274,15),1)="4",VLOOKUP(K4274,'[1]Budget Worksheet'!A:B,2,0),-1*VLOOKUP(K4274,'[1]Budget Worksheet'!A:B,2,0)),0)</f>
        <v>-1000</v>
      </c>
      <c r="P4274" s="17">
        <f>VLOOKUP($K4274,[1]Budget!$V:$AE,8,0)*IF($C4274="1 - Revenues",1,IF(AND($C4274="5 - Transfers",MID($K4274,15,1)="4"),1,-1))</f>
        <v>-1000</v>
      </c>
      <c r="Q4274" s="17">
        <f>VLOOKUP($K4274,[1]Budget!$V:$AE,10,0)*IF($C4274="1 - Revenues",1,IF(AND($C4274="5 - Transfers",MID(K4274,15,1)="4"),1,-1))</f>
        <v>0</v>
      </c>
      <c r="S4274" s="18" t="b">
        <f>IF(LEFT(C4274,1)="1",1,-1)*SUMIF([1]Budget!V:V,'Budget Worksheet for Pivot Tabl'!K4274,[1]Budget!AC:AC)=P4274</f>
        <v>1</v>
      </c>
    </row>
    <row r="4275" spans="1:19" x14ac:dyDescent="0.25">
      <c r="A4275" t="s">
        <v>71</v>
      </c>
      <c r="B4275" t="s">
        <v>72</v>
      </c>
      <c r="C4275" t="s">
        <v>9</v>
      </c>
      <c r="D4275" t="str">
        <f t="shared" si="66"/>
        <v>OUTFLOWS</v>
      </c>
      <c r="E4275" t="s">
        <v>116</v>
      </c>
      <c r="F4275" t="s">
        <v>117</v>
      </c>
      <c r="G4275" t="s">
        <v>1769</v>
      </c>
      <c r="H4275" t="s">
        <v>1770</v>
      </c>
      <c r="I4275" t="s">
        <v>1852</v>
      </c>
      <c r="J4275" t="s">
        <v>435</v>
      </c>
      <c r="K4275" t="s">
        <v>5448</v>
      </c>
      <c r="L4275" t="s">
        <v>498</v>
      </c>
      <c r="M4275" s="17">
        <f>VLOOKUP($K4275,[1]Budget!$V:$AE,5,0)*IF($C4275="1 - Revenues",1,IF(AND($C4275="5 - Transfers",MID(I4275,15,1)="4"),1,-1))</f>
        <v>0</v>
      </c>
      <c r="N4275" s="17">
        <f>VLOOKUP($K4275,[1]Budget!$V:$AE,6,0)*IF($C4275="1 - Revenues",1,IF(AND($C4275="5 - Transfers",MID(J4275,15,1)="4"),1,-1))</f>
        <v>0</v>
      </c>
      <c r="O4275" s="17">
        <f>IFERROR(IF(RIGHT(LEFT(K4275,15),1)="4",VLOOKUP(K4275,'[1]Budget Worksheet'!A:B,2,0),-1*VLOOKUP(K4275,'[1]Budget Worksheet'!A:B,2,0)),0)</f>
        <v>-1600</v>
      </c>
      <c r="P4275" s="17">
        <f>VLOOKUP($K4275,[1]Budget!$V:$AE,8,0)*IF($C4275="1 - Revenues",1,IF(AND($C4275="5 - Transfers",MID($K4275,15,1)="4"),1,-1))</f>
        <v>-1600</v>
      </c>
      <c r="Q4275" s="17">
        <f>VLOOKUP($K4275,[1]Budget!$V:$AE,10,0)*IF($C4275="1 - Revenues",1,IF(AND($C4275="5 - Transfers",MID(K4275,15,1)="4"),1,-1))</f>
        <v>0</v>
      </c>
      <c r="S4275" s="18" t="b">
        <f>IF(LEFT(C4275,1)="1",1,-1)*SUMIF([1]Budget!V:V,'Budget Worksheet for Pivot Tabl'!K4275,[1]Budget!AC:AC)=P4275</f>
        <v>1</v>
      </c>
    </row>
    <row r="4276" spans="1:19" x14ac:dyDescent="0.25">
      <c r="A4276" t="s">
        <v>71</v>
      </c>
      <c r="B4276" t="s">
        <v>72</v>
      </c>
      <c r="C4276" t="s">
        <v>9</v>
      </c>
      <c r="D4276" t="str">
        <f t="shared" si="66"/>
        <v>OUTFLOWS</v>
      </c>
      <c r="E4276" t="s">
        <v>116</v>
      </c>
      <c r="F4276" t="s">
        <v>117</v>
      </c>
      <c r="G4276" t="s">
        <v>1769</v>
      </c>
      <c r="H4276" t="s">
        <v>1770</v>
      </c>
      <c r="I4276" t="s">
        <v>1852</v>
      </c>
      <c r="J4276" t="s">
        <v>435</v>
      </c>
      <c r="K4276" t="s">
        <v>5449</v>
      </c>
      <c r="L4276" t="s">
        <v>653</v>
      </c>
      <c r="M4276" s="17">
        <f>VLOOKUP($K4276,[1]Budget!$V:$AE,5,0)*IF($C4276="1 - Revenues",1,IF(AND($C4276="5 - Transfers",MID(I4276,15,1)="4"),1,-1))</f>
        <v>0</v>
      </c>
      <c r="N4276" s="17">
        <f>VLOOKUP($K4276,[1]Budget!$V:$AE,6,0)*IF($C4276="1 - Revenues",1,IF(AND($C4276="5 - Transfers",MID(J4276,15,1)="4"),1,-1))</f>
        <v>0</v>
      </c>
      <c r="O4276" s="17">
        <f>IFERROR(IF(RIGHT(LEFT(K4276,15),1)="4",VLOOKUP(K4276,'[1]Budget Worksheet'!A:B,2,0),-1*VLOOKUP(K4276,'[1]Budget Worksheet'!A:B,2,0)),0)</f>
        <v>-225</v>
      </c>
      <c r="P4276" s="17">
        <f>VLOOKUP($K4276,[1]Budget!$V:$AE,8,0)*IF($C4276="1 - Revenues",1,IF(AND($C4276="5 - Transfers",MID($K4276,15,1)="4"),1,-1))</f>
        <v>-225</v>
      </c>
      <c r="Q4276" s="17">
        <f>VLOOKUP($K4276,[1]Budget!$V:$AE,10,0)*IF($C4276="1 - Revenues",1,IF(AND($C4276="5 - Transfers",MID(K4276,15,1)="4"),1,-1))</f>
        <v>0</v>
      </c>
      <c r="S4276" s="18" t="b">
        <f>IF(LEFT(C4276,1)="1",1,-1)*SUMIF([1]Budget!V:V,'Budget Worksheet for Pivot Tabl'!K4276,[1]Budget!AC:AC)=P4276</f>
        <v>1</v>
      </c>
    </row>
    <row r="4277" spans="1:19" x14ac:dyDescent="0.25">
      <c r="A4277" t="s">
        <v>71</v>
      </c>
      <c r="B4277" t="s">
        <v>72</v>
      </c>
      <c r="C4277" t="s">
        <v>9</v>
      </c>
      <c r="D4277" t="str">
        <f t="shared" si="66"/>
        <v>OUTFLOWS</v>
      </c>
      <c r="E4277" t="s">
        <v>116</v>
      </c>
      <c r="F4277" t="s">
        <v>117</v>
      </c>
      <c r="G4277" t="s">
        <v>1769</v>
      </c>
      <c r="H4277" t="s">
        <v>1770</v>
      </c>
      <c r="I4277" t="s">
        <v>1852</v>
      </c>
      <c r="J4277" t="s">
        <v>435</v>
      </c>
      <c r="K4277" t="s">
        <v>5450</v>
      </c>
      <c r="L4277" t="s">
        <v>674</v>
      </c>
      <c r="M4277" s="17">
        <f>VLOOKUP($K4277,[1]Budget!$V:$AE,5,0)*IF($C4277="1 - Revenues",1,IF(AND($C4277="5 - Transfers",MID(I4277,15,1)="4"),1,-1))</f>
        <v>0</v>
      </c>
      <c r="N4277" s="17">
        <f>VLOOKUP($K4277,[1]Budget!$V:$AE,6,0)*IF($C4277="1 - Revenues",1,IF(AND($C4277="5 - Transfers",MID(J4277,15,1)="4"),1,-1))</f>
        <v>0</v>
      </c>
      <c r="O4277" s="17">
        <f>IFERROR(IF(RIGHT(LEFT(K4277,15),1)="4",VLOOKUP(K4277,'[1]Budget Worksheet'!A:B,2,0),-1*VLOOKUP(K4277,'[1]Budget Worksheet'!A:B,2,0)),0)</f>
        <v>-125000</v>
      </c>
      <c r="P4277" s="17">
        <f>VLOOKUP($K4277,[1]Budget!$V:$AE,8,0)*IF($C4277="1 - Revenues",1,IF(AND($C4277="5 - Transfers",MID($K4277,15,1)="4"),1,-1))</f>
        <v>-125000</v>
      </c>
      <c r="Q4277" s="17">
        <f>VLOOKUP($K4277,[1]Budget!$V:$AE,10,0)*IF($C4277="1 - Revenues",1,IF(AND($C4277="5 - Transfers",MID(K4277,15,1)="4"),1,-1))</f>
        <v>0</v>
      </c>
      <c r="S4277" s="18" t="b">
        <f>IF(LEFT(C4277,1)="1",1,-1)*SUMIF([1]Budget!V:V,'Budget Worksheet for Pivot Tabl'!K4277,[1]Budget!AC:AC)=P4277</f>
        <v>1</v>
      </c>
    </row>
    <row r="4278" spans="1:19" x14ac:dyDescent="0.25">
      <c r="A4278" t="s">
        <v>71</v>
      </c>
      <c r="B4278" t="s">
        <v>72</v>
      </c>
      <c r="C4278" t="s">
        <v>9</v>
      </c>
      <c r="D4278" t="str">
        <f t="shared" si="66"/>
        <v>OUTFLOWS</v>
      </c>
      <c r="E4278" t="s">
        <v>116</v>
      </c>
      <c r="F4278" t="s">
        <v>117</v>
      </c>
      <c r="G4278" t="s">
        <v>1769</v>
      </c>
      <c r="H4278" t="s">
        <v>1770</v>
      </c>
      <c r="I4278" t="s">
        <v>1852</v>
      </c>
      <c r="J4278" t="s">
        <v>435</v>
      </c>
      <c r="K4278" t="s">
        <v>5451</v>
      </c>
      <c r="L4278" t="s">
        <v>482</v>
      </c>
      <c r="M4278" s="17">
        <f>VLOOKUP($K4278,[1]Budget!$V:$AE,5,0)*IF($C4278="1 - Revenues",1,IF(AND($C4278="5 - Transfers",MID(I4278,15,1)="4"),1,-1))</f>
        <v>0</v>
      </c>
      <c r="N4278" s="17">
        <f>VLOOKUP($K4278,[1]Budget!$V:$AE,6,0)*IF($C4278="1 - Revenues",1,IF(AND($C4278="5 - Transfers",MID(J4278,15,1)="4"),1,-1))</f>
        <v>0</v>
      </c>
      <c r="O4278" s="17">
        <f>IFERROR(IF(RIGHT(LEFT(K4278,15),1)="4",VLOOKUP(K4278,'[1]Budget Worksheet'!A:B,2,0),-1*VLOOKUP(K4278,'[1]Budget Worksheet'!A:B,2,0)),0)</f>
        <v>-85000</v>
      </c>
      <c r="P4278" s="17">
        <f>VLOOKUP($K4278,[1]Budget!$V:$AE,8,0)*IF($C4278="1 - Revenues",1,IF(AND($C4278="5 - Transfers",MID($K4278,15,1)="4"),1,-1))</f>
        <v>-99000</v>
      </c>
      <c r="Q4278" s="17">
        <f>VLOOKUP($K4278,[1]Budget!$V:$AE,10,0)*IF($C4278="1 - Revenues",1,IF(AND($C4278="5 - Transfers",MID(K4278,15,1)="4"),1,-1))</f>
        <v>-14000</v>
      </c>
      <c r="S4278" s="18" t="b">
        <f>IF(LEFT(C4278,1)="1",1,-1)*SUMIF([1]Budget!V:V,'Budget Worksheet for Pivot Tabl'!K4278,[1]Budget!AC:AC)=P4278</f>
        <v>1</v>
      </c>
    </row>
    <row r="4279" spans="1:19" x14ac:dyDescent="0.25">
      <c r="A4279" t="s">
        <v>71</v>
      </c>
      <c r="B4279" t="s">
        <v>72</v>
      </c>
      <c r="C4279" t="s">
        <v>9</v>
      </c>
      <c r="D4279" t="str">
        <f t="shared" si="66"/>
        <v>OUTFLOWS</v>
      </c>
      <c r="E4279" t="s">
        <v>116</v>
      </c>
      <c r="F4279" t="s">
        <v>117</v>
      </c>
      <c r="G4279" t="s">
        <v>1769</v>
      </c>
      <c r="H4279" t="s">
        <v>1770</v>
      </c>
      <c r="I4279" t="s">
        <v>1852</v>
      </c>
      <c r="J4279" t="s">
        <v>435</v>
      </c>
      <c r="K4279" t="s">
        <v>5452</v>
      </c>
      <c r="L4279" t="s">
        <v>633</v>
      </c>
      <c r="M4279" s="17">
        <f>VLOOKUP($K4279,[1]Budget!$V:$AE,5,0)*IF($C4279="1 - Revenues",1,IF(AND($C4279="5 - Transfers",MID(I4279,15,1)="4"),1,-1))</f>
        <v>0</v>
      </c>
      <c r="N4279" s="17">
        <f>VLOOKUP($K4279,[1]Budget!$V:$AE,6,0)*IF($C4279="1 - Revenues",1,IF(AND($C4279="5 - Transfers",MID(J4279,15,1)="4"),1,-1))</f>
        <v>0</v>
      </c>
      <c r="O4279" s="17">
        <f>IFERROR(IF(RIGHT(LEFT(K4279,15),1)="4",VLOOKUP(K4279,'[1]Budget Worksheet'!A:B,2,0),-1*VLOOKUP(K4279,'[1]Budget Worksheet'!A:B,2,0)),0)</f>
        <v>-3000</v>
      </c>
      <c r="P4279" s="17">
        <f>VLOOKUP($K4279,[1]Budget!$V:$AE,8,0)*IF($C4279="1 - Revenues",1,IF(AND($C4279="5 - Transfers",MID($K4279,15,1)="4"),1,-1))</f>
        <v>-3000</v>
      </c>
      <c r="Q4279" s="17">
        <f>VLOOKUP($K4279,[1]Budget!$V:$AE,10,0)*IF($C4279="1 - Revenues",1,IF(AND($C4279="5 - Transfers",MID(K4279,15,1)="4"),1,-1))</f>
        <v>0</v>
      </c>
      <c r="S4279" s="18" t="b">
        <f>IF(LEFT(C4279,1)="1",1,-1)*SUMIF([1]Budget!V:V,'Budget Worksheet for Pivot Tabl'!K4279,[1]Budget!AC:AC)=P4279</f>
        <v>1</v>
      </c>
    </row>
    <row r="4280" spans="1:19" x14ac:dyDescent="0.25">
      <c r="A4280" t="s">
        <v>71</v>
      </c>
      <c r="B4280" t="s">
        <v>72</v>
      </c>
      <c r="C4280" t="s">
        <v>9</v>
      </c>
      <c r="D4280" t="str">
        <f t="shared" si="66"/>
        <v>OUTFLOWS</v>
      </c>
      <c r="E4280" t="s">
        <v>116</v>
      </c>
      <c r="F4280" t="s">
        <v>117</v>
      </c>
      <c r="G4280" t="s">
        <v>1769</v>
      </c>
      <c r="H4280" t="s">
        <v>1770</v>
      </c>
      <c r="I4280" t="s">
        <v>1852</v>
      </c>
      <c r="J4280" t="s">
        <v>435</v>
      </c>
      <c r="K4280" t="s">
        <v>5453</v>
      </c>
      <c r="L4280" t="s">
        <v>640</v>
      </c>
      <c r="M4280" s="17">
        <f>VLOOKUP($K4280,[1]Budget!$V:$AE,5,0)*IF($C4280="1 - Revenues",1,IF(AND($C4280="5 - Transfers",MID(I4280,15,1)="4"),1,-1))</f>
        <v>0</v>
      </c>
      <c r="N4280" s="17">
        <f>VLOOKUP($K4280,[1]Budget!$V:$AE,6,0)*IF($C4280="1 - Revenues",1,IF(AND($C4280="5 - Transfers",MID(J4280,15,1)="4"),1,-1))</f>
        <v>0</v>
      </c>
      <c r="O4280" s="17">
        <f>IFERROR(IF(RIGHT(LEFT(K4280,15),1)="4",VLOOKUP(K4280,'[1]Budget Worksheet'!A:B,2,0),-1*VLOOKUP(K4280,'[1]Budget Worksheet'!A:B,2,0)),0)</f>
        <v>-11900</v>
      </c>
      <c r="P4280" s="17">
        <f>VLOOKUP($K4280,[1]Budget!$V:$AE,8,0)*IF($C4280="1 - Revenues",1,IF(AND($C4280="5 - Transfers",MID($K4280,15,1)="4"),1,-1))</f>
        <v>-11900</v>
      </c>
      <c r="Q4280" s="17">
        <f>VLOOKUP($K4280,[1]Budget!$V:$AE,10,0)*IF($C4280="1 - Revenues",1,IF(AND($C4280="5 - Transfers",MID(K4280,15,1)="4"),1,-1))</f>
        <v>0</v>
      </c>
      <c r="S4280" s="18" t="b">
        <f>IF(LEFT(C4280,1)="1",1,-1)*SUMIF([1]Budget!V:V,'Budget Worksheet for Pivot Tabl'!K4280,[1]Budget!AC:AC)=P4280</f>
        <v>1</v>
      </c>
    </row>
    <row r="4281" spans="1:19" x14ac:dyDescent="0.25">
      <c r="A4281" t="s">
        <v>71</v>
      </c>
      <c r="B4281" t="s">
        <v>72</v>
      </c>
      <c r="C4281" t="s">
        <v>9</v>
      </c>
      <c r="D4281" t="str">
        <f t="shared" si="66"/>
        <v>OUTFLOWS</v>
      </c>
      <c r="E4281" t="s">
        <v>116</v>
      </c>
      <c r="F4281" t="s">
        <v>117</v>
      </c>
      <c r="G4281" t="s">
        <v>1769</v>
      </c>
      <c r="H4281" t="s">
        <v>1770</v>
      </c>
      <c r="I4281" t="s">
        <v>1852</v>
      </c>
      <c r="J4281" t="s">
        <v>435</v>
      </c>
      <c r="K4281" t="s">
        <v>5454</v>
      </c>
      <c r="L4281" t="s">
        <v>5402</v>
      </c>
      <c r="M4281" s="17">
        <f>VLOOKUP($K4281,[1]Budget!$V:$AE,5,0)*IF($C4281="1 - Revenues",1,IF(AND($C4281="5 - Transfers",MID(I4281,15,1)="4"),1,-1))</f>
        <v>0</v>
      </c>
      <c r="N4281" s="17">
        <f>VLOOKUP($K4281,[1]Budget!$V:$AE,6,0)*IF($C4281="1 - Revenues",1,IF(AND($C4281="5 - Transfers",MID(J4281,15,1)="4"),1,-1))</f>
        <v>0</v>
      </c>
      <c r="O4281" s="17">
        <f>IFERROR(IF(RIGHT(LEFT(K4281,15),1)="4",VLOOKUP(K4281,'[1]Budget Worksheet'!A:B,2,0),-1*VLOOKUP(K4281,'[1]Budget Worksheet'!A:B,2,0)),0)</f>
        <v>-36000</v>
      </c>
      <c r="P4281" s="17">
        <f>VLOOKUP($K4281,[1]Budget!$V:$AE,8,0)*IF($C4281="1 - Revenues",1,IF(AND($C4281="5 - Transfers",MID($K4281,15,1)="4"),1,-1))</f>
        <v>-36000</v>
      </c>
      <c r="Q4281" s="17">
        <f>VLOOKUP($K4281,[1]Budget!$V:$AE,10,0)*IF($C4281="1 - Revenues",1,IF(AND($C4281="5 - Transfers",MID(K4281,15,1)="4"),1,-1))</f>
        <v>0</v>
      </c>
      <c r="S4281" s="18" t="b">
        <f>IF(LEFT(C4281,1)="1",1,-1)*SUMIF([1]Budget!V:V,'Budget Worksheet for Pivot Tabl'!K4281,[1]Budget!AC:AC)=P4281</f>
        <v>1</v>
      </c>
    </row>
    <row r="4282" spans="1:19" x14ac:dyDescent="0.25">
      <c r="A4282" t="s">
        <v>71</v>
      </c>
      <c r="B4282" t="s">
        <v>72</v>
      </c>
      <c r="C4282" t="s">
        <v>9</v>
      </c>
      <c r="D4282" t="str">
        <f t="shared" si="66"/>
        <v>OUTFLOWS</v>
      </c>
      <c r="E4282" t="s">
        <v>116</v>
      </c>
      <c r="F4282" t="s">
        <v>117</v>
      </c>
      <c r="G4282" t="s">
        <v>1769</v>
      </c>
      <c r="H4282" t="s">
        <v>1770</v>
      </c>
      <c r="I4282" t="s">
        <v>1852</v>
      </c>
      <c r="J4282" t="s">
        <v>435</v>
      </c>
      <c r="K4282" t="s">
        <v>5455</v>
      </c>
      <c r="L4282" t="s">
        <v>5404</v>
      </c>
      <c r="M4282" s="17">
        <f>VLOOKUP($K4282,[1]Budget!$V:$AE,5,0)*IF($C4282="1 - Revenues",1,IF(AND($C4282="5 - Transfers",MID(I4282,15,1)="4"),1,-1))</f>
        <v>0</v>
      </c>
      <c r="N4282" s="17">
        <f>VLOOKUP($K4282,[1]Budget!$V:$AE,6,0)*IF($C4282="1 - Revenues",1,IF(AND($C4282="5 - Transfers",MID(J4282,15,1)="4"),1,-1))</f>
        <v>0</v>
      </c>
      <c r="O4282" s="17">
        <f>IFERROR(IF(RIGHT(LEFT(K4282,15),1)="4",VLOOKUP(K4282,'[1]Budget Worksheet'!A:B,2,0),-1*VLOOKUP(K4282,'[1]Budget Worksheet'!A:B,2,0)),0)</f>
        <v>-35000</v>
      </c>
      <c r="P4282" s="17">
        <f>VLOOKUP($K4282,[1]Budget!$V:$AE,8,0)*IF($C4282="1 - Revenues",1,IF(AND($C4282="5 - Transfers",MID($K4282,15,1)="4"),1,-1))</f>
        <v>-35000</v>
      </c>
      <c r="Q4282" s="17">
        <f>VLOOKUP($K4282,[1]Budget!$V:$AE,10,0)*IF($C4282="1 - Revenues",1,IF(AND($C4282="5 - Transfers",MID(K4282,15,1)="4"),1,-1))</f>
        <v>0</v>
      </c>
      <c r="S4282" s="18" t="b">
        <f>IF(LEFT(C4282,1)="1",1,-1)*SUMIF([1]Budget!V:V,'Budget Worksheet for Pivot Tabl'!K4282,[1]Budget!AC:AC)=P4282</f>
        <v>1</v>
      </c>
    </row>
    <row r="4283" spans="1:19" x14ac:dyDescent="0.25">
      <c r="A4283" t="s">
        <v>71</v>
      </c>
      <c r="B4283" t="s">
        <v>72</v>
      </c>
      <c r="C4283" t="s">
        <v>9</v>
      </c>
      <c r="D4283" t="str">
        <f t="shared" si="66"/>
        <v>OUTFLOWS</v>
      </c>
      <c r="E4283" t="s">
        <v>116</v>
      </c>
      <c r="F4283" t="s">
        <v>117</v>
      </c>
      <c r="G4283" t="s">
        <v>1769</v>
      </c>
      <c r="H4283" t="s">
        <v>1770</v>
      </c>
      <c r="I4283" t="s">
        <v>1852</v>
      </c>
      <c r="J4283" t="s">
        <v>435</v>
      </c>
      <c r="K4283" t="s">
        <v>5456</v>
      </c>
      <c r="L4283" t="s">
        <v>5406</v>
      </c>
      <c r="M4283" s="17">
        <f>VLOOKUP($K4283,[1]Budget!$V:$AE,5,0)*IF($C4283="1 - Revenues",1,IF(AND($C4283="5 - Transfers",MID(I4283,15,1)="4"),1,-1))</f>
        <v>0</v>
      </c>
      <c r="N4283" s="17">
        <f>VLOOKUP($K4283,[1]Budget!$V:$AE,6,0)*IF($C4283="1 - Revenues",1,IF(AND($C4283="5 - Transfers",MID(J4283,15,1)="4"),1,-1))</f>
        <v>0</v>
      </c>
      <c r="O4283" s="17">
        <f>IFERROR(IF(RIGHT(LEFT(K4283,15),1)="4",VLOOKUP(K4283,'[1]Budget Worksheet'!A:B,2,0),-1*VLOOKUP(K4283,'[1]Budget Worksheet'!A:B,2,0)),0)</f>
        <v>-5900</v>
      </c>
      <c r="P4283" s="17">
        <f>VLOOKUP($K4283,[1]Budget!$V:$AE,8,0)*IF($C4283="1 - Revenues",1,IF(AND($C4283="5 - Transfers",MID($K4283,15,1)="4"),1,-1))</f>
        <v>-5900</v>
      </c>
      <c r="Q4283" s="17">
        <f>VLOOKUP($K4283,[1]Budget!$V:$AE,10,0)*IF($C4283="1 - Revenues",1,IF(AND($C4283="5 - Transfers",MID(K4283,15,1)="4"),1,-1))</f>
        <v>0</v>
      </c>
      <c r="S4283" s="18" t="b">
        <f>IF(LEFT(C4283,1)="1",1,-1)*SUMIF([1]Budget!V:V,'Budget Worksheet for Pivot Tabl'!K4283,[1]Budget!AC:AC)=P4283</f>
        <v>1</v>
      </c>
    </row>
    <row r="4284" spans="1:19" x14ac:dyDescent="0.25">
      <c r="A4284" t="s">
        <v>71</v>
      </c>
      <c r="B4284" t="s">
        <v>72</v>
      </c>
      <c r="C4284" t="s">
        <v>9</v>
      </c>
      <c r="D4284" t="str">
        <f t="shared" si="66"/>
        <v>OUTFLOWS</v>
      </c>
      <c r="E4284" t="s">
        <v>116</v>
      </c>
      <c r="F4284" t="s">
        <v>117</v>
      </c>
      <c r="G4284" t="s">
        <v>1769</v>
      </c>
      <c r="H4284" t="s">
        <v>1770</v>
      </c>
      <c r="I4284" t="s">
        <v>1852</v>
      </c>
      <c r="J4284" t="s">
        <v>435</v>
      </c>
      <c r="K4284" t="s">
        <v>5457</v>
      </c>
      <c r="L4284" t="s">
        <v>5408</v>
      </c>
      <c r="M4284" s="17">
        <f>VLOOKUP($K4284,[1]Budget!$V:$AE,5,0)*IF($C4284="1 - Revenues",1,IF(AND($C4284="5 - Transfers",MID(I4284,15,1)="4"),1,-1))</f>
        <v>0</v>
      </c>
      <c r="N4284" s="17">
        <f>VLOOKUP($K4284,[1]Budget!$V:$AE,6,0)*IF($C4284="1 - Revenues",1,IF(AND($C4284="5 - Transfers",MID(J4284,15,1)="4"),1,-1))</f>
        <v>0</v>
      </c>
      <c r="O4284" s="17">
        <f>IFERROR(IF(RIGHT(LEFT(K4284,15),1)="4",VLOOKUP(K4284,'[1]Budget Worksheet'!A:B,2,0),-1*VLOOKUP(K4284,'[1]Budget Worksheet'!A:B,2,0)),0)</f>
        <v>-8000</v>
      </c>
      <c r="P4284" s="17">
        <f>VLOOKUP($K4284,[1]Budget!$V:$AE,8,0)*IF($C4284="1 - Revenues",1,IF(AND($C4284="5 - Transfers",MID($K4284,15,1)="4"),1,-1))</f>
        <v>-8000</v>
      </c>
      <c r="Q4284" s="17">
        <f>VLOOKUP($K4284,[1]Budget!$V:$AE,10,0)*IF($C4284="1 - Revenues",1,IF(AND($C4284="5 - Transfers",MID(K4284,15,1)="4"),1,-1))</f>
        <v>0</v>
      </c>
      <c r="S4284" s="18" t="b">
        <f>IF(LEFT(C4284,1)="1",1,-1)*SUMIF([1]Budget!V:V,'Budget Worksheet for Pivot Tabl'!K4284,[1]Budget!AC:AC)=P4284</f>
        <v>1</v>
      </c>
    </row>
    <row r="4285" spans="1:19" x14ac:dyDescent="0.25">
      <c r="A4285" t="s">
        <v>71</v>
      </c>
      <c r="B4285" t="s">
        <v>72</v>
      </c>
      <c r="C4285" t="s">
        <v>9</v>
      </c>
      <c r="D4285" t="str">
        <f t="shared" si="66"/>
        <v>OUTFLOWS</v>
      </c>
      <c r="E4285" t="s">
        <v>116</v>
      </c>
      <c r="F4285" t="s">
        <v>117</v>
      </c>
      <c r="G4285" t="s">
        <v>1769</v>
      </c>
      <c r="H4285" t="s">
        <v>1770</v>
      </c>
      <c r="I4285" t="s">
        <v>1852</v>
      </c>
      <c r="J4285" t="s">
        <v>435</v>
      </c>
      <c r="K4285" t="s">
        <v>5458</v>
      </c>
      <c r="L4285" t="s">
        <v>5410</v>
      </c>
      <c r="M4285" s="17">
        <f>VLOOKUP($K4285,[1]Budget!$V:$AE,5,0)*IF($C4285="1 - Revenues",1,IF(AND($C4285="5 - Transfers",MID(I4285,15,1)="4"),1,-1))</f>
        <v>0</v>
      </c>
      <c r="N4285" s="17">
        <f>VLOOKUP($K4285,[1]Budget!$V:$AE,6,0)*IF($C4285="1 - Revenues",1,IF(AND($C4285="5 - Transfers",MID(J4285,15,1)="4"),1,-1))</f>
        <v>0</v>
      </c>
      <c r="O4285" s="17">
        <f>IFERROR(IF(RIGHT(LEFT(K4285,15),1)="4",VLOOKUP(K4285,'[1]Budget Worksheet'!A:B,2,0),-1*VLOOKUP(K4285,'[1]Budget Worksheet'!A:B,2,0)),0)</f>
        <v>0</v>
      </c>
      <c r="P4285" s="17">
        <f>VLOOKUP($K4285,[1]Budget!$V:$AE,8,0)*IF($C4285="1 - Revenues",1,IF(AND($C4285="5 - Transfers",MID($K4285,15,1)="4"),1,-1))</f>
        <v>0</v>
      </c>
      <c r="Q4285" s="17">
        <f>VLOOKUP($K4285,[1]Budget!$V:$AE,10,0)*IF($C4285="1 - Revenues",1,IF(AND($C4285="5 - Transfers",MID(K4285,15,1)="4"),1,-1))</f>
        <v>0</v>
      </c>
      <c r="S4285" s="18" t="b">
        <f>IF(LEFT(C4285,1)="1",1,-1)*SUMIF([1]Budget!V:V,'Budget Worksheet for Pivot Tabl'!K4285,[1]Budget!AC:AC)=P4285</f>
        <v>1</v>
      </c>
    </row>
    <row r="4286" spans="1:19" x14ac:dyDescent="0.25">
      <c r="A4286" t="s">
        <v>71</v>
      </c>
      <c r="B4286" t="s">
        <v>72</v>
      </c>
      <c r="C4286" t="s">
        <v>9</v>
      </c>
      <c r="D4286" t="str">
        <f t="shared" si="66"/>
        <v>OUTFLOWS</v>
      </c>
      <c r="E4286" t="s">
        <v>116</v>
      </c>
      <c r="F4286" t="s">
        <v>117</v>
      </c>
      <c r="G4286" t="s">
        <v>1769</v>
      </c>
      <c r="H4286" t="s">
        <v>1770</v>
      </c>
      <c r="I4286" t="s">
        <v>1852</v>
      </c>
      <c r="J4286" t="s">
        <v>435</v>
      </c>
      <c r="K4286" t="s">
        <v>5459</v>
      </c>
      <c r="L4286" t="s">
        <v>490</v>
      </c>
      <c r="M4286" s="17">
        <f>VLOOKUP($K4286,[1]Budget!$V:$AE,5,0)*IF($C4286="1 - Revenues",1,IF(AND($C4286="5 - Transfers",MID(I4286,15,1)="4"),1,-1))</f>
        <v>0</v>
      </c>
      <c r="N4286" s="17">
        <f>VLOOKUP($K4286,[1]Budget!$V:$AE,6,0)*IF($C4286="1 - Revenues",1,IF(AND($C4286="5 - Transfers",MID(J4286,15,1)="4"),1,-1))</f>
        <v>0</v>
      </c>
      <c r="O4286" s="17">
        <f>IFERROR(IF(RIGHT(LEFT(K4286,15),1)="4",VLOOKUP(K4286,'[1]Budget Worksheet'!A:B,2,0),-1*VLOOKUP(K4286,'[1]Budget Worksheet'!A:B,2,0)),0)</f>
        <v>-1000</v>
      </c>
      <c r="P4286" s="17">
        <f>VLOOKUP($K4286,[1]Budget!$V:$AE,8,0)*IF($C4286="1 - Revenues",1,IF(AND($C4286="5 - Transfers",MID($K4286,15,1)="4"),1,-1))</f>
        <v>-1000</v>
      </c>
      <c r="Q4286" s="17">
        <f>VLOOKUP($K4286,[1]Budget!$V:$AE,10,0)*IF($C4286="1 - Revenues",1,IF(AND($C4286="5 - Transfers",MID(K4286,15,1)="4"),1,-1))</f>
        <v>0</v>
      </c>
      <c r="S4286" s="18" t="b">
        <f>IF(LEFT(C4286,1)="1",1,-1)*SUMIF([1]Budget!V:V,'Budget Worksheet for Pivot Tabl'!K4286,[1]Budget!AC:AC)=P4286</f>
        <v>1</v>
      </c>
    </row>
    <row r="4287" spans="1:19" x14ac:dyDescent="0.25">
      <c r="A4287" t="s">
        <v>71</v>
      </c>
      <c r="B4287" t="s">
        <v>72</v>
      </c>
      <c r="C4287" t="s">
        <v>9</v>
      </c>
      <c r="D4287" t="str">
        <f t="shared" si="66"/>
        <v>OUTFLOWS</v>
      </c>
      <c r="E4287" t="s">
        <v>116</v>
      </c>
      <c r="F4287" t="s">
        <v>117</v>
      </c>
      <c r="G4287" t="s">
        <v>1769</v>
      </c>
      <c r="H4287" t="s">
        <v>1770</v>
      </c>
      <c r="I4287" t="s">
        <v>1852</v>
      </c>
      <c r="J4287" t="s">
        <v>435</v>
      </c>
      <c r="K4287" t="s">
        <v>5460</v>
      </c>
      <c r="L4287" t="s">
        <v>1220</v>
      </c>
      <c r="M4287" s="17">
        <f>VLOOKUP($K4287,[1]Budget!$V:$AE,5,0)*IF($C4287="1 - Revenues",1,IF(AND($C4287="5 - Transfers",MID(I4287,15,1)="4"),1,-1))</f>
        <v>0</v>
      </c>
      <c r="N4287" s="17">
        <f>VLOOKUP($K4287,[1]Budget!$V:$AE,6,0)*IF($C4287="1 - Revenues",1,IF(AND($C4287="5 - Transfers",MID(J4287,15,1)="4"),1,-1))</f>
        <v>0</v>
      </c>
      <c r="O4287" s="17">
        <f>IFERROR(IF(RIGHT(LEFT(K4287,15),1)="4",VLOOKUP(K4287,'[1]Budget Worksheet'!A:B,2,0),-1*VLOOKUP(K4287,'[1]Budget Worksheet'!A:B,2,0)),0)</f>
        <v>-2900</v>
      </c>
      <c r="P4287" s="17">
        <f>VLOOKUP($K4287,[1]Budget!$V:$AE,8,0)*IF($C4287="1 - Revenues",1,IF(AND($C4287="5 - Transfers",MID($K4287,15,1)="4"),1,-1))</f>
        <v>-2900</v>
      </c>
      <c r="Q4287" s="17">
        <f>VLOOKUP($K4287,[1]Budget!$V:$AE,10,0)*IF($C4287="1 - Revenues",1,IF(AND($C4287="5 - Transfers",MID(K4287,15,1)="4"),1,-1))</f>
        <v>0</v>
      </c>
      <c r="S4287" s="18" t="b">
        <f>IF(LEFT(C4287,1)="1",1,-1)*SUMIF([1]Budget!V:V,'Budget Worksheet for Pivot Tabl'!K4287,[1]Budget!AC:AC)=P4287</f>
        <v>1</v>
      </c>
    </row>
    <row r="4288" spans="1:19" x14ac:dyDescent="0.25">
      <c r="A4288" t="s">
        <v>71</v>
      </c>
      <c r="B4288" t="s">
        <v>72</v>
      </c>
      <c r="C4288" t="s">
        <v>9</v>
      </c>
      <c r="D4288" t="str">
        <f t="shared" si="66"/>
        <v>OUTFLOWS</v>
      </c>
      <c r="E4288" t="s">
        <v>116</v>
      </c>
      <c r="F4288" t="s">
        <v>117</v>
      </c>
      <c r="G4288" t="s">
        <v>1769</v>
      </c>
      <c r="H4288" t="s">
        <v>1770</v>
      </c>
      <c r="I4288" t="s">
        <v>1852</v>
      </c>
      <c r="J4288" t="s">
        <v>435</v>
      </c>
      <c r="K4288" t="s">
        <v>5461</v>
      </c>
      <c r="L4288" t="s">
        <v>1395</v>
      </c>
      <c r="M4288" s="17">
        <f>VLOOKUP($K4288,[1]Budget!$V:$AE,5,0)*IF($C4288="1 - Revenues",1,IF(AND($C4288="5 - Transfers",MID(I4288,15,1)="4"),1,-1))</f>
        <v>0</v>
      </c>
      <c r="N4288" s="17">
        <f>VLOOKUP($K4288,[1]Budget!$V:$AE,6,0)*IF($C4288="1 - Revenues",1,IF(AND($C4288="5 - Transfers",MID(J4288,15,1)="4"),1,-1))</f>
        <v>0</v>
      </c>
      <c r="O4288" s="17">
        <f>IFERROR(IF(RIGHT(LEFT(K4288,15),1)="4",VLOOKUP(K4288,'[1]Budget Worksheet'!A:B,2,0),-1*VLOOKUP(K4288,'[1]Budget Worksheet'!A:B,2,0)),0)</f>
        <v>-4700</v>
      </c>
      <c r="P4288" s="17">
        <f>VLOOKUP($K4288,[1]Budget!$V:$AE,8,0)*IF($C4288="1 - Revenues",1,IF(AND($C4288="5 - Transfers",MID($K4288,15,1)="4"),1,-1))</f>
        <v>-4700</v>
      </c>
      <c r="Q4288" s="17">
        <f>VLOOKUP($K4288,[1]Budget!$V:$AE,10,0)*IF($C4288="1 - Revenues",1,IF(AND($C4288="5 - Transfers",MID(K4288,15,1)="4"),1,-1))</f>
        <v>0</v>
      </c>
      <c r="S4288" s="18" t="b">
        <f>IF(LEFT(C4288,1)="1",1,-1)*SUMIF([1]Budget!V:V,'Budget Worksheet for Pivot Tabl'!K4288,[1]Budget!AC:AC)=P4288</f>
        <v>1</v>
      </c>
    </row>
    <row r="4289" spans="1:19" x14ac:dyDescent="0.25">
      <c r="A4289" t="s">
        <v>71</v>
      </c>
      <c r="B4289" t="s">
        <v>72</v>
      </c>
      <c r="C4289" t="s">
        <v>9</v>
      </c>
      <c r="D4289" t="str">
        <f t="shared" si="66"/>
        <v>OUTFLOWS</v>
      </c>
      <c r="E4289" t="s">
        <v>116</v>
      </c>
      <c r="F4289" t="s">
        <v>117</v>
      </c>
      <c r="G4289" t="s">
        <v>1769</v>
      </c>
      <c r="H4289" t="s">
        <v>1770</v>
      </c>
      <c r="I4289" t="s">
        <v>1852</v>
      </c>
      <c r="J4289" t="s">
        <v>435</v>
      </c>
      <c r="K4289" t="s">
        <v>5462</v>
      </c>
      <c r="L4289" t="s">
        <v>956</v>
      </c>
      <c r="M4289" s="17">
        <f>VLOOKUP($K4289,[1]Budget!$V:$AE,5,0)*IF($C4289="1 - Revenues",1,IF(AND($C4289="5 - Transfers",MID(I4289,15,1)="4"),1,-1))</f>
        <v>0</v>
      </c>
      <c r="N4289" s="17">
        <f>VLOOKUP($K4289,[1]Budget!$V:$AE,6,0)*IF($C4289="1 - Revenues",1,IF(AND($C4289="5 - Transfers",MID(J4289,15,1)="4"),1,-1))</f>
        <v>0</v>
      </c>
      <c r="O4289" s="17">
        <f>IFERROR(IF(RIGHT(LEFT(K4289,15),1)="4",VLOOKUP(K4289,'[1]Budget Worksheet'!A:B,2,0),-1*VLOOKUP(K4289,'[1]Budget Worksheet'!A:B,2,0)),0)</f>
        <v>-33000</v>
      </c>
      <c r="P4289" s="17">
        <f>VLOOKUP($K4289,[1]Budget!$V:$AE,8,0)*IF($C4289="1 - Revenues",1,IF(AND($C4289="5 - Transfers",MID($K4289,15,1)="4"),1,-1))</f>
        <v>-33000</v>
      </c>
      <c r="Q4289" s="17">
        <f>VLOOKUP($K4289,[1]Budget!$V:$AE,10,0)*IF($C4289="1 - Revenues",1,IF(AND($C4289="5 - Transfers",MID(K4289,15,1)="4"),1,-1))</f>
        <v>0</v>
      </c>
      <c r="S4289" s="18" t="b">
        <f>IF(LEFT(C4289,1)="1",1,-1)*SUMIF([1]Budget!V:V,'Budget Worksheet for Pivot Tabl'!K4289,[1]Budget!AC:AC)=P4289</f>
        <v>1</v>
      </c>
    </row>
    <row r="4290" spans="1:19" x14ac:dyDescent="0.25">
      <c r="A4290" t="s">
        <v>71</v>
      </c>
      <c r="B4290" t="s">
        <v>72</v>
      </c>
      <c r="C4290" t="s">
        <v>9</v>
      </c>
      <c r="D4290" t="str">
        <f t="shared" si="66"/>
        <v>OUTFLOWS</v>
      </c>
      <c r="E4290" t="s">
        <v>116</v>
      </c>
      <c r="F4290" t="s">
        <v>117</v>
      </c>
      <c r="G4290" t="s">
        <v>1769</v>
      </c>
      <c r="H4290" t="s">
        <v>1770</v>
      </c>
      <c r="I4290" t="s">
        <v>1852</v>
      </c>
      <c r="J4290" t="s">
        <v>435</v>
      </c>
      <c r="K4290" t="s">
        <v>5463</v>
      </c>
      <c r="L4290" t="s">
        <v>1638</v>
      </c>
      <c r="M4290" s="17">
        <f>VLOOKUP($K4290,[1]Budget!$V:$AE,5,0)*IF($C4290="1 - Revenues",1,IF(AND($C4290="5 - Transfers",MID(I4290,15,1)="4"),1,-1))</f>
        <v>0</v>
      </c>
      <c r="N4290" s="17">
        <f>VLOOKUP($K4290,[1]Budget!$V:$AE,6,0)*IF($C4290="1 - Revenues",1,IF(AND($C4290="5 - Transfers",MID(J4290,15,1)="4"),1,-1))</f>
        <v>-8000</v>
      </c>
      <c r="O4290" s="17">
        <f>IFERROR(IF(RIGHT(LEFT(K4290,15),1)="4",VLOOKUP(K4290,'[1]Budget Worksheet'!A:B,2,0),-1*VLOOKUP(K4290,'[1]Budget Worksheet'!A:B,2,0)),0)</f>
        <v>-15000</v>
      </c>
      <c r="P4290" s="17">
        <f>VLOOKUP($K4290,[1]Budget!$V:$AE,8,0)*IF($C4290="1 - Revenues",1,IF(AND($C4290="5 - Transfers",MID($K4290,15,1)="4"),1,-1))</f>
        <v>-15000</v>
      </c>
      <c r="Q4290" s="17">
        <f>VLOOKUP($K4290,[1]Budget!$V:$AE,10,0)*IF($C4290="1 - Revenues",1,IF(AND($C4290="5 - Transfers",MID(K4290,15,1)="4"),1,-1))</f>
        <v>0</v>
      </c>
      <c r="S4290" s="18" t="b">
        <f>IF(LEFT(C4290,1)="1",1,-1)*SUMIF([1]Budget!V:V,'Budget Worksheet for Pivot Tabl'!K4290,[1]Budget!AC:AC)=P4290</f>
        <v>1</v>
      </c>
    </row>
    <row r="4291" spans="1:19" x14ac:dyDescent="0.25">
      <c r="A4291" t="s">
        <v>71</v>
      </c>
      <c r="B4291" t="s">
        <v>72</v>
      </c>
      <c r="C4291" t="s">
        <v>9</v>
      </c>
      <c r="D4291" t="str">
        <f t="shared" ref="D4291:D4354" si="67">IF(C4291="1 - Revenues","INFLOWS","OUTFLOWS")</f>
        <v>OUTFLOWS</v>
      </c>
      <c r="E4291" t="s">
        <v>116</v>
      </c>
      <c r="F4291" t="s">
        <v>117</v>
      </c>
      <c r="G4291" t="s">
        <v>1769</v>
      </c>
      <c r="H4291" t="s">
        <v>1770</v>
      </c>
      <c r="I4291" t="s">
        <v>1852</v>
      </c>
      <c r="J4291" t="s">
        <v>435</v>
      </c>
      <c r="K4291" t="s">
        <v>5464</v>
      </c>
      <c r="L4291" t="s">
        <v>492</v>
      </c>
      <c r="M4291" s="17">
        <f>VLOOKUP($K4291,[1]Budget!$V:$AE,5,0)*IF($C4291="1 - Revenues",1,IF(AND($C4291="5 - Transfers",MID(I4291,15,1)="4"),1,-1))</f>
        <v>0</v>
      </c>
      <c r="N4291" s="17">
        <f>VLOOKUP($K4291,[1]Budget!$V:$AE,6,0)*IF($C4291="1 - Revenues",1,IF(AND($C4291="5 - Transfers",MID(J4291,15,1)="4"),1,-1))</f>
        <v>0</v>
      </c>
      <c r="O4291" s="17">
        <f>IFERROR(IF(RIGHT(LEFT(K4291,15),1)="4",VLOOKUP(K4291,'[1]Budget Worksheet'!A:B,2,0),-1*VLOOKUP(K4291,'[1]Budget Worksheet'!A:B,2,0)),0)</f>
        <v>-6500</v>
      </c>
      <c r="P4291" s="17">
        <f>VLOOKUP($K4291,[1]Budget!$V:$AE,8,0)*IF($C4291="1 - Revenues",1,IF(AND($C4291="5 - Transfers",MID($K4291,15,1)="4"),1,-1))</f>
        <v>-6500</v>
      </c>
      <c r="Q4291" s="17">
        <f>VLOOKUP($K4291,[1]Budget!$V:$AE,10,0)*IF($C4291="1 - Revenues",1,IF(AND($C4291="5 - Transfers",MID(K4291,15,1)="4"),1,-1))</f>
        <v>0</v>
      </c>
      <c r="S4291" s="18" t="b">
        <f>IF(LEFT(C4291,1)="1",1,-1)*SUMIF([1]Budget!V:V,'Budget Worksheet for Pivot Tabl'!K4291,[1]Budget!AC:AC)=P4291</f>
        <v>1</v>
      </c>
    </row>
    <row r="4292" spans="1:19" x14ac:dyDescent="0.25">
      <c r="A4292" t="s">
        <v>71</v>
      </c>
      <c r="B4292" t="s">
        <v>72</v>
      </c>
      <c r="C4292" t="s">
        <v>9</v>
      </c>
      <c r="D4292" t="str">
        <f t="shared" si="67"/>
        <v>OUTFLOWS</v>
      </c>
      <c r="E4292" t="s">
        <v>116</v>
      </c>
      <c r="F4292" t="s">
        <v>117</v>
      </c>
      <c r="G4292" t="s">
        <v>1912</v>
      </c>
      <c r="H4292" t="s">
        <v>1913</v>
      </c>
      <c r="I4292" t="s">
        <v>59</v>
      </c>
      <c r="J4292" t="s">
        <v>1941</v>
      </c>
      <c r="K4292" t="s">
        <v>5465</v>
      </c>
      <c r="L4292" t="s">
        <v>1058</v>
      </c>
      <c r="M4292" s="17">
        <f>VLOOKUP($K4292,[1]Budget!$V:$AE,5,0)*IF($C4292="1 - Revenues",1,IF(AND($C4292="5 - Transfers",MID(I4292,15,1)="4"),1,-1))</f>
        <v>0</v>
      </c>
      <c r="N4292" s="17">
        <f>VLOOKUP($K4292,[1]Budget!$V:$AE,6,0)*IF($C4292="1 - Revenues",1,IF(AND($C4292="5 - Transfers",MID(J4292,15,1)="4"),1,-1))</f>
        <v>-1000</v>
      </c>
      <c r="O4292" s="17">
        <f>IFERROR(IF(RIGHT(LEFT(K4292,15),1)="4",VLOOKUP(K4292,'[1]Budget Worksheet'!A:B,2,0),-1*VLOOKUP(K4292,'[1]Budget Worksheet'!A:B,2,0)),0)</f>
        <v>-2000</v>
      </c>
      <c r="P4292" s="17">
        <f>VLOOKUP($K4292,[1]Budget!$V:$AE,8,0)*IF($C4292="1 - Revenues",1,IF(AND($C4292="5 - Transfers",MID($K4292,15,1)="4"),1,-1))</f>
        <v>-2000</v>
      </c>
      <c r="Q4292" s="17">
        <f>VLOOKUP($K4292,[1]Budget!$V:$AE,10,0)*IF($C4292="1 - Revenues",1,IF(AND($C4292="5 - Transfers",MID(K4292,15,1)="4"),1,-1))</f>
        <v>0</v>
      </c>
      <c r="S4292" s="18" t="b">
        <f>IF(LEFT(C4292,1)="1",1,-1)*SUMIF([1]Budget!V:V,'Budget Worksheet for Pivot Tabl'!K4292,[1]Budget!AC:AC)=P4292</f>
        <v>1</v>
      </c>
    </row>
    <row r="4293" spans="1:19" x14ac:dyDescent="0.25">
      <c r="A4293" t="s">
        <v>73</v>
      </c>
      <c r="B4293" t="s">
        <v>74</v>
      </c>
      <c r="C4293" t="s">
        <v>7</v>
      </c>
      <c r="D4293" t="str">
        <f t="shared" si="67"/>
        <v>INFLOWS</v>
      </c>
      <c r="E4293" t="s">
        <v>116</v>
      </c>
      <c r="F4293" t="s">
        <v>117</v>
      </c>
      <c r="G4293" t="s">
        <v>5466</v>
      </c>
      <c r="H4293" t="s">
        <v>5467</v>
      </c>
      <c r="I4293" t="s">
        <v>2024</v>
      </c>
      <c r="J4293" t="s">
        <v>2025</v>
      </c>
      <c r="K4293" t="s">
        <v>5468</v>
      </c>
      <c r="L4293" t="s">
        <v>5469</v>
      </c>
      <c r="M4293" s="17">
        <f>VLOOKUP($K4293,[1]Budget!$V:$AE,5,0)*IF($C4293="1 - Revenues",1,IF(AND($C4293="5 - Transfers",MID(I4293,15,1)="4"),1,-1))</f>
        <v>22000</v>
      </c>
      <c r="N4293" s="17">
        <f>VLOOKUP($K4293,[1]Budget!$V:$AE,6,0)*IF($C4293="1 - Revenues",1,IF(AND($C4293="5 - Transfers",MID(J4293,15,1)="4"),1,-1))</f>
        <v>0</v>
      </c>
      <c r="O4293" s="17">
        <f>IFERROR(IF(RIGHT(LEFT(K4293,15),1)="4",VLOOKUP(K4293,'[1]Budget Worksheet'!A:B,2,0),-1*VLOOKUP(K4293,'[1]Budget Worksheet'!A:B,2,0)),0)</f>
        <v>17161</v>
      </c>
      <c r="P4293" s="17">
        <f>VLOOKUP($K4293,[1]Budget!$V:$AE,8,0)*IF($C4293="1 - Revenues",1,IF(AND($C4293="5 - Transfers",MID($K4293,15,1)="4"),1,-1))</f>
        <v>17161</v>
      </c>
      <c r="Q4293" s="17">
        <f>VLOOKUP($K4293,[1]Budget!$V:$AE,10,0)*IF($C4293="1 - Revenues",1,IF(AND($C4293="5 - Transfers",MID(K4293,15,1)="4"),1,-1))</f>
        <v>0</v>
      </c>
      <c r="S4293" s="18" t="b">
        <f>IF(LEFT(C4293,1)="1",1,-1)*SUMIF([1]Budget!V:V,'Budget Worksheet for Pivot Tabl'!K4293,[1]Budget!AC:AC)=P4293</f>
        <v>1</v>
      </c>
    </row>
    <row r="4294" spans="1:19" x14ac:dyDescent="0.25">
      <c r="A4294" t="s">
        <v>73</v>
      </c>
      <c r="B4294" t="s">
        <v>74</v>
      </c>
      <c r="C4294" t="s">
        <v>7</v>
      </c>
      <c r="D4294" t="str">
        <f t="shared" si="67"/>
        <v>INFLOWS</v>
      </c>
      <c r="E4294" t="s">
        <v>116</v>
      </c>
      <c r="F4294" t="s">
        <v>117</v>
      </c>
      <c r="G4294" t="s">
        <v>5466</v>
      </c>
      <c r="H4294" t="s">
        <v>5467</v>
      </c>
      <c r="I4294" t="s">
        <v>2024</v>
      </c>
      <c r="J4294" t="s">
        <v>2025</v>
      </c>
      <c r="K4294" t="s">
        <v>5470</v>
      </c>
      <c r="L4294" t="s">
        <v>5471</v>
      </c>
      <c r="M4294" s="17">
        <f>VLOOKUP($K4294,[1]Budget!$V:$AE,5,0)*IF($C4294="1 - Revenues",1,IF(AND($C4294="5 - Transfers",MID(I4294,15,1)="4"),1,-1))</f>
        <v>641000</v>
      </c>
      <c r="N4294" s="17">
        <f>VLOOKUP($K4294,[1]Budget!$V:$AE,6,0)*IF($C4294="1 - Revenues",1,IF(AND($C4294="5 - Transfers",MID(J4294,15,1)="4"),1,-1))</f>
        <v>1048000</v>
      </c>
      <c r="O4294" s="17">
        <f>IFERROR(IF(RIGHT(LEFT(K4294,15),1)="4",VLOOKUP(K4294,'[1]Budget Worksheet'!A:B,2,0),-1*VLOOKUP(K4294,'[1]Budget Worksheet'!A:B,2,0)),0)</f>
        <v>654360</v>
      </c>
      <c r="P4294" s="17">
        <f>VLOOKUP($K4294,[1]Budget!$V:$AE,8,0)*IF($C4294="1 - Revenues",1,IF(AND($C4294="5 - Transfers",MID($K4294,15,1)="4"),1,-1))</f>
        <v>654360</v>
      </c>
      <c r="Q4294" s="17">
        <f>VLOOKUP($K4294,[1]Budget!$V:$AE,10,0)*IF($C4294="1 - Revenues",1,IF(AND($C4294="5 - Transfers",MID(K4294,15,1)="4"),1,-1))</f>
        <v>0</v>
      </c>
      <c r="S4294" s="18" t="b">
        <f>IF(LEFT(C4294,1)="1",1,-1)*SUMIF([1]Budget!V:V,'Budget Worksheet for Pivot Tabl'!K4294,[1]Budget!AC:AC)=P4294</f>
        <v>1</v>
      </c>
    </row>
    <row r="4295" spans="1:19" x14ac:dyDescent="0.25">
      <c r="A4295" t="s">
        <v>73</v>
      </c>
      <c r="B4295" t="s">
        <v>74</v>
      </c>
      <c r="C4295" t="s">
        <v>7</v>
      </c>
      <c r="D4295" t="str">
        <f t="shared" si="67"/>
        <v>INFLOWS</v>
      </c>
      <c r="E4295" t="s">
        <v>116</v>
      </c>
      <c r="F4295" t="s">
        <v>117</v>
      </c>
      <c r="G4295" t="s">
        <v>5466</v>
      </c>
      <c r="H4295" t="s">
        <v>5467</v>
      </c>
      <c r="I4295" t="s">
        <v>2024</v>
      </c>
      <c r="J4295" t="s">
        <v>2025</v>
      </c>
      <c r="K4295" t="s">
        <v>5472</v>
      </c>
      <c r="L4295" t="s">
        <v>5473</v>
      </c>
      <c r="M4295" s="17">
        <f>VLOOKUP($K4295,[1]Budget!$V:$AE,5,0)*IF($C4295="1 - Revenues",1,IF(AND($C4295="5 - Transfers",MID(I4295,15,1)="4"),1,-1))</f>
        <v>29000</v>
      </c>
      <c r="N4295" s="17">
        <f>VLOOKUP($K4295,[1]Budget!$V:$AE,6,0)*IF($C4295="1 - Revenues",1,IF(AND($C4295="5 - Transfers",MID(J4295,15,1)="4"),1,-1))</f>
        <v>104000</v>
      </c>
      <c r="O4295" s="17">
        <f>IFERROR(IF(RIGHT(LEFT(K4295,15),1)="4",VLOOKUP(K4295,'[1]Budget Worksheet'!A:B,2,0),-1*VLOOKUP(K4295,'[1]Budget Worksheet'!A:B,2,0)),0)</f>
        <v>49896</v>
      </c>
      <c r="P4295" s="17">
        <f>VLOOKUP($K4295,[1]Budget!$V:$AE,8,0)*IF($C4295="1 - Revenues",1,IF(AND($C4295="5 - Transfers",MID($K4295,15,1)="4"),1,-1))</f>
        <v>49896</v>
      </c>
      <c r="Q4295" s="17">
        <f>VLOOKUP($K4295,[1]Budget!$V:$AE,10,0)*IF($C4295="1 - Revenues",1,IF(AND($C4295="5 - Transfers",MID(K4295,15,1)="4"),1,-1))</f>
        <v>0</v>
      </c>
      <c r="S4295" s="18" t="b">
        <f>IF(LEFT(C4295,1)="1",1,-1)*SUMIF([1]Budget!V:V,'Budget Worksheet for Pivot Tabl'!K4295,[1]Budget!AC:AC)=P4295</f>
        <v>1</v>
      </c>
    </row>
    <row r="4296" spans="1:19" x14ac:dyDescent="0.25">
      <c r="A4296" t="s">
        <v>73</v>
      </c>
      <c r="B4296" t="s">
        <v>74</v>
      </c>
      <c r="C4296" t="s">
        <v>7</v>
      </c>
      <c r="D4296" t="str">
        <f t="shared" si="67"/>
        <v>INFLOWS</v>
      </c>
      <c r="E4296" t="s">
        <v>116</v>
      </c>
      <c r="F4296" t="s">
        <v>117</v>
      </c>
      <c r="G4296" t="s">
        <v>5466</v>
      </c>
      <c r="H4296" t="s">
        <v>5467</v>
      </c>
      <c r="I4296" t="s">
        <v>2024</v>
      </c>
      <c r="J4296" t="s">
        <v>2025</v>
      </c>
      <c r="K4296" t="s">
        <v>5474</v>
      </c>
      <c r="L4296" t="s">
        <v>5475</v>
      </c>
      <c r="M4296" s="17">
        <f>VLOOKUP($K4296,[1]Budget!$V:$AE,5,0)*IF($C4296="1 - Revenues",1,IF(AND($C4296="5 - Transfers",MID(I4296,15,1)="4"),1,-1))</f>
        <v>19000</v>
      </c>
      <c r="N4296" s="17">
        <f>VLOOKUP($K4296,[1]Budget!$V:$AE,6,0)*IF($C4296="1 - Revenues",1,IF(AND($C4296="5 - Transfers",MID(J4296,15,1)="4"),1,-1))</f>
        <v>69000</v>
      </c>
      <c r="O4296" s="17">
        <f>IFERROR(IF(RIGHT(LEFT(K4296,15),1)="4",VLOOKUP(K4296,'[1]Budget Worksheet'!A:B,2,0),-1*VLOOKUP(K4296,'[1]Budget Worksheet'!A:B,2,0)),0)</f>
        <v>0</v>
      </c>
      <c r="P4296" s="17">
        <f>VLOOKUP($K4296,[1]Budget!$V:$AE,8,0)*IF($C4296="1 - Revenues",1,IF(AND($C4296="5 - Transfers",MID($K4296,15,1)="4"),1,-1))</f>
        <v>0</v>
      </c>
      <c r="Q4296" s="17">
        <f>VLOOKUP($K4296,[1]Budget!$V:$AE,10,0)*IF($C4296="1 - Revenues",1,IF(AND($C4296="5 - Transfers",MID(K4296,15,1)="4"),1,-1))</f>
        <v>0</v>
      </c>
      <c r="S4296" s="18" t="b">
        <f>IF(LEFT(C4296,1)="1",1,-1)*SUMIF([1]Budget!V:V,'Budget Worksheet for Pivot Tabl'!K4296,[1]Budget!AC:AC)=P4296</f>
        <v>1</v>
      </c>
    </row>
    <row r="4297" spans="1:19" x14ac:dyDescent="0.25">
      <c r="A4297" t="s">
        <v>73</v>
      </c>
      <c r="B4297" t="s">
        <v>74</v>
      </c>
      <c r="C4297" t="s">
        <v>7</v>
      </c>
      <c r="D4297" t="str">
        <f t="shared" si="67"/>
        <v>INFLOWS</v>
      </c>
      <c r="E4297" t="s">
        <v>116</v>
      </c>
      <c r="F4297" t="s">
        <v>117</v>
      </c>
      <c r="G4297" t="s">
        <v>5466</v>
      </c>
      <c r="H4297" t="s">
        <v>5467</v>
      </c>
      <c r="I4297" t="s">
        <v>2024</v>
      </c>
      <c r="J4297" t="s">
        <v>2025</v>
      </c>
      <c r="K4297" t="s">
        <v>5476</v>
      </c>
      <c r="L4297" t="s">
        <v>294</v>
      </c>
      <c r="M4297" s="17">
        <f>VLOOKUP($K4297,[1]Budget!$V:$AE,5,0)*IF($C4297="1 - Revenues",1,IF(AND($C4297="5 - Transfers",MID(I4297,15,1)="4"),1,-1))</f>
        <v>371000</v>
      </c>
      <c r="N4297" s="17">
        <f>VLOOKUP($K4297,[1]Budget!$V:$AE,6,0)*IF($C4297="1 - Revenues",1,IF(AND($C4297="5 - Transfers",MID(J4297,15,1)="4"),1,-1))</f>
        <v>-152000</v>
      </c>
      <c r="O4297" s="17">
        <f>IFERROR(IF(RIGHT(LEFT(K4297,15),1)="4",VLOOKUP(K4297,'[1]Budget Worksheet'!A:B,2,0),-1*VLOOKUP(K4297,'[1]Budget Worksheet'!A:B,2,0)),0)</f>
        <v>111400</v>
      </c>
      <c r="P4297" s="17">
        <f>VLOOKUP($K4297,[1]Budget!$V:$AE,8,0)*IF($C4297="1 - Revenues",1,IF(AND($C4297="5 - Transfers",MID($K4297,15,1)="4"),1,-1))</f>
        <v>111400</v>
      </c>
      <c r="Q4297" s="17">
        <f>VLOOKUP($K4297,[1]Budget!$V:$AE,10,0)*IF($C4297="1 - Revenues",1,IF(AND($C4297="5 - Transfers",MID(K4297,15,1)="4"),1,-1))</f>
        <v>0</v>
      </c>
      <c r="S4297" s="18" t="b">
        <f>IF(LEFT(C4297,1)="1",1,-1)*SUMIF([1]Budget!V:V,'Budget Worksheet for Pivot Tabl'!K4297,[1]Budget!AC:AC)=P4297</f>
        <v>1</v>
      </c>
    </row>
    <row r="4298" spans="1:19" x14ac:dyDescent="0.25">
      <c r="A4298" t="s">
        <v>73</v>
      </c>
      <c r="B4298" t="s">
        <v>74</v>
      </c>
      <c r="C4298" t="s">
        <v>7</v>
      </c>
      <c r="D4298" t="str">
        <f t="shared" si="67"/>
        <v>INFLOWS</v>
      </c>
      <c r="E4298" t="s">
        <v>116</v>
      </c>
      <c r="F4298" t="s">
        <v>117</v>
      </c>
      <c r="G4298" t="s">
        <v>5466</v>
      </c>
      <c r="H4298" t="s">
        <v>5467</v>
      </c>
      <c r="I4298" t="s">
        <v>2024</v>
      </c>
      <c r="J4298" t="s">
        <v>2025</v>
      </c>
      <c r="K4298" t="s">
        <v>5477</v>
      </c>
      <c r="L4298" t="s">
        <v>298</v>
      </c>
      <c r="M4298" s="17">
        <f>VLOOKUP($K4298,[1]Budget!$V:$AE,5,0)*IF($C4298="1 - Revenues",1,IF(AND($C4298="5 - Transfers",MID(I4298,15,1)="4"),1,-1))</f>
        <v>0</v>
      </c>
      <c r="N4298" s="17">
        <f>VLOOKUP($K4298,[1]Budget!$V:$AE,6,0)*IF($C4298="1 - Revenues",1,IF(AND($C4298="5 - Transfers",MID(J4298,15,1)="4"),1,-1))</f>
        <v>0</v>
      </c>
      <c r="O4298" s="17">
        <f>IFERROR(IF(RIGHT(LEFT(K4298,15),1)="4",VLOOKUP(K4298,'[1]Budget Worksheet'!A:B,2,0),-1*VLOOKUP(K4298,'[1]Budget Worksheet'!A:B,2,0)),0)</f>
        <v>0</v>
      </c>
      <c r="P4298" s="17">
        <f>VLOOKUP($K4298,[1]Budget!$V:$AE,8,0)*IF($C4298="1 - Revenues",1,IF(AND($C4298="5 - Transfers",MID($K4298,15,1)="4"),1,-1))</f>
        <v>0</v>
      </c>
      <c r="Q4298" s="17">
        <f>VLOOKUP($K4298,[1]Budget!$V:$AE,10,0)*IF($C4298="1 - Revenues",1,IF(AND($C4298="5 - Transfers",MID(K4298,15,1)="4"),1,-1))</f>
        <v>0</v>
      </c>
      <c r="S4298" s="18" t="b">
        <f>IF(LEFT(C4298,1)="1",1,-1)*SUMIF([1]Budget!V:V,'Budget Worksheet for Pivot Tabl'!K4298,[1]Budget!AC:AC)=P4298</f>
        <v>1</v>
      </c>
    </row>
    <row r="4299" spans="1:19" x14ac:dyDescent="0.25">
      <c r="A4299" t="s">
        <v>73</v>
      </c>
      <c r="B4299" t="s">
        <v>74</v>
      </c>
      <c r="C4299" t="s">
        <v>7</v>
      </c>
      <c r="D4299" t="str">
        <f t="shared" si="67"/>
        <v>INFLOWS</v>
      </c>
      <c r="E4299" t="s">
        <v>116</v>
      </c>
      <c r="F4299" t="s">
        <v>117</v>
      </c>
      <c r="G4299" t="s">
        <v>5466</v>
      </c>
      <c r="H4299" t="s">
        <v>5467</v>
      </c>
      <c r="I4299" t="s">
        <v>2024</v>
      </c>
      <c r="J4299" t="s">
        <v>2025</v>
      </c>
      <c r="K4299" t="s">
        <v>5478</v>
      </c>
      <c r="L4299" t="s">
        <v>300</v>
      </c>
      <c r="M4299" s="17">
        <f>VLOOKUP($K4299,[1]Budget!$V:$AE,5,0)*IF($C4299="1 - Revenues",1,IF(AND($C4299="5 - Transfers",MID(I4299,15,1)="4"),1,-1))</f>
        <v>-13000</v>
      </c>
      <c r="N4299" s="17">
        <f>VLOOKUP($K4299,[1]Budget!$V:$AE,6,0)*IF($C4299="1 - Revenues",1,IF(AND($C4299="5 - Transfers",MID(J4299,15,1)="4"),1,-1))</f>
        <v>-3000</v>
      </c>
      <c r="O4299" s="17">
        <f>IFERROR(IF(RIGHT(LEFT(K4299,15),1)="4",VLOOKUP(K4299,'[1]Budget Worksheet'!A:B,2,0),-1*VLOOKUP(K4299,'[1]Budget Worksheet'!A:B,2,0)),0)</f>
        <v>-11140</v>
      </c>
      <c r="P4299" s="17">
        <f>VLOOKUP($K4299,[1]Budget!$V:$AE,8,0)*IF($C4299="1 - Revenues",1,IF(AND($C4299="5 - Transfers",MID($K4299,15,1)="4"),1,-1))</f>
        <v>-11140</v>
      </c>
      <c r="Q4299" s="17">
        <f>VLOOKUP($K4299,[1]Budget!$V:$AE,10,0)*IF($C4299="1 - Revenues",1,IF(AND($C4299="5 - Transfers",MID(K4299,15,1)="4"),1,-1))</f>
        <v>0</v>
      </c>
      <c r="S4299" s="18" t="b">
        <f>IF(LEFT(C4299,1)="1",1,-1)*SUMIF([1]Budget!V:V,'Budget Worksheet for Pivot Tabl'!K4299,[1]Budget!AC:AC)=P4299</f>
        <v>1</v>
      </c>
    </row>
    <row r="4300" spans="1:19" x14ac:dyDescent="0.25">
      <c r="A4300" t="s">
        <v>73</v>
      </c>
      <c r="B4300" t="s">
        <v>74</v>
      </c>
      <c r="C4300" t="s">
        <v>7</v>
      </c>
      <c r="D4300" t="str">
        <f t="shared" si="67"/>
        <v>INFLOWS</v>
      </c>
      <c r="E4300" t="s">
        <v>116</v>
      </c>
      <c r="F4300" t="s">
        <v>117</v>
      </c>
      <c r="G4300" t="s">
        <v>5466</v>
      </c>
      <c r="H4300" t="s">
        <v>5467</v>
      </c>
      <c r="I4300" t="s">
        <v>2024</v>
      </c>
      <c r="J4300" t="s">
        <v>2025</v>
      </c>
      <c r="K4300" t="s">
        <v>5479</v>
      </c>
      <c r="L4300" t="s">
        <v>308</v>
      </c>
      <c r="M4300" s="17">
        <f>VLOOKUP($K4300,[1]Budget!$V:$AE,5,0)*IF($C4300="1 - Revenues",1,IF(AND($C4300="5 - Transfers",MID(I4300,15,1)="4"),1,-1))</f>
        <v>0</v>
      </c>
      <c r="N4300" s="17">
        <f>VLOOKUP($K4300,[1]Budget!$V:$AE,6,0)*IF($C4300="1 - Revenues",1,IF(AND($C4300="5 - Transfers",MID(J4300,15,1)="4"),1,-1))</f>
        <v>0</v>
      </c>
      <c r="O4300" s="17">
        <f>IFERROR(IF(RIGHT(LEFT(K4300,15),1)="4",VLOOKUP(K4300,'[1]Budget Worksheet'!A:B,2,0),-1*VLOOKUP(K4300,'[1]Budget Worksheet'!A:B,2,0)),0)</f>
        <v>0</v>
      </c>
      <c r="P4300" s="17">
        <f>VLOOKUP($K4300,[1]Budget!$V:$AE,8,0)*IF($C4300="1 - Revenues",1,IF(AND($C4300="5 - Transfers",MID($K4300,15,1)="4"),1,-1))</f>
        <v>0</v>
      </c>
      <c r="Q4300" s="17">
        <f>VLOOKUP($K4300,[1]Budget!$V:$AE,10,0)*IF($C4300="1 - Revenues",1,IF(AND($C4300="5 - Transfers",MID(K4300,15,1)="4"),1,-1))</f>
        <v>0</v>
      </c>
      <c r="S4300" s="18" t="b">
        <f>IF(LEFT(C4300,1)="1",1,-1)*SUMIF([1]Budget!V:V,'Budget Worksheet for Pivot Tabl'!K4300,[1]Budget!AC:AC)=P4300</f>
        <v>1</v>
      </c>
    </row>
    <row r="4301" spans="1:19" x14ac:dyDescent="0.25">
      <c r="A4301" t="s">
        <v>73</v>
      </c>
      <c r="B4301" t="s">
        <v>74</v>
      </c>
      <c r="C4301" t="s">
        <v>11</v>
      </c>
      <c r="D4301" t="str">
        <f t="shared" si="67"/>
        <v>OUTFLOWS</v>
      </c>
      <c r="E4301" t="s">
        <v>102</v>
      </c>
      <c r="F4301" t="s">
        <v>103</v>
      </c>
      <c r="G4301" t="s">
        <v>102</v>
      </c>
      <c r="H4301" t="s">
        <v>212</v>
      </c>
      <c r="I4301" t="s">
        <v>213</v>
      </c>
      <c r="J4301" t="s">
        <v>214</v>
      </c>
      <c r="K4301" t="s">
        <v>5480</v>
      </c>
      <c r="L4301" t="s">
        <v>2200</v>
      </c>
      <c r="M4301" s="17">
        <f>VLOOKUP($K4301,[1]Budget!$V:$AE,5,0)*IF($C4301="1 - Revenues",1,IF(AND($C4301="5 - Transfers",MID(I4301,15,1)="4"),1,-1))</f>
        <v>-225000</v>
      </c>
      <c r="N4301" s="17">
        <f>VLOOKUP($K4301,[1]Budget!$V:$AE,6,0)*IF($C4301="1 - Revenues",1,IF(AND($C4301="5 - Transfers",MID(J4301,15,1)="4"),1,-1))</f>
        <v>-250000</v>
      </c>
      <c r="O4301" s="17">
        <f>IFERROR(IF(RIGHT(LEFT(K4301,15),1)="4",VLOOKUP(K4301,'[1]Budget Worksheet'!A:B,2,0),-1*VLOOKUP(K4301,'[1]Budget Worksheet'!A:B,2,0)),0)</f>
        <v>0</v>
      </c>
      <c r="P4301" s="17">
        <f>VLOOKUP($K4301,[1]Budget!$V:$AE,8,0)*IF($C4301="1 - Revenues",1,IF(AND($C4301="5 - Transfers",MID($K4301,15,1)="4"),1,-1))</f>
        <v>0</v>
      </c>
      <c r="Q4301" s="17">
        <f>VLOOKUP($K4301,[1]Budget!$V:$AE,10,0)*IF($C4301="1 - Revenues",1,IF(AND($C4301="5 - Transfers",MID(K4301,15,1)="4"),1,-1))</f>
        <v>0</v>
      </c>
      <c r="S4301" s="18" t="b">
        <f>IF(LEFT(C4301,1)="1",1,-1)*SUMIF([1]Budget!V:V,'Budget Worksheet for Pivot Tabl'!K4301,[1]Budget!AC:AC)=P4301</f>
        <v>1</v>
      </c>
    </row>
    <row r="4302" spans="1:19" x14ac:dyDescent="0.25">
      <c r="A4302" t="s">
        <v>73</v>
      </c>
      <c r="B4302" t="s">
        <v>74</v>
      </c>
      <c r="C4302" t="s">
        <v>9</v>
      </c>
      <c r="D4302" t="str">
        <f t="shared" si="67"/>
        <v>OUTFLOWS</v>
      </c>
      <c r="E4302" t="s">
        <v>102</v>
      </c>
      <c r="F4302" t="s">
        <v>103</v>
      </c>
      <c r="G4302" t="s">
        <v>102</v>
      </c>
      <c r="H4302" t="s">
        <v>212</v>
      </c>
      <c r="I4302" t="s">
        <v>213</v>
      </c>
      <c r="J4302" t="s">
        <v>214</v>
      </c>
      <c r="K4302" t="s">
        <v>5481</v>
      </c>
      <c r="L4302" t="s">
        <v>4637</v>
      </c>
      <c r="M4302" s="17">
        <f>VLOOKUP($K4302,[1]Budget!$V:$AE,5,0)*IF($C4302="1 - Revenues",1,IF(AND($C4302="5 - Transfers",MID(I4302,15,1)="4"),1,-1))</f>
        <v>0</v>
      </c>
      <c r="N4302" s="17">
        <f>VLOOKUP($K4302,[1]Budget!$V:$AE,6,0)*IF($C4302="1 - Revenues",1,IF(AND($C4302="5 - Transfers",MID(J4302,15,1)="4"),1,-1))</f>
        <v>-147000</v>
      </c>
      <c r="O4302" s="17">
        <f>IFERROR(IF(RIGHT(LEFT(K4302,15),1)="4",VLOOKUP(K4302,'[1]Budget Worksheet'!A:B,2,0),-1*VLOOKUP(K4302,'[1]Budget Worksheet'!A:B,2,0)),0)</f>
        <v>0</v>
      </c>
      <c r="P4302" s="17">
        <f>VLOOKUP($K4302,[1]Budget!$V:$AE,8,0)*IF($C4302="1 - Revenues",1,IF(AND($C4302="5 - Transfers",MID($K4302,15,1)="4"),1,-1))</f>
        <v>0</v>
      </c>
      <c r="Q4302" s="17">
        <f>VLOOKUP($K4302,[1]Budget!$V:$AE,10,0)*IF($C4302="1 - Revenues",1,IF(AND($C4302="5 - Transfers",MID(K4302,15,1)="4"),1,-1))</f>
        <v>0</v>
      </c>
      <c r="S4302" s="18" t="b">
        <f>IF(LEFT(C4302,1)="1",1,-1)*SUMIF([1]Budget!V:V,'Budget Worksheet for Pivot Tabl'!K4302,[1]Budget!AC:AC)=P4302</f>
        <v>1</v>
      </c>
    </row>
    <row r="4303" spans="1:19" x14ac:dyDescent="0.25">
      <c r="A4303" t="s">
        <v>73</v>
      </c>
      <c r="B4303" t="s">
        <v>74</v>
      </c>
      <c r="C4303" t="s">
        <v>10</v>
      </c>
      <c r="D4303" t="str">
        <f t="shared" si="67"/>
        <v>OUTFLOWS</v>
      </c>
      <c r="E4303" t="s">
        <v>102</v>
      </c>
      <c r="F4303" t="s">
        <v>103</v>
      </c>
      <c r="G4303" t="s">
        <v>102</v>
      </c>
      <c r="H4303" t="s">
        <v>212</v>
      </c>
      <c r="I4303" t="s">
        <v>213</v>
      </c>
      <c r="J4303" t="s">
        <v>214</v>
      </c>
      <c r="K4303" t="s">
        <v>5482</v>
      </c>
      <c r="L4303" t="s">
        <v>5483</v>
      </c>
      <c r="M4303" s="17">
        <f>VLOOKUP($K4303,[1]Budget!$V:$AE,5,0)*IF($C4303="1 - Revenues",1,IF(AND($C4303="5 - Transfers",MID(I4303,15,1)="4"),1,-1))</f>
        <v>-162000</v>
      </c>
      <c r="N4303" s="17">
        <f>VLOOKUP($K4303,[1]Budget!$V:$AE,6,0)*IF($C4303="1 - Revenues",1,IF(AND($C4303="5 - Transfers",MID(J4303,15,1)="4"),1,-1))</f>
        <v>-6564000</v>
      </c>
      <c r="O4303" s="17">
        <f>IFERROR(IF(RIGHT(LEFT(K4303,15),1)="4",VLOOKUP(K4303,'[1]Budget Worksheet'!A:B,2,0),-1*VLOOKUP(K4303,'[1]Budget Worksheet'!A:B,2,0)),0)</f>
        <v>-2900375</v>
      </c>
      <c r="P4303" s="17">
        <f>VLOOKUP($K4303,[1]Budget!$V:$AE,8,0)*IF($C4303="1 - Revenues",1,IF(AND($C4303="5 - Transfers",MID($K4303,15,1)="4"),1,-1))</f>
        <v>-2900375</v>
      </c>
      <c r="Q4303" s="17">
        <f>VLOOKUP($K4303,[1]Budget!$V:$AE,10,0)*IF($C4303="1 - Revenues",1,IF(AND($C4303="5 - Transfers",MID(K4303,15,1)="4"),1,-1))</f>
        <v>0</v>
      </c>
      <c r="S4303" s="18" t="b">
        <f>IF(LEFT(C4303,1)="1",1,-1)*SUMIF([1]Budget!V:V,'Budget Worksheet for Pivot Tabl'!K4303,[1]Budget!AC:AC)=P4303</f>
        <v>1</v>
      </c>
    </row>
    <row r="4304" spans="1:19" x14ac:dyDescent="0.25">
      <c r="A4304" t="s">
        <v>73</v>
      </c>
      <c r="B4304" t="s">
        <v>74</v>
      </c>
      <c r="C4304" t="s">
        <v>10</v>
      </c>
      <c r="D4304" t="str">
        <f t="shared" si="67"/>
        <v>OUTFLOWS</v>
      </c>
      <c r="E4304" t="s">
        <v>102</v>
      </c>
      <c r="F4304" t="s">
        <v>103</v>
      </c>
      <c r="G4304" t="s">
        <v>102</v>
      </c>
      <c r="H4304" t="s">
        <v>212</v>
      </c>
      <c r="I4304" t="s">
        <v>213</v>
      </c>
      <c r="J4304" t="s">
        <v>214</v>
      </c>
      <c r="K4304" t="s">
        <v>5484</v>
      </c>
      <c r="L4304" t="s">
        <v>5485</v>
      </c>
      <c r="M4304" s="17">
        <f>VLOOKUP($K4304,[1]Budget!$V:$AE,5,0)*IF($C4304="1 - Revenues",1,IF(AND($C4304="5 - Transfers",MID(I4304,15,1)="4"),1,-1))</f>
        <v>0</v>
      </c>
      <c r="N4304" s="17">
        <f>VLOOKUP($K4304,[1]Budget!$V:$AE,6,0)*IF($C4304="1 - Revenues",1,IF(AND($C4304="5 - Transfers",MID(J4304,15,1)="4"),1,-1))</f>
        <v>0</v>
      </c>
      <c r="O4304" s="17">
        <f>IFERROR(IF(RIGHT(LEFT(K4304,15),1)="4",VLOOKUP(K4304,'[1]Budget Worksheet'!A:B,2,0),-1*VLOOKUP(K4304,'[1]Budget Worksheet'!A:B,2,0)),0)</f>
        <v>0</v>
      </c>
      <c r="P4304" s="17">
        <f>VLOOKUP($K4304,[1]Budget!$V:$AE,8,0)*IF($C4304="1 - Revenues",1,IF(AND($C4304="5 - Transfers",MID($K4304,15,1)="4"),1,-1))</f>
        <v>0</v>
      </c>
      <c r="Q4304" s="17">
        <f>VLOOKUP($K4304,[1]Budget!$V:$AE,10,0)*IF($C4304="1 - Revenues",1,IF(AND($C4304="5 - Transfers",MID(K4304,15,1)="4"),1,-1))</f>
        <v>0</v>
      </c>
      <c r="S4304" s="18" t="b">
        <f>IF(LEFT(C4304,1)="1",1,-1)*SUMIF([1]Budget!V:V,'Budget Worksheet for Pivot Tabl'!K4304,[1]Budget!AC:AC)=P4304</f>
        <v>1</v>
      </c>
    </row>
    <row r="4305" spans="1:19" x14ac:dyDescent="0.25">
      <c r="A4305" t="s">
        <v>73</v>
      </c>
      <c r="B4305" t="s">
        <v>74</v>
      </c>
      <c r="C4305" t="s">
        <v>10</v>
      </c>
      <c r="D4305" t="str">
        <f t="shared" si="67"/>
        <v>OUTFLOWS</v>
      </c>
      <c r="E4305" t="s">
        <v>102</v>
      </c>
      <c r="F4305" t="s">
        <v>103</v>
      </c>
      <c r="G4305" t="s">
        <v>102</v>
      </c>
      <c r="H4305" t="s">
        <v>212</v>
      </c>
      <c r="I4305" t="s">
        <v>213</v>
      </c>
      <c r="J4305" t="s">
        <v>214</v>
      </c>
      <c r="K4305" t="s">
        <v>5486</v>
      </c>
      <c r="L4305" t="s">
        <v>5487</v>
      </c>
      <c r="M4305" s="17">
        <f>VLOOKUP($K4305,[1]Budget!$V:$AE,5,0)*IF($C4305="1 - Revenues",1,IF(AND($C4305="5 - Transfers",MID(I4305,15,1)="4"),1,-1))</f>
        <v>0</v>
      </c>
      <c r="N4305" s="17">
        <f>VLOOKUP($K4305,[1]Budget!$V:$AE,6,0)*IF($C4305="1 - Revenues",1,IF(AND($C4305="5 - Transfers",MID(J4305,15,1)="4"),1,-1))</f>
        <v>0</v>
      </c>
      <c r="O4305" s="17">
        <f>IFERROR(IF(RIGHT(LEFT(K4305,15),1)="4",VLOOKUP(K4305,'[1]Budget Worksheet'!A:B,2,0),-1*VLOOKUP(K4305,'[1]Budget Worksheet'!A:B,2,0)),0)</f>
        <v>0</v>
      </c>
      <c r="P4305" s="17">
        <f>VLOOKUP($K4305,[1]Budget!$V:$AE,8,0)*IF($C4305="1 - Revenues",1,IF(AND($C4305="5 - Transfers",MID($K4305,15,1)="4"),1,-1))</f>
        <v>0</v>
      </c>
      <c r="Q4305" s="17">
        <f>VLOOKUP($K4305,[1]Budget!$V:$AE,10,0)*IF($C4305="1 - Revenues",1,IF(AND($C4305="5 - Transfers",MID(K4305,15,1)="4"),1,-1))</f>
        <v>0</v>
      </c>
      <c r="S4305" s="18" t="b">
        <f>IF(LEFT(C4305,1)="1",1,-1)*SUMIF([1]Budget!V:V,'Budget Worksheet for Pivot Tabl'!K4305,[1]Budget!AC:AC)=P4305</f>
        <v>1</v>
      </c>
    </row>
    <row r="4306" spans="1:19" x14ac:dyDescent="0.25">
      <c r="A4306" t="s">
        <v>73</v>
      </c>
      <c r="B4306" t="s">
        <v>74</v>
      </c>
      <c r="C4306" t="s">
        <v>9</v>
      </c>
      <c r="D4306" t="str">
        <f t="shared" si="67"/>
        <v>OUTFLOWS</v>
      </c>
      <c r="E4306" t="s">
        <v>125</v>
      </c>
      <c r="F4306" t="s">
        <v>126</v>
      </c>
      <c r="G4306" t="s">
        <v>102</v>
      </c>
      <c r="H4306" t="s">
        <v>212</v>
      </c>
      <c r="I4306" t="s">
        <v>25</v>
      </c>
      <c r="J4306" t="s">
        <v>914</v>
      </c>
      <c r="K4306" t="s">
        <v>5488</v>
      </c>
      <c r="L4306" t="s">
        <v>476</v>
      </c>
      <c r="M4306" s="17">
        <f>VLOOKUP($K4306,[1]Budget!$V:$AE,5,0)*IF($C4306="1 - Revenues",1,IF(AND($C4306="5 - Transfers",MID(I4306,15,1)="4"),1,-1))</f>
        <v>-4000</v>
      </c>
      <c r="N4306" s="17">
        <f>VLOOKUP($K4306,[1]Budget!$V:$AE,6,0)*IF($C4306="1 - Revenues",1,IF(AND($C4306="5 - Transfers",MID(J4306,15,1)="4"),1,-1))</f>
        <v>-3000</v>
      </c>
      <c r="O4306" s="17">
        <f>IFERROR(IF(RIGHT(LEFT(K4306,15),1)="4",VLOOKUP(K4306,'[1]Budget Worksheet'!A:B,2,0),-1*VLOOKUP(K4306,'[1]Budget Worksheet'!A:B,2,0)),0)</f>
        <v>0</v>
      </c>
      <c r="P4306" s="17">
        <f>VLOOKUP($K4306,[1]Budget!$V:$AE,8,0)*IF($C4306="1 - Revenues",1,IF(AND($C4306="5 - Transfers",MID($K4306,15,1)="4"),1,-1))</f>
        <v>-3200</v>
      </c>
      <c r="Q4306" s="17">
        <f>VLOOKUP($K4306,[1]Budget!$V:$AE,10,0)*IF($C4306="1 - Revenues",1,IF(AND($C4306="5 - Transfers",MID(K4306,15,1)="4"),1,-1))</f>
        <v>-3200</v>
      </c>
      <c r="S4306" s="18" t="b">
        <f>IF(LEFT(C4306,1)="1",1,-1)*SUMIF([1]Budget!V:V,'Budget Worksheet for Pivot Tabl'!K4306,[1]Budget!AC:AC)=P4306</f>
        <v>1</v>
      </c>
    </row>
    <row r="4307" spans="1:19" x14ac:dyDescent="0.25">
      <c r="A4307" t="s">
        <v>73</v>
      </c>
      <c r="B4307" t="s">
        <v>74</v>
      </c>
      <c r="C4307" t="s">
        <v>9</v>
      </c>
      <c r="D4307" t="str">
        <f t="shared" si="67"/>
        <v>OUTFLOWS</v>
      </c>
      <c r="E4307" t="s">
        <v>116</v>
      </c>
      <c r="F4307" t="s">
        <v>117</v>
      </c>
      <c r="G4307" t="s">
        <v>5466</v>
      </c>
      <c r="H4307" t="s">
        <v>5467</v>
      </c>
      <c r="I4307" t="s">
        <v>2902</v>
      </c>
      <c r="J4307" t="s">
        <v>2903</v>
      </c>
      <c r="K4307" t="s">
        <v>5489</v>
      </c>
      <c r="L4307" t="s">
        <v>5160</v>
      </c>
      <c r="M4307" s="17">
        <f>VLOOKUP($K4307,[1]Budget!$V:$AE,5,0)*IF($C4307="1 - Revenues",1,IF(AND($C4307="5 - Transfers",MID(I4307,15,1)="4"),1,-1))</f>
        <v>-85000</v>
      </c>
      <c r="N4307" s="17">
        <f>VLOOKUP($K4307,[1]Budget!$V:$AE,6,0)*IF($C4307="1 - Revenues",1,IF(AND($C4307="5 - Transfers",MID(J4307,15,1)="4"),1,-1))</f>
        <v>0</v>
      </c>
      <c r="O4307" s="17">
        <f>IFERROR(IF(RIGHT(LEFT(K4307,15),1)="4",VLOOKUP(K4307,'[1]Budget Worksheet'!A:B,2,0),-1*VLOOKUP(K4307,'[1]Budget Worksheet'!A:B,2,0)),0)</f>
        <v>-85415</v>
      </c>
      <c r="P4307" s="17">
        <f>VLOOKUP($K4307,[1]Budget!$V:$AE,8,0)*IF($C4307="1 - Revenues",1,IF(AND($C4307="5 - Transfers",MID($K4307,15,1)="4"),1,-1))</f>
        <v>-85415</v>
      </c>
      <c r="Q4307" s="17">
        <f>VLOOKUP($K4307,[1]Budget!$V:$AE,10,0)*IF($C4307="1 - Revenues",1,IF(AND($C4307="5 - Transfers",MID(K4307,15,1)="4"),1,-1))</f>
        <v>0</v>
      </c>
      <c r="S4307" s="18" t="b">
        <f>IF(LEFT(C4307,1)="1",1,-1)*SUMIF([1]Budget!V:V,'Budget Worksheet for Pivot Tabl'!K4307,[1]Budget!AC:AC)=P4307</f>
        <v>1</v>
      </c>
    </row>
    <row r="4308" spans="1:19" x14ac:dyDescent="0.25">
      <c r="A4308" t="s">
        <v>73</v>
      </c>
      <c r="B4308" t="s">
        <v>74</v>
      </c>
      <c r="C4308" t="s">
        <v>9</v>
      </c>
      <c r="D4308" t="str">
        <f t="shared" si="67"/>
        <v>OUTFLOWS</v>
      </c>
      <c r="E4308" t="s">
        <v>116</v>
      </c>
      <c r="F4308" t="s">
        <v>117</v>
      </c>
      <c r="G4308" t="s">
        <v>5466</v>
      </c>
      <c r="H4308" t="s">
        <v>5467</v>
      </c>
      <c r="I4308" t="s">
        <v>2024</v>
      </c>
      <c r="J4308" t="s">
        <v>2025</v>
      </c>
      <c r="K4308" t="s">
        <v>5490</v>
      </c>
      <c r="L4308" t="s">
        <v>476</v>
      </c>
      <c r="M4308" s="17">
        <f>VLOOKUP($K4308,[1]Budget!$V:$AE,5,0)*IF($C4308="1 - Revenues",1,IF(AND($C4308="5 - Transfers",MID(I4308,15,1)="4"),1,-1))</f>
        <v>-19000</v>
      </c>
      <c r="N4308" s="17">
        <f>VLOOKUP($K4308,[1]Budget!$V:$AE,6,0)*IF($C4308="1 - Revenues",1,IF(AND($C4308="5 - Transfers",MID(J4308,15,1)="4"),1,-1))</f>
        <v>-4000</v>
      </c>
      <c r="O4308" s="17">
        <f>IFERROR(IF(RIGHT(LEFT(K4308,15),1)="4",VLOOKUP(K4308,'[1]Budget Worksheet'!A:B,2,0),-1*VLOOKUP(K4308,'[1]Budget Worksheet'!A:B,2,0)),0)</f>
        <v>-90838</v>
      </c>
      <c r="P4308" s="17">
        <f>VLOOKUP($K4308,[1]Budget!$V:$AE,8,0)*IF($C4308="1 - Revenues",1,IF(AND($C4308="5 - Transfers",MID($K4308,15,1)="4"),1,-1))</f>
        <v>-90838</v>
      </c>
      <c r="Q4308" s="17">
        <f>VLOOKUP($K4308,[1]Budget!$V:$AE,10,0)*IF($C4308="1 - Revenues",1,IF(AND($C4308="5 - Transfers",MID(K4308,15,1)="4"),1,-1))</f>
        <v>0</v>
      </c>
      <c r="S4308" s="18" t="b">
        <f>IF(LEFT(C4308,1)="1",1,-1)*SUMIF([1]Budget!V:V,'Budget Worksheet for Pivot Tabl'!K4308,[1]Budget!AC:AC)=P4308</f>
        <v>1</v>
      </c>
    </row>
    <row r="4309" spans="1:19" x14ac:dyDescent="0.25">
      <c r="A4309" t="s">
        <v>73</v>
      </c>
      <c r="B4309" t="s">
        <v>74</v>
      </c>
      <c r="C4309" t="s">
        <v>9</v>
      </c>
      <c r="D4309" t="str">
        <f t="shared" si="67"/>
        <v>OUTFLOWS</v>
      </c>
      <c r="E4309" t="s">
        <v>116</v>
      </c>
      <c r="F4309" t="s">
        <v>117</v>
      </c>
      <c r="G4309" t="s">
        <v>5466</v>
      </c>
      <c r="H4309" t="s">
        <v>5467</v>
      </c>
      <c r="I4309" t="s">
        <v>2024</v>
      </c>
      <c r="J4309" t="s">
        <v>2025</v>
      </c>
      <c r="K4309" t="s">
        <v>5491</v>
      </c>
      <c r="L4309" t="s">
        <v>674</v>
      </c>
      <c r="M4309" s="17">
        <f>VLOOKUP($K4309,[1]Budget!$V:$AE,5,0)*IF($C4309="1 - Revenues",1,IF(AND($C4309="5 - Transfers",MID(I4309,15,1)="4"),1,-1))</f>
        <v>0</v>
      </c>
      <c r="N4309" s="17">
        <f>VLOOKUP($K4309,[1]Budget!$V:$AE,6,0)*IF($C4309="1 - Revenues",1,IF(AND($C4309="5 - Transfers",MID(J4309,15,1)="4"),1,-1))</f>
        <v>0</v>
      </c>
      <c r="O4309" s="17">
        <f>IFERROR(IF(RIGHT(LEFT(K4309,15),1)="4",VLOOKUP(K4309,'[1]Budget Worksheet'!A:B,2,0),-1*VLOOKUP(K4309,'[1]Budget Worksheet'!A:B,2,0)),0)</f>
        <v>0</v>
      </c>
      <c r="P4309" s="17">
        <f>VLOOKUP($K4309,[1]Budget!$V:$AE,8,0)*IF($C4309="1 - Revenues",1,IF(AND($C4309="5 - Transfers",MID($K4309,15,1)="4"),1,-1))</f>
        <v>0</v>
      </c>
      <c r="Q4309" s="17">
        <f>VLOOKUP($K4309,[1]Budget!$V:$AE,10,0)*IF($C4309="1 - Revenues",1,IF(AND($C4309="5 - Transfers",MID(K4309,15,1)="4"),1,-1))</f>
        <v>0</v>
      </c>
      <c r="S4309" s="18" t="b">
        <f>IF(LEFT(C4309,1)="1",1,-1)*SUMIF([1]Budget!V:V,'Budget Worksheet for Pivot Tabl'!K4309,[1]Budget!AC:AC)=P4309</f>
        <v>1</v>
      </c>
    </row>
    <row r="4310" spans="1:19" x14ac:dyDescent="0.25">
      <c r="A4310" t="s">
        <v>73</v>
      </c>
      <c r="B4310" t="s">
        <v>74</v>
      </c>
      <c r="C4310" t="s">
        <v>9</v>
      </c>
      <c r="D4310" t="str">
        <f t="shared" si="67"/>
        <v>OUTFLOWS</v>
      </c>
      <c r="E4310" t="s">
        <v>116</v>
      </c>
      <c r="F4310" t="s">
        <v>117</v>
      </c>
      <c r="G4310" t="s">
        <v>5466</v>
      </c>
      <c r="H4310" t="s">
        <v>5467</v>
      </c>
      <c r="I4310" t="s">
        <v>2024</v>
      </c>
      <c r="J4310" t="s">
        <v>2025</v>
      </c>
      <c r="K4310" t="s">
        <v>5492</v>
      </c>
      <c r="L4310" t="s">
        <v>2484</v>
      </c>
      <c r="M4310" s="17">
        <f>VLOOKUP($K4310,[1]Budget!$V:$AE,5,0)*IF($C4310="1 - Revenues",1,IF(AND($C4310="5 - Transfers",MID(I4310,15,1)="4"),1,-1))</f>
        <v>-64000</v>
      </c>
      <c r="N4310" s="17">
        <f>VLOOKUP($K4310,[1]Budget!$V:$AE,6,0)*IF($C4310="1 - Revenues",1,IF(AND($C4310="5 - Transfers",MID(J4310,15,1)="4"),1,-1))</f>
        <v>-64000</v>
      </c>
      <c r="O4310" s="17">
        <f>IFERROR(IF(RIGHT(LEFT(K4310,15),1)="4",VLOOKUP(K4310,'[1]Budget Worksheet'!A:B,2,0),-1*VLOOKUP(K4310,'[1]Budget Worksheet'!A:B,2,0)),0)</f>
        <v>-63790</v>
      </c>
      <c r="P4310" s="17">
        <f>VLOOKUP($K4310,[1]Budget!$V:$AE,8,0)*IF($C4310="1 - Revenues",1,IF(AND($C4310="5 - Transfers",MID($K4310,15,1)="4"),1,-1))</f>
        <v>-63790</v>
      </c>
      <c r="Q4310" s="17">
        <f>VLOOKUP($K4310,[1]Budget!$V:$AE,10,0)*IF($C4310="1 - Revenues",1,IF(AND($C4310="5 - Transfers",MID(K4310,15,1)="4"),1,-1))</f>
        <v>0</v>
      </c>
      <c r="S4310" s="18" t="b">
        <f>IF(LEFT(C4310,1)="1",1,-1)*SUMIF([1]Budget!V:V,'Budget Worksheet for Pivot Tabl'!K4310,[1]Budget!AC:AC)=P4310</f>
        <v>1</v>
      </c>
    </row>
    <row r="4311" spans="1:19" x14ac:dyDescent="0.25">
      <c r="A4311" t="s">
        <v>73</v>
      </c>
      <c r="B4311" t="s">
        <v>74</v>
      </c>
      <c r="C4311" t="s">
        <v>9</v>
      </c>
      <c r="D4311" t="str">
        <f t="shared" si="67"/>
        <v>OUTFLOWS</v>
      </c>
      <c r="E4311" t="s">
        <v>116</v>
      </c>
      <c r="F4311" t="s">
        <v>117</v>
      </c>
      <c r="G4311" t="s">
        <v>5466</v>
      </c>
      <c r="H4311" t="s">
        <v>5467</v>
      </c>
      <c r="I4311" t="s">
        <v>2024</v>
      </c>
      <c r="J4311" t="s">
        <v>2025</v>
      </c>
      <c r="K4311" t="s">
        <v>5493</v>
      </c>
      <c r="L4311" t="s">
        <v>2486</v>
      </c>
      <c r="M4311" s="17">
        <f>VLOOKUP($K4311,[1]Budget!$V:$AE,5,0)*IF($C4311="1 - Revenues",1,IF(AND($C4311="5 - Transfers",MID(I4311,15,1)="4"),1,-1))</f>
        <v>-1000</v>
      </c>
      <c r="N4311" s="17">
        <f>VLOOKUP($K4311,[1]Budget!$V:$AE,6,0)*IF($C4311="1 - Revenues",1,IF(AND($C4311="5 - Transfers",MID(J4311,15,1)="4"),1,-1))</f>
        <v>-1000</v>
      </c>
      <c r="O4311" s="17">
        <f>IFERROR(IF(RIGHT(LEFT(K4311,15),1)="4",VLOOKUP(K4311,'[1]Budget Worksheet'!A:B,2,0),-1*VLOOKUP(K4311,'[1]Budget Worksheet'!A:B,2,0)),0)</f>
        <v>-1200</v>
      </c>
      <c r="P4311" s="17">
        <f>VLOOKUP($K4311,[1]Budget!$V:$AE,8,0)*IF($C4311="1 - Revenues",1,IF(AND($C4311="5 - Transfers",MID($K4311,15,1)="4"),1,-1))</f>
        <v>-1200</v>
      </c>
      <c r="Q4311" s="17">
        <f>VLOOKUP($K4311,[1]Budget!$V:$AE,10,0)*IF($C4311="1 - Revenues",1,IF(AND($C4311="5 - Transfers",MID(K4311,15,1)="4"),1,-1))</f>
        <v>0</v>
      </c>
      <c r="S4311" s="18" t="b">
        <f>IF(LEFT(C4311,1)="1",1,-1)*SUMIF([1]Budget!V:V,'Budget Worksheet for Pivot Tabl'!K4311,[1]Budget!AC:AC)=P4311</f>
        <v>1</v>
      </c>
    </row>
    <row r="4312" spans="1:19" x14ac:dyDescent="0.25">
      <c r="A4312" t="s">
        <v>73</v>
      </c>
      <c r="B4312" t="s">
        <v>74</v>
      </c>
      <c r="C4312" t="s">
        <v>9</v>
      </c>
      <c r="D4312" t="str">
        <f t="shared" si="67"/>
        <v>OUTFLOWS</v>
      </c>
      <c r="E4312" t="s">
        <v>116</v>
      </c>
      <c r="F4312" t="s">
        <v>117</v>
      </c>
      <c r="G4312" t="s">
        <v>5466</v>
      </c>
      <c r="H4312" t="s">
        <v>5467</v>
      </c>
      <c r="I4312" t="s">
        <v>2024</v>
      </c>
      <c r="J4312" t="s">
        <v>2025</v>
      </c>
      <c r="K4312" t="s">
        <v>5494</v>
      </c>
      <c r="L4312" t="s">
        <v>532</v>
      </c>
      <c r="M4312" s="17">
        <f>VLOOKUP($K4312,[1]Budget!$V:$AE,5,0)*IF($C4312="1 - Revenues",1,IF(AND($C4312="5 - Transfers",MID(I4312,15,1)="4"),1,-1))</f>
        <v>-3000</v>
      </c>
      <c r="N4312" s="17">
        <f>VLOOKUP($K4312,[1]Budget!$V:$AE,6,0)*IF($C4312="1 - Revenues",1,IF(AND($C4312="5 - Transfers",MID(J4312,15,1)="4"),1,-1))</f>
        <v>-3000</v>
      </c>
      <c r="O4312" s="17">
        <f>IFERROR(IF(RIGHT(LEFT(K4312,15),1)="4",VLOOKUP(K4312,'[1]Budget Worksheet'!A:B,2,0),-1*VLOOKUP(K4312,'[1]Budget Worksheet'!A:B,2,0)),0)</f>
        <v>-2520</v>
      </c>
      <c r="P4312" s="17">
        <f>VLOOKUP($K4312,[1]Budget!$V:$AE,8,0)*IF($C4312="1 - Revenues",1,IF(AND($C4312="5 - Transfers",MID($K4312,15,1)="4"),1,-1))</f>
        <v>-6000</v>
      </c>
      <c r="Q4312" s="17">
        <f>VLOOKUP($K4312,[1]Budget!$V:$AE,10,0)*IF($C4312="1 - Revenues",1,IF(AND($C4312="5 - Transfers",MID(K4312,15,1)="4"),1,-1))</f>
        <v>-3480</v>
      </c>
      <c r="S4312" s="18" t="b">
        <f>IF(LEFT(C4312,1)="1",1,-1)*SUMIF([1]Budget!V:V,'Budget Worksheet for Pivot Tabl'!K4312,[1]Budget!AC:AC)=P4312</f>
        <v>1</v>
      </c>
    </row>
    <row r="4313" spans="1:19" x14ac:dyDescent="0.25">
      <c r="A4313" t="s">
        <v>73</v>
      </c>
      <c r="B4313" t="s">
        <v>74</v>
      </c>
      <c r="C4313" t="s">
        <v>10</v>
      </c>
      <c r="D4313" t="str">
        <f t="shared" si="67"/>
        <v>OUTFLOWS</v>
      </c>
      <c r="E4313" t="s">
        <v>118</v>
      </c>
      <c r="F4313" t="s">
        <v>100</v>
      </c>
      <c r="G4313" t="s">
        <v>2166</v>
      </c>
      <c r="H4313" t="s">
        <v>2167</v>
      </c>
      <c r="I4313" t="s">
        <v>701</v>
      </c>
      <c r="J4313" t="s">
        <v>702</v>
      </c>
      <c r="K4313" t="s">
        <v>5495</v>
      </c>
      <c r="L4313" t="s">
        <v>1753</v>
      </c>
      <c r="M4313" s="17">
        <f>VLOOKUP($K4313,[1]Budget!$V:$AE,5,0)*IF($C4313="1 - Revenues",1,IF(AND($C4313="5 - Transfers",MID(I4313,15,1)="4"),1,-1))</f>
        <v>0</v>
      </c>
      <c r="N4313" s="17">
        <f>VLOOKUP($K4313,[1]Budget!$V:$AE,6,0)*IF($C4313="1 - Revenues",1,IF(AND($C4313="5 - Transfers",MID(J4313,15,1)="4"),1,-1))</f>
        <v>0</v>
      </c>
      <c r="O4313" s="17">
        <f>IFERROR(IF(RIGHT(LEFT(K4313,15),1)="4",VLOOKUP(K4313,'[1]Budget Worksheet'!A:B,2,0),-1*VLOOKUP(K4313,'[1]Budget Worksheet'!A:B,2,0)),0)</f>
        <v>-2969250</v>
      </c>
      <c r="P4313" s="17">
        <f>VLOOKUP($K4313,[1]Budget!$V:$AE,8,0)*IF($C4313="1 - Revenues",1,IF(AND($C4313="5 - Transfers",MID($K4313,15,1)="4"),1,-1))</f>
        <v>-2969250</v>
      </c>
      <c r="Q4313" s="17">
        <f>VLOOKUP($K4313,[1]Budget!$V:$AE,10,0)*IF($C4313="1 - Revenues",1,IF(AND($C4313="5 - Transfers",MID(K4313,15,1)="4"),1,-1))</f>
        <v>0</v>
      </c>
      <c r="S4313" s="18" t="b">
        <f>IF(LEFT(C4313,1)="1",1,-1)*SUMIF([1]Budget!V:V,'Budget Worksheet for Pivot Tabl'!K4313,[1]Budget!AC:AC)=P4313</f>
        <v>1</v>
      </c>
    </row>
    <row r="4314" spans="1:19" x14ac:dyDescent="0.25">
      <c r="A4314" t="s">
        <v>75</v>
      </c>
      <c r="B4314" t="s">
        <v>76</v>
      </c>
      <c r="C4314" t="s">
        <v>11</v>
      </c>
      <c r="D4314" t="str">
        <f t="shared" si="67"/>
        <v>OUTFLOWS</v>
      </c>
      <c r="E4314" t="s">
        <v>102</v>
      </c>
      <c r="F4314" t="s">
        <v>103</v>
      </c>
      <c r="G4314" t="s">
        <v>102</v>
      </c>
      <c r="H4314" t="s">
        <v>212</v>
      </c>
      <c r="I4314" t="s">
        <v>213</v>
      </c>
      <c r="J4314" t="s">
        <v>214</v>
      </c>
      <c r="K4314" t="s">
        <v>5496</v>
      </c>
      <c r="L4314" t="s">
        <v>5497</v>
      </c>
      <c r="M4314" s="17">
        <f>VLOOKUP($K4314,[1]Budget!$V:$AE,5,0)*IF($C4314="1 - Revenues",1,IF(AND($C4314="5 - Transfers",MID(I4314,15,1)="4"),1,-1))</f>
        <v>0</v>
      </c>
      <c r="N4314" s="17">
        <f>VLOOKUP($K4314,[1]Budget!$V:$AE,6,0)*IF($C4314="1 - Revenues",1,IF(AND($C4314="5 - Transfers",MID(J4314,15,1)="4"),1,-1))</f>
        <v>0</v>
      </c>
      <c r="O4314" s="17">
        <f>IFERROR(IF(RIGHT(LEFT(K4314,15),1)="4",VLOOKUP(K4314,'[1]Budget Worksheet'!A:B,2,0),-1*VLOOKUP(K4314,'[1]Budget Worksheet'!A:B,2,0)),0)</f>
        <v>0</v>
      </c>
      <c r="P4314" s="17">
        <f>VLOOKUP($K4314,[1]Budget!$V:$AE,8,0)*IF($C4314="1 - Revenues",1,IF(AND($C4314="5 - Transfers",MID($K4314,15,1)="4"),1,-1))</f>
        <v>0</v>
      </c>
      <c r="Q4314" s="17">
        <f>VLOOKUP($K4314,[1]Budget!$V:$AE,10,0)*IF($C4314="1 - Revenues",1,IF(AND($C4314="5 - Transfers",MID(K4314,15,1)="4"),1,-1))</f>
        <v>0</v>
      </c>
      <c r="S4314" s="18" t="b">
        <f>IF(LEFT(C4314,1)="1",1,-1)*SUMIF([1]Budget!V:V,'Budget Worksheet for Pivot Tabl'!K4314,[1]Budget!AC:AC)=P4314</f>
        <v>1</v>
      </c>
    </row>
    <row r="4315" spans="1:19" x14ac:dyDescent="0.25">
      <c r="A4315" t="s">
        <v>75</v>
      </c>
      <c r="B4315" t="s">
        <v>76</v>
      </c>
      <c r="C4315" t="s">
        <v>7</v>
      </c>
      <c r="D4315" t="str">
        <f t="shared" si="67"/>
        <v>INFLOWS</v>
      </c>
      <c r="E4315" t="s">
        <v>102</v>
      </c>
      <c r="F4315" t="s">
        <v>103</v>
      </c>
      <c r="G4315" t="s">
        <v>102</v>
      </c>
      <c r="H4315" t="s">
        <v>212</v>
      </c>
      <c r="I4315" t="s">
        <v>213</v>
      </c>
      <c r="J4315" t="s">
        <v>214</v>
      </c>
      <c r="K4315" t="s">
        <v>5498</v>
      </c>
      <c r="L4315" t="s">
        <v>5499</v>
      </c>
      <c r="M4315" s="17">
        <f>VLOOKUP($K4315,[1]Budget!$V:$AE,5,0)*IF($C4315="1 - Revenues",1,IF(AND($C4315="5 - Transfers",MID(I4315,15,1)="4"),1,-1))</f>
        <v>0</v>
      </c>
      <c r="N4315" s="17">
        <f>VLOOKUP($K4315,[1]Budget!$V:$AE,6,0)*IF($C4315="1 - Revenues",1,IF(AND($C4315="5 - Transfers",MID(J4315,15,1)="4"),1,-1))</f>
        <v>0</v>
      </c>
      <c r="O4315" s="17">
        <f>IFERROR(IF(RIGHT(LEFT(K4315,15),1)="4",VLOOKUP(K4315,'[1]Budget Worksheet'!A:B,2,0),-1*VLOOKUP(K4315,'[1]Budget Worksheet'!A:B,2,0)),0)</f>
        <v>0</v>
      </c>
      <c r="P4315" s="17">
        <f>VLOOKUP($K4315,[1]Budget!$V:$AE,8,0)*IF($C4315="1 - Revenues",1,IF(AND($C4315="5 - Transfers",MID($K4315,15,1)="4"),1,-1))</f>
        <v>0</v>
      </c>
      <c r="Q4315" s="17">
        <f>VLOOKUP($K4315,[1]Budget!$V:$AE,10,0)*IF($C4315="1 - Revenues",1,IF(AND($C4315="5 - Transfers",MID(K4315,15,1)="4"),1,-1))</f>
        <v>0</v>
      </c>
      <c r="S4315" s="18" t="b">
        <f>IF(LEFT(C4315,1)="1",1,-1)*SUMIF([1]Budget!V:V,'Budget Worksheet for Pivot Tabl'!K4315,[1]Budget!AC:AC)=P4315</f>
        <v>1</v>
      </c>
    </row>
    <row r="4316" spans="1:19" x14ac:dyDescent="0.25">
      <c r="A4316" t="s">
        <v>75</v>
      </c>
      <c r="B4316" t="s">
        <v>76</v>
      </c>
      <c r="C4316" t="s">
        <v>11</v>
      </c>
      <c r="D4316" t="str">
        <f t="shared" si="67"/>
        <v>OUTFLOWS</v>
      </c>
      <c r="E4316" t="s">
        <v>102</v>
      </c>
      <c r="F4316" t="s">
        <v>103</v>
      </c>
      <c r="G4316" t="s">
        <v>102</v>
      </c>
      <c r="H4316" t="s">
        <v>212</v>
      </c>
      <c r="I4316" t="s">
        <v>213</v>
      </c>
      <c r="J4316" t="s">
        <v>214</v>
      </c>
      <c r="K4316" t="s">
        <v>5500</v>
      </c>
      <c r="L4316" t="s">
        <v>5501</v>
      </c>
      <c r="M4316" s="17">
        <f>VLOOKUP($K4316,[1]Budget!$V:$AE,5,0)*IF($C4316="1 - Revenues",1,IF(AND($C4316="5 - Transfers",MID(I4316,15,1)="4"),1,-1))</f>
        <v>0</v>
      </c>
      <c r="N4316" s="17">
        <f>VLOOKUP($K4316,[1]Budget!$V:$AE,6,0)*IF($C4316="1 - Revenues",1,IF(AND($C4316="5 - Transfers",MID(J4316,15,1)="4"),1,-1))</f>
        <v>0</v>
      </c>
      <c r="O4316" s="17">
        <f>IFERROR(IF(RIGHT(LEFT(K4316,15),1)="4",VLOOKUP(K4316,'[1]Budget Worksheet'!A:B,2,0),-1*VLOOKUP(K4316,'[1]Budget Worksheet'!A:B,2,0)),0)</f>
        <v>0</v>
      </c>
      <c r="P4316" s="17">
        <f>VLOOKUP($K4316,[1]Budget!$V:$AE,8,0)*IF($C4316="1 - Revenues",1,IF(AND($C4316="5 - Transfers",MID($K4316,15,1)="4"),1,-1))</f>
        <v>0</v>
      </c>
      <c r="Q4316" s="17">
        <f>VLOOKUP($K4316,[1]Budget!$V:$AE,10,0)*IF($C4316="1 - Revenues",1,IF(AND($C4316="5 - Transfers",MID(K4316,15,1)="4"),1,-1))</f>
        <v>0</v>
      </c>
      <c r="S4316" s="18" t="b">
        <f>IF(LEFT(C4316,1)="1",1,-1)*SUMIF([1]Budget!V:V,'Budget Worksheet for Pivot Tabl'!K4316,[1]Budget!AC:AC)=P4316</f>
        <v>1</v>
      </c>
    </row>
    <row r="4317" spans="1:19" x14ac:dyDescent="0.25">
      <c r="A4317" t="s">
        <v>75</v>
      </c>
      <c r="B4317" t="s">
        <v>76</v>
      </c>
      <c r="C4317" t="s">
        <v>7</v>
      </c>
      <c r="D4317" t="str">
        <f t="shared" si="67"/>
        <v>INFLOWS</v>
      </c>
      <c r="E4317" t="s">
        <v>116</v>
      </c>
      <c r="F4317" t="s">
        <v>117</v>
      </c>
      <c r="G4317" t="s">
        <v>5466</v>
      </c>
      <c r="H4317" t="s">
        <v>5467</v>
      </c>
      <c r="I4317" t="s">
        <v>2024</v>
      </c>
      <c r="J4317" t="s">
        <v>2025</v>
      </c>
      <c r="K4317" t="s">
        <v>5502</v>
      </c>
      <c r="L4317" t="s">
        <v>5503</v>
      </c>
      <c r="M4317" s="17">
        <f>VLOOKUP($K4317,[1]Budget!$V:$AE,5,0)*IF($C4317="1 - Revenues",1,IF(AND($C4317="5 - Transfers",MID(I4317,15,1)="4"),1,-1))</f>
        <v>1893000</v>
      </c>
      <c r="N4317" s="17">
        <f>VLOOKUP($K4317,[1]Budget!$V:$AE,6,0)*IF($C4317="1 - Revenues",1,IF(AND($C4317="5 - Transfers",MID(J4317,15,1)="4"),1,-1))</f>
        <v>0</v>
      </c>
      <c r="O4317" s="17">
        <f>IFERROR(IF(RIGHT(LEFT(K4317,15),1)="4",VLOOKUP(K4317,'[1]Budget Worksheet'!A:B,2,0),-1*VLOOKUP(K4317,'[1]Budget Worksheet'!A:B,2,0)),0)</f>
        <v>0</v>
      </c>
      <c r="P4317" s="17">
        <f>VLOOKUP($K4317,[1]Budget!$V:$AE,8,0)*IF($C4317="1 - Revenues",1,IF(AND($C4317="5 - Transfers",MID($K4317,15,1)="4"),1,-1))</f>
        <v>0</v>
      </c>
      <c r="Q4317" s="17">
        <f>VLOOKUP($K4317,[1]Budget!$V:$AE,10,0)*IF($C4317="1 - Revenues",1,IF(AND($C4317="5 - Transfers",MID(K4317,15,1)="4"),1,-1))</f>
        <v>0</v>
      </c>
      <c r="S4317" s="18" t="b">
        <f>IF(LEFT(C4317,1)="1",1,-1)*SUMIF([1]Budget!V:V,'Budget Worksheet for Pivot Tabl'!K4317,[1]Budget!AC:AC)=P4317</f>
        <v>1</v>
      </c>
    </row>
    <row r="4318" spans="1:19" x14ac:dyDescent="0.25">
      <c r="A4318" t="s">
        <v>75</v>
      </c>
      <c r="B4318" t="s">
        <v>76</v>
      </c>
      <c r="C4318" t="s">
        <v>7</v>
      </c>
      <c r="D4318" t="str">
        <f t="shared" si="67"/>
        <v>INFLOWS</v>
      </c>
      <c r="E4318" t="s">
        <v>116</v>
      </c>
      <c r="F4318" t="s">
        <v>117</v>
      </c>
      <c r="G4318" t="s">
        <v>5466</v>
      </c>
      <c r="H4318" t="s">
        <v>5467</v>
      </c>
      <c r="I4318" t="s">
        <v>2024</v>
      </c>
      <c r="J4318" t="s">
        <v>2025</v>
      </c>
      <c r="K4318" t="s">
        <v>5504</v>
      </c>
      <c r="L4318" t="s">
        <v>5505</v>
      </c>
      <c r="M4318" s="17">
        <f>VLOOKUP($K4318,[1]Budget!$V:$AE,5,0)*IF($C4318="1 - Revenues",1,IF(AND($C4318="5 - Transfers",MID(I4318,15,1)="4"),1,-1))</f>
        <v>1447000</v>
      </c>
      <c r="N4318" s="17">
        <f>VLOOKUP($K4318,[1]Budget!$V:$AE,6,0)*IF($C4318="1 - Revenues",1,IF(AND($C4318="5 - Transfers",MID(J4318,15,1)="4"),1,-1))</f>
        <v>0</v>
      </c>
      <c r="O4318" s="17">
        <f>IFERROR(IF(RIGHT(LEFT(K4318,15),1)="4",VLOOKUP(K4318,'[1]Budget Worksheet'!A:B,2,0),-1*VLOOKUP(K4318,'[1]Budget Worksheet'!A:B,2,0)),0)</f>
        <v>0</v>
      </c>
      <c r="P4318" s="17">
        <f>VLOOKUP($K4318,[1]Budget!$V:$AE,8,0)*IF($C4318="1 - Revenues",1,IF(AND($C4318="5 - Transfers",MID($K4318,15,1)="4"),1,-1))</f>
        <v>0</v>
      </c>
      <c r="Q4318" s="17">
        <f>VLOOKUP($K4318,[1]Budget!$V:$AE,10,0)*IF($C4318="1 - Revenues",1,IF(AND($C4318="5 - Transfers",MID(K4318,15,1)="4"),1,-1))</f>
        <v>0</v>
      </c>
      <c r="S4318" s="18" t="b">
        <f>IF(LEFT(C4318,1)="1",1,-1)*SUMIF([1]Budget!V:V,'Budget Worksheet for Pivot Tabl'!K4318,[1]Budget!AC:AC)=P4318</f>
        <v>1</v>
      </c>
    </row>
    <row r="4319" spans="1:19" x14ac:dyDescent="0.25">
      <c r="A4319" t="s">
        <v>75</v>
      </c>
      <c r="B4319" t="s">
        <v>76</v>
      </c>
      <c r="C4319" t="s">
        <v>7</v>
      </c>
      <c r="D4319" t="str">
        <f t="shared" si="67"/>
        <v>INFLOWS</v>
      </c>
      <c r="E4319" t="s">
        <v>116</v>
      </c>
      <c r="F4319" t="s">
        <v>117</v>
      </c>
      <c r="G4319" t="s">
        <v>5466</v>
      </c>
      <c r="H4319" t="s">
        <v>5467</v>
      </c>
      <c r="I4319" t="s">
        <v>2024</v>
      </c>
      <c r="J4319" t="s">
        <v>2025</v>
      </c>
      <c r="K4319" t="s">
        <v>5506</v>
      </c>
      <c r="L4319" t="s">
        <v>5507</v>
      </c>
      <c r="M4319" s="17">
        <f>VLOOKUP($K4319,[1]Budget!$V:$AE,5,0)*IF($C4319="1 - Revenues",1,IF(AND($C4319="5 - Transfers",MID(I4319,15,1)="4"),1,-1))</f>
        <v>15797000</v>
      </c>
      <c r="N4319" s="17">
        <f>VLOOKUP($K4319,[1]Budget!$V:$AE,6,0)*IF($C4319="1 - Revenues",1,IF(AND($C4319="5 - Transfers",MID(J4319,15,1)="4"),1,-1))</f>
        <v>16370000</v>
      </c>
      <c r="O4319" s="17">
        <f>IFERROR(IF(RIGHT(LEFT(K4319,15),1)="4",VLOOKUP(K4319,'[1]Budget Worksheet'!A:B,2,0),-1*VLOOKUP(K4319,'[1]Budget Worksheet'!A:B,2,0)),0)</f>
        <v>15921570</v>
      </c>
      <c r="P4319" s="17">
        <f>VLOOKUP($K4319,[1]Budget!$V:$AE,8,0)*IF($C4319="1 - Revenues",1,IF(AND($C4319="5 - Transfers",MID($K4319,15,1)="4"),1,-1))</f>
        <v>15921570</v>
      </c>
      <c r="Q4319" s="17">
        <f>VLOOKUP($K4319,[1]Budget!$V:$AE,10,0)*IF($C4319="1 - Revenues",1,IF(AND($C4319="5 - Transfers",MID(K4319,15,1)="4"),1,-1))</f>
        <v>0</v>
      </c>
      <c r="S4319" s="18" t="b">
        <f>IF(LEFT(C4319,1)="1",1,-1)*SUMIF([1]Budget!V:V,'Budget Worksheet for Pivot Tabl'!K4319,[1]Budget!AC:AC)=P4319</f>
        <v>1</v>
      </c>
    </row>
    <row r="4320" spans="1:19" x14ac:dyDescent="0.25">
      <c r="A4320" t="s">
        <v>75</v>
      </c>
      <c r="B4320" t="s">
        <v>76</v>
      </c>
      <c r="C4320" t="s">
        <v>7</v>
      </c>
      <c r="D4320" t="str">
        <f t="shared" si="67"/>
        <v>INFLOWS</v>
      </c>
      <c r="E4320" t="s">
        <v>116</v>
      </c>
      <c r="F4320" t="s">
        <v>117</v>
      </c>
      <c r="G4320" t="s">
        <v>5466</v>
      </c>
      <c r="H4320" t="s">
        <v>5467</v>
      </c>
      <c r="I4320" t="s">
        <v>2024</v>
      </c>
      <c r="J4320" t="s">
        <v>2025</v>
      </c>
      <c r="K4320" t="s">
        <v>5508</v>
      </c>
      <c r="L4320" t="s">
        <v>5509</v>
      </c>
      <c r="M4320" s="17">
        <f>VLOOKUP($K4320,[1]Budget!$V:$AE,5,0)*IF($C4320="1 - Revenues",1,IF(AND($C4320="5 - Transfers",MID(I4320,15,1)="4"),1,-1))</f>
        <v>1171000</v>
      </c>
      <c r="N4320" s="17">
        <f>VLOOKUP($K4320,[1]Budget!$V:$AE,6,0)*IF($C4320="1 - Revenues",1,IF(AND($C4320="5 - Transfers",MID(J4320,15,1)="4"),1,-1))</f>
        <v>1639000</v>
      </c>
      <c r="O4320" s="17">
        <f>IFERROR(IF(RIGHT(LEFT(K4320,15),1)="4",VLOOKUP(K4320,'[1]Budget Worksheet'!A:B,2,0),-1*VLOOKUP(K4320,'[1]Budget Worksheet'!A:B,2,0)),0)</f>
        <v>1538450</v>
      </c>
      <c r="P4320" s="17">
        <f>VLOOKUP($K4320,[1]Budget!$V:$AE,8,0)*IF($C4320="1 - Revenues",1,IF(AND($C4320="5 - Transfers",MID($K4320,15,1)="4"),1,-1))</f>
        <v>1538450</v>
      </c>
      <c r="Q4320" s="17">
        <f>VLOOKUP($K4320,[1]Budget!$V:$AE,10,0)*IF($C4320="1 - Revenues",1,IF(AND($C4320="5 - Transfers",MID(K4320,15,1)="4"),1,-1))</f>
        <v>0</v>
      </c>
      <c r="S4320" s="18" t="b">
        <f>IF(LEFT(C4320,1)="1",1,-1)*SUMIF([1]Budget!V:V,'Budget Worksheet for Pivot Tabl'!K4320,[1]Budget!AC:AC)=P4320</f>
        <v>1</v>
      </c>
    </row>
    <row r="4321" spans="1:19" x14ac:dyDescent="0.25">
      <c r="A4321" t="s">
        <v>75</v>
      </c>
      <c r="B4321" t="s">
        <v>76</v>
      </c>
      <c r="C4321" t="s">
        <v>7</v>
      </c>
      <c r="D4321" t="str">
        <f t="shared" si="67"/>
        <v>INFLOWS</v>
      </c>
      <c r="E4321" t="s">
        <v>116</v>
      </c>
      <c r="F4321" t="s">
        <v>117</v>
      </c>
      <c r="G4321" t="s">
        <v>5466</v>
      </c>
      <c r="H4321" t="s">
        <v>5467</v>
      </c>
      <c r="I4321" t="s">
        <v>2024</v>
      </c>
      <c r="J4321" t="s">
        <v>2025</v>
      </c>
      <c r="K4321" t="s">
        <v>5510</v>
      </c>
      <c r="L4321" t="s">
        <v>5499</v>
      </c>
      <c r="M4321" s="17">
        <f>VLOOKUP($K4321,[1]Budget!$V:$AE,5,0)*IF($C4321="1 - Revenues",1,IF(AND($C4321="5 - Transfers",MID(I4321,15,1)="4"),1,-1))</f>
        <v>124000</v>
      </c>
      <c r="N4321" s="17">
        <f>VLOOKUP($K4321,[1]Budget!$V:$AE,6,0)*IF($C4321="1 - Revenues",1,IF(AND($C4321="5 - Transfers",MID(J4321,15,1)="4"),1,-1))</f>
        <v>110000</v>
      </c>
      <c r="O4321" s="17">
        <f>IFERROR(IF(RIGHT(LEFT(K4321,15),1)="4",VLOOKUP(K4321,'[1]Budget Worksheet'!A:B,2,0),-1*VLOOKUP(K4321,'[1]Budget Worksheet'!A:B,2,0)),0)</f>
        <v>100000</v>
      </c>
      <c r="P4321" s="17">
        <f>VLOOKUP($K4321,[1]Budget!$V:$AE,8,0)*IF($C4321="1 - Revenues",1,IF(AND($C4321="5 - Transfers",MID($K4321,15,1)="4"),1,-1))</f>
        <v>100000</v>
      </c>
      <c r="Q4321" s="17">
        <f>VLOOKUP($K4321,[1]Budget!$V:$AE,10,0)*IF($C4321="1 - Revenues",1,IF(AND($C4321="5 - Transfers",MID(K4321,15,1)="4"),1,-1))</f>
        <v>0</v>
      </c>
      <c r="S4321" s="18" t="b">
        <f>IF(LEFT(C4321,1)="1",1,-1)*SUMIF([1]Budget!V:V,'Budget Worksheet for Pivot Tabl'!K4321,[1]Budget!AC:AC)=P4321</f>
        <v>1</v>
      </c>
    </row>
    <row r="4322" spans="1:19" x14ac:dyDescent="0.25">
      <c r="A4322" t="s">
        <v>75</v>
      </c>
      <c r="B4322" t="s">
        <v>76</v>
      </c>
      <c r="C4322" t="s">
        <v>7</v>
      </c>
      <c r="D4322" t="str">
        <f t="shared" si="67"/>
        <v>INFLOWS</v>
      </c>
      <c r="E4322" t="s">
        <v>116</v>
      </c>
      <c r="F4322" t="s">
        <v>117</v>
      </c>
      <c r="G4322" t="s">
        <v>5466</v>
      </c>
      <c r="H4322" t="s">
        <v>5467</v>
      </c>
      <c r="I4322" t="s">
        <v>2024</v>
      </c>
      <c r="J4322" t="s">
        <v>2025</v>
      </c>
      <c r="K4322" t="s">
        <v>5511</v>
      </c>
      <c r="L4322" t="s">
        <v>5512</v>
      </c>
      <c r="M4322" s="17">
        <f>VLOOKUP($K4322,[1]Budget!$V:$AE,5,0)*IF($C4322="1 - Revenues",1,IF(AND($C4322="5 - Transfers",MID(I4322,15,1)="4"),1,-1))</f>
        <v>131000</v>
      </c>
      <c r="N4322" s="17">
        <f>VLOOKUP($K4322,[1]Budget!$V:$AE,6,0)*IF($C4322="1 - Revenues",1,IF(AND($C4322="5 - Transfers",MID(J4322,15,1)="4"),1,-1))</f>
        <v>0</v>
      </c>
      <c r="O4322" s="17">
        <f>IFERROR(IF(RIGHT(LEFT(K4322,15),1)="4",VLOOKUP(K4322,'[1]Budget Worksheet'!A:B,2,0),-1*VLOOKUP(K4322,'[1]Budget Worksheet'!A:B,2,0)),0)</f>
        <v>0</v>
      </c>
      <c r="P4322" s="17">
        <f>VLOOKUP($K4322,[1]Budget!$V:$AE,8,0)*IF($C4322="1 - Revenues",1,IF(AND($C4322="5 - Transfers",MID($K4322,15,1)="4"),1,-1))</f>
        <v>0</v>
      </c>
      <c r="Q4322" s="17">
        <f>VLOOKUP($K4322,[1]Budget!$V:$AE,10,0)*IF($C4322="1 - Revenues",1,IF(AND($C4322="5 - Transfers",MID(K4322,15,1)="4"),1,-1))</f>
        <v>0</v>
      </c>
      <c r="S4322" s="18" t="b">
        <f>IF(LEFT(C4322,1)="1",1,-1)*SUMIF([1]Budget!V:V,'Budget Worksheet for Pivot Tabl'!K4322,[1]Budget!AC:AC)=P4322</f>
        <v>1</v>
      </c>
    </row>
    <row r="4323" spans="1:19" x14ac:dyDescent="0.25">
      <c r="A4323" t="s">
        <v>75</v>
      </c>
      <c r="B4323" t="s">
        <v>76</v>
      </c>
      <c r="C4323" t="s">
        <v>7</v>
      </c>
      <c r="D4323" t="str">
        <f t="shared" si="67"/>
        <v>INFLOWS</v>
      </c>
      <c r="E4323" t="s">
        <v>116</v>
      </c>
      <c r="F4323" t="s">
        <v>117</v>
      </c>
      <c r="G4323" t="s">
        <v>5466</v>
      </c>
      <c r="H4323" t="s">
        <v>5467</v>
      </c>
      <c r="I4323" t="s">
        <v>2024</v>
      </c>
      <c r="J4323" t="s">
        <v>2025</v>
      </c>
      <c r="K4323" t="s">
        <v>5513</v>
      </c>
      <c r="L4323" t="s">
        <v>5514</v>
      </c>
      <c r="M4323" s="17">
        <f>VLOOKUP($K4323,[1]Budget!$V:$AE,5,0)*IF($C4323="1 - Revenues",1,IF(AND($C4323="5 - Transfers",MID(I4323,15,1)="4"),1,-1))</f>
        <v>22000</v>
      </c>
      <c r="N4323" s="17">
        <f>VLOOKUP($K4323,[1]Budget!$V:$AE,6,0)*IF($C4323="1 - Revenues",1,IF(AND($C4323="5 - Transfers",MID(J4323,15,1)="4"),1,-1))</f>
        <v>0</v>
      </c>
      <c r="O4323" s="17">
        <f>IFERROR(IF(RIGHT(LEFT(K4323,15),1)="4",VLOOKUP(K4323,'[1]Budget Worksheet'!A:B,2,0),-1*VLOOKUP(K4323,'[1]Budget Worksheet'!A:B,2,0)),0)</f>
        <v>20000</v>
      </c>
      <c r="P4323" s="17">
        <f>VLOOKUP($K4323,[1]Budget!$V:$AE,8,0)*IF($C4323="1 - Revenues",1,IF(AND($C4323="5 - Transfers",MID($K4323,15,1)="4"),1,-1))</f>
        <v>20000</v>
      </c>
      <c r="Q4323" s="17">
        <f>VLOOKUP($K4323,[1]Budget!$V:$AE,10,0)*IF($C4323="1 - Revenues",1,IF(AND($C4323="5 - Transfers",MID(K4323,15,1)="4"),1,-1))</f>
        <v>0</v>
      </c>
      <c r="S4323" s="18" t="b">
        <f>IF(LEFT(C4323,1)="1",1,-1)*SUMIF([1]Budget!V:V,'Budget Worksheet for Pivot Tabl'!K4323,[1]Budget!AC:AC)=P4323</f>
        <v>1</v>
      </c>
    </row>
    <row r="4324" spans="1:19" x14ac:dyDescent="0.25">
      <c r="A4324" t="s">
        <v>75</v>
      </c>
      <c r="B4324" t="s">
        <v>76</v>
      </c>
      <c r="C4324" t="s">
        <v>7</v>
      </c>
      <c r="D4324" t="str">
        <f t="shared" si="67"/>
        <v>INFLOWS</v>
      </c>
      <c r="E4324" t="s">
        <v>116</v>
      </c>
      <c r="F4324" t="s">
        <v>117</v>
      </c>
      <c r="G4324" t="s">
        <v>5466</v>
      </c>
      <c r="H4324" t="s">
        <v>5467</v>
      </c>
      <c r="I4324" t="s">
        <v>2024</v>
      </c>
      <c r="J4324" t="s">
        <v>2025</v>
      </c>
      <c r="K4324" t="s">
        <v>5515</v>
      </c>
      <c r="L4324" t="s">
        <v>294</v>
      </c>
      <c r="M4324" s="17">
        <f>VLOOKUP($K4324,[1]Budget!$V:$AE,5,0)*IF($C4324="1 - Revenues",1,IF(AND($C4324="5 - Transfers",MID(I4324,15,1)="4"),1,-1))</f>
        <v>743000</v>
      </c>
      <c r="N4324" s="17">
        <f>VLOOKUP($K4324,[1]Budget!$V:$AE,6,0)*IF($C4324="1 - Revenues",1,IF(AND($C4324="5 - Transfers",MID(J4324,15,1)="4"),1,-1))</f>
        <v>-295000</v>
      </c>
      <c r="O4324" s="17">
        <f>IFERROR(IF(RIGHT(LEFT(K4324,15),1)="4",VLOOKUP(K4324,'[1]Budget Worksheet'!A:B,2,0),-1*VLOOKUP(K4324,'[1]Budget Worksheet'!A:B,2,0)),0)</f>
        <v>255620</v>
      </c>
      <c r="P4324" s="17">
        <f>VLOOKUP($K4324,[1]Budget!$V:$AE,8,0)*IF($C4324="1 - Revenues",1,IF(AND($C4324="5 - Transfers",MID($K4324,15,1)="4"),1,-1))</f>
        <v>255620</v>
      </c>
      <c r="Q4324" s="17">
        <f>VLOOKUP($K4324,[1]Budget!$V:$AE,10,0)*IF($C4324="1 - Revenues",1,IF(AND($C4324="5 - Transfers",MID(K4324,15,1)="4"),1,-1))</f>
        <v>0</v>
      </c>
      <c r="S4324" s="18" t="b">
        <f>IF(LEFT(C4324,1)="1",1,-1)*SUMIF([1]Budget!V:V,'Budget Worksheet for Pivot Tabl'!K4324,[1]Budget!AC:AC)=P4324</f>
        <v>1</v>
      </c>
    </row>
    <row r="4325" spans="1:19" x14ac:dyDescent="0.25">
      <c r="A4325" t="s">
        <v>75</v>
      </c>
      <c r="B4325" t="s">
        <v>76</v>
      </c>
      <c r="C4325" t="s">
        <v>7</v>
      </c>
      <c r="D4325" t="str">
        <f t="shared" si="67"/>
        <v>INFLOWS</v>
      </c>
      <c r="E4325" t="s">
        <v>116</v>
      </c>
      <c r="F4325" t="s">
        <v>117</v>
      </c>
      <c r="G4325" t="s">
        <v>5466</v>
      </c>
      <c r="H4325" t="s">
        <v>5467</v>
      </c>
      <c r="I4325" t="s">
        <v>2024</v>
      </c>
      <c r="J4325" t="s">
        <v>2025</v>
      </c>
      <c r="K4325" t="s">
        <v>5516</v>
      </c>
      <c r="L4325" t="s">
        <v>2793</v>
      </c>
      <c r="M4325" s="17">
        <f>VLOOKUP($K4325,[1]Budget!$V:$AE,5,0)*IF($C4325="1 - Revenues",1,IF(AND($C4325="5 - Transfers",MID(I4325,15,1)="4"),1,-1))</f>
        <v>127000</v>
      </c>
      <c r="N4325" s="17">
        <f>VLOOKUP($K4325,[1]Budget!$V:$AE,6,0)*IF($C4325="1 - Revenues",1,IF(AND($C4325="5 - Transfers",MID(J4325,15,1)="4"),1,-1))</f>
        <v>0</v>
      </c>
      <c r="O4325" s="17">
        <f>IFERROR(IF(RIGHT(LEFT(K4325,15),1)="4",VLOOKUP(K4325,'[1]Budget Worksheet'!A:B,2,0),-1*VLOOKUP(K4325,'[1]Budget Worksheet'!A:B,2,0)),0)</f>
        <v>0</v>
      </c>
      <c r="P4325" s="17">
        <f>VLOOKUP($K4325,[1]Budget!$V:$AE,8,0)*IF($C4325="1 - Revenues",1,IF(AND($C4325="5 - Transfers",MID($K4325,15,1)="4"),1,-1))</f>
        <v>0</v>
      </c>
      <c r="Q4325" s="17">
        <f>VLOOKUP($K4325,[1]Budget!$V:$AE,10,0)*IF($C4325="1 - Revenues",1,IF(AND($C4325="5 - Transfers",MID(K4325,15,1)="4"),1,-1))</f>
        <v>0</v>
      </c>
      <c r="S4325" s="18" t="b">
        <f>IF(LEFT(C4325,1)="1",1,-1)*SUMIF([1]Budget!V:V,'Budget Worksheet for Pivot Tabl'!K4325,[1]Budget!AC:AC)=P4325</f>
        <v>1</v>
      </c>
    </row>
    <row r="4326" spans="1:19" x14ac:dyDescent="0.25">
      <c r="A4326" t="s">
        <v>75</v>
      </c>
      <c r="B4326" t="s">
        <v>76</v>
      </c>
      <c r="C4326" t="s">
        <v>7</v>
      </c>
      <c r="D4326" t="str">
        <f t="shared" si="67"/>
        <v>INFLOWS</v>
      </c>
      <c r="E4326" t="s">
        <v>116</v>
      </c>
      <c r="F4326" t="s">
        <v>117</v>
      </c>
      <c r="G4326" t="s">
        <v>5466</v>
      </c>
      <c r="H4326" t="s">
        <v>5467</v>
      </c>
      <c r="I4326" t="s">
        <v>2024</v>
      </c>
      <c r="J4326" t="s">
        <v>2025</v>
      </c>
      <c r="K4326" t="s">
        <v>5517</v>
      </c>
      <c r="L4326" t="s">
        <v>5518</v>
      </c>
      <c r="M4326" s="17">
        <f>VLOOKUP($K4326,[1]Budget!$V:$AE,5,0)*IF($C4326="1 - Revenues",1,IF(AND($C4326="5 - Transfers",MID(I4326,15,1)="4"),1,-1))</f>
        <v>0</v>
      </c>
      <c r="N4326" s="17">
        <f>VLOOKUP($K4326,[1]Budget!$V:$AE,6,0)*IF($C4326="1 - Revenues",1,IF(AND($C4326="5 - Transfers",MID(J4326,15,1)="4"),1,-1))</f>
        <v>0</v>
      </c>
      <c r="O4326" s="17">
        <f>IFERROR(IF(RIGHT(LEFT(K4326,15),1)="4",VLOOKUP(K4326,'[1]Budget Worksheet'!A:B,2,0),-1*VLOOKUP(K4326,'[1]Budget Worksheet'!A:B,2,0)),0)</f>
        <v>0</v>
      </c>
      <c r="P4326" s="17">
        <f>VLOOKUP($K4326,[1]Budget!$V:$AE,8,0)*IF($C4326="1 - Revenues",1,IF(AND($C4326="5 - Transfers",MID($K4326,15,1)="4"),1,-1))</f>
        <v>0</v>
      </c>
      <c r="Q4326" s="17">
        <f>VLOOKUP($K4326,[1]Budget!$V:$AE,10,0)*IF($C4326="1 - Revenues",1,IF(AND($C4326="5 - Transfers",MID(K4326,15,1)="4"),1,-1))</f>
        <v>0</v>
      </c>
      <c r="S4326" s="18" t="b">
        <f>IF(LEFT(C4326,1)="1",1,-1)*SUMIF([1]Budget!V:V,'Budget Worksheet for Pivot Tabl'!K4326,[1]Budget!AC:AC)=P4326</f>
        <v>1</v>
      </c>
    </row>
    <row r="4327" spans="1:19" x14ac:dyDescent="0.25">
      <c r="A4327" t="s">
        <v>75</v>
      </c>
      <c r="B4327" t="s">
        <v>76</v>
      </c>
      <c r="C4327" t="s">
        <v>7</v>
      </c>
      <c r="D4327" t="str">
        <f t="shared" si="67"/>
        <v>INFLOWS</v>
      </c>
      <c r="E4327" t="s">
        <v>116</v>
      </c>
      <c r="F4327" t="s">
        <v>117</v>
      </c>
      <c r="G4327" t="s">
        <v>5466</v>
      </c>
      <c r="H4327" t="s">
        <v>5467</v>
      </c>
      <c r="I4327" t="s">
        <v>2024</v>
      </c>
      <c r="J4327" t="s">
        <v>2025</v>
      </c>
      <c r="K4327" t="s">
        <v>5519</v>
      </c>
      <c r="L4327" t="s">
        <v>298</v>
      </c>
      <c r="M4327" s="17">
        <f>VLOOKUP($K4327,[1]Budget!$V:$AE,5,0)*IF($C4327="1 - Revenues",1,IF(AND($C4327="5 - Transfers",MID(I4327,15,1)="4"),1,-1))</f>
        <v>0</v>
      </c>
      <c r="N4327" s="17">
        <f>VLOOKUP($K4327,[1]Budget!$V:$AE,6,0)*IF($C4327="1 - Revenues",1,IF(AND($C4327="5 - Transfers",MID(J4327,15,1)="4"),1,-1))</f>
        <v>0</v>
      </c>
      <c r="O4327" s="17">
        <f>IFERROR(IF(RIGHT(LEFT(K4327,15),1)="4",VLOOKUP(K4327,'[1]Budget Worksheet'!A:B,2,0),-1*VLOOKUP(K4327,'[1]Budget Worksheet'!A:B,2,0)),0)</f>
        <v>0</v>
      </c>
      <c r="P4327" s="17">
        <f>VLOOKUP($K4327,[1]Budget!$V:$AE,8,0)*IF($C4327="1 - Revenues",1,IF(AND($C4327="5 - Transfers",MID($K4327,15,1)="4"),1,-1))</f>
        <v>0</v>
      </c>
      <c r="Q4327" s="17">
        <f>VLOOKUP($K4327,[1]Budget!$V:$AE,10,0)*IF($C4327="1 - Revenues",1,IF(AND($C4327="5 - Transfers",MID(K4327,15,1)="4"),1,-1))</f>
        <v>0</v>
      </c>
      <c r="S4327" s="18" t="b">
        <f>IF(LEFT(C4327,1)="1",1,-1)*SUMIF([1]Budget!V:V,'Budget Worksheet for Pivot Tabl'!K4327,[1]Budget!AC:AC)=P4327</f>
        <v>1</v>
      </c>
    </row>
    <row r="4328" spans="1:19" x14ac:dyDescent="0.25">
      <c r="A4328" t="s">
        <v>75</v>
      </c>
      <c r="B4328" t="s">
        <v>76</v>
      </c>
      <c r="C4328" t="s">
        <v>7</v>
      </c>
      <c r="D4328" t="str">
        <f t="shared" si="67"/>
        <v>INFLOWS</v>
      </c>
      <c r="E4328" t="s">
        <v>116</v>
      </c>
      <c r="F4328" t="s">
        <v>117</v>
      </c>
      <c r="G4328" t="s">
        <v>5466</v>
      </c>
      <c r="H4328" t="s">
        <v>5467</v>
      </c>
      <c r="I4328" t="s">
        <v>2024</v>
      </c>
      <c r="J4328" t="s">
        <v>2025</v>
      </c>
      <c r="K4328" t="s">
        <v>5520</v>
      </c>
      <c r="L4328" t="s">
        <v>300</v>
      </c>
      <c r="M4328" s="17">
        <f>VLOOKUP($K4328,[1]Budget!$V:$AE,5,0)*IF($C4328="1 - Revenues",1,IF(AND($C4328="5 - Transfers",MID(I4328,15,1)="4"),1,-1))</f>
        <v>-25000</v>
      </c>
      <c r="N4328" s="17">
        <f>VLOOKUP($K4328,[1]Budget!$V:$AE,6,0)*IF($C4328="1 - Revenues",1,IF(AND($C4328="5 - Transfers",MID(J4328,15,1)="4"),1,-1))</f>
        <v>-7000</v>
      </c>
      <c r="O4328" s="17">
        <f>IFERROR(IF(RIGHT(LEFT(K4328,15),1)="4",VLOOKUP(K4328,'[1]Budget Worksheet'!A:B,2,0),-1*VLOOKUP(K4328,'[1]Budget Worksheet'!A:B,2,0)),0)</f>
        <v>-25560</v>
      </c>
      <c r="P4328" s="17">
        <f>VLOOKUP($K4328,[1]Budget!$V:$AE,8,0)*IF($C4328="1 - Revenues",1,IF(AND($C4328="5 - Transfers",MID($K4328,15,1)="4"),1,-1))</f>
        <v>-25560</v>
      </c>
      <c r="Q4328" s="17">
        <f>VLOOKUP($K4328,[1]Budget!$V:$AE,10,0)*IF($C4328="1 - Revenues",1,IF(AND($C4328="5 - Transfers",MID(K4328,15,1)="4"),1,-1))</f>
        <v>0</v>
      </c>
      <c r="S4328" s="18" t="b">
        <f>IF(LEFT(C4328,1)="1",1,-1)*SUMIF([1]Budget!V:V,'Budget Worksheet for Pivot Tabl'!K4328,[1]Budget!AC:AC)=P4328</f>
        <v>1</v>
      </c>
    </row>
    <row r="4329" spans="1:19" x14ac:dyDescent="0.25">
      <c r="A4329" t="s">
        <v>75</v>
      </c>
      <c r="B4329" t="s">
        <v>76</v>
      </c>
      <c r="C4329" t="s">
        <v>7</v>
      </c>
      <c r="D4329" t="str">
        <f t="shared" si="67"/>
        <v>INFLOWS</v>
      </c>
      <c r="E4329" t="s">
        <v>116</v>
      </c>
      <c r="F4329" t="s">
        <v>117</v>
      </c>
      <c r="G4329" t="s">
        <v>5466</v>
      </c>
      <c r="H4329" t="s">
        <v>5467</v>
      </c>
      <c r="I4329" t="s">
        <v>2024</v>
      </c>
      <c r="J4329" t="s">
        <v>2025</v>
      </c>
      <c r="K4329" t="s">
        <v>5521</v>
      </c>
      <c r="L4329" t="s">
        <v>302</v>
      </c>
      <c r="M4329" s="17">
        <f>VLOOKUP($K4329,[1]Budget!$V:$AE,5,0)*IF($C4329="1 - Revenues",1,IF(AND($C4329="5 - Transfers",MID(I4329,15,1)="4"),1,-1))</f>
        <v>0</v>
      </c>
      <c r="N4329" s="17">
        <f>VLOOKUP($K4329,[1]Budget!$V:$AE,6,0)*IF($C4329="1 - Revenues",1,IF(AND($C4329="5 - Transfers",MID(J4329,15,1)="4"),1,-1))</f>
        <v>0</v>
      </c>
      <c r="O4329" s="17">
        <f>IFERROR(IF(RIGHT(LEFT(K4329,15),1)="4",VLOOKUP(K4329,'[1]Budget Worksheet'!A:B,2,0),-1*VLOOKUP(K4329,'[1]Budget Worksheet'!A:B,2,0)),0)</f>
        <v>0</v>
      </c>
      <c r="P4329" s="17">
        <f>VLOOKUP($K4329,[1]Budget!$V:$AE,8,0)*IF($C4329="1 - Revenues",1,IF(AND($C4329="5 - Transfers",MID($K4329,15,1)="4"),1,-1))</f>
        <v>0</v>
      </c>
      <c r="Q4329" s="17">
        <f>VLOOKUP($K4329,[1]Budget!$V:$AE,10,0)*IF($C4329="1 - Revenues",1,IF(AND($C4329="5 - Transfers",MID(K4329,15,1)="4"),1,-1))</f>
        <v>0</v>
      </c>
      <c r="S4329" s="18" t="b">
        <f>IF(LEFT(C4329,1)="1",1,-1)*SUMIF([1]Budget!V:V,'Budget Worksheet for Pivot Tabl'!K4329,[1]Budget!AC:AC)=P4329</f>
        <v>1</v>
      </c>
    </row>
    <row r="4330" spans="1:19" x14ac:dyDescent="0.25">
      <c r="A4330" t="s">
        <v>75</v>
      </c>
      <c r="B4330" t="s">
        <v>76</v>
      </c>
      <c r="C4330" t="s">
        <v>7</v>
      </c>
      <c r="D4330" t="str">
        <f t="shared" si="67"/>
        <v>INFLOWS</v>
      </c>
      <c r="E4330" t="s">
        <v>116</v>
      </c>
      <c r="F4330" t="s">
        <v>117</v>
      </c>
      <c r="G4330" t="s">
        <v>5466</v>
      </c>
      <c r="H4330" t="s">
        <v>5467</v>
      </c>
      <c r="I4330" t="s">
        <v>2024</v>
      </c>
      <c r="J4330" t="s">
        <v>2025</v>
      </c>
      <c r="K4330" t="s">
        <v>5522</v>
      </c>
      <c r="L4330" t="s">
        <v>306</v>
      </c>
      <c r="M4330" s="17">
        <f>VLOOKUP($K4330,[1]Budget!$V:$AE,5,0)*IF($C4330="1 - Revenues",1,IF(AND($C4330="5 - Transfers",MID(I4330,15,1)="4"),1,-1))</f>
        <v>126000</v>
      </c>
      <c r="N4330" s="17">
        <f>VLOOKUP($K4330,[1]Budget!$V:$AE,6,0)*IF($C4330="1 - Revenues",1,IF(AND($C4330="5 - Transfers",MID(J4330,15,1)="4"),1,-1))</f>
        <v>111000</v>
      </c>
      <c r="O4330" s="17">
        <f>IFERROR(IF(RIGHT(LEFT(K4330,15),1)="4",VLOOKUP(K4330,'[1]Budget Worksheet'!A:B,2,0),-1*VLOOKUP(K4330,'[1]Budget Worksheet'!A:B,2,0)),0)</f>
        <v>85000</v>
      </c>
      <c r="P4330" s="17">
        <f>VLOOKUP($K4330,[1]Budget!$V:$AE,8,0)*IF($C4330="1 - Revenues",1,IF(AND($C4330="5 - Transfers",MID($K4330,15,1)="4"),1,-1))</f>
        <v>85000</v>
      </c>
      <c r="Q4330" s="17">
        <f>VLOOKUP($K4330,[1]Budget!$V:$AE,10,0)*IF($C4330="1 - Revenues",1,IF(AND($C4330="5 - Transfers",MID(K4330,15,1)="4"),1,-1))</f>
        <v>0</v>
      </c>
      <c r="S4330" s="18" t="b">
        <f>IF(LEFT(C4330,1)="1",1,-1)*SUMIF([1]Budget!V:V,'Budget Worksheet for Pivot Tabl'!K4330,[1]Budget!AC:AC)=P4330</f>
        <v>1</v>
      </c>
    </row>
    <row r="4331" spans="1:19" x14ac:dyDescent="0.25">
      <c r="A4331" t="s">
        <v>75</v>
      </c>
      <c r="B4331" t="s">
        <v>76</v>
      </c>
      <c r="C4331" t="s">
        <v>7</v>
      </c>
      <c r="D4331" t="str">
        <f t="shared" si="67"/>
        <v>INFLOWS</v>
      </c>
      <c r="E4331" t="s">
        <v>116</v>
      </c>
      <c r="F4331" t="s">
        <v>117</v>
      </c>
      <c r="G4331" t="s">
        <v>5466</v>
      </c>
      <c r="H4331" t="s">
        <v>5467</v>
      </c>
      <c r="I4331" t="s">
        <v>2024</v>
      </c>
      <c r="J4331" t="s">
        <v>2025</v>
      </c>
      <c r="K4331" t="s">
        <v>5523</v>
      </c>
      <c r="L4331" t="s">
        <v>310</v>
      </c>
      <c r="M4331" s="17">
        <f>VLOOKUP($K4331,[1]Budget!$V:$AE,5,0)*IF($C4331="1 - Revenues",1,IF(AND($C4331="5 - Transfers",MID(I4331,15,1)="4"),1,-1))</f>
        <v>0</v>
      </c>
      <c r="N4331" s="17">
        <f>VLOOKUP($K4331,[1]Budget!$V:$AE,6,0)*IF($C4331="1 - Revenues",1,IF(AND($C4331="5 - Transfers",MID(J4331,15,1)="4"),1,-1))</f>
        <v>0</v>
      </c>
      <c r="O4331" s="17">
        <f>IFERROR(IF(RIGHT(LEFT(K4331,15),1)="4",VLOOKUP(K4331,'[1]Budget Worksheet'!A:B,2,0),-1*VLOOKUP(K4331,'[1]Budget Worksheet'!A:B,2,0)),0)</f>
        <v>0</v>
      </c>
      <c r="P4331" s="17">
        <f>VLOOKUP($K4331,[1]Budget!$V:$AE,8,0)*IF($C4331="1 - Revenues",1,IF(AND($C4331="5 - Transfers",MID($K4331,15,1)="4"),1,-1))</f>
        <v>0</v>
      </c>
      <c r="Q4331" s="17">
        <f>VLOOKUP($K4331,[1]Budget!$V:$AE,10,0)*IF($C4331="1 - Revenues",1,IF(AND($C4331="5 - Transfers",MID(K4331,15,1)="4"),1,-1))</f>
        <v>0</v>
      </c>
      <c r="S4331" s="18" t="b">
        <f>IF(LEFT(C4331,1)="1",1,-1)*SUMIF([1]Budget!V:V,'Budget Worksheet for Pivot Tabl'!K4331,[1]Budget!AC:AC)=P4331</f>
        <v>1</v>
      </c>
    </row>
    <row r="4332" spans="1:19" x14ac:dyDescent="0.25">
      <c r="A4332" t="s">
        <v>75</v>
      </c>
      <c r="B4332" t="s">
        <v>76</v>
      </c>
      <c r="C4332" t="s">
        <v>7</v>
      </c>
      <c r="D4332" t="str">
        <f t="shared" si="67"/>
        <v>INFLOWS</v>
      </c>
      <c r="E4332" t="s">
        <v>116</v>
      </c>
      <c r="F4332" t="s">
        <v>117</v>
      </c>
      <c r="G4332" t="s">
        <v>5466</v>
      </c>
      <c r="H4332" t="s">
        <v>5467</v>
      </c>
      <c r="I4332" t="s">
        <v>2024</v>
      </c>
      <c r="J4332" t="s">
        <v>2025</v>
      </c>
      <c r="K4332" t="s">
        <v>5524</v>
      </c>
      <c r="L4332" t="s">
        <v>314</v>
      </c>
      <c r="M4332" s="17">
        <f>VLOOKUP($K4332,[1]Budget!$V:$AE,5,0)*IF($C4332="1 - Revenues",1,IF(AND($C4332="5 - Transfers",MID(I4332,15,1)="4"),1,-1))</f>
        <v>0</v>
      </c>
      <c r="N4332" s="17">
        <f>VLOOKUP($K4332,[1]Budget!$V:$AE,6,0)*IF($C4332="1 - Revenues",1,IF(AND($C4332="5 - Transfers",MID(J4332,15,1)="4"),1,-1))</f>
        <v>0</v>
      </c>
      <c r="O4332" s="17">
        <f>IFERROR(IF(RIGHT(LEFT(K4332,15),1)="4",VLOOKUP(K4332,'[1]Budget Worksheet'!A:B,2,0),-1*VLOOKUP(K4332,'[1]Budget Worksheet'!A:B,2,0)),0)</f>
        <v>0</v>
      </c>
      <c r="P4332" s="17">
        <f>VLOOKUP($K4332,[1]Budget!$V:$AE,8,0)*IF($C4332="1 - Revenues",1,IF(AND($C4332="5 - Transfers",MID($K4332,15,1)="4"),1,-1))</f>
        <v>0</v>
      </c>
      <c r="Q4332" s="17">
        <f>VLOOKUP($K4332,[1]Budget!$V:$AE,10,0)*IF($C4332="1 - Revenues",1,IF(AND($C4332="5 - Transfers",MID(K4332,15,1)="4"),1,-1))</f>
        <v>0</v>
      </c>
      <c r="S4332" s="18" t="b">
        <f>IF(LEFT(C4332,1)="1",1,-1)*SUMIF([1]Budget!V:V,'Budget Worksheet for Pivot Tabl'!K4332,[1]Budget!AC:AC)=P4332</f>
        <v>1</v>
      </c>
    </row>
    <row r="4333" spans="1:19" x14ac:dyDescent="0.25">
      <c r="A4333" t="s">
        <v>75</v>
      </c>
      <c r="B4333" t="s">
        <v>76</v>
      </c>
      <c r="C4333" t="s">
        <v>7</v>
      </c>
      <c r="D4333" t="str">
        <f t="shared" si="67"/>
        <v>INFLOWS</v>
      </c>
      <c r="E4333" t="s">
        <v>116</v>
      </c>
      <c r="F4333" t="s">
        <v>117</v>
      </c>
      <c r="G4333" t="s">
        <v>5466</v>
      </c>
      <c r="H4333" t="s">
        <v>5467</v>
      </c>
      <c r="I4333" t="s">
        <v>2024</v>
      </c>
      <c r="J4333" t="s">
        <v>2025</v>
      </c>
      <c r="K4333" t="s">
        <v>5525</v>
      </c>
      <c r="L4333" t="s">
        <v>316</v>
      </c>
      <c r="M4333" s="17">
        <f>VLOOKUP($K4333,[1]Budget!$V:$AE,5,0)*IF($C4333="1 - Revenues",1,IF(AND($C4333="5 - Transfers",MID(I4333,15,1)="4"),1,-1))</f>
        <v>0</v>
      </c>
      <c r="N4333" s="17">
        <f>VLOOKUP($K4333,[1]Budget!$V:$AE,6,0)*IF($C4333="1 - Revenues",1,IF(AND($C4333="5 - Transfers",MID(J4333,15,1)="4"),1,-1))</f>
        <v>0</v>
      </c>
      <c r="O4333" s="17">
        <f>IFERROR(IF(RIGHT(LEFT(K4333,15),1)="4",VLOOKUP(K4333,'[1]Budget Worksheet'!A:B,2,0),-1*VLOOKUP(K4333,'[1]Budget Worksheet'!A:B,2,0)),0)</f>
        <v>0</v>
      </c>
      <c r="P4333" s="17">
        <f>VLOOKUP($K4333,[1]Budget!$V:$AE,8,0)*IF($C4333="1 - Revenues",1,IF(AND($C4333="5 - Transfers",MID($K4333,15,1)="4"),1,-1))</f>
        <v>0</v>
      </c>
      <c r="Q4333" s="17">
        <f>VLOOKUP($K4333,[1]Budget!$V:$AE,10,0)*IF($C4333="1 - Revenues",1,IF(AND($C4333="5 - Transfers",MID(K4333,15,1)="4"),1,-1))</f>
        <v>0</v>
      </c>
      <c r="S4333" s="18" t="b">
        <f>IF(LEFT(C4333,1)="1",1,-1)*SUMIF([1]Budget!V:V,'Budget Worksheet for Pivot Tabl'!K4333,[1]Budget!AC:AC)=P4333</f>
        <v>1</v>
      </c>
    </row>
    <row r="4334" spans="1:19" x14ac:dyDescent="0.25">
      <c r="A4334" t="s">
        <v>75</v>
      </c>
      <c r="B4334" t="s">
        <v>76</v>
      </c>
      <c r="C4334" t="s">
        <v>11</v>
      </c>
      <c r="D4334" t="str">
        <f t="shared" si="67"/>
        <v>OUTFLOWS</v>
      </c>
      <c r="E4334" t="s">
        <v>116</v>
      </c>
      <c r="F4334" t="s">
        <v>117</v>
      </c>
      <c r="G4334" t="s">
        <v>5466</v>
      </c>
      <c r="H4334" t="s">
        <v>5467</v>
      </c>
      <c r="I4334" t="s">
        <v>2024</v>
      </c>
      <c r="J4334" t="s">
        <v>2025</v>
      </c>
      <c r="K4334" t="s">
        <v>5526</v>
      </c>
      <c r="L4334" t="s">
        <v>2200</v>
      </c>
      <c r="M4334" s="17">
        <f>VLOOKUP($K4334,[1]Budget!$V:$AE,5,0)*IF($C4334="1 - Revenues",1,IF(AND($C4334="5 - Transfers",MID(I4334,15,1)="4"),1,-1))</f>
        <v>0</v>
      </c>
      <c r="N4334" s="17">
        <f>VLOOKUP($K4334,[1]Budget!$V:$AE,6,0)*IF($C4334="1 - Revenues",1,IF(AND($C4334="5 - Transfers",MID(J4334,15,1)="4"),1,-1))</f>
        <v>0</v>
      </c>
      <c r="O4334" s="17">
        <f>IFERROR(IF(RIGHT(LEFT(K4334,15),1)="4",VLOOKUP(K4334,'[1]Budget Worksheet'!A:B,2,0),-1*VLOOKUP(K4334,'[1]Budget Worksheet'!A:B,2,0)),0)</f>
        <v>0</v>
      </c>
      <c r="P4334" s="17">
        <f>VLOOKUP($K4334,[1]Budget!$V:$AE,8,0)*IF($C4334="1 - Revenues",1,IF(AND($C4334="5 - Transfers",MID($K4334,15,1)="4"),1,-1))</f>
        <v>0</v>
      </c>
      <c r="Q4334" s="17">
        <f>VLOOKUP($K4334,[1]Budget!$V:$AE,10,0)*IF($C4334="1 - Revenues",1,IF(AND($C4334="5 - Transfers",MID(K4334,15,1)="4"),1,-1))</f>
        <v>0</v>
      </c>
      <c r="S4334" s="18" t="b">
        <f>IF(LEFT(C4334,1)="1",1,-1)*SUMIF([1]Budget!V:V,'Budget Worksheet for Pivot Tabl'!K4334,[1]Budget!AC:AC)=P4334</f>
        <v>1</v>
      </c>
    </row>
    <row r="4335" spans="1:19" x14ac:dyDescent="0.25">
      <c r="A4335" t="s">
        <v>75</v>
      </c>
      <c r="B4335" t="s">
        <v>76</v>
      </c>
      <c r="C4335" t="s">
        <v>11</v>
      </c>
      <c r="D4335" t="str">
        <f t="shared" si="67"/>
        <v>OUTFLOWS</v>
      </c>
      <c r="E4335" t="s">
        <v>116</v>
      </c>
      <c r="F4335" t="s">
        <v>117</v>
      </c>
      <c r="G4335" t="s">
        <v>5466</v>
      </c>
      <c r="H4335" t="s">
        <v>5467</v>
      </c>
      <c r="I4335" t="s">
        <v>2024</v>
      </c>
      <c r="J4335" t="s">
        <v>2025</v>
      </c>
      <c r="K4335" t="s">
        <v>5527</v>
      </c>
      <c r="L4335" t="s">
        <v>5528</v>
      </c>
      <c r="M4335" s="17">
        <f>VLOOKUP($K4335,[1]Budget!$V:$AE,5,0)*IF($C4335="1 - Revenues",1,IF(AND($C4335="5 - Transfers",MID(I4335,15,1)="4"),1,-1))</f>
        <v>0</v>
      </c>
      <c r="N4335" s="17">
        <f>VLOOKUP($K4335,[1]Budget!$V:$AE,6,0)*IF($C4335="1 - Revenues",1,IF(AND($C4335="5 - Transfers",MID(J4335,15,1)="4"),1,-1))</f>
        <v>0</v>
      </c>
      <c r="O4335" s="17">
        <f>IFERROR(IF(RIGHT(LEFT(K4335,15),1)="4",VLOOKUP(K4335,'[1]Budget Worksheet'!A:B,2,0),-1*VLOOKUP(K4335,'[1]Budget Worksheet'!A:B,2,0)),0)</f>
        <v>0</v>
      </c>
      <c r="P4335" s="17">
        <f>VLOOKUP($K4335,[1]Budget!$V:$AE,8,0)*IF($C4335="1 - Revenues",1,IF(AND($C4335="5 - Transfers",MID($K4335,15,1)="4"),1,-1))</f>
        <v>0</v>
      </c>
      <c r="Q4335" s="17">
        <f>VLOOKUP($K4335,[1]Budget!$V:$AE,10,0)*IF($C4335="1 - Revenues",1,IF(AND($C4335="5 - Transfers",MID(K4335,15,1)="4"),1,-1))</f>
        <v>0</v>
      </c>
      <c r="S4335" s="18" t="b">
        <f>IF(LEFT(C4335,1)="1",1,-1)*SUMIF([1]Budget!V:V,'Budget Worksheet for Pivot Tabl'!K4335,[1]Budget!AC:AC)=P4335</f>
        <v>1</v>
      </c>
    </row>
    <row r="4336" spans="1:19" x14ac:dyDescent="0.25">
      <c r="A4336" t="s">
        <v>75</v>
      </c>
      <c r="B4336" t="s">
        <v>76</v>
      </c>
      <c r="C4336" t="s">
        <v>7</v>
      </c>
      <c r="D4336" t="str">
        <f t="shared" si="67"/>
        <v>INFLOWS</v>
      </c>
      <c r="E4336" t="s">
        <v>116</v>
      </c>
      <c r="F4336" t="s">
        <v>117</v>
      </c>
      <c r="G4336" t="s">
        <v>5466</v>
      </c>
      <c r="H4336" t="s">
        <v>5467</v>
      </c>
      <c r="I4336" t="s">
        <v>5529</v>
      </c>
      <c r="J4336" t="s">
        <v>5530</v>
      </c>
      <c r="K4336" t="s">
        <v>5531</v>
      </c>
      <c r="L4336" t="s">
        <v>5532</v>
      </c>
      <c r="M4336" s="17">
        <f>VLOOKUP($K4336,[1]Budget!$V:$AE,5,0)*IF($C4336="1 - Revenues",1,IF(AND($C4336="5 - Transfers",MID(I4336,15,1)="4"),1,-1))</f>
        <v>0</v>
      </c>
      <c r="N4336" s="17">
        <f>VLOOKUP($K4336,[1]Budget!$V:$AE,6,0)*IF($C4336="1 - Revenues",1,IF(AND($C4336="5 - Transfers",MID(J4336,15,1)="4"),1,-1))</f>
        <v>1000</v>
      </c>
      <c r="O4336" s="17">
        <f>IFERROR(IF(RIGHT(LEFT(K4336,15),1)="4",VLOOKUP(K4336,'[1]Budget Worksheet'!A:B,2,0),-1*VLOOKUP(K4336,'[1]Budget Worksheet'!A:B,2,0)),0)</f>
        <v>25000</v>
      </c>
      <c r="P4336" s="17">
        <f>VLOOKUP($K4336,[1]Budget!$V:$AE,8,0)*IF($C4336="1 - Revenues",1,IF(AND($C4336="5 - Transfers",MID($K4336,15,1)="4"),1,-1))</f>
        <v>25000</v>
      </c>
      <c r="Q4336" s="17">
        <f>VLOOKUP($K4336,[1]Budget!$V:$AE,10,0)*IF($C4336="1 - Revenues",1,IF(AND($C4336="5 - Transfers",MID(K4336,15,1)="4"),1,-1))</f>
        <v>0</v>
      </c>
      <c r="S4336" s="18" t="b">
        <f>IF(LEFT(C4336,1)="1",1,-1)*SUMIF([1]Budget!V:V,'Budget Worksheet for Pivot Tabl'!K4336,[1]Budget!AC:AC)=P4336</f>
        <v>1</v>
      </c>
    </row>
    <row r="4337" spans="1:19" x14ac:dyDescent="0.25">
      <c r="A4337" t="s">
        <v>75</v>
      </c>
      <c r="B4337" t="s">
        <v>76</v>
      </c>
      <c r="C4337" t="s">
        <v>9</v>
      </c>
      <c r="D4337" t="str">
        <f t="shared" si="67"/>
        <v>OUTFLOWS</v>
      </c>
      <c r="E4337" t="s">
        <v>102</v>
      </c>
      <c r="F4337" t="s">
        <v>103</v>
      </c>
      <c r="G4337" t="s">
        <v>102</v>
      </c>
      <c r="H4337" t="s">
        <v>212</v>
      </c>
      <c r="I4337" t="s">
        <v>213</v>
      </c>
      <c r="J4337" t="s">
        <v>214</v>
      </c>
      <c r="K4337" t="s">
        <v>5533</v>
      </c>
      <c r="L4337" t="s">
        <v>476</v>
      </c>
      <c r="M4337" s="17">
        <f>VLOOKUP($K4337,[1]Budget!$V:$AE,5,0)*IF($C4337="1 - Revenues",1,IF(AND($C4337="5 - Transfers",MID(I4337,15,1)="4"),1,-1))</f>
        <v>0</v>
      </c>
      <c r="N4337" s="17">
        <f>VLOOKUP($K4337,[1]Budget!$V:$AE,6,0)*IF($C4337="1 - Revenues",1,IF(AND($C4337="5 - Transfers",MID(J4337,15,1)="4"),1,-1))</f>
        <v>-211000</v>
      </c>
      <c r="O4337" s="17">
        <f>IFERROR(IF(RIGHT(LEFT(K4337,15),1)="4",VLOOKUP(K4337,'[1]Budget Worksheet'!A:B,2,0),-1*VLOOKUP(K4337,'[1]Budget Worksheet'!A:B,2,0)),0)</f>
        <v>0</v>
      </c>
      <c r="P4337" s="17">
        <f>VLOOKUP($K4337,[1]Budget!$V:$AE,8,0)*IF($C4337="1 - Revenues",1,IF(AND($C4337="5 - Transfers",MID($K4337,15,1)="4"),1,-1))</f>
        <v>0</v>
      </c>
      <c r="Q4337" s="17">
        <f>VLOOKUP($K4337,[1]Budget!$V:$AE,10,0)*IF($C4337="1 - Revenues",1,IF(AND($C4337="5 - Transfers",MID(K4337,15,1)="4"),1,-1))</f>
        <v>0</v>
      </c>
      <c r="S4337" s="18" t="b">
        <f>IF(LEFT(C4337,1)="1",1,-1)*SUMIF([1]Budget!V:V,'Budget Worksheet for Pivot Tabl'!K4337,[1]Budget!AC:AC)=P4337</f>
        <v>1</v>
      </c>
    </row>
    <row r="4338" spans="1:19" x14ac:dyDescent="0.25">
      <c r="A4338" t="s">
        <v>75</v>
      </c>
      <c r="B4338" t="s">
        <v>76</v>
      </c>
      <c r="C4338" t="s">
        <v>9</v>
      </c>
      <c r="D4338" t="str">
        <f t="shared" si="67"/>
        <v>OUTFLOWS</v>
      </c>
      <c r="E4338" t="s">
        <v>102</v>
      </c>
      <c r="F4338" t="s">
        <v>103</v>
      </c>
      <c r="G4338" t="s">
        <v>102</v>
      </c>
      <c r="H4338" t="s">
        <v>212</v>
      </c>
      <c r="I4338" t="s">
        <v>213</v>
      </c>
      <c r="J4338" t="s">
        <v>214</v>
      </c>
      <c r="K4338" t="s">
        <v>5534</v>
      </c>
      <c r="L4338" t="s">
        <v>5240</v>
      </c>
      <c r="M4338" s="17">
        <f>VLOOKUP($K4338,[1]Budget!$V:$AE,5,0)*IF($C4338="1 - Revenues",1,IF(AND($C4338="5 - Transfers",MID(I4338,15,1)="4"),1,-1))</f>
        <v>-32000</v>
      </c>
      <c r="N4338" s="17">
        <f>VLOOKUP($K4338,[1]Budget!$V:$AE,6,0)*IF($C4338="1 - Revenues",1,IF(AND($C4338="5 - Transfers",MID(J4338,15,1)="4"),1,-1))</f>
        <v>0</v>
      </c>
      <c r="O4338" s="17">
        <f>IFERROR(IF(RIGHT(LEFT(K4338,15),1)="4",VLOOKUP(K4338,'[1]Budget Worksheet'!A:B,2,0),-1*VLOOKUP(K4338,'[1]Budget Worksheet'!A:B,2,0)),0)</f>
        <v>0</v>
      </c>
      <c r="P4338" s="17">
        <f>VLOOKUP($K4338,[1]Budget!$V:$AE,8,0)*IF($C4338="1 - Revenues",1,IF(AND($C4338="5 - Transfers",MID($K4338,15,1)="4"),1,-1))</f>
        <v>0</v>
      </c>
      <c r="Q4338" s="17">
        <f>VLOOKUP($K4338,[1]Budget!$V:$AE,10,0)*IF($C4338="1 - Revenues",1,IF(AND($C4338="5 - Transfers",MID(K4338,15,1)="4"),1,-1))</f>
        <v>0</v>
      </c>
      <c r="S4338" s="18" t="b">
        <f>IF(LEFT(C4338,1)="1",1,-1)*SUMIF([1]Budget!V:V,'Budget Worksheet for Pivot Tabl'!K4338,[1]Budget!AC:AC)=P4338</f>
        <v>1</v>
      </c>
    </row>
    <row r="4339" spans="1:19" x14ac:dyDescent="0.25">
      <c r="A4339" t="s">
        <v>75</v>
      </c>
      <c r="B4339" t="s">
        <v>76</v>
      </c>
      <c r="C4339" t="s">
        <v>9</v>
      </c>
      <c r="D4339" t="str">
        <f t="shared" si="67"/>
        <v>OUTFLOWS</v>
      </c>
      <c r="E4339" t="s">
        <v>102</v>
      </c>
      <c r="F4339" t="s">
        <v>103</v>
      </c>
      <c r="G4339" t="s">
        <v>102</v>
      </c>
      <c r="H4339" t="s">
        <v>212</v>
      </c>
      <c r="I4339" t="s">
        <v>213</v>
      </c>
      <c r="J4339" t="s">
        <v>214</v>
      </c>
      <c r="K4339" t="s">
        <v>5535</v>
      </c>
      <c r="L4339" t="s">
        <v>5242</v>
      </c>
      <c r="M4339" s="17">
        <f>VLOOKUP($K4339,[1]Budget!$V:$AE,5,0)*IF($C4339="1 - Revenues",1,IF(AND($C4339="5 - Transfers",MID(I4339,15,1)="4"),1,-1))</f>
        <v>-116000</v>
      </c>
      <c r="N4339" s="17">
        <f>VLOOKUP($K4339,[1]Budget!$V:$AE,6,0)*IF($C4339="1 - Revenues",1,IF(AND($C4339="5 - Transfers",MID(J4339,15,1)="4"),1,-1))</f>
        <v>0</v>
      </c>
      <c r="O4339" s="17">
        <f>IFERROR(IF(RIGHT(LEFT(K4339,15),1)="4",VLOOKUP(K4339,'[1]Budget Worksheet'!A:B,2,0),-1*VLOOKUP(K4339,'[1]Budget Worksheet'!A:B,2,0)),0)</f>
        <v>0</v>
      </c>
      <c r="P4339" s="17">
        <f>VLOOKUP($K4339,[1]Budget!$V:$AE,8,0)*IF($C4339="1 - Revenues",1,IF(AND($C4339="5 - Transfers",MID($K4339,15,1)="4"),1,-1))</f>
        <v>0</v>
      </c>
      <c r="Q4339" s="17">
        <f>VLOOKUP($K4339,[1]Budget!$V:$AE,10,0)*IF($C4339="1 - Revenues",1,IF(AND($C4339="5 - Transfers",MID(K4339,15,1)="4"),1,-1))</f>
        <v>0</v>
      </c>
      <c r="S4339" s="18" t="b">
        <f>IF(LEFT(C4339,1)="1",1,-1)*SUMIF([1]Budget!V:V,'Budget Worksheet for Pivot Tabl'!K4339,[1]Budget!AC:AC)=P4339</f>
        <v>1</v>
      </c>
    </row>
    <row r="4340" spans="1:19" x14ac:dyDescent="0.25">
      <c r="A4340" t="s">
        <v>75</v>
      </c>
      <c r="B4340" t="s">
        <v>76</v>
      </c>
      <c r="C4340" t="s">
        <v>9</v>
      </c>
      <c r="D4340" t="str">
        <f t="shared" si="67"/>
        <v>OUTFLOWS</v>
      </c>
      <c r="E4340" t="s">
        <v>102</v>
      </c>
      <c r="F4340" t="s">
        <v>103</v>
      </c>
      <c r="G4340" t="s">
        <v>102</v>
      </c>
      <c r="H4340" t="s">
        <v>212</v>
      </c>
      <c r="I4340" t="s">
        <v>213</v>
      </c>
      <c r="J4340" t="s">
        <v>214</v>
      </c>
      <c r="K4340" t="s">
        <v>5536</v>
      </c>
      <c r="L4340" t="s">
        <v>5537</v>
      </c>
      <c r="M4340" s="17">
        <f>VLOOKUP($K4340,[1]Budget!$V:$AE,5,0)*IF($C4340="1 - Revenues",1,IF(AND($C4340="5 - Transfers",MID(I4340,15,1)="4"),1,-1))</f>
        <v>-5000</v>
      </c>
      <c r="N4340" s="17">
        <f>VLOOKUP($K4340,[1]Budget!$V:$AE,6,0)*IF($C4340="1 - Revenues",1,IF(AND($C4340="5 - Transfers",MID(J4340,15,1)="4"),1,-1))</f>
        <v>0</v>
      </c>
      <c r="O4340" s="17">
        <f>IFERROR(IF(RIGHT(LEFT(K4340,15),1)="4",VLOOKUP(K4340,'[1]Budget Worksheet'!A:B,2,0),-1*VLOOKUP(K4340,'[1]Budget Worksheet'!A:B,2,0)),0)</f>
        <v>0</v>
      </c>
      <c r="P4340" s="17">
        <f>VLOOKUP($K4340,[1]Budget!$V:$AE,8,0)*IF($C4340="1 - Revenues",1,IF(AND($C4340="5 - Transfers",MID($K4340,15,1)="4"),1,-1))</f>
        <v>0</v>
      </c>
      <c r="Q4340" s="17">
        <f>VLOOKUP($K4340,[1]Budget!$V:$AE,10,0)*IF($C4340="1 - Revenues",1,IF(AND($C4340="5 - Transfers",MID(K4340,15,1)="4"),1,-1))</f>
        <v>0</v>
      </c>
      <c r="S4340" s="18" t="b">
        <f>IF(LEFT(C4340,1)="1",1,-1)*SUMIF([1]Budget!V:V,'Budget Worksheet for Pivot Tabl'!K4340,[1]Budget!AC:AC)=P4340</f>
        <v>1</v>
      </c>
    </row>
    <row r="4341" spans="1:19" x14ac:dyDescent="0.25">
      <c r="A4341" t="s">
        <v>75</v>
      </c>
      <c r="B4341" t="s">
        <v>76</v>
      </c>
      <c r="C4341" t="s">
        <v>9</v>
      </c>
      <c r="D4341" t="str">
        <f t="shared" si="67"/>
        <v>OUTFLOWS</v>
      </c>
      <c r="E4341" t="s">
        <v>102</v>
      </c>
      <c r="F4341" t="s">
        <v>103</v>
      </c>
      <c r="G4341" t="s">
        <v>102</v>
      </c>
      <c r="H4341" t="s">
        <v>212</v>
      </c>
      <c r="I4341" t="s">
        <v>213</v>
      </c>
      <c r="J4341" t="s">
        <v>214</v>
      </c>
      <c r="K4341" t="s">
        <v>5538</v>
      </c>
      <c r="L4341" t="s">
        <v>5539</v>
      </c>
      <c r="M4341" s="17">
        <f>VLOOKUP($K4341,[1]Budget!$V:$AE,5,0)*IF($C4341="1 - Revenues",1,IF(AND($C4341="5 - Transfers",MID(I4341,15,1)="4"),1,-1))</f>
        <v>-1000</v>
      </c>
      <c r="N4341" s="17">
        <f>VLOOKUP($K4341,[1]Budget!$V:$AE,6,0)*IF($C4341="1 - Revenues",1,IF(AND($C4341="5 - Transfers",MID(J4341,15,1)="4"),1,-1))</f>
        <v>0</v>
      </c>
      <c r="O4341" s="17">
        <f>IFERROR(IF(RIGHT(LEFT(K4341,15),1)="4",VLOOKUP(K4341,'[1]Budget Worksheet'!A:B,2,0),-1*VLOOKUP(K4341,'[1]Budget Worksheet'!A:B,2,0)),0)</f>
        <v>0</v>
      </c>
      <c r="P4341" s="17">
        <f>VLOOKUP($K4341,[1]Budget!$V:$AE,8,0)*IF($C4341="1 - Revenues",1,IF(AND($C4341="5 - Transfers",MID($K4341,15,1)="4"),1,-1))</f>
        <v>0</v>
      </c>
      <c r="Q4341" s="17">
        <f>VLOOKUP($K4341,[1]Budget!$V:$AE,10,0)*IF($C4341="1 - Revenues",1,IF(AND($C4341="5 - Transfers",MID(K4341,15,1)="4"),1,-1))</f>
        <v>0</v>
      </c>
      <c r="S4341" s="18" t="b">
        <f>IF(LEFT(C4341,1)="1",1,-1)*SUMIF([1]Budget!V:V,'Budget Worksheet for Pivot Tabl'!K4341,[1]Budget!AC:AC)=P4341</f>
        <v>1</v>
      </c>
    </row>
    <row r="4342" spans="1:19" x14ac:dyDescent="0.25">
      <c r="A4342" t="s">
        <v>75</v>
      </c>
      <c r="B4342" t="s">
        <v>76</v>
      </c>
      <c r="C4342" t="s">
        <v>9</v>
      </c>
      <c r="D4342" t="str">
        <f t="shared" si="67"/>
        <v>OUTFLOWS</v>
      </c>
      <c r="E4342" t="s">
        <v>102</v>
      </c>
      <c r="F4342" t="s">
        <v>103</v>
      </c>
      <c r="G4342" t="s">
        <v>102</v>
      </c>
      <c r="H4342" t="s">
        <v>212</v>
      </c>
      <c r="I4342" t="s">
        <v>213</v>
      </c>
      <c r="J4342" t="s">
        <v>214</v>
      </c>
      <c r="K4342" t="s">
        <v>5540</v>
      </c>
      <c r="L4342" t="s">
        <v>5244</v>
      </c>
      <c r="M4342" s="17">
        <f>VLOOKUP($K4342,[1]Budget!$V:$AE,5,0)*IF($C4342="1 - Revenues",1,IF(AND($C4342="5 - Transfers",MID(I4342,15,1)="4"),1,-1))</f>
        <v>-325000</v>
      </c>
      <c r="N4342" s="17">
        <f>VLOOKUP($K4342,[1]Budget!$V:$AE,6,0)*IF($C4342="1 - Revenues",1,IF(AND($C4342="5 - Transfers",MID(J4342,15,1)="4"),1,-1))</f>
        <v>0</v>
      </c>
      <c r="O4342" s="17">
        <f>IFERROR(IF(RIGHT(LEFT(K4342,15),1)="4",VLOOKUP(K4342,'[1]Budget Worksheet'!A:B,2,0),-1*VLOOKUP(K4342,'[1]Budget Worksheet'!A:B,2,0)),0)</f>
        <v>0</v>
      </c>
      <c r="P4342" s="17">
        <f>VLOOKUP($K4342,[1]Budget!$V:$AE,8,0)*IF($C4342="1 - Revenues",1,IF(AND($C4342="5 - Transfers",MID($K4342,15,1)="4"),1,-1))</f>
        <v>0</v>
      </c>
      <c r="Q4342" s="17">
        <f>VLOOKUP($K4342,[1]Budget!$V:$AE,10,0)*IF($C4342="1 - Revenues",1,IF(AND($C4342="5 - Transfers",MID(K4342,15,1)="4"),1,-1))</f>
        <v>0</v>
      </c>
      <c r="S4342" s="18" t="b">
        <f>IF(LEFT(C4342,1)="1",1,-1)*SUMIF([1]Budget!V:V,'Budget Worksheet for Pivot Tabl'!K4342,[1]Budget!AC:AC)=P4342</f>
        <v>1</v>
      </c>
    </row>
    <row r="4343" spans="1:19" x14ac:dyDescent="0.25">
      <c r="A4343" t="s">
        <v>75</v>
      </c>
      <c r="B4343" t="s">
        <v>76</v>
      </c>
      <c r="C4343" t="s">
        <v>9</v>
      </c>
      <c r="D4343" t="str">
        <f t="shared" si="67"/>
        <v>OUTFLOWS</v>
      </c>
      <c r="E4343" t="s">
        <v>102</v>
      </c>
      <c r="F4343" t="s">
        <v>103</v>
      </c>
      <c r="G4343" t="s">
        <v>102</v>
      </c>
      <c r="H4343" t="s">
        <v>212</v>
      </c>
      <c r="I4343" t="s">
        <v>213</v>
      </c>
      <c r="J4343" t="s">
        <v>214</v>
      </c>
      <c r="K4343" t="s">
        <v>5541</v>
      </c>
      <c r="L4343" t="s">
        <v>5246</v>
      </c>
      <c r="M4343" s="17">
        <f>VLOOKUP($K4343,[1]Budget!$V:$AE,5,0)*IF($C4343="1 - Revenues",1,IF(AND($C4343="5 - Transfers",MID(I4343,15,1)="4"),1,-1))</f>
        <v>-169000</v>
      </c>
      <c r="N4343" s="17">
        <f>VLOOKUP($K4343,[1]Budget!$V:$AE,6,0)*IF($C4343="1 - Revenues",1,IF(AND($C4343="5 - Transfers",MID(J4343,15,1)="4"),1,-1))</f>
        <v>0</v>
      </c>
      <c r="O4343" s="17">
        <f>IFERROR(IF(RIGHT(LEFT(K4343,15),1)="4",VLOOKUP(K4343,'[1]Budget Worksheet'!A:B,2,0),-1*VLOOKUP(K4343,'[1]Budget Worksheet'!A:B,2,0)),0)</f>
        <v>0</v>
      </c>
      <c r="P4343" s="17">
        <f>VLOOKUP($K4343,[1]Budget!$V:$AE,8,0)*IF($C4343="1 - Revenues",1,IF(AND($C4343="5 - Transfers",MID($K4343,15,1)="4"),1,-1))</f>
        <v>0</v>
      </c>
      <c r="Q4343" s="17">
        <f>VLOOKUP($K4343,[1]Budget!$V:$AE,10,0)*IF($C4343="1 - Revenues",1,IF(AND($C4343="5 - Transfers",MID(K4343,15,1)="4"),1,-1))</f>
        <v>0</v>
      </c>
      <c r="S4343" s="18" t="b">
        <f>IF(LEFT(C4343,1)="1",1,-1)*SUMIF([1]Budget!V:V,'Budget Worksheet for Pivot Tabl'!K4343,[1]Budget!AC:AC)=P4343</f>
        <v>1</v>
      </c>
    </row>
    <row r="4344" spans="1:19" x14ac:dyDescent="0.25">
      <c r="A4344" t="s">
        <v>75</v>
      </c>
      <c r="B4344" t="s">
        <v>76</v>
      </c>
      <c r="C4344" t="s">
        <v>9</v>
      </c>
      <c r="D4344" t="str">
        <f t="shared" si="67"/>
        <v>OUTFLOWS</v>
      </c>
      <c r="E4344" t="s">
        <v>102</v>
      </c>
      <c r="F4344" t="s">
        <v>103</v>
      </c>
      <c r="G4344" t="s">
        <v>102</v>
      </c>
      <c r="H4344" t="s">
        <v>212</v>
      </c>
      <c r="I4344" t="s">
        <v>213</v>
      </c>
      <c r="J4344" t="s">
        <v>214</v>
      </c>
      <c r="K4344" t="s">
        <v>5542</v>
      </c>
      <c r="L4344" t="s">
        <v>5543</v>
      </c>
      <c r="M4344" s="17">
        <f>VLOOKUP($K4344,[1]Budget!$V:$AE,5,0)*IF($C4344="1 - Revenues",1,IF(AND($C4344="5 - Transfers",MID(I4344,15,1)="4"),1,-1))</f>
        <v>-5000</v>
      </c>
      <c r="N4344" s="17">
        <f>VLOOKUP($K4344,[1]Budget!$V:$AE,6,0)*IF($C4344="1 - Revenues",1,IF(AND($C4344="5 - Transfers",MID(J4344,15,1)="4"),1,-1))</f>
        <v>0</v>
      </c>
      <c r="O4344" s="17">
        <f>IFERROR(IF(RIGHT(LEFT(K4344,15),1)="4",VLOOKUP(K4344,'[1]Budget Worksheet'!A:B,2,0),-1*VLOOKUP(K4344,'[1]Budget Worksheet'!A:B,2,0)),0)</f>
        <v>0</v>
      </c>
      <c r="P4344" s="17">
        <f>VLOOKUP($K4344,[1]Budget!$V:$AE,8,0)*IF($C4344="1 - Revenues",1,IF(AND($C4344="5 - Transfers",MID($K4344,15,1)="4"),1,-1))</f>
        <v>0</v>
      </c>
      <c r="Q4344" s="17">
        <f>VLOOKUP($K4344,[1]Budget!$V:$AE,10,0)*IF($C4344="1 - Revenues",1,IF(AND($C4344="5 - Transfers",MID(K4344,15,1)="4"),1,-1))</f>
        <v>0</v>
      </c>
      <c r="S4344" s="18" t="b">
        <f>IF(LEFT(C4344,1)="1",1,-1)*SUMIF([1]Budget!V:V,'Budget Worksheet for Pivot Tabl'!K4344,[1]Budget!AC:AC)=P4344</f>
        <v>1</v>
      </c>
    </row>
    <row r="4345" spans="1:19" x14ac:dyDescent="0.25">
      <c r="A4345" t="s">
        <v>75</v>
      </c>
      <c r="B4345" t="s">
        <v>76</v>
      </c>
      <c r="C4345" t="s">
        <v>9</v>
      </c>
      <c r="D4345" t="str">
        <f t="shared" si="67"/>
        <v>OUTFLOWS</v>
      </c>
      <c r="E4345" t="s">
        <v>102</v>
      </c>
      <c r="F4345" t="s">
        <v>103</v>
      </c>
      <c r="G4345" t="s">
        <v>102</v>
      </c>
      <c r="H4345" t="s">
        <v>212</v>
      </c>
      <c r="I4345" t="s">
        <v>213</v>
      </c>
      <c r="J4345" t="s">
        <v>214</v>
      </c>
      <c r="K4345" t="s">
        <v>5544</v>
      </c>
      <c r="L4345" t="s">
        <v>5545</v>
      </c>
      <c r="M4345" s="17">
        <f>VLOOKUP($K4345,[1]Budget!$V:$AE,5,0)*IF($C4345="1 - Revenues",1,IF(AND($C4345="5 - Transfers",MID(I4345,15,1)="4"),1,-1))</f>
        <v>-1374000</v>
      </c>
      <c r="N4345" s="17">
        <f>VLOOKUP($K4345,[1]Budget!$V:$AE,6,0)*IF($C4345="1 - Revenues",1,IF(AND($C4345="5 - Transfers",MID(J4345,15,1)="4"),1,-1))</f>
        <v>0</v>
      </c>
      <c r="O4345" s="17">
        <f>IFERROR(IF(RIGHT(LEFT(K4345,15),1)="4",VLOOKUP(K4345,'[1]Budget Worksheet'!A:B,2,0),-1*VLOOKUP(K4345,'[1]Budget Worksheet'!A:B,2,0)),0)</f>
        <v>0</v>
      </c>
      <c r="P4345" s="17">
        <f>VLOOKUP($K4345,[1]Budget!$V:$AE,8,0)*IF($C4345="1 - Revenues",1,IF(AND($C4345="5 - Transfers",MID($K4345,15,1)="4"),1,-1))</f>
        <v>0</v>
      </c>
      <c r="Q4345" s="17">
        <f>VLOOKUP($K4345,[1]Budget!$V:$AE,10,0)*IF($C4345="1 - Revenues",1,IF(AND($C4345="5 - Transfers",MID(K4345,15,1)="4"),1,-1))</f>
        <v>0</v>
      </c>
      <c r="S4345" s="18" t="b">
        <f>IF(LEFT(C4345,1)="1",1,-1)*SUMIF([1]Budget!V:V,'Budget Worksheet for Pivot Tabl'!K4345,[1]Budget!AC:AC)=P4345</f>
        <v>1</v>
      </c>
    </row>
    <row r="4346" spans="1:19" x14ac:dyDescent="0.25">
      <c r="A4346" t="s">
        <v>75</v>
      </c>
      <c r="B4346" t="s">
        <v>76</v>
      </c>
      <c r="C4346" t="s">
        <v>9</v>
      </c>
      <c r="D4346" t="str">
        <f t="shared" si="67"/>
        <v>OUTFLOWS</v>
      </c>
      <c r="E4346" t="s">
        <v>102</v>
      </c>
      <c r="F4346" t="s">
        <v>103</v>
      </c>
      <c r="G4346" t="s">
        <v>102</v>
      </c>
      <c r="H4346" t="s">
        <v>212</v>
      </c>
      <c r="I4346" t="s">
        <v>213</v>
      </c>
      <c r="J4346" t="s">
        <v>214</v>
      </c>
      <c r="K4346" t="s">
        <v>5546</v>
      </c>
      <c r="L4346" t="s">
        <v>5547</v>
      </c>
      <c r="M4346" s="17">
        <f>VLOOKUP($K4346,[1]Budget!$V:$AE,5,0)*IF($C4346="1 - Revenues",1,IF(AND($C4346="5 - Transfers",MID(I4346,15,1)="4"),1,-1))</f>
        <v>-1745000</v>
      </c>
      <c r="N4346" s="17">
        <f>VLOOKUP($K4346,[1]Budget!$V:$AE,6,0)*IF($C4346="1 - Revenues",1,IF(AND($C4346="5 - Transfers",MID(J4346,15,1)="4"),1,-1))</f>
        <v>0</v>
      </c>
      <c r="O4346" s="17">
        <f>IFERROR(IF(RIGHT(LEFT(K4346,15),1)="4",VLOOKUP(K4346,'[1]Budget Worksheet'!A:B,2,0),-1*VLOOKUP(K4346,'[1]Budget Worksheet'!A:B,2,0)),0)</f>
        <v>0</v>
      </c>
      <c r="P4346" s="17">
        <f>VLOOKUP($K4346,[1]Budget!$V:$AE,8,0)*IF($C4346="1 - Revenues",1,IF(AND($C4346="5 - Transfers",MID($K4346,15,1)="4"),1,-1))</f>
        <v>0</v>
      </c>
      <c r="Q4346" s="17">
        <f>VLOOKUP($K4346,[1]Budget!$V:$AE,10,0)*IF($C4346="1 - Revenues",1,IF(AND($C4346="5 - Transfers",MID(K4346,15,1)="4"),1,-1))</f>
        <v>0</v>
      </c>
      <c r="S4346" s="18" t="b">
        <f>IF(LEFT(C4346,1)="1",1,-1)*SUMIF([1]Budget!V:V,'Budget Worksheet for Pivot Tabl'!K4346,[1]Budget!AC:AC)=P4346</f>
        <v>1</v>
      </c>
    </row>
    <row r="4347" spans="1:19" x14ac:dyDescent="0.25">
      <c r="A4347" t="s">
        <v>75</v>
      </c>
      <c r="B4347" t="s">
        <v>76</v>
      </c>
      <c r="C4347" t="s">
        <v>10</v>
      </c>
      <c r="D4347" t="str">
        <f t="shared" si="67"/>
        <v>OUTFLOWS</v>
      </c>
      <c r="E4347" t="s">
        <v>102</v>
      </c>
      <c r="F4347" t="s">
        <v>103</v>
      </c>
      <c r="G4347" t="s">
        <v>102</v>
      </c>
      <c r="H4347" t="s">
        <v>212</v>
      </c>
      <c r="I4347" t="s">
        <v>213</v>
      </c>
      <c r="J4347" t="s">
        <v>214</v>
      </c>
      <c r="K4347" t="s">
        <v>5548</v>
      </c>
      <c r="L4347" t="s">
        <v>1753</v>
      </c>
      <c r="M4347" s="17">
        <f>VLOOKUP($K4347,[1]Budget!$V:$AE,5,0)*IF($C4347="1 - Revenues",1,IF(AND($C4347="5 - Transfers",MID(I4347,15,1)="4"),1,-1))</f>
        <v>0</v>
      </c>
      <c r="N4347" s="17">
        <f>VLOOKUP($K4347,[1]Budget!$V:$AE,6,0)*IF($C4347="1 - Revenues",1,IF(AND($C4347="5 - Transfers",MID(J4347,15,1)="4"),1,-1))</f>
        <v>0</v>
      </c>
      <c r="O4347" s="17">
        <f>IFERROR(IF(RIGHT(LEFT(K4347,15),1)="4",VLOOKUP(K4347,'[1]Budget Worksheet'!A:B,2,0),-1*VLOOKUP(K4347,'[1]Budget Worksheet'!A:B,2,0)),0)</f>
        <v>-380000</v>
      </c>
      <c r="P4347" s="17">
        <f>VLOOKUP($K4347,[1]Budget!$V:$AE,8,0)*IF($C4347="1 - Revenues",1,IF(AND($C4347="5 - Transfers",MID($K4347,15,1)="4"),1,-1))</f>
        <v>-380000</v>
      </c>
      <c r="Q4347" s="17">
        <f>VLOOKUP($K4347,[1]Budget!$V:$AE,10,0)*IF($C4347="1 - Revenues",1,IF(AND($C4347="5 - Transfers",MID(K4347,15,1)="4"),1,-1))</f>
        <v>0</v>
      </c>
      <c r="S4347" s="18" t="b">
        <f>IF(LEFT(C4347,1)="1",1,-1)*SUMIF([1]Budget!V:V,'Budget Worksheet for Pivot Tabl'!K4347,[1]Budget!AC:AC)=P4347</f>
        <v>1</v>
      </c>
    </row>
    <row r="4348" spans="1:19" x14ac:dyDescent="0.25">
      <c r="A4348" t="s">
        <v>75</v>
      </c>
      <c r="B4348" t="s">
        <v>76</v>
      </c>
      <c r="C4348" t="s">
        <v>10</v>
      </c>
      <c r="D4348" t="str">
        <f t="shared" si="67"/>
        <v>OUTFLOWS</v>
      </c>
      <c r="E4348" t="s">
        <v>102</v>
      </c>
      <c r="F4348" t="s">
        <v>103</v>
      </c>
      <c r="G4348" t="s">
        <v>102</v>
      </c>
      <c r="H4348" t="s">
        <v>212</v>
      </c>
      <c r="I4348" t="s">
        <v>213</v>
      </c>
      <c r="J4348" t="s">
        <v>214</v>
      </c>
      <c r="K4348" t="s">
        <v>5549</v>
      </c>
      <c r="L4348" t="s">
        <v>5550</v>
      </c>
      <c r="M4348" s="17">
        <f>VLOOKUP($K4348,[1]Budget!$V:$AE,5,0)*IF($C4348="1 - Revenues",1,IF(AND($C4348="5 - Transfers",MID(I4348,15,1)="4"),1,-1))</f>
        <v>0</v>
      </c>
      <c r="N4348" s="17">
        <f>VLOOKUP($K4348,[1]Budget!$V:$AE,6,0)*IF($C4348="1 - Revenues",1,IF(AND($C4348="5 - Transfers",MID(J4348,15,1)="4"),1,-1))</f>
        <v>0</v>
      </c>
      <c r="O4348" s="17">
        <f>IFERROR(IF(RIGHT(LEFT(K4348,15),1)="4",VLOOKUP(K4348,'[1]Budget Worksheet'!A:B,2,0),-1*VLOOKUP(K4348,'[1]Budget Worksheet'!A:B,2,0)),0)</f>
        <v>0</v>
      </c>
      <c r="P4348" s="17">
        <f>VLOOKUP($K4348,[1]Budget!$V:$AE,8,0)*IF($C4348="1 - Revenues",1,IF(AND($C4348="5 - Transfers",MID($K4348,15,1)="4"),1,-1))</f>
        <v>0</v>
      </c>
      <c r="Q4348" s="17">
        <f>VLOOKUP($K4348,[1]Budget!$V:$AE,10,0)*IF($C4348="1 - Revenues",1,IF(AND($C4348="5 - Transfers",MID(K4348,15,1)="4"),1,-1))</f>
        <v>0</v>
      </c>
      <c r="S4348" s="18" t="b">
        <f>IF(LEFT(C4348,1)="1",1,-1)*SUMIF([1]Budget!V:V,'Budget Worksheet for Pivot Tabl'!K4348,[1]Budget!AC:AC)=P4348</f>
        <v>1</v>
      </c>
    </row>
    <row r="4349" spans="1:19" x14ac:dyDescent="0.25">
      <c r="A4349" t="s">
        <v>75</v>
      </c>
      <c r="B4349" t="s">
        <v>76</v>
      </c>
      <c r="C4349" t="s">
        <v>10</v>
      </c>
      <c r="D4349" t="str">
        <f t="shared" si="67"/>
        <v>OUTFLOWS</v>
      </c>
      <c r="E4349" t="s">
        <v>102</v>
      </c>
      <c r="F4349" t="s">
        <v>103</v>
      </c>
      <c r="G4349" t="s">
        <v>102</v>
      </c>
      <c r="H4349" t="s">
        <v>212</v>
      </c>
      <c r="I4349" t="s">
        <v>213</v>
      </c>
      <c r="J4349" t="s">
        <v>214</v>
      </c>
      <c r="K4349" t="s">
        <v>5551</v>
      </c>
      <c r="L4349" t="s">
        <v>1291</v>
      </c>
      <c r="M4349" s="17">
        <f>VLOOKUP($K4349,[1]Budget!$V:$AE,5,0)*IF($C4349="1 - Revenues",1,IF(AND($C4349="5 - Transfers",MID(I4349,15,1)="4"),1,-1))</f>
        <v>-2000</v>
      </c>
      <c r="N4349" s="17">
        <f>VLOOKUP($K4349,[1]Budget!$V:$AE,6,0)*IF($C4349="1 - Revenues",1,IF(AND($C4349="5 - Transfers",MID(J4349,15,1)="4"),1,-1))</f>
        <v>0</v>
      </c>
      <c r="O4349" s="17">
        <f>IFERROR(IF(RIGHT(LEFT(K4349,15),1)="4",VLOOKUP(K4349,'[1]Budget Worksheet'!A:B,2,0),-1*VLOOKUP(K4349,'[1]Budget Worksheet'!A:B,2,0)),0)</f>
        <v>0</v>
      </c>
      <c r="P4349" s="17">
        <f>VLOOKUP($K4349,[1]Budget!$V:$AE,8,0)*IF($C4349="1 - Revenues",1,IF(AND($C4349="5 - Transfers",MID($K4349,15,1)="4"),1,-1))</f>
        <v>0</v>
      </c>
      <c r="Q4349" s="17">
        <f>VLOOKUP($K4349,[1]Budget!$V:$AE,10,0)*IF($C4349="1 - Revenues",1,IF(AND($C4349="5 - Transfers",MID(K4349,15,1)="4"),1,-1))</f>
        <v>0</v>
      </c>
      <c r="S4349" s="18" t="b">
        <f>IF(LEFT(C4349,1)="1",1,-1)*SUMIF([1]Budget!V:V,'Budget Worksheet for Pivot Tabl'!K4349,[1]Budget!AC:AC)=P4349</f>
        <v>1</v>
      </c>
    </row>
    <row r="4350" spans="1:19" x14ac:dyDescent="0.25">
      <c r="A4350" t="s">
        <v>75</v>
      </c>
      <c r="B4350" t="s">
        <v>76</v>
      </c>
      <c r="C4350" t="s">
        <v>10</v>
      </c>
      <c r="D4350" t="str">
        <f t="shared" si="67"/>
        <v>OUTFLOWS</v>
      </c>
      <c r="E4350" t="s">
        <v>102</v>
      </c>
      <c r="F4350" t="s">
        <v>103</v>
      </c>
      <c r="G4350" t="s">
        <v>102</v>
      </c>
      <c r="H4350" t="s">
        <v>212</v>
      </c>
      <c r="I4350" t="s">
        <v>213</v>
      </c>
      <c r="J4350" t="s">
        <v>214</v>
      </c>
      <c r="K4350" t="s">
        <v>5552</v>
      </c>
      <c r="L4350" t="s">
        <v>1133</v>
      </c>
      <c r="M4350" s="17">
        <f>VLOOKUP($K4350,[1]Budget!$V:$AE,5,0)*IF($C4350="1 - Revenues",1,IF(AND($C4350="5 - Transfers",MID(I4350,15,1)="4"),1,-1))</f>
        <v>0</v>
      </c>
      <c r="N4350" s="17">
        <f>VLOOKUP($K4350,[1]Budget!$V:$AE,6,0)*IF($C4350="1 - Revenues",1,IF(AND($C4350="5 - Transfers",MID(J4350,15,1)="4"),1,-1))</f>
        <v>0</v>
      </c>
      <c r="O4350" s="17">
        <f>IFERROR(IF(RIGHT(LEFT(K4350,15),1)="4",VLOOKUP(K4350,'[1]Budget Worksheet'!A:B,2,0),-1*VLOOKUP(K4350,'[1]Budget Worksheet'!A:B,2,0)),0)</f>
        <v>0</v>
      </c>
      <c r="P4350" s="17">
        <f>VLOOKUP($K4350,[1]Budget!$V:$AE,8,0)*IF($C4350="1 - Revenues",1,IF(AND($C4350="5 - Transfers",MID($K4350,15,1)="4"),1,-1))</f>
        <v>0</v>
      </c>
      <c r="Q4350" s="17">
        <f>VLOOKUP($K4350,[1]Budget!$V:$AE,10,0)*IF($C4350="1 - Revenues",1,IF(AND($C4350="5 - Transfers",MID(K4350,15,1)="4"),1,-1))</f>
        <v>0</v>
      </c>
      <c r="S4350" s="18" t="b">
        <f>IF(LEFT(C4350,1)="1",1,-1)*SUMIF([1]Budget!V:V,'Budget Worksheet for Pivot Tabl'!K4350,[1]Budget!AC:AC)=P4350</f>
        <v>1</v>
      </c>
    </row>
    <row r="4351" spans="1:19" x14ac:dyDescent="0.25">
      <c r="A4351" t="s">
        <v>75</v>
      </c>
      <c r="B4351" t="s">
        <v>76</v>
      </c>
      <c r="C4351" t="s">
        <v>10</v>
      </c>
      <c r="D4351" t="str">
        <f t="shared" si="67"/>
        <v>OUTFLOWS</v>
      </c>
      <c r="E4351" t="s">
        <v>102</v>
      </c>
      <c r="F4351" t="s">
        <v>103</v>
      </c>
      <c r="G4351" t="s">
        <v>102</v>
      </c>
      <c r="H4351" t="s">
        <v>212</v>
      </c>
      <c r="I4351" t="s">
        <v>213</v>
      </c>
      <c r="J4351" t="s">
        <v>214</v>
      </c>
      <c r="K4351" t="s">
        <v>5553</v>
      </c>
      <c r="L4351" t="s">
        <v>538</v>
      </c>
      <c r="M4351" s="17">
        <f>VLOOKUP($K4351,[1]Budget!$V:$AE,5,0)*IF($C4351="1 - Revenues",1,IF(AND($C4351="5 - Transfers",MID(I4351,15,1)="4"),1,-1))</f>
        <v>-128000</v>
      </c>
      <c r="N4351" s="17">
        <f>VLOOKUP($K4351,[1]Budget!$V:$AE,6,0)*IF($C4351="1 - Revenues",1,IF(AND($C4351="5 - Transfers",MID(J4351,15,1)="4"),1,-1))</f>
        <v>0</v>
      </c>
      <c r="O4351" s="17">
        <f>IFERROR(IF(RIGHT(LEFT(K4351,15),1)="4",VLOOKUP(K4351,'[1]Budget Worksheet'!A:B,2,0),-1*VLOOKUP(K4351,'[1]Budget Worksheet'!A:B,2,0)),0)</f>
        <v>-719194</v>
      </c>
      <c r="P4351" s="17">
        <f>VLOOKUP($K4351,[1]Budget!$V:$AE,8,0)*IF($C4351="1 - Revenues",1,IF(AND($C4351="5 - Transfers",MID($K4351,15,1)="4"),1,-1))</f>
        <v>-719194</v>
      </c>
      <c r="Q4351" s="17">
        <f>VLOOKUP($K4351,[1]Budget!$V:$AE,10,0)*IF($C4351="1 - Revenues",1,IF(AND($C4351="5 - Transfers",MID(K4351,15,1)="4"),1,-1))</f>
        <v>0</v>
      </c>
      <c r="S4351" s="18" t="b">
        <f>IF(LEFT(C4351,1)="1",1,-1)*SUMIF([1]Budget!V:V,'Budget Worksheet for Pivot Tabl'!K4351,[1]Budget!AC:AC)=P4351</f>
        <v>1</v>
      </c>
    </row>
    <row r="4352" spans="1:19" x14ac:dyDescent="0.25">
      <c r="A4352" t="s">
        <v>75</v>
      </c>
      <c r="B4352" t="s">
        <v>76</v>
      </c>
      <c r="C4352" t="s">
        <v>10</v>
      </c>
      <c r="D4352" t="str">
        <f t="shared" si="67"/>
        <v>OUTFLOWS</v>
      </c>
      <c r="E4352" t="s">
        <v>102</v>
      </c>
      <c r="F4352" t="s">
        <v>103</v>
      </c>
      <c r="G4352" t="s">
        <v>102</v>
      </c>
      <c r="H4352" t="s">
        <v>212</v>
      </c>
      <c r="I4352" t="s">
        <v>213</v>
      </c>
      <c r="J4352" t="s">
        <v>214</v>
      </c>
      <c r="K4352" t="s">
        <v>5554</v>
      </c>
      <c r="L4352" t="s">
        <v>5555</v>
      </c>
      <c r="M4352" s="17">
        <f>VLOOKUP($K4352,[1]Budget!$V:$AE,5,0)*IF($C4352="1 - Revenues",1,IF(AND($C4352="5 - Transfers",MID(I4352,15,1)="4"),1,-1))</f>
        <v>0</v>
      </c>
      <c r="N4352" s="17">
        <f>VLOOKUP($K4352,[1]Budget!$V:$AE,6,0)*IF($C4352="1 - Revenues",1,IF(AND($C4352="5 - Transfers",MID(J4352,15,1)="4"),1,-1))</f>
        <v>0</v>
      </c>
      <c r="O4352" s="17">
        <f>IFERROR(IF(RIGHT(LEFT(K4352,15),1)="4",VLOOKUP(K4352,'[1]Budget Worksheet'!A:B,2,0),-1*VLOOKUP(K4352,'[1]Budget Worksheet'!A:B,2,0)),0)</f>
        <v>0</v>
      </c>
      <c r="P4352" s="17">
        <f>VLOOKUP($K4352,[1]Budget!$V:$AE,8,0)*IF($C4352="1 - Revenues",1,IF(AND($C4352="5 - Transfers",MID($K4352,15,1)="4"),1,-1))</f>
        <v>0</v>
      </c>
      <c r="Q4352" s="17">
        <f>VLOOKUP($K4352,[1]Budget!$V:$AE,10,0)*IF($C4352="1 - Revenues",1,IF(AND($C4352="5 - Transfers",MID(K4352,15,1)="4"),1,-1))</f>
        <v>0</v>
      </c>
      <c r="S4352" s="18" t="b">
        <f>IF(LEFT(C4352,1)="1",1,-1)*SUMIF([1]Budget!V:V,'Budget Worksheet for Pivot Tabl'!K4352,[1]Budget!AC:AC)=P4352</f>
        <v>1</v>
      </c>
    </row>
    <row r="4353" spans="1:19" x14ac:dyDescent="0.25">
      <c r="A4353" t="s">
        <v>75</v>
      </c>
      <c r="B4353" t="s">
        <v>76</v>
      </c>
      <c r="C4353" t="s">
        <v>10</v>
      </c>
      <c r="D4353" t="str">
        <f t="shared" si="67"/>
        <v>OUTFLOWS</v>
      </c>
      <c r="E4353" t="s">
        <v>102</v>
      </c>
      <c r="F4353" t="s">
        <v>103</v>
      </c>
      <c r="G4353" t="s">
        <v>102</v>
      </c>
      <c r="H4353" t="s">
        <v>212</v>
      </c>
      <c r="I4353" t="s">
        <v>213</v>
      </c>
      <c r="J4353" t="s">
        <v>214</v>
      </c>
      <c r="K4353" t="s">
        <v>5556</v>
      </c>
      <c r="L4353" t="s">
        <v>4720</v>
      </c>
      <c r="M4353" s="17">
        <f>VLOOKUP($K4353,[1]Budget!$V:$AE,5,0)*IF($C4353="1 - Revenues",1,IF(AND($C4353="5 - Transfers",MID(I4353,15,1)="4"),1,-1))</f>
        <v>0</v>
      </c>
      <c r="N4353" s="17">
        <f>VLOOKUP($K4353,[1]Budget!$V:$AE,6,0)*IF($C4353="1 - Revenues",1,IF(AND($C4353="5 - Transfers",MID(J4353,15,1)="4"),1,-1))</f>
        <v>-1000</v>
      </c>
      <c r="O4353" s="17">
        <f>IFERROR(IF(RIGHT(LEFT(K4353,15),1)="4",VLOOKUP(K4353,'[1]Budget Worksheet'!A:B,2,0),-1*VLOOKUP(K4353,'[1]Budget Worksheet'!A:B,2,0)),0)</f>
        <v>-267411</v>
      </c>
      <c r="P4353" s="17">
        <f>VLOOKUP($K4353,[1]Budget!$V:$AE,8,0)*IF($C4353="1 - Revenues",1,IF(AND($C4353="5 - Transfers",MID($K4353,15,1)="4"),1,-1))</f>
        <v>-267411</v>
      </c>
      <c r="Q4353" s="17">
        <f>VLOOKUP($K4353,[1]Budget!$V:$AE,10,0)*IF($C4353="1 - Revenues",1,IF(AND($C4353="5 - Transfers",MID(K4353,15,1)="4"),1,-1))</f>
        <v>0</v>
      </c>
      <c r="S4353" s="18" t="b">
        <f>IF(LEFT(C4353,1)="1",1,-1)*SUMIF([1]Budget!V:V,'Budget Worksheet for Pivot Tabl'!K4353,[1]Budget!AC:AC)=P4353</f>
        <v>1</v>
      </c>
    </row>
    <row r="4354" spans="1:19" x14ac:dyDescent="0.25">
      <c r="A4354" t="s">
        <v>75</v>
      </c>
      <c r="B4354" t="s">
        <v>76</v>
      </c>
      <c r="C4354" t="s">
        <v>10</v>
      </c>
      <c r="D4354" t="str">
        <f t="shared" si="67"/>
        <v>OUTFLOWS</v>
      </c>
      <c r="E4354" t="s">
        <v>102</v>
      </c>
      <c r="F4354" t="s">
        <v>103</v>
      </c>
      <c r="G4354" t="s">
        <v>102</v>
      </c>
      <c r="H4354" t="s">
        <v>212</v>
      </c>
      <c r="I4354" t="s">
        <v>213</v>
      </c>
      <c r="J4354" t="s">
        <v>214</v>
      </c>
      <c r="K4354" t="s">
        <v>5557</v>
      </c>
      <c r="L4354" t="s">
        <v>4181</v>
      </c>
      <c r="M4354" s="17">
        <f>VLOOKUP($K4354,[1]Budget!$V:$AE,5,0)*IF($C4354="1 - Revenues",1,IF(AND($C4354="5 - Transfers",MID(I4354,15,1)="4"),1,-1))</f>
        <v>0</v>
      </c>
      <c r="N4354" s="17">
        <f>VLOOKUP($K4354,[1]Budget!$V:$AE,6,0)*IF($C4354="1 - Revenues",1,IF(AND($C4354="5 - Transfers",MID(J4354,15,1)="4"),1,-1))</f>
        <v>0</v>
      </c>
      <c r="O4354" s="17">
        <f>IFERROR(IF(RIGHT(LEFT(K4354,15),1)="4",VLOOKUP(K4354,'[1]Budget Worksheet'!A:B,2,0),-1*VLOOKUP(K4354,'[1]Budget Worksheet'!A:B,2,0)),0)</f>
        <v>0</v>
      </c>
      <c r="P4354" s="17">
        <f>VLOOKUP($K4354,[1]Budget!$V:$AE,8,0)*IF($C4354="1 - Revenues",1,IF(AND($C4354="5 - Transfers",MID($K4354,15,1)="4"),1,-1))</f>
        <v>0</v>
      </c>
      <c r="Q4354" s="17">
        <f>VLOOKUP($K4354,[1]Budget!$V:$AE,10,0)*IF($C4354="1 - Revenues",1,IF(AND($C4354="5 - Transfers",MID(K4354,15,1)="4"),1,-1))</f>
        <v>0</v>
      </c>
      <c r="S4354" s="18" t="b">
        <f>IF(LEFT(C4354,1)="1",1,-1)*SUMIF([1]Budget!V:V,'Budget Worksheet for Pivot Tabl'!K4354,[1]Budget!AC:AC)=P4354</f>
        <v>1</v>
      </c>
    </row>
    <row r="4355" spans="1:19" x14ac:dyDescent="0.25">
      <c r="A4355" t="s">
        <v>75</v>
      </c>
      <c r="B4355" t="s">
        <v>76</v>
      </c>
      <c r="C4355" t="s">
        <v>10</v>
      </c>
      <c r="D4355" t="str">
        <f t="shared" ref="D4355:D4418" si="68">IF(C4355="1 - Revenues","INFLOWS","OUTFLOWS")</f>
        <v>OUTFLOWS</v>
      </c>
      <c r="E4355" t="s">
        <v>102</v>
      </c>
      <c r="F4355" t="s">
        <v>103</v>
      </c>
      <c r="G4355" t="s">
        <v>102</v>
      </c>
      <c r="H4355" t="s">
        <v>212</v>
      </c>
      <c r="I4355" t="s">
        <v>213</v>
      </c>
      <c r="J4355" t="s">
        <v>214</v>
      </c>
      <c r="K4355" t="s">
        <v>5558</v>
      </c>
      <c r="L4355" t="s">
        <v>540</v>
      </c>
      <c r="M4355" s="17">
        <f>VLOOKUP($K4355,[1]Budget!$V:$AE,5,0)*IF($C4355="1 - Revenues",1,IF(AND($C4355="5 - Transfers",MID(I4355,15,1)="4"),1,-1))</f>
        <v>0</v>
      </c>
      <c r="N4355" s="17">
        <f>VLOOKUP($K4355,[1]Budget!$V:$AE,6,0)*IF($C4355="1 - Revenues",1,IF(AND($C4355="5 - Transfers",MID(J4355,15,1)="4"),1,-1))</f>
        <v>0</v>
      </c>
      <c r="O4355" s="17">
        <f>IFERROR(IF(RIGHT(LEFT(K4355,15),1)="4",VLOOKUP(K4355,'[1]Budget Worksheet'!A:B,2,0),-1*VLOOKUP(K4355,'[1]Budget Worksheet'!A:B,2,0)),0)</f>
        <v>0</v>
      </c>
      <c r="P4355" s="17">
        <f>VLOOKUP($K4355,[1]Budget!$V:$AE,8,0)*IF($C4355="1 - Revenues",1,IF(AND($C4355="5 - Transfers",MID($K4355,15,1)="4"),1,-1))</f>
        <v>0</v>
      </c>
      <c r="Q4355" s="17">
        <f>VLOOKUP($K4355,[1]Budget!$V:$AE,10,0)*IF($C4355="1 - Revenues",1,IF(AND($C4355="5 - Transfers",MID(K4355,15,1)="4"),1,-1))</f>
        <v>0</v>
      </c>
      <c r="S4355" s="18" t="b">
        <f>IF(LEFT(C4355,1)="1",1,-1)*SUMIF([1]Budget!V:V,'Budget Worksheet for Pivot Tabl'!K4355,[1]Budget!AC:AC)=P4355</f>
        <v>1</v>
      </c>
    </row>
    <row r="4356" spans="1:19" x14ac:dyDescent="0.25">
      <c r="A4356" t="s">
        <v>75</v>
      </c>
      <c r="B4356" t="s">
        <v>76</v>
      </c>
      <c r="C4356" t="s">
        <v>10</v>
      </c>
      <c r="D4356" t="str">
        <f t="shared" si="68"/>
        <v>OUTFLOWS</v>
      </c>
      <c r="E4356" t="s">
        <v>102</v>
      </c>
      <c r="F4356" t="s">
        <v>103</v>
      </c>
      <c r="G4356" t="s">
        <v>102</v>
      </c>
      <c r="H4356" t="s">
        <v>212</v>
      </c>
      <c r="I4356" t="s">
        <v>213</v>
      </c>
      <c r="J4356" t="s">
        <v>214</v>
      </c>
      <c r="K4356" t="s">
        <v>5559</v>
      </c>
      <c r="L4356" t="s">
        <v>5560</v>
      </c>
      <c r="M4356" s="17">
        <f>VLOOKUP($K4356,[1]Budget!$V:$AE,5,0)*IF($C4356="1 - Revenues",1,IF(AND($C4356="5 - Transfers",MID(I4356,15,1)="4"),1,-1))</f>
        <v>0</v>
      </c>
      <c r="N4356" s="17">
        <f>VLOOKUP($K4356,[1]Budget!$V:$AE,6,0)*IF($C4356="1 - Revenues",1,IF(AND($C4356="5 - Transfers",MID(J4356,15,1)="4"),1,-1))</f>
        <v>0</v>
      </c>
      <c r="O4356" s="17">
        <f>IFERROR(IF(RIGHT(LEFT(K4356,15),1)="4",VLOOKUP(K4356,'[1]Budget Worksheet'!A:B,2,0),-1*VLOOKUP(K4356,'[1]Budget Worksheet'!A:B,2,0)),0)</f>
        <v>0</v>
      </c>
      <c r="P4356" s="17">
        <f>VLOOKUP($K4356,[1]Budget!$V:$AE,8,0)*IF($C4356="1 - Revenues",1,IF(AND($C4356="5 - Transfers",MID($K4356,15,1)="4"),1,-1))</f>
        <v>0</v>
      </c>
      <c r="Q4356" s="17">
        <f>VLOOKUP($K4356,[1]Budget!$V:$AE,10,0)*IF($C4356="1 - Revenues",1,IF(AND($C4356="5 - Transfers",MID(K4356,15,1)="4"),1,-1))</f>
        <v>0</v>
      </c>
      <c r="S4356" s="18" t="b">
        <f>IF(LEFT(C4356,1)="1",1,-1)*SUMIF([1]Budget!V:V,'Budget Worksheet for Pivot Tabl'!K4356,[1]Budget!AC:AC)=P4356</f>
        <v>1</v>
      </c>
    </row>
    <row r="4357" spans="1:19" x14ac:dyDescent="0.25">
      <c r="A4357" t="s">
        <v>75</v>
      </c>
      <c r="B4357" t="s">
        <v>76</v>
      </c>
      <c r="C4357" t="s">
        <v>10</v>
      </c>
      <c r="D4357" t="str">
        <f t="shared" si="68"/>
        <v>OUTFLOWS</v>
      </c>
      <c r="E4357" t="s">
        <v>102</v>
      </c>
      <c r="F4357" t="s">
        <v>103</v>
      </c>
      <c r="G4357" t="s">
        <v>102</v>
      </c>
      <c r="H4357" t="s">
        <v>212</v>
      </c>
      <c r="I4357" t="s">
        <v>213</v>
      </c>
      <c r="J4357" t="s">
        <v>214</v>
      </c>
      <c r="K4357" t="s">
        <v>5561</v>
      </c>
      <c r="L4357" t="s">
        <v>5562</v>
      </c>
      <c r="M4357" s="17">
        <f>VLOOKUP($K4357,[1]Budget!$V:$AE,5,0)*IF($C4357="1 - Revenues",1,IF(AND($C4357="5 - Transfers",MID(I4357,15,1)="4"),1,-1))</f>
        <v>0</v>
      </c>
      <c r="N4357" s="17">
        <f>VLOOKUP($K4357,[1]Budget!$V:$AE,6,0)*IF($C4357="1 - Revenues",1,IF(AND($C4357="5 - Transfers",MID(J4357,15,1)="4"),1,-1))</f>
        <v>0</v>
      </c>
      <c r="O4357" s="17">
        <f>IFERROR(IF(RIGHT(LEFT(K4357,15),1)="4",VLOOKUP(K4357,'[1]Budget Worksheet'!A:B,2,0),-1*VLOOKUP(K4357,'[1]Budget Worksheet'!A:B,2,0)),0)</f>
        <v>0</v>
      </c>
      <c r="P4357" s="17">
        <f>VLOOKUP($K4357,[1]Budget!$V:$AE,8,0)*IF($C4357="1 - Revenues",1,IF(AND($C4357="5 - Transfers",MID($K4357,15,1)="4"),1,-1))</f>
        <v>0</v>
      </c>
      <c r="Q4357" s="17">
        <f>VLOOKUP($K4357,[1]Budget!$V:$AE,10,0)*IF($C4357="1 - Revenues",1,IF(AND($C4357="5 - Transfers",MID(K4357,15,1)="4"),1,-1))</f>
        <v>0</v>
      </c>
      <c r="S4357" s="18" t="b">
        <f>IF(LEFT(C4357,1)="1",1,-1)*SUMIF([1]Budget!V:V,'Budget Worksheet for Pivot Tabl'!K4357,[1]Budget!AC:AC)=P4357</f>
        <v>1</v>
      </c>
    </row>
    <row r="4358" spans="1:19" x14ac:dyDescent="0.25">
      <c r="A4358" t="s">
        <v>75</v>
      </c>
      <c r="B4358" t="s">
        <v>76</v>
      </c>
      <c r="C4358" t="s">
        <v>10</v>
      </c>
      <c r="D4358" t="str">
        <f t="shared" si="68"/>
        <v>OUTFLOWS</v>
      </c>
      <c r="E4358" t="s">
        <v>102</v>
      </c>
      <c r="F4358" t="s">
        <v>103</v>
      </c>
      <c r="G4358" t="s">
        <v>102</v>
      </c>
      <c r="H4358" t="s">
        <v>212</v>
      </c>
      <c r="I4358" t="s">
        <v>213</v>
      </c>
      <c r="J4358" t="s">
        <v>214</v>
      </c>
      <c r="K4358" t="s">
        <v>5563</v>
      </c>
      <c r="L4358" t="s">
        <v>5564</v>
      </c>
      <c r="M4358" s="17">
        <f>VLOOKUP($K4358,[1]Budget!$V:$AE,5,0)*IF($C4358="1 - Revenues",1,IF(AND($C4358="5 - Transfers",MID(I4358,15,1)="4"),1,-1))</f>
        <v>0</v>
      </c>
      <c r="N4358" s="17">
        <f>VLOOKUP($K4358,[1]Budget!$V:$AE,6,0)*IF($C4358="1 - Revenues",1,IF(AND($C4358="5 - Transfers",MID(J4358,15,1)="4"),1,-1))</f>
        <v>0</v>
      </c>
      <c r="O4358" s="17">
        <f>IFERROR(IF(RIGHT(LEFT(K4358,15),1)="4",VLOOKUP(K4358,'[1]Budget Worksheet'!A:B,2,0),-1*VLOOKUP(K4358,'[1]Budget Worksheet'!A:B,2,0)),0)</f>
        <v>0</v>
      </c>
      <c r="P4358" s="17">
        <f>VLOOKUP($K4358,[1]Budget!$V:$AE,8,0)*IF($C4358="1 - Revenues",1,IF(AND($C4358="5 - Transfers",MID($K4358,15,1)="4"),1,-1))</f>
        <v>0</v>
      </c>
      <c r="Q4358" s="17">
        <f>VLOOKUP($K4358,[1]Budget!$V:$AE,10,0)*IF($C4358="1 - Revenues",1,IF(AND($C4358="5 - Transfers",MID(K4358,15,1)="4"),1,-1))</f>
        <v>0</v>
      </c>
      <c r="S4358" s="18" t="b">
        <f>IF(LEFT(C4358,1)="1",1,-1)*SUMIF([1]Budget!V:V,'Budget Worksheet for Pivot Tabl'!K4358,[1]Budget!AC:AC)=P4358</f>
        <v>1</v>
      </c>
    </row>
    <row r="4359" spans="1:19" x14ac:dyDescent="0.25">
      <c r="A4359" t="s">
        <v>75</v>
      </c>
      <c r="B4359" t="s">
        <v>76</v>
      </c>
      <c r="C4359" t="s">
        <v>10</v>
      </c>
      <c r="D4359" t="str">
        <f t="shared" si="68"/>
        <v>OUTFLOWS</v>
      </c>
      <c r="E4359" t="s">
        <v>102</v>
      </c>
      <c r="F4359" t="s">
        <v>103</v>
      </c>
      <c r="G4359" t="s">
        <v>102</v>
      </c>
      <c r="H4359" t="s">
        <v>212</v>
      </c>
      <c r="I4359" t="s">
        <v>213</v>
      </c>
      <c r="J4359" t="s">
        <v>214</v>
      </c>
      <c r="K4359" t="s">
        <v>5565</v>
      </c>
      <c r="L4359" t="s">
        <v>5566</v>
      </c>
      <c r="M4359" s="17">
        <f>VLOOKUP($K4359,[1]Budget!$V:$AE,5,0)*IF($C4359="1 - Revenues",1,IF(AND($C4359="5 - Transfers",MID(I4359,15,1)="4"),1,-1))</f>
        <v>0</v>
      </c>
      <c r="N4359" s="17">
        <f>VLOOKUP($K4359,[1]Budget!$V:$AE,6,0)*IF($C4359="1 - Revenues",1,IF(AND($C4359="5 - Transfers",MID(J4359,15,1)="4"),1,-1))</f>
        <v>-103000</v>
      </c>
      <c r="O4359" s="17">
        <f>IFERROR(IF(RIGHT(LEFT(K4359,15),1)="4",VLOOKUP(K4359,'[1]Budget Worksheet'!A:B,2,0),-1*VLOOKUP(K4359,'[1]Budget Worksheet'!A:B,2,0)),0)</f>
        <v>0</v>
      </c>
      <c r="P4359" s="17">
        <f>VLOOKUP($K4359,[1]Budget!$V:$AE,8,0)*IF($C4359="1 - Revenues",1,IF(AND($C4359="5 - Transfers",MID($K4359,15,1)="4"),1,-1))</f>
        <v>0</v>
      </c>
      <c r="Q4359" s="17">
        <f>VLOOKUP($K4359,[1]Budget!$V:$AE,10,0)*IF($C4359="1 - Revenues",1,IF(AND($C4359="5 - Transfers",MID(K4359,15,1)="4"),1,-1))</f>
        <v>0</v>
      </c>
      <c r="S4359" s="18" t="b">
        <f>IF(LEFT(C4359,1)="1",1,-1)*SUMIF([1]Budget!V:V,'Budget Worksheet for Pivot Tabl'!K4359,[1]Budget!AC:AC)=P4359</f>
        <v>1</v>
      </c>
    </row>
    <row r="4360" spans="1:19" x14ac:dyDescent="0.25">
      <c r="A4360" t="s">
        <v>75</v>
      </c>
      <c r="B4360" t="s">
        <v>76</v>
      </c>
      <c r="C4360" t="s">
        <v>10</v>
      </c>
      <c r="D4360" t="str">
        <f t="shared" si="68"/>
        <v>OUTFLOWS</v>
      </c>
      <c r="E4360" t="s">
        <v>102</v>
      </c>
      <c r="F4360" t="s">
        <v>103</v>
      </c>
      <c r="G4360" t="s">
        <v>102</v>
      </c>
      <c r="H4360" t="s">
        <v>212</v>
      </c>
      <c r="I4360" t="s">
        <v>213</v>
      </c>
      <c r="J4360" t="s">
        <v>214</v>
      </c>
      <c r="K4360" t="s">
        <v>5567</v>
      </c>
      <c r="L4360" t="s">
        <v>5568</v>
      </c>
      <c r="M4360" s="17">
        <f>VLOOKUP($K4360,[1]Budget!$V:$AE,5,0)*IF($C4360="1 - Revenues",1,IF(AND($C4360="5 - Transfers",MID(I4360,15,1)="4"),1,-1))</f>
        <v>0</v>
      </c>
      <c r="N4360" s="17">
        <f>VLOOKUP($K4360,[1]Budget!$V:$AE,6,0)*IF($C4360="1 - Revenues",1,IF(AND($C4360="5 - Transfers",MID(J4360,15,1)="4"),1,-1))</f>
        <v>0</v>
      </c>
      <c r="O4360" s="17">
        <f>IFERROR(IF(RIGHT(LEFT(K4360,15),1)="4",VLOOKUP(K4360,'[1]Budget Worksheet'!A:B,2,0),-1*VLOOKUP(K4360,'[1]Budget Worksheet'!A:B,2,0)),0)</f>
        <v>0</v>
      </c>
      <c r="P4360" s="17">
        <f>VLOOKUP($K4360,[1]Budget!$V:$AE,8,0)*IF($C4360="1 - Revenues",1,IF(AND($C4360="5 - Transfers",MID($K4360,15,1)="4"),1,-1))</f>
        <v>0</v>
      </c>
      <c r="Q4360" s="17">
        <f>VLOOKUP($K4360,[1]Budget!$V:$AE,10,0)*IF($C4360="1 - Revenues",1,IF(AND($C4360="5 - Transfers",MID(K4360,15,1)="4"),1,-1))</f>
        <v>0</v>
      </c>
      <c r="S4360" s="18" t="b">
        <f>IF(LEFT(C4360,1)="1",1,-1)*SUMIF([1]Budget!V:V,'Budget Worksheet for Pivot Tabl'!K4360,[1]Budget!AC:AC)=P4360</f>
        <v>1</v>
      </c>
    </row>
    <row r="4361" spans="1:19" x14ac:dyDescent="0.25">
      <c r="A4361" t="s">
        <v>75</v>
      </c>
      <c r="B4361" t="s">
        <v>76</v>
      </c>
      <c r="C4361" t="s">
        <v>10</v>
      </c>
      <c r="D4361" t="str">
        <f t="shared" si="68"/>
        <v>OUTFLOWS</v>
      </c>
      <c r="E4361" t="s">
        <v>102</v>
      </c>
      <c r="F4361" t="s">
        <v>103</v>
      </c>
      <c r="G4361" t="s">
        <v>102</v>
      </c>
      <c r="H4361" t="s">
        <v>212</v>
      </c>
      <c r="I4361" t="s">
        <v>213</v>
      </c>
      <c r="J4361" t="s">
        <v>214</v>
      </c>
      <c r="K4361" t="s">
        <v>5569</v>
      </c>
      <c r="L4361" t="s">
        <v>5570</v>
      </c>
      <c r="M4361" s="17">
        <f>VLOOKUP($K4361,[1]Budget!$V:$AE,5,0)*IF($C4361="1 - Revenues",1,IF(AND($C4361="5 - Transfers",MID(I4361,15,1)="4"),1,-1))</f>
        <v>0</v>
      </c>
      <c r="N4361" s="17">
        <f>VLOOKUP($K4361,[1]Budget!$V:$AE,6,0)*IF($C4361="1 - Revenues",1,IF(AND($C4361="5 - Transfers",MID(J4361,15,1)="4"),1,-1))</f>
        <v>0</v>
      </c>
      <c r="O4361" s="17">
        <f>IFERROR(IF(RIGHT(LEFT(K4361,15),1)="4",VLOOKUP(K4361,'[1]Budget Worksheet'!A:B,2,0),-1*VLOOKUP(K4361,'[1]Budget Worksheet'!A:B,2,0)),0)</f>
        <v>0</v>
      </c>
      <c r="P4361" s="17">
        <f>VLOOKUP($K4361,[1]Budget!$V:$AE,8,0)*IF($C4361="1 - Revenues",1,IF(AND($C4361="5 - Transfers",MID($K4361,15,1)="4"),1,-1))</f>
        <v>0</v>
      </c>
      <c r="Q4361" s="17">
        <f>VLOOKUP($K4361,[1]Budget!$V:$AE,10,0)*IF($C4361="1 - Revenues",1,IF(AND($C4361="5 - Transfers",MID(K4361,15,1)="4"),1,-1))</f>
        <v>0</v>
      </c>
      <c r="S4361" s="18" t="b">
        <f>IF(LEFT(C4361,1)="1",1,-1)*SUMIF([1]Budget!V:V,'Budget Worksheet for Pivot Tabl'!K4361,[1]Budget!AC:AC)=P4361</f>
        <v>1</v>
      </c>
    </row>
    <row r="4362" spans="1:19" x14ac:dyDescent="0.25">
      <c r="A4362" t="s">
        <v>75</v>
      </c>
      <c r="B4362" t="s">
        <v>76</v>
      </c>
      <c r="C4362" t="s">
        <v>10</v>
      </c>
      <c r="D4362" t="str">
        <f t="shared" si="68"/>
        <v>OUTFLOWS</v>
      </c>
      <c r="E4362" t="s">
        <v>102</v>
      </c>
      <c r="F4362" t="s">
        <v>103</v>
      </c>
      <c r="G4362" t="s">
        <v>102</v>
      </c>
      <c r="H4362" t="s">
        <v>212</v>
      </c>
      <c r="I4362" t="s">
        <v>213</v>
      </c>
      <c r="J4362" t="s">
        <v>214</v>
      </c>
      <c r="K4362" t="s">
        <v>5571</v>
      </c>
      <c r="L4362" t="s">
        <v>5572</v>
      </c>
      <c r="M4362" s="17">
        <f>VLOOKUP($K4362,[1]Budget!$V:$AE,5,0)*IF($C4362="1 - Revenues",1,IF(AND($C4362="5 - Transfers",MID(I4362,15,1)="4"),1,-1))</f>
        <v>-110000</v>
      </c>
      <c r="N4362" s="17">
        <f>VLOOKUP($K4362,[1]Budget!$V:$AE,6,0)*IF($C4362="1 - Revenues",1,IF(AND($C4362="5 - Transfers",MID(J4362,15,1)="4"),1,-1))</f>
        <v>0</v>
      </c>
      <c r="O4362" s="17">
        <f>IFERROR(IF(RIGHT(LEFT(K4362,15),1)="4",VLOOKUP(K4362,'[1]Budget Worksheet'!A:B,2,0),-1*VLOOKUP(K4362,'[1]Budget Worksheet'!A:B,2,0)),0)</f>
        <v>0</v>
      </c>
      <c r="P4362" s="17">
        <f>VLOOKUP($K4362,[1]Budget!$V:$AE,8,0)*IF($C4362="1 - Revenues",1,IF(AND($C4362="5 - Transfers",MID($K4362,15,1)="4"),1,-1))</f>
        <v>0</v>
      </c>
      <c r="Q4362" s="17">
        <f>VLOOKUP($K4362,[1]Budget!$V:$AE,10,0)*IF($C4362="1 - Revenues",1,IF(AND($C4362="5 - Transfers",MID(K4362,15,1)="4"),1,-1))</f>
        <v>0</v>
      </c>
      <c r="S4362" s="18" t="b">
        <f>IF(LEFT(C4362,1)="1",1,-1)*SUMIF([1]Budget!V:V,'Budget Worksheet for Pivot Tabl'!K4362,[1]Budget!AC:AC)=P4362</f>
        <v>1</v>
      </c>
    </row>
    <row r="4363" spans="1:19" x14ac:dyDescent="0.25">
      <c r="A4363" t="s">
        <v>75</v>
      </c>
      <c r="B4363" t="s">
        <v>76</v>
      </c>
      <c r="C4363" t="s">
        <v>10</v>
      </c>
      <c r="D4363" t="str">
        <f t="shared" si="68"/>
        <v>OUTFLOWS</v>
      </c>
      <c r="E4363" t="s">
        <v>102</v>
      </c>
      <c r="F4363" t="s">
        <v>103</v>
      </c>
      <c r="G4363" t="s">
        <v>102</v>
      </c>
      <c r="H4363" t="s">
        <v>212</v>
      </c>
      <c r="I4363" t="s">
        <v>213</v>
      </c>
      <c r="J4363" t="s">
        <v>214</v>
      </c>
      <c r="K4363" t="s">
        <v>5573</v>
      </c>
      <c r="L4363" t="s">
        <v>5574</v>
      </c>
      <c r="M4363" s="17">
        <f>VLOOKUP($K4363,[1]Budget!$V:$AE,5,0)*IF($C4363="1 - Revenues",1,IF(AND($C4363="5 - Transfers",MID(I4363,15,1)="4"),1,-1))</f>
        <v>0</v>
      </c>
      <c r="N4363" s="17">
        <f>VLOOKUP($K4363,[1]Budget!$V:$AE,6,0)*IF($C4363="1 - Revenues",1,IF(AND($C4363="5 - Transfers",MID(J4363,15,1)="4"),1,-1))</f>
        <v>0</v>
      </c>
      <c r="O4363" s="17">
        <f>IFERROR(IF(RIGHT(LEFT(K4363,15),1)="4",VLOOKUP(K4363,'[1]Budget Worksheet'!A:B,2,0),-1*VLOOKUP(K4363,'[1]Budget Worksheet'!A:B,2,0)),0)</f>
        <v>0</v>
      </c>
      <c r="P4363" s="17">
        <f>VLOOKUP($K4363,[1]Budget!$V:$AE,8,0)*IF($C4363="1 - Revenues",1,IF(AND($C4363="5 - Transfers",MID($K4363,15,1)="4"),1,-1))</f>
        <v>0</v>
      </c>
      <c r="Q4363" s="17">
        <f>VLOOKUP($K4363,[1]Budget!$V:$AE,10,0)*IF($C4363="1 - Revenues",1,IF(AND($C4363="5 - Transfers",MID(K4363,15,1)="4"),1,-1))</f>
        <v>0</v>
      </c>
      <c r="S4363" s="18" t="b">
        <f>IF(LEFT(C4363,1)="1",1,-1)*SUMIF([1]Budget!V:V,'Budget Worksheet for Pivot Tabl'!K4363,[1]Budget!AC:AC)=P4363</f>
        <v>1</v>
      </c>
    </row>
    <row r="4364" spans="1:19" x14ac:dyDescent="0.25">
      <c r="A4364" t="s">
        <v>75</v>
      </c>
      <c r="B4364" t="s">
        <v>76</v>
      </c>
      <c r="C4364" t="s">
        <v>10</v>
      </c>
      <c r="D4364" t="str">
        <f t="shared" si="68"/>
        <v>OUTFLOWS</v>
      </c>
      <c r="E4364" t="s">
        <v>102</v>
      </c>
      <c r="F4364" t="s">
        <v>103</v>
      </c>
      <c r="G4364" t="s">
        <v>102</v>
      </c>
      <c r="H4364" t="s">
        <v>212</v>
      </c>
      <c r="I4364" t="s">
        <v>213</v>
      </c>
      <c r="J4364" t="s">
        <v>214</v>
      </c>
      <c r="K4364" t="s">
        <v>5575</v>
      </c>
      <c r="L4364" t="s">
        <v>5576</v>
      </c>
      <c r="M4364" s="17">
        <f>VLOOKUP($K4364,[1]Budget!$V:$AE,5,0)*IF($C4364="1 - Revenues",1,IF(AND($C4364="5 - Transfers",MID(I4364,15,1)="4"),1,-1))</f>
        <v>-99000</v>
      </c>
      <c r="N4364" s="17">
        <f>VLOOKUP($K4364,[1]Budget!$V:$AE,6,0)*IF($C4364="1 - Revenues",1,IF(AND($C4364="5 - Transfers",MID(J4364,15,1)="4"),1,-1))</f>
        <v>-2559000</v>
      </c>
      <c r="O4364" s="17">
        <f>IFERROR(IF(RIGHT(LEFT(K4364,15),1)="4",VLOOKUP(K4364,'[1]Budget Worksheet'!A:B,2,0),-1*VLOOKUP(K4364,'[1]Budget Worksheet'!A:B,2,0)),0)</f>
        <v>-14221723</v>
      </c>
      <c r="P4364" s="17">
        <f>VLOOKUP($K4364,[1]Budget!$V:$AE,8,0)*IF($C4364="1 - Revenues",1,IF(AND($C4364="5 - Transfers",MID($K4364,15,1)="4"),1,-1))</f>
        <v>-14221723</v>
      </c>
      <c r="Q4364" s="17">
        <f>VLOOKUP($K4364,[1]Budget!$V:$AE,10,0)*IF($C4364="1 - Revenues",1,IF(AND($C4364="5 - Transfers",MID(K4364,15,1)="4"),1,-1))</f>
        <v>0</v>
      </c>
      <c r="S4364" s="18" t="b">
        <f>IF(LEFT(C4364,1)="1",1,-1)*SUMIF([1]Budget!V:V,'Budget Worksheet for Pivot Tabl'!K4364,[1]Budget!AC:AC)=P4364</f>
        <v>1</v>
      </c>
    </row>
    <row r="4365" spans="1:19" x14ac:dyDescent="0.25">
      <c r="A4365" t="s">
        <v>75</v>
      </c>
      <c r="B4365" t="s">
        <v>76</v>
      </c>
      <c r="C4365" t="s">
        <v>10</v>
      </c>
      <c r="D4365" t="str">
        <f t="shared" si="68"/>
        <v>OUTFLOWS</v>
      </c>
      <c r="E4365" t="s">
        <v>102</v>
      </c>
      <c r="F4365" t="s">
        <v>103</v>
      </c>
      <c r="G4365" t="s">
        <v>102</v>
      </c>
      <c r="H4365" t="s">
        <v>212</v>
      </c>
      <c r="I4365" t="s">
        <v>213</v>
      </c>
      <c r="J4365" t="s">
        <v>214</v>
      </c>
      <c r="K4365" t="s">
        <v>5577</v>
      </c>
      <c r="L4365" t="s">
        <v>5578</v>
      </c>
      <c r="M4365" s="17">
        <f>VLOOKUP($K4365,[1]Budget!$V:$AE,5,0)*IF($C4365="1 - Revenues",1,IF(AND($C4365="5 - Transfers",MID(I4365,15,1)="4"),1,-1))</f>
        <v>0</v>
      </c>
      <c r="N4365" s="17">
        <f>VLOOKUP($K4365,[1]Budget!$V:$AE,6,0)*IF($C4365="1 - Revenues",1,IF(AND($C4365="5 - Transfers",MID(J4365,15,1)="4"),1,-1))</f>
        <v>0</v>
      </c>
      <c r="O4365" s="17">
        <f>IFERROR(IF(RIGHT(LEFT(K4365,15),1)="4",VLOOKUP(K4365,'[1]Budget Worksheet'!A:B,2,0),-1*VLOOKUP(K4365,'[1]Budget Worksheet'!A:B,2,0)),0)</f>
        <v>0</v>
      </c>
      <c r="P4365" s="17">
        <f>VLOOKUP($K4365,[1]Budget!$V:$AE,8,0)*IF($C4365="1 - Revenues",1,IF(AND($C4365="5 - Transfers",MID($K4365,15,1)="4"),1,-1))</f>
        <v>0</v>
      </c>
      <c r="Q4365" s="17">
        <f>VLOOKUP($K4365,[1]Budget!$V:$AE,10,0)*IF($C4365="1 - Revenues",1,IF(AND($C4365="5 - Transfers",MID(K4365,15,1)="4"),1,-1))</f>
        <v>0</v>
      </c>
      <c r="S4365" s="18" t="b">
        <f>IF(LEFT(C4365,1)="1",1,-1)*SUMIF([1]Budget!V:V,'Budget Worksheet for Pivot Tabl'!K4365,[1]Budget!AC:AC)=P4365</f>
        <v>1</v>
      </c>
    </row>
    <row r="4366" spans="1:19" x14ac:dyDescent="0.25">
      <c r="A4366" t="s">
        <v>75</v>
      </c>
      <c r="B4366" t="s">
        <v>76</v>
      </c>
      <c r="C4366" t="s">
        <v>10</v>
      </c>
      <c r="D4366" t="str">
        <f t="shared" si="68"/>
        <v>OUTFLOWS</v>
      </c>
      <c r="E4366" t="s">
        <v>102</v>
      </c>
      <c r="F4366" t="s">
        <v>103</v>
      </c>
      <c r="G4366" t="s">
        <v>102</v>
      </c>
      <c r="H4366" t="s">
        <v>212</v>
      </c>
      <c r="I4366" t="s">
        <v>213</v>
      </c>
      <c r="J4366" t="s">
        <v>214</v>
      </c>
      <c r="K4366" t="s">
        <v>5579</v>
      </c>
      <c r="L4366" t="s">
        <v>5580</v>
      </c>
      <c r="M4366" s="17">
        <f>VLOOKUP($K4366,[1]Budget!$V:$AE,5,0)*IF($C4366="1 - Revenues",1,IF(AND($C4366="5 - Transfers",MID(I4366,15,1)="4"),1,-1))</f>
        <v>0</v>
      </c>
      <c r="N4366" s="17">
        <f>VLOOKUP($K4366,[1]Budget!$V:$AE,6,0)*IF($C4366="1 - Revenues",1,IF(AND($C4366="5 - Transfers",MID(J4366,15,1)="4"),1,-1))</f>
        <v>0</v>
      </c>
      <c r="O4366" s="17">
        <f>IFERROR(IF(RIGHT(LEFT(K4366,15),1)="4",VLOOKUP(K4366,'[1]Budget Worksheet'!A:B,2,0),-1*VLOOKUP(K4366,'[1]Budget Worksheet'!A:B,2,0)),0)</f>
        <v>0</v>
      </c>
      <c r="P4366" s="17">
        <f>VLOOKUP($K4366,[1]Budget!$V:$AE,8,0)*IF($C4366="1 - Revenues",1,IF(AND($C4366="5 - Transfers",MID($K4366,15,1)="4"),1,-1))</f>
        <v>0</v>
      </c>
      <c r="Q4366" s="17">
        <f>VLOOKUP($K4366,[1]Budget!$V:$AE,10,0)*IF($C4366="1 - Revenues",1,IF(AND($C4366="5 - Transfers",MID(K4366,15,1)="4"),1,-1))</f>
        <v>0</v>
      </c>
      <c r="S4366" s="18" t="b">
        <f>IF(LEFT(C4366,1)="1",1,-1)*SUMIF([1]Budget!V:V,'Budget Worksheet for Pivot Tabl'!K4366,[1]Budget!AC:AC)=P4366</f>
        <v>1</v>
      </c>
    </row>
    <row r="4367" spans="1:19" x14ac:dyDescent="0.25">
      <c r="A4367" t="s">
        <v>75</v>
      </c>
      <c r="B4367" t="s">
        <v>76</v>
      </c>
      <c r="C4367" t="s">
        <v>10</v>
      </c>
      <c r="D4367" t="str">
        <f t="shared" si="68"/>
        <v>OUTFLOWS</v>
      </c>
      <c r="E4367" t="s">
        <v>102</v>
      </c>
      <c r="F4367" t="s">
        <v>103</v>
      </c>
      <c r="G4367" t="s">
        <v>102</v>
      </c>
      <c r="H4367" t="s">
        <v>212</v>
      </c>
      <c r="I4367" t="s">
        <v>213</v>
      </c>
      <c r="J4367" t="s">
        <v>214</v>
      </c>
      <c r="K4367" t="s">
        <v>5581</v>
      </c>
      <c r="L4367" t="s">
        <v>5582</v>
      </c>
      <c r="M4367" s="17">
        <f>VLOOKUP($K4367,[1]Budget!$V:$AE,5,0)*IF($C4367="1 - Revenues",1,IF(AND($C4367="5 - Transfers",MID(I4367,15,1)="4"),1,-1))</f>
        <v>0</v>
      </c>
      <c r="N4367" s="17">
        <f>VLOOKUP($K4367,[1]Budget!$V:$AE,6,0)*IF($C4367="1 - Revenues",1,IF(AND($C4367="5 - Transfers",MID(J4367,15,1)="4"),1,-1))</f>
        <v>0</v>
      </c>
      <c r="O4367" s="17">
        <f>IFERROR(IF(RIGHT(LEFT(K4367,15),1)="4",VLOOKUP(K4367,'[1]Budget Worksheet'!A:B,2,0),-1*VLOOKUP(K4367,'[1]Budget Worksheet'!A:B,2,0)),0)</f>
        <v>0</v>
      </c>
      <c r="P4367" s="17">
        <f>VLOOKUP($K4367,[1]Budget!$V:$AE,8,0)*IF($C4367="1 - Revenues",1,IF(AND($C4367="5 - Transfers",MID($K4367,15,1)="4"),1,-1))</f>
        <v>0</v>
      </c>
      <c r="Q4367" s="17">
        <f>VLOOKUP($K4367,[1]Budget!$V:$AE,10,0)*IF($C4367="1 - Revenues",1,IF(AND($C4367="5 - Transfers",MID(K4367,15,1)="4"),1,-1))</f>
        <v>0</v>
      </c>
      <c r="S4367" s="18" t="b">
        <f>IF(LEFT(C4367,1)="1",1,-1)*SUMIF([1]Budget!V:V,'Budget Worksheet for Pivot Tabl'!K4367,[1]Budget!AC:AC)=P4367</f>
        <v>1</v>
      </c>
    </row>
    <row r="4368" spans="1:19" x14ac:dyDescent="0.25">
      <c r="A4368" t="s">
        <v>75</v>
      </c>
      <c r="B4368" t="s">
        <v>76</v>
      </c>
      <c r="C4368" t="s">
        <v>10</v>
      </c>
      <c r="D4368" t="str">
        <f t="shared" si="68"/>
        <v>OUTFLOWS</v>
      </c>
      <c r="E4368" t="s">
        <v>102</v>
      </c>
      <c r="F4368" t="s">
        <v>103</v>
      </c>
      <c r="G4368" t="s">
        <v>102</v>
      </c>
      <c r="H4368" t="s">
        <v>212</v>
      </c>
      <c r="I4368" t="s">
        <v>213</v>
      </c>
      <c r="J4368" t="s">
        <v>214</v>
      </c>
      <c r="K4368" t="s">
        <v>5583</v>
      </c>
      <c r="L4368" t="s">
        <v>5584</v>
      </c>
      <c r="M4368" s="17">
        <f>VLOOKUP($K4368,[1]Budget!$V:$AE,5,0)*IF($C4368="1 - Revenues",1,IF(AND($C4368="5 - Transfers",MID(I4368,15,1)="4"),1,-1))</f>
        <v>0</v>
      </c>
      <c r="N4368" s="17">
        <f>VLOOKUP($K4368,[1]Budget!$V:$AE,6,0)*IF($C4368="1 - Revenues",1,IF(AND($C4368="5 - Transfers",MID(J4368,15,1)="4"),1,-1))</f>
        <v>0</v>
      </c>
      <c r="O4368" s="17">
        <f>IFERROR(IF(RIGHT(LEFT(K4368,15),1)="4",VLOOKUP(K4368,'[1]Budget Worksheet'!A:B,2,0),-1*VLOOKUP(K4368,'[1]Budget Worksheet'!A:B,2,0)),0)</f>
        <v>0</v>
      </c>
      <c r="P4368" s="17">
        <f>VLOOKUP($K4368,[1]Budget!$V:$AE,8,0)*IF($C4368="1 - Revenues",1,IF(AND($C4368="5 - Transfers",MID($K4368,15,1)="4"),1,-1))</f>
        <v>0</v>
      </c>
      <c r="Q4368" s="17">
        <f>VLOOKUP($K4368,[1]Budget!$V:$AE,10,0)*IF($C4368="1 - Revenues",1,IF(AND($C4368="5 - Transfers",MID(K4368,15,1)="4"),1,-1))</f>
        <v>0</v>
      </c>
      <c r="S4368" s="18" t="b">
        <f>IF(LEFT(C4368,1)="1",1,-1)*SUMIF([1]Budget!V:V,'Budget Worksheet for Pivot Tabl'!K4368,[1]Budget!AC:AC)=P4368</f>
        <v>1</v>
      </c>
    </row>
    <row r="4369" spans="1:19" x14ac:dyDescent="0.25">
      <c r="A4369" t="s">
        <v>75</v>
      </c>
      <c r="B4369" t="s">
        <v>76</v>
      </c>
      <c r="C4369" t="s">
        <v>10</v>
      </c>
      <c r="D4369" t="str">
        <f t="shared" si="68"/>
        <v>OUTFLOWS</v>
      </c>
      <c r="E4369" t="s">
        <v>102</v>
      </c>
      <c r="F4369" t="s">
        <v>103</v>
      </c>
      <c r="G4369" t="s">
        <v>102</v>
      </c>
      <c r="H4369" t="s">
        <v>212</v>
      </c>
      <c r="I4369" t="s">
        <v>213</v>
      </c>
      <c r="J4369" t="s">
        <v>214</v>
      </c>
      <c r="K4369" t="s">
        <v>5585</v>
      </c>
      <c r="L4369" t="s">
        <v>5586</v>
      </c>
      <c r="M4369" s="17">
        <f>VLOOKUP($K4369,[1]Budget!$V:$AE,5,0)*IF($C4369="1 - Revenues",1,IF(AND($C4369="5 - Transfers",MID(I4369,15,1)="4"),1,-1))</f>
        <v>-105000</v>
      </c>
      <c r="N4369" s="17">
        <f>VLOOKUP($K4369,[1]Budget!$V:$AE,6,0)*IF($C4369="1 - Revenues",1,IF(AND($C4369="5 - Transfers",MID(J4369,15,1)="4"),1,-1))</f>
        <v>0</v>
      </c>
      <c r="O4369" s="17">
        <f>IFERROR(IF(RIGHT(LEFT(K4369,15),1)="4",VLOOKUP(K4369,'[1]Budget Worksheet'!A:B,2,0),-1*VLOOKUP(K4369,'[1]Budget Worksheet'!A:B,2,0)),0)</f>
        <v>0</v>
      </c>
      <c r="P4369" s="17">
        <f>VLOOKUP($K4369,[1]Budget!$V:$AE,8,0)*IF($C4369="1 - Revenues",1,IF(AND($C4369="5 - Transfers",MID($K4369,15,1)="4"),1,-1))</f>
        <v>0</v>
      </c>
      <c r="Q4369" s="17">
        <f>VLOOKUP($K4369,[1]Budget!$V:$AE,10,0)*IF($C4369="1 - Revenues",1,IF(AND($C4369="5 - Transfers",MID(K4369,15,1)="4"),1,-1))</f>
        <v>0</v>
      </c>
      <c r="S4369" s="18" t="b">
        <f>IF(LEFT(C4369,1)="1",1,-1)*SUMIF([1]Budget!V:V,'Budget Worksheet for Pivot Tabl'!K4369,[1]Budget!AC:AC)=P4369</f>
        <v>1</v>
      </c>
    </row>
    <row r="4370" spans="1:19" x14ac:dyDescent="0.25">
      <c r="A4370" t="s">
        <v>75</v>
      </c>
      <c r="B4370" t="s">
        <v>76</v>
      </c>
      <c r="C4370" t="s">
        <v>10</v>
      </c>
      <c r="D4370" t="str">
        <f t="shared" si="68"/>
        <v>OUTFLOWS</v>
      </c>
      <c r="E4370" t="s">
        <v>102</v>
      </c>
      <c r="F4370" t="s">
        <v>103</v>
      </c>
      <c r="G4370" t="s">
        <v>102</v>
      </c>
      <c r="H4370" t="s">
        <v>212</v>
      </c>
      <c r="I4370" t="s">
        <v>213</v>
      </c>
      <c r="J4370" t="s">
        <v>214</v>
      </c>
      <c r="K4370" t="s">
        <v>5587</v>
      </c>
      <c r="L4370" t="s">
        <v>5588</v>
      </c>
      <c r="M4370" s="17">
        <f>VLOOKUP($K4370,[1]Budget!$V:$AE,5,0)*IF($C4370="1 - Revenues",1,IF(AND($C4370="5 - Transfers",MID(I4370,15,1)="4"),1,-1))</f>
        <v>-196000</v>
      </c>
      <c r="N4370" s="17">
        <f>VLOOKUP($K4370,[1]Budget!$V:$AE,6,0)*IF($C4370="1 - Revenues",1,IF(AND($C4370="5 - Transfers",MID(J4370,15,1)="4"),1,-1))</f>
        <v>0</v>
      </c>
      <c r="O4370" s="17">
        <f>IFERROR(IF(RIGHT(LEFT(K4370,15),1)="4",VLOOKUP(K4370,'[1]Budget Worksheet'!A:B,2,0),-1*VLOOKUP(K4370,'[1]Budget Worksheet'!A:B,2,0)),0)</f>
        <v>0</v>
      </c>
      <c r="P4370" s="17">
        <f>VLOOKUP($K4370,[1]Budget!$V:$AE,8,0)*IF($C4370="1 - Revenues",1,IF(AND($C4370="5 - Transfers",MID($K4370,15,1)="4"),1,-1))</f>
        <v>0</v>
      </c>
      <c r="Q4370" s="17">
        <f>VLOOKUP($K4370,[1]Budget!$V:$AE,10,0)*IF($C4370="1 - Revenues",1,IF(AND($C4370="5 - Transfers",MID(K4370,15,1)="4"),1,-1))</f>
        <v>0</v>
      </c>
      <c r="S4370" s="18" t="b">
        <f>IF(LEFT(C4370,1)="1",1,-1)*SUMIF([1]Budget!V:V,'Budget Worksheet for Pivot Tabl'!K4370,[1]Budget!AC:AC)=P4370</f>
        <v>1</v>
      </c>
    </row>
    <row r="4371" spans="1:19" x14ac:dyDescent="0.25">
      <c r="A4371" t="s">
        <v>75</v>
      </c>
      <c r="B4371" t="s">
        <v>76</v>
      </c>
      <c r="C4371" t="s">
        <v>10</v>
      </c>
      <c r="D4371" t="str">
        <f t="shared" si="68"/>
        <v>OUTFLOWS</v>
      </c>
      <c r="E4371" t="s">
        <v>102</v>
      </c>
      <c r="F4371" t="s">
        <v>103</v>
      </c>
      <c r="G4371" t="s">
        <v>102</v>
      </c>
      <c r="H4371" t="s">
        <v>212</v>
      </c>
      <c r="I4371" t="s">
        <v>213</v>
      </c>
      <c r="J4371" t="s">
        <v>214</v>
      </c>
      <c r="K4371" t="s">
        <v>5589</v>
      </c>
      <c r="L4371" t="s">
        <v>5590</v>
      </c>
      <c r="M4371" s="17">
        <f>VLOOKUP($K4371,[1]Budget!$V:$AE,5,0)*IF($C4371="1 - Revenues",1,IF(AND($C4371="5 - Transfers",MID(I4371,15,1)="4"),1,-1))</f>
        <v>0</v>
      </c>
      <c r="N4371" s="17">
        <f>VLOOKUP($K4371,[1]Budget!$V:$AE,6,0)*IF($C4371="1 - Revenues",1,IF(AND($C4371="5 - Transfers",MID(J4371,15,1)="4"),1,-1))</f>
        <v>0</v>
      </c>
      <c r="O4371" s="17">
        <f>IFERROR(IF(RIGHT(LEFT(K4371,15),1)="4",VLOOKUP(K4371,'[1]Budget Worksheet'!A:B,2,0),-1*VLOOKUP(K4371,'[1]Budget Worksheet'!A:B,2,0)),0)</f>
        <v>0</v>
      </c>
      <c r="P4371" s="17">
        <f>VLOOKUP($K4371,[1]Budget!$V:$AE,8,0)*IF($C4371="1 - Revenues",1,IF(AND($C4371="5 - Transfers",MID($K4371,15,1)="4"),1,-1))</f>
        <v>0</v>
      </c>
      <c r="Q4371" s="17">
        <f>VLOOKUP($K4371,[1]Budget!$V:$AE,10,0)*IF($C4371="1 - Revenues",1,IF(AND($C4371="5 - Transfers",MID(K4371,15,1)="4"),1,-1))</f>
        <v>0</v>
      </c>
      <c r="S4371" s="18" t="b">
        <f>IF(LEFT(C4371,1)="1",1,-1)*SUMIF([1]Budget!V:V,'Budget Worksheet for Pivot Tabl'!K4371,[1]Budget!AC:AC)=P4371</f>
        <v>1</v>
      </c>
    </row>
    <row r="4372" spans="1:19" x14ac:dyDescent="0.25">
      <c r="A4372" t="s">
        <v>75</v>
      </c>
      <c r="B4372" t="s">
        <v>76</v>
      </c>
      <c r="C4372" t="s">
        <v>10</v>
      </c>
      <c r="D4372" t="str">
        <f t="shared" si="68"/>
        <v>OUTFLOWS</v>
      </c>
      <c r="E4372" t="s">
        <v>102</v>
      </c>
      <c r="F4372" t="s">
        <v>103</v>
      </c>
      <c r="G4372" t="s">
        <v>102</v>
      </c>
      <c r="H4372" t="s">
        <v>212</v>
      </c>
      <c r="I4372" t="s">
        <v>213</v>
      </c>
      <c r="J4372" t="s">
        <v>214</v>
      </c>
      <c r="K4372" t="s">
        <v>5591</v>
      </c>
      <c r="L4372" t="s">
        <v>5592</v>
      </c>
      <c r="M4372" s="17">
        <f>VLOOKUP($K4372,[1]Budget!$V:$AE,5,0)*IF($C4372="1 - Revenues",1,IF(AND($C4372="5 - Transfers",MID(I4372,15,1)="4"),1,-1))</f>
        <v>-15000</v>
      </c>
      <c r="N4372" s="17">
        <f>VLOOKUP($K4372,[1]Budget!$V:$AE,6,0)*IF($C4372="1 - Revenues",1,IF(AND($C4372="5 - Transfers",MID(J4372,15,1)="4"),1,-1))</f>
        <v>0</v>
      </c>
      <c r="O4372" s="17">
        <f>IFERROR(IF(RIGHT(LEFT(K4372,15),1)="4",VLOOKUP(K4372,'[1]Budget Worksheet'!A:B,2,0),-1*VLOOKUP(K4372,'[1]Budget Worksheet'!A:B,2,0)),0)</f>
        <v>-2827194</v>
      </c>
      <c r="P4372" s="17">
        <f>VLOOKUP($K4372,[1]Budget!$V:$AE,8,0)*IF($C4372="1 - Revenues",1,IF(AND($C4372="5 - Transfers",MID($K4372,15,1)="4"),1,-1))</f>
        <v>-2827194</v>
      </c>
      <c r="Q4372" s="17">
        <f>VLOOKUP($K4372,[1]Budget!$V:$AE,10,0)*IF($C4372="1 - Revenues",1,IF(AND($C4372="5 - Transfers",MID(K4372,15,1)="4"),1,-1))</f>
        <v>0</v>
      </c>
      <c r="S4372" s="18" t="b">
        <f>IF(LEFT(C4372,1)="1",1,-1)*SUMIF([1]Budget!V:V,'Budget Worksheet for Pivot Tabl'!K4372,[1]Budget!AC:AC)=P4372</f>
        <v>1</v>
      </c>
    </row>
    <row r="4373" spans="1:19" x14ac:dyDescent="0.25">
      <c r="A4373" t="s">
        <v>75</v>
      </c>
      <c r="B4373" t="s">
        <v>76</v>
      </c>
      <c r="C4373" t="s">
        <v>10</v>
      </c>
      <c r="D4373" t="str">
        <f t="shared" si="68"/>
        <v>OUTFLOWS</v>
      </c>
      <c r="E4373" t="s">
        <v>102</v>
      </c>
      <c r="F4373" t="s">
        <v>103</v>
      </c>
      <c r="G4373" t="s">
        <v>102</v>
      </c>
      <c r="H4373" t="s">
        <v>212</v>
      </c>
      <c r="I4373" t="s">
        <v>213</v>
      </c>
      <c r="J4373" t="s">
        <v>214</v>
      </c>
      <c r="K4373" t="s">
        <v>5593</v>
      </c>
      <c r="L4373" t="s">
        <v>5594</v>
      </c>
      <c r="M4373" s="17">
        <f>VLOOKUP($K4373,[1]Budget!$V:$AE,5,0)*IF($C4373="1 - Revenues",1,IF(AND($C4373="5 - Transfers",MID(I4373,15,1)="4"),1,-1))</f>
        <v>0</v>
      </c>
      <c r="N4373" s="17">
        <f>VLOOKUP($K4373,[1]Budget!$V:$AE,6,0)*IF($C4373="1 - Revenues",1,IF(AND($C4373="5 - Transfers",MID(J4373,15,1)="4"),1,-1))</f>
        <v>0</v>
      </c>
      <c r="O4373" s="17">
        <f>IFERROR(IF(RIGHT(LEFT(K4373,15),1)="4",VLOOKUP(K4373,'[1]Budget Worksheet'!A:B,2,0),-1*VLOOKUP(K4373,'[1]Budget Worksheet'!A:B,2,0)),0)</f>
        <v>0</v>
      </c>
      <c r="P4373" s="17">
        <f>VLOOKUP($K4373,[1]Budget!$V:$AE,8,0)*IF($C4373="1 - Revenues",1,IF(AND($C4373="5 - Transfers",MID($K4373,15,1)="4"),1,-1))</f>
        <v>0</v>
      </c>
      <c r="Q4373" s="17">
        <f>VLOOKUP($K4373,[1]Budget!$V:$AE,10,0)*IF($C4373="1 - Revenues",1,IF(AND($C4373="5 - Transfers",MID(K4373,15,1)="4"),1,-1))</f>
        <v>0</v>
      </c>
      <c r="S4373" s="18" t="b">
        <f>IF(LEFT(C4373,1)="1",1,-1)*SUMIF([1]Budget!V:V,'Budget Worksheet for Pivot Tabl'!K4373,[1]Budget!AC:AC)=P4373</f>
        <v>1</v>
      </c>
    </row>
    <row r="4374" spans="1:19" x14ac:dyDescent="0.25">
      <c r="A4374" t="s">
        <v>75</v>
      </c>
      <c r="B4374" t="s">
        <v>76</v>
      </c>
      <c r="C4374" t="s">
        <v>10</v>
      </c>
      <c r="D4374" t="str">
        <f t="shared" si="68"/>
        <v>OUTFLOWS</v>
      </c>
      <c r="E4374" t="s">
        <v>102</v>
      </c>
      <c r="F4374" t="s">
        <v>103</v>
      </c>
      <c r="G4374" t="s">
        <v>102</v>
      </c>
      <c r="H4374" t="s">
        <v>212</v>
      </c>
      <c r="I4374" t="s">
        <v>213</v>
      </c>
      <c r="J4374" t="s">
        <v>214</v>
      </c>
      <c r="K4374" t="s">
        <v>5595</v>
      </c>
      <c r="L4374" t="s">
        <v>5596</v>
      </c>
      <c r="M4374" s="17">
        <f>VLOOKUP($K4374,[1]Budget!$V:$AE,5,0)*IF($C4374="1 - Revenues",1,IF(AND($C4374="5 - Transfers",MID(I4374,15,1)="4"),1,-1))</f>
        <v>0</v>
      </c>
      <c r="N4374" s="17">
        <f>VLOOKUP($K4374,[1]Budget!$V:$AE,6,0)*IF($C4374="1 - Revenues",1,IF(AND($C4374="5 - Transfers",MID(J4374,15,1)="4"),1,-1))</f>
        <v>0</v>
      </c>
      <c r="O4374" s="17">
        <f>IFERROR(IF(RIGHT(LEFT(K4374,15),1)="4",VLOOKUP(K4374,'[1]Budget Worksheet'!A:B,2,0),-1*VLOOKUP(K4374,'[1]Budget Worksheet'!A:B,2,0)),0)</f>
        <v>0</v>
      </c>
      <c r="P4374" s="17">
        <f>VLOOKUP($K4374,[1]Budget!$V:$AE,8,0)*IF($C4374="1 - Revenues",1,IF(AND($C4374="5 - Transfers",MID($K4374,15,1)="4"),1,-1))</f>
        <v>0</v>
      </c>
      <c r="Q4374" s="17">
        <f>VLOOKUP($K4374,[1]Budget!$V:$AE,10,0)*IF($C4374="1 - Revenues",1,IF(AND($C4374="5 - Transfers",MID(K4374,15,1)="4"),1,-1))</f>
        <v>0</v>
      </c>
      <c r="S4374" s="18" t="b">
        <f>IF(LEFT(C4374,1)="1",1,-1)*SUMIF([1]Budget!V:V,'Budget Worksheet for Pivot Tabl'!K4374,[1]Budget!AC:AC)=P4374</f>
        <v>1</v>
      </c>
    </row>
    <row r="4375" spans="1:19" x14ac:dyDescent="0.25">
      <c r="A4375" t="s">
        <v>75</v>
      </c>
      <c r="B4375" t="s">
        <v>76</v>
      </c>
      <c r="C4375" t="s">
        <v>10</v>
      </c>
      <c r="D4375" t="str">
        <f t="shared" si="68"/>
        <v>OUTFLOWS</v>
      </c>
      <c r="E4375" t="s">
        <v>102</v>
      </c>
      <c r="F4375" t="s">
        <v>103</v>
      </c>
      <c r="G4375" t="s">
        <v>102</v>
      </c>
      <c r="H4375" t="s">
        <v>212</v>
      </c>
      <c r="I4375" t="s">
        <v>213</v>
      </c>
      <c r="J4375" t="s">
        <v>214</v>
      </c>
      <c r="K4375" t="s">
        <v>5597</v>
      </c>
      <c r="L4375" t="s">
        <v>5598</v>
      </c>
      <c r="M4375" s="17">
        <f>VLOOKUP($K4375,[1]Budget!$V:$AE,5,0)*IF($C4375="1 - Revenues",1,IF(AND($C4375="5 - Transfers",MID(I4375,15,1)="4"),1,-1))</f>
        <v>-12000</v>
      </c>
      <c r="N4375" s="17">
        <f>VLOOKUP($K4375,[1]Budget!$V:$AE,6,0)*IF($C4375="1 - Revenues",1,IF(AND($C4375="5 - Transfers",MID(J4375,15,1)="4"),1,-1))</f>
        <v>0</v>
      </c>
      <c r="O4375" s="17">
        <f>IFERROR(IF(RIGHT(LEFT(K4375,15),1)="4",VLOOKUP(K4375,'[1]Budget Worksheet'!A:B,2,0),-1*VLOOKUP(K4375,'[1]Budget Worksheet'!A:B,2,0)),0)</f>
        <v>0</v>
      </c>
      <c r="P4375" s="17">
        <f>VLOOKUP($K4375,[1]Budget!$V:$AE,8,0)*IF($C4375="1 - Revenues",1,IF(AND($C4375="5 - Transfers",MID($K4375,15,1)="4"),1,-1))</f>
        <v>0</v>
      </c>
      <c r="Q4375" s="17">
        <f>VLOOKUP($K4375,[1]Budget!$V:$AE,10,0)*IF($C4375="1 - Revenues",1,IF(AND($C4375="5 - Transfers",MID(K4375,15,1)="4"),1,-1))</f>
        <v>0</v>
      </c>
      <c r="S4375" s="18" t="b">
        <f>IF(LEFT(C4375,1)="1",1,-1)*SUMIF([1]Budget!V:V,'Budget Worksheet for Pivot Tabl'!K4375,[1]Budget!AC:AC)=P4375</f>
        <v>1</v>
      </c>
    </row>
    <row r="4376" spans="1:19" x14ac:dyDescent="0.25">
      <c r="A4376" t="s">
        <v>75</v>
      </c>
      <c r="B4376" t="s">
        <v>76</v>
      </c>
      <c r="C4376" t="s">
        <v>10</v>
      </c>
      <c r="D4376" t="str">
        <f t="shared" si="68"/>
        <v>OUTFLOWS</v>
      </c>
      <c r="E4376" t="s">
        <v>102</v>
      </c>
      <c r="F4376" t="s">
        <v>103</v>
      </c>
      <c r="G4376" t="s">
        <v>102</v>
      </c>
      <c r="H4376" t="s">
        <v>212</v>
      </c>
      <c r="I4376" t="s">
        <v>213</v>
      </c>
      <c r="J4376" t="s">
        <v>214</v>
      </c>
      <c r="K4376" t="s">
        <v>5599</v>
      </c>
      <c r="L4376" t="s">
        <v>5600</v>
      </c>
      <c r="M4376" s="17">
        <f>VLOOKUP($K4376,[1]Budget!$V:$AE,5,0)*IF($C4376="1 - Revenues",1,IF(AND($C4376="5 - Transfers",MID(I4376,15,1)="4"),1,-1))</f>
        <v>-775000</v>
      </c>
      <c r="N4376" s="17">
        <f>VLOOKUP($K4376,[1]Budget!$V:$AE,6,0)*IF($C4376="1 - Revenues",1,IF(AND($C4376="5 - Transfers",MID(J4376,15,1)="4"),1,-1))</f>
        <v>-2000</v>
      </c>
      <c r="O4376" s="17">
        <f>IFERROR(IF(RIGHT(LEFT(K4376,15),1)="4",VLOOKUP(K4376,'[1]Budget Worksheet'!A:B,2,0),-1*VLOOKUP(K4376,'[1]Budget Worksheet'!A:B,2,0)),0)</f>
        <v>0</v>
      </c>
      <c r="P4376" s="17">
        <f>VLOOKUP($K4376,[1]Budget!$V:$AE,8,0)*IF($C4376="1 - Revenues",1,IF(AND($C4376="5 - Transfers",MID($K4376,15,1)="4"),1,-1))</f>
        <v>0</v>
      </c>
      <c r="Q4376" s="17">
        <f>VLOOKUP($K4376,[1]Budget!$V:$AE,10,0)*IF($C4376="1 - Revenues",1,IF(AND($C4376="5 - Transfers",MID(K4376,15,1)="4"),1,-1))</f>
        <v>0</v>
      </c>
      <c r="S4376" s="18" t="b">
        <f>IF(LEFT(C4376,1)="1",1,-1)*SUMIF([1]Budget!V:V,'Budget Worksheet for Pivot Tabl'!K4376,[1]Budget!AC:AC)=P4376</f>
        <v>1</v>
      </c>
    </row>
    <row r="4377" spans="1:19" x14ac:dyDescent="0.25">
      <c r="A4377" t="s">
        <v>75</v>
      </c>
      <c r="B4377" t="s">
        <v>76</v>
      </c>
      <c r="C4377" t="s">
        <v>10</v>
      </c>
      <c r="D4377" t="str">
        <f t="shared" si="68"/>
        <v>OUTFLOWS</v>
      </c>
      <c r="E4377" t="s">
        <v>102</v>
      </c>
      <c r="F4377" t="s">
        <v>103</v>
      </c>
      <c r="G4377" t="s">
        <v>102</v>
      </c>
      <c r="H4377" t="s">
        <v>212</v>
      </c>
      <c r="I4377" t="s">
        <v>213</v>
      </c>
      <c r="J4377" t="s">
        <v>214</v>
      </c>
      <c r="K4377" t="s">
        <v>5601</v>
      </c>
      <c r="L4377" t="s">
        <v>5602</v>
      </c>
      <c r="M4377" s="17">
        <f>VLOOKUP($K4377,[1]Budget!$V:$AE,5,0)*IF($C4377="1 - Revenues",1,IF(AND($C4377="5 - Transfers",MID(I4377,15,1)="4"),1,-1))</f>
        <v>-186000</v>
      </c>
      <c r="N4377" s="17">
        <f>VLOOKUP($K4377,[1]Budget!$V:$AE,6,0)*IF($C4377="1 - Revenues",1,IF(AND($C4377="5 - Transfers",MID(J4377,15,1)="4"),1,-1))</f>
        <v>-920000</v>
      </c>
      <c r="O4377" s="17">
        <f>IFERROR(IF(RIGHT(LEFT(K4377,15),1)="4",VLOOKUP(K4377,'[1]Budget Worksheet'!A:B,2,0),-1*VLOOKUP(K4377,'[1]Budget Worksheet'!A:B,2,0)),0)</f>
        <v>0</v>
      </c>
      <c r="P4377" s="17">
        <f>VLOOKUP($K4377,[1]Budget!$V:$AE,8,0)*IF($C4377="1 - Revenues",1,IF(AND($C4377="5 - Transfers",MID($K4377,15,1)="4"),1,-1))</f>
        <v>0</v>
      </c>
      <c r="Q4377" s="17">
        <f>VLOOKUP($K4377,[1]Budget!$V:$AE,10,0)*IF($C4377="1 - Revenues",1,IF(AND($C4377="5 - Transfers",MID(K4377,15,1)="4"),1,-1))</f>
        <v>0</v>
      </c>
      <c r="S4377" s="18" t="b">
        <f>IF(LEFT(C4377,1)="1",1,-1)*SUMIF([1]Budget!V:V,'Budget Worksheet for Pivot Tabl'!K4377,[1]Budget!AC:AC)=P4377</f>
        <v>1</v>
      </c>
    </row>
    <row r="4378" spans="1:19" x14ac:dyDescent="0.25">
      <c r="A4378" t="s">
        <v>75</v>
      </c>
      <c r="B4378" t="s">
        <v>76</v>
      </c>
      <c r="C4378" t="s">
        <v>11</v>
      </c>
      <c r="D4378" t="str">
        <f t="shared" si="68"/>
        <v>OUTFLOWS</v>
      </c>
      <c r="E4378" t="s">
        <v>102</v>
      </c>
      <c r="F4378" t="s">
        <v>103</v>
      </c>
      <c r="G4378" t="s">
        <v>102</v>
      </c>
      <c r="H4378" t="s">
        <v>212</v>
      </c>
      <c r="I4378" t="s">
        <v>213</v>
      </c>
      <c r="J4378" t="s">
        <v>214</v>
      </c>
      <c r="K4378" t="s">
        <v>5603</v>
      </c>
      <c r="L4378" t="s">
        <v>5604</v>
      </c>
      <c r="M4378" s="17">
        <f>VLOOKUP($K4378,[1]Budget!$V:$AE,5,0)*IF($C4378="1 - Revenues",1,IF(AND($C4378="5 - Transfers",MID(I4378,15,1)="4"),1,-1))</f>
        <v>0</v>
      </c>
      <c r="N4378" s="17">
        <f>VLOOKUP($K4378,[1]Budget!$V:$AE,6,0)*IF($C4378="1 - Revenues",1,IF(AND($C4378="5 - Transfers",MID(J4378,15,1)="4"),1,-1))</f>
        <v>0</v>
      </c>
      <c r="O4378" s="17">
        <f>IFERROR(IF(RIGHT(LEFT(K4378,15),1)="4",VLOOKUP(K4378,'[1]Budget Worksheet'!A:B,2,0),-1*VLOOKUP(K4378,'[1]Budget Worksheet'!A:B,2,0)),0)</f>
        <v>0</v>
      </c>
      <c r="P4378" s="17">
        <f>VLOOKUP($K4378,[1]Budget!$V:$AE,8,0)*IF($C4378="1 - Revenues",1,IF(AND($C4378="5 - Transfers",MID($K4378,15,1)="4"),1,-1))</f>
        <v>0</v>
      </c>
      <c r="Q4378" s="17">
        <f>VLOOKUP($K4378,[1]Budget!$V:$AE,10,0)*IF($C4378="1 - Revenues",1,IF(AND($C4378="5 - Transfers",MID(K4378,15,1)="4"),1,-1))</f>
        <v>0</v>
      </c>
      <c r="S4378" s="18" t="b">
        <f>IF(LEFT(C4378,1)="1",1,-1)*SUMIF([1]Budget!V:V,'Budget Worksheet for Pivot Tabl'!K4378,[1]Budget!AC:AC)=P4378</f>
        <v>1</v>
      </c>
    </row>
    <row r="4379" spans="1:19" x14ac:dyDescent="0.25">
      <c r="A4379" t="s">
        <v>75</v>
      </c>
      <c r="B4379" t="s">
        <v>76</v>
      </c>
      <c r="C4379" t="s">
        <v>11</v>
      </c>
      <c r="D4379" t="str">
        <f t="shared" si="68"/>
        <v>OUTFLOWS</v>
      </c>
      <c r="E4379" t="s">
        <v>102</v>
      </c>
      <c r="F4379" t="s">
        <v>103</v>
      </c>
      <c r="G4379" t="s">
        <v>102</v>
      </c>
      <c r="H4379" t="s">
        <v>212</v>
      </c>
      <c r="I4379" t="s">
        <v>213</v>
      </c>
      <c r="J4379" t="s">
        <v>214</v>
      </c>
      <c r="K4379" t="s">
        <v>5605</v>
      </c>
      <c r="L4379" t="s">
        <v>5258</v>
      </c>
      <c r="M4379" s="17">
        <f>VLOOKUP($K4379,[1]Budget!$V:$AE,5,0)*IF($C4379="1 - Revenues",1,IF(AND($C4379="5 - Transfers",MID(I4379,15,1)="4"),1,-1))</f>
        <v>3241000</v>
      </c>
      <c r="N4379" s="17">
        <f>VLOOKUP($K4379,[1]Budget!$V:$AE,6,0)*IF($C4379="1 - Revenues",1,IF(AND($C4379="5 - Transfers",MID(J4379,15,1)="4"),1,-1))</f>
        <v>0</v>
      </c>
      <c r="O4379" s="17">
        <f>IFERROR(IF(RIGHT(LEFT(K4379,15),1)="4",VLOOKUP(K4379,'[1]Budget Worksheet'!A:B,2,0),-1*VLOOKUP(K4379,'[1]Budget Worksheet'!A:B,2,0)),0)</f>
        <v>0</v>
      </c>
      <c r="P4379" s="17">
        <f>VLOOKUP($K4379,[1]Budget!$V:$AE,8,0)*IF($C4379="1 - Revenues",1,IF(AND($C4379="5 - Transfers",MID($K4379,15,1)="4"),1,-1))</f>
        <v>0</v>
      </c>
      <c r="Q4379" s="17">
        <f>VLOOKUP($K4379,[1]Budget!$V:$AE,10,0)*IF($C4379="1 - Revenues",1,IF(AND($C4379="5 - Transfers",MID(K4379,15,1)="4"),1,-1))</f>
        <v>0</v>
      </c>
      <c r="S4379" s="18" t="b">
        <f>IF(LEFT(C4379,1)="1",1,-1)*SUMIF([1]Budget!V:V,'Budget Worksheet for Pivot Tabl'!K4379,[1]Budget!AC:AC)=P4379</f>
        <v>1</v>
      </c>
    </row>
    <row r="4380" spans="1:19" x14ac:dyDescent="0.25">
      <c r="A4380" t="s">
        <v>75</v>
      </c>
      <c r="B4380" t="s">
        <v>76</v>
      </c>
      <c r="C4380" t="s">
        <v>11</v>
      </c>
      <c r="D4380" t="str">
        <f t="shared" si="68"/>
        <v>OUTFLOWS</v>
      </c>
      <c r="E4380" t="s">
        <v>102</v>
      </c>
      <c r="F4380" t="s">
        <v>103</v>
      </c>
      <c r="G4380" t="s">
        <v>102</v>
      </c>
      <c r="H4380" t="s">
        <v>212</v>
      </c>
      <c r="I4380" t="s">
        <v>213</v>
      </c>
      <c r="J4380" t="s">
        <v>214</v>
      </c>
      <c r="K4380" t="s">
        <v>5606</v>
      </c>
      <c r="L4380" t="s">
        <v>5260</v>
      </c>
      <c r="M4380" s="17">
        <f>VLOOKUP($K4380,[1]Budget!$V:$AE,5,0)*IF($C4380="1 - Revenues",1,IF(AND($C4380="5 - Transfers",MID(I4380,15,1)="4"),1,-1))</f>
        <v>0</v>
      </c>
      <c r="N4380" s="17">
        <f>VLOOKUP($K4380,[1]Budget!$V:$AE,6,0)*IF($C4380="1 - Revenues",1,IF(AND($C4380="5 - Transfers",MID(J4380,15,1)="4"),1,-1))</f>
        <v>0</v>
      </c>
      <c r="O4380" s="17">
        <f>IFERROR(IF(RIGHT(LEFT(K4380,15),1)="4",VLOOKUP(K4380,'[1]Budget Worksheet'!A:B,2,0),-1*VLOOKUP(K4380,'[1]Budget Worksheet'!A:B,2,0)),0)</f>
        <v>0</v>
      </c>
      <c r="P4380" s="17">
        <f>VLOOKUP($K4380,[1]Budget!$V:$AE,8,0)*IF($C4380="1 - Revenues",1,IF(AND($C4380="5 - Transfers",MID($K4380,15,1)="4"),1,-1))</f>
        <v>0</v>
      </c>
      <c r="Q4380" s="17">
        <f>VLOOKUP($K4380,[1]Budget!$V:$AE,10,0)*IF($C4380="1 - Revenues",1,IF(AND($C4380="5 - Transfers",MID(K4380,15,1)="4"),1,-1))</f>
        <v>0</v>
      </c>
      <c r="S4380" s="18" t="b">
        <f>IF(LEFT(C4380,1)="1",1,-1)*SUMIF([1]Budget!V:V,'Budget Worksheet for Pivot Tabl'!K4380,[1]Budget!AC:AC)=P4380</f>
        <v>1</v>
      </c>
    </row>
    <row r="4381" spans="1:19" x14ac:dyDescent="0.25">
      <c r="A4381" t="s">
        <v>75</v>
      </c>
      <c r="B4381" t="s">
        <v>76</v>
      </c>
      <c r="C4381" t="s">
        <v>11</v>
      </c>
      <c r="D4381" t="str">
        <f t="shared" si="68"/>
        <v>OUTFLOWS</v>
      </c>
      <c r="E4381" t="s">
        <v>102</v>
      </c>
      <c r="F4381" t="s">
        <v>103</v>
      </c>
      <c r="G4381" t="s">
        <v>102</v>
      </c>
      <c r="H4381" t="s">
        <v>212</v>
      </c>
      <c r="I4381" t="s">
        <v>213</v>
      </c>
      <c r="J4381" t="s">
        <v>214</v>
      </c>
      <c r="K4381" t="s">
        <v>5607</v>
      </c>
      <c r="L4381" t="s">
        <v>5262</v>
      </c>
      <c r="M4381" s="17">
        <f>VLOOKUP($K4381,[1]Budget!$V:$AE,5,0)*IF($C4381="1 - Revenues",1,IF(AND($C4381="5 - Transfers",MID(I4381,15,1)="4"),1,-1))</f>
        <v>0</v>
      </c>
      <c r="N4381" s="17">
        <f>VLOOKUP($K4381,[1]Budget!$V:$AE,6,0)*IF($C4381="1 - Revenues",1,IF(AND($C4381="5 - Transfers",MID(J4381,15,1)="4"),1,-1))</f>
        <v>0</v>
      </c>
      <c r="O4381" s="17">
        <f>IFERROR(IF(RIGHT(LEFT(K4381,15),1)="4",VLOOKUP(K4381,'[1]Budget Worksheet'!A:B,2,0),-1*VLOOKUP(K4381,'[1]Budget Worksheet'!A:B,2,0)),0)</f>
        <v>0</v>
      </c>
      <c r="P4381" s="17">
        <f>VLOOKUP($K4381,[1]Budget!$V:$AE,8,0)*IF($C4381="1 - Revenues",1,IF(AND($C4381="5 - Transfers",MID($K4381,15,1)="4"),1,-1))</f>
        <v>0</v>
      </c>
      <c r="Q4381" s="17">
        <f>VLOOKUP($K4381,[1]Budget!$V:$AE,10,0)*IF($C4381="1 - Revenues",1,IF(AND($C4381="5 - Transfers",MID(K4381,15,1)="4"),1,-1))</f>
        <v>0</v>
      </c>
      <c r="S4381" s="18" t="b">
        <f>IF(LEFT(C4381,1)="1",1,-1)*SUMIF([1]Budget!V:V,'Budget Worksheet for Pivot Tabl'!K4381,[1]Budget!AC:AC)=P4381</f>
        <v>1</v>
      </c>
    </row>
    <row r="4382" spans="1:19" x14ac:dyDescent="0.25">
      <c r="A4382" t="s">
        <v>75</v>
      </c>
      <c r="B4382" t="s">
        <v>76</v>
      </c>
      <c r="C4382" t="s">
        <v>11</v>
      </c>
      <c r="D4382" t="str">
        <f t="shared" si="68"/>
        <v>OUTFLOWS</v>
      </c>
      <c r="E4382" t="s">
        <v>102</v>
      </c>
      <c r="F4382" t="s">
        <v>103</v>
      </c>
      <c r="G4382" t="s">
        <v>102</v>
      </c>
      <c r="H4382" t="s">
        <v>212</v>
      </c>
      <c r="I4382" t="s">
        <v>213</v>
      </c>
      <c r="J4382" t="s">
        <v>214</v>
      </c>
      <c r="K4382" t="s">
        <v>5608</v>
      </c>
      <c r="L4382" t="s">
        <v>5264</v>
      </c>
      <c r="M4382" s="17">
        <f>VLOOKUP($K4382,[1]Budget!$V:$AE,5,0)*IF($C4382="1 - Revenues",1,IF(AND($C4382="5 - Transfers",MID(I4382,15,1)="4"),1,-1))</f>
        <v>0</v>
      </c>
      <c r="N4382" s="17">
        <f>VLOOKUP($K4382,[1]Budget!$V:$AE,6,0)*IF($C4382="1 - Revenues",1,IF(AND($C4382="5 - Transfers",MID(J4382,15,1)="4"),1,-1))</f>
        <v>0</v>
      </c>
      <c r="O4382" s="17">
        <f>IFERROR(IF(RIGHT(LEFT(K4382,15),1)="4",VLOOKUP(K4382,'[1]Budget Worksheet'!A:B,2,0),-1*VLOOKUP(K4382,'[1]Budget Worksheet'!A:B,2,0)),0)</f>
        <v>0</v>
      </c>
      <c r="P4382" s="17">
        <f>VLOOKUP($K4382,[1]Budget!$V:$AE,8,0)*IF($C4382="1 - Revenues",1,IF(AND($C4382="5 - Transfers",MID($K4382,15,1)="4"),1,-1))</f>
        <v>0</v>
      </c>
      <c r="Q4382" s="17">
        <f>VLOOKUP($K4382,[1]Budget!$V:$AE,10,0)*IF($C4382="1 - Revenues",1,IF(AND($C4382="5 - Transfers",MID(K4382,15,1)="4"),1,-1))</f>
        <v>0</v>
      </c>
      <c r="S4382" s="18" t="b">
        <f>IF(LEFT(C4382,1)="1",1,-1)*SUMIF([1]Budget!V:V,'Budget Worksheet for Pivot Tabl'!K4382,[1]Budget!AC:AC)=P4382</f>
        <v>1</v>
      </c>
    </row>
    <row r="4383" spans="1:19" x14ac:dyDescent="0.25">
      <c r="A4383" t="s">
        <v>75</v>
      </c>
      <c r="B4383" t="s">
        <v>76</v>
      </c>
      <c r="C4383" t="s">
        <v>9</v>
      </c>
      <c r="D4383" t="str">
        <f t="shared" si="68"/>
        <v>OUTFLOWS</v>
      </c>
      <c r="E4383" t="s">
        <v>123</v>
      </c>
      <c r="F4383" t="s">
        <v>124</v>
      </c>
      <c r="G4383" t="s">
        <v>102</v>
      </c>
      <c r="H4383" t="s">
        <v>212</v>
      </c>
      <c r="I4383" t="s">
        <v>744</v>
      </c>
      <c r="J4383" t="s">
        <v>745</v>
      </c>
      <c r="K4383" t="s">
        <v>5609</v>
      </c>
      <c r="L4383" t="s">
        <v>4766</v>
      </c>
      <c r="M4383" s="17">
        <f>VLOOKUP($K4383,[1]Budget!$V:$AE,5,0)*IF($C4383="1 - Revenues",1,IF(AND($C4383="5 - Transfers",MID(I4383,15,1)="4"),1,-1))</f>
        <v>0</v>
      </c>
      <c r="N4383" s="17">
        <f>VLOOKUP($K4383,[1]Budget!$V:$AE,6,0)*IF($C4383="1 - Revenues",1,IF(AND($C4383="5 - Transfers",MID(J4383,15,1)="4"),1,-1))</f>
        <v>-27000</v>
      </c>
      <c r="O4383" s="17">
        <f>IFERROR(IF(RIGHT(LEFT(K4383,15),1)="4",VLOOKUP(K4383,'[1]Budget Worksheet'!A:B,2,0),-1*VLOOKUP(K4383,'[1]Budget Worksheet'!A:B,2,0)),0)</f>
        <v>0</v>
      </c>
      <c r="P4383" s="17">
        <f>VLOOKUP($K4383,[1]Budget!$V:$AE,8,0)*IF($C4383="1 - Revenues",1,IF(AND($C4383="5 - Transfers",MID($K4383,15,1)="4"),1,-1))</f>
        <v>0</v>
      </c>
      <c r="Q4383" s="17">
        <f>VLOOKUP($K4383,[1]Budget!$V:$AE,10,0)*IF($C4383="1 - Revenues",1,IF(AND($C4383="5 - Transfers",MID(K4383,15,1)="4"),1,-1))</f>
        <v>0</v>
      </c>
      <c r="S4383" s="18" t="b">
        <f>IF(LEFT(C4383,1)="1",1,-1)*SUMIF([1]Budget!V:V,'Budget Worksheet for Pivot Tabl'!K4383,[1]Budget!AC:AC)=P4383</f>
        <v>1</v>
      </c>
    </row>
    <row r="4384" spans="1:19" x14ac:dyDescent="0.25">
      <c r="A4384" t="s">
        <v>75</v>
      </c>
      <c r="B4384" t="s">
        <v>76</v>
      </c>
      <c r="C4384" t="s">
        <v>8</v>
      </c>
      <c r="D4384" t="str">
        <f t="shared" si="68"/>
        <v>OUTFLOWS</v>
      </c>
      <c r="E4384" t="s">
        <v>125</v>
      </c>
      <c r="F4384" t="s">
        <v>126</v>
      </c>
      <c r="G4384" t="s">
        <v>102</v>
      </c>
      <c r="H4384" t="s">
        <v>212</v>
      </c>
      <c r="I4384" t="s">
        <v>25</v>
      </c>
      <c r="J4384" t="s">
        <v>914</v>
      </c>
      <c r="K4384" t="s">
        <v>5610</v>
      </c>
      <c r="L4384" t="s">
        <v>590</v>
      </c>
      <c r="M4384" s="17">
        <f>VLOOKUP($K4384,[1]Budget!$V:$AE,5,0)*IF($C4384="1 - Revenues",1,IF(AND($C4384="5 - Transfers",MID(I4384,15,1)="4"),1,-1))</f>
        <v>-43000</v>
      </c>
      <c r="N4384" s="17">
        <f>VLOOKUP($K4384,[1]Budget!$V:$AE,6,0)*IF($C4384="1 - Revenues",1,IF(AND($C4384="5 - Transfers",MID(J4384,15,1)="4"),1,-1))</f>
        <v>-26000</v>
      </c>
      <c r="O4384" s="17">
        <f>IFERROR(IF(RIGHT(LEFT(K4384,15),1)="4",VLOOKUP(K4384,'[1]Budget Worksheet'!A:B,2,0),-1*VLOOKUP(K4384,'[1]Budget Worksheet'!A:B,2,0)),0)</f>
        <v>0</v>
      </c>
      <c r="P4384" s="17">
        <f>VLOOKUP($K4384,[1]Budget!$V:$AE,8,0)*IF($C4384="1 - Revenues",1,IF(AND($C4384="5 - Transfers",MID($K4384,15,1)="4"),1,-1))</f>
        <v>0</v>
      </c>
      <c r="Q4384" s="17">
        <f>VLOOKUP($K4384,[1]Budget!$V:$AE,10,0)*IF($C4384="1 - Revenues",1,IF(AND($C4384="5 - Transfers",MID(K4384,15,1)="4"),1,-1))</f>
        <v>0</v>
      </c>
      <c r="S4384" s="18" t="b">
        <f>IF(LEFT(C4384,1)="1",1,-1)*SUMIF([1]Budget!V:V,'Budget Worksheet for Pivot Tabl'!K4384,[1]Budget!AC:AC)=P4384</f>
        <v>1</v>
      </c>
    </row>
    <row r="4385" spans="1:19" x14ac:dyDescent="0.25">
      <c r="A4385" t="s">
        <v>75</v>
      </c>
      <c r="B4385" t="s">
        <v>76</v>
      </c>
      <c r="C4385" t="s">
        <v>8</v>
      </c>
      <c r="D4385" t="str">
        <f t="shared" si="68"/>
        <v>OUTFLOWS</v>
      </c>
      <c r="E4385" t="s">
        <v>125</v>
      </c>
      <c r="F4385" t="s">
        <v>126</v>
      </c>
      <c r="G4385" t="s">
        <v>102</v>
      </c>
      <c r="H4385" t="s">
        <v>212</v>
      </c>
      <c r="I4385" t="s">
        <v>25</v>
      </c>
      <c r="J4385" t="s">
        <v>914</v>
      </c>
      <c r="K4385" t="s">
        <v>5611</v>
      </c>
      <c r="L4385" t="s">
        <v>593</v>
      </c>
      <c r="M4385" s="17">
        <f>VLOOKUP($K4385,[1]Budget!$V:$AE,5,0)*IF($C4385="1 - Revenues",1,IF(AND($C4385="5 - Transfers",MID(I4385,15,1)="4"),1,-1))</f>
        <v>0</v>
      </c>
      <c r="N4385" s="17">
        <f>VLOOKUP($K4385,[1]Budget!$V:$AE,6,0)*IF($C4385="1 - Revenues",1,IF(AND($C4385="5 - Transfers",MID(J4385,15,1)="4"),1,-1))</f>
        <v>0</v>
      </c>
      <c r="O4385" s="17">
        <f>IFERROR(IF(RIGHT(LEFT(K4385,15),1)="4",VLOOKUP(K4385,'[1]Budget Worksheet'!A:B,2,0),-1*VLOOKUP(K4385,'[1]Budget Worksheet'!A:B,2,0)),0)</f>
        <v>0</v>
      </c>
      <c r="P4385" s="17">
        <f>VLOOKUP($K4385,[1]Budget!$V:$AE,8,0)*IF($C4385="1 - Revenues",1,IF(AND($C4385="5 - Transfers",MID($K4385,15,1)="4"),1,-1))</f>
        <v>0</v>
      </c>
      <c r="Q4385" s="17">
        <f>VLOOKUP($K4385,[1]Budget!$V:$AE,10,0)*IF($C4385="1 - Revenues",1,IF(AND($C4385="5 - Transfers",MID(K4385,15,1)="4"),1,-1))</f>
        <v>0</v>
      </c>
      <c r="S4385" s="18" t="b">
        <f>IF(LEFT(C4385,1)="1",1,-1)*SUMIF([1]Budget!V:V,'Budget Worksheet for Pivot Tabl'!K4385,[1]Budget!AC:AC)=P4385</f>
        <v>1</v>
      </c>
    </row>
    <row r="4386" spans="1:19" x14ac:dyDescent="0.25">
      <c r="A4386" t="s">
        <v>75</v>
      </c>
      <c r="B4386" t="s">
        <v>76</v>
      </c>
      <c r="C4386" t="s">
        <v>8</v>
      </c>
      <c r="D4386" t="str">
        <f t="shared" si="68"/>
        <v>OUTFLOWS</v>
      </c>
      <c r="E4386" t="s">
        <v>125</v>
      </c>
      <c r="F4386" t="s">
        <v>126</v>
      </c>
      <c r="G4386" t="s">
        <v>102</v>
      </c>
      <c r="H4386" t="s">
        <v>212</v>
      </c>
      <c r="I4386" t="s">
        <v>25</v>
      </c>
      <c r="J4386" t="s">
        <v>914</v>
      </c>
      <c r="K4386" t="s">
        <v>5612</v>
      </c>
      <c r="L4386" t="s">
        <v>919</v>
      </c>
      <c r="M4386" s="17">
        <f>VLOOKUP($K4386,[1]Budget!$V:$AE,5,0)*IF($C4386="1 - Revenues",1,IF(AND($C4386="5 - Transfers",MID(I4386,15,1)="4"),1,-1))</f>
        <v>0</v>
      </c>
      <c r="N4386" s="17">
        <f>VLOOKUP($K4386,[1]Budget!$V:$AE,6,0)*IF($C4386="1 - Revenues",1,IF(AND($C4386="5 - Transfers",MID(J4386,15,1)="4"),1,-1))</f>
        <v>0</v>
      </c>
      <c r="O4386" s="17">
        <f>IFERROR(IF(RIGHT(LEFT(K4386,15),1)="4",VLOOKUP(K4386,'[1]Budget Worksheet'!A:B,2,0),-1*VLOOKUP(K4386,'[1]Budget Worksheet'!A:B,2,0)),0)</f>
        <v>0</v>
      </c>
      <c r="P4386" s="17">
        <f>VLOOKUP($K4386,[1]Budget!$V:$AE,8,0)*IF($C4386="1 - Revenues",1,IF(AND($C4386="5 - Transfers",MID($K4386,15,1)="4"),1,-1))</f>
        <v>0</v>
      </c>
      <c r="Q4386" s="17">
        <f>VLOOKUP($K4386,[1]Budget!$V:$AE,10,0)*IF($C4386="1 - Revenues",1,IF(AND($C4386="5 - Transfers",MID(K4386,15,1)="4"),1,-1))</f>
        <v>0</v>
      </c>
      <c r="S4386" s="18" t="b">
        <f>IF(LEFT(C4386,1)="1",1,-1)*SUMIF([1]Budget!V:V,'Budget Worksheet for Pivot Tabl'!K4386,[1]Budget!AC:AC)=P4386</f>
        <v>1</v>
      </c>
    </row>
    <row r="4387" spans="1:19" x14ac:dyDescent="0.25">
      <c r="A4387" t="s">
        <v>75</v>
      </c>
      <c r="B4387" t="s">
        <v>76</v>
      </c>
      <c r="C4387" t="s">
        <v>8</v>
      </c>
      <c r="D4387" t="str">
        <f t="shared" si="68"/>
        <v>OUTFLOWS</v>
      </c>
      <c r="E4387" t="s">
        <v>125</v>
      </c>
      <c r="F4387" t="s">
        <v>126</v>
      </c>
      <c r="G4387" t="s">
        <v>102</v>
      </c>
      <c r="H4387" t="s">
        <v>212</v>
      </c>
      <c r="I4387" t="s">
        <v>25</v>
      </c>
      <c r="J4387" t="s">
        <v>914</v>
      </c>
      <c r="K4387" t="s">
        <v>5613</v>
      </c>
      <c r="L4387" t="s">
        <v>595</v>
      </c>
      <c r="M4387" s="17">
        <f>VLOOKUP($K4387,[1]Budget!$V:$AE,5,0)*IF($C4387="1 - Revenues",1,IF(AND($C4387="5 - Transfers",MID(I4387,15,1)="4"),1,-1))</f>
        <v>-1000</v>
      </c>
      <c r="N4387" s="17">
        <f>VLOOKUP($K4387,[1]Budget!$V:$AE,6,0)*IF($C4387="1 - Revenues",1,IF(AND($C4387="5 - Transfers",MID(J4387,15,1)="4"),1,-1))</f>
        <v>0</v>
      </c>
      <c r="O4387" s="17">
        <f>IFERROR(IF(RIGHT(LEFT(K4387,15),1)="4",VLOOKUP(K4387,'[1]Budget Worksheet'!A:B,2,0),-1*VLOOKUP(K4387,'[1]Budget Worksheet'!A:B,2,0)),0)</f>
        <v>0</v>
      </c>
      <c r="P4387" s="17">
        <f>VLOOKUP($K4387,[1]Budget!$V:$AE,8,0)*IF($C4387="1 - Revenues",1,IF(AND($C4387="5 - Transfers",MID($K4387,15,1)="4"),1,-1))</f>
        <v>0</v>
      </c>
      <c r="Q4387" s="17">
        <f>VLOOKUP($K4387,[1]Budget!$V:$AE,10,0)*IF($C4387="1 - Revenues",1,IF(AND($C4387="5 - Transfers",MID(K4387,15,1)="4"),1,-1))</f>
        <v>0</v>
      </c>
      <c r="S4387" s="18" t="b">
        <f>IF(LEFT(C4387,1)="1",1,-1)*SUMIF([1]Budget!V:V,'Budget Worksheet for Pivot Tabl'!K4387,[1]Budget!AC:AC)=P4387</f>
        <v>1</v>
      </c>
    </row>
    <row r="4388" spans="1:19" x14ac:dyDescent="0.25">
      <c r="A4388" t="s">
        <v>75</v>
      </c>
      <c r="B4388" t="s">
        <v>76</v>
      </c>
      <c r="C4388" t="s">
        <v>8</v>
      </c>
      <c r="D4388" t="str">
        <f t="shared" si="68"/>
        <v>OUTFLOWS</v>
      </c>
      <c r="E4388" t="s">
        <v>125</v>
      </c>
      <c r="F4388" t="s">
        <v>126</v>
      </c>
      <c r="G4388" t="s">
        <v>102</v>
      </c>
      <c r="H4388" t="s">
        <v>212</v>
      </c>
      <c r="I4388" t="s">
        <v>25</v>
      </c>
      <c r="J4388" t="s">
        <v>914</v>
      </c>
      <c r="K4388" t="s">
        <v>5614</v>
      </c>
      <c r="L4388" t="s">
        <v>597</v>
      </c>
      <c r="M4388" s="17">
        <f>VLOOKUP($K4388,[1]Budget!$V:$AE,5,0)*IF($C4388="1 - Revenues",1,IF(AND($C4388="5 - Transfers",MID(I4388,15,1)="4"),1,-1))</f>
        <v>-6000</v>
      </c>
      <c r="N4388" s="17">
        <f>VLOOKUP($K4388,[1]Budget!$V:$AE,6,0)*IF($C4388="1 - Revenues",1,IF(AND($C4388="5 - Transfers",MID(J4388,15,1)="4"),1,-1))</f>
        <v>-1000</v>
      </c>
      <c r="O4388" s="17">
        <f>IFERROR(IF(RIGHT(LEFT(K4388,15),1)="4",VLOOKUP(K4388,'[1]Budget Worksheet'!A:B,2,0),-1*VLOOKUP(K4388,'[1]Budget Worksheet'!A:B,2,0)),0)</f>
        <v>0</v>
      </c>
      <c r="P4388" s="17">
        <f>VLOOKUP($K4388,[1]Budget!$V:$AE,8,0)*IF($C4388="1 - Revenues",1,IF(AND($C4388="5 - Transfers",MID($K4388,15,1)="4"),1,-1))</f>
        <v>0</v>
      </c>
      <c r="Q4388" s="17">
        <f>VLOOKUP($K4388,[1]Budget!$V:$AE,10,0)*IF($C4388="1 - Revenues",1,IF(AND($C4388="5 - Transfers",MID(K4388,15,1)="4"),1,-1))</f>
        <v>0</v>
      </c>
      <c r="S4388" s="18" t="b">
        <f>IF(LEFT(C4388,1)="1",1,-1)*SUMIF([1]Budget!V:V,'Budget Worksheet for Pivot Tabl'!K4388,[1]Budget!AC:AC)=P4388</f>
        <v>1</v>
      </c>
    </row>
    <row r="4389" spans="1:19" x14ac:dyDescent="0.25">
      <c r="A4389" t="s">
        <v>75</v>
      </c>
      <c r="B4389" t="s">
        <v>76</v>
      </c>
      <c r="C4389" t="s">
        <v>8</v>
      </c>
      <c r="D4389" t="str">
        <f t="shared" si="68"/>
        <v>OUTFLOWS</v>
      </c>
      <c r="E4389" t="s">
        <v>125</v>
      </c>
      <c r="F4389" t="s">
        <v>126</v>
      </c>
      <c r="G4389" t="s">
        <v>102</v>
      </c>
      <c r="H4389" t="s">
        <v>212</v>
      </c>
      <c r="I4389" t="s">
        <v>25</v>
      </c>
      <c r="J4389" t="s">
        <v>914</v>
      </c>
      <c r="K4389" t="s">
        <v>5615</v>
      </c>
      <c r="L4389" t="s">
        <v>599</v>
      </c>
      <c r="M4389" s="17">
        <f>VLOOKUP($K4389,[1]Budget!$V:$AE,5,0)*IF($C4389="1 - Revenues",1,IF(AND($C4389="5 - Transfers",MID(I4389,15,1)="4"),1,-1))</f>
        <v>0</v>
      </c>
      <c r="N4389" s="17">
        <f>VLOOKUP($K4389,[1]Budget!$V:$AE,6,0)*IF($C4389="1 - Revenues",1,IF(AND($C4389="5 - Transfers",MID(J4389,15,1)="4"),1,-1))</f>
        <v>0</v>
      </c>
      <c r="O4389" s="17">
        <f>IFERROR(IF(RIGHT(LEFT(K4389,15),1)="4",VLOOKUP(K4389,'[1]Budget Worksheet'!A:B,2,0),-1*VLOOKUP(K4389,'[1]Budget Worksheet'!A:B,2,0)),0)</f>
        <v>0</v>
      </c>
      <c r="P4389" s="17">
        <f>VLOOKUP($K4389,[1]Budget!$V:$AE,8,0)*IF($C4389="1 - Revenues",1,IF(AND($C4389="5 - Transfers",MID($K4389,15,1)="4"),1,-1))</f>
        <v>0</v>
      </c>
      <c r="Q4389" s="17">
        <f>VLOOKUP($K4389,[1]Budget!$V:$AE,10,0)*IF($C4389="1 - Revenues",1,IF(AND($C4389="5 - Transfers",MID(K4389,15,1)="4"),1,-1))</f>
        <v>0</v>
      </c>
      <c r="S4389" s="18" t="b">
        <f>IF(LEFT(C4389,1)="1",1,-1)*SUMIF([1]Budget!V:V,'Budget Worksheet for Pivot Tabl'!K4389,[1]Budget!AC:AC)=P4389</f>
        <v>1</v>
      </c>
    </row>
    <row r="4390" spans="1:19" x14ac:dyDescent="0.25">
      <c r="A4390" t="s">
        <v>75</v>
      </c>
      <c r="B4390" t="s">
        <v>76</v>
      </c>
      <c r="C4390" t="s">
        <v>8</v>
      </c>
      <c r="D4390" t="str">
        <f t="shared" si="68"/>
        <v>OUTFLOWS</v>
      </c>
      <c r="E4390" t="s">
        <v>125</v>
      </c>
      <c r="F4390" t="s">
        <v>126</v>
      </c>
      <c r="G4390" t="s">
        <v>102</v>
      </c>
      <c r="H4390" t="s">
        <v>212</v>
      </c>
      <c r="I4390" t="s">
        <v>25</v>
      </c>
      <c r="J4390" t="s">
        <v>914</v>
      </c>
      <c r="K4390" t="s">
        <v>5616</v>
      </c>
      <c r="L4390" t="s">
        <v>601</v>
      </c>
      <c r="M4390" s="17">
        <f>VLOOKUP($K4390,[1]Budget!$V:$AE,5,0)*IF($C4390="1 - Revenues",1,IF(AND($C4390="5 - Transfers",MID(I4390,15,1)="4"),1,-1))</f>
        <v>0</v>
      </c>
      <c r="N4390" s="17">
        <f>VLOOKUP($K4390,[1]Budget!$V:$AE,6,0)*IF($C4390="1 - Revenues",1,IF(AND($C4390="5 - Transfers",MID(J4390,15,1)="4"),1,-1))</f>
        <v>0</v>
      </c>
      <c r="O4390" s="17">
        <f>IFERROR(IF(RIGHT(LEFT(K4390,15),1)="4",VLOOKUP(K4390,'[1]Budget Worksheet'!A:B,2,0),-1*VLOOKUP(K4390,'[1]Budget Worksheet'!A:B,2,0)),0)</f>
        <v>0</v>
      </c>
      <c r="P4390" s="17">
        <f>VLOOKUP($K4390,[1]Budget!$V:$AE,8,0)*IF($C4390="1 - Revenues",1,IF(AND($C4390="5 - Transfers",MID($K4390,15,1)="4"),1,-1))</f>
        <v>0</v>
      </c>
      <c r="Q4390" s="17">
        <f>VLOOKUP($K4390,[1]Budget!$V:$AE,10,0)*IF($C4390="1 - Revenues",1,IF(AND($C4390="5 - Transfers",MID(K4390,15,1)="4"),1,-1))</f>
        <v>0</v>
      </c>
      <c r="S4390" s="18" t="b">
        <f>IF(LEFT(C4390,1)="1",1,-1)*SUMIF([1]Budget!V:V,'Budget Worksheet for Pivot Tabl'!K4390,[1]Budget!AC:AC)=P4390</f>
        <v>1</v>
      </c>
    </row>
    <row r="4391" spans="1:19" x14ac:dyDescent="0.25">
      <c r="A4391" t="s">
        <v>75</v>
      </c>
      <c r="B4391" t="s">
        <v>76</v>
      </c>
      <c r="C4391" t="s">
        <v>8</v>
      </c>
      <c r="D4391" t="str">
        <f t="shared" si="68"/>
        <v>OUTFLOWS</v>
      </c>
      <c r="E4391" t="s">
        <v>125</v>
      </c>
      <c r="F4391" t="s">
        <v>126</v>
      </c>
      <c r="G4391" t="s">
        <v>102</v>
      </c>
      <c r="H4391" t="s">
        <v>212</v>
      </c>
      <c r="I4391" t="s">
        <v>25</v>
      </c>
      <c r="J4391" t="s">
        <v>914</v>
      </c>
      <c r="K4391" t="s">
        <v>5617</v>
      </c>
      <c r="L4391" t="s">
        <v>603</v>
      </c>
      <c r="M4391" s="17">
        <f>VLOOKUP($K4391,[1]Budget!$V:$AE,5,0)*IF($C4391="1 - Revenues",1,IF(AND($C4391="5 - Transfers",MID(I4391,15,1)="4"),1,-1))</f>
        <v>0</v>
      </c>
      <c r="N4391" s="17">
        <f>VLOOKUP($K4391,[1]Budget!$V:$AE,6,0)*IF($C4391="1 - Revenues",1,IF(AND($C4391="5 - Transfers",MID(J4391,15,1)="4"),1,-1))</f>
        <v>0</v>
      </c>
      <c r="O4391" s="17">
        <f>IFERROR(IF(RIGHT(LEFT(K4391,15),1)="4",VLOOKUP(K4391,'[1]Budget Worksheet'!A:B,2,0),-1*VLOOKUP(K4391,'[1]Budget Worksheet'!A:B,2,0)),0)</f>
        <v>0</v>
      </c>
      <c r="P4391" s="17">
        <f>VLOOKUP($K4391,[1]Budget!$V:$AE,8,0)*IF($C4391="1 - Revenues",1,IF(AND($C4391="5 - Transfers",MID($K4391,15,1)="4"),1,-1))</f>
        <v>0</v>
      </c>
      <c r="Q4391" s="17">
        <f>VLOOKUP($K4391,[1]Budget!$V:$AE,10,0)*IF($C4391="1 - Revenues",1,IF(AND($C4391="5 - Transfers",MID(K4391,15,1)="4"),1,-1))</f>
        <v>0</v>
      </c>
      <c r="S4391" s="18" t="b">
        <f>IF(LEFT(C4391,1)="1",1,-1)*SUMIF([1]Budget!V:V,'Budget Worksheet for Pivot Tabl'!K4391,[1]Budget!AC:AC)=P4391</f>
        <v>1</v>
      </c>
    </row>
    <row r="4392" spans="1:19" x14ac:dyDescent="0.25">
      <c r="A4392" t="s">
        <v>75</v>
      </c>
      <c r="B4392" t="s">
        <v>76</v>
      </c>
      <c r="C4392" t="s">
        <v>8</v>
      </c>
      <c r="D4392" t="str">
        <f t="shared" si="68"/>
        <v>OUTFLOWS</v>
      </c>
      <c r="E4392" t="s">
        <v>125</v>
      </c>
      <c r="F4392" t="s">
        <v>126</v>
      </c>
      <c r="G4392" t="s">
        <v>102</v>
      </c>
      <c r="H4392" t="s">
        <v>212</v>
      </c>
      <c r="I4392" t="s">
        <v>25</v>
      </c>
      <c r="J4392" t="s">
        <v>914</v>
      </c>
      <c r="K4392" t="s">
        <v>5618</v>
      </c>
      <c r="L4392" t="s">
        <v>470</v>
      </c>
      <c r="M4392" s="17">
        <f>VLOOKUP($K4392,[1]Budget!$V:$AE,5,0)*IF($C4392="1 - Revenues",1,IF(AND($C4392="5 - Transfers",MID(I4392,15,1)="4"),1,-1))</f>
        <v>-7000</v>
      </c>
      <c r="N4392" s="17">
        <f>VLOOKUP($K4392,[1]Budget!$V:$AE,6,0)*IF($C4392="1 - Revenues",1,IF(AND($C4392="5 - Transfers",MID(J4392,15,1)="4"),1,-1))</f>
        <v>-5000</v>
      </c>
      <c r="O4392" s="17">
        <f>IFERROR(IF(RIGHT(LEFT(K4392,15),1)="4",VLOOKUP(K4392,'[1]Budget Worksheet'!A:B,2,0),-1*VLOOKUP(K4392,'[1]Budget Worksheet'!A:B,2,0)),0)</f>
        <v>0</v>
      </c>
      <c r="P4392" s="17">
        <f>VLOOKUP($K4392,[1]Budget!$V:$AE,8,0)*IF($C4392="1 - Revenues",1,IF(AND($C4392="5 - Transfers",MID($K4392,15,1)="4"),1,-1))</f>
        <v>0</v>
      </c>
      <c r="Q4392" s="17">
        <f>VLOOKUP($K4392,[1]Budget!$V:$AE,10,0)*IF($C4392="1 - Revenues",1,IF(AND($C4392="5 - Transfers",MID(K4392,15,1)="4"),1,-1))</f>
        <v>0</v>
      </c>
      <c r="S4392" s="18" t="b">
        <f>IF(LEFT(C4392,1)="1",1,-1)*SUMIF([1]Budget!V:V,'Budget Worksheet for Pivot Tabl'!K4392,[1]Budget!AC:AC)=P4392</f>
        <v>1</v>
      </c>
    </row>
    <row r="4393" spans="1:19" x14ac:dyDescent="0.25">
      <c r="A4393" t="s">
        <v>75</v>
      </c>
      <c r="B4393" t="s">
        <v>76</v>
      </c>
      <c r="C4393" t="s">
        <v>8</v>
      </c>
      <c r="D4393" t="str">
        <f t="shared" si="68"/>
        <v>OUTFLOWS</v>
      </c>
      <c r="E4393" t="s">
        <v>125</v>
      </c>
      <c r="F4393" t="s">
        <v>126</v>
      </c>
      <c r="G4393" t="s">
        <v>102</v>
      </c>
      <c r="H4393" t="s">
        <v>212</v>
      </c>
      <c r="I4393" t="s">
        <v>25</v>
      </c>
      <c r="J4393" t="s">
        <v>914</v>
      </c>
      <c r="K4393" t="s">
        <v>5619</v>
      </c>
      <c r="L4393" t="s">
        <v>606</v>
      </c>
      <c r="M4393" s="17">
        <f>VLOOKUP($K4393,[1]Budget!$V:$AE,5,0)*IF($C4393="1 - Revenues",1,IF(AND($C4393="5 - Transfers",MID(I4393,15,1)="4"),1,-1))</f>
        <v>-2000</v>
      </c>
      <c r="N4393" s="17">
        <f>VLOOKUP($K4393,[1]Budget!$V:$AE,6,0)*IF($C4393="1 - Revenues",1,IF(AND($C4393="5 - Transfers",MID(J4393,15,1)="4"),1,-1))</f>
        <v>-1000</v>
      </c>
      <c r="O4393" s="17">
        <f>IFERROR(IF(RIGHT(LEFT(K4393,15),1)="4",VLOOKUP(K4393,'[1]Budget Worksheet'!A:B,2,0),-1*VLOOKUP(K4393,'[1]Budget Worksheet'!A:B,2,0)),0)</f>
        <v>0</v>
      </c>
      <c r="P4393" s="17">
        <f>VLOOKUP($K4393,[1]Budget!$V:$AE,8,0)*IF($C4393="1 - Revenues",1,IF(AND($C4393="5 - Transfers",MID($K4393,15,1)="4"),1,-1))</f>
        <v>0</v>
      </c>
      <c r="Q4393" s="17">
        <f>VLOOKUP($K4393,[1]Budget!$V:$AE,10,0)*IF($C4393="1 - Revenues",1,IF(AND($C4393="5 - Transfers",MID(K4393,15,1)="4"),1,-1))</f>
        <v>0</v>
      </c>
      <c r="S4393" s="18" t="b">
        <f>IF(LEFT(C4393,1)="1",1,-1)*SUMIF([1]Budget!V:V,'Budget Worksheet for Pivot Tabl'!K4393,[1]Budget!AC:AC)=P4393</f>
        <v>1</v>
      </c>
    </row>
    <row r="4394" spans="1:19" x14ac:dyDescent="0.25">
      <c r="A4394" t="s">
        <v>75</v>
      </c>
      <c r="B4394" t="s">
        <v>76</v>
      </c>
      <c r="C4394" t="s">
        <v>8</v>
      </c>
      <c r="D4394" t="str">
        <f t="shared" si="68"/>
        <v>OUTFLOWS</v>
      </c>
      <c r="E4394" t="s">
        <v>125</v>
      </c>
      <c r="F4394" t="s">
        <v>126</v>
      </c>
      <c r="G4394" t="s">
        <v>102</v>
      </c>
      <c r="H4394" t="s">
        <v>212</v>
      </c>
      <c r="I4394" t="s">
        <v>25</v>
      </c>
      <c r="J4394" t="s">
        <v>914</v>
      </c>
      <c r="K4394" t="s">
        <v>5620</v>
      </c>
      <c r="L4394" t="s">
        <v>608</v>
      </c>
      <c r="M4394" s="17">
        <f>VLOOKUP($K4394,[1]Budget!$V:$AE,5,0)*IF($C4394="1 - Revenues",1,IF(AND($C4394="5 - Transfers",MID(I4394,15,1)="4"),1,-1))</f>
        <v>-7000</v>
      </c>
      <c r="N4394" s="17">
        <f>VLOOKUP($K4394,[1]Budget!$V:$AE,6,0)*IF($C4394="1 - Revenues",1,IF(AND($C4394="5 - Transfers",MID(J4394,15,1)="4"),1,-1))</f>
        <v>-3000</v>
      </c>
      <c r="O4394" s="17">
        <f>IFERROR(IF(RIGHT(LEFT(K4394,15),1)="4",VLOOKUP(K4394,'[1]Budget Worksheet'!A:B,2,0),-1*VLOOKUP(K4394,'[1]Budget Worksheet'!A:B,2,0)),0)</f>
        <v>0</v>
      </c>
      <c r="P4394" s="17">
        <f>VLOOKUP($K4394,[1]Budget!$V:$AE,8,0)*IF($C4394="1 - Revenues",1,IF(AND($C4394="5 - Transfers",MID($K4394,15,1)="4"),1,-1))</f>
        <v>0</v>
      </c>
      <c r="Q4394" s="17">
        <f>VLOOKUP($K4394,[1]Budget!$V:$AE,10,0)*IF($C4394="1 - Revenues",1,IF(AND($C4394="5 - Transfers",MID(K4394,15,1)="4"),1,-1))</f>
        <v>0</v>
      </c>
      <c r="S4394" s="18" t="b">
        <f>IF(LEFT(C4394,1)="1",1,-1)*SUMIF([1]Budget!V:V,'Budget Worksheet for Pivot Tabl'!K4394,[1]Budget!AC:AC)=P4394</f>
        <v>1</v>
      </c>
    </row>
    <row r="4395" spans="1:19" x14ac:dyDescent="0.25">
      <c r="A4395" t="s">
        <v>75</v>
      </c>
      <c r="B4395" t="s">
        <v>76</v>
      </c>
      <c r="C4395" t="s">
        <v>8</v>
      </c>
      <c r="D4395" t="str">
        <f t="shared" si="68"/>
        <v>OUTFLOWS</v>
      </c>
      <c r="E4395" t="s">
        <v>125</v>
      </c>
      <c r="F4395" t="s">
        <v>126</v>
      </c>
      <c r="G4395" t="s">
        <v>102</v>
      </c>
      <c r="H4395" t="s">
        <v>212</v>
      </c>
      <c r="I4395" t="s">
        <v>25</v>
      </c>
      <c r="J4395" t="s">
        <v>914</v>
      </c>
      <c r="K4395" t="s">
        <v>5621</v>
      </c>
      <c r="L4395" t="s">
        <v>610</v>
      </c>
      <c r="M4395" s="17">
        <f>VLOOKUP($K4395,[1]Budget!$V:$AE,5,0)*IF($C4395="1 - Revenues",1,IF(AND($C4395="5 - Transfers",MID(I4395,15,1)="4"),1,-1))</f>
        <v>0</v>
      </c>
      <c r="N4395" s="17">
        <f>VLOOKUP($K4395,[1]Budget!$V:$AE,6,0)*IF($C4395="1 - Revenues",1,IF(AND($C4395="5 - Transfers",MID(J4395,15,1)="4"),1,-1))</f>
        <v>0</v>
      </c>
      <c r="O4395" s="17">
        <f>IFERROR(IF(RIGHT(LEFT(K4395,15),1)="4",VLOOKUP(K4395,'[1]Budget Worksheet'!A:B,2,0),-1*VLOOKUP(K4395,'[1]Budget Worksheet'!A:B,2,0)),0)</f>
        <v>0</v>
      </c>
      <c r="P4395" s="17">
        <f>VLOOKUP($K4395,[1]Budget!$V:$AE,8,0)*IF($C4395="1 - Revenues",1,IF(AND($C4395="5 - Transfers",MID($K4395,15,1)="4"),1,-1))</f>
        <v>0</v>
      </c>
      <c r="Q4395" s="17">
        <f>VLOOKUP($K4395,[1]Budget!$V:$AE,10,0)*IF($C4395="1 - Revenues",1,IF(AND($C4395="5 - Transfers",MID(K4395,15,1)="4"),1,-1))</f>
        <v>0</v>
      </c>
      <c r="S4395" s="18" t="b">
        <f>IF(LEFT(C4395,1)="1",1,-1)*SUMIF([1]Budget!V:V,'Budget Worksheet for Pivot Tabl'!K4395,[1]Budget!AC:AC)=P4395</f>
        <v>1</v>
      </c>
    </row>
    <row r="4396" spans="1:19" x14ac:dyDescent="0.25">
      <c r="A4396" t="s">
        <v>75</v>
      </c>
      <c r="B4396" t="s">
        <v>76</v>
      </c>
      <c r="C4396" t="s">
        <v>8</v>
      </c>
      <c r="D4396" t="str">
        <f t="shared" si="68"/>
        <v>OUTFLOWS</v>
      </c>
      <c r="E4396" t="s">
        <v>125</v>
      </c>
      <c r="F4396" t="s">
        <v>126</v>
      </c>
      <c r="G4396" t="s">
        <v>102</v>
      </c>
      <c r="H4396" t="s">
        <v>212</v>
      </c>
      <c r="I4396" t="s">
        <v>25</v>
      </c>
      <c r="J4396" t="s">
        <v>914</v>
      </c>
      <c r="K4396" t="s">
        <v>5622</v>
      </c>
      <c r="L4396" t="s">
        <v>612</v>
      </c>
      <c r="M4396" s="17">
        <f>VLOOKUP($K4396,[1]Budget!$V:$AE,5,0)*IF($C4396="1 - Revenues",1,IF(AND($C4396="5 - Transfers",MID(I4396,15,1)="4"),1,-1))</f>
        <v>0</v>
      </c>
      <c r="N4396" s="17">
        <f>VLOOKUP($K4396,[1]Budget!$V:$AE,6,0)*IF($C4396="1 - Revenues",1,IF(AND($C4396="5 - Transfers",MID(J4396,15,1)="4"),1,-1))</f>
        <v>0</v>
      </c>
      <c r="O4396" s="17">
        <f>IFERROR(IF(RIGHT(LEFT(K4396,15),1)="4",VLOOKUP(K4396,'[1]Budget Worksheet'!A:B,2,0),-1*VLOOKUP(K4396,'[1]Budget Worksheet'!A:B,2,0)),0)</f>
        <v>0</v>
      </c>
      <c r="P4396" s="17">
        <f>VLOOKUP($K4396,[1]Budget!$V:$AE,8,0)*IF($C4396="1 - Revenues",1,IF(AND($C4396="5 - Transfers",MID($K4396,15,1)="4"),1,-1))</f>
        <v>0</v>
      </c>
      <c r="Q4396" s="17">
        <f>VLOOKUP($K4396,[1]Budget!$V:$AE,10,0)*IF($C4396="1 - Revenues",1,IF(AND($C4396="5 - Transfers",MID(K4396,15,1)="4"),1,-1))</f>
        <v>0</v>
      </c>
      <c r="S4396" s="18" t="b">
        <f>IF(LEFT(C4396,1)="1",1,-1)*SUMIF([1]Budget!V:V,'Budget Worksheet for Pivot Tabl'!K4396,[1]Budget!AC:AC)=P4396</f>
        <v>1</v>
      </c>
    </row>
    <row r="4397" spans="1:19" x14ac:dyDescent="0.25">
      <c r="A4397" t="s">
        <v>75</v>
      </c>
      <c r="B4397" t="s">
        <v>76</v>
      </c>
      <c r="C4397" t="s">
        <v>8</v>
      </c>
      <c r="D4397" t="str">
        <f t="shared" si="68"/>
        <v>OUTFLOWS</v>
      </c>
      <c r="E4397" t="s">
        <v>125</v>
      </c>
      <c r="F4397" t="s">
        <v>126</v>
      </c>
      <c r="G4397" t="s">
        <v>102</v>
      </c>
      <c r="H4397" t="s">
        <v>212</v>
      </c>
      <c r="I4397" t="s">
        <v>25</v>
      </c>
      <c r="J4397" t="s">
        <v>914</v>
      </c>
      <c r="K4397" t="s">
        <v>5623</v>
      </c>
      <c r="L4397" t="s">
        <v>614</v>
      </c>
      <c r="M4397" s="17">
        <f>VLOOKUP($K4397,[1]Budget!$V:$AE,5,0)*IF($C4397="1 - Revenues",1,IF(AND($C4397="5 - Transfers",MID(I4397,15,1)="4"),1,-1))</f>
        <v>0</v>
      </c>
      <c r="N4397" s="17">
        <f>VLOOKUP($K4397,[1]Budget!$V:$AE,6,0)*IF($C4397="1 - Revenues",1,IF(AND($C4397="5 - Transfers",MID(J4397,15,1)="4"),1,-1))</f>
        <v>0</v>
      </c>
      <c r="O4397" s="17">
        <f>IFERROR(IF(RIGHT(LEFT(K4397,15),1)="4",VLOOKUP(K4397,'[1]Budget Worksheet'!A:B,2,0),-1*VLOOKUP(K4397,'[1]Budget Worksheet'!A:B,2,0)),0)</f>
        <v>0</v>
      </c>
      <c r="P4397" s="17">
        <f>VLOOKUP($K4397,[1]Budget!$V:$AE,8,0)*IF($C4397="1 - Revenues",1,IF(AND($C4397="5 - Transfers",MID($K4397,15,1)="4"),1,-1))</f>
        <v>0</v>
      </c>
      <c r="Q4397" s="17">
        <f>VLOOKUP($K4397,[1]Budget!$V:$AE,10,0)*IF($C4397="1 - Revenues",1,IF(AND($C4397="5 - Transfers",MID(K4397,15,1)="4"),1,-1))</f>
        <v>0</v>
      </c>
      <c r="S4397" s="18" t="b">
        <f>IF(LEFT(C4397,1)="1",1,-1)*SUMIF([1]Budget!V:V,'Budget Worksheet for Pivot Tabl'!K4397,[1]Budget!AC:AC)=P4397</f>
        <v>1</v>
      </c>
    </row>
    <row r="4398" spans="1:19" x14ac:dyDescent="0.25">
      <c r="A4398" t="s">
        <v>75</v>
      </c>
      <c r="B4398" t="s">
        <v>76</v>
      </c>
      <c r="C4398" t="s">
        <v>8</v>
      </c>
      <c r="D4398" t="str">
        <f t="shared" si="68"/>
        <v>OUTFLOWS</v>
      </c>
      <c r="E4398" t="s">
        <v>125</v>
      </c>
      <c r="F4398" t="s">
        <v>126</v>
      </c>
      <c r="G4398" t="s">
        <v>102</v>
      </c>
      <c r="H4398" t="s">
        <v>212</v>
      </c>
      <c r="I4398" t="s">
        <v>25</v>
      </c>
      <c r="J4398" t="s">
        <v>914</v>
      </c>
      <c r="K4398" t="s">
        <v>5624</v>
      </c>
      <c r="L4398" t="s">
        <v>616</v>
      </c>
      <c r="M4398" s="17">
        <f>VLOOKUP($K4398,[1]Budget!$V:$AE,5,0)*IF($C4398="1 - Revenues",1,IF(AND($C4398="5 - Transfers",MID(I4398,15,1)="4"),1,-1))</f>
        <v>-2000</v>
      </c>
      <c r="N4398" s="17">
        <f>VLOOKUP($K4398,[1]Budget!$V:$AE,6,0)*IF($C4398="1 - Revenues",1,IF(AND($C4398="5 - Transfers",MID(J4398,15,1)="4"),1,-1))</f>
        <v>-2000</v>
      </c>
      <c r="O4398" s="17">
        <f>IFERROR(IF(RIGHT(LEFT(K4398,15),1)="4",VLOOKUP(K4398,'[1]Budget Worksheet'!A:B,2,0),-1*VLOOKUP(K4398,'[1]Budget Worksheet'!A:B,2,0)),0)</f>
        <v>-2400</v>
      </c>
      <c r="P4398" s="17">
        <f>VLOOKUP($K4398,[1]Budget!$V:$AE,8,0)*IF($C4398="1 - Revenues",1,IF(AND($C4398="5 - Transfers",MID($K4398,15,1)="4"),1,-1))</f>
        <v>-3000</v>
      </c>
      <c r="Q4398" s="17">
        <f>VLOOKUP($K4398,[1]Budget!$V:$AE,10,0)*IF($C4398="1 - Revenues",1,IF(AND($C4398="5 - Transfers",MID(K4398,15,1)="4"),1,-1))</f>
        <v>-600</v>
      </c>
      <c r="S4398" s="18" t="b">
        <f>IF(LEFT(C4398,1)="1",1,-1)*SUMIF([1]Budget!V:V,'Budget Worksheet for Pivot Tabl'!K4398,[1]Budget!AC:AC)=P4398</f>
        <v>1</v>
      </c>
    </row>
    <row r="4399" spans="1:19" x14ac:dyDescent="0.25">
      <c r="A4399" t="s">
        <v>75</v>
      </c>
      <c r="B4399" t="s">
        <v>76</v>
      </c>
      <c r="C4399" t="s">
        <v>8</v>
      </c>
      <c r="D4399" t="str">
        <f t="shared" si="68"/>
        <v>OUTFLOWS</v>
      </c>
      <c r="E4399" t="s">
        <v>125</v>
      </c>
      <c r="F4399" t="s">
        <v>126</v>
      </c>
      <c r="G4399" t="s">
        <v>102</v>
      </c>
      <c r="H4399" t="s">
        <v>212</v>
      </c>
      <c r="I4399" t="s">
        <v>25</v>
      </c>
      <c r="J4399" t="s">
        <v>914</v>
      </c>
      <c r="K4399" t="s">
        <v>5625</v>
      </c>
      <c r="L4399" t="s">
        <v>618</v>
      </c>
      <c r="M4399" s="17">
        <f>VLOOKUP($K4399,[1]Budget!$V:$AE,5,0)*IF($C4399="1 - Revenues",1,IF(AND($C4399="5 - Transfers",MID(I4399,15,1)="4"),1,-1))</f>
        <v>0</v>
      </c>
      <c r="N4399" s="17">
        <f>VLOOKUP($K4399,[1]Budget!$V:$AE,6,0)*IF($C4399="1 - Revenues",1,IF(AND($C4399="5 - Transfers",MID(J4399,15,1)="4"),1,-1))</f>
        <v>0</v>
      </c>
      <c r="O4399" s="17">
        <f>IFERROR(IF(RIGHT(LEFT(K4399,15),1)="4",VLOOKUP(K4399,'[1]Budget Worksheet'!A:B,2,0),-1*VLOOKUP(K4399,'[1]Budget Worksheet'!A:B,2,0)),0)</f>
        <v>0</v>
      </c>
      <c r="P4399" s="17">
        <f>VLOOKUP($K4399,[1]Budget!$V:$AE,8,0)*IF($C4399="1 - Revenues",1,IF(AND($C4399="5 - Transfers",MID($K4399,15,1)="4"),1,-1))</f>
        <v>0</v>
      </c>
      <c r="Q4399" s="17">
        <f>VLOOKUP($K4399,[1]Budget!$V:$AE,10,0)*IF($C4399="1 - Revenues",1,IF(AND($C4399="5 - Transfers",MID(K4399,15,1)="4"),1,-1))</f>
        <v>0</v>
      </c>
      <c r="S4399" s="18" t="b">
        <f>IF(LEFT(C4399,1)="1",1,-1)*SUMIF([1]Budget!V:V,'Budget Worksheet for Pivot Tabl'!K4399,[1]Budget!AC:AC)=P4399</f>
        <v>1</v>
      </c>
    </row>
    <row r="4400" spans="1:19" x14ac:dyDescent="0.25">
      <c r="A4400" t="s">
        <v>75</v>
      </c>
      <c r="B4400" t="s">
        <v>76</v>
      </c>
      <c r="C4400" t="s">
        <v>8</v>
      </c>
      <c r="D4400" t="str">
        <f t="shared" si="68"/>
        <v>OUTFLOWS</v>
      </c>
      <c r="E4400" t="s">
        <v>125</v>
      </c>
      <c r="F4400" t="s">
        <v>126</v>
      </c>
      <c r="G4400" t="s">
        <v>102</v>
      </c>
      <c r="H4400" t="s">
        <v>212</v>
      </c>
      <c r="I4400" t="s">
        <v>25</v>
      </c>
      <c r="J4400" t="s">
        <v>914</v>
      </c>
      <c r="K4400" t="s">
        <v>5626</v>
      </c>
      <c r="L4400" t="s">
        <v>620</v>
      </c>
      <c r="M4400" s="17">
        <f>VLOOKUP($K4400,[1]Budget!$V:$AE,5,0)*IF($C4400="1 - Revenues",1,IF(AND($C4400="5 - Transfers",MID(I4400,15,1)="4"),1,-1))</f>
        <v>0</v>
      </c>
      <c r="N4400" s="17">
        <f>VLOOKUP($K4400,[1]Budget!$V:$AE,6,0)*IF($C4400="1 - Revenues",1,IF(AND($C4400="5 - Transfers",MID(J4400,15,1)="4"),1,-1))</f>
        <v>0</v>
      </c>
      <c r="O4400" s="17">
        <f>IFERROR(IF(RIGHT(LEFT(K4400,15),1)="4",VLOOKUP(K4400,'[1]Budget Worksheet'!A:B,2,0),-1*VLOOKUP(K4400,'[1]Budget Worksheet'!A:B,2,0)),0)</f>
        <v>0</v>
      </c>
      <c r="P4400" s="17">
        <f>VLOOKUP($K4400,[1]Budget!$V:$AE,8,0)*IF($C4400="1 - Revenues",1,IF(AND($C4400="5 - Transfers",MID($K4400,15,1)="4"),1,-1))</f>
        <v>0</v>
      </c>
      <c r="Q4400" s="17">
        <f>VLOOKUP($K4400,[1]Budget!$V:$AE,10,0)*IF($C4400="1 - Revenues",1,IF(AND($C4400="5 - Transfers",MID(K4400,15,1)="4"),1,-1))</f>
        <v>0</v>
      </c>
      <c r="S4400" s="18" t="b">
        <f>IF(LEFT(C4400,1)="1",1,-1)*SUMIF([1]Budget!V:V,'Budget Worksheet for Pivot Tabl'!K4400,[1]Budget!AC:AC)=P4400</f>
        <v>1</v>
      </c>
    </row>
    <row r="4401" spans="1:19" x14ac:dyDescent="0.25">
      <c r="A4401" t="s">
        <v>75</v>
      </c>
      <c r="B4401" t="s">
        <v>76</v>
      </c>
      <c r="C4401" t="s">
        <v>8</v>
      </c>
      <c r="D4401" t="str">
        <f t="shared" si="68"/>
        <v>OUTFLOWS</v>
      </c>
      <c r="E4401" t="s">
        <v>125</v>
      </c>
      <c r="F4401" t="s">
        <v>126</v>
      </c>
      <c r="G4401" t="s">
        <v>102</v>
      </c>
      <c r="H4401" t="s">
        <v>212</v>
      </c>
      <c r="I4401" t="s">
        <v>25</v>
      </c>
      <c r="J4401" t="s">
        <v>914</v>
      </c>
      <c r="K4401" t="s">
        <v>5627</v>
      </c>
      <c r="L4401" t="s">
        <v>472</v>
      </c>
      <c r="M4401" s="17">
        <f>VLOOKUP($K4401,[1]Budget!$V:$AE,5,0)*IF($C4401="1 - Revenues",1,IF(AND($C4401="5 - Transfers",MID(I4401,15,1)="4"),1,-1))</f>
        <v>-1000</v>
      </c>
      <c r="N4401" s="17">
        <f>VLOOKUP($K4401,[1]Budget!$V:$AE,6,0)*IF($C4401="1 - Revenues",1,IF(AND($C4401="5 - Transfers",MID(J4401,15,1)="4"),1,-1))</f>
        <v>0</v>
      </c>
      <c r="O4401" s="17">
        <f>IFERROR(IF(RIGHT(LEFT(K4401,15),1)="4",VLOOKUP(K4401,'[1]Budget Worksheet'!A:B,2,0),-1*VLOOKUP(K4401,'[1]Budget Worksheet'!A:B,2,0)),0)</f>
        <v>0</v>
      </c>
      <c r="P4401" s="17">
        <f>VLOOKUP($K4401,[1]Budget!$V:$AE,8,0)*IF($C4401="1 - Revenues",1,IF(AND($C4401="5 - Transfers",MID($K4401,15,1)="4"),1,-1))</f>
        <v>0</v>
      </c>
      <c r="Q4401" s="17">
        <f>VLOOKUP($K4401,[1]Budget!$V:$AE,10,0)*IF($C4401="1 - Revenues",1,IF(AND($C4401="5 - Transfers",MID(K4401,15,1)="4"),1,-1))</f>
        <v>0</v>
      </c>
      <c r="S4401" s="18" t="b">
        <f>IF(LEFT(C4401,1)="1",1,-1)*SUMIF([1]Budget!V:V,'Budget Worksheet for Pivot Tabl'!K4401,[1]Budget!AC:AC)=P4401</f>
        <v>1</v>
      </c>
    </row>
    <row r="4402" spans="1:19" x14ac:dyDescent="0.25">
      <c r="A4402" t="s">
        <v>75</v>
      </c>
      <c r="B4402" t="s">
        <v>76</v>
      </c>
      <c r="C4402" t="s">
        <v>8</v>
      </c>
      <c r="D4402" t="str">
        <f t="shared" si="68"/>
        <v>OUTFLOWS</v>
      </c>
      <c r="E4402" t="s">
        <v>125</v>
      </c>
      <c r="F4402" t="s">
        <v>126</v>
      </c>
      <c r="G4402" t="s">
        <v>102</v>
      </c>
      <c r="H4402" t="s">
        <v>212</v>
      </c>
      <c r="I4402" t="s">
        <v>25</v>
      </c>
      <c r="J4402" t="s">
        <v>914</v>
      </c>
      <c r="K4402" t="s">
        <v>5628</v>
      </c>
      <c r="L4402" t="s">
        <v>627</v>
      </c>
      <c r="M4402" s="17">
        <f>VLOOKUP($K4402,[1]Budget!$V:$AE,5,0)*IF($C4402="1 - Revenues",1,IF(AND($C4402="5 - Transfers",MID(I4402,15,1)="4"),1,-1))</f>
        <v>0</v>
      </c>
      <c r="N4402" s="17">
        <f>VLOOKUP($K4402,[1]Budget!$V:$AE,6,0)*IF($C4402="1 - Revenues",1,IF(AND($C4402="5 - Transfers",MID(J4402,15,1)="4"),1,-1))</f>
        <v>0</v>
      </c>
      <c r="O4402" s="17">
        <f>IFERROR(IF(RIGHT(LEFT(K4402,15),1)="4",VLOOKUP(K4402,'[1]Budget Worksheet'!A:B,2,0),-1*VLOOKUP(K4402,'[1]Budget Worksheet'!A:B,2,0)),0)</f>
        <v>0</v>
      </c>
      <c r="P4402" s="17">
        <f>VLOOKUP($K4402,[1]Budget!$V:$AE,8,0)*IF($C4402="1 - Revenues",1,IF(AND($C4402="5 - Transfers",MID($K4402,15,1)="4"),1,-1))</f>
        <v>0</v>
      </c>
      <c r="Q4402" s="17">
        <f>VLOOKUP($K4402,[1]Budget!$V:$AE,10,0)*IF($C4402="1 - Revenues",1,IF(AND($C4402="5 - Transfers",MID(K4402,15,1)="4"),1,-1))</f>
        <v>0</v>
      </c>
      <c r="S4402" s="18" t="b">
        <f>IF(LEFT(C4402,1)="1",1,-1)*SUMIF([1]Budget!V:V,'Budget Worksheet for Pivot Tabl'!K4402,[1]Budget!AC:AC)=P4402</f>
        <v>1</v>
      </c>
    </row>
    <row r="4403" spans="1:19" x14ac:dyDescent="0.25">
      <c r="A4403" t="s">
        <v>75</v>
      </c>
      <c r="B4403" t="s">
        <v>76</v>
      </c>
      <c r="C4403" t="s">
        <v>8</v>
      </c>
      <c r="D4403" t="str">
        <f t="shared" si="68"/>
        <v>OUTFLOWS</v>
      </c>
      <c r="E4403" t="s">
        <v>125</v>
      </c>
      <c r="F4403" t="s">
        <v>126</v>
      </c>
      <c r="G4403" t="s">
        <v>102</v>
      </c>
      <c r="H4403" t="s">
        <v>212</v>
      </c>
      <c r="I4403" t="s">
        <v>25</v>
      </c>
      <c r="J4403" t="s">
        <v>914</v>
      </c>
      <c r="K4403" t="s">
        <v>5629</v>
      </c>
      <c r="L4403" t="s">
        <v>629</v>
      </c>
      <c r="M4403" s="17">
        <f>VLOOKUP($K4403,[1]Budget!$V:$AE,5,0)*IF($C4403="1 - Revenues",1,IF(AND($C4403="5 - Transfers",MID(I4403,15,1)="4"),1,-1))</f>
        <v>-3000</v>
      </c>
      <c r="N4403" s="17">
        <f>VLOOKUP($K4403,[1]Budget!$V:$AE,6,0)*IF($C4403="1 - Revenues",1,IF(AND($C4403="5 - Transfers",MID(J4403,15,1)="4"),1,-1))</f>
        <v>-3000</v>
      </c>
      <c r="O4403" s="17">
        <f>IFERROR(IF(RIGHT(LEFT(K4403,15),1)="4",VLOOKUP(K4403,'[1]Budget Worksheet'!A:B,2,0),-1*VLOOKUP(K4403,'[1]Budget Worksheet'!A:B,2,0)),0)</f>
        <v>-3000</v>
      </c>
      <c r="P4403" s="17">
        <f>VLOOKUP($K4403,[1]Budget!$V:$AE,8,0)*IF($C4403="1 - Revenues",1,IF(AND($C4403="5 - Transfers",MID($K4403,15,1)="4"),1,-1))</f>
        <v>-3000</v>
      </c>
      <c r="Q4403" s="17">
        <f>VLOOKUP($K4403,[1]Budget!$V:$AE,10,0)*IF($C4403="1 - Revenues",1,IF(AND($C4403="5 - Transfers",MID(K4403,15,1)="4"),1,-1))</f>
        <v>0</v>
      </c>
      <c r="S4403" s="18" t="b">
        <f>IF(LEFT(C4403,1)="1",1,-1)*SUMIF([1]Budget!V:V,'Budget Worksheet for Pivot Tabl'!K4403,[1]Budget!AC:AC)=P4403</f>
        <v>1</v>
      </c>
    </row>
    <row r="4404" spans="1:19" x14ac:dyDescent="0.25">
      <c r="A4404" t="s">
        <v>75</v>
      </c>
      <c r="B4404" t="s">
        <v>76</v>
      </c>
      <c r="C4404" t="s">
        <v>9</v>
      </c>
      <c r="D4404" t="str">
        <f t="shared" si="68"/>
        <v>OUTFLOWS</v>
      </c>
      <c r="E4404" t="s">
        <v>125</v>
      </c>
      <c r="F4404" t="s">
        <v>126</v>
      </c>
      <c r="G4404" t="s">
        <v>102</v>
      </c>
      <c r="H4404" t="s">
        <v>212</v>
      </c>
      <c r="I4404" t="s">
        <v>25</v>
      </c>
      <c r="J4404" t="s">
        <v>914</v>
      </c>
      <c r="K4404" t="s">
        <v>5630</v>
      </c>
      <c r="L4404" t="s">
        <v>476</v>
      </c>
      <c r="M4404" s="17">
        <f>VLOOKUP($K4404,[1]Budget!$V:$AE,5,0)*IF($C4404="1 - Revenues",1,IF(AND($C4404="5 - Transfers",MID(I4404,15,1)="4"),1,-1))</f>
        <v>-88000</v>
      </c>
      <c r="N4404" s="17">
        <f>VLOOKUP($K4404,[1]Budget!$V:$AE,6,0)*IF($C4404="1 - Revenues",1,IF(AND($C4404="5 - Transfers",MID(J4404,15,1)="4"),1,-1))</f>
        <v>-81000</v>
      </c>
      <c r="O4404" s="17">
        <f>IFERROR(IF(RIGHT(LEFT(K4404,15),1)="4",VLOOKUP(K4404,'[1]Budget Worksheet'!A:B,2,0),-1*VLOOKUP(K4404,'[1]Budget Worksheet'!A:B,2,0)),0)</f>
        <v>0</v>
      </c>
      <c r="P4404" s="17">
        <f>VLOOKUP($K4404,[1]Budget!$V:$AE,8,0)*IF($C4404="1 - Revenues",1,IF(AND($C4404="5 - Transfers",MID($K4404,15,1)="4"),1,-1))</f>
        <v>-60000</v>
      </c>
      <c r="Q4404" s="17">
        <f>VLOOKUP($K4404,[1]Budget!$V:$AE,10,0)*IF($C4404="1 - Revenues",1,IF(AND($C4404="5 - Transfers",MID(K4404,15,1)="4"),1,-1))</f>
        <v>-60000</v>
      </c>
      <c r="S4404" s="18" t="b">
        <f>IF(LEFT(C4404,1)="1",1,-1)*SUMIF([1]Budget!V:V,'Budget Worksheet for Pivot Tabl'!K4404,[1]Budget!AC:AC)=P4404</f>
        <v>1</v>
      </c>
    </row>
    <row r="4405" spans="1:19" x14ac:dyDescent="0.25">
      <c r="A4405" t="s">
        <v>75</v>
      </c>
      <c r="B4405" t="s">
        <v>76</v>
      </c>
      <c r="C4405" t="s">
        <v>9</v>
      </c>
      <c r="D4405" t="str">
        <f t="shared" si="68"/>
        <v>OUTFLOWS</v>
      </c>
      <c r="E4405" t="s">
        <v>125</v>
      </c>
      <c r="F4405" t="s">
        <v>126</v>
      </c>
      <c r="G4405" t="s">
        <v>102</v>
      </c>
      <c r="H4405" t="s">
        <v>212</v>
      </c>
      <c r="I4405" t="s">
        <v>25</v>
      </c>
      <c r="J4405" t="s">
        <v>914</v>
      </c>
      <c r="K4405" t="s">
        <v>5631</v>
      </c>
      <c r="L4405" t="s">
        <v>941</v>
      </c>
      <c r="M4405" s="17">
        <f>VLOOKUP($K4405,[1]Budget!$V:$AE,5,0)*IF($C4405="1 - Revenues",1,IF(AND($C4405="5 - Transfers",MID(I4405,15,1)="4"),1,-1))</f>
        <v>0</v>
      </c>
      <c r="N4405" s="17">
        <f>VLOOKUP($K4405,[1]Budget!$V:$AE,6,0)*IF($C4405="1 - Revenues",1,IF(AND($C4405="5 - Transfers",MID(J4405,15,1)="4"),1,-1))</f>
        <v>-1000</v>
      </c>
      <c r="O4405" s="17">
        <f>IFERROR(IF(RIGHT(LEFT(K4405,15),1)="4",VLOOKUP(K4405,'[1]Budget Worksheet'!A:B,2,0),-1*VLOOKUP(K4405,'[1]Budget Worksheet'!A:B,2,0)),0)</f>
        <v>-1500</v>
      </c>
      <c r="P4405" s="17">
        <f>VLOOKUP($K4405,[1]Budget!$V:$AE,8,0)*IF($C4405="1 - Revenues",1,IF(AND($C4405="5 - Transfers",MID($K4405,15,1)="4"),1,-1))</f>
        <v>-4500</v>
      </c>
      <c r="Q4405" s="17">
        <f>VLOOKUP($K4405,[1]Budget!$V:$AE,10,0)*IF($C4405="1 - Revenues",1,IF(AND($C4405="5 - Transfers",MID(K4405,15,1)="4"),1,-1))</f>
        <v>-3000</v>
      </c>
      <c r="S4405" s="18" t="b">
        <f>IF(LEFT(C4405,1)="1",1,-1)*SUMIF([1]Budget!V:V,'Budget Worksheet for Pivot Tabl'!K4405,[1]Budget!AC:AC)=P4405</f>
        <v>1</v>
      </c>
    </row>
    <row r="4406" spans="1:19" x14ac:dyDescent="0.25">
      <c r="A4406" t="s">
        <v>75</v>
      </c>
      <c r="B4406" t="s">
        <v>76</v>
      </c>
      <c r="C4406" t="s">
        <v>9</v>
      </c>
      <c r="D4406" t="str">
        <f t="shared" si="68"/>
        <v>OUTFLOWS</v>
      </c>
      <c r="E4406" t="s">
        <v>125</v>
      </c>
      <c r="F4406" t="s">
        <v>126</v>
      </c>
      <c r="G4406" t="s">
        <v>102</v>
      </c>
      <c r="H4406" t="s">
        <v>212</v>
      </c>
      <c r="I4406" t="s">
        <v>25</v>
      </c>
      <c r="J4406" t="s">
        <v>914</v>
      </c>
      <c r="K4406" t="s">
        <v>5632</v>
      </c>
      <c r="L4406" t="s">
        <v>640</v>
      </c>
      <c r="M4406" s="17">
        <f>VLOOKUP($K4406,[1]Budget!$V:$AE,5,0)*IF($C4406="1 - Revenues",1,IF(AND($C4406="5 - Transfers",MID(I4406,15,1)="4"),1,-1))</f>
        <v>0</v>
      </c>
      <c r="N4406" s="17">
        <f>VLOOKUP($K4406,[1]Budget!$V:$AE,6,0)*IF($C4406="1 - Revenues",1,IF(AND($C4406="5 - Transfers",MID(J4406,15,1)="4"),1,-1))</f>
        <v>0</v>
      </c>
      <c r="O4406" s="17">
        <f>IFERROR(IF(RIGHT(LEFT(K4406,15),1)="4",VLOOKUP(K4406,'[1]Budget Worksheet'!A:B,2,0),-1*VLOOKUP(K4406,'[1]Budget Worksheet'!A:B,2,0)),0)</f>
        <v>0</v>
      </c>
      <c r="P4406" s="17">
        <f>VLOOKUP($K4406,[1]Budget!$V:$AE,8,0)*IF($C4406="1 - Revenues",1,IF(AND($C4406="5 - Transfers",MID($K4406,15,1)="4"),1,-1))</f>
        <v>0</v>
      </c>
      <c r="Q4406" s="17">
        <f>VLOOKUP($K4406,[1]Budget!$V:$AE,10,0)*IF($C4406="1 - Revenues",1,IF(AND($C4406="5 - Transfers",MID(K4406,15,1)="4"),1,-1))</f>
        <v>0</v>
      </c>
      <c r="S4406" s="18" t="b">
        <f>IF(LEFT(C4406,1)="1",1,-1)*SUMIF([1]Budget!V:V,'Budget Worksheet for Pivot Tabl'!K4406,[1]Budget!AC:AC)=P4406</f>
        <v>1</v>
      </c>
    </row>
    <row r="4407" spans="1:19" x14ac:dyDescent="0.25">
      <c r="A4407" t="s">
        <v>75</v>
      </c>
      <c r="B4407" t="s">
        <v>76</v>
      </c>
      <c r="C4407" t="s">
        <v>8</v>
      </c>
      <c r="D4407" t="str">
        <f t="shared" si="68"/>
        <v>OUTFLOWS</v>
      </c>
      <c r="E4407" t="s">
        <v>125</v>
      </c>
      <c r="F4407" t="s">
        <v>126</v>
      </c>
      <c r="G4407" t="s">
        <v>102</v>
      </c>
      <c r="H4407" t="s">
        <v>212</v>
      </c>
      <c r="I4407" t="s">
        <v>27</v>
      </c>
      <c r="J4407" t="s">
        <v>965</v>
      </c>
      <c r="K4407" t="s">
        <v>5633</v>
      </c>
      <c r="L4407" t="s">
        <v>590</v>
      </c>
      <c r="M4407" s="17">
        <f>VLOOKUP($K4407,[1]Budget!$V:$AE,5,0)*IF($C4407="1 - Revenues",1,IF(AND($C4407="5 - Transfers",MID(I4407,15,1)="4"),1,-1))</f>
        <v>-192000</v>
      </c>
      <c r="N4407" s="17">
        <f>VLOOKUP($K4407,[1]Budget!$V:$AE,6,0)*IF($C4407="1 - Revenues",1,IF(AND($C4407="5 - Transfers",MID(J4407,15,1)="4"),1,-1))</f>
        <v>-180000</v>
      </c>
      <c r="O4407" s="17">
        <f>IFERROR(IF(RIGHT(LEFT(K4407,15),1)="4",VLOOKUP(K4407,'[1]Budget Worksheet'!A:B,2,0),-1*VLOOKUP(K4407,'[1]Budget Worksheet'!A:B,2,0)),0)</f>
        <v>-31566</v>
      </c>
      <c r="P4407" s="17">
        <f>VLOOKUP($K4407,[1]Budget!$V:$AE,8,0)*IF($C4407="1 - Revenues",1,IF(AND($C4407="5 - Transfers",MID($K4407,15,1)="4"),1,-1))</f>
        <v>-31566</v>
      </c>
      <c r="Q4407" s="17">
        <f>VLOOKUP($K4407,[1]Budget!$V:$AE,10,0)*IF($C4407="1 - Revenues",1,IF(AND($C4407="5 - Transfers",MID(K4407,15,1)="4"),1,-1))</f>
        <v>0</v>
      </c>
      <c r="S4407" s="18" t="b">
        <f>IF(LEFT(C4407,1)="1",1,-1)*SUMIF([1]Budget!V:V,'Budget Worksheet for Pivot Tabl'!K4407,[1]Budget!AC:AC)=P4407</f>
        <v>1</v>
      </c>
    </row>
    <row r="4408" spans="1:19" x14ac:dyDescent="0.25">
      <c r="A4408" t="s">
        <v>75</v>
      </c>
      <c r="B4408" t="s">
        <v>76</v>
      </c>
      <c r="C4408" t="s">
        <v>8</v>
      </c>
      <c r="D4408" t="str">
        <f t="shared" si="68"/>
        <v>OUTFLOWS</v>
      </c>
      <c r="E4408" t="s">
        <v>125</v>
      </c>
      <c r="F4408" t="s">
        <v>126</v>
      </c>
      <c r="G4408" t="s">
        <v>102</v>
      </c>
      <c r="H4408" t="s">
        <v>212</v>
      </c>
      <c r="I4408" t="s">
        <v>27</v>
      </c>
      <c r="J4408" t="s">
        <v>965</v>
      </c>
      <c r="K4408" t="s">
        <v>5634</v>
      </c>
      <c r="L4408" t="s">
        <v>582</v>
      </c>
      <c r="M4408" s="17">
        <f>VLOOKUP($K4408,[1]Budget!$V:$AE,5,0)*IF($C4408="1 - Revenues",1,IF(AND($C4408="5 - Transfers",MID(I4408,15,1)="4"),1,-1))</f>
        <v>-6000</v>
      </c>
      <c r="N4408" s="17">
        <f>VLOOKUP($K4408,[1]Budget!$V:$AE,6,0)*IF($C4408="1 - Revenues",1,IF(AND($C4408="5 - Transfers",MID(J4408,15,1)="4"),1,-1))</f>
        <v>-7000</v>
      </c>
      <c r="O4408" s="17">
        <f>IFERROR(IF(RIGHT(LEFT(K4408,15),1)="4",VLOOKUP(K4408,'[1]Budget Worksheet'!A:B,2,0),-1*VLOOKUP(K4408,'[1]Budget Worksheet'!A:B,2,0)),0)</f>
        <v>0</v>
      </c>
      <c r="P4408" s="17">
        <f>VLOOKUP($K4408,[1]Budget!$V:$AE,8,0)*IF($C4408="1 - Revenues",1,IF(AND($C4408="5 - Transfers",MID($K4408,15,1)="4"),1,-1))</f>
        <v>0</v>
      </c>
      <c r="Q4408" s="17">
        <f>VLOOKUP($K4408,[1]Budget!$V:$AE,10,0)*IF($C4408="1 - Revenues",1,IF(AND($C4408="5 - Transfers",MID(K4408,15,1)="4"),1,-1))</f>
        <v>0</v>
      </c>
      <c r="S4408" s="18" t="b">
        <f>IF(LEFT(C4408,1)="1",1,-1)*SUMIF([1]Budget!V:V,'Budget Worksheet for Pivot Tabl'!K4408,[1]Budget!AC:AC)=P4408</f>
        <v>1</v>
      </c>
    </row>
    <row r="4409" spans="1:19" x14ac:dyDescent="0.25">
      <c r="A4409" t="s">
        <v>75</v>
      </c>
      <c r="B4409" t="s">
        <v>76</v>
      </c>
      <c r="C4409" t="s">
        <v>8</v>
      </c>
      <c r="D4409" t="str">
        <f t="shared" si="68"/>
        <v>OUTFLOWS</v>
      </c>
      <c r="E4409" t="s">
        <v>125</v>
      </c>
      <c r="F4409" t="s">
        <v>126</v>
      </c>
      <c r="G4409" t="s">
        <v>102</v>
      </c>
      <c r="H4409" t="s">
        <v>212</v>
      </c>
      <c r="I4409" t="s">
        <v>27</v>
      </c>
      <c r="J4409" t="s">
        <v>965</v>
      </c>
      <c r="K4409" t="s">
        <v>5635</v>
      </c>
      <c r="L4409" t="s">
        <v>593</v>
      </c>
      <c r="M4409" s="17">
        <f>VLOOKUP($K4409,[1]Budget!$V:$AE,5,0)*IF($C4409="1 - Revenues",1,IF(AND($C4409="5 - Transfers",MID(I4409,15,1)="4"),1,-1))</f>
        <v>0</v>
      </c>
      <c r="N4409" s="17">
        <f>VLOOKUP($K4409,[1]Budget!$V:$AE,6,0)*IF($C4409="1 - Revenues",1,IF(AND($C4409="5 - Transfers",MID(J4409,15,1)="4"),1,-1))</f>
        <v>0</v>
      </c>
      <c r="O4409" s="17">
        <f>IFERROR(IF(RIGHT(LEFT(K4409,15),1)="4",VLOOKUP(K4409,'[1]Budget Worksheet'!A:B,2,0),-1*VLOOKUP(K4409,'[1]Budget Worksheet'!A:B,2,0)),0)</f>
        <v>0</v>
      </c>
      <c r="P4409" s="17">
        <f>VLOOKUP($K4409,[1]Budget!$V:$AE,8,0)*IF($C4409="1 - Revenues",1,IF(AND($C4409="5 - Transfers",MID($K4409,15,1)="4"),1,-1))</f>
        <v>0</v>
      </c>
      <c r="Q4409" s="17">
        <f>VLOOKUP($K4409,[1]Budget!$V:$AE,10,0)*IF($C4409="1 - Revenues",1,IF(AND($C4409="5 - Transfers",MID(K4409,15,1)="4"),1,-1))</f>
        <v>0</v>
      </c>
      <c r="S4409" s="18" t="b">
        <f>IF(LEFT(C4409,1)="1",1,-1)*SUMIF([1]Budget!V:V,'Budget Worksheet for Pivot Tabl'!K4409,[1]Budget!AC:AC)=P4409</f>
        <v>1</v>
      </c>
    </row>
    <row r="4410" spans="1:19" x14ac:dyDescent="0.25">
      <c r="A4410" t="s">
        <v>75</v>
      </c>
      <c r="B4410" t="s">
        <v>76</v>
      </c>
      <c r="C4410" t="s">
        <v>8</v>
      </c>
      <c r="D4410" t="str">
        <f t="shared" si="68"/>
        <v>OUTFLOWS</v>
      </c>
      <c r="E4410" t="s">
        <v>125</v>
      </c>
      <c r="F4410" t="s">
        <v>126</v>
      </c>
      <c r="G4410" t="s">
        <v>102</v>
      </c>
      <c r="H4410" t="s">
        <v>212</v>
      </c>
      <c r="I4410" t="s">
        <v>27</v>
      </c>
      <c r="J4410" t="s">
        <v>965</v>
      </c>
      <c r="K4410" t="s">
        <v>5636</v>
      </c>
      <c r="L4410" t="s">
        <v>595</v>
      </c>
      <c r="M4410" s="17">
        <f>VLOOKUP($K4410,[1]Budget!$V:$AE,5,0)*IF($C4410="1 - Revenues",1,IF(AND($C4410="5 - Transfers",MID(I4410,15,1)="4"),1,-1))</f>
        <v>-1000</v>
      </c>
      <c r="N4410" s="17">
        <f>VLOOKUP($K4410,[1]Budget!$V:$AE,6,0)*IF($C4410="1 - Revenues",1,IF(AND($C4410="5 - Transfers",MID(J4410,15,1)="4"),1,-1))</f>
        <v>0</v>
      </c>
      <c r="O4410" s="17">
        <f>IFERROR(IF(RIGHT(LEFT(K4410,15),1)="4",VLOOKUP(K4410,'[1]Budget Worksheet'!A:B,2,0),-1*VLOOKUP(K4410,'[1]Budget Worksheet'!A:B,2,0)),0)</f>
        <v>-3157</v>
      </c>
      <c r="P4410" s="17">
        <f>VLOOKUP($K4410,[1]Budget!$V:$AE,8,0)*IF($C4410="1 - Revenues",1,IF(AND($C4410="5 - Transfers",MID($K4410,15,1)="4"),1,-1))</f>
        <v>-3157</v>
      </c>
      <c r="Q4410" s="17">
        <f>VLOOKUP($K4410,[1]Budget!$V:$AE,10,0)*IF($C4410="1 - Revenues",1,IF(AND($C4410="5 - Transfers",MID(K4410,15,1)="4"),1,-1))</f>
        <v>0</v>
      </c>
      <c r="S4410" s="18" t="b">
        <f>IF(LEFT(C4410,1)="1",1,-1)*SUMIF([1]Budget!V:V,'Budget Worksheet for Pivot Tabl'!K4410,[1]Budget!AC:AC)=P4410</f>
        <v>1</v>
      </c>
    </row>
    <row r="4411" spans="1:19" x14ac:dyDescent="0.25">
      <c r="A4411" t="s">
        <v>75</v>
      </c>
      <c r="B4411" t="s">
        <v>76</v>
      </c>
      <c r="C4411" t="s">
        <v>8</v>
      </c>
      <c r="D4411" t="str">
        <f t="shared" si="68"/>
        <v>OUTFLOWS</v>
      </c>
      <c r="E4411" t="s">
        <v>125</v>
      </c>
      <c r="F4411" t="s">
        <v>126</v>
      </c>
      <c r="G4411" t="s">
        <v>102</v>
      </c>
      <c r="H4411" t="s">
        <v>212</v>
      </c>
      <c r="I4411" t="s">
        <v>27</v>
      </c>
      <c r="J4411" t="s">
        <v>965</v>
      </c>
      <c r="K4411" t="s">
        <v>5637</v>
      </c>
      <c r="L4411" t="s">
        <v>597</v>
      </c>
      <c r="M4411" s="17">
        <f>VLOOKUP($K4411,[1]Budget!$V:$AE,5,0)*IF($C4411="1 - Revenues",1,IF(AND($C4411="5 - Transfers",MID(I4411,15,1)="4"),1,-1))</f>
        <v>-1000</v>
      </c>
      <c r="N4411" s="17">
        <f>VLOOKUP($K4411,[1]Budget!$V:$AE,6,0)*IF($C4411="1 - Revenues",1,IF(AND($C4411="5 - Transfers",MID(J4411,15,1)="4"),1,-1))</f>
        <v>-3000</v>
      </c>
      <c r="O4411" s="17">
        <f>IFERROR(IF(RIGHT(LEFT(K4411,15),1)="4",VLOOKUP(K4411,'[1]Budget Worksheet'!A:B,2,0),-1*VLOOKUP(K4411,'[1]Budget Worksheet'!A:B,2,0)),0)</f>
        <v>-501</v>
      </c>
      <c r="P4411" s="17">
        <f>VLOOKUP($K4411,[1]Budget!$V:$AE,8,0)*IF($C4411="1 - Revenues",1,IF(AND($C4411="5 - Transfers",MID($K4411,15,1)="4"),1,-1))</f>
        <v>-501</v>
      </c>
      <c r="Q4411" s="17">
        <f>VLOOKUP($K4411,[1]Budget!$V:$AE,10,0)*IF($C4411="1 - Revenues",1,IF(AND($C4411="5 - Transfers",MID(K4411,15,1)="4"),1,-1))</f>
        <v>0</v>
      </c>
      <c r="S4411" s="18" t="b">
        <f>IF(LEFT(C4411,1)="1",1,-1)*SUMIF([1]Budget!V:V,'Budget Worksheet for Pivot Tabl'!K4411,[1]Budget!AC:AC)=P4411</f>
        <v>1</v>
      </c>
    </row>
    <row r="4412" spans="1:19" x14ac:dyDescent="0.25">
      <c r="A4412" t="s">
        <v>75</v>
      </c>
      <c r="B4412" t="s">
        <v>76</v>
      </c>
      <c r="C4412" t="s">
        <v>8</v>
      </c>
      <c r="D4412" t="str">
        <f t="shared" si="68"/>
        <v>OUTFLOWS</v>
      </c>
      <c r="E4412" t="s">
        <v>125</v>
      </c>
      <c r="F4412" t="s">
        <v>126</v>
      </c>
      <c r="G4412" t="s">
        <v>102</v>
      </c>
      <c r="H4412" t="s">
        <v>212</v>
      </c>
      <c r="I4412" t="s">
        <v>27</v>
      </c>
      <c r="J4412" t="s">
        <v>965</v>
      </c>
      <c r="K4412" t="s">
        <v>5638</v>
      </c>
      <c r="L4412" t="s">
        <v>599</v>
      </c>
      <c r="M4412" s="17">
        <f>VLOOKUP($K4412,[1]Budget!$V:$AE,5,0)*IF($C4412="1 - Revenues",1,IF(AND($C4412="5 - Transfers",MID(I4412,15,1)="4"),1,-1))</f>
        <v>-1000</v>
      </c>
      <c r="N4412" s="17">
        <f>VLOOKUP($K4412,[1]Budget!$V:$AE,6,0)*IF($C4412="1 - Revenues",1,IF(AND($C4412="5 - Transfers",MID(J4412,15,1)="4"),1,-1))</f>
        <v>0</v>
      </c>
      <c r="O4412" s="17">
        <f>IFERROR(IF(RIGHT(LEFT(K4412,15),1)="4",VLOOKUP(K4412,'[1]Budget Worksheet'!A:B,2,0),-1*VLOOKUP(K4412,'[1]Budget Worksheet'!A:B,2,0)),0)</f>
        <v>-312</v>
      </c>
      <c r="P4412" s="17">
        <f>VLOOKUP($K4412,[1]Budget!$V:$AE,8,0)*IF($C4412="1 - Revenues",1,IF(AND($C4412="5 - Transfers",MID($K4412,15,1)="4"),1,-1))</f>
        <v>-312</v>
      </c>
      <c r="Q4412" s="17">
        <f>VLOOKUP($K4412,[1]Budget!$V:$AE,10,0)*IF($C4412="1 - Revenues",1,IF(AND($C4412="5 - Transfers",MID(K4412,15,1)="4"),1,-1))</f>
        <v>0</v>
      </c>
      <c r="S4412" s="18" t="b">
        <f>IF(LEFT(C4412,1)="1",1,-1)*SUMIF([1]Budget!V:V,'Budget Worksheet for Pivot Tabl'!K4412,[1]Budget!AC:AC)=P4412</f>
        <v>1</v>
      </c>
    </row>
    <row r="4413" spans="1:19" x14ac:dyDescent="0.25">
      <c r="A4413" t="s">
        <v>75</v>
      </c>
      <c r="B4413" t="s">
        <v>76</v>
      </c>
      <c r="C4413" t="s">
        <v>8</v>
      </c>
      <c r="D4413" t="str">
        <f t="shared" si="68"/>
        <v>OUTFLOWS</v>
      </c>
      <c r="E4413" t="s">
        <v>125</v>
      </c>
      <c r="F4413" t="s">
        <v>126</v>
      </c>
      <c r="G4413" t="s">
        <v>102</v>
      </c>
      <c r="H4413" t="s">
        <v>212</v>
      </c>
      <c r="I4413" t="s">
        <v>27</v>
      </c>
      <c r="J4413" t="s">
        <v>965</v>
      </c>
      <c r="K4413" t="s">
        <v>5639</v>
      </c>
      <c r="L4413" t="s">
        <v>601</v>
      </c>
      <c r="M4413" s="17">
        <f>VLOOKUP($K4413,[1]Budget!$V:$AE,5,0)*IF($C4413="1 - Revenues",1,IF(AND($C4413="5 - Transfers",MID(I4413,15,1)="4"),1,-1))</f>
        <v>0</v>
      </c>
      <c r="N4413" s="17">
        <f>VLOOKUP($K4413,[1]Budget!$V:$AE,6,0)*IF($C4413="1 - Revenues",1,IF(AND($C4413="5 - Transfers",MID(J4413,15,1)="4"),1,-1))</f>
        <v>0</v>
      </c>
      <c r="O4413" s="17">
        <f>IFERROR(IF(RIGHT(LEFT(K4413,15),1)="4",VLOOKUP(K4413,'[1]Budget Worksheet'!A:B,2,0),-1*VLOOKUP(K4413,'[1]Budget Worksheet'!A:B,2,0)),0)</f>
        <v>0</v>
      </c>
      <c r="P4413" s="17">
        <f>VLOOKUP($K4413,[1]Budget!$V:$AE,8,0)*IF($C4413="1 - Revenues",1,IF(AND($C4413="5 - Transfers",MID($K4413,15,1)="4"),1,-1))</f>
        <v>0</v>
      </c>
      <c r="Q4413" s="17">
        <f>VLOOKUP($K4413,[1]Budget!$V:$AE,10,0)*IF($C4413="1 - Revenues",1,IF(AND($C4413="5 - Transfers",MID(K4413,15,1)="4"),1,-1))</f>
        <v>0</v>
      </c>
      <c r="S4413" s="18" t="b">
        <f>IF(LEFT(C4413,1)="1",1,-1)*SUMIF([1]Budget!V:V,'Budget Worksheet for Pivot Tabl'!K4413,[1]Budget!AC:AC)=P4413</f>
        <v>1</v>
      </c>
    </row>
    <row r="4414" spans="1:19" x14ac:dyDescent="0.25">
      <c r="A4414" t="s">
        <v>75</v>
      </c>
      <c r="B4414" t="s">
        <v>76</v>
      </c>
      <c r="C4414" t="s">
        <v>8</v>
      </c>
      <c r="D4414" t="str">
        <f t="shared" si="68"/>
        <v>OUTFLOWS</v>
      </c>
      <c r="E4414" t="s">
        <v>125</v>
      </c>
      <c r="F4414" t="s">
        <v>126</v>
      </c>
      <c r="G4414" t="s">
        <v>102</v>
      </c>
      <c r="H4414" t="s">
        <v>212</v>
      </c>
      <c r="I4414" t="s">
        <v>27</v>
      </c>
      <c r="J4414" t="s">
        <v>965</v>
      </c>
      <c r="K4414" t="s">
        <v>5640</v>
      </c>
      <c r="L4414" t="s">
        <v>603</v>
      </c>
      <c r="M4414" s="17">
        <f>VLOOKUP($K4414,[1]Budget!$V:$AE,5,0)*IF($C4414="1 - Revenues",1,IF(AND($C4414="5 - Transfers",MID(I4414,15,1)="4"),1,-1))</f>
        <v>0</v>
      </c>
      <c r="N4414" s="17">
        <f>VLOOKUP($K4414,[1]Budget!$V:$AE,6,0)*IF($C4414="1 - Revenues",1,IF(AND($C4414="5 - Transfers",MID(J4414,15,1)="4"),1,-1))</f>
        <v>0</v>
      </c>
      <c r="O4414" s="17">
        <f>IFERROR(IF(RIGHT(LEFT(K4414,15),1)="4",VLOOKUP(K4414,'[1]Budget Worksheet'!A:B,2,0),-1*VLOOKUP(K4414,'[1]Budget Worksheet'!A:B,2,0)),0)</f>
        <v>0</v>
      </c>
      <c r="P4414" s="17">
        <f>VLOOKUP($K4414,[1]Budget!$V:$AE,8,0)*IF($C4414="1 - Revenues",1,IF(AND($C4414="5 - Transfers",MID($K4414,15,1)="4"),1,-1))</f>
        <v>0</v>
      </c>
      <c r="Q4414" s="17">
        <f>VLOOKUP($K4414,[1]Budget!$V:$AE,10,0)*IF($C4414="1 - Revenues",1,IF(AND($C4414="5 - Transfers",MID(K4414,15,1)="4"),1,-1))</f>
        <v>0</v>
      </c>
      <c r="S4414" s="18" t="b">
        <f>IF(LEFT(C4414,1)="1",1,-1)*SUMIF([1]Budget!V:V,'Budget Worksheet for Pivot Tabl'!K4414,[1]Budget!AC:AC)=P4414</f>
        <v>1</v>
      </c>
    </row>
    <row r="4415" spans="1:19" x14ac:dyDescent="0.25">
      <c r="A4415" t="s">
        <v>75</v>
      </c>
      <c r="B4415" t="s">
        <v>76</v>
      </c>
      <c r="C4415" t="s">
        <v>8</v>
      </c>
      <c r="D4415" t="str">
        <f t="shared" si="68"/>
        <v>OUTFLOWS</v>
      </c>
      <c r="E4415" t="s">
        <v>125</v>
      </c>
      <c r="F4415" t="s">
        <v>126</v>
      </c>
      <c r="G4415" t="s">
        <v>102</v>
      </c>
      <c r="H4415" t="s">
        <v>212</v>
      </c>
      <c r="I4415" t="s">
        <v>27</v>
      </c>
      <c r="J4415" t="s">
        <v>965</v>
      </c>
      <c r="K4415" t="s">
        <v>5641</v>
      </c>
      <c r="L4415" t="s">
        <v>470</v>
      </c>
      <c r="M4415" s="17">
        <f>VLOOKUP($K4415,[1]Budget!$V:$AE,5,0)*IF($C4415="1 - Revenues",1,IF(AND($C4415="5 - Transfers",MID(I4415,15,1)="4"),1,-1))</f>
        <v>-35000</v>
      </c>
      <c r="N4415" s="17">
        <f>VLOOKUP($K4415,[1]Budget!$V:$AE,6,0)*IF($C4415="1 - Revenues",1,IF(AND($C4415="5 - Transfers",MID(J4415,15,1)="4"),1,-1))</f>
        <v>-33000</v>
      </c>
      <c r="O4415" s="17">
        <f>IFERROR(IF(RIGHT(LEFT(K4415,15),1)="4",VLOOKUP(K4415,'[1]Budget Worksheet'!A:B,2,0),-1*VLOOKUP(K4415,'[1]Budget Worksheet'!A:B,2,0)),0)</f>
        <v>-6664</v>
      </c>
      <c r="P4415" s="17">
        <f>VLOOKUP($K4415,[1]Budget!$V:$AE,8,0)*IF($C4415="1 - Revenues",1,IF(AND($C4415="5 - Transfers",MID($K4415,15,1)="4"),1,-1))</f>
        <v>-6000</v>
      </c>
      <c r="Q4415" s="17">
        <f>VLOOKUP($K4415,[1]Budget!$V:$AE,10,0)*IF($C4415="1 - Revenues",1,IF(AND($C4415="5 - Transfers",MID(K4415,15,1)="4"),1,-1))</f>
        <v>664</v>
      </c>
      <c r="S4415" s="18" t="b">
        <f>IF(LEFT(C4415,1)="1",1,-1)*SUMIF([1]Budget!V:V,'Budget Worksheet for Pivot Tabl'!K4415,[1]Budget!AC:AC)=P4415</f>
        <v>1</v>
      </c>
    </row>
    <row r="4416" spans="1:19" x14ac:dyDescent="0.25">
      <c r="A4416" t="s">
        <v>75</v>
      </c>
      <c r="B4416" t="s">
        <v>76</v>
      </c>
      <c r="C4416" t="s">
        <v>8</v>
      </c>
      <c r="D4416" t="str">
        <f t="shared" si="68"/>
        <v>OUTFLOWS</v>
      </c>
      <c r="E4416" t="s">
        <v>125</v>
      </c>
      <c r="F4416" t="s">
        <v>126</v>
      </c>
      <c r="G4416" t="s">
        <v>102</v>
      </c>
      <c r="H4416" t="s">
        <v>212</v>
      </c>
      <c r="I4416" t="s">
        <v>27</v>
      </c>
      <c r="J4416" t="s">
        <v>965</v>
      </c>
      <c r="K4416" t="s">
        <v>5642</v>
      </c>
      <c r="L4416" t="s">
        <v>606</v>
      </c>
      <c r="M4416" s="17">
        <f>VLOOKUP($K4416,[1]Budget!$V:$AE,5,0)*IF($C4416="1 - Revenues",1,IF(AND($C4416="5 - Transfers",MID(I4416,15,1)="4"),1,-1))</f>
        <v>-17000</v>
      </c>
      <c r="N4416" s="17">
        <f>VLOOKUP($K4416,[1]Budget!$V:$AE,6,0)*IF($C4416="1 - Revenues",1,IF(AND($C4416="5 - Transfers",MID(J4416,15,1)="4"),1,-1))</f>
        <v>-16000</v>
      </c>
      <c r="O4416" s="17">
        <f>IFERROR(IF(RIGHT(LEFT(K4416,15),1)="4",VLOOKUP(K4416,'[1]Budget Worksheet'!A:B,2,0),-1*VLOOKUP(K4416,'[1]Budget Worksheet'!A:B,2,0)),0)</f>
        <v>-1914</v>
      </c>
      <c r="P4416" s="17">
        <f>VLOOKUP($K4416,[1]Budget!$V:$AE,8,0)*IF($C4416="1 - Revenues",1,IF(AND($C4416="5 - Transfers",MID($K4416,15,1)="4"),1,-1))</f>
        <v>-1914</v>
      </c>
      <c r="Q4416" s="17">
        <f>VLOOKUP($K4416,[1]Budget!$V:$AE,10,0)*IF($C4416="1 - Revenues",1,IF(AND($C4416="5 - Transfers",MID(K4416,15,1)="4"),1,-1))</f>
        <v>0</v>
      </c>
      <c r="S4416" s="18" t="b">
        <f>IF(LEFT(C4416,1)="1",1,-1)*SUMIF([1]Budget!V:V,'Budget Worksheet for Pivot Tabl'!K4416,[1]Budget!AC:AC)=P4416</f>
        <v>1</v>
      </c>
    </row>
    <row r="4417" spans="1:19" x14ac:dyDescent="0.25">
      <c r="A4417" t="s">
        <v>75</v>
      </c>
      <c r="B4417" t="s">
        <v>76</v>
      </c>
      <c r="C4417" t="s">
        <v>8</v>
      </c>
      <c r="D4417" t="str">
        <f t="shared" si="68"/>
        <v>OUTFLOWS</v>
      </c>
      <c r="E4417" t="s">
        <v>125</v>
      </c>
      <c r="F4417" t="s">
        <v>126</v>
      </c>
      <c r="G4417" t="s">
        <v>102</v>
      </c>
      <c r="H4417" t="s">
        <v>212</v>
      </c>
      <c r="I4417" t="s">
        <v>27</v>
      </c>
      <c r="J4417" t="s">
        <v>965</v>
      </c>
      <c r="K4417" t="s">
        <v>5643</v>
      </c>
      <c r="L4417" t="s">
        <v>608</v>
      </c>
      <c r="M4417" s="17">
        <f>VLOOKUP($K4417,[1]Budget!$V:$AE,5,0)*IF($C4417="1 - Revenues",1,IF(AND($C4417="5 - Transfers",MID(I4417,15,1)="4"),1,-1))</f>
        <v>-36000</v>
      </c>
      <c r="N4417" s="17">
        <f>VLOOKUP($K4417,[1]Budget!$V:$AE,6,0)*IF($C4417="1 - Revenues",1,IF(AND($C4417="5 - Transfers",MID(J4417,15,1)="4"),1,-1))</f>
        <v>-32000</v>
      </c>
      <c r="O4417" s="17">
        <f>IFERROR(IF(RIGHT(LEFT(K4417,15),1)="4",VLOOKUP(K4417,'[1]Budget Worksheet'!A:B,2,0),-1*VLOOKUP(K4417,'[1]Budget Worksheet'!A:B,2,0)),0)</f>
        <v>-5805</v>
      </c>
      <c r="P4417" s="17">
        <f>VLOOKUP($K4417,[1]Budget!$V:$AE,8,0)*IF($C4417="1 - Revenues",1,IF(AND($C4417="5 - Transfers",MID($K4417,15,1)="4"),1,-1))</f>
        <v>-5805</v>
      </c>
      <c r="Q4417" s="17">
        <f>VLOOKUP($K4417,[1]Budget!$V:$AE,10,0)*IF($C4417="1 - Revenues",1,IF(AND($C4417="5 - Transfers",MID(K4417,15,1)="4"),1,-1))</f>
        <v>0</v>
      </c>
      <c r="S4417" s="18" t="b">
        <f>IF(LEFT(C4417,1)="1",1,-1)*SUMIF([1]Budget!V:V,'Budget Worksheet for Pivot Tabl'!K4417,[1]Budget!AC:AC)=P4417</f>
        <v>1</v>
      </c>
    </row>
    <row r="4418" spans="1:19" x14ac:dyDescent="0.25">
      <c r="A4418" t="s">
        <v>75</v>
      </c>
      <c r="B4418" t="s">
        <v>76</v>
      </c>
      <c r="C4418" t="s">
        <v>8</v>
      </c>
      <c r="D4418" t="str">
        <f t="shared" si="68"/>
        <v>OUTFLOWS</v>
      </c>
      <c r="E4418" t="s">
        <v>125</v>
      </c>
      <c r="F4418" t="s">
        <v>126</v>
      </c>
      <c r="G4418" t="s">
        <v>102</v>
      </c>
      <c r="H4418" t="s">
        <v>212</v>
      </c>
      <c r="I4418" t="s">
        <v>27</v>
      </c>
      <c r="J4418" t="s">
        <v>965</v>
      </c>
      <c r="K4418" t="s">
        <v>5644</v>
      </c>
      <c r="L4418" t="s">
        <v>610</v>
      </c>
      <c r="M4418" s="17">
        <f>VLOOKUP($K4418,[1]Budget!$V:$AE,5,0)*IF($C4418="1 - Revenues",1,IF(AND($C4418="5 - Transfers",MID(I4418,15,1)="4"),1,-1))</f>
        <v>-4000</v>
      </c>
      <c r="N4418" s="17">
        <f>VLOOKUP($K4418,[1]Budget!$V:$AE,6,0)*IF($C4418="1 - Revenues",1,IF(AND($C4418="5 - Transfers",MID(J4418,15,1)="4"),1,-1))</f>
        <v>-3000</v>
      </c>
      <c r="O4418" s="17">
        <f>IFERROR(IF(RIGHT(LEFT(K4418,15),1)="4",VLOOKUP(K4418,'[1]Budget Worksheet'!A:B,2,0),-1*VLOOKUP(K4418,'[1]Budget Worksheet'!A:B,2,0)),0)</f>
        <v>-343</v>
      </c>
      <c r="P4418" s="17">
        <f>VLOOKUP($K4418,[1]Budget!$V:$AE,8,0)*IF($C4418="1 - Revenues",1,IF(AND($C4418="5 - Transfers",MID($K4418,15,1)="4"),1,-1))</f>
        <v>-343</v>
      </c>
      <c r="Q4418" s="17">
        <f>VLOOKUP($K4418,[1]Budget!$V:$AE,10,0)*IF($C4418="1 - Revenues",1,IF(AND($C4418="5 - Transfers",MID(K4418,15,1)="4"),1,-1))</f>
        <v>0</v>
      </c>
      <c r="S4418" s="18" t="b">
        <f>IF(LEFT(C4418,1)="1",1,-1)*SUMIF([1]Budget!V:V,'Budget Worksheet for Pivot Tabl'!K4418,[1]Budget!AC:AC)=P4418</f>
        <v>1</v>
      </c>
    </row>
    <row r="4419" spans="1:19" x14ac:dyDescent="0.25">
      <c r="A4419" t="s">
        <v>75</v>
      </c>
      <c r="B4419" t="s">
        <v>76</v>
      </c>
      <c r="C4419" t="s">
        <v>8</v>
      </c>
      <c r="D4419" t="str">
        <f t="shared" ref="D4419:D4482" si="69">IF(C4419="1 - Revenues","INFLOWS","OUTFLOWS")</f>
        <v>OUTFLOWS</v>
      </c>
      <c r="E4419" t="s">
        <v>125</v>
      </c>
      <c r="F4419" t="s">
        <v>126</v>
      </c>
      <c r="G4419" t="s">
        <v>102</v>
      </c>
      <c r="H4419" t="s">
        <v>212</v>
      </c>
      <c r="I4419" t="s">
        <v>27</v>
      </c>
      <c r="J4419" t="s">
        <v>965</v>
      </c>
      <c r="K4419" t="s">
        <v>5645</v>
      </c>
      <c r="L4419" t="s">
        <v>612</v>
      </c>
      <c r="M4419" s="17">
        <f>VLOOKUP($K4419,[1]Budget!$V:$AE,5,0)*IF($C4419="1 - Revenues",1,IF(AND($C4419="5 - Transfers",MID(I4419,15,1)="4"),1,-1))</f>
        <v>-1000</v>
      </c>
      <c r="N4419" s="17">
        <f>VLOOKUP($K4419,[1]Budget!$V:$AE,6,0)*IF($C4419="1 - Revenues",1,IF(AND($C4419="5 - Transfers",MID(J4419,15,1)="4"),1,-1))</f>
        <v>0</v>
      </c>
      <c r="O4419" s="17">
        <f>IFERROR(IF(RIGHT(LEFT(K4419,15),1)="4",VLOOKUP(K4419,'[1]Budget Worksheet'!A:B,2,0),-1*VLOOKUP(K4419,'[1]Budget Worksheet'!A:B,2,0)),0)</f>
        <v>-55</v>
      </c>
      <c r="P4419" s="17">
        <f>VLOOKUP($K4419,[1]Budget!$V:$AE,8,0)*IF($C4419="1 - Revenues",1,IF(AND($C4419="5 - Transfers",MID($K4419,15,1)="4"),1,-1))</f>
        <v>-55</v>
      </c>
      <c r="Q4419" s="17">
        <f>VLOOKUP($K4419,[1]Budget!$V:$AE,10,0)*IF($C4419="1 - Revenues",1,IF(AND($C4419="5 - Transfers",MID(K4419,15,1)="4"),1,-1))</f>
        <v>0</v>
      </c>
      <c r="S4419" s="18" t="b">
        <f>IF(LEFT(C4419,1)="1",1,-1)*SUMIF([1]Budget!V:V,'Budget Worksheet for Pivot Tabl'!K4419,[1]Budget!AC:AC)=P4419</f>
        <v>1</v>
      </c>
    </row>
    <row r="4420" spans="1:19" x14ac:dyDescent="0.25">
      <c r="A4420" t="s">
        <v>75</v>
      </c>
      <c r="B4420" t="s">
        <v>76</v>
      </c>
      <c r="C4420" t="s">
        <v>8</v>
      </c>
      <c r="D4420" t="str">
        <f t="shared" si="69"/>
        <v>OUTFLOWS</v>
      </c>
      <c r="E4420" t="s">
        <v>125</v>
      </c>
      <c r="F4420" t="s">
        <v>126</v>
      </c>
      <c r="G4420" t="s">
        <v>102</v>
      </c>
      <c r="H4420" t="s">
        <v>212</v>
      </c>
      <c r="I4420" t="s">
        <v>27</v>
      </c>
      <c r="J4420" t="s">
        <v>965</v>
      </c>
      <c r="K4420" t="s">
        <v>5646</v>
      </c>
      <c r="L4420" t="s">
        <v>614</v>
      </c>
      <c r="M4420" s="17">
        <f>VLOOKUP($K4420,[1]Budget!$V:$AE,5,0)*IF($C4420="1 - Revenues",1,IF(AND($C4420="5 - Transfers",MID(I4420,15,1)="4"),1,-1))</f>
        <v>0</v>
      </c>
      <c r="N4420" s="17">
        <f>VLOOKUP($K4420,[1]Budget!$V:$AE,6,0)*IF($C4420="1 - Revenues",1,IF(AND($C4420="5 - Transfers",MID(J4420,15,1)="4"),1,-1))</f>
        <v>0</v>
      </c>
      <c r="O4420" s="17">
        <f>IFERROR(IF(RIGHT(LEFT(K4420,15),1)="4",VLOOKUP(K4420,'[1]Budget Worksheet'!A:B,2,0),-1*VLOOKUP(K4420,'[1]Budget Worksheet'!A:B,2,0)),0)</f>
        <v>-56</v>
      </c>
      <c r="P4420" s="17">
        <f>VLOOKUP($K4420,[1]Budget!$V:$AE,8,0)*IF($C4420="1 - Revenues",1,IF(AND($C4420="5 - Transfers",MID($K4420,15,1)="4"),1,-1))</f>
        <v>-56</v>
      </c>
      <c r="Q4420" s="17">
        <f>VLOOKUP($K4420,[1]Budget!$V:$AE,10,0)*IF($C4420="1 - Revenues",1,IF(AND($C4420="5 - Transfers",MID(K4420,15,1)="4"),1,-1))</f>
        <v>0</v>
      </c>
      <c r="S4420" s="18" t="b">
        <f>IF(LEFT(C4420,1)="1",1,-1)*SUMIF([1]Budget!V:V,'Budget Worksheet for Pivot Tabl'!K4420,[1]Budget!AC:AC)=P4420</f>
        <v>1</v>
      </c>
    </row>
    <row r="4421" spans="1:19" x14ac:dyDescent="0.25">
      <c r="A4421" t="s">
        <v>75</v>
      </c>
      <c r="B4421" t="s">
        <v>76</v>
      </c>
      <c r="C4421" t="s">
        <v>8</v>
      </c>
      <c r="D4421" t="str">
        <f t="shared" si="69"/>
        <v>OUTFLOWS</v>
      </c>
      <c r="E4421" t="s">
        <v>125</v>
      </c>
      <c r="F4421" t="s">
        <v>126</v>
      </c>
      <c r="G4421" t="s">
        <v>102</v>
      </c>
      <c r="H4421" t="s">
        <v>212</v>
      </c>
      <c r="I4421" t="s">
        <v>27</v>
      </c>
      <c r="J4421" t="s">
        <v>965</v>
      </c>
      <c r="K4421" t="s">
        <v>5647</v>
      </c>
      <c r="L4421" t="s">
        <v>616</v>
      </c>
      <c r="M4421" s="17">
        <f>VLOOKUP($K4421,[1]Budget!$V:$AE,5,0)*IF($C4421="1 - Revenues",1,IF(AND($C4421="5 - Transfers",MID(I4421,15,1)="4"),1,-1))</f>
        <v>-6000</v>
      </c>
      <c r="N4421" s="17">
        <f>VLOOKUP($K4421,[1]Budget!$V:$AE,6,0)*IF($C4421="1 - Revenues",1,IF(AND($C4421="5 - Transfers",MID(J4421,15,1)="4"),1,-1))</f>
        <v>-6000</v>
      </c>
      <c r="O4421" s="17">
        <f>IFERROR(IF(RIGHT(LEFT(K4421,15),1)="4",VLOOKUP(K4421,'[1]Budget Worksheet'!A:B,2,0),-1*VLOOKUP(K4421,'[1]Budget Worksheet'!A:B,2,0)),0)</f>
        <v>-6000</v>
      </c>
      <c r="P4421" s="17">
        <f>VLOOKUP($K4421,[1]Budget!$V:$AE,8,0)*IF($C4421="1 - Revenues",1,IF(AND($C4421="5 - Transfers",MID($K4421,15,1)="4"),1,-1))</f>
        <v>-8000</v>
      </c>
      <c r="Q4421" s="17">
        <f>VLOOKUP($K4421,[1]Budget!$V:$AE,10,0)*IF($C4421="1 - Revenues",1,IF(AND($C4421="5 - Transfers",MID(K4421,15,1)="4"),1,-1))</f>
        <v>-2000</v>
      </c>
      <c r="S4421" s="18" t="b">
        <f>IF(LEFT(C4421,1)="1",1,-1)*SUMIF([1]Budget!V:V,'Budget Worksheet for Pivot Tabl'!K4421,[1]Budget!AC:AC)=P4421</f>
        <v>1</v>
      </c>
    </row>
    <row r="4422" spans="1:19" x14ac:dyDescent="0.25">
      <c r="A4422" t="s">
        <v>75</v>
      </c>
      <c r="B4422" t="s">
        <v>76</v>
      </c>
      <c r="C4422" t="s">
        <v>8</v>
      </c>
      <c r="D4422" t="str">
        <f t="shared" si="69"/>
        <v>OUTFLOWS</v>
      </c>
      <c r="E4422" t="s">
        <v>125</v>
      </c>
      <c r="F4422" t="s">
        <v>126</v>
      </c>
      <c r="G4422" t="s">
        <v>102</v>
      </c>
      <c r="H4422" t="s">
        <v>212</v>
      </c>
      <c r="I4422" t="s">
        <v>27</v>
      </c>
      <c r="J4422" t="s">
        <v>965</v>
      </c>
      <c r="K4422" t="s">
        <v>5648</v>
      </c>
      <c r="L4422" t="s">
        <v>618</v>
      </c>
      <c r="M4422" s="17">
        <f>VLOOKUP($K4422,[1]Budget!$V:$AE,5,0)*IF($C4422="1 - Revenues",1,IF(AND($C4422="5 - Transfers",MID(I4422,15,1)="4"),1,-1))</f>
        <v>-1000</v>
      </c>
      <c r="N4422" s="17">
        <f>VLOOKUP($K4422,[1]Budget!$V:$AE,6,0)*IF($C4422="1 - Revenues",1,IF(AND($C4422="5 - Transfers",MID(J4422,15,1)="4"),1,-1))</f>
        <v>-1000</v>
      </c>
      <c r="O4422" s="17">
        <f>IFERROR(IF(RIGHT(LEFT(K4422,15),1)="4",VLOOKUP(K4422,'[1]Budget Worksheet'!A:B,2,0),-1*VLOOKUP(K4422,'[1]Budget Worksheet'!A:B,2,0)),0)</f>
        <v>-308</v>
      </c>
      <c r="P4422" s="17">
        <f>VLOOKUP($K4422,[1]Budget!$V:$AE,8,0)*IF($C4422="1 - Revenues",1,IF(AND($C4422="5 - Transfers",MID($K4422,15,1)="4"),1,-1))</f>
        <v>-308</v>
      </c>
      <c r="Q4422" s="17">
        <f>VLOOKUP($K4422,[1]Budget!$V:$AE,10,0)*IF($C4422="1 - Revenues",1,IF(AND($C4422="5 - Transfers",MID(K4422,15,1)="4"),1,-1))</f>
        <v>0</v>
      </c>
      <c r="S4422" s="18" t="b">
        <f>IF(LEFT(C4422,1)="1",1,-1)*SUMIF([1]Budget!V:V,'Budget Worksheet for Pivot Tabl'!K4422,[1]Budget!AC:AC)=P4422</f>
        <v>1</v>
      </c>
    </row>
    <row r="4423" spans="1:19" x14ac:dyDescent="0.25">
      <c r="A4423" t="s">
        <v>75</v>
      </c>
      <c r="B4423" t="s">
        <v>76</v>
      </c>
      <c r="C4423" t="s">
        <v>8</v>
      </c>
      <c r="D4423" t="str">
        <f t="shared" si="69"/>
        <v>OUTFLOWS</v>
      </c>
      <c r="E4423" t="s">
        <v>125</v>
      </c>
      <c r="F4423" t="s">
        <v>126</v>
      </c>
      <c r="G4423" t="s">
        <v>102</v>
      </c>
      <c r="H4423" t="s">
        <v>212</v>
      </c>
      <c r="I4423" t="s">
        <v>27</v>
      </c>
      <c r="J4423" t="s">
        <v>965</v>
      </c>
      <c r="K4423" t="s">
        <v>5649</v>
      </c>
      <c r="L4423" t="s">
        <v>620</v>
      </c>
      <c r="M4423" s="17">
        <f>VLOOKUP($K4423,[1]Budget!$V:$AE,5,0)*IF($C4423="1 - Revenues",1,IF(AND($C4423="5 - Transfers",MID(I4423,15,1)="4"),1,-1))</f>
        <v>0</v>
      </c>
      <c r="N4423" s="17">
        <f>VLOOKUP($K4423,[1]Budget!$V:$AE,6,0)*IF($C4423="1 - Revenues",1,IF(AND($C4423="5 - Transfers",MID(J4423,15,1)="4"),1,-1))</f>
        <v>-2000</v>
      </c>
      <c r="O4423" s="17">
        <f>IFERROR(IF(RIGHT(LEFT(K4423,15),1)="4",VLOOKUP(K4423,'[1]Budget Worksheet'!A:B,2,0),-1*VLOOKUP(K4423,'[1]Budget Worksheet'!A:B,2,0)),0)</f>
        <v>0</v>
      </c>
      <c r="P4423" s="17">
        <f>VLOOKUP($K4423,[1]Budget!$V:$AE,8,0)*IF($C4423="1 - Revenues",1,IF(AND($C4423="5 - Transfers",MID($K4423,15,1)="4"),1,-1))</f>
        <v>0</v>
      </c>
      <c r="Q4423" s="17">
        <f>VLOOKUP($K4423,[1]Budget!$V:$AE,10,0)*IF($C4423="1 - Revenues",1,IF(AND($C4423="5 - Transfers",MID(K4423,15,1)="4"),1,-1))</f>
        <v>0</v>
      </c>
      <c r="S4423" s="18" t="b">
        <f>IF(LEFT(C4423,1)="1",1,-1)*SUMIF([1]Budget!V:V,'Budget Worksheet for Pivot Tabl'!K4423,[1]Budget!AC:AC)=P4423</f>
        <v>1</v>
      </c>
    </row>
    <row r="4424" spans="1:19" x14ac:dyDescent="0.25">
      <c r="A4424" t="s">
        <v>75</v>
      </c>
      <c r="B4424" t="s">
        <v>76</v>
      </c>
      <c r="C4424" t="s">
        <v>8</v>
      </c>
      <c r="D4424" t="str">
        <f t="shared" si="69"/>
        <v>OUTFLOWS</v>
      </c>
      <c r="E4424" t="s">
        <v>125</v>
      </c>
      <c r="F4424" t="s">
        <v>126</v>
      </c>
      <c r="G4424" t="s">
        <v>102</v>
      </c>
      <c r="H4424" t="s">
        <v>212</v>
      </c>
      <c r="I4424" t="s">
        <v>27</v>
      </c>
      <c r="J4424" t="s">
        <v>965</v>
      </c>
      <c r="K4424" t="s">
        <v>5650</v>
      </c>
      <c r="L4424" t="s">
        <v>622</v>
      </c>
      <c r="M4424" s="17">
        <f>VLOOKUP($K4424,[1]Budget!$V:$AE,5,0)*IF($C4424="1 - Revenues",1,IF(AND($C4424="5 - Transfers",MID(I4424,15,1)="4"),1,-1))</f>
        <v>0</v>
      </c>
      <c r="N4424" s="17">
        <f>VLOOKUP($K4424,[1]Budget!$V:$AE,6,0)*IF($C4424="1 - Revenues",1,IF(AND($C4424="5 - Transfers",MID(J4424,15,1)="4"),1,-1))</f>
        <v>0</v>
      </c>
      <c r="O4424" s="17">
        <f>IFERROR(IF(RIGHT(LEFT(K4424,15),1)="4",VLOOKUP(K4424,'[1]Budget Worksheet'!A:B,2,0),-1*VLOOKUP(K4424,'[1]Budget Worksheet'!A:B,2,0)),0)</f>
        <v>0</v>
      </c>
      <c r="P4424" s="17">
        <f>VLOOKUP($K4424,[1]Budget!$V:$AE,8,0)*IF($C4424="1 - Revenues",1,IF(AND($C4424="5 - Transfers",MID($K4424,15,1)="4"),1,-1))</f>
        <v>0</v>
      </c>
      <c r="Q4424" s="17">
        <f>VLOOKUP($K4424,[1]Budget!$V:$AE,10,0)*IF($C4424="1 - Revenues",1,IF(AND($C4424="5 - Transfers",MID(K4424,15,1)="4"),1,-1))</f>
        <v>0</v>
      </c>
      <c r="S4424" s="18" t="b">
        <f>IF(LEFT(C4424,1)="1",1,-1)*SUMIF([1]Budget!V:V,'Budget Worksheet for Pivot Tabl'!K4424,[1]Budget!AC:AC)=P4424</f>
        <v>1</v>
      </c>
    </row>
    <row r="4425" spans="1:19" x14ac:dyDescent="0.25">
      <c r="A4425" t="s">
        <v>75</v>
      </c>
      <c r="B4425" t="s">
        <v>76</v>
      </c>
      <c r="C4425" t="s">
        <v>8</v>
      </c>
      <c r="D4425" t="str">
        <f t="shared" si="69"/>
        <v>OUTFLOWS</v>
      </c>
      <c r="E4425" t="s">
        <v>125</v>
      </c>
      <c r="F4425" t="s">
        <v>126</v>
      </c>
      <c r="G4425" t="s">
        <v>102</v>
      </c>
      <c r="H4425" t="s">
        <v>212</v>
      </c>
      <c r="I4425" t="s">
        <v>27</v>
      </c>
      <c r="J4425" t="s">
        <v>965</v>
      </c>
      <c r="K4425" t="s">
        <v>5651</v>
      </c>
      <c r="L4425" t="s">
        <v>472</v>
      </c>
      <c r="M4425" s="17">
        <f>VLOOKUP($K4425,[1]Budget!$V:$AE,5,0)*IF($C4425="1 - Revenues",1,IF(AND($C4425="5 - Transfers",MID(I4425,15,1)="4"),1,-1))</f>
        <v>-3000</v>
      </c>
      <c r="N4425" s="17">
        <f>VLOOKUP($K4425,[1]Budget!$V:$AE,6,0)*IF($C4425="1 - Revenues",1,IF(AND($C4425="5 - Transfers",MID(J4425,15,1)="4"),1,-1))</f>
        <v>-3000</v>
      </c>
      <c r="O4425" s="17">
        <f>IFERROR(IF(RIGHT(LEFT(K4425,15),1)="4",VLOOKUP(K4425,'[1]Budget Worksheet'!A:B,2,0),-1*VLOOKUP(K4425,'[1]Budget Worksheet'!A:B,2,0)),0)</f>
        <v>-521</v>
      </c>
      <c r="P4425" s="17">
        <f>VLOOKUP($K4425,[1]Budget!$V:$AE,8,0)*IF($C4425="1 - Revenues",1,IF(AND($C4425="5 - Transfers",MID($K4425,15,1)="4"),1,-1))</f>
        <v>-521</v>
      </c>
      <c r="Q4425" s="17">
        <f>VLOOKUP($K4425,[1]Budget!$V:$AE,10,0)*IF($C4425="1 - Revenues",1,IF(AND($C4425="5 - Transfers",MID(K4425,15,1)="4"),1,-1))</f>
        <v>0</v>
      </c>
      <c r="S4425" s="18" t="b">
        <f>IF(LEFT(C4425,1)="1",1,-1)*SUMIF([1]Budget!V:V,'Budget Worksheet for Pivot Tabl'!K4425,[1]Budget!AC:AC)=P4425</f>
        <v>1</v>
      </c>
    </row>
    <row r="4426" spans="1:19" x14ac:dyDescent="0.25">
      <c r="A4426" t="s">
        <v>75</v>
      </c>
      <c r="B4426" t="s">
        <v>76</v>
      </c>
      <c r="C4426" t="s">
        <v>8</v>
      </c>
      <c r="D4426" t="str">
        <f t="shared" si="69"/>
        <v>OUTFLOWS</v>
      </c>
      <c r="E4426" t="s">
        <v>125</v>
      </c>
      <c r="F4426" t="s">
        <v>126</v>
      </c>
      <c r="G4426" t="s">
        <v>102</v>
      </c>
      <c r="H4426" t="s">
        <v>212</v>
      </c>
      <c r="I4426" t="s">
        <v>27</v>
      </c>
      <c r="J4426" t="s">
        <v>965</v>
      </c>
      <c r="K4426" t="s">
        <v>5652</v>
      </c>
      <c r="L4426" t="s">
        <v>627</v>
      </c>
      <c r="M4426" s="17">
        <f>VLOOKUP($K4426,[1]Budget!$V:$AE,5,0)*IF($C4426="1 - Revenues",1,IF(AND($C4426="5 - Transfers",MID(I4426,15,1)="4"),1,-1))</f>
        <v>0</v>
      </c>
      <c r="N4426" s="17">
        <f>VLOOKUP($K4426,[1]Budget!$V:$AE,6,0)*IF($C4426="1 - Revenues",1,IF(AND($C4426="5 - Transfers",MID(J4426,15,1)="4"),1,-1))</f>
        <v>0</v>
      </c>
      <c r="O4426" s="17">
        <f>IFERROR(IF(RIGHT(LEFT(K4426,15),1)="4",VLOOKUP(K4426,'[1]Budget Worksheet'!A:B,2,0),-1*VLOOKUP(K4426,'[1]Budget Worksheet'!A:B,2,0)),0)</f>
        <v>-375</v>
      </c>
      <c r="P4426" s="17">
        <f>VLOOKUP($K4426,[1]Budget!$V:$AE,8,0)*IF($C4426="1 - Revenues",1,IF(AND($C4426="5 - Transfers",MID($K4426,15,1)="4"),1,-1))</f>
        <v>-375</v>
      </c>
      <c r="Q4426" s="17">
        <f>VLOOKUP($K4426,[1]Budget!$V:$AE,10,0)*IF($C4426="1 - Revenues",1,IF(AND($C4426="5 - Transfers",MID(K4426,15,1)="4"),1,-1))</f>
        <v>0</v>
      </c>
      <c r="S4426" s="18" t="b">
        <f>IF(LEFT(C4426,1)="1",1,-1)*SUMIF([1]Budget!V:V,'Budget Worksheet for Pivot Tabl'!K4426,[1]Budget!AC:AC)=P4426</f>
        <v>1</v>
      </c>
    </row>
    <row r="4427" spans="1:19" x14ac:dyDescent="0.25">
      <c r="A4427" t="s">
        <v>75</v>
      </c>
      <c r="B4427" t="s">
        <v>76</v>
      </c>
      <c r="C4427" t="s">
        <v>8</v>
      </c>
      <c r="D4427" t="str">
        <f t="shared" si="69"/>
        <v>OUTFLOWS</v>
      </c>
      <c r="E4427" t="s">
        <v>125</v>
      </c>
      <c r="F4427" t="s">
        <v>126</v>
      </c>
      <c r="G4427" t="s">
        <v>102</v>
      </c>
      <c r="H4427" t="s">
        <v>212</v>
      </c>
      <c r="I4427" t="s">
        <v>27</v>
      </c>
      <c r="J4427" t="s">
        <v>965</v>
      </c>
      <c r="K4427" t="s">
        <v>5653</v>
      </c>
      <c r="L4427" t="s">
        <v>629</v>
      </c>
      <c r="M4427" s="17">
        <f>VLOOKUP($K4427,[1]Budget!$V:$AE,5,0)*IF($C4427="1 - Revenues",1,IF(AND($C4427="5 - Transfers",MID(I4427,15,1)="4"),1,-1))</f>
        <v>-8000</v>
      </c>
      <c r="N4427" s="17">
        <f>VLOOKUP($K4427,[1]Budget!$V:$AE,6,0)*IF($C4427="1 - Revenues",1,IF(AND($C4427="5 - Transfers",MID(J4427,15,1)="4"),1,-1))</f>
        <v>-7000</v>
      </c>
      <c r="O4427" s="17">
        <f>IFERROR(IF(RIGHT(LEFT(K4427,15),1)="4",VLOOKUP(K4427,'[1]Budget Worksheet'!A:B,2,0),-1*VLOOKUP(K4427,'[1]Budget Worksheet'!A:B,2,0)),0)</f>
        <v>-7000</v>
      </c>
      <c r="P4427" s="17">
        <f>VLOOKUP($K4427,[1]Budget!$V:$AE,8,0)*IF($C4427="1 - Revenues",1,IF(AND($C4427="5 - Transfers",MID($K4427,15,1)="4"),1,-1))</f>
        <v>-7000</v>
      </c>
      <c r="Q4427" s="17">
        <f>VLOOKUP($K4427,[1]Budget!$V:$AE,10,0)*IF($C4427="1 - Revenues",1,IF(AND($C4427="5 - Transfers",MID(K4427,15,1)="4"),1,-1))</f>
        <v>0</v>
      </c>
      <c r="S4427" s="18" t="b">
        <f>IF(LEFT(C4427,1)="1",1,-1)*SUMIF([1]Budget!V:V,'Budget Worksheet for Pivot Tabl'!K4427,[1]Budget!AC:AC)=P4427</f>
        <v>1</v>
      </c>
    </row>
    <row r="4428" spans="1:19" x14ac:dyDescent="0.25">
      <c r="A4428" t="s">
        <v>75</v>
      </c>
      <c r="B4428" t="s">
        <v>76</v>
      </c>
      <c r="C4428" t="s">
        <v>9</v>
      </c>
      <c r="D4428" t="str">
        <f t="shared" si="69"/>
        <v>OUTFLOWS</v>
      </c>
      <c r="E4428" t="s">
        <v>125</v>
      </c>
      <c r="F4428" t="s">
        <v>126</v>
      </c>
      <c r="G4428" t="s">
        <v>102</v>
      </c>
      <c r="H4428" t="s">
        <v>212</v>
      </c>
      <c r="I4428" t="s">
        <v>27</v>
      </c>
      <c r="J4428" t="s">
        <v>965</v>
      </c>
      <c r="K4428" t="s">
        <v>5654</v>
      </c>
      <c r="L4428" t="s">
        <v>5655</v>
      </c>
      <c r="M4428" s="17">
        <f>VLOOKUP($K4428,[1]Budget!$V:$AE,5,0)*IF($C4428="1 - Revenues",1,IF(AND($C4428="5 - Transfers",MID(I4428,15,1)="4"),1,-1))</f>
        <v>-81000</v>
      </c>
      <c r="N4428" s="17">
        <f>VLOOKUP($K4428,[1]Budget!$V:$AE,6,0)*IF($C4428="1 - Revenues",1,IF(AND($C4428="5 - Transfers",MID(J4428,15,1)="4"),1,-1))</f>
        <v>-75000</v>
      </c>
      <c r="O4428" s="17">
        <f>IFERROR(IF(RIGHT(LEFT(K4428,15),1)="4",VLOOKUP(K4428,'[1]Budget Worksheet'!A:B,2,0),-1*VLOOKUP(K4428,'[1]Budget Worksheet'!A:B,2,0)),0)</f>
        <v>0</v>
      </c>
      <c r="P4428" s="17">
        <f>VLOOKUP($K4428,[1]Budget!$V:$AE,8,0)*IF($C4428="1 - Revenues",1,IF(AND($C4428="5 - Transfers",MID($K4428,15,1)="4"),1,-1))</f>
        <v>0</v>
      </c>
      <c r="Q4428" s="17">
        <f>VLOOKUP($K4428,[1]Budget!$V:$AE,10,0)*IF($C4428="1 - Revenues",1,IF(AND($C4428="5 - Transfers",MID(K4428,15,1)="4"),1,-1))</f>
        <v>0</v>
      </c>
      <c r="S4428" s="18" t="b">
        <f>IF(LEFT(C4428,1)="1",1,-1)*SUMIF([1]Budget!V:V,'Budget Worksheet for Pivot Tabl'!K4428,[1]Budget!AC:AC)=P4428</f>
        <v>1</v>
      </c>
    </row>
    <row r="4429" spans="1:19" x14ac:dyDescent="0.25">
      <c r="A4429" t="s">
        <v>75</v>
      </c>
      <c r="B4429" t="s">
        <v>76</v>
      </c>
      <c r="C4429" t="s">
        <v>9</v>
      </c>
      <c r="D4429" t="str">
        <f t="shared" si="69"/>
        <v>OUTFLOWS</v>
      </c>
      <c r="E4429" t="s">
        <v>125</v>
      </c>
      <c r="F4429" t="s">
        <v>126</v>
      </c>
      <c r="G4429" t="s">
        <v>102</v>
      </c>
      <c r="H4429" t="s">
        <v>212</v>
      </c>
      <c r="I4429" t="s">
        <v>27</v>
      </c>
      <c r="J4429" t="s">
        <v>965</v>
      </c>
      <c r="K4429" t="s">
        <v>5656</v>
      </c>
      <c r="L4429" t="s">
        <v>640</v>
      </c>
      <c r="M4429" s="17">
        <f>VLOOKUP($K4429,[1]Budget!$V:$AE,5,0)*IF($C4429="1 - Revenues",1,IF(AND($C4429="5 - Transfers",MID(I4429,15,1)="4"),1,-1))</f>
        <v>0</v>
      </c>
      <c r="N4429" s="17">
        <f>VLOOKUP($K4429,[1]Budget!$V:$AE,6,0)*IF($C4429="1 - Revenues",1,IF(AND($C4429="5 - Transfers",MID(J4429,15,1)="4"),1,-1))</f>
        <v>0</v>
      </c>
      <c r="O4429" s="17">
        <f>IFERROR(IF(RIGHT(LEFT(K4429,15),1)="4",VLOOKUP(K4429,'[1]Budget Worksheet'!A:B,2,0),-1*VLOOKUP(K4429,'[1]Budget Worksheet'!A:B,2,0)),0)</f>
        <v>0</v>
      </c>
      <c r="P4429" s="17">
        <f>VLOOKUP($K4429,[1]Budget!$V:$AE,8,0)*IF($C4429="1 - Revenues",1,IF(AND($C4429="5 - Transfers",MID($K4429,15,1)="4"),1,-1))</f>
        <v>0</v>
      </c>
      <c r="Q4429" s="17">
        <f>VLOOKUP($K4429,[1]Budget!$V:$AE,10,0)*IF($C4429="1 - Revenues",1,IF(AND($C4429="5 - Transfers",MID(K4429,15,1)="4"),1,-1))</f>
        <v>0</v>
      </c>
      <c r="S4429" s="18" t="b">
        <f>IF(LEFT(C4429,1)="1",1,-1)*SUMIF([1]Budget!V:V,'Budget Worksheet for Pivot Tabl'!K4429,[1]Budget!AC:AC)=P4429</f>
        <v>1</v>
      </c>
    </row>
    <row r="4430" spans="1:19" x14ac:dyDescent="0.25">
      <c r="A4430" t="s">
        <v>75</v>
      </c>
      <c r="B4430" t="s">
        <v>76</v>
      </c>
      <c r="C4430" t="s">
        <v>9</v>
      </c>
      <c r="D4430" t="str">
        <f t="shared" si="69"/>
        <v>OUTFLOWS</v>
      </c>
      <c r="E4430" t="s">
        <v>125</v>
      </c>
      <c r="F4430" t="s">
        <v>126</v>
      </c>
      <c r="G4430" t="s">
        <v>102</v>
      </c>
      <c r="H4430" t="s">
        <v>212</v>
      </c>
      <c r="I4430" t="s">
        <v>27</v>
      </c>
      <c r="J4430" t="s">
        <v>965</v>
      </c>
      <c r="K4430" t="s">
        <v>5657</v>
      </c>
      <c r="L4430" t="s">
        <v>792</v>
      </c>
      <c r="M4430" s="17">
        <f>VLOOKUP($K4430,[1]Budget!$V:$AE,5,0)*IF($C4430="1 - Revenues",1,IF(AND($C4430="5 - Transfers",MID(I4430,15,1)="4"),1,-1))</f>
        <v>0</v>
      </c>
      <c r="N4430" s="17">
        <f>VLOOKUP($K4430,[1]Budget!$V:$AE,6,0)*IF($C4430="1 - Revenues",1,IF(AND($C4430="5 - Transfers",MID(J4430,15,1)="4"),1,-1))</f>
        <v>0</v>
      </c>
      <c r="O4430" s="17">
        <f>IFERROR(IF(RIGHT(LEFT(K4430,15),1)="4",VLOOKUP(K4430,'[1]Budget Worksheet'!A:B,2,0),-1*VLOOKUP(K4430,'[1]Budget Worksheet'!A:B,2,0)),0)</f>
        <v>0</v>
      </c>
      <c r="P4430" s="17">
        <f>VLOOKUP($K4430,[1]Budget!$V:$AE,8,0)*IF($C4430="1 - Revenues",1,IF(AND($C4430="5 - Transfers",MID($K4430,15,1)="4"),1,-1))</f>
        <v>0</v>
      </c>
      <c r="Q4430" s="17">
        <f>VLOOKUP($K4430,[1]Budget!$V:$AE,10,0)*IF($C4430="1 - Revenues",1,IF(AND($C4430="5 - Transfers",MID(K4430,15,1)="4"),1,-1))</f>
        <v>0</v>
      </c>
      <c r="S4430" s="18" t="b">
        <f>IF(LEFT(C4430,1)="1",1,-1)*SUMIF([1]Budget!V:V,'Budget Worksheet for Pivot Tabl'!K4430,[1]Budget!AC:AC)=P4430</f>
        <v>1</v>
      </c>
    </row>
    <row r="4431" spans="1:19" x14ac:dyDescent="0.25">
      <c r="A4431" t="s">
        <v>75</v>
      </c>
      <c r="B4431" t="s">
        <v>76</v>
      </c>
      <c r="C4431" t="s">
        <v>9</v>
      </c>
      <c r="D4431" t="str">
        <f t="shared" si="69"/>
        <v>OUTFLOWS</v>
      </c>
      <c r="E4431" t="s">
        <v>125</v>
      </c>
      <c r="F4431" t="s">
        <v>126</v>
      </c>
      <c r="G4431" t="s">
        <v>102</v>
      </c>
      <c r="H4431" t="s">
        <v>212</v>
      </c>
      <c r="I4431" t="s">
        <v>27</v>
      </c>
      <c r="J4431" t="s">
        <v>965</v>
      </c>
      <c r="K4431" t="s">
        <v>5658</v>
      </c>
      <c r="L4431" t="s">
        <v>5659</v>
      </c>
      <c r="M4431" s="17">
        <f>VLOOKUP($K4431,[1]Budget!$V:$AE,5,0)*IF($C4431="1 - Revenues",1,IF(AND($C4431="5 - Transfers",MID(I4431,15,1)="4"),1,-1))</f>
        <v>-1000</v>
      </c>
      <c r="N4431" s="17">
        <f>VLOOKUP($K4431,[1]Budget!$V:$AE,6,0)*IF($C4431="1 - Revenues",1,IF(AND($C4431="5 - Transfers",MID(J4431,15,1)="4"),1,-1))</f>
        <v>0</v>
      </c>
      <c r="O4431" s="17">
        <f>IFERROR(IF(RIGHT(LEFT(K4431,15),1)="4",VLOOKUP(K4431,'[1]Budget Worksheet'!A:B,2,0),-1*VLOOKUP(K4431,'[1]Budget Worksheet'!A:B,2,0)),0)</f>
        <v>0</v>
      </c>
      <c r="P4431" s="17">
        <f>VLOOKUP($K4431,[1]Budget!$V:$AE,8,0)*IF($C4431="1 - Revenues",1,IF(AND($C4431="5 - Transfers",MID($K4431,15,1)="4"),1,-1))</f>
        <v>0</v>
      </c>
      <c r="Q4431" s="17">
        <f>VLOOKUP($K4431,[1]Budget!$V:$AE,10,0)*IF($C4431="1 - Revenues",1,IF(AND($C4431="5 - Transfers",MID(K4431,15,1)="4"),1,-1))</f>
        <v>0</v>
      </c>
      <c r="S4431" s="18" t="b">
        <f>IF(LEFT(C4431,1)="1",1,-1)*SUMIF([1]Budget!V:V,'Budget Worksheet for Pivot Tabl'!K4431,[1]Budget!AC:AC)=P4431</f>
        <v>1</v>
      </c>
    </row>
    <row r="4432" spans="1:19" x14ac:dyDescent="0.25">
      <c r="A4432" t="s">
        <v>75</v>
      </c>
      <c r="B4432" t="s">
        <v>76</v>
      </c>
      <c r="C4432" t="s">
        <v>9</v>
      </c>
      <c r="D4432" t="str">
        <f t="shared" si="69"/>
        <v>OUTFLOWS</v>
      </c>
      <c r="E4432" t="s">
        <v>125</v>
      </c>
      <c r="F4432" t="s">
        <v>126</v>
      </c>
      <c r="G4432" t="s">
        <v>102</v>
      </c>
      <c r="H4432" t="s">
        <v>212</v>
      </c>
      <c r="I4432" t="s">
        <v>27</v>
      </c>
      <c r="J4432" t="s">
        <v>965</v>
      </c>
      <c r="K4432" t="s">
        <v>5660</v>
      </c>
      <c r="L4432" t="s">
        <v>651</v>
      </c>
      <c r="M4432" s="17">
        <f>VLOOKUP($K4432,[1]Budget!$V:$AE,5,0)*IF($C4432="1 - Revenues",1,IF(AND($C4432="5 - Transfers",MID(I4432,15,1)="4"),1,-1))</f>
        <v>0</v>
      </c>
      <c r="N4432" s="17">
        <f>VLOOKUP($K4432,[1]Budget!$V:$AE,6,0)*IF($C4432="1 - Revenues",1,IF(AND($C4432="5 - Transfers",MID(J4432,15,1)="4"),1,-1))</f>
        <v>0</v>
      </c>
      <c r="O4432" s="17">
        <f>IFERROR(IF(RIGHT(LEFT(K4432,15),1)="4",VLOOKUP(K4432,'[1]Budget Worksheet'!A:B,2,0),-1*VLOOKUP(K4432,'[1]Budget Worksheet'!A:B,2,0)),0)</f>
        <v>0</v>
      </c>
      <c r="P4432" s="17">
        <f>VLOOKUP($K4432,[1]Budget!$V:$AE,8,0)*IF($C4432="1 - Revenues",1,IF(AND($C4432="5 - Transfers",MID($K4432,15,1)="4"),1,-1))</f>
        <v>0</v>
      </c>
      <c r="Q4432" s="17">
        <f>VLOOKUP($K4432,[1]Budget!$V:$AE,10,0)*IF($C4432="1 - Revenues",1,IF(AND($C4432="5 - Transfers",MID(K4432,15,1)="4"),1,-1))</f>
        <v>0</v>
      </c>
      <c r="S4432" s="18" t="b">
        <f>IF(LEFT(C4432,1)="1",1,-1)*SUMIF([1]Budget!V:V,'Budget Worksheet for Pivot Tabl'!K4432,[1]Budget!AC:AC)=P4432</f>
        <v>1</v>
      </c>
    </row>
    <row r="4433" spans="1:19" x14ac:dyDescent="0.25">
      <c r="A4433" t="s">
        <v>75</v>
      </c>
      <c r="B4433" t="s">
        <v>76</v>
      </c>
      <c r="C4433" t="s">
        <v>9</v>
      </c>
      <c r="D4433" t="str">
        <f t="shared" si="69"/>
        <v>OUTFLOWS</v>
      </c>
      <c r="E4433" t="s">
        <v>125</v>
      </c>
      <c r="F4433" t="s">
        <v>126</v>
      </c>
      <c r="G4433" t="s">
        <v>102</v>
      </c>
      <c r="H4433" t="s">
        <v>212</v>
      </c>
      <c r="I4433" t="s">
        <v>27</v>
      </c>
      <c r="J4433" t="s">
        <v>965</v>
      </c>
      <c r="K4433" t="s">
        <v>5661</v>
      </c>
      <c r="L4433" t="s">
        <v>653</v>
      </c>
      <c r="M4433" s="17">
        <f>VLOOKUP($K4433,[1]Budget!$V:$AE,5,0)*IF($C4433="1 - Revenues",1,IF(AND($C4433="5 - Transfers",MID(I4433,15,1)="4"),1,-1))</f>
        <v>0</v>
      </c>
      <c r="N4433" s="17">
        <f>VLOOKUP($K4433,[1]Budget!$V:$AE,6,0)*IF($C4433="1 - Revenues",1,IF(AND($C4433="5 - Transfers",MID(J4433,15,1)="4"),1,-1))</f>
        <v>0</v>
      </c>
      <c r="O4433" s="17">
        <f>IFERROR(IF(RIGHT(LEFT(K4433,15),1)="4",VLOOKUP(K4433,'[1]Budget Worksheet'!A:B,2,0),-1*VLOOKUP(K4433,'[1]Budget Worksheet'!A:B,2,0)),0)</f>
        <v>0</v>
      </c>
      <c r="P4433" s="17">
        <f>VLOOKUP($K4433,[1]Budget!$V:$AE,8,0)*IF($C4433="1 - Revenues",1,IF(AND($C4433="5 - Transfers",MID($K4433,15,1)="4"),1,-1))</f>
        <v>0</v>
      </c>
      <c r="Q4433" s="17">
        <f>VLOOKUP($K4433,[1]Budget!$V:$AE,10,0)*IF($C4433="1 - Revenues",1,IF(AND($C4433="5 - Transfers",MID(K4433,15,1)="4"),1,-1))</f>
        <v>0</v>
      </c>
      <c r="S4433" s="18" t="b">
        <f>IF(LEFT(C4433,1)="1",1,-1)*SUMIF([1]Budget!V:V,'Budget Worksheet for Pivot Tabl'!K4433,[1]Budget!AC:AC)=P4433</f>
        <v>1</v>
      </c>
    </row>
    <row r="4434" spans="1:19" x14ac:dyDescent="0.25">
      <c r="A4434" t="s">
        <v>75</v>
      </c>
      <c r="B4434" t="s">
        <v>76</v>
      </c>
      <c r="C4434" t="s">
        <v>8</v>
      </c>
      <c r="D4434" t="str">
        <f t="shared" si="69"/>
        <v>OUTFLOWS</v>
      </c>
      <c r="E4434" t="s">
        <v>127</v>
      </c>
      <c r="F4434" t="s">
        <v>92</v>
      </c>
      <c r="G4434" t="s">
        <v>102</v>
      </c>
      <c r="H4434" t="s">
        <v>212</v>
      </c>
      <c r="I4434" t="s">
        <v>5662</v>
      </c>
      <c r="J4434" t="s">
        <v>92</v>
      </c>
      <c r="K4434" t="s">
        <v>5663</v>
      </c>
      <c r="L4434" t="s">
        <v>590</v>
      </c>
      <c r="M4434" s="17">
        <f>VLOOKUP($K4434,[1]Budget!$V:$AE,5,0)*IF($C4434="1 - Revenues",1,IF(AND($C4434="5 - Transfers",MID(I4434,15,1)="4"),1,-1))</f>
        <v>0</v>
      </c>
      <c r="N4434" s="17">
        <f>VLOOKUP($K4434,[1]Budget!$V:$AE,6,0)*IF($C4434="1 - Revenues",1,IF(AND($C4434="5 - Transfers",MID(J4434,15,1)="4"),1,-1))</f>
        <v>0</v>
      </c>
      <c r="O4434" s="17">
        <f>IFERROR(IF(RIGHT(LEFT(K4434,15),1)="4",VLOOKUP(K4434,'[1]Budget Worksheet'!A:B,2,0),-1*VLOOKUP(K4434,'[1]Budget Worksheet'!A:B,2,0)),0)</f>
        <v>0</v>
      </c>
      <c r="P4434" s="17">
        <f>VLOOKUP($K4434,[1]Budget!$V:$AE,8,0)*IF($C4434="1 - Revenues",1,IF(AND($C4434="5 - Transfers",MID($K4434,15,1)="4"),1,-1))</f>
        <v>0</v>
      </c>
      <c r="Q4434" s="17">
        <f>VLOOKUP($K4434,[1]Budget!$V:$AE,10,0)*IF($C4434="1 - Revenues",1,IF(AND($C4434="5 - Transfers",MID(K4434,15,1)="4"),1,-1))</f>
        <v>0</v>
      </c>
      <c r="S4434" s="18" t="b">
        <f>IF(LEFT(C4434,1)="1",1,-1)*SUMIF([1]Budget!V:V,'Budget Worksheet for Pivot Tabl'!K4434,[1]Budget!AC:AC)=P4434</f>
        <v>1</v>
      </c>
    </row>
    <row r="4435" spans="1:19" x14ac:dyDescent="0.25">
      <c r="A4435" t="s">
        <v>75</v>
      </c>
      <c r="B4435" t="s">
        <v>76</v>
      </c>
      <c r="C4435" t="s">
        <v>8</v>
      </c>
      <c r="D4435" t="str">
        <f t="shared" si="69"/>
        <v>OUTFLOWS</v>
      </c>
      <c r="E4435" t="s">
        <v>127</v>
      </c>
      <c r="F4435" t="s">
        <v>92</v>
      </c>
      <c r="G4435" t="s">
        <v>102</v>
      </c>
      <c r="H4435" t="s">
        <v>212</v>
      </c>
      <c r="I4435" t="s">
        <v>5662</v>
      </c>
      <c r="J4435" t="s">
        <v>92</v>
      </c>
      <c r="K4435" t="s">
        <v>5664</v>
      </c>
      <c r="L4435" t="s">
        <v>593</v>
      </c>
      <c r="M4435" s="17">
        <f>VLOOKUP($K4435,[1]Budget!$V:$AE,5,0)*IF($C4435="1 - Revenues",1,IF(AND($C4435="5 - Transfers",MID(I4435,15,1)="4"),1,-1))</f>
        <v>0</v>
      </c>
      <c r="N4435" s="17">
        <f>VLOOKUP($K4435,[1]Budget!$V:$AE,6,0)*IF($C4435="1 - Revenues",1,IF(AND($C4435="5 - Transfers",MID(J4435,15,1)="4"),1,-1))</f>
        <v>0</v>
      </c>
      <c r="O4435" s="17">
        <f>IFERROR(IF(RIGHT(LEFT(K4435,15),1)="4",VLOOKUP(K4435,'[1]Budget Worksheet'!A:B,2,0),-1*VLOOKUP(K4435,'[1]Budget Worksheet'!A:B,2,0)),0)</f>
        <v>0</v>
      </c>
      <c r="P4435" s="17">
        <f>VLOOKUP($K4435,[1]Budget!$V:$AE,8,0)*IF($C4435="1 - Revenues",1,IF(AND($C4435="5 - Transfers",MID($K4435,15,1)="4"),1,-1))</f>
        <v>0</v>
      </c>
      <c r="Q4435" s="17">
        <f>VLOOKUP($K4435,[1]Budget!$V:$AE,10,0)*IF($C4435="1 - Revenues",1,IF(AND($C4435="5 - Transfers",MID(K4435,15,1)="4"),1,-1))</f>
        <v>0</v>
      </c>
      <c r="S4435" s="18" t="b">
        <f>IF(LEFT(C4435,1)="1",1,-1)*SUMIF([1]Budget!V:V,'Budget Worksheet for Pivot Tabl'!K4435,[1]Budget!AC:AC)=P4435</f>
        <v>1</v>
      </c>
    </row>
    <row r="4436" spans="1:19" x14ac:dyDescent="0.25">
      <c r="A4436" t="s">
        <v>75</v>
      </c>
      <c r="B4436" t="s">
        <v>76</v>
      </c>
      <c r="C4436" t="s">
        <v>8</v>
      </c>
      <c r="D4436" t="str">
        <f t="shared" si="69"/>
        <v>OUTFLOWS</v>
      </c>
      <c r="E4436" t="s">
        <v>127</v>
      </c>
      <c r="F4436" t="s">
        <v>92</v>
      </c>
      <c r="G4436" t="s">
        <v>102</v>
      </c>
      <c r="H4436" t="s">
        <v>212</v>
      </c>
      <c r="I4436" t="s">
        <v>5662</v>
      </c>
      <c r="J4436" t="s">
        <v>92</v>
      </c>
      <c r="K4436" t="s">
        <v>5665</v>
      </c>
      <c r="L4436" t="s">
        <v>601</v>
      </c>
      <c r="M4436" s="17">
        <f>VLOOKUP($K4436,[1]Budget!$V:$AE,5,0)*IF($C4436="1 - Revenues",1,IF(AND($C4436="5 - Transfers",MID(I4436,15,1)="4"),1,-1))</f>
        <v>0</v>
      </c>
      <c r="N4436" s="17">
        <f>VLOOKUP($K4436,[1]Budget!$V:$AE,6,0)*IF($C4436="1 - Revenues",1,IF(AND($C4436="5 - Transfers",MID(J4436,15,1)="4"),1,-1))</f>
        <v>0</v>
      </c>
      <c r="O4436" s="17">
        <f>IFERROR(IF(RIGHT(LEFT(K4436,15),1)="4",VLOOKUP(K4436,'[1]Budget Worksheet'!A:B,2,0),-1*VLOOKUP(K4436,'[1]Budget Worksheet'!A:B,2,0)),0)</f>
        <v>0</v>
      </c>
      <c r="P4436" s="17">
        <f>VLOOKUP($K4436,[1]Budget!$V:$AE,8,0)*IF($C4436="1 - Revenues",1,IF(AND($C4436="5 - Transfers",MID($K4436,15,1)="4"),1,-1))</f>
        <v>0</v>
      </c>
      <c r="Q4436" s="17">
        <f>VLOOKUP($K4436,[1]Budget!$V:$AE,10,0)*IF($C4436="1 - Revenues",1,IF(AND($C4436="5 - Transfers",MID(K4436,15,1)="4"),1,-1))</f>
        <v>0</v>
      </c>
      <c r="S4436" s="18" t="b">
        <f>IF(LEFT(C4436,1)="1",1,-1)*SUMIF([1]Budget!V:V,'Budget Worksheet for Pivot Tabl'!K4436,[1]Budget!AC:AC)=P4436</f>
        <v>1</v>
      </c>
    </row>
    <row r="4437" spans="1:19" x14ac:dyDescent="0.25">
      <c r="A4437" t="s">
        <v>75</v>
      </c>
      <c r="B4437" t="s">
        <v>76</v>
      </c>
      <c r="C4437" t="s">
        <v>8</v>
      </c>
      <c r="D4437" t="str">
        <f t="shared" si="69"/>
        <v>OUTFLOWS</v>
      </c>
      <c r="E4437" t="s">
        <v>127</v>
      </c>
      <c r="F4437" t="s">
        <v>92</v>
      </c>
      <c r="G4437" t="s">
        <v>102</v>
      </c>
      <c r="H4437" t="s">
        <v>212</v>
      </c>
      <c r="I4437" t="s">
        <v>5662</v>
      </c>
      <c r="J4437" t="s">
        <v>92</v>
      </c>
      <c r="K4437" t="s">
        <v>5666</v>
      </c>
      <c r="L4437" t="s">
        <v>603</v>
      </c>
      <c r="M4437" s="17">
        <f>VLOOKUP($K4437,[1]Budget!$V:$AE,5,0)*IF($C4437="1 - Revenues",1,IF(AND($C4437="5 - Transfers",MID(I4437,15,1)="4"),1,-1))</f>
        <v>0</v>
      </c>
      <c r="N4437" s="17">
        <f>VLOOKUP($K4437,[1]Budget!$V:$AE,6,0)*IF($C4437="1 - Revenues",1,IF(AND($C4437="5 - Transfers",MID(J4437,15,1)="4"),1,-1))</f>
        <v>0</v>
      </c>
      <c r="O4437" s="17">
        <f>IFERROR(IF(RIGHT(LEFT(K4437,15),1)="4",VLOOKUP(K4437,'[1]Budget Worksheet'!A:B,2,0),-1*VLOOKUP(K4437,'[1]Budget Worksheet'!A:B,2,0)),0)</f>
        <v>0</v>
      </c>
      <c r="P4437" s="17">
        <f>VLOOKUP($K4437,[1]Budget!$V:$AE,8,0)*IF($C4437="1 - Revenues",1,IF(AND($C4437="5 - Transfers",MID($K4437,15,1)="4"),1,-1))</f>
        <v>0</v>
      </c>
      <c r="Q4437" s="17">
        <f>VLOOKUP($K4437,[1]Budget!$V:$AE,10,0)*IF($C4437="1 - Revenues",1,IF(AND($C4437="5 - Transfers",MID(K4437,15,1)="4"),1,-1))</f>
        <v>0</v>
      </c>
      <c r="S4437" s="18" t="b">
        <f>IF(LEFT(C4437,1)="1",1,-1)*SUMIF([1]Budget!V:V,'Budget Worksheet for Pivot Tabl'!K4437,[1]Budget!AC:AC)=P4437</f>
        <v>1</v>
      </c>
    </row>
    <row r="4438" spans="1:19" x14ac:dyDescent="0.25">
      <c r="A4438" t="s">
        <v>75</v>
      </c>
      <c r="B4438" t="s">
        <v>76</v>
      </c>
      <c r="C4438" t="s">
        <v>8</v>
      </c>
      <c r="D4438" t="str">
        <f t="shared" si="69"/>
        <v>OUTFLOWS</v>
      </c>
      <c r="E4438" t="s">
        <v>127</v>
      </c>
      <c r="F4438" t="s">
        <v>92</v>
      </c>
      <c r="G4438" t="s">
        <v>102</v>
      </c>
      <c r="H4438" t="s">
        <v>212</v>
      </c>
      <c r="I4438" t="s">
        <v>5662</v>
      </c>
      <c r="J4438" t="s">
        <v>92</v>
      </c>
      <c r="K4438" t="s">
        <v>5667</v>
      </c>
      <c r="L4438" t="s">
        <v>606</v>
      </c>
      <c r="M4438" s="17">
        <f>VLOOKUP($K4438,[1]Budget!$V:$AE,5,0)*IF($C4438="1 - Revenues",1,IF(AND($C4438="5 - Transfers",MID(I4438,15,1)="4"),1,-1))</f>
        <v>0</v>
      </c>
      <c r="N4438" s="17">
        <f>VLOOKUP($K4438,[1]Budget!$V:$AE,6,0)*IF($C4438="1 - Revenues",1,IF(AND($C4438="5 - Transfers",MID(J4438,15,1)="4"),1,-1))</f>
        <v>0</v>
      </c>
      <c r="O4438" s="17">
        <f>IFERROR(IF(RIGHT(LEFT(K4438,15),1)="4",VLOOKUP(K4438,'[1]Budget Worksheet'!A:B,2,0),-1*VLOOKUP(K4438,'[1]Budget Worksheet'!A:B,2,0)),0)</f>
        <v>0</v>
      </c>
      <c r="P4438" s="17">
        <f>VLOOKUP($K4438,[1]Budget!$V:$AE,8,0)*IF($C4438="1 - Revenues",1,IF(AND($C4438="5 - Transfers",MID($K4438,15,1)="4"),1,-1))</f>
        <v>0</v>
      </c>
      <c r="Q4438" s="17">
        <f>VLOOKUP($K4438,[1]Budget!$V:$AE,10,0)*IF($C4438="1 - Revenues",1,IF(AND($C4438="5 - Transfers",MID(K4438,15,1)="4"),1,-1))</f>
        <v>0</v>
      </c>
      <c r="S4438" s="18" t="b">
        <f>IF(LEFT(C4438,1)="1",1,-1)*SUMIF([1]Budget!V:V,'Budget Worksheet for Pivot Tabl'!K4438,[1]Budget!AC:AC)=P4438</f>
        <v>1</v>
      </c>
    </row>
    <row r="4439" spans="1:19" x14ac:dyDescent="0.25">
      <c r="A4439" t="s">
        <v>75</v>
      </c>
      <c r="B4439" t="s">
        <v>76</v>
      </c>
      <c r="C4439" t="s">
        <v>8</v>
      </c>
      <c r="D4439" t="str">
        <f t="shared" si="69"/>
        <v>OUTFLOWS</v>
      </c>
      <c r="E4439" t="s">
        <v>127</v>
      </c>
      <c r="F4439" t="s">
        <v>92</v>
      </c>
      <c r="G4439" t="s">
        <v>102</v>
      </c>
      <c r="H4439" t="s">
        <v>212</v>
      </c>
      <c r="I4439" t="s">
        <v>5662</v>
      </c>
      <c r="J4439" t="s">
        <v>92</v>
      </c>
      <c r="K4439" t="s">
        <v>5668</v>
      </c>
      <c r="L4439" t="s">
        <v>608</v>
      </c>
      <c r="M4439" s="17">
        <f>VLOOKUP($K4439,[1]Budget!$V:$AE,5,0)*IF($C4439="1 - Revenues",1,IF(AND($C4439="5 - Transfers",MID(I4439,15,1)="4"),1,-1))</f>
        <v>0</v>
      </c>
      <c r="N4439" s="17">
        <f>VLOOKUP($K4439,[1]Budget!$V:$AE,6,0)*IF($C4439="1 - Revenues",1,IF(AND($C4439="5 - Transfers",MID(J4439,15,1)="4"),1,-1))</f>
        <v>0</v>
      </c>
      <c r="O4439" s="17">
        <f>IFERROR(IF(RIGHT(LEFT(K4439,15),1)="4",VLOOKUP(K4439,'[1]Budget Worksheet'!A:B,2,0),-1*VLOOKUP(K4439,'[1]Budget Worksheet'!A:B,2,0)),0)</f>
        <v>0</v>
      </c>
      <c r="P4439" s="17">
        <f>VLOOKUP($K4439,[1]Budget!$V:$AE,8,0)*IF($C4439="1 - Revenues",1,IF(AND($C4439="5 - Transfers",MID($K4439,15,1)="4"),1,-1))</f>
        <v>0</v>
      </c>
      <c r="Q4439" s="17">
        <f>VLOOKUP($K4439,[1]Budget!$V:$AE,10,0)*IF($C4439="1 - Revenues",1,IF(AND($C4439="5 - Transfers",MID(K4439,15,1)="4"),1,-1))</f>
        <v>0</v>
      </c>
      <c r="S4439" s="18" t="b">
        <f>IF(LEFT(C4439,1)="1",1,-1)*SUMIF([1]Budget!V:V,'Budget Worksheet for Pivot Tabl'!K4439,[1]Budget!AC:AC)=P4439</f>
        <v>1</v>
      </c>
    </row>
    <row r="4440" spans="1:19" x14ac:dyDescent="0.25">
      <c r="A4440" t="s">
        <v>75</v>
      </c>
      <c r="B4440" t="s">
        <v>76</v>
      </c>
      <c r="C4440" t="s">
        <v>8</v>
      </c>
      <c r="D4440" t="str">
        <f t="shared" si="69"/>
        <v>OUTFLOWS</v>
      </c>
      <c r="E4440" t="s">
        <v>127</v>
      </c>
      <c r="F4440" t="s">
        <v>92</v>
      </c>
      <c r="G4440" t="s">
        <v>102</v>
      </c>
      <c r="H4440" t="s">
        <v>212</v>
      </c>
      <c r="I4440" t="s">
        <v>5662</v>
      </c>
      <c r="J4440" t="s">
        <v>92</v>
      </c>
      <c r="K4440" t="s">
        <v>5669</v>
      </c>
      <c r="L4440" t="s">
        <v>610</v>
      </c>
      <c r="M4440" s="17">
        <f>VLOOKUP($K4440,[1]Budget!$V:$AE,5,0)*IF($C4440="1 - Revenues",1,IF(AND($C4440="5 - Transfers",MID(I4440,15,1)="4"),1,-1))</f>
        <v>0</v>
      </c>
      <c r="N4440" s="17">
        <f>VLOOKUP($K4440,[1]Budget!$V:$AE,6,0)*IF($C4440="1 - Revenues",1,IF(AND($C4440="5 - Transfers",MID(J4440,15,1)="4"),1,-1))</f>
        <v>0</v>
      </c>
      <c r="O4440" s="17">
        <f>IFERROR(IF(RIGHT(LEFT(K4440,15),1)="4",VLOOKUP(K4440,'[1]Budget Worksheet'!A:B,2,0),-1*VLOOKUP(K4440,'[1]Budget Worksheet'!A:B,2,0)),0)</f>
        <v>0</v>
      </c>
      <c r="P4440" s="17">
        <f>VLOOKUP($K4440,[1]Budget!$V:$AE,8,0)*IF($C4440="1 - Revenues",1,IF(AND($C4440="5 - Transfers",MID($K4440,15,1)="4"),1,-1))</f>
        <v>0</v>
      </c>
      <c r="Q4440" s="17">
        <f>VLOOKUP($K4440,[1]Budget!$V:$AE,10,0)*IF($C4440="1 - Revenues",1,IF(AND($C4440="5 - Transfers",MID(K4440,15,1)="4"),1,-1))</f>
        <v>0</v>
      </c>
      <c r="S4440" s="18" t="b">
        <f>IF(LEFT(C4440,1)="1",1,-1)*SUMIF([1]Budget!V:V,'Budget Worksheet for Pivot Tabl'!K4440,[1]Budget!AC:AC)=P4440</f>
        <v>1</v>
      </c>
    </row>
    <row r="4441" spans="1:19" x14ac:dyDescent="0.25">
      <c r="A4441" t="s">
        <v>75</v>
      </c>
      <c r="B4441" t="s">
        <v>76</v>
      </c>
      <c r="C4441" t="s">
        <v>8</v>
      </c>
      <c r="D4441" t="str">
        <f t="shared" si="69"/>
        <v>OUTFLOWS</v>
      </c>
      <c r="E4441" t="s">
        <v>127</v>
      </c>
      <c r="F4441" t="s">
        <v>92</v>
      </c>
      <c r="G4441" t="s">
        <v>102</v>
      </c>
      <c r="H4441" t="s">
        <v>212</v>
      </c>
      <c r="I4441" t="s">
        <v>5662</v>
      </c>
      <c r="J4441" t="s">
        <v>92</v>
      </c>
      <c r="K4441" t="s">
        <v>5670</v>
      </c>
      <c r="L4441" t="s">
        <v>612</v>
      </c>
      <c r="M4441" s="17">
        <f>VLOOKUP($K4441,[1]Budget!$V:$AE,5,0)*IF($C4441="1 - Revenues",1,IF(AND($C4441="5 - Transfers",MID(I4441,15,1)="4"),1,-1))</f>
        <v>0</v>
      </c>
      <c r="N4441" s="17">
        <f>VLOOKUP($K4441,[1]Budget!$V:$AE,6,0)*IF($C4441="1 - Revenues",1,IF(AND($C4441="5 - Transfers",MID(J4441,15,1)="4"),1,-1))</f>
        <v>0</v>
      </c>
      <c r="O4441" s="17">
        <f>IFERROR(IF(RIGHT(LEFT(K4441,15),1)="4",VLOOKUP(K4441,'[1]Budget Worksheet'!A:B,2,0),-1*VLOOKUP(K4441,'[1]Budget Worksheet'!A:B,2,0)),0)</f>
        <v>0</v>
      </c>
      <c r="P4441" s="17">
        <f>VLOOKUP($K4441,[1]Budget!$V:$AE,8,0)*IF($C4441="1 - Revenues",1,IF(AND($C4441="5 - Transfers",MID($K4441,15,1)="4"),1,-1))</f>
        <v>0</v>
      </c>
      <c r="Q4441" s="17">
        <f>VLOOKUP($K4441,[1]Budget!$V:$AE,10,0)*IF($C4441="1 - Revenues",1,IF(AND($C4441="5 - Transfers",MID(K4441,15,1)="4"),1,-1))</f>
        <v>0</v>
      </c>
      <c r="S4441" s="18" t="b">
        <f>IF(LEFT(C4441,1)="1",1,-1)*SUMIF([1]Budget!V:V,'Budget Worksheet for Pivot Tabl'!K4441,[1]Budget!AC:AC)=P4441</f>
        <v>1</v>
      </c>
    </row>
    <row r="4442" spans="1:19" x14ac:dyDescent="0.25">
      <c r="A4442" t="s">
        <v>75</v>
      </c>
      <c r="B4442" t="s">
        <v>76</v>
      </c>
      <c r="C4442" t="s">
        <v>8</v>
      </c>
      <c r="D4442" t="str">
        <f t="shared" si="69"/>
        <v>OUTFLOWS</v>
      </c>
      <c r="E4442" t="s">
        <v>127</v>
      </c>
      <c r="F4442" t="s">
        <v>92</v>
      </c>
      <c r="G4442" t="s">
        <v>102</v>
      </c>
      <c r="H4442" t="s">
        <v>212</v>
      </c>
      <c r="I4442" t="s">
        <v>5662</v>
      </c>
      <c r="J4442" t="s">
        <v>92</v>
      </c>
      <c r="K4442" t="s">
        <v>5671</v>
      </c>
      <c r="L4442" t="s">
        <v>614</v>
      </c>
      <c r="M4442" s="17">
        <f>VLOOKUP($K4442,[1]Budget!$V:$AE,5,0)*IF($C4442="1 - Revenues",1,IF(AND($C4442="5 - Transfers",MID(I4442,15,1)="4"),1,-1))</f>
        <v>0</v>
      </c>
      <c r="N4442" s="17">
        <f>VLOOKUP($K4442,[1]Budget!$V:$AE,6,0)*IF($C4442="1 - Revenues",1,IF(AND($C4442="5 - Transfers",MID(J4442,15,1)="4"),1,-1))</f>
        <v>0</v>
      </c>
      <c r="O4442" s="17">
        <f>IFERROR(IF(RIGHT(LEFT(K4442,15),1)="4",VLOOKUP(K4442,'[1]Budget Worksheet'!A:B,2,0),-1*VLOOKUP(K4442,'[1]Budget Worksheet'!A:B,2,0)),0)</f>
        <v>0</v>
      </c>
      <c r="P4442" s="17">
        <f>VLOOKUP($K4442,[1]Budget!$V:$AE,8,0)*IF($C4442="1 - Revenues",1,IF(AND($C4442="5 - Transfers",MID($K4442,15,1)="4"),1,-1))</f>
        <v>0</v>
      </c>
      <c r="Q4442" s="17">
        <f>VLOOKUP($K4442,[1]Budget!$V:$AE,10,0)*IF($C4442="1 - Revenues",1,IF(AND($C4442="5 - Transfers",MID(K4442,15,1)="4"),1,-1))</f>
        <v>0</v>
      </c>
      <c r="S4442" s="18" t="b">
        <f>IF(LEFT(C4442,1)="1",1,-1)*SUMIF([1]Budget!V:V,'Budget Worksheet for Pivot Tabl'!K4442,[1]Budget!AC:AC)=P4442</f>
        <v>1</v>
      </c>
    </row>
    <row r="4443" spans="1:19" x14ac:dyDescent="0.25">
      <c r="A4443" t="s">
        <v>75</v>
      </c>
      <c r="B4443" t="s">
        <v>76</v>
      </c>
      <c r="C4443" t="s">
        <v>8</v>
      </c>
      <c r="D4443" t="str">
        <f t="shared" si="69"/>
        <v>OUTFLOWS</v>
      </c>
      <c r="E4443" t="s">
        <v>127</v>
      </c>
      <c r="F4443" t="s">
        <v>92</v>
      </c>
      <c r="G4443" t="s">
        <v>102</v>
      </c>
      <c r="H4443" t="s">
        <v>212</v>
      </c>
      <c r="I4443" t="s">
        <v>5662</v>
      </c>
      <c r="J4443" t="s">
        <v>92</v>
      </c>
      <c r="K4443" t="s">
        <v>5672</v>
      </c>
      <c r="L4443" t="s">
        <v>618</v>
      </c>
      <c r="M4443" s="17">
        <f>VLOOKUP($K4443,[1]Budget!$V:$AE,5,0)*IF($C4443="1 - Revenues",1,IF(AND($C4443="5 - Transfers",MID(I4443,15,1)="4"),1,-1))</f>
        <v>0</v>
      </c>
      <c r="N4443" s="17">
        <f>VLOOKUP($K4443,[1]Budget!$V:$AE,6,0)*IF($C4443="1 - Revenues",1,IF(AND($C4443="5 - Transfers",MID(J4443,15,1)="4"),1,-1))</f>
        <v>0</v>
      </c>
      <c r="O4443" s="17">
        <f>IFERROR(IF(RIGHT(LEFT(K4443,15),1)="4",VLOOKUP(K4443,'[1]Budget Worksheet'!A:B,2,0),-1*VLOOKUP(K4443,'[1]Budget Worksheet'!A:B,2,0)),0)</f>
        <v>0</v>
      </c>
      <c r="P4443" s="17">
        <f>VLOOKUP($K4443,[1]Budget!$V:$AE,8,0)*IF($C4443="1 - Revenues",1,IF(AND($C4443="5 - Transfers",MID($K4443,15,1)="4"),1,-1))</f>
        <v>0</v>
      </c>
      <c r="Q4443" s="17">
        <f>VLOOKUP($K4443,[1]Budget!$V:$AE,10,0)*IF($C4443="1 - Revenues",1,IF(AND($C4443="5 - Transfers",MID(K4443,15,1)="4"),1,-1))</f>
        <v>0</v>
      </c>
      <c r="S4443" s="18" t="b">
        <f>IF(LEFT(C4443,1)="1",1,-1)*SUMIF([1]Budget!V:V,'Budget Worksheet for Pivot Tabl'!K4443,[1]Budget!AC:AC)=P4443</f>
        <v>1</v>
      </c>
    </row>
    <row r="4444" spans="1:19" x14ac:dyDescent="0.25">
      <c r="A4444" t="s">
        <v>75</v>
      </c>
      <c r="B4444" t="s">
        <v>76</v>
      </c>
      <c r="C4444" t="s">
        <v>8</v>
      </c>
      <c r="D4444" t="str">
        <f t="shared" si="69"/>
        <v>OUTFLOWS</v>
      </c>
      <c r="E4444" t="s">
        <v>127</v>
      </c>
      <c r="F4444" t="s">
        <v>92</v>
      </c>
      <c r="G4444" t="s">
        <v>102</v>
      </c>
      <c r="H4444" t="s">
        <v>212</v>
      </c>
      <c r="I4444" t="s">
        <v>5662</v>
      </c>
      <c r="J4444" t="s">
        <v>92</v>
      </c>
      <c r="K4444" t="s">
        <v>5673</v>
      </c>
      <c r="L4444" t="s">
        <v>472</v>
      </c>
      <c r="M4444" s="17">
        <f>VLOOKUP($K4444,[1]Budget!$V:$AE,5,0)*IF($C4444="1 - Revenues",1,IF(AND($C4444="5 - Transfers",MID(I4444,15,1)="4"),1,-1))</f>
        <v>0</v>
      </c>
      <c r="N4444" s="17">
        <f>VLOOKUP($K4444,[1]Budget!$V:$AE,6,0)*IF($C4444="1 - Revenues",1,IF(AND($C4444="5 - Transfers",MID(J4444,15,1)="4"),1,-1))</f>
        <v>0</v>
      </c>
      <c r="O4444" s="17">
        <f>IFERROR(IF(RIGHT(LEFT(K4444,15),1)="4",VLOOKUP(K4444,'[1]Budget Worksheet'!A:B,2,0),-1*VLOOKUP(K4444,'[1]Budget Worksheet'!A:B,2,0)),0)</f>
        <v>0</v>
      </c>
      <c r="P4444" s="17">
        <f>VLOOKUP($K4444,[1]Budget!$V:$AE,8,0)*IF($C4444="1 - Revenues",1,IF(AND($C4444="5 - Transfers",MID($K4444,15,1)="4"),1,-1))</f>
        <v>0</v>
      </c>
      <c r="Q4444" s="17">
        <f>VLOOKUP($K4444,[1]Budget!$V:$AE,10,0)*IF($C4444="1 - Revenues",1,IF(AND($C4444="5 - Transfers",MID(K4444,15,1)="4"),1,-1))</f>
        <v>0</v>
      </c>
      <c r="S4444" s="18" t="b">
        <f>IF(LEFT(C4444,1)="1",1,-1)*SUMIF([1]Budget!V:V,'Budget Worksheet for Pivot Tabl'!K4444,[1]Budget!AC:AC)=P4444</f>
        <v>1</v>
      </c>
    </row>
    <row r="4445" spans="1:19" x14ac:dyDescent="0.25">
      <c r="A4445" t="s">
        <v>75</v>
      </c>
      <c r="B4445" t="s">
        <v>76</v>
      </c>
      <c r="C4445" t="s">
        <v>8</v>
      </c>
      <c r="D4445" t="str">
        <f t="shared" si="69"/>
        <v>OUTFLOWS</v>
      </c>
      <c r="E4445" t="s">
        <v>108</v>
      </c>
      <c r="F4445" t="s">
        <v>109</v>
      </c>
      <c r="G4445" t="s">
        <v>102</v>
      </c>
      <c r="H4445" t="s">
        <v>212</v>
      </c>
      <c r="I4445" t="s">
        <v>35</v>
      </c>
      <c r="J4445" t="s">
        <v>375</v>
      </c>
      <c r="K4445" t="s">
        <v>5674</v>
      </c>
      <c r="L4445" t="s">
        <v>590</v>
      </c>
      <c r="M4445" s="17">
        <f>VLOOKUP($K4445,[1]Budget!$V:$AE,5,0)*IF($C4445="1 - Revenues",1,IF(AND($C4445="5 - Transfers",MID(I4445,15,1)="4"),1,-1))</f>
        <v>-9000</v>
      </c>
      <c r="N4445" s="17">
        <f>VLOOKUP($K4445,[1]Budget!$V:$AE,6,0)*IF($C4445="1 - Revenues",1,IF(AND($C4445="5 - Transfers",MID(J4445,15,1)="4"),1,-1))</f>
        <v>-9000</v>
      </c>
      <c r="O4445" s="17">
        <f>IFERROR(IF(RIGHT(LEFT(K4445,15),1)="4",VLOOKUP(K4445,'[1]Budget Worksheet'!A:B,2,0),-1*VLOOKUP(K4445,'[1]Budget Worksheet'!A:B,2,0)),0)</f>
        <v>-7703</v>
      </c>
      <c r="P4445" s="17">
        <f>VLOOKUP($K4445,[1]Budget!$V:$AE,8,0)*IF($C4445="1 - Revenues",1,IF(AND($C4445="5 - Transfers",MID($K4445,15,1)="4"),1,-1))</f>
        <v>-7703</v>
      </c>
      <c r="Q4445" s="17">
        <f>VLOOKUP($K4445,[1]Budget!$V:$AE,10,0)*IF($C4445="1 - Revenues",1,IF(AND($C4445="5 - Transfers",MID(K4445,15,1)="4"),1,-1))</f>
        <v>0</v>
      </c>
      <c r="S4445" s="18" t="b">
        <f>IF(LEFT(C4445,1)="1",1,-1)*SUMIF([1]Budget!V:V,'Budget Worksheet for Pivot Tabl'!K4445,[1]Budget!AC:AC)=P4445</f>
        <v>1</v>
      </c>
    </row>
    <row r="4446" spans="1:19" x14ac:dyDescent="0.25">
      <c r="A4446" t="s">
        <v>75</v>
      </c>
      <c r="B4446" t="s">
        <v>76</v>
      </c>
      <c r="C4446" t="s">
        <v>8</v>
      </c>
      <c r="D4446" t="str">
        <f t="shared" si="69"/>
        <v>OUTFLOWS</v>
      </c>
      <c r="E4446" t="s">
        <v>108</v>
      </c>
      <c r="F4446" t="s">
        <v>109</v>
      </c>
      <c r="G4446" t="s">
        <v>102</v>
      </c>
      <c r="H4446" t="s">
        <v>212</v>
      </c>
      <c r="I4446" t="s">
        <v>35</v>
      </c>
      <c r="J4446" t="s">
        <v>375</v>
      </c>
      <c r="K4446" t="s">
        <v>5675</v>
      </c>
      <c r="L4446" t="s">
        <v>597</v>
      </c>
      <c r="M4446" s="17">
        <f>VLOOKUP($K4446,[1]Budget!$V:$AE,5,0)*IF($C4446="1 - Revenues",1,IF(AND($C4446="5 - Transfers",MID(I4446,15,1)="4"),1,-1))</f>
        <v>0</v>
      </c>
      <c r="N4446" s="17">
        <f>VLOOKUP($K4446,[1]Budget!$V:$AE,6,0)*IF($C4446="1 - Revenues",1,IF(AND($C4446="5 - Transfers",MID(J4446,15,1)="4"),1,-1))</f>
        <v>0</v>
      </c>
      <c r="O4446" s="17">
        <f>IFERROR(IF(RIGHT(LEFT(K4446,15),1)="4",VLOOKUP(K4446,'[1]Budget Worksheet'!A:B,2,0),-1*VLOOKUP(K4446,'[1]Budget Worksheet'!A:B,2,0)),0)</f>
        <v>0</v>
      </c>
      <c r="P4446" s="17">
        <f>VLOOKUP($K4446,[1]Budget!$V:$AE,8,0)*IF($C4446="1 - Revenues",1,IF(AND($C4446="5 - Transfers",MID($K4446,15,1)="4"),1,-1))</f>
        <v>0</v>
      </c>
      <c r="Q4446" s="17">
        <f>VLOOKUP($K4446,[1]Budget!$V:$AE,10,0)*IF($C4446="1 - Revenues",1,IF(AND($C4446="5 - Transfers",MID(K4446,15,1)="4"),1,-1))</f>
        <v>0</v>
      </c>
      <c r="S4446" s="18" t="b">
        <f>IF(LEFT(C4446,1)="1",1,-1)*SUMIF([1]Budget!V:V,'Budget Worksheet for Pivot Tabl'!K4446,[1]Budget!AC:AC)=P4446</f>
        <v>1</v>
      </c>
    </row>
    <row r="4447" spans="1:19" x14ac:dyDescent="0.25">
      <c r="A4447" t="s">
        <v>75</v>
      </c>
      <c r="B4447" t="s">
        <v>76</v>
      </c>
      <c r="C4447" t="s">
        <v>8</v>
      </c>
      <c r="D4447" t="str">
        <f t="shared" si="69"/>
        <v>OUTFLOWS</v>
      </c>
      <c r="E4447" t="s">
        <v>108</v>
      </c>
      <c r="F4447" t="s">
        <v>109</v>
      </c>
      <c r="G4447" t="s">
        <v>102</v>
      </c>
      <c r="H4447" t="s">
        <v>212</v>
      </c>
      <c r="I4447" t="s">
        <v>35</v>
      </c>
      <c r="J4447" t="s">
        <v>375</v>
      </c>
      <c r="K4447" t="s">
        <v>5676</v>
      </c>
      <c r="L4447" t="s">
        <v>599</v>
      </c>
      <c r="M4447" s="17">
        <f>VLOOKUP($K4447,[1]Budget!$V:$AE,5,0)*IF($C4447="1 - Revenues",1,IF(AND($C4447="5 - Transfers",MID(I4447,15,1)="4"),1,-1))</f>
        <v>0</v>
      </c>
      <c r="N4447" s="17">
        <f>VLOOKUP($K4447,[1]Budget!$V:$AE,6,0)*IF($C4447="1 - Revenues",1,IF(AND($C4447="5 - Transfers",MID(J4447,15,1)="4"),1,-1))</f>
        <v>0</v>
      </c>
      <c r="O4447" s="17">
        <f>IFERROR(IF(RIGHT(LEFT(K4447,15),1)="4",VLOOKUP(K4447,'[1]Budget Worksheet'!A:B,2,0),-1*VLOOKUP(K4447,'[1]Budget Worksheet'!A:B,2,0)),0)</f>
        <v>-140</v>
      </c>
      <c r="P4447" s="17">
        <f>VLOOKUP($K4447,[1]Budget!$V:$AE,8,0)*IF($C4447="1 - Revenues",1,IF(AND($C4447="5 - Transfers",MID($K4447,15,1)="4"),1,-1))</f>
        <v>-140</v>
      </c>
      <c r="Q4447" s="17">
        <f>VLOOKUP($K4447,[1]Budget!$V:$AE,10,0)*IF($C4447="1 - Revenues",1,IF(AND($C4447="5 - Transfers",MID(K4447,15,1)="4"),1,-1))</f>
        <v>0</v>
      </c>
      <c r="S4447" s="18" t="b">
        <f>IF(LEFT(C4447,1)="1",1,-1)*SUMIF([1]Budget!V:V,'Budget Worksheet for Pivot Tabl'!K4447,[1]Budget!AC:AC)=P4447</f>
        <v>1</v>
      </c>
    </row>
    <row r="4448" spans="1:19" x14ac:dyDescent="0.25">
      <c r="A4448" t="s">
        <v>75</v>
      </c>
      <c r="B4448" t="s">
        <v>76</v>
      </c>
      <c r="C4448" t="s">
        <v>8</v>
      </c>
      <c r="D4448" t="str">
        <f t="shared" si="69"/>
        <v>OUTFLOWS</v>
      </c>
      <c r="E4448" t="s">
        <v>108</v>
      </c>
      <c r="F4448" t="s">
        <v>109</v>
      </c>
      <c r="G4448" t="s">
        <v>102</v>
      </c>
      <c r="H4448" t="s">
        <v>212</v>
      </c>
      <c r="I4448" t="s">
        <v>35</v>
      </c>
      <c r="J4448" t="s">
        <v>375</v>
      </c>
      <c r="K4448" t="s">
        <v>5677</v>
      </c>
      <c r="L4448" t="s">
        <v>601</v>
      </c>
      <c r="M4448" s="17">
        <f>VLOOKUP($K4448,[1]Budget!$V:$AE,5,0)*IF($C4448="1 - Revenues",1,IF(AND($C4448="5 - Transfers",MID(I4448,15,1)="4"),1,-1))</f>
        <v>0</v>
      </c>
      <c r="N4448" s="17">
        <f>VLOOKUP($K4448,[1]Budget!$V:$AE,6,0)*IF($C4448="1 - Revenues",1,IF(AND($C4448="5 - Transfers",MID(J4448,15,1)="4"),1,-1))</f>
        <v>0</v>
      </c>
      <c r="O4448" s="17">
        <f>IFERROR(IF(RIGHT(LEFT(K4448,15),1)="4",VLOOKUP(K4448,'[1]Budget Worksheet'!A:B,2,0),-1*VLOOKUP(K4448,'[1]Budget Worksheet'!A:B,2,0)),0)</f>
        <v>0</v>
      </c>
      <c r="P4448" s="17">
        <f>VLOOKUP($K4448,[1]Budget!$V:$AE,8,0)*IF($C4448="1 - Revenues",1,IF(AND($C4448="5 - Transfers",MID($K4448,15,1)="4"),1,-1))</f>
        <v>0</v>
      </c>
      <c r="Q4448" s="17">
        <f>VLOOKUP($K4448,[1]Budget!$V:$AE,10,0)*IF($C4448="1 - Revenues",1,IF(AND($C4448="5 - Transfers",MID(K4448,15,1)="4"),1,-1))</f>
        <v>0</v>
      </c>
      <c r="S4448" s="18" t="b">
        <f>IF(LEFT(C4448,1)="1",1,-1)*SUMIF([1]Budget!V:V,'Budget Worksheet for Pivot Tabl'!K4448,[1]Budget!AC:AC)=P4448</f>
        <v>1</v>
      </c>
    </row>
    <row r="4449" spans="1:19" x14ac:dyDescent="0.25">
      <c r="A4449" t="s">
        <v>75</v>
      </c>
      <c r="B4449" t="s">
        <v>76</v>
      </c>
      <c r="C4449" t="s">
        <v>8</v>
      </c>
      <c r="D4449" t="str">
        <f t="shared" si="69"/>
        <v>OUTFLOWS</v>
      </c>
      <c r="E4449" t="s">
        <v>108</v>
      </c>
      <c r="F4449" t="s">
        <v>109</v>
      </c>
      <c r="G4449" t="s">
        <v>102</v>
      </c>
      <c r="H4449" t="s">
        <v>212</v>
      </c>
      <c r="I4449" t="s">
        <v>35</v>
      </c>
      <c r="J4449" t="s">
        <v>375</v>
      </c>
      <c r="K4449" t="s">
        <v>5678</v>
      </c>
      <c r="L4449" t="s">
        <v>603</v>
      </c>
      <c r="M4449" s="17">
        <f>VLOOKUP($K4449,[1]Budget!$V:$AE,5,0)*IF($C4449="1 - Revenues",1,IF(AND($C4449="5 - Transfers",MID(I4449,15,1)="4"),1,-1))</f>
        <v>0</v>
      </c>
      <c r="N4449" s="17">
        <f>VLOOKUP($K4449,[1]Budget!$V:$AE,6,0)*IF($C4449="1 - Revenues",1,IF(AND($C4449="5 - Transfers",MID(J4449,15,1)="4"),1,-1))</f>
        <v>0</v>
      </c>
      <c r="O4449" s="17">
        <f>IFERROR(IF(RIGHT(LEFT(K4449,15),1)="4",VLOOKUP(K4449,'[1]Budget Worksheet'!A:B,2,0),-1*VLOOKUP(K4449,'[1]Budget Worksheet'!A:B,2,0)),0)</f>
        <v>0</v>
      </c>
      <c r="P4449" s="17">
        <f>VLOOKUP($K4449,[1]Budget!$V:$AE,8,0)*IF($C4449="1 - Revenues",1,IF(AND($C4449="5 - Transfers",MID($K4449,15,1)="4"),1,-1))</f>
        <v>0</v>
      </c>
      <c r="Q4449" s="17">
        <f>VLOOKUP($K4449,[1]Budget!$V:$AE,10,0)*IF($C4449="1 - Revenues",1,IF(AND($C4449="5 - Transfers",MID(K4449,15,1)="4"),1,-1))</f>
        <v>0</v>
      </c>
      <c r="S4449" s="18" t="b">
        <f>IF(LEFT(C4449,1)="1",1,-1)*SUMIF([1]Budget!V:V,'Budget Worksheet for Pivot Tabl'!K4449,[1]Budget!AC:AC)=P4449</f>
        <v>1</v>
      </c>
    </row>
    <row r="4450" spans="1:19" x14ac:dyDescent="0.25">
      <c r="A4450" t="s">
        <v>75</v>
      </c>
      <c r="B4450" t="s">
        <v>76</v>
      </c>
      <c r="C4450" t="s">
        <v>8</v>
      </c>
      <c r="D4450" t="str">
        <f t="shared" si="69"/>
        <v>OUTFLOWS</v>
      </c>
      <c r="E4450" t="s">
        <v>108</v>
      </c>
      <c r="F4450" t="s">
        <v>109</v>
      </c>
      <c r="G4450" t="s">
        <v>102</v>
      </c>
      <c r="H4450" t="s">
        <v>212</v>
      </c>
      <c r="I4450" t="s">
        <v>35</v>
      </c>
      <c r="J4450" t="s">
        <v>375</v>
      </c>
      <c r="K4450" t="s">
        <v>5679</v>
      </c>
      <c r="L4450" t="s">
        <v>470</v>
      </c>
      <c r="M4450" s="17">
        <f>VLOOKUP($K4450,[1]Budget!$V:$AE,5,0)*IF($C4450="1 - Revenues",1,IF(AND($C4450="5 - Transfers",MID(I4450,15,1)="4"),1,-1))</f>
        <v>-2000</v>
      </c>
      <c r="N4450" s="17">
        <f>VLOOKUP($K4450,[1]Budget!$V:$AE,6,0)*IF($C4450="1 - Revenues",1,IF(AND($C4450="5 - Transfers",MID(J4450,15,1)="4"),1,-1))</f>
        <v>-2000</v>
      </c>
      <c r="O4450" s="17">
        <f>IFERROR(IF(RIGHT(LEFT(K4450,15),1)="4",VLOOKUP(K4450,'[1]Budget Worksheet'!A:B,2,0),-1*VLOOKUP(K4450,'[1]Budget Worksheet'!A:B,2,0)),0)</f>
        <v>-1640</v>
      </c>
      <c r="P4450" s="17">
        <f>VLOOKUP($K4450,[1]Budget!$V:$AE,8,0)*IF($C4450="1 - Revenues",1,IF(AND($C4450="5 - Transfers",MID($K4450,15,1)="4"),1,-1))</f>
        <v>-1000</v>
      </c>
      <c r="Q4450" s="17">
        <f>VLOOKUP($K4450,[1]Budget!$V:$AE,10,0)*IF($C4450="1 - Revenues",1,IF(AND($C4450="5 - Transfers",MID(K4450,15,1)="4"),1,-1))</f>
        <v>640</v>
      </c>
      <c r="S4450" s="18" t="b">
        <f>IF(LEFT(C4450,1)="1",1,-1)*SUMIF([1]Budget!V:V,'Budget Worksheet for Pivot Tabl'!K4450,[1]Budget!AC:AC)=P4450</f>
        <v>1</v>
      </c>
    </row>
    <row r="4451" spans="1:19" x14ac:dyDescent="0.25">
      <c r="A4451" t="s">
        <v>75</v>
      </c>
      <c r="B4451" t="s">
        <v>76</v>
      </c>
      <c r="C4451" t="s">
        <v>8</v>
      </c>
      <c r="D4451" t="str">
        <f t="shared" si="69"/>
        <v>OUTFLOWS</v>
      </c>
      <c r="E4451" t="s">
        <v>108</v>
      </c>
      <c r="F4451" t="s">
        <v>109</v>
      </c>
      <c r="G4451" t="s">
        <v>102</v>
      </c>
      <c r="H4451" t="s">
        <v>212</v>
      </c>
      <c r="I4451" t="s">
        <v>35</v>
      </c>
      <c r="J4451" t="s">
        <v>375</v>
      </c>
      <c r="K4451" t="s">
        <v>5680</v>
      </c>
      <c r="L4451" t="s">
        <v>606</v>
      </c>
      <c r="M4451" s="17">
        <f>VLOOKUP($K4451,[1]Budget!$V:$AE,5,0)*IF($C4451="1 - Revenues",1,IF(AND($C4451="5 - Transfers",MID(I4451,15,1)="4"),1,-1))</f>
        <v>0</v>
      </c>
      <c r="N4451" s="17">
        <f>VLOOKUP($K4451,[1]Budget!$V:$AE,6,0)*IF($C4451="1 - Revenues",1,IF(AND($C4451="5 - Transfers",MID(J4451,15,1)="4"),1,-1))</f>
        <v>-1000</v>
      </c>
      <c r="O4451" s="17">
        <f>IFERROR(IF(RIGHT(LEFT(K4451,15),1)="4",VLOOKUP(K4451,'[1]Budget Worksheet'!A:B,2,0),-1*VLOOKUP(K4451,'[1]Budget Worksheet'!A:B,2,0)),0)</f>
        <v>-471</v>
      </c>
      <c r="P4451" s="17">
        <f>VLOOKUP($K4451,[1]Budget!$V:$AE,8,0)*IF($C4451="1 - Revenues",1,IF(AND($C4451="5 - Transfers",MID($K4451,15,1)="4"),1,-1))</f>
        <v>-471</v>
      </c>
      <c r="Q4451" s="17">
        <f>VLOOKUP($K4451,[1]Budget!$V:$AE,10,0)*IF($C4451="1 - Revenues",1,IF(AND($C4451="5 - Transfers",MID(K4451,15,1)="4"),1,-1))</f>
        <v>0</v>
      </c>
      <c r="S4451" s="18" t="b">
        <f>IF(LEFT(C4451,1)="1",1,-1)*SUMIF([1]Budget!V:V,'Budget Worksheet for Pivot Tabl'!K4451,[1]Budget!AC:AC)=P4451</f>
        <v>1</v>
      </c>
    </row>
    <row r="4452" spans="1:19" x14ac:dyDescent="0.25">
      <c r="A4452" t="s">
        <v>75</v>
      </c>
      <c r="B4452" t="s">
        <v>76</v>
      </c>
      <c r="C4452" t="s">
        <v>8</v>
      </c>
      <c r="D4452" t="str">
        <f t="shared" si="69"/>
        <v>OUTFLOWS</v>
      </c>
      <c r="E4452" t="s">
        <v>108</v>
      </c>
      <c r="F4452" t="s">
        <v>109</v>
      </c>
      <c r="G4452" t="s">
        <v>102</v>
      </c>
      <c r="H4452" t="s">
        <v>212</v>
      </c>
      <c r="I4452" t="s">
        <v>35</v>
      </c>
      <c r="J4452" t="s">
        <v>375</v>
      </c>
      <c r="K4452" t="s">
        <v>5681</v>
      </c>
      <c r="L4452" t="s">
        <v>608</v>
      </c>
      <c r="M4452" s="17">
        <f>VLOOKUP($K4452,[1]Budget!$V:$AE,5,0)*IF($C4452="1 - Revenues",1,IF(AND($C4452="5 - Transfers",MID(I4452,15,1)="4"),1,-1))</f>
        <v>0</v>
      </c>
      <c r="N4452" s="17">
        <f>VLOOKUP($K4452,[1]Budget!$V:$AE,6,0)*IF($C4452="1 - Revenues",1,IF(AND($C4452="5 - Transfers",MID(J4452,15,1)="4"),1,-1))</f>
        <v>0</v>
      </c>
      <c r="O4452" s="17">
        <f>IFERROR(IF(RIGHT(LEFT(K4452,15),1)="4",VLOOKUP(K4452,'[1]Budget Worksheet'!A:B,2,0),-1*VLOOKUP(K4452,'[1]Budget Worksheet'!A:B,2,0)),0)</f>
        <v>0</v>
      </c>
      <c r="P4452" s="17">
        <f>VLOOKUP($K4452,[1]Budget!$V:$AE,8,0)*IF($C4452="1 - Revenues",1,IF(AND($C4452="5 - Transfers",MID($K4452,15,1)="4"),1,-1))</f>
        <v>0</v>
      </c>
      <c r="Q4452" s="17">
        <f>VLOOKUP($K4452,[1]Budget!$V:$AE,10,0)*IF($C4452="1 - Revenues",1,IF(AND($C4452="5 - Transfers",MID(K4452,15,1)="4"),1,-1))</f>
        <v>0</v>
      </c>
      <c r="S4452" s="18" t="b">
        <f>IF(LEFT(C4452,1)="1",1,-1)*SUMIF([1]Budget!V:V,'Budget Worksheet for Pivot Tabl'!K4452,[1]Budget!AC:AC)=P4452</f>
        <v>1</v>
      </c>
    </row>
    <row r="4453" spans="1:19" x14ac:dyDescent="0.25">
      <c r="A4453" t="s">
        <v>75</v>
      </c>
      <c r="B4453" t="s">
        <v>76</v>
      </c>
      <c r="C4453" t="s">
        <v>8</v>
      </c>
      <c r="D4453" t="str">
        <f t="shared" si="69"/>
        <v>OUTFLOWS</v>
      </c>
      <c r="E4453" t="s">
        <v>108</v>
      </c>
      <c r="F4453" t="s">
        <v>109</v>
      </c>
      <c r="G4453" t="s">
        <v>102</v>
      </c>
      <c r="H4453" t="s">
        <v>212</v>
      </c>
      <c r="I4453" t="s">
        <v>35</v>
      </c>
      <c r="J4453" t="s">
        <v>375</v>
      </c>
      <c r="K4453" t="s">
        <v>5682</v>
      </c>
      <c r="L4453" t="s">
        <v>610</v>
      </c>
      <c r="M4453" s="17">
        <f>VLOOKUP($K4453,[1]Budget!$V:$AE,5,0)*IF($C4453="1 - Revenues",1,IF(AND($C4453="5 - Transfers",MID(I4453,15,1)="4"),1,-1))</f>
        <v>0</v>
      </c>
      <c r="N4453" s="17">
        <f>VLOOKUP($K4453,[1]Budget!$V:$AE,6,0)*IF($C4453="1 - Revenues",1,IF(AND($C4453="5 - Transfers",MID(J4453,15,1)="4"),1,-1))</f>
        <v>0</v>
      </c>
      <c r="O4453" s="17">
        <f>IFERROR(IF(RIGHT(LEFT(K4453,15),1)="4",VLOOKUP(K4453,'[1]Budget Worksheet'!A:B,2,0),-1*VLOOKUP(K4453,'[1]Budget Worksheet'!A:B,2,0)),0)</f>
        <v>-93</v>
      </c>
      <c r="P4453" s="17">
        <f>VLOOKUP($K4453,[1]Budget!$V:$AE,8,0)*IF($C4453="1 - Revenues",1,IF(AND($C4453="5 - Transfers",MID($K4453,15,1)="4"),1,-1))</f>
        <v>-93</v>
      </c>
      <c r="Q4453" s="17">
        <f>VLOOKUP($K4453,[1]Budget!$V:$AE,10,0)*IF($C4453="1 - Revenues",1,IF(AND($C4453="5 - Transfers",MID(K4453,15,1)="4"),1,-1))</f>
        <v>0</v>
      </c>
      <c r="S4453" s="18" t="b">
        <f>IF(LEFT(C4453,1)="1",1,-1)*SUMIF([1]Budget!V:V,'Budget Worksheet for Pivot Tabl'!K4453,[1]Budget!AC:AC)=P4453</f>
        <v>1</v>
      </c>
    </row>
    <row r="4454" spans="1:19" x14ac:dyDescent="0.25">
      <c r="A4454" t="s">
        <v>75</v>
      </c>
      <c r="B4454" t="s">
        <v>76</v>
      </c>
      <c r="C4454" t="s">
        <v>8</v>
      </c>
      <c r="D4454" t="str">
        <f t="shared" si="69"/>
        <v>OUTFLOWS</v>
      </c>
      <c r="E4454" t="s">
        <v>108</v>
      </c>
      <c r="F4454" t="s">
        <v>109</v>
      </c>
      <c r="G4454" t="s">
        <v>102</v>
      </c>
      <c r="H4454" t="s">
        <v>212</v>
      </c>
      <c r="I4454" t="s">
        <v>35</v>
      </c>
      <c r="J4454" t="s">
        <v>375</v>
      </c>
      <c r="K4454" t="s">
        <v>5683</v>
      </c>
      <c r="L4454" t="s">
        <v>612</v>
      </c>
      <c r="M4454" s="17">
        <f>VLOOKUP($K4454,[1]Budget!$V:$AE,5,0)*IF($C4454="1 - Revenues",1,IF(AND($C4454="5 - Transfers",MID(I4454,15,1)="4"),1,-1))</f>
        <v>0</v>
      </c>
      <c r="N4454" s="17">
        <f>VLOOKUP($K4454,[1]Budget!$V:$AE,6,0)*IF($C4454="1 - Revenues",1,IF(AND($C4454="5 - Transfers",MID(J4454,15,1)="4"),1,-1))</f>
        <v>0</v>
      </c>
      <c r="O4454" s="17">
        <f>IFERROR(IF(RIGHT(LEFT(K4454,15),1)="4",VLOOKUP(K4454,'[1]Budget Worksheet'!A:B,2,0),-1*VLOOKUP(K4454,'[1]Budget Worksheet'!A:B,2,0)),0)</f>
        <v>-15</v>
      </c>
      <c r="P4454" s="17">
        <f>VLOOKUP($K4454,[1]Budget!$V:$AE,8,0)*IF($C4454="1 - Revenues",1,IF(AND($C4454="5 - Transfers",MID($K4454,15,1)="4"),1,-1))</f>
        <v>-15</v>
      </c>
      <c r="Q4454" s="17">
        <f>VLOOKUP($K4454,[1]Budget!$V:$AE,10,0)*IF($C4454="1 - Revenues",1,IF(AND($C4454="5 - Transfers",MID(K4454,15,1)="4"),1,-1))</f>
        <v>0</v>
      </c>
      <c r="S4454" s="18" t="b">
        <f>IF(LEFT(C4454,1)="1",1,-1)*SUMIF([1]Budget!V:V,'Budget Worksheet for Pivot Tabl'!K4454,[1]Budget!AC:AC)=P4454</f>
        <v>1</v>
      </c>
    </row>
    <row r="4455" spans="1:19" x14ac:dyDescent="0.25">
      <c r="A4455" t="s">
        <v>75</v>
      </c>
      <c r="B4455" t="s">
        <v>76</v>
      </c>
      <c r="C4455" t="s">
        <v>8</v>
      </c>
      <c r="D4455" t="str">
        <f t="shared" si="69"/>
        <v>OUTFLOWS</v>
      </c>
      <c r="E4455" t="s">
        <v>108</v>
      </c>
      <c r="F4455" t="s">
        <v>109</v>
      </c>
      <c r="G4455" t="s">
        <v>102</v>
      </c>
      <c r="H4455" t="s">
        <v>212</v>
      </c>
      <c r="I4455" t="s">
        <v>35</v>
      </c>
      <c r="J4455" t="s">
        <v>375</v>
      </c>
      <c r="K4455" t="s">
        <v>5684</v>
      </c>
      <c r="L4455" t="s">
        <v>614</v>
      </c>
      <c r="M4455" s="17">
        <f>VLOOKUP($K4455,[1]Budget!$V:$AE,5,0)*IF($C4455="1 - Revenues",1,IF(AND($C4455="5 - Transfers",MID(I4455,15,1)="4"),1,-1))</f>
        <v>0</v>
      </c>
      <c r="N4455" s="17">
        <f>VLOOKUP($K4455,[1]Budget!$V:$AE,6,0)*IF($C4455="1 - Revenues",1,IF(AND($C4455="5 - Transfers",MID(J4455,15,1)="4"),1,-1))</f>
        <v>0</v>
      </c>
      <c r="O4455" s="17">
        <f>IFERROR(IF(RIGHT(LEFT(K4455,15),1)="4",VLOOKUP(K4455,'[1]Budget Worksheet'!A:B,2,0),-1*VLOOKUP(K4455,'[1]Budget Worksheet'!A:B,2,0)),0)</f>
        <v>-14</v>
      </c>
      <c r="P4455" s="17">
        <f>VLOOKUP($K4455,[1]Budget!$V:$AE,8,0)*IF($C4455="1 - Revenues",1,IF(AND($C4455="5 - Transfers",MID($K4455,15,1)="4"),1,-1))</f>
        <v>-14</v>
      </c>
      <c r="Q4455" s="17">
        <f>VLOOKUP($K4455,[1]Budget!$V:$AE,10,0)*IF($C4455="1 - Revenues",1,IF(AND($C4455="5 - Transfers",MID(K4455,15,1)="4"),1,-1))</f>
        <v>0</v>
      </c>
      <c r="S4455" s="18" t="b">
        <f>IF(LEFT(C4455,1)="1",1,-1)*SUMIF([1]Budget!V:V,'Budget Worksheet for Pivot Tabl'!K4455,[1]Budget!AC:AC)=P4455</f>
        <v>1</v>
      </c>
    </row>
    <row r="4456" spans="1:19" x14ac:dyDescent="0.25">
      <c r="A4456" t="s">
        <v>75</v>
      </c>
      <c r="B4456" t="s">
        <v>76</v>
      </c>
      <c r="C4456" t="s">
        <v>8</v>
      </c>
      <c r="D4456" t="str">
        <f t="shared" si="69"/>
        <v>OUTFLOWS</v>
      </c>
      <c r="E4456" t="s">
        <v>108</v>
      </c>
      <c r="F4456" t="s">
        <v>109</v>
      </c>
      <c r="G4456" t="s">
        <v>102</v>
      </c>
      <c r="H4456" t="s">
        <v>212</v>
      </c>
      <c r="I4456" t="s">
        <v>35</v>
      </c>
      <c r="J4456" t="s">
        <v>375</v>
      </c>
      <c r="K4456" t="s">
        <v>5685</v>
      </c>
      <c r="L4456" t="s">
        <v>616</v>
      </c>
      <c r="M4456" s="17">
        <f>VLOOKUP($K4456,[1]Budget!$V:$AE,5,0)*IF($C4456="1 - Revenues",1,IF(AND($C4456="5 - Transfers",MID(I4456,15,1)="4"),1,-1))</f>
        <v>0</v>
      </c>
      <c r="N4456" s="17">
        <f>VLOOKUP($K4456,[1]Budget!$V:$AE,6,0)*IF($C4456="1 - Revenues",1,IF(AND($C4456="5 - Transfers",MID(J4456,15,1)="4"),1,-1))</f>
        <v>0</v>
      </c>
      <c r="O4456" s="17">
        <f>IFERROR(IF(RIGHT(LEFT(K4456,15),1)="4",VLOOKUP(K4456,'[1]Budget Worksheet'!A:B,2,0),-1*VLOOKUP(K4456,'[1]Budget Worksheet'!A:B,2,0)),0)</f>
        <v>-600</v>
      </c>
      <c r="P4456" s="17">
        <f>VLOOKUP($K4456,[1]Budget!$V:$AE,8,0)*IF($C4456="1 - Revenues",1,IF(AND($C4456="5 - Transfers",MID($K4456,15,1)="4"),1,-1))</f>
        <v>-1000</v>
      </c>
      <c r="Q4456" s="17">
        <f>VLOOKUP($K4456,[1]Budget!$V:$AE,10,0)*IF($C4456="1 - Revenues",1,IF(AND($C4456="5 - Transfers",MID(K4456,15,1)="4"),1,-1))</f>
        <v>-400</v>
      </c>
      <c r="S4456" s="18" t="b">
        <f>IF(LEFT(C4456,1)="1",1,-1)*SUMIF([1]Budget!V:V,'Budget Worksheet for Pivot Tabl'!K4456,[1]Budget!AC:AC)=P4456</f>
        <v>1</v>
      </c>
    </row>
    <row r="4457" spans="1:19" x14ac:dyDescent="0.25">
      <c r="A4457" t="s">
        <v>75</v>
      </c>
      <c r="B4457" t="s">
        <v>76</v>
      </c>
      <c r="C4457" t="s">
        <v>8</v>
      </c>
      <c r="D4457" t="str">
        <f t="shared" si="69"/>
        <v>OUTFLOWS</v>
      </c>
      <c r="E4457" t="s">
        <v>108</v>
      </c>
      <c r="F4457" t="s">
        <v>109</v>
      </c>
      <c r="G4457" t="s">
        <v>102</v>
      </c>
      <c r="H4457" t="s">
        <v>212</v>
      </c>
      <c r="I4457" t="s">
        <v>35</v>
      </c>
      <c r="J4457" t="s">
        <v>375</v>
      </c>
      <c r="K4457" t="s">
        <v>5686</v>
      </c>
      <c r="L4457" t="s">
        <v>618</v>
      </c>
      <c r="M4457" s="17">
        <f>VLOOKUP($K4457,[1]Budget!$V:$AE,5,0)*IF($C4457="1 - Revenues",1,IF(AND($C4457="5 - Transfers",MID(I4457,15,1)="4"),1,-1))</f>
        <v>0</v>
      </c>
      <c r="N4457" s="17">
        <f>VLOOKUP($K4457,[1]Budget!$V:$AE,6,0)*IF($C4457="1 - Revenues",1,IF(AND($C4457="5 - Transfers",MID(J4457,15,1)="4"),1,-1))</f>
        <v>0</v>
      </c>
      <c r="O4457" s="17">
        <f>IFERROR(IF(RIGHT(LEFT(K4457,15),1)="4",VLOOKUP(K4457,'[1]Budget Worksheet'!A:B,2,0),-1*VLOOKUP(K4457,'[1]Budget Worksheet'!A:B,2,0)),0)</f>
        <v>-76</v>
      </c>
      <c r="P4457" s="17">
        <f>VLOOKUP($K4457,[1]Budget!$V:$AE,8,0)*IF($C4457="1 - Revenues",1,IF(AND($C4457="5 - Transfers",MID($K4457,15,1)="4"),1,-1))</f>
        <v>-76</v>
      </c>
      <c r="Q4457" s="17">
        <f>VLOOKUP($K4457,[1]Budget!$V:$AE,10,0)*IF($C4457="1 - Revenues",1,IF(AND($C4457="5 - Transfers",MID(K4457,15,1)="4"),1,-1))</f>
        <v>0</v>
      </c>
      <c r="S4457" s="18" t="b">
        <f>IF(LEFT(C4457,1)="1",1,-1)*SUMIF([1]Budget!V:V,'Budget Worksheet for Pivot Tabl'!K4457,[1]Budget!AC:AC)=P4457</f>
        <v>1</v>
      </c>
    </row>
    <row r="4458" spans="1:19" x14ac:dyDescent="0.25">
      <c r="A4458" t="s">
        <v>75</v>
      </c>
      <c r="B4458" t="s">
        <v>76</v>
      </c>
      <c r="C4458" t="s">
        <v>8</v>
      </c>
      <c r="D4458" t="str">
        <f t="shared" si="69"/>
        <v>OUTFLOWS</v>
      </c>
      <c r="E4458" t="s">
        <v>108</v>
      </c>
      <c r="F4458" t="s">
        <v>109</v>
      </c>
      <c r="G4458" t="s">
        <v>102</v>
      </c>
      <c r="H4458" t="s">
        <v>212</v>
      </c>
      <c r="I4458" t="s">
        <v>35</v>
      </c>
      <c r="J4458" t="s">
        <v>375</v>
      </c>
      <c r="K4458" t="s">
        <v>5687</v>
      </c>
      <c r="L4458" t="s">
        <v>620</v>
      </c>
      <c r="M4458" s="17">
        <f>VLOOKUP($K4458,[1]Budget!$V:$AE,5,0)*IF($C4458="1 - Revenues",1,IF(AND($C4458="5 - Transfers",MID(I4458,15,1)="4"),1,-1))</f>
        <v>0</v>
      </c>
      <c r="N4458" s="17">
        <f>VLOOKUP($K4458,[1]Budget!$V:$AE,6,0)*IF($C4458="1 - Revenues",1,IF(AND($C4458="5 - Transfers",MID(J4458,15,1)="4"),1,-1))</f>
        <v>0</v>
      </c>
      <c r="O4458" s="17">
        <f>IFERROR(IF(RIGHT(LEFT(K4458,15),1)="4",VLOOKUP(K4458,'[1]Budget Worksheet'!A:B,2,0),-1*VLOOKUP(K4458,'[1]Budget Worksheet'!A:B,2,0)),0)</f>
        <v>-378</v>
      </c>
      <c r="P4458" s="17">
        <f>VLOOKUP($K4458,[1]Budget!$V:$AE,8,0)*IF($C4458="1 - Revenues",1,IF(AND($C4458="5 - Transfers",MID($K4458,15,1)="4"),1,-1))</f>
        <v>-378</v>
      </c>
      <c r="Q4458" s="17">
        <f>VLOOKUP($K4458,[1]Budget!$V:$AE,10,0)*IF($C4458="1 - Revenues",1,IF(AND($C4458="5 - Transfers",MID(K4458,15,1)="4"),1,-1))</f>
        <v>0</v>
      </c>
      <c r="S4458" s="18" t="b">
        <f>IF(LEFT(C4458,1)="1",1,-1)*SUMIF([1]Budget!V:V,'Budget Worksheet for Pivot Tabl'!K4458,[1]Budget!AC:AC)=P4458</f>
        <v>1</v>
      </c>
    </row>
    <row r="4459" spans="1:19" x14ac:dyDescent="0.25">
      <c r="A4459" t="s">
        <v>75</v>
      </c>
      <c r="B4459" t="s">
        <v>76</v>
      </c>
      <c r="C4459" t="s">
        <v>8</v>
      </c>
      <c r="D4459" t="str">
        <f t="shared" si="69"/>
        <v>OUTFLOWS</v>
      </c>
      <c r="E4459" t="s">
        <v>108</v>
      </c>
      <c r="F4459" t="s">
        <v>109</v>
      </c>
      <c r="G4459" t="s">
        <v>102</v>
      </c>
      <c r="H4459" t="s">
        <v>212</v>
      </c>
      <c r="I4459" t="s">
        <v>35</v>
      </c>
      <c r="J4459" t="s">
        <v>375</v>
      </c>
      <c r="K4459" t="s">
        <v>5688</v>
      </c>
      <c r="L4459" t="s">
        <v>1020</v>
      </c>
      <c r="M4459" s="17">
        <f>VLOOKUP($K4459,[1]Budget!$V:$AE,5,0)*IF($C4459="1 - Revenues",1,IF(AND($C4459="5 - Transfers",MID(I4459,15,1)="4"),1,-1))</f>
        <v>0</v>
      </c>
      <c r="N4459" s="17">
        <f>VLOOKUP($K4459,[1]Budget!$V:$AE,6,0)*IF($C4459="1 - Revenues",1,IF(AND($C4459="5 - Transfers",MID(J4459,15,1)="4"),1,-1))</f>
        <v>0</v>
      </c>
      <c r="O4459" s="17">
        <f>IFERROR(IF(RIGHT(LEFT(K4459,15),1)="4",VLOOKUP(K4459,'[1]Budget Worksheet'!A:B,2,0),-1*VLOOKUP(K4459,'[1]Budget Worksheet'!A:B,2,0)),0)</f>
        <v>0</v>
      </c>
      <c r="P4459" s="17">
        <f>VLOOKUP($K4459,[1]Budget!$V:$AE,8,0)*IF($C4459="1 - Revenues",1,IF(AND($C4459="5 - Transfers",MID($K4459,15,1)="4"),1,-1))</f>
        <v>0</v>
      </c>
      <c r="Q4459" s="17">
        <f>VLOOKUP($K4459,[1]Budget!$V:$AE,10,0)*IF($C4459="1 - Revenues",1,IF(AND($C4459="5 - Transfers",MID(K4459,15,1)="4"),1,-1))</f>
        <v>0</v>
      </c>
      <c r="S4459" s="18" t="b">
        <f>IF(LEFT(C4459,1)="1",1,-1)*SUMIF([1]Budget!V:V,'Budget Worksheet for Pivot Tabl'!K4459,[1]Budget!AC:AC)=P4459</f>
        <v>1</v>
      </c>
    </row>
    <row r="4460" spans="1:19" x14ac:dyDescent="0.25">
      <c r="A4460" t="s">
        <v>75</v>
      </c>
      <c r="B4460" t="s">
        <v>76</v>
      </c>
      <c r="C4460" t="s">
        <v>8</v>
      </c>
      <c r="D4460" t="str">
        <f t="shared" si="69"/>
        <v>OUTFLOWS</v>
      </c>
      <c r="E4460" t="s">
        <v>108</v>
      </c>
      <c r="F4460" t="s">
        <v>109</v>
      </c>
      <c r="G4460" t="s">
        <v>102</v>
      </c>
      <c r="H4460" t="s">
        <v>212</v>
      </c>
      <c r="I4460" t="s">
        <v>35</v>
      </c>
      <c r="J4460" t="s">
        <v>375</v>
      </c>
      <c r="K4460" t="s">
        <v>5689</v>
      </c>
      <c r="L4460" t="s">
        <v>472</v>
      </c>
      <c r="M4460" s="17">
        <f>VLOOKUP($K4460,[1]Budget!$V:$AE,5,0)*IF($C4460="1 - Revenues",1,IF(AND($C4460="5 - Transfers",MID(I4460,15,1)="4"),1,-1))</f>
        <v>0</v>
      </c>
      <c r="N4460" s="17">
        <f>VLOOKUP($K4460,[1]Budget!$V:$AE,6,0)*IF($C4460="1 - Revenues",1,IF(AND($C4460="5 - Transfers",MID(J4460,15,1)="4"),1,-1))</f>
        <v>0</v>
      </c>
      <c r="O4460" s="17">
        <f>IFERROR(IF(RIGHT(LEFT(K4460,15),1)="4",VLOOKUP(K4460,'[1]Budget Worksheet'!A:B,2,0),-1*VLOOKUP(K4460,'[1]Budget Worksheet'!A:B,2,0)),0)</f>
        <v>-121</v>
      </c>
      <c r="P4460" s="17">
        <f>VLOOKUP($K4460,[1]Budget!$V:$AE,8,0)*IF($C4460="1 - Revenues",1,IF(AND($C4460="5 - Transfers",MID($K4460,15,1)="4"),1,-1))</f>
        <v>-121</v>
      </c>
      <c r="Q4460" s="17">
        <f>VLOOKUP($K4460,[1]Budget!$V:$AE,10,0)*IF($C4460="1 - Revenues",1,IF(AND($C4460="5 - Transfers",MID(K4460,15,1)="4"),1,-1))</f>
        <v>0</v>
      </c>
      <c r="S4460" s="18" t="b">
        <f>IF(LEFT(C4460,1)="1",1,-1)*SUMIF([1]Budget!V:V,'Budget Worksheet for Pivot Tabl'!K4460,[1]Budget!AC:AC)=P4460</f>
        <v>1</v>
      </c>
    </row>
    <row r="4461" spans="1:19" x14ac:dyDescent="0.25">
      <c r="A4461" t="s">
        <v>75</v>
      </c>
      <c r="B4461" t="s">
        <v>76</v>
      </c>
      <c r="C4461" t="s">
        <v>8</v>
      </c>
      <c r="D4461" t="str">
        <f t="shared" si="69"/>
        <v>OUTFLOWS</v>
      </c>
      <c r="E4461" t="s">
        <v>108</v>
      </c>
      <c r="F4461" t="s">
        <v>109</v>
      </c>
      <c r="G4461" t="s">
        <v>102</v>
      </c>
      <c r="H4461" t="s">
        <v>212</v>
      </c>
      <c r="I4461" t="s">
        <v>35</v>
      </c>
      <c r="J4461" t="s">
        <v>375</v>
      </c>
      <c r="K4461" t="s">
        <v>5690</v>
      </c>
      <c r="L4461" t="s">
        <v>627</v>
      </c>
      <c r="M4461" s="17">
        <f>VLOOKUP($K4461,[1]Budget!$V:$AE,5,0)*IF($C4461="1 - Revenues",1,IF(AND($C4461="5 - Transfers",MID(I4461,15,1)="4"),1,-1))</f>
        <v>0</v>
      </c>
      <c r="N4461" s="17">
        <f>VLOOKUP($K4461,[1]Budget!$V:$AE,6,0)*IF($C4461="1 - Revenues",1,IF(AND($C4461="5 - Transfers",MID(J4461,15,1)="4"),1,-1))</f>
        <v>0</v>
      </c>
      <c r="O4461" s="17">
        <f>IFERROR(IF(RIGHT(LEFT(K4461,15),1)="4",VLOOKUP(K4461,'[1]Budget Worksheet'!A:B,2,0),-1*VLOOKUP(K4461,'[1]Budget Worksheet'!A:B,2,0)),0)</f>
        <v>-101</v>
      </c>
      <c r="P4461" s="17">
        <f>VLOOKUP($K4461,[1]Budget!$V:$AE,8,0)*IF($C4461="1 - Revenues",1,IF(AND($C4461="5 - Transfers",MID($K4461,15,1)="4"),1,-1))</f>
        <v>-101</v>
      </c>
      <c r="Q4461" s="17">
        <f>VLOOKUP($K4461,[1]Budget!$V:$AE,10,0)*IF($C4461="1 - Revenues",1,IF(AND($C4461="5 - Transfers",MID(K4461,15,1)="4"),1,-1))</f>
        <v>0</v>
      </c>
      <c r="S4461" s="18" t="b">
        <f>IF(LEFT(C4461,1)="1",1,-1)*SUMIF([1]Budget!V:V,'Budget Worksheet for Pivot Tabl'!K4461,[1]Budget!AC:AC)=P4461</f>
        <v>1</v>
      </c>
    </row>
    <row r="4462" spans="1:19" x14ac:dyDescent="0.25">
      <c r="A4462" t="s">
        <v>75</v>
      </c>
      <c r="B4462" t="s">
        <v>76</v>
      </c>
      <c r="C4462" t="s">
        <v>8</v>
      </c>
      <c r="D4462" t="str">
        <f t="shared" si="69"/>
        <v>OUTFLOWS</v>
      </c>
      <c r="E4462" t="s">
        <v>116</v>
      </c>
      <c r="F4462" t="s">
        <v>117</v>
      </c>
      <c r="G4462" t="s">
        <v>119</v>
      </c>
      <c r="H4462" t="s">
        <v>326</v>
      </c>
      <c r="I4462" t="s">
        <v>325</v>
      </c>
      <c r="J4462" t="s">
        <v>326</v>
      </c>
      <c r="K4462" t="s">
        <v>5691</v>
      </c>
      <c r="L4462" t="s">
        <v>590</v>
      </c>
      <c r="M4462" s="17">
        <f>VLOOKUP($K4462,[1]Budget!$V:$AE,5,0)*IF($C4462="1 - Revenues",1,IF(AND($C4462="5 - Transfers",MID(I4462,15,1)="4"),1,-1))</f>
        <v>-132000</v>
      </c>
      <c r="N4462" s="17">
        <f>VLOOKUP($K4462,[1]Budget!$V:$AE,6,0)*IF($C4462="1 - Revenues",1,IF(AND($C4462="5 - Transfers",MID(J4462,15,1)="4"),1,-1))</f>
        <v>-64000</v>
      </c>
      <c r="O4462" s="17">
        <f>IFERROR(IF(RIGHT(LEFT(K4462,15),1)="4",VLOOKUP(K4462,'[1]Budget Worksheet'!A:B,2,0),-1*VLOOKUP(K4462,'[1]Budget Worksheet'!A:B,2,0)),0)</f>
        <v>0</v>
      </c>
      <c r="P4462" s="17">
        <f>VLOOKUP($K4462,[1]Budget!$V:$AE,8,0)*IF($C4462="1 - Revenues",1,IF(AND($C4462="5 - Transfers",MID($K4462,15,1)="4"),1,-1))</f>
        <v>0</v>
      </c>
      <c r="Q4462" s="17">
        <f>VLOOKUP($K4462,[1]Budget!$V:$AE,10,0)*IF($C4462="1 - Revenues",1,IF(AND($C4462="5 - Transfers",MID(K4462,15,1)="4"),1,-1))</f>
        <v>0</v>
      </c>
      <c r="S4462" s="18" t="b">
        <f>IF(LEFT(C4462,1)="1",1,-1)*SUMIF([1]Budget!V:V,'Budget Worksheet for Pivot Tabl'!K4462,[1]Budget!AC:AC)=P4462</f>
        <v>1</v>
      </c>
    </row>
    <row r="4463" spans="1:19" x14ac:dyDescent="0.25">
      <c r="A4463" t="s">
        <v>75</v>
      </c>
      <c r="B4463" t="s">
        <v>76</v>
      </c>
      <c r="C4463" t="s">
        <v>8</v>
      </c>
      <c r="D4463" t="str">
        <f t="shared" si="69"/>
        <v>OUTFLOWS</v>
      </c>
      <c r="E4463" t="s">
        <v>116</v>
      </c>
      <c r="F4463" t="s">
        <v>117</v>
      </c>
      <c r="G4463" t="s">
        <v>119</v>
      </c>
      <c r="H4463" t="s">
        <v>326</v>
      </c>
      <c r="I4463" t="s">
        <v>325</v>
      </c>
      <c r="J4463" t="s">
        <v>326</v>
      </c>
      <c r="K4463" t="s">
        <v>5692</v>
      </c>
      <c r="L4463" t="s">
        <v>593</v>
      </c>
      <c r="M4463" s="17">
        <f>VLOOKUP($K4463,[1]Budget!$V:$AE,5,0)*IF($C4463="1 - Revenues",1,IF(AND($C4463="5 - Transfers",MID(I4463,15,1)="4"),1,-1))</f>
        <v>0</v>
      </c>
      <c r="N4463" s="17">
        <f>VLOOKUP($K4463,[1]Budget!$V:$AE,6,0)*IF($C4463="1 - Revenues",1,IF(AND($C4463="5 - Transfers",MID(J4463,15,1)="4"),1,-1))</f>
        <v>0</v>
      </c>
      <c r="O4463" s="17">
        <f>IFERROR(IF(RIGHT(LEFT(K4463,15),1)="4",VLOOKUP(K4463,'[1]Budget Worksheet'!A:B,2,0),-1*VLOOKUP(K4463,'[1]Budget Worksheet'!A:B,2,0)),0)</f>
        <v>0</v>
      </c>
      <c r="P4463" s="17">
        <f>VLOOKUP($K4463,[1]Budget!$V:$AE,8,0)*IF($C4463="1 - Revenues",1,IF(AND($C4463="5 - Transfers",MID($K4463,15,1)="4"),1,-1))</f>
        <v>0</v>
      </c>
      <c r="Q4463" s="17">
        <f>VLOOKUP($K4463,[1]Budget!$V:$AE,10,0)*IF($C4463="1 - Revenues",1,IF(AND($C4463="5 - Transfers",MID(K4463,15,1)="4"),1,-1))</f>
        <v>0</v>
      </c>
      <c r="S4463" s="18" t="b">
        <f>IF(LEFT(C4463,1)="1",1,-1)*SUMIF([1]Budget!V:V,'Budget Worksheet for Pivot Tabl'!K4463,[1]Budget!AC:AC)=P4463</f>
        <v>1</v>
      </c>
    </row>
    <row r="4464" spans="1:19" x14ac:dyDescent="0.25">
      <c r="A4464" t="s">
        <v>75</v>
      </c>
      <c r="B4464" t="s">
        <v>76</v>
      </c>
      <c r="C4464" t="s">
        <v>8</v>
      </c>
      <c r="D4464" t="str">
        <f t="shared" si="69"/>
        <v>OUTFLOWS</v>
      </c>
      <c r="E4464" t="s">
        <v>116</v>
      </c>
      <c r="F4464" t="s">
        <v>117</v>
      </c>
      <c r="G4464" t="s">
        <v>119</v>
      </c>
      <c r="H4464" t="s">
        <v>326</v>
      </c>
      <c r="I4464" t="s">
        <v>325</v>
      </c>
      <c r="J4464" t="s">
        <v>326</v>
      </c>
      <c r="K4464" t="s">
        <v>5693</v>
      </c>
      <c r="L4464" t="s">
        <v>595</v>
      </c>
      <c r="M4464" s="17">
        <f>VLOOKUP($K4464,[1]Budget!$V:$AE,5,0)*IF($C4464="1 - Revenues",1,IF(AND($C4464="5 - Transfers",MID(I4464,15,1)="4"),1,-1))</f>
        <v>-1000</v>
      </c>
      <c r="N4464" s="17">
        <f>VLOOKUP($K4464,[1]Budget!$V:$AE,6,0)*IF($C4464="1 - Revenues",1,IF(AND($C4464="5 - Transfers",MID(J4464,15,1)="4"),1,-1))</f>
        <v>0</v>
      </c>
      <c r="O4464" s="17">
        <f>IFERROR(IF(RIGHT(LEFT(K4464,15),1)="4",VLOOKUP(K4464,'[1]Budget Worksheet'!A:B,2,0),-1*VLOOKUP(K4464,'[1]Budget Worksheet'!A:B,2,0)),0)</f>
        <v>0</v>
      </c>
      <c r="P4464" s="17">
        <f>VLOOKUP($K4464,[1]Budget!$V:$AE,8,0)*IF($C4464="1 - Revenues",1,IF(AND($C4464="5 - Transfers",MID($K4464,15,1)="4"),1,-1))</f>
        <v>0</v>
      </c>
      <c r="Q4464" s="17">
        <f>VLOOKUP($K4464,[1]Budget!$V:$AE,10,0)*IF($C4464="1 - Revenues",1,IF(AND($C4464="5 - Transfers",MID(K4464,15,1)="4"),1,-1))</f>
        <v>0</v>
      </c>
      <c r="S4464" s="18" t="b">
        <f>IF(LEFT(C4464,1)="1",1,-1)*SUMIF([1]Budget!V:V,'Budget Worksheet for Pivot Tabl'!K4464,[1]Budget!AC:AC)=P4464</f>
        <v>1</v>
      </c>
    </row>
    <row r="4465" spans="1:19" x14ac:dyDescent="0.25">
      <c r="A4465" t="s">
        <v>75</v>
      </c>
      <c r="B4465" t="s">
        <v>76</v>
      </c>
      <c r="C4465" t="s">
        <v>8</v>
      </c>
      <c r="D4465" t="str">
        <f t="shared" si="69"/>
        <v>OUTFLOWS</v>
      </c>
      <c r="E4465" t="s">
        <v>116</v>
      </c>
      <c r="F4465" t="s">
        <v>117</v>
      </c>
      <c r="G4465" t="s">
        <v>119</v>
      </c>
      <c r="H4465" t="s">
        <v>326</v>
      </c>
      <c r="I4465" t="s">
        <v>325</v>
      </c>
      <c r="J4465" t="s">
        <v>326</v>
      </c>
      <c r="K4465" t="s">
        <v>5694</v>
      </c>
      <c r="L4465" t="s">
        <v>597</v>
      </c>
      <c r="M4465" s="17">
        <f>VLOOKUP($K4465,[1]Budget!$V:$AE,5,0)*IF($C4465="1 - Revenues",1,IF(AND($C4465="5 - Transfers",MID(I4465,15,1)="4"),1,-1))</f>
        <v>-7000</v>
      </c>
      <c r="N4465" s="17">
        <f>VLOOKUP($K4465,[1]Budget!$V:$AE,6,0)*IF($C4465="1 - Revenues",1,IF(AND($C4465="5 - Transfers",MID(J4465,15,1)="4"),1,-1))</f>
        <v>0</v>
      </c>
      <c r="O4465" s="17">
        <f>IFERROR(IF(RIGHT(LEFT(K4465,15),1)="4",VLOOKUP(K4465,'[1]Budget Worksheet'!A:B,2,0),-1*VLOOKUP(K4465,'[1]Budget Worksheet'!A:B,2,0)),0)</f>
        <v>0</v>
      </c>
      <c r="P4465" s="17">
        <f>VLOOKUP($K4465,[1]Budget!$V:$AE,8,0)*IF($C4465="1 - Revenues",1,IF(AND($C4465="5 - Transfers",MID($K4465,15,1)="4"),1,-1))</f>
        <v>0</v>
      </c>
      <c r="Q4465" s="17">
        <f>VLOOKUP($K4465,[1]Budget!$V:$AE,10,0)*IF($C4465="1 - Revenues",1,IF(AND($C4465="5 - Transfers",MID(K4465,15,1)="4"),1,-1))</f>
        <v>0</v>
      </c>
      <c r="S4465" s="18" t="b">
        <f>IF(LEFT(C4465,1)="1",1,-1)*SUMIF([1]Budget!V:V,'Budget Worksheet for Pivot Tabl'!K4465,[1]Budget!AC:AC)=P4465</f>
        <v>1</v>
      </c>
    </row>
    <row r="4466" spans="1:19" x14ac:dyDescent="0.25">
      <c r="A4466" t="s">
        <v>75</v>
      </c>
      <c r="B4466" t="s">
        <v>76</v>
      </c>
      <c r="C4466" t="s">
        <v>8</v>
      </c>
      <c r="D4466" t="str">
        <f t="shared" si="69"/>
        <v>OUTFLOWS</v>
      </c>
      <c r="E4466" t="s">
        <v>116</v>
      </c>
      <c r="F4466" t="s">
        <v>117</v>
      </c>
      <c r="G4466" t="s">
        <v>119</v>
      </c>
      <c r="H4466" t="s">
        <v>326</v>
      </c>
      <c r="I4466" t="s">
        <v>325</v>
      </c>
      <c r="J4466" t="s">
        <v>326</v>
      </c>
      <c r="K4466" t="s">
        <v>5695</v>
      </c>
      <c r="L4466" t="s">
        <v>599</v>
      </c>
      <c r="M4466" s="17">
        <f>VLOOKUP($K4466,[1]Budget!$V:$AE,5,0)*IF($C4466="1 - Revenues",1,IF(AND($C4466="5 - Transfers",MID(I4466,15,1)="4"),1,-1))</f>
        <v>-1000</v>
      </c>
      <c r="N4466" s="17">
        <f>VLOOKUP($K4466,[1]Budget!$V:$AE,6,0)*IF($C4466="1 - Revenues",1,IF(AND($C4466="5 - Transfers",MID(J4466,15,1)="4"),1,-1))</f>
        <v>0</v>
      </c>
      <c r="O4466" s="17">
        <f>IFERROR(IF(RIGHT(LEFT(K4466,15),1)="4",VLOOKUP(K4466,'[1]Budget Worksheet'!A:B,2,0),-1*VLOOKUP(K4466,'[1]Budget Worksheet'!A:B,2,0)),0)</f>
        <v>0</v>
      </c>
      <c r="P4466" s="17">
        <f>VLOOKUP($K4466,[1]Budget!$V:$AE,8,0)*IF($C4466="1 - Revenues",1,IF(AND($C4466="5 - Transfers",MID($K4466,15,1)="4"),1,-1))</f>
        <v>0</v>
      </c>
      <c r="Q4466" s="17">
        <f>VLOOKUP($K4466,[1]Budget!$V:$AE,10,0)*IF($C4466="1 - Revenues",1,IF(AND($C4466="5 - Transfers",MID(K4466,15,1)="4"),1,-1))</f>
        <v>0</v>
      </c>
      <c r="S4466" s="18" t="b">
        <f>IF(LEFT(C4466,1)="1",1,-1)*SUMIF([1]Budget!V:V,'Budget Worksheet for Pivot Tabl'!K4466,[1]Budget!AC:AC)=P4466</f>
        <v>1</v>
      </c>
    </row>
    <row r="4467" spans="1:19" x14ac:dyDescent="0.25">
      <c r="A4467" t="s">
        <v>75</v>
      </c>
      <c r="B4467" t="s">
        <v>76</v>
      </c>
      <c r="C4467" t="s">
        <v>8</v>
      </c>
      <c r="D4467" t="str">
        <f t="shared" si="69"/>
        <v>OUTFLOWS</v>
      </c>
      <c r="E4467" t="s">
        <v>116</v>
      </c>
      <c r="F4467" t="s">
        <v>117</v>
      </c>
      <c r="G4467" t="s">
        <v>119</v>
      </c>
      <c r="H4467" t="s">
        <v>326</v>
      </c>
      <c r="I4467" t="s">
        <v>325</v>
      </c>
      <c r="J4467" t="s">
        <v>326</v>
      </c>
      <c r="K4467" t="s">
        <v>5696</v>
      </c>
      <c r="L4467" t="s">
        <v>601</v>
      </c>
      <c r="M4467" s="17">
        <f>VLOOKUP($K4467,[1]Budget!$V:$AE,5,0)*IF($C4467="1 - Revenues",1,IF(AND($C4467="5 - Transfers",MID(I4467,15,1)="4"),1,-1))</f>
        <v>0</v>
      </c>
      <c r="N4467" s="17">
        <f>VLOOKUP($K4467,[1]Budget!$V:$AE,6,0)*IF($C4467="1 - Revenues",1,IF(AND($C4467="5 - Transfers",MID(J4467,15,1)="4"),1,-1))</f>
        <v>0</v>
      </c>
      <c r="O4467" s="17">
        <f>IFERROR(IF(RIGHT(LEFT(K4467,15),1)="4",VLOOKUP(K4467,'[1]Budget Worksheet'!A:B,2,0),-1*VLOOKUP(K4467,'[1]Budget Worksheet'!A:B,2,0)),0)</f>
        <v>0</v>
      </c>
      <c r="P4467" s="17">
        <f>VLOOKUP($K4467,[1]Budget!$V:$AE,8,0)*IF($C4467="1 - Revenues",1,IF(AND($C4467="5 - Transfers",MID($K4467,15,1)="4"),1,-1))</f>
        <v>0</v>
      </c>
      <c r="Q4467" s="17">
        <f>VLOOKUP($K4467,[1]Budget!$V:$AE,10,0)*IF($C4467="1 - Revenues",1,IF(AND($C4467="5 - Transfers",MID(K4467,15,1)="4"),1,-1))</f>
        <v>0</v>
      </c>
      <c r="S4467" s="18" t="b">
        <f>IF(LEFT(C4467,1)="1",1,-1)*SUMIF([1]Budget!V:V,'Budget Worksheet for Pivot Tabl'!K4467,[1]Budget!AC:AC)=P4467</f>
        <v>1</v>
      </c>
    </row>
    <row r="4468" spans="1:19" x14ac:dyDescent="0.25">
      <c r="A4468" t="s">
        <v>75</v>
      </c>
      <c r="B4468" t="s">
        <v>76</v>
      </c>
      <c r="C4468" t="s">
        <v>8</v>
      </c>
      <c r="D4468" t="str">
        <f t="shared" si="69"/>
        <v>OUTFLOWS</v>
      </c>
      <c r="E4468" t="s">
        <v>116</v>
      </c>
      <c r="F4468" t="s">
        <v>117</v>
      </c>
      <c r="G4468" t="s">
        <v>119</v>
      </c>
      <c r="H4468" t="s">
        <v>326</v>
      </c>
      <c r="I4468" t="s">
        <v>325</v>
      </c>
      <c r="J4468" t="s">
        <v>326</v>
      </c>
      <c r="K4468" t="s">
        <v>5697</v>
      </c>
      <c r="L4468" t="s">
        <v>603</v>
      </c>
      <c r="M4468" s="17">
        <f>VLOOKUP($K4468,[1]Budget!$V:$AE,5,0)*IF($C4468="1 - Revenues",1,IF(AND($C4468="5 - Transfers",MID(I4468,15,1)="4"),1,-1))</f>
        <v>0</v>
      </c>
      <c r="N4468" s="17">
        <f>VLOOKUP($K4468,[1]Budget!$V:$AE,6,0)*IF($C4468="1 - Revenues",1,IF(AND($C4468="5 - Transfers",MID(J4468,15,1)="4"),1,-1))</f>
        <v>0</v>
      </c>
      <c r="O4468" s="17">
        <f>IFERROR(IF(RIGHT(LEFT(K4468,15),1)="4",VLOOKUP(K4468,'[1]Budget Worksheet'!A:B,2,0),-1*VLOOKUP(K4468,'[1]Budget Worksheet'!A:B,2,0)),0)</f>
        <v>0</v>
      </c>
      <c r="P4468" s="17">
        <f>VLOOKUP($K4468,[1]Budget!$V:$AE,8,0)*IF($C4468="1 - Revenues",1,IF(AND($C4468="5 - Transfers",MID($K4468,15,1)="4"),1,-1))</f>
        <v>0</v>
      </c>
      <c r="Q4468" s="17">
        <f>VLOOKUP($K4468,[1]Budget!$V:$AE,10,0)*IF($C4468="1 - Revenues",1,IF(AND($C4468="5 - Transfers",MID(K4468,15,1)="4"),1,-1))</f>
        <v>0</v>
      </c>
      <c r="S4468" s="18" t="b">
        <f>IF(LEFT(C4468,1)="1",1,-1)*SUMIF([1]Budget!V:V,'Budget Worksheet for Pivot Tabl'!K4468,[1]Budget!AC:AC)=P4468</f>
        <v>1</v>
      </c>
    </row>
    <row r="4469" spans="1:19" x14ac:dyDescent="0.25">
      <c r="A4469" t="s">
        <v>75</v>
      </c>
      <c r="B4469" t="s">
        <v>76</v>
      </c>
      <c r="C4469" t="s">
        <v>8</v>
      </c>
      <c r="D4469" t="str">
        <f t="shared" si="69"/>
        <v>OUTFLOWS</v>
      </c>
      <c r="E4469" t="s">
        <v>116</v>
      </c>
      <c r="F4469" t="s">
        <v>117</v>
      </c>
      <c r="G4469" t="s">
        <v>119</v>
      </c>
      <c r="H4469" t="s">
        <v>326</v>
      </c>
      <c r="I4469" t="s">
        <v>325</v>
      </c>
      <c r="J4469" t="s">
        <v>326</v>
      </c>
      <c r="K4469" t="s">
        <v>5698</v>
      </c>
      <c r="L4469" t="s">
        <v>470</v>
      </c>
      <c r="M4469" s="17">
        <f>VLOOKUP($K4469,[1]Budget!$V:$AE,5,0)*IF($C4469="1 - Revenues",1,IF(AND($C4469="5 - Transfers",MID(I4469,15,1)="4"),1,-1))</f>
        <v>-19000</v>
      </c>
      <c r="N4469" s="17">
        <f>VLOOKUP($K4469,[1]Budget!$V:$AE,6,0)*IF($C4469="1 - Revenues",1,IF(AND($C4469="5 - Transfers",MID(J4469,15,1)="4"),1,-1))</f>
        <v>-12000</v>
      </c>
      <c r="O4469" s="17">
        <f>IFERROR(IF(RIGHT(LEFT(K4469,15),1)="4",VLOOKUP(K4469,'[1]Budget Worksheet'!A:B,2,0),-1*VLOOKUP(K4469,'[1]Budget Worksheet'!A:B,2,0)),0)</f>
        <v>0</v>
      </c>
      <c r="P4469" s="17">
        <f>VLOOKUP($K4469,[1]Budget!$V:$AE,8,0)*IF($C4469="1 - Revenues",1,IF(AND($C4469="5 - Transfers",MID($K4469,15,1)="4"),1,-1))</f>
        <v>0</v>
      </c>
      <c r="Q4469" s="17">
        <f>VLOOKUP($K4469,[1]Budget!$V:$AE,10,0)*IF($C4469="1 - Revenues",1,IF(AND($C4469="5 - Transfers",MID(K4469,15,1)="4"),1,-1))</f>
        <v>0</v>
      </c>
      <c r="S4469" s="18" t="b">
        <f>IF(LEFT(C4469,1)="1",1,-1)*SUMIF([1]Budget!V:V,'Budget Worksheet for Pivot Tabl'!K4469,[1]Budget!AC:AC)=P4469</f>
        <v>1</v>
      </c>
    </row>
    <row r="4470" spans="1:19" x14ac:dyDescent="0.25">
      <c r="A4470" t="s">
        <v>75</v>
      </c>
      <c r="B4470" t="s">
        <v>76</v>
      </c>
      <c r="C4470" t="s">
        <v>8</v>
      </c>
      <c r="D4470" t="str">
        <f t="shared" si="69"/>
        <v>OUTFLOWS</v>
      </c>
      <c r="E4470" t="s">
        <v>116</v>
      </c>
      <c r="F4470" t="s">
        <v>117</v>
      </c>
      <c r="G4470" t="s">
        <v>119</v>
      </c>
      <c r="H4470" t="s">
        <v>326</v>
      </c>
      <c r="I4470" t="s">
        <v>325</v>
      </c>
      <c r="J4470" t="s">
        <v>326</v>
      </c>
      <c r="K4470" t="s">
        <v>5699</v>
      </c>
      <c r="L4470" t="s">
        <v>606</v>
      </c>
      <c r="M4470" s="17">
        <f>VLOOKUP($K4470,[1]Budget!$V:$AE,5,0)*IF($C4470="1 - Revenues",1,IF(AND($C4470="5 - Transfers",MID(I4470,15,1)="4"),1,-1))</f>
        <v>-6000</v>
      </c>
      <c r="N4470" s="17">
        <f>VLOOKUP($K4470,[1]Budget!$V:$AE,6,0)*IF($C4470="1 - Revenues",1,IF(AND($C4470="5 - Transfers",MID(J4470,15,1)="4"),1,-1))</f>
        <v>-5000</v>
      </c>
      <c r="O4470" s="17">
        <f>IFERROR(IF(RIGHT(LEFT(K4470,15),1)="4",VLOOKUP(K4470,'[1]Budget Worksheet'!A:B,2,0),-1*VLOOKUP(K4470,'[1]Budget Worksheet'!A:B,2,0)),0)</f>
        <v>0</v>
      </c>
      <c r="P4470" s="17">
        <f>VLOOKUP($K4470,[1]Budget!$V:$AE,8,0)*IF($C4470="1 - Revenues",1,IF(AND($C4470="5 - Transfers",MID($K4470,15,1)="4"),1,-1))</f>
        <v>0</v>
      </c>
      <c r="Q4470" s="17">
        <f>VLOOKUP($K4470,[1]Budget!$V:$AE,10,0)*IF($C4470="1 - Revenues",1,IF(AND($C4470="5 - Transfers",MID(K4470,15,1)="4"),1,-1))</f>
        <v>0</v>
      </c>
      <c r="S4470" s="18" t="b">
        <f>IF(LEFT(C4470,1)="1",1,-1)*SUMIF([1]Budget!V:V,'Budget Worksheet for Pivot Tabl'!K4470,[1]Budget!AC:AC)=P4470</f>
        <v>1</v>
      </c>
    </row>
    <row r="4471" spans="1:19" x14ac:dyDescent="0.25">
      <c r="A4471" t="s">
        <v>75</v>
      </c>
      <c r="B4471" t="s">
        <v>76</v>
      </c>
      <c r="C4471" t="s">
        <v>8</v>
      </c>
      <c r="D4471" t="str">
        <f t="shared" si="69"/>
        <v>OUTFLOWS</v>
      </c>
      <c r="E4471" t="s">
        <v>116</v>
      </c>
      <c r="F4471" t="s">
        <v>117</v>
      </c>
      <c r="G4471" t="s">
        <v>119</v>
      </c>
      <c r="H4471" t="s">
        <v>326</v>
      </c>
      <c r="I4471" t="s">
        <v>325</v>
      </c>
      <c r="J4471" t="s">
        <v>326</v>
      </c>
      <c r="K4471" t="s">
        <v>5700</v>
      </c>
      <c r="L4471" t="s">
        <v>608</v>
      </c>
      <c r="M4471" s="17">
        <f>VLOOKUP($K4471,[1]Budget!$V:$AE,5,0)*IF($C4471="1 - Revenues",1,IF(AND($C4471="5 - Transfers",MID(I4471,15,1)="4"),1,-1))</f>
        <v>-11000</v>
      </c>
      <c r="N4471" s="17">
        <f>VLOOKUP($K4471,[1]Budget!$V:$AE,6,0)*IF($C4471="1 - Revenues",1,IF(AND($C4471="5 - Transfers",MID(J4471,15,1)="4"),1,-1))</f>
        <v>-6000</v>
      </c>
      <c r="O4471" s="17">
        <f>IFERROR(IF(RIGHT(LEFT(K4471,15),1)="4",VLOOKUP(K4471,'[1]Budget Worksheet'!A:B,2,0),-1*VLOOKUP(K4471,'[1]Budget Worksheet'!A:B,2,0)),0)</f>
        <v>0</v>
      </c>
      <c r="P4471" s="17">
        <f>VLOOKUP($K4471,[1]Budget!$V:$AE,8,0)*IF($C4471="1 - Revenues",1,IF(AND($C4471="5 - Transfers",MID($K4471,15,1)="4"),1,-1))</f>
        <v>0</v>
      </c>
      <c r="Q4471" s="17">
        <f>VLOOKUP($K4471,[1]Budget!$V:$AE,10,0)*IF($C4471="1 - Revenues",1,IF(AND($C4471="5 - Transfers",MID(K4471,15,1)="4"),1,-1))</f>
        <v>0</v>
      </c>
      <c r="S4471" s="18" t="b">
        <f>IF(LEFT(C4471,1)="1",1,-1)*SUMIF([1]Budget!V:V,'Budget Worksheet for Pivot Tabl'!K4471,[1]Budget!AC:AC)=P4471</f>
        <v>1</v>
      </c>
    </row>
    <row r="4472" spans="1:19" x14ac:dyDescent="0.25">
      <c r="A4472" t="s">
        <v>75</v>
      </c>
      <c r="B4472" t="s">
        <v>76</v>
      </c>
      <c r="C4472" t="s">
        <v>8</v>
      </c>
      <c r="D4472" t="str">
        <f t="shared" si="69"/>
        <v>OUTFLOWS</v>
      </c>
      <c r="E4472" t="s">
        <v>116</v>
      </c>
      <c r="F4472" t="s">
        <v>117</v>
      </c>
      <c r="G4472" t="s">
        <v>119</v>
      </c>
      <c r="H4472" t="s">
        <v>326</v>
      </c>
      <c r="I4472" t="s">
        <v>325</v>
      </c>
      <c r="J4472" t="s">
        <v>326</v>
      </c>
      <c r="K4472" t="s">
        <v>5701</v>
      </c>
      <c r="L4472" t="s">
        <v>610</v>
      </c>
      <c r="M4472" s="17">
        <f>VLOOKUP($K4472,[1]Budget!$V:$AE,5,0)*IF($C4472="1 - Revenues",1,IF(AND($C4472="5 - Transfers",MID(I4472,15,1)="4"),1,-1))</f>
        <v>-1000</v>
      </c>
      <c r="N4472" s="17">
        <f>VLOOKUP($K4472,[1]Budget!$V:$AE,6,0)*IF($C4472="1 - Revenues",1,IF(AND($C4472="5 - Transfers",MID(J4472,15,1)="4"),1,-1))</f>
        <v>0</v>
      </c>
      <c r="O4472" s="17">
        <f>IFERROR(IF(RIGHT(LEFT(K4472,15),1)="4",VLOOKUP(K4472,'[1]Budget Worksheet'!A:B,2,0),-1*VLOOKUP(K4472,'[1]Budget Worksheet'!A:B,2,0)),0)</f>
        <v>0</v>
      </c>
      <c r="P4472" s="17">
        <f>VLOOKUP($K4472,[1]Budget!$V:$AE,8,0)*IF($C4472="1 - Revenues",1,IF(AND($C4472="5 - Transfers",MID($K4472,15,1)="4"),1,-1))</f>
        <v>0</v>
      </c>
      <c r="Q4472" s="17">
        <f>VLOOKUP($K4472,[1]Budget!$V:$AE,10,0)*IF($C4472="1 - Revenues",1,IF(AND($C4472="5 - Transfers",MID(K4472,15,1)="4"),1,-1))</f>
        <v>0</v>
      </c>
      <c r="S4472" s="18" t="b">
        <f>IF(LEFT(C4472,1)="1",1,-1)*SUMIF([1]Budget!V:V,'Budget Worksheet for Pivot Tabl'!K4472,[1]Budget!AC:AC)=P4472</f>
        <v>1</v>
      </c>
    </row>
    <row r="4473" spans="1:19" x14ac:dyDescent="0.25">
      <c r="A4473" t="s">
        <v>75</v>
      </c>
      <c r="B4473" t="s">
        <v>76</v>
      </c>
      <c r="C4473" t="s">
        <v>8</v>
      </c>
      <c r="D4473" t="str">
        <f t="shared" si="69"/>
        <v>OUTFLOWS</v>
      </c>
      <c r="E4473" t="s">
        <v>116</v>
      </c>
      <c r="F4473" t="s">
        <v>117</v>
      </c>
      <c r="G4473" t="s">
        <v>119</v>
      </c>
      <c r="H4473" t="s">
        <v>326</v>
      </c>
      <c r="I4473" t="s">
        <v>325</v>
      </c>
      <c r="J4473" t="s">
        <v>326</v>
      </c>
      <c r="K4473" t="s">
        <v>5702</v>
      </c>
      <c r="L4473" t="s">
        <v>612</v>
      </c>
      <c r="M4473" s="17">
        <f>VLOOKUP($K4473,[1]Budget!$V:$AE,5,0)*IF($C4473="1 - Revenues",1,IF(AND($C4473="5 - Transfers",MID(I4473,15,1)="4"),1,-1))</f>
        <v>0</v>
      </c>
      <c r="N4473" s="17">
        <f>VLOOKUP($K4473,[1]Budget!$V:$AE,6,0)*IF($C4473="1 - Revenues",1,IF(AND($C4473="5 - Transfers",MID(J4473,15,1)="4"),1,-1))</f>
        <v>0</v>
      </c>
      <c r="O4473" s="17">
        <f>IFERROR(IF(RIGHT(LEFT(K4473,15),1)="4",VLOOKUP(K4473,'[1]Budget Worksheet'!A:B,2,0),-1*VLOOKUP(K4473,'[1]Budget Worksheet'!A:B,2,0)),0)</f>
        <v>0</v>
      </c>
      <c r="P4473" s="17">
        <f>VLOOKUP($K4473,[1]Budget!$V:$AE,8,0)*IF($C4473="1 - Revenues",1,IF(AND($C4473="5 - Transfers",MID($K4473,15,1)="4"),1,-1))</f>
        <v>0</v>
      </c>
      <c r="Q4473" s="17">
        <f>VLOOKUP($K4473,[1]Budget!$V:$AE,10,0)*IF($C4473="1 - Revenues",1,IF(AND($C4473="5 - Transfers",MID(K4473,15,1)="4"),1,-1))</f>
        <v>0</v>
      </c>
      <c r="S4473" s="18" t="b">
        <f>IF(LEFT(C4473,1)="1",1,-1)*SUMIF([1]Budget!V:V,'Budget Worksheet for Pivot Tabl'!K4473,[1]Budget!AC:AC)=P4473</f>
        <v>1</v>
      </c>
    </row>
    <row r="4474" spans="1:19" x14ac:dyDescent="0.25">
      <c r="A4474" t="s">
        <v>75</v>
      </c>
      <c r="B4474" t="s">
        <v>76</v>
      </c>
      <c r="C4474" t="s">
        <v>8</v>
      </c>
      <c r="D4474" t="str">
        <f t="shared" si="69"/>
        <v>OUTFLOWS</v>
      </c>
      <c r="E4474" t="s">
        <v>116</v>
      </c>
      <c r="F4474" t="s">
        <v>117</v>
      </c>
      <c r="G4474" t="s">
        <v>119</v>
      </c>
      <c r="H4474" t="s">
        <v>326</v>
      </c>
      <c r="I4474" t="s">
        <v>325</v>
      </c>
      <c r="J4474" t="s">
        <v>326</v>
      </c>
      <c r="K4474" t="s">
        <v>5703</v>
      </c>
      <c r="L4474" t="s">
        <v>614</v>
      </c>
      <c r="M4474" s="17">
        <f>VLOOKUP($K4474,[1]Budget!$V:$AE,5,0)*IF($C4474="1 - Revenues",1,IF(AND($C4474="5 - Transfers",MID(I4474,15,1)="4"),1,-1))</f>
        <v>0</v>
      </c>
      <c r="N4474" s="17">
        <f>VLOOKUP($K4474,[1]Budget!$V:$AE,6,0)*IF($C4474="1 - Revenues",1,IF(AND($C4474="5 - Transfers",MID(J4474,15,1)="4"),1,-1))</f>
        <v>0</v>
      </c>
      <c r="O4474" s="17">
        <f>IFERROR(IF(RIGHT(LEFT(K4474,15),1)="4",VLOOKUP(K4474,'[1]Budget Worksheet'!A:B,2,0),-1*VLOOKUP(K4474,'[1]Budget Worksheet'!A:B,2,0)),0)</f>
        <v>0</v>
      </c>
      <c r="P4474" s="17">
        <f>VLOOKUP($K4474,[1]Budget!$V:$AE,8,0)*IF($C4474="1 - Revenues",1,IF(AND($C4474="5 - Transfers",MID($K4474,15,1)="4"),1,-1))</f>
        <v>0</v>
      </c>
      <c r="Q4474" s="17">
        <f>VLOOKUP($K4474,[1]Budget!$V:$AE,10,0)*IF($C4474="1 - Revenues",1,IF(AND($C4474="5 - Transfers",MID(K4474,15,1)="4"),1,-1))</f>
        <v>0</v>
      </c>
      <c r="S4474" s="18" t="b">
        <f>IF(LEFT(C4474,1)="1",1,-1)*SUMIF([1]Budget!V:V,'Budget Worksheet for Pivot Tabl'!K4474,[1]Budget!AC:AC)=P4474</f>
        <v>1</v>
      </c>
    </row>
    <row r="4475" spans="1:19" x14ac:dyDescent="0.25">
      <c r="A4475" t="s">
        <v>75</v>
      </c>
      <c r="B4475" t="s">
        <v>76</v>
      </c>
      <c r="C4475" t="s">
        <v>8</v>
      </c>
      <c r="D4475" t="str">
        <f t="shared" si="69"/>
        <v>OUTFLOWS</v>
      </c>
      <c r="E4475" t="s">
        <v>116</v>
      </c>
      <c r="F4475" t="s">
        <v>117</v>
      </c>
      <c r="G4475" t="s">
        <v>119</v>
      </c>
      <c r="H4475" t="s">
        <v>326</v>
      </c>
      <c r="I4475" t="s">
        <v>325</v>
      </c>
      <c r="J4475" t="s">
        <v>326</v>
      </c>
      <c r="K4475" t="s">
        <v>5704</v>
      </c>
      <c r="L4475" t="s">
        <v>616</v>
      </c>
      <c r="M4475" s="17">
        <f>VLOOKUP($K4475,[1]Budget!$V:$AE,5,0)*IF($C4475="1 - Revenues",1,IF(AND($C4475="5 - Transfers",MID(I4475,15,1)="4"),1,-1))</f>
        <v>-3000</v>
      </c>
      <c r="N4475" s="17">
        <f>VLOOKUP($K4475,[1]Budget!$V:$AE,6,0)*IF($C4475="1 - Revenues",1,IF(AND($C4475="5 - Transfers",MID(J4475,15,1)="4"),1,-1))</f>
        <v>-3000</v>
      </c>
      <c r="O4475" s="17">
        <f>IFERROR(IF(RIGHT(LEFT(K4475,15),1)="4",VLOOKUP(K4475,'[1]Budget Worksheet'!A:B,2,0),-1*VLOOKUP(K4475,'[1]Budget Worksheet'!A:B,2,0)),0)</f>
        <v>-3600</v>
      </c>
      <c r="P4475" s="17">
        <f>VLOOKUP($K4475,[1]Budget!$V:$AE,8,0)*IF($C4475="1 - Revenues",1,IF(AND($C4475="5 - Transfers",MID($K4475,15,1)="4"),1,-1))</f>
        <v>-5000</v>
      </c>
      <c r="Q4475" s="17">
        <f>VLOOKUP($K4475,[1]Budget!$V:$AE,10,0)*IF($C4475="1 - Revenues",1,IF(AND($C4475="5 - Transfers",MID(K4475,15,1)="4"),1,-1))</f>
        <v>-1400</v>
      </c>
      <c r="S4475" s="18" t="b">
        <f>IF(LEFT(C4475,1)="1",1,-1)*SUMIF([1]Budget!V:V,'Budget Worksheet for Pivot Tabl'!K4475,[1]Budget!AC:AC)=P4475</f>
        <v>1</v>
      </c>
    </row>
    <row r="4476" spans="1:19" x14ac:dyDescent="0.25">
      <c r="A4476" t="s">
        <v>75</v>
      </c>
      <c r="B4476" t="s">
        <v>76</v>
      </c>
      <c r="C4476" t="s">
        <v>8</v>
      </c>
      <c r="D4476" t="str">
        <f t="shared" si="69"/>
        <v>OUTFLOWS</v>
      </c>
      <c r="E4476" t="s">
        <v>116</v>
      </c>
      <c r="F4476" t="s">
        <v>117</v>
      </c>
      <c r="G4476" t="s">
        <v>119</v>
      </c>
      <c r="H4476" t="s">
        <v>326</v>
      </c>
      <c r="I4476" t="s">
        <v>325</v>
      </c>
      <c r="J4476" t="s">
        <v>326</v>
      </c>
      <c r="K4476" t="s">
        <v>5705</v>
      </c>
      <c r="L4476" t="s">
        <v>618</v>
      </c>
      <c r="M4476" s="17">
        <f>VLOOKUP($K4476,[1]Budget!$V:$AE,5,0)*IF($C4476="1 - Revenues",1,IF(AND($C4476="5 - Transfers",MID(I4476,15,1)="4"),1,-1))</f>
        <v>0</v>
      </c>
      <c r="N4476" s="17">
        <f>VLOOKUP($K4476,[1]Budget!$V:$AE,6,0)*IF($C4476="1 - Revenues",1,IF(AND($C4476="5 - Transfers",MID(J4476,15,1)="4"),1,-1))</f>
        <v>0</v>
      </c>
      <c r="O4476" s="17">
        <f>IFERROR(IF(RIGHT(LEFT(K4476,15),1)="4",VLOOKUP(K4476,'[1]Budget Worksheet'!A:B,2,0),-1*VLOOKUP(K4476,'[1]Budget Worksheet'!A:B,2,0)),0)</f>
        <v>0</v>
      </c>
      <c r="P4476" s="17">
        <f>VLOOKUP($K4476,[1]Budget!$V:$AE,8,0)*IF($C4476="1 - Revenues",1,IF(AND($C4476="5 - Transfers",MID($K4476,15,1)="4"),1,-1))</f>
        <v>0</v>
      </c>
      <c r="Q4476" s="17">
        <f>VLOOKUP($K4476,[1]Budget!$V:$AE,10,0)*IF($C4476="1 - Revenues",1,IF(AND($C4476="5 - Transfers",MID(K4476,15,1)="4"),1,-1))</f>
        <v>0</v>
      </c>
      <c r="S4476" s="18" t="b">
        <f>IF(LEFT(C4476,1)="1",1,-1)*SUMIF([1]Budget!V:V,'Budget Worksheet for Pivot Tabl'!K4476,[1]Budget!AC:AC)=P4476</f>
        <v>1</v>
      </c>
    </row>
    <row r="4477" spans="1:19" x14ac:dyDescent="0.25">
      <c r="A4477" t="s">
        <v>75</v>
      </c>
      <c r="B4477" t="s">
        <v>76</v>
      </c>
      <c r="C4477" t="s">
        <v>8</v>
      </c>
      <c r="D4477" t="str">
        <f t="shared" si="69"/>
        <v>OUTFLOWS</v>
      </c>
      <c r="E4477" t="s">
        <v>116</v>
      </c>
      <c r="F4477" t="s">
        <v>117</v>
      </c>
      <c r="G4477" t="s">
        <v>119</v>
      </c>
      <c r="H4477" t="s">
        <v>326</v>
      </c>
      <c r="I4477" t="s">
        <v>325</v>
      </c>
      <c r="J4477" t="s">
        <v>326</v>
      </c>
      <c r="K4477" t="s">
        <v>5706</v>
      </c>
      <c r="L4477" t="s">
        <v>620</v>
      </c>
      <c r="M4477" s="17">
        <f>VLOOKUP($K4477,[1]Budget!$V:$AE,5,0)*IF($C4477="1 - Revenues",1,IF(AND($C4477="5 - Transfers",MID(I4477,15,1)="4"),1,-1))</f>
        <v>-1000</v>
      </c>
      <c r="N4477" s="17">
        <f>VLOOKUP($K4477,[1]Budget!$V:$AE,6,0)*IF($C4477="1 - Revenues",1,IF(AND($C4477="5 - Transfers",MID(J4477,15,1)="4"),1,-1))</f>
        <v>-2000</v>
      </c>
      <c r="O4477" s="17">
        <f>IFERROR(IF(RIGHT(LEFT(K4477,15),1)="4",VLOOKUP(K4477,'[1]Budget Worksheet'!A:B,2,0),-1*VLOOKUP(K4477,'[1]Budget Worksheet'!A:B,2,0)),0)</f>
        <v>0</v>
      </c>
      <c r="P4477" s="17">
        <f>VLOOKUP($K4477,[1]Budget!$V:$AE,8,0)*IF($C4477="1 - Revenues",1,IF(AND($C4477="5 - Transfers",MID($K4477,15,1)="4"),1,-1))</f>
        <v>0</v>
      </c>
      <c r="Q4477" s="17">
        <f>VLOOKUP($K4477,[1]Budget!$V:$AE,10,0)*IF($C4477="1 - Revenues",1,IF(AND($C4477="5 - Transfers",MID(K4477,15,1)="4"),1,-1))</f>
        <v>0</v>
      </c>
      <c r="S4477" s="18" t="b">
        <f>IF(LEFT(C4477,1)="1",1,-1)*SUMIF([1]Budget!V:V,'Budget Worksheet for Pivot Tabl'!K4477,[1]Budget!AC:AC)=P4477</f>
        <v>1</v>
      </c>
    </row>
    <row r="4478" spans="1:19" x14ac:dyDescent="0.25">
      <c r="A4478" t="s">
        <v>75</v>
      </c>
      <c r="B4478" t="s">
        <v>76</v>
      </c>
      <c r="C4478" t="s">
        <v>8</v>
      </c>
      <c r="D4478" t="str">
        <f t="shared" si="69"/>
        <v>OUTFLOWS</v>
      </c>
      <c r="E4478" t="s">
        <v>116</v>
      </c>
      <c r="F4478" t="s">
        <v>117</v>
      </c>
      <c r="G4478" t="s">
        <v>119</v>
      </c>
      <c r="H4478" t="s">
        <v>326</v>
      </c>
      <c r="I4478" t="s">
        <v>325</v>
      </c>
      <c r="J4478" t="s">
        <v>326</v>
      </c>
      <c r="K4478" t="s">
        <v>5707</v>
      </c>
      <c r="L4478" t="s">
        <v>622</v>
      </c>
      <c r="M4478" s="17">
        <f>VLOOKUP($K4478,[1]Budget!$V:$AE,5,0)*IF($C4478="1 - Revenues",1,IF(AND($C4478="5 - Transfers",MID(I4478,15,1)="4"),1,-1))</f>
        <v>0</v>
      </c>
      <c r="N4478" s="17">
        <f>VLOOKUP($K4478,[1]Budget!$V:$AE,6,0)*IF($C4478="1 - Revenues",1,IF(AND($C4478="5 - Transfers",MID(J4478,15,1)="4"),1,-1))</f>
        <v>0</v>
      </c>
      <c r="O4478" s="17">
        <f>IFERROR(IF(RIGHT(LEFT(K4478,15),1)="4",VLOOKUP(K4478,'[1]Budget Worksheet'!A:B,2,0),-1*VLOOKUP(K4478,'[1]Budget Worksheet'!A:B,2,0)),0)</f>
        <v>0</v>
      </c>
      <c r="P4478" s="17">
        <f>VLOOKUP($K4478,[1]Budget!$V:$AE,8,0)*IF($C4478="1 - Revenues",1,IF(AND($C4478="5 - Transfers",MID($K4478,15,1)="4"),1,-1))</f>
        <v>0</v>
      </c>
      <c r="Q4478" s="17">
        <f>VLOOKUP($K4478,[1]Budget!$V:$AE,10,0)*IF($C4478="1 - Revenues",1,IF(AND($C4478="5 - Transfers",MID(K4478,15,1)="4"),1,-1))</f>
        <v>0</v>
      </c>
      <c r="S4478" s="18" t="b">
        <f>IF(LEFT(C4478,1)="1",1,-1)*SUMIF([1]Budget!V:V,'Budget Worksheet for Pivot Tabl'!K4478,[1]Budget!AC:AC)=P4478</f>
        <v>1</v>
      </c>
    </row>
    <row r="4479" spans="1:19" x14ac:dyDescent="0.25">
      <c r="A4479" t="s">
        <v>75</v>
      </c>
      <c r="B4479" t="s">
        <v>76</v>
      </c>
      <c r="C4479" t="s">
        <v>8</v>
      </c>
      <c r="D4479" t="str">
        <f t="shared" si="69"/>
        <v>OUTFLOWS</v>
      </c>
      <c r="E4479" t="s">
        <v>116</v>
      </c>
      <c r="F4479" t="s">
        <v>117</v>
      </c>
      <c r="G4479" t="s">
        <v>119</v>
      </c>
      <c r="H4479" t="s">
        <v>326</v>
      </c>
      <c r="I4479" t="s">
        <v>325</v>
      </c>
      <c r="J4479" t="s">
        <v>326</v>
      </c>
      <c r="K4479" t="s">
        <v>5708</v>
      </c>
      <c r="L4479" t="s">
        <v>472</v>
      </c>
      <c r="M4479" s="17">
        <f>VLOOKUP($K4479,[1]Budget!$V:$AE,5,0)*IF($C4479="1 - Revenues",1,IF(AND($C4479="5 - Transfers",MID(I4479,15,1)="4"),1,-1))</f>
        <v>-2000</v>
      </c>
      <c r="N4479" s="17">
        <f>VLOOKUP($K4479,[1]Budget!$V:$AE,6,0)*IF($C4479="1 - Revenues",1,IF(AND($C4479="5 - Transfers",MID(J4479,15,1)="4"),1,-1))</f>
        <v>-1000</v>
      </c>
      <c r="O4479" s="17">
        <f>IFERROR(IF(RIGHT(LEFT(K4479,15),1)="4",VLOOKUP(K4479,'[1]Budget Worksheet'!A:B,2,0),-1*VLOOKUP(K4479,'[1]Budget Worksheet'!A:B,2,0)),0)</f>
        <v>0</v>
      </c>
      <c r="P4479" s="17">
        <f>VLOOKUP($K4479,[1]Budget!$V:$AE,8,0)*IF($C4479="1 - Revenues",1,IF(AND($C4479="5 - Transfers",MID($K4479,15,1)="4"),1,-1))</f>
        <v>0</v>
      </c>
      <c r="Q4479" s="17">
        <f>VLOOKUP($K4479,[1]Budget!$V:$AE,10,0)*IF($C4479="1 - Revenues",1,IF(AND($C4479="5 - Transfers",MID(K4479,15,1)="4"),1,-1))</f>
        <v>0</v>
      </c>
      <c r="S4479" s="18" t="b">
        <f>IF(LEFT(C4479,1)="1",1,-1)*SUMIF([1]Budget!V:V,'Budget Worksheet for Pivot Tabl'!K4479,[1]Budget!AC:AC)=P4479</f>
        <v>1</v>
      </c>
    </row>
    <row r="4480" spans="1:19" x14ac:dyDescent="0.25">
      <c r="A4480" t="s">
        <v>75</v>
      </c>
      <c r="B4480" t="s">
        <v>76</v>
      </c>
      <c r="C4480" t="s">
        <v>8</v>
      </c>
      <c r="D4480" t="str">
        <f t="shared" si="69"/>
        <v>OUTFLOWS</v>
      </c>
      <c r="E4480" t="s">
        <v>116</v>
      </c>
      <c r="F4480" t="s">
        <v>117</v>
      </c>
      <c r="G4480" t="s">
        <v>119</v>
      </c>
      <c r="H4480" t="s">
        <v>326</v>
      </c>
      <c r="I4480" t="s">
        <v>325</v>
      </c>
      <c r="J4480" t="s">
        <v>326</v>
      </c>
      <c r="K4480" t="s">
        <v>5709</v>
      </c>
      <c r="L4480" t="s">
        <v>627</v>
      </c>
      <c r="M4480" s="17">
        <f>VLOOKUP($K4480,[1]Budget!$V:$AE,5,0)*IF($C4480="1 - Revenues",1,IF(AND($C4480="5 - Transfers",MID(I4480,15,1)="4"),1,-1))</f>
        <v>0</v>
      </c>
      <c r="N4480" s="17">
        <f>VLOOKUP($K4480,[1]Budget!$V:$AE,6,0)*IF($C4480="1 - Revenues",1,IF(AND($C4480="5 - Transfers",MID(J4480,15,1)="4"),1,-1))</f>
        <v>0</v>
      </c>
      <c r="O4480" s="17">
        <f>IFERROR(IF(RIGHT(LEFT(K4480,15),1)="4",VLOOKUP(K4480,'[1]Budget Worksheet'!A:B,2,0),-1*VLOOKUP(K4480,'[1]Budget Worksheet'!A:B,2,0)),0)</f>
        <v>0</v>
      </c>
      <c r="P4480" s="17">
        <f>VLOOKUP($K4480,[1]Budget!$V:$AE,8,0)*IF($C4480="1 - Revenues",1,IF(AND($C4480="5 - Transfers",MID($K4480,15,1)="4"),1,-1))</f>
        <v>0</v>
      </c>
      <c r="Q4480" s="17">
        <f>VLOOKUP($K4480,[1]Budget!$V:$AE,10,0)*IF($C4480="1 - Revenues",1,IF(AND($C4480="5 - Transfers",MID(K4480,15,1)="4"),1,-1))</f>
        <v>0</v>
      </c>
      <c r="S4480" s="18" t="b">
        <f>IF(LEFT(C4480,1)="1",1,-1)*SUMIF([1]Budget!V:V,'Budget Worksheet for Pivot Tabl'!K4480,[1]Budget!AC:AC)=P4480</f>
        <v>1</v>
      </c>
    </row>
    <row r="4481" spans="1:19" x14ac:dyDescent="0.25">
      <c r="A4481" t="s">
        <v>75</v>
      </c>
      <c r="B4481" t="s">
        <v>76</v>
      </c>
      <c r="C4481" t="s">
        <v>8</v>
      </c>
      <c r="D4481" t="str">
        <f t="shared" si="69"/>
        <v>OUTFLOWS</v>
      </c>
      <c r="E4481" t="s">
        <v>116</v>
      </c>
      <c r="F4481" t="s">
        <v>117</v>
      </c>
      <c r="G4481" t="s">
        <v>119</v>
      </c>
      <c r="H4481" t="s">
        <v>326</v>
      </c>
      <c r="I4481" t="s">
        <v>325</v>
      </c>
      <c r="J4481" t="s">
        <v>326</v>
      </c>
      <c r="K4481" t="s">
        <v>5710</v>
      </c>
      <c r="L4481" t="s">
        <v>629</v>
      </c>
      <c r="M4481" s="17">
        <f>VLOOKUP($K4481,[1]Budget!$V:$AE,5,0)*IF($C4481="1 - Revenues",1,IF(AND($C4481="5 - Transfers",MID(I4481,15,1)="4"),1,-1))</f>
        <v>-5000</v>
      </c>
      <c r="N4481" s="17">
        <f>VLOOKUP($K4481,[1]Budget!$V:$AE,6,0)*IF($C4481="1 - Revenues",1,IF(AND($C4481="5 - Transfers",MID(J4481,15,1)="4"),1,-1))</f>
        <v>-6000</v>
      </c>
      <c r="O4481" s="17">
        <f>IFERROR(IF(RIGHT(LEFT(K4481,15),1)="4",VLOOKUP(K4481,'[1]Budget Worksheet'!A:B,2,0),-1*VLOOKUP(K4481,'[1]Budget Worksheet'!A:B,2,0)),0)</f>
        <v>-6000</v>
      </c>
      <c r="P4481" s="17">
        <f>VLOOKUP($K4481,[1]Budget!$V:$AE,8,0)*IF($C4481="1 - Revenues",1,IF(AND($C4481="5 - Transfers",MID($K4481,15,1)="4"),1,-1))</f>
        <v>-6000</v>
      </c>
      <c r="Q4481" s="17">
        <f>VLOOKUP($K4481,[1]Budget!$V:$AE,10,0)*IF($C4481="1 - Revenues",1,IF(AND($C4481="5 - Transfers",MID(K4481,15,1)="4"),1,-1))</f>
        <v>0</v>
      </c>
      <c r="S4481" s="18" t="b">
        <f>IF(LEFT(C4481,1)="1",1,-1)*SUMIF([1]Budget!V:V,'Budget Worksheet for Pivot Tabl'!K4481,[1]Budget!AC:AC)=P4481</f>
        <v>1</v>
      </c>
    </row>
    <row r="4482" spans="1:19" x14ac:dyDescent="0.25">
      <c r="A4482" t="s">
        <v>75</v>
      </c>
      <c r="B4482" t="s">
        <v>76</v>
      </c>
      <c r="C4482" t="s">
        <v>9</v>
      </c>
      <c r="D4482" t="str">
        <f t="shared" si="69"/>
        <v>OUTFLOWS</v>
      </c>
      <c r="E4482" t="s">
        <v>116</v>
      </c>
      <c r="F4482" t="s">
        <v>117</v>
      </c>
      <c r="G4482" t="s">
        <v>119</v>
      </c>
      <c r="H4482" t="s">
        <v>326</v>
      </c>
      <c r="I4482" t="s">
        <v>325</v>
      </c>
      <c r="J4482" t="s">
        <v>326</v>
      </c>
      <c r="K4482" t="s">
        <v>5711</v>
      </c>
      <c r="L4482" t="s">
        <v>893</v>
      </c>
      <c r="M4482" s="17">
        <f>VLOOKUP($K4482,[1]Budget!$V:$AE,5,0)*IF($C4482="1 - Revenues",1,IF(AND($C4482="5 - Transfers",MID(I4482,15,1)="4"),1,-1))</f>
        <v>0</v>
      </c>
      <c r="N4482" s="17">
        <f>VLOOKUP($K4482,[1]Budget!$V:$AE,6,0)*IF($C4482="1 - Revenues",1,IF(AND($C4482="5 - Transfers",MID(J4482,15,1)="4"),1,-1))</f>
        <v>0</v>
      </c>
      <c r="O4482" s="17">
        <f>IFERROR(IF(RIGHT(LEFT(K4482,15),1)="4",VLOOKUP(K4482,'[1]Budget Worksheet'!A:B,2,0),-1*VLOOKUP(K4482,'[1]Budget Worksheet'!A:B,2,0)),0)</f>
        <v>0</v>
      </c>
      <c r="P4482" s="17">
        <f>VLOOKUP($K4482,[1]Budget!$V:$AE,8,0)*IF($C4482="1 - Revenues",1,IF(AND($C4482="5 - Transfers",MID($K4482,15,1)="4"),1,-1))</f>
        <v>0</v>
      </c>
      <c r="Q4482" s="17">
        <f>VLOOKUP($K4482,[1]Budget!$V:$AE,10,0)*IF($C4482="1 - Revenues",1,IF(AND($C4482="5 - Transfers",MID(K4482,15,1)="4"),1,-1))</f>
        <v>0</v>
      </c>
      <c r="S4482" s="18" t="b">
        <f>IF(LEFT(C4482,1)="1",1,-1)*SUMIF([1]Budget!V:V,'Budget Worksheet for Pivot Tabl'!K4482,[1]Budget!AC:AC)=P4482</f>
        <v>1</v>
      </c>
    </row>
    <row r="4483" spans="1:19" x14ac:dyDescent="0.25">
      <c r="A4483" t="s">
        <v>75</v>
      </c>
      <c r="B4483" t="s">
        <v>76</v>
      </c>
      <c r="C4483" t="s">
        <v>9</v>
      </c>
      <c r="D4483" t="str">
        <f t="shared" ref="D4483:D4546" si="70">IF(C4483="1 - Revenues","INFLOWS","OUTFLOWS")</f>
        <v>OUTFLOWS</v>
      </c>
      <c r="E4483" t="s">
        <v>116</v>
      </c>
      <c r="F4483" t="s">
        <v>117</v>
      </c>
      <c r="G4483" t="s">
        <v>119</v>
      </c>
      <c r="H4483" t="s">
        <v>326</v>
      </c>
      <c r="I4483" t="s">
        <v>325</v>
      </c>
      <c r="J4483" t="s">
        <v>326</v>
      </c>
      <c r="K4483" t="s">
        <v>5712</v>
      </c>
      <c r="L4483" t="s">
        <v>651</v>
      </c>
      <c r="M4483" s="17">
        <f>VLOOKUP($K4483,[1]Budget!$V:$AE,5,0)*IF($C4483="1 - Revenues",1,IF(AND($C4483="5 - Transfers",MID(I4483,15,1)="4"),1,-1))</f>
        <v>-8000</v>
      </c>
      <c r="N4483" s="17">
        <f>VLOOKUP($K4483,[1]Budget!$V:$AE,6,0)*IF($C4483="1 - Revenues",1,IF(AND($C4483="5 - Transfers",MID(J4483,15,1)="4"),1,-1))</f>
        <v>0</v>
      </c>
      <c r="O4483" s="17">
        <f>IFERROR(IF(RIGHT(LEFT(K4483,15),1)="4",VLOOKUP(K4483,'[1]Budget Worksheet'!A:B,2,0),-1*VLOOKUP(K4483,'[1]Budget Worksheet'!A:B,2,0)),0)</f>
        <v>0</v>
      </c>
      <c r="P4483" s="17">
        <f>VLOOKUP($K4483,[1]Budget!$V:$AE,8,0)*IF($C4483="1 - Revenues",1,IF(AND($C4483="5 - Transfers",MID($K4483,15,1)="4"),1,-1))</f>
        <v>0</v>
      </c>
      <c r="Q4483" s="17">
        <f>VLOOKUP($K4483,[1]Budget!$V:$AE,10,0)*IF($C4483="1 - Revenues",1,IF(AND($C4483="5 - Transfers",MID(K4483,15,1)="4"),1,-1))</f>
        <v>0</v>
      </c>
      <c r="S4483" s="18" t="b">
        <f>IF(LEFT(C4483,1)="1",1,-1)*SUMIF([1]Budget!V:V,'Budget Worksheet for Pivot Tabl'!K4483,[1]Budget!AC:AC)=P4483</f>
        <v>1</v>
      </c>
    </row>
    <row r="4484" spans="1:19" x14ac:dyDescent="0.25">
      <c r="A4484" t="s">
        <v>75</v>
      </c>
      <c r="B4484" t="s">
        <v>76</v>
      </c>
      <c r="C4484" t="s">
        <v>9</v>
      </c>
      <c r="D4484" t="str">
        <f t="shared" si="70"/>
        <v>OUTFLOWS</v>
      </c>
      <c r="E4484" t="s">
        <v>116</v>
      </c>
      <c r="F4484" t="s">
        <v>117</v>
      </c>
      <c r="G4484" t="s">
        <v>119</v>
      </c>
      <c r="H4484" t="s">
        <v>326</v>
      </c>
      <c r="I4484" t="s">
        <v>325</v>
      </c>
      <c r="J4484" t="s">
        <v>326</v>
      </c>
      <c r="K4484" t="s">
        <v>5713</v>
      </c>
      <c r="L4484" t="s">
        <v>653</v>
      </c>
      <c r="M4484" s="17">
        <f>VLOOKUP($K4484,[1]Budget!$V:$AE,5,0)*IF($C4484="1 - Revenues",1,IF(AND($C4484="5 - Transfers",MID(I4484,15,1)="4"),1,-1))</f>
        <v>0</v>
      </c>
      <c r="N4484" s="17">
        <f>VLOOKUP($K4484,[1]Budget!$V:$AE,6,0)*IF($C4484="1 - Revenues",1,IF(AND($C4484="5 - Transfers",MID(J4484,15,1)="4"),1,-1))</f>
        <v>0</v>
      </c>
      <c r="O4484" s="17">
        <f>IFERROR(IF(RIGHT(LEFT(K4484,15),1)="4",VLOOKUP(K4484,'[1]Budget Worksheet'!A:B,2,0),-1*VLOOKUP(K4484,'[1]Budget Worksheet'!A:B,2,0)),0)</f>
        <v>0</v>
      </c>
      <c r="P4484" s="17">
        <f>VLOOKUP($K4484,[1]Budget!$V:$AE,8,0)*IF($C4484="1 - Revenues",1,IF(AND($C4484="5 - Transfers",MID($K4484,15,1)="4"),1,-1))</f>
        <v>0</v>
      </c>
      <c r="Q4484" s="17">
        <f>VLOOKUP($K4484,[1]Budget!$V:$AE,10,0)*IF($C4484="1 - Revenues",1,IF(AND($C4484="5 - Transfers",MID(K4484,15,1)="4"),1,-1))</f>
        <v>0</v>
      </c>
      <c r="S4484" s="18" t="b">
        <f>IF(LEFT(C4484,1)="1",1,-1)*SUMIF([1]Budget!V:V,'Budget Worksheet for Pivot Tabl'!K4484,[1]Budget!AC:AC)=P4484</f>
        <v>1</v>
      </c>
    </row>
    <row r="4485" spans="1:19" x14ac:dyDescent="0.25">
      <c r="A4485" t="s">
        <v>75</v>
      </c>
      <c r="B4485" t="s">
        <v>76</v>
      </c>
      <c r="C4485" t="s">
        <v>8</v>
      </c>
      <c r="D4485" t="str">
        <f t="shared" si="70"/>
        <v>OUTFLOWS</v>
      </c>
      <c r="E4485" t="s">
        <v>116</v>
      </c>
      <c r="F4485" t="s">
        <v>117</v>
      </c>
      <c r="G4485" t="s">
        <v>1769</v>
      </c>
      <c r="H4485" t="s">
        <v>1770</v>
      </c>
      <c r="I4485" t="s">
        <v>57</v>
      </c>
      <c r="J4485" t="s">
        <v>1775</v>
      </c>
      <c r="K4485" t="s">
        <v>5714</v>
      </c>
      <c r="L4485" t="s">
        <v>590</v>
      </c>
      <c r="M4485" s="17">
        <f>VLOOKUP($K4485,[1]Budget!$V:$AE,5,0)*IF($C4485="1 - Revenues",1,IF(AND($C4485="5 - Transfers",MID(I4485,15,1)="4"),1,-1))</f>
        <v>0</v>
      </c>
      <c r="N4485" s="17">
        <f>VLOOKUP($K4485,[1]Budget!$V:$AE,6,0)*IF($C4485="1 - Revenues",1,IF(AND($C4485="5 - Transfers",MID(J4485,15,1)="4"),1,-1))</f>
        <v>0</v>
      </c>
      <c r="O4485" s="17">
        <f>IFERROR(IF(RIGHT(LEFT(K4485,15),1)="4",VLOOKUP(K4485,'[1]Budget Worksheet'!A:B,2,0),-1*VLOOKUP(K4485,'[1]Budget Worksheet'!A:B,2,0)),0)</f>
        <v>0</v>
      </c>
      <c r="P4485" s="17">
        <f>VLOOKUP($K4485,[1]Budget!$V:$AE,8,0)*IF($C4485="1 - Revenues",1,IF(AND($C4485="5 - Transfers",MID($K4485,15,1)="4"),1,-1))</f>
        <v>0</v>
      </c>
      <c r="Q4485" s="17">
        <f>VLOOKUP($K4485,[1]Budget!$V:$AE,10,0)*IF($C4485="1 - Revenues",1,IF(AND($C4485="5 - Transfers",MID(K4485,15,1)="4"),1,-1))</f>
        <v>0</v>
      </c>
      <c r="S4485" s="18" t="b">
        <f>IF(LEFT(C4485,1)="1",1,-1)*SUMIF([1]Budget!V:V,'Budget Worksheet for Pivot Tabl'!K4485,[1]Budget!AC:AC)=P4485</f>
        <v>1</v>
      </c>
    </row>
    <row r="4486" spans="1:19" x14ac:dyDescent="0.25">
      <c r="A4486" t="s">
        <v>75</v>
      </c>
      <c r="B4486" t="s">
        <v>76</v>
      </c>
      <c r="C4486" t="s">
        <v>8</v>
      </c>
      <c r="D4486" t="str">
        <f t="shared" si="70"/>
        <v>OUTFLOWS</v>
      </c>
      <c r="E4486" t="s">
        <v>116</v>
      </c>
      <c r="F4486" t="s">
        <v>117</v>
      </c>
      <c r="G4486" t="s">
        <v>1769</v>
      </c>
      <c r="H4486" t="s">
        <v>1770</v>
      </c>
      <c r="I4486" t="s">
        <v>57</v>
      </c>
      <c r="J4486" t="s">
        <v>1775</v>
      </c>
      <c r="K4486" t="s">
        <v>5715</v>
      </c>
      <c r="L4486" t="s">
        <v>593</v>
      </c>
      <c r="M4486" s="17">
        <f>VLOOKUP($K4486,[1]Budget!$V:$AE,5,0)*IF($C4486="1 - Revenues",1,IF(AND($C4486="5 - Transfers",MID(I4486,15,1)="4"),1,-1))</f>
        <v>0</v>
      </c>
      <c r="N4486" s="17">
        <f>VLOOKUP($K4486,[1]Budget!$V:$AE,6,0)*IF($C4486="1 - Revenues",1,IF(AND($C4486="5 - Transfers",MID(J4486,15,1)="4"),1,-1))</f>
        <v>0</v>
      </c>
      <c r="O4486" s="17">
        <f>IFERROR(IF(RIGHT(LEFT(K4486,15),1)="4",VLOOKUP(K4486,'[1]Budget Worksheet'!A:B,2,0),-1*VLOOKUP(K4486,'[1]Budget Worksheet'!A:B,2,0)),0)</f>
        <v>0</v>
      </c>
      <c r="P4486" s="17">
        <f>VLOOKUP($K4486,[1]Budget!$V:$AE,8,0)*IF($C4486="1 - Revenues",1,IF(AND($C4486="5 - Transfers",MID($K4486,15,1)="4"),1,-1))</f>
        <v>0</v>
      </c>
      <c r="Q4486" s="17">
        <f>VLOOKUP($K4486,[1]Budget!$V:$AE,10,0)*IF($C4486="1 - Revenues",1,IF(AND($C4486="5 - Transfers",MID(K4486,15,1)="4"),1,-1))</f>
        <v>0</v>
      </c>
      <c r="S4486" s="18" t="b">
        <f>IF(LEFT(C4486,1)="1",1,-1)*SUMIF([1]Budget!V:V,'Budget Worksheet for Pivot Tabl'!K4486,[1]Budget!AC:AC)=P4486</f>
        <v>1</v>
      </c>
    </row>
    <row r="4487" spans="1:19" x14ac:dyDescent="0.25">
      <c r="A4487" t="s">
        <v>75</v>
      </c>
      <c r="B4487" t="s">
        <v>76</v>
      </c>
      <c r="C4487" t="s">
        <v>8</v>
      </c>
      <c r="D4487" t="str">
        <f t="shared" si="70"/>
        <v>OUTFLOWS</v>
      </c>
      <c r="E4487" t="s">
        <v>116</v>
      </c>
      <c r="F4487" t="s">
        <v>117</v>
      </c>
      <c r="G4487" t="s">
        <v>1769</v>
      </c>
      <c r="H4487" t="s">
        <v>1770</v>
      </c>
      <c r="I4487" t="s">
        <v>57</v>
      </c>
      <c r="J4487" t="s">
        <v>1775</v>
      </c>
      <c r="K4487" t="s">
        <v>5716</v>
      </c>
      <c r="L4487" t="s">
        <v>595</v>
      </c>
      <c r="M4487" s="17">
        <f>VLOOKUP($K4487,[1]Budget!$V:$AE,5,0)*IF($C4487="1 - Revenues",1,IF(AND($C4487="5 - Transfers",MID(I4487,15,1)="4"),1,-1))</f>
        <v>0</v>
      </c>
      <c r="N4487" s="17">
        <f>VLOOKUP($K4487,[1]Budget!$V:$AE,6,0)*IF($C4487="1 - Revenues",1,IF(AND($C4487="5 - Transfers",MID(J4487,15,1)="4"),1,-1))</f>
        <v>0</v>
      </c>
      <c r="O4487" s="17">
        <f>IFERROR(IF(RIGHT(LEFT(K4487,15),1)="4",VLOOKUP(K4487,'[1]Budget Worksheet'!A:B,2,0),-1*VLOOKUP(K4487,'[1]Budget Worksheet'!A:B,2,0)),0)</f>
        <v>0</v>
      </c>
      <c r="P4487" s="17">
        <f>VLOOKUP($K4487,[1]Budget!$V:$AE,8,0)*IF($C4487="1 - Revenues",1,IF(AND($C4487="5 - Transfers",MID($K4487,15,1)="4"),1,-1))</f>
        <v>0</v>
      </c>
      <c r="Q4487" s="17">
        <f>VLOOKUP($K4487,[1]Budget!$V:$AE,10,0)*IF($C4487="1 - Revenues",1,IF(AND($C4487="5 - Transfers",MID(K4487,15,1)="4"),1,-1))</f>
        <v>0</v>
      </c>
      <c r="S4487" s="18" t="b">
        <f>IF(LEFT(C4487,1)="1",1,-1)*SUMIF([1]Budget!V:V,'Budget Worksheet for Pivot Tabl'!K4487,[1]Budget!AC:AC)=P4487</f>
        <v>1</v>
      </c>
    </row>
    <row r="4488" spans="1:19" x14ac:dyDescent="0.25">
      <c r="A4488" t="s">
        <v>75</v>
      </c>
      <c r="B4488" t="s">
        <v>76</v>
      </c>
      <c r="C4488" t="s">
        <v>8</v>
      </c>
      <c r="D4488" t="str">
        <f t="shared" si="70"/>
        <v>OUTFLOWS</v>
      </c>
      <c r="E4488" t="s">
        <v>116</v>
      </c>
      <c r="F4488" t="s">
        <v>117</v>
      </c>
      <c r="G4488" t="s">
        <v>1769</v>
      </c>
      <c r="H4488" t="s">
        <v>1770</v>
      </c>
      <c r="I4488" t="s">
        <v>57</v>
      </c>
      <c r="J4488" t="s">
        <v>1775</v>
      </c>
      <c r="K4488" t="s">
        <v>5717</v>
      </c>
      <c r="L4488" t="s">
        <v>601</v>
      </c>
      <c r="M4488" s="17">
        <f>VLOOKUP($K4488,[1]Budget!$V:$AE,5,0)*IF($C4488="1 - Revenues",1,IF(AND($C4488="5 - Transfers",MID(I4488,15,1)="4"),1,-1))</f>
        <v>0</v>
      </c>
      <c r="N4488" s="17">
        <f>VLOOKUP($K4488,[1]Budget!$V:$AE,6,0)*IF($C4488="1 - Revenues",1,IF(AND($C4488="5 - Transfers",MID(J4488,15,1)="4"),1,-1))</f>
        <v>0</v>
      </c>
      <c r="O4488" s="17">
        <f>IFERROR(IF(RIGHT(LEFT(K4488,15),1)="4",VLOOKUP(K4488,'[1]Budget Worksheet'!A:B,2,0),-1*VLOOKUP(K4488,'[1]Budget Worksheet'!A:B,2,0)),0)</f>
        <v>0</v>
      </c>
      <c r="P4488" s="17">
        <f>VLOOKUP($K4488,[1]Budget!$V:$AE,8,0)*IF($C4488="1 - Revenues",1,IF(AND($C4488="5 - Transfers",MID($K4488,15,1)="4"),1,-1))</f>
        <v>0</v>
      </c>
      <c r="Q4488" s="17">
        <f>VLOOKUP($K4488,[1]Budget!$V:$AE,10,0)*IF($C4488="1 - Revenues",1,IF(AND($C4488="5 - Transfers",MID(K4488,15,1)="4"),1,-1))</f>
        <v>0</v>
      </c>
      <c r="S4488" s="18" t="b">
        <f>IF(LEFT(C4488,1)="1",1,-1)*SUMIF([1]Budget!V:V,'Budget Worksheet for Pivot Tabl'!K4488,[1]Budget!AC:AC)=P4488</f>
        <v>1</v>
      </c>
    </row>
    <row r="4489" spans="1:19" x14ac:dyDescent="0.25">
      <c r="A4489" t="s">
        <v>75</v>
      </c>
      <c r="B4489" t="s">
        <v>76</v>
      </c>
      <c r="C4489" t="s">
        <v>8</v>
      </c>
      <c r="D4489" t="str">
        <f t="shared" si="70"/>
        <v>OUTFLOWS</v>
      </c>
      <c r="E4489" t="s">
        <v>116</v>
      </c>
      <c r="F4489" t="s">
        <v>117</v>
      </c>
      <c r="G4489" t="s">
        <v>1769</v>
      </c>
      <c r="H4489" t="s">
        <v>1770</v>
      </c>
      <c r="I4489" t="s">
        <v>57</v>
      </c>
      <c r="J4489" t="s">
        <v>1775</v>
      </c>
      <c r="K4489" t="s">
        <v>5718</v>
      </c>
      <c r="L4489" t="s">
        <v>606</v>
      </c>
      <c r="M4489" s="17">
        <f>VLOOKUP($K4489,[1]Budget!$V:$AE,5,0)*IF($C4489="1 - Revenues",1,IF(AND($C4489="5 - Transfers",MID(I4489,15,1)="4"),1,-1))</f>
        <v>0</v>
      </c>
      <c r="N4489" s="17">
        <f>VLOOKUP($K4489,[1]Budget!$V:$AE,6,0)*IF($C4489="1 - Revenues",1,IF(AND($C4489="5 - Transfers",MID(J4489,15,1)="4"),1,-1))</f>
        <v>0</v>
      </c>
      <c r="O4489" s="17">
        <f>IFERROR(IF(RIGHT(LEFT(K4489,15),1)="4",VLOOKUP(K4489,'[1]Budget Worksheet'!A:B,2,0),-1*VLOOKUP(K4489,'[1]Budget Worksheet'!A:B,2,0)),0)</f>
        <v>0</v>
      </c>
      <c r="P4489" s="17">
        <f>VLOOKUP($K4489,[1]Budget!$V:$AE,8,0)*IF($C4489="1 - Revenues",1,IF(AND($C4489="5 - Transfers",MID($K4489,15,1)="4"),1,-1))</f>
        <v>0</v>
      </c>
      <c r="Q4489" s="17">
        <f>VLOOKUP($K4489,[1]Budget!$V:$AE,10,0)*IF($C4489="1 - Revenues",1,IF(AND($C4489="5 - Transfers",MID(K4489,15,1)="4"),1,-1))</f>
        <v>0</v>
      </c>
      <c r="S4489" s="18" t="b">
        <f>IF(LEFT(C4489,1)="1",1,-1)*SUMIF([1]Budget!V:V,'Budget Worksheet for Pivot Tabl'!K4489,[1]Budget!AC:AC)=P4489</f>
        <v>1</v>
      </c>
    </row>
    <row r="4490" spans="1:19" x14ac:dyDescent="0.25">
      <c r="A4490" t="s">
        <v>75</v>
      </c>
      <c r="B4490" t="s">
        <v>76</v>
      </c>
      <c r="C4490" t="s">
        <v>8</v>
      </c>
      <c r="D4490" t="str">
        <f t="shared" si="70"/>
        <v>OUTFLOWS</v>
      </c>
      <c r="E4490" t="s">
        <v>116</v>
      </c>
      <c r="F4490" t="s">
        <v>117</v>
      </c>
      <c r="G4490" t="s">
        <v>1769</v>
      </c>
      <c r="H4490" t="s">
        <v>1770</v>
      </c>
      <c r="I4490" t="s">
        <v>57</v>
      </c>
      <c r="J4490" t="s">
        <v>1775</v>
      </c>
      <c r="K4490" t="s">
        <v>5719</v>
      </c>
      <c r="L4490" t="s">
        <v>608</v>
      </c>
      <c r="M4490" s="17">
        <f>VLOOKUP($K4490,[1]Budget!$V:$AE,5,0)*IF($C4490="1 - Revenues",1,IF(AND($C4490="5 - Transfers",MID(I4490,15,1)="4"),1,-1))</f>
        <v>0</v>
      </c>
      <c r="N4490" s="17">
        <f>VLOOKUP($K4490,[1]Budget!$V:$AE,6,0)*IF($C4490="1 - Revenues",1,IF(AND($C4490="5 - Transfers",MID(J4490,15,1)="4"),1,-1))</f>
        <v>0</v>
      </c>
      <c r="O4490" s="17">
        <f>IFERROR(IF(RIGHT(LEFT(K4490,15),1)="4",VLOOKUP(K4490,'[1]Budget Worksheet'!A:B,2,0),-1*VLOOKUP(K4490,'[1]Budget Worksheet'!A:B,2,0)),0)</f>
        <v>0</v>
      </c>
      <c r="P4490" s="17">
        <f>VLOOKUP($K4490,[1]Budget!$V:$AE,8,0)*IF($C4490="1 - Revenues",1,IF(AND($C4490="5 - Transfers",MID($K4490,15,1)="4"),1,-1))</f>
        <v>0</v>
      </c>
      <c r="Q4490" s="17">
        <f>VLOOKUP($K4490,[1]Budget!$V:$AE,10,0)*IF($C4490="1 - Revenues",1,IF(AND($C4490="5 - Transfers",MID(K4490,15,1)="4"),1,-1))</f>
        <v>0</v>
      </c>
      <c r="S4490" s="18" t="b">
        <f>IF(LEFT(C4490,1)="1",1,-1)*SUMIF([1]Budget!V:V,'Budget Worksheet for Pivot Tabl'!K4490,[1]Budget!AC:AC)=P4490</f>
        <v>1</v>
      </c>
    </row>
    <row r="4491" spans="1:19" x14ac:dyDescent="0.25">
      <c r="A4491" t="s">
        <v>75</v>
      </c>
      <c r="B4491" t="s">
        <v>76</v>
      </c>
      <c r="C4491" t="s">
        <v>8</v>
      </c>
      <c r="D4491" t="str">
        <f t="shared" si="70"/>
        <v>OUTFLOWS</v>
      </c>
      <c r="E4491" t="s">
        <v>116</v>
      </c>
      <c r="F4491" t="s">
        <v>117</v>
      </c>
      <c r="G4491" t="s">
        <v>1769</v>
      </c>
      <c r="H4491" t="s">
        <v>1770</v>
      </c>
      <c r="I4491" t="s">
        <v>57</v>
      </c>
      <c r="J4491" t="s">
        <v>1775</v>
      </c>
      <c r="K4491" t="s">
        <v>5720</v>
      </c>
      <c r="L4491" t="s">
        <v>610</v>
      </c>
      <c r="M4491" s="17">
        <f>VLOOKUP($K4491,[1]Budget!$V:$AE,5,0)*IF($C4491="1 - Revenues",1,IF(AND($C4491="5 - Transfers",MID(I4491,15,1)="4"),1,-1))</f>
        <v>0</v>
      </c>
      <c r="N4491" s="17">
        <f>VLOOKUP($K4491,[1]Budget!$V:$AE,6,0)*IF($C4491="1 - Revenues",1,IF(AND($C4491="5 - Transfers",MID(J4491,15,1)="4"),1,-1))</f>
        <v>0</v>
      </c>
      <c r="O4491" s="17">
        <f>IFERROR(IF(RIGHT(LEFT(K4491,15),1)="4",VLOOKUP(K4491,'[1]Budget Worksheet'!A:B,2,0),-1*VLOOKUP(K4491,'[1]Budget Worksheet'!A:B,2,0)),0)</f>
        <v>0</v>
      </c>
      <c r="P4491" s="17">
        <f>VLOOKUP($K4491,[1]Budget!$V:$AE,8,0)*IF($C4491="1 - Revenues",1,IF(AND($C4491="5 - Transfers",MID($K4491,15,1)="4"),1,-1))</f>
        <v>0</v>
      </c>
      <c r="Q4491" s="17">
        <f>VLOOKUP($K4491,[1]Budget!$V:$AE,10,0)*IF($C4491="1 - Revenues",1,IF(AND($C4491="5 - Transfers",MID(K4491,15,1)="4"),1,-1))</f>
        <v>0</v>
      </c>
      <c r="S4491" s="18" t="b">
        <f>IF(LEFT(C4491,1)="1",1,-1)*SUMIF([1]Budget!V:V,'Budget Worksheet for Pivot Tabl'!K4491,[1]Budget!AC:AC)=P4491</f>
        <v>1</v>
      </c>
    </row>
    <row r="4492" spans="1:19" x14ac:dyDescent="0.25">
      <c r="A4492" t="s">
        <v>75</v>
      </c>
      <c r="B4492" t="s">
        <v>76</v>
      </c>
      <c r="C4492" t="s">
        <v>8</v>
      </c>
      <c r="D4492" t="str">
        <f t="shared" si="70"/>
        <v>OUTFLOWS</v>
      </c>
      <c r="E4492" t="s">
        <v>116</v>
      </c>
      <c r="F4492" t="s">
        <v>117</v>
      </c>
      <c r="G4492" t="s">
        <v>1769</v>
      </c>
      <c r="H4492" t="s">
        <v>1770</v>
      </c>
      <c r="I4492" t="s">
        <v>57</v>
      </c>
      <c r="J4492" t="s">
        <v>1775</v>
      </c>
      <c r="K4492" t="s">
        <v>5721</v>
      </c>
      <c r="L4492" t="s">
        <v>612</v>
      </c>
      <c r="M4492" s="17">
        <f>VLOOKUP($K4492,[1]Budget!$V:$AE,5,0)*IF($C4492="1 - Revenues",1,IF(AND($C4492="5 - Transfers",MID(I4492,15,1)="4"),1,-1))</f>
        <v>0</v>
      </c>
      <c r="N4492" s="17">
        <f>VLOOKUP($K4492,[1]Budget!$V:$AE,6,0)*IF($C4492="1 - Revenues",1,IF(AND($C4492="5 - Transfers",MID(J4492,15,1)="4"),1,-1))</f>
        <v>0</v>
      </c>
      <c r="O4492" s="17">
        <f>IFERROR(IF(RIGHT(LEFT(K4492,15),1)="4",VLOOKUP(K4492,'[1]Budget Worksheet'!A:B,2,0),-1*VLOOKUP(K4492,'[1]Budget Worksheet'!A:B,2,0)),0)</f>
        <v>0</v>
      </c>
      <c r="P4492" s="17">
        <f>VLOOKUP($K4492,[1]Budget!$V:$AE,8,0)*IF($C4492="1 - Revenues",1,IF(AND($C4492="5 - Transfers",MID($K4492,15,1)="4"),1,-1))</f>
        <v>0</v>
      </c>
      <c r="Q4492" s="17">
        <f>VLOOKUP($K4492,[1]Budget!$V:$AE,10,0)*IF($C4492="1 - Revenues",1,IF(AND($C4492="5 - Transfers",MID(K4492,15,1)="4"),1,-1))</f>
        <v>0</v>
      </c>
      <c r="S4492" s="18" t="b">
        <f>IF(LEFT(C4492,1)="1",1,-1)*SUMIF([1]Budget!V:V,'Budget Worksheet for Pivot Tabl'!K4492,[1]Budget!AC:AC)=P4492</f>
        <v>1</v>
      </c>
    </row>
    <row r="4493" spans="1:19" x14ac:dyDescent="0.25">
      <c r="A4493" t="s">
        <v>75</v>
      </c>
      <c r="B4493" t="s">
        <v>76</v>
      </c>
      <c r="C4493" t="s">
        <v>8</v>
      </c>
      <c r="D4493" t="str">
        <f t="shared" si="70"/>
        <v>OUTFLOWS</v>
      </c>
      <c r="E4493" t="s">
        <v>116</v>
      </c>
      <c r="F4493" t="s">
        <v>117</v>
      </c>
      <c r="G4493" t="s">
        <v>1769</v>
      </c>
      <c r="H4493" t="s">
        <v>1770</v>
      </c>
      <c r="I4493" t="s">
        <v>57</v>
      </c>
      <c r="J4493" t="s">
        <v>1775</v>
      </c>
      <c r="K4493" t="s">
        <v>5722</v>
      </c>
      <c r="L4493" t="s">
        <v>614</v>
      </c>
      <c r="M4493" s="17">
        <f>VLOOKUP($K4493,[1]Budget!$V:$AE,5,0)*IF($C4493="1 - Revenues",1,IF(AND($C4493="5 - Transfers",MID(I4493,15,1)="4"),1,-1))</f>
        <v>0</v>
      </c>
      <c r="N4493" s="17">
        <f>VLOOKUP($K4493,[1]Budget!$V:$AE,6,0)*IF($C4493="1 - Revenues",1,IF(AND($C4493="5 - Transfers",MID(J4493,15,1)="4"),1,-1))</f>
        <v>0</v>
      </c>
      <c r="O4493" s="17">
        <f>IFERROR(IF(RIGHT(LEFT(K4493,15),1)="4",VLOOKUP(K4493,'[1]Budget Worksheet'!A:B,2,0),-1*VLOOKUP(K4493,'[1]Budget Worksheet'!A:B,2,0)),0)</f>
        <v>0</v>
      </c>
      <c r="P4493" s="17">
        <f>VLOOKUP($K4493,[1]Budget!$V:$AE,8,0)*IF($C4493="1 - Revenues",1,IF(AND($C4493="5 - Transfers",MID($K4493,15,1)="4"),1,-1))</f>
        <v>0</v>
      </c>
      <c r="Q4493" s="17">
        <f>VLOOKUP($K4493,[1]Budget!$V:$AE,10,0)*IF($C4493="1 - Revenues",1,IF(AND($C4493="5 - Transfers",MID(K4493,15,1)="4"),1,-1))</f>
        <v>0</v>
      </c>
      <c r="S4493" s="18" t="b">
        <f>IF(LEFT(C4493,1)="1",1,-1)*SUMIF([1]Budget!V:V,'Budget Worksheet for Pivot Tabl'!K4493,[1]Budget!AC:AC)=P4493</f>
        <v>1</v>
      </c>
    </row>
    <row r="4494" spans="1:19" x14ac:dyDescent="0.25">
      <c r="A4494" t="s">
        <v>75</v>
      </c>
      <c r="B4494" t="s">
        <v>76</v>
      </c>
      <c r="C4494" t="s">
        <v>8</v>
      </c>
      <c r="D4494" t="str">
        <f t="shared" si="70"/>
        <v>OUTFLOWS</v>
      </c>
      <c r="E4494" t="s">
        <v>116</v>
      </c>
      <c r="F4494" t="s">
        <v>117</v>
      </c>
      <c r="G4494" t="s">
        <v>1769</v>
      </c>
      <c r="H4494" t="s">
        <v>1770</v>
      </c>
      <c r="I4494" t="s">
        <v>57</v>
      </c>
      <c r="J4494" t="s">
        <v>1775</v>
      </c>
      <c r="K4494" t="s">
        <v>5723</v>
      </c>
      <c r="L4494" t="s">
        <v>616</v>
      </c>
      <c r="M4494" s="17">
        <f>VLOOKUP($K4494,[1]Budget!$V:$AE,5,0)*IF($C4494="1 - Revenues",1,IF(AND($C4494="5 - Transfers",MID(I4494,15,1)="4"),1,-1))</f>
        <v>0</v>
      </c>
      <c r="N4494" s="17">
        <f>VLOOKUP($K4494,[1]Budget!$V:$AE,6,0)*IF($C4494="1 - Revenues",1,IF(AND($C4494="5 - Transfers",MID(J4494,15,1)="4"),1,-1))</f>
        <v>0</v>
      </c>
      <c r="O4494" s="17">
        <f>IFERROR(IF(RIGHT(LEFT(K4494,15),1)="4",VLOOKUP(K4494,'[1]Budget Worksheet'!A:B,2,0),-1*VLOOKUP(K4494,'[1]Budget Worksheet'!A:B,2,0)),0)</f>
        <v>0</v>
      </c>
      <c r="P4494" s="17">
        <f>VLOOKUP($K4494,[1]Budget!$V:$AE,8,0)*IF($C4494="1 - Revenues",1,IF(AND($C4494="5 - Transfers",MID($K4494,15,1)="4"),1,-1))</f>
        <v>0</v>
      </c>
      <c r="Q4494" s="17">
        <f>VLOOKUP($K4494,[1]Budget!$V:$AE,10,0)*IF($C4494="1 - Revenues",1,IF(AND($C4494="5 - Transfers",MID(K4494,15,1)="4"),1,-1))</f>
        <v>0</v>
      </c>
      <c r="S4494" s="18" t="b">
        <f>IF(LEFT(C4494,1)="1",1,-1)*SUMIF([1]Budget!V:V,'Budget Worksheet for Pivot Tabl'!K4494,[1]Budget!AC:AC)=P4494</f>
        <v>1</v>
      </c>
    </row>
    <row r="4495" spans="1:19" x14ac:dyDescent="0.25">
      <c r="A4495" t="s">
        <v>75</v>
      </c>
      <c r="B4495" t="s">
        <v>76</v>
      </c>
      <c r="C4495" t="s">
        <v>8</v>
      </c>
      <c r="D4495" t="str">
        <f t="shared" si="70"/>
        <v>OUTFLOWS</v>
      </c>
      <c r="E4495" t="s">
        <v>116</v>
      </c>
      <c r="F4495" t="s">
        <v>117</v>
      </c>
      <c r="G4495" t="s">
        <v>1769</v>
      </c>
      <c r="H4495" t="s">
        <v>1770</v>
      </c>
      <c r="I4495" t="s">
        <v>57</v>
      </c>
      <c r="J4495" t="s">
        <v>1775</v>
      </c>
      <c r="K4495" t="s">
        <v>5724</v>
      </c>
      <c r="L4495" t="s">
        <v>618</v>
      </c>
      <c r="M4495" s="17">
        <f>VLOOKUP($K4495,[1]Budget!$V:$AE,5,0)*IF($C4495="1 - Revenues",1,IF(AND($C4495="5 - Transfers",MID(I4495,15,1)="4"),1,-1))</f>
        <v>0</v>
      </c>
      <c r="N4495" s="17">
        <f>VLOOKUP($K4495,[1]Budget!$V:$AE,6,0)*IF($C4495="1 - Revenues",1,IF(AND($C4495="5 - Transfers",MID(J4495,15,1)="4"),1,-1))</f>
        <v>0</v>
      </c>
      <c r="O4495" s="17">
        <f>IFERROR(IF(RIGHT(LEFT(K4495,15),1)="4",VLOOKUP(K4495,'[1]Budget Worksheet'!A:B,2,0),-1*VLOOKUP(K4495,'[1]Budget Worksheet'!A:B,2,0)),0)</f>
        <v>0</v>
      </c>
      <c r="P4495" s="17">
        <f>VLOOKUP($K4495,[1]Budget!$V:$AE,8,0)*IF($C4495="1 - Revenues",1,IF(AND($C4495="5 - Transfers",MID($K4495,15,1)="4"),1,-1))</f>
        <v>0</v>
      </c>
      <c r="Q4495" s="17">
        <f>VLOOKUP($K4495,[1]Budget!$V:$AE,10,0)*IF($C4495="1 - Revenues",1,IF(AND($C4495="5 - Transfers",MID(K4495,15,1)="4"),1,-1))</f>
        <v>0</v>
      </c>
      <c r="S4495" s="18" t="b">
        <f>IF(LEFT(C4495,1)="1",1,-1)*SUMIF([1]Budget!V:V,'Budget Worksheet for Pivot Tabl'!K4495,[1]Budget!AC:AC)=P4495</f>
        <v>1</v>
      </c>
    </row>
    <row r="4496" spans="1:19" x14ac:dyDescent="0.25">
      <c r="A4496" t="s">
        <v>75</v>
      </c>
      <c r="B4496" t="s">
        <v>76</v>
      </c>
      <c r="C4496" t="s">
        <v>8</v>
      </c>
      <c r="D4496" t="str">
        <f t="shared" si="70"/>
        <v>OUTFLOWS</v>
      </c>
      <c r="E4496" t="s">
        <v>116</v>
      </c>
      <c r="F4496" t="s">
        <v>117</v>
      </c>
      <c r="G4496" t="s">
        <v>1769</v>
      </c>
      <c r="H4496" t="s">
        <v>1770</v>
      </c>
      <c r="I4496" t="s">
        <v>57</v>
      </c>
      <c r="J4496" t="s">
        <v>1775</v>
      </c>
      <c r="K4496" t="s">
        <v>5725</v>
      </c>
      <c r="L4496" t="s">
        <v>620</v>
      </c>
      <c r="M4496" s="17">
        <f>VLOOKUP($K4496,[1]Budget!$V:$AE,5,0)*IF($C4496="1 - Revenues",1,IF(AND($C4496="5 - Transfers",MID(I4496,15,1)="4"),1,-1))</f>
        <v>0</v>
      </c>
      <c r="N4496" s="17">
        <f>VLOOKUP($K4496,[1]Budget!$V:$AE,6,0)*IF($C4496="1 - Revenues",1,IF(AND($C4496="5 - Transfers",MID(J4496,15,1)="4"),1,-1))</f>
        <v>0</v>
      </c>
      <c r="O4496" s="17">
        <f>IFERROR(IF(RIGHT(LEFT(K4496,15),1)="4",VLOOKUP(K4496,'[1]Budget Worksheet'!A:B,2,0),-1*VLOOKUP(K4496,'[1]Budget Worksheet'!A:B,2,0)),0)</f>
        <v>0</v>
      </c>
      <c r="P4496" s="17">
        <f>VLOOKUP($K4496,[1]Budget!$V:$AE,8,0)*IF($C4496="1 - Revenues",1,IF(AND($C4496="5 - Transfers",MID($K4496,15,1)="4"),1,-1))</f>
        <v>0</v>
      </c>
      <c r="Q4496" s="17">
        <f>VLOOKUP($K4496,[1]Budget!$V:$AE,10,0)*IF($C4496="1 - Revenues",1,IF(AND($C4496="5 - Transfers",MID(K4496,15,1)="4"),1,-1))</f>
        <v>0</v>
      </c>
      <c r="S4496" s="18" t="b">
        <f>IF(LEFT(C4496,1)="1",1,-1)*SUMIF([1]Budget!V:V,'Budget Worksheet for Pivot Tabl'!K4496,[1]Budget!AC:AC)=P4496</f>
        <v>1</v>
      </c>
    </row>
    <row r="4497" spans="1:19" x14ac:dyDescent="0.25">
      <c r="A4497" t="s">
        <v>75</v>
      </c>
      <c r="B4497" t="s">
        <v>76</v>
      </c>
      <c r="C4497" t="s">
        <v>8</v>
      </c>
      <c r="D4497" t="str">
        <f t="shared" si="70"/>
        <v>OUTFLOWS</v>
      </c>
      <c r="E4497" t="s">
        <v>116</v>
      </c>
      <c r="F4497" t="s">
        <v>117</v>
      </c>
      <c r="G4497" t="s">
        <v>1769</v>
      </c>
      <c r="H4497" t="s">
        <v>1770</v>
      </c>
      <c r="I4497" t="s">
        <v>57</v>
      </c>
      <c r="J4497" t="s">
        <v>1775</v>
      </c>
      <c r="K4497" t="s">
        <v>5726</v>
      </c>
      <c r="L4497" t="s">
        <v>1020</v>
      </c>
      <c r="M4497" s="17">
        <f>VLOOKUP($K4497,[1]Budget!$V:$AE,5,0)*IF($C4497="1 - Revenues",1,IF(AND($C4497="5 - Transfers",MID(I4497,15,1)="4"),1,-1))</f>
        <v>0</v>
      </c>
      <c r="N4497" s="17">
        <f>VLOOKUP($K4497,[1]Budget!$V:$AE,6,0)*IF($C4497="1 - Revenues",1,IF(AND($C4497="5 - Transfers",MID(J4497,15,1)="4"),1,-1))</f>
        <v>0</v>
      </c>
      <c r="O4497" s="17">
        <f>IFERROR(IF(RIGHT(LEFT(K4497,15),1)="4",VLOOKUP(K4497,'[1]Budget Worksheet'!A:B,2,0),-1*VLOOKUP(K4497,'[1]Budget Worksheet'!A:B,2,0)),0)</f>
        <v>0</v>
      </c>
      <c r="P4497" s="17">
        <f>VLOOKUP($K4497,[1]Budget!$V:$AE,8,0)*IF($C4497="1 - Revenues",1,IF(AND($C4497="5 - Transfers",MID($K4497,15,1)="4"),1,-1))</f>
        <v>0</v>
      </c>
      <c r="Q4497" s="17">
        <f>VLOOKUP($K4497,[1]Budget!$V:$AE,10,0)*IF($C4497="1 - Revenues",1,IF(AND($C4497="5 - Transfers",MID(K4497,15,1)="4"),1,-1))</f>
        <v>0</v>
      </c>
      <c r="S4497" s="18" t="b">
        <f>IF(LEFT(C4497,1)="1",1,-1)*SUMIF([1]Budget!V:V,'Budget Worksheet for Pivot Tabl'!K4497,[1]Budget!AC:AC)=P4497</f>
        <v>1</v>
      </c>
    </row>
    <row r="4498" spans="1:19" x14ac:dyDescent="0.25">
      <c r="A4498" t="s">
        <v>75</v>
      </c>
      <c r="B4498" t="s">
        <v>76</v>
      </c>
      <c r="C4498" t="s">
        <v>8</v>
      </c>
      <c r="D4498" t="str">
        <f t="shared" si="70"/>
        <v>OUTFLOWS</v>
      </c>
      <c r="E4498" t="s">
        <v>116</v>
      </c>
      <c r="F4498" t="s">
        <v>117</v>
      </c>
      <c r="G4498" t="s">
        <v>1769</v>
      </c>
      <c r="H4498" t="s">
        <v>1770</v>
      </c>
      <c r="I4498" t="s">
        <v>57</v>
      </c>
      <c r="J4498" t="s">
        <v>1775</v>
      </c>
      <c r="K4498" t="s">
        <v>5727</v>
      </c>
      <c r="L4498" t="s">
        <v>472</v>
      </c>
      <c r="M4498" s="17">
        <f>VLOOKUP($K4498,[1]Budget!$V:$AE,5,0)*IF($C4498="1 - Revenues",1,IF(AND($C4498="5 - Transfers",MID(I4498,15,1)="4"),1,-1))</f>
        <v>0</v>
      </c>
      <c r="N4498" s="17">
        <f>VLOOKUP($K4498,[1]Budget!$V:$AE,6,0)*IF($C4498="1 - Revenues",1,IF(AND($C4498="5 - Transfers",MID(J4498,15,1)="4"),1,-1))</f>
        <v>0</v>
      </c>
      <c r="O4498" s="17">
        <f>IFERROR(IF(RIGHT(LEFT(K4498,15),1)="4",VLOOKUP(K4498,'[1]Budget Worksheet'!A:B,2,0),-1*VLOOKUP(K4498,'[1]Budget Worksheet'!A:B,2,0)),0)</f>
        <v>0</v>
      </c>
      <c r="P4498" s="17">
        <f>VLOOKUP($K4498,[1]Budget!$V:$AE,8,0)*IF($C4498="1 - Revenues",1,IF(AND($C4498="5 - Transfers",MID($K4498,15,1)="4"),1,-1))</f>
        <v>0</v>
      </c>
      <c r="Q4498" s="17">
        <f>VLOOKUP($K4498,[1]Budget!$V:$AE,10,0)*IF($C4498="1 - Revenues",1,IF(AND($C4498="5 - Transfers",MID(K4498,15,1)="4"),1,-1))</f>
        <v>0</v>
      </c>
      <c r="S4498" s="18" t="b">
        <f>IF(LEFT(C4498,1)="1",1,-1)*SUMIF([1]Budget!V:V,'Budget Worksheet for Pivot Tabl'!K4498,[1]Budget!AC:AC)=P4498</f>
        <v>1</v>
      </c>
    </row>
    <row r="4499" spans="1:19" x14ac:dyDescent="0.25">
      <c r="A4499" t="s">
        <v>75</v>
      </c>
      <c r="B4499" t="s">
        <v>76</v>
      </c>
      <c r="C4499" t="s">
        <v>8</v>
      </c>
      <c r="D4499" t="str">
        <f t="shared" si="70"/>
        <v>OUTFLOWS</v>
      </c>
      <c r="E4499" t="s">
        <v>116</v>
      </c>
      <c r="F4499" t="s">
        <v>117</v>
      </c>
      <c r="G4499" t="s">
        <v>1769</v>
      </c>
      <c r="H4499" t="s">
        <v>1770</v>
      </c>
      <c r="I4499" t="s">
        <v>57</v>
      </c>
      <c r="J4499" t="s">
        <v>1775</v>
      </c>
      <c r="K4499" t="s">
        <v>5728</v>
      </c>
      <c r="L4499" t="s">
        <v>625</v>
      </c>
      <c r="M4499" s="17">
        <f>VLOOKUP($K4499,[1]Budget!$V:$AE,5,0)*IF($C4499="1 - Revenues",1,IF(AND($C4499="5 - Transfers",MID(I4499,15,1)="4"),1,-1))</f>
        <v>0</v>
      </c>
      <c r="N4499" s="17">
        <f>VLOOKUP($K4499,[1]Budget!$V:$AE,6,0)*IF($C4499="1 - Revenues",1,IF(AND($C4499="5 - Transfers",MID(J4499,15,1)="4"),1,-1))</f>
        <v>0</v>
      </c>
      <c r="O4499" s="17">
        <f>IFERROR(IF(RIGHT(LEFT(K4499,15),1)="4",VLOOKUP(K4499,'[1]Budget Worksheet'!A:B,2,0),-1*VLOOKUP(K4499,'[1]Budget Worksheet'!A:B,2,0)),0)</f>
        <v>0</v>
      </c>
      <c r="P4499" s="17">
        <f>VLOOKUP($K4499,[1]Budget!$V:$AE,8,0)*IF($C4499="1 - Revenues",1,IF(AND($C4499="5 - Transfers",MID($K4499,15,1)="4"),1,-1))</f>
        <v>0</v>
      </c>
      <c r="Q4499" s="17">
        <f>VLOOKUP($K4499,[1]Budget!$V:$AE,10,0)*IF($C4499="1 - Revenues",1,IF(AND($C4499="5 - Transfers",MID(K4499,15,1)="4"),1,-1))</f>
        <v>0</v>
      </c>
      <c r="S4499" s="18" t="b">
        <f>IF(LEFT(C4499,1)="1",1,-1)*SUMIF([1]Budget!V:V,'Budget Worksheet for Pivot Tabl'!K4499,[1]Budget!AC:AC)=P4499</f>
        <v>1</v>
      </c>
    </row>
    <row r="4500" spans="1:19" x14ac:dyDescent="0.25">
      <c r="A4500" t="s">
        <v>75</v>
      </c>
      <c r="B4500" t="s">
        <v>76</v>
      </c>
      <c r="C4500" t="s">
        <v>8</v>
      </c>
      <c r="D4500" t="str">
        <f t="shared" si="70"/>
        <v>OUTFLOWS</v>
      </c>
      <c r="E4500" t="s">
        <v>116</v>
      </c>
      <c r="F4500" t="s">
        <v>117</v>
      </c>
      <c r="G4500" t="s">
        <v>1769</v>
      </c>
      <c r="H4500" t="s">
        <v>1770</v>
      </c>
      <c r="I4500" t="s">
        <v>57</v>
      </c>
      <c r="J4500" t="s">
        <v>1775</v>
      </c>
      <c r="K4500" t="s">
        <v>5729</v>
      </c>
      <c r="L4500" t="s">
        <v>629</v>
      </c>
      <c r="M4500" s="17">
        <f>VLOOKUP($K4500,[1]Budget!$V:$AE,5,0)*IF($C4500="1 - Revenues",1,IF(AND($C4500="5 - Transfers",MID(I4500,15,1)="4"),1,-1))</f>
        <v>0</v>
      </c>
      <c r="N4500" s="17">
        <f>VLOOKUP($K4500,[1]Budget!$V:$AE,6,0)*IF($C4500="1 - Revenues",1,IF(AND($C4500="5 - Transfers",MID(J4500,15,1)="4"),1,-1))</f>
        <v>0</v>
      </c>
      <c r="O4500" s="17">
        <f>IFERROR(IF(RIGHT(LEFT(K4500,15),1)="4",VLOOKUP(K4500,'[1]Budget Worksheet'!A:B,2,0),-1*VLOOKUP(K4500,'[1]Budget Worksheet'!A:B,2,0)),0)</f>
        <v>0</v>
      </c>
      <c r="P4500" s="17">
        <f>VLOOKUP($K4500,[1]Budget!$V:$AE,8,0)*IF($C4500="1 - Revenues",1,IF(AND($C4500="5 - Transfers",MID($K4500,15,1)="4"),1,-1))</f>
        <v>0</v>
      </c>
      <c r="Q4500" s="17">
        <f>VLOOKUP($K4500,[1]Budget!$V:$AE,10,0)*IF($C4500="1 - Revenues",1,IF(AND($C4500="5 - Transfers",MID(K4500,15,1)="4"),1,-1))</f>
        <v>0</v>
      </c>
      <c r="S4500" s="18" t="b">
        <f>IF(LEFT(C4500,1)="1",1,-1)*SUMIF([1]Budget!V:V,'Budget Worksheet for Pivot Tabl'!K4500,[1]Budget!AC:AC)=P4500</f>
        <v>1</v>
      </c>
    </row>
    <row r="4501" spans="1:19" x14ac:dyDescent="0.25">
      <c r="A4501" t="s">
        <v>75</v>
      </c>
      <c r="B4501" t="s">
        <v>76</v>
      </c>
      <c r="C4501" t="s">
        <v>9</v>
      </c>
      <c r="D4501" t="str">
        <f t="shared" si="70"/>
        <v>OUTFLOWS</v>
      </c>
      <c r="E4501" t="s">
        <v>116</v>
      </c>
      <c r="F4501" t="s">
        <v>117</v>
      </c>
      <c r="G4501" t="s">
        <v>1769</v>
      </c>
      <c r="H4501" t="s">
        <v>1770</v>
      </c>
      <c r="I4501" t="s">
        <v>57</v>
      </c>
      <c r="J4501" t="s">
        <v>1775</v>
      </c>
      <c r="K4501" t="s">
        <v>5730</v>
      </c>
      <c r="L4501" t="s">
        <v>476</v>
      </c>
      <c r="M4501" s="17">
        <f>VLOOKUP($K4501,[1]Budget!$V:$AE,5,0)*IF($C4501="1 - Revenues",1,IF(AND($C4501="5 - Transfers",MID(I4501,15,1)="4"),1,-1))</f>
        <v>0</v>
      </c>
      <c r="N4501" s="17">
        <f>VLOOKUP($K4501,[1]Budget!$V:$AE,6,0)*IF($C4501="1 - Revenues",1,IF(AND($C4501="5 - Transfers",MID(J4501,15,1)="4"),1,-1))</f>
        <v>-5000</v>
      </c>
      <c r="O4501" s="17">
        <f>IFERROR(IF(RIGHT(LEFT(K4501,15),1)="4",VLOOKUP(K4501,'[1]Budget Worksheet'!A:B,2,0),-1*VLOOKUP(K4501,'[1]Budget Worksheet'!A:B,2,0)),0)</f>
        <v>0</v>
      </c>
      <c r="P4501" s="17">
        <f>VLOOKUP($K4501,[1]Budget!$V:$AE,8,0)*IF($C4501="1 - Revenues",1,IF(AND($C4501="5 - Transfers",MID($K4501,15,1)="4"),1,-1))</f>
        <v>0</v>
      </c>
      <c r="Q4501" s="17">
        <f>VLOOKUP($K4501,[1]Budget!$V:$AE,10,0)*IF($C4501="1 - Revenues",1,IF(AND($C4501="5 - Transfers",MID(K4501,15,1)="4"),1,-1))</f>
        <v>0</v>
      </c>
      <c r="S4501" s="18" t="b">
        <f>IF(LEFT(C4501,1)="1",1,-1)*SUMIF([1]Budget!V:V,'Budget Worksheet for Pivot Tabl'!K4501,[1]Budget!AC:AC)=P4501</f>
        <v>1</v>
      </c>
    </row>
    <row r="4502" spans="1:19" x14ac:dyDescent="0.25">
      <c r="A4502" t="s">
        <v>75</v>
      </c>
      <c r="B4502" t="s">
        <v>76</v>
      </c>
      <c r="C4502" t="s">
        <v>9</v>
      </c>
      <c r="D4502" t="str">
        <f t="shared" si="70"/>
        <v>OUTFLOWS</v>
      </c>
      <c r="E4502" t="s">
        <v>116</v>
      </c>
      <c r="F4502" t="s">
        <v>117</v>
      </c>
      <c r="G4502" t="s">
        <v>1769</v>
      </c>
      <c r="H4502" t="s">
        <v>1770</v>
      </c>
      <c r="I4502" t="s">
        <v>57</v>
      </c>
      <c r="J4502" t="s">
        <v>1775</v>
      </c>
      <c r="K4502" t="s">
        <v>5731</v>
      </c>
      <c r="L4502" t="s">
        <v>1395</v>
      </c>
      <c r="M4502" s="17">
        <f>VLOOKUP($K4502,[1]Budget!$V:$AE,5,0)*IF($C4502="1 - Revenues",1,IF(AND($C4502="5 - Transfers",MID(I4502,15,1)="4"),1,-1))</f>
        <v>-5000</v>
      </c>
      <c r="N4502" s="17">
        <f>VLOOKUP($K4502,[1]Budget!$V:$AE,6,0)*IF($C4502="1 - Revenues",1,IF(AND($C4502="5 - Transfers",MID(J4502,15,1)="4"),1,-1))</f>
        <v>-76000</v>
      </c>
      <c r="O4502" s="17">
        <f>IFERROR(IF(RIGHT(LEFT(K4502,15),1)="4",VLOOKUP(K4502,'[1]Budget Worksheet'!A:B,2,0),-1*VLOOKUP(K4502,'[1]Budget Worksheet'!A:B,2,0)),0)</f>
        <v>-57000</v>
      </c>
      <c r="P4502" s="17">
        <f>VLOOKUP($K4502,[1]Budget!$V:$AE,8,0)*IF($C4502="1 - Revenues",1,IF(AND($C4502="5 - Transfers",MID($K4502,15,1)="4"),1,-1))</f>
        <v>-57000</v>
      </c>
      <c r="Q4502" s="17">
        <f>VLOOKUP($K4502,[1]Budget!$V:$AE,10,0)*IF($C4502="1 - Revenues",1,IF(AND($C4502="5 - Transfers",MID(K4502,15,1)="4"),1,-1))</f>
        <v>0</v>
      </c>
      <c r="S4502" s="18" t="b">
        <f>IF(LEFT(C4502,1)="1",1,-1)*SUMIF([1]Budget!V:V,'Budget Worksheet for Pivot Tabl'!K4502,[1]Budget!AC:AC)=P4502</f>
        <v>1</v>
      </c>
    </row>
    <row r="4503" spans="1:19" x14ac:dyDescent="0.25">
      <c r="A4503" t="s">
        <v>75</v>
      </c>
      <c r="B4503" t="s">
        <v>76</v>
      </c>
      <c r="C4503" t="s">
        <v>9</v>
      </c>
      <c r="D4503" t="str">
        <f t="shared" si="70"/>
        <v>OUTFLOWS</v>
      </c>
      <c r="E4503" t="s">
        <v>116</v>
      </c>
      <c r="F4503" t="s">
        <v>117</v>
      </c>
      <c r="G4503" t="s">
        <v>1769</v>
      </c>
      <c r="H4503" t="s">
        <v>1770</v>
      </c>
      <c r="I4503" t="s">
        <v>57</v>
      </c>
      <c r="J4503" t="s">
        <v>1775</v>
      </c>
      <c r="K4503" t="s">
        <v>5732</v>
      </c>
      <c r="L4503" t="s">
        <v>653</v>
      </c>
      <c r="M4503" s="17">
        <f>VLOOKUP($K4503,[1]Budget!$V:$AE,5,0)*IF($C4503="1 - Revenues",1,IF(AND($C4503="5 - Transfers",MID(I4503,15,1)="4"),1,-1))</f>
        <v>0</v>
      </c>
      <c r="N4503" s="17">
        <f>VLOOKUP($K4503,[1]Budget!$V:$AE,6,0)*IF($C4503="1 - Revenues",1,IF(AND($C4503="5 - Transfers",MID(J4503,15,1)="4"),1,-1))</f>
        <v>0</v>
      </c>
      <c r="O4503" s="17">
        <f>IFERROR(IF(RIGHT(LEFT(K4503,15),1)="4",VLOOKUP(K4503,'[1]Budget Worksheet'!A:B,2,0),-1*VLOOKUP(K4503,'[1]Budget Worksheet'!A:B,2,0)),0)</f>
        <v>0</v>
      </c>
      <c r="P4503" s="17">
        <f>VLOOKUP($K4503,[1]Budget!$V:$AE,8,0)*IF($C4503="1 - Revenues",1,IF(AND($C4503="5 - Transfers",MID($K4503,15,1)="4"),1,-1))</f>
        <v>0</v>
      </c>
      <c r="Q4503" s="17">
        <f>VLOOKUP($K4503,[1]Budget!$V:$AE,10,0)*IF($C4503="1 - Revenues",1,IF(AND($C4503="5 - Transfers",MID(K4503,15,1)="4"),1,-1))</f>
        <v>0</v>
      </c>
      <c r="S4503" s="18" t="b">
        <f>IF(LEFT(C4503,1)="1",1,-1)*SUMIF([1]Budget!V:V,'Budget Worksheet for Pivot Tabl'!K4503,[1]Budget!AC:AC)=P4503</f>
        <v>1</v>
      </c>
    </row>
    <row r="4504" spans="1:19" x14ac:dyDescent="0.25">
      <c r="A4504" t="s">
        <v>75</v>
      </c>
      <c r="B4504" t="s">
        <v>76</v>
      </c>
      <c r="C4504" t="s">
        <v>8</v>
      </c>
      <c r="D4504" t="str">
        <f t="shared" si="70"/>
        <v>OUTFLOWS</v>
      </c>
      <c r="E4504" t="s">
        <v>116</v>
      </c>
      <c r="F4504" t="s">
        <v>117</v>
      </c>
      <c r="G4504" t="s">
        <v>1769</v>
      </c>
      <c r="H4504" t="s">
        <v>1770</v>
      </c>
      <c r="I4504" t="s">
        <v>1819</v>
      </c>
      <c r="J4504" t="s">
        <v>1820</v>
      </c>
      <c r="K4504" t="s">
        <v>5733</v>
      </c>
      <c r="L4504" t="s">
        <v>590</v>
      </c>
      <c r="M4504" s="17">
        <f>VLOOKUP($K4504,[1]Budget!$V:$AE,5,0)*IF($C4504="1 - Revenues",1,IF(AND($C4504="5 - Transfers",MID(I4504,15,1)="4"),1,-1))</f>
        <v>-10000</v>
      </c>
      <c r="N4504" s="17">
        <f>VLOOKUP($K4504,[1]Budget!$V:$AE,6,0)*IF($C4504="1 - Revenues",1,IF(AND($C4504="5 - Transfers",MID(J4504,15,1)="4"),1,-1))</f>
        <v>-12000</v>
      </c>
      <c r="O4504" s="17">
        <f>IFERROR(IF(RIGHT(LEFT(K4504,15),1)="4",VLOOKUP(K4504,'[1]Budget Worksheet'!A:B,2,0),-1*VLOOKUP(K4504,'[1]Budget Worksheet'!A:B,2,0)),0)</f>
        <v>0</v>
      </c>
      <c r="P4504" s="17">
        <f>VLOOKUP($K4504,[1]Budget!$V:$AE,8,0)*IF($C4504="1 - Revenues",1,IF(AND($C4504="5 - Transfers",MID($K4504,15,1)="4"),1,-1))</f>
        <v>0</v>
      </c>
      <c r="Q4504" s="17">
        <f>VLOOKUP($K4504,[1]Budget!$V:$AE,10,0)*IF($C4504="1 - Revenues",1,IF(AND($C4504="5 - Transfers",MID(K4504,15,1)="4"),1,-1))</f>
        <v>0</v>
      </c>
      <c r="S4504" s="18" t="b">
        <f>IF(LEFT(C4504,1)="1",1,-1)*SUMIF([1]Budget!V:V,'Budget Worksheet for Pivot Tabl'!K4504,[1]Budget!AC:AC)=P4504</f>
        <v>1</v>
      </c>
    </row>
    <row r="4505" spans="1:19" x14ac:dyDescent="0.25">
      <c r="A4505" t="s">
        <v>75</v>
      </c>
      <c r="B4505" t="s">
        <v>76</v>
      </c>
      <c r="C4505" t="s">
        <v>8</v>
      </c>
      <c r="D4505" t="str">
        <f t="shared" si="70"/>
        <v>OUTFLOWS</v>
      </c>
      <c r="E4505" t="s">
        <v>116</v>
      </c>
      <c r="F4505" t="s">
        <v>117</v>
      </c>
      <c r="G4505" t="s">
        <v>1769</v>
      </c>
      <c r="H4505" t="s">
        <v>1770</v>
      </c>
      <c r="I4505" t="s">
        <v>1819</v>
      </c>
      <c r="J4505" t="s">
        <v>1820</v>
      </c>
      <c r="K4505" t="s">
        <v>5734</v>
      </c>
      <c r="L4505" t="s">
        <v>593</v>
      </c>
      <c r="M4505" s="17">
        <f>VLOOKUP($K4505,[1]Budget!$V:$AE,5,0)*IF($C4505="1 - Revenues",1,IF(AND($C4505="5 - Transfers",MID(I4505,15,1)="4"),1,-1))</f>
        <v>-1000</v>
      </c>
      <c r="N4505" s="17">
        <f>VLOOKUP($K4505,[1]Budget!$V:$AE,6,0)*IF($C4505="1 - Revenues",1,IF(AND($C4505="5 - Transfers",MID(J4505,15,1)="4"),1,-1))</f>
        <v>0</v>
      </c>
      <c r="O4505" s="17">
        <f>IFERROR(IF(RIGHT(LEFT(K4505,15),1)="4",VLOOKUP(K4505,'[1]Budget Worksheet'!A:B,2,0),-1*VLOOKUP(K4505,'[1]Budget Worksheet'!A:B,2,0)),0)</f>
        <v>0</v>
      </c>
      <c r="P4505" s="17">
        <f>VLOOKUP($K4505,[1]Budget!$V:$AE,8,0)*IF($C4505="1 - Revenues",1,IF(AND($C4505="5 - Transfers",MID($K4505,15,1)="4"),1,-1))</f>
        <v>0</v>
      </c>
      <c r="Q4505" s="17">
        <f>VLOOKUP($K4505,[1]Budget!$V:$AE,10,0)*IF($C4505="1 - Revenues",1,IF(AND($C4505="5 - Transfers",MID(K4505,15,1)="4"),1,-1))</f>
        <v>0</v>
      </c>
      <c r="S4505" s="18" t="b">
        <f>IF(LEFT(C4505,1)="1",1,-1)*SUMIF([1]Budget!V:V,'Budget Worksheet for Pivot Tabl'!K4505,[1]Budget!AC:AC)=P4505</f>
        <v>1</v>
      </c>
    </row>
    <row r="4506" spans="1:19" x14ac:dyDescent="0.25">
      <c r="A4506" t="s">
        <v>75</v>
      </c>
      <c r="B4506" t="s">
        <v>76</v>
      </c>
      <c r="C4506" t="s">
        <v>8</v>
      </c>
      <c r="D4506" t="str">
        <f t="shared" si="70"/>
        <v>OUTFLOWS</v>
      </c>
      <c r="E4506" t="s">
        <v>116</v>
      </c>
      <c r="F4506" t="s">
        <v>117</v>
      </c>
      <c r="G4506" t="s">
        <v>1769</v>
      </c>
      <c r="H4506" t="s">
        <v>1770</v>
      </c>
      <c r="I4506" t="s">
        <v>1819</v>
      </c>
      <c r="J4506" t="s">
        <v>1820</v>
      </c>
      <c r="K4506" t="s">
        <v>5735</v>
      </c>
      <c r="L4506" t="s">
        <v>919</v>
      </c>
      <c r="M4506" s="17">
        <f>VLOOKUP($K4506,[1]Budget!$V:$AE,5,0)*IF($C4506="1 - Revenues",1,IF(AND($C4506="5 - Transfers",MID(I4506,15,1)="4"),1,-1))</f>
        <v>0</v>
      </c>
      <c r="N4506" s="17">
        <f>VLOOKUP($K4506,[1]Budget!$V:$AE,6,0)*IF($C4506="1 - Revenues",1,IF(AND($C4506="5 - Transfers",MID(J4506,15,1)="4"),1,-1))</f>
        <v>0</v>
      </c>
      <c r="O4506" s="17">
        <f>IFERROR(IF(RIGHT(LEFT(K4506,15),1)="4",VLOOKUP(K4506,'[1]Budget Worksheet'!A:B,2,0),-1*VLOOKUP(K4506,'[1]Budget Worksheet'!A:B,2,0)),0)</f>
        <v>0</v>
      </c>
      <c r="P4506" s="17">
        <f>VLOOKUP($K4506,[1]Budget!$V:$AE,8,0)*IF($C4506="1 - Revenues",1,IF(AND($C4506="5 - Transfers",MID($K4506,15,1)="4"),1,-1))</f>
        <v>0</v>
      </c>
      <c r="Q4506" s="17">
        <f>VLOOKUP($K4506,[1]Budget!$V:$AE,10,0)*IF($C4506="1 - Revenues",1,IF(AND($C4506="5 - Transfers",MID(K4506,15,1)="4"),1,-1))</f>
        <v>0</v>
      </c>
      <c r="S4506" s="18" t="b">
        <f>IF(LEFT(C4506,1)="1",1,-1)*SUMIF([1]Budget!V:V,'Budget Worksheet for Pivot Tabl'!K4506,[1]Budget!AC:AC)=P4506</f>
        <v>1</v>
      </c>
    </row>
    <row r="4507" spans="1:19" x14ac:dyDescent="0.25">
      <c r="A4507" t="s">
        <v>75</v>
      </c>
      <c r="B4507" t="s">
        <v>76</v>
      </c>
      <c r="C4507" t="s">
        <v>8</v>
      </c>
      <c r="D4507" t="str">
        <f t="shared" si="70"/>
        <v>OUTFLOWS</v>
      </c>
      <c r="E4507" t="s">
        <v>116</v>
      </c>
      <c r="F4507" t="s">
        <v>117</v>
      </c>
      <c r="G4507" t="s">
        <v>1769</v>
      </c>
      <c r="H4507" t="s">
        <v>1770</v>
      </c>
      <c r="I4507" t="s">
        <v>1819</v>
      </c>
      <c r="J4507" t="s">
        <v>1820</v>
      </c>
      <c r="K4507" t="s">
        <v>5736</v>
      </c>
      <c r="L4507" t="s">
        <v>599</v>
      </c>
      <c r="M4507" s="17">
        <f>VLOOKUP($K4507,[1]Budget!$V:$AE,5,0)*IF($C4507="1 - Revenues",1,IF(AND($C4507="5 - Transfers",MID(I4507,15,1)="4"),1,-1))</f>
        <v>0</v>
      </c>
      <c r="N4507" s="17">
        <f>VLOOKUP($K4507,[1]Budget!$V:$AE,6,0)*IF($C4507="1 - Revenues",1,IF(AND($C4507="5 - Transfers",MID(J4507,15,1)="4"),1,-1))</f>
        <v>0</v>
      </c>
      <c r="O4507" s="17">
        <f>IFERROR(IF(RIGHT(LEFT(K4507,15),1)="4",VLOOKUP(K4507,'[1]Budget Worksheet'!A:B,2,0),-1*VLOOKUP(K4507,'[1]Budget Worksheet'!A:B,2,0)),0)</f>
        <v>0</v>
      </c>
      <c r="P4507" s="17">
        <f>VLOOKUP($K4507,[1]Budget!$V:$AE,8,0)*IF($C4507="1 - Revenues",1,IF(AND($C4507="5 - Transfers",MID($K4507,15,1)="4"),1,-1))</f>
        <v>0</v>
      </c>
      <c r="Q4507" s="17">
        <f>VLOOKUP($K4507,[1]Budget!$V:$AE,10,0)*IF($C4507="1 - Revenues",1,IF(AND($C4507="5 - Transfers",MID(K4507,15,1)="4"),1,-1))</f>
        <v>0</v>
      </c>
      <c r="S4507" s="18" t="b">
        <f>IF(LEFT(C4507,1)="1",1,-1)*SUMIF([1]Budget!V:V,'Budget Worksheet for Pivot Tabl'!K4507,[1]Budget!AC:AC)=P4507</f>
        <v>1</v>
      </c>
    </row>
    <row r="4508" spans="1:19" x14ac:dyDescent="0.25">
      <c r="A4508" t="s">
        <v>75</v>
      </c>
      <c r="B4508" t="s">
        <v>76</v>
      </c>
      <c r="C4508" t="s">
        <v>8</v>
      </c>
      <c r="D4508" t="str">
        <f t="shared" si="70"/>
        <v>OUTFLOWS</v>
      </c>
      <c r="E4508" t="s">
        <v>116</v>
      </c>
      <c r="F4508" t="s">
        <v>117</v>
      </c>
      <c r="G4508" t="s">
        <v>1769</v>
      </c>
      <c r="H4508" t="s">
        <v>1770</v>
      </c>
      <c r="I4508" t="s">
        <v>1819</v>
      </c>
      <c r="J4508" t="s">
        <v>1820</v>
      </c>
      <c r="K4508" t="s">
        <v>5737</v>
      </c>
      <c r="L4508" t="s">
        <v>601</v>
      </c>
      <c r="M4508" s="17">
        <f>VLOOKUP($K4508,[1]Budget!$V:$AE,5,0)*IF($C4508="1 - Revenues",1,IF(AND($C4508="5 - Transfers",MID(I4508,15,1)="4"),1,-1))</f>
        <v>0</v>
      </c>
      <c r="N4508" s="17">
        <f>VLOOKUP($K4508,[1]Budget!$V:$AE,6,0)*IF($C4508="1 - Revenues",1,IF(AND($C4508="5 - Transfers",MID(J4508,15,1)="4"),1,-1))</f>
        <v>0</v>
      </c>
      <c r="O4508" s="17">
        <f>IFERROR(IF(RIGHT(LEFT(K4508,15),1)="4",VLOOKUP(K4508,'[1]Budget Worksheet'!A:B,2,0),-1*VLOOKUP(K4508,'[1]Budget Worksheet'!A:B,2,0)),0)</f>
        <v>0</v>
      </c>
      <c r="P4508" s="17">
        <f>VLOOKUP($K4508,[1]Budget!$V:$AE,8,0)*IF($C4508="1 - Revenues",1,IF(AND($C4508="5 - Transfers",MID($K4508,15,1)="4"),1,-1))</f>
        <v>0</v>
      </c>
      <c r="Q4508" s="17">
        <f>VLOOKUP($K4508,[1]Budget!$V:$AE,10,0)*IF($C4508="1 - Revenues",1,IF(AND($C4508="5 - Transfers",MID(K4508,15,1)="4"),1,-1))</f>
        <v>0</v>
      </c>
      <c r="S4508" s="18" t="b">
        <f>IF(LEFT(C4508,1)="1",1,-1)*SUMIF([1]Budget!V:V,'Budget Worksheet for Pivot Tabl'!K4508,[1]Budget!AC:AC)=P4508</f>
        <v>1</v>
      </c>
    </row>
    <row r="4509" spans="1:19" x14ac:dyDescent="0.25">
      <c r="A4509" t="s">
        <v>75</v>
      </c>
      <c r="B4509" t="s">
        <v>76</v>
      </c>
      <c r="C4509" t="s">
        <v>8</v>
      </c>
      <c r="D4509" t="str">
        <f t="shared" si="70"/>
        <v>OUTFLOWS</v>
      </c>
      <c r="E4509" t="s">
        <v>116</v>
      </c>
      <c r="F4509" t="s">
        <v>117</v>
      </c>
      <c r="G4509" t="s">
        <v>1769</v>
      </c>
      <c r="H4509" t="s">
        <v>1770</v>
      </c>
      <c r="I4509" t="s">
        <v>1819</v>
      </c>
      <c r="J4509" t="s">
        <v>1820</v>
      </c>
      <c r="K4509" t="s">
        <v>5738</v>
      </c>
      <c r="L4509" t="s">
        <v>603</v>
      </c>
      <c r="M4509" s="17">
        <f>VLOOKUP($K4509,[1]Budget!$V:$AE,5,0)*IF($C4509="1 - Revenues",1,IF(AND($C4509="5 - Transfers",MID(I4509,15,1)="4"),1,-1))</f>
        <v>0</v>
      </c>
      <c r="N4509" s="17">
        <f>VLOOKUP($K4509,[1]Budget!$V:$AE,6,0)*IF($C4509="1 - Revenues",1,IF(AND($C4509="5 - Transfers",MID(J4509,15,1)="4"),1,-1))</f>
        <v>0</v>
      </c>
      <c r="O4509" s="17">
        <f>IFERROR(IF(RIGHT(LEFT(K4509,15),1)="4",VLOOKUP(K4509,'[1]Budget Worksheet'!A:B,2,0),-1*VLOOKUP(K4509,'[1]Budget Worksheet'!A:B,2,0)),0)</f>
        <v>0</v>
      </c>
      <c r="P4509" s="17">
        <f>VLOOKUP($K4509,[1]Budget!$V:$AE,8,0)*IF($C4509="1 - Revenues",1,IF(AND($C4509="5 - Transfers",MID($K4509,15,1)="4"),1,-1))</f>
        <v>0</v>
      </c>
      <c r="Q4509" s="17">
        <f>VLOOKUP($K4509,[1]Budget!$V:$AE,10,0)*IF($C4509="1 - Revenues",1,IF(AND($C4509="5 - Transfers",MID(K4509,15,1)="4"),1,-1))</f>
        <v>0</v>
      </c>
      <c r="S4509" s="18" t="b">
        <f>IF(LEFT(C4509,1)="1",1,-1)*SUMIF([1]Budget!V:V,'Budget Worksheet for Pivot Tabl'!K4509,[1]Budget!AC:AC)=P4509</f>
        <v>1</v>
      </c>
    </row>
    <row r="4510" spans="1:19" x14ac:dyDescent="0.25">
      <c r="A4510" t="s">
        <v>75</v>
      </c>
      <c r="B4510" t="s">
        <v>76</v>
      </c>
      <c r="C4510" t="s">
        <v>8</v>
      </c>
      <c r="D4510" t="str">
        <f t="shared" si="70"/>
        <v>OUTFLOWS</v>
      </c>
      <c r="E4510" t="s">
        <v>116</v>
      </c>
      <c r="F4510" t="s">
        <v>117</v>
      </c>
      <c r="G4510" t="s">
        <v>1769</v>
      </c>
      <c r="H4510" t="s">
        <v>1770</v>
      </c>
      <c r="I4510" t="s">
        <v>1819</v>
      </c>
      <c r="J4510" t="s">
        <v>1820</v>
      </c>
      <c r="K4510" t="s">
        <v>5739</v>
      </c>
      <c r="L4510" t="s">
        <v>470</v>
      </c>
      <c r="M4510" s="17">
        <f>VLOOKUP($K4510,[1]Budget!$V:$AE,5,0)*IF($C4510="1 - Revenues",1,IF(AND($C4510="5 - Transfers",MID(I4510,15,1)="4"),1,-1))</f>
        <v>-2000</v>
      </c>
      <c r="N4510" s="17">
        <f>VLOOKUP($K4510,[1]Budget!$V:$AE,6,0)*IF($C4510="1 - Revenues",1,IF(AND($C4510="5 - Transfers",MID(J4510,15,1)="4"),1,-1))</f>
        <v>-2000</v>
      </c>
      <c r="O4510" s="17">
        <f>IFERROR(IF(RIGHT(LEFT(K4510,15),1)="4",VLOOKUP(K4510,'[1]Budget Worksheet'!A:B,2,0),-1*VLOOKUP(K4510,'[1]Budget Worksheet'!A:B,2,0)),0)</f>
        <v>0</v>
      </c>
      <c r="P4510" s="17">
        <f>VLOOKUP($K4510,[1]Budget!$V:$AE,8,0)*IF($C4510="1 - Revenues",1,IF(AND($C4510="5 - Transfers",MID($K4510,15,1)="4"),1,-1))</f>
        <v>0</v>
      </c>
      <c r="Q4510" s="17">
        <f>VLOOKUP($K4510,[1]Budget!$V:$AE,10,0)*IF($C4510="1 - Revenues",1,IF(AND($C4510="5 - Transfers",MID(K4510,15,1)="4"),1,-1))</f>
        <v>0</v>
      </c>
      <c r="S4510" s="18" t="b">
        <f>IF(LEFT(C4510,1)="1",1,-1)*SUMIF([1]Budget!V:V,'Budget Worksheet for Pivot Tabl'!K4510,[1]Budget!AC:AC)=P4510</f>
        <v>1</v>
      </c>
    </row>
    <row r="4511" spans="1:19" x14ac:dyDescent="0.25">
      <c r="A4511" t="s">
        <v>75</v>
      </c>
      <c r="B4511" t="s">
        <v>76</v>
      </c>
      <c r="C4511" t="s">
        <v>8</v>
      </c>
      <c r="D4511" t="str">
        <f t="shared" si="70"/>
        <v>OUTFLOWS</v>
      </c>
      <c r="E4511" t="s">
        <v>116</v>
      </c>
      <c r="F4511" t="s">
        <v>117</v>
      </c>
      <c r="G4511" t="s">
        <v>1769</v>
      </c>
      <c r="H4511" t="s">
        <v>1770</v>
      </c>
      <c r="I4511" t="s">
        <v>1819</v>
      </c>
      <c r="J4511" t="s">
        <v>1820</v>
      </c>
      <c r="K4511" t="s">
        <v>5740</v>
      </c>
      <c r="L4511" t="s">
        <v>606</v>
      </c>
      <c r="M4511" s="17">
        <f>VLOOKUP($K4511,[1]Budget!$V:$AE,5,0)*IF($C4511="1 - Revenues",1,IF(AND($C4511="5 - Transfers",MID(I4511,15,1)="4"),1,-1))</f>
        <v>-1000</v>
      </c>
      <c r="N4511" s="17">
        <f>VLOOKUP($K4511,[1]Budget!$V:$AE,6,0)*IF($C4511="1 - Revenues",1,IF(AND($C4511="5 - Transfers",MID(J4511,15,1)="4"),1,-1))</f>
        <v>-1000</v>
      </c>
      <c r="O4511" s="17">
        <f>IFERROR(IF(RIGHT(LEFT(K4511,15),1)="4",VLOOKUP(K4511,'[1]Budget Worksheet'!A:B,2,0),-1*VLOOKUP(K4511,'[1]Budget Worksheet'!A:B,2,0)),0)</f>
        <v>0</v>
      </c>
      <c r="P4511" s="17">
        <f>VLOOKUP($K4511,[1]Budget!$V:$AE,8,0)*IF($C4511="1 - Revenues",1,IF(AND($C4511="5 - Transfers",MID($K4511,15,1)="4"),1,-1))</f>
        <v>0</v>
      </c>
      <c r="Q4511" s="17">
        <f>VLOOKUP($K4511,[1]Budget!$V:$AE,10,0)*IF($C4511="1 - Revenues",1,IF(AND($C4511="5 - Transfers",MID(K4511,15,1)="4"),1,-1))</f>
        <v>0</v>
      </c>
      <c r="S4511" s="18" t="b">
        <f>IF(LEFT(C4511,1)="1",1,-1)*SUMIF([1]Budget!V:V,'Budget Worksheet for Pivot Tabl'!K4511,[1]Budget!AC:AC)=P4511</f>
        <v>1</v>
      </c>
    </row>
    <row r="4512" spans="1:19" x14ac:dyDescent="0.25">
      <c r="A4512" t="s">
        <v>75</v>
      </c>
      <c r="B4512" t="s">
        <v>76</v>
      </c>
      <c r="C4512" t="s">
        <v>8</v>
      </c>
      <c r="D4512" t="str">
        <f t="shared" si="70"/>
        <v>OUTFLOWS</v>
      </c>
      <c r="E4512" t="s">
        <v>116</v>
      </c>
      <c r="F4512" t="s">
        <v>117</v>
      </c>
      <c r="G4512" t="s">
        <v>1769</v>
      </c>
      <c r="H4512" t="s">
        <v>1770</v>
      </c>
      <c r="I4512" t="s">
        <v>1819</v>
      </c>
      <c r="J4512" t="s">
        <v>1820</v>
      </c>
      <c r="K4512" t="s">
        <v>5741</v>
      </c>
      <c r="L4512" t="s">
        <v>608</v>
      </c>
      <c r="M4512" s="17">
        <f>VLOOKUP($K4512,[1]Budget!$V:$AE,5,0)*IF($C4512="1 - Revenues",1,IF(AND($C4512="5 - Transfers",MID(I4512,15,1)="4"),1,-1))</f>
        <v>-2000</v>
      </c>
      <c r="N4512" s="17">
        <f>VLOOKUP($K4512,[1]Budget!$V:$AE,6,0)*IF($C4512="1 - Revenues",1,IF(AND($C4512="5 - Transfers",MID(J4512,15,1)="4"),1,-1))</f>
        <v>-2000</v>
      </c>
      <c r="O4512" s="17">
        <f>IFERROR(IF(RIGHT(LEFT(K4512,15),1)="4",VLOOKUP(K4512,'[1]Budget Worksheet'!A:B,2,0),-1*VLOOKUP(K4512,'[1]Budget Worksheet'!A:B,2,0)),0)</f>
        <v>0</v>
      </c>
      <c r="P4512" s="17">
        <f>VLOOKUP($K4512,[1]Budget!$V:$AE,8,0)*IF($C4512="1 - Revenues",1,IF(AND($C4512="5 - Transfers",MID($K4512,15,1)="4"),1,-1))</f>
        <v>0</v>
      </c>
      <c r="Q4512" s="17">
        <f>VLOOKUP($K4512,[1]Budget!$V:$AE,10,0)*IF($C4512="1 - Revenues",1,IF(AND($C4512="5 - Transfers",MID(K4512,15,1)="4"),1,-1))</f>
        <v>0</v>
      </c>
      <c r="S4512" s="18" t="b">
        <f>IF(LEFT(C4512,1)="1",1,-1)*SUMIF([1]Budget!V:V,'Budget Worksheet for Pivot Tabl'!K4512,[1]Budget!AC:AC)=P4512</f>
        <v>1</v>
      </c>
    </row>
    <row r="4513" spans="1:19" x14ac:dyDescent="0.25">
      <c r="A4513" t="s">
        <v>75</v>
      </c>
      <c r="B4513" t="s">
        <v>76</v>
      </c>
      <c r="C4513" t="s">
        <v>8</v>
      </c>
      <c r="D4513" t="str">
        <f t="shared" si="70"/>
        <v>OUTFLOWS</v>
      </c>
      <c r="E4513" t="s">
        <v>116</v>
      </c>
      <c r="F4513" t="s">
        <v>117</v>
      </c>
      <c r="G4513" t="s">
        <v>1769</v>
      </c>
      <c r="H4513" t="s">
        <v>1770</v>
      </c>
      <c r="I4513" t="s">
        <v>1819</v>
      </c>
      <c r="J4513" t="s">
        <v>1820</v>
      </c>
      <c r="K4513" t="s">
        <v>5742</v>
      </c>
      <c r="L4513" t="s">
        <v>610</v>
      </c>
      <c r="M4513" s="17">
        <f>VLOOKUP($K4513,[1]Budget!$V:$AE,5,0)*IF($C4513="1 - Revenues",1,IF(AND($C4513="5 - Transfers",MID(I4513,15,1)="4"),1,-1))</f>
        <v>0</v>
      </c>
      <c r="N4513" s="17">
        <f>VLOOKUP($K4513,[1]Budget!$V:$AE,6,0)*IF($C4513="1 - Revenues",1,IF(AND($C4513="5 - Transfers",MID(J4513,15,1)="4"),1,-1))</f>
        <v>0</v>
      </c>
      <c r="O4513" s="17">
        <f>IFERROR(IF(RIGHT(LEFT(K4513,15),1)="4",VLOOKUP(K4513,'[1]Budget Worksheet'!A:B,2,0),-1*VLOOKUP(K4513,'[1]Budget Worksheet'!A:B,2,0)),0)</f>
        <v>0</v>
      </c>
      <c r="P4513" s="17">
        <f>VLOOKUP($K4513,[1]Budget!$V:$AE,8,0)*IF($C4513="1 - Revenues",1,IF(AND($C4513="5 - Transfers",MID($K4513,15,1)="4"),1,-1))</f>
        <v>0</v>
      </c>
      <c r="Q4513" s="17">
        <f>VLOOKUP($K4513,[1]Budget!$V:$AE,10,0)*IF($C4513="1 - Revenues",1,IF(AND($C4513="5 - Transfers",MID(K4513,15,1)="4"),1,-1))</f>
        <v>0</v>
      </c>
      <c r="S4513" s="18" t="b">
        <f>IF(LEFT(C4513,1)="1",1,-1)*SUMIF([1]Budget!V:V,'Budget Worksheet for Pivot Tabl'!K4513,[1]Budget!AC:AC)=P4513</f>
        <v>1</v>
      </c>
    </row>
    <row r="4514" spans="1:19" x14ac:dyDescent="0.25">
      <c r="A4514" t="s">
        <v>75</v>
      </c>
      <c r="B4514" t="s">
        <v>76</v>
      </c>
      <c r="C4514" t="s">
        <v>8</v>
      </c>
      <c r="D4514" t="str">
        <f t="shared" si="70"/>
        <v>OUTFLOWS</v>
      </c>
      <c r="E4514" t="s">
        <v>116</v>
      </c>
      <c r="F4514" t="s">
        <v>117</v>
      </c>
      <c r="G4514" t="s">
        <v>1769</v>
      </c>
      <c r="H4514" t="s">
        <v>1770</v>
      </c>
      <c r="I4514" t="s">
        <v>1819</v>
      </c>
      <c r="J4514" t="s">
        <v>1820</v>
      </c>
      <c r="K4514" t="s">
        <v>5743</v>
      </c>
      <c r="L4514" t="s">
        <v>612</v>
      </c>
      <c r="M4514" s="17">
        <f>VLOOKUP($K4514,[1]Budget!$V:$AE,5,0)*IF($C4514="1 - Revenues",1,IF(AND($C4514="5 - Transfers",MID(I4514,15,1)="4"),1,-1))</f>
        <v>0</v>
      </c>
      <c r="N4514" s="17">
        <f>VLOOKUP($K4514,[1]Budget!$V:$AE,6,0)*IF($C4514="1 - Revenues",1,IF(AND($C4514="5 - Transfers",MID(J4514,15,1)="4"),1,-1))</f>
        <v>0</v>
      </c>
      <c r="O4514" s="17">
        <f>IFERROR(IF(RIGHT(LEFT(K4514,15),1)="4",VLOOKUP(K4514,'[1]Budget Worksheet'!A:B,2,0),-1*VLOOKUP(K4514,'[1]Budget Worksheet'!A:B,2,0)),0)</f>
        <v>0</v>
      </c>
      <c r="P4514" s="17">
        <f>VLOOKUP($K4514,[1]Budget!$V:$AE,8,0)*IF($C4514="1 - Revenues",1,IF(AND($C4514="5 - Transfers",MID($K4514,15,1)="4"),1,-1))</f>
        <v>0</v>
      </c>
      <c r="Q4514" s="17">
        <f>VLOOKUP($K4514,[1]Budget!$V:$AE,10,0)*IF($C4514="1 - Revenues",1,IF(AND($C4514="5 - Transfers",MID(K4514,15,1)="4"),1,-1))</f>
        <v>0</v>
      </c>
      <c r="S4514" s="18" t="b">
        <f>IF(LEFT(C4514,1)="1",1,-1)*SUMIF([1]Budget!V:V,'Budget Worksheet for Pivot Tabl'!K4514,[1]Budget!AC:AC)=P4514</f>
        <v>1</v>
      </c>
    </row>
    <row r="4515" spans="1:19" x14ac:dyDescent="0.25">
      <c r="A4515" t="s">
        <v>75</v>
      </c>
      <c r="B4515" t="s">
        <v>76</v>
      </c>
      <c r="C4515" t="s">
        <v>8</v>
      </c>
      <c r="D4515" t="str">
        <f t="shared" si="70"/>
        <v>OUTFLOWS</v>
      </c>
      <c r="E4515" t="s">
        <v>116</v>
      </c>
      <c r="F4515" t="s">
        <v>117</v>
      </c>
      <c r="G4515" t="s">
        <v>1769</v>
      </c>
      <c r="H4515" t="s">
        <v>1770</v>
      </c>
      <c r="I4515" t="s">
        <v>1819</v>
      </c>
      <c r="J4515" t="s">
        <v>1820</v>
      </c>
      <c r="K4515" t="s">
        <v>5744</v>
      </c>
      <c r="L4515" t="s">
        <v>614</v>
      </c>
      <c r="M4515" s="17">
        <f>VLOOKUP($K4515,[1]Budget!$V:$AE,5,0)*IF($C4515="1 - Revenues",1,IF(AND($C4515="5 - Transfers",MID(I4515,15,1)="4"),1,-1))</f>
        <v>0</v>
      </c>
      <c r="N4515" s="17">
        <f>VLOOKUP($K4515,[1]Budget!$V:$AE,6,0)*IF($C4515="1 - Revenues",1,IF(AND($C4515="5 - Transfers",MID(J4515,15,1)="4"),1,-1))</f>
        <v>0</v>
      </c>
      <c r="O4515" s="17">
        <f>IFERROR(IF(RIGHT(LEFT(K4515,15),1)="4",VLOOKUP(K4515,'[1]Budget Worksheet'!A:B,2,0),-1*VLOOKUP(K4515,'[1]Budget Worksheet'!A:B,2,0)),0)</f>
        <v>0</v>
      </c>
      <c r="P4515" s="17">
        <f>VLOOKUP($K4515,[1]Budget!$V:$AE,8,0)*IF($C4515="1 - Revenues",1,IF(AND($C4515="5 - Transfers",MID($K4515,15,1)="4"),1,-1))</f>
        <v>0</v>
      </c>
      <c r="Q4515" s="17">
        <f>VLOOKUP($K4515,[1]Budget!$V:$AE,10,0)*IF($C4515="1 - Revenues",1,IF(AND($C4515="5 - Transfers",MID(K4515,15,1)="4"),1,-1))</f>
        <v>0</v>
      </c>
      <c r="S4515" s="18" t="b">
        <f>IF(LEFT(C4515,1)="1",1,-1)*SUMIF([1]Budget!V:V,'Budget Worksheet for Pivot Tabl'!K4515,[1]Budget!AC:AC)=P4515</f>
        <v>1</v>
      </c>
    </row>
    <row r="4516" spans="1:19" x14ac:dyDescent="0.25">
      <c r="A4516" t="s">
        <v>75</v>
      </c>
      <c r="B4516" t="s">
        <v>76</v>
      </c>
      <c r="C4516" t="s">
        <v>8</v>
      </c>
      <c r="D4516" t="str">
        <f t="shared" si="70"/>
        <v>OUTFLOWS</v>
      </c>
      <c r="E4516" t="s">
        <v>116</v>
      </c>
      <c r="F4516" t="s">
        <v>117</v>
      </c>
      <c r="G4516" t="s">
        <v>1769</v>
      </c>
      <c r="H4516" t="s">
        <v>1770</v>
      </c>
      <c r="I4516" t="s">
        <v>1819</v>
      </c>
      <c r="J4516" t="s">
        <v>1820</v>
      </c>
      <c r="K4516" t="s">
        <v>5745</v>
      </c>
      <c r="L4516" t="s">
        <v>616</v>
      </c>
      <c r="M4516" s="17">
        <f>VLOOKUP($K4516,[1]Budget!$V:$AE,5,0)*IF($C4516="1 - Revenues",1,IF(AND($C4516="5 - Transfers",MID(I4516,15,1)="4"),1,-1))</f>
        <v>-1000</v>
      </c>
      <c r="N4516" s="17">
        <f>VLOOKUP($K4516,[1]Budget!$V:$AE,6,0)*IF($C4516="1 - Revenues",1,IF(AND($C4516="5 - Transfers",MID(J4516,15,1)="4"),1,-1))</f>
        <v>-1000</v>
      </c>
      <c r="O4516" s="17">
        <f>IFERROR(IF(RIGHT(LEFT(K4516,15),1)="4",VLOOKUP(K4516,'[1]Budget Worksheet'!A:B,2,0),-1*VLOOKUP(K4516,'[1]Budget Worksheet'!A:B,2,0)),0)</f>
        <v>-600</v>
      </c>
      <c r="P4516" s="17">
        <f>VLOOKUP($K4516,[1]Budget!$V:$AE,8,0)*IF($C4516="1 - Revenues",1,IF(AND($C4516="5 - Transfers",MID($K4516,15,1)="4"),1,-1))</f>
        <v>-1000</v>
      </c>
      <c r="Q4516" s="17">
        <f>VLOOKUP($K4516,[1]Budget!$V:$AE,10,0)*IF($C4516="1 - Revenues",1,IF(AND($C4516="5 - Transfers",MID(K4516,15,1)="4"),1,-1))</f>
        <v>-400</v>
      </c>
      <c r="S4516" s="18" t="b">
        <f>IF(LEFT(C4516,1)="1",1,-1)*SUMIF([1]Budget!V:V,'Budget Worksheet for Pivot Tabl'!K4516,[1]Budget!AC:AC)=P4516</f>
        <v>1</v>
      </c>
    </row>
    <row r="4517" spans="1:19" x14ac:dyDescent="0.25">
      <c r="A4517" t="s">
        <v>75</v>
      </c>
      <c r="B4517" t="s">
        <v>76</v>
      </c>
      <c r="C4517" t="s">
        <v>8</v>
      </c>
      <c r="D4517" t="str">
        <f t="shared" si="70"/>
        <v>OUTFLOWS</v>
      </c>
      <c r="E4517" t="s">
        <v>116</v>
      </c>
      <c r="F4517" t="s">
        <v>117</v>
      </c>
      <c r="G4517" t="s">
        <v>1769</v>
      </c>
      <c r="H4517" t="s">
        <v>1770</v>
      </c>
      <c r="I4517" t="s">
        <v>1819</v>
      </c>
      <c r="J4517" t="s">
        <v>1820</v>
      </c>
      <c r="K4517" t="s">
        <v>5746</v>
      </c>
      <c r="L4517" t="s">
        <v>618</v>
      </c>
      <c r="M4517" s="17">
        <f>VLOOKUP($K4517,[1]Budget!$V:$AE,5,0)*IF($C4517="1 - Revenues",1,IF(AND($C4517="5 - Transfers",MID(I4517,15,1)="4"),1,-1))</f>
        <v>0</v>
      </c>
      <c r="N4517" s="17">
        <f>VLOOKUP($K4517,[1]Budget!$V:$AE,6,0)*IF($C4517="1 - Revenues",1,IF(AND($C4517="5 - Transfers",MID(J4517,15,1)="4"),1,-1))</f>
        <v>0</v>
      </c>
      <c r="O4517" s="17">
        <f>IFERROR(IF(RIGHT(LEFT(K4517,15),1)="4",VLOOKUP(K4517,'[1]Budget Worksheet'!A:B,2,0),-1*VLOOKUP(K4517,'[1]Budget Worksheet'!A:B,2,0)),0)</f>
        <v>0</v>
      </c>
      <c r="P4517" s="17">
        <f>VLOOKUP($K4517,[1]Budget!$V:$AE,8,0)*IF($C4517="1 - Revenues",1,IF(AND($C4517="5 - Transfers",MID($K4517,15,1)="4"),1,-1))</f>
        <v>0</v>
      </c>
      <c r="Q4517" s="17">
        <f>VLOOKUP($K4517,[1]Budget!$V:$AE,10,0)*IF($C4517="1 - Revenues",1,IF(AND($C4517="5 - Transfers",MID(K4517,15,1)="4"),1,-1))</f>
        <v>0</v>
      </c>
      <c r="S4517" s="18" t="b">
        <f>IF(LEFT(C4517,1)="1",1,-1)*SUMIF([1]Budget!V:V,'Budget Worksheet for Pivot Tabl'!K4517,[1]Budget!AC:AC)=P4517</f>
        <v>1</v>
      </c>
    </row>
    <row r="4518" spans="1:19" x14ac:dyDescent="0.25">
      <c r="A4518" t="s">
        <v>75</v>
      </c>
      <c r="B4518" t="s">
        <v>76</v>
      </c>
      <c r="C4518" t="s">
        <v>8</v>
      </c>
      <c r="D4518" t="str">
        <f t="shared" si="70"/>
        <v>OUTFLOWS</v>
      </c>
      <c r="E4518" t="s">
        <v>116</v>
      </c>
      <c r="F4518" t="s">
        <v>117</v>
      </c>
      <c r="G4518" t="s">
        <v>1769</v>
      </c>
      <c r="H4518" t="s">
        <v>1770</v>
      </c>
      <c r="I4518" t="s">
        <v>1819</v>
      </c>
      <c r="J4518" t="s">
        <v>1820</v>
      </c>
      <c r="K4518" t="s">
        <v>5747</v>
      </c>
      <c r="L4518" t="s">
        <v>620</v>
      </c>
      <c r="M4518" s="17">
        <f>VLOOKUP($K4518,[1]Budget!$V:$AE,5,0)*IF($C4518="1 - Revenues",1,IF(AND($C4518="5 - Transfers",MID(I4518,15,1)="4"),1,-1))</f>
        <v>0</v>
      </c>
      <c r="N4518" s="17">
        <f>VLOOKUP($K4518,[1]Budget!$V:$AE,6,0)*IF($C4518="1 - Revenues",1,IF(AND($C4518="5 - Transfers",MID(J4518,15,1)="4"),1,-1))</f>
        <v>-1000</v>
      </c>
      <c r="O4518" s="17">
        <f>IFERROR(IF(RIGHT(LEFT(K4518,15),1)="4",VLOOKUP(K4518,'[1]Budget Worksheet'!A:B,2,0),-1*VLOOKUP(K4518,'[1]Budget Worksheet'!A:B,2,0)),0)</f>
        <v>0</v>
      </c>
      <c r="P4518" s="17">
        <f>VLOOKUP($K4518,[1]Budget!$V:$AE,8,0)*IF($C4518="1 - Revenues",1,IF(AND($C4518="5 - Transfers",MID($K4518,15,1)="4"),1,-1))</f>
        <v>0</v>
      </c>
      <c r="Q4518" s="17">
        <f>VLOOKUP($K4518,[1]Budget!$V:$AE,10,0)*IF($C4518="1 - Revenues",1,IF(AND($C4518="5 - Transfers",MID(K4518,15,1)="4"),1,-1))</f>
        <v>0</v>
      </c>
      <c r="S4518" s="18" t="b">
        <f>IF(LEFT(C4518,1)="1",1,-1)*SUMIF([1]Budget!V:V,'Budget Worksheet for Pivot Tabl'!K4518,[1]Budget!AC:AC)=P4518</f>
        <v>1</v>
      </c>
    </row>
    <row r="4519" spans="1:19" x14ac:dyDescent="0.25">
      <c r="A4519" t="s">
        <v>75</v>
      </c>
      <c r="B4519" t="s">
        <v>76</v>
      </c>
      <c r="C4519" t="s">
        <v>8</v>
      </c>
      <c r="D4519" t="str">
        <f t="shared" si="70"/>
        <v>OUTFLOWS</v>
      </c>
      <c r="E4519" t="s">
        <v>116</v>
      </c>
      <c r="F4519" t="s">
        <v>117</v>
      </c>
      <c r="G4519" t="s">
        <v>1769</v>
      </c>
      <c r="H4519" t="s">
        <v>1770</v>
      </c>
      <c r="I4519" t="s">
        <v>1819</v>
      </c>
      <c r="J4519" t="s">
        <v>1820</v>
      </c>
      <c r="K4519" t="s">
        <v>5748</v>
      </c>
      <c r="L4519" t="s">
        <v>1020</v>
      </c>
      <c r="M4519" s="17">
        <f>VLOOKUP($K4519,[1]Budget!$V:$AE,5,0)*IF($C4519="1 - Revenues",1,IF(AND($C4519="5 - Transfers",MID(I4519,15,1)="4"),1,-1))</f>
        <v>0</v>
      </c>
      <c r="N4519" s="17">
        <f>VLOOKUP($K4519,[1]Budget!$V:$AE,6,0)*IF($C4519="1 - Revenues",1,IF(AND($C4519="5 - Transfers",MID(J4519,15,1)="4"),1,-1))</f>
        <v>0</v>
      </c>
      <c r="O4519" s="17">
        <f>IFERROR(IF(RIGHT(LEFT(K4519,15),1)="4",VLOOKUP(K4519,'[1]Budget Worksheet'!A:B,2,0),-1*VLOOKUP(K4519,'[1]Budget Worksheet'!A:B,2,0)),0)</f>
        <v>0</v>
      </c>
      <c r="P4519" s="17">
        <f>VLOOKUP($K4519,[1]Budget!$V:$AE,8,0)*IF($C4519="1 - Revenues",1,IF(AND($C4519="5 - Transfers",MID($K4519,15,1)="4"),1,-1))</f>
        <v>0</v>
      </c>
      <c r="Q4519" s="17">
        <f>VLOOKUP($K4519,[1]Budget!$V:$AE,10,0)*IF($C4519="1 - Revenues",1,IF(AND($C4519="5 - Transfers",MID(K4519,15,1)="4"),1,-1))</f>
        <v>0</v>
      </c>
      <c r="S4519" s="18" t="b">
        <f>IF(LEFT(C4519,1)="1",1,-1)*SUMIF([1]Budget!V:V,'Budget Worksheet for Pivot Tabl'!K4519,[1]Budget!AC:AC)=P4519</f>
        <v>1</v>
      </c>
    </row>
    <row r="4520" spans="1:19" x14ac:dyDescent="0.25">
      <c r="A4520" t="s">
        <v>75</v>
      </c>
      <c r="B4520" t="s">
        <v>76</v>
      </c>
      <c r="C4520" t="s">
        <v>8</v>
      </c>
      <c r="D4520" t="str">
        <f t="shared" si="70"/>
        <v>OUTFLOWS</v>
      </c>
      <c r="E4520" t="s">
        <v>116</v>
      </c>
      <c r="F4520" t="s">
        <v>117</v>
      </c>
      <c r="G4520" t="s">
        <v>1769</v>
      </c>
      <c r="H4520" t="s">
        <v>1770</v>
      </c>
      <c r="I4520" t="s">
        <v>1819</v>
      </c>
      <c r="J4520" t="s">
        <v>1820</v>
      </c>
      <c r="K4520" t="s">
        <v>5749</v>
      </c>
      <c r="L4520" t="s">
        <v>472</v>
      </c>
      <c r="M4520" s="17">
        <f>VLOOKUP($K4520,[1]Budget!$V:$AE,5,0)*IF($C4520="1 - Revenues",1,IF(AND($C4520="5 - Transfers",MID(I4520,15,1)="4"),1,-1))</f>
        <v>0</v>
      </c>
      <c r="N4520" s="17">
        <f>VLOOKUP($K4520,[1]Budget!$V:$AE,6,0)*IF($C4520="1 - Revenues",1,IF(AND($C4520="5 - Transfers",MID(J4520,15,1)="4"),1,-1))</f>
        <v>0</v>
      </c>
      <c r="O4520" s="17">
        <f>IFERROR(IF(RIGHT(LEFT(K4520,15),1)="4",VLOOKUP(K4520,'[1]Budget Worksheet'!A:B,2,0),-1*VLOOKUP(K4520,'[1]Budget Worksheet'!A:B,2,0)),0)</f>
        <v>0</v>
      </c>
      <c r="P4520" s="17">
        <f>VLOOKUP($K4520,[1]Budget!$V:$AE,8,0)*IF($C4520="1 - Revenues",1,IF(AND($C4520="5 - Transfers",MID($K4520,15,1)="4"),1,-1))</f>
        <v>0</v>
      </c>
      <c r="Q4520" s="17">
        <f>VLOOKUP($K4520,[1]Budget!$V:$AE,10,0)*IF($C4520="1 - Revenues",1,IF(AND($C4520="5 - Transfers",MID(K4520,15,1)="4"),1,-1))</f>
        <v>0</v>
      </c>
      <c r="S4520" s="18" t="b">
        <f>IF(LEFT(C4520,1)="1",1,-1)*SUMIF([1]Budget!V:V,'Budget Worksheet for Pivot Tabl'!K4520,[1]Budget!AC:AC)=P4520</f>
        <v>1</v>
      </c>
    </row>
    <row r="4521" spans="1:19" x14ac:dyDescent="0.25">
      <c r="A4521" t="s">
        <v>75</v>
      </c>
      <c r="B4521" t="s">
        <v>76</v>
      </c>
      <c r="C4521" t="s">
        <v>8</v>
      </c>
      <c r="D4521" t="str">
        <f t="shared" si="70"/>
        <v>OUTFLOWS</v>
      </c>
      <c r="E4521" t="s">
        <v>116</v>
      </c>
      <c r="F4521" t="s">
        <v>117</v>
      </c>
      <c r="G4521" t="s">
        <v>1769</v>
      </c>
      <c r="H4521" t="s">
        <v>1770</v>
      </c>
      <c r="I4521" t="s">
        <v>1819</v>
      </c>
      <c r="J4521" t="s">
        <v>1820</v>
      </c>
      <c r="K4521" t="s">
        <v>5750</v>
      </c>
      <c r="L4521" t="s">
        <v>629</v>
      </c>
      <c r="M4521" s="17">
        <f>VLOOKUP($K4521,[1]Budget!$V:$AE,5,0)*IF($C4521="1 - Revenues",1,IF(AND($C4521="5 - Transfers",MID(I4521,15,1)="4"),1,-1))</f>
        <v>-2000</v>
      </c>
      <c r="N4521" s="17">
        <f>VLOOKUP($K4521,[1]Budget!$V:$AE,6,0)*IF($C4521="1 - Revenues",1,IF(AND($C4521="5 - Transfers",MID(J4521,15,1)="4"),1,-1))</f>
        <v>-2000</v>
      </c>
      <c r="O4521" s="17">
        <f>IFERROR(IF(RIGHT(LEFT(K4521,15),1)="4",VLOOKUP(K4521,'[1]Budget Worksheet'!A:B,2,0),-1*VLOOKUP(K4521,'[1]Budget Worksheet'!A:B,2,0)),0)</f>
        <v>-2500</v>
      </c>
      <c r="P4521" s="17">
        <f>VLOOKUP($K4521,[1]Budget!$V:$AE,8,0)*IF($C4521="1 - Revenues",1,IF(AND($C4521="5 - Transfers",MID($K4521,15,1)="4"),1,-1))</f>
        <v>-2500</v>
      </c>
      <c r="Q4521" s="17">
        <f>VLOOKUP($K4521,[1]Budget!$V:$AE,10,0)*IF($C4521="1 - Revenues",1,IF(AND($C4521="5 - Transfers",MID(K4521,15,1)="4"),1,-1))</f>
        <v>0</v>
      </c>
      <c r="S4521" s="18" t="b">
        <f>IF(LEFT(C4521,1)="1",1,-1)*SUMIF([1]Budget!V:V,'Budget Worksheet for Pivot Tabl'!K4521,[1]Budget!AC:AC)=P4521</f>
        <v>1</v>
      </c>
    </row>
    <row r="4522" spans="1:19" x14ac:dyDescent="0.25">
      <c r="A4522" t="s">
        <v>75</v>
      </c>
      <c r="B4522" t="s">
        <v>76</v>
      </c>
      <c r="C4522" t="s">
        <v>8</v>
      </c>
      <c r="D4522" t="str">
        <f t="shared" si="70"/>
        <v>OUTFLOWS</v>
      </c>
      <c r="E4522" t="s">
        <v>116</v>
      </c>
      <c r="F4522" t="s">
        <v>117</v>
      </c>
      <c r="G4522" t="s">
        <v>1912</v>
      </c>
      <c r="H4522" t="s">
        <v>1913</v>
      </c>
      <c r="I4522" t="s">
        <v>59</v>
      </c>
      <c r="J4522" t="s">
        <v>1941</v>
      </c>
      <c r="K4522" t="s">
        <v>5751</v>
      </c>
      <c r="L4522" t="s">
        <v>590</v>
      </c>
      <c r="M4522" s="17">
        <f>VLOOKUP($K4522,[1]Budget!$V:$AE,5,0)*IF($C4522="1 - Revenues",1,IF(AND($C4522="5 - Transfers",MID(I4522,15,1)="4"),1,-1))</f>
        <v>-19000</v>
      </c>
      <c r="N4522" s="17">
        <f>VLOOKUP($K4522,[1]Budget!$V:$AE,6,0)*IF($C4522="1 - Revenues",1,IF(AND($C4522="5 - Transfers",MID(J4522,15,1)="4"),1,-1))</f>
        <v>-6000</v>
      </c>
      <c r="O4522" s="17">
        <f>IFERROR(IF(RIGHT(LEFT(K4522,15),1)="4",VLOOKUP(K4522,'[1]Budget Worksheet'!A:B,2,0),-1*VLOOKUP(K4522,'[1]Budget Worksheet'!A:B,2,0)),0)</f>
        <v>0</v>
      </c>
      <c r="P4522" s="17">
        <f>VLOOKUP($K4522,[1]Budget!$V:$AE,8,0)*IF($C4522="1 - Revenues",1,IF(AND($C4522="5 - Transfers",MID($K4522,15,1)="4"),1,-1))</f>
        <v>0</v>
      </c>
      <c r="Q4522" s="17">
        <f>VLOOKUP($K4522,[1]Budget!$V:$AE,10,0)*IF($C4522="1 - Revenues",1,IF(AND($C4522="5 - Transfers",MID(K4522,15,1)="4"),1,-1))</f>
        <v>0</v>
      </c>
      <c r="S4522" s="18" t="b">
        <f>IF(LEFT(C4522,1)="1",1,-1)*SUMIF([1]Budget!V:V,'Budget Worksheet for Pivot Tabl'!K4522,[1]Budget!AC:AC)=P4522</f>
        <v>1</v>
      </c>
    </row>
    <row r="4523" spans="1:19" x14ac:dyDescent="0.25">
      <c r="A4523" t="s">
        <v>75</v>
      </c>
      <c r="B4523" t="s">
        <v>76</v>
      </c>
      <c r="C4523" t="s">
        <v>8</v>
      </c>
      <c r="D4523" t="str">
        <f t="shared" si="70"/>
        <v>OUTFLOWS</v>
      </c>
      <c r="E4523" t="s">
        <v>116</v>
      </c>
      <c r="F4523" t="s">
        <v>117</v>
      </c>
      <c r="G4523" t="s">
        <v>1912</v>
      </c>
      <c r="H4523" t="s">
        <v>1913</v>
      </c>
      <c r="I4523" t="s">
        <v>59</v>
      </c>
      <c r="J4523" t="s">
        <v>1941</v>
      </c>
      <c r="K4523" t="s">
        <v>5752</v>
      </c>
      <c r="L4523" t="s">
        <v>593</v>
      </c>
      <c r="M4523" s="17">
        <f>VLOOKUP($K4523,[1]Budget!$V:$AE,5,0)*IF($C4523="1 - Revenues",1,IF(AND($C4523="5 - Transfers",MID(I4523,15,1)="4"),1,-1))</f>
        <v>0</v>
      </c>
      <c r="N4523" s="17">
        <f>VLOOKUP($K4523,[1]Budget!$V:$AE,6,0)*IF($C4523="1 - Revenues",1,IF(AND($C4523="5 - Transfers",MID(J4523,15,1)="4"),1,-1))</f>
        <v>0</v>
      </c>
      <c r="O4523" s="17">
        <f>IFERROR(IF(RIGHT(LEFT(K4523,15),1)="4",VLOOKUP(K4523,'[1]Budget Worksheet'!A:B,2,0),-1*VLOOKUP(K4523,'[1]Budget Worksheet'!A:B,2,0)),0)</f>
        <v>0</v>
      </c>
      <c r="P4523" s="17">
        <f>VLOOKUP($K4523,[1]Budget!$V:$AE,8,0)*IF($C4523="1 - Revenues",1,IF(AND($C4523="5 - Transfers",MID($K4523,15,1)="4"),1,-1))</f>
        <v>0</v>
      </c>
      <c r="Q4523" s="17">
        <f>VLOOKUP($K4523,[1]Budget!$V:$AE,10,0)*IF($C4523="1 - Revenues",1,IF(AND($C4523="5 - Transfers",MID(K4523,15,1)="4"),1,-1))</f>
        <v>0</v>
      </c>
      <c r="S4523" s="18" t="b">
        <f>IF(LEFT(C4523,1)="1",1,-1)*SUMIF([1]Budget!V:V,'Budget Worksheet for Pivot Tabl'!K4523,[1]Budget!AC:AC)=P4523</f>
        <v>1</v>
      </c>
    </row>
    <row r="4524" spans="1:19" x14ac:dyDescent="0.25">
      <c r="A4524" t="s">
        <v>75</v>
      </c>
      <c r="B4524" t="s">
        <v>76</v>
      </c>
      <c r="C4524" t="s">
        <v>8</v>
      </c>
      <c r="D4524" t="str">
        <f t="shared" si="70"/>
        <v>OUTFLOWS</v>
      </c>
      <c r="E4524" t="s">
        <v>116</v>
      </c>
      <c r="F4524" t="s">
        <v>117</v>
      </c>
      <c r="G4524" t="s">
        <v>1912</v>
      </c>
      <c r="H4524" t="s">
        <v>1913</v>
      </c>
      <c r="I4524" t="s">
        <v>59</v>
      </c>
      <c r="J4524" t="s">
        <v>1941</v>
      </c>
      <c r="K4524" t="s">
        <v>5753</v>
      </c>
      <c r="L4524" t="s">
        <v>595</v>
      </c>
      <c r="M4524" s="17">
        <f>VLOOKUP($K4524,[1]Budget!$V:$AE,5,0)*IF($C4524="1 - Revenues",1,IF(AND($C4524="5 - Transfers",MID(I4524,15,1)="4"),1,-1))</f>
        <v>0</v>
      </c>
      <c r="N4524" s="17">
        <f>VLOOKUP($K4524,[1]Budget!$V:$AE,6,0)*IF($C4524="1 - Revenues",1,IF(AND($C4524="5 - Transfers",MID(J4524,15,1)="4"),1,-1))</f>
        <v>0</v>
      </c>
      <c r="O4524" s="17">
        <f>IFERROR(IF(RIGHT(LEFT(K4524,15),1)="4",VLOOKUP(K4524,'[1]Budget Worksheet'!A:B,2,0),-1*VLOOKUP(K4524,'[1]Budget Worksheet'!A:B,2,0)),0)</f>
        <v>0</v>
      </c>
      <c r="P4524" s="17">
        <f>VLOOKUP($K4524,[1]Budget!$V:$AE,8,0)*IF($C4524="1 - Revenues",1,IF(AND($C4524="5 - Transfers",MID($K4524,15,1)="4"),1,-1))</f>
        <v>0</v>
      </c>
      <c r="Q4524" s="17">
        <f>VLOOKUP($K4524,[1]Budget!$V:$AE,10,0)*IF($C4524="1 - Revenues",1,IF(AND($C4524="5 - Transfers",MID(K4524,15,1)="4"),1,-1))</f>
        <v>0</v>
      </c>
      <c r="S4524" s="18" t="b">
        <f>IF(LEFT(C4524,1)="1",1,-1)*SUMIF([1]Budget!V:V,'Budget Worksheet for Pivot Tabl'!K4524,[1]Budget!AC:AC)=P4524</f>
        <v>1</v>
      </c>
    </row>
    <row r="4525" spans="1:19" x14ac:dyDescent="0.25">
      <c r="A4525" t="s">
        <v>75</v>
      </c>
      <c r="B4525" t="s">
        <v>76</v>
      </c>
      <c r="C4525" t="s">
        <v>8</v>
      </c>
      <c r="D4525" t="str">
        <f t="shared" si="70"/>
        <v>OUTFLOWS</v>
      </c>
      <c r="E4525" t="s">
        <v>116</v>
      </c>
      <c r="F4525" t="s">
        <v>117</v>
      </c>
      <c r="G4525" t="s">
        <v>1912</v>
      </c>
      <c r="H4525" t="s">
        <v>1913</v>
      </c>
      <c r="I4525" t="s">
        <v>59</v>
      </c>
      <c r="J4525" t="s">
        <v>1941</v>
      </c>
      <c r="K4525" t="s">
        <v>5754</v>
      </c>
      <c r="L4525" t="s">
        <v>599</v>
      </c>
      <c r="M4525" s="17">
        <f>VLOOKUP($K4525,[1]Budget!$V:$AE,5,0)*IF($C4525="1 - Revenues",1,IF(AND($C4525="5 - Transfers",MID(I4525,15,1)="4"),1,-1))</f>
        <v>0</v>
      </c>
      <c r="N4525" s="17">
        <f>VLOOKUP($K4525,[1]Budget!$V:$AE,6,0)*IF($C4525="1 - Revenues",1,IF(AND($C4525="5 - Transfers",MID(J4525,15,1)="4"),1,-1))</f>
        <v>0</v>
      </c>
      <c r="O4525" s="17">
        <f>IFERROR(IF(RIGHT(LEFT(K4525,15),1)="4",VLOOKUP(K4525,'[1]Budget Worksheet'!A:B,2,0),-1*VLOOKUP(K4525,'[1]Budget Worksheet'!A:B,2,0)),0)</f>
        <v>0</v>
      </c>
      <c r="P4525" s="17">
        <f>VLOOKUP($K4525,[1]Budget!$V:$AE,8,0)*IF($C4525="1 - Revenues",1,IF(AND($C4525="5 - Transfers",MID($K4525,15,1)="4"),1,-1))</f>
        <v>0</v>
      </c>
      <c r="Q4525" s="17">
        <f>VLOOKUP($K4525,[1]Budget!$V:$AE,10,0)*IF($C4525="1 - Revenues",1,IF(AND($C4525="5 - Transfers",MID(K4525,15,1)="4"),1,-1))</f>
        <v>0</v>
      </c>
      <c r="S4525" s="18" t="b">
        <f>IF(LEFT(C4525,1)="1",1,-1)*SUMIF([1]Budget!V:V,'Budget Worksheet for Pivot Tabl'!K4525,[1]Budget!AC:AC)=P4525</f>
        <v>1</v>
      </c>
    </row>
    <row r="4526" spans="1:19" x14ac:dyDescent="0.25">
      <c r="A4526" t="s">
        <v>75</v>
      </c>
      <c r="B4526" t="s">
        <v>76</v>
      </c>
      <c r="C4526" t="s">
        <v>8</v>
      </c>
      <c r="D4526" t="str">
        <f t="shared" si="70"/>
        <v>OUTFLOWS</v>
      </c>
      <c r="E4526" t="s">
        <v>116</v>
      </c>
      <c r="F4526" t="s">
        <v>117</v>
      </c>
      <c r="G4526" t="s">
        <v>1912</v>
      </c>
      <c r="H4526" t="s">
        <v>1913</v>
      </c>
      <c r="I4526" t="s">
        <v>59</v>
      </c>
      <c r="J4526" t="s">
        <v>1941</v>
      </c>
      <c r="K4526" t="s">
        <v>5755</v>
      </c>
      <c r="L4526" t="s">
        <v>1084</v>
      </c>
      <c r="M4526" s="17">
        <f>VLOOKUP($K4526,[1]Budget!$V:$AE,5,0)*IF($C4526="1 - Revenues",1,IF(AND($C4526="5 - Transfers",MID(I4526,15,1)="4"),1,-1))</f>
        <v>0</v>
      </c>
      <c r="N4526" s="17">
        <f>VLOOKUP($K4526,[1]Budget!$V:$AE,6,0)*IF($C4526="1 - Revenues",1,IF(AND($C4526="5 - Transfers",MID(J4526,15,1)="4"),1,-1))</f>
        <v>0</v>
      </c>
      <c r="O4526" s="17">
        <f>IFERROR(IF(RIGHT(LEFT(K4526,15),1)="4",VLOOKUP(K4526,'[1]Budget Worksheet'!A:B,2,0),-1*VLOOKUP(K4526,'[1]Budget Worksheet'!A:B,2,0)),0)</f>
        <v>0</v>
      </c>
      <c r="P4526" s="17">
        <f>VLOOKUP($K4526,[1]Budget!$V:$AE,8,0)*IF($C4526="1 - Revenues",1,IF(AND($C4526="5 - Transfers",MID($K4526,15,1)="4"),1,-1))</f>
        <v>0</v>
      </c>
      <c r="Q4526" s="17">
        <f>VLOOKUP($K4526,[1]Budget!$V:$AE,10,0)*IF($C4526="1 - Revenues",1,IF(AND($C4526="5 - Transfers",MID(K4526,15,1)="4"),1,-1))</f>
        <v>0</v>
      </c>
      <c r="S4526" s="18" t="b">
        <f>IF(LEFT(C4526,1)="1",1,-1)*SUMIF([1]Budget!V:V,'Budget Worksheet for Pivot Tabl'!K4526,[1]Budget!AC:AC)=P4526</f>
        <v>1</v>
      </c>
    </row>
    <row r="4527" spans="1:19" x14ac:dyDescent="0.25">
      <c r="A4527" t="s">
        <v>75</v>
      </c>
      <c r="B4527" t="s">
        <v>76</v>
      </c>
      <c r="C4527" t="s">
        <v>8</v>
      </c>
      <c r="D4527" t="str">
        <f t="shared" si="70"/>
        <v>OUTFLOWS</v>
      </c>
      <c r="E4527" t="s">
        <v>116</v>
      </c>
      <c r="F4527" t="s">
        <v>117</v>
      </c>
      <c r="G4527" t="s">
        <v>1912</v>
      </c>
      <c r="H4527" t="s">
        <v>1913</v>
      </c>
      <c r="I4527" t="s">
        <v>59</v>
      </c>
      <c r="J4527" t="s">
        <v>1941</v>
      </c>
      <c r="K4527" t="s">
        <v>5756</v>
      </c>
      <c r="L4527" t="s">
        <v>470</v>
      </c>
      <c r="M4527" s="17">
        <f>VLOOKUP($K4527,[1]Budget!$V:$AE,5,0)*IF($C4527="1 - Revenues",1,IF(AND($C4527="5 - Transfers",MID(I4527,15,1)="4"),1,-1))</f>
        <v>-4000</v>
      </c>
      <c r="N4527" s="17">
        <f>VLOOKUP($K4527,[1]Budget!$V:$AE,6,0)*IF($C4527="1 - Revenues",1,IF(AND($C4527="5 - Transfers",MID(J4527,15,1)="4"),1,-1))</f>
        <v>-1000</v>
      </c>
      <c r="O4527" s="17">
        <f>IFERROR(IF(RIGHT(LEFT(K4527,15),1)="4",VLOOKUP(K4527,'[1]Budget Worksheet'!A:B,2,0),-1*VLOOKUP(K4527,'[1]Budget Worksheet'!A:B,2,0)),0)</f>
        <v>0</v>
      </c>
      <c r="P4527" s="17">
        <f>VLOOKUP($K4527,[1]Budget!$V:$AE,8,0)*IF($C4527="1 - Revenues",1,IF(AND($C4527="5 - Transfers",MID($K4527,15,1)="4"),1,-1))</f>
        <v>0</v>
      </c>
      <c r="Q4527" s="17">
        <f>VLOOKUP($K4527,[1]Budget!$V:$AE,10,0)*IF($C4527="1 - Revenues",1,IF(AND($C4527="5 - Transfers",MID(K4527,15,1)="4"),1,-1))</f>
        <v>0</v>
      </c>
      <c r="S4527" s="18" t="b">
        <f>IF(LEFT(C4527,1)="1",1,-1)*SUMIF([1]Budget!V:V,'Budget Worksheet for Pivot Tabl'!K4527,[1]Budget!AC:AC)=P4527</f>
        <v>1</v>
      </c>
    </row>
    <row r="4528" spans="1:19" x14ac:dyDescent="0.25">
      <c r="A4528" t="s">
        <v>75</v>
      </c>
      <c r="B4528" t="s">
        <v>76</v>
      </c>
      <c r="C4528" t="s">
        <v>8</v>
      </c>
      <c r="D4528" t="str">
        <f t="shared" si="70"/>
        <v>OUTFLOWS</v>
      </c>
      <c r="E4528" t="s">
        <v>116</v>
      </c>
      <c r="F4528" t="s">
        <v>117</v>
      </c>
      <c r="G4528" t="s">
        <v>1912</v>
      </c>
      <c r="H4528" t="s">
        <v>1913</v>
      </c>
      <c r="I4528" t="s">
        <v>59</v>
      </c>
      <c r="J4528" t="s">
        <v>1941</v>
      </c>
      <c r="K4528" t="s">
        <v>5757</v>
      </c>
      <c r="L4528" t="s">
        <v>606</v>
      </c>
      <c r="M4528" s="17">
        <f>VLOOKUP($K4528,[1]Budget!$V:$AE,5,0)*IF($C4528="1 - Revenues",1,IF(AND($C4528="5 - Transfers",MID(I4528,15,1)="4"),1,-1))</f>
        <v>-2000</v>
      </c>
      <c r="N4528" s="17">
        <f>VLOOKUP($K4528,[1]Budget!$V:$AE,6,0)*IF($C4528="1 - Revenues",1,IF(AND($C4528="5 - Transfers",MID(J4528,15,1)="4"),1,-1))</f>
        <v>-1000</v>
      </c>
      <c r="O4528" s="17">
        <f>IFERROR(IF(RIGHT(LEFT(K4528,15),1)="4",VLOOKUP(K4528,'[1]Budget Worksheet'!A:B,2,0),-1*VLOOKUP(K4528,'[1]Budget Worksheet'!A:B,2,0)),0)</f>
        <v>0</v>
      </c>
      <c r="P4528" s="17">
        <f>VLOOKUP($K4528,[1]Budget!$V:$AE,8,0)*IF($C4528="1 - Revenues",1,IF(AND($C4528="5 - Transfers",MID($K4528,15,1)="4"),1,-1))</f>
        <v>0</v>
      </c>
      <c r="Q4528" s="17">
        <f>VLOOKUP($K4528,[1]Budget!$V:$AE,10,0)*IF($C4528="1 - Revenues",1,IF(AND($C4528="5 - Transfers",MID(K4528,15,1)="4"),1,-1))</f>
        <v>0</v>
      </c>
      <c r="S4528" s="18" t="b">
        <f>IF(LEFT(C4528,1)="1",1,-1)*SUMIF([1]Budget!V:V,'Budget Worksheet for Pivot Tabl'!K4528,[1]Budget!AC:AC)=P4528</f>
        <v>1</v>
      </c>
    </row>
    <row r="4529" spans="1:19" x14ac:dyDescent="0.25">
      <c r="A4529" t="s">
        <v>75</v>
      </c>
      <c r="B4529" t="s">
        <v>76</v>
      </c>
      <c r="C4529" t="s">
        <v>8</v>
      </c>
      <c r="D4529" t="str">
        <f t="shared" si="70"/>
        <v>OUTFLOWS</v>
      </c>
      <c r="E4529" t="s">
        <v>116</v>
      </c>
      <c r="F4529" t="s">
        <v>117</v>
      </c>
      <c r="G4529" t="s">
        <v>1912</v>
      </c>
      <c r="H4529" t="s">
        <v>1913</v>
      </c>
      <c r="I4529" t="s">
        <v>59</v>
      </c>
      <c r="J4529" t="s">
        <v>1941</v>
      </c>
      <c r="K4529" t="s">
        <v>5758</v>
      </c>
      <c r="L4529" t="s">
        <v>608</v>
      </c>
      <c r="M4529" s="17">
        <f>VLOOKUP($K4529,[1]Budget!$V:$AE,5,0)*IF($C4529="1 - Revenues",1,IF(AND($C4529="5 - Transfers",MID(I4529,15,1)="4"),1,-1))</f>
        <v>-4000</v>
      </c>
      <c r="N4529" s="17">
        <f>VLOOKUP($K4529,[1]Budget!$V:$AE,6,0)*IF($C4529="1 - Revenues",1,IF(AND($C4529="5 - Transfers",MID(J4529,15,1)="4"),1,-1))</f>
        <v>-1000</v>
      </c>
      <c r="O4529" s="17">
        <f>IFERROR(IF(RIGHT(LEFT(K4529,15),1)="4",VLOOKUP(K4529,'[1]Budget Worksheet'!A:B,2,0),-1*VLOOKUP(K4529,'[1]Budget Worksheet'!A:B,2,0)),0)</f>
        <v>0</v>
      </c>
      <c r="P4529" s="17">
        <f>VLOOKUP($K4529,[1]Budget!$V:$AE,8,0)*IF($C4529="1 - Revenues",1,IF(AND($C4529="5 - Transfers",MID($K4529,15,1)="4"),1,-1))</f>
        <v>0</v>
      </c>
      <c r="Q4529" s="17">
        <f>VLOOKUP($K4529,[1]Budget!$V:$AE,10,0)*IF($C4529="1 - Revenues",1,IF(AND($C4529="5 - Transfers",MID(K4529,15,1)="4"),1,-1))</f>
        <v>0</v>
      </c>
      <c r="S4529" s="18" t="b">
        <f>IF(LEFT(C4529,1)="1",1,-1)*SUMIF([1]Budget!V:V,'Budget Worksheet for Pivot Tabl'!K4529,[1]Budget!AC:AC)=P4529</f>
        <v>1</v>
      </c>
    </row>
    <row r="4530" spans="1:19" x14ac:dyDescent="0.25">
      <c r="A4530" t="s">
        <v>75</v>
      </c>
      <c r="B4530" t="s">
        <v>76</v>
      </c>
      <c r="C4530" t="s">
        <v>8</v>
      </c>
      <c r="D4530" t="str">
        <f t="shared" si="70"/>
        <v>OUTFLOWS</v>
      </c>
      <c r="E4530" t="s">
        <v>116</v>
      </c>
      <c r="F4530" t="s">
        <v>117</v>
      </c>
      <c r="G4530" t="s">
        <v>1912</v>
      </c>
      <c r="H4530" t="s">
        <v>1913</v>
      </c>
      <c r="I4530" t="s">
        <v>59</v>
      </c>
      <c r="J4530" t="s">
        <v>1941</v>
      </c>
      <c r="K4530" t="s">
        <v>5759</v>
      </c>
      <c r="L4530" t="s">
        <v>610</v>
      </c>
      <c r="M4530" s="17">
        <f>VLOOKUP($K4530,[1]Budget!$V:$AE,5,0)*IF($C4530="1 - Revenues",1,IF(AND($C4530="5 - Transfers",MID(I4530,15,1)="4"),1,-1))</f>
        <v>0</v>
      </c>
      <c r="N4530" s="17">
        <f>VLOOKUP($K4530,[1]Budget!$V:$AE,6,0)*IF($C4530="1 - Revenues",1,IF(AND($C4530="5 - Transfers",MID(J4530,15,1)="4"),1,-1))</f>
        <v>0</v>
      </c>
      <c r="O4530" s="17">
        <f>IFERROR(IF(RIGHT(LEFT(K4530,15),1)="4",VLOOKUP(K4530,'[1]Budget Worksheet'!A:B,2,0),-1*VLOOKUP(K4530,'[1]Budget Worksheet'!A:B,2,0)),0)</f>
        <v>0</v>
      </c>
      <c r="P4530" s="17">
        <f>VLOOKUP($K4530,[1]Budget!$V:$AE,8,0)*IF($C4530="1 - Revenues",1,IF(AND($C4530="5 - Transfers",MID($K4530,15,1)="4"),1,-1))</f>
        <v>0</v>
      </c>
      <c r="Q4530" s="17">
        <f>VLOOKUP($K4530,[1]Budget!$V:$AE,10,0)*IF($C4530="1 - Revenues",1,IF(AND($C4530="5 - Transfers",MID(K4530,15,1)="4"),1,-1))</f>
        <v>0</v>
      </c>
      <c r="S4530" s="18" t="b">
        <f>IF(LEFT(C4530,1)="1",1,-1)*SUMIF([1]Budget!V:V,'Budget Worksheet for Pivot Tabl'!K4530,[1]Budget!AC:AC)=P4530</f>
        <v>1</v>
      </c>
    </row>
    <row r="4531" spans="1:19" x14ac:dyDescent="0.25">
      <c r="A4531" t="s">
        <v>75</v>
      </c>
      <c r="B4531" t="s">
        <v>76</v>
      </c>
      <c r="C4531" t="s">
        <v>8</v>
      </c>
      <c r="D4531" t="str">
        <f t="shared" si="70"/>
        <v>OUTFLOWS</v>
      </c>
      <c r="E4531" t="s">
        <v>116</v>
      </c>
      <c r="F4531" t="s">
        <v>117</v>
      </c>
      <c r="G4531" t="s">
        <v>1912</v>
      </c>
      <c r="H4531" t="s">
        <v>1913</v>
      </c>
      <c r="I4531" t="s">
        <v>59</v>
      </c>
      <c r="J4531" t="s">
        <v>1941</v>
      </c>
      <c r="K4531" t="s">
        <v>5760</v>
      </c>
      <c r="L4531" t="s">
        <v>612</v>
      </c>
      <c r="M4531" s="17">
        <f>VLOOKUP($K4531,[1]Budget!$V:$AE,5,0)*IF($C4531="1 - Revenues",1,IF(AND($C4531="5 - Transfers",MID(I4531,15,1)="4"),1,-1))</f>
        <v>0</v>
      </c>
      <c r="N4531" s="17">
        <f>VLOOKUP($K4531,[1]Budget!$V:$AE,6,0)*IF($C4531="1 - Revenues",1,IF(AND($C4531="5 - Transfers",MID(J4531,15,1)="4"),1,-1))</f>
        <v>0</v>
      </c>
      <c r="O4531" s="17">
        <f>IFERROR(IF(RIGHT(LEFT(K4531,15),1)="4",VLOOKUP(K4531,'[1]Budget Worksheet'!A:B,2,0),-1*VLOOKUP(K4531,'[1]Budget Worksheet'!A:B,2,0)),0)</f>
        <v>0</v>
      </c>
      <c r="P4531" s="17">
        <f>VLOOKUP($K4531,[1]Budget!$V:$AE,8,0)*IF($C4531="1 - Revenues",1,IF(AND($C4531="5 - Transfers",MID($K4531,15,1)="4"),1,-1))</f>
        <v>0</v>
      </c>
      <c r="Q4531" s="17">
        <f>VLOOKUP($K4531,[1]Budget!$V:$AE,10,0)*IF($C4531="1 - Revenues",1,IF(AND($C4531="5 - Transfers",MID(K4531,15,1)="4"),1,-1))</f>
        <v>0</v>
      </c>
      <c r="S4531" s="18" t="b">
        <f>IF(LEFT(C4531,1)="1",1,-1)*SUMIF([1]Budget!V:V,'Budget Worksheet for Pivot Tabl'!K4531,[1]Budget!AC:AC)=P4531</f>
        <v>1</v>
      </c>
    </row>
    <row r="4532" spans="1:19" x14ac:dyDescent="0.25">
      <c r="A4532" t="s">
        <v>75</v>
      </c>
      <c r="B4532" t="s">
        <v>76</v>
      </c>
      <c r="C4532" t="s">
        <v>8</v>
      </c>
      <c r="D4532" t="str">
        <f t="shared" si="70"/>
        <v>OUTFLOWS</v>
      </c>
      <c r="E4532" t="s">
        <v>116</v>
      </c>
      <c r="F4532" t="s">
        <v>117</v>
      </c>
      <c r="G4532" t="s">
        <v>1912</v>
      </c>
      <c r="H4532" t="s">
        <v>1913</v>
      </c>
      <c r="I4532" t="s">
        <v>59</v>
      </c>
      <c r="J4532" t="s">
        <v>1941</v>
      </c>
      <c r="K4532" t="s">
        <v>5761</v>
      </c>
      <c r="L4532" t="s">
        <v>614</v>
      </c>
      <c r="M4532" s="17">
        <f>VLOOKUP($K4532,[1]Budget!$V:$AE,5,0)*IF($C4532="1 - Revenues",1,IF(AND($C4532="5 - Transfers",MID(I4532,15,1)="4"),1,-1))</f>
        <v>0</v>
      </c>
      <c r="N4532" s="17">
        <f>VLOOKUP($K4532,[1]Budget!$V:$AE,6,0)*IF($C4532="1 - Revenues",1,IF(AND($C4532="5 - Transfers",MID(J4532,15,1)="4"),1,-1))</f>
        <v>0</v>
      </c>
      <c r="O4532" s="17">
        <f>IFERROR(IF(RIGHT(LEFT(K4532,15),1)="4",VLOOKUP(K4532,'[1]Budget Worksheet'!A:B,2,0),-1*VLOOKUP(K4532,'[1]Budget Worksheet'!A:B,2,0)),0)</f>
        <v>0</v>
      </c>
      <c r="P4532" s="17">
        <f>VLOOKUP($K4532,[1]Budget!$V:$AE,8,0)*IF($C4532="1 - Revenues",1,IF(AND($C4532="5 - Transfers",MID($K4532,15,1)="4"),1,-1))</f>
        <v>0</v>
      </c>
      <c r="Q4532" s="17">
        <f>VLOOKUP($K4532,[1]Budget!$V:$AE,10,0)*IF($C4532="1 - Revenues",1,IF(AND($C4532="5 - Transfers",MID(K4532,15,1)="4"),1,-1))</f>
        <v>0</v>
      </c>
      <c r="S4532" s="18" t="b">
        <f>IF(LEFT(C4532,1)="1",1,-1)*SUMIF([1]Budget!V:V,'Budget Worksheet for Pivot Tabl'!K4532,[1]Budget!AC:AC)=P4532</f>
        <v>1</v>
      </c>
    </row>
    <row r="4533" spans="1:19" x14ac:dyDescent="0.25">
      <c r="A4533" t="s">
        <v>75</v>
      </c>
      <c r="B4533" t="s">
        <v>76</v>
      </c>
      <c r="C4533" t="s">
        <v>8</v>
      </c>
      <c r="D4533" t="str">
        <f t="shared" si="70"/>
        <v>OUTFLOWS</v>
      </c>
      <c r="E4533" t="s">
        <v>116</v>
      </c>
      <c r="F4533" t="s">
        <v>117</v>
      </c>
      <c r="G4533" t="s">
        <v>1912</v>
      </c>
      <c r="H4533" t="s">
        <v>1913</v>
      </c>
      <c r="I4533" t="s">
        <v>59</v>
      </c>
      <c r="J4533" t="s">
        <v>1941</v>
      </c>
      <c r="K4533" t="s">
        <v>5762</v>
      </c>
      <c r="L4533" t="s">
        <v>616</v>
      </c>
      <c r="M4533" s="17">
        <f>VLOOKUP($K4533,[1]Budget!$V:$AE,5,0)*IF($C4533="1 - Revenues",1,IF(AND($C4533="5 - Transfers",MID(I4533,15,1)="4"),1,-1))</f>
        <v>0</v>
      </c>
      <c r="N4533" s="17">
        <f>VLOOKUP($K4533,[1]Budget!$V:$AE,6,0)*IF($C4533="1 - Revenues",1,IF(AND($C4533="5 - Transfers",MID(J4533,15,1)="4"),1,-1))</f>
        <v>0</v>
      </c>
      <c r="O4533" s="17">
        <f>IFERROR(IF(RIGHT(LEFT(K4533,15),1)="4",VLOOKUP(K4533,'[1]Budget Worksheet'!A:B,2,0),-1*VLOOKUP(K4533,'[1]Budget Worksheet'!A:B,2,0)),0)</f>
        <v>0</v>
      </c>
      <c r="P4533" s="17">
        <f>VLOOKUP($K4533,[1]Budget!$V:$AE,8,0)*IF($C4533="1 - Revenues",1,IF(AND($C4533="5 - Transfers",MID($K4533,15,1)="4"),1,-1))</f>
        <v>0</v>
      </c>
      <c r="Q4533" s="17">
        <f>VLOOKUP($K4533,[1]Budget!$V:$AE,10,0)*IF($C4533="1 - Revenues",1,IF(AND($C4533="5 - Transfers",MID(K4533,15,1)="4"),1,-1))</f>
        <v>0</v>
      </c>
      <c r="S4533" s="18" t="b">
        <f>IF(LEFT(C4533,1)="1",1,-1)*SUMIF([1]Budget!V:V,'Budget Worksheet for Pivot Tabl'!K4533,[1]Budget!AC:AC)=P4533</f>
        <v>1</v>
      </c>
    </row>
    <row r="4534" spans="1:19" x14ac:dyDescent="0.25">
      <c r="A4534" t="s">
        <v>75</v>
      </c>
      <c r="B4534" t="s">
        <v>76</v>
      </c>
      <c r="C4534" t="s">
        <v>8</v>
      </c>
      <c r="D4534" t="str">
        <f t="shared" si="70"/>
        <v>OUTFLOWS</v>
      </c>
      <c r="E4534" t="s">
        <v>116</v>
      </c>
      <c r="F4534" t="s">
        <v>117</v>
      </c>
      <c r="G4534" t="s">
        <v>1912</v>
      </c>
      <c r="H4534" t="s">
        <v>1913</v>
      </c>
      <c r="I4534" t="s">
        <v>59</v>
      </c>
      <c r="J4534" t="s">
        <v>1941</v>
      </c>
      <c r="K4534" t="s">
        <v>5763</v>
      </c>
      <c r="L4534" t="s">
        <v>618</v>
      </c>
      <c r="M4534" s="17">
        <f>VLOOKUP($K4534,[1]Budget!$V:$AE,5,0)*IF($C4534="1 - Revenues",1,IF(AND($C4534="5 - Transfers",MID(I4534,15,1)="4"),1,-1))</f>
        <v>0</v>
      </c>
      <c r="N4534" s="17">
        <f>VLOOKUP($K4534,[1]Budget!$V:$AE,6,0)*IF($C4534="1 - Revenues",1,IF(AND($C4534="5 - Transfers",MID(J4534,15,1)="4"),1,-1))</f>
        <v>0</v>
      </c>
      <c r="O4534" s="17">
        <f>IFERROR(IF(RIGHT(LEFT(K4534,15),1)="4",VLOOKUP(K4534,'[1]Budget Worksheet'!A:B,2,0),-1*VLOOKUP(K4534,'[1]Budget Worksheet'!A:B,2,0)),0)</f>
        <v>0</v>
      </c>
      <c r="P4534" s="17">
        <f>VLOOKUP($K4534,[1]Budget!$V:$AE,8,0)*IF($C4534="1 - Revenues",1,IF(AND($C4534="5 - Transfers",MID($K4534,15,1)="4"),1,-1))</f>
        <v>0</v>
      </c>
      <c r="Q4534" s="17">
        <f>VLOOKUP($K4534,[1]Budget!$V:$AE,10,0)*IF($C4534="1 - Revenues",1,IF(AND($C4534="5 - Transfers",MID(K4534,15,1)="4"),1,-1))</f>
        <v>0</v>
      </c>
      <c r="S4534" s="18" t="b">
        <f>IF(LEFT(C4534,1)="1",1,-1)*SUMIF([1]Budget!V:V,'Budget Worksheet for Pivot Tabl'!K4534,[1]Budget!AC:AC)=P4534</f>
        <v>1</v>
      </c>
    </row>
    <row r="4535" spans="1:19" x14ac:dyDescent="0.25">
      <c r="A4535" t="s">
        <v>75</v>
      </c>
      <c r="B4535" t="s">
        <v>76</v>
      </c>
      <c r="C4535" t="s">
        <v>8</v>
      </c>
      <c r="D4535" t="str">
        <f t="shared" si="70"/>
        <v>OUTFLOWS</v>
      </c>
      <c r="E4535" t="s">
        <v>116</v>
      </c>
      <c r="F4535" t="s">
        <v>117</v>
      </c>
      <c r="G4535" t="s">
        <v>1912</v>
      </c>
      <c r="H4535" t="s">
        <v>1913</v>
      </c>
      <c r="I4535" t="s">
        <v>59</v>
      </c>
      <c r="J4535" t="s">
        <v>1941</v>
      </c>
      <c r="K4535" t="s">
        <v>5764</v>
      </c>
      <c r="L4535" t="s">
        <v>620</v>
      </c>
      <c r="M4535" s="17">
        <f>VLOOKUP($K4535,[1]Budget!$V:$AE,5,0)*IF($C4535="1 - Revenues",1,IF(AND($C4535="5 - Transfers",MID(I4535,15,1)="4"),1,-1))</f>
        <v>-1000</v>
      </c>
      <c r="N4535" s="17">
        <f>VLOOKUP($K4535,[1]Budget!$V:$AE,6,0)*IF($C4535="1 - Revenues",1,IF(AND($C4535="5 - Transfers",MID(J4535,15,1)="4"),1,-1))</f>
        <v>-1000</v>
      </c>
      <c r="O4535" s="17">
        <f>IFERROR(IF(RIGHT(LEFT(K4535,15),1)="4",VLOOKUP(K4535,'[1]Budget Worksheet'!A:B,2,0),-1*VLOOKUP(K4535,'[1]Budget Worksheet'!A:B,2,0)),0)</f>
        <v>0</v>
      </c>
      <c r="P4535" s="17">
        <f>VLOOKUP($K4535,[1]Budget!$V:$AE,8,0)*IF($C4535="1 - Revenues",1,IF(AND($C4535="5 - Transfers",MID($K4535,15,1)="4"),1,-1))</f>
        <v>0</v>
      </c>
      <c r="Q4535" s="17">
        <f>VLOOKUP($K4535,[1]Budget!$V:$AE,10,0)*IF($C4535="1 - Revenues",1,IF(AND($C4535="5 - Transfers",MID(K4535,15,1)="4"),1,-1))</f>
        <v>0</v>
      </c>
      <c r="S4535" s="18" t="b">
        <f>IF(LEFT(C4535,1)="1",1,-1)*SUMIF([1]Budget!V:V,'Budget Worksheet for Pivot Tabl'!K4535,[1]Budget!AC:AC)=P4535</f>
        <v>1</v>
      </c>
    </row>
    <row r="4536" spans="1:19" x14ac:dyDescent="0.25">
      <c r="A4536" t="s">
        <v>75</v>
      </c>
      <c r="B4536" t="s">
        <v>76</v>
      </c>
      <c r="C4536" t="s">
        <v>8</v>
      </c>
      <c r="D4536" t="str">
        <f t="shared" si="70"/>
        <v>OUTFLOWS</v>
      </c>
      <c r="E4536" t="s">
        <v>116</v>
      </c>
      <c r="F4536" t="s">
        <v>117</v>
      </c>
      <c r="G4536" t="s">
        <v>1912</v>
      </c>
      <c r="H4536" t="s">
        <v>1913</v>
      </c>
      <c r="I4536" t="s">
        <v>59</v>
      </c>
      <c r="J4536" t="s">
        <v>1941</v>
      </c>
      <c r="K4536" t="s">
        <v>5765</v>
      </c>
      <c r="L4536" t="s">
        <v>1020</v>
      </c>
      <c r="M4536" s="17">
        <f>VLOOKUP($K4536,[1]Budget!$V:$AE,5,0)*IF($C4536="1 - Revenues",1,IF(AND($C4536="5 - Transfers",MID(I4536,15,1)="4"),1,-1))</f>
        <v>0</v>
      </c>
      <c r="N4536" s="17">
        <f>VLOOKUP($K4536,[1]Budget!$V:$AE,6,0)*IF($C4536="1 - Revenues",1,IF(AND($C4536="5 - Transfers",MID(J4536,15,1)="4"),1,-1))</f>
        <v>0</v>
      </c>
      <c r="O4536" s="17">
        <f>IFERROR(IF(RIGHT(LEFT(K4536,15),1)="4",VLOOKUP(K4536,'[1]Budget Worksheet'!A:B,2,0),-1*VLOOKUP(K4536,'[1]Budget Worksheet'!A:B,2,0)),0)</f>
        <v>0</v>
      </c>
      <c r="P4536" s="17">
        <f>VLOOKUP($K4536,[1]Budget!$V:$AE,8,0)*IF($C4536="1 - Revenues",1,IF(AND($C4536="5 - Transfers",MID($K4536,15,1)="4"),1,-1))</f>
        <v>0</v>
      </c>
      <c r="Q4536" s="17">
        <f>VLOOKUP($K4536,[1]Budget!$V:$AE,10,0)*IF($C4536="1 - Revenues",1,IF(AND($C4536="5 - Transfers",MID(K4536,15,1)="4"),1,-1))</f>
        <v>0</v>
      </c>
      <c r="S4536" s="18" t="b">
        <f>IF(LEFT(C4536,1)="1",1,-1)*SUMIF([1]Budget!V:V,'Budget Worksheet for Pivot Tabl'!K4536,[1]Budget!AC:AC)=P4536</f>
        <v>1</v>
      </c>
    </row>
    <row r="4537" spans="1:19" x14ac:dyDescent="0.25">
      <c r="A4537" t="s">
        <v>75</v>
      </c>
      <c r="B4537" t="s">
        <v>76</v>
      </c>
      <c r="C4537" t="s">
        <v>8</v>
      </c>
      <c r="D4537" t="str">
        <f t="shared" si="70"/>
        <v>OUTFLOWS</v>
      </c>
      <c r="E4537" t="s">
        <v>116</v>
      </c>
      <c r="F4537" t="s">
        <v>117</v>
      </c>
      <c r="G4537" t="s">
        <v>1912</v>
      </c>
      <c r="H4537" t="s">
        <v>1913</v>
      </c>
      <c r="I4537" t="s">
        <v>59</v>
      </c>
      <c r="J4537" t="s">
        <v>1941</v>
      </c>
      <c r="K4537" t="s">
        <v>5766</v>
      </c>
      <c r="L4537" t="s">
        <v>472</v>
      </c>
      <c r="M4537" s="17">
        <f>VLOOKUP($K4537,[1]Budget!$V:$AE,5,0)*IF($C4537="1 - Revenues",1,IF(AND($C4537="5 - Transfers",MID(I4537,15,1)="4"),1,-1))</f>
        <v>0</v>
      </c>
      <c r="N4537" s="17">
        <f>VLOOKUP($K4537,[1]Budget!$V:$AE,6,0)*IF($C4537="1 - Revenues",1,IF(AND($C4537="5 - Transfers",MID(J4537,15,1)="4"),1,-1))</f>
        <v>0</v>
      </c>
      <c r="O4537" s="17">
        <f>IFERROR(IF(RIGHT(LEFT(K4537,15),1)="4",VLOOKUP(K4537,'[1]Budget Worksheet'!A:B,2,0),-1*VLOOKUP(K4537,'[1]Budget Worksheet'!A:B,2,0)),0)</f>
        <v>0</v>
      </c>
      <c r="P4537" s="17">
        <f>VLOOKUP($K4537,[1]Budget!$V:$AE,8,0)*IF($C4537="1 - Revenues",1,IF(AND($C4537="5 - Transfers",MID($K4537,15,1)="4"),1,-1))</f>
        <v>0</v>
      </c>
      <c r="Q4537" s="17">
        <f>VLOOKUP($K4537,[1]Budget!$V:$AE,10,0)*IF($C4537="1 - Revenues",1,IF(AND($C4537="5 - Transfers",MID(K4537,15,1)="4"),1,-1))</f>
        <v>0</v>
      </c>
      <c r="S4537" s="18" t="b">
        <f>IF(LEFT(C4537,1)="1",1,-1)*SUMIF([1]Budget!V:V,'Budget Worksheet for Pivot Tabl'!K4537,[1]Budget!AC:AC)=P4537</f>
        <v>1</v>
      </c>
    </row>
    <row r="4538" spans="1:19" x14ac:dyDescent="0.25">
      <c r="A4538" t="s">
        <v>75</v>
      </c>
      <c r="B4538" t="s">
        <v>76</v>
      </c>
      <c r="C4538" t="s">
        <v>8</v>
      </c>
      <c r="D4538" t="str">
        <f t="shared" si="70"/>
        <v>OUTFLOWS</v>
      </c>
      <c r="E4538" t="s">
        <v>116</v>
      </c>
      <c r="F4538" t="s">
        <v>117</v>
      </c>
      <c r="G4538" t="s">
        <v>1912</v>
      </c>
      <c r="H4538" t="s">
        <v>1913</v>
      </c>
      <c r="I4538" t="s">
        <v>59</v>
      </c>
      <c r="J4538" t="s">
        <v>1941</v>
      </c>
      <c r="K4538" t="s">
        <v>5767</v>
      </c>
      <c r="L4538" t="s">
        <v>625</v>
      </c>
      <c r="M4538" s="17">
        <f>VLOOKUP($K4538,[1]Budget!$V:$AE,5,0)*IF($C4538="1 - Revenues",1,IF(AND($C4538="5 - Transfers",MID(I4538,15,1)="4"),1,-1))</f>
        <v>0</v>
      </c>
      <c r="N4538" s="17">
        <f>VLOOKUP($K4538,[1]Budget!$V:$AE,6,0)*IF($C4538="1 - Revenues",1,IF(AND($C4538="5 - Transfers",MID(J4538,15,1)="4"),1,-1))</f>
        <v>0</v>
      </c>
      <c r="O4538" s="17">
        <f>IFERROR(IF(RIGHT(LEFT(K4538,15),1)="4",VLOOKUP(K4538,'[1]Budget Worksheet'!A:B,2,0),-1*VLOOKUP(K4538,'[1]Budget Worksheet'!A:B,2,0)),0)</f>
        <v>0</v>
      </c>
      <c r="P4538" s="17">
        <f>VLOOKUP($K4538,[1]Budget!$V:$AE,8,0)*IF($C4538="1 - Revenues",1,IF(AND($C4538="5 - Transfers",MID($K4538,15,1)="4"),1,-1))</f>
        <v>0</v>
      </c>
      <c r="Q4538" s="17">
        <f>VLOOKUP($K4538,[1]Budget!$V:$AE,10,0)*IF($C4538="1 - Revenues",1,IF(AND($C4538="5 - Transfers",MID(K4538,15,1)="4"),1,-1))</f>
        <v>0</v>
      </c>
      <c r="S4538" s="18" t="b">
        <f>IF(LEFT(C4538,1)="1",1,-1)*SUMIF([1]Budget!V:V,'Budget Worksheet for Pivot Tabl'!K4538,[1]Budget!AC:AC)=P4538</f>
        <v>1</v>
      </c>
    </row>
    <row r="4539" spans="1:19" x14ac:dyDescent="0.25">
      <c r="A4539" t="s">
        <v>75</v>
      </c>
      <c r="B4539" t="s">
        <v>76</v>
      </c>
      <c r="C4539" t="s">
        <v>8</v>
      </c>
      <c r="D4539" t="str">
        <f t="shared" si="70"/>
        <v>OUTFLOWS</v>
      </c>
      <c r="E4539" t="s">
        <v>116</v>
      </c>
      <c r="F4539" t="s">
        <v>117</v>
      </c>
      <c r="G4539" t="s">
        <v>1912</v>
      </c>
      <c r="H4539" t="s">
        <v>1913</v>
      </c>
      <c r="I4539" t="s">
        <v>59</v>
      </c>
      <c r="J4539" t="s">
        <v>1941</v>
      </c>
      <c r="K4539" t="s">
        <v>5768</v>
      </c>
      <c r="L4539" t="s">
        <v>629</v>
      </c>
      <c r="M4539" s="17">
        <f>VLOOKUP($K4539,[1]Budget!$V:$AE,5,0)*IF($C4539="1 - Revenues",1,IF(AND($C4539="5 - Transfers",MID(I4539,15,1)="4"),1,-1))</f>
        <v>-1000</v>
      </c>
      <c r="N4539" s="17">
        <f>VLOOKUP($K4539,[1]Budget!$V:$AE,6,0)*IF($C4539="1 - Revenues",1,IF(AND($C4539="5 - Transfers",MID(J4539,15,1)="4"),1,-1))</f>
        <v>-1000</v>
      </c>
      <c r="O4539" s="17">
        <f>IFERROR(IF(RIGHT(LEFT(K4539,15),1)="4",VLOOKUP(K4539,'[1]Budget Worksheet'!A:B,2,0),-1*VLOOKUP(K4539,'[1]Budget Worksheet'!A:B,2,0)),0)</f>
        <v>-1500</v>
      </c>
      <c r="P4539" s="17">
        <f>VLOOKUP($K4539,[1]Budget!$V:$AE,8,0)*IF($C4539="1 - Revenues",1,IF(AND($C4539="5 - Transfers",MID($K4539,15,1)="4"),1,-1))</f>
        <v>-1500</v>
      </c>
      <c r="Q4539" s="17">
        <f>VLOOKUP($K4539,[1]Budget!$V:$AE,10,0)*IF($C4539="1 - Revenues",1,IF(AND($C4539="5 - Transfers",MID(K4539,15,1)="4"),1,-1))</f>
        <v>0</v>
      </c>
      <c r="S4539" s="18" t="b">
        <f>IF(LEFT(C4539,1)="1",1,-1)*SUMIF([1]Budget!V:V,'Budget Worksheet for Pivot Tabl'!K4539,[1]Budget!AC:AC)=P4539</f>
        <v>1</v>
      </c>
    </row>
    <row r="4540" spans="1:19" x14ac:dyDescent="0.25">
      <c r="A4540" t="s">
        <v>75</v>
      </c>
      <c r="B4540" t="s">
        <v>76</v>
      </c>
      <c r="C4540" t="s">
        <v>9</v>
      </c>
      <c r="D4540" t="str">
        <f t="shared" si="70"/>
        <v>OUTFLOWS</v>
      </c>
      <c r="E4540" t="s">
        <v>116</v>
      </c>
      <c r="F4540" t="s">
        <v>117</v>
      </c>
      <c r="G4540" t="s">
        <v>1912</v>
      </c>
      <c r="H4540" t="s">
        <v>1913</v>
      </c>
      <c r="I4540" t="s">
        <v>59</v>
      </c>
      <c r="J4540" t="s">
        <v>1941</v>
      </c>
      <c r="K4540" t="s">
        <v>5769</v>
      </c>
      <c r="L4540" t="s">
        <v>640</v>
      </c>
      <c r="M4540" s="17">
        <f>VLOOKUP($K4540,[1]Budget!$V:$AE,5,0)*IF($C4540="1 - Revenues",1,IF(AND($C4540="5 - Transfers",MID(I4540,15,1)="4"),1,-1))</f>
        <v>-1000</v>
      </c>
      <c r="N4540" s="17">
        <f>VLOOKUP($K4540,[1]Budget!$V:$AE,6,0)*IF($C4540="1 - Revenues",1,IF(AND($C4540="5 - Transfers",MID(J4540,15,1)="4"),1,-1))</f>
        <v>0</v>
      </c>
      <c r="O4540" s="17">
        <f>IFERROR(IF(RIGHT(LEFT(K4540,15),1)="4",VLOOKUP(K4540,'[1]Budget Worksheet'!A:B,2,0),-1*VLOOKUP(K4540,'[1]Budget Worksheet'!A:B,2,0)),0)</f>
        <v>0</v>
      </c>
      <c r="P4540" s="17">
        <f>VLOOKUP($K4540,[1]Budget!$V:$AE,8,0)*IF($C4540="1 - Revenues",1,IF(AND($C4540="5 - Transfers",MID($K4540,15,1)="4"),1,-1))</f>
        <v>0</v>
      </c>
      <c r="Q4540" s="17">
        <f>VLOOKUP($K4540,[1]Budget!$V:$AE,10,0)*IF($C4540="1 - Revenues",1,IF(AND($C4540="5 - Transfers",MID(K4540,15,1)="4"),1,-1))</f>
        <v>0</v>
      </c>
      <c r="S4540" s="18" t="b">
        <f>IF(LEFT(C4540,1)="1",1,-1)*SUMIF([1]Budget!V:V,'Budget Worksheet for Pivot Tabl'!K4540,[1]Budget!AC:AC)=P4540</f>
        <v>1</v>
      </c>
    </row>
    <row r="4541" spans="1:19" x14ac:dyDescent="0.25">
      <c r="A4541" t="s">
        <v>75</v>
      </c>
      <c r="B4541" t="s">
        <v>76</v>
      </c>
      <c r="C4541" t="s">
        <v>9</v>
      </c>
      <c r="D4541" t="str">
        <f t="shared" si="70"/>
        <v>OUTFLOWS</v>
      </c>
      <c r="E4541" t="s">
        <v>116</v>
      </c>
      <c r="F4541" t="s">
        <v>117</v>
      </c>
      <c r="G4541" t="s">
        <v>1912</v>
      </c>
      <c r="H4541" t="s">
        <v>1913</v>
      </c>
      <c r="I4541" t="s">
        <v>59</v>
      </c>
      <c r="J4541" t="s">
        <v>1941</v>
      </c>
      <c r="K4541" t="s">
        <v>5770</v>
      </c>
      <c r="L4541" t="s">
        <v>1058</v>
      </c>
      <c r="M4541" s="17">
        <f>VLOOKUP($K4541,[1]Budget!$V:$AE,5,0)*IF($C4541="1 - Revenues",1,IF(AND($C4541="5 - Transfers",MID(I4541,15,1)="4"),1,-1))</f>
        <v>-5000</v>
      </c>
      <c r="N4541" s="17">
        <f>VLOOKUP($K4541,[1]Budget!$V:$AE,6,0)*IF($C4541="1 - Revenues",1,IF(AND($C4541="5 - Transfers",MID(J4541,15,1)="4"),1,-1))</f>
        <v>-18000</v>
      </c>
      <c r="O4541" s="17">
        <f>IFERROR(IF(RIGHT(LEFT(K4541,15),1)="4",VLOOKUP(K4541,'[1]Budget Worksheet'!A:B,2,0),-1*VLOOKUP(K4541,'[1]Budget Worksheet'!A:B,2,0)),0)</f>
        <v>-21000</v>
      </c>
      <c r="P4541" s="17">
        <f>VLOOKUP($K4541,[1]Budget!$V:$AE,8,0)*IF($C4541="1 - Revenues",1,IF(AND($C4541="5 - Transfers",MID($K4541,15,1)="4"),1,-1))</f>
        <v>-21000</v>
      </c>
      <c r="Q4541" s="17">
        <f>VLOOKUP($K4541,[1]Budget!$V:$AE,10,0)*IF($C4541="1 - Revenues",1,IF(AND($C4541="5 - Transfers",MID(K4541,15,1)="4"),1,-1))</f>
        <v>0</v>
      </c>
      <c r="S4541" s="18" t="b">
        <f>IF(LEFT(C4541,1)="1",1,-1)*SUMIF([1]Budget!V:V,'Budget Worksheet for Pivot Tabl'!K4541,[1]Budget!AC:AC)=P4541</f>
        <v>1</v>
      </c>
    </row>
    <row r="4542" spans="1:19" x14ac:dyDescent="0.25">
      <c r="A4542" t="s">
        <v>75</v>
      </c>
      <c r="B4542" t="s">
        <v>76</v>
      </c>
      <c r="C4542" t="s">
        <v>10</v>
      </c>
      <c r="D4542" t="str">
        <f t="shared" si="70"/>
        <v>OUTFLOWS</v>
      </c>
      <c r="E4542" t="s">
        <v>116</v>
      </c>
      <c r="F4542" t="s">
        <v>117</v>
      </c>
      <c r="G4542" t="s">
        <v>1912</v>
      </c>
      <c r="H4542" t="s">
        <v>1913</v>
      </c>
      <c r="I4542" t="s">
        <v>59</v>
      </c>
      <c r="J4542" t="s">
        <v>1941</v>
      </c>
      <c r="K4542" t="s">
        <v>5771</v>
      </c>
      <c r="L4542" t="s">
        <v>1133</v>
      </c>
      <c r="M4542" s="17">
        <f>VLOOKUP($K4542,[1]Budget!$V:$AE,5,0)*IF($C4542="1 - Revenues",1,IF(AND($C4542="5 - Transfers",MID(I4542,15,1)="4"),1,-1))</f>
        <v>0</v>
      </c>
      <c r="N4542" s="17">
        <f>VLOOKUP($K4542,[1]Budget!$V:$AE,6,0)*IF($C4542="1 - Revenues",1,IF(AND($C4542="5 - Transfers",MID(J4542,15,1)="4"),1,-1))</f>
        <v>0</v>
      </c>
      <c r="O4542" s="17">
        <f>IFERROR(IF(RIGHT(LEFT(K4542,15),1)="4",VLOOKUP(K4542,'[1]Budget Worksheet'!A:B,2,0),-1*VLOOKUP(K4542,'[1]Budget Worksheet'!A:B,2,0)),0)</f>
        <v>0</v>
      </c>
      <c r="P4542" s="17">
        <f>VLOOKUP($K4542,[1]Budget!$V:$AE,8,0)*IF($C4542="1 - Revenues",1,IF(AND($C4542="5 - Transfers",MID($K4542,15,1)="4"),1,-1))</f>
        <v>0</v>
      </c>
      <c r="Q4542" s="17">
        <f>VLOOKUP($K4542,[1]Budget!$V:$AE,10,0)*IF($C4542="1 - Revenues",1,IF(AND($C4542="5 - Transfers",MID(K4542,15,1)="4"),1,-1))</f>
        <v>0</v>
      </c>
      <c r="S4542" s="18" t="b">
        <f>IF(LEFT(C4542,1)="1",1,-1)*SUMIF([1]Budget!V:V,'Budget Worksheet for Pivot Tabl'!K4542,[1]Budget!AC:AC)=P4542</f>
        <v>1</v>
      </c>
    </row>
    <row r="4543" spans="1:19" x14ac:dyDescent="0.25">
      <c r="A4543" t="s">
        <v>75</v>
      </c>
      <c r="B4543" t="s">
        <v>76</v>
      </c>
      <c r="C4543" t="s">
        <v>9</v>
      </c>
      <c r="D4543" t="str">
        <f t="shared" si="70"/>
        <v>OUTFLOWS</v>
      </c>
      <c r="E4543" t="s">
        <v>116</v>
      </c>
      <c r="F4543" t="s">
        <v>117</v>
      </c>
      <c r="G4543" t="s">
        <v>1912</v>
      </c>
      <c r="H4543" t="s">
        <v>1913</v>
      </c>
      <c r="I4543" t="s">
        <v>1987</v>
      </c>
      <c r="J4543" t="s">
        <v>1988</v>
      </c>
      <c r="K4543" t="s">
        <v>5772</v>
      </c>
      <c r="L4543" t="s">
        <v>1058</v>
      </c>
      <c r="M4543" s="17">
        <f>VLOOKUP($K4543,[1]Budget!$V:$AE,5,0)*IF($C4543="1 - Revenues",1,IF(AND($C4543="5 - Transfers",MID(I4543,15,1)="4"),1,-1))</f>
        <v>-20000</v>
      </c>
      <c r="N4543" s="17">
        <f>VLOOKUP($K4543,[1]Budget!$V:$AE,6,0)*IF($C4543="1 - Revenues",1,IF(AND($C4543="5 - Transfers",MID(J4543,15,1)="4"),1,-1))</f>
        <v>-30000</v>
      </c>
      <c r="O4543" s="17">
        <f>IFERROR(IF(RIGHT(LEFT(K4543,15),1)="4",VLOOKUP(K4543,'[1]Budget Worksheet'!A:B,2,0),-1*VLOOKUP(K4543,'[1]Budget Worksheet'!A:B,2,0)),0)</f>
        <v>-25000</v>
      </c>
      <c r="P4543" s="17">
        <f>VLOOKUP($K4543,[1]Budget!$V:$AE,8,0)*IF($C4543="1 - Revenues",1,IF(AND($C4543="5 - Transfers",MID($K4543,15,1)="4"),1,-1))</f>
        <v>-25000</v>
      </c>
      <c r="Q4543" s="17">
        <f>VLOOKUP($K4543,[1]Budget!$V:$AE,10,0)*IF($C4543="1 - Revenues",1,IF(AND($C4543="5 - Transfers",MID(K4543,15,1)="4"),1,-1))</f>
        <v>0</v>
      </c>
      <c r="S4543" s="18" t="b">
        <f>IF(LEFT(C4543,1)="1",1,-1)*SUMIF([1]Budget!V:V,'Budget Worksheet for Pivot Tabl'!K4543,[1]Budget!AC:AC)=P4543</f>
        <v>1</v>
      </c>
    </row>
    <row r="4544" spans="1:19" x14ac:dyDescent="0.25">
      <c r="A4544" t="s">
        <v>75</v>
      </c>
      <c r="B4544" t="s">
        <v>76</v>
      </c>
      <c r="C4544" t="s">
        <v>9</v>
      </c>
      <c r="D4544" t="str">
        <f t="shared" si="70"/>
        <v>OUTFLOWS</v>
      </c>
      <c r="E4544" t="s">
        <v>116</v>
      </c>
      <c r="F4544" t="s">
        <v>117</v>
      </c>
      <c r="G4544" t="s">
        <v>1912</v>
      </c>
      <c r="H4544" t="s">
        <v>1913</v>
      </c>
      <c r="I4544" t="s">
        <v>1987</v>
      </c>
      <c r="J4544" t="s">
        <v>1988</v>
      </c>
      <c r="K4544" t="s">
        <v>5773</v>
      </c>
      <c r="L4544" t="s">
        <v>651</v>
      </c>
      <c r="M4544" s="17">
        <f>VLOOKUP($K4544,[1]Budget!$V:$AE,5,0)*IF($C4544="1 - Revenues",1,IF(AND($C4544="5 - Transfers",MID(I4544,15,1)="4"),1,-1))</f>
        <v>0</v>
      </c>
      <c r="N4544" s="17">
        <f>VLOOKUP($K4544,[1]Budget!$V:$AE,6,0)*IF($C4544="1 - Revenues",1,IF(AND($C4544="5 - Transfers",MID(J4544,15,1)="4"),1,-1))</f>
        <v>0</v>
      </c>
      <c r="O4544" s="17">
        <f>IFERROR(IF(RIGHT(LEFT(K4544,15),1)="4",VLOOKUP(K4544,'[1]Budget Worksheet'!A:B,2,0),-1*VLOOKUP(K4544,'[1]Budget Worksheet'!A:B,2,0)),0)</f>
        <v>-5500</v>
      </c>
      <c r="P4544" s="17">
        <f>VLOOKUP($K4544,[1]Budget!$V:$AE,8,0)*IF($C4544="1 - Revenues",1,IF(AND($C4544="5 - Transfers",MID($K4544,15,1)="4"),1,-1))</f>
        <v>-5500</v>
      </c>
      <c r="Q4544" s="17">
        <f>VLOOKUP($K4544,[1]Budget!$V:$AE,10,0)*IF($C4544="1 - Revenues",1,IF(AND($C4544="5 - Transfers",MID(K4544,15,1)="4"),1,-1))</f>
        <v>0</v>
      </c>
      <c r="S4544" s="18" t="b">
        <f>IF(LEFT(C4544,1)="1",1,-1)*SUMIF([1]Budget!V:V,'Budget Worksheet for Pivot Tabl'!K4544,[1]Budget!AC:AC)=P4544</f>
        <v>1</v>
      </c>
    </row>
    <row r="4545" spans="1:19" x14ac:dyDescent="0.25">
      <c r="A4545" t="s">
        <v>75</v>
      </c>
      <c r="B4545" t="s">
        <v>76</v>
      </c>
      <c r="C4545" t="s">
        <v>9</v>
      </c>
      <c r="D4545" t="str">
        <f t="shared" si="70"/>
        <v>OUTFLOWS</v>
      </c>
      <c r="E4545" t="s">
        <v>116</v>
      </c>
      <c r="F4545" t="s">
        <v>117</v>
      </c>
      <c r="G4545" t="s">
        <v>5466</v>
      </c>
      <c r="H4545" t="s">
        <v>5467</v>
      </c>
      <c r="I4545" t="s">
        <v>2902</v>
      </c>
      <c r="J4545" t="s">
        <v>2903</v>
      </c>
      <c r="K4545" t="s">
        <v>5774</v>
      </c>
      <c r="L4545" t="s">
        <v>478</v>
      </c>
      <c r="M4545" s="17">
        <f>VLOOKUP($K4545,[1]Budget!$V:$AE,5,0)*IF($C4545="1 - Revenues",1,IF(AND($C4545="5 - Transfers",MID(I4545,15,1)="4"),1,-1))</f>
        <v>0</v>
      </c>
      <c r="N4545" s="17">
        <f>VLOOKUP($K4545,[1]Budget!$V:$AE,6,0)*IF($C4545="1 - Revenues",1,IF(AND($C4545="5 - Transfers",MID(J4545,15,1)="4"),1,-1))</f>
        <v>0</v>
      </c>
      <c r="O4545" s="17">
        <f>IFERROR(IF(RIGHT(LEFT(K4545,15),1)="4",VLOOKUP(K4545,'[1]Budget Worksheet'!A:B,2,0),-1*VLOOKUP(K4545,'[1]Budget Worksheet'!A:B,2,0)),0)</f>
        <v>0</v>
      </c>
      <c r="P4545" s="17">
        <f>VLOOKUP($K4545,[1]Budget!$V:$AE,8,0)*IF($C4545="1 - Revenues",1,IF(AND($C4545="5 - Transfers",MID($K4545,15,1)="4"),1,-1))</f>
        <v>0</v>
      </c>
      <c r="Q4545" s="17">
        <f>VLOOKUP($K4545,[1]Budget!$V:$AE,10,0)*IF($C4545="1 - Revenues",1,IF(AND($C4545="5 - Transfers",MID(K4545,15,1)="4"),1,-1))</f>
        <v>0</v>
      </c>
      <c r="S4545" s="18" t="b">
        <f>IF(LEFT(C4545,1)="1",1,-1)*SUMIF([1]Budget!V:V,'Budget Worksheet for Pivot Tabl'!K4545,[1]Budget!AC:AC)=P4545</f>
        <v>1</v>
      </c>
    </row>
    <row r="4546" spans="1:19" x14ac:dyDescent="0.25">
      <c r="A4546" t="s">
        <v>75</v>
      </c>
      <c r="B4546" t="s">
        <v>76</v>
      </c>
      <c r="C4546" t="s">
        <v>9</v>
      </c>
      <c r="D4546" t="str">
        <f t="shared" si="70"/>
        <v>OUTFLOWS</v>
      </c>
      <c r="E4546" t="s">
        <v>116</v>
      </c>
      <c r="F4546" t="s">
        <v>117</v>
      </c>
      <c r="G4546" t="s">
        <v>5466</v>
      </c>
      <c r="H4546" t="s">
        <v>5467</v>
      </c>
      <c r="I4546" t="s">
        <v>2902</v>
      </c>
      <c r="J4546" t="s">
        <v>2903</v>
      </c>
      <c r="K4546" t="s">
        <v>5775</v>
      </c>
      <c r="L4546" t="s">
        <v>548</v>
      </c>
      <c r="M4546" s="17">
        <f>VLOOKUP($K4546,[1]Budget!$V:$AE,5,0)*IF($C4546="1 - Revenues",1,IF(AND($C4546="5 - Transfers",MID(I4546,15,1)="4"),1,-1))</f>
        <v>0</v>
      </c>
      <c r="N4546" s="17">
        <f>VLOOKUP($K4546,[1]Budget!$V:$AE,6,0)*IF($C4546="1 - Revenues",1,IF(AND($C4546="5 - Transfers",MID(J4546,15,1)="4"),1,-1))</f>
        <v>0</v>
      </c>
      <c r="O4546" s="17">
        <f>IFERROR(IF(RIGHT(LEFT(K4546,15),1)="4",VLOOKUP(K4546,'[1]Budget Worksheet'!A:B,2,0),-1*VLOOKUP(K4546,'[1]Budget Worksheet'!A:B,2,0)),0)</f>
        <v>0</v>
      </c>
      <c r="P4546" s="17">
        <f>VLOOKUP($K4546,[1]Budget!$V:$AE,8,0)*IF($C4546="1 - Revenues",1,IF(AND($C4546="5 - Transfers",MID($K4546,15,1)="4"),1,-1))</f>
        <v>0</v>
      </c>
      <c r="Q4546" s="17">
        <f>VLOOKUP($K4546,[1]Budget!$V:$AE,10,0)*IF($C4546="1 - Revenues",1,IF(AND($C4546="5 - Transfers",MID(K4546,15,1)="4"),1,-1))</f>
        <v>0</v>
      </c>
      <c r="S4546" s="18" t="b">
        <f>IF(LEFT(C4546,1)="1",1,-1)*SUMIF([1]Budget!V:V,'Budget Worksheet for Pivot Tabl'!K4546,[1]Budget!AC:AC)=P4546</f>
        <v>1</v>
      </c>
    </row>
    <row r="4547" spans="1:19" x14ac:dyDescent="0.25">
      <c r="A4547" t="s">
        <v>75</v>
      </c>
      <c r="B4547" t="s">
        <v>76</v>
      </c>
      <c r="C4547" t="s">
        <v>9</v>
      </c>
      <c r="D4547" t="str">
        <f t="shared" ref="D4547:D4610" si="71">IF(C4547="1 - Revenues","INFLOWS","OUTFLOWS")</f>
        <v>OUTFLOWS</v>
      </c>
      <c r="E4547" t="s">
        <v>116</v>
      </c>
      <c r="F4547" t="s">
        <v>117</v>
      </c>
      <c r="G4547" t="s">
        <v>5466</v>
      </c>
      <c r="H4547" t="s">
        <v>5467</v>
      </c>
      <c r="I4547" t="s">
        <v>2902</v>
      </c>
      <c r="J4547" t="s">
        <v>2903</v>
      </c>
      <c r="K4547" t="s">
        <v>5776</v>
      </c>
      <c r="L4547" t="s">
        <v>5777</v>
      </c>
      <c r="M4547" s="17">
        <f>VLOOKUP($K4547,[1]Budget!$V:$AE,5,0)*IF($C4547="1 - Revenues",1,IF(AND($C4547="5 - Transfers",MID(I4547,15,1)="4"),1,-1))</f>
        <v>0</v>
      </c>
      <c r="N4547" s="17">
        <f>VLOOKUP($K4547,[1]Budget!$V:$AE,6,0)*IF($C4547="1 - Revenues",1,IF(AND($C4547="5 - Transfers",MID(J4547,15,1)="4"),1,-1))</f>
        <v>0</v>
      </c>
      <c r="O4547" s="17">
        <f>IFERROR(IF(RIGHT(LEFT(K4547,15),1)="4",VLOOKUP(K4547,'[1]Budget Worksheet'!A:B,2,0),-1*VLOOKUP(K4547,'[1]Budget Worksheet'!A:B,2,0)),0)</f>
        <v>0</v>
      </c>
      <c r="P4547" s="17">
        <f>VLOOKUP($K4547,[1]Budget!$V:$AE,8,0)*IF($C4547="1 - Revenues",1,IF(AND($C4547="5 - Transfers",MID($K4547,15,1)="4"),1,-1))</f>
        <v>0</v>
      </c>
      <c r="Q4547" s="17">
        <f>VLOOKUP($K4547,[1]Budget!$V:$AE,10,0)*IF($C4547="1 - Revenues",1,IF(AND($C4547="5 - Transfers",MID(K4547,15,1)="4"),1,-1))</f>
        <v>0</v>
      </c>
      <c r="S4547" s="18" t="b">
        <f>IF(LEFT(C4547,1)="1",1,-1)*SUMIF([1]Budget!V:V,'Budget Worksheet for Pivot Tabl'!K4547,[1]Budget!AC:AC)=P4547</f>
        <v>1</v>
      </c>
    </row>
    <row r="4548" spans="1:19" x14ac:dyDescent="0.25">
      <c r="A4548" t="s">
        <v>75</v>
      </c>
      <c r="B4548" t="s">
        <v>76</v>
      </c>
      <c r="C4548" t="s">
        <v>9</v>
      </c>
      <c r="D4548" t="str">
        <f t="shared" si="71"/>
        <v>OUTFLOWS</v>
      </c>
      <c r="E4548" t="s">
        <v>116</v>
      </c>
      <c r="F4548" t="s">
        <v>117</v>
      </c>
      <c r="G4548" t="s">
        <v>5466</v>
      </c>
      <c r="H4548" t="s">
        <v>5467</v>
      </c>
      <c r="I4548" t="s">
        <v>2902</v>
      </c>
      <c r="J4548" t="s">
        <v>2903</v>
      </c>
      <c r="K4548" t="s">
        <v>5778</v>
      </c>
      <c r="L4548" t="s">
        <v>5779</v>
      </c>
      <c r="M4548" s="17">
        <f>VLOOKUP($K4548,[1]Budget!$V:$AE,5,0)*IF($C4548="1 - Revenues",1,IF(AND($C4548="5 - Transfers",MID(I4548,15,1)="4"),1,-1))</f>
        <v>0</v>
      </c>
      <c r="N4548" s="17">
        <f>VLOOKUP($K4548,[1]Budget!$V:$AE,6,0)*IF($C4548="1 - Revenues",1,IF(AND($C4548="5 - Transfers",MID(J4548,15,1)="4"),1,-1))</f>
        <v>-740000</v>
      </c>
      <c r="O4548" s="17">
        <f>IFERROR(IF(RIGHT(LEFT(K4548,15),1)="4",VLOOKUP(K4548,'[1]Budget Worksheet'!A:B,2,0),-1*VLOOKUP(K4548,'[1]Budget Worksheet'!A:B,2,0)),0)</f>
        <v>-802680</v>
      </c>
      <c r="P4548" s="17">
        <f>VLOOKUP($K4548,[1]Budget!$V:$AE,8,0)*IF($C4548="1 - Revenues",1,IF(AND($C4548="5 - Transfers",MID($K4548,15,1)="4"),1,-1))</f>
        <v>-802680</v>
      </c>
      <c r="Q4548" s="17">
        <f>VLOOKUP($K4548,[1]Budget!$V:$AE,10,0)*IF($C4548="1 - Revenues",1,IF(AND($C4548="5 - Transfers",MID(K4548,15,1)="4"),1,-1))</f>
        <v>0</v>
      </c>
      <c r="S4548" s="18" t="b">
        <f>IF(LEFT(C4548,1)="1",1,-1)*SUMIF([1]Budget!V:V,'Budget Worksheet for Pivot Tabl'!K4548,[1]Budget!AC:AC)=P4548</f>
        <v>1</v>
      </c>
    </row>
    <row r="4549" spans="1:19" x14ac:dyDescent="0.25">
      <c r="A4549" t="s">
        <v>75</v>
      </c>
      <c r="B4549" t="s">
        <v>76</v>
      </c>
      <c r="C4549" t="s">
        <v>9</v>
      </c>
      <c r="D4549" t="str">
        <f t="shared" si="71"/>
        <v>OUTFLOWS</v>
      </c>
      <c r="E4549" t="s">
        <v>116</v>
      </c>
      <c r="F4549" t="s">
        <v>117</v>
      </c>
      <c r="G4549" t="s">
        <v>5466</v>
      </c>
      <c r="H4549" t="s">
        <v>5467</v>
      </c>
      <c r="I4549" t="s">
        <v>2902</v>
      </c>
      <c r="J4549" t="s">
        <v>2903</v>
      </c>
      <c r="K4549" t="s">
        <v>5780</v>
      </c>
      <c r="L4549" t="s">
        <v>550</v>
      </c>
      <c r="M4549" s="17">
        <f>VLOOKUP($K4549,[1]Budget!$V:$AE,5,0)*IF($C4549="1 - Revenues",1,IF(AND($C4549="5 - Transfers",MID(I4549,15,1)="4"),1,-1))</f>
        <v>0</v>
      </c>
      <c r="N4549" s="17">
        <f>VLOOKUP($K4549,[1]Budget!$V:$AE,6,0)*IF($C4549="1 - Revenues",1,IF(AND($C4549="5 - Transfers",MID(J4549,15,1)="4"),1,-1))</f>
        <v>0</v>
      </c>
      <c r="O4549" s="17">
        <f>IFERROR(IF(RIGHT(LEFT(K4549,15),1)="4",VLOOKUP(K4549,'[1]Budget Worksheet'!A:B,2,0),-1*VLOOKUP(K4549,'[1]Budget Worksheet'!A:B,2,0)),0)</f>
        <v>0</v>
      </c>
      <c r="P4549" s="17">
        <f>VLOOKUP($K4549,[1]Budget!$V:$AE,8,0)*IF($C4549="1 - Revenues",1,IF(AND($C4549="5 - Transfers",MID($K4549,15,1)="4"),1,-1))</f>
        <v>0</v>
      </c>
      <c r="Q4549" s="17">
        <f>VLOOKUP($K4549,[1]Budget!$V:$AE,10,0)*IF($C4549="1 - Revenues",1,IF(AND($C4549="5 - Transfers",MID(K4549,15,1)="4"),1,-1))</f>
        <v>0</v>
      </c>
      <c r="S4549" s="18" t="b">
        <f>IF(LEFT(C4549,1)="1",1,-1)*SUMIF([1]Budget!V:V,'Budget Worksheet for Pivot Tabl'!K4549,[1]Budget!AC:AC)=P4549</f>
        <v>1</v>
      </c>
    </row>
    <row r="4550" spans="1:19" x14ac:dyDescent="0.25">
      <c r="A4550" t="s">
        <v>75</v>
      </c>
      <c r="B4550" t="s">
        <v>76</v>
      </c>
      <c r="C4550" t="s">
        <v>9</v>
      </c>
      <c r="D4550" t="str">
        <f t="shared" si="71"/>
        <v>OUTFLOWS</v>
      </c>
      <c r="E4550" t="s">
        <v>116</v>
      </c>
      <c r="F4550" t="s">
        <v>117</v>
      </c>
      <c r="G4550" t="s">
        <v>5466</v>
      </c>
      <c r="H4550" t="s">
        <v>5467</v>
      </c>
      <c r="I4550" t="s">
        <v>2902</v>
      </c>
      <c r="J4550" t="s">
        <v>2903</v>
      </c>
      <c r="K4550" t="s">
        <v>5781</v>
      </c>
      <c r="L4550" t="s">
        <v>5782</v>
      </c>
      <c r="M4550" s="17">
        <f>VLOOKUP($K4550,[1]Budget!$V:$AE,5,0)*IF($C4550="1 - Revenues",1,IF(AND($C4550="5 - Transfers",MID(I4550,15,1)="4"),1,-1))</f>
        <v>0</v>
      </c>
      <c r="N4550" s="17">
        <f>VLOOKUP($K4550,[1]Budget!$V:$AE,6,0)*IF($C4550="1 - Revenues",1,IF(AND($C4550="5 - Transfers",MID(J4550,15,1)="4"),1,-1))</f>
        <v>0</v>
      </c>
      <c r="O4550" s="17">
        <f>IFERROR(IF(RIGHT(LEFT(K4550,15),1)="4",VLOOKUP(K4550,'[1]Budget Worksheet'!A:B,2,0),-1*VLOOKUP(K4550,'[1]Budget Worksheet'!A:B,2,0)),0)</f>
        <v>0</v>
      </c>
      <c r="P4550" s="17">
        <f>VLOOKUP($K4550,[1]Budget!$V:$AE,8,0)*IF($C4550="1 - Revenues",1,IF(AND($C4550="5 - Transfers",MID($K4550,15,1)="4"),1,-1))</f>
        <v>0</v>
      </c>
      <c r="Q4550" s="17">
        <f>VLOOKUP($K4550,[1]Budget!$V:$AE,10,0)*IF($C4550="1 - Revenues",1,IF(AND($C4550="5 - Transfers",MID(K4550,15,1)="4"),1,-1))</f>
        <v>0</v>
      </c>
      <c r="S4550" s="18" t="b">
        <f>IF(LEFT(C4550,1)="1",1,-1)*SUMIF([1]Budget!V:V,'Budget Worksheet for Pivot Tabl'!K4550,[1]Budget!AC:AC)=P4550</f>
        <v>1</v>
      </c>
    </row>
    <row r="4551" spans="1:19" x14ac:dyDescent="0.25">
      <c r="A4551" t="s">
        <v>75</v>
      </c>
      <c r="B4551" t="s">
        <v>76</v>
      </c>
      <c r="C4551" t="s">
        <v>9</v>
      </c>
      <c r="D4551" t="str">
        <f t="shared" si="71"/>
        <v>OUTFLOWS</v>
      </c>
      <c r="E4551" t="s">
        <v>116</v>
      </c>
      <c r="F4551" t="s">
        <v>117</v>
      </c>
      <c r="G4551" t="s">
        <v>5466</v>
      </c>
      <c r="H4551" t="s">
        <v>5467</v>
      </c>
      <c r="I4551" t="s">
        <v>2902</v>
      </c>
      <c r="J4551" t="s">
        <v>2903</v>
      </c>
      <c r="K4551" t="s">
        <v>5783</v>
      </c>
      <c r="L4551" t="s">
        <v>5784</v>
      </c>
      <c r="M4551" s="17">
        <f>VLOOKUP($K4551,[1]Budget!$V:$AE,5,0)*IF($C4551="1 - Revenues",1,IF(AND($C4551="5 - Transfers",MID(I4551,15,1)="4"),1,-1))</f>
        <v>0</v>
      </c>
      <c r="N4551" s="17">
        <f>VLOOKUP($K4551,[1]Budget!$V:$AE,6,0)*IF($C4551="1 - Revenues",1,IF(AND($C4551="5 - Transfers",MID(J4551,15,1)="4"),1,-1))</f>
        <v>0</v>
      </c>
      <c r="O4551" s="17">
        <f>IFERROR(IF(RIGHT(LEFT(K4551,15),1)="4",VLOOKUP(K4551,'[1]Budget Worksheet'!A:B,2,0),-1*VLOOKUP(K4551,'[1]Budget Worksheet'!A:B,2,0)),0)</f>
        <v>0</v>
      </c>
      <c r="P4551" s="17">
        <f>VLOOKUP($K4551,[1]Budget!$V:$AE,8,0)*IF($C4551="1 - Revenues",1,IF(AND($C4551="5 - Transfers",MID($K4551,15,1)="4"),1,-1))</f>
        <v>0</v>
      </c>
      <c r="Q4551" s="17">
        <f>VLOOKUP($K4551,[1]Budget!$V:$AE,10,0)*IF($C4551="1 - Revenues",1,IF(AND($C4551="5 - Transfers",MID(K4551,15,1)="4"),1,-1))</f>
        <v>0</v>
      </c>
      <c r="S4551" s="18" t="b">
        <f>IF(LEFT(C4551,1)="1",1,-1)*SUMIF([1]Budget!V:V,'Budget Worksheet for Pivot Tabl'!K4551,[1]Budget!AC:AC)=P4551</f>
        <v>1</v>
      </c>
    </row>
    <row r="4552" spans="1:19" x14ac:dyDescent="0.25">
      <c r="A4552" t="s">
        <v>75</v>
      </c>
      <c r="B4552" t="s">
        <v>76</v>
      </c>
      <c r="C4552" t="s">
        <v>9</v>
      </c>
      <c r="D4552" t="str">
        <f t="shared" si="71"/>
        <v>OUTFLOWS</v>
      </c>
      <c r="E4552" t="s">
        <v>116</v>
      </c>
      <c r="F4552" t="s">
        <v>117</v>
      </c>
      <c r="G4552" t="s">
        <v>5466</v>
      </c>
      <c r="H4552" t="s">
        <v>5467</v>
      </c>
      <c r="I4552" t="s">
        <v>2902</v>
      </c>
      <c r="J4552" t="s">
        <v>2903</v>
      </c>
      <c r="K4552" t="s">
        <v>5785</v>
      </c>
      <c r="L4552" t="s">
        <v>5786</v>
      </c>
      <c r="M4552" s="17">
        <f>VLOOKUP($K4552,[1]Budget!$V:$AE,5,0)*IF($C4552="1 - Revenues",1,IF(AND($C4552="5 - Transfers",MID(I4552,15,1)="4"),1,-1))</f>
        <v>-513000</v>
      </c>
      <c r="N4552" s="17">
        <f>VLOOKUP($K4552,[1]Budget!$V:$AE,6,0)*IF($C4552="1 - Revenues",1,IF(AND($C4552="5 - Transfers",MID(J4552,15,1)="4"),1,-1))</f>
        <v>-513000</v>
      </c>
      <c r="O4552" s="17">
        <f>IFERROR(IF(RIGHT(LEFT(K4552,15),1)="4",VLOOKUP(K4552,'[1]Budget Worksheet'!A:B,2,0),-1*VLOOKUP(K4552,'[1]Budget Worksheet'!A:B,2,0)),0)</f>
        <v>-513500</v>
      </c>
      <c r="P4552" s="17">
        <f>VLOOKUP($K4552,[1]Budget!$V:$AE,8,0)*IF($C4552="1 - Revenues",1,IF(AND($C4552="5 - Transfers",MID($K4552,15,1)="4"),1,-1))</f>
        <v>-513500</v>
      </c>
      <c r="Q4552" s="17">
        <f>VLOOKUP($K4552,[1]Budget!$V:$AE,10,0)*IF($C4552="1 - Revenues",1,IF(AND($C4552="5 - Transfers",MID(K4552,15,1)="4"),1,-1))</f>
        <v>0</v>
      </c>
      <c r="S4552" s="18" t="b">
        <f>IF(LEFT(C4552,1)="1",1,-1)*SUMIF([1]Budget!V:V,'Budget Worksheet for Pivot Tabl'!K4552,[1]Budget!AC:AC)=P4552</f>
        <v>1</v>
      </c>
    </row>
    <row r="4553" spans="1:19" x14ac:dyDescent="0.25">
      <c r="A4553" t="s">
        <v>75</v>
      </c>
      <c r="B4553" t="s">
        <v>76</v>
      </c>
      <c r="C4553" t="s">
        <v>9</v>
      </c>
      <c r="D4553" t="str">
        <f t="shared" si="71"/>
        <v>OUTFLOWS</v>
      </c>
      <c r="E4553" t="s">
        <v>116</v>
      </c>
      <c r="F4553" t="s">
        <v>117</v>
      </c>
      <c r="G4553" t="s">
        <v>5466</v>
      </c>
      <c r="H4553" t="s">
        <v>5467</v>
      </c>
      <c r="I4553" t="s">
        <v>2902</v>
      </c>
      <c r="J4553" t="s">
        <v>2903</v>
      </c>
      <c r="K4553" t="s">
        <v>5787</v>
      </c>
      <c r="L4553" t="s">
        <v>5788</v>
      </c>
      <c r="M4553" s="17">
        <f>VLOOKUP($K4553,[1]Budget!$V:$AE,5,0)*IF($C4553="1 - Revenues",1,IF(AND($C4553="5 - Transfers",MID(I4553,15,1)="4"),1,-1))</f>
        <v>-311000</v>
      </c>
      <c r="N4553" s="17">
        <f>VLOOKUP($K4553,[1]Budget!$V:$AE,6,0)*IF($C4553="1 - Revenues",1,IF(AND($C4553="5 - Transfers",MID(J4553,15,1)="4"),1,-1))</f>
        <v>-266000</v>
      </c>
      <c r="O4553" s="17">
        <f>IFERROR(IF(RIGHT(LEFT(K4553,15),1)="4",VLOOKUP(K4553,'[1]Budget Worksheet'!A:B,2,0),-1*VLOOKUP(K4553,'[1]Budget Worksheet'!A:B,2,0)),0)</f>
        <v>-238720</v>
      </c>
      <c r="P4553" s="17">
        <f>VLOOKUP($K4553,[1]Budget!$V:$AE,8,0)*IF($C4553="1 - Revenues",1,IF(AND($C4553="5 - Transfers",MID($K4553,15,1)="4"),1,-1))</f>
        <v>-238720</v>
      </c>
      <c r="Q4553" s="17">
        <f>VLOOKUP($K4553,[1]Budget!$V:$AE,10,0)*IF($C4553="1 - Revenues",1,IF(AND($C4553="5 - Transfers",MID(K4553,15,1)="4"),1,-1))</f>
        <v>0</v>
      </c>
      <c r="S4553" s="18" t="b">
        <f>IF(LEFT(C4553,1)="1",1,-1)*SUMIF([1]Budget!V:V,'Budget Worksheet for Pivot Tabl'!K4553,[1]Budget!AC:AC)=P4553</f>
        <v>1</v>
      </c>
    </row>
    <row r="4554" spans="1:19" x14ac:dyDescent="0.25">
      <c r="A4554" t="s">
        <v>75</v>
      </c>
      <c r="B4554" t="s">
        <v>76</v>
      </c>
      <c r="C4554" t="s">
        <v>9</v>
      </c>
      <c r="D4554" t="str">
        <f t="shared" si="71"/>
        <v>OUTFLOWS</v>
      </c>
      <c r="E4554" t="s">
        <v>116</v>
      </c>
      <c r="F4554" t="s">
        <v>117</v>
      </c>
      <c r="G4554" t="s">
        <v>5466</v>
      </c>
      <c r="H4554" t="s">
        <v>5467</v>
      </c>
      <c r="I4554" t="s">
        <v>2902</v>
      </c>
      <c r="J4554" t="s">
        <v>2903</v>
      </c>
      <c r="K4554" t="s">
        <v>5789</v>
      </c>
      <c r="L4554" t="s">
        <v>5317</v>
      </c>
      <c r="M4554" s="17">
        <f>VLOOKUP($K4554,[1]Budget!$V:$AE,5,0)*IF($C4554="1 - Revenues",1,IF(AND($C4554="5 - Transfers",MID(I4554,15,1)="4"),1,-1))</f>
        <v>-1000</v>
      </c>
      <c r="N4554" s="17">
        <f>VLOOKUP($K4554,[1]Budget!$V:$AE,6,0)*IF($C4554="1 - Revenues",1,IF(AND($C4554="5 - Transfers",MID(J4554,15,1)="4"),1,-1))</f>
        <v>0</v>
      </c>
      <c r="O4554" s="17">
        <f>IFERROR(IF(RIGHT(LEFT(K4554,15),1)="4",VLOOKUP(K4554,'[1]Budget Worksheet'!A:B,2,0),-1*VLOOKUP(K4554,'[1]Budget Worksheet'!A:B,2,0)),0)</f>
        <v>-1520</v>
      </c>
      <c r="P4554" s="17">
        <f>VLOOKUP($K4554,[1]Budget!$V:$AE,8,0)*IF($C4554="1 - Revenues",1,IF(AND($C4554="5 - Transfers",MID($K4554,15,1)="4"),1,-1))</f>
        <v>-1520</v>
      </c>
      <c r="Q4554" s="17">
        <f>VLOOKUP($K4554,[1]Budget!$V:$AE,10,0)*IF($C4554="1 - Revenues",1,IF(AND($C4554="5 - Transfers",MID(K4554,15,1)="4"),1,-1))</f>
        <v>0</v>
      </c>
      <c r="S4554" s="18" t="b">
        <f>IF(LEFT(C4554,1)="1",1,-1)*SUMIF([1]Budget!V:V,'Budget Worksheet for Pivot Tabl'!K4554,[1]Budget!AC:AC)=P4554</f>
        <v>1</v>
      </c>
    </row>
    <row r="4555" spans="1:19" x14ac:dyDescent="0.25">
      <c r="A4555" t="s">
        <v>75</v>
      </c>
      <c r="B4555" t="s">
        <v>76</v>
      </c>
      <c r="C4555" t="s">
        <v>9</v>
      </c>
      <c r="D4555" t="str">
        <f t="shared" si="71"/>
        <v>OUTFLOWS</v>
      </c>
      <c r="E4555" t="s">
        <v>116</v>
      </c>
      <c r="F4555" t="s">
        <v>117</v>
      </c>
      <c r="G4555" t="s">
        <v>5466</v>
      </c>
      <c r="H4555" t="s">
        <v>5467</v>
      </c>
      <c r="I4555" t="s">
        <v>2902</v>
      </c>
      <c r="J4555" t="s">
        <v>2903</v>
      </c>
      <c r="K4555" t="s">
        <v>5790</v>
      </c>
      <c r="L4555" t="s">
        <v>5791</v>
      </c>
      <c r="M4555" s="17">
        <f>VLOOKUP($K4555,[1]Budget!$V:$AE,5,0)*IF($C4555="1 - Revenues",1,IF(AND($C4555="5 - Transfers",MID(I4555,15,1)="4"),1,-1))</f>
        <v>0</v>
      </c>
      <c r="N4555" s="17">
        <f>VLOOKUP($K4555,[1]Budget!$V:$AE,6,0)*IF($C4555="1 - Revenues",1,IF(AND($C4555="5 - Transfers",MID(J4555,15,1)="4"),1,-1))</f>
        <v>0</v>
      </c>
      <c r="O4555" s="17">
        <f>IFERROR(IF(RIGHT(LEFT(K4555,15),1)="4",VLOOKUP(K4555,'[1]Budget Worksheet'!A:B,2,0),-1*VLOOKUP(K4555,'[1]Budget Worksheet'!A:B,2,0)),0)</f>
        <v>0</v>
      </c>
      <c r="P4555" s="17">
        <f>VLOOKUP($K4555,[1]Budget!$V:$AE,8,0)*IF($C4555="1 - Revenues",1,IF(AND($C4555="5 - Transfers",MID($K4555,15,1)="4"),1,-1))</f>
        <v>0</v>
      </c>
      <c r="Q4555" s="17">
        <f>VLOOKUP($K4555,[1]Budget!$V:$AE,10,0)*IF($C4555="1 - Revenues",1,IF(AND($C4555="5 - Transfers",MID(K4555,15,1)="4"),1,-1))</f>
        <v>0</v>
      </c>
      <c r="S4555" s="18" t="b">
        <f>IF(LEFT(C4555,1)="1",1,-1)*SUMIF([1]Budget!V:V,'Budget Worksheet for Pivot Tabl'!K4555,[1]Budget!AC:AC)=P4555</f>
        <v>1</v>
      </c>
    </row>
    <row r="4556" spans="1:19" x14ac:dyDescent="0.25">
      <c r="A4556" t="s">
        <v>75</v>
      </c>
      <c r="B4556" t="s">
        <v>76</v>
      </c>
      <c r="C4556" t="s">
        <v>9</v>
      </c>
      <c r="D4556" t="str">
        <f t="shared" si="71"/>
        <v>OUTFLOWS</v>
      </c>
      <c r="E4556" t="s">
        <v>116</v>
      </c>
      <c r="F4556" t="s">
        <v>117</v>
      </c>
      <c r="G4556" t="s">
        <v>5466</v>
      </c>
      <c r="H4556" t="s">
        <v>5467</v>
      </c>
      <c r="I4556" t="s">
        <v>2902</v>
      </c>
      <c r="J4556" t="s">
        <v>2903</v>
      </c>
      <c r="K4556" t="s">
        <v>5792</v>
      </c>
      <c r="L4556" t="s">
        <v>5793</v>
      </c>
      <c r="M4556" s="17">
        <f>VLOOKUP($K4556,[1]Budget!$V:$AE,5,0)*IF($C4556="1 - Revenues",1,IF(AND($C4556="5 - Transfers",MID(I4556,15,1)="4"),1,-1))</f>
        <v>84000</v>
      </c>
      <c r="N4556" s="17">
        <f>VLOOKUP($K4556,[1]Budget!$V:$AE,6,0)*IF($C4556="1 - Revenues",1,IF(AND($C4556="5 - Transfers",MID(J4556,15,1)="4"),1,-1))</f>
        <v>84000</v>
      </c>
      <c r="O4556" s="17">
        <f>IFERROR(IF(RIGHT(LEFT(K4556,15),1)="4",VLOOKUP(K4556,'[1]Budget Worksheet'!A:B,2,0),-1*VLOOKUP(K4556,'[1]Budget Worksheet'!A:B,2,0)),0)</f>
        <v>0</v>
      </c>
      <c r="P4556" s="17">
        <f>VLOOKUP($K4556,[1]Budget!$V:$AE,8,0)*IF($C4556="1 - Revenues",1,IF(AND($C4556="5 - Transfers",MID($K4556,15,1)="4"),1,-1))</f>
        <v>0</v>
      </c>
      <c r="Q4556" s="17">
        <f>VLOOKUP($K4556,[1]Budget!$V:$AE,10,0)*IF($C4556="1 - Revenues",1,IF(AND($C4556="5 - Transfers",MID(K4556,15,1)="4"),1,-1))</f>
        <v>0</v>
      </c>
      <c r="S4556" s="18" t="b">
        <f>IF(LEFT(C4556,1)="1",1,-1)*SUMIF([1]Budget!V:V,'Budget Worksheet for Pivot Tabl'!K4556,[1]Budget!AC:AC)=P4556</f>
        <v>1</v>
      </c>
    </row>
    <row r="4557" spans="1:19" x14ac:dyDescent="0.25">
      <c r="A4557" t="s">
        <v>75</v>
      </c>
      <c r="B4557" t="s">
        <v>76</v>
      </c>
      <c r="C4557" t="s">
        <v>8</v>
      </c>
      <c r="D4557" t="str">
        <f t="shared" si="71"/>
        <v>OUTFLOWS</v>
      </c>
      <c r="E4557" t="s">
        <v>116</v>
      </c>
      <c r="F4557" t="s">
        <v>117</v>
      </c>
      <c r="G4557" t="s">
        <v>5466</v>
      </c>
      <c r="H4557" t="s">
        <v>5467</v>
      </c>
      <c r="I4557" t="s">
        <v>2024</v>
      </c>
      <c r="J4557" t="s">
        <v>2025</v>
      </c>
      <c r="K4557" t="s">
        <v>5794</v>
      </c>
      <c r="L4557" t="s">
        <v>590</v>
      </c>
      <c r="M4557" s="17">
        <f>VLOOKUP($K4557,[1]Budget!$V:$AE,5,0)*IF($C4557="1 - Revenues",1,IF(AND($C4557="5 - Transfers",MID(I4557,15,1)="4"),1,-1))</f>
        <v>-767000</v>
      </c>
      <c r="N4557" s="17">
        <f>VLOOKUP($K4557,[1]Budget!$V:$AE,6,0)*IF($C4557="1 - Revenues",1,IF(AND($C4557="5 - Transfers",MID(J4557,15,1)="4"),1,-1))</f>
        <v>-549000</v>
      </c>
      <c r="O4557" s="17">
        <f>IFERROR(IF(RIGHT(LEFT(K4557,15),1)="4",VLOOKUP(K4557,'[1]Budget Worksheet'!A:B,2,0),-1*VLOOKUP(K4557,'[1]Budget Worksheet'!A:B,2,0)),0)</f>
        <v>-394817</v>
      </c>
      <c r="P4557" s="17">
        <f>VLOOKUP($K4557,[1]Budget!$V:$AE,8,0)*IF($C4557="1 - Revenues",1,IF(AND($C4557="5 - Transfers",MID($K4557,15,1)="4"),1,-1))</f>
        <v>-493000</v>
      </c>
      <c r="Q4557" s="17">
        <f>VLOOKUP($K4557,[1]Budget!$V:$AE,10,0)*IF($C4557="1 - Revenues",1,IF(AND($C4557="5 - Transfers",MID(K4557,15,1)="4"),1,-1))</f>
        <v>-98183</v>
      </c>
      <c r="S4557" s="18" t="b">
        <f>IF(LEFT(C4557,1)="1",1,-1)*SUMIF([1]Budget!V:V,'Budget Worksheet for Pivot Tabl'!K4557,[1]Budget!AC:AC)=P4557</f>
        <v>1</v>
      </c>
    </row>
    <row r="4558" spans="1:19" x14ac:dyDescent="0.25">
      <c r="A4558" t="s">
        <v>75</v>
      </c>
      <c r="B4558" t="s">
        <v>76</v>
      </c>
      <c r="C4558" t="s">
        <v>8</v>
      </c>
      <c r="D4558" t="str">
        <f t="shared" si="71"/>
        <v>OUTFLOWS</v>
      </c>
      <c r="E4558" t="s">
        <v>116</v>
      </c>
      <c r="F4558" t="s">
        <v>117</v>
      </c>
      <c r="G4558" t="s">
        <v>5466</v>
      </c>
      <c r="H4558" t="s">
        <v>5467</v>
      </c>
      <c r="I4558" t="s">
        <v>2024</v>
      </c>
      <c r="J4558" t="s">
        <v>2025</v>
      </c>
      <c r="K4558" t="s">
        <v>5795</v>
      </c>
      <c r="L4558" t="s">
        <v>582</v>
      </c>
      <c r="M4558" s="17">
        <f>VLOOKUP($K4558,[1]Budget!$V:$AE,5,0)*IF($C4558="1 - Revenues",1,IF(AND($C4558="5 - Transfers",MID(I4558,15,1)="4"),1,-1))</f>
        <v>-15000</v>
      </c>
      <c r="N4558" s="17">
        <f>VLOOKUP($K4558,[1]Budget!$V:$AE,6,0)*IF($C4558="1 - Revenues",1,IF(AND($C4558="5 - Transfers",MID(J4558,15,1)="4"),1,-1))</f>
        <v>0</v>
      </c>
      <c r="O4558" s="17">
        <f>IFERROR(IF(RIGHT(LEFT(K4558,15),1)="4",VLOOKUP(K4558,'[1]Budget Worksheet'!A:B,2,0),-1*VLOOKUP(K4558,'[1]Budget Worksheet'!A:B,2,0)),0)</f>
        <v>-27000</v>
      </c>
      <c r="P4558" s="17">
        <f>VLOOKUP($K4558,[1]Budget!$V:$AE,8,0)*IF($C4558="1 - Revenues",1,IF(AND($C4558="5 - Transfers",MID($K4558,15,1)="4"),1,-1))</f>
        <v>-27000</v>
      </c>
      <c r="Q4558" s="17">
        <f>VLOOKUP($K4558,[1]Budget!$V:$AE,10,0)*IF($C4558="1 - Revenues",1,IF(AND($C4558="5 - Transfers",MID(K4558,15,1)="4"),1,-1))</f>
        <v>0</v>
      </c>
      <c r="S4558" s="18" t="b">
        <f>IF(LEFT(C4558,1)="1",1,-1)*SUMIF([1]Budget!V:V,'Budget Worksheet for Pivot Tabl'!K4558,[1]Budget!AC:AC)=P4558</f>
        <v>1</v>
      </c>
    </row>
    <row r="4559" spans="1:19" x14ac:dyDescent="0.25">
      <c r="A4559" t="s">
        <v>75</v>
      </c>
      <c r="B4559" t="s">
        <v>76</v>
      </c>
      <c r="C4559" t="s">
        <v>8</v>
      </c>
      <c r="D4559" t="str">
        <f t="shared" si="71"/>
        <v>OUTFLOWS</v>
      </c>
      <c r="E4559" t="s">
        <v>116</v>
      </c>
      <c r="F4559" t="s">
        <v>117</v>
      </c>
      <c r="G4559" t="s">
        <v>5466</v>
      </c>
      <c r="H4559" t="s">
        <v>5467</v>
      </c>
      <c r="I4559" t="s">
        <v>2024</v>
      </c>
      <c r="J4559" t="s">
        <v>2025</v>
      </c>
      <c r="K4559" t="s">
        <v>5796</v>
      </c>
      <c r="L4559" t="s">
        <v>593</v>
      </c>
      <c r="M4559" s="17">
        <f>VLOOKUP($K4559,[1]Budget!$V:$AE,5,0)*IF($C4559="1 - Revenues",1,IF(AND($C4559="5 - Transfers",MID(I4559,15,1)="4"),1,-1))</f>
        <v>0</v>
      </c>
      <c r="N4559" s="17">
        <f>VLOOKUP($K4559,[1]Budget!$V:$AE,6,0)*IF($C4559="1 - Revenues",1,IF(AND($C4559="5 - Transfers",MID(J4559,15,1)="4"),1,-1))</f>
        <v>0</v>
      </c>
      <c r="O4559" s="17">
        <f>IFERROR(IF(RIGHT(LEFT(K4559,15),1)="4",VLOOKUP(K4559,'[1]Budget Worksheet'!A:B,2,0),-1*VLOOKUP(K4559,'[1]Budget Worksheet'!A:B,2,0)),0)</f>
        <v>-1500</v>
      </c>
      <c r="P4559" s="17">
        <f>VLOOKUP($K4559,[1]Budget!$V:$AE,8,0)*IF($C4559="1 - Revenues",1,IF(AND($C4559="5 - Transfers",MID($K4559,15,1)="4"),1,-1))</f>
        <v>-1500</v>
      </c>
      <c r="Q4559" s="17">
        <f>VLOOKUP($K4559,[1]Budget!$V:$AE,10,0)*IF($C4559="1 - Revenues",1,IF(AND($C4559="5 - Transfers",MID(K4559,15,1)="4"),1,-1))</f>
        <v>0</v>
      </c>
      <c r="S4559" s="18" t="b">
        <f>IF(LEFT(C4559,1)="1",1,-1)*SUMIF([1]Budget!V:V,'Budget Worksheet for Pivot Tabl'!K4559,[1]Budget!AC:AC)=P4559</f>
        <v>1</v>
      </c>
    </row>
    <row r="4560" spans="1:19" x14ac:dyDescent="0.25">
      <c r="A4560" t="s">
        <v>75</v>
      </c>
      <c r="B4560" t="s">
        <v>76</v>
      </c>
      <c r="C4560" t="s">
        <v>8</v>
      </c>
      <c r="D4560" t="str">
        <f t="shared" si="71"/>
        <v>OUTFLOWS</v>
      </c>
      <c r="E4560" t="s">
        <v>116</v>
      </c>
      <c r="F4560" t="s">
        <v>117</v>
      </c>
      <c r="G4560" t="s">
        <v>5466</v>
      </c>
      <c r="H4560" t="s">
        <v>5467</v>
      </c>
      <c r="I4560" t="s">
        <v>2024</v>
      </c>
      <c r="J4560" t="s">
        <v>2025</v>
      </c>
      <c r="K4560" t="s">
        <v>5797</v>
      </c>
      <c r="L4560" t="s">
        <v>919</v>
      </c>
      <c r="M4560" s="17">
        <f>VLOOKUP($K4560,[1]Budget!$V:$AE,5,0)*IF($C4560="1 - Revenues",1,IF(AND($C4560="5 - Transfers",MID(I4560,15,1)="4"),1,-1))</f>
        <v>0</v>
      </c>
      <c r="N4560" s="17">
        <f>VLOOKUP($K4560,[1]Budget!$V:$AE,6,0)*IF($C4560="1 - Revenues",1,IF(AND($C4560="5 - Transfers",MID(J4560,15,1)="4"),1,-1))</f>
        <v>0</v>
      </c>
      <c r="O4560" s="17">
        <f>IFERROR(IF(RIGHT(LEFT(K4560,15),1)="4",VLOOKUP(K4560,'[1]Budget Worksheet'!A:B,2,0),-1*VLOOKUP(K4560,'[1]Budget Worksheet'!A:B,2,0)),0)</f>
        <v>0</v>
      </c>
      <c r="P4560" s="17">
        <f>VLOOKUP($K4560,[1]Budget!$V:$AE,8,0)*IF($C4560="1 - Revenues",1,IF(AND($C4560="5 - Transfers",MID($K4560,15,1)="4"),1,-1))</f>
        <v>0</v>
      </c>
      <c r="Q4560" s="17">
        <f>VLOOKUP($K4560,[1]Budget!$V:$AE,10,0)*IF($C4560="1 - Revenues",1,IF(AND($C4560="5 - Transfers",MID(K4560,15,1)="4"),1,-1))</f>
        <v>0</v>
      </c>
      <c r="S4560" s="18" t="b">
        <f>IF(LEFT(C4560,1)="1",1,-1)*SUMIF([1]Budget!V:V,'Budget Worksheet for Pivot Tabl'!K4560,[1]Budget!AC:AC)=P4560</f>
        <v>1</v>
      </c>
    </row>
    <row r="4561" spans="1:19" x14ac:dyDescent="0.25">
      <c r="A4561" t="s">
        <v>75</v>
      </c>
      <c r="B4561" t="s">
        <v>76</v>
      </c>
      <c r="C4561" t="s">
        <v>8</v>
      </c>
      <c r="D4561" t="str">
        <f t="shared" si="71"/>
        <v>OUTFLOWS</v>
      </c>
      <c r="E4561" t="s">
        <v>116</v>
      </c>
      <c r="F4561" t="s">
        <v>117</v>
      </c>
      <c r="G4561" t="s">
        <v>5466</v>
      </c>
      <c r="H4561" t="s">
        <v>5467</v>
      </c>
      <c r="I4561" t="s">
        <v>2024</v>
      </c>
      <c r="J4561" t="s">
        <v>2025</v>
      </c>
      <c r="K4561" t="s">
        <v>5798</v>
      </c>
      <c r="L4561" t="s">
        <v>595</v>
      </c>
      <c r="M4561" s="17">
        <f>VLOOKUP($K4561,[1]Budget!$V:$AE,5,0)*IF($C4561="1 - Revenues",1,IF(AND($C4561="5 - Transfers",MID(I4561,15,1)="4"),1,-1))</f>
        <v>0</v>
      </c>
      <c r="N4561" s="17">
        <f>VLOOKUP($K4561,[1]Budget!$V:$AE,6,0)*IF($C4561="1 - Revenues",1,IF(AND($C4561="5 - Transfers",MID(J4561,15,1)="4"),1,-1))</f>
        <v>0</v>
      </c>
      <c r="O4561" s="17">
        <f>IFERROR(IF(RIGHT(LEFT(K4561,15),1)="4",VLOOKUP(K4561,'[1]Budget Worksheet'!A:B,2,0),-1*VLOOKUP(K4561,'[1]Budget Worksheet'!A:B,2,0)),0)</f>
        <v>0</v>
      </c>
      <c r="P4561" s="17">
        <f>VLOOKUP($K4561,[1]Budget!$V:$AE,8,0)*IF($C4561="1 - Revenues",1,IF(AND($C4561="5 - Transfers",MID($K4561,15,1)="4"),1,-1))</f>
        <v>0</v>
      </c>
      <c r="Q4561" s="17">
        <f>VLOOKUP($K4561,[1]Budget!$V:$AE,10,0)*IF($C4561="1 - Revenues",1,IF(AND($C4561="5 - Transfers",MID(K4561,15,1)="4"),1,-1))</f>
        <v>0</v>
      </c>
      <c r="S4561" s="18" t="b">
        <f>IF(LEFT(C4561,1)="1",1,-1)*SUMIF([1]Budget!V:V,'Budget Worksheet for Pivot Tabl'!K4561,[1]Budget!AC:AC)=P4561</f>
        <v>1</v>
      </c>
    </row>
    <row r="4562" spans="1:19" x14ac:dyDescent="0.25">
      <c r="A4562" t="s">
        <v>75</v>
      </c>
      <c r="B4562" t="s">
        <v>76</v>
      </c>
      <c r="C4562" t="s">
        <v>8</v>
      </c>
      <c r="D4562" t="str">
        <f t="shared" si="71"/>
        <v>OUTFLOWS</v>
      </c>
      <c r="E4562" t="s">
        <v>116</v>
      </c>
      <c r="F4562" t="s">
        <v>117</v>
      </c>
      <c r="G4562" t="s">
        <v>5466</v>
      </c>
      <c r="H4562" t="s">
        <v>5467</v>
      </c>
      <c r="I4562" t="s">
        <v>2024</v>
      </c>
      <c r="J4562" t="s">
        <v>2025</v>
      </c>
      <c r="K4562" t="s">
        <v>5799</v>
      </c>
      <c r="L4562" t="s">
        <v>597</v>
      </c>
      <c r="M4562" s="17">
        <f>VLOOKUP($K4562,[1]Budget!$V:$AE,5,0)*IF($C4562="1 - Revenues",1,IF(AND($C4562="5 - Transfers",MID(I4562,15,1)="4"),1,-1))</f>
        <v>-6000</v>
      </c>
      <c r="N4562" s="17">
        <f>VLOOKUP($K4562,[1]Budget!$V:$AE,6,0)*IF($C4562="1 - Revenues",1,IF(AND($C4562="5 - Transfers",MID(J4562,15,1)="4"),1,-1))</f>
        <v>-4000</v>
      </c>
      <c r="O4562" s="17">
        <f>IFERROR(IF(RIGHT(LEFT(K4562,15),1)="4",VLOOKUP(K4562,'[1]Budget Worksheet'!A:B,2,0),-1*VLOOKUP(K4562,'[1]Budget Worksheet'!A:B,2,0)),0)</f>
        <v>-6084</v>
      </c>
      <c r="P4562" s="17">
        <f>VLOOKUP($K4562,[1]Budget!$V:$AE,8,0)*IF($C4562="1 - Revenues",1,IF(AND($C4562="5 - Transfers",MID($K4562,15,1)="4"),1,-1))</f>
        <v>-6084</v>
      </c>
      <c r="Q4562" s="17">
        <f>VLOOKUP($K4562,[1]Budget!$V:$AE,10,0)*IF($C4562="1 - Revenues",1,IF(AND($C4562="5 - Transfers",MID(K4562,15,1)="4"),1,-1))</f>
        <v>0</v>
      </c>
      <c r="S4562" s="18" t="b">
        <f>IF(LEFT(C4562,1)="1",1,-1)*SUMIF([1]Budget!V:V,'Budget Worksheet for Pivot Tabl'!K4562,[1]Budget!AC:AC)=P4562</f>
        <v>1</v>
      </c>
    </row>
    <row r="4563" spans="1:19" x14ac:dyDescent="0.25">
      <c r="A4563" t="s">
        <v>75</v>
      </c>
      <c r="B4563" t="s">
        <v>76</v>
      </c>
      <c r="C4563" t="s">
        <v>8</v>
      </c>
      <c r="D4563" t="str">
        <f t="shared" si="71"/>
        <v>OUTFLOWS</v>
      </c>
      <c r="E4563" t="s">
        <v>116</v>
      </c>
      <c r="F4563" t="s">
        <v>117</v>
      </c>
      <c r="G4563" t="s">
        <v>5466</v>
      </c>
      <c r="H4563" t="s">
        <v>5467</v>
      </c>
      <c r="I4563" t="s">
        <v>2024</v>
      </c>
      <c r="J4563" t="s">
        <v>2025</v>
      </c>
      <c r="K4563" t="s">
        <v>5800</v>
      </c>
      <c r="L4563" t="s">
        <v>599</v>
      </c>
      <c r="M4563" s="17">
        <f>VLOOKUP($K4563,[1]Budget!$V:$AE,5,0)*IF($C4563="1 - Revenues",1,IF(AND($C4563="5 - Transfers",MID(I4563,15,1)="4"),1,-1))</f>
        <v>-4000</v>
      </c>
      <c r="N4563" s="17">
        <f>VLOOKUP($K4563,[1]Budget!$V:$AE,6,0)*IF($C4563="1 - Revenues",1,IF(AND($C4563="5 - Transfers",MID(J4563,15,1)="4"),1,-1))</f>
        <v>-3000</v>
      </c>
      <c r="O4563" s="17">
        <f>IFERROR(IF(RIGHT(LEFT(K4563,15),1)="4",VLOOKUP(K4563,'[1]Budget Worksheet'!A:B,2,0),-1*VLOOKUP(K4563,'[1]Budget Worksheet'!A:B,2,0)),0)</f>
        <v>-4100</v>
      </c>
      <c r="P4563" s="17">
        <f>VLOOKUP($K4563,[1]Budget!$V:$AE,8,0)*IF($C4563="1 - Revenues",1,IF(AND($C4563="5 - Transfers",MID($K4563,15,1)="4"),1,-1))</f>
        <v>-4100</v>
      </c>
      <c r="Q4563" s="17">
        <f>VLOOKUP($K4563,[1]Budget!$V:$AE,10,0)*IF($C4563="1 - Revenues",1,IF(AND($C4563="5 - Transfers",MID(K4563,15,1)="4"),1,-1))</f>
        <v>0</v>
      </c>
      <c r="S4563" s="18" t="b">
        <f>IF(LEFT(C4563,1)="1",1,-1)*SUMIF([1]Budget!V:V,'Budget Worksheet for Pivot Tabl'!K4563,[1]Budget!AC:AC)=P4563</f>
        <v>1</v>
      </c>
    </row>
    <row r="4564" spans="1:19" x14ac:dyDescent="0.25">
      <c r="A4564" t="s">
        <v>75</v>
      </c>
      <c r="B4564" t="s">
        <v>76</v>
      </c>
      <c r="C4564" t="s">
        <v>8</v>
      </c>
      <c r="D4564" t="str">
        <f t="shared" si="71"/>
        <v>OUTFLOWS</v>
      </c>
      <c r="E4564" t="s">
        <v>116</v>
      </c>
      <c r="F4564" t="s">
        <v>117</v>
      </c>
      <c r="G4564" t="s">
        <v>5466</v>
      </c>
      <c r="H4564" t="s">
        <v>5467</v>
      </c>
      <c r="I4564" t="s">
        <v>2024</v>
      </c>
      <c r="J4564" t="s">
        <v>2025</v>
      </c>
      <c r="K4564" t="s">
        <v>5801</v>
      </c>
      <c r="L4564" t="s">
        <v>601</v>
      </c>
      <c r="M4564" s="17">
        <f>VLOOKUP($K4564,[1]Budget!$V:$AE,5,0)*IF($C4564="1 - Revenues",1,IF(AND($C4564="5 - Transfers",MID(I4564,15,1)="4"),1,-1))</f>
        <v>0</v>
      </c>
      <c r="N4564" s="17">
        <f>VLOOKUP($K4564,[1]Budget!$V:$AE,6,0)*IF($C4564="1 - Revenues",1,IF(AND($C4564="5 - Transfers",MID(J4564,15,1)="4"),1,-1))</f>
        <v>0</v>
      </c>
      <c r="O4564" s="17">
        <f>IFERROR(IF(RIGHT(LEFT(K4564,15),1)="4",VLOOKUP(K4564,'[1]Budget Worksheet'!A:B,2,0),-1*VLOOKUP(K4564,'[1]Budget Worksheet'!A:B,2,0)),0)</f>
        <v>0</v>
      </c>
      <c r="P4564" s="17">
        <f>VLOOKUP($K4564,[1]Budget!$V:$AE,8,0)*IF($C4564="1 - Revenues",1,IF(AND($C4564="5 - Transfers",MID($K4564,15,1)="4"),1,-1))</f>
        <v>0</v>
      </c>
      <c r="Q4564" s="17">
        <f>VLOOKUP($K4564,[1]Budget!$V:$AE,10,0)*IF($C4564="1 - Revenues",1,IF(AND($C4564="5 - Transfers",MID(K4564,15,1)="4"),1,-1))</f>
        <v>0</v>
      </c>
      <c r="S4564" s="18" t="b">
        <f>IF(LEFT(C4564,1)="1",1,-1)*SUMIF([1]Budget!V:V,'Budget Worksheet for Pivot Tabl'!K4564,[1]Budget!AC:AC)=P4564</f>
        <v>1</v>
      </c>
    </row>
    <row r="4565" spans="1:19" x14ac:dyDescent="0.25">
      <c r="A4565" t="s">
        <v>75</v>
      </c>
      <c r="B4565" t="s">
        <v>76</v>
      </c>
      <c r="C4565" t="s">
        <v>8</v>
      </c>
      <c r="D4565" t="str">
        <f t="shared" si="71"/>
        <v>OUTFLOWS</v>
      </c>
      <c r="E4565" t="s">
        <v>116</v>
      </c>
      <c r="F4565" t="s">
        <v>117</v>
      </c>
      <c r="G4565" t="s">
        <v>5466</v>
      </c>
      <c r="H4565" t="s">
        <v>5467</v>
      </c>
      <c r="I4565" t="s">
        <v>2024</v>
      </c>
      <c r="J4565" t="s">
        <v>2025</v>
      </c>
      <c r="K4565" t="s">
        <v>5802</v>
      </c>
      <c r="L4565" t="s">
        <v>1084</v>
      </c>
      <c r="M4565" s="17">
        <f>VLOOKUP($K4565,[1]Budget!$V:$AE,5,0)*IF($C4565="1 - Revenues",1,IF(AND($C4565="5 - Transfers",MID(I4565,15,1)="4"),1,-1))</f>
        <v>0</v>
      </c>
      <c r="N4565" s="17">
        <f>VLOOKUP($K4565,[1]Budget!$V:$AE,6,0)*IF($C4565="1 - Revenues",1,IF(AND($C4565="5 - Transfers",MID(J4565,15,1)="4"),1,-1))</f>
        <v>0</v>
      </c>
      <c r="O4565" s="17">
        <f>IFERROR(IF(RIGHT(LEFT(K4565,15),1)="4",VLOOKUP(K4565,'[1]Budget Worksheet'!A:B,2,0),-1*VLOOKUP(K4565,'[1]Budget Worksheet'!A:B,2,0)),0)</f>
        <v>0</v>
      </c>
      <c r="P4565" s="17">
        <f>VLOOKUP($K4565,[1]Budget!$V:$AE,8,0)*IF($C4565="1 - Revenues",1,IF(AND($C4565="5 - Transfers",MID($K4565,15,1)="4"),1,-1))</f>
        <v>0</v>
      </c>
      <c r="Q4565" s="17">
        <f>VLOOKUP($K4565,[1]Budget!$V:$AE,10,0)*IF($C4565="1 - Revenues",1,IF(AND($C4565="5 - Transfers",MID(K4565,15,1)="4"),1,-1))</f>
        <v>0</v>
      </c>
      <c r="S4565" s="18" t="b">
        <f>IF(LEFT(C4565,1)="1",1,-1)*SUMIF([1]Budget!V:V,'Budget Worksheet for Pivot Tabl'!K4565,[1]Budget!AC:AC)=P4565</f>
        <v>1</v>
      </c>
    </row>
    <row r="4566" spans="1:19" x14ac:dyDescent="0.25">
      <c r="A4566" t="s">
        <v>75</v>
      </c>
      <c r="B4566" t="s">
        <v>76</v>
      </c>
      <c r="C4566" t="s">
        <v>8</v>
      </c>
      <c r="D4566" t="str">
        <f t="shared" si="71"/>
        <v>OUTFLOWS</v>
      </c>
      <c r="E4566" t="s">
        <v>116</v>
      </c>
      <c r="F4566" t="s">
        <v>117</v>
      </c>
      <c r="G4566" t="s">
        <v>5466</v>
      </c>
      <c r="H4566" t="s">
        <v>5467</v>
      </c>
      <c r="I4566" t="s">
        <v>2024</v>
      </c>
      <c r="J4566" t="s">
        <v>2025</v>
      </c>
      <c r="K4566" t="s">
        <v>5803</v>
      </c>
      <c r="L4566" t="s">
        <v>603</v>
      </c>
      <c r="M4566" s="17">
        <f>VLOOKUP($K4566,[1]Budget!$V:$AE,5,0)*IF($C4566="1 - Revenues",1,IF(AND($C4566="5 - Transfers",MID(I4566,15,1)="4"),1,-1))</f>
        <v>0</v>
      </c>
      <c r="N4566" s="17">
        <f>VLOOKUP($K4566,[1]Budget!$V:$AE,6,0)*IF($C4566="1 - Revenues",1,IF(AND($C4566="5 - Transfers",MID(J4566,15,1)="4"),1,-1))</f>
        <v>0</v>
      </c>
      <c r="O4566" s="17">
        <f>IFERROR(IF(RIGHT(LEFT(K4566,15),1)="4",VLOOKUP(K4566,'[1]Budget Worksheet'!A:B,2,0),-1*VLOOKUP(K4566,'[1]Budget Worksheet'!A:B,2,0)),0)</f>
        <v>0</v>
      </c>
      <c r="P4566" s="17">
        <f>VLOOKUP($K4566,[1]Budget!$V:$AE,8,0)*IF($C4566="1 - Revenues",1,IF(AND($C4566="5 - Transfers",MID($K4566,15,1)="4"),1,-1))</f>
        <v>0</v>
      </c>
      <c r="Q4566" s="17">
        <f>VLOOKUP($K4566,[1]Budget!$V:$AE,10,0)*IF($C4566="1 - Revenues",1,IF(AND($C4566="5 - Transfers",MID(K4566,15,1)="4"),1,-1))</f>
        <v>0</v>
      </c>
      <c r="S4566" s="18" t="b">
        <f>IF(LEFT(C4566,1)="1",1,-1)*SUMIF([1]Budget!V:V,'Budget Worksheet for Pivot Tabl'!K4566,[1]Budget!AC:AC)=P4566</f>
        <v>1</v>
      </c>
    </row>
    <row r="4567" spans="1:19" x14ac:dyDescent="0.25">
      <c r="A4567" t="s">
        <v>75</v>
      </c>
      <c r="B4567" t="s">
        <v>76</v>
      </c>
      <c r="C4567" t="s">
        <v>8</v>
      </c>
      <c r="D4567" t="str">
        <f t="shared" si="71"/>
        <v>OUTFLOWS</v>
      </c>
      <c r="E4567" t="s">
        <v>116</v>
      </c>
      <c r="F4567" t="s">
        <v>117</v>
      </c>
      <c r="G4567" t="s">
        <v>5466</v>
      </c>
      <c r="H4567" t="s">
        <v>5467</v>
      </c>
      <c r="I4567" t="s">
        <v>2024</v>
      </c>
      <c r="J4567" t="s">
        <v>2025</v>
      </c>
      <c r="K4567" t="s">
        <v>5804</v>
      </c>
      <c r="L4567" t="s">
        <v>470</v>
      </c>
      <c r="M4567" s="17">
        <f>VLOOKUP($K4567,[1]Budget!$V:$AE,5,0)*IF($C4567="1 - Revenues",1,IF(AND($C4567="5 - Transfers",MID(I4567,15,1)="4"),1,-1))</f>
        <v>-146000</v>
      </c>
      <c r="N4567" s="17">
        <f>VLOOKUP($K4567,[1]Budget!$V:$AE,6,0)*IF($C4567="1 - Revenues",1,IF(AND($C4567="5 - Transfers",MID(J4567,15,1)="4"),1,-1))</f>
        <v>-110000</v>
      </c>
      <c r="O4567" s="17">
        <f>IFERROR(IF(RIGHT(LEFT(K4567,15),1)="4",VLOOKUP(K4567,'[1]Budget Worksheet'!A:B,2,0),-1*VLOOKUP(K4567,'[1]Budget Worksheet'!A:B,2,0)),0)</f>
        <v>-109143</v>
      </c>
      <c r="P4567" s="17">
        <f>VLOOKUP($K4567,[1]Budget!$V:$AE,8,0)*IF($C4567="1 - Revenues",1,IF(AND($C4567="5 - Transfers",MID($K4567,15,1)="4"),1,-1))</f>
        <v>-123000</v>
      </c>
      <c r="Q4567" s="17">
        <f>VLOOKUP($K4567,[1]Budget!$V:$AE,10,0)*IF($C4567="1 - Revenues",1,IF(AND($C4567="5 - Transfers",MID(K4567,15,1)="4"),1,-1))</f>
        <v>-13857</v>
      </c>
      <c r="S4567" s="18" t="b">
        <f>IF(LEFT(C4567,1)="1",1,-1)*SUMIF([1]Budget!V:V,'Budget Worksheet for Pivot Tabl'!K4567,[1]Budget!AC:AC)=P4567</f>
        <v>1</v>
      </c>
    </row>
    <row r="4568" spans="1:19" x14ac:dyDescent="0.25">
      <c r="A4568" t="s">
        <v>75</v>
      </c>
      <c r="B4568" t="s">
        <v>76</v>
      </c>
      <c r="C4568" t="s">
        <v>8</v>
      </c>
      <c r="D4568" t="str">
        <f t="shared" si="71"/>
        <v>OUTFLOWS</v>
      </c>
      <c r="E4568" t="s">
        <v>116</v>
      </c>
      <c r="F4568" t="s">
        <v>117</v>
      </c>
      <c r="G4568" t="s">
        <v>5466</v>
      </c>
      <c r="H4568" t="s">
        <v>5467</v>
      </c>
      <c r="I4568" t="s">
        <v>2024</v>
      </c>
      <c r="J4568" t="s">
        <v>2025</v>
      </c>
      <c r="K4568" t="s">
        <v>5805</v>
      </c>
      <c r="L4568" t="s">
        <v>606</v>
      </c>
      <c r="M4568" s="17">
        <f>VLOOKUP($K4568,[1]Budget!$V:$AE,5,0)*IF($C4568="1 - Revenues",1,IF(AND($C4568="5 - Transfers",MID(I4568,15,1)="4"),1,-1))</f>
        <v>-47000</v>
      </c>
      <c r="N4568" s="17">
        <f>VLOOKUP($K4568,[1]Budget!$V:$AE,6,0)*IF($C4568="1 - Revenues",1,IF(AND($C4568="5 - Transfers",MID(J4568,15,1)="4"),1,-1))</f>
        <v>-36000</v>
      </c>
      <c r="O4568" s="17">
        <f>IFERROR(IF(RIGHT(LEFT(K4568,15),1)="4",VLOOKUP(K4568,'[1]Budget Worksheet'!A:B,2,0),-1*VLOOKUP(K4568,'[1]Budget Worksheet'!A:B,2,0)),0)</f>
        <v>-27587</v>
      </c>
      <c r="P4568" s="17">
        <f>VLOOKUP($K4568,[1]Budget!$V:$AE,8,0)*IF($C4568="1 - Revenues",1,IF(AND($C4568="5 - Transfers",MID($K4568,15,1)="4"),1,-1))</f>
        <v>-27587</v>
      </c>
      <c r="Q4568" s="17">
        <f>VLOOKUP($K4568,[1]Budget!$V:$AE,10,0)*IF($C4568="1 - Revenues",1,IF(AND($C4568="5 - Transfers",MID(K4568,15,1)="4"),1,-1))</f>
        <v>0</v>
      </c>
      <c r="S4568" s="18" t="b">
        <f>IF(LEFT(C4568,1)="1",1,-1)*SUMIF([1]Budget!V:V,'Budget Worksheet for Pivot Tabl'!K4568,[1]Budget!AC:AC)=P4568</f>
        <v>1</v>
      </c>
    </row>
    <row r="4569" spans="1:19" x14ac:dyDescent="0.25">
      <c r="A4569" t="s">
        <v>75</v>
      </c>
      <c r="B4569" t="s">
        <v>76</v>
      </c>
      <c r="C4569" t="s">
        <v>8</v>
      </c>
      <c r="D4569" t="str">
        <f t="shared" si="71"/>
        <v>OUTFLOWS</v>
      </c>
      <c r="E4569" t="s">
        <v>116</v>
      </c>
      <c r="F4569" t="s">
        <v>117</v>
      </c>
      <c r="G4569" t="s">
        <v>5466</v>
      </c>
      <c r="H4569" t="s">
        <v>5467</v>
      </c>
      <c r="I4569" t="s">
        <v>2024</v>
      </c>
      <c r="J4569" t="s">
        <v>2025</v>
      </c>
      <c r="K4569" t="s">
        <v>5806</v>
      </c>
      <c r="L4569" t="s">
        <v>608</v>
      </c>
      <c r="M4569" s="17">
        <f>VLOOKUP($K4569,[1]Budget!$V:$AE,5,0)*IF($C4569="1 - Revenues",1,IF(AND($C4569="5 - Transfers",MID(I4569,15,1)="4"),1,-1))</f>
        <v>-127000</v>
      </c>
      <c r="N4569" s="17">
        <f>VLOOKUP($K4569,[1]Budget!$V:$AE,6,0)*IF($C4569="1 - Revenues",1,IF(AND($C4569="5 - Transfers",MID(J4569,15,1)="4"),1,-1))</f>
        <v>-92000</v>
      </c>
      <c r="O4569" s="17">
        <f>IFERROR(IF(RIGHT(LEFT(K4569,15),1)="4",VLOOKUP(K4569,'[1]Budget Worksheet'!A:B,2,0),-1*VLOOKUP(K4569,'[1]Budget Worksheet'!A:B,2,0)),0)</f>
        <v>-73440</v>
      </c>
      <c r="P4569" s="17">
        <f>VLOOKUP($K4569,[1]Budget!$V:$AE,8,0)*IF($C4569="1 - Revenues",1,IF(AND($C4569="5 - Transfers",MID($K4569,15,1)="4"),1,-1))</f>
        <v>-73440</v>
      </c>
      <c r="Q4569" s="17">
        <f>VLOOKUP($K4569,[1]Budget!$V:$AE,10,0)*IF($C4569="1 - Revenues",1,IF(AND($C4569="5 - Transfers",MID(K4569,15,1)="4"),1,-1))</f>
        <v>0</v>
      </c>
      <c r="S4569" s="18" t="b">
        <f>IF(LEFT(C4569,1)="1",1,-1)*SUMIF([1]Budget!V:V,'Budget Worksheet for Pivot Tabl'!K4569,[1]Budget!AC:AC)=P4569</f>
        <v>1</v>
      </c>
    </row>
    <row r="4570" spans="1:19" x14ac:dyDescent="0.25">
      <c r="A4570" t="s">
        <v>75</v>
      </c>
      <c r="B4570" t="s">
        <v>76</v>
      </c>
      <c r="C4570" t="s">
        <v>8</v>
      </c>
      <c r="D4570" t="str">
        <f t="shared" si="71"/>
        <v>OUTFLOWS</v>
      </c>
      <c r="E4570" t="s">
        <v>116</v>
      </c>
      <c r="F4570" t="s">
        <v>117</v>
      </c>
      <c r="G4570" t="s">
        <v>5466</v>
      </c>
      <c r="H4570" t="s">
        <v>5467</v>
      </c>
      <c r="I4570" t="s">
        <v>2024</v>
      </c>
      <c r="J4570" t="s">
        <v>2025</v>
      </c>
      <c r="K4570" t="s">
        <v>5807</v>
      </c>
      <c r="L4570" t="s">
        <v>610</v>
      </c>
      <c r="M4570" s="17">
        <f>VLOOKUP($K4570,[1]Budget!$V:$AE,5,0)*IF($C4570="1 - Revenues",1,IF(AND($C4570="5 - Transfers",MID(I4570,15,1)="4"),1,-1))</f>
        <v>-9000</v>
      </c>
      <c r="N4570" s="17">
        <f>VLOOKUP($K4570,[1]Budget!$V:$AE,6,0)*IF($C4570="1 - Revenues",1,IF(AND($C4570="5 - Transfers",MID(J4570,15,1)="4"),1,-1))</f>
        <v>-6000</v>
      </c>
      <c r="O4570" s="17">
        <f>IFERROR(IF(RIGHT(LEFT(K4570,15),1)="4",VLOOKUP(K4570,'[1]Budget Worksheet'!A:B,2,0),-1*VLOOKUP(K4570,'[1]Budget Worksheet'!A:B,2,0)),0)</f>
        <v>-4613</v>
      </c>
      <c r="P4570" s="17">
        <f>VLOOKUP($K4570,[1]Budget!$V:$AE,8,0)*IF($C4570="1 - Revenues",1,IF(AND($C4570="5 - Transfers",MID($K4570,15,1)="4"),1,-1))</f>
        <v>-4613</v>
      </c>
      <c r="Q4570" s="17">
        <f>VLOOKUP($K4570,[1]Budget!$V:$AE,10,0)*IF($C4570="1 - Revenues",1,IF(AND($C4570="5 - Transfers",MID(K4570,15,1)="4"),1,-1))</f>
        <v>0</v>
      </c>
      <c r="S4570" s="18" t="b">
        <f>IF(LEFT(C4570,1)="1",1,-1)*SUMIF([1]Budget!V:V,'Budget Worksheet for Pivot Tabl'!K4570,[1]Budget!AC:AC)=P4570</f>
        <v>1</v>
      </c>
    </row>
    <row r="4571" spans="1:19" x14ac:dyDescent="0.25">
      <c r="A4571" t="s">
        <v>75</v>
      </c>
      <c r="B4571" t="s">
        <v>76</v>
      </c>
      <c r="C4571" t="s">
        <v>8</v>
      </c>
      <c r="D4571" t="str">
        <f t="shared" si="71"/>
        <v>OUTFLOWS</v>
      </c>
      <c r="E4571" t="s">
        <v>116</v>
      </c>
      <c r="F4571" t="s">
        <v>117</v>
      </c>
      <c r="G4571" t="s">
        <v>5466</v>
      </c>
      <c r="H4571" t="s">
        <v>5467</v>
      </c>
      <c r="I4571" t="s">
        <v>2024</v>
      </c>
      <c r="J4571" t="s">
        <v>2025</v>
      </c>
      <c r="K4571" t="s">
        <v>5808</v>
      </c>
      <c r="L4571" t="s">
        <v>612</v>
      </c>
      <c r="M4571" s="17">
        <f>VLOOKUP($K4571,[1]Budget!$V:$AE,5,0)*IF($C4571="1 - Revenues",1,IF(AND($C4571="5 - Transfers",MID(I4571,15,1)="4"),1,-1))</f>
        <v>-1000</v>
      </c>
      <c r="N4571" s="17">
        <f>VLOOKUP($K4571,[1]Budget!$V:$AE,6,0)*IF($C4571="1 - Revenues",1,IF(AND($C4571="5 - Transfers",MID(J4571,15,1)="4"),1,-1))</f>
        <v>-1000</v>
      </c>
      <c r="O4571" s="17">
        <f>IFERROR(IF(RIGHT(LEFT(K4571,15),1)="4",VLOOKUP(K4571,'[1]Budget Worksheet'!A:B,2,0),-1*VLOOKUP(K4571,'[1]Budget Worksheet'!A:B,2,0)),0)</f>
        <v>-739</v>
      </c>
      <c r="P4571" s="17">
        <f>VLOOKUP($K4571,[1]Budget!$V:$AE,8,0)*IF($C4571="1 - Revenues",1,IF(AND($C4571="5 - Transfers",MID($K4571,15,1)="4"),1,-1))</f>
        <v>-739</v>
      </c>
      <c r="Q4571" s="17">
        <f>VLOOKUP($K4571,[1]Budget!$V:$AE,10,0)*IF($C4571="1 - Revenues",1,IF(AND($C4571="5 - Transfers",MID(K4571,15,1)="4"),1,-1))</f>
        <v>0</v>
      </c>
      <c r="S4571" s="18" t="b">
        <f>IF(LEFT(C4571,1)="1",1,-1)*SUMIF([1]Budget!V:V,'Budget Worksheet for Pivot Tabl'!K4571,[1]Budget!AC:AC)=P4571</f>
        <v>1</v>
      </c>
    </row>
    <row r="4572" spans="1:19" x14ac:dyDescent="0.25">
      <c r="A4572" t="s">
        <v>75</v>
      </c>
      <c r="B4572" t="s">
        <v>76</v>
      </c>
      <c r="C4572" t="s">
        <v>8</v>
      </c>
      <c r="D4572" t="str">
        <f t="shared" si="71"/>
        <v>OUTFLOWS</v>
      </c>
      <c r="E4572" t="s">
        <v>116</v>
      </c>
      <c r="F4572" t="s">
        <v>117</v>
      </c>
      <c r="G4572" t="s">
        <v>5466</v>
      </c>
      <c r="H4572" t="s">
        <v>5467</v>
      </c>
      <c r="I4572" t="s">
        <v>2024</v>
      </c>
      <c r="J4572" t="s">
        <v>2025</v>
      </c>
      <c r="K4572" t="s">
        <v>5809</v>
      </c>
      <c r="L4572" t="s">
        <v>614</v>
      </c>
      <c r="M4572" s="17">
        <f>VLOOKUP($K4572,[1]Budget!$V:$AE,5,0)*IF($C4572="1 - Revenues",1,IF(AND($C4572="5 - Transfers",MID(I4572,15,1)="4"),1,-1))</f>
        <v>-1000</v>
      </c>
      <c r="N4572" s="17">
        <f>VLOOKUP($K4572,[1]Budget!$V:$AE,6,0)*IF($C4572="1 - Revenues",1,IF(AND($C4572="5 - Transfers",MID(J4572,15,1)="4"),1,-1))</f>
        <v>-1000</v>
      </c>
      <c r="O4572" s="17">
        <f>IFERROR(IF(RIGHT(LEFT(K4572,15),1)="4",VLOOKUP(K4572,'[1]Budget Worksheet'!A:B,2,0),-1*VLOOKUP(K4572,'[1]Budget Worksheet'!A:B,2,0)),0)</f>
        <v>-627</v>
      </c>
      <c r="P4572" s="17">
        <f>VLOOKUP($K4572,[1]Budget!$V:$AE,8,0)*IF($C4572="1 - Revenues",1,IF(AND($C4572="5 - Transfers",MID($K4572,15,1)="4"),1,-1))</f>
        <v>-627</v>
      </c>
      <c r="Q4572" s="17">
        <f>VLOOKUP($K4572,[1]Budget!$V:$AE,10,0)*IF($C4572="1 - Revenues",1,IF(AND($C4572="5 - Transfers",MID(K4572,15,1)="4"),1,-1))</f>
        <v>0</v>
      </c>
      <c r="S4572" s="18" t="b">
        <f>IF(LEFT(C4572,1)="1",1,-1)*SUMIF([1]Budget!V:V,'Budget Worksheet for Pivot Tabl'!K4572,[1]Budget!AC:AC)=P4572</f>
        <v>1</v>
      </c>
    </row>
    <row r="4573" spans="1:19" x14ac:dyDescent="0.25">
      <c r="A4573" t="s">
        <v>75</v>
      </c>
      <c r="B4573" t="s">
        <v>76</v>
      </c>
      <c r="C4573" t="s">
        <v>8</v>
      </c>
      <c r="D4573" t="str">
        <f t="shared" si="71"/>
        <v>OUTFLOWS</v>
      </c>
      <c r="E4573" t="s">
        <v>116</v>
      </c>
      <c r="F4573" t="s">
        <v>117</v>
      </c>
      <c r="G4573" t="s">
        <v>5466</v>
      </c>
      <c r="H4573" t="s">
        <v>5467</v>
      </c>
      <c r="I4573" t="s">
        <v>2024</v>
      </c>
      <c r="J4573" t="s">
        <v>2025</v>
      </c>
      <c r="K4573" t="s">
        <v>5810</v>
      </c>
      <c r="L4573" t="s">
        <v>616</v>
      </c>
      <c r="M4573" s="17">
        <f>VLOOKUP($K4573,[1]Budget!$V:$AE,5,0)*IF($C4573="1 - Revenues",1,IF(AND($C4573="5 - Transfers",MID(I4573,15,1)="4"),1,-1))</f>
        <v>-25000</v>
      </c>
      <c r="N4573" s="17">
        <f>VLOOKUP($K4573,[1]Budget!$V:$AE,6,0)*IF($C4573="1 - Revenues",1,IF(AND($C4573="5 - Transfers",MID(J4573,15,1)="4"),1,-1))</f>
        <v>-25000</v>
      </c>
      <c r="O4573" s="17">
        <f>IFERROR(IF(RIGHT(LEFT(K4573,15),1)="4",VLOOKUP(K4573,'[1]Budget Worksheet'!A:B,2,0),-1*VLOOKUP(K4573,'[1]Budget Worksheet'!A:B,2,0)),0)</f>
        <v>-24600</v>
      </c>
      <c r="P4573" s="17">
        <f>VLOOKUP($K4573,[1]Budget!$V:$AE,8,0)*IF($C4573="1 - Revenues",1,IF(AND($C4573="5 - Transfers",MID($K4573,15,1)="4"),1,-1))</f>
        <v>-32000</v>
      </c>
      <c r="Q4573" s="17">
        <f>VLOOKUP($K4573,[1]Budget!$V:$AE,10,0)*IF($C4573="1 - Revenues",1,IF(AND($C4573="5 - Transfers",MID(K4573,15,1)="4"),1,-1))</f>
        <v>-7400</v>
      </c>
      <c r="S4573" s="18" t="b">
        <f>IF(LEFT(C4573,1)="1",1,-1)*SUMIF([1]Budget!V:V,'Budget Worksheet for Pivot Tabl'!K4573,[1]Budget!AC:AC)=P4573</f>
        <v>1</v>
      </c>
    </row>
    <row r="4574" spans="1:19" x14ac:dyDescent="0.25">
      <c r="A4574" t="s">
        <v>75</v>
      </c>
      <c r="B4574" t="s">
        <v>76</v>
      </c>
      <c r="C4574" t="s">
        <v>8</v>
      </c>
      <c r="D4574" t="str">
        <f t="shared" si="71"/>
        <v>OUTFLOWS</v>
      </c>
      <c r="E4574" t="s">
        <v>116</v>
      </c>
      <c r="F4574" t="s">
        <v>117</v>
      </c>
      <c r="G4574" t="s">
        <v>5466</v>
      </c>
      <c r="H4574" t="s">
        <v>5467</v>
      </c>
      <c r="I4574" t="s">
        <v>2024</v>
      </c>
      <c r="J4574" t="s">
        <v>2025</v>
      </c>
      <c r="K4574" t="s">
        <v>5811</v>
      </c>
      <c r="L4574" t="s">
        <v>618</v>
      </c>
      <c r="M4574" s="17">
        <f>VLOOKUP($K4574,[1]Budget!$V:$AE,5,0)*IF($C4574="1 - Revenues",1,IF(AND($C4574="5 - Transfers",MID(I4574,15,1)="4"),1,-1))</f>
        <v>-4000</v>
      </c>
      <c r="N4574" s="17">
        <f>VLOOKUP($K4574,[1]Budget!$V:$AE,6,0)*IF($C4574="1 - Revenues",1,IF(AND($C4574="5 - Transfers",MID(J4574,15,1)="4"),1,-1))</f>
        <v>-2000</v>
      </c>
      <c r="O4574" s="17">
        <f>IFERROR(IF(RIGHT(LEFT(K4574,15),1)="4",VLOOKUP(K4574,'[1]Budget Worksheet'!A:B,2,0),-1*VLOOKUP(K4574,'[1]Budget Worksheet'!A:B,2,0)),0)</f>
        <v>-3419</v>
      </c>
      <c r="P4574" s="17">
        <f>VLOOKUP($K4574,[1]Budget!$V:$AE,8,0)*IF($C4574="1 - Revenues",1,IF(AND($C4574="5 - Transfers",MID($K4574,15,1)="4"),1,-1))</f>
        <v>-3419</v>
      </c>
      <c r="Q4574" s="17">
        <f>VLOOKUP($K4574,[1]Budget!$V:$AE,10,0)*IF($C4574="1 - Revenues",1,IF(AND($C4574="5 - Transfers",MID(K4574,15,1)="4"),1,-1))</f>
        <v>0</v>
      </c>
      <c r="S4574" s="18" t="b">
        <f>IF(LEFT(C4574,1)="1",1,-1)*SUMIF([1]Budget!V:V,'Budget Worksheet for Pivot Tabl'!K4574,[1]Budget!AC:AC)=P4574</f>
        <v>1</v>
      </c>
    </row>
    <row r="4575" spans="1:19" x14ac:dyDescent="0.25">
      <c r="A4575" t="s">
        <v>75</v>
      </c>
      <c r="B4575" t="s">
        <v>76</v>
      </c>
      <c r="C4575" t="s">
        <v>8</v>
      </c>
      <c r="D4575" t="str">
        <f t="shared" si="71"/>
        <v>OUTFLOWS</v>
      </c>
      <c r="E4575" t="s">
        <v>116</v>
      </c>
      <c r="F4575" t="s">
        <v>117</v>
      </c>
      <c r="G4575" t="s">
        <v>5466</v>
      </c>
      <c r="H4575" t="s">
        <v>5467</v>
      </c>
      <c r="I4575" t="s">
        <v>2024</v>
      </c>
      <c r="J4575" t="s">
        <v>2025</v>
      </c>
      <c r="K4575" t="s">
        <v>5812</v>
      </c>
      <c r="L4575" t="s">
        <v>620</v>
      </c>
      <c r="M4575" s="17">
        <f>VLOOKUP($K4575,[1]Budget!$V:$AE,5,0)*IF($C4575="1 - Revenues",1,IF(AND($C4575="5 - Transfers",MID(I4575,15,1)="4"),1,-1))</f>
        <v>0</v>
      </c>
      <c r="N4575" s="17">
        <f>VLOOKUP($K4575,[1]Budget!$V:$AE,6,0)*IF($C4575="1 - Revenues",1,IF(AND($C4575="5 - Transfers",MID(J4575,15,1)="4"),1,-1))</f>
        <v>-2000</v>
      </c>
      <c r="O4575" s="17">
        <f>IFERROR(IF(RIGHT(LEFT(K4575,15),1)="4",VLOOKUP(K4575,'[1]Budget Worksheet'!A:B,2,0),-1*VLOOKUP(K4575,'[1]Budget Worksheet'!A:B,2,0)),0)</f>
        <v>-1247</v>
      </c>
      <c r="P4575" s="17">
        <f>VLOOKUP($K4575,[1]Budget!$V:$AE,8,0)*IF($C4575="1 - Revenues",1,IF(AND($C4575="5 - Transfers",MID($K4575,15,1)="4"),1,-1))</f>
        <v>-1247</v>
      </c>
      <c r="Q4575" s="17">
        <f>VLOOKUP($K4575,[1]Budget!$V:$AE,10,0)*IF($C4575="1 - Revenues",1,IF(AND($C4575="5 - Transfers",MID(K4575,15,1)="4"),1,-1))</f>
        <v>0</v>
      </c>
      <c r="S4575" s="18" t="b">
        <f>IF(LEFT(C4575,1)="1",1,-1)*SUMIF([1]Budget!V:V,'Budget Worksheet for Pivot Tabl'!K4575,[1]Budget!AC:AC)=P4575</f>
        <v>1</v>
      </c>
    </row>
    <row r="4576" spans="1:19" x14ac:dyDescent="0.25">
      <c r="A4576" t="s">
        <v>75</v>
      </c>
      <c r="B4576" t="s">
        <v>76</v>
      </c>
      <c r="C4576" t="s">
        <v>8</v>
      </c>
      <c r="D4576" t="str">
        <f t="shared" si="71"/>
        <v>OUTFLOWS</v>
      </c>
      <c r="E4576" t="s">
        <v>116</v>
      </c>
      <c r="F4576" t="s">
        <v>117</v>
      </c>
      <c r="G4576" t="s">
        <v>5466</v>
      </c>
      <c r="H4576" t="s">
        <v>5467</v>
      </c>
      <c r="I4576" t="s">
        <v>2024</v>
      </c>
      <c r="J4576" t="s">
        <v>2025</v>
      </c>
      <c r="K4576" t="s">
        <v>5813</v>
      </c>
      <c r="L4576" t="s">
        <v>622</v>
      </c>
      <c r="M4576" s="17">
        <f>VLOOKUP($K4576,[1]Budget!$V:$AE,5,0)*IF($C4576="1 - Revenues",1,IF(AND($C4576="5 - Transfers",MID(I4576,15,1)="4"),1,-1))</f>
        <v>-2000</v>
      </c>
      <c r="N4576" s="17">
        <f>VLOOKUP($K4576,[1]Budget!$V:$AE,6,0)*IF($C4576="1 - Revenues",1,IF(AND($C4576="5 - Transfers",MID(J4576,15,1)="4"),1,-1))</f>
        <v>-11000</v>
      </c>
      <c r="O4576" s="17">
        <f>IFERROR(IF(RIGHT(LEFT(K4576,15),1)="4",VLOOKUP(K4576,'[1]Budget Worksheet'!A:B,2,0),-1*VLOOKUP(K4576,'[1]Budget Worksheet'!A:B,2,0)),0)</f>
        <v>0</v>
      </c>
      <c r="P4576" s="17">
        <f>VLOOKUP($K4576,[1]Budget!$V:$AE,8,0)*IF($C4576="1 - Revenues",1,IF(AND($C4576="5 - Transfers",MID($K4576,15,1)="4"),1,-1))</f>
        <v>0</v>
      </c>
      <c r="Q4576" s="17">
        <f>VLOOKUP($K4576,[1]Budget!$V:$AE,10,0)*IF($C4576="1 - Revenues",1,IF(AND($C4576="5 - Transfers",MID(K4576,15,1)="4"),1,-1))</f>
        <v>0</v>
      </c>
      <c r="S4576" s="18" t="b">
        <f>IF(LEFT(C4576,1)="1",1,-1)*SUMIF([1]Budget!V:V,'Budget Worksheet for Pivot Tabl'!K4576,[1]Budget!AC:AC)=P4576</f>
        <v>1</v>
      </c>
    </row>
    <row r="4577" spans="1:19" x14ac:dyDescent="0.25">
      <c r="A4577" t="s">
        <v>75</v>
      </c>
      <c r="B4577" t="s">
        <v>76</v>
      </c>
      <c r="C4577" t="s">
        <v>8</v>
      </c>
      <c r="D4577" t="str">
        <f t="shared" si="71"/>
        <v>OUTFLOWS</v>
      </c>
      <c r="E4577" t="s">
        <v>116</v>
      </c>
      <c r="F4577" t="s">
        <v>117</v>
      </c>
      <c r="G4577" t="s">
        <v>5466</v>
      </c>
      <c r="H4577" t="s">
        <v>5467</v>
      </c>
      <c r="I4577" t="s">
        <v>2024</v>
      </c>
      <c r="J4577" t="s">
        <v>2025</v>
      </c>
      <c r="K4577" t="s">
        <v>5814</v>
      </c>
      <c r="L4577" t="s">
        <v>1020</v>
      </c>
      <c r="M4577" s="17">
        <f>VLOOKUP($K4577,[1]Budget!$V:$AE,5,0)*IF($C4577="1 - Revenues",1,IF(AND($C4577="5 - Transfers",MID(I4577,15,1)="4"),1,-1))</f>
        <v>0</v>
      </c>
      <c r="N4577" s="17">
        <f>VLOOKUP($K4577,[1]Budget!$V:$AE,6,0)*IF($C4577="1 - Revenues",1,IF(AND($C4577="5 - Transfers",MID(J4577,15,1)="4"),1,-1))</f>
        <v>0</v>
      </c>
      <c r="O4577" s="17">
        <f>IFERROR(IF(RIGHT(LEFT(K4577,15),1)="4",VLOOKUP(K4577,'[1]Budget Worksheet'!A:B,2,0),-1*VLOOKUP(K4577,'[1]Budget Worksheet'!A:B,2,0)),0)</f>
        <v>0</v>
      </c>
      <c r="P4577" s="17">
        <f>VLOOKUP($K4577,[1]Budget!$V:$AE,8,0)*IF($C4577="1 - Revenues",1,IF(AND($C4577="5 - Transfers",MID($K4577,15,1)="4"),1,-1))</f>
        <v>0</v>
      </c>
      <c r="Q4577" s="17">
        <f>VLOOKUP($K4577,[1]Budget!$V:$AE,10,0)*IF($C4577="1 - Revenues",1,IF(AND($C4577="5 - Transfers",MID(K4577,15,1)="4"),1,-1))</f>
        <v>0</v>
      </c>
      <c r="S4577" s="18" t="b">
        <f>IF(LEFT(C4577,1)="1",1,-1)*SUMIF([1]Budget!V:V,'Budget Worksheet for Pivot Tabl'!K4577,[1]Budget!AC:AC)=P4577</f>
        <v>1</v>
      </c>
    </row>
    <row r="4578" spans="1:19" x14ac:dyDescent="0.25">
      <c r="A4578" t="s">
        <v>75</v>
      </c>
      <c r="B4578" t="s">
        <v>76</v>
      </c>
      <c r="C4578" t="s">
        <v>8</v>
      </c>
      <c r="D4578" t="str">
        <f t="shared" si="71"/>
        <v>OUTFLOWS</v>
      </c>
      <c r="E4578" t="s">
        <v>116</v>
      </c>
      <c r="F4578" t="s">
        <v>117</v>
      </c>
      <c r="G4578" t="s">
        <v>5466</v>
      </c>
      <c r="H4578" t="s">
        <v>5467</v>
      </c>
      <c r="I4578" t="s">
        <v>2024</v>
      </c>
      <c r="J4578" t="s">
        <v>2025</v>
      </c>
      <c r="K4578" t="s">
        <v>5815</v>
      </c>
      <c r="L4578" t="s">
        <v>472</v>
      </c>
      <c r="M4578" s="17">
        <f>VLOOKUP($K4578,[1]Budget!$V:$AE,5,0)*IF($C4578="1 - Revenues",1,IF(AND($C4578="5 - Transfers",MID(I4578,15,1)="4"),1,-1))</f>
        <v>-12000</v>
      </c>
      <c r="N4578" s="17">
        <f>VLOOKUP($K4578,[1]Budget!$V:$AE,6,0)*IF($C4578="1 - Revenues",1,IF(AND($C4578="5 - Transfers",MID(J4578,15,1)="4"),1,-1))</f>
        <v>-8000</v>
      </c>
      <c r="O4578" s="17">
        <f>IFERROR(IF(RIGHT(LEFT(K4578,15),1)="4",VLOOKUP(K4578,'[1]Budget Worksheet'!A:B,2,0),-1*VLOOKUP(K4578,'[1]Budget Worksheet'!A:B,2,0)),0)</f>
        <v>-5919</v>
      </c>
      <c r="P4578" s="17">
        <f>VLOOKUP($K4578,[1]Budget!$V:$AE,8,0)*IF($C4578="1 - Revenues",1,IF(AND($C4578="5 - Transfers",MID($K4578,15,1)="4"),1,-1))</f>
        <v>-5919</v>
      </c>
      <c r="Q4578" s="17">
        <f>VLOOKUP($K4578,[1]Budget!$V:$AE,10,0)*IF($C4578="1 - Revenues",1,IF(AND($C4578="5 - Transfers",MID(K4578,15,1)="4"),1,-1))</f>
        <v>0</v>
      </c>
      <c r="S4578" s="18" t="b">
        <f>IF(LEFT(C4578,1)="1",1,-1)*SUMIF([1]Budget!V:V,'Budget Worksheet for Pivot Tabl'!K4578,[1]Budget!AC:AC)=P4578</f>
        <v>1</v>
      </c>
    </row>
    <row r="4579" spans="1:19" x14ac:dyDescent="0.25">
      <c r="A4579" t="s">
        <v>75</v>
      </c>
      <c r="B4579" t="s">
        <v>76</v>
      </c>
      <c r="C4579" t="s">
        <v>8</v>
      </c>
      <c r="D4579" t="str">
        <f t="shared" si="71"/>
        <v>OUTFLOWS</v>
      </c>
      <c r="E4579" t="s">
        <v>116</v>
      </c>
      <c r="F4579" t="s">
        <v>117</v>
      </c>
      <c r="G4579" t="s">
        <v>5466</v>
      </c>
      <c r="H4579" t="s">
        <v>5467</v>
      </c>
      <c r="I4579" t="s">
        <v>2024</v>
      </c>
      <c r="J4579" t="s">
        <v>2025</v>
      </c>
      <c r="K4579" t="s">
        <v>5816</v>
      </c>
      <c r="L4579" t="s">
        <v>625</v>
      </c>
      <c r="M4579" s="17">
        <f>VLOOKUP($K4579,[1]Budget!$V:$AE,5,0)*IF($C4579="1 - Revenues",1,IF(AND($C4579="5 - Transfers",MID(I4579,15,1)="4"),1,-1))</f>
        <v>-1000</v>
      </c>
      <c r="N4579" s="17">
        <f>VLOOKUP($K4579,[1]Budget!$V:$AE,6,0)*IF($C4579="1 - Revenues",1,IF(AND($C4579="5 - Transfers",MID(J4579,15,1)="4"),1,-1))</f>
        <v>-1000</v>
      </c>
      <c r="O4579" s="17">
        <f>IFERROR(IF(RIGHT(LEFT(K4579,15),1)="4",VLOOKUP(K4579,'[1]Budget Worksheet'!A:B,2,0),-1*VLOOKUP(K4579,'[1]Budget Worksheet'!A:B,2,0)),0)</f>
        <v>-1950</v>
      </c>
      <c r="P4579" s="17">
        <f>VLOOKUP($K4579,[1]Budget!$V:$AE,8,0)*IF($C4579="1 - Revenues",1,IF(AND($C4579="5 - Transfers",MID($K4579,15,1)="4"),1,-1))</f>
        <v>-1950</v>
      </c>
      <c r="Q4579" s="17">
        <f>VLOOKUP($K4579,[1]Budget!$V:$AE,10,0)*IF($C4579="1 - Revenues",1,IF(AND($C4579="5 - Transfers",MID(K4579,15,1)="4"),1,-1))</f>
        <v>0</v>
      </c>
      <c r="S4579" s="18" t="b">
        <f>IF(LEFT(C4579,1)="1",1,-1)*SUMIF([1]Budget!V:V,'Budget Worksheet for Pivot Tabl'!K4579,[1]Budget!AC:AC)=P4579</f>
        <v>1</v>
      </c>
    </row>
    <row r="4580" spans="1:19" x14ac:dyDescent="0.25">
      <c r="A4580" t="s">
        <v>75</v>
      </c>
      <c r="B4580" t="s">
        <v>76</v>
      </c>
      <c r="C4580" t="s">
        <v>8</v>
      </c>
      <c r="D4580" t="str">
        <f t="shared" si="71"/>
        <v>OUTFLOWS</v>
      </c>
      <c r="E4580" t="s">
        <v>116</v>
      </c>
      <c r="F4580" t="s">
        <v>117</v>
      </c>
      <c r="G4580" t="s">
        <v>5466</v>
      </c>
      <c r="H4580" t="s">
        <v>5467</v>
      </c>
      <c r="I4580" t="s">
        <v>2024</v>
      </c>
      <c r="J4580" t="s">
        <v>2025</v>
      </c>
      <c r="K4580" t="s">
        <v>5817</v>
      </c>
      <c r="L4580" t="s">
        <v>627</v>
      </c>
      <c r="M4580" s="17">
        <f>VLOOKUP($K4580,[1]Budget!$V:$AE,5,0)*IF($C4580="1 - Revenues",1,IF(AND($C4580="5 - Transfers",MID(I4580,15,1)="4"),1,-1))</f>
        <v>-3000</v>
      </c>
      <c r="N4580" s="17">
        <f>VLOOKUP($K4580,[1]Budget!$V:$AE,6,0)*IF($C4580="1 - Revenues",1,IF(AND($C4580="5 - Transfers",MID(J4580,15,1)="4"),1,-1))</f>
        <v>-3000</v>
      </c>
      <c r="O4580" s="17">
        <f>IFERROR(IF(RIGHT(LEFT(K4580,15),1)="4",VLOOKUP(K4580,'[1]Budget Worksheet'!A:B,2,0),-1*VLOOKUP(K4580,'[1]Budget Worksheet'!A:B,2,0)),0)</f>
        <v>-1800</v>
      </c>
      <c r="P4580" s="17">
        <f>VLOOKUP($K4580,[1]Budget!$V:$AE,8,0)*IF($C4580="1 - Revenues",1,IF(AND($C4580="5 - Transfers",MID($K4580,15,1)="4"),1,-1))</f>
        <v>-1800</v>
      </c>
      <c r="Q4580" s="17">
        <f>VLOOKUP($K4580,[1]Budget!$V:$AE,10,0)*IF($C4580="1 - Revenues",1,IF(AND($C4580="5 - Transfers",MID(K4580,15,1)="4"),1,-1))</f>
        <v>0</v>
      </c>
      <c r="S4580" s="18" t="b">
        <f>IF(LEFT(C4580,1)="1",1,-1)*SUMIF([1]Budget!V:V,'Budget Worksheet for Pivot Tabl'!K4580,[1]Budget!AC:AC)=P4580</f>
        <v>1</v>
      </c>
    </row>
    <row r="4581" spans="1:19" x14ac:dyDescent="0.25">
      <c r="A4581" t="s">
        <v>75</v>
      </c>
      <c r="B4581" t="s">
        <v>76</v>
      </c>
      <c r="C4581" t="s">
        <v>8</v>
      </c>
      <c r="D4581" t="str">
        <f t="shared" si="71"/>
        <v>OUTFLOWS</v>
      </c>
      <c r="E4581" t="s">
        <v>116</v>
      </c>
      <c r="F4581" t="s">
        <v>117</v>
      </c>
      <c r="G4581" t="s">
        <v>5466</v>
      </c>
      <c r="H4581" t="s">
        <v>5467</v>
      </c>
      <c r="I4581" t="s">
        <v>2024</v>
      </c>
      <c r="J4581" t="s">
        <v>2025</v>
      </c>
      <c r="K4581" t="s">
        <v>5818</v>
      </c>
      <c r="L4581" t="s">
        <v>629</v>
      </c>
      <c r="M4581" s="17">
        <f>VLOOKUP($K4581,[1]Budget!$V:$AE,5,0)*IF($C4581="1 - Revenues",1,IF(AND($C4581="5 - Transfers",MID(I4581,15,1)="4"),1,-1))</f>
        <v>-71000</v>
      </c>
      <c r="N4581" s="17">
        <f>VLOOKUP($K4581,[1]Budget!$V:$AE,6,0)*IF($C4581="1 - Revenues",1,IF(AND($C4581="5 - Transfers",MID(J4581,15,1)="4"),1,-1))</f>
        <v>-70000</v>
      </c>
      <c r="O4581" s="17">
        <f>IFERROR(IF(RIGHT(LEFT(K4581,15),1)="4",VLOOKUP(K4581,'[1]Budget Worksheet'!A:B,2,0),-1*VLOOKUP(K4581,'[1]Budget Worksheet'!A:B,2,0)),0)</f>
        <v>-70500</v>
      </c>
      <c r="P4581" s="17">
        <f>VLOOKUP($K4581,[1]Budget!$V:$AE,8,0)*IF($C4581="1 - Revenues",1,IF(AND($C4581="5 - Transfers",MID($K4581,15,1)="4"),1,-1))</f>
        <v>-70500</v>
      </c>
      <c r="Q4581" s="17">
        <f>VLOOKUP($K4581,[1]Budget!$V:$AE,10,0)*IF($C4581="1 - Revenues",1,IF(AND($C4581="5 - Transfers",MID(K4581,15,1)="4"),1,-1))</f>
        <v>0</v>
      </c>
      <c r="S4581" s="18" t="b">
        <f>IF(LEFT(C4581,1)="1",1,-1)*SUMIF([1]Budget!V:V,'Budget Worksheet for Pivot Tabl'!K4581,[1]Budget!AC:AC)=P4581</f>
        <v>1</v>
      </c>
    </row>
    <row r="4582" spans="1:19" x14ac:dyDescent="0.25">
      <c r="A4582" t="s">
        <v>75</v>
      </c>
      <c r="B4582" t="s">
        <v>76</v>
      </c>
      <c r="C4582" t="s">
        <v>8</v>
      </c>
      <c r="D4582" t="str">
        <f t="shared" si="71"/>
        <v>OUTFLOWS</v>
      </c>
      <c r="E4582" t="s">
        <v>116</v>
      </c>
      <c r="F4582" t="s">
        <v>117</v>
      </c>
      <c r="G4582" t="s">
        <v>5466</v>
      </c>
      <c r="H4582" t="s">
        <v>5467</v>
      </c>
      <c r="I4582" t="s">
        <v>2024</v>
      </c>
      <c r="J4582" t="s">
        <v>2025</v>
      </c>
      <c r="K4582" t="s">
        <v>5819</v>
      </c>
      <c r="L4582" t="s">
        <v>5342</v>
      </c>
      <c r="M4582" s="17">
        <f>VLOOKUP($K4582,[1]Budget!$V:$AE,5,0)*IF($C4582="1 - Revenues",1,IF(AND($C4582="5 - Transfers",MID(I4582,15,1)="4"),1,-1))</f>
        <v>-199000</v>
      </c>
      <c r="N4582" s="17">
        <f>VLOOKUP($K4582,[1]Budget!$V:$AE,6,0)*IF($C4582="1 - Revenues",1,IF(AND($C4582="5 - Transfers",MID(J4582,15,1)="4"),1,-1))</f>
        <v>0</v>
      </c>
      <c r="O4582" s="17">
        <f>IFERROR(IF(RIGHT(LEFT(K4582,15),1)="4",VLOOKUP(K4582,'[1]Budget Worksheet'!A:B,2,0),-1*VLOOKUP(K4582,'[1]Budget Worksheet'!A:B,2,0)),0)</f>
        <v>0</v>
      </c>
      <c r="P4582" s="17">
        <f>VLOOKUP($K4582,[1]Budget!$V:$AE,8,0)*IF($C4582="1 - Revenues",1,IF(AND($C4582="5 - Transfers",MID($K4582,15,1)="4"),1,-1))</f>
        <v>0</v>
      </c>
      <c r="Q4582" s="17">
        <f>VLOOKUP($K4582,[1]Budget!$V:$AE,10,0)*IF($C4582="1 - Revenues",1,IF(AND($C4582="5 - Transfers",MID(K4582,15,1)="4"),1,-1))</f>
        <v>0</v>
      </c>
      <c r="S4582" s="18" t="b">
        <f>IF(LEFT(C4582,1)="1",1,-1)*SUMIF([1]Budget!V:V,'Budget Worksheet for Pivot Tabl'!K4582,[1]Budget!AC:AC)=P4582</f>
        <v>1</v>
      </c>
    </row>
    <row r="4583" spans="1:19" x14ac:dyDescent="0.25">
      <c r="A4583" t="s">
        <v>75</v>
      </c>
      <c r="B4583" t="s">
        <v>76</v>
      </c>
      <c r="C4583" t="s">
        <v>8</v>
      </c>
      <c r="D4583" t="str">
        <f t="shared" si="71"/>
        <v>OUTFLOWS</v>
      </c>
      <c r="E4583" t="s">
        <v>116</v>
      </c>
      <c r="F4583" t="s">
        <v>117</v>
      </c>
      <c r="G4583" t="s">
        <v>5466</v>
      </c>
      <c r="H4583" t="s">
        <v>5467</v>
      </c>
      <c r="I4583" t="s">
        <v>2024</v>
      </c>
      <c r="J4583" t="s">
        <v>2025</v>
      </c>
      <c r="K4583" t="s">
        <v>5820</v>
      </c>
      <c r="L4583" t="s">
        <v>5344</v>
      </c>
      <c r="M4583" s="17">
        <f>VLOOKUP($K4583,[1]Budget!$V:$AE,5,0)*IF($C4583="1 - Revenues",1,IF(AND($C4583="5 - Transfers",MID(I4583,15,1)="4"),1,-1))</f>
        <v>-638000</v>
      </c>
      <c r="N4583" s="17">
        <f>VLOOKUP($K4583,[1]Budget!$V:$AE,6,0)*IF($C4583="1 - Revenues",1,IF(AND($C4583="5 - Transfers",MID(J4583,15,1)="4"),1,-1))</f>
        <v>0</v>
      </c>
      <c r="O4583" s="17">
        <f>IFERROR(IF(RIGHT(LEFT(K4583,15),1)="4",VLOOKUP(K4583,'[1]Budget Worksheet'!A:B,2,0),-1*VLOOKUP(K4583,'[1]Budget Worksheet'!A:B,2,0)),0)</f>
        <v>0</v>
      </c>
      <c r="P4583" s="17">
        <f>VLOOKUP($K4583,[1]Budget!$V:$AE,8,0)*IF($C4583="1 - Revenues",1,IF(AND($C4583="5 - Transfers",MID($K4583,15,1)="4"),1,-1))</f>
        <v>0</v>
      </c>
      <c r="Q4583" s="17">
        <f>VLOOKUP($K4583,[1]Budget!$V:$AE,10,0)*IF($C4583="1 - Revenues",1,IF(AND($C4583="5 - Transfers",MID(K4583,15,1)="4"),1,-1))</f>
        <v>0</v>
      </c>
      <c r="S4583" s="18" t="b">
        <f>IF(LEFT(C4583,1)="1",1,-1)*SUMIF([1]Budget!V:V,'Budget Worksheet for Pivot Tabl'!K4583,[1]Budget!AC:AC)=P4583</f>
        <v>1</v>
      </c>
    </row>
    <row r="4584" spans="1:19" x14ac:dyDescent="0.25">
      <c r="A4584" t="s">
        <v>75</v>
      </c>
      <c r="B4584" t="s">
        <v>76</v>
      </c>
      <c r="C4584" t="s">
        <v>9</v>
      </c>
      <c r="D4584" t="str">
        <f t="shared" si="71"/>
        <v>OUTFLOWS</v>
      </c>
      <c r="E4584" t="s">
        <v>116</v>
      </c>
      <c r="F4584" t="s">
        <v>117</v>
      </c>
      <c r="G4584" t="s">
        <v>5466</v>
      </c>
      <c r="H4584" t="s">
        <v>5467</v>
      </c>
      <c r="I4584" t="s">
        <v>2024</v>
      </c>
      <c r="J4584" t="s">
        <v>2025</v>
      </c>
      <c r="K4584" t="s">
        <v>5821</v>
      </c>
      <c r="L4584" t="s">
        <v>476</v>
      </c>
      <c r="M4584" s="17">
        <f>VLOOKUP($K4584,[1]Budget!$V:$AE,5,0)*IF($C4584="1 - Revenues",1,IF(AND($C4584="5 - Transfers",MID(I4584,15,1)="4"),1,-1))</f>
        <v>-69000</v>
      </c>
      <c r="N4584" s="17">
        <f>VLOOKUP($K4584,[1]Budget!$V:$AE,6,0)*IF($C4584="1 - Revenues",1,IF(AND($C4584="5 - Transfers",MID(J4584,15,1)="4"),1,-1))</f>
        <v>-141000</v>
      </c>
      <c r="O4584" s="17">
        <f>IFERROR(IF(RIGHT(LEFT(K4584,15),1)="4",VLOOKUP(K4584,'[1]Budget Worksheet'!A:B,2,0),-1*VLOOKUP(K4584,'[1]Budget Worksheet'!A:B,2,0)),0)</f>
        <v>-1992670</v>
      </c>
      <c r="P4584" s="17">
        <f>VLOOKUP($K4584,[1]Budget!$V:$AE,8,0)*IF($C4584="1 - Revenues",1,IF(AND($C4584="5 - Transfers",MID($K4584,15,1)="4"),1,-1))</f>
        <v>-1992670</v>
      </c>
      <c r="Q4584" s="17">
        <f>VLOOKUP($K4584,[1]Budget!$V:$AE,10,0)*IF($C4584="1 - Revenues",1,IF(AND($C4584="5 - Transfers",MID(K4584,15,1)="4"),1,-1))</f>
        <v>0</v>
      </c>
      <c r="S4584" s="18" t="b">
        <f>IF(LEFT(C4584,1)="1",1,-1)*SUMIF([1]Budget!V:V,'Budget Worksheet for Pivot Tabl'!K4584,[1]Budget!AC:AC)=P4584</f>
        <v>1</v>
      </c>
    </row>
    <row r="4585" spans="1:19" x14ac:dyDescent="0.25">
      <c r="A4585" t="s">
        <v>75</v>
      </c>
      <c r="B4585" t="s">
        <v>76</v>
      </c>
      <c r="C4585" t="s">
        <v>9</v>
      </c>
      <c r="D4585" t="str">
        <f t="shared" si="71"/>
        <v>OUTFLOWS</v>
      </c>
      <c r="E4585" t="s">
        <v>116</v>
      </c>
      <c r="F4585" t="s">
        <v>117</v>
      </c>
      <c r="G4585" t="s">
        <v>5466</v>
      </c>
      <c r="H4585" t="s">
        <v>5467</v>
      </c>
      <c r="I4585" t="s">
        <v>2024</v>
      </c>
      <c r="J4585" t="s">
        <v>2025</v>
      </c>
      <c r="K4585" t="s">
        <v>5822</v>
      </c>
      <c r="L4585" t="s">
        <v>1371</v>
      </c>
      <c r="M4585" s="17">
        <f>VLOOKUP($K4585,[1]Budget!$V:$AE,5,0)*IF($C4585="1 - Revenues",1,IF(AND($C4585="5 - Transfers",MID(I4585,15,1)="4"),1,-1))</f>
        <v>0</v>
      </c>
      <c r="N4585" s="17">
        <f>VLOOKUP($K4585,[1]Budget!$V:$AE,6,0)*IF($C4585="1 - Revenues",1,IF(AND($C4585="5 - Transfers",MID(J4585,15,1)="4"),1,-1))</f>
        <v>0</v>
      </c>
      <c r="O4585" s="17">
        <f>IFERROR(IF(RIGHT(LEFT(K4585,15),1)="4",VLOOKUP(K4585,'[1]Budget Worksheet'!A:B,2,0),-1*VLOOKUP(K4585,'[1]Budget Worksheet'!A:B,2,0)),0)</f>
        <v>0</v>
      </c>
      <c r="P4585" s="17">
        <f>VLOOKUP($K4585,[1]Budget!$V:$AE,8,0)*IF($C4585="1 - Revenues",1,IF(AND($C4585="5 - Transfers",MID($K4585,15,1)="4"),1,-1))</f>
        <v>0</v>
      </c>
      <c r="Q4585" s="17">
        <f>VLOOKUP($K4585,[1]Budget!$V:$AE,10,0)*IF($C4585="1 - Revenues",1,IF(AND($C4585="5 - Transfers",MID(K4585,15,1)="4"),1,-1))</f>
        <v>0</v>
      </c>
      <c r="S4585" s="18" t="b">
        <f>IF(LEFT(C4585,1)="1",1,-1)*SUMIF([1]Budget!V:V,'Budget Worksheet for Pivot Tabl'!K4585,[1]Budget!AC:AC)=P4585</f>
        <v>1</v>
      </c>
    </row>
    <row r="4586" spans="1:19" x14ac:dyDescent="0.25">
      <c r="A4586" t="s">
        <v>75</v>
      </c>
      <c r="B4586" t="s">
        <v>76</v>
      </c>
      <c r="C4586" t="s">
        <v>9</v>
      </c>
      <c r="D4586" t="str">
        <f t="shared" si="71"/>
        <v>OUTFLOWS</v>
      </c>
      <c r="E4586" t="s">
        <v>116</v>
      </c>
      <c r="F4586" t="s">
        <v>117</v>
      </c>
      <c r="G4586" t="s">
        <v>5466</v>
      </c>
      <c r="H4586" t="s">
        <v>5467</v>
      </c>
      <c r="I4586" t="s">
        <v>2024</v>
      </c>
      <c r="J4586" t="s">
        <v>2025</v>
      </c>
      <c r="K4586" t="s">
        <v>5823</v>
      </c>
      <c r="L4586" t="s">
        <v>723</v>
      </c>
      <c r="M4586" s="17">
        <f>VLOOKUP($K4586,[1]Budget!$V:$AE,5,0)*IF($C4586="1 - Revenues",1,IF(AND($C4586="5 - Transfers",MID(I4586,15,1)="4"),1,-1))</f>
        <v>0</v>
      </c>
      <c r="N4586" s="17">
        <f>VLOOKUP($K4586,[1]Budget!$V:$AE,6,0)*IF($C4586="1 - Revenues",1,IF(AND($C4586="5 - Transfers",MID(J4586,15,1)="4"),1,-1))</f>
        <v>0</v>
      </c>
      <c r="O4586" s="17">
        <f>IFERROR(IF(RIGHT(LEFT(K4586,15),1)="4",VLOOKUP(K4586,'[1]Budget Worksheet'!A:B,2,0),-1*VLOOKUP(K4586,'[1]Budget Worksheet'!A:B,2,0)),0)</f>
        <v>0</v>
      </c>
      <c r="P4586" s="17">
        <f>VLOOKUP($K4586,[1]Budget!$V:$AE,8,0)*IF($C4586="1 - Revenues",1,IF(AND($C4586="5 - Transfers",MID($K4586,15,1)="4"),1,-1))</f>
        <v>0</v>
      </c>
      <c r="Q4586" s="17">
        <f>VLOOKUP($K4586,[1]Budget!$V:$AE,10,0)*IF($C4586="1 - Revenues",1,IF(AND($C4586="5 - Transfers",MID(K4586,15,1)="4"),1,-1))</f>
        <v>0</v>
      </c>
      <c r="S4586" s="18" t="b">
        <f>IF(LEFT(C4586,1)="1",1,-1)*SUMIF([1]Budget!V:V,'Budget Worksheet for Pivot Tabl'!K4586,[1]Budget!AC:AC)=P4586</f>
        <v>1</v>
      </c>
    </row>
    <row r="4587" spans="1:19" x14ac:dyDescent="0.25">
      <c r="A4587" t="s">
        <v>75</v>
      </c>
      <c r="B4587" t="s">
        <v>76</v>
      </c>
      <c r="C4587" t="s">
        <v>9</v>
      </c>
      <c r="D4587" t="str">
        <f t="shared" si="71"/>
        <v>OUTFLOWS</v>
      </c>
      <c r="E4587" t="s">
        <v>116</v>
      </c>
      <c r="F4587" t="s">
        <v>117</v>
      </c>
      <c r="G4587" t="s">
        <v>5466</v>
      </c>
      <c r="H4587" t="s">
        <v>5467</v>
      </c>
      <c r="I4587" t="s">
        <v>2024</v>
      </c>
      <c r="J4587" t="s">
        <v>2025</v>
      </c>
      <c r="K4587" t="s">
        <v>5824</v>
      </c>
      <c r="L4587" t="s">
        <v>674</v>
      </c>
      <c r="M4587" s="17">
        <f>VLOOKUP($K4587,[1]Budget!$V:$AE,5,0)*IF($C4587="1 - Revenues",1,IF(AND($C4587="5 - Transfers",MID(I4587,15,1)="4"),1,-1))</f>
        <v>-27000</v>
      </c>
      <c r="N4587" s="17">
        <f>VLOOKUP($K4587,[1]Budget!$V:$AE,6,0)*IF($C4587="1 - Revenues",1,IF(AND($C4587="5 - Transfers",MID(J4587,15,1)="4"),1,-1))</f>
        <v>-27000</v>
      </c>
      <c r="O4587" s="17">
        <f>IFERROR(IF(RIGHT(LEFT(K4587,15),1)="4",VLOOKUP(K4587,'[1]Budget Worksheet'!A:B,2,0),-1*VLOOKUP(K4587,'[1]Budget Worksheet'!A:B,2,0)),0)</f>
        <v>-32000</v>
      </c>
      <c r="P4587" s="17">
        <f>VLOOKUP($K4587,[1]Budget!$V:$AE,8,0)*IF($C4587="1 - Revenues",1,IF(AND($C4587="5 - Transfers",MID($K4587,15,1)="4"),1,-1))</f>
        <v>-32000</v>
      </c>
      <c r="Q4587" s="17">
        <f>VLOOKUP($K4587,[1]Budget!$V:$AE,10,0)*IF($C4587="1 - Revenues",1,IF(AND($C4587="5 - Transfers",MID(K4587,15,1)="4"),1,-1))</f>
        <v>0</v>
      </c>
      <c r="S4587" s="18" t="b">
        <f>IF(LEFT(C4587,1)="1",1,-1)*SUMIF([1]Budget!V:V,'Budget Worksheet for Pivot Tabl'!K4587,[1]Budget!AC:AC)=P4587</f>
        <v>1</v>
      </c>
    </row>
    <row r="4588" spans="1:19" x14ac:dyDescent="0.25">
      <c r="A4588" t="s">
        <v>75</v>
      </c>
      <c r="B4588" t="s">
        <v>76</v>
      </c>
      <c r="C4588" t="s">
        <v>9</v>
      </c>
      <c r="D4588" t="str">
        <f t="shared" si="71"/>
        <v>OUTFLOWS</v>
      </c>
      <c r="E4588" t="s">
        <v>116</v>
      </c>
      <c r="F4588" t="s">
        <v>117</v>
      </c>
      <c r="G4588" t="s">
        <v>5466</v>
      </c>
      <c r="H4588" t="s">
        <v>5467</v>
      </c>
      <c r="I4588" t="s">
        <v>2024</v>
      </c>
      <c r="J4588" t="s">
        <v>2025</v>
      </c>
      <c r="K4588" t="s">
        <v>5825</v>
      </c>
      <c r="L4588" t="s">
        <v>2112</v>
      </c>
      <c r="M4588" s="17">
        <f>VLOOKUP($K4588,[1]Budget!$V:$AE,5,0)*IF($C4588="1 - Revenues",1,IF(AND($C4588="5 - Transfers",MID(I4588,15,1)="4"),1,-1))</f>
        <v>0</v>
      </c>
      <c r="N4588" s="17">
        <f>VLOOKUP($K4588,[1]Budget!$V:$AE,6,0)*IF($C4588="1 - Revenues",1,IF(AND($C4588="5 - Transfers",MID(J4588,15,1)="4"),1,-1))</f>
        <v>0</v>
      </c>
      <c r="O4588" s="17">
        <f>IFERROR(IF(RIGHT(LEFT(K4588,15),1)="4",VLOOKUP(K4588,'[1]Budget Worksheet'!A:B,2,0),-1*VLOOKUP(K4588,'[1]Budget Worksheet'!A:B,2,0)),0)</f>
        <v>0</v>
      </c>
      <c r="P4588" s="17">
        <f>VLOOKUP($K4588,[1]Budget!$V:$AE,8,0)*IF($C4588="1 - Revenues",1,IF(AND($C4588="5 - Transfers",MID($K4588,15,1)="4"),1,-1))</f>
        <v>0</v>
      </c>
      <c r="Q4588" s="17">
        <f>VLOOKUP($K4588,[1]Budget!$V:$AE,10,0)*IF($C4588="1 - Revenues",1,IF(AND($C4588="5 - Transfers",MID(K4588,15,1)="4"),1,-1))</f>
        <v>0</v>
      </c>
      <c r="S4588" s="18" t="b">
        <f>IF(LEFT(C4588,1)="1",1,-1)*SUMIF([1]Budget!V:V,'Budget Worksheet for Pivot Tabl'!K4588,[1]Budget!AC:AC)=P4588</f>
        <v>1</v>
      </c>
    </row>
    <row r="4589" spans="1:19" x14ac:dyDescent="0.25">
      <c r="A4589" t="s">
        <v>75</v>
      </c>
      <c r="B4589" t="s">
        <v>76</v>
      </c>
      <c r="C4589" t="s">
        <v>9</v>
      </c>
      <c r="D4589" t="str">
        <f t="shared" si="71"/>
        <v>OUTFLOWS</v>
      </c>
      <c r="E4589" t="s">
        <v>116</v>
      </c>
      <c r="F4589" t="s">
        <v>117</v>
      </c>
      <c r="G4589" t="s">
        <v>5466</v>
      </c>
      <c r="H4589" t="s">
        <v>5467</v>
      </c>
      <c r="I4589" t="s">
        <v>2024</v>
      </c>
      <c r="J4589" t="s">
        <v>2025</v>
      </c>
      <c r="K4589" t="s">
        <v>5826</v>
      </c>
      <c r="L4589" t="s">
        <v>5827</v>
      </c>
      <c r="M4589" s="17">
        <f>VLOOKUP($K4589,[1]Budget!$V:$AE,5,0)*IF($C4589="1 - Revenues",1,IF(AND($C4589="5 - Transfers",MID(I4589,15,1)="4"),1,-1))</f>
        <v>0</v>
      </c>
      <c r="N4589" s="17">
        <f>VLOOKUP($K4589,[1]Budget!$V:$AE,6,0)*IF($C4589="1 - Revenues",1,IF(AND($C4589="5 - Transfers",MID(J4589,15,1)="4"),1,-1))</f>
        <v>0</v>
      </c>
      <c r="O4589" s="17">
        <f>IFERROR(IF(RIGHT(LEFT(K4589,15),1)="4",VLOOKUP(K4589,'[1]Budget Worksheet'!A:B,2,0),-1*VLOOKUP(K4589,'[1]Budget Worksheet'!A:B,2,0)),0)</f>
        <v>0</v>
      </c>
      <c r="P4589" s="17">
        <f>VLOOKUP($K4589,[1]Budget!$V:$AE,8,0)*IF($C4589="1 - Revenues",1,IF(AND($C4589="5 - Transfers",MID($K4589,15,1)="4"),1,-1))</f>
        <v>0</v>
      </c>
      <c r="Q4589" s="17">
        <f>VLOOKUP($K4589,[1]Budget!$V:$AE,10,0)*IF($C4589="1 - Revenues",1,IF(AND($C4589="5 - Transfers",MID(K4589,15,1)="4"),1,-1))</f>
        <v>0</v>
      </c>
      <c r="S4589" s="18" t="b">
        <f>IF(LEFT(C4589,1)="1",1,-1)*SUMIF([1]Budget!V:V,'Budget Worksheet for Pivot Tabl'!K4589,[1]Budget!AC:AC)=P4589</f>
        <v>1</v>
      </c>
    </row>
    <row r="4590" spans="1:19" x14ac:dyDescent="0.25">
      <c r="A4590" t="s">
        <v>75</v>
      </c>
      <c r="B4590" t="s">
        <v>76</v>
      </c>
      <c r="C4590" t="s">
        <v>9</v>
      </c>
      <c r="D4590" t="str">
        <f t="shared" si="71"/>
        <v>OUTFLOWS</v>
      </c>
      <c r="E4590" t="s">
        <v>116</v>
      </c>
      <c r="F4590" t="s">
        <v>117</v>
      </c>
      <c r="G4590" t="s">
        <v>5466</v>
      </c>
      <c r="H4590" t="s">
        <v>5467</v>
      </c>
      <c r="I4590" t="s">
        <v>2024</v>
      </c>
      <c r="J4590" t="s">
        <v>2025</v>
      </c>
      <c r="K4590" t="s">
        <v>5828</v>
      </c>
      <c r="L4590" t="s">
        <v>5655</v>
      </c>
      <c r="M4590" s="17">
        <f>VLOOKUP($K4590,[1]Budget!$V:$AE,5,0)*IF($C4590="1 - Revenues",1,IF(AND($C4590="5 - Transfers",MID(I4590,15,1)="4"),1,-1))</f>
        <v>0</v>
      </c>
      <c r="N4590" s="17">
        <f>VLOOKUP($K4590,[1]Budget!$V:$AE,6,0)*IF($C4590="1 - Revenues",1,IF(AND($C4590="5 - Transfers",MID(J4590,15,1)="4"),1,-1))</f>
        <v>0</v>
      </c>
      <c r="O4590" s="17">
        <f>IFERROR(IF(RIGHT(LEFT(K4590,15),1)="4",VLOOKUP(K4590,'[1]Budget Worksheet'!A:B,2,0),-1*VLOOKUP(K4590,'[1]Budget Worksheet'!A:B,2,0)),0)</f>
        <v>0</v>
      </c>
      <c r="P4590" s="17">
        <f>VLOOKUP($K4590,[1]Budget!$V:$AE,8,0)*IF($C4590="1 - Revenues",1,IF(AND($C4590="5 - Transfers",MID($K4590,15,1)="4"),1,-1))</f>
        <v>0</v>
      </c>
      <c r="Q4590" s="17">
        <f>VLOOKUP($K4590,[1]Budget!$V:$AE,10,0)*IF($C4590="1 - Revenues",1,IF(AND($C4590="5 - Transfers",MID(K4590,15,1)="4"),1,-1))</f>
        <v>0</v>
      </c>
      <c r="S4590" s="18" t="b">
        <f>IF(LEFT(C4590,1)="1",1,-1)*SUMIF([1]Budget!V:V,'Budget Worksheet for Pivot Tabl'!K4590,[1]Budget!AC:AC)=P4590</f>
        <v>1</v>
      </c>
    </row>
    <row r="4591" spans="1:19" x14ac:dyDescent="0.25">
      <c r="A4591" t="s">
        <v>75</v>
      </c>
      <c r="B4591" t="s">
        <v>76</v>
      </c>
      <c r="C4591" t="s">
        <v>9</v>
      </c>
      <c r="D4591" t="str">
        <f t="shared" si="71"/>
        <v>OUTFLOWS</v>
      </c>
      <c r="E4591" t="s">
        <v>116</v>
      </c>
      <c r="F4591" t="s">
        <v>117</v>
      </c>
      <c r="G4591" t="s">
        <v>5466</v>
      </c>
      <c r="H4591" t="s">
        <v>5467</v>
      </c>
      <c r="I4591" t="s">
        <v>2024</v>
      </c>
      <c r="J4591" t="s">
        <v>2025</v>
      </c>
      <c r="K4591" t="s">
        <v>5829</v>
      </c>
      <c r="L4591" t="s">
        <v>478</v>
      </c>
      <c r="M4591" s="17">
        <f>VLOOKUP($K4591,[1]Budget!$V:$AE,5,0)*IF($C4591="1 - Revenues",1,IF(AND($C4591="5 - Transfers",MID(I4591,15,1)="4"),1,-1))</f>
        <v>-2000</v>
      </c>
      <c r="N4591" s="17">
        <f>VLOOKUP($K4591,[1]Budget!$V:$AE,6,0)*IF($C4591="1 - Revenues",1,IF(AND($C4591="5 - Transfers",MID(J4591,15,1)="4"),1,-1))</f>
        <v>-2000</v>
      </c>
      <c r="O4591" s="17">
        <f>IFERROR(IF(RIGHT(LEFT(K4591,15),1)="4",VLOOKUP(K4591,'[1]Budget Worksheet'!A:B,2,0),-1*VLOOKUP(K4591,'[1]Budget Worksheet'!A:B,2,0)),0)</f>
        <v>-50000</v>
      </c>
      <c r="P4591" s="17">
        <f>VLOOKUP($K4591,[1]Budget!$V:$AE,8,0)*IF($C4591="1 - Revenues",1,IF(AND($C4591="5 - Transfers",MID($K4591,15,1)="4"),1,-1))</f>
        <v>-50000</v>
      </c>
      <c r="Q4591" s="17">
        <f>VLOOKUP($K4591,[1]Budget!$V:$AE,10,0)*IF($C4591="1 - Revenues",1,IF(AND($C4591="5 - Transfers",MID(K4591,15,1)="4"),1,-1))</f>
        <v>0</v>
      </c>
      <c r="S4591" s="18" t="b">
        <f>IF(LEFT(C4591,1)="1",1,-1)*SUMIF([1]Budget!V:V,'Budget Worksheet for Pivot Tabl'!K4591,[1]Budget!AC:AC)=P4591</f>
        <v>1</v>
      </c>
    </row>
    <row r="4592" spans="1:19" x14ac:dyDescent="0.25">
      <c r="A4592" t="s">
        <v>75</v>
      </c>
      <c r="B4592" t="s">
        <v>76</v>
      </c>
      <c r="C4592" t="s">
        <v>9</v>
      </c>
      <c r="D4592" t="str">
        <f t="shared" si="71"/>
        <v>OUTFLOWS</v>
      </c>
      <c r="E4592" t="s">
        <v>116</v>
      </c>
      <c r="F4592" t="s">
        <v>117</v>
      </c>
      <c r="G4592" t="s">
        <v>5466</v>
      </c>
      <c r="H4592" t="s">
        <v>5467</v>
      </c>
      <c r="I4592" t="s">
        <v>2024</v>
      </c>
      <c r="J4592" t="s">
        <v>2025</v>
      </c>
      <c r="K4592" t="s">
        <v>5830</v>
      </c>
      <c r="L4592" t="s">
        <v>482</v>
      </c>
      <c r="M4592" s="17">
        <f>VLOOKUP($K4592,[1]Budget!$V:$AE,5,0)*IF($C4592="1 - Revenues",1,IF(AND($C4592="5 - Transfers",MID(I4592,15,1)="4"),1,-1))</f>
        <v>0</v>
      </c>
      <c r="N4592" s="17">
        <f>VLOOKUP($K4592,[1]Budget!$V:$AE,6,0)*IF($C4592="1 - Revenues",1,IF(AND($C4592="5 - Transfers",MID(J4592,15,1)="4"),1,-1))</f>
        <v>0</v>
      </c>
      <c r="O4592" s="17">
        <f>IFERROR(IF(RIGHT(LEFT(K4592,15),1)="4",VLOOKUP(K4592,'[1]Budget Worksheet'!A:B,2,0),-1*VLOOKUP(K4592,'[1]Budget Worksheet'!A:B,2,0)),0)</f>
        <v>0</v>
      </c>
      <c r="P4592" s="17">
        <f>VLOOKUP($K4592,[1]Budget!$V:$AE,8,0)*IF($C4592="1 - Revenues",1,IF(AND($C4592="5 - Transfers",MID($K4592,15,1)="4"),1,-1))</f>
        <v>0</v>
      </c>
      <c r="Q4592" s="17">
        <f>VLOOKUP($K4592,[1]Budget!$V:$AE,10,0)*IF($C4592="1 - Revenues",1,IF(AND($C4592="5 - Transfers",MID(K4592,15,1)="4"),1,-1))</f>
        <v>0</v>
      </c>
      <c r="S4592" s="18" t="b">
        <f>IF(LEFT(C4592,1)="1",1,-1)*SUMIF([1]Budget!V:V,'Budget Worksheet for Pivot Tabl'!K4592,[1]Budget!AC:AC)=P4592</f>
        <v>1</v>
      </c>
    </row>
    <row r="4593" spans="1:19" x14ac:dyDescent="0.25">
      <c r="A4593" t="s">
        <v>75</v>
      </c>
      <c r="B4593" t="s">
        <v>76</v>
      </c>
      <c r="C4593" t="s">
        <v>9</v>
      </c>
      <c r="D4593" t="str">
        <f t="shared" si="71"/>
        <v>OUTFLOWS</v>
      </c>
      <c r="E4593" t="s">
        <v>116</v>
      </c>
      <c r="F4593" t="s">
        <v>117</v>
      </c>
      <c r="G4593" t="s">
        <v>5466</v>
      </c>
      <c r="H4593" t="s">
        <v>5467</v>
      </c>
      <c r="I4593" t="s">
        <v>2024</v>
      </c>
      <c r="J4593" t="s">
        <v>2025</v>
      </c>
      <c r="K4593" t="s">
        <v>5831</v>
      </c>
      <c r="L4593" t="s">
        <v>633</v>
      </c>
      <c r="M4593" s="17">
        <f>VLOOKUP($K4593,[1]Budget!$V:$AE,5,0)*IF($C4593="1 - Revenues",1,IF(AND($C4593="5 - Transfers",MID(I4593,15,1)="4"),1,-1))</f>
        <v>-5000</v>
      </c>
      <c r="N4593" s="17">
        <f>VLOOKUP($K4593,[1]Budget!$V:$AE,6,0)*IF($C4593="1 - Revenues",1,IF(AND($C4593="5 - Transfers",MID(J4593,15,1)="4"),1,-1))</f>
        <v>-6000</v>
      </c>
      <c r="O4593" s="17">
        <f>IFERROR(IF(RIGHT(LEFT(K4593,15),1)="4",VLOOKUP(K4593,'[1]Budget Worksheet'!A:B,2,0),-1*VLOOKUP(K4593,'[1]Budget Worksheet'!A:B,2,0)),0)</f>
        <v>-7500</v>
      </c>
      <c r="P4593" s="17">
        <f>VLOOKUP($K4593,[1]Budget!$V:$AE,8,0)*IF($C4593="1 - Revenues",1,IF(AND($C4593="5 - Transfers",MID($K4593,15,1)="4"),1,-1))</f>
        <v>-7500</v>
      </c>
      <c r="Q4593" s="17">
        <f>VLOOKUP($K4593,[1]Budget!$V:$AE,10,0)*IF($C4593="1 - Revenues",1,IF(AND($C4593="5 - Transfers",MID(K4593,15,1)="4"),1,-1))</f>
        <v>0</v>
      </c>
      <c r="S4593" s="18" t="b">
        <f>IF(LEFT(C4593,1)="1",1,-1)*SUMIF([1]Budget!V:V,'Budget Worksheet for Pivot Tabl'!K4593,[1]Budget!AC:AC)=P4593</f>
        <v>1</v>
      </c>
    </row>
    <row r="4594" spans="1:19" x14ac:dyDescent="0.25">
      <c r="A4594" t="s">
        <v>75</v>
      </c>
      <c r="B4594" t="s">
        <v>76</v>
      </c>
      <c r="C4594" t="s">
        <v>9</v>
      </c>
      <c r="D4594" t="str">
        <f t="shared" si="71"/>
        <v>OUTFLOWS</v>
      </c>
      <c r="E4594" t="s">
        <v>116</v>
      </c>
      <c r="F4594" t="s">
        <v>117</v>
      </c>
      <c r="G4594" t="s">
        <v>5466</v>
      </c>
      <c r="H4594" t="s">
        <v>5467</v>
      </c>
      <c r="I4594" t="s">
        <v>2024</v>
      </c>
      <c r="J4594" t="s">
        <v>2025</v>
      </c>
      <c r="K4594" t="s">
        <v>5832</v>
      </c>
      <c r="L4594" t="s">
        <v>635</v>
      </c>
      <c r="M4594" s="17">
        <f>VLOOKUP($K4594,[1]Budget!$V:$AE,5,0)*IF($C4594="1 - Revenues",1,IF(AND($C4594="5 - Transfers",MID(I4594,15,1)="4"),1,-1))</f>
        <v>-16000</v>
      </c>
      <c r="N4594" s="17">
        <f>VLOOKUP($K4594,[1]Budget!$V:$AE,6,0)*IF($C4594="1 - Revenues",1,IF(AND($C4594="5 - Transfers",MID(J4594,15,1)="4"),1,-1))</f>
        <v>-19000</v>
      </c>
      <c r="O4594" s="17">
        <f>IFERROR(IF(RIGHT(LEFT(K4594,15),1)="4",VLOOKUP(K4594,'[1]Budget Worksheet'!A:B,2,0),-1*VLOOKUP(K4594,'[1]Budget Worksheet'!A:B,2,0)),0)</f>
        <v>-20000</v>
      </c>
      <c r="P4594" s="17">
        <f>VLOOKUP($K4594,[1]Budget!$V:$AE,8,0)*IF($C4594="1 - Revenues",1,IF(AND($C4594="5 - Transfers",MID($K4594,15,1)="4"),1,-1))</f>
        <v>-20000</v>
      </c>
      <c r="Q4594" s="17">
        <f>VLOOKUP($K4594,[1]Budget!$V:$AE,10,0)*IF($C4594="1 - Revenues",1,IF(AND($C4594="5 - Transfers",MID(K4594,15,1)="4"),1,-1))</f>
        <v>0</v>
      </c>
      <c r="S4594" s="18" t="b">
        <f>IF(LEFT(C4594,1)="1",1,-1)*SUMIF([1]Budget!V:V,'Budget Worksheet for Pivot Tabl'!K4594,[1]Budget!AC:AC)=P4594</f>
        <v>1</v>
      </c>
    </row>
    <row r="4595" spans="1:19" x14ac:dyDescent="0.25">
      <c r="A4595" t="s">
        <v>75</v>
      </c>
      <c r="B4595" t="s">
        <v>76</v>
      </c>
      <c r="C4595" t="s">
        <v>9</v>
      </c>
      <c r="D4595" t="str">
        <f t="shared" si="71"/>
        <v>OUTFLOWS</v>
      </c>
      <c r="E4595" t="s">
        <v>116</v>
      </c>
      <c r="F4595" t="s">
        <v>117</v>
      </c>
      <c r="G4595" t="s">
        <v>5466</v>
      </c>
      <c r="H4595" t="s">
        <v>5467</v>
      </c>
      <c r="I4595" t="s">
        <v>2024</v>
      </c>
      <c r="J4595" t="s">
        <v>2025</v>
      </c>
      <c r="K4595" t="s">
        <v>5833</v>
      </c>
      <c r="L4595" t="s">
        <v>484</v>
      </c>
      <c r="M4595" s="17">
        <f>VLOOKUP($K4595,[1]Budget!$V:$AE,5,0)*IF($C4595="1 - Revenues",1,IF(AND($C4595="5 - Transfers",MID(I4595,15,1)="4"),1,-1))</f>
        <v>-6000</v>
      </c>
      <c r="N4595" s="17">
        <f>VLOOKUP($K4595,[1]Budget!$V:$AE,6,0)*IF($C4595="1 - Revenues",1,IF(AND($C4595="5 - Transfers",MID(J4595,15,1)="4"),1,-1))</f>
        <v>-10000</v>
      </c>
      <c r="O4595" s="17">
        <f>IFERROR(IF(RIGHT(LEFT(K4595,15),1)="4",VLOOKUP(K4595,'[1]Budget Worksheet'!A:B,2,0),-1*VLOOKUP(K4595,'[1]Budget Worksheet'!A:B,2,0)),0)</f>
        <v>-10000</v>
      </c>
      <c r="P4595" s="17">
        <f>VLOOKUP($K4595,[1]Budget!$V:$AE,8,0)*IF($C4595="1 - Revenues",1,IF(AND($C4595="5 - Transfers",MID($K4595,15,1)="4"),1,-1))</f>
        <v>-10000</v>
      </c>
      <c r="Q4595" s="17">
        <f>VLOOKUP($K4595,[1]Budget!$V:$AE,10,0)*IF($C4595="1 - Revenues",1,IF(AND($C4595="5 - Transfers",MID(K4595,15,1)="4"),1,-1))</f>
        <v>0</v>
      </c>
      <c r="S4595" s="18" t="b">
        <f>IF(LEFT(C4595,1)="1",1,-1)*SUMIF([1]Budget!V:V,'Budget Worksheet for Pivot Tabl'!K4595,[1]Budget!AC:AC)=P4595</f>
        <v>1</v>
      </c>
    </row>
    <row r="4596" spans="1:19" x14ac:dyDescent="0.25">
      <c r="A4596" t="s">
        <v>75</v>
      </c>
      <c r="B4596" t="s">
        <v>76</v>
      </c>
      <c r="C4596" t="s">
        <v>9</v>
      </c>
      <c r="D4596" t="str">
        <f t="shared" si="71"/>
        <v>OUTFLOWS</v>
      </c>
      <c r="E4596" t="s">
        <v>116</v>
      </c>
      <c r="F4596" t="s">
        <v>117</v>
      </c>
      <c r="G4596" t="s">
        <v>5466</v>
      </c>
      <c r="H4596" t="s">
        <v>5467</v>
      </c>
      <c r="I4596" t="s">
        <v>2024</v>
      </c>
      <c r="J4596" t="s">
        <v>2025</v>
      </c>
      <c r="K4596" t="s">
        <v>5834</v>
      </c>
      <c r="L4596" t="s">
        <v>640</v>
      </c>
      <c r="M4596" s="17">
        <f>VLOOKUP($K4596,[1]Budget!$V:$AE,5,0)*IF($C4596="1 - Revenues",1,IF(AND($C4596="5 - Transfers",MID(I4596,15,1)="4"),1,-1))</f>
        <v>-5000</v>
      </c>
      <c r="N4596" s="17">
        <f>VLOOKUP($K4596,[1]Budget!$V:$AE,6,0)*IF($C4596="1 - Revenues",1,IF(AND($C4596="5 - Transfers",MID(J4596,15,1)="4"),1,-1))</f>
        <v>-3000</v>
      </c>
      <c r="O4596" s="17">
        <f>IFERROR(IF(RIGHT(LEFT(K4596,15),1)="4",VLOOKUP(K4596,'[1]Budget Worksheet'!A:B,2,0),-1*VLOOKUP(K4596,'[1]Budget Worksheet'!A:B,2,0)),0)</f>
        <v>-6811</v>
      </c>
      <c r="P4596" s="17">
        <f>VLOOKUP($K4596,[1]Budget!$V:$AE,8,0)*IF($C4596="1 - Revenues",1,IF(AND($C4596="5 - Transfers",MID($K4596,15,1)="4"),1,-1))</f>
        <v>-6811</v>
      </c>
      <c r="Q4596" s="17">
        <f>VLOOKUP($K4596,[1]Budget!$V:$AE,10,0)*IF($C4596="1 - Revenues",1,IF(AND($C4596="5 - Transfers",MID(K4596,15,1)="4"),1,-1))</f>
        <v>0</v>
      </c>
      <c r="S4596" s="18" t="b">
        <f>IF(LEFT(C4596,1)="1",1,-1)*SUMIF([1]Budget!V:V,'Budget Worksheet for Pivot Tabl'!K4596,[1]Budget!AC:AC)=P4596</f>
        <v>1</v>
      </c>
    </row>
    <row r="4597" spans="1:19" x14ac:dyDescent="0.25">
      <c r="A4597" t="s">
        <v>75</v>
      </c>
      <c r="B4597" t="s">
        <v>76</v>
      </c>
      <c r="C4597" t="s">
        <v>9</v>
      </c>
      <c r="D4597" t="str">
        <f t="shared" si="71"/>
        <v>OUTFLOWS</v>
      </c>
      <c r="E4597" t="s">
        <v>116</v>
      </c>
      <c r="F4597" t="s">
        <v>117</v>
      </c>
      <c r="G4597" t="s">
        <v>5466</v>
      </c>
      <c r="H4597" t="s">
        <v>5467</v>
      </c>
      <c r="I4597" t="s">
        <v>2024</v>
      </c>
      <c r="J4597" t="s">
        <v>2025</v>
      </c>
      <c r="K4597" t="s">
        <v>5835</v>
      </c>
      <c r="L4597" t="s">
        <v>900</v>
      </c>
      <c r="M4597" s="17">
        <f>VLOOKUP($K4597,[1]Budget!$V:$AE,5,0)*IF($C4597="1 - Revenues",1,IF(AND($C4597="5 - Transfers",MID(I4597,15,1)="4"),1,-1))</f>
        <v>-5000</v>
      </c>
      <c r="N4597" s="17">
        <f>VLOOKUP($K4597,[1]Budget!$V:$AE,6,0)*IF($C4597="1 - Revenues",1,IF(AND($C4597="5 - Transfers",MID(J4597,15,1)="4"),1,-1))</f>
        <v>-3000</v>
      </c>
      <c r="O4597" s="17">
        <f>IFERROR(IF(RIGHT(LEFT(K4597,15),1)="4",VLOOKUP(K4597,'[1]Budget Worksheet'!A:B,2,0),-1*VLOOKUP(K4597,'[1]Budget Worksheet'!A:B,2,0)),0)</f>
        <v>-6000</v>
      </c>
      <c r="P4597" s="17">
        <f>VLOOKUP($K4597,[1]Budget!$V:$AE,8,0)*IF($C4597="1 - Revenues",1,IF(AND($C4597="5 - Transfers",MID($K4597,15,1)="4"),1,-1))</f>
        <v>-6000</v>
      </c>
      <c r="Q4597" s="17">
        <f>VLOOKUP($K4597,[1]Budget!$V:$AE,10,0)*IF($C4597="1 - Revenues",1,IF(AND($C4597="5 - Transfers",MID(K4597,15,1)="4"),1,-1))</f>
        <v>0</v>
      </c>
      <c r="S4597" s="18" t="b">
        <f>IF(LEFT(C4597,1)="1",1,-1)*SUMIF([1]Budget!V:V,'Budget Worksheet for Pivot Tabl'!K4597,[1]Budget!AC:AC)=P4597</f>
        <v>1</v>
      </c>
    </row>
    <row r="4598" spans="1:19" x14ac:dyDescent="0.25">
      <c r="A4598" t="s">
        <v>75</v>
      </c>
      <c r="B4598" t="s">
        <v>76</v>
      </c>
      <c r="C4598" t="s">
        <v>9</v>
      </c>
      <c r="D4598" t="str">
        <f t="shared" si="71"/>
        <v>OUTFLOWS</v>
      </c>
      <c r="E4598" t="s">
        <v>116</v>
      </c>
      <c r="F4598" t="s">
        <v>117</v>
      </c>
      <c r="G4598" t="s">
        <v>5466</v>
      </c>
      <c r="H4598" t="s">
        <v>5467</v>
      </c>
      <c r="I4598" t="s">
        <v>2024</v>
      </c>
      <c r="J4598" t="s">
        <v>2025</v>
      </c>
      <c r="K4598" t="s">
        <v>5836</v>
      </c>
      <c r="L4598" t="s">
        <v>486</v>
      </c>
      <c r="M4598" s="17">
        <f>VLOOKUP($K4598,[1]Budget!$V:$AE,5,0)*IF($C4598="1 - Revenues",1,IF(AND($C4598="5 - Transfers",MID(I4598,15,1)="4"),1,-1))</f>
        <v>-10000</v>
      </c>
      <c r="N4598" s="17">
        <f>VLOOKUP($K4598,[1]Budget!$V:$AE,6,0)*IF($C4598="1 - Revenues",1,IF(AND($C4598="5 - Transfers",MID(J4598,15,1)="4"),1,-1))</f>
        <v>-10000</v>
      </c>
      <c r="O4598" s="17">
        <f>IFERROR(IF(RIGHT(LEFT(K4598,15),1)="4",VLOOKUP(K4598,'[1]Budget Worksheet'!A:B,2,0),-1*VLOOKUP(K4598,'[1]Budget Worksheet'!A:B,2,0)),0)</f>
        <v>-8500</v>
      </c>
      <c r="P4598" s="17">
        <f>VLOOKUP($K4598,[1]Budget!$V:$AE,8,0)*IF($C4598="1 - Revenues",1,IF(AND($C4598="5 - Transfers",MID($K4598,15,1)="4"),1,-1))</f>
        <v>-8500</v>
      </c>
      <c r="Q4598" s="17">
        <f>VLOOKUP($K4598,[1]Budget!$V:$AE,10,0)*IF($C4598="1 - Revenues",1,IF(AND($C4598="5 - Transfers",MID(K4598,15,1)="4"),1,-1))</f>
        <v>0</v>
      </c>
      <c r="S4598" s="18" t="b">
        <f>IF(LEFT(C4598,1)="1",1,-1)*SUMIF([1]Budget!V:V,'Budget Worksheet for Pivot Tabl'!K4598,[1]Budget!AC:AC)=P4598</f>
        <v>1</v>
      </c>
    </row>
    <row r="4599" spans="1:19" x14ac:dyDescent="0.25">
      <c r="A4599" t="s">
        <v>75</v>
      </c>
      <c r="B4599" t="s">
        <v>76</v>
      </c>
      <c r="C4599" t="s">
        <v>9</v>
      </c>
      <c r="D4599" t="str">
        <f t="shared" si="71"/>
        <v>OUTFLOWS</v>
      </c>
      <c r="E4599" t="s">
        <v>116</v>
      </c>
      <c r="F4599" t="s">
        <v>117</v>
      </c>
      <c r="G4599" t="s">
        <v>5466</v>
      </c>
      <c r="H4599" t="s">
        <v>5467</v>
      </c>
      <c r="I4599" t="s">
        <v>2024</v>
      </c>
      <c r="J4599" t="s">
        <v>2025</v>
      </c>
      <c r="K4599" t="s">
        <v>5837</v>
      </c>
      <c r="L4599" t="s">
        <v>792</v>
      </c>
      <c r="M4599" s="17">
        <f>VLOOKUP($K4599,[1]Budget!$V:$AE,5,0)*IF($C4599="1 - Revenues",1,IF(AND($C4599="5 - Transfers",MID(I4599,15,1)="4"),1,-1))</f>
        <v>-4000</v>
      </c>
      <c r="N4599" s="17">
        <f>VLOOKUP($K4599,[1]Budget!$V:$AE,6,0)*IF($C4599="1 - Revenues",1,IF(AND($C4599="5 - Transfers",MID(J4599,15,1)="4"),1,-1))</f>
        <v>-5000</v>
      </c>
      <c r="O4599" s="17">
        <f>IFERROR(IF(RIGHT(LEFT(K4599,15),1)="4",VLOOKUP(K4599,'[1]Budget Worksheet'!A:B,2,0),-1*VLOOKUP(K4599,'[1]Budget Worksheet'!A:B,2,0)),0)</f>
        <v>-5200</v>
      </c>
      <c r="P4599" s="17">
        <f>VLOOKUP($K4599,[1]Budget!$V:$AE,8,0)*IF($C4599="1 - Revenues",1,IF(AND($C4599="5 - Transfers",MID($K4599,15,1)="4"),1,-1))</f>
        <v>-5200</v>
      </c>
      <c r="Q4599" s="17">
        <f>VLOOKUP($K4599,[1]Budget!$V:$AE,10,0)*IF($C4599="1 - Revenues",1,IF(AND($C4599="5 - Transfers",MID(K4599,15,1)="4"),1,-1))</f>
        <v>0</v>
      </c>
      <c r="S4599" s="18" t="b">
        <f>IF(LEFT(C4599,1)="1",1,-1)*SUMIF([1]Budget!V:V,'Budget Worksheet for Pivot Tabl'!K4599,[1]Budget!AC:AC)=P4599</f>
        <v>1</v>
      </c>
    </row>
    <row r="4600" spans="1:19" x14ac:dyDescent="0.25">
      <c r="A4600" t="s">
        <v>75</v>
      </c>
      <c r="B4600" t="s">
        <v>76</v>
      </c>
      <c r="C4600" t="s">
        <v>9</v>
      </c>
      <c r="D4600" t="str">
        <f t="shared" si="71"/>
        <v>OUTFLOWS</v>
      </c>
      <c r="E4600" t="s">
        <v>116</v>
      </c>
      <c r="F4600" t="s">
        <v>117</v>
      </c>
      <c r="G4600" t="s">
        <v>5466</v>
      </c>
      <c r="H4600" t="s">
        <v>5467</v>
      </c>
      <c r="I4600" t="s">
        <v>2024</v>
      </c>
      <c r="J4600" t="s">
        <v>2025</v>
      </c>
      <c r="K4600" t="s">
        <v>5838</v>
      </c>
      <c r="L4600" t="s">
        <v>1846</v>
      </c>
      <c r="M4600" s="17">
        <f>VLOOKUP($K4600,[1]Budget!$V:$AE,5,0)*IF($C4600="1 - Revenues",1,IF(AND($C4600="5 - Transfers",MID(I4600,15,1)="4"),1,-1))</f>
        <v>-2000</v>
      </c>
      <c r="N4600" s="17">
        <f>VLOOKUP($K4600,[1]Budget!$V:$AE,6,0)*IF($C4600="1 - Revenues",1,IF(AND($C4600="5 - Transfers",MID(J4600,15,1)="4"),1,-1))</f>
        <v>-6000</v>
      </c>
      <c r="O4600" s="17">
        <f>IFERROR(IF(RIGHT(LEFT(K4600,15),1)="4",VLOOKUP(K4600,'[1]Budget Worksheet'!A:B,2,0),-1*VLOOKUP(K4600,'[1]Budget Worksheet'!A:B,2,0)),0)</f>
        <v>-4000</v>
      </c>
      <c r="P4600" s="17">
        <f>VLOOKUP($K4600,[1]Budget!$V:$AE,8,0)*IF($C4600="1 - Revenues",1,IF(AND($C4600="5 - Transfers",MID($K4600,15,1)="4"),1,-1))</f>
        <v>-4000</v>
      </c>
      <c r="Q4600" s="17">
        <f>VLOOKUP($K4600,[1]Budget!$V:$AE,10,0)*IF($C4600="1 - Revenues",1,IF(AND($C4600="5 - Transfers",MID(K4600,15,1)="4"),1,-1))</f>
        <v>0</v>
      </c>
      <c r="S4600" s="18" t="b">
        <f>IF(LEFT(C4600,1)="1",1,-1)*SUMIF([1]Budget!V:V,'Budget Worksheet for Pivot Tabl'!K4600,[1]Budget!AC:AC)=P4600</f>
        <v>1</v>
      </c>
    </row>
    <row r="4601" spans="1:19" x14ac:dyDescent="0.25">
      <c r="A4601" t="s">
        <v>75</v>
      </c>
      <c r="B4601" t="s">
        <v>76</v>
      </c>
      <c r="C4601" t="s">
        <v>9</v>
      </c>
      <c r="D4601" t="str">
        <f t="shared" si="71"/>
        <v>OUTFLOWS</v>
      </c>
      <c r="E4601" t="s">
        <v>116</v>
      </c>
      <c r="F4601" t="s">
        <v>117</v>
      </c>
      <c r="G4601" t="s">
        <v>5466</v>
      </c>
      <c r="H4601" t="s">
        <v>5467</v>
      </c>
      <c r="I4601" t="s">
        <v>2024</v>
      </c>
      <c r="J4601" t="s">
        <v>2025</v>
      </c>
      <c r="K4601" t="s">
        <v>5839</v>
      </c>
      <c r="L4601" t="s">
        <v>5840</v>
      </c>
      <c r="M4601" s="17">
        <f>VLOOKUP($K4601,[1]Budget!$V:$AE,5,0)*IF($C4601="1 - Revenues",1,IF(AND($C4601="5 - Transfers",MID(I4601,15,1)="4"),1,-1))</f>
        <v>0</v>
      </c>
      <c r="N4601" s="17">
        <f>VLOOKUP($K4601,[1]Budget!$V:$AE,6,0)*IF($C4601="1 - Revenues",1,IF(AND($C4601="5 - Transfers",MID(J4601,15,1)="4"),1,-1))</f>
        <v>0</v>
      </c>
      <c r="O4601" s="17">
        <f>IFERROR(IF(RIGHT(LEFT(K4601,15),1)="4",VLOOKUP(K4601,'[1]Budget Worksheet'!A:B,2,0),-1*VLOOKUP(K4601,'[1]Budget Worksheet'!A:B,2,0)),0)</f>
        <v>0</v>
      </c>
      <c r="P4601" s="17">
        <f>VLOOKUP($K4601,[1]Budget!$V:$AE,8,0)*IF($C4601="1 - Revenues",1,IF(AND($C4601="5 - Transfers",MID($K4601,15,1)="4"),1,-1))</f>
        <v>0</v>
      </c>
      <c r="Q4601" s="17">
        <f>VLOOKUP($K4601,[1]Budget!$V:$AE,10,0)*IF($C4601="1 - Revenues",1,IF(AND($C4601="5 - Transfers",MID(K4601,15,1)="4"),1,-1))</f>
        <v>0</v>
      </c>
      <c r="S4601" s="18" t="b">
        <f>IF(LEFT(C4601,1)="1",1,-1)*SUMIF([1]Budget!V:V,'Budget Worksheet for Pivot Tabl'!K4601,[1]Budget!AC:AC)=P4601</f>
        <v>1</v>
      </c>
    </row>
    <row r="4602" spans="1:19" x14ac:dyDescent="0.25">
      <c r="A4602" t="s">
        <v>75</v>
      </c>
      <c r="B4602" t="s">
        <v>76</v>
      </c>
      <c r="C4602" t="s">
        <v>9</v>
      </c>
      <c r="D4602" t="str">
        <f t="shared" si="71"/>
        <v>OUTFLOWS</v>
      </c>
      <c r="E4602" t="s">
        <v>116</v>
      </c>
      <c r="F4602" t="s">
        <v>117</v>
      </c>
      <c r="G4602" t="s">
        <v>5466</v>
      </c>
      <c r="H4602" t="s">
        <v>5467</v>
      </c>
      <c r="I4602" t="s">
        <v>2024</v>
      </c>
      <c r="J4602" t="s">
        <v>2025</v>
      </c>
      <c r="K4602" t="s">
        <v>5841</v>
      </c>
      <c r="L4602" t="s">
        <v>1971</v>
      </c>
      <c r="M4602" s="17">
        <f>VLOOKUP($K4602,[1]Budget!$V:$AE,5,0)*IF($C4602="1 - Revenues",1,IF(AND($C4602="5 - Transfers",MID(I4602,15,1)="4"),1,-1))</f>
        <v>0</v>
      </c>
      <c r="N4602" s="17">
        <f>VLOOKUP($K4602,[1]Budget!$V:$AE,6,0)*IF($C4602="1 - Revenues",1,IF(AND($C4602="5 - Transfers",MID(J4602,15,1)="4"),1,-1))</f>
        <v>0</v>
      </c>
      <c r="O4602" s="17">
        <f>IFERROR(IF(RIGHT(LEFT(K4602,15),1)="4",VLOOKUP(K4602,'[1]Budget Worksheet'!A:B,2,0),-1*VLOOKUP(K4602,'[1]Budget Worksheet'!A:B,2,0)),0)</f>
        <v>-300</v>
      </c>
      <c r="P4602" s="17">
        <f>VLOOKUP($K4602,[1]Budget!$V:$AE,8,0)*IF($C4602="1 - Revenues",1,IF(AND($C4602="5 - Transfers",MID($K4602,15,1)="4"),1,-1))</f>
        <v>-300</v>
      </c>
      <c r="Q4602" s="17">
        <f>VLOOKUP($K4602,[1]Budget!$V:$AE,10,0)*IF($C4602="1 - Revenues",1,IF(AND($C4602="5 - Transfers",MID(K4602,15,1)="4"),1,-1))</f>
        <v>0</v>
      </c>
      <c r="S4602" s="18" t="b">
        <f>IF(LEFT(C4602,1)="1",1,-1)*SUMIF([1]Budget!V:V,'Budget Worksheet for Pivot Tabl'!K4602,[1]Budget!AC:AC)=P4602</f>
        <v>1</v>
      </c>
    </row>
    <row r="4603" spans="1:19" x14ac:dyDescent="0.25">
      <c r="A4603" t="s">
        <v>75</v>
      </c>
      <c r="B4603" t="s">
        <v>76</v>
      </c>
      <c r="C4603" t="s">
        <v>9</v>
      </c>
      <c r="D4603" t="str">
        <f t="shared" si="71"/>
        <v>OUTFLOWS</v>
      </c>
      <c r="E4603" t="s">
        <v>116</v>
      </c>
      <c r="F4603" t="s">
        <v>117</v>
      </c>
      <c r="G4603" t="s">
        <v>5466</v>
      </c>
      <c r="H4603" t="s">
        <v>5467</v>
      </c>
      <c r="I4603" t="s">
        <v>2024</v>
      </c>
      <c r="J4603" t="s">
        <v>2025</v>
      </c>
      <c r="K4603" t="s">
        <v>5842</v>
      </c>
      <c r="L4603" t="s">
        <v>5659</v>
      </c>
      <c r="M4603" s="17">
        <f>VLOOKUP($K4603,[1]Budget!$V:$AE,5,0)*IF($C4603="1 - Revenues",1,IF(AND($C4603="5 - Transfers",MID(I4603,15,1)="4"),1,-1))</f>
        <v>0</v>
      </c>
      <c r="N4603" s="17">
        <f>VLOOKUP($K4603,[1]Budget!$V:$AE,6,0)*IF($C4603="1 - Revenues",1,IF(AND($C4603="5 - Transfers",MID(J4603,15,1)="4"),1,-1))</f>
        <v>0</v>
      </c>
      <c r="O4603" s="17">
        <f>IFERROR(IF(RIGHT(LEFT(K4603,15),1)="4",VLOOKUP(K4603,'[1]Budget Worksheet'!A:B,2,0),-1*VLOOKUP(K4603,'[1]Budget Worksheet'!A:B,2,0)),0)</f>
        <v>0</v>
      </c>
      <c r="P4603" s="17">
        <f>VLOOKUP($K4603,[1]Budget!$V:$AE,8,0)*IF($C4603="1 - Revenues",1,IF(AND($C4603="5 - Transfers",MID($K4603,15,1)="4"),1,-1))</f>
        <v>0</v>
      </c>
      <c r="Q4603" s="17">
        <f>VLOOKUP($K4603,[1]Budget!$V:$AE,10,0)*IF($C4603="1 - Revenues",1,IF(AND($C4603="5 - Transfers",MID(K4603,15,1)="4"),1,-1))</f>
        <v>0</v>
      </c>
      <c r="S4603" s="18" t="b">
        <f>IF(LEFT(C4603,1)="1",1,-1)*SUMIF([1]Budget!V:V,'Budget Worksheet for Pivot Tabl'!K4603,[1]Budget!AC:AC)=P4603</f>
        <v>1</v>
      </c>
    </row>
    <row r="4604" spans="1:19" x14ac:dyDescent="0.25">
      <c r="A4604" t="s">
        <v>75</v>
      </c>
      <c r="B4604" t="s">
        <v>76</v>
      </c>
      <c r="C4604" t="s">
        <v>9</v>
      </c>
      <c r="D4604" t="str">
        <f t="shared" si="71"/>
        <v>OUTFLOWS</v>
      </c>
      <c r="E4604" t="s">
        <v>116</v>
      </c>
      <c r="F4604" t="s">
        <v>117</v>
      </c>
      <c r="G4604" t="s">
        <v>5466</v>
      </c>
      <c r="H4604" t="s">
        <v>5467</v>
      </c>
      <c r="I4604" t="s">
        <v>2024</v>
      </c>
      <c r="J4604" t="s">
        <v>2025</v>
      </c>
      <c r="K4604" t="s">
        <v>5843</v>
      </c>
      <c r="L4604" t="s">
        <v>490</v>
      </c>
      <c r="M4604" s="17">
        <f>VLOOKUP($K4604,[1]Budget!$V:$AE,5,0)*IF($C4604="1 - Revenues",1,IF(AND($C4604="5 - Transfers",MID(I4604,15,1)="4"),1,-1))</f>
        <v>-2000</v>
      </c>
      <c r="N4604" s="17">
        <f>VLOOKUP($K4604,[1]Budget!$V:$AE,6,0)*IF($C4604="1 - Revenues",1,IF(AND($C4604="5 - Transfers",MID(J4604,15,1)="4"),1,-1))</f>
        <v>-1000</v>
      </c>
      <c r="O4604" s="17">
        <f>IFERROR(IF(RIGHT(LEFT(K4604,15),1)="4",VLOOKUP(K4604,'[1]Budget Worksheet'!A:B,2,0),-1*VLOOKUP(K4604,'[1]Budget Worksheet'!A:B,2,0)),0)</f>
        <v>-3500</v>
      </c>
      <c r="P4604" s="17">
        <f>VLOOKUP($K4604,[1]Budget!$V:$AE,8,0)*IF($C4604="1 - Revenues",1,IF(AND($C4604="5 - Transfers",MID($K4604,15,1)="4"),1,-1))</f>
        <v>-3500</v>
      </c>
      <c r="Q4604" s="17">
        <f>VLOOKUP($K4604,[1]Budget!$V:$AE,10,0)*IF($C4604="1 - Revenues",1,IF(AND($C4604="5 - Transfers",MID(K4604,15,1)="4"),1,-1))</f>
        <v>0</v>
      </c>
      <c r="S4604" s="18" t="b">
        <f>IF(LEFT(C4604,1)="1",1,-1)*SUMIF([1]Budget!V:V,'Budget Worksheet for Pivot Tabl'!K4604,[1]Budget!AC:AC)=P4604</f>
        <v>1</v>
      </c>
    </row>
    <row r="4605" spans="1:19" x14ac:dyDescent="0.25">
      <c r="A4605" t="s">
        <v>75</v>
      </c>
      <c r="B4605" t="s">
        <v>76</v>
      </c>
      <c r="C4605" t="s">
        <v>9</v>
      </c>
      <c r="D4605" t="str">
        <f t="shared" si="71"/>
        <v>OUTFLOWS</v>
      </c>
      <c r="E4605" t="s">
        <v>116</v>
      </c>
      <c r="F4605" t="s">
        <v>117</v>
      </c>
      <c r="G4605" t="s">
        <v>5466</v>
      </c>
      <c r="H4605" t="s">
        <v>5467</v>
      </c>
      <c r="I4605" t="s">
        <v>2024</v>
      </c>
      <c r="J4605" t="s">
        <v>2025</v>
      </c>
      <c r="K4605" t="s">
        <v>5844</v>
      </c>
      <c r="L4605" t="s">
        <v>905</v>
      </c>
      <c r="M4605" s="17">
        <f>VLOOKUP($K4605,[1]Budget!$V:$AE,5,0)*IF($C4605="1 - Revenues",1,IF(AND($C4605="5 - Transfers",MID(I4605,15,1)="4"),1,-1))</f>
        <v>0</v>
      </c>
      <c r="N4605" s="17">
        <f>VLOOKUP($K4605,[1]Budget!$V:$AE,6,0)*IF($C4605="1 - Revenues",1,IF(AND($C4605="5 - Transfers",MID(J4605,15,1)="4"),1,-1))</f>
        <v>0</v>
      </c>
      <c r="O4605" s="17">
        <f>IFERROR(IF(RIGHT(LEFT(K4605,15),1)="4",VLOOKUP(K4605,'[1]Budget Worksheet'!A:B,2,0),-1*VLOOKUP(K4605,'[1]Budget Worksheet'!A:B,2,0)),0)</f>
        <v>-200</v>
      </c>
      <c r="P4605" s="17">
        <f>VLOOKUP($K4605,[1]Budget!$V:$AE,8,0)*IF($C4605="1 - Revenues",1,IF(AND($C4605="5 - Transfers",MID($K4605,15,1)="4"),1,-1))</f>
        <v>-200</v>
      </c>
      <c r="Q4605" s="17">
        <f>VLOOKUP($K4605,[1]Budget!$V:$AE,10,0)*IF($C4605="1 - Revenues",1,IF(AND($C4605="5 - Transfers",MID(K4605,15,1)="4"),1,-1))</f>
        <v>0</v>
      </c>
      <c r="S4605" s="18" t="b">
        <f>IF(LEFT(C4605,1)="1",1,-1)*SUMIF([1]Budget!V:V,'Budget Worksheet for Pivot Tabl'!K4605,[1]Budget!AC:AC)=P4605</f>
        <v>1</v>
      </c>
    </row>
    <row r="4606" spans="1:19" x14ac:dyDescent="0.25">
      <c r="A4606" t="s">
        <v>75</v>
      </c>
      <c r="B4606" t="s">
        <v>76</v>
      </c>
      <c r="C4606" t="s">
        <v>9</v>
      </c>
      <c r="D4606" t="str">
        <f t="shared" si="71"/>
        <v>OUTFLOWS</v>
      </c>
      <c r="E4606" t="s">
        <v>116</v>
      </c>
      <c r="F4606" t="s">
        <v>117</v>
      </c>
      <c r="G4606" t="s">
        <v>5466</v>
      </c>
      <c r="H4606" t="s">
        <v>5467</v>
      </c>
      <c r="I4606" t="s">
        <v>2024</v>
      </c>
      <c r="J4606" t="s">
        <v>2025</v>
      </c>
      <c r="K4606" t="s">
        <v>5845</v>
      </c>
      <c r="L4606" t="s">
        <v>954</v>
      </c>
      <c r="M4606" s="17">
        <f>VLOOKUP($K4606,[1]Budget!$V:$AE,5,0)*IF($C4606="1 - Revenues",1,IF(AND($C4606="5 - Transfers",MID(I4606,15,1)="4"),1,-1))</f>
        <v>-5000</v>
      </c>
      <c r="N4606" s="17">
        <f>VLOOKUP($K4606,[1]Budget!$V:$AE,6,0)*IF($C4606="1 - Revenues",1,IF(AND($C4606="5 - Transfers",MID(J4606,15,1)="4"),1,-1))</f>
        <v>-5000</v>
      </c>
      <c r="O4606" s="17">
        <f>IFERROR(IF(RIGHT(LEFT(K4606,15),1)="4",VLOOKUP(K4606,'[1]Budget Worksheet'!A:B,2,0),-1*VLOOKUP(K4606,'[1]Budget Worksheet'!A:B,2,0)),0)</f>
        <v>-8000</v>
      </c>
      <c r="P4606" s="17">
        <f>VLOOKUP($K4606,[1]Budget!$V:$AE,8,0)*IF($C4606="1 - Revenues",1,IF(AND($C4606="5 - Transfers",MID($K4606,15,1)="4"),1,-1))</f>
        <v>-8000</v>
      </c>
      <c r="Q4606" s="17">
        <f>VLOOKUP($K4606,[1]Budget!$V:$AE,10,0)*IF($C4606="1 - Revenues",1,IF(AND($C4606="5 - Transfers",MID(K4606,15,1)="4"),1,-1))</f>
        <v>0</v>
      </c>
      <c r="S4606" s="18" t="b">
        <f>IF(LEFT(C4606,1)="1",1,-1)*SUMIF([1]Budget!V:V,'Budget Worksheet for Pivot Tabl'!K4606,[1]Budget!AC:AC)=P4606</f>
        <v>1</v>
      </c>
    </row>
    <row r="4607" spans="1:19" x14ac:dyDescent="0.25">
      <c r="A4607" t="s">
        <v>75</v>
      </c>
      <c r="B4607" t="s">
        <v>76</v>
      </c>
      <c r="C4607" t="s">
        <v>9</v>
      </c>
      <c r="D4607" t="str">
        <f t="shared" si="71"/>
        <v>OUTFLOWS</v>
      </c>
      <c r="E4607" t="s">
        <v>116</v>
      </c>
      <c r="F4607" t="s">
        <v>117</v>
      </c>
      <c r="G4607" t="s">
        <v>5466</v>
      </c>
      <c r="H4607" t="s">
        <v>5467</v>
      </c>
      <c r="I4607" t="s">
        <v>2024</v>
      </c>
      <c r="J4607" t="s">
        <v>2025</v>
      </c>
      <c r="K4607" t="s">
        <v>5846</v>
      </c>
      <c r="L4607" t="s">
        <v>1745</v>
      </c>
      <c r="M4607" s="17">
        <f>VLOOKUP($K4607,[1]Budget!$V:$AE,5,0)*IF($C4607="1 - Revenues",1,IF(AND($C4607="5 - Transfers",MID(I4607,15,1)="4"),1,-1))</f>
        <v>-1000</v>
      </c>
      <c r="N4607" s="17">
        <f>VLOOKUP($K4607,[1]Budget!$V:$AE,6,0)*IF($C4607="1 - Revenues",1,IF(AND($C4607="5 - Transfers",MID(J4607,15,1)="4"),1,-1))</f>
        <v>-1000</v>
      </c>
      <c r="O4607" s="17">
        <f>IFERROR(IF(RIGHT(LEFT(K4607,15),1)="4",VLOOKUP(K4607,'[1]Budget Worksheet'!A:B,2,0),-1*VLOOKUP(K4607,'[1]Budget Worksheet'!A:B,2,0)),0)</f>
        <v>-1200</v>
      </c>
      <c r="P4607" s="17">
        <f>VLOOKUP($K4607,[1]Budget!$V:$AE,8,0)*IF($C4607="1 - Revenues",1,IF(AND($C4607="5 - Transfers",MID($K4607,15,1)="4"),1,-1))</f>
        <v>-1200</v>
      </c>
      <c r="Q4607" s="17">
        <f>VLOOKUP($K4607,[1]Budget!$V:$AE,10,0)*IF($C4607="1 - Revenues",1,IF(AND($C4607="5 - Transfers",MID(K4607,15,1)="4"),1,-1))</f>
        <v>0</v>
      </c>
      <c r="S4607" s="18" t="b">
        <f>IF(LEFT(C4607,1)="1",1,-1)*SUMIF([1]Budget!V:V,'Budget Worksheet for Pivot Tabl'!K4607,[1]Budget!AC:AC)=P4607</f>
        <v>1</v>
      </c>
    </row>
    <row r="4608" spans="1:19" x14ac:dyDescent="0.25">
      <c r="A4608" t="s">
        <v>75</v>
      </c>
      <c r="B4608" t="s">
        <v>76</v>
      </c>
      <c r="C4608" t="s">
        <v>9</v>
      </c>
      <c r="D4608" t="str">
        <f t="shared" si="71"/>
        <v>OUTFLOWS</v>
      </c>
      <c r="E4608" t="s">
        <v>116</v>
      </c>
      <c r="F4608" t="s">
        <v>117</v>
      </c>
      <c r="G4608" t="s">
        <v>5466</v>
      </c>
      <c r="H4608" t="s">
        <v>5467</v>
      </c>
      <c r="I4608" t="s">
        <v>2024</v>
      </c>
      <c r="J4608" t="s">
        <v>2025</v>
      </c>
      <c r="K4608" t="s">
        <v>5847</v>
      </c>
      <c r="L4608" t="s">
        <v>1220</v>
      </c>
      <c r="M4608" s="17">
        <f>VLOOKUP($K4608,[1]Budget!$V:$AE,5,0)*IF($C4608="1 - Revenues",1,IF(AND($C4608="5 - Transfers",MID(I4608,15,1)="4"),1,-1))</f>
        <v>0</v>
      </c>
      <c r="N4608" s="17">
        <f>VLOOKUP($K4608,[1]Budget!$V:$AE,6,0)*IF($C4608="1 - Revenues",1,IF(AND($C4608="5 - Transfers",MID(J4608,15,1)="4"),1,-1))</f>
        <v>0</v>
      </c>
      <c r="O4608" s="17">
        <f>IFERROR(IF(RIGHT(LEFT(K4608,15),1)="4",VLOOKUP(K4608,'[1]Budget Worksheet'!A:B,2,0),-1*VLOOKUP(K4608,'[1]Budget Worksheet'!A:B,2,0)),0)</f>
        <v>-500</v>
      </c>
      <c r="P4608" s="17">
        <f>VLOOKUP($K4608,[1]Budget!$V:$AE,8,0)*IF($C4608="1 - Revenues",1,IF(AND($C4608="5 - Transfers",MID($K4608,15,1)="4"),1,-1))</f>
        <v>-500</v>
      </c>
      <c r="Q4608" s="17">
        <f>VLOOKUP($K4608,[1]Budget!$V:$AE,10,0)*IF($C4608="1 - Revenues",1,IF(AND($C4608="5 - Transfers",MID(K4608,15,1)="4"),1,-1))</f>
        <v>0</v>
      </c>
      <c r="S4608" s="18" t="b">
        <f>IF(LEFT(C4608,1)="1",1,-1)*SUMIF([1]Budget!V:V,'Budget Worksheet for Pivot Tabl'!K4608,[1]Budget!AC:AC)=P4608</f>
        <v>1</v>
      </c>
    </row>
    <row r="4609" spans="1:19" x14ac:dyDescent="0.25">
      <c r="A4609" t="s">
        <v>75</v>
      </c>
      <c r="B4609" t="s">
        <v>76</v>
      </c>
      <c r="C4609" t="s">
        <v>9</v>
      </c>
      <c r="D4609" t="str">
        <f t="shared" si="71"/>
        <v>OUTFLOWS</v>
      </c>
      <c r="E4609" t="s">
        <v>116</v>
      </c>
      <c r="F4609" t="s">
        <v>117</v>
      </c>
      <c r="G4609" t="s">
        <v>5466</v>
      </c>
      <c r="H4609" t="s">
        <v>5467</v>
      </c>
      <c r="I4609" t="s">
        <v>2024</v>
      </c>
      <c r="J4609" t="s">
        <v>2025</v>
      </c>
      <c r="K4609" t="s">
        <v>5848</v>
      </c>
      <c r="L4609" t="s">
        <v>1393</v>
      </c>
      <c r="M4609" s="17">
        <f>VLOOKUP($K4609,[1]Budget!$V:$AE,5,0)*IF($C4609="1 - Revenues",1,IF(AND($C4609="5 - Transfers",MID(I4609,15,1)="4"),1,-1))</f>
        <v>0</v>
      </c>
      <c r="N4609" s="17">
        <f>VLOOKUP($K4609,[1]Budget!$V:$AE,6,0)*IF($C4609="1 - Revenues",1,IF(AND($C4609="5 - Transfers",MID(J4609,15,1)="4"),1,-1))</f>
        <v>0</v>
      </c>
      <c r="O4609" s="17">
        <f>IFERROR(IF(RIGHT(LEFT(K4609,15),1)="4",VLOOKUP(K4609,'[1]Budget Worksheet'!A:B,2,0),-1*VLOOKUP(K4609,'[1]Budget Worksheet'!A:B,2,0)),0)</f>
        <v>0</v>
      </c>
      <c r="P4609" s="17">
        <f>VLOOKUP($K4609,[1]Budget!$V:$AE,8,0)*IF($C4609="1 - Revenues",1,IF(AND($C4609="5 - Transfers",MID($K4609,15,1)="4"),1,-1))</f>
        <v>0</v>
      </c>
      <c r="Q4609" s="17">
        <f>VLOOKUP($K4609,[1]Budget!$V:$AE,10,0)*IF($C4609="1 - Revenues",1,IF(AND($C4609="5 - Transfers",MID(K4609,15,1)="4"),1,-1))</f>
        <v>0</v>
      </c>
      <c r="S4609" s="18" t="b">
        <f>IF(LEFT(C4609,1)="1",1,-1)*SUMIF([1]Budget!V:V,'Budget Worksheet for Pivot Tabl'!K4609,[1]Budget!AC:AC)=P4609</f>
        <v>1</v>
      </c>
    </row>
    <row r="4610" spans="1:19" x14ac:dyDescent="0.25">
      <c r="A4610" t="s">
        <v>75</v>
      </c>
      <c r="B4610" t="s">
        <v>76</v>
      </c>
      <c r="C4610" t="s">
        <v>9</v>
      </c>
      <c r="D4610" t="str">
        <f t="shared" si="71"/>
        <v>OUTFLOWS</v>
      </c>
      <c r="E4610" t="s">
        <v>116</v>
      </c>
      <c r="F4610" t="s">
        <v>117</v>
      </c>
      <c r="G4610" t="s">
        <v>5466</v>
      </c>
      <c r="H4610" t="s">
        <v>5467</v>
      </c>
      <c r="I4610" t="s">
        <v>2024</v>
      </c>
      <c r="J4610" t="s">
        <v>2025</v>
      </c>
      <c r="K4610" t="s">
        <v>5849</v>
      </c>
      <c r="L4610" t="s">
        <v>5850</v>
      </c>
      <c r="M4610" s="17">
        <f>VLOOKUP($K4610,[1]Budget!$V:$AE,5,0)*IF($C4610="1 - Revenues",1,IF(AND($C4610="5 - Transfers",MID(I4610,15,1)="4"),1,-1))</f>
        <v>0</v>
      </c>
      <c r="N4610" s="17">
        <f>VLOOKUP($K4610,[1]Budget!$V:$AE,6,0)*IF($C4610="1 - Revenues",1,IF(AND($C4610="5 - Transfers",MID(J4610,15,1)="4"),1,-1))</f>
        <v>0</v>
      </c>
      <c r="O4610" s="17">
        <f>IFERROR(IF(RIGHT(LEFT(K4610,15),1)="4",VLOOKUP(K4610,'[1]Budget Worksheet'!A:B,2,0),-1*VLOOKUP(K4610,'[1]Budget Worksheet'!A:B,2,0)),0)</f>
        <v>0</v>
      </c>
      <c r="P4610" s="17">
        <f>VLOOKUP($K4610,[1]Budget!$V:$AE,8,0)*IF($C4610="1 - Revenues",1,IF(AND($C4610="5 - Transfers",MID($K4610,15,1)="4"),1,-1))</f>
        <v>0</v>
      </c>
      <c r="Q4610" s="17">
        <f>VLOOKUP($K4610,[1]Budget!$V:$AE,10,0)*IF($C4610="1 - Revenues",1,IF(AND($C4610="5 - Transfers",MID(K4610,15,1)="4"),1,-1))</f>
        <v>0</v>
      </c>
      <c r="S4610" s="18" t="b">
        <f>IF(LEFT(C4610,1)="1",1,-1)*SUMIF([1]Budget!V:V,'Budget Worksheet for Pivot Tabl'!K4610,[1]Budget!AC:AC)=P4610</f>
        <v>1</v>
      </c>
    </row>
    <row r="4611" spans="1:19" x14ac:dyDescent="0.25">
      <c r="A4611" t="s">
        <v>75</v>
      </c>
      <c r="B4611" t="s">
        <v>76</v>
      </c>
      <c r="C4611" t="s">
        <v>9</v>
      </c>
      <c r="D4611" t="str">
        <f t="shared" ref="D4611:D4674" si="72">IF(C4611="1 - Revenues","INFLOWS","OUTFLOWS")</f>
        <v>OUTFLOWS</v>
      </c>
      <c r="E4611" t="s">
        <v>116</v>
      </c>
      <c r="F4611" t="s">
        <v>117</v>
      </c>
      <c r="G4611" t="s">
        <v>5466</v>
      </c>
      <c r="H4611" t="s">
        <v>5467</v>
      </c>
      <c r="I4611" t="s">
        <v>2024</v>
      </c>
      <c r="J4611" t="s">
        <v>2025</v>
      </c>
      <c r="K4611" t="s">
        <v>5851</v>
      </c>
      <c r="L4611" t="s">
        <v>1395</v>
      </c>
      <c r="M4611" s="17">
        <f>VLOOKUP($K4611,[1]Budget!$V:$AE,5,0)*IF($C4611="1 - Revenues",1,IF(AND($C4611="5 - Transfers",MID(I4611,15,1)="4"),1,-1))</f>
        <v>0</v>
      </c>
      <c r="N4611" s="17">
        <f>VLOOKUP($K4611,[1]Budget!$V:$AE,6,0)*IF($C4611="1 - Revenues",1,IF(AND($C4611="5 - Transfers",MID(J4611,15,1)="4"),1,-1))</f>
        <v>0</v>
      </c>
      <c r="O4611" s="17">
        <f>IFERROR(IF(RIGHT(LEFT(K4611,15),1)="4",VLOOKUP(K4611,'[1]Budget Worksheet'!A:B,2,0),-1*VLOOKUP(K4611,'[1]Budget Worksheet'!A:B,2,0)),0)</f>
        <v>0</v>
      </c>
      <c r="P4611" s="17">
        <f>VLOOKUP($K4611,[1]Budget!$V:$AE,8,0)*IF($C4611="1 - Revenues",1,IF(AND($C4611="5 - Transfers",MID($K4611,15,1)="4"),1,-1))</f>
        <v>0</v>
      </c>
      <c r="Q4611" s="17">
        <f>VLOOKUP($K4611,[1]Budget!$V:$AE,10,0)*IF($C4611="1 - Revenues",1,IF(AND($C4611="5 - Transfers",MID(K4611,15,1)="4"),1,-1))</f>
        <v>0</v>
      </c>
      <c r="S4611" s="18" t="b">
        <f>IF(LEFT(C4611,1)="1",1,-1)*SUMIF([1]Budget!V:V,'Budget Worksheet for Pivot Tabl'!K4611,[1]Budget!AC:AC)=P4611</f>
        <v>1</v>
      </c>
    </row>
    <row r="4612" spans="1:19" x14ac:dyDescent="0.25">
      <c r="A4612" t="s">
        <v>75</v>
      </c>
      <c r="B4612" t="s">
        <v>76</v>
      </c>
      <c r="C4612" t="s">
        <v>9</v>
      </c>
      <c r="D4612" t="str">
        <f t="shared" si="72"/>
        <v>OUTFLOWS</v>
      </c>
      <c r="E4612" t="s">
        <v>116</v>
      </c>
      <c r="F4612" t="s">
        <v>117</v>
      </c>
      <c r="G4612" t="s">
        <v>5466</v>
      </c>
      <c r="H4612" t="s">
        <v>5467</v>
      </c>
      <c r="I4612" t="s">
        <v>2024</v>
      </c>
      <c r="J4612" t="s">
        <v>2025</v>
      </c>
      <c r="K4612" t="s">
        <v>5852</v>
      </c>
      <c r="L4612" t="s">
        <v>956</v>
      </c>
      <c r="M4612" s="17">
        <f>VLOOKUP($K4612,[1]Budget!$V:$AE,5,0)*IF($C4612="1 - Revenues",1,IF(AND($C4612="5 - Transfers",MID(I4612,15,1)="4"),1,-1))</f>
        <v>0</v>
      </c>
      <c r="N4612" s="17">
        <f>VLOOKUP($K4612,[1]Budget!$V:$AE,6,0)*IF($C4612="1 - Revenues",1,IF(AND($C4612="5 - Transfers",MID(J4612,15,1)="4"),1,-1))</f>
        <v>0</v>
      </c>
      <c r="O4612" s="17">
        <f>IFERROR(IF(RIGHT(LEFT(K4612,15),1)="4",VLOOKUP(K4612,'[1]Budget Worksheet'!A:B,2,0),-1*VLOOKUP(K4612,'[1]Budget Worksheet'!A:B,2,0)),0)</f>
        <v>-2000</v>
      </c>
      <c r="P4612" s="17">
        <f>VLOOKUP($K4612,[1]Budget!$V:$AE,8,0)*IF($C4612="1 - Revenues",1,IF(AND($C4612="5 - Transfers",MID($K4612,15,1)="4"),1,-1))</f>
        <v>-2000</v>
      </c>
      <c r="Q4612" s="17">
        <f>VLOOKUP($K4612,[1]Budget!$V:$AE,10,0)*IF($C4612="1 - Revenues",1,IF(AND($C4612="5 - Transfers",MID(K4612,15,1)="4"),1,-1))</f>
        <v>0</v>
      </c>
      <c r="S4612" s="18" t="b">
        <f>IF(LEFT(C4612,1)="1",1,-1)*SUMIF([1]Budget!V:V,'Budget Worksheet for Pivot Tabl'!K4612,[1]Budget!AC:AC)=P4612</f>
        <v>1</v>
      </c>
    </row>
    <row r="4613" spans="1:19" x14ac:dyDescent="0.25">
      <c r="A4613" t="s">
        <v>75</v>
      </c>
      <c r="B4613" t="s">
        <v>76</v>
      </c>
      <c r="C4613" t="s">
        <v>9</v>
      </c>
      <c r="D4613" t="str">
        <f t="shared" si="72"/>
        <v>OUTFLOWS</v>
      </c>
      <c r="E4613" t="s">
        <v>116</v>
      </c>
      <c r="F4613" t="s">
        <v>117</v>
      </c>
      <c r="G4613" t="s">
        <v>5466</v>
      </c>
      <c r="H4613" t="s">
        <v>5467</v>
      </c>
      <c r="I4613" t="s">
        <v>2024</v>
      </c>
      <c r="J4613" t="s">
        <v>2025</v>
      </c>
      <c r="K4613" t="s">
        <v>5853</v>
      </c>
      <c r="L4613" t="s">
        <v>1398</v>
      </c>
      <c r="M4613" s="17">
        <f>VLOOKUP($K4613,[1]Budget!$V:$AE,5,0)*IF($C4613="1 - Revenues",1,IF(AND($C4613="5 - Transfers",MID(I4613,15,1)="4"),1,-1))</f>
        <v>0</v>
      </c>
      <c r="N4613" s="17">
        <f>VLOOKUP($K4613,[1]Budget!$V:$AE,6,0)*IF($C4613="1 - Revenues",1,IF(AND($C4613="5 - Transfers",MID(J4613,15,1)="4"),1,-1))</f>
        <v>0</v>
      </c>
      <c r="O4613" s="17">
        <f>IFERROR(IF(RIGHT(LEFT(K4613,15),1)="4",VLOOKUP(K4613,'[1]Budget Worksheet'!A:B,2,0),-1*VLOOKUP(K4613,'[1]Budget Worksheet'!A:B,2,0)),0)</f>
        <v>0</v>
      </c>
      <c r="P4613" s="17">
        <f>VLOOKUP($K4613,[1]Budget!$V:$AE,8,0)*IF($C4613="1 - Revenues",1,IF(AND($C4613="5 - Transfers",MID($K4613,15,1)="4"),1,-1))</f>
        <v>0</v>
      </c>
      <c r="Q4613" s="17">
        <f>VLOOKUP($K4613,[1]Budget!$V:$AE,10,0)*IF($C4613="1 - Revenues",1,IF(AND($C4613="5 - Transfers",MID(K4613,15,1)="4"),1,-1))</f>
        <v>0</v>
      </c>
      <c r="S4613" s="18" t="b">
        <f>IF(LEFT(C4613,1)="1",1,-1)*SUMIF([1]Budget!V:V,'Budget Worksheet for Pivot Tabl'!K4613,[1]Budget!AC:AC)=P4613</f>
        <v>1</v>
      </c>
    </row>
    <row r="4614" spans="1:19" x14ac:dyDescent="0.25">
      <c r="A4614" t="s">
        <v>75</v>
      </c>
      <c r="B4614" t="s">
        <v>76</v>
      </c>
      <c r="C4614" t="s">
        <v>9</v>
      </c>
      <c r="D4614" t="str">
        <f t="shared" si="72"/>
        <v>OUTFLOWS</v>
      </c>
      <c r="E4614" t="s">
        <v>116</v>
      </c>
      <c r="F4614" t="s">
        <v>117</v>
      </c>
      <c r="G4614" t="s">
        <v>5466</v>
      </c>
      <c r="H4614" t="s">
        <v>5467</v>
      </c>
      <c r="I4614" t="s">
        <v>2024</v>
      </c>
      <c r="J4614" t="s">
        <v>2025</v>
      </c>
      <c r="K4614" t="s">
        <v>5854</v>
      </c>
      <c r="L4614" t="s">
        <v>1058</v>
      </c>
      <c r="M4614" s="17">
        <f>VLOOKUP($K4614,[1]Budget!$V:$AE,5,0)*IF($C4614="1 - Revenues",1,IF(AND($C4614="5 - Transfers",MID(I4614,15,1)="4"),1,-1))</f>
        <v>0</v>
      </c>
      <c r="N4614" s="17">
        <f>VLOOKUP($K4614,[1]Budget!$V:$AE,6,0)*IF($C4614="1 - Revenues",1,IF(AND($C4614="5 - Transfers",MID(J4614,15,1)="4"),1,-1))</f>
        <v>0</v>
      </c>
      <c r="O4614" s="17">
        <f>IFERROR(IF(RIGHT(LEFT(K4614,15),1)="4",VLOOKUP(K4614,'[1]Budget Worksheet'!A:B,2,0),-1*VLOOKUP(K4614,'[1]Budget Worksheet'!A:B,2,0)),0)</f>
        <v>0</v>
      </c>
      <c r="P4614" s="17">
        <f>VLOOKUP($K4614,[1]Budget!$V:$AE,8,0)*IF($C4614="1 - Revenues",1,IF(AND($C4614="5 - Transfers",MID($K4614,15,1)="4"),1,-1))</f>
        <v>0</v>
      </c>
      <c r="Q4614" s="17">
        <f>VLOOKUP($K4614,[1]Budget!$V:$AE,10,0)*IF($C4614="1 - Revenues",1,IF(AND($C4614="5 - Transfers",MID(K4614,15,1)="4"),1,-1))</f>
        <v>0</v>
      </c>
      <c r="S4614" s="18" t="b">
        <f>IF(LEFT(C4614,1)="1",1,-1)*SUMIF([1]Budget!V:V,'Budget Worksheet for Pivot Tabl'!K4614,[1]Budget!AC:AC)=P4614</f>
        <v>1</v>
      </c>
    </row>
    <row r="4615" spans="1:19" x14ac:dyDescent="0.25">
      <c r="A4615" t="s">
        <v>75</v>
      </c>
      <c r="B4615" t="s">
        <v>76</v>
      </c>
      <c r="C4615" t="s">
        <v>9</v>
      </c>
      <c r="D4615" t="str">
        <f t="shared" si="72"/>
        <v>OUTFLOWS</v>
      </c>
      <c r="E4615" t="s">
        <v>116</v>
      </c>
      <c r="F4615" t="s">
        <v>117</v>
      </c>
      <c r="G4615" t="s">
        <v>5466</v>
      </c>
      <c r="H4615" t="s">
        <v>5467</v>
      </c>
      <c r="I4615" t="s">
        <v>2024</v>
      </c>
      <c r="J4615" t="s">
        <v>2025</v>
      </c>
      <c r="K4615" t="s">
        <v>5855</v>
      </c>
      <c r="L4615" t="s">
        <v>492</v>
      </c>
      <c r="M4615" s="17">
        <f>VLOOKUP($K4615,[1]Budget!$V:$AE,5,0)*IF($C4615="1 - Revenues",1,IF(AND($C4615="5 - Transfers",MID(I4615,15,1)="4"),1,-1))</f>
        <v>-7000</v>
      </c>
      <c r="N4615" s="17">
        <f>VLOOKUP($K4615,[1]Budget!$V:$AE,6,0)*IF($C4615="1 - Revenues",1,IF(AND($C4615="5 - Transfers",MID(J4615,15,1)="4"),1,-1))</f>
        <v>-7000</v>
      </c>
      <c r="O4615" s="17">
        <f>IFERROR(IF(RIGHT(LEFT(K4615,15),1)="4",VLOOKUP(K4615,'[1]Budget Worksheet'!A:B,2,0),-1*VLOOKUP(K4615,'[1]Budget Worksheet'!A:B,2,0)),0)</f>
        <v>-29000</v>
      </c>
      <c r="P4615" s="17">
        <f>VLOOKUP($K4615,[1]Budget!$V:$AE,8,0)*IF($C4615="1 - Revenues",1,IF(AND($C4615="5 - Transfers",MID($K4615,15,1)="4"),1,-1))</f>
        <v>-29000</v>
      </c>
      <c r="Q4615" s="17">
        <f>VLOOKUP($K4615,[1]Budget!$V:$AE,10,0)*IF($C4615="1 - Revenues",1,IF(AND($C4615="5 - Transfers",MID(K4615,15,1)="4"),1,-1))</f>
        <v>0</v>
      </c>
      <c r="S4615" s="18" t="b">
        <f>IF(LEFT(C4615,1)="1",1,-1)*SUMIF([1]Budget!V:V,'Budget Worksheet for Pivot Tabl'!K4615,[1]Budget!AC:AC)=P4615</f>
        <v>1</v>
      </c>
    </row>
    <row r="4616" spans="1:19" x14ac:dyDescent="0.25">
      <c r="A4616" t="s">
        <v>75</v>
      </c>
      <c r="B4616" t="s">
        <v>76</v>
      </c>
      <c r="C4616" t="s">
        <v>9</v>
      </c>
      <c r="D4616" t="str">
        <f t="shared" si="72"/>
        <v>OUTFLOWS</v>
      </c>
      <c r="E4616" t="s">
        <v>116</v>
      </c>
      <c r="F4616" t="s">
        <v>117</v>
      </c>
      <c r="G4616" t="s">
        <v>5466</v>
      </c>
      <c r="H4616" t="s">
        <v>5467</v>
      </c>
      <c r="I4616" t="s">
        <v>2024</v>
      </c>
      <c r="J4616" t="s">
        <v>2025</v>
      </c>
      <c r="K4616" t="s">
        <v>5856</v>
      </c>
      <c r="L4616" t="s">
        <v>494</v>
      </c>
      <c r="M4616" s="17">
        <f>VLOOKUP($K4616,[1]Budget!$V:$AE,5,0)*IF($C4616="1 - Revenues",1,IF(AND($C4616="5 - Transfers",MID(I4616,15,1)="4"),1,-1))</f>
        <v>0</v>
      </c>
      <c r="N4616" s="17">
        <f>VLOOKUP($K4616,[1]Budget!$V:$AE,6,0)*IF($C4616="1 - Revenues",1,IF(AND($C4616="5 - Transfers",MID(J4616,15,1)="4"),1,-1))</f>
        <v>0</v>
      </c>
      <c r="O4616" s="17">
        <f>IFERROR(IF(RIGHT(LEFT(K4616,15),1)="4",VLOOKUP(K4616,'[1]Budget Worksheet'!A:B,2,0),-1*VLOOKUP(K4616,'[1]Budget Worksheet'!A:B,2,0)),0)</f>
        <v>0</v>
      </c>
      <c r="P4616" s="17">
        <f>VLOOKUP($K4616,[1]Budget!$V:$AE,8,0)*IF($C4616="1 - Revenues",1,IF(AND($C4616="5 - Transfers",MID($K4616,15,1)="4"),1,-1))</f>
        <v>0</v>
      </c>
      <c r="Q4616" s="17">
        <f>VLOOKUP($K4616,[1]Budget!$V:$AE,10,0)*IF($C4616="1 - Revenues",1,IF(AND($C4616="5 - Transfers",MID(K4616,15,1)="4"),1,-1))</f>
        <v>0</v>
      </c>
      <c r="S4616" s="18" t="b">
        <f>IF(LEFT(C4616,1)="1",1,-1)*SUMIF([1]Budget!V:V,'Budget Worksheet for Pivot Tabl'!K4616,[1]Budget!AC:AC)=P4616</f>
        <v>1</v>
      </c>
    </row>
    <row r="4617" spans="1:19" x14ac:dyDescent="0.25">
      <c r="A4617" t="s">
        <v>75</v>
      </c>
      <c r="B4617" t="s">
        <v>76</v>
      </c>
      <c r="C4617" t="s">
        <v>9</v>
      </c>
      <c r="D4617" t="str">
        <f t="shared" si="72"/>
        <v>OUTFLOWS</v>
      </c>
      <c r="E4617" t="s">
        <v>116</v>
      </c>
      <c r="F4617" t="s">
        <v>117</v>
      </c>
      <c r="G4617" t="s">
        <v>5466</v>
      </c>
      <c r="H4617" t="s">
        <v>5467</v>
      </c>
      <c r="I4617" t="s">
        <v>2024</v>
      </c>
      <c r="J4617" t="s">
        <v>2025</v>
      </c>
      <c r="K4617" t="s">
        <v>5857</v>
      </c>
      <c r="L4617" t="s">
        <v>496</v>
      </c>
      <c r="M4617" s="17">
        <f>VLOOKUP($K4617,[1]Budget!$V:$AE,5,0)*IF($C4617="1 - Revenues",1,IF(AND($C4617="5 - Transfers",MID(I4617,15,1)="4"),1,-1))</f>
        <v>0</v>
      </c>
      <c r="N4617" s="17">
        <f>VLOOKUP($K4617,[1]Budget!$V:$AE,6,0)*IF($C4617="1 - Revenues",1,IF(AND($C4617="5 - Transfers",MID(J4617,15,1)="4"),1,-1))</f>
        <v>0</v>
      </c>
      <c r="O4617" s="17">
        <f>IFERROR(IF(RIGHT(LEFT(K4617,15),1)="4",VLOOKUP(K4617,'[1]Budget Worksheet'!A:B,2,0),-1*VLOOKUP(K4617,'[1]Budget Worksheet'!A:B,2,0)),0)</f>
        <v>0</v>
      </c>
      <c r="P4617" s="17">
        <f>VLOOKUP($K4617,[1]Budget!$V:$AE,8,0)*IF($C4617="1 - Revenues",1,IF(AND($C4617="5 - Transfers",MID($K4617,15,1)="4"),1,-1))</f>
        <v>0</v>
      </c>
      <c r="Q4617" s="17">
        <f>VLOOKUP($K4617,[1]Budget!$V:$AE,10,0)*IF($C4617="1 - Revenues",1,IF(AND($C4617="5 - Transfers",MID(K4617,15,1)="4"),1,-1))</f>
        <v>0</v>
      </c>
      <c r="S4617" s="18" t="b">
        <f>IF(LEFT(C4617,1)="1",1,-1)*SUMIF([1]Budget!V:V,'Budget Worksheet for Pivot Tabl'!K4617,[1]Budget!AC:AC)=P4617</f>
        <v>1</v>
      </c>
    </row>
    <row r="4618" spans="1:19" x14ac:dyDescent="0.25">
      <c r="A4618" t="s">
        <v>75</v>
      </c>
      <c r="B4618" t="s">
        <v>76</v>
      </c>
      <c r="C4618" t="s">
        <v>9</v>
      </c>
      <c r="D4618" t="str">
        <f t="shared" si="72"/>
        <v>OUTFLOWS</v>
      </c>
      <c r="E4618" t="s">
        <v>116</v>
      </c>
      <c r="F4618" t="s">
        <v>117</v>
      </c>
      <c r="G4618" t="s">
        <v>5466</v>
      </c>
      <c r="H4618" t="s">
        <v>5467</v>
      </c>
      <c r="I4618" t="s">
        <v>2024</v>
      </c>
      <c r="J4618" t="s">
        <v>2025</v>
      </c>
      <c r="K4618" t="s">
        <v>5858</v>
      </c>
      <c r="L4618" t="s">
        <v>645</v>
      </c>
      <c r="M4618" s="17">
        <f>VLOOKUP($K4618,[1]Budget!$V:$AE,5,0)*IF($C4618="1 - Revenues",1,IF(AND($C4618="5 - Transfers",MID(I4618,15,1)="4"),1,-1))</f>
        <v>-304000</v>
      </c>
      <c r="N4618" s="17">
        <f>VLOOKUP($K4618,[1]Budget!$V:$AE,6,0)*IF($C4618="1 - Revenues",1,IF(AND($C4618="5 - Transfers",MID(J4618,15,1)="4"),1,-1))</f>
        <v>-304000</v>
      </c>
      <c r="O4618" s="17">
        <f>IFERROR(IF(RIGHT(LEFT(K4618,15),1)="4",VLOOKUP(K4618,'[1]Budget Worksheet'!A:B,2,0),-1*VLOOKUP(K4618,'[1]Budget Worksheet'!A:B,2,0)),0)</f>
        <v>-304200</v>
      </c>
      <c r="P4618" s="17">
        <f>VLOOKUP($K4618,[1]Budget!$V:$AE,8,0)*IF($C4618="1 - Revenues",1,IF(AND($C4618="5 - Transfers",MID($K4618,15,1)="4"),1,-1))</f>
        <v>-299000</v>
      </c>
      <c r="Q4618" s="17">
        <f>VLOOKUP($K4618,[1]Budget!$V:$AE,10,0)*IF($C4618="1 - Revenues",1,IF(AND($C4618="5 - Transfers",MID(K4618,15,1)="4"),1,-1))</f>
        <v>5200</v>
      </c>
      <c r="S4618" s="18" t="b">
        <f>IF(LEFT(C4618,1)="1",1,-1)*SUMIF([1]Budget!V:V,'Budget Worksheet for Pivot Tabl'!K4618,[1]Budget!AC:AC)=P4618</f>
        <v>1</v>
      </c>
    </row>
    <row r="4619" spans="1:19" x14ac:dyDescent="0.25">
      <c r="A4619" t="s">
        <v>75</v>
      </c>
      <c r="B4619" t="s">
        <v>76</v>
      </c>
      <c r="C4619" t="s">
        <v>9</v>
      </c>
      <c r="D4619" t="str">
        <f t="shared" si="72"/>
        <v>OUTFLOWS</v>
      </c>
      <c r="E4619" t="s">
        <v>116</v>
      </c>
      <c r="F4619" t="s">
        <v>117</v>
      </c>
      <c r="G4619" t="s">
        <v>5466</v>
      </c>
      <c r="H4619" t="s">
        <v>5467</v>
      </c>
      <c r="I4619" t="s">
        <v>2024</v>
      </c>
      <c r="J4619" t="s">
        <v>2025</v>
      </c>
      <c r="K4619" t="s">
        <v>5859</v>
      </c>
      <c r="L4619" t="s">
        <v>647</v>
      </c>
      <c r="M4619" s="17">
        <f>VLOOKUP($K4619,[1]Budget!$V:$AE,5,0)*IF($C4619="1 - Revenues",1,IF(AND($C4619="5 - Transfers",MID(I4619,15,1)="4"),1,-1))</f>
        <v>0</v>
      </c>
      <c r="N4619" s="17">
        <f>VLOOKUP($K4619,[1]Budget!$V:$AE,6,0)*IF($C4619="1 - Revenues",1,IF(AND($C4619="5 - Transfers",MID(J4619,15,1)="4"),1,-1))</f>
        <v>0</v>
      </c>
      <c r="O4619" s="17">
        <f>IFERROR(IF(RIGHT(LEFT(K4619,15),1)="4",VLOOKUP(K4619,'[1]Budget Worksheet'!A:B,2,0),-1*VLOOKUP(K4619,'[1]Budget Worksheet'!A:B,2,0)),0)</f>
        <v>-2000</v>
      </c>
      <c r="P4619" s="17">
        <f>VLOOKUP($K4619,[1]Budget!$V:$AE,8,0)*IF($C4619="1 - Revenues",1,IF(AND($C4619="5 - Transfers",MID($K4619,15,1)="4"),1,-1))</f>
        <v>-2000</v>
      </c>
      <c r="Q4619" s="17">
        <f>VLOOKUP($K4619,[1]Budget!$V:$AE,10,0)*IF($C4619="1 - Revenues",1,IF(AND($C4619="5 - Transfers",MID(K4619,15,1)="4"),1,-1))</f>
        <v>0</v>
      </c>
      <c r="S4619" s="18" t="b">
        <f>IF(LEFT(C4619,1)="1",1,-1)*SUMIF([1]Budget!V:V,'Budget Worksheet for Pivot Tabl'!K4619,[1]Budget!AC:AC)=P4619</f>
        <v>1</v>
      </c>
    </row>
    <row r="4620" spans="1:19" x14ac:dyDescent="0.25">
      <c r="A4620" t="s">
        <v>75</v>
      </c>
      <c r="B4620" t="s">
        <v>76</v>
      </c>
      <c r="C4620" t="s">
        <v>9</v>
      </c>
      <c r="D4620" t="str">
        <f t="shared" si="72"/>
        <v>OUTFLOWS</v>
      </c>
      <c r="E4620" t="s">
        <v>116</v>
      </c>
      <c r="F4620" t="s">
        <v>117</v>
      </c>
      <c r="G4620" t="s">
        <v>5466</v>
      </c>
      <c r="H4620" t="s">
        <v>5467</v>
      </c>
      <c r="I4620" t="s">
        <v>2024</v>
      </c>
      <c r="J4620" t="s">
        <v>2025</v>
      </c>
      <c r="K4620" t="s">
        <v>5860</v>
      </c>
      <c r="L4620" t="s">
        <v>649</v>
      </c>
      <c r="M4620" s="17">
        <f>VLOOKUP($K4620,[1]Budget!$V:$AE,5,0)*IF($C4620="1 - Revenues",1,IF(AND($C4620="5 - Transfers",MID(I4620,15,1)="4"),1,-1))</f>
        <v>0</v>
      </c>
      <c r="N4620" s="17">
        <f>VLOOKUP($K4620,[1]Budget!$V:$AE,6,0)*IF($C4620="1 - Revenues",1,IF(AND($C4620="5 - Transfers",MID(J4620,15,1)="4"),1,-1))</f>
        <v>0</v>
      </c>
      <c r="O4620" s="17">
        <f>IFERROR(IF(RIGHT(LEFT(K4620,15),1)="4",VLOOKUP(K4620,'[1]Budget Worksheet'!A:B,2,0),-1*VLOOKUP(K4620,'[1]Budget Worksheet'!A:B,2,0)),0)</f>
        <v>-500</v>
      </c>
      <c r="P4620" s="17">
        <f>VLOOKUP($K4620,[1]Budget!$V:$AE,8,0)*IF($C4620="1 - Revenues",1,IF(AND($C4620="5 - Transfers",MID($K4620,15,1)="4"),1,-1))</f>
        <v>-500</v>
      </c>
      <c r="Q4620" s="17">
        <f>VLOOKUP($K4620,[1]Budget!$V:$AE,10,0)*IF($C4620="1 - Revenues",1,IF(AND($C4620="5 - Transfers",MID(K4620,15,1)="4"),1,-1))</f>
        <v>0</v>
      </c>
      <c r="S4620" s="18" t="b">
        <f>IF(LEFT(C4620,1)="1",1,-1)*SUMIF([1]Budget!V:V,'Budget Worksheet for Pivot Tabl'!K4620,[1]Budget!AC:AC)=P4620</f>
        <v>1</v>
      </c>
    </row>
    <row r="4621" spans="1:19" x14ac:dyDescent="0.25">
      <c r="A4621" t="s">
        <v>75</v>
      </c>
      <c r="B4621" t="s">
        <v>76</v>
      </c>
      <c r="C4621" t="s">
        <v>9</v>
      </c>
      <c r="D4621" t="str">
        <f t="shared" si="72"/>
        <v>OUTFLOWS</v>
      </c>
      <c r="E4621" t="s">
        <v>116</v>
      </c>
      <c r="F4621" t="s">
        <v>117</v>
      </c>
      <c r="G4621" t="s">
        <v>5466</v>
      </c>
      <c r="H4621" t="s">
        <v>5467</v>
      </c>
      <c r="I4621" t="s">
        <v>2024</v>
      </c>
      <c r="J4621" t="s">
        <v>2025</v>
      </c>
      <c r="K4621" t="s">
        <v>5861</v>
      </c>
      <c r="L4621" t="s">
        <v>651</v>
      </c>
      <c r="M4621" s="17">
        <f>VLOOKUP($K4621,[1]Budget!$V:$AE,5,0)*IF($C4621="1 - Revenues",1,IF(AND($C4621="5 - Transfers",MID(I4621,15,1)="4"),1,-1))</f>
        <v>0</v>
      </c>
      <c r="N4621" s="17">
        <f>VLOOKUP($K4621,[1]Budget!$V:$AE,6,0)*IF($C4621="1 - Revenues",1,IF(AND($C4621="5 - Transfers",MID(J4621,15,1)="4"),1,-1))</f>
        <v>-1000</v>
      </c>
      <c r="O4621" s="17">
        <f>IFERROR(IF(RIGHT(LEFT(K4621,15),1)="4",VLOOKUP(K4621,'[1]Budget Worksheet'!A:B,2,0),-1*VLOOKUP(K4621,'[1]Budget Worksheet'!A:B,2,0)),0)</f>
        <v>-3500</v>
      </c>
      <c r="P4621" s="17">
        <f>VLOOKUP($K4621,[1]Budget!$V:$AE,8,0)*IF($C4621="1 - Revenues",1,IF(AND($C4621="5 - Transfers",MID($K4621,15,1)="4"),1,-1))</f>
        <v>-3500</v>
      </c>
      <c r="Q4621" s="17">
        <f>VLOOKUP($K4621,[1]Budget!$V:$AE,10,0)*IF($C4621="1 - Revenues",1,IF(AND($C4621="5 - Transfers",MID(K4621,15,1)="4"),1,-1))</f>
        <v>0</v>
      </c>
      <c r="S4621" s="18" t="b">
        <f>IF(LEFT(C4621,1)="1",1,-1)*SUMIF([1]Budget!V:V,'Budget Worksheet for Pivot Tabl'!K4621,[1]Budget!AC:AC)=P4621</f>
        <v>1</v>
      </c>
    </row>
    <row r="4622" spans="1:19" x14ac:dyDescent="0.25">
      <c r="A4622" t="s">
        <v>75</v>
      </c>
      <c r="B4622" t="s">
        <v>76</v>
      </c>
      <c r="C4622" t="s">
        <v>9</v>
      </c>
      <c r="D4622" t="str">
        <f t="shared" si="72"/>
        <v>OUTFLOWS</v>
      </c>
      <c r="E4622" t="s">
        <v>116</v>
      </c>
      <c r="F4622" t="s">
        <v>117</v>
      </c>
      <c r="G4622" t="s">
        <v>5466</v>
      </c>
      <c r="H4622" t="s">
        <v>5467</v>
      </c>
      <c r="I4622" t="s">
        <v>2024</v>
      </c>
      <c r="J4622" t="s">
        <v>2025</v>
      </c>
      <c r="K4622" t="s">
        <v>5862</v>
      </c>
      <c r="L4622" t="s">
        <v>498</v>
      </c>
      <c r="M4622" s="17">
        <f>VLOOKUP($K4622,[1]Budget!$V:$AE,5,0)*IF($C4622="1 - Revenues",1,IF(AND($C4622="5 - Transfers",MID(I4622,15,1)="4"),1,-1))</f>
        <v>0</v>
      </c>
      <c r="N4622" s="17">
        <f>VLOOKUP($K4622,[1]Budget!$V:$AE,6,0)*IF($C4622="1 - Revenues",1,IF(AND($C4622="5 - Transfers",MID(J4622,15,1)="4"),1,-1))</f>
        <v>0</v>
      </c>
      <c r="O4622" s="17">
        <f>IFERROR(IF(RIGHT(LEFT(K4622,15),1)="4",VLOOKUP(K4622,'[1]Budget Worksheet'!A:B,2,0),-1*VLOOKUP(K4622,'[1]Budget Worksheet'!A:B,2,0)),0)</f>
        <v>-150</v>
      </c>
      <c r="P4622" s="17">
        <f>VLOOKUP($K4622,[1]Budget!$V:$AE,8,0)*IF($C4622="1 - Revenues",1,IF(AND($C4622="5 - Transfers",MID($K4622,15,1)="4"),1,-1))</f>
        <v>-150</v>
      </c>
      <c r="Q4622" s="17">
        <f>VLOOKUP($K4622,[1]Budget!$V:$AE,10,0)*IF($C4622="1 - Revenues",1,IF(AND($C4622="5 - Transfers",MID(K4622,15,1)="4"),1,-1))</f>
        <v>0</v>
      </c>
      <c r="S4622" s="18" t="b">
        <f>IF(LEFT(C4622,1)="1",1,-1)*SUMIF([1]Budget!V:V,'Budget Worksheet for Pivot Tabl'!K4622,[1]Budget!AC:AC)=P4622</f>
        <v>1</v>
      </c>
    </row>
    <row r="4623" spans="1:19" x14ac:dyDescent="0.25">
      <c r="A4623" t="s">
        <v>75</v>
      </c>
      <c r="B4623" t="s">
        <v>76</v>
      </c>
      <c r="C4623" t="s">
        <v>9</v>
      </c>
      <c r="D4623" t="str">
        <f t="shared" si="72"/>
        <v>OUTFLOWS</v>
      </c>
      <c r="E4623" t="s">
        <v>116</v>
      </c>
      <c r="F4623" t="s">
        <v>117</v>
      </c>
      <c r="G4623" t="s">
        <v>5466</v>
      </c>
      <c r="H4623" t="s">
        <v>5467</v>
      </c>
      <c r="I4623" t="s">
        <v>2024</v>
      </c>
      <c r="J4623" t="s">
        <v>2025</v>
      </c>
      <c r="K4623" t="s">
        <v>5863</v>
      </c>
      <c r="L4623" t="s">
        <v>911</v>
      </c>
      <c r="M4623" s="17">
        <f>VLOOKUP($K4623,[1]Budget!$V:$AE,5,0)*IF($C4623="1 - Revenues",1,IF(AND($C4623="5 - Transfers",MID(I4623,15,1)="4"),1,-1))</f>
        <v>0</v>
      </c>
      <c r="N4623" s="17">
        <f>VLOOKUP($K4623,[1]Budget!$V:$AE,6,0)*IF($C4623="1 - Revenues",1,IF(AND($C4623="5 - Transfers",MID(J4623,15,1)="4"),1,-1))</f>
        <v>0</v>
      </c>
      <c r="O4623" s="17">
        <f>IFERROR(IF(RIGHT(LEFT(K4623,15),1)="4",VLOOKUP(K4623,'[1]Budget Worksheet'!A:B,2,0),-1*VLOOKUP(K4623,'[1]Budget Worksheet'!A:B,2,0)),0)</f>
        <v>0</v>
      </c>
      <c r="P4623" s="17">
        <f>VLOOKUP($K4623,[1]Budget!$V:$AE,8,0)*IF($C4623="1 - Revenues",1,IF(AND($C4623="5 - Transfers",MID($K4623,15,1)="4"),1,-1))</f>
        <v>0</v>
      </c>
      <c r="Q4623" s="17">
        <f>VLOOKUP($K4623,[1]Budget!$V:$AE,10,0)*IF($C4623="1 - Revenues",1,IF(AND($C4623="5 - Transfers",MID(K4623,15,1)="4"),1,-1))</f>
        <v>0</v>
      </c>
      <c r="S4623" s="18" t="b">
        <f>IF(LEFT(C4623,1)="1",1,-1)*SUMIF([1]Budget!V:V,'Budget Worksheet for Pivot Tabl'!K4623,[1]Budget!AC:AC)=P4623</f>
        <v>1</v>
      </c>
    </row>
    <row r="4624" spans="1:19" x14ac:dyDescent="0.25">
      <c r="A4624" t="s">
        <v>75</v>
      </c>
      <c r="B4624" t="s">
        <v>76</v>
      </c>
      <c r="C4624" t="s">
        <v>9</v>
      </c>
      <c r="D4624" t="str">
        <f t="shared" si="72"/>
        <v>OUTFLOWS</v>
      </c>
      <c r="E4624" t="s">
        <v>116</v>
      </c>
      <c r="F4624" t="s">
        <v>117</v>
      </c>
      <c r="G4624" t="s">
        <v>5466</v>
      </c>
      <c r="H4624" t="s">
        <v>5467</v>
      </c>
      <c r="I4624" t="s">
        <v>2024</v>
      </c>
      <c r="J4624" t="s">
        <v>2025</v>
      </c>
      <c r="K4624" t="s">
        <v>5864</v>
      </c>
      <c r="L4624" t="s">
        <v>653</v>
      </c>
      <c r="M4624" s="17">
        <f>VLOOKUP($K4624,[1]Budget!$V:$AE,5,0)*IF($C4624="1 - Revenues",1,IF(AND($C4624="5 - Transfers",MID(I4624,15,1)="4"),1,-1))</f>
        <v>-1000</v>
      </c>
      <c r="N4624" s="17">
        <f>VLOOKUP($K4624,[1]Budget!$V:$AE,6,0)*IF($C4624="1 - Revenues",1,IF(AND($C4624="5 - Transfers",MID(J4624,15,1)="4"),1,-1))</f>
        <v>0</v>
      </c>
      <c r="O4624" s="17">
        <f>IFERROR(IF(RIGHT(LEFT(K4624,15),1)="4",VLOOKUP(K4624,'[1]Budget Worksheet'!A:B,2,0),-1*VLOOKUP(K4624,'[1]Budget Worksheet'!A:B,2,0)),0)</f>
        <v>-2000</v>
      </c>
      <c r="P4624" s="17">
        <f>VLOOKUP($K4624,[1]Budget!$V:$AE,8,0)*IF($C4624="1 - Revenues",1,IF(AND($C4624="5 - Transfers",MID($K4624,15,1)="4"),1,-1))</f>
        <v>-2000</v>
      </c>
      <c r="Q4624" s="17">
        <f>VLOOKUP($K4624,[1]Budget!$V:$AE,10,0)*IF($C4624="1 - Revenues",1,IF(AND($C4624="5 - Transfers",MID(K4624,15,1)="4"),1,-1))</f>
        <v>0</v>
      </c>
      <c r="S4624" s="18" t="b">
        <f>IF(LEFT(C4624,1)="1",1,-1)*SUMIF([1]Budget!V:V,'Budget Worksheet for Pivot Tabl'!K4624,[1]Budget!AC:AC)=P4624</f>
        <v>1</v>
      </c>
    </row>
    <row r="4625" spans="1:19" x14ac:dyDescent="0.25">
      <c r="A4625" t="s">
        <v>75</v>
      </c>
      <c r="B4625" t="s">
        <v>76</v>
      </c>
      <c r="C4625" t="s">
        <v>9</v>
      </c>
      <c r="D4625" t="str">
        <f t="shared" si="72"/>
        <v>OUTFLOWS</v>
      </c>
      <c r="E4625" t="s">
        <v>116</v>
      </c>
      <c r="F4625" t="s">
        <v>117</v>
      </c>
      <c r="G4625" t="s">
        <v>5466</v>
      </c>
      <c r="H4625" t="s">
        <v>5467</v>
      </c>
      <c r="I4625" t="s">
        <v>2024</v>
      </c>
      <c r="J4625" t="s">
        <v>2025</v>
      </c>
      <c r="K4625" t="s">
        <v>5865</v>
      </c>
      <c r="L4625" t="s">
        <v>516</v>
      </c>
      <c r="M4625" s="17">
        <f>VLOOKUP($K4625,[1]Budget!$V:$AE,5,0)*IF($C4625="1 - Revenues",1,IF(AND($C4625="5 - Transfers",MID(I4625,15,1)="4"),1,-1))</f>
        <v>-75000</v>
      </c>
      <c r="N4625" s="17">
        <f>VLOOKUP($K4625,[1]Budget!$V:$AE,6,0)*IF($C4625="1 - Revenues",1,IF(AND($C4625="5 - Transfers",MID(J4625,15,1)="4"),1,-1))</f>
        <v>-89000</v>
      </c>
      <c r="O4625" s="17">
        <f>IFERROR(IF(RIGHT(LEFT(K4625,15),1)="4",VLOOKUP(K4625,'[1]Budget Worksheet'!A:B,2,0),-1*VLOOKUP(K4625,'[1]Budget Worksheet'!A:B,2,0)),0)</f>
        <v>-90000</v>
      </c>
      <c r="P4625" s="17">
        <f>VLOOKUP($K4625,[1]Budget!$V:$AE,8,0)*IF($C4625="1 - Revenues",1,IF(AND($C4625="5 - Transfers",MID($K4625,15,1)="4"),1,-1))</f>
        <v>-90000</v>
      </c>
      <c r="Q4625" s="17">
        <f>VLOOKUP($K4625,[1]Budget!$V:$AE,10,0)*IF($C4625="1 - Revenues",1,IF(AND($C4625="5 - Transfers",MID(K4625,15,1)="4"),1,-1))</f>
        <v>0</v>
      </c>
      <c r="S4625" s="18" t="b">
        <f>IF(LEFT(C4625,1)="1",1,-1)*SUMIF([1]Budget!V:V,'Budget Worksheet for Pivot Tabl'!K4625,[1]Budget!AC:AC)=P4625</f>
        <v>1</v>
      </c>
    </row>
    <row r="4626" spans="1:19" x14ac:dyDescent="0.25">
      <c r="A4626" t="s">
        <v>75</v>
      </c>
      <c r="B4626" t="s">
        <v>76</v>
      </c>
      <c r="C4626" t="s">
        <v>9</v>
      </c>
      <c r="D4626" t="str">
        <f t="shared" si="72"/>
        <v>OUTFLOWS</v>
      </c>
      <c r="E4626" t="s">
        <v>116</v>
      </c>
      <c r="F4626" t="s">
        <v>117</v>
      </c>
      <c r="G4626" t="s">
        <v>5466</v>
      </c>
      <c r="H4626" t="s">
        <v>5467</v>
      </c>
      <c r="I4626" t="s">
        <v>2024</v>
      </c>
      <c r="J4626" t="s">
        <v>2025</v>
      </c>
      <c r="K4626" t="s">
        <v>5866</v>
      </c>
      <c r="L4626" t="s">
        <v>2484</v>
      </c>
      <c r="M4626" s="17">
        <f>VLOOKUP($K4626,[1]Budget!$V:$AE,5,0)*IF($C4626="1 - Revenues",1,IF(AND($C4626="5 - Transfers",MID(I4626,15,1)="4"),1,-1))</f>
        <v>-1358000</v>
      </c>
      <c r="N4626" s="17">
        <f>VLOOKUP($K4626,[1]Budget!$V:$AE,6,0)*IF($C4626="1 - Revenues",1,IF(AND($C4626="5 - Transfers",MID(J4626,15,1)="4"),1,-1))</f>
        <v>-1358000</v>
      </c>
      <c r="O4626" s="17">
        <f>IFERROR(IF(RIGHT(LEFT(K4626,15),1)="4",VLOOKUP(K4626,'[1]Budget Worksheet'!A:B,2,0),-1*VLOOKUP(K4626,'[1]Budget Worksheet'!A:B,2,0)),0)</f>
        <v>-1357980</v>
      </c>
      <c r="P4626" s="17">
        <f>VLOOKUP($K4626,[1]Budget!$V:$AE,8,0)*IF($C4626="1 - Revenues",1,IF(AND($C4626="5 - Transfers",MID($K4626,15,1)="4"),1,-1))</f>
        <v>-1357980</v>
      </c>
      <c r="Q4626" s="17">
        <f>VLOOKUP($K4626,[1]Budget!$V:$AE,10,0)*IF($C4626="1 - Revenues",1,IF(AND($C4626="5 - Transfers",MID(K4626,15,1)="4"),1,-1))</f>
        <v>0</v>
      </c>
      <c r="S4626" s="18" t="b">
        <f>IF(LEFT(C4626,1)="1",1,-1)*SUMIF([1]Budget!V:V,'Budget Worksheet for Pivot Tabl'!K4626,[1]Budget!AC:AC)=P4626</f>
        <v>1</v>
      </c>
    </row>
    <row r="4627" spans="1:19" x14ac:dyDescent="0.25">
      <c r="A4627" t="s">
        <v>75</v>
      </c>
      <c r="B4627" t="s">
        <v>76</v>
      </c>
      <c r="C4627" t="s">
        <v>9</v>
      </c>
      <c r="D4627" t="str">
        <f t="shared" si="72"/>
        <v>OUTFLOWS</v>
      </c>
      <c r="E4627" t="s">
        <v>116</v>
      </c>
      <c r="F4627" t="s">
        <v>117</v>
      </c>
      <c r="G4627" t="s">
        <v>5466</v>
      </c>
      <c r="H4627" t="s">
        <v>5467</v>
      </c>
      <c r="I4627" t="s">
        <v>2024</v>
      </c>
      <c r="J4627" t="s">
        <v>2025</v>
      </c>
      <c r="K4627" t="s">
        <v>5867</v>
      </c>
      <c r="L4627" t="s">
        <v>2486</v>
      </c>
      <c r="M4627" s="17">
        <f>VLOOKUP($K4627,[1]Budget!$V:$AE,5,0)*IF($C4627="1 - Revenues",1,IF(AND($C4627="5 - Transfers",MID(I4627,15,1)="4"),1,-1))</f>
        <v>-135000</v>
      </c>
      <c r="N4627" s="17">
        <f>VLOOKUP($K4627,[1]Budget!$V:$AE,6,0)*IF($C4627="1 - Revenues",1,IF(AND($C4627="5 - Transfers",MID(J4627,15,1)="4"),1,-1))</f>
        <v>-135000</v>
      </c>
      <c r="O4627" s="17">
        <f>IFERROR(IF(RIGHT(LEFT(K4627,15),1)="4",VLOOKUP(K4627,'[1]Budget Worksheet'!A:B,2,0),-1*VLOOKUP(K4627,'[1]Budget Worksheet'!A:B,2,0)),0)</f>
        <v>-135050</v>
      </c>
      <c r="P4627" s="17">
        <f>VLOOKUP($K4627,[1]Budget!$V:$AE,8,0)*IF($C4627="1 - Revenues",1,IF(AND($C4627="5 - Transfers",MID($K4627,15,1)="4"),1,-1))</f>
        <v>-135050</v>
      </c>
      <c r="Q4627" s="17">
        <f>VLOOKUP($K4627,[1]Budget!$V:$AE,10,0)*IF($C4627="1 - Revenues",1,IF(AND($C4627="5 - Transfers",MID(K4627,15,1)="4"),1,-1))</f>
        <v>0</v>
      </c>
      <c r="S4627" s="18" t="b">
        <f>IF(LEFT(C4627,1)="1",1,-1)*SUMIF([1]Budget!V:V,'Budget Worksheet for Pivot Tabl'!K4627,[1]Budget!AC:AC)=P4627</f>
        <v>1</v>
      </c>
    </row>
    <row r="4628" spans="1:19" x14ac:dyDescent="0.25">
      <c r="A4628" t="s">
        <v>75</v>
      </c>
      <c r="B4628" t="s">
        <v>76</v>
      </c>
      <c r="C4628" t="s">
        <v>9</v>
      </c>
      <c r="D4628" t="str">
        <f t="shared" si="72"/>
        <v>OUTFLOWS</v>
      </c>
      <c r="E4628" t="s">
        <v>116</v>
      </c>
      <c r="F4628" t="s">
        <v>117</v>
      </c>
      <c r="G4628" t="s">
        <v>5466</v>
      </c>
      <c r="H4628" t="s">
        <v>5467</v>
      </c>
      <c r="I4628" t="s">
        <v>2024</v>
      </c>
      <c r="J4628" t="s">
        <v>2025</v>
      </c>
      <c r="K4628" t="s">
        <v>5868</v>
      </c>
      <c r="L4628" t="s">
        <v>2488</v>
      </c>
      <c r="M4628" s="17">
        <f>VLOOKUP($K4628,[1]Budget!$V:$AE,5,0)*IF($C4628="1 - Revenues",1,IF(AND($C4628="5 - Transfers",MID(I4628,15,1)="4"),1,-1))</f>
        <v>0</v>
      </c>
      <c r="N4628" s="17">
        <f>VLOOKUP($K4628,[1]Budget!$V:$AE,6,0)*IF($C4628="1 - Revenues",1,IF(AND($C4628="5 - Transfers",MID(J4628,15,1)="4"),1,-1))</f>
        <v>0</v>
      </c>
      <c r="O4628" s="17">
        <f>IFERROR(IF(RIGHT(LEFT(K4628,15),1)="4",VLOOKUP(K4628,'[1]Budget Worksheet'!A:B,2,0),-1*VLOOKUP(K4628,'[1]Budget Worksheet'!A:B,2,0)),0)</f>
        <v>0</v>
      </c>
      <c r="P4628" s="17">
        <f>VLOOKUP($K4628,[1]Budget!$V:$AE,8,0)*IF($C4628="1 - Revenues",1,IF(AND($C4628="5 - Transfers",MID($K4628,15,1)="4"),1,-1))</f>
        <v>0</v>
      </c>
      <c r="Q4628" s="17">
        <f>VLOOKUP($K4628,[1]Budget!$V:$AE,10,0)*IF($C4628="1 - Revenues",1,IF(AND($C4628="5 - Transfers",MID(K4628,15,1)="4"),1,-1))</f>
        <v>0</v>
      </c>
      <c r="S4628" s="18" t="b">
        <f>IF(LEFT(C4628,1)="1",1,-1)*SUMIF([1]Budget!V:V,'Budget Worksheet for Pivot Tabl'!K4628,[1]Budget!AC:AC)=P4628</f>
        <v>1</v>
      </c>
    </row>
    <row r="4629" spans="1:19" x14ac:dyDescent="0.25">
      <c r="A4629" t="s">
        <v>75</v>
      </c>
      <c r="B4629" t="s">
        <v>76</v>
      </c>
      <c r="C4629" t="s">
        <v>9</v>
      </c>
      <c r="D4629" t="str">
        <f t="shared" si="72"/>
        <v>OUTFLOWS</v>
      </c>
      <c r="E4629" t="s">
        <v>116</v>
      </c>
      <c r="F4629" t="s">
        <v>117</v>
      </c>
      <c r="G4629" t="s">
        <v>5466</v>
      </c>
      <c r="H4629" t="s">
        <v>5467</v>
      </c>
      <c r="I4629" t="s">
        <v>2024</v>
      </c>
      <c r="J4629" t="s">
        <v>2025</v>
      </c>
      <c r="K4629" t="s">
        <v>5869</v>
      </c>
      <c r="L4629" t="s">
        <v>530</v>
      </c>
      <c r="M4629" s="17">
        <f>VLOOKUP($K4629,[1]Budget!$V:$AE,5,0)*IF($C4629="1 - Revenues",1,IF(AND($C4629="5 - Transfers",MID(I4629,15,1)="4"),1,-1))</f>
        <v>-49000</v>
      </c>
      <c r="N4629" s="17">
        <f>VLOOKUP($K4629,[1]Budget!$V:$AE,6,0)*IF($C4629="1 - Revenues",1,IF(AND($C4629="5 - Transfers",MID(J4629,15,1)="4"),1,-1))</f>
        <v>-49000</v>
      </c>
      <c r="O4629" s="17">
        <f>IFERROR(IF(RIGHT(LEFT(K4629,15),1)="4",VLOOKUP(K4629,'[1]Budget Worksheet'!A:B,2,0),-1*VLOOKUP(K4629,'[1]Budget Worksheet'!A:B,2,0)),0)</f>
        <v>-49800</v>
      </c>
      <c r="P4629" s="17">
        <f>VLOOKUP($K4629,[1]Budget!$V:$AE,8,0)*IF($C4629="1 - Revenues",1,IF(AND($C4629="5 - Transfers",MID($K4629,15,1)="4"),1,-1))</f>
        <v>-96000</v>
      </c>
      <c r="Q4629" s="17">
        <f>VLOOKUP($K4629,[1]Budget!$V:$AE,10,0)*IF($C4629="1 - Revenues",1,IF(AND($C4629="5 - Transfers",MID(K4629,15,1)="4"),1,-1))</f>
        <v>-46200</v>
      </c>
      <c r="S4629" s="18" t="b">
        <f>IF(LEFT(C4629,1)="1",1,-1)*SUMIF([1]Budget!V:V,'Budget Worksheet for Pivot Tabl'!K4629,[1]Budget!AC:AC)=P4629</f>
        <v>1</v>
      </c>
    </row>
    <row r="4630" spans="1:19" x14ac:dyDescent="0.25">
      <c r="A4630" t="s">
        <v>75</v>
      </c>
      <c r="B4630" t="s">
        <v>76</v>
      </c>
      <c r="C4630" t="s">
        <v>9</v>
      </c>
      <c r="D4630" t="str">
        <f t="shared" si="72"/>
        <v>OUTFLOWS</v>
      </c>
      <c r="E4630" t="s">
        <v>116</v>
      </c>
      <c r="F4630" t="s">
        <v>117</v>
      </c>
      <c r="G4630" t="s">
        <v>5466</v>
      </c>
      <c r="H4630" t="s">
        <v>5467</v>
      </c>
      <c r="I4630" t="s">
        <v>2024</v>
      </c>
      <c r="J4630" t="s">
        <v>2025</v>
      </c>
      <c r="K4630" t="s">
        <v>5870</v>
      </c>
      <c r="L4630" t="s">
        <v>532</v>
      </c>
      <c r="M4630" s="17">
        <f>VLOOKUP($K4630,[1]Budget!$V:$AE,5,0)*IF($C4630="1 - Revenues",1,IF(AND($C4630="5 - Transfers",MID(I4630,15,1)="4"),1,-1))</f>
        <v>-138000</v>
      </c>
      <c r="N4630" s="17">
        <f>VLOOKUP($K4630,[1]Budget!$V:$AE,6,0)*IF($C4630="1 - Revenues",1,IF(AND($C4630="5 - Transfers",MID(J4630,15,1)="4"),1,-1))</f>
        <v>-138000</v>
      </c>
      <c r="O4630" s="17">
        <f>IFERROR(IF(RIGHT(LEFT(K4630,15),1)="4",VLOOKUP(K4630,'[1]Budget Worksheet'!A:B,2,0),-1*VLOOKUP(K4630,'[1]Budget Worksheet'!A:B,2,0)),0)</f>
        <v>-137940</v>
      </c>
      <c r="P4630" s="17">
        <f>VLOOKUP($K4630,[1]Budget!$V:$AE,8,0)*IF($C4630="1 - Revenues",1,IF(AND($C4630="5 - Transfers",MID($K4630,15,1)="4"),1,-1))</f>
        <v>-317000</v>
      </c>
      <c r="Q4630" s="17">
        <f>VLOOKUP($K4630,[1]Budget!$V:$AE,10,0)*IF($C4630="1 - Revenues",1,IF(AND($C4630="5 - Transfers",MID(K4630,15,1)="4"),1,-1))</f>
        <v>-179060</v>
      </c>
      <c r="S4630" s="18" t="b">
        <f>IF(LEFT(C4630,1)="1",1,-1)*SUMIF([1]Budget!V:V,'Budget Worksheet for Pivot Tabl'!K4630,[1]Budget!AC:AC)=P4630</f>
        <v>1</v>
      </c>
    </row>
    <row r="4631" spans="1:19" x14ac:dyDescent="0.25">
      <c r="A4631" t="s">
        <v>75</v>
      </c>
      <c r="B4631" t="s">
        <v>76</v>
      </c>
      <c r="C4631" t="s">
        <v>11</v>
      </c>
      <c r="D4631" t="str">
        <f t="shared" si="72"/>
        <v>OUTFLOWS</v>
      </c>
      <c r="E4631" t="s">
        <v>116</v>
      </c>
      <c r="F4631" t="s">
        <v>117</v>
      </c>
      <c r="G4631" t="s">
        <v>5466</v>
      </c>
      <c r="H4631" t="s">
        <v>5467</v>
      </c>
      <c r="I4631" t="s">
        <v>2024</v>
      </c>
      <c r="J4631" t="s">
        <v>2025</v>
      </c>
      <c r="K4631" t="s">
        <v>5871</v>
      </c>
      <c r="L4631" t="s">
        <v>578</v>
      </c>
      <c r="M4631" s="17">
        <f>VLOOKUP($K4631,[1]Budget!$V:$AE,5,0)*IF($C4631="1 - Revenues",1,IF(AND($C4631="5 - Transfers",MID(I4631,15,1)="4"),1,-1))</f>
        <v>-198000</v>
      </c>
      <c r="N4631" s="17">
        <f>VLOOKUP($K4631,[1]Budget!$V:$AE,6,0)*IF($C4631="1 - Revenues",1,IF(AND($C4631="5 - Transfers",MID(J4631,15,1)="4"),1,-1))</f>
        <v>0</v>
      </c>
      <c r="O4631" s="17">
        <f>IFERROR(IF(RIGHT(LEFT(K4631,15),1)="4",VLOOKUP(K4631,'[1]Budget Worksheet'!A:B,2,0),-1*VLOOKUP(K4631,'[1]Budget Worksheet'!A:B,2,0)),0)</f>
        <v>0</v>
      </c>
      <c r="P4631" s="17">
        <f>VLOOKUP($K4631,[1]Budget!$V:$AE,8,0)*IF($C4631="1 - Revenues",1,IF(AND($C4631="5 - Transfers",MID($K4631,15,1)="4"),1,-1))</f>
        <v>0</v>
      </c>
      <c r="Q4631" s="17">
        <f>VLOOKUP($K4631,[1]Budget!$V:$AE,10,0)*IF($C4631="1 - Revenues",1,IF(AND($C4631="5 - Transfers",MID(K4631,15,1)="4"),1,-1))</f>
        <v>0</v>
      </c>
      <c r="S4631" s="18" t="b">
        <f>IF(LEFT(C4631,1)="1",1,-1)*SUMIF([1]Budget!V:V,'Budget Worksheet for Pivot Tabl'!K4631,[1]Budget!AC:AC)=P4631</f>
        <v>1</v>
      </c>
    </row>
    <row r="4632" spans="1:19" x14ac:dyDescent="0.25">
      <c r="A4632" t="s">
        <v>75</v>
      </c>
      <c r="B4632" t="s">
        <v>76</v>
      </c>
      <c r="C4632" t="s">
        <v>11</v>
      </c>
      <c r="D4632" t="str">
        <f t="shared" si="72"/>
        <v>OUTFLOWS</v>
      </c>
      <c r="E4632" t="s">
        <v>116</v>
      </c>
      <c r="F4632" t="s">
        <v>117</v>
      </c>
      <c r="G4632" t="s">
        <v>5466</v>
      </c>
      <c r="H4632" t="s">
        <v>5467</v>
      </c>
      <c r="I4632" t="s">
        <v>2024</v>
      </c>
      <c r="J4632" t="s">
        <v>2025</v>
      </c>
      <c r="K4632" t="s">
        <v>5872</v>
      </c>
      <c r="L4632" t="s">
        <v>5873</v>
      </c>
      <c r="M4632" s="17">
        <f>VLOOKUP($K4632,[1]Budget!$V:$AE,5,0)*IF($C4632="1 - Revenues",1,IF(AND($C4632="5 - Transfers",MID(I4632,15,1)="4"),1,-1))</f>
        <v>-3000</v>
      </c>
      <c r="N4632" s="17">
        <f>VLOOKUP($K4632,[1]Budget!$V:$AE,6,0)*IF($C4632="1 - Revenues",1,IF(AND($C4632="5 - Transfers",MID(J4632,15,1)="4"),1,-1))</f>
        <v>0</v>
      </c>
      <c r="O4632" s="17">
        <f>IFERROR(IF(RIGHT(LEFT(K4632,15),1)="4",VLOOKUP(K4632,'[1]Budget Worksheet'!A:B,2,0),-1*VLOOKUP(K4632,'[1]Budget Worksheet'!A:B,2,0)),0)</f>
        <v>0</v>
      </c>
      <c r="P4632" s="17">
        <f>VLOOKUP($K4632,[1]Budget!$V:$AE,8,0)*IF($C4632="1 - Revenues",1,IF(AND($C4632="5 - Transfers",MID($K4632,15,1)="4"),1,-1))</f>
        <v>0</v>
      </c>
      <c r="Q4632" s="17">
        <f>VLOOKUP($K4632,[1]Budget!$V:$AE,10,0)*IF($C4632="1 - Revenues",1,IF(AND($C4632="5 - Transfers",MID(K4632,15,1)="4"),1,-1))</f>
        <v>0</v>
      </c>
      <c r="S4632" s="18" t="b">
        <f>IF(LEFT(C4632,1)="1",1,-1)*SUMIF([1]Budget!V:V,'Budget Worksheet for Pivot Tabl'!K4632,[1]Budget!AC:AC)=P4632</f>
        <v>1</v>
      </c>
    </row>
    <row r="4633" spans="1:19" x14ac:dyDescent="0.25">
      <c r="A4633" t="s">
        <v>75</v>
      </c>
      <c r="B4633" t="s">
        <v>76</v>
      </c>
      <c r="C4633" t="s">
        <v>8</v>
      </c>
      <c r="D4633" t="str">
        <f t="shared" si="72"/>
        <v>OUTFLOWS</v>
      </c>
      <c r="E4633" t="s">
        <v>116</v>
      </c>
      <c r="F4633" t="s">
        <v>117</v>
      </c>
      <c r="G4633" t="s">
        <v>5466</v>
      </c>
      <c r="H4633" t="s">
        <v>5467</v>
      </c>
      <c r="I4633" t="s">
        <v>463</v>
      </c>
      <c r="J4633" t="s">
        <v>464</v>
      </c>
      <c r="K4633" t="s">
        <v>5874</v>
      </c>
      <c r="L4633" t="s">
        <v>590</v>
      </c>
      <c r="M4633" s="17">
        <f>VLOOKUP($K4633,[1]Budget!$V:$AE,5,0)*IF($C4633="1 - Revenues",1,IF(AND($C4633="5 - Transfers",MID(I4633,15,1)="4"),1,-1))</f>
        <v>-208000</v>
      </c>
      <c r="N4633" s="17">
        <f>VLOOKUP($K4633,[1]Budget!$V:$AE,6,0)*IF($C4633="1 - Revenues",1,IF(AND($C4633="5 - Transfers",MID(J4633,15,1)="4"),1,-1))</f>
        <v>-178000</v>
      </c>
      <c r="O4633" s="17">
        <f>IFERROR(IF(RIGHT(LEFT(K4633,15),1)="4",VLOOKUP(K4633,'[1]Budget Worksheet'!A:B,2,0),-1*VLOOKUP(K4633,'[1]Budget Worksheet'!A:B,2,0)),0)</f>
        <v>-438720</v>
      </c>
      <c r="P4633" s="17">
        <f>VLOOKUP($K4633,[1]Budget!$V:$AE,8,0)*IF($C4633="1 - Revenues",1,IF(AND($C4633="5 - Transfers",MID($K4633,15,1)="4"),1,-1))</f>
        <v>-438720</v>
      </c>
      <c r="Q4633" s="17">
        <f>VLOOKUP($K4633,[1]Budget!$V:$AE,10,0)*IF($C4633="1 - Revenues",1,IF(AND($C4633="5 - Transfers",MID(K4633,15,1)="4"),1,-1))</f>
        <v>0</v>
      </c>
      <c r="S4633" s="18" t="b">
        <f>IF(LEFT(C4633,1)="1",1,-1)*SUMIF([1]Budget!V:V,'Budget Worksheet for Pivot Tabl'!K4633,[1]Budget!AC:AC)=P4633</f>
        <v>1</v>
      </c>
    </row>
    <row r="4634" spans="1:19" x14ac:dyDescent="0.25">
      <c r="A4634" t="s">
        <v>75</v>
      </c>
      <c r="B4634" t="s">
        <v>76</v>
      </c>
      <c r="C4634" t="s">
        <v>8</v>
      </c>
      <c r="D4634" t="str">
        <f t="shared" si="72"/>
        <v>OUTFLOWS</v>
      </c>
      <c r="E4634" t="s">
        <v>116</v>
      </c>
      <c r="F4634" t="s">
        <v>117</v>
      </c>
      <c r="G4634" t="s">
        <v>5466</v>
      </c>
      <c r="H4634" t="s">
        <v>5467</v>
      </c>
      <c r="I4634" t="s">
        <v>463</v>
      </c>
      <c r="J4634" t="s">
        <v>464</v>
      </c>
      <c r="K4634" t="s">
        <v>5875</v>
      </c>
      <c r="L4634" t="s">
        <v>582</v>
      </c>
      <c r="M4634" s="17">
        <f>VLOOKUP($K4634,[1]Budget!$V:$AE,5,0)*IF($C4634="1 - Revenues",1,IF(AND($C4634="5 - Transfers",MID(I4634,15,1)="4"),1,-1))</f>
        <v>0</v>
      </c>
      <c r="N4634" s="17">
        <f>VLOOKUP($K4634,[1]Budget!$V:$AE,6,0)*IF($C4634="1 - Revenues",1,IF(AND($C4634="5 - Transfers",MID(J4634,15,1)="4"),1,-1))</f>
        <v>0</v>
      </c>
      <c r="O4634" s="17">
        <f>IFERROR(IF(RIGHT(LEFT(K4634,15),1)="4",VLOOKUP(K4634,'[1]Budget Worksheet'!A:B,2,0),-1*VLOOKUP(K4634,'[1]Budget Worksheet'!A:B,2,0)),0)</f>
        <v>-15000</v>
      </c>
      <c r="P4634" s="17">
        <f>VLOOKUP($K4634,[1]Budget!$V:$AE,8,0)*IF($C4634="1 - Revenues",1,IF(AND($C4634="5 - Transfers",MID($K4634,15,1)="4"),1,-1))</f>
        <v>-15000</v>
      </c>
      <c r="Q4634" s="17">
        <f>VLOOKUP($K4634,[1]Budget!$V:$AE,10,0)*IF($C4634="1 - Revenues",1,IF(AND($C4634="5 - Transfers",MID(K4634,15,1)="4"),1,-1))</f>
        <v>0</v>
      </c>
      <c r="S4634" s="18" t="b">
        <f>IF(LEFT(C4634,1)="1",1,-1)*SUMIF([1]Budget!V:V,'Budget Worksheet for Pivot Tabl'!K4634,[1]Budget!AC:AC)=P4634</f>
        <v>1</v>
      </c>
    </row>
    <row r="4635" spans="1:19" x14ac:dyDescent="0.25">
      <c r="A4635" t="s">
        <v>75</v>
      </c>
      <c r="B4635" t="s">
        <v>76</v>
      </c>
      <c r="C4635" t="s">
        <v>8</v>
      </c>
      <c r="D4635" t="str">
        <f t="shared" si="72"/>
        <v>OUTFLOWS</v>
      </c>
      <c r="E4635" t="s">
        <v>116</v>
      </c>
      <c r="F4635" t="s">
        <v>117</v>
      </c>
      <c r="G4635" t="s">
        <v>5466</v>
      </c>
      <c r="H4635" t="s">
        <v>5467</v>
      </c>
      <c r="I4635" t="s">
        <v>463</v>
      </c>
      <c r="J4635" t="s">
        <v>464</v>
      </c>
      <c r="K4635" t="s">
        <v>5876</v>
      </c>
      <c r="L4635" t="s">
        <v>593</v>
      </c>
      <c r="M4635" s="17">
        <f>VLOOKUP($K4635,[1]Budget!$V:$AE,5,0)*IF($C4635="1 - Revenues",1,IF(AND($C4635="5 - Transfers",MID(I4635,15,1)="4"),1,-1))</f>
        <v>-5000</v>
      </c>
      <c r="N4635" s="17">
        <f>VLOOKUP($K4635,[1]Budget!$V:$AE,6,0)*IF($C4635="1 - Revenues",1,IF(AND($C4635="5 - Transfers",MID(J4635,15,1)="4"),1,-1))</f>
        <v>-8000</v>
      </c>
      <c r="O4635" s="17">
        <f>IFERROR(IF(RIGHT(LEFT(K4635,15),1)="4",VLOOKUP(K4635,'[1]Budget Worksheet'!A:B,2,0),-1*VLOOKUP(K4635,'[1]Budget Worksheet'!A:B,2,0)),0)</f>
        <v>-7500</v>
      </c>
      <c r="P4635" s="17">
        <f>VLOOKUP($K4635,[1]Budget!$V:$AE,8,0)*IF($C4635="1 - Revenues",1,IF(AND($C4635="5 - Transfers",MID($K4635,15,1)="4"),1,-1))</f>
        <v>-7500</v>
      </c>
      <c r="Q4635" s="17">
        <f>VLOOKUP($K4635,[1]Budget!$V:$AE,10,0)*IF($C4635="1 - Revenues",1,IF(AND($C4635="5 - Transfers",MID(K4635,15,1)="4"),1,-1))</f>
        <v>0</v>
      </c>
      <c r="S4635" s="18" t="b">
        <f>IF(LEFT(C4635,1)="1",1,-1)*SUMIF([1]Budget!V:V,'Budget Worksheet for Pivot Tabl'!K4635,[1]Budget!AC:AC)=P4635</f>
        <v>1</v>
      </c>
    </row>
    <row r="4636" spans="1:19" x14ac:dyDescent="0.25">
      <c r="A4636" t="s">
        <v>75</v>
      </c>
      <c r="B4636" t="s">
        <v>76</v>
      </c>
      <c r="C4636" t="s">
        <v>8</v>
      </c>
      <c r="D4636" t="str">
        <f t="shared" si="72"/>
        <v>OUTFLOWS</v>
      </c>
      <c r="E4636" t="s">
        <v>116</v>
      </c>
      <c r="F4636" t="s">
        <v>117</v>
      </c>
      <c r="G4636" t="s">
        <v>5466</v>
      </c>
      <c r="H4636" t="s">
        <v>5467</v>
      </c>
      <c r="I4636" t="s">
        <v>463</v>
      </c>
      <c r="J4636" t="s">
        <v>464</v>
      </c>
      <c r="K4636" t="s">
        <v>5877</v>
      </c>
      <c r="L4636" t="s">
        <v>919</v>
      </c>
      <c r="M4636" s="17">
        <f>VLOOKUP($K4636,[1]Budget!$V:$AE,5,0)*IF($C4636="1 - Revenues",1,IF(AND($C4636="5 - Transfers",MID(I4636,15,1)="4"),1,-1))</f>
        <v>-1000</v>
      </c>
      <c r="N4636" s="17">
        <f>VLOOKUP($K4636,[1]Budget!$V:$AE,6,0)*IF($C4636="1 - Revenues",1,IF(AND($C4636="5 - Transfers",MID(J4636,15,1)="4"),1,-1))</f>
        <v>-2000</v>
      </c>
      <c r="O4636" s="17">
        <f>IFERROR(IF(RIGHT(LEFT(K4636,15),1)="4",VLOOKUP(K4636,'[1]Budget Worksheet'!A:B,2,0),-1*VLOOKUP(K4636,'[1]Budget Worksheet'!A:B,2,0)),0)</f>
        <v>-4000</v>
      </c>
      <c r="P4636" s="17">
        <f>VLOOKUP($K4636,[1]Budget!$V:$AE,8,0)*IF($C4636="1 - Revenues",1,IF(AND($C4636="5 - Transfers",MID($K4636,15,1)="4"),1,-1))</f>
        <v>-4000</v>
      </c>
      <c r="Q4636" s="17">
        <f>VLOOKUP($K4636,[1]Budget!$V:$AE,10,0)*IF($C4636="1 - Revenues",1,IF(AND($C4636="5 - Transfers",MID(K4636,15,1)="4"),1,-1))</f>
        <v>0</v>
      </c>
      <c r="S4636" s="18" t="b">
        <f>IF(LEFT(C4636,1)="1",1,-1)*SUMIF([1]Budget!V:V,'Budget Worksheet for Pivot Tabl'!K4636,[1]Budget!AC:AC)=P4636</f>
        <v>1</v>
      </c>
    </row>
    <row r="4637" spans="1:19" x14ac:dyDescent="0.25">
      <c r="A4637" t="s">
        <v>75</v>
      </c>
      <c r="B4637" t="s">
        <v>76</v>
      </c>
      <c r="C4637" t="s">
        <v>8</v>
      </c>
      <c r="D4637" t="str">
        <f t="shared" si="72"/>
        <v>OUTFLOWS</v>
      </c>
      <c r="E4637" t="s">
        <v>116</v>
      </c>
      <c r="F4637" t="s">
        <v>117</v>
      </c>
      <c r="G4637" t="s">
        <v>5466</v>
      </c>
      <c r="H4637" t="s">
        <v>5467</v>
      </c>
      <c r="I4637" t="s">
        <v>463</v>
      </c>
      <c r="J4637" t="s">
        <v>464</v>
      </c>
      <c r="K4637" t="s">
        <v>5878</v>
      </c>
      <c r="L4637" t="s">
        <v>595</v>
      </c>
      <c r="M4637" s="17">
        <f>VLOOKUP($K4637,[1]Budget!$V:$AE,5,0)*IF($C4637="1 - Revenues",1,IF(AND($C4637="5 - Transfers",MID(I4637,15,1)="4"),1,-1))</f>
        <v>0</v>
      </c>
      <c r="N4637" s="17">
        <f>VLOOKUP($K4637,[1]Budget!$V:$AE,6,0)*IF($C4637="1 - Revenues",1,IF(AND($C4637="5 - Transfers",MID(J4637,15,1)="4"),1,-1))</f>
        <v>0</v>
      </c>
      <c r="O4637" s="17">
        <f>IFERROR(IF(RIGHT(LEFT(K4637,15),1)="4",VLOOKUP(K4637,'[1]Budget Worksheet'!A:B,2,0),-1*VLOOKUP(K4637,'[1]Budget Worksheet'!A:B,2,0)),0)</f>
        <v>0</v>
      </c>
      <c r="P4637" s="17">
        <f>VLOOKUP($K4637,[1]Budget!$V:$AE,8,0)*IF($C4637="1 - Revenues",1,IF(AND($C4637="5 - Transfers",MID($K4637,15,1)="4"),1,-1))</f>
        <v>0</v>
      </c>
      <c r="Q4637" s="17">
        <f>VLOOKUP($K4637,[1]Budget!$V:$AE,10,0)*IF($C4637="1 - Revenues",1,IF(AND($C4637="5 - Transfers",MID(K4637,15,1)="4"),1,-1))</f>
        <v>0</v>
      </c>
      <c r="S4637" s="18" t="b">
        <f>IF(LEFT(C4637,1)="1",1,-1)*SUMIF([1]Budget!V:V,'Budget Worksheet for Pivot Tabl'!K4637,[1]Budget!AC:AC)=P4637</f>
        <v>1</v>
      </c>
    </row>
    <row r="4638" spans="1:19" x14ac:dyDescent="0.25">
      <c r="A4638" t="s">
        <v>75</v>
      </c>
      <c r="B4638" t="s">
        <v>76</v>
      </c>
      <c r="C4638" t="s">
        <v>8</v>
      </c>
      <c r="D4638" t="str">
        <f t="shared" si="72"/>
        <v>OUTFLOWS</v>
      </c>
      <c r="E4638" t="s">
        <v>116</v>
      </c>
      <c r="F4638" t="s">
        <v>117</v>
      </c>
      <c r="G4638" t="s">
        <v>5466</v>
      </c>
      <c r="H4638" t="s">
        <v>5467</v>
      </c>
      <c r="I4638" t="s">
        <v>463</v>
      </c>
      <c r="J4638" t="s">
        <v>464</v>
      </c>
      <c r="K4638" t="s">
        <v>5879</v>
      </c>
      <c r="L4638" t="s">
        <v>597</v>
      </c>
      <c r="M4638" s="17">
        <f>VLOOKUP($K4638,[1]Budget!$V:$AE,5,0)*IF($C4638="1 - Revenues",1,IF(AND($C4638="5 - Transfers",MID(I4638,15,1)="4"),1,-1))</f>
        <v>-2000</v>
      </c>
      <c r="N4638" s="17">
        <f>VLOOKUP($K4638,[1]Budget!$V:$AE,6,0)*IF($C4638="1 - Revenues",1,IF(AND($C4638="5 - Transfers",MID(J4638,15,1)="4"),1,-1))</f>
        <v>0</v>
      </c>
      <c r="O4638" s="17">
        <f>IFERROR(IF(RIGHT(LEFT(K4638,15),1)="4",VLOOKUP(K4638,'[1]Budget Worksheet'!A:B,2,0),-1*VLOOKUP(K4638,'[1]Budget Worksheet'!A:B,2,0)),0)</f>
        <v>-3087</v>
      </c>
      <c r="P4638" s="17">
        <f>VLOOKUP($K4638,[1]Budget!$V:$AE,8,0)*IF($C4638="1 - Revenues",1,IF(AND($C4638="5 - Transfers",MID($K4638,15,1)="4"),1,-1))</f>
        <v>-3087</v>
      </c>
      <c r="Q4638" s="17">
        <f>VLOOKUP($K4638,[1]Budget!$V:$AE,10,0)*IF($C4638="1 - Revenues",1,IF(AND($C4638="5 - Transfers",MID(K4638,15,1)="4"),1,-1))</f>
        <v>0</v>
      </c>
      <c r="S4638" s="18" t="b">
        <f>IF(LEFT(C4638,1)="1",1,-1)*SUMIF([1]Budget!V:V,'Budget Worksheet for Pivot Tabl'!K4638,[1]Budget!AC:AC)=P4638</f>
        <v>1</v>
      </c>
    </row>
    <row r="4639" spans="1:19" x14ac:dyDescent="0.25">
      <c r="A4639" t="s">
        <v>75</v>
      </c>
      <c r="B4639" t="s">
        <v>76</v>
      </c>
      <c r="C4639" t="s">
        <v>8</v>
      </c>
      <c r="D4639" t="str">
        <f t="shared" si="72"/>
        <v>OUTFLOWS</v>
      </c>
      <c r="E4639" t="s">
        <v>116</v>
      </c>
      <c r="F4639" t="s">
        <v>117</v>
      </c>
      <c r="G4639" t="s">
        <v>5466</v>
      </c>
      <c r="H4639" t="s">
        <v>5467</v>
      </c>
      <c r="I4639" t="s">
        <v>463</v>
      </c>
      <c r="J4639" t="s">
        <v>464</v>
      </c>
      <c r="K4639" t="s">
        <v>5880</v>
      </c>
      <c r="L4639" t="s">
        <v>599</v>
      </c>
      <c r="M4639" s="17">
        <f>VLOOKUP($K4639,[1]Budget!$V:$AE,5,0)*IF($C4639="1 - Revenues",1,IF(AND($C4639="5 - Transfers",MID(I4639,15,1)="4"),1,-1))</f>
        <v>-2000</v>
      </c>
      <c r="N4639" s="17">
        <f>VLOOKUP($K4639,[1]Budget!$V:$AE,6,0)*IF($C4639="1 - Revenues",1,IF(AND($C4639="5 - Transfers",MID(J4639,15,1)="4"),1,-1))</f>
        <v>-2000</v>
      </c>
      <c r="O4639" s="17">
        <f>IFERROR(IF(RIGHT(LEFT(K4639,15),1)="4",VLOOKUP(K4639,'[1]Budget Worksheet'!A:B,2,0),-1*VLOOKUP(K4639,'[1]Budget Worksheet'!A:B,2,0)),0)</f>
        <v>-3990</v>
      </c>
      <c r="P4639" s="17">
        <f>VLOOKUP($K4639,[1]Budget!$V:$AE,8,0)*IF($C4639="1 - Revenues",1,IF(AND($C4639="5 - Transfers",MID($K4639,15,1)="4"),1,-1))</f>
        <v>-3990</v>
      </c>
      <c r="Q4639" s="17">
        <f>VLOOKUP($K4639,[1]Budget!$V:$AE,10,0)*IF($C4639="1 - Revenues",1,IF(AND($C4639="5 - Transfers",MID(K4639,15,1)="4"),1,-1))</f>
        <v>0</v>
      </c>
      <c r="S4639" s="18" t="b">
        <f>IF(LEFT(C4639,1)="1",1,-1)*SUMIF([1]Budget!V:V,'Budget Worksheet for Pivot Tabl'!K4639,[1]Budget!AC:AC)=P4639</f>
        <v>1</v>
      </c>
    </row>
    <row r="4640" spans="1:19" x14ac:dyDescent="0.25">
      <c r="A4640" t="s">
        <v>75</v>
      </c>
      <c r="B4640" t="s">
        <v>76</v>
      </c>
      <c r="C4640" t="s">
        <v>8</v>
      </c>
      <c r="D4640" t="str">
        <f t="shared" si="72"/>
        <v>OUTFLOWS</v>
      </c>
      <c r="E4640" t="s">
        <v>116</v>
      </c>
      <c r="F4640" t="s">
        <v>117</v>
      </c>
      <c r="G4640" t="s">
        <v>5466</v>
      </c>
      <c r="H4640" t="s">
        <v>5467</v>
      </c>
      <c r="I4640" t="s">
        <v>463</v>
      </c>
      <c r="J4640" t="s">
        <v>464</v>
      </c>
      <c r="K4640" t="s">
        <v>5881</v>
      </c>
      <c r="L4640" t="s">
        <v>601</v>
      </c>
      <c r="M4640" s="17">
        <f>VLOOKUP($K4640,[1]Budget!$V:$AE,5,0)*IF($C4640="1 - Revenues",1,IF(AND($C4640="5 - Transfers",MID(I4640,15,1)="4"),1,-1))</f>
        <v>0</v>
      </c>
      <c r="N4640" s="17">
        <f>VLOOKUP($K4640,[1]Budget!$V:$AE,6,0)*IF($C4640="1 - Revenues",1,IF(AND($C4640="5 - Transfers",MID(J4640,15,1)="4"),1,-1))</f>
        <v>0</v>
      </c>
      <c r="O4640" s="17">
        <f>IFERROR(IF(RIGHT(LEFT(K4640,15),1)="4",VLOOKUP(K4640,'[1]Budget Worksheet'!A:B,2,0),-1*VLOOKUP(K4640,'[1]Budget Worksheet'!A:B,2,0)),0)</f>
        <v>0</v>
      </c>
      <c r="P4640" s="17">
        <f>VLOOKUP($K4640,[1]Budget!$V:$AE,8,0)*IF($C4640="1 - Revenues",1,IF(AND($C4640="5 - Transfers",MID($K4640,15,1)="4"),1,-1))</f>
        <v>0</v>
      </c>
      <c r="Q4640" s="17">
        <f>VLOOKUP($K4640,[1]Budget!$V:$AE,10,0)*IF($C4640="1 - Revenues",1,IF(AND($C4640="5 - Transfers",MID(K4640,15,1)="4"),1,-1))</f>
        <v>0</v>
      </c>
      <c r="S4640" s="18" t="b">
        <f>IF(LEFT(C4640,1)="1",1,-1)*SUMIF([1]Budget!V:V,'Budget Worksheet for Pivot Tabl'!K4640,[1]Budget!AC:AC)=P4640</f>
        <v>1</v>
      </c>
    </row>
    <row r="4641" spans="1:19" x14ac:dyDescent="0.25">
      <c r="A4641" t="s">
        <v>75</v>
      </c>
      <c r="B4641" t="s">
        <v>76</v>
      </c>
      <c r="C4641" t="s">
        <v>8</v>
      </c>
      <c r="D4641" t="str">
        <f t="shared" si="72"/>
        <v>OUTFLOWS</v>
      </c>
      <c r="E4641" t="s">
        <v>116</v>
      </c>
      <c r="F4641" t="s">
        <v>117</v>
      </c>
      <c r="G4641" t="s">
        <v>5466</v>
      </c>
      <c r="H4641" t="s">
        <v>5467</v>
      </c>
      <c r="I4641" t="s">
        <v>463</v>
      </c>
      <c r="J4641" t="s">
        <v>464</v>
      </c>
      <c r="K4641" t="s">
        <v>5882</v>
      </c>
      <c r="L4641" t="s">
        <v>1084</v>
      </c>
      <c r="M4641" s="17">
        <f>VLOOKUP($K4641,[1]Budget!$V:$AE,5,0)*IF($C4641="1 - Revenues",1,IF(AND($C4641="5 - Transfers",MID(I4641,15,1)="4"),1,-1))</f>
        <v>0</v>
      </c>
      <c r="N4641" s="17">
        <f>VLOOKUP($K4641,[1]Budget!$V:$AE,6,0)*IF($C4641="1 - Revenues",1,IF(AND($C4641="5 - Transfers",MID(J4641,15,1)="4"),1,-1))</f>
        <v>0</v>
      </c>
      <c r="O4641" s="17">
        <f>IFERROR(IF(RIGHT(LEFT(K4641,15),1)="4",VLOOKUP(K4641,'[1]Budget Worksheet'!A:B,2,0),-1*VLOOKUP(K4641,'[1]Budget Worksheet'!A:B,2,0)),0)</f>
        <v>0</v>
      </c>
      <c r="P4641" s="17">
        <f>VLOOKUP($K4641,[1]Budget!$V:$AE,8,0)*IF($C4641="1 - Revenues",1,IF(AND($C4641="5 - Transfers",MID($K4641,15,1)="4"),1,-1))</f>
        <v>0</v>
      </c>
      <c r="Q4641" s="17">
        <f>VLOOKUP($K4641,[1]Budget!$V:$AE,10,0)*IF($C4641="1 - Revenues",1,IF(AND($C4641="5 - Transfers",MID(K4641,15,1)="4"),1,-1))</f>
        <v>0</v>
      </c>
      <c r="S4641" s="18" t="b">
        <f>IF(LEFT(C4641,1)="1",1,-1)*SUMIF([1]Budget!V:V,'Budget Worksheet for Pivot Tabl'!K4641,[1]Budget!AC:AC)=P4641</f>
        <v>1</v>
      </c>
    </row>
    <row r="4642" spans="1:19" x14ac:dyDescent="0.25">
      <c r="A4642" t="s">
        <v>75</v>
      </c>
      <c r="B4642" t="s">
        <v>76</v>
      </c>
      <c r="C4642" t="s">
        <v>8</v>
      </c>
      <c r="D4642" t="str">
        <f t="shared" si="72"/>
        <v>OUTFLOWS</v>
      </c>
      <c r="E4642" t="s">
        <v>116</v>
      </c>
      <c r="F4642" t="s">
        <v>117</v>
      </c>
      <c r="G4642" t="s">
        <v>5466</v>
      </c>
      <c r="H4642" t="s">
        <v>5467</v>
      </c>
      <c r="I4642" t="s">
        <v>463</v>
      </c>
      <c r="J4642" t="s">
        <v>464</v>
      </c>
      <c r="K4642" t="s">
        <v>5883</v>
      </c>
      <c r="L4642" t="s">
        <v>603</v>
      </c>
      <c r="M4642" s="17">
        <f>VLOOKUP($K4642,[1]Budget!$V:$AE,5,0)*IF($C4642="1 - Revenues",1,IF(AND($C4642="5 - Transfers",MID(I4642,15,1)="4"),1,-1))</f>
        <v>0</v>
      </c>
      <c r="N4642" s="17">
        <f>VLOOKUP($K4642,[1]Budget!$V:$AE,6,0)*IF($C4642="1 - Revenues",1,IF(AND($C4642="5 - Transfers",MID(J4642,15,1)="4"),1,-1))</f>
        <v>0</v>
      </c>
      <c r="O4642" s="17">
        <f>IFERROR(IF(RIGHT(LEFT(K4642,15),1)="4",VLOOKUP(K4642,'[1]Budget Worksheet'!A:B,2,0),-1*VLOOKUP(K4642,'[1]Budget Worksheet'!A:B,2,0)),0)</f>
        <v>0</v>
      </c>
      <c r="P4642" s="17">
        <f>VLOOKUP($K4642,[1]Budget!$V:$AE,8,0)*IF($C4642="1 - Revenues",1,IF(AND($C4642="5 - Transfers",MID($K4642,15,1)="4"),1,-1))</f>
        <v>0</v>
      </c>
      <c r="Q4642" s="17">
        <f>VLOOKUP($K4642,[1]Budget!$V:$AE,10,0)*IF($C4642="1 - Revenues",1,IF(AND($C4642="5 - Transfers",MID(K4642,15,1)="4"),1,-1))</f>
        <v>0</v>
      </c>
      <c r="S4642" s="18" t="b">
        <f>IF(LEFT(C4642,1)="1",1,-1)*SUMIF([1]Budget!V:V,'Budget Worksheet for Pivot Tabl'!K4642,[1]Budget!AC:AC)=P4642</f>
        <v>1</v>
      </c>
    </row>
    <row r="4643" spans="1:19" x14ac:dyDescent="0.25">
      <c r="A4643" t="s">
        <v>75</v>
      </c>
      <c r="B4643" t="s">
        <v>76</v>
      </c>
      <c r="C4643" t="s">
        <v>8</v>
      </c>
      <c r="D4643" t="str">
        <f t="shared" si="72"/>
        <v>OUTFLOWS</v>
      </c>
      <c r="E4643" t="s">
        <v>116</v>
      </c>
      <c r="F4643" t="s">
        <v>117</v>
      </c>
      <c r="G4643" t="s">
        <v>5466</v>
      </c>
      <c r="H4643" t="s">
        <v>5467</v>
      </c>
      <c r="I4643" t="s">
        <v>463</v>
      </c>
      <c r="J4643" t="s">
        <v>464</v>
      </c>
      <c r="K4643" t="s">
        <v>5884</v>
      </c>
      <c r="L4643" t="s">
        <v>470</v>
      </c>
      <c r="M4643" s="17">
        <f>VLOOKUP($K4643,[1]Budget!$V:$AE,5,0)*IF($C4643="1 - Revenues",1,IF(AND($C4643="5 - Transfers",MID(I4643,15,1)="4"),1,-1))</f>
        <v>-34000</v>
      </c>
      <c r="N4643" s="17">
        <f>VLOOKUP($K4643,[1]Budget!$V:$AE,6,0)*IF($C4643="1 - Revenues",1,IF(AND($C4643="5 - Transfers",MID(J4643,15,1)="4"),1,-1))</f>
        <v>-36000</v>
      </c>
      <c r="O4643" s="17">
        <f>IFERROR(IF(RIGHT(LEFT(K4643,15),1)="4",VLOOKUP(K4643,'[1]Budget Worksheet'!A:B,2,0),-1*VLOOKUP(K4643,'[1]Budget Worksheet'!A:B,2,0)),0)</f>
        <v>-44611</v>
      </c>
      <c r="P4643" s="17">
        <f>VLOOKUP($K4643,[1]Budget!$V:$AE,8,0)*IF($C4643="1 - Revenues",1,IF(AND($C4643="5 - Transfers",MID($K4643,15,1)="4"),1,-1))</f>
        <v>-44000</v>
      </c>
      <c r="Q4643" s="17">
        <f>VLOOKUP($K4643,[1]Budget!$V:$AE,10,0)*IF($C4643="1 - Revenues",1,IF(AND($C4643="5 - Transfers",MID(K4643,15,1)="4"),1,-1))</f>
        <v>611</v>
      </c>
      <c r="S4643" s="18" t="b">
        <f>IF(LEFT(C4643,1)="1",1,-1)*SUMIF([1]Budget!V:V,'Budget Worksheet for Pivot Tabl'!K4643,[1]Budget!AC:AC)=P4643</f>
        <v>1</v>
      </c>
    </row>
    <row r="4644" spans="1:19" x14ac:dyDescent="0.25">
      <c r="A4644" t="s">
        <v>75</v>
      </c>
      <c r="B4644" t="s">
        <v>76</v>
      </c>
      <c r="C4644" t="s">
        <v>8</v>
      </c>
      <c r="D4644" t="str">
        <f t="shared" si="72"/>
        <v>OUTFLOWS</v>
      </c>
      <c r="E4644" t="s">
        <v>116</v>
      </c>
      <c r="F4644" t="s">
        <v>117</v>
      </c>
      <c r="G4644" t="s">
        <v>5466</v>
      </c>
      <c r="H4644" t="s">
        <v>5467</v>
      </c>
      <c r="I4644" t="s">
        <v>463</v>
      </c>
      <c r="J4644" t="s">
        <v>464</v>
      </c>
      <c r="K4644" t="s">
        <v>5885</v>
      </c>
      <c r="L4644" t="s">
        <v>606</v>
      </c>
      <c r="M4644" s="17">
        <f>VLOOKUP($K4644,[1]Budget!$V:$AE,5,0)*IF($C4644="1 - Revenues",1,IF(AND($C4644="5 - Transfers",MID(I4644,15,1)="4"),1,-1))</f>
        <v>-18000</v>
      </c>
      <c r="N4644" s="17">
        <f>VLOOKUP($K4644,[1]Budget!$V:$AE,6,0)*IF($C4644="1 - Revenues",1,IF(AND($C4644="5 - Transfers",MID(J4644,15,1)="4"),1,-1))</f>
        <v>-20000</v>
      </c>
      <c r="O4644" s="17">
        <f>IFERROR(IF(RIGHT(LEFT(K4644,15),1)="4",VLOOKUP(K4644,'[1]Budget Worksheet'!A:B,2,0),-1*VLOOKUP(K4644,'[1]Budget Worksheet'!A:B,2,0)),0)</f>
        <v>-42014</v>
      </c>
      <c r="P4644" s="17">
        <f>VLOOKUP($K4644,[1]Budget!$V:$AE,8,0)*IF($C4644="1 - Revenues",1,IF(AND($C4644="5 - Transfers",MID($K4644,15,1)="4"),1,-1))</f>
        <v>-22000</v>
      </c>
      <c r="Q4644" s="17">
        <f>VLOOKUP($K4644,[1]Budget!$V:$AE,10,0)*IF($C4644="1 - Revenues",1,IF(AND($C4644="5 - Transfers",MID(K4644,15,1)="4"),1,-1))</f>
        <v>20014</v>
      </c>
      <c r="S4644" s="18" t="b">
        <f>IF(LEFT(C4644,1)="1",1,-1)*SUMIF([1]Budget!V:V,'Budget Worksheet for Pivot Tabl'!K4644,[1]Budget!AC:AC)=P4644</f>
        <v>1</v>
      </c>
    </row>
    <row r="4645" spans="1:19" x14ac:dyDescent="0.25">
      <c r="A4645" t="s">
        <v>75</v>
      </c>
      <c r="B4645" t="s">
        <v>76</v>
      </c>
      <c r="C4645" t="s">
        <v>8</v>
      </c>
      <c r="D4645" t="str">
        <f t="shared" si="72"/>
        <v>OUTFLOWS</v>
      </c>
      <c r="E4645" t="s">
        <v>116</v>
      </c>
      <c r="F4645" t="s">
        <v>117</v>
      </c>
      <c r="G4645" t="s">
        <v>5466</v>
      </c>
      <c r="H4645" t="s">
        <v>5467</v>
      </c>
      <c r="I4645" t="s">
        <v>463</v>
      </c>
      <c r="J4645" t="s">
        <v>464</v>
      </c>
      <c r="K4645" t="s">
        <v>5886</v>
      </c>
      <c r="L4645" t="s">
        <v>608</v>
      </c>
      <c r="M4645" s="17">
        <f>VLOOKUP($K4645,[1]Budget!$V:$AE,5,0)*IF($C4645="1 - Revenues",1,IF(AND($C4645="5 - Transfers",MID(I4645,15,1)="4"),1,-1))</f>
        <v>-20000</v>
      </c>
      <c r="N4645" s="17">
        <f>VLOOKUP($K4645,[1]Budget!$V:$AE,6,0)*IF($C4645="1 - Revenues",1,IF(AND($C4645="5 - Transfers",MID(J4645,15,1)="4"),1,-1))</f>
        <v>-17000</v>
      </c>
      <c r="O4645" s="17">
        <f>IFERROR(IF(RIGHT(LEFT(K4645,15),1)="4",VLOOKUP(K4645,'[1]Budget Worksheet'!A:B,2,0),-1*VLOOKUP(K4645,'[1]Budget Worksheet'!A:B,2,0)),0)</f>
        <v>-74126</v>
      </c>
      <c r="P4645" s="17">
        <f>VLOOKUP($K4645,[1]Budget!$V:$AE,8,0)*IF($C4645="1 - Revenues",1,IF(AND($C4645="5 - Transfers",MID($K4645,15,1)="4"),1,-1))</f>
        <v>-30000</v>
      </c>
      <c r="Q4645" s="17">
        <f>VLOOKUP($K4645,[1]Budget!$V:$AE,10,0)*IF($C4645="1 - Revenues",1,IF(AND($C4645="5 - Transfers",MID(K4645,15,1)="4"),1,-1))</f>
        <v>44126</v>
      </c>
      <c r="S4645" s="18" t="b">
        <f>IF(LEFT(C4645,1)="1",1,-1)*SUMIF([1]Budget!V:V,'Budget Worksheet for Pivot Tabl'!K4645,[1]Budget!AC:AC)=P4645</f>
        <v>1</v>
      </c>
    </row>
    <row r="4646" spans="1:19" x14ac:dyDescent="0.25">
      <c r="A4646" t="s">
        <v>75</v>
      </c>
      <c r="B4646" t="s">
        <v>76</v>
      </c>
      <c r="C4646" t="s">
        <v>8</v>
      </c>
      <c r="D4646" t="str">
        <f t="shared" si="72"/>
        <v>OUTFLOWS</v>
      </c>
      <c r="E4646" t="s">
        <v>116</v>
      </c>
      <c r="F4646" t="s">
        <v>117</v>
      </c>
      <c r="G4646" t="s">
        <v>5466</v>
      </c>
      <c r="H4646" t="s">
        <v>5467</v>
      </c>
      <c r="I4646" t="s">
        <v>463</v>
      </c>
      <c r="J4646" t="s">
        <v>464</v>
      </c>
      <c r="K4646" t="s">
        <v>5887</v>
      </c>
      <c r="L4646" t="s">
        <v>610</v>
      </c>
      <c r="M4646" s="17">
        <f>VLOOKUP($K4646,[1]Budget!$V:$AE,5,0)*IF($C4646="1 - Revenues",1,IF(AND($C4646="5 - Transfers",MID(I4646,15,1)="4"),1,-1))</f>
        <v>-3000</v>
      </c>
      <c r="N4646" s="17">
        <f>VLOOKUP($K4646,[1]Budget!$V:$AE,6,0)*IF($C4646="1 - Revenues",1,IF(AND($C4646="5 - Transfers",MID(J4646,15,1)="4"),1,-1))</f>
        <v>-3000</v>
      </c>
      <c r="O4646" s="17">
        <f>IFERROR(IF(RIGHT(LEFT(K4646,15),1)="4",VLOOKUP(K4646,'[1]Budget Worksheet'!A:B,2,0),-1*VLOOKUP(K4646,'[1]Budget Worksheet'!A:B,2,0)),0)</f>
        <v>-6511</v>
      </c>
      <c r="P4646" s="17">
        <f>VLOOKUP($K4646,[1]Budget!$V:$AE,8,0)*IF($C4646="1 - Revenues",1,IF(AND($C4646="5 - Transfers",MID($K4646,15,1)="4"),1,-1))</f>
        <v>-6511</v>
      </c>
      <c r="Q4646" s="17">
        <f>VLOOKUP($K4646,[1]Budget!$V:$AE,10,0)*IF($C4646="1 - Revenues",1,IF(AND($C4646="5 - Transfers",MID(K4646,15,1)="4"),1,-1))</f>
        <v>0</v>
      </c>
      <c r="S4646" s="18" t="b">
        <f>IF(LEFT(C4646,1)="1",1,-1)*SUMIF([1]Budget!V:V,'Budget Worksheet for Pivot Tabl'!K4646,[1]Budget!AC:AC)=P4646</f>
        <v>1</v>
      </c>
    </row>
    <row r="4647" spans="1:19" x14ac:dyDescent="0.25">
      <c r="A4647" t="s">
        <v>75</v>
      </c>
      <c r="B4647" t="s">
        <v>76</v>
      </c>
      <c r="C4647" t="s">
        <v>8</v>
      </c>
      <c r="D4647" t="str">
        <f t="shared" si="72"/>
        <v>OUTFLOWS</v>
      </c>
      <c r="E4647" t="s">
        <v>116</v>
      </c>
      <c r="F4647" t="s">
        <v>117</v>
      </c>
      <c r="G4647" t="s">
        <v>5466</v>
      </c>
      <c r="H4647" t="s">
        <v>5467</v>
      </c>
      <c r="I4647" t="s">
        <v>463</v>
      </c>
      <c r="J4647" t="s">
        <v>464</v>
      </c>
      <c r="K4647" t="s">
        <v>5888</v>
      </c>
      <c r="L4647" t="s">
        <v>612</v>
      </c>
      <c r="M4647" s="17">
        <f>VLOOKUP($K4647,[1]Budget!$V:$AE,5,0)*IF($C4647="1 - Revenues",1,IF(AND($C4647="5 - Transfers",MID(I4647,15,1)="4"),1,-1))</f>
        <v>0</v>
      </c>
      <c r="N4647" s="17">
        <f>VLOOKUP($K4647,[1]Budget!$V:$AE,6,0)*IF($C4647="1 - Revenues",1,IF(AND($C4647="5 - Transfers",MID(J4647,15,1)="4"),1,-1))</f>
        <v>0</v>
      </c>
      <c r="O4647" s="17">
        <f>IFERROR(IF(RIGHT(LEFT(K4647,15),1)="4",VLOOKUP(K4647,'[1]Budget Worksheet'!A:B,2,0),-1*VLOOKUP(K4647,'[1]Budget Worksheet'!A:B,2,0)),0)</f>
        <v>-1061</v>
      </c>
      <c r="P4647" s="17">
        <f>VLOOKUP($K4647,[1]Budget!$V:$AE,8,0)*IF($C4647="1 - Revenues",1,IF(AND($C4647="5 - Transfers",MID($K4647,15,1)="4"),1,-1))</f>
        <v>-1061</v>
      </c>
      <c r="Q4647" s="17">
        <f>VLOOKUP($K4647,[1]Budget!$V:$AE,10,0)*IF($C4647="1 - Revenues",1,IF(AND($C4647="5 - Transfers",MID(K4647,15,1)="4"),1,-1))</f>
        <v>0</v>
      </c>
      <c r="S4647" s="18" t="b">
        <f>IF(LEFT(C4647,1)="1",1,-1)*SUMIF([1]Budget!V:V,'Budget Worksheet for Pivot Tabl'!K4647,[1]Budget!AC:AC)=P4647</f>
        <v>1</v>
      </c>
    </row>
    <row r="4648" spans="1:19" x14ac:dyDescent="0.25">
      <c r="A4648" t="s">
        <v>75</v>
      </c>
      <c r="B4648" t="s">
        <v>76</v>
      </c>
      <c r="C4648" t="s">
        <v>8</v>
      </c>
      <c r="D4648" t="str">
        <f t="shared" si="72"/>
        <v>OUTFLOWS</v>
      </c>
      <c r="E4648" t="s">
        <v>116</v>
      </c>
      <c r="F4648" t="s">
        <v>117</v>
      </c>
      <c r="G4648" t="s">
        <v>5466</v>
      </c>
      <c r="H4648" t="s">
        <v>5467</v>
      </c>
      <c r="I4648" t="s">
        <v>463</v>
      </c>
      <c r="J4648" t="s">
        <v>464</v>
      </c>
      <c r="K4648" t="s">
        <v>5889</v>
      </c>
      <c r="L4648" t="s">
        <v>614</v>
      </c>
      <c r="M4648" s="17">
        <f>VLOOKUP($K4648,[1]Budget!$V:$AE,5,0)*IF($C4648="1 - Revenues",1,IF(AND($C4648="5 - Transfers",MID(I4648,15,1)="4"),1,-1))</f>
        <v>0</v>
      </c>
      <c r="N4648" s="17">
        <f>VLOOKUP($K4648,[1]Budget!$V:$AE,6,0)*IF($C4648="1 - Revenues",1,IF(AND($C4648="5 - Transfers",MID(J4648,15,1)="4"),1,-1))</f>
        <v>0</v>
      </c>
      <c r="O4648" s="17">
        <f>IFERROR(IF(RIGHT(LEFT(K4648,15),1)="4",VLOOKUP(K4648,'[1]Budget Worksheet'!A:B,2,0),-1*VLOOKUP(K4648,'[1]Budget Worksheet'!A:B,2,0)),0)</f>
        <v>-104</v>
      </c>
      <c r="P4648" s="17">
        <f>VLOOKUP($K4648,[1]Budget!$V:$AE,8,0)*IF($C4648="1 - Revenues",1,IF(AND($C4648="5 - Transfers",MID($K4648,15,1)="4"),1,-1))</f>
        <v>-104</v>
      </c>
      <c r="Q4648" s="17">
        <f>VLOOKUP($K4648,[1]Budget!$V:$AE,10,0)*IF($C4648="1 - Revenues",1,IF(AND($C4648="5 - Transfers",MID(K4648,15,1)="4"),1,-1))</f>
        <v>0</v>
      </c>
      <c r="S4648" s="18" t="b">
        <f>IF(LEFT(C4648,1)="1",1,-1)*SUMIF([1]Budget!V:V,'Budget Worksheet for Pivot Tabl'!K4648,[1]Budget!AC:AC)=P4648</f>
        <v>1</v>
      </c>
    </row>
    <row r="4649" spans="1:19" x14ac:dyDescent="0.25">
      <c r="A4649" t="s">
        <v>75</v>
      </c>
      <c r="B4649" t="s">
        <v>76</v>
      </c>
      <c r="C4649" t="s">
        <v>8</v>
      </c>
      <c r="D4649" t="str">
        <f t="shared" si="72"/>
        <v>OUTFLOWS</v>
      </c>
      <c r="E4649" t="s">
        <v>116</v>
      </c>
      <c r="F4649" t="s">
        <v>117</v>
      </c>
      <c r="G4649" t="s">
        <v>5466</v>
      </c>
      <c r="H4649" t="s">
        <v>5467</v>
      </c>
      <c r="I4649" t="s">
        <v>463</v>
      </c>
      <c r="J4649" t="s">
        <v>464</v>
      </c>
      <c r="K4649" t="s">
        <v>5890</v>
      </c>
      <c r="L4649" t="s">
        <v>616</v>
      </c>
      <c r="M4649" s="17">
        <f>VLOOKUP($K4649,[1]Budget!$V:$AE,5,0)*IF($C4649="1 - Revenues",1,IF(AND($C4649="5 - Transfers",MID(I4649,15,1)="4"),1,-1))</f>
        <v>-7000</v>
      </c>
      <c r="N4649" s="17">
        <f>VLOOKUP($K4649,[1]Budget!$V:$AE,6,0)*IF($C4649="1 - Revenues",1,IF(AND($C4649="5 - Transfers",MID(J4649,15,1)="4"),1,-1))</f>
        <v>-7000</v>
      </c>
      <c r="O4649" s="17">
        <f>IFERROR(IF(RIGHT(LEFT(K4649,15),1)="4",VLOOKUP(K4649,'[1]Budget Worksheet'!A:B,2,0),-1*VLOOKUP(K4649,'[1]Budget Worksheet'!A:B,2,0)),0)</f>
        <v>-7200</v>
      </c>
      <c r="P4649" s="17">
        <f>VLOOKUP($K4649,[1]Budget!$V:$AE,8,0)*IF($C4649="1 - Revenues",1,IF(AND($C4649="5 - Transfers",MID($K4649,15,1)="4"),1,-1))</f>
        <v>-9000</v>
      </c>
      <c r="Q4649" s="17">
        <f>VLOOKUP($K4649,[1]Budget!$V:$AE,10,0)*IF($C4649="1 - Revenues",1,IF(AND($C4649="5 - Transfers",MID(K4649,15,1)="4"),1,-1))</f>
        <v>-1800</v>
      </c>
      <c r="S4649" s="18" t="b">
        <f>IF(LEFT(C4649,1)="1",1,-1)*SUMIF([1]Budget!V:V,'Budget Worksheet for Pivot Tabl'!K4649,[1]Budget!AC:AC)=P4649</f>
        <v>1</v>
      </c>
    </row>
    <row r="4650" spans="1:19" x14ac:dyDescent="0.25">
      <c r="A4650" t="s">
        <v>75</v>
      </c>
      <c r="B4650" t="s">
        <v>76</v>
      </c>
      <c r="C4650" t="s">
        <v>8</v>
      </c>
      <c r="D4650" t="str">
        <f t="shared" si="72"/>
        <v>OUTFLOWS</v>
      </c>
      <c r="E4650" t="s">
        <v>116</v>
      </c>
      <c r="F4650" t="s">
        <v>117</v>
      </c>
      <c r="G4650" t="s">
        <v>5466</v>
      </c>
      <c r="H4650" t="s">
        <v>5467</v>
      </c>
      <c r="I4650" t="s">
        <v>463</v>
      </c>
      <c r="J4650" t="s">
        <v>464</v>
      </c>
      <c r="K4650" t="s">
        <v>5891</v>
      </c>
      <c r="L4650" t="s">
        <v>618</v>
      </c>
      <c r="M4650" s="17">
        <f>VLOOKUP($K4650,[1]Budget!$V:$AE,5,0)*IF($C4650="1 - Revenues",1,IF(AND($C4650="5 - Transfers",MID(I4650,15,1)="4"),1,-1))</f>
        <v>-1000</v>
      </c>
      <c r="N4650" s="17">
        <f>VLOOKUP($K4650,[1]Budget!$V:$AE,6,0)*IF($C4650="1 - Revenues",1,IF(AND($C4650="5 - Transfers",MID(J4650,15,1)="4"),1,-1))</f>
        <v>-1000</v>
      </c>
      <c r="O4650" s="17">
        <f>IFERROR(IF(RIGHT(LEFT(K4650,15),1)="4",VLOOKUP(K4650,'[1]Budget Worksheet'!A:B,2,0),-1*VLOOKUP(K4650,'[1]Budget Worksheet'!A:B,2,0)),0)</f>
        <v>-2324</v>
      </c>
      <c r="P4650" s="17">
        <f>VLOOKUP($K4650,[1]Budget!$V:$AE,8,0)*IF($C4650="1 - Revenues",1,IF(AND($C4650="5 - Transfers",MID($K4650,15,1)="4"),1,-1))</f>
        <v>-2324</v>
      </c>
      <c r="Q4650" s="17">
        <f>VLOOKUP($K4650,[1]Budget!$V:$AE,10,0)*IF($C4650="1 - Revenues",1,IF(AND($C4650="5 - Transfers",MID(K4650,15,1)="4"),1,-1))</f>
        <v>0</v>
      </c>
      <c r="S4650" s="18" t="b">
        <f>IF(LEFT(C4650,1)="1",1,-1)*SUMIF([1]Budget!V:V,'Budget Worksheet for Pivot Tabl'!K4650,[1]Budget!AC:AC)=P4650</f>
        <v>1</v>
      </c>
    </row>
    <row r="4651" spans="1:19" x14ac:dyDescent="0.25">
      <c r="A4651" t="s">
        <v>75</v>
      </c>
      <c r="B4651" t="s">
        <v>76</v>
      </c>
      <c r="C4651" t="s">
        <v>8</v>
      </c>
      <c r="D4651" t="str">
        <f t="shared" si="72"/>
        <v>OUTFLOWS</v>
      </c>
      <c r="E4651" t="s">
        <v>116</v>
      </c>
      <c r="F4651" t="s">
        <v>117</v>
      </c>
      <c r="G4651" t="s">
        <v>5466</v>
      </c>
      <c r="H4651" t="s">
        <v>5467</v>
      </c>
      <c r="I4651" t="s">
        <v>463</v>
      </c>
      <c r="J4651" t="s">
        <v>464</v>
      </c>
      <c r="K4651" t="s">
        <v>5892</v>
      </c>
      <c r="L4651" t="s">
        <v>620</v>
      </c>
      <c r="M4651" s="17">
        <f>VLOOKUP($K4651,[1]Budget!$V:$AE,5,0)*IF($C4651="1 - Revenues",1,IF(AND($C4651="5 - Transfers",MID(I4651,15,1)="4"),1,-1))</f>
        <v>-9000</v>
      </c>
      <c r="N4651" s="17">
        <f>VLOOKUP($K4651,[1]Budget!$V:$AE,6,0)*IF($C4651="1 - Revenues",1,IF(AND($C4651="5 - Transfers",MID(J4651,15,1)="4"),1,-1))</f>
        <v>-8000</v>
      </c>
      <c r="O4651" s="17">
        <f>IFERROR(IF(RIGHT(LEFT(K4651,15),1)="4",VLOOKUP(K4651,'[1]Budget Worksheet'!A:B,2,0),-1*VLOOKUP(K4651,'[1]Budget Worksheet'!A:B,2,0)),0)</f>
        <v>-5795</v>
      </c>
      <c r="P4651" s="17">
        <f>VLOOKUP($K4651,[1]Budget!$V:$AE,8,0)*IF($C4651="1 - Revenues",1,IF(AND($C4651="5 - Transfers",MID($K4651,15,1)="4"),1,-1))</f>
        <v>-5795</v>
      </c>
      <c r="Q4651" s="17">
        <f>VLOOKUP($K4651,[1]Budget!$V:$AE,10,0)*IF($C4651="1 - Revenues",1,IF(AND($C4651="5 - Transfers",MID(K4651,15,1)="4"),1,-1))</f>
        <v>0</v>
      </c>
      <c r="S4651" s="18" t="b">
        <f>IF(LEFT(C4651,1)="1",1,-1)*SUMIF([1]Budget!V:V,'Budget Worksheet for Pivot Tabl'!K4651,[1]Budget!AC:AC)=P4651</f>
        <v>1</v>
      </c>
    </row>
    <row r="4652" spans="1:19" x14ac:dyDescent="0.25">
      <c r="A4652" t="s">
        <v>75</v>
      </c>
      <c r="B4652" t="s">
        <v>76</v>
      </c>
      <c r="C4652" t="s">
        <v>8</v>
      </c>
      <c r="D4652" t="str">
        <f t="shared" si="72"/>
        <v>OUTFLOWS</v>
      </c>
      <c r="E4652" t="s">
        <v>116</v>
      </c>
      <c r="F4652" t="s">
        <v>117</v>
      </c>
      <c r="G4652" t="s">
        <v>5466</v>
      </c>
      <c r="H4652" t="s">
        <v>5467</v>
      </c>
      <c r="I4652" t="s">
        <v>463</v>
      </c>
      <c r="J4652" t="s">
        <v>464</v>
      </c>
      <c r="K4652" t="s">
        <v>5893</v>
      </c>
      <c r="L4652" t="s">
        <v>622</v>
      </c>
      <c r="M4652" s="17">
        <f>VLOOKUP($K4652,[1]Budget!$V:$AE,5,0)*IF($C4652="1 - Revenues",1,IF(AND($C4652="5 - Transfers",MID(I4652,15,1)="4"),1,-1))</f>
        <v>0</v>
      </c>
      <c r="N4652" s="17">
        <f>VLOOKUP($K4652,[1]Budget!$V:$AE,6,0)*IF($C4652="1 - Revenues",1,IF(AND($C4652="5 - Transfers",MID(J4652,15,1)="4"),1,-1))</f>
        <v>-1000</v>
      </c>
      <c r="O4652" s="17">
        <f>IFERROR(IF(RIGHT(LEFT(K4652,15),1)="4",VLOOKUP(K4652,'[1]Budget Worksheet'!A:B,2,0),-1*VLOOKUP(K4652,'[1]Budget Worksheet'!A:B,2,0)),0)</f>
        <v>0</v>
      </c>
      <c r="P4652" s="17">
        <f>VLOOKUP($K4652,[1]Budget!$V:$AE,8,0)*IF($C4652="1 - Revenues",1,IF(AND($C4652="5 - Transfers",MID($K4652,15,1)="4"),1,-1))</f>
        <v>0</v>
      </c>
      <c r="Q4652" s="17">
        <f>VLOOKUP($K4652,[1]Budget!$V:$AE,10,0)*IF($C4652="1 - Revenues",1,IF(AND($C4652="5 - Transfers",MID(K4652,15,1)="4"),1,-1))</f>
        <v>0</v>
      </c>
      <c r="S4652" s="18" t="b">
        <f>IF(LEFT(C4652,1)="1",1,-1)*SUMIF([1]Budget!V:V,'Budget Worksheet for Pivot Tabl'!K4652,[1]Budget!AC:AC)=P4652</f>
        <v>1</v>
      </c>
    </row>
    <row r="4653" spans="1:19" x14ac:dyDescent="0.25">
      <c r="A4653" t="s">
        <v>75</v>
      </c>
      <c r="B4653" t="s">
        <v>76</v>
      </c>
      <c r="C4653" t="s">
        <v>8</v>
      </c>
      <c r="D4653" t="str">
        <f t="shared" si="72"/>
        <v>OUTFLOWS</v>
      </c>
      <c r="E4653" t="s">
        <v>116</v>
      </c>
      <c r="F4653" t="s">
        <v>117</v>
      </c>
      <c r="G4653" t="s">
        <v>5466</v>
      </c>
      <c r="H4653" t="s">
        <v>5467</v>
      </c>
      <c r="I4653" t="s">
        <v>463</v>
      </c>
      <c r="J4653" t="s">
        <v>464</v>
      </c>
      <c r="K4653" t="s">
        <v>5894</v>
      </c>
      <c r="L4653" t="s">
        <v>1020</v>
      </c>
      <c r="M4653" s="17">
        <f>VLOOKUP($K4653,[1]Budget!$V:$AE,5,0)*IF($C4653="1 - Revenues",1,IF(AND($C4653="5 - Transfers",MID(I4653,15,1)="4"),1,-1))</f>
        <v>-1000</v>
      </c>
      <c r="N4653" s="17">
        <f>VLOOKUP($K4653,[1]Budget!$V:$AE,6,0)*IF($C4653="1 - Revenues",1,IF(AND($C4653="5 - Transfers",MID(J4653,15,1)="4"),1,-1))</f>
        <v>-1000</v>
      </c>
      <c r="O4653" s="17">
        <f>IFERROR(IF(RIGHT(LEFT(K4653,15),1)="4",VLOOKUP(K4653,'[1]Budget Worksheet'!A:B,2,0),-1*VLOOKUP(K4653,'[1]Budget Worksheet'!A:B,2,0)),0)</f>
        <v>-270</v>
      </c>
      <c r="P4653" s="17">
        <f>VLOOKUP($K4653,[1]Budget!$V:$AE,8,0)*IF($C4653="1 - Revenues",1,IF(AND($C4653="5 - Transfers",MID($K4653,15,1)="4"),1,-1))</f>
        <v>-270</v>
      </c>
      <c r="Q4653" s="17">
        <f>VLOOKUP($K4653,[1]Budget!$V:$AE,10,0)*IF($C4653="1 - Revenues",1,IF(AND($C4653="5 - Transfers",MID(K4653,15,1)="4"),1,-1))</f>
        <v>0</v>
      </c>
      <c r="S4653" s="18" t="b">
        <f>IF(LEFT(C4653,1)="1",1,-1)*SUMIF([1]Budget!V:V,'Budget Worksheet for Pivot Tabl'!K4653,[1]Budget!AC:AC)=P4653</f>
        <v>1</v>
      </c>
    </row>
    <row r="4654" spans="1:19" x14ac:dyDescent="0.25">
      <c r="A4654" t="s">
        <v>75</v>
      </c>
      <c r="B4654" t="s">
        <v>76</v>
      </c>
      <c r="C4654" t="s">
        <v>8</v>
      </c>
      <c r="D4654" t="str">
        <f t="shared" si="72"/>
        <v>OUTFLOWS</v>
      </c>
      <c r="E4654" t="s">
        <v>116</v>
      </c>
      <c r="F4654" t="s">
        <v>117</v>
      </c>
      <c r="G4654" t="s">
        <v>5466</v>
      </c>
      <c r="H4654" t="s">
        <v>5467</v>
      </c>
      <c r="I4654" t="s">
        <v>463</v>
      </c>
      <c r="J4654" t="s">
        <v>464</v>
      </c>
      <c r="K4654" t="s">
        <v>5895</v>
      </c>
      <c r="L4654" t="s">
        <v>472</v>
      </c>
      <c r="M4654" s="17">
        <f>VLOOKUP($K4654,[1]Budget!$V:$AE,5,0)*IF($C4654="1 - Revenues",1,IF(AND($C4654="5 - Transfers",MID(I4654,15,1)="4"),1,-1))</f>
        <v>-3000</v>
      </c>
      <c r="N4654" s="17">
        <f>VLOOKUP($K4654,[1]Budget!$V:$AE,6,0)*IF($C4654="1 - Revenues",1,IF(AND($C4654="5 - Transfers",MID(J4654,15,1)="4"),1,-1))</f>
        <v>-3000</v>
      </c>
      <c r="O4654" s="17">
        <f>IFERROR(IF(RIGHT(LEFT(K4654,15),1)="4",VLOOKUP(K4654,'[1]Budget Worksheet'!A:B,2,0),-1*VLOOKUP(K4654,'[1]Budget Worksheet'!A:B,2,0)),0)</f>
        <v>-6555</v>
      </c>
      <c r="P4654" s="17">
        <f>VLOOKUP($K4654,[1]Budget!$V:$AE,8,0)*IF($C4654="1 - Revenues",1,IF(AND($C4654="5 - Transfers",MID($K4654,15,1)="4"),1,-1))</f>
        <v>-6555</v>
      </c>
      <c r="Q4654" s="17">
        <f>VLOOKUP($K4654,[1]Budget!$V:$AE,10,0)*IF($C4654="1 - Revenues",1,IF(AND($C4654="5 - Transfers",MID(K4654,15,1)="4"),1,-1))</f>
        <v>0</v>
      </c>
      <c r="S4654" s="18" t="b">
        <f>IF(LEFT(C4654,1)="1",1,-1)*SUMIF([1]Budget!V:V,'Budget Worksheet for Pivot Tabl'!K4654,[1]Budget!AC:AC)=P4654</f>
        <v>1</v>
      </c>
    </row>
    <row r="4655" spans="1:19" x14ac:dyDescent="0.25">
      <c r="A4655" t="s">
        <v>75</v>
      </c>
      <c r="B4655" t="s">
        <v>76</v>
      </c>
      <c r="C4655" t="s">
        <v>8</v>
      </c>
      <c r="D4655" t="str">
        <f t="shared" si="72"/>
        <v>OUTFLOWS</v>
      </c>
      <c r="E4655" t="s">
        <v>116</v>
      </c>
      <c r="F4655" t="s">
        <v>117</v>
      </c>
      <c r="G4655" t="s">
        <v>5466</v>
      </c>
      <c r="H4655" t="s">
        <v>5467</v>
      </c>
      <c r="I4655" t="s">
        <v>463</v>
      </c>
      <c r="J4655" t="s">
        <v>464</v>
      </c>
      <c r="K4655" t="s">
        <v>5896</v>
      </c>
      <c r="L4655" t="s">
        <v>625</v>
      </c>
      <c r="M4655" s="17">
        <f>VLOOKUP($K4655,[1]Budget!$V:$AE,5,0)*IF($C4655="1 - Revenues",1,IF(AND($C4655="5 - Transfers",MID(I4655,15,1)="4"),1,-1))</f>
        <v>0</v>
      </c>
      <c r="N4655" s="17">
        <f>VLOOKUP($K4655,[1]Budget!$V:$AE,6,0)*IF($C4655="1 - Revenues",1,IF(AND($C4655="5 - Transfers",MID(J4655,15,1)="4"),1,-1))</f>
        <v>0</v>
      </c>
      <c r="O4655" s="17">
        <f>IFERROR(IF(RIGHT(LEFT(K4655,15),1)="4",VLOOKUP(K4655,'[1]Budget Worksheet'!A:B,2,0),-1*VLOOKUP(K4655,'[1]Budget Worksheet'!A:B,2,0)),0)</f>
        <v>0</v>
      </c>
      <c r="P4655" s="17">
        <f>VLOOKUP($K4655,[1]Budget!$V:$AE,8,0)*IF($C4655="1 - Revenues",1,IF(AND($C4655="5 - Transfers",MID($K4655,15,1)="4"),1,-1))</f>
        <v>0</v>
      </c>
      <c r="Q4655" s="17">
        <f>VLOOKUP($K4655,[1]Budget!$V:$AE,10,0)*IF($C4655="1 - Revenues",1,IF(AND($C4655="5 - Transfers",MID(K4655,15,1)="4"),1,-1))</f>
        <v>0</v>
      </c>
      <c r="S4655" s="18" t="b">
        <f>IF(LEFT(C4655,1)="1",1,-1)*SUMIF([1]Budget!V:V,'Budget Worksheet for Pivot Tabl'!K4655,[1]Budget!AC:AC)=P4655</f>
        <v>1</v>
      </c>
    </row>
    <row r="4656" spans="1:19" x14ac:dyDescent="0.25">
      <c r="A4656" t="s">
        <v>75</v>
      </c>
      <c r="B4656" t="s">
        <v>76</v>
      </c>
      <c r="C4656" t="s">
        <v>8</v>
      </c>
      <c r="D4656" t="str">
        <f t="shared" si="72"/>
        <v>OUTFLOWS</v>
      </c>
      <c r="E4656" t="s">
        <v>116</v>
      </c>
      <c r="F4656" t="s">
        <v>117</v>
      </c>
      <c r="G4656" t="s">
        <v>5466</v>
      </c>
      <c r="H4656" t="s">
        <v>5467</v>
      </c>
      <c r="I4656" t="s">
        <v>463</v>
      </c>
      <c r="J4656" t="s">
        <v>464</v>
      </c>
      <c r="K4656" t="s">
        <v>5897</v>
      </c>
      <c r="L4656" t="s">
        <v>627</v>
      </c>
      <c r="M4656" s="17">
        <f>VLOOKUP($K4656,[1]Budget!$V:$AE,5,0)*IF($C4656="1 - Revenues",1,IF(AND($C4656="5 - Transfers",MID(I4656,15,1)="4"),1,-1))</f>
        <v>0</v>
      </c>
      <c r="N4656" s="17">
        <f>VLOOKUP($K4656,[1]Budget!$V:$AE,6,0)*IF($C4656="1 - Revenues",1,IF(AND($C4656="5 - Transfers",MID(J4656,15,1)="4"),1,-1))</f>
        <v>0</v>
      </c>
      <c r="O4656" s="17">
        <f>IFERROR(IF(RIGHT(LEFT(K4656,15),1)="4",VLOOKUP(K4656,'[1]Budget Worksheet'!A:B,2,0),-1*VLOOKUP(K4656,'[1]Budget Worksheet'!A:B,2,0)),0)</f>
        <v>0</v>
      </c>
      <c r="P4656" s="17">
        <f>VLOOKUP($K4656,[1]Budget!$V:$AE,8,0)*IF($C4656="1 - Revenues",1,IF(AND($C4656="5 - Transfers",MID($K4656,15,1)="4"),1,-1))</f>
        <v>0</v>
      </c>
      <c r="Q4656" s="17">
        <f>VLOOKUP($K4656,[1]Budget!$V:$AE,10,0)*IF($C4656="1 - Revenues",1,IF(AND($C4656="5 - Transfers",MID(K4656,15,1)="4"),1,-1))</f>
        <v>0</v>
      </c>
      <c r="S4656" s="18" t="b">
        <f>IF(LEFT(C4656,1)="1",1,-1)*SUMIF([1]Budget!V:V,'Budget Worksheet for Pivot Tabl'!K4656,[1]Budget!AC:AC)=P4656</f>
        <v>1</v>
      </c>
    </row>
    <row r="4657" spans="1:19" x14ac:dyDescent="0.25">
      <c r="A4657" t="s">
        <v>75</v>
      </c>
      <c r="B4657" t="s">
        <v>76</v>
      </c>
      <c r="C4657" t="s">
        <v>9</v>
      </c>
      <c r="D4657" t="str">
        <f t="shared" si="72"/>
        <v>OUTFLOWS</v>
      </c>
      <c r="E4657" t="s">
        <v>116</v>
      </c>
      <c r="F4657" t="s">
        <v>117</v>
      </c>
      <c r="G4657" t="s">
        <v>5466</v>
      </c>
      <c r="H4657" t="s">
        <v>5467</v>
      </c>
      <c r="I4657" t="s">
        <v>463</v>
      </c>
      <c r="J4657" t="s">
        <v>464</v>
      </c>
      <c r="K4657" t="s">
        <v>5898</v>
      </c>
      <c r="L4657" t="s">
        <v>476</v>
      </c>
      <c r="M4657" s="17">
        <f>VLOOKUP($K4657,[1]Budget!$V:$AE,5,0)*IF($C4657="1 - Revenues",1,IF(AND($C4657="5 - Transfers",MID(I4657,15,1)="4"),1,-1))</f>
        <v>-10000</v>
      </c>
      <c r="N4657" s="17">
        <f>VLOOKUP($K4657,[1]Budget!$V:$AE,6,0)*IF($C4657="1 - Revenues",1,IF(AND($C4657="5 - Transfers",MID(J4657,15,1)="4"),1,-1))</f>
        <v>-6000</v>
      </c>
      <c r="O4657" s="17">
        <f>IFERROR(IF(RIGHT(LEFT(K4657,15),1)="4",VLOOKUP(K4657,'[1]Budget Worksheet'!A:B,2,0),-1*VLOOKUP(K4657,'[1]Budget Worksheet'!A:B,2,0)),0)</f>
        <v>-50000</v>
      </c>
      <c r="P4657" s="17">
        <f>VLOOKUP($K4657,[1]Budget!$V:$AE,8,0)*IF($C4657="1 - Revenues",1,IF(AND($C4657="5 - Transfers",MID($K4657,15,1)="4"),1,-1))</f>
        <v>-50000</v>
      </c>
      <c r="Q4657" s="17">
        <f>VLOOKUP($K4657,[1]Budget!$V:$AE,10,0)*IF($C4657="1 - Revenues",1,IF(AND($C4657="5 - Transfers",MID(K4657,15,1)="4"),1,-1))</f>
        <v>0</v>
      </c>
      <c r="S4657" s="18" t="b">
        <f>IF(LEFT(C4657,1)="1",1,-1)*SUMIF([1]Budget!V:V,'Budget Worksheet for Pivot Tabl'!K4657,[1]Budget!AC:AC)=P4657</f>
        <v>1</v>
      </c>
    </row>
    <row r="4658" spans="1:19" x14ac:dyDescent="0.25">
      <c r="A4658" t="s">
        <v>75</v>
      </c>
      <c r="B4658" t="s">
        <v>76</v>
      </c>
      <c r="C4658" t="s">
        <v>9</v>
      </c>
      <c r="D4658" t="str">
        <f t="shared" si="72"/>
        <v>OUTFLOWS</v>
      </c>
      <c r="E4658" t="s">
        <v>116</v>
      </c>
      <c r="F4658" t="s">
        <v>117</v>
      </c>
      <c r="G4658" t="s">
        <v>5466</v>
      </c>
      <c r="H4658" t="s">
        <v>5467</v>
      </c>
      <c r="I4658" t="s">
        <v>463</v>
      </c>
      <c r="J4658" t="s">
        <v>464</v>
      </c>
      <c r="K4658" t="s">
        <v>5899</v>
      </c>
      <c r="L4658" t="s">
        <v>2112</v>
      </c>
      <c r="M4658" s="17">
        <f>VLOOKUP($K4658,[1]Budget!$V:$AE,5,0)*IF($C4658="1 - Revenues",1,IF(AND($C4658="5 - Transfers",MID(I4658,15,1)="4"),1,-1))</f>
        <v>-67000</v>
      </c>
      <c r="N4658" s="17">
        <f>VLOOKUP($K4658,[1]Budget!$V:$AE,6,0)*IF($C4658="1 - Revenues",1,IF(AND($C4658="5 - Transfers",MID(J4658,15,1)="4"),1,-1))</f>
        <v>-63000</v>
      </c>
      <c r="O4658" s="17">
        <f>IFERROR(IF(RIGHT(LEFT(K4658,15),1)="4",VLOOKUP(K4658,'[1]Budget Worksheet'!A:B,2,0),-1*VLOOKUP(K4658,'[1]Budget Worksheet'!A:B,2,0)),0)</f>
        <v>-199820</v>
      </c>
      <c r="P4658" s="17">
        <f>VLOOKUP($K4658,[1]Budget!$V:$AE,8,0)*IF($C4658="1 - Revenues",1,IF(AND($C4658="5 - Transfers",MID($K4658,15,1)="4"),1,-1))</f>
        <v>-199820</v>
      </c>
      <c r="Q4658" s="17">
        <f>VLOOKUP($K4658,[1]Budget!$V:$AE,10,0)*IF($C4658="1 - Revenues",1,IF(AND($C4658="5 - Transfers",MID(K4658,15,1)="4"),1,-1))</f>
        <v>0</v>
      </c>
      <c r="S4658" s="18" t="b">
        <f>IF(LEFT(C4658,1)="1",1,-1)*SUMIF([1]Budget!V:V,'Budget Worksheet for Pivot Tabl'!K4658,[1]Budget!AC:AC)=P4658</f>
        <v>1</v>
      </c>
    </row>
    <row r="4659" spans="1:19" x14ac:dyDescent="0.25">
      <c r="A4659" t="s">
        <v>75</v>
      </c>
      <c r="B4659" t="s">
        <v>76</v>
      </c>
      <c r="C4659" t="s">
        <v>9</v>
      </c>
      <c r="D4659" t="str">
        <f t="shared" si="72"/>
        <v>OUTFLOWS</v>
      </c>
      <c r="E4659" t="s">
        <v>116</v>
      </c>
      <c r="F4659" t="s">
        <v>117</v>
      </c>
      <c r="G4659" t="s">
        <v>5466</v>
      </c>
      <c r="H4659" t="s">
        <v>5467</v>
      </c>
      <c r="I4659" t="s">
        <v>463</v>
      </c>
      <c r="J4659" t="s">
        <v>464</v>
      </c>
      <c r="K4659" t="s">
        <v>5900</v>
      </c>
      <c r="L4659" t="s">
        <v>5827</v>
      </c>
      <c r="M4659" s="17">
        <f>VLOOKUP($K4659,[1]Budget!$V:$AE,5,0)*IF($C4659="1 - Revenues",1,IF(AND($C4659="5 - Transfers",MID(I4659,15,1)="4"),1,-1))</f>
        <v>0</v>
      </c>
      <c r="N4659" s="17">
        <f>VLOOKUP($K4659,[1]Budget!$V:$AE,6,0)*IF($C4659="1 - Revenues",1,IF(AND($C4659="5 - Transfers",MID(J4659,15,1)="4"),1,-1))</f>
        <v>-1000</v>
      </c>
      <c r="O4659" s="17">
        <f>IFERROR(IF(RIGHT(LEFT(K4659,15),1)="4",VLOOKUP(K4659,'[1]Budget Worksheet'!A:B,2,0),-1*VLOOKUP(K4659,'[1]Budget Worksheet'!A:B,2,0)),0)</f>
        <v>-13695</v>
      </c>
      <c r="P4659" s="17">
        <f>VLOOKUP($K4659,[1]Budget!$V:$AE,8,0)*IF($C4659="1 - Revenues",1,IF(AND($C4659="5 - Transfers",MID($K4659,15,1)="4"),1,-1))</f>
        <v>-13695</v>
      </c>
      <c r="Q4659" s="17">
        <f>VLOOKUP($K4659,[1]Budget!$V:$AE,10,0)*IF($C4659="1 - Revenues",1,IF(AND($C4659="5 - Transfers",MID(K4659,15,1)="4"),1,-1))</f>
        <v>0</v>
      </c>
      <c r="S4659" s="18" t="b">
        <f>IF(LEFT(C4659,1)="1",1,-1)*SUMIF([1]Budget!V:V,'Budget Worksheet for Pivot Tabl'!K4659,[1]Budget!AC:AC)=P4659</f>
        <v>1</v>
      </c>
    </row>
    <row r="4660" spans="1:19" x14ac:dyDescent="0.25">
      <c r="A4660" t="s">
        <v>75</v>
      </c>
      <c r="B4660" t="s">
        <v>76</v>
      </c>
      <c r="C4660" t="s">
        <v>9</v>
      </c>
      <c r="D4660" t="str">
        <f t="shared" si="72"/>
        <v>OUTFLOWS</v>
      </c>
      <c r="E4660" t="s">
        <v>116</v>
      </c>
      <c r="F4660" t="s">
        <v>117</v>
      </c>
      <c r="G4660" t="s">
        <v>5466</v>
      </c>
      <c r="H4660" t="s">
        <v>5467</v>
      </c>
      <c r="I4660" t="s">
        <v>463</v>
      </c>
      <c r="J4660" t="s">
        <v>464</v>
      </c>
      <c r="K4660" t="s">
        <v>5901</v>
      </c>
      <c r="L4660" t="s">
        <v>478</v>
      </c>
      <c r="M4660" s="17">
        <f>VLOOKUP($K4660,[1]Budget!$V:$AE,5,0)*IF($C4660="1 - Revenues",1,IF(AND($C4660="5 - Transfers",MID(I4660,15,1)="4"),1,-1))</f>
        <v>0</v>
      </c>
      <c r="N4660" s="17">
        <f>VLOOKUP($K4660,[1]Budget!$V:$AE,6,0)*IF($C4660="1 - Revenues",1,IF(AND($C4660="5 - Transfers",MID(J4660,15,1)="4"),1,-1))</f>
        <v>0</v>
      </c>
      <c r="O4660" s="17">
        <f>IFERROR(IF(RIGHT(LEFT(K4660,15),1)="4",VLOOKUP(K4660,'[1]Budget Worksheet'!A:B,2,0),-1*VLOOKUP(K4660,'[1]Budget Worksheet'!A:B,2,0)),0)</f>
        <v>-50000</v>
      </c>
      <c r="P4660" s="17">
        <f>VLOOKUP($K4660,[1]Budget!$V:$AE,8,0)*IF($C4660="1 - Revenues",1,IF(AND($C4660="5 - Transfers",MID($K4660,15,1)="4"),1,-1))</f>
        <v>-50000</v>
      </c>
      <c r="Q4660" s="17">
        <f>VLOOKUP($K4660,[1]Budget!$V:$AE,10,0)*IF($C4660="1 - Revenues",1,IF(AND($C4660="5 - Transfers",MID(K4660,15,1)="4"),1,-1))</f>
        <v>0</v>
      </c>
      <c r="S4660" s="18" t="b">
        <f>IF(LEFT(C4660,1)="1",1,-1)*SUMIF([1]Budget!V:V,'Budget Worksheet for Pivot Tabl'!K4660,[1]Budget!AC:AC)=P4660</f>
        <v>1</v>
      </c>
    </row>
    <row r="4661" spans="1:19" x14ac:dyDescent="0.25">
      <c r="A4661" t="s">
        <v>75</v>
      </c>
      <c r="B4661" t="s">
        <v>76</v>
      </c>
      <c r="C4661" t="s">
        <v>9</v>
      </c>
      <c r="D4661" t="str">
        <f t="shared" si="72"/>
        <v>OUTFLOWS</v>
      </c>
      <c r="E4661" t="s">
        <v>116</v>
      </c>
      <c r="F4661" t="s">
        <v>117</v>
      </c>
      <c r="G4661" t="s">
        <v>5466</v>
      </c>
      <c r="H4661" t="s">
        <v>5467</v>
      </c>
      <c r="I4661" t="s">
        <v>463</v>
      </c>
      <c r="J4661" t="s">
        <v>464</v>
      </c>
      <c r="K4661" t="s">
        <v>5902</v>
      </c>
      <c r="L4661" t="s">
        <v>640</v>
      </c>
      <c r="M4661" s="17">
        <f>VLOOKUP($K4661,[1]Budget!$V:$AE,5,0)*IF($C4661="1 - Revenues",1,IF(AND($C4661="5 - Transfers",MID(I4661,15,1)="4"),1,-1))</f>
        <v>0</v>
      </c>
      <c r="N4661" s="17">
        <f>VLOOKUP($K4661,[1]Budget!$V:$AE,6,0)*IF($C4661="1 - Revenues",1,IF(AND($C4661="5 - Transfers",MID(J4661,15,1)="4"),1,-1))</f>
        <v>0</v>
      </c>
      <c r="O4661" s="17">
        <f>IFERROR(IF(RIGHT(LEFT(K4661,15),1)="4",VLOOKUP(K4661,'[1]Budget Worksheet'!A:B,2,0),-1*VLOOKUP(K4661,'[1]Budget Worksheet'!A:B,2,0)),0)</f>
        <v>-1500</v>
      </c>
      <c r="P4661" s="17">
        <f>VLOOKUP($K4661,[1]Budget!$V:$AE,8,0)*IF($C4661="1 - Revenues",1,IF(AND($C4661="5 - Transfers",MID($K4661,15,1)="4"),1,-1))</f>
        <v>-1500</v>
      </c>
      <c r="Q4661" s="17">
        <f>VLOOKUP($K4661,[1]Budget!$V:$AE,10,0)*IF($C4661="1 - Revenues",1,IF(AND($C4661="5 - Transfers",MID(K4661,15,1)="4"),1,-1))</f>
        <v>0</v>
      </c>
      <c r="S4661" s="18" t="b">
        <f>IF(LEFT(C4661,1)="1",1,-1)*SUMIF([1]Budget!V:V,'Budget Worksheet for Pivot Tabl'!K4661,[1]Budget!AC:AC)=P4661</f>
        <v>1</v>
      </c>
    </row>
    <row r="4662" spans="1:19" x14ac:dyDescent="0.25">
      <c r="A4662" t="s">
        <v>75</v>
      </c>
      <c r="B4662" t="s">
        <v>76</v>
      </c>
      <c r="C4662" t="s">
        <v>9</v>
      </c>
      <c r="D4662" t="str">
        <f t="shared" si="72"/>
        <v>OUTFLOWS</v>
      </c>
      <c r="E4662" t="s">
        <v>116</v>
      </c>
      <c r="F4662" t="s">
        <v>117</v>
      </c>
      <c r="G4662" t="s">
        <v>5466</v>
      </c>
      <c r="H4662" t="s">
        <v>5467</v>
      </c>
      <c r="I4662" t="s">
        <v>463</v>
      </c>
      <c r="J4662" t="s">
        <v>464</v>
      </c>
      <c r="K4662" t="s">
        <v>5903</v>
      </c>
      <c r="L4662" t="s">
        <v>5904</v>
      </c>
      <c r="M4662" s="17">
        <f>VLOOKUP($K4662,[1]Budget!$V:$AE,5,0)*IF($C4662="1 - Revenues",1,IF(AND($C4662="5 - Transfers",MID(I4662,15,1)="4"),1,-1))</f>
        <v>4000</v>
      </c>
      <c r="N4662" s="17">
        <f>VLOOKUP($K4662,[1]Budget!$V:$AE,6,0)*IF($C4662="1 - Revenues",1,IF(AND($C4662="5 - Transfers",MID(J4662,15,1)="4"),1,-1))</f>
        <v>0</v>
      </c>
      <c r="O4662" s="17">
        <f>IFERROR(IF(RIGHT(LEFT(K4662,15),1)="4",VLOOKUP(K4662,'[1]Budget Worksheet'!A:B,2,0),-1*VLOOKUP(K4662,'[1]Budget Worksheet'!A:B,2,0)),0)</f>
        <v>-6794</v>
      </c>
      <c r="P4662" s="17">
        <f>VLOOKUP($K4662,[1]Budget!$V:$AE,8,0)*IF($C4662="1 - Revenues",1,IF(AND($C4662="5 - Transfers",MID($K4662,15,1)="4"),1,-1))</f>
        <v>-6794</v>
      </c>
      <c r="Q4662" s="17">
        <f>VLOOKUP($K4662,[1]Budget!$V:$AE,10,0)*IF($C4662="1 - Revenues",1,IF(AND($C4662="5 - Transfers",MID(K4662,15,1)="4"),1,-1))</f>
        <v>0</v>
      </c>
      <c r="S4662" s="18" t="b">
        <f>IF(LEFT(C4662,1)="1",1,-1)*SUMIF([1]Budget!V:V,'Budget Worksheet for Pivot Tabl'!K4662,[1]Budget!AC:AC)=P4662</f>
        <v>1</v>
      </c>
    </row>
    <row r="4663" spans="1:19" x14ac:dyDescent="0.25">
      <c r="A4663" t="s">
        <v>75</v>
      </c>
      <c r="B4663" t="s">
        <v>76</v>
      </c>
      <c r="C4663" t="s">
        <v>9</v>
      </c>
      <c r="D4663" t="str">
        <f t="shared" si="72"/>
        <v>OUTFLOWS</v>
      </c>
      <c r="E4663" t="s">
        <v>116</v>
      </c>
      <c r="F4663" t="s">
        <v>117</v>
      </c>
      <c r="G4663" t="s">
        <v>5466</v>
      </c>
      <c r="H4663" t="s">
        <v>5467</v>
      </c>
      <c r="I4663" t="s">
        <v>463</v>
      </c>
      <c r="J4663" t="s">
        <v>464</v>
      </c>
      <c r="K4663" t="s">
        <v>5905</v>
      </c>
      <c r="L4663" t="s">
        <v>490</v>
      </c>
      <c r="M4663" s="17">
        <f>VLOOKUP($K4663,[1]Budget!$V:$AE,5,0)*IF($C4663="1 - Revenues",1,IF(AND($C4663="5 - Transfers",MID(I4663,15,1)="4"),1,-1))</f>
        <v>-28000</v>
      </c>
      <c r="N4663" s="17">
        <f>VLOOKUP($K4663,[1]Budget!$V:$AE,6,0)*IF($C4663="1 - Revenues",1,IF(AND($C4663="5 - Transfers",MID(J4663,15,1)="4"),1,-1))</f>
        <v>-47000</v>
      </c>
      <c r="O4663" s="17">
        <f>IFERROR(IF(RIGHT(LEFT(K4663,15),1)="4",VLOOKUP(K4663,'[1]Budget Worksheet'!A:B,2,0),-1*VLOOKUP(K4663,'[1]Budget Worksheet'!A:B,2,0)),0)</f>
        <v>-70900</v>
      </c>
      <c r="P4663" s="17">
        <f>VLOOKUP($K4663,[1]Budget!$V:$AE,8,0)*IF($C4663="1 - Revenues",1,IF(AND($C4663="5 - Transfers",MID($K4663,15,1)="4"),1,-1))</f>
        <v>-75000</v>
      </c>
      <c r="Q4663" s="17">
        <f>VLOOKUP($K4663,[1]Budget!$V:$AE,10,0)*IF($C4663="1 - Revenues",1,IF(AND($C4663="5 - Transfers",MID(K4663,15,1)="4"),1,-1))</f>
        <v>-4100</v>
      </c>
      <c r="S4663" s="18" t="b">
        <f>IF(LEFT(C4663,1)="1",1,-1)*SUMIF([1]Budget!V:V,'Budget Worksheet for Pivot Tabl'!K4663,[1]Budget!AC:AC)=P4663</f>
        <v>1</v>
      </c>
    </row>
    <row r="4664" spans="1:19" x14ac:dyDescent="0.25">
      <c r="A4664" t="s">
        <v>75</v>
      </c>
      <c r="B4664" t="s">
        <v>76</v>
      </c>
      <c r="C4664" t="s">
        <v>9</v>
      </c>
      <c r="D4664" t="str">
        <f t="shared" si="72"/>
        <v>OUTFLOWS</v>
      </c>
      <c r="E4664" t="s">
        <v>116</v>
      </c>
      <c r="F4664" t="s">
        <v>117</v>
      </c>
      <c r="G4664" t="s">
        <v>5466</v>
      </c>
      <c r="H4664" t="s">
        <v>5467</v>
      </c>
      <c r="I4664" t="s">
        <v>463</v>
      </c>
      <c r="J4664" t="s">
        <v>464</v>
      </c>
      <c r="K4664" t="s">
        <v>5906</v>
      </c>
      <c r="L4664" t="s">
        <v>905</v>
      </c>
      <c r="M4664" s="17">
        <f>VLOOKUP($K4664,[1]Budget!$V:$AE,5,0)*IF($C4664="1 - Revenues",1,IF(AND($C4664="5 - Transfers",MID(I4664,15,1)="4"),1,-1))</f>
        <v>0</v>
      </c>
      <c r="N4664" s="17">
        <f>VLOOKUP($K4664,[1]Budget!$V:$AE,6,0)*IF($C4664="1 - Revenues",1,IF(AND($C4664="5 - Transfers",MID(J4664,15,1)="4"),1,-1))</f>
        <v>0</v>
      </c>
      <c r="O4664" s="17">
        <f>IFERROR(IF(RIGHT(LEFT(K4664,15),1)="4",VLOOKUP(K4664,'[1]Budget Worksheet'!A:B,2,0),-1*VLOOKUP(K4664,'[1]Budget Worksheet'!A:B,2,0)),0)</f>
        <v>-3000</v>
      </c>
      <c r="P4664" s="17">
        <f>VLOOKUP($K4664,[1]Budget!$V:$AE,8,0)*IF($C4664="1 - Revenues",1,IF(AND($C4664="5 - Transfers",MID($K4664,15,1)="4"),1,-1))</f>
        <v>-3000</v>
      </c>
      <c r="Q4664" s="17">
        <f>VLOOKUP($K4664,[1]Budget!$V:$AE,10,0)*IF($C4664="1 - Revenues",1,IF(AND($C4664="5 - Transfers",MID(K4664,15,1)="4"),1,-1))</f>
        <v>0</v>
      </c>
      <c r="S4664" s="18" t="b">
        <f>IF(LEFT(C4664,1)="1",1,-1)*SUMIF([1]Budget!V:V,'Budget Worksheet for Pivot Tabl'!K4664,[1]Budget!AC:AC)=P4664</f>
        <v>1</v>
      </c>
    </row>
    <row r="4665" spans="1:19" x14ac:dyDescent="0.25">
      <c r="A4665" t="s">
        <v>75</v>
      </c>
      <c r="B4665" t="s">
        <v>76</v>
      </c>
      <c r="C4665" t="s">
        <v>9</v>
      </c>
      <c r="D4665" t="str">
        <f t="shared" si="72"/>
        <v>OUTFLOWS</v>
      </c>
      <c r="E4665" t="s">
        <v>116</v>
      </c>
      <c r="F4665" t="s">
        <v>117</v>
      </c>
      <c r="G4665" t="s">
        <v>5466</v>
      </c>
      <c r="H4665" t="s">
        <v>5467</v>
      </c>
      <c r="I4665" t="s">
        <v>463</v>
      </c>
      <c r="J4665" t="s">
        <v>464</v>
      </c>
      <c r="K4665" t="s">
        <v>5907</v>
      </c>
      <c r="L4665" t="s">
        <v>2117</v>
      </c>
      <c r="M4665" s="17">
        <f>VLOOKUP($K4665,[1]Budget!$V:$AE,5,0)*IF($C4665="1 - Revenues",1,IF(AND($C4665="5 - Transfers",MID(I4665,15,1)="4"),1,-1))</f>
        <v>-31000</v>
      </c>
      <c r="N4665" s="17">
        <f>VLOOKUP($K4665,[1]Budget!$V:$AE,6,0)*IF($C4665="1 - Revenues",1,IF(AND($C4665="5 - Transfers",MID(J4665,15,1)="4"),1,-1))</f>
        <v>-9000</v>
      </c>
      <c r="O4665" s="17">
        <f>IFERROR(IF(RIGHT(LEFT(K4665,15),1)="4",VLOOKUP(K4665,'[1]Budget Worksheet'!A:B,2,0),-1*VLOOKUP(K4665,'[1]Budget Worksheet'!A:B,2,0)),0)</f>
        <v>0</v>
      </c>
      <c r="P4665" s="17">
        <f>VLOOKUP($K4665,[1]Budget!$V:$AE,8,0)*IF($C4665="1 - Revenues",1,IF(AND($C4665="5 - Transfers",MID($K4665,15,1)="4"),1,-1))</f>
        <v>0</v>
      </c>
      <c r="Q4665" s="17">
        <f>VLOOKUP($K4665,[1]Budget!$V:$AE,10,0)*IF($C4665="1 - Revenues",1,IF(AND($C4665="5 - Transfers",MID(K4665,15,1)="4"),1,-1))</f>
        <v>0</v>
      </c>
      <c r="S4665" s="18" t="b">
        <f>IF(LEFT(C4665,1)="1",1,-1)*SUMIF([1]Budget!V:V,'Budget Worksheet for Pivot Tabl'!K4665,[1]Budget!AC:AC)=P4665</f>
        <v>1</v>
      </c>
    </row>
    <row r="4666" spans="1:19" x14ac:dyDescent="0.25">
      <c r="A4666" t="s">
        <v>75</v>
      </c>
      <c r="B4666" t="s">
        <v>76</v>
      </c>
      <c r="C4666" t="s">
        <v>9</v>
      </c>
      <c r="D4666" t="str">
        <f t="shared" si="72"/>
        <v>OUTFLOWS</v>
      </c>
      <c r="E4666" t="s">
        <v>116</v>
      </c>
      <c r="F4666" t="s">
        <v>117</v>
      </c>
      <c r="G4666" t="s">
        <v>5466</v>
      </c>
      <c r="H4666" t="s">
        <v>5467</v>
      </c>
      <c r="I4666" t="s">
        <v>463</v>
      </c>
      <c r="J4666" t="s">
        <v>464</v>
      </c>
      <c r="K4666" t="s">
        <v>5908</v>
      </c>
      <c r="L4666" t="s">
        <v>5909</v>
      </c>
      <c r="M4666" s="17">
        <f>VLOOKUP($K4666,[1]Budget!$V:$AE,5,0)*IF($C4666="1 - Revenues",1,IF(AND($C4666="5 - Transfers",MID(I4666,15,1)="4"),1,-1))</f>
        <v>-14000</v>
      </c>
      <c r="N4666" s="17">
        <f>VLOOKUP($K4666,[1]Budget!$V:$AE,6,0)*IF($C4666="1 - Revenues",1,IF(AND($C4666="5 - Transfers",MID(J4666,15,1)="4"),1,-1))</f>
        <v>-13000</v>
      </c>
      <c r="O4666" s="17">
        <f>IFERROR(IF(RIGHT(LEFT(K4666,15),1)="4",VLOOKUP(K4666,'[1]Budget Worksheet'!A:B,2,0),-1*VLOOKUP(K4666,'[1]Budget Worksheet'!A:B,2,0)),0)</f>
        <v>-20000</v>
      </c>
      <c r="P4666" s="17">
        <f>VLOOKUP($K4666,[1]Budget!$V:$AE,8,0)*IF($C4666="1 - Revenues",1,IF(AND($C4666="5 - Transfers",MID($K4666,15,1)="4"),1,-1))</f>
        <v>-20000</v>
      </c>
      <c r="Q4666" s="17">
        <f>VLOOKUP($K4666,[1]Budget!$V:$AE,10,0)*IF($C4666="1 - Revenues",1,IF(AND($C4666="5 - Transfers",MID(K4666,15,1)="4"),1,-1))</f>
        <v>0</v>
      </c>
      <c r="S4666" s="18" t="b">
        <f>IF(LEFT(C4666,1)="1",1,-1)*SUMIF([1]Budget!V:V,'Budget Worksheet for Pivot Tabl'!K4666,[1]Budget!AC:AC)=P4666</f>
        <v>1</v>
      </c>
    </row>
    <row r="4667" spans="1:19" x14ac:dyDescent="0.25">
      <c r="A4667" t="s">
        <v>75</v>
      </c>
      <c r="B4667" t="s">
        <v>76</v>
      </c>
      <c r="C4667" t="s">
        <v>9</v>
      </c>
      <c r="D4667" t="str">
        <f t="shared" si="72"/>
        <v>OUTFLOWS</v>
      </c>
      <c r="E4667" t="s">
        <v>116</v>
      </c>
      <c r="F4667" t="s">
        <v>117</v>
      </c>
      <c r="G4667" t="s">
        <v>5466</v>
      </c>
      <c r="H4667" t="s">
        <v>5467</v>
      </c>
      <c r="I4667" t="s">
        <v>463</v>
      </c>
      <c r="J4667" t="s">
        <v>464</v>
      </c>
      <c r="K4667" t="s">
        <v>5910</v>
      </c>
      <c r="L4667" t="s">
        <v>5911</v>
      </c>
      <c r="M4667" s="17">
        <f>VLOOKUP($K4667,[1]Budget!$V:$AE,5,0)*IF($C4667="1 - Revenues",1,IF(AND($C4667="5 - Transfers",MID(I4667,15,1)="4"),1,-1))</f>
        <v>-73000</v>
      </c>
      <c r="N4667" s="17">
        <f>VLOOKUP($K4667,[1]Budget!$V:$AE,6,0)*IF($C4667="1 - Revenues",1,IF(AND($C4667="5 - Transfers",MID(J4667,15,1)="4"),1,-1))</f>
        <v>-78000</v>
      </c>
      <c r="O4667" s="17">
        <f>IFERROR(IF(RIGHT(LEFT(K4667,15),1)="4",VLOOKUP(K4667,'[1]Budget Worksheet'!A:B,2,0),-1*VLOOKUP(K4667,'[1]Budget Worksheet'!A:B,2,0)),0)</f>
        <v>-100000</v>
      </c>
      <c r="P4667" s="17">
        <f>VLOOKUP($K4667,[1]Budget!$V:$AE,8,0)*IF($C4667="1 - Revenues",1,IF(AND($C4667="5 - Transfers",MID($K4667,15,1)="4"),1,-1))</f>
        <v>-100000</v>
      </c>
      <c r="Q4667" s="17">
        <f>VLOOKUP($K4667,[1]Budget!$V:$AE,10,0)*IF($C4667="1 - Revenues",1,IF(AND($C4667="5 - Transfers",MID(K4667,15,1)="4"),1,-1))</f>
        <v>0</v>
      </c>
      <c r="S4667" s="18" t="b">
        <f>IF(LEFT(C4667,1)="1",1,-1)*SUMIF([1]Budget!V:V,'Budget Worksheet for Pivot Tabl'!K4667,[1]Budget!AC:AC)=P4667</f>
        <v>1</v>
      </c>
    </row>
    <row r="4668" spans="1:19" x14ac:dyDescent="0.25">
      <c r="A4668" t="s">
        <v>75</v>
      </c>
      <c r="B4668" t="s">
        <v>76</v>
      </c>
      <c r="C4668" t="s">
        <v>9</v>
      </c>
      <c r="D4668" t="str">
        <f t="shared" si="72"/>
        <v>OUTFLOWS</v>
      </c>
      <c r="E4668" t="s">
        <v>116</v>
      </c>
      <c r="F4668" t="s">
        <v>117</v>
      </c>
      <c r="G4668" t="s">
        <v>5466</v>
      </c>
      <c r="H4668" t="s">
        <v>5467</v>
      </c>
      <c r="I4668" t="s">
        <v>463</v>
      </c>
      <c r="J4668" t="s">
        <v>464</v>
      </c>
      <c r="K4668" t="s">
        <v>5912</v>
      </c>
      <c r="L4668" t="s">
        <v>5850</v>
      </c>
      <c r="M4668" s="17">
        <f>VLOOKUP($K4668,[1]Budget!$V:$AE,5,0)*IF($C4668="1 - Revenues",1,IF(AND($C4668="5 - Transfers",MID(I4668,15,1)="4"),1,-1))</f>
        <v>0</v>
      </c>
      <c r="N4668" s="17">
        <f>VLOOKUP($K4668,[1]Budget!$V:$AE,6,0)*IF($C4668="1 - Revenues",1,IF(AND($C4668="5 - Transfers",MID(J4668,15,1)="4"),1,-1))</f>
        <v>0</v>
      </c>
      <c r="O4668" s="17">
        <f>IFERROR(IF(RIGHT(LEFT(K4668,15),1)="4",VLOOKUP(K4668,'[1]Budget Worksheet'!A:B,2,0),-1*VLOOKUP(K4668,'[1]Budget Worksheet'!A:B,2,0)),0)</f>
        <v>0</v>
      </c>
      <c r="P4668" s="17">
        <f>VLOOKUP($K4668,[1]Budget!$V:$AE,8,0)*IF($C4668="1 - Revenues",1,IF(AND($C4668="5 - Transfers",MID($K4668,15,1)="4"),1,-1))</f>
        <v>0</v>
      </c>
      <c r="Q4668" s="17">
        <f>VLOOKUP($K4668,[1]Budget!$V:$AE,10,0)*IF($C4668="1 - Revenues",1,IF(AND($C4668="5 - Transfers",MID(K4668,15,1)="4"),1,-1))</f>
        <v>0</v>
      </c>
      <c r="S4668" s="18" t="b">
        <f>IF(LEFT(C4668,1)="1",1,-1)*SUMIF([1]Budget!V:V,'Budget Worksheet for Pivot Tabl'!K4668,[1]Budget!AC:AC)=P4668</f>
        <v>1</v>
      </c>
    </row>
    <row r="4669" spans="1:19" x14ac:dyDescent="0.25">
      <c r="A4669" t="s">
        <v>75</v>
      </c>
      <c r="B4669" t="s">
        <v>76</v>
      </c>
      <c r="C4669" t="s">
        <v>9</v>
      </c>
      <c r="D4669" t="str">
        <f t="shared" si="72"/>
        <v>OUTFLOWS</v>
      </c>
      <c r="E4669" t="s">
        <v>116</v>
      </c>
      <c r="F4669" t="s">
        <v>117</v>
      </c>
      <c r="G4669" t="s">
        <v>5466</v>
      </c>
      <c r="H4669" t="s">
        <v>5467</v>
      </c>
      <c r="I4669" t="s">
        <v>463</v>
      </c>
      <c r="J4669" t="s">
        <v>464</v>
      </c>
      <c r="K4669" t="s">
        <v>5913</v>
      </c>
      <c r="L4669" t="s">
        <v>5914</v>
      </c>
      <c r="M4669" s="17">
        <f>VLOOKUP($K4669,[1]Budget!$V:$AE,5,0)*IF($C4669="1 - Revenues",1,IF(AND($C4669="5 - Transfers",MID(I4669,15,1)="4"),1,-1))</f>
        <v>-15000</v>
      </c>
      <c r="N4669" s="17">
        <f>VLOOKUP($K4669,[1]Budget!$V:$AE,6,0)*IF($C4669="1 - Revenues",1,IF(AND($C4669="5 - Transfers",MID(J4669,15,1)="4"),1,-1))</f>
        <v>-4000</v>
      </c>
      <c r="O4669" s="17">
        <f>IFERROR(IF(RIGHT(LEFT(K4669,15),1)="4",VLOOKUP(K4669,'[1]Budget Worksheet'!A:B,2,0),-1*VLOOKUP(K4669,'[1]Budget Worksheet'!A:B,2,0)),0)</f>
        <v>-100000</v>
      </c>
      <c r="P4669" s="17">
        <f>VLOOKUP($K4669,[1]Budget!$V:$AE,8,0)*IF($C4669="1 - Revenues",1,IF(AND($C4669="5 - Transfers",MID($K4669,15,1)="4"),1,-1))</f>
        <v>-100000</v>
      </c>
      <c r="Q4669" s="17">
        <f>VLOOKUP($K4669,[1]Budget!$V:$AE,10,0)*IF($C4669="1 - Revenues",1,IF(AND($C4669="5 - Transfers",MID(K4669,15,1)="4"),1,-1))</f>
        <v>0</v>
      </c>
      <c r="S4669" s="18" t="b">
        <f>IF(LEFT(C4669,1)="1",1,-1)*SUMIF([1]Budget!V:V,'Budget Worksheet for Pivot Tabl'!K4669,[1]Budget!AC:AC)=P4669</f>
        <v>1</v>
      </c>
    </row>
    <row r="4670" spans="1:19" x14ac:dyDescent="0.25">
      <c r="A4670" t="s">
        <v>75</v>
      </c>
      <c r="B4670" t="s">
        <v>76</v>
      </c>
      <c r="C4670" t="s">
        <v>9</v>
      </c>
      <c r="D4670" t="str">
        <f t="shared" si="72"/>
        <v>OUTFLOWS</v>
      </c>
      <c r="E4670" t="s">
        <v>116</v>
      </c>
      <c r="F4670" t="s">
        <v>117</v>
      </c>
      <c r="G4670" t="s">
        <v>5466</v>
      </c>
      <c r="H4670" t="s">
        <v>5467</v>
      </c>
      <c r="I4670" t="s">
        <v>463</v>
      </c>
      <c r="J4670" t="s">
        <v>464</v>
      </c>
      <c r="K4670" t="s">
        <v>5915</v>
      </c>
      <c r="L4670" t="s">
        <v>498</v>
      </c>
      <c r="M4670" s="17">
        <f>VLOOKUP($K4670,[1]Budget!$V:$AE,5,0)*IF($C4670="1 - Revenues",1,IF(AND($C4670="5 - Transfers",MID(I4670,15,1)="4"),1,-1))</f>
        <v>0</v>
      </c>
      <c r="N4670" s="17">
        <f>VLOOKUP($K4670,[1]Budget!$V:$AE,6,0)*IF($C4670="1 - Revenues",1,IF(AND($C4670="5 - Transfers",MID(J4670,15,1)="4"),1,-1))</f>
        <v>0</v>
      </c>
      <c r="O4670" s="17">
        <f>IFERROR(IF(RIGHT(LEFT(K4670,15),1)="4",VLOOKUP(K4670,'[1]Budget Worksheet'!A:B,2,0),-1*VLOOKUP(K4670,'[1]Budget Worksheet'!A:B,2,0)),0)</f>
        <v>-100</v>
      </c>
      <c r="P4670" s="17">
        <f>VLOOKUP($K4670,[1]Budget!$V:$AE,8,0)*IF($C4670="1 - Revenues",1,IF(AND($C4670="5 - Transfers",MID($K4670,15,1)="4"),1,-1))</f>
        <v>-100</v>
      </c>
      <c r="Q4670" s="17">
        <f>VLOOKUP($K4670,[1]Budget!$V:$AE,10,0)*IF($C4670="1 - Revenues",1,IF(AND($C4670="5 - Transfers",MID(K4670,15,1)="4"),1,-1))</f>
        <v>0</v>
      </c>
      <c r="S4670" s="18" t="b">
        <f>IF(LEFT(C4670,1)="1",1,-1)*SUMIF([1]Budget!V:V,'Budget Worksheet for Pivot Tabl'!K4670,[1]Budget!AC:AC)=P4670</f>
        <v>1</v>
      </c>
    </row>
    <row r="4671" spans="1:19" x14ac:dyDescent="0.25">
      <c r="A4671" t="s">
        <v>75</v>
      </c>
      <c r="B4671" t="s">
        <v>76</v>
      </c>
      <c r="C4671" t="s">
        <v>9</v>
      </c>
      <c r="D4671" t="str">
        <f t="shared" si="72"/>
        <v>OUTFLOWS</v>
      </c>
      <c r="E4671" t="s">
        <v>116</v>
      </c>
      <c r="F4671" t="s">
        <v>117</v>
      </c>
      <c r="G4671" t="s">
        <v>5466</v>
      </c>
      <c r="H4671" t="s">
        <v>5467</v>
      </c>
      <c r="I4671" t="s">
        <v>463</v>
      </c>
      <c r="J4671" t="s">
        <v>464</v>
      </c>
      <c r="K4671" t="s">
        <v>5916</v>
      </c>
      <c r="L4671" t="s">
        <v>651</v>
      </c>
      <c r="M4671" s="17">
        <f>VLOOKUP($K4671,[1]Budget!$V:$AE,5,0)*IF($C4671="1 - Revenues",1,IF(AND($C4671="5 - Transfers",MID(I4671,15,1)="4"),1,-1))</f>
        <v>0</v>
      </c>
      <c r="N4671" s="17">
        <f>VLOOKUP($K4671,[1]Budget!$V:$AE,6,0)*IF($C4671="1 - Revenues",1,IF(AND($C4671="5 - Transfers",MID(J4671,15,1)="4"),1,-1))</f>
        <v>0</v>
      </c>
      <c r="O4671" s="17">
        <f>IFERROR(IF(RIGHT(LEFT(K4671,15),1)="4",VLOOKUP(K4671,'[1]Budget Worksheet'!A:B,2,0),-1*VLOOKUP(K4671,'[1]Budget Worksheet'!A:B,2,0)),0)</f>
        <v>-6000</v>
      </c>
      <c r="P4671" s="17">
        <f>VLOOKUP($K4671,[1]Budget!$V:$AE,8,0)*IF($C4671="1 - Revenues",1,IF(AND($C4671="5 - Transfers",MID($K4671,15,1)="4"),1,-1))</f>
        <v>-6000</v>
      </c>
      <c r="Q4671" s="17">
        <f>VLOOKUP($K4671,[1]Budget!$V:$AE,10,0)*IF($C4671="1 - Revenues",1,IF(AND($C4671="5 - Transfers",MID(K4671,15,1)="4"),1,-1))</f>
        <v>0</v>
      </c>
      <c r="S4671" s="18" t="b">
        <f>IF(LEFT(C4671,1)="1",1,-1)*SUMIF([1]Budget!V:V,'Budget Worksheet for Pivot Tabl'!K4671,[1]Budget!AC:AC)=P4671</f>
        <v>1</v>
      </c>
    </row>
    <row r="4672" spans="1:19" x14ac:dyDescent="0.25">
      <c r="A4672" t="s">
        <v>75</v>
      </c>
      <c r="B4672" t="s">
        <v>76</v>
      </c>
      <c r="C4672" t="s">
        <v>8</v>
      </c>
      <c r="D4672" t="str">
        <f t="shared" si="72"/>
        <v>OUTFLOWS</v>
      </c>
      <c r="E4672" t="s">
        <v>116</v>
      </c>
      <c r="F4672" t="s">
        <v>117</v>
      </c>
      <c r="G4672" t="s">
        <v>5466</v>
      </c>
      <c r="H4672" t="s">
        <v>5467</v>
      </c>
      <c r="I4672" t="s">
        <v>75</v>
      </c>
      <c r="J4672" t="s">
        <v>5917</v>
      </c>
      <c r="K4672" t="s">
        <v>5918</v>
      </c>
      <c r="L4672" t="s">
        <v>590</v>
      </c>
      <c r="M4672" s="17">
        <f>VLOOKUP($K4672,[1]Budget!$V:$AE,5,0)*IF($C4672="1 - Revenues",1,IF(AND($C4672="5 - Transfers",MID(I4672,15,1)="4"),1,-1))</f>
        <v>-678000</v>
      </c>
      <c r="N4672" s="17">
        <f>VLOOKUP($K4672,[1]Budget!$V:$AE,6,0)*IF($C4672="1 - Revenues",1,IF(AND($C4672="5 - Transfers",MID(J4672,15,1)="4"),1,-1))</f>
        <v>-658000</v>
      </c>
      <c r="O4672" s="17">
        <f>IFERROR(IF(RIGHT(LEFT(K4672,15),1)="4",VLOOKUP(K4672,'[1]Budget Worksheet'!A:B,2,0),-1*VLOOKUP(K4672,'[1]Budget Worksheet'!A:B,2,0)),0)</f>
        <v>-702246</v>
      </c>
      <c r="P4672" s="17">
        <f>VLOOKUP($K4672,[1]Budget!$V:$AE,8,0)*IF($C4672="1 - Revenues",1,IF(AND($C4672="5 - Transfers",MID($K4672,15,1)="4"),1,-1))</f>
        <v>-702246</v>
      </c>
      <c r="Q4672" s="17">
        <f>VLOOKUP($K4672,[1]Budget!$V:$AE,10,0)*IF($C4672="1 - Revenues",1,IF(AND($C4672="5 - Transfers",MID(K4672,15,1)="4"),1,-1))</f>
        <v>0</v>
      </c>
      <c r="S4672" s="18" t="b">
        <f>IF(LEFT(C4672,1)="1",1,-1)*SUMIF([1]Budget!V:V,'Budget Worksheet for Pivot Tabl'!K4672,[1]Budget!AC:AC)=P4672</f>
        <v>1</v>
      </c>
    </row>
    <row r="4673" spans="1:19" x14ac:dyDescent="0.25">
      <c r="A4673" t="s">
        <v>75</v>
      </c>
      <c r="B4673" t="s">
        <v>76</v>
      </c>
      <c r="C4673" t="s">
        <v>8</v>
      </c>
      <c r="D4673" t="str">
        <f t="shared" si="72"/>
        <v>OUTFLOWS</v>
      </c>
      <c r="E4673" t="s">
        <v>116</v>
      </c>
      <c r="F4673" t="s">
        <v>117</v>
      </c>
      <c r="G4673" t="s">
        <v>5466</v>
      </c>
      <c r="H4673" t="s">
        <v>5467</v>
      </c>
      <c r="I4673" t="s">
        <v>75</v>
      </c>
      <c r="J4673" t="s">
        <v>5917</v>
      </c>
      <c r="K4673" t="s">
        <v>5919</v>
      </c>
      <c r="L4673" t="s">
        <v>582</v>
      </c>
      <c r="M4673" s="17">
        <f>VLOOKUP($K4673,[1]Budget!$V:$AE,5,0)*IF($C4673="1 - Revenues",1,IF(AND($C4673="5 - Transfers",MID(I4673,15,1)="4"),1,-1))</f>
        <v>-4000</v>
      </c>
      <c r="N4673" s="17">
        <f>VLOOKUP($K4673,[1]Budget!$V:$AE,6,0)*IF($C4673="1 - Revenues",1,IF(AND($C4673="5 - Transfers",MID(J4673,15,1)="4"),1,-1))</f>
        <v>0</v>
      </c>
      <c r="O4673" s="17">
        <f>IFERROR(IF(RIGHT(LEFT(K4673,15),1)="4",VLOOKUP(K4673,'[1]Budget Worksheet'!A:B,2,0),-1*VLOOKUP(K4673,'[1]Budget Worksheet'!A:B,2,0)),0)</f>
        <v>-18628</v>
      </c>
      <c r="P4673" s="17">
        <f>VLOOKUP($K4673,[1]Budget!$V:$AE,8,0)*IF($C4673="1 - Revenues",1,IF(AND($C4673="5 - Transfers",MID($K4673,15,1)="4"),1,-1))</f>
        <v>-18628</v>
      </c>
      <c r="Q4673" s="17">
        <f>VLOOKUP($K4673,[1]Budget!$V:$AE,10,0)*IF($C4673="1 - Revenues",1,IF(AND($C4673="5 - Transfers",MID(K4673,15,1)="4"),1,-1))</f>
        <v>0</v>
      </c>
      <c r="S4673" s="18" t="b">
        <f>IF(LEFT(C4673,1)="1",1,-1)*SUMIF([1]Budget!V:V,'Budget Worksheet for Pivot Tabl'!K4673,[1]Budget!AC:AC)=P4673</f>
        <v>1</v>
      </c>
    </row>
    <row r="4674" spans="1:19" x14ac:dyDescent="0.25">
      <c r="A4674" t="s">
        <v>75</v>
      </c>
      <c r="B4674" t="s">
        <v>76</v>
      </c>
      <c r="C4674" t="s">
        <v>8</v>
      </c>
      <c r="D4674" t="str">
        <f t="shared" si="72"/>
        <v>OUTFLOWS</v>
      </c>
      <c r="E4674" t="s">
        <v>116</v>
      </c>
      <c r="F4674" t="s">
        <v>117</v>
      </c>
      <c r="G4674" t="s">
        <v>5466</v>
      </c>
      <c r="H4674" t="s">
        <v>5467</v>
      </c>
      <c r="I4674" t="s">
        <v>75</v>
      </c>
      <c r="J4674" t="s">
        <v>5917</v>
      </c>
      <c r="K4674" t="s">
        <v>5920</v>
      </c>
      <c r="L4674" t="s">
        <v>593</v>
      </c>
      <c r="M4674" s="17">
        <f>VLOOKUP($K4674,[1]Budget!$V:$AE,5,0)*IF($C4674="1 - Revenues",1,IF(AND($C4674="5 - Transfers",MID(I4674,15,1)="4"),1,-1))</f>
        <v>-45000</v>
      </c>
      <c r="N4674" s="17">
        <f>VLOOKUP($K4674,[1]Budget!$V:$AE,6,0)*IF($C4674="1 - Revenues",1,IF(AND($C4674="5 - Transfers",MID(J4674,15,1)="4"),1,-1))</f>
        <v>-55000</v>
      </c>
      <c r="O4674" s="17">
        <f>IFERROR(IF(RIGHT(LEFT(K4674,15),1)="4",VLOOKUP(K4674,'[1]Budget Worksheet'!A:B,2,0),-1*VLOOKUP(K4674,'[1]Budget Worksheet'!A:B,2,0)),0)</f>
        <v>-50000</v>
      </c>
      <c r="P4674" s="17">
        <f>VLOOKUP($K4674,[1]Budget!$V:$AE,8,0)*IF($C4674="1 - Revenues",1,IF(AND($C4674="5 - Transfers",MID($K4674,15,1)="4"),1,-1))</f>
        <v>-50000</v>
      </c>
      <c r="Q4674" s="17">
        <f>VLOOKUP($K4674,[1]Budget!$V:$AE,10,0)*IF($C4674="1 - Revenues",1,IF(AND($C4674="5 - Transfers",MID(K4674,15,1)="4"),1,-1))</f>
        <v>0</v>
      </c>
      <c r="S4674" s="18" t="b">
        <f>IF(LEFT(C4674,1)="1",1,-1)*SUMIF([1]Budget!V:V,'Budget Worksheet for Pivot Tabl'!K4674,[1]Budget!AC:AC)=P4674</f>
        <v>1</v>
      </c>
    </row>
    <row r="4675" spans="1:19" x14ac:dyDescent="0.25">
      <c r="A4675" t="s">
        <v>75</v>
      </c>
      <c r="B4675" t="s">
        <v>76</v>
      </c>
      <c r="C4675" t="s">
        <v>8</v>
      </c>
      <c r="D4675" t="str">
        <f t="shared" ref="D4675:D4738" si="73">IF(C4675="1 - Revenues","INFLOWS","OUTFLOWS")</f>
        <v>OUTFLOWS</v>
      </c>
      <c r="E4675" t="s">
        <v>116</v>
      </c>
      <c r="F4675" t="s">
        <v>117</v>
      </c>
      <c r="G4675" t="s">
        <v>5466</v>
      </c>
      <c r="H4675" t="s">
        <v>5467</v>
      </c>
      <c r="I4675" t="s">
        <v>75</v>
      </c>
      <c r="J4675" t="s">
        <v>5917</v>
      </c>
      <c r="K4675" t="s">
        <v>5921</v>
      </c>
      <c r="L4675" t="s">
        <v>919</v>
      </c>
      <c r="M4675" s="17">
        <f>VLOOKUP($K4675,[1]Budget!$V:$AE,5,0)*IF($C4675="1 - Revenues",1,IF(AND($C4675="5 - Transfers",MID(I4675,15,1)="4"),1,-1))</f>
        <v>-6000</v>
      </c>
      <c r="N4675" s="17">
        <f>VLOOKUP($K4675,[1]Budget!$V:$AE,6,0)*IF($C4675="1 - Revenues",1,IF(AND($C4675="5 - Transfers",MID(J4675,15,1)="4"),1,-1))</f>
        <v>-6000</v>
      </c>
      <c r="O4675" s="17">
        <f>IFERROR(IF(RIGHT(LEFT(K4675,15),1)="4",VLOOKUP(K4675,'[1]Budget Worksheet'!A:B,2,0),-1*VLOOKUP(K4675,'[1]Budget Worksheet'!A:B,2,0)),0)</f>
        <v>-10000</v>
      </c>
      <c r="P4675" s="17">
        <f>VLOOKUP($K4675,[1]Budget!$V:$AE,8,0)*IF($C4675="1 - Revenues",1,IF(AND($C4675="5 - Transfers",MID($K4675,15,1)="4"),1,-1))</f>
        <v>-10000</v>
      </c>
      <c r="Q4675" s="17">
        <f>VLOOKUP($K4675,[1]Budget!$V:$AE,10,0)*IF($C4675="1 - Revenues",1,IF(AND($C4675="5 - Transfers",MID(K4675,15,1)="4"),1,-1))</f>
        <v>0</v>
      </c>
      <c r="S4675" s="18" t="b">
        <f>IF(LEFT(C4675,1)="1",1,-1)*SUMIF([1]Budget!V:V,'Budget Worksheet for Pivot Tabl'!K4675,[1]Budget!AC:AC)=P4675</f>
        <v>1</v>
      </c>
    </row>
    <row r="4676" spans="1:19" x14ac:dyDescent="0.25">
      <c r="A4676" t="s">
        <v>75</v>
      </c>
      <c r="B4676" t="s">
        <v>76</v>
      </c>
      <c r="C4676" t="s">
        <v>8</v>
      </c>
      <c r="D4676" t="str">
        <f t="shared" si="73"/>
        <v>OUTFLOWS</v>
      </c>
      <c r="E4676" t="s">
        <v>116</v>
      </c>
      <c r="F4676" t="s">
        <v>117</v>
      </c>
      <c r="G4676" t="s">
        <v>5466</v>
      </c>
      <c r="H4676" t="s">
        <v>5467</v>
      </c>
      <c r="I4676" t="s">
        <v>75</v>
      </c>
      <c r="J4676" t="s">
        <v>5917</v>
      </c>
      <c r="K4676" t="s">
        <v>5922</v>
      </c>
      <c r="L4676" t="s">
        <v>595</v>
      </c>
      <c r="M4676" s="17">
        <f>VLOOKUP($K4676,[1]Budget!$V:$AE,5,0)*IF($C4676="1 - Revenues",1,IF(AND($C4676="5 - Transfers",MID(I4676,15,1)="4"),1,-1))</f>
        <v>0</v>
      </c>
      <c r="N4676" s="17">
        <f>VLOOKUP($K4676,[1]Budget!$V:$AE,6,0)*IF($C4676="1 - Revenues",1,IF(AND($C4676="5 - Transfers",MID(J4676,15,1)="4"),1,-1))</f>
        <v>0</v>
      </c>
      <c r="O4676" s="17">
        <f>IFERROR(IF(RIGHT(LEFT(K4676,15),1)="4",VLOOKUP(K4676,'[1]Budget Worksheet'!A:B,2,0),-1*VLOOKUP(K4676,'[1]Budget Worksheet'!A:B,2,0)),0)</f>
        <v>-5000</v>
      </c>
      <c r="P4676" s="17">
        <f>VLOOKUP($K4676,[1]Budget!$V:$AE,8,0)*IF($C4676="1 - Revenues",1,IF(AND($C4676="5 - Transfers",MID($K4676,15,1)="4"),1,-1))</f>
        <v>-5000</v>
      </c>
      <c r="Q4676" s="17">
        <f>VLOOKUP($K4676,[1]Budget!$V:$AE,10,0)*IF($C4676="1 - Revenues",1,IF(AND($C4676="5 - Transfers",MID(K4676,15,1)="4"),1,-1))</f>
        <v>0</v>
      </c>
      <c r="S4676" s="18" t="b">
        <f>IF(LEFT(C4676,1)="1",1,-1)*SUMIF([1]Budget!V:V,'Budget Worksheet for Pivot Tabl'!K4676,[1]Budget!AC:AC)=P4676</f>
        <v>1</v>
      </c>
    </row>
    <row r="4677" spans="1:19" x14ac:dyDescent="0.25">
      <c r="A4677" t="s">
        <v>75</v>
      </c>
      <c r="B4677" t="s">
        <v>76</v>
      </c>
      <c r="C4677" t="s">
        <v>8</v>
      </c>
      <c r="D4677" t="str">
        <f t="shared" si="73"/>
        <v>OUTFLOWS</v>
      </c>
      <c r="E4677" t="s">
        <v>116</v>
      </c>
      <c r="F4677" t="s">
        <v>117</v>
      </c>
      <c r="G4677" t="s">
        <v>5466</v>
      </c>
      <c r="H4677" t="s">
        <v>5467</v>
      </c>
      <c r="I4677" t="s">
        <v>75</v>
      </c>
      <c r="J4677" t="s">
        <v>5917</v>
      </c>
      <c r="K4677" t="s">
        <v>5923</v>
      </c>
      <c r="L4677" t="s">
        <v>597</v>
      </c>
      <c r="M4677" s="17">
        <f>VLOOKUP($K4677,[1]Budget!$V:$AE,5,0)*IF($C4677="1 - Revenues",1,IF(AND($C4677="5 - Transfers",MID(I4677,15,1)="4"),1,-1))</f>
        <v>0</v>
      </c>
      <c r="N4677" s="17">
        <f>VLOOKUP($K4677,[1]Budget!$V:$AE,6,0)*IF($C4677="1 - Revenues",1,IF(AND($C4677="5 - Transfers",MID(J4677,15,1)="4"),1,-1))</f>
        <v>0</v>
      </c>
      <c r="O4677" s="17">
        <f>IFERROR(IF(RIGHT(LEFT(K4677,15),1)="4",VLOOKUP(K4677,'[1]Budget Worksheet'!A:B,2,0),-1*VLOOKUP(K4677,'[1]Budget Worksheet'!A:B,2,0)),0)</f>
        <v>-113</v>
      </c>
      <c r="P4677" s="17">
        <f>VLOOKUP($K4677,[1]Budget!$V:$AE,8,0)*IF($C4677="1 - Revenues",1,IF(AND($C4677="5 - Transfers",MID($K4677,15,1)="4"),1,-1))</f>
        <v>-113</v>
      </c>
      <c r="Q4677" s="17">
        <f>VLOOKUP($K4677,[1]Budget!$V:$AE,10,0)*IF($C4677="1 - Revenues",1,IF(AND($C4677="5 - Transfers",MID(K4677,15,1)="4"),1,-1))</f>
        <v>0</v>
      </c>
      <c r="S4677" s="18" t="b">
        <f>IF(LEFT(C4677,1)="1",1,-1)*SUMIF([1]Budget!V:V,'Budget Worksheet for Pivot Tabl'!K4677,[1]Budget!AC:AC)=P4677</f>
        <v>1</v>
      </c>
    </row>
    <row r="4678" spans="1:19" x14ac:dyDescent="0.25">
      <c r="A4678" t="s">
        <v>75</v>
      </c>
      <c r="B4678" t="s">
        <v>76</v>
      </c>
      <c r="C4678" t="s">
        <v>8</v>
      </c>
      <c r="D4678" t="str">
        <f t="shared" si="73"/>
        <v>OUTFLOWS</v>
      </c>
      <c r="E4678" t="s">
        <v>116</v>
      </c>
      <c r="F4678" t="s">
        <v>117</v>
      </c>
      <c r="G4678" t="s">
        <v>5466</v>
      </c>
      <c r="H4678" t="s">
        <v>5467</v>
      </c>
      <c r="I4678" t="s">
        <v>75</v>
      </c>
      <c r="J4678" t="s">
        <v>5917</v>
      </c>
      <c r="K4678" t="s">
        <v>5924</v>
      </c>
      <c r="L4678" t="s">
        <v>599</v>
      </c>
      <c r="M4678" s="17">
        <f>VLOOKUP($K4678,[1]Budget!$V:$AE,5,0)*IF($C4678="1 - Revenues",1,IF(AND($C4678="5 - Transfers",MID(I4678,15,1)="4"),1,-1))</f>
        <v>-7000</v>
      </c>
      <c r="N4678" s="17">
        <f>VLOOKUP($K4678,[1]Budget!$V:$AE,6,0)*IF($C4678="1 - Revenues",1,IF(AND($C4678="5 - Transfers",MID(J4678,15,1)="4"),1,-1))</f>
        <v>-7000</v>
      </c>
      <c r="O4678" s="17">
        <f>IFERROR(IF(RIGHT(LEFT(K4678,15),1)="4",VLOOKUP(K4678,'[1]Budget Worksheet'!A:B,2,0),-1*VLOOKUP(K4678,'[1]Budget Worksheet'!A:B,2,0)),0)</f>
        <v>-8970</v>
      </c>
      <c r="P4678" s="17">
        <f>VLOOKUP($K4678,[1]Budget!$V:$AE,8,0)*IF($C4678="1 - Revenues",1,IF(AND($C4678="5 - Transfers",MID($K4678,15,1)="4"),1,-1))</f>
        <v>-8970</v>
      </c>
      <c r="Q4678" s="17">
        <f>VLOOKUP($K4678,[1]Budget!$V:$AE,10,0)*IF($C4678="1 - Revenues",1,IF(AND($C4678="5 - Transfers",MID(K4678,15,1)="4"),1,-1))</f>
        <v>0</v>
      </c>
      <c r="S4678" s="18" t="b">
        <f>IF(LEFT(C4678,1)="1",1,-1)*SUMIF([1]Budget!V:V,'Budget Worksheet for Pivot Tabl'!K4678,[1]Budget!AC:AC)=P4678</f>
        <v>1</v>
      </c>
    </row>
    <row r="4679" spans="1:19" x14ac:dyDescent="0.25">
      <c r="A4679" t="s">
        <v>75</v>
      </c>
      <c r="B4679" t="s">
        <v>76</v>
      </c>
      <c r="C4679" t="s">
        <v>8</v>
      </c>
      <c r="D4679" t="str">
        <f t="shared" si="73"/>
        <v>OUTFLOWS</v>
      </c>
      <c r="E4679" t="s">
        <v>116</v>
      </c>
      <c r="F4679" t="s">
        <v>117</v>
      </c>
      <c r="G4679" t="s">
        <v>5466</v>
      </c>
      <c r="H4679" t="s">
        <v>5467</v>
      </c>
      <c r="I4679" t="s">
        <v>75</v>
      </c>
      <c r="J4679" t="s">
        <v>5917</v>
      </c>
      <c r="K4679" t="s">
        <v>5925</v>
      </c>
      <c r="L4679" t="s">
        <v>601</v>
      </c>
      <c r="M4679" s="17">
        <f>VLOOKUP($K4679,[1]Budget!$V:$AE,5,0)*IF($C4679="1 - Revenues",1,IF(AND($C4679="5 - Transfers",MID(I4679,15,1)="4"),1,-1))</f>
        <v>0</v>
      </c>
      <c r="N4679" s="17">
        <f>VLOOKUP($K4679,[1]Budget!$V:$AE,6,0)*IF($C4679="1 - Revenues",1,IF(AND($C4679="5 - Transfers",MID(J4679,15,1)="4"),1,-1))</f>
        <v>0</v>
      </c>
      <c r="O4679" s="17">
        <f>IFERROR(IF(RIGHT(LEFT(K4679,15),1)="4",VLOOKUP(K4679,'[1]Budget Worksheet'!A:B,2,0),-1*VLOOKUP(K4679,'[1]Budget Worksheet'!A:B,2,0)),0)</f>
        <v>0</v>
      </c>
      <c r="P4679" s="17">
        <f>VLOOKUP($K4679,[1]Budget!$V:$AE,8,0)*IF($C4679="1 - Revenues",1,IF(AND($C4679="5 - Transfers",MID($K4679,15,1)="4"),1,-1))</f>
        <v>0</v>
      </c>
      <c r="Q4679" s="17">
        <f>VLOOKUP($K4679,[1]Budget!$V:$AE,10,0)*IF($C4679="1 - Revenues",1,IF(AND($C4679="5 - Transfers",MID(K4679,15,1)="4"),1,-1))</f>
        <v>0</v>
      </c>
      <c r="S4679" s="18" t="b">
        <f>IF(LEFT(C4679,1)="1",1,-1)*SUMIF([1]Budget!V:V,'Budget Worksheet for Pivot Tabl'!K4679,[1]Budget!AC:AC)=P4679</f>
        <v>1</v>
      </c>
    </row>
    <row r="4680" spans="1:19" x14ac:dyDescent="0.25">
      <c r="A4680" t="s">
        <v>75</v>
      </c>
      <c r="B4680" t="s">
        <v>76</v>
      </c>
      <c r="C4680" t="s">
        <v>8</v>
      </c>
      <c r="D4680" t="str">
        <f t="shared" si="73"/>
        <v>OUTFLOWS</v>
      </c>
      <c r="E4680" t="s">
        <v>116</v>
      </c>
      <c r="F4680" t="s">
        <v>117</v>
      </c>
      <c r="G4680" t="s">
        <v>5466</v>
      </c>
      <c r="H4680" t="s">
        <v>5467</v>
      </c>
      <c r="I4680" t="s">
        <v>75</v>
      </c>
      <c r="J4680" t="s">
        <v>5917</v>
      </c>
      <c r="K4680" t="s">
        <v>5926</v>
      </c>
      <c r="L4680" t="s">
        <v>1084</v>
      </c>
      <c r="M4680" s="17">
        <f>VLOOKUP($K4680,[1]Budget!$V:$AE,5,0)*IF($C4680="1 - Revenues",1,IF(AND($C4680="5 - Transfers",MID(I4680,15,1)="4"),1,-1))</f>
        <v>0</v>
      </c>
      <c r="N4680" s="17">
        <f>VLOOKUP($K4680,[1]Budget!$V:$AE,6,0)*IF($C4680="1 - Revenues",1,IF(AND($C4680="5 - Transfers",MID(J4680,15,1)="4"),1,-1))</f>
        <v>0</v>
      </c>
      <c r="O4680" s="17">
        <f>IFERROR(IF(RIGHT(LEFT(K4680,15),1)="4",VLOOKUP(K4680,'[1]Budget Worksheet'!A:B,2,0),-1*VLOOKUP(K4680,'[1]Budget Worksheet'!A:B,2,0)),0)</f>
        <v>0</v>
      </c>
      <c r="P4680" s="17">
        <f>VLOOKUP($K4680,[1]Budget!$V:$AE,8,0)*IF($C4680="1 - Revenues",1,IF(AND($C4680="5 - Transfers",MID($K4680,15,1)="4"),1,-1))</f>
        <v>0</v>
      </c>
      <c r="Q4680" s="17">
        <f>VLOOKUP($K4680,[1]Budget!$V:$AE,10,0)*IF($C4680="1 - Revenues",1,IF(AND($C4680="5 - Transfers",MID(K4680,15,1)="4"),1,-1))</f>
        <v>0</v>
      </c>
      <c r="S4680" s="18" t="b">
        <f>IF(LEFT(C4680,1)="1",1,-1)*SUMIF([1]Budget!V:V,'Budget Worksheet for Pivot Tabl'!K4680,[1]Budget!AC:AC)=P4680</f>
        <v>1</v>
      </c>
    </row>
    <row r="4681" spans="1:19" x14ac:dyDescent="0.25">
      <c r="A4681" t="s">
        <v>75</v>
      </c>
      <c r="B4681" t="s">
        <v>76</v>
      </c>
      <c r="C4681" t="s">
        <v>8</v>
      </c>
      <c r="D4681" t="str">
        <f t="shared" si="73"/>
        <v>OUTFLOWS</v>
      </c>
      <c r="E4681" t="s">
        <v>116</v>
      </c>
      <c r="F4681" t="s">
        <v>117</v>
      </c>
      <c r="G4681" t="s">
        <v>5466</v>
      </c>
      <c r="H4681" t="s">
        <v>5467</v>
      </c>
      <c r="I4681" t="s">
        <v>75</v>
      </c>
      <c r="J4681" t="s">
        <v>5917</v>
      </c>
      <c r="K4681" t="s">
        <v>5927</v>
      </c>
      <c r="L4681" t="s">
        <v>603</v>
      </c>
      <c r="M4681" s="17">
        <f>VLOOKUP($K4681,[1]Budget!$V:$AE,5,0)*IF($C4681="1 - Revenues",1,IF(AND($C4681="5 - Transfers",MID(I4681,15,1)="4"),1,-1))</f>
        <v>0</v>
      </c>
      <c r="N4681" s="17">
        <f>VLOOKUP($K4681,[1]Budget!$V:$AE,6,0)*IF($C4681="1 - Revenues",1,IF(AND($C4681="5 - Transfers",MID(J4681,15,1)="4"),1,-1))</f>
        <v>0</v>
      </c>
      <c r="O4681" s="17">
        <f>IFERROR(IF(RIGHT(LEFT(K4681,15),1)="4",VLOOKUP(K4681,'[1]Budget Worksheet'!A:B,2,0),-1*VLOOKUP(K4681,'[1]Budget Worksheet'!A:B,2,0)),0)</f>
        <v>0</v>
      </c>
      <c r="P4681" s="17">
        <f>VLOOKUP($K4681,[1]Budget!$V:$AE,8,0)*IF($C4681="1 - Revenues",1,IF(AND($C4681="5 - Transfers",MID($K4681,15,1)="4"),1,-1))</f>
        <v>0</v>
      </c>
      <c r="Q4681" s="17">
        <f>VLOOKUP($K4681,[1]Budget!$V:$AE,10,0)*IF($C4681="1 - Revenues",1,IF(AND($C4681="5 - Transfers",MID(K4681,15,1)="4"),1,-1))</f>
        <v>0</v>
      </c>
      <c r="S4681" s="18" t="b">
        <f>IF(LEFT(C4681,1)="1",1,-1)*SUMIF([1]Budget!V:V,'Budget Worksheet for Pivot Tabl'!K4681,[1]Budget!AC:AC)=P4681</f>
        <v>1</v>
      </c>
    </row>
    <row r="4682" spans="1:19" x14ac:dyDescent="0.25">
      <c r="A4682" t="s">
        <v>75</v>
      </c>
      <c r="B4682" t="s">
        <v>76</v>
      </c>
      <c r="C4682" t="s">
        <v>8</v>
      </c>
      <c r="D4682" t="str">
        <f t="shared" si="73"/>
        <v>OUTFLOWS</v>
      </c>
      <c r="E4682" t="s">
        <v>116</v>
      </c>
      <c r="F4682" t="s">
        <v>117</v>
      </c>
      <c r="G4682" t="s">
        <v>5466</v>
      </c>
      <c r="H4682" t="s">
        <v>5467</v>
      </c>
      <c r="I4682" t="s">
        <v>75</v>
      </c>
      <c r="J4682" t="s">
        <v>5917</v>
      </c>
      <c r="K4682" t="s">
        <v>5928</v>
      </c>
      <c r="L4682" t="s">
        <v>470</v>
      </c>
      <c r="M4682" s="17">
        <f>VLOOKUP($K4682,[1]Budget!$V:$AE,5,0)*IF($C4682="1 - Revenues",1,IF(AND($C4682="5 - Transfers",MID(I4682,15,1)="4"),1,-1))</f>
        <v>-139000</v>
      </c>
      <c r="N4682" s="17">
        <f>VLOOKUP($K4682,[1]Budget!$V:$AE,6,0)*IF($C4682="1 - Revenues",1,IF(AND($C4682="5 - Transfers",MID(J4682,15,1)="4"),1,-1))</f>
        <v>-137000</v>
      </c>
      <c r="O4682" s="17">
        <f>IFERROR(IF(RIGHT(LEFT(K4682,15),1)="4",VLOOKUP(K4682,'[1]Budget Worksheet'!A:B,2,0),-1*VLOOKUP(K4682,'[1]Budget Worksheet'!A:B,2,0)),0)</f>
        <v>-166703</v>
      </c>
      <c r="P4682" s="17">
        <f>VLOOKUP($K4682,[1]Budget!$V:$AE,8,0)*IF($C4682="1 - Revenues",1,IF(AND($C4682="5 - Transfers",MID($K4682,15,1)="4"),1,-1))</f>
        <v>-176000</v>
      </c>
      <c r="Q4682" s="17">
        <f>VLOOKUP($K4682,[1]Budget!$V:$AE,10,0)*IF($C4682="1 - Revenues",1,IF(AND($C4682="5 - Transfers",MID(K4682,15,1)="4"),1,-1))</f>
        <v>-9297</v>
      </c>
      <c r="S4682" s="18" t="b">
        <f>IF(LEFT(C4682,1)="1",1,-1)*SUMIF([1]Budget!V:V,'Budget Worksheet for Pivot Tabl'!K4682,[1]Budget!AC:AC)=P4682</f>
        <v>1</v>
      </c>
    </row>
    <row r="4683" spans="1:19" x14ac:dyDescent="0.25">
      <c r="A4683" t="s">
        <v>75</v>
      </c>
      <c r="B4683" t="s">
        <v>76</v>
      </c>
      <c r="C4683" t="s">
        <v>8</v>
      </c>
      <c r="D4683" t="str">
        <f t="shared" si="73"/>
        <v>OUTFLOWS</v>
      </c>
      <c r="E4683" t="s">
        <v>116</v>
      </c>
      <c r="F4683" t="s">
        <v>117</v>
      </c>
      <c r="G4683" t="s">
        <v>5466</v>
      </c>
      <c r="H4683" t="s">
        <v>5467</v>
      </c>
      <c r="I4683" t="s">
        <v>75</v>
      </c>
      <c r="J4683" t="s">
        <v>5917</v>
      </c>
      <c r="K4683" t="s">
        <v>5929</v>
      </c>
      <c r="L4683" t="s">
        <v>606</v>
      </c>
      <c r="M4683" s="17">
        <f>VLOOKUP($K4683,[1]Budget!$V:$AE,5,0)*IF($C4683="1 - Revenues",1,IF(AND($C4683="5 - Transfers",MID(I4683,15,1)="4"),1,-1))</f>
        <v>-76000</v>
      </c>
      <c r="N4683" s="17">
        <f>VLOOKUP($K4683,[1]Budget!$V:$AE,6,0)*IF($C4683="1 - Revenues",1,IF(AND($C4683="5 - Transfers",MID(J4683,15,1)="4"),1,-1))</f>
        <v>-76000</v>
      </c>
      <c r="O4683" s="17">
        <f>IFERROR(IF(RIGHT(LEFT(K4683,15),1)="4",VLOOKUP(K4683,'[1]Budget Worksheet'!A:B,2,0),-1*VLOOKUP(K4683,'[1]Budget Worksheet'!A:B,2,0)),0)</f>
        <v>-82920</v>
      </c>
      <c r="P4683" s="17">
        <f>VLOOKUP($K4683,[1]Budget!$V:$AE,8,0)*IF($C4683="1 - Revenues",1,IF(AND($C4683="5 - Transfers",MID($K4683,15,1)="4"),1,-1))</f>
        <v>-82920</v>
      </c>
      <c r="Q4683" s="17">
        <f>VLOOKUP($K4683,[1]Budget!$V:$AE,10,0)*IF($C4683="1 - Revenues",1,IF(AND($C4683="5 - Transfers",MID(K4683,15,1)="4"),1,-1))</f>
        <v>0</v>
      </c>
      <c r="S4683" s="18" t="b">
        <f>IF(LEFT(C4683,1)="1",1,-1)*SUMIF([1]Budget!V:V,'Budget Worksheet for Pivot Tabl'!K4683,[1]Budget!AC:AC)=P4683</f>
        <v>1</v>
      </c>
    </row>
    <row r="4684" spans="1:19" x14ac:dyDescent="0.25">
      <c r="A4684" t="s">
        <v>75</v>
      </c>
      <c r="B4684" t="s">
        <v>76</v>
      </c>
      <c r="C4684" t="s">
        <v>8</v>
      </c>
      <c r="D4684" t="str">
        <f t="shared" si="73"/>
        <v>OUTFLOWS</v>
      </c>
      <c r="E4684" t="s">
        <v>116</v>
      </c>
      <c r="F4684" t="s">
        <v>117</v>
      </c>
      <c r="G4684" t="s">
        <v>5466</v>
      </c>
      <c r="H4684" t="s">
        <v>5467</v>
      </c>
      <c r="I4684" t="s">
        <v>75</v>
      </c>
      <c r="J4684" t="s">
        <v>5917</v>
      </c>
      <c r="K4684" t="s">
        <v>5930</v>
      </c>
      <c r="L4684" t="s">
        <v>608</v>
      </c>
      <c r="M4684" s="17">
        <f>VLOOKUP($K4684,[1]Budget!$V:$AE,5,0)*IF($C4684="1 - Revenues",1,IF(AND($C4684="5 - Transfers",MID(I4684,15,1)="4"),1,-1))</f>
        <v>-156000</v>
      </c>
      <c r="N4684" s="17">
        <f>VLOOKUP($K4684,[1]Budget!$V:$AE,6,0)*IF($C4684="1 - Revenues",1,IF(AND($C4684="5 - Transfers",MID(J4684,15,1)="4"),1,-1))</f>
        <v>-135000</v>
      </c>
      <c r="O4684" s="17">
        <f>IFERROR(IF(RIGHT(LEFT(K4684,15),1)="4",VLOOKUP(K4684,'[1]Budget Worksheet'!A:B,2,0),-1*VLOOKUP(K4684,'[1]Budget Worksheet'!A:B,2,0)),0)</f>
        <v>-157401</v>
      </c>
      <c r="P4684" s="17">
        <f>VLOOKUP($K4684,[1]Budget!$V:$AE,8,0)*IF($C4684="1 - Revenues",1,IF(AND($C4684="5 - Transfers",MID($K4684,15,1)="4"),1,-1))</f>
        <v>-157401</v>
      </c>
      <c r="Q4684" s="17">
        <f>VLOOKUP($K4684,[1]Budget!$V:$AE,10,0)*IF($C4684="1 - Revenues",1,IF(AND($C4684="5 - Transfers",MID(K4684,15,1)="4"),1,-1))</f>
        <v>0</v>
      </c>
      <c r="S4684" s="18" t="b">
        <f>IF(LEFT(C4684,1)="1",1,-1)*SUMIF([1]Budget!V:V,'Budget Worksheet for Pivot Tabl'!K4684,[1]Budget!AC:AC)=P4684</f>
        <v>1</v>
      </c>
    </row>
    <row r="4685" spans="1:19" x14ac:dyDescent="0.25">
      <c r="A4685" t="s">
        <v>75</v>
      </c>
      <c r="B4685" t="s">
        <v>76</v>
      </c>
      <c r="C4685" t="s">
        <v>8</v>
      </c>
      <c r="D4685" t="str">
        <f t="shared" si="73"/>
        <v>OUTFLOWS</v>
      </c>
      <c r="E4685" t="s">
        <v>116</v>
      </c>
      <c r="F4685" t="s">
        <v>117</v>
      </c>
      <c r="G4685" t="s">
        <v>5466</v>
      </c>
      <c r="H4685" t="s">
        <v>5467</v>
      </c>
      <c r="I4685" t="s">
        <v>75</v>
      </c>
      <c r="J4685" t="s">
        <v>5917</v>
      </c>
      <c r="K4685" t="s">
        <v>5931</v>
      </c>
      <c r="L4685" t="s">
        <v>610</v>
      </c>
      <c r="M4685" s="17">
        <f>VLOOKUP($K4685,[1]Budget!$V:$AE,5,0)*IF($C4685="1 - Revenues",1,IF(AND($C4685="5 - Transfers",MID(I4685,15,1)="4"),1,-1))</f>
        <v>-12000</v>
      </c>
      <c r="N4685" s="17">
        <f>VLOOKUP($K4685,[1]Budget!$V:$AE,6,0)*IF($C4685="1 - Revenues",1,IF(AND($C4685="5 - Transfers",MID(J4685,15,1)="4"),1,-1))</f>
        <v>-10000</v>
      </c>
      <c r="O4685" s="17">
        <f>IFERROR(IF(RIGHT(LEFT(K4685,15),1)="4",VLOOKUP(K4685,'[1]Budget Worksheet'!A:B,2,0),-1*VLOOKUP(K4685,'[1]Budget Worksheet'!A:B,2,0)),0)</f>
        <v>-10850</v>
      </c>
      <c r="P4685" s="17">
        <f>VLOOKUP($K4685,[1]Budget!$V:$AE,8,0)*IF($C4685="1 - Revenues",1,IF(AND($C4685="5 - Transfers",MID($K4685,15,1)="4"),1,-1))</f>
        <v>-10850</v>
      </c>
      <c r="Q4685" s="17">
        <f>VLOOKUP($K4685,[1]Budget!$V:$AE,10,0)*IF($C4685="1 - Revenues",1,IF(AND($C4685="5 - Transfers",MID(K4685,15,1)="4"),1,-1))</f>
        <v>0</v>
      </c>
      <c r="S4685" s="18" t="b">
        <f>IF(LEFT(C4685,1)="1",1,-1)*SUMIF([1]Budget!V:V,'Budget Worksheet for Pivot Tabl'!K4685,[1]Budget!AC:AC)=P4685</f>
        <v>1</v>
      </c>
    </row>
    <row r="4686" spans="1:19" x14ac:dyDescent="0.25">
      <c r="A4686" t="s">
        <v>75</v>
      </c>
      <c r="B4686" t="s">
        <v>76</v>
      </c>
      <c r="C4686" t="s">
        <v>8</v>
      </c>
      <c r="D4686" t="str">
        <f t="shared" si="73"/>
        <v>OUTFLOWS</v>
      </c>
      <c r="E4686" t="s">
        <v>116</v>
      </c>
      <c r="F4686" t="s">
        <v>117</v>
      </c>
      <c r="G4686" t="s">
        <v>5466</v>
      </c>
      <c r="H4686" t="s">
        <v>5467</v>
      </c>
      <c r="I4686" t="s">
        <v>75</v>
      </c>
      <c r="J4686" t="s">
        <v>5917</v>
      </c>
      <c r="K4686" t="s">
        <v>5932</v>
      </c>
      <c r="L4686" t="s">
        <v>612</v>
      </c>
      <c r="M4686" s="17">
        <f>VLOOKUP($K4686,[1]Budget!$V:$AE,5,0)*IF($C4686="1 - Revenues",1,IF(AND($C4686="5 - Transfers",MID(I4686,15,1)="4"),1,-1))</f>
        <v>-2000</v>
      </c>
      <c r="N4686" s="17">
        <f>VLOOKUP($K4686,[1]Budget!$V:$AE,6,0)*IF($C4686="1 - Revenues",1,IF(AND($C4686="5 - Transfers",MID(J4686,15,1)="4"),1,-1))</f>
        <v>-2000</v>
      </c>
      <c r="O4686" s="17">
        <f>IFERROR(IF(RIGHT(LEFT(K4686,15),1)="4",VLOOKUP(K4686,'[1]Budget Worksheet'!A:B,2,0),-1*VLOOKUP(K4686,'[1]Budget Worksheet'!A:B,2,0)),0)</f>
        <v>-1753</v>
      </c>
      <c r="P4686" s="17">
        <f>VLOOKUP($K4686,[1]Budget!$V:$AE,8,0)*IF($C4686="1 - Revenues",1,IF(AND($C4686="5 - Transfers",MID($K4686,15,1)="4"),1,-1))</f>
        <v>-1753</v>
      </c>
      <c r="Q4686" s="17">
        <f>VLOOKUP($K4686,[1]Budget!$V:$AE,10,0)*IF($C4686="1 - Revenues",1,IF(AND($C4686="5 - Transfers",MID(K4686,15,1)="4"),1,-1))</f>
        <v>0</v>
      </c>
      <c r="S4686" s="18" t="b">
        <f>IF(LEFT(C4686,1)="1",1,-1)*SUMIF([1]Budget!V:V,'Budget Worksheet for Pivot Tabl'!K4686,[1]Budget!AC:AC)=P4686</f>
        <v>1</v>
      </c>
    </row>
    <row r="4687" spans="1:19" x14ac:dyDescent="0.25">
      <c r="A4687" t="s">
        <v>75</v>
      </c>
      <c r="B4687" t="s">
        <v>76</v>
      </c>
      <c r="C4687" t="s">
        <v>8</v>
      </c>
      <c r="D4687" t="str">
        <f t="shared" si="73"/>
        <v>OUTFLOWS</v>
      </c>
      <c r="E4687" t="s">
        <v>116</v>
      </c>
      <c r="F4687" t="s">
        <v>117</v>
      </c>
      <c r="G4687" t="s">
        <v>5466</v>
      </c>
      <c r="H4687" t="s">
        <v>5467</v>
      </c>
      <c r="I4687" t="s">
        <v>75</v>
      </c>
      <c r="J4687" t="s">
        <v>5917</v>
      </c>
      <c r="K4687" t="s">
        <v>5933</v>
      </c>
      <c r="L4687" t="s">
        <v>614</v>
      </c>
      <c r="M4687" s="17">
        <f>VLOOKUP($K4687,[1]Budget!$V:$AE,5,0)*IF($C4687="1 - Revenues",1,IF(AND($C4687="5 - Transfers",MID(I4687,15,1)="4"),1,-1))</f>
        <v>-1000</v>
      </c>
      <c r="N4687" s="17">
        <f>VLOOKUP($K4687,[1]Budget!$V:$AE,6,0)*IF($C4687="1 - Revenues",1,IF(AND($C4687="5 - Transfers",MID(J4687,15,1)="4"),1,-1))</f>
        <v>-1000</v>
      </c>
      <c r="O4687" s="17">
        <f>IFERROR(IF(RIGHT(LEFT(K4687,15),1)="4",VLOOKUP(K4687,'[1]Budget Worksheet'!A:B,2,0),-1*VLOOKUP(K4687,'[1]Budget Worksheet'!A:B,2,0)),0)</f>
        <v>-668</v>
      </c>
      <c r="P4687" s="17">
        <f>VLOOKUP($K4687,[1]Budget!$V:$AE,8,0)*IF($C4687="1 - Revenues",1,IF(AND($C4687="5 - Transfers",MID($K4687,15,1)="4"),1,-1))</f>
        <v>-668</v>
      </c>
      <c r="Q4687" s="17">
        <f>VLOOKUP($K4687,[1]Budget!$V:$AE,10,0)*IF($C4687="1 - Revenues",1,IF(AND($C4687="5 - Transfers",MID(K4687,15,1)="4"),1,-1))</f>
        <v>0</v>
      </c>
      <c r="S4687" s="18" t="b">
        <f>IF(LEFT(C4687,1)="1",1,-1)*SUMIF([1]Budget!V:V,'Budget Worksheet for Pivot Tabl'!K4687,[1]Budget!AC:AC)=P4687</f>
        <v>1</v>
      </c>
    </row>
    <row r="4688" spans="1:19" x14ac:dyDescent="0.25">
      <c r="A4688" t="s">
        <v>75</v>
      </c>
      <c r="B4688" t="s">
        <v>76</v>
      </c>
      <c r="C4688" t="s">
        <v>8</v>
      </c>
      <c r="D4688" t="str">
        <f t="shared" si="73"/>
        <v>OUTFLOWS</v>
      </c>
      <c r="E4688" t="s">
        <v>116</v>
      </c>
      <c r="F4688" t="s">
        <v>117</v>
      </c>
      <c r="G4688" t="s">
        <v>5466</v>
      </c>
      <c r="H4688" t="s">
        <v>5467</v>
      </c>
      <c r="I4688" t="s">
        <v>75</v>
      </c>
      <c r="J4688" t="s">
        <v>5917</v>
      </c>
      <c r="K4688" t="s">
        <v>5934</v>
      </c>
      <c r="L4688" t="s">
        <v>616</v>
      </c>
      <c r="M4688" s="17">
        <f>VLOOKUP($K4688,[1]Budget!$V:$AE,5,0)*IF($C4688="1 - Revenues",1,IF(AND($C4688="5 - Transfers",MID(I4688,15,1)="4"),1,-1))</f>
        <v>-24000</v>
      </c>
      <c r="N4688" s="17">
        <f>VLOOKUP($K4688,[1]Budget!$V:$AE,6,0)*IF($C4688="1 - Revenues",1,IF(AND($C4688="5 - Transfers",MID(J4688,15,1)="4"),1,-1))</f>
        <v>-24000</v>
      </c>
      <c r="O4688" s="17">
        <f>IFERROR(IF(RIGHT(LEFT(K4688,15),1)="4",VLOOKUP(K4688,'[1]Budget Worksheet'!A:B,2,0),-1*VLOOKUP(K4688,'[1]Budget Worksheet'!A:B,2,0)),0)</f>
        <v>-24600</v>
      </c>
      <c r="P4688" s="17">
        <f>VLOOKUP($K4688,[1]Budget!$V:$AE,8,0)*IF($C4688="1 - Revenues",1,IF(AND($C4688="5 - Transfers",MID($K4688,15,1)="4"),1,-1))</f>
        <v>-32000</v>
      </c>
      <c r="Q4688" s="17">
        <f>VLOOKUP($K4688,[1]Budget!$V:$AE,10,0)*IF($C4688="1 - Revenues",1,IF(AND($C4688="5 - Transfers",MID(K4688,15,1)="4"),1,-1))</f>
        <v>-7400</v>
      </c>
      <c r="S4688" s="18" t="b">
        <f>IF(LEFT(C4688,1)="1",1,-1)*SUMIF([1]Budget!V:V,'Budget Worksheet for Pivot Tabl'!K4688,[1]Budget!AC:AC)=P4688</f>
        <v>1</v>
      </c>
    </row>
    <row r="4689" spans="1:19" x14ac:dyDescent="0.25">
      <c r="A4689" t="s">
        <v>75</v>
      </c>
      <c r="B4689" t="s">
        <v>76</v>
      </c>
      <c r="C4689" t="s">
        <v>8</v>
      </c>
      <c r="D4689" t="str">
        <f t="shared" si="73"/>
        <v>OUTFLOWS</v>
      </c>
      <c r="E4689" t="s">
        <v>116</v>
      </c>
      <c r="F4689" t="s">
        <v>117</v>
      </c>
      <c r="G4689" t="s">
        <v>5466</v>
      </c>
      <c r="H4689" t="s">
        <v>5467</v>
      </c>
      <c r="I4689" t="s">
        <v>75</v>
      </c>
      <c r="J4689" t="s">
        <v>5917</v>
      </c>
      <c r="K4689" t="s">
        <v>5935</v>
      </c>
      <c r="L4689" t="s">
        <v>618</v>
      </c>
      <c r="M4689" s="17">
        <f>VLOOKUP($K4689,[1]Budget!$V:$AE,5,0)*IF($C4689="1 - Revenues",1,IF(AND($C4689="5 - Transfers",MID(I4689,15,1)="4"),1,-1))</f>
        <v>-3000</v>
      </c>
      <c r="N4689" s="17">
        <f>VLOOKUP($K4689,[1]Budget!$V:$AE,6,0)*IF($C4689="1 - Revenues",1,IF(AND($C4689="5 - Transfers",MID(J4689,15,1)="4"),1,-1))</f>
        <v>-2000</v>
      </c>
      <c r="O4689" s="17">
        <f>IFERROR(IF(RIGHT(LEFT(K4689,15),1)="4",VLOOKUP(K4689,'[1]Budget Worksheet'!A:B,2,0),-1*VLOOKUP(K4689,'[1]Budget Worksheet'!A:B,2,0)),0)</f>
        <v>-1818</v>
      </c>
      <c r="P4689" s="17">
        <f>VLOOKUP($K4689,[1]Budget!$V:$AE,8,0)*IF($C4689="1 - Revenues",1,IF(AND($C4689="5 - Transfers",MID($K4689,15,1)="4"),1,-1))</f>
        <v>-1818</v>
      </c>
      <c r="Q4689" s="17">
        <f>VLOOKUP($K4689,[1]Budget!$V:$AE,10,0)*IF($C4689="1 - Revenues",1,IF(AND($C4689="5 - Transfers",MID(K4689,15,1)="4"),1,-1))</f>
        <v>0</v>
      </c>
      <c r="S4689" s="18" t="b">
        <f>IF(LEFT(C4689,1)="1",1,-1)*SUMIF([1]Budget!V:V,'Budget Worksheet for Pivot Tabl'!K4689,[1]Budget!AC:AC)=P4689</f>
        <v>1</v>
      </c>
    </row>
    <row r="4690" spans="1:19" x14ac:dyDescent="0.25">
      <c r="A4690" t="s">
        <v>75</v>
      </c>
      <c r="B4690" t="s">
        <v>76</v>
      </c>
      <c r="C4690" t="s">
        <v>8</v>
      </c>
      <c r="D4690" t="str">
        <f t="shared" si="73"/>
        <v>OUTFLOWS</v>
      </c>
      <c r="E4690" t="s">
        <v>116</v>
      </c>
      <c r="F4690" t="s">
        <v>117</v>
      </c>
      <c r="G4690" t="s">
        <v>5466</v>
      </c>
      <c r="H4690" t="s">
        <v>5467</v>
      </c>
      <c r="I4690" t="s">
        <v>75</v>
      </c>
      <c r="J4690" t="s">
        <v>5917</v>
      </c>
      <c r="K4690" t="s">
        <v>5936</v>
      </c>
      <c r="L4690" t="s">
        <v>620</v>
      </c>
      <c r="M4690" s="17">
        <f>VLOOKUP($K4690,[1]Budget!$V:$AE,5,0)*IF($C4690="1 - Revenues",1,IF(AND($C4690="5 - Transfers",MID(I4690,15,1)="4"),1,-1))</f>
        <v>-32000</v>
      </c>
      <c r="N4690" s="17">
        <f>VLOOKUP($K4690,[1]Budget!$V:$AE,6,0)*IF($C4690="1 - Revenues",1,IF(AND($C4690="5 - Transfers",MID(J4690,15,1)="4"),1,-1))</f>
        <v>-31000</v>
      </c>
      <c r="O4690" s="17">
        <f>IFERROR(IF(RIGHT(LEFT(K4690,15),1)="4",VLOOKUP(K4690,'[1]Budget Worksheet'!A:B,2,0),-1*VLOOKUP(K4690,'[1]Budget Worksheet'!A:B,2,0)),0)</f>
        <v>-33778</v>
      </c>
      <c r="P4690" s="17">
        <f>VLOOKUP($K4690,[1]Budget!$V:$AE,8,0)*IF($C4690="1 - Revenues",1,IF(AND($C4690="5 - Transfers",MID($K4690,15,1)="4"),1,-1))</f>
        <v>-33778</v>
      </c>
      <c r="Q4690" s="17">
        <f>VLOOKUP($K4690,[1]Budget!$V:$AE,10,0)*IF($C4690="1 - Revenues",1,IF(AND($C4690="5 - Transfers",MID(K4690,15,1)="4"),1,-1))</f>
        <v>0</v>
      </c>
      <c r="S4690" s="18" t="b">
        <f>IF(LEFT(C4690,1)="1",1,-1)*SUMIF([1]Budget!V:V,'Budget Worksheet for Pivot Tabl'!K4690,[1]Budget!AC:AC)=P4690</f>
        <v>1</v>
      </c>
    </row>
    <row r="4691" spans="1:19" x14ac:dyDescent="0.25">
      <c r="A4691" t="s">
        <v>75</v>
      </c>
      <c r="B4691" t="s">
        <v>76</v>
      </c>
      <c r="C4691" t="s">
        <v>8</v>
      </c>
      <c r="D4691" t="str">
        <f t="shared" si="73"/>
        <v>OUTFLOWS</v>
      </c>
      <c r="E4691" t="s">
        <v>116</v>
      </c>
      <c r="F4691" t="s">
        <v>117</v>
      </c>
      <c r="G4691" t="s">
        <v>5466</v>
      </c>
      <c r="H4691" t="s">
        <v>5467</v>
      </c>
      <c r="I4691" t="s">
        <v>75</v>
      </c>
      <c r="J4691" t="s">
        <v>5917</v>
      </c>
      <c r="K4691" t="s">
        <v>5937</v>
      </c>
      <c r="L4691" t="s">
        <v>622</v>
      </c>
      <c r="M4691" s="17">
        <f>VLOOKUP($K4691,[1]Budget!$V:$AE,5,0)*IF($C4691="1 - Revenues",1,IF(AND($C4691="5 - Transfers",MID(I4691,15,1)="4"),1,-1))</f>
        <v>0</v>
      </c>
      <c r="N4691" s="17">
        <f>VLOOKUP($K4691,[1]Budget!$V:$AE,6,0)*IF($C4691="1 - Revenues",1,IF(AND($C4691="5 - Transfers",MID(J4691,15,1)="4"),1,-1))</f>
        <v>-13000</v>
      </c>
      <c r="O4691" s="17">
        <f>IFERROR(IF(RIGHT(LEFT(K4691,15),1)="4",VLOOKUP(K4691,'[1]Budget Worksheet'!A:B,2,0),-1*VLOOKUP(K4691,'[1]Budget Worksheet'!A:B,2,0)),0)</f>
        <v>0</v>
      </c>
      <c r="P4691" s="17">
        <f>VLOOKUP($K4691,[1]Budget!$V:$AE,8,0)*IF($C4691="1 - Revenues",1,IF(AND($C4691="5 - Transfers",MID($K4691,15,1)="4"),1,-1))</f>
        <v>0</v>
      </c>
      <c r="Q4691" s="17">
        <f>VLOOKUP($K4691,[1]Budget!$V:$AE,10,0)*IF($C4691="1 - Revenues",1,IF(AND($C4691="5 - Transfers",MID(K4691,15,1)="4"),1,-1))</f>
        <v>0</v>
      </c>
      <c r="S4691" s="18" t="b">
        <f>IF(LEFT(C4691,1)="1",1,-1)*SUMIF([1]Budget!V:V,'Budget Worksheet for Pivot Tabl'!K4691,[1]Budget!AC:AC)=P4691</f>
        <v>1</v>
      </c>
    </row>
    <row r="4692" spans="1:19" x14ac:dyDescent="0.25">
      <c r="A4692" t="s">
        <v>75</v>
      </c>
      <c r="B4692" t="s">
        <v>76</v>
      </c>
      <c r="C4692" t="s">
        <v>8</v>
      </c>
      <c r="D4692" t="str">
        <f t="shared" si="73"/>
        <v>OUTFLOWS</v>
      </c>
      <c r="E4692" t="s">
        <v>116</v>
      </c>
      <c r="F4692" t="s">
        <v>117</v>
      </c>
      <c r="G4692" t="s">
        <v>5466</v>
      </c>
      <c r="H4692" t="s">
        <v>5467</v>
      </c>
      <c r="I4692" t="s">
        <v>75</v>
      </c>
      <c r="J4692" t="s">
        <v>5917</v>
      </c>
      <c r="K4692" t="s">
        <v>5938</v>
      </c>
      <c r="L4692" t="s">
        <v>1020</v>
      </c>
      <c r="M4692" s="17">
        <f>VLOOKUP($K4692,[1]Budget!$V:$AE,5,0)*IF($C4692="1 - Revenues",1,IF(AND($C4692="5 - Transfers",MID(I4692,15,1)="4"),1,-1))</f>
        <v>-4000</v>
      </c>
      <c r="N4692" s="17">
        <f>VLOOKUP($K4692,[1]Budget!$V:$AE,6,0)*IF($C4692="1 - Revenues",1,IF(AND($C4692="5 - Transfers",MID(J4692,15,1)="4"),1,-1))</f>
        <v>-1000</v>
      </c>
      <c r="O4692" s="17">
        <f>IFERROR(IF(RIGHT(LEFT(K4692,15),1)="4",VLOOKUP(K4692,'[1]Budget Worksheet'!A:B,2,0),-1*VLOOKUP(K4692,'[1]Budget Worksheet'!A:B,2,0)),0)</f>
        <v>-2430</v>
      </c>
      <c r="P4692" s="17">
        <f>VLOOKUP($K4692,[1]Budget!$V:$AE,8,0)*IF($C4692="1 - Revenues",1,IF(AND($C4692="5 - Transfers",MID($K4692,15,1)="4"),1,-1))</f>
        <v>-2430</v>
      </c>
      <c r="Q4692" s="17">
        <f>VLOOKUP($K4692,[1]Budget!$V:$AE,10,0)*IF($C4692="1 - Revenues",1,IF(AND($C4692="5 - Transfers",MID(K4692,15,1)="4"),1,-1))</f>
        <v>0</v>
      </c>
      <c r="S4692" s="18" t="b">
        <f>IF(LEFT(C4692,1)="1",1,-1)*SUMIF([1]Budget!V:V,'Budget Worksheet for Pivot Tabl'!K4692,[1]Budget!AC:AC)=P4692</f>
        <v>1</v>
      </c>
    </row>
    <row r="4693" spans="1:19" x14ac:dyDescent="0.25">
      <c r="A4693" t="s">
        <v>75</v>
      </c>
      <c r="B4693" t="s">
        <v>76</v>
      </c>
      <c r="C4693" t="s">
        <v>8</v>
      </c>
      <c r="D4693" t="str">
        <f t="shared" si="73"/>
        <v>OUTFLOWS</v>
      </c>
      <c r="E4693" t="s">
        <v>116</v>
      </c>
      <c r="F4693" t="s">
        <v>117</v>
      </c>
      <c r="G4693" t="s">
        <v>5466</v>
      </c>
      <c r="H4693" t="s">
        <v>5467</v>
      </c>
      <c r="I4693" t="s">
        <v>75</v>
      </c>
      <c r="J4693" t="s">
        <v>5917</v>
      </c>
      <c r="K4693" t="s">
        <v>5939</v>
      </c>
      <c r="L4693" t="s">
        <v>472</v>
      </c>
      <c r="M4693" s="17">
        <f>VLOOKUP($K4693,[1]Budget!$V:$AE,5,0)*IF($C4693="1 - Revenues",1,IF(AND($C4693="5 - Transfers",MID(I4693,15,1)="4"),1,-1))</f>
        <v>-11000</v>
      </c>
      <c r="N4693" s="17">
        <f>VLOOKUP($K4693,[1]Budget!$V:$AE,6,0)*IF($C4693="1 - Revenues",1,IF(AND($C4693="5 - Transfers",MID(J4693,15,1)="4"),1,-1))</f>
        <v>-11000</v>
      </c>
      <c r="O4693" s="17">
        <f>IFERROR(IF(RIGHT(LEFT(K4693,15),1)="4",VLOOKUP(K4693,'[1]Budget Worksheet'!A:B,2,0),-1*VLOOKUP(K4693,'[1]Budget Worksheet'!A:B,2,0)),0)</f>
        <v>-10792</v>
      </c>
      <c r="P4693" s="17">
        <f>VLOOKUP($K4693,[1]Budget!$V:$AE,8,0)*IF($C4693="1 - Revenues",1,IF(AND($C4693="5 - Transfers",MID($K4693,15,1)="4"),1,-1))</f>
        <v>-10792</v>
      </c>
      <c r="Q4693" s="17">
        <f>VLOOKUP($K4693,[1]Budget!$V:$AE,10,0)*IF($C4693="1 - Revenues",1,IF(AND($C4693="5 - Transfers",MID(K4693,15,1)="4"),1,-1))</f>
        <v>0</v>
      </c>
      <c r="S4693" s="18" t="b">
        <f>IF(LEFT(C4693,1)="1",1,-1)*SUMIF([1]Budget!V:V,'Budget Worksheet for Pivot Tabl'!K4693,[1]Budget!AC:AC)=P4693</f>
        <v>1</v>
      </c>
    </row>
    <row r="4694" spans="1:19" x14ac:dyDescent="0.25">
      <c r="A4694" t="s">
        <v>75</v>
      </c>
      <c r="B4694" t="s">
        <v>76</v>
      </c>
      <c r="C4694" t="s">
        <v>8</v>
      </c>
      <c r="D4694" t="str">
        <f t="shared" si="73"/>
        <v>OUTFLOWS</v>
      </c>
      <c r="E4694" t="s">
        <v>116</v>
      </c>
      <c r="F4694" t="s">
        <v>117</v>
      </c>
      <c r="G4694" t="s">
        <v>5466</v>
      </c>
      <c r="H4694" t="s">
        <v>5467</v>
      </c>
      <c r="I4694" t="s">
        <v>75</v>
      </c>
      <c r="J4694" t="s">
        <v>5917</v>
      </c>
      <c r="K4694" t="s">
        <v>5940</v>
      </c>
      <c r="L4694" t="s">
        <v>625</v>
      </c>
      <c r="M4694" s="17">
        <f>VLOOKUP($K4694,[1]Budget!$V:$AE,5,0)*IF($C4694="1 - Revenues",1,IF(AND($C4694="5 - Transfers",MID(I4694,15,1)="4"),1,-1))</f>
        <v>0</v>
      </c>
      <c r="N4694" s="17">
        <f>VLOOKUP($K4694,[1]Budget!$V:$AE,6,0)*IF($C4694="1 - Revenues",1,IF(AND($C4694="5 - Transfers",MID(J4694,15,1)="4"),1,-1))</f>
        <v>0</v>
      </c>
      <c r="O4694" s="17">
        <f>IFERROR(IF(RIGHT(LEFT(K4694,15),1)="4",VLOOKUP(K4694,'[1]Budget Worksheet'!A:B,2,0),-1*VLOOKUP(K4694,'[1]Budget Worksheet'!A:B,2,0)),0)</f>
        <v>0</v>
      </c>
      <c r="P4694" s="17">
        <f>VLOOKUP($K4694,[1]Budget!$V:$AE,8,0)*IF($C4694="1 - Revenues",1,IF(AND($C4694="5 - Transfers",MID($K4694,15,1)="4"),1,-1))</f>
        <v>0</v>
      </c>
      <c r="Q4694" s="17">
        <f>VLOOKUP($K4694,[1]Budget!$V:$AE,10,0)*IF($C4694="1 - Revenues",1,IF(AND($C4694="5 - Transfers",MID(K4694,15,1)="4"),1,-1))</f>
        <v>0</v>
      </c>
      <c r="S4694" s="18" t="b">
        <f>IF(LEFT(C4694,1)="1",1,-1)*SUMIF([1]Budget!V:V,'Budget Worksheet for Pivot Tabl'!K4694,[1]Budget!AC:AC)=P4694</f>
        <v>1</v>
      </c>
    </row>
    <row r="4695" spans="1:19" x14ac:dyDescent="0.25">
      <c r="A4695" t="s">
        <v>75</v>
      </c>
      <c r="B4695" t="s">
        <v>76</v>
      </c>
      <c r="C4695" t="s">
        <v>8</v>
      </c>
      <c r="D4695" t="str">
        <f t="shared" si="73"/>
        <v>OUTFLOWS</v>
      </c>
      <c r="E4695" t="s">
        <v>116</v>
      </c>
      <c r="F4695" t="s">
        <v>117</v>
      </c>
      <c r="G4695" t="s">
        <v>5466</v>
      </c>
      <c r="H4695" t="s">
        <v>5467</v>
      </c>
      <c r="I4695" t="s">
        <v>75</v>
      </c>
      <c r="J4695" t="s">
        <v>5917</v>
      </c>
      <c r="K4695" t="s">
        <v>5941</v>
      </c>
      <c r="L4695" t="s">
        <v>627</v>
      </c>
      <c r="M4695" s="17">
        <f>VLOOKUP($K4695,[1]Budget!$V:$AE,5,0)*IF($C4695="1 - Revenues",1,IF(AND($C4695="5 - Transfers",MID(I4695,15,1)="4"),1,-1))</f>
        <v>0</v>
      </c>
      <c r="N4695" s="17">
        <f>VLOOKUP($K4695,[1]Budget!$V:$AE,6,0)*IF($C4695="1 - Revenues",1,IF(AND($C4695="5 - Transfers",MID(J4695,15,1)="4"),1,-1))</f>
        <v>0</v>
      </c>
      <c r="O4695" s="17">
        <f>IFERROR(IF(RIGHT(LEFT(K4695,15),1)="4",VLOOKUP(K4695,'[1]Budget Worksheet'!A:B,2,0),-1*VLOOKUP(K4695,'[1]Budget Worksheet'!A:B,2,0)),0)</f>
        <v>-28</v>
      </c>
      <c r="P4695" s="17">
        <f>VLOOKUP($K4695,[1]Budget!$V:$AE,8,0)*IF($C4695="1 - Revenues",1,IF(AND($C4695="5 - Transfers",MID($K4695,15,1)="4"),1,-1))</f>
        <v>-28</v>
      </c>
      <c r="Q4695" s="17">
        <f>VLOOKUP($K4695,[1]Budget!$V:$AE,10,0)*IF($C4695="1 - Revenues",1,IF(AND($C4695="5 - Transfers",MID(K4695,15,1)="4"),1,-1))</f>
        <v>0</v>
      </c>
      <c r="S4695" s="18" t="b">
        <f>IF(LEFT(C4695,1)="1",1,-1)*SUMIF([1]Budget!V:V,'Budget Worksheet for Pivot Tabl'!K4695,[1]Budget!AC:AC)=P4695</f>
        <v>1</v>
      </c>
    </row>
    <row r="4696" spans="1:19" x14ac:dyDescent="0.25">
      <c r="A4696" t="s">
        <v>75</v>
      </c>
      <c r="B4696" t="s">
        <v>76</v>
      </c>
      <c r="C4696" t="s">
        <v>9</v>
      </c>
      <c r="D4696" t="str">
        <f t="shared" si="73"/>
        <v>OUTFLOWS</v>
      </c>
      <c r="E4696" t="s">
        <v>116</v>
      </c>
      <c r="F4696" t="s">
        <v>117</v>
      </c>
      <c r="G4696" t="s">
        <v>5466</v>
      </c>
      <c r="H4696" t="s">
        <v>5467</v>
      </c>
      <c r="I4696" t="s">
        <v>75</v>
      </c>
      <c r="J4696" t="s">
        <v>5917</v>
      </c>
      <c r="K4696" t="s">
        <v>5942</v>
      </c>
      <c r="L4696" t="s">
        <v>476</v>
      </c>
      <c r="M4696" s="17">
        <f>VLOOKUP($K4696,[1]Budget!$V:$AE,5,0)*IF($C4696="1 - Revenues",1,IF(AND($C4696="5 - Transfers",MID(I4696,15,1)="4"),1,-1))</f>
        <v>-1000</v>
      </c>
      <c r="N4696" s="17">
        <f>VLOOKUP($K4696,[1]Budget!$V:$AE,6,0)*IF($C4696="1 - Revenues",1,IF(AND($C4696="5 - Transfers",MID(J4696,15,1)="4"),1,-1))</f>
        <v>-1000</v>
      </c>
      <c r="O4696" s="17">
        <f>IFERROR(IF(RIGHT(LEFT(K4696,15),1)="4",VLOOKUP(K4696,'[1]Budget Worksheet'!A:B,2,0),-1*VLOOKUP(K4696,'[1]Budget Worksheet'!A:B,2,0)),0)</f>
        <v>0</v>
      </c>
      <c r="P4696" s="17">
        <f>VLOOKUP($K4696,[1]Budget!$V:$AE,8,0)*IF($C4696="1 - Revenues",1,IF(AND($C4696="5 - Transfers",MID($K4696,15,1)="4"),1,-1))</f>
        <v>0</v>
      </c>
      <c r="Q4696" s="17">
        <f>VLOOKUP($K4696,[1]Budget!$V:$AE,10,0)*IF($C4696="1 - Revenues",1,IF(AND($C4696="5 - Transfers",MID(K4696,15,1)="4"),1,-1))</f>
        <v>0</v>
      </c>
      <c r="S4696" s="18" t="b">
        <f>IF(LEFT(C4696,1)="1",1,-1)*SUMIF([1]Budget!V:V,'Budget Worksheet for Pivot Tabl'!K4696,[1]Budget!AC:AC)=P4696</f>
        <v>1</v>
      </c>
    </row>
    <row r="4697" spans="1:19" x14ac:dyDescent="0.25">
      <c r="A4697" t="s">
        <v>75</v>
      </c>
      <c r="B4697" t="s">
        <v>76</v>
      </c>
      <c r="C4697" t="s">
        <v>9</v>
      </c>
      <c r="D4697" t="str">
        <f t="shared" si="73"/>
        <v>OUTFLOWS</v>
      </c>
      <c r="E4697" t="s">
        <v>116</v>
      </c>
      <c r="F4697" t="s">
        <v>117</v>
      </c>
      <c r="G4697" t="s">
        <v>5466</v>
      </c>
      <c r="H4697" t="s">
        <v>5467</v>
      </c>
      <c r="I4697" t="s">
        <v>75</v>
      </c>
      <c r="J4697" t="s">
        <v>5917</v>
      </c>
      <c r="K4697" t="s">
        <v>5943</v>
      </c>
      <c r="L4697" t="s">
        <v>1371</v>
      </c>
      <c r="M4697" s="17">
        <f>VLOOKUP($K4697,[1]Budget!$V:$AE,5,0)*IF($C4697="1 - Revenues",1,IF(AND($C4697="5 - Transfers",MID(I4697,15,1)="4"),1,-1))</f>
        <v>-7000</v>
      </c>
      <c r="N4697" s="17">
        <f>VLOOKUP($K4697,[1]Budget!$V:$AE,6,0)*IF($C4697="1 - Revenues",1,IF(AND($C4697="5 - Transfers",MID(J4697,15,1)="4"),1,-1))</f>
        <v>-8000</v>
      </c>
      <c r="O4697" s="17">
        <f>IFERROR(IF(RIGHT(LEFT(K4697,15),1)="4",VLOOKUP(K4697,'[1]Budget Worksheet'!A:B,2,0),-1*VLOOKUP(K4697,'[1]Budget Worksheet'!A:B,2,0)),0)</f>
        <v>-7500</v>
      </c>
      <c r="P4697" s="17">
        <f>VLOOKUP($K4697,[1]Budget!$V:$AE,8,0)*IF($C4697="1 - Revenues",1,IF(AND($C4697="5 - Transfers",MID($K4697,15,1)="4"),1,-1))</f>
        <v>-7500</v>
      </c>
      <c r="Q4697" s="17">
        <f>VLOOKUP($K4697,[1]Budget!$V:$AE,10,0)*IF($C4697="1 - Revenues",1,IF(AND($C4697="5 - Transfers",MID(K4697,15,1)="4"),1,-1))</f>
        <v>0</v>
      </c>
      <c r="S4697" s="18" t="b">
        <f>IF(LEFT(C4697,1)="1",1,-1)*SUMIF([1]Budget!V:V,'Budget Worksheet for Pivot Tabl'!K4697,[1]Budget!AC:AC)=P4697</f>
        <v>1</v>
      </c>
    </row>
    <row r="4698" spans="1:19" x14ac:dyDescent="0.25">
      <c r="A4698" t="s">
        <v>75</v>
      </c>
      <c r="B4698" t="s">
        <v>76</v>
      </c>
      <c r="C4698" t="s">
        <v>9</v>
      </c>
      <c r="D4698" t="str">
        <f t="shared" si="73"/>
        <v>OUTFLOWS</v>
      </c>
      <c r="E4698" t="s">
        <v>116</v>
      </c>
      <c r="F4698" t="s">
        <v>117</v>
      </c>
      <c r="G4698" t="s">
        <v>5466</v>
      </c>
      <c r="H4698" t="s">
        <v>5467</v>
      </c>
      <c r="I4698" t="s">
        <v>75</v>
      </c>
      <c r="J4698" t="s">
        <v>5917</v>
      </c>
      <c r="K4698" t="s">
        <v>5944</v>
      </c>
      <c r="L4698" t="s">
        <v>482</v>
      </c>
      <c r="M4698" s="17">
        <f>VLOOKUP($K4698,[1]Budget!$V:$AE,5,0)*IF($C4698="1 - Revenues",1,IF(AND($C4698="5 - Transfers",MID(I4698,15,1)="4"),1,-1))</f>
        <v>-1551000</v>
      </c>
      <c r="N4698" s="17">
        <f>VLOOKUP($K4698,[1]Budget!$V:$AE,6,0)*IF($C4698="1 - Revenues",1,IF(AND($C4698="5 - Transfers",MID(J4698,15,1)="4"),1,-1))</f>
        <v>-1505000</v>
      </c>
      <c r="O4698" s="17">
        <f>IFERROR(IF(RIGHT(LEFT(K4698,15),1)="4",VLOOKUP(K4698,'[1]Budget Worksheet'!A:B,2,0),-1*VLOOKUP(K4698,'[1]Budget Worksheet'!A:B,2,0)),0)</f>
        <v>-1800000</v>
      </c>
      <c r="P4698" s="17">
        <f>VLOOKUP($K4698,[1]Budget!$V:$AE,8,0)*IF($C4698="1 - Revenues",1,IF(AND($C4698="5 - Transfers",MID($K4698,15,1)="4"),1,-1))</f>
        <v>-1800000</v>
      </c>
      <c r="Q4698" s="17">
        <f>VLOOKUP($K4698,[1]Budget!$V:$AE,10,0)*IF($C4698="1 - Revenues",1,IF(AND($C4698="5 - Transfers",MID(K4698,15,1)="4"),1,-1))</f>
        <v>0</v>
      </c>
      <c r="S4698" s="18" t="b">
        <f>IF(LEFT(C4698,1)="1",1,-1)*SUMIF([1]Budget!V:V,'Budget Worksheet for Pivot Tabl'!K4698,[1]Budget!AC:AC)=P4698</f>
        <v>1</v>
      </c>
    </row>
    <row r="4699" spans="1:19" x14ac:dyDescent="0.25">
      <c r="A4699" t="s">
        <v>75</v>
      </c>
      <c r="B4699" t="s">
        <v>76</v>
      </c>
      <c r="C4699" t="s">
        <v>9</v>
      </c>
      <c r="D4699" t="str">
        <f t="shared" si="73"/>
        <v>OUTFLOWS</v>
      </c>
      <c r="E4699" t="s">
        <v>116</v>
      </c>
      <c r="F4699" t="s">
        <v>117</v>
      </c>
      <c r="G4699" t="s">
        <v>5466</v>
      </c>
      <c r="H4699" t="s">
        <v>5467</v>
      </c>
      <c r="I4699" t="s">
        <v>75</v>
      </c>
      <c r="J4699" t="s">
        <v>5917</v>
      </c>
      <c r="K4699" t="s">
        <v>5945</v>
      </c>
      <c r="L4699" t="s">
        <v>640</v>
      </c>
      <c r="M4699" s="17">
        <f>VLOOKUP($K4699,[1]Budget!$V:$AE,5,0)*IF($C4699="1 - Revenues",1,IF(AND($C4699="5 - Transfers",MID(I4699,15,1)="4"),1,-1))</f>
        <v>-16000</v>
      </c>
      <c r="N4699" s="17">
        <f>VLOOKUP($K4699,[1]Budget!$V:$AE,6,0)*IF($C4699="1 - Revenues",1,IF(AND($C4699="5 - Transfers",MID(J4699,15,1)="4"),1,-1))</f>
        <v>-11000</v>
      </c>
      <c r="O4699" s="17">
        <f>IFERROR(IF(RIGHT(LEFT(K4699,15),1)="4",VLOOKUP(K4699,'[1]Budget Worksheet'!A:B,2,0),-1*VLOOKUP(K4699,'[1]Budget Worksheet'!A:B,2,0)),0)</f>
        <v>-20000</v>
      </c>
      <c r="P4699" s="17">
        <f>VLOOKUP($K4699,[1]Budget!$V:$AE,8,0)*IF($C4699="1 - Revenues",1,IF(AND($C4699="5 - Transfers",MID($K4699,15,1)="4"),1,-1))</f>
        <v>-20000</v>
      </c>
      <c r="Q4699" s="17">
        <f>VLOOKUP($K4699,[1]Budget!$V:$AE,10,0)*IF($C4699="1 - Revenues",1,IF(AND($C4699="5 - Transfers",MID(K4699,15,1)="4"),1,-1))</f>
        <v>0</v>
      </c>
      <c r="S4699" s="18" t="b">
        <f>IF(LEFT(C4699,1)="1",1,-1)*SUMIF([1]Budget!V:V,'Budget Worksheet for Pivot Tabl'!K4699,[1]Budget!AC:AC)=P4699</f>
        <v>1</v>
      </c>
    </row>
    <row r="4700" spans="1:19" x14ac:dyDescent="0.25">
      <c r="A4700" t="s">
        <v>75</v>
      </c>
      <c r="B4700" t="s">
        <v>76</v>
      </c>
      <c r="C4700" t="s">
        <v>9</v>
      </c>
      <c r="D4700" t="str">
        <f t="shared" si="73"/>
        <v>OUTFLOWS</v>
      </c>
      <c r="E4700" t="s">
        <v>116</v>
      </c>
      <c r="F4700" t="s">
        <v>117</v>
      </c>
      <c r="G4700" t="s">
        <v>5466</v>
      </c>
      <c r="H4700" t="s">
        <v>5467</v>
      </c>
      <c r="I4700" t="s">
        <v>75</v>
      </c>
      <c r="J4700" t="s">
        <v>5917</v>
      </c>
      <c r="K4700" t="s">
        <v>5946</v>
      </c>
      <c r="L4700" t="s">
        <v>1037</v>
      </c>
      <c r="M4700" s="17">
        <f>VLOOKUP($K4700,[1]Budget!$V:$AE,5,0)*IF($C4700="1 - Revenues",1,IF(AND($C4700="5 - Transfers",MID(I4700,15,1)="4"),1,-1))</f>
        <v>-14000</v>
      </c>
      <c r="N4700" s="17">
        <f>VLOOKUP($K4700,[1]Budget!$V:$AE,6,0)*IF($C4700="1 - Revenues",1,IF(AND($C4700="5 - Transfers",MID(J4700,15,1)="4"),1,-1))</f>
        <v>-13000</v>
      </c>
      <c r="O4700" s="17">
        <f>IFERROR(IF(RIGHT(LEFT(K4700,15),1)="4",VLOOKUP(K4700,'[1]Budget Worksheet'!A:B,2,0),-1*VLOOKUP(K4700,'[1]Budget Worksheet'!A:B,2,0)),0)</f>
        <v>-13000</v>
      </c>
      <c r="P4700" s="17">
        <f>VLOOKUP($K4700,[1]Budget!$V:$AE,8,0)*IF($C4700="1 - Revenues",1,IF(AND($C4700="5 - Transfers",MID($K4700,15,1)="4"),1,-1))</f>
        <v>-13000</v>
      </c>
      <c r="Q4700" s="17">
        <f>VLOOKUP($K4700,[1]Budget!$V:$AE,10,0)*IF($C4700="1 - Revenues",1,IF(AND($C4700="5 - Transfers",MID(K4700,15,1)="4"),1,-1))</f>
        <v>0</v>
      </c>
      <c r="S4700" s="18" t="b">
        <f>IF(LEFT(C4700,1)="1",1,-1)*SUMIF([1]Budget!V:V,'Budget Worksheet for Pivot Tabl'!K4700,[1]Budget!AC:AC)=P4700</f>
        <v>1</v>
      </c>
    </row>
    <row r="4701" spans="1:19" x14ac:dyDescent="0.25">
      <c r="A4701" t="s">
        <v>75</v>
      </c>
      <c r="B4701" t="s">
        <v>76</v>
      </c>
      <c r="C4701" t="s">
        <v>9</v>
      </c>
      <c r="D4701" t="str">
        <f t="shared" si="73"/>
        <v>OUTFLOWS</v>
      </c>
      <c r="E4701" t="s">
        <v>116</v>
      </c>
      <c r="F4701" t="s">
        <v>117</v>
      </c>
      <c r="G4701" t="s">
        <v>5466</v>
      </c>
      <c r="H4701" t="s">
        <v>5467</v>
      </c>
      <c r="I4701" t="s">
        <v>75</v>
      </c>
      <c r="J4701" t="s">
        <v>5917</v>
      </c>
      <c r="K4701" t="s">
        <v>5947</v>
      </c>
      <c r="L4701" t="s">
        <v>5948</v>
      </c>
      <c r="M4701" s="17">
        <f>VLOOKUP($K4701,[1]Budget!$V:$AE,5,0)*IF($C4701="1 - Revenues",1,IF(AND($C4701="5 - Transfers",MID(I4701,15,1)="4"),1,-1))</f>
        <v>-516000</v>
      </c>
      <c r="N4701" s="17">
        <f>VLOOKUP($K4701,[1]Budget!$V:$AE,6,0)*IF($C4701="1 - Revenues",1,IF(AND($C4701="5 - Transfers",MID(J4701,15,1)="4"),1,-1))</f>
        <v>-788000</v>
      </c>
      <c r="O4701" s="17">
        <f>IFERROR(IF(RIGHT(LEFT(K4701,15),1)="4",VLOOKUP(K4701,'[1]Budget Worksheet'!A:B,2,0),-1*VLOOKUP(K4701,'[1]Budget Worksheet'!A:B,2,0)),0)</f>
        <v>-738437</v>
      </c>
      <c r="P4701" s="17">
        <f>VLOOKUP($K4701,[1]Budget!$V:$AE,8,0)*IF($C4701="1 - Revenues",1,IF(AND($C4701="5 - Transfers",MID($K4701,15,1)="4"),1,-1))</f>
        <v>-738437</v>
      </c>
      <c r="Q4701" s="17">
        <f>VLOOKUP($K4701,[1]Budget!$V:$AE,10,0)*IF($C4701="1 - Revenues",1,IF(AND($C4701="5 - Transfers",MID(K4701,15,1)="4"),1,-1))</f>
        <v>0</v>
      </c>
      <c r="S4701" s="18" t="b">
        <f>IF(LEFT(C4701,1)="1",1,-1)*SUMIF([1]Budget!V:V,'Budget Worksheet for Pivot Tabl'!K4701,[1]Budget!AC:AC)=P4701</f>
        <v>1</v>
      </c>
    </row>
    <row r="4702" spans="1:19" x14ac:dyDescent="0.25">
      <c r="A4702" t="s">
        <v>75</v>
      </c>
      <c r="B4702" t="s">
        <v>76</v>
      </c>
      <c r="C4702" t="s">
        <v>9</v>
      </c>
      <c r="D4702" t="str">
        <f t="shared" si="73"/>
        <v>OUTFLOWS</v>
      </c>
      <c r="E4702" t="s">
        <v>116</v>
      </c>
      <c r="F4702" t="s">
        <v>117</v>
      </c>
      <c r="G4702" t="s">
        <v>5466</v>
      </c>
      <c r="H4702" t="s">
        <v>5467</v>
      </c>
      <c r="I4702" t="s">
        <v>75</v>
      </c>
      <c r="J4702" t="s">
        <v>5917</v>
      </c>
      <c r="K4702" t="s">
        <v>5949</v>
      </c>
      <c r="L4702" t="s">
        <v>490</v>
      </c>
      <c r="M4702" s="17">
        <f>VLOOKUP($K4702,[1]Budget!$V:$AE,5,0)*IF($C4702="1 - Revenues",1,IF(AND($C4702="5 - Transfers",MID(I4702,15,1)="4"),1,-1))</f>
        <v>-2000</v>
      </c>
      <c r="N4702" s="17">
        <f>VLOOKUP($K4702,[1]Budget!$V:$AE,6,0)*IF($C4702="1 - Revenues",1,IF(AND($C4702="5 - Transfers",MID(J4702,15,1)="4"),1,-1))</f>
        <v>-2000</v>
      </c>
      <c r="O4702" s="17">
        <f>IFERROR(IF(RIGHT(LEFT(K4702,15),1)="4",VLOOKUP(K4702,'[1]Budget Worksheet'!A:B,2,0),-1*VLOOKUP(K4702,'[1]Budget Worksheet'!A:B,2,0)),0)</f>
        <v>-2150</v>
      </c>
      <c r="P4702" s="17">
        <f>VLOOKUP($K4702,[1]Budget!$V:$AE,8,0)*IF($C4702="1 - Revenues",1,IF(AND($C4702="5 - Transfers",MID($K4702,15,1)="4"),1,-1))</f>
        <v>-2150</v>
      </c>
      <c r="Q4702" s="17">
        <f>VLOOKUP($K4702,[1]Budget!$V:$AE,10,0)*IF($C4702="1 - Revenues",1,IF(AND($C4702="5 - Transfers",MID(K4702,15,1)="4"),1,-1))</f>
        <v>0</v>
      </c>
      <c r="S4702" s="18" t="b">
        <f>IF(LEFT(C4702,1)="1",1,-1)*SUMIF([1]Budget!V:V,'Budget Worksheet for Pivot Tabl'!K4702,[1]Budget!AC:AC)=P4702</f>
        <v>1</v>
      </c>
    </row>
    <row r="4703" spans="1:19" x14ac:dyDescent="0.25">
      <c r="A4703" t="s">
        <v>75</v>
      </c>
      <c r="B4703" t="s">
        <v>76</v>
      </c>
      <c r="C4703" t="s">
        <v>9</v>
      </c>
      <c r="D4703" t="str">
        <f t="shared" si="73"/>
        <v>OUTFLOWS</v>
      </c>
      <c r="E4703" t="s">
        <v>116</v>
      </c>
      <c r="F4703" t="s">
        <v>117</v>
      </c>
      <c r="G4703" t="s">
        <v>5466</v>
      </c>
      <c r="H4703" t="s">
        <v>5467</v>
      </c>
      <c r="I4703" t="s">
        <v>75</v>
      </c>
      <c r="J4703" t="s">
        <v>5917</v>
      </c>
      <c r="K4703" t="s">
        <v>5950</v>
      </c>
      <c r="L4703" t="s">
        <v>952</v>
      </c>
      <c r="M4703" s="17">
        <f>VLOOKUP($K4703,[1]Budget!$V:$AE,5,0)*IF($C4703="1 - Revenues",1,IF(AND($C4703="5 - Transfers",MID(I4703,15,1)="4"),1,-1))</f>
        <v>0</v>
      </c>
      <c r="N4703" s="17">
        <f>VLOOKUP($K4703,[1]Budget!$V:$AE,6,0)*IF($C4703="1 - Revenues",1,IF(AND($C4703="5 - Transfers",MID(J4703,15,1)="4"),1,-1))</f>
        <v>-1000</v>
      </c>
      <c r="O4703" s="17">
        <f>IFERROR(IF(RIGHT(LEFT(K4703,15),1)="4",VLOOKUP(K4703,'[1]Budget Worksheet'!A:B,2,0),-1*VLOOKUP(K4703,'[1]Budget Worksheet'!A:B,2,0)),0)</f>
        <v>-396</v>
      </c>
      <c r="P4703" s="17">
        <f>VLOOKUP($K4703,[1]Budget!$V:$AE,8,0)*IF($C4703="1 - Revenues",1,IF(AND($C4703="5 - Transfers",MID($K4703,15,1)="4"),1,-1))</f>
        <v>-5000</v>
      </c>
      <c r="Q4703" s="17">
        <f>VLOOKUP($K4703,[1]Budget!$V:$AE,10,0)*IF($C4703="1 - Revenues",1,IF(AND($C4703="5 - Transfers",MID(K4703,15,1)="4"),1,-1))</f>
        <v>-4604</v>
      </c>
      <c r="S4703" s="18" t="b">
        <f>IF(LEFT(C4703,1)="1",1,-1)*SUMIF([1]Budget!V:V,'Budget Worksheet for Pivot Tabl'!K4703,[1]Budget!AC:AC)=P4703</f>
        <v>1</v>
      </c>
    </row>
    <row r="4704" spans="1:19" x14ac:dyDescent="0.25">
      <c r="A4704" t="s">
        <v>75</v>
      </c>
      <c r="B4704" t="s">
        <v>76</v>
      </c>
      <c r="C4704" t="s">
        <v>9</v>
      </c>
      <c r="D4704" t="str">
        <f t="shared" si="73"/>
        <v>OUTFLOWS</v>
      </c>
      <c r="E4704" t="s">
        <v>116</v>
      </c>
      <c r="F4704" t="s">
        <v>117</v>
      </c>
      <c r="G4704" t="s">
        <v>5466</v>
      </c>
      <c r="H4704" t="s">
        <v>5467</v>
      </c>
      <c r="I4704" t="s">
        <v>75</v>
      </c>
      <c r="J4704" t="s">
        <v>5917</v>
      </c>
      <c r="K4704" t="s">
        <v>5951</v>
      </c>
      <c r="L4704" t="s">
        <v>5850</v>
      </c>
      <c r="M4704" s="17">
        <f>VLOOKUP($K4704,[1]Budget!$V:$AE,5,0)*IF($C4704="1 - Revenues",1,IF(AND($C4704="5 - Transfers",MID(I4704,15,1)="4"),1,-1))</f>
        <v>-313000</v>
      </c>
      <c r="N4704" s="17">
        <f>VLOOKUP($K4704,[1]Budget!$V:$AE,6,0)*IF($C4704="1 - Revenues",1,IF(AND($C4704="5 - Transfers",MID(J4704,15,1)="4"),1,-1))</f>
        <v>-365000</v>
      </c>
      <c r="O4704" s="17">
        <f>IFERROR(IF(RIGHT(LEFT(K4704,15),1)="4",VLOOKUP(K4704,'[1]Budget Worksheet'!A:B,2,0),-1*VLOOKUP(K4704,'[1]Budget Worksheet'!A:B,2,0)),0)</f>
        <v>-325000</v>
      </c>
      <c r="P4704" s="17">
        <f>VLOOKUP($K4704,[1]Budget!$V:$AE,8,0)*IF($C4704="1 - Revenues",1,IF(AND($C4704="5 - Transfers",MID($K4704,15,1)="4"),1,-1))</f>
        <v>-325000</v>
      </c>
      <c r="Q4704" s="17">
        <f>VLOOKUP($K4704,[1]Budget!$V:$AE,10,0)*IF($C4704="1 - Revenues",1,IF(AND($C4704="5 - Transfers",MID(K4704,15,1)="4"),1,-1))</f>
        <v>0</v>
      </c>
      <c r="S4704" s="18" t="b">
        <f>IF(LEFT(C4704,1)="1",1,-1)*SUMIF([1]Budget!V:V,'Budget Worksheet for Pivot Tabl'!K4704,[1]Budget!AC:AC)=P4704</f>
        <v>1</v>
      </c>
    </row>
    <row r="4705" spans="1:19" x14ac:dyDescent="0.25">
      <c r="A4705" t="s">
        <v>75</v>
      </c>
      <c r="B4705" t="s">
        <v>76</v>
      </c>
      <c r="C4705" t="s">
        <v>9</v>
      </c>
      <c r="D4705" t="str">
        <f t="shared" si="73"/>
        <v>OUTFLOWS</v>
      </c>
      <c r="E4705" t="s">
        <v>116</v>
      </c>
      <c r="F4705" t="s">
        <v>117</v>
      </c>
      <c r="G4705" t="s">
        <v>5466</v>
      </c>
      <c r="H4705" t="s">
        <v>5467</v>
      </c>
      <c r="I4705" t="s">
        <v>75</v>
      </c>
      <c r="J4705" t="s">
        <v>5917</v>
      </c>
      <c r="K4705" t="s">
        <v>5952</v>
      </c>
      <c r="L4705" t="s">
        <v>1056</v>
      </c>
      <c r="M4705" s="17">
        <f>VLOOKUP($K4705,[1]Budget!$V:$AE,5,0)*IF($C4705="1 - Revenues",1,IF(AND($C4705="5 - Transfers",MID(I4705,15,1)="4"),1,-1))</f>
        <v>-7000</v>
      </c>
      <c r="N4705" s="17">
        <f>VLOOKUP($K4705,[1]Budget!$V:$AE,6,0)*IF($C4705="1 - Revenues",1,IF(AND($C4705="5 - Transfers",MID(J4705,15,1)="4"),1,-1))</f>
        <v>-7000</v>
      </c>
      <c r="O4705" s="17">
        <f>IFERROR(IF(RIGHT(LEFT(K4705,15),1)="4",VLOOKUP(K4705,'[1]Budget Worksheet'!A:B,2,0),-1*VLOOKUP(K4705,'[1]Budget Worksheet'!A:B,2,0)),0)</f>
        <v>-20000</v>
      </c>
      <c r="P4705" s="17">
        <f>VLOOKUP($K4705,[1]Budget!$V:$AE,8,0)*IF($C4705="1 - Revenues",1,IF(AND($C4705="5 - Transfers",MID($K4705,15,1)="4"),1,-1))</f>
        <v>-20000</v>
      </c>
      <c r="Q4705" s="17">
        <f>VLOOKUP($K4705,[1]Budget!$V:$AE,10,0)*IF($C4705="1 - Revenues",1,IF(AND($C4705="5 - Transfers",MID(K4705,15,1)="4"),1,-1))</f>
        <v>0</v>
      </c>
      <c r="S4705" s="18" t="b">
        <f>IF(LEFT(C4705,1)="1",1,-1)*SUMIF([1]Budget!V:V,'Budget Worksheet for Pivot Tabl'!K4705,[1]Budget!AC:AC)=P4705</f>
        <v>1</v>
      </c>
    </row>
    <row r="4706" spans="1:19" x14ac:dyDescent="0.25">
      <c r="A4706" t="s">
        <v>75</v>
      </c>
      <c r="B4706" t="s">
        <v>76</v>
      </c>
      <c r="C4706" t="s">
        <v>9</v>
      </c>
      <c r="D4706" t="str">
        <f t="shared" si="73"/>
        <v>OUTFLOWS</v>
      </c>
      <c r="E4706" t="s">
        <v>116</v>
      </c>
      <c r="F4706" t="s">
        <v>117</v>
      </c>
      <c r="G4706" t="s">
        <v>5466</v>
      </c>
      <c r="H4706" t="s">
        <v>5467</v>
      </c>
      <c r="I4706" t="s">
        <v>75</v>
      </c>
      <c r="J4706" t="s">
        <v>5917</v>
      </c>
      <c r="K4706" t="s">
        <v>5953</v>
      </c>
      <c r="L4706" t="s">
        <v>651</v>
      </c>
      <c r="M4706" s="17">
        <f>VLOOKUP($K4706,[1]Budget!$V:$AE,5,0)*IF($C4706="1 - Revenues",1,IF(AND($C4706="5 - Transfers",MID(I4706,15,1)="4"),1,-1))</f>
        <v>-5000</v>
      </c>
      <c r="N4706" s="17">
        <f>VLOOKUP($K4706,[1]Budget!$V:$AE,6,0)*IF($C4706="1 - Revenues",1,IF(AND($C4706="5 - Transfers",MID(J4706,15,1)="4"),1,-1))</f>
        <v>-1000</v>
      </c>
      <c r="O4706" s="17">
        <f>IFERROR(IF(RIGHT(LEFT(K4706,15),1)="4",VLOOKUP(K4706,'[1]Budget Worksheet'!A:B,2,0),-1*VLOOKUP(K4706,'[1]Budget Worksheet'!A:B,2,0)),0)</f>
        <v>-12998</v>
      </c>
      <c r="P4706" s="17">
        <f>VLOOKUP($K4706,[1]Budget!$V:$AE,8,0)*IF($C4706="1 - Revenues",1,IF(AND($C4706="5 - Transfers",MID($K4706,15,1)="4"),1,-1))</f>
        <v>-12998</v>
      </c>
      <c r="Q4706" s="17">
        <f>VLOOKUP($K4706,[1]Budget!$V:$AE,10,0)*IF($C4706="1 - Revenues",1,IF(AND($C4706="5 - Transfers",MID(K4706,15,1)="4"),1,-1))</f>
        <v>0</v>
      </c>
      <c r="S4706" s="18" t="b">
        <f>IF(LEFT(C4706,1)="1",1,-1)*SUMIF([1]Budget!V:V,'Budget Worksheet for Pivot Tabl'!K4706,[1]Budget!AC:AC)=P4706</f>
        <v>1</v>
      </c>
    </row>
    <row r="4707" spans="1:19" x14ac:dyDescent="0.25">
      <c r="A4707" t="s">
        <v>75</v>
      </c>
      <c r="B4707" t="s">
        <v>76</v>
      </c>
      <c r="C4707" t="s">
        <v>8</v>
      </c>
      <c r="D4707" t="str">
        <f t="shared" si="73"/>
        <v>OUTFLOWS</v>
      </c>
      <c r="E4707" t="s">
        <v>116</v>
      </c>
      <c r="F4707" t="s">
        <v>117</v>
      </c>
      <c r="G4707" t="s">
        <v>5466</v>
      </c>
      <c r="H4707" t="s">
        <v>5467</v>
      </c>
      <c r="I4707" t="s">
        <v>77</v>
      </c>
      <c r="J4707" t="s">
        <v>5954</v>
      </c>
      <c r="K4707" t="s">
        <v>5955</v>
      </c>
      <c r="L4707" t="s">
        <v>590</v>
      </c>
      <c r="M4707" s="17">
        <f>VLOOKUP($K4707,[1]Budget!$V:$AE,5,0)*IF($C4707="1 - Revenues",1,IF(AND($C4707="5 - Transfers",MID(I4707,15,1)="4"),1,-1))</f>
        <v>-215000</v>
      </c>
      <c r="N4707" s="17">
        <f>VLOOKUP($K4707,[1]Budget!$V:$AE,6,0)*IF($C4707="1 - Revenues",1,IF(AND($C4707="5 - Transfers",MID(J4707,15,1)="4"),1,-1))</f>
        <v>-227000</v>
      </c>
      <c r="O4707" s="17">
        <f>IFERROR(IF(RIGHT(LEFT(K4707,15),1)="4",VLOOKUP(K4707,'[1]Budget Worksheet'!A:B,2,0),-1*VLOOKUP(K4707,'[1]Budget Worksheet'!A:B,2,0)),0)</f>
        <v>-337900</v>
      </c>
      <c r="P4707" s="17">
        <f>VLOOKUP($K4707,[1]Budget!$V:$AE,8,0)*IF($C4707="1 - Revenues",1,IF(AND($C4707="5 - Transfers",MID($K4707,15,1)="4"),1,-1))</f>
        <v>-266000</v>
      </c>
      <c r="Q4707" s="17">
        <f>VLOOKUP($K4707,[1]Budget!$V:$AE,10,0)*IF($C4707="1 - Revenues",1,IF(AND($C4707="5 - Transfers",MID(K4707,15,1)="4"),1,-1))</f>
        <v>71900</v>
      </c>
      <c r="S4707" s="18" t="b">
        <f>IF(LEFT(C4707,1)="1",1,-1)*SUMIF([1]Budget!V:V,'Budget Worksheet for Pivot Tabl'!K4707,[1]Budget!AC:AC)=P4707</f>
        <v>1</v>
      </c>
    </row>
    <row r="4708" spans="1:19" x14ac:dyDescent="0.25">
      <c r="A4708" t="s">
        <v>75</v>
      </c>
      <c r="B4708" t="s">
        <v>76</v>
      </c>
      <c r="C4708" t="s">
        <v>8</v>
      </c>
      <c r="D4708" t="str">
        <f t="shared" si="73"/>
        <v>OUTFLOWS</v>
      </c>
      <c r="E4708" t="s">
        <v>116</v>
      </c>
      <c r="F4708" t="s">
        <v>117</v>
      </c>
      <c r="G4708" t="s">
        <v>5466</v>
      </c>
      <c r="H4708" t="s">
        <v>5467</v>
      </c>
      <c r="I4708" t="s">
        <v>77</v>
      </c>
      <c r="J4708" t="s">
        <v>5954</v>
      </c>
      <c r="K4708" t="s">
        <v>5956</v>
      </c>
      <c r="L4708" t="s">
        <v>582</v>
      </c>
      <c r="M4708" s="17">
        <f>VLOOKUP($K4708,[1]Budget!$V:$AE,5,0)*IF($C4708="1 - Revenues",1,IF(AND($C4708="5 - Transfers",MID(I4708,15,1)="4"),1,-1))</f>
        <v>0</v>
      </c>
      <c r="N4708" s="17">
        <f>VLOOKUP($K4708,[1]Budget!$V:$AE,6,0)*IF($C4708="1 - Revenues",1,IF(AND($C4708="5 - Transfers",MID(J4708,15,1)="4"),1,-1))</f>
        <v>0</v>
      </c>
      <c r="O4708" s="17">
        <f>IFERROR(IF(RIGHT(LEFT(K4708,15),1)="4",VLOOKUP(K4708,'[1]Budget Worksheet'!A:B,2,0),-1*VLOOKUP(K4708,'[1]Budget Worksheet'!A:B,2,0)),0)</f>
        <v>-15000</v>
      </c>
      <c r="P4708" s="17">
        <f>VLOOKUP($K4708,[1]Budget!$V:$AE,8,0)*IF($C4708="1 - Revenues",1,IF(AND($C4708="5 - Transfers",MID($K4708,15,1)="4"),1,-1))</f>
        <v>-15000</v>
      </c>
      <c r="Q4708" s="17">
        <f>VLOOKUP($K4708,[1]Budget!$V:$AE,10,0)*IF($C4708="1 - Revenues",1,IF(AND($C4708="5 - Transfers",MID(K4708,15,1)="4"),1,-1))</f>
        <v>0</v>
      </c>
      <c r="S4708" s="18" t="b">
        <f>IF(LEFT(C4708,1)="1",1,-1)*SUMIF([1]Budget!V:V,'Budget Worksheet for Pivot Tabl'!K4708,[1]Budget!AC:AC)=P4708</f>
        <v>1</v>
      </c>
    </row>
    <row r="4709" spans="1:19" x14ac:dyDescent="0.25">
      <c r="A4709" t="s">
        <v>75</v>
      </c>
      <c r="B4709" t="s">
        <v>76</v>
      </c>
      <c r="C4709" t="s">
        <v>8</v>
      </c>
      <c r="D4709" t="str">
        <f t="shared" si="73"/>
        <v>OUTFLOWS</v>
      </c>
      <c r="E4709" t="s">
        <v>116</v>
      </c>
      <c r="F4709" t="s">
        <v>117</v>
      </c>
      <c r="G4709" t="s">
        <v>5466</v>
      </c>
      <c r="H4709" t="s">
        <v>5467</v>
      </c>
      <c r="I4709" t="s">
        <v>77</v>
      </c>
      <c r="J4709" t="s">
        <v>5954</v>
      </c>
      <c r="K4709" t="s">
        <v>5957</v>
      </c>
      <c r="L4709" t="s">
        <v>593</v>
      </c>
      <c r="M4709" s="17">
        <f>VLOOKUP($K4709,[1]Budget!$V:$AE,5,0)*IF($C4709="1 - Revenues",1,IF(AND($C4709="5 - Transfers",MID(I4709,15,1)="4"),1,-1))</f>
        <v>-1000</v>
      </c>
      <c r="N4709" s="17">
        <f>VLOOKUP($K4709,[1]Budget!$V:$AE,6,0)*IF($C4709="1 - Revenues",1,IF(AND($C4709="5 - Transfers",MID(J4709,15,1)="4"),1,-1))</f>
        <v>-3000</v>
      </c>
      <c r="O4709" s="17">
        <f>IFERROR(IF(RIGHT(LEFT(K4709,15),1)="4",VLOOKUP(K4709,'[1]Budget Worksheet'!A:B,2,0),-1*VLOOKUP(K4709,'[1]Budget Worksheet'!A:B,2,0)),0)</f>
        <v>-14000</v>
      </c>
      <c r="P4709" s="17">
        <f>VLOOKUP($K4709,[1]Budget!$V:$AE,8,0)*IF($C4709="1 - Revenues",1,IF(AND($C4709="5 - Transfers",MID($K4709,15,1)="4"),1,-1))</f>
        <v>-14000</v>
      </c>
      <c r="Q4709" s="17">
        <f>VLOOKUP($K4709,[1]Budget!$V:$AE,10,0)*IF($C4709="1 - Revenues",1,IF(AND($C4709="5 - Transfers",MID(K4709,15,1)="4"),1,-1))</f>
        <v>0</v>
      </c>
      <c r="S4709" s="18" t="b">
        <f>IF(LEFT(C4709,1)="1",1,-1)*SUMIF([1]Budget!V:V,'Budget Worksheet for Pivot Tabl'!K4709,[1]Budget!AC:AC)=P4709</f>
        <v>1</v>
      </c>
    </row>
    <row r="4710" spans="1:19" x14ac:dyDescent="0.25">
      <c r="A4710" t="s">
        <v>75</v>
      </c>
      <c r="B4710" t="s">
        <v>76</v>
      </c>
      <c r="C4710" t="s">
        <v>8</v>
      </c>
      <c r="D4710" t="str">
        <f t="shared" si="73"/>
        <v>OUTFLOWS</v>
      </c>
      <c r="E4710" t="s">
        <v>116</v>
      </c>
      <c r="F4710" t="s">
        <v>117</v>
      </c>
      <c r="G4710" t="s">
        <v>5466</v>
      </c>
      <c r="H4710" t="s">
        <v>5467</v>
      </c>
      <c r="I4710" t="s">
        <v>77</v>
      </c>
      <c r="J4710" t="s">
        <v>5954</v>
      </c>
      <c r="K4710" t="s">
        <v>5958</v>
      </c>
      <c r="L4710" t="s">
        <v>919</v>
      </c>
      <c r="M4710" s="17">
        <f>VLOOKUP($K4710,[1]Budget!$V:$AE,5,0)*IF($C4710="1 - Revenues",1,IF(AND($C4710="5 - Transfers",MID(I4710,15,1)="4"),1,-1))</f>
        <v>-2000</v>
      </c>
      <c r="N4710" s="17">
        <f>VLOOKUP($K4710,[1]Budget!$V:$AE,6,0)*IF($C4710="1 - Revenues",1,IF(AND($C4710="5 - Transfers",MID(J4710,15,1)="4"),1,-1))</f>
        <v>-2000</v>
      </c>
      <c r="O4710" s="17">
        <f>IFERROR(IF(RIGHT(LEFT(K4710,15),1)="4",VLOOKUP(K4710,'[1]Budget Worksheet'!A:B,2,0),-1*VLOOKUP(K4710,'[1]Budget Worksheet'!A:B,2,0)),0)</f>
        <v>-2500</v>
      </c>
      <c r="P4710" s="17">
        <f>VLOOKUP($K4710,[1]Budget!$V:$AE,8,0)*IF($C4710="1 - Revenues",1,IF(AND($C4710="5 - Transfers",MID($K4710,15,1)="4"),1,-1))</f>
        <v>-2500</v>
      </c>
      <c r="Q4710" s="17">
        <f>VLOOKUP($K4710,[1]Budget!$V:$AE,10,0)*IF($C4710="1 - Revenues",1,IF(AND($C4710="5 - Transfers",MID(K4710,15,1)="4"),1,-1))</f>
        <v>0</v>
      </c>
      <c r="S4710" s="18" t="b">
        <f>IF(LEFT(C4710,1)="1",1,-1)*SUMIF([1]Budget!V:V,'Budget Worksheet for Pivot Tabl'!K4710,[1]Budget!AC:AC)=P4710</f>
        <v>1</v>
      </c>
    </row>
    <row r="4711" spans="1:19" x14ac:dyDescent="0.25">
      <c r="A4711" t="s">
        <v>75</v>
      </c>
      <c r="B4711" t="s">
        <v>76</v>
      </c>
      <c r="C4711" t="s">
        <v>8</v>
      </c>
      <c r="D4711" t="str">
        <f t="shared" si="73"/>
        <v>OUTFLOWS</v>
      </c>
      <c r="E4711" t="s">
        <v>116</v>
      </c>
      <c r="F4711" t="s">
        <v>117</v>
      </c>
      <c r="G4711" t="s">
        <v>5466</v>
      </c>
      <c r="H4711" t="s">
        <v>5467</v>
      </c>
      <c r="I4711" t="s">
        <v>77</v>
      </c>
      <c r="J4711" t="s">
        <v>5954</v>
      </c>
      <c r="K4711" t="s">
        <v>5959</v>
      </c>
      <c r="L4711" t="s">
        <v>595</v>
      </c>
      <c r="M4711" s="17">
        <f>VLOOKUP($K4711,[1]Budget!$V:$AE,5,0)*IF($C4711="1 - Revenues",1,IF(AND($C4711="5 - Transfers",MID(I4711,15,1)="4"),1,-1))</f>
        <v>0</v>
      </c>
      <c r="N4711" s="17">
        <f>VLOOKUP($K4711,[1]Budget!$V:$AE,6,0)*IF($C4711="1 - Revenues",1,IF(AND($C4711="5 - Transfers",MID(J4711,15,1)="4"),1,-1))</f>
        <v>0</v>
      </c>
      <c r="O4711" s="17">
        <f>IFERROR(IF(RIGHT(LEFT(K4711,15),1)="4",VLOOKUP(K4711,'[1]Budget Worksheet'!A:B,2,0),-1*VLOOKUP(K4711,'[1]Budget Worksheet'!A:B,2,0)),0)</f>
        <v>-1500</v>
      </c>
      <c r="P4711" s="17">
        <f>VLOOKUP($K4711,[1]Budget!$V:$AE,8,0)*IF($C4711="1 - Revenues",1,IF(AND($C4711="5 - Transfers",MID($K4711,15,1)="4"),1,-1))</f>
        <v>-1500</v>
      </c>
      <c r="Q4711" s="17">
        <f>VLOOKUP($K4711,[1]Budget!$V:$AE,10,0)*IF($C4711="1 - Revenues",1,IF(AND($C4711="5 - Transfers",MID(K4711,15,1)="4"),1,-1))</f>
        <v>0</v>
      </c>
      <c r="S4711" s="18" t="b">
        <f>IF(LEFT(C4711,1)="1",1,-1)*SUMIF([1]Budget!V:V,'Budget Worksheet for Pivot Tabl'!K4711,[1]Budget!AC:AC)=P4711</f>
        <v>1</v>
      </c>
    </row>
    <row r="4712" spans="1:19" x14ac:dyDescent="0.25">
      <c r="A4712" t="s">
        <v>75</v>
      </c>
      <c r="B4712" t="s">
        <v>76</v>
      </c>
      <c r="C4712" t="s">
        <v>8</v>
      </c>
      <c r="D4712" t="str">
        <f t="shared" si="73"/>
        <v>OUTFLOWS</v>
      </c>
      <c r="E4712" t="s">
        <v>116</v>
      </c>
      <c r="F4712" t="s">
        <v>117</v>
      </c>
      <c r="G4712" t="s">
        <v>5466</v>
      </c>
      <c r="H4712" t="s">
        <v>5467</v>
      </c>
      <c r="I4712" t="s">
        <v>77</v>
      </c>
      <c r="J4712" t="s">
        <v>5954</v>
      </c>
      <c r="K4712" t="s">
        <v>5960</v>
      </c>
      <c r="L4712" t="s">
        <v>597</v>
      </c>
      <c r="M4712" s="17">
        <f>VLOOKUP($K4712,[1]Budget!$V:$AE,5,0)*IF($C4712="1 - Revenues",1,IF(AND($C4712="5 - Transfers",MID(I4712,15,1)="4"),1,-1))</f>
        <v>0</v>
      </c>
      <c r="N4712" s="17">
        <f>VLOOKUP($K4712,[1]Budget!$V:$AE,6,0)*IF($C4712="1 - Revenues",1,IF(AND($C4712="5 - Transfers",MID(J4712,15,1)="4"),1,-1))</f>
        <v>0</v>
      </c>
      <c r="O4712" s="17">
        <f>IFERROR(IF(RIGHT(LEFT(K4712,15),1)="4",VLOOKUP(K4712,'[1]Budget Worksheet'!A:B,2,0),-1*VLOOKUP(K4712,'[1]Budget Worksheet'!A:B,2,0)),0)</f>
        <v>-1210</v>
      </c>
      <c r="P4712" s="17">
        <f>VLOOKUP($K4712,[1]Budget!$V:$AE,8,0)*IF($C4712="1 - Revenues",1,IF(AND($C4712="5 - Transfers",MID($K4712,15,1)="4"),1,-1))</f>
        <v>-1210</v>
      </c>
      <c r="Q4712" s="17">
        <f>VLOOKUP($K4712,[1]Budget!$V:$AE,10,0)*IF($C4712="1 - Revenues",1,IF(AND($C4712="5 - Transfers",MID(K4712,15,1)="4"),1,-1))</f>
        <v>0</v>
      </c>
      <c r="S4712" s="18" t="b">
        <f>IF(LEFT(C4712,1)="1",1,-1)*SUMIF([1]Budget!V:V,'Budget Worksheet for Pivot Tabl'!K4712,[1]Budget!AC:AC)=P4712</f>
        <v>1</v>
      </c>
    </row>
    <row r="4713" spans="1:19" x14ac:dyDescent="0.25">
      <c r="A4713" t="s">
        <v>75</v>
      </c>
      <c r="B4713" t="s">
        <v>76</v>
      </c>
      <c r="C4713" t="s">
        <v>8</v>
      </c>
      <c r="D4713" t="str">
        <f t="shared" si="73"/>
        <v>OUTFLOWS</v>
      </c>
      <c r="E4713" t="s">
        <v>116</v>
      </c>
      <c r="F4713" t="s">
        <v>117</v>
      </c>
      <c r="G4713" t="s">
        <v>5466</v>
      </c>
      <c r="H4713" t="s">
        <v>5467</v>
      </c>
      <c r="I4713" t="s">
        <v>77</v>
      </c>
      <c r="J4713" t="s">
        <v>5954</v>
      </c>
      <c r="K4713" t="s">
        <v>5961</v>
      </c>
      <c r="L4713" t="s">
        <v>599</v>
      </c>
      <c r="M4713" s="17">
        <f>VLOOKUP($K4713,[1]Budget!$V:$AE,5,0)*IF($C4713="1 - Revenues",1,IF(AND($C4713="5 - Transfers",MID(I4713,15,1)="4"),1,-1))</f>
        <v>-1000</v>
      </c>
      <c r="N4713" s="17">
        <f>VLOOKUP($K4713,[1]Budget!$V:$AE,6,0)*IF($C4713="1 - Revenues",1,IF(AND($C4713="5 - Transfers",MID(J4713,15,1)="4"),1,-1))</f>
        <v>-2000</v>
      </c>
      <c r="O4713" s="17">
        <f>IFERROR(IF(RIGHT(LEFT(K4713,15),1)="4",VLOOKUP(K4713,'[1]Budget Worksheet'!A:B,2,0),-1*VLOOKUP(K4713,'[1]Budget Worksheet'!A:B,2,0)),0)</f>
        <v>-3800</v>
      </c>
      <c r="P4713" s="17">
        <f>VLOOKUP($K4713,[1]Budget!$V:$AE,8,0)*IF($C4713="1 - Revenues",1,IF(AND($C4713="5 - Transfers",MID($K4713,15,1)="4"),1,-1))</f>
        <v>-3800</v>
      </c>
      <c r="Q4713" s="17">
        <f>VLOOKUP($K4713,[1]Budget!$V:$AE,10,0)*IF($C4713="1 - Revenues",1,IF(AND($C4713="5 - Transfers",MID(K4713,15,1)="4"),1,-1))</f>
        <v>0</v>
      </c>
      <c r="S4713" s="18" t="b">
        <f>IF(LEFT(C4713,1)="1",1,-1)*SUMIF([1]Budget!V:V,'Budget Worksheet for Pivot Tabl'!K4713,[1]Budget!AC:AC)=P4713</f>
        <v>1</v>
      </c>
    </row>
    <row r="4714" spans="1:19" x14ac:dyDescent="0.25">
      <c r="A4714" t="s">
        <v>75</v>
      </c>
      <c r="B4714" t="s">
        <v>76</v>
      </c>
      <c r="C4714" t="s">
        <v>8</v>
      </c>
      <c r="D4714" t="str">
        <f t="shared" si="73"/>
        <v>OUTFLOWS</v>
      </c>
      <c r="E4714" t="s">
        <v>116</v>
      </c>
      <c r="F4714" t="s">
        <v>117</v>
      </c>
      <c r="G4714" t="s">
        <v>5466</v>
      </c>
      <c r="H4714" t="s">
        <v>5467</v>
      </c>
      <c r="I4714" t="s">
        <v>77</v>
      </c>
      <c r="J4714" t="s">
        <v>5954</v>
      </c>
      <c r="K4714" t="s">
        <v>5962</v>
      </c>
      <c r="L4714" t="s">
        <v>601</v>
      </c>
      <c r="M4714" s="17">
        <f>VLOOKUP($K4714,[1]Budget!$V:$AE,5,0)*IF($C4714="1 - Revenues",1,IF(AND($C4714="5 - Transfers",MID(I4714,15,1)="4"),1,-1))</f>
        <v>0</v>
      </c>
      <c r="N4714" s="17">
        <f>VLOOKUP($K4714,[1]Budget!$V:$AE,6,0)*IF($C4714="1 - Revenues",1,IF(AND($C4714="5 - Transfers",MID(J4714,15,1)="4"),1,-1))</f>
        <v>0</v>
      </c>
      <c r="O4714" s="17">
        <f>IFERROR(IF(RIGHT(LEFT(K4714,15),1)="4",VLOOKUP(K4714,'[1]Budget Worksheet'!A:B,2,0),-1*VLOOKUP(K4714,'[1]Budget Worksheet'!A:B,2,0)),0)</f>
        <v>0</v>
      </c>
      <c r="P4714" s="17">
        <f>VLOOKUP($K4714,[1]Budget!$V:$AE,8,0)*IF($C4714="1 - Revenues",1,IF(AND($C4714="5 - Transfers",MID($K4714,15,1)="4"),1,-1))</f>
        <v>0</v>
      </c>
      <c r="Q4714" s="17">
        <f>VLOOKUP($K4714,[1]Budget!$V:$AE,10,0)*IF($C4714="1 - Revenues",1,IF(AND($C4714="5 - Transfers",MID(K4714,15,1)="4"),1,-1))</f>
        <v>0</v>
      </c>
      <c r="S4714" s="18" t="b">
        <f>IF(LEFT(C4714,1)="1",1,-1)*SUMIF([1]Budget!V:V,'Budget Worksheet for Pivot Tabl'!K4714,[1]Budget!AC:AC)=P4714</f>
        <v>1</v>
      </c>
    </row>
    <row r="4715" spans="1:19" x14ac:dyDescent="0.25">
      <c r="A4715" t="s">
        <v>75</v>
      </c>
      <c r="B4715" t="s">
        <v>76</v>
      </c>
      <c r="C4715" t="s">
        <v>8</v>
      </c>
      <c r="D4715" t="str">
        <f t="shared" si="73"/>
        <v>OUTFLOWS</v>
      </c>
      <c r="E4715" t="s">
        <v>116</v>
      </c>
      <c r="F4715" t="s">
        <v>117</v>
      </c>
      <c r="G4715" t="s">
        <v>5466</v>
      </c>
      <c r="H4715" t="s">
        <v>5467</v>
      </c>
      <c r="I4715" t="s">
        <v>77</v>
      </c>
      <c r="J4715" t="s">
        <v>5954</v>
      </c>
      <c r="K4715" t="s">
        <v>5963</v>
      </c>
      <c r="L4715" t="s">
        <v>603</v>
      </c>
      <c r="M4715" s="17">
        <f>VLOOKUP($K4715,[1]Budget!$V:$AE,5,0)*IF($C4715="1 - Revenues",1,IF(AND($C4715="5 - Transfers",MID(I4715,15,1)="4"),1,-1))</f>
        <v>0</v>
      </c>
      <c r="N4715" s="17">
        <f>VLOOKUP($K4715,[1]Budget!$V:$AE,6,0)*IF($C4715="1 - Revenues",1,IF(AND($C4715="5 - Transfers",MID(J4715,15,1)="4"),1,-1))</f>
        <v>0</v>
      </c>
      <c r="O4715" s="17">
        <f>IFERROR(IF(RIGHT(LEFT(K4715,15),1)="4",VLOOKUP(K4715,'[1]Budget Worksheet'!A:B,2,0),-1*VLOOKUP(K4715,'[1]Budget Worksheet'!A:B,2,0)),0)</f>
        <v>0</v>
      </c>
      <c r="P4715" s="17">
        <f>VLOOKUP($K4715,[1]Budget!$V:$AE,8,0)*IF($C4715="1 - Revenues",1,IF(AND($C4715="5 - Transfers",MID($K4715,15,1)="4"),1,-1))</f>
        <v>0</v>
      </c>
      <c r="Q4715" s="17">
        <f>VLOOKUP($K4715,[1]Budget!$V:$AE,10,0)*IF($C4715="1 - Revenues",1,IF(AND($C4715="5 - Transfers",MID(K4715,15,1)="4"),1,-1))</f>
        <v>0</v>
      </c>
      <c r="S4715" s="18" t="b">
        <f>IF(LEFT(C4715,1)="1",1,-1)*SUMIF([1]Budget!V:V,'Budget Worksheet for Pivot Tabl'!K4715,[1]Budget!AC:AC)=P4715</f>
        <v>1</v>
      </c>
    </row>
    <row r="4716" spans="1:19" x14ac:dyDescent="0.25">
      <c r="A4716" t="s">
        <v>75</v>
      </c>
      <c r="B4716" t="s">
        <v>76</v>
      </c>
      <c r="C4716" t="s">
        <v>8</v>
      </c>
      <c r="D4716" t="str">
        <f t="shared" si="73"/>
        <v>OUTFLOWS</v>
      </c>
      <c r="E4716" t="s">
        <v>116</v>
      </c>
      <c r="F4716" t="s">
        <v>117</v>
      </c>
      <c r="G4716" t="s">
        <v>5466</v>
      </c>
      <c r="H4716" t="s">
        <v>5467</v>
      </c>
      <c r="I4716" t="s">
        <v>77</v>
      </c>
      <c r="J4716" t="s">
        <v>5954</v>
      </c>
      <c r="K4716" t="s">
        <v>5964</v>
      </c>
      <c r="L4716" t="s">
        <v>470</v>
      </c>
      <c r="M4716" s="17">
        <f>VLOOKUP($K4716,[1]Budget!$V:$AE,5,0)*IF($C4716="1 - Revenues",1,IF(AND($C4716="5 - Transfers",MID(I4716,15,1)="4"),1,-1))</f>
        <v>-43000</v>
      </c>
      <c r="N4716" s="17">
        <f>VLOOKUP($K4716,[1]Budget!$V:$AE,6,0)*IF($C4716="1 - Revenues",1,IF(AND($C4716="5 - Transfers",MID(J4716,15,1)="4"),1,-1))</f>
        <v>-47000</v>
      </c>
      <c r="O4716" s="17">
        <f>IFERROR(IF(RIGHT(LEFT(K4716,15),1)="4",VLOOKUP(K4716,'[1]Budget Worksheet'!A:B,2,0),-1*VLOOKUP(K4716,'[1]Budget Worksheet'!A:B,2,0)),0)</f>
        <v>-57047</v>
      </c>
      <c r="P4716" s="17">
        <f>VLOOKUP($K4716,[1]Budget!$V:$AE,8,0)*IF($C4716="1 - Revenues",1,IF(AND($C4716="5 - Transfers",MID($K4716,15,1)="4"),1,-1))</f>
        <v>-60000</v>
      </c>
      <c r="Q4716" s="17">
        <f>VLOOKUP($K4716,[1]Budget!$V:$AE,10,0)*IF($C4716="1 - Revenues",1,IF(AND($C4716="5 - Transfers",MID(K4716,15,1)="4"),1,-1))</f>
        <v>-2953</v>
      </c>
      <c r="S4716" s="18" t="b">
        <f>IF(LEFT(C4716,1)="1",1,-1)*SUMIF([1]Budget!V:V,'Budget Worksheet for Pivot Tabl'!K4716,[1]Budget!AC:AC)=P4716</f>
        <v>1</v>
      </c>
    </row>
    <row r="4717" spans="1:19" x14ac:dyDescent="0.25">
      <c r="A4717" t="s">
        <v>75</v>
      </c>
      <c r="B4717" t="s">
        <v>76</v>
      </c>
      <c r="C4717" t="s">
        <v>8</v>
      </c>
      <c r="D4717" t="str">
        <f t="shared" si="73"/>
        <v>OUTFLOWS</v>
      </c>
      <c r="E4717" t="s">
        <v>116</v>
      </c>
      <c r="F4717" t="s">
        <v>117</v>
      </c>
      <c r="G4717" t="s">
        <v>5466</v>
      </c>
      <c r="H4717" t="s">
        <v>5467</v>
      </c>
      <c r="I4717" t="s">
        <v>77</v>
      </c>
      <c r="J4717" t="s">
        <v>5954</v>
      </c>
      <c r="K4717" t="s">
        <v>5965</v>
      </c>
      <c r="L4717" t="s">
        <v>606</v>
      </c>
      <c r="M4717" s="17">
        <f>VLOOKUP($K4717,[1]Budget!$V:$AE,5,0)*IF($C4717="1 - Revenues",1,IF(AND($C4717="5 - Transfers",MID(I4717,15,1)="4"),1,-1))</f>
        <v>-24000</v>
      </c>
      <c r="N4717" s="17">
        <f>VLOOKUP($K4717,[1]Budget!$V:$AE,6,0)*IF($C4717="1 - Revenues",1,IF(AND($C4717="5 - Transfers",MID(J4717,15,1)="4"),1,-1))</f>
        <v>-26000</v>
      </c>
      <c r="O4717" s="17">
        <f>IFERROR(IF(RIGHT(LEFT(K4717,15),1)="4",VLOOKUP(K4717,'[1]Budget Worksheet'!A:B,2,0),-1*VLOOKUP(K4717,'[1]Budget Worksheet'!A:B,2,0)),0)</f>
        <v>-36515</v>
      </c>
      <c r="P4717" s="17">
        <f>VLOOKUP($K4717,[1]Budget!$V:$AE,8,0)*IF($C4717="1 - Revenues",1,IF(AND($C4717="5 - Transfers",MID($K4717,15,1)="4"),1,-1))</f>
        <v>-32000</v>
      </c>
      <c r="Q4717" s="17">
        <f>VLOOKUP($K4717,[1]Budget!$V:$AE,10,0)*IF($C4717="1 - Revenues",1,IF(AND($C4717="5 - Transfers",MID(K4717,15,1)="4"),1,-1))</f>
        <v>4515</v>
      </c>
      <c r="S4717" s="18" t="b">
        <f>IF(LEFT(C4717,1)="1",1,-1)*SUMIF([1]Budget!V:V,'Budget Worksheet for Pivot Tabl'!K4717,[1]Budget!AC:AC)=P4717</f>
        <v>1</v>
      </c>
    </row>
    <row r="4718" spans="1:19" x14ac:dyDescent="0.25">
      <c r="A4718" t="s">
        <v>75</v>
      </c>
      <c r="B4718" t="s">
        <v>76</v>
      </c>
      <c r="C4718" t="s">
        <v>8</v>
      </c>
      <c r="D4718" t="str">
        <f t="shared" si="73"/>
        <v>OUTFLOWS</v>
      </c>
      <c r="E4718" t="s">
        <v>116</v>
      </c>
      <c r="F4718" t="s">
        <v>117</v>
      </c>
      <c r="G4718" t="s">
        <v>5466</v>
      </c>
      <c r="H4718" t="s">
        <v>5467</v>
      </c>
      <c r="I4718" t="s">
        <v>77</v>
      </c>
      <c r="J4718" t="s">
        <v>5954</v>
      </c>
      <c r="K4718" t="s">
        <v>5966</v>
      </c>
      <c r="L4718" t="s">
        <v>608</v>
      </c>
      <c r="M4718" s="17">
        <f>VLOOKUP($K4718,[1]Budget!$V:$AE,5,0)*IF($C4718="1 - Revenues",1,IF(AND($C4718="5 - Transfers",MID(I4718,15,1)="4"),1,-1))</f>
        <v>-44000</v>
      </c>
      <c r="N4718" s="17">
        <f>VLOOKUP($K4718,[1]Budget!$V:$AE,6,0)*IF($C4718="1 - Revenues",1,IF(AND($C4718="5 - Transfers",MID(J4718,15,1)="4"),1,-1))</f>
        <v>-46000</v>
      </c>
      <c r="O4718" s="17">
        <f>IFERROR(IF(RIGHT(LEFT(K4718,15),1)="4",VLOOKUP(K4718,'[1]Budget Worksheet'!A:B,2,0),-1*VLOOKUP(K4718,'[1]Budget Worksheet'!A:B,2,0)),0)</f>
        <v>-77483</v>
      </c>
      <c r="P4718" s="17">
        <f>VLOOKUP($K4718,[1]Budget!$V:$AE,8,0)*IF($C4718="1 - Revenues",1,IF(AND($C4718="5 - Transfers",MID($K4718,15,1)="4"),1,-1))</f>
        <v>-48000</v>
      </c>
      <c r="Q4718" s="17">
        <f>VLOOKUP($K4718,[1]Budget!$V:$AE,10,0)*IF($C4718="1 - Revenues",1,IF(AND($C4718="5 - Transfers",MID(K4718,15,1)="4"),1,-1))</f>
        <v>29483</v>
      </c>
      <c r="S4718" s="18" t="b">
        <f>IF(LEFT(C4718,1)="1",1,-1)*SUMIF([1]Budget!V:V,'Budget Worksheet for Pivot Tabl'!K4718,[1]Budget!AC:AC)=P4718</f>
        <v>1</v>
      </c>
    </row>
    <row r="4719" spans="1:19" x14ac:dyDescent="0.25">
      <c r="A4719" t="s">
        <v>75</v>
      </c>
      <c r="B4719" t="s">
        <v>76</v>
      </c>
      <c r="C4719" t="s">
        <v>8</v>
      </c>
      <c r="D4719" t="str">
        <f t="shared" si="73"/>
        <v>OUTFLOWS</v>
      </c>
      <c r="E4719" t="s">
        <v>116</v>
      </c>
      <c r="F4719" t="s">
        <v>117</v>
      </c>
      <c r="G4719" t="s">
        <v>5466</v>
      </c>
      <c r="H4719" t="s">
        <v>5467</v>
      </c>
      <c r="I4719" t="s">
        <v>77</v>
      </c>
      <c r="J4719" t="s">
        <v>5954</v>
      </c>
      <c r="K4719" t="s">
        <v>5967</v>
      </c>
      <c r="L4719" t="s">
        <v>610</v>
      </c>
      <c r="M4719" s="17">
        <f>VLOOKUP($K4719,[1]Budget!$V:$AE,5,0)*IF($C4719="1 - Revenues",1,IF(AND($C4719="5 - Transfers",MID(I4719,15,1)="4"),1,-1))</f>
        <v>-3000</v>
      </c>
      <c r="N4719" s="17">
        <f>VLOOKUP($K4719,[1]Budget!$V:$AE,6,0)*IF($C4719="1 - Revenues",1,IF(AND($C4719="5 - Transfers",MID(J4719,15,1)="4"),1,-1))</f>
        <v>-3000</v>
      </c>
      <c r="O4719" s="17">
        <f>IFERROR(IF(RIGHT(LEFT(K4719,15),1)="4",VLOOKUP(K4719,'[1]Budget Worksheet'!A:B,2,0),-1*VLOOKUP(K4719,'[1]Budget Worksheet'!A:B,2,0)),0)</f>
        <v>-5225</v>
      </c>
      <c r="P4719" s="17">
        <f>VLOOKUP($K4719,[1]Budget!$V:$AE,8,0)*IF($C4719="1 - Revenues",1,IF(AND($C4719="5 - Transfers",MID($K4719,15,1)="4"),1,-1))</f>
        <v>-5225</v>
      </c>
      <c r="Q4719" s="17">
        <f>VLOOKUP($K4719,[1]Budget!$V:$AE,10,0)*IF($C4719="1 - Revenues",1,IF(AND($C4719="5 - Transfers",MID(K4719,15,1)="4"),1,-1))</f>
        <v>0</v>
      </c>
      <c r="S4719" s="18" t="b">
        <f>IF(LEFT(C4719,1)="1",1,-1)*SUMIF([1]Budget!V:V,'Budget Worksheet for Pivot Tabl'!K4719,[1]Budget!AC:AC)=P4719</f>
        <v>1</v>
      </c>
    </row>
    <row r="4720" spans="1:19" x14ac:dyDescent="0.25">
      <c r="A4720" t="s">
        <v>75</v>
      </c>
      <c r="B4720" t="s">
        <v>76</v>
      </c>
      <c r="C4720" t="s">
        <v>8</v>
      </c>
      <c r="D4720" t="str">
        <f t="shared" si="73"/>
        <v>OUTFLOWS</v>
      </c>
      <c r="E4720" t="s">
        <v>116</v>
      </c>
      <c r="F4720" t="s">
        <v>117</v>
      </c>
      <c r="G4720" t="s">
        <v>5466</v>
      </c>
      <c r="H4720" t="s">
        <v>5467</v>
      </c>
      <c r="I4720" t="s">
        <v>77</v>
      </c>
      <c r="J4720" t="s">
        <v>5954</v>
      </c>
      <c r="K4720" t="s">
        <v>5968</v>
      </c>
      <c r="L4720" t="s">
        <v>612</v>
      </c>
      <c r="M4720" s="17">
        <f>VLOOKUP($K4720,[1]Budget!$V:$AE,5,0)*IF($C4720="1 - Revenues",1,IF(AND($C4720="5 - Transfers",MID(I4720,15,1)="4"),1,-1))</f>
        <v>-1000</v>
      </c>
      <c r="N4720" s="17">
        <f>VLOOKUP($K4720,[1]Budget!$V:$AE,6,0)*IF($C4720="1 - Revenues",1,IF(AND($C4720="5 - Transfers",MID(J4720,15,1)="4"),1,-1))</f>
        <v>-1000</v>
      </c>
      <c r="O4720" s="17">
        <f>IFERROR(IF(RIGHT(LEFT(K4720,15),1)="4",VLOOKUP(K4720,'[1]Budget Worksheet'!A:B,2,0),-1*VLOOKUP(K4720,'[1]Budget Worksheet'!A:B,2,0)),0)</f>
        <v>-861</v>
      </c>
      <c r="P4720" s="17">
        <f>VLOOKUP($K4720,[1]Budget!$V:$AE,8,0)*IF($C4720="1 - Revenues",1,IF(AND($C4720="5 - Transfers",MID($K4720,15,1)="4"),1,-1))</f>
        <v>-861</v>
      </c>
      <c r="Q4720" s="17">
        <f>VLOOKUP($K4720,[1]Budget!$V:$AE,10,0)*IF($C4720="1 - Revenues",1,IF(AND($C4720="5 - Transfers",MID(K4720,15,1)="4"),1,-1))</f>
        <v>0</v>
      </c>
      <c r="S4720" s="18" t="b">
        <f>IF(LEFT(C4720,1)="1",1,-1)*SUMIF([1]Budget!V:V,'Budget Worksheet for Pivot Tabl'!K4720,[1]Budget!AC:AC)=P4720</f>
        <v>1</v>
      </c>
    </row>
    <row r="4721" spans="1:19" x14ac:dyDescent="0.25">
      <c r="A4721" t="s">
        <v>75</v>
      </c>
      <c r="B4721" t="s">
        <v>76</v>
      </c>
      <c r="C4721" t="s">
        <v>8</v>
      </c>
      <c r="D4721" t="str">
        <f t="shared" si="73"/>
        <v>OUTFLOWS</v>
      </c>
      <c r="E4721" t="s">
        <v>116</v>
      </c>
      <c r="F4721" t="s">
        <v>117</v>
      </c>
      <c r="G4721" t="s">
        <v>5466</v>
      </c>
      <c r="H4721" t="s">
        <v>5467</v>
      </c>
      <c r="I4721" t="s">
        <v>77</v>
      </c>
      <c r="J4721" t="s">
        <v>5954</v>
      </c>
      <c r="K4721" t="s">
        <v>5969</v>
      </c>
      <c r="L4721" t="s">
        <v>614</v>
      </c>
      <c r="M4721" s="17">
        <f>VLOOKUP($K4721,[1]Budget!$V:$AE,5,0)*IF($C4721="1 - Revenues",1,IF(AND($C4721="5 - Transfers",MID(I4721,15,1)="4"),1,-1))</f>
        <v>0</v>
      </c>
      <c r="N4721" s="17">
        <f>VLOOKUP($K4721,[1]Budget!$V:$AE,6,0)*IF($C4721="1 - Revenues",1,IF(AND($C4721="5 - Transfers",MID(J4721,15,1)="4"),1,-1))</f>
        <v>0</v>
      </c>
      <c r="O4721" s="17">
        <f>IFERROR(IF(RIGHT(LEFT(K4721,15),1)="4",VLOOKUP(K4721,'[1]Budget Worksheet'!A:B,2,0),-1*VLOOKUP(K4721,'[1]Budget Worksheet'!A:B,2,0)),0)</f>
        <v>-203</v>
      </c>
      <c r="P4721" s="17">
        <f>VLOOKUP($K4721,[1]Budget!$V:$AE,8,0)*IF($C4721="1 - Revenues",1,IF(AND($C4721="5 - Transfers",MID($K4721,15,1)="4"),1,-1))</f>
        <v>-203</v>
      </c>
      <c r="Q4721" s="17">
        <f>VLOOKUP($K4721,[1]Budget!$V:$AE,10,0)*IF($C4721="1 - Revenues",1,IF(AND($C4721="5 - Transfers",MID(K4721,15,1)="4"),1,-1))</f>
        <v>0</v>
      </c>
      <c r="S4721" s="18" t="b">
        <f>IF(LEFT(C4721,1)="1",1,-1)*SUMIF([1]Budget!V:V,'Budget Worksheet for Pivot Tabl'!K4721,[1]Budget!AC:AC)=P4721</f>
        <v>1</v>
      </c>
    </row>
    <row r="4722" spans="1:19" x14ac:dyDescent="0.25">
      <c r="A4722" t="s">
        <v>75</v>
      </c>
      <c r="B4722" t="s">
        <v>76</v>
      </c>
      <c r="C4722" t="s">
        <v>8</v>
      </c>
      <c r="D4722" t="str">
        <f t="shared" si="73"/>
        <v>OUTFLOWS</v>
      </c>
      <c r="E4722" t="s">
        <v>116</v>
      </c>
      <c r="F4722" t="s">
        <v>117</v>
      </c>
      <c r="G4722" t="s">
        <v>5466</v>
      </c>
      <c r="H4722" t="s">
        <v>5467</v>
      </c>
      <c r="I4722" t="s">
        <v>77</v>
      </c>
      <c r="J4722" t="s">
        <v>5954</v>
      </c>
      <c r="K4722" t="s">
        <v>5970</v>
      </c>
      <c r="L4722" t="s">
        <v>616</v>
      </c>
      <c r="M4722" s="17">
        <f>VLOOKUP($K4722,[1]Budget!$V:$AE,5,0)*IF($C4722="1 - Revenues",1,IF(AND($C4722="5 - Transfers",MID(I4722,15,1)="4"),1,-1))</f>
        <v>-9000</v>
      </c>
      <c r="N4722" s="17">
        <f>VLOOKUP($K4722,[1]Budget!$V:$AE,6,0)*IF($C4722="1 - Revenues",1,IF(AND($C4722="5 - Transfers",MID(J4722,15,1)="4"),1,-1))</f>
        <v>-9000</v>
      </c>
      <c r="O4722" s="17">
        <f>IFERROR(IF(RIGHT(LEFT(K4722,15),1)="4",VLOOKUP(K4722,'[1]Budget Worksheet'!A:B,2,0),-1*VLOOKUP(K4722,'[1]Budget Worksheet'!A:B,2,0)),0)</f>
        <v>-9000</v>
      </c>
      <c r="P4722" s="17">
        <f>VLOOKUP($K4722,[1]Budget!$V:$AE,8,0)*IF($C4722="1 - Revenues",1,IF(AND($C4722="5 - Transfers",MID($K4722,15,1)="4"),1,-1))</f>
        <v>-12000</v>
      </c>
      <c r="Q4722" s="17">
        <f>VLOOKUP($K4722,[1]Budget!$V:$AE,10,0)*IF($C4722="1 - Revenues",1,IF(AND($C4722="5 - Transfers",MID(K4722,15,1)="4"),1,-1))</f>
        <v>-3000</v>
      </c>
      <c r="S4722" s="18" t="b">
        <f>IF(LEFT(C4722,1)="1",1,-1)*SUMIF([1]Budget!V:V,'Budget Worksheet for Pivot Tabl'!K4722,[1]Budget!AC:AC)=P4722</f>
        <v>1</v>
      </c>
    </row>
    <row r="4723" spans="1:19" x14ac:dyDescent="0.25">
      <c r="A4723" t="s">
        <v>75</v>
      </c>
      <c r="B4723" t="s">
        <v>76</v>
      </c>
      <c r="C4723" t="s">
        <v>8</v>
      </c>
      <c r="D4723" t="str">
        <f t="shared" si="73"/>
        <v>OUTFLOWS</v>
      </c>
      <c r="E4723" t="s">
        <v>116</v>
      </c>
      <c r="F4723" t="s">
        <v>117</v>
      </c>
      <c r="G4723" t="s">
        <v>5466</v>
      </c>
      <c r="H4723" t="s">
        <v>5467</v>
      </c>
      <c r="I4723" t="s">
        <v>77</v>
      </c>
      <c r="J4723" t="s">
        <v>5954</v>
      </c>
      <c r="K4723" t="s">
        <v>5971</v>
      </c>
      <c r="L4723" t="s">
        <v>618</v>
      </c>
      <c r="M4723" s="17">
        <f>VLOOKUP($K4723,[1]Budget!$V:$AE,5,0)*IF($C4723="1 - Revenues",1,IF(AND($C4723="5 - Transfers",MID(I4723,15,1)="4"),1,-1))</f>
        <v>-1000</v>
      </c>
      <c r="N4723" s="17">
        <f>VLOOKUP($K4723,[1]Budget!$V:$AE,6,0)*IF($C4723="1 - Revenues",1,IF(AND($C4723="5 - Transfers",MID(J4723,15,1)="4"),1,-1))</f>
        <v>-1000</v>
      </c>
      <c r="O4723" s="17">
        <f>IFERROR(IF(RIGHT(LEFT(K4723,15),1)="4",VLOOKUP(K4723,'[1]Budget Worksheet'!A:B,2,0),-1*VLOOKUP(K4723,'[1]Budget Worksheet'!A:B,2,0)),0)</f>
        <v>-1372</v>
      </c>
      <c r="P4723" s="17">
        <f>VLOOKUP($K4723,[1]Budget!$V:$AE,8,0)*IF($C4723="1 - Revenues",1,IF(AND($C4723="5 - Transfers",MID($K4723,15,1)="4"),1,-1))</f>
        <v>-1372</v>
      </c>
      <c r="Q4723" s="17">
        <f>VLOOKUP($K4723,[1]Budget!$V:$AE,10,0)*IF($C4723="1 - Revenues",1,IF(AND($C4723="5 - Transfers",MID(K4723,15,1)="4"),1,-1))</f>
        <v>0</v>
      </c>
      <c r="S4723" s="18" t="b">
        <f>IF(LEFT(C4723,1)="1",1,-1)*SUMIF([1]Budget!V:V,'Budget Worksheet for Pivot Tabl'!K4723,[1]Budget!AC:AC)=P4723</f>
        <v>1</v>
      </c>
    </row>
    <row r="4724" spans="1:19" x14ac:dyDescent="0.25">
      <c r="A4724" t="s">
        <v>75</v>
      </c>
      <c r="B4724" t="s">
        <v>76</v>
      </c>
      <c r="C4724" t="s">
        <v>8</v>
      </c>
      <c r="D4724" t="str">
        <f t="shared" si="73"/>
        <v>OUTFLOWS</v>
      </c>
      <c r="E4724" t="s">
        <v>116</v>
      </c>
      <c r="F4724" t="s">
        <v>117</v>
      </c>
      <c r="G4724" t="s">
        <v>5466</v>
      </c>
      <c r="H4724" t="s">
        <v>5467</v>
      </c>
      <c r="I4724" t="s">
        <v>77</v>
      </c>
      <c r="J4724" t="s">
        <v>5954</v>
      </c>
      <c r="K4724" t="s">
        <v>5972</v>
      </c>
      <c r="L4724" t="s">
        <v>620</v>
      </c>
      <c r="M4724" s="17">
        <f>VLOOKUP($K4724,[1]Budget!$V:$AE,5,0)*IF($C4724="1 - Revenues",1,IF(AND($C4724="5 - Transfers",MID(I4724,15,1)="4"),1,-1))</f>
        <v>0</v>
      </c>
      <c r="N4724" s="17">
        <f>VLOOKUP($K4724,[1]Budget!$V:$AE,6,0)*IF($C4724="1 - Revenues",1,IF(AND($C4724="5 - Transfers",MID(J4724,15,1)="4"),1,-1))</f>
        <v>-4000</v>
      </c>
      <c r="O4724" s="17">
        <f>IFERROR(IF(RIGHT(LEFT(K4724,15),1)="4",VLOOKUP(K4724,'[1]Budget Worksheet'!A:B,2,0),-1*VLOOKUP(K4724,'[1]Budget Worksheet'!A:B,2,0)),0)</f>
        <v>-4384</v>
      </c>
      <c r="P4724" s="17">
        <f>VLOOKUP($K4724,[1]Budget!$V:$AE,8,0)*IF($C4724="1 - Revenues",1,IF(AND($C4724="5 - Transfers",MID($K4724,15,1)="4"),1,-1))</f>
        <v>-4384</v>
      </c>
      <c r="Q4724" s="17">
        <f>VLOOKUP($K4724,[1]Budget!$V:$AE,10,0)*IF($C4724="1 - Revenues",1,IF(AND($C4724="5 - Transfers",MID(K4724,15,1)="4"),1,-1))</f>
        <v>0</v>
      </c>
      <c r="S4724" s="18" t="b">
        <f>IF(LEFT(C4724,1)="1",1,-1)*SUMIF([1]Budget!V:V,'Budget Worksheet for Pivot Tabl'!K4724,[1]Budget!AC:AC)=P4724</f>
        <v>1</v>
      </c>
    </row>
    <row r="4725" spans="1:19" x14ac:dyDescent="0.25">
      <c r="A4725" t="s">
        <v>75</v>
      </c>
      <c r="B4725" t="s">
        <v>76</v>
      </c>
      <c r="C4725" t="s">
        <v>8</v>
      </c>
      <c r="D4725" t="str">
        <f t="shared" si="73"/>
        <v>OUTFLOWS</v>
      </c>
      <c r="E4725" t="s">
        <v>116</v>
      </c>
      <c r="F4725" t="s">
        <v>117</v>
      </c>
      <c r="G4725" t="s">
        <v>5466</v>
      </c>
      <c r="H4725" t="s">
        <v>5467</v>
      </c>
      <c r="I4725" t="s">
        <v>77</v>
      </c>
      <c r="J4725" t="s">
        <v>5954</v>
      </c>
      <c r="K4725" t="s">
        <v>5973</v>
      </c>
      <c r="L4725" t="s">
        <v>1020</v>
      </c>
      <c r="M4725" s="17">
        <f>VLOOKUP($K4725,[1]Budget!$V:$AE,5,0)*IF($C4725="1 - Revenues",1,IF(AND($C4725="5 - Transfers",MID(I4725,15,1)="4"),1,-1))</f>
        <v>-1000</v>
      </c>
      <c r="N4725" s="17">
        <f>VLOOKUP($K4725,[1]Budget!$V:$AE,6,0)*IF($C4725="1 - Revenues",1,IF(AND($C4725="5 - Transfers",MID(J4725,15,1)="4"),1,-1))</f>
        <v>-1000</v>
      </c>
      <c r="O4725" s="17">
        <f>IFERROR(IF(RIGHT(LEFT(K4725,15),1)="4",VLOOKUP(K4725,'[1]Budget Worksheet'!A:B,2,0),-1*VLOOKUP(K4725,'[1]Budget Worksheet'!A:B,2,0)),0)</f>
        <v>-1300</v>
      </c>
      <c r="P4725" s="17">
        <f>VLOOKUP($K4725,[1]Budget!$V:$AE,8,0)*IF($C4725="1 - Revenues",1,IF(AND($C4725="5 - Transfers",MID($K4725,15,1)="4"),1,-1))</f>
        <v>-1300</v>
      </c>
      <c r="Q4725" s="17">
        <f>VLOOKUP($K4725,[1]Budget!$V:$AE,10,0)*IF($C4725="1 - Revenues",1,IF(AND($C4725="5 - Transfers",MID(K4725,15,1)="4"),1,-1))</f>
        <v>0</v>
      </c>
      <c r="S4725" s="18" t="b">
        <f>IF(LEFT(C4725,1)="1",1,-1)*SUMIF([1]Budget!V:V,'Budget Worksheet for Pivot Tabl'!K4725,[1]Budget!AC:AC)=P4725</f>
        <v>1</v>
      </c>
    </row>
    <row r="4726" spans="1:19" x14ac:dyDescent="0.25">
      <c r="A4726" t="s">
        <v>75</v>
      </c>
      <c r="B4726" t="s">
        <v>76</v>
      </c>
      <c r="C4726" t="s">
        <v>8</v>
      </c>
      <c r="D4726" t="str">
        <f t="shared" si="73"/>
        <v>OUTFLOWS</v>
      </c>
      <c r="E4726" t="s">
        <v>116</v>
      </c>
      <c r="F4726" t="s">
        <v>117</v>
      </c>
      <c r="G4726" t="s">
        <v>5466</v>
      </c>
      <c r="H4726" t="s">
        <v>5467</v>
      </c>
      <c r="I4726" t="s">
        <v>77</v>
      </c>
      <c r="J4726" t="s">
        <v>5954</v>
      </c>
      <c r="K4726" t="s">
        <v>5974</v>
      </c>
      <c r="L4726" t="s">
        <v>472</v>
      </c>
      <c r="M4726" s="17">
        <f>VLOOKUP($K4726,[1]Budget!$V:$AE,5,0)*IF($C4726="1 - Revenues",1,IF(AND($C4726="5 - Transfers",MID(I4726,15,1)="4"),1,-1))</f>
        <v>-3000</v>
      </c>
      <c r="N4726" s="17">
        <f>VLOOKUP($K4726,[1]Budget!$V:$AE,6,0)*IF($C4726="1 - Revenues",1,IF(AND($C4726="5 - Transfers",MID(J4726,15,1)="4"),1,-1))</f>
        <v>-3000</v>
      </c>
      <c r="O4726" s="17">
        <f>IFERROR(IF(RIGHT(LEFT(K4726,15),1)="4",VLOOKUP(K4726,'[1]Budget Worksheet'!A:B,2,0),-1*VLOOKUP(K4726,'[1]Budget Worksheet'!A:B,2,0)),0)</f>
        <v>-5041</v>
      </c>
      <c r="P4726" s="17">
        <f>VLOOKUP($K4726,[1]Budget!$V:$AE,8,0)*IF($C4726="1 - Revenues",1,IF(AND($C4726="5 - Transfers",MID($K4726,15,1)="4"),1,-1))</f>
        <v>-5041</v>
      </c>
      <c r="Q4726" s="17">
        <f>VLOOKUP($K4726,[1]Budget!$V:$AE,10,0)*IF($C4726="1 - Revenues",1,IF(AND($C4726="5 - Transfers",MID(K4726,15,1)="4"),1,-1))</f>
        <v>0</v>
      </c>
      <c r="S4726" s="18" t="b">
        <f>IF(LEFT(C4726,1)="1",1,-1)*SUMIF([1]Budget!V:V,'Budget Worksheet for Pivot Tabl'!K4726,[1]Budget!AC:AC)=P4726</f>
        <v>1</v>
      </c>
    </row>
    <row r="4727" spans="1:19" x14ac:dyDescent="0.25">
      <c r="A4727" t="s">
        <v>75</v>
      </c>
      <c r="B4727" t="s">
        <v>76</v>
      </c>
      <c r="C4727" t="s">
        <v>8</v>
      </c>
      <c r="D4727" t="str">
        <f t="shared" si="73"/>
        <v>OUTFLOWS</v>
      </c>
      <c r="E4727" t="s">
        <v>116</v>
      </c>
      <c r="F4727" t="s">
        <v>117</v>
      </c>
      <c r="G4727" t="s">
        <v>5466</v>
      </c>
      <c r="H4727" t="s">
        <v>5467</v>
      </c>
      <c r="I4727" t="s">
        <v>77</v>
      </c>
      <c r="J4727" t="s">
        <v>5954</v>
      </c>
      <c r="K4727" t="s">
        <v>5975</v>
      </c>
      <c r="L4727" t="s">
        <v>625</v>
      </c>
      <c r="M4727" s="17">
        <f>VLOOKUP($K4727,[1]Budget!$V:$AE,5,0)*IF($C4727="1 - Revenues",1,IF(AND($C4727="5 - Transfers",MID(I4727,15,1)="4"),1,-1))</f>
        <v>0</v>
      </c>
      <c r="N4727" s="17">
        <f>VLOOKUP($K4727,[1]Budget!$V:$AE,6,0)*IF($C4727="1 - Revenues",1,IF(AND($C4727="5 - Transfers",MID(J4727,15,1)="4"),1,-1))</f>
        <v>0</v>
      </c>
      <c r="O4727" s="17">
        <f>IFERROR(IF(RIGHT(LEFT(K4727,15),1)="4",VLOOKUP(K4727,'[1]Budget Worksheet'!A:B,2,0),-1*VLOOKUP(K4727,'[1]Budget Worksheet'!A:B,2,0)),0)</f>
        <v>0</v>
      </c>
      <c r="P4727" s="17">
        <f>VLOOKUP($K4727,[1]Budget!$V:$AE,8,0)*IF($C4727="1 - Revenues",1,IF(AND($C4727="5 - Transfers",MID($K4727,15,1)="4"),1,-1))</f>
        <v>0</v>
      </c>
      <c r="Q4727" s="17">
        <f>VLOOKUP($K4727,[1]Budget!$V:$AE,10,0)*IF($C4727="1 - Revenues",1,IF(AND($C4727="5 - Transfers",MID(K4727,15,1)="4"),1,-1))</f>
        <v>0</v>
      </c>
      <c r="S4727" s="18" t="b">
        <f>IF(LEFT(C4727,1)="1",1,-1)*SUMIF([1]Budget!V:V,'Budget Worksheet for Pivot Tabl'!K4727,[1]Budget!AC:AC)=P4727</f>
        <v>1</v>
      </c>
    </row>
    <row r="4728" spans="1:19" x14ac:dyDescent="0.25">
      <c r="A4728" t="s">
        <v>75</v>
      </c>
      <c r="B4728" t="s">
        <v>76</v>
      </c>
      <c r="C4728" t="s">
        <v>8</v>
      </c>
      <c r="D4728" t="str">
        <f t="shared" si="73"/>
        <v>OUTFLOWS</v>
      </c>
      <c r="E4728" t="s">
        <v>116</v>
      </c>
      <c r="F4728" t="s">
        <v>117</v>
      </c>
      <c r="G4728" t="s">
        <v>5466</v>
      </c>
      <c r="H4728" t="s">
        <v>5467</v>
      </c>
      <c r="I4728" t="s">
        <v>77</v>
      </c>
      <c r="J4728" t="s">
        <v>5954</v>
      </c>
      <c r="K4728" t="s">
        <v>5976</v>
      </c>
      <c r="L4728" t="s">
        <v>627</v>
      </c>
      <c r="M4728" s="17">
        <f>VLOOKUP($K4728,[1]Budget!$V:$AE,5,0)*IF($C4728="1 - Revenues",1,IF(AND($C4728="5 - Transfers",MID(I4728,15,1)="4"),1,-1))</f>
        <v>0</v>
      </c>
      <c r="N4728" s="17">
        <f>VLOOKUP($K4728,[1]Budget!$V:$AE,6,0)*IF($C4728="1 - Revenues",1,IF(AND($C4728="5 - Transfers",MID(J4728,15,1)="4"),1,-1))</f>
        <v>0</v>
      </c>
      <c r="O4728" s="17">
        <f>IFERROR(IF(RIGHT(LEFT(K4728,15),1)="4",VLOOKUP(K4728,'[1]Budget Worksheet'!A:B,2,0),-1*VLOOKUP(K4728,'[1]Budget Worksheet'!A:B,2,0)),0)</f>
        <v>0</v>
      </c>
      <c r="P4728" s="17">
        <f>VLOOKUP($K4728,[1]Budget!$V:$AE,8,0)*IF($C4728="1 - Revenues",1,IF(AND($C4728="5 - Transfers",MID($K4728,15,1)="4"),1,-1))</f>
        <v>0</v>
      </c>
      <c r="Q4728" s="17">
        <f>VLOOKUP($K4728,[1]Budget!$V:$AE,10,0)*IF($C4728="1 - Revenues",1,IF(AND($C4728="5 - Transfers",MID(K4728,15,1)="4"),1,-1))</f>
        <v>0</v>
      </c>
      <c r="S4728" s="18" t="b">
        <f>IF(LEFT(C4728,1)="1",1,-1)*SUMIF([1]Budget!V:V,'Budget Worksheet for Pivot Tabl'!K4728,[1]Budget!AC:AC)=P4728</f>
        <v>1</v>
      </c>
    </row>
    <row r="4729" spans="1:19" x14ac:dyDescent="0.25">
      <c r="A4729" t="s">
        <v>75</v>
      </c>
      <c r="B4729" t="s">
        <v>76</v>
      </c>
      <c r="C4729" t="s">
        <v>9</v>
      </c>
      <c r="D4729" t="str">
        <f t="shared" si="73"/>
        <v>OUTFLOWS</v>
      </c>
      <c r="E4729" t="s">
        <v>116</v>
      </c>
      <c r="F4729" t="s">
        <v>117</v>
      </c>
      <c r="G4729" t="s">
        <v>5466</v>
      </c>
      <c r="H4729" t="s">
        <v>5467</v>
      </c>
      <c r="I4729" t="s">
        <v>77</v>
      </c>
      <c r="J4729" t="s">
        <v>5954</v>
      </c>
      <c r="K4729" t="s">
        <v>5977</v>
      </c>
      <c r="L4729" t="s">
        <v>476</v>
      </c>
      <c r="M4729" s="17">
        <f>VLOOKUP($K4729,[1]Budget!$V:$AE,5,0)*IF($C4729="1 - Revenues",1,IF(AND($C4729="5 - Transfers",MID(I4729,15,1)="4"),1,-1))</f>
        <v>-5000</v>
      </c>
      <c r="N4729" s="17">
        <f>VLOOKUP($K4729,[1]Budget!$V:$AE,6,0)*IF($C4729="1 - Revenues",1,IF(AND($C4729="5 - Transfers",MID(J4729,15,1)="4"),1,-1))</f>
        <v>-1000</v>
      </c>
      <c r="O4729" s="17">
        <f>IFERROR(IF(RIGHT(LEFT(K4729,15),1)="4",VLOOKUP(K4729,'[1]Budget Worksheet'!A:B,2,0),-1*VLOOKUP(K4729,'[1]Budget Worksheet'!A:B,2,0)),0)</f>
        <v>-20000</v>
      </c>
      <c r="P4729" s="17">
        <f>VLOOKUP($K4729,[1]Budget!$V:$AE,8,0)*IF($C4729="1 - Revenues",1,IF(AND($C4729="5 - Transfers",MID($K4729,15,1)="4"),1,-1))</f>
        <v>-20000</v>
      </c>
      <c r="Q4729" s="17">
        <f>VLOOKUP($K4729,[1]Budget!$V:$AE,10,0)*IF($C4729="1 - Revenues",1,IF(AND($C4729="5 - Transfers",MID(K4729,15,1)="4"),1,-1))</f>
        <v>0</v>
      </c>
      <c r="S4729" s="18" t="b">
        <f>IF(LEFT(C4729,1)="1",1,-1)*SUMIF([1]Budget!V:V,'Budget Worksheet for Pivot Tabl'!K4729,[1]Budget!AC:AC)=P4729</f>
        <v>1</v>
      </c>
    </row>
    <row r="4730" spans="1:19" x14ac:dyDescent="0.25">
      <c r="A4730" t="s">
        <v>75</v>
      </c>
      <c r="B4730" t="s">
        <v>76</v>
      </c>
      <c r="C4730" t="s">
        <v>9</v>
      </c>
      <c r="D4730" t="str">
        <f t="shared" si="73"/>
        <v>OUTFLOWS</v>
      </c>
      <c r="E4730" t="s">
        <v>116</v>
      </c>
      <c r="F4730" t="s">
        <v>117</v>
      </c>
      <c r="G4730" t="s">
        <v>5466</v>
      </c>
      <c r="H4730" t="s">
        <v>5467</v>
      </c>
      <c r="I4730" t="s">
        <v>77</v>
      </c>
      <c r="J4730" t="s">
        <v>5954</v>
      </c>
      <c r="K4730" t="s">
        <v>5978</v>
      </c>
      <c r="L4730" t="s">
        <v>1371</v>
      </c>
      <c r="M4730" s="17">
        <f>VLOOKUP($K4730,[1]Budget!$V:$AE,5,0)*IF($C4730="1 - Revenues",1,IF(AND($C4730="5 - Transfers",MID(I4730,15,1)="4"),1,-1))</f>
        <v>-5000</v>
      </c>
      <c r="N4730" s="17">
        <f>VLOOKUP($K4730,[1]Budget!$V:$AE,6,0)*IF($C4730="1 - Revenues",1,IF(AND($C4730="5 - Transfers",MID(J4730,15,1)="4"),1,-1))</f>
        <v>-6000</v>
      </c>
      <c r="O4730" s="17">
        <f>IFERROR(IF(RIGHT(LEFT(K4730,15),1)="4",VLOOKUP(K4730,'[1]Budget Worksheet'!A:B,2,0),-1*VLOOKUP(K4730,'[1]Budget Worksheet'!A:B,2,0)),0)</f>
        <v>-6000</v>
      </c>
      <c r="P4730" s="17">
        <f>VLOOKUP($K4730,[1]Budget!$V:$AE,8,0)*IF($C4730="1 - Revenues",1,IF(AND($C4730="5 - Transfers",MID($K4730,15,1)="4"),1,-1))</f>
        <v>-6000</v>
      </c>
      <c r="Q4730" s="17">
        <f>VLOOKUP($K4730,[1]Budget!$V:$AE,10,0)*IF($C4730="1 - Revenues",1,IF(AND($C4730="5 - Transfers",MID(K4730,15,1)="4"),1,-1))</f>
        <v>0</v>
      </c>
      <c r="S4730" s="18" t="b">
        <f>IF(LEFT(C4730,1)="1",1,-1)*SUMIF([1]Budget!V:V,'Budget Worksheet for Pivot Tabl'!K4730,[1]Budget!AC:AC)=P4730</f>
        <v>1</v>
      </c>
    </row>
    <row r="4731" spans="1:19" x14ac:dyDescent="0.25">
      <c r="A4731" t="s">
        <v>75</v>
      </c>
      <c r="B4731" t="s">
        <v>76</v>
      </c>
      <c r="C4731" t="s">
        <v>9</v>
      </c>
      <c r="D4731" t="str">
        <f t="shared" si="73"/>
        <v>OUTFLOWS</v>
      </c>
      <c r="E4731" t="s">
        <v>116</v>
      </c>
      <c r="F4731" t="s">
        <v>117</v>
      </c>
      <c r="G4731" t="s">
        <v>5466</v>
      </c>
      <c r="H4731" t="s">
        <v>5467</v>
      </c>
      <c r="I4731" t="s">
        <v>77</v>
      </c>
      <c r="J4731" t="s">
        <v>5954</v>
      </c>
      <c r="K4731" t="s">
        <v>5979</v>
      </c>
      <c r="L4731" t="s">
        <v>5840</v>
      </c>
      <c r="M4731" s="17">
        <f>VLOOKUP($K4731,[1]Budget!$V:$AE,5,0)*IF($C4731="1 - Revenues",1,IF(AND($C4731="5 - Transfers",MID(I4731,15,1)="4"),1,-1))</f>
        <v>-69000</v>
      </c>
      <c r="N4731" s="17">
        <f>VLOOKUP($K4731,[1]Budget!$V:$AE,6,0)*IF($C4731="1 - Revenues",1,IF(AND($C4731="5 - Transfers",MID(J4731,15,1)="4"),1,-1))</f>
        <v>-82000</v>
      </c>
      <c r="O4731" s="17">
        <f>IFERROR(IF(RIGHT(LEFT(K4731,15),1)="4",VLOOKUP(K4731,'[1]Budget Worksheet'!A:B,2,0),-1*VLOOKUP(K4731,'[1]Budget Worksheet'!A:B,2,0)),0)</f>
        <v>-92000</v>
      </c>
      <c r="P4731" s="17">
        <f>VLOOKUP($K4731,[1]Budget!$V:$AE,8,0)*IF($C4731="1 - Revenues",1,IF(AND($C4731="5 - Transfers",MID($K4731,15,1)="4"),1,-1))</f>
        <v>-92000</v>
      </c>
      <c r="Q4731" s="17">
        <f>VLOOKUP($K4731,[1]Budget!$V:$AE,10,0)*IF($C4731="1 - Revenues",1,IF(AND($C4731="5 - Transfers",MID(K4731,15,1)="4"),1,-1))</f>
        <v>0</v>
      </c>
      <c r="S4731" s="18" t="b">
        <f>IF(LEFT(C4731,1)="1",1,-1)*SUMIF([1]Budget!V:V,'Budget Worksheet for Pivot Tabl'!K4731,[1]Budget!AC:AC)=P4731</f>
        <v>1</v>
      </c>
    </row>
    <row r="4732" spans="1:19" x14ac:dyDescent="0.25">
      <c r="A4732" t="s">
        <v>75</v>
      </c>
      <c r="B4732" t="s">
        <v>76</v>
      </c>
      <c r="C4732" t="s">
        <v>9</v>
      </c>
      <c r="D4732" t="str">
        <f t="shared" si="73"/>
        <v>OUTFLOWS</v>
      </c>
      <c r="E4732" t="s">
        <v>116</v>
      </c>
      <c r="F4732" t="s">
        <v>117</v>
      </c>
      <c r="G4732" t="s">
        <v>5466</v>
      </c>
      <c r="H4732" t="s">
        <v>5467</v>
      </c>
      <c r="I4732" t="s">
        <v>77</v>
      </c>
      <c r="J4732" t="s">
        <v>5954</v>
      </c>
      <c r="K4732" t="s">
        <v>5980</v>
      </c>
      <c r="L4732" t="s">
        <v>490</v>
      </c>
      <c r="M4732" s="17">
        <f>VLOOKUP($K4732,[1]Budget!$V:$AE,5,0)*IF($C4732="1 - Revenues",1,IF(AND($C4732="5 - Transfers",MID(I4732,15,1)="4"),1,-1))</f>
        <v>-1000</v>
      </c>
      <c r="N4732" s="17">
        <f>VLOOKUP($K4732,[1]Budget!$V:$AE,6,0)*IF($C4732="1 - Revenues",1,IF(AND($C4732="5 - Transfers",MID(J4732,15,1)="4"),1,-1))</f>
        <v>-1000</v>
      </c>
      <c r="O4732" s="17">
        <f>IFERROR(IF(RIGHT(LEFT(K4732,15),1)="4",VLOOKUP(K4732,'[1]Budget Worksheet'!A:B,2,0),-1*VLOOKUP(K4732,'[1]Budget Worksheet'!A:B,2,0)),0)</f>
        <v>-1000</v>
      </c>
      <c r="P4732" s="17">
        <f>VLOOKUP($K4732,[1]Budget!$V:$AE,8,0)*IF($C4732="1 - Revenues",1,IF(AND($C4732="5 - Transfers",MID($K4732,15,1)="4"),1,-1))</f>
        <v>-1000</v>
      </c>
      <c r="Q4732" s="17">
        <f>VLOOKUP($K4732,[1]Budget!$V:$AE,10,0)*IF($C4732="1 - Revenues",1,IF(AND($C4732="5 - Transfers",MID(K4732,15,1)="4"),1,-1))</f>
        <v>0</v>
      </c>
      <c r="S4732" s="18" t="b">
        <f>IF(LEFT(C4732,1)="1",1,-1)*SUMIF([1]Budget!V:V,'Budget Worksheet for Pivot Tabl'!K4732,[1]Budget!AC:AC)=P4732</f>
        <v>1</v>
      </c>
    </row>
    <row r="4733" spans="1:19" x14ac:dyDescent="0.25">
      <c r="A4733" t="s">
        <v>75</v>
      </c>
      <c r="B4733" t="s">
        <v>76</v>
      </c>
      <c r="C4733" t="s">
        <v>9</v>
      </c>
      <c r="D4733" t="str">
        <f t="shared" si="73"/>
        <v>OUTFLOWS</v>
      </c>
      <c r="E4733" t="s">
        <v>116</v>
      </c>
      <c r="F4733" t="s">
        <v>117</v>
      </c>
      <c r="G4733" t="s">
        <v>5466</v>
      </c>
      <c r="H4733" t="s">
        <v>5467</v>
      </c>
      <c r="I4733" t="s">
        <v>77</v>
      </c>
      <c r="J4733" t="s">
        <v>5954</v>
      </c>
      <c r="K4733" t="s">
        <v>5981</v>
      </c>
      <c r="L4733" t="s">
        <v>952</v>
      </c>
      <c r="M4733" s="17">
        <f>VLOOKUP($K4733,[1]Budget!$V:$AE,5,0)*IF($C4733="1 - Revenues",1,IF(AND($C4733="5 - Transfers",MID(I4733,15,1)="4"),1,-1))</f>
        <v>0</v>
      </c>
      <c r="N4733" s="17">
        <f>VLOOKUP($K4733,[1]Budget!$V:$AE,6,0)*IF($C4733="1 - Revenues",1,IF(AND($C4733="5 - Transfers",MID(J4733,15,1)="4"),1,-1))</f>
        <v>0</v>
      </c>
      <c r="O4733" s="17">
        <f>IFERROR(IF(RIGHT(LEFT(K4733,15),1)="4",VLOOKUP(K4733,'[1]Budget Worksheet'!A:B,2,0),-1*VLOOKUP(K4733,'[1]Budget Worksheet'!A:B,2,0)),0)</f>
        <v>-1000</v>
      </c>
      <c r="P4733" s="17">
        <f>VLOOKUP($K4733,[1]Budget!$V:$AE,8,0)*IF($C4733="1 - Revenues",1,IF(AND($C4733="5 - Transfers",MID($K4733,15,1)="4"),1,-1))</f>
        <v>-1000</v>
      </c>
      <c r="Q4733" s="17">
        <f>VLOOKUP($K4733,[1]Budget!$V:$AE,10,0)*IF($C4733="1 - Revenues",1,IF(AND($C4733="5 - Transfers",MID(K4733,15,1)="4"),1,-1))</f>
        <v>0</v>
      </c>
      <c r="S4733" s="18" t="b">
        <f>IF(LEFT(C4733,1)="1",1,-1)*SUMIF([1]Budget!V:V,'Budget Worksheet for Pivot Tabl'!K4733,[1]Budget!AC:AC)=P4733</f>
        <v>1</v>
      </c>
    </row>
    <row r="4734" spans="1:19" x14ac:dyDescent="0.25">
      <c r="A4734" t="s">
        <v>75</v>
      </c>
      <c r="B4734" t="s">
        <v>76</v>
      </c>
      <c r="C4734" t="s">
        <v>9</v>
      </c>
      <c r="D4734" t="str">
        <f t="shared" si="73"/>
        <v>OUTFLOWS</v>
      </c>
      <c r="E4734" t="s">
        <v>116</v>
      </c>
      <c r="F4734" t="s">
        <v>117</v>
      </c>
      <c r="G4734" t="s">
        <v>5466</v>
      </c>
      <c r="H4734" t="s">
        <v>5467</v>
      </c>
      <c r="I4734" t="s">
        <v>77</v>
      </c>
      <c r="J4734" t="s">
        <v>5954</v>
      </c>
      <c r="K4734" t="s">
        <v>5982</v>
      </c>
      <c r="L4734" t="s">
        <v>956</v>
      </c>
      <c r="M4734" s="17">
        <f>VLOOKUP($K4734,[1]Budget!$V:$AE,5,0)*IF($C4734="1 - Revenues",1,IF(AND($C4734="5 - Transfers",MID(I4734,15,1)="4"),1,-1))</f>
        <v>-2000</v>
      </c>
      <c r="N4734" s="17">
        <f>VLOOKUP($K4734,[1]Budget!$V:$AE,6,0)*IF($C4734="1 - Revenues",1,IF(AND($C4734="5 - Transfers",MID(J4734,15,1)="4"),1,-1))</f>
        <v>-11000</v>
      </c>
      <c r="O4734" s="17">
        <f>IFERROR(IF(RIGHT(LEFT(K4734,15),1)="4",VLOOKUP(K4734,'[1]Budget Worksheet'!A:B,2,0),-1*VLOOKUP(K4734,'[1]Budget Worksheet'!A:B,2,0)),0)</f>
        <v>-12000</v>
      </c>
      <c r="P4734" s="17">
        <f>VLOOKUP($K4734,[1]Budget!$V:$AE,8,0)*IF($C4734="1 - Revenues",1,IF(AND($C4734="5 - Transfers",MID($K4734,15,1)="4"),1,-1))</f>
        <v>-12000</v>
      </c>
      <c r="Q4734" s="17">
        <f>VLOOKUP($K4734,[1]Budget!$V:$AE,10,0)*IF($C4734="1 - Revenues",1,IF(AND($C4734="5 - Transfers",MID(K4734,15,1)="4"),1,-1))</f>
        <v>0</v>
      </c>
      <c r="S4734" s="18" t="b">
        <f>IF(LEFT(C4734,1)="1",1,-1)*SUMIF([1]Budget!V:V,'Budget Worksheet for Pivot Tabl'!K4734,[1]Budget!AC:AC)=P4734</f>
        <v>1</v>
      </c>
    </row>
    <row r="4735" spans="1:19" x14ac:dyDescent="0.25">
      <c r="A4735" t="s">
        <v>75</v>
      </c>
      <c r="B4735" t="s">
        <v>76</v>
      </c>
      <c r="C4735" t="s">
        <v>9</v>
      </c>
      <c r="D4735" t="str">
        <f t="shared" si="73"/>
        <v>OUTFLOWS</v>
      </c>
      <c r="E4735" t="s">
        <v>116</v>
      </c>
      <c r="F4735" t="s">
        <v>117</v>
      </c>
      <c r="G4735" t="s">
        <v>5466</v>
      </c>
      <c r="H4735" t="s">
        <v>5467</v>
      </c>
      <c r="I4735" t="s">
        <v>77</v>
      </c>
      <c r="J4735" t="s">
        <v>5954</v>
      </c>
      <c r="K4735" t="s">
        <v>5983</v>
      </c>
      <c r="L4735" t="s">
        <v>1062</v>
      </c>
      <c r="M4735" s="17">
        <f>VLOOKUP($K4735,[1]Budget!$V:$AE,5,0)*IF($C4735="1 - Revenues",1,IF(AND($C4735="5 - Transfers",MID(I4735,15,1)="4"),1,-1))</f>
        <v>-46000</v>
      </c>
      <c r="N4735" s="17">
        <f>VLOOKUP($K4735,[1]Budget!$V:$AE,6,0)*IF($C4735="1 - Revenues",1,IF(AND($C4735="5 - Transfers",MID(J4735,15,1)="4"),1,-1))</f>
        <v>-47000</v>
      </c>
      <c r="O4735" s="17">
        <f>IFERROR(IF(RIGHT(LEFT(K4735,15),1)="4",VLOOKUP(K4735,'[1]Budget Worksheet'!A:B,2,0),-1*VLOOKUP(K4735,'[1]Budget Worksheet'!A:B,2,0)),0)</f>
        <v>-55138</v>
      </c>
      <c r="P4735" s="17">
        <f>VLOOKUP($K4735,[1]Budget!$V:$AE,8,0)*IF($C4735="1 - Revenues",1,IF(AND($C4735="5 - Transfers",MID($K4735,15,1)="4"),1,-1))</f>
        <v>-55138</v>
      </c>
      <c r="Q4735" s="17">
        <f>VLOOKUP($K4735,[1]Budget!$V:$AE,10,0)*IF($C4735="1 - Revenues",1,IF(AND($C4735="5 - Transfers",MID(K4735,15,1)="4"),1,-1))</f>
        <v>0</v>
      </c>
      <c r="S4735" s="18" t="b">
        <f>IF(LEFT(C4735,1)="1",1,-1)*SUMIF([1]Budget!V:V,'Budget Worksheet for Pivot Tabl'!K4735,[1]Budget!AC:AC)=P4735</f>
        <v>1</v>
      </c>
    </row>
    <row r="4736" spans="1:19" x14ac:dyDescent="0.25">
      <c r="A4736" t="s">
        <v>75</v>
      </c>
      <c r="B4736" t="s">
        <v>76</v>
      </c>
      <c r="C4736" t="s">
        <v>9</v>
      </c>
      <c r="D4736" t="str">
        <f t="shared" si="73"/>
        <v>OUTFLOWS</v>
      </c>
      <c r="E4736" t="s">
        <v>116</v>
      </c>
      <c r="F4736" t="s">
        <v>117</v>
      </c>
      <c r="G4736" t="s">
        <v>5466</v>
      </c>
      <c r="H4736" t="s">
        <v>5467</v>
      </c>
      <c r="I4736" t="s">
        <v>77</v>
      </c>
      <c r="J4736" t="s">
        <v>5954</v>
      </c>
      <c r="K4736" t="s">
        <v>5984</v>
      </c>
      <c r="L4736" t="s">
        <v>651</v>
      </c>
      <c r="M4736" s="17">
        <f>VLOOKUP($K4736,[1]Budget!$V:$AE,5,0)*IF($C4736="1 - Revenues",1,IF(AND($C4736="5 - Transfers",MID(I4736,15,1)="4"),1,-1))</f>
        <v>-1000</v>
      </c>
      <c r="N4736" s="17">
        <f>VLOOKUP($K4736,[1]Budget!$V:$AE,6,0)*IF($C4736="1 - Revenues",1,IF(AND($C4736="5 - Transfers",MID(J4736,15,1)="4"),1,-1))</f>
        <v>0</v>
      </c>
      <c r="O4736" s="17">
        <f>IFERROR(IF(RIGHT(LEFT(K4736,15),1)="4",VLOOKUP(K4736,'[1]Budget Worksheet'!A:B,2,0),-1*VLOOKUP(K4736,'[1]Budget Worksheet'!A:B,2,0)),0)</f>
        <v>-4000</v>
      </c>
      <c r="P4736" s="17">
        <f>VLOOKUP($K4736,[1]Budget!$V:$AE,8,0)*IF($C4736="1 - Revenues",1,IF(AND($C4736="5 - Transfers",MID($K4736,15,1)="4"),1,-1))</f>
        <v>-4000</v>
      </c>
      <c r="Q4736" s="17">
        <f>VLOOKUP($K4736,[1]Budget!$V:$AE,10,0)*IF($C4736="1 - Revenues",1,IF(AND($C4736="5 - Transfers",MID(K4736,15,1)="4"),1,-1))</f>
        <v>0</v>
      </c>
      <c r="S4736" s="18" t="b">
        <f>IF(LEFT(C4736,1)="1",1,-1)*SUMIF([1]Budget!V:V,'Budget Worksheet for Pivot Tabl'!K4736,[1]Budget!AC:AC)=P4736</f>
        <v>1</v>
      </c>
    </row>
    <row r="4737" spans="1:19" x14ac:dyDescent="0.25">
      <c r="A4737" t="s">
        <v>75</v>
      </c>
      <c r="B4737" t="s">
        <v>76</v>
      </c>
      <c r="C4737" t="s">
        <v>10</v>
      </c>
      <c r="D4737" t="str">
        <f t="shared" si="73"/>
        <v>OUTFLOWS</v>
      </c>
      <c r="E4737" t="s">
        <v>116</v>
      </c>
      <c r="F4737" t="s">
        <v>117</v>
      </c>
      <c r="G4737" t="s">
        <v>5466</v>
      </c>
      <c r="H4737" t="s">
        <v>5467</v>
      </c>
      <c r="I4737" t="s">
        <v>77</v>
      </c>
      <c r="J4737" t="s">
        <v>5954</v>
      </c>
      <c r="K4737" t="s">
        <v>5985</v>
      </c>
      <c r="L4737" t="s">
        <v>1133</v>
      </c>
      <c r="M4737" s="17">
        <f>VLOOKUP($K4737,[1]Budget!$V:$AE,5,0)*IF($C4737="1 - Revenues",1,IF(AND($C4737="5 - Transfers",MID(I4737,15,1)="4"),1,-1))</f>
        <v>0</v>
      </c>
      <c r="N4737" s="17">
        <f>VLOOKUP($K4737,[1]Budget!$V:$AE,6,0)*IF($C4737="1 - Revenues",1,IF(AND($C4737="5 - Transfers",MID(J4737,15,1)="4"),1,-1))</f>
        <v>0</v>
      </c>
      <c r="O4737" s="17">
        <f>IFERROR(IF(RIGHT(LEFT(K4737,15),1)="4",VLOOKUP(K4737,'[1]Budget Worksheet'!A:B,2,0),-1*VLOOKUP(K4737,'[1]Budget Worksheet'!A:B,2,0)),0)</f>
        <v>0</v>
      </c>
      <c r="P4737" s="17">
        <f>VLOOKUP($K4737,[1]Budget!$V:$AE,8,0)*IF($C4737="1 - Revenues",1,IF(AND($C4737="5 - Transfers",MID($K4737,15,1)="4"),1,-1))</f>
        <v>0</v>
      </c>
      <c r="Q4737" s="17">
        <f>VLOOKUP($K4737,[1]Budget!$V:$AE,10,0)*IF($C4737="1 - Revenues",1,IF(AND($C4737="5 - Transfers",MID(K4737,15,1)="4"),1,-1))</f>
        <v>0</v>
      </c>
      <c r="S4737" s="18" t="b">
        <f>IF(LEFT(C4737,1)="1",1,-1)*SUMIF([1]Budget!V:V,'Budget Worksheet for Pivot Tabl'!K4737,[1]Budget!AC:AC)=P4737</f>
        <v>1</v>
      </c>
    </row>
    <row r="4738" spans="1:19" x14ac:dyDescent="0.25">
      <c r="A4738" t="s">
        <v>75</v>
      </c>
      <c r="B4738" t="s">
        <v>76</v>
      </c>
      <c r="C4738" t="s">
        <v>8</v>
      </c>
      <c r="D4738" t="str">
        <f t="shared" si="73"/>
        <v>OUTFLOWS</v>
      </c>
      <c r="E4738" t="s">
        <v>116</v>
      </c>
      <c r="F4738" t="s">
        <v>117</v>
      </c>
      <c r="G4738" t="s">
        <v>5466</v>
      </c>
      <c r="H4738" t="s">
        <v>5467</v>
      </c>
      <c r="I4738" t="s">
        <v>79</v>
      </c>
      <c r="J4738" t="s">
        <v>5986</v>
      </c>
      <c r="K4738" t="s">
        <v>5987</v>
      </c>
      <c r="L4738" t="s">
        <v>590</v>
      </c>
      <c r="M4738" s="17">
        <f>VLOOKUP($K4738,[1]Budget!$V:$AE,5,0)*IF($C4738="1 - Revenues",1,IF(AND($C4738="5 - Transfers",MID(I4738,15,1)="4"),1,-1))</f>
        <v>-585000</v>
      </c>
      <c r="N4738" s="17">
        <f>VLOOKUP($K4738,[1]Budget!$V:$AE,6,0)*IF($C4738="1 - Revenues",1,IF(AND($C4738="5 - Transfers",MID(J4738,15,1)="4"),1,-1))</f>
        <v>-668000</v>
      </c>
      <c r="O4738" s="17">
        <f>IFERROR(IF(RIGHT(LEFT(K4738,15),1)="4",VLOOKUP(K4738,'[1]Budget Worksheet'!A:B,2,0),-1*VLOOKUP(K4738,'[1]Budget Worksheet'!A:B,2,0)),0)</f>
        <v>-780975</v>
      </c>
      <c r="P4738" s="17">
        <f>VLOOKUP($K4738,[1]Budget!$V:$AE,8,0)*IF($C4738="1 - Revenues",1,IF(AND($C4738="5 - Transfers",MID($K4738,15,1)="4"),1,-1))</f>
        <v>-780975</v>
      </c>
      <c r="Q4738" s="17">
        <f>VLOOKUP($K4738,[1]Budget!$V:$AE,10,0)*IF($C4738="1 - Revenues",1,IF(AND($C4738="5 - Transfers",MID(K4738,15,1)="4"),1,-1))</f>
        <v>0</v>
      </c>
      <c r="S4738" s="18" t="b">
        <f>IF(LEFT(C4738,1)="1",1,-1)*SUMIF([1]Budget!V:V,'Budget Worksheet for Pivot Tabl'!K4738,[1]Budget!AC:AC)=P4738</f>
        <v>1</v>
      </c>
    </row>
    <row r="4739" spans="1:19" x14ac:dyDescent="0.25">
      <c r="A4739" t="s">
        <v>75</v>
      </c>
      <c r="B4739" t="s">
        <v>76</v>
      </c>
      <c r="C4739" t="s">
        <v>8</v>
      </c>
      <c r="D4739" t="str">
        <f t="shared" ref="D4739:D4802" si="74">IF(C4739="1 - Revenues","INFLOWS","OUTFLOWS")</f>
        <v>OUTFLOWS</v>
      </c>
      <c r="E4739" t="s">
        <v>116</v>
      </c>
      <c r="F4739" t="s">
        <v>117</v>
      </c>
      <c r="G4739" t="s">
        <v>5466</v>
      </c>
      <c r="H4739" t="s">
        <v>5467</v>
      </c>
      <c r="I4739" t="s">
        <v>79</v>
      </c>
      <c r="J4739" t="s">
        <v>5986</v>
      </c>
      <c r="K4739" t="s">
        <v>5988</v>
      </c>
      <c r="L4739" t="s">
        <v>593</v>
      </c>
      <c r="M4739" s="17">
        <f>VLOOKUP($K4739,[1]Budget!$V:$AE,5,0)*IF($C4739="1 - Revenues",1,IF(AND($C4739="5 - Transfers",MID(I4739,15,1)="4"),1,-1))</f>
        <v>-1000</v>
      </c>
      <c r="N4739" s="17">
        <f>VLOOKUP($K4739,[1]Budget!$V:$AE,6,0)*IF($C4739="1 - Revenues",1,IF(AND($C4739="5 - Transfers",MID(J4739,15,1)="4"),1,-1))</f>
        <v>-25000</v>
      </c>
      <c r="O4739" s="17">
        <f>IFERROR(IF(RIGHT(LEFT(K4739,15),1)="4",VLOOKUP(K4739,'[1]Budget Worksheet'!A:B,2,0),-1*VLOOKUP(K4739,'[1]Budget Worksheet'!A:B,2,0)),0)</f>
        <v>-40000</v>
      </c>
      <c r="P4739" s="17">
        <f>VLOOKUP($K4739,[1]Budget!$V:$AE,8,0)*IF($C4739="1 - Revenues",1,IF(AND($C4739="5 - Transfers",MID($K4739,15,1)="4"),1,-1))</f>
        <v>-40000</v>
      </c>
      <c r="Q4739" s="17">
        <f>VLOOKUP($K4739,[1]Budget!$V:$AE,10,0)*IF($C4739="1 - Revenues",1,IF(AND($C4739="5 - Transfers",MID(K4739,15,1)="4"),1,-1))</f>
        <v>0</v>
      </c>
      <c r="S4739" s="18" t="b">
        <f>IF(LEFT(C4739,1)="1",1,-1)*SUMIF([1]Budget!V:V,'Budget Worksheet for Pivot Tabl'!K4739,[1]Budget!AC:AC)=P4739</f>
        <v>1</v>
      </c>
    </row>
    <row r="4740" spans="1:19" x14ac:dyDescent="0.25">
      <c r="A4740" t="s">
        <v>75</v>
      </c>
      <c r="B4740" t="s">
        <v>76</v>
      </c>
      <c r="C4740" t="s">
        <v>8</v>
      </c>
      <c r="D4740" t="str">
        <f t="shared" si="74"/>
        <v>OUTFLOWS</v>
      </c>
      <c r="E4740" t="s">
        <v>116</v>
      </c>
      <c r="F4740" t="s">
        <v>117</v>
      </c>
      <c r="G4740" t="s">
        <v>5466</v>
      </c>
      <c r="H4740" t="s">
        <v>5467</v>
      </c>
      <c r="I4740" t="s">
        <v>79</v>
      </c>
      <c r="J4740" t="s">
        <v>5986</v>
      </c>
      <c r="K4740" t="s">
        <v>5989</v>
      </c>
      <c r="L4740" t="s">
        <v>595</v>
      </c>
      <c r="M4740" s="17">
        <f>VLOOKUP($K4740,[1]Budget!$V:$AE,5,0)*IF($C4740="1 - Revenues",1,IF(AND($C4740="5 - Transfers",MID(I4740,15,1)="4"),1,-1))</f>
        <v>0</v>
      </c>
      <c r="N4740" s="17">
        <f>VLOOKUP($K4740,[1]Budget!$V:$AE,6,0)*IF($C4740="1 - Revenues",1,IF(AND($C4740="5 - Transfers",MID(J4740,15,1)="4"),1,-1))</f>
        <v>0</v>
      </c>
      <c r="O4740" s="17">
        <f>IFERROR(IF(RIGHT(LEFT(K4740,15),1)="4",VLOOKUP(K4740,'[1]Budget Worksheet'!A:B,2,0),-1*VLOOKUP(K4740,'[1]Budget Worksheet'!A:B,2,0)),0)</f>
        <v>-500</v>
      </c>
      <c r="P4740" s="17">
        <f>VLOOKUP($K4740,[1]Budget!$V:$AE,8,0)*IF($C4740="1 - Revenues",1,IF(AND($C4740="5 - Transfers",MID($K4740,15,1)="4"),1,-1))</f>
        <v>-500</v>
      </c>
      <c r="Q4740" s="17">
        <f>VLOOKUP($K4740,[1]Budget!$V:$AE,10,0)*IF($C4740="1 - Revenues",1,IF(AND($C4740="5 - Transfers",MID(K4740,15,1)="4"),1,-1))</f>
        <v>0</v>
      </c>
      <c r="S4740" s="18" t="b">
        <f>IF(LEFT(C4740,1)="1",1,-1)*SUMIF([1]Budget!V:V,'Budget Worksheet for Pivot Tabl'!K4740,[1]Budget!AC:AC)=P4740</f>
        <v>1</v>
      </c>
    </row>
    <row r="4741" spans="1:19" x14ac:dyDescent="0.25">
      <c r="A4741" t="s">
        <v>75</v>
      </c>
      <c r="B4741" t="s">
        <v>76</v>
      </c>
      <c r="C4741" t="s">
        <v>8</v>
      </c>
      <c r="D4741" t="str">
        <f t="shared" si="74"/>
        <v>OUTFLOWS</v>
      </c>
      <c r="E4741" t="s">
        <v>116</v>
      </c>
      <c r="F4741" t="s">
        <v>117</v>
      </c>
      <c r="G4741" t="s">
        <v>5466</v>
      </c>
      <c r="H4741" t="s">
        <v>5467</v>
      </c>
      <c r="I4741" t="s">
        <v>79</v>
      </c>
      <c r="J4741" t="s">
        <v>5986</v>
      </c>
      <c r="K4741" t="s">
        <v>5990</v>
      </c>
      <c r="L4741" t="s">
        <v>597</v>
      </c>
      <c r="M4741" s="17">
        <f>VLOOKUP($K4741,[1]Budget!$V:$AE,5,0)*IF($C4741="1 - Revenues",1,IF(AND($C4741="5 - Transfers",MID(I4741,15,1)="4"),1,-1))</f>
        <v>-1000</v>
      </c>
      <c r="N4741" s="17">
        <f>VLOOKUP($K4741,[1]Budget!$V:$AE,6,0)*IF($C4741="1 - Revenues",1,IF(AND($C4741="5 - Transfers",MID(J4741,15,1)="4"),1,-1))</f>
        <v>-2000</v>
      </c>
      <c r="O4741" s="17">
        <f>IFERROR(IF(RIGHT(LEFT(K4741,15),1)="4",VLOOKUP(K4741,'[1]Budget Worksheet'!A:B,2,0),-1*VLOOKUP(K4741,'[1]Budget Worksheet'!A:B,2,0)),0)</f>
        <v>-1356</v>
      </c>
      <c r="P4741" s="17">
        <f>VLOOKUP($K4741,[1]Budget!$V:$AE,8,0)*IF($C4741="1 - Revenues",1,IF(AND($C4741="5 - Transfers",MID($K4741,15,1)="4"),1,-1))</f>
        <v>-1356</v>
      </c>
      <c r="Q4741" s="17">
        <f>VLOOKUP($K4741,[1]Budget!$V:$AE,10,0)*IF($C4741="1 - Revenues",1,IF(AND($C4741="5 - Transfers",MID(K4741,15,1)="4"),1,-1))</f>
        <v>0</v>
      </c>
      <c r="S4741" s="18" t="b">
        <f>IF(LEFT(C4741,1)="1",1,-1)*SUMIF([1]Budget!V:V,'Budget Worksheet for Pivot Tabl'!K4741,[1]Budget!AC:AC)=P4741</f>
        <v>1</v>
      </c>
    </row>
    <row r="4742" spans="1:19" x14ac:dyDescent="0.25">
      <c r="A4742" t="s">
        <v>75</v>
      </c>
      <c r="B4742" t="s">
        <v>76</v>
      </c>
      <c r="C4742" t="s">
        <v>8</v>
      </c>
      <c r="D4742" t="str">
        <f t="shared" si="74"/>
        <v>OUTFLOWS</v>
      </c>
      <c r="E4742" t="s">
        <v>116</v>
      </c>
      <c r="F4742" t="s">
        <v>117</v>
      </c>
      <c r="G4742" t="s">
        <v>5466</v>
      </c>
      <c r="H4742" t="s">
        <v>5467</v>
      </c>
      <c r="I4742" t="s">
        <v>79</v>
      </c>
      <c r="J4742" t="s">
        <v>5986</v>
      </c>
      <c r="K4742" t="s">
        <v>5991</v>
      </c>
      <c r="L4742" t="s">
        <v>599</v>
      </c>
      <c r="M4742" s="17">
        <f>VLOOKUP($K4742,[1]Budget!$V:$AE,5,0)*IF($C4742="1 - Revenues",1,IF(AND($C4742="5 - Transfers",MID(I4742,15,1)="4"),1,-1))</f>
        <v>-4000</v>
      </c>
      <c r="N4742" s="17">
        <f>VLOOKUP($K4742,[1]Budget!$V:$AE,6,0)*IF($C4742="1 - Revenues",1,IF(AND($C4742="5 - Transfers",MID(J4742,15,1)="4"),1,-1))</f>
        <v>-5000</v>
      </c>
      <c r="O4742" s="17">
        <f>IFERROR(IF(RIGHT(LEFT(K4742,15),1)="4",VLOOKUP(K4742,'[1]Budget Worksheet'!A:B,2,0),-1*VLOOKUP(K4742,'[1]Budget Worksheet'!A:B,2,0)),0)</f>
        <v>-11665</v>
      </c>
      <c r="P4742" s="17">
        <f>VLOOKUP($K4742,[1]Budget!$V:$AE,8,0)*IF($C4742="1 - Revenues",1,IF(AND($C4742="5 - Transfers",MID($K4742,15,1)="4"),1,-1))</f>
        <v>-11665</v>
      </c>
      <c r="Q4742" s="17">
        <f>VLOOKUP($K4742,[1]Budget!$V:$AE,10,0)*IF($C4742="1 - Revenues",1,IF(AND($C4742="5 - Transfers",MID(K4742,15,1)="4"),1,-1))</f>
        <v>0</v>
      </c>
      <c r="S4742" s="18" t="b">
        <f>IF(LEFT(C4742,1)="1",1,-1)*SUMIF([1]Budget!V:V,'Budget Worksheet for Pivot Tabl'!K4742,[1]Budget!AC:AC)=P4742</f>
        <v>1</v>
      </c>
    </row>
    <row r="4743" spans="1:19" x14ac:dyDescent="0.25">
      <c r="A4743" t="s">
        <v>75</v>
      </c>
      <c r="B4743" t="s">
        <v>76</v>
      </c>
      <c r="C4743" t="s">
        <v>8</v>
      </c>
      <c r="D4743" t="str">
        <f t="shared" si="74"/>
        <v>OUTFLOWS</v>
      </c>
      <c r="E4743" t="s">
        <v>116</v>
      </c>
      <c r="F4743" t="s">
        <v>117</v>
      </c>
      <c r="G4743" t="s">
        <v>5466</v>
      </c>
      <c r="H4743" t="s">
        <v>5467</v>
      </c>
      <c r="I4743" t="s">
        <v>79</v>
      </c>
      <c r="J4743" t="s">
        <v>5986</v>
      </c>
      <c r="K4743" t="s">
        <v>5992</v>
      </c>
      <c r="L4743" t="s">
        <v>601</v>
      </c>
      <c r="M4743" s="17">
        <f>VLOOKUP($K4743,[1]Budget!$V:$AE,5,0)*IF($C4743="1 - Revenues",1,IF(AND($C4743="5 - Transfers",MID(I4743,15,1)="4"),1,-1))</f>
        <v>0</v>
      </c>
      <c r="N4743" s="17">
        <f>VLOOKUP($K4743,[1]Budget!$V:$AE,6,0)*IF($C4743="1 - Revenues",1,IF(AND($C4743="5 - Transfers",MID(J4743,15,1)="4"),1,-1))</f>
        <v>0</v>
      </c>
      <c r="O4743" s="17">
        <f>IFERROR(IF(RIGHT(LEFT(K4743,15),1)="4",VLOOKUP(K4743,'[1]Budget Worksheet'!A:B,2,0),-1*VLOOKUP(K4743,'[1]Budget Worksheet'!A:B,2,0)),0)</f>
        <v>0</v>
      </c>
      <c r="P4743" s="17">
        <f>VLOOKUP($K4743,[1]Budget!$V:$AE,8,0)*IF($C4743="1 - Revenues",1,IF(AND($C4743="5 - Transfers",MID($K4743,15,1)="4"),1,-1))</f>
        <v>0</v>
      </c>
      <c r="Q4743" s="17">
        <f>VLOOKUP($K4743,[1]Budget!$V:$AE,10,0)*IF($C4743="1 - Revenues",1,IF(AND($C4743="5 - Transfers",MID(K4743,15,1)="4"),1,-1))</f>
        <v>0</v>
      </c>
      <c r="S4743" s="18" t="b">
        <f>IF(LEFT(C4743,1)="1",1,-1)*SUMIF([1]Budget!V:V,'Budget Worksheet for Pivot Tabl'!K4743,[1]Budget!AC:AC)=P4743</f>
        <v>1</v>
      </c>
    </row>
    <row r="4744" spans="1:19" x14ac:dyDescent="0.25">
      <c r="A4744" t="s">
        <v>75</v>
      </c>
      <c r="B4744" t="s">
        <v>76</v>
      </c>
      <c r="C4744" t="s">
        <v>8</v>
      </c>
      <c r="D4744" t="str">
        <f t="shared" si="74"/>
        <v>OUTFLOWS</v>
      </c>
      <c r="E4744" t="s">
        <v>116</v>
      </c>
      <c r="F4744" t="s">
        <v>117</v>
      </c>
      <c r="G4744" t="s">
        <v>5466</v>
      </c>
      <c r="H4744" t="s">
        <v>5467</v>
      </c>
      <c r="I4744" t="s">
        <v>79</v>
      </c>
      <c r="J4744" t="s">
        <v>5986</v>
      </c>
      <c r="K4744" t="s">
        <v>5993</v>
      </c>
      <c r="L4744" t="s">
        <v>1084</v>
      </c>
      <c r="M4744" s="17">
        <f>VLOOKUP($K4744,[1]Budget!$V:$AE,5,0)*IF($C4744="1 - Revenues",1,IF(AND($C4744="5 - Transfers",MID(I4744,15,1)="4"),1,-1))</f>
        <v>0</v>
      </c>
      <c r="N4744" s="17">
        <f>VLOOKUP($K4744,[1]Budget!$V:$AE,6,0)*IF($C4744="1 - Revenues",1,IF(AND($C4744="5 - Transfers",MID(J4744,15,1)="4"),1,-1))</f>
        <v>0</v>
      </c>
      <c r="O4744" s="17">
        <f>IFERROR(IF(RIGHT(LEFT(K4744,15),1)="4",VLOOKUP(K4744,'[1]Budget Worksheet'!A:B,2,0),-1*VLOOKUP(K4744,'[1]Budget Worksheet'!A:B,2,0)),0)</f>
        <v>0</v>
      </c>
      <c r="P4744" s="17">
        <f>VLOOKUP($K4744,[1]Budget!$V:$AE,8,0)*IF($C4744="1 - Revenues",1,IF(AND($C4744="5 - Transfers",MID($K4744,15,1)="4"),1,-1))</f>
        <v>0</v>
      </c>
      <c r="Q4744" s="17">
        <f>VLOOKUP($K4744,[1]Budget!$V:$AE,10,0)*IF($C4744="1 - Revenues",1,IF(AND($C4744="5 - Transfers",MID(K4744,15,1)="4"),1,-1))</f>
        <v>0</v>
      </c>
      <c r="S4744" s="18" t="b">
        <f>IF(LEFT(C4744,1)="1",1,-1)*SUMIF([1]Budget!V:V,'Budget Worksheet for Pivot Tabl'!K4744,[1]Budget!AC:AC)=P4744</f>
        <v>1</v>
      </c>
    </row>
    <row r="4745" spans="1:19" x14ac:dyDescent="0.25">
      <c r="A4745" t="s">
        <v>75</v>
      </c>
      <c r="B4745" t="s">
        <v>76</v>
      </c>
      <c r="C4745" t="s">
        <v>8</v>
      </c>
      <c r="D4745" t="str">
        <f t="shared" si="74"/>
        <v>OUTFLOWS</v>
      </c>
      <c r="E4745" t="s">
        <v>116</v>
      </c>
      <c r="F4745" t="s">
        <v>117</v>
      </c>
      <c r="G4745" t="s">
        <v>5466</v>
      </c>
      <c r="H4745" t="s">
        <v>5467</v>
      </c>
      <c r="I4745" t="s">
        <v>79</v>
      </c>
      <c r="J4745" t="s">
        <v>5986</v>
      </c>
      <c r="K4745" t="s">
        <v>5994</v>
      </c>
      <c r="L4745" t="s">
        <v>603</v>
      </c>
      <c r="M4745" s="17">
        <f>VLOOKUP($K4745,[1]Budget!$V:$AE,5,0)*IF($C4745="1 - Revenues",1,IF(AND($C4745="5 - Transfers",MID(I4745,15,1)="4"),1,-1))</f>
        <v>0</v>
      </c>
      <c r="N4745" s="17">
        <f>VLOOKUP($K4745,[1]Budget!$V:$AE,6,0)*IF($C4745="1 - Revenues",1,IF(AND($C4745="5 - Transfers",MID(J4745,15,1)="4"),1,-1))</f>
        <v>0</v>
      </c>
      <c r="O4745" s="17">
        <f>IFERROR(IF(RIGHT(LEFT(K4745,15),1)="4",VLOOKUP(K4745,'[1]Budget Worksheet'!A:B,2,0),-1*VLOOKUP(K4745,'[1]Budget Worksheet'!A:B,2,0)),0)</f>
        <v>0</v>
      </c>
      <c r="P4745" s="17">
        <f>VLOOKUP($K4745,[1]Budget!$V:$AE,8,0)*IF($C4745="1 - Revenues",1,IF(AND($C4745="5 - Transfers",MID($K4745,15,1)="4"),1,-1))</f>
        <v>0</v>
      </c>
      <c r="Q4745" s="17">
        <f>VLOOKUP($K4745,[1]Budget!$V:$AE,10,0)*IF($C4745="1 - Revenues",1,IF(AND($C4745="5 - Transfers",MID(K4745,15,1)="4"),1,-1))</f>
        <v>0</v>
      </c>
      <c r="S4745" s="18" t="b">
        <f>IF(LEFT(C4745,1)="1",1,-1)*SUMIF([1]Budget!V:V,'Budget Worksheet for Pivot Tabl'!K4745,[1]Budget!AC:AC)=P4745</f>
        <v>1</v>
      </c>
    </row>
    <row r="4746" spans="1:19" x14ac:dyDescent="0.25">
      <c r="A4746" t="s">
        <v>75</v>
      </c>
      <c r="B4746" t="s">
        <v>76</v>
      </c>
      <c r="C4746" t="s">
        <v>8</v>
      </c>
      <c r="D4746" t="str">
        <f t="shared" si="74"/>
        <v>OUTFLOWS</v>
      </c>
      <c r="E4746" t="s">
        <v>116</v>
      </c>
      <c r="F4746" t="s">
        <v>117</v>
      </c>
      <c r="G4746" t="s">
        <v>5466</v>
      </c>
      <c r="H4746" t="s">
        <v>5467</v>
      </c>
      <c r="I4746" t="s">
        <v>79</v>
      </c>
      <c r="J4746" t="s">
        <v>5986</v>
      </c>
      <c r="K4746" t="s">
        <v>5995</v>
      </c>
      <c r="L4746" t="s">
        <v>470</v>
      </c>
      <c r="M4746" s="17">
        <f>VLOOKUP($K4746,[1]Budget!$V:$AE,5,0)*IF($C4746="1 - Revenues",1,IF(AND($C4746="5 - Transfers",MID(I4746,15,1)="4"),1,-1))</f>
        <v>-114000</v>
      </c>
      <c r="N4746" s="17">
        <f>VLOOKUP($K4746,[1]Budget!$V:$AE,6,0)*IF($C4746="1 - Revenues",1,IF(AND($C4746="5 - Transfers",MID(J4746,15,1)="4"),1,-1))</f>
        <v>-136000</v>
      </c>
      <c r="O4746" s="17">
        <f>IFERROR(IF(RIGHT(LEFT(K4746,15),1)="4",VLOOKUP(K4746,'[1]Budget Worksheet'!A:B,2,0),-1*VLOOKUP(K4746,'[1]Budget Worksheet'!A:B,2,0)),0)</f>
        <v>-172259</v>
      </c>
      <c r="P4746" s="17">
        <f>VLOOKUP($K4746,[1]Budget!$V:$AE,8,0)*IF($C4746="1 - Revenues",1,IF(AND($C4746="5 - Transfers",MID($K4746,15,1)="4"),1,-1))</f>
        <v>-163000</v>
      </c>
      <c r="Q4746" s="17">
        <f>VLOOKUP($K4746,[1]Budget!$V:$AE,10,0)*IF($C4746="1 - Revenues",1,IF(AND($C4746="5 - Transfers",MID(K4746,15,1)="4"),1,-1))</f>
        <v>9259</v>
      </c>
      <c r="S4746" s="18" t="b">
        <f>IF(LEFT(C4746,1)="1",1,-1)*SUMIF([1]Budget!V:V,'Budget Worksheet for Pivot Tabl'!K4746,[1]Budget!AC:AC)=P4746</f>
        <v>1</v>
      </c>
    </row>
    <row r="4747" spans="1:19" x14ac:dyDescent="0.25">
      <c r="A4747" t="s">
        <v>75</v>
      </c>
      <c r="B4747" t="s">
        <v>76</v>
      </c>
      <c r="C4747" t="s">
        <v>8</v>
      </c>
      <c r="D4747" t="str">
        <f t="shared" si="74"/>
        <v>OUTFLOWS</v>
      </c>
      <c r="E4747" t="s">
        <v>116</v>
      </c>
      <c r="F4747" t="s">
        <v>117</v>
      </c>
      <c r="G4747" t="s">
        <v>5466</v>
      </c>
      <c r="H4747" t="s">
        <v>5467</v>
      </c>
      <c r="I4747" t="s">
        <v>79</v>
      </c>
      <c r="J4747" t="s">
        <v>5986</v>
      </c>
      <c r="K4747" t="s">
        <v>5996</v>
      </c>
      <c r="L4747" t="s">
        <v>606</v>
      </c>
      <c r="M4747" s="17">
        <f>VLOOKUP($K4747,[1]Budget!$V:$AE,5,0)*IF($C4747="1 - Revenues",1,IF(AND($C4747="5 - Transfers",MID(I4747,15,1)="4"),1,-1))</f>
        <v>-59000</v>
      </c>
      <c r="N4747" s="17">
        <f>VLOOKUP($K4747,[1]Budget!$V:$AE,6,0)*IF($C4747="1 - Revenues",1,IF(AND($C4747="5 - Transfers",MID(J4747,15,1)="4"),1,-1))</f>
        <v>-72000</v>
      </c>
      <c r="O4747" s="17">
        <f>IFERROR(IF(RIGHT(LEFT(K4747,15),1)="4",VLOOKUP(K4747,'[1]Budget Worksheet'!A:B,2,0),-1*VLOOKUP(K4747,'[1]Budget Worksheet'!A:B,2,0)),0)</f>
        <v>-87602</v>
      </c>
      <c r="P4747" s="17">
        <f>VLOOKUP($K4747,[1]Budget!$V:$AE,8,0)*IF($C4747="1 - Revenues",1,IF(AND($C4747="5 - Transfers",MID($K4747,15,1)="4"),1,-1))</f>
        <v>-87602</v>
      </c>
      <c r="Q4747" s="17">
        <f>VLOOKUP($K4747,[1]Budget!$V:$AE,10,0)*IF($C4747="1 - Revenues",1,IF(AND($C4747="5 - Transfers",MID(K4747,15,1)="4"),1,-1))</f>
        <v>0</v>
      </c>
      <c r="S4747" s="18" t="b">
        <f>IF(LEFT(C4747,1)="1",1,-1)*SUMIF([1]Budget!V:V,'Budget Worksheet for Pivot Tabl'!K4747,[1]Budget!AC:AC)=P4747</f>
        <v>1</v>
      </c>
    </row>
    <row r="4748" spans="1:19" x14ac:dyDescent="0.25">
      <c r="A4748" t="s">
        <v>75</v>
      </c>
      <c r="B4748" t="s">
        <v>76</v>
      </c>
      <c r="C4748" t="s">
        <v>8</v>
      </c>
      <c r="D4748" t="str">
        <f t="shared" si="74"/>
        <v>OUTFLOWS</v>
      </c>
      <c r="E4748" t="s">
        <v>116</v>
      </c>
      <c r="F4748" t="s">
        <v>117</v>
      </c>
      <c r="G4748" t="s">
        <v>5466</v>
      </c>
      <c r="H4748" t="s">
        <v>5467</v>
      </c>
      <c r="I4748" t="s">
        <v>79</v>
      </c>
      <c r="J4748" t="s">
        <v>5986</v>
      </c>
      <c r="K4748" t="s">
        <v>5997</v>
      </c>
      <c r="L4748" t="s">
        <v>608</v>
      </c>
      <c r="M4748" s="17">
        <f>VLOOKUP($K4748,[1]Budget!$V:$AE,5,0)*IF($C4748="1 - Revenues",1,IF(AND($C4748="5 - Transfers",MID(I4748,15,1)="4"),1,-1))</f>
        <v>-98000</v>
      </c>
      <c r="N4748" s="17">
        <f>VLOOKUP($K4748,[1]Budget!$V:$AE,6,0)*IF($C4748="1 - Revenues",1,IF(AND($C4748="5 - Transfers",MID(J4748,15,1)="4"),1,-1))</f>
        <v>-131000</v>
      </c>
      <c r="O4748" s="17">
        <f>IFERROR(IF(RIGHT(LEFT(K4748,15),1)="4",VLOOKUP(K4748,'[1]Budget Worksheet'!A:B,2,0),-1*VLOOKUP(K4748,'[1]Budget Worksheet'!A:B,2,0)),0)</f>
        <v>-164892</v>
      </c>
      <c r="P4748" s="17">
        <f>VLOOKUP($K4748,[1]Budget!$V:$AE,8,0)*IF($C4748="1 - Revenues",1,IF(AND($C4748="5 - Transfers",MID($K4748,15,1)="4"),1,-1))</f>
        <v>-145000</v>
      </c>
      <c r="Q4748" s="17">
        <f>VLOOKUP($K4748,[1]Budget!$V:$AE,10,0)*IF($C4748="1 - Revenues",1,IF(AND($C4748="5 - Transfers",MID(K4748,15,1)="4"),1,-1))</f>
        <v>19892</v>
      </c>
      <c r="S4748" s="18" t="b">
        <f>IF(LEFT(C4748,1)="1",1,-1)*SUMIF([1]Budget!V:V,'Budget Worksheet for Pivot Tabl'!K4748,[1]Budget!AC:AC)=P4748</f>
        <v>1</v>
      </c>
    </row>
    <row r="4749" spans="1:19" x14ac:dyDescent="0.25">
      <c r="A4749" t="s">
        <v>75</v>
      </c>
      <c r="B4749" t="s">
        <v>76</v>
      </c>
      <c r="C4749" t="s">
        <v>8</v>
      </c>
      <c r="D4749" t="str">
        <f t="shared" si="74"/>
        <v>OUTFLOWS</v>
      </c>
      <c r="E4749" t="s">
        <v>116</v>
      </c>
      <c r="F4749" t="s">
        <v>117</v>
      </c>
      <c r="G4749" t="s">
        <v>5466</v>
      </c>
      <c r="H4749" t="s">
        <v>5467</v>
      </c>
      <c r="I4749" t="s">
        <v>79</v>
      </c>
      <c r="J4749" t="s">
        <v>5986</v>
      </c>
      <c r="K4749" t="s">
        <v>5998</v>
      </c>
      <c r="L4749" t="s">
        <v>610</v>
      </c>
      <c r="M4749" s="17">
        <f>VLOOKUP($K4749,[1]Budget!$V:$AE,5,0)*IF($C4749="1 - Revenues",1,IF(AND($C4749="5 - Transfers",MID(I4749,15,1)="4"),1,-1))</f>
        <v>-10000</v>
      </c>
      <c r="N4749" s="17">
        <f>VLOOKUP($K4749,[1]Budget!$V:$AE,6,0)*IF($C4749="1 - Revenues",1,IF(AND($C4749="5 - Transfers",MID(J4749,15,1)="4"),1,-1))</f>
        <v>-11000</v>
      </c>
      <c r="O4749" s="17">
        <f>IFERROR(IF(RIGHT(LEFT(K4749,15),1)="4",VLOOKUP(K4749,'[1]Budget Worksheet'!A:B,2,0),-1*VLOOKUP(K4749,'[1]Budget Worksheet'!A:B,2,0)),0)</f>
        <v>-13432</v>
      </c>
      <c r="P4749" s="17">
        <f>VLOOKUP($K4749,[1]Budget!$V:$AE,8,0)*IF($C4749="1 - Revenues",1,IF(AND($C4749="5 - Transfers",MID($K4749,15,1)="4"),1,-1))</f>
        <v>-13432</v>
      </c>
      <c r="Q4749" s="17">
        <f>VLOOKUP($K4749,[1]Budget!$V:$AE,10,0)*IF($C4749="1 - Revenues",1,IF(AND($C4749="5 - Transfers",MID(K4749,15,1)="4"),1,-1))</f>
        <v>0</v>
      </c>
      <c r="S4749" s="18" t="b">
        <f>IF(LEFT(C4749,1)="1",1,-1)*SUMIF([1]Budget!V:V,'Budget Worksheet for Pivot Tabl'!K4749,[1]Budget!AC:AC)=P4749</f>
        <v>1</v>
      </c>
    </row>
    <row r="4750" spans="1:19" x14ac:dyDescent="0.25">
      <c r="A4750" t="s">
        <v>75</v>
      </c>
      <c r="B4750" t="s">
        <v>76</v>
      </c>
      <c r="C4750" t="s">
        <v>8</v>
      </c>
      <c r="D4750" t="str">
        <f t="shared" si="74"/>
        <v>OUTFLOWS</v>
      </c>
      <c r="E4750" t="s">
        <v>116</v>
      </c>
      <c r="F4750" t="s">
        <v>117</v>
      </c>
      <c r="G4750" t="s">
        <v>5466</v>
      </c>
      <c r="H4750" t="s">
        <v>5467</v>
      </c>
      <c r="I4750" t="s">
        <v>79</v>
      </c>
      <c r="J4750" t="s">
        <v>5986</v>
      </c>
      <c r="K4750" t="s">
        <v>5999</v>
      </c>
      <c r="L4750" t="s">
        <v>612</v>
      </c>
      <c r="M4750" s="17">
        <f>VLOOKUP($K4750,[1]Budget!$V:$AE,5,0)*IF($C4750="1 - Revenues",1,IF(AND($C4750="5 - Transfers",MID(I4750,15,1)="4"),1,-1))</f>
        <v>-2000</v>
      </c>
      <c r="N4750" s="17">
        <f>VLOOKUP($K4750,[1]Budget!$V:$AE,6,0)*IF($C4750="1 - Revenues",1,IF(AND($C4750="5 - Transfers",MID(J4750,15,1)="4"),1,-1))</f>
        <v>-2000</v>
      </c>
      <c r="O4750" s="17">
        <f>IFERROR(IF(RIGHT(LEFT(K4750,15),1)="4",VLOOKUP(K4750,'[1]Budget Worksheet'!A:B,2,0),-1*VLOOKUP(K4750,'[1]Budget Worksheet'!A:B,2,0)),0)</f>
        <v>-2196</v>
      </c>
      <c r="P4750" s="17">
        <f>VLOOKUP($K4750,[1]Budget!$V:$AE,8,0)*IF($C4750="1 - Revenues",1,IF(AND($C4750="5 - Transfers",MID($K4750,15,1)="4"),1,-1))</f>
        <v>-2196</v>
      </c>
      <c r="Q4750" s="17">
        <f>VLOOKUP($K4750,[1]Budget!$V:$AE,10,0)*IF($C4750="1 - Revenues",1,IF(AND($C4750="5 - Transfers",MID(K4750,15,1)="4"),1,-1))</f>
        <v>0</v>
      </c>
      <c r="S4750" s="18" t="b">
        <f>IF(LEFT(C4750,1)="1",1,-1)*SUMIF([1]Budget!V:V,'Budget Worksheet for Pivot Tabl'!K4750,[1]Budget!AC:AC)=P4750</f>
        <v>1</v>
      </c>
    </row>
    <row r="4751" spans="1:19" x14ac:dyDescent="0.25">
      <c r="A4751" t="s">
        <v>75</v>
      </c>
      <c r="B4751" t="s">
        <v>76</v>
      </c>
      <c r="C4751" t="s">
        <v>8</v>
      </c>
      <c r="D4751" t="str">
        <f t="shared" si="74"/>
        <v>OUTFLOWS</v>
      </c>
      <c r="E4751" t="s">
        <v>116</v>
      </c>
      <c r="F4751" t="s">
        <v>117</v>
      </c>
      <c r="G4751" t="s">
        <v>5466</v>
      </c>
      <c r="H4751" t="s">
        <v>5467</v>
      </c>
      <c r="I4751" t="s">
        <v>79</v>
      </c>
      <c r="J4751" t="s">
        <v>5986</v>
      </c>
      <c r="K4751" t="s">
        <v>6000</v>
      </c>
      <c r="L4751" t="s">
        <v>614</v>
      </c>
      <c r="M4751" s="17">
        <f>VLOOKUP($K4751,[1]Budget!$V:$AE,5,0)*IF($C4751="1 - Revenues",1,IF(AND($C4751="5 - Transfers",MID(I4751,15,1)="4"),1,-1))</f>
        <v>-1000</v>
      </c>
      <c r="N4751" s="17">
        <f>VLOOKUP($K4751,[1]Budget!$V:$AE,6,0)*IF($C4751="1 - Revenues",1,IF(AND($C4751="5 - Transfers",MID(J4751,15,1)="4"),1,-1))</f>
        <v>-1000</v>
      </c>
      <c r="O4751" s="17">
        <f>IFERROR(IF(RIGHT(LEFT(K4751,15),1)="4",VLOOKUP(K4751,'[1]Budget Worksheet'!A:B,2,0),-1*VLOOKUP(K4751,'[1]Budget Worksheet'!A:B,2,0)),0)</f>
        <v>-639</v>
      </c>
      <c r="P4751" s="17">
        <f>VLOOKUP($K4751,[1]Budget!$V:$AE,8,0)*IF($C4751="1 - Revenues",1,IF(AND($C4751="5 - Transfers",MID($K4751,15,1)="4"),1,-1))</f>
        <v>-639</v>
      </c>
      <c r="Q4751" s="17">
        <f>VLOOKUP($K4751,[1]Budget!$V:$AE,10,0)*IF($C4751="1 - Revenues",1,IF(AND($C4751="5 - Transfers",MID(K4751,15,1)="4"),1,-1))</f>
        <v>0</v>
      </c>
      <c r="S4751" s="18" t="b">
        <f>IF(LEFT(C4751,1)="1",1,-1)*SUMIF([1]Budget!V:V,'Budget Worksheet for Pivot Tabl'!K4751,[1]Budget!AC:AC)=P4751</f>
        <v>1</v>
      </c>
    </row>
    <row r="4752" spans="1:19" x14ac:dyDescent="0.25">
      <c r="A4752" t="s">
        <v>75</v>
      </c>
      <c r="B4752" t="s">
        <v>76</v>
      </c>
      <c r="C4752" t="s">
        <v>8</v>
      </c>
      <c r="D4752" t="str">
        <f t="shared" si="74"/>
        <v>OUTFLOWS</v>
      </c>
      <c r="E4752" t="s">
        <v>116</v>
      </c>
      <c r="F4752" t="s">
        <v>117</v>
      </c>
      <c r="G4752" t="s">
        <v>5466</v>
      </c>
      <c r="H4752" t="s">
        <v>5467</v>
      </c>
      <c r="I4752" t="s">
        <v>79</v>
      </c>
      <c r="J4752" t="s">
        <v>5986</v>
      </c>
      <c r="K4752" t="s">
        <v>6001</v>
      </c>
      <c r="L4752" t="s">
        <v>616</v>
      </c>
      <c r="M4752" s="17">
        <f>VLOOKUP($K4752,[1]Budget!$V:$AE,5,0)*IF($C4752="1 - Revenues",1,IF(AND($C4752="5 - Transfers",MID(I4752,15,1)="4"),1,-1))</f>
        <v>-24000</v>
      </c>
      <c r="N4752" s="17">
        <f>VLOOKUP($K4752,[1]Budget!$V:$AE,6,0)*IF($C4752="1 - Revenues",1,IF(AND($C4752="5 - Transfers",MID(J4752,15,1)="4"),1,-1))</f>
        <v>-24000</v>
      </c>
      <c r="O4752" s="17">
        <f>IFERROR(IF(RIGHT(LEFT(K4752,15),1)="4",VLOOKUP(K4752,'[1]Budget Worksheet'!A:B,2,0),-1*VLOOKUP(K4752,'[1]Budget Worksheet'!A:B,2,0)),0)</f>
        <v>-24600</v>
      </c>
      <c r="P4752" s="17">
        <f>VLOOKUP($K4752,[1]Budget!$V:$AE,8,0)*IF($C4752="1 - Revenues",1,IF(AND($C4752="5 - Transfers",MID($K4752,15,1)="4"),1,-1))</f>
        <v>-32000</v>
      </c>
      <c r="Q4752" s="17">
        <f>VLOOKUP($K4752,[1]Budget!$V:$AE,10,0)*IF($C4752="1 - Revenues",1,IF(AND($C4752="5 - Transfers",MID(K4752,15,1)="4"),1,-1))</f>
        <v>-7400</v>
      </c>
      <c r="S4752" s="18" t="b">
        <f>IF(LEFT(C4752,1)="1",1,-1)*SUMIF([1]Budget!V:V,'Budget Worksheet for Pivot Tabl'!K4752,[1]Budget!AC:AC)=P4752</f>
        <v>1</v>
      </c>
    </row>
    <row r="4753" spans="1:19" x14ac:dyDescent="0.25">
      <c r="A4753" t="s">
        <v>75</v>
      </c>
      <c r="B4753" t="s">
        <v>76</v>
      </c>
      <c r="C4753" t="s">
        <v>8</v>
      </c>
      <c r="D4753" t="str">
        <f t="shared" si="74"/>
        <v>OUTFLOWS</v>
      </c>
      <c r="E4753" t="s">
        <v>116</v>
      </c>
      <c r="F4753" t="s">
        <v>117</v>
      </c>
      <c r="G4753" t="s">
        <v>5466</v>
      </c>
      <c r="H4753" t="s">
        <v>5467</v>
      </c>
      <c r="I4753" t="s">
        <v>79</v>
      </c>
      <c r="J4753" t="s">
        <v>5986</v>
      </c>
      <c r="K4753" t="s">
        <v>6002</v>
      </c>
      <c r="L4753" t="s">
        <v>618</v>
      </c>
      <c r="M4753" s="17">
        <f>VLOOKUP($K4753,[1]Budget!$V:$AE,5,0)*IF($C4753="1 - Revenues",1,IF(AND($C4753="5 - Transfers",MID(I4753,15,1)="4"),1,-1))</f>
        <v>-3000</v>
      </c>
      <c r="N4753" s="17">
        <f>VLOOKUP($K4753,[1]Budget!$V:$AE,6,0)*IF($C4753="1 - Revenues",1,IF(AND($C4753="5 - Transfers",MID(J4753,15,1)="4"),1,-1))</f>
        <v>-3000</v>
      </c>
      <c r="O4753" s="17">
        <f>IFERROR(IF(RIGHT(LEFT(K4753,15),1)="4",VLOOKUP(K4753,'[1]Budget Worksheet'!A:B,2,0),-1*VLOOKUP(K4753,'[1]Budget Worksheet'!A:B,2,0)),0)</f>
        <v>-2838</v>
      </c>
      <c r="P4753" s="17">
        <f>VLOOKUP($K4753,[1]Budget!$V:$AE,8,0)*IF($C4753="1 - Revenues",1,IF(AND($C4753="5 - Transfers",MID($K4753,15,1)="4"),1,-1))</f>
        <v>-2838</v>
      </c>
      <c r="Q4753" s="17">
        <f>VLOOKUP($K4753,[1]Budget!$V:$AE,10,0)*IF($C4753="1 - Revenues",1,IF(AND($C4753="5 - Transfers",MID(K4753,15,1)="4"),1,-1))</f>
        <v>0</v>
      </c>
      <c r="S4753" s="18" t="b">
        <f>IF(LEFT(C4753,1)="1",1,-1)*SUMIF([1]Budget!V:V,'Budget Worksheet for Pivot Tabl'!K4753,[1]Budget!AC:AC)=P4753</f>
        <v>1</v>
      </c>
    </row>
    <row r="4754" spans="1:19" x14ac:dyDescent="0.25">
      <c r="A4754" t="s">
        <v>75</v>
      </c>
      <c r="B4754" t="s">
        <v>76</v>
      </c>
      <c r="C4754" t="s">
        <v>8</v>
      </c>
      <c r="D4754" t="str">
        <f t="shared" si="74"/>
        <v>OUTFLOWS</v>
      </c>
      <c r="E4754" t="s">
        <v>116</v>
      </c>
      <c r="F4754" t="s">
        <v>117</v>
      </c>
      <c r="G4754" t="s">
        <v>5466</v>
      </c>
      <c r="H4754" t="s">
        <v>5467</v>
      </c>
      <c r="I4754" t="s">
        <v>79</v>
      </c>
      <c r="J4754" t="s">
        <v>5986</v>
      </c>
      <c r="K4754" t="s">
        <v>6003</v>
      </c>
      <c r="L4754" t="s">
        <v>620</v>
      </c>
      <c r="M4754" s="17">
        <f>VLOOKUP($K4754,[1]Budget!$V:$AE,5,0)*IF($C4754="1 - Revenues",1,IF(AND($C4754="5 - Transfers",MID(I4754,15,1)="4"),1,-1))</f>
        <v>-24000</v>
      </c>
      <c r="N4754" s="17">
        <f>VLOOKUP($K4754,[1]Budget!$V:$AE,6,0)*IF($C4754="1 - Revenues",1,IF(AND($C4754="5 - Transfers",MID(J4754,15,1)="4"),1,-1))</f>
        <v>-29000</v>
      </c>
      <c r="O4754" s="17">
        <f>IFERROR(IF(RIGHT(LEFT(K4754,15),1)="4",VLOOKUP(K4754,'[1]Budget Worksheet'!A:B,2,0),-1*VLOOKUP(K4754,'[1]Budget Worksheet'!A:B,2,0)),0)</f>
        <v>-34790</v>
      </c>
      <c r="P4754" s="17">
        <f>VLOOKUP($K4754,[1]Budget!$V:$AE,8,0)*IF($C4754="1 - Revenues",1,IF(AND($C4754="5 - Transfers",MID($K4754,15,1)="4"),1,-1))</f>
        <v>-34790</v>
      </c>
      <c r="Q4754" s="17">
        <f>VLOOKUP($K4754,[1]Budget!$V:$AE,10,0)*IF($C4754="1 - Revenues",1,IF(AND($C4754="5 - Transfers",MID(K4754,15,1)="4"),1,-1))</f>
        <v>0</v>
      </c>
      <c r="S4754" s="18" t="b">
        <f>IF(LEFT(C4754,1)="1",1,-1)*SUMIF([1]Budget!V:V,'Budget Worksheet for Pivot Tabl'!K4754,[1]Budget!AC:AC)=P4754</f>
        <v>1</v>
      </c>
    </row>
    <row r="4755" spans="1:19" x14ac:dyDescent="0.25">
      <c r="A4755" t="s">
        <v>75</v>
      </c>
      <c r="B4755" t="s">
        <v>76</v>
      </c>
      <c r="C4755" t="s">
        <v>8</v>
      </c>
      <c r="D4755" t="str">
        <f t="shared" si="74"/>
        <v>OUTFLOWS</v>
      </c>
      <c r="E4755" t="s">
        <v>116</v>
      </c>
      <c r="F4755" t="s">
        <v>117</v>
      </c>
      <c r="G4755" t="s">
        <v>5466</v>
      </c>
      <c r="H4755" t="s">
        <v>5467</v>
      </c>
      <c r="I4755" t="s">
        <v>79</v>
      </c>
      <c r="J4755" t="s">
        <v>5986</v>
      </c>
      <c r="K4755" t="s">
        <v>6004</v>
      </c>
      <c r="L4755" t="s">
        <v>622</v>
      </c>
      <c r="M4755" s="17">
        <f>VLOOKUP($K4755,[1]Budget!$V:$AE,5,0)*IF($C4755="1 - Revenues",1,IF(AND($C4755="5 - Transfers",MID(I4755,15,1)="4"),1,-1))</f>
        <v>0</v>
      </c>
      <c r="N4755" s="17">
        <f>VLOOKUP($K4755,[1]Budget!$V:$AE,6,0)*IF($C4755="1 - Revenues",1,IF(AND($C4755="5 - Transfers",MID(J4755,15,1)="4"),1,-1))</f>
        <v>0</v>
      </c>
      <c r="O4755" s="17">
        <f>IFERROR(IF(RIGHT(LEFT(K4755,15),1)="4",VLOOKUP(K4755,'[1]Budget Worksheet'!A:B,2,0),-1*VLOOKUP(K4755,'[1]Budget Worksheet'!A:B,2,0)),0)</f>
        <v>0</v>
      </c>
      <c r="P4755" s="17">
        <f>VLOOKUP($K4755,[1]Budget!$V:$AE,8,0)*IF($C4755="1 - Revenues",1,IF(AND($C4755="5 - Transfers",MID($K4755,15,1)="4"),1,-1))</f>
        <v>0</v>
      </c>
      <c r="Q4755" s="17">
        <f>VLOOKUP($K4755,[1]Budget!$V:$AE,10,0)*IF($C4755="1 - Revenues",1,IF(AND($C4755="5 - Transfers",MID(K4755,15,1)="4"),1,-1))</f>
        <v>0</v>
      </c>
      <c r="S4755" s="18" t="b">
        <f>IF(LEFT(C4755,1)="1",1,-1)*SUMIF([1]Budget!V:V,'Budget Worksheet for Pivot Tabl'!K4755,[1]Budget!AC:AC)=P4755</f>
        <v>1</v>
      </c>
    </row>
    <row r="4756" spans="1:19" x14ac:dyDescent="0.25">
      <c r="A4756" t="s">
        <v>75</v>
      </c>
      <c r="B4756" t="s">
        <v>76</v>
      </c>
      <c r="C4756" t="s">
        <v>8</v>
      </c>
      <c r="D4756" t="str">
        <f t="shared" si="74"/>
        <v>OUTFLOWS</v>
      </c>
      <c r="E4756" t="s">
        <v>116</v>
      </c>
      <c r="F4756" t="s">
        <v>117</v>
      </c>
      <c r="G4756" t="s">
        <v>5466</v>
      </c>
      <c r="H4756" t="s">
        <v>5467</v>
      </c>
      <c r="I4756" t="s">
        <v>79</v>
      </c>
      <c r="J4756" t="s">
        <v>5986</v>
      </c>
      <c r="K4756" t="s">
        <v>6005</v>
      </c>
      <c r="L4756" t="s">
        <v>1020</v>
      </c>
      <c r="M4756" s="17">
        <f>VLOOKUP($K4756,[1]Budget!$V:$AE,5,0)*IF($C4756="1 - Revenues",1,IF(AND($C4756="5 - Transfers",MID(I4756,15,1)="4"),1,-1))</f>
        <v>-4000</v>
      </c>
      <c r="N4756" s="17">
        <f>VLOOKUP($K4756,[1]Budget!$V:$AE,6,0)*IF($C4756="1 - Revenues",1,IF(AND($C4756="5 - Transfers",MID(J4756,15,1)="4"),1,-1))</f>
        <v>-2000</v>
      </c>
      <c r="O4756" s="17">
        <f>IFERROR(IF(RIGHT(LEFT(K4756,15),1)="4",VLOOKUP(K4756,'[1]Budget Worksheet'!A:B,2,0),-1*VLOOKUP(K4756,'[1]Budget Worksheet'!A:B,2,0)),0)</f>
        <v>-2985</v>
      </c>
      <c r="P4756" s="17">
        <f>VLOOKUP($K4756,[1]Budget!$V:$AE,8,0)*IF($C4756="1 - Revenues",1,IF(AND($C4756="5 - Transfers",MID($K4756,15,1)="4"),1,-1))</f>
        <v>-2985</v>
      </c>
      <c r="Q4756" s="17">
        <f>VLOOKUP($K4756,[1]Budget!$V:$AE,10,0)*IF($C4756="1 - Revenues",1,IF(AND($C4756="5 - Transfers",MID(K4756,15,1)="4"),1,-1))</f>
        <v>0</v>
      </c>
      <c r="S4756" s="18" t="b">
        <f>IF(LEFT(C4756,1)="1",1,-1)*SUMIF([1]Budget!V:V,'Budget Worksheet for Pivot Tabl'!K4756,[1]Budget!AC:AC)=P4756</f>
        <v>1</v>
      </c>
    </row>
    <row r="4757" spans="1:19" x14ac:dyDescent="0.25">
      <c r="A4757" t="s">
        <v>75</v>
      </c>
      <c r="B4757" t="s">
        <v>76</v>
      </c>
      <c r="C4757" t="s">
        <v>8</v>
      </c>
      <c r="D4757" t="str">
        <f t="shared" si="74"/>
        <v>OUTFLOWS</v>
      </c>
      <c r="E4757" t="s">
        <v>116</v>
      </c>
      <c r="F4757" t="s">
        <v>117</v>
      </c>
      <c r="G4757" t="s">
        <v>5466</v>
      </c>
      <c r="H4757" t="s">
        <v>5467</v>
      </c>
      <c r="I4757" t="s">
        <v>79</v>
      </c>
      <c r="J4757" t="s">
        <v>5986</v>
      </c>
      <c r="K4757" t="s">
        <v>6006</v>
      </c>
      <c r="L4757" t="s">
        <v>472</v>
      </c>
      <c r="M4757" s="17">
        <f>VLOOKUP($K4757,[1]Budget!$V:$AE,5,0)*IF($C4757="1 - Revenues",1,IF(AND($C4757="5 - Transfers",MID(I4757,15,1)="4"),1,-1))</f>
        <v>-9000</v>
      </c>
      <c r="N4757" s="17">
        <f>VLOOKUP($K4757,[1]Budget!$V:$AE,6,0)*IF($C4757="1 - Revenues",1,IF(AND($C4757="5 - Transfers",MID(J4757,15,1)="4"),1,-1))</f>
        <v>-11000</v>
      </c>
      <c r="O4757" s="17">
        <f>IFERROR(IF(RIGHT(LEFT(K4757,15),1)="4",VLOOKUP(K4757,'[1]Budget Worksheet'!A:B,2,0),-1*VLOOKUP(K4757,'[1]Budget Worksheet'!A:B,2,0)),0)</f>
        <v>-11997</v>
      </c>
      <c r="P4757" s="17">
        <f>VLOOKUP($K4757,[1]Budget!$V:$AE,8,0)*IF($C4757="1 - Revenues",1,IF(AND($C4757="5 - Transfers",MID($K4757,15,1)="4"),1,-1))</f>
        <v>-11997</v>
      </c>
      <c r="Q4757" s="17">
        <f>VLOOKUP($K4757,[1]Budget!$V:$AE,10,0)*IF($C4757="1 - Revenues",1,IF(AND($C4757="5 - Transfers",MID(K4757,15,1)="4"),1,-1))</f>
        <v>0</v>
      </c>
      <c r="S4757" s="18" t="b">
        <f>IF(LEFT(C4757,1)="1",1,-1)*SUMIF([1]Budget!V:V,'Budget Worksheet for Pivot Tabl'!K4757,[1]Budget!AC:AC)=P4757</f>
        <v>1</v>
      </c>
    </row>
    <row r="4758" spans="1:19" x14ac:dyDescent="0.25">
      <c r="A4758" t="s">
        <v>75</v>
      </c>
      <c r="B4758" t="s">
        <v>76</v>
      </c>
      <c r="C4758" t="s">
        <v>8</v>
      </c>
      <c r="D4758" t="str">
        <f t="shared" si="74"/>
        <v>OUTFLOWS</v>
      </c>
      <c r="E4758" t="s">
        <v>116</v>
      </c>
      <c r="F4758" t="s">
        <v>117</v>
      </c>
      <c r="G4758" t="s">
        <v>5466</v>
      </c>
      <c r="H4758" t="s">
        <v>5467</v>
      </c>
      <c r="I4758" t="s">
        <v>79</v>
      </c>
      <c r="J4758" t="s">
        <v>5986</v>
      </c>
      <c r="K4758" t="s">
        <v>6007</v>
      </c>
      <c r="L4758" t="s">
        <v>625</v>
      </c>
      <c r="M4758" s="17">
        <f>VLOOKUP($K4758,[1]Budget!$V:$AE,5,0)*IF($C4758="1 - Revenues",1,IF(AND($C4758="5 - Transfers",MID(I4758,15,1)="4"),1,-1))</f>
        <v>0</v>
      </c>
      <c r="N4758" s="17">
        <f>VLOOKUP($K4758,[1]Budget!$V:$AE,6,0)*IF($C4758="1 - Revenues",1,IF(AND($C4758="5 - Transfers",MID(J4758,15,1)="4"),1,-1))</f>
        <v>0</v>
      </c>
      <c r="O4758" s="17">
        <f>IFERROR(IF(RIGHT(LEFT(K4758,15),1)="4",VLOOKUP(K4758,'[1]Budget Worksheet'!A:B,2,0),-1*VLOOKUP(K4758,'[1]Budget Worksheet'!A:B,2,0)),0)</f>
        <v>0</v>
      </c>
      <c r="P4758" s="17">
        <f>VLOOKUP($K4758,[1]Budget!$V:$AE,8,0)*IF($C4758="1 - Revenues",1,IF(AND($C4758="5 - Transfers",MID($K4758,15,1)="4"),1,-1))</f>
        <v>0</v>
      </c>
      <c r="Q4758" s="17">
        <f>VLOOKUP($K4758,[1]Budget!$V:$AE,10,0)*IF($C4758="1 - Revenues",1,IF(AND($C4758="5 - Transfers",MID(K4758,15,1)="4"),1,-1))</f>
        <v>0</v>
      </c>
      <c r="S4758" s="18" t="b">
        <f>IF(LEFT(C4758,1)="1",1,-1)*SUMIF([1]Budget!V:V,'Budget Worksheet for Pivot Tabl'!K4758,[1]Budget!AC:AC)=P4758</f>
        <v>1</v>
      </c>
    </row>
    <row r="4759" spans="1:19" x14ac:dyDescent="0.25">
      <c r="A4759" t="s">
        <v>75</v>
      </c>
      <c r="B4759" t="s">
        <v>76</v>
      </c>
      <c r="C4759" t="s">
        <v>8</v>
      </c>
      <c r="D4759" t="str">
        <f t="shared" si="74"/>
        <v>OUTFLOWS</v>
      </c>
      <c r="E4759" t="s">
        <v>116</v>
      </c>
      <c r="F4759" t="s">
        <v>117</v>
      </c>
      <c r="G4759" t="s">
        <v>5466</v>
      </c>
      <c r="H4759" t="s">
        <v>5467</v>
      </c>
      <c r="I4759" t="s">
        <v>79</v>
      </c>
      <c r="J4759" t="s">
        <v>5986</v>
      </c>
      <c r="K4759" t="s">
        <v>6008</v>
      </c>
      <c r="L4759" t="s">
        <v>627</v>
      </c>
      <c r="M4759" s="17">
        <f>VLOOKUP($K4759,[1]Budget!$V:$AE,5,0)*IF($C4759="1 - Revenues",1,IF(AND($C4759="5 - Transfers",MID(I4759,15,1)="4"),1,-1))</f>
        <v>0</v>
      </c>
      <c r="N4759" s="17">
        <f>VLOOKUP($K4759,[1]Budget!$V:$AE,6,0)*IF($C4759="1 - Revenues",1,IF(AND($C4759="5 - Transfers",MID(J4759,15,1)="4"),1,-1))</f>
        <v>0</v>
      </c>
      <c r="O4759" s="17">
        <f>IFERROR(IF(RIGHT(LEFT(K4759,15),1)="4",VLOOKUP(K4759,'[1]Budget Worksheet'!A:B,2,0),-1*VLOOKUP(K4759,'[1]Budget Worksheet'!A:B,2,0)),0)</f>
        <v>-324</v>
      </c>
      <c r="P4759" s="17">
        <f>VLOOKUP($K4759,[1]Budget!$V:$AE,8,0)*IF($C4759="1 - Revenues",1,IF(AND($C4759="5 - Transfers",MID($K4759,15,1)="4"),1,-1))</f>
        <v>-324</v>
      </c>
      <c r="Q4759" s="17">
        <f>VLOOKUP($K4759,[1]Budget!$V:$AE,10,0)*IF($C4759="1 - Revenues",1,IF(AND($C4759="5 - Transfers",MID(K4759,15,1)="4"),1,-1))</f>
        <v>0</v>
      </c>
      <c r="S4759" s="18" t="b">
        <f>IF(LEFT(C4759,1)="1",1,-1)*SUMIF([1]Budget!V:V,'Budget Worksheet for Pivot Tabl'!K4759,[1]Budget!AC:AC)=P4759</f>
        <v>1</v>
      </c>
    </row>
    <row r="4760" spans="1:19" x14ac:dyDescent="0.25">
      <c r="A4760" t="s">
        <v>75</v>
      </c>
      <c r="B4760" t="s">
        <v>76</v>
      </c>
      <c r="C4760" t="s">
        <v>9</v>
      </c>
      <c r="D4760" t="str">
        <f t="shared" si="74"/>
        <v>OUTFLOWS</v>
      </c>
      <c r="E4760" t="s">
        <v>116</v>
      </c>
      <c r="F4760" t="s">
        <v>117</v>
      </c>
      <c r="G4760" t="s">
        <v>5466</v>
      </c>
      <c r="H4760" t="s">
        <v>5467</v>
      </c>
      <c r="I4760" t="s">
        <v>79</v>
      </c>
      <c r="J4760" t="s">
        <v>5986</v>
      </c>
      <c r="K4760" t="s">
        <v>6009</v>
      </c>
      <c r="L4760" t="s">
        <v>476</v>
      </c>
      <c r="M4760" s="17">
        <f>VLOOKUP($K4760,[1]Budget!$V:$AE,5,0)*IF($C4760="1 - Revenues",1,IF(AND($C4760="5 - Transfers",MID(I4760,15,1)="4"),1,-1))</f>
        <v>-49000</v>
      </c>
      <c r="N4760" s="17">
        <f>VLOOKUP($K4760,[1]Budget!$V:$AE,6,0)*IF($C4760="1 - Revenues",1,IF(AND($C4760="5 - Transfers",MID(J4760,15,1)="4"),1,-1))</f>
        <v>-43000</v>
      </c>
      <c r="O4760" s="17">
        <f>IFERROR(IF(RIGHT(LEFT(K4760,15),1)="4",VLOOKUP(K4760,'[1]Budget Worksheet'!A:B,2,0),-1*VLOOKUP(K4760,'[1]Budget Worksheet'!A:B,2,0)),0)</f>
        <v>-77607</v>
      </c>
      <c r="P4760" s="17">
        <f>VLOOKUP($K4760,[1]Budget!$V:$AE,8,0)*IF($C4760="1 - Revenues",1,IF(AND($C4760="5 - Transfers",MID($K4760,15,1)="4"),1,-1))</f>
        <v>-77607</v>
      </c>
      <c r="Q4760" s="17">
        <f>VLOOKUP($K4760,[1]Budget!$V:$AE,10,0)*IF($C4760="1 - Revenues",1,IF(AND($C4760="5 - Transfers",MID(K4760,15,1)="4"),1,-1))</f>
        <v>0</v>
      </c>
      <c r="S4760" s="18" t="b">
        <f>IF(LEFT(C4760,1)="1",1,-1)*SUMIF([1]Budget!V:V,'Budget Worksheet for Pivot Tabl'!K4760,[1]Budget!AC:AC)=P4760</f>
        <v>1</v>
      </c>
    </row>
    <row r="4761" spans="1:19" x14ac:dyDescent="0.25">
      <c r="A4761" t="s">
        <v>75</v>
      </c>
      <c r="B4761" t="s">
        <v>76</v>
      </c>
      <c r="C4761" t="s">
        <v>9</v>
      </c>
      <c r="D4761" t="str">
        <f t="shared" si="74"/>
        <v>OUTFLOWS</v>
      </c>
      <c r="E4761" t="s">
        <v>116</v>
      </c>
      <c r="F4761" t="s">
        <v>117</v>
      </c>
      <c r="G4761" t="s">
        <v>5466</v>
      </c>
      <c r="H4761" t="s">
        <v>5467</v>
      </c>
      <c r="I4761" t="s">
        <v>79</v>
      </c>
      <c r="J4761" t="s">
        <v>5986</v>
      </c>
      <c r="K4761" t="s">
        <v>6010</v>
      </c>
      <c r="L4761" t="s">
        <v>1369</v>
      </c>
      <c r="M4761" s="17">
        <f>VLOOKUP($K4761,[1]Budget!$V:$AE,5,0)*IF($C4761="1 - Revenues",1,IF(AND($C4761="5 - Transfers",MID(I4761,15,1)="4"),1,-1))</f>
        <v>0</v>
      </c>
      <c r="N4761" s="17">
        <f>VLOOKUP($K4761,[1]Budget!$V:$AE,6,0)*IF($C4761="1 - Revenues",1,IF(AND($C4761="5 - Transfers",MID(J4761,15,1)="4"),1,-1))</f>
        <v>0</v>
      </c>
      <c r="O4761" s="17">
        <f>IFERROR(IF(RIGHT(LEFT(K4761,15),1)="4",VLOOKUP(K4761,'[1]Budget Worksheet'!A:B,2,0),-1*VLOOKUP(K4761,'[1]Budget Worksheet'!A:B,2,0)),0)</f>
        <v>-10000</v>
      </c>
      <c r="P4761" s="17">
        <f>VLOOKUP($K4761,[1]Budget!$V:$AE,8,0)*IF($C4761="1 - Revenues",1,IF(AND($C4761="5 - Transfers",MID($K4761,15,1)="4"),1,-1))</f>
        <v>-10000</v>
      </c>
      <c r="Q4761" s="17">
        <f>VLOOKUP($K4761,[1]Budget!$V:$AE,10,0)*IF($C4761="1 - Revenues",1,IF(AND($C4761="5 - Transfers",MID(K4761,15,1)="4"),1,-1))</f>
        <v>0</v>
      </c>
      <c r="S4761" s="18" t="b">
        <f>IF(LEFT(C4761,1)="1",1,-1)*SUMIF([1]Budget!V:V,'Budget Worksheet for Pivot Tabl'!K4761,[1]Budget!AC:AC)=P4761</f>
        <v>1</v>
      </c>
    </row>
    <row r="4762" spans="1:19" x14ac:dyDescent="0.25">
      <c r="A4762" t="s">
        <v>75</v>
      </c>
      <c r="B4762" t="s">
        <v>76</v>
      </c>
      <c r="C4762" t="s">
        <v>9</v>
      </c>
      <c r="D4762" t="str">
        <f t="shared" si="74"/>
        <v>OUTFLOWS</v>
      </c>
      <c r="E4762" t="s">
        <v>116</v>
      </c>
      <c r="F4762" t="s">
        <v>117</v>
      </c>
      <c r="G4762" t="s">
        <v>5466</v>
      </c>
      <c r="H4762" t="s">
        <v>5467</v>
      </c>
      <c r="I4762" t="s">
        <v>79</v>
      </c>
      <c r="J4762" t="s">
        <v>5986</v>
      </c>
      <c r="K4762" t="s">
        <v>6011</v>
      </c>
      <c r="L4762" t="s">
        <v>1371</v>
      </c>
      <c r="M4762" s="17">
        <f>VLOOKUP($K4762,[1]Budget!$V:$AE,5,0)*IF($C4762="1 - Revenues",1,IF(AND($C4762="5 - Transfers",MID(I4762,15,1)="4"),1,-1))</f>
        <v>-7000</v>
      </c>
      <c r="N4762" s="17">
        <f>VLOOKUP($K4762,[1]Budget!$V:$AE,6,0)*IF($C4762="1 - Revenues",1,IF(AND($C4762="5 - Transfers",MID(J4762,15,1)="4"),1,-1))</f>
        <v>-8000</v>
      </c>
      <c r="O4762" s="17">
        <f>IFERROR(IF(RIGHT(LEFT(K4762,15),1)="4",VLOOKUP(K4762,'[1]Budget Worksheet'!A:B,2,0),-1*VLOOKUP(K4762,'[1]Budget Worksheet'!A:B,2,0)),0)</f>
        <v>-7500</v>
      </c>
      <c r="P4762" s="17">
        <f>VLOOKUP($K4762,[1]Budget!$V:$AE,8,0)*IF($C4762="1 - Revenues",1,IF(AND($C4762="5 - Transfers",MID($K4762,15,1)="4"),1,-1))</f>
        <v>-7500</v>
      </c>
      <c r="Q4762" s="17">
        <f>VLOOKUP($K4762,[1]Budget!$V:$AE,10,0)*IF($C4762="1 - Revenues",1,IF(AND($C4762="5 - Transfers",MID(K4762,15,1)="4"),1,-1))</f>
        <v>0</v>
      </c>
      <c r="S4762" s="18" t="b">
        <f>IF(LEFT(C4762,1)="1",1,-1)*SUMIF([1]Budget!V:V,'Budget Worksheet for Pivot Tabl'!K4762,[1]Budget!AC:AC)=P4762</f>
        <v>1</v>
      </c>
    </row>
    <row r="4763" spans="1:19" x14ac:dyDescent="0.25">
      <c r="A4763" t="s">
        <v>75</v>
      </c>
      <c r="B4763" t="s">
        <v>76</v>
      </c>
      <c r="C4763" t="s">
        <v>9</v>
      </c>
      <c r="D4763" t="str">
        <f t="shared" si="74"/>
        <v>OUTFLOWS</v>
      </c>
      <c r="E4763" t="s">
        <v>116</v>
      </c>
      <c r="F4763" t="s">
        <v>117</v>
      </c>
      <c r="G4763" t="s">
        <v>5466</v>
      </c>
      <c r="H4763" t="s">
        <v>5467</v>
      </c>
      <c r="I4763" t="s">
        <v>79</v>
      </c>
      <c r="J4763" t="s">
        <v>5986</v>
      </c>
      <c r="K4763" t="s">
        <v>6012</v>
      </c>
      <c r="L4763" t="s">
        <v>640</v>
      </c>
      <c r="M4763" s="17">
        <f>VLOOKUP($K4763,[1]Budget!$V:$AE,5,0)*IF($C4763="1 - Revenues",1,IF(AND($C4763="5 - Transfers",MID(I4763,15,1)="4"),1,-1))</f>
        <v>-323000</v>
      </c>
      <c r="N4763" s="17">
        <f>VLOOKUP($K4763,[1]Budget!$V:$AE,6,0)*IF($C4763="1 - Revenues",1,IF(AND($C4763="5 - Transfers",MID(J4763,15,1)="4"),1,-1))</f>
        <v>-286000</v>
      </c>
      <c r="O4763" s="17">
        <f>IFERROR(IF(RIGHT(LEFT(K4763,15),1)="4",VLOOKUP(K4763,'[1]Budget Worksheet'!A:B,2,0),-1*VLOOKUP(K4763,'[1]Budget Worksheet'!A:B,2,0)),0)</f>
        <v>-457370</v>
      </c>
      <c r="P4763" s="17">
        <f>VLOOKUP($K4763,[1]Budget!$V:$AE,8,0)*IF($C4763="1 - Revenues",1,IF(AND($C4763="5 - Transfers",MID($K4763,15,1)="4"),1,-1))</f>
        <v>-470000</v>
      </c>
      <c r="Q4763" s="17">
        <f>VLOOKUP($K4763,[1]Budget!$V:$AE,10,0)*IF($C4763="1 - Revenues",1,IF(AND($C4763="5 - Transfers",MID(K4763,15,1)="4"),1,-1))</f>
        <v>-12630</v>
      </c>
      <c r="S4763" s="18" t="b">
        <f>IF(LEFT(C4763,1)="1",1,-1)*SUMIF([1]Budget!V:V,'Budget Worksheet for Pivot Tabl'!K4763,[1]Budget!AC:AC)=P4763</f>
        <v>1</v>
      </c>
    </row>
    <row r="4764" spans="1:19" x14ac:dyDescent="0.25">
      <c r="A4764" t="s">
        <v>75</v>
      </c>
      <c r="B4764" t="s">
        <v>76</v>
      </c>
      <c r="C4764" t="s">
        <v>9</v>
      </c>
      <c r="D4764" t="str">
        <f t="shared" si="74"/>
        <v>OUTFLOWS</v>
      </c>
      <c r="E4764" t="s">
        <v>116</v>
      </c>
      <c r="F4764" t="s">
        <v>117</v>
      </c>
      <c r="G4764" t="s">
        <v>5466</v>
      </c>
      <c r="H4764" t="s">
        <v>5467</v>
      </c>
      <c r="I4764" t="s">
        <v>79</v>
      </c>
      <c r="J4764" t="s">
        <v>5986</v>
      </c>
      <c r="K4764" t="s">
        <v>6013</v>
      </c>
      <c r="L4764" t="s">
        <v>1037</v>
      </c>
      <c r="M4764" s="17">
        <f>VLOOKUP($K4764,[1]Budget!$V:$AE,5,0)*IF($C4764="1 - Revenues",1,IF(AND($C4764="5 - Transfers",MID(I4764,15,1)="4"),1,-1))</f>
        <v>-15000</v>
      </c>
      <c r="N4764" s="17">
        <f>VLOOKUP($K4764,[1]Budget!$V:$AE,6,0)*IF($C4764="1 - Revenues",1,IF(AND($C4764="5 - Transfers",MID(J4764,15,1)="4"),1,-1))</f>
        <v>-21000</v>
      </c>
      <c r="O4764" s="17">
        <f>IFERROR(IF(RIGHT(LEFT(K4764,15),1)="4",VLOOKUP(K4764,'[1]Budget Worksheet'!A:B,2,0),-1*VLOOKUP(K4764,'[1]Budget Worksheet'!A:B,2,0)),0)</f>
        <v>-20000</v>
      </c>
      <c r="P4764" s="17">
        <f>VLOOKUP($K4764,[1]Budget!$V:$AE,8,0)*IF($C4764="1 - Revenues",1,IF(AND($C4764="5 - Transfers",MID($K4764,15,1)="4"),1,-1))</f>
        <v>-20000</v>
      </c>
      <c r="Q4764" s="17">
        <f>VLOOKUP($K4764,[1]Budget!$V:$AE,10,0)*IF($C4764="1 - Revenues",1,IF(AND($C4764="5 - Transfers",MID(K4764,15,1)="4"),1,-1))</f>
        <v>0</v>
      </c>
      <c r="S4764" s="18" t="b">
        <f>IF(LEFT(C4764,1)="1",1,-1)*SUMIF([1]Budget!V:V,'Budget Worksheet for Pivot Tabl'!K4764,[1]Budget!AC:AC)=P4764</f>
        <v>1</v>
      </c>
    </row>
    <row r="4765" spans="1:19" x14ac:dyDescent="0.25">
      <c r="A4765" t="s">
        <v>75</v>
      </c>
      <c r="B4765" t="s">
        <v>76</v>
      </c>
      <c r="C4765" t="s">
        <v>9</v>
      </c>
      <c r="D4765" t="str">
        <f t="shared" si="74"/>
        <v>OUTFLOWS</v>
      </c>
      <c r="E4765" t="s">
        <v>116</v>
      </c>
      <c r="F4765" t="s">
        <v>117</v>
      </c>
      <c r="G4765" t="s">
        <v>5466</v>
      </c>
      <c r="H4765" t="s">
        <v>5467</v>
      </c>
      <c r="I4765" t="s">
        <v>79</v>
      </c>
      <c r="J4765" t="s">
        <v>5986</v>
      </c>
      <c r="K4765" t="s">
        <v>6014</v>
      </c>
      <c r="L4765" t="s">
        <v>6015</v>
      </c>
      <c r="M4765" s="17">
        <f>VLOOKUP($K4765,[1]Budget!$V:$AE,5,0)*IF($C4765="1 - Revenues",1,IF(AND($C4765="5 - Transfers",MID(I4765,15,1)="4"),1,-1))</f>
        <v>0</v>
      </c>
      <c r="N4765" s="17">
        <f>VLOOKUP($K4765,[1]Budget!$V:$AE,6,0)*IF($C4765="1 - Revenues",1,IF(AND($C4765="5 - Transfers",MID(J4765,15,1)="4"),1,-1))</f>
        <v>0</v>
      </c>
      <c r="O4765" s="17">
        <f>IFERROR(IF(RIGHT(LEFT(K4765,15),1)="4",VLOOKUP(K4765,'[1]Budget Worksheet'!A:B,2,0),-1*VLOOKUP(K4765,'[1]Budget Worksheet'!A:B,2,0)),0)</f>
        <v>-1000</v>
      </c>
      <c r="P4765" s="17">
        <f>VLOOKUP($K4765,[1]Budget!$V:$AE,8,0)*IF($C4765="1 - Revenues",1,IF(AND($C4765="5 - Transfers",MID($K4765,15,1)="4"),1,-1))</f>
        <v>-1000</v>
      </c>
      <c r="Q4765" s="17">
        <f>VLOOKUP($K4765,[1]Budget!$V:$AE,10,0)*IF($C4765="1 - Revenues",1,IF(AND($C4765="5 - Transfers",MID(K4765,15,1)="4"),1,-1))</f>
        <v>0</v>
      </c>
      <c r="S4765" s="18" t="b">
        <f>IF(LEFT(C4765,1)="1",1,-1)*SUMIF([1]Budget!V:V,'Budget Worksheet for Pivot Tabl'!K4765,[1]Budget!AC:AC)=P4765</f>
        <v>1</v>
      </c>
    </row>
    <row r="4766" spans="1:19" x14ac:dyDescent="0.25">
      <c r="A4766" t="s">
        <v>75</v>
      </c>
      <c r="B4766" t="s">
        <v>76</v>
      </c>
      <c r="C4766" t="s">
        <v>9</v>
      </c>
      <c r="D4766" t="str">
        <f t="shared" si="74"/>
        <v>OUTFLOWS</v>
      </c>
      <c r="E4766" t="s">
        <v>116</v>
      </c>
      <c r="F4766" t="s">
        <v>117</v>
      </c>
      <c r="G4766" t="s">
        <v>5466</v>
      </c>
      <c r="H4766" t="s">
        <v>5467</v>
      </c>
      <c r="I4766" t="s">
        <v>79</v>
      </c>
      <c r="J4766" t="s">
        <v>5986</v>
      </c>
      <c r="K4766" t="s">
        <v>6016</v>
      </c>
      <c r="L4766" t="s">
        <v>2466</v>
      </c>
      <c r="M4766" s="17">
        <f>VLOOKUP($K4766,[1]Budget!$V:$AE,5,0)*IF($C4766="1 - Revenues",1,IF(AND($C4766="5 - Transfers",MID(I4766,15,1)="4"),1,-1))</f>
        <v>0</v>
      </c>
      <c r="N4766" s="17">
        <f>VLOOKUP($K4766,[1]Budget!$V:$AE,6,0)*IF($C4766="1 - Revenues",1,IF(AND($C4766="5 - Transfers",MID(J4766,15,1)="4"),1,-1))</f>
        <v>-2000</v>
      </c>
      <c r="O4766" s="17">
        <f>IFERROR(IF(RIGHT(LEFT(K4766,15),1)="4",VLOOKUP(K4766,'[1]Budget Worksheet'!A:B,2,0),-1*VLOOKUP(K4766,'[1]Budget Worksheet'!A:B,2,0)),0)</f>
        <v>0</v>
      </c>
      <c r="P4766" s="17">
        <f>VLOOKUP($K4766,[1]Budget!$V:$AE,8,0)*IF($C4766="1 - Revenues",1,IF(AND($C4766="5 - Transfers",MID($K4766,15,1)="4"),1,-1))</f>
        <v>0</v>
      </c>
      <c r="Q4766" s="17">
        <f>VLOOKUP($K4766,[1]Budget!$V:$AE,10,0)*IF($C4766="1 - Revenues",1,IF(AND($C4766="5 - Transfers",MID(K4766,15,1)="4"),1,-1))</f>
        <v>0</v>
      </c>
      <c r="S4766" s="18" t="b">
        <f>IF(LEFT(C4766,1)="1",1,-1)*SUMIF([1]Budget!V:V,'Budget Worksheet for Pivot Tabl'!K4766,[1]Budget!AC:AC)=P4766</f>
        <v>1</v>
      </c>
    </row>
    <row r="4767" spans="1:19" x14ac:dyDescent="0.25">
      <c r="A4767" t="s">
        <v>75</v>
      </c>
      <c r="B4767" t="s">
        <v>76</v>
      </c>
      <c r="C4767" t="s">
        <v>9</v>
      </c>
      <c r="D4767" t="str">
        <f t="shared" si="74"/>
        <v>OUTFLOWS</v>
      </c>
      <c r="E4767" t="s">
        <v>116</v>
      </c>
      <c r="F4767" t="s">
        <v>117</v>
      </c>
      <c r="G4767" t="s">
        <v>5466</v>
      </c>
      <c r="H4767" t="s">
        <v>5467</v>
      </c>
      <c r="I4767" t="s">
        <v>79</v>
      </c>
      <c r="J4767" t="s">
        <v>5986</v>
      </c>
      <c r="K4767" t="s">
        <v>6017</v>
      </c>
      <c r="L4767" t="s">
        <v>1971</v>
      </c>
      <c r="M4767" s="17">
        <f>VLOOKUP($K4767,[1]Budget!$V:$AE,5,0)*IF($C4767="1 - Revenues",1,IF(AND($C4767="5 - Transfers",MID(I4767,15,1)="4"),1,-1))</f>
        <v>-11000</v>
      </c>
      <c r="N4767" s="17">
        <f>VLOOKUP($K4767,[1]Budget!$V:$AE,6,0)*IF($C4767="1 - Revenues",1,IF(AND($C4767="5 - Transfers",MID(J4767,15,1)="4"),1,-1))</f>
        <v>-9000</v>
      </c>
      <c r="O4767" s="17">
        <f>IFERROR(IF(RIGHT(LEFT(K4767,15),1)="4",VLOOKUP(K4767,'[1]Budget Worksheet'!A:B,2,0),-1*VLOOKUP(K4767,'[1]Budget Worksheet'!A:B,2,0)),0)</f>
        <v>-12000</v>
      </c>
      <c r="P4767" s="17">
        <f>VLOOKUP($K4767,[1]Budget!$V:$AE,8,0)*IF($C4767="1 - Revenues",1,IF(AND($C4767="5 - Transfers",MID($K4767,15,1)="4"),1,-1))</f>
        <v>-12000</v>
      </c>
      <c r="Q4767" s="17">
        <f>VLOOKUP($K4767,[1]Budget!$V:$AE,10,0)*IF($C4767="1 - Revenues",1,IF(AND($C4767="5 - Transfers",MID(K4767,15,1)="4"),1,-1))</f>
        <v>0</v>
      </c>
      <c r="S4767" s="18" t="b">
        <f>IF(LEFT(C4767,1)="1",1,-1)*SUMIF([1]Budget!V:V,'Budget Worksheet for Pivot Tabl'!K4767,[1]Budget!AC:AC)=P4767</f>
        <v>1</v>
      </c>
    </row>
    <row r="4768" spans="1:19" x14ac:dyDescent="0.25">
      <c r="A4768" t="s">
        <v>75</v>
      </c>
      <c r="B4768" t="s">
        <v>76</v>
      </c>
      <c r="C4768" t="s">
        <v>9</v>
      </c>
      <c r="D4768" t="str">
        <f t="shared" si="74"/>
        <v>OUTFLOWS</v>
      </c>
      <c r="E4768" t="s">
        <v>116</v>
      </c>
      <c r="F4768" t="s">
        <v>117</v>
      </c>
      <c r="G4768" t="s">
        <v>5466</v>
      </c>
      <c r="H4768" t="s">
        <v>5467</v>
      </c>
      <c r="I4768" t="s">
        <v>79</v>
      </c>
      <c r="J4768" t="s">
        <v>5986</v>
      </c>
      <c r="K4768" t="s">
        <v>6018</v>
      </c>
      <c r="L4768" t="s">
        <v>2082</v>
      </c>
      <c r="M4768" s="17">
        <f>VLOOKUP($K4768,[1]Budget!$V:$AE,5,0)*IF($C4768="1 - Revenues",1,IF(AND($C4768="5 - Transfers",MID(I4768,15,1)="4"),1,-1))</f>
        <v>-9000</v>
      </c>
      <c r="N4768" s="17">
        <f>VLOOKUP($K4768,[1]Budget!$V:$AE,6,0)*IF($C4768="1 - Revenues",1,IF(AND($C4768="5 - Transfers",MID(J4768,15,1)="4"),1,-1))</f>
        <v>-9000</v>
      </c>
      <c r="O4768" s="17">
        <f>IFERROR(IF(RIGHT(LEFT(K4768,15),1)="4",VLOOKUP(K4768,'[1]Budget Worksheet'!A:B,2,0),-1*VLOOKUP(K4768,'[1]Budget Worksheet'!A:B,2,0)),0)</f>
        <v>-7000</v>
      </c>
      <c r="P4768" s="17">
        <f>VLOOKUP($K4768,[1]Budget!$V:$AE,8,0)*IF($C4768="1 - Revenues",1,IF(AND($C4768="5 - Transfers",MID($K4768,15,1)="4"),1,-1))</f>
        <v>-7000</v>
      </c>
      <c r="Q4768" s="17">
        <f>VLOOKUP($K4768,[1]Budget!$V:$AE,10,0)*IF($C4768="1 - Revenues",1,IF(AND($C4768="5 - Transfers",MID(K4768,15,1)="4"),1,-1))</f>
        <v>0</v>
      </c>
      <c r="S4768" s="18" t="b">
        <f>IF(LEFT(C4768,1)="1",1,-1)*SUMIF([1]Budget!V:V,'Budget Worksheet for Pivot Tabl'!K4768,[1]Budget!AC:AC)=P4768</f>
        <v>1</v>
      </c>
    </row>
    <row r="4769" spans="1:19" x14ac:dyDescent="0.25">
      <c r="A4769" t="s">
        <v>75</v>
      </c>
      <c r="B4769" t="s">
        <v>76</v>
      </c>
      <c r="C4769" t="s">
        <v>9</v>
      </c>
      <c r="D4769" t="str">
        <f t="shared" si="74"/>
        <v>OUTFLOWS</v>
      </c>
      <c r="E4769" t="s">
        <v>116</v>
      </c>
      <c r="F4769" t="s">
        <v>117</v>
      </c>
      <c r="G4769" t="s">
        <v>5466</v>
      </c>
      <c r="H4769" t="s">
        <v>5467</v>
      </c>
      <c r="I4769" t="s">
        <v>79</v>
      </c>
      <c r="J4769" t="s">
        <v>5986</v>
      </c>
      <c r="K4769" t="s">
        <v>6019</v>
      </c>
      <c r="L4769" t="s">
        <v>6020</v>
      </c>
      <c r="M4769" s="17">
        <f>VLOOKUP($K4769,[1]Budget!$V:$AE,5,0)*IF($C4769="1 - Revenues",1,IF(AND($C4769="5 - Transfers",MID(I4769,15,1)="4"),1,-1))</f>
        <v>-250000</v>
      </c>
      <c r="N4769" s="17">
        <f>VLOOKUP($K4769,[1]Budget!$V:$AE,6,0)*IF($C4769="1 - Revenues",1,IF(AND($C4769="5 - Transfers",MID(J4769,15,1)="4"),1,-1))</f>
        <v>-304000</v>
      </c>
      <c r="O4769" s="17">
        <f>IFERROR(IF(RIGHT(LEFT(K4769,15),1)="4",VLOOKUP(K4769,'[1]Budget Worksheet'!A:B,2,0),-1*VLOOKUP(K4769,'[1]Budget Worksheet'!A:B,2,0)),0)</f>
        <v>-500000</v>
      </c>
      <c r="P4769" s="17">
        <f>VLOOKUP($K4769,[1]Budget!$V:$AE,8,0)*IF($C4769="1 - Revenues",1,IF(AND($C4769="5 - Transfers",MID($K4769,15,1)="4"),1,-1))</f>
        <v>-500000</v>
      </c>
      <c r="Q4769" s="17">
        <f>VLOOKUP($K4769,[1]Budget!$V:$AE,10,0)*IF($C4769="1 - Revenues",1,IF(AND($C4769="5 - Transfers",MID(K4769,15,1)="4"),1,-1))</f>
        <v>0</v>
      </c>
      <c r="S4769" s="18" t="b">
        <f>IF(LEFT(C4769,1)="1",1,-1)*SUMIF([1]Budget!V:V,'Budget Worksheet for Pivot Tabl'!K4769,[1]Budget!AC:AC)=P4769</f>
        <v>1</v>
      </c>
    </row>
    <row r="4770" spans="1:19" x14ac:dyDescent="0.25">
      <c r="A4770" t="s">
        <v>75</v>
      </c>
      <c r="B4770" t="s">
        <v>76</v>
      </c>
      <c r="C4770" t="s">
        <v>9</v>
      </c>
      <c r="D4770" t="str">
        <f t="shared" si="74"/>
        <v>OUTFLOWS</v>
      </c>
      <c r="E4770" t="s">
        <v>116</v>
      </c>
      <c r="F4770" t="s">
        <v>117</v>
      </c>
      <c r="G4770" t="s">
        <v>5466</v>
      </c>
      <c r="H4770" t="s">
        <v>5467</v>
      </c>
      <c r="I4770" t="s">
        <v>79</v>
      </c>
      <c r="J4770" t="s">
        <v>5986</v>
      </c>
      <c r="K4770" t="s">
        <v>6021</v>
      </c>
      <c r="L4770" t="s">
        <v>6022</v>
      </c>
      <c r="M4770" s="17">
        <f>VLOOKUP($K4770,[1]Budget!$V:$AE,5,0)*IF($C4770="1 - Revenues",1,IF(AND($C4770="5 - Transfers",MID(I4770,15,1)="4"),1,-1))</f>
        <v>-6000</v>
      </c>
      <c r="N4770" s="17">
        <f>VLOOKUP($K4770,[1]Budget!$V:$AE,6,0)*IF($C4770="1 - Revenues",1,IF(AND($C4770="5 - Transfers",MID(J4770,15,1)="4"),1,-1))</f>
        <v>-20000</v>
      </c>
      <c r="O4770" s="17">
        <f>IFERROR(IF(RIGHT(LEFT(K4770,15),1)="4",VLOOKUP(K4770,'[1]Budget Worksheet'!A:B,2,0),-1*VLOOKUP(K4770,'[1]Budget Worksheet'!A:B,2,0)),0)</f>
        <v>-25000</v>
      </c>
      <c r="P4770" s="17">
        <f>VLOOKUP($K4770,[1]Budget!$V:$AE,8,0)*IF($C4770="1 - Revenues",1,IF(AND($C4770="5 - Transfers",MID($K4770,15,1)="4"),1,-1))</f>
        <v>-25000</v>
      </c>
      <c r="Q4770" s="17">
        <f>VLOOKUP($K4770,[1]Budget!$V:$AE,10,0)*IF($C4770="1 - Revenues",1,IF(AND($C4770="5 - Transfers",MID(K4770,15,1)="4"),1,-1))</f>
        <v>0</v>
      </c>
      <c r="S4770" s="18" t="b">
        <f>IF(LEFT(C4770,1)="1",1,-1)*SUMIF([1]Budget!V:V,'Budget Worksheet for Pivot Tabl'!K4770,[1]Budget!AC:AC)=P4770</f>
        <v>1</v>
      </c>
    </row>
    <row r="4771" spans="1:19" x14ac:dyDescent="0.25">
      <c r="A4771" t="s">
        <v>75</v>
      </c>
      <c r="B4771" t="s">
        <v>76</v>
      </c>
      <c r="C4771" t="s">
        <v>9</v>
      </c>
      <c r="D4771" t="str">
        <f t="shared" si="74"/>
        <v>OUTFLOWS</v>
      </c>
      <c r="E4771" t="s">
        <v>116</v>
      </c>
      <c r="F4771" t="s">
        <v>117</v>
      </c>
      <c r="G4771" t="s">
        <v>5466</v>
      </c>
      <c r="H4771" t="s">
        <v>5467</v>
      </c>
      <c r="I4771" t="s">
        <v>79</v>
      </c>
      <c r="J4771" t="s">
        <v>5986</v>
      </c>
      <c r="K4771" t="s">
        <v>6023</v>
      </c>
      <c r="L4771" t="s">
        <v>490</v>
      </c>
      <c r="M4771" s="17">
        <f>VLOOKUP($K4771,[1]Budget!$V:$AE,5,0)*IF($C4771="1 - Revenues",1,IF(AND($C4771="5 - Transfers",MID(I4771,15,1)="4"),1,-1))</f>
        <v>-2000</v>
      </c>
      <c r="N4771" s="17">
        <f>VLOOKUP($K4771,[1]Budget!$V:$AE,6,0)*IF($C4771="1 - Revenues",1,IF(AND($C4771="5 - Transfers",MID(J4771,15,1)="4"),1,-1))</f>
        <v>-2000</v>
      </c>
      <c r="O4771" s="17">
        <f>IFERROR(IF(RIGHT(LEFT(K4771,15),1)="4",VLOOKUP(K4771,'[1]Budget Worksheet'!A:B,2,0),-1*VLOOKUP(K4771,'[1]Budget Worksheet'!A:B,2,0)),0)</f>
        <v>-1600</v>
      </c>
      <c r="P4771" s="17">
        <f>VLOOKUP($K4771,[1]Budget!$V:$AE,8,0)*IF($C4771="1 - Revenues",1,IF(AND($C4771="5 - Transfers",MID($K4771,15,1)="4"),1,-1))</f>
        <v>-1600</v>
      </c>
      <c r="Q4771" s="17">
        <f>VLOOKUP($K4771,[1]Budget!$V:$AE,10,0)*IF($C4771="1 - Revenues",1,IF(AND($C4771="5 - Transfers",MID(K4771,15,1)="4"),1,-1))</f>
        <v>0</v>
      </c>
      <c r="S4771" s="18" t="b">
        <f>IF(LEFT(C4771,1)="1",1,-1)*SUMIF([1]Budget!V:V,'Budget Worksheet for Pivot Tabl'!K4771,[1]Budget!AC:AC)=P4771</f>
        <v>1</v>
      </c>
    </row>
    <row r="4772" spans="1:19" x14ac:dyDescent="0.25">
      <c r="A4772" t="s">
        <v>75</v>
      </c>
      <c r="B4772" t="s">
        <v>76</v>
      </c>
      <c r="C4772" t="s">
        <v>9</v>
      </c>
      <c r="D4772" t="str">
        <f t="shared" si="74"/>
        <v>OUTFLOWS</v>
      </c>
      <c r="E4772" t="s">
        <v>116</v>
      </c>
      <c r="F4772" t="s">
        <v>117</v>
      </c>
      <c r="G4772" t="s">
        <v>5466</v>
      </c>
      <c r="H4772" t="s">
        <v>5467</v>
      </c>
      <c r="I4772" t="s">
        <v>79</v>
      </c>
      <c r="J4772" t="s">
        <v>5986</v>
      </c>
      <c r="K4772" t="s">
        <v>6024</v>
      </c>
      <c r="L4772" t="s">
        <v>952</v>
      </c>
      <c r="M4772" s="17">
        <f>VLOOKUP($K4772,[1]Budget!$V:$AE,5,0)*IF($C4772="1 - Revenues",1,IF(AND($C4772="5 - Transfers",MID(I4772,15,1)="4"),1,-1))</f>
        <v>-1000</v>
      </c>
      <c r="N4772" s="17">
        <f>VLOOKUP($K4772,[1]Budget!$V:$AE,6,0)*IF($C4772="1 - Revenues",1,IF(AND($C4772="5 - Transfers",MID(J4772,15,1)="4"),1,-1))</f>
        <v>-1000</v>
      </c>
      <c r="O4772" s="17">
        <f>IFERROR(IF(RIGHT(LEFT(K4772,15),1)="4",VLOOKUP(K4772,'[1]Budget Worksheet'!A:B,2,0),-1*VLOOKUP(K4772,'[1]Budget Worksheet'!A:B,2,0)),0)</f>
        <v>-1000</v>
      </c>
      <c r="P4772" s="17">
        <f>VLOOKUP($K4772,[1]Budget!$V:$AE,8,0)*IF($C4772="1 - Revenues",1,IF(AND($C4772="5 - Transfers",MID($K4772,15,1)="4"),1,-1))</f>
        <v>-1000</v>
      </c>
      <c r="Q4772" s="17">
        <f>VLOOKUP($K4772,[1]Budget!$V:$AE,10,0)*IF($C4772="1 - Revenues",1,IF(AND($C4772="5 - Transfers",MID(K4772,15,1)="4"),1,-1))</f>
        <v>0</v>
      </c>
      <c r="S4772" s="18" t="b">
        <f>IF(LEFT(C4772,1)="1",1,-1)*SUMIF([1]Budget!V:V,'Budget Worksheet for Pivot Tabl'!K4772,[1]Budget!AC:AC)=P4772</f>
        <v>1</v>
      </c>
    </row>
    <row r="4773" spans="1:19" x14ac:dyDescent="0.25">
      <c r="A4773" t="s">
        <v>75</v>
      </c>
      <c r="B4773" t="s">
        <v>76</v>
      </c>
      <c r="C4773" t="s">
        <v>9</v>
      </c>
      <c r="D4773" t="str">
        <f t="shared" si="74"/>
        <v>OUTFLOWS</v>
      </c>
      <c r="E4773" t="s">
        <v>116</v>
      </c>
      <c r="F4773" t="s">
        <v>117</v>
      </c>
      <c r="G4773" t="s">
        <v>5466</v>
      </c>
      <c r="H4773" t="s">
        <v>5467</v>
      </c>
      <c r="I4773" t="s">
        <v>79</v>
      </c>
      <c r="J4773" t="s">
        <v>5986</v>
      </c>
      <c r="K4773" t="s">
        <v>6025</v>
      </c>
      <c r="L4773" t="s">
        <v>1220</v>
      </c>
      <c r="M4773" s="17">
        <f>VLOOKUP($K4773,[1]Budget!$V:$AE,5,0)*IF($C4773="1 - Revenues",1,IF(AND($C4773="5 - Transfers",MID(I4773,15,1)="4"),1,-1))</f>
        <v>-71000</v>
      </c>
      <c r="N4773" s="17">
        <f>VLOOKUP($K4773,[1]Budget!$V:$AE,6,0)*IF($C4773="1 - Revenues",1,IF(AND($C4773="5 - Transfers",MID(J4773,15,1)="4"),1,-1))</f>
        <v>-114000</v>
      </c>
      <c r="O4773" s="17">
        <f>IFERROR(IF(RIGHT(LEFT(K4773,15),1)="4",VLOOKUP(K4773,'[1]Budget Worksheet'!A:B,2,0),-1*VLOOKUP(K4773,'[1]Budget Worksheet'!A:B,2,0)),0)</f>
        <v>-179928</v>
      </c>
      <c r="P4773" s="17">
        <f>VLOOKUP($K4773,[1]Budget!$V:$AE,8,0)*IF($C4773="1 - Revenues",1,IF(AND($C4773="5 - Transfers",MID($K4773,15,1)="4"),1,-1))</f>
        <v>-179928</v>
      </c>
      <c r="Q4773" s="17">
        <f>VLOOKUP($K4773,[1]Budget!$V:$AE,10,0)*IF($C4773="1 - Revenues",1,IF(AND($C4773="5 - Transfers",MID(K4773,15,1)="4"),1,-1))</f>
        <v>0</v>
      </c>
      <c r="S4773" s="18" t="b">
        <f>IF(LEFT(C4773,1)="1",1,-1)*SUMIF([1]Budget!V:V,'Budget Worksheet for Pivot Tabl'!K4773,[1]Budget!AC:AC)=P4773</f>
        <v>1</v>
      </c>
    </row>
    <row r="4774" spans="1:19" x14ac:dyDescent="0.25">
      <c r="A4774" t="s">
        <v>75</v>
      </c>
      <c r="B4774" t="s">
        <v>76</v>
      </c>
      <c r="C4774" t="s">
        <v>9</v>
      </c>
      <c r="D4774" t="str">
        <f t="shared" si="74"/>
        <v>OUTFLOWS</v>
      </c>
      <c r="E4774" t="s">
        <v>116</v>
      </c>
      <c r="F4774" t="s">
        <v>117</v>
      </c>
      <c r="G4774" t="s">
        <v>5466</v>
      </c>
      <c r="H4774" t="s">
        <v>5467</v>
      </c>
      <c r="I4774" t="s">
        <v>79</v>
      </c>
      <c r="J4774" t="s">
        <v>5986</v>
      </c>
      <c r="K4774" t="s">
        <v>6026</v>
      </c>
      <c r="L4774" t="s">
        <v>2084</v>
      </c>
      <c r="M4774" s="17">
        <f>VLOOKUP($K4774,[1]Budget!$V:$AE,5,0)*IF($C4774="1 - Revenues",1,IF(AND($C4774="5 - Transfers",MID(I4774,15,1)="4"),1,-1))</f>
        <v>-87000</v>
      </c>
      <c r="N4774" s="17">
        <f>VLOOKUP($K4774,[1]Budget!$V:$AE,6,0)*IF($C4774="1 - Revenues",1,IF(AND($C4774="5 - Transfers",MID(J4774,15,1)="4"),1,-1))</f>
        <v>-108000</v>
      </c>
      <c r="O4774" s="17">
        <f>IFERROR(IF(RIGHT(LEFT(K4774,15),1)="4",VLOOKUP(K4774,'[1]Budget Worksheet'!A:B,2,0),-1*VLOOKUP(K4774,'[1]Budget Worksheet'!A:B,2,0)),0)</f>
        <v>-189655</v>
      </c>
      <c r="P4774" s="17">
        <f>VLOOKUP($K4774,[1]Budget!$V:$AE,8,0)*IF($C4774="1 - Revenues",1,IF(AND($C4774="5 - Transfers",MID($K4774,15,1)="4"),1,-1))</f>
        <v>-185000</v>
      </c>
      <c r="Q4774" s="17">
        <f>VLOOKUP($K4774,[1]Budget!$V:$AE,10,0)*IF($C4774="1 - Revenues",1,IF(AND($C4774="5 - Transfers",MID(K4774,15,1)="4"),1,-1))</f>
        <v>4655</v>
      </c>
      <c r="S4774" s="18" t="b">
        <f>IF(LEFT(C4774,1)="1",1,-1)*SUMIF([1]Budget!V:V,'Budget Worksheet for Pivot Tabl'!K4774,[1]Budget!AC:AC)=P4774</f>
        <v>1</v>
      </c>
    </row>
    <row r="4775" spans="1:19" x14ac:dyDescent="0.25">
      <c r="A4775" t="s">
        <v>75</v>
      </c>
      <c r="B4775" t="s">
        <v>76</v>
      </c>
      <c r="C4775" t="s">
        <v>9</v>
      </c>
      <c r="D4775" t="str">
        <f t="shared" si="74"/>
        <v>OUTFLOWS</v>
      </c>
      <c r="E4775" t="s">
        <v>116</v>
      </c>
      <c r="F4775" t="s">
        <v>117</v>
      </c>
      <c r="G4775" t="s">
        <v>5466</v>
      </c>
      <c r="H4775" t="s">
        <v>5467</v>
      </c>
      <c r="I4775" t="s">
        <v>79</v>
      </c>
      <c r="J4775" t="s">
        <v>5986</v>
      </c>
      <c r="K4775" t="s">
        <v>6027</v>
      </c>
      <c r="L4775" t="s">
        <v>1395</v>
      </c>
      <c r="M4775" s="17">
        <f>VLOOKUP($K4775,[1]Budget!$V:$AE,5,0)*IF($C4775="1 - Revenues",1,IF(AND($C4775="5 - Transfers",MID(I4775,15,1)="4"),1,-1))</f>
        <v>-13000</v>
      </c>
      <c r="N4775" s="17">
        <f>VLOOKUP($K4775,[1]Budget!$V:$AE,6,0)*IF($C4775="1 - Revenues",1,IF(AND($C4775="5 - Transfers",MID(J4775,15,1)="4"),1,-1))</f>
        <v>-55000</v>
      </c>
      <c r="O4775" s="17">
        <f>IFERROR(IF(RIGHT(LEFT(K4775,15),1)="4",VLOOKUP(K4775,'[1]Budget Worksheet'!A:B,2,0),-1*VLOOKUP(K4775,'[1]Budget Worksheet'!A:B,2,0)),0)</f>
        <v>-65362</v>
      </c>
      <c r="P4775" s="17">
        <f>VLOOKUP($K4775,[1]Budget!$V:$AE,8,0)*IF($C4775="1 - Revenues",1,IF(AND($C4775="5 - Transfers",MID($K4775,15,1)="4"),1,-1))</f>
        <v>-65362</v>
      </c>
      <c r="Q4775" s="17">
        <f>VLOOKUP($K4775,[1]Budget!$V:$AE,10,0)*IF($C4775="1 - Revenues",1,IF(AND($C4775="5 - Transfers",MID(K4775,15,1)="4"),1,-1))</f>
        <v>0</v>
      </c>
      <c r="S4775" s="18" t="b">
        <f>IF(LEFT(C4775,1)="1",1,-1)*SUMIF([1]Budget!V:V,'Budget Worksheet for Pivot Tabl'!K4775,[1]Budget!AC:AC)=P4775</f>
        <v>1</v>
      </c>
    </row>
    <row r="4776" spans="1:19" x14ac:dyDescent="0.25">
      <c r="A4776" t="s">
        <v>75</v>
      </c>
      <c r="B4776" t="s">
        <v>76</v>
      </c>
      <c r="C4776" t="s">
        <v>9</v>
      </c>
      <c r="D4776" t="str">
        <f t="shared" si="74"/>
        <v>OUTFLOWS</v>
      </c>
      <c r="E4776" t="s">
        <v>116</v>
      </c>
      <c r="F4776" t="s">
        <v>117</v>
      </c>
      <c r="G4776" t="s">
        <v>5466</v>
      </c>
      <c r="H4776" t="s">
        <v>5467</v>
      </c>
      <c r="I4776" t="s">
        <v>79</v>
      </c>
      <c r="J4776" t="s">
        <v>5986</v>
      </c>
      <c r="K4776" t="s">
        <v>6028</v>
      </c>
      <c r="L4776" t="s">
        <v>956</v>
      </c>
      <c r="M4776" s="17">
        <f>VLOOKUP($K4776,[1]Budget!$V:$AE,5,0)*IF($C4776="1 - Revenues",1,IF(AND($C4776="5 - Transfers",MID(I4776,15,1)="4"),1,-1))</f>
        <v>-133000</v>
      </c>
      <c r="N4776" s="17">
        <f>VLOOKUP($K4776,[1]Budget!$V:$AE,6,0)*IF($C4776="1 - Revenues",1,IF(AND($C4776="5 - Transfers",MID(J4776,15,1)="4"),1,-1))</f>
        <v>-80000</v>
      </c>
      <c r="O4776" s="17">
        <f>IFERROR(IF(RIGHT(LEFT(K4776,15),1)="4",VLOOKUP(K4776,'[1]Budget Worksheet'!A:B,2,0),-1*VLOOKUP(K4776,'[1]Budget Worksheet'!A:B,2,0)),0)</f>
        <v>-202381</v>
      </c>
      <c r="P4776" s="17">
        <f>VLOOKUP($K4776,[1]Budget!$V:$AE,8,0)*IF($C4776="1 - Revenues",1,IF(AND($C4776="5 - Transfers",MID($K4776,15,1)="4"),1,-1))</f>
        <v>-202381</v>
      </c>
      <c r="Q4776" s="17">
        <f>VLOOKUP($K4776,[1]Budget!$V:$AE,10,0)*IF($C4776="1 - Revenues",1,IF(AND($C4776="5 - Transfers",MID(K4776,15,1)="4"),1,-1))</f>
        <v>0</v>
      </c>
      <c r="S4776" s="18" t="b">
        <f>IF(LEFT(C4776,1)="1",1,-1)*SUMIF([1]Budget!V:V,'Budget Worksheet for Pivot Tabl'!K4776,[1]Budget!AC:AC)=P4776</f>
        <v>1</v>
      </c>
    </row>
    <row r="4777" spans="1:19" x14ac:dyDescent="0.25">
      <c r="A4777" t="s">
        <v>75</v>
      </c>
      <c r="B4777" t="s">
        <v>76</v>
      </c>
      <c r="C4777" t="s">
        <v>9</v>
      </c>
      <c r="D4777" t="str">
        <f t="shared" si="74"/>
        <v>OUTFLOWS</v>
      </c>
      <c r="E4777" t="s">
        <v>116</v>
      </c>
      <c r="F4777" t="s">
        <v>117</v>
      </c>
      <c r="G4777" t="s">
        <v>5466</v>
      </c>
      <c r="H4777" t="s">
        <v>5467</v>
      </c>
      <c r="I4777" t="s">
        <v>79</v>
      </c>
      <c r="J4777" t="s">
        <v>5986</v>
      </c>
      <c r="K4777" t="s">
        <v>6029</v>
      </c>
      <c r="L4777" t="s">
        <v>1398</v>
      </c>
      <c r="M4777" s="17">
        <f>VLOOKUP($K4777,[1]Budget!$V:$AE,5,0)*IF($C4777="1 - Revenues",1,IF(AND($C4777="5 - Transfers",MID(I4777,15,1)="4"),1,-1))</f>
        <v>-58000</v>
      </c>
      <c r="N4777" s="17">
        <f>VLOOKUP($K4777,[1]Budget!$V:$AE,6,0)*IF($C4777="1 - Revenues",1,IF(AND($C4777="5 - Transfers",MID(J4777,15,1)="4"),1,-1))</f>
        <v>-94000</v>
      </c>
      <c r="O4777" s="17">
        <f>IFERROR(IF(RIGHT(LEFT(K4777,15),1)="4",VLOOKUP(K4777,'[1]Budget Worksheet'!A:B,2,0),-1*VLOOKUP(K4777,'[1]Budget Worksheet'!A:B,2,0)),0)</f>
        <v>-112556</v>
      </c>
      <c r="P4777" s="17">
        <f>VLOOKUP($K4777,[1]Budget!$V:$AE,8,0)*IF($C4777="1 - Revenues",1,IF(AND($C4777="5 - Transfers",MID($K4777,15,1)="4"),1,-1))</f>
        <v>-112556</v>
      </c>
      <c r="Q4777" s="17">
        <f>VLOOKUP($K4777,[1]Budget!$V:$AE,10,0)*IF($C4777="1 - Revenues",1,IF(AND($C4777="5 - Transfers",MID(K4777,15,1)="4"),1,-1))</f>
        <v>0</v>
      </c>
      <c r="S4777" s="18" t="b">
        <f>IF(LEFT(C4777,1)="1",1,-1)*SUMIF([1]Budget!V:V,'Budget Worksheet for Pivot Tabl'!K4777,[1]Budget!AC:AC)=P4777</f>
        <v>1</v>
      </c>
    </row>
    <row r="4778" spans="1:19" x14ac:dyDescent="0.25">
      <c r="A4778" t="s">
        <v>75</v>
      </c>
      <c r="B4778" t="s">
        <v>76</v>
      </c>
      <c r="C4778" t="s">
        <v>9</v>
      </c>
      <c r="D4778" t="str">
        <f t="shared" si="74"/>
        <v>OUTFLOWS</v>
      </c>
      <c r="E4778" t="s">
        <v>116</v>
      </c>
      <c r="F4778" t="s">
        <v>117</v>
      </c>
      <c r="G4778" t="s">
        <v>5466</v>
      </c>
      <c r="H4778" t="s">
        <v>5467</v>
      </c>
      <c r="I4778" t="s">
        <v>79</v>
      </c>
      <c r="J4778" t="s">
        <v>5986</v>
      </c>
      <c r="K4778" t="s">
        <v>6030</v>
      </c>
      <c r="L4778" t="s">
        <v>1056</v>
      </c>
      <c r="M4778" s="17">
        <f>VLOOKUP($K4778,[1]Budget!$V:$AE,5,0)*IF($C4778="1 - Revenues",1,IF(AND($C4778="5 - Transfers",MID(I4778,15,1)="4"),1,-1))</f>
        <v>-12000</v>
      </c>
      <c r="N4778" s="17">
        <f>VLOOKUP($K4778,[1]Budget!$V:$AE,6,0)*IF($C4778="1 - Revenues",1,IF(AND($C4778="5 - Transfers",MID(J4778,15,1)="4"),1,-1))</f>
        <v>-7000</v>
      </c>
      <c r="O4778" s="17">
        <f>IFERROR(IF(RIGHT(LEFT(K4778,15),1)="4",VLOOKUP(K4778,'[1]Budget Worksheet'!A:B,2,0),-1*VLOOKUP(K4778,'[1]Budget Worksheet'!A:B,2,0)),0)</f>
        <v>-20000</v>
      </c>
      <c r="P4778" s="17">
        <f>VLOOKUP($K4778,[1]Budget!$V:$AE,8,0)*IF($C4778="1 - Revenues",1,IF(AND($C4778="5 - Transfers",MID($K4778,15,1)="4"),1,-1))</f>
        <v>-20000</v>
      </c>
      <c r="Q4778" s="17">
        <f>VLOOKUP($K4778,[1]Budget!$V:$AE,10,0)*IF($C4778="1 - Revenues",1,IF(AND($C4778="5 - Transfers",MID(K4778,15,1)="4"),1,-1))</f>
        <v>0</v>
      </c>
      <c r="S4778" s="18" t="b">
        <f>IF(LEFT(C4778,1)="1",1,-1)*SUMIF([1]Budget!V:V,'Budget Worksheet for Pivot Tabl'!K4778,[1]Budget!AC:AC)=P4778</f>
        <v>1</v>
      </c>
    </row>
    <row r="4779" spans="1:19" x14ac:dyDescent="0.25">
      <c r="A4779" t="s">
        <v>75</v>
      </c>
      <c r="B4779" t="s">
        <v>76</v>
      </c>
      <c r="C4779" t="s">
        <v>9</v>
      </c>
      <c r="D4779" t="str">
        <f t="shared" si="74"/>
        <v>OUTFLOWS</v>
      </c>
      <c r="E4779" t="s">
        <v>116</v>
      </c>
      <c r="F4779" t="s">
        <v>117</v>
      </c>
      <c r="G4779" t="s">
        <v>5466</v>
      </c>
      <c r="H4779" t="s">
        <v>5467</v>
      </c>
      <c r="I4779" t="s">
        <v>79</v>
      </c>
      <c r="J4779" t="s">
        <v>5986</v>
      </c>
      <c r="K4779" t="s">
        <v>6031</v>
      </c>
      <c r="L4779" t="s">
        <v>1062</v>
      </c>
      <c r="M4779" s="17">
        <f>VLOOKUP($K4779,[1]Budget!$V:$AE,5,0)*IF($C4779="1 - Revenues",1,IF(AND($C4779="5 - Transfers",MID(I4779,15,1)="4"),1,-1))</f>
        <v>0</v>
      </c>
      <c r="N4779" s="17">
        <f>VLOOKUP($K4779,[1]Budget!$V:$AE,6,0)*IF($C4779="1 - Revenues",1,IF(AND($C4779="5 - Transfers",MID(J4779,15,1)="4"),1,-1))</f>
        <v>0</v>
      </c>
      <c r="O4779" s="17">
        <f>IFERROR(IF(RIGHT(LEFT(K4779,15),1)="4",VLOOKUP(K4779,'[1]Budget Worksheet'!A:B,2,0),-1*VLOOKUP(K4779,'[1]Budget Worksheet'!A:B,2,0)),0)</f>
        <v>-5000</v>
      </c>
      <c r="P4779" s="17">
        <f>VLOOKUP($K4779,[1]Budget!$V:$AE,8,0)*IF($C4779="1 - Revenues",1,IF(AND($C4779="5 - Transfers",MID($K4779,15,1)="4"),1,-1))</f>
        <v>-5000</v>
      </c>
      <c r="Q4779" s="17">
        <f>VLOOKUP($K4779,[1]Budget!$V:$AE,10,0)*IF($C4779="1 - Revenues",1,IF(AND($C4779="5 - Transfers",MID(K4779,15,1)="4"),1,-1))</f>
        <v>0</v>
      </c>
      <c r="S4779" s="18" t="b">
        <f>IF(LEFT(C4779,1)="1",1,-1)*SUMIF([1]Budget!V:V,'Budget Worksheet for Pivot Tabl'!K4779,[1]Budget!AC:AC)=P4779</f>
        <v>1</v>
      </c>
    </row>
    <row r="4780" spans="1:19" x14ac:dyDescent="0.25">
      <c r="A4780" t="s">
        <v>75</v>
      </c>
      <c r="B4780" t="s">
        <v>76</v>
      </c>
      <c r="C4780" t="s">
        <v>9</v>
      </c>
      <c r="D4780" t="str">
        <f t="shared" si="74"/>
        <v>OUTFLOWS</v>
      </c>
      <c r="E4780" t="s">
        <v>116</v>
      </c>
      <c r="F4780" t="s">
        <v>117</v>
      </c>
      <c r="G4780" t="s">
        <v>5466</v>
      </c>
      <c r="H4780" t="s">
        <v>5467</v>
      </c>
      <c r="I4780" t="s">
        <v>79</v>
      </c>
      <c r="J4780" t="s">
        <v>5986</v>
      </c>
      <c r="K4780" t="s">
        <v>6032</v>
      </c>
      <c r="L4780" t="s">
        <v>492</v>
      </c>
      <c r="M4780" s="17">
        <f>VLOOKUP($K4780,[1]Budget!$V:$AE,5,0)*IF($C4780="1 - Revenues",1,IF(AND($C4780="5 - Transfers",MID(I4780,15,1)="4"),1,-1))</f>
        <v>-1000</v>
      </c>
      <c r="N4780" s="17">
        <f>VLOOKUP($K4780,[1]Budget!$V:$AE,6,0)*IF($C4780="1 - Revenues",1,IF(AND($C4780="5 - Transfers",MID(J4780,15,1)="4"),1,-1))</f>
        <v>-2000</v>
      </c>
      <c r="O4780" s="17">
        <f>IFERROR(IF(RIGHT(LEFT(K4780,15),1)="4",VLOOKUP(K4780,'[1]Budget Worksheet'!A:B,2,0),-1*VLOOKUP(K4780,'[1]Budget Worksheet'!A:B,2,0)),0)</f>
        <v>-5000</v>
      </c>
      <c r="P4780" s="17">
        <f>VLOOKUP($K4780,[1]Budget!$V:$AE,8,0)*IF($C4780="1 - Revenues",1,IF(AND($C4780="5 - Transfers",MID($K4780,15,1)="4"),1,-1))</f>
        <v>-7500</v>
      </c>
      <c r="Q4780" s="17">
        <f>VLOOKUP($K4780,[1]Budget!$V:$AE,10,0)*IF($C4780="1 - Revenues",1,IF(AND($C4780="5 - Transfers",MID(K4780,15,1)="4"),1,-1))</f>
        <v>-2500</v>
      </c>
      <c r="S4780" s="18" t="b">
        <f>IF(LEFT(C4780,1)="1",1,-1)*SUMIF([1]Budget!V:V,'Budget Worksheet for Pivot Tabl'!K4780,[1]Budget!AC:AC)=P4780</f>
        <v>1</v>
      </c>
    </row>
    <row r="4781" spans="1:19" x14ac:dyDescent="0.25">
      <c r="A4781" t="s">
        <v>75</v>
      </c>
      <c r="B4781" t="s">
        <v>76</v>
      </c>
      <c r="C4781" t="s">
        <v>9</v>
      </c>
      <c r="D4781" t="str">
        <f t="shared" si="74"/>
        <v>OUTFLOWS</v>
      </c>
      <c r="E4781" t="s">
        <v>116</v>
      </c>
      <c r="F4781" t="s">
        <v>117</v>
      </c>
      <c r="G4781" t="s">
        <v>5466</v>
      </c>
      <c r="H4781" t="s">
        <v>5467</v>
      </c>
      <c r="I4781" t="s">
        <v>79</v>
      </c>
      <c r="J4781" t="s">
        <v>5986</v>
      </c>
      <c r="K4781" t="s">
        <v>6033</v>
      </c>
      <c r="L4781" t="s">
        <v>649</v>
      </c>
      <c r="M4781" s="17">
        <f>VLOOKUP($K4781,[1]Budget!$V:$AE,5,0)*IF($C4781="1 - Revenues",1,IF(AND($C4781="5 - Transfers",MID(I4781,15,1)="4"),1,-1))</f>
        <v>0</v>
      </c>
      <c r="N4781" s="17">
        <f>VLOOKUP($K4781,[1]Budget!$V:$AE,6,0)*IF($C4781="1 - Revenues",1,IF(AND($C4781="5 - Transfers",MID(J4781,15,1)="4"),1,-1))</f>
        <v>0</v>
      </c>
      <c r="O4781" s="17">
        <f>IFERROR(IF(RIGHT(LEFT(K4781,15),1)="4",VLOOKUP(K4781,'[1]Budget Worksheet'!A:B,2,0),-1*VLOOKUP(K4781,'[1]Budget Worksheet'!A:B,2,0)),0)</f>
        <v>-400</v>
      </c>
      <c r="P4781" s="17">
        <f>VLOOKUP($K4781,[1]Budget!$V:$AE,8,0)*IF($C4781="1 - Revenues",1,IF(AND($C4781="5 - Transfers",MID($K4781,15,1)="4"),1,-1))</f>
        <v>-400</v>
      </c>
      <c r="Q4781" s="17">
        <f>VLOOKUP($K4781,[1]Budget!$V:$AE,10,0)*IF($C4781="1 - Revenues",1,IF(AND($C4781="5 - Transfers",MID(K4781,15,1)="4"),1,-1))</f>
        <v>0</v>
      </c>
      <c r="S4781" s="18" t="b">
        <f>IF(LEFT(C4781,1)="1",1,-1)*SUMIF([1]Budget!V:V,'Budget Worksheet for Pivot Tabl'!K4781,[1]Budget!AC:AC)=P4781</f>
        <v>1</v>
      </c>
    </row>
    <row r="4782" spans="1:19" x14ac:dyDescent="0.25">
      <c r="A4782" t="s">
        <v>75</v>
      </c>
      <c r="B4782" t="s">
        <v>76</v>
      </c>
      <c r="C4782" t="s">
        <v>9</v>
      </c>
      <c r="D4782" t="str">
        <f t="shared" si="74"/>
        <v>OUTFLOWS</v>
      </c>
      <c r="E4782" t="s">
        <v>116</v>
      </c>
      <c r="F4782" t="s">
        <v>117</v>
      </c>
      <c r="G4782" t="s">
        <v>5466</v>
      </c>
      <c r="H4782" t="s">
        <v>5467</v>
      </c>
      <c r="I4782" t="s">
        <v>79</v>
      </c>
      <c r="J4782" t="s">
        <v>5986</v>
      </c>
      <c r="K4782" t="s">
        <v>6034</v>
      </c>
      <c r="L4782" t="s">
        <v>651</v>
      </c>
      <c r="M4782" s="17">
        <f>VLOOKUP($K4782,[1]Budget!$V:$AE,5,0)*IF($C4782="1 - Revenues",1,IF(AND($C4782="5 - Transfers",MID(I4782,15,1)="4"),1,-1))</f>
        <v>-2000</v>
      </c>
      <c r="N4782" s="17">
        <f>VLOOKUP($K4782,[1]Budget!$V:$AE,6,0)*IF($C4782="1 - Revenues",1,IF(AND($C4782="5 - Transfers",MID(J4782,15,1)="4"),1,-1))</f>
        <v>-2000</v>
      </c>
      <c r="O4782" s="17">
        <f>IFERROR(IF(RIGHT(LEFT(K4782,15),1)="4",VLOOKUP(K4782,'[1]Budget Worksheet'!A:B,2,0),-1*VLOOKUP(K4782,'[1]Budget Worksheet'!A:B,2,0)),0)</f>
        <v>-15855</v>
      </c>
      <c r="P4782" s="17">
        <f>VLOOKUP($K4782,[1]Budget!$V:$AE,8,0)*IF($C4782="1 - Revenues",1,IF(AND($C4782="5 - Transfers",MID($K4782,15,1)="4"),1,-1))</f>
        <v>-15855</v>
      </c>
      <c r="Q4782" s="17">
        <f>VLOOKUP($K4782,[1]Budget!$V:$AE,10,0)*IF($C4782="1 - Revenues",1,IF(AND($C4782="5 - Transfers",MID(K4782,15,1)="4"),1,-1))</f>
        <v>0</v>
      </c>
      <c r="S4782" s="18" t="b">
        <f>IF(LEFT(C4782,1)="1",1,-1)*SUMIF([1]Budget!V:V,'Budget Worksheet for Pivot Tabl'!K4782,[1]Budget!AC:AC)=P4782</f>
        <v>1</v>
      </c>
    </row>
    <row r="4783" spans="1:19" x14ac:dyDescent="0.25">
      <c r="A4783" t="s">
        <v>75</v>
      </c>
      <c r="B4783" t="s">
        <v>76</v>
      </c>
      <c r="C4783" t="s">
        <v>10</v>
      </c>
      <c r="D4783" t="str">
        <f t="shared" si="74"/>
        <v>OUTFLOWS</v>
      </c>
      <c r="E4783" t="s">
        <v>116</v>
      </c>
      <c r="F4783" t="s">
        <v>117</v>
      </c>
      <c r="G4783" t="s">
        <v>5466</v>
      </c>
      <c r="H4783" t="s">
        <v>5467</v>
      </c>
      <c r="I4783" t="s">
        <v>79</v>
      </c>
      <c r="J4783" t="s">
        <v>5986</v>
      </c>
      <c r="K4783" t="s">
        <v>6035</v>
      </c>
      <c r="L4783" t="s">
        <v>1753</v>
      </c>
      <c r="M4783" s="17">
        <f>VLOOKUP($K4783,[1]Budget!$V:$AE,5,0)*IF($C4783="1 - Revenues",1,IF(AND($C4783="5 - Transfers",MID(I4783,15,1)="4"),1,-1))</f>
        <v>0</v>
      </c>
      <c r="N4783" s="17">
        <f>VLOOKUP($K4783,[1]Budget!$V:$AE,6,0)*IF($C4783="1 - Revenues",1,IF(AND($C4783="5 - Transfers",MID(J4783,15,1)="4"),1,-1))</f>
        <v>0</v>
      </c>
      <c r="O4783" s="17">
        <f>IFERROR(IF(RIGHT(LEFT(K4783,15),1)="4",VLOOKUP(K4783,'[1]Budget Worksheet'!A:B,2,0),-1*VLOOKUP(K4783,'[1]Budget Worksheet'!A:B,2,0)),0)</f>
        <v>-1217000</v>
      </c>
      <c r="P4783" s="17">
        <f>VLOOKUP($K4783,[1]Budget!$V:$AE,8,0)*IF($C4783="1 - Revenues",1,IF(AND($C4783="5 - Transfers",MID($K4783,15,1)="4"),1,-1))</f>
        <v>-1217000</v>
      </c>
      <c r="Q4783" s="17">
        <f>VLOOKUP($K4783,[1]Budget!$V:$AE,10,0)*IF($C4783="1 - Revenues",1,IF(AND($C4783="5 - Transfers",MID(K4783,15,1)="4"),1,-1))</f>
        <v>0</v>
      </c>
      <c r="S4783" s="18" t="b">
        <f>IF(LEFT(C4783,1)="1",1,-1)*SUMIF([1]Budget!V:V,'Budget Worksheet for Pivot Tabl'!K4783,[1]Budget!AC:AC)=P4783</f>
        <v>1</v>
      </c>
    </row>
    <row r="4784" spans="1:19" x14ac:dyDescent="0.25">
      <c r="A4784" t="s">
        <v>75</v>
      </c>
      <c r="B4784" t="s">
        <v>76</v>
      </c>
      <c r="C4784" t="s">
        <v>10</v>
      </c>
      <c r="D4784" t="str">
        <f t="shared" si="74"/>
        <v>OUTFLOWS</v>
      </c>
      <c r="E4784" t="s">
        <v>116</v>
      </c>
      <c r="F4784" t="s">
        <v>117</v>
      </c>
      <c r="G4784" t="s">
        <v>5466</v>
      </c>
      <c r="H4784" t="s">
        <v>5467</v>
      </c>
      <c r="I4784" t="s">
        <v>79</v>
      </c>
      <c r="J4784" t="s">
        <v>5986</v>
      </c>
      <c r="K4784" t="s">
        <v>6036</v>
      </c>
      <c r="L4784" t="s">
        <v>1133</v>
      </c>
      <c r="M4784" s="17">
        <f>VLOOKUP($K4784,[1]Budget!$V:$AE,5,0)*IF($C4784="1 - Revenues",1,IF(AND($C4784="5 - Transfers",MID(I4784,15,1)="4"),1,-1))</f>
        <v>-24000</v>
      </c>
      <c r="N4784" s="17">
        <f>VLOOKUP($K4784,[1]Budget!$V:$AE,6,0)*IF($C4784="1 - Revenues",1,IF(AND($C4784="5 - Transfers",MID(J4784,15,1)="4"),1,-1))</f>
        <v>-123000</v>
      </c>
      <c r="O4784" s="17">
        <f>IFERROR(IF(RIGHT(LEFT(K4784,15),1)="4",VLOOKUP(K4784,'[1]Budget Worksheet'!A:B,2,0),-1*VLOOKUP(K4784,'[1]Budget Worksheet'!A:B,2,0)),0)</f>
        <v>-82110</v>
      </c>
      <c r="P4784" s="17">
        <f>VLOOKUP($K4784,[1]Budget!$V:$AE,8,0)*IF($C4784="1 - Revenues",1,IF(AND($C4784="5 - Transfers",MID($K4784,15,1)="4"),1,-1))</f>
        <v>-82110</v>
      </c>
      <c r="Q4784" s="17">
        <f>VLOOKUP($K4784,[1]Budget!$V:$AE,10,0)*IF($C4784="1 - Revenues",1,IF(AND($C4784="5 - Transfers",MID(K4784,15,1)="4"),1,-1))</f>
        <v>0</v>
      </c>
      <c r="S4784" s="18" t="b">
        <f>IF(LEFT(C4784,1)="1",1,-1)*SUMIF([1]Budget!V:V,'Budget Worksheet for Pivot Tabl'!K4784,[1]Budget!AC:AC)=P4784</f>
        <v>1</v>
      </c>
    </row>
    <row r="4785" spans="1:19" x14ac:dyDescent="0.25">
      <c r="A4785" t="s">
        <v>75</v>
      </c>
      <c r="B4785" t="s">
        <v>76</v>
      </c>
      <c r="C4785" t="s">
        <v>8</v>
      </c>
      <c r="D4785" t="str">
        <f t="shared" si="74"/>
        <v>OUTFLOWS</v>
      </c>
      <c r="E4785" t="s">
        <v>116</v>
      </c>
      <c r="F4785" t="s">
        <v>117</v>
      </c>
      <c r="G4785" t="s">
        <v>5466</v>
      </c>
      <c r="H4785" t="s">
        <v>5467</v>
      </c>
      <c r="I4785" t="s">
        <v>81</v>
      </c>
      <c r="J4785" t="s">
        <v>6037</v>
      </c>
      <c r="K4785" t="s">
        <v>6038</v>
      </c>
      <c r="L4785" t="s">
        <v>590</v>
      </c>
      <c r="M4785" s="17">
        <f>VLOOKUP($K4785,[1]Budget!$V:$AE,5,0)*IF($C4785="1 - Revenues",1,IF(AND($C4785="5 - Transfers",MID(I4785,15,1)="4"),1,-1))</f>
        <v>-670000</v>
      </c>
      <c r="N4785" s="17">
        <f>VLOOKUP($K4785,[1]Budget!$V:$AE,6,0)*IF($C4785="1 - Revenues",1,IF(AND($C4785="5 - Transfers",MID(J4785,15,1)="4"),1,-1))</f>
        <v>-647000</v>
      </c>
      <c r="O4785" s="17">
        <f>IFERROR(IF(RIGHT(LEFT(K4785,15),1)="4",VLOOKUP(K4785,'[1]Budget Worksheet'!A:B,2,0),-1*VLOOKUP(K4785,'[1]Budget Worksheet'!A:B,2,0)),0)</f>
        <v>-631206</v>
      </c>
      <c r="P4785" s="17">
        <f>VLOOKUP($K4785,[1]Budget!$V:$AE,8,0)*IF($C4785="1 - Revenues",1,IF(AND($C4785="5 - Transfers",MID($K4785,15,1)="4"),1,-1))</f>
        <v>-665000</v>
      </c>
      <c r="Q4785" s="17">
        <f>VLOOKUP($K4785,[1]Budget!$V:$AE,10,0)*IF($C4785="1 - Revenues",1,IF(AND($C4785="5 - Transfers",MID(K4785,15,1)="4"),1,-1))</f>
        <v>-33794</v>
      </c>
      <c r="S4785" s="18" t="b">
        <f>IF(LEFT(C4785,1)="1",1,-1)*SUMIF([1]Budget!V:V,'Budget Worksheet for Pivot Tabl'!K4785,[1]Budget!AC:AC)=P4785</f>
        <v>1</v>
      </c>
    </row>
    <row r="4786" spans="1:19" x14ac:dyDescent="0.25">
      <c r="A4786" t="s">
        <v>75</v>
      </c>
      <c r="B4786" t="s">
        <v>76</v>
      </c>
      <c r="C4786" t="s">
        <v>8</v>
      </c>
      <c r="D4786" t="str">
        <f t="shared" si="74"/>
        <v>OUTFLOWS</v>
      </c>
      <c r="E4786" t="s">
        <v>116</v>
      </c>
      <c r="F4786" t="s">
        <v>117</v>
      </c>
      <c r="G4786" t="s">
        <v>5466</v>
      </c>
      <c r="H4786" t="s">
        <v>5467</v>
      </c>
      <c r="I4786" t="s">
        <v>81</v>
      </c>
      <c r="J4786" t="s">
        <v>6037</v>
      </c>
      <c r="K4786" t="s">
        <v>6039</v>
      </c>
      <c r="L4786" t="s">
        <v>593</v>
      </c>
      <c r="M4786" s="17">
        <f>VLOOKUP($K4786,[1]Budget!$V:$AE,5,0)*IF($C4786="1 - Revenues",1,IF(AND($C4786="5 - Transfers",MID(I4786,15,1)="4"),1,-1))</f>
        <v>-28000</v>
      </c>
      <c r="N4786" s="17">
        <f>VLOOKUP($K4786,[1]Budget!$V:$AE,6,0)*IF($C4786="1 - Revenues",1,IF(AND($C4786="5 - Transfers",MID(J4786,15,1)="4"),1,-1))</f>
        <v>-46000</v>
      </c>
      <c r="O4786" s="17">
        <f>IFERROR(IF(RIGHT(LEFT(K4786,15),1)="4",VLOOKUP(K4786,'[1]Budget Worksheet'!A:B,2,0),-1*VLOOKUP(K4786,'[1]Budget Worksheet'!A:B,2,0)),0)</f>
        <v>-40000</v>
      </c>
      <c r="P4786" s="17">
        <f>VLOOKUP($K4786,[1]Budget!$V:$AE,8,0)*IF($C4786="1 - Revenues",1,IF(AND($C4786="5 - Transfers",MID($K4786,15,1)="4"),1,-1))</f>
        <v>-50000</v>
      </c>
      <c r="Q4786" s="17">
        <f>VLOOKUP($K4786,[1]Budget!$V:$AE,10,0)*IF($C4786="1 - Revenues",1,IF(AND($C4786="5 - Transfers",MID(K4786,15,1)="4"),1,-1))</f>
        <v>-10000</v>
      </c>
      <c r="S4786" s="18" t="b">
        <f>IF(LEFT(C4786,1)="1",1,-1)*SUMIF([1]Budget!V:V,'Budget Worksheet for Pivot Tabl'!K4786,[1]Budget!AC:AC)=P4786</f>
        <v>1</v>
      </c>
    </row>
    <row r="4787" spans="1:19" x14ac:dyDescent="0.25">
      <c r="A4787" t="s">
        <v>75</v>
      </c>
      <c r="B4787" t="s">
        <v>76</v>
      </c>
      <c r="C4787" t="s">
        <v>8</v>
      </c>
      <c r="D4787" t="str">
        <f t="shared" si="74"/>
        <v>OUTFLOWS</v>
      </c>
      <c r="E4787" t="s">
        <v>116</v>
      </c>
      <c r="F4787" t="s">
        <v>117</v>
      </c>
      <c r="G4787" t="s">
        <v>5466</v>
      </c>
      <c r="H4787" t="s">
        <v>5467</v>
      </c>
      <c r="I4787" t="s">
        <v>81</v>
      </c>
      <c r="J4787" t="s">
        <v>6037</v>
      </c>
      <c r="K4787" t="s">
        <v>6040</v>
      </c>
      <c r="L4787" t="s">
        <v>919</v>
      </c>
      <c r="M4787" s="17">
        <f>VLOOKUP($K4787,[1]Budget!$V:$AE,5,0)*IF($C4787="1 - Revenues",1,IF(AND($C4787="5 - Transfers",MID(I4787,15,1)="4"),1,-1))</f>
        <v>0</v>
      </c>
      <c r="N4787" s="17">
        <f>VLOOKUP($K4787,[1]Budget!$V:$AE,6,0)*IF($C4787="1 - Revenues",1,IF(AND($C4787="5 - Transfers",MID(J4787,15,1)="4"),1,-1))</f>
        <v>0</v>
      </c>
      <c r="O4787" s="17">
        <f>IFERROR(IF(RIGHT(LEFT(K4787,15),1)="4",VLOOKUP(K4787,'[1]Budget Worksheet'!A:B,2,0),-1*VLOOKUP(K4787,'[1]Budget Worksheet'!A:B,2,0)),0)</f>
        <v>0</v>
      </c>
      <c r="P4787" s="17">
        <f>VLOOKUP($K4787,[1]Budget!$V:$AE,8,0)*IF($C4787="1 - Revenues",1,IF(AND($C4787="5 - Transfers",MID($K4787,15,1)="4"),1,-1))</f>
        <v>0</v>
      </c>
      <c r="Q4787" s="17">
        <f>VLOOKUP($K4787,[1]Budget!$V:$AE,10,0)*IF($C4787="1 - Revenues",1,IF(AND($C4787="5 - Transfers",MID(K4787,15,1)="4"),1,-1))</f>
        <v>0</v>
      </c>
      <c r="S4787" s="18" t="b">
        <f>IF(LEFT(C4787,1)="1",1,-1)*SUMIF([1]Budget!V:V,'Budget Worksheet for Pivot Tabl'!K4787,[1]Budget!AC:AC)=P4787</f>
        <v>1</v>
      </c>
    </row>
    <row r="4788" spans="1:19" x14ac:dyDescent="0.25">
      <c r="A4788" t="s">
        <v>75</v>
      </c>
      <c r="B4788" t="s">
        <v>76</v>
      </c>
      <c r="C4788" t="s">
        <v>8</v>
      </c>
      <c r="D4788" t="str">
        <f t="shared" si="74"/>
        <v>OUTFLOWS</v>
      </c>
      <c r="E4788" t="s">
        <v>116</v>
      </c>
      <c r="F4788" t="s">
        <v>117</v>
      </c>
      <c r="G4788" t="s">
        <v>5466</v>
      </c>
      <c r="H4788" t="s">
        <v>5467</v>
      </c>
      <c r="I4788" t="s">
        <v>81</v>
      </c>
      <c r="J4788" t="s">
        <v>6037</v>
      </c>
      <c r="K4788" t="s">
        <v>6041</v>
      </c>
      <c r="L4788" t="s">
        <v>595</v>
      </c>
      <c r="M4788" s="17">
        <f>VLOOKUP($K4788,[1]Budget!$V:$AE,5,0)*IF($C4788="1 - Revenues",1,IF(AND($C4788="5 - Transfers",MID(I4788,15,1)="4"),1,-1))</f>
        <v>0</v>
      </c>
      <c r="N4788" s="17">
        <f>VLOOKUP($K4788,[1]Budget!$V:$AE,6,0)*IF($C4788="1 - Revenues",1,IF(AND($C4788="5 - Transfers",MID(J4788,15,1)="4"),1,-1))</f>
        <v>0</v>
      </c>
      <c r="O4788" s="17">
        <f>IFERROR(IF(RIGHT(LEFT(K4788,15),1)="4",VLOOKUP(K4788,'[1]Budget Worksheet'!A:B,2,0),-1*VLOOKUP(K4788,'[1]Budget Worksheet'!A:B,2,0)),0)</f>
        <v>0</v>
      </c>
      <c r="P4788" s="17">
        <f>VLOOKUP($K4788,[1]Budget!$V:$AE,8,0)*IF($C4788="1 - Revenues",1,IF(AND($C4788="5 - Transfers",MID($K4788,15,1)="4"),1,-1))</f>
        <v>0</v>
      </c>
      <c r="Q4788" s="17">
        <f>VLOOKUP($K4788,[1]Budget!$V:$AE,10,0)*IF($C4788="1 - Revenues",1,IF(AND($C4788="5 - Transfers",MID(K4788,15,1)="4"),1,-1))</f>
        <v>0</v>
      </c>
      <c r="S4788" s="18" t="b">
        <f>IF(LEFT(C4788,1)="1",1,-1)*SUMIF([1]Budget!V:V,'Budget Worksheet for Pivot Tabl'!K4788,[1]Budget!AC:AC)=P4788</f>
        <v>1</v>
      </c>
    </row>
    <row r="4789" spans="1:19" x14ac:dyDescent="0.25">
      <c r="A4789" t="s">
        <v>75</v>
      </c>
      <c r="B4789" t="s">
        <v>76</v>
      </c>
      <c r="C4789" t="s">
        <v>8</v>
      </c>
      <c r="D4789" t="str">
        <f t="shared" si="74"/>
        <v>OUTFLOWS</v>
      </c>
      <c r="E4789" t="s">
        <v>116</v>
      </c>
      <c r="F4789" t="s">
        <v>117</v>
      </c>
      <c r="G4789" t="s">
        <v>5466</v>
      </c>
      <c r="H4789" t="s">
        <v>5467</v>
      </c>
      <c r="I4789" t="s">
        <v>81</v>
      </c>
      <c r="J4789" t="s">
        <v>6037</v>
      </c>
      <c r="K4789" t="s">
        <v>6042</v>
      </c>
      <c r="L4789" t="s">
        <v>597</v>
      </c>
      <c r="M4789" s="17">
        <f>VLOOKUP($K4789,[1]Budget!$V:$AE,5,0)*IF($C4789="1 - Revenues",1,IF(AND($C4789="5 - Transfers",MID(I4789,15,1)="4"),1,-1))</f>
        <v>-3000</v>
      </c>
      <c r="N4789" s="17">
        <f>VLOOKUP($K4789,[1]Budget!$V:$AE,6,0)*IF($C4789="1 - Revenues",1,IF(AND($C4789="5 - Transfers",MID(J4789,15,1)="4"),1,-1))</f>
        <v>-3000</v>
      </c>
      <c r="O4789" s="17">
        <f>IFERROR(IF(RIGHT(LEFT(K4789,15),1)="4",VLOOKUP(K4789,'[1]Budget Worksheet'!A:B,2,0),-1*VLOOKUP(K4789,'[1]Budget Worksheet'!A:B,2,0)),0)</f>
        <v>-2942</v>
      </c>
      <c r="P4789" s="17">
        <f>VLOOKUP($K4789,[1]Budget!$V:$AE,8,0)*IF($C4789="1 - Revenues",1,IF(AND($C4789="5 - Transfers",MID($K4789,15,1)="4"),1,-1))</f>
        <v>-2942</v>
      </c>
      <c r="Q4789" s="17">
        <f>VLOOKUP($K4789,[1]Budget!$V:$AE,10,0)*IF($C4789="1 - Revenues",1,IF(AND($C4789="5 - Transfers",MID(K4789,15,1)="4"),1,-1))</f>
        <v>0</v>
      </c>
      <c r="S4789" s="18" t="b">
        <f>IF(LEFT(C4789,1)="1",1,-1)*SUMIF([1]Budget!V:V,'Budget Worksheet for Pivot Tabl'!K4789,[1]Budget!AC:AC)=P4789</f>
        <v>1</v>
      </c>
    </row>
    <row r="4790" spans="1:19" x14ac:dyDescent="0.25">
      <c r="A4790" t="s">
        <v>75</v>
      </c>
      <c r="B4790" t="s">
        <v>76</v>
      </c>
      <c r="C4790" t="s">
        <v>8</v>
      </c>
      <c r="D4790" t="str">
        <f t="shared" si="74"/>
        <v>OUTFLOWS</v>
      </c>
      <c r="E4790" t="s">
        <v>116</v>
      </c>
      <c r="F4790" t="s">
        <v>117</v>
      </c>
      <c r="G4790" t="s">
        <v>5466</v>
      </c>
      <c r="H4790" t="s">
        <v>5467</v>
      </c>
      <c r="I4790" t="s">
        <v>81</v>
      </c>
      <c r="J4790" t="s">
        <v>6037</v>
      </c>
      <c r="K4790" t="s">
        <v>6043</v>
      </c>
      <c r="L4790" t="s">
        <v>599</v>
      </c>
      <c r="M4790" s="17">
        <f>VLOOKUP($K4790,[1]Budget!$V:$AE,5,0)*IF($C4790="1 - Revenues",1,IF(AND($C4790="5 - Transfers",MID(I4790,15,1)="4"),1,-1))</f>
        <v>-5000</v>
      </c>
      <c r="N4790" s="17">
        <f>VLOOKUP($K4790,[1]Budget!$V:$AE,6,0)*IF($C4790="1 - Revenues",1,IF(AND($C4790="5 - Transfers",MID(J4790,15,1)="4"),1,-1))</f>
        <v>-5000</v>
      </c>
      <c r="O4790" s="17">
        <f>IFERROR(IF(RIGHT(LEFT(K4790,15),1)="4",VLOOKUP(K4790,'[1]Budget Worksheet'!A:B,2,0),-1*VLOOKUP(K4790,'[1]Budget Worksheet'!A:B,2,0)),0)</f>
        <v>-10805</v>
      </c>
      <c r="P4790" s="17">
        <f>VLOOKUP($K4790,[1]Budget!$V:$AE,8,0)*IF($C4790="1 - Revenues",1,IF(AND($C4790="5 - Transfers",MID($K4790,15,1)="4"),1,-1))</f>
        <v>-10805</v>
      </c>
      <c r="Q4790" s="17">
        <f>VLOOKUP($K4790,[1]Budget!$V:$AE,10,0)*IF($C4790="1 - Revenues",1,IF(AND($C4790="5 - Transfers",MID(K4790,15,1)="4"),1,-1))</f>
        <v>0</v>
      </c>
      <c r="S4790" s="18" t="b">
        <f>IF(LEFT(C4790,1)="1",1,-1)*SUMIF([1]Budget!V:V,'Budget Worksheet for Pivot Tabl'!K4790,[1]Budget!AC:AC)=P4790</f>
        <v>1</v>
      </c>
    </row>
    <row r="4791" spans="1:19" x14ac:dyDescent="0.25">
      <c r="A4791" t="s">
        <v>75</v>
      </c>
      <c r="B4791" t="s">
        <v>76</v>
      </c>
      <c r="C4791" t="s">
        <v>8</v>
      </c>
      <c r="D4791" t="str">
        <f t="shared" si="74"/>
        <v>OUTFLOWS</v>
      </c>
      <c r="E4791" t="s">
        <v>116</v>
      </c>
      <c r="F4791" t="s">
        <v>117</v>
      </c>
      <c r="G4791" t="s">
        <v>5466</v>
      </c>
      <c r="H4791" t="s">
        <v>5467</v>
      </c>
      <c r="I4791" t="s">
        <v>81</v>
      </c>
      <c r="J4791" t="s">
        <v>6037</v>
      </c>
      <c r="K4791" t="s">
        <v>6044</v>
      </c>
      <c r="L4791" t="s">
        <v>601</v>
      </c>
      <c r="M4791" s="17">
        <f>VLOOKUP($K4791,[1]Budget!$V:$AE,5,0)*IF($C4791="1 - Revenues",1,IF(AND($C4791="5 - Transfers",MID(I4791,15,1)="4"),1,-1))</f>
        <v>0</v>
      </c>
      <c r="N4791" s="17">
        <f>VLOOKUP($K4791,[1]Budget!$V:$AE,6,0)*IF($C4791="1 - Revenues",1,IF(AND($C4791="5 - Transfers",MID(J4791,15,1)="4"),1,-1))</f>
        <v>0</v>
      </c>
      <c r="O4791" s="17">
        <f>IFERROR(IF(RIGHT(LEFT(K4791,15),1)="4",VLOOKUP(K4791,'[1]Budget Worksheet'!A:B,2,0),-1*VLOOKUP(K4791,'[1]Budget Worksheet'!A:B,2,0)),0)</f>
        <v>0</v>
      </c>
      <c r="P4791" s="17">
        <f>VLOOKUP($K4791,[1]Budget!$V:$AE,8,0)*IF($C4791="1 - Revenues",1,IF(AND($C4791="5 - Transfers",MID($K4791,15,1)="4"),1,-1))</f>
        <v>0</v>
      </c>
      <c r="Q4791" s="17">
        <f>VLOOKUP($K4791,[1]Budget!$V:$AE,10,0)*IF($C4791="1 - Revenues",1,IF(AND($C4791="5 - Transfers",MID(K4791,15,1)="4"),1,-1))</f>
        <v>0</v>
      </c>
      <c r="S4791" s="18" t="b">
        <f>IF(LEFT(C4791,1)="1",1,-1)*SUMIF([1]Budget!V:V,'Budget Worksheet for Pivot Tabl'!K4791,[1]Budget!AC:AC)=P4791</f>
        <v>1</v>
      </c>
    </row>
    <row r="4792" spans="1:19" x14ac:dyDescent="0.25">
      <c r="A4792" t="s">
        <v>75</v>
      </c>
      <c r="B4792" t="s">
        <v>76</v>
      </c>
      <c r="C4792" t="s">
        <v>8</v>
      </c>
      <c r="D4792" t="str">
        <f t="shared" si="74"/>
        <v>OUTFLOWS</v>
      </c>
      <c r="E4792" t="s">
        <v>116</v>
      </c>
      <c r="F4792" t="s">
        <v>117</v>
      </c>
      <c r="G4792" t="s">
        <v>5466</v>
      </c>
      <c r="H4792" t="s">
        <v>5467</v>
      </c>
      <c r="I4792" t="s">
        <v>81</v>
      </c>
      <c r="J4792" t="s">
        <v>6037</v>
      </c>
      <c r="K4792" t="s">
        <v>6045</v>
      </c>
      <c r="L4792" t="s">
        <v>1084</v>
      </c>
      <c r="M4792" s="17">
        <f>VLOOKUP($K4792,[1]Budget!$V:$AE,5,0)*IF($C4792="1 - Revenues",1,IF(AND($C4792="5 - Transfers",MID(I4792,15,1)="4"),1,-1))</f>
        <v>0</v>
      </c>
      <c r="N4792" s="17">
        <f>VLOOKUP($K4792,[1]Budget!$V:$AE,6,0)*IF($C4792="1 - Revenues",1,IF(AND($C4792="5 - Transfers",MID(J4792,15,1)="4"),1,-1))</f>
        <v>0</v>
      </c>
      <c r="O4792" s="17">
        <f>IFERROR(IF(RIGHT(LEFT(K4792,15),1)="4",VLOOKUP(K4792,'[1]Budget Worksheet'!A:B,2,0),-1*VLOOKUP(K4792,'[1]Budget Worksheet'!A:B,2,0)),0)</f>
        <v>0</v>
      </c>
      <c r="P4792" s="17">
        <f>VLOOKUP($K4792,[1]Budget!$V:$AE,8,0)*IF($C4792="1 - Revenues",1,IF(AND($C4792="5 - Transfers",MID($K4792,15,1)="4"),1,-1))</f>
        <v>0</v>
      </c>
      <c r="Q4792" s="17">
        <f>VLOOKUP($K4792,[1]Budget!$V:$AE,10,0)*IF($C4792="1 - Revenues",1,IF(AND($C4792="5 - Transfers",MID(K4792,15,1)="4"),1,-1))</f>
        <v>0</v>
      </c>
      <c r="S4792" s="18" t="b">
        <f>IF(LEFT(C4792,1)="1",1,-1)*SUMIF([1]Budget!V:V,'Budget Worksheet for Pivot Tabl'!K4792,[1]Budget!AC:AC)=P4792</f>
        <v>1</v>
      </c>
    </row>
    <row r="4793" spans="1:19" x14ac:dyDescent="0.25">
      <c r="A4793" t="s">
        <v>75</v>
      </c>
      <c r="B4793" t="s">
        <v>76</v>
      </c>
      <c r="C4793" t="s">
        <v>8</v>
      </c>
      <c r="D4793" t="str">
        <f t="shared" si="74"/>
        <v>OUTFLOWS</v>
      </c>
      <c r="E4793" t="s">
        <v>116</v>
      </c>
      <c r="F4793" t="s">
        <v>117</v>
      </c>
      <c r="G4793" t="s">
        <v>5466</v>
      </c>
      <c r="H4793" t="s">
        <v>5467</v>
      </c>
      <c r="I4793" t="s">
        <v>81</v>
      </c>
      <c r="J4793" t="s">
        <v>6037</v>
      </c>
      <c r="K4793" t="s">
        <v>6046</v>
      </c>
      <c r="L4793" t="s">
        <v>603</v>
      </c>
      <c r="M4793" s="17">
        <f>VLOOKUP($K4793,[1]Budget!$V:$AE,5,0)*IF($C4793="1 - Revenues",1,IF(AND($C4793="5 - Transfers",MID(I4793,15,1)="4"),1,-1))</f>
        <v>0</v>
      </c>
      <c r="N4793" s="17">
        <f>VLOOKUP($K4793,[1]Budget!$V:$AE,6,0)*IF($C4793="1 - Revenues",1,IF(AND($C4793="5 - Transfers",MID(J4793,15,1)="4"),1,-1))</f>
        <v>0</v>
      </c>
      <c r="O4793" s="17">
        <f>IFERROR(IF(RIGHT(LEFT(K4793,15),1)="4",VLOOKUP(K4793,'[1]Budget Worksheet'!A:B,2,0),-1*VLOOKUP(K4793,'[1]Budget Worksheet'!A:B,2,0)),0)</f>
        <v>0</v>
      </c>
      <c r="P4793" s="17">
        <f>VLOOKUP($K4793,[1]Budget!$V:$AE,8,0)*IF($C4793="1 - Revenues",1,IF(AND($C4793="5 - Transfers",MID($K4793,15,1)="4"),1,-1))</f>
        <v>0</v>
      </c>
      <c r="Q4793" s="17">
        <f>VLOOKUP($K4793,[1]Budget!$V:$AE,10,0)*IF($C4793="1 - Revenues",1,IF(AND($C4793="5 - Transfers",MID(K4793,15,1)="4"),1,-1))</f>
        <v>0</v>
      </c>
      <c r="S4793" s="18" t="b">
        <f>IF(LEFT(C4793,1)="1",1,-1)*SUMIF([1]Budget!V:V,'Budget Worksheet for Pivot Tabl'!K4793,[1]Budget!AC:AC)=P4793</f>
        <v>1</v>
      </c>
    </row>
    <row r="4794" spans="1:19" x14ac:dyDescent="0.25">
      <c r="A4794" t="s">
        <v>75</v>
      </c>
      <c r="B4794" t="s">
        <v>76</v>
      </c>
      <c r="C4794" t="s">
        <v>8</v>
      </c>
      <c r="D4794" t="str">
        <f t="shared" si="74"/>
        <v>OUTFLOWS</v>
      </c>
      <c r="E4794" t="s">
        <v>116</v>
      </c>
      <c r="F4794" t="s">
        <v>117</v>
      </c>
      <c r="G4794" t="s">
        <v>5466</v>
      </c>
      <c r="H4794" t="s">
        <v>5467</v>
      </c>
      <c r="I4794" t="s">
        <v>81</v>
      </c>
      <c r="J4794" t="s">
        <v>6037</v>
      </c>
      <c r="K4794" t="s">
        <v>6047</v>
      </c>
      <c r="L4794" t="s">
        <v>470</v>
      </c>
      <c r="M4794" s="17">
        <f>VLOOKUP($K4794,[1]Budget!$V:$AE,5,0)*IF($C4794="1 - Revenues",1,IF(AND($C4794="5 - Transfers",MID(I4794,15,1)="4"),1,-1))</f>
        <v>-134000</v>
      </c>
      <c r="N4794" s="17">
        <f>VLOOKUP($K4794,[1]Budget!$V:$AE,6,0)*IF($C4794="1 - Revenues",1,IF(AND($C4794="5 - Transfers",MID(J4794,15,1)="4"),1,-1))</f>
        <v>-132000</v>
      </c>
      <c r="O4794" s="17">
        <f>IFERROR(IF(RIGHT(LEFT(K4794,15),1)="4",VLOOKUP(K4794,'[1]Budget Worksheet'!A:B,2,0),-1*VLOOKUP(K4794,'[1]Budget Worksheet'!A:B,2,0)),0)</f>
        <v>-150217</v>
      </c>
      <c r="P4794" s="17">
        <f>VLOOKUP($K4794,[1]Budget!$V:$AE,8,0)*IF($C4794="1 - Revenues",1,IF(AND($C4794="5 - Transfers",MID($K4794,15,1)="4"),1,-1))</f>
        <v>-156000</v>
      </c>
      <c r="Q4794" s="17">
        <f>VLOOKUP($K4794,[1]Budget!$V:$AE,10,0)*IF($C4794="1 - Revenues",1,IF(AND($C4794="5 - Transfers",MID(K4794,15,1)="4"),1,-1))</f>
        <v>-5783</v>
      </c>
      <c r="S4794" s="18" t="b">
        <f>IF(LEFT(C4794,1)="1",1,-1)*SUMIF([1]Budget!V:V,'Budget Worksheet for Pivot Tabl'!K4794,[1]Budget!AC:AC)=P4794</f>
        <v>1</v>
      </c>
    </row>
    <row r="4795" spans="1:19" x14ac:dyDescent="0.25">
      <c r="A4795" t="s">
        <v>75</v>
      </c>
      <c r="B4795" t="s">
        <v>76</v>
      </c>
      <c r="C4795" t="s">
        <v>8</v>
      </c>
      <c r="D4795" t="str">
        <f t="shared" si="74"/>
        <v>OUTFLOWS</v>
      </c>
      <c r="E4795" t="s">
        <v>116</v>
      </c>
      <c r="F4795" t="s">
        <v>117</v>
      </c>
      <c r="G4795" t="s">
        <v>5466</v>
      </c>
      <c r="H4795" t="s">
        <v>5467</v>
      </c>
      <c r="I4795" t="s">
        <v>81</v>
      </c>
      <c r="J4795" t="s">
        <v>6037</v>
      </c>
      <c r="K4795" t="s">
        <v>6048</v>
      </c>
      <c r="L4795" t="s">
        <v>606</v>
      </c>
      <c r="M4795" s="17">
        <f>VLOOKUP($K4795,[1]Budget!$V:$AE,5,0)*IF($C4795="1 - Revenues",1,IF(AND($C4795="5 - Transfers",MID(I4795,15,1)="4"),1,-1))</f>
        <v>-65000</v>
      </c>
      <c r="N4795" s="17">
        <f>VLOOKUP($K4795,[1]Budget!$V:$AE,6,0)*IF($C4795="1 - Revenues",1,IF(AND($C4795="5 - Transfers",MID(J4795,15,1)="4"),1,-1))</f>
        <v>-66000</v>
      </c>
      <c r="O4795" s="17">
        <f>IFERROR(IF(RIGHT(LEFT(K4795,15),1)="4",VLOOKUP(K4795,'[1]Budget Worksheet'!A:B,2,0),-1*VLOOKUP(K4795,'[1]Budget Worksheet'!A:B,2,0)),0)</f>
        <v>-66537</v>
      </c>
      <c r="P4795" s="17">
        <f>VLOOKUP($K4795,[1]Budget!$V:$AE,8,0)*IF($C4795="1 - Revenues",1,IF(AND($C4795="5 - Transfers",MID($K4795,15,1)="4"),1,-1))</f>
        <v>-66537</v>
      </c>
      <c r="Q4795" s="17">
        <f>VLOOKUP($K4795,[1]Budget!$V:$AE,10,0)*IF($C4795="1 - Revenues",1,IF(AND($C4795="5 - Transfers",MID(K4795,15,1)="4"),1,-1))</f>
        <v>0</v>
      </c>
      <c r="S4795" s="18" t="b">
        <f>IF(LEFT(C4795,1)="1",1,-1)*SUMIF([1]Budget!V:V,'Budget Worksheet for Pivot Tabl'!K4795,[1]Budget!AC:AC)=P4795</f>
        <v>1</v>
      </c>
    </row>
    <row r="4796" spans="1:19" x14ac:dyDescent="0.25">
      <c r="A4796" t="s">
        <v>75</v>
      </c>
      <c r="B4796" t="s">
        <v>76</v>
      </c>
      <c r="C4796" t="s">
        <v>8</v>
      </c>
      <c r="D4796" t="str">
        <f t="shared" si="74"/>
        <v>OUTFLOWS</v>
      </c>
      <c r="E4796" t="s">
        <v>116</v>
      </c>
      <c r="F4796" t="s">
        <v>117</v>
      </c>
      <c r="G4796" t="s">
        <v>5466</v>
      </c>
      <c r="H4796" t="s">
        <v>5467</v>
      </c>
      <c r="I4796" t="s">
        <v>81</v>
      </c>
      <c r="J4796" t="s">
        <v>6037</v>
      </c>
      <c r="K4796" t="s">
        <v>6049</v>
      </c>
      <c r="L4796" t="s">
        <v>608</v>
      </c>
      <c r="M4796" s="17">
        <f>VLOOKUP($K4796,[1]Budget!$V:$AE,5,0)*IF($C4796="1 - Revenues",1,IF(AND($C4796="5 - Transfers",MID(I4796,15,1)="4"),1,-1))</f>
        <v>-140000</v>
      </c>
      <c r="N4796" s="17">
        <f>VLOOKUP($K4796,[1]Budget!$V:$AE,6,0)*IF($C4796="1 - Revenues",1,IF(AND($C4796="5 - Transfers",MID(J4796,15,1)="4"),1,-1))</f>
        <v>-130000</v>
      </c>
      <c r="O4796" s="17">
        <f>IFERROR(IF(RIGHT(LEFT(K4796,15),1)="4",VLOOKUP(K4796,'[1]Budget Worksheet'!A:B,2,0),-1*VLOOKUP(K4796,'[1]Budget Worksheet'!A:B,2,0)),0)</f>
        <v>-149557</v>
      </c>
      <c r="P4796" s="17">
        <f>VLOOKUP($K4796,[1]Budget!$V:$AE,8,0)*IF($C4796="1 - Revenues",1,IF(AND($C4796="5 - Transfers",MID($K4796,15,1)="4"),1,-1))</f>
        <v>-138000</v>
      </c>
      <c r="Q4796" s="17">
        <f>VLOOKUP($K4796,[1]Budget!$V:$AE,10,0)*IF($C4796="1 - Revenues",1,IF(AND($C4796="5 - Transfers",MID(K4796,15,1)="4"),1,-1))</f>
        <v>11557</v>
      </c>
      <c r="S4796" s="18" t="b">
        <f>IF(LEFT(C4796,1)="1",1,-1)*SUMIF([1]Budget!V:V,'Budget Worksheet for Pivot Tabl'!K4796,[1]Budget!AC:AC)=P4796</f>
        <v>1</v>
      </c>
    </row>
    <row r="4797" spans="1:19" x14ac:dyDescent="0.25">
      <c r="A4797" t="s">
        <v>75</v>
      </c>
      <c r="B4797" t="s">
        <v>76</v>
      </c>
      <c r="C4797" t="s">
        <v>8</v>
      </c>
      <c r="D4797" t="str">
        <f t="shared" si="74"/>
        <v>OUTFLOWS</v>
      </c>
      <c r="E4797" t="s">
        <v>116</v>
      </c>
      <c r="F4797" t="s">
        <v>117</v>
      </c>
      <c r="G4797" t="s">
        <v>5466</v>
      </c>
      <c r="H4797" t="s">
        <v>5467</v>
      </c>
      <c r="I4797" t="s">
        <v>81</v>
      </c>
      <c r="J4797" t="s">
        <v>6037</v>
      </c>
      <c r="K4797" t="s">
        <v>6050</v>
      </c>
      <c r="L4797" t="s">
        <v>610</v>
      </c>
      <c r="M4797" s="17">
        <f>VLOOKUP($K4797,[1]Budget!$V:$AE,5,0)*IF($C4797="1 - Revenues",1,IF(AND($C4797="5 - Transfers",MID(I4797,15,1)="4"),1,-1))</f>
        <v>-12000</v>
      </c>
      <c r="N4797" s="17">
        <f>VLOOKUP($K4797,[1]Budget!$V:$AE,6,0)*IF($C4797="1 - Revenues",1,IF(AND($C4797="5 - Transfers",MID(J4797,15,1)="4"),1,-1))</f>
        <v>-10000</v>
      </c>
      <c r="O4797" s="17">
        <f>IFERROR(IF(RIGHT(LEFT(K4797,15),1)="4",VLOOKUP(K4797,'[1]Budget Worksheet'!A:B,2,0),-1*VLOOKUP(K4797,'[1]Budget Worksheet'!A:B,2,0)),0)</f>
        <v>-9942</v>
      </c>
      <c r="P4797" s="17">
        <f>VLOOKUP($K4797,[1]Budget!$V:$AE,8,0)*IF($C4797="1 - Revenues",1,IF(AND($C4797="5 - Transfers",MID($K4797,15,1)="4"),1,-1))</f>
        <v>-9942</v>
      </c>
      <c r="Q4797" s="17">
        <f>VLOOKUP($K4797,[1]Budget!$V:$AE,10,0)*IF($C4797="1 - Revenues",1,IF(AND($C4797="5 - Transfers",MID(K4797,15,1)="4"),1,-1))</f>
        <v>0</v>
      </c>
      <c r="S4797" s="18" t="b">
        <f>IF(LEFT(C4797,1)="1",1,-1)*SUMIF([1]Budget!V:V,'Budget Worksheet for Pivot Tabl'!K4797,[1]Budget!AC:AC)=P4797</f>
        <v>1</v>
      </c>
    </row>
    <row r="4798" spans="1:19" x14ac:dyDescent="0.25">
      <c r="A4798" t="s">
        <v>75</v>
      </c>
      <c r="B4798" t="s">
        <v>76</v>
      </c>
      <c r="C4798" t="s">
        <v>8</v>
      </c>
      <c r="D4798" t="str">
        <f t="shared" si="74"/>
        <v>OUTFLOWS</v>
      </c>
      <c r="E4798" t="s">
        <v>116</v>
      </c>
      <c r="F4798" t="s">
        <v>117</v>
      </c>
      <c r="G4798" t="s">
        <v>5466</v>
      </c>
      <c r="H4798" t="s">
        <v>5467</v>
      </c>
      <c r="I4798" t="s">
        <v>81</v>
      </c>
      <c r="J4798" t="s">
        <v>6037</v>
      </c>
      <c r="K4798" t="s">
        <v>6051</v>
      </c>
      <c r="L4798" t="s">
        <v>612</v>
      </c>
      <c r="M4798" s="17">
        <f>VLOOKUP($K4798,[1]Budget!$V:$AE,5,0)*IF($C4798="1 - Revenues",1,IF(AND($C4798="5 - Transfers",MID(I4798,15,1)="4"),1,-1))</f>
        <v>-2000</v>
      </c>
      <c r="N4798" s="17">
        <f>VLOOKUP($K4798,[1]Budget!$V:$AE,6,0)*IF($C4798="1 - Revenues",1,IF(AND($C4798="5 - Transfers",MID(J4798,15,1)="4"),1,-1))</f>
        <v>-2000</v>
      </c>
      <c r="O4798" s="17">
        <f>IFERROR(IF(RIGHT(LEFT(K4798,15),1)="4",VLOOKUP(K4798,'[1]Budget Worksheet'!A:B,2,0),-1*VLOOKUP(K4798,'[1]Budget Worksheet'!A:B,2,0)),0)</f>
        <v>-1660</v>
      </c>
      <c r="P4798" s="17">
        <f>VLOOKUP($K4798,[1]Budget!$V:$AE,8,0)*IF($C4798="1 - Revenues",1,IF(AND($C4798="5 - Transfers",MID($K4798,15,1)="4"),1,-1))</f>
        <v>-1660</v>
      </c>
      <c r="Q4798" s="17">
        <f>VLOOKUP($K4798,[1]Budget!$V:$AE,10,0)*IF($C4798="1 - Revenues",1,IF(AND($C4798="5 - Transfers",MID(K4798,15,1)="4"),1,-1))</f>
        <v>0</v>
      </c>
      <c r="S4798" s="18" t="b">
        <f>IF(LEFT(C4798,1)="1",1,-1)*SUMIF([1]Budget!V:V,'Budget Worksheet for Pivot Tabl'!K4798,[1]Budget!AC:AC)=P4798</f>
        <v>1</v>
      </c>
    </row>
    <row r="4799" spans="1:19" x14ac:dyDescent="0.25">
      <c r="A4799" t="s">
        <v>75</v>
      </c>
      <c r="B4799" t="s">
        <v>76</v>
      </c>
      <c r="C4799" t="s">
        <v>8</v>
      </c>
      <c r="D4799" t="str">
        <f t="shared" si="74"/>
        <v>OUTFLOWS</v>
      </c>
      <c r="E4799" t="s">
        <v>116</v>
      </c>
      <c r="F4799" t="s">
        <v>117</v>
      </c>
      <c r="G4799" t="s">
        <v>5466</v>
      </c>
      <c r="H4799" t="s">
        <v>5467</v>
      </c>
      <c r="I4799" t="s">
        <v>81</v>
      </c>
      <c r="J4799" t="s">
        <v>6037</v>
      </c>
      <c r="K4799" t="s">
        <v>6052</v>
      </c>
      <c r="L4799" t="s">
        <v>614</v>
      </c>
      <c r="M4799" s="17">
        <f>VLOOKUP($K4799,[1]Budget!$V:$AE,5,0)*IF($C4799="1 - Revenues",1,IF(AND($C4799="5 - Transfers",MID(I4799,15,1)="4"),1,-1))</f>
        <v>-1000</v>
      </c>
      <c r="N4799" s="17">
        <f>VLOOKUP($K4799,[1]Budget!$V:$AE,6,0)*IF($C4799="1 - Revenues",1,IF(AND($C4799="5 - Transfers",MID(J4799,15,1)="4"),1,-1))</f>
        <v>-1000</v>
      </c>
      <c r="O4799" s="17">
        <f>IFERROR(IF(RIGHT(LEFT(K4799,15),1)="4",VLOOKUP(K4799,'[1]Budget Worksheet'!A:B,2,0),-1*VLOOKUP(K4799,'[1]Budget Worksheet'!A:B,2,0)),0)</f>
        <v>-519</v>
      </c>
      <c r="P4799" s="17">
        <f>VLOOKUP($K4799,[1]Budget!$V:$AE,8,0)*IF($C4799="1 - Revenues",1,IF(AND($C4799="5 - Transfers",MID($K4799,15,1)="4"),1,-1))</f>
        <v>-519</v>
      </c>
      <c r="Q4799" s="17">
        <f>VLOOKUP($K4799,[1]Budget!$V:$AE,10,0)*IF($C4799="1 - Revenues",1,IF(AND($C4799="5 - Transfers",MID(K4799,15,1)="4"),1,-1))</f>
        <v>0</v>
      </c>
      <c r="S4799" s="18" t="b">
        <f>IF(LEFT(C4799,1)="1",1,-1)*SUMIF([1]Budget!V:V,'Budget Worksheet for Pivot Tabl'!K4799,[1]Budget!AC:AC)=P4799</f>
        <v>1</v>
      </c>
    </row>
    <row r="4800" spans="1:19" x14ac:dyDescent="0.25">
      <c r="A4800" t="s">
        <v>75</v>
      </c>
      <c r="B4800" t="s">
        <v>76</v>
      </c>
      <c r="C4800" t="s">
        <v>8</v>
      </c>
      <c r="D4800" t="str">
        <f t="shared" si="74"/>
        <v>OUTFLOWS</v>
      </c>
      <c r="E4800" t="s">
        <v>116</v>
      </c>
      <c r="F4800" t="s">
        <v>117</v>
      </c>
      <c r="G4800" t="s">
        <v>5466</v>
      </c>
      <c r="H4800" t="s">
        <v>5467</v>
      </c>
      <c r="I4800" t="s">
        <v>81</v>
      </c>
      <c r="J4800" t="s">
        <v>6037</v>
      </c>
      <c r="K4800" t="s">
        <v>6053</v>
      </c>
      <c r="L4800" t="s">
        <v>616</v>
      </c>
      <c r="M4800" s="17">
        <f>VLOOKUP($K4800,[1]Budget!$V:$AE,5,0)*IF($C4800="1 - Revenues",1,IF(AND($C4800="5 - Transfers",MID(I4800,15,1)="4"),1,-1))</f>
        <v>-18000</v>
      </c>
      <c r="N4800" s="17">
        <f>VLOOKUP($K4800,[1]Budget!$V:$AE,6,0)*IF($C4800="1 - Revenues",1,IF(AND($C4800="5 - Transfers",MID(J4800,15,1)="4"),1,-1))</f>
        <v>-18000</v>
      </c>
      <c r="O4800" s="17">
        <f>IFERROR(IF(RIGHT(LEFT(K4800,15),1)="4",VLOOKUP(K4800,'[1]Budget Worksheet'!A:B,2,0),-1*VLOOKUP(K4800,'[1]Budget Worksheet'!A:B,2,0)),0)</f>
        <v>-18000</v>
      </c>
      <c r="P4800" s="17">
        <f>VLOOKUP($K4800,[1]Budget!$V:$AE,8,0)*IF($C4800="1 - Revenues",1,IF(AND($C4800="5 - Transfers",MID($K4800,15,1)="4"),1,-1))</f>
        <v>-23000</v>
      </c>
      <c r="Q4800" s="17">
        <f>VLOOKUP($K4800,[1]Budget!$V:$AE,10,0)*IF($C4800="1 - Revenues",1,IF(AND($C4800="5 - Transfers",MID(K4800,15,1)="4"),1,-1))</f>
        <v>-5000</v>
      </c>
      <c r="S4800" s="18" t="b">
        <f>IF(LEFT(C4800,1)="1",1,-1)*SUMIF([1]Budget!V:V,'Budget Worksheet for Pivot Tabl'!K4800,[1]Budget!AC:AC)=P4800</f>
        <v>1</v>
      </c>
    </row>
    <row r="4801" spans="1:19" x14ac:dyDescent="0.25">
      <c r="A4801" t="s">
        <v>75</v>
      </c>
      <c r="B4801" t="s">
        <v>76</v>
      </c>
      <c r="C4801" t="s">
        <v>8</v>
      </c>
      <c r="D4801" t="str">
        <f t="shared" si="74"/>
        <v>OUTFLOWS</v>
      </c>
      <c r="E4801" t="s">
        <v>116</v>
      </c>
      <c r="F4801" t="s">
        <v>117</v>
      </c>
      <c r="G4801" t="s">
        <v>5466</v>
      </c>
      <c r="H4801" t="s">
        <v>5467</v>
      </c>
      <c r="I4801" t="s">
        <v>81</v>
      </c>
      <c r="J4801" t="s">
        <v>6037</v>
      </c>
      <c r="K4801" t="s">
        <v>6054</v>
      </c>
      <c r="L4801" t="s">
        <v>618</v>
      </c>
      <c r="M4801" s="17">
        <f>VLOOKUP($K4801,[1]Budget!$V:$AE,5,0)*IF($C4801="1 - Revenues",1,IF(AND($C4801="5 - Transfers",MID(I4801,15,1)="4"),1,-1))</f>
        <v>-4000</v>
      </c>
      <c r="N4801" s="17">
        <f>VLOOKUP($K4801,[1]Budget!$V:$AE,6,0)*IF($C4801="1 - Revenues",1,IF(AND($C4801="5 - Transfers",MID(J4801,15,1)="4"),1,-1))</f>
        <v>-3000</v>
      </c>
      <c r="O4801" s="17">
        <f>IFERROR(IF(RIGHT(LEFT(K4801,15),1)="4",VLOOKUP(K4801,'[1]Budget Worksheet'!A:B,2,0),-1*VLOOKUP(K4801,'[1]Budget Worksheet'!A:B,2,0)),0)</f>
        <v>-3038</v>
      </c>
      <c r="P4801" s="17">
        <f>VLOOKUP($K4801,[1]Budget!$V:$AE,8,0)*IF($C4801="1 - Revenues",1,IF(AND($C4801="5 - Transfers",MID($K4801,15,1)="4"),1,-1))</f>
        <v>-3038</v>
      </c>
      <c r="Q4801" s="17">
        <f>VLOOKUP($K4801,[1]Budget!$V:$AE,10,0)*IF($C4801="1 - Revenues",1,IF(AND($C4801="5 - Transfers",MID(K4801,15,1)="4"),1,-1))</f>
        <v>0</v>
      </c>
      <c r="S4801" s="18" t="b">
        <f>IF(LEFT(C4801,1)="1",1,-1)*SUMIF([1]Budget!V:V,'Budget Worksheet for Pivot Tabl'!K4801,[1]Budget!AC:AC)=P4801</f>
        <v>1</v>
      </c>
    </row>
    <row r="4802" spans="1:19" x14ac:dyDescent="0.25">
      <c r="A4802" t="s">
        <v>75</v>
      </c>
      <c r="B4802" t="s">
        <v>76</v>
      </c>
      <c r="C4802" t="s">
        <v>8</v>
      </c>
      <c r="D4802" t="str">
        <f t="shared" si="74"/>
        <v>OUTFLOWS</v>
      </c>
      <c r="E4802" t="s">
        <v>116</v>
      </c>
      <c r="F4802" t="s">
        <v>117</v>
      </c>
      <c r="G4802" t="s">
        <v>5466</v>
      </c>
      <c r="H4802" t="s">
        <v>5467</v>
      </c>
      <c r="I4802" t="s">
        <v>81</v>
      </c>
      <c r="J4802" t="s">
        <v>6037</v>
      </c>
      <c r="K4802" t="s">
        <v>6055</v>
      </c>
      <c r="L4802" t="s">
        <v>620</v>
      </c>
      <c r="M4802" s="17">
        <f>VLOOKUP($K4802,[1]Budget!$V:$AE,5,0)*IF($C4802="1 - Revenues",1,IF(AND($C4802="5 - Transfers",MID(I4802,15,1)="4"),1,-1))</f>
        <v>-30000</v>
      </c>
      <c r="N4802" s="17">
        <f>VLOOKUP($K4802,[1]Budget!$V:$AE,6,0)*IF($C4802="1 - Revenues",1,IF(AND($C4802="5 - Transfers",MID(J4802,15,1)="4"),1,-1))</f>
        <v>-30000</v>
      </c>
      <c r="O4802" s="17">
        <f>IFERROR(IF(RIGHT(LEFT(K4802,15),1)="4",VLOOKUP(K4802,'[1]Budget Worksheet'!A:B,2,0),-1*VLOOKUP(K4802,'[1]Budget Worksheet'!A:B,2,0)),0)</f>
        <v>-29549</v>
      </c>
      <c r="P4802" s="17">
        <f>VLOOKUP($K4802,[1]Budget!$V:$AE,8,0)*IF($C4802="1 - Revenues",1,IF(AND($C4802="5 - Transfers",MID($K4802,15,1)="4"),1,-1))</f>
        <v>-29549</v>
      </c>
      <c r="Q4802" s="17">
        <f>VLOOKUP($K4802,[1]Budget!$V:$AE,10,0)*IF($C4802="1 - Revenues",1,IF(AND($C4802="5 - Transfers",MID(K4802,15,1)="4"),1,-1))</f>
        <v>0</v>
      </c>
      <c r="S4802" s="18" t="b">
        <f>IF(LEFT(C4802,1)="1",1,-1)*SUMIF([1]Budget!V:V,'Budget Worksheet for Pivot Tabl'!K4802,[1]Budget!AC:AC)=P4802</f>
        <v>1</v>
      </c>
    </row>
    <row r="4803" spans="1:19" x14ac:dyDescent="0.25">
      <c r="A4803" t="s">
        <v>75</v>
      </c>
      <c r="B4803" t="s">
        <v>76</v>
      </c>
      <c r="C4803" t="s">
        <v>8</v>
      </c>
      <c r="D4803" t="str">
        <f t="shared" ref="D4803:D4866" si="75">IF(C4803="1 - Revenues","INFLOWS","OUTFLOWS")</f>
        <v>OUTFLOWS</v>
      </c>
      <c r="E4803" t="s">
        <v>116</v>
      </c>
      <c r="F4803" t="s">
        <v>117</v>
      </c>
      <c r="G4803" t="s">
        <v>5466</v>
      </c>
      <c r="H4803" t="s">
        <v>5467</v>
      </c>
      <c r="I4803" t="s">
        <v>81</v>
      </c>
      <c r="J4803" t="s">
        <v>6037</v>
      </c>
      <c r="K4803" t="s">
        <v>6056</v>
      </c>
      <c r="L4803" t="s">
        <v>622</v>
      </c>
      <c r="M4803" s="17">
        <f>VLOOKUP($K4803,[1]Budget!$V:$AE,5,0)*IF($C4803="1 - Revenues",1,IF(AND($C4803="5 - Transfers",MID(I4803,15,1)="4"),1,-1))</f>
        <v>0</v>
      </c>
      <c r="N4803" s="17">
        <f>VLOOKUP($K4803,[1]Budget!$V:$AE,6,0)*IF($C4803="1 - Revenues",1,IF(AND($C4803="5 - Transfers",MID(J4803,15,1)="4"),1,-1))</f>
        <v>0</v>
      </c>
      <c r="O4803" s="17">
        <f>IFERROR(IF(RIGHT(LEFT(K4803,15),1)="4",VLOOKUP(K4803,'[1]Budget Worksheet'!A:B,2,0),-1*VLOOKUP(K4803,'[1]Budget Worksheet'!A:B,2,0)),0)</f>
        <v>0</v>
      </c>
      <c r="P4803" s="17">
        <f>VLOOKUP($K4803,[1]Budget!$V:$AE,8,0)*IF($C4803="1 - Revenues",1,IF(AND($C4803="5 - Transfers",MID($K4803,15,1)="4"),1,-1))</f>
        <v>0</v>
      </c>
      <c r="Q4803" s="17">
        <f>VLOOKUP($K4803,[1]Budget!$V:$AE,10,0)*IF($C4803="1 - Revenues",1,IF(AND($C4803="5 - Transfers",MID(K4803,15,1)="4"),1,-1))</f>
        <v>0</v>
      </c>
      <c r="S4803" s="18" t="b">
        <f>IF(LEFT(C4803,1)="1",1,-1)*SUMIF([1]Budget!V:V,'Budget Worksheet for Pivot Tabl'!K4803,[1]Budget!AC:AC)=P4803</f>
        <v>1</v>
      </c>
    </row>
    <row r="4804" spans="1:19" x14ac:dyDescent="0.25">
      <c r="A4804" t="s">
        <v>75</v>
      </c>
      <c r="B4804" t="s">
        <v>76</v>
      </c>
      <c r="C4804" t="s">
        <v>8</v>
      </c>
      <c r="D4804" t="str">
        <f t="shared" si="75"/>
        <v>OUTFLOWS</v>
      </c>
      <c r="E4804" t="s">
        <v>116</v>
      </c>
      <c r="F4804" t="s">
        <v>117</v>
      </c>
      <c r="G4804" t="s">
        <v>5466</v>
      </c>
      <c r="H4804" t="s">
        <v>5467</v>
      </c>
      <c r="I4804" t="s">
        <v>81</v>
      </c>
      <c r="J4804" t="s">
        <v>6037</v>
      </c>
      <c r="K4804" t="s">
        <v>6057</v>
      </c>
      <c r="L4804" t="s">
        <v>1020</v>
      </c>
      <c r="M4804" s="17">
        <f>VLOOKUP($K4804,[1]Budget!$V:$AE,5,0)*IF($C4804="1 - Revenues",1,IF(AND($C4804="5 - Transfers",MID(I4804,15,1)="4"),1,-1))</f>
        <v>-4000</v>
      </c>
      <c r="N4804" s="17">
        <f>VLOOKUP($K4804,[1]Budget!$V:$AE,6,0)*IF($C4804="1 - Revenues",1,IF(AND($C4804="5 - Transfers",MID(J4804,15,1)="4"),1,-1))</f>
        <v>-2000</v>
      </c>
      <c r="O4804" s="17">
        <f>IFERROR(IF(RIGHT(LEFT(K4804,15),1)="4",VLOOKUP(K4804,'[1]Budget Worksheet'!A:B,2,0),-1*VLOOKUP(K4804,'[1]Budget Worksheet'!A:B,2,0)),0)</f>
        <v>-2505</v>
      </c>
      <c r="P4804" s="17">
        <f>VLOOKUP($K4804,[1]Budget!$V:$AE,8,0)*IF($C4804="1 - Revenues",1,IF(AND($C4804="5 - Transfers",MID($K4804,15,1)="4"),1,-1))</f>
        <v>-2505</v>
      </c>
      <c r="Q4804" s="17">
        <f>VLOOKUP($K4804,[1]Budget!$V:$AE,10,0)*IF($C4804="1 - Revenues",1,IF(AND($C4804="5 - Transfers",MID(K4804,15,1)="4"),1,-1))</f>
        <v>0</v>
      </c>
      <c r="S4804" s="18" t="b">
        <f>IF(LEFT(C4804,1)="1",1,-1)*SUMIF([1]Budget!V:V,'Budget Worksheet for Pivot Tabl'!K4804,[1]Budget!AC:AC)=P4804</f>
        <v>1</v>
      </c>
    </row>
    <row r="4805" spans="1:19" x14ac:dyDescent="0.25">
      <c r="A4805" t="s">
        <v>75</v>
      </c>
      <c r="B4805" t="s">
        <v>76</v>
      </c>
      <c r="C4805" t="s">
        <v>8</v>
      </c>
      <c r="D4805" t="str">
        <f t="shared" si="75"/>
        <v>OUTFLOWS</v>
      </c>
      <c r="E4805" t="s">
        <v>116</v>
      </c>
      <c r="F4805" t="s">
        <v>117</v>
      </c>
      <c r="G4805" t="s">
        <v>5466</v>
      </c>
      <c r="H4805" t="s">
        <v>5467</v>
      </c>
      <c r="I4805" t="s">
        <v>81</v>
      </c>
      <c r="J4805" t="s">
        <v>6037</v>
      </c>
      <c r="K4805" t="s">
        <v>6058</v>
      </c>
      <c r="L4805" t="s">
        <v>472</v>
      </c>
      <c r="M4805" s="17">
        <f>VLOOKUP($K4805,[1]Budget!$V:$AE,5,0)*IF($C4805="1 - Revenues",1,IF(AND($C4805="5 - Transfers",MID(I4805,15,1)="4"),1,-1))</f>
        <v>-11000</v>
      </c>
      <c r="N4805" s="17">
        <f>VLOOKUP($K4805,[1]Budget!$V:$AE,6,0)*IF($C4805="1 - Revenues",1,IF(AND($C4805="5 - Transfers",MID(J4805,15,1)="4"),1,-1))</f>
        <v>-11000</v>
      </c>
      <c r="O4805" s="17">
        <f>IFERROR(IF(RIGHT(LEFT(K4805,15),1)="4",VLOOKUP(K4805,'[1]Budget Worksheet'!A:B,2,0),-1*VLOOKUP(K4805,'[1]Budget Worksheet'!A:B,2,0)),0)</f>
        <v>-9789</v>
      </c>
      <c r="P4805" s="17">
        <f>VLOOKUP($K4805,[1]Budget!$V:$AE,8,0)*IF($C4805="1 - Revenues",1,IF(AND($C4805="5 - Transfers",MID($K4805,15,1)="4"),1,-1))</f>
        <v>-9789</v>
      </c>
      <c r="Q4805" s="17">
        <f>VLOOKUP($K4805,[1]Budget!$V:$AE,10,0)*IF($C4805="1 - Revenues",1,IF(AND($C4805="5 - Transfers",MID(K4805,15,1)="4"),1,-1))</f>
        <v>0</v>
      </c>
      <c r="S4805" s="18" t="b">
        <f>IF(LEFT(C4805,1)="1",1,-1)*SUMIF([1]Budget!V:V,'Budget Worksheet for Pivot Tabl'!K4805,[1]Budget!AC:AC)=P4805</f>
        <v>1</v>
      </c>
    </row>
    <row r="4806" spans="1:19" x14ac:dyDescent="0.25">
      <c r="A4806" t="s">
        <v>75</v>
      </c>
      <c r="B4806" t="s">
        <v>76</v>
      </c>
      <c r="C4806" t="s">
        <v>8</v>
      </c>
      <c r="D4806" t="str">
        <f t="shared" si="75"/>
        <v>OUTFLOWS</v>
      </c>
      <c r="E4806" t="s">
        <v>116</v>
      </c>
      <c r="F4806" t="s">
        <v>117</v>
      </c>
      <c r="G4806" t="s">
        <v>5466</v>
      </c>
      <c r="H4806" t="s">
        <v>5467</v>
      </c>
      <c r="I4806" t="s">
        <v>81</v>
      </c>
      <c r="J4806" t="s">
        <v>6037</v>
      </c>
      <c r="K4806" t="s">
        <v>6059</v>
      </c>
      <c r="L4806" t="s">
        <v>625</v>
      </c>
      <c r="M4806" s="17">
        <f>VLOOKUP($K4806,[1]Budget!$V:$AE,5,0)*IF($C4806="1 - Revenues",1,IF(AND($C4806="5 - Transfers",MID(I4806,15,1)="4"),1,-1))</f>
        <v>0</v>
      </c>
      <c r="N4806" s="17">
        <f>VLOOKUP($K4806,[1]Budget!$V:$AE,6,0)*IF($C4806="1 - Revenues",1,IF(AND($C4806="5 - Transfers",MID(J4806,15,1)="4"),1,-1))</f>
        <v>0</v>
      </c>
      <c r="O4806" s="17">
        <f>IFERROR(IF(RIGHT(LEFT(K4806,15),1)="4",VLOOKUP(K4806,'[1]Budget Worksheet'!A:B,2,0),-1*VLOOKUP(K4806,'[1]Budget Worksheet'!A:B,2,0)),0)</f>
        <v>0</v>
      </c>
      <c r="P4806" s="17">
        <f>VLOOKUP($K4806,[1]Budget!$V:$AE,8,0)*IF($C4806="1 - Revenues",1,IF(AND($C4806="5 - Transfers",MID($K4806,15,1)="4"),1,-1))</f>
        <v>0</v>
      </c>
      <c r="Q4806" s="17">
        <f>VLOOKUP($K4806,[1]Budget!$V:$AE,10,0)*IF($C4806="1 - Revenues",1,IF(AND($C4806="5 - Transfers",MID(K4806,15,1)="4"),1,-1))</f>
        <v>0</v>
      </c>
      <c r="S4806" s="18" t="b">
        <f>IF(LEFT(C4806,1)="1",1,-1)*SUMIF([1]Budget!V:V,'Budget Worksheet for Pivot Tabl'!K4806,[1]Budget!AC:AC)=P4806</f>
        <v>1</v>
      </c>
    </row>
    <row r="4807" spans="1:19" x14ac:dyDescent="0.25">
      <c r="A4807" t="s">
        <v>75</v>
      </c>
      <c r="B4807" t="s">
        <v>76</v>
      </c>
      <c r="C4807" t="s">
        <v>8</v>
      </c>
      <c r="D4807" t="str">
        <f t="shared" si="75"/>
        <v>OUTFLOWS</v>
      </c>
      <c r="E4807" t="s">
        <v>116</v>
      </c>
      <c r="F4807" t="s">
        <v>117</v>
      </c>
      <c r="G4807" t="s">
        <v>5466</v>
      </c>
      <c r="H4807" t="s">
        <v>5467</v>
      </c>
      <c r="I4807" t="s">
        <v>81</v>
      </c>
      <c r="J4807" t="s">
        <v>6037</v>
      </c>
      <c r="K4807" t="s">
        <v>6060</v>
      </c>
      <c r="L4807" t="s">
        <v>627</v>
      </c>
      <c r="M4807" s="17">
        <f>VLOOKUP($K4807,[1]Budget!$V:$AE,5,0)*IF($C4807="1 - Revenues",1,IF(AND($C4807="5 - Transfers",MID(I4807,15,1)="4"),1,-1))</f>
        <v>-1000</v>
      </c>
      <c r="N4807" s="17">
        <f>VLOOKUP($K4807,[1]Budget!$V:$AE,6,0)*IF($C4807="1 - Revenues",1,IF(AND($C4807="5 - Transfers",MID(J4807,15,1)="4"),1,-1))</f>
        <v>-1000</v>
      </c>
      <c r="O4807" s="17">
        <f>IFERROR(IF(RIGHT(LEFT(K4807,15),1)="4",VLOOKUP(K4807,'[1]Budget Worksheet'!A:B,2,0),-1*VLOOKUP(K4807,'[1]Budget Worksheet'!A:B,2,0)),0)</f>
        <v>-729</v>
      </c>
      <c r="P4807" s="17">
        <f>VLOOKUP($K4807,[1]Budget!$V:$AE,8,0)*IF($C4807="1 - Revenues",1,IF(AND($C4807="5 - Transfers",MID($K4807,15,1)="4"),1,-1))</f>
        <v>-729</v>
      </c>
      <c r="Q4807" s="17">
        <f>VLOOKUP($K4807,[1]Budget!$V:$AE,10,0)*IF($C4807="1 - Revenues",1,IF(AND($C4807="5 - Transfers",MID(K4807,15,1)="4"),1,-1))</f>
        <v>0</v>
      </c>
      <c r="S4807" s="18" t="b">
        <f>IF(LEFT(C4807,1)="1",1,-1)*SUMIF([1]Budget!V:V,'Budget Worksheet for Pivot Tabl'!K4807,[1]Budget!AC:AC)=P4807</f>
        <v>1</v>
      </c>
    </row>
    <row r="4808" spans="1:19" x14ac:dyDescent="0.25">
      <c r="A4808" t="s">
        <v>75</v>
      </c>
      <c r="B4808" t="s">
        <v>76</v>
      </c>
      <c r="C4808" t="s">
        <v>9</v>
      </c>
      <c r="D4808" t="str">
        <f t="shared" si="75"/>
        <v>OUTFLOWS</v>
      </c>
      <c r="E4808" t="s">
        <v>116</v>
      </c>
      <c r="F4808" t="s">
        <v>117</v>
      </c>
      <c r="G4808" t="s">
        <v>5466</v>
      </c>
      <c r="H4808" t="s">
        <v>5467</v>
      </c>
      <c r="I4808" t="s">
        <v>81</v>
      </c>
      <c r="J4808" t="s">
        <v>6037</v>
      </c>
      <c r="K4808" t="s">
        <v>6061</v>
      </c>
      <c r="L4808" t="s">
        <v>476</v>
      </c>
      <c r="M4808" s="17">
        <f>VLOOKUP($K4808,[1]Budget!$V:$AE,5,0)*IF($C4808="1 - Revenues",1,IF(AND($C4808="5 - Transfers",MID(I4808,15,1)="4"),1,-1))</f>
        <v>-24000</v>
      </c>
      <c r="N4808" s="17">
        <f>VLOOKUP($K4808,[1]Budget!$V:$AE,6,0)*IF($C4808="1 - Revenues",1,IF(AND($C4808="5 - Transfers",MID(J4808,15,1)="4"),1,-1))</f>
        <v>-1000</v>
      </c>
      <c r="O4808" s="17">
        <f>IFERROR(IF(RIGHT(LEFT(K4808,15),1)="4",VLOOKUP(K4808,'[1]Budget Worksheet'!A:B,2,0),-1*VLOOKUP(K4808,'[1]Budget Worksheet'!A:B,2,0)),0)</f>
        <v>-50000</v>
      </c>
      <c r="P4808" s="17">
        <f>VLOOKUP($K4808,[1]Budget!$V:$AE,8,0)*IF($C4808="1 - Revenues",1,IF(AND($C4808="5 - Transfers",MID($K4808,15,1)="4"),1,-1))</f>
        <v>-50000</v>
      </c>
      <c r="Q4808" s="17">
        <f>VLOOKUP($K4808,[1]Budget!$V:$AE,10,0)*IF($C4808="1 - Revenues",1,IF(AND($C4808="5 - Transfers",MID(K4808,15,1)="4"),1,-1))</f>
        <v>0</v>
      </c>
      <c r="S4808" s="18" t="b">
        <f>IF(LEFT(C4808,1)="1",1,-1)*SUMIF([1]Budget!V:V,'Budget Worksheet for Pivot Tabl'!K4808,[1]Budget!AC:AC)=P4808</f>
        <v>1</v>
      </c>
    </row>
    <row r="4809" spans="1:19" x14ac:dyDescent="0.25">
      <c r="A4809" t="s">
        <v>75</v>
      </c>
      <c r="B4809" t="s">
        <v>76</v>
      </c>
      <c r="C4809" t="s">
        <v>9</v>
      </c>
      <c r="D4809" t="str">
        <f t="shared" si="75"/>
        <v>OUTFLOWS</v>
      </c>
      <c r="E4809" t="s">
        <v>116</v>
      </c>
      <c r="F4809" t="s">
        <v>117</v>
      </c>
      <c r="G4809" t="s">
        <v>5466</v>
      </c>
      <c r="H4809" t="s">
        <v>5467</v>
      </c>
      <c r="I4809" t="s">
        <v>81</v>
      </c>
      <c r="J4809" t="s">
        <v>6037</v>
      </c>
      <c r="K4809" t="s">
        <v>6062</v>
      </c>
      <c r="L4809" t="s">
        <v>640</v>
      </c>
      <c r="M4809" s="17">
        <f>VLOOKUP($K4809,[1]Budget!$V:$AE,5,0)*IF($C4809="1 - Revenues",1,IF(AND($C4809="5 - Transfers",MID(I4809,15,1)="4"),1,-1))</f>
        <v>-30000</v>
      </c>
      <c r="N4809" s="17">
        <f>VLOOKUP($K4809,[1]Budget!$V:$AE,6,0)*IF($C4809="1 - Revenues",1,IF(AND($C4809="5 - Transfers",MID(J4809,15,1)="4"),1,-1))</f>
        <v>-23000</v>
      </c>
      <c r="O4809" s="17">
        <f>IFERROR(IF(RIGHT(LEFT(K4809,15),1)="4",VLOOKUP(K4809,'[1]Budget Worksheet'!A:B,2,0),-1*VLOOKUP(K4809,'[1]Budget Worksheet'!A:B,2,0)),0)</f>
        <v>-41316</v>
      </c>
      <c r="P4809" s="17">
        <f>VLOOKUP($K4809,[1]Budget!$V:$AE,8,0)*IF($C4809="1 - Revenues",1,IF(AND($C4809="5 - Transfers",MID($K4809,15,1)="4"),1,-1))</f>
        <v>-41316</v>
      </c>
      <c r="Q4809" s="17">
        <f>VLOOKUP($K4809,[1]Budget!$V:$AE,10,0)*IF($C4809="1 - Revenues",1,IF(AND($C4809="5 - Transfers",MID(K4809,15,1)="4"),1,-1))</f>
        <v>0</v>
      </c>
      <c r="S4809" s="18" t="b">
        <f>IF(LEFT(C4809,1)="1",1,-1)*SUMIF([1]Budget!V:V,'Budget Worksheet for Pivot Tabl'!K4809,[1]Budget!AC:AC)=P4809</f>
        <v>1</v>
      </c>
    </row>
    <row r="4810" spans="1:19" x14ac:dyDescent="0.25">
      <c r="A4810" t="s">
        <v>75</v>
      </c>
      <c r="B4810" t="s">
        <v>76</v>
      </c>
      <c r="C4810" t="s">
        <v>9</v>
      </c>
      <c r="D4810" t="str">
        <f t="shared" si="75"/>
        <v>OUTFLOWS</v>
      </c>
      <c r="E4810" t="s">
        <v>116</v>
      </c>
      <c r="F4810" t="s">
        <v>117</v>
      </c>
      <c r="G4810" t="s">
        <v>5466</v>
      </c>
      <c r="H4810" t="s">
        <v>5467</v>
      </c>
      <c r="I4810" t="s">
        <v>81</v>
      </c>
      <c r="J4810" t="s">
        <v>6037</v>
      </c>
      <c r="K4810" t="s">
        <v>6063</v>
      </c>
      <c r="L4810" t="s">
        <v>1037</v>
      </c>
      <c r="M4810" s="17">
        <f>VLOOKUP($K4810,[1]Budget!$V:$AE,5,0)*IF($C4810="1 - Revenues",1,IF(AND($C4810="5 - Transfers",MID(I4810,15,1)="4"),1,-1))</f>
        <v>-13000</v>
      </c>
      <c r="N4810" s="17">
        <f>VLOOKUP($K4810,[1]Budget!$V:$AE,6,0)*IF($C4810="1 - Revenues",1,IF(AND($C4810="5 - Transfers",MID(J4810,15,1)="4"),1,-1))</f>
        <v>-12000</v>
      </c>
      <c r="O4810" s="17">
        <f>IFERROR(IF(RIGHT(LEFT(K4810,15),1)="4",VLOOKUP(K4810,'[1]Budget Worksheet'!A:B,2,0),-1*VLOOKUP(K4810,'[1]Budget Worksheet'!A:B,2,0)),0)</f>
        <v>-15000</v>
      </c>
      <c r="P4810" s="17">
        <f>VLOOKUP($K4810,[1]Budget!$V:$AE,8,0)*IF($C4810="1 - Revenues",1,IF(AND($C4810="5 - Transfers",MID($K4810,15,1)="4"),1,-1))</f>
        <v>-15000</v>
      </c>
      <c r="Q4810" s="17">
        <f>VLOOKUP($K4810,[1]Budget!$V:$AE,10,0)*IF($C4810="1 - Revenues",1,IF(AND($C4810="5 - Transfers",MID(K4810,15,1)="4"),1,-1))</f>
        <v>0</v>
      </c>
      <c r="S4810" s="18" t="b">
        <f>IF(LEFT(C4810,1)="1",1,-1)*SUMIF([1]Budget!V:V,'Budget Worksheet for Pivot Tabl'!K4810,[1]Budget!AC:AC)=P4810</f>
        <v>1</v>
      </c>
    </row>
    <row r="4811" spans="1:19" x14ac:dyDescent="0.25">
      <c r="A4811" t="s">
        <v>75</v>
      </c>
      <c r="B4811" t="s">
        <v>76</v>
      </c>
      <c r="C4811" t="s">
        <v>9</v>
      </c>
      <c r="D4811" t="str">
        <f t="shared" si="75"/>
        <v>OUTFLOWS</v>
      </c>
      <c r="E4811" t="s">
        <v>116</v>
      </c>
      <c r="F4811" t="s">
        <v>117</v>
      </c>
      <c r="G4811" t="s">
        <v>5466</v>
      </c>
      <c r="H4811" t="s">
        <v>5467</v>
      </c>
      <c r="I4811" t="s">
        <v>81</v>
      </c>
      <c r="J4811" t="s">
        <v>6037</v>
      </c>
      <c r="K4811" t="s">
        <v>6064</v>
      </c>
      <c r="L4811" t="s">
        <v>2466</v>
      </c>
      <c r="M4811" s="17">
        <f>VLOOKUP($K4811,[1]Budget!$V:$AE,5,0)*IF($C4811="1 - Revenues",1,IF(AND($C4811="5 - Transfers",MID(I4811,15,1)="4"),1,-1))</f>
        <v>-1000</v>
      </c>
      <c r="N4811" s="17">
        <f>VLOOKUP($K4811,[1]Budget!$V:$AE,6,0)*IF($C4811="1 - Revenues",1,IF(AND($C4811="5 - Transfers",MID(J4811,15,1)="4"),1,-1))</f>
        <v>0</v>
      </c>
      <c r="O4811" s="17">
        <f>IFERROR(IF(RIGHT(LEFT(K4811,15),1)="4",VLOOKUP(K4811,'[1]Budget Worksheet'!A:B,2,0),-1*VLOOKUP(K4811,'[1]Budget Worksheet'!A:B,2,0)),0)</f>
        <v>0</v>
      </c>
      <c r="P4811" s="17">
        <f>VLOOKUP($K4811,[1]Budget!$V:$AE,8,0)*IF($C4811="1 - Revenues",1,IF(AND($C4811="5 - Transfers",MID($K4811,15,1)="4"),1,-1))</f>
        <v>0</v>
      </c>
      <c r="Q4811" s="17">
        <f>VLOOKUP($K4811,[1]Budget!$V:$AE,10,0)*IF($C4811="1 - Revenues",1,IF(AND($C4811="5 - Transfers",MID(K4811,15,1)="4"),1,-1))</f>
        <v>0</v>
      </c>
      <c r="S4811" s="18" t="b">
        <f>IF(LEFT(C4811,1)="1",1,-1)*SUMIF([1]Budget!V:V,'Budget Worksheet for Pivot Tabl'!K4811,[1]Budget!AC:AC)=P4811</f>
        <v>1</v>
      </c>
    </row>
    <row r="4812" spans="1:19" x14ac:dyDescent="0.25">
      <c r="A4812" t="s">
        <v>75</v>
      </c>
      <c r="B4812" t="s">
        <v>76</v>
      </c>
      <c r="C4812" t="s">
        <v>9</v>
      </c>
      <c r="D4812" t="str">
        <f t="shared" si="75"/>
        <v>OUTFLOWS</v>
      </c>
      <c r="E4812" t="s">
        <v>116</v>
      </c>
      <c r="F4812" t="s">
        <v>117</v>
      </c>
      <c r="G4812" t="s">
        <v>5466</v>
      </c>
      <c r="H4812" t="s">
        <v>5467</v>
      </c>
      <c r="I4812" t="s">
        <v>81</v>
      </c>
      <c r="J4812" t="s">
        <v>6037</v>
      </c>
      <c r="K4812" t="s">
        <v>6065</v>
      </c>
      <c r="L4812" t="s">
        <v>2082</v>
      </c>
      <c r="M4812" s="17">
        <f>VLOOKUP($K4812,[1]Budget!$V:$AE,5,0)*IF($C4812="1 - Revenues",1,IF(AND($C4812="5 - Transfers",MID(I4812,15,1)="4"),1,-1))</f>
        <v>-2000</v>
      </c>
      <c r="N4812" s="17">
        <f>VLOOKUP($K4812,[1]Budget!$V:$AE,6,0)*IF($C4812="1 - Revenues",1,IF(AND($C4812="5 - Transfers",MID(J4812,15,1)="4"),1,-1))</f>
        <v>-4000</v>
      </c>
      <c r="O4812" s="17">
        <f>IFERROR(IF(RIGHT(LEFT(K4812,15),1)="4",VLOOKUP(K4812,'[1]Budget Worksheet'!A:B,2,0),-1*VLOOKUP(K4812,'[1]Budget Worksheet'!A:B,2,0)),0)</f>
        <v>-7000</v>
      </c>
      <c r="P4812" s="17">
        <f>VLOOKUP($K4812,[1]Budget!$V:$AE,8,0)*IF($C4812="1 - Revenues",1,IF(AND($C4812="5 - Transfers",MID($K4812,15,1)="4"),1,-1))</f>
        <v>-7000</v>
      </c>
      <c r="Q4812" s="17">
        <f>VLOOKUP($K4812,[1]Budget!$V:$AE,10,0)*IF($C4812="1 - Revenues",1,IF(AND($C4812="5 - Transfers",MID(K4812,15,1)="4"),1,-1))</f>
        <v>0</v>
      </c>
      <c r="S4812" s="18" t="b">
        <f>IF(LEFT(C4812,1)="1",1,-1)*SUMIF([1]Budget!V:V,'Budget Worksheet for Pivot Tabl'!K4812,[1]Budget!AC:AC)=P4812</f>
        <v>1</v>
      </c>
    </row>
    <row r="4813" spans="1:19" x14ac:dyDescent="0.25">
      <c r="A4813" t="s">
        <v>75</v>
      </c>
      <c r="B4813" t="s">
        <v>76</v>
      </c>
      <c r="C4813" t="s">
        <v>9</v>
      </c>
      <c r="D4813" t="str">
        <f t="shared" si="75"/>
        <v>OUTFLOWS</v>
      </c>
      <c r="E4813" t="s">
        <v>116</v>
      </c>
      <c r="F4813" t="s">
        <v>117</v>
      </c>
      <c r="G4813" t="s">
        <v>5466</v>
      </c>
      <c r="H4813" t="s">
        <v>5467</v>
      </c>
      <c r="I4813" t="s">
        <v>81</v>
      </c>
      <c r="J4813" t="s">
        <v>6037</v>
      </c>
      <c r="K4813" t="s">
        <v>6066</v>
      </c>
      <c r="L4813" t="s">
        <v>6022</v>
      </c>
      <c r="M4813" s="17">
        <f>VLOOKUP($K4813,[1]Budget!$V:$AE,5,0)*IF($C4813="1 - Revenues",1,IF(AND($C4813="5 - Transfers",MID(I4813,15,1)="4"),1,-1))</f>
        <v>-1000</v>
      </c>
      <c r="N4813" s="17">
        <f>VLOOKUP($K4813,[1]Budget!$V:$AE,6,0)*IF($C4813="1 - Revenues",1,IF(AND($C4813="5 - Transfers",MID(J4813,15,1)="4"),1,-1))</f>
        <v>-4000</v>
      </c>
      <c r="O4813" s="17">
        <f>IFERROR(IF(RIGHT(LEFT(K4813,15),1)="4",VLOOKUP(K4813,'[1]Budget Worksheet'!A:B,2,0),-1*VLOOKUP(K4813,'[1]Budget Worksheet'!A:B,2,0)),0)</f>
        <v>-16930</v>
      </c>
      <c r="P4813" s="17">
        <f>VLOOKUP($K4813,[1]Budget!$V:$AE,8,0)*IF($C4813="1 - Revenues",1,IF(AND($C4813="5 - Transfers",MID($K4813,15,1)="4"),1,-1))</f>
        <v>-30000</v>
      </c>
      <c r="Q4813" s="17">
        <f>VLOOKUP($K4813,[1]Budget!$V:$AE,10,0)*IF($C4813="1 - Revenues",1,IF(AND($C4813="5 - Transfers",MID(K4813,15,1)="4"),1,-1))</f>
        <v>-13070</v>
      </c>
      <c r="S4813" s="18" t="b">
        <f>IF(LEFT(C4813,1)="1",1,-1)*SUMIF([1]Budget!V:V,'Budget Worksheet for Pivot Tabl'!K4813,[1]Budget!AC:AC)=P4813</f>
        <v>1</v>
      </c>
    </row>
    <row r="4814" spans="1:19" x14ac:dyDescent="0.25">
      <c r="A4814" t="s">
        <v>75</v>
      </c>
      <c r="B4814" t="s">
        <v>76</v>
      </c>
      <c r="C4814" t="s">
        <v>9</v>
      </c>
      <c r="D4814" t="str">
        <f t="shared" si="75"/>
        <v>OUTFLOWS</v>
      </c>
      <c r="E4814" t="s">
        <v>116</v>
      </c>
      <c r="F4814" t="s">
        <v>117</v>
      </c>
      <c r="G4814" t="s">
        <v>5466</v>
      </c>
      <c r="H4814" t="s">
        <v>5467</v>
      </c>
      <c r="I4814" t="s">
        <v>81</v>
      </c>
      <c r="J4814" t="s">
        <v>6037</v>
      </c>
      <c r="K4814" t="s">
        <v>6067</v>
      </c>
      <c r="L4814" t="s">
        <v>490</v>
      </c>
      <c r="M4814" s="17">
        <f>VLOOKUP($K4814,[1]Budget!$V:$AE,5,0)*IF($C4814="1 - Revenues",1,IF(AND($C4814="5 - Transfers",MID(I4814,15,1)="4"),1,-1))</f>
        <v>-2000</v>
      </c>
      <c r="N4814" s="17">
        <f>VLOOKUP($K4814,[1]Budget!$V:$AE,6,0)*IF($C4814="1 - Revenues",1,IF(AND($C4814="5 - Transfers",MID(J4814,15,1)="4"),1,-1))</f>
        <v>-2000</v>
      </c>
      <c r="O4814" s="17">
        <f>IFERROR(IF(RIGHT(LEFT(K4814,15),1)="4",VLOOKUP(K4814,'[1]Budget Worksheet'!A:B,2,0),-1*VLOOKUP(K4814,'[1]Budget Worksheet'!A:B,2,0)),0)</f>
        <v>-2000</v>
      </c>
      <c r="P4814" s="17">
        <f>VLOOKUP($K4814,[1]Budget!$V:$AE,8,0)*IF($C4814="1 - Revenues",1,IF(AND($C4814="5 - Transfers",MID($K4814,15,1)="4"),1,-1))</f>
        <v>-2000</v>
      </c>
      <c r="Q4814" s="17">
        <f>VLOOKUP($K4814,[1]Budget!$V:$AE,10,0)*IF($C4814="1 - Revenues",1,IF(AND($C4814="5 - Transfers",MID(K4814,15,1)="4"),1,-1))</f>
        <v>0</v>
      </c>
      <c r="S4814" s="18" t="b">
        <f>IF(LEFT(C4814,1)="1",1,-1)*SUMIF([1]Budget!V:V,'Budget Worksheet for Pivot Tabl'!K4814,[1]Budget!AC:AC)=P4814</f>
        <v>1</v>
      </c>
    </row>
    <row r="4815" spans="1:19" x14ac:dyDescent="0.25">
      <c r="A4815" t="s">
        <v>75</v>
      </c>
      <c r="B4815" t="s">
        <v>76</v>
      </c>
      <c r="C4815" t="s">
        <v>9</v>
      </c>
      <c r="D4815" t="str">
        <f t="shared" si="75"/>
        <v>OUTFLOWS</v>
      </c>
      <c r="E4815" t="s">
        <v>116</v>
      </c>
      <c r="F4815" t="s">
        <v>117</v>
      </c>
      <c r="G4815" t="s">
        <v>5466</v>
      </c>
      <c r="H4815" t="s">
        <v>5467</v>
      </c>
      <c r="I4815" t="s">
        <v>81</v>
      </c>
      <c r="J4815" t="s">
        <v>6037</v>
      </c>
      <c r="K4815" t="s">
        <v>6068</v>
      </c>
      <c r="L4815" t="s">
        <v>952</v>
      </c>
      <c r="M4815" s="17">
        <f>VLOOKUP($K4815,[1]Budget!$V:$AE,5,0)*IF($C4815="1 - Revenues",1,IF(AND($C4815="5 - Transfers",MID(I4815,15,1)="4"),1,-1))</f>
        <v>-1000</v>
      </c>
      <c r="N4815" s="17">
        <f>VLOOKUP($K4815,[1]Budget!$V:$AE,6,0)*IF($C4815="1 - Revenues",1,IF(AND($C4815="5 - Transfers",MID(J4815,15,1)="4"),1,-1))</f>
        <v>-1000</v>
      </c>
      <c r="O4815" s="17">
        <f>IFERROR(IF(RIGHT(LEFT(K4815,15),1)="4",VLOOKUP(K4815,'[1]Budget Worksheet'!A:B,2,0),-1*VLOOKUP(K4815,'[1]Budget Worksheet'!A:B,2,0)),0)</f>
        <v>-3500</v>
      </c>
      <c r="P4815" s="17">
        <f>VLOOKUP($K4815,[1]Budget!$V:$AE,8,0)*IF($C4815="1 - Revenues",1,IF(AND($C4815="5 - Transfers",MID($K4815,15,1)="4"),1,-1))</f>
        <v>-3500</v>
      </c>
      <c r="Q4815" s="17">
        <f>VLOOKUP($K4815,[1]Budget!$V:$AE,10,0)*IF($C4815="1 - Revenues",1,IF(AND($C4815="5 - Transfers",MID(K4815,15,1)="4"),1,-1))</f>
        <v>0</v>
      </c>
      <c r="S4815" s="18" t="b">
        <f>IF(LEFT(C4815,1)="1",1,-1)*SUMIF([1]Budget!V:V,'Budget Worksheet for Pivot Tabl'!K4815,[1]Budget!AC:AC)=P4815</f>
        <v>1</v>
      </c>
    </row>
    <row r="4816" spans="1:19" x14ac:dyDescent="0.25">
      <c r="A4816" t="s">
        <v>75</v>
      </c>
      <c r="B4816" t="s">
        <v>76</v>
      </c>
      <c r="C4816" t="s">
        <v>9</v>
      </c>
      <c r="D4816" t="str">
        <f t="shared" si="75"/>
        <v>OUTFLOWS</v>
      </c>
      <c r="E4816" t="s">
        <v>116</v>
      </c>
      <c r="F4816" t="s">
        <v>117</v>
      </c>
      <c r="G4816" t="s">
        <v>5466</v>
      </c>
      <c r="H4816" t="s">
        <v>5467</v>
      </c>
      <c r="I4816" t="s">
        <v>81</v>
      </c>
      <c r="J4816" t="s">
        <v>6037</v>
      </c>
      <c r="K4816" t="s">
        <v>6069</v>
      </c>
      <c r="L4816" t="s">
        <v>1220</v>
      </c>
      <c r="M4816" s="17">
        <f>VLOOKUP($K4816,[1]Budget!$V:$AE,5,0)*IF($C4816="1 - Revenues",1,IF(AND($C4816="5 - Transfers",MID(I4816,15,1)="4"),1,-1))</f>
        <v>-6000</v>
      </c>
      <c r="N4816" s="17">
        <f>VLOOKUP($K4816,[1]Budget!$V:$AE,6,0)*IF($C4816="1 - Revenues",1,IF(AND($C4816="5 - Transfers",MID(J4816,15,1)="4"),1,-1))</f>
        <v>-7000</v>
      </c>
      <c r="O4816" s="17">
        <f>IFERROR(IF(RIGHT(LEFT(K4816,15),1)="4",VLOOKUP(K4816,'[1]Budget Worksheet'!A:B,2,0),-1*VLOOKUP(K4816,'[1]Budget Worksheet'!A:B,2,0)),0)</f>
        <v>-8580</v>
      </c>
      <c r="P4816" s="17">
        <f>VLOOKUP($K4816,[1]Budget!$V:$AE,8,0)*IF($C4816="1 - Revenues",1,IF(AND($C4816="5 - Transfers",MID($K4816,15,1)="4"),1,-1))</f>
        <v>-8580</v>
      </c>
      <c r="Q4816" s="17">
        <f>VLOOKUP($K4816,[1]Budget!$V:$AE,10,0)*IF($C4816="1 - Revenues",1,IF(AND($C4816="5 - Transfers",MID(K4816,15,1)="4"),1,-1))</f>
        <v>0</v>
      </c>
      <c r="S4816" s="18" t="b">
        <f>IF(LEFT(C4816,1)="1",1,-1)*SUMIF([1]Budget!V:V,'Budget Worksheet for Pivot Tabl'!K4816,[1]Budget!AC:AC)=P4816</f>
        <v>1</v>
      </c>
    </row>
    <row r="4817" spans="1:19" x14ac:dyDescent="0.25">
      <c r="A4817" t="s">
        <v>75</v>
      </c>
      <c r="B4817" t="s">
        <v>76</v>
      </c>
      <c r="C4817" t="s">
        <v>9</v>
      </c>
      <c r="D4817" t="str">
        <f t="shared" si="75"/>
        <v>OUTFLOWS</v>
      </c>
      <c r="E4817" t="s">
        <v>116</v>
      </c>
      <c r="F4817" t="s">
        <v>117</v>
      </c>
      <c r="G4817" t="s">
        <v>5466</v>
      </c>
      <c r="H4817" t="s">
        <v>5467</v>
      </c>
      <c r="I4817" t="s">
        <v>81</v>
      </c>
      <c r="J4817" t="s">
        <v>6037</v>
      </c>
      <c r="K4817" t="s">
        <v>6070</v>
      </c>
      <c r="L4817" t="s">
        <v>2084</v>
      </c>
      <c r="M4817" s="17">
        <f>VLOOKUP($K4817,[1]Budget!$V:$AE,5,0)*IF($C4817="1 - Revenues",1,IF(AND($C4817="5 - Transfers",MID(I4817,15,1)="4"),1,-1))</f>
        <v>-60000</v>
      </c>
      <c r="N4817" s="17">
        <f>VLOOKUP($K4817,[1]Budget!$V:$AE,6,0)*IF($C4817="1 - Revenues",1,IF(AND($C4817="5 - Transfers",MID(J4817,15,1)="4"),1,-1))</f>
        <v>-60000</v>
      </c>
      <c r="O4817" s="17">
        <f>IFERROR(IF(RIGHT(LEFT(K4817,15),1)="4",VLOOKUP(K4817,'[1]Budget Worksheet'!A:B,2,0),-1*VLOOKUP(K4817,'[1]Budget Worksheet'!A:B,2,0)),0)</f>
        <v>-87146</v>
      </c>
      <c r="P4817" s="17">
        <f>VLOOKUP($K4817,[1]Budget!$V:$AE,8,0)*IF($C4817="1 - Revenues",1,IF(AND($C4817="5 - Transfers",MID($K4817,15,1)="4"),1,-1))</f>
        <v>-87146</v>
      </c>
      <c r="Q4817" s="17">
        <f>VLOOKUP($K4817,[1]Budget!$V:$AE,10,0)*IF($C4817="1 - Revenues",1,IF(AND($C4817="5 - Transfers",MID(K4817,15,1)="4"),1,-1))</f>
        <v>0</v>
      </c>
      <c r="S4817" s="18" t="b">
        <f>IF(LEFT(C4817,1)="1",1,-1)*SUMIF([1]Budget!V:V,'Budget Worksheet for Pivot Tabl'!K4817,[1]Budget!AC:AC)=P4817</f>
        <v>1</v>
      </c>
    </row>
    <row r="4818" spans="1:19" x14ac:dyDescent="0.25">
      <c r="A4818" t="s">
        <v>75</v>
      </c>
      <c r="B4818" t="s">
        <v>76</v>
      </c>
      <c r="C4818" t="s">
        <v>9</v>
      </c>
      <c r="D4818" t="str">
        <f t="shared" si="75"/>
        <v>OUTFLOWS</v>
      </c>
      <c r="E4818" t="s">
        <v>116</v>
      </c>
      <c r="F4818" t="s">
        <v>117</v>
      </c>
      <c r="G4818" t="s">
        <v>5466</v>
      </c>
      <c r="H4818" t="s">
        <v>5467</v>
      </c>
      <c r="I4818" t="s">
        <v>81</v>
      </c>
      <c r="J4818" t="s">
        <v>6037</v>
      </c>
      <c r="K4818" t="s">
        <v>6071</v>
      </c>
      <c r="L4818" t="s">
        <v>956</v>
      </c>
      <c r="M4818" s="17">
        <f>VLOOKUP($K4818,[1]Budget!$V:$AE,5,0)*IF($C4818="1 - Revenues",1,IF(AND($C4818="5 - Transfers",MID(I4818,15,1)="4"),1,-1))</f>
        <v>-91000</v>
      </c>
      <c r="N4818" s="17">
        <f>VLOOKUP($K4818,[1]Budget!$V:$AE,6,0)*IF($C4818="1 - Revenues",1,IF(AND($C4818="5 - Transfers",MID(J4818,15,1)="4"),1,-1))</f>
        <v>-52000</v>
      </c>
      <c r="O4818" s="17">
        <f>IFERROR(IF(RIGHT(LEFT(K4818,15),1)="4",VLOOKUP(K4818,'[1]Budget Worksheet'!A:B,2,0),-1*VLOOKUP(K4818,'[1]Budget Worksheet'!A:B,2,0)),0)</f>
        <v>-223267</v>
      </c>
      <c r="P4818" s="17">
        <f>VLOOKUP($K4818,[1]Budget!$V:$AE,8,0)*IF($C4818="1 - Revenues",1,IF(AND($C4818="5 - Transfers",MID($K4818,15,1)="4"),1,-1))</f>
        <v>-223267</v>
      </c>
      <c r="Q4818" s="17">
        <f>VLOOKUP($K4818,[1]Budget!$V:$AE,10,0)*IF($C4818="1 - Revenues",1,IF(AND($C4818="5 - Transfers",MID(K4818,15,1)="4"),1,-1))</f>
        <v>0</v>
      </c>
      <c r="S4818" s="18" t="b">
        <f>IF(LEFT(C4818,1)="1",1,-1)*SUMIF([1]Budget!V:V,'Budget Worksheet for Pivot Tabl'!K4818,[1]Budget!AC:AC)=P4818</f>
        <v>1</v>
      </c>
    </row>
    <row r="4819" spans="1:19" x14ac:dyDescent="0.25">
      <c r="A4819" t="s">
        <v>75</v>
      </c>
      <c r="B4819" t="s">
        <v>76</v>
      </c>
      <c r="C4819" t="s">
        <v>9</v>
      </c>
      <c r="D4819" t="str">
        <f t="shared" si="75"/>
        <v>OUTFLOWS</v>
      </c>
      <c r="E4819" t="s">
        <v>116</v>
      </c>
      <c r="F4819" t="s">
        <v>117</v>
      </c>
      <c r="G4819" t="s">
        <v>5466</v>
      </c>
      <c r="H4819" t="s">
        <v>5467</v>
      </c>
      <c r="I4819" t="s">
        <v>81</v>
      </c>
      <c r="J4819" t="s">
        <v>6037</v>
      </c>
      <c r="K4819" t="s">
        <v>6072</v>
      </c>
      <c r="L4819" t="s">
        <v>1056</v>
      </c>
      <c r="M4819" s="17">
        <f>VLOOKUP($K4819,[1]Budget!$V:$AE,5,0)*IF($C4819="1 - Revenues",1,IF(AND($C4819="5 - Transfers",MID(I4819,15,1)="4"),1,-1))</f>
        <v>0</v>
      </c>
      <c r="N4819" s="17">
        <f>VLOOKUP($K4819,[1]Budget!$V:$AE,6,0)*IF($C4819="1 - Revenues",1,IF(AND($C4819="5 - Transfers",MID(J4819,15,1)="4"),1,-1))</f>
        <v>0</v>
      </c>
      <c r="O4819" s="17">
        <f>IFERROR(IF(RIGHT(LEFT(K4819,15),1)="4",VLOOKUP(K4819,'[1]Budget Worksheet'!A:B,2,0),-1*VLOOKUP(K4819,'[1]Budget Worksheet'!A:B,2,0)),0)</f>
        <v>-10000</v>
      </c>
      <c r="P4819" s="17">
        <f>VLOOKUP($K4819,[1]Budget!$V:$AE,8,0)*IF($C4819="1 - Revenues",1,IF(AND($C4819="5 - Transfers",MID($K4819,15,1)="4"),1,-1))</f>
        <v>-10000</v>
      </c>
      <c r="Q4819" s="17">
        <f>VLOOKUP($K4819,[1]Budget!$V:$AE,10,0)*IF($C4819="1 - Revenues",1,IF(AND($C4819="5 - Transfers",MID(K4819,15,1)="4"),1,-1))</f>
        <v>0</v>
      </c>
      <c r="S4819" s="18" t="b">
        <f>IF(LEFT(C4819,1)="1",1,-1)*SUMIF([1]Budget!V:V,'Budget Worksheet for Pivot Tabl'!K4819,[1]Budget!AC:AC)=P4819</f>
        <v>1</v>
      </c>
    </row>
    <row r="4820" spans="1:19" x14ac:dyDescent="0.25">
      <c r="A4820" t="s">
        <v>75</v>
      </c>
      <c r="B4820" t="s">
        <v>76</v>
      </c>
      <c r="C4820" t="s">
        <v>9</v>
      </c>
      <c r="D4820" t="str">
        <f t="shared" si="75"/>
        <v>OUTFLOWS</v>
      </c>
      <c r="E4820" t="s">
        <v>116</v>
      </c>
      <c r="F4820" t="s">
        <v>117</v>
      </c>
      <c r="G4820" t="s">
        <v>5466</v>
      </c>
      <c r="H4820" t="s">
        <v>5467</v>
      </c>
      <c r="I4820" t="s">
        <v>81</v>
      </c>
      <c r="J4820" t="s">
        <v>6037</v>
      </c>
      <c r="K4820" t="s">
        <v>6073</v>
      </c>
      <c r="L4820" t="s">
        <v>6074</v>
      </c>
      <c r="M4820" s="17">
        <f>VLOOKUP($K4820,[1]Budget!$V:$AE,5,0)*IF($C4820="1 - Revenues",1,IF(AND($C4820="5 - Transfers",MID(I4820,15,1)="4"),1,-1))</f>
        <v>0</v>
      </c>
      <c r="N4820" s="17">
        <f>VLOOKUP($K4820,[1]Budget!$V:$AE,6,0)*IF($C4820="1 - Revenues",1,IF(AND($C4820="5 - Transfers",MID(J4820,15,1)="4"),1,-1))</f>
        <v>0</v>
      </c>
      <c r="O4820" s="17">
        <f>IFERROR(IF(RIGHT(LEFT(K4820,15),1)="4",VLOOKUP(K4820,'[1]Budget Worksheet'!A:B,2,0),-1*VLOOKUP(K4820,'[1]Budget Worksheet'!A:B,2,0)),0)</f>
        <v>0</v>
      </c>
      <c r="P4820" s="17">
        <f>VLOOKUP($K4820,[1]Budget!$V:$AE,8,0)*IF($C4820="1 - Revenues",1,IF(AND($C4820="5 - Transfers",MID($K4820,15,1)="4"),1,-1))</f>
        <v>-75000</v>
      </c>
      <c r="Q4820" s="17">
        <f>VLOOKUP($K4820,[1]Budget!$V:$AE,10,0)*IF($C4820="1 - Revenues",1,IF(AND($C4820="5 - Transfers",MID(K4820,15,1)="4"),1,-1))</f>
        <v>-75000</v>
      </c>
      <c r="S4820" s="18" t="b">
        <f>IF(LEFT(C4820,1)="1",1,-1)*SUMIF([1]Budget!V:V,'Budget Worksheet for Pivot Tabl'!K4820,[1]Budget!AC:AC)=P4820</f>
        <v>1</v>
      </c>
    </row>
    <row r="4821" spans="1:19" x14ac:dyDescent="0.25">
      <c r="A4821" t="s">
        <v>75</v>
      </c>
      <c r="B4821" t="s">
        <v>76</v>
      </c>
      <c r="C4821" t="s">
        <v>9</v>
      </c>
      <c r="D4821" t="str">
        <f t="shared" si="75"/>
        <v>OUTFLOWS</v>
      </c>
      <c r="E4821" t="s">
        <v>116</v>
      </c>
      <c r="F4821" t="s">
        <v>117</v>
      </c>
      <c r="G4821" t="s">
        <v>5466</v>
      </c>
      <c r="H4821" t="s">
        <v>5467</v>
      </c>
      <c r="I4821" t="s">
        <v>81</v>
      </c>
      <c r="J4821" t="s">
        <v>6037</v>
      </c>
      <c r="K4821" t="s">
        <v>6075</v>
      </c>
      <c r="L4821" t="s">
        <v>651</v>
      </c>
      <c r="M4821" s="17">
        <f>VLOOKUP($K4821,[1]Budget!$V:$AE,5,0)*IF($C4821="1 - Revenues",1,IF(AND($C4821="5 - Transfers",MID(I4821,15,1)="4"),1,-1))</f>
        <v>-2000</v>
      </c>
      <c r="N4821" s="17">
        <f>VLOOKUP($K4821,[1]Budget!$V:$AE,6,0)*IF($C4821="1 - Revenues",1,IF(AND($C4821="5 - Transfers",MID(J4821,15,1)="4"),1,-1))</f>
        <v>-7000</v>
      </c>
      <c r="O4821" s="17">
        <f>IFERROR(IF(RIGHT(LEFT(K4821,15),1)="4",VLOOKUP(K4821,'[1]Budget Worksheet'!A:B,2,0),-1*VLOOKUP(K4821,'[1]Budget Worksheet'!A:B,2,0)),0)</f>
        <v>-16140</v>
      </c>
      <c r="P4821" s="17">
        <f>VLOOKUP($K4821,[1]Budget!$V:$AE,8,0)*IF($C4821="1 - Revenues",1,IF(AND($C4821="5 - Transfers",MID($K4821,15,1)="4"),1,-1))</f>
        <v>-16140</v>
      </c>
      <c r="Q4821" s="17">
        <f>VLOOKUP($K4821,[1]Budget!$V:$AE,10,0)*IF($C4821="1 - Revenues",1,IF(AND($C4821="5 - Transfers",MID(K4821,15,1)="4"),1,-1))</f>
        <v>0</v>
      </c>
      <c r="S4821" s="18" t="b">
        <f>IF(LEFT(C4821,1)="1",1,-1)*SUMIF([1]Budget!V:V,'Budget Worksheet for Pivot Tabl'!K4821,[1]Budget!AC:AC)=P4821</f>
        <v>1</v>
      </c>
    </row>
    <row r="4822" spans="1:19" x14ac:dyDescent="0.25">
      <c r="A4822" t="s">
        <v>75</v>
      </c>
      <c r="B4822" t="s">
        <v>76</v>
      </c>
      <c r="C4822" t="s">
        <v>9</v>
      </c>
      <c r="D4822" t="str">
        <f t="shared" si="75"/>
        <v>OUTFLOWS</v>
      </c>
      <c r="E4822" t="s">
        <v>116</v>
      </c>
      <c r="F4822" t="s">
        <v>117</v>
      </c>
      <c r="G4822" t="s">
        <v>5466</v>
      </c>
      <c r="H4822" t="s">
        <v>5467</v>
      </c>
      <c r="I4822" t="s">
        <v>81</v>
      </c>
      <c r="J4822" t="s">
        <v>6037</v>
      </c>
      <c r="K4822" t="s">
        <v>6076</v>
      </c>
      <c r="L4822" t="s">
        <v>653</v>
      </c>
      <c r="M4822" s="17">
        <f>VLOOKUP($K4822,[1]Budget!$V:$AE,5,0)*IF($C4822="1 - Revenues",1,IF(AND($C4822="5 - Transfers",MID(I4822,15,1)="4"),1,-1))</f>
        <v>0</v>
      </c>
      <c r="N4822" s="17">
        <f>VLOOKUP($K4822,[1]Budget!$V:$AE,6,0)*IF($C4822="1 - Revenues",1,IF(AND($C4822="5 - Transfers",MID(J4822,15,1)="4"),1,-1))</f>
        <v>0</v>
      </c>
      <c r="O4822" s="17">
        <f>IFERROR(IF(RIGHT(LEFT(K4822,15),1)="4",VLOOKUP(K4822,'[1]Budget Worksheet'!A:B,2,0),-1*VLOOKUP(K4822,'[1]Budget Worksheet'!A:B,2,0)),0)</f>
        <v>0</v>
      </c>
      <c r="P4822" s="17">
        <f>VLOOKUP($K4822,[1]Budget!$V:$AE,8,0)*IF($C4822="1 - Revenues",1,IF(AND($C4822="5 - Transfers",MID($K4822,15,1)="4"),1,-1))</f>
        <v>0</v>
      </c>
      <c r="Q4822" s="17">
        <f>VLOOKUP($K4822,[1]Budget!$V:$AE,10,0)*IF($C4822="1 - Revenues",1,IF(AND($C4822="5 - Transfers",MID(K4822,15,1)="4"),1,-1))</f>
        <v>0</v>
      </c>
      <c r="S4822" s="18" t="b">
        <f>IF(LEFT(C4822,1)="1",1,-1)*SUMIF([1]Budget!V:V,'Budget Worksheet for Pivot Tabl'!K4822,[1]Budget!AC:AC)=P4822</f>
        <v>1</v>
      </c>
    </row>
    <row r="4823" spans="1:19" x14ac:dyDescent="0.25">
      <c r="A4823" t="s">
        <v>75</v>
      </c>
      <c r="B4823" t="s">
        <v>76</v>
      </c>
      <c r="C4823" t="s">
        <v>10</v>
      </c>
      <c r="D4823" t="str">
        <f t="shared" si="75"/>
        <v>OUTFLOWS</v>
      </c>
      <c r="E4823" t="s">
        <v>116</v>
      </c>
      <c r="F4823" t="s">
        <v>117</v>
      </c>
      <c r="G4823" t="s">
        <v>5466</v>
      </c>
      <c r="H4823" t="s">
        <v>5467</v>
      </c>
      <c r="I4823" t="s">
        <v>81</v>
      </c>
      <c r="J4823" t="s">
        <v>6037</v>
      </c>
      <c r="K4823" t="s">
        <v>6077</v>
      </c>
      <c r="L4823" t="s">
        <v>1133</v>
      </c>
      <c r="M4823" s="17">
        <f>VLOOKUP($K4823,[1]Budget!$V:$AE,5,0)*IF($C4823="1 - Revenues",1,IF(AND($C4823="5 - Transfers",MID(I4823,15,1)="4"),1,-1))</f>
        <v>0</v>
      </c>
      <c r="N4823" s="17">
        <f>VLOOKUP($K4823,[1]Budget!$V:$AE,6,0)*IF($C4823="1 - Revenues",1,IF(AND($C4823="5 - Transfers",MID(J4823,15,1)="4"),1,-1))</f>
        <v>0</v>
      </c>
      <c r="O4823" s="17">
        <f>IFERROR(IF(RIGHT(LEFT(K4823,15),1)="4",VLOOKUP(K4823,'[1]Budget Worksheet'!A:B,2,0),-1*VLOOKUP(K4823,'[1]Budget Worksheet'!A:B,2,0)),0)</f>
        <v>0</v>
      </c>
      <c r="P4823" s="17">
        <f>VLOOKUP($K4823,[1]Budget!$V:$AE,8,0)*IF($C4823="1 - Revenues",1,IF(AND($C4823="5 - Transfers",MID($K4823,15,1)="4"),1,-1))</f>
        <v>0</v>
      </c>
      <c r="Q4823" s="17">
        <f>VLOOKUP($K4823,[1]Budget!$V:$AE,10,0)*IF($C4823="1 - Revenues",1,IF(AND($C4823="5 - Transfers",MID(K4823,15,1)="4"),1,-1))</f>
        <v>0</v>
      </c>
      <c r="S4823" s="18" t="b">
        <f>IF(LEFT(C4823,1)="1",1,-1)*SUMIF([1]Budget!V:V,'Budget Worksheet for Pivot Tabl'!K4823,[1]Budget!AC:AC)=P4823</f>
        <v>1</v>
      </c>
    </row>
    <row r="4824" spans="1:19" x14ac:dyDescent="0.25">
      <c r="A4824" t="s">
        <v>75</v>
      </c>
      <c r="B4824" t="s">
        <v>76</v>
      </c>
      <c r="C4824" t="s">
        <v>9</v>
      </c>
      <c r="D4824" t="str">
        <f t="shared" si="75"/>
        <v>OUTFLOWS</v>
      </c>
      <c r="E4824" t="s">
        <v>116</v>
      </c>
      <c r="F4824" t="s">
        <v>117</v>
      </c>
      <c r="G4824" t="s">
        <v>5466</v>
      </c>
      <c r="H4824" t="s">
        <v>5467</v>
      </c>
      <c r="I4824" t="s">
        <v>5529</v>
      </c>
      <c r="J4824" t="s">
        <v>5530</v>
      </c>
      <c r="K4824" t="s">
        <v>6078</v>
      </c>
      <c r="L4824" t="s">
        <v>476</v>
      </c>
      <c r="M4824" s="17">
        <f>VLOOKUP($K4824,[1]Budget!$V:$AE,5,0)*IF($C4824="1 - Revenues",1,IF(AND($C4824="5 - Transfers",MID(I4824,15,1)="4"),1,-1))</f>
        <v>0</v>
      </c>
      <c r="N4824" s="17">
        <f>VLOOKUP($K4824,[1]Budget!$V:$AE,6,0)*IF($C4824="1 - Revenues",1,IF(AND($C4824="5 - Transfers",MID(J4824,15,1)="4"),1,-1))</f>
        <v>-2000</v>
      </c>
      <c r="O4824" s="17">
        <f>IFERROR(IF(RIGHT(LEFT(K4824,15),1)="4",VLOOKUP(K4824,'[1]Budget Worksheet'!A:B,2,0),-1*VLOOKUP(K4824,'[1]Budget Worksheet'!A:B,2,0)),0)</f>
        <v>0</v>
      </c>
      <c r="P4824" s="17">
        <f>VLOOKUP($K4824,[1]Budget!$V:$AE,8,0)*IF($C4824="1 - Revenues",1,IF(AND($C4824="5 - Transfers",MID($K4824,15,1)="4"),1,-1))</f>
        <v>0</v>
      </c>
      <c r="Q4824" s="17">
        <f>VLOOKUP($K4824,[1]Budget!$V:$AE,10,0)*IF($C4824="1 - Revenues",1,IF(AND($C4824="5 - Transfers",MID(K4824,15,1)="4"),1,-1))</f>
        <v>0</v>
      </c>
      <c r="S4824" s="18" t="b">
        <f>IF(LEFT(C4824,1)="1",1,-1)*SUMIF([1]Budget!V:V,'Budget Worksheet for Pivot Tabl'!K4824,[1]Budget!AC:AC)=P4824</f>
        <v>1</v>
      </c>
    </row>
    <row r="4825" spans="1:19" x14ac:dyDescent="0.25">
      <c r="A4825" t="s">
        <v>75</v>
      </c>
      <c r="B4825" t="s">
        <v>76</v>
      </c>
      <c r="C4825" t="s">
        <v>9</v>
      </c>
      <c r="D4825" t="str">
        <f t="shared" si="75"/>
        <v>OUTFLOWS</v>
      </c>
      <c r="E4825" t="s">
        <v>116</v>
      </c>
      <c r="F4825" t="s">
        <v>117</v>
      </c>
      <c r="G4825" t="s">
        <v>5466</v>
      </c>
      <c r="H4825" t="s">
        <v>5467</v>
      </c>
      <c r="I4825" t="s">
        <v>5529</v>
      </c>
      <c r="J4825" t="s">
        <v>5530</v>
      </c>
      <c r="K4825" t="s">
        <v>6079</v>
      </c>
      <c r="L4825" t="s">
        <v>482</v>
      </c>
      <c r="M4825" s="17">
        <f>VLOOKUP($K4825,[1]Budget!$V:$AE,5,0)*IF($C4825="1 - Revenues",1,IF(AND($C4825="5 - Transfers",MID(I4825,15,1)="4"),1,-1))</f>
        <v>0</v>
      </c>
      <c r="N4825" s="17">
        <f>VLOOKUP($K4825,[1]Budget!$V:$AE,6,0)*IF($C4825="1 - Revenues",1,IF(AND($C4825="5 - Transfers",MID(J4825,15,1)="4"),1,-1))</f>
        <v>-13000</v>
      </c>
      <c r="O4825" s="17">
        <f>IFERROR(IF(RIGHT(LEFT(K4825,15),1)="4",VLOOKUP(K4825,'[1]Budget Worksheet'!A:B,2,0),-1*VLOOKUP(K4825,'[1]Budget Worksheet'!A:B,2,0)),0)</f>
        <v>-25000</v>
      </c>
      <c r="P4825" s="17">
        <f>VLOOKUP($K4825,[1]Budget!$V:$AE,8,0)*IF($C4825="1 - Revenues",1,IF(AND($C4825="5 - Transfers",MID($K4825,15,1)="4"),1,-1))</f>
        <v>-52000</v>
      </c>
      <c r="Q4825" s="17">
        <f>VLOOKUP($K4825,[1]Budget!$V:$AE,10,0)*IF($C4825="1 - Revenues",1,IF(AND($C4825="5 - Transfers",MID(K4825,15,1)="4"),1,-1))</f>
        <v>-27000</v>
      </c>
      <c r="S4825" s="18" t="b">
        <f>IF(LEFT(C4825,1)="1",1,-1)*SUMIF([1]Budget!V:V,'Budget Worksheet for Pivot Tabl'!K4825,[1]Budget!AC:AC)=P4825</f>
        <v>1</v>
      </c>
    </row>
    <row r="4826" spans="1:19" x14ac:dyDescent="0.25">
      <c r="A4826" t="s">
        <v>75</v>
      </c>
      <c r="B4826" t="s">
        <v>76</v>
      </c>
      <c r="C4826" t="s">
        <v>9</v>
      </c>
      <c r="D4826" t="str">
        <f t="shared" si="75"/>
        <v>OUTFLOWS</v>
      </c>
      <c r="E4826" t="s">
        <v>116</v>
      </c>
      <c r="F4826" t="s">
        <v>117</v>
      </c>
      <c r="G4826" t="s">
        <v>5466</v>
      </c>
      <c r="H4826" t="s">
        <v>5467</v>
      </c>
      <c r="I4826" t="s">
        <v>5529</v>
      </c>
      <c r="J4826" t="s">
        <v>5530</v>
      </c>
      <c r="K4826" t="s">
        <v>6080</v>
      </c>
      <c r="L4826" t="s">
        <v>640</v>
      </c>
      <c r="M4826" s="17">
        <f>VLOOKUP($K4826,[1]Budget!$V:$AE,5,0)*IF($C4826="1 - Revenues",1,IF(AND($C4826="5 - Transfers",MID(I4826,15,1)="4"),1,-1))</f>
        <v>0</v>
      </c>
      <c r="N4826" s="17">
        <f>VLOOKUP($K4826,[1]Budget!$V:$AE,6,0)*IF($C4826="1 - Revenues",1,IF(AND($C4826="5 - Transfers",MID(J4826,15,1)="4"),1,-1))</f>
        <v>-10000</v>
      </c>
      <c r="O4826" s="17">
        <f>IFERROR(IF(RIGHT(LEFT(K4826,15),1)="4",VLOOKUP(K4826,'[1]Budget Worksheet'!A:B,2,0),-1*VLOOKUP(K4826,'[1]Budget Worksheet'!A:B,2,0)),0)</f>
        <v>-138282</v>
      </c>
      <c r="P4826" s="17">
        <f>VLOOKUP($K4826,[1]Budget!$V:$AE,8,0)*IF($C4826="1 - Revenues",1,IF(AND($C4826="5 - Transfers",MID($K4826,15,1)="4"),1,-1))</f>
        <v>-138282</v>
      </c>
      <c r="Q4826" s="17">
        <f>VLOOKUP($K4826,[1]Budget!$V:$AE,10,0)*IF($C4826="1 - Revenues",1,IF(AND($C4826="5 - Transfers",MID(K4826,15,1)="4"),1,-1))</f>
        <v>0</v>
      </c>
      <c r="S4826" s="18" t="b">
        <f>IF(LEFT(C4826,1)="1",1,-1)*SUMIF([1]Budget!V:V,'Budget Worksheet for Pivot Tabl'!K4826,[1]Budget!AC:AC)=P4826</f>
        <v>1</v>
      </c>
    </row>
    <row r="4827" spans="1:19" x14ac:dyDescent="0.25">
      <c r="A4827" t="s">
        <v>75</v>
      </c>
      <c r="B4827" t="s">
        <v>76</v>
      </c>
      <c r="C4827" t="s">
        <v>9</v>
      </c>
      <c r="D4827" t="str">
        <f t="shared" si="75"/>
        <v>OUTFLOWS</v>
      </c>
      <c r="E4827" t="s">
        <v>116</v>
      </c>
      <c r="F4827" t="s">
        <v>117</v>
      </c>
      <c r="G4827" t="s">
        <v>5466</v>
      </c>
      <c r="H4827" t="s">
        <v>5467</v>
      </c>
      <c r="I4827" t="s">
        <v>5529</v>
      </c>
      <c r="J4827" t="s">
        <v>5530</v>
      </c>
      <c r="K4827" t="s">
        <v>6081</v>
      </c>
      <c r="L4827" t="s">
        <v>1395</v>
      </c>
      <c r="M4827" s="17">
        <f>VLOOKUP($K4827,[1]Budget!$V:$AE,5,0)*IF($C4827="1 - Revenues",1,IF(AND($C4827="5 - Transfers",MID(I4827,15,1)="4"),1,-1))</f>
        <v>0</v>
      </c>
      <c r="N4827" s="17">
        <f>VLOOKUP($K4827,[1]Budget!$V:$AE,6,0)*IF($C4827="1 - Revenues",1,IF(AND($C4827="5 - Transfers",MID(J4827,15,1)="4"),1,-1))</f>
        <v>0</v>
      </c>
      <c r="O4827" s="17">
        <f>IFERROR(IF(RIGHT(LEFT(K4827,15),1)="4",VLOOKUP(K4827,'[1]Budget Worksheet'!A:B,2,0),-1*VLOOKUP(K4827,'[1]Budget Worksheet'!A:B,2,0)),0)</f>
        <v>-15000</v>
      </c>
      <c r="P4827" s="17">
        <f>VLOOKUP($K4827,[1]Budget!$V:$AE,8,0)*IF($C4827="1 - Revenues",1,IF(AND($C4827="5 - Transfers",MID($K4827,15,1)="4"),1,-1))</f>
        <v>-15000</v>
      </c>
      <c r="Q4827" s="17">
        <f>VLOOKUP($K4827,[1]Budget!$V:$AE,10,0)*IF($C4827="1 - Revenues",1,IF(AND($C4827="5 - Transfers",MID(K4827,15,1)="4"),1,-1))</f>
        <v>0</v>
      </c>
      <c r="S4827" s="18" t="b">
        <f>IF(LEFT(C4827,1)="1",1,-1)*SUMIF([1]Budget!V:V,'Budget Worksheet for Pivot Tabl'!K4827,[1]Budget!AC:AC)=P4827</f>
        <v>1</v>
      </c>
    </row>
    <row r="4828" spans="1:19" x14ac:dyDescent="0.25">
      <c r="A4828" t="s">
        <v>75</v>
      </c>
      <c r="B4828" t="s">
        <v>76</v>
      </c>
      <c r="C4828" t="s">
        <v>9</v>
      </c>
      <c r="D4828" t="str">
        <f t="shared" si="75"/>
        <v>OUTFLOWS</v>
      </c>
      <c r="E4828" t="s">
        <v>116</v>
      </c>
      <c r="F4828" t="s">
        <v>117</v>
      </c>
      <c r="G4828" t="s">
        <v>5466</v>
      </c>
      <c r="H4828" t="s">
        <v>5467</v>
      </c>
      <c r="I4828" t="s">
        <v>5529</v>
      </c>
      <c r="J4828" t="s">
        <v>5530</v>
      </c>
      <c r="K4828" t="s">
        <v>6082</v>
      </c>
      <c r="L4828" t="s">
        <v>1056</v>
      </c>
      <c r="M4828" s="17">
        <f>VLOOKUP($K4828,[1]Budget!$V:$AE,5,0)*IF($C4828="1 - Revenues",1,IF(AND($C4828="5 - Transfers",MID(I4828,15,1)="4"),1,-1))</f>
        <v>0</v>
      </c>
      <c r="N4828" s="17">
        <f>VLOOKUP($K4828,[1]Budget!$V:$AE,6,0)*IF($C4828="1 - Revenues",1,IF(AND($C4828="5 - Transfers",MID(J4828,15,1)="4"),1,-1))</f>
        <v>0</v>
      </c>
      <c r="O4828" s="17">
        <f>IFERROR(IF(RIGHT(LEFT(K4828,15),1)="4",VLOOKUP(K4828,'[1]Budget Worksheet'!A:B,2,0),-1*VLOOKUP(K4828,'[1]Budget Worksheet'!A:B,2,0)),0)</f>
        <v>-12000</v>
      </c>
      <c r="P4828" s="17">
        <f>VLOOKUP($K4828,[1]Budget!$V:$AE,8,0)*IF($C4828="1 - Revenues",1,IF(AND($C4828="5 - Transfers",MID($K4828,15,1)="4"),1,-1))</f>
        <v>-12000</v>
      </c>
      <c r="Q4828" s="17">
        <f>VLOOKUP($K4828,[1]Budget!$V:$AE,10,0)*IF($C4828="1 - Revenues",1,IF(AND($C4828="5 - Transfers",MID(K4828,15,1)="4"),1,-1))</f>
        <v>0</v>
      </c>
      <c r="S4828" s="18" t="b">
        <f>IF(LEFT(C4828,1)="1",1,-1)*SUMIF([1]Budget!V:V,'Budget Worksheet for Pivot Tabl'!K4828,[1]Budget!AC:AC)=P4828</f>
        <v>1</v>
      </c>
    </row>
    <row r="4829" spans="1:19" x14ac:dyDescent="0.25">
      <c r="A4829" t="s">
        <v>75</v>
      </c>
      <c r="B4829" t="s">
        <v>76</v>
      </c>
      <c r="C4829" t="s">
        <v>9</v>
      </c>
      <c r="D4829" t="str">
        <f t="shared" si="75"/>
        <v>OUTFLOWS</v>
      </c>
      <c r="E4829" t="s">
        <v>116</v>
      </c>
      <c r="F4829" t="s">
        <v>117</v>
      </c>
      <c r="G4829" t="s">
        <v>5466</v>
      </c>
      <c r="H4829" t="s">
        <v>5467</v>
      </c>
      <c r="I4829" t="s">
        <v>5529</v>
      </c>
      <c r="J4829" t="s">
        <v>5530</v>
      </c>
      <c r="K4829" t="s">
        <v>6083</v>
      </c>
      <c r="L4829" t="s">
        <v>492</v>
      </c>
      <c r="M4829" s="17">
        <f>VLOOKUP($K4829,[1]Budget!$V:$AE,5,0)*IF($C4829="1 - Revenues",1,IF(AND($C4829="5 - Transfers",MID(I4829,15,1)="4"),1,-1))</f>
        <v>0</v>
      </c>
      <c r="N4829" s="17">
        <f>VLOOKUP($K4829,[1]Budget!$V:$AE,6,0)*IF($C4829="1 - Revenues",1,IF(AND($C4829="5 - Transfers",MID(J4829,15,1)="4"),1,-1))</f>
        <v>0</v>
      </c>
      <c r="O4829" s="17">
        <f>IFERROR(IF(RIGHT(LEFT(K4829,15),1)="4",VLOOKUP(K4829,'[1]Budget Worksheet'!A:B,2,0),-1*VLOOKUP(K4829,'[1]Budget Worksheet'!A:B,2,0)),0)</f>
        <v>-5000</v>
      </c>
      <c r="P4829" s="17">
        <f>VLOOKUP($K4829,[1]Budget!$V:$AE,8,0)*IF($C4829="1 - Revenues",1,IF(AND($C4829="5 - Transfers",MID($K4829,15,1)="4"),1,-1))</f>
        <v>-5000</v>
      </c>
      <c r="Q4829" s="17">
        <f>VLOOKUP($K4829,[1]Budget!$V:$AE,10,0)*IF($C4829="1 - Revenues",1,IF(AND($C4829="5 - Transfers",MID(K4829,15,1)="4"),1,-1))</f>
        <v>0</v>
      </c>
      <c r="S4829" s="18" t="b">
        <f>IF(LEFT(C4829,1)="1",1,-1)*SUMIF([1]Budget!V:V,'Budget Worksheet for Pivot Tabl'!K4829,[1]Budget!AC:AC)=P4829</f>
        <v>1</v>
      </c>
    </row>
    <row r="4830" spans="1:19" x14ac:dyDescent="0.25">
      <c r="A4830" t="s">
        <v>75</v>
      </c>
      <c r="B4830" t="s">
        <v>76</v>
      </c>
      <c r="C4830" t="s">
        <v>9</v>
      </c>
      <c r="D4830" t="str">
        <f t="shared" si="75"/>
        <v>OUTFLOWS</v>
      </c>
      <c r="E4830" t="s">
        <v>116</v>
      </c>
      <c r="F4830" t="s">
        <v>117</v>
      </c>
      <c r="G4830" t="s">
        <v>5466</v>
      </c>
      <c r="H4830" t="s">
        <v>5467</v>
      </c>
      <c r="I4830" t="s">
        <v>5529</v>
      </c>
      <c r="J4830" t="s">
        <v>5530</v>
      </c>
      <c r="K4830" t="s">
        <v>6084</v>
      </c>
      <c r="L4830" t="s">
        <v>1220</v>
      </c>
      <c r="M4830" s="17">
        <f>VLOOKUP($K4830,[1]Budget!$V:$AE,5,0)*IF($C4830="1 - Revenues",1,IF(AND($C4830="5 - Transfers",MID(I4830,15,1)="4"),1,-1))</f>
        <v>0</v>
      </c>
      <c r="N4830" s="17">
        <f>VLOOKUP($K4830,[1]Budget!$V:$AE,6,0)*IF($C4830="1 - Revenues",1,IF(AND($C4830="5 - Transfers",MID(J4830,15,1)="4"),1,-1))</f>
        <v>-14000</v>
      </c>
      <c r="O4830" s="17">
        <f>IFERROR(IF(RIGHT(LEFT(K4830,15),1)="4",VLOOKUP(K4830,'[1]Budget Worksheet'!A:B,2,0),-1*VLOOKUP(K4830,'[1]Budget Worksheet'!A:B,2,0)),0)</f>
        <v>-60000</v>
      </c>
      <c r="P4830" s="17">
        <f>VLOOKUP($K4830,[1]Budget!$V:$AE,8,0)*IF($C4830="1 - Revenues",1,IF(AND($C4830="5 - Transfers",MID($K4830,15,1)="4"),1,-1))</f>
        <v>-60000</v>
      </c>
      <c r="Q4830" s="17">
        <f>VLOOKUP($K4830,[1]Budget!$V:$AE,10,0)*IF($C4830="1 - Revenues",1,IF(AND($C4830="5 - Transfers",MID(K4830,15,1)="4"),1,-1))</f>
        <v>0</v>
      </c>
      <c r="S4830" s="18" t="b">
        <f>IF(LEFT(C4830,1)="1",1,-1)*SUMIF([1]Budget!V:V,'Budget Worksheet for Pivot Tabl'!K4830,[1]Budget!AC:AC)=P4830</f>
        <v>1</v>
      </c>
    </row>
    <row r="4831" spans="1:19" x14ac:dyDescent="0.25">
      <c r="A4831" t="s">
        <v>75</v>
      </c>
      <c r="B4831" t="s">
        <v>76</v>
      </c>
      <c r="C4831" t="s">
        <v>8</v>
      </c>
      <c r="D4831" t="str">
        <f t="shared" si="75"/>
        <v>OUTFLOWS</v>
      </c>
      <c r="E4831" t="s">
        <v>118</v>
      </c>
      <c r="F4831" t="s">
        <v>100</v>
      </c>
      <c r="G4831" t="s">
        <v>2166</v>
      </c>
      <c r="H4831" t="s">
        <v>2167</v>
      </c>
      <c r="I4831" t="s">
        <v>701</v>
      </c>
      <c r="J4831" t="s">
        <v>702</v>
      </c>
      <c r="K4831" t="s">
        <v>6085</v>
      </c>
      <c r="L4831" t="s">
        <v>590</v>
      </c>
      <c r="M4831" s="17">
        <f>VLOOKUP($K4831,[1]Budget!$V:$AE,5,0)*IF($C4831="1 - Revenues",1,IF(AND($C4831="5 - Transfers",MID(I4831,15,1)="4"),1,-1))</f>
        <v>0</v>
      </c>
      <c r="N4831" s="17">
        <f>VLOOKUP($K4831,[1]Budget!$V:$AE,6,0)*IF($C4831="1 - Revenues",1,IF(AND($C4831="5 - Transfers",MID(J4831,15,1)="4"),1,-1))</f>
        <v>-129000</v>
      </c>
      <c r="O4831" s="17">
        <f>IFERROR(IF(RIGHT(LEFT(K4831,15),1)="4",VLOOKUP(K4831,'[1]Budget Worksheet'!A:B,2,0),-1*VLOOKUP(K4831,'[1]Budget Worksheet'!A:B,2,0)),0)</f>
        <v>0</v>
      </c>
      <c r="P4831" s="17">
        <f>VLOOKUP($K4831,[1]Budget!$V:$AE,8,0)*IF($C4831="1 - Revenues",1,IF(AND($C4831="5 - Transfers",MID($K4831,15,1)="4"),1,-1))</f>
        <v>0</v>
      </c>
      <c r="Q4831" s="17">
        <f>VLOOKUP($K4831,[1]Budget!$V:$AE,10,0)*IF($C4831="1 - Revenues",1,IF(AND($C4831="5 - Transfers",MID(K4831,15,1)="4"),1,-1))</f>
        <v>0</v>
      </c>
      <c r="S4831" s="18" t="b">
        <f>IF(LEFT(C4831,1)="1",1,-1)*SUMIF([1]Budget!V:V,'Budget Worksheet for Pivot Tabl'!K4831,[1]Budget!AC:AC)=P4831</f>
        <v>1</v>
      </c>
    </row>
    <row r="4832" spans="1:19" x14ac:dyDescent="0.25">
      <c r="A4832" t="s">
        <v>75</v>
      </c>
      <c r="B4832" t="s">
        <v>76</v>
      </c>
      <c r="C4832" t="s">
        <v>8</v>
      </c>
      <c r="D4832" t="str">
        <f t="shared" si="75"/>
        <v>OUTFLOWS</v>
      </c>
      <c r="E4832" t="s">
        <v>118</v>
      </c>
      <c r="F4832" t="s">
        <v>100</v>
      </c>
      <c r="G4832" t="s">
        <v>2166</v>
      </c>
      <c r="H4832" t="s">
        <v>2167</v>
      </c>
      <c r="I4832" t="s">
        <v>701</v>
      </c>
      <c r="J4832" t="s">
        <v>702</v>
      </c>
      <c r="K4832" t="s">
        <v>6086</v>
      </c>
      <c r="L4832" t="s">
        <v>593</v>
      </c>
      <c r="M4832" s="17">
        <f>VLOOKUP($K4832,[1]Budget!$V:$AE,5,0)*IF($C4832="1 - Revenues",1,IF(AND($C4832="5 - Transfers",MID(I4832,15,1)="4"),1,-1))</f>
        <v>0</v>
      </c>
      <c r="N4832" s="17">
        <f>VLOOKUP($K4832,[1]Budget!$V:$AE,6,0)*IF($C4832="1 - Revenues",1,IF(AND($C4832="5 - Transfers",MID(J4832,15,1)="4"),1,-1))</f>
        <v>0</v>
      </c>
      <c r="O4832" s="17">
        <f>IFERROR(IF(RIGHT(LEFT(K4832,15),1)="4",VLOOKUP(K4832,'[1]Budget Worksheet'!A:B,2,0),-1*VLOOKUP(K4832,'[1]Budget Worksheet'!A:B,2,0)),0)</f>
        <v>0</v>
      </c>
      <c r="P4832" s="17">
        <f>VLOOKUP($K4832,[1]Budget!$V:$AE,8,0)*IF($C4832="1 - Revenues",1,IF(AND($C4832="5 - Transfers",MID($K4832,15,1)="4"),1,-1))</f>
        <v>0</v>
      </c>
      <c r="Q4832" s="17">
        <f>VLOOKUP($K4832,[1]Budget!$V:$AE,10,0)*IF($C4832="1 - Revenues",1,IF(AND($C4832="5 - Transfers",MID(K4832,15,1)="4"),1,-1))</f>
        <v>0</v>
      </c>
      <c r="S4832" s="18" t="b">
        <f>IF(LEFT(C4832,1)="1",1,-1)*SUMIF([1]Budget!V:V,'Budget Worksheet for Pivot Tabl'!K4832,[1]Budget!AC:AC)=P4832</f>
        <v>1</v>
      </c>
    </row>
    <row r="4833" spans="1:19" x14ac:dyDescent="0.25">
      <c r="A4833" t="s">
        <v>75</v>
      </c>
      <c r="B4833" t="s">
        <v>76</v>
      </c>
      <c r="C4833" t="s">
        <v>8</v>
      </c>
      <c r="D4833" t="str">
        <f t="shared" si="75"/>
        <v>OUTFLOWS</v>
      </c>
      <c r="E4833" t="s">
        <v>118</v>
      </c>
      <c r="F4833" t="s">
        <v>100</v>
      </c>
      <c r="G4833" t="s">
        <v>2166</v>
      </c>
      <c r="H4833" t="s">
        <v>2167</v>
      </c>
      <c r="I4833" t="s">
        <v>701</v>
      </c>
      <c r="J4833" t="s">
        <v>702</v>
      </c>
      <c r="K4833" t="s">
        <v>6087</v>
      </c>
      <c r="L4833" t="s">
        <v>599</v>
      </c>
      <c r="M4833" s="17">
        <f>VLOOKUP($K4833,[1]Budget!$V:$AE,5,0)*IF($C4833="1 - Revenues",1,IF(AND($C4833="5 - Transfers",MID(I4833,15,1)="4"),1,-1))</f>
        <v>0</v>
      </c>
      <c r="N4833" s="17">
        <f>VLOOKUP($K4833,[1]Budget!$V:$AE,6,0)*IF($C4833="1 - Revenues",1,IF(AND($C4833="5 - Transfers",MID(J4833,15,1)="4"),1,-1))</f>
        <v>-2000</v>
      </c>
      <c r="O4833" s="17">
        <f>IFERROR(IF(RIGHT(LEFT(K4833,15),1)="4",VLOOKUP(K4833,'[1]Budget Worksheet'!A:B,2,0),-1*VLOOKUP(K4833,'[1]Budget Worksheet'!A:B,2,0)),0)</f>
        <v>0</v>
      </c>
      <c r="P4833" s="17">
        <f>VLOOKUP($K4833,[1]Budget!$V:$AE,8,0)*IF($C4833="1 - Revenues",1,IF(AND($C4833="5 - Transfers",MID($K4833,15,1)="4"),1,-1))</f>
        <v>0</v>
      </c>
      <c r="Q4833" s="17">
        <f>VLOOKUP($K4833,[1]Budget!$V:$AE,10,0)*IF($C4833="1 - Revenues",1,IF(AND($C4833="5 - Transfers",MID(K4833,15,1)="4"),1,-1))</f>
        <v>0</v>
      </c>
      <c r="S4833" s="18" t="b">
        <f>IF(LEFT(C4833,1)="1",1,-1)*SUMIF([1]Budget!V:V,'Budget Worksheet for Pivot Tabl'!K4833,[1]Budget!AC:AC)=P4833</f>
        <v>1</v>
      </c>
    </row>
    <row r="4834" spans="1:19" x14ac:dyDescent="0.25">
      <c r="A4834" t="s">
        <v>75</v>
      </c>
      <c r="B4834" t="s">
        <v>76</v>
      </c>
      <c r="C4834" t="s">
        <v>8</v>
      </c>
      <c r="D4834" t="str">
        <f t="shared" si="75"/>
        <v>OUTFLOWS</v>
      </c>
      <c r="E4834" t="s">
        <v>118</v>
      </c>
      <c r="F4834" t="s">
        <v>100</v>
      </c>
      <c r="G4834" t="s">
        <v>2166</v>
      </c>
      <c r="H4834" t="s">
        <v>2167</v>
      </c>
      <c r="I4834" t="s">
        <v>701</v>
      </c>
      <c r="J4834" t="s">
        <v>702</v>
      </c>
      <c r="K4834" t="s">
        <v>6088</v>
      </c>
      <c r="L4834" t="s">
        <v>470</v>
      </c>
      <c r="M4834" s="17">
        <f>VLOOKUP($K4834,[1]Budget!$V:$AE,5,0)*IF($C4834="1 - Revenues",1,IF(AND($C4834="5 - Transfers",MID(I4834,15,1)="4"),1,-1))</f>
        <v>0</v>
      </c>
      <c r="N4834" s="17">
        <f>VLOOKUP($K4834,[1]Budget!$V:$AE,6,0)*IF($C4834="1 - Revenues",1,IF(AND($C4834="5 - Transfers",MID(J4834,15,1)="4"),1,-1))</f>
        <v>-26000</v>
      </c>
      <c r="O4834" s="17">
        <f>IFERROR(IF(RIGHT(LEFT(K4834,15),1)="4",VLOOKUP(K4834,'[1]Budget Worksheet'!A:B,2,0),-1*VLOOKUP(K4834,'[1]Budget Worksheet'!A:B,2,0)),0)</f>
        <v>0</v>
      </c>
      <c r="P4834" s="17">
        <f>VLOOKUP($K4834,[1]Budget!$V:$AE,8,0)*IF($C4834="1 - Revenues",1,IF(AND($C4834="5 - Transfers",MID($K4834,15,1)="4"),1,-1))</f>
        <v>0</v>
      </c>
      <c r="Q4834" s="17">
        <f>VLOOKUP($K4834,[1]Budget!$V:$AE,10,0)*IF($C4834="1 - Revenues",1,IF(AND($C4834="5 - Transfers",MID(K4834,15,1)="4"),1,-1))</f>
        <v>0</v>
      </c>
      <c r="S4834" s="18" t="b">
        <f>IF(LEFT(C4834,1)="1",1,-1)*SUMIF([1]Budget!V:V,'Budget Worksheet for Pivot Tabl'!K4834,[1]Budget!AC:AC)=P4834</f>
        <v>1</v>
      </c>
    </row>
    <row r="4835" spans="1:19" x14ac:dyDescent="0.25">
      <c r="A4835" t="s">
        <v>75</v>
      </c>
      <c r="B4835" t="s">
        <v>76</v>
      </c>
      <c r="C4835" t="s">
        <v>8</v>
      </c>
      <c r="D4835" t="str">
        <f t="shared" si="75"/>
        <v>OUTFLOWS</v>
      </c>
      <c r="E4835" t="s">
        <v>118</v>
      </c>
      <c r="F4835" t="s">
        <v>100</v>
      </c>
      <c r="G4835" t="s">
        <v>2166</v>
      </c>
      <c r="H4835" t="s">
        <v>2167</v>
      </c>
      <c r="I4835" t="s">
        <v>701</v>
      </c>
      <c r="J4835" t="s">
        <v>702</v>
      </c>
      <c r="K4835" t="s">
        <v>6089</v>
      </c>
      <c r="L4835" t="s">
        <v>606</v>
      </c>
      <c r="M4835" s="17">
        <f>VLOOKUP($K4835,[1]Budget!$V:$AE,5,0)*IF($C4835="1 - Revenues",1,IF(AND($C4835="5 - Transfers",MID(I4835,15,1)="4"),1,-1))</f>
        <v>0</v>
      </c>
      <c r="N4835" s="17">
        <f>VLOOKUP($K4835,[1]Budget!$V:$AE,6,0)*IF($C4835="1 - Revenues",1,IF(AND($C4835="5 - Transfers",MID(J4835,15,1)="4"),1,-1))</f>
        <v>-10000</v>
      </c>
      <c r="O4835" s="17">
        <f>IFERROR(IF(RIGHT(LEFT(K4835,15),1)="4",VLOOKUP(K4835,'[1]Budget Worksheet'!A:B,2,0),-1*VLOOKUP(K4835,'[1]Budget Worksheet'!A:B,2,0)),0)</f>
        <v>0</v>
      </c>
      <c r="P4835" s="17">
        <f>VLOOKUP($K4835,[1]Budget!$V:$AE,8,0)*IF($C4835="1 - Revenues",1,IF(AND($C4835="5 - Transfers",MID($K4835,15,1)="4"),1,-1))</f>
        <v>0</v>
      </c>
      <c r="Q4835" s="17">
        <f>VLOOKUP($K4835,[1]Budget!$V:$AE,10,0)*IF($C4835="1 - Revenues",1,IF(AND($C4835="5 - Transfers",MID(K4835,15,1)="4"),1,-1))</f>
        <v>0</v>
      </c>
      <c r="S4835" s="18" t="b">
        <f>IF(LEFT(C4835,1)="1",1,-1)*SUMIF([1]Budget!V:V,'Budget Worksheet for Pivot Tabl'!K4835,[1]Budget!AC:AC)=P4835</f>
        <v>1</v>
      </c>
    </row>
    <row r="4836" spans="1:19" x14ac:dyDescent="0.25">
      <c r="A4836" t="s">
        <v>75</v>
      </c>
      <c r="B4836" t="s">
        <v>76</v>
      </c>
      <c r="C4836" t="s">
        <v>8</v>
      </c>
      <c r="D4836" t="str">
        <f t="shared" si="75"/>
        <v>OUTFLOWS</v>
      </c>
      <c r="E4836" t="s">
        <v>118</v>
      </c>
      <c r="F4836" t="s">
        <v>100</v>
      </c>
      <c r="G4836" t="s">
        <v>2166</v>
      </c>
      <c r="H4836" t="s">
        <v>2167</v>
      </c>
      <c r="I4836" t="s">
        <v>701</v>
      </c>
      <c r="J4836" t="s">
        <v>702</v>
      </c>
      <c r="K4836" t="s">
        <v>6090</v>
      </c>
      <c r="L4836" t="s">
        <v>608</v>
      </c>
      <c r="M4836" s="17">
        <f>VLOOKUP($K4836,[1]Budget!$V:$AE,5,0)*IF($C4836="1 - Revenues",1,IF(AND($C4836="5 - Transfers",MID(I4836,15,1)="4"),1,-1))</f>
        <v>0</v>
      </c>
      <c r="N4836" s="17">
        <f>VLOOKUP($K4836,[1]Budget!$V:$AE,6,0)*IF($C4836="1 - Revenues",1,IF(AND($C4836="5 - Transfers",MID(J4836,15,1)="4"),1,-1))</f>
        <v>-14000</v>
      </c>
      <c r="O4836" s="17">
        <f>IFERROR(IF(RIGHT(LEFT(K4836,15),1)="4",VLOOKUP(K4836,'[1]Budget Worksheet'!A:B,2,0),-1*VLOOKUP(K4836,'[1]Budget Worksheet'!A:B,2,0)),0)</f>
        <v>0</v>
      </c>
      <c r="P4836" s="17">
        <f>VLOOKUP($K4836,[1]Budget!$V:$AE,8,0)*IF($C4836="1 - Revenues",1,IF(AND($C4836="5 - Transfers",MID($K4836,15,1)="4"),1,-1))</f>
        <v>0</v>
      </c>
      <c r="Q4836" s="17">
        <f>VLOOKUP($K4836,[1]Budget!$V:$AE,10,0)*IF($C4836="1 - Revenues",1,IF(AND($C4836="5 - Transfers",MID(K4836,15,1)="4"),1,-1))</f>
        <v>0</v>
      </c>
      <c r="S4836" s="18" t="b">
        <f>IF(LEFT(C4836,1)="1",1,-1)*SUMIF([1]Budget!V:V,'Budget Worksheet for Pivot Tabl'!K4836,[1]Budget!AC:AC)=P4836</f>
        <v>1</v>
      </c>
    </row>
    <row r="4837" spans="1:19" x14ac:dyDescent="0.25">
      <c r="A4837" t="s">
        <v>75</v>
      </c>
      <c r="B4837" t="s">
        <v>76</v>
      </c>
      <c r="C4837" t="s">
        <v>8</v>
      </c>
      <c r="D4837" t="str">
        <f t="shared" si="75"/>
        <v>OUTFLOWS</v>
      </c>
      <c r="E4837" t="s">
        <v>118</v>
      </c>
      <c r="F4837" t="s">
        <v>100</v>
      </c>
      <c r="G4837" t="s">
        <v>2166</v>
      </c>
      <c r="H4837" t="s">
        <v>2167</v>
      </c>
      <c r="I4837" t="s">
        <v>701</v>
      </c>
      <c r="J4837" t="s">
        <v>702</v>
      </c>
      <c r="K4837" t="s">
        <v>6091</v>
      </c>
      <c r="L4837" t="s">
        <v>610</v>
      </c>
      <c r="M4837" s="17">
        <f>VLOOKUP($K4837,[1]Budget!$V:$AE,5,0)*IF($C4837="1 - Revenues",1,IF(AND($C4837="5 - Transfers",MID(I4837,15,1)="4"),1,-1))</f>
        <v>0</v>
      </c>
      <c r="N4837" s="17">
        <f>VLOOKUP($K4837,[1]Budget!$V:$AE,6,0)*IF($C4837="1 - Revenues",1,IF(AND($C4837="5 - Transfers",MID(J4837,15,1)="4"),1,-1))</f>
        <v>-1000</v>
      </c>
      <c r="O4837" s="17">
        <f>IFERROR(IF(RIGHT(LEFT(K4837,15),1)="4",VLOOKUP(K4837,'[1]Budget Worksheet'!A:B,2,0),-1*VLOOKUP(K4837,'[1]Budget Worksheet'!A:B,2,0)),0)</f>
        <v>0</v>
      </c>
      <c r="P4837" s="17">
        <f>VLOOKUP($K4837,[1]Budget!$V:$AE,8,0)*IF($C4837="1 - Revenues",1,IF(AND($C4837="5 - Transfers",MID($K4837,15,1)="4"),1,-1))</f>
        <v>0</v>
      </c>
      <c r="Q4837" s="17">
        <f>VLOOKUP($K4837,[1]Budget!$V:$AE,10,0)*IF($C4837="1 - Revenues",1,IF(AND($C4837="5 - Transfers",MID(K4837,15,1)="4"),1,-1))</f>
        <v>0</v>
      </c>
      <c r="S4837" s="18" t="b">
        <f>IF(LEFT(C4837,1)="1",1,-1)*SUMIF([1]Budget!V:V,'Budget Worksheet for Pivot Tabl'!K4837,[1]Budget!AC:AC)=P4837</f>
        <v>1</v>
      </c>
    </row>
    <row r="4838" spans="1:19" x14ac:dyDescent="0.25">
      <c r="A4838" t="s">
        <v>75</v>
      </c>
      <c r="B4838" t="s">
        <v>76</v>
      </c>
      <c r="C4838" t="s">
        <v>8</v>
      </c>
      <c r="D4838" t="str">
        <f t="shared" si="75"/>
        <v>OUTFLOWS</v>
      </c>
      <c r="E4838" t="s">
        <v>118</v>
      </c>
      <c r="F4838" t="s">
        <v>100</v>
      </c>
      <c r="G4838" t="s">
        <v>2166</v>
      </c>
      <c r="H4838" t="s">
        <v>2167</v>
      </c>
      <c r="I4838" t="s">
        <v>701</v>
      </c>
      <c r="J4838" t="s">
        <v>702</v>
      </c>
      <c r="K4838" t="s">
        <v>6092</v>
      </c>
      <c r="L4838" t="s">
        <v>612</v>
      </c>
      <c r="M4838" s="17">
        <f>VLOOKUP($K4838,[1]Budget!$V:$AE,5,0)*IF($C4838="1 - Revenues",1,IF(AND($C4838="5 - Transfers",MID(I4838,15,1)="4"),1,-1))</f>
        <v>0</v>
      </c>
      <c r="N4838" s="17">
        <f>VLOOKUP($K4838,[1]Budget!$V:$AE,6,0)*IF($C4838="1 - Revenues",1,IF(AND($C4838="5 - Transfers",MID(J4838,15,1)="4"),1,-1))</f>
        <v>0</v>
      </c>
      <c r="O4838" s="17">
        <f>IFERROR(IF(RIGHT(LEFT(K4838,15),1)="4",VLOOKUP(K4838,'[1]Budget Worksheet'!A:B,2,0),-1*VLOOKUP(K4838,'[1]Budget Worksheet'!A:B,2,0)),0)</f>
        <v>0</v>
      </c>
      <c r="P4838" s="17">
        <f>VLOOKUP($K4838,[1]Budget!$V:$AE,8,0)*IF($C4838="1 - Revenues",1,IF(AND($C4838="5 - Transfers",MID($K4838,15,1)="4"),1,-1))</f>
        <v>0</v>
      </c>
      <c r="Q4838" s="17">
        <f>VLOOKUP($K4838,[1]Budget!$V:$AE,10,0)*IF($C4838="1 - Revenues",1,IF(AND($C4838="5 - Transfers",MID(K4838,15,1)="4"),1,-1))</f>
        <v>0</v>
      </c>
      <c r="S4838" s="18" t="b">
        <f>IF(LEFT(C4838,1)="1",1,-1)*SUMIF([1]Budget!V:V,'Budget Worksheet for Pivot Tabl'!K4838,[1]Budget!AC:AC)=P4838</f>
        <v>1</v>
      </c>
    </row>
    <row r="4839" spans="1:19" x14ac:dyDescent="0.25">
      <c r="A4839" t="s">
        <v>75</v>
      </c>
      <c r="B4839" t="s">
        <v>76</v>
      </c>
      <c r="C4839" t="s">
        <v>8</v>
      </c>
      <c r="D4839" t="str">
        <f t="shared" si="75"/>
        <v>OUTFLOWS</v>
      </c>
      <c r="E4839" t="s">
        <v>118</v>
      </c>
      <c r="F4839" t="s">
        <v>100</v>
      </c>
      <c r="G4839" t="s">
        <v>2166</v>
      </c>
      <c r="H4839" t="s">
        <v>2167</v>
      </c>
      <c r="I4839" t="s">
        <v>701</v>
      </c>
      <c r="J4839" t="s">
        <v>702</v>
      </c>
      <c r="K4839" t="s">
        <v>6093</v>
      </c>
      <c r="L4839" t="s">
        <v>614</v>
      </c>
      <c r="M4839" s="17">
        <f>VLOOKUP($K4839,[1]Budget!$V:$AE,5,0)*IF($C4839="1 - Revenues",1,IF(AND($C4839="5 - Transfers",MID(I4839,15,1)="4"),1,-1))</f>
        <v>0</v>
      </c>
      <c r="N4839" s="17">
        <f>VLOOKUP($K4839,[1]Budget!$V:$AE,6,0)*IF($C4839="1 - Revenues",1,IF(AND($C4839="5 - Transfers",MID(J4839,15,1)="4"),1,-1))</f>
        <v>0</v>
      </c>
      <c r="O4839" s="17">
        <f>IFERROR(IF(RIGHT(LEFT(K4839,15),1)="4",VLOOKUP(K4839,'[1]Budget Worksheet'!A:B,2,0),-1*VLOOKUP(K4839,'[1]Budget Worksheet'!A:B,2,0)),0)</f>
        <v>0</v>
      </c>
      <c r="P4839" s="17">
        <f>VLOOKUP($K4839,[1]Budget!$V:$AE,8,0)*IF($C4839="1 - Revenues",1,IF(AND($C4839="5 - Transfers",MID($K4839,15,1)="4"),1,-1))</f>
        <v>0</v>
      </c>
      <c r="Q4839" s="17">
        <f>VLOOKUP($K4839,[1]Budget!$V:$AE,10,0)*IF($C4839="1 - Revenues",1,IF(AND($C4839="5 - Transfers",MID(K4839,15,1)="4"),1,-1))</f>
        <v>0</v>
      </c>
      <c r="S4839" s="18" t="b">
        <f>IF(LEFT(C4839,1)="1",1,-1)*SUMIF([1]Budget!V:V,'Budget Worksheet for Pivot Tabl'!K4839,[1]Budget!AC:AC)=P4839</f>
        <v>1</v>
      </c>
    </row>
    <row r="4840" spans="1:19" x14ac:dyDescent="0.25">
      <c r="A4840" t="s">
        <v>75</v>
      </c>
      <c r="B4840" t="s">
        <v>76</v>
      </c>
      <c r="C4840" t="s">
        <v>8</v>
      </c>
      <c r="D4840" t="str">
        <f t="shared" si="75"/>
        <v>OUTFLOWS</v>
      </c>
      <c r="E4840" t="s">
        <v>118</v>
      </c>
      <c r="F4840" t="s">
        <v>100</v>
      </c>
      <c r="G4840" t="s">
        <v>2166</v>
      </c>
      <c r="H4840" t="s">
        <v>2167</v>
      </c>
      <c r="I4840" t="s">
        <v>701</v>
      </c>
      <c r="J4840" t="s">
        <v>702</v>
      </c>
      <c r="K4840" t="s">
        <v>6094</v>
      </c>
      <c r="L4840" t="s">
        <v>618</v>
      </c>
      <c r="M4840" s="17">
        <f>VLOOKUP($K4840,[1]Budget!$V:$AE,5,0)*IF($C4840="1 - Revenues",1,IF(AND($C4840="5 - Transfers",MID(I4840,15,1)="4"),1,-1))</f>
        <v>0</v>
      </c>
      <c r="N4840" s="17">
        <f>VLOOKUP($K4840,[1]Budget!$V:$AE,6,0)*IF($C4840="1 - Revenues",1,IF(AND($C4840="5 - Transfers",MID(J4840,15,1)="4"),1,-1))</f>
        <v>-1000</v>
      </c>
      <c r="O4840" s="17">
        <f>IFERROR(IF(RIGHT(LEFT(K4840,15),1)="4",VLOOKUP(K4840,'[1]Budget Worksheet'!A:B,2,0),-1*VLOOKUP(K4840,'[1]Budget Worksheet'!A:B,2,0)),0)</f>
        <v>0</v>
      </c>
      <c r="P4840" s="17">
        <f>VLOOKUP($K4840,[1]Budget!$V:$AE,8,0)*IF($C4840="1 - Revenues",1,IF(AND($C4840="5 - Transfers",MID($K4840,15,1)="4"),1,-1))</f>
        <v>0</v>
      </c>
      <c r="Q4840" s="17">
        <f>VLOOKUP($K4840,[1]Budget!$V:$AE,10,0)*IF($C4840="1 - Revenues",1,IF(AND($C4840="5 - Transfers",MID(K4840,15,1)="4"),1,-1))</f>
        <v>0</v>
      </c>
      <c r="S4840" s="18" t="b">
        <f>IF(LEFT(C4840,1)="1",1,-1)*SUMIF([1]Budget!V:V,'Budget Worksheet for Pivot Tabl'!K4840,[1]Budget!AC:AC)=P4840</f>
        <v>1</v>
      </c>
    </row>
    <row r="4841" spans="1:19" x14ac:dyDescent="0.25">
      <c r="A4841" t="s">
        <v>75</v>
      </c>
      <c r="B4841" t="s">
        <v>76</v>
      </c>
      <c r="C4841" t="s">
        <v>8</v>
      </c>
      <c r="D4841" t="str">
        <f t="shared" si="75"/>
        <v>OUTFLOWS</v>
      </c>
      <c r="E4841" t="s">
        <v>118</v>
      </c>
      <c r="F4841" t="s">
        <v>100</v>
      </c>
      <c r="G4841" t="s">
        <v>2166</v>
      </c>
      <c r="H4841" t="s">
        <v>2167</v>
      </c>
      <c r="I4841" t="s">
        <v>701</v>
      </c>
      <c r="J4841" t="s">
        <v>702</v>
      </c>
      <c r="K4841" t="s">
        <v>6095</v>
      </c>
      <c r="L4841" t="s">
        <v>620</v>
      </c>
      <c r="M4841" s="17">
        <f>VLOOKUP($K4841,[1]Budget!$V:$AE,5,0)*IF($C4841="1 - Revenues",1,IF(AND($C4841="5 - Transfers",MID(I4841,15,1)="4"),1,-1))</f>
        <v>0</v>
      </c>
      <c r="N4841" s="17">
        <f>VLOOKUP($K4841,[1]Budget!$V:$AE,6,0)*IF($C4841="1 - Revenues",1,IF(AND($C4841="5 - Transfers",MID(J4841,15,1)="4"),1,-1))</f>
        <v>-1000</v>
      </c>
      <c r="O4841" s="17">
        <f>IFERROR(IF(RIGHT(LEFT(K4841,15),1)="4",VLOOKUP(K4841,'[1]Budget Worksheet'!A:B,2,0),-1*VLOOKUP(K4841,'[1]Budget Worksheet'!A:B,2,0)),0)</f>
        <v>0</v>
      </c>
      <c r="P4841" s="17">
        <f>VLOOKUP($K4841,[1]Budget!$V:$AE,8,0)*IF($C4841="1 - Revenues",1,IF(AND($C4841="5 - Transfers",MID($K4841,15,1)="4"),1,-1))</f>
        <v>0</v>
      </c>
      <c r="Q4841" s="17">
        <f>VLOOKUP($K4841,[1]Budget!$V:$AE,10,0)*IF($C4841="1 - Revenues",1,IF(AND($C4841="5 - Transfers",MID(K4841,15,1)="4"),1,-1))</f>
        <v>0</v>
      </c>
      <c r="S4841" s="18" t="b">
        <f>IF(LEFT(C4841,1)="1",1,-1)*SUMIF([1]Budget!V:V,'Budget Worksheet for Pivot Tabl'!K4841,[1]Budget!AC:AC)=P4841</f>
        <v>1</v>
      </c>
    </row>
    <row r="4842" spans="1:19" x14ac:dyDescent="0.25">
      <c r="A4842" t="s">
        <v>75</v>
      </c>
      <c r="B4842" t="s">
        <v>76</v>
      </c>
      <c r="C4842" t="s">
        <v>8</v>
      </c>
      <c r="D4842" t="str">
        <f t="shared" si="75"/>
        <v>OUTFLOWS</v>
      </c>
      <c r="E4842" t="s">
        <v>118</v>
      </c>
      <c r="F4842" t="s">
        <v>100</v>
      </c>
      <c r="G4842" t="s">
        <v>2166</v>
      </c>
      <c r="H4842" t="s">
        <v>2167</v>
      </c>
      <c r="I4842" t="s">
        <v>701</v>
      </c>
      <c r="J4842" t="s">
        <v>702</v>
      </c>
      <c r="K4842" t="s">
        <v>6096</v>
      </c>
      <c r="L4842" t="s">
        <v>472</v>
      </c>
      <c r="M4842" s="17">
        <f>VLOOKUP($K4842,[1]Budget!$V:$AE,5,0)*IF($C4842="1 - Revenues",1,IF(AND($C4842="5 - Transfers",MID(I4842,15,1)="4"),1,-1))</f>
        <v>0</v>
      </c>
      <c r="N4842" s="17">
        <f>VLOOKUP($K4842,[1]Budget!$V:$AE,6,0)*IF($C4842="1 - Revenues",1,IF(AND($C4842="5 - Transfers",MID(J4842,15,1)="4"),1,-1))</f>
        <v>-2000</v>
      </c>
      <c r="O4842" s="17">
        <f>IFERROR(IF(RIGHT(LEFT(K4842,15),1)="4",VLOOKUP(K4842,'[1]Budget Worksheet'!A:B,2,0),-1*VLOOKUP(K4842,'[1]Budget Worksheet'!A:B,2,0)),0)</f>
        <v>0</v>
      </c>
      <c r="P4842" s="17">
        <f>VLOOKUP($K4842,[1]Budget!$V:$AE,8,0)*IF($C4842="1 - Revenues",1,IF(AND($C4842="5 - Transfers",MID($K4842,15,1)="4"),1,-1))</f>
        <v>0</v>
      </c>
      <c r="Q4842" s="17">
        <f>VLOOKUP($K4842,[1]Budget!$V:$AE,10,0)*IF($C4842="1 - Revenues",1,IF(AND($C4842="5 - Transfers",MID(K4842,15,1)="4"),1,-1))</f>
        <v>0</v>
      </c>
      <c r="S4842" s="18" t="b">
        <f>IF(LEFT(C4842,1)="1",1,-1)*SUMIF([1]Budget!V:V,'Budget Worksheet for Pivot Tabl'!K4842,[1]Budget!AC:AC)=P4842</f>
        <v>1</v>
      </c>
    </row>
    <row r="4843" spans="1:19" x14ac:dyDescent="0.25">
      <c r="A4843" t="s">
        <v>75</v>
      </c>
      <c r="B4843" t="s">
        <v>76</v>
      </c>
      <c r="C4843" t="s">
        <v>8</v>
      </c>
      <c r="D4843" t="str">
        <f t="shared" si="75"/>
        <v>OUTFLOWS</v>
      </c>
      <c r="E4843" t="s">
        <v>118</v>
      </c>
      <c r="F4843" t="s">
        <v>100</v>
      </c>
      <c r="G4843" t="s">
        <v>2166</v>
      </c>
      <c r="H4843" t="s">
        <v>2167</v>
      </c>
      <c r="I4843" t="s">
        <v>701</v>
      </c>
      <c r="J4843" t="s">
        <v>702</v>
      </c>
      <c r="K4843" t="s">
        <v>6097</v>
      </c>
      <c r="L4843" t="s">
        <v>627</v>
      </c>
      <c r="M4843" s="17">
        <f>VLOOKUP($K4843,[1]Budget!$V:$AE,5,0)*IF($C4843="1 - Revenues",1,IF(AND($C4843="5 - Transfers",MID(I4843,15,1)="4"),1,-1))</f>
        <v>0</v>
      </c>
      <c r="N4843" s="17">
        <f>VLOOKUP($K4843,[1]Budget!$V:$AE,6,0)*IF($C4843="1 - Revenues",1,IF(AND($C4843="5 - Transfers",MID(J4843,15,1)="4"),1,-1))</f>
        <v>0</v>
      </c>
      <c r="O4843" s="17">
        <f>IFERROR(IF(RIGHT(LEFT(K4843,15),1)="4",VLOOKUP(K4843,'[1]Budget Worksheet'!A:B,2,0),-1*VLOOKUP(K4843,'[1]Budget Worksheet'!A:B,2,0)),0)</f>
        <v>0</v>
      </c>
      <c r="P4843" s="17">
        <f>VLOOKUP($K4843,[1]Budget!$V:$AE,8,0)*IF($C4843="1 - Revenues",1,IF(AND($C4843="5 - Transfers",MID($K4843,15,1)="4"),1,-1))</f>
        <v>0</v>
      </c>
      <c r="Q4843" s="17">
        <f>VLOOKUP($K4843,[1]Budget!$V:$AE,10,0)*IF($C4843="1 - Revenues",1,IF(AND($C4843="5 - Transfers",MID(K4843,15,1)="4"),1,-1))</f>
        <v>0</v>
      </c>
      <c r="S4843" s="18" t="b">
        <f>IF(LEFT(C4843,1)="1",1,-1)*SUMIF([1]Budget!V:V,'Budget Worksheet for Pivot Tabl'!K4843,[1]Budget!AC:AC)=P4843</f>
        <v>1</v>
      </c>
    </row>
    <row r="4844" spans="1:19" x14ac:dyDescent="0.25">
      <c r="A4844" t="s">
        <v>75</v>
      </c>
      <c r="B4844" t="s">
        <v>76</v>
      </c>
      <c r="C4844" t="s">
        <v>10</v>
      </c>
      <c r="D4844" t="str">
        <f t="shared" si="75"/>
        <v>OUTFLOWS</v>
      </c>
      <c r="E4844" t="s">
        <v>118</v>
      </c>
      <c r="F4844" t="s">
        <v>100</v>
      </c>
      <c r="G4844" t="s">
        <v>2166</v>
      </c>
      <c r="H4844" t="s">
        <v>2167</v>
      </c>
      <c r="I4844" t="s">
        <v>701</v>
      </c>
      <c r="J4844" t="s">
        <v>702</v>
      </c>
      <c r="K4844" t="s">
        <v>6098</v>
      </c>
      <c r="L4844" t="s">
        <v>1753</v>
      </c>
      <c r="M4844" s="17">
        <f>VLOOKUP($K4844,[1]Budget!$V:$AE,5,0)*IF($C4844="1 - Revenues",1,IF(AND($C4844="5 - Transfers",MID(I4844,15,1)="4"),1,-1))</f>
        <v>0</v>
      </c>
      <c r="N4844" s="17">
        <f>VLOOKUP($K4844,[1]Budget!$V:$AE,6,0)*IF($C4844="1 - Revenues",1,IF(AND($C4844="5 - Transfers",MID(J4844,15,1)="4"),1,-1))</f>
        <v>0</v>
      </c>
      <c r="O4844" s="17">
        <f>IFERROR(IF(RIGHT(LEFT(K4844,15),1)="4",VLOOKUP(K4844,'[1]Budget Worksheet'!A:B,2,0),-1*VLOOKUP(K4844,'[1]Budget Worksheet'!A:B,2,0)),0)</f>
        <v>-468750</v>
      </c>
      <c r="P4844" s="17">
        <f>VLOOKUP($K4844,[1]Budget!$V:$AE,8,0)*IF($C4844="1 - Revenues",1,IF(AND($C4844="5 - Transfers",MID($K4844,15,1)="4"),1,-1))</f>
        <v>-468750</v>
      </c>
      <c r="Q4844" s="17">
        <f>VLOOKUP($K4844,[1]Budget!$V:$AE,10,0)*IF($C4844="1 - Revenues",1,IF(AND($C4844="5 - Transfers",MID(K4844,15,1)="4"),1,-1))</f>
        <v>0</v>
      </c>
      <c r="S4844" s="18" t="b">
        <f>IF(LEFT(C4844,1)="1",1,-1)*SUMIF([1]Budget!V:V,'Budget Worksheet for Pivot Tabl'!K4844,[1]Budget!AC:AC)=P4844</f>
        <v>1</v>
      </c>
    </row>
    <row r="4845" spans="1:19" x14ac:dyDescent="0.25">
      <c r="A4845" t="s">
        <v>77</v>
      </c>
      <c r="B4845" t="s">
        <v>78</v>
      </c>
      <c r="C4845" t="s">
        <v>11</v>
      </c>
      <c r="D4845" t="str">
        <f t="shared" si="75"/>
        <v>OUTFLOWS</v>
      </c>
      <c r="E4845" t="s">
        <v>116</v>
      </c>
      <c r="F4845" t="s">
        <v>117</v>
      </c>
      <c r="G4845" t="s">
        <v>5466</v>
      </c>
      <c r="H4845" t="s">
        <v>5467</v>
      </c>
      <c r="I4845" t="s">
        <v>2024</v>
      </c>
      <c r="J4845" t="s">
        <v>2025</v>
      </c>
      <c r="K4845" t="s">
        <v>6099</v>
      </c>
      <c r="L4845" t="s">
        <v>6100</v>
      </c>
      <c r="M4845" s="17">
        <f>VLOOKUP($K4845,[1]Budget!$V:$AE,5,0)*IF($C4845="1 - Revenues",1,IF(AND($C4845="5 - Transfers",MID(I4845,15,1)="4"),1,-1))</f>
        <v>0</v>
      </c>
      <c r="N4845" s="17">
        <f>VLOOKUP($K4845,[1]Budget!$V:$AE,6,0)*IF($C4845="1 - Revenues",1,IF(AND($C4845="5 - Transfers",MID(J4845,15,1)="4"),1,-1))</f>
        <v>0</v>
      </c>
      <c r="O4845" s="17">
        <f>IFERROR(IF(RIGHT(LEFT(K4845,15),1)="4",VLOOKUP(K4845,'[1]Budget Worksheet'!A:B,2,0),-1*VLOOKUP(K4845,'[1]Budget Worksheet'!A:B,2,0)),0)</f>
        <v>0</v>
      </c>
      <c r="P4845" s="17">
        <f>VLOOKUP($K4845,[1]Budget!$V:$AE,8,0)*IF($C4845="1 - Revenues",1,IF(AND($C4845="5 - Transfers",MID($K4845,15,1)="4"),1,-1))</f>
        <v>0</v>
      </c>
      <c r="Q4845" s="17">
        <f>VLOOKUP($K4845,[1]Budget!$V:$AE,10,0)*IF($C4845="1 - Revenues",1,IF(AND($C4845="5 - Transfers",MID(K4845,15,1)="4"),1,-1))</f>
        <v>0</v>
      </c>
      <c r="S4845" s="18" t="b">
        <f>IF(LEFT(C4845,1)="1",1,-1)*SUMIF([1]Budget!V:V,'Budget Worksheet for Pivot Tabl'!K4845,[1]Budget!AC:AC)=P4845</f>
        <v>1</v>
      </c>
    </row>
    <row r="4846" spans="1:19" x14ac:dyDescent="0.25">
      <c r="A4846" t="s">
        <v>77</v>
      </c>
      <c r="B4846" t="s">
        <v>78</v>
      </c>
      <c r="C4846" t="s">
        <v>7</v>
      </c>
      <c r="D4846" t="str">
        <f t="shared" si="75"/>
        <v>INFLOWS</v>
      </c>
      <c r="E4846" t="s">
        <v>116</v>
      </c>
      <c r="F4846" t="s">
        <v>117</v>
      </c>
      <c r="G4846" t="s">
        <v>5466</v>
      </c>
      <c r="H4846" t="s">
        <v>5467</v>
      </c>
      <c r="I4846" t="s">
        <v>2024</v>
      </c>
      <c r="J4846" t="s">
        <v>2025</v>
      </c>
      <c r="K4846" t="s">
        <v>6101</v>
      </c>
      <c r="L4846" t="s">
        <v>6102</v>
      </c>
      <c r="M4846" s="17">
        <f>VLOOKUP($K4846,[1]Budget!$V:$AE,5,0)*IF($C4846="1 - Revenues",1,IF(AND($C4846="5 - Transfers",MID(I4846,15,1)="4"),1,-1))</f>
        <v>0</v>
      </c>
      <c r="N4846" s="17">
        <f>VLOOKUP($K4846,[1]Budget!$V:$AE,6,0)*IF($C4846="1 - Revenues",1,IF(AND($C4846="5 - Transfers",MID(J4846,15,1)="4"),1,-1))</f>
        <v>0</v>
      </c>
      <c r="O4846" s="17">
        <f>IFERROR(IF(RIGHT(LEFT(K4846,15),1)="4",VLOOKUP(K4846,'[1]Budget Worksheet'!A:B,2,0),-1*VLOOKUP(K4846,'[1]Budget Worksheet'!A:B,2,0)),0)</f>
        <v>0</v>
      </c>
      <c r="P4846" s="17">
        <f>VLOOKUP($K4846,[1]Budget!$V:$AE,8,0)*IF($C4846="1 - Revenues",1,IF(AND($C4846="5 - Transfers",MID($K4846,15,1)="4"),1,-1))</f>
        <v>0</v>
      </c>
      <c r="Q4846" s="17">
        <f>VLOOKUP($K4846,[1]Budget!$V:$AE,10,0)*IF($C4846="1 - Revenues",1,IF(AND($C4846="5 - Transfers",MID(K4846,15,1)="4"),1,-1))</f>
        <v>0</v>
      </c>
      <c r="S4846" s="18" t="b">
        <f>IF(LEFT(C4846,1)="1",1,-1)*SUMIF([1]Budget!V:V,'Budget Worksheet for Pivot Tabl'!K4846,[1]Budget!AC:AC)=P4846</f>
        <v>1</v>
      </c>
    </row>
    <row r="4847" spans="1:19" x14ac:dyDescent="0.25">
      <c r="A4847" t="s">
        <v>77</v>
      </c>
      <c r="B4847" t="s">
        <v>78</v>
      </c>
      <c r="C4847" t="s">
        <v>7</v>
      </c>
      <c r="D4847" t="str">
        <f t="shared" si="75"/>
        <v>INFLOWS</v>
      </c>
      <c r="E4847" t="s">
        <v>116</v>
      </c>
      <c r="F4847" t="s">
        <v>117</v>
      </c>
      <c r="G4847" t="s">
        <v>5466</v>
      </c>
      <c r="H4847" t="s">
        <v>5467</v>
      </c>
      <c r="I4847" t="s">
        <v>2024</v>
      </c>
      <c r="J4847" t="s">
        <v>2025</v>
      </c>
      <c r="K4847" t="s">
        <v>6103</v>
      </c>
      <c r="L4847" t="s">
        <v>6104</v>
      </c>
      <c r="M4847" s="17">
        <f>VLOOKUP($K4847,[1]Budget!$V:$AE,5,0)*IF($C4847="1 - Revenues",1,IF(AND($C4847="5 - Transfers",MID(I4847,15,1)="4"),1,-1))</f>
        <v>0</v>
      </c>
      <c r="N4847" s="17">
        <f>VLOOKUP($K4847,[1]Budget!$V:$AE,6,0)*IF($C4847="1 - Revenues",1,IF(AND($C4847="5 - Transfers",MID(J4847,15,1)="4"),1,-1))</f>
        <v>0</v>
      </c>
      <c r="O4847" s="17">
        <f>IFERROR(IF(RIGHT(LEFT(K4847,15),1)="4",VLOOKUP(K4847,'[1]Budget Worksheet'!A:B,2,0),-1*VLOOKUP(K4847,'[1]Budget Worksheet'!A:B,2,0)),0)</f>
        <v>0</v>
      </c>
      <c r="P4847" s="17">
        <f>VLOOKUP($K4847,[1]Budget!$V:$AE,8,0)*IF($C4847="1 - Revenues",1,IF(AND($C4847="5 - Transfers",MID($K4847,15,1)="4"),1,-1))</f>
        <v>0</v>
      </c>
      <c r="Q4847" s="17">
        <f>VLOOKUP($K4847,[1]Budget!$V:$AE,10,0)*IF($C4847="1 - Revenues",1,IF(AND($C4847="5 - Transfers",MID(K4847,15,1)="4"),1,-1))</f>
        <v>0</v>
      </c>
      <c r="S4847" s="18" t="b">
        <f>IF(LEFT(C4847,1)="1",1,-1)*SUMIF([1]Budget!V:V,'Budget Worksheet for Pivot Tabl'!K4847,[1]Budget!AC:AC)=P4847</f>
        <v>1</v>
      </c>
    </row>
    <row r="4848" spans="1:19" x14ac:dyDescent="0.25">
      <c r="A4848" t="s">
        <v>77</v>
      </c>
      <c r="B4848" t="s">
        <v>78</v>
      </c>
      <c r="C4848" t="s">
        <v>7</v>
      </c>
      <c r="D4848" t="str">
        <f t="shared" si="75"/>
        <v>INFLOWS</v>
      </c>
      <c r="E4848" t="s">
        <v>116</v>
      </c>
      <c r="F4848" t="s">
        <v>117</v>
      </c>
      <c r="G4848" t="s">
        <v>5466</v>
      </c>
      <c r="H4848" t="s">
        <v>5467</v>
      </c>
      <c r="I4848" t="s">
        <v>2024</v>
      </c>
      <c r="J4848" t="s">
        <v>2025</v>
      </c>
      <c r="K4848" t="s">
        <v>6105</v>
      </c>
      <c r="L4848" t="s">
        <v>6106</v>
      </c>
      <c r="M4848" s="17">
        <f>VLOOKUP($K4848,[1]Budget!$V:$AE,5,0)*IF($C4848="1 - Revenues",1,IF(AND($C4848="5 - Transfers",MID(I4848,15,1)="4"),1,-1))</f>
        <v>0</v>
      </c>
      <c r="N4848" s="17">
        <f>VLOOKUP($K4848,[1]Budget!$V:$AE,6,0)*IF($C4848="1 - Revenues",1,IF(AND($C4848="5 - Transfers",MID(J4848,15,1)="4"),1,-1))</f>
        <v>0</v>
      </c>
      <c r="O4848" s="17">
        <f>IFERROR(IF(RIGHT(LEFT(K4848,15),1)="4",VLOOKUP(K4848,'[1]Budget Worksheet'!A:B,2,0),-1*VLOOKUP(K4848,'[1]Budget Worksheet'!A:B,2,0)),0)</f>
        <v>0</v>
      </c>
      <c r="P4848" s="17">
        <f>VLOOKUP($K4848,[1]Budget!$V:$AE,8,0)*IF($C4848="1 - Revenues",1,IF(AND($C4848="5 - Transfers",MID($K4848,15,1)="4"),1,-1))</f>
        <v>0</v>
      </c>
      <c r="Q4848" s="17">
        <f>VLOOKUP($K4848,[1]Budget!$V:$AE,10,0)*IF($C4848="1 - Revenues",1,IF(AND($C4848="5 - Transfers",MID(K4848,15,1)="4"),1,-1))</f>
        <v>0</v>
      </c>
      <c r="S4848" s="18" t="b">
        <f>IF(LEFT(C4848,1)="1",1,-1)*SUMIF([1]Budget!V:V,'Budget Worksheet for Pivot Tabl'!K4848,[1]Budget!AC:AC)=P4848</f>
        <v>1</v>
      </c>
    </row>
    <row r="4849" spans="1:19" x14ac:dyDescent="0.25">
      <c r="A4849" t="s">
        <v>77</v>
      </c>
      <c r="B4849" t="s">
        <v>78</v>
      </c>
      <c r="C4849" t="s">
        <v>7</v>
      </c>
      <c r="D4849" t="str">
        <f t="shared" si="75"/>
        <v>INFLOWS</v>
      </c>
      <c r="E4849" t="s">
        <v>116</v>
      </c>
      <c r="F4849" t="s">
        <v>117</v>
      </c>
      <c r="G4849" t="s">
        <v>5466</v>
      </c>
      <c r="H4849" t="s">
        <v>5467</v>
      </c>
      <c r="I4849" t="s">
        <v>2024</v>
      </c>
      <c r="J4849" t="s">
        <v>2025</v>
      </c>
      <c r="K4849" t="s">
        <v>6107</v>
      </c>
      <c r="L4849" t="s">
        <v>6108</v>
      </c>
      <c r="M4849" s="17">
        <f>VLOOKUP($K4849,[1]Budget!$V:$AE,5,0)*IF($C4849="1 - Revenues",1,IF(AND($C4849="5 - Transfers",MID(I4849,15,1)="4"),1,-1))</f>
        <v>3126000</v>
      </c>
      <c r="N4849" s="17">
        <f>VLOOKUP($K4849,[1]Budget!$V:$AE,6,0)*IF($C4849="1 - Revenues",1,IF(AND($C4849="5 - Transfers",MID(J4849,15,1)="4"),1,-1))</f>
        <v>3782000</v>
      </c>
      <c r="O4849" s="17">
        <f>IFERROR(IF(RIGHT(LEFT(K4849,15),1)="4",VLOOKUP(K4849,'[1]Budget Worksheet'!A:B,2,0),-1*VLOOKUP(K4849,'[1]Budget Worksheet'!A:B,2,0)),0)</f>
        <v>2880000</v>
      </c>
      <c r="P4849" s="17">
        <f>VLOOKUP($K4849,[1]Budget!$V:$AE,8,0)*IF($C4849="1 - Revenues",1,IF(AND($C4849="5 - Transfers",MID($K4849,15,1)="4"),1,-1))</f>
        <v>2880000</v>
      </c>
      <c r="Q4849" s="17">
        <f>VLOOKUP($K4849,[1]Budget!$V:$AE,10,0)*IF($C4849="1 - Revenues",1,IF(AND($C4849="5 - Transfers",MID(K4849,15,1)="4"),1,-1))</f>
        <v>0</v>
      </c>
      <c r="S4849" s="18" t="b">
        <f>IF(LEFT(C4849,1)="1",1,-1)*SUMIF([1]Budget!V:V,'Budget Worksheet for Pivot Tabl'!K4849,[1]Budget!AC:AC)=P4849</f>
        <v>1</v>
      </c>
    </row>
    <row r="4850" spans="1:19" x14ac:dyDescent="0.25">
      <c r="A4850" t="s">
        <v>77</v>
      </c>
      <c r="B4850" t="s">
        <v>78</v>
      </c>
      <c r="C4850" t="s">
        <v>7</v>
      </c>
      <c r="D4850" t="str">
        <f t="shared" si="75"/>
        <v>INFLOWS</v>
      </c>
      <c r="E4850" t="s">
        <v>116</v>
      </c>
      <c r="F4850" t="s">
        <v>117</v>
      </c>
      <c r="G4850" t="s">
        <v>5466</v>
      </c>
      <c r="H4850" t="s">
        <v>5467</v>
      </c>
      <c r="I4850" t="s">
        <v>2024</v>
      </c>
      <c r="J4850" t="s">
        <v>2025</v>
      </c>
      <c r="K4850" t="s">
        <v>6109</v>
      </c>
      <c r="L4850" t="s">
        <v>6110</v>
      </c>
      <c r="M4850" s="17">
        <f>VLOOKUP($K4850,[1]Budget!$V:$AE,5,0)*IF($C4850="1 - Revenues",1,IF(AND($C4850="5 - Transfers",MID(I4850,15,1)="4"),1,-1))</f>
        <v>1624000</v>
      </c>
      <c r="N4850" s="17">
        <f>VLOOKUP($K4850,[1]Budget!$V:$AE,6,0)*IF($C4850="1 - Revenues",1,IF(AND($C4850="5 - Transfers",MID(J4850,15,1)="4"),1,-1))</f>
        <v>1940000</v>
      </c>
      <c r="O4850" s="17">
        <f>IFERROR(IF(RIGHT(LEFT(K4850,15),1)="4",VLOOKUP(K4850,'[1]Budget Worksheet'!A:B,2,0),-1*VLOOKUP(K4850,'[1]Budget Worksheet'!A:B,2,0)),0)</f>
        <v>1480000</v>
      </c>
      <c r="P4850" s="17">
        <f>VLOOKUP($K4850,[1]Budget!$V:$AE,8,0)*IF($C4850="1 - Revenues",1,IF(AND($C4850="5 - Transfers",MID($K4850,15,1)="4"),1,-1))</f>
        <v>1480000</v>
      </c>
      <c r="Q4850" s="17">
        <f>VLOOKUP($K4850,[1]Budget!$V:$AE,10,0)*IF($C4850="1 - Revenues",1,IF(AND($C4850="5 - Transfers",MID(K4850,15,1)="4"),1,-1))</f>
        <v>0</v>
      </c>
      <c r="S4850" s="18" t="b">
        <f>IF(LEFT(C4850,1)="1",1,-1)*SUMIF([1]Budget!V:V,'Budget Worksheet for Pivot Tabl'!K4850,[1]Budget!AC:AC)=P4850</f>
        <v>1</v>
      </c>
    </row>
    <row r="4851" spans="1:19" x14ac:dyDescent="0.25">
      <c r="A4851" t="s">
        <v>77</v>
      </c>
      <c r="B4851" t="s">
        <v>78</v>
      </c>
      <c r="C4851" t="s">
        <v>7</v>
      </c>
      <c r="D4851" t="str">
        <f t="shared" si="75"/>
        <v>INFLOWS</v>
      </c>
      <c r="E4851" t="s">
        <v>116</v>
      </c>
      <c r="F4851" t="s">
        <v>117</v>
      </c>
      <c r="G4851" t="s">
        <v>5466</v>
      </c>
      <c r="H4851" t="s">
        <v>5467</v>
      </c>
      <c r="I4851" t="s">
        <v>2024</v>
      </c>
      <c r="J4851" t="s">
        <v>2025</v>
      </c>
      <c r="K4851" t="s">
        <v>6111</v>
      </c>
      <c r="L4851" t="s">
        <v>6112</v>
      </c>
      <c r="M4851" s="17">
        <f>VLOOKUP($K4851,[1]Budget!$V:$AE,5,0)*IF($C4851="1 - Revenues",1,IF(AND($C4851="5 - Transfers",MID(I4851,15,1)="4"),1,-1))</f>
        <v>0</v>
      </c>
      <c r="N4851" s="17">
        <f>VLOOKUP($K4851,[1]Budget!$V:$AE,6,0)*IF($C4851="1 - Revenues",1,IF(AND($C4851="5 - Transfers",MID(J4851,15,1)="4"),1,-1))</f>
        <v>0</v>
      </c>
      <c r="O4851" s="17">
        <f>IFERROR(IF(RIGHT(LEFT(K4851,15),1)="4",VLOOKUP(K4851,'[1]Budget Worksheet'!A:B,2,0),-1*VLOOKUP(K4851,'[1]Budget Worksheet'!A:B,2,0)),0)</f>
        <v>0</v>
      </c>
      <c r="P4851" s="17">
        <f>VLOOKUP($K4851,[1]Budget!$V:$AE,8,0)*IF($C4851="1 - Revenues",1,IF(AND($C4851="5 - Transfers",MID($K4851,15,1)="4"),1,-1))</f>
        <v>0</v>
      </c>
      <c r="Q4851" s="17">
        <f>VLOOKUP($K4851,[1]Budget!$V:$AE,10,0)*IF($C4851="1 - Revenues",1,IF(AND($C4851="5 - Transfers",MID(K4851,15,1)="4"),1,-1))</f>
        <v>0</v>
      </c>
      <c r="S4851" s="18" t="b">
        <f>IF(LEFT(C4851,1)="1",1,-1)*SUMIF([1]Budget!V:V,'Budget Worksheet for Pivot Tabl'!K4851,[1]Budget!AC:AC)=P4851</f>
        <v>1</v>
      </c>
    </row>
    <row r="4852" spans="1:19" x14ac:dyDescent="0.25">
      <c r="A4852" t="s">
        <v>77</v>
      </c>
      <c r="B4852" t="s">
        <v>78</v>
      </c>
      <c r="C4852" t="s">
        <v>7</v>
      </c>
      <c r="D4852" t="str">
        <f t="shared" si="75"/>
        <v>INFLOWS</v>
      </c>
      <c r="E4852" t="s">
        <v>116</v>
      </c>
      <c r="F4852" t="s">
        <v>117</v>
      </c>
      <c r="G4852" t="s">
        <v>5466</v>
      </c>
      <c r="H4852" t="s">
        <v>5467</v>
      </c>
      <c r="I4852" t="s">
        <v>2024</v>
      </c>
      <c r="J4852" t="s">
        <v>2025</v>
      </c>
      <c r="K4852" t="s">
        <v>6113</v>
      </c>
      <c r="L4852" t="s">
        <v>294</v>
      </c>
      <c r="M4852" s="17">
        <f>VLOOKUP($K4852,[1]Budget!$V:$AE,5,0)*IF($C4852="1 - Revenues",1,IF(AND($C4852="5 - Transfers",MID(I4852,15,1)="4"),1,-1))</f>
        <v>319000</v>
      </c>
      <c r="N4852" s="17">
        <f>VLOOKUP($K4852,[1]Budget!$V:$AE,6,0)*IF($C4852="1 - Revenues",1,IF(AND($C4852="5 - Transfers",MID(J4852,15,1)="4"),1,-1))</f>
        <v>-132000</v>
      </c>
      <c r="O4852" s="17">
        <f>IFERROR(IF(RIGHT(LEFT(K4852,15),1)="4",VLOOKUP(K4852,'[1]Budget Worksheet'!A:B,2,0),-1*VLOOKUP(K4852,'[1]Budget Worksheet'!A:B,2,0)),0)</f>
        <v>111990</v>
      </c>
      <c r="P4852" s="17">
        <f>VLOOKUP($K4852,[1]Budget!$V:$AE,8,0)*IF($C4852="1 - Revenues",1,IF(AND($C4852="5 - Transfers",MID($K4852,15,1)="4"),1,-1))</f>
        <v>111990</v>
      </c>
      <c r="Q4852" s="17">
        <f>VLOOKUP($K4852,[1]Budget!$V:$AE,10,0)*IF($C4852="1 - Revenues",1,IF(AND($C4852="5 - Transfers",MID(K4852,15,1)="4"),1,-1))</f>
        <v>0</v>
      </c>
      <c r="S4852" s="18" t="b">
        <f>IF(LEFT(C4852,1)="1",1,-1)*SUMIF([1]Budget!V:V,'Budget Worksheet for Pivot Tabl'!K4852,[1]Budget!AC:AC)=P4852</f>
        <v>1</v>
      </c>
    </row>
    <row r="4853" spans="1:19" x14ac:dyDescent="0.25">
      <c r="A4853" t="s">
        <v>77</v>
      </c>
      <c r="B4853" t="s">
        <v>78</v>
      </c>
      <c r="C4853" t="s">
        <v>7</v>
      </c>
      <c r="D4853" t="str">
        <f t="shared" si="75"/>
        <v>INFLOWS</v>
      </c>
      <c r="E4853" t="s">
        <v>116</v>
      </c>
      <c r="F4853" t="s">
        <v>117</v>
      </c>
      <c r="G4853" t="s">
        <v>5466</v>
      </c>
      <c r="H4853" t="s">
        <v>5467</v>
      </c>
      <c r="I4853" t="s">
        <v>2024</v>
      </c>
      <c r="J4853" t="s">
        <v>2025</v>
      </c>
      <c r="K4853" t="s">
        <v>6114</v>
      </c>
      <c r="L4853" t="s">
        <v>2793</v>
      </c>
      <c r="M4853" s="17">
        <f>VLOOKUP($K4853,[1]Budget!$V:$AE,5,0)*IF($C4853="1 - Revenues",1,IF(AND($C4853="5 - Transfers",MID(I4853,15,1)="4"),1,-1))</f>
        <v>17000</v>
      </c>
      <c r="N4853" s="17">
        <f>VLOOKUP($K4853,[1]Budget!$V:$AE,6,0)*IF($C4853="1 - Revenues",1,IF(AND($C4853="5 - Transfers",MID(J4853,15,1)="4"),1,-1))</f>
        <v>0</v>
      </c>
      <c r="O4853" s="17">
        <f>IFERROR(IF(RIGHT(LEFT(K4853,15),1)="4",VLOOKUP(K4853,'[1]Budget Worksheet'!A:B,2,0),-1*VLOOKUP(K4853,'[1]Budget Worksheet'!A:B,2,0)),0)</f>
        <v>0</v>
      </c>
      <c r="P4853" s="17">
        <f>VLOOKUP($K4853,[1]Budget!$V:$AE,8,0)*IF($C4853="1 - Revenues",1,IF(AND($C4853="5 - Transfers",MID($K4853,15,1)="4"),1,-1))</f>
        <v>0</v>
      </c>
      <c r="Q4853" s="17">
        <f>VLOOKUP($K4853,[1]Budget!$V:$AE,10,0)*IF($C4853="1 - Revenues",1,IF(AND($C4853="5 - Transfers",MID(K4853,15,1)="4"),1,-1))</f>
        <v>0</v>
      </c>
      <c r="S4853" s="18" t="b">
        <f>IF(LEFT(C4853,1)="1",1,-1)*SUMIF([1]Budget!V:V,'Budget Worksheet for Pivot Tabl'!K4853,[1]Budget!AC:AC)=P4853</f>
        <v>1</v>
      </c>
    </row>
    <row r="4854" spans="1:19" x14ac:dyDescent="0.25">
      <c r="A4854" t="s">
        <v>77</v>
      </c>
      <c r="B4854" t="s">
        <v>78</v>
      </c>
      <c r="C4854" t="s">
        <v>7</v>
      </c>
      <c r="D4854" t="str">
        <f t="shared" si="75"/>
        <v>INFLOWS</v>
      </c>
      <c r="E4854" t="s">
        <v>116</v>
      </c>
      <c r="F4854" t="s">
        <v>117</v>
      </c>
      <c r="G4854" t="s">
        <v>5466</v>
      </c>
      <c r="H4854" t="s">
        <v>5467</v>
      </c>
      <c r="I4854" t="s">
        <v>2024</v>
      </c>
      <c r="J4854" t="s">
        <v>2025</v>
      </c>
      <c r="K4854" t="s">
        <v>6115</v>
      </c>
      <c r="L4854" t="s">
        <v>298</v>
      </c>
      <c r="M4854" s="17">
        <f>VLOOKUP($K4854,[1]Budget!$V:$AE,5,0)*IF($C4854="1 - Revenues",1,IF(AND($C4854="5 - Transfers",MID(I4854,15,1)="4"),1,-1))</f>
        <v>0</v>
      </c>
      <c r="N4854" s="17">
        <f>VLOOKUP($K4854,[1]Budget!$V:$AE,6,0)*IF($C4854="1 - Revenues",1,IF(AND($C4854="5 - Transfers",MID(J4854,15,1)="4"),1,-1))</f>
        <v>0</v>
      </c>
      <c r="O4854" s="17">
        <f>IFERROR(IF(RIGHT(LEFT(K4854,15),1)="4",VLOOKUP(K4854,'[1]Budget Worksheet'!A:B,2,0),-1*VLOOKUP(K4854,'[1]Budget Worksheet'!A:B,2,0)),0)</f>
        <v>0</v>
      </c>
      <c r="P4854" s="17">
        <f>VLOOKUP($K4854,[1]Budget!$V:$AE,8,0)*IF($C4854="1 - Revenues",1,IF(AND($C4854="5 - Transfers",MID($K4854,15,1)="4"),1,-1))</f>
        <v>0</v>
      </c>
      <c r="Q4854" s="17">
        <f>VLOOKUP($K4854,[1]Budget!$V:$AE,10,0)*IF($C4854="1 - Revenues",1,IF(AND($C4854="5 - Transfers",MID(K4854,15,1)="4"),1,-1))</f>
        <v>0</v>
      </c>
      <c r="S4854" s="18" t="b">
        <f>IF(LEFT(C4854,1)="1",1,-1)*SUMIF([1]Budget!V:V,'Budget Worksheet for Pivot Tabl'!K4854,[1]Budget!AC:AC)=P4854</f>
        <v>1</v>
      </c>
    </row>
    <row r="4855" spans="1:19" x14ac:dyDescent="0.25">
      <c r="A4855" t="s">
        <v>77</v>
      </c>
      <c r="B4855" t="s">
        <v>78</v>
      </c>
      <c r="C4855" t="s">
        <v>7</v>
      </c>
      <c r="D4855" t="str">
        <f t="shared" si="75"/>
        <v>INFLOWS</v>
      </c>
      <c r="E4855" t="s">
        <v>116</v>
      </c>
      <c r="F4855" t="s">
        <v>117</v>
      </c>
      <c r="G4855" t="s">
        <v>5466</v>
      </c>
      <c r="H4855" t="s">
        <v>5467</v>
      </c>
      <c r="I4855" t="s">
        <v>2024</v>
      </c>
      <c r="J4855" t="s">
        <v>2025</v>
      </c>
      <c r="K4855" t="s">
        <v>6116</v>
      </c>
      <c r="L4855" t="s">
        <v>300</v>
      </c>
      <c r="M4855" s="17">
        <f>VLOOKUP($K4855,[1]Budget!$V:$AE,5,0)*IF($C4855="1 - Revenues",1,IF(AND($C4855="5 - Transfers",MID(I4855,15,1)="4"),1,-1))</f>
        <v>-11000</v>
      </c>
      <c r="N4855" s="17">
        <f>VLOOKUP($K4855,[1]Budget!$V:$AE,6,0)*IF($C4855="1 - Revenues",1,IF(AND($C4855="5 - Transfers",MID(J4855,15,1)="4"),1,-1))</f>
        <v>-3000</v>
      </c>
      <c r="O4855" s="17">
        <f>IFERROR(IF(RIGHT(LEFT(K4855,15),1)="4",VLOOKUP(K4855,'[1]Budget Worksheet'!A:B,2,0),-1*VLOOKUP(K4855,'[1]Budget Worksheet'!A:B,2,0)),0)</f>
        <v>-11200</v>
      </c>
      <c r="P4855" s="17">
        <f>VLOOKUP($K4855,[1]Budget!$V:$AE,8,0)*IF($C4855="1 - Revenues",1,IF(AND($C4855="5 - Transfers",MID($K4855,15,1)="4"),1,-1))</f>
        <v>-11200</v>
      </c>
      <c r="Q4855" s="17">
        <f>VLOOKUP($K4855,[1]Budget!$V:$AE,10,0)*IF($C4855="1 - Revenues",1,IF(AND($C4855="5 - Transfers",MID(K4855,15,1)="4"),1,-1))</f>
        <v>0</v>
      </c>
      <c r="S4855" s="18" t="b">
        <f>IF(LEFT(C4855,1)="1",1,-1)*SUMIF([1]Budget!V:V,'Budget Worksheet for Pivot Tabl'!K4855,[1]Budget!AC:AC)=P4855</f>
        <v>1</v>
      </c>
    </row>
    <row r="4856" spans="1:19" x14ac:dyDescent="0.25">
      <c r="A4856" t="s">
        <v>77</v>
      </c>
      <c r="B4856" t="s">
        <v>78</v>
      </c>
      <c r="C4856" t="s">
        <v>11</v>
      </c>
      <c r="D4856" t="str">
        <f t="shared" si="75"/>
        <v>OUTFLOWS</v>
      </c>
      <c r="E4856" t="s">
        <v>102</v>
      </c>
      <c r="F4856" t="s">
        <v>103</v>
      </c>
      <c r="G4856" t="s">
        <v>102</v>
      </c>
      <c r="H4856" t="s">
        <v>212</v>
      </c>
      <c r="I4856" t="s">
        <v>213</v>
      </c>
      <c r="J4856" t="s">
        <v>214</v>
      </c>
      <c r="K4856" t="s">
        <v>6117</v>
      </c>
      <c r="L4856" t="s">
        <v>6118</v>
      </c>
      <c r="M4856" s="17">
        <f>VLOOKUP($K4856,[1]Budget!$V:$AE,5,0)*IF($C4856="1 - Revenues",1,IF(AND($C4856="5 - Transfers",MID(I4856,15,1)="4"),1,-1))</f>
        <v>0</v>
      </c>
      <c r="N4856" s="17">
        <f>VLOOKUP($K4856,[1]Budget!$V:$AE,6,0)*IF($C4856="1 - Revenues",1,IF(AND($C4856="5 - Transfers",MID(J4856,15,1)="4"),1,-1))</f>
        <v>0</v>
      </c>
      <c r="O4856" s="17">
        <f>IFERROR(IF(RIGHT(LEFT(K4856,15),1)="4",VLOOKUP(K4856,'[1]Budget Worksheet'!A:B,2,0),-1*VLOOKUP(K4856,'[1]Budget Worksheet'!A:B,2,0)),0)</f>
        <v>0</v>
      </c>
      <c r="P4856" s="17">
        <f>VLOOKUP($K4856,[1]Budget!$V:$AE,8,0)*IF($C4856="1 - Revenues",1,IF(AND($C4856="5 - Transfers",MID($K4856,15,1)="4"),1,-1))</f>
        <v>0</v>
      </c>
      <c r="Q4856" s="17">
        <f>VLOOKUP($K4856,[1]Budget!$V:$AE,10,0)*IF($C4856="1 - Revenues",1,IF(AND($C4856="5 - Transfers",MID(K4856,15,1)="4"),1,-1))</f>
        <v>0</v>
      </c>
      <c r="S4856" s="18" t="b">
        <f>IF(LEFT(C4856,1)="1",1,-1)*SUMIF([1]Budget!V:V,'Budget Worksheet for Pivot Tabl'!K4856,[1]Budget!AC:AC)=P4856</f>
        <v>1</v>
      </c>
    </row>
    <row r="4857" spans="1:19" x14ac:dyDescent="0.25">
      <c r="A4857" t="s">
        <v>77</v>
      </c>
      <c r="B4857" t="s">
        <v>78</v>
      </c>
      <c r="C4857" t="s">
        <v>7</v>
      </c>
      <c r="D4857" t="str">
        <f t="shared" si="75"/>
        <v>INFLOWS</v>
      </c>
      <c r="E4857" t="s">
        <v>116</v>
      </c>
      <c r="F4857" t="s">
        <v>117</v>
      </c>
      <c r="G4857" t="s">
        <v>5466</v>
      </c>
      <c r="H4857" t="s">
        <v>5467</v>
      </c>
      <c r="I4857" t="s">
        <v>2902</v>
      </c>
      <c r="J4857" t="s">
        <v>2903</v>
      </c>
      <c r="K4857" t="s">
        <v>6119</v>
      </c>
      <c r="L4857" t="s">
        <v>2793</v>
      </c>
      <c r="M4857" s="17">
        <f>VLOOKUP($K4857,[1]Budget!$V:$AE,5,0)*IF($C4857="1 - Revenues",1,IF(AND($C4857="5 - Transfers",MID(I4857,15,1)="4"),1,-1))</f>
        <v>14000</v>
      </c>
      <c r="N4857" s="17">
        <f>VLOOKUP($K4857,[1]Budget!$V:$AE,6,0)*IF($C4857="1 - Revenues",1,IF(AND($C4857="5 - Transfers",MID(J4857,15,1)="4"),1,-1))</f>
        <v>0</v>
      </c>
      <c r="O4857" s="17">
        <f>IFERROR(IF(RIGHT(LEFT(K4857,15),1)="4",VLOOKUP(K4857,'[1]Budget Worksheet'!A:B,2,0),-1*VLOOKUP(K4857,'[1]Budget Worksheet'!A:B,2,0)),0)</f>
        <v>0</v>
      </c>
      <c r="P4857" s="17">
        <f>VLOOKUP($K4857,[1]Budget!$V:$AE,8,0)*IF($C4857="1 - Revenues",1,IF(AND($C4857="5 - Transfers",MID($K4857,15,1)="4"),1,-1))</f>
        <v>0</v>
      </c>
      <c r="Q4857" s="17">
        <f>VLOOKUP($K4857,[1]Budget!$V:$AE,10,0)*IF($C4857="1 - Revenues",1,IF(AND($C4857="5 - Transfers",MID(K4857,15,1)="4"),1,-1))</f>
        <v>0</v>
      </c>
      <c r="S4857" s="18" t="b">
        <f>IF(LEFT(C4857,1)="1",1,-1)*SUMIF([1]Budget!V:V,'Budget Worksheet for Pivot Tabl'!K4857,[1]Budget!AC:AC)=P4857</f>
        <v>1</v>
      </c>
    </row>
    <row r="4858" spans="1:19" x14ac:dyDescent="0.25">
      <c r="A4858" t="s">
        <v>77</v>
      </c>
      <c r="B4858" t="s">
        <v>78</v>
      </c>
      <c r="C4858" t="s">
        <v>10</v>
      </c>
      <c r="D4858" t="str">
        <f t="shared" si="75"/>
        <v>OUTFLOWS</v>
      </c>
      <c r="E4858" t="s">
        <v>102</v>
      </c>
      <c r="F4858" t="s">
        <v>103</v>
      </c>
      <c r="G4858" t="s">
        <v>102</v>
      </c>
      <c r="H4858" t="s">
        <v>212</v>
      </c>
      <c r="I4858" t="s">
        <v>213</v>
      </c>
      <c r="J4858" t="s">
        <v>214</v>
      </c>
      <c r="K4858" t="s">
        <v>6120</v>
      </c>
      <c r="L4858" t="s">
        <v>5576</v>
      </c>
      <c r="M4858" s="17">
        <f>VLOOKUP($K4858,[1]Budget!$V:$AE,5,0)*IF($C4858="1 - Revenues",1,IF(AND($C4858="5 - Transfers",MID(I4858,15,1)="4"),1,-1))</f>
        <v>0</v>
      </c>
      <c r="N4858" s="17">
        <f>VLOOKUP($K4858,[1]Budget!$V:$AE,6,0)*IF($C4858="1 - Revenues",1,IF(AND($C4858="5 - Transfers",MID(J4858,15,1)="4"),1,-1))</f>
        <v>0</v>
      </c>
      <c r="O4858" s="17">
        <f>IFERROR(IF(RIGHT(LEFT(K4858,15),1)="4",VLOOKUP(K4858,'[1]Budget Worksheet'!A:B,2,0),-1*VLOOKUP(K4858,'[1]Budget Worksheet'!A:B,2,0)),0)</f>
        <v>0</v>
      </c>
      <c r="P4858" s="17">
        <f>VLOOKUP($K4858,[1]Budget!$V:$AE,8,0)*IF($C4858="1 - Revenues",1,IF(AND($C4858="5 - Transfers",MID($K4858,15,1)="4"),1,-1))</f>
        <v>0</v>
      </c>
      <c r="Q4858" s="17">
        <f>VLOOKUP($K4858,[1]Budget!$V:$AE,10,0)*IF($C4858="1 - Revenues",1,IF(AND($C4858="5 - Transfers",MID(K4858,15,1)="4"),1,-1))</f>
        <v>0</v>
      </c>
      <c r="S4858" s="18" t="b">
        <f>IF(LEFT(C4858,1)="1",1,-1)*SUMIF([1]Budget!V:V,'Budget Worksheet for Pivot Tabl'!K4858,[1]Budget!AC:AC)=P4858</f>
        <v>1</v>
      </c>
    </row>
    <row r="4859" spans="1:19" x14ac:dyDescent="0.25">
      <c r="A4859" t="s">
        <v>77</v>
      </c>
      <c r="B4859" t="s">
        <v>78</v>
      </c>
      <c r="C4859" t="s">
        <v>10</v>
      </c>
      <c r="D4859" t="str">
        <f t="shared" si="75"/>
        <v>OUTFLOWS</v>
      </c>
      <c r="E4859" t="s">
        <v>102</v>
      </c>
      <c r="F4859" t="s">
        <v>103</v>
      </c>
      <c r="G4859" t="s">
        <v>102</v>
      </c>
      <c r="H4859" t="s">
        <v>212</v>
      </c>
      <c r="I4859" t="s">
        <v>213</v>
      </c>
      <c r="J4859" t="s">
        <v>214</v>
      </c>
      <c r="K4859" t="s">
        <v>6121</v>
      </c>
      <c r="L4859" t="s">
        <v>5586</v>
      </c>
      <c r="M4859" s="17">
        <f>VLOOKUP($K4859,[1]Budget!$V:$AE,5,0)*IF($C4859="1 - Revenues",1,IF(AND($C4859="5 - Transfers",MID(I4859,15,1)="4"),1,-1))</f>
        <v>-114000</v>
      </c>
      <c r="N4859" s="17">
        <f>VLOOKUP($K4859,[1]Budget!$V:$AE,6,0)*IF($C4859="1 - Revenues",1,IF(AND($C4859="5 - Transfers",MID(J4859,15,1)="4"),1,-1))</f>
        <v>0</v>
      </c>
      <c r="O4859" s="17">
        <f>IFERROR(IF(RIGHT(LEFT(K4859,15),1)="4",VLOOKUP(K4859,'[1]Budget Worksheet'!A:B,2,0),-1*VLOOKUP(K4859,'[1]Budget Worksheet'!A:B,2,0)),0)</f>
        <v>0</v>
      </c>
      <c r="P4859" s="17">
        <f>VLOOKUP($K4859,[1]Budget!$V:$AE,8,0)*IF($C4859="1 - Revenues",1,IF(AND($C4859="5 - Transfers",MID($K4859,15,1)="4"),1,-1))</f>
        <v>0</v>
      </c>
      <c r="Q4859" s="17">
        <f>VLOOKUP($K4859,[1]Budget!$V:$AE,10,0)*IF($C4859="1 - Revenues",1,IF(AND($C4859="5 - Transfers",MID(K4859,15,1)="4"),1,-1))</f>
        <v>0</v>
      </c>
      <c r="S4859" s="18" t="b">
        <f>IF(LEFT(C4859,1)="1",1,-1)*SUMIF([1]Budget!V:V,'Budget Worksheet for Pivot Tabl'!K4859,[1]Budget!AC:AC)=P4859</f>
        <v>1</v>
      </c>
    </row>
    <row r="4860" spans="1:19" x14ac:dyDescent="0.25">
      <c r="A4860" t="s">
        <v>77</v>
      </c>
      <c r="B4860" t="s">
        <v>78</v>
      </c>
      <c r="C4860" t="s">
        <v>10</v>
      </c>
      <c r="D4860" t="str">
        <f t="shared" si="75"/>
        <v>OUTFLOWS</v>
      </c>
      <c r="E4860" t="s">
        <v>102</v>
      </c>
      <c r="F4860" t="s">
        <v>103</v>
      </c>
      <c r="G4860" t="s">
        <v>102</v>
      </c>
      <c r="H4860" t="s">
        <v>212</v>
      </c>
      <c r="I4860" t="s">
        <v>213</v>
      </c>
      <c r="J4860" t="s">
        <v>214</v>
      </c>
      <c r="K4860" t="s">
        <v>6122</v>
      </c>
      <c r="L4860" t="s">
        <v>5592</v>
      </c>
      <c r="M4860" s="17">
        <f>VLOOKUP($K4860,[1]Budget!$V:$AE,5,0)*IF($C4860="1 - Revenues",1,IF(AND($C4860="5 - Transfers",MID(I4860,15,1)="4"),1,-1))</f>
        <v>0</v>
      </c>
      <c r="N4860" s="17">
        <f>VLOOKUP($K4860,[1]Budget!$V:$AE,6,0)*IF($C4860="1 - Revenues",1,IF(AND($C4860="5 - Transfers",MID(J4860,15,1)="4"),1,-1))</f>
        <v>0</v>
      </c>
      <c r="O4860" s="17">
        <f>IFERROR(IF(RIGHT(LEFT(K4860,15),1)="4",VLOOKUP(K4860,'[1]Budget Worksheet'!A:B,2,0),-1*VLOOKUP(K4860,'[1]Budget Worksheet'!A:B,2,0)),0)</f>
        <v>0</v>
      </c>
      <c r="P4860" s="17">
        <f>VLOOKUP($K4860,[1]Budget!$V:$AE,8,0)*IF($C4860="1 - Revenues",1,IF(AND($C4860="5 - Transfers",MID($K4860,15,1)="4"),1,-1))</f>
        <v>0</v>
      </c>
      <c r="Q4860" s="17">
        <f>VLOOKUP($K4860,[1]Budget!$V:$AE,10,0)*IF($C4860="1 - Revenues",1,IF(AND($C4860="5 - Transfers",MID(K4860,15,1)="4"),1,-1))</f>
        <v>0</v>
      </c>
      <c r="S4860" s="18" t="b">
        <f>IF(LEFT(C4860,1)="1",1,-1)*SUMIF([1]Budget!V:V,'Budget Worksheet for Pivot Tabl'!K4860,[1]Budget!AC:AC)=P4860</f>
        <v>1</v>
      </c>
    </row>
    <row r="4861" spans="1:19" x14ac:dyDescent="0.25">
      <c r="A4861" t="s">
        <v>77</v>
      </c>
      <c r="B4861" t="s">
        <v>78</v>
      </c>
      <c r="C4861" t="s">
        <v>10</v>
      </c>
      <c r="D4861" t="str">
        <f t="shared" si="75"/>
        <v>OUTFLOWS</v>
      </c>
      <c r="E4861" t="s">
        <v>102</v>
      </c>
      <c r="F4861" t="s">
        <v>103</v>
      </c>
      <c r="G4861" t="s">
        <v>102</v>
      </c>
      <c r="H4861" t="s">
        <v>212</v>
      </c>
      <c r="I4861" t="s">
        <v>213</v>
      </c>
      <c r="J4861" t="s">
        <v>214</v>
      </c>
      <c r="K4861" t="s">
        <v>6123</v>
      </c>
      <c r="L4861" t="s">
        <v>5602</v>
      </c>
      <c r="M4861" s="17">
        <f>VLOOKUP($K4861,[1]Budget!$V:$AE,5,0)*IF($C4861="1 - Revenues",1,IF(AND($C4861="5 - Transfers",MID(I4861,15,1)="4"),1,-1))</f>
        <v>-1254000</v>
      </c>
      <c r="N4861" s="17">
        <f>VLOOKUP($K4861,[1]Budget!$V:$AE,6,0)*IF($C4861="1 - Revenues",1,IF(AND($C4861="5 - Transfers",MID(J4861,15,1)="4"),1,-1))</f>
        <v>-803000</v>
      </c>
      <c r="O4861" s="17">
        <f>IFERROR(IF(RIGHT(LEFT(K4861,15),1)="4",VLOOKUP(K4861,'[1]Budget Worksheet'!A:B,2,0),-1*VLOOKUP(K4861,'[1]Budget Worksheet'!A:B,2,0)),0)</f>
        <v>0</v>
      </c>
      <c r="P4861" s="17">
        <f>VLOOKUP($K4861,[1]Budget!$V:$AE,8,0)*IF($C4861="1 - Revenues",1,IF(AND($C4861="5 - Transfers",MID($K4861,15,1)="4"),1,-1))</f>
        <v>0</v>
      </c>
      <c r="Q4861" s="17">
        <f>VLOOKUP($K4861,[1]Budget!$V:$AE,10,0)*IF($C4861="1 - Revenues",1,IF(AND($C4861="5 - Transfers",MID(K4861,15,1)="4"),1,-1))</f>
        <v>0</v>
      </c>
      <c r="S4861" s="18" t="b">
        <f>IF(LEFT(C4861,1)="1",1,-1)*SUMIF([1]Budget!V:V,'Budget Worksheet for Pivot Tabl'!K4861,[1]Budget!AC:AC)=P4861</f>
        <v>1</v>
      </c>
    </row>
    <row r="4862" spans="1:19" x14ac:dyDescent="0.25">
      <c r="A4862" t="s">
        <v>77</v>
      </c>
      <c r="B4862" t="s">
        <v>78</v>
      </c>
      <c r="C4862" t="s">
        <v>11</v>
      </c>
      <c r="D4862" t="str">
        <f t="shared" si="75"/>
        <v>OUTFLOWS</v>
      </c>
      <c r="E4862" t="s">
        <v>102</v>
      </c>
      <c r="F4862" t="s">
        <v>103</v>
      </c>
      <c r="G4862" t="s">
        <v>102</v>
      </c>
      <c r="H4862" t="s">
        <v>212</v>
      </c>
      <c r="I4862" t="s">
        <v>213</v>
      </c>
      <c r="J4862" t="s">
        <v>214</v>
      </c>
      <c r="K4862" t="s">
        <v>6124</v>
      </c>
      <c r="L4862" t="s">
        <v>570</v>
      </c>
      <c r="M4862" s="17">
        <f>VLOOKUP($K4862,[1]Budget!$V:$AE,5,0)*IF($C4862="1 - Revenues",1,IF(AND($C4862="5 - Transfers",MID(I4862,15,1)="4"),1,-1))</f>
        <v>0</v>
      </c>
      <c r="N4862" s="17">
        <f>VLOOKUP($K4862,[1]Budget!$V:$AE,6,0)*IF($C4862="1 - Revenues",1,IF(AND($C4862="5 - Transfers",MID(J4862,15,1)="4"),1,-1))</f>
        <v>0</v>
      </c>
      <c r="O4862" s="17">
        <f>IFERROR(IF(RIGHT(LEFT(K4862,15),1)="4",VLOOKUP(K4862,'[1]Budget Worksheet'!A:B,2,0),-1*VLOOKUP(K4862,'[1]Budget Worksheet'!A:B,2,0)),0)</f>
        <v>0</v>
      </c>
      <c r="P4862" s="17">
        <f>VLOOKUP($K4862,[1]Budget!$V:$AE,8,0)*IF($C4862="1 - Revenues",1,IF(AND($C4862="5 - Transfers",MID($K4862,15,1)="4"),1,-1))</f>
        <v>0</v>
      </c>
      <c r="Q4862" s="17">
        <f>VLOOKUP($K4862,[1]Budget!$V:$AE,10,0)*IF($C4862="1 - Revenues",1,IF(AND($C4862="5 - Transfers",MID(K4862,15,1)="4"),1,-1))</f>
        <v>0</v>
      </c>
      <c r="S4862" s="18" t="b">
        <f>IF(LEFT(C4862,1)="1",1,-1)*SUMIF([1]Budget!V:V,'Budget Worksheet for Pivot Tabl'!K4862,[1]Budget!AC:AC)=P4862</f>
        <v>1</v>
      </c>
    </row>
    <row r="4863" spans="1:19" x14ac:dyDescent="0.25">
      <c r="A4863" t="s">
        <v>77</v>
      </c>
      <c r="B4863" t="s">
        <v>78</v>
      </c>
      <c r="C4863" t="s">
        <v>9</v>
      </c>
      <c r="D4863" t="str">
        <f t="shared" si="75"/>
        <v>OUTFLOWS</v>
      </c>
      <c r="E4863" t="s">
        <v>116</v>
      </c>
      <c r="F4863" t="s">
        <v>117</v>
      </c>
      <c r="G4863" t="s">
        <v>5466</v>
      </c>
      <c r="H4863" t="s">
        <v>5467</v>
      </c>
      <c r="I4863" t="s">
        <v>2902</v>
      </c>
      <c r="J4863" t="s">
        <v>2903</v>
      </c>
      <c r="K4863" t="s">
        <v>6125</v>
      </c>
      <c r="L4863" t="s">
        <v>5779</v>
      </c>
      <c r="M4863" s="17">
        <f>VLOOKUP($K4863,[1]Budget!$V:$AE,5,0)*IF($C4863="1 - Revenues",1,IF(AND($C4863="5 - Transfers",MID(I4863,15,1)="4"),1,-1))</f>
        <v>0</v>
      </c>
      <c r="N4863" s="17">
        <f>VLOOKUP($K4863,[1]Budget!$V:$AE,6,0)*IF($C4863="1 - Revenues",1,IF(AND($C4863="5 - Transfers",MID(J4863,15,1)="4"),1,-1))</f>
        <v>-785000</v>
      </c>
      <c r="O4863" s="17">
        <f>IFERROR(IF(RIGHT(LEFT(K4863,15),1)="4",VLOOKUP(K4863,'[1]Budget Worksheet'!A:B,2,0),-1*VLOOKUP(K4863,'[1]Budget Worksheet'!A:B,2,0)),0)</f>
        <v>-852325</v>
      </c>
      <c r="P4863" s="17">
        <f>VLOOKUP($K4863,[1]Budget!$V:$AE,8,0)*IF($C4863="1 - Revenues",1,IF(AND($C4863="5 - Transfers",MID($K4863,15,1)="4"),1,-1))</f>
        <v>-852325</v>
      </c>
      <c r="Q4863" s="17">
        <f>VLOOKUP($K4863,[1]Budget!$V:$AE,10,0)*IF($C4863="1 - Revenues",1,IF(AND($C4863="5 - Transfers",MID(K4863,15,1)="4"),1,-1))</f>
        <v>0</v>
      </c>
      <c r="S4863" s="18" t="b">
        <f>IF(LEFT(C4863,1)="1",1,-1)*SUMIF([1]Budget!V:V,'Budget Worksheet for Pivot Tabl'!K4863,[1]Budget!AC:AC)=P4863</f>
        <v>1</v>
      </c>
    </row>
    <row r="4864" spans="1:19" x14ac:dyDescent="0.25">
      <c r="A4864" t="s">
        <v>77</v>
      </c>
      <c r="B4864" t="s">
        <v>78</v>
      </c>
      <c r="C4864" t="s">
        <v>9</v>
      </c>
      <c r="D4864" t="str">
        <f t="shared" si="75"/>
        <v>OUTFLOWS</v>
      </c>
      <c r="E4864" t="s">
        <v>116</v>
      </c>
      <c r="F4864" t="s">
        <v>117</v>
      </c>
      <c r="G4864" t="s">
        <v>5466</v>
      </c>
      <c r="H4864" t="s">
        <v>5467</v>
      </c>
      <c r="I4864" t="s">
        <v>2902</v>
      </c>
      <c r="J4864" t="s">
        <v>2903</v>
      </c>
      <c r="K4864" t="s">
        <v>6126</v>
      </c>
      <c r="L4864" t="s">
        <v>6127</v>
      </c>
      <c r="M4864" s="17">
        <f>VLOOKUP($K4864,[1]Budget!$V:$AE,5,0)*IF($C4864="1 - Revenues",1,IF(AND($C4864="5 - Transfers",MID(I4864,15,1)="4"),1,-1))</f>
        <v>0</v>
      </c>
      <c r="N4864" s="17">
        <f>VLOOKUP($K4864,[1]Budget!$V:$AE,6,0)*IF($C4864="1 - Revenues",1,IF(AND($C4864="5 - Transfers",MID(J4864,15,1)="4"),1,-1))</f>
        <v>0</v>
      </c>
      <c r="O4864" s="17">
        <f>IFERROR(IF(RIGHT(LEFT(K4864,15),1)="4",VLOOKUP(K4864,'[1]Budget Worksheet'!A:B,2,0),-1*VLOOKUP(K4864,'[1]Budget Worksheet'!A:B,2,0)),0)</f>
        <v>0</v>
      </c>
      <c r="P4864" s="17">
        <f>VLOOKUP($K4864,[1]Budget!$V:$AE,8,0)*IF($C4864="1 - Revenues",1,IF(AND($C4864="5 - Transfers",MID($K4864,15,1)="4"),1,-1))</f>
        <v>0</v>
      </c>
      <c r="Q4864" s="17">
        <f>VLOOKUP($K4864,[1]Budget!$V:$AE,10,0)*IF($C4864="1 - Revenues",1,IF(AND($C4864="5 - Transfers",MID(K4864,15,1)="4"),1,-1))</f>
        <v>0</v>
      </c>
      <c r="S4864" s="18" t="b">
        <f>IF(LEFT(C4864,1)="1",1,-1)*SUMIF([1]Budget!V:V,'Budget Worksheet for Pivot Tabl'!K4864,[1]Budget!AC:AC)=P4864</f>
        <v>1</v>
      </c>
    </row>
    <row r="4865" spans="1:19" x14ac:dyDescent="0.25">
      <c r="A4865" t="s">
        <v>77</v>
      </c>
      <c r="B4865" t="s">
        <v>78</v>
      </c>
      <c r="C4865" t="s">
        <v>9</v>
      </c>
      <c r="D4865" t="str">
        <f t="shared" si="75"/>
        <v>OUTFLOWS</v>
      </c>
      <c r="E4865" t="s">
        <v>116</v>
      </c>
      <c r="F4865" t="s">
        <v>117</v>
      </c>
      <c r="G4865" t="s">
        <v>5466</v>
      </c>
      <c r="H4865" t="s">
        <v>5467</v>
      </c>
      <c r="I4865" t="s">
        <v>2902</v>
      </c>
      <c r="J4865" t="s">
        <v>2903</v>
      </c>
      <c r="K4865" t="s">
        <v>6128</v>
      </c>
      <c r="L4865" t="s">
        <v>5786</v>
      </c>
      <c r="M4865" s="17">
        <f>VLOOKUP($K4865,[1]Budget!$V:$AE,5,0)*IF($C4865="1 - Revenues",1,IF(AND($C4865="5 - Transfers",MID(I4865,15,1)="4"),1,-1))</f>
        <v>-545000</v>
      </c>
      <c r="N4865" s="17">
        <f>VLOOKUP($K4865,[1]Budget!$V:$AE,6,0)*IF($C4865="1 - Revenues",1,IF(AND($C4865="5 - Transfers",MID(J4865,15,1)="4"),1,-1))</f>
        <v>-545000</v>
      </c>
      <c r="O4865" s="17">
        <f>IFERROR(IF(RIGHT(LEFT(K4865,15),1)="4",VLOOKUP(K4865,'[1]Budget Worksheet'!A:B,2,0),-1*VLOOKUP(K4865,'[1]Budget Worksheet'!A:B,2,0)),0)</f>
        <v>-545265</v>
      </c>
      <c r="P4865" s="17">
        <f>VLOOKUP($K4865,[1]Budget!$V:$AE,8,0)*IF($C4865="1 - Revenues",1,IF(AND($C4865="5 - Transfers",MID($K4865,15,1)="4"),1,-1))</f>
        <v>-545265</v>
      </c>
      <c r="Q4865" s="17">
        <f>VLOOKUP($K4865,[1]Budget!$V:$AE,10,0)*IF($C4865="1 - Revenues",1,IF(AND($C4865="5 - Transfers",MID(K4865,15,1)="4"),1,-1))</f>
        <v>0</v>
      </c>
      <c r="S4865" s="18" t="b">
        <f>IF(LEFT(C4865,1)="1",1,-1)*SUMIF([1]Budget!V:V,'Budget Worksheet for Pivot Tabl'!K4865,[1]Budget!AC:AC)=P4865</f>
        <v>1</v>
      </c>
    </row>
    <row r="4866" spans="1:19" x14ac:dyDescent="0.25">
      <c r="A4866" t="s">
        <v>77</v>
      </c>
      <c r="B4866" t="s">
        <v>78</v>
      </c>
      <c r="C4866" t="s">
        <v>9</v>
      </c>
      <c r="D4866" t="str">
        <f t="shared" si="75"/>
        <v>OUTFLOWS</v>
      </c>
      <c r="E4866" t="s">
        <v>116</v>
      </c>
      <c r="F4866" t="s">
        <v>117</v>
      </c>
      <c r="G4866" t="s">
        <v>5466</v>
      </c>
      <c r="H4866" t="s">
        <v>5467</v>
      </c>
      <c r="I4866" t="s">
        <v>2902</v>
      </c>
      <c r="J4866" t="s">
        <v>2903</v>
      </c>
      <c r="K4866" t="s">
        <v>6129</v>
      </c>
      <c r="L4866" t="s">
        <v>5788</v>
      </c>
      <c r="M4866" s="17">
        <f>VLOOKUP($K4866,[1]Budget!$V:$AE,5,0)*IF($C4866="1 - Revenues",1,IF(AND($C4866="5 - Transfers",MID(I4866,15,1)="4"),1,-1))</f>
        <v>-312000</v>
      </c>
      <c r="N4866" s="17">
        <f>VLOOKUP($K4866,[1]Budget!$V:$AE,6,0)*IF($C4866="1 - Revenues",1,IF(AND($C4866="5 - Transfers",MID(J4866,15,1)="4"),1,-1))</f>
        <v>-283000</v>
      </c>
      <c r="O4866" s="17">
        <f>IFERROR(IF(RIGHT(LEFT(K4866,15),1)="4",VLOOKUP(K4866,'[1]Budget Worksheet'!A:B,2,0),-1*VLOOKUP(K4866,'[1]Budget Worksheet'!A:B,2,0)),0)</f>
        <v>-253484</v>
      </c>
      <c r="P4866" s="17">
        <f>VLOOKUP($K4866,[1]Budget!$V:$AE,8,0)*IF($C4866="1 - Revenues",1,IF(AND($C4866="5 - Transfers",MID($K4866,15,1)="4"),1,-1))</f>
        <v>-253484</v>
      </c>
      <c r="Q4866" s="17">
        <f>VLOOKUP($K4866,[1]Budget!$V:$AE,10,0)*IF($C4866="1 - Revenues",1,IF(AND($C4866="5 - Transfers",MID(K4866,15,1)="4"),1,-1))</f>
        <v>0</v>
      </c>
      <c r="S4866" s="18" t="b">
        <f>IF(LEFT(C4866,1)="1",1,-1)*SUMIF([1]Budget!V:V,'Budget Worksheet for Pivot Tabl'!K4866,[1]Budget!AC:AC)=P4866</f>
        <v>1</v>
      </c>
    </row>
    <row r="4867" spans="1:19" x14ac:dyDescent="0.25">
      <c r="A4867" t="s">
        <v>77</v>
      </c>
      <c r="B4867" t="s">
        <v>78</v>
      </c>
      <c r="C4867" t="s">
        <v>9</v>
      </c>
      <c r="D4867" t="str">
        <f t="shared" ref="D4867:D4930" si="76">IF(C4867="1 - Revenues","INFLOWS","OUTFLOWS")</f>
        <v>OUTFLOWS</v>
      </c>
      <c r="E4867" t="s">
        <v>116</v>
      </c>
      <c r="F4867" t="s">
        <v>117</v>
      </c>
      <c r="G4867" t="s">
        <v>5466</v>
      </c>
      <c r="H4867" t="s">
        <v>5467</v>
      </c>
      <c r="I4867" t="s">
        <v>2902</v>
      </c>
      <c r="J4867" t="s">
        <v>2903</v>
      </c>
      <c r="K4867" t="s">
        <v>6130</v>
      </c>
      <c r="L4867" t="s">
        <v>5317</v>
      </c>
      <c r="M4867" s="17">
        <f>VLOOKUP($K4867,[1]Budget!$V:$AE,5,0)*IF($C4867="1 - Revenues",1,IF(AND($C4867="5 - Transfers",MID(I4867,15,1)="4"),1,-1))</f>
        <v>-2000</v>
      </c>
      <c r="N4867" s="17">
        <f>VLOOKUP($K4867,[1]Budget!$V:$AE,6,0)*IF($C4867="1 - Revenues",1,IF(AND($C4867="5 - Transfers",MID(J4867,15,1)="4"),1,-1))</f>
        <v>-3000</v>
      </c>
      <c r="O4867" s="17">
        <f>IFERROR(IF(RIGHT(LEFT(K4867,15),1)="4",VLOOKUP(K4867,'[1]Budget Worksheet'!A:B,2,0),-1*VLOOKUP(K4867,'[1]Budget Worksheet'!A:B,2,0)),0)</f>
        <v>-1610</v>
      </c>
      <c r="P4867" s="17">
        <f>VLOOKUP($K4867,[1]Budget!$V:$AE,8,0)*IF($C4867="1 - Revenues",1,IF(AND($C4867="5 - Transfers",MID($K4867,15,1)="4"),1,-1))</f>
        <v>-1610</v>
      </c>
      <c r="Q4867" s="17">
        <f>VLOOKUP($K4867,[1]Budget!$V:$AE,10,0)*IF($C4867="1 - Revenues",1,IF(AND($C4867="5 - Transfers",MID(K4867,15,1)="4"),1,-1))</f>
        <v>0</v>
      </c>
      <c r="S4867" s="18" t="b">
        <f>IF(LEFT(C4867,1)="1",1,-1)*SUMIF([1]Budget!V:V,'Budget Worksheet for Pivot Tabl'!K4867,[1]Budget!AC:AC)=P4867</f>
        <v>1</v>
      </c>
    </row>
    <row r="4868" spans="1:19" x14ac:dyDescent="0.25">
      <c r="A4868" t="s">
        <v>77</v>
      </c>
      <c r="B4868" t="s">
        <v>78</v>
      </c>
      <c r="C4868" t="s">
        <v>9</v>
      </c>
      <c r="D4868" t="str">
        <f t="shared" si="76"/>
        <v>OUTFLOWS</v>
      </c>
      <c r="E4868" t="s">
        <v>116</v>
      </c>
      <c r="F4868" t="s">
        <v>117</v>
      </c>
      <c r="G4868" t="s">
        <v>5466</v>
      </c>
      <c r="H4868" t="s">
        <v>5467</v>
      </c>
      <c r="I4868" t="s">
        <v>2902</v>
      </c>
      <c r="J4868" t="s">
        <v>2903</v>
      </c>
      <c r="K4868" t="s">
        <v>6131</v>
      </c>
      <c r="L4868" t="s">
        <v>5793</v>
      </c>
      <c r="M4868" s="17">
        <f>VLOOKUP($K4868,[1]Budget!$V:$AE,5,0)*IF($C4868="1 - Revenues",1,IF(AND($C4868="5 - Transfers",MID(I4868,15,1)="4"),1,-1))</f>
        <v>0</v>
      </c>
      <c r="N4868" s="17">
        <f>VLOOKUP($K4868,[1]Budget!$V:$AE,6,0)*IF($C4868="1 - Revenues",1,IF(AND($C4868="5 - Transfers",MID(J4868,15,1)="4"),1,-1))</f>
        <v>0</v>
      </c>
      <c r="O4868" s="17">
        <f>IFERROR(IF(RIGHT(LEFT(K4868,15),1)="4",VLOOKUP(K4868,'[1]Budget Worksheet'!A:B,2,0),-1*VLOOKUP(K4868,'[1]Budget Worksheet'!A:B,2,0)),0)</f>
        <v>0</v>
      </c>
      <c r="P4868" s="17">
        <f>VLOOKUP($K4868,[1]Budget!$V:$AE,8,0)*IF($C4868="1 - Revenues",1,IF(AND($C4868="5 - Transfers",MID($K4868,15,1)="4"),1,-1))</f>
        <v>0</v>
      </c>
      <c r="Q4868" s="17">
        <f>VLOOKUP($K4868,[1]Budget!$V:$AE,10,0)*IF($C4868="1 - Revenues",1,IF(AND($C4868="5 - Transfers",MID(K4868,15,1)="4"),1,-1))</f>
        <v>0</v>
      </c>
      <c r="S4868" s="18" t="b">
        <f>IF(LEFT(C4868,1)="1",1,-1)*SUMIF([1]Budget!V:V,'Budget Worksheet for Pivot Tabl'!K4868,[1]Budget!AC:AC)=P4868</f>
        <v>1</v>
      </c>
    </row>
    <row r="4869" spans="1:19" x14ac:dyDescent="0.25">
      <c r="A4869" t="s">
        <v>77</v>
      </c>
      <c r="B4869" t="s">
        <v>78</v>
      </c>
      <c r="C4869" t="s">
        <v>9</v>
      </c>
      <c r="D4869" t="str">
        <f t="shared" si="76"/>
        <v>OUTFLOWS</v>
      </c>
      <c r="E4869" t="s">
        <v>116</v>
      </c>
      <c r="F4869" t="s">
        <v>117</v>
      </c>
      <c r="G4869" t="s">
        <v>5466</v>
      </c>
      <c r="H4869" t="s">
        <v>5467</v>
      </c>
      <c r="I4869" t="s">
        <v>2024</v>
      </c>
      <c r="J4869" t="s">
        <v>2025</v>
      </c>
      <c r="K4869" t="s">
        <v>6132</v>
      </c>
      <c r="L4869" t="s">
        <v>476</v>
      </c>
      <c r="M4869" s="17">
        <f>VLOOKUP($K4869,[1]Budget!$V:$AE,5,0)*IF($C4869="1 - Revenues",1,IF(AND($C4869="5 - Transfers",MID(I4869,15,1)="4"),1,-1))</f>
        <v>0</v>
      </c>
      <c r="N4869" s="17">
        <f>VLOOKUP($K4869,[1]Budget!$V:$AE,6,0)*IF($C4869="1 - Revenues",1,IF(AND($C4869="5 - Transfers",MID(J4869,15,1)="4"),1,-1))</f>
        <v>0</v>
      </c>
      <c r="O4869" s="17">
        <f>IFERROR(IF(RIGHT(LEFT(K4869,15),1)="4",VLOOKUP(K4869,'[1]Budget Worksheet'!A:B,2,0),-1*VLOOKUP(K4869,'[1]Budget Worksheet'!A:B,2,0)),0)</f>
        <v>0</v>
      </c>
      <c r="P4869" s="17">
        <f>VLOOKUP($K4869,[1]Budget!$V:$AE,8,0)*IF($C4869="1 - Revenues",1,IF(AND($C4869="5 - Transfers",MID($K4869,15,1)="4"),1,-1))</f>
        <v>0</v>
      </c>
      <c r="Q4869" s="17">
        <f>VLOOKUP($K4869,[1]Budget!$V:$AE,10,0)*IF($C4869="1 - Revenues",1,IF(AND($C4869="5 - Transfers",MID(K4869,15,1)="4"),1,-1))</f>
        <v>0</v>
      </c>
      <c r="S4869" s="18" t="b">
        <f>IF(LEFT(C4869,1)="1",1,-1)*SUMIF([1]Budget!V:V,'Budget Worksheet for Pivot Tabl'!K4869,[1]Budget!AC:AC)=P4869</f>
        <v>1</v>
      </c>
    </row>
    <row r="4870" spans="1:19" x14ac:dyDescent="0.25">
      <c r="A4870" t="s">
        <v>77</v>
      </c>
      <c r="B4870" t="s">
        <v>78</v>
      </c>
      <c r="C4870" t="s">
        <v>9</v>
      </c>
      <c r="D4870" t="str">
        <f t="shared" si="76"/>
        <v>OUTFLOWS</v>
      </c>
      <c r="E4870" t="s">
        <v>116</v>
      </c>
      <c r="F4870" t="s">
        <v>117</v>
      </c>
      <c r="G4870" t="s">
        <v>5466</v>
      </c>
      <c r="H4870" t="s">
        <v>5467</v>
      </c>
      <c r="I4870" t="s">
        <v>2024</v>
      </c>
      <c r="J4870" t="s">
        <v>2025</v>
      </c>
      <c r="K4870" t="s">
        <v>6133</v>
      </c>
      <c r="L4870" t="s">
        <v>2484</v>
      </c>
      <c r="M4870" s="17">
        <f>VLOOKUP($K4870,[1]Budget!$V:$AE,5,0)*IF($C4870="1 - Revenues",1,IF(AND($C4870="5 - Transfers",MID(I4870,15,1)="4"),1,-1))</f>
        <v>0</v>
      </c>
      <c r="N4870" s="17">
        <f>VLOOKUP($K4870,[1]Budget!$V:$AE,6,0)*IF($C4870="1 - Revenues",1,IF(AND($C4870="5 - Transfers",MID(J4870,15,1)="4"),1,-1))</f>
        <v>0</v>
      </c>
      <c r="O4870" s="17">
        <f>IFERROR(IF(RIGHT(LEFT(K4870,15),1)="4",VLOOKUP(K4870,'[1]Budget Worksheet'!A:B,2,0),-1*VLOOKUP(K4870,'[1]Budget Worksheet'!A:B,2,0)),0)</f>
        <v>0</v>
      </c>
      <c r="P4870" s="17">
        <f>VLOOKUP($K4870,[1]Budget!$V:$AE,8,0)*IF($C4870="1 - Revenues",1,IF(AND($C4870="5 - Transfers",MID($K4870,15,1)="4"),1,-1))</f>
        <v>0</v>
      </c>
      <c r="Q4870" s="17">
        <f>VLOOKUP($K4870,[1]Budget!$V:$AE,10,0)*IF($C4870="1 - Revenues",1,IF(AND($C4870="5 - Transfers",MID(K4870,15,1)="4"),1,-1))</f>
        <v>0</v>
      </c>
      <c r="S4870" s="18" t="b">
        <f>IF(LEFT(C4870,1)="1",1,-1)*SUMIF([1]Budget!V:V,'Budget Worksheet for Pivot Tabl'!K4870,[1]Budget!AC:AC)=P4870</f>
        <v>1</v>
      </c>
    </row>
    <row r="4871" spans="1:19" x14ac:dyDescent="0.25">
      <c r="A4871" t="s">
        <v>77</v>
      </c>
      <c r="B4871" t="s">
        <v>78</v>
      </c>
      <c r="C4871" t="s">
        <v>9</v>
      </c>
      <c r="D4871" t="str">
        <f t="shared" si="76"/>
        <v>OUTFLOWS</v>
      </c>
      <c r="E4871" t="s">
        <v>116</v>
      </c>
      <c r="F4871" t="s">
        <v>117</v>
      </c>
      <c r="G4871" t="s">
        <v>5466</v>
      </c>
      <c r="H4871" t="s">
        <v>5467</v>
      </c>
      <c r="I4871" t="s">
        <v>2024</v>
      </c>
      <c r="J4871" t="s">
        <v>2025</v>
      </c>
      <c r="K4871" t="s">
        <v>6134</v>
      </c>
      <c r="L4871" t="s">
        <v>532</v>
      </c>
      <c r="M4871" s="17">
        <f>VLOOKUP($K4871,[1]Budget!$V:$AE,5,0)*IF($C4871="1 - Revenues",1,IF(AND($C4871="5 - Transfers",MID(I4871,15,1)="4"),1,-1))</f>
        <v>0</v>
      </c>
      <c r="N4871" s="17">
        <f>VLOOKUP($K4871,[1]Budget!$V:$AE,6,0)*IF($C4871="1 - Revenues",1,IF(AND($C4871="5 - Transfers",MID(J4871,15,1)="4"),1,-1))</f>
        <v>0</v>
      </c>
      <c r="O4871" s="17">
        <f>IFERROR(IF(RIGHT(LEFT(K4871,15),1)="4",VLOOKUP(K4871,'[1]Budget Worksheet'!A:B,2,0),-1*VLOOKUP(K4871,'[1]Budget Worksheet'!A:B,2,0)),0)</f>
        <v>0</v>
      </c>
      <c r="P4871" s="17">
        <f>VLOOKUP($K4871,[1]Budget!$V:$AE,8,0)*IF($C4871="1 - Revenues",1,IF(AND($C4871="5 - Transfers",MID($K4871,15,1)="4"),1,-1))</f>
        <v>0</v>
      </c>
      <c r="Q4871" s="17">
        <f>VLOOKUP($K4871,[1]Budget!$V:$AE,10,0)*IF($C4871="1 - Revenues",1,IF(AND($C4871="5 - Transfers",MID(K4871,15,1)="4"),1,-1))</f>
        <v>0</v>
      </c>
      <c r="S4871" s="18" t="b">
        <f>IF(LEFT(C4871,1)="1",1,-1)*SUMIF([1]Budget!V:V,'Budget Worksheet for Pivot Tabl'!K4871,[1]Budget!AC:AC)=P4871</f>
        <v>1</v>
      </c>
    </row>
    <row r="4872" spans="1:19" x14ac:dyDescent="0.25">
      <c r="A4872" t="s">
        <v>79</v>
      </c>
      <c r="B4872" t="s">
        <v>80</v>
      </c>
      <c r="C4872" t="s">
        <v>7</v>
      </c>
      <c r="D4872" t="str">
        <f t="shared" si="76"/>
        <v>INFLOWS</v>
      </c>
      <c r="E4872" t="s">
        <v>116</v>
      </c>
      <c r="F4872" t="s">
        <v>117</v>
      </c>
      <c r="G4872" t="s">
        <v>6135</v>
      </c>
      <c r="H4872" t="s">
        <v>6136</v>
      </c>
      <c r="I4872" t="s">
        <v>325</v>
      </c>
      <c r="J4872" t="s">
        <v>326</v>
      </c>
      <c r="K4872" t="s">
        <v>6137</v>
      </c>
      <c r="L4872" t="s">
        <v>6138</v>
      </c>
      <c r="M4872" s="17">
        <f>VLOOKUP($K4872,[1]Budget!$V:$AE,5,0)*IF($C4872="1 - Revenues",1,IF(AND($C4872="5 - Transfers",MID(I4872,15,1)="4"),1,-1))</f>
        <v>0</v>
      </c>
      <c r="N4872" s="17">
        <f>VLOOKUP($K4872,[1]Budget!$V:$AE,6,0)*IF($C4872="1 - Revenues",1,IF(AND($C4872="5 - Transfers",MID(J4872,15,1)="4"),1,-1))</f>
        <v>0</v>
      </c>
      <c r="O4872" s="17">
        <f>IFERROR(IF(RIGHT(LEFT(K4872,15),1)="4",VLOOKUP(K4872,'[1]Budget Worksheet'!A:B,2,0),-1*VLOOKUP(K4872,'[1]Budget Worksheet'!A:B,2,0)),0)</f>
        <v>0</v>
      </c>
      <c r="P4872" s="17">
        <f>VLOOKUP($K4872,[1]Budget!$V:$AE,8,0)*IF($C4872="1 - Revenues",1,IF(AND($C4872="5 - Transfers",MID($K4872,15,1)="4"),1,-1))</f>
        <v>0</v>
      </c>
      <c r="Q4872" s="17">
        <f>VLOOKUP($K4872,[1]Budget!$V:$AE,10,0)*IF($C4872="1 - Revenues",1,IF(AND($C4872="5 - Transfers",MID(K4872,15,1)="4"),1,-1))</f>
        <v>0</v>
      </c>
      <c r="S4872" s="18" t="b">
        <f>IF(LEFT(C4872,1)="1",1,-1)*SUMIF([1]Budget!V:V,'Budget Worksheet for Pivot Tabl'!K4872,[1]Budget!AC:AC)=P4872</f>
        <v>1</v>
      </c>
    </row>
    <row r="4873" spans="1:19" x14ac:dyDescent="0.25">
      <c r="A4873" t="s">
        <v>79</v>
      </c>
      <c r="B4873" t="s">
        <v>80</v>
      </c>
      <c r="C4873" t="s">
        <v>7</v>
      </c>
      <c r="D4873" t="str">
        <f t="shared" si="76"/>
        <v>INFLOWS</v>
      </c>
      <c r="E4873" t="s">
        <v>116</v>
      </c>
      <c r="F4873" t="s">
        <v>117</v>
      </c>
      <c r="G4873" t="s">
        <v>6135</v>
      </c>
      <c r="H4873" t="s">
        <v>6136</v>
      </c>
      <c r="I4873" t="s">
        <v>325</v>
      </c>
      <c r="J4873" t="s">
        <v>326</v>
      </c>
      <c r="K4873" t="s">
        <v>6139</v>
      </c>
      <c r="L4873" t="s">
        <v>6140</v>
      </c>
      <c r="M4873" s="17">
        <f>VLOOKUP($K4873,[1]Budget!$V:$AE,5,0)*IF($C4873="1 - Revenues",1,IF(AND($C4873="5 - Transfers",MID(I4873,15,1)="4"),1,-1))</f>
        <v>0</v>
      </c>
      <c r="N4873" s="17">
        <f>VLOOKUP($K4873,[1]Budget!$V:$AE,6,0)*IF($C4873="1 - Revenues",1,IF(AND($C4873="5 - Transfers",MID(J4873,15,1)="4"),1,-1))</f>
        <v>0</v>
      </c>
      <c r="O4873" s="17">
        <f>IFERROR(IF(RIGHT(LEFT(K4873,15),1)="4",VLOOKUP(K4873,'[1]Budget Worksheet'!A:B,2,0),-1*VLOOKUP(K4873,'[1]Budget Worksheet'!A:B,2,0)),0)</f>
        <v>8163</v>
      </c>
      <c r="P4873" s="17">
        <f>VLOOKUP($K4873,[1]Budget!$V:$AE,8,0)*IF($C4873="1 - Revenues",1,IF(AND($C4873="5 - Transfers",MID($K4873,15,1)="4"),1,-1))</f>
        <v>8163</v>
      </c>
      <c r="Q4873" s="17">
        <f>VLOOKUP($K4873,[1]Budget!$V:$AE,10,0)*IF($C4873="1 - Revenues",1,IF(AND($C4873="5 - Transfers",MID(K4873,15,1)="4"),1,-1))</f>
        <v>0</v>
      </c>
      <c r="S4873" s="18" t="b">
        <f>IF(LEFT(C4873,1)="1",1,-1)*SUMIF([1]Budget!V:V,'Budget Worksheet for Pivot Tabl'!K4873,[1]Budget!AC:AC)=P4873</f>
        <v>1</v>
      </c>
    </row>
    <row r="4874" spans="1:19" x14ac:dyDescent="0.25">
      <c r="A4874" t="s">
        <v>79</v>
      </c>
      <c r="B4874" t="s">
        <v>80</v>
      </c>
      <c r="C4874" t="s">
        <v>7</v>
      </c>
      <c r="D4874" t="str">
        <f t="shared" si="76"/>
        <v>INFLOWS</v>
      </c>
      <c r="E4874" t="s">
        <v>116</v>
      </c>
      <c r="F4874" t="s">
        <v>117</v>
      </c>
      <c r="G4874" t="s">
        <v>6135</v>
      </c>
      <c r="H4874" t="s">
        <v>6136</v>
      </c>
      <c r="I4874" t="s">
        <v>325</v>
      </c>
      <c r="J4874" t="s">
        <v>326</v>
      </c>
      <c r="K4874" t="s">
        <v>6141</v>
      </c>
      <c r="L4874" t="s">
        <v>6142</v>
      </c>
      <c r="M4874" s="17">
        <f>VLOOKUP($K4874,[1]Budget!$V:$AE,5,0)*IF($C4874="1 - Revenues",1,IF(AND($C4874="5 - Transfers",MID(I4874,15,1)="4"),1,-1))</f>
        <v>0</v>
      </c>
      <c r="N4874" s="17">
        <f>VLOOKUP($K4874,[1]Budget!$V:$AE,6,0)*IF($C4874="1 - Revenues",1,IF(AND($C4874="5 - Transfers",MID(J4874,15,1)="4"),1,-1))</f>
        <v>0</v>
      </c>
      <c r="O4874" s="17">
        <f>IFERROR(IF(RIGHT(LEFT(K4874,15),1)="4",VLOOKUP(K4874,'[1]Budget Worksheet'!A:B,2,0),-1*VLOOKUP(K4874,'[1]Budget Worksheet'!A:B,2,0)),0)</f>
        <v>800000</v>
      </c>
      <c r="P4874" s="17">
        <f>VLOOKUP($K4874,[1]Budget!$V:$AE,8,0)*IF($C4874="1 - Revenues",1,IF(AND($C4874="5 - Transfers",MID($K4874,15,1)="4"),1,-1))</f>
        <v>800000</v>
      </c>
      <c r="Q4874" s="17">
        <f>VLOOKUP($K4874,[1]Budget!$V:$AE,10,0)*IF($C4874="1 - Revenues",1,IF(AND($C4874="5 - Transfers",MID(K4874,15,1)="4"),1,-1))</f>
        <v>0</v>
      </c>
      <c r="S4874" s="18" t="b">
        <f>IF(LEFT(C4874,1)="1",1,-1)*SUMIF([1]Budget!V:V,'Budget Worksheet for Pivot Tabl'!K4874,[1]Budget!AC:AC)=P4874</f>
        <v>1</v>
      </c>
    </row>
    <row r="4875" spans="1:19" x14ac:dyDescent="0.25">
      <c r="A4875" t="s">
        <v>79</v>
      </c>
      <c r="B4875" t="s">
        <v>80</v>
      </c>
      <c r="C4875" t="s">
        <v>7</v>
      </c>
      <c r="D4875" t="str">
        <f t="shared" si="76"/>
        <v>INFLOWS</v>
      </c>
      <c r="E4875" t="s">
        <v>116</v>
      </c>
      <c r="F4875" t="s">
        <v>117</v>
      </c>
      <c r="G4875" t="s">
        <v>6135</v>
      </c>
      <c r="H4875" t="s">
        <v>6136</v>
      </c>
      <c r="I4875" t="s">
        <v>325</v>
      </c>
      <c r="J4875" t="s">
        <v>326</v>
      </c>
      <c r="K4875" t="s">
        <v>6143</v>
      </c>
      <c r="L4875" t="s">
        <v>5503</v>
      </c>
      <c r="M4875" s="17">
        <f>VLOOKUP($K4875,[1]Budget!$V:$AE,5,0)*IF($C4875="1 - Revenues",1,IF(AND($C4875="5 - Transfers",MID(I4875,15,1)="4"),1,-1))</f>
        <v>0</v>
      </c>
      <c r="N4875" s="17">
        <f>VLOOKUP($K4875,[1]Budget!$V:$AE,6,0)*IF($C4875="1 - Revenues",1,IF(AND($C4875="5 - Transfers",MID(J4875,15,1)="4"),1,-1))</f>
        <v>0</v>
      </c>
      <c r="O4875" s="17">
        <f>IFERROR(IF(RIGHT(LEFT(K4875,15),1)="4",VLOOKUP(K4875,'[1]Budget Worksheet'!A:B,2,0),-1*VLOOKUP(K4875,'[1]Budget Worksheet'!A:B,2,0)),0)</f>
        <v>0</v>
      </c>
      <c r="P4875" s="17">
        <f>VLOOKUP($K4875,[1]Budget!$V:$AE,8,0)*IF($C4875="1 - Revenues",1,IF(AND($C4875="5 - Transfers",MID($K4875,15,1)="4"),1,-1))</f>
        <v>0</v>
      </c>
      <c r="Q4875" s="17">
        <f>VLOOKUP($K4875,[1]Budget!$V:$AE,10,0)*IF($C4875="1 - Revenues",1,IF(AND($C4875="5 - Transfers",MID(K4875,15,1)="4"),1,-1))</f>
        <v>0</v>
      </c>
      <c r="S4875" s="18" t="b">
        <f>IF(LEFT(C4875,1)="1",1,-1)*SUMIF([1]Budget!V:V,'Budget Worksheet for Pivot Tabl'!K4875,[1]Budget!AC:AC)=P4875</f>
        <v>1</v>
      </c>
    </row>
    <row r="4876" spans="1:19" x14ac:dyDescent="0.25">
      <c r="A4876" t="s">
        <v>79</v>
      </c>
      <c r="B4876" t="s">
        <v>80</v>
      </c>
      <c r="C4876" t="s">
        <v>7</v>
      </c>
      <c r="D4876" t="str">
        <f t="shared" si="76"/>
        <v>INFLOWS</v>
      </c>
      <c r="E4876" t="s">
        <v>116</v>
      </c>
      <c r="F4876" t="s">
        <v>117</v>
      </c>
      <c r="G4876" t="s">
        <v>6135</v>
      </c>
      <c r="H4876" t="s">
        <v>6136</v>
      </c>
      <c r="I4876" t="s">
        <v>325</v>
      </c>
      <c r="J4876" t="s">
        <v>326</v>
      </c>
      <c r="K4876" t="s">
        <v>6144</v>
      </c>
      <c r="L4876" t="s">
        <v>6145</v>
      </c>
      <c r="M4876" s="17">
        <f>VLOOKUP($K4876,[1]Budget!$V:$AE,5,0)*IF($C4876="1 - Revenues",1,IF(AND($C4876="5 - Transfers",MID(I4876,15,1)="4"),1,-1))</f>
        <v>8817000</v>
      </c>
      <c r="N4876" s="17">
        <f>VLOOKUP($K4876,[1]Budget!$V:$AE,6,0)*IF($C4876="1 - Revenues",1,IF(AND($C4876="5 - Transfers",MID(J4876,15,1)="4"),1,-1))</f>
        <v>9160000</v>
      </c>
      <c r="O4876" s="17">
        <f>IFERROR(IF(RIGHT(LEFT(K4876,15),1)="4",VLOOKUP(K4876,'[1]Budget Worksheet'!A:B,2,0),-1*VLOOKUP(K4876,'[1]Budget Worksheet'!A:B,2,0)),0)</f>
        <v>8670590</v>
      </c>
      <c r="P4876" s="17">
        <f>VLOOKUP($K4876,[1]Budget!$V:$AE,8,0)*IF($C4876="1 - Revenues",1,IF(AND($C4876="5 - Transfers",MID($K4876,15,1)="4"),1,-1))</f>
        <v>8670590</v>
      </c>
      <c r="Q4876" s="17">
        <f>VLOOKUP($K4876,[1]Budget!$V:$AE,10,0)*IF($C4876="1 - Revenues",1,IF(AND($C4876="5 - Transfers",MID(K4876,15,1)="4"),1,-1))</f>
        <v>0</v>
      </c>
      <c r="S4876" s="18" t="b">
        <f>IF(LEFT(C4876,1)="1",1,-1)*SUMIF([1]Budget!V:V,'Budget Worksheet for Pivot Tabl'!K4876,[1]Budget!AC:AC)=P4876</f>
        <v>1</v>
      </c>
    </row>
    <row r="4877" spans="1:19" x14ac:dyDescent="0.25">
      <c r="A4877" t="s">
        <v>79</v>
      </c>
      <c r="B4877" t="s">
        <v>80</v>
      </c>
      <c r="C4877" t="s">
        <v>7</v>
      </c>
      <c r="D4877" t="str">
        <f t="shared" si="76"/>
        <v>INFLOWS</v>
      </c>
      <c r="E4877" t="s">
        <v>116</v>
      </c>
      <c r="F4877" t="s">
        <v>117</v>
      </c>
      <c r="G4877" t="s">
        <v>6135</v>
      </c>
      <c r="H4877" t="s">
        <v>6136</v>
      </c>
      <c r="I4877" t="s">
        <v>325</v>
      </c>
      <c r="J4877" t="s">
        <v>326</v>
      </c>
      <c r="K4877" t="s">
        <v>6146</v>
      </c>
      <c r="L4877" t="s">
        <v>6147</v>
      </c>
      <c r="M4877" s="17">
        <f>VLOOKUP($K4877,[1]Budget!$V:$AE,5,0)*IF($C4877="1 - Revenues",1,IF(AND($C4877="5 - Transfers",MID(I4877,15,1)="4"),1,-1))</f>
        <v>3917000</v>
      </c>
      <c r="N4877" s="17">
        <f>VLOOKUP($K4877,[1]Budget!$V:$AE,6,0)*IF($C4877="1 - Revenues",1,IF(AND($C4877="5 - Transfers",MID(J4877,15,1)="4"),1,-1))</f>
        <v>3685000</v>
      </c>
      <c r="O4877" s="17">
        <f>IFERROR(IF(RIGHT(LEFT(K4877,15),1)="4",VLOOKUP(K4877,'[1]Budget Worksheet'!A:B,2,0),-1*VLOOKUP(K4877,'[1]Budget Worksheet'!A:B,2,0)),0)</f>
        <v>3995000</v>
      </c>
      <c r="P4877" s="17">
        <f>VLOOKUP($K4877,[1]Budget!$V:$AE,8,0)*IF($C4877="1 - Revenues",1,IF(AND($C4877="5 - Transfers",MID($K4877,15,1)="4"),1,-1))</f>
        <v>3995000</v>
      </c>
      <c r="Q4877" s="17">
        <f>VLOOKUP($K4877,[1]Budget!$V:$AE,10,0)*IF($C4877="1 - Revenues",1,IF(AND($C4877="5 - Transfers",MID(K4877,15,1)="4"),1,-1))</f>
        <v>0</v>
      </c>
      <c r="S4877" s="18" t="b">
        <f>IF(LEFT(C4877,1)="1",1,-1)*SUMIF([1]Budget!V:V,'Budget Worksheet for Pivot Tabl'!K4877,[1]Budget!AC:AC)=P4877</f>
        <v>1</v>
      </c>
    </row>
    <row r="4878" spans="1:19" x14ac:dyDescent="0.25">
      <c r="A4878" t="s">
        <v>79</v>
      </c>
      <c r="B4878" t="s">
        <v>80</v>
      </c>
      <c r="C4878" t="s">
        <v>7</v>
      </c>
      <c r="D4878" t="str">
        <f t="shared" si="76"/>
        <v>INFLOWS</v>
      </c>
      <c r="E4878" t="s">
        <v>116</v>
      </c>
      <c r="F4878" t="s">
        <v>117</v>
      </c>
      <c r="G4878" t="s">
        <v>6135</v>
      </c>
      <c r="H4878" t="s">
        <v>6136</v>
      </c>
      <c r="I4878" t="s">
        <v>325</v>
      </c>
      <c r="J4878" t="s">
        <v>326</v>
      </c>
      <c r="K4878" t="s">
        <v>6148</v>
      </c>
      <c r="L4878" t="s">
        <v>6149</v>
      </c>
      <c r="M4878" s="17">
        <f>VLOOKUP($K4878,[1]Budget!$V:$AE,5,0)*IF($C4878="1 - Revenues",1,IF(AND($C4878="5 - Transfers",MID(I4878,15,1)="4"),1,-1))</f>
        <v>1095000</v>
      </c>
      <c r="N4878" s="17">
        <f>VLOOKUP($K4878,[1]Budget!$V:$AE,6,0)*IF($C4878="1 - Revenues",1,IF(AND($C4878="5 - Transfers",MID(J4878,15,1)="4"),1,-1))</f>
        <v>1587000</v>
      </c>
      <c r="O4878" s="17">
        <f>IFERROR(IF(RIGHT(LEFT(K4878,15),1)="4",VLOOKUP(K4878,'[1]Budget Worksheet'!A:B,2,0),-1*VLOOKUP(K4878,'[1]Budget Worksheet'!A:B,2,0)),0)</f>
        <v>893440</v>
      </c>
      <c r="P4878" s="17">
        <f>VLOOKUP($K4878,[1]Budget!$V:$AE,8,0)*IF($C4878="1 - Revenues",1,IF(AND($C4878="5 - Transfers",MID($K4878,15,1)="4"),1,-1))</f>
        <v>893440</v>
      </c>
      <c r="Q4878" s="17">
        <f>VLOOKUP($K4878,[1]Budget!$V:$AE,10,0)*IF($C4878="1 - Revenues",1,IF(AND($C4878="5 - Transfers",MID(K4878,15,1)="4"),1,-1))</f>
        <v>0</v>
      </c>
      <c r="S4878" s="18" t="b">
        <f>IF(LEFT(C4878,1)="1",1,-1)*SUMIF([1]Budget!V:V,'Budget Worksheet for Pivot Tabl'!K4878,[1]Budget!AC:AC)=P4878</f>
        <v>1</v>
      </c>
    </row>
    <row r="4879" spans="1:19" x14ac:dyDescent="0.25">
      <c r="A4879" t="s">
        <v>79</v>
      </c>
      <c r="B4879" t="s">
        <v>80</v>
      </c>
      <c r="C4879" t="s">
        <v>7</v>
      </c>
      <c r="D4879" t="str">
        <f t="shared" si="76"/>
        <v>INFLOWS</v>
      </c>
      <c r="E4879" t="s">
        <v>116</v>
      </c>
      <c r="F4879" t="s">
        <v>117</v>
      </c>
      <c r="G4879" t="s">
        <v>6135</v>
      </c>
      <c r="H4879" t="s">
        <v>6136</v>
      </c>
      <c r="I4879" t="s">
        <v>325</v>
      </c>
      <c r="J4879" t="s">
        <v>326</v>
      </c>
      <c r="K4879" t="s">
        <v>6150</v>
      </c>
      <c r="L4879" t="s">
        <v>5514</v>
      </c>
      <c r="M4879" s="17">
        <f>VLOOKUP($K4879,[1]Budget!$V:$AE,5,0)*IF($C4879="1 - Revenues",1,IF(AND($C4879="5 - Transfers",MID(I4879,15,1)="4"),1,-1))</f>
        <v>20000</v>
      </c>
      <c r="N4879" s="17">
        <f>VLOOKUP($K4879,[1]Budget!$V:$AE,6,0)*IF($C4879="1 - Revenues",1,IF(AND($C4879="5 - Transfers",MID(J4879,15,1)="4"),1,-1))</f>
        <v>3000</v>
      </c>
      <c r="O4879" s="17">
        <f>IFERROR(IF(RIGHT(LEFT(K4879,15),1)="4",VLOOKUP(K4879,'[1]Budget Worksheet'!A:B,2,0),-1*VLOOKUP(K4879,'[1]Budget Worksheet'!A:B,2,0)),0)</f>
        <v>20000</v>
      </c>
      <c r="P4879" s="17">
        <f>VLOOKUP($K4879,[1]Budget!$V:$AE,8,0)*IF($C4879="1 - Revenues",1,IF(AND($C4879="5 - Transfers",MID($K4879,15,1)="4"),1,-1))</f>
        <v>20000</v>
      </c>
      <c r="Q4879" s="17">
        <f>VLOOKUP($K4879,[1]Budget!$V:$AE,10,0)*IF($C4879="1 - Revenues",1,IF(AND($C4879="5 - Transfers",MID(K4879,15,1)="4"),1,-1))</f>
        <v>0</v>
      </c>
      <c r="S4879" s="18" t="b">
        <f>IF(LEFT(C4879,1)="1",1,-1)*SUMIF([1]Budget!V:V,'Budget Worksheet for Pivot Tabl'!K4879,[1]Budget!AC:AC)=P4879</f>
        <v>1</v>
      </c>
    </row>
    <row r="4880" spans="1:19" x14ac:dyDescent="0.25">
      <c r="A4880" t="s">
        <v>79</v>
      </c>
      <c r="B4880" t="s">
        <v>80</v>
      </c>
      <c r="C4880" t="s">
        <v>7</v>
      </c>
      <c r="D4880" t="str">
        <f t="shared" si="76"/>
        <v>INFLOWS</v>
      </c>
      <c r="E4880" t="s">
        <v>116</v>
      </c>
      <c r="F4880" t="s">
        <v>117</v>
      </c>
      <c r="G4880" t="s">
        <v>6135</v>
      </c>
      <c r="H4880" t="s">
        <v>6136</v>
      </c>
      <c r="I4880" t="s">
        <v>325</v>
      </c>
      <c r="J4880" t="s">
        <v>326</v>
      </c>
      <c r="K4880" t="s">
        <v>6151</v>
      </c>
      <c r="L4880" t="s">
        <v>6152</v>
      </c>
      <c r="M4880" s="17">
        <f>VLOOKUP($K4880,[1]Budget!$V:$AE,5,0)*IF($C4880="1 - Revenues",1,IF(AND($C4880="5 - Transfers",MID(I4880,15,1)="4"),1,-1))</f>
        <v>0</v>
      </c>
      <c r="N4880" s="17">
        <f>VLOOKUP($K4880,[1]Budget!$V:$AE,6,0)*IF($C4880="1 - Revenues",1,IF(AND($C4880="5 - Transfers",MID(J4880,15,1)="4"),1,-1))</f>
        <v>0</v>
      </c>
      <c r="O4880" s="17">
        <f>IFERROR(IF(RIGHT(LEFT(K4880,15),1)="4",VLOOKUP(K4880,'[1]Budget Worksheet'!A:B,2,0),-1*VLOOKUP(K4880,'[1]Budget Worksheet'!A:B,2,0)),0)</f>
        <v>0</v>
      </c>
      <c r="P4880" s="17">
        <f>VLOOKUP($K4880,[1]Budget!$V:$AE,8,0)*IF($C4880="1 - Revenues",1,IF(AND($C4880="5 - Transfers",MID($K4880,15,1)="4"),1,-1))</f>
        <v>0</v>
      </c>
      <c r="Q4880" s="17">
        <f>VLOOKUP($K4880,[1]Budget!$V:$AE,10,0)*IF($C4880="1 - Revenues",1,IF(AND($C4880="5 - Transfers",MID(K4880,15,1)="4"),1,-1))</f>
        <v>0</v>
      </c>
      <c r="S4880" s="18" t="b">
        <f>IF(LEFT(C4880,1)="1",1,-1)*SUMIF([1]Budget!V:V,'Budget Worksheet for Pivot Tabl'!K4880,[1]Budget!AC:AC)=P4880</f>
        <v>1</v>
      </c>
    </row>
    <row r="4881" spans="1:19" x14ac:dyDescent="0.25">
      <c r="A4881" t="s">
        <v>79</v>
      </c>
      <c r="B4881" t="s">
        <v>80</v>
      </c>
      <c r="C4881" t="s">
        <v>7</v>
      </c>
      <c r="D4881" t="str">
        <f t="shared" si="76"/>
        <v>INFLOWS</v>
      </c>
      <c r="E4881" t="s">
        <v>116</v>
      </c>
      <c r="F4881" t="s">
        <v>117</v>
      </c>
      <c r="G4881" t="s">
        <v>6135</v>
      </c>
      <c r="H4881" t="s">
        <v>6136</v>
      </c>
      <c r="I4881" t="s">
        <v>325</v>
      </c>
      <c r="J4881" t="s">
        <v>326</v>
      </c>
      <c r="K4881" t="s">
        <v>6153</v>
      </c>
      <c r="L4881" t="s">
        <v>6154</v>
      </c>
      <c r="M4881" s="17">
        <f>VLOOKUP($K4881,[1]Budget!$V:$AE,5,0)*IF($C4881="1 - Revenues",1,IF(AND($C4881="5 - Transfers",MID(I4881,15,1)="4"),1,-1))</f>
        <v>0</v>
      </c>
      <c r="N4881" s="17">
        <f>VLOOKUP($K4881,[1]Budget!$V:$AE,6,0)*IF($C4881="1 - Revenues",1,IF(AND($C4881="5 - Transfers",MID(J4881,15,1)="4"),1,-1))</f>
        <v>0</v>
      </c>
      <c r="O4881" s="17">
        <f>IFERROR(IF(RIGHT(LEFT(K4881,15),1)="4",VLOOKUP(K4881,'[1]Budget Worksheet'!A:B,2,0),-1*VLOOKUP(K4881,'[1]Budget Worksheet'!A:B,2,0)),0)</f>
        <v>0</v>
      </c>
      <c r="P4881" s="17">
        <f>VLOOKUP($K4881,[1]Budget!$V:$AE,8,0)*IF($C4881="1 - Revenues",1,IF(AND($C4881="5 - Transfers",MID($K4881,15,1)="4"),1,-1))</f>
        <v>10000</v>
      </c>
      <c r="Q4881" s="17">
        <f>VLOOKUP($K4881,[1]Budget!$V:$AE,10,0)*IF($C4881="1 - Revenues",1,IF(AND($C4881="5 - Transfers",MID(K4881,15,1)="4"),1,-1))</f>
        <v>10000</v>
      </c>
      <c r="S4881" s="18" t="b">
        <f>IF(LEFT(C4881,1)="1",1,-1)*SUMIF([1]Budget!V:V,'Budget Worksheet for Pivot Tabl'!K4881,[1]Budget!AC:AC)=P4881</f>
        <v>1</v>
      </c>
    </row>
    <row r="4882" spans="1:19" x14ac:dyDescent="0.25">
      <c r="A4882" t="s">
        <v>79</v>
      </c>
      <c r="B4882" t="s">
        <v>80</v>
      </c>
      <c r="C4882" t="s">
        <v>7</v>
      </c>
      <c r="D4882" t="str">
        <f t="shared" si="76"/>
        <v>INFLOWS</v>
      </c>
      <c r="E4882" t="s">
        <v>116</v>
      </c>
      <c r="F4882" t="s">
        <v>117</v>
      </c>
      <c r="G4882" t="s">
        <v>6135</v>
      </c>
      <c r="H4882" t="s">
        <v>6136</v>
      </c>
      <c r="I4882" t="s">
        <v>325</v>
      </c>
      <c r="J4882" t="s">
        <v>326</v>
      </c>
      <c r="K4882" t="s">
        <v>6155</v>
      </c>
      <c r="L4882" t="s">
        <v>294</v>
      </c>
      <c r="M4882" s="17">
        <f>VLOOKUP($K4882,[1]Budget!$V:$AE,5,0)*IF($C4882="1 - Revenues",1,IF(AND($C4882="5 - Transfers",MID(I4882,15,1)="4"),1,-1))</f>
        <v>60000</v>
      </c>
      <c r="N4882" s="17">
        <f>VLOOKUP($K4882,[1]Budget!$V:$AE,6,0)*IF($C4882="1 - Revenues",1,IF(AND($C4882="5 - Transfers",MID(J4882,15,1)="4"),1,-1))</f>
        <v>-21000</v>
      </c>
      <c r="O4882" s="17">
        <f>IFERROR(IF(RIGHT(LEFT(K4882,15),1)="4",VLOOKUP(K4882,'[1]Budget Worksheet'!A:B,2,0),-1*VLOOKUP(K4882,'[1]Budget Worksheet'!A:B,2,0)),0)</f>
        <v>28840</v>
      </c>
      <c r="P4882" s="17">
        <f>VLOOKUP($K4882,[1]Budget!$V:$AE,8,0)*IF($C4882="1 - Revenues",1,IF(AND($C4882="5 - Transfers",MID($K4882,15,1)="4"),1,-1))</f>
        <v>28840</v>
      </c>
      <c r="Q4882" s="17">
        <f>VLOOKUP($K4882,[1]Budget!$V:$AE,10,0)*IF($C4882="1 - Revenues",1,IF(AND($C4882="5 - Transfers",MID(K4882,15,1)="4"),1,-1))</f>
        <v>0</v>
      </c>
      <c r="S4882" s="18" t="b">
        <f>IF(LEFT(C4882,1)="1",1,-1)*SUMIF([1]Budget!V:V,'Budget Worksheet for Pivot Tabl'!K4882,[1]Budget!AC:AC)=P4882</f>
        <v>1</v>
      </c>
    </row>
    <row r="4883" spans="1:19" x14ac:dyDescent="0.25">
      <c r="A4883" t="s">
        <v>79</v>
      </c>
      <c r="B4883" t="s">
        <v>80</v>
      </c>
      <c r="C4883" t="s">
        <v>7</v>
      </c>
      <c r="D4883" t="str">
        <f t="shared" si="76"/>
        <v>INFLOWS</v>
      </c>
      <c r="E4883" t="s">
        <v>116</v>
      </c>
      <c r="F4883" t="s">
        <v>117</v>
      </c>
      <c r="G4883" t="s">
        <v>6135</v>
      </c>
      <c r="H4883" t="s">
        <v>6136</v>
      </c>
      <c r="I4883" t="s">
        <v>325</v>
      </c>
      <c r="J4883" t="s">
        <v>326</v>
      </c>
      <c r="K4883" t="s">
        <v>6156</v>
      </c>
      <c r="L4883" t="s">
        <v>298</v>
      </c>
      <c r="M4883" s="17">
        <f>VLOOKUP($K4883,[1]Budget!$V:$AE,5,0)*IF($C4883="1 - Revenues",1,IF(AND($C4883="5 - Transfers",MID(I4883,15,1)="4"),1,-1))</f>
        <v>0</v>
      </c>
      <c r="N4883" s="17">
        <f>VLOOKUP($K4883,[1]Budget!$V:$AE,6,0)*IF($C4883="1 - Revenues",1,IF(AND($C4883="5 - Transfers",MID(J4883,15,1)="4"),1,-1))</f>
        <v>0</v>
      </c>
      <c r="O4883" s="17">
        <f>IFERROR(IF(RIGHT(LEFT(K4883,15),1)="4",VLOOKUP(K4883,'[1]Budget Worksheet'!A:B,2,0),-1*VLOOKUP(K4883,'[1]Budget Worksheet'!A:B,2,0)),0)</f>
        <v>0</v>
      </c>
      <c r="P4883" s="17">
        <f>VLOOKUP($K4883,[1]Budget!$V:$AE,8,0)*IF($C4883="1 - Revenues",1,IF(AND($C4883="5 - Transfers",MID($K4883,15,1)="4"),1,-1))</f>
        <v>0</v>
      </c>
      <c r="Q4883" s="17">
        <f>VLOOKUP($K4883,[1]Budget!$V:$AE,10,0)*IF($C4883="1 - Revenues",1,IF(AND($C4883="5 - Transfers",MID(K4883,15,1)="4"),1,-1))</f>
        <v>0</v>
      </c>
      <c r="S4883" s="18" t="b">
        <f>IF(LEFT(C4883,1)="1",1,-1)*SUMIF([1]Budget!V:V,'Budget Worksheet for Pivot Tabl'!K4883,[1]Budget!AC:AC)=P4883</f>
        <v>1</v>
      </c>
    </row>
    <row r="4884" spans="1:19" x14ac:dyDescent="0.25">
      <c r="A4884" t="s">
        <v>79</v>
      </c>
      <c r="B4884" t="s">
        <v>80</v>
      </c>
      <c r="C4884" t="s">
        <v>7</v>
      </c>
      <c r="D4884" t="str">
        <f t="shared" si="76"/>
        <v>INFLOWS</v>
      </c>
      <c r="E4884" t="s">
        <v>116</v>
      </c>
      <c r="F4884" t="s">
        <v>117</v>
      </c>
      <c r="G4884" t="s">
        <v>6135</v>
      </c>
      <c r="H4884" t="s">
        <v>6136</v>
      </c>
      <c r="I4884" t="s">
        <v>325</v>
      </c>
      <c r="J4884" t="s">
        <v>326</v>
      </c>
      <c r="K4884" t="s">
        <v>6157</v>
      </c>
      <c r="L4884" t="s">
        <v>300</v>
      </c>
      <c r="M4884" s="17">
        <f>VLOOKUP($K4884,[1]Budget!$V:$AE,5,0)*IF($C4884="1 - Revenues",1,IF(AND($C4884="5 - Transfers",MID(I4884,15,1)="4"),1,-1))</f>
        <v>-2000</v>
      </c>
      <c r="N4884" s="17">
        <f>VLOOKUP($K4884,[1]Budget!$V:$AE,6,0)*IF($C4884="1 - Revenues",1,IF(AND($C4884="5 - Transfers",MID(J4884,15,1)="4"),1,-1))</f>
        <v>-1000</v>
      </c>
      <c r="O4884" s="17">
        <f>IFERROR(IF(RIGHT(LEFT(K4884,15),1)="4",VLOOKUP(K4884,'[1]Budget Worksheet'!A:B,2,0),-1*VLOOKUP(K4884,'[1]Budget Worksheet'!A:B,2,0)),0)</f>
        <v>-2880</v>
      </c>
      <c r="P4884" s="17">
        <f>VLOOKUP($K4884,[1]Budget!$V:$AE,8,0)*IF($C4884="1 - Revenues",1,IF(AND($C4884="5 - Transfers",MID($K4884,15,1)="4"),1,-1))</f>
        <v>-2880</v>
      </c>
      <c r="Q4884" s="17">
        <f>VLOOKUP($K4884,[1]Budget!$V:$AE,10,0)*IF($C4884="1 - Revenues",1,IF(AND($C4884="5 - Transfers",MID(K4884,15,1)="4"),1,-1))</f>
        <v>0</v>
      </c>
      <c r="S4884" s="18" t="b">
        <f>IF(LEFT(C4884,1)="1",1,-1)*SUMIF([1]Budget!V:V,'Budget Worksheet for Pivot Tabl'!K4884,[1]Budget!AC:AC)=P4884</f>
        <v>1</v>
      </c>
    </row>
    <row r="4885" spans="1:19" x14ac:dyDescent="0.25">
      <c r="A4885" t="s">
        <v>79</v>
      </c>
      <c r="B4885" t="s">
        <v>80</v>
      </c>
      <c r="C4885" t="s">
        <v>7</v>
      </c>
      <c r="D4885" t="str">
        <f t="shared" si="76"/>
        <v>INFLOWS</v>
      </c>
      <c r="E4885" t="s">
        <v>116</v>
      </c>
      <c r="F4885" t="s">
        <v>117</v>
      </c>
      <c r="G4885" t="s">
        <v>6135</v>
      </c>
      <c r="H4885" t="s">
        <v>6136</v>
      </c>
      <c r="I4885" t="s">
        <v>325</v>
      </c>
      <c r="J4885" t="s">
        <v>326</v>
      </c>
      <c r="K4885" t="s">
        <v>6158</v>
      </c>
      <c r="L4885" t="s">
        <v>302</v>
      </c>
      <c r="M4885" s="17">
        <f>VLOOKUP($K4885,[1]Budget!$V:$AE,5,0)*IF($C4885="1 - Revenues",1,IF(AND($C4885="5 - Transfers",MID(I4885,15,1)="4"),1,-1))</f>
        <v>0</v>
      </c>
      <c r="N4885" s="17">
        <f>VLOOKUP($K4885,[1]Budget!$V:$AE,6,0)*IF($C4885="1 - Revenues",1,IF(AND($C4885="5 - Transfers",MID(J4885,15,1)="4"),1,-1))</f>
        <v>0</v>
      </c>
      <c r="O4885" s="17">
        <f>IFERROR(IF(RIGHT(LEFT(K4885,15),1)="4",VLOOKUP(K4885,'[1]Budget Worksheet'!A:B,2,0),-1*VLOOKUP(K4885,'[1]Budget Worksheet'!A:B,2,0)),0)</f>
        <v>0</v>
      </c>
      <c r="P4885" s="17">
        <f>VLOOKUP($K4885,[1]Budget!$V:$AE,8,0)*IF($C4885="1 - Revenues",1,IF(AND($C4885="5 - Transfers",MID($K4885,15,1)="4"),1,-1))</f>
        <v>0</v>
      </c>
      <c r="Q4885" s="17">
        <f>VLOOKUP($K4885,[1]Budget!$V:$AE,10,0)*IF($C4885="1 - Revenues",1,IF(AND($C4885="5 - Transfers",MID(K4885,15,1)="4"),1,-1))</f>
        <v>0</v>
      </c>
      <c r="S4885" s="18" t="b">
        <f>IF(LEFT(C4885,1)="1",1,-1)*SUMIF([1]Budget!V:V,'Budget Worksheet for Pivot Tabl'!K4885,[1]Budget!AC:AC)=P4885</f>
        <v>1</v>
      </c>
    </row>
    <row r="4886" spans="1:19" x14ac:dyDescent="0.25">
      <c r="A4886" t="s">
        <v>79</v>
      </c>
      <c r="B4886" t="s">
        <v>80</v>
      </c>
      <c r="C4886" t="s">
        <v>7</v>
      </c>
      <c r="D4886" t="str">
        <f t="shared" si="76"/>
        <v>INFLOWS</v>
      </c>
      <c r="E4886" t="s">
        <v>116</v>
      </c>
      <c r="F4886" t="s">
        <v>117</v>
      </c>
      <c r="G4886" t="s">
        <v>6135</v>
      </c>
      <c r="H4886" t="s">
        <v>6136</v>
      </c>
      <c r="I4886" t="s">
        <v>325</v>
      </c>
      <c r="J4886" t="s">
        <v>326</v>
      </c>
      <c r="K4886" t="s">
        <v>6159</v>
      </c>
      <c r="L4886" t="s">
        <v>306</v>
      </c>
      <c r="M4886" s="17">
        <f>VLOOKUP($K4886,[1]Budget!$V:$AE,5,0)*IF($C4886="1 - Revenues",1,IF(AND($C4886="5 - Transfers",MID(I4886,15,1)="4"),1,-1))</f>
        <v>19000</v>
      </c>
      <c r="N4886" s="17">
        <f>VLOOKUP($K4886,[1]Budget!$V:$AE,6,0)*IF($C4886="1 - Revenues",1,IF(AND($C4886="5 - Transfers",MID(J4886,15,1)="4"),1,-1))</f>
        <v>2000</v>
      </c>
      <c r="O4886" s="17">
        <f>IFERROR(IF(RIGHT(LEFT(K4886,15),1)="4",VLOOKUP(K4886,'[1]Budget Worksheet'!A:B,2,0),-1*VLOOKUP(K4886,'[1]Budget Worksheet'!A:B,2,0)),0)</f>
        <v>0</v>
      </c>
      <c r="P4886" s="17">
        <f>VLOOKUP($K4886,[1]Budget!$V:$AE,8,0)*IF($C4886="1 - Revenues",1,IF(AND($C4886="5 - Transfers",MID($K4886,15,1)="4"),1,-1))</f>
        <v>0</v>
      </c>
      <c r="Q4886" s="17">
        <f>VLOOKUP($K4886,[1]Budget!$V:$AE,10,0)*IF($C4886="1 - Revenues",1,IF(AND($C4886="5 - Transfers",MID(K4886,15,1)="4"),1,-1))</f>
        <v>0</v>
      </c>
      <c r="S4886" s="18" t="b">
        <f>IF(LEFT(C4886,1)="1",1,-1)*SUMIF([1]Budget!V:V,'Budget Worksheet for Pivot Tabl'!K4886,[1]Budget!AC:AC)=P4886</f>
        <v>1</v>
      </c>
    </row>
    <row r="4887" spans="1:19" x14ac:dyDescent="0.25">
      <c r="A4887" t="s">
        <v>79</v>
      </c>
      <c r="B4887" t="s">
        <v>80</v>
      </c>
      <c r="C4887" t="s">
        <v>7</v>
      </c>
      <c r="D4887" t="str">
        <f t="shared" si="76"/>
        <v>INFLOWS</v>
      </c>
      <c r="E4887" t="s">
        <v>116</v>
      </c>
      <c r="F4887" t="s">
        <v>117</v>
      </c>
      <c r="G4887" t="s">
        <v>6135</v>
      </c>
      <c r="H4887" t="s">
        <v>6136</v>
      </c>
      <c r="I4887" t="s">
        <v>325</v>
      </c>
      <c r="J4887" t="s">
        <v>326</v>
      </c>
      <c r="K4887" t="s">
        <v>6160</v>
      </c>
      <c r="L4887" t="s">
        <v>314</v>
      </c>
      <c r="M4887" s="17">
        <f>VLOOKUP($K4887,[1]Budget!$V:$AE,5,0)*IF($C4887="1 - Revenues",1,IF(AND($C4887="5 - Transfers",MID(I4887,15,1)="4"),1,-1))</f>
        <v>0</v>
      </c>
      <c r="N4887" s="17">
        <f>VLOOKUP($K4887,[1]Budget!$V:$AE,6,0)*IF($C4887="1 - Revenues",1,IF(AND($C4887="5 - Transfers",MID(J4887,15,1)="4"),1,-1))</f>
        <v>0</v>
      </c>
      <c r="O4887" s="17">
        <f>IFERROR(IF(RIGHT(LEFT(K4887,15),1)="4",VLOOKUP(K4887,'[1]Budget Worksheet'!A:B,2,0),-1*VLOOKUP(K4887,'[1]Budget Worksheet'!A:B,2,0)),0)</f>
        <v>0</v>
      </c>
      <c r="P4887" s="17">
        <f>VLOOKUP($K4887,[1]Budget!$V:$AE,8,0)*IF($C4887="1 - Revenues",1,IF(AND($C4887="5 - Transfers",MID($K4887,15,1)="4"),1,-1))</f>
        <v>0</v>
      </c>
      <c r="Q4887" s="17">
        <f>VLOOKUP($K4887,[1]Budget!$V:$AE,10,0)*IF($C4887="1 - Revenues",1,IF(AND($C4887="5 - Transfers",MID(K4887,15,1)="4"),1,-1))</f>
        <v>0</v>
      </c>
      <c r="S4887" s="18" t="b">
        <f>IF(LEFT(C4887,1)="1",1,-1)*SUMIF([1]Budget!V:V,'Budget Worksheet for Pivot Tabl'!K4887,[1]Budget!AC:AC)=P4887</f>
        <v>1</v>
      </c>
    </row>
    <row r="4888" spans="1:19" x14ac:dyDescent="0.25">
      <c r="A4888" t="s">
        <v>79</v>
      </c>
      <c r="B4888" t="s">
        <v>80</v>
      </c>
      <c r="C4888" t="s">
        <v>7</v>
      </c>
      <c r="D4888" t="str">
        <f t="shared" si="76"/>
        <v>INFLOWS</v>
      </c>
      <c r="E4888" t="s">
        <v>116</v>
      </c>
      <c r="F4888" t="s">
        <v>117</v>
      </c>
      <c r="G4888" t="s">
        <v>6135</v>
      </c>
      <c r="H4888" t="s">
        <v>6136</v>
      </c>
      <c r="I4888" t="s">
        <v>325</v>
      </c>
      <c r="J4888" t="s">
        <v>326</v>
      </c>
      <c r="K4888" t="s">
        <v>6161</v>
      </c>
      <c r="L4888" t="s">
        <v>6162</v>
      </c>
      <c r="M4888" s="17">
        <f>VLOOKUP($K4888,[1]Budget!$V:$AE,5,0)*IF($C4888="1 - Revenues",1,IF(AND($C4888="5 - Transfers",MID(I4888,15,1)="4"),1,-1))</f>
        <v>0</v>
      </c>
      <c r="N4888" s="17">
        <f>VLOOKUP($K4888,[1]Budget!$V:$AE,6,0)*IF($C4888="1 - Revenues",1,IF(AND($C4888="5 - Transfers",MID(J4888,15,1)="4"),1,-1))</f>
        <v>0</v>
      </c>
      <c r="O4888" s="17">
        <f>IFERROR(IF(RIGHT(LEFT(K4888,15),1)="4",VLOOKUP(K4888,'[1]Budget Worksheet'!A:B,2,0),-1*VLOOKUP(K4888,'[1]Budget Worksheet'!A:B,2,0)),0)</f>
        <v>0</v>
      </c>
      <c r="P4888" s="17">
        <f>VLOOKUP($K4888,[1]Budget!$V:$AE,8,0)*IF($C4888="1 - Revenues",1,IF(AND($C4888="5 - Transfers",MID($K4888,15,1)="4"),1,-1))</f>
        <v>0</v>
      </c>
      <c r="Q4888" s="17">
        <f>VLOOKUP($K4888,[1]Budget!$V:$AE,10,0)*IF($C4888="1 - Revenues",1,IF(AND($C4888="5 - Transfers",MID(K4888,15,1)="4"),1,-1))</f>
        <v>0</v>
      </c>
      <c r="S4888" s="18" t="b">
        <f>IF(LEFT(C4888,1)="1",1,-1)*SUMIF([1]Budget!V:V,'Budget Worksheet for Pivot Tabl'!K4888,[1]Budget!AC:AC)=P4888</f>
        <v>1</v>
      </c>
    </row>
    <row r="4889" spans="1:19" x14ac:dyDescent="0.25">
      <c r="A4889" t="s">
        <v>79</v>
      </c>
      <c r="B4889" t="s">
        <v>80</v>
      </c>
      <c r="C4889" t="s">
        <v>7</v>
      </c>
      <c r="D4889" t="str">
        <f t="shared" si="76"/>
        <v>INFLOWS</v>
      </c>
      <c r="E4889" t="s">
        <v>116</v>
      </c>
      <c r="F4889" t="s">
        <v>117</v>
      </c>
      <c r="G4889" t="s">
        <v>6135</v>
      </c>
      <c r="H4889" t="s">
        <v>6136</v>
      </c>
      <c r="I4889" t="s">
        <v>325</v>
      </c>
      <c r="J4889" t="s">
        <v>326</v>
      </c>
      <c r="K4889" t="s">
        <v>6163</v>
      </c>
      <c r="L4889" t="s">
        <v>6164</v>
      </c>
      <c r="M4889" s="17">
        <f>VLOOKUP($K4889,[1]Budget!$V:$AE,5,0)*IF($C4889="1 - Revenues",1,IF(AND($C4889="5 - Transfers",MID(I4889,15,1)="4"),1,-1))</f>
        <v>0</v>
      </c>
      <c r="N4889" s="17">
        <f>VLOOKUP($K4889,[1]Budget!$V:$AE,6,0)*IF($C4889="1 - Revenues",1,IF(AND($C4889="5 - Transfers",MID(J4889,15,1)="4"),1,-1))</f>
        <v>0</v>
      </c>
      <c r="O4889" s="17">
        <f>IFERROR(IF(RIGHT(LEFT(K4889,15),1)="4",VLOOKUP(K4889,'[1]Budget Worksheet'!A:B,2,0),-1*VLOOKUP(K4889,'[1]Budget Worksheet'!A:B,2,0)),0)</f>
        <v>0</v>
      </c>
      <c r="P4889" s="17">
        <f>VLOOKUP($K4889,[1]Budget!$V:$AE,8,0)*IF($C4889="1 - Revenues",1,IF(AND($C4889="5 - Transfers",MID($K4889,15,1)="4"),1,-1))</f>
        <v>0</v>
      </c>
      <c r="Q4889" s="17">
        <f>VLOOKUP($K4889,[1]Budget!$V:$AE,10,0)*IF($C4889="1 - Revenues",1,IF(AND($C4889="5 - Transfers",MID(K4889,15,1)="4"),1,-1))</f>
        <v>0</v>
      </c>
      <c r="S4889" s="18" t="b">
        <f>IF(LEFT(C4889,1)="1",1,-1)*SUMIF([1]Budget!V:V,'Budget Worksheet for Pivot Tabl'!K4889,[1]Budget!AC:AC)=P4889</f>
        <v>1</v>
      </c>
    </row>
    <row r="4890" spans="1:19" x14ac:dyDescent="0.25">
      <c r="A4890" t="s">
        <v>79</v>
      </c>
      <c r="B4890" t="s">
        <v>80</v>
      </c>
      <c r="C4890" t="s">
        <v>7</v>
      </c>
      <c r="D4890" t="str">
        <f t="shared" si="76"/>
        <v>INFLOWS</v>
      </c>
      <c r="E4890" t="s">
        <v>116</v>
      </c>
      <c r="F4890" t="s">
        <v>117</v>
      </c>
      <c r="G4890" t="s">
        <v>6135</v>
      </c>
      <c r="H4890" t="s">
        <v>6136</v>
      </c>
      <c r="I4890" t="s">
        <v>325</v>
      </c>
      <c r="J4890" t="s">
        <v>326</v>
      </c>
      <c r="K4890" t="s">
        <v>6165</v>
      </c>
      <c r="L4890" t="s">
        <v>6166</v>
      </c>
      <c r="M4890" s="17">
        <f>VLOOKUP($K4890,[1]Budget!$V:$AE,5,0)*IF($C4890="1 - Revenues",1,IF(AND($C4890="5 - Transfers",MID(I4890,15,1)="4"),1,-1))</f>
        <v>0</v>
      </c>
      <c r="N4890" s="17">
        <f>VLOOKUP($K4890,[1]Budget!$V:$AE,6,0)*IF($C4890="1 - Revenues",1,IF(AND($C4890="5 - Transfers",MID(J4890,15,1)="4"),1,-1))</f>
        <v>0</v>
      </c>
      <c r="O4890" s="17">
        <f>IFERROR(IF(RIGHT(LEFT(K4890,15),1)="4",VLOOKUP(K4890,'[1]Budget Worksheet'!A:B,2,0),-1*VLOOKUP(K4890,'[1]Budget Worksheet'!A:B,2,0)),0)</f>
        <v>0</v>
      </c>
      <c r="P4890" s="17">
        <f>VLOOKUP($K4890,[1]Budget!$V:$AE,8,0)*IF($C4890="1 - Revenues",1,IF(AND($C4890="5 - Transfers",MID($K4890,15,1)="4"),1,-1))</f>
        <v>0</v>
      </c>
      <c r="Q4890" s="17">
        <f>VLOOKUP($K4890,[1]Budget!$V:$AE,10,0)*IF($C4890="1 - Revenues",1,IF(AND($C4890="5 - Transfers",MID(K4890,15,1)="4"),1,-1))</f>
        <v>0</v>
      </c>
      <c r="S4890" s="18" t="b">
        <f>IF(LEFT(C4890,1)="1",1,-1)*SUMIF([1]Budget!V:V,'Budget Worksheet for Pivot Tabl'!K4890,[1]Budget!AC:AC)=P4890</f>
        <v>1</v>
      </c>
    </row>
    <row r="4891" spans="1:19" x14ac:dyDescent="0.25">
      <c r="A4891" t="s">
        <v>79</v>
      </c>
      <c r="B4891" t="s">
        <v>80</v>
      </c>
      <c r="C4891" t="s">
        <v>7</v>
      </c>
      <c r="D4891" t="str">
        <f t="shared" si="76"/>
        <v>INFLOWS</v>
      </c>
      <c r="E4891" t="s">
        <v>116</v>
      </c>
      <c r="F4891" t="s">
        <v>117</v>
      </c>
      <c r="G4891" t="s">
        <v>6135</v>
      </c>
      <c r="H4891" t="s">
        <v>6136</v>
      </c>
      <c r="I4891" t="s">
        <v>6167</v>
      </c>
      <c r="J4891" t="s">
        <v>6168</v>
      </c>
      <c r="K4891" t="s">
        <v>6169</v>
      </c>
      <c r="L4891" t="s">
        <v>6147</v>
      </c>
      <c r="M4891" s="17">
        <f>VLOOKUP($K4891,[1]Budget!$V:$AE,5,0)*IF($C4891="1 - Revenues",1,IF(AND($C4891="5 - Transfers",MID(I4891,15,1)="4"),1,-1))</f>
        <v>0</v>
      </c>
      <c r="N4891" s="17">
        <f>VLOOKUP($K4891,[1]Budget!$V:$AE,6,0)*IF($C4891="1 - Revenues",1,IF(AND($C4891="5 - Transfers",MID(J4891,15,1)="4"),1,-1))</f>
        <v>0</v>
      </c>
      <c r="O4891" s="17">
        <f>IFERROR(IF(RIGHT(LEFT(K4891,15),1)="4",VLOOKUP(K4891,'[1]Budget Worksheet'!A:B,2,0),-1*VLOOKUP(K4891,'[1]Budget Worksheet'!A:B,2,0)),0)</f>
        <v>0</v>
      </c>
      <c r="P4891" s="17">
        <f>VLOOKUP($K4891,[1]Budget!$V:$AE,8,0)*IF($C4891="1 - Revenues",1,IF(AND($C4891="5 - Transfers",MID($K4891,15,1)="4"),1,-1))</f>
        <v>0</v>
      </c>
      <c r="Q4891" s="17">
        <f>VLOOKUP($K4891,[1]Budget!$V:$AE,10,0)*IF($C4891="1 - Revenues",1,IF(AND($C4891="5 - Transfers",MID(K4891,15,1)="4"),1,-1))</f>
        <v>0</v>
      </c>
      <c r="S4891" s="18" t="b">
        <f>IF(LEFT(C4891,1)="1",1,-1)*SUMIF([1]Budget!V:V,'Budget Worksheet for Pivot Tabl'!K4891,[1]Budget!AC:AC)=P4891</f>
        <v>1</v>
      </c>
    </row>
    <row r="4892" spans="1:19" x14ac:dyDescent="0.25">
      <c r="A4892" t="s">
        <v>79</v>
      </c>
      <c r="B4892" t="s">
        <v>80</v>
      </c>
      <c r="C4892" t="s">
        <v>7</v>
      </c>
      <c r="D4892" t="str">
        <f t="shared" si="76"/>
        <v>INFLOWS</v>
      </c>
      <c r="E4892" t="s">
        <v>116</v>
      </c>
      <c r="F4892" t="s">
        <v>117</v>
      </c>
      <c r="G4892" t="s">
        <v>6135</v>
      </c>
      <c r="H4892" t="s">
        <v>6136</v>
      </c>
      <c r="I4892" t="s">
        <v>6167</v>
      </c>
      <c r="J4892" t="s">
        <v>6168</v>
      </c>
      <c r="K4892" t="s">
        <v>6170</v>
      </c>
      <c r="L4892" t="s">
        <v>6149</v>
      </c>
      <c r="M4892" s="17">
        <f>VLOOKUP($K4892,[1]Budget!$V:$AE,5,0)*IF($C4892="1 - Revenues",1,IF(AND($C4892="5 - Transfers",MID(I4892,15,1)="4"),1,-1))</f>
        <v>0</v>
      </c>
      <c r="N4892" s="17">
        <f>VLOOKUP($K4892,[1]Budget!$V:$AE,6,0)*IF($C4892="1 - Revenues",1,IF(AND($C4892="5 - Transfers",MID(J4892,15,1)="4"),1,-1))</f>
        <v>0</v>
      </c>
      <c r="O4892" s="17">
        <f>IFERROR(IF(RIGHT(LEFT(K4892,15),1)="4",VLOOKUP(K4892,'[1]Budget Worksheet'!A:B,2,0),-1*VLOOKUP(K4892,'[1]Budget Worksheet'!A:B,2,0)),0)</f>
        <v>0</v>
      </c>
      <c r="P4892" s="17">
        <f>VLOOKUP($K4892,[1]Budget!$V:$AE,8,0)*IF($C4892="1 - Revenues",1,IF(AND($C4892="5 - Transfers",MID($K4892,15,1)="4"),1,-1))</f>
        <v>0</v>
      </c>
      <c r="Q4892" s="17">
        <f>VLOOKUP($K4892,[1]Budget!$V:$AE,10,0)*IF($C4892="1 - Revenues",1,IF(AND($C4892="5 - Transfers",MID(K4892,15,1)="4"),1,-1))</f>
        <v>0</v>
      </c>
      <c r="S4892" s="18" t="b">
        <f>IF(LEFT(C4892,1)="1",1,-1)*SUMIF([1]Budget!V:V,'Budget Worksheet for Pivot Tabl'!K4892,[1]Budget!AC:AC)=P4892</f>
        <v>1</v>
      </c>
    </row>
    <row r="4893" spans="1:19" x14ac:dyDescent="0.25">
      <c r="A4893" t="s">
        <v>79</v>
      </c>
      <c r="B4893" t="s">
        <v>80</v>
      </c>
      <c r="C4893" t="s">
        <v>7</v>
      </c>
      <c r="D4893" t="str">
        <f t="shared" si="76"/>
        <v>INFLOWS</v>
      </c>
      <c r="E4893" t="s">
        <v>116</v>
      </c>
      <c r="F4893" t="s">
        <v>117</v>
      </c>
      <c r="G4893" t="s">
        <v>6135</v>
      </c>
      <c r="H4893" t="s">
        <v>6136</v>
      </c>
      <c r="I4893" t="s">
        <v>71</v>
      </c>
      <c r="J4893" t="s">
        <v>6171</v>
      </c>
      <c r="K4893" t="s">
        <v>6172</v>
      </c>
      <c r="L4893" t="s">
        <v>6145</v>
      </c>
      <c r="M4893" s="17">
        <f>VLOOKUP($K4893,[1]Budget!$V:$AE,5,0)*IF($C4893="1 - Revenues",1,IF(AND($C4893="5 - Transfers",MID(I4893,15,1)="4"),1,-1))</f>
        <v>0</v>
      </c>
      <c r="N4893" s="17">
        <f>VLOOKUP($K4893,[1]Budget!$V:$AE,6,0)*IF($C4893="1 - Revenues",1,IF(AND($C4893="5 - Transfers",MID(J4893,15,1)="4"),1,-1))</f>
        <v>0</v>
      </c>
      <c r="O4893" s="17">
        <f>IFERROR(IF(RIGHT(LEFT(K4893,15),1)="4",VLOOKUP(K4893,'[1]Budget Worksheet'!A:B,2,0),-1*VLOOKUP(K4893,'[1]Budget Worksheet'!A:B,2,0)),0)</f>
        <v>0</v>
      </c>
      <c r="P4893" s="17">
        <f>VLOOKUP($K4893,[1]Budget!$V:$AE,8,0)*IF($C4893="1 - Revenues",1,IF(AND($C4893="5 - Transfers",MID($K4893,15,1)="4"),1,-1))</f>
        <v>0</v>
      </c>
      <c r="Q4893" s="17">
        <f>VLOOKUP($K4893,[1]Budget!$V:$AE,10,0)*IF($C4893="1 - Revenues",1,IF(AND($C4893="5 - Transfers",MID(K4893,15,1)="4"),1,-1))</f>
        <v>0</v>
      </c>
      <c r="S4893" s="18" t="b">
        <f>IF(LEFT(C4893,1)="1",1,-1)*SUMIF([1]Budget!V:V,'Budget Worksheet for Pivot Tabl'!K4893,[1]Budget!AC:AC)=P4893</f>
        <v>1</v>
      </c>
    </row>
    <row r="4894" spans="1:19" x14ac:dyDescent="0.25">
      <c r="A4894" t="s">
        <v>79</v>
      </c>
      <c r="B4894" t="s">
        <v>80</v>
      </c>
      <c r="C4894" t="s">
        <v>9</v>
      </c>
      <c r="D4894" t="str">
        <f t="shared" si="76"/>
        <v>OUTFLOWS</v>
      </c>
      <c r="E4894" t="s">
        <v>102</v>
      </c>
      <c r="F4894" t="s">
        <v>103</v>
      </c>
      <c r="G4894" t="s">
        <v>102</v>
      </c>
      <c r="H4894" t="s">
        <v>212</v>
      </c>
      <c r="I4894" t="s">
        <v>213</v>
      </c>
      <c r="J4894" t="s">
        <v>214</v>
      </c>
      <c r="K4894" t="s">
        <v>6173</v>
      </c>
      <c r="L4894" t="s">
        <v>5242</v>
      </c>
      <c r="M4894" s="17">
        <f>VLOOKUP($K4894,[1]Budget!$V:$AE,5,0)*IF($C4894="1 - Revenues",1,IF(AND($C4894="5 - Transfers",MID(I4894,15,1)="4"),1,-1))</f>
        <v>-3000</v>
      </c>
      <c r="N4894" s="17">
        <f>VLOOKUP($K4894,[1]Budget!$V:$AE,6,0)*IF($C4894="1 - Revenues",1,IF(AND($C4894="5 - Transfers",MID(J4894,15,1)="4"),1,-1))</f>
        <v>0</v>
      </c>
      <c r="O4894" s="17">
        <f>IFERROR(IF(RIGHT(LEFT(K4894,15),1)="4",VLOOKUP(K4894,'[1]Budget Worksheet'!A:B,2,0),-1*VLOOKUP(K4894,'[1]Budget Worksheet'!A:B,2,0)),0)</f>
        <v>0</v>
      </c>
      <c r="P4894" s="17">
        <f>VLOOKUP($K4894,[1]Budget!$V:$AE,8,0)*IF($C4894="1 - Revenues",1,IF(AND($C4894="5 - Transfers",MID($K4894,15,1)="4"),1,-1))</f>
        <v>0</v>
      </c>
      <c r="Q4894" s="17">
        <f>VLOOKUP($K4894,[1]Budget!$V:$AE,10,0)*IF($C4894="1 - Revenues",1,IF(AND($C4894="5 - Transfers",MID(K4894,15,1)="4"),1,-1))</f>
        <v>0</v>
      </c>
      <c r="S4894" s="18" t="b">
        <f>IF(LEFT(C4894,1)="1",1,-1)*SUMIF([1]Budget!V:V,'Budget Worksheet for Pivot Tabl'!K4894,[1]Budget!AC:AC)=P4894</f>
        <v>1</v>
      </c>
    </row>
    <row r="4895" spans="1:19" x14ac:dyDescent="0.25">
      <c r="A4895" t="s">
        <v>79</v>
      </c>
      <c r="B4895" t="s">
        <v>80</v>
      </c>
      <c r="C4895" t="s">
        <v>9</v>
      </c>
      <c r="D4895" t="str">
        <f t="shared" si="76"/>
        <v>OUTFLOWS</v>
      </c>
      <c r="E4895" t="s">
        <v>102</v>
      </c>
      <c r="F4895" t="s">
        <v>103</v>
      </c>
      <c r="G4895" t="s">
        <v>102</v>
      </c>
      <c r="H4895" t="s">
        <v>212</v>
      </c>
      <c r="I4895" t="s">
        <v>213</v>
      </c>
      <c r="J4895" t="s">
        <v>214</v>
      </c>
      <c r="K4895" t="s">
        <v>6174</v>
      </c>
      <c r="L4895" t="s">
        <v>5537</v>
      </c>
      <c r="M4895" s="17">
        <f>VLOOKUP($K4895,[1]Budget!$V:$AE,5,0)*IF($C4895="1 - Revenues",1,IF(AND($C4895="5 - Transfers",MID(I4895,15,1)="4"),1,-1))</f>
        <v>0</v>
      </c>
      <c r="N4895" s="17">
        <f>VLOOKUP($K4895,[1]Budget!$V:$AE,6,0)*IF($C4895="1 - Revenues",1,IF(AND($C4895="5 - Transfers",MID(J4895,15,1)="4"),1,-1))</f>
        <v>0</v>
      </c>
      <c r="O4895" s="17">
        <f>IFERROR(IF(RIGHT(LEFT(K4895,15),1)="4",VLOOKUP(K4895,'[1]Budget Worksheet'!A:B,2,0),-1*VLOOKUP(K4895,'[1]Budget Worksheet'!A:B,2,0)),0)</f>
        <v>0</v>
      </c>
      <c r="P4895" s="17">
        <f>VLOOKUP($K4895,[1]Budget!$V:$AE,8,0)*IF($C4895="1 - Revenues",1,IF(AND($C4895="5 - Transfers",MID($K4895,15,1)="4"),1,-1))</f>
        <v>0</v>
      </c>
      <c r="Q4895" s="17">
        <f>VLOOKUP($K4895,[1]Budget!$V:$AE,10,0)*IF($C4895="1 - Revenues",1,IF(AND($C4895="5 - Transfers",MID(K4895,15,1)="4"),1,-1))</f>
        <v>0</v>
      </c>
      <c r="S4895" s="18" t="b">
        <f>IF(LEFT(C4895,1)="1",1,-1)*SUMIF([1]Budget!V:V,'Budget Worksheet for Pivot Tabl'!K4895,[1]Budget!AC:AC)=P4895</f>
        <v>1</v>
      </c>
    </row>
    <row r="4896" spans="1:19" x14ac:dyDescent="0.25">
      <c r="A4896" t="s">
        <v>79</v>
      </c>
      <c r="B4896" t="s">
        <v>80</v>
      </c>
      <c r="C4896" t="s">
        <v>9</v>
      </c>
      <c r="D4896" t="str">
        <f t="shared" si="76"/>
        <v>OUTFLOWS</v>
      </c>
      <c r="E4896" t="s">
        <v>102</v>
      </c>
      <c r="F4896" t="s">
        <v>103</v>
      </c>
      <c r="G4896" t="s">
        <v>102</v>
      </c>
      <c r="H4896" t="s">
        <v>212</v>
      </c>
      <c r="I4896" t="s">
        <v>213</v>
      </c>
      <c r="J4896" t="s">
        <v>214</v>
      </c>
      <c r="K4896" t="s">
        <v>6175</v>
      </c>
      <c r="L4896" t="s">
        <v>5539</v>
      </c>
      <c r="M4896" s="17">
        <f>VLOOKUP($K4896,[1]Budget!$V:$AE,5,0)*IF($C4896="1 - Revenues",1,IF(AND($C4896="5 - Transfers",MID(I4896,15,1)="4"),1,-1))</f>
        <v>-1000</v>
      </c>
      <c r="N4896" s="17">
        <f>VLOOKUP($K4896,[1]Budget!$V:$AE,6,0)*IF($C4896="1 - Revenues",1,IF(AND($C4896="5 - Transfers",MID(J4896,15,1)="4"),1,-1))</f>
        <v>0</v>
      </c>
      <c r="O4896" s="17">
        <f>IFERROR(IF(RIGHT(LEFT(K4896,15),1)="4",VLOOKUP(K4896,'[1]Budget Worksheet'!A:B,2,0),-1*VLOOKUP(K4896,'[1]Budget Worksheet'!A:B,2,0)),0)</f>
        <v>0</v>
      </c>
      <c r="P4896" s="17">
        <f>VLOOKUP($K4896,[1]Budget!$V:$AE,8,0)*IF($C4896="1 - Revenues",1,IF(AND($C4896="5 - Transfers",MID($K4896,15,1)="4"),1,-1))</f>
        <v>0</v>
      </c>
      <c r="Q4896" s="17">
        <f>VLOOKUP($K4896,[1]Budget!$V:$AE,10,0)*IF($C4896="1 - Revenues",1,IF(AND($C4896="5 - Transfers",MID(K4896,15,1)="4"),1,-1))</f>
        <v>0</v>
      </c>
      <c r="S4896" s="18" t="b">
        <f>IF(LEFT(C4896,1)="1",1,-1)*SUMIF([1]Budget!V:V,'Budget Worksheet for Pivot Tabl'!K4896,[1]Budget!AC:AC)=P4896</f>
        <v>1</v>
      </c>
    </row>
    <row r="4897" spans="1:19" x14ac:dyDescent="0.25">
      <c r="A4897" t="s">
        <v>79</v>
      </c>
      <c r="B4897" t="s">
        <v>80</v>
      </c>
      <c r="C4897" t="s">
        <v>9</v>
      </c>
      <c r="D4897" t="str">
        <f t="shared" si="76"/>
        <v>OUTFLOWS</v>
      </c>
      <c r="E4897" t="s">
        <v>102</v>
      </c>
      <c r="F4897" t="s">
        <v>103</v>
      </c>
      <c r="G4897" t="s">
        <v>102</v>
      </c>
      <c r="H4897" t="s">
        <v>212</v>
      </c>
      <c r="I4897" t="s">
        <v>213</v>
      </c>
      <c r="J4897" t="s">
        <v>214</v>
      </c>
      <c r="K4897" t="s">
        <v>6176</v>
      </c>
      <c r="L4897" t="s">
        <v>5244</v>
      </c>
      <c r="M4897" s="17">
        <f>VLOOKUP($K4897,[1]Budget!$V:$AE,5,0)*IF($C4897="1 - Revenues",1,IF(AND($C4897="5 - Transfers",MID(I4897,15,1)="4"),1,-1))</f>
        <v>-15000</v>
      </c>
      <c r="N4897" s="17">
        <f>VLOOKUP($K4897,[1]Budget!$V:$AE,6,0)*IF($C4897="1 - Revenues",1,IF(AND($C4897="5 - Transfers",MID(J4897,15,1)="4"),1,-1))</f>
        <v>0</v>
      </c>
      <c r="O4897" s="17">
        <f>IFERROR(IF(RIGHT(LEFT(K4897,15),1)="4",VLOOKUP(K4897,'[1]Budget Worksheet'!A:B,2,0),-1*VLOOKUP(K4897,'[1]Budget Worksheet'!A:B,2,0)),0)</f>
        <v>0</v>
      </c>
      <c r="P4897" s="17">
        <f>VLOOKUP($K4897,[1]Budget!$V:$AE,8,0)*IF($C4897="1 - Revenues",1,IF(AND($C4897="5 - Transfers",MID($K4897,15,1)="4"),1,-1))</f>
        <v>0</v>
      </c>
      <c r="Q4897" s="17">
        <f>VLOOKUP($K4897,[1]Budget!$V:$AE,10,0)*IF($C4897="1 - Revenues",1,IF(AND($C4897="5 - Transfers",MID(K4897,15,1)="4"),1,-1))</f>
        <v>0</v>
      </c>
      <c r="S4897" s="18" t="b">
        <f>IF(LEFT(C4897,1)="1",1,-1)*SUMIF([1]Budget!V:V,'Budget Worksheet for Pivot Tabl'!K4897,[1]Budget!AC:AC)=P4897</f>
        <v>1</v>
      </c>
    </row>
    <row r="4898" spans="1:19" x14ac:dyDescent="0.25">
      <c r="A4898" t="s">
        <v>79</v>
      </c>
      <c r="B4898" t="s">
        <v>80</v>
      </c>
      <c r="C4898" t="s">
        <v>9</v>
      </c>
      <c r="D4898" t="str">
        <f t="shared" si="76"/>
        <v>OUTFLOWS</v>
      </c>
      <c r="E4898" t="s">
        <v>102</v>
      </c>
      <c r="F4898" t="s">
        <v>103</v>
      </c>
      <c r="G4898" t="s">
        <v>102</v>
      </c>
      <c r="H4898" t="s">
        <v>212</v>
      </c>
      <c r="I4898" t="s">
        <v>213</v>
      </c>
      <c r="J4898" t="s">
        <v>214</v>
      </c>
      <c r="K4898" t="s">
        <v>6177</v>
      </c>
      <c r="L4898" t="s">
        <v>5246</v>
      </c>
      <c r="M4898" s="17">
        <f>VLOOKUP($K4898,[1]Budget!$V:$AE,5,0)*IF($C4898="1 - Revenues",1,IF(AND($C4898="5 - Transfers",MID(I4898,15,1)="4"),1,-1))</f>
        <v>-542000</v>
      </c>
      <c r="N4898" s="17">
        <f>VLOOKUP($K4898,[1]Budget!$V:$AE,6,0)*IF($C4898="1 - Revenues",1,IF(AND($C4898="5 - Transfers",MID(J4898,15,1)="4"),1,-1))</f>
        <v>0</v>
      </c>
      <c r="O4898" s="17">
        <f>IFERROR(IF(RIGHT(LEFT(K4898,15),1)="4",VLOOKUP(K4898,'[1]Budget Worksheet'!A:B,2,0),-1*VLOOKUP(K4898,'[1]Budget Worksheet'!A:B,2,0)),0)</f>
        <v>0</v>
      </c>
      <c r="P4898" s="17">
        <f>VLOOKUP($K4898,[1]Budget!$V:$AE,8,0)*IF($C4898="1 - Revenues",1,IF(AND($C4898="5 - Transfers",MID($K4898,15,1)="4"),1,-1))</f>
        <v>0</v>
      </c>
      <c r="Q4898" s="17">
        <f>VLOOKUP($K4898,[1]Budget!$V:$AE,10,0)*IF($C4898="1 - Revenues",1,IF(AND($C4898="5 - Transfers",MID(K4898,15,1)="4"),1,-1))</f>
        <v>0</v>
      </c>
      <c r="S4898" s="18" t="b">
        <f>IF(LEFT(C4898,1)="1",1,-1)*SUMIF([1]Budget!V:V,'Budget Worksheet for Pivot Tabl'!K4898,[1]Budget!AC:AC)=P4898</f>
        <v>1</v>
      </c>
    </row>
    <row r="4899" spans="1:19" x14ac:dyDescent="0.25">
      <c r="A4899" t="s">
        <v>79</v>
      </c>
      <c r="B4899" t="s">
        <v>80</v>
      </c>
      <c r="C4899" t="s">
        <v>10</v>
      </c>
      <c r="D4899" t="str">
        <f t="shared" si="76"/>
        <v>OUTFLOWS</v>
      </c>
      <c r="E4899" t="s">
        <v>102</v>
      </c>
      <c r="F4899" t="s">
        <v>103</v>
      </c>
      <c r="G4899" t="s">
        <v>102</v>
      </c>
      <c r="H4899" t="s">
        <v>212</v>
      </c>
      <c r="I4899" t="s">
        <v>213</v>
      </c>
      <c r="J4899" t="s">
        <v>214</v>
      </c>
      <c r="K4899" t="s">
        <v>6178</v>
      </c>
      <c r="L4899" t="s">
        <v>1291</v>
      </c>
      <c r="M4899" s="17">
        <f>VLOOKUP($K4899,[1]Budget!$V:$AE,5,0)*IF($C4899="1 - Revenues",1,IF(AND($C4899="5 - Transfers",MID(I4899,15,1)="4"),1,-1))</f>
        <v>0</v>
      </c>
      <c r="N4899" s="17">
        <f>VLOOKUP($K4899,[1]Budget!$V:$AE,6,0)*IF($C4899="1 - Revenues",1,IF(AND($C4899="5 - Transfers",MID(J4899,15,1)="4"),1,-1))</f>
        <v>-45000</v>
      </c>
      <c r="O4899" s="17">
        <f>IFERROR(IF(RIGHT(LEFT(K4899,15),1)="4",VLOOKUP(K4899,'[1]Budget Worksheet'!A:B,2,0),-1*VLOOKUP(K4899,'[1]Budget Worksheet'!A:B,2,0)),0)</f>
        <v>0</v>
      </c>
      <c r="P4899" s="17">
        <f>VLOOKUP($K4899,[1]Budget!$V:$AE,8,0)*IF($C4899="1 - Revenues",1,IF(AND($C4899="5 - Transfers",MID($K4899,15,1)="4"),1,-1))</f>
        <v>0</v>
      </c>
      <c r="Q4899" s="17">
        <f>VLOOKUP($K4899,[1]Budget!$V:$AE,10,0)*IF($C4899="1 - Revenues",1,IF(AND($C4899="5 - Transfers",MID(K4899,15,1)="4"),1,-1))</f>
        <v>0</v>
      </c>
      <c r="S4899" s="18" t="b">
        <f>IF(LEFT(C4899,1)="1",1,-1)*SUMIF([1]Budget!V:V,'Budget Worksheet for Pivot Tabl'!K4899,[1]Budget!AC:AC)=P4899</f>
        <v>1</v>
      </c>
    </row>
    <row r="4900" spans="1:19" x14ac:dyDescent="0.25">
      <c r="A4900" t="s">
        <v>79</v>
      </c>
      <c r="B4900" t="s">
        <v>80</v>
      </c>
      <c r="C4900" t="s">
        <v>10</v>
      </c>
      <c r="D4900" t="str">
        <f t="shared" si="76"/>
        <v>OUTFLOWS</v>
      </c>
      <c r="E4900" t="s">
        <v>102</v>
      </c>
      <c r="F4900" t="s">
        <v>103</v>
      </c>
      <c r="G4900" t="s">
        <v>102</v>
      </c>
      <c r="H4900" t="s">
        <v>212</v>
      </c>
      <c r="I4900" t="s">
        <v>213</v>
      </c>
      <c r="J4900" t="s">
        <v>214</v>
      </c>
      <c r="K4900" t="s">
        <v>6179</v>
      </c>
      <c r="L4900" t="s">
        <v>1133</v>
      </c>
      <c r="M4900" s="17">
        <f>VLOOKUP($K4900,[1]Budget!$V:$AE,5,0)*IF($C4900="1 - Revenues",1,IF(AND($C4900="5 - Transfers",MID(I4900,15,1)="4"),1,-1))</f>
        <v>0</v>
      </c>
      <c r="N4900" s="17">
        <f>VLOOKUP($K4900,[1]Budget!$V:$AE,6,0)*IF($C4900="1 - Revenues",1,IF(AND($C4900="5 - Transfers",MID(J4900,15,1)="4"),1,-1))</f>
        <v>0</v>
      </c>
      <c r="O4900" s="17">
        <f>IFERROR(IF(RIGHT(LEFT(K4900,15),1)="4",VLOOKUP(K4900,'[1]Budget Worksheet'!A:B,2,0),-1*VLOOKUP(K4900,'[1]Budget Worksheet'!A:B,2,0)),0)</f>
        <v>-1590000</v>
      </c>
      <c r="P4900" s="17">
        <f>VLOOKUP($K4900,[1]Budget!$V:$AE,8,0)*IF($C4900="1 - Revenues",1,IF(AND($C4900="5 - Transfers",MID($K4900,15,1)="4"),1,-1))</f>
        <v>-1590000</v>
      </c>
      <c r="Q4900" s="17">
        <f>VLOOKUP($K4900,[1]Budget!$V:$AE,10,0)*IF($C4900="1 - Revenues",1,IF(AND($C4900="5 - Transfers",MID(K4900,15,1)="4"),1,-1))</f>
        <v>0</v>
      </c>
      <c r="S4900" s="18" t="b">
        <f>IF(LEFT(C4900,1)="1",1,-1)*SUMIF([1]Budget!V:V,'Budget Worksheet for Pivot Tabl'!K4900,[1]Budget!AC:AC)=P4900</f>
        <v>1</v>
      </c>
    </row>
    <row r="4901" spans="1:19" x14ac:dyDescent="0.25">
      <c r="A4901" t="s">
        <v>79</v>
      </c>
      <c r="B4901" t="s">
        <v>80</v>
      </c>
      <c r="C4901" t="s">
        <v>10</v>
      </c>
      <c r="D4901" t="str">
        <f t="shared" si="76"/>
        <v>OUTFLOWS</v>
      </c>
      <c r="E4901" t="s">
        <v>102</v>
      </c>
      <c r="F4901" t="s">
        <v>103</v>
      </c>
      <c r="G4901" t="s">
        <v>102</v>
      </c>
      <c r="H4901" t="s">
        <v>212</v>
      </c>
      <c r="I4901" t="s">
        <v>213</v>
      </c>
      <c r="J4901" t="s">
        <v>214</v>
      </c>
      <c r="K4901" t="s">
        <v>6180</v>
      </c>
      <c r="L4901" t="s">
        <v>538</v>
      </c>
      <c r="M4901" s="17">
        <f>VLOOKUP($K4901,[1]Budget!$V:$AE,5,0)*IF($C4901="1 - Revenues",1,IF(AND($C4901="5 - Transfers",MID(I4901,15,1)="4"),1,-1))</f>
        <v>-39000</v>
      </c>
      <c r="N4901" s="17">
        <f>VLOOKUP($K4901,[1]Budget!$V:$AE,6,0)*IF($C4901="1 - Revenues",1,IF(AND($C4901="5 - Transfers",MID(J4901,15,1)="4"),1,-1))</f>
        <v>0</v>
      </c>
      <c r="O4901" s="17">
        <f>IFERROR(IF(RIGHT(LEFT(K4901,15),1)="4",VLOOKUP(K4901,'[1]Budget Worksheet'!A:B,2,0),-1*VLOOKUP(K4901,'[1]Budget Worksheet'!A:B,2,0)),0)</f>
        <v>0</v>
      </c>
      <c r="P4901" s="17">
        <f>VLOOKUP($K4901,[1]Budget!$V:$AE,8,0)*IF($C4901="1 - Revenues",1,IF(AND($C4901="5 - Transfers",MID($K4901,15,1)="4"),1,-1))</f>
        <v>-99000</v>
      </c>
      <c r="Q4901" s="17">
        <f>VLOOKUP($K4901,[1]Budget!$V:$AE,10,0)*IF($C4901="1 - Revenues",1,IF(AND($C4901="5 - Transfers",MID(K4901,15,1)="4"),1,-1))</f>
        <v>-99000</v>
      </c>
      <c r="S4901" s="18" t="b">
        <f>IF(LEFT(C4901,1)="1",1,-1)*SUMIF([1]Budget!V:V,'Budget Worksheet for Pivot Tabl'!K4901,[1]Budget!AC:AC)=P4901</f>
        <v>1</v>
      </c>
    </row>
    <row r="4902" spans="1:19" x14ac:dyDescent="0.25">
      <c r="A4902" t="s">
        <v>79</v>
      </c>
      <c r="B4902" t="s">
        <v>80</v>
      </c>
      <c r="C4902" t="s">
        <v>10</v>
      </c>
      <c r="D4902" t="str">
        <f t="shared" si="76"/>
        <v>OUTFLOWS</v>
      </c>
      <c r="E4902" t="s">
        <v>102</v>
      </c>
      <c r="F4902" t="s">
        <v>103</v>
      </c>
      <c r="G4902" t="s">
        <v>102</v>
      </c>
      <c r="H4902" t="s">
        <v>212</v>
      </c>
      <c r="I4902" t="s">
        <v>213</v>
      </c>
      <c r="J4902" t="s">
        <v>214</v>
      </c>
      <c r="K4902" t="s">
        <v>6181</v>
      </c>
      <c r="L4902" t="s">
        <v>4720</v>
      </c>
      <c r="M4902" s="17">
        <f>VLOOKUP($K4902,[1]Budget!$V:$AE,5,0)*IF($C4902="1 - Revenues",1,IF(AND($C4902="5 - Transfers",MID(I4902,15,1)="4"),1,-1))</f>
        <v>-816000</v>
      </c>
      <c r="N4902" s="17">
        <f>VLOOKUP($K4902,[1]Budget!$V:$AE,6,0)*IF($C4902="1 - Revenues",1,IF(AND($C4902="5 - Transfers",MID(J4902,15,1)="4"),1,-1))</f>
        <v>-3527000</v>
      </c>
      <c r="O4902" s="17">
        <f>IFERROR(IF(RIGHT(LEFT(K4902,15),1)="4",VLOOKUP(K4902,'[1]Budget Worksheet'!A:B,2,0),-1*VLOOKUP(K4902,'[1]Budget Worksheet'!A:B,2,0)),0)</f>
        <v>-1734513</v>
      </c>
      <c r="P4902" s="17">
        <f>VLOOKUP($K4902,[1]Budget!$V:$AE,8,0)*IF($C4902="1 - Revenues",1,IF(AND($C4902="5 - Transfers",MID($K4902,15,1)="4"),1,-1))</f>
        <v>-1734513</v>
      </c>
      <c r="Q4902" s="17">
        <f>VLOOKUP($K4902,[1]Budget!$V:$AE,10,0)*IF($C4902="1 - Revenues",1,IF(AND($C4902="5 - Transfers",MID(K4902,15,1)="4"),1,-1))</f>
        <v>0</v>
      </c>
      <c r="S4902" s="18" t="b">
        <f>IF(LEFT(C4902,1)="1",1,-1)*SUMIF([1]Budget!V:V,'Budget Worksheet for Pivot Tabl'!K4902,[1]Budget!AC:AC)=P4902</f>
        <v>1</v>
      </c>
    </row>
    <row r="4903" spans="1:19" x14ac:dyDescent="0.25">
      <c r="A4903" t="s">
        <v>79</v>
      </c>
      <c r="B4903" t="s">
        <v>80</v>
      </c>
      <c r="C4903" t="s">
        <v>10</v>
      </c>
      <c r="D4903" t="str">
        <f t="shared" si="76"/>
        <v>OUTFLOWS</v>
      </c>
      <c r="E4903" t="s">
        <v>102</v>
      </c>
      <c r="F4903" t="s">
        <v>103</v>
      </c>
      <c r="G4903" t="s">
        <v>102</v>
      </c>
      <c r="H4903" t="s">
        <v>212</v>
      </c>
      <c r="I4903" t="s">
        <v>213</v>
      </c>
      <c r="J4903" t="s">
        <v>214</v>
      </c>
      <c r="K4903" t="s">
        <v>6182</v>
      </c>
      <c r="L4903" t="s">
        <v>540</v>
      </c>
      <c r="M4903" s="17">
        <f>VLOOKUP($K4903,[1]Budget!$V:$AE,5,0)*IF($C4903="1 - Revenues",1,IF(AND($C4903="5 - Transfers",MID(I4903,15,1)="4"),1,-1))</f>
        <v>0</v>
      </c>
      <c r="N4903" s="17">
        <f>VLOOKUP($K4903,[1]Budget!$V:$AE,6,0)*IF($C4903="1 - Revenues",1,IF(AND($C4903="5 - Transfers",MID(J4903,15,1)="4"),1,-1))</f>
        <v>0</v>
      </c>
      <c r="O4903" s="17">
        <f>IFERROR(IF(RIGHT(LEFT(K4903,15),1)="4",VLOOKUP(K4903,'[1]Budget Worksheet'!A:B,2,0),-1*VLOOKUP(K4903,'[1]Budget Worksheet'!A:B,2,0)),0)</f>
        <v>0</v>
      </c>
      <c r="P4903" s="17">
        <f>VLOOKUP($K4903,[1]Budget!$V:$AE,8,0)*IF($C4903="1 - Revenues",1,IF(AND($C4903="5 - Transfers",MID($K4903,15,1)="4"),1,-1))</f>
        <v>0</v>
      </c>
      <c r="Q4903" s="17">
        <f>VLOOKUP($K4903,[1]Budget!$V:$AE,10,0)*IF($C4903="1 - Revenues",1,IF(AND($C4903="5 - Transfers",MID(K4903,15,1)="4"),1,-1))</f>
        <v>0</v>
      </c>
      <c r="S4903" s="18" t="b">
        <f>IF(LEFT(C4903,1)="1",1,-1)*SUMIF([1]Budget!V:V,'Budget Worksheet for Pivot Tabl'!K4903,[1]Budget!AC:AC)=P4903</f>
        <v>1</v>
      </c>
    </row>
    <row r="4904" spans="1:19" x14ac:dyDescent="0.25">
      <c r="A4904" t="s">
        <v>79</v>
      </c>
      <c r="B4904" t="s">
        <v>80</v>
      </c>
      <c r="C4904" t="s">
        <v>10</v>
      </c>
      <c r="D4904" t="str">
        <f t="shared" si="76"/>
        <v>OUTFLOWS</v>
      </c>
      <c r="E4904" t="s">
        <v>102</v>
      </c>
      <c r="F4904" t="s">
        <v>103</v>
      </c>
      <c r="G4904" t="s">
        <v>102</v>
      </c>
      <c r="H4904" t="s">
        <v>212</v>
      </c>
      <c r="I4904" t="s">
        <v>213</v>
      </c>
      <c r="J4904" t="s">
        <v>214</v>
      </c>
      <c r="K4904" t="s">
        <v>6183</v>
      </c>
      <c r="L4904" t="s">
        <v>5598</v>
      </c>
      <c r="M4904" s="17">
        <f>VLOOKUP($K4904,[1]Budget!$V:$AE,5,0)*IF($C4904="1 - Revenues",1,IF(AND($C4904="5 - Transfers",MID(I4904,15,1)="4"),1,-1))</f>
        <v>0</v>
      </c>
      <c r="N4904" s="17">
        <f>VLOOKUP($K4904,[1]Budget!$V:$AE,6,0)*IF($C4904="1 - Revenues",1,IF(AND($C4904="5 - Transfers",MID(J4904,15,1)="4"),1,-1))</f>
        <v>0</v>
      </c>
      <c r="O4904" s="17">
        <f>IFERROR(IF(RIGHT(LEFT(K4904,15),1)="4",VLOOKUP(K4904,'[1]Budget Worksheet'!A:B,2,0),-1*VLOOKUP(K4904,'[1]Budget Worksheet'!A:B,2,0)),0)</f>
        <v>0</v>
      </c>
      <c r="P4904" s="17">
        <f>VLOOKUP($K4904,[1]Budget!$V:$AE,8,0)*IF($C4904="1 - Revenues",1,IF(AND($C4904="5 - Transfers",MID($K4904,15,1)="4"),1,-1))</f>
        <v>0</v>
      </c>
      <c r="Q4904" s="17">
        <f>VLOOKUP($K4904,[1]Budget!$V:$AE,10,0)*IF($C4904="1 - Revenues",1,IF(AND($C4904="5 - Transfers",MID(K4904,15,1)="4"),1,-1))</f>
        <v>0</v>
      </c>
      <c r="S4904" s="18" t="b">
        <f>IF(LEFT(C4904,1)="1",1,-1)*SUMIF([1]Budget!V:V,'Budget Worksheet for Pivot Tabl'!K4904,[1]Budget!AC:AC)=P4904</f>
        <v>1</v>
      </c>
    </row>
    <row r="4905" spans="1:19" x14ac:dyDescent="0.25">
      <c r="A4905" t="s">
        <v>79</v>
      </c>
      <c r="B4905" t="s">
        <v>80</v>
      </c>
      <c r="C4905" t="s">
        <v>11</v>
      </c>
      <c r="D4905" t="str">
        <f t="shared" si="76"/>
        <v>OUTFLOWS</v>
      </c>
      <c r="E4905" t="s">
        <v>102</v>
      </c>
      <c r="F4905" t="s">
        <v>103</v>
      </c>
      <c r="G4905" t="s">
        <v>102</v>
      </c>
      <c r="H4905" t="s">
        <v>212</v>
      </c>
      <c r="I4905" t="s">
        <v>213</v>
      </c>
      <c r="J4905" t="s">
        <v>214</v>
      </c>
      <c r="K4905" t="s">
        <v>6184</v>
      </c>
      <c r="L4905" t="s">
        <v>5258</v>
      </c>
      <c r="M4905" s="17">
        <f>VLOOKUP($K4905,[1]Budget!$V:$AE,5,0)*IF($C4905="1 - Revenues",1,IF(AND($C4905="5 - Transfers",MID(I4905,15,1)="4"),1,-1))</f>
        <v>964000</v>
      </c>
      <c r="N4905" s="17">
        <f>VLOOKUP($K4905,[1]Budget!$V:$AE,6,0)*IF($C4905="1 - Revenues",1,IF(AND($C4905="5 - Transfers",MID(J4905,15,1)="4"),1,-1))</f>
        <v>0</v>
      </c>
      <c r="O4905" s="17">
        <f>IFERROR(IF(RIGHT(LEFT(K4905,15),1)="4",VLOOKUP(K4905,'[1]Budget Worksheet'!A:B,2,0),-1*VLOOKUP(K4905,'[1]Budget Worksheet'!A:B,2,0)),0)</f>
        <v>0</v>
      </c>
      <c r="P4905" s="17">
        <f>VLOOKUP($K4905,[1]Budget!$V:$AE,8,0)*IF($C4905="1 - Revenues",1,IF(AND($C4905="5 - Transfers",MID($K4905,15,1)="4"),1,-1))</f>
        <v>0</v>
      </c>
      <c r="Q4905" s="17">
        <f>VLOOKUP($K4905,[1]Budget!$V:$AE,10,0)*IF($C4905="1 - Revenues",1,IF(AND($C4905="5 - Transfers",MID(K4905,15,1)="4"),1,-1))</f>
        <v>0</v>
      </c>
      <c r="S4905" s="18" t="b">
        <f>IF(LEFT(C4905,1)="1",1,-1)*SUMIF([1]Budget!V:V,'Budget Worksheet for Pivot Tabl'!K4905,[1]Budget!AC:AC)=P4905</f>
        <v>1</v>
      </c>
    </row>
    <row r="4906" spans="1:19" x14ac:dyDescent="0.25">
      <c r="A4906" t="s">
        <v>79</v>
      </c>
      <c r="B4906" t="s">
        <v>80</v>
      </c>
      <c r="C4906" t="s">
        <v>11</v>
      </c>
      <c r="D4906" t="str">
        <f t="shared" si="76"/>
        <v>OUTFLOWS</v>
      </c>
      <c r="E4906" t="s">
        <v>102</v>
      </c>
      <c r="F4906" t="s">
        <v>103</v>
      </c>
      <c r="G4906" t="s">
        <v>102</v>
      </c>
      <c r="H4906" t="s">
        <v>212</v>
      </c>
      <c r="I4906" t="s">
        <v>213</v>
      </c>
      <c r="J4906" t="s">
        <v>214</v>
      </c>
      <c r="K4906" t="s">
        <v>6185</v>
      </c>
      <c r="L4906" t="s">
        <v>5260</v>
      </c>
      <c r="M4906" s="17">
        <f>VLOOKUP($K4906,[1]Budget!$V:$AE,5,0)*IF($C4906="1 - Revenues",1,IF(AND($C4906="5 - Transfers",MID(I4906,15,1)="4"),1,-1))</f>
        <v>0</v>
      </c>
      <c r="N4906" s="17">
        <f>VLOOKUP($K4906,[1]Budget!$V:$AE,6,0)*IF($C4906="1 - Revenues",1,IF(AND($C4906="5 - Transfers",MID(J4906,15,1)="4"),1,-1))</f>
        <v>0</v>
      </c>
      <c r="O4906" s="17">
        <f>IFERROR(IF(RIGHT(LEFT(K4906,15),1)="4",VLOOKUP(K4906,'[1]Budget Worksheet'!A:B,2,0),-1*VLOOKUP(K4906,'[1]Budget Worksheet'!A:B,2,0)),0)</f>
        <v>0</v>
      </c>
      <c r="P4906" s="17">
        <f>VLOOKUP($K4906,[1]Budget!$V:$AE,8,0)*IF($C4906="1 - Revenues",1,IF(AND($C4906="5 - Transfers",MID($K4906,15,1)="4"),1,-1))</f>
        <v>0</v>
      </c>
      <c r="Q4906" s="17">
        <f>VLOOKUP($K4906,[1]Budget!$V:$AE,10,0)*IF($C4906="1 - Revenues",1,IF(AND($C4906="5 - Transfers",MID(K4906,15,1)="4"),1,-1))</f>
        <v>0</v>
      </c>
      <c r="S4906" s="18" t="b">
        <f>IF(LEFT(C4906,1)="1",1,-1)*SUMIF([1]Budget!V:V,'Budget Worksheet for Pivot Tabl'!K4906,[1]Budget!AC:AC)=P4906</f>
        <v>1</v>
      </c>
    </row>
    <row r="4907" spans="1:19" x14ac:dyDescent="0.25">
      <c r="A4907" t="s">
        <v>79</v>
      </c>
      <c r="B4907" t="s">
        <v>80</v>
      </c>
      <c r="C4907" t="s">
        <v>11</v>
      </c>
      <c r="D4907" t="str">
        <f t="shared" si="76"/>
        <v>OUTFLOWS</v>
      </c>
      <c r="E4907" t="s">
        <v>102</v>
      </c>
      <c r="F4907" t="s">
        <v>103</v>
      </c>
      <c r="G4907" t="s">
        <v>102</v>
      </c>
      <c r="H4907" t="s">
        <v>212</v>
      </c>
      <c r="I4907" t="s">
        <v>213</v>
      </c>
      <c r="J4907" t="s">
        <v>214</v>
      </c>
      <c r="K4907" t="s">
        <v>6186</v>
      </c>
      <c r="L4907" t="s">
        <v>5262</v>
      </c>
      <c r="M4907" s="17">
        <f>VLOOKUP($K4907,[1]Budget!$V:$AE,5,0)*IF($C4907="1 - Revenues",1,IF(AND($C4907="5 - Transfers",MID(I4907,15,1)="4"),1,-1))</f>
        <v>0</v>
      </c>
      <c r="N4907" s="17">
        <f>VLOOKUP($K4907,[1]Budget!$V:$AE,6,0)*IF($C4907="1 - Revenues",1,IF(AND($C4907="5 - Transfers",MID(J4907,15,1)="4"),1,-1))</f>
        <v>0</v>
      </c>
      <c r="O4907" s="17">
        <f>IFERROR(IF(RIGHT(LEFT(K4907,15),1)="4",VLOOKUP(K4907,'[1]Budget Worksheet'!A:B,2,0),-1*VLOOKUP(K4907,'[1]Budget Worksheet'!A:B,2,0)),0)</f>
        <v>0</v>
      </c>
      <c r="P4907" s="17">
        <f>VLOOKUP($K4907,[1]Budget!$V:$AE,8,0)*IF($C4907="1 - Revenues",1,IF(AND($C4907="5 - Transfers",MID($K4907,15,1)="4"),1,-1))</f>
        <v>0</v>
      </c>
      <c r="Q4907" s="17">
        <f>VLOOKUP($K4907,[1]Budget!$V:$AE,10,0)*IF($C4907="1 - Revenues",1,IF(AND($C4907="5 - Transfers",MID(K4907,15,1)="4"),1,-1))</f>
        <v>0</v>
      </c>
      <c r="S4907" s="18" t="b">
        <f>IF(LEFT(C4907,1)="1",1,-1)*SUMIF([1]Budget!V:V,'Budget Worksheet for Pivot Tabl'!K4907,[1]Budget!AC:AC)=P4907</f>
        <v>1</v>
      </c>
    </row>
    <row r="4908" spans="1:19" x14ac:dyDescent="0.25">
      <c r="A4908" t="s">
        <v>79</v>
      </c>
      <c r="B4908" t="s">
        <v>80</v>
      </c>
      <c r="C4908" t="s">
        <v>11</v>
      </c>
      <c r="D4908" t="str">
        <f t="shared" si="76"/>
        <v>OUTFLOWS</v>
      </c>
      <c r="E4908" t="s">
        <v>102</v>
      </c>
      <c r="F4908" t="s">
        <v>103</v>
      </c>
      <c r="G4908" t="s">
        <v>102</v>
      </c>
      <c r="H4908" t="s">
        <v>212</v>
      </c>
      <c r="I4908" t="s">
        <v>213</v>
      </c>
      <c r="J4908" t="s">
        <v>214</v>
      </c>
      <c r="K4908" t="s">
        <v>6187</v>
      </c>
      <c r="L4908" t="s">
        <v>5264</v>
      </c>
      <c r="M4908" s="17">
        <f>VLOOKUP($K4908,[1]Budget!$V:$AE,5,0)*IF($C4908="1 - Revenues",1,IF(AND($C4908="5 - Transfers",MID(I4908,15,1)="4"),1,-1))</f>
        <v>0</v>
      </c>
      <c r="N4908" s="17">
        <f>VLOOKUP($K4908,[1]Budget!$V:$AE,6,0)*IF($C4908="1 - Revenues",1,IF(AND($C4908="5 - Transfers",MID(J4908,15,1)="4"),1,-1))</f>
        <v>0</v>
      </c>
      <c r="O4908" s="17">
        <f>IFERROR(IF(RIGHT(LEFT(K4908,15),1)="4",VLOOKUP(K4908,'[1]Budget Worksheet'!A:B,2,0),-1*VLOOKUP(K4908,'[1]Budget Worksheet'!A:B,2,0)),0)</f>
        <v>0</v>
      </c>
      <c r="P4908" s="17">
        <f>VLOOKUP($K4908,[1]Budget!$V:$AE,8,0)*IF($C4908="1 - Revenues",1,IF(AND($C4908="5 - Transfers",MID($K4908,15,1)="4"),1,-1))</f>
        <v>0</v>
      </c>
      <c r="Q4908" s="17">
        <f>VLOOKUP($K4908,[1]Budget!$V:$AE,10,0)*IF($C4908="1 - Revenues",1,IF(AND($C4908="5 - Transfers",MID(K4908,15,1)="4"),1,-1))</f>
        <v>0</v>
      </c>
      <c r="S4908" s="18" t="b">
        <f>IF(LEFT(C4908,1)="1",1,-1)*SUMIF([1]Budget!V:V,'Budget Worksheet for Pivot Tabl'!K4908,[1]Budget!AC:AC)=P4908</f>
        <v>1</v>
      </c>
    </row>
    <row r="4909" spans="1:19" x14ac:dyDescent="0.25">
      <c r="A4909" t="s">
        <v>79</v>
      </c>
      <c r="B4909" t="s">
        <v>80</v>
      </c>
      <c r="C4909" t="s">
        <v>9</v>
      </c>
      <c r="D4909" t="str">
        <f t="shared" si="76"/>
        <v>OUTFLOWS</v>
      </c>
      <c r="E4909" t="s">
        <v>123</v>
      </c>
      <c r="F4909" t="s">
        <v>124</v>
      </c>
      <c r="G4909" t="s">
        <v>102</v>
      </c>
      <c r="H4909" t="s">
        <v>212</v>
      </c>
      <c r="I4909" t="s">
        <v>744</v>
      </c>
      <c r="J4909" t="s">
        <v>745</v>
      </c>
      <c r="K4909" t="s">
        <v>6188</v>
      </c>
      <c r="L4909" t="s">
        <v>4766</v>
      </c>
      <c r="M4909" s="17">
        <f>VLOOKUP($K4909,[1]Budget!$V:$AE,5,0)*IF($C4909="1 - Revenues",1,IF(AND($C4909="5 - Transfers",MID(I4909,15,1)="4"),1,-1))</f>
        <v>0</v>
      </c>
      <c r="N4909" s="17">
        <f>VLOOKUP($K4909,[1]Budget!$V:$AE,6,0)*IF($C4909="1 - Revenues",1,IF(AND($C4909="5 - Transfers",MID(J4909,15,1)="4"),1,-1))</f>
        <v>-1000</v>
      </c>
      <c r="O4909" s="17">
        <f>IFERROR(IF(RIGHT(LEFT(K4909,15),1)="4",VLOOKUP(K4909,'[1]Budget Worksheet'!A:B,2,0),-1*VLOOKUP(K4909,'[1]Budget Worksheet'!A:B,2,0)),0)</f>
        <v>0</v>
      </c>
      <c r="P4909" s="17">
        <f>VLOOKUP($K4909,[1]Budget!$V:$AE,8,0)*IF($C4909="1 - Revenues",1,IF(AND($C4909="5 - Transfers",MID($K4909,15,1)="4"),1,-1))</f>
        <v>0</v>
      </c>
      <c r="Q4909" s="17">
        <f>VLOOKUP($K4909,[1]Budget!$V:$AE,10,0)*IF($C4909="1 - Revenues",1,IF(AND($C4909="5 - Transfers",MID(K4909,15,1)="4"),1,-1))</f>
        <v>0</v>
      </c>
      <c r="S4909" s="18" t="b">
        <f>IF(LEFT(C4909,1)="1",1,-1)*SUMIF([1]Budget!V:V,'Budget Worksheet for Pivot Tabl'!K4909,[1]Budget!AC:AC)=P4909</f>
        <v>1</v>
      </c>
    </row>
    <row r="4910" spans="1:19" x14ac:dyDescent="0.25">
      <c r="A4910" t="s">
        <v>79</v>
      </c>
      <c r="B4910" t="s">
        <v>80</v>
      </c>
      <c r="C4910" t="s">
        <v>8</v>
      </c>
      <c r="D4910" t="str">
        <f t="shared" si="76"/>
        <v>OUTFLOWS</v>
      </c>
      <c r="E4910" t="s">
        <v>125</v>
      </c>
      <c r="F4910" t="s">
        <v>126</v>
      </c>
      <c r="G4910" t="s">
        <v>102</v>
      </c>
      <c r="H4910" t="s">
        <v>212</v>
      </c>
      <c r="I4910" t="s">
        <v>25</v>
      </c>
      <c r="J4910" t="s">
        <v>914</v>
      </c>
      <c r="K4910" t="s">
        <v>6189</v>
      </c>
      <c r="L4910" t="s">
        <v>590</v>
      </c>
      <c r="M4910" s="17">
        <f>VLOOKUP($K4910,[1]Budget!$V:$AE,5,0)*IF($C4910="1 - Revenues",1,IF(AND($C4910="5 - Transfers",MID(I4910,15,1)="4"),1,-1))</f>
        <v>-27000</v>
      </c>
      <c r="N4910" s="17">
        <f>VLOOKUP($K4910,[1]Budget!$V:$AE,6,0)*IF($C4910="1 - Revenues",1,IF(AND($C4910="5 - Transfers",MID(J4910,15,1)="4"),1,-1))</f>
        <v>-16000</v>
      </c>
      <c r="O4910" s="17">
        <f>IFERROR(IF(RIGHT(LEFT(K4910,15),1)="4",VLOOKUP(K4910,'[1]Budget Worksheet'!A:B,2,0),-1*VLOOKUP(K4910,'[1]Budget Worksheet'!A:B,2,0)),0)</f>
        <v>0</v>
      </c>
      <c r="P4910" s="17">
        <f>VLOOKUP($K4910,[1]Budget!$V:$AE,8,0)*IF($C4910="1 - Revenues",1,IF(AND($C4910="5 - Transfers",MID($K4910,15,1)="4"),1,-1))</f>
        <v>0</v>
      </c>
      <c r="Q4910" s="17">
        <f>VLOOKUP($K4910,[1]Budget!$V:$AE,10,0)*IF($C4910="1 - Revenues",1,IF(AND($C4910="5 - Transfers",MID(K4910,15,1)="4"),1,-1))</f>
        <v>0</v>
      </c>
      <c r="S4910" s="18" t="b">
        <f>IF(LEFT(C4910,1)="1",1,-1)*SUMIF([1]Budget!V:V,'Budget Worksheet for Pivot Tabl'!K4910,[1]Budget!AC:AC)=P4910</f>
        <v>1</v>
      </c>
    </row>
    <row r="4911" spans="1:19" x14ac:dyDescent="0.25">
      <c r="A4911" t="s">
        <v>79</v>
      </c>
      <c r="B4911" t="s">
        <v>80</v>
      </c>
      <c r="C4911" t="s">
        <v>8</v>
      </c>
      <c r="D4911" t="str">
        <f t="shared" si="76"/>
        <v>OUTFLOWS</v>
      </c>
      <c r="E4911" t="s">
        <v>125</v>
      </c>
      <c r="F4911" t="s">
        <v>126</v>
      </c>
      <c r="G4911" t="s">
        <v>102</v>
      </c>
      <c r="H4911" t="s">
        <v>212</v>
      </c>
      <c r="I4911" t="s">
        <v>25</v>
      </c>
      <c r="J4911" t="s">
        <v>914</v>
      </c>
      <c r="K4911" t="s">
        <v>6190</v>
      </c>
      <c r="L4911" t="s">
        <v>593</v>
      </c>
      <c r="M4911" s="17">
        <f>VLOOKUP($K4911,[1]Budget!$V:$AE,5,0)*IF($C4911="1 - Revenues",1,IF(AND($C4911="5 - Transfers",MID(I4911,15,1)="4"),1,-1))</f>
        <v>0</v>
      </c>
      <c r="N4911" s="17">
        <f>VLOOKUP($K4911,[1]Budget!$V:$AE,6,0)*IF($C4911="1 - Revenues",1,IF(AND($C4911="5 - Transfers",MID(J4911,15,1)="4"),1,-1))</f>
        <v>0</v>
      </c>
      <c r="O4911" s="17">
        <f>IFERROR(IF(RIGHT(LEFT(K4911,15),1)="4",VLOOKUP(K4911,'[1]Budget Worksheet'!A:B,2,0),-1*VLOOKUP(K4911,'[1]Budget Worksheet'!A:B,2,0)),0)</f>
        <v>0</v>
      </c>
      <c r="P4911" s="17">
        <f>VLOOKUP($K4911,[1]Budget!$V:$AE,8,0)*IF($C4911="1 - Revenues",1,IF(AND($C4911="5 - Transfers",MID($K4911,15,1)="4"),1,-1))</f>
        <v>0</v>
      </c>
      <c r="Q4911" s="17">
        <f>VLOOKUP($K4911,[1]Budget!$V:$AE,10,0)*IF($C4911="1 - Revenues",1,IF(AND($C4911="5 - Transfers",MID(K4911,15,1)="4"),1,-1))</f>
        <v>0</v>
      </c>
      <c r="S4911" s="18" t="b">
        <f>IF(LEFT(C4911,1)="1",1,-1)*SUMIF([1]Budget!V:V,'Budget Worksheet for Pivot Tabl'!K4911,[1]Budget!AC:AC)=P4911</f>
        <v>1</v>
      </c>
    </row>
    <row r="4912" spans="1:19" x14ac:dyDescent="0.25">
      <c r="A4912" t="s">
        <v>79</v>
      </c>
      <c r="B4912" t="s">
        <v>80</v>
      </c>
      <c r="C4912" t="s">
        <v>8</v>
      </c>
      <c r="D4912" t="str">
        <f t="shared" si="76"/>
        <v>OUTFLOWS</v>
      </c>
      <c r="E4912" t="s">
        <v>125</v>
      </c>
      <c r="F4912" t="s">
        <v>126</v>
      </c>
      <c r="G4912" t="s">
        <v>102</v>
      </c>
      <c r="H4912" t="s">
        <v>212</v>
      </c>
      <c r="I4912" t="s">
        <v>25</v>
      </c>
      <c r="J4912" t="s">
        <v>914</v>
      </c>
      <c r="K4912" t="s">
        <v>6191</v>
      </c>
      <c r="L4912" t="s">
        <v>919</v>
      </c>
      <c r="M4912" s="17">
        <f>VLOOKUP($K4912,[1]Budget!$V:$AE,5,0)*IF($C4912="1 - Revenues",1,IF(AND($C4912="5 - Transfers",MID(I4912,15,1)="4"),1,-1))</f>
        <v>0</v>
      </c>
      <c r="N4912" s="17">
        <f>VLOOKUP($K4912,[1]Budget!$V:$AE,6,0)*IF($C4912="1 - Revenues",1,IF(AND($C4912="5 - Transfers",MID(J4912,15,1)="4"),1,-1))</f>
        <v>0</v>
      </c>
      <c r="O4912" s="17">
        <f>IFERROR(IF(RIGHT(LEFT(K4912,15),1)="4",VLOOKUP(K4912,'[1]Budget Worksheet'!A:B,2,0),-1*VLOOKUP(K4912,'[1]Budget Worksheet'!A:B,2,0)),0)</f>
        <v>0</v>
      </c>
      <c r="P4912" s="17">
        <f>VLOOKUP($K4912,[1]Budget!$V:$AE,8,0)*IF($C4912="1 - Revenues",1,IF(AND($C4912="5 - Transfers",MID($K4912,15,1)="4"),1,-1))</f>
        <v>0</v>
      </c>
      <c r="Q4912" s="17">
        <f>VLOOKUP($K4912,[1]Budget!$V:$AE,10,0)*IF($C4912="1 - Revenues",1,IF(AND($C4912="5 - Transfers",MID(K4912,15,1)="4"),1,-1))</f>
        <v>0</v>
      </c>
      <c r="S4912" s="18" t="b">
        <f>IF(LEFT(C4912,1)="1",1,-1)*SUMIF([1]Budget!V:V,'Budget Worksheet for Pivot Tabl'!K4912,[1]Budget!AC:AC)=P4912</f>
        <v>1</v>
      </c>
    </row>
    <row r="4913" spans="1:19" x14ac:dyDescent="0.25">
      <c r="A4913" t="s">
        <v>79</v>
      </c>
      <c r="B4913" t="s">
        <v>80</v>
      </c>
      <c r="C4913" t="s">
        <v>8</v>
      </c>
      <c r="D4913" t="str">
        <f t="shared" si="76"/>
        <v>OUTFLOWS</v>
      </c>
      <c r="E4913" t="s">
        <v>125</v>
      </c>
      <c r="F4913" t="s">
        <v>126</v>
      </c>
      <c r="G4913" t="s">
        <v>102</v>
      </c>
      <c r="H4913" t="s">
        <v>212</v>
      </c>
      <c r="I4913" t="s">
        <v>25</v>
      </c>
      <c r="J4913" t="s">
        <v>914</v>
      </c>
      <c r="K4913" t="s">
        <v>6192</v>
      </c>
      <c r="L4913" t="s">
        <v>595</v>
      </c>
      <c r="M4913" s="17">
        <f>VLOOKUP($K4913,[1]Budget!$V:$AE,5,0)*IF($C4913="1 - Revenues",1,IF(AND($C4913="5 - Transfers",MID(I4913,15,1)="4"),1,-1))</f>
        <v>-1000</v>
      </c>
      <c r="N4913" s="17">
        <f>VLOOKUP($K4913,[1]Budget!$V:$AE,6,0)*IF($C4913="1 - Revenues",1,IF(AND($C4913="5 - Transfers",MID(J4913,15,1)="4"),1,-1))</f>
        <v>0</v>
      </c>
      <c r="O4913" s="17">
        <f>IFERROR(IF(RIGHT(LEFT(K4913,15),1)="4",VLOOKUP(K4913,'[1]Budget Worksheet'!A:B,2,0),-1*VLOOKUP(K4913,'[1]Budget Worksheet'!A:B,2,0)),0)</f>
        <v>0</v>
      </c>
      <c r="P4913" s="17">
        <f>VLOOKUP($K4913,[1]Budget!$V:$AE,8,0)*IF($C4913="1 - Revenues",1,IF(AND($C4913="5 - Transfers",MID($K4913,15,1)="4"),1,-1))</f>
        <v>0</v>
      </c>
      <c r="Q4913" s="17">
        <f>VLOOKUP($K4913,[1]Budget!$V:$AE,10,0)*IF($C4913="1 - Revenues",1,IF(AND($C4913="5 - Transfers",MID(K4913,15,1)="4"),1,-1))</f>
        <v>0</v>
      </c>
      <c r="S4913" s="18" t="b">
        <f>IF(LEFT(C4913,1)="1",1,-1)*SUMIF([1]Budget!V:V,'Budget Worksheet for Pivot Tabl'!K4913,[1]Budget!AC:AC)=P4913</f>
        <v>1</v>
      </c>
    </row>
    <row r="4914" spans="1:19" x14ac:dyDescent="0.25">
      <c r="A4914" t="s">
        <v>79</v>
      </c>
      <c r="B4914" t="s">
        <v>80</v>
      </c>
      <c r="C4914" t="s">
        <v>8</v>
      </c>
      <c r="D4914" t="str">
        <f t="shared" si="76"/>
        <v>OUTFLOWS</v>
      </c>
      <c r="E4914" t="s">
        <v>125</v>
      </c>
      <c r="F4914" t="s">
        <v>126</v>
      </c>
      <c r="G4914" t="s">
        <v>102</v>
      </c>
      <c r="H4914" t="s">
        <v>212</v>
      </c>
      <c r="I4914" t="s">
        <v>25</v>
      </c>
      <c r="J4914" t="s">
        <v>914</v>
      </c>
      <c r="K4914" t="s">
        <v>6193</v>
      </c>
      <c r="L4914" t="s">
        <v>597</v>
      </c>
      <c r="M4914" s="17">
        <f>VLOOKUP($K4914,[1]Budget!$V:$AE,5,0)*IF($C4914="1 - Revenues",1,IF(AND($C4914="5 - Transfers",MID(I4914,15,1)="4"),1,-1))</f>
        <v>-4000</v>
      </c>
      <c r="N4914" s="17">
        <f>VLOOKUP($K4914,[1]Budget!$V:$AE,6,0)*IF($C4914="1 - Revenues",1,IF(AND($C4914="5 - Transfers",MID(J4914,15,1)="4"),1,-1))</f>
        <v>-1000</v>
      </c>
      <c r="O4914" s="17">
        <f>IFERROR(IF(RIGHT(LEFT(K4914,15),1)="4",VLOOKUP(K4914,'[1]Budget Worksheet'!A:B,2,0),-1*VLOOKUP(K4914,'[1]Budget Worksheet'!A:B,2,0)),0)</f>
        <v>0</v>
      </c>
      <c r="P4914" s="17">
        <f>VLOOKUP($K4914,[1]Budget!$V:$AE,8,0)*IF($C4914="1 - Revenues",1,IF(AND($C4914="5 - Transfers",MID($K4914,15,1)="4"),1,-1))</f>
        <v>0</v>
      </c>
      <c r="Q4914" s="17">
        <f>VLOOKUP($K4914,[1]Budget!$V:$AE,10,0)*IF($C4914="1 - Revenues",1,IF(AND($C4914="5 - Transfers",MID(K4914,15,1)="4"),1,-1))</f>
        <v>0</v>
      </c>
      <c r="S4914" s="18" t="b">
        <f>IF(LEFT(C4914,1)="1",1,-1)*SUMIF([1]Budget!V:V,'Budget Worksheet for Pivot Tabl'!K4914,[1]Budget!AC:AC)=P4914</f>
        <v>1</v>
      </c>
    </row>
    <row r="4915" spans="1:19" x14ac:dyDescent="0.25">
      <c r="A4915" t="s">
        <v>79</v>
      </c>
      <c r="B4915" t="s">
        <v>80</v>
      </c>
      <c r="C4915" t="s">
        <v>8</v>
      </c>
      <c r="D4915" t="str">
        <f t="shared" si="76"/>
        <v>OUTFLOWS</v>
      </c>
      <c r="E4915" t="s">
        <v>125</v>
      </c>
      <c r="F4915" t="s">
        <v>126</v>
      </c>
      <c r="G4915" t="s">
        <v>102</v>
      </c>
      <c r="H4915" t="s">
        <v>212</v>
      </c>
      <c r="I4915" t="s">
        <v>25</v>
      </c>
      <c r="J4915" t="s">
        <v>914</v>
      </c>
      <c r="K4915" t="s">
        <v>6194</v>
      </c>
      <c r="L4915" t="s">
        <v>599</v>
      </c>
      <c r="M4915" s="17">
        <f>VLOOKUP($K4915,[1]Budget!$V:$AE,5,0)*IF($C4915="1 - Revenues",1,IF(AND($C4915="5 - Transfers",MID(I4915,15,1)="4"),1,-1))</f>
        <v>0</v>
      </c>
      <c r="N4915" s="17">
        <f>VLOOKUP($K4915,[1]Budget!$V:$AE,6,0)*IF($C4915="1 - Revenues",1,IF(AND($C4915="5 - Transfers",MID(J4915,15,1)="4"),1,-1))</f>
        <v>0</v>
      </c>
      <c r="O4915" s="17">
        <f>IFERROR(IF(RIGHT(LEFT(K4915,15),1)="4",VLOOKUP(K4915,'[1]Budget Worksheet'!A:B,2,0),-1*VLOOKUP(K4915,'[1]Budget Worksheet'!A:B,2,0)),0)</f>
        <v>0</v>
      </c>
      <c r="P4915" s="17">
        <f>VLOOKUP($K4915,[1]Budget!$V:$AE,8,0)*IF($C4915="1 - Revenues",1,IF(AND($C4915="5 - Transfers",MID($K4915,15,1)="4"),1,-1))</f>
        <v>0</v>
      </c>
      <c r="Q4915" s="17">
        <f>VLOOKUP($K4915,[1]Budget!$V:$AE,10,0)*IF($C4915="1 - Revenues",1,IF(AND($C4915="5 - Transfers",MID(K4915,15,1)="4"),1,-1))</f>
        <v>0</v>
      </c>
      <c r="S4915" s="18" t="b">
        <f>IF(LEFT(C4915,1)="1",1,-1)*SUMIF([1]Budget!V:V,'Budget Worksheet for Pivot Tabl'!K4915,[1]Budget!AC:AC)=P4915</f>
        <v>1</v>
      </c>
    </row>
    <row r="4916" spans="1:19" x14ac:dyDescent="0.25">
      <c r="A4916" t="s">
        <v>79</v>
      </c>
      <c r="B4916" t="s">
        <v>80</v>
      </c>
      <c r="C4916" t="s">
        <v>8</v>
      </c>
      <c r="D4916" t="str">
        <f t="shared" si="76"/>
        <v>OUTFLOWS</v>
      </c>
      <c r="E4916" t="s">
        <v>125</v>
      </c>
      <c r="F4916" t="s">
        <v>126</v>
      </c>
      <c r="G4916" t="s">
        <v>102</v>
      </c>
      <c r="H4916" t="s">
        <v>212</v>
      </c>
      <c r="I4916" t="s">
        <v>25</v>
      </c>
      <c r="J4916" t="s">
        <v>914</v>
      </c>
      <c r="K4916" t="s">
        <v>6195</v>
      </c>
      <c r="L4916" t="s">
        <v>601</v>
      </c>
      <c r="M4916" s="17">
        <f>VLOOKUP($K4916,[1]Budget!$V:$AE,5,0)*IF($C4916="1 - Revenues",1,IF(AND($C4916="5 - Transfers",MID(I4916,15,1)="4"),1,-1))</f>
        <v>0</v>
      </c>
      <c r="N4916" s="17">
        <f>VLOOKUP($K4916,[1]Budget!$V:$AE,6,0)*IF($C4916="1 - Revenues",1,IF(AND($C4916="5 - Transfers",MID(J4916,15,1)="4"),1,-1))</f>
        <v>0</v>
      </c>
      <c r="O4916" s="17">
        <f>IFERROR(IF(RIGHT(LEFT(K4916,15),1)="4",VLOOKUP(K4916,'[1]Budget Worksheet'!A:B,2,0),-1*VLOOKUP(K4916,'[1]Budget Worksheet'!A:B,2,0)),0)</f>
        <v>0</v>
      </c>
      <c r="P4916" s="17">
        <f>VLOOKUP($K4916,[1]Budget!$V:$AE,8,0)*IF($C4916="1 - Revenues",1,IF(AND($C4916="5 - Transfers",MID($K4916,15,1)="4"),1,-1))</f>
        <v>0</v>
      </c>
      <c r="Q4916" s="17">
        <f>VLOOKUP($K4916,[1]Budget!$V:$AE,10,0)*IF($C4916="1 - Revenues",1,IF(AND($C4916="5 - Transfers",MID(K4916,15,1)="4"),1,-1))</f>
        <v>0</v>
      </c>
      <c r="S4916" s="18" t="b">
        <f>IF(LEFT(C4916,1)="1",1,-1)*SUMIF([1]Budget!V:V,'Budget Worksheet for Pivot Tabl'!K4916,[1]Budget!AC:AC)=P4916</f>
        <v>1</v>
      </c>
    </row>
    <row r="4917" spans="1:19" x14ac:dyDescent="0.25">
      <c r="A4917" t="s">
        <v>79</v>
      </c>
      <c r="B4917" t="s">
        <v>80</v>
      </c>
      <c r="C4917" t="s">
        <v>8</v>
      </c>
      <c r="D4917" t="str">
        <f t="shared" si="76"/>
        <v>OUTFLOWS</v>
      </c>
      <c r="E4917" t="s">
        <v>125</v>
      </c>
      <c r="F4917" t="s">
        <v>126</v>
      </c>
      <c r="G4917" t="s">
        <v>102</v>
      </c>
      <c r="H4917" t="s">
        <v>212</v>
      </c>
      <c r="I4917" t="s">
        <v>25</v>
      </c>
      <c r="J4917" t="s">
        <v>914</v>
      </c>
      <c r="K4917" t="s">
        <v>6196</v>
      </c>
      <c r="L4917" t="s">
        <v>603</v>
      </c>
      <c r="M4917" s="17">
        <f>VLOOKUP($K4917,[1]Budget!$V:$AE,5,0)*IF($C4917="1 - Revenues",1,IF(AND($C4917="5 - Transfers",MID(I4917,15,1)="4"),1,-1))</f>
        <v>0</v>
      </c>
      <c r="N4917" s="17">
        <f>VLOOKUP($K4917,[1]Budget!$V:$AE,6,0)*IF($C4917="1 - Revenues",1,IF(AND($C4917="5 - Transfers",MID(J4917,15,1)="4"),1,-1))</f>
        <v>0</v>
      </c>
      <c r="O4917" s="17">
        <f>IFERROR(IF(RIGHT(LEFT(K4917,15),1)="4",VLOOKUP(K4917,'[1]Budget Worksheet'!A:B,2,0),-1*VLOOKUP(K4917,'[1]Budget Worksheet'!A:B,2,0)),0)</f>
        <v>0</v>
      </c>
      <c r="P4917" s="17">
        <f>VLOOKUP($K4917,[1]Budget!$V:$AE,8,0)*IF($C4917="1 - Revenues",1,IF(AND($C4917="5 - Transfers",MID($K4917,15,1)="4"),1,-1))</f>
        <v>0</v>
      </c>
      <c r="Q4917" s="17">
        <f>VLOOKUP($K4917,[1]Budget!$V:$AE,10,0)*IF($C4917="1 - Revenues",1,IF(AND($C4917="5 - Transfers",MID(K4917,15,1)="4"),1,-1))</f>
        <v>0</v>
      </c>
      <c r="S4917" s="18" t="b">
        <f>IF(LEFT(C4917,1)="1",1,-1)*SUMIF([1]Budget!V:V,'Budget Worksheet for Pivot Tabl'!K4917,[1]Budget!AC:AC)=P4917</f>
        <v>1</v>
      </c>
    </row>
    <row r="4918" spans="1:19" x14ac:dyDescent="0.25">
      <c r="A4918" t="s">
        <v>79</v>
      </c>
      <c r="B4918" t="s">
        <v>80</v>
      </c>
      <c r="C4918" t="s">
        <v>8</v>
      </c>
      <c r="D4918" t="str">
        <f t="shared" si="76"/>
        <v>OUTFLOWS</v>
      </c>
      <c r="E4918" t="s">
        <v>125</v>
      </c>
      <c r="F4918" t="s">
        <v>126</v>
      </c>
      <c r="G4918" t="s">
        <v>102</v>
      </c>
      <c r="H4918" t="s">
        <v>212</v>
      </c>
      <c r="I4918" t="s">
        <v>25</v>
      </c>
      <c r="J4918" t="s">
        <v>914</v>
      </c>
      <c r="K4918" t="s">
        <v>6197</v>
      </c>
      <c r="L4918" t="s">
        <v>470</v>
      </c>
      <c r="M4918" s="17">
        <f>VLOOKUP($K4918,[1]Budget!$V:$AE,5,0)*IF($C4918="1 - Revenues",1,IF(AND($C4918="5 - Transfers",MID(I4918,15,1)="4"),1,-1))</f>
        <v>-4000</v>
      </c>
      <c r="N4918" s="17">
        <f>VLOOKUP($K4918,[1]Budget!$V:$AE,6,0)*IF($C4918="1 - Revenues",1,IF(AND($C4918="5 - Transfers",MID(J4918,15,1)="4"),1,-1))</f>
        <v>-3000</v>
      </c>
      <c r="O4918" s="17">
        <f>IFERROR(IF(RIGHT(LEFT(K4918,15),1)="4",VLOOKUP(K4918,'[1]Budget Worksheet'!A:B,2,0),-1*VLOOKUP(K4918,'[1]Budget Worksheet'!A:B,2,0)),0)</f>
        <v>0</v>
      </c>
      <c r="P4918" s="17">
        <f>VLOOKUP($K4918,[1]Budget!$V:$AE,8,0)*IF($C4918="1 - Revenues",1,IF(AND($C4918="5 - Transfers",MID($K4918,15,1)="4"),1,-1))</f>
        <v>0</v>
      </c>
      <c r="Q4918" s="17">
        <f>VLOOKUP($K4918,[1]Budget!$V:$AE,10,0)*IF($C4918="1 - Revenues",1,IF(AND($C4918="5 - Transfers",MID(K4918,15,1)="4"),1,-1))</f>
        <v>0</v>
      </c>
      <c r="S4918" s="18" t="b">
        <f>IF(LEFT(C4918,1)="1",1,-1)*SUMIF([1]Budget!V:V,'Budget Worksheet for Pivot Tabl'!K4918,[1]Budget!AC:AC)=P4918</f>
        <v>1</v>
      </c>
    </row>
    <row r="4919" spans="1:19" x14ac:dyDescent="0.25">
      <c r="A4919" t="s">
        <v>79</v>
      </c>
      <c r="B4919" t="s">
        <v>80</v>
      </c>
      <c r="C4919" t="s">
        <v>8</v>
      </c>
      <c r="D4919" t="str">
        <f t="shared" si="76"/>
        <v>OUTFLOWS</v>
      </c>
      <c r="E4919" t="s">
        <v>125</v>
      </c>
      <c r="F4919" t="s">
        <v>126</v>
      </c>
      <c r="G4919" t="s">
        <v>102</v>
      </c>
      <c r="H4919" t="s">
        <v>212</v>
      </c>
      <c r="I4919" t="s">
        <v>25</v>
      </c>
      <c r="J4919" t="s">
        <v>914</v>
      </c>
      <c r="K4919" t="s">
        <v>6198</v>
      </c>
      <c r="L4919" t="s">
        <v>606</v>
      </c>
      <c r="M4919" s="17">
        <f>VLOOKUP($K4919,[1]Budget!$V:$AE,5,0)*IF($C4919="1 - Revenues",1,IF(AND($C4919="5 - Transfers",MID(I4919,15,1)="4"),1,-1))</f>
        <v>-1000</v>
      </c>
      <c r="N4919" s="17">
        <f>VLOOKUP($K4919,[1]Budget!$V:$AE,6,0)*IF($C4919="1 - Revenues",1,IF(AND($C4919="5 - Transfers",MID(J4919,15,1)="4"),1,-1))</f>
        <v>-1000</v>
      </c>
      <c r="O4919" s="17">
        <f>IFERROR(IF(RIGHT(LEFT(K4919,15),1)="4",VLOOKUP(K4919,'[1]Budget Worksheet'!A:B,2,0),-1*VLOOKUP(K4919,'[1]Budget Worksheet'!A:B,2,0)),0)</f>
        <v>0</v>
      </c>
      <c r="P4919" s="17">
        <f>VLOOKUP($K4919,[1]Budget!$V:$AE,8,0)*IF($C4919="1 - Revenues",1,IF(AND($C4919="5 - Transfers",MID($K4919,15,1)="4"),1,-1))</f>
        <v>0</v>
      </c>
      <c r="Q4919" s="17">
        <f>VLOOKUP($K4919,[1]Budget!$V:$AE,10,0)*IF($C4919="1 - Revenues",1,IF(AND($C4919="5 - Transfers",MID(K4919,15,1)="4"),1,-1))</f>
        <v>0</v>
      </c>
      <c r="S4919" s="18" t="b">
        <f>IF(LEFT(C4919,1)="1",1,-1)*SUMIF([1]Budget!V:V,'Budget Worksheet for Pivot Tabl'!K4919,[1]Budget!AC:AC)=P4919</f>
        <v>1</v>
      </c>
    </row>
    <row r="4920" spans="1:19" x14ac:dyDescent="0.25">
      <c r="A4920" t="s">
        <v>79</v>
      </c>
      <c r="B4920" t="s">
        <v>80</v>
      </c>
      <c r="C4920" t="s">
        <v>8</v>
      </c>
      <c r="D4920" t="str">
        <f t="shared" si="76"/>
        <v>OUTFLOWS</v>
      </c>
      <c r="E4920" t="s">
        <v>125</v>
      </c>
      <c r="F4920" t="s">
        <v>126</v>
      </c>
      <c r="G4920" t="s">
        <v>102</v>
      </c>
      <c r="H4920" t="s">
        <v>212</v>
      </c>
      <c r="I4920" t="s">
        <v>25</v>
      </c>
      <c r="J4920" t="s">
        <v>914</v>
      </c>
      <c r="K4920" t="s">
        <v>6199</v>
      </c>
      <c r="L4920" t="s">
        <v>608</v>
      </c>
      <c r="M4920" s="17">
        <f>VLOOKUP($K4920,[1]Budget!$V:$AE,5,0)*IF($C4920="1 - Revenues",1,IF(AND($C4920="5 - Transfers",MID(I4920,15,1)="4"),1,-1))</f>
        <v>-4000</v>
      </c>
      <c r="N4920" s="17">
        <f>VLOOKUP($K4920,[1]Budget!$V:$AE,6,0)*IF($C4920="1 - Revenues",1,IF(AND($C4920="5 - Transfers",MID(J4920,15,1)="4"),1,-1))</f>
        <v>-2000</v>
      </c>
      <c r="O4920" s="17">
        <f>IFERROR(IF(RIGHT(LEFT(K4920,15),1)="4",VLOOKUP(K4920,'[1]Budget Worksheet'!A:B,2,0),-1*VLOOKUP(K4920,'[1]Budget Worksheet'!A:B,2,0)),0)</f>
        <v>0</v>
      </c>
      <c r="P4920" s="17">
        <f>VLOOKUP($K4920,[1]Budget!$V:$AE,8,0)*IF($C4920="1 - Revenues",1,IF(AND($C4920="5 - Transfers",MID($K4920,15,1)="4"),1,-1))</f>
        <v>0</v>
      </c>
      <c r="Q4920" s="17">
        <f>VLOOKUP($K4920,[1]Budget!$V:$AE,10,0)*IF($C4920="1 - Revenues",1,IF(AND($C4920="5 - Transfers",MID(K4920,15,1)="4"),1,-1))</f>
        <v>0</v>
      </c>
      <c r="S4920" s="18" t="b">
        <f>IF(LEFT(C4920,1)="1",1,-1)*SUMIF([1]Budget!V:V,'Budget Worksheet for Pivot Tabl'!K4920,[1]Budget!AC:AC)=P4920</f>
        <v>1</v>
      </c>
    </row>
    <row r="4921" spans="1:19" x14ac:dyDescent="0.25">
      <c r="A4921" t="s">
        <v>79</v>
      </c>
      <c r="B4921" t="s">
        <v>80</v>
      </c>
      <c r="C4921" t="s">
        <v>8</v>
      </c>
      <c r="D4921" t="str">
        <f t="shared" si="76"/>
        <v>OUTFLOWS</v>
      </c>
      <c r="E4921" t="s">
        <v>125</v>
      </c>
      <c r="F4921" t="s">
        <v>126</v>
      </c>
      <c r="G4921" t="s">
        <v>102</v>
      </c>
      <c r="H4921" t="s">
        <v>212</v>
      </c>
      <c r="I4921" t="s">
        <v>25</v>
      </c>
      <c r="J4921" t="s">
        <v>914</v>
      </c>
      <c r="K4921" t="s">
        <v>6200</v>
      </c>
      <c r="L4921" t="s">
        <v>610</v>
      </c>
      <c r="M4921" s="17">
        <f>VLOOKUP($K4921,[1]Budget!$V:$AE,5,0)*IF($C4921="1 - Revenues",1,IF(AND($C4921="5 - Transfers",MID(I4921,15,1)="4"),1,-1))</f>
        <v>0</v>
      </c>
      <c r="N4921" s="17">
        <f>VLOOKUP($K4921,[1]Budget!$V:$AE,6,0)*IF($C4921="1 - Revenues",1,IF(AND($C4921="5 - Transfers",MID(J4921,15,1)="4"),1,-1))</f>
        <v>0</v>
      </c>
      <c r="O4921" s="17">
        <f>IFERROR(IF(RIGHT(LEFT(K4921,15),1)="4",VLOOKUP(K4921,'[1]Budget Worksheet'!A:B,2,0),-1*VLOOKUP(K4921,'[1]Budget Worksheet'!A:B,2,0)),0)</f>
        <v>0</v>
      </c>
      <c r="P4921" s="17">
        <f>VLOOKUP($K4921,[1]Budget!$V:$AE,8,0)*IF($C4921="1 - Revenues",1,IF(AND($C4921="5 - Transfers",MID($K4921,15,1)="4"),1,-1))</f>
        <v>0</v>
      </c>
      <c r="Q4921" s="17">
        <f>VLOOKUP($K4921,[1]Budget!$V:$AE,10,0)*IF($C4921="1 - Revenues",1,IF(AND($C4921="5 - Transfers",MID(K4921,15,1)="4"),1,-1))</f>
        <v>0</v>
      </c>
      <c r="S4921" s="18" t="b">
        <f>IF(LEFT(C4921,1)="1",1,-1)*SUMIF([1]Budget!V:V,'Budget Worksheet for Pivot Tabl'!K4921,[1]Budget!AC:AC)=P4921</f>
        <v>1</v>
      </c>
    </row>
    <row r="4922" spans="1:19" x14ac:dyDescent="0.25">
      <c r="A4922" t="s">
        <v>79</v>
      </c>
      <c r="B4922" t="s">
        <v>80</v>
      </c>
      <c r="C4922" t="s">
        <v>8</v>
      </c>
      <c r="D4922" t="str">
        <f t="shared" si="76"/>
        <v>OUTFLOWS</v>
      </c>
      <c r="E4922" t="s">
        <v>125</v>
      </c>
      <c r="F4922" t="s">
        <v>126</v>
      </c>
      <c r="G4922" t="s">
        <v>102</v>
      </c>
      <c r="H4922" t="s">
        <v>212</v>
      </c>
      <c r="I4922" t="s">
        <v>25</v>
      </c>
      <c r="J4922" t="s">
        <v>914</v>
      </c>
      <c r="K4922" t="s">
        <v>6201</v>
      </c>
      <c r="L4922" t="s">
        <v>612</v>
      </c>
      <c r="M4922" s="17">
        <f>VLOOKUP($K4922,[1]Budget!$V:$AE,5,0)*IF($C4922="1 - Revenues",1,IF(AND($C4922="5 - Transfers",MID(I4922,15,1)="4"),1,-1))</f>
        <v>0</v>
      </c>
      <c r="N4922" s="17">
        <f>VLOOKUP($K4922,[1]Budget!$V:$AE,6,0)*IF($C4922="1 - Revenues",1,IF(AND($C4922="5 - Transfers",MID(J4922,15,1)="4"),1,-1))</f>
        <v>0</v>
      </c>
      <c r="O4922" s="17">
        <f>IFERROR(IF(RIGHT(LEFT(K4922,15),1)="4",VLOOKUP(K4922,'[1]Budget Worksheet'!A:B,2,0),-1*VLOOKUP(K4922,'[1]Budget Worksheet'!A:B,2,0)),0)</f>
        <v>0</v>
      </c>
      <c r="P4922" s="17">
        <f>VLOOKUP($K4922,[1]Budget!$V:$AE,8,0)*IF($C4922="1 - Revenues",1,IF(AND($C4922="5 - Transfers",MID($K4922,15,1)="4"),1,-1))</f>
        <v>0</v>
      </c>
      <c r="Q4922" s="17">
        <f>VLOOKUP($K4922,[1]Budget!$V:$AE,10,0)*IF($C4922="1 - Revenues",1,IF(AND($C4922="5 - Transfers",MID(K4922,15,1)="4"),1,-1))</f>
        <v>0</v>
      </c>
      <c r="S4922" s="18" t="b">
        <f>IF(LEFT(C4922,1)="1",1,-1)*SUMIF([1]Budget!V:V,'Budget Worksheet for Pivot Tabl'!K4922,[1]Budget!AC:AC)=P4922</f>
        <v>1</v>
      </c>
    </row>
    <row r="4923" spans="1:19" x14ac:dyDescent="0.25">
      <c r="A4923" t="s">
        <v>79</v>
      </c>
      <c r="B4923" t="s">
        <v>80</v>
      </c>
      <c r="C4923" t="s">
        <v>8</v>
      </c>
      <c r="D4923" t="str">
        <f t="shared" si="76"/>
        <v>OUTFLOWS</v>
      </c>
      <c r="E4923" t="s">
        <v>125</v>
      </c>
      <c r="F4923" t="s">
        <v>126</v>
      </c>
      <c r="G4923" t="s">
        <v>102</v>
      </c>
      <c r="H4923" t="s">
        <v>212</v>
      </c>
      <c r="I4923" t="s">
        <v>25</v>
      </c>
      <c r="J4923" t="s">
        <v>914</v>
      </c>
      <c r="K4923" t="s">
        <v>6202</v>
      </c>
      <c r="L4923" t="s">
        <v>614</v>
      </c>
      <c r="M4923" s="17">
        <f>VLOOKUP($K4923,[1]Budget!$V:$AE,5,0)*IF($C4923="1 - Revenues",1,IF(AND($C4923="5 - Transfers",MID(I4923,15,1)="4"),1,-1))</f>
        <v>0</v>
      </c>
      <c r="N4923" s="17">
        <f>VLOOKUP($K4923,[1]Budget!$V:$AE,6,0)*IF($C4923="1 - Revenues",1,IF(AND($C4923="5 - Transfers",MID(J4923,15,1)="4"),1,-1))</f>
        <v>0</v>
      </c>
      <c r="O4923" s="17">
        <f>IFERROR(IF(RIGHT(LEFT(K4923,15),1)="4",VLOOKUP(K4923,'[1]Budget Worksheet'!A:B,2,0),-1*VLOOKUP(K4923,'[1]Budget Worksheet'!A:B,2,0)),0)</f>
        <v>0</v>
      </c>
      <c r="P4923" s="17">
        <f>VLOOKUP($K4923,[1]Budget!$V:$AE,8,0)*IF($C4923="1 - Revenues",1,IF(AND($C4923="5 - Transfers",MID($K4923,15,1)="4"),1,-1))</f>
        <v>0</v>
      </c>
      <c r="Q4923" s="17">
        <f>VLOOKUP($K4923,[1]Budget!$V:$AE,10,0)*IF($C4923="1 - Revenues",1,IF(AND($C4923="5 - Transfers",MID(K4923,15,1)="4"),1,-1))</f>
        <v>0</v>
      </c>
      <c r="S4923" s="18" t="b">
        <f>IF(LEFT(C4923,1)="1",1,-1)*SUMIF([1]Budget!V:V,'Budget Worksheet for Pivot Tabl'!K4923,[1]Budget!AC:AC)=P4923</f>
        <v>1</v>
      </c>
    </row>
    <row r="4924" spans="1:19" x14ac:dyDescent="0.25">
      <c r="A4924" t="s">
        <v>79</v>
      </c>
      <c r="B4924" t="s">
        <v>80</v>
      </c>
      <c r="C4924" t="s">
        <v>8</v>
      </c>
      <c r="D4924" t="str">
        <f t="shared" si="76"/>
        <v>OUTFLOWS</v>
      </c>
      <c r="E4924" t="s">
        <v>125</v>
      </c>
      <c r="F4924" t="s">
        <v>126</v>
      </c>
      <c r="G4924" t="s">
        <v>102</v>
      </c>
      <c r="H4924" t="s">
        <v>212</v>
      </c>
      <c r="I4924" t="s">
        <v>25</v>
      </c>
      <c r="J4924" t="s">
        <v>914</v>
      </c>
      <c r="K4924" t="s">
        <v>6203</v>
      </c>
      <c r="L4924" t="s">
        <v>616</v>
      </c>
      <c r="M4924" s="17">
        <f>VLOOKUP($K4924,[1]Budget!$V:$AE,5,0)*IF($C4924="1 - Revenues",1,IF(AND($C4924="5 - Transfers",MID(I4924,15,1)="4"),1,-1))</f>
        <v>-1000</v>
      </c>
      <c r="N4924" s="17">
        <f>VLOOKUP($K4924,[1]Budget!$V:$AE,6,0)*IF($C4924="1 - Revenues",1,IF(AND($C4924="5 - Transfers",MID(J4924,15,1)="4"),1,-1))</f>
        <v>-1000</v>
      </c>
      <c r="O4924" s="17">
        <f>IFERROR(IF(RIGHT(LEFT(K4924,15),1)="4",VLOOKUP(K4924,'[1]Budget Worksheet'!A:B,2,0),-1*VLOOKUP(K4924,'[1]Budget Worksheet'!A:B,2,0)),0)</f>
        <v>-1800</v>
      </c>
      <c r="P4924" s="17">
        <f>VLOOKUP($K4924,[1]Budget!$V:$AE,8,0)*IF($C4924="1 - Revenues",1,IF(AND($C4924="5 - Transfers",MID($K4924,15,1)="4"),1,-1))</f>
        <v>-2000</v>
      </c>
      <c r="Q4924" s="17">
        <f>VLOOKUP($K4924,[1]Budget!$V:$AE,10,0)*IF($C4924="1 - Revenues",1,IF(AND($C4924="5 - Transfers",MID(K4924,15,1)="4"),1,-1))</f>
        <v>-200</v>
      </c>
      <c r="S4924" s="18" t="b">
        <f>IF(LEFT(C4924,1)="1",1,-1)*SUMIF([1]Budget!V:V,'Budget Worksheet for Pivot Tabl'!K4924,[1]Budget!AC:AC)=P4924</f>
        <v>1</v>
      </c>
    </row>
    <row r="4925" spans="1:19" x14ac:dyDescent="0.25">
      <c r="A4925" t="s">
        <v>79</v>
      </c>
      <c r="B4925" t="s">
        <v>80</v>
      </c>
      <c r="C4925" t="s">
        <v>8</v>
      </c>
      <c r="D4925" t="str">
        <f t="shared" si="76"/>
        <v>OUTFLOWS</v>
      </c>
      <c r="E4925" t="s">
        <v>125</v>
      </c>
      <c r="F4925" t="s">
        <v>126</v>
      </c>
      <c r="G4925" t="s">
        <v>102</v>
      </c>
      <c r="H4925" t="s">
        <v>212</v>
      </c>
      <c r="I4925" t="s">
        <v>25</v>
      </c>
      <c r="J4925" t="s">
        <v>914</v>
      </c>
      <c r="K4925" t="s">
        <v>6204</v>
      </c>
      <c r="L4925" t="s">
        <v>618</v>
      </c>
      <c r="M4925" s="17">
        <f>VLOOKUP($K4925,[1]Budget!$V:$AE,5,0)*IF($C4925="1 - Revenues",1,IF(AND($C4925="5 - Transfers",MID(I4925,15,1)="4"),1,-1))</f>
        <v>0</v>
      </c>
      <c r="N4925" s="17">
        <f>VLOOKUP($K4925,[1]Budget!$V:$AE,6,0)*IF($C4925="1 - Revenues",1,IF(AND($C4925="5 - Transfers",MID(J4925,15,1)="4"),1,-1))</f>
        <v>0</v>
      </c>
      <c r="O4925" s="17">
        <f>IFERROR(IF(RIGHT(LEFT(K4925,15),1)="4",VLOOKUP(K4925,'[1]Budget Worksheet'!A:B,2,0),-1*VLOOKUP(K4925,'[1]Budget Worksheet'!A:B,2,0)),0)</f>
        <v>0</v>
      </c>
      <c r="P4925" s="17">
        <f>VLOOKUP($K4925,[1]Budget!$V:$AE,8,0)*IF($C4925="1 - Revenues",1,IF(AND($C4925="5 - Transfers",MID($K4925,15,1)="4"),1,-1))</f>
        <v>0</v>
      </c>
      <c r="Q4925" s="17">
        <f>VLOOKUP($K4925,[1]Budget!$V:$AE,10,0)*IF($C4925="1 - Revenues",1,IF(AND($C4925="5 - Transfers",MID(K4925,15,1)="4"),1,-1))</f>
        <v>0</v>
      </c>
      <c r="S4925" s="18" t="b">
        <f>IF(LEFT(C4925,1)="1",1,-1)*SUMIF([1]Budget!V:V,'Budget Worksheet for Pivot Tabl'!K4925,[1]Budget!AC:AC)=P4925</f>
        <v>1</v>
      </c>
    </row>
    <row r="4926" spans="1:19" x14ac:dyDescent="0.25">
      <c r="A4926" t="s">
        <v>79</v>
      </c>
      <c r="B4926" t="s">
        <v>80</v>
      </c>
      <c r="C4926" t="s">
        <v>8</v>
      </c>
      <c r="D4926" t="str">
        <f t="shared" si="76"/>
        <v>OUTFLOWS</v>
      </c>
      <c r="E4926" t="s">
        <v>125</v>
      </c>
      <c r="F4926" t="s">
        <v>126</v>
      </c>
      <c r="G4926" t="s">
        <v>102</v>
      </c>
      <c r="H4926" t="s">
        <v>212</v>
      </c>
      <c r="I4926" t="s">
        <v>25</v>
      </c>
      <c r="J4926" t="s">
        <v>914</v>
      </c>
      <c r="K4926" t="s">
        <v>6205</v>
      </c>
      <c r="L4926" t="s">
        <v>620</v>
      </c>
      <c r="M4926" s="17">
        <f>VLOOKUP($K4926,[1]Budget!$V:$AE,5,0)*IF($C4926="1 - Revenues",1,IF(AND($C4926="5 - Transfers",MID(I4926,15,1)="4"),1,-1))</f>
        <v>0</v>
      </c>
      <c r="N4926" s="17">
        <f>VLOOKUP($K4926,[1]Budget!$V:$AE,6,0)*IF($C4926="1 - Revenues",1,IF(AND($C4926="5 - Transfers",MID(J4926,15,1)="4"),1,-1))</f>
        <v>0</v>
      </c>
      <c r="O4926" s="17">
        <f>IFERROR(IF(RIGHT(LEFT(K4926,15),1)="4",VLOOKUP(K4926,'[1]Budget Worksheet'!A:B,2,0),-1*VLOOKUP(K4926,'[1]Budget Worksheet'!A:B,2,0)),0)</f>
        <v>0</v>
      </c>
      <c r="P4926" s="17">
        <f>VLOOKUP($K4926,[1]Budget!$V:$AE,8,0)*IF($C4926="1 - Revenues",1,IF(AND($C4926="5 - Transfers",MID($K4926,15,1)="4"),1,-1))</f>
        <v>0</v>
      </c>
      <c r="Q4926" s="17">
        <f>VLOOKUP($K4926,[1]Budget!$V:$AE,10,0)*IF($C4926="1 - Revenues",1,IF(AND($C4926="5 - Transfers",MID(K4926,15,1)="4"),1,-1))</f>
        <v>0</v>
      </c>
      <c r="S4926" s="18" t="b">
        <f>IF(LEFT(C4926,1)="1",1,-1)*SUMIF([1]Budget!V:V,'Budget Worksheet for Pivot Tabl'!K4926,[1]Budget!AC:AC)=P4926</f>
        <v>1</v>
      </c>
    </row>
    <row r="4927" spans="1:19" x14ac:dyDescent="0.25">
      <c r="A4927" t="s">
        <v>79</v>
      </c>
      <c r="B4927" t="s">
        <v>80</v>
      </c>
      <c r="C4927" t="s">
        <v>8</v>
      </c>
      <c r="D4927" t="str">
        <f t="shared" si="76"/>
        <v>OUTFLOWS</v>
      </c>
      <c r="E4927" t="s">
        <v>125</v>
      </c>
      <c r="F4927" t="s">
        <v>126</v>
      </c>
      <c r="G4927" t="s">
        <v>102</v>
      </c>
      <c r="H4927" t="s">
        <v>212</v>
      </c>
      <c r="I4927" t="s">
        <v>25</v>
      </c>
      <c r="J4927" t="s">
        <v>914</v>
      </c>
      <c r="K4927" t="s">
        <v>6206</v>
      </c>
      <c r="L4927" t="s">
        <v>472</v>
      </c>
      <c r="M4927" s="17">
        <f>VLOOKUP($K4927,[1]Budget!$V:$AE,5,0)*IF($C4927="1 - Revenues",1,IF(AND($C4927="5 - Transfers",MID(I4927,15,1)="4"),1,-1))</f>
        <v>0</v>
      </c>
      <c r="N4927" s="17">
        <f>VLOOKUP($K4927,[1]Budget!$V:$AE,6,0)*IF($C4927="1 - Revenues",1,IF(AND($C4927="5 - Transfers",MID(J4927,15,1)="4"),1,-1))</f>
        <v>0</v>
      </c>
      <c r="O4927" s="17">
        <f>IFERROR(IF(RIGHT(LEFT(K4927,15),1)="4",VLOOKUP(K4927,'[1]Budget Worksheet'!A:B,2,0),-1*VLOOKUP(K4927,'[1]Budget Worksheet'!A:B,2,0)),0)</f>
        <v>0</v>
      </c>
      <c r="P4927" s="17">
        <f>VLOOKUP($K4927,[1]Budget!$V:$AE,8,0)*IF($C4927="1 - Revenues",1,IF(AND($C4927="5 - Transfers",MID($K4927,15,1)="4"),1,-1))</f>
        <v>0</v>
      </c>
      <c r="Q4927" s="17">
        <f>VLOOKUP($K4927,[1]Budget!$V:$AE,10,0)*IF($C4927="1 - Revenues",1,IF(AND($C4927="5 - Transfers",MID(K4927,15,1)="4"),1,-1))</f>
        <v>0</v>
      </c>
      <c r="S4927" s="18" t="b">
        <f>IF(LEFT(C4927,1)="1",1,-1)*SUMIF([1]Budget!V:V,'Budget Worksheet for Pivot Tabl'!K4927,[1]Budget!AC:AC)=P4927</f>
        <v>1</v>
      </c>
    </row>
    <row r="4928" spans="1:19" x14ac:dyDescent="0.25">
      <c r="A4928" t="s">
        <v>79</v>
      </c>
      <c r="B4928" t="s">
        <v>80</v>
      </c>
      <c r="C4928" t="s">
        <v>8</v>
      </c>
      <c r="D4928" t="str">
        <f t="shared" si="76"/>
        <v>OUTFLOWS</v>
      </c>
      <c r="E4928" t="s">
        <v>125</v>
      </c>
      <c r="F4928" t="s">
        <v>126</v>
      </c>
      <c r="G4928" t="s">
        <v>102</v>
      </c>
      <c r="H4928" t="s">
        <v>212</v>
      </c>
      <c r="I4928" t="s">
        <v>25</v>
      </c>
      <c r="J4928" t="s">
        <v>914</v>
      </c>
      <c r="K4928" t="s">
        <v>6207</v>
      </c>
      <c r="L4928" t="s">
        <v>627</v>
      </c>
      <c r="M4928" s="17">
        <f>VLOOKUP($K4928,[1]Budget!$V:$AE,5,0)*IF($C4928="1 - Revenues",1,IF(AND($C4928="5 - Transfers",MID(I4928,15,1)="4"),1,-1))</f>
        <v>0</v>
      </c>
      <c r="N4928" s="17">
        <f>VLOOKUP($K4928,[1]Budget!$V:$AE,6,0)*IF($C4928="1 - Revenues",1,IF(AND($C4928="5 - Transfers",MID(J4928,15,1)="4"),1,-1))</f>
        <v>0</v>
      </c>
      <c r="O4928" s="17">
        <f>IFERROR(IF(RIGHT(LEFT(K4928,15),1)="4",VLOOKUP(K4928,'[1]Budget Worksheet'!A:B,2,0),-1*VLOOKUP(K4928,'[1]Budget Worksheet'!A:B,2,0)),0)</f>
        <v>0</v>
      </c>
      <c r="P4928" s="17">
        <f>VLOOKUP($K4928,[1]Budget!$V:$AE,8,0)*IF($C4928="1 - Revenues",1,IF(AND($C4928="5 - Transfers",MID($K4928,15,1)="4"),1,-1))</f>
        <v>0</v>
      </c>
      <c r="Q4928" s="17">
        <f>VLOOKUP($K4928,[1]Budget!$V:$AE,10,0)*IF($C4928="1 - Revenues",1,IF(AND($C4928="5 - Transfers",MID(K4928,15,1)="4"),1,-1))</f>
        <v>0</v>
      </c>
      <c r="S4928" s="18" t="b">
        <f>IF(LEFT(C4928,1)="1",1,-1)*SUMIF([1]Budget!V:V,'Budget Worksheet for Pivot Tabl'!K4928,[1]Budget!AC:AC)=P4928</f>
        <v>1</v>
      </c>
    </row>
    <row r="4929" spans="1:19" x14ac:dyDescent="0.25">
      <c r="A4929" t="s">
        <v>79</v>
      </c>
      <c r="B4929" t="s">
        <v>80</v>
      </c>
      <c r="C4929" t="s">
        <v>8</v>
      </c>
      <c r="D4929" t="str">
        <f t="shared" si="76"/>
        <v>OUTFLOWS</v>
      </c>
      <c r="E4929" t="s">
        <v>125</v>
      </c>
      <c r="F4929" t="s">
        <v>126</v>
      </c>
      <c r="G4929" t="s">
        <v>102</v>
      </c>
      <c r="H4929" t="s">
        <v>212</v>
      </c>
      <c r="I4929" t="s">
        <v>25</v>
      </c>
      <c r="J4929" t="s">
        <v>914</v>
      </c>
      <c r="K4929" t="s">
        <v>6208</v>
      </c>
      <c r="L4929" t="s">
        <v>629</v>
      </c>
      <c r="M4929" s="17">
        <f>VLOOKUP($K4929,[1]Budget!$V:$AE,5,0)*IF($C4929="1 - Revenues",1,IF(AND($C4929="5 - Transfers",MID(I4929,15,1)="4"),1,-1))</f>
        <v>-2000</v>
      </c>
      <c r="N4929" s="17">
        <f>VLOOKUP($K4929,[1]Budget!$V:$AE,6,0)*IF($C4929="1 - Revenues",1,IF(AND($C4929="5 - Transfers",MID(J4929,15,1)="4"),1,-1))</f>
        <v>-2000</v>
      </c>
      <c r="O4929" s="17">
        <f>IFERROR(IF(RIGHT(LEFT(K4929,15),1)="4",VLOOKUP(K4929,'[1]Budget Worksheet'!A:B,2,0),-1*VLOOKUP(K4929,'[1]Budget Worksheet'!A:B,2,0)),0)</f>
        <v>-2500</v>
      </c>
      <c r="P4929" s="17">
        <f>VLOOKUP($K4929,[1]Budget!$V:$AE,8,0)*IF($C4929="1 - Revenues",1,IF(AND($C4929="5 - Transfers",MID($K4929,15,1)="4"),1,-1))</f>
        <v>-2500</v>
      </c>
      <c r="Q4929" s="17">
        <f>VLOOKUP($K4929,[1]Budget!$V:$AE,10,0)*IF($C4929="1 - Revenues",1,IF(AND($C4929="5 - Transfers",MID(K4929,15,1)="4"),1,-1))</f>
        <v>0</v>
      </c>
      <c r="S4929" s="18" t="b">
        <f>IF(LEFT(C4929,1)="1",1,-1)*SUMIF([1]Budget!V:V,'Budget Worksheet for Pivot Tabl'!K4929,[1]Budget!AC:AC)=P4929</f>
        <v>1</v>
      </c>
    </row>
    <row r="4930" spans="1:19" x14ac:dyDescent="0.25">
      <c r="A4930" t="s">
        <v>79</v>
      </c>
      <c r="B4930" t="s">
        <v>80</v>
      </c>
      <c r="C4930" t="s">
        <v>9</v>
      </c>
      <c r="D4930" t="str">
        <f t="shared" si="76"/>
        <v>OUTFLOWS</v>
      </c>
      <c r="E4930" t="s">
        <v>125</v>
      </c>
      <c r="F4930" t="s">
        <v>126</v>
      </c>
      <c r="G4930" t="s">
        <v>102</v>
      </c>
      <c r="H4930" t="s">
        <v>212</v>
      </c>
      <c r="I4930" t="s">
        <v>25</v>
      </c>
      <c r="J4930" t="s">
        <v>914</v>
      </c>
      <c r="K4930" t="s">
        <v>6209</v>
      </c>
      <c r="L4930" t="s">
        <v>476</v>
      </c>
      <c r="M4930" s="17">
        <f>VLOOKUP($K4930,[1]Budget!$V:$AE,5,0)*IF($C4930="1 - Revenues",1,IF(AND($C4930="5 - Transfers",MID(I4930,15,1)="4"),1,-1))</f>
        <v>-81000</v>
      </c>
      <c r="N4930" s="17">
        <f>VLOOKUP($K4930,[1]Budget!$V:$AE,6,0)*IF($C4930="1 - Revenues",1,IF(AND($C4930="5 - Transfers",MID(J4930,15,1)="4"),1,-1))</f>
        <v>-74000</v>
      </c>
      <c r="O4930" s="17">
        <f>IFERROR(IF(RIGHT(LEFT(K4930,15),1)="4",VLOOKUP(K4930,'[1]Budget Worksheet'!A:B,2,0),-1*VLOOKUP(K4930,'[1]Budget Worksheet'!A:B,2,0)),0)</f>
        <v>0</v>
      </c>
      <c r="P4930" s="17">
        <f>VLOOKUP($K4930,[1]Budget!$V:$AE,8,0)*IF($C4930="1 - Revenues",1,IF(AND($C4930="5 - Transfers",MID($K4930,15,1)="4"),1,-1))</f>
        <v>-59000</v>
      </c>
      <c r="Q4930" s="17">
        <f>VLOOKUP($K4930,[1]Budget!$V:$AE,10,0)*IF($C4930="1 - Revenues",1,IF(AND($C4930="5 - Transfers",MID(K4930,15,1)="4"),1,-1))</f>
        <v>-59000</v>
      </c>
      <c r="S4930" s="18" t="b">
        <f>IF(LEFT(C4930,1)="1",1,-1)*SUMIF([1]Budget!V:V,'Budget Worksheet for Pivot Tabl'!K4930,[1]Budget!AC:AC)=P4930</f>
        <v>1</v>
      </c>
    </row>
    <row r="4931" spans="1:19" x14ac:dyDescent="0.25">
      <c r="A4931" t="s">
        <v>79</v>
      </c>
      <c r="B4931" t="s">
        <v>80</v>
      </c>
      <c r="C4931" t="s">
        <v>9</v>
      </c>
      <c r="D4931" t="str">
        <f t="shared" ref="D4931:D4994" si="77">IF(C4931="1 - Revenues","INFLOWS","OUTFLOWS")</f>
        <v>OUTFLOWS</v>
      </c>
      <c r="E4931" t="s">
        <v>125</v>
      </c>
      <c r="F4931" t="s">
        <v>126</v>
      </c>
      <c r="G4931" t="s">
        <v>102</v>
      </c>
      <c r="H4931" t="s">
        <v>212</v>
      </c>
      <c r="I4931" t="s">
        <v>25</v>
      </c>
      <c r="J4931" t="s">
        <v>914</v>
      </c>
      <c r="K4931" t="s">
        <v>6210</v>
      </c>
      <c r="L4931" t="s">
        <v>640</v>
      </c>
      <c r="M4931" s="17">
        <f>VLOOKUP($K4931,[1]Budget!$V:$AE,5,0)*IF($C4931="1 - Revenues",1,IF(AND($C4931="5 - Transfers",MID(I4931,15,1)="4"),1,-1))</f>
        <v>0</v>
      </c>
      <c r="N4931" s="17">
        <f>VLOOKUP($K4931,[1]Budget!$V:$AE,6,0)*IF($C4931="1 - Revenues",1,IF(AND($C4931="5 - Transfers",MID(J4931,15,1)="4"),1,-1))</f>
        <v>0</v>
      </c>
      <c r="O4931" s="17">
        <f>IFERROR(IF(RIGHT(LEFT(K4931,15),1)="4",VLOOKUP(K4931,'[1]Budget Worksheet'!A:B,2,0),-1*VLOOKUP(K4931,'[1]Budget Worksheet'!A:B,2,0)),0)</f>
        <v>0</v>
      </c>
      <c r="P4931" s="17">
        <f>VLOOKUP($K4931,[1]Budget!$V:$AE,8,0)*IF($C4931="1 - Revenues",1,IF(AND($C4931="5 - Transfers",MID($K4931,15,1)="4"),1,-1))</f>
        <v>0</v>
      </c>
      <c r="Q4931" s="17">
        <f>VLOOKUP($K4931,[1]Budget!$V:$AE,10,0)*IF($C4931="1 - Revenues",1,IF(AND($C4931="5 - Transfers",MID(K4931,15,1)="4"),1,-1))</f>
        <v>0</v>
      </c>
      <c r="S4931" s="18" t="b">
        <f>IF(LEFT(C4931,1)="1",1,-1)*SUMIF([1]Budget!V:V,'Budget Worksheet for Pivot Tabl'!K4931,[1]Budget!AC:AC)=P4931</f>
        <v>1</v>
      </c>
    </row>
    <row r="4932" spans="1:19" x14ac:dyDescent="0.25">
      <c r="A4932" t="s">
        <v>79</v>
      </c>
      <c r="B4932" t="s">
        <v>80</v>
      </c>
      <c r="C4932" t="s">
        <v>8</v>
      </c>
      <c r="D4932" t="str">
        <f t="shared" si="77"/>
        <v>OUTFLOWS</v>
      </c>
      <c r="E4932" t="s">
        <v>125</v>
      </c>
      <c r="F4932" t="s">
        <v>126</v>
      </c>
      <c r="G4932" t="s">
        <v>102</v>
      </c>
      <c r="H4932" t="s">
        <v>212</v>
      </c>
      <c r="I4932" t="s">
        <v>27</v>
      </c>
      <c r="J4932" t="s">
        <v>965</v>
      </c>
      <c r="K4932" t="s">
        <v>6211</v>
      </c>
      <c r="L4932" t="s">
        <v>590</v>
      </c>
      <c r="M4932" s="17">
        <f>VLOOKUP($K4932,[1]Budget!$V:$AE,5,0)*IF($C4932="1 - Revenues",1,IF(AND($C4932="5 - Transfers",MID(I4932,15,1)="4"),1,-1))</f>
        <v>-193000</v>
      </c>
      <c r="N4932" s="17">
        <f>VLOOKUP($K4932,[1]Budget!$V:$AE,6,0)*IF($C4932="1 - Revenues",1,IF(AND($C4932="5 - Transfers",MID(J4932,15,1)="4"),1,-1))</f>
        <v>-181000</v>
      </c>
      <c r="O4932" s="17">
        <f>IFERROR(IF(RIGHT(LEFT(K4932,15),1)="4",VLOOKUP(K4932,'[1]Budget Worksheet'!A:B,2,0),-1*VLOOKUP(K4932,'[1]Budget Worksheet'!A:B,2,0)),0)</f>
        <v>-32780</v>
      </c>
      <c r="P4932" s="17">
        <f>VLOOKUP($K4932,[1]Budget!$V:$AE,8,0)*IF($C4932="1 - Revenues",1,IF(AND($C4932="5 - Transfers",MID($K4932,15,1)="4"),1,-1))</f>
        <v>-52000</v>
      </c>
      <c r="Q4932" s="17">
        <f>VLOOKUP($K4932,[1]Budget!$V:$AE,10,0)*IF($C4932="1 - Revenues",1,IF(AND($C4932="5 - Transfers",MID(K4932,15,1)="4"),1,-1))</f>
        <v>-19220</v>
      </c>
      <c r="S4932" s="18" t="b">
        <f>IF(LEFT(C4932,1)="1",1,-1)*SUMIF([1]Budget!V:V,'Budget Worksheet for Pivot Tabl'!K4932,[1]Budget!AC:AC)=P4932</f>
        <v>1</v>
      </c>
    </row>
    <row r="4933" spans="1:19" x14ac:dyDescent="0.25">
      <c r="A4933" t="s">
        <v>79</v>
      </c>
      <c r="B4933" t="s">
        <v>80</v>
      </c>
      <c r="C4933" t="s">
        <v>8</v>
      </c>
      <c r="D4933" t="str">
        <f t="shared" si="77"/>
        <v>OUTFLOWS</v>
      </c>
      <c r="E4933" t="s">
        <v>125</v>
      </c>
      <c r="F4933" t="s">
        <v>126</v>
      </c>
      <c r="G4933" t="s">
        <v>102</v>
      </c>
      <c r="H4933" t="s">
        <v>212</v>
      </c>
      <c r="I4933" t="s">
        <v>27</v>
      </c>
      <c r="J4933" t="s">
        <v>965</v>
      </c>
      <c r="K4933" t="s">
        <v>6212</v>
      </c>
      <c r="L4933" t="s">
        <v>582</v>
      </c>
      <c r="M4933" s="17">
        <f>VLOOKUP($K4933,[1]Budget!$V:$AE,5,0)*IF($C4933="1 - Revenues",1,IF(AND($C4933="5 - Transfers",MID(I4933,15,1)="4"),1,-1))</f>
        <v>-6000</v>
      </c>
      <c r="N4933" s="17">
        <f>VLOOKUP($K4933,[1]Budget!$V:$AE,6,0)*IF($C4933="1 - Revenues",1,IF(AND($C4933="5 - Transfers",MID(J4933,15,1)="4"),1,-1))</f>
        <v>-8000</v>
      </c>
      <c r="O4933" s="17">
        <f>IFERROR(IF(RIGHT(LEFT(K4933,15),1)="4",VLOOKUP(K4933,'[1]Budget Worksheet'!A:B,2,0),-1*VLOOKUP(K4933,'[1]Budget Worksheet'!A:B,2,0)),0)</f>
        <v>0</v>
      </c>
      <c r="P4933" s="17">
        <f>VLOOKUP($K4933,[1]Budget!$V:$AE,8,0)*IF($C4933="1 - Revenues",1,IF(AND($C4933="5 - Transfers",MID($K4933,15,1)="4"),1,-1))</f>
        <v>-2000</v>
      </c>
      <c r="Q4933" s="17">
        <f>VLOOKUP($K4933,[1]Budget!$V:$AE,10,0)*IF($C4933="1 - Revenues",1,IF(AND($C4933="5 - Transfers",MID(K4933,15,1)="4"),1,-1))</f>
        <v>-2000</v>
      </c>
      <c r="S4933" s="18" t="b">
        <f>IF(LEFT(C4933,1)="1",1,-1)*SUMIF([1]Budget!V:V,'Budget Worksheet for Pivot Tabl'!K4933,[1]Budget!AC:AC)=P4933</f>
        <v>1</v>
      </c>
    </row>
    <row r="4934" spans="1:19" x14ac:dyDescent="0.25">
      <c r="A4934" t="s">
        <v>79</v>
      </c>
      <c r="B4934" t="s">
        <v>80</v>
      </c>
      <c r="C4934" t="s">
        <v>8</v>
      </c>
      <c r="D4934" t="str">
        <f t="shared" si="77"/>
        <v>OUTFLOWS</v>
      </c>
      <c r="E4934" t="s">
        <v>125</v>
      </c>
      <c r="F4934" t="s">
        <v>126</v>
      </c>
      <c r="G4934" t="s">
        <v>102</v>
      </c>
      <c r="H4934" t="s">
        <v>212</v>
      </c>
      <c r="I4934" t="s">
        <v>27</v>
      </c>
      <c r="J4934" t="s">
        <v>965</v>
      </c>
      <c r="K4934" t="s">
        <v>6213</v>
      </c>
      <c r="L4934" t="s">
        <v>593</v>
      </c>
      <c r="M4934" s="17">
        <f>VLOOKUP($K4934,[1]Budget!$V:$AE,5,0)*IF($C4934="1 - Revenues",1,IF(AND($C4934="5 - Transfers",MID(I4934,15,1)="4"),1,-1))</f>
        <v>0</v>
      </c>
      <c r="N4934" s="17">
        <f>VLOOKUP($K4934,[1]Budget!$V:$AE,6,0)*IF($C4934="1 - Revenues",1,IF(AND($C4934="5 - Transfers",MID(J4934,15,1)="4"),1,-1))</f>
        <v>0</v>
      </c>
      <c r="O4934" s="17">
        <f>IFERROR(IF(RIGHT(LEFT(K4934,15),1)="4",VLOOKUP(K4934,'[1]Budget Worksheet'!A:B,2,0),-1*VLOOKUP(K4934,'[1]Budget Worksheet'!A:B,2,0)),0)</f>
        <v>0</v>
      </c>
      <c r="P4934" s="17">
        <f>VLOOKUP($K4934,[1]Budget!$V:$AE,8,0)*IF($C4934="1 - Revenues",1,IF(AND($C4934="5 - Transfers",MID($K4934,15,1)="4"),1,-1))</f>
        <v>0</v>
      </c>
      <c r="Q4934" s="17">
        <f>VLOOKUP($K4934,[1]Budget!$V:$AE,10,0)*IF($C4934="1 - Revenues",1,IF(AND($C4934="5 - Transfers",MID(K4934,15,1)="4"),1,-1))</f>
        <v>0</v>
      </c>
      <c r="S4934" s="18" t="b">
        <f>IF(LEFT(C4934,1)="1",1,-1)*SUMIF([1]Budget!V:V,'Budget Worksheet for Pivot Tabl'!K4934,[1]Budget!AC:AC)=P4934</f>
        <v>1</v>
      </c>
    </row>
    <row r="4935" spans="1:19" x14ac:dyDescent="0.25">
      <c r="A4935" t="s">
        <v>79</v>
      </c>
      <c r="B4935" t="s">
        <v>80</v>
      </c>
      <c r="C4935" t="s">
        <v>8</v>
      </c>
      <c r="D4935" t="str">
        <f t="shared" si="77"/>
        <v>OUTFLOWS</v>
      </c>
      <c r="E4935" t="s">
        <v>125</v>
      </c>
      <c r="F4935" t="s">
        <v>126</v>
      </c>
      <c r="G4935" t="s">
        <v>102</v>
      </c>
      <c r="H4935" t="s">
        <v>212</v>
      </c>
      <c r="I4935" t="s">
        <v>27</v>
      </c>
      <c r="J4935" t="s">
        <v>965</v>
      </c>
      <c r="K4935" t="s">
        <v>6214</v>
      </c>
      <c r="L4935" t="s">
        <v>595</v>
      </c>
      <c r="M4935" s="17">
        <f>VLOOKUP($K4935,[1]Budget!$V:$AE,5,0)*IF($C4935="1 - Revenues",1,IF(AND($C4935="5 - Transfers",MID(I4935,15,1)="4"),1,-1))</f>
        <v>-1000</v>
      </c>
      <c r="N4935" s="17">
        <f>VLOOKUP($K4935,[1]Budget!$V:$AE,6,0)*IF($C4935="1 - Revenues",1,IF(AND($C4935="5 - Transfers",MID(J4935,15,1)="4"),1,-1))</f>
        <v>0</v>
      </c>
      <c r="O4935" s="17">
        <f>IFERROR(IF(RIGHT(LEFT(K4935,15),1)="4",VLOOKUP(K4935,'[1]Budget Worksheet'!A:B,2,0),-1*VLOOKUP(K4935,'[1]Budget Worksheet'!A:B,2,0)),0)</f>
        <v>-3278</v>
      </c>
      <c r="P4935" s="17">
        <f>VLOOKUP($K4935,[1]Budget!$V:$AE,8,0)*IF($C4935="1 - Revenues",1,IF(AND($C4935="5 - Transfers",MID($K4935,15,1)="4"),1,-1))</f>
        <v>-3278</v>
      </c>
      <c r="Q4935" s="17">
        <f>VLOOKUP($K4935,[1]Budget!$V:$AE,10,0)*IF($C4935="1 - Revenues",1,IF(AND($C4935="5 - Transfers",MID(K4935,15,1)="4"),1,-1))</f>
        <v>0</v>
      </c>
      <c r="S4935" s="18" t="b">
        <f>IF(LEFT(C4935,1)="1",1,-1)*SUMIF([1]Budget!V:V,'Budget Worksheet for Pivot Tabl'!K4935,[1]Budget!AC:AC)=P4935</f>
        <v>1</v>
      </c>
    </row>
    <row r="4936" spans="1:19" x14ac:dyDescent="0.25">
      <c r="A4936" t="s">
        <v>79</v>
      </c>
      <c r="B4936" t="s">
        <v>80</v>
      </c>
      <c r="C4936" t="s">
        <v>8</v>
      </c>
      <c r="D4936" t="str">
        <f t="shared" si="77"/>
        <v>OUTFLOWS</v>
      </c>
      <c r="E4936" t="s">
        <v>125</v>
      </c>
      <c r="F4936" t="s">
        <v>126</v>
      </c>
      <c r="G4936" t="s">
        <v>102</v>
      </c>
      <c r="H4936" t="s">
        <v>212</v>
      </c>
      <c r="I4936" t="s">
        <v>27</v>
      </c>
      <c r="J4936" t="s">
        <v>965</v>
      </c>
      <c r="K4936" t="s">
        <v>6215</v>
      </c>
      <c r="L4936" t="s">
        <v>597</v>
      </c>
      <c r="M4936" s="17">
        <f>VLOOKUP($K4936,[1]Budget!$V:$AE,5,0)*IF($C4936="1 - Revenues",1,IF(AND($C4936="5 - Transfers",MID(I4936,15,1)="4"),1,-1))</f>
        <v>-1000</v>
      </c>
      <c r="N4936" s="17">
        <f>VLOOKUP($K4936,[1]Budget!$V:$AE,6,0)*IF($C4936="1 - Revenues",1,IF(AND($C4936="5 - Transfers",MID(J4936,15,1)="4"),1,-1))</f>
        <v>-3000</v>
      </c>
      <c r="O4936" s="17">
        <f>IFERROR(IF(RIGHT(LEFT(K4936,15),1)="4",VLOOKUP(K4936,'[1]Budget Worksheet'!A:B,2,0),-1*VLOOKUP(K4936,'[1]Budget Worksheet'!A:B,2,0)),0)</f>
        <v>-521</v>
      </c>
      <c r="P4936" s="17">
        <f>VLOOKUP($K4936,[1]Budget!$V:$AE,8,0)*IF($C4936="1 - Revenues",1,IF(AND($C4936="5 - Transfers",MID($K4936,15,1)="4"),1,-1))</f>
        <v>-521</v>
      </c>
      <c r="Q4936" s="17">
        <f>VLOOKUP($K4936,[1]Budget!$V:$AE,10,0)*IF($C4936="1 - Revenues",1,IF(AND($C4936="5 - Transfers",MID(K4936,15,1)="4"),1,-1))</f>
        <v>0</v>
      </c>
      <c r="S4936" s="18" t="b">
        <f>IF(LEFT(C4936,1)="1",1,-1)*SUMIF([1]Budget!V:V,'Budget Worksheet for Pivot Tabl'!K4936,[1]Budget!AC:AC)=P4936</f>
        <v>1</v>
      </c>
    </row>
    <row r="4937" spans="1:19" x14ac:dyDescent="0.25">
      <c r="A4937" t="s">
        <v>79</v>
      </c>
      <c r="B4937" t="s">
        <v>80</v>
      </c>
      <c r="C4937" t="s">
        <v>8</v>
      </c>
      <c r="D4937" t="str">
        <f t="shared" si="77"/>
        <v>OUTFLOWS</v>
      </c>
      <c r="E4937" t="s">
        <v>125</v>
      </c>
      <c r="F4937" t="s">
        <v>126</v>
      </c>
      <c r="G4937" t="s">
        <v>102</v>
      </c>
      <c r="H4937" t="s">
        <v>212</v>
      </c>
      <c r="I4937" t="s">
        <v>27</v>
      </c>
      <c r="J4937" t="s">
        <v>965</v>
      </c>
      <c r="K4937" t="s">
        <v>6216</v>
      </c>
      <c r="L4937" t="s">
        <v>599</v>
      </c>
      <c r="M4937" s="17">
        <f>VLOOKUP($K4937,[1]Budget!$V:$AE,5,0)*IF($C4937="1 - Revenues",1,IF(AND($C4937="5 - Transfers",MID(I4937,15,1)="4"),1,-1))</f>
        <v>-1000</v>
      </c>
      <c r="N4937" s="17">
        <f>VLOOKUP($K4937,[1]Budget!$V:$AE,6,0)*IF($C4937="1 - Revenues",1,IF(AND($C4937="5 - Transfers",MID(J4937,15,1)="4"),1,-1))</f>
        <v>0</v>
      </c>
      <c r="O4937" s="17">
        <f>IFERROR(IF(RIGHT(LEFT(K4937,15),1)="4",VLOOKUP(K4937,'[1]Budget Worksheet'!A:B,2,0),-1*VLOOKUP(K4937,'[1]Budget Worksheet'!A:B,2,0)),0)</f>
        <v>-324</v>
      </c>
      <c r="P4937" s="17">
        <f>VLOOKUP($K4937,[1]Budget!$V:$AE,8,0)*IF($C4937="1 - Revenues",1,IF(AND($C4937="5 - Transfers",MID($K4937,15,1)="4"),1,-1))</f>
        <v>-324</v>
      </c>
      <c r="Q4937" s="17">
        <f>VLOOKUP($K4937,[1]Budget!$V:$AE,10,0)*IF($C4937="1 - Revenues",1,IF(AND($C4937="5 - Transfers",MID(K4937,15,1)="4"),1,-1))</f>
        <v>0</v>
      </c>
      <c r="S4937" s="18" t="b">
        <f>IF(LEFT(C4937,1)="1",1,-1)*SUMIF([1]Budget!V:V,'Budget Worksheet for Pivot Tabl'!K4937,[1]Budget!AC:AC)=P4937</f>
        <v>1</v>
      </c>
    </row>
    <row r="4938" spans="1:19" x14ac:dyDescent="0.25">
      <c r="A4938" t="s">
        <v>79</v>
      </c>
      <c r="B4938" t="s">
        <v>80</v>
      </c>
      <c r="C4938" t="s">
        <v>8</v>
      </c>
      <c r="D4938" t="str">
        <f t="shared" si="77"/>
        <v>OUTFLOWS</v>
      </c>
      <c r="E4938" t="s">
        <v>125</v>
      </c>
      <c r="F4938" t="s">
        <v>126</v>
      </c>
      <c r="G4938" t="s">
        <v>102</v>
      </c>
      <c r="H4938" t="s">
        <v>212</v>
      </c>
      <c r="I4938" t="s">
        <v>27</v>
      </c>
      <c r="J4938" t="s">
        <v>965</v>
      </c>
      <c r="K4938" t="s">
        <v>6217</v>
      </c>
      <c r="L4938" t="s">
        <v>601</v>
      </c>
      <c r="M4938" s="17">
        <f>VLOOKUP($K4938,[1]Budget!$V:$AE,5,0)*IF($C4938="1 - Revenues",1,IF(AND($C4938="5 - Transfers",MID(I4938,15,1)="4"),1,-1))</f>
        <v>0</v>
      </c>
      <c r="N4938" s="17">
        <f>VLOOKUP($K4938,[1]Budget!$V:$AE,6,0)*IF($C4938="1 - Revenues",1,IF(AND($C4938="5 - Transfers",MID(J4938,15,1)="4"),1,-1))</f>
        <v>0</v>
      </c>
      <c r="O4938" s="17">
        <f>IFERROR(IF(RIGHT(LEFT(K4938,15),1)="4",VLOOKUP(K4938,'[1]Budget Worksheet'!A:B,2,0),-1*VLOOKUP(K4938,'[1]Budget Worksheet'!A:B,2,0)),0)</f>
        <v>0</v>
      </c>
      <c r="P4938" s="17">
        <f>VLOOKUP($K4938,[1]Budget!$V:$AE,8,0)*IF($C4938="1 - Revenues",1,IF(AND($C4938="5 - Transfers",MID($K4938,15,1)="4"),1,-1))</f>
        <v>0</v>
      </c>
      <c r="Q4938" s="17">
        <f>VLOOKUP($K4938,[1]Budget!$V:$AE,10,0)*IF($C4938="1 - Revenues",1,IF(AND($C4938="5 - Transfers",MID(K4938,15,1)="4"),1,-1))</f>
        <v>0</v>
      </c>
      <c r="S4938" s="18" t="b">
        <f>IF(LEFT(C4938,1)="1",1,-1)*SUMIF([1]Budget!V:V,'Budget Worksheet for Pivot Tabl'!K4938,[1]Budget!AC:AC)=P4938</f>
        <v>1</v>
      </c>
    </row>
    <row r="4939" spans="1:19" x14ac:dyDescent="0.25">
      <c r="A4939" t="s">
        <v>79</v>
      </c>
      <c r="B4939" t="s">
        <v>80</v>
      </c>
      <c r="C4939" t="s">
        <v>8</v>
      </c>
      <c r="D4939" t="str">
        <f t="shared" si="77"/>
        <v>OUTFLOWS</v>
      </c>
      <c r="E4939" t="s">
        <v>125</v>
      </c>
      <c r="F4939" t="s">
        <v>126</v>
      </c>
      <c r="G4939" t="s">
        <v>102</v>
      </c>
      <c r="H4939" t="s">
        <v>212</v>
      </c>
      <c r="I4939" t="s">
        <v>27</v>
      </c>
      <c r="J4939" t="s">
        <v>965</v>
      </c>
      <c r="K4939" t="s">
        <v>6218</v>
      </c>
      <c r="L4939" t="s">
        <v>603</v>
      </c>
      <c r="M4939" s="17">
        <f>VLOOKUP($K4939,[1]Budget!$V:$AE,5,0)*IF($C4939="1 - Revenues",1,IF(AND($C4939="5 - Transfers",MID(I4939,15,1)="4"),1,-1))</f>
        <v>0</v>
      </c>
      <c r="N4939" s="17">
        <f>VLOOKUP($K4939,[1]Budget!$V:$AE,6,0)*IF($C4939="1 - Revenues",1,IF(AND($C4939="5 - Transfers",MID(J4939,15,1)="4"),1,-1))</f>
        <v>0</v>
      </c>
      <c r="O4939" s="17">
        <f>IFERROR(IF(RIGHT(LEFT(K4939,15),1)="4",VLOOKUP(K4939,'[1]Budget Worksheet'!A:B,2,0),-1*VLOOKUP(K4939,'[1]Budget Worksheet'!A:B,2,0)),0)</f>
        <v>0</v>
      </c>
      <c r="P4939" s="17">
        <f>VLOOKUP($K4939,[1]Budget!$V:$AE,8,0)*IF($C4939="1 - Revenues",1,IF(AND($C4939="5 - Transfers",MID($K4939,15,1)="4"),1,-1))</f>
        <v>0</v>
      </c>
      <c r="Q4939" s="17">
        <f>VLOOKUP($K4939,[1]Budget!$V:$AE,10,0)*IF($C4939="1 - Revenues",1,IF(AND($C4939="5 - Transfers",MID(K4939,15,1)="4"),1,-1))</f>
        <v>0</v>
      </c>
      <c r="S4939" s="18" t="b">
        <f>IF(LEFT(C4939,1)="1",1,-1)*SUMIF([1]Budget!V:V,'Budget Worksheet for Pivot Tabl'!K4939,[1]Budget!AC:AC)=P4939</f>
        <v>1</v>
      </c>
    </row>
    <row r="4940" spans="1:19" x14ac:dyDescent="0.25">
      <c r="A4940" t="s">
        <v>79</v>
      </c>
      <c r="B4940" t="s">
        <v>80</v>
      </c>
      <c r="C4940" t="s">
        <v>8</v>
      </c>
      <c r="D4940" t="str">
        <f t="shared" si="77"/>
        <v>OUTFLOWS</v>
      </c>
      <c r="E4940" t="s">
        <v>125</v>
      </c>
      <c r="F4940" t="s">
        <v>126</v>
      </c>
      <c r="G4940" t="s">
        <v>102</v>
      </c>
      <c r="H4940" t="s">
        <v>212</v>
      </c>
      <c r="I4940" t="s">
        <v>27</v>
      </c>
      <c r="J4940" t="s">
        <v>965</v>
      </c>
      <c r="K4940" t="s">
        <v>6219</v>
      </c>
      <c r="L4940" t="s">
        <v>470</v>
      </c>
      <c r="M4940" s="17">
        <f>VLOOKUP($K4940,[1]Budget!$V:$AE,5,0)*IF($C4940="1 - Revenues",1,IF(AND($C4940="5 - Transfers",MID(I4940,15,1)="4"),1,-1))</f>
        <v>-35000</v>
      </c>
      <c r="N4940" s="17">
        <f>VLOOKUP($K4940,[1]Budget!$V:$AE,6,0)*IF($C4940="1 - Revenues",1,IF(AND($C4940="5 - Transfers",MID(J4940,15,1)="4"),1,-1))</f>
        <v>-34000</v>
      </c>
      <c r="O4940" s="17">
        <f>IFERROR(IF(RIGHT(LEFT(K4940,15),1)="4",VLOOKUP(K4940,'[1]Budget Worksheet'!A:B,2,0),-1*VLOOKUP(K4940,'[1]Budget Worksheet'!A:B,2,0)),0)</f>
        <v>-6920</v>
      </c>
      <c r="P4940" s="17">
        <f>VLOOKUP($K4940,[1]Budget!$V:$AE,8,0)*IF($C4940="1 - Revenues",1,IF(AND($C4940="5 - Transfers",MID($K4940,15,1)="4"),1,-1))</f>
        <v>-12000</v>
      </c>
      <c r="Q4940" s="17">
        <f>VLOOKUP($K4940,[1]Budget!$V:$AE,10,0)*IF($C4940="1 - Revenues",1,IF(AND($C4940="5 - Transfers",MID(K4940,15,1)="4"),1,-1))</f>
        <v>-5080</v>
      </c>
      <c r="S4940" s="18" t="b">
        <f>IF(LEFT(C4940,1)="1",1,-1)*SUMIF([1]Budget!V:V,'Budget Worksheet for Pivot Tabl'!K4940,[1]Budget!AC:AC)=P4940</f>
        <v>1</v>
      </c>
    </row>
    <row r="4941" spans="1:19" x14ac:dyDescent="0.25">
      <c r="A4941" t="s">
        <v>79</v>
      </c>
      <c r="B4941" t="s">
        <v>80</v>
      </c>
      <c r="C4941" t="s">
        <v>8</v>
      </c>
      <c r="D4941" t="str">
        <f t="shared" si="77"/>
        <v>OUTFLOWS</v>
      </c>
      <c r="E4941" t="s">
        <v>125</v>
      </c>
      <c r="F4941" t="s">
        <v>126</v>
      </c>
      <c r="G4941" t="s">
        <v>102</v>
      </c>
      <c r="H4941" t="s">
        <v>212</v>
      </c>
      <c r="I4941" t="s">
        <v>27</v>
      </c>
      <c r="J4941" t="s">
        <v>965</v>
      </c>
      <c r="K4941" t="s">
        <v>6220</v>
      </c>
      <c r="L4941" t="s">
        <v>606</v>
      </c>
      <c r="M4941" s="17">
        <f>VLOOKUP($K4941,[1]Budget!$V:$AE,5,0)*IF($C4941="1 - Revenues",1,IF(AND($C4941="5 - Transfers",MID(I4941,15,1)="4"),1,-1))</f>
        <v>-17000</v>
      </c>
      <c r="N4941" s="17">
        <f>VLOOKUP($K4941,[1]Budget!$V:$AE,6,0)*IF($C4941="1 - Revenues",1,IF(AND($C4941="5 - Transfers",MID(J4941,15,1)="4"),1,-1))</f>
        <v>-17000</v>
      </c>
      <c r="O4941" s="17">
        <f>IFERROR(IF(RIGHT(LEFT(K4941,15),1)="4",VLOOKUP(K4941,'[1]Budget Worksheet'!A:B,2,0),-1*VLOOKUP(K4941,'[1]Budget Worksheet'!A:B,2,0)),0)</f>
        <v>-1987</v>
      </c>
      <c r="P4941" s="17">
        <f>VLOOKUP($K4941,[1]Budget!$V:$AE,8,0)*IF($C4941="1 - Revenues",1,IF(AND($C4941="5 - Transfers",MID($K4941,15,1)="4"),1,-1))</f>
        <v>-5000</v>
      </c>
      <c r="Q4941" s="17">
        <f>VLOOKUP($K4941,[1]Budget!$V:$AE,10,0)*IF($C4941="1 - Revenues",1,IF(AND($C4941="5 - Transfers",MID(K4941,15,1)="4"),1,-1))</f>
        <v>-3013</v>
      </c>
      <c r="S4941" s="18" t="b">
        <f>IF(LEFT(C4941,1)="1",1,-1)*SUMIF([1]Budget!V:V,'Budget Worksheet for Pivot Tabl'!K4941,[1]Budget!AC:AC)=P4941</f>
        <v>1</v>
      </c>
    </row>
    <row r="4942" spans="1:19" x14ac:dyDescent="0.25">
      <c r="A4942" t="s">
        <v>79</v>
      </c>
      <c r="B4942" t="s">
        <v>80</v>
      </c>
      <c r="C4942" t="s">
        <v>8</v>
      </c>
      <c r="D4942" t="str">
        <f t="shared" si="77"/>
        <v>OUTFLOWS</v>
      </c>
      <c r="E4942" t="s">
        <v>125</v>
      </c>
      <c r="F4942" t="s">
        <v>126</v>
      </c>
      <c r="G4942" t="s">
        <v>102</v>
      </c>
      <c r="H4942" t="s">
        <v>212</v>
      </c>
      <c r="I4942" t="s">
        <v>27</v>
      </c>
      <c r="J4942" t="s">
        <v>965</v>
      </c>
      <c r="K4942" t="s">
        <v>6221</v>
      </c>
      <c r="L4942" t="s">
        <v>608</v>
      </c>
      <c r="M4942" s="17">
        <f>VLOOKUP($K4942,[1]Budget!$V:$AE,5,0)*IF($C4942="1 - Revenues",1,IF(AND($C4942="5 - Transfers",MID(I4942,15,1)="4"),1,-1))</f>
        <v>-36000</v>
      </c>
      <c r="N4942" s="17">
        <f>VLOOKUP($K4942,[1]Budget!$V:$AE,6,0)*IF($C4942="1 - Revenues",1,IF(AND($C4942="5 - Transfers",MID(J4942,15,1)="4"),1,-1))</f>
        <v>-32000</v>
      </c>
      <c r="O4942" s="17">
        <f>IFERROR(IF(RIGHT(LEFT(K4942,15),1)="4",VLOOKUP(K4942,'[1]Budget Worksheet'!A:B,2,0),-1*VLOOKUP(K4942,'[1]Budget Worksheet'!A:B,2,0)),0)</f>
        <v>-6028</v>
      </c>
      <c r="P4942" s="17">
        <f>VLOOKUP($K4942,[1]Budget!$V:$AE,8,0)*IF($C4942="1 - Revenues",1,IF(AND($C4942="5 - Transfers",MID($K4942,15,1)="4"),1,-1))</f>
        <v>-10000</v>
      </c>
      <c r="Q4942" s="17">
        <f>VLOOKUP($K4942,[1]Budget!$V:$AE,10,0)*IF($C4942="1 - Revenues",1,IF(AND($C4942="5 - Transfers",MID(K4942,15,1)="4"),1,-1))</f>
        <v>-3972</v>
      </c>
      <c r="S4942" s="18" t="b">
        <f>IF(LEFT(C4942,1)="1",1,-1)*SUMIF([1]Budget!V:V,'Budget Worksheet for Pivot Tabl'!K4942,[1]Budget!AC:AC)=P4942</f>
        <v>1</v>
      </c>
    </row>
    <row r="4943" spans="1:19" x14ac:dyDescent="0.25">
      <c r="A4943" t="s">
        <v>79</v>
      </c>
      <c r="B4943" t="s">
        <v>80</v>
      </c>
      <c r="C4943" t="s">
        <v>8</v>
      </c>
      <c r="D4943" t="str">
        <f t="shared" si="77"/>
        <v>OUTFLOWS</v>
      </c>
      <c r="E4943" t="s">
        <v>125</v>
      </c>
      <c r="F4943" t="s">
        <v>126</v>
      </c>
      <c r="G4943" t="s">
        <v>102</v>
      </c>
      <c r="H4943" t="s">
        <v>212</v>
      </c>
      <c r="I4943" t="s">
        <v>27</v>
      </c>
      <c r="J4943" t="s">
        <v>965</v>
      </c>
      <c r="K4943" t="s">
        <v>6222</v>
      </c>
      <c r="L4943" t="s">
        <v>610</v>
      </c>
      <c r="M4943" s="17">
        <f>VLOOKUP($K4943,[1]Budget!$V:$AE,5,0)*IF($C4943="1 - Revenues",1,IF(AND($C4943="5 - Transfers",MID(I4943,15,1)="4"),1,-1))</f>
        <v>-4000</v>
      </c>
      <c r="N4943" s="17">
        <f>VLOOKUP($K4943,[1]Budget!$V:$AE,6,0)*IF($C4943="1 - Revenues",1,IF(AND($C4943="5 - Transfers",MID(J4943,15,1)="4"),1,-1))</f>
        <v>-3000</v>
      </c>
      <c r="O4943" s="17">
        <f>IFERROR(IF(RIGHT(LEFT(K4943,15),1)="4",VLOOKUP(K4943,'[1]Budget Worksheet'!A:B,2,0),-1*VLOOKUP(K4943,'[1]Budget Worksheet'!A:B,2,0)),0)</f>
        <v>-356</v>
      </c>
      <c r="P4943" s="17">
        <f>VLOOKUP($K4943,[1]Budget!$V:$AE,8,0)*IF($C4943="1 - Revenues",1,IF(AND($C4943="5 - Transfers",MID($K4943,15,1)="4"),1,-1))</f>
        <v>-356</v>
      </c>
      <c r="Q4943" s="17">
        <f>VLOOKUP($K4943,[1]Budget!$V:$AE,10,0)*IF($C4943="1 - Revenues",1,IF(AND($C4943="5 - Transfers",MID(K4943,15,1)="4"),1,-1))</f>
        <v>0</v>
      </c>
      <c r="S4943" s="18" t="b">
        <f>IF(LEFT(C4943,1)="1",1,-1)*SUMIF([1]Budget!V:V,'Budget Worksheet for Pivot Tabl'!K4943,[1]Budget!AC:AC)=P4943</f>
        <v>1</v>
      </c>
    </row>
    <row r="4944" spans="1:19" x14ac:dyDescent="0.25">
      <c r="A4944" t="s">
        <v>79</v>
      </c>
      <c r="B4944" t="s">
        <v>80</v>
      </c>
      <c r="C4944" t="s">
        <v>8</v>
      </c>
      <c r="D4944" t="str">
        <f t="shared" si="77"/>
        <v>OUTFLOWS</v>
      </c>
      <c r="E4944" t="s">
        <v>125</v>
      </c>
      <c r="F4944" t="s">
        <v>126</v>
      </c>
      <c r="G4944" t="s">
        <v>102</v>
      </c>
      <c r="H4944" t="s">
        <v>212</v>
      </c>
      <c r="I4944" t="s">
        <v>27</v>
      </c>
      <c r="J4944" t="s">
        <v>965</v>
      </c>
      <c r="K4944" t="s">
        <v>6223</v>
      </c>
      <c r="L4944" t="s">
        <v>612</v>
      </c>
      <c r="M4944" s="17">
        <f>VLOOKUP($K4944,[1]Budget!$V:$AE,5,0)*IF($C4944="1 - Revenues",1,IF(AND($C4944="5 - Transfers",MID(I4944,15,1)="4"),1,-1))</f>
        <v>-1000</v>
      </c>
      <c r="N4944" s="17">
        <f>VLOOKUP($K4944,[1]Budget!$V:$AE,6,0)*IF($C4944="1 - Revenues",1,IF(AND($C4944="5 - Transfers",MID(J4944,15,1)="4"),1,-1))</f>
        <v>0</v>
      </c>
      <c r="O4944" s="17">
        <f>IFERROR(IF(RIGHT(LEFT(K4944,15),1)="4",VLOOKUP(K4944,'[1]Budget Worksheet'!A:B,2,0),-1*VLOOKUP(K4944,'[1]Budget Worksheet'!A:B,2,0)),0)</f>
        <v>-57</v>
      </c>
      <c r="P4944" s="17">
        <f>VLOOKUP($K4944,[1]Budget!$V:$AE,8,0)*IF($C4944="1 - Revenues",1,IF(AND($C4944="5 - Transfers",MID($K4944,15,1)="4"),1,-1))</f>
        <v>-57</v>
      </c>
      <c r="Q4944" s="17">
        <f>VLOOKUP($K4944,[1]Budget!$V:$AE,10,0)*IF($C4944="1 - Revenues",1,IF(AND($C4944="5 - Transfers",MID(K4944,15,1)="4"),1,-1))</f>
        <v>0</v>
      </c>
      <c r="S4944" s="18" t="b">
        <f>IF(LEFT(C4944,1)="1",1,-1)*SUMIF([1]Budget!V:V,'Budget Worksheet for Pivot Tabl'!K4944,[1]Budget!AC:AC)=P4944</f>
        <v>1</v>
      </c>
    </row>
    <row r="4945" spans="1:19" x14ac:dyDescent="0.25">
      <c r="A4945" t="s">
        <v>79</v>
      </c>
      <c r="B4945" t="s">
        <v>80</v>
      </c>
      <c r="C4945" t="s">
        <v>8</v>
      </c>
      <c r="D4945" t="str">
        <f t="shared" si="77"/>
        <v>OUTFLOWS</v>
      </c>
      <c r="E4945" t="s">
        <v>125</v>
      </c>
      <c r="F4945" t="s">
        <v>126</v>
      </c>
      <c r="G4945" t="s">
        <v>102</v>
      </c>
      <c r="H4945" t="s">
        <v>212</v>
      </c>
      <c r="I4945" t="s">
        <v>27</v>
      </c>
      <c r="J4945" t="s">
        <v>965</v>
      </c>
      <c r="K4945" t="s">
        <v>6224</v>
      </c>
      <c r="L4945" t="s">
        <v>614</v>
      </c>
      <c r="M4945" s="17">
        <f>VLOOKUP($K4945,[1]Budget!$V:$AE,5,0)*IF($C4945="1 - Revenues",1,IF(AND($C4945="5 - Transfers",MID(I4945,15,1)="4"),1,-1))</f>
        <v>0</v>
      </c>
      <c r="N4945" s="17">
        <f>VLOOKUP($K4945,[1]Budget!$V:$AE,6,0)*IF($C4945="1 - Revenues",1,IF(AND($C4945="5 - Transfers",MID(J4945,15,1)="4"),1,-1))</f>
        <v>0</v>
      </c>
      <c r="O4945" s="17">
        <f>IFERROR(IF(RIGHT(LEFT(K4945,15),1)="4",VLOOKUP(K4945,'[1]Budget Worksheet'!A:B,2,0),-1*VLOOKUP(K4945,'[1]Budget Worksheet'!A:B,2,0)),0)</f>
        <v>-58</v>
      </c>
      <c r="P4945" s="17">
        <f>VLOOKUP($K4945,[1]Budget!$V:$AE,8,0)*IF($C4945="1 - Revenues",1,IF(AND($C4945="5 - Transfers",MID($K4945,15,1)="4"),1,-1))</f>
        <v>-58</v>
      </c>
      <c r="Q4945" s="17">
        <f>VLOOKUP($K4945,[1]Budget!$V:$AE,10,0)*IF($C4945="1 - Revenues",1,IF(AND($C4945="5 - Transfers",MID(K4945,15,1)="4"),1,-1))</f>
        <v>0</v>
      </c>
      <c r="S4945" s="18" t="b">
        <f>IF(LEFT(C4945,1)="1",1,-1)*SUMIF([1]Budget!V:V,'Budget Worksheet for Pivot Tabl'!K4945,[1]Budget!AC:AC)=P4945</f>
        <v>1</v>
      </c>
    </row>
    <row r="4946" spans="1:19" x14ac:dyDescent="0.25">
      <c r="A4946" t="s">
        <v>79</v>
      </c>
      <c r="B4946" t="s">
        <v>80</v>
      </c>
      <c r="C4946" t="s">
        <v>8</v>
      </c>
      <c r="D4946" t="str">
        <f t="shared" si="77"/>
        <v>OUTFLOWS</v>
      </c>
      <c r="E4946" t="s">
        <v>125</v>
      </c>
      <c r="F4946" t="s">
        <v>126</v>
      </c>
      <c r="G4946" t="s">
        <v>102</v>
      </c>
      <c r="H4946" t="s">
        <v>212</v>
      </c>
      <c r="I4946" t="s">
        <v>27</v>
      </c>
      <c r="J4946" t="s">
        <v>965</v>
      </c>
      <c r="K4946" t="s">
        <v>6225</v>
      </c>
      <c r="L4946" t="s">
        <v>616</v>
      </c>
      <c r="M4946" s="17">
        <f>VLOOKUP($K4946,[1]Budget!$V:$AE,5,0)*IF($C4946="1 - Revenues",1,IF(AND($C4946="5 - Transfers",MID(I4946,15,1)="4"),1,-1))</f>
        <v>-6000</v>
      </c>
      <c r="N4946" s="17">
        <f>VLOOKUP($K4946,[1]Budget!$V:$AE,6,0)*IF($C4946="1 - Revenues",1,IF(AND($C4946="5 - Transfers",MID(J4946,15,1)="4"),1,-1))</f>
        <v>-6000</v>
      </c>
      <c r="O4946" s="17">
        <f>IFERROR(IF(RIGHT(LEFT(K4946,15),1)="4",VLOOKUP(K4946,'[1]Budget Worksheet'!A:B,2,0),-1*VLOOKUP(K4946,'[1]Budget Worksheet'!A:B,2,0)),0)</f>
        <v>-6000</v>
      </c>
      <c r="P4946" s="17">
        <f>VLOOKUP($K4946,[1]Budget!$V:$AE,8,0)*IF($C4946="1 - Revenues",1,IF(AND($C4946="5 - Transfers",MID($K4946,15,1)="4"),1,-1))</f>
        <v>-8000</v>
      </c>
      <c r="Q4946" s="17">
        <f>VLOOKUP($K4946,[1]Budget!$V:$AE,10,0)*IF($C4946="1 - Revenues",1,IF(AND($C4946="5 - Transfers",MID(K4946,15,1)="4"),1,-1))</f>
        <v>-2000</v>
      </c>
      <c r="S4946" s="18" t="b">
        <f>IF(LEFT(C4946,1)="1",1,-1)*SUMIF([1]Budget!V:V,'Budget Worksheet for Pivot Tabl'!K4946,[1]Budget!AC:AC)=P4946</f>
        <v>1</v>
      </c>
    </row>
    <row r="4947" spans="1:19" x14ac:dyDescent="0.25">
      <c r="A4947" t="s">
        <v>79</v>
      </c>
      <c r="B4947" t="s">
        <v>80</v>
      </c>
      <c r="C4947" t="s">
        <v>8</v>
      </c>
      <c r="D4947" t="str">
        <f t="shared" si="77"/>
        <v>OUTFLOWS</v>
      </c>
      <c r="E4947" t="s">
        <v>125</v>
      </c>
      <c r="F4947" t="s">
        <v>126</v>
      </c>
      <c r="G4947" t="s">
        <v>102</v>
      </c>
      <c r="H4947" t="s">
        <v>212</v>
      </c>
      <c r="I4947" t="s">
        <v>27</v>
      </c>
      <c r="J4947" t="s">
        <v>965</v>
      </c>
      <c r="K4947" t="s">
        <v>6226</v>
      </c>
      <c r="L4947" t="s">
        <v>618</v>
      </c>
      <c r="M4947" s="17">
        <f>VLOOKUP($K4947,[1]Budget!$V:$AE,5,0)*IF($C4947="1 - Revenues",1,IF(AND($C4947="5 - Transfers",MID(I4947,15,1)="4"),1,-1))</f>
        <v>-1000</v>
      </c>
      <c r="N4947" s="17">
        <f>VLOOKUP($K4947,[1]Budget!$V:$AE,6,0)*IF($C4947="1 - Revenues",1,IF(AND($C4947="5 - Transfers",MID(J4947,15,1)="4"),1,-1))</f>
        <v>-1000</v>
      </c>
      <c r="O4947" s="17">
        <f>IFERROR(IF(RIGHT(LEFT(K4947,15),1)="4",VLOOKUP(K4947,'[1]Budget Worksheet'!A:B,2,0),-1*VLOOKUP(K4947,'[1]Budget Worksheet'!A:B,2,0)),0)</f>
        <v>-320</v>
      </c>
      <c r="P4947" s="17">
        <f>VLOOKUP($K4947,[1]Budget!$V:$AE,8,0)*IF($C4947="1 - Revenues",1,IF(AND($C4947="5 - Transfers",MID($K4947,15,1)="4"),1,-1))</f>
        <v>-320</v>
      </c>
      <c r="Q4947" s="17">
        <f>VLOOKUP($K4947,[1]Budget!$V:$AE,10,0)*IF($C4947="1 - Revenues",1,IF(AND($C4947="5 - Transfers",MID(K4947,15,1)="4"),1,-1))</f>
        <v>0</v>
      </c>
      <c r="S4947" s="18" t="b">
        <f>IF(LEFT(C4947,1)="1",1,-1)*SUMIF([1]Budget!V:V,'Budget Worksheet for Pivot Tabl'!K4947,[1]Budget!AC:AC)=P4947</f>
        <v>1</v>
      </c>
    </row>
    <row r="4948" spans="1:19" x14ac:dyDescent="0.25">
      <c r="A4948" t="s">
        <v>79</v>
      </c>
      <c r="B4948" t="s">
        <v>80</v>
      </c>
      <c r="C4948" t="s">
        <v>8</v>
      </c>
      <c r="D4948" t="str">
        <f t="shared" si="77"/>
        <v>OUTFLOWS</v>
      </c>
      <c r="E4948" t="s">
        <v>125</v>
      </c>
      <c r="F4948" t="s">
        <v>126</v>
      </c>
      <c r="G4948" t="s">
        <v>102</v>
      </c>
      <c r="H4948" t="s">
        <v>212</v>
      </c>
      <c r="I4948" t="s">
        <v>27</v>
      </c>
      <c r="J4948" t="s">
        <v>965</v>
      </c>
      <c r="K4948" t="s">
        <v>6227</v>
      </c>
      <c r="L4948" t="s">
        <v>620</v>
      </c>
      <c r="M4948" s="17">
        <f>VLOOKUP($K4948,[1]Budget!$V:$AE,5,0)*IF($C4948="1 - Revenues",1,IF(AND($C4948="5 - Transfers",MID(I4948,15,1)="4"),1,-1))</f>
        <v>0</v>
      </c>
      <c r="N4948" s="17">
        <f>VLOOKUP($K4948,[1]Budget!$V:$AE,6,0)*IF($C4948="1 - Revenues",1,IF(AND($C4948="5 - Transfers",MID(J4948,15,1)="4"),1,-1))</f>
        <v>-2000</v>
      </c>
      <c r="O4948" s="17">
        <f>IFERROR(IF(RIGHT(LEFT(K4948,15),1)="4",VLOOKUP(K4948,'[1]Budget Worksheet'!A:B,2,0),-1*VLOOKUP(K4948,'[1]Budget Worksheet'!A:B,2,0)),0)</f>
        <v>0</v>
      </c>
      <c r="P4948" s="17">
        <f>VLOOKUP($K4948,[1]Budget!$V:$AE,8,0)*IF($C4948="1 - Revenues",1,IF(AND($C4948="5 - Transfers",MID($K4948,15,1)="4"),1,-1))</f>
        <v>0</v>
      </c>
      <c r="Q4948" s="17">
        <f>VLOOKUP($K4948,[1]Budget!$V:$AE,10,0)*IF($C4948="1 - Revenues",1,IF(AND($C4948="5 - Transfers",MID(K4948,15,1)="4"),1,-1))</f>
        <v>0</v>
      </c>
      <c r="S4948" s="18" t="b">
        <f>IF(LEFT(C4948,1)="1",1,-1)*SUMIF([1]Budget!V:V,'Budget Worksheet for Pivot Tabl'!K4948,[1]Budget!AC:AC)=P4948</f>
        <v>1</v>
      </c>
    </row>
    <row r="4949" spans="1:19" x14ac:dyDescent="0.25">
      <c r="A4949" t="s">
        <v>79</v>
      </c>
      <c r="B4949" t="s">
        <v>80</v>
      </c>
      <c r="C4949" t="s">
        <v>8</v>
      </c>
      <c r="D4949" t="str">
        <f t="shared" si="77"/>
        <v>OUTFLOWS</v>
      </c>
      <c r="E4949" t="s">
        <v>125</v>
      </c>
      <c r="F4949" t="s">
        <v>126</v>
      </c>
      <c r="G4949" t="s">
        <v>102</v>
      </c>
      <c r="H4949" t="s">
        <v>212</v>
      </c>
      <c r="I4949" t="s">
        <v>27</v>
      </c>
      <c r="J4949" t="s">
        <v>965</v>
      </c>
      <c r="K4949" t="s">
        <v>6228</v>
      </c>
      <c r="L4949" t="s">
        <v>622</v>
      </c>
      <c r="M4949" s="17">
        <f>VLOOKUP($K4949,[1]Budget!$V:$AE,5,0)*IF($C4949="1 - Revenues",1,IF(AND($C4949="5 - Transfers",MID(I4949,15,1)="4"),1,-1))</f>
        <v>0</v>
      </c>
      <c r="N4949" s="17">
        <f>VLOOKUP($K4949,[1]Budget!$V:$AE,6,0)*IF($C4949="1 - Revenues",1,IF(AND($C4949="5 - Transfers",MID(J4949,15,1)="4"),1,-1))</f>
        <v>0</v>
      </c>
      <c r="O4949" s="17">
        <f>IFERROR(IF(RIGHT(LEFT(K4949,15),1)="4",VLOOKUP(K4949,'[1]Budget Worksheet'!A:B,2,0),-1*VLOOKUP(K4949,'[1]Budget Worksheet'!A:B,2,0)),0)</f>
        <v>0</v>
      </c>
      <c r="P4949" s="17">
        <f>VLOOKUP($K4949,[1]Budget!$V:$AE,8,0)*IF($C4949="1 - Revenues",1,IF(AND($C4949="5 - Transfers",MID($K4949,15,1)="4"),1,-1))</f>
        <v>0</v>
      </c>
      <c r="Q4949" s="17">
        <f>VLOOKUP($K4949,[1]Budget!$V:$AE,10,0)*IF($C4949="1 - Revenues",1,IF(AND($C4949="5 - Transfers",MID(K4949,15,1)="4"),1,-1))</f>
        <v>0</v>
      </c>
      <c r="S4949" s="18" t="b">
        <f>IF(LEFT(C4949,1)="1",1,-1)*SUMIF([1]Budget!V:V,'Budget Worksheet for Pivot Tabl'!K4949,[1]Budget!AC:AC)=P4949</f>
        <v>1</v>
      </c>
    </row>
    <row r="4950" spans="1:19" x14ac:dyDescent="0.25">
      <c r="A4950" t="s">
        <v>79</v>
      </c>
      <c r="B4950" t="s">
        <v>80</v>
      </c>
      <c r="C4950" t="s">
        <v>8</v>
      </c>
      <c r="D4950" t="str">
        <f t="shared" si="77"/>
        <v>OUTFLOWS</v>
      </c>
      <c r="E4950" t="s">
        <v>125</v>
      </c>
      <c r="F4950" t="s">
        <v>126</v>
      </c>
      <c r="G4950" t="s">
        <v>102</v>
      </c>
      <c r="H4950" t="s">
        <v>212</v>
      </c>
      <c r="I4950" t="s">
        <v>27</v>
      </c>
      <c r="J4950" t="s">
        <v>965</v>
      </c>
      <c r="K4950" t="s">
        <v>6229</v>
      </c>
      <c r="L4950" t="s">
        <v>472</v>
      </c>
      <c r="M4950" s="17">
        <f>VLOOKUP($K4950,[1]Budget!$V:$AE,5,0)*IF($C4950="1 - Revenues",1,IF(AND($C4950="5 - Transfers",MID(I4950,15,1)="4"),1,-1))</f>
        <v>-3000</v>
      </c>
      <c r="N4950" s="17">
        <f>VLOOKUP($K4950,[1]Budget!$V:$AE,6,0)*IF($C4950="1 - Revenues",1,IF(AND($C4950="5 - Transfers",MID(J4950,15,1)="4"),1,-1))</f>
        <v>-3000</v>
      </c>
      <c r="O4950" s="17">
        <f>IFERROR(IF(RIGHT(LEFT(K4950,15),1)="4",VLOOKUP(K4950,'[1]Budget Worksheet'!A:B,2,0),-1*VLOOKUP(K4950,'[1]Budget Worksheet'!A:B,2,0)),0)</f>
        <v>-541</v>
      </c>
      <c r="P4950" s="17">
        <f>VLOOKUP($K4950,[1]Budget!$V:$AE,8,0)*IF($C4950="1 - Revenues",1,IF(AND($C4950="5 - Transfers",MID($K4950,15,1)="4"),1,-1))</f>
        <v>-541</v>
      </c>
      <c r="Q4950" s="17">
        <f>VLOOKUP($K4950,[1]Budget!$V:$AE,10,0)*IF($C4950="1 - Revenues",1,IF(AND($C4950="5 - Transfers",MID(K4950,15,1)="4"),1,-1))</f>
        <v>0</v>
      </c>
      <c r="S4950" s="18" t="b">
        <f>IF(LEFT(C4950,1)="1",1,-1)*SUMIF([1]Budget!V:V,'Budget Worksheet for Pivot Tabl'!K4950,[1]Budget!AC:AC)=P4950</f>
        <v>1</v>
      </c>
    </row>
    <row r="4951" spans="1:19" x14ac:dyDescent="0.25">
      <c r="A4951" t="s">
        <v>79</v>
      </c>
      <c r="B4951" t="s">
        <v>80</v>
      </c>
      <c r="C4951" t="s">
        <v>8</v>
      </c>
      <c r="D4951" t="str">
        <f t="shared" si="77"/>
        <v>OUTFLOWS</v>
      </c>
      <c r="E4951" t="s">
        <v>125</v>
      </c>
      <c r="F4951" t="s">
        <v>126</v>
      </c>
      <c r="G4951" t="s">
        <v>102</v>
      </c>
      <c r="H4951" t="s">
        <v>212</v>
      </c>
      <c r="I4951" t="s">
        <v>27</v>
      </c>
      <c r="J4951" t="s">
        <v>965</v>
      </c>
      <c r="K4951" t="s">
        <v>6230</v>
      </c>
      <c r="L4951" t="s">
        <v>627</v>
      </c>
      <c r="M4951" s="17">
        <f>VLOOKUP($K4951,[1]Budget!$V:$AE,5,0)*IF($C4951="1 - Revenues",1,IF(AND($C4951="5 - Transfers",MID(I4951,15,1)="4"),1,-1))</f>
        <v>0</v>
      </c>
      <c r="N4951" s="17">
        <f>VLOOKUP($K4951,[1]Budget!$V:$AE,6,0)*IF($C4951="1 - Revenues",1,IF(AND($C4951="5 - Transfers",MID(J4951,15,1)="4"),1,-1))</f>
        <v>0</v>
      </c>
      <c r="O4951" s="17">
        <f>IFERROR(IF(RIGHT(LEFT(K4951,15),1)="4",VLOOKUP(K4951,'[1]Budget Worksheet'!A:B,2,0),-1*VLOOKUP(K4951,'[1]Budget Worksheet'!A:B,2,0)),0)</f>
        <v>-389</v>
      </c>
      <c r="P4951" s="17">
        <f>VLOOKUP($K4951,[1]Budget!$V:$AE,8,0)*IF($C4951="1 - Revenues",1,IF(AND($C4951="5 - Transfers",MID($K4951,15,1)="4"),1,-1))</f>
        <v>-389</v>
      </c>
      <c r="Q4951" s="17">
        <f>VLOOKUP($K4951,[1]Budget!$V:$AE,10,0)*IF($C4951="1 - Revenues",1,IF(AND($C4951="5 - Transfers",MID(K4951,15,1)="4"),1,-1))</f>
        <v>0</v>
      </c>
      <c r="S4951" s="18" t="b">
        <f>IF(LEFT(C4951,1)="1",1,-1)*SUMIF([1]Budget!V:V,'Budget Worksheet for Pivot Tabl'!K4951,[1]Budget!AC:AC)=P4951</f>
        <v>1</v>
      </c>
    </row>
    <row r="4952" spans="1:19" x14ac:dyDescent="0.25">
      <c r="A4952" t="s">
        <v>79</v>
      </c>
      <c r="B4952" t="s">
        <v>80</v>
      </c>
      <c r="C4952" t="s">
        <v>8</v>
      </c>
      <c r="D4952" t="str">
        <f t="shared" si="77"/>
        <v>OUTFLOWS</v>
      </c>
      <c r="E4952" t="s">
        <v>125</v>
      </c>
      <c r="F4952" t="s">
        <v>126</v>
      </c>
      <c r="G4952" t="s">
        <v>102</v>
      </c>
      <c r="H4952" t="s">
        <v>212</v>
      </c>
      <c r="I4952" t="s">
        <v>27</v>
      </c>
      <c r="J4952" t="s">
        <v>965</v>
      </c>
      <c r="K4952" t="s">
        <v>6231</v>
      </c>
      <c r="L4952" t="s">
        <v>629</v>
      </c>
      <c r="M4952" s="17">
        <f>VLOOKUP($K4952,[1]Budget!$V:$AE,5,0)*IF($C4952="1 - Revenues",1,IF(AND($C4952="5 - Transfers",MID(I4952,15,1)="4"),1,-1))</f>
        <v>-8000</v>
      </c>
      <c r="N4952" s="17">
        <f>VLOOKUP($K4952,[1]Budget!$V:$AE,6,0)*IF($C4952="1 - Revenues",1,IF(AND($C4952="5 - Transfers",MID(J4952,15,1)="4"),1,-1))</f>
        <v>-7000</v>
      </c>
      <c r="O4952" s="17">
        <f>IFERROR(IF(RIGHT(LEFT(K4952,15),1)="4",VLOOKUP(K4952,'[1]Budget Worksheet'!A:B,2,0),-1*VLOOKUP(K4952,'[1]Budget Worksheet'!A:B,2,0)),0)</f>
        <v>-7000</v>
      </c>
      <c r="P4952" s="17">
        <f>VLOOKUP($K4952,[1]Budget!$V:$AE,8,0)*IF($C4952="1 - Revenues",1,IF(AND($C4952="5 - Transfers",MID($K4952,15,1)="4"),1,-1))</f>
        <v>-7000</v>
      </c>
      <c r="Q4952" s="17">
        <f>VLOOKUP($K4952,[1]Budget!$V:$AE,10,0)*IF($C4952="1 - Revenues",1,IF(AND($C4952="5 - Transfers",MID(K4952,15,1)="4"),1,-1))</f>
        <v>0</v>
      </c>
      <c r="S4952" s="18" t="b">
        <f>IF(LEFT(C4952,1)="1",1,-1)*SUMIF([1]Budget!V:V,'Budget Worksheet for Pivot Tabl'!K4952,[1]Budget!AC:AC)=P4952</f>
        <v>1</v>
      </c>
    </row>
    <row r="4953" spans="1:19" x14ac:dyDescent="0.25">
      <c r="A4953" t="s">
        <v>79</v>
      </c>
      <c r="B4953" t="s">
        <v>80</v>
      </c>
      <c r="C4953" t="s">
        <v>9</v>
      </c>
      <c r="D4953" t="str">
        <f t="shared" si="77"/>
        <v>OUTFLOWS</v>
      </c>
      <c r="E4953" t="s">
        <v>125</v>
      </c>
      <c r="F4953" t="s">
        <v>126</v>
      </c>
      <c r="G4953" t="s">
        <v>102</v>
      </c>
      <c r="H4953" t="s">
        <v>212</v>
      </c>
      <c r="I4953" t="s">
        <v>27</v>
      </c>
      <c r="J4953" t="s">
        <v>965</v>
      </c>
      <c r="K4953" t="s">
        <v>6232</v>
      </c>
      <c r="L4953" t="s">
        <v>5655</v>
      </c>
      <c r="M4953" s="17">
        <f>VLOOKUP($K4953,[1]Budget!$V:$AE,5,0)*IF($C4953="1 - Revenues",1,IF(AND($C4953="5 - Transfers",MID(I4953,15,1)="4"),1,-1))</f>
        <v>-81000</v>
      </c>
      <c r="N4953" s="17">
        <f>VLOOKUP($K4953,[1]Budget!$V:$AE,6,0)*IF($C4953="1 - Revenues",1,IF(AND($C4953="5 - Transfers",MID(J4953,15,1)="4"),1,-1))</f>
        <v>-75000</v>
      </c>
      <c r="O4953" s="17">
        <f>IFERROR(IF(RIGHT(LEFT(K4953,15),1)="4",VLOOKUP(K4953,'[1]Budget Worksheet'!A:B,2,0),-1*VLOOKUP(K4953,'[1]Budget Worksheet'!A:B,2,0)),0)</f>
        <v>0</v>
      </c>
      <c r="P4953" s="17">
        <f>VLOOKUP($K4953,[1]Budget!$V:$AE,8,0)*IF($C4953="1 - Revenues",1,IF(AND($C4953="5 - Transfers",MID($K4953,15,1)="4"),1,-1))</f>
        <v>-775000</v>
      </c>
      <c r="Q4953" s="17">
        <f>VLOOKUP($K4953,[1]Budget!$V:$AE,10,0)*IF($C4953="1 - Revenues",1,IF(AND($C4953="5 - Transfers",MID(K4953,15,1)="4"),1,-1))</f>
        <v>-775000</v>
      </c>
      <c r="S4953" s="18" t="b">
        <f>IF(LEFT(C4953,1)="1",1,-1)*SUMIF([1]Budget!V:V,'Budget Worksheet for Pivot Tabl'!K4953,[1]Budget!AC:AC)=P4953</f>
        <v>1</v>
      </c>
    </row>
    <row r="4954" spans="1:19" x14ac:dyDescent="0.25">
      <c r="A4954" t="s">
        <v>79</v>
      </c>
      <c r="B4954" t="s">
        <v>80</v>
      </c>
      <c r="C4954" t="s">
        <v>9</v>
      </c>
      <c r="D4954" t="str">
        <f t="shared" si="77"/>
        <v>OUTFLOWS</v>
      </c>
      <c r="E4954" t="s">
        <v>125</v>
      </c>
      <c r="F4954" t="s">
        <v>126</v>
      </c>
      <c r="G4954" t="s">
        <v>102</v>
      </c>
      <c r="H4954" t="s">
        <v>212</v>
      </c>
      <c r="I4954" t="s">
        <v>27</v>
      </c>
      <c r="J4954" t="s">
        <v>965</v>
      </c>
      <c r="K4954" t="s">
        <v>6233</v>
      </c>
      <c r="L4954" t="s">
        <v>640</v>
      </c>
      <c r="M4954" s="17">
        <f>VLOOKUP($K4954,[1]Budget!$V:$AE,5,0)*IF($C4954="1 - Revenues",1,IF(AND($C4954="5 - Transfers",MID(I4954,15,1)="4"),1,-1))</f>
        <v>0</v>
      </c>
      <c r="N4954" s="17">
        <f>VLOOKUP($K4954,[1]Budget!$V:$AE,6,0)*IF($C4954="1 - Revenues",1,IF(AND($C4954="5 - Transfers",MID(J4954,15,1)="4"),1,-1))</f>
        <v>0</v>
      </c>
      <c r="O4954" s="17">
        <f>IFERROR(IF(RIGHT(LEFT(K4954,15),1)="4",VLOOKUP(K4954,'[1]Budget Worksheet'!A:B,2,0),-1*VLOOKUP(K4954,'[1]Budget Worksheet'!A:B,2,0)),0)</f>
        <v>0</v>
      </c>
      <c r="P4954" s="17">
        <f>VLOOKUP($K4954,[1]Budget!$V:$AE,8,0)*IF($C4954="1 - Revenues",1,IF(AND($C4954="5 - Transfers",MID($K4954,15,1)="4"),1,-1))</f>
        <v>0</v>
      </c>
      <c r="Q4954" s="17">
        <f>VLOOKUP($K4954,[1]Budget!$V:$AE,10,0)*IF($C4954="1 - Revenues",1,IF(AND($C4954="5 - Transfers",MID(K4954,15,1)="4"),1,-1))</f>
        <v>0</v>
      </c>
      <c r="S4954" s="18" t="b">
        <f>IF(LEFT(C4954,1)="1",1,-1)*SUMIF([1]Budget!V:V,'Budget Worksheet for Pivot Tabl'!K4954,[1]Budget!AC:AC)=P4954</f>
        <v>1</v>
      </c>
    </row>
    <row r="4955" spans="1:19" x14ac:dyDescent="0.25">
      <c r="A4955" t="s">
        <v>79</v>
      </c>
      <c r="B4955" t="s">
        <v>80</v>
      </c>
      <c r="C4955" t="s">
        <v>9</v>
      </c>
      <c r="D4955" t="str">
        <f t="shared" si="77"/>
        <v>OUTFLOWS</v>
      </c>
      <c r="E4955" t="s">
        <v>125</v>
      </c>
      <c r="F4955" t="s">
        <v>126</v>
      </c>
      <c r="G4955" t="s">
        <v>102</v>
      </c>
      <c r="H4955" t="s">
        <v>212</v>
      </c>
      <c r="I4955" t="s">
        <v>27</v>
      </c>
      <c r="J4955" t="s">
        <v>965</v>
      </c>
      <c r="K4955" t="s">
        <v>6234</v>
      </c>
      <c r="L4955" t="s">
        <v>792</v>
      </c>
      <c r="M4955" s="17">
        <f>VLOOKUP($K4955,[1]Budget!$V:$AE,5,0)*IF($C4955="1 - Revenues",1,IF(AND($C4955="5 - Transfers",MID(I4955,15,1)="4"),1,-1))</f>
        <v>0</v>
      </c>
      <c r="N4955" s="17">
        <f>VLOOKUP($K4955,[1]Budget!$V:$AE,6,0)*IF($C4955="1 - Revenues",1,IF(AND($C4955="5 - Transfers",MID(J4955,15,1)="4"),1,-1))</f>
        <v>0</v>
      </c>
      <c r="O4955" s="17">
        <f>IFERROR(IF(RIGHT(LEFT(K4955,15),1)="4",VLOOKUP(K4955,'[1]Budget Worksheet'!A:B,2,0),-1*VLOOKUP(K4955,'[1]Budget Worksheet'!A:B,2,0)),0)</f>
        <v>0</v>
      </c>
      <c r="P4955" s="17">
        <f>VLOOKUP($K4955,[1]Budget!$V:$AE,8,0)*IF($C4955="1 - Revenues",1,IF(AND($C4955="5 - Transfers",MID($K4955,15,1)="4"),1,-1))</f>
        <v>0</v>
      </c>
      <c r="Q4955" s="17">
        <f>VLOOKUP($K4955,[1]Budget!$V:$AE,10,0)*IF($C4955="1 - Revenues",1,IF(AND($C4955="5 - Transfers",MID(K4955,15,1)="4"),1,-1))</f>
        <v>0</v>
      </c>
      <c r="S4955" s="18" t="b">
        <f>IF(LEFT(C4955,1)="1",1,-1)*SUMIF([1]Budget!V:V,'Budget Worksheet for Pivot Tabl'!K4955,[1]Budget!AC:AC)=P4955</f>
        <v>1</v>
      </c>
    </row>
    <row r="4956" spans="1:19" x14ac:dyDescent="0.25">
      <c r="A4956" t="s">
        <v>79</v>
      </c>
      <c r="B4956" t="s">
        <v>80</v>
      </c>
      <c r="C4956" t="s">
        <v>9</v>
      </c>
      <c r="D4956" t="str">
        <f t="shared" si="77"/>
        <v>OUTFLOWS</v>
      </c>
      <c r="E4956" t="s">
        <v>125</v>
      </c>
      <c r="F4956" t="s">
        <v>126</v>
      </c>
      <c r="G4956" t="s">
        <v>102</v>
      </c>
      <c r="H4956" t="s">
        <v>212</v>
      </c>
      <c r="I4956" t="s">
        <v>27</v>
      </c>
      <c r="J4956" t="s">
        <v>965</v>
      </c>
      <c r="K4956" t="s">
        <v>6235</v>
      </c>
      <c r="L4956" t="s">
        <v>5659</v>
      </c>
      <c r="M4956" s="17">
        <f>VLOOKUP($K4956,[1]Budget!$V:$AE,5,0)*IF($C4956="1 - Revenues",1,IF(AND($C4956="5 - Transfers",MID(I4956,15,1)="4"),1,-1))</f>
        <v>-2000</v>
      </c>
      <c r="N4956" s="17">
        <f>VLOOKUP($K4956,[1]Budget!$V:$AE,6,0)*IF($C4956="1 - Revenues",1,IF(AND($C4956="5 - Transfers",MID(J4956,15,1)="4"),1,-1))</f>
        <v>0</v>
      </c>
      <c r="O4956" s="17">
        <f>IFERROR(IF(RIGHT(LEFT(K4956,15),1)="4",VLOOKUP(K4956,'[1]Budget Worksheet'!A:B,2,0),-1*VLOOKUP(K4956,'[1]Budget Worksheet'!A:B,2,0)),0)</f>
        <v>0</v>
      </c>
      <c r="P4956" s="17">
        <f>VLOOKUP($K4956,[1]Budget!$V:$AE,8,0)*IF($C4956="1 - Revenues",1,IF(AND($C4956="5 - Transfers",MID($K4956,15,1)="4"),1,-1))</f>
        <v>0</v>
      </c>
      <c r="Q4956" s="17">
        <f>VLOOKUP($K4956,[1]Budget!$V:$AE,10,0)*IF($C4956="1 - Revenues",1,IF(AND($C4956="5 - Transfers",MID(K4956,15,1)="4"),1,-1))</f>
        <v>0</v>
      </c>
      <c r="S4956" s="18" t="b">
        <f>IF(LEFT(C4956,1)="1",1,-1)*SUMIF([1]Budget!V:V,'Budget Worksheet for Pivot Tabl'!K4956,[1]Budget!AC:AC)=P4956</f>
        <v>1</v>
      </c>
    </row>
    <row r="4957" spans="1:19" x14ac:dyDescent="0.25">
      <c r="A4957" t="s">
        <v>79</v>
      </c>
      <c r="B4957" t="s">
        <v>80</v>
      </c>
      <c r="C4957" t="s">
        <v>9</v>
      </c>
      <c r="D4957" t="str">
        <f t="shared" si="77"/>
        <v>OUTFLOWS</v>
      </c>
      <c r="E4957" t="s">
        <v>125</v>
      </c>
      <c r="F4957" t="s">
        <v>126</v>
      </c>
      <c r="G4957" t="s">
        <v>102</v>
      </c>
      <c r="H4957" t="s">
        <v>212</v>
      </c>
      <c r="I4957" t="s">
        <v>27</v>
      </c>
      <c r="J4957" t="s">
        <v>965</v>
      </c>
      <c r="K4957" t="s">
        <v>6236</v>
      </c>
      <c r="L4957" t="s">
        <v>651</v>
      </c>
      <c r="M4957" s="17">
        <f>VLOOKUP($K4957,[1]Budget!$V:$AE,5,0)*IF($C4957="1 - Revenues",1,IF(AND($C4957="5 - Transfers",MID(I4957,15,1)="4"),1,-1))</f>
        <v>0</v>
      </c>
      <c r="N4957" s="17">
        <f>VLOOKUP($K4957,[1]Budget!$V:$AE,6,0)*IF($C4957="1 - Revenues",1,IF(AND($C4957="5 - Transfers",MID(J4957,15,1)="4"),1,-1))</f>
        <v>0</v>
      </c>
      <c r="O4957" s="17">
        <f>IFERROR(IF(RIGHT(LEFT(K4957,15),1)="4",VLOOKUP(K4957,'[1]Budget Worksheet'!A:B,2,0),-1*VLOOKUP(K4957,'[1]Budget Worksheet'!A:B,2,0)),0)</f>
        <v>0</v>
      </c>
      <c r="P4957" s="17">
        <f>VLOOKUP($K4957,[1]Budget!$V:$AE,8,0)*IF($C4957="1 - Revenues",1,IF(AND($C4957="5 - Transfers",MID($K4957,15,1)="4"),1,-1))</f>
        <v>0</v>
      </c>
      <c r="Q4957" s="17">
        <f>VLOOKUP($K4957,[1]Budget!$V:$AE,10,0)*IF($C4957="1 - Revenues",1,IF(AND($C4957="5 - Transfers",MID(K4957,15,1)="4"),1,-1))</f>
        <v>0</v>
      </c>
      <c r="S4957" s="18" t="b">
        <f>IF(LEFT(C4957,1)="1",1,-1)*SUMIF([1]Budget!V:V,'Budget Worksheet for Pivot Tabl'!K4957,[1]Budget!AC:AC)=P4957</f>
        <v>1</v>
      </c>
    </row>
    <row r="4958" spans="1:19" x14ac:dyDescent="0.25">
      <c r="A4958" t="s">
        <v>79</v>
      </c>
      <c r="B4958" t="s">
        <v>80</v>
      </c>
      <c r="C4958" t="s">
        <v>9</v>
      </c>
      <c r="D4958" t="str">
        <f t="shared" si="77"/>
        <v>OUTFLOWS</v>
      </c>
      <c r="E4958" t="s">
        <v>125</v>
      </c>
      <c r="F4958" t="s">
        <v>126</v>
      </c>
      <c r="G4958" t="s">
        <v>102</v>
      </c>
      <c r="H4958" t="s">
        <v>212</v>
      </c>
      <c r="I4958" t="s">
        <v>27</v>
      </c>
      <c r="J4958" t="s">
        <v>965</v>
      </c>
      <c r="K4958" t="s">
        <v>6237</v>
      </c>
      <c r="L4958" t="s">
        <v>653</v>
      </c>
      <c r="M4958" s="17">
        <f>VLOOKUP($K4958,[1]Budget!$V:$AE,5,0)*IF($C4958="1 - Revenues",1,IF(AND($C4958="5 - Transfers",MID(I4958,15,1)="4"),1,-1))</f>
        <v>0</v>
      </c>
      <c r="N4958" s="17">
        <f>VLOOKUP($K4958,[1]Budget!$V:$AE,6,0)*IF($C4958="1 - Revenues",1,IF(AND($C4958="5 - Transfers",MID(J4958,15,1)="4"),1,-1))</f>
        <v>0</v>
      </c>
      <c r="O4958" s="17">
        <f>IFERROR(IF(RIGHT(LEFT(K4958,15),1)="4",VLOOKUP(K4958,'[1]Budget Worksheet'!A:B,2,0),-1*VLOOKUP(K4958,'[1]Budget Worksheet'!A:B,2,0)),0)</f>
        <v>0</v>
      </c>
      <c r="P4958" s="17">
        <f>VLOOKUP($K4958,[1]Budget!$V:$AE,8,0)*IF($C4958="1 - Revenues",1,IF(AND($C4958="5 - Transfers",MID($K4958,15,1)="4"),1,-1))</f>
        <v>0</v>
      </c>
      <c r="Q4958" s="17">
        <f>VLOOKUP($K4958,[1]Budget!$V:$AE,10,0)*IF($C4958="1 - Revenues",1,IF(AND($C4958="5 - Transfers",MID(K4958,15,1)="4"),1,-1))</f>
        <v>0</v>
      </c>
      <c r="S4958" s="18" t="b">
        <f>IF(LEFT(C4958,1)="1",1,-1)*SUMIF([1]Budget!V:V,'Budget Worksheet for Pivot Tabl'!K4958,[1]Budget!AC:AC)=P4958</f>
        <v>1</v>
      </c>
    </row>
    <row r="4959" spans="1:19" x14ac:dyDescent="0.25">
      <c r="A4959" t="s">
        <v>79</v>
      </c>
      <c r="B4959" t="s">
        <v>80</v>
      </c>
      <c r="C4959" t="s">
        <v>8</v>
      </c>
      <c r="D4959" t="str">
        <f t="shared" si="77"/>
        <v>OUTFLOWS</v>
      </c>
      <c r="E4959" t="s">
        <v>127</v>
      </c>
      <c r="F4959" t="s">
        <v>92</v>
      </c>
      <c r="G4959" t="s">
        <v>102</v>
      </c>
      <c r="H4959" t="s">
        <v>212</v>
      </c>
      <c r="I4959" t="s">
        <v>5662</v>
      </c>
      <c r="J4959" t="s">
        <v>92</v>
      </c>
      <c r="K4959" t="s">
        <v>6238</v>
      </c>
      <c r="L4959" t="s">
        <v>590</v>
      </c>
      <c r="M4959" s="17">
        <f>VLOOKUP($K4959,[1]Budget!$V:$AE,5,0)*IF($C4959="1 - Revenues",1,IF(AND($C4959="5 - Transfers",MID(I4959,15,1)="4"),1,-1))</f>
        <v>0</v>
      </c>
      <c r="N4959" s="17">
        <f>VLOOKUP($K4959,[1]Budget!$V:$AE,6,0)*IF($C4959="1 - Revenues",1,IF(AND($C4959="5 - Transfers",MID(J4959,15,1)="4"),1,-1))</f>
        <v>0</v>
      </c>
      <c r="O4959" s="17">
        <f>IFERROR(IF(RIGHT(LEFT(K4959,15),1)="4",VLOOKUP(K4959,'[1]Budget Worksheet'!A:B,2,0),-1*VLOOKUP(K4959,'[1]Budget Worksheet'!A:B,2,0)),0)</f>
        <v>0</v>
      </c>
      <c r="P4959" s="17">
        <f>VLOOKUP($K4959,[1]Budget!$V:$AE,8,0)*IF($C4959="1 - Revenues",1,IF(AND($C4959="5 - Transfers",MID($K4959,15,1)="4"),1,-1))</f>
        <v>0</v>
      </c>
      <c r="Q4959" s="17">
        <f>VLOOKUP($K4959,[1]Budget!$V:$AE,10,0)*IF($C4959="1 - Revenues",1,IF(AND($C4959="5 - Transfers",MID(K4959,15,1)="4"),1,-1))</f>
        <v>0</v>
      </c>
      <c r="S4959" s="18" t="b">
        <f>IF(LEFT(C4959,1)="1",1,-1)*SUMIF([1]Budget!V:V,'Budget Worksheet for Pivot Tabl'!K4959,[1]Budget!AC:AC)=P4959</f>
        <v>1</v>
      </c>
    </row>
    <row r="4960" spans="1:19" x14ac:dyDescent="0.25">
      <c r="A4960" t="s">
        <v>79</v>
      </c>
      <c r="B4960" t="s">
        <v>80</v>
      </c>
      <c r="C4960" t="s">
        <v>8</v>
      </c>
      <c r="D4960" t="str">
        <f t="shared" si="77"/>
        <v>OUTFLOWS</v>
      </c>
      <c r="E4960" t="s">
        <v>127</v>
      </c>
      <c r="F4960" t="s">
        <v>92</v>
      </c>
      <c r="G4960" t="s">
        <v>102</v>
      </c>
      <c r="H4960" t="s">
        <v>212</v>
      </c>
      <c r="I4960" t="s">
        <v>5662</v>
      </c>
      <c r="J4960" t="s">
        <v>92</v>
      </c>
      <c r="K4960" t="s">
        <v>6239</v>
      </c>
      <c r="L4960" t="s">
        <v>593</v>
      </c>
      <c r="M4960" s="17">
        <f>VLOOKUP($K4960,[1]Budget!$V:$AE,5,0)*IF($C4960="1 - Revenues",1,IF(AND($C4960="5 - Transfers",MID(I4960,15,1)="4"),1,-1))</f>
        <v>0</v>
      </c>
      <c r="N4960" s="17">
        <f>VLOOKUP($K4960,[1]Budget!$V:$AE,6,0)*IF($C4960="1 - Revenues",1,IF(AND($C4960="5 - Transfers",MID(J4960,15,1)="4"),1,-1))</f>
        <v>0</v>
      </c>
      <c r="O4960" s="17">
        <f>IFERROR(IF(RIGHT(LEFT(K4960,15),1)="4",VLOOKUP(K4960,'[1]Budget Worksheet'!A:B,2,0),-1*VLOOKUP(K4960,'[1]Budget Worksheet'!A:B,2,0)),0)</f>
        <v>0</v>
      </c>
      <c r="P4960" s="17">
        <f>VLOOKUP($K4960,[1]Budget!$V:$AE,8,0)*IF($C4960="1 - Revenues",1,IF(AND($C4960="5 - Transfers",MID($K4960,15,1)="4"),1,-1))</f>
        <v>0</v>
      </c>
      <c r="Q4960" s="17">
        <f>VLOOKUP($K4960,[1]Budget!$V:$AE,10,0)*IF($C4960="1 - Revenues",1,IF(AND($C4960="5 - Transfers",MID(K4960,15,1)="4"),1,-1))</f>
        <v>0</v>
      </c>
      <c r="S4960" s="18" t="b">
        <f>IF(LEFT(C4960,1)="1",1,-1)*SUMIF([1]Budget!V:V,'Budget Worksheet for Pivot Tabl'!K4960,[1]Budget!AC:AC)=P4960</f>
        <v>1</v>
      </c>
    </row>
    <row r="4961" spans="1:19" x14ac:dyDescent="0.25">
      <c r="A4961" t="s">
        <v>79</v>
      </c>
      <c r="B4961" t="s">
        <v>80</v>
      </c>
      <c r="C4961" t="s">
        <v>8</v>
      </c>
      <c r="D4961" t="str">
        <f t="shared" si="77"/>
        <v>OUTFLOWS</v>
      </c>
      <c r="E4961" t="s">
        <v>127</v>
      </c>
      <c r="F4961" t="s">
        <v>92</v>
      </c>
      <c r="G4961" t="s">
        <v>102</v>
      </c>
      <c r="H4961" t="s">
        <v>212</v>
      </c>
      <c r="I4961" t="s">
        <v>5662</v>
      </c>
      <c r="J4961" t="s">
        <v>92</v>
      </c>
      <c r="K4961" t="s">
        <v>6240</v>
      </c>
      <c r="L4961" t="s">
        <v>601</v>
      </c>
      <c r="M4961" s="17">
        <f>VLOOKUP($K4961,[1]Budget!$V:$AE,5,0)*IF($C4961="1 - Revenues",1,IF(AND($C4961="5 - Transfers",MID(I4961,15,1)="4"),1,-1))</f>
        <v>0</v>
      </c>
      <c r="N4961" s="17">
        <f>VLOOKUP($K4961,[1]Budget!$V:$AE,6,0)*IF($C4961="1 - Revenues",1,IF(AND($C4961="5 - Transfers",MID(J4961,15,1)="4"),1,-1))</f>
        <v>0</v>
      </c>
      <c r="O4961" s="17">
        <f>IFERROR(IF(RIGHT(LEFT(K4961,15),1)="4",VLOOKUP(K4961,'[1]Budget Worksheet'!A:B,2,0),-1*VLOOKUP(K4961,'[1]Budget Worksheet'!A:B,2,0)),0)</f>
        <v>0</v>
      </c>
      <c r="P4961" s="17">
        <f>VLOOKUP($K4961,[1]Budget!$V:$AE,8,0)*IF($C4961="1 - Revenues",1,IF(AND($C4961="5 - Transfers",MID($K4961,15,1)="4"),1,-1))</f>
        <v>0</v>
      </c>
      <c r="Q4961" s="17">
        <f>VLOOKUP($K4961,[1]Budget!$V:$AE,10,0)*IF($C4961="1 - Revenues",1,IF(AND($C4961="5 - Transfers",MID(K4961,15,1)="4"),1,-1))</f>
        <v>0</v>
      </c>
      <c r="S4961" s="18" t="b">
        <f>IF(LEFT(C4961,1)="1",1,-1)*SUMIF([1]Budget!V:V,'Budget Worksheet for Pivot Tabl'!K4961,[1]Budget!AC:AC)=P4961</f>
        <v>1</v>
      </c>
    </row>
    <row r="4962" spans="1:19" x14ac:dyDescent="0.25">
      <c r="A4962" t="s">
        <v>79</v>
      </c>
      <c r="B4962" t="s">
        <v>80</v>
      </c>
      <c r="C4962" t="s">
        <v>8</v>
      </c>
      <c r="D4962" t="str">
        <f t="shared" si="77"/>
        <v>OUTFLOWS</v>
      </c>
      <c r="E4962" t="s">
        <v>127</v>
      </c>
      <c r="F4962" t="s">
        <v>92</v>
      </c>
      <c r="G4962" t="s">
        <v>102</v>
      </c>
      <c r="H4962" t="s">
        <v>212</v>
      </c>
      <c r="I4962" t="s">
        <v>5662</v>
      </c>
      <c r="J4962" t="s">
        <v>92</v>
      </c>
      <c r="K4962" t="s">
        <v>6241</v>
      </c>
      <c r="L4962" t="s">
        <v>603</v>
      </c>
      <c r="M4962" s="17">
        <f>VLOOKUP($K4962,[1]Budget!$V:$AE,5,0)*IF($C4962="1 - Revenues",1,IF(AND($C4962="5 - Transfers",MID(I4962,15,1)="4"),1,-1))</f>
        <v>0</v>
      </c>
      <c r="N4962" s="17">
        <f>VLOOKUP($K4962,[1]Budget!$V:$AE,6,0)*IF($C4962="1 - Revenues",1,IF(AND($C4962="5 - Transfers",MID(J4962,15,1)="4"),1,-1))</f>
        <v>0</v>
      </c>
      <c r="O4962" s="17">
        <f>IFERROR(IF(RIGHT(LEFT(K4962,15),1)="4",VLOOKUP(K4962,'[1]Budget Worksheet'!A:B,2,0),-1*VLOOKUP(K4962,'[1]Budget Worksheet'!A:B,2,0)),0)</f>
        <v>0</v>
      </c>
      <c r="P4962" s="17">
        <f>VLOOKUP($K4962,[1]Budget!$V:$AE,8,0)*IF($C4962="1 - Revenues",1,IF(AND($C4962="5 - Transfers",MID($K4962,15,1)="4"),1,-1))</f>
        <v>0</v>
      </c>
      <c r="Q4962" s="17">
        <f>VLOOKUP($K4962,[1]Budget!$V:$AE,10,0)*IF($C4962="1 - Revenues",1,IF(AND($C4962="5 - Transfers",MID(K4962,15,1)="4"),1,-1))</f>
        <v>0</v>
      </c>
      <c r="S4962" s="18" t="b">
        <f>IF(LEFT(C4962,1)="1",1,-1)*SUMIF([1]Budget!V:V,'Budget Worksheet for Pivot Tabl'!K4962,[1]Budget!AC:AC)=P4962</f>
        <v>1</v>
      </c>
    </row>
    <row r="4963" spans="1:19" x14ac:dyDescent="0.25">
      <c r="A4963" t="s">
        <v>79</v>
      </c>
      <c r="B4963" t="s">
        <v>80</v>
      </c>
      <c r="C4963" t="s">
        <v>8</v>
      </c>
      <c r="D4963" t="str">
        <f t="shared" si="77"/>
        <v>OUTFLOWS</v>
      </c>
      <c r="E4963" t="s">
        <v>127</v>
      </c>
      <c r="F4963" t="s">
        <v>92</v>
      </c>
      <c r="G4963" t="s">
        <v>102</v>
      </c>
      <c r="H4963" t="s">
        <v>212</v>
      </c>
      <c r="I4963" t="s">
        <v>5662</v>
      </c>
      <c r="J4963" t="s">
        <v>92</v>
      </c>
      <c r="K4963" t="s">
        <v>6242</v>
      </c>
      <c r="L4963" t="s">
        <v>606</v>
      </c>
      <c r="M4963" s="17">
        <f>VLOOKUP($K4963,[1]Budget!$V:$AE,5,0)*IF($C4963="1 - Revenues",1,IF(AND($C4963="5 - Transfers",MID(I4963,15,1)="4"),1,-1))</f>
        <v>0</v>
      </c>
      <c r="N4963" s="17">
        <f>VLOOKUP($K4963,[1]Budget!$V:$AE,6,0)*IF($C4963="1 - Revenues",1,IF(AND($C4963="5 - Transfers",MID(J4963,15,1)="4"),1,-1))</f>
        <v>0</v>
      </c>
      <c r="O4963" s="17">
        <f>IFERROR(IF(RIGHT(LEFT(K4963,15),1)="4",VLOOKUP(K4963,'[1]Budget Worksheet'!A:B,2,0),-1*VLOOKUP(K4963,'[1]Budget Worksheet'!A:B,2,0)),0)</f>
        <v>0</v>
      </c>
      <c r="P4963" s="17">
        <f>VLOOKUP($K4963,[1]Budget!$V:$AE,8,0)*IF($C4963="1 - Revenues",1,IF(AND($C4963="5 - Transfers",MID($K4963,15,1)="4"),1,-1))</f>
        <v>0</v>
      </c>
      <c r="Q4963" s="17">
        <f>VLOOKUP($K4963,[1]Budget!$V:$AE,10,0)*IF($C4963="1 - Revenues",1,IF(AND($C4963="5 - Transfers",MID(K4963,15,1)="4"),1,-1))</f>
        <v>0</v>
      </c>
      <c r="S4963" s="18" t="b">
        <f>IF(LEFT(C4963,1)="1",1,-1)*SUMIF([1]Budget!V:V,'Budget Worksheet for Pivot Tabl'!K4963,[1]Budget!AC:AC)=P4963</f>
        <v>1</v>
      </c>
    </row>
    <row r="4964" spans="1:19" x14ac:dyDescent="0.25">
      <c r="A4964" t="s">
        <v>79</v>
      </c>
      <c r="B4964" t="s">
        <v>80</v>
      </c>
      <c r="C4964" t="s">
        <v>8</v>
      </c>
      <c r="D4964" t="str">
        <f t="shared" si="77"/>
        <v>OUTFLOWS</v>
      </c>
      <c r="E4964" t="s">
        <v>127</v>
      </c>
      <c r="F4964" t="s">
        <v>92</v>
      </c>
      <c r="G4964" t="s">
        <v>102</v>
      </c>
      <c r="H4964" t="s">
        <v>212</v>
      </c>
      <c r="I4964" t="s">
        <v>5662</v>
      </c>
      <c r="J4964" t="s">
        <v>92</v>
      </c>
      <c r="K4964" t="s">
        <v>6243</v>
      </c>
      <c r="L4964" t="s">
        <v>608</v>
      </c>
      <c r="M4964" s="17">
        <f>VLOOKUP($K4964,[1]Budget!$V:$AE,5,0)*IF($C4964="1 - Revenues",1,IF(AND($C4964="5 - Transfers",MID(I4964,15,1)="4"),1,-1))</f>
        <v>0</v>
      </c>
      <c r="N4964" s="17">
        <f>VLOOKUP($K4964,[1]Budget!$V:$AE,6,0)*IF($C4964="1 - Revenues",1,IF(AND($C4964="5 - Transfers",MID(J4964,15,1)="4"),1,-1))</f>
        <v>0</v>
      </c>
      <c r="O4964" s="17">
        <f>IFERROR(IF(RIGHT(LEFT(K4964,15),1)="4",VLOOKUP(K4964,'[1]Budget Worksheet'!A:B,2,0),-1*VLOOKUP(K4964,'[1]Budget Worksheet'!A:B,2,0)),0)</f>
        <v>0</v>
      </c>
      <c r="P4964" s="17">
        <f>VLOOKUP($K4964,[1]Budget!$V:$AE,8,0)*IF($C4964="1 - Revenues",1,IF(AND($C4964="5 - Transfers",MID($K4964,15,1)="4"),1,-1))</f>
        <v>0</v>
      </c>
      <c r="Q4964" s="17">
        <f>VLOOKUP($K4964,[1]Budget!$V:$AE,10,0)*IF($C4964="1 - Revenues",1,IF(AND($C4964="5 - Transfers",MID(K4964,15,1)="4"),1,-1))</f>
        <v>0</v>
      </c>
      <c r="S4964" s="18" t="b">
        <f>IF(LEFT(C4964,1)="1",1,-1)*SUMIF([1]Budget!V:V,'Budget Worksheet for Pivot Tabl'!K4964,[1]Budget!AC:AC)=P4964</f>
        <v>1</v>
      </c>
    </row>
    <row r="4965" spans="1:19" x14ac:dyDescent="0.25">
      <c r="A4965" t="s">
        <v>79</v>
      </c>
      <c r="B4965" t="s">
        <v>80</v>
      </c>
      <c r="C4965" t="s">
        <v>8</v>
      </c>
      <c r="D4965" t="str">
        <f t="shared" si="77"/>
        <v>OUTFLOWS</v>
      </c>
      <c r="E4965" t="s">
        <v>127</v>
      </c>
      <c r="F4965" t="s">
        <v>92</v>
      </c>
      <c r="G4965" t="s">
        <v>102</v>
      </c>
      <c r="H4965" t="s">
        <v>212</v>
      </c>
      <c r="I4965" t="s">
        <v>5662</v>
      </c>
      <c r="J4965" t="s">
        <v>92</v>
      </c>
      <c r="K4965" t="s">
        <v>6244</v>
      </c>
      <c r="L4965" t="s">
        <v>610</v>
      </c>
      <c r="M4965" s="17">
        <f>VLOOKUP($K4965,[1]Budget!$V:$AE,5,0)*IF($C4965="1 - Revenues",1,IF(AND($C4965="5 - Transfers",MID(I4965,15,1)="4"),1,-1))</f>
        <v>0</v>
      </c>
      <c r="N4965" s="17">
        <f>VLOOKUP($K4965,[1]Budget!$V:$AE,6,0)*IF($C4965="1 - Revenues",1,IF(AND($C4965="5 - Transfers",MID(J4965,15,1)="4"),1,-1))</f>
        <v>0</v>
      </c>
      <c r="O4965" s="17">
        <f>IFERROR(IF(RIGHT(LEFT(K4965,15),1)="4",VLOOKUP(K4965,'[1]Budget Worksheet'!A:B,2,0),-1*VLOOKUP(K4965,'[1]Budget Worksheet'!A:B,2,0)),0)</f>
        <v>0</v>
      </c>
      <c r="P4965" s="17">
        <f>VLOOKUP($K4965,[1]Budget!$V:$AE,8,0)*IF($C4965="1 - Revenues",1,IF(AND($C4965="5 - Transfers",MID($K4965,15,1)="4"),1,-1))</f>
        <v>0</v>
      </c>
      <c r="Q4965" s="17">
        <f>VLOOKUP($K4965,[1]Budget!$V:$AE,10,0)*IF($C4965="1 - Revenues",1,IF(AND($C4965="5 - Transfers",MID(K4965,15,1)="4"),1,-1))</f>
        <v>0</v>
      </c>
      <c r="S4965" s="18" t="b">
        <f>IF(LEFT(C4965,1)="1",1,-1)*SUMIF([1]Budget!V:V,'Budget Worksheet for Pivot Tabl'!K4965,[1]Budget!AC:AC)=P4965</f>
        <v>1</v>
      </c>
    </row>
    <row r="4966" spans="1:19" x14ac:dyDescent="0.25">
      <c r="A4966" t="s">
        <v>79</v>
      </c>
      <c r="B4966" t="s">
        <v>80</v>
      </c>
      <c r="C4966" t="s">
        <v>8</v>
      </c>
      <c r="D4966" t="str">
        <f t="shared" si="77"/>
        <v>OUTFLOWS</v>
      </c>
      <c r="E4966" t="s">
        <v>127</v>
      </c>
      <c r="F4966" t="s">
        <v>92</v>
      </c>
      <c r="G4966" t="s">
        <v>102</v>
      </c>
      <c r="H4966" t="s">
        <v>212</v>
      </c>
      <c r="I4966" t="s">
        <v>5662</v>
      </c>
      <c r="J4966" t="s">
        <v>92</v>
      </c>
      <c r="K4966" t="s">
        <v>6245</v>
      </c>
      <c r="L4966" t="s">
        <v>612</v>
      </c>
      <c r="M4966" s="17">
        <f>VLOOKUP($K4966,[1]Budget!$V:$AE,5,0)*IF($C4966="1 - Revenues",1,IF(AND($C4966="5 - Transfers",MID(I4966,15,1)="4"),1,-1))</f>
        <v>0</v>
      </c>
      <c r="N4966" s="17">
        <f>VLOOKUP($K4966,[1]Budget!$V:$AE,6,0)*IF($C4966="1 - Revenues",1,IF(AND($C4966="5 - Transfers",MID(J4966,15,1)="4"),1,-1))</f>
        <v>0</v>
      </c>
      <c r="O4966" s="17">
        <f>IFERROR(IF(RIGHT(LEFT(K4966,15),1)="4",VLOOKUP(K4966,'[1]Budget Worksheet'!A:B,2,0),-1*VLOOKUP(K4966,'[1]Budget Worksheet'!A:B,2,0)),0)</f>
        <v>0</v>
      </c>
      <c r="P4966" s="17">
        <f>VLOOKUP($K4966,[1]Budget!$V:$AE,8,0)*IF($C4966="1 - Revenues",1,IF(AND($C4966="5 - Transfers",MID($K4966,15,1)="4"),1,-1))</f>
        <v>0</v>
      </c>
      <c r="Q4966" s="17">
        <f>VLOOKUP($K4966,[1]Budget!$V:$AE,10,0)*IF($C4966="1 - Revenues",1,IF(AND($C4966="5 - Transfers",MID(K4966,15,1)="4"),1,-1))</f>
        <v>0</v>
      </c>
      <c r="S4966" s="18" t="b">
        <f>IF(LEFT(C4966,1)="1",1,-1)*SUMIF([1]Budget!V:V,'Budget Worksheet for Pivot Tabl'!K4966,[1]Budget!AC:AC)=P4966</f>
        <v>1</v>
      </c>
    </row>
    <row r="4967" spans="1:19" x14ac:dyDescent="0.25">
      <c r="A4967" t="s">
        <v>79</v>
      </c>
      <c r="B4967" t="s">
        <v>80</v>
      </c>
      <c r="C4967" t="s">
        <v>8</v>
      </c>
      <c r="D4967" t="str">
        <f t="shared" si="77"/>
        <v>OUTFLOWS</v>
      </c>
      <c r="E4967" t="s">
        <v>127</v>
      </c>
      <c r="F4967" t="s">
        <v>92</v>
      </c>
      <c r="G4967" t="s">
        <v>102</v>
      </c>
      <c r="H4967" t="s">
        <v>212</v>
      </c>
      <c r="I4967" t="s">
        <v>5662</v>
      </c>
      <c r="J4967" t="s">
        <v>92</v>
      </c>
      <c r="K4967" t="s">
        <v>6246</v>
      </c>
      <c r="L4967" t="s">
        <v>614</v>
      </c>
      <c r="M4967" s="17">
        <f>VLOOKUP($K4967,[1]Budget!$V:$AE,5,0)*IF($C4967="1 - Revenues",1,IF(AND($C4967="5 - Transfers",MID(I4967,15,1)="4"),1,-1))</f>
        <v>0</v>
      </c>
      <c r="N4967" s="17">
        <f>VLOOKUP($K4967,[1]Budget!$V:$AE,6,0)*IF($C4967="1 - Revenues",1,IF(AND($C4967="5 - Transfers",MID(J4967,15,1)="4"),1,-1))</f>
        <v>0</v>
      </c>
      <c r="O4967" s="17">
        <f>IFERROR(IF(RIGHT(LEFT(K4967,15),1)="4",VLOOKUP(K4967,'[1]Budget Worksheet'!A:B,2,0),-1*VLOOKUP(K4967,'[1]Budget Worksheet'!A:B,2,0)),0)</f>
        <v>0</v>
      </c>
      <c r="P4967" s="17">
        <f>VLOOKUP($K4967,[1]Budget!$V:$AE,8,0)*IF($C4967="1 - Revenues",1,IF(AND($C4967="5 - Transfers",MID($K4967,15,1)="4"),1,-1))</f>
        <v>0</v>
      </c>
      <c r="Q4967" s="17">
        <f>VLOOKUP($K4967,[1]Budget!$V:$AE,10,0)*IF($C4967="1 - Revenues",1,IF(AND($C4967="5 - Transfers",MID(K4967,15,1)="4"),1,-1))</f>
        <v>0</v>
      </c>
      <c r="S4967" s="18" t="b">
        <f>IF(LEFT(C4967,1)="1",1,-1)*SUMIF([1]Budget!V:V,'Budget Worksheet for Pivot Tabl'!K4967,[1]Budget!AC:AC)=P4967</f>
        <v>1</v>
      </c>
    </row>
    <row r="4968" spans="1:19" x14ac:dyDescent="0.25">
      <c r="A4968" t="s">
        <v>79</v>
      </c>
      <c r="B4968" t="s">
        <v>80</v>
      </c>
      <c r="C4968" t="s">
        <v>8</v>
      </c>
      <c r="D4968" t="str">
        <f t="shared" si="77"/>
        <v>OUTFLOWS</v>
      </c>
      <c r="E4968" t="s">
        <v>127</v>
      </c>
      <c r="F4968" t="s">
        <v>92</v>
      </c>
      <c r="G4968" t="s">
        <v>102</v>
      </c>
      <c r="H4968" t="s">
        <v>212</v>
      </c>
      <c r="I4968" t="s">
        <v>5662</v>
      </c>
      <c r="J4968" t="s">
        <v>92</v>
      </c>
      <c r="K4968" t="s">
        <v>6247</v>
      </c>
      <c r="L4968" t="s">
        <v>618</v>
      </c>
      <c r="M4968" s="17">
        <f>VLOOKUP($K4968,[1]Budget!$V:$AE,5,0)*IF($C4968="1 - Revenues",1,IF(AND($C4968="5 - Transfers",MID(I4968,15,1)="4"),1,-1))</f>
        <v>0</v>
      </c>
      <c r="N4968" s="17">
        <f>VLOOKUP($K4968,[1]Budget!$V:$AE,6,0)*IF($C4968="1 - Revenues",1,IF(AND($C4968="5 - Transfers",MID(J4968,15,1)="4"),1,-1))</f>
        <v>0</v>
      </c>
      <c r="O4968" s="17">
        <f>IFERROR(IF(RIGHT(LEFT(K4968,15),1)="4",VLOOKUP(K4968,'[1]Budget Worksheet'!A:B,2,0),-1*VLOOKUP(K4968,'[1]Budget Worksheet'!A:B,2,0)),0)</f>
        <v>0</v>
      </c>
      <c r="P4968" s="17">
        <f>VLOOKUP($K4968,[1]Budget!$V:$AE,8,0)*IF($C4968="1 - Revenues",1,IF(AND($C4968="5 - Transfers",MID($K4968,15,1)="4"),1,-1))</f>
        <v>0</v>
      </c>
      <c r="Q4968" s="17">
        <f>VLOOKUP($K4968,[1]Budget!$V:$AE,10,0)*IF($C4968="1 - Revenues",1,IF(AND($C4968="5 - Transfers",MID(K4968,15,1)="4"),1,-1))</f>
        <v>0</v>
      </c>
      <c r="S4968" s="18" t="b">
        <f>IF(LEFT(C4968,1)="1",1,-1)*SUMIF([1]Budget!V:V,'Budget Worksheet for Pivot Tabl'!K4968,[1]Budget!AC:AC)=P4968</f>
        <v>1</v>
      </c>
    </row>
    <row r="4969" spans="1:19" x14ac:dyDescent="0.25">
      <c r="A4969" t="s">
        <v>79</v>
      </c>
      <c r="B4969" t="s">
        <v>80</v>
      </c>
      <c r="C4969" t="s">
        <v>8</v>
      </c>
      <c r="D4969" t="str">
        <f t="shared" si="77"/>
        <v>OUTFLOWS</v>
      </c>
      <c r="E4969" t="s">
        <v>127</v>
      </c>
      <c r="F4969" t="s">
        <v>92</v>
      </c>
      <c r="G4969" t="s">
        <v>102</v>
      </c>
      <c r="H4969" t="s">
        <v>212</v>
      </c>
      <c r="I4969" t="s">
        <v>5662</v>
      </c>
      <c r="J4969" t="s">
        <v>92</v>
      </c>
      <c r="K4969" t="s">
        <v>6248</v>
      </c>
      <c r="L4969" t="s">
        <v>472</v>
      </c>
      <c r="M4969" s="17">
        <f>VLOOKUP($K4969,[1]Budget!$V:$AE,5,0)*IF($C4969="1 - Revenues",1,IF(AND($C4969="5 - Transfers",MID(I4969,15,1)="4"),1,-1))</f>
        <v>0</v>
      </c>
      <c r="N4969" s="17">
        <f>VLOOKUP($K4969,[1]Budget!$V:$AE,6,0)*IF($C4969="1 - Revenues",1,IF(AND($C4969="5 - Transfers",MID(J4969,15,1)="4"),1,-1))</f>
        <v>0</v>
      </c>
      <c r="O4969" s="17">
        <f>IFERROR(IF(RIGHT(LEFT(K4969,15),1)="4",VLOOKUP(K4969,'[1]Budget Worksheet'!A:B,2,0),-1*VLOOKUP(K4969,'[1]Budget Worksheet'!A:B,2,0)),0)</f>
        <v>0</v>
      </c>
      <c r="P4969" s="17">
        <f>VLOOKUP($K4969,[1]Budget!$V:$AE,8,0)*IF($C4969="1 - Revenues",1,IF(AND($C4969="5 - Transfers",MID($K4969,15,1)="4"),1,-1))</f>
        <v>0</v>
      </c>
      <c r="Q4969" s="17">
        <f>VLOOKUP($K4969,[1]Budget!$V:$AE,10,0)*IF($C4969="1 - Revenues",1,IF(AND($C4969="5 - Transfers",MID(K4969,15,1)="4"),1,-1))</f>
        <v>0</v>
      </c>
      <c r="S4969" s="18" t="b">
        <f>IF(LEFT(C4969,1)="1",1,-1)*SUMIF([1]Budget!V:V,'Budget Worksheet for Pivot Tabl'!K4969,[1]Budget!AC:AC)=P4969</f>
        <v>1</v>
      </c>
    </row>
    <row r="4970" spans="1:19" x14ac:dyDescent="0.25">
      <c r="A4970" t="s">
        <v>79</v>
      </c>
      <c r="B4970" t="s">
        <v>80</v>
      </c>
      <c r="C4970" t="s">
        <v>8</v>
      </c>
      <c r="D4970" t="str">
        <f t="shared" si="77"/>
        <v>OUTFLOWS</v>
      </c>
      <c r="E4970" t="s">
        <v>108</v>
      </c>
      <c r="F4970" t="s">
        <v>109</v>
      </c>
      <c r="G4970" t="s">
        <v>102</v>
      </c>
      <c r="H4970" t="s">
        <v>212</v>
      </c>
      <c r="I4970" t="s">
        <v>35</v>
      </c>
      <c r="J4970" t="s">
        <v>375</v>
      </c>
      <c r="K4970" t="s">
        <v>6249</v>
      </c>
      <c r="L4970" t="s">
        <v>590</v>
      </c>
      <c r="M4970" s="17">
        <f>VLOOKUP($K4970,[1]Budget!$V:$AE,5,0)*IF($C4970="1 - Revenues",1,IF(AND($C4970="5 - Transfers",MID(I4970,15,1)="4"),1,-1))</f>
        <v>-9000</v>
      </c>
      <c r="N4970" s="17">
        <f>VLOOKUP($K4970,[1]Budget!$V:$AE,6,0)*IF($C4970="1 - Revenues",1,IF(AND($C4970="5 - Transfers",MID(J4970,15,1)="4"),1,-1))</f>
        <v>-9000</v>
      </c>
      <c r="O4970" s="17">
        <f>IFERROR(IF(RIGHT(LEFT(K4970,15),1)="4",VLOOKUP(K4970,'[1]Budget Worksheet'!A:B,2,0),-1*VLOOKUP(K4970,'[1]Budget Worksheet'!A:B,2,0)),0)</f>
        <v>-7703</v>
      </c>
      <c r="P4970" s="17">
        <f>VLOOKUP($K4970,[1]Budget!$V:$AE,8,0)*IF($C4970="1 - Revenues",1,IF(AND($C4970="5 - Transfers",MID($K4970,15,1)="4"),1,-1))</f>
        <v>-7703</v>
      </c>
      <c r="Q4970" s="17">
        <f>VLOOKUP($K4970,[1]Budget!$V:$AE,10,0)*IF($C4970="1 - Revenues",1,IF(AND($C4970="5 - Transfers",MID(K4970,15,1)="4"),1,-1))</f>
        <v>0</v>
      </c>
      <c r="S4970" s="18" t="b">
        <f>IF(LEFT(C4970,1)="1",1,-1)*SUMIF([1]Budget!V:V,'Budget Worksheet for Pivot Tabl'!K4970,[1]Budget!AC:AC)=P4970</f>
        <v>1</v>
      </c>
    </row>
    <row r="4971" spans="1:19" x14ac:dyDescent="0.25">
      <c r="A4971" t="s">
        <v>79</v>
      </c>
      <c r="B4971" t="s">
        <v>80</v>
      </c>
      <c r="C4971" t="s">
        <v>8</v>
      </c>
      <c r="D4971" t="str">
        <f t="shared" si="77"/>
        <v>OUTFLOWS</v>
      </c>
      <c r="E4971" t="s">
        <v>108</v>
      </c>
      <c r="F4971" t="s">
        <v>109</v>
      </c>
      <c r="G4971" t="s">
        <v>102</v>
      </c>
      <c r="H4971" t="s">
        <v>212</v>
      </c>
      <c r="I4971" t="s">
        <v>35</v>
      </c>
      <c r="J4971" t="s">
        <v>375</v>
      </c>
      <c r="K4971" t="s">
        <v>6250</v>
      </c>
      <c r="L4971" t="s">
        <v>597</v>
      </c>
      <c r="M4971" s="17">
        <f>VLOOKUP($K4971,[1]Budget!$V:$AE,5,0)*IF($C4971="1 - Revenues",1,IF(AND($C4971="5 - Transfers",MID(I4971,15,1)="4"),1,-1))</f>
        <v>0</v>
      </c>
      <c r="N4971" s="17">
        <f>VLOOKUP($K4971,[1]Budget!$V:$AE,6,0)*IF($C4971="1 - Revenues",1,IF(AND($C4971="5 - Transfers",MID(J4971,15,1)="4"),1,-1))</f>
        <v>0</v>
      </c>
      <c r="O4971" s="17">
        <f>IFERROR(IF(RIGHT(LEFT(K4971,15),1)="4",VLOOKUP(K4971,'[1]Budget Worksheet'!A:B,2,0),-1*VLOOKUP(K4971,'[1]Budget Worksheet'!A:B,2,0)),0)</f>
        <v>0</v>
      </c>
      <c r="P4971" s="17">
        <f>VLOOKUP($K4971,[1]Budget!$V:$AE,8,0)*IF($C4971="1 - Revenues",1,IF(AND($C4971="5 - Transfers",MID($K4971,15,1)="4"),1,-1))</f>
        <v>0</v>
      </c>
      <c r="Q4971" s="17">
        <f>VLOOKUP($K4971,[1]Budget!$V:$AE,10,0)*IF($C4971="1 - Revenues",1,IF(AND($C4971="5 - Transfers",MID(K4971,15,1)="4"),1,-1))</f>
        <v>0</v>
      </c>
      <c r="S4971" s="18" t="b">
        <f>IF(LEFT(C4971,1)="1",1,-1)*SUMIF([1]Budget!V:V,'Budget Worksheet for Pivot Tabl'!K4971,[1]Budget!AC:AC)=P4971</f>
        <v>1</v>
      </c>
    </row>
    <row r="4972" spans="1:19" x14ac:dyDescent="0.25">
      <c r="A4972" t="s">
        <v>79</v>
      </c>
      <c r="B4972" t="s">
        <v>80</v>
      </c>
      <c r="C4972" t="s">
        <v>8</v>
      </c>
      <c r="D4972" t="str">
        <f t="shared" si="77"/>
        <v>OUTFLOWS</v>
      </c>
      <c r="E4972" t="s">
        <v>108</v>
      </c>
      <c r="F4972" t="s">
        <v>109</v>
      </c>
      <c r="G4972" t="s">
        <v>102</v>
      </c>
      <c r="H4972" t="s">
        <v>212</v>
      </c>
      <c r="I4972" t="s">
        <v>35</v>
      </c>
      <c r="J4972" t="s">
        <v>375</v>
      </c>
      <c r="K4972" t="s">
        <v>6251</v>
      </c>
      <c r="L4972" t="s">
        <v>599</v>
      </c>
      <c r="M4972" s="17">
        <f>VLOOKUP($K4972,[1]Budget!$V:$AE,5,0)*IF($C4972="1 - Revenues",1,IF(AND($C4972="5 - Transfers",MID(I4972,15,1)="4"),1,-1))</f>
        <v>0</v>
      </c>
      <c r="N4972" s="17">
        <f>VLOOKUP($K4972,[1]Budget!$V:$AE,6,0)*IF($C4972="1 - Revenues",1,IF(AND($C4972="5 - Transfers",MID(J4972,15,1)="4"),1,-1))</f>
        <v>0</v>
      </c>
      <c r="O4972" s="17">
        <f>IFERROR(IF(RIGHT(LEFT(K4972,15),1)="4",VLOOKUP(K4972,'[1]Budget Worksheet'!A:B,2,0),-1*VLOOKUP(K4972,'[1]Budget Worksheet'!A:B,2,0)),0)</f>
        <v>-140</v>
      </c>
      <c r="P4972" s="17">
        <f>VLOOKUP($K4972,[1]Budget!$V:$AE,8,0)*IF($C4972="1 - Revenues",1,IF(AND($C4972="5 - Transfers",MID($K4972,15,1)="4"),1,-1))</f>
        <v>-140</v>
      </c>
      <c r="Q4972" s="17">
        <f>VLOOKUP($K4972,[1]Budget!$V:$AE,10,0)*IF($C4972="1 - Revenues",1,IF(AND($C4972="5 - Transfers",MID(K4972,15,1)="4"),1,-1))</f>
        <v>0</v>
      </c>
      <c r="S4972" s="18" t="b">
        <f>IF(LEFT(C4972,1)="1",1,-1)*SUMIF([1]Budget!V:V,'Budget Worksheet for Pivot Tabl'!K4972,[1]Budget!AC:AC)=P4972</f>
        <v>1</v>
      </c>
    </row>
    <row r="4973" spans="1:19" x14ac:dyDescent="0.25">
      <c r="A4973" t="s">
        <v>79</v>
      </c>
      <c r="B4973" t="s">
        <v>80</v>
      </c>
      <c r="C4973" t="s">
        <v>8</v>
      </c>
      <c r="D4973" t="str">
        <f t="shared" si="77"/>
        <v>OUTFLOWS</v>
      </c>
      <c r="E4973" t="s">
        <v>108</v>
      </c>
      <c r="F4973" t="s">
        <v>109</v>
      </c>
      <c r="G4973" t="s">
        <v>102</v>
      </c>
      <c r="H4973" t="s">
        <v>212</v>
      </c>
      <c r="I4973" t="s">
        <v>35</v>
      </c>
      <c r="J4973" t="s">
        <v>375</v>
      </c>
      <c r="K4973" t="s">
        <v>6252</v>
      </c>
      <c r="L4973" t="s">
        <v>601</v>
      </c>
      <c r="M4973" s="17">
        <f>VLOOKUP($K4973,[1]Budget!$V:$AE,5,0)*IF($C4973="1 - Revenues",1,IF(AND($C4973="5 - Transfers",MID(I4973,15,1)="4"),1,-1))</f>
        <v>0</v>
      </c>
      <c r="N4973" s="17">
        <f>VLOOKUP($K4973,[1]Budget!$V:$AE,6,0)*IF($C4973="1 - Revenues",1,IF(AND($C4973="5 - Transfers",MID(J4973,15,1)="4"),1,-1))</f>
        <v>0</v>
      </c>
      <c r="O4973" s="17">
        <f>IFERROR(IF(RIGHT(LEFT(K4973,15),1)="4",VLOOKUP(K4973,'[1]Budget Worksheet'!A:B,2,0),-1*VLOOKUP(K4973,'[1]Budget Worksheet'!A:B,2,0)),0)</f>
        <v>0</v>
      </c>
      <c r="P4973" s="17">
        <f>VLOOKUP($K4973,[1]Budget!$V:$AE,8,0)*IF($C4973="1 - Revenues",1,IF(AND($C4973="5 - Transfers",MID($K4973,15,1)="4"),1,-1))</f>
        <v>0</v>
      </c>
      <c r="Q4973" s="17">
        <f>VLOOKUP($K4973,[1]Budget!$V:$AE,10,0)*IF($C4973="1 - Revenues",1,IF(AND($C4973="5 - Transfers",MID(K4973,15,1)="4"),1,-1))</f>
        <v>0</v>
      </c>
      <c r="S4973" s="18" t="b">
        <f>IF(LEFT(C4973,1)="1",1,-1)*SUMIF([1]Budget!V:V,'Budget Worksheet for Pivot Tabl'!K4973,[1]Budget!AC:AC)=P4973</f>
        <v>1</v>
      </c>
    </row>
    <row r="4974" spans="1:19" x14ac:dyDescent="0.25">
      <c r="A4974" t="s">
        <v>79</v>
      </c>
      <c r="B4974" t="s">
        <v>80</v>
      </c>
      <c r="C4974" t="s">
        <v>8</v>
      </c>
      <c r="D4974" t="str">
        <f t="shared" si="77"/>
        <v>OUTFLOWS</v>
      </c>
      <c r="E4974" t="s">
        <v>108</v>
      </c>
      <c r="F4974" t="s">
        <v>109</v>
      </c>
      <c r="G4974" t="s">
        <v>102</v>
      </c>
      <c r="H4974" t="s">
        <v>212</v>
      </c>
      <c r="I4974" t="s">
        <v>35</v>
      </c>
      <c r="J4974" t="s">
        <v>375</v>
      </c>
      <c r="K4974" t="s">
        <v>6253</v>
      </c>
      <c r="L4974" t="s">
        <v>603</v>
      </c>
      <c r="M4974" s="17">
        <f>VLOOKUP($K4974,[1]Budget!$V:$AE,5,0)*IF($C4974="1 - Revenues",1,IF(AND($C4974="5 - Transfers",MID(I4974,15,1)="4"),1,-1))</f>
        <v>0</v>
      </c>
      <c r="N4974" s="17">
        <f>VLOOKUP($K4974,[1]Budget!$V:$AE,6,0)*IF($C4974="1 - Revenues",1,IF(AND($C4974="5 - Transfers",MID(J4974,15,1)="4"),1,-1))</f>
        <v>0</v>
      </c>
      <c r="O4974" s="17">
        <f>IFERROR(IF(RIGHT(LEFT(K4974,15),1)="4",VLOOKUP(K4974,'[1]Budget Worksheet'!A:B,2,0),-1*VLOOKUP(K4974,'[1]Budget Worksheet'!A:B,2,0)),0)</f>
        <v>0</v>
      </c>
      <c r="P4974" s="17">
        <f>VLOOKUP($K4974,[1]Budget!$V:$AE,8,0)*IF($C4974="1 - Revenues",1,IF(AND($C4974="5 - Transfers",MID($K4974,15,1)="4"),1,-1))</f>
        <v>0</v>
      </c>
      <c r="Q4974" s="17">
        <f>VLOOKUP($K4974,[1]Budget!$V:$AE,10,0)*IF($C4974="1 - Revenues",1,IF(AND($C4974="5 - Transfers",MID(K4974,15,1)="4"),1,-1))</f>
        <v>0</v>
      </c>
      <c r="S4974" s="18" t="b">
        <f>IF(LEFT(C4974,1)="1",1,-1)*SUMIF([1]Budget!V:V,'Budget Worksheet for Pivot Tabl'!K4974,[1]Budget!AC:AC)=P4974</f>
        <v>1</v>
      </c>
    </row>
    <row r="4975" spans="1:19" x14ac:dyDescent="0.25">
      <c r="A4975" t="s">
        <v>79</v>
      </c>
      <c r="B4975" t="s">
        <v>80</v>
      </c>
      <c r="C4975" t="s">
        <v>8</v>
      </c>
      <c r="D4975" t="str">
        <f t="shared" si="77"/>
        <v>OUTFLOWS</v>
      </c>
      <c r="E4975" t="s">
        <v>108</v>
      </c>
      <c r="F4975" t="s">
        <v>109</v>
      </c>
      <c r="G4975" t="s">
        <v>102</v>
      </c>
      <c r="H4975" t="s">
        <v>212</v>
      </c>
      <c r="I4975" t="s">
        <v>35</v>
      </c>
      <c r="J4975" t="s">
        <v>375</v>
      </c>
      <c r="K4975" t="s">
        <v>6254</v>
      </c>
      <c r="L4975" t="s">
        <v>470</v>
      </c>
      <c r="M4975" s="17">
        <f>VLOOKUP($K4975,[1]Budget!$V:$AE,5,0)*IF($C4975="1 - Revenues",1,IF(AND($C4975="5 - Transfers",MID(I4975,15,1)="4"),1,-1))</f>
        <v>-2000</v>
      </c>
      <c r="N4975" s="17">
        <f>VLOOKUP($K4975,[1]Budget!$V:$AE,6,0)*IF($C4975="1 - Revenues",1,IF(AND($C4975="5 - Transfers",MID(J4975,15,1)="4"),1,-1))</f>
        <v>-2000</v>
      </c>
      <c r="O4975" s="17">
        <f>IFERROR(IF(RIGHT(LEFT(K4975,15),1)="4",VLOOKUP(K4975,'[1]Budget Worksheet'!A:B,2,0),-1*VLOOKUP(K4975,'[1]Budget Worksheet'!A:B,2,0)),0)</f>
        <v>-1640</v>
      </c>
      <c r="P4975" s="17">
        <f>VLOOKUP($K4975,[1]Budget!$V:$AE,8,0)*IF($C4975="1 - Revenues",1,IF(AND($C4975="5 - Transfers",MID($K4975,15,1)="4"),1,-1))</f>
        <v>-1000</v>
      </c>
      <c r="Q4975" s="17">
        <f>VLOOKUP($K4975,[1]Budget!$V:$AE,10,0)*IF($C4975="1 - Revenues",1,IF(AND($C4975="5 - Transfers",MID(K4975,15,1)="4"),1,-1))</f>
        <v>640</v>
      </c>
      <c r="S4975" s="18" t="b">
        <f>IF(LEFT(C4975,1)="1",1,-1)*SUMIF([1]Budget!V:V,'Budget Worksheet for Pivot Tabl'!K4975,[1]Budget!AC:AC)=P4975</f>
        <v>1</v>
      </c>
    </row>
    <row r="4976" spans="1:19" x14ac:dyDescent="0.25">
      <c r="A4976" t="s">
        <v>79</v>
      </c>
      <c r="B4976" t="s">
        <v>80</v>
      </c>
      <c r="C4976" t="s">
        <v>8</v>
      </c>
      <c r="D4976" t="str">
        <f t="shared" si="77"/>
        <v>OUTFLOWS</v>
      </c>
      <c r="E4976" t="s">
        <v>108</v>
      </c>
      <c r="F4976" t="s">
        <v>109</v>
      </c>
      <c r="G4976" t="s">
        <v>102</v>
      </c>
      <c r="H4976" t="s">
        <v>212</v>
      </c>
      <c r="I4976" t="s">
        <v>35</v>
      </c>
      <c r="J4976" t="s">
        <v>375</v>
      </c>
      <c r="K4976" t="s">
        <v>6255</v>
      </c>
      <c r="L4976" t="s">
        <v>606</v>
      </c>
      <c r="M4976" s="17">
        <f>VLOOKUP($K4976,[1]Budget!$V:$AE,5,0)*IF($C4976="1 - Revenues",1,IF(AND($C4976="5 - Transfers",MID(I4976,15,1)="4"),1,-1))</f>
        <v>0</v>
      </c>
      <c r="N4976" s="17">
        <f>VLOOKUP($K4976,[1]Budget!$V:$AE,6,0)*IF($C4976="1 - Revenues",1,IF(AND($C4976="5 - Transfers",MID(J4976,15,1)="4"),1,-1))</f>
        <v>-1000</v>
      </c>
      <c r="O4976" s="17">
        <f>IFERROR(IF(RIGHT(LEFT(K4976,15),1)="4",VLOOKUP(K4976,'[1]Budget Worksheet'!A:B,2,0),-1*VLOOKUP(K4976,'[1]Budget Worksheet'!A:B,2,0)),0)</f>
        <v>-471</v>
      </c>
      <c r="P4976" s="17">
        <f>VLOOKUP($K4976,[1]Budget!$V:$AE,8,0)*IF($C4976="1 - Revenues",1,IF(AND($C4976="5 - Transfers",MID($K4976,15,1)="4"),1,-1))</f>
        <v>-471</v>
      </c>
      <c r="Q4976" s="17">
        <f>VLOOKUP($K4976,[1]Budget!$V:$AE,10,0)*IF($C4976="1 - Revenues",1,IF(AND($C4976="5 - Transfers",MID(K4976,15,1)="4"),1,-1))</f>
        <v>0</v>
      </c>
      <c r="S4976" s="18" t="b">
        <f>IF(LEFT(C4976,1)="1",1,-1)*SUMIF([1]Budget!V:V,'Budget Worksheet for Pivot Tabl'!K4976,[1]Budget!AC:AC)=P4976</f>
        <v>1</v>
      </c>
    </row>
    <row r="4977" spans="1:19" x14ac:dyDescent="0.25">
      <c r="A4977" t="s">
        <v>79</v>
      </c>
      <c r="B4977" t="s">
        <v>80</v>
      </c>
      <c r="C4977" t="s">
        <v>8</v>
      </c>
      <c r="D4977" t="str">
        <f t="shared" si="77"/>
        <v>OUTFLOWS</v>
      </c>
      <c r="E4977" t="s">
        <v>108</v>
      </c>
      <c r="F4977" t="s">
        <v>109</v>
      </c>
      <c r="G4977" t="s">
        <v>102</v>
      </c>
      <c r="H4977" t="s">
        <v>212</v>
      </c>
      <c r="I4977" t="s">
        <v>35</v>
      </c>
      <c r="J4977" t="s">
        <v>375</v>
      </c>
      <c r="K4977" t="s">
        <v>6256</v>
      </c>
      <c r="L4977" t="s">
        <v>608</v>
      </c>
      <c r="M4977" s="17">
        <f>VLOOKUP($K4977,[1]Budget!$V:$AE,5,0)*IF($C4977="1 - Revenues",1,IF(AND($C4977="5 - Transfers",MID(I4977,15,1)="4"),1,-1))</f>
        <v>0</v>
      </c>
      <c r="N4977" s="17">
        <f>VLOOKUP($K4977,[1]Budget!$V:$AE,6,0)*IF($C4977="1 - Revenues",1,IF(AND($C4977="5 - Transfers",MID(J4977,15,1)="4"),1,-1))</f>
        <v>0</v>
      </c>
      <c r="O4977" s="17">
        <f>IFERROR(IF(RIGHT(LEFT(K4977,15),1)="4",VLOOKUP(K4977,'[1]Budget Worksheet'!A:B,2,0),-1*VLOOKUP(K4977,'[1]Budget Worksheet'!A:B,2,0)),0)</f>
        <v>0</v>
      </c>
      <c r="P4977" s="17">
        <f>VLOOKUP($K4977,[1]Budget!$V:$AE,8,0)*IF($C4977="1 - Revenues",1,IF(AND($C4977="5 - Transfers",MID($K4977,15,1)="4"),1,-1))</f>
        <v>0</v>
      </c>
      <c r="Q4977" s="17">
        <f>VLOOKUP($K4977,[1]Budget!$V:$AE,10,0)*IF($C4977="1 - Revenues",1,IF(AND($C4977="5 - Transfers",MID(K4977,15,1)="4"),1,-1))</f>
        <v>0</v>
      </c>
      <c r="S4977" s="18" t="b">
        <f>IF(LEFT(C4977,1)="1",1,-1)*SUMIF([1]Budget!V:V,'Budget Worksheet for Pivot Tabl'!K4977,[1]Budget!AC:AC)=P4977</f>
        <v>1</v>
      </c>
    </row>
    <row r="4978" spans="1:19" x14ac:dyDescent="0.25">
      <c r="A4978" t="s">
        <v>79</v>
      </c>
      <c r="B4978" t="s">
        <v>80</v>
      </c>
      <c r="C4978" t="s">
        <v>8</v>
      </c>
      <c r="D4978" t="str">
        <f t="shared" si="77"/>
        <v>OUTFLOWS</v>
      </c>
      <c r="E4978" t="s">
        <v>108</v>
      </c>
      <c r="F4978" t="s">
        <v>109</v>
      </c>
      <c r="G4978" t="s">
        <v>102</v>
      </c>
      <c r="H4978" t="s">
        <v>212</v>
      </c>
      <c r="I4978" t="s">
        <v>35</v>
      </c>
      <c r="J4978" t="s">
        <v>375</v>
      </c>
      <c r="K4978" t="s">
        <v>6257</v>
      </c>
      <c r="L4978" t="s">
        <v>610</v>
      </c>
      <c r="M4978" s="17">
        <f>VLOOKUP($K4978,[1]Budget!$V:$AE,5,0)*IF($C4978="1 - Revenues",1,IF(AND($C4978="5 - Transfers",MID(I4978,15,1)="4"),1,-1))</f>
        <v>0</v>
      </c>
      <c r="N4978" s="17">
        <f>VLOOKUP($K4978,[1]Budget!$V:$AE,6,0)*IF($C4978="1 - Revenues",1,IF(AND($C4978="5 - Transfers",MID(J4978,15,1)="4"),1,-1))</f>
        <v>0</v>
      </c>
      <c r="O4978" s="17">
        <f>IFERROR(IF(RIGHT(LEFT(K4978,15),1)="4",VLOOKUP(K4978,'[1]Budget Worksheet'!A:B,2,0),-1*VLOOKUP(K4978,'[1]Budget Worksheet'!A:B,2,0)),0)</f>
        <v>-93</v>
      </c>
      <c r="P4978" s="17">
        <f>VLOOKUP($K4978,[1]Budget!$V:$AE,8,0)*IF($C4978="1 - Revenues",1,IF(AND($C4978="5 - Transfers",MID($K4978,15,1)="4"),1,-1))</f>
        <v>-93</v>
      </c>
      <c r="Q4978" s="17">
        <f>VLOOKUP($K4978,[1]Budget!$V:$AE,10,0)*IF($C4978="1 - Revenues",1,IF(AND($C4978="5 - Transfers",MID(K4978,15,1)="4"),1,-1))</f>
        <v>0</v>
      </c>
      <c r="S4978" s="18" t="b">
        <f>IF(LEFT(C4978,1)="1",1,-1)*SUMIF([1]Budget!V:V,'Budget Worksheet for Pivot Tabl'!K4978,[1]Budget!AC:AC)=P4978</f>
        <v>1</v>
      </c>
    </row>
    <row r="4979" spans="1:19" x14ac:dyDescent="0.25">
      <c r="A4979" t="s">
        <v>79</v>
      </c>
      <c r="B4979" t="s">
        <v>80</v>
      </c>
      <c r="C4979" t="s">
        <v>8</v>
      </c>
      <c r="D4979" t="str">
        <f t="shared" si="77"/>
        <v>OUTFLOWS</v>
      </c>
      <c r="E4979" t="s">
        <v>108</v>
      </c>
      <c r="F4979" t="s">
        <v>109</v>
      </c>
      <c r="G4979" t="s">
        <v>102</v>
      </c>
      <c r="H4979" t="s">
        <v>212</v>
      </c>
      <c r="I4979" t="s">
        <v>35</v>
      </c>
      <c r="J4979" t="s">
        <v>375</v>
      </c>
      <c r="K4979" t="s">
        <v>6258</v>
      </c>
      <c r="L4979" t="s">
        <v>612</v>
      </c>
      <c r="M4979" s="17">
        <f>VLOOKUP($K4979,[1]Budget!$V:$AE,5,0)*IF($C4979="1 - Revenues",1,IF(AND($C4979="5 - Transfers",MID(I4979,15,1)="4"),1,-1))</f>
        <v>0</v>
      </c>
      <c r="N4979" s="17">
        <f>VLOOKUP($K4979,[1]Budget!$V:$AE,6,0)*IF($C4979="1 - Revenues",1,IF(AND($C4979="5 - Transfers",MID(J4979,15,1)="4"),1,-1))</f>
        <v>0</v>
      </c>
      <c r="O4979" s="17">
        <f>IFERROR(IF(RIGHT(LEFT(K4979,15),1)="4",VLOOKUP(K4979,'[1]Budget Worksheet'!A:B,2,0),-1*VLOOKUP(K4979,'[1]Budget Worksheet'!A:B,2,0)),0)</f>
        <v>-15</v>
      </c>
      <c r="P4979" s="17">
        <f>VLOOKUP($K4979,[1]Budget!$V:$AE,8,0)*IF($C4979="1 - Revenues",1,IF(AND($C4979="5 - Transfers",MID($K4979,15,1)="4"),1,-1))</f>
        <v>-15</v>
      </c>
      <c r="Q4979" s="17">
        <f>VLOOKUP($K4979,[1]Budget!$V:$AE,10,0)*IF($C4979="1 - Revenues",1,IF(AND($C4979="5 - Transfers",MID(K4979,15,1)="4"),1,-1))</f>
        <v>0</v>
      </c>
      <c r="S4979" s="18" t="b">
        <f>IF(LEFT(C4979,1)="1",1,-1)*SUMIF([1]Budget!V:V,'Budget Worksheet for Pivot Tabl'!K4979,[1]Budget!AC:AC)=P4979</f>
        <v>1</v>
      </c>
    </row>
    <row r="4980" spans="1:19" x14ac:dyDescent="0.25">
      <c r="A4980" t="s">
        <v>79</v>
      </c>
      <c r="B4980" t="s">
        <v>80</v>
      </c>
      <c r="C4980" t="s">
        <v>8</v>
      </c>
      <c r="D4980" t="str">
        <f t="shared" si="77"/>
        <v>OUTFLOWS</v>
      </c>
      <c r="E4980" t="s">
        <v>108</v>
      </c>
      <c r="F4980" t="s">
        <v>109</v>
      </c>
      <c r="G4980" t="s">
        <v>102</v>
      </c>
      <c r="H4980" t="s">
        <v>212</v>
      </c>
      <c r="I4980" t="s">
        <v>35</v>
      </c>
      <c r="J4980" t="s">
        <v>375</v>
      </c>
      <c r="K4980" t="s">
        <v>6259</v>
      </c>
      <c r="L4980" t="s">
        <v>614</v>
      </c>
      <c r="M4980" s="17">
        <f>VLOOKUP($K4980,[1]Budget!$V:$AE,5,0)*IF($C4980="1 - Revenues",1,IF(AND($C4980="5 - Transfers",MID(I4980,15,1)="4"),1,-1))</f>
        <v>0</v>
      </c>
      <c r="N4980" s="17">
        <f>VLOOKUP($K4980,[1]Budget!$V:$AE,6,0)*IF($C4980="1 - Revenues",1,IF(AND($C4980="5 - Transfers",MID(J4980,15,1)="4"),1,-1))</f>
        <v>0</v>
      </c>
      <c r="O4980" s="17">
        <f>IFERROR(IF(RIGHT(LEFT(K4980,15),1)="4",VLOOKUP(K4980,'[1]Budget Worksheet'!A:B,2,0),-1*VLOOKUP(K4980,'[1]Budget Worksheet'!A:B,2,0)),0)</f>
        <v>-14</v>
      </c>
      <c r="P4980" s="17">
        <f>VLOOKUP($K4980,[1]Budget!$V:$AE,8,0)*IF($C4980="1 - Revenues",1,IF(AND($C4980="5 - Transfers",MID($K4980,15,1)="4"),1,-1))</f>
        <v>-14</v>
      </c>
      <c r="Q4980" s="17">
        <f>VLOOKUP($K4980,[1]Budget!$V:$AE,10,0)*IF($C4980="1 - Revenues",1,IF(AND($C4980="5 - Transfers",MID(K4980,15,1)="4"),1,-1))</f>
        <v>0</v>
      </c>
      <c r="S4980" s="18" t="b">
        <f>IF(LEFT(C4980,1)="1",1,-1)*SUMIF([1]Budget!V:V,'Budget Worksheet for Pivot Tabl'!K4980,[1]Budget!AC:AC)=P4980</f>
        <v>1</v>
      </c>
    </row>
    <row r="4981" spans="1:19" x14ac:dyDescent="0.25">
      <c r="A4981" t="s">
        <v>79</v>
      </c>
      <c r="B4981" t="s">
        <v>80</v>
      </c>
      <c r="C4981" t="s">
        <v>8</v>
      </c>
      <c r="D4981" t="str">
        <f t="shared" si="77"/>
        <v>OUTFLOWS</v>
      </c>
      <c r="E4981" t="s">
        <v>108</v>
      </c>
      <c r="F4981" t="s">
        <v>109</v>
      </c>
      <c r="G4981" t="s">
        <v>102</v>
      </c>
      <c r="H4981" t="s">
        <v>212</v>
      </c>
      <c r="I4981" t="s">
        <v>35</v>
      </c>
      <c r="J4981" t="s">
        <v>375</v>
      </c>
      <c r="K4981" t="s">
        <v>6260</v>
      </c>
      <c r="L4981" t="s">
        <v>616</v>
      </c>
      <c r="M4981" s="17">
        <f>VLOOKUP($K4981,[1]Budget!$V:$AE,5,0)*IF($C4981="1 - Revenues",1,IF(AND($C4981="5 - Transfers",MID(I4981,15,1)="4"),1,-1))</f>
        <v>0</v>
      </c>
      <c r="N4981" s="17">
        <f>VLOOKUP($K4981,[1]Budget!$V:$AE,6,0)*IF($C4981="1 - Revenues",1,IF(AND($C4981="5 - Transfers",MID(J4981,15,1)="4"),1,-1))</f>
        <v>0</v>
      </c>
      <c r="O4981" s="17">
        <f>IFERROR(IF(RIGHT(LEFT(K4981,15),1)="4",VLOOKUP(K4981,'[1]Budget Worksheet'!A:B,2,0),-1*VLOOKUP(K4981,'[1]Budget Worksheet'!A:B,2,0)),0)</f>
        <v>-600</v>
      </c>
      <c r="P4981" s="17">
        <f>VLOOKUP($K4981,[1]Budget!$V:$AE,8,0)*IF($C4981="1 - Revenues",1,IF(AND($C4981="5 - Transfers",MID($K4981,15,1)="4"),1,-1))</f>
        <v>-1000</v>
      </c>
      <c r="Q4981" s="17">
        <f>VLOOKUP($K4981,[1]Budget!$V:$AE,10,0)*IF($C4981="1 - Revenues",1,IF(AND($C4981="5 - Transfers",MID(K4981,15,1)="4"),1,-1))</f>
        <v>-400</v>
      </c>
      <c r="S4981" s="18" t="b">
        <f>IF(LEFT(C4981,1)="1",1,-1)*SUMIF([1]Budget!V:V,'Budget Worksheet for Pivot Tabl'!K4981,[1]Budget!AC:AC)=P4981</f>
        <v>1</v>
      </c>
    </row>
    <row r="4982" spans="1:19" x14ac:dyDescent="0.25">
      <c r="A4982" t="s">
        <v>79</v>
      </c>
      <c r="B4982" t="s">
        <v>80</v>
      </c>
      <c r="C4982" t="s">
        <v>8</v>
      </c>
      <c r="D4982" t="str">
        <f t="shared" si="77"/>
        <v>OUTFLOWS</v>
      </c>
      <c r="E4982" t="s">
        <v>108</v>
      </c>
      <c r="F4982" t="s">
        <v>109</v>
      </c>
      <c r="G4982" t="s">
        <v>102</v>
      </c>
      <c r="H4982" t="s">
        <v>212</v>
      </c>
      <c r="I4982" t="s">
        <v>35</v>
      </c>
      <c r="J4982" t="s">
        <v>375</v>
      </c>
      <c r="K4982" t="s">
        <v>6261</v>
      </c>
      <c r="L4982" t="s">
        <v>618</v>
      </c>
      <c r="M4982" s="17">
        <f>VLOOKUP($K4982,[1]Budget!$V:$AE,5,0)*IF($C4982="1 - Revenues",1,IF(AND($C4982="5 - Transfers",MID(I4982,15,1)="4"),1,-1))</f>
        <v>0</v>
      </c>
      <c r="N4982" s="17">
        <f>VLOOKUP($K4982,[1]Budget!$V:$AE,6,0)*IF($C4982="1 - Revenues",1,IF(AND($C4982="5 - Transfers",MID(J4982,15,1)="4"),1,-1))</f>
        <v>0</v>
      </c>
      <c r="O4982" s="17">
        <f>IFERROR(IF(RIGHT(LEFT(K4982,15),1)="4",VLOOKUP(K4982,'[1]Budget Worksheet'!A:B,2,0),-1*VLOOKUP(K4982,'[1]Budget Worksheet'!A:B,2,0)),0)</f>
        <v>-76</v>
      </c>
      <c r="P4982" s="17">
        <f>VLOOKUP($K4982,[1]Budget!$V:$AE,8,0)*IF($C4982="1 - Revenues",1,IF(AND($C4982="5 - Transfers",MID($K4982,15,1)="4"),1,-1))</f>
        <v>-76</v>
      </c>
      <c r="Q4982" s="17">
        <f>VLOOKUP($K4982,[1]Budget!$V:$AE,10,0)*IF($C4982="1 - Revenues",1,IF(AND($C4982="5 - Transfers",MID(K4982,15,1)="4"),1,-1))</f>
        <v>0</v>
      </c>
      <c r="S4982" s="18" t="b">
        <f>IF(LEFT(C4982,1)="1",1,-1)*SUMIF([1]Budget!V:V,'Budget Worksheet for Pivot Tabl'!K4982,[1]Budget!AC:AC)=P4982</f>
        <v>1</v>
      </c>
    </row>
    <row r="4983" spans="1:19" x14ac:dyDescent="0.25">
      <c r="A4983" t="s">
        <v>79</v>
      </c>
      <c r="B4983" t="s">
        <v>80</v>
      </c>
      <c r="C4983" t="s">
        <v>8</v>
      </c>
      <c r="D4983" t="str">
        <f t="shared" si="77"/>
        <v>OUTFLOWS</v>
      </c>
      <c r="E4983" t="s">
        <v>108</v>
      </c>
      <c r="F4983" t="s">
        <v>109</v>
      </c>
      <c r="G4983" t="s">
        <v>102</v>
      </c>
      <c r="H4983" t="s">
        <v>212</v>
      </c>
      <c r="I4983" t="s">
        <v>35</v>
      </c>
      <c r="J4983" t="s">
        <v>375</v>
      </c>
      <c r="K4983" t="s">
        <v>6262</v>
      </c>
      <c r="L4983" t="s">
        <v>620</v>
      </c>
      <c r="M4983" s="17">
        <f>VLOOKUP($K4983,[1]Budget!$V:$AE,5,0)*IF($C4983="1 - Revenues",1,IF(AND($C4983="5 - Transfers",MID(I4983,15,1)="4"),1,-1))</f>
        <v>0</v>
      </c>
      <c r="N4983" s="17">
        <f>VLOOKUP($K4983,[1]Budget!$V:$AE,6,0)*IF($C4983="1 - Revenues",1,IF(AND($C4983="5 - Transfers",MID(J4983,15,1)="4"),1,-1))</f>
        <v>0</v>
      </c>
      <c r="O4983" s="17">
        <f>IFERROR(IF(RIGHT(LEFT(K4983,15),1)="4",VLOOKUP(K4983,'[1]Budget Worksheet'!A:B,2,0),-1*VLOOKUP(K4983,'[1]Budget Worksheet'!A:B,2,0)),0)</f>
        <v>-378</v>
      </c>
      <c r="P4983" s="17">
        <f>VLOOKUP($K4983,[1]Budget!$V:$AE,8,0)*IF($C4983="1 - Revenues",1,IF(AND($C4983="5 - Transfers",MID($K4983,15,1)="4"),1,-1))</f>
        <v>-378</v>
      </c>
      <c r="Q4983" s="17">
        <f>VLOOKUP($K4983,[1]Budget!$V:$AE,10,0)*IF($C4983="1 - Revenues",1,IF(AND($C4983="5 - Transfers",MID(K4983,15,1)="4"),1,-1))</f>
        <v>0</v>
      </c>
      <c r="S4983" s="18" t="b">
        <f>IF(LEFT(C4983,1)="1",1,-1)*SUMIF([1]Budget!V:V,'Budget Worksheet for Pivot Tabl'!K4983,[1]Budget!AC:AC)=P4983</f>
        <v>1</v>
      </c>
    </row>
    <row r="4984" spans="1:19" x14ac:dyDescent="0.25">
      <c r="A4984" t="s">
        <v>79</v>
      </c>
      <c r="B4984" t="s">
        <v>80</v>
      </c>
      <c r="C4984" t="s">
        <v>8</v>
      </c>
      <c r="D4984" t="str">
        <f t="shared" si="77"/>
        <v>OUTFLOWS</v>
      </c>
      <c r="E4984" t="s">
        <v>108</v>
      </c>
      <c r="F4984" t="s">
        <v>109</v>
      </c>
      <c r="G4984" t="s">
        <v>102</v>
      </c>
      <c r="H4984" t="s">
        <v>212</v>
      </c>
      <c r="I4984" t="s">
        <v>35</v>
      </c>
      <c r="J4984" t="s">
        <v>375</v>
      </c>
      <c r="K4984" t="s">
        <v>6263</v>
      </c>
      <c r="L4984" t="s">
        <v>1020</v>
      </c>
      <c r="M4984" s="17">
        <f>VLOOKUP($K4984,[1]Budget!$V:$AE,5,0)*IF($C4984="1 - Revenues",1,IF(AND($C4984="5 - Transfers",MID(I4984,15,1)="4"),1,-1))</f>
        <v>0</v>
      </c>
      <c r="N4984" s="17">
        <f>VLOOKUP($K4984,[1]Budget!$V:$AE,6,0)*IF($C4984="1 - Revenues",1,IF(AND($C4984="5 - Transfers",MID(J4984,15,1)="4"),1,-1))</f>
        <v>0</v>
      </c>
      <c r="O4984" s="17">
        <f>IFERROR(IF(RIGHT(LEFT(K4984,15),1)="4",VLOOKUP(K4984,'[1]Budget Worksheet'!A:B,2,0),-1*VLOOKUP(K4984,'[1]Budget Worksheet'!A:B,2,0)),0)</f>
        <v>0</v>
      </c>
      <c r="P4984" s="17">
        <f>VLOOKUP($K4984,[1]Budget!$V:$AE,8,0)*IF($C4984="1 - Revenues",1,IF(AND($C4984="5 - Transfers",MID($K4984,15,1)="4"),1,-1))</f>
        <v>0</v>
      </c>
      <c r="Q4984" s="17">
        <f>VLOOKUP($K4984,[1]Budget!$V:$AE,10,0)*IF($C4984="1 - Revenues",1,IF(AND($C4984="5 - Transfers",MID(K4984,15,1)="4"),1,-1))</f>
        <v>0</v>
      </c>
      <c r="S4984" s="18" t="b">
        <f>IF(LEFT(C4984,1)="1",1,-1)*SUMIF([1]Budget!V:V,'Budget Worksheet for Pivot Tabl'!K4984,[1]Budget!AC:AC)=P4984</f>
        <v>1</v>
      </c>
    </row>
    <row r="4985" spans="1:19" x14ac:dyDescent="0.25">
      <c r="A4985" t="s">
        <v>79</v>
      </c>
      <c r="B4985" t="s">
        <v>80</v>
      </c>
      <c r="C4985" t="s">
        <v>8</v>
      </c>
      <c r="D4985" t="str">
        <f t="shared" si="77"/>
        <v>OUTFLOWS</v>
      </c>
      <c r="E4985" t="s">
        <v>108</v>
      </c>
      <c r="F4985" t="s">
        <v>109</v>
      </c>
      <c r="G4985" t="s">
        <v>102</v>
      </c>
      <c r="H4985" t="s">
        <v>212</v>
      </c>
      <c r="I4985" t="s">
        <v>35</v>
      </c>
      <c r="J4985" t="s">
        <v>375</v>
      </c>
      <c r="K4985" t="s">
        <v>6264</v>
      </c>
      <c r="L4985" t="s">
        <v>472</v>
      </c>
      <c r="M4985" s="17">
        <f>VLOOKUP($K4985,[1]Budget!$V:$AE,5,0)*IF($C4985="1 - Revenues",1,IF(AND($C4985="5 - Transfers",MID(I4985,15,1)="4"),1,-1))</f>
        <v>0</v>
      </c>
      <c r="N4985" s="17">
        <f>VLOOKUP($K4985,[1]Budget!$V:$AE,6,0)*IF($C4985="1 - Revenues",1,IF(AND($C4985="5 - Transfers",MID(J4985,15,1)="4"),1,-1))</f>
        <v>0</v>
      </c>
      <c r="O4985" s="17">
        <f>IFERROR(IF(RIGHT(LEFT(K4985,15),1)="4",VLOOKUP(K4985,'[1]Budget Worksheet'!A:B,2,0),-1*VLOOKUP(K4985,'[1]Budget Worksheet'!A:B,2,0)),0)</f>
        <v>-121</v>
      </c>
      <c r="P4985" s="17">
        <f>VLOOKUP($K4985,[1]Budget!$V:$AE,8,0)*IF($C4985="1 - Revenues",1,IF(AND($C4985="5 - Transfers",MID($K4985,15,1)="4"),1,-1))</f>
        <v>-121</v>
      </c>
      <c r="Q4985" s="17">
        <f>VLOOKUP($K4985,[1]Budget!$V:$AE,10,0)*IF($C4985="1 - Revenues",1,IF(AND($C4985="5 - Transfers",MID(K4985,15,1)="4"),1,-1))</f>
        <v>0</v>
      </c>
      <c r="S4985" s="18" t="b">
        <f>IF(LEFT(C4985,1)="1",1,-1)*SUMIF([1]Budget!V:V,'Budget Worksheet for Pivot Tabl'!K4985,[1]Budget!AC:AC)=P4985</f>
        <v>1</v>
      </c>
    </row>
    <row r="4986" spans="1:19" x14ac:dyDescent="0.25">
      <c r="A4986" t="s">
        <v>79</v>
      </c>
      <c r="B4986" t="s">
        <v>80</v>
      </c>
      <c r="C4986" t="s">
        <v>8</v>
      </c>
      <c r="D4986" t="str">
        <f t="shared" si="77"/>
        <v>OUTFLOWS</v>
      </c>
      <c r="E4986" t="s">
        <v>108</v>
      </c>
      <c r="F4986" t="s">
        <v>109</v>
      </c>
      <c r="G4986" t="s">
        <v>102</v>
      </c>
      <c r="H4986" t="s">
        <v>212</v>
      </c>
      <c r="I4986" t="s">
        <v>35</v>
      </c>
      <c r="J4986" t="s">
        <v>375</v>
      </c>
      <c r="K4986" t="s">
        <v>6265</v>
      </c>
      <c r="L4986" t="s">
        <v>627</v>
      </c>
      <c r="M4986" s="17">
        <f>VLOOKUP($K4986,[1]Budget!$V:$AE,5,0)*IF($C4986="1 - Revenues",1,IF(AND($C4986="5 - Transfers",MID(I4986,15,1)="4"),1,-1))</f>
        <v>0</v>
      </c>
      <c r="N4986" s="17">
        <f>VLOOKUP($K4986,[1]Budget!$V:$AE,6,0)*IF($C4986="1 - Revenues",1,IF(AND($C4986="5 - Transfers",MID(J4986,15,1)="4"),1,-1))</f>
        <v>0</v>
      </c>
      <c r="O4986" s="17">
        <f>IFERROR(IF(RIGHT(LEFT(K4986,15),1)="4",VLOOKUP(K4986,'[1]Budget Worksheet'!A:B,2,0),-1*VLOOKUP(K4986,'[1]Budget Worksheet'!A:B,2,0)),0)</f>
        <v>-101</v>
      </c>
      <c r="P4986" s="17">
        <f>VLOOKUP($K4986,[1]Budget!$V:$AE,8,0)*IF($C4986="1 - Revenues",1,IF(AND($C4986="5 - Transfers",MID($K4986,15,1)="4"),1,-1))</f>
        <v>-101</v>
      </c>
      <c r="Q4986" s="17">
        <f>VLOOKUP($K4986,[1]Budget!$V:$AE,10,0)*IF($C4986="1 - Revenues",1,IF(AND($C4986="5 - Transfers",MID(K4986,15,1)="4"),1,-1))</f>
        <v>0</v>
      </c>
      <c r="S4986" s="18" t="b">
        <f>IF(LEFT(C4986,1)="1",1,-1)*SUMIF([1]Budget!V:V,'Budget Worksheet for Pivot Tabl'!K4986,[1]Budget!AC:AC)=P4986</f>
        <v>1</v>
      </c>
    </row>
    <row r="4987" spans="1:19" x14ac:dyDescent="0.25">
      <c r="A4987" t="s">
        <v>79</v>
      </c>
      <c r="B4987" t="s">
        <v>80</v>
      </c>
      <c r="C4987" t="s">
        <v>8</v>
      </c>
      <c r="D4987" t="str">
        <f t="shared" si="77"/>
        <v>OUTFLOWS</v>
      </c>
      <c r="E4987" t="s">
        <v>116</v>
      </c>
      <c r="F4987" t="s">
        <v>117</v>
      </c>
      <c r="G4987" t="s">
        <v>119</v>
      </c>
      <c r="H4987" t="s">
        <v>326</v>
      </c>
      <c r="I4987" t="s">
        <v>325</v>
      </c>
      <c r="J4987" t="s">
        <v>326</v>
      </c>
      <c r="K4987" t="s">
        <v>6266</v>
      </c>
      <c r="L4987" t="s">
        <v>590</v>
      </c>
      <c r="M4987" s="17">
        <f>VLOOKUP($K4987,[1]Budget!$V:$AE,5,0)*IF($C4987="1 - Revenues",1,IF(AND($C4987="5 - Transfers",MID(I4987,15,1)="4"),1,-1))</f>
        <v>-109000</v>
      </c>
      <c r="N4987" s="17">
        <f>VLOOKUP($K4987,[1]Budget!$V:$AE,6,0)*IF($C4987="1 - Revenues",1,IF(AND($C4987="5 - Transfers",MID(J4987,15,1)="4"),1,-1))</f>
        <v>-56000</v>
      </c>
      <c r="O4987" s="17">
        <f>IFERROR(IF(RIGHT(LEFT(K4987,15),1)="4",VLOOKUP(K4987,'[1]Budget Worksheet'!A:B,2,0),-1*VLOOKUP(K4987,'[1]Budget Worksheet'!A:B,2,0)),0)</f>
        <v>0</v>
      </c>
      <c r="P4987" s="17">
        <f>VLOOKUP($K4987,[1]Budget!$V:$AE,8,0)*IF($C4987="1 - Revenues",1,IF(AND($C4987="5 - Transfers",MID($K4987,15,1)="4"),1,-1))</f>
        <v>0</v>
      </c>
      <c r="Q4987" s="17">
        <f>VLOOKUP($K4987,[1]Budget!$V:$AE,10,0)*IF($C4987="1 - Revenues",1,IF(AND($C4987="5 - Transfers",MID(K4987,15,1)="4"),1,-1))</f>
        <v>0</v>
      </c>
      <c r="S4987" s="18" t="b">
        <f>IF(LEFT(C4987,1)="1",1,-1)*SUMIF([1]Budget!V:V,'Budget Worksheet for Pivot Tabl'!K4987,[1]Budget!AC:AC)=P4987</f>
        <v>1</v>
      </c>
    </row>
    <row r="4988" spans="1:19" x14ac:dyDescent="0.25">
      <c r="A4988" t="s">
        <v>79</v>
      </c>
      <c r="B4988" t="s">
        <v>80</v>
      </c>
      <c r="C4988" t="s">
        <v>8</v>
      </c>
      <c r="D4988" t="str">
        <f t="shared" si="77"/>
        <v>OUTFLOWS</v>
      </c>
      <c r="E4988" t="s">
        <v>116</v>
      </c>
      <c r="F4988" t="s">
        <v>117</v>
      </c>
      <c r="G4988" t="s">
        <v>119</v>
      </c>
      <c r="H4988" t="s">
        <v>326</v>
      </c>
      <c r="I4988" t="s">
        <v>325</v>
      </c>
      <c r="J4988" t="s">
        <v>326</v>
      </c>
      <c r="K4988" t="s">
        <v>6267</v>
      </c>
      <c r="L4988" t="s">
        <v>593</v>
      </c>
      <c r="M4988" s="17">
        <f>VLOOKUP($K4988,[1]Budget!$V:$AE,5,0)*IF($C4988="1 - Revenues",1,IF(AND($C4988="5 - Transfers",MID(I4988,15,1)="4"),1,-1))</f>
        <v>0</v>
      </c>
      <c r="N4988" s="17">
        <f>VLOOKUP($K4988,[1]Budget!$V:$AE,6,0)*IF($C4988="1 - Revenues",1,IF(AND($C4988="5 - Transfers",MID(J4988,15,1)="4"),1,-1))</f>
        <v>0</v>
      </c>
      <c r="O4988" s="17">
        <f>IFERROR(IF(RIGHT(LEFT(K4988,15),1)="4",VLOOKUP(K4988,'[1]Budget Worksheet'!A:B,2,0),-1*VLOOKUP(K4988,'[1]Budget Worksheet'!A:B,2,0)),0)</f>
        <v>0</v>
      </c>
      <c r="P4988" s="17">
        <f>VLOOKUP($K4988,[1]Budget!$V:$AE,8,0)*IF($C4988="1 - Revenues",1,IF(AND($C4988="5 - Transfers",MID($K4988,15,1)="4"),1,-1))</f>
        <v>0</v>
      </c>
      <c r="Q4988" s="17">
        <f>VLOOKUP($K4988,[1]Budget!$V:$AE,10,0)*IF($C4988="1 - Revenues",1,IF(AND($C4988="5 - Transfers",MID(K4988,15,1)="4"),1,-1))</f>
        <v>0</v>
      </c>
      <c r="S4988" s="18" t="b">
        <f>IF(LEFT(C4988,1)="1",1,-1)*SUMIF([1]Budget!V:V,'Budget Worksheet for Pivot Tabl'!K4988,[1]Budget!AC:AC)=P4988</f>
        <v>1</v>
      </c>
    </row>
    <row r="4989" spans="1:19" x14ac:dyDescent="0.25">
      <c r="A4989" t="s">
        <v>79</v>
      </c>
      <c r="B4989" t="s">
        <v>80</v>
      </c>
      <c r="C4989" t="s">
        <v>8</v>
      </c>
      <c r="D4989" t="str">
        <f t="shared" si="77"/>
        <v>OUTFLOWS</v>
      </c>
      <c r="E4989" t="s">
        <v>116</v>
      </c>
      <c r="F4989" t="s">
        <v>117</v>
      </c>
      <c r="G4989" t="s">
        <v>119</v>
      </c>
      <c r="H4989" t="s">
        <v>326</v>
      </c>
      <c r="I4989" t="s">
        <v>325</v>
      </c>
      <c r="J4989" t="s">
        <v>326</v>
      </c>
      <c r="K4989" t="s">
        <v>6268</v>
      </c>
      <c r="L4989" t="s">
        <v>597</v>
      </c>
      <c r="M4989" s="17">
        <f>VLOOKUP($K4989,[1]Budget!$V:$AE,5,0)*IF($C4989="1 - Revenues",1,IF(AND($C4989="5 - Transfers",MID(I4989,15,1)="4"),1,-1))</f>
        <v>-7000</v>
      </c>
      <c r="N4989" s="17">
        <f>VLOOKUP($K4989,[1]Budget!$V:$AE,6,0)*IF($C4989="1 - Revenues",1,IF(AND($C4989="5 - Transfers",MID(J4989,15,1)="4"),1,-1))</f>
        <v>0</v>
      </c>
      <c r="O4989" s="17">
        <f>IFERROR(IF(RIGHT(LEFT(K4989,15),1)="4",VLOOKUP(K4989,'[1]Budget Worksheet'!A:B,2,0),-1*VLOOKUP(K4989,'[1]Budget Worksheet'!A:B,2,0)),0)</f>
        <v>0</v>
      </c>
      <c r="P4989" s="17">
        <f>VLOOKUP($K4989,[1]Budget!$V:$AE,8,0)*IF($C4989="1 - Revenues",1,IF(AND($C4989="5 - Transfers",MID($K4989,15,1)="4"),1,-1))</f>
        <v>0</v>
      </c>
      <c r="Q4989" s="17">
        <f>VLOOKUP($K4989,[1]Budget!$V:$AE,10,0)*IF($C4989="1 - Revenues",1,IF(AND($C4989="5 - Transfers",MID(K4989,15,1)="4"),1,-1))</f>
        <v>0</v>
      </c>
      <c r="S4989" s="18" t="b">
        <f>IF(LEFT(C4989,1)="1",1,-1)*SUMIF([1]Budget!V:V,'Budget Worksheet for Pivot Tabl'!K4989,[1]Budget!AC:AC)=P4989</f>
        <v>1</v>
      </c>
    </row>
    <row r="4990" spans="1:19" x14ac:dyDescent="0.25">
      <c r="A4990" t="s">
        <v>79</v>
      </c>
      <c r="B4990" t="s">
        <v>80</v>
      </c>
      <c r="C4990" t="s">
        <v>8</v>
      </c>
      <c r="D4990" t="str">
        <f t="shared" si="77"/>
        <v>OUTFLOWS</v>
      </c>
      <c r="E4990" t="s">
        <v>116</v>
      </c>
      <c r="F4990" t="s">
        <v>117</v>
      </c>
      <c r="G4990" t="s">
        <v>119</v>
      </c>
      <c r="H4990" t="s">
        <v>326</v>
      </c>
      <c r="I4990" t="s">
        <v>325</v>
      </c>
      <c r="J4990" t="s">
        <v>326</v>
      </c>
      <c r="K4990" t="s">
        <v>6269</v>
      </c>
      <c r="L4990" t="s">
        <v>599</v>
      </c>
      <c r="M4990" s="17">
        <f>VLOOKUP($K4990,[1]Budget!$V:$AE,5,0)*IF($C4990="1 - Revenues",1,IF(AND($C4990="5 - Transfers",MID(I4990,15,1)="4"),1,-1))</f>
        <v>-1000</v>
      </c>
      <c r="N4990" s="17">
        <f>VLOOKUP($K4990,[1]Budget!$V:$AE,6,0)*IF($C4990="1 - Revenues",1,IF(AND($C4990="5 - Transfers",MID(J4990,15,1)="4"),1,-1))</f>
        <v>0</v>
      </c>
      <c r="O4990" s="17">
        <f>IFERROR(IF(RIGHT(LEFT(K4990,15),1)="4",VLOOKUP(K4990,'[1]Budget Worksheet'!A:B,2,0),-1*VLOOKUP(K4990,'[1]Budget Worksheet'!A:B,2,0)),0)</f>
        <v>0</v>
      </c>
      <c r="P4990" s="17">
        <f>VLOOKUP($K4990,[1]Budget!$V:$AE,8,0)*IF($C4990="1 - Revenues",1,IF(AND($C4990="5 - Transfers",MID($K4990,15,1)="4"),1,-1))</f>
        <v>0</v>
      </c>
      <c r="Q4990" s="17">
        <f>VLOOKUP($K4990,[1]Budget!$V:$AE,10,0)*IF($C4990="1 - Revenues",1,IF(AND($C4990="5 - Transfers",MID(K4990,15,1)="4"),1,-1))</f>
        <v>0</v>
      </c>
      <c r="S4990" s="18" t="b">
        <f>IF(LEFT(C4990,1)="1",1,-1)*SUMIF([1]Budget!V:V,'Budget Worksheet for Pivot Tabl'!K4990,[1]Budget!AC:AC)=P4990</f>
        <v>1</v>
      </c>
    </row>
    <row r="4991" spans="1:19" x14ac:dyDescent="0.25">
      <c r="A4991" t="s">
        <v>79</v>
      </c>
      <c r="B4991" t="s">
        <v>80</v>
      </c>
      <c r="C4991" t="s">
        <v>8</v>
      </c>
      <c r="D4991" t="str">
        <f t="shared" si="77"/>
        <v>OUTFLOWS</v>
      </c>
      <c r="E4991" t="s">
        <v>116</v>
      </c>
      <c r="F4991" t="s">
        <v>117</v>
      </c>
      <c r="G4991" t="s">
        <v>119</v>
      </c>
      <c r="H4991" t="s">
        <v>326</v>
      </c>
      <c r="I4991" t="s">
        <v>325</v>
      </c>
      <c r="J4991" t="s">
        <v>326</v>
      </c>
      <c r="K4991" t="s">
        <v>6270</v>
      </c>
      <c r="L4991" t="s">
        <v>601</v>
      </c>
      <c r="M4991" s="17">
        <f>VLOOKUP($K4991,[1]Budget!$V:$AE,5,0)*IF($C4991="1 - Revenues",1,IF(AND($C4991="5 - Transfers",MID(I4991,15,1)="4"),1,-1))</f>
        <v>0</v>
      </c>
      <c r="N4991" s="17">
        <f>VLOOKUP($K4991,[1]Budget!$V:$AE,6,0)*IF($C4991="1 - Revenues",1,IF(AND($C4991="5 - Transfers",MID(J4991,15,1)="4"),1,-1))</f>
        <v>0</v>
      </c>
      <c r="O4991" s="17">
        <f>IFERROR(IF(RIGHT(LEFT(K4991,15),1)="4",VLOOKUP(K4991,'[1]Budget Worksheet'!A:B,2,0),-1*VLOOKUP(K4991,'[1]Budget Worksheet'!A:B,2,0)),0)</f>
        <v>0</v>
      </c>
      <c r="P4991" s="17">
        <f>VLOOKUP($K4991,[1]Budget!$V:$AE,8,0)*IF($C4991="1 - Revenues",1,IF(AND($C4991="5 - Transfers",MID($K4991,15,1)="4"),1,-1))</f>
        <v>0</v>
      </c>
      <c r="Q4991" s="17">
        <f>VLOOKUP($K4991,[1]Budget!$V:$AE,10,0)*IF($C4991="1 - Revenues",1,IF(AND($C4991="5 - Transfers",MID(K4991,15,1)="4"),1,-1))</f>
        <v>0</v>
      </c>
      <c r="S4991" s="18" t="b">
        <f>IF(LEFT(C4991,1)="1",1,-1)*SUMIF([1]Budget!V:V,'Budget Worksheet for Pivot Tabl'!K4991,[1]Budget!AC:AC)=P4991</f>
        <v>1</v>
      </c>
    </row>
    <row r="4992" spans="1:19" x14ac:dyDescent="0.25">
      <c r="A4992" t="s">
        <v>79</v>
      </c>
      <c r="B4992" t="s">
        <v>80</v>
      </c>
      <c r="C4992" t="s">
        <v>8</v>
      </c>
      <c r="D4992" t="str">
        <f t="shared" si="77"/>
        <v>OUTFLOWS</v>
      </c>
      <c r="E4992" t="s">
        <v>116</v>
      </c>
      <c r="F4992" t="s">
        <v>117</v>
      </c>
      <c r="G4992" t="s">
        <v>119</v>
      </c>
      <c r="H4992" t="s">
        <v>326</v>
      </c>
      <c r="I4992" t="s">
        <v>325</v>
      </c>
      <c r="J4992" t="s">
        <v>326</v>
      </c>
      <c r="K4992" t="s">
        <v>6271</v>
      </c>
      <c r="L4992" t="s">
        <v>603</v>
      </c>
      <c r="M4992" s="17">
        <f>VLOOKUP($K4992,[1]Budget!$V:$AE,5,0)*IF($C4992="1 - Revenues",1,IF(AND($C4992="5 - Transfers",MID(I4992,15,1)="4"),1,-1))</f>
        <v>0</v>
      </c>
      <c r="N4992" s="17">
        <f>VLOOKUP($K4992,[1]Budget!$V:$AE,6,0)*IF($C4992="1 - Revenues",1,IF(AND($C4992="5 - Transfers",MID(J4992,15,1)="4"),1,-1))</f>
        <v>0</v>
      </c>
      <c r="O4992" s="17">
        <f>IFERROR(IF(RIGHT(LEFT(K4992,15),1)="4",VLOOKUP(K4992,'[1]Budget Worksheet'!A:B,2,0),-1*VLOOKUP(K4992,'[1]Budget Worksheet'!A:B,2,0)),0)</f>
        <v>0</v>
      </c>
      <c r="P4992" s="17">
        <f>VLOOKUP($K4992,[1]Budget!$V:$AE,8,0)*IF($C4992="1 - Revenues",1,IF(AND($C4992="5 - Transfers",MID($K4992,15,1)="4"),1,-1))</f>
        <v>0</v>
      </c>
      <c r="Q4992" s="17">
        <f>VLOOKUP($K4992,[1]Budget!$V:$AE,10,0)*IF($C4992="1 - Revenues",1,IF(AND($C4992="5 - Transfers",MID(K4992,15,1)="4"),1,-1))</f>
        <v>0</v>
      </c>
      <c r="S4992" s="18" t="b">
        <f>IF(LEFT(C4992,1)="1",1,-1)*SUMIF([1]Budget!V:V,'Budget Worksheet for Pivot Tabl'!K4992,[1]Budget!AC:AC)=P4992</f>
        <v>1</v>
      </c>
    </row>
    <row r="4993" spans="1:19" x14ac:dyDescent="0.25">
      <c r="A4993" t="s">
        <v>79</v>
      </c>
      <c r="B4993" t="s">
        <v>80</v>
      </c>
      <c r="C4993" t="s">
        <v>8</v>
      </c>
      <c r="D4993" t="str">
        <f t="shared" si="77"/>
        <v>OUTFLOWS</v>
      </c>
      <c r="E4993" t="s">
        <v>116</v>
      </c>
      <c r="F4993" t="s">
        <v>117</v>
      </c>
      <c r="G4993" t="s">
        <v>119</v>
      </c>
      <c r="H4993" t="s">
        <v>326</v>
      </c>
      <c r="I4993" t="s">
        <v>325</v>
      </c>
      <c r="J4993" t="s">
        <v>326</v>
      </c>
      <c r="K4993" t="s">
        <v>6272</v>
      </c>
      <c r="L4993" t="s">
        <v>470</v>
      </c>
      <c r="M4993" s="17">
        <f>VLOOKUP($K4993,[1]Budget!$V:$AE,5,0)*IF($C4993="1 - Revenues",1,IF(AND($C4993="5 - Transfers",MID(I4993,15,1)="4"),1,-1))</f>
        <v>-14000</v>
      </c>
      <c r="N4993" s="17">
        <f>VLOOKUP($K4993,[1]Budget!$V:$AE,6,0)*IF($C4993="1 - Revenues",1,IF(AND($C4993="5 - Transfers",MID(J4993,15,1)="4"),1,-1))</f>
        <v>-11000</v>
      </c>
      <c r="O4993" s="17">
        <f>IFERROR(IF(RIGHT(LEFT(K4993,15),1)="4",VLOOKUP(K4993,'[1]Budget Worksheet'!A:B,2,0),-1*VLOOKUP(K4993,'[1]Budget Worksheet'!A:B,2,0)),0)</f>
        <v>0</v>
      </c>
      <c r="P4993" s="17">
        <f>VLOOKUP($K4993,[1]Budget!$V:$AE,8,0)*IF($C4993="1 - Revenues",1,IF(AND($C4993="5 - Transfers",MID($K4993,15,1)="4"),1,-1))</f>
        <v>0</v>
      </c>
      <c r="Q4993" s="17">
        <f>VLOOKUP($K4993,[1]Budget!$V:$AE,10,0)*IF($C4993="1 - Revenues",1,IF(AND($C4993="5 - Transfers",MID(K4993,15,1)="4"),1,-1))</f>
        <v>0</v>
      </c>
      <c r="S4993" s="18" t="b">
        <f>IF(LEFT(C4993,1)="1",1,-1)*SUMIF([1]Budget!V:V,'Budget Worksheet for Pivot Tabl'!K4993,[1]Budget!AC:AC)=P4993</f>
        <v>1</v>
      </c>
    </row>
    <row r="4994" spans="1:19" x14ac:dyDescent="0.25">
      <c r="A4994" t="s">
        <v>79</v>
      </c>
      <c r="B4994" t="s">
        <v>80</v>
      </c>
      <c r="C4994" t="s">
        <v>8</v>
      </c>
      <c r="D4994" t="str">
        <f t="shared" si="77"/>
        <v>OUTFLOWS</v>
      </c>
      <c r="E4994" t="s">
        <v>116</v>
      </c>
      <c r="F4994" t="s">
        <v>117</v>
      </c>
      <c r="G4994" t="s">
        <v>119</v>
      </c>
      <c r="H4994" t="s">
        <v>326</v>
      </c>
      <c r="I4994" t="s">
        <v>325</v>
      </c>
      <c r="J4994" t="s">
        <v>326</v>
      </c>
      <c r="K4994" t="s">
        <v>6273</v>
      </c>
      <c r="L4994" t="s">
        <v>606</v>
      </c>
      <c r="M4994" s="17">
        <f>VLOOKUP($K4994,[1]Budget!$V:$AE,5,0)*IF($C4994="1 - Revenues",1,IF(AND($C4994="5 - Transfers",MID(I4994,15,1)="4"),1,-1))</f>
        <v>-5000</v>
      </c>
      <c r="N4994" s="17">
        <f>VLOOKUP($K4994,[1]Budget!$V:$AE,6,0)*IF($C4994="1 - Revenues",1,IF(AND($C4994="5 - Transfers",MID(J4994,15,1)="4"),1,-1))</f>
        <v>-4000</v>
      </c>
      <c r="O4994" s="17">
        <f>IFERROR(IF(RIGHT(LEFT(K4994,15),1)="4",VLOOKUP(K4994,'[1]Budget Worksheet'!A:B,2,0),-1*VLOOKUP(K4994,'[1]Budget Worksheet'!A:B,2,0)),0)</f>
        <v>0</v>
      </c>
      <c r="P4994" s="17">
        <f>VLOOKUP($K4994,[1]Budget!$V:$AE,8,0)*IF($C4994="1 - Revenues",1,IF(AND($C4994="5 - Transfers",MID($K4994,15,1)="4"),1,-1))</f>
        <v>0</v>
      </c>
      <c r="Q4994" s="17">
        <f>VLOOKUP($K4994,[1]Budget!$V:$AE,10,0)*IF($C4994="1 - Revenues",1,IF(AND($C4994="5 - Transfers",MID(K4994,15,1)="4"),1,-1))</f>
        <v>0</v>
      </c>
      <c r="S4994" s="18" t="b">
        <f>IF(LEFT(C4994,1)="1",1,-1)*SUMIF([1]Budget!V:V,'Budget Worksheet for Pivot Tabl'!K4994,[1]Budget!AC:AC)=P4994</f>
        <v>1</v>
      </c>
    </row>
    <row r="4995" spans="1:19" x14ac:dyDescent="0.25">
      <c r="A4995" t="s">
        <v>79</v>
      </c>
      <c r="B4995" t="s">
        <v>80</v>
      </c>
      <c r="C4995" t="s">
        <v>8</v>
      </c>
      <c r="D4995" t="str">
        <f t="shared" ref="D4995:D5058" si="78">IF(C4995="1 - Revenues","INFLOWS","OUTFLOWS")</f>
        <v>OUTFLOWS</v>
      </c>
      <c r="E4995" t="s">
        <v>116</v>
      </c>
      <c r="F4995" t="s">
        <v>117</v>
      </c>
      <c r="G4995" t="s">
        <v>119</v>
      </c>
      <c r="H4995" t="s">
        <v>326</v>
      </c>
      <c r="I4995" t="s">
        <v>325</v>
      </c>
      <c r="J4995" t="s">
        <v>326</v>
      </c>
      <c r="K4995" t="s">
        <v>6274</v>
      </c>
      <c r="L4995" t="s">
        <v>608</v>
      </c>
      <c r="M4995" s="17">
        <f>VLOOKUP($K4995,[1]Budget!$V:$AE,5,0)*IF($C4995="1 - Revenues",1,IF(AND($C4995="5 - Transfers",MID(I4995,15,1)="4"),1,-1))</f>
        <v>-7000</v>
      </c>
      <c r="N4995" s="17">
        <f>VLOOKUP($K4995,[1]Budget!$V:$AE,6,0)*IF($C4995="1 - Revenues",1,IF(AND($C4995="5 - Transfers",MID(J4995,15,1)="4"),1,-1))</f>
        <v>-6000</v>
      </c>
      <c r="O4995" s="17">
        <f>IFERROR(IF(RIGHT(LEFT(K4995,15),1)="4",VLOOKUP(K4995,'[1]Budget Worksheet'!A:B,2,0),-1*VLOOKUP(K4995,'[1]Budget Worksheet'!A:B,2,0)),0)</f>
        <v>0</v>
      </c>
      <c r="P4995" s="17">
        <f>VLOOKUP($K4995,[1]Budget!$V:$AE,8,0)*IF($C4995="1 - Revenues",1,IF(AND($C4995="5 - Transfers",MID($K4995,15,1)="4"),1,-1))</f>
        <v>0</v>
      </c>
      <c r="Q4995" s="17">
        <f>VLOOKUP($K4995,[1]Budget!$V:$AE,10,0)*IF($C4995="1 - Revenues",1,IF(AND($C4995="5 - Transfers",MID(K4995,15,1)="4"),1,-1))</f>
        <v>0</v>
      </c>
      <c r="S4995" s="18" t="b">
        <f>IF(LEFT(C4995,1)="1",1,-1)*SUMIF([1]Budget!V:V,'Budget Worksheet for Pivot Tabl'!K4995,[1]Budget!AC:AC)=P4995</f>
        <v>1</v>
      </c>
    </row>
    <row r="4996" spans="1:19" x14ac:dyDescent="0.25">
      <c r="A4996" t="s">
        <v>79</v>
      </c>
      <c r="B4996" t="s">
        <v>80</v>
      </c>
      <c r="C4996" t="s">
        <v>8</v>
      </c>
      <c r="D4996" t="str">
        <f t="shared" si="78"/>
        <v>OUTFLOWS</v>
      </c>
      <c r="E4996" t="s">
        <v>116</v>
      </c>
      <c r="F4996" t="s">
        <v>117</v>
      </c>
      <c r="G4996" t="s">
        <v>119</v>
      </c>
      <c r="H4996" t="s">
        <v>326</v>
      </c>
      <c r="I4996" t="s">
        <v>325</v>
      </c>
      <c r="J4996" t="s">
        <v>326</v>
      </c>
      <c r="K4996" t="s">
        <v>6275</v>
      </c>
      <c r="L4996" t="s">
        <v>610</v>
      </c>
      <c r="M4996" s="17">
        <f>VLOOKUP($K4996,[1]Budget!$V:$AE,5,0)*IF($C4996="1 - Revenues",1,IF(AND($C4996="5 - Transfers",MID(I4996,15,1)="4"),1,-1))</f>
        <v>0</v>
      </c>
      <c r="N4996" s="17">
        <f>VLOOKUP($K4996,[1]Budget!$V:$AE,6,0)*IF($C4996="1 - Revenues",1,IF(AND($C4996="5 - Transfers",MID(J4996,15,1)="4"),1,-1))</f>
        <v>0</v>
      </c>
      <c r="O4996" s="17">
        <f>IFERROR(IF(RIGHT(LEFT(K4996,15),1)="4",VLOOKUP(K4996,'[1]Budget Worksheet'!A:B,2,0),-1*VLOOKUP(K4996,'[1]Budget Worksheet'!A:B,2,0)),0)</f>
        <v>0</v>
      </c>
      <c r="P4996" s="17">
        <f>VLOOKUP($K4996,[1]Budget!$V:$AE,8,0)*IF($C4996="1 - Revenues",1,IF(AND($C4996="5 - Transfers",MID($K4996,15,1)="4"),1,-1))</f>
        <v>0</v>
      </c>
      <c r="Q4996" s="17">
        <f>VLOOKUP($K4996,[1]Budget!$V:$AE,10,0)*IF($C4996="1 - Revenues",1,IF(AND($C4996="5 - Transfers",MID(K4996,15,1)="4"),1,-1))</f>
        <v>0</v>
      </c>
      <c r="S4996" s="18" t="b">
        <f>IF(LEFT(C4996,1)="1",1,-1)*SUMIF([1]Budget!V:V,'Budget Worksheet for Pivot Tabl'!K4996,[1]Budget!AC:AC)=P4996</f>
        <v>1</v>
      </c>
    </row>
    <row r="4997" spans="1:19" x14ac:dyDescent="0.25">
      <c r="A4997" t="s">
        <v>79</v>
      </c>
      <c r="B4997" t="s">
        <v>80</v>
      </c>
      <c r="C4997" t="s">
        <v>8</v>
      </c>
      <c r="D4997" t="str">
        <f t="shared" si="78"/>
        <v>OUTFLOWS</v>
      </c>
      <c r="E4997" t="s">
        <v>116</v>
      </c>
      <c r="F4997" t="s">
        <v>117</v>
      </c>
      <c r="G4997" t="s">
        <v>119</v>
      </c>
      <c r="H4997" t="s">
        <v>326</v>
      </c>
      <c r="I4997" t="s">
        <v>325</v>
      </c>
      <c r="J4997" t="s">
        <v>326</v>
      </c>
      <c r="K4997" t="s">
        <v>6276</v>
      </c>
      <c r="L4997" t="s">
        <v>612</v>
      </c>
      <c r="M4997" s="17">
        <f>VLOOKUP($K4997,[1]Budget!$V:$AE,5,0)*IF($C4997="1 - Revenues",1,IF(AND($C4997="5 - Transfers",MID(I4997,15,1)="4"),1,-1))</f>
        <v>0</v>
      </c>
      <c r="N4997" s="17">
        <f>VLOOKUP($K4997,[1]Budget!$V:$AE,6,0)*IF($C4997="1 - Revenues",1,IF(AND($C4997="5 - Transfers",MID(J4997,15,1)="4"),1,-1))</f>
        <v>0</v>
      </c>
      <c r="O4997" s="17">
        <f>IFERROR(IF(RIGHT(LEFT(K4997,15),1)="4",VLOOKUP(K4997,'[1]Budget Worksheet'!A:B,2,0),-1*VLOOKUP(K4997,'[1]Budget Worksheet'!A:B,2,0)),0)</f>
        <v>0</v>
      </c>
      <c r="P4997" s="17">
        <f>VLOOKUP($K4997,[1]Budget!$V:$AE,8,0)*IF($C4997="1 - Revenues",1,IF(AND($C4997="5 - Transfers",MID($K4997,15,1)="4"),1,-1))</f>
        <v>0</v>
      </c>
      <c r="Q4997" s="17">
        <f>VLOOKUP($K4997,[1]Budget!$V:$AE,10,0)*IF($C4997="1 - Revenues",1,IF(AND($C4997="5 - Transfers",MID(K4997,15,1)="4"),1,-1))</f>
        <v>0</v>
      </c>
      <c r="S4997" s="18" t="b">
        <f>IF(LEFT(C4997,1)="1",1,-1)*SUMIF([1]Budget!V:V,'Budget Worksheet for Pivot Tabl'!K4997,[1]Budget!AC:AC)=P4997</f>
        <v>1</v>
      </c>
    </row>
    <row r="4998" spans="1:19" x14ac:dyDescent="0.25">
      <c r="A4998" t="s">
        <v>79</v>
      </c>
      <c r="B4998" t="s">
        <v>80</v>
      </c>
      <c r="C4998" t="s">
        <v>8</v>
      </c>
      <c r="D4998" t="str">
        <f t="shared" si="78"/>
        <v>OUTFLOWS</v>
      </c>
      <c r="E4998" t="s">
        <v>116</v>
      </c>
      <c r="F4998" t="s">
        <v>117</v>
      </c>
      <c r="G4998" t="s">
        <v>119</v>
      </c>
      <c r="H4998" t="s">
        <v>326</v>
      </c>
      <c r="I4998" t="s">
        <v>325</v>
      </c>
      <c r="J4998" t="s">
        <v>326</v>
      </c>
      <c r="K4998" t="s">
        <v>6277</v>
      </c>
      <c r="L4998" t="s">
        <v>614</v>
      </c>
      <c r="M4998" s="17">
        <f>VLOOKUP($K4998,[1]Budget!$V:$AE,5,0)*IF($C4998="1 - Revenues",1,IF(AND($C4998="5 - Transfers",MID(I4998,15,1)="4"),1,-1))</f>
        <v>0</v>
      </c>
      <c r="N4998" s="17">
        <f>VLOOKUP($K4998,[1]Budget!$V:$AE,6,0)*IF($C4998="1 - Revenues",1,IF(AND($C4998="5 - Transfers",MID(J4998,15,1)="4"),1,-1))</f>
        <v>0</v>
      </c>
      <c r="O4998" s="17">
        <f>IFERROR(IF(RIGHT(LEFT(K4998,15),1)="4",VLOOKUP(K4998,'[1]Budget Worksheet'!A:B,2,0),-1*VLOOKUP(K4998,'[1]Budget Worksheet'!A:B,2,0)),0)</f>
        <v>0</v>
      </c>
      <c r="P4998" s="17">
        <f>VLOOKUP($K4998,[1]Budget!$V:$AE,8,0)*IF($C4998="1 - Revenues",1,IF(AND($C4998="5 - Transfers",MID($K4998,15,1)="4"),1,-1))</f>
        <v>0</v>
      </c>
      <c r="Q4998" s="17">
        <f>VLOOKUP($K4998,[1]Budget!$V:$AE,10,0)*IF($C4998="1 - Revenues",1,IF(AND($C4998="5 - Transfers",MID(K4998,15,1)="4"),1,-1))</f>
        <v>0</v>
      </c>
      <c r="S4998" s="18" t="b">
        <f>IF(LEFT(C4998,1)="1",1,-1)*SUMIF([1]Budget!V:V,'Budget Worksheet for Pivot Tabl'!K4998,[1]Budget!AC:AC)=P4998</f>
        <v>1</v>
      </c>
    </row>
    <row r="4999" spans="1:19" x14ac:dyDescent="0.25">
      <c r="A4999" t="s">
        <v>79</v>
      </c>
      <c r="B4999" t="s">
        <v>80</v>
      </c>
      <c r="C4999" t="s">
        <v>8</v>
      </c>
      <c r="D4999" t="str">
        <f t="shared" si="78"/>
        <v>OUTFLOWS</v>
      </c>
      <c r="E4999" t="s">
        <v>116</v>
      </c>
      <c r="F4999" t="s">
        <v>117</v>
      </c>
      <c r="G4999" t="s">
        <v>119</v>
      </c>
      <c r="H4999" t="s">
        <v>326</v>
      </c>
      <c r="I4999" t="s">
        <v>325</v>
      </c>
      <c r="J4999" t="s">
        <v>326</v>
      </c>
      <c r="K4999" t="s">
        <v>6278</v>
      </c>
      <c r="L4999" t="s">
        <v>616</v>
      </c>
      <c r="M4999" s="17">
        <f>VLOOKUP($K4999,[1]Budget!$V:$AE,5,0)*IF($C4999="1 - Revenues",1,IF(AND($C4999="5 - Transfers",MID(I4999,15,1)="4"),1,-1))</f>
        <v>-3000</v>
      </c>
      <c r="N4999" s="17">
        <f>VLOOKUP($K4999,[1]Budget!$V:$AE,6,0)*IF($C4999="1 - Revenues",1,IF(AND($C4999="5 - Transfers",MID(J4999,15,1)="4"),1,-1))</f>
        <v>-3000</v>
      </c>
      <c r="O4999" s="17">
        <f>IFERROR(IF(RIGHT(LEFT(K4999,15),1)="4",VLOOKUP(K4999,'[1]Budget Worksheet'!A:B,2,0),-1*VLOOKUP(K4999,'[1]Budget Worksheet'!A:B,2,0)),0)</f>
        <v>-3000</v>
      </c>
      <c r="P4999" s="17">
        <f>VLOOKUP($K4999,[1]Budget!$V:$AE,8,0)*IF($C4999="1 - Revenues",1,IF(AND($C4999="5 - Transfers",MID($K4999,15,1)="4"),1,-1))</f>
        <v>-4000</v>
      </c>
      <c r="Q4999" s="17">
        <f>VLOOKUP($K4999,[1]Budget!$V:$AE,10,0)*IF($C4999="1 - Revenues",1,IF(AND($C4999="5 - Transfers",MID(K4999,15,1)="4"),1,-1))</f>
        <v>-1000</v>
      </c>
      <c r="S4999" s="18" t="b">
        <f>IF(LEFT(C4999,1)="1",1,-1)*SUMIF([1]Budget!V:V,'Budget Worksheet for Pivot Tabl'!K4999,[1]Budget!AC:AC)=P4999</f>
        <v>1</v>
      </c>
    </row>
    <row r="5000" spans="1:19" x14ac:dyDescent="0.25">
      <c r="A5000" t="s">
        <v>79</v>
      </c>
      <c r="B5000" t="s">
        <v>80</v>
      </c>
      <c r="C5000" t="s">
        <v>8</v>
      </c>
      <c r="D5000" t="str">
        <f t="shared" si="78"/>
        <v>OUTFLOWS</v>
      </c>
      <c r="E5000" t="s">
        <v>116</v>
      </c>
      <c r="F5000" t="s">
        <v>117</v>
      </c>
      <c r="G5000" t="s">
        <v>119</v>
      </c>
      <c r="H5000" t="s">
        <v>326</v>
      </c>
      <c r="I5000" t="s">
        <v>325</v>
      </c>
      <c r="J5000" t="s">
        <v>326</v>
      </c>
      <c r="K5000" t="s">
        <v>6279</v>
      </c>
      <c r="L5000" t="s">
        <v>618</v>
      </c>
      <c r="M5000" s="17">
        <f>VLOOKUP($K5000,[1]Budget!$V:$AE,5,0)*IF($C5000="1 - Revenues",1,IF(AND($C5000="5 - Transfers",MID(I5000,15,1)="4"),1,-1))</f>
        <v>0</v>
      </c>
      <c r="N5000" s="17">
        <f>VLOOKUP($K5000,[1]Budget!$V:$AE,6,0)*IF($C5000="1 - Revenues",1,IF(AND($C5000="5 - Transfers",MID(J5000,15,1)="4"),1,-1))</f>
        <v>0</v>
      </c>
      <c r="O5000" s="17">
        <f>IFERROR(IF(RIGHT(LEFT(K5000,15),1)="4",VLOOKUP(K5000,'[1]Budget Worksheet'!A:B,2,0),-1*VLOOKUP(K5000,'[1]Budget Worksheet'!A:B,2,0)),0)</f>
        <v>0</v>
      </c>
      <c r="P5000" s="17">
        <f>VLOOKUP($K5000,[1]Budget!$V:$AE,8,0)*IF($C5000="1 - Revenues",1,IF(AND($C5000="5 - Transfers",MID($K5000,15,1)="4"),1,-1))</f>
        <v>0</v>
      </c>
      <c r="Q5000" s="17">
        <f>VLOOKUP($K5000,[1]Budget!$V:$AE,10,0)*IF($C5000="1 - Revenues",1,IF(AND($C5000="5 - Transfers",MID(K5000,15,1)="4"),1,-1))</f>
        <v>0</v>
      </c>
      <c r="S5000" s="18" t="b">
        <f>IF(LEFT(C5000,1)="1",1,-1)*SUMIF([1]Budget!V:V,'Budget Worksheet for Pivot Tabl'!K5000,[1]Budget!AC:AC)=P5000</f>
        <v>1</v>
      </c>
    </row>
    <row r="5001" spans="1:19" x14ac:dyDescent="0.25">
      <c r="A5001" t="s">
        <v>79</v>
      </c>
      <c r="B5001" t="s">
        <v>80</v>
      </c>
      <c r="C5001" t="s">
        <v>8</v>
      </c>
      <c r="D5001" t="str">
        <f t="shared" si="78"/>
        <v>OUTFLOWS</v>
      </c>
      <c r="E5001" t="s">
        <v>116</v>
      </c>
      <c r="F5001" t="s">
        <v>117</v>
      </c>
      <c r="G5001" t="s">
        <v>119</v>
      </c>
      <c r="H5001" t="s">
        <v>326</v>
      </c>
      <c r="I5001" t="s">
        <v>325</v>
      </c>
      <c r="J5001" t="s">
        <v>326</v>
      </c>
      <c r="K5001" t="s">
        <v>6280</v>
      </c>
      <c r="L5001" t="s">
        <v>620</v>
      </c>
      <c r="M5001" s="17">
        <f>VLOOKUP($K5001,[1]Budget!$V:$AE,5,0)*IF($C5001="1 - Revenues",1,IF(AND($C5001="5 - Transfers",MID(I5001,15,1)="4"),1,-1))</f>
        <v>-1000</v>
      </c>
      <c r="N5001" s="17">
        <f>VLOOKUP($K5001,[1]Budget!$V:$AE,6,0)*IF($C5001="1 - Revenues",1,IF(AND($C5001="5 - Transfers",MID(J5001,15,1)="4"),1,-1))</f>
        <v>-2000</v>
      </c>
      <c r="O5001" s="17">
        <f>IFERROR(IF(RIGHT(LEFT(K5001,15),1)="4",VLOOKUP(K5001,'[1]Budget Worksheet'!A:B,2,0),-1*VLOOKUP(K5001,'[1]Budget Worksheet'!A:B,2,0)),0)</f>
        <v>0</v>
      </c>
      <c r="P5001" s="17">
        <f>VLOOKUP($K5001,[1]Budget!$V:$AE,8,0)*IF($C5001="1 - Revenues",1,IF(AND($C5001="5 - Transfers",MID($K5001,15,1)="4"),1,-1))</f>
        <v>0</v>
      </c>
      <c r="Q5001" s="17">
        <f>VLOOKUP($K5001,[1]Budget!$V:$AE,10,0)*IF($C5001="1 - Revenues",1,IF(AND($C5001="5 - Transfers",MID(K5001,15,1)="4"),1,-1))</f>
        <v>0</v>
      </c>
      <c r="S5001" s="18" t="b">
        <f>IF(LEFT(C5001,1)="1",1,-1)*SUMIF([1]Budget!V:V,'Budget Worksheet for Pivot Tabl'!K5001,[1]Budget!AC:AC)=P5001</f>
        <v>1</v>
      </c>
    </row>
    <row r="5002" spans="1:19" x14ac:dyDescent="0.25">
      <c r="A5002" t="s">
        <v>79</v>
      </c>
      <c r="B5002" t="s">
        <v>80</v>
      </c>
      <c r="C5002" t="s">
        <v>8</v>
      </c>
      <c r="D5002" t="str">
        <f t="shared" si="78"/>
        <v>OUTFLOWS</v>
      </c>
      <c r="E5002" t="s">
        <v>116</v>
      </c>
      <c r="F5002" t="s">
        <v>117</v>
      </c>
      <c r="G5002" t="s">
        <v>119</v>
      </c>
      <c r="H5002" t="s">
        <v>326</v>
      </c>
      <c r="I5002" t="s">
        <v>325</v>
      </c>
      <c r="J5002" t="s">
        <v>326</v>
      </c>
      <c r="K5002" t="s">
        <v>6281</v>
      </c>
      <c r="L5002" t="s">
        <v>622</v>
      </c>
      <c r="M5002" s="17">
        <f>VLOOKUP($K5002,[1]Budget!$V:$AE,5,0)*IF($C5002="1 - Revenues",1,IF(AND($C5002="5 - Transfers",MID(I5002,15,1)="4"),1,-1))</f>
        <v>0</v>
      </c>
      <c r="N5002" s="17">
        <f>VLOOKUP($K5002,[1]Budget!$V:$AE,6,0)*IF($C5002="1 - Revenues",1,IF(AND($C5002="5 - Transfers",MID(J5002,15,1)="4"),1,-1))</f>
        <v>0</v>
      </c>
      <c r="O5002" s="17">
        <f>IFERROR(IF(RIGHT(LEFT(K5002,15),1)="4",VLOOKUP(K5002,'[1]Budget Worksheet'!A:B,2,0),-1*VLOOKUP(K5002,'[1]Budget Worksheet'!A:B,2,0)),0)</f>
        <v>0</v>
      </c>
      <c r="P5002" s="17">
        <f>VLOOKUP($K5002,[1]Budget!$V:$AE,8,0)*IF($C5002="1 - Revenues",1,IF(AND($C5002="5 - Transfers",MID($K5002,15,1)="4"),1,-1))</f>
        <v>0</v>
      </c>
      <c r="Q5002" s="17">
        <f>VLOOKUP($K5002,[1]Budget!$V:$AE,10,0)*IF($C5002="1 - Revenues",1,IF(AND($C5002="5 - Transfers",MID(K5002,15,1)="4"),1,-1))</f>
        <v>0</v>
      </c>
      <c r="S5002" s="18" t="b">
        <f>IF(LEFT(C5002,1)="1",1,-1)*SUMIF([1]Budget!V:V,'Budget Worksheet for Pivot Tabl'!K5002,[1]Budget!AC:AC)=P5002</f>
        <v>1</v>
      </c>
    </row>
    <row r="5003" spans="1:19" x14ac:dyDescent="0.25">
      <c r="A5003" t="s">
        <v>79</v>
      </c>
      <c r="B5003" t="s">
        <v>80</v>
      </c>
      <c r="C5003" t="s">
        <v>8</v>
      </c>
      <c r="D5003" t="str">
        <f t="shared" si="78"/>
        <v>OUTFLOWS</v>
      </c>
      <c r="E5003" t="s">
        <v>116</v>
      </c>
      <c r="F5003" t="s">
        <v>117</v>
      </c>
      <c r="G5003" t="s">
        <v>119</v>
      </c>
      <c r="H5003" t="s">
        <v>326</v>
      </c>
      <c r="I5003" t="s">
        <v>325</v>
      </c>
      <c r="J5003" t="s">
        <v>326</v>
      </c>
      <c r="K5003" t="s">
        <v>6282</v>
      </c>
      <c r="L5003" t="s">
        <v>472</v>
      </c>
      <c r="M5003" s="17">
        <f>VLOOKUP($K5003,[1]Budget!$V:$AE,5,0)*IF($C5003="1 - Revenues",1,IF(AND($C5003="5 - Transfers",MID(I5003,15,1)="4"),1,-1))</f>
        <v>-1000</v>
      </c>
      <c r="N5003" s="17">
        <f>VLOOKUP($K5003,[1]Budget!$V:$AE,6,0)*IF($C5003="1 - Revenues",1,IF(AND($C5003="5 - Transfers",MID(J5003,15,1)="4"),1,-1))</f>
        <v>-1000</v>
      </c>
      <c r="O5003" s="17">
        <f>IFERROR(IF(RIGHT(LEFT(K5003,15),1)="4",VLOOKUP(K5003,'[1]Budget Worksheet'!A:B,2,0),-1*VLOOKUP(K5003,'[1]Budget Worksheet'!A:B,2,0)),0)</f>
        <v>0</v>
      </c>
      <c r="P5003" s="17">
        <f>VLOOKUP($K5003,[1]Budget!$V:$AE,8,0)*IF($C5003="1 - Revenues",1,IF(AND($C5003="5 - Transfers",MID($K5003,15,1)="4"),1,-1))</f>
        <v>0</v>
      </c>
      <c r="Q5003" s="17">
        <f>VLOOKUP($K5003,[1]Budget!$V:$AE,10,0)*IF($C5003="1 - Revenues",1,IF(AND($C5003="5 - Transfers",MID(K5003,15,1)="4"),1,-1))</f>
        <v>0</v>
      </c>
      <c r="S5003" s="18" t="b">
        <f>IF(LEFT(C5003,1)="1",1,-1)*SUMIF([1]Budget!V:V,'Budget Worksheet for Pivot Tabl'!K5003,[1]Budget!AC:AC)=P5003</f>
        <v>1</v>
      </c>
    </row>
    <row r="5004" spans="1:19" x14ac:dyDescent="0.25">
      <c r="A5004" t="s">
        <v>79</v>
      </c>
      <c r="B5004" t="s">
        <v>80</v>
      </c>
      <c r="C5004" t="s">
        <v>8</v>
      </c>
      <c r="D5004" t="str">
        <f t="shared" si="78"/>
        <v>OUTFLOWS</v>
      </c>
      <c r="E5004" t="s">
        <v>116</v>
      </c>
      <c r="F5004" t="s">
        <v>117</v>
      </c>
      <c r="G5004" t="s">
        <v>119</v>
      </c>
      <c r="H5004" t="s">
        <v>326</v>
      </c>
      <c r="I5004" t="s">
        <v>325</v>
      </c>
      <c r="J5004" t="s">
        <v>326</v>
      </c>
      <c r="K5004" t="s">
        <v>6283</v>
      </c>
      <c r="L5004" t="s">
        <v>627</v>
      </c>
      <c r="M5004" s="17">
        <f>VLOOKUP($K5004,[1]Budget!$V:$AE,5,0)*IF($C5004="1 - Revenues",1,IF(AND($C5004="5 - Transfers",MID(I5004,15,1)="4"),1,-1))</f>
        <v>0</v>
      </c>
      <c r="N5004" s="17">
        <f>VLOOKUP($K5004,[1]Budget!$V:$AE,6,0)*IF($C5004="1 - Revenues",1,IF(AND($C5004="5 - Transfers",MID(J5004,15,1)="4"),1,-1))</f>
        <v>0</v>
      </c>
      <c r="O5004" s="17">
        <f>IFERROR(IF(RIGHT(LEFT(K5004,15),1)="4",VLOOKUP(K5004,'[1]Budget Worksheet'!A:B,2,0),-1*VLOOKUP(K5004,'[1]Budget Worksheet'!A:B,2,0)),0)</f>
        <v>0</v>
      </c>
      <c r="P5004" s="17">
        <f>VLOOKUP($K5004,[1]Budget!$V:$AE,8,0)*IF($C5004="1 - Revenues",1,IF(AND($C5004="5 - Transfers",MID($K5004,15,1)="4"),1,-1))</f>
        <v>0</v>
      </c>
      <c r="Q5004" s="17">
        <f>VLOOKUP($K5004,[1]Budget!$V:$AE,10,0)*IF($C5004="1 - Revenues",1,IF(AND($C5004="5 - Transfers",MID(K5004,15,1)="4"),1,-1))</f>
        <v>0</v>
      </c>
      <c r="S5004" s="18" t="b">
        <f>IF(LEFT(C5004,1)="1",1,-1)*SUMIF([1]Budget!V:V,'Budget Worksheet for Pivot Tabl'!K5004,[1]Budget!AC:AC)=P5004</f>
        <v>1</v>
      </c>
    </row>
    <row r="5005" spans="1:19" x14ac:dyDescent="0.25">
      <c r="A5005" t="s">
        <v>79</v>
      </c>
      <c r="B5005" t="s">
        <v>80</v>
      </c>
      <c r="C5005" t="s">
        <v>8</v>
      </c>
      <c r="D5005" t="str">
        <f t="shared" si="78"/>
        <v>OUTFLOWS</v>
      </c>
      <c r="E5005" t="s">
        <v>116</v>
      </c>
      <c r="F5005" t="s">
        <v>117</v>
      </c>
      <c r="G5005" t="s">
        <v>119</v>
      </c>
      <c r="H5005" t="s">
        <v>326</v>
      </c>
      <c r="I5005" t="s">
        <v>325</v>
      </c>
      <c r="J5005" t="s">
        <v>326</v>
      </c>
      <c r="K5005" t="s">
        <v>6284</v>
      </c>
      <c r="L5005" t="s">
        <v>629</v>
      </c>
      <c r="M5005" s="17">
        <f>VLOOKUP($K5005,[1]Budget!$V:$AE,5,0)*IF($C5005="1 - Revenues",1,IF(AND($C5005="5 - Transfers",MID(I5005,15,1)="4"),1,-1))</f>
        <v>-6000</v>
      </c>
      <c r="N5005" s="17">
        <f>VLOOKUP($K5005,[1]Budget!$V:$AE,6,0)*IF($C5005="1 - Revenues",1,IF(AND($C5005="5 - Transfers",MID(J5005,15,1)="4"),1,-1))</f>
        <v>-7000</v>
      </c>
      <c r="O5005" s="17">
        <f>IFERROR(IF(RIGHT(LEFT(K5005,15),1)="4",VLOOKUP(K5005,'[1]Budget Worksheet'!A:B,2,0),-1*VLOOKUP(K5005,'[1]Budget Worksheet'!A:B,2,0)),0)</f>
        <v>-7000</v>
      </c>
      <c r="P5005" s="17">
        <f>VLOOKUP($K5005,[1]Budget!$V:$AE,8,0)*IF($C5005="1 - Revenues",1,IF(AND($C5005="5 - Transfers",MID($K5005,15,1)="4"),1,-1))</f>
        <v>-7000</v>
      </c>
      <c r="Q5005" s="17">
        <f>VLOOKUP($K5005,[1]Budget!$V:$AE,10,0)*IF($C5005="1 - Revenues",1,IF(AND($C5005="5 - Transfers",MID(K5005,15,1)="4"),1,-1))</f>
        <v>0</v>
      </c>
      <c r="S5005" s="18" t="b">
        <f>IF(LEFT(C5005,1)="1",1,-1)*SUMIF([1]Budget!V:V,'Budget Worksheet for Pivot Tabl'!K5005,[1]Budget!AC:AC)=P5005</f>
        <v>1</v>
      </c>
    </row>
    <row r="5006" spans="1:19" x14ac:dyDescent="0.25">
      <c r="A5006" t="s">
        <v>79</v>
      </c>
      <c r="B5006" t="s">
        <v>80</v>
      </c>
      <c r="C5006" t="s">
        <v>9</v>
      </c>
      <c r="D5006" t="str">
        <f t="shared" si="78"/>
        <v>OUTFLOWS</v>
      </c>
      <c r="E5006" t="s">
        <v>116</v>
      </c>
      <c r="F5006" t="s">
        <v>117</v>
      </c>
      <c r="G5006" t="s">
        <v>119</v>
      </c>
      <c r="H5006" t="s">
        <v>326</v>
      </c>
      <c r="I5006" t="s">
        <v>325</v>
      </c>
      <c r="J5006" t="s">
        <v>326</v>
      </c>
      <c r="K5006" t="s">
        <v>6285</v>
      </c>
      <c r="L5006" t="s">
        <v>893</v>
      </c>
      <c r="M5006" s="17">
        <f>VLOOKUP($K5006,[1]Budget!$V:$AE,5,0)*IF($C5006="1 - Revenues",1,IF(AND($C5006="5 - Transfers",MID(I5006,15,1)="4"),1,-1))</f>
        <v>0</v>
      </c>
      <c r="N5006" s="17">
        <f>VLOOKUP($K5006,[1]Budget!$V:$AE,6,0)*IF($C5006="1 - Revenues",1,IF(AND($C5006="5 - Transfers",MID(J5006,15,1)="4"),1,-1))</f>
        <v>0</v>
      </c>
      <c r="O5006" s="17">
        <f>IFERROR(IF(RIGHT(LEFT(K5006,15),1)="4",VLOOKUP(K5006,'[1]Budget Worksheet'!A:B,2,0),-1*VLOOKUP(K5006,'[1]Budget Worksheet'!A:B,2,0)),0)</f>
        <v>0</v>
      </c>
      <c r="P5006" s="17">
        <f>VLOOKUP($K5006,[1]Budget!$V:$AE,8,0)*IF($C5006="1 - Revenues",1,IF(AND($C5006="5 - Transfers",MID($K5006,15,1)="4"),1,-1))</f>
        <v>0</v>
      </c>
      <c r="Q5006" s="17">
        <f>VLOOKUP($K5006,[1]Budget!$V:$AE,10,0)*IF($C5006="1 - Revenues",1,IF(AND($C5006="5 - Transfers",MID(K5006,15,1)="4"),1,-1))</f>
        <v>0</v>
      </c>
      <c r="S5006" s="18" t="b">
        <f>IF(LEFT(C5006,1)="1",1,-1)*SUMIF([1]Budget!V:V,'Budget Worksheet for Pivot Tabl'!K5006,[1]Budget!AC:AC)=P5006</f>
        <v>1</v>
      </c>
    </row>
    <row r="5007" spans="1:19" x14ac:dyDescent="0.25">
      <c r="A5007" t="s">
        <v>79</v>
      </c>
      <c r="B5007" t="s">
        <v>80</v>
      </c>
      <c r="C5007" t="s">
        <v>9</v>
      </c>
      <c r="D5007" t="str">
        <f t="shared" si="78"/>
        <v>OUTFLOWS</v>
      </c>
      <c r="E5007" t="s">
        <v>116</v>
      </c>
      <c r="F5007" t="s">
        <v>117</v>
      </c>
      <c r="G5007" t="s">
        <v>119</v>
      </c>
      <c r="H5007" t="s">
        <v>326</v>
      </c>
      <c r="I5007" t="s">
        <v>325</v>
      </c>
      <c r="J5007" t="s">
        <v>326</v>
      </c>
      <c r="K5007" t="s">
        <v>6286</v>
      </c>
      <c r="L5007" t="s">
        <v>651</v>
      </c>
      <c r="M5007" s="17">
        <f>VLOOKUP($K5007,[1]Budget!$V:$AE,5,0)*IF($C5007="1 - Revenues",1,IF(AND($C5007="5 - Transfers",MID(I5007,15,1)="4"),1,-1))</f>
        <v>-1000</v>
      </c>
      <c r="N5007" s="17">
        <f>VLOOKUP($K5007,[1]Budget!$V:$AE,6,0)*IF($C5007="1 - Revenues",1,IF(AND($C5007="5 - Transfers",MID(J5007,15,1)="4"),1,-1))</f>
        <v>0</v>
      </c>
      <c r="O5007" s="17">
        <f>IFERROR(IF(RIGHT(LEFT(K5007,15),1)="4",VLOOKUP(K5007,'[1]Budget Worksheet'!A:B,2,0),-1*VLOOKUP(K5007,'[1]Budget Worksheet'!A:B,2,0)),0)</f>
        <v>0</v>
      </c>
      <c r="P5007" s="17">
        <f>VLOOKUP($K5007,[1]Budget!$V:$AE,8,0)*IF($C5007="1 - Revenues",1,IF(AND($C5007="5 - Transfers",MID($K5007,15,1)="4"),1,-1))</f>
        <v>0</v>
      </c>
      <c r="Q5007" s="17">
        <f>VLOOKUP($K5007,[1]Budget!$V:$AE,10,0)*IF($C5007="1 - Revenues",1,IF(AND($C5007="5 - Transfers",MID(K5007,15,1)="4"),1,-1))</f>
        <v>0</v>
      </c>
      <c r="S5007" s="18" t="b">
        <f>IF(LEFT(C5007,1)="1",1,-1)*SUMIF([1]Budget!V:V,'Budget Worksheet for Pivot Tabl'!K5007,[1]Budget!AC:AC)=P5007</f>
        <v>1</v>
      </c>
    </row>
    <row r="5008" spans="1:19" x14ac:dyDescent="0.25">
      <c r="A5008" t="s">
        <v>79</v>
      </c>
      <c r="B5008" t="s">
        <v>80</v>
      </c>
      <c r="C5008" t="s">
        <v>9</v>
      </c>
      <c r="D5008" t="str">
        <f t="shared" si="78"/>
        <v>OUTFLOWS</v>
      </c>
      <c r="E5008" t="s">
        <v>116</v>
      </c>
      <c r="F5008" t="s">
        <v>117</v>
      </c>
      <c r="G5008" t="s">
        <v>119</v>
      </c>
      <c r="H5008" t="s">
        <v>326</v>
      </c>
      <c r="I5008" t="s">
        <v>325</v>
      </c>
      <c r="J5008" t="s">
        <v>326</v>
      </c>
      <c r="K5008" t="s">
        <v>6287</v>
      </c>
      <c r="L5008" t="s">
        <v>653</v>
      </c>
      <c r="M5008" s="17">
        <f>VLOOKUP($K5008,[1]Budget!$V:$AE,5,0)*IF($C5008="1 - Revenues",1,IF(AND($C5008="5 - Transfers",MID(I5008,15,1)="4"),1,-1))</f>
        <v>0</v>
      </c>
      <c r="N5008" s="17">
        <f>VLOOKUP($K5008,[1]Budget!$V:$AE,6,0)*IF($C5008="1 - Revenues",1,IF(AND($C5008="5 - Transfers",MID(J5008,15,1)="4"),1,-1))</f>
        <v>0</v>
      </c>
      <c r="O5008" s="17">
        <f>IFERROR(IF(RIGHT(LEFT(K5008,15),1)="4",VLOOKUP(K5008,'[1]Budget Worksheet'!A:B,2,0),-1*VLOOKUP(K5008,'[1]Budget Worksheet'!A:B,2,0)),0)</f>
        <v>0</v>
      </c>
      <c r="P5008" s="17">
        <f>VLOOKUP($K5008,[1]Budget!$V:$AE,8,0)*IF($C5008="1 - Revenues",1,IF(AND($C5008="5 - Transfers",MID($K5008,15,1)="4"),1,-1))</f>
        <v>0</v>
      </c>
      <c r="Q5008" s="17">
        <f>VLOOKUP($K5008,[1]Budget!$V:$AE,10,0)*IF($C5008="1 - Revenues",1,IF(AND($C5008="5 - Transfers",MID(K5008,15,1)="4"),1,-1))</f>
        <v>0</v>
      </c>
      <c r="S5008" s="18" t="b">
        <f>IF(LEFT(C5008,1)="1",1,-1)*SUMIF([1]Budget!V:V,'Budget Worksheet for Pivot Tabl'!K5008,[1]Budget!AC:AC)=P5008</f>
        <v>1</v>
      </c>
    </row>
    <row r="5009" spans="1:19" x14ac:dyDescent="0.25">
      <c r="A5009" t="s">
        <v>79</v>
      </c>
      <c r="B5009" t="s">
        <v>80</v>
      </c>
      <c r="C5009" t="s">
        <v>8</v>
      </c>
      <c r="D5009" t="str">
        <f t="shared" si="78"/>
        <v>OUTFLOWS</v>
      </c>
      <c r="E5009" t="s">
        <v>116</v>
      </c>
      <c r="F5009" t="s">
        <v>117</v>
      </c>
      <c r="G5009" t="s">
        <v>1769</v>
      </c>
      <c r="H5009" t="s">
        <v>1770</v>
      </c>
      <c r="I5009" t="s">
        <v>57</v>
      </c>
      <c r="J5009" t="s">
        <v>1775</v>
      </c>
      <c r="K5009" t="s">
        <v>6288</v>
      </c>
      <c r="L5009" t="s">
        <v>590</v>
      </c>
      <c r="M5009" s="17">
        <f>VLOOKUP($K5009,[1]Budget!$V:$AE,5,0)*IF($C5009="1 - Revenues",1,IF(AND($C5009="5 - Transfers",MID(I5009,15,1)="4"),1,-1))</f>
        <v>0</v>
      </c>
      <c r="N5009" s="17">
        <f>VLOOKUP($K5009,[1]Budget!$V:$AE,6,0)*IF($C5009="1 - Revenues",1,IF(AND($C5009="5 - Transfers",MID(J5009,15,1)="4"),1,-1))</f>
        <v>0</v>
      </c>
      <c r="O5009" s="17">
        <f>IFERROR(IF(RIGHT(LEFT(K5009,15),1)="4",VLOOKUP(K5009,'[1]Budget Worksheet'!A:B,2,0),-1*VLOOKUP(K5009,'[1]Budget Worksheet'!A:B,2,0)),0)</f>
        <v>0</v>
      </c>
      <c r="P5009" s="17">
        <f>VLOOKUP($K5009,[1]Budget!$V:$AE,8,0)*IF($C5009="1 - Revenues",1,IF(AND($C5009="5 - Transfers",MID($K5009,15,1)="4"),1,-1))</f>
        <v>0</v>
      </c>
      <c r="Q5009" s="17">
        <f>VLOOKUP($K5009,[1]Budget!$V:$AE,10,0)*IF($C5009="1 - Revenues",1,IF(AND($C5009="5 - Transfers",MID(K5009,15,1)="4"),1,-1))</f>
        <v>0</v>
      </c>
      <c r="S5009" s="18" t="b">
        <f>IF(LEFT(C5009,1)="1",1,-1)*SUMIF([1]Budget!V:V,'Budget Worksheet for Pivot Tabl'!K5009,[1]Budget!AC:AC)=P5009</f>
        <v>1</v>
      </c>
    </row>
    <row r="5010" spans="1:19" x14ac:dyDescent="0.25">
      <c r="A5010" t="s">
        <v>79</v>
      </c>
      <c r="B5010" t="s">
        <v>80</v>
      </c>
      <c r="C5010" t="s">
        <v>8</v>
      </c>
      <c r="D5010" t="str">
        <f t="shared" si="78"/>
        <v>OUTFLOWS</v>
      </c>
      <c r="E5010" t="s">
        <v>116</v>
      </c>
      <c r="F5010" t="s">
        <v>117</v>
      </c>
      <c r="G5010" t="s">
        <v>1769</v>
      </c>
      <c r="H5010" t="s">
        <v>1770</v>
      </c>
      <c r="I5010" t="s">
        <v>57</v>
      </c>
      <c r="J5010" t="s">
        <v>1775</v>
      </c>
      <c r="K5010" t="s">
        <v>6289</v>
      </c>
      <c r="L5010" t="s">
        <v>593</v>
      </c>
      <c r="M5010" s="17">
        <f>VLOOKUP($K5010,[1]Budget!$V:$AE,5,0)*IF($C5010="1 - Revenues",1,IF(AND($C5010="5 - Transfers",MID(I5010,15,1)="4"),1,-1))</f>
        <v>0</v>
      </c>
      <c r="N5010" s="17">
        <f>VLOOKUP($K5010,[1]Budget!$V:$AE,6,0)*IF($C5010="1 - Revenues",1,IF(AND($C5010="5 - Transfers",MID(J5010,15,1)="4"),1,-1))</f>
        <v>0</v>
      </c>
      <c r="O5010" s="17">
        <f>IFERROR(IF(RIGHT(LEFT(K5010,15),1)="4",VLOOKUP(K5010,'[1]Budget Worksheet'!A:B,2,0),-1*VLOOKUP(K5010,'[1]Budget Worksheet'!A:B,2,0)),0)</f>
        <v>0</v>
      </c>
      <c r="P5010" s="17">
        <f>VLOOKUP($K5010,[1]Budget!$V:$AE,8,0)*IF($C5010="1 - Revenues",1,IF(AND($C5010="5 - Transfers",MID($K5010,15,1)="4"),1,-1))</f>
        <v>0</v>
      </c>
      <c r="Q5010" s="17">
        <f>VLOOKUP($K5010,[1]Budget!$V:$AE,10,0)*IF($C5010="1 - Revenues",1,IF(AND($C5010="5 - Transfers",MID(K5010,15,1)="4"),1,-1))</f>
        <v>0</v>
      </c>
      <c r="S5010" s="18" t="b">
        <f>IF(LEFT(C5010,1)="1",1,-1)*SUMIF([1]Budget!V:V,'Budget Worksheet for Pivot Tabl'!K5010,[1]Budget!AC:AC)=P5010</f>
        <v>1</v>
      </c>
    </row>
    <row r="5011" spans="1:19" x14ac:dyDescent="0.25">
      <c r="A5011" t="s">
        <v>79</v>
      </c>
      <c r="B5011" t="s">
        <v>80</v>
      </c>
      <c r="C5011" t="s">
        <v>8</v>
      </c>
      <c r="D5011" t="str">
        <f t="shared" si="78"/>
        <v>OUTFLOWS</v>
      </c>
      <c r="E5011" t="s">
        <v>116</v>
      </c>
      <c r="F5011" t="s">
        <v>117</v>
      </c>
      <c r="G5011" t="s">
        <v>1769</v>
      </c>
      <c r="H5011" t="s">
        <v>1770</v>
      </c>
      <c r="I5011" t="s">
        <v>57</v>
      </c>
      <c r="J5011" t="s">
        <v>1775</v>
      </c>
      <c r="K5011" t="s">
        <v>6290</v>
      </c>
      <c r="L5011" t="s">
        <v>595</v>
      </c>
      <c r="M5011" s="17">
        <f>VLOOKUP($K5011,[1]Budget!$V:$AE,5,0)*IF($C5011="1 - Revenues",1,IF(AND($C5011="5 - Transfers",MID(I5011,15,1)="4"),1,-1))</f>
        <v>0</v>
      </c>
      <c r="N5011" s="17">
        <f>VLOOKUP($K5011,[1]Budget!$V:$AE,6,0)*IF($C5011="1 - Revenues",1,IF(AND($C5011="5 - Transfers",MID(J5011,15,1)="4"),1,-1))</f>
        <v>0</v>
      </c>
      <c r="O5011" s="17">
        <f>IFERROR(IF(RIGHT(LEFT(K5011,15),1)="4",VLOOKUP(K5011,'[1]Budget Worksheet'!A:B,2,0),-1*VLOOKUP(K5011,'[1]Budget Worksheet'!A:B,2,0)),0)</f>
        <v>0</v>
      </c>
      <c r="P5011" s="17">
        <f>VLOOKUP($K5011,[1]Budget!$V:$AE,8,0)*IF($C5011="1 - Revenues",1,IF(AND($C5011="5 - Transfers",MID($K5011,15,1)="4"),1,-1))</f>
        <v>0</v>
      </c>
      <c r="Q5011" s="17">
        <f>VLOOKUP($K5011,[1]Budget!$V:$AE,10,0)*IF($C5011="1 - Revenues",1,IF(AND($C5011="5 - Transfers",MID(K5011,15,1)="4"),1,-1))</f>
        <v>0</v>
      </c>
      <c r="S5011" s="18" t="b">
        <f>IF(LEFT(C5011,1)="1",1,-1)*SUMIF([1]Budget!V:V,'Budget Worksheet for Pivot Tabl'!K5011,[1]Budget!AC:AC)=P5011</f>
        <v>1</v>
      </c>
    </row>
    <row r="5012" spans="1:19" x14ac:dyDescent="0.25">
      <c r="A5012" t="s">
        <v>79</v>
      </c>
      <c r="B5012" t="s">
        <v>80</v>
      </c>
      <c r="C5012" t="s">
        <v>8</v>
      </c>
      <c r="D5012" t="str">
        <f t="shared" si="78"/>
        <v>OUTFLOWS</v>
      </c>
      <c r="E5012" t="s">
        <v>116</v>
      </c>
      <c r="F5012" t="s">
        <v>117</v>
      </c>
      <c r="G5012" t="s">
        <v>1769</v>
      </c>
      <c r="H5012" t="s">
        <v>1770</v>
      </c>
      <c r="I5012" t="s">
        <v>57</v>
      </c>
      <c r="J5012" t="s">
        <v>1775</v>
      </c>
      <c r="K5012" t="s">
        <v>6291</v>
      </c>
      <c r="L5012" t="s">
        <v>601</v>
      </c>
      <c r="M5012" s="17">
        <f>VLOOKUP($K5012,[1]Budget!$V:$AE,5,0)*IF($C5012="1 - Revenues",1,IF(AND($C5012="5 - Transfers",MID(I5012,15,1)="4"),1,-1))</f>
        <v>0</v>
      </c>
      <c r="N5012" s="17">
        <f>VLOOKUP($K5012,[1]Budget!$V:$AE,6,0)*IF($C5012="1 - Revenues",1,IF(AND($C5012="5 - Transfers",MID(J5012,15,1)="4"),1,-1))</f>
        <v>0</v>
      </c>
      <c r="O5012" s="17">
        <f>IFERROR(IF(RIGHT(LEFT(K5012,15),1)="4",VLOOKUP(K5012,'[1]Budget Worksheet'!A:B,2,0),-1*VLOOKUP(K5012,'[1]Budget Worksheet'!A:B,2,0)),0)</f>
        <v>0</v>
      </c>
      <c r="P5012" s="17">
        <f>VLOOKUP($K5012,[1]Budget!$V:$AE,8,0)*IF($C5012="1 - Revenues",1,IF(AND($C5012="5 - Transfers",MID($K5012,15,1)="4"),1,-1))</f>
        <v>0</v>
      </c>
      <c r="Q5012" s="17">
        <f>VLOOKUP($K5012,[1]Budget!$V:$AE,10,0)*IF($C5012="1 - Revenues",1,IF(AND($C5012="5 - Transfers",MID(K5012,15,1)="4"),1,-1))</f>
        <v>0</v>
      </c>
      <c r="S5012" s="18" t="b">
        <f>IF(LEFT(C5012,1)="1",1,-1)*SUMIF([1]Budget!V:V,'Budget Worksheet for Pivot Tabl'!K5012,[1]Budget!AC:AC)=P5012</f>
        <v>1</v>
      </c>
    </row>
    <row r="5013" spans="1:19" x14ac:dyDescent="0.25">
      <c r="A5013" t="s">
        <v>79</v>
      </c>
      <c r="B5013" t="s">
        <v>80</v>
      </c>
      <c r="C5013" t="s">
        <v>8</v>
      </c>
      <c r="D5013" t="str">
        <f t="shared" si="78"/>
        <v>OUTFLOWS</v>
      </c>
      <c r="E5013" t="s">
        <v>116</v>
      </c>
      <c r="F5013" t="s">
        <v>117</v>
      </c>
      <c r="G5013" t="s">
        <v>1769</v>
      </c>
      <c r="H5013" t="s">
        <v>1770</v>
      </c>
      <c r="I5013" t="s">
        <v>57</v>
      </c>
      <c r="J5013" t="s">
        <v>1775</v>
      </c>
      <c r="K5013" t="s">
        <v>6292</v>
      </c>
      <c r="L5013" t="s">
        <v>606</v>
      </c>
      <c r="M5013" s="17">
        <f>VLOOKUP($K5013,[1]Budget!$V:$AE,5,0)*IF($C5013="1 - Revenues",1,IF(AND($C5013="5 - Transfers",MID(I5013,15,1)="4"),1,-1))</f>
        <v>0</v>
      </c>
      <c r="N5013" s="17">
        <f>VLOOKUP($K5013,[1]Budget!$V:$AE,6,0)*IF($C5013="1 - Revenues",1,IF(AND($C5013="5 - Transfers",MID(J5013,15,1)="4"),1,-1))</f>
        <v>0</v>
      </c>
      <c r="O5013" s="17">
        <f>IFERROR(IF(RIGHT(LEFT(K5013,15),1)="4",VLOOKUP(K5013,'[1]Budget Worksheet'!A:B,2,0),-1*VLOOKUP(K5013,'[1]Budget Worksheet'!A:B,2,0)),0)</f>
        <v>0</v>
      </c>
      <c r="P5013" s="17">
        <f>VLOOKUP($K5013,[1]Budget!$V:$AE,8,0)*IF($C5013="1 - Revenues",1,IF(AND($C5013="5 - Transfers",MID($K5013,15,1)="4"),1,-1))</f>
        <v>0</v>
      </c>
      <c r="Q5013" s="17">
        <f>VLOOKUP($K5013,[1]Budget!$V:$AE,10,0)*IF($C5013="1 - Revenues",1,IF(AND($C5013="5 - Transfers",MID(K5013,15,1)="4"),1,-1))</f>
        <v>0</v>
      </c>
      <c r="S5013" s="18" t="b">
        <f>IF(LEFT(C5013,1)="1",1,-1)*SUMIF([1]Budget!V:V,'Budget Worksheet for Pivot Tabl'!K5013,[1]Budget!AC:AC)=P5013</f>
        <v>1</v>
      </c>
    </row>
    <row r="5014" spans="1:19" x14ac:dyDescent="0.25">
      <c r="A5014" t="s">
        <v>79</v>
      </c>
      <c r="B5014" t="s">
        <v>80</v>
      </c>
      <c r="C5014" t="s">
        <v>8</v>
      </c>
      <c r="D5014" t="str">
        <f t="shared" si="78"/>
        <v>OUTFLOWS</v>
      </c>
      <c r="E5014" t="s">
        <v>116</v>
      </c>
      <c r="F5014" t="s">
        <v>117</v>
      </c>
      <c r="G5014" t="s">
        <v>1769</v>
      </c>
      <c r="H5014" t="s">
        <v>1770</v>
      </c>
      <c r="I5014" t="s">
        <v>57</v>
      </c>
      <c r="J5014" t="s">
        <v>1775</v>
      </c>
      <c r="K5014" t="s">
        <v>6293</v>
      </c>
      <c r="L5014" t="s">
        <v>608</v>
      </c>
      <c r="M5014" s="17">
        <f>VLOOKUP($K5014,[1]Budget!$V:$AE,5,0)*IF($C5014="1 - Revenues",1,IF(AND($C5014="5 - Transfers",MID(I5014,15,1)="4"),1,-1))</f>
        <v>0</v>
      </c>
      <c r="N5014" s="17">
        <f>VLOOKUP($K5014,[1]Budget!$V:$AE,6,0)*IF($C5014="1 - Revenues",1,IF(AND($C5014="5 - Transfers",MID(J5014,15,1)="4"),1,-1))</f>
        <v>0</v>
      </c>
      <c r="O5014" s="17">
        <f>IFERROR(IF(RIGHT(LEFT(K5014,15),1)="4",VLOOKUP(K5014,'[1]Budget Worksheet'!A:B,2,0),-1*VLOOKUP(K5014,'[1]Budget Worksheet'!A:B,2,0)),0)</f>
        <v>0</v>
      </c>
      <c r="P5014" s="17">
        <f>VLOOKUP($K5014,[1]Budget!$V:$AE,8,0)*IF($C5014="1 - Revenues",1,IF(AND($C5014="5 - Transfers",MID($K5014,15,1)="4"),1,-1))</f>
        <v>0</v>
      </c>
      <c r="Q5014" s="17">
        <f>VLOOKUP($K5014,[1]Budget!$V:$AE,10,0)*IF($C5014="1 - Revenues",1,IF(AND($C5014="5 - Transfers",MID(K5014,15,1)="4"),1,-1))</f>
        <v>0</v>
      </c>
      <c r="S5014" s="18" t="b">
        <f>IF(LEFT(C5014,1)="1",1,-1)*SUMIF([1]Budget!V:V,'Budget Worksheet for Pivot Tabl'!K5014,[1]Budget!AC:AC)=P5014</f>
        <v>1</v>
      </c>
    </row>
    <row r="5015" spans="1:19" x14ac:dyDescent="0.25">
      <c r="A5015" t="s">
        <v>79</v>
      </c>
      <c r="B5015" t="s">
        <v>80</v>
      </c>
      <c r="C5015" t="s">
        <v>8</v>
      </c>
      <c r="D5015" t="str">
        <f t="shared" si="78"/>
        <v>OUTFLOWS</v>
      </c>
      <c r="E5015" t="s">
        <v>116</v>
      </c>
      <c r="F5015" t="s">
        <v>117</v>
      </c>
      <c r="G5015" t="s">
        <v>1769</v>
      </c>
      <c r="H5015" t="s">
        <v>1770</v>
      </c>
      <c r="I5015" t="s">
        <v>57</v>
      </c>
      <c r="J5015" t="s">
        <v>1775</v>
      </c>
      <c r="K5015" t="s">
        <v>6294</v>
      </c>
      <c r="L5015" t="s">
        <v>610</v>
      </c>
      <c r="M5015" s="17">
        <f>VLOOKUP($K5015,[1]Budget!$V:$AE,5,0)*IF($C5015="1 - Revenues",1,IF(AND($C5015="5 - Transfers",MID(I5015,15,1)="4"),1,-1))</f>
        <v>0</v>
      </c>
      <c r="N5015" s="17">
        <f>VLOOKUP($K5015,[1]Budget!$V:$AE,6,0)*IF($C5015="1 - Revenues",1,IF(AND($C5015="5 - Transfers",MID(J5015,15,1)="4"),1,-1))</f>
        <v>0</v>
      </c>
      <c r="O5015" s="17">
        <f>IFERROR(IF(RIGHT(LEFT(K5015,15),1)="4",VLOOKUP(K5015,'[1]Budget Worksheet'!A:B,2,0),-1*VLOOKUP(K5015,'[1]Budget Worksheet'!A:B,2,0)),0)</f>
        <v>0</v>
      </c>
      <c r="P5015" s="17">
        <f>VLOOKUP($K5015,[1]Budget!$V:$AE,8,0)*IF($C5015="1 - Revenues",1,IF(AND($C5015="5 - Transfers",MID($K5015,15,1)="4"),1,-1))</f>
        <v>0</v>
      </c>
      <c r="Q5015" s="17">
        <f>VLOOKUP($K5015,[1]Budget!$V:$AE,10,0)*IF($C5015="1 - Revenues",1,IF(AND($C5015="5 - Transfers",MID(K5015,15,1)="4"),1,-1))</f>
        <v>0</v>
      </c>
      <c r="S5015" s="18" t="b">
        <f>IF(LEFT(C5015,1)="1",1,-1)*SUMIF([1]Budget!V:V,'Budget Worksheet for Pivot Tabl'!K5015,[1]Budget!AC:AC)=P5015</f>
        <v>1</v>
      </c>
    </row>
    <row r="5016" spans="1:19" x14ac:dyDescent="0.25">
      <c r="A5016" t="s">
        <v>79</v>
      </c>
      <c r="B5016" t="s">
        <v>80</v>
      </c>
      <c r="C5016" t="s">
        <v>8</v>
      </c>
      <c r="D5016" t="str">
        <f t="shared" si="78"/>
        <v>OUTFLOWS</v>
      </c>
      <c r="E5016" t="s">
        <v>116</v>
      </c>
      <c r="F5016" t="s">
        <v>117</v>
      </c>
      <c r="G5016" t="s">
        <v>1769</v>
      </c>
      <c r="H5016" t="s">
        <v>1770</v>
      </c>
      <c r="I5016" t="s">
        <v>57</v>
      </c>
      <c r="J5016" t="s">
        <v>1775</v>
      </c>
      <c r="K5016" t="s">
        <v>6295</v>
      </c>
      <c r="L5016" t="s">
        <v>612</v>
      </c>
      <c r="M5016" s="17">
        <f>VLOOKUP($K5016,[1]Budget!$V:$AE,5,0)*IF($C5016="1 - Revenues",1,IF(AND($C5016="5 - Transfers",MID(I5016,15,1)="4"),1,-1))</f>
        <v>0</v>
      </c>
      <c r="N5016" s="17">
        <f>VLOOKUP($K5016,[1]Budget!$V:$AE,6,0)*IF($C5016="1 - Revenues",1,IF(AND($C5016="5 - Transfers",MID(J5016,15,1)="4"),1,-1))</f>
        <v>0</v>
      </c>
      <c r="O5016" s="17">
        <f>IFERROR(IF(RIGHT(LEFT(K5016,15),1)="4",VLOOKUP(K5016,'[1]Budget Worksheet'!A:B,2,0),-1*VLOOKUP(K5016,'[1]Budget Worksheet'!A:B,2,0)),0)</f>
        <v>0</v>
      </c>
      <c r="P5016" s="17">
        <f>VLOOKUP($K5016,[1]Budget!$V:$AE,8,0)*IF($C5016="1 - Revenues",1,IF(AND($C5016="5 - Transfers",MID($K5016,15,1)="4"),1,-1))</f>
        <v>0</v>
      </c>
      <c r="Q5016" s="17">
        <f>VLOOKUP($K5016,[1]Budget!$V:$AE,10,0)*IF($C5016="1 - Revenues",1,IF(AND($C5016="5 - Transfers",MID(K5016,15,1)="4"),1,-1))</f>
        <v>0</v>
      </c>
      <c r="S5016" s="18" t="b">
        <f>IF(LEFT(C5016,1)="1",1,-1)*SUMIF([1]Budget!V:V,'Budget Worksheet for Pivot Tabl'!K5016,[1]Budget!AC:AC)=P5016</f>
        <v>1</v>
      </c>
    </row>
    <row r="5017" spans="1:19" x14ac:dyDescent="0.25">
      <c r="A5017" t="s">
        <v>79</v>
      </c>
      <c r="B5017" t="s">
        <v>80</v>
      </c>
      <c r="C5017" t="s">
        <v>8</v>
      </c>
      <c r="D5017" t="str">
        <f t="shared" si="78"/>
        <v>OUTFLOWS</v>
      </c>
      <c r="E5017" t="s">
        <v>116</v>
      </c>
      <c r="F5017" t="s">
        <v>117</v>
      </c>
      <c r="G5017" t="s">
        <v>1769</v>
      </c>
      <c r="H5017" t="s">
        <v>1770</v>
      </c>
      <c r="I5017" t="s">
        <v>57</v>
      </c>
      <c r="J5017" t="s">
        <v>1775</v>
      </c>
      <c r="K5017" t="s">
        <v>6296</v>
      </c>
      <c r="L5017" t="s">
        <v>614</v>
      </c>
      <c r="M5017" s="17">
        <f>VLOOKUP($K5017,[1]Budget!$V:$AE,5,0)*IF($C5017="1 - Revenues",1,IF(AND($C5017="5 - Transfers",MID(I5017,15,1)="4"),1,-1))</f>
        <v>0</v>
      </c>
      <c r="N5017" s="17">
        <f>VLOOKUP($K5017,[1]Budget!$V:$AE,6,0)*IF($C5017="1 - Revenues",1,IF(AND($C5017="5 - Transfers",MID(J5017,15,1)="4"),1,-1))</f>
        <v>0</v>
      </c>
      <c r="O5017" s="17">
        <f>IFERROR(IF(RIGHT(LEFT(K5017,15),1)="4",VLOOKUP(K5017,'[1]Budget Worksheet'!A:B,2,0),-1*VLOOKUP(K5017,'[1]Budget Worksheet'!A:B,2,0)),0)</f>
        <v>0</v>
      </c>
      <c r="P5017" s="17">
        <f>VLOOKUP($K5017,[1]Budget!$V:$AE,8,0)*IF($C5017="1 - Revenues",1,IF(AND($C5017="5 - Transfers",MID($K5017,15,1)="4"),1,-1))</f>
        <v>0</v>
      </c>
      <c r="Q5017" s="17">
        <f>VLOOKUP($K5017,[1]Budget!$V:$AE,10,0)*IF($C5017="1 - Revenues",1,IF(AND($C5017="5 - Transfers",MID(K5017,15,1)="4"),1,-1))</f>
        <v>0</v>
      </c>
      <c r="S5017" s="18" t="b">
        <f>IF(LEFT(C5017,1)="1",1,-1)*SUMIF([1]Budget!V:V,'Budget Worksheet for Pivot Tabl'!K5017,[1]Budget!AC:AC)=P5017</f>
        <v>1</v>
      </c>
    </row>
    <row r="5018" spans="1:19" x14ac:dyDescent="0.25">
      <c r="A5018" t="s">
        <v>79</v>
      </c>
      <c r="B5018" t="s">
        <v>80</v>
      </c>
      <c r="C5018" t="s">
        <v>8</v>
      </c>
      <c r="D5018" t="str">
        <f t="shared" si="78"/>
        <v>OUTFLOWS</v>
      </c>
      <c r="E5018" t="s">
        <v>116</v>
      </c>
      <c r="F5018" t="s">
        <v>117</v>
      </c>
      <c r="G5018" t="s">
        <v>1769</v>
      </c>
      <c r="H5018" t="s">
        <v>1770</v>
      </c>
      <c r="I5018" t="s">
        <v>57</v>
      </c>
      <c r="J5018" t="s">
        <v>1775</v>
      </c>
      <c r="K5018" t="s">
        <v>6297</v>
      </c>
      <c r="L5018" t="s">
        <v>616</v>
      </c>
      <c r="M5018" s="17">
        <f>VLOOKUP($K5018,[1]Budget!$V:$AE,5,0)*IF($C5018="1 - Revenues",1,IF(AND($C5018="5 - Transfers",MID(I5018,15,1)="4"),1,-1))</f>
        <v>0</v>
      </c>
      <c r="N5018" s="17">
        <f>VLOOKUP($K5018,[1]Budget!$V:$AE,6,0)*IF($C5018="1 - Revenues",1,IF(AND($C5018="5 - Transfers",MID(J5018,15,1)="4"),1,-1))</f>
        <v>0</v>
      </c>
      <c r="O5018" s="17">
        <f>IFERROR(IF(RIGHT(LEFT(K5018,15),1)="4",VLOOKUP(K5018,'[1]Budget Worksheet'!A:B,2,0),-1*VLOOKUP(K5018,'[1]Budget Worksheet'!A:B,2,0)),0)</f>
        <v>0</v>
      </c>
      <c r="P5018" s="17">
        <f>VLOOKUP($K5018,[1]Budget!$V:$AE,8,0)*IF($C5018="1 - Revenues",1,IF(AND($C5018="5 - Transfers",MID($K5018,15,1)="4"),1,-1))</f>
        <v>0</v>
      </c>
      <c r="Q5018" s="17">
        <f>VLOOKUP($K5018,[1]Budget!$V:$AE,10,0)*IF($C5018="1 - Revenues",1,IF(AND($C5018="5 - Transfers",MID(K5018,15,1)="4"),1,-1))</f>
        <v>0</v>
      </c>
      <c r="S5018" s="18" t="b">
        <f>IF(LEFT(C5018,1)="1",1,-1)*SUMIF([1]Budget!V:V,'Budget Worksheet for Pivot Tabl'!K5018,[1]Budget!AC:AC)=P5018</f>
        <v>1</v>
      </c>
    </row>
    <row r="5019" spans="1:19" x14ac:dyDescent="0.25">
      <c r="A5019" t="s">
        <v>79</v>
      </c>
      <c r="B5019" t="s">
        <v>80</v>
      </c>
      <c r="C5019" t="s">
        <v>8</v>
      </c>
      <c r="D5019" t="str">
        <f t="shared" si="78"/>
        <v>OUTFLOWS</v>
      </c>
      <c r="E5019" t="s">
        <v>116</v>
      </c>
      <c r="F5019" t="s">
        <v>117</v>
      </c>
      <c r="G5019" t="s">
        <v>1769</v>
      </c>
      <c r="H5019" t="s">
        <v>1770</v>
      </c>
      <c r="I5019" t="s">
        <v>57</v>
      </c>
      <c r="J5019" t="s">
        <v>1775</v>
      </c>
      <c r="K5019" t="s">
        <v>6298</v>
      </c>
      <c r="L5019" t="s">
        <v>618</v>
      </c>
      <c r="M5019" s="17">
        <f>VLOOKUP($K5019,[1]Budget!$V:$AE,5,0)*IF($C5019="1 - Revenues",1,IF(AND($C5019="5 - Transfers",MID(I5019,15,1)="4"),1,-1))</f>
        <v>0</v>
      </c>
      <c r="N5019" s="17">
        <f>VLOOKUP($K5019,[1]Budget!$V:$AE,6,0)*IF($C5019="1 - Revenues",1,IF(AND($C5019="5 - Transfers",MID(J5019,15,1)="4"),1,-1))</f>
        <v>0</v>
      </c>
      <c r="O5019" s="17">
        <f>IFERROR(IF(RIGHT(LEFT(K5019,15),1)="4",VLOOKUP(K5019,'[1]Budget Worksheet'!A:B,2,0),-1*VLOOKUP(K5019,'[1]Budget Worksheet'!A:B,2,0)),0)</f>
        <v>0</v>
      </c>
      <c r="P5019" s="17">
        <f>VLOOKUP($K5019,[1]Budget!$V:$AE,8,0)*IF($C5019="1 - Revenues",1,IF(AND($C5019="5 - Transfers",MID($K5019,15,1)="4"),1,-1))</f>
        <v>0</v>
      </c>
      <c r="Q5019" s="17">
        <f>VLOOKUP($K5019,[1]Budget!$V:$AE,10,0)*IF($C5019="1 - Revenues",1,IF(AND($C5019="5 - Transfers",MID(K5019,15,1)="4"),1,-1))</f>
        <v>0</v>
      </c>
      <c r="S5019" s="18" t="b">
        <f>IF(LEFT(C5019,1)="1",1,-1)*SUMIF([1]Budget!V:V,'Budget Worksheet for Pivot Tabl'!K5019,[1]Budget!AC:AC)=P5019</f>
        <v>1</v>
      </c>
    </row>
    <row r="5020" spans="1:19" x14ac:dyDescent="0.25">
      <c r="A5020" t="s">
        <v>79</v>
      </c>
      <c r="B5020" t="s">
        <v>80</v>
      </c>
      <c r="C5020" t="s">
        <v>8</v>
      </c>
      <c r="D5020" t="str">
        <f t="shared" si="78"/>
        <v>OUTFLOWS</v>
      </c>
      <c r="E5020" t="s">
        <v>116</v>
      </c>
      <c r="F5020" t="s">
        <v>117</v>
      </c>
      <c r="G5020" t="s">
        <v>1769</v>
      </c>
      <c r="H5020" t="s">
        <v>1770</v>
      </c>
      <c r="I5020" t="s">
        <v>57</v>
      </c>
      <c r="J5020" t="s">
        <v>1775</v>
      </c>
      <c r="K5020" t="s">
        <v>6299</v>
      </c>
      <c r="L5020" t="s">
        <v>620</v>
      </c>
      <c r="M5020" s="17">
        <f>VLOOKUP($K5020,[1]Budget!$V:$AE,5,0)*IF($C5020="1 - Revenues",1,IF(AND($C5020="5 - Transfers",MID(I5020,15,1)="4"),1,-1))</f>
        <v>0</v>
      </c>
      <c r="N5020" s="17">
        <f>VLOOKUP($K5020,[1]Budget!$V:$AE,6,0)*IF($C5020="1 - Revenues",1,IF(AND($C5020="5 - Transfers",MID(J5020,15,1)="4"),1,-1))</f>
        <v>0</v>
      </c>
      <c r="O5020" s="17">
        <f>IFERROR(IF(RIGHT(LEFT(K5020,15),1)="4",VLOOKUP(K5020,'[1]Budget Worksheet'!A:B,2,0),-1*VLOOKUP(K5020,'[1]Budget Worksheet'!A:B,2,0)),0)</f>
        <v>0</v>
      </c>
      <c r="P5020" s="17">
        <f>VLOOKUP($K5020,[1]Budget!$V:$AE,8,0)*IF($C5020="1 - Revenues",1,IF(AND($C5020="5 - Transfers",MID($K5020,15,1)="4"),1,-1))</f>
        <v>0</v>
      </c>
      <c r="Q5020" s="17">
        <f>VLOOKUP($K5020,[1]Budget!$V:$AE,10,0)*IF($C5020="1 - Revenues",1,IF(AND($C5020="5 - Transfers",MID(K5020,15,1)="4"),1,-1))</f>
        <v>0</v>
      </c>
      <c r="S5020" s="18" t="b">
        <f>IF(LEFT(C5020,1)="1",1,-1)*SUMIF([1]Budget!V:V,'Budget Worksheet for Pivot Tabl'!K5020,[1]Budget!AC:AC)=P5020</f>
        <v>1</v>
      </c>
    </row>
    <row r="5021" spans="1:19" x14ac:dyDescent="0.25">
      <c r="A5021" t="s">
        <v>79</v>
      </c>
      <c r="B5021" t="s">
        <v>80</v>
      </c>
      <c r="C5021" t="s">
        <v>8</v>
      </c>
      <c r="D5021" t="str">
        <f t="shared" si="78"/>
        <v>OUTFLOWS</v>
      </c>
      <c r="E5021" t="s">
        <v>116</v>
      </c>
      <c r="F5021" t="s">
        <v>117</v>
      </c>
      <c r="G5021" t="s">
        <v>1769</v>
      </c>
      <c r="H5021" t="s">
        <v>1770</v>
      </c>
      <c r="I5021" t="s">
        <v>57</v>
      </c>
      <c r="J5021" t="s">
        <v>1775</v>
      </c>
      <c r="K5021" t="s">
        <v>6300</v>
      </c>
      <c r="L5021" t="s">
        <v>1020</v>
      </c>
      <c r="M5021" s="17">
        <f>VLOOKUP($K5021,[1]Budget!$V:$AE,5,0)*IF($C5021="1 - Revenues",1,IF(AND($C5021="5 - Transfers",MID(I5021,15,1)="4"),1,-1))</f>
        <v>0</v>
      </c>
      <c r="N5021" s="17">
        <f>VLOOKUP($K5021,[1]Budget!$V:$AE,6,0)*IF($C5021="1 - Revenues",1,IF(AND($C5021="5 - Transfers",MID(J5021,15,1)="4"),1,-1))</f>
        <v>0</v>
      </c>
      <c r="O5021" s="17">
        <f>IFERROR(IF(RIGHT(LEFT(K5021,15),1)="4",VLOOKUP(K5021,'[1]Budget Worksheet'!A:B,2,0),-1*VLOOKUP(K5021,'[1]Budget Worksheet'!A:B,2,0)),0)</f>
        <v>0</v>
      </c>
      <c r="P5021" s="17">
        <f>VLOOKUP($K5021,[1]Budget!$V:$AE,8,0)*IF($C5021="1 - Revenues",1,IF(AND($C5021="5 - Transfers",MID($K5021,15,1)="4"),1,-1))</f>
        <v>0</v>
      </c>
      <c r="Q5021" s="17">
        <f>VLOOKUP($K5021,[1]Budget!$V:$AE,10,0)*IF($C5021="1 - Revenues",1,IF(AND($C5021="5 - Transfers",MID(K5021,15,1)="4"),1,-1))</f>
        <v>0</v>
      </c>
      <c r="S5021" s="18" t="b">
        <f>IF(LEFT(C5021,1)="1",1,-1)*SUMIF([1]Budget!V:V,'Budget Worksheet for Pivot Tabl'!K5021,[1]Budget!AC:AC)=P5021</f>
        <v>1</v>
      </c>
    </row>
    <row r="5022" spans="1:19" x14ac:dyDescent="0.25">
      <c r="A5022" t="s">
        <v>79</v>
      </c>
      <c r="B5022" t="s">
        <v>80</v>
      </c>
      <c r="C5022" t="s">
        <v>8</v>
      </c>
      <c r="D5022" t="str">
        <f t="shared" si="78"/>
        <v>OUTFLOWS</v>
      </c>
      <c r="E5022" t="s">
        <v>116</v>
      </c>
      <c r="F5022" t="s">
        <v>117</v>
      </c>
      <c r="G5022" t="s">
        <v>1769</v>
      </c>
      <c r="H5022" t="s">
        <v>1770</v>
      </c>
      <c r="I5022" t="s">
        <v>57</v>
      </c>
      <c r="J5022" t="s">
        <v>1775</v>
      </c>
      <c r="K5022" t="s">
        <v>6301</v>
      </c>
      <c r="L5022" t="s">
        <v>472</v>
      </c>
      <c r="M5022" s="17">
        <f>VLOOKUP($K5022,[1]Budget!$V:$AE,5,0)*IF($C5022="1 - Revenues",1,IF(AND($C5022="5 - Transfers",MID(I5022,15,1)="4"),1,-1))</f>
        <v>0</v>
      </c>
      <c r="N5022" s="17">
        <f>VLOOKUP($K5022,[1]Budget!$V:$AE,6,0)*IF($C5022="1 - Revenues",1,IF(AND($C5022="5 - Transfers",MID(J5022,15,1)="4"),1,-1))</f>
        <v>0</v>
      </c>
      <c r="O5022" s="17">
        <f>IFERROR(IF(RIGHT(LEFT(K5022,15),1)="4",VLOOKUP(K5022,'[1]Budget Worksheet'!A:B,2,0),-1*VLOOKUP(K5022,'[1]Budget Worksheet'!A:B,2,0)),0)</f>
        <v>0</v>
      </c>
      <c r="P5022" s="17">
        <f>VLOOKUP($K5022,[1]Budget!$V:$AE,8,0)*IF($C5022="1 - Revenues",1,IF(AND($C5022="5 - Transfers",MID($K5022,15,1)="4"),1,-1))</f>
        <v>0</v>
      </c>
      <c r="Q5022" s="17">
        <f>VLOOKUP($K5022,[1]Budget!$V:$AE,10,0)*IF($C5022="1 - Revenues",1,IF(AND($C5022="5 - Transfers",MID(K5022,15,1)="4"),1,-1))</f>
        <v>0</v>
      </c>
      <c r="S5022" s="18" t="b">
        <f>IF(LEFT(C5022,1)="1",1,-1)*SUMIF([1]Budget!V:V,'Budget Worksheet for Pivot Tabl'!K5022,[1]Budget!AC:AC)=P5022</f>
        <v>1</v>
      </c>
    </row>
    <row r="5023" spans="1:19" x14ac:dyDescent="0.25">
      <c r="A5023" t="s">
        <v>79</v>
      </c>
      <c r="B5023" t="s">
        <v>80</v>
      </c>
      <c r="C5023" t="s">
        <v>8</v>
      </c>
      <c r="D5023" t="str">
        <f t="shared" si="78"/>
        <v>OUTFLOWS</v>
      </c>
      <c r="E5023" t="s">
        <v>116</v>
      </c>
      <c r="F5023" t="s">
        <v>117</v>
      </c>
      <c r="G5023" t="s">
        <v>1769</v>
      </c>
      <c r="H5023" t="s">
        <v>1770</v>
      </c>
      <c r="I5023" t="s">
        <v>57</v>
      </c>
      <c r="J5023" t="s">
        <v>1775</v>
      </c>
      <c r="K5023" t="s">
        <v>6302</v>
      </c>
      <c r="L5023" t="s">
        <v>625</v>
      </c>
      <c r="M5023" s="17">
        <f>VLOOKUP($K5023,[1]Budget!$V:$AE,5,0)*IF($C5023="1 - Revenues",1,IF(AND($C5023="5 - Transfers",MID(I5023,15,1)="4"),1,-1))</f>
        <v>0</v>
      </c>
      <c r="N5023" s="17">
        <f>VLOOKUP($K5023,[1]Budget!$V:$AE,6,0)*IF($C5023="1 - Revenues",1,IF(AND($C5023="5 - Transfers",MID(J5023,15,1)="4"),1,-1))</f>
        <v>0</v>
      </c>
      <c r="O5023" s="17">
        <f>IFERROR(IF(RIGHT(LEFT(K5023,15),1)="4",VLOOKUP(K5023,'[1]Budget Worksheet'!A:B,2,0),-1*VLOOKUP(K5023,'[1]Budget Worksheet'!A:B,2,0)),0)</f>
        <v>0</v>
      </c>
      <c r="P5023" s="17">
        <f>VLOOKUP($K5023,[1]Budget!$V:$AE,8,0)*IF($C5023="1 - Revenues",1,IF(AND($C5023="5 - Transfers",MID($K5023,15,1)="4"),1,-1))</f>
        <v>0</v>
      </c>
      <c r="Q5023" s="17">
        <f>VLOOKUP($K5023,[1]Budget!$V:$AE,10,0)*IF($C5023="1 - Revenues",1,IF(AND($C5023="5 - Transfers",MID(K5023,15,1)="4"),1,-1))</f>
        <v>0</v>
      </c>
      <c r="S5023" s="18" t="b">
        <f>IF(LEFT(C5023,1)="1",1,-1)*SUMIF([1]Budget!V:V,'Budget Worksheet for Pivot Tabl'!K5023,[1]Budget!AC:AC)=P5023</f>
        <v>1</v>
      </c>
    </row>
    <row r="5024" spans="1:19" x14ac:dyDescent="0.25">
      <c r="A5024" t="s">
        <v>79</v>
      </c>
      <c r="B5024" t="s">
        <v>80</v>
      </c>
      <c r="C5024" t="s">
        <v>8</v>
      </c>
      <c r="D5024" t="str">
        <f t="shared" si="78"/>
        <v>OUTFLOWS</v>
      </c>
      <c r="E5024" t="s">
        <v>116</v>
      </c>
      <c r="F5024" t="s">
        <v>117</v>
      </c>
      <c r="G5024" t="s">
        <v>1769</v>
      </c>
      <c r="H5024" t="s">
        <v>1770</v>
      </c>
      <c r="I5024" t="s">
        <v>57</v>
      </c>
      <c r="J5024" t="s">
        <v>1775</v>
      </c>
      <c r="K5024" t="s">
        <v>6303</v>
      </c>
      <c r="L5024" t="s">
        <v>629</v>
      </c>
      <c r="M5024" s="17">
        <f>VLOOKUP($K5024,[1]Budget!$V:$AE,5,0)*IF($C5024="1 - Revenues",1,IF(AND($C5024="5 - Transfers",MID(I5024,15,1)="4"),1,-1))</f>
        <v>0</v>
      </c>
      <c r="N5024" s="17">
        <f>VLOOKUP($K5024,[1]Budget!$V:$AE,6,0)*IF($C5024="1 - Revenues",1,IF(AND($C5024="5 - Transfers",MID(J5024,15,1)="4"),1,-1))</f>
        <v>0</v>
      </c>
      <c r="O5024" s="17">
        <f>IFERROR(IF(RIGHT(LEFT(K5024,15),1)="4",VLOOKUP(K5024,'[1]Budget Worksheet'!A:B,2,0),-1*VLOOKUP(K5024,'[1]Budget Worksheet'!A:B,2,0)),0)</f>
        <v>0</v>
      </c>
      <c r="P5024" s="17">
        <f>VLOOKUP($K5024,[1]Budget!$V:$AE,8,0)*IF($C5024="1 - Revenues",1,IF(AND($C5024="5 - Transfers",MID($K5024,15,1)="4"),1,-1))</f>
        <v>0</v>
      </c>
      <c r="Q5024" s="17">
        <f>VLOOKUP($K5024,[1]Budget!$V:$AE,10,0)*IF($C5024="1 - Revenues",1,IF(AND($C5024="5 - Transfers",MID(K5024,15,1)="4"),1,-1))</f>
        <v>0</v>
      </c>
      <c r="S5024" s="18" t="b">
        <f>IF(LEFT(C5024,1)="1",1,-1)*SUMIF([1]Budget!V:V,'Budget Worksheet for Pivot Tabl'!K5024,[1]Budget!AC:AC)=P5024</f>
        <v>1</v>
      </c>
    </row>
    <row r="5025" spans="1:19" x14ac:dyDescent="0.25">
      <c r="A5025" t="s">
        <v>79</v>
      </c>
      <c r="B5025" t="s">
        <v>80</v>
      </c>
      <c r="C5025" t="s">
        <v>9</v>
      </c>
      <c r="D5025" t="str">
        <f t="shared" si="78"/>
        <v>OUTFLOWS</v>
      </c>
      <c r="E5025" t="s">
        <v>116</v>
      </c>
      <c r="F5025" t="s">
        <v>117</v>
      </c>
      <c r="G5025" t="s">
        <v>1769</v>
      </c>
      <c r="H5025" t="s">
        <v>1770</v>
      </c>
      <c r="I5025" t="s">
        <v>57</v>
      </c>
      <c r="J5025" t="s">
        <v>1775</v>
      </c>
      <c r="K5025" t="s">
        <v>6304</v>
      </c>
      <c r="L5025" t="s">
        <v>1395</v>
      </c>
      <c r="M5025" s="17">
        <f>VLOOKUP($K5025,[1]Budget!$V:$AE,5,0)*IF($C5025="1 - Revenues",1,IF(AND($C5025="5 - Transfers",MID(I5025,15,1)="4"),1,-1))</f>
        <v>-2000</v>
      </c>
      <c r="N5025" s="17">
        <f>VLOOKUP($K5025,[1]Budget!$V:$AE,6,0)*IF($C5025="1 - Revenues",1,IF(AND($C5025="5 - Transfers",MID(J5025,15,1)="4"),1,-1))</f>
        <v>-1000</v>
      </c>
      <c r="O5025" s="17">
        <f>IFERROR(IF(RIGHT(LEFT(K5025,15),1)="4",VLOOKUP(K5025,'[1]Budget Worksheet'!A:B,2,0),-1*VLOOKUP(K5025,'[1]Budget Worksheet'!A:B,2,0)),0)</f>
        <v>-1800</v>
      </c>
      <c r="P5025" s="17">
        <f>VLOOKUP($K5025,[1]Budget!$V:$AE,8,0)*IF($C5025="1 - Revenues",1,IF(AND($C5025="5 - Transfers",MID($K5025,15,1)="4"),1,-1))</f>
        <v>-1800</v>
      </c>
      <c r="Q5025" s="17">
        <f>VLOOKUP($K5025,[1]Budget!$V:$AE,10,0)*IF($C5025="1 - Revenues",1,IF(AND($C5025="5 - Transfers",MID(K5025,15,1)="4"),1,-1))</f>
        <v>0</v>
      </c>
      <c r="S5025" s="18" t="b">
        <f>IF(LEFT(C5025,1)="1",1,-1)*SUMIF([1]Budget!V:V,'Budget Worksheet for Pivot Tabl'!K5025,[1]Budget!AC:AC)=P5025</f>
        <v>1</v>
      </c>
    </row>
    <row r="5026" spans="1:19" x14ac:dyDescent="0.25">
      <c r="A5026" t="s">
        <v>79</v>
      </c>
      <c r="B5026" t="s">
        <v>80</v>
      </c>
      <c r="C5026" t="s">
        <v>9</v>
      </c>
      <c r="D5026" t="str">
        <f t="shared" si="78"/>
        <v>OUTFLOWS</v>
      </c>
      <c r="E5026" t="s">
        <v>116</v>
      </c>
      <c r="F5026" t="s">
        <v>117</v>
      </c>
      <c r="G5026" t="s">
        <v>1769</v>
      </c>
      <c r="H5026" t="s">
        <v>1770</v>
      </c>
      <c r="I5026" t="s">
        <v>57</v>
      </c>
      <c r="J5026" t="s">
        <v>1775</v>
      </c>
      <c r="K5026" t="s">
        <v>6305</v>
      </c>
      <c r="L5026" t="s">
        <v>653</v>
      </c>
      <c r="M5026" s="17">
        <f>VLOOKUP($K5026,[1]Budget!$V:$AE,5,0)*IF($C5026="1 - Revenues",1,IF(AND($C5026="5 - Transfers",MID(I5026,15,1)="4"),1,-1))</f>
        <v>0</v>
      </c>
      <c r="N5026" s="17">
        <f>VLOOKUP($K5026,[1]Budget!$V:$AE,6,0)*IF($C5026="1 - Revenues",1,IF(AND($C5026="5 - Transfers",MID(J5026,15,1)="4"),1,-1))</f>
        <v>0</v>
      </c>
      <c r="O5026" s="17">
        <f>IFERROR(IF(RIGHT(LEFT(K5026,15),1)="4",VLOOKUP(K5026,'[1]Budget Worksheet'!A:B,2,0),-1*VLOOKUP(K5026,'[1]Budget Worksheet'!A:B,2,0)),0)</f>
        <v>0</v>
      </c>
      <c r="P5026" s="17">
        <f>VLOOKUP($K5026,[1]Budget!$V:$AE,8,0)*IF($C5026="1 - Revenues",1,IF(AND($C5026="5 - Transfers",MID($K5026,15,1)="4"),1,-1))</f>
        <v>0</v>
      </c>
      <c r="Q5026" s="17">
        <f>VLOOKUP($K5026,[1]Budget!$V:$AE,10,0)*IF($C5026="1 - Revenues",1,IF(AND($C5026="5 - Transfers",MID(K5026,15,1)="4"),1,-1))</f>
        <v>0</v>
      </c>
      <c r="S5026" s="18" t="b">
        <f>IF(LEFT(C5026,1)="1",1,-1)*SUMIF([1]Budget!V:V,'Budget Worksheet for Pivot Tabl'!K5026,[1]Budget!AC:AC)=P5026</f>
        <v>1</v>
      </c>
    </row>
    <row r="5027" spans="1:19" x14ac:dyDescent="0.25">
      <c r="A5027" t="s">
        <v>79</v>
      </c>
      <c r="B5027" t="s">
        <v>80</v>
      </c>
      <c r="C5027" t="s">
        <v>8</v>
      </c>
      <c r="D5027" t="str">
        <f t="shared" si="78"/>
        <v>OUTFLOWS</v>
      </c>
      <c r="E5027" t="s">
        <v>116</v>
      </c>
      <c r="F5027" t="s">
        <v>117</v>
      </c>
      <c r="G5027" t="s">
        <v>1769</v>
      </c>
      <c r="H5027" t="s">
        <v>1770</v>
      </c>
      <c r="I5027" t="s">
        <v>1819</v>
      </c>
      <c r="J5027" t="s">
        <v>1820</v>
      </c>
      <c r="K5027" t="s">
        <v>6306</v>
      </c>
      <c r="L5027" t="s">
        <v>590</v>
      </c>
      <c r="M5027" s="17">
        <f>VLOOKUP($K5027,[1]Budget!$V:$AE,5,0)*IF($C5027="1 - Revenues",1,IF(AND($C5027="5 - Transfers",MID(I5027,15,1)="4"),1,-1))</f>
        <v>-10000</v>
      </c>
      <c r="N5027" s="17">
        <f>VLOOKUP($K5027,[1]Budget!$V:$AE,6,0)*IF($C5027="1 - Revenues",1,IF(AND($C5027="5 - Transfers",MID(J5027,15,1)="4"),1,-1))</f>
        <v>-12000</v>
      </c>
      <c r="O5027" s="17">
        <f>IFERROR(IF(RIGHT(LEFT(K5027,15),1)="4",VLOOKUP(K5027,'[1]Budget Worksheet'!A:B,2,0),-1*VLOOKUP(K5027,'[1]Budget Worksheet'!A:B,2,0)),0)</f>
        <v>0</v>
      </c>
      <c r="P5027" s="17">
        <f>VLOOKUP($K5027,[1]Budget!$V:$AE,8,0)*IF($C5027="1 - Revenues",1,IF(AND($C5027="5 - Transfers",MID($K5027,15,1)="4"),1,-1))</f>
        <v>0</v>
      </c>
      <c r="Q5027" s="17">
        <f>VLOOKUP($K5027,[1]Budget!$V:$AE,10,0)*IF($C5027="1 - Revenues",1,IF(AND($C5027="5 - Transfers",MID(K5027,15,1)="4"),1,-1))</f>
        <v>0</v>
      </c>
      <c r="S5027" s="18" t="b">
        <f>IF(LEFT(C5027,1)="1",1,-1)*SUMIF([1]Budget!V:V,'Budget Worksheet for Pivot Tabl'!K5027,[1]Budget!AC:AC)=P5027</f>
        <v>1</v>
      </c>
    </row>
    <row r="5028" spans="1:19" x14ac:dyDescent="0.25">
      <c r="A5028" t="s">
        <v>79</v>
      </c>
      <c r="B5028" t="s">
        <v>80</v>
      </c>
      <c r="C5028" t="s">
        <v>8</v>
      </c>
      <c r="D5028" t="str">
        <f t="shared" si="78"/>
        <v>OUTFLOWS</v>
      </c>
      <c r="E5028" t="s">
        <v>116</v>
      </c>
      <c r="F5028" t="s">
        <v>117</v>
      </c>
      <c r="G5028" t="s">
        <v>1769</v>
      </c>
      <c r="H5028" t="s">
        <v>1770</v>
      </c>
      <c r="I5028" t="s">
        <v>1819</v>
      </c>
      <c r="J5028" t="s">
        <v>1820</v>
      </c>
      <c r="K5028" t="s">
        <v>6307</v>
      </c>
      <c r="L5028" t="s">
        <v>593</v>
      </c>
      <c r="M5028" s="17">
        <f>VLOOKUP($K5028,[1]Budget!$V:$AE,5,0)*IF($C5028="1 - Revenues",1,IF(AND($C5028="5 - Transfers",MID(I5028,15,1)="4"),1,-1))</f>
        <v>-1000</v>
      </c>
      <c r="N5028" s="17">
        <f>VLOOKUP($K5028,[1]Budget!$V:$AE,6,0)*IF($C5028="1 - Revenues",1,IF(AND($C5028="5 - Transfers",MID(J5028,15,1)="4"),1,-1))</f>
        <v>0</v>
      </c>
      <c r="O5028" s="17">
        <f>IFERROR(IF(RIGHT(LEFT(K5028,15),1)="4",VLOOKUP(K5028,'[1]Budget Worksheet'!A:B,2,0),-1*VLOOKUP(K5028,'[1]Budget Worksheet'!A:B,2,0)),0)</f>
        <v>0</v>
      </c>
      <c r="P5028" s="17">
        <f>VLOOKUP($K5028,[1]Budget!$V:$AE,8,0)*IF($C5028="1 - Revenues",1,IF(AND($C5028="5 - Transfers",MID($K5028,15,1)="4"),1,-1))</f>
        <v>0</v>
      </c>
      <c r="Q5028" s="17">
        <f>VLOOKUP($K5028,[1]Budget!$V:$AE,10,0)*IF($C5028="1 - Revenues",1,IF(AND($C5028="5 - Transfers",MID(K5028,15,1)="4"),1,-1))</f>
        <v>0</v>
      </c>
      <c r="S5028" s="18" t="b">
        <f>IF(LEFT(C5028,1)="1",1,-1)*SUMIF([1]Budget!V:V,'Budget Worksheet for Pivot Tabl'!K5028,[1]Budget!AC:AC)=P5028</f>
        <v>1</v>
      </c>
    </row>
    <row r="5029" spans="1:19" x14ac:dyDescent="0.25">
      <c r="A5029" t="s">
        <v>79</v>
      </c>
      <c r="B5029" t="s">
        <v>80</v>
      </c>
      <c r="C5029" t="s">
        <v>8</v>
      </c>
      <c r="D5029" t="str">
        <f t="shared" si="78"/>
        <v>OUTFLOWS</v>
      </c>
      <c r="E5029" t="s">
        <v>116</v>
      </c>
      <c r="F5029" t="s">
        <v>117</v>
      </c>
      <c r="G5029" t="s">
        <v>1769</v>
      </c>
      <c r="H5029" t="s">
        <v>1770</v>
      </c>
      <c r="I5029" t="s">
        <v>1819</v>
      </c>
      <c r="J5029" t="s">
        <v>1820</v>
      </c>
      <c r="K5029" t="s">
        <v>6308</v>
      </c>
      <c r="L5029" t="s">
        <v>919</v>
      </c>
      <c r="M5029" s="17">
        <f>VLOOKUP($K5029,[1]Budget!$V:$AE,5,0)*IF($C5029="1 - Revenues",1,IF(AND($C5029="5 - Transfers",MID(I5029,15,1)="4"),1,-1))</f>
        <v>0</v>
      </c>
      <c r="N5029" s="17">
        <f>VLOOKUP($K5029,[1]Budget!$V:$AE,6,0)*IF($C5029="1 - Revenues",1,IF(AND($C5029="5 - Transfers",MID(J5029,15,1)="4"),1,-1))</f>
        <v>0</v>
      </c>
      <c r="O5029" s="17">
        <f>IFERROR(IF(RIGHT(LEFT(K5029,15),1)="4",VLOOKUP(K5029,'[1]Budget Worksheet'!A:B,2,0),-1*VLOOKUP(K5029,'[1]Budget Worksheet'!A:B,2,0)),0)</f>
        <v>0</v>
      </c>
      <c r="P5029" s="17">
        <f>VLOOKUP($K5029,[1]Budget!$V:$AE,8,0)*IF($C5029="1 - Revenues",1,IF(AND($C5029="5 - Transfers",MID($K5029,15,1)="4"),1,-1))</f>
        <v>0</v>
      </c>
      <c r="Q5029" s="17">
        <f>VLOOKUP($K5029,[1]Budget!$V:$AE,10,0)*IF($C5029="1 - Revenues",1,IF(AND($C5029="5 - Transfers",MID(K5029,15,1)="4"),1,-1))</f>
        <v>0</v>
      </c>
      <c r="S5029" s="18" t="b">
        <f>IF(LEFT(C5029,1)="1",1,-1)*SUMIF([1]Budget!V:V,'Budget Worksheet for Pivot Tabl'!K5029,[1]Budget!AC:AC)=P5029</f>
        <v>1</v>
      </c>
    </row>
    <row r="5030" spans="1:19" x14ac:dyDescent="0.25">
      <c r="A5030" t="s">
        <v>79</v>
      </c>
      <c r="B5030" t="s">
        <v>80</v>
      </c>
      <c r="C5030" t="s">
        <v>8</v>
      </c>
      <c r="D5030" t="str">
        <f t="shared" si="78"/>
        <v>OUTFLOWS</v>
      </c>
      <c r="E5030" t="s">
        <v>116</v>
      </c>
      <c r="F5030" t="s">
        <v>117</v>
      </c>
      <c r="G5030" t="s">
        <v>1769</v>
      </c>
      <c r="H5030" t="s">
        <v>1770</v>
      </c>
      <c r="I5030" t="s">
        <v>1819</v>
      </c>
      <c r="J5030" t="s">
        <v>1820</v>
      </c>
      <c r="K5030" t="s">
        <v>6309</v>
      </c>
      <c r="L5030" t="s">
        <v>599</v>
      </c>
      <c r="M5030" s="17">
        <f>VLOOKUP($K5030,[1]Budget!$V:$AE,5,0)*IF($C5030="1 - Revenues",1,IF(AND($C5030="5 - Transfers",MID(I5030,15,1)="4"),1,-1))</f>
        <v>0</v>
      </c>
      <c r="N5030" s="17">
        <f>VLOOKUP($K5030,[1]Budget!$V:$AE,6,0)*IF($C5030="1 - Revenues",1,IF(AND($C5030="5 - Transfers",MID(J5030,15,1)="4"),1,-1))</f>
        <v>0</v>
      </c>
      <c r="O5030" s="17">
        <f>IFERROR(IF(RIGHT(LEFT(K5030,15),1)="4",VLOOKUP(K5030,'[1]Budget Worksheet'!A:B,2,0),-1*VLOOKUP(K5030,'[1]Budget Worksheet'!A:B,2,0)),0)</f>
        <v>0</v>
      </c>
      <c r="P5030" s="17">
        <f>VLOOKUP($K5030,[1]Budget!$V:$AE,8,0)*IF($C5030="1 - Revenues",1,IF(AND($C5030="5 - Transfers",MID($K5030,15,1)="4"),1,-1))</f>
        <v>0</v>
      </c>
      <c r="Q5030" s="17">
        <f>VLOOKUP($K5030,[1]Budget!$V:$AE,10,0)*IF($C5030="1 - Revenues",1,IF(AND($C5030="5 - Transfers",MID(K5030,15,1)="4"),1,-1))</f>
        <v>0</v>
      </c>
      <c r="S5030" s="18" t="b">
        <f>IF(LEFT(C5030,1)="1",1,-1)*SUMIF([1]Budget!V:V,'Budget Worksheet for Pivot Tabl'!K5030,[1]Budget!AC:AC)=P5030</f>
        <v>1</v>
      </c>
    </row>
    <row r="5031" spans="1:19" x14ac:dyDescent="0.25">
      <c r="A5031" t="s">
        <v>79</v>
      </c>
      <c r="B5031" t="s">
        <v>80</v>
      </c>
      <c r="C5031" t="s">
        <v>8</v>
      </c>
      <c r="D5031" t="str">
        <f t="shared" si="78"/>
        <v>OUTFLOWS</v>
      </c>
      <c r="E5031" t="s">
        <v>116</v>
      </c>
      <c r="F5031" t="s">
        <v>117</v>
      </c>
      <c r="G5031" t="s">
        <v>1769</v>
      </c>
      <c r="H5031" t="s">
        <v>1770</v>
      </c>
      <c r="I5031" t="s">
        <v>1819</v>
      </c>
      <c r="J5031" t="s">
        <v>1820</v>
      </c>
      <c r="K5031" t="s">
        <v>6310</v>
      </c>
      <c r="L5031" t="s">
        <v>601</v>
      </c>
      <c r="M5031" s="17">
        <f>VLOOKUP($K5031,[1]Budget!$V:$AE,5,0)*IF($C5031="1 - Revenues",1,IF(AND($C5031="5 - Transfers",MID(I5031,15,1)="4"),1,-1))</f>
        <v>0</v>
      </c>
      <c r="N5031" s="17">
        <f>VLOOKUP($K5031,[1]Budget!$V:$AE,6,0)*IF($C5031="1 - Revenues",1,IF(AND($C5031="5 - Transfers",MID(J5031,15,1)="4"),1,-1))</f>
        <v>0</v>
      </c>
      <c r="O5031" s="17">
        <f>IFERROR(IF(RIGHT(LEFT(K5031,15),1)="4",VLOOKUP(K5031,'[1]Budget Worksheet'!A:B,2,0),-1*VLOOKUP(K5031,'[1]Budget Worksheet'!A:B,2,0)),0)</f>
        <v>0</v>
      </c>
      <c r="P5031" s="17">
        <f>VLOOKUP($K5031,[1]Budget!$V:$AE,8,0)*IF($C5031="1 - Revenues",1,IF(AND($C5031="5 - Transfers",MID($K5031,15,1)="4"),1,-1))</f>
        <v>0</v>
      </c>
      <c r="Q5031" s="17">
        <f>VLOOKUP($K5031,[1]Budget!$V:$AE,10,0)*IF($C5031="1 - Revenues",1,IF(AND($C5031="5 - Transfers",MID(K5031,15,1)="4"),1,-1))</f>
        <v>0</v>
      </c>
      <c r="S5031" s="18" t="b">
        <f>IF(LEFT(C5031,1)="1",1,-1)*SUMIF([1]Budget!V:V,'Budget Worksheet for Pivot Tabl'!K5031,[1]Budget!AC:AC)=P5031</f>
        <v>1</v>
      </c>
    </row>
    <row r="5032" spans="1:19" x14ac:dyDescent="0.25">
      <c r="A5032" t="s">
        <v>79</v>
      </c>
      <c r="B5032" t="s">
        <v>80</v>
      </c>
      <c r="C5032" t="s">
        <v>8</v>
      </c>
      <c r="D5032" t="str">
        <f t="shared" si="78"/>
        <v>OUTFLOWS</v>
      </c>
      <c r="E5032" t="s">
        <v>116</v>
      </c>
      <c r="F5032" t="s">
        <v>117</v>
      </c>
      <c r="G5032" t="s">
        <v>1769</v>
      </c>
      <c r="H5032" t="s">
        <v>1770</v>
      </c>
      <c r="I5032" t="s">
        <v>1819</v>
      </c>
      <c r="J5032" t="s">
        <v>1820</v>
      </c>
      <c r="K5032" t="s">
        <v>6311</v>
      </c>
      <c r="L5032" t="s">
        <v>603</v>
      </c>
      <c r="M5032" s="17">
        <f>VLOOKUP($K5032,[1]Budget!$V:$AE,5,0)*IF($C5032="1 - Revenues",1,IF(AND($C5032="5 - Transfers",MID(I5032,15,1)="4"),1,-1))</f>
        <v>0</v>
      </c>
      <c r="N5032" s="17">
        <f>VLOOKUP($K5032,[1]Budget!$V:$AE,6,0)*IF($C5032="1 - Revenues",1,IF(AND($C5032="5 - Transfers",MID(J5032,15,1)="4"),1,-1))</f>
        <v>0</v>
      </c>
      <c r="O5032" s="17">
        <f>IFERROR(IF(RIGHT(LEFT(K5032,15),1)="4",VLOOKUP(K5032,'[1]Budget Worksheet'!A:B,2,0),-1*VLOOKUP(K5032,'[1]Budget Worksheet'!A:B,2,0)),0)</f>
        <v>0</v>
      </c>
      <c r="P5032" s="17">
        <f>VLOOKUP($K5032,[1]Budget!$V:$AE,8,0)*IF($C5032="1 - Revenues",1,IF(AND($C5032="5 - Transfers",MID($K5032,15,1)="4"),1,-1))</f>
        <v>0</v>
      </c>
      <c r="Q5032" s="17">
        <f>VLOOKUP($K5032,[1]Budget!$V:$AE,10,0)*IF($C5032="1 - Revenues",1,IF(AND($C5032="5 - Transfers",MID(K5032,15,1)="4"),1,-1))</f>
        <v>0</v>
      </c>
      <c r="S5032" s="18" t="b">
        <f>IF(LEFT(C5032,1)="1",1,-1)*SUMIF([1]Budget!V:V,'Budget Worksheet for Pivot Tabl'!K5032,[1]Budget!AC:AC)=P5032</f>
        <v>1</v>
      </c>
    </row>
    <row r="5033" spans="1:19" x14ac:dyDescent="0.25">
      <c r="A5033" t="s">
        <v>79</v>
      </c>
      <c r="B5033" t="s">
        <v>80</v>
      </c>
      <c r="C5033" t="s">
        <v>8</v>
      </c>
      <c r="D5033" t="str">
        <f t="shared" si="78"/>
        <v>OUTFLOWS</v>
      </c>
      <c r="E5033" t="s">
        <v>116</v>
      </c>
      <c r="F5033" t="s">
        <v>117</v>
      </c>
      <c r="G5033" t="s">
        <v>1769</v>
      </c>
      <c r="H5033" t="s">
        <v>1770</v>
      </c>
      <c r="I5033" t="s">
        <v>1819</v>
      </c>
      <c r="J5033" t="s">
        <v>1820</v>
      </c>
      <c r="K5033" t="s">
        <v>6312</v>
      </c>
      <c r="L5033" t="s">
        <v>470</v>
      </c>
      <c r="M5033" s="17">
        <f>VLOOKUP($K5033,[1]Budget!$V:$AE,5,0)*IF($C5033="1 - Revenues",1,IF(AND($C5033="5 - Transfers",MID(I5033,15,1)="4"),1,-1))</f>
        <v>-2000</v>
      </c>
      <c r="N5033" s="17">
        <f>VLOOKUP($K5033,[1]Budget!$V:$AE,6,0)*IF($C5033="1 - Revenues",1,IF(AND($C5033="5 - Transfers",MID(J5033,15,1)="4"),1,-1))</f>
        <v>-2000</v>
      </c>
      <c r="O5033" s="17">
        <f>IFERROR(IF(RIGHT(LEFT(K5033,15),1)="4",VLOOKUP(K5033,'[1]Budget Worksheet'!A:B,2,0),-1*VLOOKUP(K5033,'[1]Budget Worksheet'!A:B,2,0)),0)</f>
        <v>0</v>
      </c>
      <c r="P5033" s="17">
        <f>VLOOKUP($K5033,[1]Budget!$V:$AE,8,0)*IF($C5033="1 - Revenues",1,IF(AND($C5033="5 - Transfers",MID($K5033,15,1)="4"),1,-1))</f>
        <v>0</v>
      </c>
      <c r="Q5033" s="17">
        <f>VLOOKUP($K5033,[1]Budget!$V:$AE,10,0)*IF($C5033="1 - Revenues",1,IF(AND($C5033="5 - Transfers",MID(K5033,15,1)="4"),1,-1))</f>
        <v>0</v>
      </c>
      <c r="S5033" s="18" t="b">
        <f>IF(LEFT(C5033,1)="1",1,-1)*SUMIF([1]Budget!V:V,'Budget Worksheet for Pivot Tabl'!K5033,[1]Budget!AC:AC)=P5033</f>
        <v>1</v>
      </c>
    </row>
    <row r="5034" spans="1:19" x14ac:dyDescent="0.25">
      <c r="A5034" t="s">
        <v>79</v>
      </c>
      <c r="B5034" t="s">
        <v>80</v>
      </c>
      <c r="C5034" t="s">
        <v>8</v>
      </c>
      <c r="D5034" t="str">
        <f t="shared" si="78"/>
        <v>OUTFLOWS</v>
      </c>
      <c r="E5034" t="s">
        <v>116</v>
      </c>
      <c r="F5034" t="s">
        <v>117</v>
      </c>
      <c r="G5034" t="s">
        <v>1769</v>
      </c>
      <c r="H5034" t="s">
        <v>1770</v>
      </c>
      <c r="I5034" t="s">
        <v>1819</v>
      </c>
      <c r="J5034" t="s">
        <v>1820</v>
      </c>
      <c r="K5034" t="s">
        <v>6313</v>
      </c>
      <c r="L5034" t="s">
        <v>606</v>
      </c>
      <c r="M5034" s="17">
        <f>VLOOKUP($K5034,[1]Budget!$V:$AE,5,0)*IF($C5034="1 - Revenues",1,IF(AND($C5034="5 - Transfers",MID(I5034,15,1)="4"),1,-1))</f>
        <v>-1000</v>
      </c>
      <c r="N5034" s="17">
        <f>VLOOKUP($K5034,[1]Budget!$V:$AE,6,0)*IF($C5034="1 - Revenues",1,IF(AND($C5034="5 - Transfers",MID(J5034,15,1)="4"),1,-1))</f>
        <v>-1000</v>
      </c>
      <c r="O5034" s="17">
        <f>IFERROR(IF(RIGHT(LEFT(K5034,15),1)="4",VLOOKUP(K5034,'[1]Budget Worksheet'!A:B,2,0),-1*VLOOKUP(K5034,'[1]Budget Worksheet'!A:B,2,0)),0)</f>
        <v>0</v>
      </c>
      <c r="P5034" s="17">
        <f>VLOOKUP($K5034,[1]Budget!$V:$AE,8,0)*IF($C5034="1 - Revenues",1,IF(AND($C5034="5 - Transfers",MID($K5034,15,1)="4"),1,-1))</f>
        <v>0</v>
      </c>
      <c r="Q5034" s="17">
        <f>VLOOKUP($K5034,[1]Budget!$V:$AE,10,0)*IF($C5034="1 - Revenues",1,IF(AND($C5034="5 - Transfers",MID(K5034,15,1)="4"),1,-1))</f>
        <v>0</v>
      </c>
      <c r="S5034" s="18" t="b">
        <f>IF(LEFT(C5034,1)="1",1,-1)*SUMIF([1]Budget!V:V,'Budget Worksheet for Pivot Tabl'!K5034,[1]Budget!AC:AC)=P5034</f>
        <v>1</v>
      </c>
    </row>
    <row r="5035" spans="1:19" x14ac:dyDescent="0.25">
      <c r="A5035" t="s">
        <v>79</v>
      </c>
      <c r="B5035" t="s">
        <v>80</v>
      </c>
      <c r="C5035" t="s">
        <v>8</v>
      </c>
      <c r="D5035" t="str">
        <f t="shared" si="78"/>
        <v>OUTFLOWS</v>
      </c>
      <c r="E5035" t="s">
        <v>116</v>
      </c>
      <c r="F5035" t="s">
        <v>117</v>
      </c>
      <c r="G5035" t="s">
        <v>1769</v>
      </c>
      <c r="H5035" t="s">
        <v>1770</v>
      </c>
      <c r="I5035" t="s">
        <v>1819</v>
      </c>
      <c r="J5035" t="s">
        <v>1820</v>
      </c>
      <c r="K5035" t="s">
        <v>6314</v>
      </c>
      <c r="L5035" t="s">
        <v>608</v>
      </c>
      <c r="M5035" s="17">
        <f>VLOOKUP($K5035,[1]Budget!$V:$AE,5,0)*IF($C5035="1 - Revenues",1,IF(AND($C5035="5 - Transfers",MID(I5035,15,1)="4"),1,-1))</f>
        <v>-2000</v>
      </c>
      <c r="N5035" s="17">
        <f>VLOOKUP($K5035,[1]Budget!$V:$AE,6,0)*IF($C5035="1 - Revenues",1,IF(AND($C5035="5 - Transfers",MID(J5035,15,1)="4"),1,-1))</f>
        <v>-2000</v>
      </c>
      <c r="O5035" s="17">
        <f>IFERROR(IF(RIGHT(LEFT(K5035,15),1)="4",VLOOKUP(K5035,'[1]Budget Worksheet'!A:B,2,0),-1*VLOOKUP(K5035,'[1]Budget Worksheet'!A:B,2,0)),0)</f>
        <v>0</v>
      </c>
      <c r="P5035" s="17">
        <f>VLOOKUP($K5035,[1]Budget!$V:$AE,8,0)*IF($C5035="1 - Revenues",1,IF(AND($C5035="5 - Transfers",MID($K5035,15,1)="4"),1,-1))</f>
        <v>0</v>
      </c>
      <c r="Q5035" s="17">
        <f>VLOOKUP($K5035,[1]Budget!$V:$AE,10,0)*IF($C5035="1 - Revenues",1,IF(AND($C5035="5 - Transfers",MID(K5035,15,1)="4"),1,-1))</f>
        <v>0</v>
      </c>
      <c r="S5035" s="18" t="b">
        <f>IF(LEFT(C5035,1)="1",1,-1)*SUMIF([1]Budget!V:V,'Budget Worksheet for Pivot Tabl'!K5035,[1]Budget!AC:AC)=P5035</f>
        <v>1</v>
      </c>
    </row>
    <row r="5036" spans="1:19" x14ac:dyDescent="0.25">
      <c r="A5036" t="s">
        <v>79</v>
      </c>
      <c r="B5036" t="s">
        <v>80</v>
      </c>
      <c r="C5036" t="s">
        <v>8</v>
      </c>
      <c r="D5036" t="str">
        <f t="shared" si="78"/>
        <v>OUTFLOWS</v>
      </c>
      <c r="E5036" t="s">
        <v>116</v>
      </c>
      <c r="F5036" t="s">
        <v>117</v>
      </c>
      <c r="G5036" t="s">
        <v>1769</v>
      </c>
      <c r="H5036" t="s">
        <v>1770</v>
      </c>
      <c r="I5036" t="s">
        <v>1819</v>
      </c>
      <c r="J5036" t="s">
        <v>1820</v>
      </c>
      <c r="K5036" t="s">
        <v>6315</v>
      </c>
      <c r="L5036" t="s">
        <v>610</v>
      </c>
      <c r="M5036" s="17">
        <f>VLOOKUP($K5036,[1]Budget!$V:$AE,5,0)*IF($C5036="1 - Revenues",1,IF(AND($C5036="5 - Transfers",MID(I5036,15,1)="4"),1,-1))</f>
        <v>0</v>
      </c>
      <c r="N5036" s="17">
        <f>VLOOKUP($K5036,[1]Budget!$V:$AE,6,0)*IF($C5036="1 - Revenues",1,IF(AND($C5036="5 - Transfers",MID(J5036,15,1)="4"),1,-1))</f>
        <v>0</v>
      </c>
      <c r="O5036" s="17">
        <f>IFERROR(IF(RIGHT(LEFT(K5036,15),1)="4",VLOOKUP(K5036,'[1]Budget Worksheet'!A:B,2,0),-1*VLOOKUP(K5036,'[1]Budget Worksheet'!A:B,2,0)),0)</f>
        <v>0</v>
      </c>
      <c r="P5036" s="17">
        <f>VLOOKUP($K5036,[1]Budget!$V:$AE,8,0)*IF($C5036="1 - Revenues",1,IF(AND($C5036="5 - Transfers",MID($K5036,15,1)="4"),1,-1))</f>
        <v>0</v>
      </c>
      <c r="Q5036" s="17">
        <f>VLOOKUP($K5036,[1]Budget!$V:$AE,10,0)*IF($C5036="1 - Revenues",1,IF(AND($C5036="5 - Transfers",MID(K5036,15,1)="4"),1,-1))</f>
        <v>0</v>
      </c>
      <c r="S5036" s="18" t="b">
        <f>IF(LEFT(C5036,1)="1",1,-1)*SUMIF([1]Budget!V:V,'Budget Worksheet for Pivot Tabl'!K5036,[1]Budget!AC:AC)=P5036</f>
        <v>1</v>
      </c>
    </row>
    <row r="5037" spans="1:19" x14ac:dyDescent="0.25">
      <c r="A5037" t="s">
        <v>79</v>
      </c>
      <c r="B5037" t="s">
        <v>80</v>
      </c>
      <c r="C5037" t="s">
        <v>8</v>
      </c>
      <c r="D5037" t="str">
        <f t="shared" si="78"/>
        <v>OUTFLOWS</v>
      </c>
      <c r="E5037" t="s">
        <v>116</v>
      </c>
      <c r="F5037" t="s">
        <v>117</v>
      </c>
      <c r="G5037" t="s">
        <v>1769</v>
      </c>
      <c r="H5037" t="s">
        <v>1770</v>
      </c>
      <c r="I5037" t="s">
        <v>1819</v>
      </c>
      <c r="J5037" t="s">
        <v>1820</v>
      </c>
      <c r="K5037" t="s">
        <v>6316</v>
      </c>
      <c r="L5037" t="s">
        <v>612</v>
      </c>
      <c r="M5037" s="17">
        <f>VLOOKUP($K5037,[1]Budget!$V:$AE,5,0)*IF($C5037="1 - Revenues",1,IF(AND($C5037="5 - Transfers",MID(I5037,15,1)="4"),1,-1))</f>
        <v>0</v>
      </c>
      <c r="N5037" s="17">
        <f>VLOOKUP($K5037,[1]Budget!$V:$AE,6,0)*IF($C5037="1 - Revenues",1,IF(AND($C5037="5 - Transfers",MID(J5037,15,1)="4"),1,-1))</f>
        <v>0</v>
      </c>
      <c r="O5037" s="17">
        <f>IFERROR(IF(RIGHT(LEFT(K5037,15),1)="4",VLOOKUP(K5037,'[1]Budget Worksheet'!A:B,2,0),-1*VLOOKUP(K5037,'[1]Budget Worksheet'!A:B,2,0)),0)</f>
        <v>0</v>
      </c>
      <c r="P5037" s="17">
        <f>VLOOKUP($K5037,[1]Budget!$V:$AE,8,0)*IF($C5037="1 - Revenues",1,IF(AND($C5037="5 - Transfers",MID($K5037,15,1)="4"),1,-1))</f>
        <v>0</v>
      </c>
      <c r="Q5037" s="17">
        <f>VLOOKUP($K5037,[1]Budget!$V:$AE,10,0)*IF($C5037="1 - Revenues",1,IF(AND($C5037="5 - Transfers",MID(K5037,15,1)="4"),1,-1))</f>
        <v>0</v>
      </c>
      <c r="S5037" s="18" t="b">
        <f>IF(LEFT(C5037,1)="1",1,-1)*SUMIF([1]Budget!V:V,'Budget Worksheet for Pivot Tabl'!K5037,[1]Budget!AC:AC)=P5037</f>
        <v>1</v>
      </c>
    </row>
    <row r="5038" spans="1:19" x14ac:dyDescent="0.25">
      <c r="A5038" t="s">
        <v>79</v>
      </c>
      <c r="B5038" t="s">
        <v>80</v>
      </c>
      <c r="C5038" t="s">
        <v>8</v>
      </c>
      <c r="D5038" t="str">
        <f t="shared" si="78"/>
        <v>OUTFLOWS</v>
      </c>
      <c r="E5038" t="s">
        <v>116</v>
      </c>
      <c r="F5038" t="s">
        <v>117</v>
      </c>
      <c r="G5038" t="s">
        <v>1769</v>
      </c>
      <c r="H5038" t="s">
        <v>1770</v>
      </c>
      <c r="I5038" t="s">
        <v>1819</v>
      </c>
      <c r="J5038" t="s">
        <v>1820</v>
      </c>
      <c r="K5038" t="s">
        <v>6317</v>
      </c>
      <c r="L5038" t="s">
        <v>614</v>
      </c>
      <c r="M5038" s="17">
        <f>VLOOKUP($K5038,[1]Budget!$V:$AE,5,0)*IF($C5038="1 - Revenues",1,IF(AND($C5038="5 - Transfers",MID(I5038,15,1)="4"),1,-1))</f>
        <v>0</v>
      </c>
      <c r="N5038" s="17">
        <f>VLOOKUP($K5038,[1]Budget!$V:$AE,6,0)*IF($C5038="1 - Revenues",1,IF(AND($C5038="5 - Transfers",MID(J5038,15,1)="4"),1,-1))</f>
        <v>0</v>
      </c>
      <c r="O5038" s="17">
        <f>IFERROR(IF(RIGHT(LEFT(K5038,15),1)="4",VLOOKUP(K5038,'[1]Budget Worksheet'!A:B,2,0),-1*VLOOKUP(K5038,'[1]Budget Worksheet'!A:B,2,0)),0)</f>
        <v>0</v>
      </c>
      <c r="P5038" s="17">
        <f>VLOOKUP($K5038,[1]Budget!$V:$AE,8,0)*IF($C5038="1 - Revenues",1,IF(AND($C5038="5 - Transfers",MID($K5038,15,1)="4"),1,-1))</f>
        <v>0</v>
      </c>
      <c r="Q5038" s="17">
        <f>VLOOKUP($K5038,[1]Budget!$V:$AE,10,0)*IF($C5038="1 - Revenues",1,IF(AND($C5038="5 - Transfers",MID(K5038,15,1)="4"),1,-1))</f>
        <v>0</v>
      </c>
      <c r="S5038" s="18" t="b">
        <f>IF(LEFT(C5038,1)="1",1,-1)*SUMIF([1]Budget!V:V,'Budget Worksheet for Pivot Tabl'!K5038,[1]Budget!AC:AC)=P5038</f>
        <v>1</v>
      </c>
    </row>
    <row r="5039" spans="1:19" x14ac:dyDescent="0.25">
      <c r="A5039" t="s">
        <v>79</v>
      </c>
      <c r="B5039" t="s">
        <v>80</v>
      </c>
      <c r="C5039" t="s">
        <v>8</v>
      </c>
      <c r="D5039" t="str">
        <f t="shared" si="78"/>
        <v>OUTFLOWS</v>
      </c>
      <c r="E5039" t="s">
        <v>116</v>
      </c>
      <c r="F5039" t="s">
        <v>117</v>
      </c>
      <c r="G5039" t="s">
        <v>1769</v>
      </c>
      <c r="H5039" t="s">
        <v>1770</v>
      </c>
      <c r="I5039" t="s">
        <v>1819</v>
      </c>
      <c r="J5039" t="s">
        <v>1820</v>
      </c>
      <c r="K5039" t="s">
        <v>6318</v>
      </c>
      <c r="L5039" t="s">
        <v>616</v>
      </c>
      <c r="M5039" s="17">
        <f>VLOOKUP($K5039,[1]Budget!$V:$AE,5,0)*IF($C5039="1 - Revenues",1,IF(AND($C5039="5 - Transfers",MID(I5039,15,1)="4"),1,-1))</f>
        <v>-1000</v>
      </c>
      <c r="N5039" s="17">
        <f>VLOOKUP($K5039,[1]Budget!$V:$AE,6,0)*IF($C5039="1 - Revenues",1,IF(AND($C5039="5 - Transfers",MID(J5039,15,1)="4"),1,-1))</f>
        <v>-1000</v>
      </c>
      <c r="O5039" s="17">
        <f>IFERROR(IF(RIGHT(LEFT(K5039,15),1)="4",VLOOKUP(K5039,'[1]Budget Worksheet'!A:B,2,0),-1*VLOOKUP(K5039,'[1]Budget Worksheet'!A:B,2,0)),0)</f>
        <v>-600</v>
      </c>
      <c r="P5039" s="17">
        <f>VLOOKUP($K5039,[1]Budget!$V:$AE,8,0)*IF($C5039="1 - Revenues",1,IF(AND($C5039="5 - Transfers",MID($K5039,15,1)="4"),1,-1))</f>
        <v>-1000</v>
      </c>
      <c r="Q5039" s="17">
        <f>VLOOKUP($K5039,[1]Budget!$V:$AE,10,0)*IF($C5039="1 - Revenues",1,IF(AND($C5039="5 - Transfers",MID(K5039,15,1)="4"),1,-1))</f>
        <v>-400</v>
      </c>
      <c r="S5039" s="18" t="b">
        <f>IF(LEFT(C5039,1)="1",1,-1)*SUMIF([1]Budget!V:V,'Budget Worksheet for Pivot Tabl'!K5039,[1]Budget!AC:AC)=P5039</f>
        <v>1</v>
      </c>
    </row>
    <row r="5040" spans="1:19" x14ac:dyDescent="0.25">
      <c r="A5040" t="s">
        <v>79</v>
      </c>
      <c r="B5040" t="s">
        <v>80</v>
      </c>
      <c r="C5040" t="s">
        <v>8</v>
      </c>
      <c r="D5040" t="str">
        <f t="shared" si="78"/>
        <v>OUTFLOWS</v>
      </c>
      <c r="E5040" t="s">
        <v>116</v>
      </c>
      <c r="F5040" t="s">
        <v>117</v>
      </c>
      <c r="G5040" t="s">
        <v>1769</v>
      </c>
      <c r="H5040" t="s">
        <v>1770</v>
      </c>
      <c r="I5040" t="s">
        <v>1819</v>
      </c>
      <c r="J5040" t="s">
        <v>1820</v>
      </c>
      <c r="K5040" t="s">
        <v>6319</v>
      </c>
      <c r="L5040" t="s">
        <v>618</v>
      </c>
      <c r="M5040" s="17">
        <f>VLOOKUP($K5040,[1]Budget!$V:$AE,5,0)*IF($C5040="1 - Revenues",1,IF(AND($C5040="5 - Transfers",MID(I5040,15,1)="4"),1,-1))</f>
        <v>0</v>
      </c>
      <c r="N5040" s="17">
        <f>VLOOKUP($K5040,[1]Budget!$V:$AE,6,0)*IF($C5040="1 - Revenues",1,IF(AND($C5040="5 - Transfers",MID(J5040,15,1)="4"),1,-1))</f>
        <v>0</v>
      </c>
      <c r="O5040" s="17">
        <f>IFERROR(IF(RIGHT(LEFT(K5040,15),1)="4",VLOOKUP(K5040,'[1]Budget Worksheet'!A:B,2,0),-1*VLOOKUP(K5040,'[1]Budget Worksheet'!A:B,2,0)),0)</f>
        <v>0</v>
      </c>
      <c r="P5040" s="17">
        <f>VLOOKUP($K5040,[1]Budget!$V:$AE,8,0)*IF($C5040="1 - Revenues",1,IF(AND($C5040="5 - Transfers",MID($K5040,15,1)="4"),1,-1))</f>
        <v>0</v>
      </c>
      <c r="Q5040" s="17">
        <f>VLOOKUP($K5040,[1]Budget!$V:$AE,10,0)*IF($C5040="1 - Revenues",1,IF(AND($C5040="5 - Transfers",MID(K5040,15,1)="4"),1,-1))</f>
        <v>0</v>
      </c>
      <c r="S5040" s="18" t="b">
        <f>IF(LEFT(C5040,1)="1",1,-1)*SUMIF([1]Budget!V:V,'Budget Worksheet for Pivot Tabl'!K5040,[1]Budget!AC:AC)=P5040</f>
        <v>1</v>
      </c>
    </row>
    <row r="5041" spans="1:19" x14ac:dyDescent="0.25">
      <c r="A5041" t="s">
        <v>79</v>
      </c>
      <c r="B5041" t="s">
        <v>80</v>
      </c>
      <c r="C5041" t="s">
        <v>8</v>
      </c>
      <c r="D5041" t="str">
        <f t="shared" si="78"/>
        <v>OUTFLOWS</v>
      </c>
      <c r="E5041" t="s">
        <v>116</v>
      </c>
      <c r="F5041" t="s">
        <v>117</v>
      </c>
      <c r="G5041" t="s">
        <v>1769</v>
      </c>
      <c r="H5041" t="s">
        <v>1770</v>
      </c>
      <c r="I5041" t="s">
        <v>1819</v>
      </c>
      <c r="J5041" t="s">
        <v>1820</v>
      </c>
      <c r="K5041" t="s">
        <v>6320</v>
      </c>
      <c r="L5041" t="s">
        <v>620</v>
      </c>
      <c r="M5041" s="17">
        <f>VLOOKUP($K5041,[1]Budget!$V:$AE,5,0)*IF($C5041="1 - Revenues",1,IF(AND($C5041="5 - Transfers",MID(I5041,15,1)="4"),1,-1))</f>
        <v>0</v>
      </c>
      <c r="N5041" s="17">
        <f>VLOOKUP($K5041,[1]Budget!$V:$AE,6,0)*IF($C5041="1 - Revenues",1,IF(AND($C5041="5 - Transfers",MID(J5041,15,1)="4"),1,-1))</f>
        <v>-1000</v>
      </c>
      <c r="O5041" s="17">
        <f>IFERROR(IF(RIGHT(LEFT(K5041,15),1)="4",VLOOKUP(K5041,'[1]Budget Worksheet'!A:B,2,0),-1*VLOOKUP(K5041,'[1]Budget Worksheet'!A:B,2,0)),0)</f>
        <v>0</v>
      </c>
      <c r="P5041" s="17">
        <f>VLOOKUP($K5041,[1]Budget!$V:$AE,8,0)*IF($C5041="1 - Revenues",1,IF(AND($C5041="5 - Transfers",MID($K5041,15,1)="4"),1,-1))</f>
        <v>0</v>
      </c>
      <c r="Q5041" s="17">
        <f>VLOOKUP($K5041,[1]Budget!$V:$AE,10,0)*IF($C5041="1 - Revenues",1,IF(AND($C5041="5 - Transfers",MID(K5041,15,1)="4"),1,-1))</f>
        <v>0</v>
      </c>
      <c r="S5041" s="18" t="b">
        <f>IF(LEFT(C5041,1)="1",1,-1)*SUMIF([1]Budget!V:V,'Budget Worksheet for Pivot Tabl'!K5041,[1]Budget!AC:AC)=P5041</f>
        <v>1</v>
      </c>
    </row>
    <row r="5042" spans="1:19" x14ac:dyDescent="0.25">
      <c r="A5042" t="s">
        <v>79</v>
      </c>
      <c r="B5042" t="s">
        <v>80</v>
      </c>
      <c r="C5042" t="s">
        <v>8</v>
      </c>
      <c r="D5042" t="str">
        <f t="shared" si="78"/>
        <v>OUTFLOWS</v>
      </c>
      <c r="E5042" t="s">
        <v>116</v>
      </c>
      <c r="F5042" t="s">
        <v>117</v>
      </c>
      <c r="G5042" t="s">
        <v>1769</v>
      </c>
      <c r="H5042" t="s">
        <v>1770</v>
      </c>
      <c r="I5042" t="s">
        <v>1819</v>
      </c>
      <c r="J5042" t="s">
        <v>1820</v>
      </c>
      <c r="K5042" t="s">
        <v>6321</v>
      </c>
      <c r="L5042" t="s">
        <v>1020</v>
      </c>
      <c r="M5042" s="17">
        <f>VLOOKUP($K5042,[1]Budget!$V:$AE,5,0)*IF($C5042="1 - Revenues",1,IF(AND($C5042="5 - Transfers",MID(I5042,15,1)="4"),1,-1))</f>
        <v>0</v>
      </c>
      <c r="N5042" s="17">
        <f>VLOOKUP($K5042,[1]Budget!$V:$AE,6,0)*IF($C5042="1 - Revenues",1,IF(AND($C5042="5 - Transfers",MID(J5042,15,1)="4"),1,-1))</f>
        <v>0</v>
      </c>
      <c r="O5042" s="17">
        <f>IFERROR(IF(RIGHT(LEFT(K5042,15),1)="4",VLOOKUP(K5042,'[1]Budget Worksheet'!A:B,2,0),-1*VLOOKUP(K5042,'[1]Budget Worksheet'!A:B,2,0)),0)</f>
        <v>0</v>
      </c>
      <c r="P5042" s="17">
        <f>VLOOKUP($K5042,[1]Budget!$V:$AE,8,0)*IF($C5042="1 - Revenues",1,IF(AND($C5042="5 - Transfers",MID($K5042,15,1)="4"),1,-1))</f>
        <v>0</v>
      </c>
      <c r="Q5042" s="17">
        <f>VLOOKUP($K5042,[1]Budget!$V:$AE,10,0)*IF($C5042="1 - Revenues",1,IF(AND($C5042="5 - Transfers",MID(K5042,15,1)="4"),1,-1))</f>
        <v>0</v>
      </c>
      <c r="S5042" s="18" t="b">
        <f>IF(LEFT(C5042,1)="1",1,-1)*SUMIF([1]Budget!V:V,'Budget Worksheet for Pivot Tabl'!K5042,[1]Budget!AC:AC)=P5042</f>
        <v>1</v>
      </c>
    </row>
    <row r="5043" spans="1:19" x14ac:dyDescent="0.25">
      <c r="A5043" t="s">
        <v>79</v>
      </c>
      <c r="B5043" t="s">
        <v>80</v>
      </c>
      <c r="C5043" t="s">
        <v>8</v>
      </c>
      <c r="D5043" t="str">
        <f t="shared" si="78"/>
        <v>OUTFLOWS</v>
      </c>
      <c r="E5043" t="s">
        <v>116</v>
      </c>
      <c r="F5043" t="s">
        <v>117</v>
      </c>
      <c r="G5043" t="s">
        <v>1769</v>
      </c>
      <c r="H5043" t="s">
        <v>1770</v>
      </c>
      <c r="I5043" t="s">
        <v>1819</v>
      </c>
      <c r="J5043" t="s">
        <v>1820</v>
      </c>
      <c r="K5043" t="s">
        <v>6322</v>
      </c>
      <c r="L5043" t="s">
        <v>472</v>
      </c>
      <c r="M5043" s="17">
        <f>VLOOKUP($K5043,[1]Budget!$V:$AE,5,0)*IF($C5043="1 - Revenues",1,IF(AND($C5043="5 - Transfers",MID(I5043,15,1)="4"),1,-1))</f>
        <v>0</v>
      </c>
      <c r="N5043" s="17">
        <f>VLOOKUP($K5043,[1]Budget!$V:$AE,6,0)*IF($C5043="1 - Revenues",1,IF(AND($C5043="5 - Transfers",MID(J5043,15,1)="4"),1,-1))</f>
        <v>0</v>
      </c>
      <c r="O5043" s="17">
        <f>IFERROR(IF(RIGHT(LEFT(K5043,15),1)="4",VLOOKUP(K5043,'[1]Budget Worksheet'!A:B,2,0),-1*VLOOKUP(K5043,'[1]Budget Worksheet'!A:B,2,0)),0)</f>
        <v>0</v>
      </c>
      <c r="P5043" s="17">
        <f>VLOOKUP($K5043,[1]Budget!$V:$AE,8,0)*IF($C5043="1 - Revenues",1,IF(AND($C5043="5 - Transfers",MID($K5043,15,1)="4"),1,-1))</f>
        <v>0</v>
      </c>
      <c r="Q5043" s="17">
        <f>VLOOKUP($K5043,[1]Budget!$V:$AE,10,0)*IF($C5043="1 - Revenues",1,IF(AND($C5043="5 - Transfers",MID(K5043,15,1)="4"),1,-1))</f>
        <v>0</v>
      </c>
      <c r="S5043" s="18" t="b">
        <f>IF(LEFT(C5043,1)="1",1,-1)*SUMIF([1]Budget!V:V,'Budget Worksheet for Pivot Tabl'!K5043,[1]Budget!AC:AC)=P5043</f>
        <v>1</v>
      </c>
    </row>
    <row r="5044" spans="1:19" x14ac:dyDescent="0.25">
      <c r="A5044" t="s">
        <v>79</v>
      </c>
      <c r="B5044" t="s">
        <v>80</v>
      </c>
      <c r="C5044" t="s">
        <v>8</v>
      </c>
      <c r="D5044" t="str">
        <f t="shared" si="78"/>
        <v>OUTFLOWS</v>
      </c>
      <c r="E5044" t="s">
        <v>116</v>
      </c>
      <c r="F5044" t="s">
        <v>117</v>
      </c>
      <c r="G5044" t="s">
        <v>1769</v>
      </c>
      <c r="H5044" t="s">
        <v>1770</v>
      </c>
      <c r="I5044" t="s">
        <v>1819</v>
      </c>
      <c r="J5044" t="s">
        <v>1820</v>
      </c>
      <c r="K5044" t="s">
        <v>6323</v>
      </c>
      <c r="L5044" t="s">
        <v>629</v>
      </c>
      <c r="M5044" s="17">
        <f>VLOOKUP($K5044,[1]Budget!$V:$AE,5,0)*IF($C5044="1 - Revenues",1,IF(AND($C5044="5 - Transfers",MID(I5044,15,1)="4"),1,-1))</f>
        <v>-2000</v>
      </c>
      <c r="N5044" s="17">
        <f>VLOOKUP($K5044,[1]Budget!$V:$AE,6,0)*IF($C5044="1 - Revenues",1,IF(AND($C5044="5 - Transfers",MID(J5044,15,1)="4"),1,-1))</f>
        <v>-2000</v>
      </c>
      <c r="O5044" s="17">
        <f>IFERROR(IF(RIGHT(LEFT(K5044,15),1)="4",VLOOKUP(K5044,'[1]Budget Worksheet'!A:B,2,0),-1*VLOOKUP(K5044,'[1]Budget Worksheet'!A:B,2,0)),0)</f>
        <v>-2000</v>
      </c>
      <c r="P5044" s="17">
        <f>VLOOKUP($K5044,[1]Budget!$V:$AE,8,0)*IF($C5044="1 - Revenues",1,IF(AND($C5044="5 - Transfers",MID($K5044,15,1)="4"),1,-1))</f>
        <v>-2000</v>
      </c>
      <c r="Q5044" s="17">
        <f>VLOOKUP($K5044,[1]Budget!$V:$AE,10,0)*IF($C5044="1 - Revenues",1,IF(AND($C5044="5 - Transfers",MID(K5044,15,1)="4"),1,-1))</f>
        <v>0</v>
      </c>
      <c r="S5044" s="18" t="b">
        <f>IF(LEFT(C5044,1)="1",1,-1)*SUMIF([1]Budget!V:V,'Budget Worksheet for Pivot Tabl'!K5044,[1]Budget!AC:AC)=P5044</f>
        <v>1</v>
      </c>
    </row>
    <row r="5045" spans="1:19" x14ac:dyDescent="0.25">
      <c r="A5045" t="s">
        <v>79</v>
      </c>
      <c r="B5045" t="s">
        <v>80</v>
      </c>
      <c r="C5045" t="s">
        <v>8</v>
      </c>
      <c r="D5045" t="str">
        <f t="shared" si="78"/>
        <v>OUTFLOWS</v>
      </c>
      <c r="E5045" t="s">
        <v>116</v>
      </c>
      <c r="F5045" t="s">
        <v>117</v>
      </c>
      <c r="G5045" t="s">
        <v>1912</v>
      </c>
      <c r="H5045" t="s">
        <v>1913</v>
      </c>
      <c r="I5045" t="s">
        <v>59</v>
      </c>
      <c r="J5045" t="s">
        <v>1941</v>
      </c>
      <c r="K5045" t="s">
        <v>6324</v>
      </c>
      <c r="L5045" t="s">
        <v>590</v>
      </c>
      <c r="M5045" s="17">
        <f>VLOOKUP($K5045,[1]Budget!$V:$AE,5,0)*IF($C5045="1 - Revenues",1,IF(AND($C5045="5 - Transfers",MID(I5045,15,1)="4"),1,-1))</f>
        <v>-3000</v>
      </c>
      <c r="N5045" s="17">
        <f>VLOOKUP($K5045,[1]Budget!$V:$AE,6,0)*IF($C5045="1 - Revenues",1,IF(AND($C5045="5 - Transfers",MID(J5045,15,1)="4"),1,-1))</f>
        <v>-1000</v>
      </c>
      <c r="O5045" s="17">
        <f>IFERROR(IF(RIGHT(LEFT(K5045,15),1)="4",VLOOKUP(K5045,'[1]Budget Worksheet'!A:B,2,0),-1*VLOOKUP(K5045,'[1]Budget Worksheet'!A:B,2,0)),0)</f>
        <v>0</v>
      </c>
      <c r="P5045" s="17">
        <f>VLOOKUP($K5045,[1]Budget!$V:$AE,8,0)*IF($C5045="1 - Revenues",1,IF(AND($C5045="5 - Transfers",MID($K5045,15,1)="4"),1,-1))</f>
        <v>0</v>
      </c>
      <c r="Q5045" s="17">
        <f>VLOOKUP($K5045,[1]Budget!$V:$AE,10,0)*IF($C5045="1 - Revenues",1,IF(AND($C5045="5 - Transfers",MID(K5045,15,1)="4"),1,-1))</f>
        <v>0</v>
      </c>
      <c r="S5045" s="18" t="b">
        <f>IF(LEFT(C5045,1)="1",1,-1)*SUMIF([1]Budget!V:V,'Budget Worksheet for Pivot Tabl'!K5045,[1]Budget!AC:AC)=P5045</f>
        <v>1</v>
      </c>
    </row>
    <row r="5046" spans="1:19" x14ac:dyDescent="0.25">
      <c r="A5046" t="s">
        <v>79</v>
      </c>
      <c r="B5046" t="s">
        <v>80</v>
      </c>
      <c r="C5046" t="s">
        <v>8</v>
      </c>
      <c r="D5046" t="str">
        <f t="shared" si="78"/>
        <v>OUTFLOWS</v>
      </c>
      <c r="E5046" t="s">
        <v>116</v>
      </c>
      <c r="F5046" t="s">
        <v>117</v>
      </c>
      <c r="G5046" t="s">
        <v>1912</v>
      </c>
      <c r="H5046" t="s">
        <v>1913</v>
      </c>
      <c r="I5046" t="s">
        <v>59</v>
      </c>
      <c r="J5046" t="s">
        <v>1941</v>
      </c>
      <c r="K5046" t="s">
        <v>6325</v>
      </c>
      <c r="L5046" t="s">
        <v>593</v>
      </c>
      <c r="M5046" s="17">
        <f>VLOOKUP($K5046,[1]Budget!$V:$AE,5,0)*IF($C5046="1 - Revenues",1,IF(AND($C5046="5 - Transfers",MID(I5046,15,1)="4"),1,-1))</f>
        <v>0</v>
      </c>
      <c r="N5046" s="17">
        <f>VLOOKUP($K5046,[1]Budget!$V:$AE,6,0)*IF($C5046="1 - Revenues",1,IF(AND($C5046="5 - Transfers",MID(J5046,15,1)="4"),1,-1))</f>
        <v>0</v>
      </c>
      <c r="O5046" s="17">
        <f>IFERROR(IF(RIGHT(LEFT(K5046,15),1)="4",VLOOKUP(K5046,'[1]Budget Worksheet'!A:B,2,0),-1*VLOOKUP(K5046,'[1]Budget Worksheet'!A:B,2,0)),0)</f>
        <v>0</v>
      </c>
      <c r="P5046" s="17">
        <f>VLOOKUP($K5046,[1]Budget!$V:$AE,8,0)*IF($C5046="1 - Revenues",1,IF(AND($C5046="5 - Transfers",MID($K5046,15,1)="4"),1,-1))</f>
        <v>0</v>
      </c>
      <c r="Q5046" s="17">
        <f>VLOOKUP($K5046,[1]Budget!$V:$AE,10,0)*IF($C5046="1 - Revenues",1,IF(AND($C5046="5 - Transfers",MID(K5046,15,1)="4"),1,-1))</f>
        <v>0</v>
      </c>
      <c r="S5046" s="18" t="b">
        <f>IF(LEFT(C5046,1)="1",1,-1)*SUMIF([1]Budget!V:V,'Budget Worksheet for Pivot Tabl'!K5046,[1]Budget!AC:AC)=P5046</f>
        <v>1</v>
      </c>
    </row>
    <row r="5047" spans="1:19" x14ac:dyDescent="0.25">
      <c r="A5047" t="s">
        <v>79</v>
      </c>
      <c r="B5047" t="s">
        <v>80</v>
      </c>
      <c r="C5047" t="s">
        <v>8</v>
      </c>
      <c r="D5047" t="str">
        <f t="shared" si="78"/>
        <v>OUTFLOWS</v>
      </c>
      <c r="E5047" t="s">
        <v>116</v>
      </c>
      <c r="F5047" t="s">
        <v>117</v>
      </c>
      <c r="G5047" t="s">
        <v>1912</v>
      </c>
      <c r="H5047" t="s">
        <v>1913</v>
      </c>
      <c r="I5047" t="s">
        <v>59</v>
      </c>
      <c r="J5047" t="s">
        <v>1941</v>
      </c>
      <c r="K5047" t="s">
        <v>6326</v>
      </c>
      <c r="L5047" t="s">
        <v>599</v>
      </c>
      <c r="M5047" s="17">
        <f>VLOOKUP($K5047,[1]Budget!$V:$AE,5,0)*IF($C5047="1 - Revenues",1,IF(AND($C5047="5 - Transfers",MID(I5047,15,1)="4"),1,-1))</f>
        <v>0</v>
      </c>
      <c r="N5047" s="17">
        <f>VLOOKUP($K5047,[1]Budget!$V:$AE,6,0)*IF($C5047="1 - Revenues",1,IF(AND($C5047="5 - Transfers",MID(J5047,15,1)="4"),1,-1))</f>
        <v>0</v>
      </c>
      <c r="O5047" s="17">
        <f>IFERROR(IF(RIGHT(LEFT(K5047,15),1)="4",VLOOKUP(K5047,'[1]Budget Worksheet'!A:B,2,0),-1*VLOOKUP(K5047,'[1]Budget Worksheet'!A:B,2,0)),0)</f>
        <v>0</v>
      </c>
      <c r="P5047" s="17">
        <f>VLOOKUP($K5047,[1]Budget!$V:$AE,8,0)*IF($C5047="1 - Revenues",1,IF(AND($C5047="5 - Transfers",MID($K5047,15,1)="4"),1,-1))</f>
        <v>0</v>
      </c>
      <c r="Q5047" s="17">
        <f>VLOOKUP($K5047,[1]Budget!$V:$AE,10,0)*IF($C5047="1 - Revenues",1,IF(AND($C5047="5 - Transfers",MID(K5047,15,1)="4"),1,-1))</f>
        <v>0</v>
      </c>
      <c r="S5047" s="18" t="b">
        <f>IF(LEFT(C5047,1)="1",1,-1)*SUMIF([1]Budget!V:V,'Budget Worksheet for Pivot Tabl'!K5047,[1]Budget!AC:AC)=P5047</f>
        <v>1</v>
      </c>
    </row>
    <row r="5048" spans="1:19" x14ac:dyDescent="0.25">
      <c r="A5048" t="s">
        <v>79</v>
      </c>
      <c r="B5048" t="s">
        <v>80</v>
      </c>
      <c r="C5048" t="s">
        <v>8</v>
      </c>
      <c r="D5048" t="str">
        <f t="shared" si="78"/>
        <v>OUTFLOWS</v>
      </c>
      <c r="E5048" t="s">
        <v>116</v>
      </c>
      <c r="F5048" t="s">
        <v>117</v>
      </c>
      <c r="G5048" t="s">
        <v>1912</v>
      </c>
      <c r="H5048" t="s">
        <v>1913</v>
      </c>
      <c r="I5048" t="s">
        <v>59</v>
      </c>
      <c r="J5048" t="s">
        <v>1941</v>
      </c>
      <c r="K5048" t="s">
        <v>6327</v>
      </c>
      <c r="L5048" t="s">
        <v>601</v>
      </c>
      <c r="M5048" s="17">
        <f>VLOOKUP($K5048,[1]Budget!$V:$AE,5,0)*IF($C5048="1 - Revenues",1,IF(AND($C5048="5 - Transfers",MID(I5048,15,1)="4"),1,-1))</f>
        <v>0</v>
      </c>
      <c r="N5048" s="17">
        <f>VLOOKUP($K5048,[1]Budget!$V:$AE,6,0)*IF($C5048="1 - Revenues",1,IF(AND($C5048="5 - Transfers",MID(J5048,15,1)="4"),1,-1))</f>
        <v>0</v>
      </c>
      <c r="O5048" s="17">
        <f>IFERROR(IF(RIGHT(LEFT(K5048,15),1)="4",VLOOKUP(K5048,'[1]Budget Worksheet'!A:B,2,0),-1*VLOOKUP(K5048,'[1]Budget Worksheet'!A:B,2,0)),0)</f>
        <v>0</v>
      </c>
      <c r="P5048" s="17">
        <f>VLOOKUP($K5048,[1]Budget!$V:$AE,8,0)*IF($C5048="1 - Revenues",1,IF(AND($C5048="5 - Transfers",MID($K5048,15,1)="4"),1,-1))</f>
        <v>0</v>
      </c>
      <c r="Q5048" s="17">
        <f>VLOOKUP($K5048,[1]Budget!$V:$AE,10,0)*IF($C5048="1 - Revenues",1,IF(AND($C5048="5 - Transfers",MID(K5048,15,1)="4"),1,-1))</f>
        <v>0</v>
      </c>
      <c r="S5048" s="18" t="b">
        <f>IF(LEFT(C5048,1)="1",1,-1)*SUMIF([1]Budget!V:V,'Budget Worksheet for Pivot Tabl'!K5048,[1]Budget!AC:AC)=P5048</f>
        <v>1</v>
      </c>
    </row>
    <row r="5049" spans="1:19" x14ac:dyDescent="0.25">
      <c r="A5049" t="s">
        <v>79</v>
      </c>
      <c r="B5049" t="s">
        <v>80</v>
      </c>
      <c r="C5049" t="s">
        <v>8</v>
      </c>
      <c r="D5049" t="str">
        <f t="shared" si="78"/>
        <v>OUTFLOWS</v>
      </c>
      <c r="E5049" t="s">
        <v>116</v>
      </c>
      <c r="F5049" t="s">
        <v>117</v>
      </c>
      <c r="G5049" t="s">
        <v>1912</v>
      </c>
      <c r="H5049" t="s">
        <v>1913</v>
      </c>
      <c r="I5049" t="s">
        <v>59</v>
      </c>
      <c r="J5049" t="s">
        <v>1941</v>
      </c>
      <c r="K5049" t="s">
        <v>6328</v>
      </c>
      <c r="L5049" t="s">
        <v>1084</v>
      </c>
      <c r="M5049" s="17">
        <f>VLOOKUP($K5049,[1]Budget!$V:$AE,5,0)*IF($C5049="1 - Revenues",1,IF(AND($C5049="5 - Transfers",MID(I5049,15,1)="4"),1,-1))</f>
        <v>0</v>
      </c>
      <c r="N5049" s="17">
        <f>VLOOKUP($K5049,[1]Budget!$V:$AE,6,0)*IF($C5049="1 - Revenues",1,IF(AND($C5049="5 - Transfers",MID(J5049,15,1)="4"),1,-1))</f>
        <v>0</v>
      </c>
      <c r="O5049" s="17">
        <f>IFERROR(IF(RIGHT(LEFT(K5049,15),1)="4",VLOOKUP(K5049,'[1]Budget Worksheet'!A:B,2,0),-1*VLOOKUP(K5049,'[1]Budget Worksheet'!A:B,2,0)),0)</f>
        <v>0</v>
      </c>
      <c r="P5049" s="17">
        <f>VLOOKUP($K5049,[1]Budget!$V:$AE,8,0)*IF($C5049="1 - Revenues",1,IF(AND($C5049="5 - Transfers",MID($K5049,15,1)="4"),1,-1))</f>
        <v>0</v>
      </c>
      <c r="Q5049" s="17">
        <f>VLOOKUP($K5049,[1]Budget!$V:$AE,10,0)*IF($C5049="1 - Revenues",1,IF(AND($C5049="5 - Transfers",MID(K5049,15,1)="4"),1,-1))</f>
        <v>0</v>
      </c>
      <c r="S5049" s="18" t="b">
        <f>IF(LEFT(C5049,1)="1",1,-1)*SUMIF([1]Budget!V:V,'Budget Worksheet for Pivot Tabl'!K5049,[1]Budget!AC:AC)=P5049</f>
        <v>1</v>
      </c>
    </row>
    <row r="5050" spans="1:19" x14ac:dyDescent="0.25">
      <c r="A5050" t="s">
        <v>79</v>
      </c>
      <c r="B5050" t="s">
        <v>80</v>
      </c>
      <c r="C5050" t="s">
        <v>8</v>
      </c>
      <c r="D5050" t="str">
        <f t="shared" si="78"/>
        <v>OUTFLOWS</v>
      </c>
      <c r="E5050" t="s">
        <v>116</v>
      </c>
      <c r="F5050" t="s">
        <v>117</v>
      </c>
      <c r="G5050" t="s">
        <v>1912</v>
      </c>
      <c r="H5050" t="s">
        <v>1913</v>
      </c>
      <c r="I5050" t="s">
        <v>59</v>
      </c>
      <c r="J5050" t="s">
        <v>1941</v>
      </c>
      <c r="K5050" t="s">
        <v>6329</v>
      </c>
      <c r="L5050" t="s">
        <v>470</v>
      </c>
      <c r="M5050" s="17">
        <f>VLOOKUP($K5050,[1]Budget!$V:$AE,5,0)*IF($C5050="1 - Revenues",1,IF(AND($C5050="5 - Transfers",MID(I5050,15,1)="4"),1,-1))</f>
        <v>-1000</v>
      </c>
      <c r="N5050" s="17">
        <f>VLOOKUP($K5050,[1]Budget!$V:$AE,6,0)*IF($C5050="1 - Revenues",1,IF(AND($C5050="5 - Transfers",MID(J5050,15,1)="4"),1,-1))</f>
        <v>0</v>
      </c>
      <c r="O5050" s="17">
        <f>IFERROR(IF(RIGHT(LEFT(K5050,15),1)="4",VLOOKUP(K5050,'[1]Budget Worksheet'!A:B,2,0),-1*VLOOKUP(K5050,'[1]Budget Worksheet'!A:B,2,0)),0)</f>
        <v>0</v>
      </c>
      <c r="P5050" s="17">
        <f>VLOOKUP($K5050,[1]Budget!$V:$AE,8,0)*IF($C5050="1 - Revenues",1,IF(AND($C5050="5 - Transfers",MID($K5050,15,1)="4"),1,-1))</f>
        <v>0</v>
      </c>
      <c r="Q5050" s="17">
        <f>VLOOKUP($K5050,[1]Budget!$V:$AE,10,0)*IF($C5050="1 - Revenues",1,IF(AND($C5050="5 - Transfers",MID(K5050,15,1)="4"),1,-1))</f>
        <v>0</v>
      </c>
      <c r="S5050" s="18" t="b">
        <f>IF(LEFT(C5050,1)="1",1,-1)*SUMIF([1]Budget!V:V,'Budget Worksheet for Pivot Tabl'!K5050,[1]Budget!AC:AC)=P5050</f>
        <v>1</v>
      </c>
    </row>
    <row r="5051" spans="1:19" x14ac:dyDescent="0.25">
      <c r="A5051" t="s">
        <v>79</v>
      </c>
      <c r="B5051" t="s">
        <v>80</v>
      </c>
      <c r="C5051" t="s">
        <v>8</v>
      </c>
      <c r="D5051" t="str">
        <f t="shared" si="78"/>
        <v>OUTFLOWS</v>
      </c>
      <c r="E5051" t="s">
        <v>116</v>
      </c>
      <c r="F5051" t="s">
        <v>117</v>
      </c>
      <c r="G5051" t="s">
        <v>1912</v>
      </c>
      <c r="H5051" t="s">
        <v>1913</v>
      </c>
      <c r="I5051" t="s">
        <v>59</v>
      </c>
      <c r="J5051" t="s">
        <v>1941</v>
      </c>
      <c r="K5051" t="s">
        <v>6330</v>
      </c>
      <c r="L5051" t="s">
        <v>606</v>
      </c>
      <c r="M5051" s="17">
        <f>VLOOKUP($K5051,[1]Budget!$V:$AE,5,0)*IF($C5051="1 - Revenues",1,IF(AND($C5051="5 - Transfers",MID(I5051,15,1)="4"),1,-1))</f>
        <v>0</v>
      </c>
      <c r="N5051" s="17">
        <f>VLOOKUP($K5051,[1]Budget!$V:$AE,6,0)*IF($C5051="1 - Revenues",1,IF(AND($C5051="5 - Transfers",MID(J5051,15,1)="4"),1,-1))</f>
        <v>0</v>
      </c>
      <c r="O5051" s="17">
        <f>IFERROR(IF(RIGHT(LEFT(K5051,15),1)="4",VLOOKUP(K5051,'[1]Budget Worksheet'!A:B,2,0),-1*VLOOKUP(K5051,'[1]Budget Worksheet'!A:B,2,0)),0)</f>
        <v>0</v>
      </c>
      <c r="P5051" s="17">
        <f>VLOOKUP($K5051,[1]Budget!$V:$AE,8,0)*IF($C5051="1 - Revenues",1,IF(AND($C5051="5 - Transfers",MID($K5051,15,1)="4"),1,-1))</f>
        <v>0</v>
      </c>
      <c r="Q5051" s="17">
        <f>VLOOKUP($K5051,[1]Budget!$V:$AE,10,0)*IF($C5051="1 - Revenues",1,IF(AND($C5051="5 - Transfers",MID(K5051,15,1)="4"),1,-1))</f>
        <v>0</v>
      </c>
      <c r="S5051" s="18" t="b">
        <f>IF(LEFT(C5051,1)="1",1,-1)*SUMIF([1]Budget!V:V,'Budget Worksheet for Pivot Tabl'!K5051,[1]Budget!AC:AC)=P5051</f>
        <v>1</v>
      </c>
    </row>
    <row r="5052" spans="1:19" x14ac:dyDescent="0.25">
      <c r="A5052" t="s">
        <v>79</v>
      </c>
      <c r="B5052" t="s">
        <v>80</v>
      </c>
      <c r="C5052" t="s">
        <v>8</v>
      </c>
      <c r="D5052" t="str">
        <f t="shared" si="78"/>
        <v>OUTFLOWS</v>
      </c>
      <c r="E5052" t="s">
        <v>116</v>
      </c>
      <c r="F5052" t="s">
        <v>117</v>
      </c>
      <c r="G5052" t="s">
        <v>1912</v>
      </c>
      <c r="H5052" t="s">
        <v>1913</v>
      </c>
      <c r="I5052" t="s">
        <v>59</v>
      </c>
      <c r="J5052" t="s">
        <v>1941</v>
      </c>
      <c r="K5052" t="s">
        <v>6331</v>
      </c>
      <c r="L5052" t="s">
        <v>608</v>
      </c>
      <c r="M5052" s="17">
        <f>VLOOKUP($K5052,[1]Budget!$V:$AE,5,0)*IF($C5052="1 - Revenues",1,IF(AND($C5052="5 - Transfers",MID(I5052,15,1)="4"),1,-1))</f>
        <v>-1000</v>
      </c>
      <c r="N5052" s="17">
        <f>VLOOKUP($K5052,[1]Budget!$V:$AE,6,0)*IF($C5052="1 - Revenues",1,IF(AND($C5052="5 - Transfers",MID(J5052,15,1)="4"),1,-1))</f>
        <v>0</v>
      </c>
      <c r="O5052" s="17">
        <f>IFERROR(IF(RIGHT(LEFT(K5052,15),1)="4",VLOOKUP(K5052,'[1]Budget Worksheet'!A:B,2,0),-1*VLOOKUP(K5052,'[1]Budget Worksheet'!A:B,2,0)),0)</f>
        <v>0</v>
      </c>
      <c r="P5052" s="17">
        <f>VLOOKUP($K5052,[1]Budget!$V:$AE,8,0)*IF($C5052="1 - Revenues",1,IF(AND($C5052="5 - Transfers",MID($K5052,15,1)="4"),1,-1))</f>
        <v>0</v>
      </c>
      <c r="Q5052" s="17">
        <f>VLOOKUP($K5052,[1]Budget!$V:$AE,10,0)*IF($C5052="1 - Revenues",1,IF(AND($C5052="5 - Transfers",MID(K5052,15,1)="4"),1,-1))</f>
        <v>0</v>
      </c>
      <c r="S5052" s="18" t="b">
        <f>IF(LEFT(C5052,1)="1",1,-1)*SUMIF([1]Budget!V:V,'Budget Worksheet for Pivot Tabl'!K5052,[1]Budget!AC:AC)=P5052</f>
        <v>1</v>
      </c>
    </row>
    <row r="5053" spans="1:19" x14ac:dyDescent="0.25">
      <c r="A5053" t="s">
        <v>79</v>
      </c>
      <c r="B5053" t="s">
        <v>80</v>
      </c>
      <c r="C5053" t="s">
        <v>8</v>
      </c>
      <c r="D5053" t="str">
        <f t="shared" si="78"/>
        <v>OUTFLOWS</v>
      </c>
      <c r="E5053" t="s">
        <v>116</v>
      </c>
      <c r="F5053" t="s">
        <v>117</v>
      </c>
      <c r="G5053" t="s">
        <v>1912</v>
      </c>
      <c r="H5053" t="s">
        <v>1913</v>
      </c>
      <c r="I5053" t="s">
        <v>59</v>
      </c>
      <c r="J5053" t="s">
        <v>1941</v>
      </c>
      <c r="K5053" t="s">
        <v>6332</v>
      </c>
      <c r="L5053" t="s">
        <v>610</v>
      </c>
      <c r="M5053" s="17">
        <f>VLOOKUP($K5053,[1]Budget!$V:$AE,5,0)*IF($C5053="1 - Revenues",1,IF(AND($C5053="5 - Transfers",MID(I5053,15,1)="4"),1,-1))</f>
        <v>0</v>
      </c>
      <c r="N5053" s="17">
        <f>VLOOKUP($K5053,[1]Budget!$V:$AE,6,0)*IF($C5053="1 - Revenues",1,IF(AND($C5053="5 - Transfers",MID(J5053,15,1)="4"),1,-1))</f>
        <v>0</v>
      </c>
      <c r="O5053" s="17">
        <f>IFERROR(IF(RIGHT(LEFT(K5053,15),1)="4",VLOOKUP(K5053,'[1]Budget Worksheet'!A:B,2,0),-1*VLOOKUP(K5053,'[1]Budget Worksheet'!A:B,2,0)),0)</f>
        <v>0</v>
      </c>
      <c r="P5053" s="17">
        <f>VLOOKUP($K5053,[1]Budget!$V:$AE,8,0)*IF($C5053="1 - Revenues",1,IF(AND($C5053="5 - Transfers",MID($K5053,15,1)="4"),1,-1))</f>
        <v>0</v>
      </c>
      <c r="Q5053" s="17">
        <f>VLOOKUP($K5053,[1]Budget!$V:$AE,10,0)*IF($C5053="1 - Revenues",1,IF(AND($C5053="5 - Transfers",MID(K5053,15,1)="4"),1,-1))</f>
        <v>0</v>
      </c>
      <c r="S5053" s="18" t="b">
        <f>IF(LEFT(C5053,1)="1",1,-1)*SUMIF([1]Budget!V:V,'Budget Worksheet for Pivot Tabl'!K5053,[1]Budget!AC:AC)=P5053</f>
        <v>1</v>
      </c>
    </row>
    <row r="5054" spans="1:19" x14ac:dyDescent="0.25">
      <c r="A5054" t="s">
        <v>79</v>
      </c>
      <c r="B5054" t="s">
        <v>80</v>
      </c>
      <c r="C5054" t="s">
        <v>8</v>
      </c>
      <c r="D5054" t="str">
        <f t="shared" si="78"/>
        <v>OUTFLOWS</v>
      </c>
      <c r="E5054" t="s">
        <v>116</v>
      </c>
      <c r="F5054" t="s">
        <v>117</v>
      </c>
      <c r="G5054" t="s">
        <v>1912</v>
      </c>
      <c r="H5054" t="s">
        <v>1913</v>
      </c>
      <c r="I5054" t="s">
        <v>59</v>
      </c>
      <c r="J5054" t="s">
        <v>1941</v>
      </c>
      <c r="K5054" t="s">
        <v>6333</v>
      </c>
      <c r="L5054" t="s">
        <v>612</v>
      </c>
      <c r="M5054" s="17">
        <f>VLOOKUP($K5054,[1]Budget!$V:$AE,5,0)*IF($C5054="1 - Revenues",1,IF(AND($C5054="5 - Transfers",MID(I5054,15,1)="4"),1,-1))</f>
        <v>0</v>
      </c>
      <c r="N5054" s="17">
        <f>VLOOKUP($K5054,[1]Budget!$V:$AE,6,0)*IF($C5054="1 - Revenues",1,IF(AND($C5054="5 - Transfers",MID(J5054,15,1)="4"),1,-1))</f>
        <v>0</v>
      </c>
      <c r="O5054" s="17">
        <f>IFERROR(IF(RIGHT(LEFT(K5054,15),1)="4",VLOOKUP(K5054,'[1]Budget Worksheet'!A:B,2,0),-1*VLOOKUP(K5054,'[1]Budget Worksheet'!A:B,2,0)),0)</f>
        <v>0</v>
      </c>
      <c r="P5054" s="17">
        <f>VLOOKUP($K5054,[1]Budget!$V:$AE,8,0)*IF($C5054="1 - Revenues",1,IF(AND($C5054="5 - Transfers",MID($K5054,15,1)="4"),1,-1))</f>
        <v>0</v>
      </c>
      <c r="Q5054" s="17">
        <f>VLOOKUP($K5054,[1]Budget!$V:$AE,10,0)*IF($C5054="1 - Revenues",1,IF(AND($C5054="5 - Transfers",MID(K5054,15,1)="4"),1,-1))</f>
        <v>0</v>
      </c>
      <c r="S5054" s="18" t="b">
        <f>IF(LEFT(C5054,1)="1",1,-1)*SUMIF([1]Budget!V:V,'Budget Worksheet for Pivot Tabl'!K5054,[1]Budget!AC:AC)=P5054</f>
        <v>1</v>
      </c>
    </row>
    <row r="5055" spans="1:19" x14ac:dyDescent="0.25">
      <c r="A5055" t="s">
        <v>79</v>
      </c>
      <c r="B5055" t="s">
        <v>80</v>
      </c>
      <c r="C5055" t="s">
        <v>8</v>
      </c>
      <c r="D5055" t="str">
        <f t="shared" si="78"/>
        <v>OUTFLOWS</v>
      </c>
      <c r="E5055" t="s">
        <v>116</v>
      </c>
      <c r="F5055" t="s">
        <v>117</v>
      </c>
      <c r="G5055" t="s">
        <v>1912</v>
      </c>
      <c r="H5055" t="s">
        <v>1913</v>
      </c>
      <c r="I5055" t="s">
        <v>59</v>
      </c>
      <c r="J5055" t="s">
        <v>1941</v>
      </c>
      <c r="K5055" t="s">
        <v>6334</v>
      </c>
      <c r="L5055" t="s">
        <v>614</v>
      </c>
      <c r="M5055" s="17">
        <f>VLOOKUP($K5055,[1]Budget!$V:$AE,5,0)*IF($C5055="1 - Revenues",1,IF(AND($C5055="5 - Transfers",MID(I5055,15,1)="4"),1,-1))</f>
        <v>0</v>
      </c>
      <c r="N5055" s="17">
        <f>VLOOKUP($K5055,[1]Budget!$V:$AE,6,0)*IF($C5055="1 - Revenues",1,IF(AND($C5055="5 - Transfers",MID(J5055,15,1)="4"),1,-1))</f>
        <v>0</v>
      </c>
      <c r="O5055" s="17">
        <f>IFERROR(IF(RIGHT(LEFT(K5055,15),1)="4",VLOOKUP(K5055,'[1]Budget Worksheet'!A:B,2,0),-1*VLOOKUP(K5055,'[1]Budget Worksheet'!A:B,2,0)),0)</f>
        <v>0</v>
      </c>
      <c r="P5055" s="17">
        <f>VLOOKUP($K5055,[1]Budget!$V:$AE,8,0)*IF($C5055="1 - Revenues",1,IF(AND($C5055="5 - Transfers",MID($K5055,15,1)="4"),1,-1))</f>
        <v>0</v>
      </c>
      <c r="Q5055" s="17">
        <f>VLOOKUP($K5055,[1]Budget!$V:$AE,10,0)*IF($C5055="1 - Revenues",1,IF(AND($C5055="5 - Transfers",MID(K5055,15,1)="4"),1,-1))</f>
        <v>0</v>
      </c>
      <c r="S5055" s="18" t="b">
        <f>IF(LEFT(C5055,1)="1",1,-1)*SUMIF([1]Budget!V:V,'Budget Worksheet for Pivot Tabl'!K5055,[1]Budget!AC:AC)=P5055</f>
        <v>1</v>
      </c>
    </row>
    <row r="5056" spans="1:19" x14ac:dyDescent="0.25">
      <c r="A5056" t="s">
        <v>79</v>
      </c>
      <c r="B5056" t="s">
        <v>80</v>
      </c>
      <c r="C5056" t="s">
        <v>8</v>
      </c>
      <c r="D5056" t="str">
        <f t="shared" si="78"/>
        <v>OUTFLOWS</v>
      </c>
      <c r="E5056" t="s">
        <v>116</v>
      </c>
      <c r="F5056" t="s">
        <v>117</v>
      </c>
      <c r="G5056" t="s">
        <v>1912</v>
      </c>
      <c r="H5056" t="s">
        <v>1913</v>
      </c>
      <c r="I5056" t="s">
        <v>59</v>
      </c>
      <c r="J5056" t="s">
        <v>1941</v>
      </c>
      <c r="K5056" t="s">
        <v>6335</v>
      </c>
      <c r="L5056" t="s">
        <v>616</v>
      </c>
      <c r="M5056" s="17">
        <f>VLOOKUP($K5056,[1]Budget!$V:$AE,5,0)*IF($C5056="1 - Revenues",1,IF(AND($C5056="5 - Transfers",MID(I5056,15,1)="4"),1,-1))</f>
        <v>0</v>
      </c>
      <c r="N5056" s="17">
        <f>VLOOKUP($K5056,[1]Budget!$V:$AE,6,0)*IF($C5056="1 - Revenues",1,IF(AND($C5056="5 - Transfers",MID(J5056,15,1)="4"),1,-1))</f>
        <v>0</v>
      </c>
      <c r="O5056" s="17">
        <f>IFERROR(IF(RIGHT(LEFT(K5056,15),1)="4",VLOOKUP(K5056,'[1]Budget Worksheet'!A:B,2,0),-1*VLOOKUP(K5056,'[1]Budget Worksheet'!A:B,2,0)),0)</f>
        <v>0</v>
      </c>
      <c r="P5056" s="17">
        <f>VLOOKUP($K5056,[1]Budget!$V:$AE,8,0)*IF($C5056="1 - Revenues",1,IF(AND($C5056="5 - Transfers",MID($K5056,15,1)="4"),1,-1))</f>
        <v>0</v>
      </c>
      <c r="Q5056" s="17">
        <f>VLOOKUP($K5056,[1]Budget!$V:$AE,10,0)*IF($C5056="1 - Revenues",1,IF(AND($C5056="5 - Transfers",MID(K5056,15,1)="4"),1,-1))</f>
        <v>0</v>
      </c>
      <c r="S5056" s="18" t="b">
        <f>IF(LEFT(C5056,1)="1",1,-1)*SUMIF([1]Budget!V:V,'Budget Worksheet for Pivot Tabl'!K5056,[1]Budget!AC:AC)=P5056</f>
        <v>1</v>
      </c>
    </row>
    <row r="5057" spans="1:19" x14ac:dyDescent="0.25">
      <c r="A5057" t="s">
        <v>79</v>
      </c>
      <c r="B5057" t="s">
        <v>80</v>
      </c>
      <c r="C5057" t="s">
        <v>8</v>
      </c>
      <c r="D5057" t="str">
        <f t="shared" si="78"/>
        <v>OUTFLOWS</v>
      </c>
      <c r="E5057" t="s">
        <v>116</v>
      </c>
      <c r="F5057" t="s">
        <v>117</v>
      </c>
      <c r="G5057" t="s">
        <v>1912</v>
      </c>
      <c r="H5057" t="s">
        <v>1913</v>
      </c>
      <c r="I5057" t="s">
        <v>59</v>
      </c>
      <c r="J5057" t="s">
        <v>1941</v>
      </c>
      <c r="K5057" t="s">
        <v>6336</v>
      </c>
      <c r="L5057" t="s">
        <v>618</v>
      </c>
      <c r="M5057" s="17">
        <f>VLOOKUP($K5057,[1]Budget!$V:$AE,5,0)*IF($C5057="1 - Revenues",1,IF(AND($C5057="5 - Transfers",MID(I5057,15,1)="4"),1,-1))</f>
        <v>0</v>
      </c>
      <c r="N5057" s="17">
        <f>VLOOKUP($K5057,[1]Budget!$V:$AE,6,0)*IF($C5057="1 - Revenues",1,IF(AND($C5057="5 - Transfers",MID(J5057,15,1)="4"),1,-1))</f>
        <v>0</v>
      </c>
      <c r="O5057" s="17">
        <f>IFERROR(IF(RIGHT(LEFT(K5057,15),1)="4",VLOOKUP(K5057,'[1]Budget Worksheet'!A:B,2,0),-1*VLOOKUP(K5057,'[1]Budget Worksheet'!A:B,2,0)),0)</f>
        <v>0</v>
      </c>
      <c r="P5057" s="17">
        <f>VLOOKUP($K5057,[1]Budget!$V:$AE,8,0)*IF($C5057="1 - Revenues",1,IF(AND($C5057="5 - Transfers",MID($K5057,15,1)="4"),1,-1))</f>
        <v>0</v>
      </c>
      <c r="Q5057" s="17">
        <f>VLOOKUP($K5057,[1]Budget!$V:$AE,10,0)*IF($C5057="1 - Revenues",1,IF(AND($C5057="5 - Transfers",MID(K5057,15,1)="4"),1,-1))</f>
        <v>0</v>
      </c>
      <c r="S5057" s="18" t="b">
        <f>IF(LEFT(C5057,1)="1",1,-1)*SUMIF([1]Budget!V:V,'Budget Worksheet for Pivot Tabl'!K5057,[1]Budget!AC:AC)=P5057</f>
        <v>1</v>
      </c>
    </row>
    <row r="5058" spans="1:19" x14ac:dyDescent="0.25">
      <c r="A5058" t="s">
        <v>79</v>
      </c>
      <c r="B5058" t="s">
        <v>80</v>
      </c>
      <c r="C5058" t="s">
        <v>8</v>
      </c>
      <c r="D5058" t="str">
        <f t="shared" si="78"/>
        <v>OUTFLOWS</v>
      </c>
      <c r="E5058" t="s">
        <v>116</v>
      </c>
      <c r="F5058" t="s">
        <v>117</v>
      </c>
      <c r="G5058" t="s">
        <v>1912</v>
      </c>
      <c r="H5058" t="s">
        <v>1913</v>
      </c>
      <c r="I5058" t="s">
        <v>59</v>
      </c>
      <c r="J5058" t="s">
        <v>1941</v>
      </c>
      <c r="K5058" t="s">
        <v>6337</v>
      </c>
      <c r="L5058" t="s">
        <v>620</v>
      </c>
      <c r="M5058" s="17">
        <f>VLOOKUP($K5058,[1]Budget!$V:$AE,5,0)*IF($C5058="1 - Revenues",1,IF(AND($C5058="5 - Transfers",MID(I5058,15,1)="4"),1,-1))</f>
        <v>0</v>
      </c>
      <c r="N5058" s="17">
        <f>VLOOKUP($K5058,[1]Budget!$V:$AE,6,0)*IF($C5058="1 - Revenues",1,IF(AND($C5058="5 - Transfers",MID(J5058,15,1)="4"),1,-1))</f>
        <v>0</v>
      </c>
      <c r="O5058" s="17">
        <f>IFERROR(IF(RIGHT(LEFT(K5058,15),1)="4",VLOOKUP(K5058,'[1]Budget Worksheet'!A:B,2,0),-1*VLOOKUP(K5058,'[1]Budget Worksheet'!A:B,2,0)),0)</f>
        <v>0</v>
      </c>
      <c r="P5058" s="17">
        <f>VLOOKUP($K5058,[1]Budget!$V:$AE,8,0)*IF($C5058="1 - Revenues",1,IF(AND($C5058="5 - Transfers",MID($K5058,15,1)="4"),1,-1))</f>
        <v>0</v>
      </c>
      <c r="Q5058" s="17">
        <f>VLOOKUP($K5058,[1]Budget!$V:$AE,10,0)*IF($C5058="1 - Revenues",1,IF(AND($C5058="5 - Transfers",MID(K5058,15,1)="4"),1,-1))</f>
        <v>0</v>
      </c>
      <c r="S5058" s="18" t="b">
        <f>IF(LEFT(C5058,1)="1",1,-1)*SUMIF([1]Budget!V:V,'Budget Worksheet for Pivot Tabl'!K5058,[1]Budget!AC:AC)=P5058</f>
        <v>1</v>
      </c>
    </row>
    <row r="5059" spans="1:19" x14ac:dyDescent="0.25">
      <c r="A5059" t="s">
        <v>79</v>
      </c>
      <c r="B5059" t="s">
        <v>80</v>
      </c>
      <c r="C5059" t="s">
        <v>8</v>
      </c>
      <c r="D5059" t="str">
        <f t="shared" ref="D5059:D5122" si="79">IF(C5059="1 - Revenues","INFLOWS","OUTFLOWS")</f>
        <v>OUTFLOWS</v>
      </c>
      <c r="E5059" t="s">
        <v>116</v>
      </c>
      <c r="F5059" t="s">
        <v>117</v>
      </c>
      <c r="G5059" t="s">
        <v>1912</v>
      </c>
      <c r="H5059" t="s">
        <v>1913</v>
      </c>
      <c r="I5059" t="s">
        <v>59</v>
      </c>
      <c r="J5059" t="s">
        <v>1941</v>
      </c>
      <c r="K5059" t="s">
        <v>6338</v>
      </c>
      <c r="L5059" t="s">
        <v>1020</v>
      </c>
      <c r="M5059" s="17">
        <f>VLOOKUP($K5059,[1]Budget!$V:$AE,5,0)*IF($C5059="1 - Revenues",1,IF(AND($C5059="5 - Transfers",MID(I5059,15,1)="4"),1,-1))</f>
        <v>0</v>
      </c>
      <c r="N5059" s="17">
        <f>VLOOKUP($K5059,[1]Budget!$V:$AE,6,0)*IF($C5059="1 - Revenues",1,IF(AND($C5059="5 - Transfers",MID(J5059,15,1)="4"),1,-1))</f>
        <v>0</v>
      </c>
      <c r="O5059" s="17">
        <f>IFERROR(IF(RIGHT(LEFT(K5059,15),1)="4",VLOOKUP(K5059,'[1]Budget Worksheet'!A:B,2,0),-1*VLOOKUP(K5059,'[1]Budget Worksheet'!A:B,2,0)),0)</f>
        <v>0</v>
      </c>
      <c r="P5059" s="17">
        <f>VLOOKUP($K5059,[1]Budget!$V:$AE,8,0)*IF($C5059="1 - Revenues",1,IF(AND($C5059="5 - Transfers",MID($K5059,15,1)="4"),1,-1))</f>
        <v>0</v>
      </c>
      <c r="Q5059" s="17">
        <f>VLOOKUP($K5059,[1]Budget!$V:$AE,10,0)*IF($C5059="1 - Revenues",1,IF(AND($C5059="5 - Transfers",MID(K5059,15,1)="4"),1,-1))</f>
        <v>0</v>
      </c>
      <c r="S5059" s="18" t="b">
        <f>IF(LEFT(C5059,1)="1",1,-1)*SUMIF([1]Budget!V:V,'Budget Worksheet for Pivot Tabl'!K5059,[1]Budget!AC:AC)=P5059</f>
        <v>1</v>
      </c>
    </row>
    <row r="5060" spans="1:19" x14ac:dyDescent="0.25">
      <c r="A5060" t="s">
        <v>79</v>
      </c>
      <c r="B5060" t="s">
        <v>80</v>
      </c>
      <c r="C5060" t="s">
        <v>8</v>
      </c>
      <c r="D5060" t="str">
        <f t="shared" si="79"/>
        <v>OUTFLOWS</v>
      </c>
      <c r="E5060" t="s">
        <v>116</v>
      </c>
      <c r="F5060" t="s">
        <v>117</v>
      </c>
      <c r="G5060" t="s">
        <v>1912</v>
      </c>
      <c r="H5060" t="s">
        <v>1913</v>
      </c>
      <c r="I5060" t="s">
        <v>59</v>
      </c>
      <c r="J5060" t="s">
        <v>1941</v>
      </c>
      <c r="K5060" t="s">
        <v>6339</v>
      </c>
      <c r="L5060" t="s">
        <v>472</v>
      </c>
      <c r="M5060" s="17">
        <f>VLOOKUP($K5060,[1]Budget!$V:$AE,5,0)*IF($C5060="1 - Revenues",1,IF(AND($C5060="5 - Transfers",MID(I5060,15,1)="4"),1,-1))</f>
        <v>0</v>
      </c>
      <c r="N5060" s="17">
        <f>VLOOKUP($K5060,[1]Budget!$V:$AE,6,0)*IF($C5060="1 - Revenues",1,IF(AND($C5060="5 - Transfers",MID(J5060,15,1)="4"),1,-1))</f>
        <v>0</v>
      </c>
      <c r="O5060" s="17">
        <f>IFERROR(IF(RIGHT(LEFT(K5060,15),1)="4",VLOOKUP(K5060,'[1]Budget Worksheet'!A:B,2,0),-1*VLOOKUP(K5060,'[1]Budget Worksheet'!A:B,2,0)),0)</f>
        <v>0</v>
      </c>
      <c r="P5060" s="17">
        <f>VLOOKUP($K5060,[1]Budget!$V:$AE,8,0)*IF($C5060="1 - Revenues",1,IF(AND($C5060="5 - Transfers",MID($K5060,15,1)="4"),1,-1))</f>
        <v>0</v>
      </c>
      <c r="Q5060" s="17">
        <f>VLOOKUP($K5060,[1]Budget!$V:$AE,10,0)*IF($C5060="1 - Revenues",1,IF(AND($C5060="5 - Transfers",MID(K5060,15,1)="4"),1,-1))</f>
        <v>0</v>
      </c>
      <c r="S5060" s="18" t="b">
        <f>IF(LEFT(C5060,1)="1",1,-1)*SUMIF([1]Budget!V:V,'Budget Worksheet for Pivot Tabl'!K5060,[1]Budget!AC:AC)=P5060</f>
        <v>1</v>
      </c>
    </row>
    <row r="5061" spans="1:19" x14ac:dyDescent="0.25">
      <c r="A5061" t="s">
        <v>79</v>
      </c>
      <c r="B5061" t="s">
        <v>80</v>
      </c>
      <c r="C5061" t="s">
        <v>8</v>
      </c>
      <c r="D5061" t="str">
        <f t="shared" si="79"/>
        <v>OUTFLOWS</v>
      </c>
      <c r="E5061" t="s">
        <v>116</v>
      </c>
      <c r="F5061" t="s">
        <v>117</v>
      </c>
      <c r="G5061" t="s">
        <v>1912</v>
      </c>
      <c r="H5061" t="s">
        <v>1913</v>
      </c>
      <c r="I5061" t="s">
        <v>59</v>
      </c>
      <c r="J5061" t="s">
        <v>1941</v>
      </c>
      <c r="K5061" t="s">
        <v>6340</v>
      </c>
      <c r="L5061" t="s">
        <v>625</v>
      </c>
      <c r="M5061" s="17">
        <f>VLOOKUP($K5061,[1]Budget!$V:$AE,5,0)*IF($C5061="1 - Revenues",1,IF(AND($C5061="5 - Transfers",MID(I5061,15,1)="4"),1,-1))</f>
        <v>0</v>
      </c>
      <c r="N5061" s="17">
        <f>VLOOKUP($K5061,[1]Budget!$V:$AE,6,0)*IF($C5061="1 - Revenues",1,IF(AND($C5061="5 - Transfers",MID(J5061,15,1)="4"),1,-1))</f>
        <v>0</v>
      </c>
      <c r="O5061" s="17">
        <f>IFERROR(IF(RIGHT(LEFT(K5061,15),1)="4",VLOOKUP(K5061,'[1]Budget Worksheet'!A:B,2,0),-1*VLOOKUP(K5061,'[1]Budget Worksheet'!A:B,2,0)),0)</f>
        <v>0</v>
      </c>
      <c r="P5061" s="17">
        <f>VLOOKUP($K5061,[1]Budget!$V:$AE,8,0)*IF($C5061="1 - Revenues",1,IF(AND($C5061="5 - Transfers",MID($K5061,15,1)="4"),1,-1))</f>
        <v>0</v>
      </c>
      <c r="Q5061" s="17">
        <f>VLOOKUP($K5061,[1]Budget!$V:$AE,10,0)*IF($C5061="1 - Revenues",1,IF(AND($C5061="5 - Transfers",MID(K5061,15,1)="4"),1,-1))</f>
        <v>0</v>
      </c>
      <c r="S5061" s="18" t="b">
        <f>IF(LEFT(C5061,1)="1",1,-1)*SUMIF([1]Budget!V:V,'Budget Worksheet for Pivot Tabl'!K5061,[1]Budget!AC:AC)=P5061</f>
        <v>1</v>
      </c>
    </row>
    <row r="5062" spans="1:19" x14ac:dyDescent="0.25">
      <c r="A5062" t="s">
        <v>79</v>
      </c>
      <c r="B5062" t="s">
        <v>80</v>
      </c>
      <c r="C5062" t="s">
        <v>9</v>
      </c>
      <c r="D5062" t="str">
        <f t="shared" si="79"/>
        <v>OUTFLOWS</v>
      </c>
      <c r="E5062" t="s">
        <v>116</v>
      </c>
      <c r="F5062" t="s">
        <v>117</v>
      </c>
      <c r="G5062" t="s">
        <v>1912</v>
      </c>
      <c r="H5062" t="s">
        <v>1913</v>
      </c>
      <c r="I5062" t="s">
        <v>59</v>
      </c>
      <c r="J5062" t="s">
        <v>1941</v>
      </c>
      <c r="K5062" t="s">
        <v>6341</v>
      </c>
      <c r="L5062" t="s">
        <v>640</v>
      </c>
      <c r="M5062" s="17">
        <f>VLOOKUP($K5062,[1]Budget!$V:$AE,5,0)*IF($C5062="1 - Revenues",1,IF(AND($C5062="5 - Transfers",MID(I5062,15,1)="4"),1,-1))</f>
        <v>-6000</v>
      </c>
      <c r="N5062" s="17">
        <f>VLOOKUP($K5062,[1]Budget!$V:$AE,6,0)*IF($C5062="1 - Revenues",1,IF(AND($C5062="5 - Transfers",MID(J5062,15,1)="4"),1,-1))</f>
        <v>0</v>
      </c>
      <c r="O5062" s="17">
        <f>IFERROR(IF(RIGHT(LEFT(K5062,15),1)="4",VLOOKUP(K5062,'[1]Budget Worksheet'!A:B,2,0),-1*VLOOKUP(K5062,'[1]Budget Worksheet'!A:B,2,0)),0)</f>
        <v>0</v>
      </c>
      <c r="P5062" s="17">
        <f>VLOOKUP($K5062,[1]Budget!$V:$AE,8,0)*IF($C5062="1 - Revenues",1,IF(AND($C5062="5 - Transfers",MID($K5062,15,1)="4"),1,-1))</f>
        <v>0</v>
      </c>
      <c r="Q5062" s="17">
        <f>VLOOKUP($K5062,[1]Budget!$V:$AE,10,0)*IF($C5062="1 - Revenues",1,IF(AND($C5062="5 - Transfers",MID(K5062,15,1)="4"),1,-1))</f>
        <v>0</v>
      </c>
      <c r="S5062" s="18" t="b">
        <f>IF(LEFT(C5062,1)="1",1,-1)*SUMIF([1]Budget!V:V,'Budget Worksheet for Pivot Tabl'!K5062,[1]Budget!AC:AC)=P5062</f>
        <v>1</v>
      </c>
    </row>
    <row r="5063" spans="1:19" x14ac:dyDescent="0.25">
      <c r="A5063" t="s">
        <v>79</v>
      </c>
      <c r="B5063" t="s">
        <v>80</v>
      </c>
      <c r="C5063" t="s">
        <v>9</v>
      </c>
      <c r="D5063" t="str">
        <f t="shared" si="79"/>
        <v>OUTFLOWS</v>
      </c>
      <c r="E5063" t="s">
        <v>116</v>
      </c>
      <c r="F5063" t="s">
        <v>117</v>
      </c>
      <c r="G5063" t="s">
        <v>1912</v>
      </c>
      <c r="H5063" t="s">
        <v>1913</v>
      </c>
      <c r="I5063" t="s">
        <v>59</v>
      </c>
      <c r="J5063" t="s">
        <v>1941</v>
      </c>
      <c r="K5063" t="s">
        <v>6342</v>
      </c>
      <c r="L5063" t="s">
        <v>1058</v>
      </c>
      <c r="M5063" s="17">
        <f>VLOOKUP($K5063,[1]Budget!$V:$AE,5,0)*IF($C5063="1 - Revenues",1,IF(AND($C5063="5 - Transfers",MID(I5063,15,1)="4"),1,-1))</f>
        <v>-4000</v>
      </c>
      <c r="N5063" s="17">
        <f>VLOOKUP($K5063,[1]Budget!$V:$AE,6,0)*IF($C5063="1 - Revenues",1,IF(AND($C5063="5 - Transfers",MID(J5063,15,1)="4"),1,-1))</f>
        <v>-20000</v>
      </c>
      <c r="O5063" s="17">
        <f>IFERROR(IF(RIGHT(LEFT(K5063,15),1)="4",VLOOKUP(K5063,'[1]Budget Worksheet'!A:B,2,0),-1*VLOOKUP(K5063,'[1]Budget Worksheet'!A:B,2,0)),0)</f>
        <v>-25000</v>
      </c>
      <c r="P5063" s="17">
        <f>VLOOKUP($K5063,[1]Budget!$V:$AE,8,0)*IF($C5063="1 - Revenues",1,IF(AND($C5063="5 - Transfers",MID($K5063,15,1)="4"),1,-1))</f>
        <v>-25000</v>
      </c>
      <c r="Q5063" s="17">
        <f>VLOOKUP($K5063,[1]Budget!$V:$AE,10,0)*IF($C5063="1 - Revenues",1,IF(AND($C5063="5 - Transfers",MID(K5063,15,1)="4"),1,-1))</f>
        <v>0</v>
      </c>
      <c r="S5063" s="18" t="b">
        <f>IF(LEFT(C5063,1)="1",1,-1)*SUMIF([1]Budget!V:V,'Budget Worksheet for Pivot Tabl'!K5063,[1]Budget!AC:AC)=P5063</f>
        <v>1</v>
      </c>
    </row>
    <row r="5064" spans="1:19" x14ac:dyDescent="0.25">
      <c r="A5064" t="s">
        <v>79</v>
      </c>
      <c r="B5064" t="s">
        <v>80</v>
      </c>
      <c r="C5064" t="s">
        <v>10</v>
      </c>
      <c r="D5064" t="str">
        <f t="shared" si="79"/>
        <v>OUTFLOWS</v>
      </c>
      <c r="E5064" t="s">
        <v>116</v>
      </c>
      <c r="F5064" t="s">
        <v>117</v>
      </c>
      <c r="G5064" t="s">
        <v>1912</v>
      </c>
      <c r="H5064" t="s">
        <v>1913</v>
      </c>
      <c r="I5064" t="s">
        <v>59</v>
      </c>
      <c r="J5064" t="s">
        <v>1941</v>
      </c>
      <c r="K5064" t="s">
        <v>6343</v>
      </c>
      <c r="L5064" t="s">
        <v>1133</v>
      </c>
      <c r="M5064" s="17">
        <f>VLOOKUP($K5064,[1]Budget!$V:$AE,5,0)*IF($C5064="1 - Revenues",1,IF(AND($C5064="5 - Transfers",MID(I5064,15,1)="4"),1,-1))</f>
        <v>0</v>
      </c>
      <c r="N5064" s="17">
        <f>VLOOKUP($K5064,[1]Budget!$V:$AE,6,0)*IF($C5064="1 - Revenues",1,IF(AND($C5064="5 - Transfers",MID(J5064,15,1)="4"),1,-1))</f>
        <v>0</v>
      </c>
      <c r="O5064" s="17">
        <f>IFERROR(IF(RIGHT(LEFT(K5064,15),1)="4",VLOOKUP(K5064,'[1]Budget Worksheet'!A:B,2,0),-1*VLOOKUP(K5064,'[1]Budget Worksheet'!A:B,2,0)),0)</f>
        <v>0</v>
      </c>
      <c r="P5064" s="17">
        <f>VLOOKUP($K5064,[1]Budget!$V:$AE,8,0)*IF($C5064="1 - Revenues",1,IF(AND($C5064="5 - Transfers",MID($K5064,15,1)="4"),1,-1))</f>
        <v>0</v>
      </c>
      <c r="Q5064" s="17">
        <f>VLOOKUP($K5064,[1]Budget!$V:$AE,10,0)*IF($C5064="1 - Revenues",1,IF(AND($C5064="5 - Transfers",MID(K5064,15,1)="4"),1,-1))</f>
        <v>0</v>
      </c>
      <c r="S5064" s="18" t="b">
        <f>IF(LEFT(C5064,1)="1",1,-1)*SUMIF([1]Budget!V:V,'Budget Worksheet for Pivot Tabl'!K5064,[1]Budget!AC:AC)=P5064</f>
        <v>1</v>
      </c>
    </row>
    <row r="5065" spans="1:19" x14ac:dyDescent="0.25">
      <c r="A5065" t="s">
        <v>79</v>
      </c>
      <c r="B5065" t="s">
        <v>80</v>
      </c>
      <c r="C5065" t="s">
        <v>8</v>
      </c>
      <c r="D5065" t="str">
        <f t="shared" si="79"/>
        <v>OUTFLOWS</v>
      </c>
      <c r="E5065" t="s">
        <v>116</v>
      </c>
      <c r="F5065" t="s">
        <v>117</v>
      </c>
      <c r="G5065" t="s">
        <v>1912</v>
      </c>
      <c r="H5065" t="s">
        <v>1913</v>
      </c>
      <c r="I5065" t="s">
        <v>1987</v>
      </c>
      <c r="J5065" t="s">
        <v>1988</v>
      </c>
      <c r="K5065" t="s">
        <v>6344</v>
      </c>
      <c r="L5065" t="s">
        <v>590</v>
      </c>
      <c r="M5065" s="17">
        <f>VLOOKUP($K5065,[1]Budget!$V:$AE,5,0)*IF($C5065="1 - Revenues",1,IF(AND($C5065="5 - Transfers",MID(I5065,15,1)="4"),1,-1))</f>
        <v>-268000</v>
      </c>
      <c r="N5065" s="17">
        <f>VLOOKUP($K5065,[1]Budget!$V:$AE,6,0)*IF($C5065="1 - Revenues",1,IF(AND($C5065="5 - Transfers",MID(J5065,15,1)="4"),1,-1))</f>
        <v>-98000</v>
      </c>
      <c r="O5065" s="17">
        <f>IFERROR(IF(RIGHT(LEFT(K5065,15),1)="4",VLOOKUP(K5065,'[1]Budget Worksheet'!A:B,2,0),-1*VLOOKUP(K5065,'[1]Budget Worksheet'!A:B,2,0)),0)</f>
        <v>0</v>
      </c>
      <c r="P5065" s="17">
        <f>VLOOKUP($K5065,[1]Budget!$V:$AE,8,0)*IF($C5065="1 - Revenues",1,IF(AND($C5065="5 - Transfers",MID($K5065,15,1)="4"),1,-1))</f>
        <v>0</v>
      </c>
      <c r="Q5065" s="17">
        <f>VLOOKUP($K5065,[1]Budget!$V:$AE,10,0)*IF($C5065="1 - Revenues",1,IF(AND($C5065="5 - Transfers",MID(K5065,15,1)="4"),1,-1))</f>
        <v>0</v>
      </c>
      <c r="S5065" s="18" t="b">
        <f>IF(LEFT(C5065,1)="1",1,-1)*SUMIF([1]Budget!V:V,'Budget Worksheet for Pivot Tabl'!K5065,[1]Budget!AC:AC)=P5065</f>
        <v>1</v>
      </c>
    </row>
    <row r="5066" spans="1:19" x14ac:dyDescent="0.25">
      <c r="A5066" t="s">
        <v>79</v>
      </c>
      <c r="B5066" t="s">
        <v>80</v>
      </c>
      <c r="C5066" t="s">
        <v>8</v>
      </c>
      <c r="D5066" t="str">
        <f t="shared" si="79"/>
        <v>OUTFLOWS</v>
      </c>
      <c r="E5066" t="s">
        <v>116</v>
      </c>
      <c r="F5066" t="s">
        <v>117</v>
      </c>
      <c r="G5066" t="s">
        <v>1912</v>
      </c>
      <c r="H5066" t="s">
        <v>1913</v>
      </c>
      <c r="I5066" t="s">
        <v>1987</v>
      </c>
      <c r="J5066" t="s">
        <v>1988</v>
      </c>
      <c r="K5066" t="s">
        <v>6345</v>
      </c>
      <c r="L5066" t="s">
        <v>593</v>
      </c>
      <c r="M5066" s="17">
        <f>VLOOKUP($K5066,[1]Budget!$V:$AE,5,0)*IF($C5066="1 - Revenues",1,IF(AND($C5066="5 - Transfers",MID(I5066,15,1)="4"),1,-1))</f>
        <v>-2000</v>
      </c>
      <c r="N5066" s="17">
        <f>VLOOKUP($K5066,[1]Budget!$V:$AE,6,0)*IF($C5066="1 - Revenues",1,IF(AND($C5066="5 - Transfers",MID(J5066,15,1)="4"),1,-1))</f>
        <v>0</v>
      </c>
      <c r="O5066" s="17">
        <f>IFERROR(IF(RIGHT(LEFT(K5066,15),1)="4",VLOOKUP(K5066,'[1]Budget Worksheet'!A:B,2,0),-1*VLOOKUP(K5066,'[1]Budget Worksheet'!A:B,2,0)),0)</f>
        <v>0</v>
      </c>
      <c r="P5066" s="17">
        <f>VLOOKUP($K5066,[1]Budget!$V:$AE,8,0)*IF($C5066="1 - Revenues",1,IF(AND($C5066="5 - Transfers",MID($K5066,15,1)="4"),1,-1))</f>
        <v>0</v>
      </c>
      <c r="Q5066" s="17">
        <f>VLOOKUP($K5066,[1]Budget!$V:$AE,10,0)*IF($C5066="1 - Revenues",1,IF(AND($C5066="5 - Transfers",MID(K5066,15,1)="4"),1,-1))</f>
        <v>0</v>
      </c>
      <c r="S5066" s="18" t="b">
        <f>IF(LEFT(C5066,1)="1",1,-1)*SUMIF([1]Budget!V:V,'Budget Worksheet for Pivot Tabl'!K5066,[1]Budget!AC:AC)=P5066</f>
        <v>1</v>
      </c>
    </row>
    <row r="5067" spans="1:19" x14ac:dyDescent="0.25">
      <c r="A5067" t="s">
        <v>79</v>
      </c>
      <c r="B5067" t="s">
        <v>80</v>
      </c>
      <c r="C5067" t="s">
        <v>8</v>
      </c>
      <c r="D5067" t="str">
        <f t="shared" si="79"/>
        <v>OUTFLOWS</v>
      </c>
      <c r="E5067" t="s">
        <v>116</v>
      </c>
      <c r="F5067" t="s">
        <v>117</v>
      </c>
      <c r="G5067" t="s">
        <v>1912</v>
      </c>
      <c r="H5067" t="s">
        <v>1913</v>
      </c>
      <c r="I5067" t="s">
        <v>1987</v>
      </c>
      <c r="J5067" t="s">
        <v>1988</v>
      </c>
      <c r="K5067" t="s">
        <v>6346</v>
      </c>
      <c r="L5067" t="s">
        <v>595</v>
      </c>
      <c r="M5067" s="17">
        <f>VLOOKUP($K5067,[1]Budget!$V:$AE,5,0)*IF($C5067="1 - Revenues",1,IF(AND($C5067="5 - Transfers",MID(I5067,15,1)="4"),1,-1))</f>
        <v>0</v>
      </c>
      <c r="N5067" s="17">
        <f>VLOOKUP($K5067,[1]Budget!$V:$AE,6,0)*IF($C5067="1 - Revenues",1,IF(AND($C5067="5 - Transfers",MID(J5067,15,1)="4"),1,-1))</f>
        <v>0</v>
      </c>
      <c r="O5067" s="17">
        <f>IFERROR(IF(RIGHT(LEFT(K5067,15),1)="4",VLOOKUP(K5067,'[1]Budget Worksheet'!A:B,2,0),-1*VLOOKUP(K5067,'[1]Budget Worksheet'!A:B,2,0)),0)</f>
        <v>0</v>
      </c>
      <c r="P5067" s="17">
        <f>VLOOKUP($K5067,[1]Budget!$V:$AE,8,0)*IF($C5067="1 - Revenues",1,IF(AND($C5067="5 - Transfers",MID($K5067,15,1)="4"),1,-1))</f>
        <v>0</v>
      </c>
      <c r="Q5067" s="17">
        <f>VLOOKUP($K5067,[1]Budget!$V:$AE,10,0)*IF($C5067="1 - Revenues",1,IF(AND($C5067="5 - Transfers",MID(K5067,15,1)="4"),1,-1))</f>
        <v>0</v>
      </c>
      <c r="S5067" s="18" t="b">
        <f>IF(LEFT(C5067,1)="1",1,-1)*SUMIF([1]Budget!V:V,'Budget Worksheet for Pivot Tabl'!K5067,[1]Budget!AC:AC)=P5067</f>
        <v>1</v>
      </c>
    </row>
    <row r="5068" spans="1:19" x14ac:dyDescent="0.25">
      <c r="A5068" t="s">
        <v>79</v>
      </c>
      <c r="B5068" t="s">
        <v>80</v>
      </c>
      <c r="C5068" t="s">
        <v>8</v>
      </c>
      <c r="D5068" t="str">
        <f t="shared" si="79"/>
        <v>OUTFLOWS</v>
      </c>
      <c r="E5068" t="s">
        <v>116</v>
      </c>
      <c r="F5068" t="s">
        <v>117</v>
      </c>
      <c r="G5068" t="s">
        <v>1912</v>
      </c>
      <c r="H5068" t="s">
        <v>1913</v>
      </c>
      <c r="I5068" t="s">
        <v>1987</v>
      </c>
      <c r="J5068" t="s">
        <v>1988</v>
      </c>
      <c r="K5068" t="s">
        <v>6347</v>
      </c>
      <c r="L5068" t="s">
        <v>599</v>
      </c>
      <c r="M5068" s="17">
        <f>VLOOKUP($K5068,[1]Budget!$V:$AE,5,0)*IF($C5068="1 - Revenues",1,IF(AND($C5068="5 - Transfers",MID(I5068,15,1)="4"),1,-1))</f>
        <v>-2000</v>
      </c>
      <c r="N5068" s="17">
        <f>VLOOKUP($K5068,[1]Budget!$V:$AE,6,0)*IF($C5068="1 - Revenues",1,IF(AND($C5068="5 - Transfers",MID(J5068,15,1)="4"),1,-1))</f>
        <v>0</v>
      </c>
      <c r="O5068" s="17">
        <f>IFERROR(IF(RIGHT(LEFT(K5068,15),1)="4",VLOOKUP(K5068,'[1]Budget Worksheet'!A:B,2,0),-1*VLOOKUP(K5068,'[1]Budget Worksheet'!A:B,2,0)),0)</f>
        <v>0</v>
      </c>
      <c r="P5068" s="17">
        <f>VLOOKUP($K5068,[1]Budget!$V:$AE,8,0)*IF($C5068="1 - Revenues",1,IF(AND($C5068="5 - Transfers",MID($K5068,15,1)="4"),1,-1))</f>
        <v>0</v>
      </c>
      <c r="Q5068" s="17">
        <f>VLOOKUP($K5068,[1]Budget!$V:$AE,10,0)*IF($C5068="1 - Revenues",1,IF(AND($C5068="5 - Transfers",MID(K5068,15,1)="4"),1,-1))</f>
        <v>0</v>
      </c>
      <c r="S5068" s="18" t="b">
        <f>IF(LEFT(C5068,1)="1",1,-1)*SUMIF([1]Budget!V:V,'Budget Worksheet for Pivot Tabl'!K5068,[1]Budget!AC:AC)=P5068</f>
        <v>1</v>
      </c>
    </row>
    <row r="5069" spans="1:19" x14ac:dyDescent="0.25">
      <c r="A5069" t="s">
        <v>79</v>
      </c>
      <c r="B5069" t="s">
        <v>80</v>
      </c>
      <c r="C5069" t="s">
        <v>8</v>
      </c>
      <c r="D5069" t="str">
        <f t="shared" si="79"/>
        <v>OUTFLOWS</v>
      </c>
      <c r="E5069" t="s">
        <v>116</v>
      </c>
      <c r="F5069" t="s">
        <v>117</v>
      </c>
      <c r="G5069" t="s">
        <v>1912</v>
      </c>
      <c r="H5069" t="s">
        <v>1913</v>
      </c>
      <c r="I5069" t="s">
        <v>1987</v>
      </c>
      <c r="J5069" t="s">
        <v>1988</v>
      </c>
      <c r="K5069" t="s">
        <v>6348</v>
      </c>
      <c r="L5069" t="s">
        <v>1084</v>
      </c>
      <c r="M5069" s="17">
        <f>VLOOKUP($K5069,[1]Budget!$V:$AE,5,0)*IF($C5069="1 - Revenues",1,IF(AND($C5069="5 - Transfers",MID(I5069,15,1)="4"),1,-1))</f>
        <v>0</v>
      </c>
      <c r="N5069" s="17">
        <f>VLOOKUP($K5069,[1]Budget!$V:$AE,6,0)*IF($C5069="1 - Revenues",1,IF(AND($C5069="5 - Transfers",MID(J5069,15,1)="4"),1,-1))</f>
        <v>0</v>
      </c>
      <c r="O5069" s="17">
        <f>IFERROR(IF(RIGHT(LEFT(K5069,15),1)="4",VLOOKUP(K5069,'[1]Budget Worksheet'!A:B,2,0),-1*VLOOKUP(K5069,'[1]Budget Worksheet'!A:B,2,0)),0)</f>
        <v>0</v>
      </c>
      <c r="P5069" s="17">
        <f>VLOOKUP($K5069,[1]Budget!$V:$AE,8,0)*IF($C5069="1 - Revenues",1,IF(AND($C5069="5 - Transfers",MID($K5069,15,1)="4"),1,-1))</f>
        <v>0</v>
      </c>
      <c r="Q5069" s="17">
        <f>VLOOKUP($K5069,[1]Budget!$V:$AE,10,0)*IF($C5069="1 - Revenues",1,IF(AND($C5069="5 - Transfers",MID(K5069,15,1)="4"),1,-1))</f>
        <v>0</v>
      </c>
      <c r="S5069" s="18" t="b">
        <f>IF(LEFT(C5069,1)="1",1,-1)*SUMIF([1]Budget!V:V,'Budget Worksheet for Pivot Tabl'!K5069,[1]Budget!AC:AC)=P5069</f>
        <v>1</v>
      </c>
    </row>
    <row r="5070" spans="1:19" x14ac:dyDescent="0.25">
      <c r="A5070" t="s">
        <v>79</v>
      </c>
      <c r="B5070" t="s">
        <v>80</v>
      </c>
      <c r="C5070" t="s">
        <v>8</v>
      </c>
      <c r="D5070" t="str">
        <f t="shared" si="79"/>
        <v>OUTFLOWS</v>
      </c>
      <c r="E5070" t="s">
        <v>116</v>
      </c>
      <c r="F5070" t="s">
        <v>117</v>
      </c>
      <c r="G5070" t="s">
        <v>1912</v>
      </c>
      <c r="H5070" t="s">
        <v>1913</v>
      </c>
      <c r="I5070" t="s">
        <v>1987</v>
      </c>
      <c r="J5070" t="s">
        <v>1988</v>
      </c>
      <c r="K5070" t="s">
        <v>6349</v>
      </c>
      <c r="L5070" t="s">
        <v>470</v>
      </c>
      <c r="M5070" s="17">
        <f>VLOOKUP($K5070,[1]Budget!$V:$AE,5,0)*IF($C5070="1 - Revenues",1,IF(AND($C5070="5 - Transfers",MID(I5070,15,1)="4"),1,-1))</f>
        <v>-52000</v>
      </c>
      <c r="N5070" s="17">
        <f>VLOOKUP($K5070,[1]Budget!$V:$AE,6,0)*IF($C5070="1 - Revenues",1,IF(AND($C5070="5 - Transfers",MID(J5070,15,1)="4"),1,-1))</f>
        <v>-20000</v>
      </c>
      <c r="O5070" s="17">
        <f>IFERROR(IF(RIGHT(LEFT(K5070,15),1)="4",VLOOKUP(K5070,'[1]Budget Worksheet'!A:B,2,0),-1*VLOOKUP(K5070,'[1]Budget Worksheet'!A:B,2,0)),0)</f>
        <v>0</v>
      </c>
      <c r="P5070" s="17">
        <f>VLOOKUP($K5070,[1]Budget!$V:$AE,8,0)*IF($C5070="1 - Revenues",1,IF(AND($C5070="5 - Transfers",MID($K5070,15,1)="4"),1,-1))</f>
        <v>0</v>
      </c>
      <c r="Q5070" s="17">
        <f>VLOOKUP($K5070,[1]Budget!$V:$AE,10,0)*IF($C5070="1 - Revenues",1,IF(AND($C5070="5 - Transfers",MID(K5070,15,1)="4"),1,-1))</f>
        <v>0</v>
      </c>
      <c r="S5070" s="18" t="b">
        <f>IF(LEFT(C5070,1)="1",1,-1)*SUMIF([1]Budget!V:V,'Budget Worksheet for Pivot Tabl'!K5070,[1]Budget!AC:AC)=P5070</f>
        <v>1</v>
      </c>
    </row>
    <row r="5071" spans="1:19" x14ac:dyDescent="0.25">
      <c r="A5071" t="s">
        <v>79</v>
      </c>
      <c r="B5071" t="s">
        <v>80</v>
      </c>
      <c r="C5071" t="s">
        <v>8</v>
      </c>
      <c r="D5071" t="str">
        <f t="shared" si="79"/>
        <v>OUTFLOWS</v>
      </c>
      <c r="E5071" t="s">
        <v>116</v>
      </c>
      <c r="F5071" t="s">
        <v>117</v>
      </c>
      <c r="G5071" t="s">
        <v>1912</v>
      </c>
      <c r="H5071" t="s">
        <v>1913</v>
      </c>
      <c r="I5071" t="s">
        <v>1987</v>
      </c>
      <c r="J5071" t="s">
        <v>1988</v>
      </c>
      <c r="K5071" t="s">
        <v>6350</v>
      </c>
      <c r="L5071" t="s">
        <v>606</v>
      </c>
      <c r="M5071" s="17">
        <f>VLOOKUP($K5071,[1]Budget!$V:$AE,5,0)*IF($C5071="1 - Revenues",1,IF(AND($C5071="5 - Transfers",MID(I5071,15,1)="4"),1,-1))</f>
        <v>-25000</v>
      </c>
      <c r="N5071" s="17">
        <f>VLOOKUP($K5071,[1]Budget!$V:$AE,6,0)*IF($C5071="1 - Revenues",1,IF(AND($C5071="5 - Transfers",MID(J5071,15,1)="4"),1,-1))</f>
        <v>-10000</v>
      </c>
      <c r="O5071" s="17">
        <f>IFERROR(IF(RIGHT(LEFT(K5071,15),1)="4",VLOOKUP(K5071,'[1]Budget Worksheet'!A:B,2,0),-1*VLOOKUP(K5071,'[1]Budget Worksheet'!A:B,2,0)),0)</f>
        <v>0</v>
      </c>
      <c r="P5071" s="17">
        <f>VLOOKUP($K5071,[1]Budget!$V:$AE,8,0)*IF($C5071="1 - Revenues",1,IF(AND($C5071="5 - Transfers",MID($K5071,15,1)="4"),1,-1))</f>
        <v>0</v>
      </c>
      <c r="Q5071" s="17">
        <f>VLOOKUP($K5071,[1]Budget!$V:$AE,10,0)*IF($C5071="1 - Revenues",1,IF(AND($C5071="5 - Transfers",MID(K5071,15,1)="4"),1,-1))</f>
        <v>0</v>
      </c>
      <c r="S5071" s="18" t="b">
        <f>IF(LEFT(C5071,1)="1",1,-1)*SUMIF([1]Budget!V:V,'Budget Worksheet for Pivot Tabl'!K5071,[1]Budget!AC:AC)=P5071</f>
        <v>1</v>
      </c>
    </row>
    <row r="5072" spans="1:19" x14ac:dyDescent="0.25">
      <c r="A5072" t="s">
        <v>79</v>
      </c>
      <c r="B5072" t="s">
        <v>80</v>
      </c>
      <c r="C5072" t="s">
        <v>8</v>
      </c>
      <c r="D5072" t="str">
        <f t="shared" si="79"/>
        <v>OUTFLOWS</v>
      </c>
      <c r="E5072" t="s">
        <v>116</v>
      </c>
      <c r="F5072" t="s">
        <v>117</v>
      </c>
      <c r="G5072" t="s">
        <v>1912</v>
      </c>
      <c r="H5072" t="s">
        <v>1913</v>
      </c>
      <c r="I5072" t="s">
        <v>1987</v>
      </c>
      <c r="J5072" t="s">
        <v>1988</v>
      </c>
      <c r="K5072" t="s">
        <v>6351</v>
      </c>
      <c r="L5072" t="s">
        <v>608</v>
      </c>
      <c r="M5072" s="17">
        <f>VLOOKUP($K5072,[1]Budget!$V:$AE,5,0)*IF($C5072="1 - Revenues",1,IF(AND($C5072="5 - Transfers",MID(I5072,15,1)="4"),1,-1))</f>
        <v>-80000</v>
      </c>
      <c r="N5072" s="17">
        <f>VLOOKUP($K5072,[1]Budget!$V:$AE,6,0)*IF($C5072="1 - Revenues",1,IF(AND($C5072="5 - Transfers",MID(J5072,15,1)="4"),1,-1))</f>
        <v>-27000</v>
      </c>
      <c r="O5072" s="17">
        <f>IFERROR(IF(RIGHT(LEFT(K5072,15),1)="4",VLOOKUP(K5072,'[1]Budget Worksheet'!A:B,2,0),-1*VLOOKUP(K5072,'[1]Budget Worksheet'!A:B,2,0)),0)</f>
        <v>0</v>
      </c>
      <c r="P5072" s="17">
        <f>VLOOKUP($K5072,[1]Budget!$V:$AE,8,0)*IF($C5072="1 - Revenues",1,IF(AND($C5072="5 - Transfers",MID($K5072,15,1)="4"),1,-1))</f>
        <v>0</v>
      </c>
      <c r="Q5072" s="17">
        <f>VLOOKUP($K5072,[1]Budget!$V:$AE,10,0)*IF($C5072="1 - Revenues",1,IF(AND($C5072="5 - Transfers",MID(K5072,15,1)="4"),1,-1))</f>
        <v>0</v>
      </c>
      <c r="S5072" s="18" t="b">
        <f>IF(LEFT(C5072,1)="1",1,-1)*SUMIF([1]Budget!V:V,'Budget Worksheet for Pivot Tabl'!K5072,[1]Budget!AC:AC)=P5072</f>
        <v>1</v>
      </c>
    </row>
    <row r="5073" spans="1:19" x14ac:dyDescent="0.25">
      <c r="A5073" t="s">
        <v>79</v>
      </c>
      <c r="B5073" t="s">
        <v>80</v>
      </c>
      <c r="C5073" t="s">
        <v>8</v>
      </c>
      <c r="D5073" t="str">
        <f t="shared" si="79"/>
        <v>OUTFLOWS</v>
      </c>
      <c r="E5073" t="s">
        <v>116</v>
      </c>
      <c r="F5073" t="s">
        <v>117</v>
      </c>
      <c r="G5073" t="s">
        <v>1912</v>
      </c>
      <c r="H5073" t="s">
        <v>1913</v>
      </c>
      <c r="I5073" t="s">
        <v>1987</v>
      </c>
      <c r="J5073" t="s">
        <v>1988</v>
      </c>
      <c r="K5073" t="s">
        <v>6352</v>
      </c>
      <c r="L5073" t="s">
        <v>610</v>
      </c>
      <c r="M5073" s="17">
        <f>VLOOKUP($K5073,[1]Budget!$V:$AE,5,0)*IF($C5073="1 - Revenues",1,IF(AND($C5073="5 - Transfers",MID(I5073,15,1)="4"),1,-1))</f>
        <v>-5000</v>
      </c>
      <c r="N5073" s="17">
        <f>VLOOKUP($K5073,[1]Budget!$V:$AE,6,0)*IF($C5073="1 - Revenues",1,IF(AND($C5073="5 - Transfers",MID(J5073,15,1)="4"),1,-1))</f>
        <v>-2000</v>
      </c>
      <c r="O5073" s="17">
        <f>IFERROR(IF(RIGHT(LEFT(K5073,15),1)="4",VLOOKUP(K5073,'[1]Budget Worksheet'!A:B,2,0),-1*VLOOKUP(K5073,'[1]Budget Worksheet'!A:B,2,0)),0)</f>
        <v>0</v>
      </c>
      <c r="P5073" s="17">
        <f>VLOOKUP($K5073,[1]Budget!$V:$AE,8,0)*IF($C5073="1 - Revenues",1,IF(AND($C5073="5 - Transfers",MID($K5073,15,1)="4"),1,-1))</f>
        <v>0</v>
      </c>
      <c r="Q5073" s="17">
        <f>VLOOKUP($K5073,[1]Budget!$V:$AE,10,0)*IF($C5073="1 - Revenues",1,IF(AND($C5073="5 - Transfers",MID(K5073,15,1)="4"),1,-1))</f>
        <v>0</v>
      </c>
      <c r="S5073" s="18" t="b">
        <f>IF(LEFT(C5073,1)="1",1,-1)*SUMIF([1]Budget!V:V,'Budget Worksheet for Pivot Tabl'!K5073,[1]Budget!AC:AC)=P5073</f>
        <v>1</v>
      </c>
    </row>
    <row r="5074" spans="1:19" x14ac:dyDescent="0.25">
      <c r="A5074" t="s">
        <v>79</v>
      </c>
      <c r="B5074" t="s">
        <v>80</v>
      </c>
      <c r="C5074" t="s">
        <v>8</v>
      </c>
      <c r="D5074" t="str">
        <f t="shared" si="79"/>
        <v>OUTFLOWS</v>
      </c>
      <c r="E5074" t="s">
        <v>116</v>
      </c>
      <c r="F5074" t="s">
        <v>117</v>
      </c>
      <c r="G5074" t="s">
        <v>1912</v>
      </c>
      <c r="H5074" t="s">
        <v>1913</v>
      </c>
      <c r="I5074" t="s">
        <v>1987</v>
      </c>
      <c r="J5074" t="s">
        <v>1988</v>
      </c>
      <c r="K5074" t="s">
        <v>6353</v>
      </c>
      <c r="L5074" t="s">
        <v>612</v>
      </c>
      <c r="M5074" s="17">
        <f>VLOOKUP($K5074,[1]Budget!$V:$AE,5,0)*IF($C5074="1 - Revenues",1,IF(AND($C5074="5 - Transfers",MID(I5074,15,1)="4"),1,-1))</f>
        <v>-1000</v>
      </c>
      <c r="N5074" s="17">
        <f>VLOOKUP($K5074,[1]Budget!$V:$AE,6,0)*IF($C5074="1 - Revenues",1,IF(AND($C5074="5 - Transfers",MID(J5074,15,1)="4"),1,-1))</f>
        <v>0</v>
      </c>
      <c r="O5074" s="17">
        <f>IFERROR(IF(RIGHT(LEFT(K5074,15),1)="4",VLOOKUP(K5074,'[1]Budget Worksheet'!A:B,2,0),-1*VLOOKUP(K5074,'[1]Budget Worksheet'!A:B,2,0)),0)</f>
        <v>0</v>
      </c>
      <c r="P5074" s="17">
        <f>VLOOKUP($K5074,[1]Budget!$V:$AE,8,0)*IF($C5074="1 - Revenues",1,IF(AND($C5074="5 - Transfers",MID($K5074,15,1)="4"),1,-1))</f>
        <v>0</v>
      </c>
      <c r="Q5074" s="17">
        <f>VLOOKUP($K5074,[1]Budget!$V:$AE,10,0)*IF($C5074="1 - Revenues",1,IF(AND($C5074="5 - Transfers",MID(K5074,15,1)="4"),1,-1))</f>
        <v>0</v>
      </c>
      <c r="S5074" s="18" t="b">
        <f>IF(LEFT(C5074,1)="1",1,-1)*SUMIF([1]Budget!V:V,'Budget Worksheet for Pivot Tabl'!K5074,[1]Budget!AC:AC)=P5074</f>
        <v>1</v>
      </c>
    </row>
    <row r="5075" spans="1:19" x14ac:dyDescent="0.25">
      <c r="A5075" t="s">
        <v>79</v>
      </c>
      <c r="B5075" t="s">
        <v>80</v>
      </c>
      <c r="C5075" t="s">
        <v>8</v>
      </c>
      <c r="D5075" t="str">
        <f t="shared" si="79"/>
        <v>OUTFLOWS</v>
      </c>
      <c r="E5075" t="s">
        <v>116</v>
      </c>
      <c r="F5075" t="s">
        <v>117</v>
      </c>
      <c r="G5075" t="s">
        <v>1912</v>
      </c>
      <c r="H5075" t="s">
        <v>1913</v>
      </c>
      <c r="I5075" t="s">
        <v>1987</v>
      </c>
      <c r="J5075" t="s">
        <v>1988</v>
      </c>
      <c r="K5075" t="s">
        <v>6354</v>
      </c>
      <c r="L5075" t="s">
        <v>614</v>
      </c>
      <c r="M5075" s="17">
        <f>VLOOKUP($K5075,[1]Budget!$V:$AE,5,0)*IF($C5075="1 - Revenues",1,IF(AND($C5075="5 - Transfers",MID(I5075,15,1)="4"),1,-1))</f>
        <v>0</v>
      </c>
      <c r="N5075" s="17">
        <f>VLOOKUP($K5075,[1]Budget!$V:$AE,6,0)*IF($C5075="1 - Revenues",1,IF(AND($C5075="5 - Transfers",MID(J5075,15,1)="4"),1,-1))</f>
        <v>0</v>
      </c>
      <c r="O5075" s="17">
        <f>IFERROR(IF(RIGHT(LEFT(K5075,15),1)="4",VLOOKUP(K5075,'[1]Budget Worksheet'!A:B,2,0),-1*VLOOKUP(K5075,'[1]Budget Worksheet'!A:B,2,0)),0)</f>
        <v>0</v>
      </c>
      <c r="P5075" s="17">
        <f>VLOOKUP($K5075,[1]Budget!$V:$AE,8,0)*IF($C5075="1 - Revenues",1,IF(AND($C5075="5 - Transfers",MID($K5075,15,1)="4"),1,-1))</f>
        <v>0</v>
      </c>
      <c r="Q5075" s="17">
        <f>VLOOKUP($K5075,[1]Budget!$V:$AE,10,0)*IF($C5075="1 - Revenues",1,IF(AND($C5075="5 - Transfers",MID(K5075,15,1)="4"),1,-1))</f>
        <v>0</v>
      </c>
      <c r="S5075" s="18" t="b">
        <f>IF(LEFT(C5075,1)="1",1,-1)*SUMIF([1]Budget!V:V,'Budget Worksheet for Pivot Tabl'!K5075,[1]Budget!AC:AC)=P5075</f>
        <v>1</v>
      </c>
    </row>
    <row r="5076" spans="1:19" x14ac:dyDescent="0.25">
      <c r="A5076" t="s">
        <v>79</v>
      </c>
      <c r="B5076" t="s">
        <v>80</v>
      </c>
      <c r="C5076" t="s">
        <v>8</v>
      </c>
      <c r="D5076" t="str">
        <f t="shared" si="79"/>
        <v>OUTFLOWS</v>
      </c>
      <c r="E5076" t="s">
        <v>116</v>
      </c>
      <c r="F5076" t="s">
        <v>117</v>
      </c>
      <c r="G5076" t="s">
        <v>1912</v>
      </c>
      <c r="H5076" t="s">
        <v>1913</v>
      </c>
      <c r="I5076" t="s">
        <v>1987</v>
      </c>
      <c r="J5076" t="s">
        <v>1988</v>
      </c>
      <c r="K5076" t="s">
        <v>6355</v>
      </c>
      <c r="L5076" t="s">
        <v>616</v>
      </c>
      <c r="M5076" s="17">
        <f>VLOOKUP($K5076,[1]Budget!$V:$AE,5,0)*IF($C5076="1 - Revenues",1,IF(AND($C5076="5 - Transfers",MID(I5076,15,1)="4"),1,-1))</f>
        <v>0</v>
      </c>
      <c r="N5076" s="17">
        <f>VLOOKUP($K5076,[1]Budget!$V:$AE,6,0)*IF($C5076="1 - Revenues",1,IF(AND($C5076="5 - Transfers",MID(J5076,15,1)="4"),1,-1))</f>
        <v>0</v>
      </c>
      <c r="O5076" s="17">
        <f>IFERROR(IF(RIGHT(LEFT(K5076,15),1)="4",VLOOKUP(K5076,'[1]Budget Worksheet'!A:B,2,0),-1*VLOOKUP(K5076,'[1]Budget Worksheet'!A:B,2,0)),0)</f>
        <v>0</v>
      </c>
      <c r="P5076" s="17">
        <f>VLOOKUP($K5076,[1]Budget!$V:$AE,8,0)*IF($C5076="1 - Revenues",1,IF(AND($C5076="5 - Transfers",MID($K5076,15,1)="4"),1,-1))</f>
        <v>0</v>
      </c>
      <c r="Q5076" s="17">
        <f>VLOOKUP($K5076,[1]Budget!$V:$AE,10,0)*IF($C5076="1 - Revenues",1,IF(AND($C5076="5 - Transfers",MID(K5076,15,1)="4"),1,-1))</f>
        <v>0</v>
      </c>
      <c r="S5076" s="18" t="b">
        <f>IF(LEFT(C5076,1)="1",1,-1)*SUMIF([1]Budget!V:V,'Budget Worksheet for Pivot Tabl'!K5076,[1]Budget!AC:AC)=P5076</f>
        <v>1</v>
      </c>
    </row>
    <row r="5077" spans="1:19" x14ac:dyDescent="0.25">
      <c r="A5077" t="s">
        <v>79</v>
      </c>
      <c r="B5077" t="s">
        <v>80</v>
      </c>
      <c r="C5077" t="s">
        <v>8</v>
      </c>
      <c r="D5077" t="str">
        <f t="shared" si="79"/>
        <v>OUTFLOWS</v>
      </c>
      <c r="E5077" t="s">
        <v>116</v>
      </c>
      <c r="F5077" t="s">
        <v>117</v>
      </c>
      <c r="G5077" t="s">
        <v>1912</v>
      </c>
      <c r="H5077" t="s">
        <v>1913</v>
      </c>
      <c r="I5077" t="s">
        <v>1987</v>
      </c>
      <c r="J5077" t="s">
        <v>1988</v>
      </c>
      <c r="K5077" t="s">
        <v>6356</v>
      </c>
      <c r="L5077" t="s">
        <v>618</v>
      </c>
      <c r="M5077" s="17">
        <f>VLOOKUP($K5077,[1]Budget!$V:$AE,5,0)*IF($C5077="1 - Revenues",1,IF(AND($C5077="5 - Transfers",MID(I5077,15,1)="4"),1,-1))</f>
        <v>-1000</v>
      </c>
      <c r="N5077" s="17">
        <f>VLOOKUP($K5077,[1]Budget!$V:$AE,6,0)*IF($C5077="1 - Revenues",1,IF(AND($C5077="5 - Transfers",MID(J5077,15,1)="4"),1,-1))</f>
        <v>0</v>
      </c>
      <c r="O5077" s="17">
        <f>IFERROR(IF(RIGHT(LEFT(K5077,15),1)="4",VLOOKUP(K5077,'[1]Budget Worksheet'!A:B,2,0),-1*VLOOKUP(K5077,'[1]Budget Worksheet'!A:B,2,0)),0)</f>
        <v>0</v>
      </c>
      <c r="P5077" s="17">
        <f>VLOOKUP($K5077,[1]Budget!$V:$AE,8,0)*IF($C5077="1 - Revenues",1,IF(AND($C5077="5 - Transfers",MID($K5077,15,1)="4"),1,-1))</f>
        <v>0</v>
      </c>
      <c r="Q5077" s="17">
        <f>VLOOKUP($K5077,[1]Budget!$V:$AE,10,0)*IF($C5077="1 - Revenues",1,IF(AND($C5077="5 - Transfers",MID(K5077,15,1)="4"),1,-1))</f>
        <v>0</v>
      </c>
      <c r="S5077" s="18" t="b">
        <f>IF(LEFT(C5077,1)="1",1,-1)*SUMIF([1]Budget!V:V,'Budget Worksheet for Pivot Tabl'!K5077,[1]Budget!AC:AC)=P5077</f>
        <v>1</v>
      </c>
    </row>
    <row r="5078" spans="1:19" x14ac:dyDescent="0.25">
      <c r="A5078" t="s">
        <v>79</v>
      </c>
      <c r="B5078" t="s">
        <v>80</v>
      </c>
      <c r="C5078" t="s">
        <v>8</v>
      </c>
      <c r="D5078" t="str">
        <f t="shared" si="79"/>
        <v>OUTFLOWS</v>
      </c>
      <c r="E5078" t="s">
        <v>116</v>
      </c>
      <c r="F5078" t="s">
        <v>117</v>
      </c>
      <c r="G5078" t="s">
        <v>1912</v>
      </c>
      <c r="H5078" t="s">
        <v>1913</v>
      </c>
      <c r="I5078" t="s">
        <v>1987</v>
      </c>
      <c r="J5078" t="s">
        <v>1988</v>
      </c>
      <c r="K5078" t="s">
        <v>6357</v>
      </c>
      <c r="L5078" t="s">
        <v>620</v>
      </c>
      <c r="M5078" s="17">
        <f>VLOOKUP($K5078,[1]Budget!$V:$AE,5,0)*IF($C5078="1 - Revenues",1,IF(AND($C5078="5 - Transfers",MID(I5078,15,1)="4"),1,-1))</f>
        <v>-6000</v>
      </c>
      <c r="N5078" s="17">
        <f>VLOOKUP($K5078,[1]Budget!$V:$AE,6,0)*IF($C5078="1 - Revenues",1,IF(AND($C5078="5 - Transfers",MID(J5078,15,1)="4"),1,-1))</f>
        <v>-10000</v>
      </c>
      <c r="O5078" s="17">
        <f>IFERROR(IF(RIGHT(LEFT(K5078,15),1)="4",VLOOKUP(K5078,'[1]Budget Worksheet'!A:B,2,0),-1*VLOOKUP(K5078,'[1]Budget Worksheet'!A:B,2,0)),0)</f>
        <v>0</v>
      </c>
      <c r="P5078" s="17">
        <f>VLOOKUP($K5078,[1]Budget!$V:$AE,8,0)*IF($C5078="1 - Revenues",1,IF(AND($C5078="5 - Transfers",MID($K5078,15,1)="4"),1,-1))</f>
        <v>0</v>
      </c>
      <c r="Q5078" s="17">
        <f>VLOOKUP($K5078,[1]Budget!$V:$AE,10,0)*IF($C5078="1 - Revenues",1,IF(AND($C5078="5 - Transfers",MID(K5078,15,1)="4"),1,-1))</f>
        <v>0</v>
      </c>
      <c r="S5078" s="18" t="b">
        <f>IF(LEFT(C5078,1)="1",1,-1)*SUMIF([1]Budget!V:V,'Budget Worksheet for Pivot Tabl'!K5078,[1]Budget!AC:AC)=P5078</f>
        <v>1</v>
      </c>
    </row>
    <row r="5079" spans="1:19" x14ac:dyDescent="0.25">
      <c r="A5079" t="s">
        <v>79</v>
      </c>
      <c r="B5079" t="s">
        <v>80</v>
      </c>
      <c r="C5079" t="s">
        <v>8</v>
      </c>
      <c r="D5079" t="str">
        <f t="shared" si="79"/>
        <v>OUTFLOWS</v>
      </c>
      <c r="E5079" t="s">
        <v>116</v>
      </c>
      <c r="F5079" t="s">
        <v>117</v>
      </c>
      <c r="G5079" t="s">
        <v>1912</v>
      </c>
      <c r="H5079" t="s">
        <v>1913</v>
      </c>
      <c r="I5079" t="s">
        <v>1987</v>
      </c>
      <c r="J5079" t="s">
        <v>1988</v>
      </c>
      <c r="K5079" t="s">
        <v>6358</v>
      </c>
      <c r="L5079" t="s">
        <v>1020</v>
      </c>
      <c r="M5079" s="17">
        <f>VLOOKUP($K5079,[1]Budget!$V:$AE,5,0)*IF($C5079="1 - Revenues",1,IF(AND($C5079="5 - Transfers",MID(I5079,15,1)="4"),1,-1))</f>
        <v>-2000</v>
      </c>
      <c r="N5079" s="17">
        <f>VLOOKUP($K5079,[1]Budget!$V:$AE,6,0)*IF($C5079="1 - Revenues",1,IF(AND($C5079="5 - Transfers",MID(J5079,15,1)="4"),1,-1))</f>
        <v>0</v>
      </c>
      <c r="O5079" s="17">
        <f>IFERROR(IF(RIGHT(LEFT(K5079,15),1)="4",VLOOKUP(K5079,'[1]Budget Worksheet'!A:B,2,0),-1*VLOOKUP(K5079,'[1]Budget Worksheet'!A:B,2,0)),0)</f>
        <v>0</v>
      </c>
      <c r="P5079" s="17">
        <f>VLOOKUP($K5079,[1]Budget!$V:$AE,8,0)*IF($C5079="1 - Revenues",1,IF(AND($C5079="5 - Transfers",MID($K5079,15,1)="4"),1,-1))</f>
        <v>0</v>
      </c>
      <c r="Q5079" s="17">
        <f>VLOOKUP($K5079,[1]Budget!$V:$AE,10,0)*IF($C5079="1 - Revenues",1,IF(AND($C5079="5 - Transfers",MID(K5079,15,1)="4"),1,-1))</f>
        <v>0</v>
      </c>
      <c r="S5079" s="18" t="b">
        <f>IF(LEFT(C5079,1)="1",1,-1)*SUMIF([1]Budget!V:V,'Budget Worksheet for Pivot Tabl'!K5079,[1]Budget!AC:AC)=P5079</f>
        <v>1</v>
      </c>
    </row>
    <row r="5080" spans="1:19" x14ac:dyDescent="0.25">
      <c r="A5080" t="s">
        <v>79</v>
      </c>
      <c r="B5080" t="s">
        <v>80</v>
      </c>
      <c r="C5080" t="s">
        <v>8</v>
      </c>
      <c r="D5080" t="str">
        <f t="shared" si="79"/>
        <v>OUTFLOWS</v>
      </c>
      <c r="E5080" t="s">
        <v>116</v>
      </c>
      <c r="F5080" t="s">
        <v>117</v>
      </c>
      <c r="G5080" t="s">
        <v>1912</v>
      </c>
      <c r="H5080" t="s">
        <v>1913</v>
      </c>
      <c r="I5080" t="s">
        <v>1987</v>
      </c>
      <c r="J5080" t="s">
        <v>1988</v>
      </c>
      <c r="K5080" t="s">
        <v>6359</v>
      </c>
      <c r="L5080" t="s">
        <v>472</v>
      </c>
      <c r="M5080" s="17">
        <f>VLOOKUP($K5080,[1]Budget!$V:$AE,5,0)*IF($C5080="1 - Revenues",1,IF(AND($C5080="5 - Transfers",MID(I5080,15,1)="4"),1,-1))</f>
        <v>-4000</v>
      </c>
      <c r="N5080" s="17">
        <f>VLOOKUP($K5080,[1]Budget!$V:$AE,6,0)*IF($C5080="1 - Revenues",1,IF(AND($C5080="5 - Transfers",MID(J5080,15,1)="4"),1,-1))</f>
        <v>-2000</v>
      </c>
      <c r="O5080" s="17">
        <f>IFERROR(IF(RIGHT(LEFT(K5080,15),1)="4",VLOOKUP(K5080,'[1]Budget Worksheet'!A:B,2,0),-1*VLOOKUP(K5080,'[1]Budget Worksheet'!A:B,2,0)),0)</f>
        <v>0</v>
      </c>
      <c r="P5080" s="17">
        <f>VLOOKUP($K5080,[1]Budget!$V:$AE,8,0)*IF($C5080="1 - Revenues",1,IF(AND($C5080="5 - Transfers",MID($K5080,15,1)="4"),1,-1))</f>
        <v>0</v>
      </c>
      <c r="Q5080" s="17">
        <f>VLOOKUP($K5080,[1]Budget!$V:$AE,10,0)*IF($C5080="1 - Revenues",1,IF(AND($C5080="5 - Transfers",MID(K5080,15,1)="4"),1,-1))</f>
        <v>0</v>
      </c>
      <c r="S5080" s="18" t="b">
        <f>IF(LEFT(C5080,1)="1",1,-1)*SUMIF([1]Budget!V:V,'Budget Worksheet for Pivot Tabl'!K5080,[1]Budget!AC:AC)=P5080</f>
        <v>1</v>
      </c>
    </row>
    <row r="5081" spans="1:19" x14ac:dyDescent="0.25">
      <c r="A5081" t="s">
        <v>79</v>
      </c>
      <c r="B5081" t="s">
        <v>80</v>
      </c>
      <c r="C5081" t="s">
        <v>8</v>
      </c>
      <c r="D5081" t="str">
        <f t="shared" si="79"/>
        <v>OUTFLOWS</v>
      </c>
      <c r="E5081" t="s">
        <v>116</v>
      </c>
      <c r="F5081" t="s">
        <v>117</v>
      </c>
      <c r="G5081" t="s">
        <v>1912</v>
      </c>
      <c r="H5081" t="s">
        <v>1913</v>
      </c>
      <c r="I5081" t="s">
        <v>1987</v>
      </c>
      <c r="J5081" t="s">
        <v>1988</v>
      </c>
      <c r="K5081" t="s">
        <v>6360</v>
      </c>
      <c r="L5081" t="s">
        <v>625</v>
      </c>
      <c r="M5081" s="17">
        <f>VLOOKUP($K5081,[1]Budget!$V:$AE,5,0)*IF($C5081="1 - Revenues",1,IF(AND($C5081="5 - Transfers",MID(I5081,15,1)="4"),1,-1))</f>
        <v>0</v>
      </c>
      <c r="N5081" s="17">
        <f>VLOOKUP($K5081,[1]Budget!$V:$AE,6,0)*IF($C5081="1 - Revenues",1,IF(AND($C5081="5 - Transfers",MID(J5081,15,1)="4"),1,-1))</f>
        <v>0</v>
      </c>
      <c r="O5081" s="17">
        <f>IFERROR(IF(RIGHT(LEFT(K5081,15),1)="4",VLOOKUP(K5081,'[1]Budget Worksheet'!A:B,2,0),-1*VLOOKUP(K5081,'[1]Budget Worksheet'!A:B,2,0)),0)</f>
        <v>0</v>
      </c>
      <c r="P5081" s="17">
        <f>VLOOKUP($K5081,[1]Budget!$V:$AE,8,0)*IF($C5081="1 - Revenues",1,IF(AND($C5081="5 - Transfers",MID($K5081,15,1)="4"),1,-1))</f>
        <v>0</v>
      </c>
      <c r="Q5081" s="17">
        <f>VLOOKUP($K5081,[1]Budget!$V:$AE,10,0)*IF($C5081="1 - Revenues",1,IF(AND($C5081="5 - Transfers",MID(K5081,15,1)="4"),1,-1))</f>
        <v>0</v>
      </c>
      <c r="S5081" s="18" t="b">
        <f>IF(LEFT(C5081,1)="1",1,-1)*SUMIF([1]Budget!V:V,'Budget Worksheet for Pivot Tabl'!K5081,[1]Budget!AC:AC)=P5081</f>
        <v>1</v>
      </c>
    </row>
    <row r="5082" spans="1:19" x14ac:dyDescent="0.25">
      <c r="A5082" t="s">
        <v>79</v>
      </c>
      <c r="B5082" t="s">
        <v>80</v>
      </c>
      <c r="C5082" t="s">
        <v>8</v>
      </c>
      <c r="D5082" t="str">
        <f t="shared" si="79"/>
        <v>OUTFLOWS</v>
      </c>
      <c r="E5082" t="s">
        <v>116</v>
      </c>
      <c r="F5082" t="s">
        <v>117</v>
      </c>
      <c r="G5082" t="s">
        <v>1912</v>
      </c>
      <c r="H5082" t="s">
        <v>1913</v>
      </c>
      <c r="I5082" t="s">
        <v>1987</v>
      </c>
      <c r="J5082" t="s">
        <v>1988</v>
      </c>
      <c r="K5082" t="s">
        <v>6361</v>
      </c>
      <c r="L5082" t="s">
        <v>627</v>
      </c>
      <c r="M5082" s="17">
        <f>VLOOKUP($K5082,[1]Budget!$V:$AE,5,0)*IF($C5082="1 - Revenues",1,IF(AND($C5082="5 - Transfers",MID(I5082,15,1)="4"),1,-1))</f>
        <v>0</v>
      </c>
      <c r="N5082" s="17">
        <f>VLOOKUP($K5082,[1]Budget!$V:$AE,6,0)*IF($C5082="1 - Revenues",1,IF(AND($C5082="5 - Transfers",MID(J5082,15,1)="4"),1,-1))</f>
        <v>0</v>
      </c>
      <c r="O5082" s="17">
        <f>IFERROR(IF(RIGHT(LEFT(K5082,15),1)="4",VLOOKUP(K5082,'[1]Budget Worksheet'!A:B,2,0),-1*VLOOKUP(K5082,'[1]Budget Worksheet'!A:B,2,0)),0)</f>
        <v>0</v>
      </c>
      <c r="P5082" s="17">
        <f>VLOOKUP($K5082,[1]Budget!$V:$AE,8,0)*IF($C5082="1 - Revenues",1,IF(AND($C5082="5 - Transfers",MID($K5082,15,1)="4"),1,-1))</f>
        <v>0</v>
      </c>
      <c r="Q5082" s="17">
        <f>VLOOKUP($K5082,[1]Budget!$V:$AE,10,0)*IF($C5082="1 - Revenues",1,IF(AND($C5082="5 - Transfers",MID(K5082,15,1)="4"),1,-1))</f>
        <v>0</v>
      </c>
      <c r="S5082" s="18" t="b">
        <f>IF(LEFT(C5082,1)="1",1,-1)*SUMIF([1]Budget!V:V,'Budget Worksheet for Pivot Tabl'!K5082,[1]Budget!AC:AC)=P5082</f>
        <v>1</v>
      </c>
    </row>
    <row r="5083" spans="1:19" x14ac:dyDescent="0.25">
      <c r="A5083" t="s">
        <v>79</v>
      </c>
      <c r="B5083" t="s">
        <v>80</v>
      </c>
      <c r="C5083" t="s">
        <v>8</v>
      </c>
      <c r="D5083" t="str">
        <f t="shared" si="79"/>
        <v>OUTFLOWS</v>
      </c>
      <c r="E5083" t="s">
        <v>116</v>
      </c>
      <c r="F5083" t="s">
        <v>117</v>
      </c>
      <c r="G5083" t="s">
        <v>1912</v>
      </c>
      <c r="H5083" t="s">
        <v>1913</v>
      </c>
      <c r="I5083" t="s">
        <v>1987</v>
      </c>
      <c r="J5083" t="s">
        <v>1988</v>
      </c>
      <c r="K5083" t="s">
        <v>6362</v>
      </c>
      <c r="L5083" t="s">
        <v>629</v>
      </c>
      <c r="M5083" s="17">
        <f>VLOOKUP($K5083,[1]Budget!$V:$AE,5,0)*IF($C5083="1 - Revenues",1,IF(AND($C5083="5 - Transfers",MID(I5083,15,1)="4"),1,-1))</f>
        <v>-14000</v>
      </c>
      <c r="N5083" s="17">
        <f>VLOOKUP($K5083,[1]Budget!$V:$AE,6,0)*IF($C5083="1 - Revenues",1,IF(AND($C5083="5 - Transfers",MID(J5083,15,1)="4"),1,-1))</f>
        <v>-15000</v>
      </c>
      <c r="O5083" s="17">
        <f>IFERROR(IF(RIGHT(LEFT(K5083,15),1)="4",VLOOKUP(K5083,'[1]Budget Worksheet'!A:B,2,0),-1*VLOOKUP(K5083,'[1]Budget Worksheet'!A:B,2,0)),0)</f>
        <v>-15500</v>
      </c>
      <c r="P5083" s="17">
        <f>VLOOKUP($K5083,[1]Budget!$V:$AE,8,0)*IF($C5083="1 - Revenues",1,IF(AND($C5083="5 - Transfers",MID($K5083,15,1)="4"),1,-1))</f>
        <v>-15500</v>
      </c>
      <c r="Q5083" s="17">
        <f>VLOOKUP($K5083,[1]Budget!$V:$AE,10,0)*IF($C5083="1 - Revenues",1,IF(AND($C5083="5 - Transfers",MID(K5083,15,1)="4"),1,-1))</f>
        <v>0</v>
      </c>
      <c r="S5083" s="18" t="b">
        <f>IF(LEFT(C5083,1)="1",1,-1)*SUMIF([1]Budget!V:V,'Budget Worksheet for Pivot Tabl'!K5083,[1]Budget!AC:AC)=P5083</f>
        <v>1</v>
      </c>
    </row>
    <row r="5084" spans="1:19" x14ac:dyDescent="0.25">
      <c r="A5084" t="s">
        <v>79</v>
      </c>
      <c r="B5084" t="s">
        <v>80</v>
      </c>
      <c r="C5084" t="s">
        <v>9</v>
      </c>
      <c r="D5084" t="str">
        <f t="shared" si="79"/>
        <v>OUTFLOWS</v>
      </c>
      <c r="E5084" t="s">
        <v>116</v>
      </c>
      <c r="F5084" t="s">
        <v>117</v>
      </c>
      <c r="G5084" t="s">
        <v>1912</v>
      </c>
      <c r="H5084" t="s">
        <v>1913</v>
      </c>
      <c r="I5084" t="s">
        <v>1987</v>
      </c>
      <c r="J5084" t="s">
        <v>1988</v>
      </c>
      <c r="K5084" t="s">
        <v>6363</v>
      </c>
      <c r="L5084" t="s">
        <v>1058</v>
      </c>
      <c r="M5084" s="17">
        <f>VLOOKUP($K5084,[1]Budget!$V:$AE,5,0)*IF($C5084="1 - Revenues",1,IF(AND($C5084="5 - Transfers",MID(I5084,15,1)="4"),1,-1))</f>
        <v>-416000</v>
      </c>
      <c r="N5084" s="17">
        <f>VLOOKUP($K5084,[1]Budget!$V:$AE,6,0)*IF($C5084="1 - Revenues",1,IF(AND($C5084="5 - Transfers",MID(J5084,15,1)="4"),1,-1))</f>
        <v>-374000</v>
      </c>
      <c r="O5084" s="17">
        <f>IFERROR(IF(RIGHT(LEFT(K5084,15),1)="4",VLOOKUP(K5084,'[1]Budget Worksheet'!A:B,2,0),-1*VLOOKUP(K5084,'[1]Budget Worksheet'!A:B,2,0)),0)</f>
        <v>-402811</v>
      </c>
      <c r="P5084" s="17">
        <f>VLOOKUP($K5084,[1]Budget!$V:$AE,8,0)*IF($C5084="1 - Revenues",1,IF(AND($C5084="5 - Transfers",MID($K5084,15,1)="4"),1,-1))</f>
        <v>-402811</v>
      </c>
      <c r="Q5084" s="17">
        <f>VLOOKUP($K5084,[1]Budget!$V:$AE,10,0)*IF($C5084="1 - Revenues",1,IF(AND($C5084="5 - Transfers",MID(K5084,15,1)="4"),1,-1))</f>
        <v>0</v>
      </c>
      <c r="S5084" s="18" t="b">
        <f>IF(LEFT(C5084,1)="1",1,-1)*SUMIF([1]Budget!V:V,'Budget Worksheet for Pivot Tabl'!K5084,[1]Budget!AC:AC)=P5084</f>
        <v>1</v>
      </c>
    </row>
    <row r="5085" spans="1:19" x14ac:dyDescent="0.25">
      <c r="A5085" t="s">
        <v>79</v>
      </c>
      <c r="B5085" t="s">
        <v>80</v>
      </c>
      <c r="C5085" t="s">
        <v>9</v>
      </c>
      <c r="D5085" t="str">
        <f t="shared" si="79"/>
        <v>OUTFLOWS</v>
      </c>
      <c r="E5085" t="s">
        <v>116</v>
      </c>
      <c r="F5085" t="s">
        <v>117</v>
      </c>
      <c r="G5085" t="s">
        <v>1912</v>
      </c>
      <c r="H5085" t="s">
        <v>1913</v>
      </c>
      <c r="I5085" t="s">
        <v>1987</v>
      </c>
      <c r="J5085" t="s">
        <v>1988</v>
      </c>
      <c r="K5085" t="s">
        <v>6364</v>
      </c>
      <c r="L5085" t="s">
        <v>651</v>
      </c>
      <c r="M5085" s="17">
        <f>VLOOKUP($K5085,[1]Budget!$V:$AE,5,0)*IF($C5085="1 - Revenues",1,IF(AND($C5085="5 - Transfers",MID(I5085,15,1)="4"),1,-1))</f>
        <v>0</v>
      </c>
      <c r="N5085" s="17">
        <f>VLOOKUP($K5085,[1]Budget!$V:$AE,6,0)*IF($C5085="1 - Revenues",1,IF(AND($C5085="5 - Transfers",MID(J5085,15,1)="4"),1,-1))</f>
        <v>0</v>
      </c>
      <c r="O5085" s="17">
        <f>IFERROR(IF(RIGHT(LEFT(K5085,15),1)="4",VLOOKUP(K5085,'[1]Budget Worksheet'!A:B,2,0),-1*VLOOKUP(K5085,'[1]Budget Worksheet'!A:B,2,0)),0)</f>
        <v>-5500</v>
      </c>
      <c r="P5085" s="17">
        <f>VLOOKUP($K5085,[1]Budget!$V:$AE,8,0)*IF($C5085="1 - Revenues",1,IF(AND($C5085="5 - Transfers",MID($K5085,15,1)="4"),1,-1))</f>
        <v>-5500</v>
      </c>
      <c r="Q5085" s="17">
        <f>VLOOKUP($K5085,[1]Budget!$V:$AE,10,0)*IF($C5085="1 - Revenues",1,IF(AND($C5085="5 - Transfers",MID(K5085,15,1)="4"),1,-1))</f>
        <v>0</v>
      </c>
      <c r="S5085" s="18" t="b">
        <f>IF(LEFT(C5085,1)="1",1,-1)*SUMIF([1]Budget!V:V,'Budget Worksheet for Pivot Tabl'!K5085,[1]Budget!AC:AC)=P5085</f>
        <v>1</v>
      </c>
    </row>
    <row r="5086" spans="1:19" x14ac:dyDescent="0.25">
      <c r="A5086" t="s">
        <v>79</v>
      </c>
      <c r="B5086" t="s">
        <v>80</v>
      </c>
      <c r="C5086" t="s">
        <v>8</v>
      </c>
      <c r="D5086" t="str">
        <f t="shared" si="79"/>
        <v>OUTFLOWS</v>
      </c>
      <c r="E5086" t="s">
        <v>116</v>
      </c>
      <c r="F5086" t="s">
        <v>117</v>
      </c>
      <c r="G5086" t="s">
        <v>6135</v>
      </c>
      <c r="H5086" t="s">
        <v>6136</v>
      </c>
      <c r="I5086" t="s">
        <v>325</v>
      </c>
      <c r="J5086" t="s">
        <v>326</v>
      </c>
      <c r="K5086" t="s">
        <v>6365</v>
      </c>
      <c r="L5086" t="s">
        <v>590</v>
      </c>
      <c r="M5086" s="17">
        <f>VLOOKUP($K5086,[1]Budget!$V:$AE,5,0)*IF($C5086="1 - Revenues",1,IF(AND($C5086="5 - Transfers",MID(I5086,15,1)="4"),1,-1))</f>
        <v>-338000</v>
      </c>
      <c r="N5086" s="17">
        <f>VLOOKUP($K5086,[1]Budget!$V:$AE,6,0)*IF($C5086="1 - Revenues",1,IF(AND($C5086="5 - Transfers",MID(J5086,15,1)="4"),1,-1))</f>
        <v>-353000</v>
      </c>
      <c r="O5086" s="17">
        <f>IFERROR(IF(RIGHT(LEFT(K5086,15),1)="4",VLOOKUP(K5086,'[1]Budget Worksheet'!A:B,2,0),-1*VLOOKUP(K5086,'[1]Budget Worksheet'!A:B,2,0)),0)</f>
        <v>-622612</v>
      </c>
      <c r="P5086" s="17">
        <f>VLOOKUP($K5086,[1]Budget!$V:$AE,8,0)*IF($C5086="1 - Revenues",1,IF(AND($C5086="5 - Transfers",MID($K5086,15,1)="4"),1,-1))</f>
        <v>-444000</v>
      </c>
      <c r="Q5086" s="17">
        <f>VLOOKUP($K5086,[1]Budget!$V:$AE,10,0)*IF($C5086="1 - Revenues",1,IF(AND($C5086="5 - Transfers",MID(K5086,15,1)="4"),1,-1))</f>
        <v>178612</v>
      </c>
      <c r="S5086" s="18" t="b">
        <f>IF(LEFT(C5086,1)="1",1,-1)*SUMIF([1]Budget!V:V,'Budget Worksheet for Pivot Tabl'!K5086,[1]Budget!AC:AC)=P5086</f>
        <v>1</v>
      </c>
    </row>
    <row r="5087" spans="1:19" x14ac:dyDescent="0.25">
      <c r="A5087" t="s">
        <v>79</v>
      </c>
      <c r="B5087" t="s">
        <v>80</v>
      </c>
      <c r="C5087" t="s">
        <v>8</v>
      </c>
      <c r="D5087" t="str">
        <f t="shared" si="79"/>
        <v>OUTFLOWS</v>
      </c>
      <c r="E5087" t="s">
        <v>116</v>
      </c>
      <c r="F5087" t="s">
        <v>117</v>
      </c>
      <c r="G5087" t="s">
        <v>6135</v>
      </c>
      <c r="H5087" t="s">
        <v>6136</v>
      </c>
      <c r="I5087" t="s">
        <v>325</v>
      </c>
      <c r="J5087" t="s">
        <v>326</v>
      </c>
      <c r="K5087" t="s">
        <v>6366</v>
      </c>
      <c r="L5087" t="s">
        <v>582</v>
      </c>
      <c r="M5087" s="17">
        <f>VLOOKUP($K5087,[1]Budget!$V:$AE,5,0)*IF($C5087="1 - Revenues",1,IF(AND($C5087="5 - Transfers",MID(I5087,15,1)="4"),1,-1))</f>
        <v>0</v>
      </c>
      <c r="N5087" s="17">
        <f>VLOOKUP($K5087,[1]Budget!$V:$AE,6,0)*IF($C5087="1 - Revenues",1,IF(AND($C5087="5 - Transfers",MID(J5087,15,1)="4"),1,-1))</f>
        <v>0</v>
      </c>
      <c r="O5087" s="17">
        <f>IFERROR(IF(RIGHT(LEFT(K5087,15),1)="4",VLOOKUP(K5087,'[1]Budget Worksheet'!A:B,2,0),-1*VLOOKUP(K5087,'[1]Budget Worksheet'!A:B,2,0)),0)</f>
        <v>0</v>
      </c>
      <c r="P5087" s="17">
        <f>VLOOKUP($K5087,[1]Budget!$V:$AE,8,0)*IF($C5087="1 - Revenues",1,IF(AND($C5087="5 - Transfers",MID($K5087,15,1)="4"),1,-1))</f>
        <v>0</v>
      </c>
      <c r="Q5087" s="17">
        <f>VLOOKUP($K5087,[1]Budget!$V:$AE,10,0)*IF($C5087="1 - Revenues",1,IF(AND($C5087="5 - Transfers",MID(K5087,15,1)="4"),1,-1))</f>
        <v>0</v>
      </c>
      <c r="S5087" s="18" t="b">
        <f>IF(LEFT(C5087,1)="1",1,-1)*SUMIF([1]Budget!V:V,'Budget Worksheet for Pivot Tabl'!K5087,[1]Budget!AC:AC)=P5087</f>
        <v>1</v>
      </c>
    </row>
    <row r="5088" spans="1:19" x14ac:dyDescent="0.25">
      <c r="A5088" t="s">
        <v>79</v>
      </c>
      <c r="B5088" t="s">
        <v>80</v>
      </c>
      <c r="C5088" t="s">
        <v>8</v>
      </c>
      <c r="D5088" t="str">
        <f t="shared" si="79"/>
        <v>OUTFLOWS</v>
      </c>
      <c r="E5088" t="s">
        <v>116</v>
      </c>
      <c r="F5088" t="s">
        <v>117</v>
      </c>
      <c r="G5088" t="s">
        <v>6135</v>
      </c>
      <c r="H5088" t="s">
        <v>6136</v>
      </c>
      <c r="I5088" t="s">
        <v>325</v>
      </c>
      <c r="J5088" t="s">
        <v>326</v>
      </c>
      <c r="K5088" t="s">
        <v>6367</v>
      </c>
      <c r="L5088" t="s">
        <v>593</v>
      </c>
      <c r="M5088" s="17">
        <f>VLOOKUP($K5088,[1]Budget!$V:$AE,5,0)*IF($C5088="1 - Revenues",1,IF(AND($C5088="5 - Transfers",MID(I5088,15,1)="4"),1,-1))</f>
        <v>-11000</v>
      </c>
      <c r="N5088" s="17">
        <f>VLOOKUP($K5088,[1]Budget!$V:$AE,6,0)*IF($C5088="1 - Revenues",1,IF(AND($C5088="5 - Transfers",MID(J5088,15,1)="4"),1,-1))</f>
        <v>-14000</v>
      </c>
      <c r="O5088" s="17">
        <f>IFERROR(IF(RIGHT(LEFT(K5088,15),1)="4",VLOOKUP(K5088,'[1]Budget Worksheet'!A:B,2,0),-1*VLOOKUP(K5088,'[1]Budget Worksheet'!A:B,2,0)),0)</f>
        <v>-9000</v>
      </c>
      <c r="P5088" s="17">
        <f>VLOOKUP($K5088,[1]Budget!$V:$AE,8,0)*IF($C5088="1 - Revenues",1,IF(AND($C5088="5 - Transfers",MID($K5088,15,1)="4"),1,-1))</f>
        <v>-15000</v>
      </c>
      <c r="Q5088" s="17">
        <f>VLOOKUP($K5088,[1]Budget!$V:$AE,10,0)*IF($C5088="1 - Revenues",1,IF(AND($C5088="5 - Transfers",MID(K5088,15,1)="4"),1,-1))</f>
        <v>-6000</v>
      </c>
      <c r="S5088" s="18" t="b">
        <f>IF(LEFT(C5088,1)="1",1,-1)*SUMIF([1]Budget!V:V,'Budget Worksheet for Pivot Tabl'!K5088,[1]Budget!AC:AC)=P5088</f>
        <v>1</v>
      </c>
    </row>
    <row r="5089" spans="1:19" x14ac:dyDescent="0.25">
      <c r="A5089" t="s">
        <v>79</v>
      </c>
      <c r="B5089" t="s">
        <v>80</v>
      </c>
      <c r="C5089" t="s">
        <v>8</v>
      </c>
      <c r="D5089" t="str">
        <f t="shared" si="79"/>
        <v>OUTFLOWS</v>
      </c>
      <c r="E5089" t="s">
        <v>116</v>
      </c>
      <c r="F5089" t="s">
        <v>117</v>
      </c>
      <c r="G5089" t="s">
        <v>6135</v>
      </c>
      <c r="H5089" t="s">
        <v>6136</v>
      </c>
      <c r="I5089" t="s">
        <v>325</v>
      </c>
      <c r="J5089" t="s">
        <v>326</v>
      </c>
      <c r="K5089" t="s">
        <v>6368</v>
      </c>
      <c r="L5089" t="s">
        <v>919</v>
      </c>
      <c r="M5089" s="17">
        <f>VLOOKUP($K5089,[1]Budget!$V:$AE,5,0)*IF($C5089="1 - Revenues",1,IF(AND($C5089="5 - Transfers",MID(I5089,15,1)="4"),1,-1))</f>
        <v>-1000</v>
      </c>
      <c r="N5089" s="17">
        <f>VLOOKUP($K5089,[1]Budget!$V:$AE,6,0)*IF($C5089="1 - Revenues",1,IF(AND($C5089="5 - Transfers",MID(J5089,15,1)="4"),1,-1))</f>
        <v>-1000</v>
      </c>
      <c r="O5089" s="17">
        <f>IFERROR(IF(RIGHT(LEFT(K5089,15),1)="4",VLOOKUP(K5089,'[1]Budget Worksheet'!A:B,2,0),-1*VLOOKUP(K5089,'[1]Budget Worksheet'!A:B,2,0)),0)</f>
        <v>-2300</v>
      </c>
      <c r="P5089" s="17">
        <f>VLOOKUP($K5089,[1]Budget!$V:$AE,8,0)*IF($C5089="1 - Revenues",1,IF(AND($C5089="5 - Transfers",MID($K5089,15,1)="4"),1,-1))</f>
        <v>-2300</v>
      </c>
      <c r="Q5089" s="17">
        <f>VLOOKUP($K5089,[1]Budget!$V:$AE,10,0)*IF($C5089="1 - Revenues",1,IF(AND($C5089="5 - Transfers",MID(K5089,15,1)="4"),1,-1))</f>
        <v>0</v>
      </c>
      <c r="S5089" s="18" t="b">
        <f>IF(LEFT(C5089,1)="1",1,-1)*SUMIF([1]Budget!V:V,'Budget Worksheet for Pivot Tabl'!K5089,[1]Budget!AC:AC)=P5089</f>
        <v>1</v>
      </c>
    </row>
    <row r="5090" spans="1:19" x14ac:dyDescent="0.25">
      <c r="A5090" t="s">
        <v>79</v>
      </c>
      <c r="B5090" t="s">
        <v>80</v>
      </c>
      <c r="C5090" t="s">
        <v>8</v>
      </c>
      <c r="D5090" t="str">
        <f t="shared" si="79"/>
        <v>OUTFLOWS</v>
      </c>
      <c r="E5090" t="s">
        <v>116</v>
      </c>
      <c r="F5090" t="s">
        <v>117</v>
      </c>
      <c r="G5090" t="s">
        <v>6135</v>
      </c>
      <c r="H5090" t="s">
        <v>6136</v>
      </c>
      <c r="I5090" t="s">
        <v>325</v>
      </c>
      <c r="J5090" t="s">
        <v>326</v>
      </c>
      <c r="K5090" t="s">
        <v>6369</v>
      </c>
      <c r="L5090" t="s">
        <v>595</v>
      </c>
      <c r="M5090" s="17">
        <f>VLOOKUP($K5090,[1]Budget!$V:$AE,5,0)*IF($C5090="1 - Revenues",1,IF(AND($C5090="5 - Transfers",MID(I5090,15,1)="4"),1,-1))</f>
        <v>0</v>
      </c>
      <c r="N5090" s="17">
        <f>VLOOKUP($K5090,[1]Budget!$V:$AE,6,0)*IF($C5090="1 - Revenues",1,IF(AND($C5090="5 - Transfers",MID(J5090,15,1)="4"),1,-1))</f>
        <v>0</v>
      </c>
      <c r="O5090" s="17">
        <f>IFERROR(IF(RIGHT(LEFT(K5090,15),1)="4",VLOOKUP(K5090,'[1]Budget Worksheet'!A:B,2,0),-1*VLOOKUP(K5090,'[1]Budget Worksheet'!A:B,2,0)),0)</f>
        <v>0</v>
      </c>
      <c r="P5090" s="17">
        <f>VLOOKUP($K5090,[1]Budget!$V:$AE,8,0)*IF($C5090="1 - Revenues",1,IF(AND($C5090="5 - Transfers",MID($K5090,15,1)="4"),1,-1))</f>
        <v>0</v>
      </c>
      <c r="Q5090" s="17">
        <f>VLOOKUP($K5090,[1]Budget!$V:$AE,10,0)*IF($C5090="1 - Revenues",1,IF(AND($C5090="5 - Transfers",MID(K5090,15,1)="4"),1,-1))</f>
        <v>0</v>
      </c>
      <c r="S5090" s="18" t="b">
        <f>IF(LEFT(C5090,1)="1",1,-1)*SUMIF([1]Budget!V:V,'Budget Worksheet for Pivot Tabl'!K5090,[1]Budget!AC:AC)=P5090</f>
        <v>1</v>
      </c>
    </row>
    <row r="5091" spans="1:19" x14ac:dyDescent="0.25">
      <c r="A5091" t="s">
        <v>79</v>
      </c>
      <c r="B5091" t="s">
        <v>80</v>
      </c>
      <c r="C5091" t="s">
        <v>8</v>
      </c>
      <c r="D5091" t="str">
        <f t="shared" si="79"/>
        <v>OUTFLOWS</v>
      </c>
      <c r="E5091" t="s">
        <v>116</v>
      </c>
      <c r="F5091" t="s">
        <v>117</v>
      </c>
      <c r="G5091" t="s">
        <v>6135</v>
      </c>
      <c r="H5091" t="s">
        <v>6136</v>
      </c>
      <c r="I5091" t="s">
        <v>325</v>
      </c>
      <c r="J5091" t="s">
        <v>326</v>
      </c>
      <c r="K5091" t="s">
        <v>6370</v>
      </c>
      <c r="L5091" t="s">
        <v>597</v>
      </c>
      <c r="M5091" s="17">
        <f>VLOOKUP($K5091,[1]Budget!$V:$AE,5,0)*IF($C5091="1 - Revenues",1,IF(AND($C5091="5 - Transfers",MID(I5091,15,1)="4"),1,-1))</f>
        <v>0</v>
      </c>
      <c r="N5091" s="17">
        <f>VLOOKUP($K5091,[1]Budget!$V:$AE,6,0)*IF($C5091="1 - Revenues",1,IF(AND($C5091="5 - Transfers",MID(J5091,15,1)="4"),1,-1))</f>
        <v>-2000</v>
      </c>
      <c r="O5091" s="17">
        <f>IFERROR(IF(RIGHT(LEFT(K5091,15),1)="4",VLOOKUP(K5091,'[1]Budget Worksheet'!A:B,2,0),-1*VLOOKUP(K5091,'[1]Budget Worksheet'!A:B,2,0)),0)</f>
        <v>-4194</v>
      </c>
      <c r="P5091" s="17">
        <f>VLOOKUP($K5091,[1]Budget!$V:$AE,8,0)*IF($C5091="1 - Revenues",1,IF(AND($C5091="5 - Transfers",MID($K5091,15,1)="4"),1,-1))</f>
        <v>-4194</v>
      </c>
      <c r="Q5091" s="17">
        <f>VLOOKUP($K5091,[1]Budget!$V:$AE,10,0)*IF($C5091="1 - Revenues",1,IF(AND($C5091="5 - Transfers",MID(K5091,15,1)="4"),1,-1))</f>
        <v>0</v>
      </c>
      <c r="S5091" s="18" t="b">
        <f>IF(LEFT(C5091,1)="1",1,-1)*SUMIF([1]Budget!V:V,'Budget Worksheet for Pivot Tabl'!K5091,[1]Budget!AC:AC)=P5091</f>
        <v>1</v>
      </c>
    </row>
    <row r="5092" spans="1:19" x14ac:dyDescent="0.25">
      <c r="A5092" t="s">
        <v>79</v>
      </c>
      <c r="B5092" t="s">
        <v>80</v>
      </c>
      <c r="C5092" t="s">
        <v>8</v>
      </c>
      <c r="D5092" t="str">
        <f t="shared" si="79"/>
        <v>OUTFLOWS</v>
      </c>
      <c r="E5092" t="s">
        <v>116</v>
      </c>
      <c r="F5092" t="s">
        <v>117</v>
      </c>
      <c r="G5092" t="s">
        <v>6135</v>
      </c>
      <c r="H5092" t="s">
        <v>6136</v>
      </c>
      <c r="I5092" t="s">
        <v>325</v>
      </c>
      <c r="J5092" t="s">
        <v>326</v>
      </c>
      <c r="K5092" t="s">
        <v>6371</v>
      </c>
      <c r="L5092" t="s">
        <v>599</v>
      </c>
      <c r="M5092" s="17">
        <f>VLOOKUP($K5092,[1]Budget!$V:$AE,5,0)*IF($C5092="1 - Revenues",1,IF(AND($C5092="5 - Transfers",MID(I5092,15,1)="4"),1,-1))</f>
        <v>-4000</v>
      </c>
      <c r="N5092" s="17">
        <f>VLOOKUP($K5092,[1]Budget!$V:$AE,6,0)*IF($C5092="1 - Revenues",1,IF(AND($C5092="5 - Transfers",MID(J5092,15,1)="4"),1,-1))</f>
        <v>-3000</v>
      </c>
      <c r="O5092" s="17">
        <f>IFERROR(IF(RIGHT(LEFT(K5092,15),1)="4",VLOOKUP(K5092,'[1]Budget Worksheet'!A:B,2,0),-1*VLOOKUP(K5092,'[1]Budget Worksheet'!A:B,2,0)),0)</f>
        <v>-8725</v>
      </c>
      <c r="P5092" s="17">
        <f>VLOOKUP($K5092,[1]Budget!$V:$AE,8,0)*IF($C5092="1 - Revenues",1,IF(AND($C5092="5 - Transfers",MID($K5092,15,1)="4"),1,-1))</f>
        <v>-8725</v>
      </c>
      <c r="Q5092" s="17">
        <f>VLOOKUP($K5092,[1]Budget!$V:$AE,10,0)*IF($C5092="1 - Revenues",1,IF(AND($C5092="5 - Transfers",MID(K5092,15,1)="4"),1,-1))</f>
        <v>0</v>
      </c>
      <c r="S5092" s="18" t="b">
        <f>IF(LEFT(C5092,1)="1",1,-1)*SUMIF([1]Budget!V:V,'Budget Worksheet for Pivot Tabl'!K5092,[1]Budget!AC:AC)=P5092</f>
        <v>1</v>
      </c>
    </row>
    <row r="5093" spans="1:19" x14ac:dyDescent="0.25">
      <c r="A5093" t="s">
        <v>79</v>
      </c>
      <c r="B5093" t="s">
        <v>80</v>
      </c>
      <c r="C5093" t="s">
        <v>8</v>
      </c>
      <c r="D5093" t="str">
        <f t="shared" si="79"/>
        <v>OUTFLOWS</v>
      </c>
      <c r="E5093" t="s">
        <v>116</v>
      </c>
      <c r="F5093" t="s">
        <v>117</v>
      </c>
      <c r="G5093" t="s">
        <v>6135</v>
      </c>
      <c r="H5093" t="s">
        <v>6136</v>
      </c>
      <c r="I5093" t="s">
        <v>325</v>
      </c>
      <c r="J5093" t="s">
        <v>326</v>
      </c>
      <c r="K5093" t="s">
        <v>6372</v>
      </c>
      <c r="L5093" t="s">
        <v>601</v>
      </c>
      <c r="M5093" s="17">
        <f>VLOOKUP($K5093,[1]Budget!$V:$AE,5,0)*IF($C5093="1 - Revenues",1,IF(AND($C5093="5 - Transfers",MID(I5093,15,1)="4"),1,-1))</f>
        <v>0</v>
      </c>
      <c r="N5093" s="17">
        <f>VLOOKUP($K5093,[1]Budget!$V:$AE,6,0)*IF($C5093="1 - Revenues",1,IF(AND($C5093="5 - Transfers",MID(J5093,15,1)="4"),1,-1))</f>
        <v>0</v>
      </c>
      <c r="O5093" s="17">
        <f>IFERROR(IF(RIGHT(LEFT(K5093,15),1)="4",VLOOKUP(K5093,'[1]Budget Worksheet'!A:B,2,0),-1*VLOOKUP(K5093,'[1]Budget Worksheet'!A:B,2,0)),0)</f>
        <v>0</v>
      </c>
      <c r="P5093" s="17">
        <f>VLOOKUP($K5093,[1]Budget!$V:$AE,8,0)*IF($C5093="1 - Revenues",1,IF(AND($C5093="5 - Transfers",MID($K5093,15,1)="4"),1,-1))</f>
        <v>0</v>
      </c>
      <c r="Q5093" s="17">
        <f>VLOOKUP($K5093,[1]Budget!$V:$AE,10,0)*IF($C5093="1 - Revenues",1,IF(AND($C5093="5 - Transfers",MID(K5093,15,1)="4"),1,-1))</f>
        <v>0</v>
      </c>
      <c r="S5093" s="18" t="b">
        <f>IF(LEFT(C5093,1)="1",1,-1)*SUMIF([1]Budget!V:V,'Budget Worksheet for Pivot Tabl'!K5093,[1]Budget!AC:AC)=P5093</f>
        <v>1</v>
      </c>
    </row>
    <row r="5094" spans="1:19" x14ac:dyDescent="0.25">
      <c r="A5094" t="s">
        <v>79</v>
      </c>
      <c r="B5094" t="s">
        <v>80</v>
      </c>
      <c r="C5094" t="s">
        <v>8</v>
      </c>
      <c r="D5094" t="str">
        <f t="shared" si="79"/>
        <v>OUTFLOWS</v>
      </c>
      <c r="E5094" t="s">
        <v>116</v>
      </c>
      <c r="F5094" t="s">
        <v>117</v>
      </c>
      <c r="G5094" t="s">
        <v>6135</v>
      </c>
      <c r="H5094" t="s">
        <v>6136</v>
      </c>
      <c r="I5094" t="s">
        <v>325</v>
      </c>
      <c r="J5094" t="s">
        <v>326</v>
      </c>
      <c r="K5094" t="s">
        <v>6373</v>
      </c>
      <c r="L5094" t="s">
        <v>1084</v>
      </c>
      <c r="M5094" s="17">
        <f>VLOOKUP($K5094,[1]Budget!$V:$AE,5,0)*IF($C5094="1 - Revenues",1,IF(AND($C5094="5 - Transfers",MID(I5094,15,1)="4"),1,-1))</f>
        <v>0</v>
      </c>
      <c r="N5094" s="17">
        <f>VLOOKUP($K5094,[1]Budget!$V:$AE,6,0)*IF($C5094="1 - Revenues",1,IF(AND($C5094="5 - Transfers",MID(J5094,15,1)="4"),1,-1))</f>
        <v>0</v>
      </c>
      <c r="O5094" s="17">
        <f>IFERROR(IF(RIGHT(LEFT(K5094,15),1)="4",VLOOKUP(K5094,'[1]Budget Worksheet'!A:B,2,0),-1*VLOOKUP(K5094,'[1]Budget Worksheet'!A:B,2,0)),0)</f>
        <v>0</v>
      </c>
      <c r="P5094" s="17">
        <f>VLOOKUP($K5094,[1]Budget!$V:$AE,8,0)*IF($C5094="1 - Revenues",1,IF(AND($C5094="5 - Transfers",MID($K5094,15,1)="4"),1,-1))</f>
        <v>0</v>
      </c>
      <c r="Q5094" s="17">
        <f>VLOOKUP($K5094,[1]Budget!$V:$AE,10,0)*IF($C5094="1 - Revenues",1,IF(AND($C5094="5 - Transfers",MID(K5094,15,1)="4"),1,-1))</f>
        <v>0</v>
      </c>
      <c r="S5094" s="18" t="b">
        <f>IF(LEFT(C5094,1)="1",1,-1)*SUMIF([1]Budget!V:V,'Budget Worksheet for Pivot Tabl'!K5094,[1]Budget!AC:AC)=P5094</f>
        <v>1</v>
      </c>
    </row>
    <row r="5095" spans="1:19" x14ac:dyDescent="0.25">
      <c r="A5095" t="s">
        <v>79</v>
      </c>
      <c r="B5095" t="s">
        <v>80</v>
      </c>
      <c r="C5095" t="s">
        <v>8</v>
      </c>
      <c r="D5095" t="str">
        <f t="shared" si="79"/>
        <v>OUTFLOWS</v>
      </c>
      <c r="E5095" t="s">
        <v>116</v>
      </c>
      <c r="F5095" t="s">
        <v>117</v>
      </c>
      <c r="G5095" t="s">
        <v>6135</v>
      </c>
      <c r="H5095" t="s">
        <v>6136</v>
      </c>
      <c r="I5095" t="s">
        <v>325</v>
      </c>
      <c r="J5095" t="s">
        <v>326</v>
      </c>
      <c r="K5095" t="s">
        <v>6374</v>
      </c>
      <c r="L5095" t="s">
        <v>603</v>
      </c>
      <c r="M5095" s="17">
        <f>VLOOKUP($K5095,[1]Budget!$V:$AE,5,0)*IF($C5095="1 - Revenues",1,IF(AND($C5095="5 - Transfers",MID(I5095,15,1)="4"),1,-1))</f>
        <v>0</v>
      </c>
      <c r="N5095" s="17">
        <f>VLOOKUP($K5095,[1]Budget!$V:$AE,6,0)*IF($C5095="1 - Revenues",1,IF(AND($C5095="5 - Transfers",MID(J5095,15,1)="4"),1,-1))</f>
        <v>0</v>
      </c>
      <c r="O5095" s="17">
        <f>IFERROR(IF(RIGHT(LEFT(K5095,15),1)="4",VLOOKUP(K5095,'[1]Budget Worksheet'!A:B,2,0),-1*VLOOKUP(K5095,'[1]Budget Worksheet'!A:B,2,0)),0)</f>
        <v>0</v>
      </c>
      <c r="P5095" s="17">
        <f>VLOOKUP($K5095,[1]Budget!$V:$AE,8,0)*IF($C5095="1 - Revenues",1,IF(AND($C5095="5 - Transfers",MID($K5095,15,1)="4"),1,-1))</f>
        <v>0</v>
      </c>
      <c r="Q5095" s="17">
        <f>VLOOKUP($K5095,[1]Budget!$V:$AE,10,0)*IF($C5095="1 - Revenues",1,IF(AND($C5095="5 - Transfers",MID(K5095,15,1)="4"),1,-1))</f>
        <v>0</v>
      </c>
      <c r="S5095" s="18" t="b">
        <f>IF(LEFT(C5095,1)="1",1,-1)*SUMIF([1]Budget!V:V,'Budget Worksheet for Pivot Tabl'!K5095,[1]Budget!AC:AC)=P5095</f>
        <v>1</v>
      </c>
    </row>
    <row r="5096" spans="1:19" x14ac:dyDescent="0.25">
      <c r="A5096" t="s">
        <v>79</v>
      </c>
      <c r="B5096" t="s">
        <v>80</v>
      </c>
      <c r="C5096" t="s">
        <v>8</v>
      </c>
      <c r="D5096" t="str">
        <f t="shared" si="79"/>
        <v>OUTFLOWS</v>
      </c>
      <c r="E5096" t="s">
        <v>116</v>
      </c>
      <c r="F5096" t="s">
        <v>117</v>
      </c>
      <c r="G5096" t="s">
        <v>6135</v>
      </c>
      <c r="H5096" t="s">
        <v>6136</v>
      </c>
      <c r="I5096" t="s">
        <v>325</v>
      </c>
      <c r="J5096" t="s">
        <v>326</v>
      </c>
      <c r="K5096" t="s">
        <v>6375</v>
      </c>
      <c r="L5096" t="s">
        <v>470</v>
      </c>
      <c r="M5096" s="17">
        <f>VLOOKUP($K5096,[1]Budget!$V:$AE,5,0)*IF($C5096="1 - Revenues",1,IF(AND($C5096="5 - Transfers",MID(I5096,15,1)="4"),1,-1))</f>
        <v>-66000</v>
      </c>
      <c r="N5096" s="17">
        <f>VLOOKUP($K5096,[1]Budget!$V:$AE,6,0)*IF($C5096="1 - Revenues",1,IF(AND($C5096="5 - Transfers",MID(J5096,15,1)="4"),1,-1))</f>
        <v>-68000</v>
      </c>
      <c r="O5096" s="17">
        <f>IFERROR(IF(RIGHT(LEFT(K5096,15),1)="4",VLOOKUP(K5096,'[1]Budget Worksheet'!A:B,2,0),-1*VLOOKUP(K5096,'[1]Budget Worksheet'!A:B,2,0)),0)</f>
        <v>-115811</v>
      </c>
      <c r="P5096" s="17">
        <f>VLOOKUP($K5096,[1]Budget!$V:$AE,8,0)*IF($C5096="1 - Revenues",1,IF(AND($C5096="5 - Transfers",MID($K5096,15,1)="4"),1,-1))</f>
        <v>-116000</v>
      </c>
      <c r="Q5096" s="17">
        <f>VLOOKUP($K5096,[1]Budget!$V:$AE,10,0)*IF($C5096="1 - Revenues",1,IF(AND($C5096="5 - Transfers",MID(K5096,15,1)="4"),1,-1))</f>
        <v>-189</v>
      </c>
      <c r="S5096" s="18" t="b">
        <f>IF(LEFT(C5096,1)="1",1,-1)*SUMIF([1]Budget!V:V,'Budget Worksheet for Pivot Tabl'!K5096,[1]Budget!AC:AC)=P5096</f>
        <v>1</v>
      </c>
    </row>
    <row r="5097" spans="1:19" x14ac:dyDescent="0.25">
      <c r="A5097" t="s">
        <v>79</v>
      </c>
      <c r="B5097" t="s">
        <v>80</v>
      </c>
      <c r="C5097" t="s">
        <v>8</v>
      </c>
      <c r="D5097" t="str">
        <f t="shared" si="79"/>
        <v>OUTFLOWS</v>
      </c>
      <c r="E5097" t="s">
        <v>116</v>
      </c>
      <c r="F5097" t="s">
        <v>117</v>
      </c>
      <c r="G5097" t="s">
        <v>6135</v>
      </c>
      <c r="H5097" t="s">
        <v>6136</v>
      </c>
      <c r="I5097" t="s">
        <v>325</v>
      </c>
      <c r="J5097" t="s">
        <v>326</v>
      </c>
      <c r="K5097" t="s">
        <v>6376</v>
      </c>
      <c r="L5097" t="s">
        <v>606</v>
      </c>
      <c r="M5097" s="17">
        <f>VLOOKUP($K5097,[1]Budget!$V:$AE,5,0)*IF($C5097="1 - Revenues",1,IF(AND($C5097="5 - Transfers",MID(I5097,15,1)="4"),1,-1))</f>
        <v>-31000</v>
      </c>
      <c r="N5097" s="17">
        <f>VLOOKUP($K5097,[1]Budget!$V:$AE,6,0)*IF($C5097="1 - Revenues",1,IF(AND($C5097="5 - Transfers",MID(J5097,15,1)="4"),1,-1))</f>
        <v>-32000</v>
      </c>
      <c r="O5097" s="17">
        <f>IFERROR(IF(RIGHT(LEFT(K5097,15),1)="4",VLOOKUP(K5097,'[1]Budget Worksheet'!A:B,2,0),-1*VLOOKUP(K5097,'[1]Budget Worksheet'!A:B,2,0)),0)</f>
        <v>-58683</v>
      </c>
      <c r="P5097" s="17">
        <f>VLOOKUP($K5097,[1]Budget!$V:$AE,8,0)*IF($C5097="1 - Revenues",1,IF(AND($C5097="5 - Transfers",MID($K5097,15,1)="4"),1,-1))</f>
        <v>-58683</v>
      </c>
      <c r="Q5097" s="17">
        <f>VLOOKUP($K5097,[1]Budget!$V:$AE,10,0)*IF($C5097="1 - Revenues",1,IF(AND($C5097="5 - Transfers",MID(K5097,15,1)="4"),1,-1))</f>
        <v>0</v>
      </c>
      <c r="S5097" s="18" t="b">
        <f>IF(LEFT(C5097,1)="1",1,-1)*SUMIF([1]Budget!V:V,'Budget Worksheet for Pivot Tabl'!K5097,[1]Budget!AC:AC)=P5097</f>
        <v>1</v>
      </c>
    </row>
    <row r="5098" spans="1:19" x14ac:dyDescent="0.25">
      <c r="A5098" t="s">
        <v>79</v>
      </c>
      <c r="B5098" t="s">
        <v>80</v>
      </c>
      <c r="C5098" t="s">
        <v>8</v>
      </c>
      <c r="D5098" t="str">
        <f t="shared" si="79"/>
        <v>OUTFLOWS</v>
      </c>
      <c r="E5098" t="s">
        <v>116</v>
      </c>
      <c r="F5098" t="s">
        <v>117</v>
      </c>
      <c r="G5098" t="s">
        <v>6135</v>
      </c>
      <c r="H5098" t="s">
        <v>6136</v>
      </c>
      <c r="I5098" t="s">
        <v>325</v>
      </c>
      <c r="J5098" t="s">
        <v>326</v>
      </c>
      <c r="K5098" t="s">
        <v>6377</v>
      </c>
      <c r="L5098" t="s">
        <v>608</v>
      </c>
      <c r="M5098" s="17">
        <f>VLOOKUP($K5098,[1]Budget!$V:$AE,5,0)*IF($C5098="1 - Revenues",1,IF(AND($C5098="5 - Transfers",MID(I5098,15,1)="4"),1,-1))</f>
        <v>-68000</v>
      </c>
      <c r="N5098" s="17">
        <f>VLOOKUP($K5098,[1]Budget!$V:$AE,6,0)*IF($C5098="1 - Revenues",1,IF(AND($C5098="5 - Transfers",MID(J5098,15,1)="4"),1,-1))</f>
        <v>-61000</v>
      </c>
      <c r="O5098" s="17">
        <f>IFERROR(IF(RIGHT(LEFT(K5098,15),1)="4",VLOOKUP(K5098,'[1]Budget Worksheet'!A:B,2,0),-1*VLOOKUP(K5098,'[1]Budget Worksheet'!A:B,2,0)),0)</f>
        <v>-121973</v>
      </c>
      <c r="P5098" s="17">
        <f>VLOOKUP($K5098,[1]Budget!$V:$AE,8,0)*IF($C5098="1 - Revenues",1,IF(AND($C5098="5 - Transfers",MID($K5098,15,1)="4"),1,-1))</f>
        <v>-90000</v>
      </c>
      <c r="Q5098" s="17">
        <f>VLOOKUP($K5098,[1]Budget!$V:$AE,10,0)*IF($C5098="1 - Revenues",1,IF(AND($C5098="5 - Transfers",MID(K5098,15,1)="4"),1,-1))</f>
        <v>31973</v>
      </c>
      <c r="S5098" s="18" t="b">
        <f>IF(LEFT(C5098,1)="1",1,-1)*SUMIF([1]Budget!V:V,'Budget Worksheet for Pivot Tabl'!K5098,[1]Budget!AC:AC)=P5098</f>
        <v>1</v>
      </c>
    </row>
    <row r="5099" spans="1:19" x14ac:dyDescent="0.25">
      <c r="A5099" t="s">
        <v>79</v>
      </c>
      <c r="B5099" t="s">
        <v>80</v>
      </c>
      <c r="C5099" t="s">
        <v>8</v>
      </c>
      <c r="D5099" t="str">
        <f t="shared" si="79"/>
        <v>OUTFLOWS</v>
      </c>
      <c r="E5099" t="s">
        <v>116</v>
      </c>
      <c r="F5099" t="s">
        <v>117</v>
      </c>
      <c r="G5099" t="s">
        <v>6135</v>
      </c>
      <c r="H5099" t="s">
        <v>6136</v>
      </c>
      <c r="I5099" t="s">
        <v>325</v>
      </c>
      <c r="J5099" t="s">
        <v>326</v>
      </c>
      <c r="K5099" t="s">
        <v>6378</v>
      </c>
      <c r="L5099" t="s">
        <v>610</v>
      </c>
      <c r="M5099" s="17">
        <f>VLOOKUP($K5099,[1]Budget!$V:$AE,5,0)*IF($C5099="1 - Revenues",1,IF(AND($C5099="5 - Transfers",MID(I5099,15,1)="4"),1,-1))</f>
        <v>-7000</v>
      </c>
      <c r="N5099" s="17">
        <f>VLOOKUP($K5099,[1]Budget!$V:$AE,6,0)*IF($C5099="1 - Revenues",1,IF(AND($C5099="5 - Transfers",MID(J5099,15,1)="4"),1,-1))</f>
        <v>-5000</v>
      </c>
      <c r="O5099" s="17">
        <f>IFERROR(IF(RIGHT(LEFT(K5099,15),1)="4",VLOOKUP(K5099,'[1]Budget Worksheet'!A:B,2,0),-1*VLOOKUP(K5099,'[1]Budget Worksheet'!A:B,2,0)),0)</f>
        <v>-9499</v>
      </c>
      <c r="P5099" s="17">
        <f>VLOOKUP($K5099,[1]Budget!$V:$AE,8,0)*IF($C5099="1 - Revenues",1,IF(AND($C5099="5 - Transfers",MID($K5099,15,1)="4"),1,-1))</f>
        <v>-9499</v>
      </c>
      <c r="Q5099" s="17">
        <f>VLOOKUP($K5099,[1]Budget!$V:$AE,10,0)*IF($C5099="1 - Revenues",1,IF(AND($C5099="5 - Transfers",MID(K5099,15,1)="4"),1,-1))</f>
        <v>0</v>
      </c>
      <c r="S5099" s="18" t="b">
        <f>IF(LEFT(C5099,1)="1",1,-1)*SUMIF([1]Budget!V:V,'Budget Worksheet for Pivot Tabl'!K5099,[1]Budget!AC:AC)=P5099</f>
        <v>1</v>
      </c>
    </row>
    <row r="5100" spans="1:19" x14ac:dyDescent="0.25">
      <c r="A5100" t="s">
        <v>79</v>
      </c>
      <c r="B5100" t="s">
        <v>80</v>
      </c>
      <c r="C5100" t="s">
        <v>8</v>
      </c>
      <c r="D5100" t="str">
        <f t="shared" si="79"/>
        <v>OUTFLOWS</v>
      </c>
      <c r="E5100" t="s">
        <v>116</v>
      </c>
      <c r="F5100" t="s">
        <v>117</v>
      </c>
      <c r="G5100" t="s">
        <v>6135</v>
      </c>
      <c r="H5100" t="s">
        <v>6136</v>
      </c>
      <c r="I5100" t="s">
        <v>325</v>
      </c>
      <c r="J5100" t="s">
        <v>326</v>
      </c>
      <c r="K5100" t="s">
        <v>6379</v>
      </c>
      <c r="L5100" t="s">
        <v>612</v>
      </c>
      <c r="M5100" s="17">
        <f>VLOOKUP($K5100,[1]Budget!$V:$AE,5,0)*IF($C5100="1 - Revenues",1,IF(AND($C5100="5 - Transfers",MID(I5100,15,1)="4"),1,-1))</f>
        <v>-1000</v>
      </c>
      <c r="N5100" s="17">
        <f>VLOOKUP($K5100,[1]Budget!$V:$AE,6,0)*IF($C5100="1 - Revenues",1,IF(AND($C5100="5 - Transfers",MID(J5100,15,1)="4"),1,-1))</f>
        <v>-1000</v>
      </c>
      <c r="O5100" s="17">
        <f>IFERROR(IF(RIGHT(LEFT(K5100,15),1)="4",VLOOKUP(K5100,'[1]Budget Worksheet'!A:B,2,0),-1*VLOOKUP(K5100,'[1]Budget Worksheet'!A:B,2,0)),0)</f>
        <v>-1567</v>
      </c>
      <c r="P5100" s="17">
        <f>VLOOKUP($K5100,[1]Budget!$V:$AE,8,0)*IF($C5100="1 - Revenues",1,IF(AND($C5100="5 - Transfers",MID($K5100,15,1)="4"),1,-1))</f>
        <v>-1567</v>
      </c>
      <c r="Q5100" s="17">
        <f>VLOOKUP($K5100,[1]Budget!$V:$AE,10,0)*IF($C5100="1 - Revenues",1,IF(AND($C5100="5 - Transfers",MID(K5100,15,1)="4"),1,-1))</f>
        <v>0</v>
      </c>
      <c r="S5100" s="18" t="b">
        <f>IF(LEFT(C5100,1)="1",1,-1)*SUMIF([1]Budget!V:V,'Budget Worksheet for Pivot Tabl'!K5100,[1]Budget!AC:AC)=P5100</f>
        <v>1</v>
      </c>
    </row>
    <row r="5101" spans="1:19" x14ac:dyDescent="0.25">
      <c r="A5101" t="s">
        <v>79</v>
      </c>
      <c r="B5101" t="s">
        <v>80</v>
      </c>
      <c r="C5101" t="s">
        <v>8</v>
      </c>
      <c r="D5101" t="str">
        <f t="shared" si="79"/>
        <v>OUTFLOWS</v>
      </c>
      <c r="E5101" t="s">
        <v>116</v>
      </c>
      <c r="F5101" t="s">
        <v>117</v>
      </c>
      <c r="G5101" t="s">
        <v>6135</v>
      </c>
      <c r="H5101" t="s">
        <v>6136</v>
      </c>
      <c r="I5101" t="s">
        <v>325</v>
      </c>
      <c r="J5101" t="s">
        <v>326</v>
      </c>
      <c r="K5101" t="s">
        <v>6380</v>
      </c>
      <c r="L5101" t="s">
        <v>614</v>
      </c>
      <c r="M5101" s="17">
        <f>VLOOKUP($K5101,[1]Budget!$V:$AE,5,0)*IF($C5101="1 - Revenues",1,IF(AND($C5101="5 - Transfers",MID(I5101,15,1)="4"),1,-1))</f>
        <v>-1000</v>
      </c>
      <c r="N5101" s="17">
        <f>VLOOKUP($K5101,[1]Budget!$V:$AE,6,0)*IF($C5101="1 - Revenues",1,IF(AND($C5101="5 - Transfers",MID(J5101,15,1)="4"),1,-1))</f>
        <v>-1000</v>
      </c>
      <c r="O5101" s="17">
        <f>IFERROR(IF(RIGHT(LEFT(K5101,15),1)="4",VLOOKUP(K5101,'[1]Budget Worksheet'!A:B,2,0),-1*VLOOKUP(K5101,'[1]Budget Worksheet'!A:B,2,0)),0)</f>
        <v>-809</v>
      </c>
      <c r="P5101" s="17">
        <f>VLOOKUP($K5101,[1]Budget!$V:$AE,8,0)*IF($C5101="1 - Revenues",1,IF(AND($C5101="5 - Transfers",MID($K5101,15,1)="4"),1,-1))</f>
        <v>-809</v>
      </c>
      <c r="Q5101" s="17">
        <f>VLOOKUP($K5101,[1]Budget!$V:$AE,10,0)*IF($C5101="1 - Revenues",1,IF(AND($C5101="5 - Transfers",MID(K5101,15,1)="4"),1,-1))</f>
        <v>0</v>
      </c>
      <c r="S5101" s="18" t="b">
        <f>IF(LEFT(C5101,1)="1",1,-1)*SUMIF([1]Budget!V:V,'Budget Worksheet for Pivot Tabl'!K5101,[1]Budget!AC:AC)=P5101</f>
        <v>1</v>
      </c>
    </row>
    <row r="5102" spans="1:19" x14ac:dyDescent="0.25">
      <c r="A5102" t="s">
        <v>79</v>
      </c>
      <c r="B5102" t="s">
        <v>80</v>
      </c>
      <c r="C5102" t="s">
        <v>8</v>
      </c>
      <c r="D5102" t="str">
        <f t="shared" si="79"/>
        <v>OUTFLOWS</v>
      </c>
      <c r="E5102" t="s">
        <v>116</v>
      </c>
      <c r="F5102" t="s">
        <v>117</v>
      </c>
      <c r="G5102" t="s">
        <v>6135</v>
      </c>
      <c r="H5102" t="s">
        <v>6136</v>
      </c>
      <c r="I5102" t="s">
        <v>325</v>
      </c>
      <c r="J5102" t="s">
        <v>326</v>
      </c>
      <c r="K5102" t="s">
        <v>6381</v>
      </c>
      <c r="L5102" t="s">
        <v>616</v>
      </c>
      <c r="M5102" s="17">
        <f>VLOOKUP($K5102,[1]Budget!$V:$AE,5,0)*IF($C5102="1 - Revenues",1,IF(AND($C5102="5 - Transfers",MID(I5102,15,1)="4"),1,-1))</f>
        <v>-19000</v>
      </c>
      <c r="N5102" s="17">
        <f>VLOOKUP($K5102,[1]Budget!$V:$AE,6,0)*IF($C5102="1 - Revenues",1,IF(AND($C5102="5 - Transfers",MID(J5102,15,1)="4"),1,-1))</f>
        <v>-19000</v>
      </c>
      <c r="O5102" s="17">
        <f>IFERROR(IF(RIGHT(LEFT(K5102,15),1)="4",VLOOKUP(K5102,'[1]Budget Worksheet'!A:B,2,0),-1*VLOOKUP(K5102,'[1]Budget Worksheet'!A:B,2,0)),0)</f>
        <v>-19200</v>
      </c>
      <c r="P5102" s="17">
        <f>VLOOKUP($K5102,[1]Budget!$V:$AE,8,0)*IF($C5102="1 - Revenues",1,IF(AND($C5102="5 - Transfers",MID($K5102,15,1)="4"),1,-1))</f>
        <v>-25000</v>
      </c>
      <c r="Q5102" s="17">
        <f>VLOOKUP($K5102,[1]Budget!$V:$AE,10,0)*IF($C5102="1 - Revenues",1,IF(AND($C5102="5 - Transfers",MID(K5102,15,1)="4"),1,-1))</f>
        <v>-5800</v>
      </c>
      <c r="S5102" s="18" t="b">
        <f>IF(LEFT(C5102,1)="1",1,-1)*SUMIF([1]Budget!V:V,'Budget Worksheet for Pivot Tabl'!K5102,[1]Budget!AC:AC)=P5102</f>
        <v>1</v>
      </c>
    </row>
    <row r="5103" spans="1:19" x14ac:dyDescent="0.25">
      <c r="A5103" t="s">
        <v>79</v>
      </c>
      <c r="B5103" t="s">
        <v>80</v>
      </c>
      <c r="C5103" t="s">
        <v>8</v>
      </c>
      <c r="D5103" t="str">
        <f t="shared" si="79"/>
        <v>OUTFLOWS</v>
      </c>
      <c r="E5103" t="s">
        <v>116</v>
      </c>
      <c r="F5103" t="s">
        <v>117</v>
      </c>
      <c r="G5103" t="s">
        <v>6135</v>
      </c>
      <c r="H5103" t="s">
        <v>6136</v>
      </c>
      <c r="I5103" t="s">
        <v>325</v>
      </c>
      <c r="J5103" t="s">
        <v>326</v>
      </c>
      <c r="K5103" t="s">
        <v>6382</v>
      </c>
      <c r="L5103" t="s">
        <v>618</v>
      </c>
      <c r="M5103" s="17">
        <f>VLOOKUP($K5103,[1]Budget!$V:$AE,5,0)*IF($C5103="1 - Revenues",1,IF(AND($C5103="5 - Transfers",MID(I5103,15,1)="4"),1,-1))</f>
        <v>-2000</v>
      </c>
      <c r="N5103" s="17">
        <f>VLOOKUP($K5103,[1]Budget!$V:$AE,6,0)*IF($C5103="1 - Revenues",1,IF(AND($C5103="5 - Transfers",MID(J5103,15,1)="4"),1,-1))</f>
        <v>-1000</v>
      </c>
      <c r="O5103" s="17">
        <f>IFERROR(IF(RIGHT(LEFT(K5103,15),1)="4",VLOOKUP(K5103,'[1]Budget Worksheet'!A:B,2,0),-1*VLOOKUP(K5103,'[1]Budget Worksheet'!A:B,2,0)),0)</f>
        <v>-3769</v>
      </c>
      <c r="P5103" s="17">
        <f>VLOOKUP($K5103,[1]Budget!$V:$AE,8,0)*IF($C5103="1 - Revenues",1,IF(AND($C5103="5 - Transfers",MID($K5103,15,1)="4"),1,-1))</f>
        <v>-3769</v>
      </c>
      <c r="Q5103" s="17">
        <f>VLOOKUP($K5103,[1]Budget!$V:$AE,10,0)*IF($C5103="1 - Revenues",1,IF(AND($C5103="5 - Transfers",MID(K5103,15,1)="4"),1,-1))</f>
        <v>0</v>
      </c>
      <c r="S5103" s="18" t="b">
        <f>IF(LEFT(C5103,1)="1",1,-1)*SUMIF([1]Budget!V:V,'Budget Worksheet for Pivot Tabl'!K5103,[1]Budget!AC:AC)=P5103</f>
        <v>1</v>
      </c>
    </row>
    <row r="5104" spans="1:19" x14ac:dyDescent="0.25">
      <c r="A5104" t="s">
        <v>79</v>
      </c>
      <c r="B5104" t="s">
        <v>80</v>
      </c>
      <c r="C5104" t="s">
        <v>8</v>
      </c>
      <c r="D5104" t="str">
        <f t="shared" si="79"/>
        <v>OUTFLOWS</v>
      </c>
      <c r="E5104" t="s">
        <v>116</v>
      </c>
      <c r="F5104" t="s">
        <v>117</v>
      </c>
      <c r="G5104" t="s">
        <v>6135</v>
      </c>
      <c r="H5104" t="s">
        <v>6136</v>
      </c>
      <c r="I5104" t="s">
        <v>325</v>
      </c>
      <c r="J5104" t="s">
        <v>326</v>
      </c>
      <c r="K5104" t="s">
        <v>6383</v>
      </c>
      <c r="L5104" t="s">
        <v>620</v>
      </c>
      <c r="M5104" s="17">
        <f>VLOOKUP($K5104,[1]Budget!$V:$AE,5,0)*IF($C5104="1 - Revenues",1,IF(AND($C5104="5 - Transfers",MID(I5104,15,1)="4"),1,-1))</f>
        <v>-3000</v>
      </c>
      <c r="N5104" s="17">
        <f>VLOOKUP($K5104,[1]Budget!$V:$AE,6,0)*IF($C5104="1 - Revenues",1,IF(AND($C5104="5 - Transfers",MID(J5104,15,1)="4"),1,-1))</f>
        <v>-6000</v>
      </c>
      <c r="O5104" s="17">
        <f>IFERROR(IF(RIGHT(LEFT(K5104,15),1)="4",VLOOKUP(K5104,'[1]Budget Worksheet'!A:B,2,0),-1*VLOOKUP(K5104,'[1]Budget Worksheet'!A:B,2,0)),0)</f>
        <v>-10181</v>
      </c>
      <c r="P5104" s="17">
        <f>VLOOKUP($K5104,[1]Budget!$V:$AE,8,0)*IF($C5104="1 - Revenues",1,IF(AND($C5104="5 - Transfers",MID($K5104,15,1)="4"),1,-1))</f>
        <v>-10181</v>
      </c>
      <c r="Q5104" s="17">
        <f>VLOOKUP($K5104,[1]Budget!$V:$AE,10,0)*IF($C5104="1 - Revenues",1,IF(AND($C5104="5 - Transfers",MID(K5104,15,1)="4"),1,-1))</f>
        <v>0</v>
      </c>
      <c r="S5104" s="18" t="b">
        <f>IF(LEFT(C5104,1)="1",1,-1)*SUMIF([1]Budget!V:V,'Budget Worksheet for Pivot Tabl'!K5104,[1]Budget!AC:AC)=P5104</f>
        <v>1</v>
      </c>
    </row>
    <row r="5105" spans="1:19" x14ac:dyDescent="0.25">
      <c r="A5105" t="s">
        <v>79</v>
      </c>
      <c r="B5105" t="s">
        <v>80</v>
      </c>
      <c r="C5105" t="s">
        <v>8</v>
      </c>
      <c r="D5105" t="str">
        <f t="shared" si="79"/>
        <v>OUTFLOWS</v>
      </c>
      <c r="E5105" t="s">
        <v>116</v>
      </c>
      <c r="F5105" t="s">
        <v>117</v>
      </c>
      <c r="G5105" t="s">
        <v>6135</v>
      </c>
      <c r="H5105" t="s">
        <v>6136</v>
      </c>
      <c r="I5105" t="s">
        <v>325</v>
      </c>
      <c r="J5105" t="s">
        <v>326</v>
      </c>
      <c r="K5105" t="s">
        <v>6384</v>
      </c>
      <c r="L5105" t="s">
        <v>622</v>
      </c>
      <c r="M5105" s="17">
        <f>VLOOKUP($K5105,[1]Budget!$V:$AE,5,0)*IF($C5105="1 - Revenues",1,IF(AND($C5105="5 - Transfers",MID(I5105,15,1)="4"),1,-1))</f>
        <v>0</v>
      </c>
      <c r="N5105" s="17">
        <f>VLOOKUP($K5105,[1]Budget!$V:$AE,6,0)*IF($C5105="1 - Revenues",1,IF(AND($C5105="5 - Transfers",MID(J5105,15,1)="4"),1,-1))</f>
        <v>0</v>
      </c>
      <c r="O5105" s="17">
        <f>IFERROR(IF(RIGHT(LEFT(K5105,15),1)="4",VLOOKUP(K5105,'[1]Budget Worksheet'!A:B,2,0),-1*VLOOKUP(K5105,'[1]Budget Worksheet'!A:B,2,0)),0)</f>
        <v>0</v>
      </c>
      <c r="P5105" s="17">
        <f>VLOOKUP($K5105,[1]Budget!$V:$AE,8,0)*IF($C5105="1 - Revenues",1,IF(AND($C5105="5 - Transfers",MID($K5105,15,1)="4"),1,-1))</f>
        <v>0</v>
      </c>
      <c r="Q5105" s="17">
        <f>VLOOKUP($K5105,[1]Budget!$V:$AE,10,0)*IF($C5105="1 - Revenues",1,IF(AND($C5105="5 - Transfers",MID(K5105,15,1)="4"),1,-1))</f>
        <v>0</v>
      </c>
      <c r="S5105" s="18" t="b">
        <f>IF(LEFT(C5105,1)="1",1,-1)*SUMIF([1]Budget!V:V,'Budget Worksheet for Pivot Tabl'!K5105,[1]Budget!AC:AC)=P5105</f>
        <v>1</v>
      </c>
    </row>
    <row r="5106" spans="1:19" x14ac:dyDescent="0.25">
      <c r="A5106" t="s">
        <v>79</v>
      </c>
      <c r="B5106" t="s">
        <v>80</v>
      </c>
      <c r="C5106" t="s">
        <v>8</v>
      </c>
      <c r="D5106" t="str">
        <f t="shared" si="79"/>
        <v>OUTFLOWS</v>
      </c>
      <c r="E5106" t="s">
        <v>116</v>
      </c>
      <c r="F5106" t="s">
        <v>117</v>
      </c>
      <c r="G5106" t="s">
        <v>6135</v>
      </c>
      <c r="H5106" t="s">
        <v>6136</v>
      </c>
      <c r="I5106" t="s">
        <v>325</v>
      </c>
      <c r="J5106" t="s">
        <v>326</v>
      </c>
      <c r="K5106" t="s">
        <v>6385</v>
      </c>
      <c r="L5106" t="s">
        <v>1020</v>
      </c>
      <c r="M5106" s="17">
        <f>VLOOKUP($K5106,[1]Budget!$V:$AE,5,0)*IF($C5106="1 - Revenues",1,IF(AND($C5106="5 - Transfers",MID(I5106,15,1)="4"),1,-1))</f>
        <v>0</v>
      </c>
      <c r="N5106" s="17">
        <f>VLOOKUP($K5106,[1]Budget!$V:$AE,6,0)*IF($C5106="1 - Revenues",1,IF(AND($C5106="5 - Transfers",MID(J5106,15,1)="4"),1,-1))</f>
        <v>0</v>
      </c>
      <c r="O5106" s="17">
        <f>IFERROR(IF(RIGHT(LEFT(K5106,15),1)="4",VLOOKUP(K5106,'[1]Budget Worksheet'!A:B,2,0),-1*VLOOKUP(K5106,'[1]Budget Worksheet'!A:B,2,0)),0)</f>
        <v>-525</v>
      </c>
      <c r="P5106" s="17">
        <f>VLOOKUP($K5106,[1]Budget!$V:$AE,8,0)*IF($C5106="1 - Revenues",1,IF(AND($C5106="5 - Transfers",MID($K5106,15,1)="4"),1,-1))</f>
        <v>-525</v>
      </c>
      <c r="Q5106" s="17">
        <f>VLOOKUP($K5106,[1]Budget!$V:$AE,10,0)*IF($C5106="1 - Revenues",1,IF(AND($C5106="5 - Transfers",MID(K5106,15,1)="4"),1,-1))</f>
        <v>0</v>
      </c>
      <c r="S5106" s="18" t="b">
        <f>IF(LEFT(C5106,1)="1",1,-1)*SUMIF([1]Budget!V:V,'Budget Worksheet for Pivot Tabl'!K5106,[1]Budget!AC:AC)=P5106</f>
        <v>1</v>
      </c>
    </row>
    <row r="5107" spans="1:19" x14ac:dyDescent="0.25">
      <c r="A5107" t="s">
        <v>79</v>
      </c>
      <c r="B5107" t="s">
        <v>80</v>
      </c>
      <c r="C5107" t="s">
        <v>8</v>
      </c>
      <c r="D5107" t="str">
        <f t="shared" si="79"/>
        <v>OUTFLOWS</v>
      </c>
      <c r="E5107" t="s">
        <v>116</v>
      </c>
      <c r="F5107" t="s">
        <v>117</v>
      </c>
      <c r="G5107" t="s">
        <v>6135</v>
      </c>
      <c r="H5107" t="s">
        <v>6136</v>
      </c>
      <c r="I5107" t="s">
        <v>325</v>
      </c>
      <c r="J5107" t="s">
        <v>326</v>
      </c>
      <c r="K5107" t="s">
        <v>6386</v>
      </c>
      <c r="L5107" t="s">
        <v>472</v>
      </c>
      <c r="M5107" s="17">
        <f>VLOOKUP($K5107,[1]Budget!$V:$AE,5,0)*IF($C5107="1 - Revenues",1,IF(AND($C5107="5 - Transfers",MID(I5107,15,1)="4"),1,-1))</f>
        <v>-5000</v>
      </c>
      <c r="N5107" s="17">
        <f>VLOOKUP($K5107,[1]Budget!$V:$AE,6,0)*IF($C5107="1 - Revenues",1,IF(AND($C5107="5 - Transfers",MID(J5107,15,1)="4"),1,-1))</f>
        <v>-6000</v>
      </c>
      <c r="O5107" s="17">
        <f>IFERROR(IF(RIGHT(LEFT(K5107,15),1)="4",VLOOKUP(K5107,'[1]Budget Worksheet'!A:B,2,0),-1*VLOOKUP(K5107,'[1]Budget Worksheet'!A:B,2,0)),0)</f>
        <v>-9347</v>
      </c>
      <c r="P5107" s="17">
        <f>VLOOKUP($K5107,[1]Budget!$V:$AE,8,0)*IF($C5107="1 - Revenues",1,IF(AND($C5107="5 - Transfers",MID($K5107,15,1)="4"),1,-1))</f>
        <v>-9347</v>
      </c>
      <c r="Q5107" s="17">
        <f>VLOOKUP($K5107,[1]Budget!$V:$AE,10,0)*IF($C5107="1 - Revenues",1,IF(AND($C5107="5 - Transfers",MID(K5107,15,1)="4"),1,-1))</f>
        <v>0</v>
      </c>
      <c r="S5107" s="18" t="b">
        <f>IF(LEFT(C5107,1)="1",1,-1)*SUMIF([1]Budget!V:V,'Budget Worksheet for Pivot Tabl'!K5107,[1]Budget!AC:AC)=P5107</f>
        <v>1</v>
      </c>
    </row>
    <row r="5108" spans="1:19" x14ac:dyDescent="0.25">
      <c r="A5108" t="s">
        <v>79</v>
      </c>
      <c r="B5108" t="s">
        <v>80</v>
      </c>
      <c r="C5108" t="s">
        <v>8</v>
      </c>
      <c r="D5108" t="str">
        <f t="shared" si="79"/>
        <v>OUTFLOWS</v>
      </c>
      <c r="E5108" t="s">
        <v>116</v>
      </c>
      <c r="F5108" t="s">
        <v>117</v>
      </c>
      <c r="G5108" t="s">
        <v>6135</v>
      </c>
      <c r="H5108" t="s">
        <v>6136</v>
      </c>
      <c r="I5108" t="s">
        <v>325</v>
      </c>
      <c r="J5108" t="s">
        <v>326</v>
      </c>
      <c r="K5108" t="s">
        <v>6387</v>
      </c>
      <c r="L5108" t="s">
        <v>625</v>
      </c>
      <c r="M5108" s="17">
        <f>VLOOKUP($K5108,[1]Budget!$V:$AE,5,0)*IF($C5108="1 - Revenues",1,IF(AND($C5108="5 - Transfers",MID(I5108,15,1)="4"),1,-1))</f>
        <v>-3000</v>
      </c>
      <c r="N5108" s="17">
        <f>VLOOKUP($K5108,[1]Budget!$V:$AE,6,0)*IF($C5108="1 - Revenues",1,IF(AND($C5108="5 - Transfers",MID(J5108,15,1)="4"),1,-1))</f>
        <v>-5000</v>
      </c>
      <c r="O5108" s="17">
        <f>IFERROR(IF(RIGHT(LEFT(K5108,15),1)="4",VLOOKUP(K5108,'[1]Budget Worksheet'!A:B,2,0),-1*VLOOKUP(K5108,'[1]Budget Worksheet'!A:B,2,0)),0)</f>
        <v>-4000</v>
      </c>
      <c r="P5108" s="17">
        <f>VLOOKUP($K5108,[1]Budget!$V:$AE,8,0)*IF($C5108="1 - Revenues",1,IF(AND($C5108="5 - Transfers",MID($K5108,15,1)="4"),1,-1))</f>
        <v>-4000</v>
      </c>
      <c r="Q5108" s="17">
        <f>VLOOKUP($K5108,[1]Budget!$V:$AE,10,0)*IF($C5108="1 - Revenues",1,IF(AND($C5108="5 - Transfers",MID(K5108,15,1)="4"),1,-1))</f>
        <v>0</v>
      </c>
      <c r="S5108" s="18" t="b">
        <f>IF(LEFT(C5108,1)="1",1,-1)*SUMIF([1]Budget!V:V,'Budget Worksheet for Pivot Tabl'!K5108,[1]Budget!AC:AC)=P5108</f>
        <v>1</v>
      </c>
    </row>
    <row r="5109" spans="1:19" x14ac:dyDescent="0.25">
      <c r="A5109" t="s">
        <v>79</v>
      </c>
      <c r="B5109" t="s">
        <v>80</v>
      </c>
      <c r="C5109" t="s">
        <v>8</v>
      </c>
      <c r="D5109" t="str">
        <f t="shared" si="79"/>
        <v>OUTFLOWS</v>
      </c>
      <c r="E5109" t="s">
        <v>116</v>
      </c>
      <c r="F5109" t="s">
        <v>117</v>
      </c>
      <c r="G5109" t="s">
        <v>6135</v>
      </c>
      <c r="H5109" t="s">
        <v>6136</v>
      </c>
      <c r="I5109" t="s">
        <v>325</v>
      </c>
      <c r="J5109" t="s">
        <v>326</v>
      </c>
      <c r="K5109" t="s">
        <v>6388</v>
      </c>
      <c r="L5109" t="s">
        <v>627</v>
      </c>
      <c r="M5109" s="17">
        <f>VLOOKUP($K5109,[1]Budget!$V:$AE,5,0)*IF($C5109="1 - Revenues",1,IF(AND($C5109="5 - Transfers",MID(I5109,15,1)="4"),1,-1))</f>
        <v>-1000</v>
      </c>
      <c r="N5109" s="17">
        <f>VLOOKUP($K5109,[1]Budget!$V:$AE,6,0)*IF($C5109="1 - Revenues",1,IF(AND($C5109="5 - Transfers",MID(J5109,15,1)="4"),1,-1))</f>
        <v>-1000</v>
      </c>
      <c r="O5109" s="17">
        <f>IFERROR(IF(RIGHT(LEFT(K5109,15),1)="4",VLOOKUP(K5109,'[1]Budget Worksheet'!A:B,2,0),-1*VLOOKUP(K5109,'[1]Budget Worksheet'!A:B,2,0)),0)</f>
        <v>-1980</v>
      </c>
      <c r="P5109" s="17">
        <f>VLOOKUP($K5109,[1]Budget!$V:$AE,8,0)*IF($C5109="1 - Revenues",1,IF(AND($C5109="5 - Transfers",MID($K5109,15,1)="4"),1,-1))</f>
        <v>-1980</v>
      </c>
      <c r="Q5109" s="17">
        <f>VLOOKUP($K5109,[1]Budget!$V:$AE,10,0)*IF($C5109="1 - Revenues",1,IF(AND($C5109="5 - Transfers",MID(K5109,15,1)="4"),1,-1))</f>
        <v>0</v>
      </c>
      <c r="S5109" s="18" t="b">
        <f>IF(LEFT(C5109,1)="1",1,-1)*SUMIF([1]Budget!V:V,'Budget Worksheet for Pivot Tabl'!K5109,[1]Budget!AC:AC)=P5109</f>
        <v>1</v>
      </c>
    </row>
    <row r="5110" spans="1:19" x14ac:dyDescent="0.25">
      <c r="A5110" t="s">
        <v>79</v>
      </c>
      <c r="B5110" t="s">
        <v>80</v>
      </c>
      <c r="C5110" t="s">
        <v>8</v>
      </c>
      <c r="D5110" t="str">
        <f t="shared" si="79"/>
        <v>OUTFLOWS</v>
      </c>
      <c r="E5110" t="s">
        <v>116</v>
      </c>
      <c r="F5110" t="s">
        <v>117</v>
      </c>
      <c r="G5110" t="s">
        <v>6135</v>
      </c>
      <c r="H5110" t="s">
        <v>6136</v>
      </c>
      <c r="I5110" t="s">
        <v>325</v>
      </c>
      <c r="J5110" t="s">
        <v>326</v>
      </c>
      <c r="K5110" t="s">
        <v>6389</v>
      </c>
      <c r="L5110" t="s">
        <v>629</v>
      </c>
      <c r="M5110" s="17">
        <f>VLOOKUP($K5110,[1]Budget!$V:$AE,5,0)*IF($C5110="1 - Revenues",1,IF(AND($C5110="5 - Transfers",MID(I5110,15,1)="4"),1,-1))</f>
        <v>-88000</v>
      </c>
      <c r="N5110" s="17">
        <f>VLOOKUP($K5110,[1]Budget!$V:$AE,6,0)*IF($C5110="1 - Revenues",1,IF(AND($C5110="5 - Transfers",MID(J5110,15,1)="4"),1,-1))</f>
        <v>-98000</v>
      </c>
      <c r="O5110" s="17">
        <f>IFERROR(IF(RIGHT(LEFT(K5110,15),1)="4",VLOOKUP(K5110,'[1]Budget Worksheet'!A:B,2,0),-1*VLOOKUP(K5110,'[1]Budget Worksheet'!A:B,2,0)),0)</f>
        <v>-98000</v>
      </c>
      <c r="P5110" s="17">
        <f>VLOOKUP($K5110,[1]Budget!$V:$AE,8,0)*IF($C5110="1 - Revenues",1,IF(AND($C5110="5 - Transfers",MID($K5110,15,1)="4"),1,-1))</f>
        <v>-98000</v>
      </c>
      <c r="Q5110" s="17">
        <f>VLOOKUP($K5110,[1]Budget!$V:$AE,10,0)*IF($C5110="1 - Revenues",1,IF(AND($C5110="5 - Transfers",MID(K5110,15,1)="4"),1,-1))</f>
        <v>0</v>
      </c>
      <c r="S5110" s="18" t="b">
        <f>IF(LEFT(C5110,1)="1",1,-1)*SUMIF([1]Budget!V:V,'Budget Worksheet for Pivot Tabl'!K5110,[1]Budget!AC:AC)=P5110</f>
        <v>1</v>
      </c>
    </row>
    <row r="5111" spans="1:19" x14ac:dyDescent="0.25">
      <c r="A5111" t="s">
        <v>79</v>
      </c>
      <c r="B5111" t="s">
        <v>80</v>
      </c>
      <c r="C5111" t="s">
        <v>8</v>
      </c>
      <c r="D5111" t="str">
        <f t="shared" si="79"/>
        <v>OUTFLOWS</v>
      </c>
      <c r="E5111" t="s">
        <v>116</v>
      </c>
      <c r="F5111" t="s">
        <v>117</v>
      </c>
      <c r="G5111" t="s">
        <v>6135</v>
      </c>
      <c r="H5111" t="s">
        <v>6136</v>
      </c>
      <c r="I5111" t="s">
        <v>325</v>
      </c>
      <c r="J5111" t="s">
        <v>326</v>
      </c>
      <c r="K5111" t="s">
        <v>6390</v>
      </c>
      <c r="L5111" t="s">
        <v>5342</v>
      </c>
      <c r="M5111" s="17">
        <f>VLOOKUP($K5111,[1]Budget!$V:$AE,5,0)*IF($C5111="1 - Revenues",1,IF(AND($C5111="5 - Transfers",MID(I5111,15,1)="4"),1,-1))</f>
        <v>-190000</v>
      </c>
      <c r="N5111" s="17">
        <f>VLOOKUP($K5111,[1]Budget!$V:$AE,6,0)*IF($C5111="1 - Revenues",1,IF(AND($C5111="5 - Transfers",MID(J5111,15,1)="4"),1,-1))</f>
        <v>0</v>
      </c>
      <c r="O5111" s="17">
        <f>IFERROR(IF(RIGHT(LEFT(K5111,15),1)="4",VLOOKUP(K5111,'[1]Budget Worksheet'!A:B,2,0),-1*VLOOKUP(K5111,'[1]Budget Worksheet'!A:B,2,0)),0)</f>
        <v>0</v>
      </c>
      <c r="P5111" s="17">
        <f>VLOOKUP($K5111,[1]Budget!$V:$AE,8,0)*IF($C5111="1 - Revenues",1,IF(AND($C5111="5 - Transfers",MID($K5111,15,1)="4"),1,-1))</f>
        <v>0</v>
      </c>
      <c r="Q5111" s="17">
        <f>VLOOKUP($K5111,[1]Budget!$V:$AE,10,0)*IF($C5111="1 - Revenues",1,IF(AND($C5111="5 - Transfers",MID(K5111,15,1)="4"),1,-1))</f>
        <v>0</v>
      </c>
      <c r="S5111" s="18" t="b">
        <f>IF(LEFT(C5111,1)="1",1,-1)*SUMIF([1]Budget!V:V,'Budget Worksheet for Pivot Tabl'!K5111,[1]Budget!AC:AC)=P5111</f>
        <v>1</v>
      </c>
    </row>
    <row r="5112" spans="1:19" x14ac:dyDescent="0.25">
      <c r="A5112" t="s">
        <v>79</v>
      </c>
      <c r="B5112" t="s">
        <v>80</v>
      </c>
      <c r="C5112" t="s">
        <v>8</v>
      </c>
      <c r="D5112" t="str">
        <f t="shared" si="79"/>
        <v>OUTFLOWS</v>
      </c>
      <c r="E5112" t="s">
        <v>116</v>
      </c>
      <c r="F5112" t="s">
        <v>117</v>
      </c>
      <c r="G5112" t="s">
        <v>6135</v>
      </c>
      <c r="H5112" t="s">
        <v>6136</v>
      </c>
      <c r="I5112" t="s">
        <v>325</v>
      </c>
      <c r="J5112" t="s">
        <v>326</v>
      </c>
      <c r="K5112" t="s">
        <v>6391</v>
      </c>
      <c r="L5112" t="s">
        <v>5344</v>
      </c>
      <c r="M5112" s="17">
        <f>VLOOKUP($K5112,[1]Budget!$V:$AE,5,0)*IF($C5112="1 - Revenues",1,IF(AND($C5112="5 - Transfers",MID(I5112,15,1)="4"),1,-1))</f>
        <v>-515000</v>
      </c>
      <c r="N5112" s="17">
        <f>VLOOKUP($K5112,[1]Budget!$V:$AE,6,0)*IF($C5112="1 - Revenues",1,IF(AND($C5112="5 - Transfers",MID(J5112,15,1)="4"),1,-1))</f>
        <v>0</v>
      </c>
      <c r="O5112" s="17">
        <f>IFERROR(IF(RIGHT(LEFT(K5112,15),1)="4",VLOOKUP(K5112,'[1]Budget Worksheet'!A:B,2,0),-1*VLOOKUP(K5112,'[1]Budget Worksheet'!A:B,2,0)),0)</f>
        <v>0</v>
      </c>
      <c r="P5112" s="17">
        <f>VLOOKUP($K5112,[1]Budget!$V:$AE,8,0)*IF($C5112="1 - Revenues",1,IF(AND($C5112="5 - Transfers",MID($K5112,15,1)="4"),1,-1))</f>
        <v>0</v>
      </c>
      <c r="Q5112" s="17">
        <f>VLOOKUP($K5112,[1]Budget!$V:$AE,10,0)*IF($C5112="1 - Revenues",1,IF(AND($C5112="5 - Transfers",MID(K5112,15,1)="4"),1,-1))</f>
        <v>0</v>
      </c>
      <c r="S5112" s="18" t="b">
        <f>IF(LEFT(C5112,1)="1",1,-1)*SUMIF([1]Budget!V:V,'Budget Worksheet for Pivot Tabl'!K5112,[1]Budget!AC:AC)=P5112</f>
        <v>1</v>
      </c>
    </row>
    <row r="5113" spans="1:19" x14ac:dyDescent="0.25">
      <c r="A5113" t="s">
        <v>79</v>
      </c>
      <c r="B5113" t="s">
        <v>80</v>
      </c>
      <c r="C5113" t="s">
        <v>9</v>
      </c>
      <c r="D5113" t="str">
        <f t="shared" si="79"/>
        <v>OUTFLOWS</v>
      </c>
      <c r="E5113" t="s">
        <v>116</v>
      </c>
      <c r="F5113" t="s">
        <v>117</v>
      </c>
      <c r="G5113" t="s">
        <v>6135</v>
      </c>
      <c r="H5113" t="s">
        <v>6136</v>
      </c>
      <c r="I5113" t="s">
        <v>325</v>
      </c>
      <c r="J5113" t="s">
        <v>326</v>
      </c>
      <c r="K5113" t="s">
        <v>6392</v>
      </c>
      <c r="L5113" t="s">
        <v>476</v>
      </c>
      <c r="M5113" s="17">
        <f>VLOOKUP($K5113,[1]Budget!$V:$AE,5,0)*IF($C5113="1 - Revenues",1,IF(AND($C5113="5 - Transfers",MID(I5113,15,1)="4"),1,-1))</f>
        <v>-24000</v>
      </c>
      <c r="N5113" s="17">
        <f>VLOOKUP($K5113,[1]Budget!$V:$AE,6,0)*IF($C5113="1 - Revenues",1,IF(AND($C5113="5 - Transfers",MID(J5113,15,1)="4"),1,-1))</f>
        <v>-45000</v>
      </c>
      <c r="O5113" s="17">
        <f>IFERROR(IF(RIGHT(LEFT(K5113,15),1)="4",VLOOKUP(K5113,'[1]Budget Worksheet'!A:B,2,0),-1*VLOOKUP(K5113,'[1]Budget Worksheet'!A:B,2,0)),0)</f>
        <v>-85070</v>
      </c>
      <c r="P5113" s="17">
        <f>VLOOKUP($K5113,[1]Budget!$V:$AE,8,0)*IF($C5113="1 - Revenues",1,IF(AND($C5113="5 - Transfers",MID($K5113,15,1)="4"),1,-1))</f>
        <v>-85070</v>
      </c>
      <c r="Q5113" s="17">
        <f>VLOOKUP($K5113,[1]Budget!$V:$AE,10,0)*IF($C5113="1 - Revenues",1,IF(AND($C5113="5 - Transfers",MID(K5113,15,1)="4"),1,-1))</f>
        <v>0</v>
      </c>
      <c r="S5113" s="18" t="b">
        <f>IF(LEFT(C5113,1)="1",1,-1)*SUMIF([1]Budget!V:V,'Budget Worksheet for Pivot Tabl'!K5113,[1]Budget!AC:AC)=P5113</f>
        <v>1</v>
      </c>
    </row>
    <row r="5114" spans="1:19" x14ac:dyDescent="0.25">
      <c r="A5114" t="s">
        <v>79</v>
      </c>
      <c r="B5114" t="s">
        <v>80</v>
      </c>
      <c r="C5114" t="s">
        <v>9</v>
      </c>
      <c r="D5114" t="str">
        <f t="shared" si="79"/>
        <v>OUTFLOWS</v>
      </c>
      <c r="E5114" t="s">
        <v>116</v>
      </c>
      <c r="F5114" t="s">
        <v>117</v>
      </c>
      <c r="G5114" t="s">
        <v>6135</v>
      </c>
      <c r="H5114" t="s">
        <v>6136</v>
      </c>
      <c r="I5114" t="s">
        <v>325</v>
      </c>
      <c r="J5114" t="s">
        <v>326</v>
      </c>
      <c r="K5114" t="s">
        <v>6393</v>
      </c>
      <c r="L5114" t="s">
        <v>1371</v>
      </c>
      <c r="M5114" s="17">
        <f>VLOOKUP($K5114,[1]Budget!$V:$AE,5,0)*IF($C5114="1 - Revenues",1,IF(AND($C5114="5 - Transfers",MID(I5114,15,1)="4"),1,-1))</f>
        <v>0</v>
      </c>
      <c r="N5114" s="17">
        <f>VLOOKUP($K5114,[1]Budget!$V:$AE,6,0)*IF($C5114="1 - Revenues",1,IF(AND($C5114="5 - Transfers",MID(J5114,15,1)="4"),1,-1))</f>
        <v>0</v>
      </c>
      <c r="O5114" s="17">
        <f>IFERROR(IF(RIGHT(LEFT(K5114,15),1)="4",VLOOKUP(K5114,'[1]Budget Worksheet'!A:B,2,0),-1*VLOOKUP(K5114,'[1]Budget Worksheet'!A:B,2,0)),0)</f>
        <v>0</v>
      </c>
      <c r="P5114" s="17">
        <f>VLOOKUP($K5114,[1]Budget!$V:$AE,8,0)*IF($C5114="1 - Revenues",1,IF(AND($C5114="5 - Transfers",MID($K5114,15,1)="4"),1,-1))</f>
        <v>0</v>
      </c>
      <c r="Q5114" s="17">
        <f>VLOOKUP($K5114,[1]Budget!$V:$AE,10,0)*IF($C5114="1 - Revenues",1,IF(AND($C5114="5 - Transfers",MID(K5114,15,1)="4"),1,-1))</f>
        <v>0</v>
      </c>
      <c r="S5114" s="18" t="b">
        <f>IF(LEFT(C5114,1)="1",1,-1)*SUMIF([1]Budget!V:V,'Budget Worksheet for Pivot Tabl'!K5114,[1]Budget!AC:AC)=P5114</f>
        <v>1</v>
      </c>
    </row>
    <row r="5115" spans="1:19" x14ac:dyDescent="0.25">
      <c r="A5115" t="s">
        <v>79</v>
      </c>
      <c r="B5115" t="s">
        <v>80</v>
      </c>
      <c r="C5115" t="s">
        <v>9</v>
      </c>
      <c r="D5115" t="str">
        <f t="shared" si="79"/>
        <v>OUTFLOWS</v>
      </c>
      <c r="E5115" t="s">
        <v>116</v>
      </c>
      <c r="F5115" t="s">
        <v>117</v>
      </c>
      <c r="G5115" t="s">
        <v>6135</v>
      </c>
      <c r="H5115" t="s">
        <v>6136</v>
      </c>
      <c r="I5115" t="s">
        <v>325</v>
      </c>
      <c r="J5115" t="s">
        <v>326</v>
      </c>
      <c r="K5115" t="s">
        <v>6394</v>
      </c>
      <c r="L5115" t="s">
        <v>5655</v>
      </c>
      <c r="M5115" s="17">
        <f>VLOOKUP($K5115,[1]Budget!$V:$AE,5,0)*IF($C5115="1 - Revenues",1,IF(AND($C5115="5 - Transfers",MID(I5115,15,1)="4"),1,-1))</f>
        <v>0</v>
      </c>
      <c r="N5115" s="17">
        <f>VLOOKUP($K5115,[1]Budget!$V:$AE,6,0)*IF($C5115="1 - Revenues",1,IF(AND($C5115="5 - Transfers",MID(J5115,15,1)="4"),1,-1))</f>
        <v>0</v>
      </c>
      <c r="O5115" s="17">
        <f>IFERROR(IF(RIGHT(LEFT(K5115,15),1)="4",VLOOKUP(K5115,'[1]Budget Worksheet'!A:B,2,0),-1*VLOOKUP(K5115,'[1]Budget Worksheet'!A:B,2,0)),0)</f>
        <v>0</v>
      </c>
      <c r="P5115" s="17">
        <f>VLOOKUP($K5115,[1]Budget!$V:$AE,8,0)*IF($C5115="1 - Revenues",1,IF(AND($C5115="5 - Transfers",MID($K5115,15,1)="4"),1,-1))</f>
        <v>0</v>
      </c>
      <c r="Q5115" s="17">
        <f>VLOOKUP($K5115,[1]Budget!$V:$AE,10,0)*IF($C5115="1 - Revenues",1,IF(AND($C5115="5 - Transfers",MID(K5115,15,1)="4"),1,-1))</f>
        <v>0</v>
      </c>
      <c r="S5115" s="18" t="b">
        <f>IF(LEFT(C5115,1)="1",1,-1)*SUMIF([1]Budget!V:V,'Budget Worksheet for Pivot Tabl'!K5115,[1]Budget!AC:AC)=P5115</f>
        <v>1</v>
      </c>
    </row>
    <row r="5116" spans="1:19" x14ac:dyDescent="0.25">
      <c r="A5116" t="s">
        <v>79</v>
      </c>
      <c r="B5116" t="s">
        <v>80</v>
      </c>
      <c r="C5116" t="s">
        <v>9</v>
      </c>
      <c r="D5116" t="str">
        <f t="shared" si="79"/>
        <v>OUTFLOWS</v>
      </c>
      <c r="E5116" t="s">
        <v>116</v>
      </c>
      <c r="F5116" t="s">
        <v>117</v>
      </c>
      <c r="G5116" t="s">
        <v>6135</v>
      </c>
      <c r="H5116" t="s">
        <v>6136</v>
      </c>
      <c r="I5116" t="s">
        <v>325</v>
      </c>
      <c r="J5116" t="s">
        <v>326</v>
      </c>
      <c r="K5116" t="s">
        <v>6395</v>
      </c>
      <c r="L5116" t="s">
        <v>478</v>
      </c>
      <c r="M5116" s="17">
        <f>VLOOKUP($K5116,[1]Budget!$V:$AE,5,0)*IF($C5116="1 - Revenues",1,IF(AND($C5116="5 - Transfers",MID(I5116,15,1)="4"),1,-1))</f>
        <v>0</v>
      </c>
      <c r="N5116" s="17">
        <f>VLOOKUP($K5116,[1]Budget!$V:$AE,6,0)*IF($C5116="1 - Revenues",1,IF(AND($C5116="5 - Transfers",MID(J5116,15,1)="4"),1,-1))</f>
        <v>0</v>
      </c>
      <c r="O5116" s="17">
        <f>IFERROR(IF(RIGHT(LEFT(K5116,15),1)="4",VLOOKUP(K5116,'[1]Budget Worksheet'!A:B,2,0),-1*VLOOKUP(K5116,'[1]Budget Worksheet'!A:B,2,0)),0)</f>
        <v>0</v>
      </c>
      <c r="P5116" s="17">
        <f>VLOOKUP($K5116,[1]Budget!$V:$AE,8,0)*IF($C5116="1 - Revenues",1,IF(AND($C5116="5 - Transfers",MID($K5116,15,1)="4"),1,-1))</f>
        <v>0</v>
      </c>
      <c r="Q5116" s="17">
        <f>VLOOKUP($K5116,[1]Budget!$V:$AE,10,0)*IF($C5116="1 - Revenues",1,IF(AND($C5116="5 - Transfers",MID(K5116,15,1)="4"),1,-1))</f>
        <v>0</v>
      </c>
      <c r="S5116" s="18" t="b">
        <f>IF(LEFT(C5116,1)="1",1,-1)*SUMIF([1]Budget!V:V,'Budget Worksheet for Pivot Tabl'!K5116,[1]Budget!AC:AC)=P5116</f>
        <v>1</v>
      </c>
    </row>
    <row r="5117" spans="1:19" x14ac:dyDescent="0.25">
      <c r="A5117" t="s">
        <v>79</v>
      </c>
      <c r="B5117" t="s">
        <v>80</v>
      </c>
      <c r="C5117" t="s">
        <v>9</v>
      </c>
      <c r="D5117" t="str">
        <f t="shared" si="79"/>
        <v>OUTFLOWS</v>
      </c>
      <c r="E5117" t="s">
        <v>116</v>
      </c>
      <c r="F5117" t="s">
        <v>117</v>
      </c>
      <c r="G5117" t="s">
        <v>6135</v>
      </c>
      <c r="H5117" t="s">
        <v>6136</v>
      </c>
      <c r="I5117" t="s">
        <v>325</v>
      </c>
      <c r="J5117" t="s">
        <v>326</v>
      </c>
      <c r="K5117" t="s">
        <v>6396</v>
      </c>
      <c r="L5117" t="s">
        <v>482</v>
      </c>
      <c r="M5117" s="17">
        <f>VLOOKUP($K5117,[1]Budget!$V:$AE,5,0)*IF($C5117="1 - Revenues",1,IF(AND($C5117="5 - Transfers",MID(I5117,15,1)="4"),1,-1))</f>
        <v>-9000</v>
      </c>
      <c r="N5117" s="17">
        <f>VLOOKUP($K5117,[1]Budget!$V:$AE,6,0)*IF($C5117="1 - Revenues",1,IF(AND($C5117="5 - Transfers",MID(J5117,15,1)="4"),1,-1))</f>
        <v>-11000</v>
      </c>
      <c r="O5117" s="17">
        <f>IFERROR(IF(RIGHT(LEFT(K5117,15),1)="4",VLOOKUP(K5117,'[1]Budget Worksheet'!A:B,2,0),-1*VLOOKUP(K5117,'[1]Budget Worksheet'!A:B,2,0)),0)</f>
        <v>-10000</v>
      </c>
      <c r="P5117" s="17">
        <f>VLOOKUP($K5117,[1]Budget!$V:$AE,8,0)*IF($C5117="1 - Revenues",1,IF(AND($C5117="5 - Transfers",MID($K5117,15,1)="4"),1,-1))</f>
        <v>-13000</v>
      </c>
      <c r="Q5117" s="17">
        <f>VLOOKUP($K5117,[1]Budget!$V:$AE,10,0)*IF($C5117="1 - Revenues",1,IF(AND($C5117="5 - Transfers",MID(K5117,15,1)="4"),1,-1))</f>
        <v>-3000</v>
      </c>
      <c r="S5117" s="18" t="b">
        <f>IF(LEFT(C5117,1)="1",1,-1)*SUMIF([1]Budget!V:V,'Budget Worksheet for Pivot Tabl'!K5117,[1]Budget!AC:AC)=P5117</f>
        <v>1</v>
      </c>
    </row>
    <row r="5118" spans="1:19" x14ac:dyDescent="0.25">
      <c r="A5118" t="s">
        <v>79</v>
      </c>
      <c r="B5118" t="s">
        <v>80</v>
      </c>
      <c r="C5118" t="s">
        <v>9</v>
      </c>
      <c r="D5118" t="str">
        <f t="shared" si="79"/>
        <v>OUTFLOWS</v>
      </c>
      <c r="E5118" t="s">
        <v>116</v>
      </c>
      <c r="F5118" t="s">
        <v>117</v>
      </c>
      <c r="G5118" t="s">
        <v>6135</v>
      </c>
      <c r="H5118" t="s">
        <v>6136</v>
      </c>
      <c r="I5118" t="s">
        <v>325</v>
      </c>
      <c r="J5118" t="s">
        <v>326</v>
      </c>
      <c r="K5118" t="s">
        <v>6397</v>
      </c>
      <c r="L5118" t="s">
        <v>633</v>
      </c>
      <c r="M5118" s="17">
        <f>VLOOKUP($K5118,[1]Budget!$V:$AE,5,0)*IF($C5118="1 - Revenues",1,IF(AND($C5118="5 - Transfers",MID(I5118,15,1)="4"),1,-1))</f>
        <v>-3000</v>
      </c>
      <c r="N5118" s="17">
        <f>VLOOKUP($K5118,[1]Budget!$V:$AE,6,0)*IF($C5118="1 - Revenues",1,IF(AND($C5118="5 - Transfers",MID(J5118,15,1)="4"),1,-1))</f>
        <v>-3000</v>
      </c>
      <c r="O5118" s="17">
        <f>IFERROR(IF(RIGHT(LEFT(K5118,15),1)="4",VLOOKUP(K5118,'[1]Budget Worksheet'!A:B,2,0),-1*VLOOKUP(K5118,'[1]Budget Worksheet'!A:B,2,0)),0)</f>
        <v>-4200</v>
      </c>
      <c r="P5118" s="17">
        <f>VLOOKUP($K5118,[1]Budget!$V:$AE,8,0)*IF($C5118="1 - Revenues",1,IF(AND($C5118="5 - Transfers",MID($K5118,15,1)="4"),1,-1))</f>
        <v>-4200</v>
      </c>
      <c r="Q5118" s="17">
        <f>VLOOKUP($K5118,[1]Budget!$V:$AE,10,0)*IF($C5118="1 - Revenues",1,IF(AND($C5118="5 - Transfers",MID(K5118,15,1)="4"),1,-1))</f>
        <v>0</v>
      </c>
      <c r="S5118" s="18" t="b">
        <f>IF(LEFT(C5118,1)="1",1,-1)*SUMIF([1]Budget!V:V,'Budget Worksheet for Pivot Tabl'!K5118,[1]Budget!AC:AC)=P5118</f>
        <v>1</v>
      </c>
    </row>
    <row r="5119" spans="1:19" x14ac:dyDescent="0.25">
      <c r="A5119" t="s">
        <v>79</v>
      </c>
      <c r="B5119" t="s">
        <v>80</v>
      </c>
      <c r="C5119" t="s">
        <v>9</v>
      </c>
      <c r="D5119" t="str">
        <f t="shared" si="79"/>
        <v>OUTFLOWS</v>
      </c>
      <c r="E5119" t="s">
        <v>116</v>
      </c>
      <c r="F5119" t="s">
        <v>117</v>
      </c>
      <c r="G5119" t="s">
        <v>6135</v>
      </c>
      <c r="H5119" t="s">
        <v>6136</v>
      </c>
      <c r="I5119" t="s">
        <v>325</v>
      </c>
      <c r="J5119" t="s">
        <v>326</v>
      </c>
      <c r="K5119" t="s">
        <v>6398</v>
      </c>
      <c r="L5119" t="s">
        <v>484</v>
      </c>
      <c r="M5119" s="17">
        <f>VLOOKUP($K5119,[1]Budget!$V:$AE,5,0)*IF($C5119="1 - Revenues",1,IF(AND($C5119="5 - Transfers",MID(I5119,15,1)="4"),1,-1))</f>
        <v>-7000</v>
      </c>
      <c r="N5119" s="17">
        <f>VLOOKUP($K5119,[1]Budget!$V:$AE,6,0)*IF($C5119="1 - Revenues",1,IF(AND($C5119="5 - Transfers",MID(J5119,15,1)="4"),1,-1))</f>
        <v>-2000</v>
      </c>
      <c r="O5119" s="17">
        <f>IFERROR(IF(RIGHT(LEFT(K5119,15),1)="4",VLOOKUP(K5119,'[1]Budget Worksheet'!A:B,2,0),-1*VLOOKUP(K5119,'[1]Budget Worksheet'!A:B,2,0)),0)</f>
        <v>-5000</v>
      </c>
      <c r="P5119" s="17">
        <f>VLOOKUP($K5119,[1]Budget!$V:$AE,8,0)*IF($C5119="1 - Revenues",1,IF(AND($C5119="5 - Transfers",MID($K5119,15,1)="4"),1,-1))</f>
        <v>-5000</v>
      </c>
      <c r="Q5119" s="17">
        <f>VLOOKUP($K5119,[1]Budget!$V:$AE,10,0)*IF($C5119="1 - Revenues",1,IF(AND($C5119="5 - Transfers",MID(K5119,15,1)="4"),1,-1))</f>
        <v>0</v>
      </c>
      <c r="S5119" s="18" t="b">
        <f>IF(LEFT(C5119,1)="1",1,-1)*SUMIF([1]Budget!V:V,'Budget Worksheet for Pivot Tabl'!K5119,[1]Budget!AC:AC)=P5119</f>
        <v>1</v>
      </c>
    </row>
    <row r="5120" spans="1:19" x14ac:dyDescent="0.25">
      <c r="A5120" t="s">
        <v>79</v>
      </c>
      <c r="B5120" t="s">
        <v>80</v>
      </c>
      <c r="C5120" t="s">
        <v>9</v>
      </c>
      <c r="D5120" t="str">
        <f t="shared" si="79"/>
        <v>OUTFLOWS</v>
      </c>
      <c r="E5120" t="s">
        <v>116</v>
      </c>
      <c r="F5120" t="s">
        <v>117</v>
      </c>
      <c r="G5120" t="s">
        <v>6135</v>
      </c>
      <c r="H5120" t="s">
        <v>6136</v>
      </c>
      <c r="I5120" t="s">
        <v>325</v>
      </c>
      <c r="J5120" t="s">
        <v>326</v>
      </c>
      <c r="K5120" t="s">
        <v>6399</v>
      </c>
      <c r="L5120" t="s">
        <v>640</v>
      </c>
      <c r="M5120" s="17">
        <f>VLOOKUP($K5120,[1]Budget!$V:$AE,5,0)*IF($C5120="1 - Revenues",1,IF(AND($C5120="5 - Transfers",MID(I5120,15,1)="4"),1,-1))</f>
        <v>-3000</v>
      </c>
      <c r="N5120" s="17">
        <f>VLOOKUP($K5120,[1]Budget!$V:$AE,6,0)*IF($C5120="1 - Revenues",1,IF(AND($C5120="5 - Transfers",MID(J5120,15,1)="4"),1,-1))</f>
        <v>-5000</v>
      </c>
      <c r="O5120" s="17">
        <f>IFERROR(IF(RIGHT(LEFT(K5120,15),1)="4",VLOOKUP(K5120,'[1]Budget Worksheet'!A:B,2,0),-1*VLOOKUP(K5120,'[1]Budget Worksheet'!A:B,2,0)),0)</f>
        <v>-7000</v>
      </c>
      <c r="P5120" s="17">
        <f>VLOOKUP($K5120,[1]Budget!$V:$AE,8,0)*IF($C5120="1 - Revenues",1,IF(AND($C5120="5 - Transfers",MID($K5120,15,1)="4"),1,-1))</f>
        <v>-7000</v>
      </c>
      <c r="Q5120" s="17">
        <f>VLOOKUP($K5120,[1]Budget!$V:$AE,10,0)*IF($C5120="1 - Revenues",1,IF(AND($C5120="5 - Transfers",MID(K5120,15,1)="4"),1,-1))</f>
        <v>0</v>
      </c>
      <c r="S5120" s="18" t="b">
        <f>IF(LEFT(C5120,1)="1",1,-1)*SUMIF([1]Budget!V:V,'Budget Worksheet for Pivot Tabl'!K5120,[1]Budget!AC:AC)=P5120</f>
        <v>1</v>
      </c>
    </row>
    <row r="5121" spans="1:19" x14ac:dyDescent="0.25">
      <c r="A5121" t="s">
        <v>79</v>
      </c>
      <c r="B5121" t="s">
        <v>80</v>
      </c>
      <c r="C5121" t="s">
        <v>9</v>
      </c>
      <c r="D5121" t="str">
        <f t="shared" si="79"/>
        <v>OUTFLOWS</v>
      </c>
      <c r="E5121" t="s">
        <v>116</v>
      </c>
      <c r="F5121" t="s">
        <v>117</v>
      </c>
      <c r="G5121" t="s">
        <v>6135</v>
      </c>
      <c r="H5121" t="s">
        <v>6136</v>
      </c>
      <c r="I5121" t="s">
        <v>325</v>
      </c>
      <c r="J5121" t="s">
        <v>326</v>
      </c>
      <c r="K5121" t="s">
        <v>6400</v>
      </c>
      <c r="L5121" t="s">
        <v>900</v>
      </c>
      <c r="M5121" s="17">
        <f>VLOOKUP($K5121,[1]Budget!$V:$AE,5,0)*IF($C5121="1 - Revenues",1,IF(AND($C5121="5 - Transfers",MID(I5121,15,1)="4"),1,-1))</f>
        <v>-4000</v>
      </c>
      <c r="N5121" s="17">
        <f>VLOOKUP($K5121,[1]Budget!$V:$AE,6,0)*IF($C5121="1 - Revenues",1,IF(AND($C5121="5 - Transfers",MID(J5121,15,1)="4"),1,-1))</f>
        <v>-2000</v>
      </c>
      <c r="O5121" s="17">
        <f>IFERROR(IF(RIGHT(LEFT(K5121,15),1)="4",VLOOKUP(K5121,'[1]Budget Worksheet'!A:B,2,0),-1*VLOOKUP(K5121,'[1]Budget Worksheet'!A:B,2,0)),0)</f>
        <v>-4500</v>
      </c>
      <c r="P5121" s="17">
        <f>VLOOKUP($K5121,[1]Budget!$V:$AE,8,0)*IF($C5121="1 - Revenues",1,IF(AND($C5121="5 - Transfers",MID($K5121,15,1)="4"),1,-1))</f>
        <v>-4500</v>
      </c>
      <c r="Q5121" s="17">
        <f>VLOOKUP($K5121,[1]Budget!$V:$AE,10,0)*IF($C5121="1 - Revenues",1,IF(AND($C5121="5 - Transfers",MID(K5121,15,1)="4"),1,-1))</f>
        <v>0</v>
      </c>
      <c r="S5121" s="18" t="b">
        <f>IF(LEFT(C5121,1)="1",1,-1)*SUMIF([1]Budget!V:V,'Budget Worksheet for Pivot Tabl'!K5121,[1]Budget!AC:AC)=P5121</f>
        <v>1</v>
      </c>
    </row>
    <row r="5122" spans="1:19" x14ac:dyDescent="0.25">
      <c r="A5122" t="s">
        <v>79</v>
      </c>
      <c r="B5122" t="s">
        <v>80</v>
      </c>
      <c r="C5122" t="s">
        <v>9</v>
      </c>
      <c r="D5122" t="str">
        <f t="shared" si="79"/>
        <v>OUTFLOWS</v>
      </c>
      <c r="E5122" t="s">
        <v>116</v>
      </c>
      <c r="F5122" t="s">
        <v>117</v>
      </c>
      <c r="G5122" t="s">
        <v>6135</v>
      </c>
      <c r="H5122" t="s">
        <v>6136</v>
      </c>
      <c r="I5122" t="s">
        <v>325</v>
      </c>
      <c r="J5122" t="s">
        <v>326</v>
      </c>
      <c r="K5122" t="s">
        <v>6401</v>
      </c>
      <c r="L5122" t="s">
        <v>486</v>
      </c>
      <c r="M5122" s="17">
        <f>VLOOKUP($K5122,[1]Budget!$V:$AE,5,0)*IF($C5122="1 - Revenues",1,IF(AND($C5122="5 - Transfers",MID(I5122,15,1)="4"),1,-1))</f>
        <v>-5000</v>
      </c>
      <c r="N5122" s="17">
        <f>VLOOKUP($K5122,[1]Budget!$V:$AE,6,0)*IF($C5122="1 - Revenues",1,IF(AND($C5122="5 - Transfers",MID(J5122,15,1)="4"),1,-1))</f>
        <v>-4000</v>
      </c>
      <c r="O5122" s="17">
        <f>IFERROR(IF(RIGHT(LEFT(K5122,15),1)="4",VLOOKUP(K5122,'[1]Budget Worksheet'!A:B,2,0),-1*VLOOKUP(K5122,'[1]Budget Worksheet'!A:B,2,0)),0)</f>
        <v>-7500</v>
      </c>
      <c r="P5122" s="17">
        <f>VLOOKUP($K5122,[1]Budget!$V:$AE,8,0)*IF($C5122="1 - Revenues",1,IF(AND($C5122="5 - Transfers",MID($K5122,15,1)="4"),1,-1))</f>
        <v>-7500</v>
      </c>
      <c r="Q5122" s="17">
        <f>VLOOKUP($K5122,[1]Budget!$V:$AE,10,0)*IF($C5122="1 - Revenues",1,IF(AND($C5122="5 - Transfers",MID(K5122,15,1)="4"),1,-1))</f>
        <v>0</v>
      </c>
      <c r="S5122" s="18" t="b">
        <f>IF(LEFT(C5122,1)="1",1,-1)*SUMIF([1]Budget!V:V,'Budget Worksheet for Pivot Tabl'!K5122,[1]Budget!AC:AC)=P5122</f>
        <v>1</v>
      </c>
    </row>
    <row r="5123" spans="1:19" x14ac:dyDescent="0.25">
      <c r="A5123" t="s">
        <v>79</v>
      </c>
      <c r="B5123" t="s">
        <v>80</v>
      </c>
      <c r="C5123" t="s">
        <v>9</v>
      </c>
      <c r="D5123" t="str">
        <f t="shared" ref="D5123:D5186" si="80">IF(C5123="1 - Revenues","INFLOWS","OUTFLOWS")</f>
        <v>OUTFLOWS</v>
      </c>
      <c r="E5123" t="s">
        <v>116</v>
      </c>
      <c r="F5123" t="s">
        <v>117</v>
      </c>
      <c r="G5123" t="s">
        <v>6135</v>
      </c>
      <c r="H5123" t="s">
        <v>6136</v>
      </c>
      <c r="I5123" t="s">
        <v>325</v>
      </c>
      <c r="J5123" t="s">
        <v>326</v>
      </c>
      <c r="K5123" t="s">
        <v>6402</v>
      </c>
      <c r="L5123" t="s">
        <v>1037</v>
      </c>
      <c r="M5123" s="17">
        <f>VLOOKUP($K5123,[1]Budget!$V:$AE,5,0)*IF($C5123="1 - Revenues",1,IF(AND($C5123="5 - Transfers",MID(I5123,15,1)="4"),1,-1))</f>
        <v>0</v>
      </c>
      <c r="N5123" s="17">
        <f>VLOOKUP($K5123,[1]Budget!$V:$AE,6,0)*IF($C5123="1 - Revenues",1,IF(AND($C5123="5 - Transfers",MID(J5123,15,1)="4"),1,-1))</f>
        <v>0</v>
      </c>
      <c r="O5123" s="17">
        <f>IFERROR(IF(RIGHT(LEFT(K5123,15),1)="4",VLOOKUP(K5123,'[1]Budget Worksheet'!A:B,2,0),-1*VLOOKUP(K5123,'[1]Budget Worksheet'!A:B,2,0)),0)</f>
        <v>0</v>
      </c>
      <c r="P5123" s="17">
        <f>VLOOKUP($K5123,[1]Budget!$V:$AE,8,0)*IF($C5123="1 - Revenues",1,IF(AND($C5123="5 - Transfers",MID($K5123,15,1)="4"),1,-1))</f>
        <v>0</v>
      </c>
      <c r="Q5123" s="17">
        <f>VLOOKUP($K5123,[1]Budget!$V:$AE,10,0)*IF($C5123="1 - Revenues",1,IF(AND($C5123="5 - Transfers",MID(K5123,15,1)="4"),1,-1))</f>
        <v>0</v>
      </c>
      <c r="S5123" s="18" t="b">
        <f>IF(LEFT(C5123,1)="1",1,-1)*SUMIF([1]Budget!V:V,'Budget Worksheet for Pivot Tabl'!K5123,[1]Budget!AC:AC)=P5123</f>
        <v>1</v>
      </c>
    </row>
    <row r="5124" spans="1:19" x14ac:dyDescent="0.25">
      <c r="A5124" t="s">
        <v>79</v>
      </c>
      <c r="B5124" t="s">
        <v>80</v>
      </c>
      <c r="C5124" t="s">
        <v>9</v>
      </c>
      <c r="D5124" t="str">
        <f t="shared" si="80"/>
        <v>OUTFLOWS</v>
      </c>
      <c r="E5124" t="s">
        <v>116</v>
      </c>
      <c r="F5124" t="s">
        <v>117</v>
      </c>
      <c r="G5124" t="s">
        <v>6135</v>
      </c>
      <c r="H5124" t="s">
        <v>6136</v>
      </c>
      <c r="I5124" t="s">
        <v>325</v>
      </c>
      <c r="J5124" t="s">
        <v>326</v>
      </c>
      <c r="K5124" t="s">
        <v>6403</v>
      </c>
      <c r="L5124" t="s">
        <v>1610</v>
      </c>
      <c r="M5124" s="17">
        <f>VLOOKUP($K5124,[1]Budget!$V:$AE,5,0)*IF($C5124="1 - Revenues",1,IF(AND($C5124="5 - Transfers",MID(I5124,15,1)="4"),1,-1))</f>
        <v>0</v>
      </c>
      <c r="N5124" s="17">
        <f>VLOOKUP($K5124,[1]Budget!$V:$AE,6,0)*IF($C5124="1 - Revenues",1,IF(AND($C5124="5 - Transfers",MID(J5124,15,1)="4"),1,-1))</f>
        <v>-2000</v>
      </c>
      <c r="O5124" s="17">
        <f>IFERROR(IF(RIGHT(LEFT(K5124,15),1)="4",VLOOKUP(K5124,'[1]Budget Worksheet'!A:B,2,0),-1*VLOOKUP(K5124,'[1]Budget Worksheet'!A:B,2,0)),0)</f>
        <v>-3020</v>
      </c>
      <c r="P5124" s="17">
        <f>VLOOKUP($K5124,[1]Budget!$V:$AE,8,0)*IF($C5124="1 - Revenues",1,IF(AND($C5124="5 - Transfers",MID($K5124,15,1)="4"),1,-1))</f>
        <v>-3020</v>
      </c>
      <c r="Q5124" s="17">
        <f>VLOOKUP($K5124,[1]Budget!$V:$AE,10,0)*IF($C5124="1 - Revenues",1,IF(AND($C5124="5 - Transfers",MID(K5124,15,1)="4"),1,-1))</f>
        <v>0</v>
      </c>
      <c r="S5124" s="18" t="b">
        <f>IF(LEFT(C5124,1)="1",1,-1)*SUMIF([1]Budget!V:V,'Budget Worksheet for Pivot Tabl'!K5124,[1]Budget!AC:AC)=P5124</f>
        <v>1</v>
      </c>
    </row>
    <row r="5125" spans="1:19" x14ac:dyDescent="0.25">
      <c r="A5125" t="s">
        <v>79</v>
      </c>
      <c r="B5125" t="s">
        <v>80</v>
      </c>
      <c r="C5125" t="s">
        <v>9</v>
      </c>
      <c r="D5125" t="str">
        <f t="shared" si="80"/>
        <v>OUTFLOWS</v>
      </c>
      <c r="E5125" t="s">
        <v>116</v>
      </c>
      <c r="F5125" t="s">
        <v>117</v>
      </c>
      <c r="G5125" t="s">
        <v>6135</v>
      </c>
      <c r="H5125" t="s">
        <v>6136</v>
      </c>
      <c r="I5125" t="s">
        <v>325</v>
      </c>
      <c r="J5125" t="s">
        <v>326</v>
      </c>
      <c r="K5125" t="s">
        <v>6404</v>
      </c>
      <c r="L5125" t="s">
        <v>1846</v>
      </c>
      <c r="M5125" s="17">
        <f>VLOOKUP($K5125,[1]Budget!$V:$AE,5,0)*IF($C5125="1 - Revenues",1,IF(AND($C5125="5 - Transfers",MID(I5125,15,1)="4"),1,-1))</f>
        <v>0</v>
      </c>
      <c r="N5125" s="17">
        <f>VLOOKUP($K5125,[1]Budget!$V:$AE,6,0)*IF($C5125="1 - Revenues",1,IF(AND($C5125="5 - Transfers",MID(J5125,15,1)="4"),1,-1))</f>
        <v>0</v>
      </c>
      <c r="O5125" s="17">
        <f>IFERROR(IF(RIGHT(LEFT(K5125,15),1)="4",VLOOKUP(K5125,'[1]Budget Worksheet'!A:B,2,0),-1*VLOOKUP(K5125,'[1]Budget Worksheet'!A:B,2,0)),0)</f>
        <v>-1000</v>
      </c>
      <c r="P5125" s="17">
        <f>VLOOKUP($K5125,[1]Budget!$V:$AE,8,0)*IF($C5125="1 - Revenues",1,IF(AND($C5125="5 - Transfers",MID($K5125,15,1)="4"),1,-1))</f>
        <v>-1000</v>
      </c>
      <c r="Q5125" s="17">
        <f>VLOOKUP($K5125,[1]Budget!$V:$AE,10,0)*IF($C5125="1 - Revenues",1,IF(AND($C5125="5 - Transfers",MID(K5125,15,1)="4"),1,-1))</f>
        <v>0</v>
      </c>
      <c r="S5125" s="18" t="b">
        <f>IF(LEFT(C5125,1)="1",1,-1)*SUMIF([1]Budget!V:V,'Budget Worksheet for Pivot Tabl'!K5125,[1]Budget!AC:AC)=P5125</f>
        <v>1</v>
      </c>
    </row>
    <row r="5126" spans="1:19" x14ac:dyDescent="0.25">
      <c r="A5126" t="s">
        <v>79</v>
      </c>
      <c r="B5126" t="s">
        <v>80</v>
      </c>
      <c r="C5126" t="s">
        <v>9</v>
      </c>
      <c r="D5126" t="str">
        <f t="shared" si="80"/>
        <v>OUTFLOWS</v>
      </c>
      <c r="E5126" t="s">
        <v>116</v>
      </c>
      <c r="F5126" t="s">
        <v>117</v>
      </c>
      <c r="G5126" t="s">
        <v>6135</v>
      </c>
      <c r="H5126" t="s">
        <v>6136</v>
      </c>
      <c r="I5126" t="s">
        <v>325</v>
      </c>
      <c r="J5126" t="s">
        <v>326</v>
      </c>
      <c r="K5126" t="s">
        <v>6405</v>
      </c>
      <c r="L5126" t="s">
        <v>6406</v>
      </c>
      <c r="M5126" s="17">
        <f>VLOOKUP($K5126,[1]Budget!$V:$AE,5,0)*IF($C5126="1 - Revenues",1,IF(AND($C5126="5 - Transfers",MID(I5126,15,1)="4"),1,-1))</f>
        <v>0</v>
      </c>
      <c r="N5126" s="17">
        <f>VLOOKUP($K5126,[1]Budget!$V:$AE,6,0)*IF($C5126="1 - Revenues",1,IF(AND($C5126="5 - Transfers",MID(J5126,15,1)="4"),1,-1))</f>
        <v>0</v>
      </c>
      <c r="O5126" s="17">
        <f>IFERROR(IF(RIGHT(LEFT(K5126,15),1)="4",VLOOKUP(K5126,'[1]Budget Worksheet'!A:B,2,0),-1*VLOOKUP(K5126,'[1]Budget Worksheet'!A:B,2,0)),0)</f>
        <v>0</v>
      </c>
      <c r="P5126" s="17">
        <f>VLOOKUP($K5126,[1]Budget!$V:$AE,8,0)*IF($C5126="1 - Revenues",1,IF(AND($C5126="5 - Transfers",MID($K5126,15,1)="4"),1,-1))</f>
        <v>0</v>
      </c>
      <c r="Q5126" s="17">
        <f>VLOOKUP($K5126,[1]Budget!$V:$AE,10,0)*IF($C5126="1 - Revenues",1,IF(AND($C5126="5 - Transfers",MID(K5126,15,1)="4"),1,-1))</f>
        <v>0</v>
      </c>
      <c r="S5126" s="18" t="b">
        <f>IF(LEFT(C5126,1)="1",1,-1)*SUMIF([1]Budget!V:V,'Budget Worksheet for Pivot Tabl'!K5126,[1]Budget!AC:AC)=P5126</f>
        <v>1</v>
      </c>
    </row>
    <row r="5127" spans="1:19" x14ac:dyDescent="0.25">
      <c r="A5127" t="s">
        <v>79</v>
      </c>
      <c r="B5127" t="s">
        <v>80</v>
      </c>
      <c r="C5127" t="s">
        <v>9</v>
      </c>
      <c r="D5127" t="str">
        <f t="shared" si="80"/>
        <v>OUTFLOWS</v>
      </c>
      <c r="E5127" t="s">
        <v>116</v>
      </c>
      <c r="F5127" t="s">
        <v>117</v>
      </c>
      <c r="G5127" t="s">
        <v>6135</v>
      </c>
      <c r="H5127" t="s">
        <v>6136</v>
      </c>
      <c r="I5127" t="s">
        <v>325</v>
      </c>
      <c r="J5127" t="s">
        <v>326</v>
      </c>
      <c r="K5127" t="s">
        <v>6407</v>
      </c>
      <c r="L5127" t="s">
        <v>6408</v>
      </c>
      <c r="M5127" s="17">
        <f>VLOOKUP($K5127,[1]Budget!$V:$AE,5,0)*IF($C5127="1 - Revenues",1,IF(AND($C5127="5 - Transfers",MID(I5127,15,1)="4"),1,-1))</f>
        <v>0</v>
      </c>
      <c r="N5127" s="17">
        <f>VLOOKUP($K5127,[1]Budget!$V:$AE,6,0)*IF($C5127="1 - Revenues",1,IF(AND($C5127="5 - Transfers",MID(J5127,15,1)="4"),1,-1))</f>
        <v>0</v>
      </c>
      <c r="O5127" s="17">
        <f>IFERROR(IF(RIGHT(LEFT(K5127,15),1)="4",VLOOKUP(K5127,'[1]Budget Worksheet'!A:B,2,0),-1*VLOOKUP(K5127,'[1]Budget Worksheet'!A:B,2,0)),0)</f>
        <v>0</v>
      </c>
      <c r="P5127" s="17">
        <f>VLOOKUP($K5127,[1]Budget!$V:$AE,8,0)*IF($C5127="1 - Revenues",1,IF(AND($C5127="5 - Transfers",MID($K5127,15,1)="4"),1,-1))</f>
        <v>0</v>
      </c>
      <c r="Q5127" s="17">
        <f>VLOOKUP($K5127,[1]Budget!$V:$AE,10,0)*IF($C5127="1 - Revenues",1,IF(AND($C5127="5 - Transfers",MID(K5127,15,1)="4"),1,-1))</f>
        <v>0</v>
      </c>
      <c r="S5127" s="18" t="b">
        <f>IF(LEFT(C5127,1)="1",1,-1)*SUMIF([1]Budget!V:V,'Budget Worksheet for Pivot Tabl'!K5127,[1]Budget!AC:AC)=P5127</f>
        <v>1</v>
      </c>
    </row>
    <row r="5128" spans="1:19" x14ac:dyDescent="0.25">
      <c r="A5128" t="s">
        <v>79</v>
      </c>
      <c r="B5128" t="s">
        <v>80</v>
      </c>
      <c r="C5128" t="s">
        <v>9</v>
      </c>
      <c r="D5128" t="str">
        <f t="shared" si="80"/>
        <v>OUTFLOWS</v>
      </c>
      <c r="E5128" t="s">
        <v>116</v>
      </c>
      <c r="F5128" t="s">
        <v>117</v>
      </c>
      <c r="G5128" t="s">
        <v>6135</v>
      </c>
      <c r="H5128" t="s">
        <v>6136</v>
      </c>
      <c r="I5128" t="s">
        <v>325</v>
      </c>
      <c r="J5128" t="s">
        <v>326</v>
      </c>
      <c r="K5128" t="s">
        <v>6409</v>
      </c>
      <c r="L5128" t="s">
        <v>6410</v>
      </c>
      <c r="M5128" s="17">
        <f>VLOOKUP($K5128,[1]Budget!$V:$AE,5,0)*IF($C5128="1 - Revenues",1,IF(AND($C5128="5 - Transfers",MID(I5128,15,1)="4"),1,-1))</f>
        <v>0</v>
      </c>
      <c r="N5128" s="17">
        <f>VLOOKUP($K5128,[1]Budget!$V:$AE,6,0)*IF($C5128="1 - Revenues",1,IF(AND($C5128="5 - Transfers",MID(J5128,15,1)="4"),1,-1))</f>
        <v>0</v>
      </c>
      <c r="O5128" s="17">
        <f>IFERROR(IF(RIGHT(LEFT(K5128,15),1)="4",VLOOKUP(K5128,'[1]Budget Worksheet'!A:B,2,0),-1*VLOOKUP(K5128,'[1]Budget Worksheet'!A:B,2,0)),0)</f>
        <v>-20000</v>
      </c>
      <c r="P5128" s="17">
        <f>VLOOKUP($K5128,[1]Budget!$V:$AE,8,0)*IF($C5128="1 - Revenues",1,IF(AND($C5128="5 - Transfers",MID($K5128,15,1)="4"),1,-1))</f>
        <v>-20000</v>
      </c>
      <c r="Q5128" s="17">
        <f>VLOOKUP($K5128,[1]Budget!$V:$AE,10,0)*IF($C5128="1 - Revenues",1,IF(AND($C5128="5 - Transfers",MID(K5128,15,1)="4"),1,-1))</f>
        <v>0</v>
      </c>
      <c r="S5128" s="18" t="b">
        <f>IF(LEFT(C5128,1)="1",1,-1)*SUMIF([1]Budget!V:V,'Budget Worksheet for Pivot Tabl'!K5128,[1]Budget!AC:AC)=P5128</f>
        <v>1</v>
      </c>
    </row>
    <row r="5129" spans="1:19" x14ac:dyDescent="0.25">
      <c r="A5129" t="s">
        <v>79</v>
      </c>
      <c r="B5129" t="s">
        <v>80</v>
      </c>
      <c r="C5129" t="s">
        <v>9</v>
      </c>
      <c r="D5129" t="str">
        <f t="shared" si="80"/>
        <v>OUTFLOWS</v>
      </c>
      <c r="E5129" t="s">
        <v>116</v>
      </c>
      <c r="F5129" t="s">
        <v>117</v>
      </c>
      <c r="G5129" t="s">
        <v>6135</v>
      </c>
      <c r="H5129" t="s">
        <v>6136</v>
      </c>
      <c r="I5129" t="s">
        <v>325</v>
      </c>
      <c r="J5129" t="s">
        <v>326</v>
      </c>
      <c r="K5129" t="s">
        <v>6411</v>
      </c>
      <c r="L5129" t="s">
        <v>6412</v>
      </c>
      <c r="M5129" s="17">
        <f>VLOOKUP($K5129,[1]Budget!$V:$AE,5,0)*IF($C5129="1 - Revenues",1,IF(AND($C5129="5 - Transfers",MID(I5129,15,1)="4"),1,-1))</f>
        <v>0</v>
      </c>
      <c r="N5129" s="17">
        <f>VLOOKUP($K5129,[1]Budget!$V:$AE,6,0)*IF($C5129="1 - Revenues",1,IF(AND($C5129="5 - Transfers",MID(J5129,15,1)="4"),1,-1))</f>
        <v>-1000</v>
      </c>
      <c r="O5129" s="17">
        <f>IFERROR(IF(RIGHT(LEFT(K5129,15),1)="4",VLOOKUP(K5129,'[1]Budget Worksheet'!A:B,2,0),-1*VLOOKUP(K5129,'[1]Budget Worksheet'!A:B,2,0)),0)</f>
        <v>-3000</v>
      </c>
      <c r="P5129" s="17">
        <f>VLOOKUP($K5129,[1]Budget!$V:$AE,8,0)*IF($C5129="1 - Revenues",1,IF(AND($C5129="5 - Transfers",MID($K5129,15,1)="4"),1,-1))</f>
        <v>-3000</v>
      </c>
      <c r="Q5129" s="17">
        <f>VLOOKUP($K5129,[1]Budget!$V:$AE,10,0)*IF($C5129="1 - Revenues",1,IF(AND($C5129="5 - Transfers",MID(K5129,15,1)="4"),1,-1))</f>
        <v>0</v>
      </c>
      <c r="S5129" s="18" t="b">
        <f>IF(LEFT(C5129,1)="1",1,-1)*SUMIF([1]Budget!V:V,'Budget Worksheet for Pivot Tabl'!K5129,[1]Budget!AC:AC)=P5129</f>
        <v>1</v>
      </c>
    </row>
    <row r="5130" spans="1:19" x14ac:dyDescent="0.25">
      <c r="A5130" t="s">
        <v>79</v>
      </c>
      <c r="B5130" t="s">
        <v>80</v>
      </c>
      <c r="C5130" t="s">
        <v>9</v>
      </c>
      <c r="D5130" t="str">
        <f t="shared" si="80"/>
        <v>OUTFLOWS</v>
      </c>
      <c r="E5130" t="s">
        <v>116</v>
      </c>
      <c r="F5130" t="s">
        <v>117</v>
      </c>
      <c r="G5130" t="s">
        <v>6135</v>
      </c>
      <c r="H5130" t="s">
        <v>6136</v>
      </c>
      <c r="I5130" t="s">
        <v>325</v>
      </c>
      <c r="J5130" t="s">
        <v>326</v>
      </c>
      <c r="K5130" t="s">
        <v>6413</v>
      </c>
      <c r="L5130" t="s">
        <v>6414</v>
      </c>
      <c r="M5130" s="17">
        <f>VLOOKUP($K5130,[1]Budget!$V:$AE,5,0)*IF($C5130="1 - Revenues",1,IF(AND($C5130="5 - Transfers",MID(I5130,15,1)="4"),1,-1))</f>
        <v>-33000</v>
      </c>
      <c r="N5130" s="17">
        <f>VLOOKUP($K5130,[1]Budget!$V:$AE,6,0)*IF($C5130="1 - Revenues",1,IF(AND($C5130="5 - Transfers",MID(J5130,15,1)="4"),1,-1))</f>
        <v>1000</v>
      </c>
      <c r="O5130" s="17">
        <f>IFERROR(IF(RIGHT(LEFT(K5130,15),1)="4",VLOOKUP(K5130,'[1]Budget Worksheet'!A:B,2,0),-1*VLOOKUP(K5130,'[1]Budget Worksheet'!A:B,2,0)),0)</f>
        <v>-41795</v>
      </c>
      <c r="P5130" s="17">
        <f>VLOOKUP($K5130,[1]Budget!$V:$AE,8,0)*IF($C5130="1 - Revenues",1,IF(AND($C5130="5 - Transfers",MID($K5130,15,1)="4"),1,-1))</f>
        <v>-50000</v>
      </c>
      <c r="Q5130" s="17">
        <f>VLOOKUP($K5130,[1]Budget!$V:$AE,10,0)*IF($C5130="1 - Revenues",1,IF(AND($C5130="5 - Transfers",MID(K5130,15,1)="4"),1,-1))</f>
        <v>-8205</v>
      </c>
      <c r="S5130" s="18" t="b">
        <f>IF(LEFT(C5130,1)="1",1,-1)*SUMIF([1]Budget!V:V,'Budget Worksheet for Pivot Tabl'!K5130,[1]Budget!AC:AC)=P5130</f>
        <v>1</v>
      </c>
    </row>
    <row r="5131" spans="1:19" x14ac:dyDescent="0.25">
      <c r="A5131" t="s">
        <v>79</v>
      </c>
      <c r="B5131" t="s">
        <v>80</v>
      </c>
      <c r="C5131" t="s">
        <v>9</v>
      </c>
      <c r="D5131" t="str">
        <f t="shared" si="80"/>
        <v>OUTFLOWS</v>
      </c>
      <c r="E5131" t="s">
        <v>116</v>
      </c>
      <c r="F5131" t="s">
        <v>117</v>
      </c>
      <c r="G5131" t="s">
        <v>6135</v>
      </c>
      <c r="H5131" t="s">
        <v>6136</v>
      </c>
      <c r="I5131" t="s">
        <v>325</v>
      </c>
      <c r="J5131" t="s">
        <v>326</v>
      </c>
      <c r="K5131" t="s">
        <v>6415</v>
      </c>
      <c r="L5131" t="s">
        <v>6416</v>
      </c>
      <c r="M5131" s="17">
        <f>VLOOKUP($K5131,[1]Budget!$V:$AE,5,0)*IF($C5131="1 - Revenues",1,IF(AND($C5131="5 - Transfers",MID(I5131,15,1)="4"),1,-1))</f>
        <v>0</v>
      </c>
      <c r="N5131" s="17">
        <f>VLOOKUP($K5131,[1]Budget!$V:$AE,6,0)*IF($C5131="1 - Revenues",1,IF(AND($C5131="5 - Transfers",MID(J5131,15,1)="4"),1,-1))</f>
        <v>0</v>
      </c>
      <c r="O5131" s="17">
        <f>IFERROR(IF(RIGHT(LEFT(K5131,15),1)="4",VLOOKUP(K5131,'[1]Budget Worksheet'!A:B,2,0),-1*VLOOKUP(K5131,'[1]Budget Worksheet'!A:B,2,0)),0)</f>
        <v>0</v>
      </c>
      <c r="P5131" s="17">
        <f>VLOOKUP($K5131,[1]Budget!$V:$AE,8,0)*IF($C5131="1 - Revenues",1,IF(AND($C5131="5 - Transfers",MID($K5131,15,1)="4"),1,-1))</f>
        <v>0</v>
      </c>
      <c r="Q5131" s="17">
        <f>VLOOKUP($K5131,[1]Budget!$V:$AE,10,0)*IF($C5131="1 - Revenues",1,IF(AND($C5131="5 - Transfers",MID(K5131,15,1)="4"),1,-1))</f>
        <v>0</v>
      </c>
      <c r="S5131" s="18" t="b">
        <f>IF(LEFT(C5131,1)="1",1,-1)*SUMIF([1]Budget!V:V,'Budget Worksheet for Pivot Tabl'!K5131,[1]Budget!AC:AC)=P5131</f>
        <v>1</v>
      </c>
    </row>
    <row r="5132" spans="1:19" x14ac:dyDescent="0.25">
      <c r="A5132" t="s">
        <v>79</v>
      </c>
      <c r="B5132" t="s">
        <v>80</v>
      </c>
      <c r="C5132" t="s">
        <v>9</v>
      </c>
      <c r="D5132" t="str">
        <f t="shared" si="80"/>
        <v>OUTFLOWS</v>
      </c>
      <c r="E5132" t="s">
        <v>116</v>
      </c>
      <c r="F5132" t="s">
        <v>117</v>
      </c>
      <c r="G5132" t="s">
        <v>6135</v>
      </c>
      <c r="H5132" t="s">
        <v>6136</v>
      </c>
      <c r="I5132" t="s">
        <v>325</v>
      </c>
      <c r="J5132" t="s">
        <v>326</v>
      </c>
      <c r="K5132" t="s">
        <v>6417</v>
      </c>
      <c r="L5132" t="s">
        <v>6418</v>
      </c>
      <c r="M5132" s="17">
        <f>VLOOKUP($K5132,[1]Budget!$V:$AE,5,0)*IF($C5132="1 - Revenues",1,IF(AND($C5132="5 - Transfers",MID(I5132,15,1)="4"),1,-1))</f>
        <v>0</v>
      </c>
      <c r="N5132" s="17">
        <f>VLOOKUP($K5132,[1]Budget!$V:$AE,6,0)*IF($C5132="1 - Revenues",1,IF(AND($C5132="5 - Transfers",MID(J5132,15,1)="4"),1,-1))</f>
        <v>0</v>
      </c>
      <c r="O5132" s="17">
        <f>IFERROR(IF(RIGHT(LEFT(K5132,15),1)="4",VLOOKUP(K5132,'[1]Budget Worksheet'!A:B,2,0),-1*VLOOKUP(K5132,'[1]Budget Worksheet'!A:B,2,0)),0)</f>
        <v>0</v>
      </c>
      <c r="P5132" s="17">
        <f>VLOOKUP($K5132,[1]Budget!$V:$AE,8,0)*IF($C5132="1 - Revenues",1,IF(AND($C5132="5 - Transfers",MID($K5132,15,1)="4"),1,-1))</f>
        <v>0</v>
      </c>
      <c r="Q5132" s="17">
        <f>VLOOKUP($K5132,[1]Budget!$V:$AE,10,0)*IF($C5132="1 - Revenues",1,IF(AND($C5132="5 - Transfers",MID(K5132,15,1)="4"),1,-1))</f>
        <v>0</v>
      </c>
      <c r="S5132" s="18" t="b">
        <f>IF(LEFT(C5132,1)="1",1,-1)*SUMIF([1]Budget!V:V,'Budget Worksheet for Pivot Tabl'!K5132,[1]Budget!AC:AC)=P5132</f>
        <v>1</v>
      </c>
    </row>
    <row r="5133" spans="1:19" x14ac:dyDescent="0.25">
      <c r="A5133" t="s">
        <v>79</v>
      </c>
      <c r="B5133" t="s">
        <v>80</v>
      </c>
      <c r="C5133" t="s">
        <v>9</v>
      </c>
      <c r="D5133" t="str">
        <f t="shared" si="80"/>
        <v>OUTFLOWS</v>
      </c>
      <c r="E5133" t="s">
        <v>116</v>
      </c>
      <c r="F5133" t="s">
        <v>117</v>
      </c>
      <c r="G5133" t="s">
        <v>6135</v>
      </c>
      <c r="H5133" t="s">
        <v>6136</v>
      </c>
      <c r="I5133" t="s">
        <v>325</v>
      </c>
      <c r="J5133" t="s">
        <v>326</v>
      </c>
      <c r="K5133" t="s">
        <v>6419</v>
      </c>
      <c r="L5133" t="s">
        <v>6420</v>
      </c>
      <c r="M5133" s="17">
        <f>VLOOKUP($K5133,[1]Budget!$V:$AE,5,0)*IF($C5133="1 - Revenues",1,IF(AND($C5133="5 - Transfers",MID(I5133,15,1)="4"),1,-1))</f>
        <v>0</v>
      </c>
      <c r="N5133" s="17">
        <f>VLOOKUP($K5133,[1]Budget!$V:$AE,6,0)*IF($C5133="1 - Revenues",1,IF(AND($C5133="5 - Transfers",MID(J5133,15,1)="4"),1,-1))</f>
        <v>0</v>
      </c>
      <c r="O5133" s="17">
        <f>IFERROR(IF(RIGHT(LEFT(K5133,15),1)="4",VLOOKUP(K5133,'[1]Budget Worksheet'!A:B,2,0),-1*VLOOKUP(K5133,'[1]Budget Worksheet'!A:B,2,0)),0)</f>
        <v>0</v>
      </c>
      <c r="P5133" s="17">
        <f>VLOOKUP($K5133,[1]Budget!$V:$AE,8,0)*IF($C5133="1 - Revenues",1,IF(AND($C5133="5 - Transfers",MID($K5133,15,1)="4"),1,-1))</f>
        <v>0</v>
      </c>
      <c r="Q5133" s="17">
        <f>VLOOKUP($K5133,[1]Budget!$V:$AE,10,0)*IF($C5133="1 - Revenues",1,IF(AND($C5133="5 - Transfers",MID(K5133,15,1)="4"),1,-1))</f>
        <v>0</v>
      </c>
      <c r="S5133" s="18" t="b">
        <f>IF(LEFT(C5133,1)="1",1,-1)*SUMIF([1]Budget!V:V,'Budget Worksheet for Pivot Tabl'!K5133,[1]Budget!AC:AC)=P5133</f>
        <v>1</v>
      </c>
    </row>
    <row r="5134" spans="1:19" x14ac:dyDescent="0.25">
      <c r="A5134" t="s">
        <v>79</v>
      </c>
      <c r="B5134" t="s">
        <v>80</v>
      </c>
      <c r="C5134" t="s">
        <v>9</v>
      </c>
      <c r="D5134" t="str">
        <f t="shared" si="80"/>
        <v>OUTFLOWS</v>
      </c>
      <c r="E5134" t="s">
        <v>116</v>
      </c>
      <c r="F5134" t="s">
        <v>117</v>
      </c>
      <c r="G5134" t="s">
        <v>6135</v>
      </c>
      <c r="H5134" t="s">
        <v>6136</v>
      </c>
      <c r="I5134" t="s">
        <v>325</v>
      </c>
      <c r="J5134" t="s">
        <v>326</v>
      </c>
      <c r="K5134" t="s">
        <v>6421</v>
      </c>
      <c r="L5134" t="s">
        <v>5659</v>
      </c>
      <c r="M5134" s="17">
        <f>VLOOKUP($K5134,[1]Budget!$V:$AE,5,0)*IF($C5134="1 - Revenues",1,IF(AND($C5134="5 - Transfers",MID(I5134,15,1)="4"),1,-1))</f>
        <v>0</v>
      </c>
      <c r="N5134" s="17">
        <f>VLOOKUP($K5134,[1]Budget!$V:$AE,6,0)*IF($C5134="1 - Revenues",1,IF(AND($C5134="5 - Transfers",MID(J5134,15,1)="4"),1,-1))</f>
        <v>0</v>
      </c>
      <c r="O5134" s="17">
        <f>IFERROR(IF(RIGHT(LEFT(K5134,15),1)="4",VLOOKUP(K5134,'[1]Budget Worksheet'!A:B,2,0),-1*VLOOKUP(K5134,'[1]Budget Worksheet'!A:B,2,0)),0)</f>
        <v>0</v>
      </c>
      <c r="P5134" s="17">
        <f>VLOOKUP($K5134,[1]Budget!$V:$AE,8,0)*IF($C5134="1 - Revenues",1,IF(AND($C5134="5 - Transfers",MID($K5134,15,1)="4"),1,-1))</f>
        <v>0</v>
      </c>
      <c r="Q5134" s="17">
        <f>VLOOKUP($K5134,[1]Budget!$V:$AE,10,0)*IF($C5134="1 - Revenues",1,IF(AND($C5134="5 - Transfers",MID(K5134,15,1)="4"),1,-1))</f>
        <v>0</v>
      </c>
      <c r="S5134" s="18" t="b">
        <f>IF(LEFT(C5134,1)="1",1,-1)*SUMIF([1]Budget!V:V,'Budget Worksheet for Pivot Tabl'!K5134,[1]Budget!AC:AC)=P5134</f>
        <v>1</v>
      </c>
    </row>
    <row r="5135" spans="1:19" x14ac:dyDescent="0.25">
      <c r="A5135" t="s">
        <v>79</v>
      </c>
      <c r="B5135" t="s">
        <v>80</v>
      </c>
      <c r="C5135" t="s">
        <v>9</v>
      </c>
      <c r="D5135" t="str">
        <f t="shared" si="80"/>
        <v>OUTFLOWS</v>
      </c>
      <c r="E5135" t="s">
        <v>116</v>
      </c>
      <c r="F5135" t="s">
        <v>117</v>
      </c>
      <c r="G5135" t="s">
        <v>6135</v>
      </c>
      <c r="H5135" t="s">
        <v>6136</v>
      </c>
      <c r="I5135" t="s">
        <v>325</v>
      </c>
      <c r="J5135" t="s">
        <v>326</v>
      </c>
      <c r="K5135" t="s">
        <v>6422</v>
      </c>
      <c r="L5135" t="s">
        <v>6423</v>
      </c>
      <c r="M5135" s="17">
        <f>VLOOKUP($K5135,[1]Budget!$V:$AE,5,0)*IF($C5135="1 - Revenues",1,IF(AND($C5135="5 - Transfers",MID(I5135,15,1)="4"),1,-1))</f>
        <v>0</v>
      </c>
      <c r="N5135" s="17">
        <f>VLOOKUP($K5135,[1]Budget!$V:$AE,6,0)*IF($C5135="1 - Revenues",1,IF(AND($C5135="5 - Transfers",MID(J5135,15,1)="4"),1,-1))</f>
        <v>0</v>
      </c>
      <c r="O5135" s="17">
        <f>IFERROR(IF(RIGHT(LEFT(K5135,15),1)="4",VLOOKUP(K5135,'[1]Budget Worksheet'!A:B,2,0),-1*VLOOKUP(K5135,'[1]Budget Worksheet'!A:B,2,0)),0)</f>
        <v>-18000</v>
      </c>
      <c r="P5135" s="17">
        <f>VLOOKUP($K5135,[1]Budget!$V:$AE,8,0)*IF($C5135="1 - Revenues",1,IF(AND($C5135="5 - Transfers",MID($K5135,15,1)="4"),1,-1))</f>
        <v>-18000</v>
      </c>
      <c r="Q5135" s="17">
        <f>VLOOKUP($K5135,[1]Budget!$V:$AE,10,0)*IF($C5135="1 - Revenues",1,IF(AND($C5135="5 - Transfers",MID(K5135,15,1)="4"),1,-1))</f>
        <v>0</v>
      </c>
      <c r="S5135" s="18" t="b">
        <f>IF(LEFT(C5135,1)="1",1,-1)*SUMIF([1]Budget!V:V,'Budget Worksheet for Pivot Tabl'!K5135,[1]Budget!AC:AC)=P5135</f>
        <v>1</v>
      </c>
    </row>
    <row r="5136" spans="1:19" x14ac:dyDescent="0.25">
      <c r="A5136" t="s">
        <v>79</v>
      </c>
      <c r="B5136" t="s">
        <v>80</v>
      </c>
      <c r="C5136" t="s">
        <v>9</v>
      </c>
      <c r="D5136" t="str">
        <f t="shared" si="80"/>
        <v>OUTFLOWS</v>
      </c>
      <c r="E5136" t="s">
        <v>116</v>
      </c>
      <c r="F5136" t="s">
        <v>117</v>
      </c>
      <c r="G5136" t="s">
        <v>6135</v>
      </c>
      <c r="H5136" t="s">
        <v>6136</v>
      </c>
      <c r="I5136" t="s">
        <v>325</v>
      </c>
      <c r="J5136" t="s">
        <v>326</v>
      </c>
      <c r="K5136" t="s">
        <v>6424</v>
      </c>
      <c r="L5136" t="s">
        <v>490</v>
      </c>
      <c r="M5136" s="17">
        <f>VLOOKUP($K5136,[1]Budget!$V:$AE,5,0)*IF($C5136="1 - Revenues",1,IF(AND($C5136="5 - Transfers",MID(I5136,15,1)="4"),1,-1))</f>
        <v>-1000</v>
      </c>
      <c r="N5136" s="17">
        <f>VLOOKUP($K5136,[1]Budget!$V:$AE,6,0)*IF($C5136="1 - Revenues",1,IF(AND($C5136="5 - Transfers",MID(J5136,15,1)="4"),1,-1))</f>
        <v>-1000</v>
      </c>
      <c r="O5136" s="17">
        <f>IFERROR(IF(RIGHT(LEFT(K5136,15),1)="4",VLOOKUP(K5136,'[1]Budget Worksheet'!A:B,2,0),-1*VLOOKUP(K5136,'[1]Budget Worksheet'!A:B,2,0)),0)</f>
        <v>-4000</v>
      </c>
      <c r="P5136" s="17">
        <f>VLOOKUP($K5136,[1]Budget!$V:$AE,8,0)*IF($C5136="1 - Revenues",1,IF(AND($C5136="5 - Transfers",MID($K5136,15,1)="4"),1,-1))</f>
        <v>-4000</v>
      </c>
      <c r="Q5136" s="17">
        <f>VLOOKUP($K5136,[1]Budget!$V:$AE,10,0)*IF($C5136="1 - Revenues",1,IF(AND($C5136="5 - Transfers",MID(K5136,15,1)="4"),1,-1))</f>
        <v>0</v>
      </c>
      <c r="S5136" s="18" t="b">
        <f>IF(LEFT(C5136,1)="1",1,-1)*SUMIF([1]Budget!V:V,'Budget Worksheet for Pivot Tabl'!K5136,[1]Budget!AC:AC)=P5136</f>
        <v>1</v>
      </c>
    </row>
    <row r="5137" spans="1:19" x14ac:dyDescent="0.25">
      <c r="A5137" t="s">
        <v>79</v>
      </c>
      <c r="B5137" t="s">
        <v>80</v>
      </c>
      <c r="C5137" t="s">
        <v>9</v>
      </c>
      <c r="D5137" t="str">
        <f t="shared" si="80"/>
        <v>OUTFLOWS</v>
      </c>
      <c r="E5137" t="s">
        <v>116</v>
      </c>
      <c r="F5137" t="s">
        <v>117</v>
      </c>
      <c r="G5137" t="s">
        <v>6135</v>
      </c>
      <c r="H5137" t="s">
        <v>6136</v>
      </c>
      <c r="I5137" t="s">
        <v>325</v>
      </c>
      <c r="J5137" t="s">
        <v>326</v>
      </c>
      <c r="K5137" t="s">
        <v>6425</v>
      </c>
      <c r="L5137" t="s">
        <v>954</v>
      </c>
      <c r="M5137" s="17">
        <f>VLOOKUP($K5137,[1]Budget!$V:$AE,5,0)*IF($C5137="1 - Revenues",1,IF(AND($C5137="5 - Transfers",MID(I5137,15,1)="4"),1,-1))</f>
        <v>-18000</v>
      </c>
      <c r="N5137" s="17">
        <f>VLOOKUP($K5137,[1]Budget!$V:$AE,6,0)*IF($C5137="1 - Revenues",1,IF(AND($C5137="5 - Transfers",MID(J5137,15,1)="4"),1,-1))</f>
        <v>-19000</v>
      </c>
      <c r="O5137" s="17">
        <f>IFERROR(IF(RIGHT(LEFT(K5137,15),1)="4",VLOOKUP(K5137,'[1]Budget Worksheet'!A:B,2,0),-1*VLOOKUP(K5137,'[1]Budget Worksheet'!A:B,2,0)),0)</f>
        <v>-40000</v>
      </c>
      <c r="P5137" s="17">
        <f>VLOOKUP($K5137,[1]Budget!$V:$AE,8,0)*IF($C5137="1 - Revenues",1,IF(AND($C5137="5 - Transfers",MID($K5137,15,1)="4"),1,-1))</f>
        <v>-40000</v>
      </c>
      <c r="Q5137" s="17">
        <f>VLOOKUP($K5137,[1]Budget!$V:$AE,10,0)*IF($C5137="1 - Revenues",1,IF(AND($C5137="5 - Transfers",MID(K5137,15,1)="4"),1,-1))</f>
        <v>0</v>
      </c>
      <c r="S5137" s="18" t="b">
        <f>IF(LEFT(C5137,1)="1",1,-1)*SUMIF([1]Budget!V:V,'Budget Worksheet for Pivot Tabl'!K5137,[1]Budget!AC:AC)=P5137</f>
        <v>1</v>
      </c>
    </row>
    <row r="5138" spans="1:19" x14ac:dyDescent="0.25">
      <c r="A5138" t="s">
        <v>79</v>
      </c>
      <c r="B5138" t="s">
        <v>80</v>
      </c>
      <c r="C5138" t="s">
        <v>9</v>
      </c>
      <c r="D5138" t="str">
        <f t="shared" si="80"/>
        <v>OUTFLOWS</v>
      </c>
      <c r="E5138" t="s">
        <v>116</v>
      </c>
      <c r="F5138" t="s">
        <v>117</v>
      </c>
      <c r="G5138" t="s">
        <v>6135</v>
      </c>
      <c r="H5138" t="s">
        <v>6136</v>
      </c>
      <c r="I5138" t="s">
        <v>325</v>
      </c>
      <c r="J5138" t="s">
        <v>326</v>
      </c>
      <c r="K5138" t="s">
        <v>6426</v>
      </c>
      <c r="L5138" t="s">
        <v>1220</v>
      </c>
      <c r="M5138" s="17">
        <f>VLOOKUP($K5138,[1]Budget!$V:$AE,5,0)*IF($C5138="1 - Revenues",1,IF(AND($C5138="5 - Transfers",MID(I5138,15,1)="4"),1,-1))</f>
        <v>-1000</v>
      </c>
      <c r="N5138" s="17">
        <f>VLOOKUP($K5138,[1]Budget!$V:$AE,6,0)*IF($C5138="1 - Revenues",1,IF(AND($C5138="5 - Transfers",MID(J5138,15,1)="4"),1,-1))</f>
        <v>-1000</v>
      </c>
      <c r="O5138" s="17">
        <f>IFERROR(IF(RIGHT(LEFT(K5138,15),1)="4",VLOOKUP(K5138,'[1]Budget Worksheet'!A:B,2,0),-1*VLOOKUP(K5138,'[1]Budget Worksheet'!A:B,2,0)),0)</f>
        <v>-2000</v>
      </c>
      <c r="P5138" s="17">
        <f>VLOOKUP($K5138,[1]Budget!$V:$AE,8,0)*IF($C5138="1 - Revenues",1,IF(AND($C5138="5 - Transfers",MID($K5138,15,1)="4"),1,-1))</f>
        <v>-2000</v>
      </c>
      <c r="Q5138" s="17">
        <f>VLOOKUP($K5138,[1]Budget!$V:$AE,10,0)*IF($C5138="1 - Revenues",1,IF(AND($C5138="5 - Transfers",MID(K5138,15,1)="4"),1,-1))</f>
        <v>0</v>
      </c>
      <c r="S5138" s="18" t="b">
        <f>IF(LEFT(C5138,1)="1",1,-1)*SUMIF([1]Budget!V:V,'Budget Worksheet for Pivot Tabl'!K5138,[1]Budget!AC:AC)=P5138</f>
        <v>1</v>
      </c>
    </row>
    <row r="5139" spans="1:19" x14ac:dyDescent="0.25">
      <c r="A5139" t="s">
        <v>79</v>
      </c>
      <c r="B5139" t="s">
        <v>80</v>
      </c>
      <c r="C5139" t="s">
        <v>9</v>
      </c>
      <c r="D5139" t="str">
        <f t="shared" si="80"/>
        <v>OUTFLOWS</v>
      </c>
      <c r="E5139" t="s">
        <v>116</v>
      </c>
      <c r="F5139" t="s">
        <v>117</v>
      </c>
      <c r="G5139" t="s">
        <v>6135</v>
      </c>
      <c r="H5139" t="s">
        <v>6136</v>
      </c>
      <c r="I5139" t="s">
        <v>325</v>
      </c>
      <c r="J5139" t="s">
        <v>326</v>
      </c>
      <c r="K5139" t="s">
        <v>6427</v>
      </c>
      <c r="L5139" t="s">
        <v>5909</v>
      </c>
      <c r="M5139" s="17">
        <f>VLOOKUP($K5139,[1]Budget!$V:$AE,5,0)*IF($C5139="1 - Revenues",1,IF(AND($C5139="5 - Transfers",MID(I5139,15,1)="4"),1,-1))</f>
        <v>-4000</v>
      </c>
      <c r="N5139" s="17">
        <f>VLOOKUP($K5139,[1]Budget!$V:$AE,6,0)*IF($C5139="1 - Revenues",1,IF(AND($C5139="5 - Transfers",MID(J5139,15,1)="4"),1,-1))</f>
        <v>-3000</v>
      </c>
      <c r="O5139" s="17">
        <f>IFERROR(IF(RIGHT(LEFT(K5139,15),1)="4",VLOOKUP(K5139,'[1]Budget Worksheet'!A:B,2,0),-1*VLOOKUP(K5139,'[1]Budget Worksheet'!A:B,2,0)),0)</f>
        <v>0</v>
      </c>
      <c r="P5139" s="17">
        <f>VLOOKUP($K5139,[1]Budget!$V:$AE,8,0)*IF($C5139="1 - Revenues",1,IF(AND($C5139="5 - Transfers",MID($K5139,15,1)="4"),1,-1))</f>
        <v>-4000</v>
      </c>
      <c r="Q5139" s="17">
        <f>VLOOKUP($K5139,[1]Budget!$V:$AE,10,0)*IF($C5139="1 - Revenues",1,IF(AND($C5139="5 - Transfers",MID(K5139,15,1)="4"),1,-1))</f>
        <v>-4000</v>
      </c>
      <c r="S5139" s="18" t="b">
        <f>IF(LEFT(C5139,1)="1",1,-1)*SUMIF([1]Budget!V:V,'Budget Worksheet for Pivot Tabl'!K5139,[1]Budget!AC:AC)=P5139</f>
        <v>1</v>
      </c>
    </row>
    <row r="5140" spans="1:19" x14ac:dyDescent="0.25">
      <c r="A5140" t="s">
        <v>79</v>
      </c>
      <c r="B5140" t="s">
        <v>80</v>
      </c>
      <c r="C5140" t="s">
        <v>9</v>
      </c>
      <c r="D5140" t="str">
        <f t="shared" si="80"/>
        <v>OUTFLOWS</v>
      </c>
      <c r="E5140" t="s">
        <v>116</v>
      </c>
      <c r="F5140" t="s">
        <v>117</v>
      </c>
      <c r="G5140" t="s">
        <v>6135</v>
      </c>
      <c r="H5140" t="s">
        <v>6136</v>
      </c>
      <c r="I5140" t="s">
        <v>325</v>
      </c>
      <c r="J5140" t="s">
        <v>326</v>
      </c>
      <c r="K5140" t="s">
        <v>6428</v>
      </c>
      <c r="L5140" t="s">
        <v>1393</v>
      </c>
      <c r="M5140" s="17">
        <f>VLOOKUP($K5140,[1]Budget!$V:$AE,5,0)*IF($C5140="1 - Revenues",1,IF(AND($C5140="5 - Transfers",MID(I5140,15,1)="4"),1,-1))</f>
        <v>0</v>
      </c>
      <c r="N5140" s="17">
        <f>VLOOKUP($K5140,[1]Budget!$V:$AE,6,0)*IF($C5140="1 - Revenues",1,IF(AND($C5140="5 - Transfers",MID(J5140,15,1)="4"),1,-1))</f>
        <v>0</v>
      </c>
      <c r="O5140" s="17">
        <f>IFERROR(IF(RIGHT(LEFT(K5140,15),1)="4",VLOOKUP(K5140,'[1]Budget Worksheet'!A:B,2,0),-1*VLOOKUP(K5140,'[1]Budget Worksheet'!A:B,2,0)),0)</f>
        <v>0</v>
      </c>
      <c r="P5140" s="17">
        <f>VLOOKUP($K5140,[1]Budget!$V:$AE,8,0)*IF($C5140="1 - Revenues",1,IF(AND($C5140="5 - Transfers",MID($K5140,15,1)="4"),1,-1))</f>
        <v>0</v>
      </c>
      <c r="Q5140" s="17">
        <f>VLOOKUP($K5140,[1]Budget!$V:$AE,10,0)*IF($C5140="1 - Revenues",1,IF(AND($C5140="5 - Transfers",MID(K5140,15,1)="4"),1,-1))</f>
        <v>0</v>
      </c>
      <c r="S5140" s="18" t="b">
        <f>IF(LEFT(C5140,1)="1",1,-1)*SUMIF([1]Budget!V:V,'Budget Worksheet for Pivot Tabl'!K5140,[1]Budget!AC:AC)=P5140</f>
        <v>1</v>
      </c>
    </row>
    <row r="5141" spans="1:19" x14ac:dyDescent="0.25">
      <c r="A5141" t="s">
        <v>79</v>
      </c>
      <c r="B5141" t="s">
        <v>80</v>
      </c>
      <c r="C5141" t="s">
        <v>9</v>
      </c>
      <c r="D5141" t="str">
        <f t="shared" si="80"/>
        <v>OUTFLOWS</v>
      </c>
      <c r="E5141" t="s">
        <v>116</v>
      </c>
      <c r="F5141" t="s">
        <v>117</v>
      </c>
      <c r="G5141" t="s">
        <v>6135</v>
      </c>
      <c r="H5141" t="s">
        <v>6136</v>
      </c>
      <c r="I5141" t="s">
        <v>325</v>
      </c>
      <c r="J5141" t="s">
        <v>326</v>
      </c>
      <c r="K5141" t="s">
        <v>6429</v>
      </c>
      <c r="L5141" t="s">
        <v>6430</v>
      </c>
      <c r="M5141" s="17">
        <f>VLOOKUP($K5141,[1]Budget!$V:$AE,5,0)*IF($C5141="1 - Revenues",1,IF(AND($C5141="5 - Transfers",MID(I5141,15,1)="4"),1,-1))</f>
        <v>0</v>
      </c>
      <c r="N5141" s="17">
        <f>VLOOKUP($K5141,[1]Budget!$V:$AE,6,0)*IF($C5141="1 - Revenues",1,IF(AND($C5141="5 - Transfers",MID(J5141,15,1)="4"),1,-1))</f>
        <v>0</v>
      </c>
      <c r="O5141" s="17">
        <f>IFERROR(IF(RIGHT(LEFT(K5141,15),1)="4",VLOOKUP(K5141,'[1]Budget Worksheet'!A:B,2,0),-1*VLOOKUP(K5141,'[1]Budget Worksheet'!A:B,2,0)),0)</f>
        <v>0</v>
      </c>
      <c r="P5141" s="17">
        <f>VLOOKUP($K5141,[1]Budget!$V:$AE,8,0)*IF($C5141="1 - Revenues",1,IF(AND($C5141="5 - Transfers",MID($K5141,15,1)="4"),1,-1))</f>
        <v>0</v>
      </c>
      <c r="Q5141" s="17">
        <f>VLOOKUP($K5141,[1]Budget!$V:$AE,10,0)*IF($C5141="1 - Revenues",1,IF(AND($C5141="5 - Transfers",MID(K5141,15,1)="4"),1,-1))</f>
        <v>0</v>
      </c>
      <c r="S5141" s="18" t="b">
        <f>IF(LEFT(C5141,1)="1",1,-1)*SUMIF([1]Budget!V:V,'Budget Worksheet for Pivot Tabl'!K5141,[1]Budget!AC:AC)=P5141</f>
        <v>1</v>
      </c>
    </row>
    <row r="5142" spans="1:19" x14ac:dyDescent="0.25">
      <c r="A5142" t="s">
        <v>79</v>
      </c>
      <c r="B5142" t="s">
        <v>80</v>
      </c>
      <c r="C5142" t="s">
        <v>9</v>
      </c>
      <c r="D5142" t="str">
        <f t="shared" si="80"/>
        <v>OUTFLOWS</v>
      </c>
      <c r="E5142" t="s">
        <v>116</v>
      </c>
      <c r="F5142" t="s">
        <v>117</v>
      </c>
      <c r="G5142" t="s">
        <v>6135</v>
      </c>
      <c r="H5142" t="s">
        <v>6136</v>
      </c>
      <c r="I5142" t="s">
        <v>325</v>
      </c>
      <c r="J5142" t="s">
        <v>326</v>
      </c>
      <c r="K5142" t="s">
        <v>6431</v>
      </c>
      <c r="L5142" t="s">
        <v>6432</v>
      </c>
      <c r="M5142" s="17">
        <f>VLOOKUP($K5142,[1]Budget!$V:$AE,5,0)*IF($C5142="1 - Revenues",1,IF(AND($C5142="5 - Transfers",MID(I5142,15,1)="4"),1,-1))</f>
        <v>0</v>
      </c>
      <c r="N5142" s="17">
        <f>VLOOKUP($K5142,[1]Budget!$V:$AE,6,0)*IF($C5142="1 - Revenues",1,IF(AND($C5142="5 - Transfers",MID(J5142,15,1)="4"),1,-1))</f>
        <v>0</v>
      </c>
      <c r="O5142" s="17">
        <f>IFERROR(IF(RIGHT(LEFT(K5142,15),1)="4",VLOOKUP(K5142,'[1]Budget Worksheet'!A:B,2,0),-1*VLOOKUP(K5142,'[1]Budget Worksheet'!A:B,2,0)),0)</f>
        <v>0</v>
      </c>
      <c r="P5142" s="17">
        <f>VLOOKUP($K5142,[1]Budget!$V:$AE,8,0)*IF($C5142="1 - Revenues",1,IF(AND($C5142="5 - Transfers",MID($K5142,15,1)="4"),1,-1))</f>
        <v>0</v>
      </c>
      <c r="Q5142" s="17">
        <f>VLOOKUP($K5142,[1]Budget!$V:$AE,10,0)*IF($C5142="1 - Revenues",1,IF(AND($C5142="5 - Transfers",MID(K5142,15,1)="4"),1,-1))</f>
        <v>0</v>
      </c>
      <c r="S5142" s="18" t="b">
        <f>IF(LEFT(C5142,1)="1",1,-1)*SUMIF([1]Budget!V:V,'Budget Worksheet for Pivot Tabl'!K5142,[1]Budget!AC:AC)=P5142</f>
        <v>1</v>
      </c>
    </row>
    <row r="5143" spans="1:19" x14ac:dyDescent="0.25">
      <c r="A5143" t="s">
        <v>79</v>
      </c>
      <c r="B5143" t="s">
        <v>80</v>
      </c>
      <c r="C5143" t="s">
        <v>9</v>
      </c>
      <c r="D5143" t="str">
        <f t="shared" si="80"/>
        <v>OUTFLOWS</v>
      </c>
      <c r="E5143" t="s">
        <v>116</v>
      </c>
      <c r="F5143" t="s">
        <v>117</v>
      </c>
      <c r="G5143" t="s">
        <v>6135</v>
      </c>
      <c r="H5143" t="s">
        <v>6136</v>
      </c>
      <c r="I5143" t="s">
        <v>325</v>
      </c>
      <c r="J5143" t="s">
        <v>326</v>
      </c>
      <c r="K5143" t="s">
        <v>6433</v>
      </c>
      <c r="L5143" t="s">
        <v>6434</v>
      </c>
      <c r="M5143" s="17">
        <f>VLOOKUP($K5143,[1]Budget!$V:$AE,5,0)*IF($C5143="1 - Revenues",1,IF(AND($C5143="5 - Transfers",MID(I5143,15,1)="4"),1,-1))</f>
        <v>0</v>
      </c>
      <c r="N5143" s="17">
        <f>VLOOKUP($K5143,[1]Budget!$V:$AE,6,0)*IF($C5143="1 - Revenues",1,IF(AND($C5143="5 - Transfers",MID(J5143,15,1)="4"),1,-1))</f>
        <v>0</v>
      </c>
      <c r="O5143" s="17">
        <f>IFERROR(IF(RIGHT(LEFT(K5143,15),1)="4",VLOOKUP(K5143,'[1]Budget Worksheet'!A:B,2,0),-1*VLOOKUP(K5143,'[1]Budget Worksheet'!A:B,2,0)),0)</f>
        <v>0</v>
      </c>
      <c r="P5143" s="17">
        <f>VLOOKUP($K5143,[1]Budget!$V:$AE,8,0)*IF($C5143="1 - Revenues",1,IF(AND($C5143="5 - Transfers",MID($K5143,15,1)="4"),1,-1))</f>
        <v>0</v>
      </c>
      <c r="Q5143" s="17">
        <f>VLOOKUP($K5143,[1]Budget!$V:$AE,10,0)*IF($C5143="1 - Revenues",1,IF(AND($C5143="5 - Transfers",MID(K5143,15,1)="4"),1,-1))</f>
        <v>0</v>
      </c>
      <c r="S5143" s="18" t="b">
        <f>IF(LEFT(C5143,1)="1",1,-1)*SUMIF([1]Budget!V:V,'Budget Worksheet for Pivot Tabl'!K5143,[1]Budget!AC:AC)=P5143</f>
        <v>1</v>
      </c>
    </row>
    <row r="5144" spans="1:19" x14ac:dyDescent="0.25">
      <c r="A5144" t="s">
        <v>79</v>
      </c>
      <c r="B5144" t="s">
        <v>80</v>
      </c>
      <c r="C5144" t="s">
        <v>9</v>
      </c>
      <c r="D5144" t="str">
        <f t="shared" si="80"/>
        <v>OUTFLOWS</v>
      </c>
      <c r="E5144" t="s">
        <v>116</v>
      </c>
      <c r="F5144" t="s">
        <v>117</v>
      </c>
      <c r="G5144" t="s">
        <v>6135</v>
      </c>
      <c r="H5144" t="s">
        <v>6136</v>
      </c>
      <c r="I5144" t="s">
        <v>325</v>
      </c>
      <c r="J5144" t="s">
        <v>326</v>
      </c>
      <c r="K5144" t="s">
        <v>6435</v>
      </c>
      <c r="L5144" t="s">
        <v>6436</v>
      </c>
      <c r="M5144" s="17">
        <f>VLOOKUP($K5144,[1]Budget!$V:$AE,5,0)*IF($C5144="1 - Revenues",1,IF(AND($C5144="5 - Transfers",MID(I5144,15,1)="4"),1,-1))</f>
        <v>0</v>
      </c>
      <c r="N5144" s="17">
        <f>VLOOKUP($K5144,[1]Budget!$V:$AE,6,0)*IF($C5144="1 - Revenues",1,IF(AND($C5144="5 - Transfers",MID(J5144,15,1)="4"),1,-1))</f>
        <v>0</v>
      </c>
      <c r="O5144" s="17">
        <f>IFERROR(IF(RIGHT(LEFT(K5144,15),1)="4",VLOOKUP(K5144,'[1]Budget Worksheet'!A:B,2,0),-1*VLOOKUP(K5144,'[1]Budget Worksheet'!A:B,2,0)),0)</f>
        <v>0</v>
      </c>
      <c r="P5144" s="17">
        <f>VLOOKUP($K5144,[1]Budget!$V:$AE,8,0)*IF($C5144="1 - Revenues",1,IF(AND($C5144="5 - Transfers",MID($K5144,15,1)="4"),1,-1))</f>
        <v>0</v>
      </c>
      <c r="Q5144" s="17">
        <f>VLOOKUP($K5144,[1]Budget!$V:$AE,10,0)*IF($C5144="1 - Revenues",1,IF(AND($C5144="5 - Transfers",MID(K5144,15,1)="4"),1,-1))</f>
        <v>0</v>
      </c>
      <c r="S5144" s="18" t="b">
        <f>IF(LEFT(C5144,1)="1",1,-1)*SUMIF([1]Budget!V:V,'Budget Worksheet for Pivot Tabl'!K5144,[1]Budget!AC:AC)=P5144</f>
        <v>1</v>
      </c>
    </row>
    <row r="5145" spans="1:19" x14ac:dyDescent="0.25">
      <c r="A5145" t="s">
        <v>79</v>
      </c>
      <c r="B5145" t="s">
        <v>80</v>
      </c>
      <c r="C5145" t="s">
        <v>9</v>
      </c>
      <c r="D5145" t="str">
        <f t="shared" si="80"/>
        <v>OUTFLOWS</v>
      </c>
      <c r="E5145" t="s">
        <v>116</v>
      </c>
      <c r="F5145" t="s">
        <v>117</v>
      </c>
      <c r="G5145" t="s">
        <v>6135</v>
      </c>
      <c r="H5145" t="s">
        <v>6136</v>
      </c>
      <c r="I5145" t="s">
        <v>325</v>
      </c>
      <c r="J5145" t="s">
        <v>326</v>
      </c>
      <c r="K5145" t="s">
        <v>6437</v>
      </c>
      <c r="L5145" t="s">
        <v>6438</v>
      </c>
      <c r="M5145" s="17">
        <f>VLOOKUP($K5145,[1]Budget!$V:$AE,5,0)*IF($C5145="1 - Revenues",1,IF(AND($C5145="5 - Transfers",MID(I5145,15,1)="4"),1,-1))</f>
        <v>0</v>
      </c>
      <c r="N5145" s="17">
        <f>VLOOKUP($K5145,[1]Budget!$V:$AE,6,0)*IF($C5145="1 - Revenues",1,IF(AND($C5145="5 - Transfers",MID(J5145,15,1)="4"),1,-1))</f>
        <v>0</v>
      </c>
      <c r="O5145" s="17">
        <f>IFERROR(IF(RIGHT(LEFT(K5145,15),1)="4",VLOOKUP(K5145,'[1]Budget Worksheet'!A:B,2,0),-1*VLOOKUP(K5145,'[1]Budget Worksheet'!A:B,2,0)),0)</f>
        <v>0</v>
      </c>
      <c r="P5145" s="17">
        <f>VLOOKUP($K5145,[1]Budget!$V:$AE,8,0)*IF($C5145="1 - Revenues",1,IF(AND($C5145="5 - Transfers",MID($K5145,15,1)="4"),1,-1))</f>
        <v>0</v>
      </c>
      <c r="Q5145" s="17">
        <f>VLOOKUP($K5145,[1]Budget!$V:$AE,10,0)*IF($C5145="1 - Revenues",1,IF(AND($C5145="5 - Transfers",MID(K5145,15,1)="4"),1,-1))</f>
        <v>0</v>
      </c>
      <c r="S5145" s="18" t="b">
        <f>IF(LEFT(C5145,1)="1",1,-1)*SUMIF([1]Budget!V:V,'Budget Worksheet for Pivot Tabl'!K5145,[1]Budget!AC:AC)=P5145</f>
        <v>1</v>
      </c>
    </row>
    <row r="5146" spans="1:19" x14ac:dyDescent="0.25">
      <c r="A5146" t="s">
        <v>79</v>
      </c>
      <c r="B5146" t="s">
        <v>80</v>
      </c>
      <c r="C5146" t="s">
        <v>9</v>
      </c>
      <c r="D5146" t="str">
        <f t="shared" si="80"/>
        <v>OUTFLOWS</v>
      </c>
      <c r="E5146" t="s">
        <v>116</v>
      </c>
      <c r="F5146" t="s">
        <v>117</v>
      </c>
      <c r="G5146" t="s">
        <v>6135</v>
      </c>
      <c r="H5146" t="s">
        <v>6136</v>
      </c>
      <c r="I5146" t="s">
        <v>325</v>
      </c>
      <c r="J5146" t="s">
        <v>326</v>
      </c>
      <c r="K5146" t="s">
        <v>6439</v>
      </c>
      <c r="L5146" t="s">
        <v>6440</v>
      </c>
      <c r="M5146" s="17">
        <f>VLOOKUP($K5146,[1]Budget!$V:$AE,5,0)*IF($C5146="1 - Revenues",1,IF(AND($C5146="5 - Transfers",MID(I5146,15,1)="4"),1,-1))</f>
        <v>0</v>
      </c>
      <c r="N5146" s="17">
        <f>VLOOKUP($K5146,[1]Budget!$V:$AE,6,0)*IF($C5146="1 - Revenues",1,IF(AND($C5146="5 - Transfers",MID(J5146,15,1)="4"),1,-1))</f>
        <v>-1000</v>
      </c>
      <c r="O5146" s="17">
        <f>IFERROR(IF(RIGHT(LEFT(K5146,15),1)="4",VLOOKUP(K5146,'[1]Budget Worksheet'!A:B,2,0),-1*VLOOKUP(K5146,'[1]Budget Worksheet'!A:B,2,0)),0)</f>
        <v>0</v>
      </c>
      <c r="P5146" s="17">
        <f>VLOOKUP($K5146,[1]Budget!$V:$AE,8,0)*IF($C5146="1 - Revenues",1,IF(AND($C5146="5 - Transfers",MID($K5146,15,1)="4"),1,-1))</f>
        <v>0</v>
      </c>
      <c r="Q5146" s="17">
        <f>VLOOKUP($K5146,[1]Budget!$V:$AE,10,0)*IF($C5146="1 - Revenues",1,IF(AND($C5146="5 - Transfers",MID(K5146,15,1)="4"),1,-1))</f>
        <v>0</v>
      </c>
      <c r="S5146" s="18" t="b">
        <f>IF(LEFT(C5146,1)="1",1,-1)*SUMIF([1]Budget!V:V,'Budget Worksheet for Pivot Tabl'!K5146,[1]Budget!AC:AC)=P5146</f>
        <v>1</v>
      </c>
    </row>
    <row r="5147" spans="1:19" x14ac:dyDescent="0.25">
      <c r="A5147" t="s">
        <v>79</v>
      </c>
      <c r="B5147" t="s">
        <v>80</v>
      </c>
      <c r="C5147" t="s">
        <v>9</v>
      </c>
      <c r="D5147" t="str">
        <f t="shared" si="80"/>
        <v>OUTFLOWS</v>
      </c>
      <c r="E5147" t="s">
        <v>116</v>
      </c>
      <c r="F5147" t="s">
        <v>117</v>
      </c>
      <c r="G5147" t="s">
        <v>6135</v>
      </c>
      <c r="H5147" t="s">
        <v>6136</v>
      </c>
      <c r="I5147" t="s">
        <v>325</v>
      </c>
      <c r="J5147" t="s">
        <v>326</v>
      </c>
      <c r="K5147" t="s">
        <v>6441</v>
      </c>
      <c r="L5147" t="s">
        <v>956</v>
      </c>
      <c r="M5147" s="17">
        <f>VLOOKUP($K5147,[1]Budget!$V:$AE,5,0)*IF($C5147="1 - Revenues",1,IF(AND($C5147="5 - Transfers",MID(I5147,15,1)="4"),1,-1))</f>
        <v>0</v>
      </c>
      <c r="N5147" s="17">
        <f>VLOOKUP($K5147,[1]Budget!$V:$AE,6,0)*IF($C5147="1 - Revenues",1,IF(AND($C5147="5 - Transfers",MID(J5147,15,1)="4"),1,-1))</f>
        <v>0</v>
      </c>
      <c r="O5147" s="17">
        <f>IFERROR(IF(RIGHT(LEFT(K5147,15),1)="4",VLOOKUP(K5147,'[1]Budget Worksheet'!A:B,2,0),-1*VLOOKUP(K5147,'[1]Budget Worksheet'!A:B,2,0)),0)</f>
        <v>-1500</v>
      </c>
      <c r="P5147" s="17">
        <f>VLOOKUP($K5147,[1]Budget!$V:$AE,8,0)*IF($C5147="1 - Revenues",1,IF(AND($C5147="5 - Transfers",MID($K5147,15,1)="4"),1,-1))</f>
        <v>-1500</v>
      </c>
      <c r="Q5147" s="17">
        <f>VLOOKUP($K5147,[1]Budget!$V:$AE,10,0)*IF($C5147="1 - Revenues",1,IF(AND($C5147="5 - Transfers",MID(K5147,15,1)="4"),1,-1))</f>
        <v>0</v>
      </c>
      <c r="S5147" s="18" t="b">
        <f>IF(LEFT(C5147,1)="1",1,-1)*SUMIF([1]Budget!V:V,'Budget Worksheet for Pivot Tabl'!K5147,[1]Budget!AC:AC)=P5147</f>
        <v>1</v>
      </c>
    </row>
    <row r="5148" spans="1:19" x14ac:dyDescent="0.25">
      <c r="A5148" t="s">
        <v>79</v>
      </c>
      <c r="B5148" t="s">
        <v>80</v>
      </c>
      <c r="C5148" t="s">
        <v>9</v>
      </c>
      <c r="D5148" t="str">
        <f t="shared" si="80"/>
        <v>OUTFLOWS</v>
      </c>
      <c r="E5148" t="s">
        <v>116</v>
      </c>
      <c r="F5148" t="s">
        <v>117</v>
      </c>
      <c r="G5148" t="s">
        <v>6135</v>
      </c>
      <c r="H5148" t="s">
        <v>6136</v>
      </c>
      <c r="I5148" t="s">
        <v>325</v>
      </c>
      <c r="J5148" t="s">
        <v>326</v>
      </c>
      <c r="K5148" t="s">
        <v>6442</v>
      </c>
      <c r="L5148" t="s">
        <v>1398</v>
      </c>
      <c r="M5148" s="17">
        <f>VLOOKUP($K5148,[1]Budget!$V:$AE,5,0)*IF($C5148="1 - Revenues",1,IF(AND($C5148="5 - Transfers",MID(I5148,15,1)="4"),1,-1))</f>
        <v>0</v>
      </c>
      <c r="N5148" s="17">
        <f>VLOOKUP($K5148,[1]Budget!$V:$AE,6,0)*IF($C5148="1 - Revenues",1,IF(AND($C5148="5 - Transfers",MID(J5148,15,1)="4"),1,-1))</f>
        <v>0</v>
      </c>
      <c r="O5148" s="17">
        <f>IFERROR(IF(RIGHT(LEFT(K5148,15),1)="4",VLOOKUP(K5148,'[1]Budget Worksheet'!A:B,2,0),-1*VLOOKUP(K5148,'[1]Budget Worksheet'!A:B,2,0)),0)</f>
        <v>0</v>
      </c>
      <c r="P5148" s="17">
        <f>VLOOKUP($K5148,[1]Budget!$V:$AE,8,0)*IF($C5148="1 - Revenues",1,IF(AND($C5148="5 - Transfers",MID($K5148,15,1)="4"),1,-1))</f>
        <v>0</v>
      </c>
      <c r="Q5148" s="17">
        <f>VLOOKUP($K5148,[1]Budget!$V:$AE,10,0)*IF($C5148="1 - Revenues",1,IF(AND($C5148="5 - Transfers",MID(K5148,15,1)="4"),1,-1))</f>
        <v>0</v>
      </c>
      <c r="S5148" s="18" t="b">
        <f>IF(LEFT(C5148,1)="1",1,-1)*SUMIF([1]Budget!V:V,'Budget Worksheet for Pivot Tabl'!K5148,[1]Budget!AC:AC)=P5148</f>
        <v>1</v>
      </c>
    </row>
    <row r="5149" spans="1:19" x14ac:dyDescent="0.25">
      <c r="A5149" t="s">
        <v>79</v>
      </c>
      <c r="B5149" t="s">
        <v>80</v>
      </c>
      <c r="C5149" t="s">
        <v>9</v>
      </c>
      <c r="D5149" t="str">
        <f t="shared" si="80"/>
        <v>OUTFLOWS</v>
      </c>
      <c r="E5149" t="s">
        <v>116</v>
      </c>
      <c r="F5149" t="s">
        <v>117</v>
      </c>
      <c r="G5149" t="s">
        <v>6135</v>
      </c>
      <c r="H5149" t="s">
        <v>6136</v>
      </c>
      <c r="I5149" t="s">
        <v>325</v>
      </c>
      <c r="J5149" t="s">
        <v>326</v>
      </c>
      <c r="K5149" t="s">
        <v>6443</v>
      </c>
      <c r="L5149" t="s">
        <v>1056</v>
      </c>
      <c r="M5149" s="17">
        <f>VLOOKUP($K5149,[1]Budget!$V:$AE,5,0)*IF($C5149="1 - Revenues",1,IF(AND($C5149="5 - Transfers",MID(I5149,15,1)="4"),1,-1))</f>
        <v>0</v>
      </c>
      <c r="N5149" s="17">
        <f>VLOOKUP($K5149,[1]Budget!$V:$AE,6,0)*IF($C5149="1 - Revenues",1,IF(AND($C5149="5 - Transfers",MID(J5149,15,1)="4"),1,-1))</f>
        <v>0</v>
      </c>
      <c r="O5149" s="17">
        <f>IFERROR(IF(RIGHT(LEFT(K5149,15),1)="4",VLOOKUP(K5149,'[1]Budget Worksheet'!A:B,2,0),-1*VLOOKUP(K5149,'[1]Budget Worksheet'!A:B,2,0)),0)</f>
        <v>0</v>
      </c>
      <c r="P5149" s="17">
        <f>VLOOKUP($K5149,[1]Budget!$V:$AE,8,0)*IF($C5149="1 - Revenues",1,IF(AND($C5149="5 - Transfers",MID($K5149,15,1)="4"),1,-1))</f>
        <v>0</v>
      </c>
      <c r="Q5149" s="17">
        <f>VLOOKUP($K5149,[1]Budget!$V:$AE,10,0)*IF($C5149="1 - Revenues",1,IF(AND($C5149="5 - Transfers",MID(K5149,15,1)="4"),1,-1))</f>
        <v>0</v>
      </c>
      <c r="S5149" s="18" t="b">
        <f>IF(LEFT(C5149,1)="1",1,-1)*SUMIF([1]Budget!V:V,'Budget Worksheet for Pivot Tabl'!K5149,[1]Budget!AC:AC)=P5149</f>
        <v>1</v>
      </c>
    </row>
    <row r="5150" spans="1:19" x14ac:dyDescent="0.25">
      <c r="A5150" t="s">
        <v>79</v>
      </c>
      <c r="B5150" t="s">
        <v>80</v>
      </c>
      <c r="C5150" t="s">
        <v>9</v>
      </c>
      <c r="D5150" t="str">
        <f t="shared" si="80"/>
        <v>OUTFLOWS</v>
      </c>
      <c r="E5150" t="s">
        <v>116</v>
      </c>
      <c r="F5150" t="s">
        <v>117</v>
      </c>
      <c r="G5150" t="s">
        <v>6135</v>
      </c>
      <c r="H5150" t="s">
        <v>6136</v>
      </c>
      <c r="I5150" t="s">
        <v>325</v>
      </c>
      <c r="J5150" t="s">
        <v>326</v>
      </c>
      <c r="K5150" t="s">
        <v>6444</v>
      </c>
      <c r="L5150" t="s">
        <v>1058</v>
      </c>
      <c r="M5150" s="17">
        <f>VLOOKUP($K5150,[1]Budget!$V:$AE,5,0)*IF($C5150="1 - Revenues",1,IF(AND($C5150="5 - Transfers",MID(I5150,15,1)="4"),1,-1))</f>
        <v>0</v>
      </c>
      <c r="N5150" s="17">
        <f>VLOOKUP($K5150,[1]Budget!$V:$AE,6,0)*IF($C5150="1 - Revenues",1,IF(AND($C5150="5 - Transfers",MID(J5150,15,1)="4"),1,-1))</f>
        <v>0</v>
      </c>
      <c r="O5150" s="17">
        <f>IFERROR(IF(RIGHT(LEFT(K5150,15),1)="4",VLOOKUP(K5150,'[1]Budget Worksheet'!A:B,2,0),-1*VLOOKUP(K5150,'[1]Budget Worksheet'!A:B,2,0)),0)</f>
        <v>0</v>
      </c>
      <c r="P5150" s="17">
        <f>VLOOKUP($K5150,[1]Budget!$V:$AE,8,0)*IF($C5150="1 - Revenues",1,IF(AND($C5150="5 - Transfers",MID($K5150,15,1)="4"),1,-1))</f>
        <v>0</v>
      </c>
      <c r="Q5150" s="17">
        <f>VLOOKUP($K5150,[1]Budget!$V:$AE,10,0)*IF($C5150="1 - Revenues",1,IF(AND($C5150="5 - Transfers",MID(K5150,15,1)="4"),1,-1))</f>
        <v>0</v>
      </c>
      <c r="S5150" s="18" t="b">
        <f>IF(LEFT(C5150,1)="1",1,-1)*SUMIF([1]Budget!V:V,'Budget Worksheet for Pivot Tabl'!K5150,[1]Budget!AC:AC)=P5150</f>
        <v>1</v>
      </c>
    </row>
    <row r="5151" spans="1:19" x14ac:dyDescent="0.25">
      <c r="A5151" t="s">
        <v>79</v>
      </c>
      <c r="B5151" t="s">
        <v>80</v>
      </c>
      <c r="C5151" t="s">
        <v>9</v>
      </c>
      <c r="D5151" t="str">
        <f t="shared" si="80"/>
        <v>OUTFLOWS</v>
      </c>
      <c r="E5151" t="s">
        <v>116</v>
      </c>
      <c r="F5151" t="s">
        <v>117</v>
      </c>
      <c r="G5151" t="s">
        <v>6135</v>
      </c>
      <c r="H5151" t="s">
        <v>6136</v>
      </c>
      <c r="I5151" t="s">
        <v>325</v>
      </c>
      <c r="J5151" t="s">
        <v>326</v>
      </c>
      <c r="K5151" t="s">
        <v>6445</v>
      </c>
      <c r="L5151" t="s">
        <v>492</v>
      </c>
      <c r="M5151" s="17">
        <f>VLOOKUP($K5151,[1]Budget!$V:$AE,5,0)*IF($C5151="1 - Revenues",1,IF(AND($C5151="5 - Transfers",MID(I5151,15,1)="4"),1,-1))</f>
        <v>-1000</v>
      </c>
      <c r="N5151" s="17">
        <f>VLOOKUP($K5151,[1]Budget!$V:$AE,6,0)*IF($C5151="1 - Revenues",1,IF(AND($C5151="5 - Transfers",MID(J5151,15,1)="4"),1,-1))</f>
        <v>-2000</v>
      </c>
      <c r="O5151" s="17">
        <f>IFERROR(IF(RIGHT(LEFT(K5151,15),1)="4",VLOOKUP(K5151,'[1]Budget Worksheet'!A:B,2,0),-1*VLOOKUP(K5151,'[1]Budget Worksheet'!A:B,2,0)),0)</f>
        <v>-2000</v>
      </c>
      <c r="P5151" s="17">
        <f>VLOOKUP($K5151,[1]Budget!$V:$AE,8,0)*IF($C5151="1 - Revenues",1,IF(AND($C5151="5 - Transfers",MID($K5151,15,1)="4"),1,-1))</f>
        <v>-2000</v>
      </c>
      <c r="Q5151" s="17">
        <f>VLOOKUP($K5151,[1]Budget!$V:$AE,10,0)*IF($C5151="1 - Revenues",1,IF(AND($C5151="5 - Transfers",MID(K5151,15,1)="4"),1,-1))</f>
        <v>0</v>
      </c>
      <c r="S5151" s="18" t="b">
        <f>IF(LEFT(C5151,1)="1",1,-1)*SUMIF([1]Budget!V:V,'Budget Worksheet for Pivot Tabl'!K5151,[1]Budget!AC:AC)=P5151</f>
        <v>1</v>
      </c>
    </row>
    <row r="5152" spans="1:19" x14ac:dyDescent="0.25">
      <c r="A5152" t="s">
        <v>79</v>
      </c>
      <c r="B5152" t="s">
        <v>80</v>
      </c>
      <c r="C5152" t="s">
        <v>9</v>
      </c>
      <c r="D5152" t="str">
        <f t="shared" si="80"/>
        <v>OUTFLOWS</v>
      </c>
      <c r="E5152" t="s">
        <v>116</v>
      </c>
      <c r="F5152" t="s">
        <v>117</v>
      </c>
      <c r="G5152" t="s">
        <v>6135</v>
      </c>
      <c r="H5152" t="s">
        <v>6136</v>
      </c>
      <c r="I5152" t="s">
        <v>325</v>
      </c>
      <c r="J5152" t="s">
        <v>326</v>
      </c>
      <c r="K5152" t="s">
        <v>6446</v>
      </c>
      <c r="L5152" t="s">
        <v>494</v>
      </c>
      <c r="M5152" s="17">
        <f>VLOOKUP($K5152,[1]Budget!$V:$AE,5,0)*IF($C5152="1 - Revenues",1,IF(AND($C5152="5 - Transfers",MID(I5152,15,1)="4"),1,-1))</f>
        <v>0</v>
      </c>
      <c r="N5152" s="17">
        <f>VLOOKUP($K5152,[1]Budget!$V:$AE,6,0)*IF($C5152="1 - Revenues",1,IF(AND($C5152="5 - Transfers",MID(J5152,15,1)="4"),1,-1))</f>
        <v>0</v>
      </c>
      <c r="O5152" s="17">
        <f>IFERROR(IF(RIGHT(LEFT(K5152,15),1)="4",VLOOKUP(K5152,'[1]Budget Worksheet'!A:B,2,0),-1*VLOOKUP(K5152,'[1]Budget Worksheet'!A:B,2,0)),0)</f>
        <v>0</v>
      </c>
      <c r="P5152" s="17">
        <f>VLOOKUP($K5152,[1]Budget!$V:$AE,8,0)*IF($C5152="1 - Revenues",1,IF(AND($C5152="5 - Transfers",MID($K5152,15,1)="4"),1,-1))</f>
        <v>0</v>
      </c>
      <c r="Q5152" s="17">
        <f>VLOOKUP($K5152,[1]Budget!$V:$AE,10,0)*IF($C5152="1 - Revenues",1,IF(AND($C5152="5 - Transfers",MID(K5152,15,1)="4"),1,-1))</f>
        <v>0</v>
      </c>
      <c r="S5152" s="18" t="b">
        <f>IF(LEFT(C5152,1)="1",1,-1)*SUMIF([1]Budget!V:V,'Budget Worksheet for Pivot Tabl'!K5152,[1]Budget!AC:AC)=P5152</f>
        <v>1</v>
      </c>
    </row>
    <row r="5153" spans="1:19" x14ac:dyDescent="0.25">
      <c r="A5153" t="s">
        <v>79</v>
      </c>
      <c r="B5153" t="s">
        <v>80</v>
      </c>
      <c r="C5153" t="s">
        <v>9</v>
      </c>
      <c r="D5153" t="str">
        <f t="shared" si="80"/>
        <v>OUTFLOWS</v>
      </c>
      <c r="E5153" t="s">
        <v>116</v>
      </c>
      <c r="F5153" t="s">
        <v>117</v>
      </c>
      <c r="G5153" t="s">
        <v>6135</v>
      </c>
      <c r="H5153" t="s">
        <v>6136</v>
      </c>
      <c r="I5153" t="s">
        <v>325</v>
      </c>
      <c r="J5153" t="s">
        <v>326</v>
      </c>
      <c r="K5153" t="s">
        <v>6447</v>
      </c>
      <c r="L5153" t="s">
        <v>645</v>
      </c>
      <c r="M5153" s="17">
        <f>VLOOKUP($K5153,[1]Budget!$V:$AE,5,0)*IF($C5153="1 - Revenues",1,IF(AND($C5153="5 - Transfers",MID(I5153,15,1)="4"),1,-1))</f>
        <v>-186000</v>
      </c>
      <c r="N5153" s="17">
        <f>VLOOKUP($K5153,[1]Budget!$V:$AE,6,0)*IF($C5153="1 - Revenues",1,IF(AND($C5153="5 - Transfers",MID(J5153,15,1)="4"),1,-1))</f>
        <v>-186000</v>
      </c>
      <c r="O5153" s="17">
        <f>IFERROR(IF(RIGHT(LEFT(K5153,15),1)="4",VLOOKUP(K5153,'[1]Budget Worksheet'!A:B,2,0),-1*VLOOKUP(K5153,'[1]Budget Worksheet'!A:B,2,0)),0)</f>
        <v>-186600</v>
      </c>
      <c r="P5153" s="17">
        <f>VLOOKUP($K5153,[1]Budget!$V:$AE,8,0)*IF($C5153="1 - Revenues",1,IF(AND($C5153="5 - Transfers",MID($K5153,15,1)="4"),1,-1))</f>
        <v>-183000</v>
      </c>
      <c r="Q5153" s="17">
        <f>VLOOKUP($K5153,[1]Budget!$V:$AE,10,0)*IF($C5153="1 - Revenues",1,IF(AND($C5153="5 - Transfers",MID(K5153,15,1)="4"),1,-1))</f>
        <v>3600</v>
      </c>
      <c r="S5153" s="18" t="b">
        <f>IF(LEFT(C5153,1)="1",1,-1)*SUMIF([1]Budget!V:V,'Budget Worksheet for Pivot Tabl'!K5153,[1]Budget!AC:AC)=P5153</f>
        <v>1</v>
      </c>
    </row>
    <row r="5154" spans="1:19" x14ac:dyDescent="0.25">
      <c r="A5154" t="s">
        <v>79</v>
      </c>
      <c r="B5154" t="s">
        <v>80</v>
      </c>
      <c r="C5154" t="s">
        <v>9</v>
      </c>
      <c r="D5154" t="str">
        <f t="shared" si="80"/>
        <v>OUTFLOWS</v>
      </c>
      <c r="E5154" t="s">
        <v>116</v>
      </c>
      <c r="F5154" t="s">
        <v>117</v>
      </c>
      <c r="G5154" t="s">
        <v>6135</v>
      </c>
      <c r="H5154" t="s">
        <v>6136</v>
      </c>
      <c r="I5154" t="s">
        <v>325</v>
      </c>
      <c r="J5154" t="s">
        <v>326</v>
      </c>
      <c r="K5154" t="s">
        <v>6448</v>
      </c>
      <c r="L5154" t="s">
        <v>647</v>
      </c>
      <c r="M5154" s="17">
        <f>VLOOKUP($K5154,[1]Budget!$V:$AE,5,0)*IF($C5154="1 - Revenues",1,IF(AND($C5154="5 - Transfers",MID(I5154,15,1)="4"),1,-1))</f>
        <v>-1000</v>
      </c>
      <c r="N5154" s="17">
        <f>VLOOKUP($K5154,[1]Budget!$V:$AE,6,0)*IF($C5154="1 - Revenues",1,IF(AND($C5154="5 - Transfers",MID(J5154,15,1)="4"),1,-1))</f>
        <v>-1000</v>
      </c>
      <c r="O5154" s="17">
        <f>IFERROR(IF(RIGHT(LEFT(K5154,15),1)="4",VLOOKUP(K5154,'[1]Budget Worksheet'!A:B,2,0),-1*VLOOKUP(K5154,'[1]Budget Worksheet'!A:B,2,0)),0)</f>
        <v>-1500</v>
      </c>
      <c r="P5154" s="17">
        <f>VLOOKUP($K5154,[1]Budget!$V:$AE,8,0)*IF($C5154="1 - Revenues",1,IF(AND($C5154="5 - Transfers",MID($K5154,15,1)="4"),1,-1))</f>
        <v>-1500</v>
      </c>
      <c r="Q5154" s="17">
        <f>VLOOKUP($K5154,[1]Budget!$V:$AE,10,0)*IF($C5154="1 - Revenues",1,IF(AND($C5154="5 - Transfers",MID(K5154,15,1)="4"),1,-1))</f>
        <v>0</v>
      </c>
      <c r="S5154" s="18" t="b">
        <f>IF(LEFT(C5154,1)="1",1,-1)*SUMIF([1]Budget!V:V,'Budget Worksheet for Pivot Tabl'!K5154,[1]Budget!AC:AC)=P5154</f>
        <v>1</v>
      </c>
    </row>
    <row r="5155" spans="1:19" x14ac:dyDescent="0.25">
      <c r="A5155" t="s">
        <v>79</v>
      </c>
      <c r="B5155" t="s">
        <v>80</v>
      </c>
      <c r="C5155" t="s">
        <v>9</v>
      </c>
      <c r="D5155" t="str">
        <f t="shared" si="80"/>
        <v>OUTFLOWS</v>
      </c>
      <c r="E5155" t="s">
        <v>116</v>
      </c>
      <c r="F5155" t="s">
        <v>117</v>
      </c>
      <c r="G5155" t="s">
        <v>6135</v>
      </c>
      <c r="H5155" t="s">
        <v>6136</v>
      </c>
      <c r="I5155" t="s">
        <v>325</v>
      </c>
      <c r="J5155" t="s">
        <v>326</v>
      </c>
      <c r="K5155" t="s">
        <v>6449</v>
      </c>
      <c r="L5155" t="s">
        <v>649</v>
      </c>
      <c r="M5155" s="17">
        <f>VLOOKUP($K5155,[1]Budget!$V:$AE,5,0)*IF($C5155="1 - Revenues",1,IF(AND($C5155="5 - Transfers",MID(I5155,15,1)="4"),1,-1))</f>
        <v>0</v>
      </c>
      <c r="N5155" s="17">
        <f>VLOOKUP($K5155,[1]Budget!$V:$AE,6,0)*IF($C5155="1 - Revenues",1,IF(AND($C5155="5 - Transfers",MID(J5155,15,1)="4"),1,-1))</f>
        <v>0</v>
      </c>
      <c r="O5155" s="17">
        <f>IFERROR(IF(RIGHT(LEFT(K5155,15),1)="4",VLOOKUP(K5155,'[1]Budget Worksheet'!A:B,2,0),-1*VLOOKUP(K5155,'[1]Budget Worksheet'!A:B,2,0)),0)</f>
        <v>-500</v>
      </c>
      <c r="P5155" s="17">
        <f>VLOOKUP($K5155,[1]Budget!$V:$AE,8,0)*IF($C5155="1 - Revenues",1,IF(AND($C5155="5 - Transfers",MID($K5155,15,1)="4"),1,-1))</f>
        <v>-500</v>
      </c>
      <c r="Q5155" s="17">
        <f>VLOOKUP($K5155,[1]Budget!$V:$AE,10,0)*IF($C5155="1 - Revenues",1,IF(AND($C5155="5 - Transfers",MID(K5155,15,1)="4"),1,-1))</f>
        <v>0</v>
      </c>
      <c r="S5155" s="18" t="b">
        <f>IF(LEFT(C5155,1)="1",1,-1)*SUMIF([1]Budget!V:V,'Budget Worksheet for Pivot Tabl'!K5155,[1]Budget!AC:AC)=P5155</f>
        <v>1</v>
      </c>
    </row>
    <row r="5156" spans="1:19" x14ac:dyDescent="0.25">
      <c r="A5156" t="s">
        <v>79</v>
      </c>
      <c r="B5156" t="s">
        <v>80</v>
      </c>
      <c r="C5156" t="s">
        <v>9</v>
      </c>
      <c r="D5156" t="str">
        <f t="shared" si="80"/>
        <v>OUTFLOWS</v>
      </c>
      <c r="E5156" t="s">
        <v>116</v>
      </c>
      <c r="F5156" t="s">
        <v>117</v>
      </c>
      <c r="G5156" t="s">
        <v>6135</v>
      </c>
      <c r="H5156" t="s">
        <v>6136</v>
      </c>
      <c r="I5156" t="s">
        <v>325</v>
      </c>
      <c r="J5156" t="s">
        <v>326</v>
      </c>
      <c r="K5156" t="s">
        <v>6450</v>
      </c>
      <c r="L5156" t="s">
        <v>651</v>
      </c>
      <c r="M5156" s="17">
        <f>VLOOKUP($K5156,[1]Budget!$V:$AE,5,0)*IF($C5156="1 - Revenues",1,IF(AND($C5156="5 - Transfers",MID(I5156,15,1)="4"),1,-1))</f>
        <v>-3000</v>
      </c>
      <c r="N5156" s="17">
        <f>VLOOKUP($K5156,[1]Budget!$V:$AE,6,0)*IF($C5156="1 - Revenues",1,IF(AND($C5156="5 - Transfers",MID(J5156,15,1)="4"),1,-1))</f>
        <v>0</v>
      </c>
      <c r="O5156" s="17">
        <f>IFERROR(IF(RIGHT(LEFT(K5156,15),1)="4",VLOOKUP(K5156,'[1]Budget Worksheet'!A:B,2,0),-1*VLOOKUP(K5156,'[1]Budget Worksheet'!A:B,2,0)),0)</f>
        <v>-10000</v>
      </c>
      <c r="P5156" s="17">
        <f>VLOOKUP($K5156,[1]Budget!$V:$AE,8,0)*IF($C5156="1 - Revenues",1,IF(AND($C5156="5 - Transfers",MID($K5156,15,1)="4"),1,-1))</f>
        <v>-10000</v>
      </c>
      <c r="Q5156" s="17">
        <f>VLOOKUP($K5156,[1]Budget!$V:$AE,10,0)*IF($C5156="1 - Revenues",1,IF(AND($C5156="5 - Transfers",MID(K5156,15,1)="4"),1,-1))</f>
        <v>0</v>
      </c>
      <c r="S5156" s="18" t="b">
        <f>IF(LEFT(C5156,1)="1",1,-1)*SUMIF([1]Budget!V:V,'Budget Worksheet for Pivot Tabl'!K5156,[1]Budget!AC:AC)=P5156</f>
        <v>1</v>
      </c>
    </row>
    <row r="5157" spans="1:19" x14ac:dyDescent="0.25">
      <c r="A5157" t="s">
        <v>79</v>
      </c>
      <c r="B5157" t="s">
        <v>80</v>
      </c>
      <c r="C5157" t="s">
        <v>9</v>
      </c>
      <c r="D5157" t="str">
        <f t="shared" si="80"/>
        <v>OUTFLOWS</v>
      </c>
      <c r="E5157" t="s">
        <v>116</v>
      </c>
      <c r="F5157" t="s">
        <v>117</v>
      </c>
      <c r="G5157" t="s">
        <v>6135</v>
      </c>
      <c r="H5157" t="s">
        <v>6136</v>
      </c>
      <c r="I5157" t="s">
        <v>325</v>
      </c>
      <c r="J5157" t="s">
        <v>326</v>
      </c>
      <c r="K5157" t="s">
        <v>6451</v>
      </c>
      <c r="L5157" t="s">
        <v>653</v>
      </c>
      <c r="M5157" s="17">
        <f>VLOOKUP($K5157,[1]Budget!$V:$AE,5,0)*IF($C5157="1 - Revenues",1,IF(AND($C5157="5 - Transfers",MID(I5157,15,1)="4"),1,-1))</f>
        <v>0</v>
      </c>
      <c r="N5157" s="17">
        <f>VLOOKUP($K5157,[1]Budget!$V:$AE,6,0)*IF($C5157="1 - Revenues",1,IF(AND($C5157="5 - Transfers",MID(J5157,15,1)="4"),1,-1))</f>
        <v>0</v>
      </c>
      <c r="O5157" s="17">
        <f>IFERROR(IF(RIGHT(LEFT(K5157,15),1)="4",VLOOKUP(K5157,'[1]Budget Worksheet'!A:B,2,0),-1*VLOOKUP(K5157,'[1]Budget Worksheet'!A:B,2,0)),0)</f>
        <v>-2000</v>
      </c>
      <c r="P5157" s="17">
        <f>VLOOKUP($K5157,[1]Budget!$V:$AE,8,0)*IF($C5157="1 - Revenues",1,IF(AND($C5157="5 - Transfers",MID($K5157,15,1)="4"),1,-1))</f>
        <v>-2000</v>
      </c>
      <c r="Q5157" s="17">
        <f>VLOOKUP($K5157,[1]Budget!$V:$AE,10,0)*IF($C5157="1 - Revenues",1,IF(AND($C5157="5 - Transfers",MID(K5157,15,1)="4"),1,-1))</f>
        <v>0</v>
      </c>
      <c r="S5157" s="18" t="b">
        <f>IF(LEFT(C5157,1)="1",1,-1)*SUMIF([1]Budget!V:V,'Budget Worksheet for Pivot Tabl'!K5157,[1]Budget!AC:AC)=P5157</f>
        <v>1</v>
      </c>
    </row>
    <row r="5158" spans="1:19" x14ac:dyDescent="0.25">
      <c r="A5158" t="s">
        <v>79</v>
      </c>
      <c r="B5158" t="s">
        <v>80</v>
      </c>
      <c r="C5158" t="s">
        <v>9</v>
      </c>
      <c r="D5158" t="str">
        <f t="shared" si="80"/>
        <v>OUTFLOWS</v>
      </c>
      <c r="E5158" t="s">
        <v>116</v>
      </c>
      <c r="F5158" t="s">
        <v>117</v>
      </c>
      <c r="G5158" t="s">
        <v>6135</v>
      </c>
      <c r="H5158" t="s">
        <v>6136</v>
      </c>
      <c r="I5158" t="s">
        <v>325</v>
      </c>
      <c r="J5158" t="s">
        <v>326</v>
      </c>
      <c r="K5158" t="s">
        <v>6452</v>
      </c>
      <c r="L5158" t="s">
        <v>2484</v>
      </c>
      <c r="M5158" s="17">
        <f>VLOOKUP($K5158,[1]Budget!$V:$AE,5,0)*IF($C5158="1 - Revenues",1,IF(AND($C5158="5 - Transfers",MID(I5158,15,1)="4"),1,-1))</f>
        <v>-1308000</v>
      </c>
      <c r="N5158" s="17">
        <f>VLOOKUP($K5158,[1]Budget!$V:$AE,6,0)*IF($C5158="1 - Revenues",1,IF(AND($C5158="5 - Transfers",MID(J5158,15,1)="4"),1,-1))</f>
        <v>-1308000</v>
      </c>
      <c r="O5158" s="17">
        <f>IFERROR(IF(RIGHT(LEFT(K5158,15),1)="4",VLOOKUP(K5158,'[1]Budget Worksheet'!A:B,2,0),-1*VLOOKUP(K5158,'[1]Budget Worksheet'!A:B,2,0)),0)</f>
        <v>-1308285</v>
      </c>
      <c r="P5158" s="17">
        <f>VLOOKUP($K5158,[1]Budget!$V:$AE,8,0)*IF($C5158="1 - Revenues",1,IF(AND($C5158="5 - Transfers",MID($K5158,15,1)="4"),1,-1))</f>
        <v>-1308285</v>
      </c>
      <c r="Q5158" s="17">
        <f>VLOOKUP($K5158,[1]Budget!$V:$AE,10,0)*IF($C5158="1 - Revenues",1,IF(AND($C5158="5 - Transfers",MID(K5158,15,1)="4"),1,-1))</f>
        <v>0</v>
      </c>
      <c r="S5158" s="18" t="b">
        <f>IF(LEFT(C5158,1)="1",1,-1)*SUMIF([1]Budget!V:V,'Budget Worksheet for Pivot Tabl'!K5158,[1]Budget!AC:AC)=P5158</f>
        <v>1</v>
      </c>
    </row>
    <row r="5159" spans="1:19" x14ac:dyDescent="0.25">
      <c r="A5159" t="s">
        <v>79</v>
      </c>
      <c r="B5159" t="s">
        <v>80</v>
      </c>
      <c r="C5159" t="s">
        <v>9</v>
      </c>
      <c r="D5159" t="str">
        <f t="shared" si="80"/>
        <v>OUTFLOWS</v>
      </c>
      <c r="E5159" t="s">
        <v>116</v>
      </c>
      <c r="F5159" t="s">
        <v>117</v>
      </c>
      <c r="G5159" t="s">
        <v>6135</v>
      </c>
      <c r="H5159" t="s">
        <v>6136</v>
      </c>
      <c r="I5159" t="s">
        <v>325</v>
      </c>
      <c r="J5159" t="s">
        <v>326</v>
      </c>
      <c r="K5159" t="s">
        <v>6453</v>
      </c>
      <c r="L5159" t="s">
        <v>2486</v>
      </c>
      <c r="M5159" s="17">
        <f>VLOOKUP($K5159,[1]Budget!$V:$AE,5,0)*IF($C5159="1 - Revenues",1,IF(AND($C5159="5 - Transfers",MID(I5159,15,1)="4"),1,-1))</f>
        <v>-124000</v>
      </c>
      <c r="N5159" s="17">
        <f>VLOOKUP($K5159,[1]Budget!$V:$AE,6,0)*IF($C5159="1 - Revenues",1,IF(AND($C5159="5 - Transfers",MID(J5159,15,1)="4"),1,-1))</f>
        <v>-124000</v>
      </c>
      <c r="O5159" s="17">
        <f>IFERROR(IF(RIGHT(LEFT(K5159,15),1)="4",VLOOKUP(K5159,'[1]Budget Worksheet'!A:B,2,0),-1*VLOOKUP(K5159,'[1]Budget Worksheet'!A:B,2,0)),0)</f>
        <v>-123820</v>
      </c>
      <c r="P5159" s="17">
        <f>VLOOKUP($K5159,[1]Budget!$V:$AE,8,0)*IF($C5159="1 - Revenues",1,IF(AND($C5159="5 - Transfers",MID($K5159,15,1)="4"),1,-1))</f>
        <v>-123820</v>
      </c>
      <c r="Q5159" s="17">
        <f>VLOOKUP($K5159,[1]Budget!$V:$AE,10,0)*IF($C5159="1 - Revenues",1,IF(AND($C5159="5 - Transfers",MID(K5159,15,1)="4"),1,-1))</f>
        <v>0</v>
      </c>
      <c r="S5159" s="18" t="b">
        <f>IF(LEFT(C5159,1)="1",1,-1)*SUMIF([1]Budget!V:V,'Budget Worksheet for Pivot Tabl'!K5159,[1]Budget!AC:AC)=P5159</f>
        <v>1</v>
      </c>
    </row>
    <row r="5160" spans="1:19" x14ac:dyDescent="0.25">
      <c r="A5160" t="s">
        <v>79</v>
      </c>
      <c r="B5160" t="s">
        <v>80</v>
      </c>
      <c r="C5160" t="s">
        <v>9</v>
      </c>
      <c r="D5160" t="str">
        <f t="shared" si="80"/>
        <v>OUTFLOWS</v>
      </c>
      <c r="E5160" t="s">
        <v>116</v>
      </c>
      <c r="F5160" t="s">
        <v>117</v>
      </c>
      <c r="G5160" t="s">
        <v>6135</v>
      </c>
      <c r="H5160" t="s">
        <v>6136</v>
      </c>
      <c r="I5160" t="s">
        <v>325</v>
      </c>
      <c r="J5160" t="s">
        <v>326</v>
      </c>
      <c r="K5160" t="s">
        <v>6454</v>
      </c>
      <c r="L5160" t="s">
        <v>2488</v>
      </c>
      <c r="M5160" s="17">
        <f>VLOOKUP($K5160,[1]Budget!$V:$AE,5,0)*IF($C5160="1 - Revenues",1,IF(AND($C5160="5 - Transfers",MID(I5160,15,1)="4"),1,-1))</f>
        <v>0</v>
      </c>
      <c r="N5160" s="17">
        <f>VLOOKUP($K5160,[1]Budget!$V:$AE,6,0)*IF($C5160="1 - Revenues",1,IF(AND($C5160="5 - Transfers",MID(J5160,15,1)="4"),1,-1))</f>
        <v>0</v>
      </c>
      <c r="O5160" s="17">
        <f>IFERROR(IF(RIGHT(LEFT(K5160,15),1)="4",VLOOKUP(K5160,'[1]Budget Worksheet'!A:B,2,0),-1*VLOOKUP(K5160,'[1]Budget Worksheet'!A:B,2,0)),0)</f>
        <v>0</v>
      </c>
      <c r="P5160" s="17">
        <f>VLOOKUP($K5160,[1]Budget!$V:$AE,8,0)*IF($C5160="1 - Revenues",1,IF(AND($C5160="5 - Transfers",MID($K5160,15,1)="4"),1,-1))</f>
        <v>0</v>
      </c>
      <c r="Q5160" s="17">
        <f>VLOOKUP($K5160,[1]Budget!$V:$AE,10,0)*IF($C5160="1 - Revenues",1,IF(AND($C5160="5 - Transfers",MID(K5160,15,1)="4"),1,-1))</f>
        <v>0</v>
      </c>
      <c r="S5160" s="18" t="b">
        <f>IF(LEFT(C5160,1)="1",1,-1)*SUMIF([1]Budget!V:V,'Budget Worksheet for Pivot Tabl'!K5160,[1]Budget!AC:AC)=P5160</f>
        <v>1</v>
      </c>
    </row>
    <row r="5161" spans="1:19" x14ac:dyDescent="0.25">
      <c r="A5161" t="s">
        <v>79</v>
      </c>
      <c r="B5161" t="s">
        <v>80</v>
      </c>
      <c r="C5161" t="s">
        <v>9</v>
      </c>
      <c r="D5161" t="str">
        <f t="shared" si="80"/>
        <v>OUTFLOWS</v>
      </c>
      <c r="E5161" t="s">
        <v>116</v>
      </c>
      <c r="F5161" t="s">
        <v>117</v>
      </c>
      <c r="G5161" t="s">
        <v>6135</v>
      </c>
      <c r="H5161" t="s">
        <v>6136</v>
      </c>
      <c r="I5161" t="s">
        <v>325</v>
      </c>
      <c r="J5161" t="s">
        <v>326</v>
      </c>
      <c r="K5161" t="s">
        <v>6455</v>
      </c>
      <c r="L5161" t="s">
        <v>530</v>
      </c>
      <c r="M5161" s="17">
        <f>VLOOKUP($K5161,[1]Budget!$V:$AE,5,0)*IF($C5161="1 - Revenues",1,IF(AND($C5161="5 - Transfers",MID(I5161,15,1)="4"),1,-1))</f>
        <v>-175000</v>
      </c>
      <c r="N5161" s="17">
        <f>VLOOKUP($K5161,[1]Budget!$V:$AE,6,0)*IF($C5161="1 - Revenues",1,IF(AND($C5161="5 - Transfers",MID(J5161,15,1)="4"),1,-1))</f>
        <v>-175000</v>
      </c>
      <c r="O5161" s="17">
        <f>IFERROR(IF(RIGHT(LEFT(K5161,15),1)="4",VLOOKUP(K5161,'[1]Budget Worksheet'!A:B,2,0),-1*VLOOKUP(K5161,'[1]Budget Worksheet'!A:B,2,0)),0)</f>
        <v>-175800</v>
      </c>
      <c r="P5161" s="17">
        <f>VLOOKUP($K5161,[1]Budget!$V:$AE,8,0)*IF($C5161="1 - Revenues",1,IF(AND($C5161="5 - Transfers",MID($K5161,15,1)="4"),1,-1))</f>
        <v>-358000</v>
      </c>
      <c r="Q5161" s="17">
        <f>VLOOKUP($K5161,[1]Budget!$V:$AE,10,0)*IF($C5161="1 - Revenues",1,IF(AND($C5161="5 - Transfers",MID(K5161,15,1)="4"),1,-1))</f>
        <v>-182200</v>
      </c>
      <c r="S5161" s="18" t="b">
        <f>IF(LEFT(C5161,1)="1",1,-1)*SUMIF([1]Budget!V:V,'Budget Worksheet for Pivot Tabl'!K5161,[1]Budget!AC:AC)=P5161</f>
        <v>1</v>
      </c>
    </row>
    <row r="5162" spans="1:19" x14ac:dyDescent="0.25">
      <c r="A5162" t="s">
        <v>79</v>
      </c>
      <c r="B5162" t="s">
        <v>80</v>
      </c>
      <c r="C5162" t="s">
        <v>9</v>
      </c>
      <c r="D5162" t="str">
        <f t="shared" si="80"/>
        <v>OUTFLOWS</v>
      </c>
      <c r="E5162" t="s">
        <v>116</v>
      </c>
      <c r="F5162" t="s">
        <v>117</v>
      </c>
      <c r="G5162" t="s">
        <v>6135</v>
      </c>
      <c r="H5162" t="s">
        <v>6136</v>
      </c>
      <c r="I5162" t="s">
        <v>325</v>
      </c>
      <c r="J5162" t="s">
        <v>326</v>
      </c>
      <c r="K5162" t="s">
        <v>6456</v>
      </c>
      <c r="L5162" t="s">
        <v>532</v>
      </c>
      <c r="M5162" s="17">
        <f>VLOOKUP($K5162,[1]Budget!$V:$AE,5,0)*IF($C5162="1 - Revenues",1,IF(AND($C5162="5 - Transfers",MID(I5162,15,1)="4"),1,-1))</f>
        <v>-112000</v>
      </c>
      <c r="N5162" s="17">
        <f>VLOOKUP($K5162,[1]Budget!$V:$AE,6,0)*IF($C5162="1 - Revenues",1,IF(AND($C5162="5 - Transfers",MID(J5162,15,1)="4"),1,-1))</f>
        <v>-112000</v>
      </c>
      <c r="O5162" s="17">
        <f>IFERROR(IF(RIGHT(LEFT(K5162,15),1)="4",VLOOKUP(K5162,'[1]Budget Worksheet'!A:B,2,0),-1*VLOOKUP(K5162,'[1]Budget Worksheet'!A:B,2,0)),0)</f>
        <v>-112330</v>
      </c>
      <c r="P5162" s="17">
        <f>VLOOKUP($K5162,[1]Budget!$V:$AE,8,0)*IF($C5162="1 - Revenues",1,IF(AND($C5162="5 - Transfers",MID($K5162,15,1)="4"),1,-1))</f>
        <v>-258000</v>
      </c>
      <c r="Q5162" s="17">
        <f>VLOOKUP($K5162,[1]Budget!$V:$AE,10,0)*IF($C5162="1 - Revenues",1,IF(AND($C5162="5 - Transfers",MID(K5162,15,1)="4"),1,-1))</f>
        <v>-145670</v>
      </c>
      <c r="S5162" s="18" t="b">
        <f>IF(LEFT(C5162,1)="1",1,-1)*SUMIF([1]Budget!V:V,'Budget Worksheet for Pivot Tabl'!K5162,[1]Budget!AC:AC)=P5162</f>
        <v>1</v>
      </c>
    </row>
    <row r="5163" spans="1:19" x14ac:dyDescent="0.25">
      <c r="A5163" t="s">
        <v>79</v>
      </c>
      <c r="B5163" t="s">
        <v>80</v>
      </c>
      <c r="C5163" t="s">
        <v>9</v>
      </c>
      <c r="D5163" t="str">
        <f t="shared" si="80"/>
        <v>OUTFLOWS</v>
      </c>
      <c r="E5163" t="s">
        <v>116</v>
      </c>
      <c r="F5163" t="s">
        <v>117</v>
      </c>
      <c r="G5163" t="s">
        <v>6135</v>
      </c>
      <c r="H5163" t="s">
        <v>6136</v>
      </c>
      <c r="I5163" t="s">
        <v>325</v>
      </c>
      <c r="J5163" t="s">
        <v>326</v>
      </c>
      <c r="K5163" t="s">
        <v>6457</v>
      </c>
      <c r="L5163" t="s">
        <v>6458</v>
      </c>
      <c r="M5163" s="17">
        <f>VLOOKUP($K5163,[1]Budget!$V:$AE,5,0)*IF($C5163="1 - Revenues",1,IF(AND($C5163="5 - Transfers",MID(I5163,15,1)="4"),1,-1))</f>
        <v>0</v>
      </c>
      <c r="N5163" s="17">
        <f>VLOOKUP($K5163,[1]Budget!$V:$AE,6,0)*IF($C5163="1 - Revenues",1,IF(AND($C5163="5 - Transfers",MID(J5163,15,1)="4"),1,-1))</f>
        <v>0</v>
      </c>
      <c r="O5163" s="17">
        <f>IFERROR(IF(RIGHT(LEFT(K5163,15),1)="4",VLOOKUP(K5163,'[1]Budget Worksheet'!A:B,2,0),-1*VLOOKUP(K5163,'[1]Budget Worksheet'!A:B,2,0)),0)</f>
        <v>-50000</v>
      </c>
      <c r="P5163" s="17">
        <f>VLOOKUP($K5163,[1]Budget!$V:$AE,8,0)*IF($C5163="1 - Revenues",1,IF(AND($C5163="5 - Transfers",MID($K5163,15,1)="4"),1,-1))</f>
        <v>-50000</v>
      </c>
      <c r="Q5163" s="17">
        <f>VLOOKUP($K5163,[1]Budget!$V:$AE,10,0)*IF($C5163="1 - Revenues",1,IF(AND($C5163="5 - Transfers",MID(K5163,15,1)="4"),1,-1))</f>
        <v>0</v>
      </c>
      <c r="S5163" s="18" t="b">
        <f>IF(LEFT(C5163,1)="1",1,-1)*SUMIF([1]Budget!V:V,'Budget Worksheet for Pivot Tabl'!K5163,[1]Budget!AC:AC)=P5163</f>
        <v>1</v>
      </c>
    </row>
    <row r="5164" spans="1:19" x14ac:dyDescent="0.25">
      <c r="A5164" t="s">
        <v>79</v>
      </c>
      <c r="B5164" t="s">
        <v>80</v>
      </c>
      <c r="C5164" t="s">
        <v>10</v>
      </c>
      <c r="D5164" t="str">
        <f t="shared" si="80"/>
        <v>OUTFLOWS</v>
      </c>
      <c r="E5164" t="s">
        <v>116</v>
      </c>
      <c r="F5164" t="s">
        <v>117</v>
      </c>
      <c r="G5164" t="s">
        <v>6135</v>
      </c>
      <c r="H5164" t="s">
        <v>6136</v>
      </c>
      <c r="I5164" t="s">
        <v>325</v>
      </c>
      <c r="J5164" t="s">
        <v>326</v>
      </c>
      <c r="K5164" t="s">
        <v>6459</v>
      </c>
      <c r="L5164" t="s">
        <v>1133</v>
      </c>
      <c r="M5164" s="17">
        <f>VLOOKUP($K5164,[1]Budget!$V:$AE,5,0)*IF($C5164="1 - Revenues",1,IF(AND($C5164="5 - Transfers",MID(I5164,15,1)="4"),1,-1))</f>
        <v>0</v>
      </c>
      <c r="N5164" s="17">
        <f>VLOOKUP($K5164,[1]Budget!$V:$AE,6,0)*IF($C5164="1 - Revenues",1,IF(AND($C5164="5 - Transfers",MID(J5164,15,1)="4"),1,-1))</f>
        <v>0</v>
      </c>
      <c r="O5164" s="17">
        <f>IFERROR(IF(RIGHT(LEFT(K5164,15),1)="4",VLOOKUP(K5164,'[1]Budget Worksheet'!A:B,2,0),-1*VLOOKUP(K5164,'[1]Budget Worksheet'!A:B,2,0)),0)</f>
        <v>0</v>
      </c>
      <c r="P5164" s="17">
        <f>VLOOKUP($K5164,[1]Budget!$V:$AE,8,0)*IF($C5164="1 - Revenues",1,IF(AND($C5164="5 - Transfers",MID($K5164,15,1)="4"),1,-1))</f>
        <v>0</v>
      </c>
      <c r="Q5164" s="17">
        <f>VLOOKUP($K5164,[1]Budget!$V:$AE,10,0)*IF($C5164="1 - Revenues",1,IF(AND($C5164="5 - Transfers",MID(K5164,15,1)="4"),1,-1))</f>
        <v>0</v>
      </c>
      <c r="S5164" s="18" t="b">
        <f>IF(LEFT(C5164,1)="1",1,-1)*SUMIF([1]Budget!V:V,'Budget Worksheet for Pivot Tabl'!K5164,[1]Budget!AC:AC)=P5164</f>
        <v>1</v>
      </c>
    </row>
    <row r="5165" spans="1:19" x14ac:dyDescent="0.25">
      <c r="A5165" t="s">
        <v>79</v>
      </c>
      <c r="B5165" t="s">
        <v>80</v>
      </c>
      <c r="C5165" t="s">
        <v>11</v>
      </c>
      <c r="D5165" t="str">
        <f t="shared" si="80"/>
        <v>OUTFLOWS</v>
      </c>
      <c r="E5165" t="s">
        <v>116</v>
      </c>
      <c r="F5165" t="s">
        <v>117</v>
      </c>
      <c r="G5165" t="s">
        <v>6135</v>
      </c>
      <c r="H5165" t="s">
        <v>6136</v>
      </c>
      <c r="I5165" t="s">
        <v>325</v>
      </c>
      <c r="J5165" t="s">
        <v>326</v>
      </c>
      <c r="K5165" t="s">
        <v>6460</v>
      </c>
      <c r="L5165" t="s">
        <v>578</v>
      </c>
      <c r="M5165" s="17">
        <f>VLOOKUP($K5165,[1]Budget!$V:$AE,5,0)*IF($C5165="1 - Revenues",1,IF(AND($C5165="5 - Transfers",MID(I5165,15,1)="4"),1,-1))</f>
        <v>-194000</v>
      </c>
      <c r="N5165" s="17">
        <f>VLOOKUP($K5165,[1]Budget!$V:$AE,6,0)*IF($C5165="1 - Revenues",1,IF(AND($C5165="5 - Transfers",MID(J5165,15,1)="4"),1,-1))</f>
        <v>0</v>
      </c>
      <c r="O5165" s="17">
        <f>IFERROR(IF(RIGHT(LEFT(K5165,15),1)="4",VLOOKUP(K5165,'[1]Budget Worksheet'!A:B,2,0),-1*VLOOKUP(K5165,'[1]Budget Worksheet'!A:B,2,0)),0)</f>
        <v>0</v>
      </c>
      <c r="P5165" s="17">
        <f>VLOOKUP($K5165,[1]Budget!$V:$AE,8,0)*IF($C5165="1 - Revenues",1,IF(AND($C5165="5 - Transfers",MID($K5165,15,1)="4"),1,-1))</f>
        <v>0</v>
      </c>
      <c r="Q5165" s="17">
        <f>VLOOKUP($K5165,[1]Budget!$V:$AE,10,0)*IF($C5165="1 - Revenues",1,IF(AND($C5165="5 - Transfers",MID(K5165,15,1)="4"),1,-1))</f>
        <v>0</v>
      </c>
      <c r="S5165" s="18" t="b">
        <f>IF(LEFT(C5165,1)="1",1,-1)*SUMIF([1]Budget!V:V,'Budget Worksheet for Pivot Tabl'!K5165,[1]Budget!AC:AC)=P5165</f>
        <v>1</v>
      </c>
    </row>
    <row r="5166" spans="1:19" x14ac:dyDescent="0.25">
      <c r="A5166" t="s">
        <v>79</v>
      </c>
      <c r="B5166" t="s">
        <v>80</v>
      </c>
      <c r="C5166" t="s">
        <v>11</v>
      </c>
      <c r="D5166" t="str">
        <f t="shared" si="80"/>
        <v>OUTFLOWS</v>
      </c>
      <c r="E5166" t="s">
        <v>116</v>
      </c>
      <c r="F5166" t="s">
        <v>117</v>
      </c>
      <c r="G5166" t="s">
        <v>6135</v>
      </c>
      <c r="H5166" t="s">
        <v>6136</v>
      </c>
      <c r="I5166" t="s">
        <v>325</v>
      </c>
      <c r="J5166" t="s">
        <v>326</v>
      </c>
      <c r="K5166" t="s">
        <v>6461</v>
      </c>
      <c r="L5166" t="s">
        <v>5873</v>
      </c>
      <c r="M5166" s="17">
        <f>VLOOKUP($K5166,[1]Budget!$V:$AE,5,0)*IF($C5166="1 - Revenues",1,IF(AND($C5166="5 - Transfers",MID(I5166,15,1)="4"),1,-1))</f>
        <v>-11000</v>
      </c>
      <c r="N5166" s="17">
        <f>VLOOKUP($K5166,[1]Budget!$V:$AE,6,0)*IF($C5166="1 - Revenues",1,IF(AND($C5166="5 - Transfers",MID(J5166,15,1)="4"),1,-1))</f>
        <v>0</v>
      </c>
      <c r="O5166" s="17">
        <f>IFERROR(IF(RIGHT(LEFT(K5166,15),1)="4",VLOOKUP(K5166,'[1]Budget Worksheet'!A:B,2,0),-1*VLOOKUP(K5166,'[1]Budget Worksheet'!A:B,2,0)),0)</f>
        <v>0</v>
      </c>
      <c r="P5166" s="17">
        <f>VLOOKUP($K5166,[1]Budget!$V:$AE,8,0)*IF($C5166="1 - Revenues",1,IF(AND($C5166="5 - Transfers",MID($K5166,15,1)="4"),1,-1))</f>
        <v>0</v>
      </c>
      <c r="Q5166" s="17">
        <f>VLOOKUP($K5166,[1]Budget!$V:$AE,10,0)*IF($C5166="1 - Revenues",1,IF(AND($C5166="5 - Transfers",MID(K5166,15,1)="4"),1,-1))</f>
        <v>0</v>
      </c>
      <c r="S5166" s="18" t="b">
        <f>IF(LEFT(C5166,1)="1",1,-1)*SUMIF([1]Budget!V:V,'Budget Worksheet for Pivot Tabl'!K5166,[1]Budget!AC:AC)=P5166</f>
        <v>1</v>
      </c>
    </row>
    <row r="5167" spans="1:19" x14ac:dyDescent="0.25">
      <c r="A5167" t="s">
        <v>79</v>
      </c>
      <c r="B5167" t="s">
        <v>80</v>
      </c>
      <c r="C5167" t="s">
        <v>9</v>
      </c>
      <c r="D5167" t="str">
        <f t="shared" si="80"/>
        <v>OUTFLOWS</v>
      </c>
      <c r="E5167" t="s">
        <v>116</v>
      </c>
      <c r="F5167" t="s">
        <v>117</v>
      </c>
      <c r="G5167" t="s">
        <v>6135</v>
      </c>
      <c r="H5167" t="s">
        <v>6136</v>
      </c>
      <c r="I5167" t="s">
        <v>6462</v>
      </c>
      <c r="J5167" t="s">
        <v>80</v>
      </c>
      <c r="K5167" t="s">
        <v>6463</v>
      </c>
      <c r="L5167" t="s">
        <v>905</v>
      </c>
      <c r="M5167" s="17">
        <f>VLOOKUP($K5167,[1]Budget!$V:$AE,5,0)*IF($C5167="1 - Revenues",1,IF(AND($C5167="5 - Transfers",MID(I5167,15,1)="4"),1,-1))</f>
        <v>0</v>
      </c>
      <c r="N5167" s="17">
        <f>VLOOKUP($K5167,[1]Budget!$V:$AE,6,0)*IF($C5167="1 - Revenues",1,IF(AND($C5167="5 - Transfers",MID(J5167,15,1)="4"),1,-1))</f>
        <v>0</v>
      </c>
      <c r="O5167" s="17">
        <f>IFERROR(IF(RIGHT(LEFT(K5167,15),1)="4",VLOOKUP(K5167,'[1]Budget Worksheet'!A:B,2,0),-1*VLOOKUP(K5167,'[1]Budget Worksheet'!A:B,2,0)),0)</f>
        <v>0</v>
      </c>
      <c r="P5167" s="17">
        <f>VLOOKUP($K5167,[1]Budget!$V:$AE,8,0)*IF($C5167="1 - Revenues",1,IF(AND($C5167="5 - Transfers",MID($K5167,15,1)="4"),1,-1))</f>
        <v>0</v>
      </c>
      <c r="Q5167" s="17">
        <f>VLOOKUP($K5167,[1]Budget!$V:$AE,10,0)*IF($C5167="1 - Revenues",1,IF(AND($C5167="5 - Transfers",MID(K5167,15,1)="4"),1,-1))</f>
        <v>0</v>
      </c>
      <c r="S5167" s="18" t="b">
        <f>IF(LEFT(C5167,1)="1",1,-1)*SUMIF([1]Budget!V:V,'Budget Worksheet for Pivot Tabl'!K5167,[1]Budget!AC:AC)=P5167</f>
        <v>1</v>
      </c>
    </row>
    <row r="5168" spans="1:19" x14ac:dyDescent="0.25">
      <c r="A5168" t="s">
        <v>79</v>
      </c>
      <c r="B5168" t="s">
        <v>80</v>
      </c>
      <c r="C5168" t="s">
        <v>10</v>
      </c>
      <c r="D5168" t="str">
        <f t="shared" si="80"/>
        <v>OUTFLOWS</v>
      </c>
      <c r="E5168" t="s">
        <v>116</v>
      </c>
      <c r="F5168" t="s">
        <v>117</v>
      </c>
      <c r="G5168" t="s">
        <v>6135</v>
      </c>
      <c r="H5168" t="s">
        <v>6136</v>
      </c>
      <c r="I5168" t="s">
        <v>6462</v>
      </c>
      <c r="J5168" t="s">
        <v>80</v>
      </c>
      <c r="K5168" t="s">
        <v>6464</v>
      </c>
      <c r="L5168" t="s">
        <v>1753</v>
      </c>
      <c r="M5168" s="17">
        <f>VLOOKUP($K5168,[1]Budget!$V:$AE,5,0)*IF($C5168="1 - Revenues",1,IF(AND($C5168="5 - Transfers",MID(I5168,15,1)="4"),1,-1))</f>
        <v>0</v>
      </c>
      <c r="N5168" s="17">
        <f>VLOOKUP($K5168,[1]Budget!$V:$AE,6,0)*IF($C5168="1 - Revenues",1,IF(AND($C5168="5 - Transfers",MID(J5168,15,1)="4"),1,-1))</f>
        <v>0</v>
      </c>
      <c r="O5168" s="17">
        <f>IFERROR(IF(RIGHT(LEFT(K5168,15),1)="4",VLOOKUP(K5168,'[1]Budget Worksheet'!A:B,2,0),-1*VLOOKUP(K5168,'[1]Budget Worksheet'!A:B,2,0)),0)</f>
        <v>-150000</v>
      </c>
      <c r="P5168" s="17">
        <f>VLOOKUP($K5168,[1]Budget!$V:$AE,8,0)*IF($C5168="1 - Revenues",1,IF(AND($C5168="5 - Transfers",MID($K5168,15,1)="4"),1,-1))</f>
        <v>-150000</v>
      </c>
      <c r="Q5168" s="17">
        <f>VLOOKUP($K5168,[1]Budget!$V:$AE,10,0)*IF($C5168="1 - Revenues",1,IF(AND($C5168="5 - Transfers",MID(K5168,15,1)="4"),1,-1))</f>
        <v>0</v>
      </c>
      <c r="S5168" s="18" t="b">
        <f>IF(LEFT(C5168,1)="1",1,-1)*SUMIF([1]Budget!V:V,'Budget Worksheet for Pivot Tabl'!K5168,[1]Budget!AC:AC)=P5168</f>
        <v>1</v>
      </c>
    </row>
    <row r="5169" spans="1:19" x14ac:dyDescent="0.25">
      <c r="A5169" t="s">
        <v>79</v>
      </c>
      <c r="B5169" t="s">
        <v>80</v>
      </c>
      <c r="C5169" t="s">
        <v>8</v>
      </c>
      <c r="D5169" t="str">
        <f t="shared" si="80"/>
        <v>OUTFLOWS</v>
      </c>
      <c r="E5169" t="s">
        <v>116</v>
      </c>
      <c r="F5169" t="s">
        <v>117</v>
      </c>
      <c r="G5169" t="s">
        <v>6135</v>
      </c>
      <c r="H5169" t="s">
        <v>6136</v>
      </c>
      <c r="I5169" t="s">
        <v>6167</v>
      </c>
      <c r="J5169" t="s">
        <v>6168</v>
      </c>
      <c r="K5169" t="s">
        <v>6465</v>
      </c>
      <c r="L5169" t="s">
        <v>629</v>
      </c>
      <c r="M5169" s="17">
        <f>VLOOKUP($K5169,[1]Budget!$V:$AE,5,0)*IF($C5169="1 - Revenues",1,IF(AND($C5169="5 - Transfers",MID(I5169,15,1)="4"),1,-1))</f>
        <v>0</v>
      </c>
      <c r="N5169" s="17">
        <f>VLOOKUP($K5169,[1]Budget!$V:$AE,6,0)*IF($C5169="1 - Revenues",1,IF(AND($C5169="5 - Transfers",MID(J5169,15,1)="4"),1,-1))</f>
        <v>0</v>
      </c>
      <c r="O5169" s="17">
        <f>IFERROR(IF(RIGHT(LEFT(K5169,15),1)="4",VLOOKUP(K5169,'[1]Budget Worksheet'!A:B,2,0),-1*VLOOKUP(K5169,'[1]Budget Worksheet'!A:B,2,0)),0)</f>
        <v>0</v>
      </c>
      <c r="P5169" s="17">
        <f>VLOOKUP($K5169,[1]Budget!$V:$AE,8,0)*IF($C5169="1 - Revenues",1,IF(AND($C5169="5 - Transfers",MID($K5169,15,1)="4"),1,-1))</f>
        <v>0</v>
      </c>
      <c r="Q5169" s="17">
        <f>VLOOKUP($K5169,[1]Budget!$V:$AE,10,0)*IF($C5169="1 - Revenues",1,IF(AND($C5169="5 - Transfers",MID(K5169,15,1)="4"),1,-1))</f>
        <v>0</v>
      </c>
      <c r="S5169" s="18" t="b">
        <f>IF(LEFT(C5169,1)="1",1,-1)*SUMIF([1]Budget!V:V,'Budget Worksheet for Pivot Tabl'!K5169,[1]Budget!AC:AC)=P5169</f>
        <v>1</v>
      </c>
    </row>
    <row r="5170" spans="1:19" x14ac:dyDescent="0.25">
      <c r="A5170" t="s">
        <v>79</v>
      </c>
      <c r="B5170" t="s">
        <v>80</v>
      </c>
      <c r="C5170" t="s">
        <v>8</v>
      </c>
      <c r="D5170" t="str">
        <f t="shared" si="80"/>
        <v>OUTFLOWS</v>
      </c>
      <c r="E5170" t="s">
        <v>116</v>
      </c>
      <c r="F5170" t="s">
        <v>117</v>
      </c>
      <c r="G5170" t="s">
        <v>6135</v>
      </c>
      <c r="H5170" t="s">
        <v>6136</v>
      </c>
      <c r="I5170" t="s">
        <v>6167</v>
      </c>
      <c r="J5170" t="s">
        <v>6168</v>
      </c>
      <c r="K5170" t="s">
        <v>6466</v>
      </c>
      <c r="L5170" t="s">
        <v>590</v>
      </c>
      <c r="M5170" s="17">
        <f>VLOOKUP($K5170,[1]Budget!$V:$AE,5,0)*IF($C5170="1 - Revenues",1,IF(AND($C5170="5 - Transfers",MID(I5170,15,1)="4"),1,-1))</f>
        <v>-708000</v>
      </c>
      <c r="N5170" s="17">
        <f>VLOOKUP($K5170,[1]Budget!$V:$AE,6,0)*IF($C5170="1 - Revenues",1,IF(AND($C5170="5 - Transfers",MID(J5170,15,1)="4"),1,-1))</f>
        <v>-778000</v>
      </c>
      <c r="O5170" s="17">
        <f>IFERROR(IF(RIGHT(LEFT(K5170,15),1)="4",VLOOKUP(K5170,'[1]Budget Worksheet'!A:B,2,0),-1*VLOOKUP(K5170,'[1]Budget Worksheet'!A:B,2,0)),0)</f>
        <v>-823582</v>
      </c>
      <c r="P5170" s="17">
        <f>VLOOKUP($K5170,[1]Budget!$V:$AE,8,0)*IF($C5170="1 - Revenues",1,IF(AND($C5170="5 - Transfers",MID($K5170,15,1)="4"),1,-1))</f>
        <v>-823582</v>
      </c>
      <c r="Q5170" s="17">
        <f>VLOOKUP($K5170,[1]Budget!$V:$AE,10,0)*IF($C5170="1 - Revenues",1,IF(AND($C5170="5 - Transfers",MID(K5170,15,1)="4"),1,-1))</f>
        <v>0</v>
      </c>
      <c r="S5170" s="18" t="b">
        <f>IF(LEFT(C5170,1)="1",1,-1)*SUMIF([1]Budget!V:V,'Budget Worksheet for Pivot Tabl'!K5170,[1]Budget!AC:AC)=P5170</f>
        <v>1</v>
      </c>
    </row>
    <row r="5171" spans="1:19" x14ac:dyDescent="0.25">
      <c r="A5171" t="s">
        <v>79</v>
      </c>
      <c r="B5171" t="s">
        <v>80</v>
      </c>
      <c r="C5171" t="s">
        <v>8</v>
      </c>
      <c r="D5171" t="str">
        <f t="shared" si="80"/>
        <v>OUTFLOWS</v>
      </c>
      <c r="E5171" t="s">
        <v>116</v>
      </c>
      <c r="F5171" t="s">
        <v>117</v>
      </c>
      <c r="G5171" t="s">
        <v>6135</v>
      </c>
      <c r="H5171" t="s">
        <v>6136</v>
      </c>
      <c r="I5171" t="s">
        <v>6167</v>
      </c>
      <c r="J5171" t="s">
        <v>6168</v>
      </c>
      <c r="K5171" t="s">
        <v>6467</v>
      </c>
      <c r="L5171" t="s">
        <v>582</v>
      </c>
      <c r="M5171" s="17">
        <f>VLOOKUP($K5171,[1]Budget!$V:$AE,5,0)*IF($C5171="1 - Revenues",1,IF(AND($C5171="5 - Transfers",MID(I5171,15,1)="4"),1,-1))</f>
        <v>-3000</v>
      </c>
      <c r="N5171" s="17">
        <f>VLOOKUP($K5171,[1]Budget!$V:$AE,6,0)*IF($C5171="1 - Revenues",1,IF(AND($C5171="5 - Transfers",MID(J5171,15,1)="4"),1,-1))</f>
        <v>0</v>
      </c>
      <c r="O5171" s="17">
        <f>IFERROR(IF(RIGHT(LEFT(K5171,15),1)="4",VLOOKUP(K5171,'[1]Budget Worksheet'!A:B,2,0),-1*VLOOKUP(K5171,'[1]Budget Worksheet'!A:B,2,0)),0)</f>
        <v>0</v>
      </c>
      <c r="P5171" s="17">
        <f>VLOOKUP($K5171,[1]Budget!$V:$AE,8,0)*IF($C5171="1 - Revenues",1,IF(AND($C5171="5 - Transfers",MID($K5171,15,1)="4"),1,-1))</f>
        <v>-5000</v>
      </c>
      <c r="Q5171" s="17">
        <f>VLOOKUP($K5171,[1]Budget!$V:$AE,10,0)*IF($C5171="1 - Revenues",1,IF(AND($C5171="5 - Transfers",MID(K5171,15,1)="4"),1,-1))</f>
        <v>-5000</v>
      </c>
      <c r="S5171" s="18" t="b">
        <f>IF(LEFT(C5171,1)="1",1,-1)*SUMIF([1]Budget!V:V,'Budget Worksheet for Pivot Tabl'!K5171,[1]Budget!AC:AC)=P5171</f>
        <v>1</v>
      </c>
    </row>
    <row r="5172" spans="1:19" x14ac:dyDescent="0.25">
      <c r="A5172" t="s">
        <v>79</v>
      </c>
      <c r="B5172" t="s">
        <v>80</v>
      </c>
      <c r="C5172" t="s">
        <v>8</v>
      </c>
      <c r="D5172" t="str">
        <f t="shared" si="80"/>
        <v>OUTFLOWS</v>
      </c>
      <c r="E5172" t="s">
        <v>116</v>
      </c>
      <c r="F5172" t="s">
        <v>117</v>
      </c>
      <c r="G5172" t="s">
        <v>6135</v>
      </c>
      <c r="H5172" t="s">
        <v>6136</v>
      </c>
      <c r="I5172" t="s">
        <v>6167</v>
      </c>
      <c r="J5172" t="s">
        <v>6168</v>
      </c>
      <c r="K5172" t="s">
        <v>6468</v>
      </c>
      <c r="L5172" t="s">
        <v>593</v>
      </c>
      <c r="M5172" s="17">
        <f>VLOOKUP($K5172,[1]Budget!$V:$AE,5,0)*IF($C5172="1 - Revenues",1,IF(AND($C5172="5 - Transfers",MID(I5172,15,1)="4"),1,-1))</f>
        <v>-36000</v>
      </c>
      <c r="N5172" s="17">
        <f>VLOOKUP($K5172,[1]Budget!$V:$AE,6,0)*IF($C5172="1 - Revenues",1,IF(AND($C5172="5 - Transfers",MID(J5172,15,1)="4"),1,-1))</f>
        <v>-36000</v>
      </c>
      <c r="O5172" s="17">
        <f>IFERROR(IF(RIGHT(LEFT(K5172,15),1)="4",VLOOKUP(K5172,'[1]Budget Worksheet'!A:B,2,0),-1*VLOOKUP(K5172,'[1]Budget Worksheet'!A:B,2,0)),0)</f>
        <v>-30000</v>
      </c>
      <c r="P5172" s="17">
        <f>VLOOKUP($K5172,[1]Budget!$V:$AE,8,0)*IF($C5172="1 - Revenues",1,IF(AND($C5172="5 - Transfers",MID($K5172,15,1)="4"),1,-1))</f>
        <v>-30000</v>
      </c>
      <c r="Q5172" s="17">
        <f>VLOOKUP($K5172,[1]Budget!$V:$AE,10,0)*IF($C5172="1 - Revenues",1,IF(AND($C5172="5 - Transfers",MID(K5172,15,1)="4"),1,-1))</f>
        <v>0</v>
      </c>
      <c r="S5172" s="18" t="b">
        <f>IF(LEFT(C5172,1)="1",1,-1)*SUMIF([1]Budget!V:V,'Budget Worksheet for Pivot Tabl'!K5172,[1]Budget!AC:AC)=P5172</f>
        <v>1</v>
      </c>
    </row>
    <row r="5173" spans="1:19" x14ac:dyDescent="0.25">
      <c r="A5173" t="s">
        <v>79</v>
      </c>
      <c r="B5173" t="s">
        <v>80</v>
      </c>
      <c r="C5173" t="s">
        <v>8</v>
      </c>
      <c r="D5173" t="str">
        <f t="shared" si="80"/>
        <v>OUTFLOWS</v>
      </c>
      <c r="E5173" t="s">
        <v>116</v>
      </c>
      <c r="F5173" t="s">
        <v>117</v>
      </c>
      <c r="G5173" t="s">
        <v>6135</v>
      </c>
      <c r="H5173" t="s">
        <v>6136</v>
      </c>
      <c r="I5173" t="s">
        <v>6167</v>
      </c>
      <c r="J5173" t="s">
        <v>6168</v>
      </c>
      <c r="K5173" t="s">
        <v>6469</v>
      </c>
      <c r="L5173" t="s">
        <v>919</v>
      </c>
      <c r="M5173" s="17">
        <f>VLOOKUP($K5173,[1]Budget!$V:$AE,5,0)*IF($C5173="1 - Revenues",1,IF(AND($C5173="5 - Transfers",MID(I5173,15,1)="4"),1,-1))</f>
        <v>-10000</v>
      </c>
      <c r="N5173" s="17">
        <f>VLOOKUP($K5173,[1]Budget!$V:$AE,6,0)*IF($C5173="1 - Revenues",1,IF(AND($C5173="5 - Transfers",MID(J5173,15,1)="4"),1,-1))</f>
        <v>-8000</v>
      </c>
      <c r="O5173" s="17">
        <f>IFERROR(IF(RIGHT(LEFT(K5173,15),1)="4",VLOOKUP(K5173,'[1]Budget Worksheet'!A:B,2,0),-1*VLOOKUP(K5173,'[1]Budget Worksheet'!A:B,2,0)),0)</f>
        <v>-25000</v>
      </c>
      <c r="P5173" s="17">
        <f>VLOOKUP($K5173,[1]Budget!$V:$AE,8,0)*IF($C5173="1 - Revenues",1,IF(AND($C5173="5 - Transfers",MID($K5173,15,1)="4"),1,-1))</f>
        <v>-25000</v>
      </c>
      <c r="Q5173" s="17">
        <f>VLOOKUP($K5173,[1]Budget!$V:$AE,10,0)*IF($C5173="1 - Revenues",1,IF(AND($C5173="5 - Transfers",MID(K5173,15,1)="4"),1,-1))</f>
        <v>0</v>
      </c>
      <c r="S5173" s="18" t="b">
        <f>IF(LEFT(C5173,1)="1",1,-1)*SUMIF([1]Budget!V:V,'Budget Worksheet for Pivot Tabl'!K5173,[1]Budget!AC:AC)=P5173</f>
        <v>1</v>
      </c>
    </row>
    <row r="5174" spans="1:19" x14ac:dyDescent="0.25">
      <c r="A5174" t="s">
        <v>79</v>
      </c>
      <c r="B5174" t="s">
        <v>80</v>
      </c>
      <c r="C5174" t="s">
        <v>8</v>
      </c>
      <c r="D5174" t="str">
        <f t="shared" si="80"/>
        <v>OUTFLOWS</v>
      </c>
      <c r="E5174" t="s">
        <v>116</v>
      </c>
      <c r="F5174" t="s">
        <v>117</v>
      </c>
      <c r="G5174" t="s">
        <v>6135</v>
      </c>
      <c r="H5174" t="s">
        <v>6136</v>
      </c>
      <c r="I5174" t="s">
        <v>6167</v>
      </c>
      <c r="J5174" t="s">
        <v>6168</v>
      </c>
      <c r="K5174" t="s">
        <v>6470</v>
      </c>
      <c r="L5174" t="s">
        <v>595</v>
      </c>
      <c r="M5174" s="17">
        <f>VLOOKUP($K5174,[1]Budget!$V:$AE,5,0)*IF($C5174="1 - Revenues",1,IF(AND($C5174="5 - Transfers",MID(I5174,15,1)="4"),1,-1))</f>
        <v>0</v>
      </c>
      <c r="N5174" s="17">
        <f>VLOOKUP($K5174,[1]Budget!$V:$AE,6,0)*IF($C5174="1 - Revenues",1,IF(AND($C5174="5 - Transfers",MID(J5174,15,1)="4"),1,-1))</f>
        <v>0</v>
      </c>
      <c r="O5174" s="17">
        <f>IFERROR(IF(RIGHT(LEFT(K5174,15),1)="4",VLOOKUP(K5174,'[1]Budget Worksheet'!A:B,2,0),-1*VLOOKUP(K5174,'[1]Budget Worksheet'!A:B,2,0)),0)</f>
        <v>-500</v>
      </c>
      <c r="P5174" s="17">
        <f>VLOOKUP($K5174,[1]Budget!$V:$AE,8,0)*IF($C5174="1 - Revenues",1,IF(AND($C5174="5 - Transfers",MID($K5174,15,1)="4"),1,-1))</f>
        <v>-500</v>
      </c>
      <c r="Q5174" s="17">
        <f>VLOOKUP($K5174,[1]Budget!$V:$AE,10,0)*IF($C5174="1 - Revenues",1,IF(AND($C5174="5 - Transfers",MID(K5174,15,1)="4"),1,-1))</f>
        <v>0</v>
      </c>
      <c r="S5174" s="18" t="b">
        <f>IF(LEFT(C5174,1)="1",1,-1)*SUMIF([1]Budget!V:V,'Budget Worksheet for Pivot Tabl'!K5174,[1]Budget!AC:AC)=P5174</f>
        <v>1</v>
      </c>
    </row>
    <row r="5175" spans="1:19" x14ac:dyDescent="0.25">
      <c r="A5175" t="s">
        <v>79</v>
      </c>
      <c r="B5175" t="s">
        <v>80</v>
      </c>
      <c r="C5175" t="s">
        <v>8</v>
      </c>
      <c r="D5175" t="str">
        <f t="shared" si="80"/>
        <v>OUTFLOWS</v>
      </c>
      <c r="E5175" t="s">
        <v>116</v>
      </c>
      <c r="F5175" t="s">
        <v>117</v>
      </c>
      <c r="G5175" t="s">
        <v>6135</v>
      </c>
      <c r="H5175" t="s">
        <v>6136</v>
      </c>
      <c r="I5175" t="s">
        <v>6167</v>
      </c>
      <c r="J5175" t="s">
        <v>6168</v>
      </c>
      <c r="K5175" t="s">
        <v>6471</v>
      </c>
      <c r="L5175" t="s">
        <v>599</v>
      </c>
      <c r="M5175" s="17">
        <f>VLOOKUP($K5175,[1]Budget!$V:$AE,5,0)*IF($C5175="1 - Revenues",1,IF(AND($C5175="5 - Transfers",MID(I5175,15,1)="4"),1,-1))</f>
        <v>-9000</v>
      </c>
      <c r="N5175" s="17">
        <f>VLOOKUP($K5175,[1]Budget!$V:$AE,6,0)*IF($C5175="1 - Revenues",1,IF(AND($C5175="5 - Transfers",MID(J5175,15,1)="4"),1,-1))</f>
        <v>-9000</v>
      </c>
      <c r="O5175" s="17">
        <f>IFERROR(IF(RIGHT(LEFT(K5175,15),1)="4",VLOOKUP(K5175,'[1]Budget Worksheet'!A:B,2,0),-1*VLOOKUP(K5175,'[1]Budget Worksheet'!A:B,2,0)),0)</f>
        <v>-14355</v>
      </c>
      <c r="P5175" s="17">
        <f>VLOOKUP($K5175,[1]Budget!$V:$AE,8,0)*IF($C5175="1 - Revenues",1,IF(AND($C5175="5 - Transfers",MID($K5175,15,1)="4"),1,-1))</f>
        <v>-14355</v>
      </c>
      <c r="Q5175" s="17">
        <f>VLOOKUP($K5175,[1]Budget!$V:$AE,10,0)*IF($C5175="1 - Revenues",1,IF(AND($C5175="5 - Transfers",MID(K5175,15,1)="4"),1,-1))</f>
        <v>0</v>
      </c>
      <c r="S5175" s="18" t="b">
        <f>IF(LEFT(C5175,1)="1",1,-1)*SUMIF([1]Budget!V:V,'Budget Worksheet for Pivot Tabl'!K5175,[1]Budget!AC:AC)=P5175</f>
        <v>1</v>
      </c>
    </row>
    <row r="5176" spans="1:19" x14ac:dyDescent="0.25">
      <c r="A5176" t="s">
        <v>79</v>
      </c>
      <c r="B5176" t="s">
        <v>80</v>
      </c>
      <c r="C5176" t="s">
        <v>8</v>
      </c>
      <c r="D5176" t="str">
        <f t="shared" si="80"/>
        <v>OUTFLOWS</v>
      </c>
      <c r="E5176" t="s">
        <v>116</v>
      </c>
      <c r="F5176" t="s">
        <v>117</v>
      </c>
      <c r="G5176" t="s">
        <v>6135</v>
      </c>
      <c r="H5176" t="s">
        <v>6136</v>
      </c>
      <c r="I5176" t="s">
        <v>6167</v>
      </c>
      <c r="J5176" t="s">
        <v>6168</v>
      </c>
      <c r="K5176" t="s">
        <v>6472</v>
      </c>
      <c r="L5176" t="s">
        <v>1084</v>
      </c>
      <c r="M5176" s="17">
        <f>VLOOKUP($K5176,[1]Budget!$V:$AE,5,0)*IF($C5176="1 - Revenues",1,IF(AND($C5176="5 - Transfers",MID(I5176,15,1)="4"),1,-1))</f>
        <v>0</v>
      </c>
      <c r="N5176" s="17">
        <f>VLOOKUP($K5176,[1]Budget!$V:$AE,6,0)*IF($C5176="1 - Revenues",1,IF(AND($C5176="5 - Transfers",MID(J5176,15,1)="4"),1,-1))</f>
        <v>0</v>
      </c>
      <c r="O5176" s="17">
        <f>IFERROR(IF(RIGHT(LEFT(K5176,15),1)="4",VLOOKUP(K5176,'[1]Budget Worksheet'!A:B,2,0),-1*VLOOKUP(K5176,'[1]Budget Worksheet'!A:B,2,0)),0)</f>
        <v>0</v>
      </c>
      <c r="P5176" s="17">
        <f>VLOOKUP($K5176,[1]Budget!$V:$AE,8,0)*IF($C5176="1 - Revenues",1,IF(AND($C5176="5 - Transfers",MID($K5176,15,1)="4"),1,-1))</f>
        <v>0</v>
      </c>
      <c r="Q5176" s="17">
        <f>VLOOKUP($K5176,[1]Budget!$V:$AE,10,0)*IF($C5176="1 - Revenues",1,IF(AND($C5176="5 - Transfers",MID(K5176,15,1)="4"),1,-1))</f>
        <v>0</v>
      </c>
      <c r="S5176" s="18" t="b">
        <f>IF(LEFT(C5176,1)="1",1,-1)*SUMIF([1]Budget!V:V,'Budget Worksheet for Pivot Tabl'!K5176,[1]Budget!AC:AC)=P5176</f>
        <v>1</v>
      </c>
    </row>
    <row r="5177" spans="1:19" x14ac:dyDescent="0.25">
      <c r="A5177" t="s">
        <v>79</v>
      </c>
      <c r="B5177" t="s">
        <v>80</v>
      </c>
      <c r="C5177" t="s">
        <v>8</v>
      </c>
      <c r="D5177" t="str">
        <f t="shared" si="80"/>
        <v>OUTFLOWS</v>
      </c>
      <c r="E5177" t="s">
        <v>116</v>
      </c>
      <c r="F5177" t="s">
        <v>117</v>
      </c>
      <c r="G5177" t="s">
        <v>6135</v>
      </c>
      <c r="H5177" t="s">
        <v>6136</v>
      </c>
      <c r="I5177" t="s">
        <v>6167</v>
      </c>
      <c r="J5177" t="s">
        <v>6168</v>
      </c>
      <c r="K5177" t="s">
        <v>6473</v>
      </c>
      <c r="L5177" t="s">
        <v>470</v>
      </c>
      <c r="M5177" s="17">
        <f>VLOOKUP($K5177,[1]Budget!$V:$AE,5,0)*IF($C5177="1 - Revenues",1,IF(AND($C5177="5 - Transfers",MID(I5177,15,1)="4"),1,-1))</f>
        <v>-145000</v>
      </c>
      <c r="N5177" s="17">
        <f>VLOOKUP($K5177,[1]Budget!$V:$AE,6,0)*IF($C5177="1 - Revenues",1,IF(AND($C5177="5 - Transfers",MID(J5177,15,1)="4"),1,-1))</f>
        <v>-159000</v>
      </c>
      <c r="O5177" s="17">
        <f>IFERROR(IF(RIGHT(LEFT(K5177,15),1)="4",VLOOKUP(K5177,'[1]Budget Worksheet'!A:B,2,0),-1*VLOOKUP(K5177,'[1]Budget Worksheet'!A:B,2,0)),0)</f>
        <v>-201959</v>
      </c>
      <c r="P5177" s="17">
        <f>VLOOKUP($K5177,[1]Budget!$V:$AE,8,0)*IF($C5177="1 - Revenues",1,IF(AND($C5177="5 - Transfers",MID($K5177,15,1)="4"),1,-1))</f>
        <v>-208000</v>
      </c>
      <c r="Q5177" s="17">
        <f>VLOOKUP($K5177,[1]Budget!$V:$AE,10,0)*IF($C5177="1 - Revenues",1,IF(AND($C5177="5 - Transfers",MID(K5177,15,1)="4"),1,-1))</f>
        <v>-6041</v>
      </c>
      <c r="S5177" s="18" t="b">
        <f>IF(LEFT(C5177,1)="1",1,-1)*SUMIF([1]Budget!V:V,'Budget Worksheet for Pivot Tabl'!K5177,[1]Budget!AC:AC)=P5177</f>
        <v>1</v>
      </c>
    </row>
    <row r="5178" spans="1:19" x14ac:dyDescent="0.25">
      <c r="A5178" t="s">
        <v>79</v>
      </c>
      <c r="B5178" t="s">
        <v>80</v>
      </c>
      <c r="C5178" t="s">
        <v>8</v>
      </c>
      <c r="D5178" t="str">
        <f t="shared" si="80"/>
        <v>OUTFLOWS</v>
      </c>
      <c r="E5178" t="s">
        <v>116</v>
      </c>
      <c r="F5178" t="s">
        <v>117</v>
      </c>
      <c r="G5178" t="s">
        <v>6135</v>
      </c>
      <c r="H5178" t="s">
        <v>6136</v>
      </c>
      <c r="I5178" t="s">
        <v>6167</v>
      </c>
      <c r="J5178" t="s">
        <v>6168</v>
      </c>
      <c r="K5178" t="s">
        <v>6474</v>
      </c>
      <c r="L5178" t="s">
        <v>606</v>
      </c>
      <c r="M5178" s="17">
        <f>VLOOKUP($K5178,[1]Budget!$V:$AE,5,0)*IF($C5178="1 - Revenues",1,IF(AND($C5178="5 - Transfers",MID(I5178,15,1)="4"),1,-1))</f>
        <v>-79000</v>
      </c>
      <c r="N5178" s="17">
        <f>VLOOKUP($K5178,[1]Budget!$V:$AE,6,0)*IF($C5178="1 - Revenues",1,IF(AND($C5178="5 - Transfers",MID(J5178,15,1)="4"),1,-1))</f>
        <v>-89000</v>
      </c>
      <c r="O5178" s="17">
        <f>IFERROR(IF(RIGHT(LEFT(K5178,15),1)="4",VLOOKUP(K5178,'[1]Budget Worksheet'!A:B,2,0),-1*VLOOKUP(K5178,'[1]Budget Worksheet'!A:B,2,0)),0)</f>
        <v>-96864</v>
      </c>
      <c r="P5178" s="17">
        <f>VLOOKUP($K5178,[1]Budget!$V:$AE,8,0)*IF($C5178="1 - Revenues",1,IF(AND($C5178="5 - Transfers",MID($K5178,15,1)="4"),1,-1))</f>
        <v>-96864</v>
      </c>
      <c r="Q5178" s="17">
        <f>VLOOKUP($K5178,[1]Budget!$V:$AE,10,0)*IF($C5178="1 - Revenues",1,IF(AND($C5178="5 - Transfers",MID(K5178,15,1)="4"),1,-1))</f>
        <v>0</v>
      </c>
      <c r="S5178" s="18" t="b">
        <f>IF(LEFT(C5178,1)="1",1,-1)*SUMIF([1]Budget!V:V,'Budget Worksheet for Pivot Tabl'!K5178,[1]Budget!AC:AC)=P5178</f>
        <v>1</v>
      </c>
    </row>
    <row r="5179" spans="1:19" x14ac:dyDescent="0.25">
      <c r="A5179" t="s">
        <v>79</v>
      </c>
      <c r="B5179" t="s">
        <v>80</v>
      </c>
      <c r="C5179" t="s">
        <v>8</v>
      </c>
      <c r="D5179" t="str">
        <f t="shared" si="80"/>
        <v>OUTFLOWS</v>
      </c>
      <c r="E5179" t="s">
        <v>116</v>
      </c>
      <c r="F5179" t="s">
        <v>117</v>
      </c>
      <c r="G5179" t="s">
        <v>6135</v>
      </c>
      <c r="H5179" t="s">
        <v>6136</v>
      </c>
      <c r="I5179" t="s">
        <v>6167</v>
      </c>
      <c r="J5179" t="s">
        <v>6168</v>
      </c>
      <c r="K5179" t="s">
        <v>6475</v>
      </c>
      <c r="L5179" t="s">
        <v>608</v>
      </c>
      <c r="M5179" s="17">
        <f>VLOOKUP($K5179,[1]Budget!$V:$AE,5,0)*IF($C5179="1 - Revenues",1,IF(AND($C5179="5 - Transfers",MID(I5179,15,1)="4"),1,-1))</f>
        <v>-164000</v>
      </c>
      <c r="N5179" s="17">
        <f>VLOOKUP($K5179,[1]Budget!$V:$AE,6,0)*IF($C5179="1 - Revenues",1,IF(AND($C5179="5 - Transfers",MID(J5179,15,1)="4"),1,-1))</f>
        <v>-164000</v>
      </c>
      <c r="O5179" s="17">
        <f>IFERROR(IF(RIGHT(LEFT(K5179,15),1)="4",VLOOKUP(K5179,'[1]Budget Worksheet'!A:B,2,0),-1*VLOOKUP(K5179,'[1]Budget Worksheet'!A:B,2,0)),0)</f>
        <v>-180834</v>
      </c>
      <c r="P5179" s="17">
        <f>VLOOKUP($K5179,[1]Budget!$V:$AE,8,0)*IF($C5179="1 - Revenues",1,IF(AND($C5179="5 - Transfers",MID($K5179,15,1)="4"),1,-1))</f>
        <v>-180834</v>
      </c>
      <c r="Q5179" s="17">
        <f>VLOOKUP($K5179,[1]Budget!$V:$AE,10,0)*IF($C5179="1 - Revenues",1,IF(AND($C5179="5 - Transfers",MID(K5179,15,1)="4"),1,-1))</f>
        <v>0</v>
      </c>
      <c r="S5179" s="18" t="b">
        <f>IF(LEFT(C5179,1)="1",1,-1)*SUMIF([1]Budget!V:V,'Budget Worksheet for Pivot Tabl'!K5179,[1]Budget!AC:AC)=P5179</f>
        <v>1</v>
      </c>
    </row>
    <row r="5180" spans="1:19" x14ac:dyDescent="0.25">
      <c r="A5180" t="s">
        <v>79</v>
      </c>
      <c r="B5180" t="s">
        <v>80</v>
      </c>
      <c r="C5180" t="s">
        <v>8</v>
      </c>
      <c r="D5180" t="str">
        <f t="shared" si="80"/>
        <v>OUTFLOWS</v>
      </c>
      <c r="E5180" t="s">
        <v>116</v>
      </c>
      <c r="F5180" t="s">
        <v>117</v>
      </c>
      <c r="G5180" t="s">
        <v>6135</v>
      </c>
      <c r="H5180" t="s">
        <v>6136</v>
      </c>
      <c r="I5180" t="s">
        <v>6167</v>
      </c>
      <c r="J5180" t="s">
        <v>6168</v>
      </c>
      <c r="K5180" t="s">
        <v>6476</v>
      </c>
      <c r="L5180" t="s">
        <v>610</v>
      </c>
      <c r="M5180" s="17">
        <f>VLOOKUP($K5180,[1]Budget!$V:$AE,5,0)*IF($C5180="1 - Revenues",1,IF(AND($C5180="5 - Transfers",MID(I5180,15,1)="4"),1,-1))</f>
        <v>-15000</v>
      </c>
      <c r="N5180" s="17">
        <f>VLOOKUP($K5180,[1]Budget!$V:$AE,6,0)*IF($C5180="1 - Revenues",1,IF(AND($C5180="5 - Transfers",MID(J5180,15,1)="4"),1,-1))</f>
        <v>-13000</v>
      </c>
      <c r="O5180" s="17">
        <f>IFERROR(IF(RIGHT(LEFT(K5180,15),1)="4",VLOOKUP(K5180,'[1]Budget Worksheet'!A:B,2,0),-1*VLOOKUP(K5180,'[1]Budget Worksheet'!A:B,2,0)),0)</f>
        <v>-14070</v>
      </c>
      <c r="P5180" s="17">
        <f>VLOOKUP($K5180,[1]Budget!$V:$AE,8,0)*IF($C5180="1 - Revenues",1,IF(AND($C5180="5 - Transfers",MID($K5180,15,1)="4"),1,-1))</f>
        <v>-14070</v>
      </c>
      <c r="Q5180" s="17">
        <f>VLOOKUP($K5180,[1]Budget!$V:$AE,10,0)*IF($C5180="1 - Revenues",1,IF(AND($C5180="5 - Transfers",MID(K5180,15,1)="4"),1,-1))</f>
        <v>0</v>
      </c>
      <c r="S5180" s="18" t="b">
        <f>IF(LEFT(C5180,1)="1",1,-1)*SUMIF([1]Budget!V:V,'Budget Worksheet for Pivot Tabl'!K5180,[1]Budget!AC:AC)=P5180</f>
        <v>1</v>
      </c>
    </row>
    <row r="5181" spans="1:19" x14ac:dyDescent="0.25">
      <c r="A5181" t="s">
        <v>79</v>
      </c>
      <c r="B5181" t="s">
        <v>80</v>
      </c>
      <c r="C5181" t="s">
        <v>8</v>
      </c>
      <c r="D5181" t="str">
        <f t="shared" si="80"/>
        <v>OUTFLOWS</v>
      </c>
      <c r="E5181" t="s">
        <v>116</v>
      </c>
      <c r="F5181" t="s">
        <v>117</v>
      </c>
      <c r="G5181" t="s">
        <v>6135</v>
      </c>
      <c r="H5181" t="s">
        <v>6136</v>
      </c>
      <c r="I5181" t="s">
        <v>6167</v>
      </c>
      <c r="J5181" t="s">
        <v>6168</v>
      </c>
      <c r="K5181" t="s">
        <v>6477</v>
      </c>
      <c r="L5181" t="s">
        <v>612</v>
      </c>
      <c r="M5181" s="17">
        <f>VLOOKUP($K5181,[1]Budget!$V:$AE,5,0)*IF($C5181="1 - Revenues",1,IF(AND($C5181="5 - Transfers",MID(I5181,15,1)="4"),1,-1))</f>
        <v>-2000</v>
      </c>
      <c r="N5181" s="17">
        <f>VLOOKUP($K5181,[1]Budget!$V:$AE,6,0)*IF($C5181="1 - Revenues",1,IF(AND($C5181="5 - Transfers",MID(J5181,15,1)="4"),1,-1))</f>
        <v>-2000</v>
      </c>
      <c r="O5181" s="17">
        <f>IFERROR(IF(RIGHT(LEFT(K5181,15),1)="4",VLOOKUP(K5181,'[1]Budget Worksheet'!A:B,2,0),-1*VLOOKUP(K5181,'[1]Budget Worksheet'!A:B,2,0)),0)</f>
        <v>-2460</v>
      </c>
      <c r="P5181" s="17">
        <f>VLOOKUP($K5181,[1]Budget!$V:$AE,8,0)*IF($C5181="1 - Revenues",1,IF(AND($C5181="5 - Transfers",MID($K5181,15,1)="4"),1,-1))</f>
        <v>-2460</v>
      </c>
      <c r="Q5181" s="17">
        <f>VLOOKUP($K5181,[1]Budget!$V:$AE,10,0)*IF($C5181="1 - Revenues",1,IF(AND($C5181="5 - Transfers",MID(K5181,15,1)="4"),1,-1))</f>
        <v>0</v>
      </c>
      <c r="S5181" s="18" t="b">
        <f>IF(LEFT(C5181,1)="1",1,-1)*SUMIF([1]Budget!V:V,'Budget Worksheet for Pivot Tabl'!K5181,[1]Budget!AC:AC)=P5181</f>
        <v>1</v>
      </c>
    </row>
    <row r="5182" spans="1:19" x14ac:dyDescent="0.25">
      <c r="A5182" t="s">
        <v>79</v>
      </c>
      <c r="B5182" t="s">
        <v>80</v>
      </c>
      <c r="C5182" t="s">
        <v>8</v>
      </c>
      <c r="D5182" t="str">
        <f t="shared" si="80"/>
        <v>OUTFLOWS</v>
      </c>
      <c r="E5182" t="s">
        <v>116</v>
      </c>
      <c r="F5182" t="s">
        <v>117</v>
      </c>
      <c r="G5182" t="s">
        <v>6135</v>
      </c>
      <c r="H5182" t="s">
        <v>6136</v>
      </c>
      <c r="I5182" t="s">
        <v>6167</v>
      </c>
      <c r="J5182" t="s">
        <v>6168</v>
      </c>
      <c r="K5182" t="s">
        <v>6478</v>
      </c>
      <c r="L5182" t="s">
        <v>614</v>
      </c>
      <c r="M5182" s="17">
        <f>VLOOKUP($K5182,[1]Budget!$V:$AE,5,0)*IF($C5182="1 - Revenues",1,IF(AND($C5182="5 - Transfers",MID(I5182,15,1)="4"),1,-1))</f>
        <v>-1000</v>
      </c>
      <c r="N5182" s="17">
        <f>VLOOKUP($K5182,[1]Budget!$V:$AE,6,0)*IF($C5182="1 - Revenues",1,IF(AND($C5182="5 - Transfers",MID(J5182,15,1)="4"),1,-1))</f>
        <v>-1000</v>
      </c>
      <c r="O5182" s="17">
        <f>IFERROR(IF(RIGHT(LEFT(K5182,15),1)="4",VLOOKUP(K5182,'[1]Budget Worksheet'!A:B,2,0),-1*VLOOKUP(K5182,'[1]Budget Worksheet'!A:B,2,0)),0)</f>
        <v>-1076</v>
      </c>
      <c r="P5182" s="17">
        <f>VLOOKUP($K5182,[1]Budget!$V:$AE,8,0)*IF($C5182="1 - Revenues",1,IF(AND($C5182="5 - Transfers",MID($K5182,15,1)="4"),1,-1))</f>
        <v>-1076</v>
      </c>
      <c r="Q5182" s="17">
        <f>VLOOKUP($K5182,[1]Budget!$V:$AE,10,0)*IF($C5182="1 - Revenues",1,IF(AND($C5182="5 - Transfers",MID(K5182,15,1)="4"),1,-1))</f>
        <v>0</v>
      </c>
      <c r="S5182" s="18" t="b">
        <f>IF(LEFT(C5182,1)="1",1,-1)*SUMIF([1]Budget!V:V,'Budget Worksheet for Pivot Tabl'!K5182,[1]Budget!AC:AC)=P5182</f>
        <v>1</v>
      </c>
    </row>
    <row r="5183" spans="1:19" x14ac:dyDescent="0.25">
      <c r="A5183" t="s">
        <v>79</v>
      </c>
      <c r="B5183" t="s">
        <v>80</v>
      </c>
      <c r="C5183" t="s">
        <v>8</v>
      </c>
      <c r="D5183" t="str">
        <f t="shared" si="80"/>
        <v>OUTFLOWS</v>
      </c>
      <c r="E5183" t="s">
        <v>116</v>
      </c>
      <c r="F5183" t="s">
        <v>117</v>
      </c>
      <c r="G5183" t="s">
        <v>6135</v>
      </c>
      <c r="H5183" t="s">
        <v>6136</v>
      </c>
      <c r="I5183" t="s">
        <v>6167</v>
      </c>
      <c r="J5183" t="s">
        <v>6168</v>
      </c>
      <c r="K5183" t="s">
        <v>6479</v>
      </c>
      <c r="L5183" t="s">
        <v>616</v>
      </c>
      <c r="M5183" s="17">
        <f>VLOOKUP($K5183,[1]Budget!$V:$AE,5,0)*IF($C5183="1 - Revenues",1,IF(AND($C5183="5 - Transfers",MID(I5183,15,1)="4"),1,-1))</f>
        <v>-27000</v>
      </c>
      <c r="N5183" s="17">
        <f>VLOOKUP($K5183,[1]Budget!$V:$AE,6,0)*IF($C5183="1 - Revenues",1,IF(AND($C5183="5 - Transfers",MID(J5183,15,1)="4"),1,-1))</f>
        <v>-27000</v>
      </c>
      <c r="O5183" s="17">
        <f>IFERROR(IF(RIGHT(LEFT(K5183,15),1)="4",VLOOKUP(K5183,'[1]Budget Worksheet'!A:B,2,0),-1*VLOOKUP(K5183,'[1]Budget Worksheet'!A:B,2,0)),0)</f>
        <v>-27600</v>
      </c>
      <c r="P5183" s="17">
        <f>VLOOKUP($K5183,[1]Budget!$V:$AE,8,0)*IF($C5183="1 - Revenues",1,IF(AND($C5183="5 - Transfers",MID($K5183,15,1)="4"),1,-1))</f>
        <v>-36000</v>
      </c>
      <c r="Q5183" s="17">
        <f>VLOOKUP($K5183,[1]Budget!$V:$AE,10,0)*IF($C5183="1 - Revenues",1,IF(AND($C5183="5 - Transfers",MID(K5183,15,1)="4"),1,-1))</f>
        <v>-8400</v>
      </c>
      <c r="S5183" s="18" t="b">
        <f>IF(LEFT(C5183,1)="1",1,-1)*SUMIF([1]Budget!V:V,'Budget Worksheet for Pivot Tabl'!K5183,[1]Budget!AC:AC)=P5183</f>
        <v>1</v>
      </c>
    </row>
    <row r="5184" spans="1:19" x14ac:dyDescent="0.25">
      <c r="A5184" t="s">
        <v>79</v>
      </c>
      <c r="B5184" t="s">
        <v>80</v>
      </c>
      <c r="C5184" t="s">
        <v>8</v>
      </c>
      <c r="D5184" t="str">
        <f t="shared" si="80"/>
        <v>OUTFLOWS</v>
      </c>
      <c r="E5184" t="s">
        <v>116</v>
      </c>
      <c r="F5184" t="s">
        <v>117</v>
      </c>
      <c r="G5184" t="s">
        <v>6135</v>
      </c>
      <c r="H5184" t="s">
        <v>6136</v>
      </c>
      <c r="I5184" t="s">
        <v>6167</v>
      </c>
      <c r="J5184" t="s">
        <v>6168</v>
      </c>
      <c r="K5184" t="s">
        <v>6480</v>
      </c>
      <c r="L5184" t="s">
        <v>618</v>
      </c>
      <c r="M5184" s="17">
        <f>VLOOKUP($K5184,[1]Budget!$V:$AE,5,0)*IF($C5184="1 - Revenues",1,IF(AND($C5184="5 - Transfers",MID(I5184,15,1)="4"),1,-1))</f>
        <v>-4000</v>
      </c>
      <c r="N5184" s="17">
        <f>VLOOKUP($K5184,[1]Budget!$V:$AE,6,0)*IF($C5184="1 - Revenues",1,IF(AND($C5184="5 - Transfers",MID(J5184,15,1)="4"),1,-1))</f>
        <v>-3000</v>
      </c>
      <c r="O5184" s="17">
        <f>IFERROR(IF(RIGHT(LEFT(K5184,15),1)="4",VLOOKUP(K5184,'[1]Budget Worksheet'!A:B,2,0),-1*VLOOKUP(K5184,'[1]Budget Worksheet'!A:B,2,0)),0)</f>
        <v>-2375</v>
      </c>
      <c r="P5184" s="17">
        <f>VLOOKUP($K5184,[1]Budget!$V:$AE,8,0)*IF($C5184="1 - Revenues",1,IF(AND($C5184="5 - Transfers",MID($K5184,15,1)="4"),1,-1))</f>
        <v>-2375</v>
      </c>
      <c r="Q5184" s="17">
        <f>VLOOKUP($K5184,[1]Budget!$V:$AE,10,0)*IF($C5184="1 - Revenues",1,IF(AND($C5184="5 - Transfers",MID(K5184,15,1)="4"),1,-1))</f>
        <v>0</v>
      </c>
      <c r="S5184" s="18" t="b">
        <f>IF(LEFT(C5184,1)="1",1,-1)*SUMIF([1]Budget!V:V,'Budget Worksheet for Pivot Tabl'!K5184,[1]Budget!AC:AC)=P5184</f>
        <v>1</v>
      </c>
    </row>
    <row r="5185" spans="1:19" x14ac:dyDescent="0.25">
      <c r="A5185" t="s">
        <v>79</v>
      </c>
      <c r="B5185" t="s">
        <v>80</v>
      </c>
      <c r="C5185" t="s">
        <v>8</v>
      </c>
      <c r="D5185" t="str">
        <f t="shared" si="80"/>
        <v>OUTFLOWS</v>
      </c>
      <c r="E5185" t="s">
        <v>116</v>
      </c>
      <c r="F5185" t="s">
        <v>117</v>
      </c>
      <c r="G5185" t="s">
        <v>6135</v>
      </c>
      <c r="H5185" t="s">
        <v>6136</v>
      </c>
      <c r="I5185" t="s">
        <v>6167</v>
      </c>
      <c r="J5185" t="s">
        <v>6168</v>
      </c>
      <c r="K5185" t="s">
        <v>6481</v>
      </c>
      <c r="L5185" t="s">
        <v>620</v>
      </c>
      <c r="M5185" s="17">
        <f>VLOOKUP($K5185,[1]Budget!$V:$AE,5,0)*IF($C5185="1 - Revenues",1,IF(AND($C5185="5 - Transfers",MID(I5185,15,1)="4"),1,-1))</f>
        <v>-40000</v>
      </c>
      <c r="N5185" s="17">
        <f>VLOOKUP($K5185,[1]Budget!$V:$AE,6,0)*IF($C5185="1 - Revenues",1,IF(AND($C5185="5 - Transfers",MID(J5185,15,1)="4"),1,-1))</f>
        <v>-42000</v>
      </c>
      <c r="O5185" s="17">
        <f>IFERROR(IF(RIGHT(LEFT(K5185,15),1)="4",VLOOKUP(K5185,'[1]Budget Worksheet'!A:B,2,0),-1*VLOOKUP(K5185,'[1]Budget Worksheet'!A:B,2,0)),0)</f>
        <v>-44849</v>
      </c>
      <c r="P5185" s="17">
        <f>VLOOKUP($K5185,[1]Budget!$V:$AE,8,0)*IF($C5185="1 - Revenues",1,IF(AND($C5185="5 - Transfers",MID($K5185,15,1)="4"),1,-1))</f>
        <v>-44849</v>
      </c>
      <c r="Q5185" s="17">
        <f>VLOOKUP($K5185,[1]Budget!$V:$AE,10,0)*IF($C5185="1 - Revenues",1,IF(AND($C5185="5 - Transfers",MID(K5185,15,1)="4"),1,-1))</f>
        <v>0</v>
      </c>
      <c r="S5185" s="18" t="b">
        <f>IF(LEFT(C5185,1)="1",1,-1)*SUMIF([1]Budget!V:V,'Budget Worksheet for Pivot Tabl'!K5185,[1]Budget!AC:AC)=P5185</f>
        <v>1</v>
      </c>
    </row>
    <row r="5186" spans="1:19" x14ac:dyDescent="0.25">
      <c r="A5186" t="s">
        <v>79</v>
      </c>
      <c r="B5186" t="s">
        <v>80</v>
      </c>
      <c r="C5186" t="s">
        <v>8</v>
      </c>
      <c r="D5186" t="str">
        <f t="shared" si="80"/>
        <v>OUTFLOWS</v>
      </c>
      <c r="E5186" t="s">
        <v>116</v>
      </c>
      <c r="F5186" t="s">
        <v>117</v>
      </c>
      <c r="G5186" t="s">
        <v>6135</v>
      </c>
      <c r="H5186" t="s">
        <v>6136</v>
      </c>
      <c r="I5186" t="s">
        <v>6167</v>
      </c>
      <c r="J5186" t="s">
        <v>6168</v>
      </c>
      <c r="K5186" t="s">
        <v>6482</v>
      </c>
      <c r="L5186" t="s">
        <v>622</v>
      </c>
      <c r="M5186" s="17">
        <f>VLOOKUP($K5186,[1]Budget!$V:$AE,5,0)*IF($C5186="1 - Revenues",1,IF(AND($C5186="5 - Transfers",MID(I5186,15,1)="4"),1,-1))</f>
        <v>0</v>
      </c>
      <c r="N5186" s="17">
        <f>VLOOKUP($K5186,[1]Budget!$V:$AE,6,0)*IF($C5186="1 - Revenues",1,IF(AND($C5186="5 - Transfers",MID(J5186,15,1)="4"),1,-1))</f>
        <v>-2000</v>
      </c>
      <c r="O5186" s="17">
        <f>IFERROR(IF(RIGHT(LEFT(K5186,15),1)="4",VLOOKUP(K5186,'[1]Budget Worksheet'!A:B,2,0),-1*VLOOKUP(K5186,'[1]Budget Worksheet'!A:B,2,0)),0)</f>
        <v>0</v>
      </c>
      <c r="P5186" s="17">
        <f>VLOOKUP($K5186,[1]Budget!$V:$AE,8,0)*IF($C5186="1 - Revenues",1,IF(AND($C5186="5 - Transfers",MID($K5186,15,1)="4"),1,-1))</f>
        <v>0</v>
      </c>
      <c r="Q5186" s="17">
        <f>VLOOKUP($K5186,[1]Budget!$V:$AE,10,0)*IF($C5186="1 - Revenues",1,IF(AND($C5186="5 - Transfers",MID(K5186,15,1)="4"),1,-1))</f>
        <v>0</v>
      </c>
      <c r="S5186" s="18" t="b">
        <f>IF(LEFT(C5186,1)="1",1,-1)*SUMIF([1]Budget!V:V,'Budget Worksheet for Pivot Tabl'!K5186,[1]Budget!AC:AC)=P5186</f>
        <v>1</v>
      </c>
    </row>
    <row r="5187" spans="1:19" x14ac:dyDescent="0.25">
      <c r="A5187" t="s">
        <v>79</v>
      </c>
      <c r="B5187" t="s">
        <v>80</v>
      </c>
      <c r="C5187" t="s">
        <v>8</v>
      </c>
      <c r="D5187" t="str">
        <f t="shared" ref="D5187:D5250" si="81">IF(C5187="1 - Revenues","INFLOWS","OUTFLOWS")</f>
        <v>OUTFLOWS</v>
      </c>
      <c r="E5187" t="s">
        <v>116</v>
      </c>
      <c r="F5187" t="s">
        <v>117</v>
      </c>
      <c r="G5187" t="s">
        <v>6135</v>
      </c>
      <c r="H5187" t="s">
        <v>6136</v>
      </c>
      <c r="I5187" t="s">
        <v>6167</v>
      </c>
      <c r="J5187" t="s">
        <v>6168</v>
      </c>
      <c r="K5187" t="s">
        <v>6483</v>
      </c>
      <c r="L5187" t="s">
        <v>1020</v>
      </c>
      <c r="M5187" s="17">
        <f>VLOOKUP($K5187,[1]Budget!$V:$AE,5,0)*IF($C5187="1 - Revenues",1,IF(AND($C5187="5 - Transfers",MID(I5187,15,1)="4"),1,-1))</f>
        <v>-6000</v>
      </c>
      <c r="N5187" s="17">
        <f>VLOOKUP($K5187,[1]Budget!$V:$AE,6,0)*IF($C5187="1 - Revenues",1,IF(AND($C5187="5 - Transfers",MID(J5187,15,1)="4"),1,-1))</f>
        <v>-4000</v>
      </c>
      <c r="O5187" s="17">
        <f>IFERROR(IF(RIGHT(LEFT(K5187,15),1)="4",VLOOKUP(K5187,'[1]Budget Worksheet'!A:B,2,0),-1*VLOOKUP(K5187,'[1]Budget Worksheet'!A:B,2,0)),0)</f>
        <v>-3915</v>
      </c>
      <c r="P5187" s="17">
        <f>VLOOKUP($K5187,[1]Budget!$V:$AE,8,0)*IF($C5187="1 - Revenues",1,IF(AND($C5187="5 - Transfers",MID($K5187,15,1)="4"),1,-1))</f>
        <v>-3915</v>
      </c>
      <c r="Q5187" s="17">
        <f>VLOOKUP($K5187,[1]Budget!$V:$AE,10,0)*IF($C5187="1 - Revenues",1,IF(AND($C5187="5 - Transfers",MID(K5187,15,1)="4"),1,-1))</f>
        <v>0</v>
      </c>
      <c r="S5187" s="18" t="b">
        <f>IF(LEFT(C5187,1)="1",1,-1)*SUMIF([1]Budget!V:V,'Budget Worksheet for Pivot Tabl'!K5187,[1]Budget!AC:AC)=P5187</f>
        <v>1</v>
      </c>
    </row>
    <row r="5188" spans="1:19" x14ac:dyDescent="0.25">
      <c r="A5188" t="s">
        <v>79</v>
      </c>
      <c r="B5188" t="s">
        <v>80</v>
      </c>
      <c r="C5188" t="s">
        <v>8</v>
      </c>
      <c r="D5188" t="str">
        <f t="shared" si="81"/>
        <v>OUTFLOWS</v>
      </c>
      <c r="E5188" t="s">
        <v>116</v>
      </c>
      <c r="F5188" t="s">
        <v>117</v>
      </c>
      <c r="G5188" t="s">
        <v>6135</v>
      </c>
      <c r="H5188" t="s">
        <v>6136</v>
      </c>
      <c r="I5188" t="s">
        <v>6167</v>
      </c>
      <c r="J5188" t="s">
        <v>6168</v>
      </c>
      <c r="K5188" t="s">
        <v>6484</v>
      </c>
      <c r="L5188" t="s">
        <v>472</v>
      </c>
      <c r="M5188" s="17">
        <f>VLOOKUP($K5188,[1]Budget!$V:$AE,5,0)*IF($C5188="1 - Revenues",1,IF(AND($C5188="5 - Transfers",MID(I5188,15,1)="4"),1,-1))</f>
        <v>-12000</v>
      </c>
      <c r="N5188" s="17">
        <f>VLOOKUP($K5188,[1]Budget!$V:$AE,6,0)*IF($C5188="1 - Revenues",1,IF(AND($C5188="5 - Transfers",MID(J5188,15,1)="4"),1,-1))</f>
        <v>-13000</v>
      </c>
      <c r="O5188" s="17">
        <f>IFERROR(IF(RIGHT(LEFT(K5188,15),1)="4",VLOOKUP(K5188,'[1]Budget Worksheet'!A:B,2,0),-1*VLOOKUP(K5188,'[1]Budget Worksheet'!A:B,2,0)),0)</f>
        <v>-12862</v>
      </c>
      <c r="P5188" s="17">
        <f>VLOOKUP($K5188,[1]Budget!$V:$AE,8,0)*IF($C5188="1 - Revenues",1,IF(AND($C5188="5 - Transfers",MID($K5188,15,1)="4"),1,-1))</f>
        <v>-12862</v>
      </c>
      <c r="Q5188" s="17">
        <f>VLOOKUP($K5188,[1]Budget!$V:$AE,10,0)*IF($C5188="1 - Revenues",1,IF(AND($C5188="5 - Transfers",MID(K5188,15,1)="4"),1,-1))</f>
        <v>0</v>
      </c>
      <c r="S5188" s="18" t="b">
        <f>IF(LEFT(C5188,1)="1",1,-1)*SUMIF([1]Budget!V:V,'Budget Worksheet for Pivot Tabl'!K5188,[1]Budget!AC:AC)=P5188</f>
        <v>1</v>
      </c>
    </row>
    <row r="5189" spans="1:19" x14ac:dyDescent="0.25">
      <c r="A5189" t="s">
        <v>79</v>
      </c>
      <c r="B5189" t="s">
        <v>80</v>
      </c>
      <c r="C5189" t="s">
        <v>8</v>
      </c>
      <c r="D5189" t="str">
        <f t="shared" si="81"/>
        <v>OUTFLOWS</v>
      </c>
      <c r="E5189" t="s">
        <v>116</v>
      </c>
      <c r="F5189" t="s">
        <v>117</v>
      </c>
      <c r="G5189" t="s">
        <v>6135</v>
      </c>
      <c r="H5189" t="s">
        <v>6136</v>
      </c>
      <c r="I5189" t="s">
        <v>6167</v>
      </c>
      <c r="J5189" t="s">
        <v>6168</v>
      </c>
      <c r="K5189" t="s">
        <v>6485</v>
      </c>
      <c r="L5189" t="s">
        <v>625</v>
      </c>
      <c r="M5189" s="17">
        <f>VLOOKUP($K5189,[1]Budget!$V:$AE,5,0)*IF($C5189="1 - Revenues",1,IF(AND($C5189="5 - Transfers",MID(I5189,15,1)="4"),1,-1))</f>
        <v>0</v>
      </c>
      <c r="N5189" s="17">
        <f>VLOOKUP($K5189,[1]Budget!$V:$AE,6,0)*IF($C5189="1 - Revenues",1,IF(AND($C5189="5 - Transfers",MID(J5189,15,1)="4"),1,-1))</f>
        <v>0</v>
      </c>
      <c r="O5189" s="17">
        <f>IFERROR(IF(RIGHT(LEFT(K5189,15),1)="4",VLOOKUP(K5189,'[1]Budget Worksheet'!A:B,2,0),-1*VLOOKUP(K5189,'[1]Budget Worksheet'!A:B,2,0)),0)</f>
        <v>0</v>
      </c>
      <c r="P5189" s="17">
        <f>VLOOKUP($K5189,[1]Budget!$V:$AE,8,0)*IF($C5189="1 - Revenues",1,IF(AND($C5189="5 - Transfers",MID($K5189,15,1)="4"),1,-1))</f>
        <v>0</v>
      </c>
      <c r="Q5189" s="17">
        <f>VLOOKUP($K5189,[1]Budget!$V:$AE,10,0)*IF($C5189="1 - Revenues",1,IF(AND($C5189="5 - Transfers",MID(K5189,15,1)="4"),1,-1))</f>
        <v>0</v>
      </c>
      <c r="S5189" s="18" t="b">
        <f>IF(LEFT(C5189,1)="1",1,-1)*SUMIF([1]Budget!V:V,'Budget Worksheet for Pivot Tabl'!K5189,[1]Budget!AC:AC)=P5189</f>
        <v>1</v>
      </c>
    </row>
    <row r="5190" spans="1:19" x14ac:dyDescent="0.25">
      <c r="A5190" t="s">
        <v>79</v>
      </c>
      <c r="B5190" t="s">
        <v>80</v>
      </c>
      <c r="C5190" t="s">
        <v>9</v>
      </c>
      <c r="D5190" t="str">
        <f t="shared" si="81"/>
        <v>OUTFLOWS</v>
      </c>
      <c r="E5190" t="s">
        <v>116</v>
      </c>
      <c r="F5190" t="s">
        <v>117</v>
      </c>
      <c r="G5190" t="s">
        <v>6135</v>
      </c>
      <c r="H5190" t="s">
        <v>6136</v>
      </c>
      <c r="I5190" t="s">
        <v>6167</v>
      </c>
      <c r="J5190" t="s">
        <v>6168</v>
      </c>
      <c r="K5190" t="s">
        <v>6486</v>
      </c>
      <c r="L5190" t="s">
        <v>1371</v>
      </c>
      <c r="M5190" s="17">
        <f>VLOOKUP($K5190,[1]Budget!$V:$AE,5,0)*IF($C5190="1 - Revenues",1,IF(AND($C5190="5 - Transfers",MID(I5190,15,1)="4"),1,-1))</f>
        <v>-3000</v>
      </c>
      <c r="N5190" s="17">
        <f>VLOOKUP($K5190,[1]Budget!$V:$AE,6,0)*IF($C5190="1 - Revenues",1,IF(AND($C5190="5 - Transfers",MID(J5190,15,1)="4"),1,-1))</f>
        <v>-2000</v>
      </c>
      <c r="O5190" s="17">
        <f>IFERROR(IF(RIGHT(LEFT(K5190,15),1)="4",VLOOKUP(K5190,'[1]Budget Worksheet'!A:B,2,0),-1*VLOOKUP(K5190,'[1]Budget Worksheet'!A:B,2,0)),0)</f>
        <v>-3000</v>
      </c>
      <c r="P5190" s="17">
        <f>VLOOKUP($K5190,[1]Budget!$V:$AE,8,0)*IF($C5190="1 - Revenues",1,IF(AND($C5190="5 - Transfers",MID($K5190,15,1)="4"),1,-1))</f>
        <v>-3000</v>
      </c>
      <c r="Q5190" s="17">
        <f>VLOOKUP($K5190,[1]Budget!$V:$AE,10,0)*IF($C5190="1 - Revenues",1,IF(AND($C5190="5 - Transfers",MID(K5190,15,1)="4"),1,-1))</f>
        <v>0</v>
      </c>
      <c r="S5190" s="18" t="b">
        <f>IF(LEFT(C5190,1)="1",1,-1)*SUMIF([1]Budget!V:V,'Budget Worksheet for Pivot Tabl'!K5190,[1]Budget!AC:AC)=P5190</f>
        <v>1</v>
      </c>
    </row>
    <row r="5191" spans="1:19" x14ac:dyDescent="0.25">
      <c r="A5191" t="s">
        <v>79</v>
      </c>
      <c r="B5191" t="s">
        <v>80</v>
      </c>
      <c r="C5191" t="s">
        <v>9</v>
      </c>
      <c r="D5191" t="str">
        <f t="shared" si="81"/>
        <v>OUTFLOWS</v>
      </c>
      <c r="E5191" t="s">
        <v>116</v>
      </c>
      <c r="F5191" t="s">
        <v>117</v>
      </c>
      <c r="G5191" t="s">
        <v>6135</v>
      </c>
      <c r="H5191" t="s">
        <v>6136</v>
      </c>
      <c r="I5191" t="s">
        <v>6167</v>
      </c>
      <c r="J5191" t="s">
        <v>6168</v>
      </c>
      <c r="K5191" t="s">
        <v>6487</v>
      </c>
      <c r="L5191" t="s">
        <v>674</v>
      </c>
      <c r="M5191" s="17">
        <f>VLOOKUP($K5191,[1]Budget!$V:$AE,5,0)*IF($C5191="1 - Revenues",1,IF(AND($C5191="5 - Transfers",MID(I5191,15,1)="4"),1,-1))</f>
        <v>0</v>
      </c>
      <c r="N5191" s="17">
        <f>VLOOKUP($K5191,[1]Budget!$V:$AE,6,0)*IF($C5191="1 - Revenues",1,IF(AND($C5191="5 - Transfers",MID(J5191,15,1)="4"),1,-1))</f>
        <v>0</v>
      </c>
      <c r="O5191" s="17">
        <f>IFERROR(IF(RIGHT(LEFT(K5191,15),1)="4",VLOOKUP(K5191,'[1]Budget Worksheet'!A:B,2,0),-1*VLOOKUP(K5191,'[1]Budget Worksheet'!A:B,2,0)),0)</f>
        <v>0</v>
      </c>
      <c r="P5191" s="17">
        <f>VLOOKUP($K5191,[1]Budget!$V:$AE,8,0)*IF($C5191="1 - Revenues",1,IF(AND($C5191="5 - Transfers",MID($K5191,15,1)="4"),1,-1))</f>
        <v>0</v>
      </c>
      <c r="Q5191" s="17">
        <f>VLOOKUP($K5191,[1]Budget!$V:$AE,10,0)*IF($C5191="1 - Revenues",1,IF(AND($C5191="5 - Transfers",MID(K5191,15,1)="4"),1,-1))</f>
        <v>0</v>
      </c>
      <c r="S5191" s="18" t="b">
        <f>IF(LEFT(C5191,1)="1",1,-1)*SUMIF([1]Budget!V:V,'Budget Worksheet for Pivot Tabl'!K5191,[1]Budget!AC:AC)=P5191</f>
        <v>1</v>
      </c>
    </row>
    <row r="5192" spans="1:19" x14ac:dyDescent="0.25">
      <c r="A5192" t="s">
        <v>79</v>
      </c>
      <c r="B5192" t="s">
        <v>80</v>
      </c>
      <c r="C5192" t="s">
        <v>9</v>
      </c>
      <c r="D5192" t="str">
        <f t="shared" si="81"/>
        <v>OUTFLOWS</v>
      </c>
      <c r="E5192" t="s">
        <v>116</v>
      </c>
      <c r="F5192" t="s">
        <v>117</v>
      </c>
      <c r="G5192" t="s">
        <v>6135</v>
      </c>
      <c r="H5192" t="s">
        <v>6136</v>
      </c>
      <c r="I5192" t="s">
        <v>6167</v>
      </c>
      <c r="J5192" t="s">
        <v>6168</v>
      </c>
      <c r="K5192" t="s">
        <v>6488</v>
      </c>
      <c r="L5192" t="s">
        <v>640</v>
      </c>
      <c r="M5192" s="17">
        <f>VLOOKUP($K5192,[1]Budget!$V:$AE,5,0)*IF($C5192="1 - Revenues",1,IF(AND($C5192="5 - Transfers",MID(I5192,15,1)="4"),1,-1))</f>
        <v>-17000</v>
      </c>
      <c r="N5192" s="17">
        <f>VLOOKUP($K5192,[1]Budget!$V:$AE,6,0)*IF($C5192="1 - Revenues",1,IF(AND($C5192="5 - Transfers",MID(J5192,15,1)="4"),1,-1))</f>
        <v>-13000</v>
      </c>
      <c r="O5192" s="17">
        <f>IFERROR(IF(RIGHT(LEFT(K5192,15),1)="4",VLOOKUP(K5192,'[1]Budget Worksheet'!A:B,2,0),-1*VLOOKUP(K5192,'[1]Budget Worksheet'!A:B,2,0)),0)</f>
        <v>-20000</v>
      </c>
      <c r="P5192" s="17">
        <f>VLOOKUP($K5192,[1]Budget!$V:$AE,8,0)*IF($C5192="1 - Revenues",1,IF(AND($C5192="5 - Transfers",MID($K5192,15,1)="4"),1,-1))</f>
        <v>-20000</v>
      </c>
      <c r="Q5192" s="17">
        <f>VLOOKUP($K5192,[1]Budget!$V:$AE,10,0)*IF($C5192="1 - Revenues",1,IF(AND($C5192="5 - Transfers",MID(K5192,15,1)="4"),1,-1))</f>
        <v>0</v>
      </c>
      <c r="S5192" s="18" t="b">
        <f>IF(LEFT(C5192,1)="1",1,-1)*SUMIF([1]Budget!V:V,'Budget Worksheet for Pivot Tabl'!K5192,[1]Budget!AC:AC)=P5192</f>
        <v>1</v>
      </c>
    </row>
    <row r="5193" spans="1:19" x14ac:dyDescent="0.25">
      <c r="A5193" t="s">
        <v>79</v>
      </c>
      <c r="B5193" t="s">
        <v>80</v>
      </c>
      <c r="C5193" t="s">
        <v>9</v>
      </c>
      <c r="D5193" t="str">
        <f t="shared" si="81"/>
        <v>OUTFLOWS</v>
      </c>
      <c r="E5193" t="s">
        <v>116</v>
      </c>
      <c r="F5193" t="s">
        <v>117</v>
      </c>
      <c r="G5193" t="s">
        <v>6135</v>
      </c>
      <c r="H5193" t="s">
        <v>6136</v>
      </c>
      <c r="I5193" t="s">
        <v>6167</v>
      </c>
      <c r="J5193" t="s">
        <v>6168</v>
      </c>
      <c r="K5193" t="s">
        <v>6489</v>
      </c>
      <c r="L5193" t="s">
        <v>1037</v>
      </c>
      <c r="M5193" s="17">
        <f>VLOOKUP($K5193,[1]Budget!$V:$AE,5,0)*IF($C5193="1 - Revenues",1,IF(AND($C5193="5 - Transfers",MID(I5193,15,1)="4"),1,-1))</f>
        <v>-114000</v>
      </c>
      <c r="N5193" s="17">
        <f>VLOOKUP($K5193,[1]Budget!$V:$AE,6,0)*IF($C5193="1 - Revenues",1,IF(AND($C5193="5 - Transfers",MID(J5193,15,1)="4"),1,-1))</f>
        <v>-61000</v>
      </c>
      <c r="O5193" s="17">
        <f>IFERROR(IF(RIGHT(LEFT(K5193,15),1)="4",VLOOKUP(K5193,'[1]Budget Worksheet'!A:B,2,0),-1*VLOOKUP(K5193,'[1]Budget Worksheet'!A:B,2,0)),0)</f>
        <v>-115000</v>
      </c>
      <c r="P5193" s="17">
        <f>VLOOKUP($K5193,[1]Budget!$V:$AE,8,0)*IF($C5193="1 - Revenues",1,IF(AND($C5193="5 - Transfers",MID($K5193,15,1)="4"),1,-1))</f>
        <v>-115000</v>
      </c>
      <c r="Q5193" s="17">
        <f>VLOOKUP($K5193,[1]Budget!$V:$AE,10,0)*IF($C5193="1 - Revenues",1,IF(AND($C5193="5 - Transfers",MID(K5193,15,1)="4"),1,-1))</f>
        <v>0</v>
      </c>
      <c r="S5193" s="18" t="b">
        <f>IF(LEFT(C5193,1)="1",1,-1)*SUMIF([1]Budget!V:V,'Budget Worksheet for Pivot Tabl'!K5193,[1]Budget!AC:AC)=P5193</f>
        <v>1</v>
      </c>
    </row>
    <row r="5194" spans="1:19" x14ac:dyDescent="0.25">
      <c r="A5194" t="s">
        <v>79</v>
      </c>
      <c r="B5194" t="s">
        <v>80</v>
      </c>
      <c r="C5194" t="s">
        <v>9</v>
      </c>
      <c r="D5194" t="str">
        <f t="shared" si="81"/>
        <v>OUTFLOWS</v>
      </c>
      <c r="E5194" t="s">
        <v>116</v>
      </c>
      <c r="F5194" t="s">
        <v>117</v>
      </c>
      <c r="G5194" t="s">
        <v>6135</v>
      </c>
      <c r="H5194" t="s">
        <v>6136</v>
      </c>
      <c r="I5194" t="s">
        <v>6167</v>
      </c>
      <c r="J5194" t="s">
        <v>6168</v>
      </c>
      <c r="K5194" t="s">
        <v>6490</v>
      </c>
      <c r="L5194" t="s">
        <v>2466</v>
      </c>
      <c r="M5194" s="17">
        <f>VLOOKUP($K5194,[1]Budget!$V:$AE,5,0)*IF($C5194="1 - Revenues",1,IF(AND($C5194="5 - Transfers",MID(I5194,15,1)="4"),1,-1))</f>
        <v>-19000</v>
      </c>
      <c r="N5194" s="17">
        <f>VLOOKUP($K5194,[1]Budget!$V:$AE,6,0)*IF($C5194="1 - Revenues",1,IF(AND($C5194="5 - Transfers",MID(J5194,15,1)="4"),1,-1))</f>
        <v>-2000</v>
      </c>
      <c r="O5194" s="17">
        <f>IFERROR(IF(RIGHT(LEFT(K5194,15),1)="4",VLOOKUP(K5194,'[1]Budget Worksheet'!A:B,2,0),-1*VLOOKUP(K5194,'[1]Budget Worksheet'!A:B,2,0)),0)</f>
        <v>-80000</v>
      </c>
      <c r="P5194" s="17">
        <f>VLOOKUP($K5194,[1]Budget!$V:$AE,8,0)*IF($C5194="1 - Revenues",1,IF(AND($C5194="5 - Transfers",MID($K5194,15,1)="4"),1,-1))</f>
        <v>-80000</v>
      </c>
      <c r="Q5194" s="17">
        <f>VLOOKUP($K5194,[1]Budget!$V:$AE,10,0)*IF($C5194="1 - Revenues",1,IF(AND($C5194="5 - Transfers",MID(K5194,15,1)="4"),1,-1))</f>
        <v>0</v>
      </c>
      <c r="S5194" s="18" t="b">
        <f>IF(LEFT(C5194,1)="1",1,-1)*SUMIF([1]Budget!V:V,'Budget Worksheet for Pivot Tabl'!K5194,[1]Budget!AC:AC)=P5194</f>
        <v>1</v>
      </c>
    </row>
    <row r="5195" spans="1:19" x14ac:dyDescent="0.25">
      <c r="A5195" t="s">
        <v>79</v>
      </c>
      <c r="B5195" t="s">
        <v>80</v>
      </c>
      <c r="C5195" t="s">
        <v>9</v>
      </c>
      <c r="D5195" t="str">
        <f t="shared" si="81"/>
        <v>OUTFLOWS</v>
      </c>
      <c r="E5195" t="s">
        <v>116</v>
      </c>
      <c r="F5195" t="s">
        <v>117</v>
      </c>
      <c r="G5195" t="s">
        <v>6135</v>
      </c>
      <c r="H5195" t="s">
        <v>6136</v>
      </c>
      <c r="I5195" t="s">
        <v>6167</v>
      </c>
      <c r="J5195" t="s">
        <v>6168</v>
      </c>
      <c r="K5195" t="s">
        <v>6491</v>
      </c>
      <c r="L5195" t="s">
        <v>1971</v>
      </c>
      <c r="M5195" s="17">
        <f>VLOOKUP($K5195,[1]Budget!$V:$AE,5,0)*IF($C5195="1 - Revenues",1,IF(AND($C5195="5 - Transfers",MID(I5195,15,1)="4"),1,-1))</f>
        <v>-2000</v>
      </c>
      <c r="N5195" s="17">
        <f>VLOOKUP($K5195,[1]Budget!$V:$AE,6,0)*IF($C5195="1 - Revenues",1,IF(AND($C5195="5 - Transfers",MID(J5195,15,1)="4"),1,-1))</f>
        <v>-3000</v>
      </c>
      <c r="O5195" s="17">
        <f>IFERROR(IF(RIGHT(LEFT(K5195,15),1)="4",VLOOKUP(K5195,'[1]Budget Worksheet'!A:B,2,0),-1*VLOOKUP(K5195,'[1]Budget Worksheet'!A:B,2,0)),0)</f>
        <v>-5000</v>
      </c>
      <c r="P5195" s="17">
        <f>VLOOKUP($K5195,[1]Budget!$V:$AE,8,0)*IF($C5195="1 - Revenues",1,IF(AND($C5195="5 - Transfers",MID($K5195,15,1)="4"),1,-1))</f>
        <v>-5000</v>
      </c>
      <c r="Q5195" s="17">
        <f>VLOOKUP($K5195,[1]Budget!$V:$AE,10,0)*IF($C5195="1 - Revenues",1,IF(AND($C5195="5 - Transfers",MID(K5195,15,1)="4"),1,-1))</f>
        <v>0</v>
      </c>
      <c r="S5195" s="18" t="b">
        <f>IF(LEFT(C5195,1)="1",1,-1)*SUMIF([1]Budget!V:V,'Budget Worksheet for Pivot Tabl'!K5195,[1]Budget!AC:AC)=P5195</f>
        <v>1</v>
      </c>
    </row>
    <row r="5196" spans="1:19" x14ac:dyDescent="0.25">
      <c r="A5196" t="s">
        <v>79</v>
      </c>
      <c r="B5196" t="s">
        <v>80</v>
      </c>
      <c r="C5196" t="s">
        <v>9</v>
      </c>
      <c r="D5196" t="str">
        <f t="shared" si="81"/>
        <v>OUTFLOWS</v>
      </c>
      <c r="E5196" t="s">
        <v>116</v>
      </c>
      <c r="F5196" t="s">
        <v>117</v>
      </c>
      <c r="G5196" t="s">
        <v>6135</v>
      </c>
      <c r="H5196" t="s">
        <v>6136</v>
      </c>
      <c r="I5196" t="s">
        <v>6167</v>
      </c>
      <c r="J5196" t="s">
        <v>6168</v>
      </c>
      <c r="K5196" t="s">
        <v>6492</v>
      </c>
      <c r="L5196" t="s">
        <v>6406</v>
      </c>
      <c r="M5196" s="17">
        <f>VLOOKUP($K5196,[1]Budget!$V:$AE,5,0)*IF($C5196="1 - Revenues",1,IF(AND($C5196="5 - Transfers",MID(I5196,15,1)="4"),1,-1))</f>
        <v>0</v>
      </c>
      <c r="N5196" s="17">
        <f>VLOOKUP($K5196,[1]Budget!$V:$AE,6,0)*IF($C5196="1 - Revenues",1,IF(AND($C5196="5 - Transfers",MID(J5196,15,1)="4"),1,-1))</f>
        <v>-1000</v>
      </c>
      <c r="O5196" s="17">
        <f>IFERROR(IF(RIGHT(LEFT(K5196,15),1)="4",VLOOKUP(K5196,'[1]Budget Worksheet'!A:B,2,0),-1*VLOOKUP(K5196,'[1]Budget Worksheet'!A:B,2,0)),0)</f>
        <v>-2100</v>
      </c>
      <c r="P5196" s="17">
        <f>VLOOKUP($K5196,[1]Budget!$V:$AE,8,0)*IF($C5196="1 - Revenues",1,IF(AND($C5196="5 - Transfers",MID($K5196,15,1)="4"),1,-1))</f>
        <v>-2100</v>
      </c>
      <c r="Q5196" s="17">
        <f>VLOOKUP($K5196,[1]Budget!$V:$AE,10,0)*IF($C5196="1 - Revenues",1,IF(AND($C5196="5 - Transfers",MID(K5196,15,1)="4"),1,-1))</f>
        <v>0</v>
      </c>
      <c r="S5196" s="18" t="b">
        <f>IF(LEFT(C5196,1)="1",1,-1)*SUMIF([1]Budget!V:V,'Budget Worksheet for Pivot Tabl'!K5196,[1]Budget!AC:AC)=P5196</f>
        <v>1</v>
      </c>
    </row>
    <row r="5197" spans="1:19" x14ac:dyDescent="0.25">
      <c r="A5197" t="s">
        <v>79</v>
      </c>
      <c r="B5197" t="s">
        <v>80</v>
      </c>
      <c r="C5197" t="s">
        <v>9</v>
      </c>
      <c r="D5197" t="str">
        <f t="shared" si="81"/>
        <v>OUTFLOWS</v>
      </c>
      <c r="E5197" t="s">
        <v>116</v>
      </c>
      <c r="F5197" t="s">
        <v>117</v>
      </c>
      <c r="G5197" t="s">
        <v>6135</v>
      </c>
      <c r="H5197" t="s">
        <v>6136</v>
      </c>
      <c r="I5197" t="s">
        <v>6167</v>
      </c>
      <c r="J5197" t="s">
        <v>6168</v>
      </c>
      <c r="K5197" t="s">
        <v>6493</v>
      </c>
      <c r="L5197" t="s">
        <v>6408</v>
      </c>
      <c r="M5197" s="17">
        <f>VLOOKUP($K5197,[1]Budget!$V:$AE,5,0)*IF($C5197="1 - Revenues",1,IF(AND($C5197="5 - Transfers",MID(I5197,15,1)="4"),1,-1))</f>
        <v>14000</v>
      </c>
      <c r="N5197" s="17">
        <f>VLOOKUP($K5197,[1]Budget!$V:$AE,6,0)*IF($C5197="1 - Revenues",1,IF(AND($C5197="5 - Transfers",MID(J5197,15,1)="4"),1,-1))</f>
        <v>-5000</v>
      </c>
      <c r="O5197" s="17">
        <f>IFERROR(IF(RIGHT(LEFT(K5197,15),1)="4",VLOOKUP(K5197,'[1]Budget Worksheet'!A:B,2,0),-1*VLOOKUP(K5197,'[1]Budget Worksheet'!A:B,2,0)),0)</f>
        <v>-30000</v>
      </c>
      <c r="P5197" s="17">
        <f>VLOOKUP($K5197,[1]Budget!$V:$AE,8,0)*IF($C5197="1 - Revenues",1,IF(AND($C5197="5 - Transfers",MID($K5197,15,1)="4"),1,-1))</f>
        <v>-30000</v>
      </c>
      <c r="Q5197" s="17">
        <f>VLOOKUP($K5197,[1]Budget!$V:$AE,10,0)*IF($C5197="1 - Revenues",1,IF(AND($C5197="5 - Transfers",MID(K5197,15,1)="4"),1,-1))</f>
        <v>0</v>
      </c>
      <c r="S5197" s="18" t="b">
        <f>IF(LEFT(C5197,1)="1",1,-1)*SUMIF([1]Budget!V:V,'Budget Worksheet for Pivot Tabl'!K5197,[1]Budget!AC:AC)=P5197</f>
        <v>1</v>
      </c>
    </row>
    <row r="5198" spans="1:19" x14ac:dyDescent="0.25">
      <c r="A5198" t="s">
        <v>79</v>
      </c>
      <c r="B5198" t="s">
        <v>80</v>
      </c>
      <c r="C5198" t="s">
        <v>9</v>
      </c>
      <c r="D5198" t="str">
        <f t="shared" si="81"/>
        <v>OUTFLOWS</v>
      </c>
      <c r="E5198" t="s">
        <v>116</v>
      </c>
      <c r="F5198" t="s">
        <v>117</v>
      </c>
      <c r="G5198" t="s">
        <v>6135</v>
      </c>
      <c r="H5198" t="s">
        <v>6136</v>
      </c>
      <c r="I5198" t="s">
        <v>6167</v>
      </c>
      <c r="J5198" t="s">
        <v>6168</v>
      </c>
      <c r="K5198" t="s">
        <v>6494</v>
      </c>
      <c r="L5198" t="s">
        <v>6418</v>
      </c>
      <c r="M5198" s="17">
        <f>VLOOKUP($K5198,[1]Budget!$V:$AE,5,0)*IF($C5198="1 - Revenues",1,IF(AND($C5198="5 - Transfers",MID(I5198,15,1)="4"),1,-1))</f>
        <v>-96000</v>
      </c>
      <c r="N5198" s="17">
        <f>VLOOKUP($K5198,[1]Budget!$V:$AE,6,0)*IF($C5198="1 - Revenues",1,IF(AND($C5198="5 - Transfers",MID(J5198,15,1)="4"),1,-1))</f>
        <v>-104000</v>
      </c>
      <c r="O5198" s="17">
        <f>IFERROR(IF(RIGHT(LEFT(K5198,15),1)="4",VLOOKUP(K5198,'[1]Budget Worksheet'!A:B,2,0),-1*VLOOKUP(K5198,'[1]Budget Worksheet'!A:B,2,0)),0)</f>
        <v>-278947</v>
      </c>
      <c r="P5198" s="17">
        <f>VLOOKUP($K5198,[1]Budget!$V:$AE,8,0)*IF($C5198="1 - Revenues",1,IF(AND($C5198="5 - Transfers",MID($K5198,15,1)="4"),1,-1))</f>
        <v>-214000</v>
      </c>
      <c r="Q5198" s="17">
        <f>VLOOKUP($K5198,[1]Budget!$V:$AE,10,0)*IF($C5198="1 - Revenues",1,IF(AND($C5198="5 - Transfers",MID(K5198,15,1)="4"),1,-1))</f>
        <v>64947</v>
      </c>
      <c r="S5198" s="18" t="b">
        <f>IF(LEFT(C5198,1)="1",1,-1)*SUMIF([1]Budget!V:V,'Budget Worksheet for Pivot Tabl'!K5198,[1]Budget!AC:AC)=P5198</f>
        <v>1</v>
      </c>
    </row>
    <row r="5199" spans="1:19" x14ac:dyDescent="0.25">
      <c r="A5199" t="s">
        <v>79</v>
      </c>
      <c r="B5199" t="s">
        <v>80</v>
      </c>
      <c r="C5199" t="s">
        <v>9</v>
      </c>
      <c r="D5199" t="str">
        <f t="shared" si="81"/>
        <v>OUTFLOWS</v>
      </c>
      <c r="E5199" t="s">
        <v>116</v>
      </c>
      <c r="F5199" t="s">
        <v>117</v>
      </c>
      <c r="G5199" t="s">
        <v>6135</v>
      </c>
      <c r="H5199" t="s">
        <v>6136</v>
      </c>
      <c r="I5199" t="s">
        <v>6167</v>
      </c>
      <c r="J5199" t="s">
        <v>6168</v>
      </c>
      <c r="K5199" t="s">
        <v>6495</v>
      </c>
      <c r="L5199" t="s">
        <v>6420</v>
      </c>
      <c r="M5199" s="17">
        <f>VLOOKUP($K5199,[1]Budget!$V:$AE,5,0)*IF($C5199="1 - Revenues",1,IF(AND($C5199="5 - Transfers",MID(I5199,15,1)="4"),1,-1))</f>
        <v>0</v>
      </c>
      <c r="N5199" s="17">
        <f>VLOOKUP($K5199,[1]Budget!$V:$AE,6,0)*IF($C5199="1 - Revenues",1,IF(AND($C5199="5 - Transfers",MID(J5199,15,1)="4"),1,-1))</f>
        <v>0</v>
      </c>
      <c r="O5199" s="17">
        <f>IFERROR(IF(RIGHT(LEFT(K5199,15),1)="4",VLOOKUP(K5199,'[1]Budget Worksheet'!A:B,2,0),-1*VLOOKUP(K5199,'[1]Budget Worksheet'!A:B,2,0)),0)</f>
        <v>-30000</v>
      </c>
      <c r="P5199" s="17">
        <f>VLOOKUP($K5199,[1]Budget!$V:$AE,8,0)*IF($C5199="1 - Revenues",1,IF(AND($C5199="5 - Transfers",MID($K5199,15,1)="4"),1,-1))</f>
        <v>-30000</v>
      </c>
      <c r="Q5199" s="17">
        <f>VLOOKUP($K5199,[1]Budget!$V:$AE,10,0)*IF($C5199="1 - Revenues",1,IF(AND($C5199="5 - Transfers",MID(K5199,15,1)="4"),1,-1))</f>
        <v>0</v>
      </c>
      <c r="S5199" s="18" t="b">
        <f>IF(LEFT(C5199,1)="1",1,-1)*SUMIF([1]Budget!V:V,'Budget Worksheet for Pivot Tabl'!K5199,[1]Budget!AC:AC)=P5199</f>
        <v>1</v>
      </c>
    </row>
    <row r="5200" spans="1:19" x14ac:dyDescent="0.25">
      <c r="A5200" t="s">
        <v>79</v>
      </c>
      <c r="B5200" t="s">
        <v>80</v>
      </c>
      <c r="C5200" t="s">
        <v>9</v>
      </c>
      <c r="D5200" t="str">
        <f t="shared" si="81"/>
        <v>OUTFLOWS</v>
      </c>
      <c r="E5200" t="s">
        <v>116</v>
      </c>
      <c r="F5200" t="s">
        <v>117</v>
      </c>
      <c r="G5200" t="s">
        <v>6135</v>
      </c>
      <c r="H5200" t="s">
        <v>6136</v>
      </c>
      <c r="I5200" t="s">
        <v>6167</v>
      </c>
      <c r="J5200" t="s">
        <v>6168</v>
      </c>
      <c r="K5200" t="s">
        <v>6496</v>
      </c>
      <c r="L5200" t="s">
        <v>6430</v>
      </c>
      <c r="M5200" s="17">
        <f>VLOOKUP($K5200,[1]Budget!$V:$AE,5,0)*IF($C5200="1 - Revenues",1,IF(AND($C5200="5 - Transfers",MID(I5200,15,1)="4"),1,-1))</f>
        <v>-1409000</v>
      </c>
      <c r="N5200" s="17">
        <f>VLOOKUP($K5200,[1]Budget!$V:$AE,6,0)*IF($C5200="1 - Revenues",1,IF(AND($C5200="5 - Transfers",MID(J5200,15,1)="4"),1,-1))</f>
        <v>-1345000</v>
      </c>
      <c r="O5200" s="17">
        <f>IFERROR(IF(RIGHT(LEFT(K5200,15),1)="4",VLOOKUP(K5200,'[1]Budget Worksheet'!A:B,2,0),-1*VLOOKUP(K5200,'[1]Budget Worksheet'!A:B,2,0)),0)</f>
        <v>-1900000</v>
      </c>
      <c r="P5200" s="17">
        <f>VLOOKUP($K5200,[1]Budget!$V:$AE,8,0)*IF($C5200="1 - Revenues",1,IF(AND($C5200="5 - Transfers",MID($K5200,15,1)="4"),1,-1))</f>
        <v>-1900000</v>
      </c>
      <c r="Q5200" s="17">
        <f>VLOOKUP($K5200,[1]Budget!$V:$AE,10,0)*IF($C5200="1 - Revenues",1,IF(AND($C5200="5 - Transfers",MID(K5200,15,1)="4"),1,-1))</f>
        <v>0</v>
      </c>
      <c r="S5200" s="18" t="b">
        <f>IF(LEFT(C5200,1)="1",1,-1)*SUMIF([1]Budget!V:V,'Budget Worksheet for Pivot Tabl'!K5200,[1]Budget!AC:AC)=P5200</f>
        <v>1</v>
      </c>
    </row>
    <row r="5201" spans="1:19" x14ac:dyDescent="0.25">
      <c r="A5201" t="s">
        <v>79</v>
      </c>
      <c r="B5201" t="s">
        <v>80</v>
      </c>
      <c r="C5201" t="s">
        <v>9</v>
      </c>
      <c r="D5201" t="str">
        <f t="shared" si="81"/>
        <v>OUTFLOWS</v>
      </c>
      <c r="E5201" t="s">
        <v>116</v>
      </c>
      <c r="F5201" t="s">
        <v>117</v>
      </c>
      <c r="G5201" t="s">
        <v>6135</v>
      </c>
      <c r="H5201" t="s">
        <v>6136</v>
      </c>
      <c r="I5201" t="s">
        <v>6167</v>
      </c>
      <c r="J5201" t="s">
        <v>6168</v>
      </c>
      <c r="K5201" t="s">
        <v>6497</v>
      </c>
      <c r="L5201" t="s">
        <v>5850</v>
      </c>
      <c r="M5201" s="17">
        <f>VLOOKUP($K5201,[1]Budget!$V:$AE,5,0)*IF($C5201="1 - Revenues",1,IF(AND($C5201="5 - Transfers",MID(I5201,15,1)="4"),1,-1))</f>
        <v>0</v>
      </c>
      <c r="N5201" s="17">
        <f>VLOOKUP($K5201,[1]Budget!$V:$AE,6,0)*IF($C5201="1 - Revenues",1,IF(AND($C5201="5 - Transfers",MID(J5201,15,1)="4"),1,-1))</f>
        <v>0</v>
      </c>
      <c r="O5201" s="17">
        <f>IFERROR(IF(RIGHT(LEFT(K5201,15),1)="4",VLOOKUP(K5201,'[1]Budget Worksheet'!A:B,2,0),-1*VLOOKUP(K5201,'[1]Budget Worksheet'!A:B,2,0)),0)</f>
        <v>0</v>
      </c>
      <c r="P5201" s="17">
        <f>VLOOKUP($K5201,[1]Budget!$V:$AE,8,0)*IF($C5201="1 - Revenues",1,IF(AND($C5201="5 - Transfers",MID($K5201,15,1)="4"),1,-1))</f>
        <v>0</v>
      </c>
      <c r="Q5201" s="17">
        <f>VLOOKUP($K5201,[1]Budget!$V:$AE,10,0)*IF($C5201="1 - Revenues",1,IF(AND($C5201="5 - Transfers",MID(K5201,15,1)="4"),1,-1))</f>
        <v>0</v>
      </c>
      <c r="S5201" s="18" t="b">
        <f>IF(LEFT(C5201,1)="1",1,-1)*SUMIF([1]Budget!V:V,'Budget Worksheet for Pivot Tabl'!K5201,[1]Budget!AC:AC)=P5201</f>
        <v>1</v>
      </c>
    </row>
    <row r="5202" spans="1:19" x14ac:dyDescent="0.25">
      <c r="A5202" t="s">
        <v>79</v>
      </c>
      <c r="B5202" t="s">
        <v>80</v>
      </c>
      <c r="C5202" t="s">
        <v>9</v>
      </c>
      <c r="D5202" t="str">
        <f t="shared" si="81"/>
        <v>OUTFLOWS</v>
      </c>
      <c r="E5202" t="s">
        <v>116</v>
      </c>
      <c r="F5202" t="s">
        <v>117</v>
      </c>
      <c r="G5202" t="s">
        <v>6135</v>
      </c>
      <c r="H5202" t="s">
        <v>6136</v>
      </c>
      <c r="I5202" t="s">
        <v>6167</v>
      </c>
      <c r="J5202" t="s">
        <v>6168</v>
      </c>
      <c r="K5202" t="s">
        <v>6498</v>
      </c>
      <c r="L5202" t="s">
        <v>6432</v>
      </c>
      <c r="M5202" s="17">
        <f>VLOOKUP($K5202,[1]Budget!$V:$AE,5,0)*IF($C5202="1 - Revenues",1,IF(AND($C5202="5 - Transfers",MID(I5202,15,1)="4"),1,-1))</f>
        <v>-275000</v>
      </c>
      <c r="N5202" s="17">
        <f>VLOOKUP($K5202,[1]Budget!$V:$AE,6,0)*IF($C5202="1 - Revenues",1,IF(AND($C5202="5 - Transfers",MID(J5202,15,1)="4"),1,-1))</f>
        <v>-150000</v>
      </c>
      <c r="O5202" s="17">
        <f>IFERROR(IF(RIGHT(LEFT(K5202,15),1)="4",VLOOKUP(K5202,'[1]Budget Worksheet'!A:B,2,0),-1*VLOOKUP(K5202,'[1]Budget Worksheet'!A:B,2,0)),0)</f>
        <v>-150000</v>
      </c>
      <c r="P5202" s="17">
        <f>VLOOKUP($K5202,[1]Budget!$V:$AE,8,0)*IF($C5202="1 - Revenues",1,IF(AND($C5202="5 - Transfers",MID($K5202,15,1)="4"),1,-1))</f>
        <v>-150000</v>
      </c>
      <c r="Q5202" s="17">
        <f>VLOOKUP($K5202,[1]Budget!$V:$AE,10,0)*IF($C5202="1 - Revenues",1,IF(AND($C5202="5 - Transfers",MID(K5202,15,1)="4"),1,-1))</f>
        <v>0</v>
      </c>
      <c r="S5202" s="18" t="b">
        <f>IF(LEFT(C5202,1)="1",1,-1)*SUMIF([1]Budget!V:V,'Budget Worksheet for Pivot Tabl'!K5202,[1]Budget!AC:AC)=P5202</f>
        <v>1</v>
      </c>
    </row>
    <row r="5203" spans="1:19" x14ac:dyDescent="0.25">
      <c r="A5203" t="s">
        <v>79</v>
      </c>
      <c r="B5203" t="s">
        <v>80</v>
      </c>
      <c r="C5203" t="s">
        <v>9</v>
      </c>
      <c r="D5203" t="str">
        <f t="shared" si="81"/>
        <v>OUTFLOWS</v>
      </c>
      <c r="E5203" t="s">
        <v>116</v>
      </c>
      <c r="F5203" t="s">
        <v>117</v>
      </c>
      <c r="G5203" t="s">
        <v>6135</v>
      </c>
      <c r="H5203" t="s">
        <v>6136</v>
      </c>
      <c r="I5203" t="s">
        <v>6167</v>
      </c>
      <c r="J5203" t="s">
        <v>6168</v>
      </c>
      <c r="K5203" t="s">
        <v>6499</v>
      </c>
      <c r="L5203" t="s">
        <v>6434</v>
      </c>
      <c r="M5203" s="17">
        <f>VLOOKUP($K5203,[1]Budget!$V:$AE,5,0)*IF($C5203="1 - Revenues",1,IF(AND($C5203="5 - Transfers",MID(I5203,15,1)="4"),1,-1))</f>
        <v>0</v>
      </c>
      <c r="N5203" s="17">
        <f>VLOOKUP($K5203,[1]Budget!$V:$AE,6,0)*IF($C5203="1 - Revenues",1,IF(AND($C5203="5 - Transfers",MID(J5203,15,1)="4"),1,-1))</f>
        <v>-168000</v>
      </c>
      <c r="O5203" s="17">
        <f>IFERROR(IF(RIGHT(LEFT(K5203,15),1)="4",VLOOKUP(K5203,'[1]Budget Worksheet'!A:B,2,0),-1*VLOOKUP(K5203,'[1]Budget Worksheet'!A:B,2,0)),0)</f>
        <v>-170000</v>
      </c>
      <c r="P5203" s="17">
        <f>VLOOKUP($K5203,[1]Budget!$V:$AE,8,0)*IF($C5203="1 - Revenues",1,IF(AND($C5203="5 - Transfers",MID($K5203,15,1)="4"),1,-1))</f>
        <v>-225000</v>
      </c>
      <c r="Q5203" s="17">
        <f>VLOOKUP($K5203,[1]Budget!$V:$AE,10,0)*IF($C5203="1 - Revenues",1,IF(AND($C5203="5 - Transfers",MID(K5203,15,1)="4"),1,-1))</f>
        <v>-55000</v>
      </c>
      <c r="S5203" s="18" t="b">
        <f>IF(LEFT(C5203,1)="1",1,-1)*SUMIF([1]Budget!V:V,'Budget Worksheet for Pivot Tabl'!K5203,[1]Budget!AC:AC)=P5203</f>
        <v>1</v>
      </c>
    </row>
    <row r="5204" spans="1:19" x14ac:dyDescent="0.25">
      <c r="A5204" t="s">
        <v>79</v>
      </c>
      <c r="B5204" t="s">
        <v>80</v>
      </c>
      <c r="C5204" t="s">
        <v>9</v>
      </c>
      <c r="D5204" t="str">
        <f t="shared" si="81"/>
        <v>OUTFLOWS</v>
      </c>
      <c r="E5204" t="s">
        <v>116</v>
      </c>
      <c r="F5204" t="s">
        <v>117</v>
      </c>
      <c r="G5204" t="s">
        <v>6135</v>
      </c>
      <c r="H5204" t="s">
        <v>6136</v>
      </c>
      <c r="I5204" t="s">
        <v>6167</v>
      </c>
      <c r="J5204" t="s">
        <v>6168</v>
      </c>
      <c r="K5204" t="s">
        <v>6500</v>
      </c>
      <c r="L5204" t="s">
        <v>6438</v>
      </c>
      <c r="M5204" s="17">
        <f>VLOOKUP($K5204,[1]Budget!$V:$AE,5,0)*IF($C5204="1 - Revenues",1,IF(AND($C5204="5 - Transfers",MID(I5204,15,1)="4"),1,-1))</f>
        <v>0</v>
      </c>
      <c r="N5204" s="17">
        <f>VLOOKUP($K5204,[1]Budget!$V:$AE,6,0)*IF($C5204="1 - Revenues",1,IF(AND($C5204="5 - Transfers",MID(J5204,15,1)="4"),1,-1))</f>
        <v>0</v>
      </c>
      <c r="O5204" s="17">
        <f>IFERROR(IF(RIGHT(LEFT(K5204,15),1)="4",VLOOKUP(K5204,'[1]Budget Worksheet'!A:B,2,0),-1*VLOOKUP(K5204,'[1]Budget Worksheet'!A:B,2,0)),0)</f>
        <v>0</v>
      </c>
      <c r="P5204" s="17">
        <f>VLOOKUP($K5204,[1]Budget!$V:$AE,8,0)*IF($C5204="1 - Revenues",1,IF(AND($C5204="5 - Transfers",MID($K5204,15,1)="4"),1,-1))</f>
        <v>0</v>
      </c>
      <c r="Q5204" s="17">
        <f>VLOOKUP($K5204,[1]Budget!$V:$AE,10,0)*IF($C5204="1 - Revenues",1,IF(AND($C5204="5 - Transfers",MID(K5204,15,1)="4"),1,-1))</f>
        <v>0</v>
      </c>
      <c r="S5204" s="18" t="b">
        <f>IF(LEFT(C5204,1)="1",1,-1)*SUMIF([1]Budget!V:V,'Budget Worksheet for Pivot Tabl'!K5204,[1]Budget!AC:AC)=P5204</f>
        <v>1</v>
      </c>
    </row>
    <row r="5205" spans="1:19" x14ac:dyDescent="0.25">
      <c r="A5205" t="s">
        <v>79</v>
      </c>
      <c r="B5205" t="s">
        <v>80</v>
      </c>
      <c r="C5205" t="s">
        <v>9</v>
      </c>
      <c r="D5205" t="str">
        <f t="shared" si="81"/>
        <v>OUTFLOWS</v>
      </c>
      <c r="E5205" t="s">
        <v>116</v>
      </c>
      <c r="F5205" t="s">
        <v>117</v>
      </c>
      <c r="G5205" t="s">
        <v>6135</v>
      </c>
      <c r="H5205" t="s">
        <v>6136</v>
      </c>
      <c r="I5205" t="s">
        <v>6167</v>
      </c>
      <c r="J5205" t="s">
        <v>6168</v>
      </c>
      <c r="K5205" t="s">
        <v>6501</v>
      </c>
      <c r="L5205" t="s">
        <v>6502</v>
      </c>
      <c r="M5205" s="17">
        <f>VLOOKUP($K5205,[1]Budget!$V:$AE,5,0)*IF($C5205="1 - Revenues",1,IF(AND($C5205="5 - Transfers",MID(I5205,15,1)="4"),1,-1))</f>
        <v>0</v>
      </c>
      <c r="N5205" s="17">
        <f>VLOOKUP($K5205,[1]Budget!$V:$AE,6,0)*IF($C5205="1 - Revenues",1,IF(AND($C5205="5 - Transfers",MID(J5205,15,1)="4"),1,-1))</f>
        <v>0</v>
      </c>
      <c r="O5205" s="17">
        <f>IFERROR(IF(RIGHT(LEFT(K5205,15),1)="4",VLOOKUP(K5205,'[1]Budget Worksheet'!A:B,2,0),-1*VLOOKUP(K5205,'[1]Budget Worksheet'!A:B,2,0)),0)</f>
        <v>-500</v>
      </c>
      <c r="P5205" s="17">
        <f>VLOOKUP($K5205,[1]Budget!$V:$AE,8,0)*IF($C5205="1 - Revenues",1,IF(AND($C5205="5 - Transfers",MID($K5205,15,1)="4"),1,-1))</f>
        <v>-500</v>
      </c>
      <c r="Q5205" s="17">
        <f>VLOOKUP($K5205,[1]Budget!$V:$AE,10,0)*IF($C5205="1 - Revenues",1,IF(AND($C5205="5 - Transfers",MID(K5205,15,1)="4"),1,-1))</f>
        <v>0</v>
      </c>
      <c r="S5205" s="18" t="b">
        <f>IF(LEFT(C5205,1)="1",1,-1)*SUMIF([1]Budget!V:V,'Budget Worksheet for Pivot Tabl'!K5205,[1]Budget!AC:AC)=P5205</f>
        <v>1</v>
      </c>
    </row>
    <row r="5206" spans="1:19" x14ac:dyDescent="0.25">
      <c r="A5206" t="s">
        <v>79</v>
      </c>
      <c r="B5206" t="s">
        <v>80</v>
      </c>
      <c r="C5206" t="s">
        <v>9</v>
      </c>
      <c r="D5206" t="str">
        <f t="shared" si="81"/>
        <v>OUTFLOWS</v>
      </c>
      <c r="E5206" t="s">
        <v>116</v>
      </c>
      <c r="F5206" t="s">
        <v>117</v>
      </c>
      <c r="G5206" t="s">
        <v>6135</v>
      </c>
      <c r="H5206" t="s">
        <v>6136</v>
      </c>
      <c r="I5206" t="s">
        <v>6167</v>
      </c>
      <c r="J5206" t="s">
        <v>6168</v>
      </c>
      <c r="K5206" t="s">
        <v>6503</v>
      </c>
      <c r="L5206" t="s">
        <v>6440</v>
      </c>
      <c r="M5206" s="17">
        <f>VLOOKUP($K5206,[1]Budget!$V:$AE,5,0)*IF($C5206="1 - Revenues",1,IF(AND($C5206="5 - Transfers",MID(I5206,15,1)="4"),1,-1))</f>
        <v>0</v>
      </c>
      <c r="N5206" s="17">
        <f>VLOOKUP($K5206,[1]Budget!$V:$AE,6,0)*IF($C5206="1 - Revenues",1,IF(AND($C5206="5 - Transfers",MID(J5206,15,1)="4"),1,-1))</f>
        <v>0</v>
      </c>
      <c r="O5206" s="17">
        <f>IFERROR(IF(RIGHT(LEFT(K5206,15),1)="4",VLOOKUP(K5206,'[1]Budget Worksheet'!A:B,2,0),-1*VLOOKUP(K5206,'[1]Budget Worksheet'!A:B,2,0)),0)</f>
        <v>0</v>
      </c>
      <c r="P5206" s="17">
        <f>VLOOKUP($K5206,[1]Budget!$V:$AE,8,0)*IF($C5206="1 - Revenues",1,IF(AND($C5206="5 - Transfers",MID($K5206,15,1)="4"),1,-1))</f>
        <v>0</v>
      </c>
      <c r="Q5206" s="17">
        <f>VLOOKUP($K5206,[1]Budget!$V:$AE,10,0)*IF($C5206="1 - Revenues",1,IF(AND($C5206="5 - Transfers",MID(K5206,15,1)="4"),1,-1))</f>
        <v>0</v>
      </c>
      <c r="S5206" s="18" t="b">
        <f>IF(LEFT(C5206,1)="1",1,-1)*SUMIF([1]Budget!V:V,'Budget Worksheet for Pivot Tabl'!K5206,[1]Budget!AC:AC)=P5206</f>
        <v>1</v>
      </c>
    </row>
    <row r="5207" spans="1:19" x14ac:dyDescent="0.25">
      <c r="A5207" t="s">
        <v>79</v>
      </c>
      <c r="B5207" t="s">
        <v>80</v>
      </c>
      <c r="C5207" t="s">
        <v>9</v>
      </c>
      <c r="D5207" t="str">
        <f t="shared" si="81"/>
        <v>OUTFLOWS</v>
      </c>
      <c r="E5207" t="s">
        <v>116</v>
      </c>
      <c r="F5207" t="s">
        <v>117</v>
      </c>
      <c r="G5207" t="s">
        <v>6135</v>
      </c>
      <c r="H5207" t="s">
        <v>6136</v>
      </c>
      <c r="I5207" t="s">
        <v>6167</v>
      </c>
      <c r="J5207" t="s">
        <v>6168</v>
      </c>
      <c r="K5207" t="s">
        <v>6504</v>
      </c>
      <c r="L5207" t="s">
        <v>956</v>
      </c>
      <c r="M5207" s="17">
        <f>VLOOKUP($K5207,[1]Budget!$V:$AE,5,0)*IF($C5207="1 - Revenues",1,IF(AND($C5207="5 - Transfers",MID(I5207,15,1)="4"),1,-1))</f>
        <v>-7000</v>
      </c>
      <c r="N5207" s="17">
        <f>VLOOKUP($K5207,[1]Budget!$V:$AE,6,0)*IF($C5207="1 - Revenues",1,IF(AND($C5207="5 - Transfers",MID(J5207,15,1)="4"),1,-1))</f>
        <v>-6000</v>
      </c>
      <c r="O5207" s="17">
        <f>IFERROR(IF(RIGHT(LEFT(K5207,15),1)="4",VLOOKUP(K5207,'[1]Budget Worksheet'!A:B,2,0),-1*VLOOKUP(K5207,'[1]Budget Worksheet'!A:B,2,0)),0)</f>
        <v>-10200</v>
      </c>
      <c r="P5207" s="17">
        <f>VLOOKUP($K5207,[1]Budget!$V:$AE,8,0)*IF($C5207="1 - Revenues",1,IF(AND($C5207="5 - Transfers",MID($K5207,15,1)="4"),1,-1))</f>
        <v>-10200</v>
      </c>
      <c r="Q5207" s="17">
        <f>VLOOKUP($K5207,[1]Budget!$V:$AE,10,0)*IF($C5207="1 - Revenues",1,IF(AND($C5207="5 - Transfers",MID(K5207,15,1)="4"),1,-1))</f>
        <v>0</v>
      </c>
      <c r="S5207" s="18" t="b">
        <f>IF(LEFT(C5207,1)="1",1,-1)*SUMIF([1]Budget!V:V,'Budget Worksheet for Pivot Tabl'!K5207,[1]Budget!AC:AC)=P5207</f>
        <v>1</v>
      </c>
    </row>
    <row r="5208" spans="1:19" x14ac:dyDescent="0.25">
      <c r="A5208" t="s">
        <v>79</v>
      </c>
      <c r="B5208" t="s">
        <v>80</v>
      </c>
      <c r="C5208" t="s">
        <v>9</v>
      </c>
      <c r="D5208" t="str">
        <f t="shared" si="81"/>
        <v>OUTFLOWS</v>
      </c>
      <c r="E5208" t="s">
        <v>116</v>
      </c>
      <c r="F5208" t="s">
        <v>117</v>
      </c>
      <c r="G5208" t="s">
        <v>6135</v>
      </c>
      <c r="H5208" t="s">
        <v>6136</v>
      </c>
      <c r="I5208" t="s">
        <v>6167</v>
      </c>
      <c r="J5208" t="s">
        <v>6168</v>
      </c>
      <c r="K5208" t="s">
        <v>6505</v>
      </c>
      <c r="L5208" t="s">
        <v>1058</v>
      </c>
      <c r="M5208" s="17">
        <f>VLOOKUP($K5208,[1]Budget!$V:$AE,5,0)*IF($C5208="1 - Revenues",1,IF(AND($C5208="5 - Transfers",MID(I5208,15,1)="4"),1,-1))</f>
        <v>0</v>
      </c>
      <c r="N5208" s="17">
        <f>VLOOKUP($K5208,[1]Budget!$V:$AE,6,0)*IF($C5208="1 - Revenues",1,IF(AND($C5208="5 - Transfers",MID(J5208,15,1)="4"),1,-1))</f>
        <v>0</v>
      </c>
      <c r="O5208" s="17">
        <f>IFERROR(IF(RIGHT(LEFT(K5208,15),1)="4",VLOOKUP(K5208,'[1]Budget Worksheet'!A:B,2,0),-1*VLOOKUP(K5208,'[1]Budget Worksheet'!A:B,2,0)),0)</f>
        <v>0</v>
      </c>
      <c r="P5208" s="17">
        <f>VLOOKUP($K5208,[1]Budget!$V:$AE,8,0)*IF($C5208="1 - Revenues",1,IF(AND($C5208="5 - Transfers",MID($K5208,15,1)="4"),1,-1))</f>
        <v>0</v>
      </c>
      <c r="Q5208" s="17">
        <f>VLOOKUP($K5208,[1]Budget!$V:$AE,10,0)*IF($C5208="1 - Revenues",1,IF(AND($C5208="5 - Transfers",MID(K5208,15,1)="4"),1,-1))</f>
        <v>0</v>
      </c>
      <c r="S5208" s="18" t="b">
        <f>IF(LEFT(C5208,1)="1",1,-1)*SUMIF([1]Budget!V:V,'Budget Worksheet for Pivot Tabl'!K5208,[1]Budget!AC:AC)=P5208</f>
        <v>1</v>
      </c>
    </row>
    <row r="5209" spans="1:19" x14ac:dyDescent="0.25">
      <c r="A5209" t="s">
        <v>79</v>
      </c>
      <c r="B5209" t="s">
        <v>80</v>
      </c>
      <c r="C5209" t="s">
        <v>9</v>
      </c>
      <c r="D5209" t="str">
        <f t="shared" si="81"/>
        <v>OUTFLOWS</v>
      </c>
      <c r="E5209" t="s">
        <v>116</v>
      </c>
      <c r="F5209" t="s">
        <v>117</v>
      </c>
      <c r="G5209" t="s">
        <v>6135</v>
      </c>
      <c r="H5209" t="s">
        <v>6136</v>
      </c>
      <c r="I5209" t="s">
        <v>6167</v>
      </c>
      <c r="J5209" t="s">
        <v>6168</v>
      </c>
      <c r="K5209" t="s">
        <v>6506</v>
      </c>
      <c r="L5209" t="s">
        <v>1060</v>
      </c>
      <c r="M5209" s="17">
        <f>VLOOKUP($K5209,[1]Budget!$V:$AE,5,0)*IF($C5209="1 - Revenues",1,IF(AND($C5209="5 - Transfers",MID(I5209,15,1)="4"),1,-1))</f>
        <v>0</v>
      </c>
      <c r="N5209" s="17">
        <f>VLOOKUP($K5209,[1]Budget!$V:$AE,6,0)*IF($C5209="1 - Revenues",1,IF(AND($C5209="5 - Transfers",MID(J5209,15,1)="4"),1,-1))</f>
        <v>-5000</v>
      </c>
      <c r="O5209" s="17">
        <f>IFERROR(IF(RIGHT(LEFT(K5209,15),1)="4",VLOOKUP(K5209,'[1]Budget Worksheet'!A:B,2,0),-1*VLOOKUP(K5209,'[1]Budget Worksheet'!A:B,2,0)),0)</f>
        <v>-5000</v>
      </c>
      <c r="P5209" s="17">
        <f>VLOOKUP($K5209,[1]Budget!$V:$AE,8,0)*IF($C5209="1 - Revenues",1,IF(AND($C5209="5 - Transfers",MID($K5209,15,1)="4"),1,-1))</f>
        <v>-5000</v>
      </c>
      <c r="Q5209" s="17">
        <f>VLOOKUP($K5209,[1]Budget!$V:$AE,10,0)*IF($C5209="1 - Revenues",1,IF(AND($C5209="5 - Transfers",MID(K5209,15,1)="4"),1,-1))</f>
        <v>0</v>
      </c>
      <c r="S5209" s="18" t="b">
        <f>IF(LEFT(C5209,1)="1",1,-1)*SUMIF([1]Budget!V:V,'Budget Worksheet for Pivot Tabl'!K5209,[1]Budget!AC:AC)=P5209</f>
        <v>1</v>
      </c>
    </row>
    <row r="5210" spans="1:19" x14ac:dyDescent="0.25">
      <c r="A5210" t="s">
        <v>79</v>
      </c>
      <c r="B5210" t="s">
        <v>80</v>
      </c>
      <c r="C5210" t="s">
        <v>9</v>
      </c>
      <c r="D5210" t="str">
        <f t="shared" si="81"/>
        <v>OUTFLOWS</v>
      </c>
      <c r="E5210" t="s">
        <v>116</v>
      </c>
      <c r="F5210" t="s">
        <v>117</v>
      </c>
      <c r="G5210" t="s">
        <v>6135</v>
      </c>
      <c r="H5210" t="s">
        <v>6136</v>
      </c>
      <c r="I5210" t="s">
        <v>6167</v>
      </c>
      <c r="J5210" t="s">
        <v>6168</v>
      </c>
      <c r="K5210" t="s">
        <v>6507</v>
      </c>
      <c r="L5210" t="s">
        <v>6508</v>
      </c>
      <c r="M5210" s="17">
        <f>VLOOKUP($K5210,[1]Budget!$V:$AE,5,0)*IF($C5210="1 - Revenues",1,IF(AND($C5210="5 - Transfers",MID(I5210,15,1)="4"),1,-1))</f>
        <v>-85000</v>
      </c>
      <c r="N5210" s="17">
        <f>VLOOKUP($K5210,[1]Budget!$V:$AE,6,0)*IF($C5210="1 - Revenues",1,IF(AND($C5210="5 - Transfers",MID(J5210,15,1)="4"),1,-1))</f>
        <v>-70000</v>
      </c>
      <c r="O5210" s="17">
        <f>IFERROR(IF(RIGHT(LEFT(K5210,15),1)="4",VLOOKUP(K5210,'[1]Budget Worksheet'!A:B,2,0),-1*VLOOKUP(K5210,'[1]Budget Worksheet'!A:B,2,0)),0)</f>
        <v>-100000</v>
      </c>
      <c r="P5210" s="17">
        <f>VLOOKUP($K5210,[1]Budget!$V:$AE,8,0)*IF($C5210="1 - Revenues",1,IF(AND($C5210="5 - Transfers",MID($K5210,15,1)="4"),1,-1))</f>
        <v>-100000</v>
      </c>
      <c r="Q5210" s="17">
        <f>VLOOKUP($K5210,[1]Budget!$V:$AE,10,0)*IF($C5210="1 - Revenues",1,IF(AND($C5210="5 - Transfers",MID(K5210,15,1)="4"),1,-1))</f>
        <v>0</v>
      </c>
      <c r="S5210" s="18" t="b">
        <f>IF(LEFT(C5210,1)="1",1,-1)*SUMIF([1]Budget!V:V,'Budget Worksheet for Pivot Tabl'!K5210,[1]Budget!AC:AC)=P5210</f>
        <v>1</v>
      </c>
    </row>
    <row r="5211" spans="1:19" x14ac:dyDescent="0.25">
      <c r="A5211" t="s">
        <v>79</v>
      </c>
      <c r="B5211" t="s">
        <v>80</v>
      </c>
      <c r="C5211" t="s">
        <v>9</v>
      </c>
      <c r="D5211" t="str">
        <f t="shared" si="81"/>
        <v>OUTFLOWS</v>
      </c>
      <c r="E5211" t="s">
        <v>116</v>
      </c>
      <c r="F5211" t="s">
        <v>117</v>
      </c>
      <c r="G5211" t="s">
        <v>6135</v>
      </c>
      <c r="H5211" t="s">
        <v>6136</v>
      </c>
      <c r="I5211" t="s">
        <v>6167</v>
      </c>
      <c r="J5211" t="s">
        <v>6168</v>
      </c>
      <c r="K5211" t="s">
        <v>6509</v>
      </c>
      <c r="L5211" t="s">
        <v>651</v>
      </c>
      <c r="M5211" s="17">
        <f>VLOOKUP($K5211,[1]Budget!$V:$AE,5,0)*IF($C5211="1 - Revenues",1,IF(AND($C5211="5 - Transfers",MID(I5211,15,1)="4"),1,-1))</f>
        <v>0</v>
      </c>
      <c r="N5211" s="17">
        <f>VLOOKUP($K5211,[1]Budget!$V:$AE,6,0)*IF($C5211="1 - Revenues",1,IF(AND($C5211="5 - Transfers",MID(J5211,15,1)="4"),1,-1))</f>
        <v>-1000</v>
      </c>
      <c r="O5211" s="17">
        <f>IFERROR(IF(RIGHT(LEFT(K5211,15),1)="4",VLOOKUP(K5211,'[1]Budget Worksheet'!A:B,2,0),-1*VLOOKUP(K5211,'[1]Budget Worksheet'!A:B,2,0)),0)</f>
        <v>-1000</v>
      </c>
      <c r="P5211" s="17">
        <f>VLOOKUP($K5211,[1]Budget!$V:$AE,8,0)*IF($C5211="1 - Revenues",1,IF(AND($C5211="5 - Transfers",MID($K5211,15,1)="4"),1,-1))</f>
        <v>-1000</v>
      </c>
      <c r="Q5211" s="17">
        <f>VLOOKUP($K5211,[1]Budget!$V:$AE,10,0)*IF($C5211="1 - Revenues",1,IF(AND($C5211="5 - Transfers",MID(K5211,15,1)="4"),1,-1))</f>
        <v>0</v>
      </c>
      <c r="S5211" s="18" t="b">
        <f>IF(LEFT(C5211,1)="1",1,-1)*SUMIF([1]Budget!V:V,'Budget Worksheet for Pivot Tabl'!K5211,[1]Budget!AC:AC)=P5211</f>
        <v>1</v>
      </c>
    </row>
    <row r="5212" spans="1:19" x14ac:dyDescent="0.25">
      <c r="A5212" t="s">
        <v>79</v>
      </c>
      <c r="B5212" t="s">
        <v>80</v>
      </c>
      <c r="C5212" t="s">
        <v>9</v>
      </c>
      <c r="D5212" t="str">
        <f t="shared" si="81"/>
        <v>OUTFLOWS</v>
      </c>
      <c r="E5212" t="s">
        <v>116</v>
      </c>
      <c r="F5212" t="s">
        <v>117</v>
      </c>
      <c r="G5212" t="s">
        <v>6135</v>
      </c>
      <c r="H5212" t="s">
        <v>6136</v>
      </c>
      <c r="I5212" t="s">
        <v>6167</v>
      </c>
      <c r="J5212" t="s">
        <v>6168</v>
      </c>
      <c r="K5212" t="s">
        <v>6510</v>
      </c>
      <c r="L5212" t="s">
        <v>653</v>
      </c>
      <c r="M5212" s="17">
        <f>VLOOKUP($K5212,[1]Budget!$V:$AE,5,0)*IF($C5212="1 - Revenues",1,IF(AND($C5212="5 - Transfers",MID(I5212,15,1)="4"),1,-1))</f>
        <v>0</v>
      </c>
      <c r="N5212" s="17">
        <f>VLOOKUP($K5212,[1]Budget!$V:$AE,6,0)*IF($C5212="1 - Revenues",1,IF(AND($C5212="5 - Transfers",MID(J5212,15,1)="4"),1,-1))</f>
        <v>0</v>
      </c>
      <c r="O5212" s="17">
        <f>IFERROR(IF(RIGHT(LEFT(K5212,15),1)="4",VLOOKUP(K5212,'[1]Budget Worksheet'!A:B,2,0),-1*VLOOKUP(K5212,'[1]Budget Worksheet'!A:B,2,0)),0)</f>
        <v>-1100</v>
      </c>
      <c r="P5212" s="17">
        <f>VLOOKUP($K5212,[1]Budget!$V:$AE,8,0)*IF($C5212="1 - Revenues",1,IF(AND($C5212="5 - Transfers",MID($K5212,15,1)="4"),1,-1))</f>
        <v>-1100</v>
      </c>
      <c r="Q5212" s="17">
        <f>VLOOKUP($K5212,[1]Budget!$V:$AE,10,0)*IF($C5212="1 - Revenues",1,IF(AND($C5212="5 - Transfers",MID(K5212,15,1)="4"),1,-1))</f>
        <v>0</v>
      </c>
      <c r="S5212" s="18" t="b">
        <f>IF(LEFT(C5212,1)="1",1,-1)*SUMIF([1]Budget!V:V,'Budget Worksheet for Pivot Tabl'!K5212,[1]Budget!AC:AC)=P5212</f>
        <v>1</v>
      </c>
    </row>
    <row r="5213" spans="1:19" x14ac:dyDescent="0.25">
      <c r="A5213" t="s">
        <v>79</v>
      </c>
      <c r="B5213" t="s">
        <v>80</v>
      </c>
      <c r="C5213" t="s">
        <v>8</v>
      </c>
      <c r="D5213" t="str">
        <f t="shared" si="81"/>
        <v>OUTFLOWS</v>
      </c>
      <c r="E5213" t="s">
        <v>116</v>
      </c>
      <c r="F5213" t="s">
        <v>117</v>
      </c>
      <c r="G5213" t="s">
        <v>6135</v>
      </c>
      <c r="H5213" t="s">
        <v>6136</v>
      </c>
      <c r="I5213" t="s">
        <v>71</v>
      </c>
      <c r="J5213" t="s">
        <v>6171</v>
      </c>
      <c r="K5213" t="s">
        <v>6511</v>
      </c>
      <c r="L5213" t="s">
        <v>590</v>
      </c>
      <c r="M5213" s="17">
        <f>VLOOKUP($K5213,[1]Budget!$V:$AE,5,0)*IF($C5213="1 - Revenues",1,IF(AND($C5213="5 - Transfers",MID(I5213,15,1)="4"),1,-1))</f>
        <v>-1062000</v>
      </c>
      <c r="N5213" s="17">
        <f>VLOOKUP($K5213,[1]Budget!$V:$AE,6,0)*IF($C5213="1 - Revenues",1,IF(AND($C5213="5 - Transfers",MID(J5213,15,1)="4"),1,-1))</f>
        <v>-1128000</v>
      </c>
      <c r="O5213" s="17">
        <f>IFERROR(IF(RIGHT(LEFT(K5213,15),1)="4",VLOOKUP(K5213,'[1]Budget Worksheet'!A:B,2,0),-1*VLOOKUP(K5213,'[1]Budget Worksheet'!A:B,2,0)),0)</f>
        <v>-1116741</v>
      </c>
      <c r="P5213" s="17">
        <f>VLOOKUP($K5213,[1]Budget!$V:$AE,8,0)*IF($C5213="1 - Revenues",1,IF(AND($C5213="5 - Transfers",MID($K5213,15,1)="4"),1,-1))</f>
        <v>-1190000</v>
      </c>
      <c r="Q5213" s="17">
        <f>VLOOKUP($K5213,[1]Budget!$V:$AE,10,0)*IF($C5213="1 - Revenues",1,IF(AND($C5213="5 - Transfers",MID(K5213,15,1)="4"),1,-1))</f>
        <v>-73259</v>
      </c>
      <c r="S5213" s="18" t="b">
        <f>IF(LEFT(C5213,1)="1",1,-1)*SUMIF([1]Budget!V:V,'Budget Worksheet for Pivot Tabl'!K5213,[1]Budget!AC:AC)=P5213</f>
        <v>1</v>
      </c>
    </row>
    <row r="5214" spans="1:19" x14ac:dyDescent="0.25">
      <c r="A5214" t="s">
        <v>79</v>
      </c>
      <c r="B5214" t="s">
        <v>80</v>
      </c>
      <c r="C5214" t="s">
        <v>8</v>
      </c>
      <c r="D5214" t="str">
        <f t="shared" si="81"/>
        <v>OUTFLOWS</v>
      </c>
      <c r="E5214" t="s">
        <v>116</v>
      </c>
      <c r="F5214" t="s">
        <v>117</v>
      </c>
      <c r="G5214" t="s">
        <v>6135</v>
      </c>
      <c r="H5214" t="s">
        <v>6136</v>
      </c>
      <c r="I5214" t="s">
        <v>71</v>
      </c>
      <c r="J5214" t="s">
        <v>6171</v>
      </c>
      <c r="K5214" t="s">
        <v>6512</v>
      </c>
      <c r="L5214" t="s">
        <v>582</v>
      </c>
      <c r="M5214" s="17">
        <f>VLOOKUP($K5214,[1]Budget!$V:$AE,5,0)*IF($C5214="1 - Revenues",1,IF(AND($C5214="5 - Transfers",MID(I5214,15,1)="4"),1,-1))</f>
        <v>-4000</v>
      </c>
      <c r="N5214" s="17">
        <f>VLOOKUP($K5214,[1]Budget!$V:$AE,6,0)*IF($C5214="1 - Revenues",1,IF(AND($C5214="5 - Transfers",MID(J5214,15,1)="4"),1,-1))</f>
        <v>-5000</v>
      </c>
      <c r="O5214" s="17">
        <f>IFERROR(IF(RIGHT(LEFT(K5214,15),1)="4",VLOOKUP(K5214,'[1]Budget Worksheet'!A:B,2,0),-1*VLOOKUP(K5214,'[1]Budget Worksheet'!A:B,2,0)),0)</f>
        <v>-5000</v>
      </c>
      <c r="P5214" s="17">
        <f>VLOOKUP($K5214,[1]Budget!$V:$AE,8,0)*IF($C5214="1 - Revenues",1,IF(AND($C5214="5 - Transfers",MID($K5214,15,1)="4"),1,-1))</f>
        <v>-5000</v>
      </c>
      <c r="Q5214" s="17">
        <f>VLOOKUP($K5214,[1]Budget!$V:$AE,10,0)*IF($C5214="1 - Revenues",1,IF(AND($C5214="5 - Transfers",MID(K5214,15,1)="4"),1,-1))</f>
        <v>0</v>
      </c>
      <c r="S5214" s="18" t="b">
        <f>IF(LEFT(C5214,1)="1",1,-1)*SUMIF([1]Budget!V:V,'Budget Worksheet for Pivot Tabl'!K5214,[1]Budget!AC:AC)=P5214</f>
        <v>1</v>
      </c>
    </row>
    <row r="5215" spans="1:19" x14ac:dyDescent="0.25">
      <c r="A5215" t="s">
        <v>79</v>
      </c>
      <c r="B5215" t="s">
        <v>80</v>
      </c>
      <c r="C5215" t="s">
        <v>8</v>
      </c>
      <c r="D5215" t="str">
        <f t="shared" si="81"/>
        <v>OUTFLOWS</v>
      </c>
      <c r="E5215" t="s">
        <v>116</v>
      </c>
      <c r="F5215" t="s">
        <v>117</v>
      </c>
      <c r="G5215" t="s">
        <v>6135</v>
      </c>
      <c r="H5215" t="s">
        <v>6136</v>
      </c>
      <c r="I5215" t="s">
        <v>71</v>
      </c>
      <c r="J5215" t="s">
        <v>6171</v>
      </c>
      <c r="K5215" t="s">
        <v>6513</v>
      </c>
      <c r="L5215" t="s">
        <v>593</v>
      </c>
      <c r="M5215" s="17">
        <f>VLOOKUP($K5215,[1]Budget!$V:$AE,5,0)*IF($C5215="1 - Revenues",1,IF(AND($C5215="5 - Transfers",MID(I5215,15,1)="4"),1,-1))</f>
        <v>-57000</v>
      </c>
      <c r="N5215" s="17">
        <f>VLOOKUP($K5215,[1]Budget!$V:$AE,6,0)*IF($C5215="1 - Revenues",1,IF(AND($C5215="5 - Transfers",MID(J5215,15,1)="4"),1,-1))</f>
        <v>-50000</v>
      </c>
      <c r="O5215" s="17">
        <f>IFERROR(IF(RIGHT(LEFT(K5215,15),1)="4",VLOOKUP(K5215,'[1]Budget Worksheet'!A:B,2,0),-1*VLOOKUP(K5215,'[1]Budget Worksheet'!A:B,2,0)),0)</f>
        <v>-50000</v>
      </c>
      <c r="P5215" s="17">
        <f>VLOOKUP($K5215,[1]Budget!$V:$AE,8,0)*IF($C5215="1 - Revenues",1,IF(AND($C5215="5 - Transfers",MID($K5215,15,1)="4"),1,-1))</f>
        <v>-50000</v>
      </c>
      <c r="Q5215" s="17">
        <f>VLOOKUP($K5215,[1]Budget!$V:$AE,10,0)*IF($C5215="1 - Revenues",1,IF(AND($C5215="5 - Transfers",MID(K5215,15,1)="4"),1,-1))</f>
        <v>0</v>
      </c>
      <c r="S5215" s="18" t="b">
        <f>IF(LEFT(C5215,1)="1",1,-1)*SUMIF([1]Budget!V:V,'Budget Worksheet for Pivot Tabl'!K5215,[1]Budget!AC:AC)=P5215</f>
        <v>1</v>
      </c>
    </row>
    <row r="5216" spans="1:19" x14ac:dyDescent="0.25">
      <c r="A5216" t="s">
        <v>79</v>
      </c>
      <c r="B5216" t="s">
        <v>80</v>
      </c>
      <c r="C5216" t="s">
        <v>8</v>
      </c>
      <c r="D5216" t="str">
        <f t="shared" si="81"/>
        <v>OUTFLOWS</v>
      </c>
      <c r="E5216" t="s">
        <v>116</v>
      </c>
      <c r="F5216" t="s">
        <v>117</v>
      </c>
      <c r="G5216" t="s">
        <v>6135</v>
      </c>
      <c r="H5216" t="s">
        <v>6136</v>
      </c>
      <c r="I5216" t="s">
        <v>71</v>
      </c>
      <c r="J5216" t="s">
        <v>6171</v>
      </c>
      <c r="K5216" t="s">
        <v>6514</v>
      </c>
      <c r="L5216" t="s">
        <v>919</v>
      </c>
      <c r="M5216" s="17">
        <f>VLOOKUP($K5216,[1]Budget!$V:$AE,5,0)*IF($C5216="1 - Revenues",1,IF(AND($C5216="5 - Transfers",MID(I5216,15,1)="4"),1,-1))</f>
        <v>-16000</v>
      </c>
      <c r="N5216" s="17">
        <f>VLOOKUP($K5216,[1]Budget!$V:$AE,6,0)*IF($C5216="1 - Revenues",1,IF(AND($C5216="5 - Transfers",MID(J5216,15,1)="4"),1,-1))</f>
        <v>-9000</v>
      </c>
      <c r="O5216" s="17">
        <f>IFERROR(IF(RIGHT(LEFT(K5216,15),1)="4",VLOOKUP(K5216,'[1]Budget Worksheet'!A:B,2,0),-1*VLOOKUP(K5216,'[1]Budget Worksheet'!A:B,2,0)),0)</f>
        <v>-34000</v>
      </c>
      <c r="P5216" s="17">
        <f>VLOOKUP($K5216,[1]Budget!$V:$AE,8,0)*IF($C5216="1 - Revenues",1,IF(AND($C5216="5 - Transfers",MID($K5216,15,1)="4"),1,-1))</f>
        <v>-34000</v>
      </c>
      <c r="Q5216" s="17">
        <f>VLOOKUP($K5216,[1]Budget!$V:$AE,10,0)*IF($C5216="1 - Revenues",1,IF(AND($C5216="5 - Transfers",MID(K5216,15,1)="4"),1,-1))</f>
        <v>0</v>
      </c>
      <c r="S5216" s="18" t="b">
        <f>IF(LEFT(C5216,1)="1",1,-1)*SUMIF([1]Budget!V:V,'Budget Worksheet for Pivot Tabl'!K5216,[1]Budget!AC:AC)=P5216</f>
        <v>1</v>
      </c>
    </row>
    <row r="5217" spans="1:19" x14ac:dyDescent="0.25">
      <c r="A5217" t="s">
        <v>79</v>
      </c>
      <c r="B5217" t="s">
        <v>80</v>
      </c>
      <c r="C5217" t="s">
        <v>8</v>
      </c>
      <c r="D5217" t="str">
        <f t="shared" si="81"/>
        <v>OUTFLOWS</v>
      </c>
      <c r="E5217" t="s">
        <v>116</v>
      </c>
      <c r="F5217" t="s">
        <v>117</v>
      </c>
      <c r="G5217" t="s">
        <v>6135</v>
      </c>
      <c r="H5217" t="s">
        <v>6136</v>
      </c>
      <c r="I5217" t="s">
        <v>71</v>
      </c>
      <c r="J5217" t="s">
        <v>6171</v>
      </c>
      <c r="K5217" t="s">
        <v>6515</v>
      </c>
      <c r="L5217" t="s">
        <v>595</v>
      </c>
      <c r="M5217" s="17">
        <f>VLOOKUP($K5217,[1]Budget!$V:$AE,5,0)*IF($C5217="1 - Revenues",1,IF(AND($C5217="5 - Transfers",MID(I5217,15,1)="4"),1,-1))</f>
        <v>-2000</v>
      </c>
      <c r="N5217" s="17">
        <f>VLOOKUP($K5217,[1]Budget!$V:$AE,6,0)*IF($C5217="1 - Revenues",1,IF(AND($C5217="5 - Transfers",MID(J5217,15,1)="4"),1,-1))</f>
        <v>0</v>
      </c>
      <c r="O5217" s="17">
        <f>IFERROR(IF(RIGHT(LEFT(K5217,15),1)="4",VLOOKUP(K5217,'[1]Budget Worksheet'!A:B,2,0),-1*VLOOKUP(K5217,'[1]Budget Worksheet'!A:B,2,0)),0)</f>
        <v>-500</v>
      </c>
      <c r="P5217" s="17">
        <f>VLOOKUP($K5217,[1]Budget!$V:$AE,8,0)*IF($C5217="1 - Revenues",1,IF(AND($C5217="5 - Transfers",MID($K5217,15,1)="4"),1,-1))</f>
        <v>-500</v>
      </c>
      <c r="Q5217" s="17">
        <f>VLOOKUP($K5217,[1]Budget!$V:$AE,10,0)*IF($C5217="1 - Revenues",1,IF(AND($C5217="5 - Transfers",MID(K5217,15,1)="4"),1,-1))</f>
        <v>0</v>
      </c>
      <c r="S5217" s="18" t="b">
        <f>IF(LEFT(C5217,1)="1",1,-1)*SUMIF([1]Budget!V:V,'Budget Worksheet for Pivot Tabl'!K5217,[1]Budget!AC:AC)=P5217</f>
        <v>1</v>
      </c>
    </row>
    <row r="5218" spans="1:19" x14ac:dyDescent="0.25">
      <c r="A5218" t="s">
        <v>79</v>
      </c>
      <c r="B5218" t="s">
        <v>80</v>
      </c>
      <c r="C5218" t="s">
        <v>8</v>
      </c>
      <c r="D5218" t="str">
        <f t="shared" si="81"/>
        <v>OUTFLOWS</v>
      </c>
      <c r="E5218" t="s">
        <v>116</v>
      </c>
      <c r="F5218" t="s">
        <v>117</v>
      </c>
      <c r="G5218" t="s">
        <v>6135</v>
      </c>
      <c r="H5218" t="s">
        <v>6136</v>
      </c>
      <c r="I5218" t="s">
        <v>71</v>
      </c>
      <c r="J5218" t="s">
        <v>6171</v>
      </c>
      <c r="K5218" t="s">
        <v>6516</v>
      </c>
      <c r="L5218" t="s">
        <v>599</v>
      </c>
      <c r="M5218" s="17">
        <f>VLOOKUP($K5218,[1]Budget!$V:$AE,5,0)*IF($C5218="1 - Revenues",1,IF(AND($C5218="5 - Transfers",MID(I5218,15,1)="4"),1,-1))</f>
        <v>-13000</v>
      </c>
      <c r="N5218" s="17">
        <f>VLOOKUP($K5218,[1]Budget!$V:$AE,6,0)*IF($C5218="1 - Revenues",1,IF(AND($C5218="5 - Transfers",MID(J5218,15,1)="4"),1,-1))</f>
        <v>-12000</v>
      </c>
      <c r="O5218" s="17">
        <f>IFERROR(IF(RIGHT(LEFT(K5218,15),1)="4",VLOOKUP(K5218,'[1]Budget Worksheet'!A:B,2,0),-1*VLOOKUP(K5218,'[1]Budget Worksheet'!A:B,2,0)),0)</f>
        <v>-19470</v>
      </c>
      <c r="P5218" s="17">
        <f>VLOOKUP($K5218,[1]Budget!$V:$AE,8,0)*IF($C5218="1 - Revenues",1,IF(AND($C5218="5 - Transfers",MID($K5218,15,1)="4"),1,-1))</f>
        <v>-19470</v>
      </c>
      <c r="Q5218" s="17">
        <f>VLOOKUP($K5218,[1]Budget!$V:$AE,10,0)*IF($C5218="1 - Revenues",1,IF(AND($C5218="5 - Transfers",MID(K5218,15,1)="4"),1,-1))</f>
        <v>0</v>
      </c>
      <c r="S5218" s="18" t="b">
        <f>IF(LEFT(C5218,1)="1",1,-1)*SUMIF([1]Budget!V:V,'Budget Worksheet for Pivot Tabl'!K5218,[1]Budget!AC:AC)=P5218</f>
        <v>1</v>
      </c>
    </row>
    <row r="5219" spans="1:19" x14ac:dyDescent="0.25">
      <c r="A5219" t="s">
        <v>79</v>
      </c>
      <c r="B5219" t="s">
        <v>80</v>
      </c>
      <c r="C5219" t="s">
        <v>8</v>
      </c>
      <c r="D5219" t="str">
        <f t="shared" si="81"/>
        <v>OUTFLOWS</v>
      </c>
      <c r="E5219" t="s">
        <v>116</v>
      </c>
      <c r="F5219" t="s">
        <v>117</v>
      </c>
      <c r="G5219" t="s">
        <v>6135</v>
      </c>
      <c r="H5219" t="s">
        <v>6136</v>
      </c>
      <c r="I5219" t="s">
        <v>71</v>
      </c>
      <c r="J5219" t="s">
        <v>6171</v>
      </c>
      <c r="K5219" t="s">
        <v>6517</v>
      </c>
      <c r="L5219" t="s">
        <v>1084</v>
      </c>
      <c r="M5219" s="17">
        <f>VLOOKUP($K5219,[1]Budget!$V:$AE,5,0)*IF($C5219="1 - Revenues",1,IF(AND($C5219="5 - Transfers",MID(I5219,15,1)="4"),1,-1))</f>
        <v>-8000</v>
      </c>
      <c r="N5219" s="17">
        <f>VLOOKUP($K5219,[1]Budget!$V:$AE,6,0)*IF($C5219="1 - Revenues",1,IF(AND($C5219="5 - Transfers",MID(J5219,15,1)="4"),1,-1))</f>
        <v>-2000</v>
      </c>
      <c r="O5219" s="17">
        <f>IFERROR(IF(RIGHT(LEFT(K5219,15),1)="4",VLOOKUP(K5219,'[1]Budget Worksheet'!A:B,2,0),-1*VLOOKUP(K5219,'[1]Budget Worksheet'!A:B,2,0)),0)</f>
        <v>0</v>
      </c>
      <c r="P5219" s="17">
        <f>VLOOKUP($K5219,[1]Budget!$V:$AE,8,0)*IF($C5219="1 - Revenues",1,IF(AND($C5219="5 - Transfers",MID($K5219,15,1)="4"),1,-1))</f>
        <v>0</v>
      </c>
      <c r="Q5219" s="17">
        <f>VLOOKUP($K5219,[1]Budget!$V:$AE,10,0)*IF($C5219="1 - Revenues",1,IF(AND($C5219="5 - Transfers",MID(K5219,15,1)="4"),1,-1))</f>
        <v>0</v>
      </c>
      <c r="S5219" s="18" t="b">
        <f>IF(LEFT(C5219,1)="1",1,-1)*SUMIF([1]Budget!V:V,'Budget Worksheet for Pivot Tabl'!K5219,[1]Budget!AC:AC)=P5219</f>
        <v>1</v>
      </c>
    </row>
    <row r="5220" spans="1:19" x14ac:dyDescent="0.25">
      <c r="A5220" t="s">
        <v>79</v>
      </c>
      <c r="B5220" t="s">
        <v>80</v>
      </c>
      <c r="C5220" t="s">
        <v>8</v>
      </c>
      <c r="D5220" t="str">
        <f t="shared" si="81"/>
        <v>OUTFLOWS</v>
      </c>
      <c r="E5220" t="s">
        <v>116</v>
      </c>
      <c r="F5220" t="s">
        <v>117</v>
      </c>
      <c r="G5220" t="s">
        <v>6135</v>
      </c>
      <c r="H5220" t="s">
        <v>6136</v>
      </c>
      <c r="I5220" t="s">
        <v>71</v>
      </c>
      <c r="J5220" t="s">
        <v>6171</v>
      </c>
      <c r="K5220" t="s">
        <v>6518</v>
      </c>
      <c r="L5220" t="s">
        <v>470</v>
      </c>
      <c r="M5220" s="17">
        <f>VLOOKUP($K5220,[1]Budget!$V:$AE,5,0)*IF($C5220="1 - Revenues",1,IF(AND($C5220="5 - Transfers",MID(I5220,15,1)="4"),1,-1))</f>
        <v>-220000</v>
      </c>
      <c r="N5220" s="17">
        <f>VLOOKUP($K5220,[1]Budget!$V:$AE,6,0)*IF($C5220="1 - Revenues",1,IF(AND($C5220="5 - Transfers",MID(J5220,15,1)="4"),1,-1))</f>
        <v>-228000</v>
      </c>
      <c r="O5220" s="17">
        <f>IFERROR(IF(RIGHT(LEFT(K5220,15),1)="4",VLOOKUP(K5220,'[1]Budget Worksheet'!A:B,2,0),-1*VLOOKUP(K5220,'[1]Budget Worksheet'!A:B,2,0)),0)</f>
        <v>-286956</v>
      </c>
      <c r="P5220" s="17">
        <f>VLOOKUP($K5220,[1]Budget!$V:$AE,8,0)*IF($C5220="1 - Revenues",1,IF(AND($C5220="5 - Transfers",MID($K5220,15,1)="4"),1,-1))</f>
        <v>-291000</v>
      </c>
      <c r="Q5220" s="17">
        <f>VLOOKUP($K5220,[1]Budget!$V:$AE,10,0)*IF($C5220="1 - Revenues",1,IF(AND($C5220="5 - Transfers",MID(K5220,15,1)="4"),1,-1))</f>
        <v>-4044</v>
      </c>
      <c r="S5220" s="18" t="b">
        <f>IF(LEFT(C5220,1)="1",1,-1)*SUMIF([1]Budget!V:V,'Budget Worksheet for Pivot Tabl'!K5220,[1]Budget!AC:AC)=P5220</f>
        <v>1</v>
      </c>
    </row>
    <row r="5221" spans="1:19" x14ac:dyDescent="0.25">
      <c r="A5221" t="s">
        <v>79</v>
      </c>
      <c r="B5221" t="s">
        <v>80</v>
      </c>
      <c r="C5221" t="s">
        <v>8</v>
      </c>
      <c r="D5221" t="str">
        <f t="shared" si="81"/>
        <v>OUTFLOWS</v>
      </c>
      <c r="E5221" t="s">
        <v>116</v>
      </c>
      <c r="F5221" t="s">
        <v>117</v>
      </c>
      <c r="G5221" t="s">
        <v>6135</v>
      </c>
      <c r="H5221" t="s">
        <v>6136</v>
      </c>
      <c r="I5221" t="s">
        <v>71</v>
      </c>
      <c r="J5221" t="s">
        <v>6171</v>
      </c>
      <c r="K5221" t="s">
        <v>6519</v>
      </c>
      <c r="L5221" t="s">
        <v>606</v>
      </c>
      <c r="M5221" s="17">
        <f>VLOOKUP($K5221,[1]Budget!$V:$AE,5,0)*IF($C5221="1 - Revenues",1,IF(AND($C5221="5 - Transfers",MID(I5221,15,1)="4"),1,-1))</f>
        <v>-121000</v>
      </c>
      <c r="N5221" s="17">
        <f>VLOOKUP($K5221,[1]Budget!$V:$AE,6,0)*IF($C5221="1 - Revenues",1,IF(AND($C5221="5 - Transfers",MID(J5221,15,1)="4"),1,-1))</f>
        <v>-128000</v>
      </c>
      <c r="O5221" s="17">
        <f>IFERROR(IF(RIGHT(LEFT(K5221,15),1)="4",VLOOKUP(K5221,'[1]Budget Worksheet'!A:B,2,0),-1*VLOOKUP(K5221,'[1]Budget Worksheet'!A:B,2,0)),0)</f>
        <v>-132481</v>
      </c>
      <c r="P5221" s="17">
        <f>VLOOKUP($K5221,[1]Budget!$V:$AE,8,0)*IF($C5221="1 - Revenues",1,IF(AND($C5221="5 - Transfers",MID($K5221,15,1)="4"),1,-1))</f>
        <v>-132481</v>
      </c>
      <c r="Q5221" s="17">
        <f>VLOOKUP($K5221,[1]Budget!$V:$AE,10,0)*IF($C5221="1 - Revenues",1,IF(AND($C5221="5 - Transfers",MID(K5221,15,1)="4"),1,-1))</f>
        <v>0</v>
      </c>
      <c r="S5221" s="18" t="b">
        <f>IF(LEFT(C5221,1)="1",1,-1)*SUMIF([1]Budget!V:V,'Budget Worksheet for Pivot Tabl'!K5221,[1]Budget!AC:AC)=P5221</f>
        <v>1</v>
      </c>
    </row>
    <row r="5222" spans="1:19" x14ac:dyDescent="0.25">
      <c r="A5222" t="s">
        <v>79</v>
      </c>
      <c r="B5222" t="s">
        <v>80</v>
      </c>
      <c r="C5222" t="s">
        <v>8</v>
      </c>
      <c r="D5222" t="str">
        <f t="shared" si="81"/>
        <v>OUTFLOWS</v>
      </c>
      <c r="E5222" t="s">
        <v>116</v>
      </c>
      <c r="F5222" t="s">
        <v>117</v>
      </c>
      <c r="G5222" t="s">
        <v>6135</v>
      </c>
      <c r="H5222" t="s">
        <v>6136</v>
      </c>
      <c r="I5222" t="s">
        <v>71</v>
      </c>
      <c r="J5222" t="s">
        <v>6171</v>
      </c>
      <c r="K5222" t="s">
        <v>6520</v>
      </c>
      <c r="L5222" t="s">
        <v>608</v>
      </c>
      <c r="M5222" s="17">
        <f>VLOOKUP($K5222,[1]Budget!$V:$AE,5,0)*IF($C5222="1 - Revenues",1,IF(AND($C5222="5 - Transfers",MID(I5222,15,1)="4"),1,-1))</f>
        <v>-261000</v>
      </c>
      <c r="N5222" s="17">
        <f>VLOOKUP($K5222,[1]Budget!$V:$AE,6,0)*IF($C5222="1 - Revenues",1,IF(AND($C5222="5 - Transfers",MID(J5222,15,1)="4"),1,-1))</f>
        <v>-260000</v>
      </c>
      <c r="O5222" s="17">
        <f>IFERROR(IF(RIGHT(LEFT(K5222,15),1)="4",VLOOKUP(K5222,'[1]Budget Worksheet'!A:B,2,0),-1*VLOOKUP(K5222,'[1]Budget Worksheet'!A:B,2,0)),0)</f>
        <v>-261080</v>
      </c>
      <c r="P5222" s="17">
        <f>VLOOKUP($K5222,[1]Budget!$V:$AE,8,0)*IF($C5222="1 - Revenues",1,IF(AND($C5222="5 - Transfers",MID($K5222,15,1)="4"),1,-1))</f>
        <v>-261080</v>
      </c>
      <c r="Q5222" s="17">
        <f>VLOOKUP($K5222,[1]Budget!$V:$AE,10,0)*IF($C5222="1 - Revenues",1,IF(AND($C5222="5 - Transfers",MID(K5222,15,1)="4"),1,-1))</f>
        <v>0</v>
      </c>
      <c r="S5222" s="18" t="b">
        <f>IF(LEFT(C5222,1)="1",1,-1)*SUMIF([1]Budget!V:V,'Budget Worksheet for Pivot Tabl'!K5222,[1]Budget!AC:AC)=P5222</f>
        <v>1</v>
      </c>
    </row>
    <row r="5223" spans="1:19" x14ac:dyDescent="0.25">
      <c r="A5223" t="s">
        <v>79</v>
      </c>
      <c r="B5223" t="s">
        <v>80</v>
      </c>
      <c r="C5223" t="s">
        <v>8</v>
      </c>
      <c r="D5223" t="str">
        <f t="shared" si="81"/>
        <v>OUTFLOWS</v>
      </c>
      <c r="E5223" t="s">
        <v>116</v>
      </c>
      <c r="F5223" t="s">
        <v>117</v>
      </c>
      <c r="G5223" t="s">
        <v>6135</v>
      </c>
      <c r="H5223" t="s">
        <v>6136</v>
      </c>
      <c r="I5223" t="s">
        <v>71</v>
      </c>
      <c r="J5223" t="s">
        <v>6171</v>
      </c>
      <c r="K5223" t="s">
        <v>6521</v>
      </c>
      <c r="L5223" t="s">
        <v>610</v>
      </c>
      <c r="M5223" s="17">
        <f>VLOOKUP($K5223,[1]Budget!$V:$AE,5,0)*IF($C5223="1 - Revenues",1,IF(AND($C5223="5 - Transfers",MID(I5223,15,1)="4"),1,-1))</f>
        <v>-20000</v>
      </c>
      <c r="N5223" s="17">
        <f>VLOOKUP($K5223,[1]Budget!$V:$AE,6,0)*IF($C5223="1 - Revenues",1,IF(AND($C5223="5 - Transfers",MID(J5223,15,1)="4"),1,-1))</f>
        <v>-19000</v>
      </c>
      <c r="O5223" s="17">
        <f>IFERROR(IF(RIGHT(LEFT(K5223,15),1)="4",VLOOKUP(K5223,'[1]Budget Worksheet'!A:B,2,0),-1*VLOOKUP(K5223,'[1]Budget Worksheet'!A:B,2,0)),0)</f>
        <v>-19091</v>
      </c>
      <c r="P5223" s="17">
        <f>VLOOKUP($K5223,[1]Budget!$V:$AE,8,0)*IF($C5223="1 - Revenues",1,IF(AND($C5223="5 - Transfers",MID($K5223,15,1)="4"),1,-1))</f>
        <v>-19091</v>
      </c>
      <c r="Q5223" s="17">
        <f>VLOOKUP($K5223,[1]Budget!$V:$AE,10,0)*IF($C5223="1 - Revenues",1,IF(AND($C5223="5 - Transfers",MID(K5223,15,1)="4"),1,-1))</f>
        <v>0</v>
      </c>
      <c r="S5223" s="18" t="b">
        <f>IF(LEFT(C5223,1)="1",1,-1)*SUMIF([1]Budget!V:V,'Budget Worksheet for Pivot Tabl'!K5223,[1]Budget!AC:AC)=P5223</f>
        <v>1</v>
      </c>
    </row>
    <row r="5224" spans="1:19" x14ac:dyDescent="0.25">
      <c r="A5224" t="s">
        <v>79</v>
      </c>
      <c r="B5224" t="s">
        <v>80</v>
      </c>
      <c r="C5224" t="s">
        <v>8</v>
      </c>
      <c r="D5224" t="str">
        <f t="shared" si="81"/>
        <v>OUTFLOWS</v>
      </c>
      <c r="E5224" t="s">
        <v>116</v>
      </c>
      <c r="F5224" t="s">
        <v>117</v>
      </c>
      <c r="G5224" t="s">
        <v>6135</v>
      </c>
      <c r="H5224" t="s">
        <v>6136</v>
      </c>
      <c r="I5224" t="s">
        <v>71</v>
      </c>
      <c r="J5224" t="s">
        <v>6171</v>
      </c>
      <c r="K5224" t="s">
        <v>6522</v>
      </c>
      <c r="L5224" t="s">
        <v>612</v>
      </c>
      <c r="M5224" s="17">
        <f>VLOOKUP($K5224,[1]Budget!$V:$AE,5,0)*IF($C5224="1 - Revenues",1,IF(AND($C5224="5 - Transfers",MID(I5224,15,1)="4"),1,-1))</f>
        <v>-3000</v>
      </c>
      <c r="N5224" s="17">
        <f>VLOOKUP($K5224,[1]Budget!$V:$AE,6,0)*IF($C5224="1 - Revenues",1,IF(AND($C5224="5 - Transfers",MID(J5224,15,1)="4"),1,-1))</f>
        <v>-3000</v>
      </c>
      <c r="O5224" s="17">
        <f>IFERROR(IF(RIGHT(LEFT(K5224,15),1)="4",VLOOKUP(K5224,'[1]Budget Worksheet'!A:B,2,0),-1*VLOOKUP(K5224,'[1]Budget Worksheet'!A:B,2,0)),0)</f>
        <v>-3286</v>
      </c>
      <c r="P5224" s="17">
        <f>VLOOKUP($K5224,[1]Budget!$V:$AE,8,0)*IF($C5224="1 - Revenues",1,IF(AND($C5224="5 - Transfers",MID($K5224,15,1)="4"),1,-1))</f>
        <v>-3286</v>
      </c>
      <c r="Q5224" s="17">
        <f>VLOOKUP($K5224,[1]Budget!$V:$AE,10,0)*IF($C5224="1 - Revenues",1,IF(AND($C5224="5 - Transfers",MID(K5224,15,1)="4"),1,-1))</f>
        <v>0</v>
      </c>
      <c r="S5224" s="18" t="b">
        <f>IF(LEFT(C5224,1)="1",1,-1)*SUMIF([1]Budget!V:V,'Budget Worksheet for Pivot Tabl'!K5224,[1]Budget!AC:AC)=P5224</f>
        <v>1</v>
      </c>
    </row>
    <row r="5225" spans="1:19" x14ac:dyDescent="0.25">
      <c r="A5225" t="s">
        <v>79</v>
      </c>
      <c r="B5225" t="s">
        <v>80</v>
      </c>
      <c r="C5225" t="s">
        <v>8</v>
      </c>
      <c r="D5225" t="str">
        <f t="shared" si="81"/>
        <v>OUTFLOWS</v>
      </c>
      <c r="E5225" t="s">
        <v>116</v>
      </c>
      <c r="F5225" t="s">
        <v>117</v>
      </c>
      <c r="G5225" t="s">
        <v>6135</v>
      </c>
      <c r="H5225" t="s">
        <v>6136</v>
      </c>
      <c r="I5225" t="s">
        <v>71</v>
      </c>
      <c r="J5225" t="s">
        <v>6171</v>
      </c>
      <c r="K5225" t="s">
        <v>6523</v>
      </c>
      <c r="L5225" t="s">
        <v>614</v>
      </c>
      <c r="M5225" s="17">
        <f>VLOOKUP($K5225,[1]Budget!$V:$AE,5,0)*IF($C5225="1 - Revenues",1,IF(AND($C5225="5 - Transfers",MID(I5225,15,1)="4"),1,-1))</f>
        <v>-2000</v>
      </c>
      <c r="N5225" s="17">
        <f>VLOOKUP($K5225,[1]Budget!$V:$AE,6,0)*IF($C5225="1 - Revenues",1,IF(AND($C5225="5 - Transfers",MID(J5225,15,1)="4"),1,-1))</f>
        <v>-2000</v>
      </c>
      <c r="O5225" s="17">
        <f>IFERROR(IF(RIGHT(LEFT(K5225,15),1)="4",VLOOKUP(K5225,'[1]Budget Worksheet'!A:B,2,0),-1*VLOOKUP(K5225,'[1]Budget Worksheet'!A:B,2,0)),0)</f>
        <v>-1419</v>
      </c>
      <c r="P5225" s="17">
        <f>VLOOKUP($K5225,[1]Budget!$V:$AE,8,0)*IF($C5225="1 - Revenues",1,IF(AND($C5225="5 - Transfers",MID($K5225,15,1)="4"),1,-1))</f>
        <v>-1419</v>
      </c>
      <c r="Q5225" s="17">
        <f>VLOOKUP($K5225,[1]Budget!$V:$AE,10,0)*IF($C5225="1 - Revenues",1,IF(AND($C5225="5 - Transfers",MID(K5225,15,1)="4"),1,-1))</f>
        <v>0</v>
      </c>
      <c r="S5225" s="18" t="b">
        <f>IF(LEFT(C5225,1)="1",1,-1)*SUMIF([1]Budget!V:V,'Budget Worksheet for Pivot Tabl'!K5225,[1]Budget!AC:AC)=P5225</f>
        <v>1</v>
      </c>
    </row>
    <row r="5226" spans="1:19" x14ac:dyDescent="0.25">
      <c r="A5226" t="s">
        <v>79</v>
      </c>
      <c r="B5226" t="s">
        <v>80</v>
      </c>
      <c r="C5226" t="s">
        <v>8</v>
      </c>
      <c r="D5226" t="str">
        <f t="shared" si="81"/>
        <v>OUTFLOWS</v>
      </c>
      <c r="E5226" t="s">
        <v>116</v>
      </c>
      <c r="F5226" t="s">
        <v>117</v>
      </c>
      <c r="G5226" t="s">
        <v>6135</v>
      </c>
      <c r="H5226" t="s">
        <v>6136</v>
      </c>
      <c r="I5226" t="s">
        <v>71</v>
      </c>
      <c r="J5226" t="s">
        <v>6171</v>
      </c>
      <c r="K5226" t="s">
        <v>6524</v>
      </c>
      <c r="L5226" t="s">
        <v>616</v>
      </c>
      <c r="M5226" s="17">
        <f>VLOOKUP($K5226,[1]Budget!$V:$AE,5,0)*IF($C5226="1 - Revenues",1,IF(AND($C5226="5 - Transfers",MID(I5226,15,1)="4"),1,-1))</f>
        <v>-37000</v>
      </c>
      <c r="N5226" s="17">
        <f>VLOOKUP($K5226,[1]Budget!$V:$AE,6,0)*IF($C5226="1 - Revenues",1,IF(AND($C5226="5 - Transfers",MID(J5226,15,1)="4"),1,-1))</f>
        <v>-38000</v>
      </c>
      <c r="O5226" s="17">
        <f>IFERROR(IF(RIGHT(LEFT(K5226,15),1)="4",VLOOKUP(K5226,'[1]Budget Worksheet'!A:B,2,0),-1*VLOOKUP(K5226,'[1]Budget Worksheet'!A:B,2,0)),0)</f>
        <v>-39000</v>
      </c>
      <c r="P5226" s="17">
        <f>VLOOKUP($K5226,[1]Budget!$V:$AE,8,0)*IF($C5226="1 - Revenues",1,IF(AND($C5226="5 - Transfers",MID($K5226,15,1)="4"),1,-1))</f>
        <v>-50000</v>
      </c>
      <c r="Q5226" s="17">
        <f>VLOOKUP($K5226,[1]Budget!$V:$AE,10,0)*IF($C5226="1 - Revenues",1,IF(AND($C5226="5 - Transfers",MID(K5226,15,1)="4"),1,-1))</f>
        <v>-11000</v>
      </c>
      <c r="S5226" s="18" t="b">
        <f>IF(LEFT(C5226,1)="1",1,-1)*SUMIF([1]Budget!V:V,'Budget Worksheet for Pivot Tabl'!K5226,[1]Budget!AC:AC)=P5226</f>
        <v>1</v>
      </c>
    </row>
    <row r="5227" spans="1:19" x14ac:dyDescent="0.25">
      <c r="A5227" t="s">
        <v>79</v>
      </c>
      <c r="B5227" t="s">
        <v>80</v>
      </c>
      <c r="C5227" t="s">
        <v>8</v>
      </c>
      <c r="D5227" t="str">
        <f t="shared" si="81"/>
        <v>OUTFLOWS</v>
      </c>
      <c r="E5227" t="s">
        <v>116</v>
      </c>
      <c r="F5227" t="s">
        <v>117</v>
      </c>
      <c r="G5227" t="s">
        <v>6135</v>
      </c>
      <c r="H5227" t="s">
        <v>6136</v>
      </c>
      <c r="I5227" t="s">
        <v>71</v>
      </c>
      <c r="J5227" t="s">
        <v>6171</v>
      </c>
      <c r="K5227" t="s">
        <v>6525</v>
      </c>
      <c r="L5227" t="s">
        <v>618</v>
      </c>
      <c r="M5227" s="17">
        <f>VLOOKUP($K5227,[1]Budget!$V:$AE,5,0)*IF($C5227="1 - Revenues",1,IF(AND($C5227="5 - Transfers",MID(I5227,15,1)="4"),1,-1))</f>
        <v>-6000</v>
      </c>
      <c r="N5227" s="17">
        <f>VLOOKUP($K5227,[1]Budget!$V:$AE,6,0)*IF($C5227="1 - Revenues",1,IF(AND($C5227="5 - Transfers",MID(J5227,15,1)="4"),1,-1))</f>
        <v>-5000</v>
      </c>
      <c r="O5227" s="17">
        <f>IFERROR(IF(RIGHT(LEFT(K5227,15),1)="4",VLOOKUP(K5227,'[1]Budget Worksheet'!A:B,2,0),-1*VLOOKUP(K5227,'[1]Budget Worksheet'!A:B,2,0)),0)</f>
        <v>-3340</v>
      </c>
      <c r="P5227" s="17">
        <f>VLOOKUP($K5227,[1]Budget!$V:$AE,8,0)*IF($C5227="1 - Revenues",1,IF(AND($C5227="5 - Transfers",MID($K5227,15,1)="4"),1,-1))</f>
        <v>-3340</v>
      </c>
      <c r="Q5227" s="17">
        <f>VLOOKUP($K5227,[1]Budget!$V:$AE,10,0)*IF($C5227="1 - Revenues",1,IF(AND($C5227="5 - Transfers",MID(K5227,15,1)="4"),1,-1))</f>
        <v>0</v>
      </c>
      <c r="S5227" s="18" t="b">
        <f>IF(LEFT(C5227,1)="1",1,-1)*SUMIF([1]Budget!V:V,'Budget Worksheet for Pivot Tabl'!K5227,[1]Budget!AC:AC)=P5227</f>
        <v>1</v>
      </c>
    </row>
    <row r="5228" spans="1:19" x14ac:dyDescent="0.25">
      <c r="A5228" t="s">
        <v>79</v>
      </c>
      <c r="B5228" t="s">
        <v>80</v>
      </c>
      <c r="C5228" t="s">
        <v>8</v>
      </c>
      <c r="D5228" t="str">
        <f t="shared" si="81"/>
        <v>OUTFLOWS</v>
      </c>
      <c r="E5228" t="s">
        <v>116</v>
      </c>
      <c r="F5228" t="s">
        <v>117</v>
      </c>
      <c r="G5228" t="s">
        <v>6135</v>
      </c>
      <c r="H5228" t="s">
        <v>6136</v>
      </c>
      <c r="I5228" t="s">
        <v>71</v>
      </c>
      <c r="J5228" t="s">
        <v>6171</v>
      </c>
      <c r="K5228" t="s">
        <v>6526</v>
      </c>
      <c r="L5228" t="s">
        <v>620</v>
      </c>
      <c r="M5228" s="17">
        <f>VLOOKUP($K5228,[1]Budget!$V:$AE,5,0)*IF($C5228="1 - Revenues",1,IF(AND($C5228="5 - Transfers",MID(I5228,15,1)="4"),1,-1))</f>
        <v>-58000</v>
      </c>
      <c r="N5228" s="17">
        <f>VLOOKUP($K5228,[1]Budget!$V:$AE,6,0)*IF($C5228="1 - Revenues",1,IF(AND($C5228="5 - Transfers",MID(J5228,15,1)="4"),1,-1))</f>
        <v>-59000</v>
      </c>
      <c r="O5228" s="17">
        <f>IFERROR(IF(RIGHT(LEFT(K5228,15),1)="4",VLOOKUP(K5228,'[1]Budget Worksheet'!A:B,2,0),-1*VLOOKUP(K5228,'[1]Budget Worksheet'!A:B,2,0)),0)</f>
        <v>-59681</v>
      </c>
      <c r="P5228" s="17">
        <f>VLOOKUP($K5228,[1]Budget!$V:$AE,8,0)*IF($C5228="1 - Revenues",1,IF(AND($C5228="5 - Transfers",MID($K5228,15,1)="4"),1,-1))</f>
        <v>-59681</v>
      </c>
      <c r="Q5228" s="17">
        <f>VLOOKUP($K5228,[1]Budget!$V:$AE,10,0)*IF($C5228="1 - Revenues",1,IF(AND($C5228="5 - Transfers",MID(K5228,15,1)="4"),1,-1))</f>
        <v>0</v>
      </c>
      <c r="S5228" s="18" t="b">
        <f>IF(LEFT(C5228,1)="1",1,-1)*SUMIF([1]Budget!V:V,'Budget Worksheet for Pivot Tabl'!K5228,[1]Budget!AC:AC)=P5228</f>
        <v>1</v>
      </c>
    </row>
    <row r="5229" spans="1:19" x14ac:dyDescent="0.25">
      <c r="A5229" t="s">
        <v>79</v>
      </c>
      <c r="B5229" t="s">
        <v>80</v>
      </c>
      <c r="C5229" t="s">
        <v>8</v>
      </c>
      <c r="D5229" t="str">
        <f t="shared" si="81"/>
        <v>OUTFLOWS</v>
      </c>
      <c r="E5229" t="s">
        <v>116</v>
      </c>
      <c r="F5229" t="s">
        <v>117</v>
      </c>
      <c r="G5229" t="s">
        <v>6135</v>
      </c>
      <c r="H5229" t="s">
        <v>6136</v>
      </c>
      <c r="I5229" t="s">
        <v>71</v>
      </c>
      <c r="J5229" t="s">
        <v>6171</v>
      </c>
      <c r="K5229" t="s">
        <v>6527</v>
      </c>
      <c r="L5229" t="s">
        <v>622</v>
      </c>
      <c r="M5229" s="17">
        <f>VLOOKUP($K5229,[1]Budget!$V:$AE,5,0)*IF($C5229="1 - Revenues",1,IF(AND($C5229="5 - Transfers",MID(I5229,15,1)="4"),1,-1))</f>
        <v>0</v>
      </c>
      <c r="N5229" s="17">
        <f>VLOOKUP($K5229,[1]Budget!$V:$AE,6,0)*IF($C5229="1 - Revenues",1,IF(AND($C5229="5 - Transfers",MID(J5229,15,1)="4"),1,-1))</f>
        <v>-3000</v>
      </c>
      <c r="O5229" s="17">
        <f>IFERROR(IF(RIGHT(LEFT(K5229,15),1)="4",VLOOKUP(K5229,'[1]Budget Worksheet'!A:B,2,0),-1*VLOOKUP(K5229,'[1]Budget Worksheet'!A:B,2,0)),0)</f>
        <v>0</v>
      </c>
      <c r="P5229" s="17">
        <f>VLOOKUP($K5229,[1]Budget!$V:$AE,8,0)*IF($C5229="1 - Revenues",1,IF(AND($C5229="5 - Transfers",MID($K5229,15,1)="4"),1,-1))</f>
        <v>0</v>
      </c>
      <c r="Q5229" s="17">
        <f>VLOOKUP($K5229,[1]Budget!$V:$AE,10,0)*IF($C5229="1 - Revenues",1,IF(AND($C5229="5 - Transfers",MID(K5229,15,1)="4"),1,-1))</f>
        <v>0</v>
      </c>
      <c r="S5229" s="18" t="b">
        <f>IF(LEFT(C5229,1)="1",1,-1)*SUMIF([1]Budget!V:V,'Budget Worksheet for Pivot Tabl'!K5229,[1]Budget!AC:AC)=P5229</f>
        <v>1</v>
      </c>
    </row>
    <row r="5230" spans="1:19" x14ac:dyDescent="0.25">
      <c r="A5230" t="s">
        <v>79</v>
      </c>
      <c r="B5230" t="s">
        <v>80</v>
      </c>
      <c r="C5230" t="s">
        <v>8</v>
      </c>
      <c r="D5230" t="str">
        <f t="shared" si="81"/>
        <v>OUTFLOWS</v>
      </c>
      <c r="E5230" t="s">
        <v>116</v>
      </c>
      <c r="F5230" t="s">
        <v>117</v>
      </c>
      <c r="G5230" t="s">
        <v>6135</v>
      </c>
      <c r="H5230" t="s">
        <v>6136</v>
      </c>
      <c r="I5230" t="s">
        <v>71</v>
      </c>
      <c r="J5230" t="s">
        <v>6171</v>
      </c>
      <c r="K5230" t="s">
        <v>6528</v>
      </c>
      <c r="L5230" t="s">
        <v>1020</v>
      </c>
      <c r="M5230" s="17">
        <f>VLOOKUP($K5230,[1]Budget!$V:$AE,5,0)*IF($C5230="1 - Revenues",1,IF(AND($C5230="5 - Transfers",MID(I5230,15,1)="4"),1,-1))</f>
        <v>-8000</v>
      </c>
      <c r="N5230" s="17">
        <f>VLOOKUP($K5230,[1]Budget!$V:$AE,6,0)*IF($C5230="1 - Revenues",1,IF(AND($C5230="5 - Transfers",MID(J5230,15,1)="4"),1,-1))</f>
        <v>-5000</v>
      </c>
      <c r="O5230" s="17">
        <f>IFERROR(IF(RIGHT(LEFT(K5230,15),1)="4",VLOOKUP(K5230,'[1]Budget Worksheet'!A:B,2,0),-1*VLOOKUP(K5230,'[1]Budget Worksheet'!A:B,2,0)),0)</f>
        <v>-5310</v>
      </c>
      <c r="P5230" s="17">
        <f>VLOOKUP($K5230,[1]Budget!$V:$AE,8,0)*IF($C5230="1 - Revenues",1,IF(AND($C5230="5 - Transfers",MID($K5230,15,1)="4"),1,-1))</f>
        <v>-5310</v>
      </c>
      <c r="Q5230" s="17">
        <f>VLOOKUP($K5230,[1]Budget!$V:$AE,10,0)*IF($C5230="1 - Revenues",1,IF(AND($C5230="5 - Transfers",MID(K5230,15,1)="4"),1,-1))</f>
        <v>0</v>
      </c>
      <c r="S5230" s="18" t="b">
        <f>IF(LEFT(C5230,1)="1",1,-1)*SUMIF([1]Budget!V:V,'Budget Worksheet for Pivot Tabl'!K5230,[1]Budget!AC:AC)=P5230</f>
        <v>1</v>
      </c>
    </row>
    <row r="5231" spans="1:19" x14ac:dyDescent="0.25">
      <c r="A5231" t="s">
        <v>79</v>
      </c>
      <c r="B5231" t="s">
        <v>80</v>
      </c>
      <c r="C5231" t="s">
        <v>8</v>
      </c>
      <c r="D5231" t="str">
        <f t="shared" si="81"/>
        <v>OUTFLOWS</v>
      </c>
      <c r="E5231" t="s">
        <v>116</v>
      </c>
      <c r="F5231" t="s">
        <v>117</v>
      </c>
      <c r="G5231" t="s">
        <v>6135</v>
      </c>
      <c r="H5231" t="s">
        <v>6136</v>
      </c>
      <c r="I5231" t="s">
        <v>71</v>
      </c>
      <c r="J5231" t="s">
        <v>6171</v>
      </c>
      <c r="K5231" t="s">
        <v>6529</v>
      </c>
      <c r="L5231" t="s">
        <v>472</v>
      </c>
      <c r="M5231" s="17">
        <f>VLOOKUP($K5231,[1]Budget!$V:$AE,5,0)*IF($C5231="1 - Revenues",1,IF(AND($C5231="5 - Transfers",MID(I5231,15,1)="4"),1,-1))</f>
        <v>-18000</v>
      </c>
      <c r="N5231" s="17">
        <f>VLOOKUP($K5231,[1]Budget!$V:$AE,6,0)*IF($C5231="1 - Revenues",1,IF(AND($C5231="5 - Transfers",MID(J5231,15,1)="4"),1,-1))</f>
        <v>-18000</v>
      </c>
      <c r="O5231" s="17">
        <f>IFERROR(IF(RIGHT(LEFT(K5231,15),1)="4",VLOOKUP(K5231,'[1]Budget Worksheet'!A:B,2,0),-1*VLOOKUP(K5231,'[1]Budget Worksheet'!A:B,2,0)),0)</f>
        <v>-17443</v>
      </c>
      <c r="P5231" s="17">
        <f>VLOOKUP($K5231,[1]Budget!$V:$AE,8,0)*IF($C5231="1 - Revenues",1,IF(AND($C5231="5 - Transfers",MID($K5231,15,1)="4"),1,-1))</f>
        <v>-17443</v>
      </c>
      <c r="Q5231" s="17">
        <f>VLOOKUP($K5231,[1]Budget!$V:$AE,10,0)*IF($C5231="1 - Revenues",1,IF(AND($C5231="5 - Transfers",MID(K5231,15,1)="4"),1,-1))</f>
        <v>0</v>
      </c>
      <c r="S5231" s="18" t="b">
        <f>IF(LEFT(C5231,1)="1",1,-1)*SUMIF([1]Budget!V:V,'Budget Worksheet for Pivot Tabl'!K5231,[1]Budget!AC:AC)=P5231</f>
        <v>1</v>
      </c>
    </row>
    <row r="5232" spans="1:19" x14ac:dyDescent="0.25">
      <c r="A5232" t="s">
        <v>79</v>
      </c>
      <c r="B5232" t="s">
        <v>80</v>
      </c>
      <c r="C5232" t="s">
        <v>8</v>
      </c>
      <c r="D5232" t="str">
        <f t="shared" si="81"/>
        <v>OUTFLOWS</v>
      </c>
      <c r="E5232" t="s">
        <v>116</v>
      </c>
      <c r="F5232" t="s">
        <v>117</v>
      </c>
      <c r="G5232" t="s">
        <v>6135</v>
      </c>
      <c r="H5232" t="s">
        <v>6136</v>
      </c>
      <c r="I5232" t="s">
        <v>71</v>
      </c>
      <c r="J5232" t="s">
        <v>6171</v>
      </c>
      <c r="K5232" t="s">
        <v>6530</v>
      </c>
      <c r="L5232" t="s">
        <v>625</v>
      </c>
      <c r="M5232" s="17">
        <f>VLOOKUP($K5232,[1]Budget!$V:$AE,5,0)*IF($C5232="1 - Revenues",1,IF(AND($C5232="5 - Transfers",MID(I5232,15,1)="4"),1,-1))</f>
        <v>0</v>
      </c>
      <c r="N5232" s="17">
        <f>VLOOKUP($K5232,[1]Budget!$V:$AE,6,0)*IF($C5232="1 - Revenues",1,IF(AND($C5232="5 - Transfers",MID(J5232,15,1)="4"),1,-1))</f>
        <v>0</v>
      </c>
      <c r="O5232" s="17">
        <f>IFERROR(IF(RIGHT(LEFT(K5232,15),1)="4",VLOOKUP(K5232,'[1]Budget Worksheet'!A:B,2,0),-1*VLOOKUP(K5232,'[1]Budget Worksheet'!A:B,2,0)),0)</f>
        <v>0</v>
      </c>
      <c r="P5232" s="17">
        <f>VLOOKUP($K5232,[1]Budget!$V:$AE,8,0)*IF($C5232="1 - Revenues",1,IF(AND($C5232="5 - Transfers",MID($K5232,15,1)="4"),1,-1))</f>
        <v>0</v>
      </c>
      <c r="Q5232" s="17">
        <f>VLOOKUP($K5232,[1]Budget!$V:$AE,10,0)*IF($C5232="1 - Revenues",1,IF(AND($C5232="5 - Transfers",MID(K5232,15,1)="4"),1,-1))</f>
        <v>0</v>
      </c>
      <c r="S5232" s="18" t="b">
        <f>IF(LEFT(C5232,1)="1",1,-1)*SUMIF([1]Budget!V:V,'Budget Worksheet for Pivot Tabl'!K5232,[1]Budget!AC:AC)=P5232</f>
        <v>1</v>
      </c>
    </row>
    <row r="5233" spans="1:19" x14ac:dyDescent="0.25">
      <c r="A5233" t="s">
        <v>79</v>
      </c>
      <c r="B5233" t="s">
        <v>80</v>
      </c>
      <c r="C5233" t="s">
        <v>8</v>
      </c>
      <c r="D5233" t="str">
        <f t="shared" si="81"/>
        <v>OUTFLOWS</v>
      </c>
      <c r="E5233" t="s">
        <v>116</v>
      </c>
      <c r="F5233" t="s">
        <v>117</v>
      </c>
      <c r="G5233" t="s">
        <v>6135</v>
      </c>
      <c r="H5233" t="s">
        <v>6136</v>
      </c>
      <c r="I5233" t="s">
        <v>71</v>
      </c>
      <c r="J5233" t="s">
        <v>6171</v>
      </c>
      <c r="K5233" t="s">
        <v>6531</v>
      </c>
      <c r="L5233" t="s">
        <v>629</v>
      </c>
      <c r="M5233" s="17">
        <f>VLOOKUP($K5233,[1]Budget!$V:$AE,5,0)*IF($C5233="1 - Revenues",1,IF(AND($C5233="5 - Transfers",MID(I5233,15,1)="4"),1,-1))</f>
        <v>0</v>
      </c>
      <c r="N5233" s="17">
        <f>VLOOKUP($K5233,[1]Budget!$V:$AE,6,0)*IF($C5233="1 - Revenues",1,IF(AND($C5233="5 - Transfers",MID(J5233,15,1)="4"),1,-1))</f>
        <v>0</v>
      </c>
      <c r="O5233" s="17">
        <f>IFERROR(IF(RIGHT(LEFT(K5233,15),1)="4",VLOOKUP(K5233,'[1]Budget Worksheet'!A:B,2,0),-1*VLOOKUP(K5233,'[1]Budget Worksheet'!A:B,2,0)),0)</f>
        <v>0</v>
      </c>
      <c r="P5233" s="17">
        <f>VLOOKUP($K5233,[1]Budget!$V:$AE,8,0)*IF($C5233="1 - Revenues",1,IF(AND($C5233="5 - Transfers",MID($K5233,15,1)="4"),1,-1))</f>
        <v>0</v>
      </c>
      <c r="Q5233" s="17">
        <f>VLOOKUP($K5233,[1]Budget!$V:$AE,10,0)*IF($C5233="1 - Revenues",1,IF(AND($C5233="5 - Transfers",MID(K5233,15,1)="4"),1,-1))</f>
        <v>0</v>
      </c>
      <c r="S5233" s="18" t="b">
        <f>IF(LEFT(C5233,1)="1",1,-1)*SUMIF([1]Budget!V:V,'Budget Worksheet for Pivot Tabl'!K5233,[1]Budget!AC:AC)=P5233</f>
        <v>1</v>
      </c>
    </row>
    <row r="5234" spans="1:19" x14ac:dyDescent="0.25">
      <c r="A5234" t="s">
        <v>79</v>
      </c>
      <c r="B5234" t="s">
        <v>80</v>
      </c>
      <c r="C5234" t="s">
        <v>9</v>
      </c>
      <c r="D5234" t="str">
        <f t="shared" si="81"/>
        <v>OUTFLOWS</v>
      </c>
      <c r="E5234" t="s">
        <v>116</v>
      </c>
      <c r="F5234" t="s">
        <v>117</v>
      </c>
      <c r="G5234" t="s">
        <v>6135</v>
      </c>
      <c r="H5234" t="s">
        <v>6136</v>
      </c>
      <c r="I5234" t="s">
        <v>71</v>
      </c>
      <c r="J5234" t="s">
        <v>6171</v>
      </c>
      <c r="K5234" t="s">
        <v>6532</v>
      </c>
      <c r="L5234" t="s">
        <v>1371</v>
      </c>
      <c r="M5234" s="17">
        <f>VLOOKUP($K5234,[1]Budget!$V:$AE,5,0)*IF($C5234="1 - Revenues",1,IF(AND($C5234="5 - Transfers",MID(I5234,15,1)="4"),1,-1))</f>
        <v>-5000</v>
      </c>
      <c r="N5234" s="17">
        <f>VLOOKUP($K5234,[1]Budget!$V:$AE,6,0)*IF($C5234="1 - Revenues",1,IF(AND($C5234="5 - Transfers",MID(J5234,15,1)="4"),1,-1))</f>
        <v>-3000</v>
      </c>
      <c r="O5234" s="17">
        <f>IFERROR(IF(RIGHT(LEFT(K5234,15),1)="4",VLOOKUP(K5234,'[1]Budget Worksheet'!A:B,2,0),-1*VLOOKUP(K5234,'[1]Budget Worksheet'!A:B,2,0)),0)</f>
        <v>-4000</v>
      </c>
      <c r="P5234" s="17">
        <f>VLOOKUP($K5234,[1]Budget!$V:$AE,8,0)*IF($C5234="1 - Revenues",1,IF(AND($C5234="5 - Transfers",MID($K5234,15,1)="4"),1,-1))</f>
        <v>-4000</v>
      </c>
      <c r="Q5234" s="17">
        <f>VLOOKUP($K5234,[1]Budget!$V:$AE,10,0)*IF($C5234="1 - Revenues",1,IF(AND($C5234="5 - Transfers",MID(K5234,15,1)="4"),1,-1))</f>
        <v>0</v>
      </c>
      <c r="S5234" s="18" t="b">
        <f>IF(LEFT(C5234,1)="1",1,-1)*SUMIF([1]Budget!V:V,'Budget Worksheet for Pivot Tabl'!K5234,[1]Budget!AC:AC)=P5234</f>
        <v>1</v>
      </c>
    </row>
    <row r="5235" spans="1:19" x14ac:dyDescent="0.25">
      <c r="A5235" t="s">
        <v>79</v>
      </c>
      <c r="B5235" t="s">
        <v>80</v>
      </c>
      <c r="C5235" t="s">
        <v>9</v>
      </c>
      <c r="D5235" t="str">
        <f t="shared" si="81"/>
        <v>OUTFLOWS</v>
      </c>
      <c r="E5235" t="s">
        <v>116</v>
      </c>
      <c r="F5235" t="s">
        <v>117</v>
      </c>
      <c r="G5235" t="s">
        <v>6135</v>
      </c>
      <c r="H5235" t="s">
        <v>6136</v>
      </c>
      <c r="I5235" t="s">
        <v>71</v>
      </c>
      <c r="J5235" t="s">
        <v>6171</v>
      </c>
      <c r="K5235" t="s">
        <v>6533</v>
      </c>
      <c r="L5235" t="s">
        <v>674</v>
      </c>
      <c r="M5235" s="17">
        <f>VLOOKUP($K5235,[1]Budget!$V:$AE,5,0)*IF($C5235="1 - Revenues",1,IF(AND($C5235="5 - Transfers",MID(I5235,15,1)="4"),1,-1))</f>
        <v>0</v>
      </c>
      <c r="N5235" s="17">
        <f>VLOOKUP($K5235,[1]Budget!$V:$AE,6,0)*IF($C5235="1 - Revenues",1,IF(AND($C5235="5 - Transfers",MID(J5235,15,1)="4"),1,-1))</f>
        <v>0</v>
      </c>
      <c r="O5235" s="17">
        <f>IFERROR(IF(RIGHT(LEFT(K5235,15),1)="4",VLOOKUP(K5235,'[1]Budget Worksheet'!A:B,2,0),-1*VLOOKUP(K5235,'[1]Budget Worksheet'!A:B,2,0)),0)</f>
        <v>0</v>
      </c>
      <c r="P5235" s="17">
        <f>VLOOKUP($K5235,[1]Budget!$V:$AE,8,0)*IF($C5235="1 - Revenues",1,IF(AND($C5235="5 - Transfers",MID($K5235,15,1)="4"),1,-1))</f>
        <v>0</v>
      </c>
      <c r="Q5235" s="17">
        <f>VLOOKUP($K5235,[1]Budget!$V:$AE,10,0)*IF($C5235="1 - Revenues",1,IF(AND($C5235="5 - Transfers",MID(K5235,15,1)="4"),1,-1))</f>
        <v>0</v>
      </c>
      <c r="S5235" s="18" t="b">
        <f>IF(LEFT(C5235,1)="1",1,-1)*SUMIF([1]Budget!V:V,'Budget Worksheet for Pivot Tabl'!K5235,[1]Budget!AC:AC)=P5235</f>
        <v>1</v>
      </c>
    </row>
    <row r="5236" spans="1:19" x14ac:dyDescent="0.25">
      <c r="A5236" t="s">
        <v>79</v>
      </c>
      <c r="B5236" t="s">
        <v>80</v>
      </c>
      <c r="C5236" t="s">
        <v>9</v>
      </c>
      <c r="D5236" t="str">
        <f t="shared" si="81"/>
        <v>OUTFLOWS</v>
      </c>
      <c r="E5236" t="s">
        <v>116</v>
      </c>
      <c r="F5236" t="s">
        <v>117</v>
      </c>
      <c r="G5236" t="s">
        <v>6135</v>
      </c>
      <c r="H5236" t="s">
        <v>6136</v>
      </c>
      <c r="I5236" t="s">
        <v>71</v>
      </c>
      <c r="J5236" t="s">
        <v>6171</v>
      </c>
      <c r="K5236" t="s">
        <v>6534</v>
      </c>
      <c r="L5236" t="s">
        <v>640</v>
      </c>
      <c r="M5236" s="17">
        <f>VLOOKUP($K5236,[1]Budget!$V:$AE,5,0)*IF($C5236="1 - Revenues",1,IF(AND($C5236="5 - Transfers",MID(I5236,15,1)="4"),1,-1))</f>
        <v>-10000</v>
      </c>
      <c r="N5236" s="17">
        <f>VLOOKUP($K5236,[1]Budget!$V:$AE,6,0)*IF($C5236="1 - Revenues",1,IF(AND($C5236="5 - Transfers",MID(J5236,15,1)="4"),1,-1))</f>
        <v>-8000</v>
      </c>
      <c r="O5236" s="17">
        <f>IFERROR(IF(RIGHT(LEFT(K5236,15),1)="4",VLOOKUP(K5236,'[1]Budget Worksheet'!A:B,2,0),-1*VLOOKUP(K5236,'[1]Budget Worksheet'!A:B,2,0)),0)</f>
        <v>-10000</v>
      </c>
      <c r="P5236" s="17">
        <f>VLOOKUP($K5236,[1]Budget!$V:$AE,8,0)*IF($C5236="1 - Revenues",1,IF(AND($C5236="5 - Transfers",MID($K5236,15,1)="4"),1,-1))</f>
        <v>-10000</v>
      </c>
      <c r="Q5236" s="17">
        <f>VLOOKUP($K5236,[1]Budget!$V:$AE,10,0)*IF($C5236="1 - Revenues",1,IF(AND($C5236="5 - Transfers",MID(K5236,15,1)="4"),1,-1))</f>
        <v>0</v>
      </c>
      <c r="S5236" s="18" t="b">
        <f>IF(LEFT(C5236,1)="1",1,-1)*SUMIF([1]Budget!V:V,'Budget Worksheet for Pivot Tabl'!K5236,[1]Budget!AC:AC)=P5236</f>
        <v>1</v>
      </c>
    </row>
    <row r="5237" spans="1:19" x14ac:dyDescent="0.25">
      <c r="A5237" t="s">
        <v>79</v>
      </c>
      <c r="B5237" t="s">
        <v>80</v>
      </c>
      <c r="C5237" t="s">
        <v>9</v>
      </c>
      <c r="D5237" t="str">
        <f t="shared" si="81"/>
        <v>OUTFLOWS</v>
      </c>
      <c r="E5237" t="s">
        <v>116</v>
      </c>
      <c r="F5237" t="s">
        <v>117</v>
      </c>
      <c r="G5237" t="s">
        <v>6135</v>
      </c>
      <c r="H5237" t="s">
        <v>6136</v>
      </c>
      <c r="I5237" t="s">
        <v>71</v>
      </c>
      <c r="J5237" t="s">
        <v>6171</v>
      </c>
      <c r="K5237" t="s">
        <v>6535</v>
      </c>
      <c r="L5237" t="s">
        <v>1037</v>
      </c>
      <c r="M5237" s="17">
        <f>VLOOKUP($K5237,[1]Budget!$V:$AE,5,0)*IF($C5237="1 - Revenues",1,IF(AND($C5237="5 - Transfers",MID(I5237,15,1)="4"),1,-1))</f>
        <v>-126000</v>
      </c>
      <c r="N5237" s="17">
        <f>VLOOKUP($K5237,[1]Budget!$V:$AE,6,0)*IF($C5237="1 - Revenues",1,IF(AND($C5237="5 - Transfers",MID(J5237,15,1)="4"),1,-1))</f>
        <v>-68000</v>
      </c>
      <c r="O5237" s="17">
        <f>IFERROR(IF(RIGHT(LEFT(K5237,15),1)="4",VLOOKUP(K5237,'[1]Budget Worksheet'!A:B,2,0),-1*VLOOKUP(K5237,'[1]Budget Worksheet'!A:B,2,0)),0)</f>
        <v>-125100</v>
      </c>
      <c r="P5237" s="17">
        <f>VLOOKUP($K5237,[1]Budget!$V:$AE,8,0)*IF($C5237="1 - Revenues",1,IF(AND($C5237="5 - Transfers",MID($K5237,15,1)="4"),1,-1))</f>
        <v>-125100</v>
      </c>
      <c r="Q5237" s="17">
        <f>VLOOKUP($K5237,[1]Budget!$V:$AE,10,0)*IF($C5237="1 - Revenues",1,IF(AND($C5237="5 - Transfers",MID(K5237,15,1)="4"),1,-1))</f>
        <v>0</v>
      </c>
      <c r="S5237" s="18" t="b">
        <f>IF(LEFT(C5237,1)="1",1,-1)*SUMIF([1]Budget!V:V,'Budget Worksheet for Pivot Tabl'!K5237,[1]Budget!AC:AC)=P5237</f>
        <v>1</v>
      </c>
    </row>
    <row r="5238" spans="1:19" x14ac:dyDescent="0.25">
      <c r="A5238" t="s">
        <v>79</v>
      </c>
      <c r="B5238" t="s">
        <v>80</v>
      </c>
      <c r="C5238" t="s">
        <v>9</v>
      </c>
      <c r="D5238" t="str">
        <f t="shared" si="81"/>
        <v>OUTFLOWS</v>
      </c>
      <c r="E5238" t="s">
        <v>116</v>
      </c>
      <c r="F5238" t="s">
        <v>117</v>
      </c>
      <c r="G5238" t="s">
        <v>6135</v>
      </c>
      <c r="H5238" t="s">
        <v>6136</v>
      </c>
      <c r="I5238" t="s">
        <v>71</v>
      </c>
      <c r="J5238" t="s">
        <v>6171</v>
      </c>
      <c r="K5238" t="s">
        <v>6536</v>
      </c>
      <c r="L5238" t="s">
        <v>2466</v>
      </c>
      <c r="M5238" s="17">
        <f>VLOOKUP($K5238,[1]Budget!$V:$AE,5,0)*IF($C5238="1 - Revenues",1,IF(AND($C5238="5 - Transfers",MID(I5238,15,1)="4"),1,-1))</f>
        <v>-19000</v>
      </c>
      <c r="N5238" s="17">
        <f>VLOOKUP($K5238,[1]Budget!$V:$AE,6,0)*IF($C5238="1 - Revenues",1,IF(AND($C5238="5 - Transfers",MID(J5238,15,1)="4"),1,-1))</f>
        <v>-2000</v>
      </c>
      <c r="O5238" s="17">
        <f>IFERROR(IF(RIGHT(LEFT(K5238,15),1)="4",VLOOKUP(K5238,'[1]Budget Worksheet'!A:B,2,0),-1*VLOOKUP(K5238,'[1]Budget Worksheet'!A:B,2,0)),0)</f>
        <v>-80000</v>
      </c>
      <c r="P5238" s="17">
        <f>VLOOKUP($K5238,[1]Budget!$V:$AE,8,0)*IF($C5238="1 - Revenues",1,IF(AND($C5238="5 - Transfers",MID($K5238,15,1)="4"),1,-1))</f>
        <v>-80000</v>
      </c>
      <c r="Q5238" s="17">
        <f>VLOOKUP($K5238,[1]Budget!$V:$AE,10,0)*IF($C5238="1 - Revenues",1,IF(AND($C5238="5 - Transfers",MID(K5238,15,1)="4"),1,-1))</f>
        <v>0</v>
      </c>
      <c r="S5238" s="18" t="b">
        <f>IF(LEFT(C5238,1)="1",1,-1)*SUMIF([1]Budget!V:V,'Budget Worksheet for Pivot Tabl'!K5238,[1]Budget!AC:AC)=P5238</f>
        <v>1</v>
      </c>
    </row>
    <row r="5239" spans="1:19" x14ac:dyDescent="0.25">
      <c r="A5239" t="s">
        <v>79</v>
      </c>
      <c r="B5239" t="s">
        <v>80</v>
      </c>
      <c r="C5239" t="s">
        <v>9</v>
      </c>
      <c r="D5239" t="str">
        <f t="shared" si="81"/>
        <v>OUTFLOWS</v>
      </c>
      <c r="E5239" t="s">
        <v>116</v>
      </c>
      <c r="F5239" t="s">
        <v>117</v>
      </c>
      <c r="G5239" t="s">
        <v>6135</v>
      </c>
      <c r="H5239" t="s">
        <v>6136</v>
      </c>
      <c r="I5239" t="s">
        <v>71</v>
      </c>
      <c r="J5239" t="s">
        <v>6171</v>
      </c>
      <c r="K5239" t="s">
        <v>6537</v>
      </c>
      <c r="L5239" t="s">
        <v>4281</v>
      </c>
      <c r="M5239" s="17">
        <f>VLOOKUP($K5239,[1]Budget!$V:$AE,5,0)*IF($C5239="1 - Revenues",1,IF(AND($C5239="5 - Transfers",MID(I5239,15,1)="4"),1,-1))</f>
        <v>0</v>
      </c>
      <c r="N5239" s="17">
        <f>VLOOKUP($K5239,[1]Budget!$V:$AE,6,0)*IF($C5239="1 - Revenues",1,IF(AND($C5239="5 - Transfers",MID(J5239,15,1)="4"),1,-1))</f>
        <v>0</v>
      </c>
      <c r="O5239" s="17">
        <f>IFERROR(IF(RIGHT(LEFT(K5239,15),1)="4",VLOOKUP(K5239,'[1]Budget Worksheet'!A:B,2,0),-1*VLOOKUP(K5239,'[1]Budget Worksheet'!A:B,2,0)),0)</f>
        <v>0</v>
      </c>
      <c r="P5239" s="17">
        <f>VLOOKUP($K5239,[1]Budget!$V:$AE,8,0)*IF($C5239="1 - Revenues",1,IF(AND($C5239="5 - Transfers",MID($K5239,15,1)="4"),1,-1))</f>
        <v>0</v>
      </c>
      <c r="Q5239" s="17">
        <f>VLOOKUP($K5239,[1]Budget!$V:$AE,10,0)*IF($C5239="1 - Revenues",1,IF(AND($C5239="5 - Transfers",MID(K5239,15,1)="4"),1,-1))</f>
        <v>0</v>
      </c>
      <c r="S5239" s="18" t="b">
        <f>IF(LEFT(C5239,1)="1",1,-1)*SUMIF([1]Budget!V:V,'Budget Worksheet for Pivot Tabl'!K5239,[1]Budget!AC:AC)=P5239</f>
        <v>1</v>
      </c>
    </row>
    <row r="5240" spans="1:19" x14ac:dyDescent="0.25">
      <c r="A5240" t="s">
        <v>79</v>
      </c>
      <c r="B5240" t="s">
        <v>80</v>
      </c>
      <c r="C5240" t="s">
        <v>9</v>
      </c>
      <c r="D5240" t="str">
        <f t="shared" si="81"/>
        <v>OUTFLOWS</v>
      </c>
      <c r="E5240" t="s">
        <v>116</v>
      </c>
      <c r="F5240" t="s">
        <v>117</v>
      </c>
      <c r="G5240" t="s">
        <v>6135</v>
      </c>
      <c r="H5240" t="s">
        <v>6136</v>
      </c>
      <c r="I5240" t="s">
        <v>71</v>
      </c>
      <c r="J5240" t="s">
        <v>6171</v>
      </c>
      <c r="K5240" t="s">
        <v>6538</v>
      </c>
      <c r="L5240" t="s">
        <v>1971</v>
      </c>
      <c r="M5240" s="17">
        <f>VLOOKUP($K5240,[1]Budget!$V:$AE,5,0)*IF($C5240="1 - Revenues",1,IF(AND($C5240="5 - Transfers",MID(I5240,15,1)="4"),1,-1))</f>
        <v>-2000</v>
      </c>
      <c r="N5240" s="17">
        <f>VLOOKUP($K5240,[1]Budget!$V:$AE,6,0)*IF($C5240="1 - Revenues",1,IF(AND($C5240="5 - Transfers",MID(J5240,15,1)="4"),1,-1))</f>
        <v>-2000</v>
      </c>
      <c r="O5240" s="17">
        <f>IFERROR(IF(RIGHT(LEFT(K5240,15),1)="4",VLOOKUP(K5240,'[1]Budget Worksheet'!A:B,2,0),-1*VLOOKUP(K5240,'[1]Budget Worksheet'!A:B,2,0)),0)</f>
        <v>-4500</v>
      </c>
      <c r="P5240" s="17">
        <f>VLOOKUP($K5240,[1]Budget!$V:$AE,8,0)*IF($C5240="1 - Revenues",1,IF(AND($C5240="5 - Transfers",MID($K5240,15,1)="4"),1,-1))</f>
        <v>-4500</v>
      </c>
      <c r="Q5240" s="17">
        <f>VLOOKUP($K5240,[1]Budget!$V:$AE,10,0)*IF($C5240="1 - Revenues",1,IF(AND($C5240="5 - Transfers",MID(K5240,15,1)="4"),1,-1))</f>
        <v>0</v>
      </c>
      <c r="S5240" s="18" t="b">
        <f>IF(LEFT(C5240,1)="1",1,-1)*SUMIF([1]Budget!V:V,'Budget Worksheet for Pivot Tabl'!K5240,[1]Budget!AC:AC)=P5240</f>
        <v>1</v>
      </c>
    </row>
    <row r="5241" spans="1:19" x14ac:dyDescent="0.25">
      <c r="A5241" t="s">
        <v>79</v>
      </c>
      <c r="B5241" t="s">
        <v>80</v>
      </c>
      <c r="C5241" t="s">
        <v>9</v>
      </c>
      <c r="D5241" t="str">
        <f t="shared" si="81"/>
        <v>OUTFLOWS</v>
      </c>
      <c r="E5241" t="s">
        <v>116</v>
      </c>
      <c r="F5241" t="s">
        <v>117</v>
      </c>
      <c r="G5241" t="s">
        <v>6135</v>
      </c>
      <c r="H5241" t="s">
        <v>6136</v>
      </c>
      <c r="I5241" t="s">
        <v>71</v>
      </c>
      <c r="J5241" t="s">
        <v>6171</v>
      </c>
      <c r="K5241" t="s">
        <v>6539</v>
      </c>
      <c r="L5241" t="s">
        <v>6406</v>
      </c>
      <c r="M5241" s="17">
        <f>VLOOKUP($K5241,[1]Budget!$V:$AE,5,0)*IF($C5241="1 - Revenues",1,IF(AND($C5241="5 - Transfers",MID(I5241,15,1)="4"),1,-1))</f>
        <v>0</v>
      </c>
      <c r="N5241" s="17">
        <f>VLOOKUP($K5241,[1]Budget!$V:$AE,6,0)*IF($C5241="1 - Revenues",1,IF(AND($C5241="5 - Transfers",MID(J5241,15,1)="4"),1,-1))</f>
        <v>0</v>
      </c>
      <c r="O5241" s="17">
        <f>IFERROR(IF(RIGHT(LEFT(K5241,15),1)="4",VLOOKUP(K5241,'[1]Budget Worksheet'!A:B,2,0),-1*VLOOKUP(K5241,'[1]Budget Worksheet'!A:B,2,0)),0)</f>
        <v>-1500</v>
      </c>
      <c r="P5241" s="17">
        <f>VLOOKUP($K5241,[1]Budget!$V:$AE,8,0)*IF($C5241="1 - Revenues",1,IF(AND($C5241="5 - Transfers",MID($K5241,15,1)="4"),1,-1))</f>
        <v>-1500</v>
      </c>
      <c r="Q5241" s="17">
        <f>VLOOKUP($K5241,[1]Budget!$V:$AE,10,0)*IF($C5241="1 - Revenues",1,IF(AND($C5241="5 - Transfers",MID(K5241,15,1)="4"),1,-1))</f>
        <v>0</v>
      </c>
      <c r="S5241" s="18" t="b">
        <f>IF(LEFT(C5241,1)="1",1,-1)*SUMIF([1]Budget!V:V,'Budget Worksheet for Pivot Tabl'!K5241,[1]Budget!AC:AC)=P5241</f>
        <v>1</v>
      </c>
    </row>
    <row r="5242" spans="1:19" x14ac:dyDescent="0.25">
      <c r="A5242" t="s">
        <v>79</v>
      </c>
      <c r="B5242" t="s">
        <v>80</v>
      </c>
      <c r="C5242" t="s">
        <v>9</v>
      </c>
      <c r="D5242" t="str">
        <f t="shared" si="81"/>
        <v>OUTFLOWS</v>
      </c>
      <c r="E5242" t="s">
        <v>116</v>
      </c>
      <c r="F5242" t="s">
        <v>117</v>
      </c>
      <c r="G5242" t="s">
        <v>6135</v>
      </c>
      <c r="H5242" t="s">
        <v>6136</v>
      </c>
      <c r="I5242" t="s">
        <v>71</v>
      </c>
      <c r="J5242" t="s">
        <v>6171</v>
      </c>
      <c r="K5242" t="s">
        <v>6540</v>
      </c>
      <c r="L5242" t="s">
        <v>6408</v>
      </c>
      <c r="M5242" s="17">
        <f>VLOOKUP($K5242,[1]Budget!$V:$AE,5,0)*IF($C5242="1 - Revenues",1,IF(AND($C5242="5 - Transfers",MID(I5242,15,1)="4"),1,-1))</f>
        <v>0</v>
      </c>
      <c r="N5242" s="17">
        <f>VLOOKUP($K5242,[1]Budget!$V:$AE,6,0)*IF($C5242="1 - Revenues",1,IF(AND($C5242="5 - Transfers",MID(J5242,15,1)="4"),1,-1))</f>
        <v>0</v>
      </c>
      <c r="O5242" s="17">
        <f>IFERROR(IF(RIGHT(LEFT(K5242,15),1)="4",VLOOKUP(K5242,'[1]Budget Worksheet'!A:B,2,0),-1*VLOOKUP(K5242,'[1]Budget Worksheet'!A:B,2,0)),0)</f>
        <v>-5000</v>
      </c>
      <c r="P5242" s="17">
        <f>VLOOKUP($K5242,[1]Budget!$V:$AE,8,0)*IF($C5242="1 - Revenues",1,IF(AND($C5242="5 - Transfers",MID($K5242,15,1)="4"),1,-1))</f>
        <v>-5000</v>
      </c>
      <c r="Q5242" s="17">
        <f>VLOOKUP($K5242,[1]Budget!$V:$AE,10,0)*IF($C5242="1 - Revenues",1,IF(AND($C5242="5 - Transfers",MID(K5242,15,1)="4"),1,-1))</f>
        <v>0</v>
      </c>
      <c r="S5242" s="18" t="b">
        <f>IF(LEFT(C5242,1)="1",1,-1)*SUMIF([1]Budget!V:V,'Budget Worksheet for Pivot Tabl'!K5242,[1]Budget!AC:AC)=P5242</f>
        <v>1</v>
      </c>
    </row>
    <row r="5243" spans="1:19" x14ac:dyDescent="0.25">
      <c r="A5243" t="s">
        <v>79</v>
      </c>
      <c r="B5243" t="s">
        <v>80</v>
      </c>
      <c r="C5243" t="s">
        <v>9</v>
      </c>
      <c r="D5243" t="str">
        <f t="shared" si="81"/>
        <v>OUTFLOWS</v>
      </c>
      <c r="E5243" t="s">
        <v>116</v>
      </c>
      <c r="F5243" t="s">
        <v>117</v>
      </c>
      <c r="G5243" t="s">
        <v>6135</v>
      </c>
      <c r="H5243" t="s">
        <v>6136</v>
      </c>
      <c r="I5243" t="s">
        <v>71</v>
      </c>
      <c r="J5243" t="s">
        <v>6171</v>
      </c>
      <c r="K5243" t="s">
        <v>6541</v>
      </c>
      <c r="L5243" t="s">
        <v>6418</v>
      </c>
      <c r="M5243" s="17">
        <f>VLOOKUP($K5243,[1]Budget!$V:$AE,5,0)*IF($C5243="1 - Revenues",1,IF(AND($C5243="5 - Transfers",MID(I5243,15,1)="4"),1,-1))</f>
        <v>0</v>
      </c>
      <c r="N5243" s="17">
        <f>VLOOKUP($K5243,[1]Budget!$V:$AE,6,0)*IF($C5243="1 - Revenues",1,IF(AND($C5243="5 - Transfers",MID(J5243,15,1)="4"),1,-1))</f>
        <v>0</v>
      </c>
      <c r="O5243" s="17">
        <f>IFERROR(IF(RIGHT(LEFT(K5243,15),1)="4",VLOOKUP(K5243,'[1]Budget Worksheet'!A:B,2,0),-1*VLOOKUP(K5243,'[1]Budget Worksheet'!A:B,2,0)),0)</f>
        <v>-15000</v>
      </c>
      <c r="P5243" s="17">
        <f>VLOOKUP($K5243,[1]Budget!$V:$AE,8,0)*IF($C5243="1 - Revenues",1,IF(AND($C5243="5 - Transfers",MID($K5243,15,1)="4"),1,-1))</f>
        <v>-15000</v>
      </c>
      <c r="Q5243" s="17">
        <f>VLOOKUP($K5243,[1]Budget!$V:$AE,10,0)*IF($C5243="1 - Revenues",1,IF(AND($C5243="5 - Transfers",MID(K5243,15,1)="4"),1,-1))</f>
        <v>0</v>
      </c>
      <c r="S5243" s="18" t="b">
        <f>IF(LEFT(C5243,1)="1",1,-1)*SUMIF([1]Budget!V:V,'Budget Worksheet for Pivot Tabl'!K5243,[1]Budget!AC:AC)=P5243</f>
        <v>1</v>
      </c>
    </row>
    <row r="5244" spans="1:19" x14ac:dyDescent="0.25">
      <c r="A5244" t="s">
        <v>79</v>
      </c>
      <c r="B5244" t="s">
        <v>80</v>
      </c>
      <c r="C5244" t="s">
        <v>9</v>
      </c>
      <c r="D5244" t="str">
        <f t="shared" si="81"/>
        <v>OUTFLOWS</v>
      </c>
      <c r="E5244" t="s">
        <v>116</v>
      </c>
      <c r="F5244" t="s">
        <v>117</v>
      </c>
      <c r="G5244" t="s">
        <v>6135</v>
      </c>
      <c r="H5244" t="s">
        <v>6136</v>
      </c>
      <c r="I5244" t="s">
        <v>71</v>
      </c>
      <c r="J5244" t="s">
        <v>6171</v>
      </c>
      <c r="K5244" t="s">
        <v>6542</v>
      </c>
      <c r="L5244" t="s">
        <v>6420</v>
      </c>
      <c r="M5244" s="17">
        <f>VLOOKUP($K5244,[1]Budget!$V:$AE,5,0)*IF($C5244="1 - Revenues",1,IF(AND($C5244="5 - Transfers",MID(I5244,15,1)="4"),1,-1))</f>
        <v>-215000</v>
      </c>
      <c r="N5244" s="17">
        <f>VLOOKUP($K5244,[1]Budget!$V:$AE,6,0)*IF($C5244="1 - Revenues",1,IF(AND($C5244="5 - Transfers",MID(J5244,15,1)="4"),1,-1))</f>
        <v>-222000</v>
      </c>
      <c r="O5244" s="17">
        <f>IFERROR(IF(RIGHT(LEFT(K5244,15),1)="4",VLOOKUP(K5244,'[1]Budget Worksheet'!A:B,2,0),-1*VLOOKUP(K5244,'[1]Budget Worksheet'!A:B,2,0)),0)</f>
        <v>-450000</v>
      </c>
      <c r="P5244" s="17">
        <f>VLOOKUP($K5244,[1]Budget!$V:$AE,8,0)*IF($C5244="1 - Revenues",1,IF(AND($C5244="5 - Transfers",MID($K5244,15,1)="4"),1,-1))</f>
        <v>-450000</v>
      </c>
      <c r="Q5244" s="17">
        <f>VLOOKUP($K5244,[1]Budget!$V:$AE,10,0)*IF($C5244="1 - Revenues",1,IF(AND($C5244="5 - Transfers",MID(K5244,15,1)="4"),1,-1))</f>
        <v>0</v>
      </c>
      <c r="S5244" s="18" t="b">
        <f>IF(LEFT(C5244,1)="1",1,-1)*SUMIF([1]Budget!V:V,'Budget Worksheet for Pivot Tabl'!K5244,[1]Budget!AC:AC)=P5244</f>
        <v>1</v>
      </c>
    </row>
    <row r="5245" spans="1:19" x14ac:dyDescent="0.25">
      <c r="A5245" t="s">
        <v>79</v>
      </c>
      <c r="B5245" t="s">
        <v>80</v>
      </c>
      <c r="C5245" t="s">
        <v>9</v>
      </c>
      <c r="D5245" t="str">
        <f t="shared" si="81"/>
        <v>OUTFLOWS</v>
      </c>
      <c r="E5245" t="s">
        <v>116</v>
      </c>
      <c r="F5245" t="s">
        <v>117</v>
      </c>
      <c r="G5245" t="s">
        <v>6135</v>
      </c>
      <c r="H5245" t="s">
        <v>6136</v>
      </c>
      <c r="I5245" t="s">
        <v>71</v>
      </c>
      <c r="J5245" t="s">
        <v>6171</v>
      </c>
      <c r="K5245" t="s">
        <v>6543</v>
      </c>
      <c r="L5245" t="s">
        <v>6430</v>
      </c>
      <c r="M5245" s="17">
        <f>VLOOKUP($K5245,[1]Budget!$V:$AE,5,0)*IF($C5245="1 - Revenues",1,IF(AND($C5245="5 - Transfers",MID(I5245,15,1)="4"),1,-1))</f>
        <v>-1407000</v>
      </c>
      <c r="N5245" s="17">
        <f>VLOOKUP($K5245,[1]Budget!$V:$AE,6,0)*IF($C5245="1 - Revenues",1,IF(AND($C5245="5 - Transfers",MID(J5245,15,1)="4"),1,-1))</f>
        <v>-1545000</v>
      </c>
      <c r="O5245" s="17">
        <f>IFERROR(IF(RIGHT(LEFT(K5245,15),1)="4",VLOOKUP(K5245,'[1]Budget Worksheet'!A:B,2,0),-1*VLOOKUP(K5245,'[1]Budget Worksheet'!A:B,2,0)),0)</f>
        <v>-2100000</v>
      </c>
      <c r="P5245" s="17">
        <f>VLOOKUP($K5245,[1]Budget!$V:$AE,8,0)*IF($C5245="1 - Revenues",1,IF(AND($C5245="5 - Transfers",MID($K5245,15,1)="4"),1,-1))</f>
        <v>-2100000</v>
      </c>
      <c r="Q5245" s="17">
        <f>VLOOKUP($K5245,[1]Budget!$V:$AE,10,0)*IF($C5245="1 - Revenues",1,IF(AND($C5245="5 - Transfers",MID(K5245,15,1)="4"),1,-1))</f>
        <v>0</v>
      </c>
      <c r="S5245" s="18" t="b">
        <f>IF(LEFT(C5245,1)="1",1,-1)*SUMIF([1]Budget!V:V,'Budget Worksheet for Pivot Tabl'!K5245,[1]Budget!AC:AC)=P5245</f>
        <v>1</v>
      </c>
    </row>
    <row r="5246" spans="1:19" x14ac:dyDescent="0.25">
      <c r="A5246" t="s">
        <v>79</v>
      </c>
      <c r="B5246" t="s">
        <v>80</v>
      </c>
      <c r="C5246" t="s">
        <v>9</v>
      </c>
      <c r="D5246" t="str">
        <f t="shared" si="81"/>
        <v>OUTFLOWS</v>
      </c>
      <c r="E5246" t="s">
        <v>116</v>
      </c>
      <c r="F5246" t="s">
        <v>117</v>
      </c>
      <c r="G5246" t="s">
        <v>6135</v>
      </c>
      <c r="H5246" t="s">
        <v>6136</v>
      </c>
      <c r="I5246" t="s">
        <v>71</v>
      </c>
      <c r="J5246" t="s">
        <v>6171</v>
      </c>
      <c r="K5246" t="s">
        <v>6544</v>
      </c>
      <c r="L5246" t="s">
        <v>5850</v>
      </c>
      <c r="M5246" s="17">
        <f>VLOOKUP($K5246,[1]Budget!$V:$AE,5,0)*IF($C5246="1 - Revenues",1,IF(AND($C5246="5 - Transfers",MID(I5246,15,1)="4"),1,-1))</f>
        <v>0</v>
      </c>
      <c r="N5246" s="17">
        <f>VLOOKUP($K5246,[1]Budget!$V:$AE,6,0)*IF($C5246="1 - Revenues",1,IF(AND($C5246="5 - Transfers",MID(J5246,15,1)="4"),1,-1))</f>
        <v>0</v>
      </c>
      <c r="O5246" s="17">
        <f>IFERROR(IF(RIGHT(LEFT(K5246,15),1)="4",VLOOKUP(K5246,'[1]Budget Worksheet'!A:B,2,0),-1*VLOOKUP(K5246,'[1]Budget Worksheet'!A:B,2,0)),0)</f>
        <v>0</v>
      </c>
      <c r="P5246" s="17">
        <f>VLOOKUP($K5246,[1]Budget!$V:$AE,8,0)*IF($C5246="1 - Revenues",1,IF(AND($C5246="5 - Transfers",MID($K5246,15,1)="4"),1,-1))</f>
        <v>0</v>
      </c>
      <c r="Q5246" s="17">
        <f>VLOOKUP($K5246,[1]Budget!$V:$AE,10,0)*IF($C5246="1 - Revenues",1,IF(AND($C5246="5 - Transfers",MID(K5246,15,1)="4"),1,-1))</f>
        <v>0</v>
      </c>
      <c r="S5246" s="18" t="b">
        <f>IF(LEFT(C5246,1)="1",1,-1)*SUMIF([1]Budget!V:V,'Budget Worksheet for Pivot Tabl'!K5246,[1]Budget!AC:AC)=P5246</f>
        <v>1</v>
      </c>
    </row>
    <row r="5247" spans="1:19" x14ac:dyDescent="0.25">
      <c r="A5247" t="s">
        <v>79</v>
      </c>
      <c r="B5247" t="s">
        <v>80</v>
      </c>
      <c r="C5247" t="s">
        <v>9</v>
      </c>
      <c r="D5247" t="str">
        <f t="shared" si="81"/>
        <v>OUTFLOWS</v>
      </c>
      <c r="E5247" t="s">
        <v>116</v>
      </c>
      <c r="F5247" t="s">
        <v>117</v>
      </c>
      <c r="G5247" t="s">
        <v>6135</v>
      </c>
      <c r="H5247" t="s">
        <v>6136</v>
      </c>
      <c r="I5247" t="s">
        <v>71</v>
      </c>
      <c r="J5247" t="s">
        <v>6171</v>
      </c>
      <c r="K5247" t="s">
        <v>6545</v>
      </c>
      <c r="L5247" t="s">
        <v>6432</v>
      </c>
      <c r="M5247" s="17">
        <f>VLOOKUP($K5247,[1]Budget!$V:$AE,5,0)*IF($C5247="1 - Revenues",1,IF(AND($C5247="5 - Transfers",MID(I5247,15,1)="4"),1,-1))</f>
        <v>-275000</v>
      </c>
      <c r="N5247" s="17">
        <f>VLOOKUP($K5247,[1]Budget!$V:$AE,6,0)*IF($C5247="1 - Revenues",1,IF(AND($C5247="5 - Transfers",MID(J5247,15,1)="4"),1,-1))</f>
        <v>-350000</v>
      </c>
      <c r="O5247" s="17">
        <f>IFERROR(IF(RIGHT(LEFT(K5247,15),1)="4",VLOOKUP(K5247,'[1]Budget Worksheet'!A:B,2,0),-1*VLOOKUP(K5247,'[1]Budget Worksheet'!A:B,2,0)),0)</f>
        <v>-350000</v>
      </c>
      <c r="P5247" s="17">
        <f>VLOOKUP($K5247,[1]Budget!$V:$AE,8,0)*IF($C5247="1 - Revenues",1,IF(AND($C5247="5 - Transfers",MID($K5247,15,1)="4"),1,-1))</f>
        <v>-575000</v>
      </c>
      <c r="Q5247" s="17">
        <f>VLOOKUP($K5247,[1]Budget!$V:$AE,10,0)*IF($C5247="1 - Revenues",1,IF(AND($C5247="5 - Transfers",MID(K5247,15,1)="4"),1,-1))</f>
        <v>-225000</v>
      </c>
      <c r="S5247" s="18" t="b">
        <f>IF(LEFT(C5247,1)="1",1,-1)*SUMIF([1]Budget!V:V,'Budget Worksheet for Pivot Tabl'!K5247,[1]Budget!AC:AC)=P5247</f>
        <v>1</v>
      </c>
    </row>
    <row r="5248" spans="1:19" x14ac:dyDescent="0.25">
      <c r="A5248" t="s">
        <v>79</v>
      </c>
      <c r="B5248" t="s">
        <v>80</v>
      </c>
      <c r="C5248" t="s">
        <v>9</v>
      </c>
      <c r="D5248" t="str">
        <f t="shared" si="81"/>
        <v>OUTFLOWS</v>
      </c>
      <c r="E5248" t="s">
        <v>116</v>
      </c>
      <c r="F5248" t="s">
        <v>117</v>
      </c>
      <c r="G5248" t="s">
        <v>6135</v>
      </c>
      <c r="H5248" t="s">
        <v>6136</v>
      </c>
      <c r="I5248" t="s">
        <v>71</v>
      </c>
      <c r="J5248" t="s">
        <v>6171</v>
      </c>
      <c r="K5248" t="s">
        <v>6546</v>
      </c>
      <c r="L5248" t="s">
        <v>6434</v>
      </c>
      <c r="M5248" s="17">
        <f>VLOOKUP($K5248,[1]Budget!$V:$AE,5,0)*IF($C5248="1 - Revenues",1,IF(AND($C5248="5 - Transfers",MID(I5248,15,1)="4"),1,-1))</f>
        <v>0</v>
      </c>
      <c r="N5248" s="17">
        <f>VLOOKUP($K5248,[1]Budget!$V:$AE,6,0)*IF($C5248="1 - Revenues",1,IF(AND($C5248="5 - Transfers",MID(J5248,15,1)="4"),1,-1))</f>
        <v>-200000</v>
      </c>
      <c r="O5248" s="17">
        <f>IFERROR(IF(RIGHT(LEFT(K5248,15),1)="4",VLOOKUP(K5248,'[1]Budget Worksheet'!A:B,2,0),-1*VLOOKUP(K5248,'[1]Budget Worksheet'!A:B,2,0)),0)</f>
        <v>-140000</v>
      </c>
      <c r="P5248" s="17">
        <f>VLOOKUP($K5248,[1]Budget!$V:$AE,8,0)*IF($C5248="1 - Revenues",1,IF(AND($C5248="5 - Transfers",MID($K5248,15,1)="4"),1,-1))</f>
        <v>-310000</v>
      </c>
      <c r="Q5248" s="17">
        <f>VLOOKUP($K5248,[1]Budget!$V:$AE,10,0)*IF($C5248="1 - Revenues",1,IF(AND($C5248="5 - Transfers",MID(K5248,15,1)="4"),1,-1))</f>
        <v>-170000</v>
      </c>
      <c r="S5248" s="18" t="b">
        <f>IF(LEFT(C5248,1)="1",1,-1)*SUMIF([1]Budget!V:V,'Budget Worksheet for Pivot Tabl'!K5248,[1]Budget!AC:AC)=P5248</f>
        <v>1</v>
      </c>
    </row>
    <row r="5249" spans="1:19" x14ac:dyDescent="0.25">
      <c r="A5249" t="s">
        <v>79</v>
      </c>
      <c r="B5249" t="s">
        <v>80</v>
      </c>
      <c r="C5249" t="s">
        <v>9</v>
      </c>
      <c r="D5249" t="str">
        <f t="shared" si="81"/>
        <v>OUTFLOWS</v>
      </c>
      <c r="E5249" t="s">
        <v>116</v>
      </c>
      <c r="F5249" t="s">
        <v>117</v>
      </c>
      <c r="G5249" t="s">
        <v>6135</v>
      </c>
      <c r="H5249" t="s">
        <v>6136</v>
      </c>
      <c r="I5249" t="s">
        <v>71</v>
      </c>
      <c r="J5249" t="s">
        <v>6171</v>
      </c>
      <c r="K5249" t="s">
        <v>6547</v>
      </c>
      <c r="L5249" t="s">
        <v>6438</v>
      </c>
      <c r="M5249" s="17">
        <f>VLOOKUP($K5249,[1]Budget!$V:$AE,5,0)*IF($C5249="1 - Revenues",1,IF(AND($C5249="5 - Transfers",MID(I5249,15,1)="4"),1,-1))</f>
        <v>0</v>
      </c>
      <c r="N5249" s="17">
        <f>VLOOKUP($K5249,[1]Budget!$V:$AE,6,0)*IF($C5249="1 - Revenues",1,IF(AND($C5249="5 - Transfers",MID(J5249,15,1)="4"),1,-1))</f>
        <v>0</v>
      </c>
      <c r="O5249" s="17">
        <f>IFERROR(IF(RIGHT(LEFT(K5249,15),1)="4",VLOOKUP(K5249,'[1]Budget Worksheet'!A:B,2,0),-1*VLOOKUP(K5249,'[1]Budget Worksheet'!A:B,2,0)),0)</f>
        <v>0</v>
      </c>
      <c r="P5249" s="17">
        <f>VLOOKUP($K5249,[1]Budget!$V:$AE,8,0)*IF($C5249="1 - Revenues",1,IF(AND($C5249="5 - Transfers",MID($K5249,15,1)="4"),1,-1))</f>
        <v>0</v>
      </c>
      <c r="Q5249" s="17">
        <f>VLOOKUP($K5249,[1]Budget!$V:$AE,10,0)*IF($C5249="1 - Revenues",1,IF(AND($C5249="5 - Transfers",MID(K5249,15,1)="4"),1,-1))</f>
        <v>0</v>
      </c>
      <c r="S5249" s="18" t="b">
        <f>IF(LEFT(C5249,1)="1",1,-1)*SUMIF([1]Budget!V:V,'Budget Worksheet for Pivot Tabl'!K5249,[1]Budget!AC:AC)=P5249</f>
        <v>1</v>
      </c>
    </row>
    <row r="5250" spans="1:19" x14ac:dyDescent="0.25">
      <c r="A5250" t="s">
        <v>79</v>
      </c>
      <c r="B5250" t="s">
        <v>80</v>
      </c>
      <c r="C5250" t="s">
        <v>9</v>
      </c>
      <c r="D5250" t="str">
        <f t="shared" si="81"/>
        <v>OUTFLOWS</v>
      </c>
      <c r="E5250" t="s">
        <v>116</v>
      </c>
      <c r="F5250" t="s">
        <v>117</v>
      </c>
      <c r="G5250" t="s">
        <v>6135</v>
      </c>
      <c r="H5250" t="s">
        <v>6136</v>
      </c>
      <c r="I5250" t="s">
        <v>71</v>
      </c>
      <c r="J5250" t="s">
        <v>6171</v>
      </c>
      <c r="K5250" t="s">
        <v>6548</v>
      </c>
      <c r="L5250" t="s">
        <v>6502</v>
      </c>
      <c r="M5250" s="17">
        <f>VLOOKUP($K5250,[1]Budget!$V:$AE,5,0)*IF($C5250="1 - Revenues",1,IF(AND($C5250="5 - Transfers",MID(I5250,15,1)="4"),1,-1))</f>
        <v>0</v>
      </c>
      <c r="N5250" s="17">
        <f>VLOOKUP($K5250,[1]Budget!$V:$AE,6,0)*IF($C5250="1 - Revenues",1,IF(AND($C5250="5 - Transfers",MID(J5250,15,1)="4"),1,-1))</f>
        <v>0</v>
      </c>
      <c r="O5250" s="17">
        <f>IFERROR(IF(RIGHT(LEFT(K5250,15),1)="4",VLOOKUP(K5250,'[1]Budget Worksheet'!A:B,2,0),-1*VLOOKUP(K5250,'[1]Budget Worksheet'!A:B,2,0)),0)</f>
        <v>0</v>
      </c>
      <c r="P5250" s="17">
        <f>VLOOKUP($K5250,[1]Budget!$V:$AE,8,0)*IF($C5250="1 - Revenues",1,IF(AND($C5250="5 - Transfers",MID($K5250,15,1)="4"),1,-1))</f>
        <v>0</v>
      </c>
      <c r="Q5250" s="17">
        <f>VLOOKUP($K5250,[1]Budget!$V:$AE,10,0)*IF($C5250="1 - Revenues",1,IF(AND($C5250="5 - Transfers",MID(K5250,15,1)="4"),1,-1))</f>
        <v>0</v>
      </c>
      <c r="S5250" s="18" t="b">
        <f>IF(LEFT(C5250,1)="1",1,-1)*SUMIF([1]Budget!V:V,'Budget Worksheet for Pivot Tabl'!K5250,[1]Budget!AC:AC)=P5250</f>
        <v>1</v>
      </c>
    </row>
    <row r="5251" spans="1:19" x14ac:dyDescent="0.25">
      <c r="A5251" t="s">
        <v>79</v>
      </c>
      <c r="B5251" t="s">
        <v>80</v>
      </c>
      <c r="C5251" t="s">
        <v>9</v>
      </c>
      <c r="D5251" t="str">
        <f t="shared" ref="D5251:D5314" si="82">IF(C5251="1 - Revenues","INFLOWS","OUTFLOWS")</f>
        <v>OUTFLOWS</v>
      </c>
      <c r="E5251" t="s">
        <v>116</v>
      </c>
      <c r="F5251" t="s">
        <v>117</v>
      </c>
      <c r="G5251" t="s">
        <v>6135</v>
      </c>
      <c r="H5251" t="s">
        <v>6136</v>
      </c>
      <c r="I5251" t="s">
        <v>71</v>
      </c>
      <c r="J5251" t="s">
        <v>6171</v>
      </c>
      <c r="K5251" t="s">
        <v>6549</v>
      </c>
      <c r="L5251" t="s">
        <v>6440</v>
      </c>
      <c r="M5251" s="17">
        <f>VLOOKUP($K5251,[1]Budget!$V:$AE,5,0)*IF($C5251="1 - Revenues",1,IF(AND($C5251="5 - Transfers",MID(I5251,15,1)="4"),1,-1))</f>
        <v>-13000</v>
      </c>
      <c r="N5251" s="17">
        <f>VLOOKUP($K5251,[1]Budget!$V:$AE,6,0)*IF($C5251="1 - Revenues",1,IF(AND($C5251="5 - Transfers",MID(J5251,15,1)="4"),1,-1))</f>
        <v>-39000</v>
      </c>
      <c r="O5251" s="17">
        <f>IFERROR(IF(RIGHT(LEFT(K5251,15),1)="4",VLOOKUP(K5251,'[1]Budget Worksheet'!A:B,2,0),-1*VLOOKUP(K5251,'[1]Budget Worksheet'!A:B,2,0)),0)</f>
        <v>-40000</v>
      </c>
      <c r="P5251" s="17">
        <f>VLOOKUP($K5251,[1]Budget!$V:$AE,8,0)*IF($C5251="1 - Revenues",1,IF(AND($C5251="5 - Transfers",MID($K5251,15,1)="4"),1,-1))</f>
        <v>-40000</v>
      </c>
      <c r="Q5251" s="17">
        <f>VLOOKUP($K5251,[1]Budget!$V:$AE,10,0)*IF($C5251="1 - Revenues",1,IF(AND($C5251="5 - Transfers",MID(K5251,15,1)="4"),1,-1))</f>
        <v>0</v>
      </c>
      <c r="S5251" s="18" t="b">
        <f>IF(LEFT(C5251,1)="1",1,-1)*SUMIF([1]Budget!V:V,'Budget Worksheet for Pivot Tabl'!K5251,[1]Budget!AC:AC)=P5251</f>
        <v>1</v>
      </c>
    </row>
    <row r="5252" spans="1:19" x14ac:dyDescent="0.25">
      <c r="A5252" t="s">
        <v>79</v>
      </c>
      <c r="B5252" t="s">
        <v>80</v>
      </c>
      <c r="C5252" t="s">
        <v>9</v>
      </c>
      <c r="D5252" t="str">
        <f t="shared" si="82"/>
        <v>OUTFLOWS</v>
      </c>
      <c r="E5252" t="s">
        <v>116</v>
      </c>
      <c r="F5252" t="s">
        <v>117</v>
      </c>
      <c r="G5252" t="s">
        <v>6135</v>
      </c>
      <c r="H5252" t="s">
        <v>6136</v>
      </c>
      <c r="I5252" t="s">
        <v>71</v>
      </c>
      <c r="J5252" t="s">
        <v>6171</v>
      </c>
      <c r="K5252" t="s">
        <v>6550</v>
      </c>
      <c r="L5252" t="s">
        <v>6551</v>
      </c>
      <c r="M5252" s="17">
        <f>VLOOKUP($K5252,[1]Budget!$V:$AE,5,0)*IF($C5252="1 - Revenues",1,IF(AND($C5252="5 - Transfers",MID(I5252,15,1)="4"),1,-1))</f>
        <v>-1000</v>
      </c>
      <c r="N5252" s="17">
        <f>VLOOKUP($K5252,[1]Budget!$V:$AE,6,0)*IF($C5252="1 - Revenues",1,IF(AND($C5252="5 - Transfers",MID(J5252,15,1)="4"),1,-1))</f>
        <v>-3000</v>
      </c>
      <c r="O5252" s="17">
        <f>IFERROR(IF(RIGHT(LEFT(K5252,15),1)="4",VLOOKUP(K5252,'[1]Budget Worksheet'!A:B,2,0),-1*VLOOKUP(K5252,'[1]Budget Worksheet'!A:B,2,0)),0)</f>
        <v>-4680</v>
      </c>
      <c r="P5252" s="17">
        <f>VLOOKUP($K5252,[1]Budget!$V:$AE,8,0)*IF($C5252="1 - Revenues",1,IF(AND($C5252="5 - Transfers",MID($K5252,15,1)="4"),1,-1))</f>
        <v>-4680</v>
      </c>
      <c r="Q5252" s="17">
        <f>VLOOKUP($K5252,[1]Budget!$V:$AE,10,0)*IF($C5252="1 - Revenues",1,IF(AND($C5252="5 - Transfers",MID(K5252,15,1)="4"),1,-1))</f>
        <v>0</v>
      </c>
      <c r="S5252" s="18" t="b">
        <f>IF(LEFT(C5252,1)="1",1,-1)*SUMIF([1]Budget!V:V,'Budget Worksheet for Pivot Tabl'!K5252,[1]Budget!AC:AC)=P5252</f>
        <v>1</v>
      </c>
    </row>
    <row r="5253" spans="1:19" x14ac:dyDescent="0.25">
      <c r="A5253" t="s">
        <v>79</v>
      </c>
      <c r="B5253" t="s">
        <v>80</v>
      </c>
      <c r="C5253" t="s">
        <v>9</v>
      </c>
      <c r="D5253" t="str">
        <f t="shared" si="82"/>
        <v>OUTFLOWS</v>
      </c>
      <c r="E5253" t="s">
        <v>116</v>
      </c>
      <c r="F5253" t="s">
        <v>117</v>
      </c>
      <c r="G5253" t="s">
        <v>6135</v>
      </c>
      <c r="H5253" t="s">
        <v>6136</v>
      </c>
      <c r="I5253" t="s">
        <v>71</v>
      </c>
      <c r="J5253" t="s">
        <v>6171</v>
      </c>
      <c r="K5253" t="s">
        <v>6552</v>
      </c>
      <c r="L5253" t="s">
        <v>956</v>
      </c>
      <c r="M5253" s="17">
        <f>VLOOKUP($K5253,[1]Budget!$V:$AE,5,0)*IF($C5253="1 - Revenues",1,IF(AND($C5253="5 - Transfers",MID(I5253,15,1)="4"),1,-1))</f>
        <v>-6000</v>
      </c>
      <c r="N5253" s="17">
        <f>VLOOKUP($K5253,[1]Budget!$V:$AE,6,0)*IF($C5253="1 - Revenues",1,IF(AND($C5253="5 - Transfers",MID(J5253,15,1)="4"),1,-1))</f>
        <v>-14000</v>
      </c>
      <c r="O5253" s="17">
        <f>IFERROR(IF(RIGHT(LEFT(K5253,15),1)="4",VLOOKUP(K5253,'[1]Budget Worksheet'!A:B,2,0),-1*VLOOKUP(K5253,'[1]Budget Worksheet'!A:B,2,0)),0)</f>
        <v>-20000</v>
      </c>
      <c r="P5253" s="17">
        <f>VLOOKUP($K5253,[1]Budget!$V:$AE,8,0)*IF($C5253="1 - Revenues",1,IF(AND($C5253="5 - Transfers",MID($K5253,15,1)="4"),1,-1))</f>
        <v>-20000</v>
      </c>
      <c r="Q5253" s="17">
        <f>VLOOKUP($K5253,[1]Budget!$V:$AE,10,0)*IF($C5253="1 - Revenues",1,IF(AND($C5253="5 - Transfers",MID(K5253,15,1)="4"),1,-1))</f>
        <v>0</v>
      </c>
      <c r="S5253" s="18" t="b">
        <f>IF(LEFT(C5253,1)="1",1,-1)*SUMIF([1]Budget!V:V,'Budget Worksheet for Pivot Tabl'!K5253,[1]Budget!AC:AC)=P5253</f>
        <v>1</v>
      </c>
    </row>
    <row r="5254" spans="1:19" x14ac:dyDescent="0.25">
      <c r="A5254" t="s">
        <v>79</v>
      </c>
      <c r="B5254" t="s">
        <v>80</v>
      </c>
      <c r="C5254" t="s">
        <v>9</v>
      </c>
      <c r="D5254" t="str">
        <f t="shared" si="82"/>
        <v>OUTFLOWS</v>
      </c>
      <c r="E5254" t="s">
        <v>116</v>
      </c>
      <c r="F5254" t="s">
        <v>117</v>
      </c>
      <c r="G5254" t="s">
        <v>6135</v>
      </c>
      <c r="H5254" t="s">
        <v>6136</v>
      </c>
      <c r="I5254" t="s">
        <v>71</v>
      </c>
      <c r="J5254" t="s">
        <v>6171</v>
      </c>
      <c r="K5254" t="s">
        <v>6553</v>
      </c>
      <c r="L5254" t="s">
        <v>1060</v>
      </c>
      <c r="M5254" s="17">
        <f>VLOOKUP($K5254,[1]Budget!$V:$AE,5,0)*IF($C5254="1 - Revenues",1,IF(AND($C5254="5 - Transfers",MID(I5254,15,1)="4"),1,-1))</f>
        <v>0</v>
      </c>
      <c r="N5254" s="17">
        <f>VLOOKUP($K5254,[1]Budget!$V:$AE,6,0)*IF($C5254="1 - Revenues",1,IF(AND($C5254="5 - Transfers",MID(J5254,15,1)="4"),1,-1))</f>
        <v>-1000</v>
      </c>
      <c r="O5254" s="17">
        <f>IFERROR(IF(RIGHT(LEFT(K5254,15),1)="4",VLOOKUP(K5254,'[1]Budget Worksheet'!A:B,2,0),-1*VLOOKUP(K5254,'[1]Budget Worksheet'!A:B,2,0)),0)</f>
        <v>-1000</v>
      </c>
      <c r="P5254" s="17">
        <f>VLOOKUP($K5254,[1]Budget!$V:$AE,8,0)*IF($C5254="1 - Revenues",1,IF(AND($C5254="5 - Transfers",MID($K5254,15,1)="4"),1,-1))</f>
        <v>-1000</v>
      </c>
      <c r="Q5254" s="17">
        <f>VLOOKUP($K5254,[1]Budget!$V:$AE,10,0)*IF($C5254="1 - Revenues",1,IF(AND($C5254="5 - Transfers",MID(K5254,15,1)="4"),1,-1))</f>
        <v>0</v>
      </c>
      <c r="S5254" s="18" t="b">
        <f>IF(LEFT(C5254,1)="1",1,-1)*SUMIF([1]Budget!V:V,'Budget Worksheet for Pivot Tabl'!K5254,[1]Budget!AC:AC)=P5254</f>
        <v>1</v>
      </c>
    </row>
    <row r="5255" spans="1:19" x14ac:dyDescent="0.25">
      <c r="A5255" t="s">
        <v>79</v>
      </c>
      <c r="B5255" t="s">
        <v>80</v>
      </c>
      <c r="C5255" t="s">
        <v>9</v>
      </c>
      <c r="D5255" t="str">
        <f t="shared" si="82"/>
        <v>OUTFLOWS</v>
      </c>
      <c r="E5255" t="s">
        <v>116</v>
      </c>
      <c r="F5255" t="s">
        <v>117</v>
      </c>
      <c r="G5255" t="s">
        <v>6135</v>
      </c>
      <c r="H5255" t="s">
        <v>6136</v>
      </c>
      <c r="I5255" t="s">
        <v>71</v>
      </c>
      <c r="J5255" t="s">
        <v>6171</v>
      </c>
      <c r="K5255" t="s">
        <v>6554</v>
      </c>
      <c r="L5255" t="s">
        <v>6508</v>
      </c>
      <c r="M5255" s="17">
        <f>VLOOKUP($K5255,[1]Budget!$V:$AE,5,0)*IF($C5255="1 - Revenues",1,IF(AND($C5255="5 - Transfers",MID(I5255,15,1)="4"),1,-1))</f>
        <v>0</v>
      </c>
      <c r="N5255" s="17">
        <f>VLOOKUP($K5255,[1]Budget!$V:$AE,6,0)*IF($C5255="1 - Revenues",1,IF(AND($C5255="5 - Transfers",MID(J5255,15,1)="4"),1,-1))</f>
        <v>0</v>
      </c>
      <c r="O5255" s="17">
        <f>IFERROR(IF(RIGHT(LEFT(K5255,15),1)="4",VLOOKUP(K5255,'[1]Budget Worksheet'!A:B,2,0),-1*VLOOKUP(K5255,'[1]Budget Worksheet'!A:B,2,0)),0)</f>
        <v>0</v>
      </c>
      <c r="P5255" s="17">
        <f>VLOOKUP($K5255,[1]Budget!$V:$AE,8,0)*IF($C5255="1 - Revenues",1,IF(AND($C5255="5 - Transfers",MID($K5255,15,1)="4"),1,-1))</f>
        <v>0</v>
      </c>
      <c r="Q5255" s="17">
        <f>VLOOKUP($K5255,[1]Budget!$V:$AE,10,0)*IF($C5255="1 - Revenues",1,IF(AND($C5255="5 - Transfers",MID(K5255,15,1)="4"),1,-1))</f>
        <v>0</v>
      </c>
      <c r="S5255" s="18" t="b">
        <f>IF(LEFT(C5255,1)="1",1,-1)*SUMIF([1]Budget!V:V,'Budget Worksheet for Pivot Tabl'!K5255,[1]Budget!AC:AC)=P5255</f>
        <v>1</v>
      </c>
    </row>
    <row r="5256" spans="1:19" x14ac:dyDescent="0.25">
      <c r="A5256" t="s">
        <v>79</v>
      </c>
      <c r="B5256" t="s">
        <v>80</v>
      </c>
      <c r="C5256" t="s">
        <v>9</v>
      </c>
      <c r="D5256" t="str">
        <f t="shared" si="82"/>
        <v>OUTFLOWS</v>
      </c>
      <c r="E5256" t="s">
        <v>116</v>
      </c>
      <c r="F5256" t="s">
        <v>117</v>
      </c>
      <c r="G5256" t="s">
        <v>6135</v>
      </c>
      <c r="H5256" t="s">
        <v>6136</v>
      </c>
      <c r="I5256" t="s">
        <v>71</v>
      </c>
      <c r="J5256" t="s">
        <v>6171</v>
      </c>
      <c r="K5256" t="s">
        <v>6555</v>
      </c>
      <c r="L5256" t="s">
        <v>651</v>
      </c>
      <c r="M5256" s="17">
        <f>VLOOKUP($K5256,[1]Budget!$V:$AE,5,0)*IF($C5256="1 - Revenues",1,IF(AND($C5256="5 - Transfers",MID(I5256,15,1)="4"),1,-1))</f>
        <v>0</v>
      </c>
      <c r="N5256" s="17">
        <f>VLOOKUP($K5256,[1]Budget!$V:$AE,6,0)*IF($C5256="1 - Revenues",1,IF(AND($C5256="5 - Transfers",MID(J5256,15,1)="4"),1,-1))</f>
        <v>0</v>
      </c>
      <c r="O5256" s="17">
        <f>IFERROR(IF(RIGHT(LEFT(K5256,15),1)="4",VLOOKUP(K5256,'[1]Budget Worksheet'!A:B,2,0),-1*VLOOKUP(K5256,'[1]Budget Worksheet'!A:B,2,0)),0)</f>
        <v>-5000</v>
      </c>
      <c r="P5256" s="17">
        <f>VLOOKUP($K5256,[1]Budget!$V:$AE,8,0)*IF($C5256="1 - Revenues",1,IF(AND($C5256="5 - Transfers",MID($K5256,15,1)="4"),1,-1))</f>
        <v>-5000</v>
      </c>
      <c r="Q5256" s="17">
        <f>VLOOKUP($K5256,[1]Budget!$V:$AE,10,0)*IF($C5256="1 - Revenues",1,IF(AND($C5256="5 - Transfers",MID(K5256,15,1)="4"),1,-1))</f>
        <v>0</v>
      </c>
      <c r="S5256" s="18" t="b">
        <f>IF(LEFT(C5256,1)="1",1,-1)*SUMIF([1]Budget!V:V,'Budget Worksheet for Pivot Tabl'!K5256,[1]Budget!AC:AC)=P5256</f>
        <v>1</v>
      </c>
    </row>
    <row r="5257" spans="1:19" x14ac:dyDescent="0.25">
      <c r="A5257" t="s">
        <v>79</v>
      </c>
      <c r="B5257" t="s">
        <v>80</v>
      </c>
      <c r="C5257" t="s">
        <v>9</v>
      </c>
      <c r="D5257" t="str">
        <f t="shared" si="82"/>
        <v>OUTFLOWS</v>
      </c>
      <c r="E5257" t="s">
        <v>116</v>
      </c>
      <c r="F5257" t="s">
        <v>117</v>
      </c>
      <c r="G5257" t="s">
        <v>6135</v>
      </c>
      <c r="H5257" t="s">
        <v>6136</v>
      </c>
      <c r="I5257" t="s">
        <v>71</v>
      </c>
      <c r="J5257" t="s">
        <v>6171</v>
      </c>
      <c r="K5257" t="s">
        <v>6556</v>
      </c>
      <c r="L5257" t="s">
        <v>653</v>
      </c>
      <c r="M5257" s="17">
        <f>VLOOKUP($K5257,[1]Budget!$V:$AE,5,0)*IF($C5257="1 - Revenues",1,IF(AND($C5257="5 - Transfers",MID(I5257,15,1)="4"),1,-1))</f>
        <v>0</v>
      </c>
      <c r="N5257" s="17">
        <f>VLOOKUP($K5257,[1]Budget!$V:$AE,6,0)*IF($C5257="1 - Revenues",1,IF(AND($C5257="5 - Transfers",MID(J5257,15,1)="4"),1,-1))</f>
        <v>-1000</v>
      </c>
      <c r="O5257" s="17">
        <f>IFERROR(IF(RIGHT(LEFT(K5257,15),1)="4",VLOOKUP(K5257,'[1]Budget Worksheet'!A:B,2,0),-1*VLOOKUP(K5257,'[1]Budget Worksheet'!A:B,2,0)),0)</f>
        <v>-2000</v>
      </c>
      <c r="P5257" s="17">
        <f>VLOOKUP($K5257,[1]Budget!$V:$AE,8,0)*IF($C5257="1 - Revenues",1,IF(AND($C5257="5 - Transfers",MID($K5257,15,1)="4"),1,-1))</f>
        <v>-2000</v>
      </c>
      <c r="Q5257" s="17">
        <f>VLOOKUP($K5257,[1]Budget!$V:$AE,10,0)*IF($C5257="1 - Revenues",1,IF(AND($C5257="5 - Transfers",MID(K5257,15,1)="4"),1,-1))</f>
        <v>0</v>
      </c>
      <c r="S5257" s="18" t="b">
        <f>IF(LEFT(C5257,1)="1",1,-1)*SUMIF([1]Budget!V:V,'Budget Worksheet for Pivot Tabl'!K5257,[1]Budget!AC:AC)=P5257</f>
        <v>1</v>
      </c>
    </row>
    <row r="5258" spans="1:19" x14ac:dyDescent="0.25">
      <c r="A5258" t="s">
        <v>79</v>
      </c>
      <c r="B5258" t="s">
        <v>80</v>
      </c>
      <c r="C5258" t="s">
        <v>8</v>
      </c>
      <c r="D5258" t="str">
        <f t="shared" si="82"/>
        <v>OUTFLOWS</v>
      </c>
      <c r="E5258" t="s">
        <v>116</v>
      </c>
      <c r="F5258" t="s">
        <v>117</v>
      </c>
      <c r="G5258" t="s">
        <v>6135</v>
      </c>
      <c r="H5258" t="s">
        <v>6136</v>
      </c>
      <c r="I5258" t="s">
        <v>73</v>
      </c>
      <c r="J5258" t="s">
        <v>6557</v>
      </c>
      <c r="K5258" t="s">
        <v>6558</v>
      </c>
      <c r="L5258" t="s">
        <v>590</v>
      </c>
      <c r="M5258" s="17">
        <f>VLOOKUP($K5258,[1]Budget!$V:$AE,5,0)*IF($C5258="1 - Revenues",1,IF(AND($C5258="5 - Transfers",MID(I5258,15,1)="4"),1,-1))</f>
        <v>-121000</v>
      </c>
      <c r="N5258" s="17">
        <f>VLOOKUP($K5258,[1]Budget!$V:$AE,6,0)*IF($C5258="1 - Revenues",1,IF(AND($C5258="5 - Transfers",MID(J5258,15,1)="4"),1,-1))</f>
        <v>-127000</v>
      </c>
      <c r="O5258" s="17">
        <f>IFERROR(IF(RIGHT(LEFT(K5258,15),1)="4",VLOOKUP(K5258,'[1]Budget Worksheet'!A:B,2,0),-1*VLOOKUP(K5258,'[1]Budget Worksheet'!A:B,2,0)),0)</f>
        <v>-123180</v>
      </c>
      <c r="P5258" s="17">
        <f>VLOOKUP($K5258,[1]Budget!$V:$AE,8,0)*IF($C5258="1 - Revenues",1,IF(AND($C5258="5 - Transfers",MID($K5258,15,1)="4"),1,-1))</f>
        <v>-178000</v>
      </c>
      <c r="Q5258" s="17">
        <f>VLOOKUP($K5258,[1]Budget!$V:$AE,10,0)*IF($C5258="1 - Revenues",1,IF(AND($C5258="5 - Transfers",MID(K5258,15,1)="4"),1,-1))</f>
        <v>-54820</v>
      </c>
      <c r="S5258" s="18" t="b">
        <f>IF(LEFT(C5258,1)="1",1,-1)*SUMIF([1]Budget!V:V,'Budget Worksheet for Pivot Tabl'!K5258,[1]Budget!AC:AC)=P5258</f>
        <v>1</v>
      </c>
    </row>
    <row r="5259" spans="1:19" x14ac:dyDescent="0.25">
      <c r="A5259" t="s">
        <v>79</v>
      </c>
      <c r="B5259" t="s">
        <v>80</v>
      </c>
      <c r="C5259" t="s">
        <v>8</v>
      </c>
      <c r="D5259" t="str">
        <f t="shared" si="82"/>
        <v>OUTFLOWS</v>
      </c>
      <c r="E5259" t="s">
        <v>116</v>
      </c>
      <c r="F5259" t="s">
        <v>117</v>
      </c>
      <c r="G5259" t="s">
        <v>6135</v>
      </c>
      <c r="H5259" t="s">
        <v>6136</v>
      </c>
      <c r="I5259" t="s">
        <v>73</v>
      </c>
      <c r="J5259" t="s">
        <v>6557</v>
      </c>
      <c r="K5259" t="s">
        <v>6559</v>
      </c>
      <c r="L5259" t="s">
        <v>582</v>
      </c>
      <c r="M5259" s="17">
        <f>VLOOKUP($K5259,[1]Budget!$V:$AE,5,0)*IF($C5259="1 - Revenues",1,IF(AND($C5259="5 - Transfers",MID(I5259,15,1)="4"),1,-1))</f>
        <v>0</v>
      </c>
      <c r="N5259" s="17">
        <f>VLOOKUP($K5259,[1]Budget!$V:$AE,6,0)*IF($C5259="1 - Revenues",1,IF(AND($C5259="5 - Transfers",MID(J5259,15,1)="4"),1,-1))</f>
        <v>0</v>
      </c>
      <c r="O5259" s="17">
        <f>IFERROR(IF(RIGHT(LEFT(K5259,15),1)="4",VLOOKUP(K5259,'[1]Budget Worksheet'!A:B,2,0),-1*VLOOKUP(K5259,'[1]Budget Worksheet'!A:B,2,0)),0)</f>
        <v>0</v>
      </c>
      <c r="P5259" s="17">
        <f>VLOOKUP($K5259,[1]Budget!$V:$AE,8,0)*IF($C5259="1 - Revenues",1,IF(AND($C5259="5 - Transfers",MID($K5259,15,1)="4"),1,-1))</f>
        <v>0</v>
      </c>
      <c r="Q5259" s="17">
        <f>VLOOKUP($K5259,[1]Budget!$V:$AE,10,0)*IF($C5259="1 - Revenues",1,IF(AND($C5259="5 - Transfers",MID(K5259,15,1)="4"),1,-1))</f>
        <v>0</v>
      </c>
      <c r="S5259" s="18" t="b">
        <f>IF(LEFT(C5259,1)="1",1,-1)*SUMIF([1]Budget!V:V,'Budget Worksheet for Pivot Tabl'!K5259,[1]Budget!AC:AC)=P5259</f>
        <v>1</v>
      </c>
    </row>
    <row r="5260" spans="1:19" x14ac:dyDescent="0.25">
      <c r="A5260" t="s">
        <v>79</v>
      </c>
      <c r="B5260" t="s">
        <v>80</v>
      </c>
      <c r="C5260" t="s">
        <v>8</v>
      </c>
      <c r="D5260" t="str">
        <f t="shared" si="82"/>
        <v>OUTFLOWS</v>
      </c>
      <c r="E5260" t="s">
        <v>116</v>
      </c>
      <c r="F5260" t="s">
        <v>117</v>
      </c>
      <c r="G5260" t="s">
        <v>6135</v>
      </c>
      <c r="H5260" t="s">
        <v>6136</v>
      </c>
      <c r="I5260" t="s">
        <v>73</v>
      </c>
      <c r="J5260" t="s">
        <v>6557</v>
      </c>
      <c r="K5260" t="s">
        <v>6560</v>
      </c>
      <c r="L5260" t="s">
        <v>593</v>
      </c>
      <c r="M5260" s="17">
        <f>VLOOKUP($K5260,[1]Budget!$V:$AE,5,0)*IF($C5260="1 - Revenues",1,IF(AND($C5260="5 - Transfers",MID(I5260,15,1)="4"),1,-1))</f>
        <v>-3000</v>
      </c>
      <c r="N5260" s="17">
        <f>VLOOKUP($K5260,[1]Budget!$V:$AE,6,0)*IF($C5260="1 - Revenues",1,IF(AND($C5260="5 - Transfers",MID(J5260,15,1)="4"),1,-1))</f>
        <v>-3000</v>
      </c>
      <c r="O5260" s="17">
        <f>IFERROR(IF(RIGHT(LEFT(K5260,15),1)="4",VLOOKUP(K5260,'[1]Budget Worksheet'!A:B,2,0),-1*VLOOKUP(K5260,'[1]Budget Worksheet'!A:B,2,0)),0)</f>
        <v>-6000</v>
      </c>
      <c r="P5260" s="17">
        <f>VLOOKUP($K5260,[1]Budget!$V:$AE,8,0)*IF($C5260="1 - Revenues",1,IF(AND($C5260="5 - Transfers",MID($K5260,15,1)="4"),1,-1))</f>
        <v>-3000</v>
      </c>
      <c r="Q5260" s="17">
        <f>VLOOKUP($K5260,[1]Budget!$V:$AE,10,0)*IF($C5260="1 - Revenues",1,IF(AND($C5260="5 - Transfers",MID(K5260,15,1)="4"),1,-1))</f>
        <v>3000</v>
      </c>
      <c r="S5260" s="18" t="b">
        <f>IF(LEFT(C5260,1)="1",1,-1)*SUMIF([1]Budget!V:V,'Budget Worksheet for Pivot Tabl'!K5260,[1]Budget!AC:AC)=P5260</f>
        <v>1</v>
      </c>
    </row>
    <row r="5261" spans="1:19" x14ac:dyDescent="0.25">
      <c r="A5261" t="s">
        <v>79</v>
      </c>
      <c r="B5261" t="s">
        <v>80</v>
      </c>
      <c r="C5261" t="s">
        <v>8</v>
      </c>
      <c r="D5261" t="str">
        <f t="shared" si="82"/>
        <v>OUTFLOWS</v>
      </c>
      <c r="E5261" t="s">
        <v>116</v>
      </c>
      <c r="F5261" t="s">
        <v>117</v>
      </c>
      <c r="G5261" t="s">
        <v>6135</v>
      </c>
      <c r="H5261" t="s">
        <v>6136</v>
      </c>
      <c r="I5261" t="s">
        <v>73</v>
      </c>
      <c r="J5261" t="s">
        <v>6557</v>
      </c>
      <c r="K5261" t="s">
        <v>6561</v>
      </c>
      <c r="L5261" t="s">
        <v>919</v>
      </c>
      <c r="M5261" s="17">
        <f>VLOOKUP($K5261,[1]Budget!$V:$AE,5,0)*IF($C5261="1 - Revenues",1,IF(AND($C5261="5 - Transfers",MID(I5261,15,1)="4"),1,-1))</f>
        <v>-2000</v>
      </c>
      <c r="N5261" s="17">
        <f>VLOOKUP($K5261,[1]Budget!$V:$AE,6,0)*IF($C5261="1 - Revenues",1,IF(AND($C5261="5 - Transfers",MID(J5261,15,1)="4"),1,-1))</f>
        <v>-1000</v>
      </c>
      <c r="O5261" s="17">
        <f>IFERROR(IF(RIGHT(LEFT(K5261,15),1)="4",VLOOKUP(K5261,'[1]Budget Worksheet'!A:B,2,0),-1*VLOOKUP(K5261,'[1]Budget Worksheet'!A:B,2,0)),0)</f>
        <v>0</v>
      </c>
      <c r="P5261" s="17">
        <f>VLOOKUP($K5261,[1]Budget!$V:$AE,8,0)*IF($C5261="1 - Revenues",1,IF(AND($C5261="5 - Transfers",MID($K5261,15,1)="4"),1,-1))</f>
        <v>-1000</v>
      </c>
      <c r="Q5261" s="17">
        <f>VLOOKUP($K5261,[1]Budget!$V:$AE,10,0)*IF($C5261="1 - Revenues",1,IF(AND($C5261="5 - Transfers",MID(K5261,15,1)="4"),1,-1))</f>
        <v>-1000</v>
      </c>
      <c r="S5261" s="18" t="b">
        <f>IF(LEFT(C5261,1)="1",1,-1)*SUMIF([1]Budget!V:V,'Budget Worksheet for Pivot Tabl'!K5261,[1]Budget!AC:AC)=P5261</f>
        <v>1</v>
      </c>
    </row>
    <row r="5262" spans="1:19" x14ac:dyDescent="0.25">
      <c r="A5262" t="s">
        <v>79</v>
      </c>
      <c r="B5262" t="s">
        <v>80</v>
      </c>
      <c r="C5262" t="s">
        <v>8</v>
      </c>
      <c r="D5262" t="str">
        <f t="shared" si="82"/>
        <v>OUTFLOWS</v>
      </c>
      <c r="E5262" t="s">
        <v>116</v>
      </c>
      <c r="F5262" t="s">
        <v>117</v>
      </c>
      <c r="G5262" t="s">
        <v>6135</v>
      </c>
      <c r="H5262" t="s">
        <v>6136</v>
      </c>
      <c r="I5262" t="s">
        <v>73</v>
      </c>
      <c r="J5262" t="s">
        <v>6557</v>
      </c>
      <c r="K5262" t="s">
        <v>6562</v>
      </c>
      <c r="L5262" t="s">
        <v>599</v>
      </c>
      <c r="M5262" s="17">
        <f>VLOOKUP($K5262,[1]Budget!$V:$AE,5,0)*IF($C5262="1 - Revenues",1,IF(AND($C5262="5 - Transfers",MID(I5262,15,1)="4"),1,-1))</f>
        <v>-1000</v>
      </c>
      <c r="N5262" s="17">
        <f>VLOOKUP($K5262,[1]Budget!$V:$AE,6,0)*IF($C5262="1 - Revenues",1,IF(AND($C5262="5 - Transfers",MID(J5262,15,1)="4"),1,-1))</f>
        <v>-1000</v>
      </c>
      <c r="O5262" s="17">
        <f>IFERROR(IF(RIGHT(LEFT(K5262,15),1)="4",VLOOKUP(K5262,'[1]Budget Worksheet'!A:B,2,0),-1*VLOOKUP(K5262,'[1]Budget Worksheet'!A:B,2,0)),0)</f>
        <v>-2200</v>
      </c>
      <c r="P5262" s="17">
        <f>VLOOKUP($K5262,[1]Budget!$V:$AE,8,0)*IF($C5262="1 - Revenues",1,IF(AND($C5262="5 - Transfers",MID($K5262,15,1)="4"),1,-1))</f>
        <v>-2200</v>
      </c>
      <c r="Q5262" s="17">
        <f>VLOOKUP($K5262,[1]Budget!$V:$AE,10,0)*IF($C5262="1 - Revenues",1,IF(AND($C5262="5 - Transfers",MID(K5262,15,1)="4"),1,-1))</f>
        <v>0</v>
      </c>
      <c r="S5262" s="18" t="b">
        <f>IF(LEFT(C5262,1)="1",1,-1)*SUMIF([1]Budget!V:V,'Budget Worksheet for Pivot Tabl'!K5262,[1]Budget!AC:AC)=P5262</f>
        <v>1</v>
      </c>
    </row>
    <row r="5263" spans="1:19" x14ac:dyDescent="0.25">
      <c r="A5263" t="s">
        <v>79</v>
      </c>
      <c r="B5263" t="s">
        <v>80</v>
      </c>
      <c r="C5263" t="s">
        <v>8</v>
      </c>
      <c r="D5263" t="str">
        <f t="shared" si="82"/>
        <v>OUTFLOWS</v>
      </c>
      <c r="E5263" t="s">
        <v>116</v>
      </c>
      <c r="F5263" t="s">
        <v>117</v>
      </c>
      <c r="G5263" t="s">
        <v>6135</v>
      </c>
      <c r="H5263" t="s">
        <v>6136</v>
      </c>
      <c r="I5263" t="s">
        <v>73</v>
      </c>
      <c r="J5263" t="s">
        <v>6557</v>
      </c>
      <c r="K5263" t="s">
        <v>6563</v>
      </c>
      <c r="L5263" t="s">
        <v>1084</v>
      </c>
      <c r="M5263" s="17">
        <f>VLOOKUP($K5263,[1]Budget!$V:$AE,5,0)*IF($C5263="1 - Revenues",1,IF(AND($C5263="5 - Transfers",MID(I5263,15,1)="4"),1,-1))</f>
        <v>0</v>
      </c>
      <c r="N5263" s="17">
        <f>VLOOKUP($K5263,[1]Budget!$V:$AE,6,0)*IF($C5263="1 - Revenues",1,IF(AND($C5263="5 - Transfers",MID(J5263,15,1)="4"),1,-1))</f>
        <v>0</v>
      </c>
      <c r="O5263" s="17">
        <f>IFERROR(IF(RIGHT(LEFT(K5263,15),1)="4",VLOOKUP(K5263,'[1]Budget Worksheet'!A:B,2,0),-1*VLOOKUP(K5263,'[1]Budget Worksheet'!A:B,2,0)),0)</f>
        <v>0</v>
      </c>
      <c r="P5263" s="17">
        <f>VLOOKUP($K5263,[1]Budget!$V:$AE,8,0)*IF($C5263="1 - Revenues",1,IF(AND($C5263="5 - Transfers",MID($K5263,15,1)="4"),1,-1))</f>
        <v>0</v>
      </c>
      <c r="Q5263" s="17">
        <f>VLOOKUP($K5263,[1]Budget!$V:$AE,10,0)*IF($C5263="1 - Revenues",1,IF(AND($C5263="5 - Transfers",MID(K5263,15,1)="4"),1,-1))</f>
        <v>0</v>
      </c>
      <c r="S5263" s="18" t="b">
        <f>IF(LEFT(C5263,1)="1",1,-1)*SUMIF([1]Budget!V:V,'Budget Worksheet for Pivot Tabl'!K5263,[1]Budget!AC:AC)=P5263</f>
        <v>1</v>
      </c>
    </row>
    <row r="5264" spans="1:19" x14ac:dyDescent="0.25">
      <c r="A5264" t="s">
        <v>79</v>
      </c>
      <c r="B5264" t="s">
        <v>80</v>
      </c>
      <c r="C5264" t="s">
        <v>8</v>
      </c>
      <c r="D5264" t="str">
        <f t="shared" si="82"/>
        <v>OUTFLOWS</v>
      </c>
      <c r="E5264" t="s">
        <v>116</v>
      </c>
      <c r="F5264" t="s">
        <v>117</v>
      </c>
      <c r="G5264" t="s">
        <v>6135</v>
      </c>
      <c r="H5264" t="s">
        <v>6136</v>
      </c>
      <c r="I5264" t="s">
        <v>73</v>
      </c>
      <c r="J5264" t="s">
        <v>6557</v>
      </c>
      <c r="K5264" t="s">
        <v>6564</v>
      </c>
      <c r="L5264" t="s">
        <v>470</v>
      </c>
      <c r="M5264" s="17">
        <f>VLOOKUP($K5264,[1]Budget!$V:$AE,5,0)*IF($C5264="1 - Revenues",1,IF(AND($C5264="5 - Transfers",MID(I5264,15,1)="4"),1,-1))</f>
        <v>-25000</v>
      </c>
      <c r="N5264" s="17">
        <f>VLOOKUP($K5264,[1]Budget!$V:$AE,6,0)*IF($C5264="1 - Revenues",1,IF(AND($C5264="5 - Transfers",MID(J5264,15,1)="4"),1,-1))</f>
        <v>-26000</v>
      </c>
      <c r="O5264" s="17">
        <f>IFERROR(IF(RIGHT(LEFT(K5264,15),1)="4",VLOOKUP(K5264,'[1]Budget Worksheet'!A:B,2,0),-1*VLOOKUP(K5264,'[1]Budget Worksheet'!A:B,2,0)),0)</f>
        <v>-32072</v>
      </c>
      <c r="P5264" s="17">
        <f>VLOOKUP($K5264,[1]Budget!$V:$AE,8,0)*IF($C5264="1 - Revenues",1,IF(AND($C5264="5 - Transfers",MID($K5264,15,1)="4"),1,-1))</f>
        <v>-28000</v>
      </c>
      <c r="Q5264" s="17">
        <f>VLOOKUP($K5264,[1]Budget!$V:$AE,10,0)*IF($C5264="1 - Revenues",1,IF(AND($C5264="5 - Transfers",MID(K5264,15,1)="4"),1,-1))</f>
        <v>4072</v>
      </c>
      <c r="S5264" s="18" t="b">
        <f>IF(LEFT(C5264,1)="1",1,-1)*SUMIF([1]Budget!V:V,'Budget Worksheet for Pivot Tabl'!K5264,[1]Budget!AC:AC)=P5264</f>
        <v>1</v>
      </c>
    </row>
    <row r="5265" spans="1:19" x14ac:dyDescent="0.25">
      <c r="A5265" t="s">
        <v>79</v>
      </c>
      <c r="B5265" t="s">
        <v>80</v>
      </c>
      <c r="C5265" t="s">
        <v>8</v>
      </c>
      <c r="D5265" t="str">
        <f t="shared" si="82"/>
        <v>OUTFLOWS</v>
      </c>
      <c r="E5265" t="s">
        <v>116</v>
      </c>
      <c r="F5265" t="s">
        <v>117</v>
      </c>
      <c r="G5265" t="s">
        <v>6135</v>
      </c>
      <c r="H5265" t="s">
        <v>6136</v>
      </c>
      <c r="I5265" t="s">
        <v>73</v>
      </c>
      <c r="J5265" t="s">
        <v>6557</v>
      </c>
      <c r="K5265" t="s">
        <v>6565</v>
      </c>
      <c r="L5265" t="s">
        <v>606</v>
      </c>
      <c r="M5265" s="17">
        <f>VLOOKUP($K5265,[1]Budget!$V:$AE,5,0)*IF($C5265="1 - Revenues",1,IF(AND($C5265="5 - Transfers",MID(I5265,15,1)="4"),1,-1))</f>
        <v>-14000</v>
      </c>
      <c r="N5265" s="17">
        <f>VLOOKUP($K5265,[1]Budget!$V:$AE,6,0)*IF($C5265="1 - Revenues",1,IF(AND($C5265="5 - Transfers",MID(J5265,15,1)="4"),1,-1))</f>
        <v>-15000</v>
      </c>
      <c r="O5265" s="17">
        <f>IFERROR(IF(RIGHT(LEFT(K5265,15),1)="4",VLOOKUP(K5265,'[1]Budget Worksheet'!A:B,2,0),-1*VLOOKUP(K5265,'[1]Budget Worksheet'!A:B,2,0)),0)</f>
        <v>-14694</v>
      </c>
      <c r="P5265" s="17">
        <f>VLOOKUP($K5265,[1]Budget!$V:$AE,8,0)*IF($C5265="1 - Revenues",1,IF(AND($C5265="5 - Transfers",MID($K5265,15,1)="4"),1,-1))</f>
        <v>-14694</v>
      </c>
      <c r="Q5265" s="17">
        <f>VLOOKUP($K5265,[1]Budget!$V:$AE,10,0)*IF($C5265="1 - Revenues",1,IF(AND($C5265="5 - Transfers",MID(K5265,15,1)="4"),1,-1))</f>
        <v>0</v>
      </c>
      <c r="S5265" s="18" t="b">
        <f>IF(LEFT(C5265,1)="1",1,-1)*SUMIF([1]Budget!V:V,'Budget Worksheet for Pivot Tabl'!K5265,[1]Budget!AC:AC)=P5265</f>
        <v>1</v>
      </c>
    </row>
    <row r="5266" spans="1:19" x14ac:dyDescent="0.25">
      <c r="A5266" t="s">
        <v>79</v>
      </c>
      <c r="B5266" t="s">
        <v>80</v>
      </c>
      <c r="C5266" t="s">
        <v>8</v>
      </c>
      <c r="D5266" t="str">
        <f t="shared" si="82"/>
        <v>OUTFLOWS</v>
      </c>
      <c r="E5266" t="s">
        <v>116</v>
      </c>
      <c r="F5266" t="s">
        <v>117</v>
      </c>
      <c r="G5266" t="s">
        <v>6135</v>
      </c>
      <c r="H5266" t="s">
        <v>6136</v>
      </c>
      <c r="I5266" t="s">
        <v>73</v>
      </c>
      <c r="J5266" t="s">
        <v>6557</v>
      </c>
      <c r="K5266" t="s">
        <v>6566</v>
      </c>
      <c r="L5266" t="s">
        <v>608</v>
      </c>
      <c r="M5266" s="17">
        <f>VLOOKUP($K5266,[1]Budget!$V:$AE,5,0)*IF($C5266="1 - Revenues",1,IF(AND($C5266="5 - Transfers",MID(I5266,15,1)="4"),1,-1))</f>
        <v>-9000</v>
      </c>
      <c r="N5266" s="17">
        <f>VLOOKUP($K5266,[1]Budget!$V:$AE,6,0)*IF($C5266="1 - Revenues",1,IF(AND($C5266="5 - Transfers",MID(J5266,15,1)="4"),1,-1))</f>
        <v>-9000</v>
      </c>
      <c r="O5266" s="17">
        <f>IFERROR(IF(RIGHT(LEFT(K5266,15),1)="4",VLOOKUP(K5266,'[1]Budget Worksheet'!A:B,2,0),-1*VLOOKUP(K5266,'[1]Budget Worksheet'!A:B,2,0)),0)</f>
        <v>-9300</v>
      </c>
      <c r="P5266" s="17">
        <f>VLOOKUP($K5266,[1]Budget!$V:$AE,8,0)*IF($C5266="1 - Revenues",1,IF(AND($C5266="5 - Transfers",MID($K5266,15,1)="4"),1,-1))</f>
        <v>-9300</v>
      </c>
      <c r="Q5266" s="17">
        <f>VLOOKUP($K5266,[1]Budget!$V:$AE,10,0)*IF($C5266="1 - Revenues",1,IF(AND($C5266="5 - Transfers",MID(K5266,15,1)="4"),1,-1))</f>
        <v>0</v>
      </c>
      <c r="S5266" s="18" t="b">
        <f>IF(LEFT(C5266,1)="1",1,-1)*SUMIF([1]Budget!V:V,'Budget Worksheet for Pivot Tabl'!K5266,[1]Budget!AC:AC)=P5266</f>
        <v>1</v>
      </c>
    </row>
    <row r="5267" spans="1:19" x14ac:dyDescent="0.25">
      <c r="A5267" t="s">
        <v>79</v>
      </c>
      <c r="B5267" t="s">
        <v>80</v>
      </c>
      <c r="C5267" t="s">
        <v>8</v>
      </c>
      <c r="D5267" t="str">
        <f t="shared" si="82"/>
        <v>OUTFLOWS</v>
      </c>
      <c r="E5267" t="s">
        <v>116</v>
      </c>
      <c r="F5267" t="s">
        <v>117</v>
      </c>
      <c r="G5267" t="s">
        <v>6135</v>
      </c>
      <c r="H5267" t="s">
        <v>6136</v>
      </c>
      <c r="I5267" t="s">
        <v>73</v>
      </c>
      <c r="J5267" t="s">
        <v>6557</v>
      </c>
      <c r="K5267" t="s">
        <v>6567</v>
      </c>
      <c r="L5267" t="s">
        <v>610</v>
      </c>
      <c r="M5267" s="17">
        <f>VLOOKUP($K5267,[1]Budget!$V:$AE,5,0)*IF($C5267="1 - Revenues",1,IF(AND($C5267="5 - Transfers",MID(I5267,15,1)="4"),1,-1))</f>
        <v>-2000</v>
      </c>
      <c r="N5267" s="17">
        <f>VLOOKUP($K5267,[1]Budget!$V:$AE,6,0)*IF($C5267="1 - Revenues",1,IF(AND($C5267="5 - Transfers",MID(J5267,15,1)="4"),1,-1))</f>
        <v>-2000</v>
      </c>
      <c r="O5267" s="17">
        <f>IFERROR(IF(RIGHT(LEFT(K5267,15),1)="4",VLOOKUP(K5267,'[1]Budget Worksheet'!A:B,2,0),-1*VLOOKUP(K5267,'[1]Budget Worksheet'!A:B,2,0)),0)</f>
        <v>-1799</v>
      </c>
      <c r="P5267" s="17">
        <f>VLOOKUP($K5267,[1]Budget!$V:$AE,8,0)*IF($C5267="1 - Revenues",1,IF(AND($C5267="5 - Transfers",MID($K5267,15,1)="4"),1,-1))</f>
        <v>-1799</v>
      </c>
      <c r="Q5267" s="17">
        <f>VLOOKUP($K5267,[1]Budget!$V:$AE,10,0)*IF($C5267="1 - Revenues",1,IF(AND($C5267="5 - Transfers",MID(K5267,15,1)="4"),1,-1))</f>
        <v>0</v>
      </c>
      <c r="S5267" s="18" t="b">
        <f>IF(LEFT(C5267,1)="1",1,-1)*SUMIF([1]Budget!V:V,'Budget Worksheet for Pivot Tabl'!K5267,[1]Budget!AC:AC)=P5267</f>
        <v>1</v>
      </c>
    </row>
    <row r="5268" spans="1:19" x14ac:dyDescent="0.25">
      <c r="A5268" t="s">
        <v>79</v>
      </c>
      <c r="B5268" t="s">
        <v>80</v>
      </c>
      <c r="C5268" t="s">
        <v>8</v>
      </c>
      <c r="D5268" t="str">
        <f t="shared" si="82"/>
        <v>OUTFLOWS</v>
      </c>
      <c r="E5268" t="s">
        <v>116</v>
      </c>
      <c r="F5268" t="s">
        <v>117</v>
      </c>
      <c r="G5268" t="s">
        <v>6135</v>
      </c>
      <c r="H5268" t="s">
        <v>6136</v>
      </c>
      <c r="I5268" t="s">
        <v>73</v>
      </c>
      <c r="J5268" t="s">
        <v>6557</v>
      </c>
      <c r="K5268" t="s">
        <v>6568</v>
      </c>
      <c r="L5268" t="s">
        <v>612</v>
      </c>
      <c r="M5268" s="17">
        <f>VLOOKUP($K5268,[1]Budget!$V:$AE,5,0)*IF($C5268="1 - Revenues",1,IF(AND($C5268="5 - Transfers",MID(I5268,15,1)="4"),1,-1))</f>
        <v>0</v>
      </c>
      <c r="N5268" s="17">
        <f>VLOOKUP($K5268,[1]Budget!$V:$AE,6,0)*IF($C5268="1 - Revenues",1,IF(AND($C5268="5 - Transfers",MID(J5268,15,1)="4"),1,-1))</f>
        <v>0</v>
      </c>
      <c r="O5268" s="17">
        <f>IFERROR(IF(RIGHT(LEFT(K5268,15),1)="4",VLOOKUP(K5268,'[1]Budget Worksheet'!A:B,2,0),-1*VLOOKUP(K5268,'[1]Budget Worksheet'!A:B,2,0)),0)</f>
        <v>-311</v>
      </c>
      <c r="P5268" s="17">
        <f>VLOOKUP($K5268,[1]Budget!$V:$AE,8,0)*IF($C5268="1 - Revenues",1,IF(AND($C5268="5 - Transfers",MID($K5268,15,1)="4"),1,-1))</f>
        <v>-311</v>
      </c>
      <c r="Q5268" s="17">
        <f>VLOOKUP($K5268,[1]Budget!$V:$AE,10,0)*IF($C5268="1 - Revenues",1,IF(AND($C5268="5 - Transfers",MID(K5268,15,1)="4"),1,-1))</f>
        <v>0</v>
      </c>
      <c r="S5268" s="18" t="b">
        <f>IF(LEFT(C5268,1)="1",1,-1)*SUMIF([1]Budget!V:V,'Budget Worksheet for Pivot Tabl'!K5268,[1]Budget!AC:AC)=P5268</f>
        <v>1</v>
      </c>
    </row>
    <row r="5269" spans="1:19" x14ac:dyDescent="0.25">
      <c r="A5269" t="s">
        <v>79</v>
      </c>
      <c r="B5269" t="s">
        <v>80</v>
      </c>
      <c r="C5269" t="s">
        <v>8</v>
      </c>
      <c r="D5269" t="str">
        <f t="shared" si="82"/>
        <v>OUTFLOWS</v>
      </c>
      <c r="E5269" t="s">
        <v>116</v>
      </c>
      <c r="F5269" t="s">
        <v>117</v>
      </c>
      <c r="G5269" t="s">
        <v>6135</v>
      </c>
      <c r="H5269" t="s">
        <v>6136</v>
      </c>
      <c r="I5269" t="s">
        <v>73</v>
      </c>
      <c r="J5269" t="s">
        <v>6557</v>
      </c>
      <c r="K5269" t="s">
        <v>6569</v>
      </c>
      <c r="L5269" t="s">
        <v>614</v>
      </c>
      <c r="M5269" s="17">
        <f>VLOOKUP($K5269,[1]Budget!$V:$AE,5,0)*IF($C5269="1 - Revenues",1,IF(AND($C5269="5 - Transfers",MID(I5269,15,1)="4"),1,-1))</f>
        <v>0</v>
      </c>
      <c r="N5269" s="17">
        <f>VLOOKUP($K5269,[1]Budget!$V:$AE,6,0)*IF($C5269="1 - Revenues",1,IF(AND($C5269="5 - Transfers",MID(J5269,15,1)="4"),1,-1))</f>
        <v>0</v>
      </c>
      <c r="O5269" s="17">
        <f>IFERROR(IF(RIGHT(LEFT(K5269,15),1)="4",VLOOKUP(K5269,'[1]Budget Worksheet'!A:B,2,0),-1*VLOOKUP(K5269,'[1]Budget Worksheet'!A:B,2,0)),0)</f>
        <v>-146</v>
      </c>
      <c r="P5269" s="17">
        <f>VLOOKUP($K5269,[1]Budget!$V:$AE,8,0)*IF($C5269="1 - Revenues",1,IF(AND($C5269="5 - Transfers",MID($K5269,15,1)="4"),1,-1))</f>
        <v>-146</v>
      </c>
      <c r="Q5269" s="17">
        <f>VLOOKUP($K5269,[1]Budget!$V:$AE,10,0)*IF($C5269="1 - Revenues",1,IF(AND($C5269="5 - Transfers",MID(K5269,15,1)="4"),1,-1))</f>
        <v>0</v>
      </c>
      <c r="S5269" s="18" t="b">
        <f>IF(LEFT(C5269,1)="1",1,-1)*SUMIF([1]Budget!V:V,'Budget Worksheet for Pivot Tabl'!K5269,[1]Budget!AC:AC)=P5269</f>
        <v>1</v>
      </c>
    </row>
    <row r="5270" spans="1:19" x14ac:dyDescent="0.25">
      <c r="A5270" t="s">
        <v>79</v>
      </c>
      <c r="B5270" t="s">
        <v>80</v>
      </c>
      <c r="C5270" t="s">
        <v>8</v>
      </c>
      <c r="D5270" t="str">
        <f t="shared" si="82"/>
        <v>OUTFLOWS</v>
      </c>
      <c r="E5270" t="s">
        <v>116</v>
      </c>
      <c r="F5270" t="s">
        <v>117</v>
      </c>
      <c r="G5270" t="s">
        <v>6135</v>
      </c>
      <c r="H5270" t="s">
        <v>6136</v>
      </c>
      <c r="I5270" t="s">
        <v>73</v>
      </c>
      <c r="J5270" t="s">
        <v>6557</v>
      </c>
      <c r="K5270" t="s">
        <v>6570</v>
      </c>
      <c r="L5270" t="s">
        <v>616</v>
      </c>
      <c r="M5270" s="17">
        <f>VLOOKUP($K5270,[1]Budget!$V:$AE,5,0)*IF($C5270="1 - Revenues",1,IF(AND($C5270="5 - Transfers",MID(I5270,15,1)="4"),1,-1))</f>
        <v>-4000</v>
      </c>
      <c r="N5270" s="17">
        <f>VLOOKUP($K5270,[1]Budget!$V:$AE,6,0)*IF($C5270="1 - Revenues",1,IF(AND($C5270="5 - Transfers",MID(J5270,15,1)="4"),1,-1))</f>
        <v>-4000</v>
      </c>
      <c r="O5270" s="17">
        <f>IFERROR(IF(RIGHT(LEFT(K5270,15),1)="4",VLOOKUP(K5270,'[1]Budget Worksheet'!A:B,2,0),-1*VLOOKUP(K5270,'[1]Budget Worksheet'!A:B,2,0)),0)</f>
        <v>-4200</v>
      </c>
      <c r="P5270" s="17">
        <f>VLOOKUP($K5270,[1]Budget!$V:$AE,8,0)*IF($C5270="1 - Revenues",1,IF(AND($C5270="5 - Transfers",MID($K5270,15,1)="4"),1,-1))</f>
        <v>-5000</v>
      </c>
      <c r="Q5270" s="17">
        <f>VLOOKUP($K5270,[1]Budget!$V:$AE,10,0)*IF($C5270="1 - Revenues",1,IF(AND($C5270="5 - Transfers",MID(K5270,15,1)="4"),1,-1))</f>
        <v>-800</v>
      </c>
      <c r="S5270" s="18" t="b">
        <f>IF(LEFT(C5270,1)="1",1,-1)*SUMIF([1]Budget!V:V,'Budget Worksheet for Pivot Tabl'!K5270,[1]Budget!AC:AC)=P5270</f>
        <v>1</v>
      </c>
    </row>
    <row r="5271" spans="1:19" x14ac:dyDescent="0.25">
      <c r="A5271" t="s">
        <v>79</v>
      </c>
      <c r="B5271" t="s">
        <v>80</v>
      </c>
      <c r="C5271" t="s">
        <v>8</v>
      </c>
      <c r="D5271" t="str">
        <f t="shared" si="82"/>
        <v>OUTFLOWS</v>
      </c>
      <c r="E5271" t="s">
        <v>116</v>
      </c>
      <c r="F5271" t="s">
        <v>117</v>
      </c>
      <c r="G5271" t="s">
        <v>6135</v>
      </c>
      <c r="H5271" t="s">
        <v>6136</v>
      </c>
      <c r="I5271" t="s">
        <v>73</v>
      </c>
      <c r="J5271" t="s">
        <v>6557</v>
      </c>
      <c r="K5271" t="s">
        <v>6571</v>
      </c>
      <c r="L5271" t="s">
        <v>618</v>
      </c>
      <c r="M5271" s="17">
        <f>VLOOKUP($K5271,[1]Budget!$V:$AE,5,0)*IF($C5271="1 - Revenues",1,IF(AND($C5271="5 - Transfers",MID(I5271,15,1)="4"),1,-1))</f>
        <v>-1000</v>
      </c>
      <c r="N5271" s="17">
        <f>VLOOKUP($K5271,[1]Budget!$V:$AE,6,0)*IF($C5271="1 - Revenues",1,IF(AND($C5271="5 - Transfers",MID(J5271,15,1)="4"),1,-1))</f>
        <v>-1000</v>
      </c>
      <c r="O5271" s="17">
        <f>IFERROR(IF(RIGHT(LEFT(K5271,15),1)="4",VLOOKUP(K5271,'[1]Budget Worksheet'!A:B,2,0),-1*VLOOKUP(K5271,'[1]Budget Worksheet'!A:B,2,0)),0)</f>
        <v>-367</v>
      </c>
      <c r="P5271" s="17">
        <f>VLOOKUP($K5271,[1]Budget!$V:$AE,8,0)*IF($C5271="1 - Revenues",1,IF(AND($C5271="5 - Transfers",MID($K5271,15,1)="4"),1,-1))</f>
        <v>-367</v>
      </c>
      <c r="Q5271" s="17">
        <f>VLOOKUP($K5271,[1]Budget!$V:$AE,10,0)*IF($C5271="1 - Revenues",1,IF(AND($C5271="5 - Transfers",MID(K5271,15,1)="4"),1,-1))</f>
        <v>0</v>
      </c>
      <c r="S5271" s="18" t="b">
        <f>IF(LEFT(C5271,1)="1",1,-1)*SUMIF([1]Budget!V:V,'Budget Worksheet for Pivot Tabl'!K5271,[1]Budget!AC:AC)=P5271</f>
        <v>1</v>
      </c>
    </row>
    <row r="5272" spans="1:19" x14ac:dyDescent="0.25">
      <c r="A5272" t="s">
        <v>79</v>
      </c>
      <c r="B5272" t="s">
        <v>80</v>
      </c>
      <c r="C5272" t="s">
        <v>8</v>
      </c>
      <c r="D5272" t="str">
        <f t="shared" si="82"/>
        <v>OUTFLOWS</v>
      </c>
      <c r="E5272" t="s">
        <v>116</v>
      </c>
      <c r="F5272" t="s">
        <v>117</v>
      </c>
      <c r="G5272" t="s">
        <v>6135</v>
      </c>
      <c r="H5272" t="s">
        <v>6136</v>
      </c>
      <c r="I5272" t="s">
        <v>73</v>
      </c>
      <c r="J5272" t="s">
        <v>6557</v>
      </c>
      <c r="K5272" t="s">
        <v>6572</v>
      </c>
      <c r="L5272" t="s">
        <v>620</v>
      </c>
      <c r="M5272" s="17">
        <f>VLOOKUP($K5272,[1]Budget!$V:$AE,5,0)*IF($C5272="1 - Revenues",1,IF(AND($C5272="5 - Transfers",MID(I5272,15,1)="4"),1,-1))</f>
        <v>-11000</v>
      </c>
      <c r="N5272" s="17">
        <f>VLOOKUP($K5272,[1]Budget!$V:$AE,6,0)*IF($C5272="1 - Revenues",1,IF(AND($C5272="5 - Transfers",MID(J5272,15,1)="4"),1,-1))</f>
        <v>-12000</v>
      </c>
      <c r="O5272" s="17">
        <f>IFERROR(IF(RIGHT(LEFT(K5272,15),1)="4",VLOOKUP(K5272,'[1]Budget Worksheet'!A:B,2,0),-1*VLOOKUP(K5272,'[1]Budget Worksheet'!A:B,2,0)),0)</f>
        <v>-11813</v>
      </c>
      <c r="P5272" s="17">
        <f>VLOOKUP($K5272,[1]Budget!$V:$AE,8,0)*IF($C5272="1 - Revenues",1,IF(AND($C5272="5 - Transfers",MID($K5272,15,1)="4"),1,-1))</f>
        <v>-11813</v>
      </c>
      <c r="Q5272" s="17">
        <f>VLOOKUP($K5272,[1]Budget!$V:$AE,10,0)*IF($C5272="1 - Revenues",1,IF(AND($C5272="5 - Transfers",MID(K5272,15,1)="4"),1,-1))</f>
        <v>0</v>
      </c>
      <c r="S5272" s="18" t="b">
        <f>IF(LEFT(C5272,1)="1",1,-1)*SUMIF([1]Budget!V:V,'Budget Worksheet for Pivot Tabl'!K5272,[1]Budget!AC:AC)=P5272</f>
        <v>1</v>
      </c>
    </row>
    <row r="5273" spans="1:19" x14ac:dyDescent="0.25">
      <c r="A5273" t="s">
        <v>79</v>
      </c>
      <c r="B5273" t="s">
        <v>80</v>
      </c>
      <c r="C5273" t="s">
        <v>8</v>
      </c>
      <c r="D5273" t="str">
        <f t="shared" si="82"/>
        <v>OUTFLOWS</v>
      </c>
      <c r="E5273" t="s">
        <v>116</v>
      </c>
      <c r="F5273" t="s">
        <v>117</v>
      </c>
      <c r="G5273" t="s">
        <v>6135</v>
      </c>
      <c r="H5273" t="s">
        <v>6136</v>
      </c>
      <c r="I5273" t="s">
        <v>73</v>
      </c>
      <c r="J5273" t="s">
        <v>6557</v>
      </c>
      <c r="K5273" t="s">
        <v>6573</v>
      </c>
      <c r="L5273" t="s">
        <v>1020</v>
      </c>
      <c r="M5273" s="17">
        <f>VLOOKUP($K5273,[1]Budget!$V:$AE,5,0)*IF($C5273="1 - Revenues",1,IF(AND($C5273="5 - Transfers",MID(I5273,15,1)="4"),1,-1))</f>
        <v>-1000</v>
      </c>
      <c r="N5273" s="17">
        <f>VLOOKUP($K5273,[1]Budget!$V:$AE,6,0)*IF($C5273="1 - Revenues",1,IF(AND($C5273="5 - Transfers",MID(J5273,15,1)="4"),1,-1))</f>
        <v>-1000</v>
      </c>
      <c r="O5273" s="17">
        <f>IFERROR(IF(RIGHT(LEFT(K5273,15),1)="4",VLOOKUP(K5273,'[1]Budget Worksheet'!A:B,2,0),-1*VLOOKUP(K5273,'[1]Budget Worksheet'!A:B,2,0)),0)</f>
        <v>-600</v>
      </c>
      <c r="P5273" s="17">
        <f>VLOOKUP($K5273,[1]Budget!$V:$AE,8,0)*IF($C5273="1 - Revenues",1,IF(AND($C5273="5 - Transfers",MID($K5273,15,1)="4"),1,-1))</f>
        <v>-600</v>
      </c>
      <c r="Q5273" s="17">
        <f>VLOOKUP($K5273,[1]Budget!$V:$AE,10,0)*IF($C5273="1 - Revenues",1,IF(AND($C5273="5 - Transfers",MID(K5273,15,1)="4"),1,-1))</f>
        <v>0</v>
      </c>
      <c r="S5273" s="18" t="b">
        <f>IF(LEFT(C5273,1)="1",1,-1)*SUMIF([1]Budget!V:V,'Budget Worksheet for Pivot Tabl'!K5273,[1]Budget!AC:AC)=P5273</f>
        <v>1</v>
      </c>
    </row>
    <row r="5274" spans="1:19" x14ac:dyDescent="0.25">
      <c r="A5274" t="s">
        <v>79</v>
      </c>
      <c r="B5274" t="s">
        <v>80</v>
      </c>
      <c r="C5274" t="s">
        <v>8</v>
      </c>
      <c r="D5274" t="str">
        <f t="shared" si="82"/>
        <v>OUTFLOWS</v>
      </c>
      <c r="E5274" t="s">
        <v>116</v>
      </c>
      <c r="F5274" t="s">
        <v>117</v>
      </c>
      <c r="G5274" t="s">
        <v>6135</v>
      </c>
      <c r="H5274" t="s">
        <v>6136</v>
      </c>
      <c r="I5274" t="s">
        <v>73</v>
      </c>
      <c r="J5274" t="s">
        <v>6557</v>
      </c>
      <c r="K5274" t="s">
        <v>6574</v>
      </c>
      <c r="L5274" t="s">
        <v>472</v>
      </c>
      <c r="M5274" s="17">
        <f>VLOOKUP($K5274,[1]Budget!$V:$AE,5,0)*IF($C5274="1 - Revenues",1,IF(AND($C5274="5 - Transfers",MID(I5274,15,1)="4"),1,-1))</f>
        <v>-2000</v>
      </c>
      <c r="N5274" s="17">
        <f>VLOOKUP($K5274,[1]Budget!$V:$AE,6,0)*IF($C5274="1 - Revenues",1,IF(AND($C5274="5 - Transfers",MID(J5274,15,1)="4"),1,-1))</f>
        <v>-2000</v>
      </c>
      <c r="O5274" s="17">
        <f>IFERROR(IF(RIGHT(LEFT(K5274,15),1)="4",VLOOKUP(K5274,'[1]Budget Worksheet'!A:B,2,0),-1*VLOOKUP(K5274,'[1]Budget Worksheet'!A:B,2,0)),0)</f>
        <v>-1999</v>
      </c>
      <c r="P5274" s="17">
        <f>VLOOKUP($K5274,[1]Budget!$V:$AE,8,0)*IF($C5274="1 - Revenues",1,IF(AND($C5274="5 - Transfers",MID($K5274,15,1)="4"),1,-1))</f>
        <v>-1999</v>
      </c>
      <c r="Q5274" s="17">
        <f>VLOOKUP($K5274,[1]Budget!$V:$AE,10,0)*IF($C5274="1 - Revenues",1,IF(AND($C5274="5 - Transfers",MID(K5274,15,1)="4"),1,-1))</f>
        <v>0</v>
      </c>
      <c r="S5274" s="18" t="b">
        <f>IF(LEFT(C5274,1)="1",1,-1)*SUMIF([1]Budget!V:V,'Budget Worksheet for Pivot Tabl'!K5274,[1]Budget!AC:AC)=P5274</f>
        <v>1</v>
      </c>
    </row>
    <row r="5275" spans="1:19" x14ac:dyDescent="0.25">
      <c r="A5275" t="s">
        <v>79</v>
      </c>
      <c r="B5275" t="s">
        <v>80</v>
      </c>
      <c r="C5275" t="s">
        <v>8</v>
      </c>
      <c r="D5275" t="str">
        <f t="shared" si="82"/>
        <v>OUTFLOWS</v>
      </c>
      <c r="E5275" t="s">
        <v>116</v>
      </c>
      <c r="F5275" t="s">
        <v>117</v>
      </c>
      <c r="G5275" t="s">
        <v>6135</v>
      </c>
      <c r="H5275" t="s">
        <v>6136</v>
      </c>
      <c r="I5275" t="s">
        <v>73</v>
      </c>
      <c r="J5275" t="s">
        <v>6557</v>
      </c>
      <c r="K5275" t="s">
        <v>6575</v>
      </c>
      <c r="L5275" t="s">
        <v>625</v>
      </c>
      <c r="M5275" s="17">
        <f>VLOOKUP($K5275,[1]Budget!$V:$AE,5,0)*IF($C5275="1 - Revenues",1,IF(AND($C5275="5 - Transfers",MID(I5275,15,1)="4"),1,-1))</f>
        <v>0</v>
      </c>
      <c r="N5275" s="17">
        <f>VLOOKUP($K5275,[1]Budget!$V:$AE,6,0)*IF($C5275="1 - Revenues",1,IF(AND($C5275="5 - Transfers",MID(J5275,15,1)="4"),1,-1))</f>
        <v>0</v>
      </c>
      <c r="O5275" s="17">
        <f>IFERROR(IF(RIGHT(LEFT(K5275,15),1)="4",VLOOKUP(K5275,'[1]Budget Worksheet'!A:B,2,0),-1*VLOOKUP(K5275,'[1]Budget Worksheet'!A:B,2,0)),0)</f>
        <v>0</v>
      </c>
      <c r="P5275" s="17">
        <f>VLOOKUP($K5275,[1]Budget!$V:$AE,8,0)*IF($C5275="1 - Revenues",1,IF(AND($C5275="5 - Transfers",MID($K5275,15,1)="4"),1,-1))</f>
        <v>0</v>
      </c>
      <c r="Q5275" s="17">
        <f>VLOOKUP($K5275,[1]Budget!$V:$AE,10,0)*IF($C5275="1 - Revenues",1,IF(AND($C5275="5 - Transfers",MID(K5275,15,1)="4"),1,-1))</f>
        <v>0</v>
      </c>
      <c r="S5275" s="18" t="b">
        <f>IF(LEFT(C5275,1)="1",1,-1)*SUMIF([1]Budget!V:V,'Budget Worksheet for Pivot Tabl'!K5275,[1]Budget!AC:AC)=P5275</f>
        <v>1</v>
      </c>
    </row>
    <row r="5276" spans="1:19" x14ac:dyDescent="0.25">
      <c r="A5276" t="s">
        <v>79</v>
      </c>
      <c r="B5276" t="s">
        <v>80</v>
      </c>
      <c r="C5276" t="s">
        <v>9</v>
      </c>
      <c r="D5276" t="str">
        <f t="shared" si="82"/>
        <v>OUTFLOWS</v>
      </c>
      <c r="E5276" t="s">
        <v>116</v>
      </c>
      <c r="F5276" t="s">
        <v>117</v>
      </c>
      <c r="G5276" t="s">
        <v>6135</v>
      </c>
      <c r="H5276" t="s">
        <v>6136</v>
      </c>
      <c r="I5276" t="s">
        <v>73</v>
      </c>
      <c r="J5276" t="s">
        <v>6557</v>
      </c>
      <c r="K5276" t="s">
        <v>6576</v>
      </c>
      <c r="L5276" t="s">
        <v>1371</v>
      </c>
      <c r="M5276" s="17">
        <f>VLOOKUP($K5276,[1]Budget!$V:$AE,5,0)*IF($C5276="1 - Revenues",1,IF(AND($C5276="5 - Transfers",MID(I5276,15,1)="4"),1,-1))</f>
        <v>-1000</v>
      </c>
      <c r="N5276" s="17">
        <f>VLOOKUP($K5276,[1]Budget!$V:$AE,6,0)*IF($C5276="1 - Revenues",1,IF(AND($C5276="5 - Transfers",MID(J5276,15,1)="4"),1,-1))</f>
        <v>-1000</v>
      </c>
      <c r="O5276" s="17">
        <f>IFERROR(IF(RIGHT(LEFT(K5276,15),1)="4",VLOOKUP(K5276,'[1]Budget Worksheet'!A:B,2,0),-1*VLOOKUP(K5276,'[1]Budget Worksheet'!A:B,2,0)),0)</f>
        <v>-650</v>
      </c>
      <c r="P5276" s="17">
        <f>VLOOKUP($K5276,[1]Budget!$V:$AE,8,0)*IF($C5276="1 - Revenues",1,IF(AND($C5276="5 - Transfers",MID($K5276,15,1)="4"),1,-1))</f>
        <v>-650</v>
      </c>
      <c r="Q5276" s="17">
        <f>VLOOKUP($K5276,[1]Budget!$V:$AE,10,0)*IF($C5276="1 - Revenues",1,IF(AND($C5276="5 - Transfers",MID(K5276,15,1)="4"),1,-1))</f>
        <v>0</v>
      </c>
      <c r="S5276" s="18" t="b">
        <f>IF(LEFT(C5276,1)="1",1,-1)*SUMIF([1]Budget!V:V,'Budget Worksheet for Pivot Tabl'!K5276,[1]Budget!AC:AC)=P5276</f>
        <v>1</v>
      </c>
    </row>
    <row r="5277" spans="1:19" x14ac:dyDescent="0.25">
      <c r="A5277" t="s">
        <v>79</v>
      </c>
      <c r="B5277" t="s">
        <v>80</v>
      </c>
      <c r="C5277" t="s">
        <v>9</v>
      </c>
      <c r="D5277" t="str">
        <f t="shared" si="82"/>
        <v>OUTFLOWS</v>
      </c>
      <c r="E5277" t="s">
        <v>116</v>
      </c>
      <c r="F5277" t="s">
        <v>117</v>
      </c>
      <c r="G5277" t="s">
        <v>6135</v>
      </c>
      <c r="H5277" t="s">
        <v>6136</v>
      </c>
      <c r="I5277" t="s">
        <v>73</v>
      </c>
      <c r="J5277" t="s">
        <v>6557</v>
      </c>
      <c r="K5277" t="s">
        <v>6577</v>
      </c>
      <c r="L5277" t="s">
        <v>640</v>
      </c>
      <c r="M5277" s="17">
        <f>VLOOKUP($K5277,[1]Budget!$V:$AE,5,0)*IF($C5277="1 - Revenues",1,IF(AND($C5277="5 - Transfers",MID(I5277,15,1)="4"),1,-1))</f>
        <v>-16000</v>
      </c>
      <c r="N5277" s="17">
        <f>VLOOKUP($K5277,[1]Budget!$V:$AE,6,0)*IF($C5277="1 - Revenues",1,IF(AND($C5277="5 - Transfers",MID(J5277,15,1)="4"),1,-1))</f>
        <v>-13000</v>
      </c>
      <c r="O5277" s="17">
        <f>IFERROR(IF(RIGHT(LEFT(K5277,15),1)="4",VLOOKUP(K5277,'[1]Budget Worksheet'!A:B,2,0),-1*VLOOKUP(K5277,'[1]Budget Worksheet'!A:B,2,0)),0)</f>
        <v>-20000</v>
      </c>
      <c r="P5277" s="17">
        <f>VLOOKUP($K5277,[1]Budget!$V:$AE,8,0)*IF($C5277="1 - Revenues",1,IF(AND($C5277="5 - Transfers",MID($K5277,15,1)="4"),1,-1))</f>
        <v>-20000</v>
      </c>
      <c r="Q5277" s="17">
        <f>VLOOKUP($K5277,[1]Budget!$V:$AE,10,0)*IF($C5277="1 - Revenues",1,IF(AND($C5277="5 - Transfers",MID(K5277,15,1)="4"),1,-1))</f>
        <v>0</v>
      </c>
      <c r="S5277" s="18" t="b">
        <f>IF(LEFT(C5277,1)="1",1,-1)*SUMIF([1]Budget!V:V,'Budget Worksheet for Pivot Tabl'!K5277,[1]Budget!AC:AC)=P5277</f>
        <v>1</v>
      </c>
    </row>
    <row r="5278" spans="1:19" x14ac:dyDescent="0.25">
      <c r="A5278" t="s">
        <v>79</v>
      </c>
      <c r="B5278" t="s">
        <v>80</v>
      </c>
      <c r="C5278" t="s">
        <v>9</v>
      </c>
      <c r="D5278" t="str">
        <f t="shared" si="82"/>
        <v>OUTFLOWS</v>
      </c>
      <c r="E5278" t="s">
        <v>116</v>
      </c>
      <c r="F5278" t="s">
        <v>117</v>
      </c>
      <c r="G5278" t="s">
        <v>6135</v>
      </c>
      <c r="H5278" t="s">
        <v>6136</v>
      </c>
      <c r="I5278" t="s">
        <v>73</v>
      </c>
      <c r="J5278" t="s">
        <v>6557</v>
      </c>
      <c r="K5278" t="s">
        <v>6578</v>
      </c>
      <c r="L5278" t="s">
        <v>1037</v>
      </c>
      <c r="M5278" s="17">
        <f>VLOOKUP($K5278,[1]Budget!$V:$AE,5,0)*IF($C5278="1 - Revenues",1,IF(AND($C5278="5 - Transfers",MID(I5278,15,1)="4"),1,-1))</f>
        <v>-11000</v>
      </c>
      <c r="N5278" s="17">
        <f>VLOOKUP($K5278,[1]Budget!$V:$AE,6,0)*IF($C5278="1 - Revenues",1,IF(AND($C5278="5 - Transfers",MID(J5278,15,1)="4"),1,-1))</f>
        <v>-7000</v>
      </c>
      <c r="O5278" s="17">
        <f>IFERROR(IF(RIGHT(LEFT(K5278,15),1)="4",VLOOKUP(K5278,'[1]Budget Worksheet'!A:B,2,0),-1*VLOOKUP(K5278,'[1]Budget Worksheet'!A:B,2,0)),0)</f>
        <v>-17000</v>
      </c>
      <c r="P5278" s="17">
        <f>VLOOKUP($K5278,[1]Budget!$V:$AE,8,0)*IF($C5278="1 - Revenues",1,IF(AND($C5278="5 - Transfers",MID($K5278,15,1)="4"),1,-1))</f>
        <v>-17000</v>
      </c>
      <c r="Q5278" s="17">
        <f>VLOOKUP($K5278,[1]Budget!$V:$AE,10,0)*IF($C5278="1 - Revenues",1,IF(AND($C5278="5 - Transfers",MID(K5278,15,1)="4"),1,-1))</f>
        <v>0</v>
      </c>
      <c r="S5278" s="18" t="b">
        <f>IF(LEFT(C5278,1)="1",1,-1)*SUMIF([1]Budget!V:V,'Budget Worksheet for Pivot Tabl'!K5278,[1]Budget!AC:AC)=P5278</f>
        <v>1</v>
      </c>
    </row>
    <row r="5279" spans="1:19" x14ac:dyDescent="0.25">
      <c r="A5279" t="s">
        <v>79</v>
      </c>
      <c r="B5279" t="s">
        <v>80</v>
      </c>
      <c r="C5279" t="s">
        <v>9</v>
      </c>
      <c r="D5279" t="str">
        <f t="shared" si="82"/>
        <v>OUTFLOWS</v>
      </c>
      <c r="E5279" t="s">
        <v>116</v>
      </c>
      <c r="F5279" t="s">
        <v>117</v>
      </c>
      <c r="G5279" t="s">
        <v>6135</v>
      </c>
      <c r="H5279" t="s">
        <v>6136</v>
      </c>
      <c r="I5279" t="s">
        <v>73</v>
      </c>
      <c r="J5279" t="s">
        <v>6557</v>
      </c>
      <c r="K5279" t="s">
        <v>6579</v>
      </c>
      <c r="L5279" t="s">
        <v>1971</v>
      </c>
      <c r="M5279" s="17">
        <f>VLOOKUP($K5279,[1]Budget!$V:$AE,5,0)*IF($C5279="1 - Revenues",1,IF(AND($C5279="5 - Transfers",MID(I5279,15,1)="4"),1,-1))</f>
        <v>0</v>
      </c>
      <c r="N5279" s="17">
        <f>VLOOKUP($K5279,[1]Budget!$V:$AE,6,0)*IF($C5279="1 - Revenues",1,IF(AND($C5279="5 - Transfers",MID(J5279,15,1)="4"),1,-1))</f>
        <v>0</v>
      </c>
      <c r="O5279" s="17">
        <f>IFERROR(IF(RIGHT(LEFT(K5279,15),1)="4",VLOOKUP(K5279,'[1]Budget Worksheet'!A:B,2,0),-1*VLOOKUP(K5279,'[1]Budget Worksheet'!A:B,2,0)),0)</f>
        <v>-200</v>
      </c>
      <c r="P5279" s="17">
        <f>VLOOKUP($K5279,[1]Budget!$V:$AE,8,0)*IF($C5279="1 - Revenues",1,IF(AND($C5279="5 - Transfers",MID($K5279,15,1)="4"),1,-1))</f>
        <v>-200</v>
      </c>
      <c r="Q5279" s="17">
        <f>VLOOKUP($K5279,[1]Budget!$V:$AE,10,0)*IF($C5279="1 - Revenues",1,IF(AND($C5279="5 - Transfers",MID(K5279,15,1)="4"),1,-1))</f>
        <v>0</v>
      </c>
      <c r="S5279" s="18" t="b">
        <f>IF(LEFT(C5279,1)="1",1,-1)*SUMIF([1]Budget!V:V,'Budget Worksheet for Pivot Tabl'!K5279,[1]Budget!AC:AC)=P5279</f>
        <v>1</v>
      </c>
    </row>
    <row r="5280" spans="1:19" x14ac:dyDescent="0.25">
      <c r="A5280" t="s">
        <v>79</v>
      </c>
      <c r="B5280" t="s">
        <v>80</v>
      </c>
      <c r="C5280" t="s">
        <v>9</v>
      </c>
      <c r="D5280" t="str">
        <f t="shared" si="82"/>
        <v>OUTFLOWS</v>
      </c>
      <c r="E5280" t="s">
        <v>116</v>
      </c>
      <c r="F5280" t="s">
        <v>117</v>
      </c>
      <c r="G5280" t="s">
        <v>6135</v>
      </c>
      <c r="H5280" t="s">
        <v>6136</v>
      </c>
      <c r="I5280" t="s">
        <v>73</v>
      </c>
      <c r="J5280" t="s">
        <v>6557</v>
      </c>
      <c r="K5280" t="s">
        <v>6580</v>
      </c>
      <c r="L5280" t="s">
        <v>6406</v>
      </c>
      <c r="M5280" s="17">
        <f>VLOOKUP($K5280,[1]Budget!$V:$AE,5,0)*IF($C5280="1 - Revenues",1,IF(AND($C5280="5 - Transfers",MID(I5280,15,1)="4"),1,-1))</f>
        <v>0</v>
      </c>
      <c r="N5280" s="17">
        <f>VLOOKUP($K5280,[1]Budget!$V:$AE,6,0)*IF($C5280="1 - Revenues",1,IF(AND($C5280="5 - Transfers",MID(J5280,15,1)="4"),1,-1))</f>
        <v>0</v>
      </c>
      <c r="O5280" s="17">
        <f>IFERROR(IF(RIGHT(LEFT(K5280,15),1)="4",VLOOKUP(K5280,'[1]Budget Worksheet'!A:B,2,0),-1*VLOOKUP(K5280,'[1]Budget Worksheet'!A:B,2,0)),0)</f>
        <v>-500</v>
      </c>
      <c r="P5280" s="17">
        <f>VLOOKUP($K5280,[1]Budget!$V:$AE,8,0)*IF($C5280="1 - Revenues",1,IF(AND($C5280="5 - Transfers",MID($K5280,15,1)="4"),1,-1))</f>
        <v>-500</v>
      </c>
      <c r="Q5280" s="17">
        <f>VLOOKUP($K5280,[1]Budget!$V:$AE,10,0)*IF($C5280="1 - Revenues",1,IF(AND($C5280="5 - Transfers",MID(K5280,15,1)="4"),1,-1))</f>
        <v>0</v>
      </c>
      <c r="S5280" s="18" t="b">
        <f>IF(LEFT(C5280,1)="1",1,-1)*SUMIF([1]Budget!V:V,'Budget Worksheet for Pivot Tabl'!K5280,[1]Budget!AC:AC)=P5280</f>
        <v>1</v>
      </c>
    </row>
    <row r="5281" spans="1:19" x14ac:dyDescent="0.25">
      <c r="A5281" t="s">
        <v>79</v>
      </c>
      <c r="B5281" t="s">
        <v>80</v>
      </c>
      <c r="C5281" t="s">
        <v>9</v>
      </c>
      <c r="D5281" t="str">
        <f t="shared" si="82"/>
        <v>OUTFLOWS</v>
      </c>
      <c r="E5281" t="s">
        <v>116</v>
      </c>
      <c r="F5281" t="s">
        <v>117</v>
      </c>
      <c r="G5281" t="s">
        <v>6135</v>
      </c>
      <c r="H5281" t="s">
        <v>6136</v>
      </c>
      <c r="I5281" t="s">
        <v>73</v>
      </c>
      <c r="J5281" t="s">
        <v>6557</v>
      </c>
      <c r="K5281" t="s">
        <v>6581</v>
      </c>
      <c r="L5281" t="s">
        <v>6430</v>
      </c>
      <c r="M5281" s="17">
        <f>VLOOKUP($K5281,[1]Budget!$V:$AE,5,0)*IF($C5281="1 - Revenues",1,IF(AND($C5281="5 - Transfers",MID(I5281,15,1)="4"),1,-1))</f>
        <v>0</v>
      </c>
      <c r="N5281" s="17">
        <f>VLOOKUP($K5281,[1]Budget!$V:$AE,6,0)*IF($C5281="1 - Revenues",1,IF(AND($C5281="5 - Transfers",MID(J5281,15,1)="4"),1,-1))</f>
        <v>0</v>
      </c>
      <c r="O5281" s="17">
        <f>IFERROR(IF(RIGHT(LEFT(K5281,15),1)="4",VLOOKUP(K5281,'[1]Budget Worksheet'!A:B,2,0),-1*VLOOKUP(K5281,'[1]Budget Worksheet'!A:B,2,0)),0)</f>
        <v>0</v>
      </c>
      <c r="P5281" s="17">
        <f>VLOOKUP($K5281,[1]Budget!$V:$AE,8,0)*IF($C5281="1 - Revenues",1,IF(AND($C5281="5 - Transfers",MID($K5281,15,1)="4"),1,-1))</f>
        <v>0</v>
      </c>
      <c r="Q5281" s="17">
        <f>VLOOKUP($K5281,[1]Budget!$V:$AE,10,0)*IF($C5281="1 - Revenues",1,IF(AND($C5281="5 - Transfers",MID(K5281,15,1)="4"),1,-1))</f>
        <v>0</v>
      </c>
      <c r="S5281" s="18" t="b">
        <f>IF(LEFT(C5281,1)="1",1,-1)*SUMIF([1]Budget!V:V,'Budget Worksheet for Pivot Tabl'!K5281,[1]Budget!AC:AC)=P5281</f>
        <v>1</v>
      </c>
    </row>
    <row r="5282" spans="1:19" x14ac:dyDescent="0.25">
      <c r="A5282" t="s">
        <v>79</v>
      </c>
      <c r="B5282" t="s">
        <v>80</v>
      </c>
      <c r="C5282" t="s">
        <v>9</v>
      </c>
      <c r="D5282" t="str">
        <f t="shared" si="82"/>
        <v>OUTFLOWS</v>
      </c>
      <c r="E5282" t="s">
        <v>116</v>
      </c>
      <c r="F5282" t="s">
        <v>117</v>
      </c>
      <c r="G5282" t="s">
        <v>6135</v>
      </c>
      <c r="H5282" t="s">
        <v>6136</v>
      </c>
      <c r="I5282" t="s">
        <v>73</v>
      </c>
      <c r="J5282" t="s">
        <v>6557</v>
      </c>
      <c r="K5282" t="s">
        <v>6582</v>
      </c>
      <c r="L5282" t="s">
        <v>6436</v>
      </c>
      <c r="M5282" s="17">
        <f>VLOOKUP($K5282,[1]Budget!$V:$AE,5,0)*IF($C5282="1 - Revenues",1,IF(AND($C5282="5 - Transfers",MID(I5282,15,1)="4"),1,-1))</f>
        <v>0</v>
      </c>
      <c r="N5282" s="17">
        <f>VLOOKUP($K5282,[1]Budget!$V:$AE,6,0)*IF($C5282="1 - Revenues",1,IF(AND($C5282="5 - Transfers",MID(J5282,15,1)="4"),1,-1))</f>
        <v>0</v>
      </c>
      <c r="O5282" s="17">
        <f>IFERROR(IF(RIGHT(LEFT(K5282,15),1)="4",VLOOKUP(K5282,'[1]Budget Worksheet'!A:B,2,0),-1*VLOOKUP(K5282,'[1]Budget Worksheet'!A:B,2,0)),0)</f>
        <v>0</v>
      </c>
      <c r="P5282" s="17">
        <f>VLOOKUP($K5282,[1]Budget!$V:$AE,8,0)*IF($C5282="1 - Revenues",1,IF(AND($C5282="5 - Transfers",MID($K5282,15,1)="4"),1,-1))</f>
        <v>0</v>
      </c>
      <c r="Q5282" s="17">
        <f>VLOOKUP($K5282,[1]Budget!$V:$AE,10,0)*IF($C5282="1 - Revenues",1,IF(AND($C5282="5 - Transfers",MID(K5282,15,1)="4"),1,-1))</f>
        <v>0</v>
      </c>
      <c r="S5282" s="18" t="b">
        <f>IF(LEFT(C5282,1)="1",1,-1)*SUMIF([1]Budget!V:V,'Budget Worksheet for Pivot Tabl'!K5282,[1]Budget!AC:AC)=P5282</f>
        <v>1</v>
      </c>
    </row>
    <row r="5283" spans="1:19" x14ac:dyDescent="0.25">
      <c r="A5283" t="s">
        <v>79</v>
      </c>
      <c r="B5283" t="s">
        <v>80</v>
      </c>
      <c r="C5283" t="s">
        <v>9</v>
      </c>
      <c r="D5283" t="str">
        <f t="shared" si="82"/>
        <v>OUTFLOWS</v>
      </c>
      <c r="E5283" t="s">
        <v>116</v>
      </c>
      <c r="F5283" t="s">
        <v>117</v>
      </c>
      <c r="G5283" t="s">
        <v>6135</v>
      </c>
      <c r="H5283" t="s">
        <v>6136</v>
      </c>
      <c r="I5283" t="s">
        <v>73</v>
      </c>
      <c r="J5283" t="s">
        <v>6557</v>
      </c>
      <c r="K5283" t="s">
        <v>6583</v>
      </c>
      <c r="L5283" t="s">
        <v>956</v>
      </c>
      <c r="M5283" s="17">
        <f>VLOOKUP($K5283,[1]Budget!$V:$AE,5,0)*IF($C5283="1 - Revenues",1,IF(AND($C5283="5 - Transfers",MID(I5283,15,1)="4"),1,-1))</f>
        <v>0</v>
      </c>
      <c r="N5283" s="17">
        <f>VLOOKUP($K5283,[1]Budget!$V:$AE,6,0)*IF($C5283="1 - Revenues",1,IF(AND($C5283="5 - Transfers",MID(J5283,15,1)="4"),1,-1))</f>
        <v>0</v>
      </c>
      <c r="O5283" s="17">
        <f>IFERROR(IF(RIGHT(LEFT(K5283,15),1)="4",VLOOKUP(K5283,'[1]Budget Worksheet'!A:B,2,0),-1*VLOOKUP(K5283,'[1]Budget Worksheet'!A:B,2,0)),0)</f>
        <v>-1000</v>
      </c>
      <c r="P5283" s="17">
        <f>VLOOKUP($K5283,[1]Budget!$V:$AE,8,0)*IF($C5283="1 - Revenues",1,IF(AND($C5283="5 - Transfers",MID($K5283,15,1)="4"),1,-1))</f>
        <v>-1000</v>
      </c>
      <c r="Q5283" s="17">
        <f>VLOOKUP($K5283,[1]Budget!$V:$AE,10,0)*IF($C5283="1 - Revenues",1,IF(AND($C5283="5 - Transfers",MID(K5283,15,1)="4"),1,-1))</f>
        <v>0</v>
      </c>
      <c r="S5283" s="18" t="b">
        <f>IF(LEFT(C5283,1)="1",1,-1)*SUMIF([1]Budget!V:V,'Budget Worksheet for Pivot Tabl'!K5283,[1]Budget!AC:AC)=P5283</f>
        <v>1</v>
      </c>
    </row>
    <row r="5284" spans="1:19" x14ac:dyDescent="0.25">
      <c r="A5284" t="s">
        <v>79</v>
      </c>
      <c r="B5284" t="s">
        <v>80</v>
      </c>
      <c r="C5284" t="s">
        <v>9</v>
      </c>
      <c r="D5284" t="str">
        <f t="shared" si="82"/>
        <v>OUTFLOWS</v>
      </c>
      <c r="E5284" t="s">
        <v>116</v>
      </c>
      <c r="F5284" t="s">
        <v>117</v>
      </c>
      <c r="G5284" t="s">
        <v>6135</v>
      </c>
      <c r="H5284" t="s">
        <v>6136</v>
      </c>
      <c r="I5284" t="s">
        <v>73</v>
      </c>
      <c r="J5284" t="s">
        <v>6557</v>
      </c>
      <c r="K5284" t="s">
        <v>6584</v>
      </c>
      <c r="L5284" t="s">
        <v>1056</v>
      </c>
      <c r="M5284" s="17">
        <f>VLOOKUP($K5284,[1]Budget!$V:$AE,5,0)*IF($C5284="1 - Revenues",1,IF(AND($C5284="5 - Transfers",MID(I5284,15,1)="4"),1,-1))</f>
        <v>0</v>
      </c>
      <c r="N5284" s="17">
        <f>VLOOKUP($K5284,[1]Budget!$V:$AE,6,0)*IF($C5284="1 - Revenues",1,IF(AND($C5284="5 - Transfers",MID(J5284,15,1)="4"),1,-1))</f>
        <v>0</v>
      </c>
      <c r="O5284" s="17">
        <f>IFERROR(IF(RIGHT(LEFT(K5284,15),1)="4",VLOOKUP(K5284,'[1]Budget Worksheet'!A:B,2,0),-1*VLOOKUP(K5284,'[1]Budget Worksheet'!A:B,2,0)),0)</f>
        <v>0</v>
      </c>
      <c r="P5284" s="17">
        <f>VLOOKUP($K5284,[1]Budget!$V:$AE,8,0)*IF($C5284="1 - Revenues",1,IF(AND($C5284="5 - Transfers",MID($K5284,15,1)="4"),1,-1))</f>
        <v>0</v>
      </c>
      <c r="Q5284" s="17">
        <f>VLOOKUP($K5284,[1]Budget!$V:$AE,10,0)*IF($C5284="1 - Revenues",1,IF(AND($C5284="5 - Transfers",MID(K5284,15,1)="4"),1,-1))</f>
        <v>0</v>
      </c>
      <c r="S5284" s="18" t="b">
        <f>IF(LEFT(C5284,1)="1",1,-1)*SUMIF([1]Budget!V:V,'Budget Worksheet for Pivot Tabl'!K5284,[1]Budget!AC:AC)=P5284</f>
        <v>1</v>
      </c>
    </row>
    <row r="5285" spans="1:19" x14ac:dyDescent="0.25">
      <c r="A5285" t="s">
        <v>79</v>
      </c>
      <c r="B5285" t="s">
        <v>80</v>
      </c>
      <c r="C5285" t="s">
        <v>9</v>
      </c>
      <c r="D5285" t="str">
        <f t="shared" si="82"/>
        <v>OUTFLOWS</v>
      </c>
      <c r="E5285" t="s">
        <v>116</v>
      </c>
      <c r="F5285" t="s">
        <v>117</v>
      </c>
      <c r="G5285" t="s">
        <v>6135</v>
      </c>
      <c r="H5285" t="s">
        <v>6136</v>
      </c>
      <c r="I5285" t="s">
        <v>73</v>
      </c>
      <c r="J5285" t="s">
        <v>6557</v>
      </c>
      <c r="K5285" t="s">
        <v>6585</v>
      </c>
      <c r="L5285" t="s">
        <v>1058</v>
      </c>
      <c r="M5285" s="17">
        <f>VLOOKUP($K5285,[1]Budget!$V:$AE,5,0)*IF($C5285="1 - Revenues",1,IF(AND($C5285="5 - Transfers",MID(I5285,15,1)="4"),1,-1))</f>
        <v>0</v>
      </c>
      <c r="N5285" s="17">
        <f>VLOOKUP($K5285,[1]Budget!$V:$AE,6,0)*IF($C5285="1 - Revenues",1,IF(AND($C5285="5 - Transfers",MID(J5285,15,1)="4"),1,-1))</f>
        <v>0</v>
      </c>
      <c r="O5285" s="17">
        <f>IFERROR(IF(RIGHT(LEFT(K5285,15),1)="4",VLOOKUP(K5285,'[1]Budget Worksheet'!A:B,2,0),-1*VLOOKUP(K5285,'[1]Budget Worksheet'!A:B,2,0)),0)</f>
        <v>0</v>
      </c>
      <c r="P5285" s="17">
        <f>VLOOKUP($K5285,[1]Budget!$V:$AE,8,0)*IF($C5285="1 - Revenues",1,IF(AND($C5285="5 - Transfers",MID($K5285,15,1)="4"),1,-1))</f>
        <v>0</v>
      </c>
      <c r="Q5285" s="17">
        <f>VLOOKUP($K5285,[1]Budget!$V:$AE,10,0)*IF($C5285="1 - Revenues",1,IF(AND($C5285="5 - Transfers",MID(K5285,15,1)="4"),1,-1))</f>
        <v>0</v>
      </c>
      <c r="S5285" s="18" t="b">
        <f>IF(LEFT(C5285,1)="1",1,-1)*SUMIF([1]Budget!V:V,'Budget Worksheet for Pivot Tabl'!K5285,[1]Budget!AC:AC)=P5285</f>
        <v>1</v>
      </c>
    </row>
    <row r="5286" spans="1:19" x14ac:dyDescent="0.25">
      <c r="A5286" t="s">
        <v>79</v>
      </c>
      <c r="B5286" t="s">
        <v>80</v>
      </c>
      <c r="C5286" t="s">
        <v>8</v>
      </c>
      <c r="D5286" t="str">
        <f t="shared" si="82"/>
        <v>OUTFLOWS</v>
      </c>
      <c r="E5286" t="s">
        <v>118</v>
      </c>
      <c r="F5286" t="s">
        <v>100</v>
      </c>
      <c r="G5286" t="s">
        <v>2166</v>
      </c>
      <c r="H5286" t="s">
        <v>2167</v>
      </c>
      <c r="I5286" t="s">
        <v>701</v>
      </c>
      <c r="J5286" t="s">
        <v>702</v>
      </c>
      <c r="K5286" t="s">
        <v>6586</v>
      </c>
      <c r="L5286" t="s">
        <v>590</v>
      </c>
      <c r="M5286" s="17">
        <f>VLOOKUP($K5286,[1]Budget!$V:$AE,5,0)*IF($C5286="1 - Revenues",1,IF(AND($C5286="5 - Transfers",MID(I5286,15,1)="4"),1,-1))</f>
        <v>0</v>
      </c>
      <c r="N5286" s="17">
        <f>VLOOKUP($K5286,[1]Budget!$V:$AE,6,0)*IF($C5286="1 - Revenues",1,IF(AND($C5286="5 - Transfers",MID(J5286,15,1)="4"),1,-1))</f>
        <v>-15000</v>
      </c>
      <c r="O5286" s="17">
        <f>IFERROR(IF(RIGHT(LEFT(K5286,15),1)="4",VLOOKUP(K5286,'[1]Budget Worksheet'!A:B,2,0),-1*VLOOKUP(K5286,'[1]Budget Worksheet'!A:B,2,0)),0)</f>
        <v>0</v>
      </c>
      <c r="P5286" s="17">
        <f>VLOOKUP($K5286,[1]Budget!$V:$AE,8,0)*IF($C5286="1 - Revenues",1,IF(AND($C5286="5 - Transfers",MID($K5286,15,1)="4"),1,-1))</f>
        <v>0</v>
      </c>
      <c r="Q5286" s="17">
        <f>VLOOKUP($K5286,[1]Budget!$V:$AE,10,0)*IF($C5286="1 - Revenues",1,IF(AND($C5286="5 - Transfers",MID(K5286,15,1)="4"),1,-1))</f>
        <v>0</v>
      </c>
      <c r="S5286" s="18" t="b">
        <f>IF(LEFT(C5286,1)="1",1,-1)*SUMIF([1]Budget!V:V,'Budget Worksheet for Pivot Tabl'!K5286,[1]Budget!AC:AC)=P5286</f>
        <v>1</v>
      </c>
    </row>
    <row r="5287" spans="1:19" x14ac:dyDescent="0.25">
      <c r="A5287" t="s">
        <v>79</v>
      </c>
      <c r="B5287" t="s">
        <v>80</v>
      </c>
      <c r="C5287" t="s">
        <v>8</v>
      </c>
      <c r="D5287" t="str">
        <f t="shared" si="82"/>
        <v>OUTFLOWS</v>
      </c>
      <c r="E5287" t="s">
        <v>118</v>
      </c>
      <c r="F5287" t="s">
        <v>100</v>
      </c>
      <c r="G5287" t="s">
        <v>2166</v>
      </c>
      <c r="H5287" t="s">
        <v>2167</v>
      </c>
      <c r="I5287" t="s">
        <v>701</v>
      </c>
      <c r="J5287" t="s">
        <v>702</v>
      </c>
      <c r="K5287" t="s">
        <v>6587</v>
      </c>
      <c r="L5287" t="s">
        <v>593</v>
      </c>
      <c r="M5287" s="17">
        <f>VLOOKUP($K5287,[1]Budget!$V:$AE,5,0)*IF($C5287="1 - Revenues",1,IF(AND($C5287="5 - Transfers",MID(I5287,15,1)="4"),1,-1))</f>
        <v>0</v>
      </c>
      <c r="N5287" s="17">
        <f>VLOOKUP($K5287,[1]Budget!$V:$AE,6,0)*IF($C5287="1 - Revenues",1,IF(AND($C5287="5 - Transfers",MID(J5287,15,1)="4"),1,-1))</f>
        <v>0</v>
      </c>
      <c r="O5287" s="17">
        <f>IFERROR(IF(RIGHT(LEFT(K5287,15),1)="4",VLOOKUP(K5287,'[1]Budget Worksheet'!A:B,2,0),-1*VLOOKUP(K5287,'[1]Budget Worksheet'!A:B,2,0)),0)</f>
        <v>0</v>
      </c>
      <c r="P5287" s="17">
        <f>VLOOKUP($K5287,[1]Budget!$V:$AE,8,0)*IF($C5287="1 - Revenues",1,IF(AND($C5287="5 - Transfers",MID($K5287,15,1)="4"),1,-1))</f>
        <v>0</v>
      </c>
      <c r="Q5287" s="17">
        <f>VLOOKUP($K5287,[1]Budget!$V:$AE,10,0)*IF($C5287="1 - Revenues",1,IF(AND($C5287="5 - Transfers",MID(K5287,15,1)="4"),1,-1))</f>
        <v>0</v>
      </c>
      <c r="S5287" s="18" t="b">
        <f>IF(LEFT(C5287,1)="1",1,-1)*SUMIF([1]Budget!V:V,'Budget Worksheet for Pivot Tabl'!K5287,[1]Budget!AC:AC)=P5287</f>
        <v>1</v>
      </c>
    </row>
    <row r="5288" spans="1:19" x14ac:dyDescent="0.25">
      <c r="A5288" t="s">
        <v>79</v>
      </c>
      <c r="B5288" t="s">
        <v>80</v>
      </c>
      <c r="C5288" t="s">
        <v>8</v>
      </c>
      <c r="D5288" t="str">
        <f t="shared" si="82"/>
        <v>OUTFLOWS</v>
      </c>
      <c r="E5288" t="s">
        <v>118</v>
      </c>
      <c r="F5288" t="s">
        <v>100</v>
      </c>
      <c r="G5288" t="s">
        <v>2166</v>
      </c>
      <c r="H5288" t="s">
        <v>2167</v>
      </c>
      <c r="I5288" t="s">
        <v>701</v>
      </c>
      <c r="J5288" t="s">
        <v>702</v>
      </c>
      <c r="K5288" t="s">
        <v>6588</v>
      </c>
      <c r="L5288" t="s">
        <v>599</v>
      </c>
      <c r="M5288" s="17">
        <f>VLOOKUP($K5288,[1]Budget!$V:$AE,5,0)*IF($C5288="1 - Revenues",1,IF(AND($C5288="5 - Transfers",MID(I5288,15,1)="4"),1,-1))</f>
        <v>0</v>
      </c>
      <c r="N5288" s="17">
        <f>VLOOKUP($K5288,[1]Budget!$V:$AE,6,0)*IF($C5288="1 - Revenues",1,IF(AND($C5288="5 - Transfers",MID(J5288,15,1)="4"),1,-1))</f>
        <v>0</v>
      </c>
      <c r="O5288" s="17">
        <f>IFERROR(IF(RIGHT(LEFT(K5288,15),1)="4",VLOOKUP(K5288,'[1]Budget Worksheet'!A:B,2,0),-1*VLOOKUP(K5288,'[1]Budget Worksheet'!A:B,2,0)),0)</f>
        <v>0</v>
      </c>
      <c r="P5288" s="17">
        <f>VLOOKUP($K5288,[1]Budget!$V:$AE,8,0)*IF($C5288="1 - Revenues",1,IF(AND($C5288="5 - Transfers",MID($K5288,15,1)="4"),1,-1))</f>
        <v>0</v>
      </c>
      <c r="Q5288" s="17">
        <f>VLOOKUP($K5288,[1]Budget!$V:$AE,10,0)*IF($C5288="1 - Revenues",1,IF(AND($C5288="5 - Transfers",MID(K5288,15,1)="4"),1,-1))</f>
        <v>0</v>
      </c>
      <c r="S5288" s="18" t="b">
        <f>IF(LEFT(C5288,1)="1",1,-1)*SUMIF([1]Budget!V:V,'Budget Worksheet for Pivot Tabl'!K5288,[1]Budget!AC:AC)=P5288</f>
        <v>1</v>
      </c>
    </row>
    <row r="5289" spans="1:19" x14ac:dyDescent="0.25">
      <c r="A5289" t="s">
        <v>79</v>
      </c>
      <c r="B5289" t="s">
        <v>80</v>
      </c>
      <c r="C5289" t="s">
        <v>8</v>
      </c>
      <c r="D5289" t="str">
        <f t="shared" si="82"/>
        <v>OUTFLOWS</v>
      </c>
      <c r="E5289" t="s">
        <v>118</v>
      </c>
      <c r="F5289" t="s">
        <v>100</v>
      </c>
      <c r="G5289" t="s">
        <v>2166</v>
      </c>
      <c r="H5289" t="s">
        <v>2167</v>
      </c>
      <c r="I5289" t="s">
        <v>701</v>
      </c>
      <c r="J5289" t="s">
        <v>702</v>
      </c>
      <c r="K5289" t="s">
        <v>6589</v>
      </c>
      <c r="L5289" t="s">
        <v>470</v>
      </c>
      <c r="M5289" s="17">
        <f>VLOOKUP($K5289,[1]Budget!$V:$AE,5,0)*IF($C5289="1 - Revenues",1,IF(AND($C5289="5 - Transfers",MID(I5289,15,1)="4"),1,-1))</f>
        <v>0</v>
      </c>
      <c r="N5289" s="17">
        <f>VLOOKUP($K5289,[1]Budget!$V:$AE,6,0)*IF($C5289="1 - Revenues",1,IF(AND($C5289="5 - Transfers",MID(J5289,15,1)="4"),1,-1))</f>
        <v>-3000</v>
      </c>
      <c r="O5289" s="17">
        <f>IFERROR(IF(RIGHT(LEFT(K5289,15),1)="4",VLOOKUP(K5289,'[1]Budget Worksheet'!A:B,2,0),-1*VLOOKUP(K5289,'[1]Budget Worksheet'!A:B,2,0)),0)</f>
        <v>0</v>
      </c>
      <c r="P5289" s="17">
        <f>VLOOKUP($K5289,[1]Budget!$V:$AE,8,0)*IF($C5289="1 - Revenues",1,IF(AND($C5289="5 - Transfers",MID($K5289,15,1)="4"),1,-1))</f>
        <v>0</v>
      </c>
      <c r="Q5289" s="17">
        <f>VLOOKUP($K5289,[1]Budget!$V:$AE,10,0)*IF($C5289="1 - Revenues",1,IF(AND($C5289="5 - Transfers",MID(K5289,15,1)="4"),1,-1))</f>
        <v>0</v>
      </c>
      <c r="S5289" s="18" t="b">
        <f>IF(LEFT(C5289,1)="1",1,-1)*SUMIF([1]Budget!V:V,'Budget Worksheet for Pivot Tabl'!K5289,[1]Budget!AC:AC)=P5289</f>
        <v>1</v>
      </c>
    </row>
    <row r="5290" spans="1:19" x14ac:dyDescent="0.25">
      <c r="A5290" t="s">
        <v>79</v>
      </c>
      <c r="B5290" t="s">
        <v>80</v>
      </c>
      <c r="C5290" t="s">
        <v>8</v>
      </c>
      <c r="D5290" t="str">
        <f t="shared" si="82"/>
        <v>OUTFLOWS</v>
      </c>
      <c r="E5290" t="s">
        <v>118</v>
      </c>
      <c r="F5290" t="s">
        <v>100</v>
      </c>
      <c r="G5290" t="s">
        <v>2166</v>
      </c>
      <c r="H5290" t="s">
        <v>2167</v>
      </c>
      <c r="I5290" t="s">
        <v>701</v>
      </c>
      <c r="J5290" t="s">
        <v>702</v>
      </c>
      <c r="K5290" t="s">
        <v>6590</v>
      </c>
      <c r="L5290" t="s">
        <v>606</v>
      </c>
      <c r="M5290" s="17">
        <f>VLOOKUP($K5290,[1]Budget!$V:$AE,5,0)*IF($C5290="1 - Revenues",1,IF(AND($C5290="5 - Transfers",MID(I5290,15,1)="4"),1,-1))</f>
        <v>0</v>
      </c>
      <c r="N5290" s="17">
        <f>VLOOKUP($K5290,[1]Budget!$V:$AE,6,0)*IF($C5290="1 - Revenues",1,IF(AND($C5290="5 - Transfers",MID(J5290,15,1)="4"),1,-1))</f>
        <v>-2000</v>
      </c>
      <c r="O5290" s="17">
        <f>IFERROR(IF(RIGHT(LEFT(K5290,15),1)="4",VLOOKUP(K5290,'[1]Budget Worksheet'!A:B,2,0),-1*VLOOKUP(K5290,'[1]Budget Worksheet'!A:B,2,0)),0)</f>
        <v>0</v>
      </c>
      <c r="P5290" s="17">
        <f>VLOOKUP($K5290,[1]Budget!$V:$AE,8,0)*IF($C5290="1 - Revenues",1,IF(AND($C5290="5 - Transfers",MID($K5290,15,1)="4"),1,-1))</f>
        <v>0</v>
      </c>
      <c r="Q5290" s="17">
        <f>VLOOKUP($K5290,[1]Budget!$V:$AE,10,0)*IF($C5290="1 - Revenues",1,IF(AND($C5290="5 - Transfers",MID(K5290,15,1)="4"),1,-1))</f>
        <v>0</v>
      </c>
      <c r="S5290" s="18" t="b">
        <f>IF(LEFT(C5290,1)="1",1,-1)*SUMIF([1]Budget!V:V,'Budget Worksheet for Pivot Tabl'!K5290,[1]Budget!AC:AC)=P5290</f>
        <v>1</v>
      </c>
    </row>
    <row r="5291" spans="1:19" x14ac:dyDescent="0.25">
      <c r="A5291" t="s">
        <v>79</v>
      </c>
      <c r="B5291" t="s">
        <v>80</v>
      </c>
      <c r="C5291" t="s">
        <v>8</v>
      </c>
      <c r="D5291" t="str">
        <f t="shared" si="82"/>
        <v>OUTFLOWS</v>
      </c>
      <c r="E5291" t="s">
        <v>118</v>
      </c>
      <c r="F5291" t="s">
        <v>100</v>
      </c>
      <c r="G5291" t="s">
        <v>2166</v>
      </c>
      <c r="H5291" t="s">
        <v>2167</v>
      </c>
      <c r="I5291" t="s">
        <v>701</v>
      </c>
      <c r="J5291" t="s">
        <v>702</v>
      </c>
      <c r="K5291" t="s">
        <v>6591</v>
      </c>
      <c r="L5291" t="s">
        <v>608</v>
      </c>
      <c r="M5291" s="17">
        <f>VLOOKUP($K5291,[1]Budget!$V:$AE,5,0)*IF($C5291="1 - Revenues",1,IF(AND($C5291="5 - Transfers",MID(I5291,15,1)="4"),1,-1))</f>
        <v>0</v>
      </c>
      <c r="N5291" s="17">
        <f>VLOOKUP($K5291,[1]Budget!$V:$AE,6,0)*IF($C5291="1 - Revenues",1,IF(AND($C5291="5 - Transfers",MID(J5291,15,1)="4"),1,-1))</f>
        <v>-2000</v>
      </c>
      <c r="O5291" s="17">
        <f>IFERROR(IF(RIGHT(LEFT(K5291,15),1)="4",VLOOKUP(K5291,'[1]Budget Worksheet'!A:B,2,0),-1*VLOOKUP(K5291,'[1]Budget Worksheet'!A:B,2,0)),0)</f>
        <v>0</v>
      </c>
      <c r="P5291" s="17">
        <f>VLOOKUP($K5291,[1]Budget!$V:$AE,8,0)*IF($C5291="1 - Revenues",1,IF(AND($C5291="5 - Transfers",MID($K5291,15,1)="4"),1,-1))</f>
        <v>0</v>
      </c>
      <c r="Q5291" s="17">
        <f>VLOOKUP($K5291,[1]Budget!$V:$AE,10,0)*IF($C5291="1 - Revenues",1,IF(AND($C5291="5 - Transfers",MID(K5291,15,1)="4"),1,-1))</f>
        <v>0</v>
      </c>
      <c r="S5291" s="18" t="b">
        <f>IF(LEFT(C5291,1)="1",1,-1)*SUMIF([1]Budget!V:V,'Budget Worksheet for Pivot Tabl'!K5291,[1]Budget!AC:AC)=P5291</f>
        <v>1</v>
      </c>
    </row>
    <row r="5292" spans="1:19" x14ac:dyDescent="0.25">
      <c r="A5292" t="s">
        <v>79</v>
      </c>
      <c r="B5292" t="s">
        <v>80</v>
      </c>
      <c r="C5292" t="s">
        <v>8</v>
      </c>
      <c r="D5292" t="str">
        <f t="shared" si="82"/>
        <v>OUTFLOWS</v>
      </c>
      <c r="E5292" t="s">
        <v>118</v>
      </c>
      <c r="F5292" t="s">
        <v>100</v>
      </c>
      <c r="G5292" t="s">
        <v>2166</v>
      </c>
      <c r="H5292" t="s">
        <v>2167</v>
      </c>
      <c r="I5292" t="s">
        <v>701</v>
      </c>
      <c r="J5292" t="s">
        <v>702</v>
      </c>
      <c r="K5292" t="s">
        <v>6592</v>
      </c>
      <c r="L5292" t="s">
        <v>610</v>
      </c>
      <c r="M5292" s="17">
        <f>VLOOKUP($K5292,[1]Budget!$V:$AE,5,0)*IF($C5292="1 - Revenues",1,IF(AND($C5292="5 - Transfers",MID(I5292,15,1)="4"),1,-1))</f>
        <v>0</v>
      </c>
      <c r="N5292" s="17">
        <f>VLOOKUP($K5292,[1]Budget!$V:$AE,6,0)*IF($C5292="1 - Revenues",1,IF(AND($C5292="5 - Transfers",MID(J5292,15,1)="4"),1,-1))</f>
        <v>0</v>
      </c>
      <c r="O5292" s="17">
        <f>IFERROR(IF(RIGHT(LEFT(K5292,15),1)="4",VLOOKUP(K5292,'[1]Budget Worksheet'!A:B,2,0),-1*VLOOKUP(K5292,'[1]Budget Worksheet'!A:B,2,0)),0)</f>
        <v>0</v>
      </c>
      <c r="P5292" s="17">
        <f>VLOOKUP($K5292,[1]Budget!$V:$AE,8,0)*IF($C5292="1 - Revenues",1,IF(AND($C5292="5 - Transfers",MID($K5292,15,1)="4"),1,-1))</f>
        <v>0</v>
      </c>
      <c r="Q5292" s="17">
        <f>VLOOKUP($K5292,[1]Budget!$V:$AE,10,0)*IF($C5292="1 - Revenues",1,IF(AND($C5292="5 - Transfers",MID(K5292,15,1)="4"),1,-1))</f>
        <v>0</v>
      </c>
      <c r="S5292" s="18" t="b">
        <f>IF(LEFT(C5292,1)="1",1,-1)*SUMIF([1]Budget!V:V,'Budget Worksheet for Pivot Tabl'!K5292,[1]Budget!AC:AC)=P5292</f>
        <v>1</v>
      </c>
    </row>
    <row r="5293" spans="1:19" x14ac:dyDescent="0.25">
      <c r="A5293" t="s">
        <v>79</v>
      </c>
      <c r="B5293" t="s">
        <v>80</v>
      </c>
      <c r="C5293" t="s">
        <v>8</v>
      </c>
      <c r="D5293" t="str">
        <f t="shared" si="82"/>
        <v>OUTFLOWS</v>
      </c>
      <c r="E5293" t="s">
        <v>118</v>
      </c>
      <c r="F5293" t="s">
        <v>100</v>
      </c>
      <c r="G5293" t="s">
        <v>2166</v>
      </c>
      <c r="H5293" t="s">
        <v>2167</v>
      </c>
      <c r="I5293" t="s">
        <v>701</v>
      </c>
      <c r="J5293" t="s">
        <v>702</v>
      </c>
      <c r="K5293" t="s">
        <v>6593</v>
      </c>
      <c r="L5293" t="s">
        <v>612</v>
      </c>
      <c r="M5293" s="17">
        <f>VLOOKUP($K5293,[1]Budget!$V:$AE,5,0)*IF($C5293="1 - Revenues",1,IF(AND($C5293="5 - Transfers",MID(I5293,15,1)="4"),1,-1))</f>
        <v>0</v>
      </c>
      <c r="N5293" s="17">
        <f>VLOOKUP($K5293,[1]Budget!$V:$AE,6,0)*IF($C5293="1 - Revenues",1,IF(AND($C5293="5 - Transfers",MID(J5293,15,1)="4"),1,-1))</f>
        <v>0</v>
      </c>
      <c r="O5293" s="17">
        <f>IFERROR(IF(RIGHT(LEFT(K5293,15),1)="4",VLOOKUP(K5293,'[1]Budget Worksheet'!A:B,2,0),-1*VLOOKUP(K5293,'[1]Budget Worksheet'!A:B,2,0)),0)</f>
        <v>0</v>
      </c>
      <c r="P5293" s="17">
        <f>VLOOKUP($K5293,[1]Budget!$V:$AE,8,0)*IF($C5293="1 - Revenues",1,IF(AND($C5293="5 - Transfers",MID($K5293,15,1)="4"),1,-1))</f>
        <v>0</v>
      </c>
      <c r="Q5293" s="17">
        <f>VLOOKUP($K5293,[1]Budget!$V:$AE,10,0)*IF($C5293="1 - Revenues",1,IF(AND($C5293="5 - Transfers",MID(K5293,15,1)="4"),1,-1))</f>
        <v>0</v>
      </c>
      <c r="S5293" s="18" t="b">
        <f>IF(LEFT(C5293,1)="1",1,-1)*SUMIF([1]Budget!V:V,'Budget Worksheet for Pivot Tabl'!K5293,[1]Budget!AC:AC)=P5293</f>
        <v>1</v>
      </c>
    </row>
    <row r="5294" spans="1:19" x14ac:dyDescent="0.25">
      <c r="A5294" t="s">
        <v>79</v>
      </c>
      <c r="B5294" t="s">
        <v>80</v>
      </c>
      <c r="C5294" t="s">
        <v>8</v>
      </c>
      <c r="D5294" t="str">
        <f t="shared" si="82"/>
        <v>OUTFLOWS</v>
      </c>
      <c r="E5294" t="s">
        <v>118</v>
      </c>
      <c r="F5294" t="s">
        <v>100</v>
      </c>
      <c r="G5294" t="s">
        <v>2166</v>
      </c>
      <c r="H5294" t="s">
        <v>2167</v>
      </c>
      <c r="I5294" t="s">
        <v>701</v>
      </c>
      <c r="J5294" t="s">
        <v>702</v>
      </c>
      <c r="K5294" t="s">
        <v>6594</v>
      </c>
      <c r="L5294" t="s">
        <v>614</v>
      </c>
      <c r="M5294" s="17">
        <f>VLOOKUP($K5294,[1]Budget!$V:$AE,5,0)*IF($C5294="1 - Revenues",1,IF(AND($C5294="5 - Transfers",MID(I5294,15,1)="4"),1,-1))</f>
        <v>0</v>
      </c>
      <c r="N5294" s="17">
        <f>VLOOKUP($K5294,[1]Budget!$V:$AE,6,0)*IF($C5294="1 - Revenues",1,IF(AND($C5294="5 - Transfers",MID(J5294,15,1)="4"),1,-1))</f>
        <v>0</v>
      </c>
      <c r="O5294" s="17">
        <f>IFERROR(IF(RIGHT(LEFT(K5294,15),1)="4",VLOOKUP(K5294,'[1]Budget Worksheet'!A:B,2,0),-1*VLOOKUP(K5294,'[1]Budget Worksheet'!A:B,2,0)),0)</f>
        <v>0</v>
      </c>
      <c r="P5294" s="17">
        <f>VLOOKUP($K5294,[1]Budget!$V:$AE,8,0)*IF($C5294="1 - Revenues",1,IF(AND($C5294="5 - Transfers",MID($K5294,15,1)="4"),1,-1))</f>
        <v>0</v>
      </c>
      <c r="Q5294" s="17">
        <f>VLOOKUP($K5294,[1]Budget!$V:$AE,10,0)*IF($C5294="1 - Revenues",1,IF(AND($C5294="5 - Transfers",MID(K5294,15,1)="4"),1,-1))</f>
        <v>0</v>
      </c>
      <c r="S5294" s="18" t="b">
        <f>IF(LEFT(C5294,1)="1",1,-1)*SUMIF([1]Budget!V:V,'Budget Worksheet for Pivot Tabl'!K5294,[1]Budget!AC:AC)=P5294</f>
        <v>1</v>
      </c>
    </row>
    <row r="5295" spans="1:19" x14ac:dyDescent="0.25">
      <c r="A5295" t="s">
        <v>79</v>
      </c>
      <c r="B5295" t="s">
        <v>80</v>
      </c>
      <c r="C5295" t="s">
        <v>8</v>
      </c>
      <c r="D5295" t="str">
        <f t="shared" si="82"/>
        <v>OUTFLOWS</v>
      </c>
      <c r="E5295" t="s">
        <v>118</v>
      </c>
      <c r="F5295" t="s">
        <v>100</v>
      </c>
      <c r="G5295" t="s">
        <v>2166</v>
      </c>
      <c r="H5295" t="s">
        <v>2167</v>
      </c>
      <c r="I5295" t="s">
        <v>701</v>
      </c>
      <c r="J5295" t="s">
        <v>702</v>
      </c>
      <c r="K5295" t="s">
        <v>6595</v>
      </c>
      <c r="L5295" t="s">
        <v>618</v>
      </c>
      <c r="M5295" s="17">
        <f>VLOOKUP($K5295,[1]Budget!$V:$AE,5,0)*IF($C5295="1 - Revenues",1,IF(AND($C5295="5 - Transfers",MID(I5295,15,1)="4"),1,-1))</f>
        <v>0</v>
      </c>
      <c r="N5295" s="17">
        <f>VLOOKUP($K5295,[1]Budget!$V:$AE,6,0)*IF($C5295="1 - Revenues",1,IF(AND($C5295="5 - Transfers",MID(J5295,15,1)="4"),1,-1))</f>
        <v>0</v>
      </c>
      <c r="O5295" s="17">
        <f>IFERROR(IF(RIGHT(LEFT(K5295,15),1)="4",VLOOKUP(K5295,'[1]Budget Worksheet'!A:B,2,0),-1*VLOOKUP(K5295,'[1]Budget Worksheet'!A:B,2,0)),0)</f>
        <v>0</v>
      </c>
      <c r="P5295" s="17">
        <f>VLOOKUP($K5295,[1]Budget!$V:$AE,8,0)*IF($C5295="1 - Revenues",1,IF(AND($C5295="5 - Transfers",MID($K5295,15,1)="4"),1,-1))</f>
        <v>0</v>
      </c>
      <c r="Q5295" s="17">
        <f>VLOOKUP($K5295,[1]Budget!$V:$AE,10,0)*IF($C5295="1 - Revenues",1,IF(AND($C5295="5 - Transfers",MID(K5295,15,1)="4"),1,-1))</f>
        <v>0</v>
      </c>
      <c r="S5295" s="18" t="b">
        <f>IF(LEFT(C5295,1)="1",1,-1)*SUMIF([1]Budget!V:V,'Budget Worksheet for Pivot Tabl'!K5295,[1]Budget!AC:AC)=P5295</f>
        <v>1</v>
      </c>
    </row>
    <row r="5296" spans="1:19" x14ac:dyDescent="0.25">
      <c r="A5296" t="s">
        <v>79</v>
      </c>
      <c r="B5296" t="s">
        <v>80</v>
      </c>
      <c r="C5296" t="s">
        <v>8</v>
      </c>
      <c r="D5296" t="str">
        <f t="shared" si="82"/>
        <v>OUTFLOWS</v>
      </c>
      <c r="E5296" t="s">
        <v>118</v>
      </c>
      <c r="F5296" t="s">
        <v>100</v>
      </c>
      <c r="G5296" t="s">
        <v>2166</v>
      </c>
      <c r="H5296" t="s">
        <v>2167</v>
      </c>
      <c r="I5296" t="s">
        <v>701</v>
      </c>
      <c r="J5296" t="s">
        <v>702</v>
      </c>
      <c r="K5296" t="s">
        <v>6596</v>
      </c>
      <c r="L5296" t="s">
        <v>620</v>
      </c>
      <c r="M5296" s="17">
        <f>VLOOKUP($K5296,[1]Budget!$V:$AE,5,0)*IF($C5296="1 - Revenues",1,IF(AND($C5296="5 - Transfers",MID(I5296,15,1)="4"),1,-1))</f>
        <v>0</v>
      </c>
      <c r="N5296" s="17">
        <f>VLOOKUP($K5296,[1]Budget!$V:$AE,6,0)*IF($C5296="1 - Revenues",1,IF(AND($C5296="5 - Transfers",MID(J5296,15,1)="4"),1,-1))</f>
        <v>0</v>
      </c>
      <c r="O5296" s="17">
        <f>IFERROR(IF(RIGHT(LEFT(K5296,15),1)="4",VLOOKUP(K5296,'[1]Budget Worksheet'!A:B,2,0),-1*VLOOKUP(K5296,'[1]Budget Worksheet'!A:B,2,0)),0)</f>
        <v>0</v>
      </c>
      <c r="P5296" s="17">
        <f>VLOOKUP($K5296,[1]Budget!$V:$AE,8,0)*IF($C5296="1 - Revenues",1,IF(AND($C5296="5 - Transfers",MID($K5296,15,1)="4"),1,-1))</f>
        <v>0</v>
      </c>
      <c r="Q5296" s="17">
        <f>VLOOKUP($K5296,[1]Budget!$V:$AE,10,0)*IF($C5296="1 - Revenues",1,IF(AND($C5296="5 - Transfers",MID(K5296,15,1)="4"),1,-1))</f>
        <v>0</v>
      </c>
      <c r="S5296" s="18" t="b">
        <f>IF(LEFT(C5296,1)="1",1,-1)*SUMIF([1]Budget!V:V,'Budget Worksheet for Pivot Tabl'!K5296,[1]Budget!AC:AC)=P5296</f>
        <v>1</v>
      </c>
    </row>
    <row r="5297" spans="1:19" x14ac:dyDescent="0.25">
      <c r="A5297" t="s">
        <v>79</v>
      </c>
      <c r="B5297" t="s">
        <v>80</v>
      </c>
      <c r="C5297" t="s">
        <v>8</v>
      </c>
      <c r="D5297" t="str">
        <f t="shared" si="82"/>
        <v>OUTFLOWS</v>
      </c>
      <c r="E5297" t="s">
        <v>118</v>
      </c>
      <c r="F5297" t="s">
        <v>100</v>
      </c>
      <c r="G5297" t="s">
        <v>2166</v>
      </c>
      <c r="H5297" t="s">
        <v>2167</v>
      </c>
      <c r="I5297" t="s">
        <v>701</v>
      </c>
      <c r="J5297" t="s">
        <v>702</v>
      </c>
      <c r="K5297" t="s">
        <v>6597</v>
      </c>
      <c r="L5297" t="s">
        <v>472</v>
      </c>
      <c r="M5297" s="17">
        <f>VLOOKUP($K5297,[1]Budget!$V:$AE,5,0)*IF($C5297="1 - Revenues",1,IF(AND($C5297="5 - Transfers",MID(I5297,15,1)="4"),1,-1))</f>
        <v>0</v>
      </c>
      <c r="N5297" s="17">
        <f>VLOOKUP($K5297,[1]Budget!$V:$AE,6,0)*IF($C5297="1 - Revenues",1,IF(AND($C5297="5 - Transfers",MID(J5297,15,1)="4"),1,-1))</f>
        <v>0</v>
      </c>
      <c r="O5297" s="17">
        <f>IFERROR(IF(RIGHT(LEFT(K5297,15),1)="4",VLOOKUP(K5297,'[1]Budget Worksheet'!A:B,2,0),-1*VLOOKUP(K5297,'[1]Budget Worksheet'!A:B,2,0)),0)</f>
        <v>0</v>
      </c>
      <c r="P5297" s="17">
        <f>VLOOKUP($K5297,[1]Budget!$V:$AE,8,0)*IF($C5297="1 - Revenues",1,IF(AND($C5297="5 - Transfers",MID($K5297,15,1)="4"),1,-1))</f>
        <v>0</v>
      </c>
      <c r="Q5297" s="17">
        <f>VLOOKUP($K5297,[1]Budget!$V:$AE,10,0)*IF($C5297="1 - Revenues",1,IF(AND($C5297="5 - Transfers",MID(K5297,15,1)="4"),1,-1))</f>
        <v>0</v>
      </c>
      <c r="S5297" s="18" t="b">
        <f>IF(LEFT(C5297,1)="1",1,-1)*SUMIF([1]Budget!V:V,'Budget Worksheet for Pivot Tabl'!K5297,[1]Budget!AC:AC)=P5297</f>
        <v>1</v>
      </c>
    </row>
    <row r="5298" spans="1:19" x14ac:dyDescent="0.25">
      <c r="A5298" t="s">
        <v>81</v>
      </c>
      <c r="B5298" t="s">
        <v>82</v>
      </c>
      <c r="C5298" t="s">
        <v>7</v>
      </c>
      <c r="D5298" t="str">
        <f t="shared" si="82"/>
        <v>INFLOWS</v>
      </c>
      <c r="E5298" t="s">
        <v>116</v>
      </c>
      <c r="F5298" t="s">
        <v>117</v>
      </c>
      <c r="G5298" t="s">
        <v>6135</v>
      </c>
      <c r="H5298" t="s">
        <v>6136</v>
      </c>
      <c r="I5298" t="s">
        <v>325</v>
      </c>
      <c r="J5298" t="s">
        <v>326</v>
      </c>
      <c r="K5298" t="s">
        <v>6598</v>
      </c>
      <c r="L5298" t="s">
        <v>6152</v>
      </c>
      <c r="M5298" s="17">
        <f>VLOOKUP($K5298,[1]Budget!$V:$AE,5,0)*IF($C5298="1 - Revenues",1,IF(AND($C5298="5 - Transfers",MID(I5298,15,1)="4"),1,-1))</f>
        <v>224000</v>
      </c>
      <c r="N5298" s="17">
        <f>VLOOKUP($K5298,[1]Budget!$V:$AE,6,0)*IF($C5298="1 - Revenues",1,IF(AND($C5298="5 - Transfers",MID(J5298,15,1)="4"),1,-1))</f>
        <v>344000</v>
      </c>
      <c r="O5298" s="17">
        <f>IFERROR(IF(RIGHT(LEFT(K5298,15),1)="4",VLOOKUP(K5298,'[1]Budget Worksheet'!A:B,2,0),-1*VLOOKUP(K5298,'[1]Budget Worksheet'!A:B,2,0)),0)</f>
        <v>275200</v>
      </c>
      <c r="P5298" s="17">
        <f>VLOOKUP($K5298,[1]Budget!$V:$AE,8,0)*IF($C5298="1 - Revenues",1,IF(AND($C5298="5 - Transfers",MID($K5298,15,1)="4"),1,-1))</f>
        <v>275200</v>
      </c>
      <c r="Q5298" s="17">
        <f>VLOOKUP($K5298,[1]Budget!$V:$AE,10,0)*IF($C5298="1 - Revenues",1,IF(AND($C5298="5 - Transfers",MID(K5298,15,1)="4"),1,-1))</f>
        <v>0</v>
      </c>
      <c r="S5298" s="18" t="b">
        <f>IF(LEFT(C5298,1)="1",1,-1)*SUMIF([1]Budget!V:V,'Budget Worksheet for Pivot Tabl'!K5298,[1]Budget!AC:AC)=P5298</f>
        <v>1</v>
      </c>
    </row>
    <row r="5299" spans="1:19" x14ac:dyDescent="0.25">
      <c r="A5299" t="s">
        <v>81</v>
      </c>
      <c r="B5299" t="s">
        <v>82</v>
      </c>
      <c r="C5299" t="s">
        <v>10</v>
      </c>
      <c r="D5299" t="str">
        <f t="shared" si="82"/>
        <v>OUTFLOWS</v>
      </c>
      <c r="E5299" t="s">
        <v>102</v>
      </c>
      <c r="F5299" t="s">
        <v>103</v>
      </c>
      <c r="G5299" t="s">
        <v>102</v>
      </c>
      <c r="H5299" t="s">
        <v>212</v>
      </c>
      <c r="I5299" t="s">
        <v>213</v>
      </c>
      <c r="J5299" t="s">
        <v>214</v>
      </c>
      <c r="K5299" t="s">
        <v>6599</v>
      </c>
      <c r="L5299" t="s">
        <v>2918</v>
      </c>
      <c r="M5299" s="17">
        <f>VLOOKUP($K5299,[1]Budget!$V:$AE,5,0)*IF($C5299="1 - Revenues",1,IF(AND($C5299="5 - Transfers",MID(I5299,15,1)="4"),1,-1))</f>
        <v>0</v>
      </c>
      <c r="N5299" s="17">
        <f>VLOOKUP($K5299,[1]Budget!$V:$AE,6,0)*IF($C5299="1 - Revenues",1,IF(AND($C5299="5 - Transfers",MID(J5299,15,1)="4"),1,-1))</f>
        <v>-428000</v>
      </c>
      <c r="O5299" s="17">
        <f>IFERROR(IF(RIGHT(LEFT(K5299,15),1)="4",VLOOKUP(K5299,'[1]Budget Worksheet'!A:B,2,0),-1*VLOOKUP(K5299,'[1]Budget Worksheet'!A:B,2,0)),0)</f>
        <v>0</v>
      </c>
      <c r="P5299" s="17">
        <f>VLOOKUP($K5299,[1]Budget!$V:$AE,8,0)*IF($C5299="1 - Revenues",1,IF(AND($C5299="5 - Transfers",MID($K5299,15,1)="4"),1,-1))</f>
        <v>0</v>
      </c>
      <c r="Q5299" s="17">
        <f>VLOOKUP($K5299,[1]Budget!$V:$AE,10,0)*IF($C5299="1 - Revenues",1,IF(AND($C5299="5 - Transfers",MID(K5299,15,1)="4"),1,-1))</f>
        <v>0</v>
      </c>
      <c r="S5299" s="18" t="b">
        <f>IF(LEFT(C5299,1)="1",1,-1)*SUMIF([1]Budget!V:V,'Budget Worksheet for Pivot Tabl'!K5299,[1]Budget!AC:AC)=P5299</f>
        <v>1</v>
      </c>
    </row>
    <row r="5300" spans="1:19" x14ac:dyDescent="0.25">
      <c r="A5300" t="s">
        <v>81</v>
      </c>
      <c r="B5300" t="s">
        <v>82</v>
      </c>
      <c r="C5300" t="s">
        <v>8</v>
      </c>
      <c r="D5300" t="str">
        <f t="shared" si="82"/>
        <v>OUTFLOWS</v>
      </c>
      <c r="E5300" t="s">
        <v>116</v>
      </c>
      <c r="F5300" t="s">
        <v>117</v>
      </c>
      <c r="G5300" t="s">
        <v>6135</v>
      </c>
      <c r="H5300" t="s">
        <v>6136</v>
      </c>
      <c r="I5300" t="s">
        <v>71</v>
      </c>
      <c r="J5300" t="s">
        <v>6171</v>
      </c>
      <c r="K5300" t="s">
        <v>6600</v>
      </c>
      <c r="L5300" t="s">
        <v>590</v>
      </c>
      <c r="M5300" s="17">
        <f>VLOOKUP($K5300,[1]Budget!$V:$AE,5,0)*IF($C5300="1 - Revenues",1,IF(AND($C5300="5 - Transfers",MID(I5300,15,1)="4"),1,-1))</f>
        <v>0</v>
      </c>
      <c r="N5300" s="17">
        <f>VLOOKUP($K5300,[1]Budget!$V:$AE,6,0)*IF($C5300="1 - Revenues",1,IF(AND($C5300="5 - Transfers",MID(J5300,15,1)="4"),1,-1))</f>
        <v>0</v>
      </c>
      <c r="O5300" s="17">
        <f>IFERROR(IF(RIGHT(LEFT(K5300,15),1)="4",VLOOKUP(K5300,'[1]Budget Worksheet'!A:B,2,0),-1*VLOOKUP(K5300,'[1]Budget Worksheet'!A:B,2,0)),0)</f>
        <v>-28427</v>
      </c>
      <c r="P5300" s="17">
        <f>VLOOKUP($K5300,[1]Budget!$V:$AE,8,0)*IF($C5300="1 - Revenues",1,IF(AND($C5300="5 - Transfers",MID($K5300,15,1)="4"),1,-1))</f>
        <v>-28427</v>
      </c>
      <c r="Q5300" s="17">
        <f>VLOOKUP($K5300,[1]Budget!$V:$AE,10,0)*IF($C5300="1 - Revenues",1,IF(AND($C5300="5 - Transfers",MID(K5300,15,1)="4"),1,-1))</f>
        <v>0</v>
      </c>
      <c r="S5300" s="18" t="b">
        <f>IF(LEFT(C5300,1)="1",1,-1)*SUMIF([1]Budget!V:V,'Budget Worksheet for Pivot Tabl'!K5300,[1]Budget!AC:AC)=P5300</f>
        <v>1</v>
      </c>
    </row>
    <row r="5301" spans="1:19" x14ac:dyDescent="0.25">
      <c r="A5301" t="s">
        <v>81</v>
      </c>
      <c r="B5301" t="s">
        <v>82</v>
      </c>
      <c r="C5301" t="s">
        <v>8</v>
      </c>
      <c r="D5301" t="str">
        <f t="shared" si="82"/>
        <v>OUTFLOWS</v>
      </c>
      <c r="E5301" t="s">
        <v>116</v>
      </c>
      <c r="F5301" t="s">
        <v>117</v>
      </c>
      <c r="G5301" t="s">
        <v>6135</v>
      </c>
      <c r="H5301" t="s">
        <v>6136</v>
      </c>
      <c r="I5301" t="s">
        <v>71</v>
      </c>
      <c r="J5301" t="s">
        <v>6171</v>
      </c>
      <c r="K5301" t="s">
        <v>6601</v>
      </c>
      <c r="L5301" t="s">
        <v>593</v>
      </c>
      <c r="M5301" s="17">
        <f>VLOOKUP($K5301,[1]Budget!$V:$AE,5,0)*IF($C5301="1 - Revenues",1,IF(AND($C5301="5 - Transfers",MID(I5301,15,1)="4"),1,-1))</f>
        <v>0</v>
      </c>
      <c r="N5301" s="17">
        <f>VLOOKUP($K5301,[1]Budget!$V:$AE,6,0)*IF($C5301="1 - Revenues",1,IF(AND($C5301="5 - Transfers",MID(J5301,15,1)="4"),1,-1))</f>
        <v>0</v>
      </c>
      <c r="O5301" s="17">
        <f>IFERROR(IF(RIGHT(LEFT(K5301,15),1)="4",VLOOKUP(K5301,'[1]Budget Worksheet'!A:B,2,0),-1*VLOOKUP(K5301,'[1]Budget Worksheet'!A:B,2,0)),0)</f>
        <v>0</v>
      </c>
      <c r="P5301" s="17">
        <f>VLOOKUP($K5301,[1]Budget!$V:$AE,8,0)*IF($C5301="1 - Revenues",1,IF(AND($C5301="5 - Transfers",MID($K5301,15,1)="4"),1,-1))</f>
        <v>0</v>
      </c>
      <c r="Q5301" s="17">
        <f>VLOOKUP($K5301,[1]Budget!$V:$AE,10,0)*IF($C5301="1 - Revenues",1,IF(AND($C5301="5 - Transfers",MID(K5301,15,1)="4"),1,-1))</f>
        <v>0</v>
      </c>
      <c r="S5301" s="18" t="b">
        <f>IF(LEFT(C5301,1)="1",1,-1)*SUMIF([1]Budget!V:V,'Budget Worksheet for Pivot Tabl'!K5301,[1]Budget!AC:AC)=P5301</f>
        <v>1</v>
      </c>
    </row>
    <row r="5302" spans="1:19" x14ac:dyDescent="0.25">
      <c r="A5302" t="s">
        <v>81</v>
      </c>
      <c r="B5302" t="s">
        <v>82</v>
      </c>
      <c r="C5302" t="s">
        <v>8</v>
      </c>
      <c r="D5302" t="str">
        <f t="shared" si="82"/>
        <v>OUTFLOWS</v>
      </c>
      <c r="E5302" t="s">
        <v>116</v>
      </c>
      <c r="F5302" t="s">
        <v>117</v>
      </c>
      <c r="G5302" t="s">
        <v>6135</v>
      </c>
      <c r="H5302" t="s">
        <v>6136</v>
      </c>
      <c r="I5302" t="s">
        <v>71</v>
      </c>
      <c r="J5302" t="s">
        <v>6171</v>
      </c>
      <c r="K5302" t="s">
        <v>6602</v>
      </c>
      <c r="L5302" t="s">
        <v>919</v>
      </c>
      <c r="M5302" s="17">
        <f>VLOOKUP($K5302,[1]Budget!$V:$AE,5,0)*IF($C5302="1 - Revenues",1,IF(AND($C5302="5 - Transfers",MID(I5302,15,1)="4"),1,-1))</f>
        <v>0</v>
      </c>
      <c r="N5302" s="17">
        <f>VLOOKUP($K5302,[1]Budget!$V:$AE,6,0)*IF($C5302="1 - Revenues",1,IF(AND($C5302="5 - Transfers",MID(J5302,15,1)="4"),1,-1))</f>
        <v>0</v>
      </c>
      <c r="O5302" s="17">
        <f>IFERROR(IF(RIGHT(LEFT(K5302,15),1)="4",VLOOKUP(K5302,'[1]Budget Worksheet'!A:B,2,0),-1*VLOOKUP(K5302,'[1]Budget Worksheet'!A:B,2,0)),0)</f>
        <v>0</v>
      </c>
      <c r="P5302" s="17">
        <f>VLOOKUP($K5302,[1]Budget!$V:$AE,8,0)*IF($C5302="1 - Revenues",1,IF(AND($C5302="5 - Transfers",MID($K5302,15,1)="4"),1,-1))</f>
        <v>0</v>
      </c>
      <c r="Q5302" s="17">
        <f>VLOOKUP($K5302,[1]Budget!$V:$AE,10,0)*IF($C5302="1 - Revenues",1,IF(AND($C5302="5 - Transfers",MID(K5302,15,1)="4"),1,-1))</f>
        <v>0</v>
      </c>
      <c r="S5302" s="18" t="b">
        <f>IF(LEFT(C5302,1)="1",1,-1)*SUMIF([1]Budget!V:V,'Budget Worksheet for Pivot Tabl'!K5302,[1]Budget!AC:AC)=P5302</f>
        <v>1</v>
      </c>
    </row>
    <row r="5303" spans="1:19" x14ac:dyDescent="0.25">
      <c r="A5303" t="s">
        <v>81</v>
      </c>
      <c r="B5303" t="s">
        <v>82</v>
      </c>
      <c r="C5303" t="s">
        <v>8</v>
      </c>
      <c r="D5303" t="str">
        <f t="shared" si="82"/>
        <v>OUTFLOWS</v>
      </c>
      <c r="E5303" t="s">
        <v>116</v>
      </c>
      <c r="F5303" t="s">
        <v>117</v>
      </c>
      <c r="G5303" t="s">
        <v>6135</v>
      </c>
      <c r="H5303" t="s">
        <v>6136</v>
      </c>
      <c r="I5303" t="s">
        <v>71</v>
      </c>
      <c r="J5303" t="s">
        <v>6171</v>
      </c>
      <c r="K5303" t="s">
        <v>6603</v>
      </c>
      <c r="L5303" t="s">
        <v>599</v>
      </c>
      <c r="M5303" s="17">
        <f>VLOOKUP($K5303,[1]Budget!$V:$AE,5,0)*IF($C5303="1 - Revenues",1,IF(AND($C5303="5 - Transfers",MID(I5303,15,1)="4"),1,-1))</f>
        <v>0</v>
      </c>
      <c r="N5303" s="17">
        <f>VLOOKUP($K5303,[1]Budget!$V:$AE,6,0)*IF($C5303="1 - Revenues",1,IF(AND($C5303="5 - Transfers",MID(J5303,15,1)="4"),1,-1))</f>
        <v>0</v>
      </c>
      <c r="O5303" s="17">
        <f>IFERROR(IF(RIGHT(LEFT(K5303,15),1)="4",VLOOKUP(K5303,'[1]Budget Worksheet'!A:B,2,0),-1*VLOOKUP(K5303,'[1]Budget Worksheet'!A:B,2,0)),0)</f>
        <v>-550</v>
      </c>
      <c r="P5303" s="17">
        <f>VLOOKUP($K5303,[1]Budget!$V:$AE,8,0)*IF($C5303="1 - Revenues",1,IF(AND($C5303="5 - Transfers",MID($K5303,15,1)="4"),1,-1))</f>
        <v>-550</v>
      </c>
      <c r="Q5303" s="17">
        <f>VLOOKUP($K5303,[1]Budget!$V:$AE,10,0)*IF($C5303="1 - Revenues",1,IF(AND($C5303="5 - Transfers",MID(K5303,15,1)="4"),1,-1))</f>
        <v>0</v>
      </c>
      <c r="S5303" s="18" t="b">
        <f>IF(LEFT(C5303,1)="1",1,-1)*SUMIF([1]Budget!V:V,'Budget Worksheet for Pivot Tabl'!K5303,[1]Budget!AC:AC)=P5303</f>
        <v>1</v>
      </c>
    </row>
    <row r="5304" spans="1:19" x14ac:dyDescent="0.25">
      <c r="A5304" t="s">
        <v>81</v>
      </c>
      <c r="B5304" t="s">
        <v>82</v>
      </c>
      <c r="C5304" t="s">
        <v>8</v>
      </c>
      <c r="D5304" t="str">
        <f t="shared" si="82"/>
        <v>OUTFLOWS</v>
      </c>
      <c r="E5304" t="s">
        <v>116</v>
      </c>
      <c r="F5304" t="s">
        <v>117</v>
      </c>
      <c r="G5304" t="s">
        <v>6135</v>
      </c>
      <c r="H5304" t="s">
        <v>6136</v>
      </c>
      <c r="I5304" t="s">
        <v>71</v>
      </c>
      <c r="J5304" t="s">
        <v>6171</v>
      </c>
      <c r="K5304" t="s">
        <v>6604</v>
      </c>
      <c r="L5304" t="s">
        <v>470</v>
      </c>
      <c r="M5304" s="17">
        <f>VLOOKUP($K5304,[1]Budget!$V:$AE,5,0)*IF($C5304="1 - Revenues",1,IF(AND($C5304="5 - Transfers",MID(I5304,15,1)="4"),1,-1))</f>
        <v>0</v>
      </c>
      <c r="N5304" s="17">
        <f>VLOOKUP($K5304,[1]Budget!$V:$AE,6,0)*IF($C5304="1 - Revenues",1,IF(AND($C5304="5 - Transfers",MID(J5304,15,1)="4"),1,-1))</f>
        <v>0</v>
      </c>
      <c r="O5304" s="17">
        <f>IFERROR(IF(RIGHT(LEFT(K5304,15),1)="4",VLOOKUP(K5304,'[1]Budget Worksheet'!A:B,2,0),-1*VLOOKUP(K5304,'[1]Budget Worksheet'!A:B,2,0)),0)</f>
        <v>0</v>
      </c>
      <c r="P5304" s="17">
        <f>VLOOKUP($K5304,[1]Budget!$V:$AE,8,0)*IF($C5304="1 - Revenues",1,IF(AND($C5304="5 - Transfers",MID($K5304,15,1)="4"),1,-1))</f>
        <v>0</v>
      </c>
      <c r="Q5304" s="17">
        <f>VLOOKUP($K5304,[1]Budget!$V:$AE,10,0)*IF($C5304="1 - Revenues",1,IF(AND($C5304="5 - Transfers",MID(K5304,15,1)="4"),1,-1))</f>
        <v>0</v>
      </c>
      <c r="S5304" s="18" t="b">
        <f>IF(LEFT(C5304,1)="1",1,-1)*SUMIF([1]Budget!V:V,'Budget Worksheet for Pivot Tabl'!K5304,[1]Budget!AC:AC)=P5304</f>
        <v>1</v>
      </c>
    </row>
    <row r="5305" spans="1:19" x14ac:dyDescent="0.25">
      <c r="A5305" t="s">
        <v>81</v>
      </c>
      <c r="B5305" t="s">
        <v>82</v>
      </c>
      <c r="C5305" t="s">
        <v>8</v>
      </c>
      <c r="D5305" t="str">
        <f t="shared" si="82"/>
        <v>OUTFLOWS</v>
      </c>
      <c r="E5305" t="s">
        <v>116</v>
      </c>
      <c r="F5305" t="s">
        <v>117</v>
      </c>
      <c r="G5305" t="s">
        <v>6135</v>
      </c>
      <c r="H5305" t="s">
        <v>6136</v>
      </c>
      <c r="I5305" t="s">
        <v>71</v>
      </c>
      <c r="J5305" t="s">
        <v>6171</v>
      </c>
      <c r="K5305" t="s">
        <v>6605</v>
      </c>
      <c r="L5305" t="s">
        <v>606</v>
      </c>
      <c r="M5305" s="17">
        <f>VLOOKUP($K5305,[1]Budget!$V:$AE,5,0)*IF($C5305="1 - Revenues",1,IF(AND($C5305="5 - Transfers",MID(I5305,15,1)="4"),1,-1))</f>
        <v>0</v>
      </c>
      <c r="N5305" s="17">
        <f>VLOOKUP($K5305,[1]Budget!$V:$AE,6,0)*IF($C5305="1 - Revenues",1,IF(AND($C5305="5 - Transfers",MID(J5305,15,1)="4"),1,-1))</f>
        <v>0</v>
      </c>
      <c r="O5305" s="17">
        <f>IFERROR(IF(RIGHT(LEFT(K5305,15),1)="4",VLOOKUP(K5305,'[1]Budget Worksheet'!A:B,2,0),-1*VLOOKUP(K5305,'[1]Budget Worksheet'!A:B,2,0)),0)</f>
        <v>-3398</v>
      </c>
      <c r="P5305" s="17">
        <f>VLOOKUP($K5305,[1]Budget!$V:$AE,8,0)*IF($C5305="1 - Revenues",1,IF(AND($C5305="5 - Transfers",MID($K5305,15,1)="4"),1,-1))</f>
        <v>-3398</v>
      </c>
      <c r="Q5305" s="17">
        <f>VLOOKUP($K5305,[1]Budget!$V:$AE,10,0)*IF($C5305="1 - Revenues",1,IF(AND($C5305="5 - Transfers",MID(K5305,15,1)="4"),1,-1))</f>
        <v>0</v>
      </c>
      <c r="S5305" s="18" t="b">
        <f>IF(LEFT(C5305,1)="1",1,-1)*SUMIF([1]Budget!V:V,'Budget Worksheet for Pivot Tabl'!K5305,[1]Budget!AC:AC)=P5305</f>
        <v>1</v>
      </c>
    </row>
    <row r="5306" spans="1:19" x14ac:dyDescent="0.25">
      <c r="A5306" t="s">
        <v>81</v>
      </c>
      <c r="B5306" t="s">
        <v>82</v>
      </c>
      <c r="C5306" t="s">
        <v>8</v>
      </c>
      <c r="D5306" t="str">
        <f t="shared" si="82"/>
        <v>OUTFLOWS</v>
      </c>
      <c r="E5306" t="s">
        <v>116</v>
      </c>
      <c r="F5306" t="s">
        <v>117</v>
      </c>
      <c r="G5306" t="s">
        <v>6135</v>
      </c>
      <c r="H5306" t="s">
        <v>6136</v>
      </c>
      <c r="I5306" t="s">
        <v>71</v>
      </c>
      <c r="J5306" t="s">
        <v>6171</v>
      </c>
      <c r="K5306" t="s">
        <v>6606</v>
      </c>
      <c r="L5306" t="s">
        <v>608</v>
      </c>
      <c r="M5306" s="17">
        <f>VLOOKUP($K5306,[1]Budget!$V:$AE,5,0)*IF($C5306="1 - Revenues",1,IF(AND($C5306="5 - Transfers",MID(I5306,15,1)="4"),1,-1))</f>
        <v>0</v>
      </c>
      <c r="N5306" s="17">
        <f>VLOOKUP($K5306,[1]Budget!$V:$AE,6,0)*IF($C5306="1 - Revenues",1,IF(AND($C5306="5 - Transfers",MID(J5306,15,1)="4"),1,-1))</f>
        <v>0</v>
      </c>
      <c r="O5306" s="17">
        <f>IFERROR(IF(RIGHT(LEFT(K5306,15),1)="4",VLOOKUP(K5306,'[1]Budget Worksheet'!A:B,2,0),-1*VLOOKUP(K5306,'[1]Budget Worksheet'!A:B,2,0)),0)</f>
        <v>-9396</v>
      </c>
      <c r="P5306" s="17">
        <f>VLOOKUP($K5306,[1]Budget!$V:$AE,8,0)*IF($C5306="1 - Revenues",1,IF(AND($C5306="5 - Transfers",MID($K5306,15,1)="4"),1,-1))</f>
        <v>-9396</v>
      </c>
      <c r="Q5306" s="17">
        <f>VLOOKUP($K5306,[1]Budget!$V:$AE,10,0)*IF($C5306="1 - Revenues",1,IF(AND($C5306="5 - Transfers",MID(K5306,15,1)="4"),1,-1))</f>
        <v>0</v>
      </c>
      <c r="S5306" s="18" t="b">
        <f>IF(LEFT(C5306,1)="1",1,-1)*SUMIF([1]Budget!V:V,'Budget Worksheet for Pivot Tabl'!K5306,[1]Budget!AC:AC)=P5306</f>
        <v>1</v>
      </c>
    </row>
    <row r="5307" spans="1:19" x14ac:dyDescent="0.25">
      <c r="A5307" t="s">
        <v>81</v>
      </c>
      <c r="B5307" t="s">
        <v>82</v>
      </c>
      <c r="C5307" t="s">
        <v>8</v>
      </c>
      <c r="D5307" t="str">
        <f t="shared" si="82"/>
        <v>OUTFLOWS</v>
      </c>
      <c r="E5307" t="s">
        <v>116</v>
      </c>
      <c r="F5307" t="s">
        <v>117</v>
      </c>
      <c r="G5307" t="s">
        <v>6135</v>
      </c>
      <c r="H5307" t="s">
        <v>6136</v>
      </c>
      <c r="I5307" t="s">
        <v>71</v>
      </c>
      <c r="J5307" t="s">
        <v>6171</v>
      </c>
      <c r="K5307" t="s">
        <v>6607</v>
      </c>
      <c r="L5307" t="s">
        <v>610</v>
      </c>
      <c r="M5307" s="17">
        <f>VLOOKUP($K5307,[1]Budget!$V:$AE,5,0)*IF($C5307="1 - Revenues",1,IF(AND($C5307="5 - Transfers",MID(I5307,15,1)="4"),1,-1))</f>
        <v>0</v>
      </c>
      <c r="N5307" s="17">
        <f>VLOOKUP($K5307,[1]Budget!$V:$AE,6,0)*IF($C5307="1 - Revenues",1,IF(AND($C5307="5 - Transfers",MID(J5307,15,1)="4"),1,-1))</f>
        <v>0</v>
      </c>
      <c r="O5307" s="17">
        <f>IFERROR(IF(RIGHT(LEFT(K5307,15),1)="4",VLOOKUP(K5307,'[1]Budget Worksheet'!A:B,2,0),-1*VLOOKUP(K5307,'[1]Budget Worksheet'!A:B,2,0)),0)</f>
        <v>-720</v>
      </c>
      <c r="P5307" s="17">
        <f>VLOOKUP($K5307,[1]Budget!$V:$AE,8,0)*IF($C5307="1 - Revenues",1,IF(AND($C5307="5 - Transfers",MID($K5307,15,1)="4"),1,-1))</f>
        <v>-720</v>
      </c>
      <c r="Q5307" s="17">
        <f>VLOOKUP($K5307,[1]Budget!$V:$AE,10,0)*IF($C5307="1 - Revenues",1,IF(AND($C5307="5 - Transfers",MID(K5307,15,1)="4"),1,-1))</f>
        <v>0</v>
      </c>
      <c r="S5307" s="18" t="b">
        <f>IF(LEFT(C5307,1)="1",1,-1)*SUMIF([1]Budget!V:V,'Budget Worksheet for Pivot Tabl'!K5307,[1]Budget!AC:AC)=P5307</f>
        <v>1</v>
      </c>
    </row>
    <row r="5308" spans="1:19" x14ac:dyDescent="0.25">
      <c r="A5308" t="s">
        <v>81</v>
      </c>
      <c r="B5308" t="s">
        <v>82</v>
      </c>
      <c r="C5308" t="s">
        <v>8</v>
      </c>
      <c r="D5308" t="str">
        <f t="shared" si="82"/>
        <v>OUTFLOWS</v>
      </c>
      <c r="E5308" t="s">
        <v>116</v>
      </c>
      <c r="F5308" t="s">
        <v>117</v>
      </c>
      <c r="G5308" t="s">
        <v>6135</v>
      </c>
      <c r="H5308" t="s">
        <v>6136</v>
      </c>
      <c r="I5308" t="s">
        <v>71</v>
      </c>
      <c r="J5308" t="s">
        <v>6171</v>
      </c>
      <c r="K5308" t="s">
        <v>6608</v>
      </c>
      <c r="L5308" t="s">
        <v>612</v>
      </c>
      <c r="M5308" s="17">
        <f>VLOOKUP($K5308,[1]Budget!$V:$AE,5,0)*IF($C5308="1 - Revenues",1,IF(AND($C5308="5 - Transfers",MID(I5308,15,1)="4"),1,-1))</f>
        <v>0</v>
      </c>
      <c r="N5308" s="17">
        <f>VLOOKUP($K5308,[1]Budget!$V:$AE,6,0)*IF($C5308="1 - Revenues",1,IF(AND($C5308="5 - Transfers",MID(J5308,15,1)="4"),1,-1))</f>
        <v>0</v>
      </c>
      <c r="O5308" s="17">
        <f>IFERROR(IF(RIGHT(LEFT(K5308,15),1)="4",VLOOKUP(K5308,'[1]Budget Worksheet'!A:B,2,0),-1*VLOOKUP(K5308,'[1]Budget Worksheet'!A:B,2,0)),0)</f>
        <v>-123</v>
      </c>
      <c r="P5308" s="17">
        <f>VLOOKUP($K5308,[1]Budget!$V:$AE,8,0)*IF($C5308="1 - Revenues",1,IF(AND($C5308="5 - Transfers",MID($K5308,15,1)="4"),1,-1))</f>
        <v>-123</v>
      </c>
      <c r="Q5308" s="17">
        <f>VLOOKUP($K5308,[1]Budget!$V:$AE,10,0)*IF($C5308="1 - Revenues",1,IF(AND($C5308="5 - Transfers",MID(K5308,15,1)="4"),1,-1))</f>
        <v>0</v>
      </c>
      <c r="S5308" s="18" t="b">
        <f>IF(LEFT(C5308,1)="1",1,-1)*SUMIF([1]Budget!V:V,'Budget Worksheet for Pivot Tabl'!K5308,[1]Budget!AC:AC)=P5308</f>
        <v>1</v>
      </c>
    </row>
    <row r="5309" spans="1:19" x14ac:dyDescent="0.25">
      <c r="A5309" t="s">
        <v>81</v>
      </c>
      <c r="B5309" t="s">
        <v>82</v>
      </c>
      <c r="C5309" t="s">
        <v>8</v>
      </c>
      <c r="D5309" t="str">
        <f t="shared" si="82"/>
        <v>OUTFLOWS</v>
      </c>
      <c r="E5309" t="s">
        <v>116</v>
      </c>
      <c r="F5309" t="s">
        <v>117</v>
      </c>
      <c r="G5309" t="s">
        <v>6135</v>
      </c>
      <c r="H5309" t="s">
        <v>6136</v>
      </c>
      <c r="I5309" t="s">
        <v>71</v>
      </c>
      <c r="J5309" t="s">
        <v>6171</v>
      </c>
      <c r="K5309" t="s">
        <v>6609</v>
      </c>
      <c r="L5309" t="s">
        <v>614</v>
      </c>
      <c r="M5309" s="17">
        <f>VLOOKUP($K5309,[1]Budget!$V:$AE,5,0)*IF($C5309="1 - Revenues",1,IF(AND($C5309="5 - Transfers",MID(I5309,15,1)="4"),1,-1))</f>
        <v>0</v>
      </c>
      <c r="N5309" s="17">
        <f>VLOOKUP($K5309,[1]Budget!$V:$AE,6,0)*IF($C5309="1 - Revenues",1,IF(AND($C5309="5 - Transfers",MID(J5309,15,1)="4"),1,-1))</f>
        <v>0</v>
      </c>
      <c r="O5309" s="17">
        <f>IFERROR(IF(RIGHT(LEFT(K5309,15),1)="4",VLOOKUP(K5309,'[1]Budget Worksheet'!A:B,2,0),-1*VLOOKUP(K5309,'[1]Budget Worksheet'!A:B,2,0)),0)</f>
        <v>0</v>
      </c>
      <c r="P5309" s="17">
        <f>VLOOKUP($K5309,[1]Budget!$V:$AE,8,0)*IF($C5309="1 - Revenues",1,IF(AND($C5309="5 - Transfers",MID($K5309,15,1)="4"),1,-1))</f>
        <v>0</v>
      </c>
      <c r="Q5309" s="17">
        <f>VLOOKUP($K5309,[1]Budget!$V:$AE,10,0)*IF($C5309="1 - Revenues",1,IF(AND($C5309="5 - Transfers",MID(K5309,15,1)="4"),1,-1))</f>
        <v>0</v>
      </c>
      <c r="S5309" s="18" t="b">
        <f>IF(LEFT(C5309,1)="1",1,-1)*SUMIF([1]Budget!V:V,'Budget Worksheet for Pivot Tabl'!K5309,[1]Budget!AC:AC)=P5309</f>
        <v>1</v>
      </c>
    </row>
    <row r="5310" spans="1:19" x14ac:dyDescent="0.25">
      <c r="A5310" t="s">
        <v>81</v>
      </c>
      <c r="B5310" t="s">
        <v>82</v>
      </c>
      <c r="C5310" t="s">
        <v>8</v>
      </c>
      <c r="D5310" t="str">
        <f t="shared" si="82"/>
        <v>OUTFLOWS</v>
      </c>
      <c r="E5310" t="s">
        <v>116</v>
      </c>
      <c r="F5310" t="s">
        <v>117</v>
      </c>
      <c r="G5310" t="s">
        <v>6135</v>
      </c>
      <c r="H5310" t="s">
        <v>6136</v>
      </c>
      <c r="I5310" t="s">
        <v>71</v>
      </c>
      <c r="J5310" t="s">
        <v>6171</v>
      </c>
      <c r="K5310" t="s">
        <v>6610</v>
      </c>
      <c r="L5310" t="s">
        <v>618</v>
      </c>
      <c r="M5310" s="17">
        <f>VLOOKUP($K5310,[1]Budget!$V:$AE,5,0)*IF($C5310="1 - Revenues",1,IF(AND($C5310="5 - Transfers",MID(I5310,15,1)="4"),1,-1))</f>
        <v>0</v>
      </c>
      <c r="N5310" s="17">
        <f>VLOOKUP($K5310,[1]Budget!$V:$AE,6,0)*IF($C5310="1 - Revenues",1,IF(AND($C5310="5 - Transfers",MID(J5310,15,1)="4"),1,-1))</f>
        <v>0</v>
      </c>
      <c r="O5310" s="17">
        <f>IFERROR(IF(RIGHT(LEFT(K5310,15),1)="4",VLOOKUP(K5310,'[1]Budget Worksheet'!A:B,2,0),-1*VLOOKUP(K5310,'[1]Budget Worksheet'!A:B,2,0)),0)</f>
        <v>-131</v>
      </c>
      <c r="P5310" s="17">
        <f>VLOOKUP($K5310,[1]Budget!$V:$AE,8,0)*IF($C5310="1 - Revenues",1,IF(AND($C5310="5 - Transfers",MID($K5310,15,1)="4"),1,-1))</f>
        <v>-131</v>
      </c>
      <c r="Q5310" s="17">
        <f>VLOOKUP($K5310,[1]Budget!$V:$AE,10,0)*IF($C5310="1 - Revenues",1,IF(AND($C5310="5 - Transfers",MID(K5310,15,1)="4"),1,-1))</f>
        <v>0</v>
      </c>
      <c r="S5310" s="18" t="b">
        <f>IF(LEFT(C5310,1)="1",1,-1)*SUMIF([1]Budget!V:V,'Budget Worksheet for Pivot Tabl'!K5310,[1]Budget!AC:AC)=P5310</f>
        <v>1</v>
      </c>
    </row>
    <row r="5311" spans="1:19" x14ac:dyDescent="0.25">
      <c r="A5311" t="s">
        <v>81</v>
      </c>
      <c r="B5311" t="s">
        <v>82</v>
      </c>
      <c r="C5311" t="s">
        <v>8</v>
      </c>
      <c r="D5311" t="str">
        <f t="shared" si="82"/>
        <v>OUTFLOWS</v>
      </c>
      <c r="E5311" t="s">
        <v>116</v>
      </c>
      <c r="F5311" t="s">
        <v>117</v>
      </c>
      <c r="G5311" t="s">
        <v>6135</v>
      </c>
      <c r="H5311" t="s">
        <v>6136</v>
      </c>
      <c r="I5311" t="s">
        <v>71</v>
      </c>
      <c r="J5311" t="s">
        <v>6171</v>
      </c>
      <c r="K5311" t="s">
        <v>6611</v>
      </c>
      <c r="L5311" t="s">
        <v>620</v>
      </c>
      <c r="M5311" s="17">
        <f>VLOOKUP($K5311,[1]Budget!$V:$AE,5,0)*IF($C5311="1 - Revenues",1,IF(AND($C5311="5 - Transfers",MID(I5311,15,1)="4"),1,-1))</f>
        <v>0</v>
      </c>
      <c r="N5311" s="17">
        <f>VLOOKUP($K5311,[1]Budget!$V:$AE,6,0)*IF($C5311="1 - Revenues",1,IF(AND($C5311="5 - Transfers",MID(J5311,15,1)="4"),1,-1))</f>
        <v>0</v>
      </c>
      <c r="O5311" s="17">
        <f>IFERROR(IF(RIGHT(LEFT(K5311,15),1)="4",VLOOKUP(K5311,'[1]Budget Worksheet'!A:B,2,0),-1*VLOOKUP(K5311,'[1]Budget Worksheet'!A:B,2,0)),0)</f>
        <v>-1411</v>
      </c>
      <c r="P5311" s="17">
        <f>VLOOKUP($K5311,[1]Budget!$V:$AE,8,0)*IF($C5311="1 - Revenues",1,IF(AND($C5311="5 - Transfers",MID($K5311,15,1)="4"),1,-1))</f>
        <v>-1411</v>
      </c>
      <c r="Q5311" s="17">
        <f>VLOOKUP($K5311,[1]Budget!$V:$AE,10,0)*IF($C5311="1 - Revenues",1,IF(AND($C5311="5 - Transfers",MID(K5311,15,1)="4"),1,-1))</f>
        <v>0</v>
      </c>
      <c r="S5311" s="18" t="b">
        <f>IF(LEFT(C5311,1)="1",1,-1)*SUMIF([1]Budget!V:V,'Budget Worksheet for Pivot Tabl'!K5311,[1]Budget!AC:AC)=P5311</f>
        <v>1</v>
      </c>
    </row>
    <row r="5312" spans="1:19" x14ac:dyDescent="0.25">
      <c r="A5312" t="s">
        <v>81</v>
      </c>
      <c r="B5312" t="s">
        <v>82</v>
      </c>
      <c r="C5312" t="s">
        <v>8</v>
      </c>
      <c r="D5312" t="str">
        <f t="shared" si="82"/>
        <v>OUTFLOWS</v>
      </c>
      <c r="E5312" t="s">
        <v>116</v>
      </c>
      <c r="F5312" t="s">
        <v>117</v>
      </c>
      <c r="G5312" t="s">
        <v>6135</v>
      </c>
      <c r="H5312" t="s">
        <v>6136</v>
      </c>
      <c r="I5312" t="s">
        <v>71</v>
      </c>
      <c r="J5312" t="s">
        <v>6171</v>
      </c>
      <c r="K5312" t="s">
        <v>6612</v>
      </c>
      <c r="L5312" t="s">
        <v>1020</v>
      </c>
      <c r="M5312" s="17">
        <f>VLOOKUP($K5312,[1]Budget!$V:$AE,5,0)*IF($C5312="1 - Revenues",1,IF(AND($C5312="5 - Transfers",MID(I5312,15,1)="4"),1,-1))</f>
        <v>0</v>
      </c>
      <c r="N5312" s="17">
        <f>VLOOKUP($K5312,[1]Budget!$V:$AE,6,0)*IF($C5312="1 - Revenues",1,IF(AND($C5312="5 - Transfers",MID(J5312,15,1)="4"),1,-1))</f>
        <v>0</v>
      </c>
      <c r="O5312" s="17">
        <f>IFERROR(IF(RIGHT(LEFT(K5312,15),1)="4",VLOOKUP(K5312,'[1]Budget Worksheet'!A:B,2,0),-1*VLOOKUP(K5312,'[1]Budget Worksheet'!A:B,2,0)),0)</f>
        <v>-150</v>
      </c>
      <c r="P5312" s="17">
        <f>VLOOKUP($K5312,[1]Budget!$V:$AE,8,0)*IF($C5312="1 - Revenues",1,IF(AND($C5312="5 - Transfers",MID($K5312,15,1)="4"),1,-1))</f>
        <v>-150</v>
      </c>
      <c r="Q5312" s="17">
        <f>VLOOKUP($K5312,[1]Budget!$V:$AE,10,0)*IF($C5312="1 - Revenues",1,IF(AND($C5312="5 - Transfers",MID(K5312,15,1)="4"),1,-1))</f>
        <v>0</v>
      </c>
      <c r="S5312" s="18" t="b">
        <f>IF(LEFT(C5312,1)="1",1,-1)*SUMIF([1]Budget!V:V,'Budget Worksheet for Pivot Tabl'!K5312,[1]Budget!AC:AC)=P5312</f>
        <v>1</v>
      </c>
    </row>
    <row r="5313" spans="1:19" x14ac:dyDescent="0.25">
      <c r="A5313" t="s">
        <v>81</v>
      </c>
      <c r="B5313" t="s">
        <v>82</v>
      </c>
      <c r="C5313" t="s">
        <v>8</v>
      </c>
      <c r="D5313" t="str">
        <f t="shared" si="82"/>
        <v>OUTFLOWS</v>
      </c>
      <c r="E5313" t="s">
        <v>116</v>
      </c>
      <c r="F5313" t="s">
        <v>117</v>
      </c>
      <c r="G5313" t="s">
        <v>6135</v>
      </c>
      <c r="H5313" t="s">
        <v>6136</v>
      </c>
      <c r="I5313" t="s">
        <v>71</v>
      </c>
      <c r="J5313" t="s">
        <v>6171</v>
      </c>
      <c r="K5313" t="s">
        <v>6613</v>
      </c>
      <c r="L5313" t="s">
        <v>472</v>
      </c>
      <c r="M5313" s="17">
        <f>VLOOKUP($K5313,[1]Budget!$V:$AE,5,0)*IF($C5313="1 - Revenues",1,IF(AND($C5313="5 - Transfers",MID(I5313,15,1)="4"),1,-1))</f>
        <v>0</v>
      </c>
      <c r="N5313" s="17">
        <f>VLOOKUP($K5313,[1]Budget!$V:$AE,6,0)*IF($C5313="1 - Revenues",1,IF(AND($C5313="5 - Transfers",MID(J5313,15,1)="4"),1,-1))</f>
        <v>0</v>
      </c>
      <c r="O5313" s="17">
        <f>IFERROR(IF(RIGHT(LEFT(K5313,15),1)="4",VLOOKUP(K5313,'[1]Budget Worksheet'!A:B,2,0),-1*VLOOKUP(K5313,'[1]Budget Worksheet'!A:B,2,0)),0)</f>
        <v>-423</v>
      </c>
      <c r="P5313" s="17">
        <f>VLOOKUP($K5313,[1]Budget!$V:$AE,8,0)*IF($C5313="1 - Revenues",1,IF(AND($C5313="5 - Transfers",MID($K5313,15,1)="4"),1,-1))</f>
        <v>-423</v>
      </c>
      <c r="Q5313" s="17">
        <f>VLOOKUP($K5313,[1]Budget!$V:$AE,10,0)*IF($C5313="1 - Revenues",1,IF(AND($C5313="5 - Transfers",MID(K5313,15,1)="4"),1,-1))</f>
        <v>0</v>
      </c>
      <c r="S5313" s="18" t="b">
        <f>IF(LEFT(C5313,1)="1",1,-1)*SUMIF([1]Budget!V:V,'Budget Worksheet for Pivot Tabl'!K5313,[1]Budget!AC:AC)=P5313</f>
        <v>1</v>
      </c>
    </row>
    <row r="5314" spans="1:19" x14ac:dyDescent="0.25">
      <c r="A5314" t="s">
        <v>81</v>
      </c>
      <c r="B5314" t="s">
        <v>82</v>
      </c>
      <c r="C5314" t="s">
        <v>9</v>
      </c>
      <c r="D5314" t="str">
        <f t="shared" si="82"/>
        <v>OUTFLOWS</v>
      </c>
      <c r="E5314" t="s">
        <v>116</v>
      </c>
      <c r="F5314" t="s">
        <v>117</v>
      </c>
      <c r="G5314" t="s">
        <v>6135</v>
      </c>
      <c r="H5314" t="s">
        <v>6136</v>
      </c>
      <c r="I5314" t="s">
        <v>71</v>
      </c>
      <c r="J5314" t="s">
        <v>6171</v>
      </c>
      <c r="K5314" t="s">
        <v>6614</v>
      </c>
      <c r="L5314" t="s">
        <v>6420</v>
      </c>
      <c r="M5314" s="17">
        <f>VLOOKUP($K5314,[1]Budget!$V:$AE,5,0)*IF($C5314="1 - Revenues",1,IF(AND($C5314="5 - Transfers",MID(I5314,15,1)="4"),1,-1))</f>
        <v>0</v>
      </c>
      <c r="N5314" s="17">
        <f>VLOOKUP($K5314,[1]Budget!$V:$AE,6,0)*IF($C5314="1 - Revenues",1,IF(AND($C5314="5 - Transfers",MID(J5314,15,1)="4"),1,-1))</f>
        <v>0</v>
      </c>
      <c r="O5314" s="17">
        <f>IFERROR(IF(RIGHT(LEFT(K5314,15),1)="4",VLOOKUP(K5314,'[1]Budget Worksheet'!A:B,2,0),-1*VLOOKUP(K5314,'[1]Budget Worksheet'!A:B,2,0)),0)</f>
        <v>0</v>
      </c>
      <c r="P5314" s="17">
        <f>VLOOKUP($K5314,[1]Budget!$V:$AE,8,0)*IF($C5314="1 - Revenues",1,IF(AND($C5314="5 - Transfers",MID($K5314,15,1)="4"),1,-1))</f>
        <v>0</v>
      </c>
      <c r="Q5314" s="17">
        <f>VLOOKUP($K5314,[1]Budget!$V:$AE,10,0)*IF($C5314="1 - Revenues",1,IF(AND($C5314="5 - Transfers",MID(K5314,15,1)="4"),1,-1))</f>
        <v>0</v>
      </c>
      <c r="S5314" s="18" t="b">
        <f>IF(LEFT(C5314,1)="1",1,-1)*SUMIF([1]Budget!V:V,'Budget Worksheet for Pivot Tabl'!K5314,[1]Budget!AC:AC)=P5314</f>
        <v>1</v>
      </c>
    </row>
    <row r="5315" spans="1:19" x14ac:dyDescent="0.25">
      <c r="A5315" t="s">
        <v>83</v>
      </c>
      <c r="B5315" t="s">
        <v>84</v>
      </c>
      <c r="C5315" t="s">
        <v>11</v>
      </c>
      <c r="D5315" t="str">
        <f t="shared" ref="D5315:D5378" si="83">IF(C5315="1 - Revenues","INFLOWS","OUTFLOWS")</f>
        <v>OUTFLOWS</v>
      </c>
      <c r="E5315" t="s">
        <v>102</v>
      </c>
      <c r="F5315" t="s">
        <v>103</v>
      </c>
      <c r="G5315" t="s">
        <v>102</v>
      </c>
      <c r="H5315" t="s">
        <v>212</v>
      </c>
      <c r="I5315" t="s">
        <v>213</v>
      </c>
      <c r="J5315" t="s">
        <v>214</v>
      </c>
      <c r="K5315" t="s">
        <v>6615</v>
      </c>
      <c r="L5315" t="s">
        <v>6616</v>
      </c>
      <c r="M5315" s="17">
        <f>VLOOKUP($K5315,[1]Budget!$V:$AE,5,0)*IF($C5315="1 - Revenues",1,IF(AND($C5315="5 - Transfers",MID(I5315,15,1)="4"),1,-1))</f>
        <v>-788000</v>
      </c>
      <c r="N5315" s="17">
        <f>VLOOKUP($K5315,[1]Budget!$V:$AE,6,0)*IF($C5315="1 - Revenues",1,IF(AND($C5315="5 - Transfers",MID(J5315,15,1)="4"),1,-1))</f>
        <v>-788000</v>
      </c>
      <c r="O5315" s="17">
        <f>IFERROR(IF(RIGHT(LEFT(K5315,15),1)="4",VLOOKUP(K5315,'[1]Budget Worksheet'!A:B,2,0),-1*VLOOKUP(K5315,'[1]Budget Worksheet'!A:B,2,0)),0)</f>
        <v>787920</v>
      </c>
      <c r="P5315" s="17">
        <f>VLOOKUP($K5315,[1]Budget!$V:$AE,8,0)*IF($C5315="1 - Revenues",1,IF(AND($C5315="5 - Transfers",MID($K5315,15,1)="4"),1,-1))</f>
        <v>787920</v>
      </c>
      <c r="Q5315" s="17">
        <f>VLOOKUP($K5315,[1]Budget!$V:$AE,10,0)*IF($C5315="1 - Revenues",1,IF(AND($C5315="5 - Transfers",MID(K5315,15,1)="4"),1,-1))</f>
        <v>0</v>
      </c>
      <c r="S5315" s="18" t="b">
        <f>IF(LEFT(C5315,1)="1",1,-1)*SUMIF([1]Budget!V:V,'Budget Worksheet for Pivot Tabl'!K5315,[1]Budget!AC:AC)=P5315</f>
        <v>0</v>
      </c>
    </row>
    <row r="5316" spans="1:19" x14ac:dyDescent="0.25">
      <c r="A5316" t="s">
        <v>83</v>
      </c>
      <c r="B5316" t="s">
        <v>84</v>
      </c>
      <c r="C5316" t="s">
        <v>7</v>
      </c>
      <c r="D5316" t="str">
        <f t="shared" si="83"/>
        <v>INFLOWS</v>
      </c>
      <c r="E5316" t="s">
        <v>116</v>
      </c>
      <c r="F5316" t="s">
        <v>117</v>
      </c>
      <c r="G5316" t="s">
        <v>6617</v>
      </c>
      <c r="H5316" t="s">
        <v>6618</v>
      </c>
      <c r="I5316" t="s">
        <v>2902</v>
      </c>
      <c r="J5316" t="s">
        <v>2903</v>
      </c>
      <c r="K5316" t="s">
        <v>6619</v>
      </c>
      <c r="L5316" t="s">
        <v>2793</v>
      </c>
      <c r="M5316" s="17">
        <f>VLOOKUP($K5316,[1]Budget!$V:$AE,5,0)*IF($C5316="1 - Revenues",1,IF(AND($C5316="5 - Transfers",MID(I5316,15,1)="4"),1,-1))</f>
        <v>18000</v>
      </c>
      <c r="N5316" s="17">
        <f>VLOOKUP($K5316,[1]Budget!$V:$AE,6,0)*IF($C5316="1 - Revenues",1,IF(AND($C5316="5 - Transfers",MID(J5316,15,1)="4"),1,-1))</f>
        <v>0</v>
      </c>
      <c r="O5316" s="17">
        <f>IFERROR(IF(RIGHT(LEFT(K5316,15),1)="4",VLOOKUP(K5316,'[1]Budget Worksheet'!A:B,2,0),-1*VLOOKUP(K5316,'[1]Budget Worksheet'!A:B,2,0)),0)</f>
        <v>0</v>
      </c>
      <c r="P5316" s="17">
        <f>VLOOKUP($K5316,[1]Budget!$V:$AE,8,0)*IF($C5316="1 - Revenues",1,IF(AND($C5316="5 - Transfers",MID($K5316,15,1)="4"),1,-1))</f>
        <v>0</v>
      </c>
      <c r="Q5316" s="17">
        <f>VLOOKUP($K5316,[1]Budget!$V:$AE,10,0)*IF($C5316="1 - Revenues",1,IF(AND($C5316="5 - Transfers",MID(K5316,15,1)="4"),1,-1))</f>
        <v>0</v>
      </c>
      <c r="S5316" s="18" t="b">
        <f>IF(LEFT(C5316,1)="1",1,-1)*SUMIF([1]Budget!V:V,'Budget Worksheet for Pivot Tabl'!K5316,[1]Budget!AC:AC)=P5316</f>
        <v>1</v>
      </c>
    </row>
    <row r="5317" spans="1:19" x14ac:dyDescent="0.25">
      <c r="A5317" t="s">
        <v>83</v>
      </c>
      <c r="B5317" t="s">
        <v>84</v>
      </c>
      <c r="C5317" t="s">
        <v>7</v>
      </c>
      <c r="D5317" t="str">
        <f t="shared" si="83"/>
        <v>INFLOWS</v>
      </c>
      <c r="E5317" t="s">
        <v>116</v>
      </c>
      <c r="F5317" t="s">
        <v>117</v>
      </c>
      <c r="G5317" t="s">
        <v>6617</v>
      </c>
      <c r="H5317" t="s">
        <v>6618</v>
      </c>
      <c r="I5317" t="s">
        <v>2024</v>
      </c>
      <c r="J5317" t="s">
        <v>2025</v>
      </c>
      <c r="K5317" t="s">
        <v>6620</v>
      </c>
      <c r="L5317" t="s">
        <v>6621</v>
      </c>
      <c r="M5317" s="17">
        <f>VLOOKUP($K5317,[1]Budget!$V:$AE,5,0)*IF($C5317="1 - Revenues",1,IF(AND($C5317="5 - Transfers",MID(I5317,15,1)="4"),1,-1))</f>
        <v>12326000</v>
      </c>
      <c r="N5317" s="17">
        <f>VLOOKUP($K5317,[1]Budget!$V:$AE,6,0)*IF($C5317="1 - Revenues",1,IF(AND($C5317="5 - Transfers",MID(J5317,15,1)="4"),1,-1))</f>
        <v>12975000</v>
      </c>
      <c r="O5317" s="17">
        <f>IFERROR(IF(RIGHT(LEFT(K5317,15),1)="4",VLOOKUP(K5317,'[1]Budget Worksheet'!A:B,2,0),-1*VLOOKUP(K5317,'[1]Budget Worksheet'!A:B,2,0)),0)</f>
        <v>12979836</v>
      </c>
      <c r="P5317" s="17">
        <f>VLOOKUP($K5317,[1]Budget!$V:$AE,8,0)*IF($C5317="1 - Revenues",1,IF(AND($C5317="5 - Transfers",MID($K5317,15,1)="4"),1,-1))</f>
        <v>13300000</v>
      </c>
      <c r="Q5317" s="17">
        <f>VLOOKUP($K5317,[1]Budget!$V:$AE,10,0)*IF($C5317="1 - Revenues",1,IF(AND($C5317="5 - Transfers",MID(K5317,15,1)="4"),1,-1))</f>
        <v>320164</v>
      </c>
      <c r="S5317" s="18" t="b">
        <f>IF(LEFT(C5317,1)="1",1,-1)*SUMIF([1]Budget!V:V,'Budget Worksheet for Pivot Tabl'!K5317,[1]Budget!AC:AC)=P5317</f>
        <v>1</v>
      </c>
    </row>
    <row r="5318" spans="1:19" x14ac:dyDescent="0.25">
      <c r="A5318" t="s">
        <v>83</v>
      </c>
      <c r="B5318" t="s">
        <v>84</v>
      </c>
      <c r="C5318" t="s">
        <v>7</v>
      </c>
      <c r="D5318" t="str">
        <f t="shared" si="83"/>
        <v>INFLOWS</v>
      </c>
      <c r="E5318" t="s">
        <v>116</v>
      </c>
      <c r="F5318" t="s">
        <v>117</v>
      </c>
      <c r="G5318" t="s">
        <v>6617</v>
      </c>
      <c r="H5318" t="s">
        <v>6618</v>
      </c>
      <c r="I5318" t="s">
        <v>2024</v>
      </c>
      <c r="J5318" t="s">
        <v>2025</v>
      </c>
      <c r="K5318" t="s">
        <v>6622</v>
      </c>
      <c r="L5318" t="s">
        <v>6623</v>
      </c>
      <c r="M5318" s="17">
        <f>VLOOKUP($K5318,[1]Budget!$V:$AE,5,0)*IF($C5318="1 - Revenues",1,IF(AND($C5318="5 - Transfers",MID(I5318,15,1)="4"),1,-1))</f>
        <v>0</v>
      </c>
      <c r="N5318" s="17">
        <f>VLOOKUP($K5318,[1]Budget!$V:$AE,6,0)*IF($C5318="1 - Revenues",1,IF(AND($C5318="5 - Transfers",MID(J5318,15,1)="4"),1,-1))</f>
        <v>0</v>
      </c>
      <c r="O5318" s="17">
        <f>IFERROR(IF(RIGHT(LEFT(K5318,15),1)="4",VLOOKUP(K5318,'[1]Budget Worksheet'!A:B,2,0),-1*VLOOKUP(K5318,'[1]Budget Worksheet'!A:B,2,0)),0)</f>
        <v>0</v>
      </c>
      <c r="P5318" s="17">
        <f>VLOOKUP($K5318,[1]Budget!$V:$AE,8,0)*IF($C5318="1 - Revenues",1,IF(AND($C5318="5 - Transfers",MID($K5318,15,1)="4"),1,-1))</f>
        <v>0</v>
      </c>
      <c r="Q5318" s="17">
        <f>VLOOKUP($K5318,[1]Budget!$V:$AE,10,0)*IF($C5318="1 - Revenues",1,IF(AND($C5318="5 - Transfers",MID(K5318,15,1)="4"),1,-1))</f>
        <v>0</v>
      </c>
      <c r="S5318" s="18" t="b">
        <f>IF(LEFT(C5318,1)="1",1,-1)*SUMIF([1]Budget!V:V,'Budget Worksheet for Pivot Tabl'!K5318,[1]Budget!AC:AC)=P5318</f>
        <v>1</v>
      </c>
    </row>
    <row r="5319" spans="1:19" x14ac:dyDescent="0.25">
      <c r="A5319" t="s">
        <v>83</v>
      </c>
      <c r="B5319" t="s">
        <v>84</v>
      </c>
      <c r="C5319" t="s">
        <v>7</v>
      </c>
      <c r="D5319" t="str">
        <f t="shared" si="83"/>
        <v>INFLOWS</v>
      </c>
      <c r="E5319" t="s">
        <v>116</v>
      </c>
      <c r="F5319" t="s">
        <v>117</v>
      </c>
      <c r="G5319" t="s">
        <v>6617</v>
      </c>
      <c r="H5319" t="s">
        <v>6618</v>
      </c>
      <c r="I5319" t="s">
        <v>2024</v>
      </c>
      <c r="J5319" t="s">
        <v>2025</v>
      </c>
      <c r="K5319" t="s">
        <v>6624</v>
      </c>
      <c r="L5319" t="s">
        <v>5514</v>
      </c>
      <c r="M5319" s="17">
        <f>VLOOKUP($K5319,[1]Budget!$V:$AE,5,0)*IF($C5319="1 - Revenues",1,IF(AND($C5319="5 - Transfers",MID(I5319,15,1)="4"),1,-1))</f>
        <v>128000</v>
      </c>
      <c r="N5319" s="17">
        <f>VLOOKUP($K5319,[1]Budget!$V:$AE,6,0)*IF($C5319="1 - Revenues",1,IF(AND($C5319="5 - Transfers",MID(J5319,15,1)="4"),1,-1))</f>
        <v>0</v>
      </c>
      <c r="O5319" s="17">
        <f>IFERROR(IF(RIGHT(LEFT(K5319,15),1)="4",VLOOKUP(K5319,'[1]Budget Worksheet'!A:B,2,0),-1*VLOOKUP(K5319,'[1]Budget Worksheet'!A:B,2,0)),0)</f>
        <v>133000</v>
      </c>
      <c r="P5319" s="17">
        <f>VLOOKUP($K5319,[1]Budget!$V:$AE,8,0)*IF($C5319="1 - Revenues",1,IF(AND($C5319="5 - Transfers",MID($K5319,15,1)="4"),1,-1))</f>
        <v>133000</v>
      </c>
      <c r="Q5319" s="17">
        <f>VLOOKUP($K5319,[1]Budget!$V:$AE,10,0)*IF($C5319="1 - Revenues",1,IF(AND($C5319="5 - Transfers",MID(K5319,15,1)="4"),1,-1))</f>
        <v>0</v>
      </c>
      <c r="S5319" s="18" t="b">
        <f>IF(LEFT(C5319,1)="1",1,-1)*SUMIF([1]Budget!V:V,'Budget Worksheet for Pivot Tabl'!K5319,[1]Budget!AC:AC)=P5319</f>
        <v>1</v>
      </c>
    </row>
    <row r="5320" spans="1:19" x14ac:dyDescent="0.25">
      <c r="A5320" t="s">
        <v>83</v>
      </c>
      <c r="B5320" t="s">
        <v>84</v>
      </c>
      <c r="C5320" t="s">
        <v>7</v>
      </c>
      <c r="D5320" t="str">
        <f t="shared" si="83"/>
        <v>INFLOWS</v>
      </c>
      <c r="E5320" t="s">
        <v>116</v>
      </c>
      <c r="F5320" t="s">
        <v>117</v>
      </c>
      <c r="G5320" t="s">
        <v>6617</v>
      </c>
      <c r="H5320" t="s">
        <v>6618</v>
      </c>
      <c r="I5320" t="s">
        <v>2024</v>
      </c>
      <c r="J5320" t="s">
        <v>2025</v>
      </c>
      <c r="K5320" t="s">
        <v>6625</v>
      </c>
      <c r="L5320" t="s">
        <v>6626</v>
      </c>
      <c r="M5320" s="17">
        <f>VLOOKUP($K5320,[1]Budget!$V:$AE,5,0)*IF($C5320="1 - Revenues",1,IF(AND($C5320="5 - Transfers",MID(I5320,15,1)="4"),1,-1))</f>
        <v>9000</v>
      </c>
      <c r="N5320" s="17">
        <f>VLOOKUP($K5320,[1]Budget!$V:$AE,6,0)*IF($C5320="1 - Revenues",1,IF(AND($C5320="5 - Transfers",MID(J5320,15,1)="4"),1,-1))</f>
        <v>4000</v>
      </c>
      <c r="O5320" s="17">
        <f>IFERROR(IF(RIGHT(LEFT(K5320,15),1)="4",VLOOKUP(K5320,'[1]Budget Worksheet'!A:B,2,0),-1*VLOOKUP(K5320,'[1]Budget Worksheet'!A:B,2,0)),0)</f>
        <v>4578</v>
      </c>
      <c r="P5320" s="17">
        <f>VLOOKUP($K5320,[1]Budget!$V:$AE,8,0)*IF($C5320="1 - Revenues",1,IF(AND($C5320="5 - Transfers",MID($K5320,15,1)="4"),1,-1))</f>
        <v>4578</v>
      </c>
      <c r="Q5320" s="17">
        <f>VLOOKUP($K5320,[1]Budget!$V:$AE,10,0)*IF($C5320="1 - Revenues",1,IF(AND($C5320="5 - Transfers",MID(K5320,15,1)="4"),1,-1))</f>
        <v>0</v>
      </c>
      <c r="S5320" s="18" t="b">
        <f>IF(LEFT(C5320,1)="1",1,-1)*SUMIF([1]Budget!V:V,'Budget Worksheet for Pivot Tabl'!K5320,[1]Budget!AC:AC)=P5320</f>
        <v>1</v>
      </c>
    </row>
    <row r="5321" spans="1:19" x14ac:dyDescent="0.25">
      <c r="A5321" t="s">
        <v>83</v>
      </c>
      <c r="B5321" t="s">
        <v>84</v>
      </c>
      <c r="C5321" t="s">
        <v>7</v>
      </c>
      <c r="D5321" t="str">
        <f t="shared" si="83"/>
        <v>INFLOWS</v>
      </c>
      <c r="E5321" t="s">
        <v>116</v>
      </c>
      <c r="F5321" t="s">
        <v>117</v>
      </c>
      <c r="G5321" t="s">
        <v>6617</v>
      </c>
      <c r="H5321" t="s">
        <v>6618</v>
      </c>
      <c r="I5321" t="s">
        <v>2024</v>
      </c>
      <c r="J5321" t="s">
        <v>2025</v>
      </c>
      <c r="K5321" t="s">
        <v>6627</v>
      </c>
      <c r="L5321" t="s">
        <v>294</v>
      </c>
      <c r="M5321" s="17">
        <f>VLOOKUP($K5321,[1]Budget!$V:$AE,5,0)*IF($C5321="1 - Revenues",1,IF(AND($C5321="5 - Transfers",MID(I5321,15,1)="4"),1,-1))</f>
        <v>648000</v>
      </c>
      <c r="N5321" s="17">
        <f>VLOOKUP($K5321,[1]Budget!$V:$AE,6,0)*IF($C5321="1 - Revenues",1,IF(AND($C5321="5 - Transfers",MID(J5321,15,1)="4"),1,-1))</f>
        <v>-276000</v>
      </c>
      <c r="O5321" s="17">
        <f>IFERROR(IF(RIGHT(LEFT(K5321,15),1)="4",VLOOKUP(K5321,'[1]Budget Worksheet'!A:B,2,0),-1*VLOOKUP(K5321,'[1]Budget Worksheet'!A:B,2,0)),0)</f>
        <v>135360</v>
      </c>
      <c r="P5321" s="17">
        <f>VLOOKUP($K5321,[1]Budget!$V:$AE,8,0)*IF($C5321="1 - Revenues",1,IF(AND($C5321="5 - Transfers",MID($K5321,15,1)="4"),1,-1))</f>
        <v>135360</v>
      </c>
      <c r="Q5321" s="17">
        <f>VLOOKUP($K5321,[1]Budget!$V:$AE,10,0)*IF($C5321="1 - Revenues",1,IF(AND($C5321="5 - Transfers",MID(K5321,15,1)="4"),1,-1))</f>
        <v>0</v>
      </c>
      <c r="S5321" s="18" t="b">
        <f>IF(LEFT(C5321,1)="1",1,-1)*SUMIF([1]Budget!V:V,'Budget Worksheet for Pivot Tabl'!K5321,[1]Budget!AC:AC)=P5321</f>
        <v>1</v>
      </c>
    </row>
    <row r="5322" spans="1:19" x14ac:dyDescent="0.25">
      <c r="A5322" t="s">
        <v>83</v>
      </c>
      <c r="B5322" t="s">
        <v>84</v>
      </c>
      <c r="C5322" t="s">
        <v>7</v>
      </c>
      <c r="D5322" t="str">
        <f t="shared" si="83"/>
        <v>INFLOWS</v>
      </c>
      <c r="E5322" t="s">
        <v>116</v>
      </c>
      <c r="F5322" t="s">
        <v>117</v>
      </c>
      <c r="G5322" t="s">
        <v>6617</v>
      </c>
      <c r="H5322" t="s">
        <v>6618</v>
      </c>
      <c r="I5322" t="s">
        <v>2024</v>
      </c>
      <c r="J5322" t="s">
        <v>2025</v>
      </c>
      <c r="K5322" t="s">
        <v>6628</v>
      </c>
      <c r="L5322" t="s">
        <v>2793</v>
      </c>
      <c r="M5322" s="17">
        <f>VLOOKUP($K5322,[1]Budget!$V:$AE,5,0)*IF($C5322="1 - Revenues",1,IF(AND($C5322="5 - Transfers",MID(I5322,15,1)="4"),1,-1))</f>
        <v>0</v>
      </c>
      <c r="N5322" s="17">
        <f>VLOOKUP($K5322,[1]Budget!$V:$AE,6,0)*IF($C5322="1 - Revenues",1,IF(AND($C5322="5 - Transfers",MID(J5322,15,1)="4"),1,-1))</f>
        <v>0</v>
      </c>
      <c r="O5322" s="17">
        <f>IFERROR(IF(RIGHT(LEFT(K5322,15),1)="4",VLOOKUP(K5322,'[1]Budget Worksheet'!A:B,2,0),-1*VLOOKUP(K5322,'[1]Budget Worksheet'!A:B,2,0)),0)</f>
        <v>0</v>
      </c>
      <c r="P5322" s="17">
        <f>VLOOKUP($K5322,[1]Budget!$V:$AE,8,0)*IF($C5322="1 - Revenues",1,IF(AND($C5322="5 - Transfers",MID($K5322,15,1)="4"),1,-1))</f>
        <v>0</v>
      </c>
      <c r="Q5322" s="17">
        <f>VLOOKUP($K5322,[1]Budget!$V:$AE,10,0)*IF($C5322="1 - Revenues",1,IF(AND($C5322="5 - Transfers",MID(K5322,15,1)="4"),1,-1))</f>
        <v>0</v>
      </c>
      <c r="S5322" s="18" t="b">
        <f>IF(LEFT(C5322,1)="1",1,-1)*SUMIF([1]Budget!V:V,'Budget Worksheet for Pivot Tabl'!K5322,[1]Budget!AC:AC)=P5322</f>
        <v>1</v>
      </c>
    </row>
    <row r="5323" spans="1:19" x14ac:dyDescent="0.25">
      <c r="A5323" t="s">
        <v>83</v>
      </c>
      <c r="B5323" t="s">
        <v>84</v>
      </c>
      <c r="C5323" t="s">
        <v>7</v>
      </c>
      <c r="D5323" t="str">
        <f t="shared" si="83"/>
        <v>INFLOWS</v>
      </c>
      <c r="E5323" t="s">
        <v>116</v>
      </c>
      <c r="F5323" t="s">
        <v>117</v>
      </c>
      <c r="G5323" t="s">
        <v>6617</v>
      </c>
      <c r="H5323" t="s">
        <v>6618</v>
      </c>
      <c r="I5323" t="s">
        <v>2024</v>
      </c>
      <c r="J5323" t="s">
        <v>2025</v>
      </c>
      <c r="K5323" t="s">
        <v>6629</v>
      </c>
      <c r="L5323" t="s">
        <v>5518</v>
      </c>
      <c r="M5323" s="17">
        <f>VLOOKUP($K5323,[1]Budget!$V:$AE,5,0)*IF($C5323="1 - Revenues",1,IF(AND($C5323="5 - Transfers",MID(I5323,15,1)="4"),1,-1))</f>
        <v>0</v>
      </c>
      <c r="N5323" s="17">
        <f>VLOOKUP($K5323,[1]Budget!$V:$AE,6,0)*IF($C5323="1 - Revenues",1,IF(AND($C5323="5 - Transfers",MID(J5323,15,1)="4"),1,-1))</f>
        <v>0</v>
      </c>
      <c r="O5323" s="17">
        <f>IFERROR(IF(RIGHT(LEFT(K5323,15),1)="4",VLOOKUP(K5323,'[1]Budget Worksheet'!A:B,2,0),-1*VLOOKUP(K5323,'[1]Budget Worksheet'!A:B,2,0)),0)</f>
        <v>0</v>
      </c>
      <c r="P5323" s="17">
        <f>VLOOKUP($K5323,[1]Budget!$V:$AE,8,0)*IF($C5323="1 - Revenues",1,IF(AND($C5323="5 - Transfers",MID($K5323,15,1)="4"),1,-1))</f>
        <v>0</v>
      </c>
      <c r="Q5323" s="17">
        <f>VLOOKUP($K5323,[1]Budget!$V:$AE,10,0)*IF($C5323="1 - Revenues",1,IF(AND($C5323="5 - Transfers",MID(K5323,15,1)="4"),1,-1))</f>
        <v>0</v>
      </c>
      <c r="S5323" s="18" t="b">
        <f>IF(LEFT(C5323,1)="1",1,-1)*SUMIF([1]Budget!V:V,'Budget Worksheet for Pivot Tabl'!K5323,[1]Budget!AC:AC)=P5323</f>
        <v>1</v>
      </c>
    </row>
    <row r="5324" spans="1:19" x14ac:dyDescent="0.25">
      <c r="A5324" t="s">
        <v>83</v>
      </c>
      <c r="B5324" t="s">
        <v>84</v>
      </c>
      <c r="C5324" t="s">
        <v>7</v>
      </c>
      <c r="D5324" t="str">
        <f t="shared" si="83"/>
        <v>INFLOWS</v>
      </c>
      <c r="E5324" t="s">
        <v>116</v>
      </c>
      <c r="F5324" t="s">
        <v>117</v>
      </c>
      <c r="G5324" t="s">
        <v>6617</v>
      </c>
      <c r="H5324" t="s">
        <v>6618</v>
      </c>
      <c r="I5324" t="s">
        <v>2024</v>
      </c>
      <c r="J5324" t="s">
        <v>2025</v>
      </c>
      <c r="K5324" t="s">
        <v>6630</v>
      </c>
      <c r="L5324" t="s">
        <v>298</v>
      </c>
      <c r="M5324" s="17">
        <f>VLOOKUP($K5324,[1]Budget!$V:$AE,5,0)*IF($C5324="1 - Revenues",1,IF(AND($C5324="5 - Transfers",MID(I5324,15,1)="4"),1,-1))</f>
        <v>0</v>
      </c>
      <c r="N5324" s="17">
        <f>VLOOKUP($K5324,[1]Budget!$V:$AE,6,0)*IF($C5324="1 - Revenues",1,IF(AND($C5324="5 - Transfers",MID(J5324,15,1)="4"),1,-1))</f>
        <v>0</v>
      </c>
      <c r="O5324" s="17">
        <f>IFERROR(IF(RIGHT(LEFT(K5324,15),1)="4",VLOOKUP(K5324,'[1]Budget Worksheet'!A:B,2,0),-1*VLOOKUP(K5324,'[1]Budget Worksheet'!A:B,2,0)),0)</f>
        <v>0</v>
      </c>
      <c r="P5324" s="17">
        <f>VLOOKUP($K5324,[1]Budget!$V:$AE,8,0)*IF($C5324="1 - Revenues",1,IF(AND($C5324="5 - Transfers",MID($K5324,15,1)="4"),1,-1))</f>
        <v>0</v>
      </c>
      <c r="Q5324" s="17">
        <f>VLOOKUP($K5324,[1]Budget!$V:$AE,10,0)*IF($C5324="1 - Revenues",1,IF(AND($C5324="5 - Transfers",MID(K5324,15,1)="4"),1,-1))</f>
        <v>0</v>
      </c>
      <c r="S5324" s="18" t="b">
        <f>IF(LEFT(C5324,1)="1",1,-1)*SUMIF([1]Budget!V:V,'Budget Worksheet for Pivot Tabl'!K5324,[1]Budget!AC:AC)=P5324</f>
        <v>1</v>
      </c>
    </row>
    <row r="5325" spans="1:19" x14ac:dyDescent="0.25">
      <c r="A5325" t="s">
        <v>83</v>
      </c>
      <c r="B5325" t="s">
        <v>84</v>
      </c>
      <c r="C5325" t="s">
        <v>7</v>
      </c>
      <c r="D5325" t="str">
        <f t="shared" si="83"/>
        <v>INFLOWS</v>
      </c>
      <c r="E5325" t="s">
        <v>116</v>
      </c>
      <c r="F5325" t="s">
        <v>117</v>
      </c>
      <c r="G5325" t="s">
        <v>6617</v>
      </c>
      <c r="H5325" t="s">
        <v>6618</v>
      </c>
      <c r="I5325" t="s">
        <v>2024</v>
      </c>
      <c r="J5325" t="s">
        <v>2025</v>
      </c>
      <c r="K5325" t="s">
        <v>6631</v>
      </c>
      <c r="L5325" t="s">
        <v>300</v>
      </c>
      <c r="M5325" s="17">
        <f>VLOOKUP($K5325,[1]Budget!$V:$AE,5,0)*IF($C5325="1 - Revenues",1,IF(AND($C5325="5 - Transfers",MID(I5325,15,1)="4"),1,-1))</f>
        <v>-22000</v>
      </c>
      <c r="N5325" s="17">
        <f>VLOOKUP($K5325,[1]Budget!$V:$AE,6,0)*IF($C5325="1 - Revenues",1,IF(AND($C5325="5 - Transfers",MID(J5325,15,1)="4"),1,-1))</f>
        <v>-4000</v>
      </c>
      <c r="O5325" s="17">
        <f>IFERROR(IF(RIGHT(LEFT(K5325,15),1)="4",VLOOKUP(K5325,'[1]Budget Worksheet'!A:B,2,0),-1*VLOOKUP(K5325,'[1]Budget Worksheet'!A:B,2,0)),0)</f>
        <v>-13540</v>
      </c>
      <c r="P5325" s="17">
        <f>VLOOKUP($K5325,[1]Budget!$V:$AE,8,0)*IF($C5325="1 - Revenues",1,IF(AND($C5325="5 - Transfers",MID($K5325,15,1)="4"),1,-1))</f>
        <v>-13540</v>
      </c>
      <c r="Q5325" s="17">
        <f>VLOOKUP($K5325,[1]Budget!$V:$AE,10,0)*IF($C5325="1 - Revenues",1,IF(AND($C5325="5 - Transfers",MID(K5325,15,1)="4"),1,-1))</f>
        <v>0</v>
      </c>
      <c r="S5325" s="18" t="b">
        <f>IF(LEFT(C5325,1)="1",1,-1)*SUMIF([1]Budget!V:V,'Budget Worksheet for Pivot Tabl'!K5325,[1]Budget!AC:AC)=P5325</f>
        <v>1</v>
      </c>
    </row>
    <row r="5326" spans="1:19" x14ac:dyDescent="0.25">
      <c r="A5326" t="s">
        <v>83</v>
      </c>
      <c r="B5326" t="s">
        <v>84</v>
      </c>
      <c r="C5326" t="s">
        <v>7</v>
      </c>
      <c r="D5326" t="str">
        <f t="shared" si="83"/>
        <v>INFLOWS</v>
      </c>
      <c r="E5326" t="s">
        <v>116</v>
      </c>
      <c r="F5326" t="s">
        <v>117</v>
      </c>
      <c r="G5326" t="s">
        <v>6617</v>
      </c>
      <c r="H5326" t="s">
        <v>6618</v>
      </c>
      <c r="I5326" t="s">
        <v>2024</v>
      </c>
      <c r="J5326" t="s">
        <v>2025</v>
      </c>
      <c r="K5326" t="s">
        <v>6632</v>
      </c>
      <c r="L5326" t="s">
        <v>302</v>
      </c>
      <c r="M5326" s="17">
        <f>VLOOKUP($K5326,[1]Budget!$V:$AE,5,0)*IF($C5326="1 - Revenues",1,IF(AND($C5326="5 - Transfers",MID(I5326,15,1)="4"),1,-1))</f>
        <v>0</v>
      </c>
      <c r="N5326" s="17">
        <f>VLOOKUP($K5326,[1]Budget!$V:$AE,6,0)*IF($C5326="1 - Revenues",1,IF(AND($C5326="5 - Transfers",MID(J5326,15,1)="4"),1,-1))</f>
        <v>3000</v>
      </c>
      <c r="O5326" s="17">
        <f>IFERROR(IF(RIGHT(LEFT(K5326,15),1)="4",VLOOKUP(K5326,'[1]Budget Worksheet'!A:B,2,0),-1*VLOOKUP(K5326,'[1]Budget Worksheet'!A:B,2,0)),0)</f>
        <v>0</v>
      </c>
      <c r="P5326" s="17">
        <f>VLOOKUP($K5326,[1]Budget!$V:$AE,8,0)*IF($C5326="1 - Revenues",1,IF(AND($C5326="5 - Transfers",MID($K5326,15,1)="4"),1,-1))</f>
        <v>0</v>
      </c>
      <c r="Q5326" s="17">
        <f>VLOOKUP($K5326,[1]Budget!$V:$AE,10,0)*IF($C5326="1 - Revenues",1,IF(AND($C5326="5 - Transfers",MID(K5326,15,1)="4"),1,-1))</f>
        <v>0</v>
      </c>
      <c r="S5326" s="18" t="b">
        <f>IF(LEFT(C5326,1)="1",1,-1)*SUMIF([1]Budget!V:V,'Budget Worksheet for Pivot Tabl'!K5326,[1]Budget!AC:AC)=P5326</f>
        <v>1</v>
      </c>
    </row>
    <row r="5327" spans="1:19" x14ac:dyDescent="0.25">
      <c r="A5327" t="s">
        <v>83</v>
      </c>
      <c r="B5327" t="s">
        <v>84</v>
      </c>
      <c r="C5327" t="s">
        <v>7</v>
      </c>
      <c r="D5327" t="str">
        <f t="shared" si="83"/>
        <v>INFLOWS</v>
      </c>
      <c r="E5327" t="s">
        <v>116</v>
      </c>
      <c r="F5327" t="s">
        <v>117</v>
      </c>
      <c r="G5327" t="s">
        <v>6617</v>
      </c>
      <c r="H5327" t="s">
        <v>6618</v>
      </c>
      <c r="I5327" t="s">
        <v>2024</v>
      </c>
      <c r="J5327" t="s">
        <v>2025</v>
      </c>
      <c r="K5327" t="s">
        <v>6633</v>
      </c>
      <c r="L5327" t="s">
        <v>306</v>
      </c>
      <c r="M5327" s="17">
        <f>VLOOKUP($K5327,[1]Budget!$V:$AE,5,0)*IF($C5327="1 - Revenues",1,IF(AND($C5327="5 - Transfers",MID(I5327,15,1)="4"),1,-1))</f>
        <v>14000</v>
      </c>
      <c r="N5327" s="17">
        <f>VLOOKUP($K5327,[1]Budget!$V:$AE,6,0)*IF($C5327="1 - Revenues",1,IF(AND($C5327="5 - Transfers",MID(J5327,15,1)="4"),1,-1))</f>
        <v>0</v>
      </c>
      <c r="O5327" s="17">
        <f>IFERROR(IF(RIGHT(LEFT(K5327,15),1)="4",VLOOKUP(K5327,'[1]Budget Worksheet'!A:B,2,0),-1*VLOOKUP(K5327,'[1]Budget Worksheet'!A:B,2,0)),0)</f>
        <v>53</v>
      </c>
      <c r="P5327" s="17">
        <f>VLOOKUP($K5327,[1]Budget!$V:$AE,8,0)*IF($C5327="1 - Revenues",1,IF(AND($C5327="5 - Transfers",MID($K5327,15,1)="4"),1,-1))</f>
        <v>53</v>
      </c>
      <c r="Q5327" s="17">
        <f>VLOOKUP($K5327,[1]Budget!$V:$AE,10,0)*IF($C5327="1 - Revenues",1,IF(AND($C5327="5 - Transfers",MID(K5327,15,1)="4"),1,-1))</f>
        <v>0</v>
      </c>
      <c r="S5327" s="18" t="b">
        <f>IF(LEFT(C5327,1)="1",1,-1)*SUMIF([1]Budget!V:V,'Budget Worksheet for Pivot Tabl'!K5327,[1]Budget!AC:AC)=P5327</f>
        <v>1</v>
      </c>
    </row>
    <row r="5328" spans="1:19" x14ac:dyDescent="0.25">
      <c r="A5328" t="s">
        <v>83</v>
      </c>
      <c r="B5328" t="s">
        <v>84</v>
      </c>
      <c r="C5328" t="s">
        <v>7</v>
      </c>
      <c r="D5328" t="str">
        <f t="shared" si="83"/>
        <v>INFLOWS</v>
      </c>
      <c r="E5328" t="s">
        <v>116</v>
      </c>
      <c r="F5328" t="s">
        <v>117</v>
      </c>
      <c r="G5328" t="s">
        <v>6617</v>
      </c>
      <c r="H5328" t="s">
        <v>6618</v>
      </c>
      <c r="I5328" t="s">
        <v>2024</v>
      </c>
      <c r="J5328" t="s">
        <v>2025</v>
      </c>
      <c r="K5328" t="s">
        <v>6634</v>
      </c>
      <c r="L5328" t="s">
        <v>310</v>
      </c>
      <c r="M5328" s="17">
        <f>VLOOKUP($K5328,[1]Budget!$V:$AE,5,0)*IF($C5328="1 - Revenues",1,IF(AND($C5328="5 - Transfers",MID(I5328,15,1)="4"),1,-1))</f>
        <v>0</v>
      </c>
      <c r="N5328" s="17">
        <f>VLOOKUP($K5328,[1]Budget!$V:$AE,6,0)*IF($C5328="1 - Revenues",1,IF(AND($C5328="5 - Transfers",MID(J5328,15,1)="4"),1,-1))</f>
        <v>23000000</v>
      </c>
      <c r="O5328" s="17">
        <f>IFERROR(IF(RIGHT(LEFT(K5328,15),1)="4",VLOOKUP(K5328,'[1]Budget Worksheet'!A:B,2,0),-1*VLOOKUP(K5328,'[1]Budget Worksheet'!A:B,2,0)),0)</f>
        <v>0</v>
      </c>
      <c r="P5328" s="17">
        <f>VLOOKUP($K5328,[1]Budget!$V:$AE,8,0)*IF($C5328="1 - Revenues",1,IF(AND($C5328="5 - Transfers",MID($K5328,15,1)="4"),1,-1))</f>
        <v>0</v>
      </c>
      <c r="Q5328" s="17">
        <f>VLOOKUP($K5328,[1]Budget!$V:$AE,10,0)*IF($C5328="1 - Revenues",1,IF(AND($C5328="5 - Transfers",MID(K5328,15,1)="4"),1,-1))</f>
        <v>0</v>
      </c>
      <c r="S5328" s="18" t="b">
        <f>IF(LEFT(C5328,1)="1",1,-1)*SUMIF([1]Budget!V:V,'Budget Worksheet for Pivot Tabl'!K5328,[1]Budget!AC:AC)=P5328</f>
        <v>1</v>
      </c>
    </row>
    <row r="5329" spans="1:19" x14ac:dyDescent="0.25">
      <c r="A5329" t="s">
        <v>83</v>
      </c>
      <c r="B5329" t="s">
        <v>84</v>
      </c>
      <c r="C5329" t="s">
        <v>7</v>
      </c>
      <c r="D5329" t="str">
        <f t="shared" si="83"/>
        <v>INFLOWS</v>
      </c>
      <c r="E5329" t="s">
        <v>116</v>
      </c>
      <c r="F5329" t="s">
        <v>117</v>
      </c>
      <c r="G5329" t="s">
        <v>6617</v>
      </c>
      <c r="H5329" t="s">
        <v>6618</v>
      </c>
      <c r="I5329" t="s">
        <v>2024</v>
      </c>
      <c r="J5329" t="s">
        <v>2025</v>
      </c>
      <c r="K5329" t="s">
        <v>6635</v>
      </c>
      <c r="L5329" t="s">
        <v>314</v>
      </c>
      <c r="M5329" s="17">
        <f>VLOOKUP($K5329,[1]Budget!$V:$AE,5,0)*IF($C5329="1 - Revenues",1,IF(AND($C5329="5 - Transfers",MID(I5329,15,1)="4"),1,-1))</f>
        <v>18000</v>
      </c>
      <c r="N5329" s="17">
        <f>VLOOKUP($K5329,[1]Budget!$V:$AE,6,0)*IF($C5329="1 - Revenues",1,IF(AND($C5329="5 - Transfers",MID(J5329,15,1)="4"),1,-1))</f>
        <v>22000</v>
      </c>
      <c r="O5329" s="17">
        <f>IFERROR(IF(RIGHT(LEFT(K5329,15),1)="4",VLOOKUP(K5329,'[1]Budget Worksheet'!A:B,2,0),-1*VLOOKUP(K5329,'[1]Budget Worksheet'!A:B,2,0)),0)</f>
        <v>20533</v>
      </c>
      <c r="P5329" s="17">
        <f>VLOOKUP($K5329,[1]Budget!$V:$AE,8,0)*IF($C5329="1 - Revenues",1,IF(AND($C5329="5 - Transfers",MID($K5329,15,1)="4"),1,-1))</f>
        <v>20533</v>
      </c>
      <c r="Q5329" s="17">
        <f>VLOOKUP($K5329,[1]Budget!$V:$AE,10,0)*IF($C5329="1 - Revenues",1,IF(AND($C5329="5 - Transfers",MID(K5329,15,1)="4"),1,-1))</f>
        <v>0</v>
      </c>
      <c r="S5329" s="18" t="b">
        <f>IF(LEFT(C5329,1)="1",1,-1)*SUMIF([1]Budget!V:V,'Budget Worksheet for Pivot Tabl'!K5329,[1]Budget!AC:AC)=P5329</f>
        <v>1</v>
      </c>
    </row>
    <row r="5330" spans="1:19" x14ac:dyDescent="0.25">
      <c r="A5330" t="s">
        <v>83</v>
      </c>
      <c r="B5330" t="s">
        <v>84</v>
      </c>
      <c r="C5330" t="s">
        <v>7</v>
      </c>
      <c r="D5330" t="str">
        <f t="shared" si="83"/>
        <v>INFLOWS</v>
      </c>
      <c r="E5330" t="s">
        <v>116</v>
      </c>
      <c r="F5330" t="s">
        <v>117</v>
      </c>
      <c r="G5330" t="s">
        <v>6617</v>
      </c>
      <c r="H5330" t="s">
        <v>6618</v>
      </c>
      <c r="I5330" t="s">
        <v>2024</v>
      </c>
      <c r="J5330" t="s">
        <v>2025</v>
      </c>
      <c r="K5330" t="s">
        <v>6636</v>
      </c>
      <c r="L5330" t="s">
        <v>6637</v>
      </c>
      <c r="M5330" s="17">
        <f>VLOOKUP($K5330,[1]Budget!$V:$AE,5,0)*IF($C5330="1 - Revenues",1,IF(AND($C5330="5 - Transfers",MID(I5330,15,1)="4"),1,-1))</f>
        <v>1000</v>
      </c>
      <c r="N5330" s="17">
        <f>VLOOKUP($K5330,[1]Budget!$V:$AE,6,0)*IF($C5330="1 - Revenues",1,IF(AND($C5330="5 - Transfers",MID(J5330,15,1)="4"),1,-1))</f>
        <v>0</v>
      </c>
      <c r="O5330" s="17">
        <f>IFERROR(IF(RIGHT(LEFT(K5330,15),1)="4",VLOOKUP(K5330,'[1]Budget Worksheet'!A:B,2,0),-1*VLOOKUP(K5330,'[1]Budget Worksheet'!A:B,2,0)),0)</f>
        <v>133</v>
      </c>
      <c r="P5330" s="17">
        <f>VLOOKUP($K5330,[1]Budget!$V:$AE,8,0)*IF($C5330="1 - Revenues",1,IF(AND($C5330="5 - Transfers",MID($K5330,15,1)="4"),1,-1))</f>
        <v>133</v>
      </c>
      <c r="Q5330" s="17">
        <f>VLOOKUP($K5330,[1]Budget!$V:$AE,10,0)*IF($C5330="1 - Revenues",1,IF(AND($C5330="5 - Transfers",MID(K5330,15,1)="4"),1,-1))</f>
        <v>0</v>
      </c>
      <c r="S5330" s="18" t="b">
        <f>IF(LEFT(C5330,1)="1",1,-1)*SUMIF([1]Budget!V:V,'Budget Worksheet for Pivot Tabl'!K5330,[1]Budget!AC:AC)=P5330</f>
        <v>1</v>
      </c>
    </row>
    <row r="5331" spans="1:19" x14ac:dyDescent="0.25">
      <c r="A5331" t="s">
        <v>83</v>
      </c>
      <c r="B5331" t="s">
        <v>84</v>
      </c>
      <c r="C5331" t="s">
        <v>11</v>
      </c>
      <c r="D5331" t="str">
        <f t="shared" si="83"/>
        <v>OUTFLOWS</v>
      </c>
      <c r="E5331" t="s">
        <v>116</v>
      </c>
      <c r="F5331" t="s">
        <v>117</v>
      </c>
      <c r="G5331" t="s">
        <v>6617</v>
      </c>
      <c r="H5331" t="s">
        <v>6618</v>
      </c>
      <c r="I5331" t="s">
        <v>2024</v>
      </c>
      <c r="J5331" t="s">
        <v>2025</v>
      </c>
      <c r="K5331" t="s">
        <v>6638</v>
      </c>
      <c r="L5331" t="s">
        <v>5528</v>
      </c>
      <c r="M5331" s="17">
        <f>VLOOKUP($K5331,[1]Budget!$V:$AE,5,0)*IF($C5331="1 - Revenues",1,IF(AND($C5331="5 - Transfers",MID(I5331,15,1)="4"),1,-1))</f>
        <v>0</v>
      </c>
      <c r="N5331" s="17">
        <f>VLOOKUP($K5331,[1]Budget!$V:$AE,6,0)*IF($C5331="1 - Revenues",1,IF(AND($C5331="5 - Transfers",MID(J5331,15,1)="4"),1,-1))</f>
        <v>0</v>
      </c>
      <c r="O5331" s="17">
        <f>IFERROR(IF(RIGHT(LEFT(K5331,15),1)="4",VLOOKUP(K5331,'[1]Budget Worksheet'!A:B,2,0),-1*VLOOKUP(K5331,'[1]Budget Worksheet'!A:B,2,0)),0)</f>
        <v>0</v>
      </c>
      <c r="P5331" s="17">
        <f>VLOOKUP($K5331,[1]Budget!$V:$AE,8,0)*IF($C5331="1 - Revenues",1,IF(AND($C5331="5 - Transfers",MID($K5331,15,1)="4"),1,-1))</f>
        <v>0</v>
      </c>
      <c r="Q5331" s="17">
        <f>VLOOKUP($K5331,[1]Budget!$V:$AE,10,0)*IF($C5331="1 - Revenues",1,IF(AND($C5331="5 - Transfers",MID(K5331,15,1)="4"),1,-1))</f>
        <v>0</v>
      </c>
      <c r="S5331" s="18" t="b">
        <f>IF(LEFT(C5331,1)="1",1,-1)*SUMIF([1]Budget!V:V,'Budget Worksheet for Pivot Tabl'!K5331,[1]Budget!AC:AC)=P5331</f>
        <v>1</v>
      </c>
    </row>
    <row r="5332" spans="1:19" x14ac:dyDescent="0.25">
      <c r="A5332" t="s">
        <v>83</v>
      </c>
      <c r="B5332" t="s">
        <v>84</v>
      </c>
      <c r="C5332" t="s">
        <v>9</v>
      </c>
      <c r="D5332" t="str">
        <f t="shared" si="83"/>
        <v>OUTFLOWS</v>
      </c>
      <c r="E5332" t="s">
        <v>102</v>
      </c>
      <c r="F5332" t="s">
        <v>103</v>
      </c>
      <c r="G5332" t="s">
        <v>102</v>
      </c>
      <c r="H5332" t="s">
        <v>212</v>
      </c>
      <c r="I5332" t="s">
        <v>701</v>
      </c>
      <c r="J5332" t="s">
        <v>702</v>
      </c>
      <c r="K5332" t="s">
        <v>6639</v>
      </c>
      <c r="L5332" t="s">
        <v>6640</v>
      </c>
      <c r="M5332" s="17">
        <f>VLOOKUP($K5332,[1]Budget!$V:$AE,5,0)*IF($C5332="1 - Revenues",1,IF(AND($C5332="5 - Transfers",MID(I5332,15,1)="4"),1,-1))</f>
        <v>0</v>
      </c>
      <c r="N5332" s="17">
        <f>VLOOKUP($K5332,[1]Budget!$V:$AE,6,0)*IF($C5332="1 - Revenues",1,IF(AND($C5332="5 - Transfers",MID(J5332,15,1)="4"),1,-1))</f>
        <v>0</v>
      </c>
      <c r="O5332" s="17">
        <f>IFERROR(IF(RIGHT(LEFT(K5332,15),1)="4",VLOOKUP(K5332,'[1]Budget Worksheet'!A:B,2,0),-1*VLOOKUP(K5332,'[1]Budget Worksheet'!A:B,2,0)),0)</f>
        <v>0</v>
      </c>
      <c r="P5332" s="17">
        <f>VLOOKUP($K5332,[1]Budget!$V:$AE,8,0)*IF($C5332="1 - Revenues",1,IF(AND($C5332="5 - Transfers",MID($K5332,15,1)="4"),1,-1))</f>
        <v>0</v>
      </c>
      <c r="Q5332" s="17">
        <f>VLOOKUP($K5332,[1]Budget!$V:$AE,10,0)*IF($C5332="1 - Revenues",1,IF(AND($C5332="5 - Transfers",MID(K5332,15,1)="4"),1,-1))</f>
        <v>0</v>
      </c>
      <c r="S5332" s="18" t="b">
        <f>IF(LEFT(C5332,1)="1",1,-1)*SUMIF([1]Budget!V:V,'Budget Worksheet for Pivot Tabl'!K5332,[1]Budget!AC:AC)=P5332</f>
        <v>1</v>
      </c>
    </row>
    <row r="5333" spans="1:19" x14ac:dyDescent="0.25">
      <c r="A5333" t="s">
        <v>83</v>
      </c>
      <c r="B5333" t="s">
        <v>84</v>
      </c>
      <c r="C5333" t="s">
        <v>9</v>
      </c>
      <c r="D5333" t="str">
        <f t="shared" si="83"/>
        <v>OUTFLOWS</v>
      </c>
      <c r="E5333" t="s">
        <v>102</v>
      </c>
      <c r="F5333" t="s">
        <v>103</v>
      </c>
      <c r="G5333" t="s">
        <v>102</v>
      </c>
      <c r="H5333" t="s">
        <v>212</v>
      </c>
      <c r="I5333" t="s">
        <v>213</v>
      </c>
      <c r="J5333" t="s">
        <v>214</v>
      </c>
      <c r="K5333" t="s">
        <v>6641</v>
      </c>
      <c r="L5333" t="s">
        <v>5240</v>
      </c>
      <c r="M5333" s="17">
        <f>VLOOKUP($K5333,[1]Budget!$V:$AE,5,0)*IF($C5333="1 - Revenues",1,IF(AND($C5333="5 - Transfers",MID(I5333,15,1)="4"),1,-1))</f>
        <v>0</v>
      </c>
      <c r="N5333" s="17">
        <f>VLOOKUP($K5333,[1]Budget!$V:$AE,6,0)*IF($C5333="1 - Revenues",1,IF(AND($C5333="5 - Transfers",MID(J5333,15,1)="4"),1,-1))</f>
        <v>0</v>
      </c>
      <c r="O5333" s="17">
        <f>IFERROR(IF(RIGHT(LEFT(K5333,15),1)="4",VLOOKUP(K5333,'[1]Budget Worksheet'!A:B,2,0),-1*VLOOKUP(K5333,'[1]Budget Worksheet'!A:B,2,0)),0)</f>
        <v>0</v>
      </c>
      <c r="P5333" s="17">
        <f>VLOOKUP($K5333,[1]Budget!$V:$AE,8,0)*IF($C5333="1 - Revenues",1,IF(AND($C5333="5 - Transfers",MID($K5333,15,1)="4"),1,-1))</f>
        <v>0</v>
      </c>
      <c r="Q5333" s="17">
        <f>VLOOKUP($K5333,[1]Budget!$V:$AE,10,0)*IF($C5333="1 - Revenues",1,IF(AND($C5333="5 - Transfers",MID(K5333,15,1)="4"),1,-1))</f>
        <v>0</v>
      </c>
      <c r="S5333" s="18" t="b">
        <f>IF(LEFT(C5333,1)="1",1,-1)*SUMIF([1]Budget!V:V,'Budget Worksheet for Pivot Tabl'!K5333,[1]Budget!AC:AC)=P5333</f>
        <v>1</v>
      </c>
    </row>
    <row r="5334" spans="1:19" x14ac:dyDescent="0.25">
      <c r="A5334" t="s">
        <v>83</v>
      </c>
      <c r="B5334" t="s">
        <v>84</v>
      </c>
      <c r="C5334" t="s">
        <v>9</v>
      </c>
      <c r="D5334" t="str">
        <f t="shared" si="83"/>
        <v>OUTFLOWS</v>
      </c>
      <c r="E5334" t="s">
        <v>102</v>
      </c>
      <c r="F5334" t="s">
        <v>103</v>
      </c>
      <c r="G5334" t="s">
        <v>102</v>
      </c>
      <c r="H5334" t="s">
        <v>212</v>
      </c>
      <c r="I5334" t="s">
        <v>213</v>
      </c>
      <c r="J5334" t="s">
        <v>214</v>
      </c>
      <c r="K5334" t="s">
        <v>6642</v>
      </c>
      <c r="L5334" t="s">
        <v>5242</v>
      </c>
      <c r="M5334" s="17">
        <f>VLOOKUP($K5334,[1]Budget!$V:$AE,5,0)*IF($C5334="1 - Revenues",1,IF(AND($C5334="5 - Transfers",MID(I5334,15,1)="4"),1,-1))</f>
        <v>-25000</v>
      </c>
      <c r="N5334" s="17">
        <f>VLOOKUP($K5334,[1]Budget!$V:$AE,6,0)*IF($C5334="1 - Revenues",1,IF(AND($C5334="5 - Transfers",MID(J5334,15,1)="4"),1,-1))</f>
        <v>0</v>
      </c>
      <c r="O5334" s="17">
        <f>IFERROR(IF(RIGHT(LEFT(K5334,15),1)="4",VLOOKUP(K5334,'[1]Budget Worksheet'!A:B,2,0),-1*VLOOKUP(K5334,'[1]Budget Worksheet'!A:B,2,0)),0)</f>
        <v>0</v>
      </c>
      <c r="P5334" s="17">
        <f>VLOOKUP($K5334,[1]Budget!$V:$AE,8,0)*IF($C5334="1 - Revenues",1,IF(AND($C5334="5 - Transfers",MID($K5334,15,1)="4"),1,-1))</f>
        <v>0</v>
      </c>
      <c r="Q5334" s="17">
        <f>VLOOKUP($K5334,[1]Budget!$V:$AE,10,0)*IF($C5334="1 - Revenues",1,IF(AND($C5334="5 - Transfers",MID(K5334,15,1)="4"),1,-1))</f>
        <v>0</v>
      </c>
      <c r="S5334" s="18" t="b">
        <f>IF(LEFT(C5334,1)="1",1,-1)*SUMIF([1]Budget!V:V,'Budget Worksheet for Pivot Tabl'!K5334,[1]Budget!AC:AC)=P5334</f>
        <v>1</v>
      </c>
    </row>
    <row r="5335" spans="1:19" x14ac:dyDescent="0.25">
      <c r="A5335" t="s">
        <v>83</v>
      </c>
      <c r="B5335" t="s">
        <v>84</v>
      </c>
      <c r="C5335" t="s">
        <v>9</v>
      </c>
      <c r="D5335" t="str">
        <f t="shared" si="83"/>
        <v>OUTFLOWS</v>
      </c>
      <c r="E5335" t="s">
        <v>102</v>
      </c>
      <c r="F5335" t="s">
        <v>103</v>
      </c>
      <c r="G5335" t="s">
        <v>102</v>
      </c>
      <c r="H5335" t="s">
        <v>212</v>
      </c>
      <c r="I5335" t="s">
        <v>213</v>
      </c>
      <c r="J5335" t="s">
        <v>214</v>
      </c>
      <c r="K5335" t="s">
        <v>6643</v>
      </c>
      <c r="L5335" t="s">
        <v>5537</v>
      </c>
      <c r="M5335" s="17">
        <f>VLOOKUP($K5335,[1]Budget!$V:$AE,5,0)*IF($C5335="1 - Revenues",1,IF(AND($C5335="5 - Transfers",MID(I5335,15,1)="4"),1,-1))</f>
        <v>-12000</v>
      </c>
      <c r="N5335" s="17">
        <f>VLOOKUP($K5335,[1]Budget!$V:$AE,6,0)*IF($C5335="1 - Revenues",1,IF(AND($C5335="5 - Transfers",MID(J5335,15,1)="4"),1,-1))</f>
        <v>0</v>
      </c>
      <c r="O5335" s="17">
        <f>IFERROR(IF(RIGHT(LEFT(K5335,15),1)="4",VLOOKUP(K5335,'[1]Budget Worksheet'!A:B,2,0),-1*VLOOKUP(K5335,'[1]Budget Worksheet'!A:B,2,0)),0)</f>
        <v>0</v>
      </c>
      <c r="P5335" s="17">
        <f>VLOOKUP($K5335,[1]Budget!$V:$AE,8,0)*IF($C5335="1 - Revenues",1,IF(AND($C5335="5 - Transfers",MID($K5335,15,1)="4"),1,-1))</f>
        <v>0</v>
      </c>
      <c r="Q5335" s="17">
        <f>VLOOKUP($K5335,[1]Budget!$V:$AE,10,0)*IF($C5335="1 - Revenues",1,IF(AND($C5335="5 - Transfers",MID(K5335,15,1)="4"),1,-1))</f>
        <v>0</v>
      </c>
      <c r="S5335" s="18" t="b">
        <f>IF(LEFT(C5335,1)="1",1,-1)*SUMIF([1]Budget!V:V,'Budget Worksheet for Pivot Tabl'!K5335,[1]Budget!AC:AC)=P5335</f>
        <v>1</v>
      </c>
    </row>
    <row r="5336" spans="1:19" x14ac:dyDescent="0.25">
      <c r="A5336" t="s">
        <v>83</v>
      </c>
      <c r="B5336" t="s">
        <v>84</v>
      </c>
      <c r="C5336" t="s">
        <v>9</v>
      </c>
      <c r="D5336" t="str">
        <f t="shared" si="83"/>
        <v>OUTFLOWS</v>
      </c>
      <c r="E5336" t="s">
        <v>102</v>
      </c>
      <c r="F5336" t="s">
        <v>103</v>
      </c>
      <c r="G5336" t="s">
        <v>102</v>
      </c>
      <c r="H5336" t="s">
        <v>212</v>
      </c>
      <c r="I5336" t="s">
        <v>213</v>
      </c>
      <c r="J5336" t="s">
        <v>214</v>
      </c>
      <c r="K5336" t="s">
        <v>6644</v>
      </c>
      <c r="L5336" t="s">
        <v>5539</v>
      </c>
      <c r="M5336" s="17">
        <f>VLOOKUP($K5336,[1]Budget!$V:$AE,5,0)*IF($C5336="1 - Revenues",1,IF(AND($C5336="5 - Transfers",MID(I5336,15,1)="4"),1,-1))</f>
        <v>-1000</v>
      </c>
      <c r="N5336" s="17">
        <f>VLOOKUP($K5336,[1]Budget!$V:$AE,6,0)*IF($C5336="1 - Revenues",1,IF(AND($C5336="5 - Transfers",MID(J5336,15,1)="4"),1,-1))</f>
        <v>0</v>
      </c>
      <c r="O5336" s="17">
        <f>IFERROR(IF(RIGHT(LEFT(K5336,15),1)="4",VLOOKUP(K5336,'[1]Budget Worksheet'!A:B,2,0),-1*VLOOKUP(K5336,'[1]Budget Worksheet'!A:B,2,0)),0)</f>
        <v>0</v>
      </c>
      <c r="P5336" s="17">
        <f>VLOOKUP($K5336,[1]Budget!$V:$AE,8,0)*IF($C5336="1 - Revenues",1,IF(AND($C5336="5 - Transfers",MID($K5336,15,1)="4"),1,-1))</f>
        <v>0</v>
      </c>
      <c r="Q5336" s="17">
        <f>VLOOKUP($K5336,[1]Budget!$V:$AE,10,0)*IF($C5336="1 - Revenues",1,IF(AND($C5336="5 - Transfers",MID(K5336,15,1)="4"),1,-1))</f>
        <v>0</v>
      </c>
      <c r="S5336" s="18" t="b">
        <f>IF(LEFT(C5336,1)="1",1,-1)*SUMIF([1]Budget!V:V,'Budget Worksheet for Pivot Tabl'!K5336,[1]Budget!AC:AC)=P5336</f>
        <v>1</v>
      </c>
    </row>
    <row r="5337" spans="1:19" x14ac:dyDescent="0.25">
      <c r="A5337" t="s">
        <v>83</v>
      </c>
      <c r="B5337" t="s">
        <v>84</v>
      </c>
      <c r="C5337" t="s">
        <v>9</v>
      </c>
      <c r="D5337" t="str">
        <f t="shared" si="83"/>
        <v>OUTFLOWS</v>
      </c>
      <c r="E5337" t="s">
        <v>102</v>
      </c>
      <c r="F5337" t="s">
        <v>103</v>
      </c>
      <c r="G5337" t="s">
        <v>102</v>
      </c>
      <c r="H5337" t="s">
        <v>212</v>
      </c>
      <c r="I5337" t="s">
        <v>213</v>
      </c>
      <c r="J5337" t="s">
        <v>214</v>
      </c>
      <c r="K5337" t="s">
        <v>6645</v>
      </c>
      <c r="L5337" t="s">
        <v>5244</v>
      </c>
      <c r="M5337" s="17">
        <f>VLOOKUP($K5337,[1]Budget!$V:$AE,5,0)*IF($C5337="1 - Revenues",1,IF(AND($C5337="5 - Transfers",MID(I5337,15,1)="4"),1,-1))</f>
        <v>-178000</v>
      </c>
      <c r="N5337" s="17">
        <f>VLOOKUP($K5337,[1]Budget!$V:$AE,6,0)*IF($C5337="1 - Revenues",1,IF(AND($C5337="5 - Transfers",MID(J5337,15,1)="4"),1,-1))</f>
        <v>0</v>
      </c>
      <c r="O5337" s="17">
        <f>IFERROR(IF(RIGHT(LEFT(K5337,15),1)="4",VLOOKUP(K5337,'[1]Budget Worksheet'!A:B,2,0),-1*VLOOKUP(K5337,'[1]Budget Worksheet'!A:B,2,0)),0)</f>
        <v>0</v>
      </c>
      <c r="P5337" s="17">
        <f>VLOOKUP($K5337,[1]Budget!$V:$AE,8,0)*IF($C5337="1 - Revenues",1,IF(AND($C5337="5 - Transfers",MID($K5337,15,1)="4"),1,-1))</f>
        <v>0</v>
      </c>
      <c r="Q5337" s="17">
        <f>VLOOKUP($K5337,[1]Budget!$V:$AE,10,0)*IF($C5337="1 - Revenues",1,IF(AND($C5337="5 - Transfers",MID(K5337,15,1)="4"),1,-1))</f>
        <v>0</v>
      </c>
      <c r="S5337" s="18" t="b">
        <f>IF(LEFT(C5337,1)="1",1,-1)*SUMIF([1]Budget!V:V,'Budget Worksheet for Pivot Tabl'!K5337,[1]Budget!AC:AC)=P5337</f>
        <v>1</v>
      </c>
    </row>
    <row r="5338" spans="1:19" x14ac:dyDescent="0.25">
      <c r="A5338" t="s">
        <v>83</v>
      </c>
      <c r="B5338" t="s">
        <v>84</v>
      </c>
      <c r="C5338" t="s">
        <v>9</v>
      </c>
      <c r="D5338" t="str">
        <f t="shared" si="83"/>
        <v>OUTFLOWS</v>
      </c>
      <c r="E5338" t="s">
        <v>102</v>
      </c>
      <c r="F5338" t="s">
        <v>103</v>
      </c>
      <c r="G5338" t="s">
        <v>102</v>
      </c>
      <c r="H5338" t="s">
        <v>212</v>
      </c>
      <c r="I5338" t="s">
        <v>213</v>
      </c>
      <c r="J5338" t="s">
        <v>214</v>
      </c>
      <c r="K5338" t="s">
        <v>6646</v>
      </c>
      <c r="L5338" t="s">
        <v>5246</v>
      </c>
      <c r="M5338" s="17">
        <f>VLOOKUP($K5338,[1]Budget!$V:$AE,5,0)*IF($C5338="1 - Revenues",1,IF(AND($C5338="5 - Transfers",MID(I5338,15,1)="4"),1,-1))</f>
        <v>-183000</v>
      </c>
      <c r="N5338" s="17">
        <f>VLOOKUP($K5338,[1]Budget!$V:$AE,6,0)*IF($C5338="1 - Revenues",1,IF(AND($C5338="5 - Transfers",MID(J5338,15,1)="4"),1,-1))</f>
        <v>0</v>
      </c>
      <c r="O5338" s="17">
        <f>IFERROR(IF(RIGHT(LEFT(K5338,15),1)="4",VLOOKUP(K5338,'[1]Budget Worksheet'!A:B,2,0),-1*VLOOKUP(K5338,'[1]Budget Worksheet'!A:B,2,0)),0)</f>
        <v>0</v>
      </c>
      <c r="P5338" s="17">
        <f>VLOOKUP($K5338,[1]Budget!$V:$AE,8,0)*IF($C5338="1 - Revenues",1,IF(AND($C5338="5 - Transfers",MID($K5338,15,1)="4"),1,-1))</f>
        <v>0</v>
      </c>
      <c r="Q5338" s="17">
        <f>VLOOKUP($K5338,[1]Budget!$V:$AE,10,0)*IF($C5338="1 - Revenues",1,IF(AND($C5338="5 - Transfers",MID(K5338,15,1)="4"),1,-1))</f>
        <v>0</v>
      </c>
      <c r="S5338" s="18" t="b">
        <f>IF(LEFT(C5338,1)="1",1,-1)*SUMIF([1]Budget!V:V,'Budget Worksheet for Pivot Tabl'!K5338,[1]Budget!AC:AC)=P5338</f>
        <v>1</v>
      </c>
    </row>
    <row r="5339" spans="1:19" x14ac:dyDescent="0.25">
      <c r="A5339" t="s">
        <v>83</v>
      </c>
      <c r="B5339" t="s">
        <v>84</v>
      </c>
      <c r="C5339" t="s">
        <v>9</v>
      </c>
      <c r="D5339" t="str">
        <f t="shared" si="83"/>
        <v>OUTFLOWS</v>
      </c>
      <c r="E5339" t="s">
        <v>102</v>
      </c>
      <c r="F5339" t="s">
        <v>103</v>
      </c>
      <c r="G5339" t="s">
        <v>102</v>
      </c>
      <c r="H5339" t="s">
        <v>212</v>
      </c>
      <c r="I5339" t="s">
        <v>213</v>
      </c>
      <c r="J5339" t="s">
        <v>214</v>
      </c>
      <c r="K5339" t="s">
        <v>6647</v>
      </c>
      <c r="L5339" t="s">
        <v>5543</v>
      </c>
      <c r="M5339" s="17">
        <f>VLOOKUP($K5339,[1]Budget!$V:$AE,5,0)*IF($C5339="1 - Revenues",1,IF(AND($C5339="5 - Transfers",MID(I5339,15,1)="4"),1,-1))</f>
        <v>-2000</v>
      </c>
      <c r="N5339" s="17">
        <f>VLOOKUP($K5339,[1]Budget!$V:$AE,6,0)*IF($C5339="1 - Revenues",1,IF(AND($C5339="5 - Transfers",MID(J5339,15,1)="4"),1,-1))</f>
        <v>0</v>
      </c>
      <c r="O5339" s="17">
        <f>IFERROR(IF(RIGHT(LEFT(K5339,15),1)="4",VLOOKUP(K5339,'[1]Budget Worksheet'!A:B,2,0),-1*VLOOKUP(K5339,'[1]Budget Worksheet'!A:B,2,0)),0)</f>
        <v>0</v>
      </c>
      <c r="P5339" s="17">
        <f>VLOOKUP($K5339,[1]Budget!$V:$AE,8,0)*IF($C5339="1 - Revenues",1,IF(AND($C5339="5 - Transfers",MID($K5339,15,1)="4"),1,-1))</f>
        <v>0</v>
      </c>
      <c r="Q5339" s="17">
        <f>VLOOKUP($K5339,[1]Budget!$V:$AE,10,0)*IF($C5339="1 - Revenues",1,IF(AND($C5339="5 - Transfers",MID(K5339,15,1)="4"),1,-1))</f>
        <v>0</v>
      </c>
      <c r="S5339" s="18" t="b">
        <f>IF(LEFT(C5339,1)="1",1,-1)*SUMIF([1]Budget!V:V,'Budget Worksheet for Pivot Tabl'!K5339,[1]Budget!AC:AC)=P5339</f>
        <v>1</v>
      </c>
    </row>
    <row r="5340" spans="1:19" x14ac:dyDescent="0.25">
      <c r="A5340" t="s">
        <v>83</v>
      </c>
      <c r="B5340" t="s">
        <v>84</v>
      </c>
      <c r="C5340" t="s">
        <v>9</v>
      </c>
      <c r="D5340" t="str">
        <f t="shared" si="83"/>
        <v>OUTFLOWS</v>
      </c>
      <c r="E5340" t="s">
        <v>102</v>
      </c>
      <c r="F5340" t="s">
        <v>103</v>
      </c>
      <c r="G5340" t="s">
        <v>102</v>
      </c>
      <c r="H5340" t="s">
        <v>212</v>
      </c>
      <c r="I5340" t="s">
        <v>213</v>
      </c>
      <c r="J5340" t="s">
        <v>214</v>
      </c>
      <c r="K5340" t="s">
        <v>6648</v>
      </c>
      <c r="L5340" t="s">
        <v>6649</v>
      </c>
      <c r="M5340" s="17">
        <f>VLOOKUP($K5340,[1]Budget!$V:$AE,5,0)*IF($C5340="1 - Revenues",1,IF(AND($C5340="5 - Transfers",MID(I5340,15,1)="4"),1,-1))</f>
        <v>-1898000</v>
      </c>
      <c r="N5340" s="17">
        <f>VLOOKUP($K5340,[1]Budget!$V:$AE,6,0)*IF($C5340="1 - Revenues",1,IF(AND($C5340="5 - Transfers",MID(J5340,15,1)="4"),1,-1))</f>
        <v>0</v>
      </c>
      <c r="O5340" s="17">
        <f>IFERROR(IF(RIGHT(LEFT(K5340,15),1)="4",VLOOKUP(K5340,'[1]Budget Worksheet'!A:B,2,0),-1*VLOOKUP(K5340,'[1]Budget Worksheet'!A:B,2,0)),0)</f>
        <v>0</v>
      </c>
      <c r="P5340" s="17">
        <f>VLOOKUP($K5340,[1]Budget!$V:$AE,8,0)*IF($C5340="1 - Revenues",1,IF(AND($C5340="5 - Transfers",MID($K5340,15,1)="4"),1,-1))</f>
        <v>0</v>
      </c>
      <c r="Q5340" s="17">
        <f>VLOOKUP($K5340,[1]Budget!$V:$AE,10,0)*IF($C5340="1 - Revenues",1,IF(AND($C5340="5 - Transfers",MID(K5340,15,1)="4"),1,-1))</f>
        <v>0</v>
      </c>
      <c r="S5340" s="18" t="b">
        <f>IF(LEFT(C5340,1)="1",1,-1)*SUMIF([1]Budget!V:V,'Budget Worksheet for Pivot Tabl'!K5340,[1]Budget!AC:AC)=P5340</f>
        <v>1</v>
      </c>
    </row>
    <row r="5341" spans="1:19" x14ac:dyDescent="0.25">
      <c r="A5341" t="s">
        <v>83</v>
      </c>
      <c r="B5341" t="s">
        <v>84</v>
      </c>
      <c r="C5341" t="s">
        <v>9</v>
      </c>
      <c r="D5341" t="str">
        <f t="shared" si="83"/>
        <v>OUTFLOWS</v>
      </c>
      <c r="E5341" t="s">
        <v>102</v>
      </c>
      <c r="F5341" t="s">
        <v>103</v>
      </c>
      <c r="G5341" t="s">
        <v>102</v>
      </c>
      <c r="H5341" t="s">
        <v>212</v>
      </c>
      <c r="I5341" t="s">
        <v>213</v>
      </c>
      <c r="J5341" t="s">
        <v>214</v>
      </c>
      <c r="K5341" t="s">
        <v>6650</v>
      </c>
      <c r="L5341" t="s">
        <v>5248</v>
      </c>
      <c r="M5341" s="17">
        <f>VLOOKUP($K5341,[1]Budget!$V:$AE,5,0)*IF($C5341="1 - Revenues",1,IF(AND($C5341="5 - Transfers",MID(I5341,15,1)="4"),1,-1))</f>
        <v>-1541000</v>
      </c>
      <c r="N5341" s="17">
        <f>VLOOKUP($K5341,[1]Budget!$V:$AE,6,0)*IF($C5341="1 - Revenues",1,IF(AND($C5341="5 - Transfers",MID(J5341,15,1)="4"),1,-1))</f>
        <v>0</v>
      </c>
      <c r="O5341" s="17">
        <f>IFERROR(IF(RIGHT(LEFT(K5341,15),1)="4",VLOOKUP(K5341,'[1]Budget Worksheet'!A:B,2,0),-1*VLOOKUP(K5341,'[1]Budget Worksheet'!A:B,2,0)),0)</f>
        <v>0</v>
      </c>
      <c r="P5341" s="17">
        <f>VLOOKUP($K5341,[1]Budget!$V:$AE,8,0)*IF($C5341="1 - Revenues",1,IF(AND($C5341="5 - Transfers",MID($K5341,15,1)="4"),1,-1))</f>
        <v>0</v>
      </c>
      <c r="Q5341" s="17">
        <f>VLOOKUP($K5341,[1]Budget!$V:$AE,10,0)*IF($C5341="1 - Revenues",1,IF(AND($C5341="5 - Transfers",MID(K5341,15,1)="4"),1,-1))</f>
        <v>0</v>
      </c>
      <c r="S5341" s="18" t="b">
        <f>IF(LEFT(C5341,1)="1",1,-1)*SUMIF([1]Budget!V:V,'Budget Worksheet for Pivot Tabl'!K5341,[1]Budget!AC:AC)=P5341</f>
        <v>1</v>
      </c>
    </row>
    <row r="5342" spans="1:19" x14ac:dyDescent="0.25">
      <c r="A5342" t="s">
        <v>83</v>
      </c>
      <c r="B5342" t="s">
        <v>84</v>
      </c>
      <c r="C5342" t="s">
        <v>10</v>
      </c>
      <c r="D5342" t="str">
        <f t="shared" si="83"/>
        <v>OUTFLOWS</v>
      </c>
      <c r="E5342" t="s">
        <v>102</v>
      </c>
      <c r="F5342" t="s">
        <v>103</v>
      </c>
      <c r="G5342" t="s">
        <v>102</v>
      </c>
      <c r="H5342" t="s">
        <v>212</v>
      </c>
      <c r="I5342" t="s">
        <v>213</v>
      </c>
      <c r="J5342" t="s">
        <v>214</v>
      </c>
      <c r="K5342" t="s">
        <v>6651</v>
      </c>
      <c r="L5342" t="s">
        <v>1291</v>
      </c>
      <c r="M5342" s="17">
        <f>VLOOKUP($K5342,[1]Budget!$V:$AE,5,0)*IF($C5342="1 - Revenues",1,IF(AND($C5342="5 - Transfers",MID(I5342,15,1)="4"),1,-1))</f>
        <v>-97000</v>
      </c>
      <c r="N5342" s="17">
        <f>VLOOKUP($K5342,[1]Budget!$V:$AE,6,0)*IF($C5342="1 - Revenues",1,IF(AND($C5342="5 - Transfers",MID(J5342,15,1)="4"),1,-1))</f>
        <v>0</v>
      </c>
      <c r="O5342" s="17">
        <f>IFERROR(IF(RIGHT(LEFT(K5342,15),1)="4",VLOOKUP(K5342,'[1]Budget Worksheet'!A:B,2,0),-1*VLOOKUP(K5342,'[1]Budget Worksheet'!A:B,2,0)),0)</f>
        <v>0</v>
      </c>
      <c r="P5342" s="17">
        <f>VLOOKUP($K5342,[1]Budget!$V:$AE,8,0)*IF($C5342="1 - Revenues",1,IF(AND($C5342="5 - Transfers",MID($K5342,15,1)="4"),1,-1))</f>
        <v>0</v>
      </c>
      <c r="Q5342" s="17">
        <f>VLOOKUP($K5342,[1]Budget!$V:$AE,10,0)*IF($C5342="1 - Revenues",1,IF(AND($C5342="5 - Transfers",MID(K5342,15,1)="4"),1,-1))</f>
        <v>0</v>
      </c>
      <c r="S5342" s="18" t="b">
        <f>IF(LEFT(C5342,1)="1",1,-1)*SUMIF([1]Budget!V:V,'Budget Worksheet for Pivot Tabl'!K5342,[1]Budget!AC:AC)=P5342</f>
        <v>1</v>
      </c>
    </row>
    <row r="5343" spans="1:19" x14ac:dyDescent="0.25">
      <c r="A5343" t="s">
        <v>83</v>
      </c>
      <c r="B5343" t="s">
        <v>84</v>
      </c>
      <c r="C5343" t="s">
        <v>10</v>
      </c>
      <c r="D5343" t="str">
        <f t="shared" si="83"/>
        <v>OUTFLOWS</v>
      </c>
      <c r="E5343" t="s">
        <v>102</v>
      </c>
      <c r="F5343" t="s">
        <v>103</v>
      </c>
      <c r="G5343" t="s">
        <v>102</v>
      </c>
      <c r="H5343" t="s">
        <v>212</v>
      </c>
      <c r="I5343" t="s">
        <v>213</v>
      </c>
      <c r="J5343" t="s">
        <v>214</v>
      </c>
      <c r="K5343" t="s">
        <v>6652</v>
      </c>
      <c r="L5343" t="s">
        <v>1133</v>
      </c>
      <c r="M5343" s="17">
        <f>VLOOKUP($K5343,[1]Budget!$V:$AE,5,0)*IF($C5343="1 - Revenues",1,IF(AND($C5343="5 - Transfers",MID(I5343,15,1)="4"),1,-1))</f>
        <v>0</v>
      </c>
      <c r="N5343" s="17">
        <f>VLOOKUP($K5343,[1]Budget!$V:$AE,6,0)*IF($C5343="1 - Revenues",1,IF(AND($C5343="5 - Transfers",MID(J5343,15,1)="4"),1,-1))</f>
        <v>0</v>
      </c>
      <c r="O5343" s="17">
        <f>IFERROR(IF(RIGHT(LEFT(K5343,15),1)="4",VLOOKUP(K5343,'[1]Budget Worksheet'!A:B,2,0),-1*VLOOKUP(K5343,'[1]Budget Worksheet'!A:B,2,0)),0)</f>
        <v>0</v>
      </c>
      <c r="P5343" s="17">
        <f>VLOOKUP($K5343,[1]Budget!$V:$AE,8,0)*IF($C5343="1 - Revenues",1,IF(AND($C5343="5 - Transfers",MID($K5343,15,1)="4"),1,-1))</f>
        <v>0</v>
      </c>
      <c r="Q5343" s="17">
        <f>VLOOKUP($K5343,[1]Budget!$V:$AE,10,0)*IF($C5343="1 - Revenues",1,IF(AND($C5343="5 - Transfers",MID(K5343,15,1)="4"),1,-1))</f>
        <v>0</v>
      </c>
      <c r="S5343" s="18" t="b">
        <f>IF(LEFT(C5343,1)="1",1,-1)*SUMIF([1]Budget!V:V,'Budget Worksheet for Pivot Tabl'!K5343,[1]Budget!AC:AC)=P5343</f>
        <v>1</v>
      </c>
    </row>
    <row r="5344" spans="1:19" x14ac:dyDescent="0.25">
      <c r="A5344" t="s">
        <v>83</v>
      </c>
      <c r="B5344" t="s">
        <v>84</v>
      </c>
      <c r="C5344" t="s">
        <v>10</v>
      </c>
      <c r="D5344" t="str">
        <f t="shared" si="83"/>
        <v>OUTFLOWS</v>
      </c>
      <c r="E5344" t="s">
        <v>102</v>
      </c>
      <c r="F5344" t="s">
        <v>103</v>
      </c>
      <c r="G5344" t="s">
        <v>102</v>
      </c>
      <c r="H5344" t="s">
        <v>212</v>
      </c>
      <c r="I5344" t="s">
        <v>213</v>
      </c>
      <c r="J5344" t="s">
        <v>214</v>
      </c>
      <c r="K5344" t="s">
        <v>6653</v>
      </c>
      <c r="L5344" t="s">
        <v>538</v>
      </c>
      <c r="M5344" s="17">
        <f>VLOOKUP($K5344,[1]Budget!$V:$AE,5,0)*IF($C5344="1 - Revenues",1,IF(AND($C5344="5 - Transfers",MID(I5344,15,1)="4"),1,-1))</f>
        <v>0</v>
      </c>
      <c r="N5344" s="17">
        <f>VLOOKUP($K5344,[1]Budget!$V:$AE,6,0)*IF($C5344="1 - Revenues",1,IF(AND($C5344="5 - Transfers",MID(J5344,15,1)="4"),1,-1))</f>
        <v>0</v>
      </c>
      <c r="O5344" s="17">
        <f>IFERROR(IF(RIGHT(LEFT(K5344,15),1)="4",VLOOKUP(K5344,'[1]Budget Worksheet'!A:B,2,0),-1*VLOOKUP(K5344,'[1]Budget Worksheet'!A:B,2,0)),0)</f>
        <v>0</v>
      </c>
      <c r="P5344" s="17">
        <f>VLOOKUP($K5344,[1]Budget!$V:$AE,8,0)*IF($C5344="1 - Revenues",1,IF(AND($C5344="5 - Transfers",MID($K5344,15,1)="4"),1,-1))</f>
        <v>0</v>
      </c>
      <c r="Q5344" s="17">
        <f>VLOOKUP($K5344,[1]Budget!$V:$AE,10,0)*IF($C5344="1 - Revenues",1,IF(AND($C5344="5 - Transfers",MID(K5344,15,1)="4"),1,-1))</f>
        <v>0</v>
      </c>
      <c r="S5344" s="18" t="b">
        <f>IF(LEFT(C5344,1)="1",1,-1)*SUMIF([1]Budget!V:V,'Budget Worksheet for Pivot Tabl'!K5344,[1]Budget!AC:AC)=P5344</f>
        <v>1</v>
      </c>
    </row>
    <row r="5345" spans="1:19" x14ac:dyDescent="0.25">
      <c r="A5345" t="s">
        <v>83</v>
      </c>
      <c r="B5345" t="s">
        <v>84</v>
      </c>
      <c r="C5345" t="s">
        <v>10</v>
      </c>
      <c r="D5345" t="str">
        <f t="shared" si="83"/>
        <v>OUTFLOWS</v>
      </c>
      <c r="E5345" t="s">
        <v>102</v>
      </c>
      <c r="F5345" t="s">
        <v>103</v>
      </c>
      <c r="G5345" t="s">
        <v>102</v>
      </c>
      <c r="H5345" t="s">
        <v>212</v>
      </c>
      <c r="I5345" t="s">
        <v>213</v>
      </c>
      <c r="J5345" t="s">
        <v>214</v>
      </c>
      <c r="K5345" t="s">
        <v>6654</v>
      </c>
      <c r="L5345" t="s">
        <v>540</v>
      </c>
      <c r="M5345" s="17">
        <f>VLOOKUP($K5345,[1]Budget!$V:$AE,5,0)*IF($C5345="1 - Revenues",1,IF(AND($C5345="5 - Transfers",MID(I5345,15,1)="4"),1,-1))</f>
        <v>0</v>
      </c>
      <c r="N5345" s="17">
        <f>VLOOKUP($K5345,[1]Budget!$V:$AE,6,0)*IF($C5345="1 - Revenues",1,IF(AND($C5345="5 - Transfers",MID(J5345,15,1)="4"),1,-1))</f>
        <v>0</v>
      </c>
      <c r="O5345" s="17">
        <f>IFERROR(IF(RIGHT(LEFT(K5345,15),1)="4",VLOOKUP(K5345,'[1]Budget Worksheet'!A:B,2,0),-1*VLOOKUP(K5345,'[1]Budget Worksheet'!A:B,2,0)),0)</f>
        <v>0</v>
      </c>
      <c r="P5345" s="17">
        <f>VLOOKUP($K5345,[1]Budget!$V:$AE,8,0)*IF($C5345="1 - Revenues",1,IF(AND($C5345="5 - Transfers",MID($K5345,15,1)="4"),1,-1))</f>
        <v>0</v>
      </c>
      <c r="Q5345" s="17">
        <f>VLOOKUP($K5345,[1]Budget!$V:$AE,10,0)*IF($C5345="1 - Revenues",1,IF(AND($C5345="5 - Transfers",MID(K5345,15,1)="4"),1,-1))</f>
        <v>0</v>
      </c>
      <c r="S5345" s="18" t="b">
        <f>IF(LEFT(C5345,1)="1",1,-1)*SUMIF([1]Budget!V:V,'Budget Worksheet for Pivot Tabl'!K5345,[1]Budget!AC:AC)=P5345</f>
        <v>1</v>
      </c>
    </row>
    <row r="5346" spans="1:19" x14ac:dyDescent="0.25">
      <c r="A5346" t="s">
        <v>83</v>
      </c>
      <c r="B5346" t="s">
        <v>84</v>
      </c>
      <c r="C5346" t="s">
        <v>10</v>
      </c>
      <c r="D5346" t="str">
        <f t="shared" si="83"/>
        <v>OUTFLOWS</v>
      </c>
      <c r="E5346" t="s">
        <v>102</v>
      </c>
      <c r="F5346" t="s">
        <v>103</v>
      </c>
      <c r="G5346" t="s">
        <v>102</v>
      </c>
      <c r="H5346" t="s">
        <v>212</v>
      </c>
      <c r="I5346" t="s">
        <v>213</v>
      </c>
      <c r="J5346" t="s">
        <v>214</v>
      </c>
      <c r="K5346" t="s">
        <v>6655</v>
      </c>
      <c r="L5346" t="s">
        <v>6656</v>
      </c>
      <c r="M5346" s="17">
        <f>VLOOKUP($K5346,[1]Budget!$V:$AE,5,0)*IF($C5346="1 - Revenues",1,IF(AND($C5346="5 - Transfers",MID(I5346,15,1)="4"),1,-1))</f>
        <v>0</v>
      </c>
      <c r="N5346" s="17">
        <f>VLOOKUP($K5346,[1]Budget!$V:$AE,6,0)*IF($C5346="1 - Revenues",1,IF(AND($C5346="5 - Transfers",MID(J5346,15,1)="4"),1,-1))</f>
        <v>0</v>
      </c>
      <c r="O5346" s="17">
        <f>IFERROR(IF(RIGHT(LEFT(K5346,15),1)="4",VLOOKUP(K5346,'[1]Budget Worksheet'!A:B,2,0),-1*VLOOKUP(K5346,'[1]Budget Worksheet'!A:B,2,0)),0)</f>
        <v>0</v>
      </c>
      <c r="P5346" s="17">
        <f>VLOOKUP($K5346,[1]Budget!$V:$AE,8,0)*IF($C5346="1 - Revenues",1,IF(AND($C5346="5 - Transfers",MID($K5346,15,1)="4"),1,-1))</f>
        <v>0</v>
      </c>
      <c r="Q5346" s="17">
        <f>VLOOKUP($K5346,[1]Budget!$V:$AE,10,0)*IF($C5346="1 - Revenues",1,IF(AND($C5346="5 - Transfers",MID(K5346,15,1)="4"),1,-1))</f>
        <v>0</v>
      </c>
      <c r="S5346" s="18" t="b">
        <f>IF(LEFT(C5346,1)="1",1,-1)*SUMIF([1]Budget!V:V,'Budget Worksheet for Pivot Tabl'!K5346,[1]Budget!AC:AC)=P5346</f>
        <v>1</v>
      </c>
    </row>
    <row r="5347" spans="1:19" x14ac:dyDescent="0.25">
      <c r="A5347" t="s">
        <v>83</v>
      </c>
      <c r="B5347" t="s">
        <v>84</v>
      </c>
      <c r="C5347" t="s">
        <v>10</v>
      </c>
      <c r="D5347" t="str">
        <f t="shared" si="83"/>
        <v>OUTFLOWS</v>
      </c>
      <c r="E5347" t="s">
        <v>102</v>
      </c>
      <c r="F5347" t="s">
        <v>103</v>
      </c>
      <c r="G5347" t="s">
        <v>102</v>
      </c>
      <c r="H5347" t="s">
        <v>212</v>
      </c>
      <c r="I5347" t="s">
        <v>213</v>
      </c>
      <c r="J5347" t="s">
        <v>214</v>
      </c>
      <c r="K5347" t="s">
        <v>6657</v>
      </c>
      <c r="L5347" t="s">
        <v>5564</v>
      </c>
      <c r="M5347" s="17">
        <f>VLOOKUP($K5347,[1]Budget!$V:$AE,5,0)*IF($C5347="1 - Revenues",1,IF(AND($C5347="5 - Transfers",MID(I5347,15,1)="4"),1,-1))</f>
        <v>0</v>
      </c>
      <c r="N5347" s="17">
        <f>VLOOKUP($K5347,[1]Budget!$V:$AE,6,0)*IF($C5347="1 - Revenues",1,IF(AND($C5347="5 - Transfers",MID(J5347,15,1)="4"),1,-1))</f>
        <v>0</v>
      </c>
      <c r="O5347" s="17">
        <f>IFERROR(IF(RIGHT(LEFT(K5347,15),1)="4",VLOOKUP(K5347,'[1]Budget Worksheet'!A:B,2,0),-1*VLOOKUP(K5347,'[1]Budget Worksheet'!A:B,2,0)),0)</f>
        <v>0</v>
      </c>
      <c r="P5347" s="17">
        <f>VLOOKUP($K5347,[1]Budget!$V:$AE,8,0)*IF($C5347="1 - Revenues",1,IF(AND($C5347="5 - Transfers",MID($K5347,15,1)="4"),1,-1))</f>
        <v>0</v>
      </c>
      <c r="Q5347" s="17">
        <f>VLOOKUP($K5347,[1]Budget!$V:$AE,10,0)*IF($C5347="1 - Revenues",1,IF(AND($C5347="5 - Transfers",MID(K5347,15,1)="4"),1,-1))</f>
        <v>0</v>
      </c>
      <c r="S5347" s="18" t="b">
        <f>IF(LEFT(C5347,1)="1",1,-1)*SUMIF([1]Budget!V:V,'Budget Worksheet for Pivot Tabl'!K5347,[1]Budget!AC:AC)=P5347</f>
        <v>1</v>
      </c>
    </row>
    <row r="5348" spans="1:19" x14ac:dyDescent="0.25">
      <c r="A5348" t="s">
        <v>83</v>
      </c>
      <c r="B5348" t="s">
        <v>84</v>
      </c>
      <c r="C5348" t="s">
        <v>10</v>
      </c>
      <c r="D5348" t="str">
        <f t="shared" si="83"/>
        <v>OUTFLOWS</v>
      </c>
      <c r="E5348" t="s">
        <v>102</v>
      </c>
      <c r="F5348" t="s">
        <v>103</v>
      </c>
      <c r="G5348" t="s">
        <v>102</v>
      </c>
      <c r="H5348" t="s">
        <v>212</v>
      </c>
      <c r="I5348" t="s">
        <v>213</v>
      </c>
      <c r="J5348" t="s">
        <v>214</v>
      </c>
      <c r="K5348" t="s">
        <v>6658</v>
      </c>
      <c r="L5348" t="s">
        <v>1753</v>
      </c>
      <c r="M5348" s="17">
        <f>VLOOKUP($K5348,[1]Budget!$V:$AE,5,0)*IF($C5348="1 - Revenues",1,IF(AND($C5348="5 - Transfers",MID(I5348,15,1)="4"),1,-1))</f>
        <v>0</v>
      </c>
      <c r="N5348" s="17">
        <f>VLOOKUP($K5348,[1]Budget!$V:$AE,6,0)*IF($C5348="1 - Revenues",1,IF(AND($C5348="5 - Transfers",MID(J5348,15,1)="4"),1,-1))</f>
        <v>0</v>
      </c>
      <c r="O5348" s="17">
        <f>IFERROR(IF(RIGHT(LEFT(K5348,15),1)="4",VLOOKUP(K5348,'[1]Budget Worksheet'!A:B,2,0),-1*VLOOKUP(K5348,'[1]Budget Worksheet'!A:B,2,0)),0)</f>
        <v>0</v>
      </c>
      <c r="P5348" s="17">
        <f>VLOOKUP($K5348,[1]Budget!$V:$AE,8,0)*IF($C5348="1 - Revenues",1,IF(AND($C5348="5 - Transfers",MID($K5348,15,1)="4"),1,-1))</f>
        <v>0</v>
      </c>
      <c r="Q5348" s="17">
        <f>VLOOKUP($K5348,[1]Budget!$V:$AE,10,0)*IF($C5348="1 - Revenues",1,IF(AND($C5348="5 - Transfers",MID(K5348,15,1)="4"),1,-1))</f>
        <v>0</v>
      </c>
      <c r="S5348" s="18" t="b">
        <f>IF(LEFT(C5348,1)="1",1,-1)*SUMIF([1]Budget!V:V,'Budget Worksheet for Pivot Tabl'!K5348,[1]Budget!AC:AC)=P5348</f>
        <v>1</v>
      </c>
    </row>
    <row r="5349" spans="1:19" x14ac:dyDescent="0.25">
      <c r="A5349" t="s">
        <v>83</v>
      </c>
      <c r="B5349" t="s">
        <v>84</v>
      </c>
      <c r="C5349" t="s">
        <v>10</v>
      </c>
      <c r="D5349" t="str">
        <f t="shared" si="83"/>
        <v>OUTFLOWS</v>
      </c>
      <c r="E5349" t="s">
        <v>102</v>
      </c>
      <c r="F5349" t="s">
        <v>103</v>
      </c>
      <c r="G5349" t="s">
        <v>102</v>
      </c>
      <c r="H5349" t="s">
        <v>212</v>
      </c>
      <c r="I5349" t="s">
        <v>213</v>
      </c>
      <c r="J5349" t="s">
        <v>214</v>
      </c>
      <c r="K5349" t="s">
        <v>6659</v>
      </c>
      <c r="L5349" t="s">
        <v>6660</v>
      </c>
      <c r="M5349" s="17">
        <f>VLOOKUP($K5349,[1]Budget!$V:$AE,5,0)*IF($C5349="1 - Revenues",1,IF(AND($C5349="5 - Transfers",MID(I5349,15,1)="4"),1,-1))</f>
        <v>-403000</v>
      </c>
      <c r="N5349" s="17">
        <f>VLOOKUP($K5349,[1]Budget!$V:$AE,6,0)*IF($C5349="1 - Revenues",1,IF(AND($C5349="5 - Transfers",MID(J5349,15,1)="4"),1,-1))</f>
        <v>-145000</v>
      </c>
      <c r="O5349" s="17">
        <f>IFERROR(IF(RIGHT(LEFT(K5349,15),1)="4",VLOOKUP(K5349,'[1]Budget Worksheet'!A:B,2,0),-1*VLOOKUP(K5349,'[1]Budget Worksheet'!A:B,2,0)),0)</f>
        <v>0</v>
      </c>
      <c r="P5349" s="17">
        <f>VLOOKUP($K5349,[1]Budget!$V:$AE,8,0)*IF($C5349="1 - Revenues",1,IF(AND($C5349="5 - Transfers",MID($K5349,15,1)="4"),1,-1))</f>
        <v>0</v>
      </c>
      <c r="Q5349" s="17">
        <f>VLOOKUP($K5349,[1]Budget!$V:$AE,10,0)*IF($C5349="1 - Revenues",1,IF(AND($C5349="5 - Transfers",MID(K5349,15,1)="4"),1,-1))</f>
        <v>0</v>
      </c>
      <c r="S5349" s="18" t="b">
        <f>IF(LEFT(C5349,1)="1",1,-1)*SUMIF([1]Budget!V:V,'Budget Worksheet for Pivot Tabl'!K5349,[1]Budget!AC:AC)=P5349</f>
        <v>1</v>
      </c>
    </row>
    <row r="5350" spans="1:19" x14ac:dyDescent="0.25">
      <c r="A5350" t="s">
        <v>83</v>
      </c>
      <c r="B5350" t="s">
        <v>84</v>
      </c>
      <c r="C5350" t="s">
        <v>10</v>
      </c>
      <c r="D5350" t="str">
        <f t="shared" si="83"/>
        <v>OUTFLOWS</v>
      </c>
      <c r="E5350" t="s">
        <v>102</v>
      </c>
      <c r="F5350" t="s">
        <v>103</v>
      </c>
      <c r="G5350" t="s">
        <v>102</v>
      </c>
      <c r="H5350" t="s">
        <v>212</v>
      </c>
      <c r="I5350" t="s">
        <v>213</v>
      </c>
      <c r="J5350" t="s">
        <v>214</v>
      </c>
      <c r="K5350" t="s">
        <v>6661</v>
      </c>
      <c r="L5350" t="s">
        <v>6662</v>
      </c>
      <c r="M5350" s="17">
        <f>VLOOKUP($K5350,[1]Budget!$V:$AE,5,0)*IF($C5350="1 - Revenues",1,IF(AND($C5350="5 - Transfers",MID(I5350,15,1)="4"),1,-1))</f>
        <v>0</v>
      </c>
      <c r="N5350" s="17">
        <f>VLOOKUP($K5350,[1]Budget!$V:$AE,6,0)*IF($C5350="1 - Revenues",1,IF(AND($C5350="5 - Transfers",MID(J5350,15,1)="4"),1,-1))</f>
        <v>0</v>
      </c>
      <c r="O5350" s="17">
        <f>IFERROR(IF(RIGHT(LEFT(K5350,15),1)="4",VLOOKUP(K5350,'[1]Budget Worksheet'!A:B,2,0),-1*VLOOKUP(K5350,'[1]Budget Worksheet'!A:B,2,0)),0)</f>
        <v>0</v>
      </c>
      <c r="P5350" s="17">
        <f>VLOOKUP($K5350,[1]Budget!$V:$AE,8,0)*IF($C5350="1 - Revenues",1,IF(AND($C5350="5 - Transfers",MID($K5350,15,1)="4"),1,-1))</f>
        <v>0</v>
      </c>
      <c r="Q5350" s="17">
        <f>VLOOKUP($K5350,[1]Budget!$V:$AE,10,0)*IF($C5350="1 - Revenues",1,IF(AND($C5350="5 - Transfers",MID(K5350,15,1)="4"),1,-1))</f>
        <v>0</v>
      </c>
      <c r="S5350" s="18" t="b">
        <f>IF(LEFT(C5350,1)="1",1,-1)*SUMIF([1]Budget!V:V,'Budget Worksheet for Pivot Tabl'!K5350,[1]Budget!AC:AC)=P5350</f>
        <v>1</v>
      </c>
    </row>
    <row r="5351" spans="1:19" x14ac:dyDescent="0.25">
      <c r="A5351" t="s">
        <v>83</v>
      </c>
      <c r="B5351" t="s">
        <v>84</v>
      </c>
      <c r="C5351" t="s">
        <v>10</v>
      </c>
      <c r="D5351" t="str">
        <f t="shared" si="83"/>
        <v>OUTFLOWS</v>
      </c>
      <c r="E5351" t="s">
        <v>102</v>
      </c>
      <c r="F5351" t="s">
        <v>103</v>
      </c>
      <c r="G5351" t="s">
        <v>102</v>
      </c>
      <c r="H5351" t="s">
        <v>212</v>
      </c>
      <c r="I5351" t="s">
        <v>213</v>
      </c>
      <c r="J5351" t="s">
        <v>214</v>
      </c>
      <c r="K5351" t="s">
        <v>6663</v>
      </c>
      <c r="L5351" t="s">
        <v>6664</v>
      </c>
      <c r="M5351" s="17">
        <f>VLOOKUP($K5351,[1]Budget!$V:$AE,5,0)*IF($C5351="1 - Revenues",1,IF(AND($C5351="5 - Transfers",MID(I5351,15,1)="4"),1,-1))</f>
        <v>-688000</v>
      </c>
      <c r="N5351" s="17">
        <f>VLOOKUP($K5351,[1]Budget!$V:$AE,6,0)*IF($C5351="1 - Revenues",1,IF(AND($C5351="5 - Transfers",MID(J5351,15,1)="4"),1,-1))</f>
        <v>0</v>
      </c>
      <c r="O5351" s="17">
        <f>IFERROR(IF(RIGHT(LEFT(K5351,15),1)="4",VLOOKUP(K5351,'[1]Budget Worksheet'!A:B,2,0),-1*VLOOKUP(K5351,'[1]Budget Worksheet'!A:B,2,0)),0)</f>
        <v>0</v>
      </c>
      <c r="P5351" s="17">
        <f>VLOOKUP($K5351,[1]Budget!$V:$AE,8,0)*IF($C5351="1 - Revenues",1,IF(AND($C5351="5 - Transfers",MID($K5351,15,1)="4"),1,-1))</f>
        <v>0</v>
      </c>
      <c r="Q5351" s="17">
        <f>VLOOKUP($K5351,[1]Budget!$V:$AE,10,0)*IF($C5351="1 - Revenues",1,IF(AND($C5351="5 - Transfers",MID(K5351,15,1)="4"),1,-1))</f>
        <v>0</v>
      </c>
      <c r="S5351" s="18" t="b">
        <f>IF(LEFT(C5351,1)="1",1,-1)*SUMIF([1]Budget!V:V,'Budget Worksheet for Pivot Tabl'!K5351,[1]Budget!AC:AC)=P5351</f>
        <v>1</v>
      </c>
    </row>
    <row r="5352" spans="1:19" x14ac:dyDescent="0.25">
      <c r="A5352" t="s">
        <v>83</v>
      </c>
      <c r="B5352" t="s">
        <v>84</v>
      </c>
      <c r="C5352" t="s">
        <v>10</v>
      </c>
      <c r="D5352" t="str">
        <f t="shared" si="83"/>
        <v>OUTFLOWS</v>
      </c>
      <c r="E5352" t="s">
        <v>102</v>
      </c>
      <c r="F5352" t="s">
        <v>103</v>
      </c>
      <c r="G5352" t="s">
        <v>102</v>
      </c>
      <c r="H5352" t="s">
        <v>212</v>
      </c>
      <c r="I5352" t="s">
        <v>213</v>
      </c>
      <c r="J5352" t="s">
        <v>214</v>
      </c>
      <c r="K5352" t="s">
        <v>6665</v>
      </c>
      <c r="L5352" t="s">
        <v>6666</v>
      </c>
      <c r="M5352" s="17">
        <f>VLOOKUP($K5352,[1]Budget!$V:$AE,5,0)*IF($C5352="1 - Revenues",1,IF(AND($C5352="5 - Transfers",MID(I5352,15,1)="4"),1,-1))</f>
        <v>0</v>
      </c>
      <c r="N5352" s="17">
        <f>VLOOKUP($K5352,[1]Budget!$V:$AE,6,0)*IF($C5352="1 - Revenues",1,IF(AND($C5352="5 - Transfers",MID(J5352,15,1)="4"),1,-1))</f>
        <v>0</v>
      </c>
      <c r="O5352" s="17">
        <f>IFERROR(IF(RIGHT(LEFT(K5352,15),1)="4",VLOOKUP(K5352,'[1]Budget Worksheet'!A:B,2,0),-1*VLOOKUP(K5352,'[1]Budget Worksheet'!A:B,2,0)),0)</f>
        <v>0</v>
      </c>
      <c r="P5352" s="17">
        <f>VLOOKUP($K5352,[1]Budget!$V:$AE,8,0)*IF($C5352="1 - Revenues",1,IF(AND($C5352="5 - Transfers",MID($K5352,15,1)="4"),1,-1))</f>
        <v>0</v>
      </c>
      <c r="Q5352" s="17">
        <f>VLOOKUP($K5352,[1]Budget!$V:$AE,10,0)*IF($C5352="1 - Revenues",1,IF(AND($C5352="5 - Transfers",MID(K5352,15,1)="4"),1,-1))</f>
        <v>0</v>
      </c>
      <c r="S5352" s="18" t="b">
        <f>IF(LEFT(C5352,1)="1",1,-1)*SUMIF([1]Budget!V:V,'Budget Worksheet for Pivot Tabl'!K5352,[1]Budget!AC:AC)=P5352</f>
        <v>1</v>
      </c>
    </row>
    <row r="5353" spans="1:19" x14ac:dyDescent="0.25">
      <c r="A5353" t="s">
        <v>83</v>
      </c>
      <c r="B5353" t="s">
        <v>84</v>
      </c>
      <c r="C5353" t="s">
        <v>10</v>
      </c>
      <c r="D5353" t="str">
        <f t="shared" si="83"/>
        <v>OUTFLOWS</v>
      </c>
      <c r="E5353" t="s">
        <v>102</v>
      </c>
      <c r="F5353" t="s">
        <v>103</v>
      </c>
      <c r="G5353" t="s">
        <v>102</v>
      </c>
      <c r="H5353" t="s">
        <v>212</v>
      </c>
      <c r="I5353" t="s">
        <v>213</v>
      </c>
      <c r="J5353" t="s">
        <v>214</v>
      </c>
      <c r="K5353" t="s">
        <v>6667</v>
      </c>
      <c r="L5353" t="s">
        <v>6668</v>
      </c>
      <c r="M5353" s="17">
        <f>VLOOKUP($K5353,[1]Budget!$V:$AE,5,0)*IF($C5353="1 - Revenues",1,IF(AND($C5353="5 - Transfers",MID(I5353,15,1)="4"),1,-1))</f>
        <v>0</v>
      </c>
      <c r="N5353" s="17">
        <f>VLOOKUP($K5353,[1]Budget!$V:$AE,6,0)*IF($C5353="1 - Revenues",1,IF(AND($C5353="5 - Transfers",MID(J5353,15,1)="4"),1,-1))</f>
        <v>0</v>
      </c>
      <c r="O5353" s="17">
        <f>IFERROR(IF(RIGHT(LEFT(K5353,15),1)="4",VLOOKUP(K5353,'[1]Budget Worksheet'!A:B,2,0),-1*VLOOKUP(K5353,'[1]Budget Worksheet'!A:B,2,0)),0)</f>
        <v>0</v>
      </c>
      <c r="P5353" s="17">
        <f>VLOOKUP($K5353,[1]Budget!$V:$AE,8,0)*IF($C5353="1 - Revenues",1,IF(AND($C5353="5 - Transfers",MID($K5353,15,1)="4"),1,-1))</f>
        <v>0</v>
      </c>
      <c r="Q5353" s="17">
        <f>VLOOKUP($K5353,[1]Budget!$V:$AE,10,0)*IF($C5353="1 - Revenues",1,IF(AND($C5353="5 - Transfers",MID(K5353,15,1)="4"),1,-1))</f>
        <v>0</v>
      </c>
      <c r="S5353" s="18" t="b">
        <f>IF(LEFT(C5353,1)="1",1,-1)*SUMIF([1]Budget!V:V,'Budget Worksheet for Pivot Tabl'!K5353,[1]Budget!AC:AC)=P5353</f>
        <v>1</v>
      </c>
    </row>
    <row r="5354" spans="1:19" x14ac:dyDescent="0.25">
      <c r="A5354" t="s">
        <v>83</v>
      </c>
      <c r="B5354" t="s">
        <v>84</v>
      </c>
      <c r="C5354" t="s">
        <v>10</v>
      </c>
      <c r="D5354" t="str">
        <f t="shared" si="83"/>
        <v>OUTFLOWS</v>
      </c>
      <c r="E5354" t="s">
        <v>102</v>
      </c>
      <c r="F5354" t="s">
        <v>103</v>
      </c>
      <c r="G5354" t="s">
        <v>102</v>
      </c>
      <c r="H5354" t="s">
        <v>212</v>
      </c>
      <c r="I5354" t="s">
        <v>213</v>
      </c>
      <c r="J5354" t="s">
        <v>214</v>
      </c>
      <c r="K5354" t="s">
        <v>6669</v>
      </c>
      <c r="L5354" t="s">
        <v>6670</v>
      </c>
      <c r="M5354" s="17">
        <f>VLOOKUP($K5354,[1]Budget!$V:$AE,5,0)*IF($C5354="1 - Revenues",1,IF(AND($C5354="5 - Transfers",MID(I5354,15,1)="4"),1,-1))</f>
        <v>0</v>
      </c>
      <c r="N5354" s="17">
        <f>VLOOKUP($K5354,[1]Budget!$V:$AE,6,0)*IF($C5354="1 - Revenues",1,IF(AND($C5354="5 - Transfers",MID(J5354,15,1)="4"),1,-1))</f>
        <v>0</v>
      </c>
      <c r="O5354" s="17">
        <f>IFERROR(IF(RIGHT(LEFT(K5354,15),1)="4",VLOOKUP(K5354,'[1]Budget Worksheet'!A:B,2,0),-1*VLOOKUP(K5354,'[1]Budget Worksheet'!A:B,2,0)),0)</f>
        <v>0</v>
      </c>
      <c r="P5354" s="17">
        <f>VLOOKUP($K5354,[1]Budget!$V:$AE,8,0)*IF($C5354="1 - Revenues",1,IF(AND($C5354="5 - Transfers",MID($K5354,15,1)="4"),1,-1))</f>
        <v>0</v>
      </c>
      <c r="Q5354" s="17">
        <f>VLOOKUP($K5354,[1]Budget!$V:$AE,10,0)*IF($C5354="1 - Revenues",1,IF(AND($C5354="5 - Transfers",MID(K5354,15,1)="4"),1,-1))</f>
        <v>0</v>
      </c>
      <c r="S5354" s="18" t="b">
        <f>IF(LEFT(C5354,1)="1",1,-1)*SUMIF([1]Budget!V:V,'Budget Worksheet for Pivot Tabl'!K5354,[1]Budget!AC:AC)=P5354</f>
        <v>1</v>
      </c>
    </row>
    <row r="5355" spans="1:19" x14ac:dyDescent="0.25">
      <c r="A5355" t="s">
        <v>83</v>
      </c>
      <c r="B5355" t="s">
        <v>84</v>
      </c>
      <c r="C5355" t="s">
        <v>10</v>
      </c>
      <c r="D5355" t="str">
        <f t="shared" si="83"/>
        <v>OUTFLOWS</v>
      </c>
      <c r="E5355" t="s">
        <v>102</v>
      </c>
      <c r="F5355" t="s">
        <v>103</v>
      </c>
      <c r="G5355" t="s">
        <v>102</v>
      </c>
      <c r="H5355" t="s">
        <v>212</v>
      </c>
      <c r="I5355" t="s">
        <v>213</v>
      </c>
      <c r="J5355" t="s">
        <v>214</v>
      </c>
      <c r="K5355" t="s">
        <v>6671</v>
      </c>
      <c r="L5355" t="s">
        <v>6672</v>
      </c>
      <c r="M5355" s="17">
        <f>VLOOKUP($K5355,[1]Budget!$V:$AE,5,0)*IF($C5355="1 - Revenues",1,IF(AND($C5355="5 - Transfers",MID(I5355,15,1)="4"),1,-1))</f>
        <v>-94000</v>
      </c>
      <c r="N5355" s="17">
        <f>VLOOKUP($K5355,[1]Budget!$V:$AE,6,0)*IF($C5355="1 - Revenues",1,IF(AND($C5355="5 - Transfers",MID(J5355,15,1)="4"),1,-1))</f>
        <v>-5000</v>
      </c>
      <c r="O5355" s="17">
        <f>IFERROR(IF(RIGHT(LEFT(K5355,15),1)="4",VLOOKUP(K5355,'[1]Budget Worksheet'!A:B,2,0),-1*VLOOKUP(K5355,'[1]Budget Worksheet'!A:B,2,0)),0)</f>
        <v>0</v>
      </c>
      <c r="P5355" s="17">
        <f>VLOOKUP($K5355,[1]Budget!$V:$AE,8,0)*IF($C5355="1 - Revenues",1,IF(AND($C5355="5 - Transfers",MID($K5355,15,1)="4"),1,-1))</f>
        <v>0</v>
      </c>
      <c r="Q5355" s="17">
        <f>VLOOKUP($K5355,[1]Budget!$V:$AE,10,0)*IF($C5355="1 - Revenues",1,IF(AND($C5355="5 - Transfers",MID(K5355,15,1)="4"),1,-1))</f>
        <v>0</v>
      </c>
      <c r="S5355" s="18" t="b">
        <f>IF(LEFT(C5355,1)="1",1,-1)*SUMIF([1]Budget!V:V,'Budget Worksheet for Pivot Tabl'!K5355,[1]Budget!AC:AC)=P5355</f>
        <v>1</v>
      </c>
    </row>
    <row r="5356" spans="1:19" x14ac:dyDescent="0.25">
      <c r="A5356" t="s">
        <v>83</v>
      </c>
      <c r="B5356" t="s">
        <v>84</v>
      </c>
      <c r="C5356" t="s">
        <v>10</v>
      </c>
      <c r="D5356" t="str">
        <f t="shared" si="83"/>
        <v>OUTFLOWS</v>
      </c>
      <c r="E5356" t="s">
        <v>102</v>
      </c>
      <c r="F5356" t="s">
        <v>103</v>
      </c>
      <c r="G5356" t="s">
        <v>102</v>
      </c>
      <c r="H5356" t="s">
        <v>212</v>
      </c>
      <c r="I5356" t="s">
        <v>213</v>
      </c>
      <c r="J5356" t="s">
        <v>214</v>
      </c>
      <c r="K5356" t="s">
        <v>6673</v>
      </c>
      <c r="L5356" t="s">
        <v>6674</v>
      </c>
      <c r="M5356" s="17">
        <f>VLOOKUP($K5356,[1]Budget!$V:$AE,5,0)*IF($C5356="1 - Revenues",1,IF(AND($C5356="5 - Transfers",MID(I5356,15,1)="4"),1,-1))</f>
        <v>-233000</v>
      </c>
      <c r="N5356" s="17">
        <f>VLOOKUP($K5356,[1]Budget!$V:$AE,6,0)*IF($C5356="1 - Revenues",1,IF(AND($C5356="5 - Transfers",MID(J5356,15,1)="4"),1,-1))</f>
        <v>0</v>
      </c>
      <c r="O5356" s="17">
        <f>IFERROR(IF(RIGHT(LEFT(K5356,15),1)="4",VLOOKUP(K5356,'[1]Budget Worksheet'!A:B,2,0),-1*VLOOKUP(K5356,'[1]Budget Worksheet'!A:B,2,0)),0)</f>
        <v>0</v>
      </c>
      <c r="P5356" s="17">
        <f>VLOOKUP($K5356,[1]Budget!$V:$AE,8,0)*IF($C5356="1 - Revenues",1,IF(AND($C5356="5 - Transfers",MID($K5356,15,1)="4"),1,-1))</f>
        <v>0</v>
      </c>
      <c r="Q5356" s="17">
        <f>VLOOKUP($K5356,[1]Budget!$V:$AE,10,0)*IF($C5356="1 - Revenues",1,IF(AND($C5356="5 - Transfers",MID(K5356,15,1)="4"),1,-1))</f>
        <v>0</v>
      </c>
      <c r="S5356" s="18" t="b">
        <f>IF(LEFT(C5356,1)="1",1,-1)*SUMIF([1]Budget!V:V,'Budget Worksheet for Pivot Tabl'!K5356,[1]Budget!AC:AC)=P5356</f>
        <v>1</v>
      </c>
    </row>
    <row r="5357" spans="1:19" x14ac:dyDescent="0.25">
      <c r="A5357" t="s">
        <v>83</v>
      </c>
      <c r="B5357" t="s">
        <v>84</v>
      </c>
      <c r="C5357" t="s">
        <v>10</v>
      </c>
      <c r="D5357" t="str">
        <f t="shared" si="83"/>
        <v>OUTFLOWS</v>
      </c>
      <c r="E5357" t="s">
        <v>102</v>
      </c>
      <c r="F5357" t="s">
        <v>103</v>
      </c>
      <c r="G5357" t="s">
        <v>102</v>
      </c>
      <c r="H5357" t="s">
        <v>212</v>
      </c>
      <c r="I5357" t="s">
        <v>213</v>
      </c>
      <c r="J5357" t="s">
        <v>214</v>
      </c>
      <c r="K5357" t="s">
        <v>6675</v>
      </c>
      <c r="L5357" t="s">
        <v>6676</v>
      </c>
      <c r="M5357" s="17">
        <f>VLOOKUP($K5357,[1]Budget!$V:$AE,5,0)*IF($C5357="1 - Revenues",1,IF(AND($C5357="5 - Transfers",MID(I5357,15,1)="4"),1,-1))</f>
        <v>0</v>
      </c>
      <c r="N5357" s="17">
        <f>VLOOKUP($K5357,[1]Budget!$V:$AE,6,0)*IF($C5357="1 - Revenues",1,IF(AND($C5357="5 - Transfers",MID(J5357,15,1)="4"),1,-1))</f>
        <v>0</v>
      </c>
      <c r="O5357" s="17">
        <f>IFERROR(IF(RIGHT(LEFT(K5357,15),1)="4",VLOOKUP(K5357,'[1]Budget Worksheet'!A:B,2,0),-1*VLOOKUP(K5357,'[1]Budget Worksheet'!A:B,2,0)),0)</f>
        <v>0</v>
      </c>
      <c r="P5357" s="17">
        <f>VLOOKUP($K5357,[1]Budget!$V:$AE,8,0)*IF($C5357="1 - Revenues",1,IF(AND($C5357="5 - Transfers",MID($K5357,15,1)="4"),1,-1))</f>
        <v>0</v>
      </c>
      <c r="Q5357" s="17">
        <f>VLOOKUP($K5357,[1]Budget!$V:$AE,10,0)*IF($C5357="1 - Revenues",1,IF(AND($C5357="5 - Transfers",MID(K5357,15,1)="4"),1,-1))</f>
        <v>0</v>
      </c>
      <c r="S5357" s="18" t="b">
        <f>IF(LEFT(C5357,1)="1",1,-1)*SUMIF([1]Budget!V:V,'Budget Worksheet for Pivot Tabl'!K5357,[1]Budget!AC:AC)=P5357</f>
        <v>1</v>
      </c>
    </row>
    <row r="5358" spans="1:19" x14ac:dyDescent="0.25">
      <c r="A5358" t="s">
        <v>83</v>
      </c>
      <c r="B5358" t="s">
        <v>84</v>
      </c>
      <c r="C5358" t="s">
        <v>10</v>
      </c>
      <c r="D5358" t="str">
        <f t="shared" si="83"/>
        <v>OUTFLOWS</v>
      </c>
      <c r="E5358" t="s">
        <v>102</v>
      </c>
      <c r="F5358" t="s">
        <v>103</v>
      </c>
      <c r="G5358" t="s">
        <v>102</v>
      </c>
      <c r="H5358" t="s">
        <v>212</v>
      </c>
      <c r="I5358" t="s">
        <v>213</v>
      </c>
      <c r="J5358" t="s">
        <v>214</v>
      </c>
      <c r="K5358" t="s">
        <v>6677</v>
      </c>
      <c r="L5358" t="s">
        <v>6678</v>
      </c>
      <c r="M5358" s="17">
        <f>VLOOKUP($K5358,[1]Budget!$V:$AE,5,0)*IF($C5358="1 - Revenues",1,IF(AND($C5358="5 - Transfers",MID(I5358,15,1)="4"),1,-1))</f>
        <v>0</v>
      </c>
      <c r="N5358" s="17">
        <f>VLOOKUP($K5358,[1]Budget!$V:$AE,6,0)*IF($C5358="1 - Revenues",1,IF(AND($C5358="5 - Transfers",MID(J5358,15,1)="4"),1,-1))</f>
        <v>-8000</v>
      </c>
      <c r="O5358" s="17">
        <f>IFERROR(IF(RIGHT(LEFT(K5358,15),1)="4",VLOOKUP(K5358,'[1]Budget Worksheet'!A:B,2,0),-1*VLOOKUP(K5358,'[1]Budget Worksheet'!A:B,2,0)),0)</f>
        <v>0</v>
      </c>
      <c r="P5358" s="17">
        <f>VLOOKUP($K5358,[1]Budget!$V:$AE,8,0)*IF($C5358="1 - Revenues",1,IF(AND($C5358="5 - Transfers",MID($K5358,15,1)="4"),1,-1))</f>
        <v>0</v>
      </c>
      <c r="Q5358" s="17">
        <f>VLOOKUP($K5358,[1]Budget!$V:$AE,10,0)*IF($C5358="1 - Revenues",1,IF(AND($C5358="5 - Transfers",MID(K5358,15,1)="4"),1,-1))</f>
        <v>0</v>
      </c>
      <c r="S5358" s="18" t="b">
        <f>IF(LEFT(C5358,1)="1",1,-1)*SUMIF([1]Budget!V:V,'Budget Worksheet for Pivot Tabl'!K5358,[1]Budget!AC:AC)=P5358</f>
        <v>1</v>
      </c>
    </row>
    <row r="5359" spans="1:19" x14ac:dyDescent="0.25">
      <c r="A5359" t="s">
        <v>83</v>
      </c>
      <c r="B5359" t="s">
        <v>84</v>
      </c>
      <c r="C5359" t="s">
        <v>10</v>
      </c>
      <c r="D5359" t="str">
        <f t="shared" si="83"/>
        <v>OUTFLOWS</v>
      </c>
      <c r="E5359" t="s">
        <v>102</v>
      </c>
      <c r="F5359" t="s">
        <v>103</v>
      </c>
      <c r="G5359" t="s">
        <v>102</v>
      </c>
      <c r="H5359" t="s">
        <v>212</v>
      </c>
      <c r="I5359" t="s">
        <v>213</v>
      </c>
      <c r="J5359" t="s">
        <v>214</v>
      </c>
      <c r="K5359" t="s">
        <v>6679</v>
      </c>
      <c r="L5359" t="s">
        <v>6680</v>
      </c>
      <c r="M5359" s="17">
        <f>VLOOKUP($K5359,[1]Budget!$V:$AE,5,0)*IF($C5359="1 - Revenues",1,IF(AND($C5359="5 - Transfers",MID(I5359,15,1)="4"),1,-1))</f>
        <v>0</v>
      </c>
      <c r="N5359" s="17">
        <f>VLOOKUP($K5359,[1]Budget!$V:$AE,6,0)*IF($C5359="1 - Revenues",1,IF(AND($C5359="5 - Transfers",MID(J5359,15,1)="4"),1,-1))</f>
        <v>0</v>
      </c>
      <c r="O5359" s="17">
        <f>IFERROR(IF(RIGHT(LEFT(K5359,15),1)="4",VLOOKUP(K5359,'[1]Budget Worksheet'!A:B,2,0),-1*VLOOKUP(K5359,'[1]Budget Worksheet'!A:B,2,0)),0)</f>
        <v>0</v>
      </c>
      <c r="P5359" s="17">
        <f>VLOOKUP($K5359,[1]Budget!$V:$AE,8,0)*IF($C5359="1 - Revenues",1,IF(AND($C5359="5 - Transfers",MID($K5359,15,1)="4"),1,-1))</f>
        <v>0</v>
      </c>
      <c r="Q5359" s="17">
        <f>VLOOKUP($K5359,[1]Budget!$V:$AE,10,0)*IF($C5359="1 - Revenues",1,IF(AND($C5359="5 - Transfers",MID(K5359,15,1)="4"),1,-1))</f>
        <v>0</v>
      </c>
      <c r="S5359" s="18" t="b">
        <f>IF(LEFT(C5359,1)="1",1,-1)*SUMIF([1]Budget!V:V,'Budget Worksheet for Pivot Tabl'!K5359,[1]Budget!AC:AC)=P5359</f>
        <v>1</v>
      </c>
    </row>
    <row r="5360" spans="1:19" x14ac:dyDescent="0.25">
      <c r="A5360" t="s">
        <v>83</v>
      </c>
      <c r="B5360" t="s">
        <v>84</v>
      </c>
      <c r="C5360" t="s">
        <v>10</v>
      </c>
      <c r="D5360" t="str">
        <f t="shared" si="83"/>
        <v>OUTFLOWS</v>
      </c>
      <c r="E5360" t="s">
        <v>102</v>
      </c>
      <c r="F5360" t="s">
        <v>103</v>
      </c>
      <c r="G5360" t="s">
        <v>102</v>
      </c>
      <c r="H5360" t="s">
        <v>212</v>
      </c>
      <c r="I5360" t="s">
        <v>213</v>
      </c>
      <c r="J5360" t="s">
        <v>214</v>
      </c>
      <c r="K5360" t="s">
        <v>6681</v>
      </c>
      <c r="L5360" t="s">
        <v>6682</v>
      </c>
      <c r="M5360" s="17">
        <f>VLOOKUP($K5360,[1]Budget!$V:$AE,5,0)*IF($C5360="1 - Revenues",1,IF(AND($C5360="5 - Transfers",MID(I5360,15,1)="4"),1,-1))</f>
        <v>0</v>
      </c>
      <c r="N5360" s="17">
        <f>VLOOKUP($K5360,[1]Budget!$V:$AE,6,0)*IF($C5360="1 - Revenues",1,IF(AND($C5360="5 - Transfers",MID(J5360,15,1)="4"),1,-1))</f>
        <v>0</v>
      </c>
      <c r="O5360" s="17">
        <f>IFERROR(IF(RIGHT(LEFT(K5360,15),1)="4",VLOOKUP(K5360,'[1]Budget Worksheet'!A:B,2,0),-1*VLOOKUP(K5360,'[1]Budget Worksheet'!A:B,2,0)),0)</f>
        <v>0</v>
      </c>
      <c r="P5360" s="17">
        <f>VLOOKUP($K5360,[1]Budget!$V:$AE,8,0)*IF($C5360="1 - Revenues",1,IF(AND($C5360="5 - Transfers",MID($K5360,15,1)="4"),1,-1))</f>
        <v>0</v>
      </c>
      <c r="Q5360" s="17">
        <f>VLOOKUP($K5360,[1]Budget!$V:$AE,10,0)*IF($C5360="1 - Revenues",1,IF(AND($C5360="5 - Transfers",MID(K5360,15,1)="4"),1,-1))</f>
        <v>0</v>
      </c>
      <c r="S5360" s="18" t="b">
        <f>IF(LEFT(C5360,1)="1",1,-1)*SUMIF([1]Budget!V:V,'Budget Worksheet for Pivot Tabl'!K5360,[1]Budget!AC:AC)=P5360</f>
        <v>1</v>
      </c>
    </row>
    <row r="5361" spans="1:19" x14ac:dyDescent="0.25">
      <c r="A5361" t="s">
        <v>83</v>
      </c>
      <c r="B5361" t="s">
        <v>84</v>
      </c>
      <c r="C5361" t="s">
        <v>10</v>
      </c>
      <c r="D5361" t="str">
        <f t="shared" si="83"/>
        <v>OUTFLOWS</v>
      </c>
      <c r="E5361" t="s">
        <v>102</v>
      </c>
      <c r="F5361" t="s">
        <v>103</v>
      </c>
      <c r="G5361" t="s">
        <v>102</v>
      </c>
      <c r="H5361" t="s">
        <v>212</v>
      </c>
      <c r="I5361" t="s">
        <v>213</v>
      </c>
      <c r="J5361" t="s">
        <v>214</v>
      </c>
      <c r="K5361" t="s">
        <v>6683</v>
      </c>
      <c r="L5361" t="s">
        <v>6684</v>
      </c>
      <c r="M5361" s="17">
        <f>VLOOKUP($K5361,[1]Budget!$V:$AE,5,0)*IF($C5361="1 - Revenues",1,IF(AND($C5361="5 - Transfers",MID(I5361,15,1)="4"),1,-1))</f>
        <v>-9384000</v>
      </c>
      <c r="N5361" s="17">
        <f>VLOOKUP($K5361,[1]Budget!$V:$AE,6,0)*IF($C5361="1 - Revenues",1,IF(AND($C5361="5 - Transfers",MID(J5361,15,1)="4"),1,-1))</f>
        <v>-5558000</v>
      </c>
      <c r="O5361" s="17">
        <f>IFERROR(IF(RIGHT(LEFT(K5361,15),1)="4",VLOOKUP(K5361,'[1]Budget Worksheet'!A:B,2,0),-1*VLOOKUP(K5361,'[1]Budget Worksheet'!A:B,2,0)),0)</f>
        <v>0</v>
      </c>
      <c r="P5361" s="17">
        <f>VLOOKUP($K5361,[1]Budget!$V:$AE,8,0)*IF($C5361="1 - Revenues",1,IF(AND($C5361="5 - Transfers",MID($K5361,15,1)="4"),1,-1))</f>
        <v>0</v>
      </c>
      <c r="Q5361" s="17">
        <f>VLOOKUP($K5361,[1]Budget!$V:$AE,10,0)*IF($C5361="1 - Revenues",1,IF(AND($C5361="5 - Transfers",MID(K5361,15,1)="4"),1,-1))</f>
        <v>0</v>
      </c>
      <c r="S5361" s="18" t="b">
        <f>IF(LEFT(C5361,1)="1",1,-1)*SUMIF([1]Budget!V:V,'Budget Worksheet for Pivot Tabl'!K5361,[1]Budget!AC:AC)=P5361</f>
        <v>1</v>
      </c>
    </row>
    <row r="5362" spans="1:19" x14ac:dyDescent="0.25">
      <c r="A5362" t="s">
        <v>83</v>
      </c>
      <c r="B5362" t="s">
        <v>84</v>
      </c>
      <c r="C5362" t="s">
        <v>10</v>
      </c>
      <c r="D5362" t="str">
        <f t="shared" si="83"/>
        <v>OUTFLOWS</v>
      </c>
      <c r="E5362" t="s">
        <v>102</v>
      </c>
      <c r="F5362" t="s">
        <v>103</v>
      </c>
      <c r="G5362" t="s">
        <v>102</v>
      </c>
      <c r="H5362" t="s">
        <v>212</v>
      </c>
      <c r="I5362" t="s">
        <v>213</v>
      </c>
      <c r="J5362" t="s">
        <v>214</v>
      </c>
      <c r="K5362" t="s">
        <v>6685</v>
      </c>
      <c r="L5362" t="s">
        <v>6686</v>
      </c>
      <c r="M5362" s="17">
        <f>VLOOKUP($K5362,[1]Budget!$V:$AE,5,0)*IF($C5362="1 - Revenues",1,IF(AND($C5362="5 - Transfers",MID(I5362,15,1)="4"),1,-1))</f>
        <v>0</v>
      </c>
      <c r="N5362" s="17">
        <f>VLOOKUP($K5362,[1]Budget!$V:$AE,6,0)*IF($C5362="1 - Revenues",1,IF(AND($C5362="5 - Transfers",MID(J5362,15,1)="4"),1,-1))</f>
        <v>0</v>
      </c>
      <c r="O5362" s="17">
        <f>IFERROR(IF(RIGHT(LEFT(K5362,15),1)="4",VLOOKUP(K5362,'[1]Budget Worksheet'!A:B,2,0),-1*VLOOKUP(K5362,'[1]Budget Worksheet'!A:B,2,0)),0)</f>
        <v>0</v>
      </c>
      <c r="P5362" s="17">
        <f>VLOOKUP($K5362,[1]Budget!$V:$AE,8,0)*IF($C5362="1 - Revenues",1,IF(AND($C5362="5 - Transfers",MID($K5362,15,1)="4"),1,-1))</f>
        <v>0</v>
      </c>
      <c r="Q5362" s="17">
        <f>VLOOKUP($K5362,[1]Budget!$V:$AE,10,0)*IF($C5362="1 - Revenues",1,IF(AND($C5362="5 - Transfers",MID(K5362,15,1)="4"),1,-1))</f>
        <v>0</v>
      </c>
      <c r="S5362" s="18" t="b">
        <f>IF(LEFT(C5362,1)="1",1,-1)*SUMIF([1]Budget!V:V,'Budget Worksheet for Pivot Tabl'!K5362,[1]Budget!AC:AC)=P5362</f>
        <v>1</v>
      </c>
    </row>
    <row r="5363" spans="1:19" x14ac:dyDescent="0.25">
      <c r="A5363" t="s">
        <v>83</v>
      </c>
      <c r="B5363" t="s">
        <v>84</v>
      </c>
      <c r="C5363" t="s">
        <v>11</v>
      </c>
      <c r="D5363" t="str">
        <f t="shared" si="83"/>
        <v>OUTFLOWS</v>
      </c>
      <c r="E5363" t="s">
        <v>102</v>
      </c>
      <c r="F5363" t="s">
        <v>103</v>
      </c>
      <c r="G5363" t="s">
        <v>102</v>
      </c>
      <c r="H5363" t="s">
        <v>212</v>
      </c>
      <c r="I5363" t="s">
        <v>213</v>
      </c>
      <c r="J5363" t="s">
        <v>214</v>
      </c>
      <c r="K5363" t="s">
        <v>6687</v>
      </c>
      <c r="L5363" t="s">
        <v>5258</v>
      </c>
      <c r="M5363" s="17">
        <f>VLOOKUP($K5363,[1]Budget!$V:$AE,5,0)*IF($C5363="1 - Revenues",1,IF(AND($C5363="5 - Transfers",MID(I5363,15,1)="4"),1,-1))</f>
        <v>10827000</v>
      </c>
      <c r="N5363" s="17">
        <f>VLOOKUP($K5363,[1]Budget!$V:$AE,6,0)*IF($C5363="1 - Revenues",1,IF(AND($C5363="5 - Transfers",MID(J5363,15,1)="4"),1,-1))</f>
        <v>0</v>
      </c>
      <c r="O5363" s="17">
        <f>IFERROR(IF(RIGHT(LEFT(K5363,15),1)="4",VLOOKUP(K5363,'[1]Budget Worksheet'!A:B,2,0),-1*VLOOKUP(K5363,'[1]Budget Worksheet'!A:B,2,0)),0)</f>
        <v>0</v>
      </c>
      <c r="P5363" s="17">
        <f>VLOOKUP($K5363,[1]Budget!$V:$AE,8,0)*IF($C5363="1 - Revenues",1,IF(AND($C5363="5 - Transfers",MID($K5363,15,1)="4"),1,-1))</f>
        <v>0</v>
      </c>
      <c r="Q5363" s="17">
        <f>VLOOKUP($K5363,[1]Budget!$V:$AE,10,0)*IF($C5363="1 - Revenues",1,IF(AND($C5363="5 - Transfers",MID(K5363,15,1)="4"),1,-1))</f>
        <v>0</v>
      </c>
      <c r="S5363" s="18" t="b">
        <f>IF(LEFT(C5363,1)="1",1,-1)*SUMIF([1]Budget!V:V,'Budget Worksheet for Pivot Tabl'!K5363,[1]Budget!AC:AC)=P5363</f>
        <v>1</v>
      </c>
    </row>
    <row r="5364" spans="1:19" x14ac:dyDescent="0.25">
      <c r="A5364" t="s">
        <v>83</v>
      </c>
      <c r="B5364" t="s">
        <v>84</v>
      </c>
      <c r="C5364" t="s">
        <v>11</v>
      </c>
      <c r="D5364" t="str">
        <f t="shared" si="83"/>
        <v>OUTFLOWS</v>
      </c>
      <c r="E5364" t="s">
        <v>102</v>
      </c>
      <c r="F5364" t="s">
        <v>103</v>
      </c>
      <c r="G5364" t="s">
        <v>102</v>
      </c>
      <c r="H5364" t="s">
        <v>212</v>
      </c>
      <c r="I5364" t="s">
        <v>213</v>
      </c>
      <c r="J5364" t="s">
        <v>214</v>
      </c>
      <c r="K5364" t="s">
        <v>6688</v>
      </c>
      <c r="L5364" t="s">
        <v>5260</v>
      </c>
      <c r="M5364" s="17">
        <f>VLOOKUP($K5364,[1]Budget!$V:$AE,5,0)*IF($C5364="1 - Revenues",1,IF(AND($C5364="5 - Transfers",MID(I5364,15,1)="4"),1,-1))</f>
        <v>0</v>
      </c>
      <c r="N5364" s="17">
        <f>VLOOKUP($K5364,[1]Budget!$V:$AE,6,0)*IF($C5364="1 - Revenues",1,IF(AND($C5364="5 - Transfers",MID(J5364,15,1)="4"),1,-1))</f>
        <v>0</v>
      </c>
      <c r="O5364" s="17">
        <f>IFERROR(IF(RIGHT(LEFT(K5364,15),1)="4",VLOOKUP(K5364,'[1]Budget Worksheet'!A:B,2,0),-1*VLOOKUP(K5364,'[1]Budget Worksheet'!A:B,2,0)),0)</f>
        <v>0</v>
      </c>
      <c r="P5364" s="17">
        <f>VLOOKUP($K5364,[1]Budget!$V:$AE,8,0)*IF($C5364="1 - Revenues",1,IF(AND($C5364="5 - Transfers",MID($K5364,15,1)="4"),1,-1))</f>
        <v>0</v>
      </c>
      <c r="Q5364" s="17">
        <f>VLOOKUP($K5364,[1]Budget!$V:$AE,10,0)*IF($C5364="1 - Revenues",1,IF(AND($C5364="5 - Transfers",MID(K5364,15,1)="4"),1,-1))</f>
        <v>0</v>
      </c>
      <c r="S5364" s="18" t="b">
        <f>IF(LEFT(C5364,1)="1",1,-1)*SUMIF([1]Budget!V:V,'Budget Worksheet for Pivot Tabl'!K5364,[1]Budget!AC:AC)=P5364</f>
        <v>1</v>
      </c>
    </row>
    <row r="5365" spans="1:19" x14ac:dyDescent="0.25">
      <c r="A5365" t="s">
        <v>83</v>
      </c>
      <c r="B5365" t="s">
        <v>84</v>
      </c>
      <c r="C5365" t="s">
        <v>11</v>
      </c>
      <c r="D5365" t="str">
        <f t="shared" si="83"/>
        <v>OUTFLOWS</v>
      </c>
      <c r="E5365" t="s">
        <v>102</v>
      </c>
      <c r="F5365" t="s">
        <v>103</v>
      </c>
      <c r="G5365" t="s">
        <v>102</v>
      </c>
      <c r="H5365" t="s">
        <v>212</v>
      </c>
      <c r="I5365" t="s">
        <v>213</v>
      </c>
      <c r="J5365" t="s">
        <v>214</v>
      </c>
      <c r="K5365" t="s">
        <v>6689</v>
      </c>
      <c r="L5365" t="s">
        <v>5262</v>
      </c>
      <c r="M5365" s="17">
        <f>VLOOKUP($K5365,[1]Budget!$V:$AE,5,0)*IF($C5365="1 - Revenues",1,IF(AND($C5365="5 - Transfers",MID(I5365,15,1)="4"),1,-1))</f>
        <v>0</v>
      </c>
      <c r="N5365" s="17">
        <f>VLOOKUP($K5365,[1]Budget!$V:$AE,6,0)*IF($C5365="1 - Revenues",1,IF(AND($C5365="5 - Transfers",MID(J5365,15,1)="4"),1,-1))</f>
        <v>0</v>
      </c>
      <c r="O5365" s="17">
        <f>IFERROR(IF(RIGHT(LEFT(K5365,15),1)="4",VLOOKUP(K5365,'[1]Budget Worksheet'!A:B,2,0),-1*VLOOKUP(K5365,'[1]Budget Worksheet'!A:B,2,0)),0)</f>
        <v>0</v>
      </c>
      <c r="P5365" s="17">
        <f>VLOOKUP($K5365,[1]Budget!$V:$AE,8,0)*IF($C5365="1 - Revenues",1,IF(AND($C5365="5 - Transfers",MID($K5365,15,1)="4"),1,-1))</f>
        <v>0</v>
      </c>
      <c r="Q5365" s="17">
        <f>VLOOKUP($K5365,[1]Budget!$V:$AE,10,0)*IF($C5365="1 - Revenues",1,IF(AND($C5365="5 - Transfers",MID(K5365,15,1)="4"),1,-1))</f>
        <v>0</v>
      </c>
      <c r="S5365" s="18" t="b">
        <f>IF(LEFT(C5365,1)="1",1,-1)*SUMIF([1]Budget!V:V,'Budget Worksheet for Pivot Tabl'!K5365,[1]Budget!AC:AC)=P5365</f>
        <v>1</v>
      </c>
    </row>
    <row r="5366" spans="1:19" x14ac:dyDescent="0.25">
      <c r="A5366" t="s">
        <v>83</v>
      </c>
      <c r="B5366" t="s">
        <v>84</v>
      </c>
      <c r="C5366" t="s">
        <v>11</v>
      </c>
      <c r="D5366" t="str">
        <f t="shared" si="83"/>
        <v>OUTFLOWS</v>
      </c>
      <c r="E5366" t="s">
        <v>102</v>
      </c>
      <c r="F5366" t="s">
        <v>103</v>
      </c>
      <c r="G5366" t="s">
        <v>102</v>
      </c>
      <c r="H5366" t="s">
        <v>212</v>
      </c>
      <c r="I5366" t="s">
        <v>213</v>
      </c>
      <c r="J5366" t="s">
        <v>214</v>
      </c>
      <c r="K5366" t="s">
        <v>6690</v>
      </c>
      <c r="L5366" t="s">
        <v>5264</v>
      </c>
      <c r="M5366" s="17">
        <f>VLOOKUP($K5366,[1]Budget!$V:$AE,5,0)*IF($C5366="1 - Revenues",1,IF(AND($C5366="5 - Transfers",MID(I5366,15,1)="4"),1,-1))</f>
        <v>0</v>
      </c>
      <c r="N5366" s="17">
        <f>VLOOKUP($K5366,[1]Budget!$V:$AE,6,0)*IF($C5366="1 - Revenues",1,IF(AND($C5366="5 - Transfers",MID(J5366,15,1)="4"),1,-1))</f>
        <v>0</v>
      </c>
      <c r="O5366" s="17">
        <f>IFERROR(IF(RIGHT(LEFT(K5366,15),1)="4",VLOOKUP(K5366,'[1]Budget Worksheet'!A:B,2,0),-1*VLOOKUP(K5366,'[1]Budget Worksheet'!A:B,2,0)),0)</f>
        <v>0</v>
      </c>
      <c r="P5366" s="17">
        <f>VLOOKUP($K5366,[1]Budget!$V:$AE,8,0)*IF($C5366="1 - Revenues",1,IF(AND($C5366="5 - Transfers",MID($K5366,15,1)="4"),1,-1))</f>
        <v>0</v>
      </c>
      <c r="Q5366" s="17">
        <f>VLOOKUP($K5366,[1]Budget!$V:$AE,10,0)*IF($C5366="1 - Revenues",1,IF(AND($C5366="5 - Transfers",MID(K5366,15,1)="4"),1,-1))</f>
        <v>0</v>
      </c>
      <c r="S5366" s="18" t="b">
        <f>IF(LEFT(C5366,1)="1",1,-1)*SUMIF([1]Budget!V:V,'Budget Worksheet for Pivot Tabl'!K5366,[1]Budget!AC:AC)=P5366</f>
        <v>1</v>
      </c>
    </row>
    <row r="5367" spans="1:19" x14ac:dyDescent="0.25">
      <c r="A5367" t="s">
        <v>83</v>
      </c>
      <c r="B5367" t="s">
        <v>84</v>
      </c>
      <c r="C5367" t="s">
        <v>9</v>
      </c>
      <c r="D5367" t="str">
        <f t="shared" si="83"/>
        <v>OUTFLOWS</v>
      </c>
      <c r="E5367" t="s">
        <v>123</v>
      </c>
      <c r="F5367" t="s">
        <v>124</v>
      </c>
      <c r="G5367" t="s">
        <v>102</v>
      </c>
      <c r="H5367" t="s">
        <v>212</v>
      </c>
      <c r="I5367" t="s">
        <v>744</v>
      </c>
      <c r="J5367" t="s">
        <v>745</v>
      </c>
      <c r="K5367" t="s">
        <v>6691</v>
      </c>
      <c r="L5367" t="s">
        <v>4766</v>
      </c>
      <c r="M5367" s="17">
        <f>VLOOKUP($K5367,[1]Budget!$V:$AE,5,0)*IF($C5367="1 - Revenues",1,IF(AND($C5367="5 - Transfers",MID(I5367,15,1)="4"),1,-1))</f>
        <v>0</v>
      </c>
      <c r="N5367" s="17">
        <f>VLOOKUP($K5367,[1]Budget!$V:$AE,6,0)*IF($C5367="1 - Revenues",1,IF(AND($C5367="5 - Transfers",MID(J5367,15,1)="4"),1,-1))</f>
        <v>-1000</v>
      </c>
      <c r="O5367" s="17">
        <f>IFERROR(IF(RIGHT(LEFT(K5367,15),1)="4",VLOOKUP(K5367,'[1]Budget Worksheet'!A:B,2,0),-1*VLOOKUP(K5367,'[1]Budget Worksheet'!A:B,2,0)),0)</f>
        <v>0</v>
      </c>
      <c r="P5367" s="17">
        <f>VLOOKUP($K5367,[1]Budget!$V:$AE,8,0)*IF($C5367="1 - Revenues",1,IF(AND($C5367="5 - Transfers",MID($K5367,15,1)="4"),1,-1))</f>
        <v>0</v>
      </c>
      <c r="Q5367" s="17">
        <f>VLOOKUP($K5367,[1]Budget!$V:$AE,10,0)*IF($C5367="1 - Revenues",1,IF(AND($C5367="5 - Transfers",MID(K5367,15,1)="4"),1,-1))</f>
        <v>0</v>
      </c>
      <c r="S5367" s="18" t="b">
        <f>IF(LEFT(C5367,1)="1",1,-1)*SUMIF([1]Budget!V:V,'Budget Worksheet for Pivot Tabl'!K5367,[1]Budget!AC:AC)=P5367</f>
        <v>1</v>
      </c>
    </row>
    <row r="5368" spans="1:19" x14ac:dyDescent="0.25">
      <c r="A5368" t="s">
        <v>83</v>
      </c>
      <c r="B5368" t="s">
        <v>84</v>
      </c>
      <c r="C5368" t="s">
        <v>8</v>
      </c>
      <c r="D5368" t="str">
        <f t="shared" si="83"/>
        <v>OUTFLOWS</v>
      </c>
      <c r="E5368" t="s">
        <v>125</v>
      </c>
      <c r="F5368" t="s">
        <v>126</v>
      </c>
      <c r="G5368" t="s">
        <v>102</v>
      </c>
      <c r="H5368" t="s">
        <v>212</v>
      </c>
      <c r="I5368" t="s">
        <v>25</v>
      </c>
      <c r="J5368" t="s">
        <v>914</v>
      </c>
      <c r="K5368" t="s">
        <v>6692</v>
      </c>
      <c r="L5368" t="s">
        <v>590</v>
      </c>
      <c r="M5368" s="17">
        <f>VLOOKUP($K5368,[1]Budget!$V:$AE,5,0)*IF($C5368="1 - Revenues",1,IF(AND($C5368="5 - Transfers",MID(I5368,15,1)="4"),1,-1))</f>
        <v>-43000</v>
      </c>
      <c r="N5368" s="17">
        <f>VLOOKUP($K5368,[1]Budget!$V:$AE,6,0)*IF($C5368="1 - Revenues",1,IF(AND($C5368="5 - Transfers",MID(J5368,15,1)="4"),1,-1))</f>
        <v>-26000</v>
      </c>
      <c r="O5368" s="17">
        <f>IFERROR(IF(RIGHT(LEFT(K5368,15),1)="4",VLOOKUP(K5368,'[1]Budget Worksheet'!A:B,2,0),-1*VLOOKUP(K5368,'[1]Budget Worksheet'!A:B,2,0)),0)</f>
        <v>0</v>
      </c>
      <c r="P5368" s="17">
        <f>VLOOKUP($K5368,[1]Budget!$V:$AE,8,0)*IF($C5368="1 - Revenues",1,IF(AND($C5368="5 - Transfers",MID($K5368,15,1)="4"),1,-1))</f>
        <v>0</v>
      </c>
      <c r="Q5368" s="17">
        <f>VLOOKUP($K5368,[1]Budget!$V:$AE,10,0)*IF($C5368="1 - Revenues",1,IF(AND($C5368="5 - Transfers",MID(K5368,15,1)="4"),1,-1))</f>
        <v>0</v>
      </c>
      <c r="S5368" s="18" t="b">
        <f>IF(LEFT(C5368,1)="1",1,-1)*SUMIF([1]Budget!V:V,'Budget Worksheet for Pivot Tabl'!K5368,[1]Budget!AC:AC)=P5368</f>
        <v>1</v>
      </c>
    </row>
    <row r="5369" spans="1:19" x14ac:dyDescent="0.25">
      <c r="A5369" t="s">
        <v>83</v>
      </c>
      <c r="B5369" t="s">
        <v>84</v>
      </c>
      <c r="C5369" t="s">
        <v>8</v>
      </c>
      <c r="D5369" t="str">
        <f t="shared" si="83"/>
        <v>OUTFLOWS</v>
      </c>
      <c r="E5369" t="s">
        <v>125</v>
      </c>
      <c r="F5369" t="s">
        <v>126</v>
      </c>
      <c r="G5369" t="s">
        <v>102</v>
      </c>
      <c r="H5369" t="s">
        <v>212</v>
      </c>
      <c r="I5369" t="s">
        <v>25</v>
      </c>
      <c r="J5369" t="s">
        <v>914</v>
      </c>
      <c r="K5369" t="s">
        <v>6693</v>
      </c>
      <c r="L5369" t="s">
        <v>593</v>
      </c>
      <c r="M5369" s="17">
        <f>VLOOKUP($K5369,[1]Budget!$V:$AE,5,0)*IF($C5369="1 - Revenues",1,IF(AND($C5369="5 - Transfers",MID(I5369,15,1)="4"),1,-1))</f>
        <v>0</v>
      </c>
      <c r="N5369" s="17">
        <f>VLOOKUP($K5369,[1]Budget!$V:$AE,6,0)*IF($C5369="1 - Revenues",1,IF(AND($C5369="5 - Transfers",MID(J5369,15,1)="4"),1,-1))</f>
        <v>0</v>
      </c>
      <c r="O5369" s="17">
        <f>IFERROR(IF(RIGHT(LEFT(K5369,15),1)="4",VLOOKUP(K5369,'[1]Budget Worksheet'!A:B,2,0),-1*VLOOKUP(K5369,'[1]Budget Worksheet'!A:B,2,0)),0)</f>
        <v>0</v>
      </c>
      <c r="P5369" s="17">
        <f>VLOOKUP($K5369,[1]Budget!$V:$AE,8,0)*IF($C5369="1 - Revenues",1,IF(AND($C5369="5 - Transfers",MID($K5369,15,1)="4"),1,-1))</f>
        <v>0</v>
      </c>
      <c r="Q5369" s="17">
        <f>VLOOKUP($K5369,[1]Budget!$V:$AE,10,0)*IF($C5369="1 - Revenues",1,IF(AND($C5369="5 - Transfers",MID(K5369,15,1)="4"),1,-1))</f>
        <v>0</v>
      </c>
      <c r="S5369" s="18" t="b">
        <f>IF(LEFT(C5369,1)="1",1,-1)*SUMIF([1]Budget!V:V,'Budget Worksheet for Pivot Tabl'!K5369,[1]Budget!AC:AC)=P5369</f>
        <v>1</v>
      </c>
    </row>
    <row r="5370" spans="1:19" x14ac:dyDescent="0.25">
      <c r="A5370" t="s">
        <v>83</v>
      </c>
      <c r="B5370" t="s">
        <v>84</v>
      </c>
      <c r="C5370" t="s">
        <v>8</v>
      </c>
      <c r="D5370" t="str">
        <f t="shared" si="83"/>
        <v>OUTFLOWS</v>
      </c>
      <c r="E5370" t="s">
        <v>125</v>
      </c>
      <c r="F5370" t="s">
        <v>126</v>
      </c>
      <c r="G5370" t="s">
        <v>102</v>
      </c>
      <c r="H5370" t="s">
        <v>212</v>
      </c>
      <c r="I5370" t="s">
        <v>25</v>
      </c>
      <c r="J5370" t="s">
        <v>914</v>
      </c>
      <c r="K5370" t="s">
        <v>6694</v>
      </c>
      <c r="L5370" t="s">
        <v>919</v>
      </c>
      <c r="M5370" s="17">
        <f>VLOOKUP($K5370,[1]Budget!$V:$AE,5,0)*IF($C5370="1 - Revenues",1,IF(AND($C5370="5 - Transfers",MID(I5370,15,1)="4"),1,-1))</f>
        <v>0</v>
      </c>
      <c r="N5370" s="17">
        <f>VLOOKUP($K5370,[1]Budget!$V:$AE,6,0)*IF($C5370="1 - Revenues",1,IF(AND($C5370="5 - Transfers",MID(J5370,15,1)="4"),1,-1))</f>
        <v>0</v>
      </c>
      <c r="O5370" s="17">
        <f>IFERROR(IF(RIGHT(LEFT(K5370,15),1)="4",VLOOKUP(K5370,'[1]Budget Worksheet'!A:B,2,0),-1*VLOOKUP(K5370,'[1]Budget Worksheet'!A:B,2,0)),0)</f>
        <v>0</v>
      </c>
      <c r="P5370" s="17">
        <f>VLOOKUP($K5370,[1]Budget!$V:$AE,8,0)*IF($C5370="1 - Revenues",1,IF(AND($C5370="5 - Transfers",MID($K5370,15,1)="4"),1,-1))</f>
        <v>0</v>
      </c>
      <c r="Q5370" s="17">
        <f>VLOOKUP($K5370,[1]Budget!$V:$AE,10,0)*IF($C5370="1 - Revenues",1,IF(AND($C5370="5 - Transfers",MID(K5370,15,1)="4"),1,-1))</f>
        <v>0</v>
      </c>
      <c r="S5370" s="18" t="b">
        <f>IF(LEFT(C5370,1)="1",1,-1)*SUMIF([1]Budget!V:V,'Budget Worksheet for Pivot Tabl'!K5370,[1]Budget!AC:AC)=P5370</f>
        <v>1</v>
      </c>
    </row>
    <row r="5371" spans="1:19" x14ac:dyDescent="0.25">
      <c r="A5371" t="s">
        <v>83</v>
      </c>
      <c r="B5371" t="s">
        <v>84</v>
      </c>
      <c r="C5371" t="s">
        <v>8</v>
      </c>
      <c r="D5371" t="str">
        <f t="shared" si="83"/>
        <v>OUTFLOWS</v>
      </c>
      <c r="E5371" t="s">
        <v>125</v>
      </c>
      <c r="F5371" t="s">
        <v>126</v>
      </c>
      <c r="G5371" t="s">
        <v>102</v>
      </c>
      <c r="H5371" t="s">
        <v>212</v>
      </c>
      <c r="I5371" t="s">
        <v>25</v>
      </c>
      <c r="J5371" t="s">
        <v>914</v>
      </c>
      <c r="K5371" t="s">
        <v>6695</v>
      </c>
      <c r="L5371" t="s">
        <v>595</v>
      </c>
      <c r="M5371" s="17">
        <f>VLOOKUP($K5371,[1]Budget!$V:$AE,5,0)*IF($C5371="1 - Revenues",1,IF(AND($C5371="5 - Transfers",MID(I5371,15,1)="4"),1,-1))</f>
        <v>-1000</v>
      </c>
      <c r="N5371" s="17">
        <f>VLOOKUP($K5371,[1]Budget!$V:$AE,6,0)*IF($C5371="1 - Revenues",1,IF(AND($C5371="5 - Transfers",MID(J5371,15,1)="4"),1,-1))</f>
        <v>0</v>
      </c>
      <c r="O5371" s="17">
        <f>IFERROR(IF(RIGHT(LEFT(K5371,15),1)="4",VLOOKUP(K5371,'[1]Budget Worksheet'!A:B,2,0),-1*VLOOKUP(K5371,'[1]Budget Worksheet'!A:B,2,0)),0)</f>
        <v>0</v>
      </c>
      <c r="P5371" s="17">
        <f>VLOOKUP($K5371,[1]Budget!$V:$AE,8,0)*IF($C5371="1 - Revenues",1,IF(AND($C5371="5 - Transfers",MID($K5371,15,1)="4"),1,-1))</f>
        <v>0</v>
      </c>
      <c r="Q5371" s="17">
        <f>VLOOKUP($K5371,[1]Budget!$V:$AE,10,0)*IF($C5371="1 - Revenues",1,IF(AND($C5371="5 - Transfers",MID(K5371,15,1)="4"),1,-1))</f>
        <v>0</v>
      </c>
      <c r="S5371" s="18" t="b">
        <f>IF(LEFT(C5371,1)="1",1,-1)*SUMIF([1]Budget!V:V,'Budget Worksheet for Pivot Tabl'!K5371,[1]Budget!AC:AC)=P5371</f>
        <v>1</v>
      </c>
    </row>
    <row r="5372" spans="1:19" x14ac:dyDescent="0.25">
      <c r="A5372" t="s">
        <v>83</v>
      </c>
      <c r="B5372" t="s">
        <v>84</v>
      </c>
      <c r="C5372" t="s">
        <v>8</v>
      </c>
      <c r="D5372" t="str">
        <f t="shared" si="83"/>
        <v>OUTFLOWS</v>
      </c>
      <c r="E5372" t="s">
        <v>125</v>
      </c>
      <c r="F5372" t="s">
        <v>126</v>
      </c>
      <c r="G5372" t="s">
        <v>102</v>
      </c>
      <c r="H5372" t="s">
        <v>212</v>
      </c>
      <c r="I5372" t="s">
        <v>25</v>
      </c>
      <c r="J5372" t="s">
        <v>914</v>
      </c>
      <c r="K5372" t="s">
        <v>6696</v>
      </c>
      <c r="L5372" t="s">
        <v>597</v>
      </c>
      <c r="M5372" s="17">
        <f>VLOOKUP($K5372,[1]Budget!$V:$AE,5,0)*IF($C5372="1 - Revenues",1,IF(AND($C5372="5 - Transfers",MID(I5372,15,1)="4"),1,-1))</f>
        <v>-6000</v>
      </c>
      <c r="N5372" s="17">
        <f>VLOOKUP($K5372,[1]Budget!$V:$AE,6,0)*IF($C5372="1 - Revenues",1,IF(AND($C5372="5 - Transfers",MID(J5372,15,1)="4"),1,-1))</f>
        <v>-1000</v>
      </c>
      <c r="O5372" s="17">
        <f>IFERROR(IF(RIGHT(LEFT(K5372,15),1)="4",VLOOKUP(K5372,'[1]Budget Worksheet'!A:B,2,0),-1*VLOOKUP(K5372,'[1]Budget Worksheet'!A:B,2,0)),0)</f>
        <v>0</v>
      </c>
      <c r="P5372" s="17">
        <f>VLOOKUP($K5372,[1]Budget!$V:$AE,8,0)*IF($C5372="1 - Revenues",1,IF(AND($C5372="5 - Transfers",MID($K5372,15,1)="4"),1,-1))</f>
        <v>0</v>
      </c>
      <c r="Q5372" s="17">
        <f>VLOOKUP($K5372,[1]Budget!$V:$AE,10,0)*IF($C5372="1 - Revenues",1,IF(AND($C5372="5 - Transfers",MID(K5372,15,1)="4"),1,-1))</f>
        <v>0</v>
      </c>
      <c r="S5372" s="18" t="b">
        <f>IF(LEFT(C5372,1)="1",1,-1)*SUMIF([1]Budget!V:V,'Budget Worksheet for Pivot Tabl'!K5372,[1]Budget!AC:AC)=P5372</f>
        <v>1</v>
      </c>
    </row>
    <row r="5373" spans="1:19" x14ac:dyDescent="0.25">
      <c r="A5373" t="s">
        <v>83</v>
      </c>
      <c r="B5373" t="s">
        <v>84</v>
      </c>
      <c r="C5373" t="s">
        <v>8</v>
      </c>
      <c r="D5373" t="str">
        <f t="shared" si="83"/>
        <v>OUTFLOWS</v>
      </c>
      <c r="E5373" t="s">
        <v>125</v>
      </c>
      <c r="F5373" t="s">
        <v>126</v>
      </c>
      <c r="G5373" t="s">
        <v>102</v>
      </c>
      <c r="H5373" t="s">
        <v>212</v>
      </c>
      <c r="I5373" t="s">
        <v>25</v>
      </c>
      <c r="J5373" t="s">
        <v>914</v>
      </c>
      <c r="K5373" t="s">
        <v>6697</v>
      </c>
      <c r="L5373" t="s">
        <v>599</v>
      </c>
      <c r="M5373" s="17">
        <f>VLOOKUP($K5373,[1]Budget!$V:$AE,5,0)*IF($C5373="1 - Revenues",1,IF(AND($C5373="5 - Transfers",MID(I5373,15,1)="4"),1,-1))</f>
        <v>0</v>
      </c>
      <c r="N5373" s="17">
        <f>VLOOKUP($K5373,[1]Budget!$V:$AE,6,0)*IF($C5373="1 - Revenues",1,IF(AND($C5373="5 - Transfers",MID(J5373,15,1)="4"),1,-1))</f>
        <v>0</v>
      </c>
      <c r="O5373" s="17">
        <f>IFERROR(IF(RIGHT(LEFT(K5373,15),1)="4",VLOOKUP(K5373,'[1]Budget Worksheet'!A:B,2,0),-1*VLOOKUP(K5373,'[1]Budget Worksheet'!A:B,2,0)),0)</f>
        <v>0</v>
      </c>
      <c r="P5373" s="17">
        <f>VLOOKUP($K5373,[1]Budget!$V:$AE,8,0)*IF($C5373="1 - Revenues",1,IF(AND($C5373="5 - Transfers",MID($K5373,15,1)="4"),1,-1))</f>
        <v>0</v>
      </c>
      <c r="Q5373" s="17">
        <f>VLOOKUP($K5373,[1]Budget!$V:$AE,10,0)*IF($C5373="1 - Revenues",1,IF(AND($C5373="5 - Transfers",MID(K5373,15,1)="4"),1,-1))</f>
        <v>0</v>
      </c>
      <c r="S5373" s="18" t="b">
        <f>IF(LEFT(C5373,1)="1",1,-1)*SUMIF([1]Budget!V:V,'Budget Worksheet for Pivot Tabl'!K5373,[1]Budget!AC:AC)=P5373</f>
        <v>1</v>
      </c>
    </row>
    <row r="5374" spans="1:19" x14ac:dyDescent="0.25">
      <c r="A5374" t="s">
        <v>83</v>
      </c>
      <c r="B5374" t="s">
        <v>84</v>
      </c>
      <c r="C5374" t="s">
        <v>8</v>
      </c>
      <c r="D5374" t="str">
        <f t="shared" si="83"/>
        <v>OUTFLOWS</v>
      </c>
      <c r="E5374" t="s">
        <v>125</v>
      </c>
      <c r="F5374" t="s">
        <v>126</v>
      </c>
      <c r="G5374" t="s">
        <v>102</v>
      </c>
      <c r="H5374" t="s">
        <v>212</v>
      </c>
      <c r="I5374" t="s">
        <v>25</v>
      </c>
      <c r="J5374" t="s">
        <v>914</v>
      </c>
      <c r="K5374" t="s">
        <v>6698</v>
      </c>
      <c r="L5374" t="s">
        <v>601</v>
      </c>
      <c r="M5374" s="17">
        <f>VLOOKUP($K5374,[1]Budget!$V:$AE,5,0)*IF($C5374="1 - Revenues",1,IF(AND($C5374="5 - Transfers",MID(I5374,15,1)="4"),1,-1))</f>
        <v>0</v>
      </c>
      <c r="N5374" s="17">
        <f>VLOOKUP($K5374,[1]Budget!$V:$AE,6,0)*IF($C5374="1 - Revenues",1,IF(AND($C5374="5 - Transfers",MID(J5374,15,1)="4"),1,-1))</f>
        <v>0</v>
      </c>
      <c r="O5374" s="17">
        <f>IFERROR(IF(RIGHT(LEFT(K5374,15),1)="4",VLOOKUP(K5374,'[1]Budget Worksheet'!A:B,2,0),-1*VLOOKUP(K5374,'[1]Budget Worksheet'!A:B,2,0)),0)</f>
        <v>0</v>
      </c>
      <c r="P5374" s="17">
        <f>VLOOKUP($K5374,[1]Budget!$V:$AE,8,0)*IF($C5374="1 - Revenues",1,IF(AND($C5374="5 - Transfers",MID($K5374,15,1)="4"),1,-1))</f>
        <v>0</v>
      </c>
      <c r="Q5374" s="17">
        <f>VLOOKUP($K5374,[1]Budget!$V:$AE,10,0)*IF($C5374="1 - Revenues",1,IF(AND($C5374="5 - Transfers",MID(K5374,15,1)="4"),1,-1))</f>
        <v>0</v>
      </c>
      <c r="S5374" s="18" t="b">
        <f>IF(LEFT(C5374,1)="1",1,-1)*SUMIF([1]Budget!V:V,'Budget Worksheet for Pivot Tabl'!K5374,[1]Budget!AC:AC)=P5374</f>
        <v>1</v>
      </c>
    </row>
    <row r="5375" spans="1:19" x14ac:dyDescent="0.25">
      <c r="A5375" t="s">
        <v>83</v>
      </c>
      <c r="B5375" t="s">
        <v>84</v>
      </c>
      <c r="C5375" t="s">
        <v>8</v>
      </c>
      <c r="D5375" t="str">
        <f t="shared" si="83"/>
        <v>OUTFLOWS</v>
      </c>
      <c r="E5375" t="s">
        <v>125</v>
      </c>
      <c r="F5375" t="s">
        <v>126</v>
      </c>
      <c r="G5375" t="s">
        <v>102</v>
      </c>
      <c r="H5375" t="s">
        <v>212</v>
      </c>
      <c r="I5375" t="s">
        <v>25</v>
      </c>
      <c r="J5375" t="s">
        <v>914</v>
      </c>
      <c r="K5375" t="s">
        <v>6699</v>
      </c>
      <c r="L5375" t="s">
        <v>603</v>
      </c>
      <c r="M5375" s="17">
        <f>VLOOKUP($K5375,[1]Budget!$V:$AE,5,0)*IF($C5375="1 - Revenues",1,IF(AND($C5375="5 - Transfers",MID(I5375,15,1)="4"),1,-1))</f>
        <v>0</v>
      </c>
      <c r="N5375" s="17">
        <f>VLOOKUP($K5375,[1]Budget!$V:$AE,6,0)*IF($C5375="1 - Revenues",1,IF(AND($C5375="5 - Transfers",MID(J5375,15,1)="4"),1,-1))</f>
        <v>0</v>
      </c>
      <c r="O5375" s="17">
        <f>IFERROR(IF(RIGHT(LEFT(K5375,15),1)="4",VLOOKUP(K5375,'[1]Budget Worksheet'!A:B,2,0),-1*VLOOKUP(K5375,'[1]Budget Worksheet'!A:B,2,0)),0)</f>
        <v>0</v>
      </c>
      <c r="P5375" s="17">
        <f>VLOOKUP($K5375,[1]Budget!$V:$AE,8,0)*IF($C5375="1 - Revenues",1,IF(AND($C5375="5 - Transfers",MID($K5375,15,1)="4"),1,-1))</f>
        <v>0</v>
      </c>
      <c r="Q5375" s="17">
        <f>VLOOKUP($K5375,[1]Budget!$V:$AE,10,0)*IF($C5375="1 - Revenues",1,IF(AND($C5375="5 - Transfers",MID(K5375,15,1)="4"),1,-1))</f>
        <v>0</v>
      </c>
      <c r="S5375" s="18" t="b">
        <f>IF(LEFT(C5375,1)="1",1,-1)*SUMIF([1]Budget!V:V,'Budget Worksheet for Pivot Tabl'!K5375,[1]Budget!AC:AC)=P5375</f>
        <v>1</v>
      </c>
    </row>
    <row r="5376" spans="1:19" x14ac:dyDescent="0.25">
      <c r="A5376" t="s">
        <v>83</v>
      </c>
      <c r="B5376" t="s">
        <v>84</v>
      </c>
      <c r="C5376" t="s">
        <v>8</v>
      </c>
      <c r="D5376" t="str">
        <f t="shared" si="83"/>
        <v>OUTFLOWS</v>
      </c>
      <c r="E5376" t="s">
        <v>125</v>
      </c>
      <c r="F5376" t="s">
        <v>126</v>
      </c>
      <c r="G5376" t="s">
        <v>102</v>
      </c>
      <c r="H5376" t="s">
        <v>212</v>
      </c>
      <c r="I5376" t="s">
        <v>25</v>
      </c>
      <c r="J5376" t="s">
        <v>914</v>
      </c>
      <c r="K5376" t="s">
        <v>6700</v>
      </c>
      <c r="L5376" t="s">
        <v>470</v>
      </c>
      <c r="M5376" s="17">
        <f>VLOOKUP($K5376,[1]Budget!$V:$AE,5,0)*IF($C5376="1 - Revenues",1,IF(AND($C5376="5 - Transfers",MID(I5376,15,1)="4"),1,-1))</f>
        <v>-7000</v>
      </c>
      <c r="N5376" s="17">
        <f>VLOOKUP($K5376,[1]Budget!$V:$AE,6,0)*IF($C5376="1 - Revenues",1,IF(AND($C5376="5 - Transfers",MID(J5376,15,1)="4"),1,-1))</f>
        <v>-5000</v>
      </c>
      <c r="O5376" s="17">
        <f>IFERROR(IF(RIGHT(LEFT(K5376,15),1)="4",VLOOKUP(K5376,'[1]Budget Worksheet'!A:B,2,0),-1*VLOOKUP(K5376,'[1]Budget Worksheet'!A:B,2,0)),0)</f>
        <v>0</v>
      </c>
      <c r="P5376" s="17">
        <f>VLOOKUP($K5376,[1]Budget!$V:$AE,8,0)*IF($C5376="1 - Revenues",1,IF(AND($C5376="5 - Transfers",MID($K5376,15,1)="4"),1,-1))</f>
        <v>0</v>
      </c>
      <c r="Q5376" s="17">
        <f>VLOOKUP($K5376,[1]Budget!$V:$AE,10,0)*IF($C5376="1 - Revenues",1,IF(AND($C5376="5 - Transfers",MID(K5376,15,1)="4"),1,-1))</f>
        <v>0</v>
      </c>
      <c r="S5376" s="18" t="b">
        <f>IF(LEFT(C5376,1)="1",1,-1)*SUMIF([1]Budget!V:V,'Budget Worksheet for Pivot Tabl'!K5376,[1]Budget!AC:AC)=P5376</f>
        <v>1</v>
      </c>
    </row>
    <row r="5377" spans="1:19" x14ac:dyDescent="0.25">
      <c r="A5377" t="s">
        <v>83</v>
      </c>
      <c r="B5377" t="s">
        <v>84</v>
      </c>
      <c r="C5377" t="s">
        <v>8</v>
      </c>
      <c r="D5377" t="str">
        <f t="shared" si="83"/>
        <v>OUTFLOWS</v>
      </c>
      <c r="E5377" t="s">
        <v>125</v>
      </c>
      <c r="F5377" t="s">
        <v>126</v>
      </c>
      <c r="G5377" t="s">
        <v>102</v>
      </c>
      <c r="H5377" t="s">
        <v>212</v>
      </c>
      <c r="I5377" t="s">
        <v>25</v>
      </c>
      <c r="J5377" t="s">
        <v>914</v>
      </c>
      <c r="K5377" t="s">
        <v>6701</v>
      </c>
      <c r="L5377" t="s">
        <v>606</v>
      </c>
      <c r="M5377" s="17">
        <f>VLOOKUP($K5377,[1]Budget!$V:$AE,5,0)*IF($C5377="1 - Revenues",1,IF(AND($C5377="5 - Transfers",MID(I5377,15,1)="4"),1,-1))</f>
        <v>-2000</v>
      </c>
      <c r="N5377" s="17">
        <f>VLOOKUP($K5377,[1]Budget!$V:$AE,6,0)*IF($C5377="1 - Revenues",1,IF(AND($C5377="5 - Transfers",MID(J5377,15,1)="4"),1,-1))</f>
        <v>-1000</v>
      </c>
      <c r="O5377" s="17">
        <f>IFERROR(IF(RIGHT(LEFT(K5377,15),1)="4",VLOOKUP(K5377,'[1]Budget Worksheet'!A:B,2,0),-1*VLOOKUP(K5377,'[1]Budget Worksheet'!A:B,2,0)),0)</f>
        <v>0</v>
      </c>
      <c r="P5377" s="17">
        <f>VLOOKUP($K5377,[1]Budget!$V:$AE,8,0)*IF($C5377="1 - Revenues",1,IF(AND($C5377="5 - Transfers",MID($K5377,15,1)="4"),1,-1))</f>
        <v>0</v>
      </c>
      <c r="Q5377" s="17">
        <f>VLOOKUP($K5377,[1]Budget!$V:$AE,10,0)*IF($C5377="1 - Revenues",1,IF(AND($C5377="5 - Transfers",MID(K5377,15,1)="4"),1,-1))</f>
        <v>0</v>
      </c>
      <c r="S5377" s="18" t="b">
        <f>IF(LEFT(C5377,1)="1",1,-1)*SUMIF([1]Budget!V:V,'Budget Worksheet for Pivot Tabl'!K5377,[1]Budget!AC:AC)=P5377</f>
        <v>1</v>
      </c>
    </row>
    <row r="5378" spans="1:19" x14ac:dyDescent="0.25">
      <c r="A5378" t="s">
        <v>83</v>
      </c>
      <c r="B5378" t="s">
        <v>84</v>
      </c>
      <c r="C5378" t="s">
        <v>8</v>
      </c>
      <c r="D5378" t="str">
        <f t="shared" si="83"/>
        <v>OUTFLOWS</v>
      </c>
      <c r="E5378" t="s">
        <v>125</v>
      </c>
      <c r="F5378" t="s">
        <v>126</v>
      </c>
      <c r="G5378" t="s">
        <v>102</v>
      </c>
      <c r="H5378" t="s">
        <v>212</v>
      </c>
      <c r="I5378" t="s">
        <v>25</v>
      </c>
      <c r="J5378" t="s">
        <v>914</v>
      </c>
      <c r="K5378" t="s">
        <v>6702</v>
      </c>
      <c r="L5378" t="s">
        <v>608</v>
      </c>
      <c r="M5378" s="17">
        <f>VLOOKUP($K5378,[1]Budget!$V:$AE,5,0)*IF($C5378="1 - Revenues",1,IF(AND($C5378="5 - Transfers",MID(I5378,15,1)="4"),1,-1))</f>
        <v>-7000</v>
      </c>
      <c r="N5378" s="17">
        <f>VLOOKUP($K5378,[1]Budget!$V:$AE,6,0)*IF($C5378="1 - Revenues",1,IF(AND($C5378="5 - Transfers",MID(J5378,15,1)="4"),1,-1))</f>
        <v>-3000</v>
      </c>
      <c r="O5378" s="17">
        <f>IFERROR(IF(RIGHT(LEFT(K5378,15),1)="4",VLOOKUP(K5378,'[1]Budget Worksheet'!A:B,2,0),-1*VLOOKUP(K5378,'[1]Budget Worksheet'!A:B,2,0)),0)</f>
        <v>0</v>
      </c>
      <c r="P5378" s="17">
        <f>VLOOKUP($K5378,[1]Budget!$V:$AE,8,0)*IF($C5378="1 - Revenues",1,IF(AND($C5378="5 - Transfers",MID($K5378,15,1)="4"),1,-1))</f>
        <v>0</v>
      </c>
      <c r="Q5378" s="17">
        <f>VLOOKUP($K5378,[1]Budget!$V:$AE,10,0)*IF($C5378="1 - Revenues",1,IF(AND($C5378="5 - Transfers",MID(K5378,15,1)="4"),1,-1))</f>
        <v>0</v>
      </c>
      <c r="S5378" s="18" t="b">
        <f>IF(LEFT(C5378,1)="1",1,-1)*SUMIF([1]Budget!V:V,'Budget Worksheet for Pivot Tabl'!K5378,[1]Budget!AC:AC)=P5378</f>
        <v>1</v>
      </c>
    </row>
    <row r="5379" spans="1:19" x14ac:dyDescent="0.25">
      <c r="A5379" t="s">
        <v>83</v>
      </c>
      <c r="B5379" t="s">
        <v>84</v>
      </c>
      <c r="C5379" t="s">
        <v>8</v>
      </c>
      <c r="D5379" t="str">
        <f t="shared" ref="D5379:D5442" si="84">IF(C5379="1 - Revenues","INFLOWS","OUTFLOWS")</f>
        <v>OUTFLOWS</v>
      </c>
      <c r="E5379" t="s">
        <v>125</v>
      </c>
      <c r="F5379" t="s">
        <v>126</v>
      </c>
      <c r="G5379" t="s">
        <v>102</v>
      </c>
      <c r="H5379" t="s">
        <v>212</v>
      </c>
      <c r="I5379" t="s">
        <v>25</v>
      </c>
      <c r="J5379" t="s">
        <v>914</v>
      </c>
      <c r="K5379" t="s">
        <v>6703</v>
      </c>
      <c r="L5379" t="s">
        <v>610</v>
      </c>
      <c r="M5379" s="17">
        <f>VLOOKUP($K5379,[1]Budget!$V:$AE,5,0)*IF($C5379="1 - Revenues",1,IF(AND($C5379="5 - Transfers",MID(I5379,15,1)="4"),1,-1))</f>
        <v>0</v>
      </c>
      <c r="N5379" s="17">
        <f>VLOOKUP($K5379,[1]Budget!$V:$AE,6,0)*IF($C5379="1 - Revenues",1,IF(AND($C5379="5 - Transfers",MID(J5379,15,1)="4"),1,-1))</f>
        <v>0</v>
      </c>
      <c r="O5379" s="17">
        <f>IFERROR(IF(RIGHT(LEFT(K5379,15),1)="4",VLOOKUP(K5379,'[1]Budget Worksheet'!A:B,2,0),-1*VLOOKUP(K5379,'[1]Budget Worksheet'!A:B,2,0)),0)</f>
        <v>0</v>
      </c>
      <c r="P5379" s="17">
        <f>VLOOKUP($K5379,[1]Budget!$V:$AE,8,0)*IF($C5379="1 - Revenues",1,IF(AND($C5379="5 - Transfers",MID($K5379,15,1)="4"),1,-1))</f>
        <v>0</v>
      </c>
      <c r="Q5379" s="17">
        <f>VLOOKUP($K5379,[1]Budget!$V:$AE,10,0)*IF($C5379="1 - Revenues",1,IF(AND($C5379="5 - Transfers",MID(K5379,15,1)="4"),1,-1))</f>
        <v>0</v>
      </c>
      <c r="S5379" s="18" t="b">
        <f>IF(LEFT(C5379,1)="1",1,-1)*SUMIF([1]Budget!V:V,'Budget Worksheet for Pivot Tabl'!K5379,[1]Budget!AC:AC)=P5379</f>
        <v>1</v>
      </c>
    </row>
    <row r="5380" spans="1:19" x14ac:dyDescent="0.25">
      <c r="A5380" t="s">
        <v>83</v>
      </c>
      <c r="B5380" t="s">
        <v>84</v>
      </c>
      <c r="C5380" t="s">
        <v>8</v>
      </c>
      <c r="D5380" t="str">
        <f t="shared" si="84"/>
        <v>OUTFLOWS</v>
      </c>
      <c r="E5380" t="s">
        <v>125</v>
      </c>
      <c r="F5380" t="s">
        <v>126</v>
      </c>
      <c r="G5380" t="s">
        <v>102</v>
      </c>
      <c r="H5380" t="s">
        <v>212</v>
      </c>
      <c r="I5380" t="s">
        <v>25</v>
      </c>
      <c r="J5380" t="s">
        <v>914</v>
      </c>
      <c r="K5380" t="s">
        <v>6704</v>
      </c>
      <c r="L5380" t="s">
        <v>612</v>
      </c>
      <c r="M5380" s="17">
        <f>VLOOKUP($K5380,[1]Budget!$V:$AE,5,0)*IF($C5380="1 - Revenues",1,IF(AND($C5380="5 - Transfers",MID(I5380,15,1)="4"),1,-1))</f>
        <v>0</v>
      </c>
      <c r="N5380" s="17">
        <f>VLOOKUP($K5380,[1]Budget!$V:$AE,6,0)*IF($C5380="1 - Revenues",1,IF(AND($C5380="5 - Transfers",MID(J5380,15,1)="4"),1,-1))</f>
        <v>0</v>
      </c>
      <c r="O5380" s="17">
        <f>IFERROR(IF(RIGHT(LEFT(K5380,15),1)="4",VLOOKUP(K5380,'[1]Budget Worksheet'!A:B,2,0),-1*VLOOKUP(K5380,'[1]Budget Worksheet'!A:B,2,0)),0)</f>
        <v>0</v>
      </c>
      <c r="P5380" s="17">
        <f>VLOOKUP($K5380,[1]Budget!$V:$AE,8,0)*IF($C5380="1 - Revenues",1,IF(AND($C5380="5 - Transfers",MID($K5380,15,1)="4"),1,-1))</f>
        <v>0</v>
      </c>
      <c r="Q5380" s="17">
        <f>VLOOKUP($K5380,[1]Budget!$V:$AE,10,0)*IF($C5380="1 - Revenues",1,IF(AND($C5380="5 - Transfers",MID(K5380,15,1)="4"),1,-1))</f>
        <v>0</v>
      </c>
      <c r="S5380" s="18" t="b">
        <f>IF(LEFT(C5380,1)="1",1,-1)*SUMIF([1]Budget!V:V,'Budget Worksheet for Pivot Tabl'!K5380,[1]Budget!AC:AC)=P5380</f>
        <v>1</v>
      </c>
    </row>
    <row r="5381" spans="1:19" x14ac:dyDescent="0.25">
      <c r="A5381" t="s">
        <v>83</v>
      </c>
      <c r="B5381" t="s">
        <v>84</v>
      </c>
      <c r="C5381" t="s">
        <v>8</v>
      </c>
      <c r="D5381" t="str">
        <f t="shared" si="84"/>
        <v>OUTFLOWS</v>
      </c>
      <c r="E5381" t="s">
        <v>125</v>
      </c>
      <c r="F5381" t="s">
        <v>126</v>
      </c>
      <c r="G5381" t="s">
        <v>102</v>
      </c>
      <c r="H5381" t="s">
        <v>212</v>
      </c>
      <c r="I5381" t="s">
        <v>25</v>
      </c>
      <c r="J5381" t="s">
        <v>914</v>
      </c>
      <c r="K5381" t="s">
        <v>6705</v>
      </c>
      <c r="L5381" t="s">
        <v>614</v>
      </c>
      <c r="M5381" s="17">
        <f>VLOOKUP($K5381,[1]Budget!$V:$AE,5,0)*IF($C5381="1 - Revenues",1,IF(AND($C5381="5 - Transfers",MID(I5381,15,1)="4"),1,-1))</f>
        <v>0</v>
      </c>
      <c r="N5381" s="17">
        <f>VLOOKUP($K5381,[1]Budget!$V:$AE,6,0)*IF($C5381="1 - Revenues",1,IF(AND($C5381="5 - Transfers",MID(J5381,15,1)="4"),1,-1))</f>
        <v>0</v>
      </c>
      <c r="O5381" s="17">
        <f>IFERROR(IF(RIGHT(LEFT(K5381,15),1)="4",VLOOKUP(K5381,'[1]Budget Worksheet'!A:B,2,0),-1*VLOOKUP(K5381,'[1]Budget Worksheet'!A:B,2,0)),0)</f>
        <v>0</v>
      </c>
      <c r="P5381" s="17">
        <f>VLOOKUP($K5381,[1]Budget!$V:$AE,8,0)*IF($C5381="1 - Revenues",1,IF(AND($C5381="5 - Transfers",MID($K5381,15,1)="4"),1,-1))</f>
        <v>0</v>
      </c>
      <c r="Q5381" s="17">
        <f>VLOOKUP($K5381,[1]Budget!$V:$AE,10,0)*IF($C5381="1 - Revenues",1,IF(AND($C5381="5 - Transfers",MID(K5381,15,1)="4"),1,-1))</f>
        <v>0</v>
      </c>
      <c r="S5381" s="18" t="b">
        <f>IF(LEFT(C5381,1)="1",1,-1)*SUMIF([1]Budget!V:V,'Budget Worksheet for Pivot Tabl'!K5381,[1]Budget!AC:AC)=P5381</f>
        <v>1</v>
      </c>
    </row>
    <row r="5382" spans="1:19" x14ac:dyDescent="0.25">
      <c r="A5382" t="s">
        <v>83</v>
      </c>
      <c r="B5382" t="s">
        <v>84</v>
      </c>
      <c r="C5382" t="s">
        <v>8</v>
      </c>
      <c r="D5382" t="str">
        <f t="shared" si="84"/>
        <v>OUTFLOWS</v>
      </c>
      <c r="E5382" t="s">
        <v>125</v>
      </c>
      <c r="F5382" t="s">
        <v>126</v>
      </c>
      <c r="G5382" t="s">
        <v>102</v>
      </c>
      <c r="H5382" t="s">
        <v>212</v>
      </c>
      <c r="I5382" t="s">
        <v>25</v>
      </c>
      <c r="J5382" t="s">
        <v>914</v>
      </c>
      <c r="K5382" t="s">
        <v>6706</v>
      </c>
      <c r="L5382" t="s">
        <v>616</v>
      </c>
      <c r="M5382" s="17">
        <f>VLOOKUP($K5382,[1]Budget!$V:$AE,5,0)*IF($C5382="1 - Revenues",1,IF(AND($C5382="5 - Transfers",MID(I5382,15,1)="4"),1,-1))</f>
        <v>-2000</v>
      </c>
      <c r="N5382" s="17">
        <f>VLOOKUP($K5382,[1]Budget!$V:$AE,6,0)*IF($C5382="1 - Revenues",1,IF(AND($C5382="5 - Transfers",MID(J5382,15,1)="4"),1,-1))</f>
        <v>-2000</v>
      </c>
      <c r="O5382" s="17">
        <f>IFERROR(IF(RIGHT(LEFT(K5382,15),1)="4",VLOOKUP(K5382,'[1]Budget Worksheet'!A:B,2,0),-1*VLOOKUP(K5382,'[1]Budget Worksheet'!A:B,2,0)),0)</f>
        <v>-2400</v>
      </c>
      <c r="P5382" s="17">
        <f>VLOOKUP($K5382,[1]Budget!$V:$AE,8,0)*IF($C5382="1 - Revenues",1,IF(AND($C5382="5 - Transfers",MID($K5382,15,1)="4"),1,-1))</f>
        <v>0</v>
      </c>
      <c r="Q5382" s="17">
        <f>VLOOKUP($K5382,[1]Budget!$V:$AE,10,0)*IF($C5382="1 - Revenues",1,IF(AND($C5382="5 - Transfers",MID(K5382,15,1)="4"),1,-1))</f>
        <v>2400</v>
      </c>
      <c r="S5382" s="18" t="b">
        <f>IF(LEFT(C5382,1)="1",1,-1)*SUMIF([1]Budget!V:V,'Budget Worksheet for Pivot Tabl'!K5382,[1]Budget!AC:AC)=P5382</f>
        <v>1</v>
      </c>
    </row>
    <row r="5383" spans="1:19" x14ac:dyDescent="0.25">
      <c r="A5383" t="s">
        <v>83</v>
      </c>
      <c r="B5383" t="s">
        <v>84</v>
      </c>
      <c r="C5383" t="s">
        <v>8</v>
      </c>
      <c r="D5383" t="str">
        <f t="shared" si="84"/>
        <v>OUTFLOWS</v>
      </c>
      <c r="E5383" t="s">
        <v>125</v>
      </c>
      <c r="F5383" t="s">
        <v>126</v>
      </c>
      <c r="G5383" t="s">
        <v>102</v>
      </c>
      <c r="H5383" t="s">
        <v>212</v>
      </c>
      <c r="I5383" t="s">
        <v>25</v>
      </c>
      <c r="J5383" t="s">
        <v>914</v>
      </c>
      <c r="K5383" t="s">
        <v>6707</v>
      </c>
      <c r="L5383" t="s">
        <v>618</v>
      </c>
      <c r="M5383" s="17">
        <f>VLOOKUP($K5383,[1]Budget!$V:$AE,5,0)*IF($C5383="1 - Revenues",1,IF(AND($C5383="5 - Transfers",MID(I5383,15,1)="4"),1,-1))</f>
        <v>0</v>
      </c>
      <c r="N5383" s="17">
        <f>VLOOKUP($K5383,[1]Budget!$V:$AE,6,0)*IF($C5383="1 - Revenues",1,IF(AND($C5383="5 - Transfers",MID(J5383,15,1)="4"),1,-1))</f>
        <v>0</v>
      </c>
      <c r="O5383" s="17">
        <f>IFERROR(IF(RIGHT(LEFT(K5383,15),1)="4",VLOOKUP(K5383,'[1]Budget Worksheet'!A:B,2,0),-1*VLOOKUP(K5383,'[1]Budget Worksheet'!A:B,2,0)),0)</f>
        <v>0</v>
      </c>
      <c r="P5383" s="17">
        <f>VLOOKUP($K5383,[1]Budget!$V:$AE,8,0)*IF($C5383="1 - Revenues",1,IF(AND($C5383="5 - Transfers",MID($K5383,15,1)="4"),1,-1))</f>
        <v>0</v>
      </c>
      <c r="Q5383" s="17">
        <f>VLOOKUP($K5383,[1]Budget!$V:$AE,10,0)*IF($C5383="1 - Revenues",1,IF(AND($C5383="5 - Transfers",MID(K5383,15,1)="4"),1,-1))</f>
        <v>0</v>
      </c>
      <c r="S5383" s="18" t="b">
        <f>IF(LEFT(C5383,1)="1",1,-1)*SUMIF([1]Budget!V:V,'Budget Worksheet for Pivot Tabl'!K5383,[1]Budget!AC:AC)=P5383</f>
        <v>1</v>
      </c>
    </row>
    <row r="5384" spans="1:19" x14ac:dyDescent="0.25">
      <c r="A5384" t="s">
        <v>83</v>
      </c>
      <c r="B5384" t="s">
        <v>84</v>
      </c>
      <c r="C5384" t="s">
        <v>8</v>
      </c>
      <c r="D5384" t="str">
        <f t="shared" si="84"/>
        <v>OUTFLOWS</v>
      </c>
      <c r="E5384" t="s">
        <v>125</v>
      </c>
      <c r="F5384" t="s">
        <v>126</v>
      </c>
      <c r="G5384" t="s">
        <v>102</v>
      </c>
      <c r="H5384" t="s">
        <v>212</v>
      </c>
      <c r="I5384" t="s">
        <v>25</v>
      </c>
      <c r="J5384" t="s">
        <v>914</v>
      </c>
      <c r="K5384" t="s">
        <v>6708</v>
      </c>
      <c r="L5384" t="s">
        <v>620</v>
      </c>
      <c r="M5384" s="17">
        <f>VLOOKUP($K5384,[1]Budget!$V:$AE,5,0)*IF($C5384="1 - Revenues",1,IF(AND($C5384="5 - Transfers",MID(I5384,15,1)="4"),1,-1))</f>
        <v>0</v>
      </c>
      <c r="N5384" s="17">
        <f>VLOOKUP($K5384,[1]Budget!$V:$AE,6,0)*IF($C5384="1 - Revenues",1,IF(AND($C5384="5 - Transfers",MID(J5384,15,1)="4"),1,-1))</f>
        <v>0</v>
      </c>
      <c r="O5384" s="17">
        <f>IFERROR(IF(RIGHT(LEFT(K5384,15),1)="4",VLOOKUP(K5384,'[1]Budget Worksheet'!A:B,2,0),-1*VLOOKUP(K5384,'[1]Budget Worksheet'!A:B,2,0)),0)</f>
        <v>0</v>
      </c>
      <c r="P5384" s="17">
        <f>VLOOKUP($K5384,[1]Budget!$V:$AE,8,0)*IF($C5384="1 - Revenues",1,IF(AND($C5384="5 - Transfers",MID($K5384,15,1)="4"),1,-1))</f>
        <v>0</v>
      </c>
      <c r="Q5384" s="17">
        <f>VLOOKUP($K5384,[1]Budget!$V:$AE,10,0)*IF($C5384="1 - Revenues",1,IF(AND($C5384="5 - Transfers",MID(K5384,15,1)="4"),1,-1))</f>
        <v>0</v>
      </c>
      <c r="S5384" s="18" t="b">
        <f>IF(LEFT(C5384,1)="1",1,-1)*SUMIF([1]Budget!V:V,'Budget Worksheet for Pivot Tabl'!K5384,[1]Budget!AC:AC)=P5384</f>
        <v>1</v>
      </c>
    </row>
    <row r="5385" spans="1:19" x14ac:dyDescent="0.25">
      <c r="A5385" t="s">
        <v>83</v>
      </c>
      <c r="B5385" t="s">
        <v>84</v>
      </c>
      <c r="C5385" t="s">
        <v>8</v>
      </c>
      <c r="D5385" t="str">
        <f t="shared" si="84"/>
        <v>OUTFLOWS</v>
      </c>
      <c r="E5385" t="s">
        <v>125</v>
      </c>
      <c r="F5385" t="s">
        <v>126</v>
      </c>
      <c r="G5385" t="s">
        <v>102</v>
      </c>
      <c r="H5385" t="s">
        <v>212</v>
      </c>
      <c r="I5385" t="s">
        <v>25</v>
      </c>
      <c r="J5385" t="s">
        <v>914</v>
      </c>
      <c r="K5385" t="s">
        <v>6709</v>
      </c>
      <c r="L5385" t="s">
        <v>472</v>
      </c>
      <c r="M5385" s="17">
        <f>VLOOKUP($K5385,[1]Budget!$V:$AE,5,0)*IF($C5385="1 - Revenues",1,IF(AND($C5385="5 - Transfers",MID(I5385,15,1)="4"),1,-1))</f>
        <v>-1000</v>
      </c>
      <c r="N5385" s="17">
        <f>VLOOKUP($K5385,[1]Budget!$V:$AE,6,0)*IF($C5385="1 - Revenues",1,IF(AND($C5385="5 - Transfers",MID(J5385,15,1)="4"),1,-1))</f>
        <v>0</v>
      </c>
      <c r="O5385" s="17">
        <f>IFERROR(IF(RIGHT(LEFT(K5385,15),1)="4",VLOOKUP(K5385,'[1]Budget Worksheet'!A:B,2,0),-1*VLOOKUP(K5385,'[1]Budget Worksheet'!A:B,2,0)),0)</f>
        <v>0</v>
      </c>
      <c r="P5385" s="17">
        <f>VLOOKUP($K5385,[1]Budget!$V:$AE,8,0)*IF($C5385="1 - Revenues",1,IF(AND($C5385="5 - Transfers",MID($K5385,15,1)="4"),1,-1))</f>
        <v>0</v>
      </c>
      <c r="Q5385" s="17">
        <f>VLOOKUP($K5385,[1]Budget!$V:$AE,10,0)*IF($C5385="1 - Revenues",1,IF(AND($C5385="5 - Transfers",MID(K5385,15,1)="4"),1,-1))</f>
        <v>0</v>
      </c>
      <c r="S5385" s="18" t="b">
        <f>IF(LEFT(C5385,1)="1",1,-1)*SUMIF([1]Budget!V:V,'Budget Worksheet for Pivot Tabl'!K5385,[1]Budget!AC:AC)=P5385</f>
        <v>1</v>
      </c>
    </row>
    <row r="5386" spans="1:19" x14ac:dyDescent="0.25">
      <c r="A5386" t="s">
        <v>83</v>
      </c>
      <c r="B5386" t="s">
        <v>84</v>
      </c>
      <c r="C5386" t="s">
        <v>8</v>
      </c>
      <c r="D5386" t="str">
        <f t="shared" si="84"/>
        <v>OUTFLOWS</v>
      </c>
      <c r="E5386" t="s">
        <v>125</v>
      </c>
      <c r="F5386" t="s">
        <v>126</v>
      </c>
      <c r="G5386" t="s">
        <v>102</v>
      </c>
      <c r="H5386" t="s">
        <v>212</v>
      </c>
      <c r="I5386" t="s">
        <v>25</v>
      </c>
      <c r="J5386" t="s">
        <v>914</v>
      </c>
      <c r="K5386" t="s">
        <v>6710</v>
      </c>
      <c r="L5386" t="s">
        <v>627</v>
      </c>
      <c r="M5386" s="17">
        <f>VLOOKUP($K5386,[1]Budget!$V:$AE,5,0)*IF($C5386="1 - Revenues",1,IF(AND($C5386="5 - Transfers",MID(I5386,15,1)="4"),1,-1))</f>
        <v>0</v>
      </c>
      <c r="N5386" s="17">
        <f>VLOOKUP($K5386,[1]Budget!$V:$AE,6,0)*IF($C5386="1 - Revenues",1,IF(AND($C5386="5 - Transfers",MID(J5386,15,1)="4"),1,-1))</f>
        <v>0</v>
      </c>
      <c r="O5386" s="17">
        <f>IFERROR(IF(RIGHT(LEFT(K5386,15),1)="4",VLOOKUP(K5386,'[1]Budget Worksheet'!A:B,2,0),-1*VLOOKUP(K5386,'[1]Budget Worksheet'!A:B,2,0)),0)</f>
        <v>0</v>
      </c>
      <c r="P5386" s="17">
        <f>VLOOKUP($K5386,[1]Budget!$V:$AE,8,0)*IF($C5386="1 - Revenues",1,IF(AND($C5386="5 - Transfers",MID($K5386,15,1)="4"),1,-1))</f>
        <v>0</v>
      </c>
      <c r="Q5386" s="17">
        <f>VLOOKUP($K5386,[1]Budget!$V:$AE,10,0)*IF($C5386="1 - Revenues",1,IF(AND($C5386="5 - Transfers",MID(K5386,15,1)="4"),1,-1))</f>
        <v>0</v>
      </c>
      <c r="S5386" s="18" t="b">
        <f>IF(LEFT(C5386,1)="1",1,-1)*SUMIF([1]Budget!V:V,'Budget Worksheet for Pivot Tabl'!K5386,[1]Budget!AC:AC)=P5386</f>
        <v>1</v>
      </c>
    </row>
    <row r="5387" spans="1:19" x14ac:dyDescent="0.25">
      <c r="A5387" t="s">
        <v>83</v>
      </c>
      <c r="B5387" t="s">
        <v>84</v>
      </c>
      <c r="C5387" t="s">
        <v>8</v>
      </c>
      <c r="D5387" t="str">
        <f t="shared" si="84"/>
        <v>OUTFLOWS</v>
      </c>
      <c r="E5387" t="s">
        <v>125</v>
      </c>
      <c r="F5387" t="s">
        <v>126</v>
      </c>
      <c r="G5387" t="s">
        <v>102</v>
      </c>
      <c r="H5387" t="s">
        <v>212</v>
      </c>
      <c r="I5387" t="s">
        <v>25</v>
      </c>
      <c r="J5387" t="s">
        <v>914</v>
      </c>
      <c r="K5387" t="s">
        <v>6711</v>
      </c>
      <c r="L5387" t="s">
        <v>629</v>
      </c>
      <c r="M5387" s="17">
        <f>VLOOKUP($K5387,[1]Budget!$V:$AE,5,0)*IF($C5387="1 - Revenues",1,IF(AND($C5387="5 - Transfers",MID(I5387,15,1)="4"),1,-1))</f>
        <v>-3000</v>
      </c>
      <c r="N5387" s="17">
        <f>VLOOKUP($K5387,[1]Budget!$V:$AE,6,0)*IF($C5387="1 - Revenues",1,IF(AND($C5387="5 - Transfers",MID(J5387,15,1)="4"),1,-1))</f>
        <v>-3000</v>
      </c>
      <c r="O5387" s="17">
        <f>IFERROR(IF(RIGHT(LEFT(K5387,15),1)="4",VLOOKUP(K5387,'[1]Budget Worksheet'!A:B,2,0),-1*VLOOKUP(K5387,'[1]Budget Worksheet'!A:B,2,0)),0)</f>
        <v>-2900</v>
      </c>
      <c r="P5387" s="17">
        <f>VLOOKUP($K5387,[1]Budget!$V:$AE,8,0)*IF($C5387="1 - Revenues",1,IF(AND($C5387="5 - Transfers",MID($K5387,15,1)="4"),1,-1))</f>
        <v>0</v>
      </c>
      <c r="Q5387" s="17">
        <f>VLOOKUP($K5387,[1]Budget!$V:$AE,10,0)*IF($C5387="1 - Revenues",1,IF(AND($C5387="5 - Transfers",MID(K5387,15,1)="4"),1,-1))</f>
        <v>2900</v>
      </c>
      <c r="S5387" s="18" t="b">
        <f>IF(LEFT(C5387,1)="1",1,-1)*SUMIF([1]Budget!V:V,'Budget Worksheet for Pivot Tabl'!K5387,[1]Budget!AC:AC)=P5387</f>
        <v>1</v>
      </c>
    </row>
    <row r="5388" spans="1:19" x14ac:dyDescent="0.25">
      <c r="A5388" t="s">
        <v>83</v>
      </c>
      <c r="B5388" t="s">
        <v>84</v>
      </c>
      <c r="C5388" t="s">
        <v>9</v>
      </c>
      <c r="D5388" t="str">
        <f t="shared" si="84"/>
        <v>OUTFLOWS</v>
      </c>
      <c r="E5388" t="s">
        <v>125</v>
      </c>
      <c r="F5388" t="s">
        <v>126</v>
      </c>
      <c r="G5388" t="s">
        <v>102</v>
      </c>
      <c r="H5388" t="s">
        <v>212</v>
      </c>
      <c r="I5388" t="s">
        <v>25</v>
      </c>
      <c r="J5388" t="s">
        <v>914</v>
      </c>
      <c r="K5388" t="s">
        <v>6712</v>
      </c>
      <c r="L5388" t="s">
        <v>476</v>
      </c>
      <c r="M5388" s="17">
        <f>VLOOKUP($K5388,[1]Budget!$V:$AE,5,0)*IF($C5388="1 - Revenues",1,IF(AND($C5388="5 - Transfers",MID(I5388,15,1)="4"),1,-1))</f>
        <v>-75000</v>
      </c>
      <c r="N5388" s="17">
        <f>VLOOKUP($K5388,[1]Budget!$V:$AE,6,0)*IF($C5388="1 - Revenues",1,IF(AND($C5388="5 - Transfers",MID(J5388,15,1)="4"),1,-1))</f>
        <v>-68000</v>
      </c>
      <c r="O5388" s="17">
        <f>IFERROR(IF(RIGHT(LEFT(K5388,15),1)="4",VLOOKUP(K5388,'[1]Budget Worksheet'!A:B,2,0),-1*VLOOKUP(K5388,'[1]Budget Worksheet'!A:B,2,0)),0)</f>
        <v>0</v>
      </c>
      <c r="P5388" s="17">
        <f>VLOOKUP($K5388,[1]Budget!$V:$AE,8,0)*IF($C5388="1 - Revenues",1,IF(AND($C5388="5 - Transfers",MID($K5388,15,1)="4"),1,-1))</f>
        <v>-58000</v>
      </c>
      <c r="Q5388" s="17">
        <f>VLOOKUP($K5388,[1]Budget!$V:$AE,10,0)*IF($C5388="1 - Revenues",1,IF(AND($C5388="5 - Transfers",MID(K5388,15,1)="4"),1,-1))</f>
        <v>-58000</v>
      </c>
      <c r="S5388" s="18" t="b">
        <f>IF(LEFT(C5388,1)="1",1,-1)*SUMIF([1]Budget!V:V,'Budget Worksheet for Pivot Tabl'!K5388,[1]Budget!AC:AC)=P5388</f>
        <v>1</v>
      </c>
    </row>
    <row r="5389" spans="1:19" x14ac:dyDescent="0.25">
      <c r="A5389" t="s">
        <v>83</v>
      </c>
      <c r="B5389" t="s">
        <v>84</v>
      </c>
      <c r="C5389" t="s">
        <v>9</v>
      </c>
      <c r="D5389" t="str">
        <f t="shared" si="84"/>
        <v>OUTFLOWS</v>
      </c>
      <c r="E5389" t="s">
        <v>125</v>
      </c>
      <c r="F5389" t="s">
        <v>126</v>
      </c>
      <c r="G5389" t="s">
        <v>102</v>
      </c>
      <c r="H5389" t="s">
        <v>212</v>
      </c>
      <c r="I5389" t="s">
        <v>25</v>
      </c>
      <c r="J5389" t="s">
        <v>914</v>
      </c>
      <c r="K5389" t="s">
        <v>6713</v>
      </c>
      <c r="L5389" t="s">
        <v>941</v>
      </c>
      <c r="M5389" s="17">
        <f>VLOOKUP($K5389,[1]Budget!$V:$AE,5,0)*IF($C5389="1 - Revenues",1,IF(AND($C5389="5 - Transfers",MID(I5389,15,1)="4"),1,-1))</f>
        <v>0</v>
      </c>
      <c r="N5389" s="17">
        <f>VLOOKUP($K5389,[1]Budget!$V:$AE,6,0)*IF($C5389="1 - Revenues",1,IF(AND($C5389="5 - Transfers",MID(J5389,15,1)="4"),1,-1))</f>
        <v>-1000</v>
      </c>
      <c r="O5389" s="17">
        <f>IFERROR(IF(RIGHT(LEFT(K5389,15),1)="4",VLOOKUP(K5389,'[1]Budget Worksheet'!A:B,2,0),-1*VLOOKUP(K5389,'[1]Budget Worksheet'!A:B,2,0)),0)</f>
        <v>-1500</v>
      </c>
      <c r="P5389" s="17">
        <f>VLOOKUP($K5389,[1]Budget!$V:$AE,8,0)*IF($C5389="1 - Revenues",1,IF(AND($C5389="5 - Transfers",MID($K5389,15,1)="4"),1,-1))</f>
        <v>-4500</v>
      </c>
      <c r="Q5389" s="17">
        <f>VLOOKUP($K5389,[1]Budget!$V:$AE,10,0)*IF($C5389="1 - Revenues",1,IF(AND($C5389="5 - Transfers",MID(K5389,15,1)="4"),1,-1))</f>
        <v>-3000</v>
      </c>
      <c r="S5389" s="18" t="b">
        <f>IF(LEFT(C5389,1)="1",1,-1)*SUMIF([1]Budget!V:V,'Budget Worksheet for Pivot Tabl'!K5389,[1]Budget!AC:AC)=P5389</f>
        <v>1</v>
      </c>
    </row>
    <row r="5390" spans="1:19" x14ac:dyDescent="0.25">
      <c r="A5390" t="s">
        <v>83</v>
      </c>
      <c r="B5390" t="s">
        <v>84</v>
      </c>
      <c r="C5390" t="s">
        <v>9</v>
      </c>
      <c r="D5390" t="str">
        <f t="shared" si="84"/>
        <v>OUTFLOWS</v>
      </c>
      <c r="E5390" t="s">
        <v>125</v>
      </c>
      <c r="F5390" t="s">
        <v>126</v>
      </c>
      <c r="G5390" t="s">
        <v>102</v>
      </c>
      <c r="H5390" t="s">
        <v>212</v>
      </c>
      <c r="I5390" t="s">
        <v>25</v>
      </c>
      <c r="J5390" t="s">
        <v>914</v>
      </c>
      <c r="K5390" t="s">
        <v>6714</v>
      </c>
      <c r="L5390" t="s">
        <v>640</v>
      </c>
      <c r="M5390" s="17">
        <f>VLOOKUP($K5390,[1]Budget!$V:$AE,5,0)*IF($C5390="1 - Revenues",1,IF(AND($C5390="5 - Transfers",MID(I5390,15,1)="4"),1,-1))</f>
        <v>0</v>
      </c>
      <c r="N5390" s="17">
        <f>VLOOKUP($K5390,[1]Budget!$V:$AE,6,0)*IF($C5390="1 - Revenues",1,IF(AND($C5390="5 - Transfers",MID(J5390,15,1)="4"),1,-1))</f>
        <v>0</v>
      </c>
      <c r="O5390" s="17">
        <f>IFERROR(IF(RIGHT(LEFT(K5390,15),1)="4",VLOOKUP(K5390,'[1]Budget Worksheet'!A:B,2,0),-1*VLOOKUP(K5390,'[1]Budget Worksheet'!A:B,2,0)),0)</f>
        <v>0</v>
      </c>
      <c r="P5390" s="17">
        <f>VLOOKUP($K5390,[1]Budget!$V:$AE,8,0)*IF($C5390="1 - Revenues",1,IF(AND($C5390="5 - Transfers",MID($K5390,15,1)="4"),1,-1))</f>
        <v>0</v>
      </c>
      <c r="Q5390" s="17">
        <f>VLOOKUP($K5390,[1]Budget!$V:$AE,10,0)*IF($C5390="1 - Revenues",1,IF(AND($C5390="5 - Transfers",MID(K5390,15,1)="4"),1,-1))</f>
        <v>0</v>
      </c>
      <c r="S5390" s="18" t="b">
        <f>IF(LEFT(C5390,1)="1",1,-1)*SUMIF([1]Budget!V:V,'Budget Worksheet for Pivot Tabl'!K5390,[1]Budget!AC:AC)=P5390</f>
        <v>1</v>
      </c>
    </row>
    <row r="5391" spans="1:19" x14ac:dyDescent="0.25">
      <c r="A5391" t="s">
        <v>83</v>
      </c>
      <c r="B5391" t="s">
        <v>84</v>
      </c>
      <c r="C5391" t="s">
        <v>8</v>
      </c>
      <c r="D5391" t="str">
        <f t="shared" si="84"/>
        <v>OUTFLOWS</v>
      </c>
      <c r="E5391" t="s">
        <v>125</v>
      </c>
      <c r="F5391" t="s">
        <v>126</v>
      </c>
      <c r="G5391" t="s">
        <v>102</v>
      </c>
      <c r="H5391" t="s">
        <v>212</v>
      </c>
      <c r="I5391" t="s">
        <v>27</v>
      </c>
      <c r="J5391" t="s">
        <v>965</v>
      </c>
      <c r="K5391" t="s">
        <v>6715</v>
      </c>
      <c r="L5391" t="s">
        <v>590</v>
      </c>
      <c r="M5391" s="17">
        <f>VLOOKUP($K5391,[1]Budget!$V:$AE,5,0)*IF($C5391="1 - Revenues",1,IF(AND($C5391="5 - Transfers",MID(I5391,15,1)="4"),1,-1))</f>
        <v>-197000</v>
      </c>
      <c r="N5391" s="17">
        <f>VLOOKUP($K5391,[1]Budget!$V:$AE,6,0)*IF($C5391="1 - Revenues",1,IF(AND($C5391="5 - Transfers",MID(J5391,15,1)="4"),1,-1))</f>
        <v>-185000</v>
      </c>
      <c r="O5391" s="17">
        <f>IFERROR(IF(RIGHT(LEFT(K5391,15),1)="4",VLOOKUP(K5391,'[1]Budget Worksheet'!A:B,2,0),-1*VLOOKUP(K5391,'[1]Budget Worksheet'!A:B,2,0)),0)</f>
        <v>-32779</v>
      </c>
      <c r="P5391" s="17">
        <f>VLOOKUP($K5391,[1]Budget!$V:$AE,8,0)*IF($C5391="1 - Revenues",1,IF(AND($C5391="5 - Transfers",MID($K5391,15,1)="4"),1,-1))</f>
        <v>-32779</v>
      </c>
      <c r="Q5391" s="17">
        <f>VLOOKUP($K5391,[1]Budget!$V:$AE,10,0)*IF($C5391="1 - Revenues",1,IF(AND($C5391="5 - Transfers",MID(K5391,15,1)="4"),1,-1))</f>
        <v>0</v>
      </c>
      <c r="S5391" s="18" t="b">
        <f>IF(LEFT(C5391,1)="1",1,-1)*SUMIF([1]Budget!V:V,'Budget Worksheet for Pivot Tabl'!K5391,[1]Budget!AC:AC)=P5391</f>
        <v>1</v>
      </c>
    </row>
    <row r="5392" spans="1:19" x14ac:dyDescent="0.25">
      <c r="A5392" t="s">
        <v>83</v>
      </c>
      <c r="B5392" t="s">
        <v>84</v>
      </c>
      <c r="C5392" t="s">
        <v>8</v>
      </c>
      <c r="D5392" t="str">
        <f t="shared" si="84"/>
        <v>OUTFLOWS</v>
      </c>
      <c r="E5392" t="s">
        <v>125</v>
      </c>
      <c r="F5392" t="s">
        <v>126</v>
      </c>
      <c r="G5392" t="s">
        <v>102</v>
      </c>
      <c r="H5392" t="s">
        <v>212</v>
      </c>
      <c r="I5392" t="s">
        <v>27</v>
      </c>
      <c r="J5392" t="s">
        <v>965</v>
      </c>
      <c r="K5392" t="s">
        <v>6716</v>
      </c>
      <c r="L5392" t="s">
        <v>582</v>
      </c>
      <c r="M5392" s="17">
        <f>VLOOKUP($K5392,[1]Budget!$V:$AE,5,0)*IF($C5392="1 - Revenues",1,IF(AND($C5392="5 - Transfers",MID(I5392,15,1)="4"),1,-1))</f>
        <v>-6000</v>
      </c>
      <c r="N5392" s="17">
        <f>VLOOKUP($K5392,[1]Budget!$V:$AE,6,0)*IF($C5392="1 - Revenues",1,IF(AND($C5392="5 - Transfers",MID(J5392,15,1)="4"),1,-1))</f>
        <v>-8000</v>
      </c>
      <c r="O5392" s="17">
        <f>IFERROR(IF(RIGHT(LEFT(K5392,15),1)="4",VLOOKUP(K5392,'[1]Budget Worksheet'!A:B,2,0),-1*VLOOKUP(K5392,'[1]Budget Worksheet'!A:B,2,0)),0)</f>
        <v>0</v>
      </c>
      <c r="P5392" s="17">
        <f>VLOOKUP($K5392,[1]Budget!$V:$AE,8,0)*IF($C5392="1 - Revenues",1,IF(AND($C5392="5 - Transfers",MID($K5392,15,1)="4"),1,-1))</f>
        <v>0</v>
      </c>
      <c r="Q5392" s="17">
        <f>VLOOKUP($K5392,[1]Budget!$V:$AE,10,0)*IF($C5392="1 - Revenues",1,IF(AND($C5392="5 - Transfers",MID(K5392,15,1)="4"),1,-1))</f>
        <v>0</v>
      </c>
      <c r="S5392" s="18" t="b">
        <f>IF(LEFT(C5392,1)="1",1,-1)*SUMIF([1]Budget!V:V,'Budget Worksheet for Pivot Tabl'!K5392,[1]Budget!AC:AC)=P5392</f>
        <v>1</v>
      </c>
    </row>
    <row r="5393" spans="1:19" x14ac:dyDescent="0.25">
      <c r="A5393" t="s">
        <v>83</v>
      </c>
      <c r="B5393" t="s">
        <v>84</v>
      </c>
      <c r="C5393" t="s">
        <v>8</v>
      </c>
      <c r="D5393" t="str">
        <f t="shared" si="84"/>
        <v>OUTFLOWS</v>
      </c>
      <c r="E5393" t="s">
        <v>125</v>
      </c>
      <c r="F5393" t="s">
        <v>126</v>
      </c>
      <c r="G5393" t="s">
        <v>102</v>
      </c>
      <c r="H5393" t="s">
        <v>212</v>
      </c>
      <c r="I5393" t="s">
        <v>27</v>
      </c>
      <c r="J5393" t="s">
        <v>965</v>
      </c>
      <c r="K5393" t="s">
        <v>6717</v>
      </c>
      <c r="L5393" t="s">
        <v>593</v>
      </c>
      <c r="M5393" s="17">
        <f>VLOOKUP($K5393,[1]Budget!$V:$AE,5,0)*IF($C5393="1 - Revenues",1,IF(AND($C5393="5 - Transfers",MID(I5393,15,1)="4"),1,-1))</f>
        <v>0</v>
      </c>
      <c r="N5393" s="17">
        <f>VLOOKUP($K5393,[1]Budget!$V:$AE,6,0)*IF($C5393="1 - Revenues",1,IF(AND($C5393="5 - Transfers",MID(J5393,15,1)="4"),1,-1))</f>
        <v>0</v>
      </c>
      <c r="O5393" s="17">
        <f>IFERROR(IF(RIGHT(LEFT(K5393,15),1)="4",VLOOKUP(K5393,'[1]Budget Worksheet'!A:B,2,0),-1*VLOOKUP(K5393,'[1]Budget Worksheet'!A:B,2,0)),0)</f>
        <v>0</v>
      </c>
      <c r="P5393" s="17">
        <f>VLOOKUP($K5393,[1]Budget!$V:$AE,8,0)*IF($C5393="1 - Revenues",1,IF(AND($C5393="5 - Transfers",MID($K5393,15,1)="4"),1,-1))</f>
        <v>0</v>
      </c>
      <c r="Q5393" s="17">
        <f>VLOOKUP($K5393,[1]Budget!$V:$AE,10,0)*IF($C5393="1 - Revenues",1,IF(AND($C5393="5 - Transfers",MID(K5393,15,1)="4"),1,-1))</f>
        <v>0</v>
      </c>
      <c r="S5393" s="18" t="b">
        <f>IF(LEFT(C5393,1)="1",1,-1)*SUMIF([1]Budget!V:V,'Budget Worksheet for Pivot Tabl'!K5393,[1]Budget!AC:AC)=P5393</f>
        <v>1</v>
      </c>
    </row>
    <row r="5394" spans="1:19" x14ac:dyDescent="0.25">
      <c r="A5394" t="s">
        <v>83</v>
      </c>
      <c r="B5394" t="s">
        <v>84</v>
      </c>
      <c r="C5394" t="s">
        <v>8</v>
      </c>
      <c r="D5394" t="str">
        <f t="shared" si="84"/>
        <v>OUTFLOWS</v>
      </c>
      <c r="E5394" t="s">
        <v>125</v>
      </c>
      <c r="F5394" t="s">
        <v>126</v>
      </c>
      <c r="G5394" t="s">
        <v>102</v>
      </c>
      <c r="H5394" t="s">
        <v>212</v>
      </c>
      <c r="I5394" t="s">
        <v>27</v>
      </c>
      <c r="J5394" t="s">
        <v>965</v>
      </c>
      <c r="K5394" t="s">
        <v>6718</v>
      </c>
      <c r="L5394" t="s">
        <v>595</v>
      </c>
      <c r="M5394" s="17">
        <f>VLOOKUP($K5394,[1]Budget!$V:$AE,5,0)*IF($C5394="1 - Revenues",1,IF(AND($C5394="5 - Transfers",MID(I5394,15,1)="4"),1,-1))</f>
        <v>-1000</v>
      </c>
      <c r="N5394" s="17">
        <f>VLOOKUP($K5394,[1]Budget!$V:$AE,6,0)*IF($C5394="1 - Revenues",1,IF(AND($C5394="5 - Transfers",MID(J5394,15,1)="4"),1,-1))</f>
        <v>0</v>
      </c>
      <c r="O5394" s="17">
        <f>IFERROR(IF(RIGHT(LEFT(K5394,15),1)="4",VLOOKUP(K5394,'[1]Budget Worksheet'!A:B,2,0),-1*VLOOKUP(K5394,'[1]Budget Worksheet'!A:B,2,0)),0)</f>
        <v>-3278</v>
      </c>
      <c r="P5394" s="17">
        <f>VLOOKUP($K5394,[1]Budget!$V:$AE,8,0)*IF($C5394="1 - Revenues",1,IF(AND($C5394="5 - Transfers",MID($K5394,15,1)="4"),1,-1))</f>
        <v>-3278</v>
      </c>
      <c r="Q5394" s="17">
        <f>VLOOKUP($K5394,[1]Budget!$V:$AE,10,0)*IF($C5394="1 - Revenues",1,IF(AND($C5394="5 - Transfers",MID(K5394,15,1)="4"),1,-1))</f>
        <v>0</v>
      </c>
      <c r="S5394" s="18" t="b">
        <f>IF(LEFT(C5394,1)="1",1,-1)*SUMIF([1]Budget!V:V,'Budget Worksheet for Pivot Tabl'!K5394,[1]Budget!AC:AC)=P5394</f>
        <v>1</v>
      </c>
    </row>
    <row r="5395" spans="1:19" x14ac:dyDescent="0.25">
      <c r="A5395" t="s">
        <v>83</v>
      </c>
      <c r="B5395" t="s">
        <v>84</v>
      </c>
      <c r="C5395" t="s">
        <v>8</v>
      </c>
      <c r="D5395" t="str">
        <f t="shared" si="84"/>
        <v>OUTFLOWS</v>
      </c>
      <c r="E5395" t="s">
        <v>125</v>
      </c>
      <c r="F5395" t="s">
        <v>126</v>
      </c>
      <c r="G5395" t="s">
        <v>102</v>
      </c>
      <c r="H5395" t="s">
        <v>212</v>
      </c>
      <c r="I5395" t="s">
        <v>27</v>
      </c>
      <c r="J5395" t="s">
        <v>965</v>
      </c>
      <c r="K5395" t="s">
        <v>6719</v>
      </c>
      <c r="L5395" t="s">
        <v>597</v>
      </c>
      <c r="M5395" s="17">
        <f>VLOOKUP($K5395,[1]Budget!$V:$AE,5,0)*IF($C5395="1 - Revenues",1,IF(AND($C5395="5 - Transfers",MID(I5395,15,1)="4"),1,-1))</f>
        <v>-1000</v>
      </c>
      <c r="N5395" s="17">
        <f>VLOOKUP($K5395,[1]Budget!$V:$AE,6,0)*IF($C5395="1 - Revenues",1,IF(AND($C5395="5 - Transfers",MID(J5395,15,1)="4"),1,-1))</f>
        <v>-3000</v>
      </c>
      <c r="O5395" s="17">
        <f>IFERROR(IF(RIGHT(LEFT(K5395,15),1)="4",VLOOKUP(K5395,'[1]Budget Worksheet'!A:B,2,0),-1*VLOOKUP(K5395,'[1]Budget Worksheet'!A:B,2,0)),0)</f>
        <v>-521</v>
      </c>
      <c r="P5395" s="17">
        <f>VLOOKUP($K5395,[1]Budget!$V:$AE,8,0)*IF($C5395="1 - Revenues",1,IF(AND($C5395="5 - Transfers",MID($K5395,15,1)="4"),1,-1))</f>
        <v>-521</v>
      </c>
      <c r="Q5395" s="17">
        <f>VLOOKUP($K5395,[1]Budget!$V:$AE,10,0)*IF($C5395="1 - Revenues",1,IF(AND($C5395="5 - Transfers",MID(K5395,15,1)="4"),1,-1))</f>
        <v>0</v>
      </c>
      <c r="S5395" s="18" t="b">
        <f>IF(LEFT(C5395,1)="1",1,-1)*SUMIF([1]Budget!V:V,'Budget Worksheet for Pivot Tabl'!K5395,[1]Budget!AC:AC)=P5395</f>
        <v>1</v>
      </c>
    </row>
    <row r="5396" spans="1:19" x14ac:dyDescent="0.25">
      <c r="A5396" t="s">
        <v>83</v>
      </c>
      <c r="B5396" t="s">
        <v>84</v>
      </c>
      <c r="C5396" t="s">
        <v>8</v>
      </c>
      <c r="D5396" t="str">
        <f t="shared" si="84"/>
        <v>OUTFLOWS</v>
      </c>
      <c r="E5396" t="s">
        <v>125</v>
      </c>
      <c r="F5396" t="s">
        <v>126</v>
      </c>
      <c r="G5396" t="s">
        <v>102</v>
      </c>
      <c r="H5396" t="s">
        <v>212</v>
      </c>
      <c r="I5396" t="s">
        <v>27</v>
      </c>
      <c r="J5396" t="s">
        <v>965</v>
      </c>
      <c r="K5396" t="s">
        <v>6720</v>
      </c>
      <c r="L5396" t="s">
        <v>599</v>
      </c>
      <c r="M5396" s="17">
        <f>VLOOKUP($K5396,[1]Budget!$V:$AE,5,0)*IF($C5396="1 - Revenues",1,IF(AND($C5396="5 - Transfers",MID(I5396,15,1)="4"),1,-1))</f>
        <v>-1000</v>
      </c>
      <c r="N5396" s="17">
        <f>VLOOKUP($K5396,[1]Budget!$V:$AE,6,0)*IF($C5396="1 - Revenues",1,IF(AND($C5396="5 - Transfers",MID(J5396,15,1)="4"),1,-1))</f>
        <v>0</v>
      </c>
      <c r="O5396" s="17">
        <f>IFERROR(IF(RIGHT(LEFT(K5396,15),1)="4",VLOOKUP(K5396,'[1]Budget Worksheet'!A:B,2,0),-1*VLOOKUP(K5396,'[1]Budget Worksheet'!A:B,2,0)),0)</f>
        <v>-324</v>
      </c>
      <c r="P5396" s="17">
        <f>VLOOKUP($K5396,[1]Budget!$V:$AE,8,0)*IF($C5396="1 - Revenues",1,IF(AND($C5396="5 - Transfers",MID($K5396,15,1)="4"),1,-1))</f>
        <v>-324</v>
      </c>
      <c r="Q5396" s="17">
        <f>VLOOKUP($K5396,[1]Budget!$V:$AE,10,0)*IF($C5396="1 - Revenues",1,IF(AND($C5396="5 - Transfers",MID(K5396,15,1)="4"),1,-1))</f>
        <v>0</v>
      </c>
      <c r="S5396" s="18" t="b">
        <f>IF(LEFT(C5396,1)="1",1,-1)*SUMIF([1]Budget!V:V,'Budget Worksheet for Pivot Tabl'!K5396,[1]Budget!AC:AC)=P5396</f>
        <v>1</v>
      </c>
    </row>
    <row r="5397" spans="1:19" x14ac:dyDescent="0.25">
      <c r="A5397" t="s">
        <v>83</v>
      </c>
      <c r="B5397" t="s">
        <v>84</v>
      </c>
      <c r="C5397" t="s">
        <v>8</v>
      </c>
      <c r="D5397" t="str">
        <f t="shared" si="84"/>
        <v>OUTFLOWS</v>
      </c>
      <c r="E5397" t="s">
        <v>125</v>
      </c>
      <c r="F5397" t="s">
        <v>126</v>
      </c>
      <c r="G5397" t="s">
        <v>102</v>
      </c>
      <c r="H5397" t="s">
        <v>212</v>
      </c>
      <c r="I5397" t="s">
        <v>27</v>
      </c>
      <c r="J5397" t="s">
        <v>965</v>
      </c>
      <c r="K5397" t="s">
        <v>6721</v>
      </c>
      <c r="L5397" t="s">
        <v>601</v>
      </c>
      <c r="M5397" s="17">
        <f>VLOOKUP($K5397,[1]Budget!$V:$AE,5,0)*IF($C5397="1 - Revenues",1,IF(AND($C5397="5 - Transfers",MID(I5397,15,1)="4"),1,-1))</f>
        <v>0</v>
      </c>
      <c r="N5397" s="17">
        <f>VLOOKUP($K5397,[1]Budget!$V:$AE,6,0)*IF($C5397="1 - Revenues",1,IF(AND($C5397="5 - Transfers",MID(J5397,15,1)="4"),1,-1))</f>
        <v>0</v>
      </c>
      <c r="O5397" s="17">
        <f>IFERROR(IF(RIGHT(LEFT(K5397,15),1)="4",VLOOKUP(K5397,'[1]Budget Worksheet'!A:B,2,0),-1*VLOOKUP(K5397,'[1]Budget Worksheet'!A:B,2,0)),0)</f>
        <v>0</v>
      </c>
      <c r="P5397" s="17">
        <f>VLOOKUP($K5397,[1]Budget!$V:$AE,8,0)*IF($C5397="1 - Revenues",1,IF(AND($C5397="5 - Transfers",MID($K5397,15,1)="4"),1,-1))</f>
        <v>0</v>
      </c>
      <c r="Q5397" s="17">
        <f>VLOOKUP($K5397,[1]Budget!$V:$AE,10,0)*IF($C5397="1 - Revenues",1,IF(AND($C5397="5 - Transfers",MID(K5397,15,1)="4"),1,-1))</f>
        <v>0</v>
      </c>
      <c r="S5397" s="18" t="b">
        <f>IF(LEFT(C5397,1)="1",1,-1)*SUMIF([1]Budget!V:V,'Budget Worksheet for Pivot Tabl'!K5397,[1]Budget!AC:AC)=P5397</f>
        <v>1</v>
      </c>
    </row>
    <row r="5398" spans="1:19" x14ac:dyDescent="0.25">
      <c r="A5398" t="s">
        <v>83</v>
      </c>
      <c r="B5398" t="s">
        <v>84</v>
      </c>
      <c r="C5398" t="s">
        <v>8</v>
      </c>
      <c r="D5398" t="str">
        <f t="shared" si="84"/>
        <v>OUTFLOWS</v>
      </c>
      <c r="E5398" t="s">
        <v>125</v>
      </c>
      <c r="F5398" t="s">
        <v>126</v>
      </c>
      <c r="G5398" t="s">
        <v>102</v>
      </c>
      <c r="H5398" t="s">
        <v>212</v>
      </c>
      <c r="I5398" t="s">
        <v>27</v>
      </c>
      <c r="J5398" t="s">
        <v>965</v>
      </c>
      <c r="K5398" t="s">
        <v>6722</v>
      </c>
      <c r="L5398" t="s">
        <v>603</v>
      </c>
      <c r="M5398" s="17">
        <f>VLOOKUP($K5398,[1]Budget!$V:$AE,5,0)*IF($C5398="1 - Revenues",1,IF(AND($C5398="5 - Transfers",MID(I5398,15,1)="4"),1,-1))</f>
        <v>0</v>
      </c>
      <c r="N5398" s="17">
        <f>VLOOKUP($K5398,[1]Budget!$V:$AE,6,0)*IF($C5398="1 - Revenues",1,IF(AND($C5398="5 - Transfers",MID(J5398,15,1)="4"),1,-1))</f>
        <v>0</v>
      </c>
      <c r="O5398" s="17">
        <f>IFERROR(IF(RIGHT(LEFT(K5398,15),1)="4",VLOOKUP(K5398,'[1]Budget Worksheet'!A:B,2,0),-1*VLOOKUP(K5398,'[1]Budget Worksheet'!A:B,2,0)),0)</f>
        <v>0</v>
      </c>
      <c r="P5398" s="17">
        <f>VLOOKUP($K5398,[1]Budget!$V:$AE,8,0)*IF($C5398="1 - Revenues",1,IF(AND($C5398="5 - Transfers",MID($K5398,15,1)="4"),1,-1))</f>
        <v>0</v>
      </c>
      <c r="Q5398" s="17">
        <f>VLOOKUP($K5398,[1]Budget!$V:$AE,10,0)*IF($C5398="1 - Revenues",1,IF(AND($C5398="5 - Transfers",MID(K5398,15,1)="4"),1,-1))</f>
        <v>0</v>
      </c>
      <c r="S5398" s="18" t="b">
        <f>IF(LEFT(C5398,1)="1",1,-1)*SUMIF([1]Budget!V:V,'Budget Worksheet for Pivot Tabl'!K5398,[1]Budget!AC:AC)=P5398</f>
        <v>1</v>
      </c>
    </row>
    <row r="5399" spans="1:19" x14ac:dyDescent="0.25">
      <c r="A5399" t="s">
        <v>83</v>
      </c>
      <c r="B5399" t="s">
        <v>84</v>
      </c>
      <c r="C5399" t="s">
        <v>8</v>
      </c>
      <c r="D5399" t="str">
        <f t="shared" si="84"/>
        <v>OUTFLOWS</v>
      </c>
      <c r="E5399" t="s">
        <v>125</v>
      </c>
      <c r="F5399" t="s">
        <v>126</v>
      </c>
      <c r="G5399" t="s">
        <v>102</v>
      </c>
      <c r="H5399" t="s">
        <v>212</v>
      </c>
      <c r="I5399" t="s">
        <v>27</v>
      </c>
      <c r="J5399" t="s">
        <v>965</v>
      </c>
      <c r="K5399" t="s">
        <v>6723</v>
      </c>
      <c r="L5399" t="s">
        <v>470</v>
      </c>
      <c r="M5399" s="17">
        <f>VLOOKUP($K5399,[1]Budget!$V:$AE,5,0)*IF($C5399="1 - Revenues",1,IF(AND($C5399="5 - Transfers",MID(I5399,15,1)="4"),1,-1))</f>
        <v>-36000</v>
      </c>
      <c r="N5399" s="17">
        <f>VLOOKUP($K5399,[1]Budget!$V:$AE,6,0)*IF($C5399="1 - Revenues",1,IF(AND($C5399="5 - Transfers",MID(J5399,15,1)="4"),1,-1))</f>
        <v>-34000</v>
      </c>
      <c r="O5399" s="17">
        <f>IFERROR(IF(RIGHT(LEFT(K5399,15),1)="4",VLOOKUP(K5399,'[1]Budget Worksheet'!A:B,2,0),-1*VLOOKUP(K5399,'[1]Budget Worksheet'!A:B,2,0)),0)</f>
        <v>-6920</v>
      </c>
      <c r="P5399" s="17">
        <f>VLOOKUP($K5399,[1]Budget!$V:$AE,8,0)*IF($C5399="1 - Revenues",1,IF(AND($C5399="5 - Transfers",MID($K5399,15,1)="4"),1,-1))</f>
        <v>-11000</v>
      </c>
      <c r="Q5399" s="17">
        <f>VLOOKUP($K5399,[1]Budget!$V:$AE,10,0)*IF($C5399="1 - Revenues",1,IF(AND($C5399="5 - Transfers",MID(K5399,15,1)="4"),1,-1))</f>
        <v>-4080</v>
      </c>
      <c r="S5399" s="18" t="b">
        <f>IF(LEFT(C5399,1)="1",1,-1)*SUMIF([1]Budget!V:V,'Budget Worksheet for Pivot Tabl'!K5399,[1]Budget!AC:AC)=P5399</f>
        <v>1</v>
      </c>
    </row>
    <row r="5400" spans="1:19" x14ac:dyDescent="0.25">
      <c r="A5400" t="s">
        <v>83</v>
      </c>
      <c r="B5400" t="s">
        <v>84</v>
      </c>
      <c r="C5400" t="s">
        <v>8</v>
      </c>
      <c r="D5400" t="str">
        <f t="shared" si="84"/>
        <v>OUTFLOWS</v>
      </c>
      <c r="E5400" t="s">
        <v>125</v>
      </c>
      <c r="F5400" t="s">
        <v>126</v>
      </c>
      <c r="G5400" t="s">
        <v>102</v>
      </c>
      <c r="H5400" t="s">
        <v>212</v>
      </c>
      <c r="I5400" t="s">
        <v>27</v>
      </c>
      <c r="J5400" t="s">
        <v>965</v>
      </c>
      <c r="K5400" t="s">
        <v>6724</v>
      </c>
      <c r="L5400" t="s">
        <v>606</v>
      </c>
      <c r="M5400" s="17">
        <f>VLOOKUP($K5400,[1]Budget!$V:$AE,5,0)*IF($C5400="1 - Revenues",1,IF(AND($C5400="5 - Transfers",MID(I5400,15,1)="4"),1,-1))</f>
        <v>-18000</v>
      </c>
      <c r="N5400" s="17">
        <f>VLOOKUP($K5400,[1]Budget!$V:$AE,6,0)*IF($C5400="1 - Revenues",1,IF(AND($C5400="5 - Transfers",MID(J5400,15,1)="4"),1,-1))</f>
        <v>-17000</v>
      </c>
      <c r="O5400" s="17">
        <f>IFERROR(IF(RIGHT(LEFT(K5400,15),1)="4",VLOOKUP(K5400,'[1]Budget Worksheet'!A:B,2,0),-1*VLOOKUP(K5400,'[1]Budget Worksheet'!A:B,2,0)),0)</f>
        <v>-1987</v>
      </c>
      <c r="P5400" s="17">
        <f>VLOOKUP($K5400,[1]Budget!$V:$AE,8,0)*IF($C5400="1 - Revenues",1,IF(AND($C5400="5 - Transfers",MID($K5400,15,1)="4"),1,-1))</f>
        <v>-1987</v>
      </c>
      <c r="Q5400" s="17">
        <f>VLOOKUP($K5400,[1]Budget!$V:$AE,10,0)*IF($C5400="1 - Revenues",1,IF(AND($C5400="5 - Transfers",MID(K5400,15,1)="4"),1,-1))</f>
        <v>0</v>
      </c>
      <c r="S5400" s="18" t="b">
        <f>IF(LEFT(C5400,1)="1",1,-1)*SUMIF([1]Budget!V:V,'Budget Worksheet for Pivot Tabl'!K5400,[1]Budget!AC:AC)=P5400</f>
        <v>1</v>
      </c>
    </row>
    <row r="5401" spans="1:19" x14ac:dyDescent="0.25">
      <c r="A5401" t="s">
        <v>83</v>
      </c>
      <c r="B5401" t="s">
        <v>84</v>
      </c>
      <c r="C5401" t="s">
        <v>8</v>
      </c>
      <c r="D5401" t="str">
        <f t="shared" si="84"/>
        <v>OUTFLOWS</v>
      </c>
      <c r="E5401" t="s">
        <v>125</v>
      </c>
      <c r="F5401" t="s">
        <v>126</v>
      </c>
      <c r="G5401" t="s">
        <v>102</v>
      </c>
      <c r="H5401" t="s">
        <v>212</v>
      </c>
      <c r="I5401" t="s">
        <v>27</v>
      </c>
      <c r="J5401" t="s">
        <v>965</v>
      </c>
      <c r="K5401" t="s">
        <v>6725</v>
      </c>
      <c r="L5401" t="s">
        <v>608</v>
      </c>
      <c r="M5401" s="17">
        <f>VLOOKUP($K5401,[1]Budget!$V:$AE,5,0)*IF($C5401="1 - Revenues",1,IF(AND($C5401="5 - Transfers",MID(I5401,15,1)="4"),1,-1))</f>
        <v>-37000</v>
      </c>
      <c r="N5401" s="17">
        <f>VLOOKUP($K5401,[1]Budget!$V:$AE,6,0)*IF($C5401="1 - Revenues",1,IF(AND($C5401="5 - Transfers",MID(J5401,15,1)="4"),1,-1))</f>
        <v>-33000</v>
      </c>
      <c r="O5401" s="17">
        <f>IFERROR(IF(RIGHT(LEFT(K5401,15),1)="4",VLOOKUP(K5401,'[1]Budget Worksheet'!A:B,2,0),-1*VLOOKUP(K5401,'[1]Budget Worksheet'!A:B,2,0)),0)</f>
        <v>-6027</v>
      </c>
      <c r="P5401" s="17">
        <f>VLOOKUP($K5401,[1]Budget!$V:$AE,8,0)*IF($C5401="1 - Revenues",1,IF(AND($C5401="5 - Transfers",MID($K5401,15,1)="4"),1,-1))</f>
        <v>-12000</v>
      </c>
      <c r="Q5401" s="17">
        <f>VLOOKUP($K5401,[1]Budget!$V:$AE,10,0)*IF($C5401="1 - Revenues",1,IF(AND($C5401="5 - Transfers",MID(K5401,15,1)="4"),1,-1))</f>
        <v>-5973</v>
      </c>
      <c r="S5401" s="18" t="b">
        <f>IF(LEFT(C5401,1)="1",1,-1)*SUMIF([1]Budget!V:V,'Budget Worksheet for Pivot Tabl'!K5401,[1]Budget!AC:AC)=P5401</f>
        <v>1</v>
      </c>
    </row>
    <row r="5402" spans="1:19" x14ac:dyDescent="0.25">
      <c r="A5402" t="s">
        <v>83</v>
      </c>
      <c r="B5402" t="s">
        <v>84</v>
      </c>
      <c r="C5402" t="s">
        <v>8</v>
      </c>
      <c r="D5402" t="str">
        <f t="shared" si="84"/>
        <v>OUTFLOWS</v>
      </c>
      <c r="E5402" t="s">
        <v>125</v>
      </c>
      <c r="F5402" t="s">
        <v>126</v>
      </c>
      <c r="G5402" t="s">
        <v>102</v>
      </c>
      <c r="H5402" t="s">
        <v>212</v>
      </c>
      <c r="I5402" t="s">
        <v>27</v>
      </c>
      <c r="J5402" t="s">
        <v>965</v>
      </c>
      <c r="K5402" t="s">
        <v>6726</v>
      </c>
      <c r="L5402" t="s">
        <v>610</v>
      </c>
      <c r="M5402" s="17">
        <f>VLOOKUP($K5402,[1]Budget!$V:$AE,5,0)*IF($C5402="1 - Revenues",1,IF(AND($C5402="5 - Transfers",MID(I5402,15,1)="4"),1,-1))</f>
        <v>-4000</v>
      </c>
      <c r="N5402" s="17">
        <f>VLOOKUP($K5402,[1]Budget!$V:$AE,6,0)*IF($C5402="1 - Revenues",1,IF(AND($C5402="5 - Transfers",MID(J5402,15,1)="4"),1,-1))</f>
        <v>-3000</v>
      </c>
      <c r="O5402" s="17">
        <f>IFERROR(IF(RIGHT(LEFT(K5402,15),1)="4",VLOOKUP(K5402,'[1]Budget Worksheet'!A:B,2,0),-1*VLOOKUP(K5402,'[1]Budget Worksheet'!A:B,2,0)),0)</f>
        <v>-356</v>
      </c>
      <c r="P5402" s="17">
        <f>VLOOKUP($K5402,[1]Budget!$V:$AE,8,0)*IF($C5402="1 - Revenues",1,IF(AND($C5402="5 - Transfers",MID($K5402,15,1)="4"),1,-1))</f>
        <v>-356</v>
      </c>
      <c r="Q5402" s="17">
        <f>VLOOKUP($K5402,[1]Budget!$V:$AE,10,0)*IF($C5402="1 - Revenues",1,IF(AND($C5402="5 - Transfers",MID(K5402,15,1)="4"),1,-1))</f>
        <v>0</v>
      </c>
      <c r="S5402" s="18" t="b">
        <f>IF(LEFT(C5402,1)="1",1,-1)*SUMIF([1]Budget!V:V,'Budget Worksheet for Pivot Tabl'!K5402,[1]Budget!AC:AC)=P5402</f>
        <v>1</v>
      </c>
    </row>
    <row r="5403" spans="1:19" x14ac:dyDescent="0.25">
      <c r="A5403" t="s">
        <v>83</v>
      </c>
      <c r="B5403" t="s">
        <v>84</v>
      </c>
      <c r="C5403" t="s">
        <v>8</v>
      </c>
      <c r="D5403" t="str">
        <f t="shared" si="84"/>
        <v>OUTFLOWS</v>
      </c>
      <c r="E5403" t="s">
        <v>125</v>
      </c>
      <c r="F5403" t="s">
        <v>126</v>
      </c>
      <c r="G5403" t="s">
        <v>102</v>
      </c>
      <c r="H5403" t="s">
        <v>212</v>
      </c>
      <c r="I5403" t="s">
        <v>27</v>
      </c>
      <c r="J5403" t="s">
        <v>965</v>
      </c>
      <c r="K5403" t="s">
        <v>6727</v>
      </c>
      <c r="L5403" t="s">
        <v>612</v>
      </c>
      <c r="M5403" s="17">
        <f>VLOOKUP($K5403,[1]Budget!$V:$AE,5,0)*IF($C5403="1 - Revenues",1,IF(AND($C5403="5 - Transfers",MID(I5403,15,1)="4"),1,-1))</f>
        <v>-1000</v>
      </c>
      <c r="N5403" s="17">
        <f>VLOOKUP($K5403,[1]Budget!$V:$AE,6,0)*IF($C5403="1 - Revenues",1,IF(AND($C5403="5 - Transfers",MID(J5403,15,1)="4"),1,-1))</f>
        <v>0</v>
      </c>
      <c r="O5403" s="17">
        <f>IFERROR(IF(RIGHT(LEFT(K5403,15),1)="4",VLOOKUP(K5403,'[1]Budget Worksheet'!A:B,2,0),-1*VLOOKUP(K5403,'[1]Budget Worksheet'!A:B,2,0)),0)</f>
        <v>-57</v>
      </c>
      <c r="P5403" s="17">
        <f>VLOOKUP($K5403,[1]Budget!$V:$AE,8,0)*IF($C5403="1 - Revenues",1,IF(AND($C5403="5 - Transfers",MID($K5403,15,1)="4"),1,-1))</f>
        <v>-57</v>
      </c>
      <c r="Q5403" s="17">
        <f>VLOOKUP($K5403,[1]Budget!$V:$AE,10,0)*IF($C5403="1 - Revenues",1,IF(AND($C5403="5 - Transfers",MID(K5403,15,1)="4"),1,-1))</f>
        <v>0</v>
      </c>
      <c r="S5403" s="18" t="b">
        <f>IF(LEFT(C5403,1)="1",1,-1)*SUMIF([1]Budget!V:V,'Budget Worksheet for Pivot Tabl'!K5403,[1]Budget!AC:AC)=P5403</f>
        <v>1</v>
      </c>
    </row>
    <row r="5404" spans="1:19" x14ac:dyDescent="0.25">
      <c r="A5404" t="s">
        <v>83</v>
      </c>
      <c r="B5404" t="s">
        <v>84</v>
      </c>
      <c r="C5404" t="s">
        <v>8</v>
      </c>
      <c r="D5404" t="str">
        <f t="shared" si="84"/>
        <v>OUTFLOWS</v>
      </c>
      <c r="E5404" t="s">
        <v>125</v>
      </c>
      <c r="F5404" t="s">
        <v>126</v>
      </c>
      <c r="G5404" t="s">
        <v>102</v>
      </c>
      <c r="H5404" t="s">
        <v>212</v>
      </c>
      <c r="I5404" t="s">
        <v>27</v>
      </c>
      <c r="J5404" t="s">
        <v>965</v>
      </c>
      <c r="K5404" t="s">
        <v>6728</v>
      </c>
      <c r="L5404" t="s">
        <v>614</v>
      </c>
      <c r="M5404" s="17">
        <f>VLOOKUP($K5404,[1]Budget!$V:$AE,5,0)*IF($C5404="1 - Revenues",1,IF(AND($C5404="5 - Transfers",MID(I5404,15,1)="4"),1,-1))</f>
        <v>0</v>
      </c>
      <c r="N5404" s="17">
        <f>VLOOKUP($K5404,[1]Budget!$V:$AE,6,0)*IF($C5404="1 - Revenues",1,IF(AND($C5404="5 - Transfers",MID(J5404,15,1)="4"),1,-1))</f>
        <v>0</v>
      </c>
      <c r="O5404" s="17">
        <f>IFERROR(IF(RIGHT(LEFT(K5404,15),1)="4",VLOOKUP(K5404,'[1]Budget Worksheet'!A:B,2,0),-1*VLOOKUP(K5404,'[1]Budget Worksheet'!A:B,2,0)),0)</f>
        <v>-58</v>
      </c>
      <c r="P5404" s="17">
        <f>VLOOKUP($K5404,[1]Budget!$V:$AE,8,0)*IF($C5404="1 - Revenues",1,IF(AND($C5404="5 - Transfers",MID($K5404,15,1)="4"),1,-1))</f>
        <v>-58</v>
      </c>
      <c r="Q5404" s="17">
        <f>VLOOKUP($K5404,[1]Budget!$V:$AE,10,0)*IF($C5404="1 - Revenues",1,IF(AND($C5404="5 - Transfers",MID(K5404,15,1)="4"),1,-1))</f>
        <v>0</v>
      </c>
      <c r="S5404" s="18" t="b">
        <f>IF(LEFT(C5404,1)="1",1,-1)*SUMIF([1]Budget!V:V,'Budget Worksheet for Pivot Tabl'!K5404,[1]Budget!AC:AC)=P5404</f>
        <v>1</v>
      </c>
    </row>
    <row r="5405" spans="1:19" x14ac:dyDescent="0.25">
      <c r="A5405" t="s">
        <v>83</v>
      </c>
      <c r="B5405" t="s">
        <v>84</v>
      </c>
      <c r="C5405" t="s">
        <v>8</v>
      </c>
      <c r="D5405" t="str">
        <f t="shared" si="84"/>
        <v>OUTFLOWS</v>
      </c>
      <c r="E5405" t="s">
        <v>125</v>
      </c>
      <c r="F5405" t="s">
        <v>126</v>
      </c>
      <c r="G5405" t="s">
        <v>102</v>
      </c>
      <c r="H5405" t="s">
        <v>212</v>
      </c>
      <c r="I5405" t="s">
        <v>27</v>
      </c>
      <c r="J5405" t="s">
        <v>965</v>
      </c>
      <c r="K5405" t="s">
        <v>6729</v>
      </c>
      <c r="L5405" t="s">
        <v>616</v>
      </c>
      <c r="M5405" s="17">
        <f>VLOOKUP($K5405,[1]Budget!$V:$AE,5,0)*IF($C5405="1 - Revenues",1,IF(AND($C5405="5 - Transfers",MID(I5405,15,1)="4"),1,-1))</f>
        <v>-6000</v>
      </c>
      <c r="N5405" s="17">
        <f>VLOOKUP($K5405,[1]Budget!$V:$AE,6,0)*IF($C5405="1 - Revenues",1,IF(AND($C5405="5 - Transfers",MID(J5405,15,1)="4"),1,-1))</f>
        <v>-6000</v>
      </c>
      <c r="O5405" s="17">
        <f>IFERROR(IF(RIGHT(LEFT(K5405,15),1)="4",VLOOKUP(K5405,'[1]Budget Worksheet'!A:B,2,0),-1*VLOOKUP(K5405,'[1]Budget Worksheet'!A:B,2,0)),0)</f>
        <v>-6600</v>
      </c>
      <c r="P5405" s="17">
        <f>VLOOKUP($K5405,[1]Budget!$V:$AE,8,0)*IF($C5405="1 - Revenues",1,IF(AND($C5405="5 - Transfers",MID($K5405,15,1)="4"),1,-1))</f>
        <v>-9000</v>
      </c>
      <c r="Q5405" s="17">
        <f>VLOOKUP($K5405,[1]Budget!$V:$AE,10,0)*IF($C5405="1 - Revenues",1,IF(AND($C5405="5 - Transfers",MID(K5405,15,1)="4"),1,-1))</f>
        <v>-2400</v>
      </c>
      <c r="S5405" s="18" t="b">
        <f>IF(LEFT(C5405,1)="1",1,-1)*SUMIF([1]Budget!V:V,'Budget Worksheet for Pivot Tabl'!K5405,[1]Budget!AC:AC)=P5405</f>
        <v>1</v>
      </c>
    </row>
    <row r="5406" spans="1:19" x14ac:dyDescent="0.25">
      <c r="A5406" t="s">
        <v>83</v>
      </c>
      <c r="B5406" t="s">
        <v>84</v>
      </c>
      <c r="C5406" t="s">
        <v>8</v>
      </c>
      <c r="D5406" t="str">
        <f t="shared" si="84"/>
        <v>OUTFLOWS</v>
      </c>
      <c r="E5406" t="s">
        <v>125</v>
      </c>
      <c r="F5406" t="s">
        <v>126</v>
      </c>
      <c r="G5406" t="s">
        <v>102</v>
      </c>
      <c r="H5406" t="s">
        <v>212</v>
      </c>
      <c r="I5406" t="s">
        <v>27</v>
      </c>
      <c r="J5406" t="s">
        <v>965</v>
      </c>
      <c r="K5406" t="s">
        <v>6730</v>
      </c>
      <c r="L5406" t="s">
        <v>618</v>
      </c>
      <c r="M5406" s="17">
        <f>VLOOKUP($K5406,[1]Budget!$V:$AE,5,0)*IF($C5406="1 - Revenues",1,IF(AND($C5406="5 - Transfers",MID(I5406,15,1)="4"),1,-1))</f>
        <v>-1000</v>
      </c>
      <c r="N5406" s="17">
        <f>VLOOKUP($K5406,[1]Budget!$V:$AE,6,0)*IF($C5406="1 - Revenues",1,IF(AND($C5406="5 - Transfers",MID(J5406,15,1)="4"),1,-1))</f>
        <v>-1000</v>
      </c>
      <c r="O5406" s="17">
        <f>IFERROR(IF(RIGHT(LEFT(K5406,15),1)="4",VLOOKUP(K5406,'[1]Budget Worksheet'!A:B,2,0),-1*VLOOKUP(K5406,'[1]Budget Worksheet'!A:B,2,0)),0)</f>
        <v>-320</v>
      </c>
      <c r="P5406" s="17">
        <f>VLOOKUP($K5406,[1]Budget!$V:$AE,8,0)*IF($C5406="1 - Revenues",1,IF(AND($C5406="5 - Transfers",MID($K5406,15,1)="4"),1,-1))</f>
        <v>-320</v>
      </c>
      <c r="Q5406" s="17">
        <f>VLOOKUP($K5406,[1]Budget!$V:$AE,10,0)*IF($C5406="1 - Revenues",1,IF(AND($C5406="5 - Transfers",MID(K5406,15,1)="4"),1,-1))</f>
        <v>0</v>
      </c>
      <c r="S5406" s="18" t="b">
        <f>IF(LEFT(C5406,1)="1",1,-1)*SUMIF([1]Budget!V:V,'Budget Worksheet for Pivot Tabl'!K5406,[1]Budget!AC:AC)=P5406</f>
        <v>1</v>
      </c>
    </row>
    <row r="5407" spans="1:19" x14ac:dyDescent="0.25">
      <c r="A5407" t="s">
        <v>83</v>
      </c>
      <c r="B5407" t="s">
        <v>84</v>
      </c>
      <c r="C5407" t="s">
        <v>8</v>
      </c>
      <c r="D5407" t="str">
        <f t="shared" si="84"/>
        <v>OUTFLOWS</v>
      </c>
      <c r="E5407" t="s">
        <v>125</v>
      </c>
      <c r="F5407" t="s">
        <v>126</v>
      </c>
      <c r="G5407" t="s">
        <v>102</v>
      </c>
      <c r="H5407" t="s">
        <v>212</v>
      </c>
      <c r="I5407" t="s">
        <v>27</v>
      </c>
      <c r="J5407" t="s">
        <v>965</v>
      </c>
      <c r="K5407" t="s">
        <v>6731</v>
      </c>
      <c r="L5407" t="s">
        <v>620</v>
      </c>
      <c r="M5407" s="17">
        <f>VLOOKUP($K5407,[1]Budget!$V:$AE,5,0)*IF($C5407="1 - Revenues",1,IF(AND($C5407="5 - Transfers",MID(I5407,15,1)="4"),1,-1))</f>
        <v>0</v>
      </c>
      <c r="N5407" s="17">
        <f>VLOOKUP($K5407,[1]Budget!$V:$AE,6,0)*IF($C5407="1 - Revenues",1,IF(AND($C5407="5 - Transfers",MID(J5407,15,1)="4"),1,-1))</f>
        <v>-2000</v>
      </c>
      <c r="O5407" s="17">
        <f>IFERROR(IF(RIGHT(LEFT(K5407,15),1)="4",VLOOKUP(K5407,'[1]Budget Worksheet'!A:B,2,0),-1*VLOOKUP(K5407,'[1]Budget Worksheet'!A:B,2,0)),0)</f>
        <v>0</v>
      </c>
      <c r="P5407" s="17">
        <f>VLOOKUP($K5407,[1]Budget!$V:$AE,8,0)*IF($C5407="1 - Revenues",1,IF(AND($C5407="5 - Transfers",MID($K5407,15,1)="4"),1,-1))</f>
        <v>0</v>
      </c>
      <c r="Q5407" s="17">
        <f>VLOOKUP($K5407,[1]Budget!$V:$AE,10,0)*IF($C5407="1 - Revenues",1,IF(AND($C5407="5 - Transfers",MID(K5407,15,1)="4"),1,-1))</f>
        <v>0</v>
      </c>
      <c r="S5407" s="18" t="b">
        <f>IF(LEFT(C5407,1)="1",1,-1)*SUMIF([1]Budget!V:V,'Budget Worksheet for Pivot Tabl'!K5407,[1]Budget!AC:AC)=P5407</f>
        <v>1</v>
      </c>
    </row>
    <row r="5408" spans="1:19" x14ac:dyDescent="0.25">
      <c r="A5408" t="s">
        <v>83</v>
      </c>
      <c r="B5408" t="s">
        <v>84</v>
      </c>
      <c r="C5408" t="s">
        <v>8</v>
      </c>
      <c r="D5408" t="str">
        <f t="shared" si="84"/>
        <v>OUTFLOWS</v>
      </c>
      <c r="E5408" t="s">
        <v>125</v>
      </c>
      <c r="F5408" t="s">
        <v>126</v>
      </c>
      <c r="G5408" t="s">
        <v>102</v>
      </c>
      <c r="H5408" t="s">
        <v>212</v>
      </c>
      <c r="I5408" t="s">
        <v>27</v>
      </c>
      <c r="J5408" t="s">
        <v>965</v>
      </c>
      <c r="K5408" t="s">
        <v>6732</v>
      </c>
      <c r="L5408" t="s">
        <v>622</v>
      </c>
      <c r="M5408" s="17">
        <f>VLOOKUP($K5408,[1]Budget!$V:$AE,5,0)*IF($C5408="1 - Revenues",1,IF(AND($C5408="5 - Transfers",MID(I5408,15,1)="4"),1,-1))</f>
        <v>0</v>
      </c>
      <c r="N5408" s="17">
        <f>VLOOKUP($K5408,[1]Budget!$V:$AE,6,0)*IF($C5408="1 - Revenues",1,IF(AND($C5408="5 - Transfers",MID(J5408,15,1)="4"),1,-1))</f>
        <v>0</v>
      </c>
      <c r="O5408" s="17">
        <f>IFERROR(IF(RIGHT(LEFT(K5408,15),1)="4",VLOOKUP(K5408,'[1]Budget Worksheet'!A:B,2,0),-1*VLOOKUP(K5408,'[1]Budget Worksheet'!A:B,2,0)),0)</f>
        <v>0</v>
      </c>
      <c r="P5408" s="17">
        <f>VLOOKUP($K5408,[1]Budget!$V:$AE,8,0)*IF($C5408="1 - Revenues",1,IF(AND($C5408="5 - Transfers",MID($K5408,15,1)="4"),1,-1))</f>
        <v>0</v>
      </c>
      <c r="Q5408" s="17">
        <f>VLOOKUP($K5408,[1]Budget!$V:$AE,10,0)*IF($C5408="1 - Revenues",1,IF(AND($C5408="5 - Transfers",MID(K5408,15,1)="4"),1,-1))</f>
        <v>0</v>
      </c>
      <c r="S5408" s="18" t="b">
        <f>IF(LEFT(C5408,1)="1",1,-1)*SUMIF([1]Budget!V:V,'Budget Worksheet for Pivot Tabl'!K5408,[1]Budget!AC:AC)=P5408</f>
        <v>1</v>
      </c>
    </row>
    <row r="5409" spans="1:19" x14ac:dyDescent="0.25">
      <c r="A5409" t="s">
        <v>83</v>
      </c>
      <c r="B5409" t="s">
        <v>84</v>
      </c>
      <c r="C5409" t="s">
        <v>8</v>
      </c>
      <c r="D5409" t="str">
        <f t="shared" si="84"/>
        <v>OUTFLOWS</v>
      </c>
      <c r="E5409" t="s">
        <v>125</v>
      </c>
      <c r="F5409" t="s">
        <v>126</v>
      </c>
      <c r="G5409" t="s">
        <v>102</v>
      </c>
      <c r="H5409" t="s">
        <v>212</v>
      </c>
      <c r="I5409" t="s">
        <v>27</v>
      </c>
      <c r="J5409" t="s">
        <v>965</v>
      </c>
      <c r="K5409" t="s">
        <v>6733</v>
      </c>
      <c r="L5409" t="s">
        <v>472</v>
      </c>
      <c r="M5409" s="17">
        <f>VLOOKUP($K5409,[1]Budget!$V:$AE,5,0)*IF($C5409="1 - Revenues",1,IF(AND($C5409="5 - Transfers",MID(I5409,15,1)="4"),1,-1))</f>
        <v>-3000</v>
      </c>
      <c r="N5409" s="17">
        <f>VLOOKUP($K5409,[1]Budget!$V:$AE,6,0)*IF($C5409="1 - Revenues",1,IF(AND($C5409="5 - Transfers",MID(J5409,15,1)="4"),1,-1))</f>
        <v>-3000</v>
      </c>
      <c r="O5409" s="17">
        <f>IFERROR(IF(RIGHT(LEFT(K5409,15),1)="4",VLOOKUP(K5409,'[1]Budget Worksheet'!A:B,2,0),-1*VLOOKUP(K5409,'[1]Budget Worksheet'!A:B,2,0)),0)</f>
        <v>-541</v>
      </c>
      <c r="P5409" s="17">
        <f>VLOOKUP($K5409,[1]Budget!$V:$AE,8,0)*IF($C5409="1 - Revenues",1,IF(AND($C5409="5 - Transfers",MID($K5409,15,1)="4"),1,-1))</f>
        <v>-541</v>
      </c>
      <c r="Q5409" s="17">
        <f>VLOOKUP($K5409,[1]Budget!$V:$AE,10,0)*IF($C5409="1 - Revenues",1,IF(AND($C5409="5 - Transfers",MID(K5409,15,1)="4"),1,-1))</f>
        <v>0</v>
      </c>
      <c r="S5409" s="18" t="b">
        <f>IF(LEFT(C5409,1)="1",1,-1)*SUMIF([1]Budget!V:V,'Budget Worksheet for Pivot Tabl'!K5409,[1]Budget!AC:AC)=P5409</f>
        <v>1</v>
      </c>
    </row>
    <row r="5410" spans="1:19" x14ac:dyDescent="0.25">
      <c r="A5410" t="s">
        <v>83</v>
      </c>
      <c r="B5410" t="s">
        <v>84</v>
      </c>
      <c r="C5410" t="s">
        <v>8</v>
      </c>
      <c r="D5410" t="str">
        <f t="shared" si="84"/>
        <v>OUTFLOWS</v>
      </c>
      <c r="E5410" t="s">
        <v>125</v>
      </c>
      <c r="F5410" t="s">
        <v>126</v>
      </c>
      <c r="G5410" t="s">
        <v>102</v>
      </c>
      <c r="H5410" t="s">
        <v>212</v>
      </c>
      <c r="I5410" t="s">
        <v>27</v>
      </c>
      <c r="J5410" t="s">
        <v>965</v>
      </c>
      <c r="K5410" t="s">
        <v>6734</v>
      </c>
      <c r="L5410" t="s">
        <v>627</v>
      </c>
      <c r="M5410" s="17">
        <f>VLOOKUP($K5410,[1]Budget!$V:$AE,5,0)*IF($C5410="1 - Revenues",1,IF(AND($C5410="5 - Transfers",MID(I5410,15,1)="4"),1,-1))</f>
        <v>0</v>
      </c>
      <c r="N5410" s="17">
        <f>VLOOKUP($K5410,[1]Budget!$V:$AE,6,0)*IF($C5410="1 - Revenues",1,IF(AND($C5410="5 - Transfers",MID(J5410,15,1)="4"),1,-1))</f>
        <v>0</v>
      </c>
      <c r="O5410" s="17">
        <f>IFERROR(IF(RIGHT(LEFT(K5410,15),1)="4",VLOOKUP(K5410,'[1]Budget Worksheet'!A:B,2,0),-1*VLOOKUP(K5410,'[1]Budget Worksheet'!A:B,2,0)),0)</f>
        <v>-389</v>
      </c>
      <c r="P5410" s="17">
        <f>VLOOKUP($K5410,[1]Budget!$V:$AE,8,0)*IF($C5410="1 - Revenues",1,IF(AND($C5410="5 - Transfers",MID($K5410,15,1)="4"),1,-1))</f>
        <v>-389</v>
      </c>
      <c r="Q5410" s="17">
        <f>VLOOKUP($K5410,[1]Budget!$V:$AE,10,0)*IF($C5410="1 - Revenues",1,IF(AND($C5410="5 - Transfers",MID(K5410,15,1)="4"),1,-1))</f>
        <v>0</v>
      </c>
      <c r="S5410" s="18" t="b">
        <f>IF(LEFT(C5410,1)="1",1,-1)*SUMIF([1]Budget!V:V,'Budget Worksheet for Pivot Tabl'!K5410,[1]Budget!AC:AC)=P5410</f>
        <v>1</v>
      </c>
    </row>
    <row r="5411" spans="1:19" x14ac:dyDescent="0.25">
      <c r="A5411" t="s">
        <v>83</v>
      </c>
      <c r="B5411" t="s">
        <v>84</v>
      </c>
      <c r="C5411" t="s">
        <v>8</v>
      </c>
      <c r="D5411" t="str">
        <f t="shared" si="84"/>
        <v>OUTFLOWS</v>
      </c>
      <c r="E5411" t="s">
        <v>125</v>
      </c>
      <c r="F5411" t="s">
        <v>126</v>
      </c>
      <c r="G5411" t="s">
        <v>102</v>
      </c>
      <c r="H5411" t="s">
        <v>212</v>
      </c>
      <c r="I5411" t="s">
        <v>27</v>
      </c>
      <c r="J5411" t="s">
        <v>965</v>
      </c>
      <c r="K5411" t="s">
        <v>6735</v>
      </c>
      <c r="L5411" t="s">
        <v>629</v>
      </c>
      <c r="M5411" s="17">
        <f>VLOOKUP($K5411,[1]Budget!$V:$AE,5,0)*IF($C5411="1 - Revenues",1,IF(AND($C5411="5 - Transfers",MID(I5411,15,1)="4"),1,-1))</f>
        <v>-8000</v>
      </c>
      <c r="N5411" s="17">
        <f>VLOOKUP($K5411,[1]Budget!$V:$AE,6,0)*IF($C5411="1 - Revenues",1,IF(AND($C5411="5 - Transfers",MID(J5411,15,1)="4"),1,-1))</f>
        <v>-7000</v>
      </c>
      <c r="O5411" s="17">
        <f>IFERROR(IF(RIGHT(LEFT(K5411,15),1)="4",VLOOKUP(K5411,'[1]Budget Worksheet'!A:B,2,0),-1*VLOOKUP(K5411,'[1]Budget Worksheet'!A:B,2,0)),0)</f>
        <v>-7000</v>
      </c>
      <c r="P5411" s="17">
        <f>VLOOKUP($K5411,[1]Budget!$V:$AE,8,0)*IF($C5411="1 - Revenues",1,IF(AND($C5411="5 - Transfers",MID($K5411,15,1)="4"),1,-1))</f>
        <v>-7000</v>
      </c>
      <c r="Q5411" s="17">
        <f>VLOOKUP($K5411,[1]Budget!$V:$AE,10,0)*IF($C5411="1 - Revenues",1,IF(AND($C5411="5 - Transfers",MID(K5411,15,1)="4"),1,-1))</f>
        <v>0</v>
      </c>
      <c r="S5411" s="18" t="b">
        <f>IF(LEFT(C5411,1)="1",1,-1)*SUMIF([1]Budget!V:V,'Budget Worksheet for Pivot Tabl'!K5411,[1]Budget!AC:AC)=P5411</f>
        <v>1</v>
      </c>
    </row>
    <row r="5412" spans="1:19" x14ac:dyDescent="0.25">
      <c r="A5412" t="s">
        <v>83</v>
      </c>
      <c r="B5412" t="s">
        <v>84</v>
      </c>
      <c r="C5412" t="s">
        <v>9</v>
      </c>
      <c r="D5412" t="str">
        <f t="shared" si="84"/>
        <v>OUTFLOWS</v>
      </c>
      <c r="E5412" t="s">
        <v>125</v>
      </c>
      <c r="F5412" t="s">
        <v>126</v>
      </c>
      <c r="G5412" t="s">
        <v>102</v>
      </c>
      <c r="H5412" t="s">
        <v>212</v>
      </c>
      <c r="I5412" t="s">
        <v>27</v>
      </c>
      <c r="J5412" t="s">
        <v>965</v>
      </c>
      <c r="K5412" t="s">
        <v>6736</v>
      </c>
      <c r="L5412" t="s">
        <v>5655</v>
      </c>
      <c r="M5412" s="17">
        <f>VLOOKUP($K5412,[1]Budget!$V:$AE,5,0)*IF($C5412="1 - Revenues",1,IF(AND($C5412="5 - Transfers",MID(I5412,15,1)="4"),1,-1))</f>
        <v>-84000</v>
      </c>
      <c r="N5412" s="17">
        <f>VLOOKUP($K5412,[1]Budget!$V:$AE,6,0)*IF($C5412="1 - Revenues",1,IF(AND($C5412="5 - Transfers",MID(J5412,15,1)="4"),1,-1))</f>
        <v>-78000</v>
      </c>
      <c r="O5412" s="17">
        <f>IFERROR(IF(RIGHT(LEFT(K5412,15),1)="4",VLOOKUP(K5412,'[1]Budget Worksheet'!A:B,2,0),-1*VLOOKUP(K5412,'[1]Budget Worksheet'!A:B,2,0)),0)</f>
        <v>0</v>
      </c>
      <c r="P5412" s="17">
        <f>VLOOKUP($K5412,[1]Budget!$V:$AE,8,0)*IF($C5412="1 - Revenues",1,IF(AND($C5412="5 - Transfers",MID($K5412,15,1)="4"),1,-1))</f>
        <v>-80000</v>
      </c>
      <c r="Q5412" s="17">
        <f>VLOOKUP($K5412,[1]Budget!$V:$AE,10,0)*IF($C5412="1 - Revenues",1,IF(AND($C5412="5 - Transfers",MID(K5412,15,1)="4"),1,-1))</f>
        <v>-80000</v>
      </c>
      <c r="S5412" s="18" t="b">
        <f>IF(LEFT(C5412,1)="1",1,-1)*SUMIF([1]Budget!V:V,'Budget Worksheet for Pivot Tabl'!K5412,[1]Budget!AC:AC)=P5412</f>
        <v>1</v>
      </c>
    </row>
    <row r="5413" spans="1:19" x14ac:dyDescent="0.25">
      <c r="A5413" t="s">
        <v>83</v>
      </c>
      <c r="B5413" t="s">
        <v>84</v>
      </c>
      <c r="C5413" t="s">
        <v>9</v>
      </c>
      <c r="D5413" t="str">
        <f t="shared" si="84"/>
        <v>OUTFLOWS</v>
      </c>
      <c r="E5413" t="s">
        <v>125</v>
      </c>
      <c r="F5413" t="s">
        <v>126</v>
      </c>
      <c r="G5413" t="s">
        <v>102</v>
      </c>
      <c r="H5413" t="s">
        <v>212</v>
      </c>
      <c r="I5413" t="s">
        <v>27</v>
      </c>
      <c r="J5413" t="s">
        <v>965</v>
      </c>
      <c r="K5413" t="s">
        <v>6737</v>
      </c>
      <c r="L5413" t="s">
        <v>640</v>
      </c>
      <c r="M5413" s="17">
        <f>VLOOKUP($K5413,[1]Budget!$V:$AE,5,0)*IF($C5413="1 - Revenues",1,IF(AND($C5413="5 - Transfers",MID(I5413,15,1)="4"),1,-1))</f>
        <v>0</v>
      </c>
      <c r="N5413" s="17">
        <f>VLOOKUP($K5413,[1]Budget!$V:$AE,6,0)*IF($C5413="1 - Revenues",1,IF(AND($C5413="5 - Transfers",MID(J5413,15,1)="4"),1,-1))</f>
        <v>0</v>
      </c>
      <c r="O5413" s="17">
        <f>IFERROR(IF(RIGHT(LEFT(K5413,15),1)="4",VLOOKUP(K5413,'[1]Budget Worksheet'!A:B,2,0),-1*VLOOKUP(K5413,'[1]Budget Worksheet'!A:B,2,0)),0)</f>
        <v>0</v>
      </c>
      <c r="P5413" s="17">
        <f>VLOOKUP($K5413,[1]Budget!$V:$AE,8,0)*IF($C5413="1 - Revenues",1,IF(AND($C5413="5 - Transfers",MID($K5413,15,1)="4"),1,-1))</f>
        <v>0</v>
      </c>
      <c r="Q5413" s="17">
        <f>VLOOKUP($K5413,[1]Budget!$V:$AE,10,0)*IF($C5413="1 - Revenues",1,IF(AND($C5413="5 - Transfers",MID(K5413,15,1)="4"),1,-1))</f>
        <v>0</v>
      </c>
      <c r="S5413" s="18" t="b">
        <f>IF(LEFT(C5413,1)="1",1,-1)*SUMIF([1]Budget!V:V,'Budget Worksheet for Pivot Tabl'!K5413,[1]Budget!AC:AC)=P5413</f>
        <v>1</v>
      </c>
    </row>
    <row r="5414" spans="1:19" x14ac:dyDescent="0.25">
      <c r="A5414" t="s">
        <v>83</v>
      </c>
      <c r="B5414" t="s">
        <v>84</v>
      </c>
      <c r="C5414" t="s">
        <v>9</v>
      </c>
      <c r="D5414" t="str">
        <f t="shared" si="84"/>
        <v>OUTFLOWS</v>
      </c>
      <c r="E5414" t="s">
        <v>125</v>
      </c>
      <c r="F5414" t="s">
        <v>126</v>
      </c>
      <c r="G5414" t="s">
        <v>102</v>
      </c>
      <c r="H5414" t="s">
        <v>212</v>
      </c>
      <c r="I5414" t="s">
        <v>27</v>
      </c>
      <c r="J5414" t="s">
        <v>965</v>
      </c>
      <c r="K5414" t="s">
        <v>6738</v>
      </c>
      <c r="L5414" t="s">
        <v>792</v>
      </c>
      <c r="M5414" s="17">
        <f>VLOOKUP($K5414,[1]Budget!$V:$AE,5,0)*IF($C5414="1 - Revenues",1,IF(AND($C5414="5 - Transfers",MID(I5414,15,1)="4"),1,-1))</f>
        <v>0</v>
      </c>
      <c r="N5414" s="17">
        <f>VLOOKUP($K5414,[1]Budget!$V:$AE,6,0)*IF($C5414="1 - Revenues",1,IF(AND($C5414="5 - Transfers",MID(J5414,15,1)="4"),1,-1))</f>
        <v>0</v>
      </c>
      <c r="O5414" s="17">
        <f>IFERROR(IF(RIGHT(LEFT(K5414,15),1)="4",VLOOKUP(K5414,'[1]Budget Worksheet'!A:B,2,0),-1*VLOOKUP(K5414,'[1]Budget Worksheet'!A:B,2,0)),0)</f>
        <v>0</v>
      </c>
      <c r="P5414" s="17">
        <f>VLOOKUP($K5414,[1]Budget!$V:$AE,8,0)*IF($C5414="1 - Revenues",1,IF(AND($C5414="5 - Transfers",MID($K5414,15,1)="4"),1,-1))</f>
        <v>0</v>
      </c>
      <c r="Q5414" s="17">
        <f>VLOOKUP($K5414,[1]Budget!$V:$AE,10,0)*IF($C5414="1 - Revenues",1,IF(AND($C5414="5 - Transfers",MID(K5414,15,1)="4"),1,-1))</f>
        <v>0</v>
      </c>
      <c r="S5414" s="18" t="b">
        <f>IF(LEFT(C5414,1)="1",1,-1)*SUMIF([1]Budget!V:V,'Budget Worksheet for Pivot Tabl'!K5414,[1]Budget!AC:AC)=P5414</f>
        <v>1</v>
      </c>
    </row>
    <row r="5415" spans="1:19" x14ac:dyDescent="0.25">
      <c r="A5415" t="s">
        <v>83</v>
      </c>
      <c r="B5415" t="s">
        <v>84</v>
      </c>
      <c r="C5415" t="s">
        <v>9</v>
      </c>
      <c r="D5415" t="str">
        <f t="shared" si="84"/>
        <v>OUTFLOWS</v>
      </c>
      <c r="E5415" t="s">
        <v>125</v>
      </c>
      <c r="F5415" t="s">
        <v>126</v>
      </c>
      <c r="G5415" t="s">
        <v>102</v>
      </c>
      <c r="H5415" t="s">
        <v>212</v>
      </c>
      <c r="I5415" t="s">
        <v>27</v>
      </c>
      <c r="J5415" t="s">
        <v>965</v>
      </c>
      <c r="K5415" t="s">
        <v>6739</v>
      </c>
      <c r="L5415" t="s">
        <v>5659</v>
      </c>
      <c r="M5415" s="17">
        <f>VLOOKUP($K5415,[1]Budget!$V:$AE,5,0)*IF($C5415="1 - Revenues",1,IF(AND($C5415="5 - Transfers",MID(I5415,15,1)="4"),1,-1))</f>
        <v>-1000</v>
      </c>
      <c r="N5415" s="17">
        <f>VLOOKUP($K5415,[1]Budget!$V:$AE,6,0)*IF($C5415="1 - Revenues",1,IF(AND($C5415="5 - Transfers",MID(J5415,15,1)="4"),1,-1))</f>
        <v>0</v>
      </c>
      <c r="O5415" s="17">
        <f>IFERROR(IF(RIGHT(LEFT(K5415,15),1)="4",VLOOKUP(K5415,'[1]Budget Worksheet'!A:B,2,0),-1*VLOOKUP(K5415,'[1]Budget Worksheet'!A:B,2,0)),0)</f>
        <v>0</v>
      </c>
      <c r="P5415" s="17">
        <f>VLOOKUP($K5415,[1]Budget!$V:$AE,8,0)*IF($C5415="1 - Revenues",1,IF(AND($C5415="5 - Transfers",MID($K5415,15,1)="4"),1,-1))</f>
        <v>0</v>
      </c>
      <c r="Q5415" s="17">
        <f>VLOOKUP($K5415,[1]Budget!$V:$AE,10,0)*IF($C5415="1 - Revenues",1,IF(AND($C5415="5 - Transfers",MID(K5415,15,1)="4"),1,-1))</f>
        <v>0</v>
      </c>
      <c r="S5415" s="18" t="b">
        <f>IF(LEFT(C5415,1)="1",1,-1)*SUMIF([1]Budget!V:V,'Budget Worksheet for Pivot Tabl'!K5415,[1]Budget!AC:AC)=P5415</f>
        <v>1</v>
      </c>
    </row>
    <row r="5416" spans="1:19" x14ac:dyDescent="0.25">
      <c r="A5416" t="s">
        <v>83</v>
      </c>
      <c r="B5416" t="s">
        <v>84</v>
      </c>
      <c r="C5416" t="s">
        <v>9</v>
      </c>
      <c r="D5416" t="str">
        <f t="shared" si="84"/>
        <v>OUTFLOWS</v>
      </c>
      <c r="E5416" t="s">
        <v>125</v>
      </c>
      <c r="F5416" t="s">
        <v>126</v>
      </c>
      <c r="G5416" t="s">
        <v>102</v>
      </c>
      <c r="H5416" t="s">
        <v>212</v>
      </c>
      <c r="I5416" t="s">
        <v>27</v>
      </c>
      <c r="J5416" t="s">
        <v>965</v>
      </c>
      <c r="K5416" t="s">
        <v>6740</v>
      </c>
      <c r="L5416" t="s">
        <v>651</v>
      </c>
      <c r="M5416" s="17">
        <f>VLOOKUP($K5416,[1]Budget!$V:$AE,5,0)*IF($C5416="1 - Revenues",1,IF(AND($C5416="5 - Transfers",MID(I5416,15,1)="4"),1,-1))</f>
        <v>0</v>
      </c>
      <c r="N5416" s="17">
        <f>VLOOKUP($K5416,[1]Budget!$V:$AE,6,0)*IF($C5416="1 - Revenues",1,IF(AND($C5416="5 - Transfers",MID(J5416,15,1)="4"),1,-1))</f>
        <v>0</v>
      </c>
      <c r="O5416" s="17">
        <f>IFERROR(IF(RIGHT(LEFT(K5416,15),1)="4",VLOOKUP(K5416,'[1]Budget Worksheet'!A:B,2,0),-1*VLOOKUP(K5416,'[1]Budget Worksheet'!A:B,2,0)),0)</f>
        <v>0</v>
      </c>
      <c r="P5416" s="17">
        <f>VLOOKUP($K5416,[1]Budget!$V:$AE,8,0)*IF($C5416="1 - Revenues",1,IF(AND($C5416="5 - Transfers",MID($K5416,15,1)="4"),1,-1))</f>
        <v>0</v>
      </c>
      <c r="Q5416" s="17">
        <f>VLOOKUP($K5416,[1]Budget!$V:$AE,10,0)*IF($C5416="1 - Revenues",1,IF(AND($C5416="5 - Transfers",MID(K5416,15,1)="4"),1,-1))</f>
        <v>0</v>
      </c>
      <c r="S5416" s="18" t="b">
        <f>IF(LEFT(C5416,1)="1",1,-1)*SUMIF([1]Budget!V:V,'Budget Worksheet for Pivot Tabl'!K5416,[1]Budget!AC:AC)=P5416</f>
        <v>1</v>
      </c>
    </row>
    <row r="5417" spans="1:19" x14ac:dyDescent="0.25">
      <c r="A5417" t="s">
        <v>83</v>
      </c>
      <c r="B5417" t="s">
        <v>84</v>
      </c>
      <c r="C5417" t="s">
        <v>9</v>
      </c>
      <c r="D5417" t="str">
        <f t="shared" si="84"/>
        <v>OUTFLOWS</v>
      </c>
      <c r="E5417" t="s">
        <v>125</v>
      </c>
      <c r="F5417" t="s">
        <v>126</v>
      </c>
      <c r="G5417" t="s">
        <v>102</v>
      </c>
      <c r="H5417" t="s">
        <v>212</v>
      </c>
      <c r="I5417" t="s">
        <v>27</v>
      </c>
      <c r="J5417" t="s">
        <v>965</v>
      </c>
      <c r="K5417" t="s">
        <v>6741</v>
      </c>
      <c r="L5417" t="s">
        <v>653</v>
      </c>
      <c r="M5417" s="17">
        <f>VLOOKUP($K5417,[1]Budget!$V:$AE,5,0)*IF($C5417="1 - Revenues",1,IF(AND($C5417="5 - Transfers",MID(I5417,15,1)="4"),1,-1))</f>
        <v>0</v>
      </c>
      <c r="N5417" s="17">
        <f>VLOOKUP($K5417,[1]Budget!$V:$AE,6,0)*IF($C5417="1 - Revenues",1,IF(AND($C5417="5 - Transfers",MID(J5417,15,1)="4"),1,-1))</f>
        <v>0</v>
      </c>
      <c r="O5417" s="17">
        <f>IFERROR(IF(RIGHT(LEFT(K5417,15),1)="4",VLOOKUP(K5417,'[1]Budget Worksheet'!A:B,2,0),-1*VLOOKUP(K5417,'[1]Budget Worksheet'!A:B,2,0)),0)</f>
        <v>0</v>
      </c>
      <c r="P5417" s="17">
        <f>VLOOKUP($K5417,[1]Budget!$V:$AE,8,0)*IF($C5417="1 - Revenues",1,IF(AND($C5417="5 - Transfers",MID($K5417,15,1)="4"),1,-1))</f>
        <v>0</v>
      </c>
      <c r="Q5417" s="17">
        <f>VLOOKUP($K5417,[1]Budget!$V:$AE,10,0)*IF($C5417="1 - Revenues",1,IF(AND($C5417="5 - Transfers",MID(K5417,15,1)="4"),1,-1))</f>
        <v>0</v>
      </c>
      <c r="S5417" s="18" t="b">
        <f>IF(LEFT(C5417,1)="1",1,-1)*SUMIF([1]Budget!V:V,'Budget Worksheet for Pivot Tabl'!K5417,[1]Budget!AC:AC)=P5417</f>
        <v>1</v>
      </c>
    </row>
    <row r="5418" spans="1:19" x14ac:dyDescent="0.25">
      <c r="A5418" t="s">
        <v>83</v>
      </c>
      <c r="B5418" t="s">
        <v>84</v>
      </c>
      <c r="C5418" t="s">
        <v>8</v>
      </c>
      <c r="D5418" t="str">
        <f t="shared" si="84"/>
        <v>OUTFLOWS</v>
      </c>
      <c r="E5418" t="s">
        <v>127</v>
      </c>
      <c r="F5418" t="s">
        <v>92</v>
      </c>
      <c r="G5418" t="s">
        <v>102</v>
      </c>
      <c r="H5418" t="s">
        <v>212</v>
      </c>
      <c r="I5418" t="s">
        <v>5662</v>
      </c>
      <c r="J5418" t="s">
        <v>92</v>
      </c>
      <c r="K5418" t="s">
        <v>6742</v>
      </c>
      <c r="L5418" t="s">
        <v>590</v>
      </c>
      <c r="M5418" s="17">
        <f>VLOOKUP($K5418,[1]Budget!$V:$AE,5,0)*IF($C5418="1 - Revenues",1,IF(AND($C5418="5 - Transfers",MID(I5418,15,1)="4"),1,-1))</f>
        <v>0</v>
      </c>
      <c r="N5418" s="17">
        <f>VLOOKUP($K5418,[1]Budget!$V:$AE,6,0)*IF($C5418="1 - Revenues",1,IF(AND($C5418="5 - Transfers",MID(J5418,15,1)="4"),1,-1))</f>
        <v>0</v>
      </c>
      <c r="O5418" s="17">
        <f>IFERROR(IF(RIGHT(LEFT(K5418,15),1)="4",VLOOKUP(K5418,'[1]Budget Worksheet'!A:B,2,0),-1*VLOOKUP(K5418,'[1]Budget Worksheet'!A:B,2,0)),0)</f>
        <v>0</v>
      </c>
      <c r="P5418" s="17">
        <f>VLOOKUP($K5418,[1]Budget!$V:$AE,8,0)*IF($C5418="1 - Revenues",1,IF(AND($C5418="5 - Transfers",MID($K5418,15,1)="4"),1,-1))</f>
        <v>0</v>
      </c>
      <c r="Q5418" s="17">
        <f>VLOOKUP($K5418,[1]Budget!$V:$AE,10,0)*IF($C5418="1 - Revenues",1,IF(AND($C5418="5 - Transfers",MID(K5418,15,1)="4"),1,-1))</f>
        <v>0</v>
      </c>
      <c r="S5418" s="18" t="b">
        <f>IF(LEFT(C5418,1)="1",1,-1)*SUMIF([1]Budget!V:V,'Budget Worksheet for Pivot Tabl'!K5418,[1]Budget!AC:AC)=P5418</f>
        <v>1</v>
      </c>
    </row>
    <row r="5419" spans="1:19" x14ac:dyDescent="0.25">
      <c r="A5419" t="s">
        <v>83</v>
      </c>
      <c r="B5419" t="s">
        <v>84</v>
      </c>
      <c r="C5419" t="s">
        <v>8</v>
      </c>
      <c r="D5419" t="str">
        <f t="shared" si="84"/>
        <v>OUTFLOWS</v>
      </c>
      <c r="E5419" t="s">
        <v>127</v>
      </c>
      <c r="F5419" t="s">
        <v>92</v>
      </c>
      <c r="G5419" t="s">
        <v>102</v>
      </c>
      <c r="H5419" t="s">
        <v>212</v>
      </c>
      <c r="I5419" t="s">
        <v>5662</v>
      </c>
      <c r="J5419" t="s">
        <v>92</v>
      </c>
      <c r="K5419" t="s">
        <v>6743</v>
      </c>
      <c r="L5419" t="s">
        <v>593</v>
      </c>
      <c r="M5419" s="17">
        <f>VLOOKUP($K5419,[1]Budget!$V:$AE,5,0)*IF($C5419="1 - Revenues",1,IF(AND($C5419="5 - Transfers",MID(I5419,15,1)="4"),1,-1))</f>
        <v>0</v>
      </c>
      <c r="N5419" s="17">
        <f>VLOOKUP($K5419,[1]Budget!$V:$AE,6,0)*IF($C5419="1 - Revenues",1,IF(AND($C5419="5 - Transfers",MID(J5419,15,1)="4"),1,-1))</f>
        <v>0</v>
      </c>
      <c r="O5419" s="17">
        <f>IFERROR(IF(RIGHT(LEFT(K5419,15),1)="4",VLOOKUP(K5419,'[1]Budget Worksheet'!A:B,2,0),-1*VLOOKUP(K5419,'[1]Budget Worksheet'!A:B,2,0)),0)</f>
        <v>0</v>
      </c>
      <c r="P5419" s="17">
        <f>VLOOKUP($K5419,[1]Budget!$V:$AE,8,0)*IF($C5419="1 - Revenues",1,IF(AND($C5419="5 - Transfers",MID($K5419,15,1)="4"),1,-1))</f>
        <v>0</v>
      </c>
      <c r="Q5419" s="17">
        <f>VLOOKUP($K5419,[1]Budget!$V:$AE,10,0)*IF($C5419="1 - Revenues",1,IF(AND($C5419="5 - Transfers",MID(K5419,15,1)="4"),1,-1))</f>
        <v>0</v>
      </c>
      <c r="S5419" s="18" t="b">
        <f>IF(LEFT(C5419,1)="1",1,-1)*SUMIF([1]Budget!V:V,'Budget Worksheet for Pivot Tabl'!K5419,[1]Budget!AC:AC)=P5419</f>
        <v>1</v>
      </c>
    </row>
    <row r="5420" spans="1:19" x14ac:dyDescent="0.25">
      <c r="A5420" t="s">
        <v>83</v>
      </c>
      <c r="B5420" t="s">
        <v>84</v>
      </c>
      <c r="C5420" t="s">
        <v>8</v>
      </c>
      <c r="D5420" t="str">
        <f t="shared" si="84"/>
        <v>OUTFLOWS</v>
      </c>
      <c r="E5420" t="s">
        <v>127</v>
      </c>
      <c r="F5420" t="s">
        <v>92</v>
      </c>
      <c r="G5420" t="s">
        <v>102</v>
      </c>
      <c r="H5420" t="s">
        <v>212</v>
      </c>
      <c r="I5420" t="s">
        <v>5662</v>
      </c>
      <c r="J5420" t="s">
        <v>92</v>
      </c>
      <c r="K5420" t="s">
        <v>6744</v>
      </c>
      <c r="L5420" t="s">
        <v>601</v>
      </c>
      <c r="M5420" s="17">
        <f>VLOOKUP($K5420,[1]Budget!$V:$AE,5,0)*IF($C5420="1 - Revenues",1,IF(AND($C5420="5 - Transfers",MID(I5420,15,1)="4"),1,-1))</f>
        <v>0</v>
      </c>
      <c r="N5420" s="17">
        <f>VLOOKUP($K5420,[1]Budget!$V:$AE,6,0)*IF($C5420="1 - Revenues",1,IF(AND($C5420="5 - Transfers",MID(J5420,15,1)="4"),1,-1))</f>
        <v>0</v>
      </c>
      <c r="O5420" s="17">
        <f>IFERROR(IF(RIGHT(LEFT(K5420,15),1)="4",VLOOKUP(K5420,'[1]Budget Worksheet'!A:B,2,0),-1*VLOOKUP(K5420,'[1]Budget Worksheet'!A:B,2,0)),0)</f>
        <v>0</v>
      </c>
      <c r="P5420" s="17">
        <f>VLOOKUP($K5420,[1]Budget!$V:$AE,8,0)*IF($C5420="1 - Revenues",1,IF(AND($C5420="5 - Transfers",MID($K5420,15,1)="4"),1,-1))</f>
        <v>0</v>
      </c>
      <c r="Q5420" s="17">
        <f>VLOOKUP($K5420,[1]Budget!$V:$AE,10,0)*IF($C5420="1 - Revenues",1,IF(AND($C5420="5 - Transfers",MID(K5420,15,1)="4"),1,-1))</f>
        <v>0</v>
      </c>
      <c r="S5420" s="18" t="b">
        <f>IF(LEFT(C5420,1)="1",1,-1)*SUMIF([1]Budget!V:V,'Budget Worksheet for Pivot Tabl'!K5420,[1]Budget!AC:AC)=P5420</f>
        <v>1</v>
      </c>
    </row>
    <row r="5421" spans="1:19" x14ac:dyDescent="0.25">
      <c r="A5421" t="s">
        <v>83</v>
      </c>
      <c r="B5421" t="s">
        <v>84</v>
      </c>
      <c r="C5421" t="s">
        <v>8</v>
      </c>
      <c r="D5421" t="str">
        <f t="shared" si="84"/>
        <v>OUTFLOWS</v>
      </c>
      <c r="E5421" t="s">
        <v>127</v>
      </c>
      <c r="F5421" t="s">
        <v>92</v>
      </c>
      <c r="G5421" t="s">
        <v>102</v>
      </c>
      <c r="H5421" t="s">
        <v>212</v>
      </c>
      <c r="I5421" t="s">
        <v>5662</v>
      </c>
      <c r="J5421" t="s">
        <v>92</v>
      </c>
      <c r="K5421" t="s">
        <v>6745</v>
      </c>
      <c r="L5421" t="s">
        <v>603</v>
      </c>
      <c r="M5421" s="17">
        <f>VLOOKUP($K5421,[1]Budget!$V:$AE,5,0)*IF($C5421="1 - Revenues",1,IF(AND($C5421="5 - Transfers",MID(I5421,15,1)="4"),1,-1))</f>
        <v>0</v>
      </c>
      <c r="N5421" s="17">
        <f>VLOOKUP($K5421,[1]Budget!$V:$AE,6,0)*IF($C5421="1 - Revenues",1,IF(AND($C5421="5 - Transfers",MID(J5421,15,1)="4"),1,-1))</f>
        <v>0</v>
      </c>
      <c r="O5421" s="17">
        <f>IFERROR(IF(RIGHT(LEFT(K5421,15),1)="4",VLOOKUP(K5421,'[1]Budget Worksheet'!A:B,2,0),-1*VLOOKUP(K5421,'[1]Budget Worksheet'!A:B,2,0)),0)</f>
        <v>0</v>
      </c>
      <c r="P5421" s="17">
        <f>VLOOKUP($K5421,[1]Budget!$V:$AE,8,0)*IF($C5421="1 - Revenues",1,IF(AND($C5421="5 - Transfers",MID($K5421,15,1)="4"),1,-1))</f>
        <v>0</v>
      </c>
      <c r="Q5421" s="17">
        <f>VLOOKUP($K5421,[1]Budget!$V:$AE,10,0)*IF($C5421="1 - Revenues",1,IF(AND($C5421="5 - Transfers",MID(K5421,15,1)="4"),1,-1))</f>
        <v>0</v>
      </c>
      <c r="S5421" s="18" t="b">
        <f>IF(LEFT(C5421,1)="1",1,-1)*SUMIF([1]Budget!V:V,'Budget Worksheet for Pivot Tabl'!K5421,[1]Budget!AC:AC)=P5421</f>
        <v>1</v>
      </c>
    </row>
    <row r="5422" spans="1:19" x14ac:dyDescent="0.25">
      <c r="A5422" t="s">
        <v>83</v>
      </c>
      <c r="B5422" t="s">
        <v>84</v>
      </c>
      <c r="C5422" t="s">
        <v>8</v>
      </c>
      <c r="D5422" t="str">
        <f t="shared" si="84"/>
        <v>OUTFLOWS</v>
      </c>
      <c r="E5422" t="s">
        <v>127</v>
      </c>
      <c r="F5422" t="s">
        <v>92</v>
      </c>
      <c r="G5422" t="s">
        <v>102</v>
      </c>
      <c r="H5422" t="s">
        <v>212</v>
      </c>
      <c r="I5422" t="s">
        <v>5662</v>
      </c>
      <c r="J5422" t="s">
        <v>92</v>
      </c>
      <c r="K5422" t="s">
        <v>6746</v>
      </c>
      <c r="L5422" t="s">
        <v>606</v>
      </c>
      <c r="M5422" s="17">
        <f>VLOOKUP($K5422,[1]Budget!$V:$AE,5,0)*IF($C5422="1 - Revenues",1,IF(AND($C5422="5 - Transfers",MID(I5422,15,1)="4"),1,-1))</f>
        <v>0</v>
      </c>
      <c r="N5422" s="17">
        <f>VLOOKUP($K5422,[1]Budget!$V:$AE,6,0)*IF($C5422="1 - Revenues",1,IF(AND($C5422="5 - Transfers",MID(J5422,15,1)="4"),1,-1))</f>
        <v>0</v>
      </c>
      <c r="O5422" s="17">
        <f>IFERROR(IF(RIGHT(LEFT(K5422,15),1)="4",VLOOKUP(K5422,'[1]Budget Worksheet'!A:B,2,0),-1*VLOOKUP(K5422,'[1]Budget Worksheet'!A:B,2,0)),0)</f>
        <v>0</v>
      </c>
      <c r="P5422" s="17">
        <f>VLOOKUP($K5422,[1]Budget!$V:$AE,8,0)*IF($C5422="1 - Revenues",1,IF(AND($C5422="5 - Transfers",MID($K5422,15,1)="4"),1,-1))</f>
        <v>0</v>
      </c>
      <c r="Q5422" s="17">
        <f>VLOOKUP($K5422,[1]Budget!$V:$AE,10,0)*IF($C5422="1 - Revenues",1,IF(AND($C5422="5 - Transfers",MID(K5422,15,1)="4"),1,-1))</f>
        <v>0</v>
      </c>
      <c r="S5422" s="18" t="b">
        <f>IF(LEFT(C5422,1)="1",1,-1)*SUMIF([1]Budget!V:V,'Budget Worksheet for Pivot Tabl'!K5422,[1]Budget!AC:AC)=P5422</f>
        <v>1</v>
      </c>
    </row>
    <row r="5423" spans="1:19" x14ac:dyDescent="0.25">
      <c r="A5423" t="s">
        <v>83</v>
      </c>
      <c r="B5423" t="s">
        <v>84</v>
      </c>
      <c r="C5423" t="s">
        <v>8</v>
      </c>
      <c r="D5423" t="str">
        <f t="shared" si="84"/>
        <v>OUTFLOWS</v>
      </c>
      <c r="E5423" t="s">
        <v>127</v>
      </c>
      <c r="F5423" t="s">
        <v>92</v>
      </c>
      <c r="G5423" t="s">
        <v>102</v>
      </c>
      <c r="H5423" t="s">
        <v>212</v>
      </c>
      <c r="I5423" t="s">
        <v>5662</v>
      </c>
      <c r="J5423" t="s">
        <v>92</v>
      </c>
      <c r="K5423" t="s">
        <v>6747</v>
      </c>
      <c r="L5423" t="s">
        <v>608</v>
      </c>
      <c r="M5423" s="17">
        <f>VLOOKUP($K5423,[1]Budget!$V:$AE,5,0)*IF($C5423="1 - Revenues",1,IF(AND($C5423="5 - Transfers",MID(I5423,15,1)="4"),1,-1))</f>
        <v>0</v>
      </c>
      <c r="N5423" s="17">
        <f>VLOOKUP($K5423,[1]Budget!$V:$AE,6,0)*IF($C5423="1 - Revenues",1,IF(AND($C5423="5 - Transfers",MID(J5423,15,1)="4"),1,-1))</f>
        <v>0</v>
      </c>
      <c r="O5423" s="17">
        <f>IFERROR(IF(RIGHT(LEFT(K5423,15),1)="4",VLOOKUP(K5423,'[1]Budget Worksheet'!A:B,2,0),-1*VLOOKUP(K5423,'[1]Budget Worksheet'!A:B,2,0)),0)</f>
        <v>0</v>
      </c>
      <c r="P5423" s="17">
        <f>VLOOKUP($K5423,[1]Budget!$V:$AE,8,0)*IF($C5423="1 - Revenues",1,IF(AND($C5423="5 - Transfers",MID($K5423,15,1)="4"),1,-1))</f>
        <v>0</v>
      </c>
      <c r="Q5423" s="17">
        <f>VLOOKUP($K5423,[1]Budget!$V:$AE,10,0)*IF($C5423="1 - Revenues",1,IF(AND($C5423="5 - Transfers",MID(K5423,15,1)="4"),1,-1))</f>
        <v>0</v>
      </c>
      <c r="S5423" s="18" t="b">
        <f>IF(LEFT(C5423,1)="1",1,-1)*SUMIF([1]Budget!V:V,'Budget Worksheet for Pivot Tabl'!K5423,[1]Budget!AC:AC)=P5423</f>
        <v>1</v>
      </c>
    </row>
    <row r="5424" spans="1:19" x14ac:dyDescent="0.25">
      <c r="A5424" t="s">
        <v>83</v>
      </c>
      <c r="B5424" t="s">
        <v>84</v>
      </c>
      <c r="C5424" t="s">
        <v>8</v>
      </c>
      <c r="D5424" t="str">
        <f t="shared" si="84"/>
        <v>OUTFLOWS</v>
      </c>
      <c r="E5424" t="s">
        <v>127</v>
      </c>
      <c r="F5424" t="s">
        <v>92</v>
      </c>
      <c r="G5424" t="s">
        <v>102</v>
      </c>
      <c r="H5424" t="s">
        <v>212</v>
      </c>
      <c r="I5424" t="s">
        <v>5662</v>
      </c>
      <c r="J5424" t="s">
        <v>92</v>
      </c>
      <c r="K5424" t="s">
        <v>6748</v>
      </c>
      <c r="L5424" t="s">
        <v>610</v>
      </c>
      <c r="M5424" s="17">
        <f>VLOOKUP($K5424,[1]Budget!$V:$AE,5,0)*IF($C5424="1 - Revenues",1,IF(AND($C5424="5 - Transfers",MID(I5424,15,1)="4"),1,-1))</f>
        <v>0</v>
      </c>
      <c r="N5424" s="17">
        <f>VLOOKUP($K5424,[1]Budget!$V:$AE,6,0)*IF($C5424="1 - Revenues",1,IF(AND($C5424="5 - Transfers",MID(J5424,15,1)="4"),1,-1))</f>
        <v>0</v>
      </c>
      <c r="O5424" s="17">
        <f>IFERROR(IF(RIGHT(LEFT(K5424,15),1)="4",VLOOKUP(K5424,'[1]Budget Worksheet'!A:B,2,0),-1*VLOOKUP(K5424,'[1]Budget Worksheet'!A:B,2,0)),0)</f>
        <v>0</v>
      </c>
      <c r="P5424" s="17">
        <f>VLOOKUP($K5424,[1]Budget!$V:$AE,8,0)*IF($C5424="1 - Revenues",1,IF(AND($C5424="5 - Transfers",MID($K5424,15,1)="4"),1,-1))</f>
        <v>0</v>
      </c>
      <c r="Q5424" s="17">
        <f>VLOOKUP($K5424,[1]Budget!$V:$AE,10,0)*IF($C5424="1 - Revenues",1,IF(AND($C5424="5 - Transfers",MID(K5424,15,1)="4"),1,-1))</f>
        <v>0</v>
      </c>
      <c r="S5424" s="18" t="b">
        <f>IF(LEFT(C5424,1)="1",1,-1)*SUMIF([1]Budget!V:V,'Budget Worksheet for Pivot Tabl'!K5424,[1]Budget!AC:AC)=P5424</f>
        <v>1</v>
      </c>
    </row>
    <row r="5425" spans="1:19" x14ac:dyDescent="0.25">
      <c r="A5425" t="s">
        <v>83</v>
      </c>
      <c r="B5425" t="s">
        <v>84</v>
      </c>
      <c r="C5425" t="s">
        <v>8</v>
      </c>
      <c r="D5425" t="str">
        <f t="shared" si="84"/>
        <v>OUTFLOWS</v>
      </c>
      <c r="E5425" t="s">
        <v>127</v>
      </c>
      <c r="F5425" t="s">
        <v>92</v>
      </c>
      <c r="G5425" t="s">
        <v>102</v>
      </c>
      <c r="H5425" t="s">
        <v>212</v>
      </c>
      <c r="I5425" t="s">
        <v>5662</v>
      </c>
      <c r="J5425" t="s">
        <v>92</v>
      </c>
      <c r="K5425" t="s">
        <v>6749</v>
      </c>
      <c r="L5425" t="s">
        <v>612</v>
      </c>
      <c r="M5425" s="17">
        <f>VLOOKUP($K5425,[1]Budget!$V:$AE,5,0)*IF($C5425="1 - Revenues",1,IF(AND($C5425="5 - Transfers",MID(I5425,15,1)="4"),1,-1))</f>
        <v>0</v>
      </c>
      <c r="N5425" s="17">
        <f>VLOOKUP($K5425,[1]Budget!$V:$AE,6,0)*IF($C5425="1 - Revenues",1,IF(AND($C5425="5 - Transfers",MID(J5425,15,1)="4"),1,-1))</f>
        <v>0</v>
      </c>
      <c r="O5425" s="17">
        <f>IFERROR(IF(RIGHT(LEFT(K5425,15),1)="4",VLOOKUP(K5425,'[1]Budget Worksheet'!A:B,2,0),-1*VLOOKUP(K5425,'[1]Budget Worksheet'!A:B,2,0)),0)</f>
        <v>0</v>
      </c>
      <c r="P5425" s="17">
        <f>VLOOKUP($K5425,[1]Budget!$V:$AE,8,0)*IF($C5425="1 - Revenues",1,IF(AND($C5425="5 - Transfers",MID($K5425,15,1)="4"),1,-1))</f>
        <v>0</v>
      </c>
      <c r="Q5425" s="17">
        <f>VLOOKUP($K5425,[1]Budget!$V:$AE,10,0)*IF($C5425="1 - Revenues",1,IF(AND($C5425="5 - Transfers",MID(K5425,15,1)="4"),1,-1))</f>
        <v>0</v>
      </c>
      <c r="S5425" s="18" t="b">
        <f>IF(LEFT(C5425,1)="1",1,-1)*SUMIF([1]Budget!V:V,'Budget Worksheet for Pivot Tabl'!K5425,[1]Budget!AC:AC)=P5425</f>
        <v>1</v>
      </c>
    </row>
    <row r="5426" spans="1:19" x14ac:dyDescent="0.25">
      <c r="A5426" t="s">
        <v>83</v>
      </c>
      <c r="B5426" t="s">
        <v>84</v>
      </c>
      <c r="C5426" t="s">
        <v>8</v>
      </c>
      <c r="D5426" t="str">
        <f t="shared" si="84"/>
        <v>OUTFLOWS</v>
      </c>
      <c r="E5426" t="s">
        <v>127</v>
      </c>
      <c r="F5426" t="s">
        <v>92</v>
      </c>
      <c r="G5426" t="s">
        <v>102</v>
      </c>
      <c r="H5426" t="s">
        <v>212</v>
      </c>
      <c r="I5426" t="s">
        <v>5662</v>
      </c>
      <c r="J5426" t="s">
        <v>92</v>
      </c>
      <c r="K5426" t="s">
        <v>6750</v>
      </c>
      <c r="L5426" t="s">
        <v>614</v>
      </c>
      <c r="M5426" s="17">
        <f>VLOOKUP($K5426,[1]Budget!$V:$AE,5,0)*IF($C5426="1 - Revenues",1,IF(AND($C5426="5 - Transfers",MID(I5426,15,1)="4"),1,-1))</f>
        <v>0</v>
      </c>
      <c r="N5426" s="17">
        <f>VLOOKUP($K5426,[1]Budget!$V:$AE,6,0)*IF($C5426="1 - Revenues",1,IF(AND($C5426="5 - Transfers",MID(J5426,15,1)="4"),1,-1))</f>
        <v>0</v>
      </c>
      <c r="O5426" s="17">
        <f>IFERROR(IF(RIGHT(LEFT(K5426,15),1)="4",VLOOKUP(K5426,'[1]Budget Worksheet'!A:B,2,0),-1*VLOOKUP(K5426,'[1]Budget Worksheet'!A:B,2,0)),0)</f>
        <v>0</v>
      </c>
      <c r="P5426" s="17">
        <f>VLOOKUP($K5426,[1]Budget!$V:$AE,8,0)*IF($C5426="1 - Revenues",1,IF(AND($C5426="5 - Transfers",MID($K5426,15,1)="4"),1,-1))</f>
        <v>0</v>
      </c>
      <c r="Q5426" s="17">
        <f>VLOOKUP($K5426,[1]Budget!$V:$AE,10,0)*IF($C5426="1 - Revenues",1,IF(AND($C5426="5 - Transfers",MID(K5426,15,1)="4"),1,-1))</f>
        <v>0</v>
      </c>
      <c r="S5426" s="18" t="b">
        <f>IF(LEFT(C5426,1)="1",1,-1)*SUMIF([1]Budget!V:V,'Budget Worksheet for Pivot Tabl'!K5426,[1]Budget!AC:AC)=P5426</f>
        <v>1</v>
      </c>
    </row>
    <row r="5427" spans="1:19" x14ac:dyDescent="0.25">
      <c r="A5427" t="s">
        <v>83</v>
      </c>
      <c r="B5427" t="s">
        <v>84</v>
      </c>
      <c r="C5427" t="s">
        <v>8</v>
      </c>
      <c r="D5427" t="str">
        <f t="shared" si="84"/>
        <v>OUTFLOWS</v>
      </c>
      <c r="E5427" t="s">
        <v>127</v>
      </c>
      <c r="F5427" t="s">
        <v>92</v>
      </c>
      <c r="G5427" t="s">
        <v>102</v>
      </c>
      <c r="H5427" t="s">
        <v>212</v>
      </c>
      <c r="I5427" t="s">
        <v>5662</v>
      </c>
      <c r="J5427" t="s">
        <v>92</v>
      </c>
      <c r="K5427" t="s">
        <v>6751</v>
      </c>
      <c r="L5427" t="s">
        <v>618</v>
      </c>
      <c r="M5427" s="17">
        <f>VLOOKUP($K5427,[1]Budget!$V:$AE,5,0)*IF($C5427="1 - Revenues",1,IF(AND($C5427="5 - Transfers",MID(I5427,15,1)="4"),1,-1))</f>
        <v>0</v>
      </c>
      <c r="N5427" s="17">
        <f>VLOOKUP($K5427,[1]Budget!$V:$AE,6,0)*IF($C5427="1 - Revenues",1,IF(AND($C5427="5 - Transfers",MID(J5427,15,1)="4"),1,-1))</f>
        <v>0</v>
      </c>
      <c r="O5427" s="17">
        <f>IFERROR(IF(RIGHT(LEFT(K5427,15),1)="4",VLOOKUP(K5427,'[1]Budget Worksheet'!A:B,2,0),-1*VLOOKUP(K5427,'[1]Budget Worksheet'!A:B,2,0)),0)</f>
        <v>0</v>
      </c>
      <c r="P5427" s="17">
        <f>VLOOKUP($K5427,[1]Budget!$V:$AE,8,0)*IF($C5427="1 - Revenues",1,IF(AND($C5427="5 - Transfers",MID($K5427,15,1)="4"),1,-1))</f>
        <v>0</v>
      </c>
      <c r="Q5427" s="17">
        <f>VLOOKUP($K5427,[1]Budget!$V:$AE,10,0)*IF($C5427="1 - Revenues",1,IF(AND($C5427="5 - Transfers",MID(K5427,15,1)="4"),1,-1))</f>
        <v>0</v>
      </c>
      <c r="S5427" s="18" t="b">
        <f>IF(LEFT(C5427,1)="1",1,-1)*SUMIF([1]Budget!V:V,'Budget Worksheet for Pivot Tabl'!K5427,[1]Budget!AC:AC)=P5427</f>
        <v>1</v>
      </c>
    </row>
    <row r="5428" spans="1:19" x14ac:dyDescent="0.25">
      <c r="A5428" t="s">
        <v>83</v>
      </c>
      <c r="B5428" t="s">
        <v>84</v>
      </c>
      <c r="C5428" t="s">
        <v>8</v>
      </c>
      <c r="D5428" t="str">
        <f t="shared" si="84"/>
        <v>OUTFLOWS</v>
      </c>
      <c r="E5428" t="s">
        <v>127</v>
      </c>
      <c r="F5428" t="s">
        <v>92</v>
      </c>
      <c r="G5428" t="s">
        <v>102</v>
      </c>
      <c r="H5428" t="s">
        <v>212</v>
      </c>
      <c r="I5428" t="s">
        <v>5662</v>
      </c>
      <c r="J5428" t="s">
        <v>92</v>
      </c>
      <c r="K5428" t="s">
        <v>6752</v>
      </c>
      <c r="L5428" t="s">
        <v>472</v>
      </c>
      <c r="M5428" s="17">
        <f>VLOOKUP($K5428,[1]Budget!$V:$AE,5,0)*IF($C5428="1 - Revenues",1,IF(AND($C5428="5 - Transfers",MID(I5428,15,1)="4"),1,-1))</f>
        <v>0</v>
      </c>
      <c r="N5428" s="17">
        <f>VLOOKUP($K5428,[1]Budget!$V:$AE,6,0)*IF($C5428="1 - Revenues",1,IF(AND($C5428="5 - Transfers",MID(J5428,15,1)="4"),1,-1))</f>
        <v>0</v>
      </c>
      <c r="O5428" s="17">
        <f>IFERROR(IF(RIGHT(LEFT(K5428,15),1)="4",VLOOKUP(K5428,'[1]Budget Worksheet'!A:B,2,0),-1*VLOOKUP(K5428,'[1]Budget Worksheet'!A:B,2,0)),0)</f>
        <v>0</v>
      </c>
      <c r="P5428" s="17">
        <f>VLOOKUP($K5428,[1]Budget!$V:$AE,8,0)*IF($C5428="1 - Revenues",1,IF(AND($C5428="5 - Transfers",MID($K5428,15,1)="4"),1,-1))</f>
        <v>0</v>
      </c>
      <c r="Q5428" s="17">
        <f>VLOOKUP($K5428,[1]Budget!$V:$AE,10,0)*IF($C5428="1 - Revenues",1,IF(AND($C5428="5 - Transfers",MID(K5428,15,1)="4"),1,-1))</f>
        <v>0</v>
      </c>
      <c r="S5428" s="18" t="b">
        <f>IF(LEFT(C5428,1)="1",1,-1)*SUMIF([1]Budget!V:V,'Budget Worksheet for Pivot Tabl'!K5428,[1]Budget!AC:AC)=P5428</f>
        <v>1</v>
      </c>
    </row>
    <row r="5429" spans="1:19" x14ac:dyDescent="0.25">
      <c r="A5429" t="s">
        <v>83</v>
      </c>
      <c r="B5429" t="s">
        <v>84</v>
      </c>
      <c r="C5429" t="s">
        <v>8</v>
      </c>
      <c r="D5429" t="str">
        <f t="shared" si="84"/>
        <v>OUTFLOWS</v>
      </c>
      <c r="E5429" t="s">
        <v>108</v>
      </c>
      <c r="F5429" t="s">
        <v>109</v>
      </c>
      <c r="G5429" t="s">
        <v>102</v>
      </c>
      <c r="H5429" t="s">
        <v>212</v>
      </c>
      <c r="I5429" t="s">
        <v>35</v>
      </c>
      <c r="J5429" t="s">
        <v>375</v>
      </c>
      <c r="K5429" t="s">
        <v>6753</v>
      </c>
      <c r="L5429" t="s">
        <v>590</v>
      </c>
      <c r="M5429" s="17">
        <f>VLOOKUP($K5429,[1]Budget!$V:$AE,5,0)*IF($C5429="1 - Revenues",1,IF(AND($C5429="5 - Transfers",MID(I5429,15,1)="4"),1,-1))</f>
        <v>-9000</v>
      </c>
      <c r="N5429" s="17">
        <f>VLOOKUP($K5429,[1]Budget!$V:$AE,6,0)*IF($C5429="1 - Revenues",1,IF(AND($C5429="5 - Transfers",MID(J5429,15,1)="4"),1,-1))</f>
        <v>-9000</v>
      </c>
      <c r="O5429" s="17">
        <f>IFERROR(IF(RIGHT(LEFT(K5429,15),1)="4",VLOOKUP(K5429,'[1]Budget Worksheet'!A:B,2,0),-1*VLOOKUP(K5429,'[1]Budget Worksheet'!A:B,2,0)),0)</f>
        <v>-7703</v>
      </c>
      <c r="P5429" s="17">
        <f>VLOOKUP($K5429,[1]Budget!$V:$AE,8,0)*IF($C5429="1 - Revenues",1,IF(AND($C5429="5 - Transfers",MID($K5429,15,1)="4"),1,-1))</f>
        <v>-7703</v>
      </c>
      <c r="Q5429" s="17">
        <f>VLOOKUP($K5429,[1]Budget!$V:$AE,10,0)*IF($C5429="1 - Revenues",1,IF(AND($C5429="5 - Transfers",MID(K5429,15,1)="4"),1,-1))</f>
        <v>0</v>
      </c>
      <c r="S5429" s="18" t="b">
        <f>IF(LEFT(C5429,1)="1",1,-1)*SUMIF([1]Budget!V:V,'Budget Worksheet for Pivot Tabl'!K5429,[1]Budget!AC:AC)=P5429</f>
        <v>1</v>
      </c>
    </row>
    <row r="5430" spans="1:19" x14ac:dyDescent="0.25">
      <c r="A5430" t="s">
        <v>83</v>
      </c>
      <c r="B5430" t="s">
        <v>84</v>
      </c>
      <c r="C5430" t="s">
        <v>8</v>
      </c>
      <c r="D5430" t="str">
        <f t="shared" si="84"/>
        <v>OUTFLOWS</v>
      </c>
      <c r="E5430" t="s">
        <v>108</v>
      </c>
      <c r="F5430" t="s">
        <v>109</v>
      </c>
      <c r="G5430" t="s">
        <v>102</v>
      </c>
      <c r="H5430" t="s">
        <v>212</v>
      </c>
      <c r="I5430" t="s">
        <v>35</v>
      </c>
      <c r="J5430" t="s">
        <v>375</v>
      </c>
      <c r="K5430" t="s">
        <v>6754</v>
      </c>
      <c r="L5430" t="s">
        <v>597</v>
      </c>
      <c r="M5430" s="17">
        <f>VLOOKUP($K5430,[1]Budget!$V:$AE,5,0)*IF($C5430="1 - Revenues",1,IF(AND($C5430="5 - Transfers",MID(I5430,15,1)="4"),1,-1))</f>
        <v>0</v>
      </c>
      <c r="N5430" s="17">
        <f>VLOOKUP($K5430,[1]Budget!$V:$AE,6,0)*IF($C5430="1 - Revenues",1,IF(AND($C5430="5 - Transfers",MID(J5430,15,1)="4"),1,-1))</f>
        <v>0</v>
      </c>
      <c r="O5430" s="17">
        <f>IFERROR(IF(RIGHT(LEFT(K5430,15),1)="4",VLOOKUP(K5430,'[1]Budget Worksheet'!A:B,2,0),-1*VLOOKUP(K5430,'[1]Budget Worksheet'!A:B,2,0)),0)</f>
        <v>0</v>
      </c>
      <c r="P5430" s="17">
        <f>VLOOKUP($K5430,[1]Budget!$V:$AE,8,0)*IF($C5430="1 - Revenues",1,IF(AND($C5430="5 - Transfers",MID($K5430,15,1)="4"),1,-1))</f>
        <v>0</v>
      </c>
      <c r="Q5430" s="17">
        <f>VLOOKUP($K5430,[1]Budget!$V:$AE,10,0)*IF($C5430="1 - Revenues",1,IF(AND($C5430="5 - Transfers",MID(K5430,15,1)="4"),1,-1))</f>
        <v>0</v>
      </c>
      <c r="S5430" s="18" t="b">
        <f>IF(LEFT(C5430,1)="1",1,-1)*SUMIF([1]Budget!V:V,'Budget Worksheet for Pivot Tabl'!K5430,[1]Budget!AC:AC)=P5430</f>
        <v>1</v>
      </c>
    </row>
    <row r="5431" spans="1:19" x14ac:dyDescent="0.25">
      <c r="A5431" t="s">
        <v>83</v>
      </c>
      <c r="B5431" t="s">
        <v>84</v>
      </c>
      <c r="C5431" t="s">
        <v>8</v>
      </c>
      <c r="D5431" t="str">
        <f t="shared" si="84"/>
        <v>OUTFLOWS</v>
      </c>
      <c r="E5431" t="s">
        <v>108</v>
      </c>
      <c r="F5431" t="s">
        <v>109</v>
      </c>
      <c r="G5431" t="s">
        <v>102</v>
      </c>
      <c r="H5431" t="s">
        <v>212</v>
      </c>
      <c r="I5431" t="s">
        <v>35</v>
      </c>
      <c r="J5431" t="s">
        <v>375</v>
      </c>
      <c r="K5431" t="s">
        <v>6755</v>
      </c>
      <c r="L5431" t="s">
        <v>599</v>
      </c>
      <c r="M5431" s="17">
        <f>VLOOKUP($K5431,[1]Budget!$V:$AE,5,0)*IF($C5431="1 - Revenues",1,IF(AND($C5431="5 - Transfers",MID(I5431,15,1)="4"),1,-1))</f>
        <v>0</v>
      </c>
      <c r="N5431" s="17">
        <f>VLOOKUP($K5431,[1]Budget!$V:$AE,6,0)*IF($C5431="1 - Revenues",1,IF(AND($C5431="5 - Transfers",MID(J5431,15,1)="4"),1,-1))</f>
        <v>0</v>
      </c>
      <c r="O5431" s="17">
        <f>IFERROR(IF(RIGHT(LEFT(K5431,15),1)="4",VLOOKUP(K5431,'[1]Budget Worksheet'!A:B,2,0),-1*VLOOKUP(K5431,'[1]Budget Worksheet'!A:B,2,0)),0)</f>
        <v>-140</v>
      </c>
      <c r="P5431" s="17">
        <f>VLOOKUP($K5431,[1]Budget!$V:$AE,8,0)*IF($C5431="1 - Revenues",1,IF(AND($C5431="5 - Transfers",MID($K5431,15,1)="4"),1,-1))</f>
        <v>-140</v>
      </c>
      <c r="Q5431" s="17">
        <f>VLOOKUP($K5431,[1]Budget!$V:$AE,10,0)*IF($C5431="1 - Revenues",1,IF(AND($C5431="5 - Transfers",MID(K5431,15,1)="4"),1,-1))</f>
        <v>0</v>
      </c>
      <c r="S5431" s="18" t="b">
        <f>IF(LEFT(C5431,1)="1",1,-1)*SUMIF([1]Budget!V:V,'Budget Worksheet for Pivot Tabl'!K5431,[1]Budget!AC:AC)=P5431</f>
        <v>1</v>
      </c>
    </row>
    <row r="5432" spans="1:19" x14ac:dyDescent="0.25">
      <c r="A5432" t="s">
        <v>83</v>
      </c>
      <c r="B5432" t="s">
        <v>84</v>
      </c>
      <c r="C5432" t="s">
        <v>8</v>
      </c>
      <c r="D5432" t="str">
        <f t="shared" si="84"/>
        <v>OUTFLOWS</v>
      </c>
      <c r="E5432" t="s">
        <v>108</v>
      </c>
      <c r="F5432" t="s">
        <v>109</v>
      </c>
      <c r="G5432" t="s">
        <v>102</v>
      </c>
      <c r="H5432" t="s">
        <v>212</v>
      </c>
      <c r="I5432" t="s">
        <v>35</v>
      </c>
      <c r="J5432" t="s">
        <v>375</v>
      </c>
      <c r="K5432" t="s">
        <v>6756</v>
      </c>
      <c r="L5432" t="s">
        <v>601</v>
      </c>
      <c r="M5432" s="17">
        <f>VLOOKUP($K5432,[1]Budget!$V:$AE,5,0)*IF($C5432="1 - Revenues",1,IF(AND($C5432="5 - Transfers",MID(I5432,15,1)="4"),1,-1))</f>
        <v>0</v>
      </c>
      <c r="N5432" s="17">
        <f>VLOOKUP($K5432,[1]Budget!$V:$AE,6,0)*IF($C5432="1 - Revenues",1,IF(AND($C5432="5 - Transfers",MID(J5432,15,1)="4"),1,-1))</f>
        <v>0</v>
      </c>
      <c r="O5432" s="17">
        <f>IFERROR(IF(RIGHT(LEFT(K5432,15),1)="4",VLOOKUP(K5432,'[1]Budget Worksheet'!A:B,2,0),-1*VLOOKUP(K5432,'[1]Budget Worksheet'!A:B,2,0)),0)</f>
        <v>0</v>
      </c>
      <c r="P5432" s="17">
        <f>VLOOKUP($K5432,[1]Budget!$V:$AE,8,0)*IF($C5432="1 - Revenues",1,IF(AND($C5432="5 - Transfers",MID($K5432,15,1)="4"),1,-1))</f>
        <v>0</v>
      </c>
      <c r="Q5432" s="17">
        <f>VLOOKUP($K5432,[1]Budget!$V:$AE,10,0)*IF($C5432="1 - Revenues",1,IF(AND($C5432="5 - Transfers",MID(K5432,15,1)="4"),1,-1))</f>
        <v>0</v>
      </c>
      <c r="S5432" s="18" t="b">
        <f>IF(LEFT(C5432,1)="1",1,-1)*SUMIF([1]Budget!V:V,'Budget Worksheet for Pivot Tabl'!K5432,[1]Budget!AC:AC)=P5432</f>
        <v>1</v>
      </c>
    </row>
    <row r="5433" spans="1:19" x14ac:dyDescent="0.25">
      <c r="A5433" t="s">
        <v>83</v>
      </c>
      <c r="B5433" t="s">
        <v>84</v>
      </c>
      <c r="C5433" t="s">
        <v>8</v>
      </c>
      <c r="D5433" t="str">
        <f t="shared" si="84"/>
        <v>OUTFLOWS</v>
      </c>
      <c r="E5433" t="s">
        <v>108</v>
      </c>
      <c r="F5433" t="s">
        <v>109</v>
      </c>
      <c r="G5433" t="s">
        <v>102</v>
      </c>
      <c r="H5433" t="s">
        <v>212</v>
      </c>
      <c r="I5433" t="s">
        <v>35</v>
      </c>
      <c r="J5433" t="s">
        <v>375</v>
      </c>
      <c r="K5433" t="s">
        <v>6757</v>
      </c>
      <c r="L5433" t="s">
        <v>603</v>
      </c>
      <c r="M5433" s="17">
        <f>VLOOKUP($K5433,[1]Budget!$V:$AE,5,0)*IF($C5433="1 - Revenues",1,IF(AND($C5433="5 - Transfers",MID(I5433,15,1)="4"),1,-1))</f>
        <v>0</v>
      </c>
      <c r="N5433" s="17">
        <f>VLOOKUP($K5433,[1]Budget!$V:$AE,6,0)*IF($C5433="1 - Revenues",1,IF(AND($C5433="5 - Transfers",MID(J5433,15,1)="4"),1,-1))</f>
        <v>0</v>
      </c>
      <c r="O5433" s="17">
        <f>IFERROR(IF(RIGHT(LEFT(K5433,15),1)="4",VLOOKUP(K5433,'[1]Budget Worksheet'!A:B,2,0),-1*VLOOKUP(K5433,'[1]Budget Worksheet'!A:B,2,0)),0)</f>
        <v>0</v>
      </c>
      <c r="P5433" s="17">
        <f>VLOOKUP($K5433,[1]Budget!$V:$AE,8,0)*IF($C5433="1 - Revenues",1,IF(AND($C5433="5 - Transfers",MID($K5433,15,1)="4"),1,-1))</f>
        <v>0</v>
      </c>
      <c r="Q5433" s="17">
        <f>VLOOKUP($K5433,[1]Budget!$V:$AE,10,0)*IF($C5433="1 - Revenues",1,IF(AND($C5433="5 - Transfers",MID(K5433,15,1)="4"),1,-1))</f>
        <v>0</v>
      </c>
      <c r="S5433" s="18" t="b">
        <f>IF(LEFT(C5433,1)="1",1,-1)*SUMIF([1]Budget!V:V,'Budget Worksheet for Pivot Tabl'!K5433,[1]Budget!AC:AC)=P5433</f>
        <v>1</v>
      </c>
    </row>
    <row r="5434" spans="1:19" x14ac:dyDescent="0.25">
      <c r="A5434" t="s">
        <v>83</v>
      </c>
      <c r="B5434" t="s">
        <v>84</v>
      </c>
      <c r="C5434" t="s">
        <v>8</v>
      </c>
      <c r="D5434" t="str">
        <f t="shared" si="84"/>
        <v>OUTFLOWS</v>
      </c>
      <c r="E5434" t="s">
        <v>108</v>
      </c>
      <c r="F5434" t="s">
        <v>109</v>
      </c>
      <c r="G5434" t="s">
        <v>102</v>
      </c>
      <c r="H5434" t="s">
        <v>212</v>
      </c>
      <c r="I5434" t="s">
        <v>35</v>
      </c>
      <c r="J5434" t="s">
        <v>375</v>
      </c>
      <c r="K5434" t="s">
        <v>6758</v>
      </c>
      <c r="L5434" t="s">
        <v>470</v>
      </c>
      <c r="M5434" s="17">
        <f>VLOOKUP($K5434,[1]Budget!$V:$AE,5,0)*IF($C5434="1 - Revenues",1,IF(AND($C5434="5 - Transfers",MID(I5434,15,1)="4"),1,-1))</f>
        <v>-2000</v>
      </c>
      <c r="N5434" s="17">
        <f>VLOOKUP($K5434,[1]Budget!$V:$AE,6,0)*IF($C5434="1 - Revenues",1,IF(AND($C5434="5 - Transfers",MID(J5434,15,1)="4"),1,-1))</f>
        <v>-2000</v>
      </c>
      <c r="O5434" s="17">
        <f>IFERROR(IF(RIGHT(LEFT(K5434,15),1)="4",VLOOKUP(K5434,'[1]Budget Worksheet'!A:B,2,0),-1*VLOOKUP(K5434,'[1]Budget Worksheet'!A:B,2,0)),0)</f>
        <v>-1640</v>
      </c>
      <c r="P5434" s="17">
        <f>VLOOKUP($K5434,[1]Budget!$V:$AE,8,0)*IF($C5434="1 - Revenues",1,IF(AND($C5434="5 - Transfers",MID($K5434,15,1)="4"),1,-1))</f>
        <v>-1000</v>
      </c>
      <c r="Q5434" s="17">
        <f>VLOOKUP($K5434,[1]Budget!$V:$AE,10,0)*IF($C5434="1 - Revenues",1,IF(AND($C5434="5 - Transfers",MID(K5434,15,1)="4"),1,-1))</f>
        <v>640</v>
      </c>
      <c r="S5434" s="18" t="b">
        <f>IF(LEFT(C5434,1)="1",1,-1)*SUMIF([1]Budget!V:V,'Budget Worksheet for Pivot Tabl'!K5434,[1]Budget!AC:AC)=P5434</f>
        <v>1</v>
      </c>
    </row>
    <row r="5435" spans="1:19" x14ac:dyDescent="0.25">
      <c r="A5435" t="s">
        <v>83</v>
      </c>
      <c r="B5435" t="s">
        <v>84</v>
      </c>
      <c r="C5435" t="s">
        <v>8</v>
      </c>
      <c r="D5435" t="str">
        <f t="shared" si="84"/>
        <v>OUTFLOWS</v>
      </c>
      <c r="E5435" t="s">
        <v>108</v>
      </c>
      <c r="F5435" t="s">
        <v>109</v>
      </c>
      <c r="G5435" t="s">
        <v>102</v>
      </c>
      <c r="H5435" t="s">
        <v>212</v>
      </c>
      <c r="I5435" t="s">
        <v>35</v>
      </c>
      <c r="J5435" t="s">
        <v>375</v>
      </c>
      <c r="K5435" t="s">
        <v>6759</v>
      </c>
      <c r="L5435" t="s">
        <v>606</v>
      </c>
      <c r="M5435" s="17">
        <f>VLOOKUP($K5435,[1]Budget!$V:$AE,5,0)*IF($C5435="1 - Revenues",1,IF(AND($C5435="5 - Transfers",MID(I5435,15,1)="4"),1,-1))</f>
        <v>0</v>
      </c>
      <c r="N5435" s="17">
        <f>VLOOKUP($K5435,[1]Budget!$V:$AE,6,0)*IF($C5435="1 - Revenues",1,IF(AND($C5435="5 - Transfers",MID(J5435,15,1)="4"),1,-1))</f>
        <v>-1000</v>
      </c>
      <c r="O5435" s="17">
        <f>IFERROR(IF(RIGHT(LEFT(K5435,15),1)="4",VLOOKUP(K5435,'[1]Budget Worksheet'!A:B,2,0),-1*VLOOKUP(K5435,'[1]Budget Worksheet'!A:B,2,0)),0)</f>
        <v>-471</v>
      </c>
      <c r="P5435" s="17">
        <f>VLOOKUP($K5435,[1]Budget!$V:$AE,8,0)*IF($C5435="1 - Revenues",1,IF(AND($C5435="5 - Transfers",MID($K5435,15,1)="4"),1,-1))</f>
        <v>-471</v>
      </c>
      <c r="Q5435" s="17">
        <f>VLOOKUP($K5435,[1]Budget!$V:$AE,10,0)*IF($C5435="1 - Revenues",1,IF(AND($C5435="5 - Transfers",MID(K5435,15,1)="4"),1,-1))</f>
        <v>0</v>
      </c>
      <c r="S5435" s="18" t="b">
        <f>IF(LEFT(C5435,1)="1",1,-1)*SUMIF([1]Budget!V:V,'Budget Worksheet for Pivot Tabl'!K5435,[1]Budget!AC:AC)=P5435</f>
        <v>1</v>
      </c>
    </row>
    <row r="5436" spans="1:19" x14ac:dyDescent="0.25">
      <c r="A5436" t="s">
        <v>83</v>
      </c>
      <c r="B5436" t="s">
        <v>84</v>
      </c>
      <c r="C5436" t="s">
        <v>8</v>
      </c>
      <c r="D5436" t="str">
        <f t="shared" si="84"/>
        <v>OUTFLOWS</v>
      </c>
      <c r="E5436" t="s">
        <v>108</v>
      </c>
      <c r="F5436" t="s">
        <v>109</v>
      </c>
      <c r="G5436" t="s">
        <v>102</v>
      </c>
      <c r="H5436" t="s">
        <v>212</v>
      </c>
      <c r="I5436" t="s">
        <v>35</v>
      </c>
      <c r="J5436" t="s">
        <v>375</v>
      </c>
      <c r="K5436" t="s">
        <v>6760</v>
      </c>
      <c r="L5436" t="s">
        <v>608</v>
      </c>
      <c r="M5436" s="17">
        <f>VLOOKUP($K5436,[1]Budget!$V:$AE,5,0)*IF($C5436="1 - Revenues",1,IF(AND($C5436="5 - Transfers",MID(I5436,15,1)="4"),1,-1))</f>
        <v>0</v>
      </c>
      <c r="N5436" s="17">
        <f>VLOOKUP($K5436,[1]Budget!$V:$AE,6,0)*IF($C5436="1 - Revenues",1,IF(AND($C5436="5 - Transfers",MID(J5436,15,1)="4"),1,-1))</f>
        <v>0</v>
      </c>
      <c r="O5436" s="17">
        <f>IFERROR(IF(RIGHT(LEFT(K5436,15),1)="4",VLOOKUP(K5436,'[1]Budget Worksheet'!A:B,2,0),-1*VLOOKUP(K5436,'[1]Budget Worksheet'!A:B,2,0)),0)</f>
        <v>0</v>
      </c>
      <c r="P5436" s="17">
        <f>VLOOKUP($K5436,[1]Budget!$V:$AE,8,0)*IF($C5436="1 - Revenues",1,IF(AND($C5436="5 - Transfers",MID($K5436,15,1)="4"),1,-1))</f>
        <v>0</v>
      </c>
      <c r="Q5436" s="17">
        <f>VLOOKUP($K5436,[1]Budget!$V:$AE,10,0)*IF($C5436="1 - Revenues",1,IF(AND($C5436="5 - Transfers",MID(K5436,15,1)="4"),1,-1))</f>
        <v>0</v>
      </c>
      <c r="S5436" s="18" t="b">
        <f>IF(LEFT(C5436,1)="1",1,-1)*SUMIF([1]Budget!V:V,'Budget Worksheet for Pivot Tabl'!K5436,[1]Budget!AC:AC)=P5436</f>
        <v>1</v>
      </c>
    </row>
    <row r="5437" spans="1:19" x14ac:dyDescent="0.25">
      <c r="A5437" t="s">
        <v>83</v>
      </c>
      <c r="B5437" t="s">
        <v>84</v>
      </c>
      <c r="C5437" t="s">
        <v>8</v>
      </c>
      <c r="D5437" t="str">
        <f t="shared" si="84"/>
        <v>OUTFLOWS</v>
      </c>
      <c r="E5437" t="s">
        <v>108</v>
      </c>
      <c r="F5437" t="s">
        <v>109</v>
      </c>
      <c r="G5437" t="s">
        <v>102</v>
      </c>
      <c r="H5437" t="s">
        <v>212</v>
      </c>
      <c r="I5437" t="s">
        <v>35</v>
      </c>
      <c r="J5437" t="s">
        <v>375</v>
      </c>
      <c r="K5437" t="s">
        <v>6761</v>
      </c>
      <c r="L5437" t="s">
        <v>610</v>
      </c>
      <c r="M5437" s="17">
        <f>VLOOKUP($K5437,[1]Budget!$V:$AE,5,0)*IF($C5437="1 - Revenues",1,IF(AND($C5437="5 - Transfers",MID(I5437,15,1)="4"),1,-1))</f>
        <v>0</v>
      </c>
      <c r="N5437" s="17">
        <f>VLOOKUP($K5437,[1]Budget!$V:$AE,6,0)*IF($C5437="1 - Revenues",1,IF(AND($C5437="5 - Transfers",MID(J5437,15,1)="4"),1,-1))</f>
        <v>0</v>
      </c>
      <c r="O5437" s="17">
        <f>IFERROR(IF(RIGHT(LEFT(K5437,15),1)="4",VLOOKUP(K5437,'[1]Budget Worksheet'!A:B,2,0),-1*VLOOKUP(K5437,'[1]Budget Worksheet'!A:B,2,0)),0)</f>
        <v>-93</v>
      </c>
      <c r="P5437" s="17">
        <f>VLOOKUP($K5437,[1]Budget!$V:$AE,8,0)*IF($C5437="1 - Revenues",1,IF(AND($C5437="5 - Transfers",MID($K5437,15,1)="4"),1,-1))</f>
        <v>-93</v>
      </c>
      <c r="Q5437" s="17">
        <f>VLOOKUP($K5437,[1]Budget!$V:$AE,10,0)*IF($C5437="1 - Revenues",1,IF(AND($C5437="5 - Transfers",MID(K5437,15,1)="4"),1,-1))</f>
        <v>0</v>
      </c>
      <c r="S5437" s="18" t="b">
        <f>IF(LEFT(C5437,1)="1",1,-1)*SUMIF([1]Budget!V:V,'Budget Worksheet for Pivot Tabl'!K5437,[1]Budget!AC:AC)=P5437</f>
        <v>1</v>
      </c>
    </row>
    <row r="5438" spans="1:19" x14ac:dyDescent="0.25">
      <c r="A5438" t="s">
        <v>83</v>
      </c>
      <c r="B5438" t="s">
        <v>84</v>
      </c>
      <c r="C5438" t="s">
        <v>8</v>
      </c>
      <c r="D5438" t="str">
        <f t="shared" si="84"/>
        <v>OUTFLOWS</v>
      </c>
      <c r="E5438" t="s">
        <v>108</v>
      </c>
      <c r="F5438" t="s">
        <v>109</v>
      </c>
      <c r="G5438" t="s">
        <v>102</v>
      </c>
      <c r="H5438" t="s">
        <v>212</v>
      </c>
      <c r="I5438" t="s">
        <v>35</v>
      </c>
      <c r="J5438" t="s">
        <v>375</v>
      </c>
      <c r="K5438" t="s">
        <v>6762</v>
      </c>
      <c r="L5438" t="s">
        <v>612</v>
      </c>
      <c r="M5438" s="17">
        <f>VLOOKUP($K5438,[1]Budget!$V:$AE,5,0)*IF($C5438="1 - Revenues",1,IF(AND($C5438="5 - Transfers",MID(I5438,15,1)="4"),1,-1))</f>
        <v>0</v>
      </c>
      <c r="N5438" s="17">
        <f>VLOOKUP($K5438,[1]Budget!$V:$AE,6,0)*IF($C5438="1 - Revenues",1,IF(AND($C5438="5 - Transfers",MID(J5438,15,1)="4"),1,-1))</f>
        <v>0</v>
      </c>
      <c r="O5438" s="17">
        <f>IFERROR(IF(RIGHT(LEFT(K5438,15),1)="4",VLOOKUP(K5438,'[1]Budget Worksheet'!A:B,2,0),-1*VLOOKUP(K5438,'[1]Budget Worksheet'!A:B,2,0)),0)</f>
        <v>-15</v>
      </c>
      <c r="P5438" s="17">
        <f>VLOOKUP($K5438,[1]Budget!$V:$AE,8,0)*IF($C5438="1 - Revenues",1,IF(AND($C5438="5 - Transfers",MID($K5438,15,1)="4"),1,-1))</f>
        <v>-15</v>
      </c>
      <c r="Q5438" s="17">
        <f>VLOOKUP($K5438,[1]Budget!$V:$AE,10,0)*IF($C5438="1 - Revenues",1,IF(AND($C5438="5 - Transfers",MID(K5438,15,1)="4"),1,-1))</f>
        <v>0</v>
      </c>
      <c r="S5438" s="18" t="b">
        <f>IF(LEFT(C5438,1)="1",1,-1)*SUMIF([1]Budget!V:V,'Budget Worksheet for Pivot Tabl'!K5438,[1]Budget!AC:AC)=P5438</f>
        <v>1</v>
      </c>
    </row>
    <row r="5439" spans="1:19" x14ac:dyDescent="0.25">
      <c r="A5439" t="s">
        <v>83</v>
      </c>
      <c r="B5439" t="s">
        <v>84</v>
      </c>
      <c r="C5439" t="s">
        <v>8</v>
      </c>
      <c r="D5439" t="str">
        <f t="shared" si="84"/>
        <v>OUTFLOWS</v>
      </c>
      <c r="E5439" t="s">
        <v>108</v>
      </c>
      <c r="F5439" t="s">
        <v>109</v>
      </c>
      <c r="G5439" t="s">
        <v>102</v>
      </c>
      <c r="H5439" t="s">
        <v>212</v>
      </c>
      <c r="I5439" t="s">
        <v>35</v>
      </c>
      <c r="J5439" t="s">
        <v>375</v>
      </c>
      <c r="K5439" t="s">
        <v>6763</v>
      </c>
      <c r="L5439" t="s">
        <v>614</v>
      </c>
      <c r="M5439" s="17">
        <f>VLOOKUP($K5439,[1]Budget!$V:$AE,5,0)*IF($C5439="1 - Revenues",1,IF(AND($C5439="5 - Transfers",MID(I5439,15,1)="4"),1,-1))</f>
        <v>0</v>
      </c>
      <c r="N5439" s="17">
        <f>VLOOKUP($K5439,[1]Budget!$V:$AE,6,0)*IF($C5439="1 - Revenues",1,IF(AND($C5439="5 - Transfers",MID(J5439,15,1)="4"),1,-1))</f>
        <v>0</v>
      </c>
      <c r="O5439" s="17">
        <f>IFERROR(IF(RIGHT(LEFT(K5439,15),1)="4",VLOOKUP(K5439,'[1]Budget Worksheet'!A:B,2,0),-1*VLOOKUP(K5439,'[1]Budget Worksheet'!A:B,2,0)),0)</f>
        <v>-14</v>
      </c>
      <c r="P5439" s="17">
        <f>VLOOKUP($K5439,[1]Budget!$V:$AE,8,0)*IF($C5439="1 - Revenues",1,IF(AND($C5439="5 - Transfers",MID($K5439,15,1)="4"),1,-1))</f>
        <v>-14</v>
      </c>
      <c r="Q5439" s="17">
        <f>VLOOKUP($K5439,[1]Budget!$V:$AE,10,0)*IF($C5439="1 - Revenues",1,IF(AND($C5439="5 - Transfers",MID(K5439,15,1)="4"),1,-1))</f>
        <v>0</v>
      </c>
      <c r="S5439" s="18" t="b">
        <f>IF(LEFT(C5439,1)="1",1,-1)*SUMIF([1]Budget!V:V,'Budget Worksheet for Pivot Tabl'!K5439,[1]Budget!AC:AC)=P5439</f>
        <v>1</v>
      </c>
    </row>
    <row r="5440" spans="1:19" x14ac:dyDescent="0.25">
      <c r="A5440" t="s">
        <v>83</v>
      </c>
      <c r="B5440" t="s">
        <v>84</v>
      </c>
      <c r="C5440" t="s">
        <v>8</v>
      </c>
      <c r="D5440" t="str">
        <f t="shared" si="84"/>
        <v>OUTFLOWS</v>
      </c>
      <c r="E5440" t="s">
        <v>108</v>
      </c>
      <c r="F5440" t="s">
        <v>109</v>
      </c>
      <c r="G5440" t="s">
        <v>102</v>
      </c>
      <c r="H5440" t="s">
        <v>212</v>
      </c>
      <c r="I5440" t="s">
        <v>35</v>
      </c>
      <c r="J5440" t="s">
        <v>375</v>
      </c>
      <c r="K5440" t="s">
        <v>6764</v>
      </c>
      <c r="L5440" t="s">
        <v>616</v>
      </c>
      <c r="M5440" s="17">
        <f>VLOOKUP($K5440,[1]Budget!$V:$AE,5,0)*IF($C5440="1 - Revenues",1,IF(AND($C5440="5 - Transfers",MID(I5440,15,1)="4"),1,-1))</f>
        <v>0</v>
      </c>
      <c r="N5440" s="17">
        <f>VLOOKUP($K5440,[1]Budget!$V:$AE,6,0)*IF($C5440="1 - Revenues",1,IF(AND($C5440="5 - Transfers",MID(J5440,15,1)="4"),1,-1))</f>
        <v>0</v>
      </c>
      <c r="O5440" s="17">
        <f>IFERROR(IF(RIGHT(LEFT(K5440,15),1)="4",VLOOKUP(K5440,'[1]Budget Worksheet'!A:B,2,0),-1*VLOOKUP(K5440,'[1]Budget Worksheet'!A:B,2,0)),0)</f>
        <v>-600</v>
      </c>
      <c r="P5440" s="17">
        <f>VLOOKUP($K5440,[1]Budget!$V:$AE,8,0)*IF($C5440="1 - Revenues",1,IF(AND($C5440="5 - Transfers",MID($K5440,15,1)="4"),1,-1))</f>
        <v>-1000</v>
      </c>
      <c r="Q5440" s="17">
        <f>VLOOKUP($K5440,[1]Budget!$V:$AE,10,0)*IF($C5440="1 - Revenues",1,IF(AND($C5440="5 - Transfers",MID(K5440,15,1)="4"),1,-1))</f>
        <v>-400</v>
      </c>
      <c r="S5440" s="18" t="b">
        <f>IF(LEFT(C5440,1)="1",1,-1)*SUMIF([1]Budget!V:V,'Budget Worksheet for Pivot Tabl'!K5440,[1]Budget!AC:AC)=P5440</f>
        <v>1</v>
      </c>
    </row>
    <row r="5441" spans="1:19" x14ac:dyDescent="0.25">
      <c r="A5441" t="s">
        <v>83</v>
      </c>
      <c r="B5441" t="s">
        <v>84</v>
      </c>
      <c r="C5441" t="s">
        <v>8</v>
      </c>
      <c r="D5441" t="str">
        <f t="shared" si="84"/>
        <v>OUTFLOWS</v>
      </c>
      <c r="E5441" t="s">
        <v>108</v>
      </c>
      <c r="F5441" t="s">
        <v>109</v>
      </c>
      <c r="G5441" t="s">
        <v>102</v>
      </c>
      <c r="H5441" t="s">
        <v>212</v>
      </c>
      <c r="I5441" t="s">
        <v>35</v>
      </c>
      <c r="J5441" t="s">
        <v>375</v>
      </c>
      <c r="K5441" t="s">
        <v>6765</v>
      </c>
      <c r="L5441" t="s">
        <v>618</v>
      </c>
      <c r="M5441" s="17">
        <f>VLOOKUP($K5441,[1]Budget!$V:$AE,5,0)*IF($C5441="1 - Revenues",1,IF(AND($C5441="5 - Transfers",MID(I5441,15,1)="4"),1,-1))</f>
        <v>0</v>
      </c>
      <c r="N5441" s="17">
        <f>VLOOKUP($K5441,[1]Budget!$V:$AE,6,0)*IF($C5441="1 - Revenues",1,IF(AND($C5441="5 - Transfers",MID(J5441,15,1)="4"),1,-1))</f>
        <v>0</v>
      </c>
      <c r="O5441" s="17">
        <f>IFERROR(IF(RIGHT(LEFT(K5441,15),1)="4",VLOOKUP(K5441,'[1]Budget Worksheet'!A:B,2,0),-1*VLOOKUP(K5441,'[1]Budget Worksheet'!A:B,2,0)),0)</f>
        <v>-76</v>
      </c>
      <c r="P5441" s="17">
        <f>VLOOKUP($K5441,[1]Budget!$V:$AE,8,0)*IF($C5441="1 - Revenues",1,IF(AND($C5441="5 - Transfers",MID($K5441,15,1)="4"),1,-1))</f>
        <v>-76</v>
      </c>
      <c r="Q5441" s="17">
        <f>VLOOKUP($K5441,[1]Budget!$V:$AE,10,0)*IF($C5441="1 - Revenues",1,IF(AND($C5441="5 - Transfers",MID(K5441,15,1)="4"),1,-1))</f>
        <v>0</v>
      </c>
      <c r="S5441" s="18" t="b">
        <f>IF(LEFT(C5441,1)="1",1,-1)*SUMIF([1]Budget!V:V,'Budget Worksheet for Pivot Tabl'!K5441,[1]Budget!AC:AC)=P5441</f>
        <v>1</v>
      </c>
    </row>
    <row r="5442" spans="1:19" x14ac:dyDescent="0.25">
      <c r="A5442" t="s">
        <v>83</v>
      </c>
      <c r="B5442" t="s">
        <v>84</v>
      </c>
      <c r="C5442" t="s">
        <v>8</v>
      </c>
      <c r="D5442" t="str">
        <f t="shared" si="84"/>
        <v>OUTFLOWS</v>
      </c>
      <c r="E5442" t="s">
        <v>108</v>
      </c>
      <c r="F5442" t="s">
        <v>109</v>
      </c>
      <c r="G5442" t="s">
        <v>102</v>
      </c>
      <c r="H5442" t="s">
        <v>212</v>
      </c>
      <c r="I5442" t="s">
        <v>35</v>
      </c>
      <c r="J5442" t="s">
        <v>375</v>
      </c>
      <c r="K5442" t="s">
        <v>6766</v>
      </c>
      <c r="L5442" t="s">
        <v>620</v>
      </c>
      <c r="M5442" s="17">
        <f>VLOOKUP($K5442,[1]Budget!$V:$AE,5,0)*IF($C5442="1 - Revenues",1,IF(AND($C5442="5 - Transfers",MID(I5442,15,1)="4"),1,-1))</f>
        <v>0</v>
      </c>
      <c r="N5442" s="17">
        <f>VLOOKUP($K5442,[1]Budget!$V:$AE,6,0)*IF($C5442="1 - Revenues",1,IF(AND($C5442="5 - Transfers",MID(J5442,15,1)="4"),1,-1))</f>
        <v>0</v>
      </c>
      <c r="O5442" s="17">
        <f>IFERROR(IF(RIGHT(LEFT(K5442,15),1)="4",VLOOKUP(K5442,'[1]Budget Worksheet'!A:B,2,0),-1*VLOOKUP(K5442,'[1]Budget Worksheet'!A:B,2,0)),0)</f>
        <v>-378</v>
      </c>
      <c r="P5442" s="17">
        <f>VLOOKUP($K5442,[1]Budget!$V:$AE,8,0)*IF($C5442="1 - Revenues",1,IF(AND($C5442="5 - Transfers",MID($K5442,15,1)="4"),1,-1))</f>
        <v>-378</v>
      </c>
      <c r="Q5442" s="17">
        <f>VLOOKUP($K5442,[1]Budget!$V:$AE,10,0)*IF($C5442="1 - Revenues",1,IF(AND($C5442="5 - Transfers",MID(K5442,15,1)="4"),1,-1))</f>
        <v>0</v>
      </c>
      <c r="S5442" s="18" t="b">
        <f>IF(LEFT(C5442,1)="1",1,-1)*SUMIF([1]Budget!V:V,'Budget Worksheet for Pivot Tabl'!K5442,[1]Budget!AC:AC)=P5442</f>
        <v>1</v>
      </c>
    </row>
    <row r="5443" spans="1:19" x14ac:dyDescent="0.25">
      <c r="A5443" t="s">
        <v>83</v>
      </c>
      <c r="B5443" t="s">
        <v>84</v>
      </c>
      <c r="C5443" t="s">
        <v>8</v>
      </c>
      <c r="D5443" t="str">
        <f t="shared" ref="D5443:D5506" si="85">IF(C5443="1 - Revenues","INFLOWS","OUTFLOWS")</f>
        <v>OUTFLOWS</v>
      </c>
      <c r="E5443" t="s">
        <v>108</v>
      </c>
      <c r="F5443" t="s">
        <v>109</v>
      </c>
      <c r="G5443" t="s">
        <v>102</v>
      </c>
      <c r="H5443" t="s">
        <v>212</v>
      </c>
      <c r="I5443" t="s">
        <v>35</v>
      </c>
      <c r="J5443" t="s">
        <v>375</v>
      </c>
      <c r="K5443" t="s">
        <v>6767</v>
      </c>
      <c r="L5443" t="s">
        <v>1020</v>
      </c>
      <c r="M5443" s="17">
        <f>VLOOKUP($K5443,[1]Budget!$V:$AE,5,0)*IF($C5443="1 - Revenues",1,IF(AND($C5443="5 - Transfers",MID(I5443,15,1)="4"),1,-1))</f>
        <v>0</v>
      </c>
      <c r="N5443" s="17">
        <f>VLOOKUP($K5443,[1]Budget!$V:$AE,6,0)*IF($C5443="1 - Revenues",1,IF(AND($C5443="5 - Transfers",MID(J5443,15,1)="4"),1,-1))</f>
        <v>0</v>
      </c>
      <c r="O5443" s="17">
        <f>IFERROR(IF(RIGHT(LEFT(K5443,15),1)="4",VLOOKUP(K5443,'[1]Budget Worksheet'!A:B,2,0),-1*VLOOKUP(K5443,'[1]Budget Worksheet'!A:B,2,0)),0)</f>
        <v>0</v>
      </c>
      <c r="P5443" s="17">
        <f>VLOOKUP($K5443,[1]Budget!$V:$AE,8,0)*IF($C5443="1 - Revenues",1,IF(AND($C5443="5 - Transfers",MID($K5443,15,1)="4"),1,-1))</f>
        <v>0</v>
      </c>
      <c r="Q5443" s="17">
        <f>VLOOKUP($K5443,[1]Budget!$V:$AE,10,0)*IF($C5443="1 - Revenues",1,IF(AND($C5443="5 - Transfers",MID(K5443,15,1)="4"),1,-1))</f>
        <v>0</v>
      </c>
      <c r="S5443" s="18" t="b">
        <f>IF(LEFT(C5443,1)="1",1,-1)*SUMIF([1]Budget!V:V,'Budget Worksheet for Pivot Tabl'!K5443,[1]Budget!AC:AC)=P5443</f>
        <v>1</v>
      </c>
    </row>
    <row r="5444" spans="1:19" x14ac:dyDescent="0.25">
      <c r="A5444" t="s">
        <v>83</v>
      </c>
      <c r="B5444" t="s">
        <v>84</v>
      </c>
      <c r="C5444" t="s">
        <v>8</v>
      </c>
      <c r="D5444" t="str">
        <f t="shared" si="85"/>
        <v>OUTFLOWS</v>
      </c>
      <c r="E5444" t="s">
        <v>108</v>
      </c>
      <c r="F5444" t="s">
        <v>109</v>
      </c>
      <c r="G5444" t="s">
        <v>102</v>
      </c>
      <c r="H5444" t="s">
        <v>212</v>
      </c>
      <c r="I5444" t="s">
        <v>35</v>
      </c>
      <c r="J5444" t="s">
        <v>375</v>
      </c>
      <c r="K5444" t="s">
        <v>6768</v>
      </c>
      <c r="L5444" t="s">
        <v>472</v>
      </c>
      <c r="M5444" s="17">
        <f>VLOOKUP($K5444,[1]Budget!$V:$AE,5,0)*IF($C5444="1 - Revenues",1,IF(AND($C5444="5 - Transfers",MID(I5444,15,1)="4"),1,-1))</f>
        <v>0</v>
      </c>
      <c r="N5444" s="17">
        <f>VLOOKUP($K5444,[1]Budget!$V:$AE,6,0)*IF($C5444="1 - Revenues",1,IF(AND($C5444="5 - Transfers",MID(J5444,15,1)="4"),1,-1))</f>
        <v>0</v>
      </c>
      <c r="O5444" s="17">
        <f>IFERROR(IF(RIGHT(LEFT(K5444,15),1)="4",VLOOKUP(K5444,'[1]Budget Worksheet'!A:B,2,0),-1*VLOOKUP(K5444,'[1]Budget Worksheet'!A:B,2,0)),0)</f>
        <v>-121</v>
      </c>
      <c r="P5444" s="17">
        <f>VLOOKUP($K5444,[1]Budget!$V:$AE,8,0)*IF($C5444="1 - Revenues",1,IF(AND($C5444="5 - Transfers",MID($K5444,15,1)="4"),1,-1))</f>
        <v>-121</v>
      </c>
      <c r="Q5444" s="17">
        <f>VLOOKUP($K5444,[1]Budget!$V:$AE,10,0)*IF($C5444="1 - Revenues",1,IF(AND($C5444="5 - Transfers",MID(K5444,15,1)="4"),1,-1))</f>
        <v>0</v>
      </c>
      <c r="S5444" s="18" t="b">
        <f>IF(LEFT(C5444,1)="1",1,-1)*SUMIF([1]Budget!V:V,'Budget Worksheet for Pivot Tabl'!K5444,[1]Budget!AC:AC)=P5444</f>
        <v>1</v>
      </c>
    </row>
    <row r="5445" spans="1:19" x14ac:dyDescent="0.25">
      <c r="A5445" t="s">
        <v>83</v>
      </c>
      <c r="B5445" t="s">
        <v>84</v>
      </c>
      <c r="C5445" t="s">
        <v>8</v>
      </c>
      <c r="D5445" t="str">
        <f t="shared" si="85"/>
        <v>OUTFLOWS</v>
      </c>
      <c r="E5445" t="s">
        <v>108</v>
      </c>
      <c r="F5445" t="s">
        <v>109</v>
      </c>
      <c r="G5445" t="s">
        <v>102</v>
      </c>
      <c r="H5445" t="s">
        <v>212</v>
      </c>
      <c r="I5445" t="s">
        <v>35</v>
      </c>
      <c r="J5445" t="s">
        <v>375</v>
      </c>
      <c r="K5445" t="s">
        <v>6769</v>
      </c>
      <c r="L5445" t="s">
        <v>627</v>
      </c>
      <c r="M5445" s="17">
        <f>VLOOKUP($K5445,[1]Budget!$V:$AE,5,0)*IF($C5445="1 - Revenues",1,IF(AND($C5445="5 - Transfers",MID(I5445,15,1)="4"),1,-1))</f>
        <v>0</v>
      </c>
      <c r="N5445" s="17">
        <f>VLOOKUP($K5445,[1]Budget!$V:$AE,6,0)*IF($C5445="1 - Revenues",1,IF(AND($C5445="5 - Transfers",MID(J5445,15,1)="4"),1,-1))</f>
        <v>0</v>
      </c>
      <c r="O5445" s="17">
        <f>IFERROR(IF(RIGHT(LEFT(K5445,15),1)="4",VLOOKUP(K5445,'[1]Budget Worksheet'!A:B,2,0),-1*VLOOKUP(K5445,'[1]Budget Worksheet'!A:B,2,0)),0)</f>
        <v>-101</v>
      </c>
      <c r="P5445" s="17">
        <f>VLOOKUP($K5445,[1]Budget!$V:$AE,8,0)*IF($C5445="1 - Revenues",1,IF(AND($C5445="5 - Transfers",MID($K5445,15,1)="4"),1,-1))</f>
        <v>-101</v>
      </c>
      <c r="Q5445" s="17">
        <f>VLOOKUP($K5445,[1]Budget!$V:$AE,10,0)*IF($C5445="1 - Revenues",1,IF(AND($C5445="5 - Transfers",MID(K5445,15,1)="4"),1,-1))</f>
        <v>0</v>
      </c>
      <c r="S5445" s="18" t="b">
        <f>IF(LEFT(C5445,1)="1",1,-1)*SUMIF([1]Budget!V:V,'Budget Worksheet for Pivot Tabl'!K5445,[1]Budget!AC:AC)=P5445</f>
        <v>1</v>
      </c>
    </row>
    <row r="5446" spans="1:19" x14ac:dyDescent="0.25">
      <c r="A5446" t="s">
        <v>83</v>
      </c>
      <c r="B5446" t="s">
        <v>84</v>
      </c>
      <c r="C5446" t="s">
        <v>8</v>
      </c>
      <c r="D5446" t="str">
        <f t="shared" si="85"/>
        <v>OUTFLOWS</v>
      </c>
      <c r="E5446" t="s">
        <v>116</v>
      </c>
      <c r="F5446" t="s">
        <v>117</v>
      </c>
      <c r="G5446" t="s">
        <v>119</v>
      </c>
      <c r="H5446" t="s">
        <v>326</v>
      </c>
      <c r="I5446" t="s">
        <v>325</v>
      </c>
      <c r="J5446" t="s">
        <v>326</v>
      </c>
      <c r="K5446" t="s">
        <v>6770</v>
      </c>
      <c r="L5446" t="s">
        <v>590</v>
      </c>
      <c r="M5446" s="17">
        <f>VLOOKUP($K5446,[1]Budget!$V:$AE,5,0)*IF($C5446="1 - Revenues",1,IF(AND($C5446="5 - Transfers",MID(I5446,15,1)="4"),1,-1))</f>
        <v>-132000</v>
      </c>
      <c r="N5446" s="17">
        <f>VLOOKUP($K5446,[1]Budget!$V:$AE,6,0)*IF($C5446="1 - Revenues",1,IF(AND($C5446="5 - Transfers",MID(J5446,15,1)="4"),1,-1))</f>
        <v>-64000</v>
      </c>
      <c r="O5446" s="17">
        <f>IFERROR(IF(RIGHT(LEFT(K5446,15),1)="4",VLOOKUP(K5446,'[1]Budget Worksheet'!A:B,2,0),-1*VLOOKUP(K5446,'[1]Budget Worksheet'!A:B,2,0)),0)</f>
        <v>0</v>
      </c>
      <c r="P5446" s="17">
        <f>VLOOKUP($K5446,[1]Budget!$V:$AE,8,0)*IF($C5446="1 - Revenues",1,IF(AND($C5446="5 - Transfers",MID($K5446,15,1)="4"),1,-1))</f>
        <v>0</v>
      </c>
      <c r="Q5446" s="17">
        <f>VLOOKUP($K5446,[1]Budget!$V:$AE,10,0)*IF($C5446="1 - Revenues",1,IF(AND($C5446="5 - Transfers",MID(K5446,15,1)="4"),1,-1))</f>
        <v>0</v>
      </c>
      <c r="S5446" s="18" t="b">
        <f>IF(LEFT(C5446,1)="1",1,-1)*SUMIF([1]Budget!V:V,'Budget Worksheet for Pivot Tabl'!K5446,[1]Budget!AC:AC)=P5446</f>
        <v>1</v>
      </c>
    </row>
    <row r="5447" spans="1:19" x14ac:dyDescent="0.25">
      <c r="A5447" t="s">
        <v>83</v>
      </c>
      <c r="B5447" t="s">
        <v>84</v>
      </c>
      <c r="C5447" t="s">
        <v>8</v>
      </c>
      <c r="D5447" t="str">
        <f t="shared" si="85"/>
        <v>OUTFLOWS</v>
      </c>
      <c r="E5447" t="s">
        <v>116</v>
      </c>
      <c r="F5447" t="s">
        <v>117</v>
      </c>
      <c r="G5447" t="s">
        <v>119</v>
      </c>
      <c r="H5447" t="s">
        <v>326</v>
      </c>
      <c r="I5447" t="s">
        <v>325</v>
      </c>
      <c r="J5447" t="s">
        <v>326</v>
      </c>
      <c r="K5447" t="s">
        <v>6771</v>
      </c>
      <c r="L5447" t="s">
        <v>582</v>
      </c>
      <c r="M5447" s="17">
        <f>VLOOKUP($K5447,[1]Budget!$V:$AE,5,0)*IF($C5447="1 - Revenues",1,IF(AND($C5447="5 - Transfers",MID(I5447,15,1)="4"),1,-1))</f>
        <v>0</v>
      </c>
      <c r="N5447" s="17">
        <f>VLOOKUP($K5447,[1]Budget!$V:$AE,6,0)*IF($C5447="1 - Revenues",1,IF(AND($C5447="5 - Transfers",MID(J5447,15,1)="4"),1,-1))</f>
        <v>0</v>
      </c>
      <c r="O5447" s="17">
        <f>IFERROR(IF(RIGHT(LEFT(K5447,15),1)="4",VLOOKUP(K5447,'[1]Budget Worksheet'!A:B,2,0),-1*VLOOKUP(K5447,'[1]Budget Worksheet'!A:B,2,0)),0)</f>
        <v>0</v>
      </c>
      <c r="P5447" s="17">
        <f>VLOOKUP($K5447,[1]Budget!$V:$AE,8,0)*IF($C5447="1 - Revenues",1,IF(AND($C5447="5 - Transfers",MID($K5447,15,1)="4"),1,-1))</f>
        <v>0</v>
      </c>
      <c r="Q5447" s="17">
        <f>VLOOKUP($K5447,[1]Budget!$V:$AE,10,0)*IF($C5447="1 - Revenues",1,IF(AND($C5447="5 - Transfers",MID(K5447,15,1)="4"),1,-1))</f>
        <v>0</v>
      </c>
      <c r="S5447" s="18" t="b">
        <f>IF(LEFT(C5447,1)="1",1,-1)*SUMIF([1]Budget!V:V,'Budget Worksheet for Pivot Tabl'!K5447,[1]Budget!AC:AC)=P5447</f>
        <v>1</v>
      </c>
    </row>
    <row r="5448" spans="1:19" x14ac:dyDescent="0.25">
      <c r="A5448" t="s">
        <v>83</v>
      </c>
      <c r="B5448" t="s">
        <v>84</v>
      </c>
      <c r="C5448" t="s">
        <v>8</v>
      </c>
      <c r="D5448" t="str">
        <f t="shared" si="85"/>
        <v>OUTFLOWS</v>
      </c>
      <c r="E5448" t="s">
        <v>116</v>
      </c>
      <c r="F5448" t="s">
        <v>117</v>
      </c>
      <c r="G5448" t="s">
        <v>119</v>
      </c>
      <c r="H5448" t="s">
        <v>326</v>
      </c>
      <c r="I5448" t="s">
        <v>325</v>
      </c>
      <c r="J5448" t="s">
        <v>326</v>
      </c>
      <c r="K5448" t="s">
        <v>6772</v>
      </c>
      <c r="L5448" t="s">
        <v>593</v>
      </c>
      <c r="M5448" s="17">
        <f>VLOOKUP($K5448,[1]Budget!$V:$AE,5,0)*IF($C5448="1 - Revenues",1,IF(AND($C5448="5 - Transfers",MID(I5448,15,1)="4"),1,-1))</f>
        <v>0</v>
      </c>
      <c r="N5448" s="17">
        <f>VLOOKUP($K5448,[1]Budget!$V:$AE,6,0)*IF($C5448="1 - Revenues",1,IF(AND($C5448="5 - Transfers",MID(J5448,15,1)="4"),1,-1))</f>
        <v>0</v>
      </c>
      <c r="O5448" s="17">
        <f>IFERROR(IF(RIGHT(LEFT(K5448,15),1)="4",VLOOKUP(K5448,'[1]Budget Worksheet'!A:B,2,0),-1*VLOOKUP(K5448,'[1]Budget Worksheet'!A:B,2,0)),0)</f>
        <v>0</v>
      </c>
      <c r="P5448" s="17">
        <f>VLOOKUP($K5448,[1]Budget!$V:$AE,8,0)*IF($C5448="1 - Revenues",1,IF(AND($C5448="5 - Transfers",MID($K5448,15,1)="4"),1,-1))</f>
        <v>0</v>
      </c>
      <c r="Q5448" s="17">
        <f>VLOOKUP($K5448,[1]Budget!$V:$AE,10,0)*IF($C5448="1 - Revenues",1,IF(AND($C5448="5 - Transfers",MID(K5448,15,1)="4"),1,-1))</f>
        <v>0</v>
      </c>
      <c r="S5448" s="18" t="b">
        <f>IF(LEFT(C5448,1)="1",1,-1)*SUMIF([1]Budget!V:V,'Budget Worksheet for Pivot Tabl'!K5448,[1]Budget!AC:AC)=P5448</f>
        <v>1</v>
      </c>
    </row>
    <row r="5449" spans="1:19" x14ac:dyDescent="0.25">
      <c r="A5449" t="s">
        <v>83</v>
      </c>
      <c r="B5449" t="s">
        <v>84</v>
      </c>
      <c r="C5449" t="s">
        <v>8</v>
      </c>
      <c r="D5449" t="str">
        <f t="shared" si="85"/>
        <v>OUTFLOWS</v>
      </c>
      <c r="E5449" t="s">
        <v>116</v>
      </c>
      <c r="F5449" t="s">
        <v>117</v>
      </c>
      <c r="G5449" t="s">
        <v>119</v>
      </c>
      <c r="H5449" t="s">
        <v>326</v>
      </c>
      <c r="I5449" t="s">
        <v>325</v>
      </c>
      <c r="J5449" t="s">
        <v>326</v>
      </c>
      <c r="K5449" t="s">
        <v>6773</v>
      </c>
      <c r="L5449" t="s">
        <v>595</v>
      </c>
      <c r="M5449" s="17">
        <f>VLOOKUP($K5449,[1]Budget!$V:$AE,5,0)*IF($C5449="1 - Revenues",1,IF(AND($C5449="5 - Transfers",MID(I5449,15,1)="4"),1,-1))</f>
        <v>-1000</v>
      </c>
      <c r="N5449" s="17">
        <f>VLOOKUP($K5449,[1]Budget!$V:$AE,6,0)*IF($C5449="1 - Revenues",1,IF(AND($C5449="5 - Transfers",MID(J5449,15,1)="4"),1,-1))</f>
        <v>0</v>
      </c>
      <c r="O5449" s="17">
        <f>IFERROR(IF(RIGHT(LEFT(K5449,15),1)="4",VLOOKUP(K5449,'[1]Budget Worksheet'!A:B,2,0),-1*VLOOKUP(K5449,'[1]Budget Worksheet'!A:B,2,0)),0)</f>
        <v>0</v>
      </c>
      <c r="P5449" s="17">
        <f>VLOOKUP($K5449,[1]Budget!$V:$AE,8,0)*IF($C5449="1 - Revenues",1,IF(AND($C5449="5 - Transfers",MID($K5449,15,1)="4"),1,-1))</f>
        <v>0</v>
      </c>
      <c r="Q5449" s="17">
        <f>VLOOKUP($K5449,[1]Budget!$V:$AE,10,0)*IF($C5449="1 - Revenues",1,IF(AND($C5449="5 - Transfers",MID(K5449,15,1)="4"),1,-1))</f>
        <v>0</v>
      </c>
      <c r="S5449" s="18" t="b">
        <f>IF(LEFT(C5449,1)="1",1,-1)*SUMIF([1]Budget!V:V,'Budget Worksheet for Pivot Tabl'!K5449,[1]Budget!AC:AC)=P5449</f>
        <v>1</v>
      </c>
    </row>
    <row r="5450" spans="1:19" x14ac:dyDescent="0.25">
      <c r="A5450" t="s">
        <v>83</v>
      </c>
      <c r="B5450" t="s">
        <v>84</v>
      </c>
      <c r="C5450" t="s">
        <v>8</v>
      </c>
      <c r="D5450" t="str">
        <f t="shared" si="85"/>
        <v>OUTFLOWS</v>
      </c>
      <c r="E5450" t="s">
        <v>116</v>
      </c>
      <c r="F5450" t="s">
        <v>117</v>
      </c>
      <c r="G5450" t="s">
        <v>119</v>
      </c>
      <c r="H5450" t="s">
        <v>326</v>
      </c>
      <c r="I5450" t="s">
        <v>325</v>
      </c>
      <c r="J5450" t="s">
        <v>326</v>
      </c>
      <c r="K5450" t="s">
        <v>6774</v>
      </c>
      <c r="L5450" t="s">
        <v>597</v>
      </c>
      <c r="M5450" s="17">
        <f>VLOOKUP($K5450,[1]Budget!$V:$AE,5,0)*IF($C5450="1 - Revenues",1,IF(AND($C5450="5 - Transfers",MID(I5450,15,1)="4"),1,-1))</f>
        <v>-7000</v>
      </c>
      <c r="N5450" s="17">
        <f>VLOOKUP($K5450,[1]Budget!$V:$AE,6,0)*IF($C5450="1 - Revenues",1,IF(AND($C5450="5 - Transfers",MID(J5450,15,1)="4"),1,-1))</f>
        <v>0</v>
      </c>
      <c r="O5450" s="17">
        <f>IFERROR(IF(RIGHT(LEFT(K5450,15),1)="4",VLOOKUP(K5450,'[1]Budget Worksheet'!A:B,2,0),-1*VLOOKUP(K5450,'[1]Budget Worksheet'!A:B,2,0)),0)</f>
        <v>0</v>
      </c>
      <c r="P5450" s="17">
        <f>VLOOKUP($K5450,[1]Budget!$V:$AE,8,0)*IF($C5450="1 - Revenues",1,IF(AND($C5450="5 - Transfers",MID($K5450,15,1)="4"),1,-1))</f>
        <v>0</v>
      </c>
      <c r="Q5450" s="17">
        <f>VLOOKUP($K5450,[1]Budget!$V:$AE,10,0)*IF($C5450="1 - Revenues",1,IF(AND($C5450="5 - Transfers",MID(K5450,15,1)="4"),1,-1))</f>
        <v>0</v>
      </c>
      <c r="S5450" s="18" t="b">
        <f>IF(LEFT(C5450,1)="1",1,-1)*SUMIF([1]Budget!V:V,'Budget Worksheet for Pivot Tabl'!K5450,[1]Budget!AC:AC)=P5450</f>
        <v>1</v>
      </c>
    </row>
    <row r="5451" spans="1:19" x14ac:dyDescent="0.25">
      <c r="A5451" t="s">
        <v>83</v>
      </c>
      <c r="B5451" t="s">
        <v>84</v>
      </c>
      <c r="C5451" t="s">
        <v>8</v>
      </c>
      <c r="D5451" t="str">
        <f t="shared" si="85"/>
        <v>OUTFLOWS</v>
      </c>
      <c r="E5451" t="s">
        <v>116</v>
      </c>
      <c r="F5451" t="s">
        <v>117</v>
      </c>
      <c r="G5451" t="s">
        <v>119</v>
      </c>
      <c r="H5451" t="s">
        <v>326</v>
      </c>
      <c r="I5451" t="s">
        <v>325</v>
      </c>
      <c r="J5451" t="s">
        <v>326</v>
      </c>
      <c r="K5451" t="s">
        <v>6775</v>
      </c>
      <c r="L5451" t="s">
        <v>599</v>
      </c>
      <c r="M5451" s="17">
        <f>VLOOKUP($K5451,[1]Budget!$V:$AE,5,0)*IF($C5451="1 - Revenues",1,IF(AND($C5451="5 - Transfers",MID(I5451,15,1)="4"),1,-1))</f>
        <v>-1000</v>
      </c>
      <c r="N5451" s="17">
        <f>VLOOKUP($K5451,[1]Budget!$V:$AE,6,0)*IF($C5451="1 - Revenues",1,IF(AND($C5451="5 - Transfers",MID(J5451,15,1)="4"),1,-1))</f>
        <v>0</v>
      </c>
      <c r="O5451" s="17">
        <f>IFERROR(IF(RIGHT(LEFT(K5451,15),1)="4",VLOOKUP(K5451,'[1]Budget Worksheet'!A:B,2,0),-1*VLOOKUP(K5451,'[1]Budget Worksheet'!A:B,2,0)),0)</f>
        <v>0</v>
      </c>
      <c r="P5451" s="17">
        <f>VLOOKUP($K5451,[1]Budget!$V:$AE,8,0)*IF($C5451="1 - Revenues",1,IF(AND($C5451="5 - Transfers",MID($K5451,15,1)="4"),1,-1))</f>
        <v>0</v>
      </c>
      <c r="Q5451" s="17">
        <f>VLOOKUP($K5451,[1]Budget!$V:$AE,10,0)*IF($C5451="1 - Revenues",1,IF(AND($C5451="5 - Transfers",MID(K5451,15,1)="4"),1,-1))</f>
        <v>0</v>
      </c>
      <c r="S5451" s="18" t="b">
        <f>IF(LEFT(C5451,1)="1",1,-1)*SUMIF([1]Budget!V:V,'Budget Worksheet for Pivot Tabl'!K5451,[1]Budget!AC:AC)=P5451</f>
        <v>1</v>
      </c>
    </row>
    <row r="5452" spans="1:19" x14ac:dyDescent="0.25">
      <c r="A5452" t="s">
        <v>83</v>
      </c>
      <c r="B5452" t="s">
        <v>84</v>
      </c>
      <c r="C5452" t="s">
        <v>8</v>
      </c>
      <c r="D5452" t="str">
        <f t="shared" si="85"/>
        <v>OUTFLOWS</v>
      </c>
      <c r="E5452" t="s">
        <v>116</v>
      </c>
      <c r="F5452" t="s">
        <v>117</v>
      </c>
      <c r="G5452" t="s">
        <v>119</v>
      </c>
      <c r="H5452" t="s">
        <v>326</v>
      </c>
      <c r="I5452" t="s">
        <v>325</v>
      </c>
      <c r="J5452" t="s">
        <v>326</v>
      </c>
      <c r="K5452" t="s">
        <v>6776</v>
      </c>
      <c r="L5452" t="s">
        <v>601</v>
      </c>
      <c r="M5452" s="17">
        <f>VLOOKUP($K5452,[1]Budget!$V:$AE,5,0)*IF($C5452="1 - Revenues",1,IF(AND($C5452="5 - Transfers",MID(I5452,15,1)="4"),1,-1))</f>
        <v>0</v>
      </c>
      <c r="N5452" s="17">
        <f>VLOOKUP($K5452,[1]Budget!$V:$AE,6,0)*IF($C5452="1 - Revenues",1,IF(AND($C5452="5 - Transfers",MID(J5452,15,1)="4"),1,-1))</f>
        <v>0</v>
      </c>
      <c r="O5452" s="17">
        <f>IFERROR(IF(RIGHT(LEFT(K5452,15),1)="4",VLOOKUP(K5452,'[1]Budget Worksheet'!A:B,2,0),-1*VLOOKUP(K5452,'[1]Budget Worksheet'!A:B,2,0)),0)</f>
        <v>0</v>
      </c>
      <c r="P5452" s="17">
        <f>VLOOKUP($K5452,[1]Budget!$V:$AE,8,0)*IF($C5452="1 - Revenues",1,IF(AND($C5452="5 - Transfers",MID($K5452,15,1)="4"),1,-1))</f>
        <v>0</v>
      </c>
      <c r="Q5452" s="17">
        <f>VLOOKUP($K5452,[1]Budget!$V:$AE,10,0)*IF($C5452="1 - Revenues",1,IF(AND($C5452="5 - Transfers",MID(K5452,15,1)="4"),1,-1))</f>
        <v>0</v>
      </c>
      <c r="S5452" s="18" t="b">
        <f>IF(LEFT(C5452,1)="1",1,-1)*SUMIF([1]Budget!V:V,'Budget Worksheet for Pivot Tabl'!K5452,[1]Budget!AC:AC)=P5452</f>
        <v>1</v>
      </c>
    </row>
    <row r="5453" spans="1:19" x14ac:dyDescent="0.25">
      <c r="A5453" t="s">
        <v>83</v>
      </c>
      <c r="B5453" t="s">
        <v>84</v>
      </c>
      <c r="C5453" t="s">
        <v>8</v>
      </c>
      <c r="D5453" t="str">
        <f t="shared" si="85"/>
        <v>OUTFLOWS</v>
      </c>
      <c r="E5453" t="s">
        <v>116</v>
      </c>
      <c r="F5453" t="s">
        <v>117</v>
      </c>
      <c r="G5453" t="s">
        <v>119</v>
      </c>
      <c r="H5453" t="s">
        <v>326</v>
      </c>
      <c r="I5453" t="s">
        <v>325</v>
      </c>
      <c r="J5453" t="s">
        <v>326</v>
      </c>
      <c r="K5453" t="s">
        <v>6777</v>
      </c>
      <c r="L5453" t="s">
        <v>603</v>
      </c>
      <c r="M5453" s="17">
        <f>VLOOKUP($K5453,[1]Budget!$V:$AE,5,0)*IF($C5453="1 - Revenues",1,IF(AND($C5453="5 - Transfers",MID(I5453,15,1)="4"),1,-1))</f>
        <v>0</v>
      </c>
      <c r="N5453" s="17">
        <f>VLOOKUP($K5453,[1]Budget!$V:$AE,6,0)*IF($C5453="1 - Revenues",1,IF(AND($C5453="5 - Transfers",MID(J5453,15,1)="4"),1,-1))</f>
        <v>0</v>
      </c>
      <c r="O5453" s="17">
        <f>IFERROR(IF(RIGHT(LEFT(K5453,15),1)="4",VLOOKUP(K5453,'[1]Budget Worksheet'!A:B,2,0),-1*VLOOKUP(K5453,'[1]Budget Worksheet'!A:B,2,0)),0)</f>
        <v>0</v>
      </c>
      <c r="P5453" s="17">
        <f>VLOOKUP($K5453,[1]Budget!$V:$AE,8,0)*IF($C5453="1 - Revenues",1,IF(AND($C5453="5 - Transfers",MID($K5453,15,1)="4"),1,-1))</f>
        <v>0</v>
      </c>
      <c r="Q5453" s="17">
        <f>VLOOKUP($K5453,[1]Budget!$V:$AE,10,0)*IF($C5453="1 - Revenues",1,IF(AND($C5453="5 - Transfers",MID(K5453,15,1)="4"),1,-1))</f>
        <v>0</v>
      </c>
      <c r="S5453" s="18" t="b">
        <f>IF(LEFT(C5453,1)="1",1,-1)*SUMIF([1]Budget!V:V,'Budget Worksheet for Pivot Tabl'!K5453,[1]Budget!AC:AC)=P5453</f>
        <v>1</v>
      </c>
    </row>
    <row r="5454" spans="1:19" x14ac:dyDescent="0.25">
      <c r="A5454" t="s">
        <v>83</v>
      </c>
      <c r="B5454" t="s">
        <v>84</v>
      </c>
      <c r="C5454" t="s">
        <v>8</v>
      </c>
      <c r="D5454" t="str">
        <f t="shared" si="85"/>
        <v>OUTFLOWS</v>
      </c>
      <c r="E5454" t="s">
        <v>116</v>
      </c>
      <c r="F5454" t="s">
        <v>117</v>
      </c>
      <c r="G5454" t="s">
        <v>119</v>
      </c>
      <c r="H5454" t="s">
        <v>326</v>
      </c>
      <c r="I5454" t="s">
        <v>325</v>
      </c>
      <c r="J5454" t="s">
        <v>326</v>
      </c>
      <c r="K5454" t="s">
        <v>6778</v>
      </c>
      <c r="L5454" t="s">
        <v>470</v>
      </c>
      <c r="M5454" s="17">
        <f>VLOOKUP($K5454,[1]Budget!$V:$AE,5,0)*IF($C5454="1 - Revenues",1,IF(AND($C5454="5 - Transfers",MID(I5454,15,1)="4"),1,-1))</f>
        <v>-19000</v>
      </c>
      <c r="N5454" s="17">
        <f>VLOOKUP($K5454,[1]Budget!$V:$AE,6,0)*IF($C5454="1 - Revenues",1,IF(AND($C5454="5 - Transfers",MID(J5454,15,1)="4"),1,-1))</f>
        <v>-12000</v>
      </c>
      <c r="O5454" s="17">
        <f>IFERROR(IF(RIGHT(LEFT(K5454,15),1)="4",VLOOKUP(K5454,'[1]Budget Worksheet'!A:B,2,0),-1*VLOOKUP(K5454,'[1]Budget Worksheet'!A:B,2,0)),0)</f>
        <v>0</v>
      </c>
      <c r="P5454" s="17">
        <f>VLOOKUP($K5454,[1]Budget!$V:$AE,8,0)*IF($C5454="1 - Revenues",1,IF(AND($C5454="5 - Transfers",MID($K5454,15,1)="4"),1,-1))</f>
        <v>0</v>
      </c>
      <c r="Q5454" s="17">
        <f>VLOOKUP($K5454,[1]Budget!$V:$AE,10,0)*IF($C5454="1 - Revenues",1,IF(AND($C5454="5 - Transfers",MID(K5454,15,1)="4"),1,-1))</f>
        <v>0</v>
      </c>
      <c r="S5454" s="18" t="b">
        <f>IF(LEFT(C5454,1)="1",1,-1)*SUMIF([1]Budget!V:V,'Budget Worksheet for Pivot Tabl'!K5454,[1]Budget!AC:AC)=P5454</f>
        <v>1</v>
      </c>
    </row>
    <row r="5455" spans="1:19" x14ac:dyDescent="0.25">
      <c r="A5455" t="s">
        <v>83</v>
      </c>
      <c r="B5455" t="s">
        <v>84</v>
      </c>
      <c r="C5455" t="s">
        <v>8</v>
      </c>
      <c r="D5455" t="str">
        <f t="shared" si="85"/>
        <v>OUTFLOWS</v>
      </c>
      <c r="E5455" t="s">
        <v>116</v>
      </c>
      <c r="F5455" t="s">
        <v>117</v>
      </c>
      <c r="G5455" t="s">
        <v>119</v>
      </c>
      <c r="H5455" t="s">
        <v>326</v>
      </c>
      <c r="I5455" t="s">
        <v>325</v>
      </c>
      <c r="J5455" t="s">
        <v>326</v>
      </c>
      <c r="K5455" t="s">
        <v>6779</v>
      </c>
      <c r="L5455" t="s">
        <v>606</v>
      </c>
      <c r="M5455" s="17">
        <f>VLOOKUP($K5455,[1]Budget!$V:$AE,5,0)*IF($C5455="1 - Revenues",1,IF(AND($C5455="5 - Transfers",MID(I5455,15,1)="4"),1,-1))</f>
        <v>-6000</v>
      </c>
      <c r="N5455" s="17">
        <f>VLOOKUP($K5455,[1]Budget!$V:$AE,6,0)*IF($C5455="1 - Revenues",1,IF(AND($C5455="5 - Transfers",MID(J5455,15,1)="4"),1,-1))</f>
        <v>-5000</v>
      </c>
      <c r="O5455" s="17">
        <f>IFERROR(IF(RIGHT(LEFT(K5455,15),1)="4",VLOOKUP(K5455,'[1]Budget Worksheet'!A:B,2,0),-1*VLOOKUP(K5455,'[1]Budget Worksheet'!A:B,2,0)),0)</f>
        <v>0</v>
      </c>
      <c r="P5455" s="17">
        <f>VLOOKUP($K5455,[1]Budget!$V:$AE,8,0)*IF($C5455="1 - Revenues",1,IF(AND($C5455="5 - Transfers",MID($K5455,15,1)="4"),1,-1))</f>
        <v>0</v>
      </c>
      <c r="Q5455" s="17">
        <f>VLOOKUP($K5455,[1]Budget!$V:$AE,10,0)*IF($C5455="1 - Revenues",1,IF(AND($C5455="5 - Transfers",MID(K5455,15,1)="4"),1,-1))</f>
        <v>0</v>
      </c>
      <c r="S5455" s="18" t="b">
        <f>IF(LEFT(C5455,1)="1",1,-1)*SUMIF([1]Budget!V:V,'Budget Worksheet for Pivot Tabl'!K5455,[1]Budget!AC:AC)=P5455</f>
        <v>1</v>
      </c>
    </row>
    <row r="5456" spans="1:19" x14ac:dyDescent="0.25">
      <c r="A5456" t="s">
        <v>83</v>
      </c>
      <c r="B5456" t="s">
        <v>84</v>
      </c>
      <c r="C5456" t="s">
        <v>8</v>
      </c>
      <c r="D5456" t="str">
        <f t="shared" si="85"/>
        <v>OUTFLOWS</v>
      </c>
      <c r="E5456" t="s">
        <v>116</v>
      </c>
      <c r="F5456" t="s">
        <v>117</v>
      </c>
      <c r="G5456" t="s">
        <v>119</v>
      </c>
      <c r="H5456" t="s">
        <v>326</v>
      </c>
      <c r="I5456" t="s">
        <v>325</v>
      </c>
      <c r="J5456" t="s">
        <v>326</v>
      </c>
      <c r="K5456" t="s">
        <v>6780</v>
      </c>
      <c r="L5456" t="s">
        <v>608</v>
      </c>
      <c r="M5456" s="17">
        <f>VLOOKUP($K5456,[1]Budget!$V:$AE,5,0)*IF($C5456="1 - Revenues",1,IF(AND($C5456="5 - Transfers",MID(I5456,15,1)="4"),1,-1))</f>
        <v>-11000</v>
      </c>
      <c r="N5456" s="17">
        <f>VLOOKUP($K5456,[1]Budget!$V:$AE,6,0)*IF($C5456="1 - Revenues",1,IF(AND($C5456="5 - Transfers",MID(J5456,15,1)="4"),1,-1))</f>
        <v>-6000</v>
      </c>
      <c r="O5456" s="17">
        <f>IFERROR(IF(RIGHT(LEFT(K5456,15),1)="4",VLOOKUP(K5456,'[1]Budget Worksheet'!A:B,2,0),-1*VLOOKUP(K5456,'[1]Budget Worksheet'!A:B,2,0)),0)</f>
        <v>0</v>
      </c>
      <c r="P5456" s="17">
        <f>VLOOKUP($K5456,[1]Budget!$V:$AE,8,0)*IF($C5456="1 - Revenues",1,IF(AND($C5456="5 - Transfers",MID($K5456,15,1)="4"),1,-1))</f>
        <v>0</v>
      </c>
      <c r="Q5456" s="17">
        <f>VLOOKUP($K5456,[1]Budget!$V:$AE,10,0)*IF($C5456="1 - Revenues",1,IF(AND($C5456="5 - Transfers",MID(K5456,15,1)="4"),1,-1))</f>
        <v>0</v>
      </c>
      <c r="S5456" s="18" t="b">
        <f>IF(LEFT(C5456,1)="1",1,-1)*SUMIF([1]Budget!V:V,'Budget Worksheet for Pivot Tabl'!K5456,[1]Budget!AC:AC)=P5456</f>
        <v>1</v>
      </c>
    </row>
    <row r="5457" spans="1:19" x14ac:dyDescent="0.25">
      <c r="A5457" t="s">
        <v>83</v>
      </c>
      <c r="B5457" t="s">
        <v>84</v>
      </c>
      <c r="C5457" t="s">
        <v>8</v>
      </c>
      <c r="D5457" t="str">
        <f t="shared" si="85"/>
        <v>OUTFLOWS</v>
      </c>
      <c r="E5457" t="s">
        <v>116</v>
      </c>
      <c r="F5457" t="s">
        <v>117</v>
      </c>
      <c r="G5457" t="s">
        <v>119</v>
      </c>
      <c r="H5457" t="s">
        <v>326</v>
      </c>
      <c r="I5457" t="s">
        <v>325</v>
      </c>
      <c r="J5457" t="s">
        <v>326</v>
      </c>
      <c r="K5457" t="s">
        <v>6781</v>
      </c>
      <c r="L5457" t="s">
        <v>610</v>
      </c>
      <c r="M5457" s="17">
        <f>VLOOKUP($K5457,[1]Budget!$V:$AE,5,0)*IF($C5457="1 - Revenues",1,IF(AND($C5457="5 - Transfers",MID(I5457,15,1)="4"),1,-1))</f>
        <v>-1000</v>
      </c>
      <c r="N5457" s="17">
        <f>VLOOKUP($K5457,[1]Budget!$V:$AE,6,0)*IF($C5457="1 - Revenues",1,IF(AND($C5457="5 - Transfers",MID(J5457,15,1)="4"),1,-1))</f>
        <v>0</v>
      </c>
      <c r="O5457" s="17">
        <f>IFERROR(IF(RIGHT(LEFT(K5457,15),1)="4",VLOOKUP(K5457,'[1]Budget Worksheet'!A:B,2,0),-1*VLOOKUP(K5457,'[1]Budget Worksheet'!A:B,2,0)),0)</f>
        <v>0</v>
      </c>
      <c r="P5457" s="17">
        <f>VLOOKUP($K5457,[1]Budget!$V:$AE,8,0)*IF($C5457="1 - Revenues",1,IF(AND($C5457="5 - Transfers",MID($K5457,15,1)="4"),1,-1))</f>
        <v>0</v>
      </c>
      <c r="Q5457" s="17">
        <f>VLOOKUP($K5457,[1]Budget!$V:$AE,10,0)*IF($C5457="1 - Revenues",1,IF(AND($C5457="5 - Transfers",MID(K5457,15,1)="4"),1,-1))</f>
        <v>0</v>
      </c>
      <c r="S5457" s="18" t="b">
        <f>IF(LEFT(C5457,1)="1",1,-1)*SUMIF([1]Budget!V:V,'Budget Worksheet for Pivot Tabl'!K5457,[1]Budget!AC:AC)=P5457</f>
        <v>1</v>
      </c>
    </row>
    <row r="5458" spans="1:19" x14ac:dyDescent="0.25">
      <c r="A5458" t="s">
        <v>83</v>
      </c>
      <c r="B5458" t="s">
        <v>84</v>
      </c>
      <c r="C5458" t="s">
        <v>8</v>
      </c>
      <c r="D5458" t="str">
        <f t="shared" si="85"/>
        <v>OUTFLOWS</v>
      </c>
      <c r="E5458" t="s">
        <v>116</v>
      </c>
      <c r="F5458" t="s">
        <v>117</v>
      </c>
      <c r="G5458" t="s">
        <v>119</v>
      </c>
      <c r="H5458" t="s">
        <v>326</v>
      </c>
      <c r="I5458" t="s">
        <v>325</v>
      </c>
      <c r="J5458" t="s">
        <v>326</v>
      </c>
      <c r="K5458" t="s">
        <v>6782</v>
      </c>
      <c r="L5458" t="s">
        <v>612</v>
      </c>
      <c r="M5458" s="17">
        <f>VLOOKUP($K5458,[1]Budget!$V:$AE,5,0)*IF($C5458="1 - Revenues",1,IF(AND($C5458="5 - Transfers",MID(I5458,15,1)="4"),1,-1))</f>
        <v>0</v>
      </c>
      <c r="N5458" s="17">
        <f>VLOOKUP($K5458,[1]Budget!$V:$AE,6,0)*IF($C5458="1 - Revenues",1,IF(AND($C5458="5 - Transfers",MID(J5458,15,1)="4"),1,-1))</f>
        <v>0</v>
      </c>
      <c r="O5458" s="17">
        <f>IFERROR(IF(RIGHT(LEFT(K5458,15),1)="4",VLOOKUP(K5458,'[1]Budget Worksheet'!A:B,2,0),-1*VLOOKUP(K5458,'[1]Budget Worksheet'!A:B,2,0)),0)</f>
        <v>0</v>
      </c>
      <c r="P5458" s="17">
        <f>VLOOKUP($K5458,[1]Budget!$V:$AE,8,0)*IF($C5458="1 - Revenues",1,IF(AND($C5458="5 - Transfers",MID($K5458,15,1)="4"),1,-1))</f>
        <v>0</v>
      </c>
      <c r="Q5458" s="17">
        <f>VLOOKUP($K5458,[1]Budget!$V:$AE,10,0)*IF($C5458="1 - Revenues",1,IF(AND($C5458="5 - Transfers",MID(K5458,15,1)="4"),1,-1))</f>
        <v>0</v>
      </c>
      <c r="S5458" s="18" t="b">
        <f>IF(LEFT(C5458,1)="1",1,-1)*SUMIF([1]Budget!V:V,'Budget Worksheet for Pivot Tabl'!K5458,[1]Budget!AC:AC)=P5458</f>
        <v>1</v>
      </c>
    </row>
    <row r="5459" spans="1:19" x14ac:dyDescent="0.25">
      <c r="A5459" t="s">
        <v>83</v>
      </c>
      <c r="B5459" t="s">
        <v>84</v>
      </c>
      <c r="C5459" t="s">
        <v>8</v>
      </c>
      <c r="D5459" t="str">
        <f t="shared" si="85"/>
        <v>OUTFLOWS</v>
      </c>
      <c r="E5459" t="s">
        <v>116</v>
      </c>
      <c r="F5459" t="s">
        <v>117</v>
      </c>
      <c r="G5459" t="s">
        <v>119</v>
      </c>
      <c r="H5459" t="s">
        <v>326</v>
      </c>
      <c r="I5459" t="s">
        <v>325</v>
      </c>
      <c r="J5459" t="s">
        <v>326</v>
      </c>
      <c r="K5459" t="s">
        <v>6783</v>
      </c>
      <c r="L5459" t="s">
        <v>614</v>
      </c>
      <c r="M5459" s="17">
        <f>VLOOKUP($K5459,[1]Budget!$V:$AE,5,0)*IF($C5459="1 - Revenues",1,IF(AND($C5459="5 - Transfers",MID(I5459,15,1)="4"),1,-1))</f>
        <v>0</v>
      </c>
      <c r="N5459" s="17">
        <f>VLOOKUP($K5459,[1]Budget!$V:$AE,6,0)*IF($C5459="1 - Revenues",1,IF(AND($C5459="5 - Transfers",MID(J5459,15,1)="4"),1,-1))</f>
        <v>0</v>
      </c>
      <c r="O5459" s="17">
        <f>IFERROR(IF(RIGHT(LEFT(K5459,15),1)="4",VLOOKUP(K5459,'[1]Budget Worksheet'!A:B,2,0),-1*VLOOKUP(K5459,'[1]Budget Worksheet'!A:B,2,0)),0)</f>
        <v>0</v>
      </c>
      <c r="P5459" s="17">
        <f>VLOOKUP($K5459,[1]Budget!$V:$AE,8,0)*IF($C5459="1 - Revenues",1,IF(AND($C5459="5 - Transfers",MID($K5459,15,1)="4"),1,-1))</f>
        <v>0</v>
      </c>
      <c r="Q5459" s="17">
        <f>VLOOKUP($K5459,[1]Budget!$V:$AE,10,0)*IF($C5459="1 - Revenues",1,IF(AND($C5459="5 - Transfers",MID(K5459,15,1)="4"),1,-1))</f>
        <v>0</v>
      </c>
      <c r="S5459" s="18" t="b">
        <f>IF(LEFT(C5459,1)="1",1,-1)*SUMIF([1]Budget!V:V,'Budget Worksheet for Pivot Tabl'!K5459,[1]Budget!AC:AC)=P5459</f>
        <v>1</v>
      </c>
    </row>
    <row r="5460" spans="1:19" x14ac:dyDescent="0.25">
      <c r="A5460" t="s">
        <v>83</v>
      </c>
      <c r="B5460" t="s">
        <v>84</v>
      </c>
      <c r="C5460" t="s">
        <v>8</v>
      </c>
      <c r="D5460" t="str">
        <f t="shared" si="85"/>
        <v>OUTFLOWS</v>
      </c>
      <c r="E5460" t="s">
        <v>116</v>
      </c>
      <c r="F5460" t="s">
        <v>117</v>
      </c>
      <c r="G5460" t="s">
        <v>119</v>
      </c>
      <c r="H5460" t="s">
        <v>326</v>
      </c>
      <c r="I5460" t="s">
        <v>325</v>
      </c>
      <c r="J5460" t="s">
        <v>326</v>
      </c>
      <c r="K5460" t="s">
        <v>6784</v>
      </c>
      <c r="L5460" t="s">
        <v>616</v>
      </c>
      <c r="M5460" s="17">
        <f>VLOOKUP($K5460,[1]Budget!$V:$AE,5,0)*IF($C5460="1 - Revenues",1,IF(AND($C5460="5 - Transfers",MID(I5460,15,1)="4"),1,-1))</f>
        <v>-3000</v>
      </c>
      <c r="N5460" s="17">
        <f>VLOOKUP($K5460,[1]Budget!$V:$AE,6,0)*IF($C5460="1 - Revenues",1,IF(AND($C5460="5 - Transfers",MID(J5460,15,1)="4"),1,-1))</f>
        <v>-3000</v>
      </c>
      <c r="O5460" s="17">
        <f>IFERROR(IF(RIGHT(LEFT(K5460,15),1)="4",VLOOKUP(K5460,'[1]Budget Worksheet'!A:B,2,0),-1*VLOOKUP(K5460,'[1]Budget Worksheet'!A:B,2,0)),0)</f>
        <v>-3600</v>
      </c>
      <c r="P5460" s="17">
        <f>VLOOKUP($K5460,[1]Budget!$V:$AE,8,0)*IF($C5460="1 - Revenues",1,IF(AND($C5460="5 - Transfers",MID($K5460,15,1)="4"),1,-1))</f>
        <v>0</v>
      </c>
      <c r="Q5460" s="17">
        <f>VLOOKUP($K5460,[1]Budget!$V:$AE,10,0)*IF($C5460="1 - Revenues",1,IF(AND($C5460="5 - Transfers",MID(K5460,15,1)="4"),1,-1))</f>
        <v>3600</v>
      </c>
      <c r="S5460" s="18" t="b">
        <f>IF(LEFT(C5460,1)="1",1,-1)*SUMIF([1]Budget!V:V,'Budget Worksheet for Pivot Tabl'!K5460,[1]Budget!AC:AC)=P5460</f>
        <v>1</v>
      </c>
    </row>
    <row r="5461" spans="1:19" x14ac:dyDescent="0.25">
      <c r="A5461" t="s">
        <v>83</v>
      </c>
      <c r="B5461" t="s">
        <v>84</v>
      </c>
      <c r="C5461" t="s">
        <v>8</v>
      </c>
      <c r="D5461" t="str">
        <f t="shared" si="85"/>
        <v>OUTFLOWS</v>
      </c>
      <c r="E5461" t="s">
        <v>116</v>
      </c>
      <c r="F5461" t="s">
        <v>117</v>
      </c>
      <c r="G5461" t="s">
        <v>119</v>
      </c>
      <c r="H5461" t="s">
        <v>326</v>
      </c>
      <c r="I5461" t="s">
        <v>325</v>
      </c>
      <c r="J5461" t="s">
        <v>326</v>
      </c>
      <c r="K5461" t="s">
        <v>6785</v>
      </c>
      <c r="L5461" t="s">
        <v>618</v>
      </c>
      <c r="M5461" s="17">
        <f>VLOOKUP($K5461,[1]Budget!$V:$AE,5,0)*IF($C5461="1 - Revenues",1,IF(AND($C5461="5 - Transfers",MID(I5461,15,1)="4"),1,-1))</f>
        <v>0</v>
      </c>
      <c r="N5461" s="17">
        <f>VLOOKUP($K5461,[1]Budget!$V:$AE,6,0)*IF($C5461="1 - Revenues",1,IF(AND($C5461="5 - Transfers",MID(J5461,15,1)="4"),1,-1))</f>
        <v>0</v>
      </c>
      <c r="O5461" s="17">
        <f>IFERROR(IF(RIGHT(LEFT(K5461,15),1)="4",VLOOKUP(K5461,'[1]Budget Worksheet'!A:B,2,0),-1*VLOOKUP(K5461,'[1]Budget Worksheet'!A:B,2,0)),0)</f>
        <v>0</v>
      </c>
      <c r="P5461" s="17">
        <f>VLOOKUP($K5461,[1]Budget!$V:$AE,8,0)*IF($C5461="1 - Revenues",1,IF(AND($C5461="5 - Transfers",MID($K5461,15,1)="4"),1,-1))</f>
        <v>0</v>
      </c>
      <c r="Q5461" s="17">
        <f>VLOOKUP($K5461,[1]Budget!$V:$AE,10,0)*IF($C5461="1 - Revenues",1,IF(AND($C5461="5 - Transfers",MID(K5461,15,1)="4"),1,-1))</f>
        <v>0</v>
      </c>
      <c r="S5461" s="18" t="b">
        <f>IF(LEFT(C5461,1)="1",1,-1)*SUMIF([1]Budget!V:V,'Budget Worksheet for Pivot Tabl'!K5461,[1]Budget!AC:AC)=P5461</f>
        <v>1</v>
      </c>
    </row>
    <row r="5462" spans="1:19" x14ac:dyDescent="0.25">
      <c r="A5462" t="s">
        <v>83</v>
      </c>
      <c r="B5462" t="s">
        <v>84</v>
      </c>
      <c r="C5462" t="s">
        <v>8</v>
      </c>
      <c r="D5462" t="str">
        <f t="shared" si="85"/>
        <v>OUTFLOWS</v>
      </c>
      <c r="E5462" t="s">
        <v>116</v>
      </c>
      <c r="F5462" t="s">
        <v>117</v>
      </c>
      <c r="G5462" t="s">
        <v>119</v>
      </c>
      <c r="H5462" t="s">
        <v>326</v>
      </c>
      <c r="I5462" t="s">
        <v>325</v>
      </c>
      <c r="J5462" t="s">
        <v>326</v>
      </c>
      <c r="K5462" t="s">
        <v>6786</v>
      </c>
      <c r="L5462" t="s">
        <v>620</v>
      </c>
      <c r="M5462" s="17">
        <f>VLOOKUP($K5462,[1]Budget!$V:$AE,5,0)*IF($C5462="1 - Revenues",1,IF(AND($C5462="5 - Transfers",MID(I5462,15,1)="4"),1,-1))</f>
        <v>-1000</v>
      </c>
      <c r="N5462" s="17">
        <f>VLOOKUP($K5462,[1]Budget!$V:$AE,6,0)*IF($C5462="1 - Revenues",1,IF(AND($C5462="5 - Transfers",MID(J5462,15,1)="4"),1,-1))</f>
        <v>-2000</v>
      </c>
      <c r="O5462" s="17">
        <f>IFERROR(IF(RIGHT(LEFT(K5462,15),1)="4",VLOOKUP(K5462,'[1]Budget Worksheet'!A:B,2,0),-1*VLOOKUP(K5462,'[1]Budget Worksheet'!A:B,2,0)),0)</f>
        <v>0</v>
      </c>
      <c r="P5462" s="17">
        <f>VLOOKUP($K5462,[1]Budget!$V:$AE,8,0)*IF($C5462="1 - Revenues",1,IF(AND($C5462="5 - Transfers",MID($K5462,15,1)="4"),1,-1))</f>
        <v>0</v>
      </c>
      <c r="Q5462" s="17">
        <f>VLOOKUP($K5462,[1]Budget!$V:$AE,10,0)*IF($C5462="1 - Revenues",1,IF(AND($C5462="5 - Transfers",MID(K5462,15,1)="4"),1,-1))</f>
        <v>0</v>
      </c>
      <c r="S5462" s="18" t="b">
        <f>IF(LEFT(C5462,1)="1",1,-1)*SUMIF([1]Budget!V:V,'Budget Worksheet for Pivot Tabl'!K5462,[1]Budget!AC:AC)=P5462</f>
        <v>1</v>
      </c>
    </row>
    <row r="5463" spans="1:19" x14ac:dyDescent="0.25">
      <c r="A5463" t="s">
        <v>83</v>
      </c>
      <c r="B5463" t="s">
        <v>84</v>
      </c>
      <c r="C5463" t="s">
        <v>8</v>
      </c>
      <c r="D5463" t="str">
        <f t="shared" si="85"/>
        <v>OUTFLOWS</v>
      </c>
      <c r="E5463" t="s">
        <v>116</v>
      </c>
      <c r="F5463" t="s">
        <v>117</v>
      </c>
      <c r="G5463" t="s">
        <v>119</v>
      </c>
      <c r="H5463" t="s">
        <v>326</v>
      </c>
      <c r="I5463" t="s">
        <v>325</v>
      </c>
      <c r="J5463" t="s">
        <v>326</v>
      </c>
      <c r="K5463" t="s">
        <v>6787</v>
      </c>
      <c r="L5463" t="s">
        <v>622</v>
      </c>
      <c r="M5463" s="17">
        <f>VLOOKUP($K5463,[1]Budget!$V:$AE,5,0)*IF($C5463="1 - Revenues",1,IF(AND($C5463="5 - Transfers",MID(I5463,15,1)="4"),1,-1))</f>
        <v>0</v>
      </c>
      <c r="N5463" s="17">
        <f>VLOOKUP($K5463,[1]Budget!$V:$AE,6,0)*IF($C5463="1 - Revenues",1,IF(AND($C5463="5 - Transfers",MID(J5463,15,1)="4"),1,-1))</f>
        <v>0</v>
      </c>
      <c r="O5463" s="17">
        <f>IFERROR(IF(RIGHT(LEFT(K5463,15),1)="4",VLOOKUP(K5463,'[1]Budget Worksheet'!A:B,2,0),-1*VLOOKUP(K5463,'[1]Budget Worksheet'!A:B,2,0)),0)</f>
        <v>0</v>
      </c>
      <c r="P5463" s="17">
        <f>VLOOKUP($K5463,[1]Budget!$V:$AE,8,0)*IF($C5463="1 - Revenues",1,IF(AND($C5463="5 - Transfers",MID($K5463,15,1)="4"),1,-1))</f>
        <v>0</v>
      </c>
      <c r="Q5463" s="17">
        <f>VLOOKUP($K5463,[1]Budget!$V:$AE,10,0)*IF($C5463="1 - Revenues",1,IF(AND($C5463="5 - Transfers",MID(K5463,15,1)="4"),1,-1))</f>
        <v>0</v>
      </c>
      <c r="S5463" s="18" t="b">
        <f>IF(LEFT(C5463,1)="1",1,-1)*SUMIF([1]Budget!V:V,'Budget Worksheet for Pivot Tabl'!K5463,[1]Budget!AC:AC)=P5463</f>
        <v>1</v>
      </c>
    </row>
    <row r="5464" spans="1:19" x14ac:dyDescent="0.25">
      <c r="A5464" t="s">
        <v>83</v>
      </c>
      <c r="B5464" t="s">
        <v>84</v>
      </c>
      <c r="C5464" t="s">
        <v>8</v>
      </c>
      <c r="D5464" t="str">
        <f t="shared" si="85"/>
        <v>OUTFLOWS</v>
      </c>
      <c r="E5464" t="s">
        <v>116</v>
      </c>
      <c r="F5464" t="s">
        <v>117</v>
      </c>
      <c r="G5464" t="s">
        <v>119</v>
      </c>
      <c r="H5464" t="s">
        <v>326</v>
      </c>
      <c r="I5464" t="s">
        <v>325</v>
      </c>
      <c r="J5464" t="s">
        <v>326</v>
      </c>
      <c r="K5464" t="s">
        <v>6788</v>
      </c>
      <c r="L5464" t="s">
        <v>472</v>
      </c>
      <c r="M5464" s="17">
        <f>VLOOKUP($K5464,[1]Budget!$V:$AE,5,0)*IF($C5464="1 - Revenues",1,IF(AND($C5464="5 - Transfers",MID(I5464,15,1)="4"),1,-1))</f>
        <v>-2000</v>
      </c>
      <c r="N5464" s="17">
        <f>VLOOKUP($K5464,[1]Budget!$V:$AE,6,0)*IF($C5464="1 - Revenues",1,IF(AND($C5464="5 - Transfers",MID(J5464,15,1)="4"),1,-1))</f>
        <v>-1000</v>
      </c>
      <c r="O5464" s="17">
        <f>IFERROR(IF(RIGHT(LEFT(K5464,15),1)="4",VLOOKUP(K5464,'[1]Budget Worksheet'!A:B,2,0),-1*VLOOKUP(K5464,'[1]Budget Worksheet'!A:B,2,0)),0)</f>
        <v>0</v>
      </c>
      <c r="P5464" s="17">
        <f>VLOOKUP($K5464,[1]Budget!$V:$AE,8,0)*IF($C5464="1 - Revenues",1,IF(AND($C5464="5 - Transfers",MID($K5464,15,1)="4"),1,-1))</f>
        <v>0</v>
      </c>
      <c r="Q5464" s="17">
        <f>VLOOKUP($K5464,[1]Budget!$V:$AE,10,0)*IF($C5464="1 - Revenues",1,IF(AND($C5464="5 - Transfers",MID(K5464,15,1)="4"),1,-1))</f>
        <v>0</v>
      </c>
      <c r="S5464" s="18" t="b">
        <f>IF(LEFT(C5464,1)="1",1,-1)*SUMIF([1]Budget!V:V,'Budget Worksheet for Pivot Tabl'!K5464,[1]Budget!AC:AC)=P5464</f>
        <v>1</v>
      </c>
    </row>
    <row r="5465" spans="1:19" x14ac:dyDescent="0.25">
      <c r="A5465" t="s">
        <v>83</v>
      </c>
      <c r="B5465" t="s">
        <v>84</v>
      </c>
      <c r="C5465" t="s">
        <v>8</v>
      </c>
      <c r="D5465" t="str">
        <f t="shared" si="85"/>
        <v>OUTFLOWS</v>
      </c>
      <c r="E5465" t="s">
        <v>116</v>
      </c>
      <c r="F5465" t="s">
        <v>117</v>
      </c>
      <c r="G5465" t="s">
        <v>119</v>
      </c>
      <c r="H5465" t="s">
        <v>326</v>
      </c>
      <c r="I5465" t="s">
        <v>325</v>
      </c>
      <c r="J5465" t="s">
        <v>326</v>
      </c>
      <c r="K5465" t="s">
        <v>6789</v>
      </c>
      <c r="L5465" t="s">
        <v>627</v>
      </c>
      <c r="M5465" s="17">
        <f>VLOOKUP($K5465,[1]Budget!$V:$AE,5,0)*IF($C5465="1 - Revenues",1,IF(AND($C5465="5 - Transfers",MID(I5465,15,1)="4"),1,-1))</f>
        <v>0</v>
      </c>
      <c r="N5465" s="17">
        <f>VLOOKUP($K5465,[1]Budget!$V:$AE,6,0)*IF($C5465="1 - Revenues",1,IF(AND($C5465="5 - Transfers",MID(J5465,15,1)="4"),1,-1))</f>
        <v>0</v>
      </c>
      <c r="O5465" s="17">
        <f>IFERROR(IF(RIGHT(LEFT(K5465,15),1)="4",VLOOKUP(K5465,'[1]Budget Worksheet'!A:B,2,0),-1*VLOOKUP(K5465,'[1]Budget Worksheet'!A:B,2,0)),0)</f>
        <v>0</v>
      </c>
      <c r="P5465" s="17">
        <f>VLOOKUP($K5465,[1]Budget!$V:$AE,8,0)*IF($C5465="1 - Revenues",1,IF(AND($C5465="5 - Transfers",MID($K5465,15,1)="4"),1,-1))</f>
        <v>0</v>
      </c>
      <c r="Q5465" s="17">
        <f>VLOOKUP($K5465,[1]Budget!$V:$AE,10,0)*IF($C5465="1 - Revenues",1,IF(AND($C5465="5 - Transfers",MID(K5465,15,1)="4"),1,-1))</f>
        <v>0</v>
      </c>
      <c r="S5465" s="18" t="b">
        <f>IF(LEFT(C5465,1)="1",1,-1)*SUMIF([1]Budget!V:V,'Budget Worksheet for Pivot Tabl'!K5465,[1]Budget!AC:AC)=P5465</f>
        <v>1</v>
      </c>
    </row>
    <row r="5466" spans="1:19" x14ac:dyDescent="0.25">
      <c r="A5466" t="s">
        <v>83</v>
      </c>
      <c r="B5466" t="s">
        <v>84</v>
      </c>
      <c r="C5466" t="s">
        <v>8</v>
      </c>
      <c r="D5466" t="str">
        <f t="shared" si="85"/>
        <v>OUTFLOWS</v>
      </c>
      <c r="E5466" t="s">
        <v>116</v>
      </c>
      <c r="F5466" t="s">
        <v>117</v>
      </c>
      <c r="G5466" t="s">
        <v>119</v>
      </c>
      <c r="H5466" t="s">
        <v>326</v>
      </c>
      <c r="I5466" t="s">
        <v>325</v>
      </c>
      <c r="J5466" t="s">
        <v>326</v>
      </c>
      <c r="K5466" t="s">
        <v>6790</v>
      </c>
      <c r="L5466" t="s">
        <v>629</v>
      </c>
      <c r="M5466" s="17">
        <f>VLOOKUP($K5466,[1]Budget!$V:$AE,5,0)*IF($C5466="1 - Revenues",1,IF(AND($C5466="5 - Transfers",MID(I5466,15,1)="4"),1,-1))</f>
        <v>-5000</v>
      </c>
      <c r="N5466" s="17">
        <f>VLOOKUP($K5466,[1]Budget!$V:$AE,6,0)*IF($C5466="1 - Revenues",1,IF(AND($C5466="5 - Transfers",MID(J5466,15,1)="4"),1,-1))</f>
        <v>-6000</v>
      </c>
      <c r="O5466" s="17">
        <f>IFERROR(IF(RIGHT(LEFT(K5466,15),1)="4",VLOOKUP(K5466,'[1]Budget Worksheet'!A:B,2,0),-1*VLOOKUP(K5466,'[1]Budget Worksheet'!A:B,2,0)),0)</f>
        <v>-6500</v>
      </c>
      <c r="P5466" s="17">
        <f>VLOOKUP($K5466,[1]Budget!$V:$AE,8,0)*IF($C5466="1 - Revenues",1,IF(AND($C5466="5 - Transfers",MID($K5466,15,1)="4"),1,-1))</f>
        <v>0</v>
      </c>
      <c r="Q5466" s="17">
        <f>VLOOKUP($K5466,[1]Budget!$V:$AE,10,0)*IF($C5466="1 - Revenues",1,IF(AND($C5466="5 - Transfers",MID(K5466,15,1)="4"),1,-1))</f>
        <v>6500</v>
      </c>
      <c r="S5466" s="18" t="b">
        <f>IF(LEFT(C5466,1)="1",1,-1)*SUMIF([1]Budget!V:V,'Budget Worksheet for Pivot Tabl'!K5466,[1]Budget!AC:AC)=P5466</f>
        <v>1</v>
      </c>
    </row>
    <row r="5467" spans="1:19" x14ac:dyDescent="0.25">
      <c r="A5467" t="s">
        <v>83</v>
      </c>
      <c r="B5467" t="s">
        <v>84</v>
      </c>
      <c r="C5467" t="s">
        <v>9</v>
      </c>
      <c r="D5467" t="str">
        <f t="shared" si="85"/>
        <v>OUTFLOWS</v>
      </c>
      <c r="E5467" t="s">
        <v>116</v>
      </c>
      <c r="F5467" t="s">
        <v>117</v>
      </c>
      <c r="G5467" t="s">
        <v>119</v>
      </c>
      <c r="H5467" t="s">
        <v>326</v>
      </c>
      <c r="I5467" t="s">
        <v>325</v>
      </c>
      <c r="J5467" t="s">
        <v>326</v>
      </c>
      <c r="K5467" t="s">
        <v>6791</v>
      </c>
      <c r="L5467" t="s">
        <v>893</v>
      </c>
      <c r="M5467" s="17">
        <f>VLOOKUP($K5467,[1]Budget!$V:$AE,5,0)*IF($C5467="1 - Revenues",1,IF(AND($C5467="5 - Transfers",MID(I5467,15,1)="4"),1,-1))</f>
        <v>0</v>
      </c>
      <c r="N5467" s="17">
        <f>VLOOKUP($K5467,[1]Budget!$V:$AE,6,0)*IF($C5467="1 - Revenues",1,IF(AND($C5467="5 - Transfers",MID(J5467,15,1)="4"),1,-1))</f>
        <v>0</v>
      </c>
      <c r="O5467" s="17">
        <f>IFERROR(IF(RIGHT(LEFT(K5467,15),1)="4",VLOOKUP(K5467,'[1]Budget Worksheet'!A:B,2,0),-1*VLOOKUP(K5467,'[1]Budget Worksheet'!A:B,2,0)),0)</f>
        <v>0</v>
      </c>
      <c r="P5467" s="17">
        <f>VLOOKUP($K5467,[1]Budget!$V:$AE,8,0)*IF($C5467="1 - Revenues",1,IF(AND($C5467="5 - Transfers",MID($K5467,15,1)="4"),1,-1))</f>
        <v>0</v>
      </c>
      <c r="Q5467" s="17">
        <f>VLOOKUP($K5467,[1]Budget!$V:$AE,10,0)*IF($C5467="1 - Revenues",1,IF(AND($C5467="5 - Transfers",MID(K5467,15,1)="4"),1,-1))</f>
        <v>0</v>
      </c>
      <c r="S5467" s="18" t="b">
        <f>IF(LEFT(C5467,1)="1",1,-1)*SUMIF([1]Budget!V:V,'Budget Worksheet for Pivot Tabl'!K5467,[1]Budget!AC:AC)=P5467</f>
        <v>1</v>
      </c>
    </row>
    <row r="5468" spans="1:19" x14ac:dyDescent="0.25">
      <c r="A5468" t="s">
        <v>83</v>
      </c>
      <c r="B5468" t="s">
        <v>84</v>
      </c>
      <c r="C5468" t="s">
        <v>9</v>
      </c>
      <c r="D5468" t="str">
        <f t="shared" si="85"/>
        <v>OUTFLOWS</v>
      </c>
      <c r="E5468" t="s">
        <v>116</v>
      </c>
      <c r="F5468" t="s">
        <v>117</v>
      </c>
      <c r="G5468" t="s">
        <v>119</v>
      </c>
      <c r="H5468" t="s">
        <v>326</v>
      </c>
      <c r="I5468" t="s">
        <v>325</v>
      </c>
      <c r="J5468" t="s">
        <v>326</v>
      </c>
      <c r="K5468" t="s">
        <v>6792</v>
      </c>
      <c r="L5468" t="s">
        <v>651</v>
      </c>
      <c r="M5468" s="17">
        <f>VLOOKUP($K5468,[1]Budget!$V:$AE,5,0)*IF($C5468="1 - Revenues",1,IF(AND($C5468="5 - Transfers",MID(I5468,15,1)="4"),1,-1))</f>
        <v>-3000</v>
      </c>
      <c r="N5468" s="17">
        <f>VLOOKUP($K5468,[1]Budget!$V:$AE,6,0)*IF($C5468="1 - Revenues",1,IF(AND($C5468="5 - Transfers",MID(J5468,15,1)="4"),1,-1))</f>
        <v>0</v>
      </c>
      <c r="O5468" s="17">
        <f>IFERROR(IF(RIGHT(LEFT(K5468,15),1)="4",VLOOKUP(K5468,'[1]Budget Worksheet'!A:B,2,0),-1*VLOOKUP(K5468,'[1]Budget Worksheet'!A:B,2,0)),0)</f>
        <v>0</v>
      </c>
      <c r="P5468" s="17">
        <f>VLOOKUP($K5468,[1]Budget!$V:$AE,8,0)*IF($C5468="1 - Revenues",1,IF(AND($C5468="5 - Transfers",MID($K5468,15,1)="4"),1,-1))</f>
        <v>0</v>
      </c>
      <c r="Q5468" s="17">
        <f>VLOOKUP($K5468,[1]Budget!$V:$AE,10,0)*IF($C5468="1 - Revenues",1,IF(AND($C5468="5 - Transfers",MID(K5468,15,1)="4"),1,-1))</f>
        <v>0</v>
      </c>
      <c r="S5468" s="18" t="b">
        <f>IF(LEFT(C5468,1)="1",1,-1)*SUMIF([1]Budget!V:V,'Budget Worksheet for Pivot Tabl'!K5468,[1]Budget!AC:AC)=P5468</f>
        <v>1</v>
      </c>
    </row>
    <row r="5469" spans="1:19" x14ac:dyDescent="0.25">
      <c r="A5469" t="s">
        <v>83</v>
      </c>
      <c r="B5469" t="s">
        <v>84</v>
      </c>
      <c r="C5469" t="s">
        <v>9</v>
      </c>
      <c r="D5469" t="str">
        <f t="shared" si="85"/>
        <v>OUTFLOWS</v>
      </c>
      <c r="E5469" t="s">
        <v>116</v>
      </c>
      <c r="F5469" t="s">
        <v>117</v>
      </c>
      <c r="G5469" t="s">
        <v>119</v>
      </c>
      <c r="H5469" t="s">
        <v>326</v>
      </c>
      <c r="I5469" t="s">
        <v>325</v>
      </c>
      <c r="J5469" t="s">
        <v>326</v>
      </c>
      <c r="K5469" t="s">
        <v>6793</v>
      </c>
      <c r="L5469" t="s">
        <v>653</v>
      </c>
      <c r="M5469" s="17">
        <f>VLOOKUP($K5469,[1]Budget!$V:$AE,5,0)*IF($C5469="1 - Revenues",1,IF(AND($C5469="5 - Transfers",MID(I5469,15,1)="4"),1,-1))</f>
        <v>0</v>
      </c>
      <c r="N5469" s="17">
        <f>VLOOKUP($K5469,[1]Budget!$V:$AE,6,0)*IF($C5469="1 - Revenues",1,IF(AND($C5469="5 - Transfers",MID(J5469,15,1)="4"),1,-1))</f>
        <v>0</v>
      </c>
      <c r="O5469" s="17">
        <f>IFERROR(IF(RIGHT(LEFT(K5469,15),1)="4",VLOOKUP(K5469,'[1]Budget Worksheet'!A:B,2,0),-1*VLOOKUP(K5469,'[1]Budget Worksheet'!A:B,2,0)),0)</f>
        <v>0</v>
      </c>
      <c r="P5469" s="17">
        <f>VLOOKUP($K5469,[1]Budget!$V:$AE,8,0)*IF($C5469="1 - Revenues",1,IF(AND($C5469="5 - Transfers",MID($K5469,15,1)="4"),1,-1))</f>
        <v>0</v>
      </c>
      <c r="Q5469" s="17">
        <f>VLOOKUP($K5469,[1]Budget!$V:$AE,10,0)*IF($C5469="1 - Revenues",1,IF(AND($C5469="5 - Transfers",MID(K5469,15,1)="4"),1,-1))</f>
        <v>0</v>
      </c>
      <c r="S5469" s="18" t="b">
        <f>IF(LEFT(C5469,1)="1",1,-1)*SUMIF([1]Budget!V:V,'Budget Worksheet for Pivot Tabl'!K5469,[1]Budget!AC:AC)=P5469</f>
        <v>1</v>
      </c>
    </row>
    <row r="5470" spans="1:19" x14ac:dyDescent="0.25">
      <c r="A5470" t="s">
        <v>83</v>
      </c>
      <c r="B5470" t="s">
        <v>84</v>
      </c>
      <c r="C5470" t="s">
        <v>8</v>
      </c>
      <c r="D5470" t="str">
        <f t="shared" si="85"/>
        <v>OUTFLOWS</v>
      </c>
      <c r="E5470" t="s">
        <v>116</v>
      </c>
      <c r="F5470" t="s">
        <v>117</v>
      </c>
      <c r="G5470" t="s">
        <v>1769</v>
      </c>
      <c r="H5470" t="s">
        <v>1770</v>
      </c>
      <c r="I5470" t="s">
        <v>57</v>
      </c>
      <c r="J5470" t="s">
        <v>1775</v>
      </c>
      <c r="K5470" t="s">
        <v>6794</v>
      </c>
      <c r="L5470" t="s">
        <v>590</v>
      </c>
      <c r="M5470" s="17">
        <f>VLOOKUP($K5470,[1]Budget!$V:$AE,5,0)*IF($C5470="1 - Revenues",1,IF(AND($C5470="5 - Transfers",MID(I5470,15,1)="4"),1,-1))</f>
        <v>0</v>
      </c>
      <c r="N5470" s="17">
        <f>VLOOKUP($K5470,[1]Budget!$V:$AE,6,0)*IF($C5470="1 - Revenues",1,IF(AND($C5470="5 - Transfers",MID(J5470,15,1)="4"),1,-1))</f>
        <v>0</v>
      </c>
      <c r="O5470" s="17">
        <f>IFERROR(IF(RIGHT(LEFT(K5470,15),1)="4",VLOOKUP(K5470,'[1]Budget Worksheet'!A:B,2,0),-1*VLOOKUP(K5470,'[1]Budget Worksheet'!A:B,2,0)),0)</f>
        <v>0</v>
      </c>
      <c r="P5470" s="17">
        <f>VLOOKUP($K5470,[1]Budget!$V:$AE,8,0)*IF($C5470="1 - Revenues",1,IF(AND($C5470="5 - Transfers",MID($K5470,15,1)="4"),1,-1))</f>
        <v>0</v>
      </c>
      <c r="Q5470" s="17">
        <f>VLOOKUP($K5470,[1]Budget!$V:$AE,10,0)*IF($C5470="1 - Revenues",1,IF(AND($C5470="5 - Transfers",MID(K5470,15,1)="4"),1,-1))</f>
        <v>0</v>
      </c>
      <c r="S5470" s="18" t="b">
        <f>IF(LEFT(C5470,1)="1",1,-1)*SUMIF([1]Budget!V:V,'Budget Worksheet for Pivot Tabl'!K5470,[1]Budget!AC:AC)=P5470</f>
        <v>1</v>
      </c>
    </row>
    <row r="5471" spans="1:19" x14ac:dyDescent="0.25">
      <c r="A5471" t="s">
        <v>83</v>
      </c>
      <c r="B5471" t="s">
        <v>84</v>
      </c>
      <c r="C5471" t="s">
        <v>8</v>
      </c>
      <c r="D5471" t="str">
        <f t="shared" si="85"/>
        <v>OUTFLOWS</v>
      </c>
      <c r="E5471" t="s">
        <v>116</v>
      </c>
      <c r="F5471" t="s">
        <v>117</v>
      </c>
      <c r="G5471" t="s">
        <v>1769</v>
      </c>
      <c r="H5471" t="s">
        <v>1770</v>
      </c>
      <c r="I5471" t="s">
        <v>57</v>
      </c>
      <c r="J5471" t="s">
        <v>1775</v>
      </c>
      <c r="K5471" t="s">
        <v>6795</v>
      </c>
      <c r="L5471" t="s">
        <v>593</v>
      </c>
      <c r="M5471" s="17">
        <f>VLOOKUP($K5471,[1]Budget!$V:$AE,5,0)*IF($C5471="1 - Revenues",1,IF(AND($C5471="5 - Transfers",MID(I5471,15,1)="4"),1,-1))</f>
        <v>0</v>
      </c>
      <c r="N5471" s="17">
        <f>VLOOKUP($K5471,[1]Budget!$V:$AE,6,0)*IF($C5471="1 - Revenues",1,IF(AND($C5471="5 - Transfers",MID(J5471,15,1)="4"),1,-1))</f>
        <v>0</v>
      </c>
      <c r="O5471" s="17">
        <f>IFERROR(IF(RIGHT(LEFT(K5471,15),1)="4",VLOOKUP(K5471,'[1]Budget Worksheet'!A:B,2,0),-1*VLOOKUP(K5471,'[1]Budget Worksheet'!A:B,2,0)),0)</f>
        <v>0</v>
      </c>
      <c r="P5471" s="17">
        <f>VLOOKUP($K5471,[1]Budget!$V:$AE,8,0)*IF($C5471="1 - Revenues",1,IF(AND($C5471="5 - Transfers",MID($K5471,15,1)="4"),1,-1))</f>
        <v>0</v>
      </c>
      <c r="Q5471" s="17">
        <f>VLOOKUP($K5471,[1]Budget!$V:$AE,10,0)*IF($C5471="1 - Revenues",1,IF(AND($C5471="5 - Transfers",MID(K5471,15,1)="4"),1,-1))</f>
        <v>0</v>
      </c>
      <c r="S5471" s="18" t="b">
        <f>IF(LEFT(C5471,1)="1",1,-1)*SUMIF([1]Budget!V:V,'Budget Worksheet for Pivot Tabl'!K5471,[1]Budget!AC:AC)=P5471</f>
        <v>1</v>
      </c>
    </row>
    <row r="5472" spans="1:19" x14ac:dyDescent="0.25">
      <c r="A5472" t="s">
        <v>83</v>
      </c>
      <c r="B5472" t="s">
        <v>84</v>
      </c>
      <c r="C5472" t="s">
        <v>8</v>
      </c>
      <c r="D5472" t="str">
        <f t="shared" si="85"/>
        <v>OUTFLOWS</v>
      </c>
      <c r="E5472" t="s">
        <v>116</v>
      </c>
      <c r="F5472" t="s">
        <v>117</v>
      </c>
      <c r="G5472" t="s">
        <v>1769</v>
      </c>
      <c r="H5472" t="s">
        <v>1770</v>
      </c>
      <c r="I5472" t="s">
        <v>57</v>
      </c>
      <c r="J5472" t="s">
        <v>1775</v>
      </c>
      <c r="K5472" t="s">
        <v>6796</v>
      </c>
      <c r="L5472" t="s">
        <v>595</v>
      </c>
      <c r="M5472" s="17">
        <f>VLOOKUP($K5472,[1]Budget!$V:$AE,5,0)*IF($C5472="1 - Revenues",1,IF(AND($C5472="5 - Transfers",MID(I5472,15,1)="4"),1,-1))</f>
        <v>0</v>
      </c>
      <c r="N5472" s="17">
        <f>VLOOKUP($K5472,[1]Budget!$V:$AE,6,0)*IF($C5472="1 - Revenues",1,IF(AND($C5472="5 - Transfers",MID(J5472,15,1)="4"),1,-1))</f>
        <v>0</v>
      </c>
      <c r="O5472" s="17">
        <f>IFERROR(IF(RIGHT(LEFT(K5472,15),1)="4",VLOOKUP(K5472,'[1]Budget Worksheet'!A:B,2,0),-1*VLOOKUP(K5472,'[1]Budget Worksheet'!A:B,2,0)),0)</f>
        <v>0</v>
      </c>
      <c r="P5472" s="17">
        <f>VLOOKUP($K5472,[1]Budget!$V:$AE,8,0)*IF($C5472="1 - Revenues",1,IF(AND($C5472="5 - Transfers",MID($K5472,15,1)="4"),1,-1))</f>
        <v>0</v>
      </c>
      <c r="Q5472" s="17">
        <f>VLOOKUP($K5472,[1]Budget!$V:$AE,10,0)*IF($C5472="1 - Revenues",1,IF(AND($C5472="5 - Transfers",MID(K5472,15,1)="4"),1,-1))</f>
        <v>0</v>
      </c>
      <c r="S5472" s="18" t="b">
        <f>IF(LEFT(C5472,1)="1",1,-1)*SUMIF([1]Budget!V:V,'Budget Worksheet for Pivot Tabl'!K5472,[1]Budget!AC:AC)=P5472</f>
        <v>1</v>
      </c>
    </row>
    <row r="5473" spans="1:19" x14ac:dyDescent="0.25">
      <c r="A5473" t="s">
        <v>83</v>
      </c>
      <c r="B5473" t="s">
        <v>84</v>
      </c>
      <c r="C5473" t="s">
        <v>8</v>
      </c>
      <c r="D5473" t="str">
        <f t="shared" si="85"/>
        <v>OUTFLOWS</v>
      </c>
      <c r="E5473" t="s">
        <v>116</v>
      </c>
      <c r="F5473" t="s">
        <v>117</v>
      </c>
      <c r="G5473" t="s">
        <v>1769</v>
      </c>
      <c r="H5473" t="s">
        <v>1770</v>
      </c>
      <c r="I5473" t="s">
        <v>57</v>
      </c>
      <c r="J5473" t="s">
        <v>1775</v>
      </c>
      <c r="K5473" t="s">
        <v>6797</v>
      </c>
      <c r="L5473" t="s">
        <v>601</v>
      </c>
      <c r="M5473" s="17">
        <f>VLOOKUP($K5473,[1]Budget!$V:$AE,5,0)*IF($C5473="1 - Revenues",1,IF(AND($C5473="5 - Transfers",MID(I5473,15,1)="4"),1,-1))</f>
        <v>0</v>
      </c>
      <c r="N5473" s="17">
        <f>VLOOKUP($K5473,[1]Budget!$V:$AE,6,0)*IF($C5473="1 - Revenues",1,IF(AND($C5473="5 - Transfers",MID(J5473,15,1)="4"),1,-1))</f>
        <v>0</v>
      </c>
      <c r="O5473" s="17">
        <f>IFERROR(IF(RIGHT(LEFT(K5473,15),1)="4",VLOOKUP(K5473,'[1]Budget Worksheet'!A:B,2,0),-1*VLOOKUP(K5473,'[1]Budget Worksheet'!A:B,2,0)),0)</f>
        <v>0</v>
      </c>
      <c r="P5473" s="17">
        <f>VLOOKUP($K5473,[1]Budget!$V:$AE,8,0)*IF($C5473="1 - Revenues",1,IF(AND($C5473="5 - Transfers",MID($K5473,15,1)="4"),1,-1))</f>
        <v>0</v>
      </c>
      <c r="Q5473" s="17">
        <f>VLOOKUP($K5473,[1]Budget!$V:$AE,10,0)*IF($C5473="1 - Revenues",1,IF(AND($C5473="5 - Transfers",MID(K5473,15,1)="4"),1,-1))</f>
        <v>0</v>
      </c>
      <c r="S5473" s="18" t="b">
        <f>IF(LEFT(C5473,1)="1",1,-1)*SUMIF([1]Budget!V:V,'Budget Worksheet for Pivot Tabl'!K5473,[1]Budget!AC:AC)=P5473</f>
        <v>1</v>
      </c>
    </row>
    <row r="5474" spans="1:19" x14ac:dyDescent="0.25">
      <c r="A5474" t="s">
        <v>83</v>
      </c>
      <c r="B5474" t="s">
        <v>84</v>
      </c>
      <c r="C5474" t="s">
        <v>8</v>
      </c>
      <c r="D5474" t="str">
        <f t="shared" si="85"/>
        <v>OUTFLOWS</v>
      </c>
      <c r="E5474" t="s">
        <v>116</v>
      </c>
      <c r="F5474" t="s">
        <v>117</v>
      </c>
      <c r="G5474" t="s">
        <v>1769</v>
      </c>
      <c r="H5474" t="s">
        <v>1770</v>
      </c>
      <c r="I5474" t="s">
        <v>57</v>
      </c>
      <c r="J5474" t="s">
        <v>1775</v>
      </c>
      <c r="K5474" t="s">
        <v>6798</v>
      </c>
      <c r="L5474" t="s">
        <v>606</v>
      </c>
      <c r="M5474" s="17">
        <f>VLOOKUP($K5474,[1]Budget!$V:$AE,5,0)*IF($C5474="1 - Revenues",1,IF(AND($C5474="5 - Transfers",MID(I5474,15,1)="4"),1,-1))</f>
        <v>0</v>
      </c>
      <c r="N5474" s="17">
        <f>VLOOKUP($K5474,[1]Budget!$V:$AE,6,0)*IF($C5474="1 - Revenues",1,IF(AND($C5474="5 - Transfers",MID(J5474,15,1)="4"),1,-1))</f>
        <v>0</v>
      </c>
      <c r="O5474" s="17">
        <f>IFERROR(IF(RIGHT(LEFT(K5474,15),1)="4",VLOOKUP(K5474,'[1]Budget Worksheet'!A:B,2,0),-1*VLOOKUP(K5474,'[1]Budget Worksheet'!A:B,2,0)),0)</f>
        <v>0</v>
      </c>
      <c r="P5474" s="17">
        <f>VLOOKUP($K5474,[1]Budget!$V:$AE,8,0)*IF($C5474="1 - Revenues",1,IF(AND($C5474="5 - Transfers",MID($K5474,15,1)="4"),1,-1))</f>
        <v>0</v>
      </c>
      <c r="Q5474" s="17">
        <f>VLOOKUP($K5474,[1]Budget!$V:$AE,10,0)*IF($C5474="1 - Revenues",1,IF(AND($C5474="5 - Transfers",MID(K5474,15,1)="4"),1,-1))</f>
        <v>0</v>
      </c>
      <c r="S5474" s="18" t="b">
        <f>IF(LEFT(C5474,1)="1",1,-1)*SUMIF([1]Budget!V:V,'Budget Worksheet for Pivot Tabl'!K5474,[1]Budget!AC:AC)=P5474</f>
        <v>1</v>
      </c>
    </row>
    <row r="5475" spans="1:19" x14ac:dyDescent="0.25">
      <c r="A5475" t="s">
        <v>83</v>
      </c>
      <c r="B5475" t="s">
        <v>84</v>
      </c>
      <c r="C5475" t="s">
        <v>8</v>
      </c>
      <c r="D5475" t="str">
        <f t="shared" si="85"/>
        <v>OUTFLOWS</v>
      </c>
      <c r="E5475" t="s">
        <v>116</v>
      </c>
      <c r="F5475" t="s">
        <v>117</v>
      </c>
      <c r="G5475" t="s">
        <v>1769</v>
      </c>
      <c r="H5475" t="s">
        <v>1770</v>
      </c>
      <c r="I5475" t="s">
        <v>57</v>
      </c>
      <c r="J5475" t="s">
        <v>1775</v>
      </c>
      <c r="K5475" t="s">
        <v>6799</v>
      </c>
      <c r="L5475" t="s">
        <v>608</v>
      </c>
      <c r="M5475" s="17">
        <f>VLOOKUP($K5475,[1]Budget!$V:$AE,5,0)*IF($C5475="1 - Revenues",1,IF(AND($C5475="5 - Transfers",MID(I5475,15,1)="4"),1,-1))</f>
        <v>0</v>
      </c>
      <c r="N5475" s="17">
        <f>VLOOKUP($K5475,[1]Budget!$V:$AE,6,0)*IF($C5475="1 - Revenues",1,IF(AND($C5475="5 - Transfers",MID(J5475,15,1)="4"),1,-1))</f>
        <v>0</v>
      </c>
      <c r="O5475" s="17">
        <f>IFERROR(IF(RIGHT(LEFT(K5475,15),1)="4",VLOOKUP(K5475,'[1]Budget Worksheet'!A:B,2,0),-1*VLOOKUP(K5475,'[1]Budget Worksheet'!A:B,2,0)),0)</f>
        <v>0</v>
      </c>
      <c r="P5475" s="17">
        <f>VLOOKUP($K5475,[1]Budget!$V:$AE,8,0)*IF($C5475="1 - Revenues",1,IF(AND($C5475="5 - Transfers",MID($K5475,15,1)="4"),1,-1))</f>
        <v>0</v>
      </c>
      <c r="Q5475" s="17">
        <f>VLOOKUP($K5475,[1]Budget!$V:$AE,10,0)*IF($C5475="1 - Revenues",1,IF(AND($C5475="5 - Transfers",MID(K5475,15,1)="4"),1,-1))</f>
        <v>0</v>
      </c>
      <c r="S5475" s="18" t="b">
        <f>IF(LEFT(C5475,1)="1",1,-1)*SUMIF([1]Budget!V:V,'Budget Worksheet for Pivot Tabl'!K5475,[1]Budget!AC:AC)=P5475</f>
        <v>1</v>
      </c>
    </row>
    <row r="5476" spans="1:19" x14ac:dyDescent="0.25">
      <c r="A5476" t="s">
        <v>83</v>
      </c>
      <c r="B5476" t="s">
        <v>84</v>
      </c>
      <c r="C5476" t="s">
        <v>8</v>
      </c>
      <c r="D5476" t="str">
        <f t="shared" si="85"/>
        <v>OUTFLOWS</v>
      </c>
      <c r="E5476" t="s">
        <v>116</v>
      </c>
      <c r="F5476" t="s">
        <v>117</v>
      </c>
      <c r="G5476" t="s">
        <v>1769</v>
      </c>
      <c r="H5476" t="s">
        <v>1770</v>
      </c>
      <c r="I5476" t="s">
        <v>57</v>
      </c>
      <c r="J5476" t="s">
        <v>1775</v>
      </c>
      <c r="K5476" t="s">
        <v>6800</v>
      </c>
      <c r="L5476" t="s">
        <v>610</v>
      </c>
      <c r="M5476" s="17">
        <f>VLOOKUP($K5476,[1]Budget!$V:$AE,5,0)*IF($C5476="1 - Revenues",1,IF(AND($C5476="5 - Transfers",MID(I5476,15,1)="4"),1,-1))</f>
        <v>0</v>
      </c>
      <c r="N5476" s="17">
        <f>VLOOKUP($K5476,[1]Budget!$V:$AE,6,0)*IF($C5476="1 - Revenues",1,IF(AND($C5476="5 - Transfers",MID(J5476,15,1)="4"),1,-1))</f>
        <v>0</v>
      </c>
      <c r="O5476" s="17">
        <f>IFERROR(IF(RIGHT(LEFT(K5476,15),1)="4",VLOOKUP(K5476,'[1]Budget Worksheet'!A:B,2,0),-1*VLOOKUP(K5476,'[1]Budget Worksheet'!A:B,2,0)),0)</f>
        <v>0</v>
      </c>
      <c r="P5476" s="17">
        <f>VLOOKUP($K5476,[1]Budget!$V:$AE,8,0)*IF($C5476="1 - Revenues",1,IF(AND($C5476="5 - Transfers",MID($K5476,15,1)="4"),1,-1))</f>
        <v>0</v>
      </c>
      <c r="Q5476" s="17">
        <f>VLOOKUP($K5476,[1]Budget!$V:$AE,10,0)*IF($C5476="1 - Revenues",1,IF(AND($C5476="5 - Transfers",MID(K5476,15,1)="4"),1,-1))</f>
        <v>0</v>
      </c>
      <c r="S5476" s="18" t="b">
        <f>IF(LEFT(C5476,1)="1",1,-1)*SUMIF([1]Budget!V:V,'Budget Worksheet for Pivot Tabl'!K5476,[1]Budget!AC:AC)=P5476</f>
        <v>1</v>
      </c>
    </row>
    <row r="5477" spans="1:19" x14ac:dyDescent="0.25">
      <c r="A5477" t="s">
        <v>83</v>
      </c>
      <c r="B5477" t="s">
        <v>84</v>
      </c>
      <c r="C5477" t="s">
        <v>8</v>
      </c>
      <c r="D5477" t="str">
        <f t="shared" si="85"/>
        <v>OUTFLOWS</v>
      </c>
      <c r="E5477" t="s">
        <v>116</v>
      </c>
      <c r="F5477" t="s">
        <v>117</v>
      </c>
      <c r="G5477" t="s">
        <v>1769</v>
      </c>
      <c r="H5477" t="s">
        <v>1770</v>
      </c>
      <c r="I5477" t="s">
        <v>57</v>
      </c>
      <c r="J5477" t="s">
        <v>1775</v>
      </c>
      <c r="K5477" t="s">
        <v>6801</v>
      </c>
      <c r="L5477" t="s">
        <v>612</v>
      </c>
      <c r="M5477" s="17">
        <f>VLOOKUP($K5477,[1]Budget!$V:$AE,5,0)*IF($C5477="1 - Revenues",1,IF(AND($C5477="5 - Transfers",MID(I5477,15,1)="4"),1,-1))</f>
        <v>0</v>
      </c>
      <c r="N5477" s="17">
        <f>VLOOKUP($K5477,[1]Budget!$V:$AE,6,0)*IF($C5477="1 - Revenues",1,IF(AND($C5477="5 - Transfers",MID(J5477,15,1)="4"),1,-1))</f>
        <v>0</v>
      </c>
      <c r="O5477" s="17">
        <f>IFERROR(IF(RIGHT(LEFT(K5477,15),1)="4",VLOOKUP(K5477,'[1]Budget Worksheet'!A:B,2,0),-1*VLOOKUP(K5477,'[1]Budget Worksheet'!A:B,2,0)),0)</f>
        <v>0</v>
      </c>
      <c r="P5477" s="17">
        <f>VLOOKUP($K5477,[1]Budget!$V:$AE,8,0)*IF($C5477="1 - Revenues",1,IF(AND($C5477="5 - Transfers",MID($K5477,15,1)="4"),1,-1))</f>
        <v>0</v>
      </c>
      <c r="Q5477" s="17">
        <f>VLOOKUP($K5477,[1]Budget!$V:$AE,10,0)*IF($C5477="1 - Revenues",1,IF(AND($C5477="5 - Transfers",MID(K5477,15,1)="4"),1,-1))</f>
        <v>0</v>
      </c>
      <c r="S5477" s="18" t="b">
        <f>IF(LEFT(C5477,1)="1",1,-1)*SUMIF([1]Budget!V:V,'Budget Worksheet for Pivot Tabl'!K5477,[1]Budget!AC:AC)=P5477</f>
        <v>1</v>
      </c>
    </row>
    <row r="5478" spans="1:19" x14ac:dyDescent="0.25">
      <c r="A5478" t="s">
        <v>83</v>
      </c>
      <c r="B5478" t="s">
        <v>84</v>
      </c>
      <c r="C5478" t="s">
        <v>8</v>
      </c>
      <c r="D5478" t="str">
        <f t="shared" si="85"/>
        <v>OUTFLOWS</v>
      </c>
      <c r="E5478" t="s">
        <v>116</v>
      </c>
      <c r="F5478" t="s">
        <v>117</v>
      </c>
      <c r="G5478" t="s">
        <v>1769</v>
      </c>
      <c r="H5478" t="s">
        <v>1770</v>
      </c>
      <c r="I5478" t="s">
        <v>57</v>
      </c>
      <c r="J5478" t="s">
        <v>1775</v>
      </c>
      <c r="K5478" t="s">
        <v>6802</v>
      </c>
      <c r="L5478" t="s">
        <v>614</v>
      </c>
      <c r="M5478" s="17">
        <f>VLOOKUP($K5478,[1]Budget!$V:$AE,5,0)*IF($C5478="1 - Revenues",1,IF(AND($C5478="5 - Transfers",MID(I5478,15,1)="4"),1,-1))</f>
        <v>0</v>
      </c>
      <c r="N5478" s="17">
        <f>VLOOKUP($K5478,[1]Budget!$V:$AE,6,0)*IF($C5478="1 - Revenues",1,IF(AND($C5478="5 - Transfers",MID(J5478,15,1)="4"),1,-1))</f>
        <v>0</v>
      </c>
      <c r="O5478" s="17">
        <f>IFERROR(IF(RIGHT(LEFT(K5478,15),1)="4",VLOOKUP(K5478,'[1]Budget Worksheet'!A:B,2,0),-1*VLOOKUP(K5478,'[1]Budget Worksheet'!A:B,2,0)),0)</f>
        <v>0</v>
      </c>
      <c r="P5478" s="17">
        <f>VLOOKUP($K5478,[1]Budget!$V:$AE,8,0)*IF($C5478="1 - Revenues",1,IF(AND($C5478="5 - Transfers",MID($K5478,15,1)="4"),1,-1))</f>
        <v>0</v>
      </c>
      <c r="Q5478" s="17">
        <f>VLOOKUP($K5478,[1]Budget!$V:$AE,10,0)*IF($C5478="1 - Revenues",1,IF(AND($C5478="5 - Transfers",MID(K5478,15,1)="4"),1,-1))</f>
        <v>0</v>
      </c>
      <c r="S5478" s="18" t="b">
        <f>IF(LEFT(C5478,1)="1",1,-1)*SUMIF([1]Budget!V:V,'Budget Worksheet for Pivot Tabl'!K5478,[1]Budget!AC:AC)=P5478</f>
        <v>1</v>
      </c>
    </row>
    <row r="5479" spans="1:19" x14ac:dyDescent="0.25">
      <c r="A5479" t="s">
        <v>83</v>
      </c>
      <c r="B5479" t="s">
        <v>84</v>
      </c>
      <c r="C5479" t="s">
        <v>8</v>
      </c>
      <c r="D5479" t="str">
        <f t="shared" si="85"/>
        <v>OUTFLOWS</v>
      </c>
      <c r="E5479" t="s">
        <v>116</v>
      </c>
      <c r="F5479" t="s">
        <v>117</v>
      </c>
      <c r="G5479" t="s">
        <v>1769</v>
      </c>
      <c r="H5479" t="s">
        <v>1770</v>
      </c>
      <c r="I5479" t="s">
        <v>57</v>
      </c>
      <c r="J5479" t="s">
        <v>1775</v>
      </c>
      <c r="K5479" t="s">
        <v>6803</v>
      </c>
      <c r="L5479" t="s">
        <v>616</v>
      </c>
      <c r="M5479" s="17">
        <f>VLOOKUP($K5479,[1]Budget!$V:$AE,5,0)*IF($C5479="1 - Revenues",1,IF(AND($C5479="5 - Transfers",MID(I5479,15,1)="4"),1,-1))</f>
        <v>0</v>
      </c>
      <c r="N5479" s="17">
        <f>VLOOKUP($K5479,[1]Budget!$V:$AE,6,0)*IF($C5479="1 - Revenues",1,IF(AND($C5479="5 - Transfers",MID(J5479,15,1)="4"),1,-1))</f>
        <v>0</v>
      </c>
      <c r="O5479" s="17">
        <f>IFERROR(IF(RIGHT(LEFT(K5479,15),1)="4",VLOOKUP(K5479,'[1]Budget Worksheet'!A:B,2,0),-1*VLOOKUP(K5479,'[1]Budget Worksheet'!A:B,2,0)),0)</f>
        <v>0</v>
      </c>
      <c r="P5479" s="17">
        <f>VLOOKUP($K5479,[1]Budget!$V:$AE,8,0)*IF($C5479="1 - Revenues",1,IF(AND($C5479="5 - Transfers",MID($K5479,15,1)="4"),1,-1))</f>
        <v>0</v>
      </c>
      <c r="Q5479" s="17">
        <f>VLOOKUP($K5479,[1]Budget!$V:$AE,10,0)*IF($C5479="1 - Revenues",1,IF(AND($C5479="5 - Transfers",MID(K5479,15,1)="4"),1,-1))</f>
        <v>0</v>
      </c>
      <c r="S5479" s="18" t="b">
        <f>IF(LEFT(C5479,1)="1",1,-1)*SUMIF([1]Budget!V:V,'Budget Worksheet for Pivot Tabl'!K5479,[1]Budget!AC:AC)=P5479</f>
        <v>1</v>
      </c>
    </row>
    <row r="5480" spans="1:19" x14ac:dyDescent="0.25">
      <c r="A5480" t="s">
        <v>83</v>
      </c>
      <c r="B5480" t="s">
        <v>84</v>
      </c>
      <c r="C5480" t="s">
        <v>8</v>
      </c>
      <c r="D5480" t="str">
        <f t="shared" si="85"/>
        <v>OUTFLOWS</v>
      </c>
      <c r="E5480" t="s">
        <v>116</v>
      </c>
      <c r="F5480" t="s">
        <v>117</v>
      </c>
      <c r="G5480" t="s">
        <v>1769</v>
      </c>
      <c r="H5480" t="s">
        <v>1770</v>
      </c>
      <c r="I5480" t="s">
        <v>57</v>
      </c>
      <c r="J5480" t="s">
        <v>1775</v>
      </c>
      <c r="K5480" t="s">
        <v>6804</v>
      </c>
      <c r="L5480" t="s">
        <v>618</v>
      </c>
      <c r="M5480" s="17">
        <f>VLOOKUP($K5480,[1]Budget!$V:$AE,5,0)*IF($C5480="1 - Revenues",1,IF(AND($C5480="5 - Transfers",MID(I5480,15,1)="4"),1,-1))</f>
        <v>0</v>
      </c>
      <c r="N5480" s="17">
        <f>VLOOKUP($K5480,[1]Budget!$V:$AE,6,0)*IF($C5480="1 - Revenues",1,IF(AND($C5480="5 - Transfers",MID(J5480,15,1)="4"),1,-1))</f>
        <v>0</v>
      </c>
      <c r="O5480" s="17">
        <f>IFERROR(IF(RIGHT(LEFT(K5480,15),1)="4",VLOOKUP(K5480,'[1]Budget Worksheet'!A:B,2,0),-1*VLOOKUP(K5480,'[1]Budget Worksheet'!A:B,2,0)),0)</f>
        <v>0</v>
      </c>
      <c r="P5480" s="17">
        <f>VLOOKUP($K5480,[1]Budget!$V:$AE,8,0)*IF($C5480="1 - Revenues",1,IF(AND($C5480="5 - Transfers",MID($K5480,15,1)="4"),1,-1))</f>
        <v>0</v>
      </c>
      <c r="Q5480" s="17">
        <f>VLOOKUP($K5480,[1]Budget!$V:$AE,10,0)*IF($C5480="1 - Revenues",1,IF(AND($C5480="5 - Transfers",MID(K5480,15,1)="4"),1,-1))</f>
        <v>0</v>
      </c>
      <c r="S5480" s="18" t="b">
        <f>IF(LEFT(C5480,1)="1",1,-1)*SUMIF([1]Budget!V:V,'Budget Worksheet for Pivot Tabl'!K5480,[1]Budget!AC:AC)=P5480</f>
        <v>1</v>
      </c>
    </row>
    <row r="5481" spans="1:19" x14ac:dyDescent="0.25">
      <c r="A5481" t="s">
        <v>83</v>
      </c>
      <c r="B5481" t="s">
        <v>84</v>
      </c>
      <c r="C5481" t="s">
        <v>8</v>
      </c>
      <c r="D5481" t="str">
        <f t="shared" si="85"/>
        <v>OUTFLOWS</v>
      </c>
      <c r="E5481" t="s">
        <v>116</v>
      </c>
      <c r="F5481" t="s">
        <v>117</v>
      </c>
      <c r="G5481" t="s">
        <v>1769</v>
      </c>
      <c r="H5481" t="s">
        <v>1770</v>
      </c>
      <c r="I5481" t="s">
        <v>57</v>
      </c>
      <c r="J5481" t="s">
        <v>1775</v>
      </c>
      <c r="K5481" t="s">
        <v>6805</v>
      </c>
      <c r="L5481" t="s">
        <v>620</v>
      </c>
      <c r="M5481" s="17">
        <f>VLOOKUP($K5481,[1]Budget!$V:$AE,5,0)*IF($C5481="1 - Revenues",1,IF(AND($C5481="5 - Transfers",MID(I5481,15,1)="4"),1,-1))</f>
        <v>0</v>
      </c>
      <c r="N5481" s="17">
        <f>VLOOKUP($K5481,[1]Budget!$V:$AE,6,0)*IF($C5481="1 - Revenues",1,IF(AND($C5481="5 - Transfers",MID(J5481,15,1)="4"),1,-1))</f>
        <v>0</v>
      </c>
      <c r="O5481" s="17">
        <f>IFERROR(IF(RIGHT(LEFT(K5481,15),1)="4",VLOOKUP(K5481,'[1]Budget Worksheet'!A:B,2,0),-1*VLOOKUP(K5481,'[1]Budget Worksheet'!A:B,2,0)),0)</f>
        <v>0</v>
      </c>
      <c r="P5481" s="17">
        <f>VLOOKUP($K5481,[1]Budget!$V:$AE,8,0)*IF($C5481="1 - Revenues",1,IF(AND($C5481="5 - Transfers",MID($K5481,15,1)="4"),1,-1))</f>
        <v>0</v>
      </c>
      <c r="Q5481" s="17">
        <f>VLOOKUP($K5481,[1]Budget!$V:$AE,10,0)*IF($C5481="1 - Revenues",1,IF(AND($C5481="5 - Transfers",MID(K5481,15,1)="4"),1,-1))</f>
        <v>0</v>
      </c>
      <c r="S5481" s="18" t="b">
        <f>IF(LEFT(C5481,1)="1",1,-1)*SUMIF([1]Budget!V:V,'Budget Worksheet for Pivot Tabl'!K5481,[1]Budget!AC:AC)=P5481</f>
        <v>1</v>
      </c>
    </row>
    <row r="5482" spans="1:19" x14ac:dyDescent="0.25">
      <c r="A5482" t="s">
        <v>83</v>
      </c>
      <c r="B5482" t="s">
        <v>84</v>
      </c>
      <c r="C5482" t="s">
        <v>8</v>
      </c>
      <c r="D5482" t="str">
        <f t="shared" si="85"/>
        <v>OUTFLOWS</v>
      </c>
      <c r="E5482" t="s">
        <v>116</v>
      </c>
      <c r="F5482" t="s">
        <v>117</v>
      </c>
      <c r="G5482" t="s">
        <v>1769</v>
      </c>
      <c r="H5482" t="s">
        <v>1770</v>
      </c>
      <c r="I5482" t="s">
        <v>57</v>
      </c>
      <c r="J5482" t="s">
        <v>1775</v>
      </c>
      <c r="K5482" t="s">
        <v>6806</v>
      </c>
      <c r="L5482" t="s">
        <v>1020</v>
      </c>
      <c r="M5482" s="17">
        <f>VLOOKUP($K5482,[1]Budget!$V:$AE,5,0)*IF($C5482="1 - Revenues",1,IF(AND($C5482="5 - Transfers",MID(I5482,15,1)="4"),1,-1))</f>
        <v>0</v>
      </c>
      <c r="N5482" s="17">
        <f>VLOOKUP($K5482,[1]Budget!$V:$AE,6,0)*IF($C5482="1 - Revenues",1,IF(AND($C5482="5 - Transfers",MID(J5482,15,1)="4"),1,-1))</f>
        <v>0</v>
      </c>
      <c r="O5482" s="17">
        <f>IFERROR(IF(RIGHT(LEFT(K5482,15),1)="4",VLOOKUP(K5482,'[1]Budget Worksheet'!A:B,2,0),-1*VLOOKUP(K5482,'[1]Budget Worksheet'!A:B,2,0)),0)</f>
        <v>0</v>
      </c>
      <c r="P5482" s="17">
        <f>VLOOKUP($K5482,[1]Budget!$V:$AE,8,0)*IF($C5482="1 - Revenues",1,IF(AND($C5482="5 - Transfers",MID($K5482,15,1)="4"),1,-1))</f>
        <v>0</v>
      </c>
      <c r="Q5482" s="17">
        <f>VLOOKUP($K5482,[1]Budget!$V:$AE,10,0)*IF($C5482="1 - Revenues",1,IF(AND($C5482="5 - Transfers",MID(K5482,15,1)="4"),1,-1))</f>
        <v>0</v>
      </c>
      <c r="S5482" s="18" t="b">
        <f>IF(LEFT(C5482,1)="1",1,-1)*SUMIF([1]Budget!V:V,'Budget Worksheet for Pivot Tabl'!K5482,[1]Budget!AC:AC)=P5482</f>
        <v>1</v>
      </c>
    </row>
    <row r="5483" spans="1:19" x14ac:dyDescent="0.25">
      <c r="A5483" t="s">
        <v>83</v>
      </c>
      <c r="B5483" t="s">
        <v>84</v>
      </c>
      <c r="C5483" t="s">
        <v>8</v>
      </c>
      <c r="D5483" t="str">
        <f t="shared" si="85"/>
        <v>OUTFLOWS</v>
      </c>
      <c r="E5483" t="s">
        <v>116</v>
      </c>
      <c r="F5483" t="s">
        <v>117</v>
      </c>
      <c r="G5483" t="s">
        <v>1769</v>
      </c>
      <c r="H5483" t="s">
        <v>1770</v>
      </c>
      <c r="I5483" t="s">
        <v>57</v>
      </c>
      <c r="J5483" t="s">
        <v>1775</v>
      </c>
      <c r="K5483" t="s">
        <v>6807</v>
      </c>
      <c r="L5483" t="s">
        <v>472</v>
      </c>
      <c r="M5483" s="17">
        <f>VLOOKUP($K5483,[1]Budget!$V:$AE,5,0)*IF($C5483="1 - Revenues",1,IF(AND($C5483="5 - Transfers",MID(I5483,15,1)="4"),1,-1))</f>
        <v>0</v>
      </c>
      <c r="N5483" s="17">
        <f>VLOOKUP($K5483,[1]Budget!$V:$AE,6,0)*IF($C5483="1 - Revenues",1,IF(AND($C5483="5 - Transfers",MID(J5483,15,1)="4"),1,-1))</f>
        <v>0</v>
      </c>
      <c r="O5483" s="17">
        <f>IFERROR(IF(RIGHT(LEFT(K5483,15),1)="4",VLOOKUP(K5483,'[1]Budget Worksheet'!A:B,2,0),-1*VLOOKUP(K5483,'[1]Budget Worksheet'!A:B,2,0)),0)</f>
        <v>0</v>
      </c>
      <c r="P5483" s="17">
        <f>VLOOKUP($K5483,[1]Budget!$V:$AE,8,0)*IF($C5483="1 - Revenues",1,IF(AND($C5483="5 - Transfers",MID($K5483,15,1)="4"),1,-1))</f>
        <v>0</v>
      </c>
      <c r="Q5483" s="17">
        <f>VLOOKUP($K5483,[1]Budget!$V:$AE,10,0)*IF($C5483="1 - Revenues",1,IF(AND($C5483="5 - Transfers",MID(K5483,15,1)="4"),1,-1))</f>
        <v>0</v>
      </c>
      <c r="S5483" s="18" t="b">
        <f>IF(LEFT(C5483,1)="1",1,-1)*SUMIF([1]Budget!V:V,'Budget Worksheet for Pivot Tabl'!K5483,[1]Budget!AC:AC)=P5483</f>
        <v>1</v>
      </c>
    </row>
    <row r="5484" spans="1:19" x14ac:dyDescent="0.25">
      <c r="A5484" t="s">
        <v>83</v>
      </c>
      <c r="B5484" t="s">
        <v>84</v>
      </c>
      <c r="C5484" t="s">
        <v>8</v>
      </c>
      <c r="D5484" t="str">
        <f t="shared" si="85"/>
        <v>OUTFLOWS</v>
      </c>
      <c r="E5484" t="s">
        <v>116</v>
      </c>
      <c r="F5484" t="s">
        <v>117</v>
      </c>
      <c r="G5484" t="s">
        <v>1769</v>
      </c>
      <c r="H5484" t="s">
        <v>1770</v>
      </c>
      <c r="I5484" t="s">
        <v>57</v>
      </c>
      <c r="J5484" t="s">
        <v>1775</v>
      </c>
      <c r="K5484" t="s">
        <v>6808</v>
      </c>
      <c r="L5484" t="s">
        <v>625</v>
      </c>
      <c r="M5484" s="17">
        <f>VLOOKUP($K5484,[1]Budget!$V:$AE,5,0)*IF($C5484="1 - Revenues",1,IF(AND($C5484="5 - Transfers",MID(I5484,15,1)="4"),1,-1))</f>
        <v>0</v>
      </c>
      <c r="N5484" s="17">
        <f>VLOOKUP($K5484,[1]Budget!$V:$AE,6,0)*IF($C5484="1 - Revenues",1,IF(AND($C5484="5 - Transfers",MID(J5484,15,1)="4"),1,-1))</f>
        <v>0</v>
      </c>
      <c r="O5484" s="17">
        <f>IFERROR(IF(RIGHT(LEFT(K5484,15),1)="4",VLOOKUP(K5484,'[1]Budget Worksheet'!A:B,2,0),-1*VLOOKUP(K5484,'[1]Budget Worksheet'!A:B,2,0)),0)</f>
        <v>0</v>
      </c>
      <c r="P5484" s="17">
        <f>VLOOKUP($K5484,[1]Budget!$V:$AE,8,0)*IF($C5484="1 - Revenues",1,IF(AND($C5484="5 - Transfers",MID($K5484,15,1)="4"),1,-1))</f>
        <v>0</v>
      </c>
      <c r="Q5484" s="17">
        <f>VLOOKUP($K5484,[1]Budget!$V:$AE,10,0)*IF($C5484="1 - Revenues",1,IF(AND($C5484="5 - Transfers",MID(K5484,15,1)="4"),1,-1))</f>
        <v>0</v>
      </c>
      <c r="S5484" s="18" t="b">
        <f>IF(LEFT(C5484,1)="1",1,-1)*SUMIF([1]Budget!V:V,'Budget Worksheet for Pivot Tabl'!K5484,[1]Budget!AC:AC)=P5484</f>
        <v>1</v>
      </c>
    </row>
    <row r="5485" spans="1:19" x14ac:dyDescent="0.25">
      <c r="A5485" t="s">
        <v>83</v>
      </c>
      <c r="B5485" t="s">
        <v>84</v>
      </c>
      <c r="C5485" t="s">
        <v>8</v>
      </c>
      <c r="D5485" t="str">
        <f t="shared" si="85"/>
        <v>OUTFLOWS</v>
      </c>
      <c r="E5485" t="s">
        <v>116</v>
      </c>
      <c r="F5485" t="s">
        <v>117</v>
      </c>
      <c r="G5485" t="s">
        <v>1769</v>
      </c>
      <c r="H5485" t="s">
        <v>1770</v>
      </c>
      <c r="I5485" t="s">
        <v>57</v>
      </c>
      <c r="J5485" t="s">
        <v>1775</v>
      </c>
      <c r="K5485" t="s">
        <v>6809</v>
      </c>
      <c r="L5485" t="s">
        <v>629</v>
      </c>
      <c r="M5485" s="17">
        <f>VLOOKUP($K5485,[1]Budget!$V:$AE,5,0)*IF($C5485="1 - Revenues",1,IF(AND($C5485="5 - Transfers",MID(I5485,15,1)="4"),1,-1))</f>
        <v>0</v>
      </c>
      <c r="N5485" s="17">
        <f>VLOOKUP($K5485,[1]Budget!$V:$AE,6,0)*IF($C5485="1 - Revenues",1,IF(AND($C5485="5 - Transfers",MID(J5485,15,1)="4"),1,-1))</f>
        <v>0</v>
      </c>
      <c r="O5485" s="17">
        <f>IFERROR(IF(RIGHT(LEFT(K5485,15),1)="4",VLOOKUP(K5485,'[1]Budget Worksheet'!A:B,2,0),-1*VLOOKUP(K5485,'[1]Budget Worksheet'!A:B,2,0)),0)</f>
        <v>0</v>
      </c>
      <c r="P5485" s="17">
        <f>VLOOKUP($K5485,[1]Budget!$V:$AE,8,0)*IF($C5485="1 - Revenues",1,IF(AND($C5485="5 - Transfers",MID($K5485,15,1)="4"),1,-1))</f>
        <v>0</v>
      </c>
      <c r="Q5485" s="17">
        <f>VLOOKUP($K5485,[1]Budget!$V:$AE,10,0)*IF($C5485="1 - Revenues",1,IF(AND($C5485="5 - Transfers",MID(K5485,15,1)="4"),1,-1))</f>
        <v>0</v>
      </c>
      <c r="S5485" s="18" t="b">
        <f>IF(LEFT(C5485,1)="1",1,-1)*SUMIF([1]Budget!V:V,'Budget Worksheet for Pivot Tabl'!K5485,[1]Budget!AC:AC)=P5485</f>
        <v>1</v>
      </c>
    </row>
    <row r="5486" spans="1:19" x14ac:dyDescent="0.25">
      <c r="A5486" t="s">
        <v>83</v>
      </c>
      <c r="B5486" t="s">
        <v>84</v>
      </c>
      <c r="C5486" t="s">
        <v>9</v>
      </c>
      <c r="D5486" t="str">
        <f t="shared" si="85"/>
        <v>OUTFLOWS</v>
      </c>
      <c r="E5486" t="s">
        <v>116</v>
      </c>
      <c r="F5486" t="s">
        <v>117</v>
      </c>
      <c r="G5486" t="s">
        <v>1769</v>
      </c>
      <c r="H5486" t="s">
        <v>1770</v>
      </c>
      <c r="I5486" t="s">
        <v>57</v>
      </c>
      <c r="J5486" t="s">
        <v>1775</v>
      </c>
      <c r="K5486" t="s">
        <v>6810</v>
      </c>
      <c r="L5486" t="s">
        <v>1395</v>
      </c>
      <c r="M5486" s="17">
        <f>VLOOKUP($K5486,[1]Budget!$V:$AE,5,0)*IF($C5486="1 - Revenues",1,IF(AND($C5486="5 - Transfers",MID(I5486,15,1)="4"),1,-1))</f>
        <v>-2000</v>
      </c>
      <c r="N5486" s="17">
        <f>VLOOKUP($K5486,[1]Budget!$V:$AE,6,0)*IF($C5486="1 - Revenues",1,IF(AND($C5486="5 - Transfers",MID(J5486,15,1)="4"),1,-1))</f>
        <v>-2000</v>
      </c>
      <c r="O5486" s="17">
        <f>IFERROR(IF(RIGHT(LEFT(K5486,15),1)="4",VLOOKUP(K5486,'[1]Budget Worksheet'!A:B,2,0),-1*VLOOKUP(K5486,'[1]Budget Worksheet'!A:B,2,0)),0)</f>
        <v>-3000</v>
      </c>
      <c r="P5486" s="17">
        <f>VLOOKUP($K5486,[1]Budget!$V:$AE,8,0)*IF($C5486="1 - Revenues",1,IF(AND($C5486="5 - Transfers",MID($K5486,15,1)="4"),1,-1))</f>
        <v>-3000</v>
      </c>
      <c r="Q5486" s="17">
        <f>VLOOKUP($K5486,[1]Budget!$V:$AE,10,0)*IF($C5486="1 - Revenues",1,IF(AND($C5486="5 - Transfers",MID(K5486,15,1)="4"),1,-1))</f>
        <v>0</v>
      </c>
      <c r="S5486" s="18" t="b">
        <f>IF(LEFT(C5486,1)="1",1,-1)*SUMIF([1]Budget!V:V,'Budget Worksheet for Pivot Tabl'!K5486,[1]Budget!AC:AC)=P5486</f>
        <v>1</v>
      </c>
    </row>
    <row r="5487" spans="1:19" x14ac:dyDescent="0.25">
      <c r="A5487" t="s">
        <v>83</v>
      </c>
      <c r="B5487" t="s">
        <v>84</v>
      </c>
      <c r="C5487" t="s">
        <v>9</v>
      </c>
      <c r="D5487" t="str">
        <f t="shared" si="85"/>
        <v>OUTFLOWS</v>
      </c>
      <c r="E5487" t="s">
        <v>116</v>
      </c>
      <c r="F5487" t="s">
        <v>117</v>
      </c>
      <c r="G5487" t="s">
        <v>1769</v>
      </c>
      <c r="H5487" t="s">
        <v>1770</v>
      </c>
      <c r="I5487" t="s">
        <v>57</v>
      </c>
      <c r="J5487" t="s">
        <v>1775</v>
      </c>
      <c r="K5487" t="s">
        <v>6811</v>
      </c>
      <c r="L5487" t="s">
        <v>653</v>
      </c>
      <c r="M5487" s="17">
        <f>VLOOKUP($K5487,[1]Budget!$V:$AE,5,0)*IF($C5487="1 - Revenues",1,IF(AND($C5487="5 - Transfers",MID(I5487,15,1)="4"),1,-1))</f>
        <v>0</v>
      </c>
      <c r="N5487" s="17">
        <f>VLOOKUP($K5487,[1]Budget!$V:$AE,6,0)*IF($C5487="1 - Revenues",1,IF(AND($C5487="5 - Transfers",MID(J5487,15,1)="4"),1,-1))</f>
        <v>0</v>
      </c>
      <c r="O5487" s="17">
        <f>IFERROR(IF(RIGHT(LEFT(K5487,15),1)="4",VLOOKUP(K5487,'[1]Budget Worksheet'!A:B,2,0),-1*VLOOKUP(K5487,'[1]Budget Worksheet'!A:B,2,0)),0)</f>
        <v>0</v>
      </c>
      <c r="P5487" s="17">
        <f>VLOOKUP($K5487,[1]Budget!$V:$AE,8,0)*IF($C5487="1 - Revenues",1,IF(AND($C5487="5 - Transfers",MID($K5487,15,1)="4"),1,-1))</f>
        <v>0</v>
      </c>
      <c r="Q5487" s="17">
        <f>VLOOKUP($K5487,[1]Budget!$V:$AE,10,0)*IF($C5487="1 - Revenues",1,IF(AND($C5487="5 - Transfers",MID(K5487,15,1)="4"),1,-1))</f>
        <v>0</v>
      </c>
      <c r="S5487" s="18" t="b">
        <f>IF(LEFT(C5487,1)="1",1,-1)*SUMIF([1]Budget!V:V,'Budget Worksheet for Pivot Tabl'!K5487,[1]Budget!AC:AC)=P5487</f>
        <v>1</v>
      </c>
    </row>
    <row r="5488" spans="1:19" x14ac:dyDescent="0.25">
      <c r="A5488" t="s">
        <v>83</v>
      </c>
      <c r="B5488" t="s">
        <v>84</v>
      </c>
      <c r="C5488" t="s">
        <v>8</v>
      </c>
      <c r="D5488" t="str">
        <f t="shared" si="85"/>
        <v>OUTFLOWS</v>
      </c>
      <c r="E5488" t="s">
        <v>116</v>
      </c>
      <c r="F5488" t="s">
        <v>117</v>
      </c>
      <c r="G5488" t="s">
        <v>1769</v>
      </c>
      <c r="H5488" t="s">
        <v>1770</v>
      </c>
      <c r="I5488" t="s">
        <v>1819</v>
      </c>
      <c r="J5488" t="s">
        <v>1820</v>
      </c>
      <c r="K5488" t="s">
        <v>6812</v>
      </c>
      <c r="L5488" t="s">
        <v>590</v>
      </c>
      <c r="M5488" s="17">
        <f>VLOOKUP($K5488,[1]Budget!$V:$AE,5,0)*IF($C5488="1 - Revenues",1,IF(AND($C5488="5 - Transfers",MID(I5488,15,1)="4"),1,-1))</f>
        <v>-10000</v>
      </c>
      <c r="N5488" s="17">
        <f>VLOOKUP($K5488,[1]Budget!$V:$AE,6,0)*IF($C5488="1 - Revenues",1,IF(AND($C5488="5 - Transfers",MID(J5488,15,1)="4"),1,-1))</f>
        <v>-12000</v>
      </c>
      <c r="O5488" s="17">
        <f>IFERROR(IF(RIGHT(LEFT(K5488,15),1)="4",VLOOKUP(K5488,'[1]Budget Worksheet'!A:B,2,0),-1*VLOOKUP(K5488,'[1]Budget Worksheet'!A:B,2,0)),0)</f>
        <v>0</v>
      </c>
      <c r="P5488" s="17">
        <f>VLOOKUP($K5488,[1]Budget!$V:$AE,8,0)*IF($C5488="1 - Revenues",1,IF(AND($C5488="5 - Transfers",MID($K5488,15,1)="4"),1,-1))</f>
        <v>0</v>
      </c>
      <c r="Q5488" s="17">
        <f>VLOOKUP($K5488,[1]Budget!$V:$AE,10,0)*IF($C5488="1 - Revenues",1,IF(AND($C5488="5 - Transfers",MID(K5488,15,1)="4"),1,-1))</f>
        <v>0</v>
      </c>
      <c r="S5488" s="18" t="b">
        <f>IF(LEFT(C5488,1)="1",1,-1)*SUMIF([1]Budget!V:V,'Budget Worksheet for Pivot Tabl'!K5488,[1]Budget!AC:AC)=P5488</f>
        <v>1</v>
      </c>
    </row>
    <row r="5489" spans="1:19" x14ac:dyDescent="0.25">
      <c r="A5489" t="s">
        <v>83</v>
      </c>
      <c r="B5489" t="s">
        <v>84</v>
      </c>
      <c r="C5489" t="s">
        <v>8</v>
      </c>
      <c r="D5489" t="str">
        <f t="shared" si="85"/>
        <v>OUTFLOWS</v>
      </c>
      <c r="E5489" t="s">
        <v>116</v>
      </c>
      <c r="F5489" t="s">
        <v>117</v>
      </c>
      <c r="G5489" t="s">
        <v>1769</v>
      </c>
      <c r="H5489" t="s">
        <v>1770</v>
      </c>
      <c r="I5489" t="s">
        <v>1819</v>
      </c>
      <c r="J5489" t="s">
        <v>1820</v>
      </c>
      <c r="K5489" t="s">
        <v>6813</v>
      </c>
      <c r="L5489" t="s">
        <v>593</v>
      </c>
      <c r="M5489" s="17">
        <f>VLOOKUP($K5489,[1]Budget!$V:$AE,5,0)*IF($C5489="1 - Revenues",1,IF(AND($C5489="5 - Transfers",MID(I5489,15,1)="4"),1,-1))</f>
        <v>-1000</v>
      </c>
      <c r="N5489" s="17">
        <f>VLOOKUP($K5489,[1]Budget!$V:$AE,6,0)*IF($C5489="1 - Revenues",1,IF(AND($C5489="5 - Transfers",MID(J5489,15,1)="4"),1,-1))</f>
        <v>0</v>
      </c>
      <c r="O5489" s="17">
        <f>IFERROR(IF(RIGHT(LEFT(K5489,15),1)="4",VLOOKUP(K5489,'[1]Budget Worksheet'!A:B,2,0),-1*VLOOKUP(K5489,'[1]Budget Worksheet'!A:B,2,0)),0)</f>
        <v>0</v>
      </c>
      <c r="P5489" s="17">
        <f>VLOOKUP($K5489,[1]Budget!$V:$AE,8,0)*IF($C5489="1 - Revenues",1,IF(AND($C5489="5 - Transfers",MID($K5489,15,1)="4"),1,-1))</f>
        <v>0</v>
      </c>
      <c r="Q5489" s="17">
        <f>VLOOKUP($K5489,[1]Budget!$V:$AE,10,0)*IF($C5489="1 - Revenues",1,IF(AND($C5489="5 - Transfers",MID(K5489,15,1)="4"),1,-1))</f>
        <v>0</v>
      </c>
      <c r="S5489" s="18" t="b">
        <f>IF(LEFT(C5489,1)="1",1,-1)*SUMIF([1]Budget!V:V,'Budget Worksheet for Pivot Tabl'!K5489,[1]Budget!AC:AC)=P5489</f>
        <v>1</v>
      </c>
    </row>
    <row r="5490" spans="1:19" x14ac:dyDescent="0.25">
      <c r="A5490" t="s">
        <v>83</v>
      </c>
      <c r="B5490" t="s">
        <v>84</v>
      </c>
      <c r="C5490" t="s">
        <v>8</v>
      </c>
      <c r="D5490" t="str">
        <f t="shared" si="85"/>
        <v>OUTFLOWS</v>
      </c>
      <c r="E5490" t="s">
        <v>116</v>
      </c>
      <c r="F5490" t="s">
        <v>117</v>
      </c>
      <c r="G5490" t="s">
        <v>1769</v>
      </c>
      <c r="H5490" t="s">
        <v>1770</v>
      </c>
      <c r="I5490" t="s">
        <v>1819</v>
      </c>
      <c r="J5490" t="s">
        <v>1820</v>
      </c>
      <c r="K5490" t="s">
        <v>6814</v>
      </c>
      <c r="L5490" t="s">
        <v>919</v>
      </c>
      <c r="M5490" s="17">
        <f>VLOOKUP($K5490,[1]Budget!$V:$AE,5,0)*IF($C5490="1 - Revenues",1,IF(AND($C5490="5 - Transfers",MID(I5490,15,1)="4"),1,-1))</f>
        <v>0</v>
      </c>
      <c r="N5490" s="17">
        <f>VLOOKUP($K5490,[1]Budget!$V:$AE,6,0)*IF($C5490="1 - Revenues",1,IF(AND($C5490="5 - Transfers",MID(J5490,15,1)="4"),1,-1))</f>
        <v>0</v>
      </c>
      <c r="O5490" s="17">
        <f>IFERROR(IF(RIGHT(LEFT(K5490,15),1)="4",VLOOKUP(K5490,'[1]Budget Worksheet'!A:B,2,0),-1*VLOOKUP(K5490,'[1]Budget Worksheet'!A:B,2,0)),0)</f>
        <v>0</v>
      </c>
      <c r="P5490" s="17">
        <f>VLOOKUP($K5490,[1]Budget!$V:$AE,8,0)*IF($C5490="1 - Revenues",1,IF(AND($C5490="5 - Transfers",MID($K5490,15,1)="4"),1,-1))</f>
        <v>0</v>
      </c>
      <c r="Q5490" s="17">
        <f>VLOOKUP($K5490,[1]Budget!$V:$AE,10,0)*IF($C5490="1 - Revenues",1,IF(AND($C5490="5 - Transfers",MID(K5490,15,1)="4"),1,-1))</f>
        <v>0</v>
      </c>
      <c r="S5490" s="18" t="b">
        <f>IF(LEFT(C5490,1)="1",1,-1)*SUMIF([1]Budget!V:V,'Budget Worksheet for Pivot Tabl'!K5490,[1]Budget!AC:AC)=P5490</f>
        <v>1</v>
      </c>
    </row>
    <row r="5491" spans="1:19" x14ac:dyDescent="0.25">
      <c r="A5491" t="s">
        <v>83</v>
      </c>
      <c r="B5491" t="s">
        <v>84</v>
      </c>
      <c r="C5491" t="s">
        <v>8</v>
      </c>
      <c r="D5491" t="str">
        <f t="shared" si="85"/>
        <v>OUTFLOWS</v>
      </c>
      <c r="E5491" t="s">
        <v>116</v>
      </c>
      <c r="F5491" t="s">
        <v>117</v>
      </c>
      <c r="G5491" t="s">
        <v>1769</v>
      </c>
      <c r="H5491" t="s">
        <v>1770</v>
      </c>
      <c r="I5491" t="s">
        <v>1819</v>
      </c>
      <c r="J5491" t="s">
        <v>1820</v>
      </c>
      <c r="K5491" t="s">
        <v>6815</v>
      </c>
      <c r="L5491" t="s">
        <v>599</v>
      </c>
      <c r="M5491" s="17">
        <f>VLOOKUP($K5491,[1]Budget!$V:$AE,5,0)*IF($C5491="1 - Revenues",1,IF(AND($C5491="5 - Transfers",MID(I5491,15,1)="4"),1,-1))</f>
        <v>0</v>
      </c>
      <c r="N5491" s="17">
        <f>VLOOKUP($K5491,[1]Budget!$V:$AE,6,0)*IF($C5491="1 - Revenues",1,IF(AND($C5491="5 - Transfers",MID(J5491,15,1)="4"),1,-1))</f>
        <v>0</v>
      </c>
      <c r="O5491" s="17">
        <f>IFERROR(IF(RIGHT(LEFT(K5491,15),1)="4",VLOOKUP(K5491,'[1]Budget Worksheet'!A:B,2,0),-1*VLOOKUP(K5491,'[1]Budget Worksheet'!A:B,2,0)),0)</f>
        <v>0</v>
      </c>
      <c r="P5491" s="17">
        <f>VLOOKUP($K5491,[1]Budget!$V:$AE,8,0)*IF($C5491="1 - Revenues",1,IF(AND($C5491="5 - Transfers",MID($K5491,15,1)="4"),1,-1))</f>
        <v>0</v>
      </c>
      <c r="Q5491" s="17">
        <f>VLOOKUP($K5491,[1]Budget!$V:$AE,10,0)*IF($C5491="1 - Revenues",1,IF(AND($C5491="5 - Transfers",MID(K5491,15,1)="4"),1,-1))</f>
        <v>0</v>
      </c>
      <c r="S5491" s="18" t="b">
        <f>IF(LEFT(C5491,1)="1",1,-1)*SUMIF([1]Budget!V:V,'Budget Worksheet for Pivot Tabl'!K5491,[1]Budget!AC:AC)=P5491</f>
        <v>1</v>
      </c>
    </row>
    <row r="5492" spans="1:19" x14ac:dyDescent="0.25">
      <c r="A5492" t="s">
        <v>83</v>
      </c>
      <c r="B5492" t="s">
        <v>84</v>
      </c>
      <c r="C5492" t="s">
        <v>8</v>
      </c>
      <c r="D5492" t="str">
        <f t="shared" si="85"/>
        <v>OUTFLOWS</v>
      </c>
      <c r="E5492" t="s">
        <v>116</v>
      </c>
      <c r="F5492" t="s">
        <v>117</v>
      </c>
      <c r="G5492" t="s">
        <v>1769</v>
      </c>
      <c r="H5492" t="s">
        <v>1770</v>
      </c>
      <c r="I5492" t="s">
        <v>1819</v>
      </c>
      <c r="J5492" t="s">
        <v>1820</v>
      </c>
      <c r="K5492" t="s">
        <v>6816</v>
      </c>
      <c r="L5492" t="s">
        <v>601</v>
      </c>
      <c r="M5492" s="17">
        <f>VLOOKUP($K5492,[1]Budget!$V:$AE,5,0)*IF($C5492="1 - Revenues",1,IF(AND($C5492="5 - Transfers",MID(I5492,15,1)="4"),1,-1))</f>
        <v>0</v>
      </c>
      <c r="N5492" s="17">
        <f>VLOOKUP($K5492,[1]Budget!$V:$AE,6,0)*IF($C5492="1 - Revenues",1,IF(AND($C5492="5 - Transfers",MID(J5492,15,1)="4"),1,-1))</f>
        <v>0</v>
      </c>
      <c r="O5492" s="17">
        <f>IFERROR(IF(RIGHT(LEFT(K5492,15),1)="4",VLOOKUP(K5492,'[1]Budget Worksheet'!A:B,2,0),-1*VLOOKUP(K5492,'[1]Budget Worksheet'!A:B,2,0)),0)</f>
        <v>0</v>
      </c>
      <c r="P5492" s="17">
        <f>VLOOKUP($K5492,[1]Budget!$V:$AE,8,0)*IF($C5492="1 - Revenues",1,IF(AND($C5492="5 - Transfers",MID($K5492,15,1)="4"),1,-1))</f>
        <v>0</v>
      </c>
      <c r="Q5492" s="17">
        <f>VLOOKUP($K5492,[1]Budget!$V:$AE,10,0)*IF($C5492="1 - Revenues",1,IF(AND($C5492="5 - Transfers",MID(K5492,15,1)="4"),1,-1))</f>
        <v>0</v>
      </c>
      <c r="S5492" s="18" t="b">
        <f>IF(LEFT(C5492,1)="1",1,-1)*SUMIF([1]Budget!V:V,'Budget Worksheet for Pivot Tabl'!K5492,[1]Budget!AC:AC)=P5492</f>
        <v>1</v>
      </c>
    </row>
    <row r="5493" spans="1:19" x14ac:dyDescent="0.25">
      <c r="A5493" t="s">
        <v>83</v>
      </c>
      <c r="B5493" t="s">
        <v>84</v>
      </c>
      <c r="C5493" t="s">
        <v>8</v>
      </c>
      <c r="D5493" t="str">
        <f t="shared" si="85"/>
        <v>OUTFLOWS</v>
      </c>
      <c r="E5493" t="s">
        <v>116</v>
      </c>
      <c r="F5493" t="s">
        <v>117</v>
      </c>
      <c r="G5493" t="s">
        <v>1769</v>
      </c>
      <c r="H5493" t="s">
        <v>1770</v>
      </c>
      <c r="I5493" t="s">
        <v>1819</v>
      </c>
      <c r="J5493" t="s">
        <v>1820</v>
      </c>
      <c r="K5493" t="s">
        <v>6817</v>
      </c>
      <c r="L5493" t="s">
        <v>603</v>
      </c>
      <c r="M5493" s="17">
        <f>VLOOKUP($K5493,[1]Budget!$V:$AE,5,0)*IF($C5493="1 - Revenues",1,IF(AND($C5493="5 - Transfers",MID(I5493,15,1)="4"),1,-1))</f>
        <v>0</v>
      </c>
      <c r="N5493" s="17">
        <f>VLOOKUP($K5493,[1]Budget!$V:$AE,6,0)*IF($C5493="1 - Revenues",1,IF(AND($C5493="5 - Transfers",MID(J5493,15,1)="4"),1,-1))</f>
        <v>0</v>
      </c>
      <c r="O5493" s="17">
        <f>IFERROR(IF(RIGHT(LEFT(K5493,15),1)="4",VLOOKUP(K5493,'[1]Budget Worksheet'!A:B,2,0),-1*VLOOKUP(K5493,'[1]Budget Worksheet'!A:B,2,0)),0)</f>
        <v>0</v>
      </c>
      <c r="P5493" s="17">
        <f>VLOOKUP($K5493,[1]Budget!$V:$AE,8,0)*IF($C5493="1 - Revenues",1,IF(AND($C5493="5 - Transfers",MID($K5493,15,1)="4"),1,-1))</f>
        <v>0</v>
      </c>
      <c r="Q5493" s="17">
        <f>VLOOKUP($K5493,[1]Budget!$V:$AE,10,0)*IF($C5493="1 - Revenues",1,IF(AND($C5493="5 - Transfers",MID(K5493,15,1)="4"),1,-1))</f>
        <v>0</v>
      </c>
      <c r="S5493" s="18" t="b">
        <f>IF(LEFT(C5493,1)="1",1,-1)*SUMIF([1]Budget!V:V,'Budget Worksheet for Pivot Tabl'!K5493,[1]Budget!AC:AC)=P5493</f>
        <v>1</v>
      </c>
    </row>
    <row r="5494" spans="1:19" x14ac:dyDescent="0.25">
      <c r="A5494" t="s">
        <v>83</v>
      </c>
      <c r="B5494" t="s">
        <v>84</v>
      </c>
      <c r="C5494" t="s">
        <v>8</v>
      </c>
      <c r="D5494" t="str">
        <f t="shared" si="85"/>
        <v>OUTFLOWS</v>
      </c>
      <c r="E5494" t="s">
        <v>116</v>
      </c>
      <c r="F5494" t="s">
        <v>117</v>
      </c>
      <c r="G5494" t="s">
        <v>1769</v>
      </c>
      <c r="H5494" t="s">
        <v>1770</v>
      </c>
      <c r="I5494" t="s">
        <v>1819</v>
      </c>
      <c r="J5494" t="s">
        <v>1820</v>
      </c>
      <c r="K5494" t="s">
        <v>6818</v>
      </c>
      <c r="L5494" t="s">
        <v>470</v>
      </c>
      <c r="M5494" s="17">
        <f>VLOOKUP($K5494,[1]Budget!$V:$AE,5,0)*IF($C5494="1 - Revenues",1,IF(AND($C5494="5 - Transfers",MID(I5494,15,1)="4"),1,-1))</f>
        <v>-2000</v>
      </c>
      <c r="N5494" s="17">
        <f>VLOOKUP($K5494,[1]Budget!$V:$AE,6,0)*IF($C5494="1 - Revenues",1,IF(AND($C5494="5 - Transfers",MID(J5494,15,1)="4"),1,-1))</f>
        <v>-2000</v>
      </c>
      <c r="O5494" s="17">
        <f>IFERROR(IF(RIGHT(LEFT(K5494,15),1)="4",VLOOKUP(K5494,'[1]Budget Worksheet'!A:B,2,0),-1*VLOOKUP(K5494,'[1]Budget Worksheet'!A:B,2,0)),0)</f>
        <v>0</v>
      </c>
      <c r="P5494" s="17">
        <f>VLOOKUP($K5494,[1]Budget!$V:$AE,8,0)*IF($C5494="1 - Revenues",1,IF(AND($C5494="5 - Transfers",MID($K5494,15,1)="4"),1,-1))</f>
        <v>0</v>
      </c>
      <c r="Q5494" s="17">
        <f>VLOOKUP($K5494,[1]Budget!$V:$AE,10,0)*IF($C5494="1 - Revenues",1,IF(AND($C5494="5 - Transfers",MID(K5494,15,1)="4"),1,-1))</f>
        <v>0</v>
      </c>
      <c r="S5494" s="18" t="b">
        <f>IF(LEFT(C5494,1)="1",1,-1)*SUMIF([1]Budget!V:V,'Budget Worksheet for Pivot Tabl'!K5494,[1]Budget!AC:AC)=P5494</f>
        <v>1</v>
      </c>
    </row>
    <row r="5495" spans="1:19" x14ac:dyDescent="0.25">
      <c r="A5495" t="s">
        <v>83</v>
      </c>
      <c r="B5495" t="s">
        <v>84</v>
      </c>
      <c r="C5495" t="s">
        <v>8</v>
      </c>
      <c r="D5495" t="str">
        <f t="shared" si="85"/>
        <v>OUTFLOWS</v>
      </c>
      <c r="E5495" t="s">
        <v>116</v>
      </c>
      <c r="F5495" t="s">
        <v>117</v>
      </c>
      <c r="G5495" t="s">
        <v>1769</v>
      </c>
      <c r="H5495" t="s">
        <v>1770</v>
      </c>
      <c r="I5495" t="s">
        <v>1819</v>
      </c>
      <c r="J5495" t="s">
        <v>1820</v>
      </c>
      <c r="K5495" t="s">
        <v>6819</v>
      </c>
      <c r="L5495" t="s">
        <v>606</v>
      </c>
      <c r="M5495" s="17">
        <f>VLOOKUP($K5495,[1]Budget!$V:$AE,5,0)*IF($C5495="1 - Revenues",1,IF(AND($C5495="5 - Transfers",MID(I5495,15,1)="4"),1,-1))</f>
        <v>-1000</v>
      </c>
      <c r="N5495" s="17">
        <f>VLOOKUP($K5495,[1]Budget!$V:$AE,6,0)*IF($C5495="1 - Revenues",1,IF(AND($C5495="5 - Transfers",MID(J5495,15,1)="4"),1,-1))</f>
        <v>-1000</v>
      </c>
      <c r="O5495" s="17">
        <f>IFERROR(IF(RIGHT(LEFT(K5495,15),1)="4",VLOOKUP(K5495,'[1]Budget Worksheet'!A:B,2,0),-1*VLOOKUP(K5495,'[1]Budget Worksheet'!A:B,2,0)),0)</f>
        <v>0</v>
      </c>
      <c r="P5495" s="17">
        <f>VLOOKUP($K5495,[1]Budget!$V:$AE,8,0)*IF($C5495="1 - Revenues",1,IF(AND($C5495="5 - Transfers",MID($K5495,15,1)="4"),1,-1))</f>
        <v>0</v>
      </c>
      <c r="Q5495" s="17">
        <f>VLOOKUP($K5495,[1]Budget!$V:$AE,10,0)*IF($C5495="1 - Revenues",1,IF(AND($C5495="5 - Transfers",MID(K5495,15,1)="4"),1,-1))</f>
        <v>0</v>
      </c>
      <c r="S5495" s="18" t="b">
        <f>IF(LEFT(C5495,1)="1",1,-1)*SUMIF([1]Budget!V:V,'Budget Worksheet for Pivot Tabl'!K5495,[1]Budget!AC:AC)=P5495</f>
        <v>1</v>
      </c>
    </row>
    <row r="5496" spans="1:19" x14ac:dyDescent="0.25">
      <c r="A5496" t="s">
        <v>83</v>
      </c>
      <c r="B5496" t="s">
        <v>84</v>
      </c>
      <c r="C5496" t="s">
        <v>8</v>
      </c>
      <c r="D5496" t="str">
        <f t="shared" si="85"/>
        <v>OUTFLOWS</v>
      </c>
      <c r="E5496" t="s">
        <v>116</v>
      </c>
      <c r="F5496" t="s">
        <v>117</v>
      </c>
      <c r="G5496" t="s">
        <v>1769</v>
      </c>
      <c r="H5496" t="s">
        <v>1770</v>
      </c>
      <c r="I5496" t="s">
        <v>1819</v>
      </c>
      <c r="J5496" t="s">
        <v>1820</v>
      </c>
      <c r="K5496" t="s">
        <v>6820</v>
      </c>
      <c r="L5496" t="s">
        <v>608</v>
      </c>
      <c r="M5496" s="17">
        <f>VLOOKUP($K5496,[1]Budget!$V:$AE,5,0)*IF($C5496="1 - Revenues",1,IF(AND($C5496="5 - Transfers",MID(I5496,15,1)="4"),1,-1))</f>
        <v>-2000</v>
      </c>
      <c r="N5496" s="17">
        <f>VLOOKUP($K5496,[1]Budget!$V:$AE,6,0)*IF($C5496="1 - Revenues",1,IF(AND($C5496="5 - Transfers",MID(J5496,15,1)="4"),1,-1))</f>
        <v>-2000</v>
      </c>
      <c r="O5496" s="17">
        <f>IFERROR(IF(RIGHT(LEFT(K5496,15),1)="4",VLOOKUP(K5496,'[1]Budget Worksheet'!A:B,2,0),-1*VLOOKUP(K5496,'[1]Budget Worksheet'!A:B,2,0)),0)</f>
        <v>0</v>
      </c>
      <c r="P5496" s="17">
        <f>VLOOKUP($K5496,[1]Budget!$V:$AE,8,0)*IF($C5496="1 - Revenues",1,IF(AND($C5496="5 - Transfers",MID($K5496,15,1)="4"),1,-1))</f>
        <v>0</v>
      </c>
      <c r="Q5496" s="17">
        <f>VLOOKUP($K5496,[1]Budget!$V:$AE,10,0)*IF($C5496="1 - Revenues",1,IF(AND($C5496="5 - Transfers",MID(K5496,15,1)="4"),1,-1))</f>
        <v>0</v>
      </c>
      <c r="S5496" s="18" t="b">
        <f>IF(LEFT(C5496,1)="1",1,-1)*SUMIF([1]Budget!V:V,'Budget Worksheet for Pivot Tabl'!K5496,[1]Budget!AC:AC)=P5496</f>
        <v>1</v>
      </c>
    </row>
    <row r="5497" spans="1:19" x14ac:dyDescent="0.25">
      <c r="A5497" t="s">
        <v>83</v>
      </c>
      <c r="B5497" t="s">
        <v>84</v>
      </c>
      <c r="C5497" t="s">
        <v>8</v>
      </c>
      <c r="D5497" t="str">
        <f t="shared" si="85"/>
        <v>OUTFLOWS</v>
      </c>
      <c r="E5497" t="s">
        <v>116</v>
      </c>
      <c r="F5497" t="s">
        <v>117</v>
      </c>
      <c r="G5497" t="s">
        <v>1769</v>
      </c>
      <c r="H5497" t="s">
        <v>1770</v>
      </c>
      <c r="I5497" t="s">
        <v>1819</v>
      </c>
      <c r="J5497" t="s">
        <v>1820</v>
      </c>
      <c r="K5497" t="s">
        <v>6821</v>
      </c>
      <c r="L5497" t="s">
        <v>610</v>
      </c>
      <c r="M5497" s="17">
        <f>VLOOKUP($K5497,[1]Budget!$V:$AE,5,0)*IF($C5497="1 - Revenues",1,IF(AND($C5497="5 - Transfers",MID(I5497,15,1)="4"),1,-1))</f>
        <v>0</v>
      </c>
      <c r="N5497" s="17">
        <f>VLOOKUP($K5497,[1]Budget!$V:$AE,6,0)*IF($C5497="1 - Revenues",1,IF(AND($C5497="5 - Transfers",MID(J5497,15,1)="4"),1,-1))</f>
        <v>0</v>
      </c>
      <c r="O5497" s="17">
        <f>IFERROR(IF(RIGHT(LEFT(K5497,15),1)="4",VLOOKUP(K5497,'[1]Budget Worksheet'!A:B,2,0),-1*VLOOKUP(K5497,'[1]Budget Worksheet'!A:B,2,0)),0)</f>
        <v>0</v>
      </c>
      <c r="P5497" s="17">
        <f>VLOOKUP($K5497,[1]Budget!$V:$AE,8,0)*IF($C5497="1 - Revenues",1,IF(AND($C5497="5 - Transfers",MID($K5497,15,1)="4"),1,-1))</f>
        <v>0</v>
      </c>
      <c r="Q5497" s="17">
        <f>VLOOKUP($K5497,[1]Budget!$V:$AE,10,0)*IF($C5497="1 - Revenues",1,IF(AND($C5497="5 - Transfers",MID(K5497,15,1)="4"),1,-1))</f>
        <v>0</v>
      </c>
      <c r="S5497" s="18" t="b">
        <f>IF(LEFT(C5497,1)="1",1,-1)*SUMIF([1]Budget!V:V,'Budget Worksheet for Pivot Tabl'!K5497,[1]Budget!AC:AC)=P5497</f>
        <v>1</v>
      </c>
    </row>
    <row r="5498" spans="1:19" x14ac:dyDescent="0.25">
      <c r="A5498" t="s">
        <v>83</v>
      </c>
      <c r="B5498" t="s">
        <v>84</v>
      </c>
      <c r="C5498" t="s">
        <v>8</v>
      </c>
      <c r="D5498" t="str">
        <f t="shared" si="85"/>
        <v>OUTFLOWS</v>
      </c>
      <c r="E5498" t="s">
        <v>116</v>
      </c>
      <c r="F5498" t="s">
        <v>117</v>
      </c>
      <c r="G5498" t="s">
        <v>1769</v>
      </c>
      <c r="H5498" t="s">
        <v>1770</v>
      </c>
      <c r="I5498" t="s">
        <v>1819</v>
      </c>
      <c r="J5498" t="s">
        <v>1820</v>
      </c>
      <c r="K5498" t="s">
        <v>6822</v>
      </c>
      <c r="L5498" t="s">
        <v>612</v>
      </c>
      <c r="M5498" s="17">
        <f>VLOOKUP($K5498,[1]Budget!$V:$AE,5,0)*IF($C5498="1 - Revenues",1,IF(AND($C5498="5 - Transfers",MID(I5498,15,1)="4"),1,-1))</f>
        <v>0</v>
      </c>
      <c r="N5498" s="17">
        <f>VLOOKUP($K5498,[1]Budget!$V:$AE,6,0)*IF($C5498="1 - Revenues",1,IF(AND($C5498="5 - Transfers",MID(J5498,15,1)="4"),1,-1))</f>
        <v>0</v>
      </c>
      <c r="O5498" s="17">
        <f>IFERROR(IF(RIGHT(LEFT(K5498,15),1)="4",VLOOKUP(K5498,'[1]Budget Worksheet'!A:B,2,0),-1*VLOOKUP(K5498,'[1]Budget Worksheet'!A:B,2,0)),0)</f>
        <v>0</v>
      </c>
      <c r="P5498" s="17">
        <f>VLOOKUP($K5498,[1]Budget!$V:$AE,8,0)*IF($C5498="1 - Revenues",1,IF(AND($C5498="5 - Transfers",MID($K5498,15,1)="4"),1,-1))</f>
        <v>0</v>
      </c>
      <c r="Q5498" s="17">
        <f>VLOOKUP($K5498,[1]Budget!$V:$AE,10,0)*IF($C5498="1 - Revenues",1,IF(AND($C5498="5 - Transfers",MID(K5498,15,1)="4"),1,-1))</f>
        <v>0</v>
      </c>
      <c r="S5498" s="18" t="b">
        <f>IF(LEFT(C5498,1)="1",1,-1)*SUMIF([1]Budget!V:V,'Budget Worksheet for Pivot Tabl'!K5498,[1]Budget!AC:AC)=P5498</f>
        <v>1</v>
      </c>
    </row>
    <row r="5499" spans="1:19" x14ac:dyDescent="0.25">
      <c r="A5499" t="s">
        <v>83</v>
      </c>
      <c r="B5499" t="s">
        <v>84</v>
      </c>
      <c r="C5499" t="s">
        <v>8</v>
      </c>
      <c r="D5499" t="str">
        <f t="shared" si="85"/>
        <v>OUTFLOWS</v>
      </c>
      <c r="E5499" t="s">
        <v>116</v>
      </c>
      <c r="F5499" t="s">
        <v>117</v>
      </c>
      <c r="G5499" t="s">
        <v>1769</v>
      </c>
      <c r="H5499" t="s">
        <v>1770</v>
      </c>
      <c r="I5499" t="s">
        <v>1819</v>
      </c>
      <c r="J5499" t="s">
        <v>1820</v>
      </c>
      <c r="K5499" t="s">
        <v>6823</v>
      </c>
      <c r="L5499" t="s">
        <v>614</v>
      </c>
      <c r="M5499" s="17">
        <f>VLOOKUP($K5499,[1]Budget!$V:$AE,5,0)*IF($C5499="1 - Revenues",1,IF(AND($C5499="5 - Transfers",MID(I5499,15,1)="4"),1,-1))</f>
        <v>0</v>
      </c>
      <c r="N5499" s="17">
        <f>VLOOKUP($K5499,[1]Budget!$V:$AE,6,0)*IF($C5499="1 - Revenues",1,IF(AND($C5499="5 - Transfers",MID(J5499,15,1)="4"),1,-1))</f>
        <v>0</v>
      </c>
      <c r="O5499" s="17">
        <f>IFERROR(IF(RIGHT(LEFT(K5499,15),1)="4",VLOOKUP(K5499,'[1]Budget Worksheet'!A:B,2,0),-1*VLOOKUP(K5499,'[1]Budget Worksheet'!A:B,2,0)),0)</f>
        <v>0</v>
      </c>
      <c r="P5499" s="17">
        <f>VLOOKUP($K5499,[1]Budget!$V:$AE,8,0)*IF($C5499="1 - Revenues",1,IF(AND($C5499="5 - Transfers",MID($K5499,15,1)="4"),1,-1))</f>
        <v>0</v>
      </c>
      <c r="Q5499" s="17">
        <f>VLOOKUP($K5499,[1]Budget!$V:$AE,10,0)*IF($C5499="1 - Revenues",1,IF(AND($C5499="5 - Transfers",MID(K5499,15,1)="4"),1,-1))</f>
        <v>0</v>
      </c>
      <c r="S5499" s="18" t="b">
        <f>IF(LEFT(C5499,1)="1",1,-1)*SUMIF([1]Budget!V:V,'Budget Worksheet for Pivot Tabl'!K5499,[1]Budget!AC:AC)=P5499</f>
        <v>1</v>
      </c>
    </row>
    <row r="5500" spans="1:19" x14ac:dyDescent="0.25">
      <c r="A5500" t="s">
        <v>83</v>
      </c>
      <c r="B5500" t="s">
        <v>84</v>
      </c>
      <c r="C5500" t="s">
        <v>8</v>
      </c>
      <c r="D5500" t="str">
        <f t="shared" si="85"/>
        <v>OUTFLOWS</v>
      </c>
      <c r="E5500" t="s">
        <v>116</v>
      </c>
      <c r="F5500" t="s">
        <v>117</v>
      </c>
      <c r="G5500" t="s">
        <v>1769</v>
      </c>
      <c r="H5500" t="s">
        <v>1770</v>
      </c>
      <c r="I5500" t="s">
        <v>1819</v>
      </c>
      <c r="J5500" t="s">
        <v>1820</v>
      </c>
      <c r="K5500" t="s">
        <v>6824</v>
      </c>
      <c r="L5500" t="s">
        <v>616</v>
      </c>
      <c r="M5500" s="17">
        <f>VLOOKUP($K5500,[1]Budget!$V:$AE,5,0)*IF($C5500="1 - Revenues",1,IF(AND($C5500="5 - Transfers",MID(I5500,15,1)="4"),1,-1))</f>
        <v>-1000</v>
      </c>
      <c r="N5500" s="17">
        <f>VLOOKUP($K5500,[1]Budget!$V:$AE,6,0)*IF($C5500="1 - Revenues",1,IF(AND($C5500="5 - Transfers",MID(J5500,15,1)="4"),1,-1))</f>
        <v>-1000</v>
      </c>
      <c r="O5500" s="17">
        <f>IFERROR(IF(RIGHT(LEFT(K5500,15),1)="4",VLOOKUP(K5500,'[1]Budget Worksheet'!A:B,2,0),-1*VLOOKUP(K5500,'[1]Budget Worksheet'!A:B,2,0)),0)</f>
        <v>-600</v>
      </c>
      <c r="P5500" s="17">
        <f>VLOOKUP($K5500,[1]Budget!$V:$AE,8,0)*IF($C5500="1 - Revenues",1,IF(AND($C5500="5 - Transfers",MID($K5500,15,1)="4"),1,-1))</f>
        <v>0</v>
      </c>
      <c r="Q5500" s="17">
        <f>VLOOKUP($K5500,[1]Budget!$V:$AE,10,0)*IF($C5500="1 - Revenues",1,IF(AND($C5500="5 - Transfers",MID(K5500,15,1)="4"),1,-1))</f>
        <v>600</v>
      </c>
      <c r="S5500" s="18" t="b">
        <f>IF(LEFT(C5500,1)="1",1,-1)*SUMIF([1]Budget!V:V,'Budget Worksheet for Pivot Tabl'!K5500,[1]Budget!AC:AC)=P5500</f>
        <v>1</v>
      </c>
    </row>
    <row r="5501" spans="1:19" x14ac:dyDescent="0.25">
      <c r="A5501" t="s">
        <v>83</v>
      </c>
      <c r="B5501" t="s">
        <v>84</v>
      </c>
      <c r="C5501" t="s">
        <v>8</v>
      </c>
      <c r="D5501" t="str">
        <f t="shared" si="85"/>
        <v>OUTFLOWS</v>
      </c>
      <c r="E5501" t="s">
        <v>116</v>
      </c>
      <c r="F5501" t="s">
        <v>117</v>
      </c>
      <c r="G5501" t="s">
        <v>1769</v>
      </c>
      <c r="H5501" t="s">
        <v>1770</v>
      </c>
      <c r="I5501" t="s">
        <v>1819</v>
      </c>
      <c r="J5501" t="s">
        <v>1820</v>
      </c>
      <c r="K5501" t="s">
        <v>6825</v>
      </c>
      <c r="L5501" t="s">
        <v>618</v>
      </c>
      <c r="M5501" s="17">
        <f>VLOOKUP($K5501,[1]Budget!$V:$AE,5,0)*IF($C5501="1 - Revenues",1,IF(AND($C5501="5 - Transfers",MID(I5501,15,1)="4"),1,-1))</f>
        <v>0</v>
      </c>
      <c r="N5501" s="17">
        <f>VLOOKUP($K5501,[1]Budget!$V:$AE,6,0)*IF($C5501="1 - Revenues",1,IF(AND($C5501="5 - Transfers",MID(J5501,15,1)="4"),1,-1))</f>
        <v>0</v>
      </c>
      <c r="O5501" s="17">
        <f>IFERROR(IF(RIGHT(LEFT(K5501,15),1)="4",VLOOKUP(K5501,'[1]Budget Worksheet'!A:B,2,0),-1*VLOOKUP(K5501,'[1]Budget Worksheet'!A:B,2,0)),0)</f>
        <v>0</v>
      </c>
      <c r="P5501" s="17">
        <f>VLOOKUP($K5501,[1]Budget!$V:$AE,8,0)*IF($C5501="1 - Revenues",1,IF(AND($C5501="5 - Transfers",MID($K5501,15,1)="4"),1,-1))</f>
        <v>0</v>
      </c>
      <c r="Q5501" s="17">
        <f>VLOOKUP($K5501,[1]Budget!$V:$AE,10,0)*IF($C5501="1 - Revenues",1,IF(AND($C5501="5 - Transfers",MID(K5501,15,1)="4"),1,-1))</f>
        <v>0</v>
      </c>
      <c r="S5501" s="18" t="b">
        <f>IF(LEFT(C5501,1)="1",1,-1)*SUMIF([1]Budget!V:V,'Budget Worksheet for Pivot Tabl'!K5501,[1]Budget!AC:AC)=P5501</f>
        <v>1</v>
      </c>
    </row>
    <row r="5502" spans="1:19" x14ac:dyDescent="0.25">
      <c r="A5502" t="s">
        <v>83</v>
      </c>
      <c r="B5502" t="s">
        <v>84</v>
      </c>
      <c r="C5502" t="s">
        <v>8</v>
      </c>
      <c r="D5502" t="str">
        <f t="shared" si="85"/>
        <v>OUTFLOWS</v>
      </c>
      <c r="E5502" t="s">
        <v>116</v>
      </c>
      <c r="F5502" t="s">
        <v>117</v>
      </c>
      <c r="G5502" t="s">
        <v>1769</v>
      </c>
      <c r="H5502" t="s">
        <v>1770</v>
      </c>
      <c r="I5502" t="s">
        <v>1819</v>
      </c>
      <c r="J5502" t="s">
        <v>1820</v>
      </c>
      <c r="K5502" t="s">
        <v>6826</v>
      </c>
      <c r="L5502" t="s">
        <v>620</v>
      </c>
      <c r="M5502" s="17">
        <f>VLOOKUP($K5502,[1]Budget!$V:$AE,5,0)*IF($C5502="1 - Revenues",1,IF(AND($C5502="5 - Transfers",MID(I5502,15,1)="4"),1,-1))</f>
        <v>0</v>
      </c>
      <c r="N5502" s="17">
        <f>VLOOKUP($K5502,[1]Budget!$V:$AE,6,0)*IF($C5502="1 - Revenues",1,IF(AND($C5502="5 - Transfers",MID(J5502,15,1)="4"),1,-1))</f>
        <v>-1000</v>
      </c>
      <c r="O5502" s="17">
        <f>IFERROR(IF(RIGHT(LEFT(K5502,15),1)="4",VLOOKUP(K5502,'[1]Budget Worksheet'!A:B,2,0),-1*VLOOKUP(K5502,'[1]Budget Worksheet'!A:B,2,0)),0)</f>
        <v>0</v>
      </c>
      <c r="P5502" s="17">
        <f>VLOOKUP($K5502,[1]Budget!$V:$AE,8,0)*IF($C5502="1 - Revenues",1,IF(AND($C5502="5 - Transfers",MID($K5502,15,1)="4"),1,-1))</f>
        <v>0</v>
      </c>
      <c r="Q5502" s="17">
        <f>VLOOKUP($K5502,[1]Budget!$V:$AE,10,0)*IF($C5502="1 - Revenues",1,IF(AND($C5502="5 - Transfers",MID(K5502,15,1)="4"),1,-1))</f>
        <v>0</v>
      </c>
      <c r="S5502" s="18" t="b">
        <f>IF(LEFT(C5502,1)="1",1,-1)*SUMIF([1]Budget!V:V,'Budget Worksheet for Pivot Tabl'!K5502,[1]Budget!AC:AC)=P5502</f>
        <v>1</v>
      </c>
    </row>
    <row r="5503" spans="1:19" x14ac:dyDescent="0.25">
      <c r="A5503" t="s">
        <v>83</v>
      </c>
      <c r="B5503" t="s">
        <v>84</v>
      </c>
      <c r="C5503" t="s">
        <v>8</v>
      </c>
      <c r="D5503" t="str">
        <f t="shared" si="85"/>
        <v>OUTFLOWS</v>
      </c>
      <c r="E5503" t="s">
        <v>116</v>
      </c>
      <c r="F5503" t="s">
        <v>117</v>
      </c>
      <c r="G5503" t="s">
        <v>1769</v>
      </c>
      <c r="H5503" t="s">
        <v>1770</v>
      </c>
      <c r="I5503" t="s">
        <v>1819</v>
      </c>
      <c r="J5503" t="s">
        <v>1820</v>
      </c>
      <c r="K5503" t="s">
        <v>6827</v>
      </c>
      <c r="L5503" t="s">
        <v>1020</v>
      </c>
      <c r="M5503" s="17">
        <f>VLOOKUP($K5503,[1]Budget!$V:$AE,5,0)*IF($C5503="1 - Revenues",1,IF(AND($C5503="5 - Transfers",MID(I5503,15,1)="4"),1,-1))</f>
        <v>0</v>
      </c>
      <c r="N5503" s="17">
        <f>VLOOKUP($K5503,[1]Budget!$V:$AE,6,0)*IF($C5503="1 - Revenues",1,IF(AND($C5503="5 - Transfers",MID(J5503,15,1)="4"),1,-1))</f>
        <v>0</v>
      </c>
      <c r="O5503" s="17">
        <f>IFERROR(IF(RIGHT(LEFT(K5503,15),1)="4",VLOOKUP(K5503,'[1]Budget Worksheet'!A:B,2,0),-1*VLOOKUP(K5503,'[1]Budget Worksheet'!A:B,2,0)),0)</f>
        <v>0</v>
      </c>
      <c r="P5503" s="17">
        <f>VLOOKUP($K5503,[1]Budget!$V:$AE,8,0)*IF($C5503="1 - Revenues",1,IF(AND($C5503="5 - Transfers",MID($K5503,15,1)="4"),1,-1))</f>
        <v>0</v>
      </c>
      <c r="Q5503" s="17">
        <f>VLOOKUP($K5503,[1]Budget!$V:$AE,10,0)*IF($C5503="1 - Revenues",1,IF(AND($C5503="5 - Transfers",MID(K5503,15,1)="4"),1,-1))</f>
        <v>0</v>
      </c>
      <c r="S5503" s="18" t="b">
        <f>IF(LEFT(C5503,1)="1",1,-1)*SUMIF([1]Budget!V:V,'Budget Worksheet for Pivot Tabl'!K5503,[1]Budget!AC:AC)=P5503</f>
        <v>1</v>
      </c>
    </row>
    <row r="5504" spans="1:19" x14ac:dyDescent="0.25">
      <c r="A5504" t="s">
        <v>83</v>
      </c>
      <c r="B5504" t="s">
        <v>84</v>
      </c>
      <c r="C5504" t="s">
        <v>8</v>
      </c>
      <c r="D5504" t="str">
        <f t="shared" si="85"/>
        <v>OUTFLOWS</v>
      </c>
      <c r="E5504" t="s">
        <v>116</v>
      </c>
      <c r="F5504" t="s">
        <v>117</v>
      </c>
      <c r="G5504" t="s">
        <v>1769</v>
      </c>
      <c r="H5504" t="s">
        <v>1770</v>
      </c>
      <c r="I5504" t="s">
        <v>1819</v>
      </c>
      <c r="J5504" t="s">
        <v>1820</v>
      </c>
      <c r="K5504" t="s">
        <v>6828</v>
      </c>
      <c r="L5504" t="s">
        <v>472</v>
      </c>
      <c r="M5504" s="17">
        <f>VLOOKUP($K5504,[1]Budget!$V:$AE,5,0)*IF($C5504="1 - Revenues",1,IF(AND($C5504="5 - Transfers",MID(I5504,15,1)="4"),1,-1))</f>
        <v>0</v>
      </c>
      <c r="N5504" s="17">
        <f>VLOOKUP($K5504,[1]Budget!$V:$AE,6,0)*IF($C5504="1 - Revenues",1,IF(AND($C5504="5 - Transfers",MID(J5504,15,1)="4"),1,-1))</f>
        <v>0</v>
      </c>
      <c r="O5504" s="17">
        <f>IFERROR(IF(RIGHT(LEFT(K5504,15),1)="4",VLOOKUP(K5504,'[1]Budget Worksheet'!A:B,2,0),-1*VLOOKUP(K5504,'[1]Budget Worksheet'!A:B,2,0)),0)</f>
        <v>0</v>
      </c>
      <c r="P5504" s="17">
        <f>VLOOKUP($K5504,[1]Budget!$V:$AE,8,0)*IF($C5504="1 - Revenues",1,IF(AND($C5504="5 - Transfers",MID($K5504,15,1)="4"),1,-1))</f>
        <v>0</v>
      </c>
      <c r="Q5504" s="17">
        <f>VLOOKUP($K5504,[1]Budget!$V:$AE,10,0)*IF($C5504="1 - Revenues",1,IF(AND($C5504="5 - Transfers",MID(K5504,15,1)="4"),1,-1))</f>
        <v>0</v>
      </c>
      <c r="S5504" s="18" t="b">
        <f>IF(LEFT(C5504,1)="1",1,-1)*SUMIF([1]Budget!V:V,'Budget Worksheet for Pivot Tabl'!K5504,[1]Budget!AC:AC)=P5504</f>
        <v>1</v>
      </c>
    </row>
    <row r="5505" spans="1:19" x14ac:dyDescent="0.25">
      <c r="A5505" t="s">
        <v>83</v>
      </c>
      <c r="B5505" t="s">
        <v>84</v>
      </c>
      <c r="C5505" t="s">
        <v>8</v>
      </c>
      <c r="D5505" t="str">
        <f t="shared" si="85"/>
        <v>OUTFLOWS</v>
      </c>
      <c r="E5505" t="s">
        <v>116</v>
      </c>
      <c r="F5505" t="s">
        <v>117</v>
      </c>
      <c r="G5505" t="s">
        <v>1769</v>
      </c>
      <c r="H5505" t="s">
        <v>1770</v>
      </c>
      <c r="I5505" t="s">
        <v>1819</v>
      </c>
      <c r="J5505" t="s">
        <v>1820</v>
      </c>
      <c r="K5505" t="s">
        <v>6829</v>
      </c>
      <c r="L5505" t="s">
        <v>629</v>
      </c>
      <c r="M5505" s="17">
        <f>VLOOKUP($K5505,[1]Budget!$V:$AE,5,0)*IF($C5505="1 - Revenues",1,IF(AND($C5505="5 - Transfers",MID(I5505,15,1)="4"),1,-1))</f>
        <v>-2000</v>
      </c>
      <c r="N5505" s="17">
        <f>VLOOKUP($K5505,[1]Budget!$V:$AE,6,0)*IF($C5505="1 - Revenues",1,IF(AND($C5505="5 - Transfers",MID(J5505,15,1)="4"),1,-1))</f>
        <v>-2000</v>
      </c>
      <c r="O5505" s="17">
        <f>IFERROR(IF(RIGHT(LEFT(K5505,15),1)="4",VLOOKUP(K5505,'[1]Budget Worksheet'!A:B,2,0),-1*VLOOKUP(K5505,'[1]Budget Worksheet'!A:B,2,0)),0)</f>
        <v>-2500</v>
      </c>
      <c r="P5505" s="17">
        <f>VLOOKUP($K5505,[1]Budget!$V:$AE,8,0)*IF($C5505="1 - Revenues",1,IF(AND($C5505="5 - Transfers",MID($K5505,15,1)="4"),1,-1))</f>
        <v>0</v>
      </c>
      <c r="Q5505" s="17">
        <f>VLOOKUP($K5505,[1]Budget!$V:$AE,10,0)*IF($C5505="1 - Revenues",1,IF(AND($C5505="5 - Transfers",MID(K5505,15,1)="4"),1,-1))</f>
        <v>2500</v>
      </c>
      <c r="S5505" s="18" t="b">
        <f>IF(LEFT(C5505,1)="1",1,-1)*SUMIF([1]Budget!V:V,'Budget Worksheet for Pivot Tabl'!K5505,[1]Budget!AC:AC)=P5505</f>
        <v>1</v>
      </c>
    </row>
    <row r="5506" spans="1:19" x14ac:dyDescent="0.25">
      <c r="A5506" t="s">
        <v>83</v>
      </c>
      <c r="B5506" t="s">
        <v>84</v>
      </c>
      <c r="C5506" t="s">
        <v>8</v>
      </c>
      <c r="D5506" t="str">
        <f t="shared" si="85"/>
        <v>OUTFLOWS</v>
      </c>
      <c r="E5506" t="s">
        <v>116</v>
      </c>
      <c r="F5506" t="s">
        <v>117</v>
      </c>
      <c r="G5506" t="s">
        <v>1912</v>
      </c>
      <c r="H5506" t="s">
        <v>1913</v>
      </c>
      <c r="I5506" t="s">
        <v>59</v>
      </c>
      <c r="J5506" t="s">
        <v>1941</v>
      </c>
      <c r="K5506" t="s">
        <v>6830</v>
      </c>
      <c r="L5506" t="s">
        <v>590</v>
      </c>
      <c r="M5506" s="17">
        <f>VLOOKUP($K5506,[1]Budget!$V:$AE,5,0)*IF($C5506="1 - Revenues",1,IF(AND($C5506="5 - Transfers",MID(I5506,15,1)="4"),1,-1))</f>
        <v>-19000</v>
      </c>
      <c r="N5506" s="17">
        <f>VLOOKUP($K5506,[1]Budget!$V:$AE,6,0)*IF($C5506="1 - Revenues",1,IF(AND($C5506="5 - Transfers",MID(J5506,15,1)="4"),1,-1))</f>
        <v>-6000</v>
      </c>
      <c r="O5506" s="17">
        <f>IFERROR(IF(RIGHT(LEFT(K5506,15),1)="4",VLOOKUP(K5506,'[1]Budget Worksheet'!A:B,2,0),-1*VLOOKUP(K5506,'[1]Budget Worksheet'!A:B,2,0)),0)</f>
        <v>0</v>
      </c>
      <c r="P5506" s="17">
        <f>VLOOKUP($K5506,[1]Budget!$V:$AE,8,0)*IF($C5506="1 - Revenues",1,IF(AND($C5506="5 - Transfers",MID($K5506,15,1)="4"),1,-1))</f>
        <v>0</v>
      </c>
      <c r="Q5506" s="17">
        <f>VLOOKUP($K5506,[1]Budget!$V:$AE,10,0)*IF($C5506="1 - Revenues",1,IF(AND($C5506="5 - Transfers",MID(K5506,15,1)="4"),1,-1))</f>
        <v>0</v>
      </c>
      <c r="S5506" s="18" t="b">
        <f>IF(LEFT(C5506,1)="1",1,-1)*SUMIF([1]Budget!V:V,'Budget Worksheet for Pivot Tabl'!K5506,[1]Budget!AC:AC)=P5506</f>
        <v>1</v>
      </c>
    </row>
    <row r="5507" spans="1:19" x14ac:dyDescent="0.25">
      <c r="A5507" t="s">
        <v>83</v>
      </c>
      <c r="B5507" t="s">
        <v>84</v>
      </c>
      <c r="C5507" t="s">
        <v>8</v>
      </c>
      <c r="D5507" t="str">
        <f t="shared" ref="D5507:D5570" si="86">IF(C5507="1 - Revenues","INFLOWS","OUTFLOWS")</f>
        <v>OUTFLOWS</v>
      </c>
      <c r="E5507" t="s">
        <v>116</v>
      </c>
      <c r="F5507" t="s">
        <v>117</v>
      </c>
      <c r="G5507" t="s">
        <v>1912</v>
      </c>
      <c r="H5507" t="s">
        <v>1913</v>
      </c>
      <c r="I5507" t="s">
        <v>59</v>
      </c>
      <c r="J5507" t="s">
        <v>1941</v>
      </c>
      <c r="K5507" t="s">
        <v>6831</v>
      </c>
      <c r="L5507" t="s">
        <v>593</v>
      </c>
      <c r="M5507" s="17">
        <f>VLOOKUP($K5507,[1]Budget!$V:$AE,5,0)*IF($C5507="1 - Revenues",1,IF(AND($C5507="5 - Transfers",MID(I5507,15,1)="4"),1,-1))</f>
        <v>0</v>
      </c>
      <c r="N5507" s="17">
        <f>VLOOKUP($K5507,[1]Budget!$V:$AE,6,0)*IF($C5507="1 - Revenues",1,IF(AND($C5507="5 - Transfers",MID(J5507,15,1)="4"),1,-1))</f>
        <v>0</v>
      </c>
      <c r="O5507" s="17">
        <f>IFERROR(IF(RIGHT(LEFT(K5507,15),1)="4",VLOOKUP(K5507,'[1]Budget Worksheet'!A:B,2,0),-1*VLOOKUP(K5507,'[1]Budget Worksheet'!A:B,2,0)),0)</f>
        <v>0</v>
      </c>
      <c r="P5507" s="17">
        <f>VLOOKUP($K5507,[1]Budget!$V:$AE,8,0)*IF($C5507="1 - Revenues",1,IF(AND($C5507="5 - Transfers",MID($K5507,15,1)="4"),1,-1))</f>
        <v>0</v>
      </c>
      <c r="Q5507" s="17">
        <f>VLOOKUP($K5507,[1]Budget!$V:$AE,10,0)*IF($C5507="1 - Revenues",1,IF(AND($C5507="5 - Transfers",MID(K5507,15,1)="4"),1,-1))</f>
        <v>0</v>
      </c>
      <c r="S5507" s="18" t="b">
        <f>IF(LEFT(C5507,1)="1",1,-1)*SUMIF([1]Budget!V:V,'Budget Worksheet for Pivot Tabl'!K5507,[1]Budget!AC:AC)=P5507</f>
        <v>1</v>
      </c>
    </row>
    <row r="5508" spans="1:19" x14ac:dyDescent="0.25">
      <c r="A5508" t="s">
        <v>83</v>
      </c>
      <c r="B5508" t="s">
        <v>84</v>
      </c>
      <c r="C5508" t="s">
        <v>8</v>
      </c>
      <c r="D5508" t="str">
        <f t="shared" si="86"/>
        <v>OUTFLOWS</v>
      </c>
      <c r="E5508" t="s">
        <v>116</v>
      </c>
      <c r="F5508" t="s">
        <v>117</v>
      </c>
      <c r="G5508" t="s">
        <v>1912</v>
      </c>
      <c r="H5508" t="s">
        <v>1913</v>
      </c>
      <c r="I5508" t="s">
        <v>59</v>
      </c>
      <c r="J5508" t="s">
        <v>1941</v>
      </c>
      <c r="K5508" t="s">
        <v>6832</v>
      </c>
      <c r="L5508" t="s">
        <v>595</v>
      </c>
      <c r="M5508" s="17">
        <f>VLOOKUP($K5508,[1]Budget!$V:$AE,5,0)*IF($C5508="1 - Revenues",1,IF(AND($C5508="5 - Transfers",MID(I5508,15,1)="4"),1,-1))</f>
        <v>0</v>
      </c>
      <c r="N5508" s="17">
        <f>VLOOKUP($K5508,[1]Budget!$V:$AE,6,0)*IF($C5508="1 - Revenues",1,IF(AND($C5508="5 - Transfers",MID(J5508,15,1)="4"),1,-1))</f>
        <v>0</v>
      </c>
      <c r="O5508" s="17">
        <f>IFERROR(IF(RIGHT(LEFT(K5508,15),1)="4",VLOOKUP(K5508,'[1]Budget Worksheet'!A:B,2,0),-1*VLOOKUP(K5508,'[1]Budget Worksheet'!A:B,2,0)),0)</f>
        <v>0</v>
      </c>
      <c r="P5508" s="17">
        <f>VLOOKUP($K5508,[1]Budget!$V:$AE,8,0)*IF($C5508="1 - Revenues",1,IF(AND($C5508="5 - Transfers",MID($K5508,15,1)="4"),1,-1))</f>
        <v>0</v>
      </c>
      <c r="Q5508" s="17">
        <f>VLOOKUP($K5508,[1]Budget!$V:$AE,10,0)*IF($C5508="1 - Revenues",1,IF(AND($C5508="5 - Transfers",MID(K5508,15,1)="4"),1,-1))</f>
        <v>0</v>
      </c>
      <c r="S5508" s="18" t="b">
        <f>IF(LEFT(C5508,1)="1",1,-1)*SUMIF([1]Budget!V:V,'Budget Worksheet for Pivot Tabl'!K5508,[1]Budget!AC:AC)=P5508</f>
        <v>1</v>
      </c>
    </row>
    <row r="5509" spans="1:19" x14ac:dyDescent="0.25">
      <c r="A5509" t="s">
        <v>83</v>
      </c>
      <c r="B5509" t="s">
        <v>84</v>
      </c>
      <c r="C5509" t="s">
        <v>8</v>
      </c>
      <c r="D5509" t="str">
        <f t="shared" si="86"/>
        <v>OUTFLOWS</v>
      </c>
      <c r="E5509" t="s">
        <v>116</v>
      </c>
      <c r="F5509" t="s">
        <v>117</v>
      </c>
      <c r="G5509" t="s">
        <v>1912</v>
      </c>
      <c r="H5509" t="s">
        <v>1913</v>
      </c>
      <c r="I5509" t="s">
        <v>59</v>
      </c>
      <c r="J5509" t="s">
        <v>1941</v>
      </c>
      <c r="K5509" t="s">
        <v>6833</v>
      </c>
      <c r="L5509" t="s">
        <v>599</v>
      </c>
      <c r="M5509" s="17">
        <f>VLOOKUP($K5509,[1]Budget!$V:$AE,5,0)*IF($C5509="1 - Revenues",1,IF(AND($C5509="5 - Transfers",MID(I5509,15,1)="4"),1,-1))</f>
        <v>0</v>
      </c>
      <c r="N5509" s="17">
        <f>VLOOKUP($K5509,[1]Budget!$V:$AE,6,0)*IF($C5509="1 - Revenues",1,IF(AND($C5509="5 - Transfers",MID(J5509,15,1)="4"),1,-1))</f>
        <v>0</v>
      </c>
      <c r="O5509" s="17">
        <f>IFERROR(IF(RIGHT(LEFT(K5509,15),1)="4",VLOOKUP(K5509,'[1]Budget Worksheet'!A:B,2,0),-1*VLOOKUP(K5509,'[1]Budget Worksheet'!A:B,2,0)),0)</f>
        <v>0</v>
      </c>
      <c r="P5509" s="17">
        <f>VLOOKUP($K5509,[1]Budget!$V:$AE,8,0)*IF($C5509="1 - Revenues",1,IF(AND($C5509="5 - Transfers",MID($K5509,15,1)="4"),1,-1))</f>
        <v>0</v>
      </c>
      <c r="Q5509" s="17">
        <f>VLOOKUP($K5509,[1]Budget!$V:$AE,10,0)*IF($C5509="1 - Revenues",1,IF(AND($C5509="5 - Transfers",MID(K5509,15,1)="4"),1,-1))</f>
        <v>0</v>
      </c>
      <c r="S5509" s="18" t="b">
        <f>IF(LEFT(C5509,1)="1",1,-1)*SUMIF([1]Budget!V:V,'Budget Worksheet for Pivot Tabl'!K5509,[1]Budget!AC:AC)=P5509</f>
        <v>1</v>
      </c>
    </row>
    <row r="5510" spans="1:19" x14ac:dyDescent="0.25">
      <c r="A5510" t="s">
        <v>83</v>
      </c>
      <c r="B5510" t="s">
        <v>84</v>
      </c>
      <c r="C5510" t="s">
        <v>8</v>
      </c>
      <c r="D5510" t="str">
        <f t="shared" si="86"/>
        <v>OUTFLOWS</v>
      </c>
      <c r="E5510" t="s">
        <v>116</v>
      </c>
      <c r="F5510" t="s">
        <v>117</v>
      </c>
      <c r="G5510" t="s">
        <v>1912</v>
      </c>
      <c r="H5510" t="s">
        <v>1913</v>
      </c>
      <c r="I5510" t="s">
        <v>59</v>
      </c>
      <c r="J5510" t="s">
        <v>1941</v>
      </c>
      <c r="K5510" t="s">
        <v>6834</v>
      </c>
      <c r="L5510" t="s">
        <v>1084</v>
      </c>
      <c r="M5510" s="17">
        <f>VLOOKUP($K5510,[1]Budget!$V:$AE,5,0)*IF($C5510="1 - Revenues",1,IF(AND($C5510="5 - Transfers",MID(I5510,15,1)="4"),1,-1))</f>
        <v>0</v>
      </c>
      <c r="N5510" s="17">
        <f>VLOOKUP($K5510,[1]Budget!$V:$AE,6,0)*IF($C5510="1 - Revenues",1,IF(AND($C5510="5 - Transfers",MID(J5510,15,1)="4"),1,-1))</f>
        <v>0</v>
      </c>
      <c r="O5510" s="17">
        <f>IFERROR(IF(RIGHT(LEFT(K5510,15),1)="4",VLOOKUP(K5510,'[1]Budget Worksheet'!A:B,2,0),-1*VLOOKUP(K5510,'[1]Budget Worksheet'!A:B,2,0)),0)</f>
        <v>0</v>
      </c>
      <c r="P5510" s="17">
        <f>VLOOKUP($K5510,[1]Budget!$V:$AE,8,0)*IF($C5510="1 - Revenues",1,IF(AND($C5510="5 - Transfers",MID($K5510,15,1)="4"),1,-1))</f>
        <v>0</v>
      </c>
      <c r="Q5510" s="17">
        <f>VLOOKUP($K5510,[1]Budget!$V:$AE,10,0)*IF($C5510="1 - Revenues",1,IF(AND($C5510="5 - Transfers",MID(K5510,15,1)="4"),1,-1))</f>
        <v>0</v>
      </c>
      <c r="S5510" s="18" t="b">
        <f>IF(LEFT(C5510,1)="1",1,-1)*SUMIF([1]Budget!V:V,'Budget Worksheet for Pivot Tabl'!K5510,[1]Budget!AC:AC)=P5510</f>
        <v>1</v>
      </c>
    </row>
    <row r="5511" spans="1:19" x14ac:dyDescent="0.25">
      <c r="A5511" t="s">
        <v>83</v>
      </c>
      <c r="B5511" t="s">
        <v>84</v>
      </c>
      <c r="C5511" t="s">
        <v>8</v>
      </c>
      <c r="D5511" t="str">
        <f t="shared" si="86"/>
        <v>OUTFLOWS</v>
      </c>
      <c r="E5511" t="s">
        <v>116</v>
      </c>
      <c r="F5511" t="s">
        <v>117</v>
      </c>
      <c r="G5511" t="s">
        <v>1912</v>
      </c>
      <c r="H5511" t="s">
        <v>1913</v>
      </c>
      <c r="I5511" t="s">
        <v>59</v>
      </c>
      <c r="J5511" t="s">
        <v>1941</v>
      </c>
      <c r="K5511" t="s">
        <v>6835</v>
      </c>
      <c r="L5511" t="s">
        <v>470</v>
      </c>
      <c r="M5511" s="17">
        <f>VLOOKUP($K5511,[1]Budget!$V:$AE,5,0)*IF($C5511="1 - Revenues",1,IF(AND($C5511="5 - Transfers",MID(I5511,15,1)="4"),1,-1))</f>
        <v>-4000</v>
      </c>
      <c r="N5511" s="17">
        <f>VLOOKUP($K5511,[1]Budget!$V:$AE,6,0)*IF($C5511="1 - Revenues",1,IF(AND($C5511="5 - Transfers",MID(J5511,15,1)="4"),1,-1))</f>
        <v>-1000</v>
      </c>
      <c r="O5511" s="17">
        <f>IFERROR(IF(RIGHT(LEFT(K5511,15),1)="4",VLOOKUP(K5511,'[1]Budget Worksheet'!A:B,2,0),-1*VLOOKUP(K5511,'[1]Budget Worksheet'!A:B,2,0)),0)</f>
        <v>0</v>
      </c>
      <c r="P5511" s="17">
        <f>VLOOKUP($K5511,[1]Budget!$V:$AE,8,0)*IF($C5511="1 - Revenues",1,IF(AND($C5511="5 - Transfers",MID($K5511,15,1)="4"),1,-1))</f>
        <v>0</v>
      </c>
      <c r="Q5511" s="17">
        <f>VLOOKUP($K5511,[1]Budget!$V:$AE,10,0)*IF($C5511="1 - Revenues",1,IF(AND($C5511="5 - Transfers",MID(K5511,15,1)="4"),1,-1))</f>
        <v>0</v>
      </c>
      <c r="S5511" s="18" t="b">
        <f>IF(LEFT(C5511,1)="1",1,-1)*SUMIF([1]Budget!V:V,'Budget Worksheet for Pivot Tabl'!K5511,[1]Budget!AC:AC)=P5511</f>
        <v>1</v>
      </c>
    </row>
    <row r="5512" spans="1:19" x14ac:dyDescent="0.25">
      <c r="A5512" t="s">
        <v>83</v>
      </c>
      <c r="B5512" t="s">
        <v>84</v>
      </c>
      <c r="C5512" t="s">
        <v>8</v>
      </c>
      <c r="D5512" t="str">
        <f t="shared" si="86"/>
        <v>OUTFLOWS</v>
      </c>
      <c r="E5512" t="s">
        <v>116</v>
      </c>
      <c r="F5512" t="s">
        <v>117</v>
      </c>
      <c r="G5512" t="s">
        <v>1912</v>
      </c>
      <c r="H5512" t="s">
        <v>1913</v>
      </c>
      <c r="I5512" t="s">
        <v>59</v>
      </c>
      <c r="J5512" t="s">
        <v>1941</v>
      </c>
      <c r="K5512" t="s">
        <v>6836</v>
      </c>
      <c r="L5512" t="s">
        <v>606</v>
      </c>
      <c r="M5512" s="17">
        <f>VLOOKUP($K5512,[1]Budget!$V:$AE,5,0)*IF($C5512="1 - Revenues",1,IF(AND($C5512="5 - Transfers",MID(I5512,15,1)="4"),1,-1))</f>
        <v>-2000</v>
      </c>
      <c r="N5512" s="17">
        <f>VLOOKUP($K5512,[1]Budget!$V:$AE,6,0)*IF($C5512="1 - Revenues",1,IF(AND($C5512="5 - Transfers",MID(J5512,15,1)="4"),1,-1))</f>
        <v>-1000</v>
      </c>
      <c r="O5512" s="17">
        <f>IFERROR(IF(RIGHT(LEFT(K5512,15),1)="4",VLOOKUP(K5512,'[1]Budget Worksheet'!A:B,2,0),-1*VLOOKUP(K5512,'[1]Budget Worksheet'!A:B,2,0)),0)</f>
        <v>0</v>
      </c>
      <c r="P5512" s="17">
        <f>VLOOKUP($K5512,[1]Budget!$V:$AE,8,0)*IF($C5512="1 - Revenues",1,IF(AND($C5512="5 - Transfers",MID($K5512,15,1)="4"),1,-1))</f>
        <v>0</v>
      </c>
      <c r="Q5512" s="17">
        <f>VLOOKUP($K5512,[1]Budget!$V:$AE,10,0)*IF($C5512="1 - Revenues",1,IF(AND($C5512="5 - Transfers",MID(K5512,15,1)="4"),1,-1))</f>
        <v>0</v>
      </c>
      <c r="S5512" s="18" t="b">
        <f>IF(LEFT(C5512,1)="1",1,-1)*SUMIF([1]Budget!V:V,'Budget Worksheet for Pivot Tabl'!K5512,[1]Budget!AC:AC)=P5512</f>
        <v>1</v>
      </c>
    </row>
    <row r="5513" spans="1:19" x14ac:dyDescent="0.25">
      <c r="A5513" t="s">
        <v>83</v>
      </c>
      <c r="B5513" t="s">
        <v>84</v>
      </c>
      <c r="C5513" t="s">
        <v>8</v>
      </c>
      <c r="D5513" t="str">
        <f t="shared" si="86"/>
        <v>OUTFLOWS</v>
      </c>
      <c r="E5513" t="s">
        <v>116</v>
      </c>
      <c r="F5513" t="s">
        <v>117</v>
      </c>
      <c r="G5513" t="s">
        <v>1912</v>
      </c>
      <c r="H5513" t="s">
        <v>1913</v>
      </c>
      <c r="I5513" t="s">
        <v>59</v>
      </c>
      <c r="J5513" t="s">
        <v>1941</v>
      </c>
      <c r="K5513" t="s">
        <v>6837</v>
      </c>
      <c r="L5513" t="s">
        <v>608</v>
      </c>
      <c r="M5513" s="17">
        <f>VLOOKUP($K5513,[1]Budget!$V:$AE,5,0)*IF($C5513="1 - Revenues",1,IF(AND($C5513="5 - Transfers",MID(I5513,15,1)="4"),1,-1))</f>
        <v>-4000</v>
      </c>
      <c r="N5513" s="17">
        <f>VLOOKUP($K5513,[1]Budget!$V:$AE,6,0)*IF($C5513="1 - Revenues",1,IF(AND($C5513="5 - Transfers",MID(J5513,15,1)="4"),1,-1))</f>
        <v>-1000</v>
      </c>
      <c r="O5513" s="17">
        <f>IFERROR(IF(RIGHT(LEFT(K5513,15),1)="4",VLOOKUP(K5513,'[1]Budget Worksheet'!A:B,2,0),-1*VLOOKUP(K5513,'[1]Budget Worksheet'!A:B,2,0)),0)</f>
        <v>0</v>
      </c>
      <c r="P5513" s="17">
        <f>VLOOKUP($K5513,[1]Budget!$V:$AE,8,0)*IF($C5513="1 - Revenues",1,IF(AND($C5513="5 - Transfers",MID($K5513,15,1)="4"),1,-1))</f>
        <v>0</v>
      </c>
      <c r="Q5513" s="17">
        <f>VLOOKUP($K5513,[1]Budget!$V:$AE,10,0)*IF($C5513="1 - Revenues",1,IF(AND($C5513="5 - Transfers",MID(K5513,15,1)="4"),1,-1))</f>
        <v>0</v>
      </c>
      <c r="S5513" s="18" t="b">
        <f>IF(LEFT(C5513,1)="1",1,-1)*SUMIF([1]Budget!V:V,'Budget Worksheet for Pivot Tabl'!K5513,[1]Budget!AC:AC)=P5513</f>
        <v>1</v>
      </c>
    </row>
    <row r="5514" spans="1:19" x14ac:dyDescent="0.25">
      <c r="A5514" t="s">
        <v>83</v>
      </c>
      <c r="B5514" t="s">
        <v>84</v>
      </c>
      <c r="C5514" t="s">
        <v>8</v>
      </c>
      <c r="D5514" t="str">
        <f t="shared" si="86"/>
        <v>OUTFLOWS</v>
      </c>
      <c r="E5514" t="s">
        <v>116</v>
      </c>
      <c r="F5514" t="s">
        <v>117</v>
      </c>
      <c r="G5514" t="s">
        <v>1912</v>
      </c>
      <c r="H5514" t="s">
        <v>1913</v>
      </c>
      <c r="I5514" t="s">
        <v>59</v>
      </c>
      <c r="J5514" t="s">
        <v>1941</v>
      </c>
      <c r="K5514" t="s">
        <v>6838</v>
      </c>
      <c r="L5514" t="s">
        <v>610</v>
      </c>
      <c r="M5514" s="17">
        <f>VLOOKUP($K5514,[1]Budget!$V:$AE,5,0)*IF($C5514="1 - Revenues",1,IF(AND($C5514="5 - Transfers",MID(I5514,15,1)="4"),1,-1))</f>
        <v>0</v>
      </c>
      <c r="N5514" s="17">
        <f>VLOOKUP($K5514,[1]Budget!$V:$AE,6,0)*IF($C5514="1 - Revenues",1,IF(AND($C5514="5 - Transfers",MID(J5514,15,1)="4"),1,-1))</f>
        <v>0</v>
      </c>
      <c r="O5514" s="17">
        <f>IFERROR(IF(RIGHT(LEFT(K5514,15),1)="4",VLOOKUP(K5514,'[1]Budget Worksheet'!A:B,2,0),-1*VLOOKUP(K5514,'[1]Budget Worksheet'!A:B,2,0)),0)</f>
        <v>0</v>
      </c>
      <c r="P5514" s="17">
        <f>VLOOKUP($K5514,[1]Budget!$V:$AE,8,0)*IF($C5514="1 - Revenues",1,IF(AND($C5514="5 - Transfers",MID($K5514,15,1)="4"),1,-1))</f>
        <v>0</v>
      </c>
      <c r="Q5514" s="17">
        <f>VLOOKUP($K5514,[1]Budget!$V:$AE,10,0)*IF($C5514="1 - Revenues",1,IF(AND($C5514="5 - Transfers",MID(K5514,15,1)="4"),1,-1))</f>
        <v>0</v>
      </c>
      <c r="S5514" s="18" t="b">
        <f>IF(LEFT(C5514,1)="1",1,-1)*SUMIF([1]Budget!V:V,'Budget Worksheet for Pivot Tabl'!K5514,[1]Budget!AC:AC)=P5514</f>
        <v>1</v>
      </c>
    </row>
    <row r="5515" spans="1:19" x14ac:dyDescent="0.25">
      <c r="A5515" t="s">
        <v>83</v>
      </c>
      <c r="B5515" t="s">
        <v>84</v>
      </c>
      <c r="C5515" t="s">
        <v>8</v>
      </c>
      <c r="D5515" t="str">
        <f t="shared" si="86"/>
        <v>OUTFLOWS</v>
      </c>
      <c r="E5515" t="s">
        <v>116</v>
      </c>
      <c r="F5515" t="s">
        <v>117</v>
      </c>
      <c r="G5515" t="s">
        <v>1912</v>
      </c>
      <c r="H5515" t="s">
        <v>1913</v>
      </c>
      <c r="I5515" t="s">
        <v>59</v>
      </c>
      <c r="J5515" t="s">
        <v>1941</v>
      </c>
      <c r="K5515" t="s">
        <v>6839</v>
      </c>
      <c r="L5515" t="s">
        <v>612</v>
      </c>
      <c r="M5515" s="17">
        <f>VLOOKUP($K5515,[1]Budget!$V:$AE,5,0)*IF($C5515="1 - Revenues",1,IF(AND($C5515="5 - Transfers",MID(I5515,15,1)="4"),1,-1))</f>
        <v>0</v>
      </c>
      <c r="N5515" s="17">
        <f>VLOOKUP($K5515,[1]Budget!$V:$AE,6,0)*IF($C5515="1 - Revenues",1,IF(AND($C5515="5 - Transfers",MID(J5515,15,1)="4"),1,-1))</f>
        <v>0</v>
      </c>
      <c r="O5515" s="17">
        <f>IFERROR(IF(RIGHT(LEFT(K5515,15),1)="4",VLOOKUP(K5515,'[1]Budget Worksheet'!A:B,2,0),-1*VLOOKUP(K5515,'[1]Budget Worksheet'!A:B,2,0)),0)</f>
        <v>0</v>
      </c>
      <c r="P5515" s="17">
        <f>VLOOKUP($K5515,[1]Budget!$V:$AE,8,0)*IF($C5515="1 - Revenues",1,IF(AND($C5515="5 - Transfers",MID($K5515,15,1)="4"),1,-1))</f>
        <v>0</v>
      </c>
      <c r="Q5515" s="17">
        <f>VLOOKUP($K5515,[1]Budget!$V:$AE,10,0)*IF($C5515="1 - Revenues",1,IF(AND($C5515="5 - Transfers",MID(K5515,15,1)="4"),1,-1))</f>
        <v>0</v>
      </c>
      <c r="S5515" s="18" t="b">
        <f>IF(LEFT(C5515,1)="1",1,-1)*SUMIF([1]Budget!V:V,'Budget Worksheet for Pivot Tabl'!K5515,[1]Budget!AC:AC)=P5515</f>
        <v>1</v>
      </c>
    </row>
    <row r="5516" spans="1:19" x14ac:dyDescent="0.25">
      <c r="A5516" t="s">
        <v>83</v>
      </c>
      <c r="B5516" t="s">
        <v>84</v>
      </c>
      <c r="C5516" t="s">
        <v>8</v>
      </c>
      <c r="D5516" t="str">
        <f t="shared" si="86"/>
        <v>OUTFLOWS</v>
      </c>
      <c r="E5516" t="s">
        <v>116</v>
      </c>
      <c r="F5516" t="s">
        <v>117</v>
      </c>
      <c r="G5516" t="s">
        <v>1912</v>
      </c>
      <c r="H5516" t="s">
        <v>1913</v>
      </c>
      <c r="I5516" t="s">
        <v>59</v>
      </c>
      <c r="J5516" t="s">
        <v>1941</v>
      </c>
      <c r="K5516" t="s">
        <v>6840</v>
      </c>
      <c r="L5516" t="s">
        <v>614</v>
      </c>
      <c r="M5516" s="17">
        <f>VLOOKUP($K5516,[1]Budget!$V:$AE,5,0)*IF($C5516="1 - Revenues",1,IF(AND($C5516="5 - Transfers",MID(I5516,15,1)="4"),1,-1))</f>
        <v>0</v>
      </c>
      <c r="N5516" s="17">
        <f>VLOOKUP($K5516,[1]Budget!$V:$AE,6,0)*IF($C5516="1 - Revenues",1,IF(AND($C5516="5 - Transfers",MID(J5516,15,1)="4"),1,-1))</f>
        <v>0</v>
      </c>
      <c r="O5516" s="17">
        <f>IFERROR(IF(RIGHT(LEFT(K5516,15),1)="4",VLOOKUP(K5516,'[1]Budget Worksheet'!A:B,2,0),-1*VLOOKUP(K5516,'[1]Budget Worksheet'!A:B,2,0)),0)</f>
        <v>0</v>
      </c>
      <c r="P5516" s="17">
        <f>VLOOKUP($K5516,[1]Budget!$V:$AE,8,0)*IF($C5516="1 - Revenues",1,IF(AND($C5516="5 - Transfers",MID($K5516,15,1)="4"),1,-1))</f>
        <v>0</v>
      </c>
      <c r="Q5516" s="17">
        <f>VLOOKUP($K5516,[1]Budget!$V:$AE,10,0)*IF($C5516="1 - Revenues",1,IF(AND($C5516="5 - Transfers",MID(K5516,15,1)="4"),1,-1))</f>
        <v>0</v>
      </c>
      <c r="S5516" s="18" t="b">
        <f>IF(LEFT(C5516,1)="1",1,-1)*SUMIF([1]Budget!V:V,'Budget Worksheet for Pivot Tabl'!K5516,[1]Budget!AC:AC)=P5516</f>
        <v>1</v>
      </c>
    </row>
    <row r="5517" spans="1:19" x14ac:dyDescent="0.25">
      <c r="A5517" t="s">
        <v>83</v>
      </c>
      <c r="B5517" t="s">
        <v>84</v>
      </c>
      <c r="C5517" t="s">
        <v>8</v>
      </c>
      <c r="D5517" t="str">
        <f t="shared" si="86"/>
        <v>OUTFLOWS</v>
      </c>
      <c r="E5517" t="s">
        <v>116</v>
      </c>
      <c r="F5517" t="s">
        <v>117</v>
      </c>
      <c r="G5517" t="s">
        <v>1912</v>
      </c>
      <c r="H5517" t="s">
        <v>1913</v>
      </c>
      <c r="I5517" t="s">
        <v>59</v>
      </c>
      <c r="J5517" t="s">
        <v>1941</v>
      </c>
      <c r="K5517" t="s">
        <v>6841</v>
      </c>
      <c r="L5517" t="s">
        <v>616</v>
      </c>
      <c r="M5517" s="17">
        <f>VLOOKUP($K5517,[1]Budget!$V:$AE,5,0)*IF($C5517="1 - Revenues",1,IF(AND($C5517="5 - Transfers",MID(I5517,15,1)="4"),1,-1))</f>
        <v>0</v>
      </c>
      <c r="N5517" s="17">
        <f>VLOOKUP($K5517,[1]Budget!$V:$AE,6,0)*IF($C5517="1 - Revenues",1,IF(AND($C5517="5 - Transfers",MID(J5517,15,1)="4"),1,-1))</f>
        <v>0</v>
      </c>
      <c r="O5517" s="17">
        <f>IFERROR(IF(RIGHT(LEFT(K5517,15),1)="4",VLOOKUP(K5517,'[1]Budget Worksheet'!A:B,2,0),-1*VLOOKUP(K5517,'[1]Budget Worksheet'!A:B,2,0)),0)</f>
        <v>0</v>
      </c>
      <c r="P5517" s="17">
        <f>VLOOKUP($K5517,[1]Budget!$V:$AE,8,0)*IF($C5517="1 - Revenues",1,IF(AND($C5517="5 - Transfers",MID($K5517,15,1)="4"),1,-1))</f>
        <v>0</v>
      </c>
      <c r="Q5517" s="17">
        <f>VLOOKUP($K5517,[1]Budget!$V:$AE,10,0)*IF($C5517="1 - Revenues",1,IF(AND($C5517="5 - Transfers",MID(K5517,15,1)="4"),1,-1))</f>
        <v>0</v>
      </c>
      <c r="S5517" s="18" t="b">
        <f>IF(LEFT(C5517,1)="1",1,-1)*SUMIF([1]Budget!V:V,'Budget Worksheet for Pivot Tabl'!K5517,[1]Budget!AC:AC)=P5517</f>
        <v>1</v>
      </c>
    </row>
    <row r="5518" spans="1:19" x14ac:dyDescent="0.25">
      <c r="A5518" t="s">
        <v>83</v>
      </c>
      <c r="B5518" t="s">
        <v>84</v>
      </c>
      <c r="C5518" t="s">
        <v>8</v>
      </c>
      <c r="D5518" t="str">
        <f t="shared" si="86"/>
        <v>OUTFLOWS</v>
      </c>
      <c r="E5518" t="s">
        <v>116</v>
      </c>
      <c r="F5518" t="s">
        <v>117</v>
      </c>
      <c r="G5518" t="s">
        <v>1912</v>
      </c>
      <c r="H5518" t="s">
        <v>1913</v>
      </c>
      <c r="I5518" t="s">
        <v>59</v>
      </c>
      <c r="J5518" t="s">
        <v>1941</v>
      </c>
      <c r="K5518" t="s">
        <v>6842</v>
      </c>
      <c r="L5518" t="s">
        <v>618</v>
      </c>
      <c r="M5518" s="17">
        <f>VLOOKUP($K5518,[1]Budget!$V:$AE,5,0)*IF($C5518="1 - Revenues",1,IF(AND($C5518="5 - Transfers",MID(I5518,15,1)="4"),1,-1))</f>
        <v>0</v>
      </c>
      <c r="N5518" s="17">
        <f>VLOOKUP($K5518,[1]Budget!$V:$AE,6,0)*IF($C5518="1 - Revenues",1,IF(AND($C5518="5 - Transfers",MID(J5518,15,1)="4"),1,-1))</f>
        <v>0</v>
      </c>
      <c r="O5518" s="17">
        <f>IFERROR(IF(RIGHT(LEFT(K5518,15),1)="4",VLOOKUP(K5518,'[1]Budget Worksheet'!A:B,2,0),-1*VLOOKUP(K5518,'[1]Budget Worksheet'!A:B,2,0)),0)</f>
        <v>0</v>
      </c>
      <c r="P5518" s="17">
        <f>VLOOKUP($K5518,[1]Budget!$V:$AE,8,0)*IF($C5518="1 - Revenues",1,IF(AND($C5518="5 - Transfers",MID($K5518,15,1)="4"),1,-1))</f>
        <v>0</v>
      </c>
      <c r="Q5518" s="17">
        <f>VLOOKUP($K5518,[1]Budget!$V:$AE,10,0)*IF($C5518="1 - Revenues",1,IF(AND($C5518="5 - Transfers",MID(K5518,15,1)="4"),1,-1))</f>
        <v>0</v>
      </c>
      <c r="S5518" s="18" t="b">
        <f>IF(LEFT(C5518,1)="1",1,-1)*SUMIF([1]Budget!V:V,'Budget Worksheet for Pivot Tabl'!K5518,[1]Budget!AC:AC)=P5518</f>
        <v>1</v>
      </c>
    </row>
    <row r="5519" spans="1:19" x14ac:dyDescent="0.25">
      <c r="A5519" t="s">
        <v>83</v>
      </c>
      <c r="B5519" t="s">
        <v>84</v>
      </c>
      <c r="C5519" t="s">
        <v>8</v>
      </c>
      <c r="D5519" t="str">
        <f t="shared" si="86"/>
        <v>OUTFLOWS</v>
      </c>
      <c r="E5519" t="s">
        <v>116</v>
      </c>
      <c r="F5519" t="s">
        <v>117</v>
      </c>
      <c r="G5519" t="s">
        <v>1912</v>
      </c>
      <c r="H5519" t="s">
        <v>1913</v>
      </c>
      <c r="I5519" t="s">
        <v>59</v>
      </c>
      <c r="J5519" t="s">
        <v>1941</v>
      </c>
      <c r="K5519" t="s">
        <v>6843</v>
      </c>
      <c r="L5519" t="s">
        <v>620</v>
      </c>
      <c r="M5519" s="17">
        <f>VLOOKUP($K5519,[1]Budget!$V:$AE,5,0)*IF($C5519="1 - Revenues",1,IF(AND($C5519="5 - Transfers",MID(I5519,15,1)="4"),1,-1))</f>
        <v>-1000</v>
      </c>
      <c r="N5519" s="17">
        <f>VLOOKUP($K5519,[1]Budget!$V:$AE,6,0)*IF($C5519="1 - Revenues",1,IF(AND($C5519="5 - Transfers",MID(J5519,15,1)="4"),1,-1))</f>
        <v>-1000</v>
      </c>
      <c r="O5519" s="17">
        <f>IFERROR(IF(RIGHT(LEFT(K5519,15),1)="4",VLOOKUP(K5519,'[1]Budget Worksheet'!A:B,2,0),-1*VLOOKUP(K5519,'[1]Budget Worksheet'!A:B,2,0)),0)</f>
        <v>0</v>
      </c>
      <c r="P5519" s="17">
        <f>VLOOKUP($K5519,[1]Budget!$V:$AE,8,0)*IF($C5519="1 - Revenues",1,IF(AND($C5519="5 - Transfers",MID($K5519,15,1)="4"),1,-1))</f>
        <v>0</v>
      </c>
      <c r="Q5519" s="17">
        <f>VLOOKUP($K5519,[1]Budget!$V:$AE,10,0)*IF($C5519="1 - Revenues",1,IF(AND($C5519="5 - Transfers",MID(K5519,15,1)="4"),1,-1))</f>
        <v>0</v>
      </c>
      <c r="S5519" s="18" t="b">
        <f>IF(LEFT(C5519,1)="1",1,-1)*SUMIF([1]Budget!V:V,'Budget Worksheet for Pivot Tabl'!K5519,[1]Budget!AC:AC)=P5519</f>
        <v>1</v>
      </c>
    </row>
    <row r="5520" spans="1:19" x14ac:dyDescent="0.25">
      <c r="A5520" t="s">
        <v>83</v>
      </c>
      <c r="B5520" t="s">
        <v>84</v>
      </c>
      <c r="C5520" t="s">
        <v>8</v>
      </c>
      <c r="D5520" t="str">
        <f t="shared" si="86"/>
        <v>OUTFLOWS</v>
      </c>
      <c r="E5520" t="s">
        <v>116</v>
      </c>
      <c r="F5520" t="s">
        <v>117</v>
      </c>
      <c r="G5520" t="s">
        <v>1912</v>
      </c>
      <c r="H5520" t="s">
        <v>1913</v>
      </c>
      <c r="I5520" t="s">
        <v>59</v>
      </c>
      <c r="J5520" t="s">
        <v>1941</v>
      </c>
      <c r="K5520" t="s">
        <v>6844</v>
      </c>
      <c r="L5520" t="s">
        <v>1020</v>
      </c>
      <c r="M5520" s="17">
        <f>VLOOKUP($K5520,[1]Budget!$V:$AE,5,0)*IF($C5520="1 - Revenues",1,IF(AND($C5520="5 - Transfers",MID(I5520,15,1)="4"),1,-1))</f>
        <v>0</v>
      </c>
      <c r="N5520" s="17">
        <f>VLOOKUP($K5520,[1]Budget!$V:$AE,6,0)*IF($C5520="1 - Revenues",1,IF(AND($C5520="5 - Transfers",MID(J5520,15,1)="4"),1,-1))</f>
        <v>0</v>
      </c>
      <c r="O5520" s="17">
        <f>IFERROR(IF(RIGHT(LEFT(K5520,15),1)="4",VLOOKUP(K5520,'[1]Budget Worksheet'!A:B,2,0),-1*VLOOKUP(K5520,'[1]Budget Worksheet'!A:B,2,0)),0)</f>
        <v>0</v>
      </c>
      <c r="P5520" s="17">
        <f>VLOOKUP($K5520,[1]Budget!$V:$AE,8,0)*IF($C5520="1 - Revenues",1,IF(AND($C5520="5 - Transfers",MID($K5520,15,1)="4"),1,-1))</f>
        <v>0</v>
      </c>
      <c r="Q5520" s="17">
        <f>VLOOKUP($K5520,[1]Budget!$V:$AE,10,0)*IF($C5520="1 - Revenues",1,IF(AND($C5520="5 - Transfers",MID(K5520,15,1)="4"),1,-1))</f>
        <v>0</v>
      </c>
      <c r="S5520" s="18" t="b">
        <f>IF(LEFT(C5520,1)="1",1,-1)*SUMIF([1]Budget!V:V,'Budget Worksheet for Pivot Tabl'!K5520,[1]Budget!AC:AC)=P5520</f>
        <v>1</v>
      </c>
    </row>
    <row r="5521" spans="1:19" x14ac:dyDescent="0.25">
      <c r="A5521" t="s">
        <v>83</v>
      </c>
      <c r="B5521" t="s">
        <v>84</v>
      </c>
      <c r="C5521" t="s">
        <v>8</v>
      </c>
      <c r="D5521" t="str">
        <f t="shared" si="86"/>
        <v>OUTFLOWS</v>
      </c>
      <c r="E5521" t="s">
        <v>116</v>
      </c>
      <c r="F5521" t="s">
        <v>117</v>
      </c>
      <c r="G5521" t="s">
        <v>1912</v>
      </c>
      <c r="H5521" t="s">
        <v>1913</v>
      </c>
      <c r="I5521" t="s">
        <v>59</v>
      </c>
      <c r="J5521" t="s">
        <v>1941</v>
      </c>
      <c r="K5521" t="s">
        <v>6845</v>
      </c>
      <c r="L5521" t="s">
        <v>472</v>
      </c>
      <c r="M5521" s="17">
        <f>VLOOKUP($K5521,[1]Budget!$V:$AE,5,0)*IF($C5521="1 - Revenues",1,IF(AND($C5521="5 - Transfers",MID(I5521,15,1)="4"),1,-1))</f>
        <v>0</v>
      </c>
      <c r="N5521" s="17">
        <f>VLOOKUP($K5521,[1]Budget!$V:$AE,6,0)*IF($C5521="1 - Revenues",1,IF(AND($C5521="5 - Transfers",MID(J5521,15,1)="4"),1,-1))</f>
        <v>0</v>
      </c>
      <c r="O5521" s="17">
        <f>IFERROR(IF(RIGHT(LEFT(K5521,15),1)="4",VLOOKUP(K5521,'[1]Budget Worksheet'!A:B,2,0),-1*VLOOKUP(K5521,'[1]Budget Worksheet'!A:B,2,0)),0)</f>
        <v>0</v>
      </c>
      <c r="P5521" s="17">
        <f>VLOOKUP($K5521,[1]Budget!$V:$AE,8,0)*IF($C5521="1 - Revenues",1,IF(AND($C5521="5 - Transfers",MID($K5521,15,1)="4"),1,-1))</f>
        <v>0</v>
      </c>
      <c r="Q5521" s="17">
        <f>VLOOKUP($K5521,[1]Budget!$V:$AE,10,0)*IF($C5521="1 - Revenues",1,IF(AND($C5521="5 - Transfers",MID(K5521,15,1)="4"),1,-1))</f>
        <v>0</v>
      </c>
      <c r="S5521" s="18" t="b">
        <f>IF(LEFT(C5521,1)="1",1,-1)*SUMIF([1]Budget!V:V,'Budget Worksheet for Pivot Tabl'!K5521,[1]Budget!AC:AC)=P5521</f>
        <v>1</v>
      </c>
    </row>
    <row r="5522" spans="1:19" x14ac:dyDescent="0.25">
      <c r="A5522" t="s">
        <v>83</v>
      </c>
      <c r="B5522" t="s">
        <v>84</v>
      </c>
      <c r="C5522" t="s">
        <v>8</v>
      </c>
      <c r="D5522" t="str">
        <f t="shared" si="86"/>
        <v>OUTFLOWS</v>
      </c>
      <c r="E5522" t="s">
        <v>116</v>
      </c>
      <c r="F5522" t="s">
        <v>117</v>
      </c>
      <c r="G5522" t="s">
        <v>1912</v>
      </c>
      <c r="H5522" t="s">
        <v>1913</v>
      </c>
      <c r="I5522" t="s">
        <v>59</v>
      </c>
      <c r="J5522" t="s">
        <v>1941</v>
      </c>
      <c r="K5522" t="s">
        <v>6846</v>
      </c>
      <c r="L5522" t="s">
        <v>625</v>
      </c>
      <c r="M5522" s="17">
        <f>VLOOKUP($K5522,[1]Budget!$V:$AE,5,0)*IF($C5522="1 - Revenues",1,IF(AND($C5522="5 - Transfers",MID(I5522,15,1)="4"),1,-1))</f>
        <v>0</v>
      </c>
      <c r="N5522" s="17">
        <f>VLOOKUP($K5522,[1]Budget!$V:$AE,6,0)*IF($C5522="1 - Revenues",1,IF(AND($C5522="5 - Transfers",MID(J5522,15,1)="4"),1,-1))</f>
        <v>0</v>
      </c>
      <c r="O5522" s="17">
        <f>IFERROR(IF(RIGHT(LEFT(K5522,15),1)="4",VLOOKUP(K5522,'[1]Budget Worksheet'!A:B,2,0),-1*VLOOKUP(K5522,'[1]Budget Worksheet'!A:B,2,0)),0)</f>
        <v>0</v>
      </c>
      <c r="P5522" s="17">
        <f>VLOOKUP($K5522,[1]Budget!$V:$AE,8,0)*IF($C5522="1 - Revenues",1,IF(AND($C5522="5 - Transfers",MID($K5522,15,1)="4"),1,-1))</f>
        <v>0</v>
      </c>
      <c r="Q5522" s="17">
        <f>VLOOKUP($K5522,[1]Budget!$V:$AE,10,0)*IF($C5522="1 - Revenues",1,IF(AND($C5522="5 - Transfers",MID(K5522,15,1)="4"),1,-1))</f>
        <v>0</v>
      </c>
      <c r="S5522" s="18" t="b">
        <f>IF(LEFT(C5522,1)="1",1,-1)*SUMIF([1]Budget!V:V,'Budget Worksheet for Pivot Tabl'!K5522,[1]Budget!AC:AC)=P5522</f>
        <v>1</v>
      </c>
    </row>
    <row r="5523" spans="1:19" x14ac:dyDescent="0.25">
      <c r="A5523" t="s">
        <v>83</v>
      </c>
      <c r="B5523" t="s">
        <v>84</v>
      </c>
      <c r="C5523" t="s">
        <v>8</v>
      </c>
      <c r="D5523" t="str">
        <f t="shared" si="86"/>
        <v>OUTFLOWS</v>
      </c>
      <c r="E5523" t="s">
        <v>116</v>
      </c>
      <c r="F5523" t="s">
        <v>117</v>
      </c>
      <c r="G5523" t="s">
        <v>1912</v>
      </c>
      <c r="H5523" t="s">
        <v>1913</v>
      </c>
      <c r="I5523" t="s">
        <v>59</v>
      </c>
      <c r="J5523" t="s">
        <v>1941</v>
      </c>
      <c r="K5523" t="s">
        <v>6847</v>
      </c>
      <c r="L5523" t="s">
        <v>629</v>
      </c>
      <c r="M5523" s="17">
        <f>VLOOKUP($K5523,[1]Budget!$V:$AE,5,0)*IF($C5523="1 - Revenues",1,IF(AND($C5523="5 - Transfers",MID(I5523,15,1)="4"),1,-1))</f>
        <v>-1000</v>
      </c>
      <c r="N5523" s="17">
        <f>VLOOKUP($K5523,[1]Budget!$V:$AE,6,0)*IF($C5523="1 - Revenues",1,IF(AND($C5523="5 - Transfers",MID(J5523,15,1)="4"),1,-1))</f>
        <v>-1000</v>
      </c>
      <c r="O5523" s="17">
        <f>IFERROR(IF(RIGHT(LEFT(K5523,15),1)="4",VLOOKUP(K5523,'[1]Budget Worksheet'!A:B,2,0),-1*VLOOKUP(K5523,'[1]Budget Worksheet'!A:B,2,0)),0)</f>
        <v>-1500</v>
      </c>
      <c r="P5523" s="17">
        <f>VLOOKUP($K5523,[1]Budget!$V:$AE,8,0)*IF($C5523="1 - Revenues",1,IF(AND($C5523="5 - Transfers",MID($K5523,15,1)="4"),1,-1))</f>
        <v>-1500</v>
      </c>
      <c r="Q5523" s="17">
        <f>VLOOKUP($K5523,[1]Budget!$V:$AE,10,0)*IF($C5523="1 - Revenues",1,IF(AND($C5523="5 - Transfers",MID(K5523,15,1)="4"),1,-1))</f>
        <v>0</v>
      </c>
      <c r="S5523" s="18" t="b">
        <f>IF(LEFT(C5523,1)="1",1,-1)*SUMIF([1]Budget!V:V,'Budget Worksheet for Pivot Tabl'!K5523,[1]Budget!AC:AC)=P5523</f>
        <v>1</v>
      </c>
    </row>
    <row r="5524" spans="1:19" x14ac:dyDescent="0.25">
      <c r="A5524" t="s">
        <v>83</v>
      </c>
      <c r="B5524" t="s">
        <v>84</v>
      </c>
      <c r="C5524" t="s">
        <v>9</v>
      </c>
      <c r="D5524" t="str">
        <f t="shared" si="86"/>
        <v>OUTFLOWS</v>
      </c>
      <c r="E5524" t="s">
        <v>116</v>
      </c>
      <c r="F5524" t="s">
        <v>117</v>
      </c>
      <c r="G5524" t="s">
        <v>1912</v>
      </c>
      <c r="H5524" t="s">
        <v>1913</v>
      </c>
      <c r="I5524" t="s">
        <v>59</v>
      </c>
      <c r="J5524" t="s">
        <v>1941</v>
      </c>
      <c r="K5524" t="s">
        <v>6848</v>
      </c>
      <c r="L5524" t="s">
        <v>640</v>
      </c>
      <c r="M5524" s="17">
        <f>VLOOKUP($K5524,[1]Budget!$V:$AE,5,0)*IF($C5524="1 - Revenues",1,IF(AND($C5524="5 - Transfers",MID(I5524,15,1)="4"),1,-1))</f>
        <v>-1000</v>
      </c>
      <c r="N5524" s="17">
        <f>VLOOKUP($K5524,[1]Budget!$V:$AE,6,0)*IF($C5524="1 - Revenues",1,IF(AND($C5524="5 - Transfers",MID(J5524,15,1)="4"),1,-1))</f>
        <v>0</v>
      </c>
      <c r="O5524" s="17">
        <f>IFERROR(IF(RIGHT(LEFT(K5524,15),1)="4",VLOOKUP(K5524,'[1]Budget Worksheet'!A:B,2,0),-1*VLOOKUP(K5524,'[1]Budget Worksheet'!A:B,2,0)),0)</f>
        <v>0</v>
      </c>
      <c r="P5524" s="17">
        <f>VLOOKUP($K5524,[1]Budget!$V:$AE,8,0)*IF($C5524="1 - Revenues",1,IF(AND($C5524="5 - Transfers",MID($K5524,15,1)="4"),1,-1))</f>
        <v>0</v>
      </c>
      <c r="Q5524" s="17">
        <f>VLOOKUP($K5524,[1]Budget!$V:$AE,10,0)*IF($C5524="1 - Revenues",1,IF(AND($C5524="5 - Transfers",MID(K5524,15,1)="4"),1,-1))</f>
        <v>0</v>
      </c>
      <c r="S5524" s="18" t="b">
        <f>IF(LEFT(C5524,1)="1",1,-1)*SUMIF([1]Budget!V:V,'Budget Worksheet for Pivot Tabl'!K5524,[1]Budget!AC:AC)=P5524</f>
        <v>1</v>
      </c>
    </row>
    <row r="5525" spans="1:19" x14ac:dyDescent="0.25">
      <c r="A5525" t="s">
        <v>83</v>
      </c>
      <c r="B5525" t="s">
        <v>84</v>
      </c>
      <c r="C5525" t="s">
        <v>9</v>
      </c>
      <c r="D5525" t="str">
        <f t="shared" si="86"/>
        <v>OUTFLOWS</v>
      </c>
      <c r="E5525" t="s">
        <v>116</v>
      </c>
      <c r="F5525" t="s">
        <v>117</v>
      </c>
      <c r="G5525" t="s">
        <v>1912</v>
      </c>
      <c r="H5525" t="s">
        <v>1913</v>
      </c>
      <c r="I5525" t="s">
        <v>59</v>
      </c>
      <c r="J5525" t="s">
        <v>1941</v>
      </c>
      <c r="K5525" t="s">
        <v>6849</v>
      </c>
      <c r="L5525" t="s">
        <v>1058</v>
      </c>
      <c r="M5525" s="17">
        <f>VLOOKUP($K5525,[1]Budget!$V:$AE,5,0)*IF($C5525="1 - Revenues",1,IF(AND($C5525="5 - Transfers",MID(I5525,15,1)="4"),1,-1))</f>
        <v>-10000</v>
      </c>
      <c r="N5525" s="17">
        <f>VLOOKUP($K5525,[1]Budget!$V:$AE,6,0)*IF($C5525="1 - Revenues",1,IF(AND($C5525="5 - Transfers",MID(J5525,15,1)="4"),1,-1))</f>
        <v>-9000</v>
      </c>
      <c r="O5525" s="17">
        <f>IFERROR(IF(RIGHT(LEFT(K5525,15),1)="4",VLOOKUP(K5525,'[1]Budget Worksheet'!A:B,2,0),-1*VLOOKUP(K5525,'[1]Budget Worksheet'!A:B,2,0)),0)</f>
        <v>-15000</v>
      </c>
      <c r="P5525" s="17">
        <f>VLOOKUP($K5525,[1]Budget!$V:$AE,8,0)*IF($C5525="1 - Revenues",1,IF(AND($C5525="5 - Transfers",MID($K5525,15,1)="4"),1,-1))</f>
        <v>-15000</v>
      </c>
      <c r="Q5525" s="17">
        <f>VLOOKUP($K5525,[1]Budget!$V:$AE,10,0)*IF($C5525="1 - Revenues",1,IF(AND($C5525="5 - Transfers",MID(K5525,15,1)="4"),1,-1))</f>
        <v>0</v>
      </c>
      <c r="S5525" s="18" t="b">
        <f>IF(LEFT(C5525,1)="1",1,-1)*SUMIF([1]Budget!V:V,'Budget Worksheet for Pivot Tabl'!K5525,[1]Budget!AC:AC)=P5525</f>
        <v>1</v>
      </c>
    </row>
    <row r="5526" spans="1:19" x14ac:dyDescent="0.25">
      <c r="A5526" t="s">
        <v>83</v>
      </c>
      <c r="B5526" t="s">
        <v>84</v>
      </c>
      <c r="C5526" t="s">
        <v>10</v>
      </c>
      <c r="D5526" t="str">
        <f t="shared" si="86"/>
        <v>OUTFLOWS</v>
      </c>
      <c r="E5526" t="s">
        <v>116</v>
      </c>
      <c r="F5526" t="s">
        <v>117</v>
      </c>
      <c r="G5526" t="s">
        <v>1912</v>
      </c>
      <c r="H5526" t="s">
        <v>1913</v>
      </c>
      <c r="I5526" t="s">
        <v>59</v>
      </c>
      <c r="J5526" t="s">
        <v>1941</v>
      </c>
      <c r="K5526" t="s">
        <v>6850</v>
      </c>
      <c r="L5526" t="s">
        <v>1133</v>
      </c>
      <c r="M5526" s="17">
        <f>VLOOKUP($K5526,[1]Budget!$V:$AE,5,0)*IF($C5526="1 - Revenues",1,IF(AND($C5526="5 - Transfers",MID(I5526,15,1)="4"),1,-1))</f>
        <v>0</v>
      </c>
      <c r="N5526" s="17">
        <f>VLOOKUP($K5526,[1]Budget!$V:$AE,6,0)*IF($C5526="1 - Revenues",1,IF(AND($C5526="5 - Transfers",MID(J5526,15,1)="4"),1,-1))</f>
        <v>0</v>
      </c>
      <c r="O5526" s="17">
        <f>IFERROR(IF(RIGHT(LEFT(K5526,15),1)="4",VLOOKUP(K5526,'[1]Budget Worksheet'!A:B,2,0),-1*VLOOKUP(K5526,'[1]Budget Worksheet'!A:B,2,0)),0)</f>
        <v>0</v>
      </c>
      <c r="P5526" s="17">
        <f>VLOOKUP($K5526,[1]Budget!$V:$AE,8,0)*IF($C5526="1 - Revenues",1,IF(AND($C5526="5 - Transfers",MID($K5526,15,1)="4"),1,-1))</f>
        <v>0</v>
      </c>
      <c r="Q5526" s="17">
        <f>VLOOKUP($K5526,[1]Budget!$V:$AE,10,0)*IF($C5526="1 - Revenues",1,IF(AND($C5526="5 - Transfers",MID(K5526,15,1)="4"),1,-1))</f>
        <v>0</v>
      </c>
      <c r="S5526" s="18" t="b">
        <f>IF(LEFT(C5526,1)="1",1,-1)*SUMIF([1]Budget!V:V,'Budget Worksheet for Pivot Tabl'!K5526,[1]Budget!AC:AC)=P5526</f>
        <v>1</v>
      </c>
    </row>
    <row r="5527" spans="1:19" x14ac:dyDescent="0.25">
      <c r="A5527" t="s">
        <v>83</v>
      </c>
      <c r="B5527" t="s">
        <v>84</v>
      </c>
      <c r="C5527" t="s">
        <v>8</v>
      </c>
      <c r="D5527" t="str">
        <f t="shared" si="86"/>
        <v>OUTFLOWS</v>
      </c>
      <c r="E5527" t="s">
        <v>116</v>
      </c>
      <c r="F5527" t="s">
        <v>117</v>
      </c>
      <c r="G5527" t="s">
        <v>1912</v>
      </c>
      <c r="H5527" t="s">
        <v>1913</v>
      </c>
      <c r="I5527" t="s">
        <v>1987</v>
      </c>
      <c r="J5527" t="s">
        <v>1988</v>
      </c>
      <c r="K5527" t="s">
        <v>6851</v>
      </c>
      <c r="L5527" t="s">
        <v>616</v>
      </c>
      <c r="M5527" s="17">
        <f>VLOOKUP($K5527,[1]Budget!$V:$AE,5,0)*IF($C5527="1 - Revenues",1,IF(AND($C5527="5 - Transfers",MID(I5527,15,1)="4"),1,-1))</f>
        <v>0</v>
      </c>
      <c r="N5527" s="17">
        <f>VLOOKUP($K5527,[1]Budget!$V:$AE,6,0)*IF($C5527="1 - Revenues",1,IF(AND($C5527="5 - Transfers",MID(J5527,15,1)="4"),1,-1))</f>
        <v>0</v>
      </c>
      <c r="O5527" s="17">
        <f>IFERROR(IF(RIGHT(LEFT(K5527,15),1)="4",VLOOKUP(K5527,'[1]Budget Worksheet'!A:B,2,0),-1*VLOOKUP(K5527,'[1]Budget Worksheet'!A:B,2,0)),0)</f>
        <v>0</v>
      </c>
      <c r="P5527" s="17">
        <f>VLOOKUP($K5527,[1]Budget!$V:$AE,8,0)*IF($C5527="1 - Revenues",1,IF(AND($C5527="5 - Transfers",MID($K5527,15,1)="4"),1,-1))</f>
        <v>0</v>
      </c>
      <c r="Q5527" s="17">
        <f>VLOOKUP($K5527,[1]Budget!$V:$AE,10,0)*IF($C5527="1 - Revenues",1,IF(AND($C5527="5 - Transfers",MID(K5527,15,1)="4"),1,-1))</f>
        <v>0</v>
      </c>
      <c r="S5527" s="18" t="b">
        <f>IF(LEFT(C5527,1)="1",1,-1)*SUMIF([1]Budget!V:V,'Budget Worksheet for Pivot Tabl'!K5527,[1]Budget!AC:AC)=P5527</f>
        <v>1</v>
      </c>
    </row>
    <row r="5528" spans="1:19" x14ac:dyDescent="0.25">
      <c r="A5528" t="s">
        <v>83</v>
      </c>
      <c r="B5528" t="s">
        <v>84</v>
      </c>
      <c r="C5528" t="s">
        <v>8</v>
      </c>
      <c r="D5528" t="str">
        <f t="shared" si="86"/>
        <v>OUTFLOWS</v>
      </c>
      <c r="E5528" t="s">
        <v>116</v>
      </c>
      <c r="F5528" t="s">
        <v>117</v>
      </c>
      <c r="G5528" t="s">
        <v>1912</v>
      </c>
      <c r="H5528" t="s">
        <v>1913</v>
      </c>
      <c r="I5528" t="s">
        <v>1987</v>
      </c>
      <c r="J5528" t="s">
        <v>1988</v>
      </c>
      <c r="K5528" t="s">
        <v>6852</v>
      </c>
      <c r="L5528" t="s">
        <v>625</v>
      </c>
      <c r="M5528" s="17">
        <f>VLOOKUP($K5528,[1]Budget!$V:$AE,5,0)*IF($C5528="1 - Revenues",1,IF(AND($C5528="5 - Transfers",MID(I5528,15,1)="4"),1,-1))</f>
        <v>0</v>
      </c>
      <c r="N5528" s="17">
        <f>VLOOKUP($K5528,[1]Budget!$V:$AE,6,0)*IF($C5528="1 - Revenues",1,IF(AND($C5528="5 - Transfers",MID(J5528,15,1)="4"),1,-1))</f>
        <v>0</v>
      </c>
      <c r="O5528" s="17">
        <f>IFERROR(IF(RIGHT(LEFT(K5528,15),1)="4",VLOOKUP(K5528,'[1]Budget Worksheet'!A:B,2,0),-1*VLOOKUP(K5528,'[1]Budget Worksheet'!A:B,2,0)),0)</f>
        <v>0</v>
      </c>
      <c r="P5528" s="17">
        <f>VLOOKUP($K5528,[1]Budget!$V:$AE,8,0)*IF($C5528="1 - Revenues",1,IF(AND($C5528="5 - Transfers",MID($K5528,15,1)="4"),1,-1))</f>
        <v>0</v>
      </c>
      <c r="Q5528" s="17">
        <f>VLOOKUP($K5528,[1]Budget!$V:$AE,10,0)*IF($C5528="1 - Revenues",1,IF(AND($C5528="5 - Transfers",MID(K5528,15,1)="4"),1,-1))</f>
        <v>0</v>
      </c>
      <c r="S5528" s="18" t="b">
        <f>IF(LEFT(C5528,1)="1",1,-1)*SUMIF([1]Budget!V:V,'Budget Worksheet for Pivot Tabl'!K5528,[1]Budget!AC:AC)=P5528</f>
        <v>1</v>
      </c>
    </row>
    <row r="5529" spans="1:19" x14ac:dyDescent="0.25">
      <c r="A5529" t="s">
        <v>83</v>
      </c>
      <c r="B5529" t="s">
        <v>84</v>
      </c>
      <c r="C5529" t="s">
        <v>9</v>
      </c>
      <c r="D5529" t="str">
        <f t="shared" si="86"/>
        <v>OUTFLOWS</v>
      </c>
      <c r="E5529" t="s">
        <v>116</v>
      </c>
      <c r="F5529" t="s">
        <v>117</v>
      </c>
      <c r="G5529" t="s">
        <v>1912</v>
      </c>
      <c r="H5529" t="s">
        <v>1913</v>
      </c>
      <c r="I5529" t="s">
        <v>1987</v>
      </c>
      <c r="J5529" t="s">
        <v>1988</v>
      </c>
      <c r="K5529" t="s">
        <v>6853</v>
      </c>
      <c r="L5529" t="s">
        <v>1058</v>
      </c>
      <c r="M5529" s="17">
        <f>VLOOKUP($K5529,[1]Budget!$V:$AE,5,0)*IF($C5529="1 - Revenues",1,IF(AND($C5529="5 - Transfers",MID(I5529,15,1)="4"),1,-1))</f>
        <v>-8000</v>
      </c>
      <c r="N5529" s="17">
        <f>VLOOKUP($K5529,[1]Budget!$V:$AE,6,0)*IF($C5529="1 - Revenues",1,IF(AND($C5529="5 - Transfers",MID(J5529,15,1)="4"),1,-1))</f>
        <v>-3000</v>
      </c>
      <c r="O5529" s="17">
        <f>IFERROR(IF(RIGHT(LEFT(K5529,15),1)="4",VLOOKUP(K5529,'[1]Budget Worksheet'!A:B,2,0),-1*VLOOKUP(K5529,'[1]Budget Worksheet'!A:B,2,0)),0)</f>
        <v>-8000</v>
      </c>
      <c r="P5529" s="17">
        <f>VLOOKUP($K5529,[1]Budget!$V:$AE,8,0)*IF($C5529="1 - Revenues",1,IF(AND($C5529="5 - Transfers",MID($K5529,15,1)="4"),1,-1))</f>
        <v>-8000</v>
      </c>
      <c r="Q5529" s="17">
        <f>VLOOKUP($K5529,[1]Budget!$V:$AE,10,0)*IF($C5529="1 - Revenues",1,IF(AND($C5529="5 - Transfers",MID(K5529,15,1)="4"),1,-1))</f>
        <v>0</v>
      </c>
      <c r="S5529" s="18" t="b">
        <f>IF(LEFT(C5529,1)="1",1,-1)*SUMIF([1]Budget!V:V,'Budget Worksheet for Pivot Tabl'!K5529,[1]Budget!AC:AC)=P5529</f>
        <v>1</v>
      </c>
    </row>
    <row r="5530" spans="1:19" x14ac:dyDescent="0.25">
      <c r="A5530" t="s">
        <v>83</v>
      </c>
      <c r="B5530" t="s">
        <v>84</v>
      </c>
      <c r="C5530" t="s">
        <v>9</v>
      </c>
      <c r="D5530" t="str">
        <f t="shared" si="86"/>
        <v>OUTFLOWS</v>
      </c>
      <c r="E5530" t="s">
        <v>116</v>
      </c>
      <c r="F5530" t="s">
        <v>117</v>
      </c>
      <c r="G5530" t="s">
        <v>6617</v>
      </c>
      <c r="H5530" t="s">
        <v>6618</v>
      </c>
      <c r="I5530" t="s">
        <v>2902</v>
      </c>
      <c r="J5530" t="s">
        <v>2903</v>
      </c>
      <c r="K5530" t="s">
        <v>6854</v>
      </c>
      <c r="L5530" t="s">
        <v>548</v>
      </c>
      <c r="M5530" s="17">
        <f>VLOOKUP($K5530,[1]Budget!$V:$AE,5,0)*IF($C5530="1 - Revenues",1,IF(AND($C5530="5 - Transfers",MID(I5530,15,1)="4"),1,-1))</f>
        <v>0</v>
      </c>
      <c r="N5530" s="17">
        <f>VLOOKUP($K5530,[1]Budget!$V:$AE,6,0)*IF($C5530="1 - Revenues",1,IF(AND($C5530="5 - Transfers",MID(J5530,15,1)="4"),1,-1))</f>
        <v>0</v>
      </c>
      <c r="O5530" s="17">
        <f>IFERROR(IF(RIGHT(LEFT(K5530,15),1)="4",VLOOKUP(K5530,'[1]Budget Worksheet'!A:B,2,0),-1*VLOOKUP(K5530,'[1]Budget Worksheet'!A:B,2,0)),0)</f>
        <v>0</v>
      </c>
      <c r="P5530" s="17">
        <f>VLOOKUP($K5530,[1]Budget!$V:$AE,8,0)*IF($C5530="1 - Revenues",1,IF(AND($C5530="5 - Transfers",MID($K5530,15,1)="4"),1,-1))</f>
        <v>0</v>
      </c>
      <c r="Q5530" s="17">
        <f>VLOOKUP($K5530,[1]Budget!$V:$AE,10,0)*IF($C5530="1 - Revenues",1,IF(AND($C5530="5 - Transfers",MID(K5530,15,1)="4"),1,-1))</f>
        <v>0</v>
      </c>
      <c r="S5530" s="18" t="b">
        <f>IF(LEFT(C5530,1)="1",1,-1)*SUMIF([1]Budget!V:V,'Budget Worksheet for Pivot Tabl'!K5530,[1]Budget!AC:AC)=P5530</f>
        <v>1</v>
      </c>
    </row>
    <row r="5531" spans="1:19" x14ac:dyDescent="0.25">
      <c r="A5531" t="s">
        <v>83</v>
      </c>
      <c r="B5531" t="s">
        <v>84</v>
      </c>
      <c r="C5531" t="s">
        <v>9</v>
      </c>
      <c r="D5531" t="str">
        <f t="shared" si="86"/>
        <v>OUTFLOWS</v>
      </c>
      <c r="E5531" t="s">
        <v>116</v>
      </c>
      <c r="F5531" t="s">
        <v>117</v>
      </c>
      <c r="G5531" t="s">
        <v>6617</v>
      </c>
      <c r="H5531" t="s">
        <v>6618</v>
      </c>
      <c r="I5531" t="s">
        <v>2902</v>
      </c>
      <c r="J5531" t="s">
        <v>2903</v>
      </c>
      <c r="K5531" t="s">
        <v>6855</v>
      </c>
      <c r="L5531" t="s">
        <v>5779</v>
      </c>
      <c r="M5531" s="17">
        <f>VLOOKUP($K5531,[1]Budget!$V:$AE,5,0)*IF($C5531="1 - Revenues",1,IF(AND($C5531="5 - Transfers",MID(I5531,15,1)="4"),1,-1))</f>
        <v>-552000</v>
      </c>
      <c r="N5531" s="17">
        <f>VLOOKUP($K5531,[1]Budget!$V:$AE,6,0)*IF($C5531="1 - Revenues",1,IF(AND($C5531="5 - Transfers",MID(J5531,15,1)="4"),1,-1))</f>
        <v>-610000</v>
      </c>
      <c r="O5531" s="17">
        <f>IFERROR(IF(RIGHT(LEFT(K5531,15),1)="4",VLOOKUP(K5531,'[1]Budget Worksheet'!A:B,2,0),-1*VLOOKUP(K5531,'[1]Budget Worksheet'!A:B,2,0)),0)</f>
        <v>-609760</v>
      </c>
      <c r="P5531" s="17">
        <f>VLOOKUP($K5531,[1]Budget!$V:$AE,8,0)*IF($C5531="1 - Revenues",1,IF(AND($C5531="5 - Transfers",MID($K5531,15,1)="4"),1,-1))</f>
        <v>-609760</v>
      </c>
      <c r="Q5531" s="17">
        <f>VLOOKUP($K5531,[1]Budget!$V:$AE,10,0)*IF($C5531="1 - Revenues",1,IF(AND($C5531="5 - Transfers",MID(K5531,15,1)="4"),1,-1))</f>
        <v>0</v>
      </c>
      <c r="S5531" s="18" t="b">
        <f>IF(LEFT(C5531,1)="1",1,-1)*SUMIF([1]Budget!V:V,'Budget Worksheet for Pivot Tabl'!K5531,[1]Budget!AC:AC)=P5531</f>
        <v>1</v>
      </c>
    </row>
    <row r="5532" spans="1:19" x14ac:dyDescent="0.25">
      <c r="A5532" t="s">
        <v>83</v>
      </c>
      <c r="B5532" t="s">
        <v>84</v>
      </c>
      <c r="C5532" t="s">
        <v>9</v>
      </c>
      <c r="D5532" t="str">
        <f t="shared" si="86"/>
        <v>OUTFLOWS</v>
      </c>
      <c r="E5532" t="s">
        <v>116</v>
      </c>
      <c r="F5532" t="s">
        <v>117</v>
      </c>
      <c r="G5532" t="s">
        <v>6617</v>
      </c>
      <c r="H5532" t="s">
        <v>6618</v>
      </c>
      <c r="I5532" t="s">
        <v>2902</v>
      </c>
      <c r="J5532" t="s">
        <v>2903</v>
      </c>
      <c r="K5532" t="s">
        <v>6856</v>
      </c>
      <c r="L5532" t="s">
        <v>550</v>
      </c>
      <c r="M5532" s="17">
        <f>VLOOKUP($K5532,[1]Budget!$V:$AE,5,0)*IF($C5532="1 - Revenues",1,IF(AND($C5532="5 - Transfers",MID(I5532,15,1)="4"),1,-1))</f>
        <v>0</v>
      </c>
      <c r="N5532" s="17">
        <f>VLOOKUP($K5532,[1]Budget!$V:$AE,6,0)*IF($C5532="1 - Revenues",1,IF(AND($C5532="5 - Transfers",MID(J5532,15,1)="4"),1,-1))</f>
        <v>0</v>
      </c>
      <c r="O5532" s="17">
        <f>IFERROR(IF(RIGHT(LEFT(K5532,15),1)="4",VLOOKUP(K5532,'[1]Budget Worksheet'!A:B,2,0),-1*VLOOKUP(K5532,'[1]Budget Worksheet'!A:B,2,0)),0)</f>
        <v>0</v>
      </c>
      <c r="P5532" s="17">
        <f>VLOOKUP($K5532,[1]Budget!$V:$AE,8,0)*IF($C5532="1 - Revenues",1,IF(AND($C5532="5 - Transfers",MID($K5532,15,1)="4"),1,-1))</f>
        <v>0</v>
      </c>
      <c r="Q5532" s="17">
        <f>VLOOKUP($K5532,[1]Budget!$V:$AE,10,0)*IF($C5532="1 - Revenues",1,IF(AND($C5532="5 - Transfers",MID(K5532,15,1)="4"),1,-1))</f>
        <v>0</v>
      </c>
      <c r="S5532" s="18" t="b">
        <f>IF(LEFT(C5532,1)="1",1,-1)*SUMIF([1]Budget!V:V,'Budget Worksheet for Pivot Tabl'!K5532,[1]Budget!AC:AC)=P5532</f>
        <v>1</v>
      </c>
    </row>
    <row r="5533" spans="1:19" x14ac:dyDescent="0.25">
      <c r="A5533" t="s">
        <v>83</v>
      </c>
      <c r="B5533" t="s">
        <v>84</v>
      </c>
      <c r="C5533" t="s">
        <v>9</v>
      </c>
      <c r="D5533" t="str">
        <f t="shared" si="86"/>
        <v>OUTFLOWS</v>
      </c>
      <c r="E5533" t="s">
        <v>116</v>
      </c>
      <c r="F5533" t="s">
        <v>117</v>
      </c>
      <c r="G5533" t="s">
        <v>6617</v>
      </c>
      <c r="H5533" t="s">
        <v>6618</v>
      </c>
      <c r="I5533" t="s">
        <v>2902</v>
      </c>
      <c r="J5533" t="s">
        <v>2903</v>
      </c>
      <c r="K5533" t="s">
        <v>6857</v>
      </c>
      <c r="L5533" t="s">
        <v>5784</v>
      </c>
      <c r="M5533" s="17">
        <f>VLOOKUP($K5533,[1]Budget!$V:$AE,5,0)*IF($C5533="1 - Revenues",1,IF(AND($C5533="5 - Transfers",MID(I5533,15,1)="4"),1,-1))</f>
        <v>0</v>
      </c>
      <c r="N5533" s="17">
        <f>VLOOKUP($K5533,[1]Budget!$V:$AE,6,0)*IF($C5533="1 - Revenues",1,IF(AND($C5533="5 - Transfers",MID(J5533,15,1)="4"),1,-1))</f>
        <v>0</v>
      </c>
      <c r="O5533" s="17">
        <f>IFERROR(IF(RIGHT(LEFT(K5533,15),1)="4",VLOOKUP(K5533,'[1]Budget Worksheet'!A:B,2,0),-1*VLOOKUP(K5533,'[1]Budget Worksheet'!A:B,2,0)),0)</f>
        <v>0</v>
      </c>
      <c r="P5533" s="17">
        <f>VLOOKUP($K5533,[1]Budget!$V:$AE,8,0)*IF($C5533="1 - Revenues",1,IF(AND($C5533="5 - Transfers",MID($K5533,15,1)="4"),1,-1))</f>
        <v>0</v>
      </c>
      <c r="Q5533" s="17">
        <f>VLOOKUP($K5533,[1]Budget!$V:$AE,10,0)*IF($C5533="1 - Revenues",1,IF(AND($C5533="5 - Transfers",MID(K5533,15,1)="4"),1,-1))</f>
        <v>0</v>
      </c>
      <c r="S5533" s="18" t="b">
        <f>IF(LEFT(C5533,1)="1",1,-1)*SUMIF([1]Budget!V:V,'Budget Worksheet for Pivot Tabl'!K5533,[1]Budget!AC:AC)=P5533</f>
        <v>1</v>
      </c>
    </row>
    <row r="5534" spans="1:19" x14ac:dyDescent="0.25">
      <c r="A5534" t="s">
        <v>83</v>
      </c>
      <c r="B5534" t="s">
        <v>84</v>
      </c>
      <c r="C5534" t="s">
        <v>9</v>
      </c>
      <c r="D5534" t="str">
        <f t="shared" si="86"/>
        <v>OUTFLOWS</v>
      </c>
      <c r="E5534" t="s">
        <v>116</v>
      </c>
      <c r="F5534" t="s">
        <v>117</v>
      </c>
      <c r="G5534" t="s">
        <v>6617</v>
      </c>
      <c r="H5534" t="s">
        <v>6618</v>
      </c>
      <c r="I5534" t="s">
        <v>2902</v>
      </c>
      <c r="J5534" t="s">
        <v>2903</v>
      </c>
      <c r="K5534" t="s">
        <v>6858</v>
      </c>
      <c r="L5534" t="s">
        <v>5788</v>
      </c>
      <c r="M5534" s="17">
        <f>VLOOKUP($K5534,[1]Budget!$V:$AE,5,0)*IF($C5534="1 - Revenues",1,IF(AND($C5534="5 - Transfers",MID(I5534,15,1)="4"),1,-1))</f>
        <v>-569000</v>
      </c>
      <c r="N5534" s="17">
        <f>VLOOKUP($K5534,[1]Budget!$V:$AE,6,0)*IF($C5534="1 - Revenues",1,IF(AND($C5534="5 - Transfers",MID(J5534,15,1)="4"),1,-1))</f>
        <v>-525000</v>
      </c>
      <c r="O5534" s="17">
        <f>IFERROR(IF(RIGHT(LEFT(K5534,15),1)="4",VLOOKUP(K5534,'[1]Budget Worksheet'!A:B,2,0),-1*VLOOKUP(K5534,'[1]Budget Worksheet'!A:B,2,0)),0)</f>
        <v>-520655</v>
      </c>
      <c r="P5534" s="17">
        <f>VLOOKUP($K5534,[1]Budget!$V:$AE,8,0)*IF($C5534="1 - Revenues",1,IF(AND($C5534="5 - Transfers",MID($K5534,15,1)="4"),1,-1))</f>
        <v>-520655</v>
      </c>
      <c r="Q5534" s="17">
        <f>VLOOKUP($K5534,[1]Budget!$V:$AE,10,0)*IF($C5534="1 - Revenues",1,IF(AND($C5534="5 - Transfers",MID(K5534,15,1)="4"),1,-1))</f>
        <v>0</v>
      </c>
      <c r="S5534" s="18" t="b">
        <f>IF(LEFT(C5534,1)="1",1,-1)*SUMIF([1]Budget!V:V,'Budget Worksheet for Pivot Tabl'!K5534,[1]Budget!AC:AC)=P5534</f>
        <v>1</v>
      </c>
    </row>
    <row r="5535" spans="1:19" x14ac:dyDescent="0.25">
      <c r="A5535" t="s">
        <v>83</v>
      </c>
      <c r="B5535" t="s">
        <v>84</v>
      </c>
      <c r="C5535" t="s">
        <v>9</v>
      </c>
      <c r="D5535" t="str">
        <f t="shared" si="86"/>
        <v>OUTFLOWS</v>
      </c>
      <c r="E5535" t="s">
        <v>116</v>
      </c>
      <c r="F5535" t="s">
        <v>117</v>
      </c>
      <c r="G5535" t="s">
        <v>6617</v>
      </c>
      <c r="H5535" t="s">
        <v>6618</v>
      </c>
      <c r="I5535" t="s">
        <v>2902</v>
      </c>
      <c r="J5535" t="s">
        <v>2903</v>
      </c>
      <c r="K5535" t="s">
        <v>6859</v>
      </c>
      <c r="L5535" t="s">
        <v>5317</v>
      </c>
      <c r="M5535" s="17">
        <f>VLOOKUP($K5535,[1]Budget!$V:$AE,5,0)*IF($C5535="1 - Revenues",1,IF(AND($C5535="5 - Transfers",MID(I5535,15,1)="4"),1,-1))</f>
        <v>-1000</v>
      </c>
      <c r="N5535" s="17">
        <f>VLOOKUP($K5535,[1]Budget!$V:$AE,6,0)*IF($C5535="1 - Revenues",1,IF(AND($C5535="5 - Transfers",MID(J5535,15,1)="4"),1,-1))</f>
        <v>-1000</v>
      </c>
      <c r="O5535" s="17">
        <f>IFERROR(IF(RIGHT(LEFT(K5535,15),1)="4",VLOOKUP(K5535,'[1]Budget Worksheet'!A:B,2,0),-1*VLOOKUP(K5535,'[1]Budget Worksheet'!A:B,2,0)),0)</f>
        <v>-580</v>
      </c>
      <c r="P5535" s="17">
        <f>VLOOKUP($K5535,[1]Budget!$V:$AE,8,0)*IF($C5535="1 - Revenues",1,IF(AND($C5535="5 - Transfers",MID($K5535,15,1)="4"),1,-1))</f>
        <v>-580</v>
      </c>
      <c r="Q5535" s="17">
        <f>VLOOKUP($K5535,[1]Budget!$V:$AE,10,0)*IF($C5535="1 - Revenues",1,IF(AND($C5535="5 - Transfers",MID(K5535,15,1)="4"),1,-1))</f>
        <v>0</v>
      </c>
      <c r="S5535" s="18" t="b">
        <f>IF(LEFT(C5535,1)="1",1,-1)*SUMIF([1]Budget!V:V,'Budget Worksheet for Pivot Tabl'!K5535,[1]Budget!AC:AC)=P5535</f>
        <v>1</v>
      </c>
    </row>
    <row r="5536" spans="1:19" x14ac:dyDescent="0.25">
      <c r="A5536" t="s">
        <v>83</v>
      </c>
      <c r="B5536" t="s">
        <v>84</v>
      </c>
      <c r="C5536" t="s">
        <v>9</v>
      </c>
      <c r="D5536" t="str">
        <f t="shared" si="86"/>
        <v>OUTFLOWS</v>
      </c>
      <c r="E5536" t="s">
        <v>116</v>
      </c>
      <c r="F5536" t="s">
        <v>117</v>
      </c>
      <c r="G5536" t="s">
        <v>6617</v>
      </c>
      <c r="H5536" t="s">
        <v>6618</v>
      </c>
      <c r="I5536" t="s">
        <v>2902</v>
      </c>
      <c r="J5536" t="s">
        <v>2903</v>
      </c>
      <c r="K5536" t="s">
        <v>6860</v>
      </c>
      <c r="L5536" t="s">
        <v>5791</v>
      </c>
      <c r="M5536" s="17">
        <f>VLOOKUP($K5536,[1]Budget!$V:$AE,5,0)*IF($C5536="1 - Revenues",1,IF(AND($C5536="5 - Transfers",MID(I5536,15,1)="4"),1,-1))</f>
        <v>0</v>
      </c>
      <c r="N5536" s="17">
        <f>VLOOKUP($K5536,[1]Budget!$V:$AE,6,0)*IF($C5536="1 - Revenues",1,IF(AND($C5536="5 - Transfers",MID(J5536,15,1)="4"),1,-1))</f>
        <v>0</v>
      </c>
      <c r="O5536" s="17">
        <f>IFERROR(IF(RIGHT(LEFT(K5536,15),1)="4",VLOOKUP(K5536,'[1]Budget Worksheet'!A:B,2,0),-1*VLOOKUP(K5536,'[1]Budget Worksheet'!A:B,2,0)),0)</f>
        <v>0</v>
      </c>
      <c r="P5536" s="17">
        <f>VLOOKUP($K5536,[1]Budget!$V:$AE,8,0)*IF($C5536="1 - Revenues",1,IF(AND($C5536="5 - Transfers",MID($K5536,15,1)="4"),1,-1))</f>
        <v>0</v>
      </c>
      <c r="Q5536" s="17">
        <f>VLOOKUP($K5536,[1]Budget!$V:$AE,10,0)*IF($C5536="1 - Revenues",1,IF(AND($C5536="5 - Transfers",MID(K5536,15,1)="4"),1,-1))</f>
        <v>0</v>
      </c>
      <c r="S5536" s="18" t="b">
        <f>IF(LEFT(C5536,1)="1",1,-1)*SUMIF([1]Budget!V:V,'Budget Worksheet for Pivot Tabl'!K5536,[1]Budget!AC:AC)=P5536</f>
        <v>1</v>
      </c>
    </row>
    <row r="5537" spans="1:19" x14ac:dyDescent="0.25">
      <c r="A5537" t="s">
        <v>83</v>
      </c>
      <c r="B5537" t="s">
        <v>84</v>
      </c>
      <c r="C5537" t="s">
        <v>9</v>
      </c>
      <c r="D5537" t="str">
        <f t="shared" si="86"/>
        <v>OUTFLOWS</v>
      </c>
      <c r="E5537" t="s">
        <v>116</v>
      </c>
      <c r="F5537" t="s">
        <v>117</v>
      </c>
      <c r="G5537" t="s">
        <v>6617</v>
      </c>
      <c r="H5537" t="s">
        <v>6618</v>
      </c>
      <c r="I5537" t="s">
        <v>2902</v>
      </c>
      <c r="J5537" t="s">
        <v>2903</v>
      </c>
      <c r="K5537" t="s">
        <v>6861</v>
      </c>
      <c r="L5537" t="s">
        <v>5793</v>
      </c>
      <c r="M5537" s="17">
        <f>VLOOKUP($K5537,[1]Budget!$V:$AE,5,0)*IF($C5537="1 - Revenues",1,IF(AND($C5537="5 - Transfers",MID(I5537,15,1)="4"),1,-1))</f>
        <v>193000</v>
      </c>
      <c r="N5537" s="17">
        <f>VLOOKUP($K5537,[1]Budget!$V:$AE,6,0)*IF($C5537="1 - Revenues",1,IF(AND($C5537="5 - Transfers",MID(J5537,15,1)="4"),1,-1))</f>
        <v>193000</v>
      </c>
      <c r="O5537" s="17">
        <f>IFERROR(IF(RIGHT(LEFT(K5537,15),1)="4",VLOOKUP(K5537,'[1]Budget Worksheet'!A:B,2,0),-1*VLOOKUP(K5537,'[1]Budget Worksheet'!A:B,2,0)),0)</f>
        <v>0</v>
      </c>
      <c r="P5537" s="17">
        <f>VLOOKUP($K5537,[1]Budget!$V:$AE,8,0)*IF($C5537="1 - Revenues",1,IF(AND($C5537="5 - Transfers",MID($K5537,15,1)="4"),1,-1))</f>
        <v>0</v>
      </c>
      <c r="Q5537" s="17">
        <f>VLOOKUP($K5537,[1]Budget!$V:$AE,10,0)*IF($C5537="1 - Revenues",1,IF(AND($C5537="5 - Transfers",MID(K5537,15,1)="4"),1,-1))</f>
        <v>0</v>
      </c>
      <c r="S5537" s="18" t="b">
        <f>IF(LEFT(C5537,1)="1",1,-1)*SUMIF([1]Budget!V:V,'Budget Worksheet for Pivot Tabl'!K5537,[1]Budget!AC:AC)=P5537</f>
        <v>1</v>
      </c>
    </row>
    <row r="5538" spans="1:19" x14ac:dyDescent="0.25">
      <c r="A5538" t="s">
        <v>83</v>
      </c>
      <c r="B5538" t="s">
        <v>84</v>
      </c>
      <c r="C5538" t="s">
        <v>8</v>
      </c>
      <c r="D5538" t="str">
        <f t="shared" si="86"/>
        <v>OUTFLOWS</v>
      </c>
      <c r="E5538" t="s">
        <v>116</v>
      </c>
      <c r="F5538" t="s">
        <v>117</v>
      </c>
      <c r="G5538" t="s">
        <v>6617</v>
      </c>
      <c r="H5538" t="s">
        <v>6618</v>
      </c>
      <c r="I5538" t="s">
        <v>2024</v>
      </c>
      <c r="J5538" t="s">
        <v>2025</v>
      </c>
      <c r="K5538" t="s">
        <v>6862</v>
      </c>
      <c r="L5538" t="s">
        <v>590</v>
      </c>
      <c r="M5538" s="17">
        <f>VLOOKUP($K5538,[1]Budget!$V:$AE,5,0)*IF($C5538="1 - Revenues",1,IF(AND($C5538="5 - Transfers",MID(I5538,15,1)="4"),1,-1))</f>
        <v>-516000</v>
      </c>
      <c r="N5538" s="17">
        <f>VLOOKUP($K5538,[1]Budget!$V:$AE,6,0)*IF($C5538="1 - Revenues",1,IF(AND($C5538="5 - Transfers",MID(J5538,15,1)="4"),1,-1))</f>
        <v>-302000</v>
      </c>
      <c r="O5538" s="17">
        <f>IFERROR(IF(RIGHT(LEFT(K5538,15),1)="4",VLOOKUP(K5538,'[1]Budget Worksheet'!A:B,2,0),-1*VLOOKUP(K5538,'[1]Budget Worksheet'!A:B,2,0)),0)</f>
        <v>-176631</v>
      </c>
      <c r="P5538" s="17">
        <f>VLOOKUP($K5538,[1]Budget!$V:$AE,8,0)*IF($C5538="1 - Revenues",1,IF(AND($C5538="5 - Transfers",MID($K5538,15,1)="4"),1,-1))</f>
        <v>-188000</v>
      </c>
      <c r="Q5538" s="17">
        <f>VLOOKUP($K5538,[1]Budget!$V:$AE,10,0)*IF($C5538="1 - Revenues",1,IF(AND($C5538="5 - Transfers",MID(K5538,15,1)="4"),1,-1))</f>
        <v>-11369</v>
      </c>
      <c r="S5538" s="18" t="b">
        <f>IF(LEFT(C5538,1)="1",1,-1)*SUMIF([1]Budget!V:V,'Budget Worksheet for Pivot Tabl'!K5538,[1]Budget!AC:AC)=P5538</f>
        <v>1</v>
      </c>
    </row>
    <row r="5539" spans="1:19" x14ac:dyDescent="0.25">
      <c r="A5539" t="s">
        <v>83</v>
      </c>
      <c r="B5539" t="s">
        <v>84</v>
      </c>
      <c r="C5539" t="s">
        <v>8</v>
      </c>
      <c r="D5539" t="str">
        <f t="shared" si="86"/>
        <v>OUTFLOWS</v>
      </c>
      <c r="E5539" t="s">
        <v>116</v>
      </c>
      <c r="F5539" t="s">
        <v>117</v>
      </c>
      <c r="G5539" t="s">
        <v>6617</v>
      </c>
      <c r="H5539" t="s">
        <v>6618</v>
      </c>
      <c r="I5539" t="s">
        <v>2024</v>
      </c>
      <c r="J5539" t="s">
        <v>2025</v>
      </c>
      <c r="K5539" t="s">
        <v>6863</v>
      </c>
      <c r="L5539" t="s">
        <v>582</v>
      </c>
      <c r="M5539" s="17">
        <f>VLOOKUP($K5539,[1]Budget!$V:$AE,5,0)*IF($C5539="1 - Revenues",1,IF(AND($C5539="5 - Transfers",MID(I5539,15,1)="4"),1,-1))</f>
        <v>0</v>
      </c>
      <c r="N5539" s="17">
        <f>VLOOKUP($K5539,[1]Budget!$V:$AE,6,0)*IF($C5539="1 - Revenues",1,IF(AND($C5539="5 - Transfers",MID(J5539,15,1)="4"),1,-1))</f>
        <v>0</v>
      </c>
      <c r="O5539" s="17">
        <f>IFERROR(IF(RIGHT(LEFT(K5539,15),1)="4",VLOOKUP(K5539,'[1]Budget Worksheet'!A:B,2,0),-1*VLOOKUP(K5539,'[1]Budget Worksheet'!A:B,2,0)),0)</f>
        <v>0</v>
      </c>
      <c r="P5539" s="17">
        <f>VLOOKUP($K5539,[1]Budget!$V:$AE,8,0)*IF($C5539="1 - Revenues",1,IF(AND($C5539="5 - Transfers",MID($K5539,15,1)="4"),1,-1))</f>
        <v>0</v>
      </c>
      <c r="Q5539" s="17">
        <f>VLOOKUP($K5539,[1]Budget!$V:$AE,10,0)*IF($C5539="1 - Revenues",1,IF(AND($C5539="5 - Transfers",MID(K5539,15,1)="4"),1,-1))</f>
        <v>0</v>
      </c>
      <c r="S5539" s="18" t="b">
        <f>IF(LEFT(C5539,1)="1",1,-1)*SUMIF([1]Budget!V:V,'Budget Worksheet for Pivot Tabl'!K5539,[1]Budget!AC:AC)=P5539</f>
        <v>1</v>
      </c>
    </row>
    <row r="5540" spans="1:19" x14ac:dyDescent="0.25">
      <c r="A5540" t="s">
        <v>83</v>
      </c>
      <c r="B5540" t="s">
        <v>84</v>
      </c>
      <c r="C5540" t="s">
        <v>8</v>
      </c>
      <c r="D5540" t="str">
        <f t="shared" si="86"/>
        <v>OUTFLOWS</v>
      </c>
      <c r="E5540" t="s">
        <v>116</v>
      </c>
      <c r="F5540" t="s">
        <v>117</v>
      </c>
      <c r="G5540" t="s">
        <v>6617</v>
      </c>
      <c r="H5540" t="s">
        <v>6618</v>
      </c>
      <c r="I5540" t="s">
        <v>2024</v>
      </c>
      <c r="J5540" t="s">
        <v>2025</v>
      </c>
      <c r="K5540" t="s">
        <v>6864</v>
      </c>
      <c r="L5540" t="s">
        <v>593</v>
      </c>
      <c r="M5540" s="17">
        <f>VLOOKUP($K5540,[1]Budget!$V:$AE,5,0)*IF($C5540="1 - Revenues",1,IF(AND($C5540="5 - Transfers",MID(I5540,15,1)="4"),1,-1))</f>
        <v>-2000</v>
      </c>
      <c r="N5540" s="17">
        <f>VLOOKUP($K5540,[1]Budget!$V:$AE,6,0)*IF($C5540="1 - Revenues",1,IF(AND($C5540="5 - Transfers",MID(J5540,15,1)="4"),1,-1))</f>
        <v>0</v>
      </c>
      <c r="O5540" s="17">
        <f>IFERROR(IF(RIGHT(LEFT(K5540,15),1)="4",VLOOKUP(K5540,'[1]Budget Worksheet'!A:B,2,0),-1*VLOOKUP(K5540,'[1]Budget Worksheet'!A:B,2,0)),0)</f>
        <v>0</v>
      </c>
      <c r="P5540" s="17">
        <f>VLOOKUP($K5540,[1]Budget!$V:$AE,8,0)*IF($C5540="1 - Revenues",1,IF(AND($C5540="5 - Transfers",MID($K5540,15,1)="4"),1,-1))</f>
        <v>0</v>
      </c>
      <c r="Q5540" s="17">
        <f>VLOOKUP($K5540,[1]Budget!$V:$AE,10,0)*IF($C5540="1 - Revenues",1,IF(AND($C5540="5 - Transfers",MID(K5540,15,1)="4"),1,-1))</f>
        <v>0</v>
      </c>
      <c r="S5540" s="18" t="b">
        <f>IF(LEFT(C5540,1)="1",1,-1)*SUMIF([1]Budget!V:V,'Budget Worksheet for Pivot Tabl'!K5540,[1]Budget!AC:AC)=P5540</f>
        <v>1</v>
      </c>
    </row>
    <row r="5541" spans="1:19" x14ac:dyDescent="0.25">
      <c r="A5541" t="s">
        <v>83</v>
      </c>
      <c r="B5541" t="s">
        <v>84</v>
      </c>
      <c r="C5541" t="s">
        <v>8</v>
      </c>
      <c r="D5541" t="str">
        <f t="shared" si="86"/>
        <v>OUTFLOWS</v>
      </c>
      <c r="E5541" t="s">
        <v>116</v>
      </c>
      <c r="F5541" t="s">
        <v>117</v>
      </c>
      <c r="G5541" t="s">
        <v>6617</v>
      </c>
      <c r="H5541" t="s">
        <v>6618</v>
      </c>
      <c r="I5541" t="s">
        <v>2024</v>
      </c>
      <c r="J5541" t="s">
        <v>2025</v>
      </c>
      <c r="K5541" t="s">
        <v>6865</v>
      </c>
      <c r="L5541" t="s">
        <v>919</v>
      </c>
      <c r="M5541" s="17">
        <f>VLOOKUP($K5541,[1]Budget!$V:$AE,5,0)*IF($C5541="1 - Revenues",1,IF(AND($C5541="5 - Transfers",MID(I5541,15,1)="4"),1,-1))</f>
        <v>0</v>
      </c>
      <c r="N5541" s="17">
        <f>VLOOKUP($K5541,[1]Budget!$V:$AE,6,0)*IF($C5541="1 - Revenues",1,IF(AND($C5541="5 - Transfers",MID(J5541,15,1)="4"),1,-1))</f>
        <v>0</v>
      </c>
      <c r="O5541" s="17">
        <f>IFERROR(IF(RIGHT(LEFT(K5541,15),1)="4",VLOOKUP(K5541,'[1]Budget Worksheet'!A:B,2,0),-1*VLOOKUP(K5541,'[1]Budget Worksheet'!A:B,2,0)),0)</f>
        <v>0</v>
      </c>
      <c r="P5541" s="17">
        <f>VLOOKUP($K5541,[1]Budget!$V:$AE,8,0)*IF($C5541="1 - Revenues",1,IF(AND($C5541="5 - Transfers",MID($K5541,15,1)="4"),1,-1))</f>
        <v>0</v>
      </c>
      <c r="Q5541" s="17">
        <f>VLOOKUP($K5541,[1]Budget!$V:$AE,10,0)*IF($C5541="1 - Revenues",1,IF(AND($C5541="5 - Transfers",MID(K5541,15,1)="4"),1,-1))</f>
        <v>0</v>
      </c>
      <c r="S5541" s="18" t="b">
        <f>IF(LEFT(C5541,1)="1",1,-1)*SUMIF([1]Budget!V:V,'Budget Worksheet for Pivot Tabl'!K5541,[1]Budget!AC:AC)=P5541</f>
        <v>1</v>
      </c>
    </row>
    <row r="5542" spans="1:19" x14ac:dyDescent="0.25">
      <c r="A5542" t="s">
        <v>83</v>
      </c>
      <c r="B5542" t="s">
        <v>84</v>
      </c>
      <c r="C5542" t="s">
        <v>8</v>
      </c>
      <c r="D5542" t="str">
        <f t="shared" si="86"/>
        <v>OUTFLOWS</v>
      </c>
      <c r="E5542" t="s">
        <v>116</v>
      </c>
      <c r="F5542" t="s">
        <v>117</v>
      </c>
      <c r="G5542" t="s">
        <v>6617</v>
      </c>
      <c r="H5542" t="s">
        <v>6618</v>
      </c>
      <c r="I5542" t="s">
        <v>2024</v>
      </c>
      <c r="J5542" t="s">
        <v>2025</v>
      </c>
      <c r="K5542" t="s">
        <v>6866</v>
      </c>
      <c r="L5542" t="s">
        <v>595</v>
      </c>
      <c r="M5542" s="17">
        <f>VLOOKUP($K5542,[1]Budget!$V:$AE,5,0)*IF($C5542="1 - Revenues",1,IF(AND($C5542="5 - Transfers",MID(I5542,15,1)="4"),1,-1))</f>
        <v>0</v>
      </c>
      <c r="N5542" s="17">
        <f>VLOOKUP($K5542,[1]Budget!$V:$AE,6,0)*IF($C5542="1 - Revenues",1,IF(AND($C5542="5 - Transfers",MID(J5542,15,1)="4"),1,-1))</f>
        <v>0</v>
      </c>
      <c r="O5542" s="17">
        <f>IFERROR(IF(RIGHT(LEFT(K5542,15),1)="4",VLOOKUP(K5542,'[1]Budget Worksheet'!A:B,2,0),-1*VLOOKUP(K5542,'[1]Budget Worksheet'!A:B,2,0)),0)</f>
        <v>0</v>
      </c>
      <c r="P5542" s="17">
        <f>VLOOKUP($K5542,[1]Budget!$V:$AE,8,0)*IF($C5542="1 - Revenues",1,IF(AND($C5542="5 - Transfers",MID($K5542,15,1)="4"),1,-1))</f>
        <v>0</v>
      </c>
      <c r="Q5542" s="17">
        <f>VLOOKUP($K5542,[1]Budget!$V:$AE,10,0)*IF($C5542="1 - Revenues",1,IF(AND($C5542="5 - Transfers",MID(K5542,15,1)="4"),1,-1))</f>
        <v>0</v>
      </c>
      <c r="S5542" s="18" t="b">
        <f>IF(LEFT(C5542,1)="1",1,-1)*SUMIF([1]Budget!V:V,'Budget Worksheet for Pivot Tabl'!K5542,[1]Budget!AC:AC)=P5542</f>
        <v>1</v>
      </c>
    </row>
    <row r="5543" spans="1:19" x14ac:dyDescent="0.25">
      <c r="A5543" t="s">
        <v>83</v>
      </c>
      <c r="B5543" t="s">
        <v>84</v>
      </c>
      <c r="C5543" t="s">
        <v>8</v>
      </c>
      <c r="D5543" t="str">
        <f t="shared" si="86"/>
        <v>OUTFLOWS</v>
      </c>
      <c r="E5543" t="s">
        <v>116</v>
      </c>
      <c r="F5543" t="s">
        <v>117</v>
      </c>
      <c r="G5543" t="s">
        <v>6617</v>
      </c>
      <c r="H5543" t="s">
        <v>6618</v>
      </c>
      <c r="I5543" t="s">
        <v>2024</v>
      </c>
      <c r="J5543" t="s">
        <v>2025</v>
      </c>
      <c r="K5543" t="s">
        <v>6867</v>
      </c>
      <c r="L5543" t="s">
        <v>597</v>
      </c>
      <c r="M5543" s="17">
        <f>VLOOKUP($K5543,[1]Budget!$V:$AE,5,0)*IF($C5543="1 - Revenues",1,IF(AND($C5543="5 - Transfers",MID(I5543,15,1)="4"),1,-1))</f>
        <v>-4000</v>
      </c>
      <c r="N5543" s="17">
        <f>VLOOKUP($K5543,[1]Budget!$V:$AE,6,0)*IF($C5543="1 - Revenues",1,IF(AND($C5543="5 - Transfers",MID(J5543,15,1)="4"),1,-1))</f>
        <v>-5000</v>
      </c>
      <c r="O5543" s="17">
        <f>IFERROR(IF(RIGHT(LEFT(K5543,15),1)="4",VLOOKUP(K5543,'[1]Budget Worksheet'!A:B,2,0),-1*VLOOKUP(K5543,'[1]Budget Worksheet'!A:B,2,0)),0)</f>
        <v>-1588</v>
      </c>
      <c r="P5543" s="17">
        <f>VLOOKUP($K5543,[1]Budget!$V:$AE,8,0)*IF($C5543="1 - Revenues",1,IF(AND($C5543="5 - Transfers",MID($K5543,15,1)="4"),1,-1))</f>
        <v>-1588</v>
      </c>
      <c r="Q5543" s="17">
        <f>VLOOKUP($K5543,[1]Budget!$V:$AE,10,0)*IF($C5543="1 - Revenues",1,IF(AND($C5543="5 - Transfers",MID(K5543,15,1)="4"),1,-1))</f>
        <v>0</v>
      </c>
      <c r="S5543" s="18" t="b">
        <f>IF(LEFT(C5543,1)="1",1,-1)*SUMIF([1]Budget!V:V,'Budget Worksheet for Pivot Tabl'!K5543,[1]Budget!AC:AC)=P5543</f>
        <v>1</v>
      </c>
    </row>
    <row r="5544" spans="1:19" x14ac:dyDescent="0.25">
      <c r="A5544" t="s">
        <v>83</v>
      </c>
      <c r="B5544" t="s">
        <v>84</v>
      </c>
      <c r="C5544" t="s">
        <v>8</v>
      </c>
      <c r="D5544" t="str">
        <f t="shared" si="86"/>
        <v>OUTFLOWS</v>
      </c>
      <c r="E5544" t="s">
        <v>116</v>
      </c>
      <c r="F5544" t="s">
        <v>117</v>
      </c>
      <c r="G5544" t="s">
        <v>6617</v>
      </c>
      <c r="H5544" t="s">
        <v>6618</v>
      </c>
      <c r="I5544" t="s">
        <v>2024</v>
      </c>
      <c r="J5544" t="s">
        <v>2025</v>
      </c>
      <c r="K5544" t="s">
        <v>6868</v>
      </c>
      <c r="L5544" t="s">
        <v>599</v>
      </c>
      <c r="M5544" s="17">
        <f>VLOOKUP($K5544,[1]Budget!$V:$AE,5,0)*IF($C5544="1 - Revenues",1,IF(AND($C5544="5 - Transfers",MID(I5544,15,1)="4"),1,-1))</f>
        <v>-4000</v>
      </c>
      <c r="N5544" s="17">
        <f>VLOOKUP($K5544,[1]Budget!$V:$AE,6,0)*IF($C5544="1 - Revenues",1,IF(AND($C5544="5 - Transfers",MID(J5544,15,1)="4"),1,-1))</f>
        <v>-3000</v>
      </c>
      <c r="O5544" s="17">
        <f>IFERROR(IF(RIGHT(LEFT(K5544,15),1)="4",VLOOKUP(K5544,'[1]Budget Worksheet'!A:B,2,0),-1*VLOOKUP(K5544,'[1]Budget Worksheet'!A:B,2,0)),0)</f>
        <v>-2160</v>
      </c>
      <c r="P5544" s="17">
        <f>VLOOKUP($K5544,[1]Budget!$V:$AE,8,0)*IF($C5544="1 - Revenues",1,IF(AND($C5544="5 - Transfers",MID($K5544,15,1)="4"),1,-1))</f>
        <v>-2160</v>
      </c>
      <c r="Q5544" s="17">
        <f>VLOOKUP($K5544,[1]Budget!$V:$AE,10,0)*IF($C5544="1 - Revenues",1,IF(AND($C5544="5 - Transfers",MID(K5544,15,1)="4"),1,-1))</f>
        <v>0</v>
      </c>
      <c r="S5544" s="18" t="b">
        <f>IF(LEFT(C5544,1)="1",1,-1)*SUMIF([1]Budget!V:V,'Budget Worksheet for Pivot Tabl'!K5544,[1]Budget!AC:AC)=P5544</f>
        <v>1</v>
      </c>
    </row>
    <row r="5545" spans="1:19" x14ac:dyDescent="0.25">
      <c r="A5545" t="s">
        <v>83</v>
      </c>
      <c r="B5545" t="s">
        <v>84</v>
      </c>
      <c r="C5545" t="s">
        <v>8</v>
      </c>
      <c r="D5545" t="str">
        <f t="shared" si="86"/>
        <v>OUTFLOWS</v>
      </c>
      <c r="E5545" t="s">
        <v>116</v>
      </c>
      <c r="F5545" t="s">
        <v>117</v>
      </c>
      <c r="G5545" t="s">
        <v>6617</v>
      </c>
      <c r="H5545" t="s">
        <v>6618</v>
      </c>
      <c r="I5545" t="s">
        <v>2024</v>
      </c>
      <c r="J5545" t="s">
        <v>2025</v>
      </c>
      <c r="K5545" t="s">
        <v>6869</v>
      </c>
      <c r="L5545" t="s">
        <v>601</v>
      </c>
      <c r="M5545" s="17">
        <f>VLOOKUP($K5545,[1]Budget!$V:$AE,5,0)*IF($C5545="1 - Revenues",1,IF(AND($C5545="5 - Transfers",MID(I5545,15,1)="4"),1,-1))</f>
        <v>0</v>
      </c>
      <c r="N5545" s="17">
        <f>VLOOKUP($K5545,[1]Budget!$V:$AE,6,0)*IF($C5545="1 - Revenues",1,IF(AND($C5545="5 - Transfers",MID(J5545,15,1)="4"),1,-1))</f>
        <v>0</v>
      </c>
      <c r="O5545" s="17">
        <f>IFERROR(IF(RIGHT(LEFT(K5545,15),1)="4",VLOOKUP(K5545,'[1]Budget Worksheet'!A:B,2,0),-1*VLOOKUP(K5545,'[1]Budget Worksheet'!A:B,2,0)),0)</f>
        <v>0</v>
      </c>
      <c r="P5545" s="17">
        <f>VLOOKUP($K5545,[1]Budget!$V:$AE,8,0)*IF($C5545="1 - Revenues",1,IF(AND($C5545="5 - Transfers",MID($K5545,15,1)="4"),1,-1))</f>
        <v>0</v>
      </c>
      <c r="Q5545" s="17">
        <f>VLOOKUP($K5545,[1]Budget!$V:$AE,10,0)*IF($C5545="1 - Revenues",1,IF(AND($C5545="5 - Transfers",MID(K5545,15,1)="4"),1,-1))</f>
        <v>0</v>
      </c>
      <c r="S5545" s="18" t="b">
        <f>IF(LEFT(C5545,1)="1",1,-1)*SUMIF([1]Budget!V:V,'Budget Worksheet for Pivot Tabl'!K5545,[1]Budget!AC:AC)=P5545</f>
        <v>1</v>
      </c>
    </row>
    <row r="5546" spans="1:19" x14ac:dyDescent="0.25">
      <c r="A5546" t="s">
        <v>83</v>
      </c>
      <c r="B5546" t="s">
        <v>84</v>
      </c>
      <c r="C5546" t="s">
        <v>8</v>
      </c>
      <c r="D5546" t="str">
        <f t="shared" si="86"/>
        <v>OUTFLOWS</v>
      </c>
      <c r="E5546" t="s">
        <v>116</v>
      </c>
      <c r="F5546" t="s">
        <v>117</v>
      </c>
      <c r="G5546" t="s">
        <v>6617</v>
      </c>
      <c r="H5546" t="s">
        <v>6618</v>
      </c>
      <c r="I5546" t="s">
        <v>2024</v>
      </c>
      <c r="J5546" t="s">
        <v>2025</v>
      </c>
      <c r="K5546" t="s">
        <v>6870</v>
      </c>
      <c r="L5546" t="s">
        <v>1084</v>
      </c>
      <c r="M5546" s="17">
        <f>VLOOKUP($K5546,[1]Budget!$V:$AE,5,0)*IF($C5546="1 - Revenues",1,IF(AND($C5546="5 - Transfers",MID(I5546,15,1)="4"),1,-1))</f>
        <v>0</v>
      </c>
      <c r="N5546" s="17">
        <f>VLOOKUP($K5546,[1]Budget!$V:$AE,6,0)*IF($C5546="1 - Revenues",1,IF(AND($C5546="5 - Transfers",MID(J5546,15,1)="4"),1,-1))</f>
        <v>-1000</v>
      </c>
      <c r="O5546" s="17">
        <f>IFERROR(IF(RIGHT(LEFT(K5546,15),1)="4",VLOOKUP(K5546,'[1]Budget Worksheet'!A:B,2,0),-1*VLOOKUP(K5546,'[1]Budget Worksheet'!A:B,2,0)),0)</f>
        <v>0</v>
      </c>
      <c r="P5546" s="17">
        <f>VLOOKUP($K5546,[1]Budget!$V:$AE,8,0)*IF($C5546="1 - Revenues",1,IF(AND($C5546="5 - Transfers",MID($K5546,15,1)="4"),1,-1))</f>
        <v>0</v>
      </c>
      <c r="Q5546" s="17">
        <f>VLOOKUP($K5546,[1]Budget!$V:$AE,10,0)*IF($C5546="1 - Revenues",1,IF(AND($C5546="5 - Transfers",MID(K5546,15,1)="4"),1,-1))</f>
        <v>0</v>
      </c>
      <c r="S5546" s="18" t="b">
        <f>IF(LEFT(C5546,1)="1",1,-1)*SUMIF([1]Budget!V:V,'Budget Worksheet for Pivot Tabl'!K5546,[1]Budget!AC:AC)=P5546</f>
        <v>1</v>
      </c>
    </row>
    <row r="5547" spans="1:19" x14ac:dyDescent="0.25">
      <c r="A5547" t="s">
        <v>83</v>
      </c>
      <c r="B5547" t="s">
        <v>84</v>
      </c>
      <c r="C5547" t="s">
        <v>8</v>
      </c>
      <c r="D5547" t="str">
        <f t="shared" si="86"/>
        <v>OUTFLOWS</v>
      </c>
      <c r="E5547" t="s">
        <v>116</v>
      </c>
      <c r="F5547" t="s">
        <v>117</v>
      </c>
      <c r="G5547" t="s">
        <v>6617</v>
      </c>
      <c r="H5547" t="s">
        <v>6618</v>
      </c>
      <c r="I5547" t="s">
        <v>2024</v>
      </c>
      <c r="J5547" t="s">
        <v>2025</v>
      </c>
      <c r="K5547" t="s">
        <v>6871</v>
      </c>
      <c r="L5547" t="s">
        <v>603</v>
      </c>
      <c r="M5547" s="17">
        <f>VLOOKUP($K5547,[1]Budget!$V:$AE,5,0)*IF($C5547="1 - Revenues",1,IF(AND($C5547="5 - Transfers",MID(I5547,15,1)="4"),1,-1))</f>
        <v>0</v>
      </c>
      <c r="N5547" s="17">
        <f>VLOOKUP($K5547,[1]Budget!$V:$AE,6,0)*IF($C5547="1 - Revenues",1,IF(AND($C5547="5 - Transfers",MID(J5547,15,1)="4"),1,-1))</f>
        <v>0</v>
      </c>
      <c r="O5547" s="17">
        <f>IFERROR(IF(RIGHT(LEFT(K5547,15),1)="4",VLOOKUP(K5547,'[1]Budget Worksheet'!A:B,2,0),-1*VLOOKUP(K5547,'[1]Budget Worksheet'!A:B,2,0)),0)</f>
        <v>0</v>
      </c>
      <c r="P5547" s="17">
        <f>VLOOKUP($K5547,[1]Budget!$V:$AE,8,0)*IF($C5547="1 - Revenues",1,IF(AND($C5547="5 - Transfers",MID($K5547,15,1)="4"),1,-1))</f>
        <v>0</v>
      </c>
      <c r="Q5547" s="17">
        <f>VLOOKUP($K5547,[1]Budget!$V:$AE,10,0)*IF($C5547="1 - Revenues",1,IF(AND($C5547="5 - Transfers",MID(K5547,15,1)="4"),1,-1))</f>
        <v>0</v>
      </c>
      <c r="S5547" s="18" t="b">
        <f>IF(LEFT(C5547,1)="1",1,-1)*SUMIF([1]Budget!V:V,'Budget Worksheet for Pivot Tabl'!K5547,[1]Budget!AC:AC)=P5547</f>
        <v>1</v>
      </c>
    </row>
    <row r="5548" spans="1:19" x14ac:dyDescent="0.25">
      <c r="A5548" t="s">
        <v>83</v>
      </c>
      <c r="B5548" t="s">
        <v>84</v>
      </c>
      <c r="C5548" t="s">
        <v>8</v>
      </c>
      <c r="D5548" t="str">
        <f t="shared" si="86"/>
        <v>OUTFLOWS</v>
      </c>
      <c r="E5548" t="s">
        <v>116</v>
      </c>
      <c r="F5548" t="s">
        <v>117</v>
      </c>
      <c r="G5548" t="s">
        <v>6617</v>
      </c>
      <c r="H5548" t="s">
        <v>6618</v>
      </c>
      <c r="I5548" t="s">
        <v>2024</v>
      </c>
      <c r="J5548" t="s">
        <v>2025</v>
      </c>
      <c r="K5548" t="s">
        <v>6872</v>
      </c>
      <c r="L5548" t="s">
        <v>470</v>
      </c>
      <c r="M5548" s="17">
        <f>VLOOKUP($K5548,[1]Budget!$V:$AE,5,0)*IF($C5548="1 - Revenues",1,IF(AND($C5548="5 - Transfers",MID(I5548,15,1)="4"),1,-1))</f>
        <v>-100000</v>
      </c>
      <c r="N5548" s="17">
        <f>VLOOKUP($K5548,[1]Budget!$V:$AE,6,0)*IF($C5548="1 - Revenues",1,IF(AND($C5548="5 - Transfers",MID(J5548,15,1)="4"),1,-1))</f>
        <v>-60000</v>
      </c>
      <c r="O5548" s="17">
        <f>IFERROR(IF(RIGHT(LEFT(K5548,15),1)="4",VLOOKUP(K5548,'[1]Budget Worksheet'!A:B,2,0),-1*VLOOKUP(K5548,'[1]Budget Worksheet'!A:B,2,0)),0)</f>
        <v>-45820</v>
      </c>
      <c r="P5548" s="17">
        <f>VLOOKUP($K5548,[1]Budget!$V:$AE,8,0)*IF($C5548="1 - Revenues",1,IF(AND($C5548="5 - Transfers",MID($K5548,15,1)="4"),1,-1))</f>
        <v>-49000</v>
      </c>
      <c r="Q5548" s="17">
        <f>VLOOKUP($K5548,[1]Budget!$V:$AE,10,0)*IF($C5548="1 - Revenues",1,IF(AND($C5548="5 - Transfers",MID(K5548,15,1)="4"),1,-1))</f>
        <v>-3180</v>
      </c>
      <c r="S5548" s="18" t="b">
        <f>IF(LEFT(C5548,1)="1",1,-1)*SUMIF([1]Budget!V:V,'Budget Worksheet for Pivot Tabl'!K5548,[1]Budget!AC:AC)=P5548</f>
        <v>1</v>
      </c>
    </row>
    <row r="5549" spans="1:19" x14ac:dyDescent="0.25">
      <c r="A5549" t="s">
        <v>83</v>
      </c>
      <c r="B5549" t="s">
        <v>84</v>
      </c>
      <c r="C5549" t="s">
        <v>8</v>
      </c>
      <c r="D5549" t="str">
        <f t="shared" si="86"/>
        <v>OUTFLOWS</v>
      </c>
      <c r="E5549" t="s">
        <v>116</v>
      </c>
      <c r="F5549" t="s">
        <v>117</v>
      </c>
      <c r="G5549" t="s">
        <v>6617</v>
      </c>
      <c r="H5549" t="s">
        <v>6618</v>
      </c>
      <c r="I5549" t="s">
        <v>2024</v>
      </c>
      <c r="J5549" t="s">
        <v>2025</v>
      </c>
      <c r="K5549" t="s">
        <v>6873</v>
      </c>
      <c r="L5549" t="s">
        <v>606</v>
      </c>
      <c r="M5549" s="17">
        <f>VLOOKUP($K5549,[1]Budget!$V:$AE,5,0)*IF($C5549="1 - Revenues",1,IF(AND($C5549="5 - Transfers",MID(I5549,15,1)="4"),1,-1))</f>
        <v>-35000</v>
      </c>
      <c r="N5549" s="17">
        <f>VLOOKUP($K5549,[1]Budget!$V:$AE,6,0)*IF($C5549="1 - Revenues",1,IF(AND($C5549="5 - Transfers",MID(J5549,15,1)="4"),1,-1))</f>
        <v>-23000</v>
      </c>
      <c r="O5549" s="17">
        <f>IFERROR(IF(RIGHT(LEFT(K5549,15),1)="4",VLOOKUP(K5549,'[1]Budget Worksheet'!A:B,2,0),-1*VLOOKUP(K5549,'[1]Budget Worksheet'!A:B,2,0)),0)</f>
        <v>-15178</v>
      </c>
      <c r="P5549" s="17">
        <f>VLOOKUP($K5549,[1]Budget!$V:$AE,8,0)*IF($C5549="1 - Revenues",1,IF(AND($C5549="5 - Transfers",MID($K5549,15,1)="4"),1,-1))</f>
        <v>-15178</v>
      </c>
      <c r="Q5549" s="17">
        <f>VLOOKUP($K5549,[1]Budget!$V:$AE,10,0)*IF($C5549="1 - Revenues",1,IF(AND($C5549="5 - Transfers",MID(K5549,15,1)="4"),1,-1))</f>
        <v>0</v>
      </c>
      <c r="S5549" s="18" t="b">
        <f>IF(LEFT(C5549,1)="1",1,-1)*SUMIF([1]Budget!V:V,'Budget Worksheet for Pivot Tabl'!K5549,[1]Budget!AC:AC)=P5549</f>
        <v>1</v>
      </c>
    </row>
    <row r="5550" spans="1:19" x14ac:dyDescent="0.25">
      <c r="A5550" t="s">
        <v>83</v>
      </c>
      <c r="B5550" t="s">
        <v>84</v>
      </c>
      <c r="C5550" t="s">
        <v>8</v>
      </c>
      <c r="D5550" t="str">
        <f t="shared" si="86"/>
        <v>OUTFLOWS</v>
      </c>
      <c r="E5550" t="s">
        <v>116</v>
      </c>
      <c r="F5550" t="s">
        <v>117</v>
      </c>
      <c r="G5550" t="s">
        <v>6617</v>
      </c>
      <c r="H5550" t="s">
        <v>6618</v>
      </c>
      <c r="I5550" t="s">
        <v>2024</v>
      </c>
      <c r="J5550" t="s">
        <v>2025</v>
      </c>
      <c r="K5550" t="s">
        <v>6874</v>
      </c>
      <c r="L5550" t="s">
        <v>608</v>
      </c>
      <c r="M5550" s="17">
        <f>VLOOKUP($K5550,[1]Budget!$V:$AE,5,0)*IF($C5550="1 - Revenues",1,IF(AND($C5550="5 - Transfers",MID(I5550,15,1)="4"),1,-1))</f>
        <v>-46000</v>
      </c>
      <c r="N5550" s="17">
        <f>VLOOKUP($K5550,[1]Budget!$V:$AE,6,0)*IF($C5550="1 - Revenues",1,IF(AND($C5550="5 - Transfers",MID(J5550,15,1)="4"),1,-1))</f>
        <v>-35000</v>
      </c>
      <c r="O5550" s="17">
        <f>IFERROR(IF(RIGHT(LEFT(K5550,15),1)="4",VLOOKUP(K5550,'[1]Budget Worksheet'!A:B,2,0),-1*VLOOKUP(K5550,'[1]Budget Worksheet'!A:B,2,0)),0)</f>
        <v>-34802</v>
      </c>
      <c r="P5550" s="17">
        <f>VLOOKUP($K5550,[1]Budget!$V:$AE,8,0)*IF($C5550="1 - Revenues",1,IF(AND($C5550="5 - Transfers",MID($K5550,15,1)="4"),1,-1))</f>
        <v>-34802</v>
      </c>
      <c r="Q5550" s="17">
        <f>VLOOKUP($K5550,[1]Budget!$V:$AE,10,0)*IF($C5550="1 - Revenues",1,IF(AND($C5550="5 - Transfers",MID(K5550,15,1)="4"),1,-1))</f>
        <v>0</v>
      </c>
      <c r="S5550" s="18" t="b">
        <f>IF(LEFT(C5550,1)="1",1,-1)*SUMIF([1]Budget!V:V,'Budget Worksheet for Pivot Tabl'!K5550,[1]Budget!AC:AC)=P5550</f>
        <v>1</v>
      </c>
    </row>
    <row r="5551" spans="1:19" x14ac:dyDescent="0.25">
      <c r="A5551" t="s">
        <v>83</v>
      </c>
      <c r="B5551" t="s">
        <v>84</v>
      </c>
      <c r="C5551" t="s">
        <v>8</v>
      </c>
      <c r="D5551" t="str">
        <f t="shared" si="86"/>
        <v>OUTFLOWS</v>
      </c>
      <c r="E5551" t="s">
        <v>116</v>
      </c>
      <c r="F5551" t="s">
        <v>117</v>
      </c>
      <c r="G5551" t="s">
        <v>6617</v>
      </c>
      <c r="H5551" t="s">
        <v>6618</v>
      </c>
      <c r="I5551" t="s">
        <v>2024</v>
      </c>
      <c r="J5551" t="s">
        <v>2025</v>
      </c>
      <c r="K5551" t="s">
        <v>6875</v>
      </c>
      <c r="L5551" t="s">
        <v>610</v>
      </c>
      <c r="M5551" s="17">
        <f>VLOOKUP($K5551,[1]Budget!$V:$AE,5,0)*IF($C5551="1 - Revenues",1,IF(AND($C5551="5 - Transfers",MID(I5551,15,1)="4"),1,-1))</f>
        <v>-6000</v>
      </c>
      <c r="N5551" s="17">
        <f>VLOOKUP($K5551,[1]Budget!$V:$AE,6,0)*IF($C5551="1 - Revenues",1,IF(AND($C5551="5 - Transfers",MID(J5551,15,1)="4"),1,-1))</f>
        <v>-4000</v>
      </c>
      <c r="O5551" s="17">
        <f>IFERROR(IF(RIGHT(LEFT(K5551,15),1)="4",VLOOKUP(K5551,'[1]Budget Worksheet'!A:B,2,0),-1*VLOOKUP(K5551,'[1]Budget Worksheet'!A:B,2,0)),0)</f>
        <v>-2505</v>
      </c>
      <c r="P5551" s="17">
        <f>VLOOKUP($K5551,[1]Budget!$V:$AE,8,0)*IF($C5551="1 - Revenues",1,IF(AND($C5551="5 - Transfers",MID($K5551,15,1)="4"),1,-1))</f>
        <v>-2505</v>
      </c>
      <c r="Q5551" s="17">
        <f>VLOOKUP($K5551,[1]Budget!$V:$AE,10,0)*IF($C5551="1 - Revenues",1,IF(AND($C5551="5 - Transfers",MID(K5551,15,1)="4"),1,-1))</f>
        <v>0</v>
      </c>
      <c r="S5551" s="18" t="b">
        <f>IF(LEFT(C5551,1)="1",1,-1)*SUMIF([1]Budget!V:V,'Budget Worksheet for Pivot Tabl'!K5551,[1]Budget!AC:AC)=P5551</f>
        <v>1</v>
      </c>
    </row>
    <row r="5552" spans="1:19" x14ac:dyDescent="0.25">
      <c r="A5552" t="s">
        <v>83</v>
      </c>
      <c r="B5552" t="s">
        <v>84</v>
      </c>
      <c r="C5552" t="s">
        <v>8</v>
      </c>
      <c r="D5552" t="str">
        <f t="shared" si="86"/>
        <v>OUTFLOWS</v>
      </c>
      <c r="E5552" t="s">
        <v>116</v>
      </c>
      <c r="F5552" t="s">
        <v>117</v>
      </c>
      <c r="G5552" t="s">
        <v>6617</v>
      </c>
      <c r="H5552" t="s">
        <v>6618</v>
      </c>
      <c r="I5552" t="s">
        <v>2024</v>
      </c>
      <c r="J5552" t="s">
        <v>2025</v>
      </c>
      <c r="K5552" t="s">
        <v>6876</v>
      </c>
      <c r="L5552" t="s">
        <v>612</v>
      </c>
      <c r="M5552" s="17">
        <f>VLOOKUP($K5552,[1]Budget!$V:$AE,5,0)*IF($C5552="1 - Revenues",1,IF(AND($C5552="5 - Transfers",MID(I5552,15,1)="4"),1,-1))</f>
        <v>-1000</v>
      </c>
      <c r="N5552" s="17">
        <f>VLOOKUP($K5552,[1]Budget!$V:$AE,6,0)*IF($C5552="1 - Revenues",1,IF(AND($C5552="5 - Transfers",MID(J5552,15,1)="4"),1,-1))</f>
        <v>-1000</v>
      </c>
      <c r="O5552" s="17">
        <f>IFERROR(IF(RIGHT(LEFT(K5552,15),1)="4",VLOOKUP(K5552,'[1]Budget Worksheet'!A:B,2,0),-1*VLOOKUP(K5552,'[1]Budget Worksheet'!A:B,2,0)),0)</f>
        <v>-403</v>
      </c>
      <c r="P5552" s="17">
        <f>VLOOKUP($K5552,[1]Budget!$V:$AE,8,0)*IF($C5552="1 - Revenues",1,IF(AND($C5552="5 - Transfers",MID($K5552,15,1)="4"),1,-1))</f>
        <v>-403</v>
      </c>
      <c r="Q5552" s="17">
        <f>VLOOKUP($K5552,[1]Budget!$V:$AE,10,0)*IF($C5552="1 - Revenues",1,IF(AND($C5552="5 - Transfers",MID(K5552,15,1)="4"),1,-1))</f>
        <v>0</v>
      </c>
      <c r="S5552" s="18" t="b">
        <f>IF(LEFT(C5552,1)="1",1,-1)*SUMIF([1]Budget!V:V,'Budget Worksheet for Pivot Tabl'!K5552,[1]Budget!AC:AC)=P5552</f>
        <v>1</v>
      </c>
    </row>
    <row r="5553" spans="1:19" x14ac:dyDescent="0.25">
      <c r="A5553" t="s">
        <v>83</v>
      </c>
      <c r="B5553" t="s">
        <v>84</v>
      </c>
      <c r="C5553" t="s">
        <v>8</v>
      </c>
      <c r="D5553" t="str">
        <f t="shared" si="86"/>
        <v>OUTFLOWS</v>
      </c>
      <c r="E5553" t="s">
        <v>116</v>
      </c>
      <c r="F5553" t="s">
        <v>117</v>
      </c>
      <c r="G5553" t="s">
        <v>6617</v>
      </c>
      <c r="H5553" t="s">
        <v>6618</v>
      </c>
      <c r="I5553" t="s">
        <v>2024</v>
      </c>
      <c r="J5553" t="s">
        <v>2025</v>
      </c>
      <c r="K5553" t="s">
        <v>6877</v>
      </c>
      <c r="L5553" t="s">
        <v>614</v>
      </c>
      <c r="M5553" s="17">
        <f>VLOOKUP($K5553,[1]Budget!$V:$AE,5,0)*IF($C5553="1 - Revenues",1,IF(AND($C5553="5 - Transfers",MID(I5553,15,1)="4"),1,-1))</f>
        <v>-1000</v>
      </c>
      <c r="N5553" s="17">
        <f>VLOOKUP($K5553,[1]Budget!$V:$AE,6,0)*IF($C5553="1 - Revenues",1,IF(AND($C5553="5 - Transfers",MID(J5553,15,1)="4"),1,-1))</f>
        <v>0</v>
      </c>
      <c r="O5553" s="17">
        <f>IFERROR(IF(RIGHT(LEFT(K5553,15),1)="4",VLOOKUP(K5553,'[1]Budget Worksheet'!A:B,2,0),-1*VLOOKUP(K5553,'[1]Budget Worksheet'!A:B,2,0)),0)</f>
        <v>-232</v>
      </c>
      <c r="P5553" s="17">
        <f>VLOOKUP($K5553,[1]Budget!$V:$AE,8,0)*IF($C5553="1 - Revenues",1,IF(AND($C5553="5 - Transfers",MID($K5553,15,1)="4"),1,-1))</f>
        <v>-232</v>
      </c>
      <c r="Q5553" s="17">
        <f>VLOOKUP($K5553,[1]Budget!$V:$AE,10,0)*IF($C5553="1 - Revenues",1,IF(AND($C5553="5 - Transfers",MID(K5553,15,1)="4"),1,-1))</f>
        <v>0</v>
      </c>
      <c r="S5553" s="18" t="b">
        <f>IF(LEFT(C5553,1)="1",1,-1)*SUMIF([1]Budget!V:V,'Budget Worksheet for Pivot Tabl'!K5553,[1]Budget!AC:AC)=P5553</f>
        <v>1</v>
      </c>
    </row>
    <row r="5554" spans="1:19" x14ac:dyDescent="0.25">
      <c r="A5554" t="s">
        <v>83</v>
      </c>
      <c r="B5554" t="s">
        <v>84</v>
      </c>
      <c r="C5554" t="s">
        <v>8</v>
      </c>
      <c r="D5554" t="str">
        <f t="shared" si="86"/>
        <v>OUTFLOWS</v>
      </c>
      <c r="E5554" t="s">
        <v>116</v>
      </c>
      <c r="F5554" t="s">
        <v>117</v>
      </c>
      <c r="G5554" t="s">
        <v>6617</v>
      </c>
      <c r="H5554" t="s">
        <v>6618</v>
      </c>
      <c r="I5554" t="s">
        <v>2024</v>
      </c>
      <c r="J5554" t="s">
        <v>2025</v>
      </c>
      <c r="K5554" t="s">
        <v>6878</v>
      </c>
      <c r="L5554" t="s">
        <v>616</v>
      </c>
      <c r="M5554" s="17">
        <f>VLOOKUP($K5554,[1]Budget!$V:$AE,5,0)*IF($C5554="1 - Revenues",1,IF(AND($C5554="5 - Transfers",MID(I5554,15,1)="4"),1,-1))</f>
        <v>-18000</v>
      </c>
      <c r="N5554" s="17">
        <f>VLOOKUP($K5554,[1]Budget!$V:$AE,6,0)*IF($C5554="1 - Revenues",1,IF(AND($C5554="5 - Transfers",MID(J5554,15,1)="4"),1,-1))</f>
        <v>-18000</v>
      </c>
      <c r="O5554" s="17">
        <f>IFERROR(IF(RIGHT(LEFT(K5554,15),1)="4",VLOOKUP(K5554,'[1]Budget Worksheet'!A:B,2,0),-1*VLOOKUP(K5554,'[1]Budget Worksheet'!A:B,2,0)),0)</f>
        <v>-18600</v>
      </c>
      <c r="P5554" s="17">
        <f>VLOOKUP($K5554,[1]Budget!$V:$AE,8,0)*IF($C5554="1 - Revenues",1,IF(AND($C5554="5 - Transfers",MID($K5554,15,1)="4"),1,-1))</f>
        <v>-24000</v>
      </c>
      <c r="Q5554" s="17">
        <f>VLOOKUP($K5554,[1]Budget!$V:$AE,10,0)*IF($C5554="1 - Revenues",1,IF(AND($C5554="5 - Transfers",MID(K5554,15,1)="4"),1,-1))</f>
        <v>-5400</v>
      </c>
      <c r="S5554" s="18" t="b">
        <f>IF(LEFT(C5554,1)="1",1,-1)*SUMIF([1]Budget!V:V,'Budget Worksheet for Pivot Tabl'!K5554,[1]Budget!AC:AC)=P5554</f>
        <v>1</v>
      </c>
    </row>
    <row r="5555" spans="1:19" x14ac:dyDescent="0.25">
      <c r="A5555" t="s">
        <v>83</v>
      </c>
      <c r="B5555" t="s">
        <v>84</v>
      </c>
      <c r="C5555" t="s">
        <v>8</v>
      </c>
      <c r="D5555" t="str">
        <f t="shared" si="86"/>
        <v>OUTFLOWS</v>
      </c>
      <c r="E5555" t="s">
        <v>116</v>
      </c>
      <c r="F5555" t="s">
        <v>117</v>
      </c>
      <c r="G5555" t="s">
        <v>6617</v>
      </c>
      <c r="H5555" t="s">
        <v>6618</v>
      </c>
      <c r="I5555" t="s">
        <v>2024</v>
      </c>
      <c r="J5555" t="s">
        <v>2025</v>
      </c>
      <c r="K5555" t="s">
        <v>6879</v>
      </c>
      <c r="L5555" t="s">
        <v>618</v>
      </c>
      <c r="M5555" s="17">
        <f>VLOOKUP($K5555,[1]Budget!$V:$AE,5,0)*IF($C5555="1 - Revenues",1,IF(AND($C5555="5 - Transfers",MID(I5555,15,1)="4"),1,-1))</f>
        <v>-3000</v>
      </c>
      <c r="N5555" s="17">
        <f>VLOOKUP($K5555,[1]Budget!$V:$AE,6,0)*IF($C5555="1 - Revenues",1,IF(AND($C5555="5 - Transfers",MID(J5555,15,1)="4"),1,-1))</f>
        <v>-1000</v>
      </c>
      <c r="O5555" s="17">
        <f>IFERROR(IF(RIGHT(LEFT(K5555,15),1)="4",VLOOKUP(K5555,'[1]Budget Worksheet'!A:B,2,0),-1*VLOOKUP(K5555,'[1]Budget Worksheet'!A:B,2,0)),0)</f>
        <v>-1210</v>
      </c>
      <c r="P5555" s="17">
        <f>VLOOKUP($K5555,[1]Budget!$V:$AE,8,0)*IF($C5555="1 - Revenues",1,IF(AND($C5555="5 - Transfers",MID($K5555,15,1)="4"),1,-1))</f>
        <v>-1210</v>
      </c>
      <c r="Q5555" s="17">
        <f>VLOOKUP($K5555,[1]Budget!$V:$AE,10,0)*IF($C5555="1 - Revenues",1,IF(AND($C5555="5 - Transfers",MID(K5555,15,1)="4"),1,-1))</f>
        <v>0</v>
      </c>
      <c r="S5555" s="18" t="b">
        <f>IF(LEFT(C5555,1)="1",1,-1)*SUMIF([1]Budget!V:V,'Budget Worksheet for Pivot Tabl'!K5555,[1]Budget!AC:AC)=P5555</f>
        <v>1</v>
      </c>
    </row>
    <row r="5556" spans="1:19" x14ac:dyDescent="0.25">
      <c r="A5556" t="s">
        <v>83</v>
      </c>
      <c r="B5556" t="s">
        <v>84</v>
      </c>
      <c r="C5556" t="s">
        <v>8</v>
      </c>
      <c r="D5556" t="str">
        <f t="shared" si="86"/>
        <v>OUTFLOWS</v>
      </c>
      <c r="E5556" t="s">
        <v>116</v>
      </c>
      <c r="F5556" t="s">
        <v>117</v>
      </c>
      <c r="G5556" t="s">
        <v>6617</v>
      </c>
      <c r="H5556" t="s">
        <v>6618</v>
      </c>
      <c r="I5556" t="s">
        <v>2024</v>
      </c>
      <c r="J5556" t="s">
        <v>2025</v>
      </c>
      <c r="K5556" t="s">
        <v>6880</v>
      </c>
      <c r="L5556" t="s">
        <v>620</v>
      </c>
      <c r="M5556" s="17">
        <f>VLOOKUP($K5556,[1]Budget!$V:$AE,5,0)*IF($C5556="1 - Revenues",1,IF(AND($C5556="5 - Transfers",MID(I5556,15,1)="4"),1,-1))</f>
        <v>-1000</v>
      </c>
      <c r="N5556" s="17">
        <f>VLOOKUP($K5556,[1]Budget!$V:$AE,6,0)*IF($C5556="1 - Revenues",1,IF(AND($C5556="5 - Transfers",MID(J5556,15,1)="4"),1,-1))</f>
        <v>-2000</v>
      </c>
      <c r="O5556" s="17">
        <f>IFERROR(IF(RIGHT(LEFT(K5556,15),1)="4",VLOOKUP(K5556,'[1]Budget Worksheet'!A:B,2,0),-1*VLOOKUP(K5556,'[1]Budget Worksheet'!A:B,2,0)),0)</f>
        <v>-1933</v>
      </c>
      <c r="P5556" s="17">
        <f>VLOOKUP($K5556,[1]Budget!$V:$AE,8,0)*IF($C5556="1 - Revenues",1,IF(AND($C5556="5 - Transfers",MID($K5556,15,1)="4"),1,-1))</f>
        <v>-1933</v>
      </c>
      <c r="Q5556" s="17">
        <f>VLOOKUP($K5556,[1]Budget!$V:$AE,10,0)*IF($C5556="1 - Revenues",1,IF(AND($C5556="5 - Transfers",MID(K5556,15,1)="4"),1,-1))</f>
        <v>0</v>
      </c>
      <c r="S5556" s="18" t="b">
        <f>IF(LEFT(C5556,1)="1",1,-1)*SUMIF([1]Budget!V:V,'Budget Worksheet for Pivot Tabl'!K5556,[1]Budget!AC:AC)=P5556</f>
        <v>1</v>
      </c>
    </row>
    <row r="5557" spans="1:19" x14ac:dyDescent="0.25">
      <c r="A5557" t="s">
        <v>83</v>
      </c>
      <c r="B5557" t="s">
        <v>84</v>
      </c>
      <c r="C5557" t="s">
        <v>8</v>
      </c>
      <c r="D5557" t="str">
        <f t="shared" si="86"/>
        <v>OUTFLOWS</v>
      </c>
      <c r="E5557" t="s">
        <v>116</v>
      </c>
      <c r="F5557" t="s">
        <v>117</v>
      </c>
      <c r="G5557" t="s">
        <v>6617</v>
      </c>
      <c r="H5557" t="s">
        <v>6618</v>
      </c>
      <c r="I5557" t="s">
        <v>2024</v>
      </c>
      <c r="J5557" t="s">
        <v>2025</v>
      </c>
      <c r="K5557" t="s">
        <v>6881</v>
      </c>
      <c r="L5557" t="s">
        <v>622</v>
      </c>
      <c r="M5557" s="17">
        <f>VLOOKUP($K5557,[1]Budget!$V:$AE,5,0)*IF($C5557="1 - Revenues",1,IF(AND($C5557="5 - Transfers",MID(I5557,15,1)="4"),1,-1))</f>
        <v>0</v>
      </c>
      <c r="N5557" s="17">
        <f>VLOOKUP($K5557,[1]Budget!$V:$AE,6,0)*IF($C5557="1 - Revenues",1,IF(AND($C5557="5 - Transfers",MID(J5557,15,1)="4"),1,-1))</f>
        <v>0</v>
      </c>
      <c r="O5557" s="17">
        <f>IFERROR(IF(RIGHT(LEFT(K5557,15),1)="4",VLOOKUP(K5557,'[1]Budget Worksheet'!A:B,2,0),-1*VLOOKUP(K5557,'[1]Budget Worksheet'!A:B,2,0)),0)</f>
        <v>0</v>
      </c>
      <c r="P5557" s="17">
        <f>VLOOKUP($K5557,[1]Budget!$V:$AE,8,0)*IF($C5557="1 - Revenues",1,IF(AND($C5557="5 - Transfers",MID($K5557,15,1)="4"),1,-1))</f>
        <v>0</v>
      </c>
      <c r="Q5557" s="17">
        <f>VLOOKUP($K5557,[1]Budget!$V:$AE,10,0)*IF($C5557="1 - Revenues",1,IF(AND($C5557="5 - Transfers",MID(K5557,15,1)="4"),1,-1))</f>
        <v>0</v>
      </c>
      <c r="S5557" s="18" t="b">
        <f>IF(LEFT(C5557,1)="1",1,-1)*SUMIF([1]Budget!V:V,'Budget Worksheet for Pivot Tabl'!K5557,[1]Budget!AC:AC)=P5557</f>
        <v>1</v>
      </c>
    </row>
    <row r="5558" spans="1:19" x14ac:dyDescent="0.25">
      <c r="A5558" t="s">
        <v>83</v>
      </c>
      <c r="B5558" t="s">
        <v>84</v>
      </c>
      <c r="C5558" t="s">
        <v>8</v>
      </c>
      <c r="D5558" t="str">
        <f t="shared" si="86"/>
        <v>OUTFLOWS</v>
      </c>
      <c r="E5558" t="s">
        <v>116</v>
      </c>
      <c r="F5558" t="s">
        <v>117</v>
      </c>
      <c r="G5558" t="s">
        <v>6617</v>
      </c>
      <c r="H5558" t="s">
        <v>6618</v>
      </c>
      <c r="I5558" t="s">
        <v>2024</v>
      </c>
      <c r="J5558" t="s">
        <v>2025</v>
      </c>
      <c r="K5558" t="s">
        <v>6882</v>
      </c>
      <c r="L5558" t="s">
        <v>1020</v>
      </c>
      <c r="M5558" s="17">
        <f>VLOOKUP($K5558,[1]Budget!$V:$AE,5,0)*IF($C5558="1 - Revenues",1,IF(AND($C5558="5 - Transfers",MID(I5558,15,1)="4"),1,-1))</f>
        <v>0</v>
      </c>
      <c r="N5558" s="17">
        <f>VLOOKUP($K5558,[1]Budget!$V:$AE,6,0)*IF($C5558="1 - Revenues",1,IF(AND($C5558="5 - Transfers",MID(J5558,15,1)="4"),1,-1))</f>
        <v>0</v>
      </c>
      <c r="O5558" s="17">
        <f>IFERROR(IF(RIGHT(LEFT(K5558,15),1)="4",VLOOKUP(K5558,'[1]Budget Worksheet'!A:B,2,0),-1*VLOOKUP(K5558,'[1]Budget Worksheet'!A:B,2,0)),0)</f>
        <v>-60</v>
      </c>
      <c r="P5558" s="17">
        <f>VLOOKUP($K5558,[1]Budget!$V:$AE,8,0)*IF($C5558="1 - Revenues",1,IF(AND($C5558="5 - Transfers",MID($K5558,15,1)="4"),1,-1))</f>
        <v>-60</v>
      </c>
      <c r="Q5558" s="17">
        <f>VLOOKUP($K5558,[1]Budget!$V:$AE,10,0)*IF($C5558="1 - Revenues",1,IF(AND($C5558="5 - Transfers",MID(K5558,15,1)="4"),1,-1))</f>
        <v>0</v>
      </c>
      <c r="S5558" s="18" t="b">
        <f>IF(LEFT(C5558,1)="1",1,-1)*SUMIF([1]Budget!V:V,'Budget Worksheet for Pivot Tabl'!K5558,[1]Budget!AC:AC)=P5558</f>
        <v>1</v>
      </c>
    </row>
    <row r="5559" spans="1:19" x14ac:dyDescent="0.25">
      <c r="A5559" t="s">
        <v>83</v>
      </c>
      <c r="B5559" t="s">
        <v>84</v>
      </c>
      <c r="C5559" t="s">
        <v>8</v>
      </c>
      <c r="D5559" t="str">
        <f t="shared" si="86"/>
        <v>OUTFLOWS</v>
      </c>
      <c r="E5559" t="s">
        <v>116</v>
      </c>
      <c r="F5559" t="s">
        <v>117</v>
      </c>
      <c r="G5559" t="s">
        <v>6617</v>
      </c>
      <c r="H5559" t="s">
        <v>6618</v>
      </c>
      <c r="I5559" t="s">
        <v>2024</v>
      </c>
      <c r="J5559" t="s">
        <v>2025</v>
      </c>
      <c r="K5559" t="s">
        <v>6883</v>
      </c>
      <c r="L5559" t="s">
        <v>472</v>
      </c>
      <c r="M5559" s="17">
        <f>VLOOKUP($K5559,[1]Budget!$V:$AE,5,0)*IF($C5559="1 - Revenues",1,IF(AND($C5559="5 - Transfers",MID(I5559,15,1)="4"),1,-1))</f>
        <v>-8000</v>
      </c>
      <c r="N5559" s="17">
        <f>VLOOKUP($K5559,[1]Budget!$V:$AE,6,0)*IF($C5559="1 - Revenues",1,IF(AND($C5559="5 - Transfers",MID(J5559,15,1)="4"),1,-1))</f>
        <v>-5000</v>
      </c>
      <c r="O5559" s="17">
        <f>IFERROR(IF(RIGHT(LEFT(K5559,15),1)="4",VLOOKUP(K5559,'[1]Budget Worksheet'!A:B,2,0),-1*VLOOKUP(K5559,'[1]Budget Worksheet'!A:B,2,0)),0)</f>
        <v>-2658</v>
      </c>
      <c r="P5559" s="17">
        <f>VLOOKUP($K5559,[1]Budget!$V:$AE,8,0)*IF($C5559="1 - Revenues",1,IF(AND($C5559="5 - Transfers",MID($K5559,15,1)="4"),1,-1))</f>
        <v>-2658</v>
      </c>
      <c r="Q5559" s="17">
        <f>VLOOKUP($K5559,[1]Budget!$V:$AE,10,0)*IF($C5559="1 - Revenues",1,IF(AND($C5559="5 - Transfers",MID(K5559,15,1)="4"),1,-1))</f>
        <v>0</v>
      </c>
      <c r="S5559" s="18" t="b">
        <f>IF(LEFT(C5559,1)="1",1,-1)*SUMIF([1]Budget!V:V,'Budget Worksheet for Pivot Tabl'!K5559,[1]Budget!AC:AC)=P5559</f>
        <v>1</v>
      </c>
    </row>
    <row r="5560" spans="1:19" x14ac:dyDescent="0.25">
      <c r="A5560" t="s">
        <v>83</v>
      </c>
      <c r="B5560" t="s">
        <v>84</v>
      </c>
      <c r="C5560" t="s">
        <v>8</v>
      </c>
      <c r="D5560" t="str">
        <f t="shared" si="86"/>
        <v>OUTFLOWS</v>
      </c>
      <c r="E5560" t="s">
        <v>116</v>
      </c>
      <c r="F5560" t="s">
        <v>117</v>
      </c>
      <c r="G5560" t="s">
        <v>6617</v>
      </c>
      <c r="H5560" t="s">
        <v>6618</v>
      </c>
      <c r="I5560" t="s">
        <v>2024</v>
      </c>
      <c r="J5560" t="s">
        <v>2025</v>
      </c>
      <c r="K5560" t="s">
        <v>6884</v>
      </c>
      <c r="L5560" t="s">
        <v>625</v>
      </c>
      <c r="M5560" s="17">
        <f>VLOOKUP($K5560,[1]Budget!$V:$AE,5,0)*IF($C5560="1 - Revenues",1,IF(AND($C5560="5 - Transfers",MID(I5560,15,1)="4"),1,-1))</f>
        <v>-1000</v>
      </c>
      <c r="N5560" s="17">
        <f>VLOOKUP($K5560,[1]Budget!$V:$AE,6,0)*IF($C5560="1 - Revenues",1,IF(AND($C5560="5 - Transfers",MID(J5560,15,1)="4"),1,-1))</f>
        <v>-2000</v>
      </c>
      <c r="O5560" s="17">
        <f>IFERROR(IF(RIGHT(LEFT(K5560,15),1)="4",VLOOKUP(K5560,'[1]Budget Worksheet'!A:B,2,0),-1*VLOOKUP(K5560,'[1]Budget Worksheet'!A:B,2,0)),0)</f>
        <v>0</v>
      </c>
      <c r="P5560" s="17">
        <f>VLOOKUP($K5560,[1]Budget!$V:$AE,8,0)*IF($C5560="1 - Revenues",1,IF(AND($C5560="5 - Transfers",MID($K5560,15,1)="4"),1,-1))</f>
        <v>0</v>
      </c>
      <c r="Q5560" s="17">
        <f>VLOOKUP($K5560,[1]Budget!$V:$AE,10,0)*IF($C5560="1 - Revenues",1,IF(AND($C5560="5 - Transfers",MID(K5560,15,1)="4"),1,-1))</f>
        <v>0</v>
      </c>
      <c r="S5560" s="18" t="b">
        <f>IF(LEFT(C5560,1)="1",1,-1)*SUMIF([1]Budget!V:V,'Budget Worksheet for Pivot Tabl'!K5560,[1]Budget!AC:AC)=P5560</f>
        <v>1</v>
      </c>
    </row>
    <row r="5561" spans="1:19" x14ac:dyDescent="0.25">
      <c r="A5561" t="s">
        <v>83</v>
      </c>
      <c r="B5561" t="s">
        <v>84</v>
      </c>
      <c r="C5561" t="s">
        <v>8</v>
      </c>
      <c r="D5561" t="str">
        <f t="shared" si="86"/>
        <v>OUTFLOWS</v>
      </c>
      <c r="E5561" t="s">
        <v>116</v>
      </c>
      <c r="F5561" t="s">
        <v>117</v>
      </c>
      <c r="G5561" t="s">
        <v>6617</v>
      </c>
      <c r="H5561" t="s">
        <v>6618</v>
      </c>
      <c r="I5561" t="s">
        <v>2024</v>
      </c>
      <c r="J5561" t="s">
        <v>2025</v>
      </c>
      <c r="K5561" t="s">
        <v>6885</v>
      </c>
      <c r="L5561" t="s">
        <v>627</v>
      </c>
      <c r="M5561" s="17">
        <f>VLOOKUP($K5561,[1]Budget!$V:$AE,5,0)*IF($C5561="1 - Revenues",1,IF(AND($C5561="5 - Transfers",MID(I5561,15,1)="4"),1,-1))</f>
        <v>-2000</v>
      </c>
      <c r="N5561" s="17">
        <f>VLOOKUP($K5561,[1]Budget!$V:$AE,6,0)*IF($C5561="1 - Revenues",1,IF(AND($C5561="5 - Transfers",MID(J5561,15,1)="4"),1,-1))</f>
        <v>-1000</v>
      </c>
      <c r="O5561" s="17">
        <f>IFERROR(IF(RIGHT(LEFT(K5561,15),1)="4",VLOOKUP(K5561,'[1]Budget Worksheet'!A:B,2,0),-1*VLOOKUP(K5561,'[1]Budget Worksheet'!A:B,2,0)),0)</f>
        <v>-828</v>
      </c>
      <c r="P5561" s="17">
        <f>VLOOKUP($K5561,[1]Budget!$V:$AE,8,0)*IF($C5561="1 - Revenues",1,IF(AND($C5561="5 - Transfers",MID($K5561,15,1)="4"),1,-1))</f>
        <v>-828</v>
      </c>
      <c r="Q5561" s="17">
        <f>VLOOKUP($K5561,[1]Budget!$V:$AE,10,0)*IF($C5561="1 - Revenues",1,IF(AND($C5561="5 - Transfers",MID(K5561,15,1)="4"),1,-1))</f>
        <v>0</v>
      </c>
      <c r="S5561" s="18" t="b">
        <f>IF(LEFT(C5561,1)="1",1,-1)*SUMIF([1]Budget!V:V,'Budget Worksheet for Pivot Tabl'!K5561,[1]Budget!AC:AC)=P5561</f>
        <v>1</v>
      </c>
    </row>
    <row r="5562" spans="1:19" x14ac:dyDescent="0.25">
      <c r="A5562" t="s">
        <v>83</v>
      </c>
      <c r="B5562" t="s">
        <v>84</v>
      </c>
      <c r="C5562" t="s">
        <v>8</v>
      </c>
      <c r="D5562" t="str">
        <f t="shared" si="86"/>
        <v>OUTFLOWS</v>
      </c>
      <c r="E5562" t="s">
        <v>116</v>
      </c>
      <c r="F5562" t="s">
        <v>117</v>
      </c>
      <c r="G5562" t="s">
        <v>6617</v>
      </c>
      <c r="H5562" t="s">
        <v>6618</v>
      </c>
      <c r="I5562" t="s">
        <v>2024</v>
      </c>
      <c r="J5562" t="s">
        <v>2025</v>
      </c>
      <c r="K5562" t="s">
        <v>6886</v>
      </c>
      <c r="L5562" t="s">
        <v>629</v>
      </c>
      <c r="M5562" s="17">
        <f>VLOOKUP($K5562,[1]Budget!$V:$AE,5,0)*IF($C5562="1 - Revenues",1,IF(AND($C5562="5 - Transfers",MID(I5562,15,1)="4"),1,-1))</f>
        <v>-68000</v>
      </c>
      <c r="N5562" s="17">
        <f>VLOOKUP($K5562,[1]Budget!$V:$AE,6,0)*IF($C5562="1 - Revenues",1,IF(AND($C5562="5 - Transfers",MID(J5562,15,1)="4"),1,-1))</f>
        <v>-66000</v>
      </c>
      <c r="O5562" s="17">
        <f>IFERROR(IF(RIGHT(LEFT(K5562,15),1)="4",VLOOKUP(K5562,'[1]Budget Worksheet'!A:B,2,0),-1*VLOOKUP(K5562,'[1]Budget Worksheet'!A:B,2,0)),0)</f>
        <v>-66000</v>
      </c>
      <c r="P5562" s="17">
        <f>VLOOKUP($K5562,[1]Budget!$V:$AE,8,0)*IF($C5562="1 - Revenues",1,IF(AND($C5562="5 - Transfers",MID($K5562,15,1)="4"),1,-1))</f>
        <v>-66000</v>
      </c>
      <c r="Q5562" s="17">
        <f>VLOOKUP($K5562,[1]Budget!$V:$AE,10,0)*IF($C5562="1 - Revenues",1,IF(AND($C5562="5 - Transfers",MID(K5562,15,1)="4"),1,-1))</f>
        <v>0</v>
      </c>
      <c r="S5562" s="18" t="b">
        <f>IF(LEFT(C5562,1)="1",1,-1)*SUMIF([1]Budget!V:V,'Budget Worksheet for Pivot Tabl'!K5562,[1]Budget!AC:AC)=P5562</f>
        <v>1</v>
      </c>
    </row>
    <row r="5563" spans="1:19" x14ac:dyDescent="0.25">
      <c r="A5563" t="s">
        <v>83</v>
      </c>
      <c r="B5563" t="s">
        <v>84</v>
      </c>
      <c r="C5563" t="s">
        <v>8</v>
      </c>
      <c r="D5563" t="str">
        <f t="shared" si="86"/>
        <v>OUTFLOWS</v>
      </c>
      <c r="E5563" t="s">
        <v>116</v>
      </c>
      <c r="F5563" t="s">
        <v>117</v>
      </c>
      <c r="G5563" t="s">
        <v>6617</v>
      </c>
      <c r="H5563" t="s">
        <v>6618</v>
      </c>
      <c r="I5563" t="s">
        <v>2024</v>
      </c>
      <c r="J5563" t="s">
        <v>2025</v>
      </c>
      <c r="K5563" t="s">
        <v>6887</v>
      </c>
      <c r="L5563" t="s">
        <v>5342</v>
      </c>
      <c r="M5563" s="17">
        <f>VLOOKUP($K5563,[1]Budget!$V:$AE,5,0)*IF($C5563="1 - Revenues",1,IF(AND($C5563="5 - Transfers",MID(I5563,15,1)="4"),1,-1))</f>
        <v>-171000</v>
      </c>
      <c r="N5563" s="17">
        <f>VLOOKUP($K5563,[1]Budget!$V:$AE,6,0)*IF($C5563="1 - Revenues",1,IF(AND($C5563="5 - Transfers",MID(J5563,15,1)="4"),1,-1))</f>
        <v>0</v>
      </c>
      <c r="O5563" s="17">
        <f>IFERROR(IF(RIGHT(LEFT(K5563,15),1)="4",VLOOKUP(K5563,'[1]Budget Worksheet'!A:B,2,0),-1*VLOOKUP(K5563,'[1]Budget Worksheet'!A:B,2,0)),0)</f>
        <v>0</v>
      </c>
      <c r="P5563" s="17">
        <f>VLOOKUP($K5563,[1]Budget!$V:$AE,8,0)*IF($C5563="1 - Revenues",1,IF(AND($C5563="5 - Transfers",MID($K5563,15,1)="4"),1,-1))</f>
        <v>0</v>
      </c>
      <c r="Q5563" s="17">
        <f>VLOOKUP($K5563,[1]Budget!$V:$AE,10,0)*IF($C5563="1 - Revenues",1,IF(AND($C5563="5 - Transfers",MID(K5563,15,1)="4"),1,-1))</f>
        <v>0</v>
      </c>
      <c r="S5563" s="18" t="b">
        <f>IF(LEFT(C5563,1)="1",1,-1)*SUMIF([1]Budget!V:V,'Budget Worksheet for Pivot Tabl'!K5563,[1]Budget!AC:AC)=P5563</f>
        <v>1</v>
      </c>
    </row>
    <row r="5564" spans="1:19" x14ac:dyDescent="0.25">
      <c r="A5564" t="s">
        <v>83</v>
      </c>
      <c r="B5564" t="s">
        <v>84</v>
      </c>
      <c r="C5564" t="s">
        <v>8</v>
      </c>
      <c r="D5564" t="str">
        <f t="shared" si="86"/>
        <v>OUTFLOWS</v>
      </c>
      <c r="E5564" t="s">
        <v>116</v>
      </c>
      <c r="F5564" t="s">
        <v>117</v>
      </c>
      <c r="G5564" t="s">
        <v>6617</v>
      </c>
      <c r="H5564" t="s">
        <v>6618</v>
      </c>
      <c r="I5564" t="s">
        <v>2024</v>
      </c>
      <c r="J5564" t="s">
        <v>2025</v>
      </c>
      <c r="K5564" t="s">
        <v>6888</v>
      </c>
      <c r="L5564" t="s">
        <v>5344</v>
      </c>
      <c r="M5564" s="17">
        <f>VLOOKUP($K5564,[1]Budget!$V:$AE,5,0)*IF($C5564="1 - Revenues",1,IF(AND($C5564="5 - Transfers",MID(I5564,15,1)="4"),1,-1))</f>
        <v>-527000</v>
      </c>
      <c r="N5564" s="17">
        <f>VLOOKUP($K5564,[1]Budget!$V:$AE,6,0)*IF($C5564="1 - Revenues",1,IF(AND($C5564="5 - Transfers",MID(J5564,15,1)="4"),1,-1))</f>
        <v>0</v>
      </c>
      <c r="O5564" s="17">
        <f>IFERROR(IF(RIGHT(LEFT(K5564,15),1)="4",VLOOKUP(K5564,'[1]Budget Worksheet'!A:B,2,0),-1*VLOOKUP(K5564,'[1]Budget Worksheet'!A:B,2,0)),0)</f>
        <v>0</v>
      </c>
      <c r="P5564" s="17">
        <f>VLOOKUP($K5564,[1]Budget!$V:$AE,8,0)*IF($C5564="1 - Revenues",1,IF(AND($C5564="5 - Transfers",MID($K5564,15,1)="4"),1,-1))</f>
        <v>0</v>
      </c>
      <c r="Q5564" s="17">
        <f>VLOOKUP($K5564,[1]Budget!$V:$AE,10,0)*IF($C5564="1 - Revenues",1,IF(AND($C5564="5 - Transfers",MID(K5564,15,1)="4"),1,-1))</f>
        <v>0</v>
      </c>
      <c r="S5564" s="18" t="b">
        <f>IF(LEFT(C5564,1)="1",1,-1)*SUMIF([1]Budget!V:V,'Budget Worksheet for Pivot Tabl'!K5564,[1]Budget!AC:AC)=P5564</f>
        <v>1</v>
      </c>
    </row>
    <row r="5565" spans="1:19" x14ac:dyDescent="0.25">
      <c r="A5565" t="s">
        <v>83</v>
      </c>
      <c r="B5565" t="s">
        <v>84</v>
      </c>
      <c r="C5565" t="s">
        <v>9</v>
      </c>
      <c r="D5565" t="str">
        <f t="shared" si="86"/>
        <v>OUTFLOWS</v>
      </c>
      <c r="E5565" t="s">
        <v>116</v>
      </c>
      <c r="F5565" t="s">
        <v>117</v>
      </c>
      <c r="G5565" t="s">
        <v>6617</v>
      </c>
      <c r="H5565" t="s">
        <v>6618</v>
      </c>
      <c r="I5565" t="s">
        <v>2024</v>
      </c>
      <c r="J5565" t="s">
        <v>2025</v>
      </c>
      <c r="K5565" t="s">
        <v>6889</v>
      </c>
      <c r="L5565" t="s">
        <v>476</v>
      </c>
      <c r="M5565" s="17">
        <f>VLOOKUP($K5565,[1]Budget!$V:$AE,5,0)*IF($C5565="1 - Revenues",1,IF(AND($C5565="5 - Transfers",MID(I5565,15,1)="4"),1,-1))</f>
        <v>-1000</v>
      </c>
      <c r="N5565" s="17">
        <f>VLOOKUP($K5565,[1]Budget!$V:$AE,6,0)*IF($C5565="1 - Revenues",1,IF(AND($C5565="5 - Transfers",MID(J5565,15,1)="4"),1,-1))</f>
        <v>-8000</v>
      </c>
      <c r="O5565" s="17">
        <f>IFERROR(IF(RIGHT(LEFT(K5565,15),1)="4",VLOOKUP(K5565,'[1]Budget Worksheet'!A:B,2,0),-1*VLOOKUP(K5565,'[1]Budget Worksheet'!A:B,2,0)),0)</f>
        <v>-35000</v>
      </c>
      <c r="P5565" s="17">
        <f>VLOOKUP($K5565,[1]Budget!$V:$AE,8,0)*IF($C5565="1 - Revenues",1,IF(AND($C5565="5 - Transfers",MID($K5565,15,1)="4"),1,-1))</f>
        <v>-35000</v>
      </c>
      <c r="Q5565" s="17">
        <f>VLOOKUP($K5565,[1]Budget!$V:$AE,10,0)*IF($C5565="1 - Revenues",1,IF(AND($C5565="5 - Transfers",MID(K5565,15,1)="4"),1,-1))</f>
        <v>0</v>
      </c>
      <c r="S5565" s="18" t="b">
        <f>IF(LEFT(C5565,1)="1",1,-1)*SUMIF([1]Budget!V:V,'Budget Worksheet for Pivot Tabl'!K5565,[1]Budget!AC:AC)=P5565</f>
        <v>1</v>
      </c>
    </row>
    <row r="5566" spans="1:19" x14ac:dyDescent="0.25">
      <c r="A5566" t="s">
        <v>83</v>
      </c>
      <c r="B5566" t="s">
        <v>84</v>
      </c>
      <c r="C5566" t="s">
        <v>9</v>
      </c>
      <c r="D5566" t="str">
        <f t="shared" si="86"/>
        <v>OUTFLOWS</v>
      </c>
      <c r="E5566" t="s">
        <v>116</v>
      </c>
      <c r="F5566" t="s">
        <v>117</v>
      </c>
      <c r="G5566" t="s">
        <v>6617</v>
      </c>
      <c r="H5566" t="s">
        <v>6618</v>
      </c>
      <c r="I5566" t="s">
        <v>2024</v>
      </c>
      <c r="J5566" t="s">
        <v>2025</v>
      </c>
      <c r="K5566" t="s">
        <v>6890</v>
      </c>
      <c r="L5566" t="s">
        <v>1371</v>
      </c>
      <c r="M5566" s="17">
        <f>VLOOKUP($K5566,[1]Budget!$V:$AE,5,0)*IF($C5566="1 - Revenues",1,IF(AND($C5566="5 - Transfers",MID(I5566,15,1)="4"),1,-1))</f>
        <v>0</v>
      </c>
      <c r="N5566" s="17">
        <f>VLOOKUP($K5566,[1]Budget!$V:$AE,6,0)*IF($C5566="1 - Revenues",1,IF(AND($C5566="5 - Transfers",MID(J5566,15,1)="4"),1,-1))</f>
        <v>0</v>
      </c>
      <c r="O5566" s="17">
        <f>IFERROR(IF(RIGHT(LEFT(K5566,15),1)="4",VLOOKUP(K5566,'[1]Budget Worksheet'!A:B,2,0),-1*VLOOKUP(K5566,'[1]Budget Worksheet'!A:B,2,0)),0)</f>
        <v>0</v>
      </c>
      <c r="P5566" s="17">
        <f>VLOOKUP($K5566,[1]Budget!$V:$AE,8,0)*IF($C5566="1 - Revenues",1,IF(AND($C5566="5 - Transfers",MID($K5566,15,1)="4"),1,-1))</f>
        <v>0</v>
      </c>
      <c r="Q5566" s="17">
        <f>VLOOKUP($K5566,[1]Budget!$V:$AE,10,0)*IF($C5566="1 - Revenues",1,IF(AND($C5566="5 - Transfers",MID(K5566,15,1)="4"),1,-1))</f>
        <v>0</v>
      </c>
      <c r="S5566" s="18" t="b">
        <f>IF(LEFT(C5566,1)="1",1,-1)*SUMIF([1]Budget!V:V,'Budget Worksheet for Pivot Tabl'!K5566,[1]Budget!AC:AC)=P5566</f>
        <v>1</v>
      </c>
    </row>
    <row r="5567" spans="1:19" x14ac:dyDescent="0.25">
      <c r="A5567" t="s">
        <v>83</v>
      </c>
      <c r="B5567" t="s">
        <v>84</v>
      </c>
      <c r="C5567" t="s">
        <v>9</v>
      </c>
      <c r="D5567" t="str">
        <f t="shared" si="86"/>
        <v>OUTFLOWS</v>
      </c>
      <c r="E5567" t="s">
        <v>116</v>
      </c>
      <c r="F5567" t="s">
        <v>117</v>
      </c>
      <c r="G5567" t="s">
        <v>6617</v>
      </c>
      <c r="H5567" t="s">
        <v>6618</v>
      </c>
      <c r="I5567" t="s">
        <v>2024</v>
      </c>
      <c r="J5567" t="s">
        <v>2025</v>
      </c>
      <c r="K5567" t="s">
        <v>6891</v>
      </c>
      <c r="L5567" t="s">
        <v>723</v>
      </c>
      <c r="M5567" s="17">
        <f>VLOOKUP($K5567,[1]Budget!$V:$AE,5,0)*IF($C5567="1 - Revenues",1,IF(AND($C5567="5 - Transfers",MID(I5567,15,1)="4"),1,-1))</f>
        <v>-1000</v>
      </c>
      <c r="N5567" s="17">
        <f>VLOOKUP($K5567,[1]Budget!$V:$AE,6,0)*IF($C5567="1 - Revenues",1,IF(AND($C5567="5 - Transfers",MID(J5567,15,1)="4"),1,-1))</f>
        <v>-1000</v>
      </c>
      <c r="O5567" s="17">
        <f>IFERROR(IF(RIGHT(LEFT(K5567,15),1)="4",VLOOKUP(K5567,'[1]Budget Worksheet'!A:B,2,0),-1*VLOOKUP(K5567,'[1]Budget Worksheet'!A:B,2,0)),0)</f>
        <v>-5500</v>
      </c>
      <c r="P5567" s="17">
        <f>VLOOKUP($K5567,[1]Budget!$V:$AE,8,0)*IF($C5567="1 - Revenues",1,IF(AND($C5567="5 - Transfers",MID($K5567,15,1)="4"),1,-1))</f>
        <v>-5500</v>
      </c>
      <c r="Q5567" s="17">
        <f>VLOOKUP($K5567,[1]Budget!$V:$AE,10,0)*IF($C5567="1 - Revenues",1,IF(AND($C5567="5 - Transfers",MID(K5567,15,1)="4"),1,-1))</f>
        <v>0</v>
      </c>
      <c r="S5567" s="18" t="b">
        <f>IF(LEFT(C5567,1)="1",1,-1)*SUMIF([1]Budget!V:V,'Budget Worksheet for Pivot Tabl'!K5567,[1]Budget!AC:AC)=P5567</f>
        <v>1</v>
      </c>
    </row>
    <row r="5568" spans="1:19" x14ac:dyDescent="0.25">
      <c r="A5568" t="s">
        <v>83</v>
      </c>
      <c r="B5568" t="s">
        <v>84</v>
      </c>
      <c r="C5568" t="s">
        <v>9</v>
      </c>
      <c r="D5568" t="str">
        <f t="shared" si="86"/>
        <v>OUTFLOWS</v>
      </c>
      <c r="E5568" t="s">
        <v>116</v>
      </c>
      <c r="F5568" t="s">
        <v>117</v>
      </c>
      <c r="G5568" t="s">
        <v>6617</v>
      </c>
      <c r="H5568" t="s">
        <v>6618</v>
      </c>
      <c r="I5568" t="s">
        <v>2024</v>
      </c>
      <c r="J5568" t="s">
        <v>2025</v>
      </c>
      <c r="K5568" t="s">
        <v>6892</v>
      </c>
      <c r="L5568" t="s">
        <v>674</v>
      </c>
      <c r="M5568" s="17">
        <f>VLOOKUP($K5568,[1]Budget!$V:$AE,5,0)*IF($C5568="1 - Revenues",1,IF(AND($C5568="5 - Transfers",MID(I5568,15,1)="4"),1,-1))</f>
        <v>-2000</v>
      </c>
      <c r="N5568" s="17">
        <f>VLOOKUP($K5568,[1]Budget!$V:$AE,6,0)*IF($C5568="1 - Revenues",1,IF(AND($C5568="5 - Transfers",MID(J5568,15,1)="4"),1,-1))</f>
        <v>-2000</v>
      </c>
      <c r="O5568" s="17">
        <f>IFERROR(IF(RIGHT(LEFT(K5568,15),1)="4",VLOOKUP(K5568,'[1]Budget Worksheet'!A:B,2,0),-1*VLOOKUP(K5568,'[1]Budget Worksheet'!A:B,2,0)),0)</f>
        <v>-2500</v>
      </c>
      <c r="P5568" s="17">
        <f>VLOOKUP($K5568,[1]Budget!$V:$AE,8,0)*IF($C5568="1 - Revenues",1,IF(AND($C5568="5 - Transfers",MID($K5568,15,1)="4"),1,-1))</f>
        <v>-2500</v>
      </c>
      <c r="Q5568" s="17">
        <f>VLOOKUP($K5568,[1]Budget!$V:$AE,10,0)*IF($C5568="1 - Revenues",1,IF(AND($C5568="5 - Transfers",MID(K5568,15,1)="4"),1,-1))</f>
        <v>0</v>
      </c>
      <c r="S5568" s="18" t="b">
        <f>IF(LEFT(C5568,1)="1",1,-1)*SUMIF([1]Budget!V:V,'Budget Worksheet for Pivot Tabl'!K5568,[1]Budget!AC:AC)=P5568</f>
        <v>1</v>
      </c>
    </row>
    <row r="5569" spans="1:19" x14ac:dyDescent="0.25">
      <c r="A5569" t="s">
        <v>83</v>
      </c>
      <c r="B5569" t="s">
        <v>84</v>
      </c>
      <c r="C5569" t="s">
        <v>9</v>
      </c>
      <c r="D5569" t="str">
        <f t="shared" si="86"/>
        <v>OUTFLOWS</v>
      </c>
      <c r="E5569" t="s">
        <v>116</v>
      </c>
      <c r="F5569" t="s">
        <v>117</v>
      </c>
      <c r="G5569" t="s">
        <v>6617</v>
      </c>
      <c r="H5569" t="s">
        <v>6618</v>
      </c>
      <c r="I5569" t="s">
        <v>2024</v>
      </c>
      <c r="J5569" t="s">
        <v>2025</v>
      </c>
      <c r="K5569" t="s">
        <v>6893</v>
      </c>
      <c r="L5569" t="s">
        <v>5655</v>
      </c>
      <c r="M5569" s="17">
        <f>VLOOKUP($K5569,[1]Budget!$V:$AE,5,0)*IF($C5569="1 - Revenues",1,IF(AND($C5569="5 - Transfers",MID(I5569,15,1)="4"),1,-1))</f>
        <v>0</v>
      </c>
      <c r="N5569" s="17">
        <f>VLOOKUP($K5569,[1]Budget!$V:$AE,6,0)*IF($C5569="1 - Revenues",1,IF(AND($C5569="5 - Transfers",MID(J5569,15,1)="4"),1,-1))</f>
        <v>0</v>
      </c>
      <c r="O5569" s="17">
        <f>IFERROR(IF(RIGHT(LEFT(K5569,15),1)="4",VLOOKUP(K5569,'[1]Budget Worksheet'!A:B,2,0),-1*VLOOKUP(K5569,'[1]Budget Worksheet'!A:B,2,0)),0)</f>
        <v>0</v>
      </c>
      <c r="P5569" s="17">
        <f>VLOOKUP($K5569,[1]Budget!$V:$AE,8,0)*IF($C5569="1 - Revenues",1,IF(AND($C5569="5 - Transfers",MID($K5569,15,1)="4"),1,-1))</f>
        <v>0</v>
      </c>
      <c r="Q5569" s="17">
        <f>VLOOKUP($K5569,[1]Budget!$V:$AE,10,0)*IF($C5569="1 - Revenues",1,IF(AND($C5569="5 - Transfers",MID(K5569,15,1)="4"),1,-1))</f>
        <v>0</v>
      </c>
      <c r="S5569" s="18" t="b">
        <f>IF(LEFT(C5569,1)="1",1,-1)*SUMIF([1]Budget!V:V,'Budget Worksheet for Pivot Tabl'!K5569,[1]Budget!AC:AC)=P5569</f>
        <v>1</v>
      </c>
    </row>
    <row r="5570" spans="1:19" x14ac:dyDescent="0.25">
      <c r="A5570" t="s">
        <v>83</v>
      </c>
      <c r="B5570" t="s">
        <v>84</v>
      </c>
      <c r="C5570" t="s">
        <v>9</v>
      </c>
      <c r="D5570" t="str">
        <f t="shared" si="86"/>
        <v>OUTFLOWS</v>
      </c>
      <c r="E5570" t="s">
        <v>116</v>
      </c>
      <c r="F5570" t="s">
        <v>117</v>
      </c>
      <c r="G5570" t="s">
        <v>6617</v>
      </c>
      <c r="H5570" t="s">
        <v>6618</v>
      </c>
      <c r="I5570" t="s">
        <v>2024</v>
      </c>
      <c r="J5570" t="s">
        <v>2025</v>
      </c>
      <c r="K5570" t="s">
        <v>6894</v>
      </c>
      <c r="L5570" t="s">
        <v>478</v>
      </c>
      <c r="M5570" s="17">
        <f>VLOOKUP($K5570,[1]Budget!$V:$AE,5,0)*IF($C5570="1 - Revenues",1,IF(AND($C5570="5 - Transfers",MID(I5570,15,1)="4"),1,-1))</f>
        <v>-1000</v>
      </c>
      <c r="N5570" s="17">
        <f>VLOOKUP($K5570,[1]Budget!$V:$AE,6,0)*IF($C5570="1 - Revenues",1,IF(AND($C5570="5 - Transfers",MID(J5570,15,1)="4"),1,-1))</f>
        <v>-1000</v>
      </c>
      <c r="O5570" s="17">
        <f>IFERROR(IF(RIGHT(LEFT(K5570,15),1)="4",VLOOKUP(K5570,'[1]Budget Worksheet'!A:B,2,0),-1*VLOOKUP(K5570,'[1]Budget Worksheet'!A:B,2,0)),0)</f>
        <v>0</v>
      </c>
      <c r="P5570" s="17">
        <f>VLOOKUP($K5570,[1]Budget!$V:$AE,8,0)*IF($C5570="1 - Revenues",1,IF(AND($C5570="5 - Transfers",MID($K5570,15,1)="4"),1,-1))</f>
        <v>0</v>
      </c>
      <c r="Q5570" s="17">
        <f>VLOOKUP($K5570,[1]Budget!$V:$AE,10,0)*IF($C5570="1 - Revenues",1,IF(AND($C5570="5 - Transfers",MID(K5570,15,1)="4"),1,-1))</f>
        <v>0</v>
      </c>
      <c r="S5570" s="18" t="b">
        <f>IF(LEFT(C5570,1)="1",1,-1)*SUMIF([1]Budget!V:V,'Budget Worksheet for Pivot Tabl'!K5570,[1]Budget!AC:AC)=P5570</f>
        <v>1</v>
      </c>
    </row>
    <row r="5571" spans="1:19" x14ac:dyDescent="0.25">
      <c r="A5571" t="s">
        <v>83</v>
      </c>
      <c r="B5571" t="s">
        <v>84</v>
      </c>
      <c r="C5571" t="s">
        <v>9</v>
      </c>
      <c r="D5571" t="str">
        <f t="shared" ref="D5571:D5634" si="87">IF(C5571="1 - Revenues","INFLOWS","OUTFLOWS")</f>
        <v>OUTFLOWS</v>
      </c>
      <c r="E5571" t="s">
        <v>116</v>
      </c>
      <c r="F5571" t="s">
        <v>117</v>
      </c>
      <c r="G5571" t="s">
        <v>6617</v>
      </c>
      <c r="H5571" t="s">
        <v>6618</v>
      </c>
      <c r="I5571" t="s">
        <v>2024</v>
      </c>
      <c r="J5571" t="s">
        <v>2025</v>
      </c>
      <c r="K5571" t="s">
        <v>6895</v>
      </c>
      <c r="L5571" t="s">
        <v>482</v>
      </c>
      <c r="M5571" s="17">
        <f>VLOOKUP($K5571,[1]Budget!$V:$AE,5,0)*IF($C5571="1 - Revenues",1,IF(AND($C5571="5 - Transfers",MID(I5571,15,1)="4"),1,-1))</f>
        <v>0</v>
      </c>
      <c r="N5571" s="17">
        <f>VLOOKUP($K5571,[1]Budget!$V:$AE,6,0)*IF($C5571="1 - Revenues",1,IF(AND($C5571="5 - Transfers",MID(J5571,15,1)="4"),1,-1))</f>
        <v>0</v>
      </c>
      <c r="O5571" s="17">
        <f>IFERROR(IF(RIGHT(LEFT(K5571,15),1)="4",VLOOKUP(K5571,'[1]Budget Worksheet'!A:B,2,0),-1*VLOOKUP(K5571,'[1]Budget Worksheet'!A:B,2,0)),0)</f>
        <v>0</v>
      </c>
      <c r="P5571" s="17">
        <f>VLOOKUP($K5571,[1]Budget!$V:$AE,8,0)*IF($C5571="1 - Revenues",1,IF(AND($C5571="5 - Transfers",MID($K5571,15,1)="4"),1,-1))</f>
        <v>0</v>
      </c>
      <c r="Q5571" s="17">
        <f>VLOOKUP($K5571,[1]Budget!$V:$AE,10,0)*IF($C5571="1 - Revenues",1,IF(AND($C5571="5 - Transfers",MID(K5571,15,1)="4"),1,-1))</f>
        <v>0</v>
      </c>
      <c r="S5571" s="18" t="b">
        <f>IF(LEFT(C5571,1)="1",1,-1)*SUMIF([1]Budget!V:V,'Budget Worksheet for Pivot Tabl'!K5571,[1]Budget!AC:AC)=P5571</f>
        <v>1</v>
      </c>
    </row>
    <row r="5572" spans="1:19" x14ac:dyDescent="0.25">
      <c r="A5572" t="s">
        <v>83</v>
      </c>
      <c r="B5572" t="s">
        <v>84</v>
      </c>
      <c r="C5572" t="s">
        <v>9</v>
      </c>
      <c r="D5572" t="str">
        <f t="shared" si="87"/>
        <v>OUTFLOWS</v>
      </c>
      <c r="E5572" t="s">
        <v>116</v>
      </c>
      <c r="F5572" t="s">
        <v>117</v>
      </c>
      <c r="G5572" t="s">
        <v>6617</v>
      </c>
      <c r="H5572" t="s">
        <v>6618</v>
      </c>
      <c r="I5572" t="s">
        <v>2024</v>
      </c>
      <c r="J5572" t="s">
        <v>2025</v>
      </c>
      <c r="K5572" t="s">
        <v>6896</v>
      </c>
      <c r="L5572" t="s">
        <v>633</v>
      </c>
      <c r="M5572" s="17">
        <f>VLOOKUP($K5572,[1]Budget!$V:$AE,5,0)*IF($C5572="1 - Revenues",1,IF(AND($C5572="5 - Transfers",MID(I5572,15,1)="4"),1,-1))</f>
        <v>-8000</v>
      </c>
      <c r="N5572" s="17">
        <f>VLOOKUP($K5572,[1]Budget!$V:$AE,6,0)*IF($C5572="1 - Revenues",1,IF(AND($C5572="5 - Transfers",MID(J5572,15,1)="4"),1,-1))</f>
        <v>-8000</v>
      </c>
      <c r="O5572" s="17">
        <f>IFERROR(IF(RIGHT(LEFT(K5572,15),1)="4",VLOOKUP(K5572,'[1]Budget Worksheet'!A:B,2,0),-1*VLOOKUP(K5572,'[1]Budget Worksheet'!A:B,2,0)),0)</f>
        <v>-9500</v>
      </c>
      <c r="P5572" s="17">
        <f>VLOOKUP($K5572,[1]Budget!$V:$AE,8,0)*IF($C5572="1 - Revenues",1,IF(AND($C5572="5 - Transfers",MID($K5572,15,1)="4"),1,-1))</f>
        <v>-9500</v>
      </c>
      <c r="Q5572" s="17">
        <f>VLOOKUP($K5572,[1]Budget!$V:$AE,10,0)*IF($C5572="1 - Revenues",1,IF(AND($C5572="5 - Transfers",MID(K5572,15,1)="4"),1,-1))</f>
        <v>0</v>
      </c>
      <c r="S5572" s="18" t="b">
        <f>IF(LEFT(C5572,1)="1",1,-1)*SUMIF([1]Budget!V:V,'Budget Worksheet for Pivot Tabl'!K5572,[1]Budget!AC:AC)=P5572</f>
        <v>1</v>
      </c>
    </row>
    <row r="5573" spans="1:19" x14ac:dyDescent="0.25">
      <c r="A5573" t="s">
        <v>83</v>
      </c>
      <c r="B5573" t="s">
        <v>84</v>
      </c>
      <c r="C5573" t="s">
        <v>9</v>
      </c>
      <c r="D5573" t="str">
        <f t="shared" si="87"/>
        <v>OUTFLOWS</v>
      </c>
      <c r="E5573" t="s">
        <v>116</v>
      </c>
      <c r="F5573" t="s">
        <v>117</v>
      </c>
      <c r="G5573" t="s">
        <v>6617</v>
      </c>
      <c r="H5573" t="s">
        <v>6618</v>
      </c>
      <c r="I5573" t="s">
        <v>2024</v>
      </c>
      <c r="J5573" t="s">
        <v>2025</v>
      </c>
      <c r="K5573" t="s">
        <v>6897</v>
      </c>
      <c r="L5573" t="s">
        <v>635</v>
      </c>
      <c r="M5573" s="17">
        <f>VLOOKUP($K5573,[1]Budget!$V:$AE,5,0)*IF($C5573="1 - Revenues",1,IF(AND($C5573="5 - Transfers",MID(I5573,15,1)="4"),1,-1))</f>
        <v>-6000</v>
      </c>
      <c r="N5573" s="17">
        <f>VLOOKUP($K5573,[1]Budget!$V:$AE,6,0)*IF($C5573="1 - Revenues",1,IF(AND($C5573="5 - Transfers",MID(J5573,15,1)="4"),1,-1))</f>
        <v>-10000</v>
      </c>
      <c r="O5573" s="17">
        <f>IFERROR(IF(RIGHT(LEFT(K5573,15),1)="4",VLOOKUP(K5573,'[1]Budget Worksheet'!A:B,2,0),-1*VLOOKUP(K5573,'[1]Budget Worksheet'!A:B,2,0)),0)</f>
        <v>-7200</v>
      </c>
      <c r="P5573" s="17">
        <f>VLOOKUP($K5573,[1]Budget!$V:$AE,8,0)*IF($C5573="1 - Revenues",1,IF(AND($C5573="5 - Transfers",MID($K5573,15,1)="4"),1,-1))</f>
        <v>-10000</v>
      </c>
      <c r="Q5573" s="17">
        <f>VLOOKUP($K5573,[1]Budget!$V:$AE,10,0)*IF($C5573="1 - Revenues",1,IF(AND($C5573="5 - Transfers",MID(K5573,15,1)="4"),1,-1))</f>
        <v>-2800</v>
      </c>
      <c r="S5573" s="18" t="b">
        <f>IF(LEFT(C5573,1)="1",1,-1)*SUMIF([1]Budget!V:V,'Budget Worksheet for Pivot Tabl'!K5573,[1]Budget!AC:AC)=P5573</f>
        <v>1</v>
      </c>
    </row>
    <row r="5574" spans="1:19" x14ac:dyDescent="0.25">
      <c r="A5574" t="s">
        <v>83</v>
      </c>
      <c r="B5574" t="s">
        <v>84</v>
      </c>
      <c r="C5574" t="s">
        <v>9</v>
      </c>
      <c r="D5574" t="str">
        <f t="shared" si="87"/>
        <v>OUTFLOWS</v>
      </c>
      <c r="E5574" t="s">
        <v>116</v>
      </c>
      <c r="F5574" t="s">
        <v>117</v>
      </c>
      <c r="G5574" t="s">
        <v>6617</v>
      </c>
      <c r="H5574" t="s">
        <v>6618</v>
      </c>
      <c r="I5574" t="s">
        <v>2024</v>
      </c>
      <c r="J5574" t="s">
        <v>2025</v>
      </c>
      <c r="K5574" t="s">
        <v>6898</v>
      </c>
      <c r="L5574" t="s">
        <v>484</v>
      </c>
      <c r="M5574" s="17">
        <f>VLOOKUP($K5574,[1]Budget!$V:$AE,5,0)*IF($C5574="1 - Revenues",1,IF(AND($C5574="5 - Transfers",MID(I5574,15,1)="4"),1,-1))</f>
        <v>-4000</v>
      </c>
      <c r="N5574" s="17">
        <f>VLOOKUP($K5574,[1]Budget!$V:$AE,6,0)*IF($C5574="1 - Revenues",1,IF(AND($C5574="5 - Transfers",MID(J5574,15,1)="4"),1,-1))</f>
        <v>-2000</v>
      </c>
      <c r="O5574" s="17">
        <f>IFERROR(IF(RIGHT(LEFT(K5574,15),1)="4",VLOOKUP(K5574,'[1]Budget Worksheet'!A:B,2,0),-1*VLOOKUP(K5574,'[1]Budget Worksheet'!A:B,2,0)),0)</f>
        <v>-5000</v>
      </c>
      <c r="P5574" s="17">
        <f>VLOOKUP($K5574,[1]Budget!$V:$AE,8,0)*IF($C5574="1 - Revenues",1,IF(AND($C5574="5 - Transfers",MID($K5574,15,1)="4"),1,-1))</f>
        <v>-5000</v>
      </c>
      <c r="Q5574" s="17">
        <f>VLOOKUP($K5574,[1]Budget!$V:$AE,10,0)*IF($C5574="1 - Revenues",1,IF(AND($C5574="5 - Transfers",MID(K5574,15,1)="4"),1,-1))</f>
        <v>0</v>
      </c>
      <c r="S5574" s="18" t="b">
        <f>IF(LEFT(C5574,1)="1",1,-1)*SUMIF([1]Budget!V:V,'Budget Worksheet for Pivot Tabl'!K5574,[1]Budget!AC:AC)=P5574</f>
        <v>1</v>
      </c>
    </row>
    <row r="5575" spans="1:19" x14ac:dyDescent="0.25">
      <c r="A5575" t="s">
        <v>83</v>
      </c>
      <c r="B5575" t="s">
        <v>84</v>
      </c>
      <c r="C5575" t="s">
        <v>9</v>
      </c>
      <c r="D5575" t="str">
        <f t="shared" si="87"/>
        <v>OUTFLOWS</v>
      </c>
      <c r="E5575" t="s">
        <v>116</v>
      </c>
      <c r="F5575" t="s">
        <v>117</v>
      </c>
      <c r="G5575" t="s">
        <v>6617</v>
      </c>
      <c r="H5575" t="s">
        <v>6618</v>
      </c>
      <c r="I5575" t="s">
        <v>2024</v>
      </c>
      <c r="J5575" t="s">
        <v>2025</v>
      </c>
      <c r="K5575" t="s">
        <v>6899</v>
      </c>
      <c r="L5575" t="s">
        <v>640</v>
      </c>
      <c r="M5575" s="17">
        <f>VLOOKUP($K5575,[1]Budget!$V:$AE,5,0)*IF($C5575="1 - Revenues",1,IF(AND($C5575="5 - Transfers",MID(I5575,15,1)="4"),1,-1))</f>
        <v>-4000</v>
      </c>
      <c r="N5575" s="17">
        <f>VLOOKUP($K5575,[1]Budget!$V:$AE,6,0)*IF($C5575="1 - Revenues",1,IF(AND($C5575="5 - Transfers",MID(J5575,15,1)="4"),1,-1))</f>
        <v>-5000</v>
      </c>
      <c r="O5575" s="17">
        <f>IFERROR(IF(RIGHT(LEFT(K5575,15),1)="4",VLOOKUP(K5575,'[1]Budget Worksheet'!A:B,2,0),-1*VLOOKUP(K5575,'[1]Budget Worksheet'!A:B,2,0)),0)</f>
        <v>-6250</v>
      </c>
      <c r="P5575" s="17">
        <f>VLOOKUP($K5575,[1]Budget!$V:$AE,8,0)*IF($C5575="1 - Revenues",1,IF(AND($C5575="5 - Transfers",MID($K5575,15,1)="4"),1,-1))</f>
        <v>-6250</v>
      </c>
      <c r="Q5575" s="17">
        <f>VLOOKUP($K5575,[1]Budget!$V:$AE,10,0)*IF($C5575="1 - Revenues",1,IF(AND($C5575="5 - Transfers",MID(K5575,15,1)="4"),1,-1))</f>
        <v>0</v>
      </c>
      <c r="S5575" s="18" t="b">
        <f>IF(LEFT(C5575,1)="1",1,-1)*SUMIF([1]Budget!V:V,'Budget Worksheet for Pivot Tabl'!K5575,[1]Budget!AC:AC)=P5575</f>
        <v>1</v>
      </c>
    </row>
    <row r="5576" spans="1:19" x14ac:dyDescent="0.25">
      <c r="A5576" t="s">
        <v>83</v>
      </c>
      <c r="B5576" t="s">
        <v>84</v>
      </c>
      <c r="C5576" t="s">
        <v>9</v>
      </c>
      <c r="D5576" t="str">
        <f t="shared" si="87"/>
        <v>OUTFLOWS</v>
      </c>
      <c r="E5576" t="s">
        <v>116</v>
      </c>
      <c r="F5576" t="s">
        <v>117</v>
      </c>
      <c r="G5576" t="s">
        <v>6617</v>
      </c>
      <c r="H5576" t="s">
        <v>6618</v>
      </c>
      <c r="I5576" t="s">
        <v>2024</v>
      </c>
      <c r="J5576" t="s">
        <v>2025</v>
      </c>
      <c r="K5576" t="s">
        <v>6900</v>
      </c>
      <c r="L5576" t="s">
        <v>900</v>
      </c>
      <c r="M5576" s="17">
        <f>VLOOKUP($K5576,[1]Budget!$V:$AE,5,0)*IF($C5576="1 - Revenues",1,IF(AND($C5576="5 - Transfers",MID(I5576,15,1)="4"),1,-1))</f>
        <v>-1000</v>
      </c>
      <c r="N5576" s="17">
        <f>VLOOKUP($K5576,[1]Budget!$V:$AE,6,0)*IF($C5576="1 - Revenues",1,IF(AND($C5576="5 - Transfers",MID(J5576,15,1)="4"),1,-1))</f>
        <v>-1000</v>
      </c>
      <c r="O5576" s="17">
        <f>IFERROR(IF(RIGHT(LEFT(K5576,15),1)="4",VLOOKUP(K5576,'[1]Budget Worksheet'!A:B,2,0),-1*VLOOKUP(K5576,'[1]Budget Worksheet'!A:B,2,0)),0)</f>
        <v>-2500</v>
      </c>
      <c r="P5576" s="17">
        <f>VLOOKUP($K5576,[1]Budget!$V:$AE,8,0)*IF($C5576="1 - Revenues",1,IF(AND($C5576="5 - Transfers",MID($K5576,15,1)="4"),1,-1))</f>
        <v>-2500</v>
      </c>
      <c r="Q5576" s="17">
        <f>VLOOKUP($K5576,[1]Budget!$V:$AE,10,0)*IF($C5576="1 - Revenues",1,IF(AND($C5576="5 - Transfers",MID(K5576,15,1)="4"),1,-1))</f>
        <v>0</v>
      </c>
      <c r="S5576" s="18" t="b">
        <f>IF(LEFT(C5576,1)="1",1,-1)*SUMIF([1]Budget!V:V,'Budget Worksheet for Pivot Tabl'!K5576,[1]Budget!AC:AC)=P5576</f>
        <v>1</v>
      </c>
    </row>
    <row r="5577" spans="1:19" x14ac:dyDescent="0.25">
      <c r="A5577" t="s">
        <v>83</v>
      </c>
      <c r="B5577" t="s">
        <v>84</v>
      </c>
      <c r="C5577" t="s">
        <v>9</v>
      </c>
      <c r="D5577" t="str">
        <f t="shared" si="87"/>
        <v>OUTFLOWS</v>
      </c>
      <c r="E5577" t="s">
        <v>116</v>
      </c>
      <c r="F5577" t="s">
        <v>117</v>
      </c>
      <c r="G5577" t="s">
        <v>6617</v>
      </c>
      <c r="H5577" t="s">
        <v>6618</v>
      </c>
      <c r="I5577" t="s">
        <v>2024</v>
      </c>
      <c r="J5577" t="s">
        <v>2025</v>
      </c>
      <c r="K5577" t="s">
        <v>6901</v>
      </c>
      <c r="L5577" t="s">
        <v>486</v>
      </c>
      <c r="M5577" s="17">
        <f>VLOOKUP($K5577,[1]Budget!$V:$AE,5,0)*IF($C5577="1 - Revenues",1,IF(AND($C5577="5 - Transfers",MID(I5577,15,1)="4"),1,-1))</f>
        <v>-3000</v>
      </c>
      <c r="N5577" s="17">
        <f>VLOOKUP($K5577,[1]Budget!$V:$AE,6,0)*IF($C5577="1 - Revenues",1,IF(AND($C5577="5 - Transfers",MID(J5577,15,1)="4"),1,-1))</f>
        <v>-4000</v>
      </c>
      <c r="O5577" s="17">
        <f>IFERROR(IF(RIGHT(LEFT(K5577,15),1)="4",VLOOKUP(K5577,'[1]Budget Worksheet'!A:B,2,0),-1*VLOOKUP(K5577,'[1]Budget Worksheet'!A:B,2,0)),0)</f>
        <v>-4100</v>
      </c>
      <c r="P5577" s="17">
        <f>VLOOKUP($K5577,[1]Budget!$V:$AE,8,0)*IF($C5577="1 - Revenues",1,IF(AND($C5577="5 - Transfers",MID($K5577,15,1)="4"),1,-1))</f>
        <v>-4100</v>
      </c>
      <c r="Q5577" s="17">
        <f>VLOOKUP($K5577,[1]Budget!$V:$AE,10,0)*IF($C5577="1 - Revenues",1,IF(AND($C5577="5 - Transfers",MID(K5577,15,1)="4"),1,-1))</f>
        <v>0</v>
      </c>
      <c r="S5577" s="18" t="b">
        <f>IF(LEFT(C5577,1)="1",1,-1)*SUMIF([1]Budget!V:V,'Budget Worksheet for Pivot Tabl'!K5577,[1]Budget!AC:AC)=P5577</f>
        <v>1</v>
      </c>
    </row>
    <row r="5578" spans="1:19" x14ac:dyDescent="0.25">
      <c r="A5578" t="s">
        <v>83</v>
      </c>
      <c r="B5578" t="s">
        <v>84</v>
      </c>
      <c r="C5578" t="s">
        <v>9</v>
      </c>
      <c r="D5578" t="str">
        <f t="shared" si="87"/>
        <v>OUTFLOWS</v>
      </c>
      <c r="E5578" t="s">
        <v>116</v>
      </c>
      <c r="F5578" t="s">
        <v>117</v>
      </c>
      <c r="G5578" t="s">
        <v>6617</v>
      </c>
      <c r="H5578" t="s">
        <v>6618</v>
      </c>
      <c r="I5578" t="s">
        <v>2024</v>
      </c>
      <c r="J5578" t="s">
        <v>2025</v>
      </c>
      <c r="K5578" t="s">
        <v>6902</v>
      </c>
      <c r="L5578" t="s">
        <v>792</v>
      </c>
      <c r="M5578" s="17">
        <f>VLOOKUP($K5578,[1]Budget!$V:$AE,5,0)*IF($C5578="1 - Revenues",1,IF(AND($C5578="5 - Transfers",MID(I5578,15,1)="4"),1,-1))</f>
        <v>0</v>
      </c>
      <c r="N5578" s="17">
        <f>VLOOKUP($K5578,[1]Budget!$V:$AE,6,0)*IF($C5578="1 - Revenues",1,IF(AND($C5578="5 - Transfers",MID(J5578,15,1)="4"),1,-1))</f>
        <v>0</v>
      </c>
      <c r="O5578" s="17">
        <f>IFERROR(IF(RIGHT(LEFT(K5578,15),1)="4",VLOOKUP(K5578,'[1]Budget Worksheet'!A:B,2,0),-1*VLOOKUP(K5578,'[1]Budget Worksheet'!A:B,2,0)),0)</f>
        <v>-1855</v>
      </c>
      <c r="P5578" s="17">
        <f>VLOOKUP($K5578,[1]Budget!$V:$AE,8,0)*IF($C5578="1 - Revenues",1,IF(AND($C5578="5 - Transfers",MID($K5578,15,1)="4"),1,-1))</f>
        <v>-1855</v>
      </c>
      <c r="Q5578" s="17">
        <f>VLOOKUP($K5578,[1]Budget!$V:$AE,10,0)*IF($C5578="1 - Revenues",1,IF(AND($C5578="5 - Transfers",MID(K5578,15,1)="4"),1,-1))</f>
        <v>0</v>
      </c>
      <c r="S5578" s="18" t="b">
        <f>IF(LEFT(C5578,1)="1",1,-1)*SUMIF([1]Budget!V:V,'Budget Worksheet for Pivot Tabl'!K5578,[1]Budget!AC:AC)=P5578</f>
        <v>1</v>
      </c>
    </row>
    <row r="5579" spans="1:19" x14ac:dyDescent="0.25">
      <c r="A5579" t="s">
        <v>83</v>
      </c>
      <c r="B5579" t="s">
        <v>84</v>
      </c>
      <c r="C5579" t="s">
        <v>9</v>
      </c>
      <c r="D5579" t="str">
        <f t="shared" si="87"/>
        <v>OUTFLOWS</v>
      </c>
      <c r="E5579" t="s">
        <v>116</v>
      </c>
      <c r="F5579" t="s">
        <v>117</v>
      </c>
      <c r="G5579" t="s">
        <v>6617</v>
      </c>
      <c r="H5579" t="s">
        <v>6618</v>
      </c>
      <c r="I5579" t="s">
        <v>2024</v>
      </c>
      <c r="J5579" t="s">
        <v>2025</v>
      </c>
      <c r="K5579" t="s">
        <v>6903</v>
      </c>
      <c r="L5579" t="s">
        <v>1564</v>
      </c>
      <c r="M5579" s="17">
        <f>VLOOKUP($K5579,[1]Budget!$V:$AE,5,0)*IF($C5579="1 - Revenues",1,IF(AND($C5579="5 - Transfers",MID(I5579,15,1)="4"),1,-1))</f>
        <v>0</v>
      </c>
      <c r="N5579" s="17">
        <f>VLOOKUP($K5579,[1]Budget!$V:$AE,6,0)*IF($C5579="1 - Revenues",1,IF(AND($C5579="5 - Transfers",MID(J5579,15,1)="4"),1,-1))</f>
        <v>0</v>
      </c>
      <c r="O5579" s="17">
        <f>IFERROR(IF(RIGHT(LEFT(K5579,15),1)="4",VLOOKUP(K5579,'[1]Budget Worksheet'!A:B,2,0),-1*VLOOKUP(K5579,'[1]Budget Worksheet'!A:B,2,0)),0)</f>
        <v>-3000</v>
      </c>
      <c r="P5579" s="17">
        <f>VLOOKUP($K5579,[1]Budget!$V:$AE,8,0)*IF($C5579="1 - Revenues",1,IF(AND($C5579="5 - Transfers",MID($K5579,15,1)="4"),1,-1))</f>
        <v>-3000</v>
      </c>
      <c r="Q5579" s="17">
        <f>VLOOKUP($K5579,[1]Budget!$V:$AE,10,0)*IF($C5579="1 - Revenues",1,IF(AND($C5579="5 - Transfers",MID(K5579,15,1)="4"),1,-1))</f>
        <v>0</v>
      </c>
      <c r="S5579" s="18" t="b">
        <f>IF(LEFT(C5579,1)="1",1,-1)*SUMIF([1]Budget!V:V,'Budget Worksheet for Pivot Tabl'!K5579,[1]Budget!AC:AC)=P5579</f>
        <v>1</v>
      </c>
    </row>
    <row r="5580" spans="1:19" x14ac:dyDescent="0.25">
      <c r="A5580" t="s">
        <v>83</v>
      </c>
      <c r="B5580" t="s">
        <v>84</v>
      </c>
      <c r="C5580" t="s">
        <v>9</v>
      </c>
      <c r="D5580" t="str">
        <f t="shared" si="87"/>
        <v>OUTFLOWS</v>
      </c>
      <c r="E5580" t="s">
        <v>116</v>
      </c>
      <c r="F5580" t="s">
        <v>117</v>
      </c>
      <c r="G5580" t="s">
        <v>6617</v>
      </c>
      <c r="H5580" t="s">
        <v>6618</v>
      </c>
      <c r="I5580" t="s">
        <v>2024</v>
      </c>
      <c r="J5580" t="s">
        <v>2025</v>
      </c>
      <c r="K5580" t="s">
        <v>6904</v>
      </c>
      <c r="L5580" t="s">
        <v>5840</v>
      </c>
      <c r="M5580" s="17">
        <f>VLOOKUP($K5580,[1]Budget!$V:$AE,5,0)*IF($C5580="1 - Revenues",1,IF(AND($C5580="5 - Transfers",MID(I5580,15,1)="4"),1,-1))</f>
        <v>0</v>
      </c>
      <c r="N5580" s="17">
        <f>VLOOKUP($K5580,[1]Budget!$V:$AE,6,0)*IF($C5580="1 - Revenues",1,IF(AND($C5580="5 - Transfers",MID(J5580,15,1)="4"),1,-1))</f>
        <v>0</v>
      </c>
      <c r="O5580" s="17">
        <f>IFERROR(IF(RIGHT(LEFT(K5580,15),1)="4",VLOOKUP(K5580,'[1]Budget Worksheet'!A:B,2,0),-1*VLOOKUP(K5580,'[1]Budget Worksheet'!A:B,2,0)),0)</f>
        <v>0</v>
      </c>
      <c r="P5580" s="17">
        <f>VLOOKUP($K5580,[1]Budget!$V:$AE,8,0)*IF($C5580="1 - Revenues",1,IF(AND($C5580="5 - Transfers",MID($K5580,15,1)="4"),1,-1))</f>
        <v>0</v>
      </c>
      <c r="Q5580" s="17">
        <f>VLOOKUP($K5580,[1]Budget!$V:$AE,10,0)*IF($C5580="1 - Revenues",1,IF(AND($C5580="5 - Transfers",MID(K5580,15,1)="4"),1,-1))</f>
        <v>0</v>
      </c>
      <c r="S5580" s="18" t="b">
        <f>IF(LEFT(C5580,1)="1",1,-1)*SUMIF([1]Budget!V:V,'Budget Worksheet for Pivot Tabl'!K5580,[1]Budget!AC:AC)=P5580</f>
        <v>1</v>
      </c>
    </row>
    <row r="5581" spans="1:19" x14ac:dyDescent="0.25">
      <c r="A5581" t="s">
        <v>83</v>
      </c>
      <c r="B5581" t="s">
        <v>84</v>
      </c>
      <c r="C5581" t="s">
        <v>9</v>
      </c>
      <c r="D5581" t="str">
        <f t="shared" si="87"/>
        <v>OUTFLOWS</v>
      </c>
      <c r="E5581" t="s">
        <v>116</v>
      </c>
      <c r="F5581" t="s">
        <v>117</v>
      </c>
      <c r="G5581" t="s">
        <v>6617</v>
      </c>
      <c r="H5581" t="s">
        <v>6618</v>
      </c>
      <c r="I5581" t="s">
        <v>2024</v>
      </c>
      <c r="J5581" t="s">
        <v>2025</v>
      </c>
      <c r="K5581" t="s">
        <v>6905</v>
      </c>
      <c r="L5581" t="s">
        <v>6906</v>
      </c>
      <c r="M5581" s="17">
        <f>VLOOKUP($K5581,[1]Budget!$V:$AE,5,0)*IF($C5581="1 - Revenues",1,IF(AND($C5581="5 - Transfers",MID(I5581,15,1)="4"),1,-1))</f>
        <v>0</v>
      </c>
      <c r="N5581" s="17">
        <f>VLOOKUP($K5581,[1]Budget!$V:$AE,6,0)*IF($C5581="1 - Revenues",1,IF(AND($C5581="5 - Transfers",MID(J5581,15,1)="4"),1,-1))</f>
        <v>0</v>
      </c>
      <c r="O5581" s="17">
        <f>IFERROR(IF(RIGHT(LEFT(K5581,15),1)="4",VLOOKUP(K5581,'[1]Budget Worksheet'!A:B,2,0),-1*VLOOKUP(K5581,'[1]Budget Worksheet'!A:B,2,0)),0)</f>
        <v>0</v>
      </c>
      <c r="P5581" s="17">
        <f>VLOOKUP($K5581,[1]Budget!$V:$AE,8,0)*IF($C5581="1 - Revenues",1,IF(AND($C5581="5 - Transfers",MID($K5581,15,1)="4"),1,-1))</f>
        <v>0</v>
      </c>
      <c r="Q5581" s="17">
        <f>VLOOKUP($K5581,[1]Budget!$V:$AE,10,0)*IF($C5581="1 - Revenues",1,IF(AND($C5581="5 - Transfers",MID(K5581,15,1)="4"),1,-1))</f>
        <v>0</v>
      </c>
      <c r="S5581" s="18" t="b">
        <f>IF(LEFT(C5581,1)="1",1,-1)*SUMIF([1]Budget!V:V,'Budget Worksheet for Pivot Tabl'!K5581,[1]Budget!AC:AC)=P5581</f>
        <v>1</v>
      </c>
    </row>
    <row r="5582" spans="1:19" x14ac:dyDescent="0.25">
      <c r="A5582" t="s">
        <v>83</v>
      </c>
      <c r="B5582" t="s">
        <v>84</v>
      </c>
      <c r="C5582" t="s">
        <v>9</v>
      </c>
      <c r="D5582" t="str">
        <f t="shared" si="87"/>
        <v>OUTFLOWS</v>
      </c>
      <c r="E5582" t="s">
        <v>116</v>
      </c>
      <c r="F5582" t="s">
        <v>117</v>
      </c>
      <c r="G5582" t="s">
        <v>6617</v>
      </c>
      <c r="H5582" t="s">
        <v>6618</v>
      </c>
      <c r="I5582" t="s">
        <v>2024</v>
      </c>
      <c r="J5582" t="s">
        <v>2025</v>
      </c>
      <c r="K5582" t="s">
        <v>6907</v>
      </c>
      <c r="L5582" t="s">
        <v>6908</v>
      </c>
      <c r="M5582" s="17">
        <f>VLOOKUP($K5582,[1]Budget!$V:$AE,5,0)*IF($C5582="1 - Revenues",1,IF(AND($C5582="5 - Transfers",MID(I5582,15,1)="4"),1,-1))</f>
        <v>0</v>
      </c>
      <c r="N5582" s="17">
        <f>VLOOKUP($K5582,[1]Budget!$V:$AE,6,0)*IF($C5582="1 - Revenues",1,IF(AND($C5582="5 - Transfers",MID(J5582,15,1)="4"),1,-1))</f>
        <v>0</v>
      </c>
      <c r="O5582" s="17">
        <f>IFERROR(IF(RIGHT(LEFT(K5582,15),1)="4",VLOOKUP(K5582,'[1]Budget Worksheet'!A:B,2,0),-1*VLOOKUP(K5582,'[1]Budget Worksheet'!A:B,2,0)),0)</f>
        <v>0</v>
      </c>
      <c r="P5582" s="17">
        <f>VLOOKUP($K5582,[1]Budget!$V:$AE,8,0)*IF($C5582="1 - Revenues",1,IF(AND($C5582="5 - Transfers",MID($K5582,15,1)="4"),1,-1))</f>
        <v>0</v>
      </c>
      <c r="Q5582" s="17">
        <f>VLOOKUP($K5582,[1]Budget!$V:$AE,10,0)*IF($C5582="1 - Revenues",1,IF(AND($C5582="5 - Transfers",MID(K5582,15,1)="4"),1,-1))</f>
        <v>0</v>
      </c>
      <c r="S5582" s="18" t="b">
        <f>IF(LEFT(C5582,1)="1",1,-1)*SUMIF([1]Budget!V:V,'Budget Worksheet for Pivot Tabl'!K5582,[1]Budget!AC:AC)=P5582</f>
        <v>1</v>
      </c>
    </row>
    <row r="5583" spans="1:19" x14ac:dyDescent="0.25">
      <c r="A5583" t="s">
        <v>83</v>
      </c>
      <c r="B5583" t="s">
        <v>84</v>
      </c>
      <c r="C5583" t="s">
        <v>9</v>
      </c>
      <c r="D5583" t="str">
        <f t="shared" si="87"/>
        <v>OUTFLOWS</v>
      </c>
      <c r="E5583" t="s">
        <v>116</v>
      </c>
      <c r="F5583" t="s">
        <v>117</v>
      </c>
      <c r="G5583" t="s">
        <v>6617</v>
      </c>
      <c r="H5583" t="s">
        <v>6618</v>
      </c>
      <c r="I5583" t="s">
        <v>2024</v>
      </c>
      <c r="J5583" t="s">
        <v>2025</v>
      </c>
      <c r="K5583" t="s">
        <v>6909</v>
      </c>
      <c r="L5583" t="s">
        <v>6910</v>
      </c>
      <c r="M5583" s="17">
        <f>VLOOKUP($K5583,[1]Budget!$V:$AE,5,0)*IF($C5583="1 - Revenues",1,IF(AND($C5583="5 - Transfers",MID(I5583,15,1)="4"),1,-1))</f>
        <v>0</v>
      </c>
      <c r="N5583" s="17">
        <f>VLOOKUP($K5583,[1]Budget!$V:$AE,6,0)*IF($C5583="1 - Revenues",1,IF(AND($C5583="5 - Transfers",MID(J5583,15,1)="4"),1,-1))</f>
        <v>0</v>
      </c>
      <c r="O5583" s="17">
        <f>IFERROR(IF(RIGHT(LEFT(K5583,15),1)="4",VLOOKUP(K5583,'[1]Budget Worksheet'!A:B,2,0),-1*VLOOKUP(K5583,'[1]Budget Worksheet'!A:B,2,0)),0)</f>
        <v>0</v>
      </c>
      <c r="P5583" s="17">
        <f>VLOOKUP($K5583,[1]Budget!$V:$AE,8,0)*IF($C5583="1 - Revenues",1,IF(AND($C5583="5 - Transfers",MID($K5583,15,1)="4"),1,-1))</f>
        <v>0</v>
      </c>
      <c r="Q5583" s="17">
        <f>VLOOKUP($K5583,[1]Budget!$V:$AE,10,0)*IF($C5583="1 - Revenues",1,IF(AND($C5583="5 - Transfers",MID(K5583,15,1)="4"),1,-1))</f>
        <v>0</v>
      </c>
      <c r="S5583" s="18" t="b">
        <f>IF(LEFT(C5583,1)="1",1,-1)*SUMIF([1]Budget!V:V,'Budget Worksheet for Pivot Tabl'!K5583,[1]Budget!AC:AC)=P5583</f>
        <v>1</v>
      </c>
    </row>
    <row r="5584" spans="1:19" x14ac:dyDescent="0.25">
      <c r="A5584" t="s">
        <v>83</v>
      </c>
      <c r="B5584" t="s">
        <v>84</v>
      </c>
      <c r="C5584" t="s">
        <v>9</v>
      </c>
      <c r="D5584" t="str">
        <f t="shared" si="87"/>
        <v>OUTFLOWS</v>
      </c>
      <c r="E5584" t="s">
        <v>116</v>
      </c>
      <c r="F5584" t="s">
        <v>117</v>
      </c>
      <c r="G5584" t="s">
        <v>6617</v>
      </c>
      <c r="H5584" t="s">
        <v>6618</v>
      </c>
      <c r="I5584" t="s">
        <v>2024</v>
      </c>
      <c r="J5584" t="s">
        <v>2025</v>
      </c>
      <c r="K5584" t="s">
        <v>6911</v>
      </c>
      <c r="L5584" t="s">
        <v>6912</v>
      </c>
      <c r="M5584" s="17">
        <f>VLOOKUP($K5584,[1]Budget!$V:$AE,5,0)*IF($C5584="1 - Revenues",1,IF(AND($C5584="5 - Transfers",MID(I5584,15,1)="4"),1,-1))</f>
        <v>0</v>
      </c>
      <c r="N5584" s="17">
        <f>VLOOKUP($K5584,[1]Budget!$V:$AE,6,0)*IF($C5584="1 - Revenues",1,IF(AND($C5584="5 - Transfers",MID(J5584,15,1)="4"),1,-1))</f>
        <v>0</v>
      </c>
      <c r="O5584" s="17">
        <f>IFERROR(IF(RIGHT(LEFT(K5584,15),1)="4",VLOOKUP(K5584,'[1]Budget Worksheet'!A:B,2,0),-1*VLOOKUP(K5584,'[1]Budget Worksheet'!A:B,2,0)),0)</f>
        <v>0</v>
      </c>
      <c r="P5584" s="17">
        <f>VLOOKUP($K5584,[1]Budget!$V:$AE,8,0)*IF($C5584="1 - Revenues",1,IF(AND($C5584="5 - Transfers",MID($K5584,15,1)="4"),1,-1))</f>
        <v>0</v>
      </c>
      <c r="Q5584" s="17">
        <f>VLOOKUP($K5584,[1]Budget!$V:$AE,10,0)*IF($C5584="1 - Revenues",1,IF(AND($C5584="5 - Transfers",MID(K5584,15,1)="4"),1,-1))</f>
        <v>0</v>
      </c>
      <c r="S5584" s="18" t="b">
        <f>IF(LEFT(C5584,1)="1",1,-1)*SUMIF([1]Budget!V:V,'Budget Worksheet for Pivot Tabl'!K5584,[1]Budget!AC:AC)=P5584</f>
        <v>1</v>
      </c>
    </row>
    <row r="5585" spans="1:19" x14ac:dyDescent="0.25">
      <c r="A5585" t="s">
        <v>83</v>
      </c>
      <c r="B5585" t="s">
        <v>84</v>
      </c>
      <c r="C5585" t="s">
        <v>9</v>
      </c>
      <c r="D5585" t="str">
        <f t="shared" si="87"/>
        <v>OUTFLOWS</v>
      </c>
      <c r="E5585" t="s">
        <v>116</v>
      </c>
      <c r="F5585" t="s">
        <v>117</v>
      </c>
      <c r="G5585" t="s">
        <v>6617</v>
      </c>
      <c r="H5585" t="s">
        <v>6618</v>
      </c>
      <c r="I5585" t="s">
        <v>2024</v>
      </c>
      <c r="J5585" t="s">
        <v>2025</v>
      </c>
      <c r="K5585" t="s">
        <v>6913</v>
      </c>
      <c r="L5585" t="s">
        <v>6914</v>
      </c>
      <c r="M5585" s="17">
        <f>VLOOKUP($K5585,[1]Budget!$V:$AE,5,0)*IF($C5585="1 - Revenues",1,IF(AND($C5585="5 - Transfers",MID(I5585,15,1)="4"),1,-1))</f>
        <v>0</v>
      </c>
      <c r="N5585" s="17">
        <f>VLOOKUP($K5585,[1]Budget!$V:$AE,6,0)*IF($C5585="1 - Revenues",1,IF(AND($C5585="5 - Transfers",MID(J5585,15,1)="4"),1,-1))</f>
        <v>0</v>
      </c>
      <c r="O5585" s="17">
        <f>IFERROR(IF(RIGHT(LEFT(K5585,15),1)="4",VLOOKUP(K5585,'[1]Budget Worksheet'!A:B,2,0),-1*VLOOKUP(K5585,'[1]Budget Worksheet'!A:B,2,0)),0)</f>
        <v>0</v>
      </c>
      <c r="P5585" s="17">
        <f>VLOOKUP($K5585,[1]Budget!$V:$AE,8,0)*IF($C5585="1 - Revenues",1,IF(AND($C5585="5 - Transfers",MID($K5585,15,1)="4"),1,-1))</f>
        <v>0</v>
      </c>
      <c r="Q5585" s="17">
        <f>VLOOKUP($K5585,[1]Budget!$V:$AE,10,0)*IF($C5585="1 - Revenues",1,IF(AND($C5585="5 - Transfers",MID(K5585,15,1)="4"),1,-1))</f>
        <v>0</v>
      </c>
      <c r="S5585" s="18" t="b">
        <f>IF(LEFT(C5585,1)="1",1,-1)*SUMIF([1]Budget!V:V,'Budget Worksheet for Pivot Tabl'!K5585,[1]Budget!AC:AC)=P5585</f>
        <v>1</v>
      </c>
    </row>
    <row r="5586" spans="1:19" x14ac:dyDescent="0.25">
      <c r="A5586" t="s">
        <v>83</v>
      </c>
      <c r="B5586" t="s">
        <v>84</v>
      </c>
      <c r="C5586" t="s">
        <v>9</v>
      </c>
      <c r="D5586" t="str">
        <f t="shared" si="87"/>
        <v>OUTFLOWS</v>
      </c>
      <c r="E5586" t="s">
        <v>116</v>
      </c>
      <c r="F5586" t="s">
        <v>117</v>
      </c>
      <c r="G5586" t="s">
        <v>6617</v>
      </c>
      <c r="H5586" t="s">
        <v>6618</v>
      </c>
      <c r="I5586" t="s">
        <v>2024</v>
      </c>
      <c r="J5586" t="s">
        <v>2025</v>
      </c>
      <c r="K5586" t="s">
        <v>6915</v>
      </c>
      <c r="L5586" t="s">
        <v>6916</v>
      </c>
      <c r="M5586" s="17">
        <f>VLOOKUP($K5586,[1]Budget!$V:$AE,5,0)*IF($C5586="1 - Revenues",1,IF(AND($C5586="5 - Transfers",MID(I5586,15,1)="4"),1,-1))</f>
        <v>0</v>
      </c>
      <c r="N5586" s="17">
        <f>VLOOKUP($K5586,[1]Budget!$V:$AE,6,0)*IF($C5586="1 - Revenues",1,IF(AND($C5586="5 - Transfers",MID(J5586,15,1)="4"),1,-1))</f>
        <v>0</v>
      </c>
      <c r="O5586" s="17">
        <f>IFERROR(IF(RIGHT(LEFT(K5586,15),1)="4",VLOOKUP(K5586,'[1]Budget Worksheet'!A:B,2,0),-1*VLOOKUP(K5586,'[1]Budget Worksheet'!A:B,2,0)),0)</f>
        <v>0</v>
      </c>
      <c r="P5586" s="17">
        <f>VLOOKUP($K5586,[1]Budget!$V:$AE,8,0)*IF($C5586="1 - Revenues",1,IF(AND($C5586="5 - Transfers",MID($K5586,15,1)="4"),1,-1))</f>
        <v>0</v>
      </c>
      <c r="Q5586" s="17">
        <f>VLOOKUP($K5586,[1]Budget!$V:$AE,10,0)*IF($C5586="1 - Revenues",1,IF(AND($C5586="5 - Transfers",MID(K5586,15,1)="4"),1,-1))</f>
        <v>0</v>
      </c>
      <c r="S5586" s="18" t="b">
        <f>IF(LEFT(C5586,1)="1",1,-1)*SUMIF([1]Budget!V:V,'Budget Worksheet for Pivot Tabl'!K5586,[1]Budget!AC:AC)=P5586</f>
        <v>1</v>
      </c>
    </row>
    <row r="5587" spans="1:19" x14ac:dyDescent="0.25">
      <c r="A5587" t="s">
        <v>83</v>
      </c>
      <c r="B5587" t="s">
        <v>84</v>
      </c>
      <c r="C5587" t="s">
        <v>9</v>
      </c>
      <c r="D5587" t="str">
        <f t="shared" si="87"/>
        <v>OUTFLOWS</v>
      </c>
      <c r="E5587" t="s">
        <v>116</v>
      </c>
      <c r="F5587" t="s">
        <v>117</v>
      </c>
      <c r="G5587" t="s">
        <v>6617</v>
      </c>
      <c r="H5587" t="s">
        <v>6618</v>
      </c>
      <c r="I5587" t="s">
        <v>2024</v>
      </c>
      <c r="J5587" t="s">
        <v>2025</v>
      </c>
      <c r="K5587" t="s">
        <v>6917</v>
      </c>
      <c r="L5587" t="s">
        <v>6918</v>
      </c>
      <c r="M5587" s="17">
        <f>VLOOKUP($K5587,[1]Budget!$V:$AE,5,0)*IF($C5587="1 - Revenues",1,IF(AND($C5587="5 - Transfers",MID(I5587,15,1)="4"),1,-1))</f>
        <v>0</v>
      </c>
      <c r="N5587" s="17">
        <f>VLOOKUP($K5587,[1]Budget!$V:$AE,6,0)*IF($C5587="1 - Revenues",1,IF(AND($C5587="5 - Transfers",MID(J5587,15,1)="4"),1,-1))</f>
        <v>0</v>
      </c>
      <c r="O5587" s="17">
        <f>IFERROR(IF(RIGHT(LEFT(K5587,15),1)="4",VLOOKUP(K5587,'[1]Budget Worksheet'!A:B,2,0),-1*VLOOKUP(K5587,'[1]Budget Worksheet'!A:B,2,0)),0)</f>
        <v>0</v>
      </c>
      <c r="P5587" s="17">
        <f>VLOOKUP($K5587,[1]Budget!$V:$AE,8,0)*IF($C5587="1 - Revenues",1,IF(AND($C5587="5 - Transfers",MID($K5587,15,1)="4"),1,-1))</f>
        <v>0</v>
      </c>
      <c r="Q5587" s="17">
        <f>VLOOKUP($K5587,[1]Budget!$V:$AE,10,0)*IF($C5587="1 - Revenues",1,IF(AND($C5587="5 - Transfers",MID(K5587,15,1)="4"),1,-1))</f>
        <v>0</v>
      </c>
      <c r="S5587" s="18" t="b">
        <f>IF(LEFT(C5587,1)="1",1,-1)*SUMIF([1]Budget!V:V,'Budget Worksheet for Pivot Tabl'!K5587,[1]Budget!AC:AC)=P5587</f>
        <v>1</v>
      </c>
    </row>
    <row r="5588" spans="1:19" x14ac:dyDescent="0.25">
      <c r="A5588" t="s">
        <v>83</v>
      </c>
      <c r="B5588" t="s">
        <v>84</v>
      </c>
      <c r="C5588" t="s">
        <v>9</v>
      </c>
      <c r="D5588" t="str">
        <f t="shared" si="87"/>
        <v>OUTFLOWS</v>
      </c>
      <c r="E5588" t="s">
        <v>116</v>
      </c>
      <c r="F5588" t="s">
        <v>117</v>
      </c>
      <c r="G5588" t="s">
        <v>6617</v>
      </c>
      <c r="H5588" t="s">
        <v>6618</v>
      </c>
      <c r="I5588" t="s">
        <v>2024</v>
      </c>
      <c r="J5588" t="s">
        <v>2025</v>
      </c>
      <c r="K5588" t="s">
        <v>6919</v>
      </c>
      <c r="L5588" t="s">
        <v>6920</v>
      </c>
      <c r="M5588" s="17">
        <f>VLOOKUP($K5588,[1]Budget!$V:$AE,5,0)*IF($C5588="1 - Revenues",1,IF(AND($C5588="5 - Transfers",MID(I5588,15,1)="4"),1,-1))</f>
        <v>0</v>
      </c>
      <c r="N5588" s="17">
        <f>VLOOKUP($K5588,[1]Budget!$V:$AE,6,0)*IF($C5588="1 - Revenues",1,IF(AND($C5588="5 - Transfers",MID(J5588,15,1)="4"),1,-1))</f>
        <v>0</v>
      </c>
      <c r="O5588" s="17">
        <f>IFERROR(IF(RIGHT(LEFT(K5588,15),1)="4",VLOOKUP(K5588,'[1]Budget Worksheet'!A:B,2,0),-1*VLOOKUP(K5588,'[1]Budget Worksheet'!A:B,2,0)),0)</f>
        <v>0</v>
      </c>
      <c r="P5588" s="17">
        <f>VLOOKUP($K5588,[1]Budget!$V:$AE,8,0)*IF($C5588="1 - Revenues",1,IF(AND($C5588="5 - Transfers",MID($K5588,15,1)="4"),1,-1))</f>
        <v>0</v>
      </c>
      <c r="Q5588" s="17">
        <f>VLOOKUP($K5588,[1]Budget!$V:$AE,10,0)*IF($C5588="1 - Revenues",1,IF(AND($C5588="5 - Transfers",MID(K5588,15,1)="4"),1,-1))</f>
        <v>0</v>
      </c>
      <c r="S5588" s="18" t="b">
        <f>IF(LEFT(C5588,1)="1",1,-1)*SUMIF([1]Budget!V:V,'Budget Worksheet for Pivot Tabl'!K5588,[1]Budget!AC:AC)=P5588</f>
        <v>1</v>
      </c>
    </row>
    <row r="5589" spans="1:19" x14ac:dyDescent="0.25">
      <c r="A5589" t="s">
        <v>83</v>
      </c>
      <c r="B5589" t="s">
        <v>84</v>
      </c>
      <c r="C5589" t="s">
        <v>9</v>
      </c>
      <c r="D5589" t="str">
        <f t="shared" si="87"/>
        <v>OUTFLOWS</v>
      </c>
      <c r="E5589" t="s">
        <v>116</v>
      </c>
      <c r="F5589" t="s">
        <v>117</v>
      </c>
      <c r="G5589" t="s">
        <v>6617</v>
      </c>
      <c r="H5589" t="s">
        <v>6618</v>
      </c>
      <c r="I5589" t="s">
        <v>2024</v>
      </c>
      <c r="J5589" t="s">
        <v>2025</v>
      </c>
      <c r="K5589" t="s">
        <v>6921</v>
      </c>
      <c r="L5589" t="s">
        <v>6922</v>
      </c>
      <c r="M5589" s="17">
        <f>VLOOKUP($K5589,[1]Budget!$V:$AE,5,0)*IF($C5589="1 - Revenues",1,IF(AND($C5589="5 - Transfers",MID(I5589,15,1)="4"),1,-1))</f>
        <v>0</v>
      </c>
      <c r="N5589" s="17">
        <f>VLOOKUP($K5589,[1]Budget!$V:$AE,6,0)*IF($C5589="1 - Revenues",1,IF(AND($C5589="5 - Transfers",MID(J5589,15,1)="4"),1,-1))</f>
        <v>0</v>
      </c>
      <c r="O5589" s="17">
        <f>IFERROR(IF(RIGHT(LEFT(K5589,15),1)="4",VLOOKUP(K5589,'[1]Budget Worksheet'!A:B,2,0),-1*VLOOKUP(K5589,'[1]Budget Worksheet'!A:B,2,0)),0)</f>
        <v>0</v>
      </c>
      <c r="P5589" s="17">
        <f>VLOOKUP($K5589,[1]Budget!$V:$AE,8,0)*IF($C5589="1 - Revenues",1,IF(AND($C5589="5 - Transfers",MID($K5589,15,1)="4"),1,-1))</f>
        <v>0</v>
      </c>
      <c r="Q5589" s="17">
        <f>VLOOKUP($K5589,[1]Budget!$V:$AE,10,0)*IF($C5589="1 - Revenues",1,IF(AND($C5589="5 - Transfers",MID(K5589,15,1)="4"),1,-1))</f>
        <v>0</v>
      </c>
      <c r="S5589" s="18" t="b">
        <f>IF(LEFT(C5589,1)="1",1,-1)*SUMIF([1]Budget!V:V,'Budget Worksheet for Pivot Tabl'!K5589,[1]Budget!AC:AC)=P5589</f>
        <v>1</v>
      </c>
    </row>
    <row r="5590" spans="1:19" x14ac:dyDescent="0.25">
      <c r="A5590" t="s">
        <v>83</v>
      </c>
      <c r="B5590" t="s">
        <v>84</v>
      </c>
      <c r="C5590" t="s">
        <v>9</v>
      </c>
      <c r="D5590" t="str">
        <f t="shared" si="87"/>
        <v>OUTFLOWS</v>
      </c>
      <c r="E5590" t="s">
        <v>116</v>
      </c>
      <c r="F5590" t="s">
        <v>117</v>
      </c>
      <c r="G5590" t="s">
        <v>6617</v>
      </c>
      <c r="H5590" t="s">
        <v>6618</v>
      </c>
      <c r="I5590" t="s">
        <v>2024</v>
      </c>
      <c r="J5590" t="s">
        <v>2025</v>
      </c>
      <c r="K5590" t="s">
        <v>6923</v>
      </c>
      <c r="L5590" t="s">
        <v>5659</v>
      </c>
      <c r="M5590" s="17">
        <f>VLOOKUP($K5590,[1]Budget!$V:$AE,5,0)*IF($C5590="1 - Revenues",1,IF(AND($C5590="5 - Transfers",MID(I5590,15,1)="4"),1,-1))</f>
        <v>0</v>
      </c>
      <c r="N5590" s="17">
        <f>VLOOKUP($K5590,[1]Budget!$V:$AE,6,0)*IF($C5590="1 - Revenues",1,IF(AND($C5590="5 - Transfers",MID(J5590,15,1)="4"),1,-1))</f>
        <v>0</v>
      </c>
      <c r="O5590" s="17">
        <f>IFERROR(IF(RIGHT(LEFT(K5590,15),1)="4",VLOOKUP(K5590,'[1]Budget Worksheet'!A:B,2,0),-1*VLOOKUP(K5590,'[1]Budget Worksheet'!A:B,2,0)),0)</f>
        <v>0</v>
      </c>
      <c r="P5590" s="17">
        <f>VLOOKUP($K5590,[1]Budget!$V:$AE,8,0)*IF($C5590="1 - Revenues",1,IF(AND($C5590="5 - Transfers",MID($K5590,15,1)="4"),1,-1))</f>
        <v>0</v>
      </c>
      <c r="Q5590" s="17">
        <f>VLOOKUP($K5590,[1]Budget!$V:$AE,10,0)*IF($C5590="1 - Revenues",1,IF(AND($C5590="5 - Transfers",MID(K5590,15,1)="4"),1,-1))</f>
        <v>0</v>
      </c>
      <c r="S5590" s="18" t="b">
        <f>IF(LEFT(C5590,1)="1",1,-1)*SUMIF([1]Budget!V:V,'Budget Worksheet for Pivot Tabl'!K5590,[1]Budget!AC:AC)=P5590</f>
        <v>1</v>
      </c>
    </row>
    <row r="5591" spans="1:19" x14ac:dyDescent="0.25">
      <c r="A5591" t="s">
        <v>83</v>
      </c>
      <c r="B5591" t="s">
        <v>84</v>
      </c>
      <c r="C5591" t="s">
        <v>9</v>
      </c>
      <c r="D5591" t="str">
        <f t="shared" si="87"/>
        <v>OUTFLOWS</v>
      </c>
      <c r="E5591" t="s">
        <v>116</v>
      </c>
      <c r="F5591" t="s">
        <v>117</v>
      </c>
      <c r="G5591" t="s">
        <v>6617</v>
      </c>
      <c r="H5591" t="s">
        <v>6618</v>
      </c>
      <c r="I5591" t="s">
        <v>2024</v>
      </c>
      <c r="J5591" t="s">
        <v>2025</v>
      </c>
      <c r="K5591" t="s">
        <v>6924</v>
      </c>
      <c r="L5591" t="s">
        <v>490</v>
      </c>
      <c r="M5591" s="17">
        <f>VLOOKUP($K5591,[1]Budget!$V:$AE,5,0)*IF($C5591="1 - Revenues",1,IF(AND($C5591="5 - Transfers",MID(I5591,15,1)="4"),1,-1))</f>
        <v>-6000</v>
      </c>
      <c r="N5591" s="17">
        <f>VLOOKUP($K5591,[1]Budget!$V:$AE,6,0)*IF($C5591="1 - Revenues",1,IF(AND($C5591="5 - Transfers",MID(J5591,15,1)="4"),1,-1))</f>
        <v>-6000</v>
      </c>
      <c r="O5591" s="17">
        <f>IFERROR(IF(RIGHT(LEFT(K5591,15),1)="4",VLOOKUP(K5591,'[1]Budget Worksheet'!A:B,2,0),-1*VLOOKUP(K5591,'[1]Budget Worksheet'!A:B,2,0)),0)</f>
        <v>-6375</v>
      </c>
      <c r="P5591" s="17">
        <f>VLOOKUP($K5591,[1]Budget!$V:$AE,8,0)*IF($C5591="1 - Revenues",1,IF(AND($C5591="5 - Transfers",MID($K5591,15,1)="4"),1,-1))</f>
        <v>-11375</v>
      </c>
      <c r="Q5591" s="17">
        <f>VLOOKUP($K5591,[1]Budget!$V:$AE,10,0)*IF($C5591="1 - Revenues",1,IF(AND($C5591="5 - Transfers",MID(K5591,15,1)="4"),1,-1))</f>
        <v>-5000</v>
      </c>
      <c r="S5591" s="18" t="b">
        <f>IF(LEFT(C5591,1)="1",1,-1)*SUMIF([1]Budget!V:V,'Budget Worksheet for Pivot Tabl'!K5591,[1]Budget!AC:AC)=P5591</f>
        <v>1</v>
      </c>
    </row>
    <row r="5592" spans="1:19" x14ac:dyDescent="0.25">
      <c r="A5592" t="s">
        <v>83</v>
      </c>
      <c r="B5592" t="s">
        <v>84</v>
      </c>
      <c r="C5592" t="s">
        <v>9</v>
      </c>
      <c r="D5592" t="str">
        <f t="shared" si="87"/>
        <v>OUTFLOWS</v>
      </c>
      <c r="E5592" t="s">
        <v>116</v>
      </c>
      <c r="F5592" t="s">
        <v>117</v>
      </c>
      <c r="G5592" t="s">
        <v>6617</v>
      </c>
      <c r="H5592" t="s">
        <v>6618</v>
      </c>
      <c r="I5592" t="s">
        <v>2024</v>
      </c>
      <c r="J5592" t="s">
        <v>2025</v>
      </c>
      <c r="K5592" t="s">
        <v>6925</v>
      </c>
      <c r="L5592" t="s">
        <v>954</v>
      </c>
      <c r="M5592" s="17">
        <f>VLOOKUP($K5592,[1]Budget!$V:$AE,5,0)*IF($C5592="1 - Revenues",1,IF(AND($C5592="5 - Transfers",MID(I5592,15,1)="4"),1,-1))</f>
        <v>0</v>
      </c>
      <c r="N5592" s="17">
        <f>VLOOKUP($K5592,[1]Budget!$V:$AE,6,0)*IF($C5592="1 - Revenues",1,IF(AND($C5592="5 - Transfers",MID(J5592,15,1)="4"),1,-1))</f>
        <v>0</v>
      </c>
      <c r="O5592" s="17">
        <f>IFERROR(IF(RIGHT(LEFT(K5592,15),1)="4",VLOOKUP(K5592,'[1]Budget Worksheet'!A:B,2,0),-1*VLOOKUP(K5592,'[1]Budget Worksheet'!A:B,2,0)),0)</f>
        <v>-600</v>
      </c>
      <c r="P5592" s="17">
        <f>VLOOKUP($K5592,[1]Budget!$V:$AE,8,0)*IF($C5592="1 - Revenues",1,IF(AND($C5592="5 - Transfers",MID($K5592,15,1)="4"),1,-1))</f>
        <v>-600</v>
      </c>
      <c r="Q5592" s="17">
        <f>VLOOKUP($K5592,[1]Budget!$V:$AE,10,0)*IF($C5592="1 - Revenues",1,IF(AND($C5592="5 - Transfers",MID(K5592,15,1)="4"),1,-1))</f>
        <v>0</v>
      </c>
      <c r="S5592" s="18" t="b">
        <f>IF(LEFT(C5592,1)="1",1,-1)*SUMIF([1]Budget!V:V,'Budget Worksheet for Pivot Tabl'!K5592,[1]Budget!AC:AC)=P5592</f>
        <v>1</v>
      </c>
    </row>
    <row r="5593" spans="1:19" x14ac:dyDescent="0.25">
      <c r="A5593" t="s">
        <v>83</v>
      </c>
      <c r="B5593" t="s">
        <v>84</v>
      </c>
      <c r="C5593" t="s">
        <v>9</v>
      </c>
      <c r="D5593" t="str">
        <f t="shared" si="87"/>
        <v>OUTFLOWS</v>
      </c>
      <c r="E5593" t="s">
        <v>116</v>
      </c>
      <c r="F5593" t="s">
        <v>117</v>
      </c>
      <c r="G5593" t="s">
        <v>6617</v>
      </c>
      <c r="H5593" t="s">
        <v>6618</v>
      </c>
      <c r="I5593" t="s">
        <v>2024</v>
      </c>
      <c r="J5593" t="s">
        <v>2025</v>
      </c>
      <c r="K5593" t="s">
        <v>6926</v>
      </c>
      <c r="L5593" t="s">
        <v>1745</v>
      </c>
      <c r="M5593" s="17">
        <f>VLOOKUP($K5593,[1]Budget!$V:$AE,5,0)*IF($C5593="1 - Revenues",1,IF(AND($C5593="5 - Transfers",MID(I5593,15,1)="4"),1,-1))</f>
        <v>-1000</v>
      </c>
      <c r="N5593" s="17">
        <f>VLOOKUP($K5593,[1]Budget!$V:$AE,6,0)*IF($C5593="1 - Revenues",1,IF(AND($C5593="5 - Transfers",MID(J5593,15,1)="4"),1,-1))</f>
        <v>-1000</v>
      </c>
      <c r="O5593" s="17">
        <f>IFERROR(IF(RIGHT(LEFT(K5593,15),1)="4",VLOOKUP(K5593,'[1]Budget Worksheet'!A:B,2,0),-1*VLOOKUP(K5593,'[1]Budget Worksheet'!A:B,2,0)),0)</f>
        <v>-1200</v>
      </c>
      <c r="P5593" s="17">
        <f>VLOOKUP($K5593,[1]Budget!$V:$AE,8,0)*IF($C5593="1 - Revenues",1,IF(AND($C5593="5 - Transfers",MID($K5593,15,1)="4"),1,-1))</f>
        <v>-2400</v>
      </c>
      <c r="Q5593" s="17">
        <f>VLOOKUP($K5593,[1]Budget!$V:$AE,10,0)*IF($C5593="1 - Revenues",1,IF(AND($C5593="5 - Transfers",MID(K5593,15,1)="4"),1,-1))</f>
        <v>-1200</v>
      </c>
      <c r="S5593" s="18" t="b">
        <f>IF(LEFT(C5593,1)="1",1,-1)*SUMIF([1]Budget!V:V,'Budget Worksheet for Pivot Tabl'!K5593,[1]Budget!AC:AC)=P5593</f>
        <v>1</v>
      </c>
    </row>
    <row r="5594" spans="1:19" x14ac:dyDescent="0.25">
      <c r="A5594" t="s">
        <v>83</v>
      </c>
      <c r="B5594" t="s">
        <v>84</v>
      </c>
      <c r="C5594" t="s">
        <v>9</v>
      </c>
      <c r="D5594" t="str">
        <f t="shared" si="87"/>
        <v>OUTFLOWS</v>
      </c>
      <c r="E5594" t="s">
        <v>116</v>
      </c>
      <c r="F5594" t="s">
        <v>117</v>
      </c>
      <c r="G5594" t="s">
        <v>6617</v>
      </c>
      <c r="H5594" t="s">
        <v>6618</v>
      </c>
      <c r="I5594" t="s">
        <v>2024</v>
      </c>
      <c r="J5594" t="s">
        <v>2025</v>
      </c>
      <c r="K5594" t="s">
        <v>6927</v>
      </c>
      <c r="L5594" t="s">
        <v>6928</v>
      </c>
      <c r="M5594" s="17">
        <f>VLOOKUP($K5594,[1]Budget!$V:$AE,5,0)*IF($C5594="1 - Revenues",1,IF(AND($C5594="5 - Transfers",MID(I5594,15,1)="4"),1,-1))</f>
        <v>-1000</v>
      </c>
      <c r="N5594" s="17">
        <f>VLOOKUP($K5594,[1]Budget!$V:$AE,6,0)*IF($C5594="1 - Revenues",1,IF(AND($C5594="5 - Transfers",MID(J5594,15,1)="4"),1,-1))</f>
        <v>-1000</v>
      </c>
      <c r="O5594" s="17">
        <f>IFERROR(IF(RIGHT(LEFT(K5594,15),1)="4",VLOOKUP(K5594,'[1]Budget Worksheet'!A:B,2,0),-1*VLOOKUP(K5594,'[1]Budget Worksheet'!A:B,2,0)),0)</f>
        <v>-2500</v>
      </c>
      <c r="P5594" s="17">
        <f>VLOOKUP($K5594,[1]Budget!$V:$AE,8,0)*IF($C5594="1 - Revenues",1,IF(AND($C5594="5 - Transfers",MID($K5594,15,1)="4"),1,-1))</f>
        <v>-2500</v>
      </c>
      <c r="Q5594" s="17">
        <f>VLOOKUP($K5594,[1]Budget!$V:$AE,10,0)*IF($C5594="1 - Revenues",1,IF(AND($C5594="5 - Transfers",MID(K5594,15,1)="4"),1,-1))</f>
        <v>0</v>
      </c>
      <c r="S5594" s="18" t="b">
        <f>IF(LEFT(C5594,1)="1",1,-1)*SUMIF([1]Budget!V:V,'Budget Worksheet for Pivot Tabl'!K5594,[1]Budget!AC:AC)=P5594</f>
        <v>1</v>
      </c>
    </row>
    <row r="5595" spans="1:19" x14ac:dyDescent="0.25">
      <c r="A5595" t="s">
        <v>83</v>
      </c>
      <c r="B5595" t="s">
        <v>84</v>
      </c>
      <c r="C5595" t="s">
        <v>9</v>
      </c>
      <c r="D5595" t="str">
        <f t="shared" si="87"/>
        <v>OUTFLOWS</v>
      </c>
      <c r="E5595" t="s">
        <v>116</v>
      </c>
      <c r="F5595" t="s">
        <v>117</v>
      </c>
      <c r="G5595" t="s">
        <v>6617</v>
      </c>
      <c r="H5595" t="s">
        <v>6618</v>
      </c>
      <c r="I5595" t="s">
        <v>2024</v>
      </c>
      <c r="J5595" t="s">
        <v>2025</v>
      </c>
      <c r="K5595" t="s">
        <v>6929</v>
      </c>
      <c r="L5595" t="s">
        <v>1395</v>
      </c>
      <c r="M5595" s="17">
        <f>VLOOKUP($K5595,[1]Budget!$V:$AE,5,0)*IF($C5595="1 - Revenues",1,IF(AND($C5595="5 - Transfers",MID(I5595,15,1)="4"),1,-1))</f>
        <v>0</v>
      </c>
      <c r="N5595" s="17">
        <f>VLOOKUP($K5595,[1]Budget!$V:$AE,6,0)*IF($C5595="1 - Revenues",1,IF(AND($C5595="5 - Transfers",MID(J5595,15,1)="4"),1,-1))</f>
        <v>0</v>
      </c>
      <c r="O5595" s="17">
        <f>IFERROR(IF(RIGHT(LEFT(K5595,15),1)="4",VLOOKUP(K5595,'[1]Budget Worksheet'!A:B,2,0),-1*VLOOKUP(K5595,'[1]Budget Worksheet'!A:B,2,0)),0)</f>
        <v>0</v>
      </c>
      <c r="P5595" s="17">
        <f>VLOOKUP($K5595,[1]Budget!$V:$AE,8,0)*IF($C5595="1 - Revenues",1,IF(AND($C5595="5 - Transfers",MID($K5595,15,1)="4"),1,-1))</f>
        <v>0</v>
      </c>
      <c r="Q5595" s="17">
        <f>VLOOKUP($K5595,[1]Budget!$V:$AE,10,0)*IF($C5595="1 - Revenues",1,IF(AND($C5595="5 - Transfers",MID(K5595,15,1)="4"),1,-1))</f>
        <v>0</v>
      </c>
      <c r="S5595" s="18" t="b">
        <f>IF(LEFT(C5595,1)="1",1,-1)*SUMIF([1]Budget!V:V,'Budget Worksheet for Pivot Tabl'!K5595,[1]Budget!AC:AC)=P5595</f>
        <v>1</v>
      </c>
    </row>
    <row r="5596" spans="1:19" x14ac:dyDescent="0.25">
      <c r="A5596" t="s">
        <v>83</v>
      </c>
      <c r="B5596" t="s">
        <v>84</v>
      </c>
      <c r="C5596" t="s">
        <v>9</v>
      </c>
      <c r="D5596" t="str">
        <f t="shared" si="87"/>
        <v>OUTFLOWS</v>
      </c>
      <c r="E5596" t="s">
        <v>116</v>
      </c>
      <c r="F5596" t="s">
        <v>117</v>
      </c>
      <c r="G5596" t="s">
        <v>6617</v>
      </c>
      <c r="H5596" t="s">
        <v>6618</v>
      </c>
      <c r="I5596" t="s">
        <v>2024</v>
      </c>
      <c r="J5596" t="s">
        <v>2025</v>
      </c>
      <c r="K5596" t="s">
        <v>6930</v>
      </c>
      <c r="L5596" t="s">
        <v>956</v>
      </c>
      <c r="M5596" s="17">
        <f>VLOOKUP($K5596,[1]Budget!$V:$AE,5,0)*IF($C5596="1 - Revenues",1,IF(AND($C5596="5 - Transfers",MID(I5596,15,1)="4"),1,-1))</f>
        <v>0</v>
      </c>
      <c r="N5596" s="17">
        <f>VLOOKUP($K5596,[1]Budget!$V:$AE,6,0)*IF($C5596="1 - Revenues",1,IF(AND($C5596="5 - Transfers",MID(J5596,15,1)="4"),1,-1))</f>
        <v>0</v>
      </c>
      <c r="O5596" s="17">
        <f>IFERROR(IF(RIGHT(LEFT(K5596,15),1)="4",VLOOKUP(K5596,'[1]Budget Worksheet'!A:B,2,0),-1*VLOOKUP(K5596,'[1]Budget Worksheet'!A:B,2,0)),0)</f>
        <v>-5000</v>
      </c>
      <c r="P5596" s="17">
        <f>VLOOKUP($K5596,[1]Budget!$V:$AE,8,0)*IF($C5596="1 - Revenues",1,IF(AND($C5596="5 - Transfers",MID($K5596,15,1)="4"),1,-1))</f>
        <v>-5000</v>
      </c>
      <c r="Q5596" s="17">
        <f>VLOOKUP($K5596,[1]Budget!$V:$AE,10,0)*IF($C5596="1 - Revenues",1,IF(AND($C5596="5 - Transfers",MID(K5596,15,1)="4"),1,-1))</f>
        <v>0</v>
      </c>
      <c r="S5596" s="18" t="b">
        <f>IF(LEFT(C5596,1)="1",1,-1)*SUMIF([1]Budget!V:V,'Budget Worksheet for Pivot Tabl'!K5596,[1]Budget!AC:AC)=P5596</f>
        <v>1</v>
      </c>
    </row>
    <row r="5597" spans="1:19" x14ac:dyDescent="0.25">
      <c r="A5597" t="s">
        <v>83</v>
      </c>
      <c r="B5597" t="s">
        <v>84</v>
      </c>
      <c r="C5597" t="s">
        <v>9</v>
      </c>
      <c r="D5597" t="str">
        <f t="shared" si="87"/>
        <v>OUTFLOWS</v>
      </c>
      <c r="E5597" t="s">
        <v>116</v>
      </c>
      <c r="F5597" t="s">
        <v>117</v>
      </c>
      <c r="G5597" t="s">
        <v>6617</v>
      </c>
      <c r="H5597" t="s">
        <v>6618</v>
      </c>
      <c r="I5597" t="s">
        <v>2024</v>
      </c>
      <c r="J5597" t="s">
        <v>2025</v>
      </c>
      <c r="K5597" t="s">
        <v>6931</v>
      </c>
      <c r="L5597" t="s">
        <v>1058</v>
      </c>
      <c r="M5597" s="17">
        <f>VLOOKUP($K5597,[1]Budget!$V:$AE,5,0)*IF($C5597="1 - Revenues",1,IF(AND($C5597="5 - Transfers",MID(I5597,15,1)="4"),1,-1))</f>
        <v>0</v>
      </c>
      <c r="N5597" s="17">
        <f>VLOOKUP($K5597,[1]Budget!$V:$AE,6,0)*IF($C5597="1 - Revenues",1,IF(AND($C5597="5 - Transfers",MID(J5597,15,1)="4"),1,-1))</f>
        <v>0</v>
      </c>
      <c r="O5597" s="17">
        <f>IFERROR(IF(RIGHT(LEFT(K5597,15),1)="4",VLOOKUP(K5597,'[1]Budget Worksheet'!A:B,2,0),-1*VLOOKUP(K5597,'[1]Budget Worksheet'!A:B,2,0)),0)</f>
        <v>0</v>
      </c>
      <c r="P5597" s="17">
        <f>VLOOKUP($K5597,[1]Budget!$V:$AE,8,0)*IF($C5597="1 - Revenues",1,IF(AND($C5597="5 - Transfers",MID($K5597,15,1)="4"),1,-1))</f>
        <v>0</v>
      </c>
      <c r="Q5597" s="17">
        <f>VLOOKUP($K5597,[1]Budget!$V:$AE,10,0)*IF($C5597="1 - Revenues",1,IF(AND($C5597="5 - Transfers",MID(K5597,15,1)="4"),1,-1))</f>
        <v>0</v>
      </c>
      <c r="S5597" s="18" t="b">
        <f>IF(LEFT(C5597,1)="1",1,-1)*SUMIF([1]Budget!V:V,'Budget Worksheet for Pivot Tabl'!K5597,[1]Budget!AC:AC)=P5597</f>
        <v>1</v>
      </c>
    </row>
    <row r="5598" spans="1:19" x14ac:dyDescent="0.25">
      <c r="A5598" t="s">
        <v>83</v>
      </c>
      <c r="B5598" t="s">
        <v>84</v>
      </c>
      <c r="C5598" t="s">
        <v>9</v>
      </c>
      <c r="D5598" t="str">
        <f t="shared" si="87"/>
        <v>OUTFLOWS</v>
      </c>
      <c r="E5598" t="s">
        <v>116</v>
      </c>
      <c r="F5598" t="s">
        <v>117</v>
      </c>
      <c r="G5598" t="s">
        <v>6617</v>
      </c>
      <c r="H5598" t="s">
        <v>6618</v>
      </c>
      <c r="I5598" t="s">
        <v>2024</v>
      </c>
      <c r="J5598" t="s">
        <v>2025</v>
      </c>
      <c r="K5598" t="s">
        <v>6932</v>
      </c>
      <c r="L5598" t="s">
        <v>1060</v>
      </c>
      <c r="M5598" s="17">
        <f>VLOOKUP($K5598,[1]Budget!$V:$AE,5,0)*IF($C5598="1 - Revenues",1,IF(AND($C5598="5 - Transfers",MID(I5598,15,1)="4"),1,-1))</f>
        <v>0</v>
      </c>
      <c r="N5598" s="17">
        <f>VLOOKUP($K5598,[1]Budget!$V:$AE,6,0)*IF($C5598="1 - Revenues",1,IF(AND($C5598="5 - Transfers",MID(J5598,15,1)="4"),1,-1))</f>
        <v>0</v>
      </c>
      <c r="O5598" s="17">
        <f>IFERROR(IF(RIGHT(LEFT(K5598,15),1)="4",VLOOKUP(K5598,'[1]Budget Worksheet'!A:B,2,0),-1*VLOOKUP(K5598,'[1]Budget Worksheet'!A:B,2,0)),0)</f>
        <v>-500</v>
      </c>
      <c r="P5598" s="17">
        <f>VLOOKUP($K5598,[1]Budget!$V:$AE,8,0)*IF($C5598="1 - Revenues",1,IF(AND($C5598="5 - Transfers",MID($K5598,15,1)="4"),1,-1))</f>
        <v>-500</v>
      </c>
      <c r="Q5598" s="17">
        <f>VLOOKUP($K5598,[1]Budget!$V:$AE,10,0)*IF($C5598="1 - Revenues",1,IF(AND($C5598="5 - Transfers",MID(K5598,15,1)="4"),1,-1))</f>
        <v>0</v>
      </c>
      <c r="S5598" s="18" t="b">
        <f>IF(LEFT(C5598,1)="1",1,-1)*SUMIF([1]Budget!V:V,'Budget Worksheet for Pivot Tabl'!K5598,[1]Budget!AC:AC)=P5598</f>
        <v>1</v>
      </c>
    </row>
    <row r="5599" spans="1:19" x14ac:dyDescent="0.25">
      <c r="A5599" t="s">
        <v>83</v>
      </c>
      <c r="B5599" t="s">
        <v>84</v>
      </c>
      <c r="C5599" t="s">
        <v>9</v>
      </c>
      <c r="D5599" t="str">
        <f t="shared" si="87"/>
        <v>OUTFLOWS</v>
      </c>
      <c r="E5599" t="s">
        <v>116</v>
      </c>
      <c r="F5599" t="s">
        <v>117</v>
      </c>
      <c r="G5599" t="s">
        <v>6617</v>
      </c>
      <c r="H5599" t="s">
        <v>6618</v>
      </c>
      <c r="I5599" t="s">
        <v>2024</v>
      </c>
      <c r="J5599" t="s">
        <v>2025</v>
      </c>
      <c r="K5599" t="s">
        <v>6933</v>
      </c>
      <c r="L5599" t="s">
        <v>1846</v>
      </c>
      <c r="M5599" s="17">
        <f>VLOOKUP($K5599,[1]Budget!$V:$AE,5,0)*IF($C5599="1 - Revenues",1,IF(AND($C5599="5 - Transfers",MID(I5599,15,1)="4"),1,-1))</f>
        <v>0</v>
      </c>
      <c r="N5599" s="17">
        <f>VLOOKUP($K5599,[1]Budget!$V:$AE,6,0)*IF($C5599="1 - Revenues",1,IF(AND($C5599="5 - Transfers",MID(J5599,15,1)="4"),1,-1))</f>
        <v>0</v>
      </c>
      <c r="O5599" s="17">
        <f>IFERROR(IF(RIGHT(LEFT(K5599,15),1)="4",VLOOKUP(K5599,'[1]Budget Worksheet'!A:B,2,0),-1*VLOOKUP(K5599,'[1]Budget Worksheet'!A:B,2,0)),0)</f>
        <v>-1000</v>
      </c>
      <c r="P5599" s="17">
        <f>VLOOKUP($K5599,[1]Budget!$V:$AE,8,0)*IF($C5599="1 - Revenues",1,IF(AND($C5599="5 - Transfers",MID($K5599,15,1)="4"),1,-1))</f>
        <v>-1000</v>
      </c>
      <c r="Q5599" s="17">
        <f>VLOOKUP($K5599,[1]Budget!$V:$AE,10,0)*IF($C5599="1 - Revenues",1,IF(AND($C5599="5 - Transfers",MID(K5599,15,1)="4"),1,-1))</f>
        <v>0</v>
      </c>
      <c r="S5599" s="18" t="b">
        <f>IF(LEFT(C5599,1)="1",1,-1)*SUMIF([1]Budget!V:V,'Budget Worksheet for Pivot Tabl'!K5599,[1]Budget!AC:AC)=P5599</f>
        <v>1</v>
      </c>
    </row>
    <row r="5600" spans="1:19" x14ac:dyDescent="0.25">
      <c r="A5600" t="s">
        <v>83</v>
      </c>
      <c r="B5600" t="s">
        <v>84</v>
      </c>
      <c r="C5600" t="s">
        <v>9</v>
      </c>
      <c r="D5600" t="str">
        <f t="shared" si="87"/>
        <v>OUTFLOWS</v>
      </c>
      <c r="E5600" t="s">
        <v>116</v>
      </c>
      <c r="F5600" t="s">
        <v>117</v>
      </c>
      <c r="G5600" t="s">
        <v>6617</v>
      </c>
      <c r="H5600" t="s">
        <v>6618</v>
      </c>
      <c r="I5600" t="s">
        <v>2024</v>
      </c>
      <c r="J5600" t="s">
        <v>2025</v>
      </c>
      <c r="K5600" t="s">
        <v>6934</v>
      </c>
      <c r="L5600" t="s">
        <v>1220</v>
      </c>
      <c r="M5600" s="17">
        <f>VLOOKUP($K5600,[1]Budget!$V:$AE,5,0)*IF($C5600="1 - Revenues",1,IF(AND($C5600="5 - Transfers",MID(I5600,15,1)="4"),1,-1))</f>
        <v>0</v>
      </c>
      <c r="N5600" s="17">
        <f>VLOOKUP($K5600,[1]Budget!$V:$AE,6,0)*IF($C5600="1 - Revenues",1,IF(AND($C5600="5 - Transfers",MID(J5600,15,1)="4"),1,-1))</f>
        <v>0</v>
      </c>
      <c r="O5600" s="17">
        <f>IFERROR(IF(RIGHT(LEFT(K5600,15),1)="4",VLOOKUP(K5600,'[1]Budget Worksheet'!A:B,2,0),-1*VLOOKUP(K5600,'[1]Budget Worksheet'!A:B,2,0)),0)</f>
        <v>-1000</v>
      </c>
      <c r="P5600" s="17">
        <f>VLOOKUP($K5600,[1]Budget!$V:$AE,8,0)*IF($C5600="1 - Revenues",1,IF(AND($C5600="5 - Transfers",MID($K5600,15,1)="4"),1,-1))</f>
        <v>-1000</v>
      </c>
      <c r="Q5600" s="17">
        <f>VLOOKUP($K5600,[1]Budget!$V:$AE,10,0)*IF($C5600="1 - Revenues",1,IF(AND($C5600="5 - Transfers",MID(K5600,15,1)="4"),1,-1))</f>
        <v>0</v>
      </c>
      <c r="S5600" s="18" t="b">
        <f>IF(LEFT(C5600,1)="1",1,-1)*SUMIF([1]Budget!V:V,'Budget Worksheet for Pivot Tabl'!K5600,[1]Budget!AC:AC)=P5600</f>
        <v>1</v>
      </c>
    </row>
    <row r="5601" spans="1:19" x14ac:dyDescent="0.25">
      <c r="A5601" t="s">
        <v>83</v>
      </c>
      <c r="B5601" t="s">
        <v>84</v>
      </c>
      <c r="C5601" t="s">
        <v>9</v>
      </c>
      <c r="D5601" t="str">
        <f t="shared" si="87"/>
        <v>OUTFLOWS</v>
      </c>
      <c r="E5601" t="s">
        <v>116</v>
      </c>
      <c r="F5601" t="s">
        <v>117</v>
      </c>
      <c r="G5601" t="s">
        <v>6617</v>
      </c>
      <c r="H5601" t="s">
        <v>6618</v>
      </c>
      <c r="I5601" t="s">
        <v>2024</v>
      </c>
      <c r="J5601" t="s">
        <v>2025</v>
      </c>
      <c r="K5601" t="s">
        <v>6935</v>
      </c>
      <c r="L5601" t="s">
        <v>492</v>
      </c>
      <c r="M5601" s="17">
        <f>VLOOKUP($K5601,[1]Budget!$V:$AE,5,0)*IF($C5601="1 - Revenues",1,IF(AND($C5601="5 - Transfers",MID(I5601,15,1)="4"),1,-1))</f>
        <v>-1000</v>
      </c>
      <c r="N5601" s="17">
        <f>VLOOKUP($K5601,[1]Budget!$V:$AE,6,0)*IF($C5601="1 - Revenues",1,IF(AND($C5601="5 - Transfers",MID(J5601,15,1)="4"),1,-1))</f>
        <v>-1000</v>
      </c>
      <c r="O5601" s="17">
        <f>IFERROR(IF(RIGHT(LEFT(K5601,15),1)="4",VLOOKUP(K5601,'[1]Budget Worksheet'!A:B,2,0),-1*VLOOKUP(K5601,'[1]Budget Worksheet'!A:B,2,0)),0)</f>
        <v>-5000</v>
      </c>
      <c r="P5601" s="17">
        <f>VLOOKUP($K5601,[1]Budget!$V:$AE,8,0)*IF($C5601="1 - Revenues",1,IF(AND($C5601="5 - Transfers",MID($K5601,15,1)="4"),1,-1))</f>
        <v>-5000</v>
      </c>
      <c r="Q5601" s="17">
        <f>VLOOKUP($K5601,[1]Budget!$V:$AE,10,0)*IF($C5601="1 - Revenues",1,IF(AND($C5601="5 - Transfers",MID(K5601,15,1)="4"),1,-1))</f>
        <v>0</v>
      </c>
      <c r="S5601" s="18" t="b">
        <f>IF(LEFT(C5601,1)="1",1,-1)*SUMIF([1]Budget!V:V,'Budget Worksheet for Pivot Tabl'!K5601,[1]Budget!AC:AC)=P5601</f>
        <v>1</v>
      </c>
    </row>
    <row r="5602" spans="1:19" x14ac:dyDescent="0.25">
      <c r="A5602" t="s">
        <v>83</v>
      </c>
      <c r="B5602" t="s">
        <v>84</v>
      </c>
      <c r="C5602" t="s">
        <v>9</v>
      </c>
      <c r="D5602" t="str">
        <f t="shared" si="87"/>
        <v>OUTFLOWS</v>
      </c>
      <c r="E5602" t="s">
        <v>116</v>
      </c>
      <c r="F5602" t="s">
        <v>117</v>
      </c>
      <c r="G5602" t="s">
        <v>6617</v>
      </c>
      <c r="H5602" t="s">
        <v>6618</v>
      </c>
      <c r="I5602" t="s">
        <v>2024</v>
      </c>
      <c r="J5602" t="s">
        <v>2025</v>
      </c>
      <c r="K5602" t="s">
        <v>6936</v>
      </c>
      <c r="L5602" t="s">
        <v>494</v>
      </c>
      <c r="M5602" s="17">
        <f>VLOOKUP($K5602,[1]Budget!$V:$AE,5,0)*IF($C5602="1 - Revenues",1,IF(AND($C5602="5 - Transfers",MID(I5602,15,1)="4"),1,-1))</f>
        <v>0</v>
      </c>
      <c r="N5602" s="17">
        <f>VLOOKUP($K5602,[1]Budget!$V:$AE,6,0)*IF($C5602="1 - Revenues",1,IF(AND($C5602="5 - Transfers",MID(J5602,15,1)="4"),1,-1))</f>
        <v>0</v>
      </c>
      <c r="O5602" s="17">
        <f>IFERROR(IF(RIGHT(LEFT(K5602,15),1)="4",VLOOKUP(K5602,'[1]Budget Worksheet'!A:B,2,0),-1*VLOOKUP(K5602,'[1]Budget Worksheet'!A:B,2,0)),0)</f>
        <v>0</v>
      </c>
      <c r="P5602" s="17">
        <f>VLOOKUP($K5602,[1]Budget!$V:$AE,8,0)*IF($C5602="1 - Revenues",1,IF(AND($C5602="5 - Transfers",MID($K5602,15,1)="4"),1,-1))</f>
        <v>0</v>
      </c>
      <c r="Q5602" s="17">
        <f>VLOOKUP($K5602,[1]Budget!$V:$AE,10,0)*IF($C5602="1 - Revenues",1,IF(AND($C5602="5 - Transfers",MID(K5602,15,1)="4"),1,-1))</f>
        <v>0</v>
      </c>
      <c r="S5602" s="18" t="b">
        <f>IF(LEFT(C5602,1)="1",1,-1)*SUMIF([1]Budget!V:V,'Budget Worksheet for Pivot Tabl'!K5602,[1]Budget!AC:AC)=P5602</f>
        <v>1</v>
      </c>
    </row>
    <row r="5603" spans="1:19" x14ac:dyDescent="0.25">
      <c r="A5603" t="s">
        <v>83</v>
      </c>
      <c r="B5603" t="s">
        <v>84</v>
      </c>
      <c r="C5603" t="s">
        <v>9</v>
      </c>
      <c r="D5603" t="str">
        <f t="shared" si="87"/>
        <v>OUTFLOWS</v>
      </c>
      <c r="E5603" t="s">
        <v>116</v>
      </c>
      <c r="F5603" t="s">
        <v>117</v>
      </c>
      <c r="G5603" t="s">
        <v>6617</v>
      </c>
      <c r="H5603" t="s">
        <v>6618</v>
      </c>
      <c r="I5603" t="s">
        <v>2024</v>
      </c>
      <c r="J5603" t="s">
        <v>2025</v>
      </c>
      <c r="K5603" t="s">
        <v>6937</v>
      </c>
      <c r="L5603" t="s">
        <v>496</v>
      </c>
      <c r="M5603" s="17">
        <f>VLOOKUP($K5603,[1]Budget!$V:$AE,5,0)*IF($C5603="1 - Revenues",1,IF(AND($C5603="5 - Transfers",MID(I5603,15,1)="4"),1,-1))</f>
        <v>0</v>
      </c>
      <c r="N5603" s="17">
        <f>VLOOKUP($K5603,[1]Budget!$V:$AE,6,0)*IF($C5603="1 - Revenues",1,IF(AND($C5603="5 - Transfers",MID(J5603,15,1)="4"),1,-1))</f>
        <v>-8122000</v>
      </c>
      <c r="O5603" s="17">
        <f>IFERROR(IF(RIGHT(LEFT(K5603,15),1)="4",VLOOKUP(K5603,'[1]Budget Worksheet'!A:B,2,0),-1*VLOOKUP(K5603,'[1]Budget Worksheet'!A:B,2,0)),0)</f>
        <v>0</v>
      </c>
      <c r="P5603" s="17">
        <f>VLOOKUP($K5603,[1]Budget!$V:$AE,8,0)*IF($C5603="1 - Revenues",1,IF(AND($C5603="5 - Transfers",MID($K5603,15,1)="4"),1,-1))</f>
        <v>0</v>
      </c>
      <c r="Q5603" s="17">
        <f>VLOOKUP($K5603,[1]Budget!$V:$AE,10,0)*IF($C5603="1 - Revenues",1,IF(AND($C5603="5 - Transfers",MID(K5603,15,1)="4"),1,-1))</f>
        <v>0</v>
      </c>
      <c r="S5603" s="18" t="b">
        <f>IF(LEFT(C5603,1)="1",1,-1)*SUMIF([1]Budget!V:V,'Budget Worksheet for Pivot Tabl'!K5603,[1]Budget!AC:AC)=P5603</f>
        <v>1</v>
      </c>
    </row>
    <row r="5604" spans="1:19" x14ac:dyDescent="0.25">
      <c r="A5604" t="s">
        <v>83</v>
      </c>
      <c r="B5604" t="s">
        <v>84</v>
      </c>
      <c r="C5604" t="s">
        <v>9</v>
      </c>
      <c r="D5604" t="str">
        <f t="shared" si="87"/>
        <v>OUTFLOWS</v>
      </c>
      <c r="E5604" t="s">
        <v>116</v>
      </c>
      <c r="F5604" t="s">
        <v>117</v>
      </c>
      <c r="G5604" t="s">
        <v>6617</v>
      </c>
      <c r="H5604" t="s">
        <v>6618</v>
      </c>
      <c r="I5604" t="s">
        <v>2024</v>
      </c>
      <c r="J5604" t="s">
        <v>2025</v>
      </c>
      <c r="K5604" t="s">
        <v>6938</v>
      </c>
      <c r="L5604" t="s">
        <v>645</v>
      </c>
      <c r="M5604" s="17">
        <f>VLOOKUP($K5604,[1]Budget!$V:$AE,5,0)*IF($C5604="1 - Revenues",1,IF(AND($C5604="5 - Transfers",MID(I5604,15,1)="4"),1,-1))</f>
        <v>-165000</v>
      </c>
      <c r="N5604" s="17">
        <f>VLOOKUP($K5604,[1]Budget!$V:$AE,6,0)*IF($C5604="1 - Revenues",1,IF(AND($C5604="5 - Transfers",MID(J5604,15,1)="4"),1,-1))</f>
        <v>-165000</v>
      </c>
      <c r="O5604" s="17">
        <f>IFERROR(IF(RIGHT(LEFT(K5604,15),1)="4",VLOOKUP(K5604,'[1]Budget Worksheet'!A:B,2,0),-1*VLOOKUP(K5604,'[1]Budget Worksheet'!A:B,2,0)),0)</f>
        <v>-165000</v>
      </c>
      <c r="P5604" s="17">
        <f>VLOOKUP($K5604,[1]Budget!$V:$AE,8,0)*IF($C5604="1 - Revenues",1,IF(AND($C5604="5 - Transfers",MID($K5604,15,1)="4"),1,-1))</f>
        <v>-162000</v>
      </c>
      <c r="Q5604" s="17">
        <f>VLOOKUP($K5604,[1]Budget!$V:$AE,10,0)*IF($C5604="1 - Revenues",1,IF(AND($C5604="5 - Transfers",MID(K5604,15,1)="4"),1,-1))</f>
        <v>3000</v>
      </c>
      <c r="S5604" s="18" t="b">
        <f>IF(LEFT(C5604,1)="1",1,-1)*SUMIF([1]Budget!V:V,'Budget Worksheet for Pivot Tabl'!K5604,[1]Budget!AC:AC)=P5604</f>
        <v>1</v>
      </c>
    </row>
    <row r="5605" spans="1:19" x14ac:dyDescent="0.25">
      <c r="A5605" t="s">
        <v>83</v>
      </c>
      <c r="B5605" t="s">
        <v>84</v>
      </c>
      <c r="C5605" t="s">
        <v>9</v>
      </c>
      <c r="D5605" t="str">
        <f t="shared" si="87"/>
        <v>OUTFLOWS</v>
      </c>
      <c r="E5605" t="s">
        <v>116</v>
      </c>
      <c r="F5605" t="s">
        <v>117</v>
      </c>
      <c r="G5605" t="s">
        <v>6617</v>
      </c>
      <c r="H5605" t="s">
        <v>6618</v>
      </c>
      <c r="I5605" t="s">
        <v>2024</v>
      </c>
      <c r="J5605" t="s">
        <v>2025</v>
      </c>
      <c r="K5605" t="s">
        <v>6939</v>
      </c>
      <c r="L5605" t="s">
        <v>647</v>
      </c>
      <c r="M5605" s="17">
        <f>VLOOKUP($K5605,[1]Budget!$V:$AE,5,0)*IF($C5605="1 - Revenues",1,IF(AND($C5605="5 - Transfers",MID(I5605,15,1)="4"),1,-1))</f>
        <v>0</v>
      </c>
      <c r="N5605" s="17">
        <f>VLOOKUP($K5605,[1]Budget!$V:$AE,6,0)*IF($C5605="1 - Revenues",1,IF(AND($C5605="5 - Transfers",MID(J5605,15,1)="4"),1,-1))</f>
        <v>0</v>
      </c>
      <c r="O5605" s="17">
        <f>IFERROR(IF(RIGHT(LEFT(K5605,15),1)="4",VLOOKUP(K5605,'[1]Budget Worksheet'!A:B,2,0),-1*VLOOKUP(K5605,'[1]Budget Worksheet'!A:B,2,0)),0)</f>
        <v>-1500</v>
      </c>
      <c r="P5605" s="17">
        <f>VLOOKUP($K5605,[1]Budget!$V:$AE,8,0)*IF($C5605="1 - Revenues",1,IF(AND($C5605="5 - Transfers",MID($K5605,15,1)="4"),1,-1))</f>
        <v>-1500</v>
      </c>
      <c r="Q5605" s="17">
        <f>VLOOKUP($K5605,[1]Budget!$V:$AE,10,0)*IF($C5605="1 - Revenues",1,IF(AND($C5605="5 - Transfers",MID(K5605,15,1)="4"),1,-1))</f>
        <v>0</v>
      </c>
      <c r="S5605" s="18" t="b">
        <f>IF(LEFT(C5605,1)="1",1,-1)*SUMIF([1]Budget!V:V,'Budget Worksheet for Pivot Tabl'!K5605,[1]Budget!AC:AC)=P5605</f>
        <v>1</v>
      </c>
    </row>
    <row r="5606" spans="1:19" x14ac:dyDescent="0.25">
      <c r="A5606" t="s">
        <v>83</v>
      </c>
      <c r="B5606" t="s">
        <v>84</v>
      </c>
      <c r="C5606" t="s">
        <v>9</v>
      </c>
      <c r="D5606" t="str">
        <f t="shared" si="87"/>
        <v>OUTFLOWS</v>
      </c>
      <c r="E5606" t="s">
        <v>116</v>
      </c>
      <c r="F5606" t="s">
        <v>117</v>
      </c>
      <c r="G5606" t="s">
        <v>6617</v>
      </c>
      <c r="H5606" t="s">
        <v>6618</v>
      </c>
      <c r="I5606" t="s">
        <v>2024</v>
      </c>
      <c r="J5606" t="s">
        <v>2025</v>
      </c>
      <c r="K5606" t="s">
        <v>6940</v>
      </c>
      <c r="L5606" t="s">
        <v>649</v>
      </c>
      <c r="M5606" s="17">
        <f>VLOOKUP($K5606,[1]Budget!$V:$AE,5,0)*IF($C5606="1 - Revenues",1,IF(AND($C5606="5 - Transfers",MID(I5606,15,1)="4"),1,-1))</f>
        <v>0</v>
      </c>
      <c r="N5606" s="17">
        <f>VLOOKUP($K5606,[1]Budget!$V:$AE,6,0)*IF($C5606="1 - Revenues",1,IF(AND($C5606="5 - Transfers",MID(J5606,15,1)="4"),1,-1))</f>
        <v>0</v>
      </c>
      <c r="O5606" s="17">
        <f>IFERROR(IF(RIGHT(LEFT(K5606,15),1)="4",VLOOKUP(K5606,'[1]Budget Worksheet'!A:B,2,0),-1*VLOOKUP(K5606,'[1]Budget Worksheet'!A:B,2,0)),0)</f>
        <v>0</v>
      </c>
      <c r="P5606" s="17">
        <f>VLOOKUP($K5606,[1]Budget!$V:$AE,8,0)*IF($C5606="1 - Revenues",1,IF(AND($C5606="5 - Transfers",MID($K5606,15,1)="4"),1,-1))</f>
        <v>0</v>
      </c>
      <c r="Q5606" s="17">
        <f>VLOOKUP($K5606,[1]Budget!$V:$AE,10,0)*IF($C5606="1 - Revenues",1,IF(AND($C5606="5 - Transfers",MID(K5606,15,1)="4"),1,-1))</f>
        <v>0</v>
      </c>
      <c r="S5606" s="18" t="b">
        <f>IF(LEFT(C5606,1)="1",1,-1)*SUMIF([1]Budget!V:V,'Budget Worksheet for Pivot Tabl'!K5606,[1]Budget!AC:AC)=P5606</f>
        <v>1</v>
      </c>
    </row>
    <row r="5607" spans="1:19" x14ac:dyDescent="0.25">
      <c r="A5607" t="s">
        <v>83</v>
      </c>
      <c r="B5607" t="s">
        <v>84</v>
      </c>
      <c r="C5607" t="s">
        <v>9</v>
      </c>
      <c r="D5607" t="str">
        <f t="shared" si="87"/>
        <v>OUTFLOWS</v>
      </c>
      <c r="E5607" t="s">
        <v>116</v>
      </c>
      <c r="F5607" t="s">
        <v>117</v>
      </c>
      <c r="G5607" t="s">
        <v>6617</v>
      </c>
      <c r="H5607" t="s">
        <v>6618</v>
      </c>
      <c r="I5607" t="s">
        <v>2024</v>
      </c>
      <c r="J5607" t="s">
        <v>2025</v>
      </c>
      <c r="K5607" t="s">
        <v>6941</v>
      </c>
      <c r="L5607" t="s">
        <v>651</v>
      </c>
      <c r="M5607" s="17">
        <f>VLOOKUP($K5607,[1]Budget!$V:$AE,5,0)*IF($C5607="1 - Revenues",1,IF(AND($C5607="5 - Transfers",MID(I5607,15,1)="4"),1,-1))</f>
        <v>-1000</v>
      </c>
      <c r="N5607" s="17">
        <f>VLOOKUP($K5607,[1]Budget!$V:$AE,6,0)*IF($C5607="1 - Revenues",1,IF(AND($C5607="5 - Transfers",MID(J5607,15,1)="4"),1,-1))</f>
        <v>-1000</v>
      </c>
      <c r="O5607" s="17">
        <f>IFERROR(IF(RIGHT(LEFT(K5607,15),1)="4",VLOOKUP(K5607,'[1]Budget Worksheet'!A:B,2,0),-1*VLOOKUP(K5607,'[1]Budget Worksheet'!A:B,2,0)),0)</f>
        <v>-5000</v>
      </c>
      <c r="P5607" s="17">
        <f>VLOOKUP($K5607,[1]Budget!$V:$AE,8,0)*IF($C5607="1 - Revenues",1,IF(AND($C5607="5 - Transfers",MID($K5607,15,1)="4"),1,-1))</f>
        <v>-5000</v>
      </c>
      <c r="Q5607" s="17">
        <f>VLOOKUP($K5607,[1]Budget!$V:$AE,10,0)*IF($C5607="1 - Revenues",1,IF(AND($C5607="5 - Transfers",MID(K5607,15,1)="4"),1,-1))</f>
        <v>0</v>
      </c>
      <c r="S5607" s="18" t="b">
        <f>IF(LEFT(C5607,1)="1",1,-1)*SUMIF([1]Budget!V:V,'Budget Worksheet for Pivot Tabl'!K5607,[1]Budget!AC:AC)=P5607</f>
        <v>1</v>
      </c>
    </row>
    <row r="5608" spans="1:19" x14ac:dyDescent="0.25">
      <c r="A5608" t="s">
        <v>83</v>
      </c>
      <c r="B5608" t="s">
        <v>84</v>
      </c>
      <c r="C5608" t="s">
        <v>9</v>
      </c>
      <c r="D5608" t="str">
        <f t="shared" si="87"/>
        <v>OUTFLOWS</v>
      </c>
      <c r="E5608" t="s">
        <v>116</v>
      </c>
      <c r="F5608" t="s">
        <v>117</v>
      </c>
      <c r="G5608" t="s">
        <v>6617</v>
      </c>
      <c r="H5608" t="s">
        <v>6618</v>
      </c>
      <c r="I5608" t="s">
        <v>2024</v>
      </c>
      <c r="J5608" t="s">
        <v>2025</v>
      </c>
      <c r="K5608" t="s">
        <v>6942</v>
      </c>
      <c r="L5608" t="s">
        <v>911</v>
      </c>
      <c r="M5608" s="17">
        <f>VLOOKUP($K5608,[1]Budget!$V:$AE,5,0)*IF($C5608="1 - Revenues",1,IF(AND($C5608="5 - Transfers",MID(I5608,15,1)="4"),1,-1))</f>
        <v>-42000</v>
      </c>
      <c r="N5608" s="17">
        <f>VLOOKUP($K5608,[1]Budget!$V:$AE,6,0)*IF($C5608="1 - Revenues",1,IF(AND($C5608="5 - Transfers",MID(J5608,15,1)="4"),1,-1))</f>
        <v>-39000</v>
      </c>
      <c r="O5608" s="17">
        <f>IFERROR(IF(RIGHT(LEFT(K5608,15),1)="4",VLOOKUP(K5608,'[1]Budget Worksheet'!A:B,2,0),-1*VLOOKUP(K5608,'[1]Budget Worksheet'!A:B,2,0)),0)</f>
        <v>-50000</v>
      </c>
      <c r="P5608" s="17">
        <f>VLOOKUP($K5608,[1]Budget!$V:$AE,8,0)*IF($C5608="1 - Revenues",1,IF(AND($C5608="5 - Transfers",MID($K5608,15,1)="4"),1,-1))</f>
        <v>-50000</v>
      </c>
      <c r="Q5608" s="17">
        <f>VLOOKUP($K5608,[1]Budget!$V:$AE,10,0)*IF($C5608="1 - Revenues",1,IF(AND($C5608="5 - Transfers",MID(K5608,15,1)="4"),1,-1))</f>
        <v>0</v>
      </c>
      <c r="S5608" s="18" t="b">
        <f>IF(LEFT(C5608,1)="1",1,-1)*SUMIF([1]Budget!V:V,'Budget Worksheet for Pivot Tabl'!K5608,[1]Budget!AC:AC)=P5608</f>
        <v>1</v>
      </c>
    </row>
    <row r="5609" spans="1:19" x14ac:dyDescent="0.25">
      <c r="A5609" t="s">
        <v>83</v>
      </c>
      <c r="B5609" t="s">
        <v>84</v>
      </c>
      <c r="C5609" t="s">
        <v>9</v>
      </c>
      <c r="D5609" t="str">
        <f t="shared" si="87"/>
        <v>OUTFLOWS</v>
      </c>
      <c r="E5609" t="s">
        <v>116</v>
      </c>
      <c r="F5609" t="s">
        <v>117</v>
      </c>
      <c r="G5609" t="s">
        <v>6617</v>
      </c>
      <c r="H5609" t="s">
        <v>6618</v>
      </c>
      <c r="I5609" t="s">
        <v>2024</v>
      </c>
      <c r="J5609" t="s">
        <v>2025</v>
      </c>
      <c r="K5609" t="s">
        <v>6943</v>
      </c>
      <c r="L5609" t="s">
        <v>653</v>
      </c>
      <c r="M5609" s="17">
        <f>VLOOKUP($K5609,[1]Budget!$V:$AE,5,0)*IF($C5609="1 - Revenues",1,IF(AND($C5609="5 - Transfers",MID(I5609,15,1)="4"),1,-1))</f>
        <v>0</v>
      </c>
      <c r="N5609" s="17">
        <f>VLOOKUP($K5609,[1]Budget!$V:$AE,6,0)*IF($C5609="1 - Revenues",1,IF(AND($C5609="5 - Transfers",MID(J5609,15,1)="4"),1,-1))</f>
        <v>0</v>
      </c>
      <c r="O5609" s="17">
        <f>IFERROR(IF(RIGHT(LEFT(K5609,15),1)="4",VLOOKUP(K5609,'[1]Budget Worksheet'!A:B,2,0),-1*VLOOKUP(K5609,'[1]Budget Worksheet'!A:B,2,0)),0)</f>
        <v>0</v>
      </c>
      <c r="P5609" s="17">
        <f>VLOOKUP($K5609,[1]Budget!$V:$AE,8,0)*IF($C5609="1 - Revenues",1,IF(AND($C5609="5 - Transfers",MID($K5609,15,1)="4"),1,-1))</f>
        <v>0</v>
      </c>
      <c r="Q5609" s="17">
        <f>VLOOKUP($K5609,[1]Budget!$V:$AE,10,0)*IF($C5609="1 - Revenues",1,IF(AND($C5609="5 - Transfers",MID(K5609,15,1)="4"),1,-1))</f>
        <v>0</v>
      </c>
      <c r="S5609" s="18" t="b">
        <f>IF(LEFT(C5609,1)="1",1,-1)*SUMIF([1]Budget!V:V,'Budget Worksheet for Pivot Tabl'!K5609,[1]Budget!AC:AC)=P5609</f>
        <v>1</v>
      </c>
    </row>
    <row r="5610" spans="1:19" x14ac:dyDescent="0.25">
      <c r="A5610" t="s">
        <v>83</v>
      </c>
      <c r="B5610" t="s">
        <v>84</v>
      </c>
      <c r="C5610" t="s">
        <v>9</v>
      </c>
      <c r="D5610" t="str">
        <f t="shared" si="87"/>
        <v>OUTFLOWS</v>
      </c>
      <c r="E5610" t="s">
        <v>116</v>
      </c>
      <c r="F5610" t="s">
        <v>117</v>
      </c>
      <c r="G5610" t="s">
        <v>6617</v>
      </c>
      <c r="H5610" t="s">
        <v>6618</v>
      </c>
      <c r="I5610" t="s">
        <v>2024</v>
      </c>
      <c r="J5610" t="s">
        <v>2025</v>
      </c>
      <c r="K5610" t="s">
        <v>6944</v>
      </c>
      <c r="L5610" t="s">
        <v>516</v>
      </c>
      <c r="M5610" s="17">
        <f>VLOOKUP($K5610,[1]Budget!$V:$AE,5,0)*IF($C5610="1 - Revenues",1,IF(AND($C5610="5 - Transfers",MID(I5610,15,1)="4"),1,-1))</f>
        <v>-18000</v>
      </c>
      <c r="N5610" s="17">
        <f>VLOOKUP($K5610,[1]Budget!$V:$AE,6,0)*IF($C5610="1 - Revenues",1,IF(AND($C5610="5 - Transfers",MID(J5610,15,1)="4"),1,-1))</f>
        <v>-6000</v>
      </c>
      <c r="O5610" s="17">
        <f>IFERROR(IF(RIGHT(LEFT(K5610,15),1)="4",VLOOKUP(K5610,'[1]Budget Worksheet'!A:B,2,0),-1*VLOOKUP(K5610,'[1]Budget Worksheet'!A:B,2,0)),0)</f>
        <v>-14080</v>
      </c>
      <c r="P5610" s="17">
        <f>VLOOKUP($K5610,[1]Budget!$V:$AE,8,0)*IF($C5610="1 - Revenues",1,IF(AND($C5610="5 - Transfers",MID($K5610,15,1)="4"),1,-1))</f>
        <v>-14080</v>
      </c>
      <c r="Q5610" s="17">
        <f>VLOOKUP($K5610,[1]Budget!$V:$AE,10,0)*IF($C5610="1 - Revenues",1,IF(AND($C5610="5 - Transfers",MID(K5610,15,1)="4"),1,-1))</f>
        <v>0</v>
      </c>
      <c r="S5610" s="18" t="b">
        <f>IF(LEFT(C5610,1)="1",1,-1)*SUMIF([1]Budget!V:V,'Budget Worksheet for Pivot Tabl'!K5610,[1]Budget!AC:AC)=P5610</f>
        <v>1</v>
      </c>
    </row>
    <row r="5611" spans="1:19" x14ac:dyDescent="0.25">
      <c r="A5611" t="s">
        <v>83</v>
      </c>
      <c r="B5611" t="s">
        <v>84</v>
      </c>
      <c r="C5611" t="s">
        <v>9</v>
      </c>
      <c r="D5611" t="str">
        <f t="shared" si="87"/>
        <v>OUTFLOWS</v>
      </c>
      <c r="E5611" t="s">
        <v>116</v>
      </c>
      <c r="F5611" t="s">
        <v>117</v>
      </c>
      <c r="G5611" t="s">
        <v>6617</v>
      </c>
      <c r="H5611" t="s">
        <v>6618</v>
      </c>
      <c r="I5611" t="s">
        <v>2024</v>
      </c>
      <c r="J5611" t="s">
        <v>2025</v>
      </c>
      <c r="K5611" t="s">
        <v>6945</v>
      </c>
      <c r="L5611" t="s">
        <v>2484</v>
      </c>
      <c r="M5611" s="17">
        <f>VLOOKUP($K5611,[1]Budget!$V:$AE,5,0)*IF($C5611="1 - Revenues",1,IF(AND($C5611="5 - Transfers",MID(I5611,15,1)="4"),1,-1))</f>
        <v>-1202000</v>
      </c>
      <c r="N5611" s="17">
        <f>VLOOKUP($K5611,[1]Budget!$V:$AE,6,0)*IF($C5611="1 - Revenues",1,IF(AND($C5611="5 - Transfers",MID(J5611,15,1)="4"),1,-1))</f>
        <v>-1202000</v>
      </c>
      <c r="O5611" s="17">
        <f>IFERROR(IF(RIGHT(LEFT(K5611,15),1)="4",VLOOKUP(K5611,'[1]Budget Worksheet'!A:B,2,0),-1*VLOOKUP(K5611,'[1]Budget Worksheet'!A:B,2,0)),0)</f>
        <v>-1201680</v>
      </c>
      <c r="P5611" s="17">
        <f>VLOOKUP($K5611,[1]Budget!$V:$AE,8,0)*IF($C5611="1 - Revenues",1,IF(AND($C5611="5 - Transfers",MID($K5611,15,1)="4"),1,-1))</f>
        <v>-1201680</v>
      </c>
      <c r="Q5611" s="17">
        <f>VLOOKUP($K5611,[1]Budget!$V:$AE,10,0)*IF($C5611="1 - Revenues",1,IF(AND($C5611="5 - Transfers",MID(K5611,15,1)="4"),1,-1))</f>
        <v>0</v>
      </c>
      <c r="S5611" s="18" t="b">
        <f>IF(LEFT(C5611,1)="1",1,-1)*SUMIF([1]Budget!V:V,'Budget Worksheet for Pivot Tabl'!K5611,[1]Budget!AC:AC)=P5611</f>
        <v>1</v>
      </c>
    </row>
    <row r="5612" spans="1:19" x14ac:dyDescent="0.25">
      <c r="A5612" t="s">
        <v>83</v>
      </c>
      <c r="B5612" t="s">
        <v>84</v>
      </c>
      <c r="C5612" t="s">
        <v>9</v>
      </c>
      <c r="D5612" t="str">
        <f t="shared" si="87"/>
        <v>OUTFLOWS</v>
      </c>
      <c r="E5612" t="s">
        <v>116</v>
      </c>
      <c r="F5612" t="s">
        <v>117</v>
      </c>
      <c r="G5612" t="s">
        <v>6617</v>
      </c>
      <c r="H5612" t="s">
        <v>6618</v>
      </c>
      <c r="I5612" t="s">
        <v>2024</v>
      </c>
      <c r="J5612" t="s">
        <v>2025</v>
      </c>
      <c r="K5612" t="s">
        <v>6946</v>
      </c>
      <c r="L5612" t="s">
        <v>2486</v>
      </c>
      <c r="M5612" s="17">
        <f>VLOOKUP($K5612,[1]Budget!$V:$AE,5,0)*IF($C5612="1 - Revenues",1,IF(AND($C5612="5 - Transfers",MID(I5612,15,1)="4"),1,-1))</f>
        <v>-107000</v>
      </c>
      <c r="N5612" s="17">
        <f>VLOOKUP($K5612,[1]Budget!$V:$AE,6,0)*IF($C5612="1 - Revenues",1,IF(AND($C5612="5 - Transfers",MID(J5612,15,1)="4"),1,-1))</f>
        <v>-107000</v>
      </c>
      <c r="O5612" s="17">
        <f>IFERROR(IF(RIGHT(LEFT(K5612,15),1)="4",VLOOKUP(K5612,'[1]Budget Worksheet'!A:B,2,0),-1*VLOOKUP(K5612,'[1]Budget Worksheet'!A:B,2,0)),0)</f>
        <v>-107280</v>
      </c>
      <c r="P5612" s="17">
        <f>VLOOKUP($K5612,[1]Budget!$V:$AE,8,0)*IF($C5612="1 - Revenues",1,IF(AND($C5612="5 - Transfers",MID($K5612,15,1)="4"),1,-1))</f>
        <v>-107280</v>
      </c>
      <c r="Q5612" s="17">
        <f>VLOOKUP($K5612,[1]Budget!$V:$AE,10,0)*IF($C5612="1 - Revenues",1,IF(AND($C5612="5 - Transfers",MID(K5612,15,1)="4"),1,-1))</f>
        <v>0</v>
      </c>
      <c r="S5612" s="18" t="b">
        <f>IF(LEFT(C5612,1)="1",1,-1)*SUMIF([1]Budget!V:V,'Budget Worksheet for Pivot Tabl'!K5612,[1]Budget!AC:AC)=P5612</f>
        <v>1</v>
      </c>
    </row>
    <row r="5613" spans="1:19" x14ac:dyDescent="0.25">
      <c r="A5613" t="s">
        <v>83</v>
      </c>
      <c r="B5613" t="s">
        <v>84</v>
      </c>
      <c r="C5613" t="s">
        <v>9</v>
      </c>
      <c r="D5613" t="str">
        <f t="shared" si="87"/>
        <v>OUTFLOWS</v>
      </c>
      <c r="E5613" t="s">
        <v>116</v>
      </c>
      <c r="F5613" t="s">
        <v>117</v>
      </c>
      <c r="G5613" t="s">
        <v>6617</v>
      </c>
      <c r="H5613" t="s">
        <v>6618</v>
      </c>
      <c r="I5613" t="s">
        <v>2024</v>
      </c>
      <c r="J5613" t="s">
        <v>2025</v>
      </c>
      <c r="K5613" t="s">
        <v>6947</v>
      </c>
      <c r="L5613" t="s">
        <v>2488</v>
      </c>
      <c r="M5613" s="17">
        <f>VLOOKUP($K5613,[1]Budget!$V:$AE,5,0)*IF($C5613="1 - Revenues",1,IF(AND($C5613="5 - Transfers",MID(I5613,15,1)="4"),1,-1))</f>
        <v>0</v>
      </c>
      <c r="N5613" s="17">
        <f>VLOOKUP($K5613,[1]Budget!$V:$AE,6,0)*IF($C5613="1 - Revenues",1,IF(AND($C5613="5 - Transfers",MID(J5613,15,1)="4"),1,-1))</f>
        <v>0</v>
      </c>
      <c r="O5613" s="17">
        <f>IFERROR(IF(RIGHT(LEFT(K5613,15),1)="4",VLOOKUP(K5613,'[1]Budget Worksheet'!A:B,2,0),-1*VLOOKUP(K5613,'[1]Budget Worksheet'!A:B,2,0)),0)</f>
        <v>0</v>
      </c>
      <c r="P5613" s="17">
        <f>VLOOKUP($K5613,[1]Budget!$V:$AE,8,0)*IF($C5613="1 - Revenues",1,IF(AND($C5613="5 - Transfers",MID($K5613,15,1)="4"),1,-1))</f>
        <v>0</v>
      </c>
      <c r="Q5613" s="17">
        <f>VLOOKUP($K5613,[1]Budget!$V:$AE,10,0)*IF($C5613="1 - Revenues",1,IF(AND($C5613="5 - Transfers",MID(K5613,15,1)="4"),1,-1))</f>
        <v>0</v>
      </c>
      <c r="S5613" s="18" t="b">
        <f>IF(LEFT(C5613,1)="1",1,-1)*SUMIF([1]Budget!V:V,'Budget Worksheet for Pivot Tabl'!K5613,[1]Budget!AC:AC)=P5613</f>
        <v>1</v>
      </c>
    </row>
    <row r="5614" spans="1:19" x14ac:dyDescent="0.25">
      <c r="A5614" t="s">
        <v>83</v>
      </c>
      <c r="B5614" t="s">
        <v>84</v>
      </c>
      <c r="C5614" t="s">
        <v>9</v>
      </c>
      <c r="D5614" t="str">
        <f t="shared" si="87"/>
        <v>OUTFLOWS</v>
      </c>
      <c r="E5614" t="s">
        <v>116</v>
      </c>
      <c r="F5614" t="s">
        <v>117</v>
      </c>
      <c r="G5614" t="s">
        <v>6617</v>
      </c>
      <c r="H5614" t="s">
        <v>6618</v>
      </c>
      <c r="I5614" t="s">
        <v>2024</v>
      </c>
      <c r="J5614" t="s">
        <v>2025</v>
      </c>
      <c r="K5614" t="s">
        <v>6948</v>
      </c>
      <c r="L5614" t="s">
        <v>530</v>
      </c>
      <c r="M5614" s="17">
        <f>VLOOKUP($K5614,[1]Budget!$V:$AE,5,0)*IF($C5614="1 - Revenues",1,IF(AND($C5614="5 - Transfers",MID(I5614,15,1)="4"),1,-1))</f>
        <v>-128000</v>
      </c>
      <c r="N5614" s="17">
        <f>VLOOKUP($K5614,[1]Budget!$V:$AE,6,0)*IF($C5614="1 - Revenues",1,IF(AND($C5614="5 - Transfers",MID(J5614,15,1)="4"),1,-1))</f>
        <v>-128000</v>
      </c>
      <c r="O5614" s="17">
        <f>IFERROR(IF(RIGHT(LEFT(K5614,15),1)="4",VLOOKUP(K5614,'[1]Budget Worksheet'!A:B,2,0),-1*VLOOKUP(K5614,'[1]Budget Worksheet'!A:B,2,0)),0)</f>
        <v>-127800</v>
      </c>
      <c r="P5614" s="17">
        <f>VLOOKUP($K5614,[1]Budget!$V:$AE,8,0)*IF($C5614="1 - Revenues",1,IF(AND($C5614="5 - Transfers",MID($K5614,15,1)="4"),1,-1))</f>
        <v>-265000</v>
      </c>
      <c r="Q5614" s="17">
        <f>VLOOKUP($K5614,[1]Budget!$V:$AE,10,0)*IF($C5614="1 - Revenues",1,IF(AND($C5614="5 - Transfers",MID(K5614,15,1)="4"),1,-1))</f>
        <v>-137200</v>
      </c>
      <c r="S5614" s="18" t="b">
        <f>IF(LEFT(C5614,1)="1",1,-1)*SUMIF([1]Budget!V:V,'Budget Worksheet for Pivot Tabl'!K5614,[1]Budget!AC:AC)=P5614</f>
        <v>1</v>
      </c>
    </row>
    <row r="5615" spans="1:19" x14ac:dyDescent="0.25">
      <c r="A5615" t="s">
        <v>83</v>
      </c>
      <c r="B5615" t="s">
        <v>84</v>
      </c>
      <c r="C5615" t="s">
        <v>9</v>
      </c>
      <c r="D5615" t="str">
        <f t="shared" si="87"/>
        <v>OUTFLOWS</v>
      </c>
      <c r="E5615" t="s">
        <v>116</v>
      </c>
      <c r="F5615" t="s">
        <v>117</v>
      </c>
      <c r="G5615" t="s">
        <v>6617</v>
      </c>
      <c r="H5615" t="s">
        <v>6618</v>
      </c>
      <c r="I5615" t="s">
        <v>2024</v>
      </c>
      <c r="J5615" t="s">
        <v>2025</v>
      </c>
      <c r="K5615" t="s">
        <v>6949</v>
      </c>
      <c r="L5615" t="s">
        <v>532</v>
      </c>
      <c r="M5615" s="17">
        <f>VLOOKUP($K5615,[1]Budget!$V:$AE,5,0)*IF($C5615="1 - Revenues",1,IF(AND($C5615="5 - Transfers",MID(I5615,15,1)="4"),1,-1))</f>
        <v>-106000</v>
      </c>
      <c r="N5615" s="17">
        <f>VLOOKUP($K5615,[1]Budget!$V:$AE,6,0)*IF($C5615="1 - Revenues",1,IF(AND($C5615="5 - Transfers",MID(J5615,15,1)="4"),1,-1))</f>
        <v>-106000</v>
      </c>
      <c r="O5615" s="17">
        <f>IFERROR(IF(RIGHT(LEFT(K5615,15),1)="4",VLOOKUP(K5615,'[1]Budget Worksheet'!A:B,2,0),-1*VLOOKUP(K5615,'[1]Budget Worksheet'!A:B,2,0)),0)</f>
        <v>-106080</v>
      </c>
      <c r="P5615" s="17">
        <f>VLOOKUP($K5615,[1]Budget!$V:$AE,8,0)*IF($C5615="1 - Revenues",1,IF(AND($C5615="5 - Transfers",MID($K5615,15,1)="4"),1,-1))</f>
        <v>-244000</v>
      </c>
      <c r="Q5615" s="17">
        <f>VLOOKUP($K5615,[1]Budget!$V:$AE,10,0)*IF($C5615="1 - Revenues",1,IF(AND($C5615="5 - Transfers",MID(K5615,15,1)="4"),1,-1))</f>
        <v>-137920</v>
      </c>
      <c r="S5615" s="18" t="b">
        <f>IF(LEFT(C5615,1)="1",1,-1)*SUMIF([1]Budget!V:V,'Budget Worksheet for Pivot Tabl'!K5615,[1]Budget!AC:AC)=P5615</f>
        <v>1</v>
      </c>
    </row>
    <row r="5616" spans="1:19" x14ac:dyDescent="0.25">
      <c r="A5616" t="s">
        <v>83</v>
      </c>
      <c r="B5616" t="s">
        <v>84</v>
      </c>
      <c r="C5616" t="s">
        <v>10</v>
      </c>
      <c r="D5616" t="str">
        <f t="shared" si="87"/>
        <v>OUTFLOWS</v>
      </c>
      <c r="E5616" t="s">
        <v>116</v>
      </c>
      <c r="F5616" t="s">
        <v>117</v>
      </c>
      <c r="G5616" t="s">
        <v>6617</v>
      </c>
      <c r="H5616" t="s">
        <v>6618</v>
      </c>
      <c r="I5616" t="s">
        <v>2024</v>
      </c>
      <c r="J5616" t="s">
        <v>2025</v>
      </c>
      <c r="K5616" t="s">
        <v>6950</v>
      </c>
      <c r="L5616" t="s">
        <v>1753</v>
      </c>
      <c r="M5616" s="17">
        <f>VLOOKUP($K5616,[1]Budget!$V:$AE,5,0)*IF($C5616="1 - Revenues",1,IF(AND($C5616="5 - Transfers",MID(I5616,15,1)="4"),1,-1))</f>
        <v>0</v>
      </c>
      <c r="N5616" s="17">
        <f>VLOOKUP($K5616,[1]Budget!$V:$AE,6,0)*IF($C5616="1 - Revenues",1,IF(AND($C5616="5 - Transfers",MID(J5616,15,1)="4"),1,-1))</f>
        <v>30000</v>
      </c>
      <c r="O5616" s="17">
        <f>IFERROR(IF(RIGHT(LEFT(K5616,15),1)="4",VLOOKUP(K5616,'[1]Budget Worksheet'!A:B,2,0),-1*VLOOKUP(K5616,'[1]Budget Worksheet'!A:B,2,0)),0)</f>
        <v>-7724845</v>
      </c>
      <c r="P5616" s="17">
        <f>VLOOKUP($K5616,[1]Budget!$V:$AE,8,0)*IF($C5616="1 - Revenues",1,IF(AND($C5616="5 - Transfers",MID($K5616,15,1)="4"),1,-1))</f>
        <v>-7724845</v>
      </c>
      <c r="Q5616" s="17">
        <f>VLOOKUP($K5616,[1]Budget!$V:$AE,10,0)*IF($C5616="1 - Revenues",1,IF(AND($C5616="5 - Transfers",MID(K5616,15,1)="4"),1,-1))</f>
        <v>0</v>
      </c>
      <c r="S5616" s="18" t="b">
        <f>IF(LEFT(C5616,1)="1",1,-1)*SUMIF([1]Budget!V:V,'Budget Worksheet for Pivot Tabl'!K5616,[1]Budget!AC:AC)=P5616</f>
        <v>1</v>
      </c>
    </row>
    <row r="5617" spans="1:19" x14ac:dyDescent="0.25">
      <c r="A5617" t="s">
        <v>83</v>
      </c>
      <c r="B5617" t="s">
        <v>84</v>
      </c>
      <c r="C5617" t="s">
        <v>11</v>
      </c>
      <c r="D5617" t="str">
        <f t="shared" si="87"/>
        <v>OUTFLOWS</v>
      </c>
      <c r="E5617" t="s">
        <v>116</v>
      </c>
      <c r="F5617" t="s">
        <v>117</v>
      </c>
      <c r="G5617" t="s">
        <v>6617</v>
      </c>
      <c r="H5617" t="s">
        <v>6618</v>
      </c>
      <c r="I5617" t="s">
        <v>2024</v>
      </c>
      <c r="J5617" t="s">
        <v>2025</v>
      </c>
      <c r="K5617" t="s">
        <v>6951</v>
      </c>
      <c r="L5617" t="s">
        <v>578</v>
      </c>
      <c r="M5617" s="17">
        <f>VLOOKUP($K5617,[1]Budget!$V:$AE,5,0)*IF($C5617="1 - Revenues",1,IF(AND($C5617="5 - Transfers",MID(I5617,15,1)="4"),1,-1))</f>
        <v>-179000</v>
      </c>
      <c r="N5617" s="17">
        <f>VLOOKUP($K5617,[1]Budget!$V:$AE,6,0)*IF($C5617="1 - Revenues",1,IF(AND($C5617="5 - Transfers",MID(J5617,15,1)="4"),1,-1))</f>
        <v>0</v>
      </c>
      <c r="O5617" s="17">
        <f>IFERROR(IF(RIGHT(LEFT(K5617,15),1)="4",VLOOKUP(K5617,'[1]Budget Worksheet'!A:B,2,0),-1*VLOOKUP(K5617,'[1]Budget Worksheet'!A:B,2,0)),0)</f>
        <v>0</v>
      </c>
      <c r="P5617" s="17">
        <f>VLOOKUP($K5617,[1]Budget!$V:$AE,8,0)*IF($C5617="1 - Revenues",1,IF(AND($C5617="5 - Transfers",MID($K5617,15,1)="4"),1,-1))</f>
        <v>0</v>
      </c>
      <c r="Q5617" s="17">
        <f>VLOOKUP($K5617,[1]Budget!$V:$AE,10,0)*IF($C5617="1 - Revenues",1,IF(AND($C5617="5 - Transfers",MID(K5617,15,1)="4"),1,-1))</f>
        <v>0</v>
      </c>
      <c r="S5617" s="18" t="b">
        <f>IF(LEFT(C5617,1)="1",1,-1)*SUMIF([1]Budget!V:V,'Budget Worksheet for Pivot Tabl'!K5617,[1]Budget!AC:AC)=P5617</f>
        <v>1</v>
      </c>
    </row>
    <row r="5618" spans="1:19" x14ac:dyDescent="0.25">
      <c r="A5618" t="s">
        <v>83</v>
      </c>
      <c r="B5618" t="s">
        <v>84</v>
      </c>
      <c r="C5618" t="s">
        <v>11</v>
      </c>
      <c r="D5618" t="str">
        <f t="shared" si="87"/>
        <v>OUTFLOWS</v>
      </c>
      <c r="E5618" t="s">
        <v>116</v>
      </c>
      <c r="F5618" t="s">
        <v>117</v>
      </c>
      <c r="G5618" t="s">
        <v>6617</v>
      </c>
      <c r="H5618" t="s">
        <v>6618</v>
      </c>
      <c r="I5618" t="s">
        <v>2024</v>
      </c>
      <c r="J5618" t="s">
        <v>2025</v>
      </c>
      <c r="K5618" t="s">
        <v>6952</v>
      </c>
      <c r="L5618" t="s">
        <v>5873</v>
      </c>
      <c r="M5618" s="17">
        <f>VLOOKUP($K5618,[1]Budget!$V:$AE,5,0)*IF($C5618="1 - Revenues",1,IF(AND($C5618="5 - Transfers",MID(I5618,15,1)="4"),1,-1))</f>
        <v>-6000</v>
      </c>
      <c r="N5618" s="17">
        <f>VLOOKUP($K5618,[1]Budget!$V:$AE,6,0)*IF($C5618="1 - Revenues",1,IF(AND($C5618="5 - Transfers",MID(J5618,15,1)="4"),1,-1))</f>
        <v>0</v>
      </c>
      <c r="O5618" s="17">
        <f>IFERROR(IF(RIGHT(LEFT(K5618,15),1)="4",VLOOKUP(K5618,'[1]Budget Worksheet'!A:B,2,0),-1*VLOOKUP(K5618,'[1]Budget Worksheet'!A:B,2,0)),0)</f>
        <v>0</v>
      </c>
      <c r="P5618" s="17">
        <f>VLOOKUP($K5618,[1]Budget!$V:$AE,8,0)*IF($C5618="1 - Revenues",1,IF(AND($C5618="5 - Transfers",MID($K5618,15,1)="4"),1,-1))</f>
        <v>0</v>
      </c>
      <c r="Q5618" s="17">
        <f>VLOOKUP($K5618,[1]Budget!$V:$AE,10,0)*IF($C5618="1 - Revenues",1,IF(AND($C5618="5 - Transfers",MID(K5618,15,1)="4"),1,-1))</f>
        <v>0</v>
      </c>
      <c r="S5618" s="18" t="b">
        <f>IF(LEFT(C5618,1)="1",1,-1)*SUMIF([1]Budget!V:V,'Budget Worksheet for Pivot Tabl'!K5618,[1]Budget!AC:AC)=P5618</f>
        <v>1</v>
      </c>
    </row>
    <row r="5619" spans="1:19" x14ac:dyDescent="0.25">
      <c r="A5619" t="s">
        <v>83</v>
      </c>
      <c r="B5619" t="s">
        <v>84</v>
      </c>
      <c r="C5619" t="s">
        <v>9</v>
      </c>
      <c r="D5619" t="str">
        <f t="shared" si="87"/>
        <v>OUTFLOWS</v>
      </c>
      <c r="E5619" t="s">
        <v>116</v>
      </c>
      <c r="F5619" t="s">
        <v>117</v>
      </c>
      <c r="G5619" t="s">
        <v>6617</v>
      </c>
      <c r="H5619" t="s">
        <v>6618</v>
      </c>
      <c r="I5619" t="s">
        <v>6953</v>
      </c>
      <c r="J5619" t="s">
        <v>6954</v>
      </c>
      <c r="K5619" t="s">
        <v>6955</v>
      </c>
      <c r="L5619" t="s">
        <v>1395</v>
      </c>
      <c r="M5619" s="17">
        <f>VLOOKUP($K5619,[1]Budget!$V:$AE,5,0)*IF($C5619="1 - Revenues",1,IF(AND($C5619="5 - Transfers",MID(I5619,15,1)="4"),1,-1))</f>
        <v>0</v>
      </c>
      <c r="N5619" s="17">
        <f>VLOOKUP($K5619,[1]Budget!$V:$AE,6,0)*IF($C5619="1 - Revenues",1,IF(AND($C5619="5 - Transfers",MID(J5619,15,1)="4"),1,-1))</f>
        <v>0</v>
      </c>
      <c r="O5619" s="17">
        <f>IFERROR(IF(RIGHT(LEFT(K5619,15),1)="4",VLOOKUP(K5619,'[1]Budget Worksheet'!A:B,2,0),-1*VLOOKUP(K5619,'[1]Budget Worksheet'!A:B,2,0)),0)</f>
        <v>-14000</v>
      </c>
      <c r="P5619" s="17">
        <f>VLOOKUP($K5619,[1]Budget!$V:$AE,8,0)*IF($C5619="1 - Revenues",1,IF(AND($C5619="5 - Transfers",MID($K5619,15,1)="4"),1,-1))</f>
        <v>-14000</v>
      </c>
      <c r="Q5619" s="17">
        <f>VLOOKUP($K5619,[1]Budget!$V:$AE,10,0)*IF($C5619="1 - Revenues",1,IF(AND($C5619="5 - Transfers",MID(K5619,15,1)="4"),1,-1))</f>
        <v>0</v>
      </c>
      <c r="S5619" s="18" t="b">
        <f>IF(LEFT(C5619,1)="1",1,-1)*SUMIF([1]Budget!V:V,'Budget Worksheet for Pivot Tabl'!K5619,[1]Budget!AC:AC)=P5619</f>
        <v>1</v>
      </c>
    </row>
    <row r="5620" spans="1:19" x14ac:dyDescent="0.25">
      <c r="A5620" t="s">
        <v>83</v>
      </c>
      <c r="B5620" t="s">
        <v>84</v>
      </c>
      <c r="C5620" t="s">
        <v>8</v>
      </c>
      <c r="D5620" t="str">
        <f t="shared" si="87"/>
        <v>OUTFLOWS</v>
      </c>
      <c r="E5620" t="s">
        <v>116</v>
      </c>
      <c r="F5620" t="s">
        <v>117</v>
      </c>
      <c r="G5620" t="s">
        <v>6617</v>
      </c>
      <c r="H5620" t="s">
        <v>6618</v>
      </c>
      <c r="I5620" t="s">
        <v>463</v>
      </c>
      <c r="J5620" t="s">
        <v>464</v>
      </c>
      <c r="K5620" t="s">
        <v>6956</v>
      </c>
      <c r="L5620" t="s">
        <v>590</v>
      </c>
      <c r="M5620" s="17">
        <f>VLOOKUP($K5620,[1]Budget!$V:$AE,5,0)*IF($C5620="1 - Revenues",1,IF(AND($C5620="5 - Transfers",MID(I5620,15,1)="4"),1,-1))</f>
        <v>-300000</v>
      </c>
      <c r="N5620" s="17">
        <f>VLOOKUP($K5620,[1]Budget!$V:$AE,6,0)*IF($C5620="1 - Revenues",1,IF(AND($C5620="5 - Transfers",MID(J5620,15,1)="4"),1,-1))</f>
        <v>-286000</v>
      </c>
      <c r="O5620" s="17">
        <f>IFERROR(IF(RIGHT(LEFT(K5620,15),1)="4",VLOOKUP(K5620,'[1]Budget Worksheet'!A:B,2,0),-1*VLOOKUP(K5620,'[1]Budget Worksheet'!A:B,2,0)),0)</f>
        <v>-333555</v>
      </c>
      <c r="P5620" s="17">
        <f>VLOOKUP($K5620,[1]Budget!$V:$AE,8,0)*IF($C5620="1 - Revenues",1,IF(AND($C5620="5 - Transfers",MID($K5620,15,1)="4"),1,-1))</f>
        <v>-333555</v>
      </c>
      <c r="Q5620" s="17">
        <f>VLOOKUP($K5620,[1]Budget!$V:$AE,10,0)*IF($C5620="1 - Revenues",1,IF(AND($C5620="5 - Transfers",MID(K5620,15,1)="4"),1,-1))</f>
        <v>0</v>
      </c>
      <c r="S5620" s="18" t="b">
        <f>IF(LEFT(C5620,1)="1",1,-1)*SUMIF([1]Budget!V:V,'Budget Worksheet for Pivot Tabl'!K5620,[1]Budget!AC:AC)=P5620</f>
        <v>1</v>
      </c>
    </row>
    <row r="5621" spans="1:19" x14ac:dyDescent="0.25">
      <c r="A5621" t="s">
        <v>83</v>
      </c>
      <c r="B5621" t="s">
        <v>84</v>
      </c>
      <c r="C5621" t="s">
        <v>8</v>
      </c>
      <c r="D5621" t="str">
        <f t="shared" si="87"/>
        <v>OUTFLOWS</v>
      </c>
      <c r="E5621" t="s">
        <v>116</v>
      </c>
      <c r="F5621" t="s">
        <v>117</v>
      </c>
      <c r="G5621" t="s">
        <v>6617</v>
      </c>
      <c r="H5621" t="s">
        <v>6618</v>
      </c>
      <c r="I5621" t="s">
        <v>463</v>
      </c>
      <c r="J5621" t="s">
        <v>464</v>
      </c>
      <c r="K5621" t="s">
        <v>6957</v>
      </c>
      <c r="L5621" t="s">
        <v>582</v>
      </c>
      <c r="M5621" s="17">
        <f>VLOOKUP($K5621,[1]Budget!$V:$AE,5,0)*IF($C5621="1 - Revenues",1,IF(AND($C5621="5 - Transfers",MID(I5621,15,1)="4"),1,-1))</f>
        <v>0</v>
      </c>
      <c r="N5621" s="17">
        <f>VLOOKUP($K5621,[1]Budget!$V:$AE,6,0)*IF($C5621="1 - Revenues",1,IF(AND($C5621="5 - Transfers",MID(J5621,15,1)="4"),1,-1))</f>
        <v>0</v>
      </c>
      <c r="O5621" s="17">
        <f>IFERROR(IF(RIGHT(LEFT(K5621,15),1)="4",VLOOKUP(K5621,'[1]Budget Worksheet'!A:B,2,0),-1*VLOOKUP(K5621,'[1]Budget Worksheet'!A:B,2,0)),0)</f>
        <v>0</v>
      </c>
      <c r="P5621" s="17">
        <f>VLOOKUP($K5621,[1]Budget!$V:$AE,8,0)*IF($C5621="1 - Revenues",1,IF(AND($C5621="5 - Transfers",MID($K5621,15,1)="4"),1,-1))</f>
        <v>0</v>
      </c>
      <c r="Q5621" s="17">
        <f>VLOOKUP($K5621,[1]Budget!$V:$AE,10,0)*IF($C5621="1 - Revenues",1,IF(AND($C5621="5 - Transfers",MID(K5621,15,1)="4"),1,-1))</f>
        <v>0</v>
      </c>
      <c r="S5621" s="18" t="b">
        <f>IF(LEFT(C5621,1)="1",1,-1)*SUMIF([1]Budget!V:V,'Budget Worksheet for Pivot Tabl'!K5621,[1]Budget!AC:AC)=P5621</f>
        <v>1</v>
      </c>
    </row>
    <row r="5622" spans="1:19" x14ac:dyDescent="0.25">
      <c r="A5622" t="s">
        <v>83</v>
      </c>
      <c r="B5622" t="s">
        <v>84</v>
      </c>
      <c r="C5622" t="s">
        <v>8</v>
      </c>
      <c r="D5622" t="str">
        <f t="shared" si="87"/>
        <v>OUTFLOWS</v>
      </c>
      <c r="E5622" t="s">
        <v>116</v>
      </c>
      <c r="F5622" t="s">
        <v>117</v>
      </c>
      <c r="G5622" t="s">
        <v>6617</v>
      </c>
      <c r="H5622" t="s">
        <v>6618</v>
      </c>
      <c r="I5622" t="s">
        <v>463</v>
      </c>
      <c r="J5622" t="s">
        <v>464</v>
      </c>
      <c r="K5622" t="s">
        <v>6958</v>
      </c>
      <c r="L5622" t="s">
        <v>593</v>
      </c>
      <c r="M5622" s="17">
        <f>VLOOKUP($K5622,[1]Budget!$V:$AE,5,0)*IF($C5622="1 - Revenues",1,IF(AND($C5622="5 - Transfers",MID(I5622,15,1)="4"),1,-1))</f>
        <v>-8000</v>
      </c>
      <c r="N5622" s="17">
        <f>VLOOKUP($K5622,[1]Budget!$V:$AE,6,0)*IF($C5622="1 - Revenues",1,IF(AND($C5622="5 - Transfers",MID(J5622,15,1)="4"),1,-1))</f>
        <v>-9000</v>
      </c>
      <c r="O5622" s="17">
        <f>IFERROR(IF(RIGHT(LEFT(K5622,15),1)="4",VLOOKUP(K5622,'[1]Budget Worksheet'!A:B,2,0),-1*VLOOKUP(K5622,'[1]Budget Worksheet'!A:B,2,0)),0)</f>
        <v>-9000</v>
      </c>
      <c r="P5622" s="17">
        <f>VLOOKUP($K5622,[1]Budget!$V:$AE,8,0)*IF($C5622="1 - Revenues",1,IF(AND($C5622="5 - Transfers",MID($K5622,15,1)="4"),1,-1))</f>
        <v>-9000</v>
      </c>
      <c r="Q5622" s="17">
        <f>VLOOKUP($K5622,[1]Budget!$V:$AE,10,0)*IF($C5622="1 - Revenues",1,IF(AND($C5622="5 - Transfers",MID(K5622,15,1)="4"),1,-1))</f>
        <v>0</v>
      </c>
      <c r="S5622" s="18" t="b">
        <f>IF(LEFT(C5622,1)="1",1,-1)*SUMIF([1]Budget!V:V,'Budget Worksheet for Pivot Tabl'!K5622,[1]Budget!AC:AC)=P5622</f>
        <v>1</v>
      </c>
    </row>
    <row r="5623" spans="1:19" x14ac:dyDescent="0.25">
      <c r="A5623" t="s">
        <v>83</v>
      </c>
      <c r="B5623" t="s">
        <v>84</v>
      </c>
      <c r="C5623" t="s">
        <v>8</v>
      </c>
      <c r="D5623" t="str">
        <f t="shared" si="87"/>
        <v>OUTFLOWS</v>
      </c>
      <c r="E5623" t="s">
        <v>116</v>
      </c>
      <c r="F5623" t="s">
        <v>117</v>
      </c>
      <c r="G5623" t="s">
        <v>6617</v>
      </c>
      <c r="H5623" t="s">
        <v>6618</v>
      </c>
      <c r="I5623" t="s">
        <v>463</v>
      </c>
      <c r="J5623" t="s">
        <v>464</v>
      </c>
      <c r="K5623" t="s">
        <v>6959</v>
      </c>
      <c r="L5623" t="s">
        <v>919</v>
      </c>
      <c r="M5623" s="17">
        <f>VLOOKUP($K5623,[1]Budget!$V:$AE,5,0)*IF($C5623="1 - Revenues",1,IF(AND($C5623="5 - Transfers",MID(I5623,15,1)="4"),1,-1))</f>
        <v>0</v>
      </c>
      <c r="N5623" s="17">
        <f>VLOOKUP($K5623,[1]Budget!$V:$AE,6,0)*IF($C5623="1 - Revenues",1,IF(AND($C5623="5 - Transfers",MID(J5623,15,1)="4"),1,-1))</f>
        <v>-2000</v>
      </c>
      <c r="O5623" s="17">
        <f>IFERROR(IF(RIGHT(LEFT(K5623,15),1)="4",VLOOKUP(K5623,'[1]Budget Worksheet'!A:B,2,0),-1*VLOOKUP(K5623,'[1]Budget Worksheet'!A:B,2,0)),0)</f>
        <v>-250</v>
      </c>
      <c r="P5623" s="17">
        <f>VLOOKUP($K5623,[1]Budget!$V:$AE,8,0)*IF($C5623="1 - Revenues",1,IF(AND($C5623="5 - Transfers",MID($K5623,15,1)="4"),1,-1))</f>
        <v>-250</v>
      </c>
      <c r="Q5623" s="17">
        <f>VLOOKUP($K5623,[1]Budget!$V:$AE,10,0)*IF($C5623="1 - Revenues",1,IF(AND($C5623="5 - Transfers",MID(K5623,15,1)="4"),1,-1))</f>
        <v>0</v>
      </c>
      <c r="S5623" s="18" t="b">
        <f>IF(LEFT(C5623,1)="1",1,-1)*SUMIF([1]Budget!V:V,'Budget Worksheet for Pivot Tabl'!K5623,[1]Budget!AC:AC)=P5623</f>
        <v>1</v>
      </c>
    </row>
    <row r="5624" spans="1:19" x14ac:dyDescent="0.25">
      <c r="A5624" t="s">
        <v>83</v>
      </c>
      <c r="B5624" t="s">
        <v>84</v>
      </c>
      <c r="C5624" t="s">
        <v>8</v>
      </c>
      <c r="D5624" t="str">
        <f t="shared" si="87"/>
        <v>OUTFLOWS</v>
      </c>
      <c r="E5624" t="s">
        <v>116</v>
      </c>
      <c r="F5624" t="s">
        <v>117</v>
      </c>
      <c r="G5624" t="s">
        <v>6617</v>
      </c>
      <c r="H5624" t="s">
        <v>6618</v>
      </c>
      <c r="I5624" t="s">
        <v>463</v>
      </c>
      <c r="J5624" t="s">
        <v>464</v>
      </c>
      <c r="K5624" t="s">
        <v>6960</v>
      </c>
      <c r="L5624" t="s">
        <v>595</v>
      </c>
      <c r="M5624" s="17">
        <f>VLOOKUP($K5624,[1]Budget!$V:$AE,5,0)*IF($C5624="1 - Revenues",1,IF(AND($C5624="5 - Transfers",MID(I5624,15,1)="4"),1,-1))</f>
        <v>0</v>
      </c>
      <c r="N5624" s="17">
        <f>VLOOKUP($K5624,[1]Budget!$V:$AE,6,0)*IF($C5624="1 - Revenues",1,IF(AND($C5624="5 - Transfers",MID(J5624,15,1)="4"),1,-1))</f>
        <v>0</v>
      </c>
      <c r="O5624" s="17">
        <f>IFERROR(IF(RIGHT(LEFT(K5624,15),1)="4",VLOOKUP(K5624,'[1]Budget Worksheet'!A:B,2,0),-1*VLOOKUP(K5624,'[1]Budget Worksheet'!A:B,2,0)),0)</f>
        <v>0</v>
      </c>
      <c r="P5624" s="17">
        <f>VLOOKUP($K5624,[1]Budget!$V:$AE,8,0)*IF($C5624="1 - Revenues",1,IF(AND($C5624="5 - Transfers",MID($K5624,15,1)="4"),1,-1))</f>
        <v>0</v>
      </c>
      <c r="Q5624" s="17">
        <f>VLOOKUP($K5624,[1]Budget!$V:$AE,10,0)*IF($C5624="1 - Revenues",1,IF(AND($C5624="5 - Transfers",MID(K5624,15,1)="4"),1,-1))</f>
        <v>0</v>
      </c>
      <c r="S5624" s="18" t="b">
        <f>IF(LEFT(C5624,1)="1",1,-1)*SUMIF([1]Budget!V:V,'Budget Worksheet for Pivot Tabl'!K5624,[1]Budget!AC:AC)=P5624</f>
        <v>1</v>
      </c>
    </row>
    <row r="5625" spans="1:19" x14ac:dyDescent="0.25">
      <c r="A5625" t="s">
        <v>83</v>
      </c>
      <c r="B5625" t="s">
        <v>84</v>
      </c>
      <c r="C5625" t="s">
        <v>8</v>
      </c>
      <c r="D5625" t="str">
        <f t="shared" si="87"/>
        <v>OUTFLOWS</v>
      </c>
      <c r="E5625" t="s">
        <v>116</v>
      </c>
      <c r="F5625" t="s">
        <v>117</v>
      </c>
      <c r="G5625" t="s">
        <v>6617</v>
      </c>
      <c r="H5625" t="s">
        <v>6618</v>
      </c>
      <c r="I5625" t="s">
        <v>463</v>
      </c>
      <c r="J5625" t="s">
        <v>464</v>
      </c>
      <c r="K5625" t="s">
        <v>6961</v>
      </c>
      <c r="L5625" t="s">
        <v>597</v>
      </c>
      <c r="M5625" s="17">
        <f>VLOOKUP($K5625,[1]Budget!$V:$AE,5,0)*IF($C5625="1 - Revenues",1,IF(AND($C5625="5 - Transfers",MID(I5625,15,1)="4"),1,-1))</f>
        <v>0</v>
      </c>
      <c r="N5625" s="17">
        <f>VLOOKUP($K5625,[1]Budget!$V:$AE,6,0)*IF($C5625="1 - Revenues",1,IF(AND($C5625="5 - Transfers",MID(J5625,15,1)="4"),1,-1))</f>
        <v>-1000</v>
      </c>
      <c r="O5625" s="17">
        <f>IFERROR(IF(RIGHT(LEFT(K5625,15),1)="4",VLOOKUP(K5625,'[1]Budget Worksheet'!A:B,2,0),-1*VLOOKUP(K5625,'[1]Budget Worksheet'!A:B,2,0)),0)</f>
        <v>-678</v>
      </c>
      <c r="P5625" s="17">
        <f>VLOOKUP($K5625,[1]Budget!$V:$AE,8,0)*IF($C5625="1 - Revenues",1,IF(AND($C5625="5 - Transfers",MID($K5625,15,1)="4"),1,-1))</f>
        <v>-678</v>
      </c>
      <c r="Q5625" s="17">
        <f>VLOOKUP($K5625,[1]Budget!$V:$AE,10,0)*IF($C5625="1 - Revenues",1,IF(AND($C5625="5 - Transfers",MID(K5625,15,1)="4"),1,-1))</f>
        <v>0</v>
      </c>
      <c r="S5625" s="18" t="b">
        <f>IF(LEFT(C5625,1)="1",1,-1)*SUMIF([1]Budget!V:V,'Budget Worksheet for Pivot Tabl'!K5625,[1]Budget!AC:AC)=P5625</f>
        <v>1</v>
      </c>
    </row>
    <row r="5626" spans="1:19" x14ac:dyDescent="0.25">
      <c r="A5626" t="s">
        <v>83</v>
      </c>
      <c r="B5626" t="s">
        <v>84</v>
      </c>
      <c r="C5626" t="s">
        <v>8</v>
      </c>
      <c r="D5626" t="str">
        <f t="shared" si="87"/>
        <v>OUTFLOWS</v>
      </c>
      <c r="E5626" t="s">
        <v>116</v>
      </c>
      <c r="F5626" t="s">
        <v>117</v>
      </c>
      <c r="G5626" t="s">
        <v>6617</v>
      </c>
      <c r="H5626" t="s">
        <v>6618</v>
      </c>
      <c r="I5626" t="s">
        <v>463</v>
      </c>
      <c r="J5626" t="s">
        <v>464</v>
      </c>
      <c r="K5626" t="s">
        <v>6962</v>
      </c>
      <c r="L5626" t="s">
        <v>599</v>
      </c>
      <c r="M5626" s="17">
        <f>VLOOKUP($K5626,[1]Budget!$V:$AE,5,0)*IF($C5626="1 - Revenues",1,IF(AND($C5626="5 - Transfers",MID(I5626,15,1)="4"),1,-1))</f>
        <v>-4000</v>
      </c>
      <c r="N5626" s="17">
        <f>VLOOKUP($K5626,[1]Budget!$V:$AE,6,0)*IF($C5626="1 - Revenues",1,IF(AND($C5626="5 - Transfers",MID(J5626,15,1)="4"),1,-1))</f>
        <v>-4000</v>
      </c>
      <c r="O5626" s="17">
        <f>IFERROR(IF(RIGHT(LEFT(K5626,15),1)="4",VLOOKUP(K5626,'[1]Budget Worksheet'!A:B,2,0),-1*VLOOKUP(K5626,'[1]Budget Worksheet'!A:B,2,0)),0)</f>
        <v>-4540</v>
      </c>
      <c r="P5626" s="17">
        <f>VLOOKUP($K5626,[1]Budget!$V:$AE,8,0)*IF($C5626="1 - Revenues",1,IF(AND($C5626="5 - Transfers",MID($K5626,15,1)="4"),1,-1))</f>
        <v>-4540</v>
      </c>
      <c r="Q5626" s="17">
        <f>VLOOKUP($K5626,[1]Budget!$V:$AE,10,0)*IF($C5626="1 - Revenues",1,IF(AND($C5626="5 - Transfers",MID(K5626,15,1)="4"),1,-1))</f>
        <v>0</v>
      </c>
      <c r="S5626" s="18" t="b">
        <f>IF(LEFT(C5626,1)="1",1,-1)*SUMIF([1]Budget!V:V,'Budget Worksheet for Pivot Tabl'!K5626,[1]Budget!AC:AC)=P5626</f>
        <v>1</v>
      </c>
    </row>
    <row r="5627" spans="1:19" x14ac:dyDescent="0.25">
      <c r="A5627" t="s">
        <v>83</v>
      </c>
      <c r="B5627" t="s">
        <v>84</v>
      </c>
      <c r="C5627" t="s">
        <v>8</v>
      </c>
      <c r="D5627" t="str">
        <f t="shared" si="87"/>
        <v>OUTFLOWS</v>
      </c>
      <c r="E5627" t="s">
        <v>116</v>
      </c>
      <c r="F5627" t="s">
        <v>117</v>
      </c>
      <c r="G5627" t="s">
        <v>6617</v>
      </c>
      <c r="H5627" t="s">
        <v>6618</v>
      </c>
      <c r="I5627" t="s">
        <v>463</v>
      </c>
      <c r="J5627" t="s">
        <v>464</v>
      </c>
      <c r="K5627" t="s">
        <v>6963</v>
      </c>
      <c r="L5627" t="s">
        <v>601</v>
      </c>
      <c r="M5627" s="17">
        <f>VLOOKUP($K5627,[1]Budget!$V:$AE,5,0)*IF($C5627="1 - Revenues",1,IF(AND($C5627="5 - Transfers",MID(I5627,15,1)="4"),1,-1))</f>
        <v>0</v>
      </c>
      <c r="N5627" s="17">
        <f>VLOOKUP($K5627,[1]Budget!$V:$AE,6,0)*IF($C5627="1 - Revenues",1,IF(AND($C5627="5 - Transfers",MID(J5627,15,1)="4"),1,-1))</f>
        <v>0</v>
      </c>
      <c r="O5627" s="17">
        <f>IFERROR(IF(RIGHT(LEFT(K5627,15),1)="4",VLOOKUP(K5627,'[1]Budget Worksheet'!A:B,2,0),-1*VLOOKUP(K5627,'[1]Budget Worksheet'!A:B,2,0)),0)</f>
        <v>0</v>
      </c>
      <c r="P5627" s="17">
        <f>VLOOKUP($K5627,[1]Budget!$V:$AE,8,0)*IF($C5627="1 - Revenues",1,IF(AND($C5627="5 - Transfers",MID($K5627,15,1)="4"),1,-1))</f>
        <v>0</v>
      </c>
      <c r="Q5627" s="17">
        <f>VLOOKUP($K5627,[1]Budget!$V:$AE,10,0)*IF($C5627="1 - Revenues",1,IF(AND($C5627="5 - Transfers",MID(K5627,15,1)="4"),1,-1))</f>
        <v>0</v>
      </c>
      <c r="S5627" s="18" t="b">
        <f>IF(LEFT(C5627,1)="1",1,-1)*SUMIF([1]Budget!V:V,'Budget Worksheet for Pivot Tabl'!K5627,[1]Budget!AC:AC)=P5627</f>
        <v>1</v>
      </c>
    </row>
    <row r="5628" spans="1:19" x14ac:dyDescent="0.25">
      <c r="A5628" t="s">
        <v>83</v>
      </c>
      <c r="B5628" t="s">
        <v>84</v>
      </c>
      <c r="C5628" t="s">
        <v>8</v>
      </c>
      <c r="D5628" t="str">
        <f t="shared" si="87"/>
        <v>OUTFLOWS</v>
      </c>
      <c r="E5628" t="s">
        <v>116</v>
      </c>
      <c r="F5628" t="s">
        <v>117</v>
      </c>
      <c r="G5628" t="s">
        <v>6617</v>
      </c>
      <c r="H5628" t="s">
        <v>6618</v>
      </c>
      <c r="I5628" t="s">
        <v>463</v>
      </c>
      <c r="J5628" t="s">
        <v>464</v>
      </c>
      <c r="K5628" t="s">
        <v>6964</v>
      </c>
      <c r="L5628" t="s">
        <v>1084</v>
      </c>
      <c r="M5628" s="17">
        <f>VLOOKUP($K5628,[1]Budget!$V:$AE,5,0)*IF($C5628="1 - Revenues",1,IF(AND($C5628="5 - Transfers",MID(I5628,15,1)="4"),1,-1))</f>
        <v>0</v>
      </c>
      <c r="N5628" s="17">
        <f>VLOOKUP($K5628,[1]Budget!$V:$AE,6,0)*IF($C5628="1 - Revenues",1,IF(AND($C5628="5 - Transfers",MID(J5628,15,1)="4"),1,-1))</f>
        <v>-5000</v>
      </c>
      <c r="O5628" s="17">
        <f>IFERROR(IF(RIGHT(LEFT(K5628,15),1)="4",VLOOKUP(K5628,'[1]Budget Worksheet'!A:B,2,0),-1*VLOOKUP(K5628,'[1]Budget Worksheet'!A:B,2,0)),0)</f>
        <v>0</v>
      </c>
      <c r="P5628" s="17">
        <f>VLOOKUP($K5628,[1]Budget!$V:$AE,8,0)*IF($C5628="1 - Revenues",1,IF(AND($C5628="5 - Transfers",MID($K5628,15,1)="4"),1,-1))</f>
        <v>0</v>
      </c>
      <c r="Q5628" s="17">
        <f>VLOOKUP($K5628,[1]Budget!$V:$AE,10,0)*IF($C5628="1 - Revenues",1,IF(AND($C5628="5 - Transfers",MID(K5628,15,1)="4"),1,-1))</f>
        <v>0</v>
      </c>
      <c r="S5628" s="18" t="b">
        <f>IF(LEFT(C5628,1)="1",1,-1)*SUMIF([1]Budget!V:V,'Budget Worksheet for Pivot Tabl'!K5628,[1]Budget!AC:AC)=P5628</f>
        <v>1</v>
      </c>
    </row>
    <row r="5629" spans="1:19" x14ac:dyDescent="0.25">
      <c r="A5629" t="s">
        <v>83</v>
      </c>
      <c r="B5629" t="s">
        <v>84</v>
      </c>
      <c r="C5629" t="s">
        <v>8</v>
      </c>
      <c r="D5629" t="str">
        <f t="shared" si="87"/>
        <v>OUTFLOWS</v>
      </c>
      <c r="E5629" t="s">
        <v>116</v>
      </c>
      <c r="F5629" t="s">
        <v>117</v>
      </c>
      <c r="G5629" t="s">
        <v>6617</v>
      </c>
      <c r="H5629" t="s">
        <v>6618</v>
      </c>
      <c r="I5629" t="s">
        <v>463</v>
      </c>
      <c r="J5629" t="s">
        <v>464</v>
      </c>
      <c r="K5629" t="s">
        <v>6965</v>
      </c>
      <c r="L5629" t="s">
        <v>603</v>
      </c>
      <c r="M5629" s="17">
        <f>VLOOKUP($K5629,[1]Budget!$V:$AE,5,0)*IF($C5629="1 - Revenues",1,IF(AND($C5629="5 - Transfers",MID(I5629,15,1)="4"),1,-1))</f>
        <v>0</v>
      </c>
      <c r="N5629" s="17">
        <f>VLOOKUP($K5629,[1]Budget!$V:$AE,6,0)*IF($C5629="1 - Revenues",1,IF(AND($C5629="5 - Transfers",MID(J5629,15,1)="4"),1,-1))</f>
        <v>0</v>
      </c>
      <c r="O5629" s="17">
        <f>IFERROR(IF(RIGHT(LEFT(K5629,15),1)="4",VLOOKUP(K5629,'[1]Budget Worksheet'!A:B,2,0),-1*VLOOKUP(K5629,'[1]Budget Worksheet'!A:B,2,0)),0)</f>
        <v>0</v>
      </c>
      <c r="P5629" s="17">
        <f>VLOOKUP($K5629,[1]Budget!$V:$AE,8,0)*IF($C5629="1 - Revenues",1,IF(AND($C5629="5 - Transfers",MID($K5629,15,1)="4"),1,-1))</f>
        <v>0</v>
      </c>
      <c r="Q5629" s="17">
        <f>VLOOKUP($K5629,[1]Budget!$V:$AE,10,0)*IF($C5629="1 - Revenues",1,IF(AND($C5629="5 - Transfers",MID(K5629,15,1)="4"),1,-1))</f>
        <v>0</v>
      </c>
      <c r="S5629" s="18" t="b">
        <f>IF(LEFT(C5629,1)="1",1,-1)*SUMIF([1]Budget!V:V,'Budget Worksheet for Pivot Tabl'!K5629,[1]Budget!AC:AC)=P5629</f>
        <v>1</v>
      </c>
    </row>
    <row r="5630" spans="1:19" x14ac:dyDescent="0.25">
      <c r="A5630" t="s">
        <v>83</v>
      </c>
      <c r="B5630" t="s">
        <v>84</v>
      </c>
      <c r="C5630" t="s">
        <v>8</v>
      </c>
      <c r="D5630" t="str">
        <f t="shared" si="87"/>
        <v>OUTFLOWS</v>
      </c>
      <c r="E5630" t="s">
        <v>116</v>
      </c>
      <c r="F5630" t="s">
        <v>117</v>
      </c>
      <c r="G5630" t="s">
        <v>6617</v>
      </c>
      <c r="H5630" t="s">
        <v>6618</v>
      </c>
      <c r="I5630" t="s">
        <v>463</v>
      </c>
      <c r="J5630" t="s">
        <v>464</v>
      </c>
      <c r="K5630" t="s">
        <v>6966</v>
      </c>
      <c r="L5630" t="s">
        <v>470</v>
      </c>
      <c r="M5630" s="17">
        <f>VLOOKUP($K5630,[1]Budget!$V:$AE,5,0)*IF($C5630="1 - Revenues",1,IF(AND($C5630="5 - Transfers",MID(I5630,15,1)="4"),1,-1))</f>
        <v>-59000</v>
      </c>
      <c r="N5630" s="17">
        <f>VLOOKUP($K5630,[1]Budget!$V:$AE,6,0)*IF($C5630="1 - Revenues",1,IF(AND($C5630="5 - Transfers",MID(J5630,15,1)="4"),1,-1))</f>
        <v>-57000</v>
      </c>
      <c r="O5630" s="17">
        <f>IFERROR(IF(RIGHT(LEFT(K5630,15),1)="4",VLOOKUP(K5630,'[1]Budget Worksheet'!A:B,2,0),-1*VLOOKUP(K5630,'[1]Budget Worksheet'!A:B,2,0)),0)</f>
        <v>-68854</v>
      </c>
      <c r="P5630" s="17">
        <f>VLOOKUP($K5630,[1]Budget!$V:$AE,8,0)*IF($C5630="1 - Revenues",1,IF(AND($C5630="5 - Transfers",MID($K5630,15,1)="4"),1,-1))</f>
        <v>-71000</v>
      </c>
      <c r="Q5630" s="17">
        <f>VLOOKUP($K5630,[1]Budget!$V:$AE,10,0)*IF($C5630="1 - Revenues",1,IF(AND($C5630="5 - Transfers",MID(K5630,15,1)="4"),1,-1))</f>
        <v>-2146</v>
      </c>
      <c r="S5630" s="18" t="b">
        <f>IF(LEFT(C5630,1)="1",1,-1)*SUMIF([1]Budget!V:V,'Budget Worksheet for Pivot Tabl'!K5630,[1]Budget!AC:AC)=P5630</f>
        <v>1</v>
      </c>
    </row>
    <row r="5631" spans="1:19" x14ac:dyDescent="0.25">
      <c r="A5631" t="s">
        <v>83</v>
      </c>
      <c r="B5631" t="s">
        <v>84</v>
      </c>
      <c r="C5631" t="s">
        <v>8</v>
      </c>
      <c r="D5631" t="str">
        <f t="shared" si="87"/>
        <v>OUTFLOWS</v>
      </c>
      <c r="E5631" t="s">
        <v>116</v>
      </c>
      <c r="F5631" t="s">
        <v>117</v>
      </c>
      <c r="G5631" t="s">
        <v>6617</v>
      </c>
      <c r="H5631" t="s">
        <v>6618</v>
      </c>
      <c r="I5631" t="s">
        <v>463</v>
      </c>
      <c r="J5631" t="s">
        <v>464</v>
      </c>
      <c r="K5631" t="s">
        <v>6967</v>
      </c>
      <c r="L5631" t="s">
        <v>606</v>
      </c>
      <c r="M5631" s="17">
        <f>VLOOKUP($K5631,[1]Budget!$V:$AE,5,0)*IF($C5631="1 - Revenues",1,IF(AND($C5631="5 - Transfers",MID(I5631,15,1)="4"),1,-1))</f>
        <v>-30000</v>
      </c>
      <c r="N5631" s="17">
        <f>VLOOKUP($K5631,[1]Budget!$V:$AE,6,0)*IF($C5631="1 - Revenues",1,IF(AND($C5631="5 - Transfers",MID(J5631,15,1)="4"),1,-1))</f>
        <v>-30000</v>
      </c>
      <c r="O5631" s="17">
        <f>IFERROR(IF(RIGHT(LEFT(K5631,15),1)="4",VLOOKUP(K5631,'[1]Budget Worksheet'!A:B,2,0),-1*VLOOKUP(K5631,'[1]Budget Worksheet'!A:B,2,0)),0)</f>
        <v>-37281</v>
      </c>
      <c r="P5631" s="17">
        <f>VLOOKUP($K5631,[1]Budget!$V:$AE,8,0)*IF($C5631="1 - Revenues",1,IF(AND($C5631="5 - Transfers",MID($K5631,15,1)="4"),1,-1))</f>
        <v>-37281</v>
      </c>
      <c r="Q5631" s="17">
        <f>VLOOKUP($K5631,[1]Budget!$V:$AE,10,0)*IF($C5631="1 - Revenues",1,IF(AND($C5631="5 - Transfers",MID(K5631,15,1)="4"),1,-1))</f>
        <v>0</v>
      </c>
      <c r="S5631" s="18" t="b">
        <f>IF(LEFT(C5631,1)="1",1,-1)*SUMIF([1]Budget!V:V,'Budget Worksheet for Pivot Tabl'!K5631,[1]Budget!AC:AC)=P5631</f>
        <v>1</v>
      </c>
    </row>
    <row r="5632" spans="1:19" x14ac:dyDescent="0.25">
      <c r="A5632" t="s">
        <v>83</v>
      </c>
      <c r="B5632" t="s">
        <v>84</v>
      </c>
      <c r="C5632" t="s">
        <v>8</v>
      </c>
      <c r="D5632" t="str">
        <f t="shared" si="87"/>
        <v>OUTFLOWS</v>
      </c>
      <c r="E5632" t="s">
        <v>116</v>
      </c>
      <c r="F5632" t="s">
        <v>117</v>
      </c>
      <c r="G5632" t="s">
        <v>6617</v>
      </c>
      <c r="H5632" t="s">
        <v>6618</v>
      </c>
      <c r="I5632" t="s">
        <v>463</v>
      </c>
      <c r="J5632" t="s">
        <v>464</v>
      </c>
      <c r="K5632" t="s">
        <v>6968</v>
      </c>
      <c r="L5632" t="s">
        <v>608</v>
      </c>
      <c r="M5632" s="17">
        <f>VLOOKUP($K5632,[1]Budget!$V:$AE,5,0)*IF($C5632="1 - Revenues",1,IF(AND($C5632="5 - Transfers",MID(I5632,15,1)="4"),1,-1))</f>
        <v>-54000</v>
      </c>
      <c r="N5632" s="17">
        <f>VLOOKUP($K5632,[1]Budget!$V:$AE,6,0)*IF($C5632="1 - Revenues",1,IF(AND($C5632="5 - Transfers",MID(J5632,15,1)="4"),1,-1))</f>
        <v>-43000</v>
      </c>
      <c r="O5632" s="17">
        <f>IFERROR(IF(RIGHT(LEFT(K5632,15),1)="4",VLOOKUP(K5632,'[1]Budget Worksheet'!A:B,2,0),-1*VLOOKUP(K5632,'[1]Budget Worksheet'!A:B,2,0)),0)</f>
        <v>-62904</v>
      </c>
      <c r="P5632" s="17">
        <f>VLOOKUP($K5632,[1]Budget!$V:$AE,8,0)*IF($C5632="1 - Revenues",1,IF(AND($C5632="5 - Transfers",MID($K5632,15,1)="4"),1,-1))</f>
        <v>-53000</v>
      </c>
      <c r="Q5632" s="17">
        <f>VLOOKUP($K5632,[1]Budget!$V:$AE,10,0)*IF($C5632="1 - Revenues",1,IF(AND($C5632="5 - Transfers",MID(K5632,15,1)="4"),1,-1))</f>
        <v>9904</v>
      </c>
      <c r="S5632" s="18" t="b">
        <f>IF(LEFT(C5632,1)="1",1,-1)*SUMIF([1]Budget!V:V,'Budget Worksheet for Pivot Tabl'!K5632,[1]Budget!AC:AC)=P5632</f>
        <v>1</v>
      </c>
    </row>
    <row r="5633" spans="1:19" x14ac:dyDescent="0.25">
      <c r="A5633" t="s">
        <v>83</v>
      </c>
      <c r="B5633" t="s">
        <v>84</v>
      </c>
      <c r="C5633" t="s">
        <v>8</v>
      </c>
      <c r="D5633" t="str">
        <f t="shared" si="87"/>
        <v>OUTFLOWS</v>
      </c>
      <c r="E5633" t="s">
        <v>116</v>
      </c>
      <c r="F5633" t="s">
        <v>117</v>
      </c>
      <c r="G5633" t="s">
        <v>6617</v>
      </c>
      <c r="H5633" t="s">
        <v>6618</v>
      </c>
      <c r="I5633" t="s">
        <v>463</v>
      </c>
      <c r="J5633" t="s">
        <v>464</v>
      </c>
      <c r="K5633" t="s">
        <v>6969</v>
      </c>
      <c r="L5633" t="s">
        <v>610</v>
      </c>
      <c r="M5633" s="17">
        <f>VLOOKUP($K5633,[1]Budget!$V:$AE,5,0)*IF($C5633="1 - Revenues",1,IF(AND($C5633="5 - Transfers",MID(I5633,15,1)="4"),1,-1))</f>
        <v>-5000</v>
      </c>
      <c r="N5633" s="17">
        <f>VLOOKUP($K5633,[1]Budget!$V:$AE,6,0)*IF($C5633="1 - Revenues",1,IF(AND($C5633="5 - Transfers",MID(J5633,15,1)="4"),1,-1))</f>
        <v>-4000</v>
      </c>
      <c r="O5633" s="17">
        <f>IFERROR(IF(RIGHT(LEFT(K5633,15),1)="4",VLOOKUP(K5633,'[1]Budget Worksheet'!A:B,2,0),-1*VLOOKUP(K5633,'[1]Budget Worksheet'!A:B,2,0)),0)</f>
        <v>-5566</v>
      </c>
      <c r="P5633" s="17">
        <f>VLOOKUP($K5633,[1]Budget!$V:$AE,8,0)*IF($C5633="1 - Revenues",1,IF(AND($C5633="5 - Transfers",MID($K5633,15,1)="4"),1,-1))</f>
        <v>-5566</v>
      </c>
      <c r="Q5633" s="17">
        <f>VLOOKUP($K5633,[1]Budget!$V:$AE,10,0)*IF($C5633="1 - Revenues",1,IF(AND($C5633="5 - Transfers",MID(K5633,15,1)="4"),1,-1))</f>
        <v>0</v>
      </c>
      <c r="S5633" s="18" t="b">
        <f>IF(LEFT(C5633,1)="1",1,-1)*SUMIF([1]Budget!V:V,'Budget Worksheet for Pivot Tabl'!K5633,[1]Budget!AC:AC)=P5633</f>
        <v>1</v>
      </c>
    </row>
    <row r="5634" spans="1:19" x14ac:dyDescent="0.25">
      <c r="A5634" t="s">
        <v>83</v>
      </c>
      <c r="B5634" t="s">
        <v>84</v>
      </c>
      <c r="C5634" t="s">
        <v>8</v>
      </c>
      <c r="D5634" t="str">
        <f t="shared" si="87"/>
        <v>OUTFLOWS</v>
      </c>
      <c r="E5634" t="s">
        <v>116</v>
      </c>
      <c r="F5634" t="s">
        <v>117</v>
      </c>
      <c r="G5634" t="s">
        <v>6617</v>
      </c>
      <c r="H5634" t="s">
        <v>6618</v>
      </c>
      <c r="I5634" t="s">
        <v>463</v>
      </c>
      <c r="J5634" t="s">
        <v>464</v>
      </c>
      <c r="K5634" t="s">
        <v>6970</v>
      </c>
      <c r="L5634" t="s">
        <v>612</v>
      </c>
      <c r="M5634" s="17">
        <f>VLOOKUP($K5634,[1]Budget!$V:$AE,5,0)*IF($C5634="1 - Revenues",1,IF(AND($C5634="5 - Transfers",MID(I5634,15,1)="4"),1,-1))</f>
        <v>-1000</v>
      </c>
      <c r="N5634" s="17">
        <f>VLOOKUP($K5634,[1]Budget!$V:$AE,6,0)*IF($C5634="1 - Revenues",1,IF(AND($C5634="5 - Transfers",MID(J5634,15,1)="4"),1,-1))</f>
        <v>-1000</v>
      </c>
      <c r="O5634" s="17">
        <f>IFERROR(IF(RIGHT(LEFT(K5634,15),1)="4",VLOOKUP(K5634,'[1]Budget Worksheet'!A:B,2,0),-1*VLOOKUP(K5634,'[1]Budget Worksheet'!A:B,2,0)),0)</f>
        <v>-900</v>
      </c>
      <c r="P5634" s="17">
        <f>VLOOKUP($K5634,[1]Budget!$V:$AE,8,0)*IF($C5634="1 - Revenues",1,IF(AND($C5634="5 - Transfers",MID($K5634,15,1)="4"),1,-1))</f>
        <v>-900</v>
      </c>
      <c r="Q5634" s="17">
        <f>VLOOKUP($K5634,[1]Budget!$V:$AE,10,0)*IF($C5634="1 - Revenues",1,IF(AND($C5634="5 - Transfers",MID(K5634,15,1)="4"),1,-1))</f>
        <v>0</v>
      </c>
      <c r="S5634" s="18" t="b">
        <f>IF(LEFT(C5634,1)="1",1,-1)*SUMIF([1]Budget!V:V,'Budget Worksheet for Pivot Tabl'!K5634,[1]Budget!AC:AC)=P5634</f>
        <v>1</v>
      </c>
    </row>
    <row r="5635" spans="1:19" x14ac:dyDescent="0.25">
      <c r="A5635" t="s">
        <v>83</v>
      </c>
      <c r="B5635" t="s">
        <v>84</v>
      </c>
      <c r="C5635" t="s">
        <v>8</v>
      </c>
      <c r="D5635" t="str">
        <f t="shared" ref="D5635:D5698" si="88">IF(C5635="1 - Revenues","INFLOWS","OUTFLOWS")</f>
        <v>OUTFLOWS</v>
      </c>
      <c r="E5635" t="s">
        <v>116</v>
      </c>
      <c r="F5635" t="s">
        <v>117</v>
      </c>
      <c r="G5635" t="s">
        <v>6617</v>
      </c>
      <c r="H5635" t="s">
        <v>6618</v>
      </c>
      <c r="I5635" t="s">
        <v>463</v>
      </c>
      <c r="J5635" t="s">
        <v>464</v>
      </c>
      <c r="K5635" t="s">
        <v>6971</v>
      </c>
      <c r="L5635" t="s">
        <v>614</v>
      </c>
      <c r="M5635" s="17">
        <f>VLOOKUP($K5635,[1]Budget!$V:$AE,5,0)*IF($C5635="1 - Revenues",1,IF(AND($C5635="5 - Transfers",MID(I5635,15,1)="4"),1,-1))</f>
        <v>0</v>
      </c>
      <c r="N5635" s="17">
        <f>VLOOKUP($K5635,[1]Budget!$V:$AE,6,0)*IF($C5635="1 - Revenues",1,IF(AND($C5635="5 - Transfers",MID(J5635,15,1)="4"),1,-1))</f>
        <v>0</v>
      </c>
      <c r="O5635" s="17">
        <f>IFERROR(IF(RIGHT(LEFT(K5635,15),1)="4",VLOOKUP(K5635,'[1]Budget Worksheet'!A:B,2,0),-1*VLOOKUP(K5635,'[1]Budget Worksheet'!A:B,2,0)),0)</f>
        <v>-465</v>
      </c>
      <c r="P5635" s="17">
        <f>VLOOKUP($K5635,[1]Budget!$V:$AE,8,0)*IF($C5635="1 - Revenues",1,IF(AND($C5635="5 - Transfers",MID($K5635,15,1)="4"),1,-1))</f>
        <v>-465</v>
      </c>
      <c r="Q5635" s="17">
        <f>VLOOKUP($K5635,[1]Budget!$V:$AE,10,0)*IF($C5635="1 - Revenues",1,IF(AND($C5635="5 - Transfers",MID(K5635,15,1)="4"),1,-1))</f>
        <v>0</v>
      </c>
      <c r="S5635" s="18" t="b">
        <f>IF(LEFT(C5635,1)="1",1,-1)*SUMIF([1]Budget!V:V,'Budget Worksheet for Pivot Tabl'!K5635,[1]Budget!AC:AC)=P5635</f>
        <v>1</v>
      </c>
    </row>
    <row r="5636" spans="1:19" x14ac:dyDescent="0.25">
      <c r="A5636" t="s">
        <v>83</v>
      </c>
      <c r="B5636" t="s">
        <v>84</v>
      </c>
      <c r="C5636" t="s">
        <v>8</v>
      </c>
      <c r="D5636" t="str">
        <f t="shared" si="88"/>
        <v>OUTFLOWS</v>
      </c>
      <c r="E5636" t="s">
        <v>116</v>
      </c>
      <c r="F5636" t="s">
        <v>117</v>
      </c>
      <c r="G5636" t="s">
        <v>6617</v>
      </c>
      <c r="H5636" t="s">
        <v>6618</v>
      </c>
      <c r="I5636" t="s">
        <v>463</v>
      </c>
      <c r="J5636" t="s">
        <v>464</v>
      </c>
      <c r="K5636" t="s">
        <v>6972</v>
      </c>
      <c r="L5636" t="s">
        <v>616</v>
      </c>
      <c r="M5636" s="17">
        <f>VLOOKUP($K5636,[1]Budget!$V:$AE,5,0)*IF($C5636="1 - Revenues",1,IF(AND($C5636="5 - Transfers",MID(I5636,15,1)="4"),1,-1))</f>
        <v>-10000</v>
      </c>
      <c r="N5636" s="17">
        <f>VLOOKUP($K5636,[1]Budget!$V:$AE,6,0)*IF($C5636="1 - Revenues",1,IF(AND($C5636="5 - Transfers",MID(J5636,15,1)="4"),1,-1))</f>
        <v>-9000</v>
      </c>
      <c r="O5636" s="17">
        <f>IFERROR(IF(RIGHT(LEFT(K5636,15),1)="4",VLOOKUP(K5636,'[1]Budget Worksheet'!A:B,2,0),-1*VLOOKUP(K5636,'[1]Budget Worksheet'!A:B,2,0)),0)</f>
        <v>-10800</v>
      </c>
      <c r="P5636" s="17">
        <f>VLOOKUP($K5636,[1]Budget!$V:$AE,8,0)*IF($C5636="1 - Revenues",1,IF(AND($C5636="5 - Transfers",MID($K5636,15,1)="4"),1,-1))</f>
        <v>-14000</v>
      </c>
      <c r="Q5636" s="17">
        <f>VLOOKUP($K5636,[1]Budget!$V:$AE,10,0)*IF($C5636="1 - Revenues",1,IF(AND($C5636="5 - Transfers",MID(K5636,15,1)="4"),1,-1))</f>
        <v>-3200</v>
      </c>
      <c r="S5636" s="18" t="b">
        <f>IF(LEFT(C5636,1)="1",1,-1)*SUMIF([1]Budget!V:V,'Budget Worksheet for Pivot Tabl'!K5636,[1]Budget!AC:AC)=P5636</f>
        <v>1</v>
      </c>
    </row>
    <row r="5637" spans="1:19" x14ac:dyDescent="0.25">
      <c r="A5637" t="s">
        <v>83</v>
      </c>
      <c r="B5637" t="s">
        <v>84</v>
      </c>
      <c r="C5637" t="s">
        <v>8</v>
      </c>
      <c r="D5637" t="str">
        <f t="shared" si="88"/>
        <v>OUTFLOWS</v>
      </c>
      <c r="E5637" t="s">
        <v>116</v>
      </c>
      <c r="F5637" t="s">
        <v>117</v>
      </c>
      <c r="G5637" t="s">
        <v>6617</v>
      </c>
      <c r="H5637" t="s">
        <v>6618</v>
      </c>
      <c r="I5637" t="s">
        <v>463</v>
      </c>
      <c r="J5637" t="s">
        <v>464</v>
      </c>
      <c r="K5637" t="s">
        <v>6973</v>
      </c>
      <c r="L5637" t="s">
        <v>618</v>
      </c>
      <c r="M5637" s="17">
        <f>VLOOKUP($K5637,[1]Budget!$V:$AE,5,0)*IF($C5637="1 - Revenues",1,IF(AND($C5637="5 - Transfers",MID(I5637,15,1)="4"),1,-1))</f>
        <v>-1000</v>
      </c>
      <c r="N5637" s="17">
        <f>VLOOKUP($K5637,[1]Budget!$V:$AE,6,0)*IF($C5637="1 - Revenues",1,IF(AND($C5637="5 - Transfers",MID(J5637,15,1)="4"),1,-1))</f>
        <v>-1000</v>
      </c>
      <c r="O5637" s="17">
        <f>IFERROR(IF(RIGHT(LEFT(K5637,15),1)="4",VLOOKUP(K5637,'[1]Budget Worksheet'!A:B,2,0),-1*VLOOKUP(K5637,'[1]Budget Worksheet'!A:B,2,0)),0)</f>
        <v>-1170</v>
      </c>
      <c r="P5637" s="17">
        <f>VLOOKUP($K5637,[1]Budget!$V:$AE,8,0)*IF($C5637="1 - Revenues",1,IF(AND($C5637="5 - Transfers",MID($K5637,15,1)="4"),1,-1))</f>
        <v>-1170</v>
      </c>
      <c r="Q5637" s="17">
        <f>VLOOKUP($K5637,[1]Budget!$V:$AE,10,0)*IF($C5637="1 - Revenues",1,IF(AND($C5637="5 - Transfers",MID(K5637,15,1)="4"),1,-1))</f>
        <v>0</v>
      </c>
      <c r="S5637" s="18" t="b">
        <f>IF(LEFT(C5637,1)="1",1,-1)*SUMIF([1]Budget!V:V,'Budget Worksheet for Pivot Tabl'!K5637,[1]Budget!AC:AC)=P5637</f>
        <v>1</v>
      </c>
    </row>
    <row r="5638" spans="1:19" x14ac:dyDescent="0.25">
      <c r="A5638" t="s">
        <v>83</v>
      </c>
      <c r="B5638" t="s">
        <v>84</v>
      </c>
      <c r="C5638" t="s">
        <v>8</v>
      </c>
      <c r="D5638" t="str">
        <f t="shared" si="88"/>
        <v>OUTFLOWS</v>
      </c>
      <c r="E5638" t="s">
        <v>116</v>
      </c>
      <c r="F5638" t="s">
        <v>117</v>
      </c>
      <c r="G5638" t="s">
        <v>6617</v>
      </c>
      <c r="H5638" t="s">
        <v>6618</v>
      </c>
      <c r="I5638" t="s">
        <v>463</v>
      </c>
      <c r="J5638" t="s">
        <v>464</v>
      </c>
      <c r="K5638" t="s">
        <v>6974</v>
      </c>
      <c r="L5638" t="s">
        <v>620</v>
      </c>
      <c r="M5638" s="17">
        <f>VLOOKUP($K5638,[1]Budget!$V:$AE,5,0)*IF($C5638="1 - Revenues",1,IF(AND($C5638="5 - Transfers",MID(I5638,15,1)="4"),1,-1))</f>
        <v>-9000</v>
      </c>
      <c r="N5638" s="17">
        <f>VLOOKUP($K5638,[1]Budget!$V:$AE,6,0)*IF($C5638="1 - Revenues",1,IF(AND($C5638="5 - Transfers",MID(J5638,15,1)="4"),1,-1))</f>
        <v>-11000</v>
      </c>
      <c r="O5638" s="17">
        <f>IFERROR(IF(RIGHT(LEFT(K5638,15),1)="4",VLOOKUP(K5638,'[1]Budget Worksheet'!A:B,2,0),-1*VLOOKUP(K5638,'[1]Budget Worksheet'!A:B,2,0)),0)</f>
        <v>-11193</v>
      </c>
      <c r="P5638" s="17">
        <f>VLOOKUP($K5638,[1]Budget!$V:$AE,8,0)*IF($C5638="1 - Revenues",1,IF(AND($C5638="5 - Transfers",MID($K5638,15,1)="4"),1,-1))</f>
        <v>-11193</v>
      </c>
      <c r="Q5638" s="17">
        <f>VLOOKUP($K5638,[1]Budget!$V:$AE,10,0)*IF($C5638="1 - Revenues",1,IF(AND($C5638="5 - Transfers",MID(K5638,15,1)="4"),1,-1))</f>
        <v>0</v>
      </c>
      <c r="S5638" s="18" t="b">
        <f>IF(LEFT(C5638,1)="1",1,-1)*SUMIF([1]Budget!V:V,'Budget Worksheet for Pivot Tabl'!K5638,[1]Budget!AC:AC)=P5638</f>
        <v>1</v>
      </c>
    </row>
    <row r="5639" spans="1:19" x14ac:dyDescent="0.25">
      <c r="A5639" t="s">
        <v>83</v>
      </c>
      <c r="B5639" t="s">
        <v>84</v>
      </c>
      <c r="C5639" t="s">
        <v>8</v>
      </c>
      <c r="D5639" t="str">
        <f t="shared" si="88"/>
        <v>OUTFLOWS</v>
      </c>
      <c r="E5639" t="s">
        <v>116</v>
      </c>
      <c r="F5639" t="s">
        <v>117</v>
      </c>
      <c r="G5639" t="s">
        <v>6617</v>
      </c>
      <c r="H5639" t="s">
        <v>6618</v>
      </c>
      <c r="I5639" t="s">
        <v>463</v>
      </c>
      <c r="J5639" t="s">
        <v>464</v>
      </c>
      <c r="K5639" t="s">
        <v>6975</v>
      </c>
      <c r="L5639" t="s">
        <v>622</v>
      </c>
      <c r="M5639" s="17">
        <f>VLOOKUP($K5639,[1]Budget!$V:$AE,5,0)*IF($C5639="1 - Revenues",1,IF(AND($C5639="5 - Transfers",MID(I5639,15,1)="4"),1,-1))</f>
        <v>0</v>
      </c>
      <c r="N5639" s="17">
        <f>VLOOKUP($K5639,[1]Budget!$V:$AE,6,0)*IF($C5639="1 - Revenues",1,IF(AND($C5639="5 - Transfers",MID(J5639,15,1)="4"),1,-1))</f>
        <v>-8000</v>
      </c>
      <c r="O5639" s="17">
        <f>IFERROR(IF(RIGHT(LEFT(K5639,15),1)="4",VLOOKUP(K5639,'[1]Budget Worksheet'!A:B,2,0),-1*VLOOKUP(K5639,'[1]Budget Worksheet'!A:B,2,0)),0)</f>
        <v>0</v>
      </c>
      <c r="P5639" s="17">
        <f>VLOOKUP($K5639,[1]Budget!$V:$AE,8,0)*IF($C5639="1 - Revenues",1,IF(AND($C5639="5 - Transfers",MID($K5639,15,1)="4"),1,-1))</f>
        <v>0</v>
      </c>
      <c r="Q5639" s="17">
        <f>VLOOKUP($K5639,[1]Budget!$V:$AE,10,0)*IF($C5639="1 - Revenues",1,IF(AND($C5639="5 - Transfers",MID(K5639,15,1)="4"),1,-1))</f>
        <v>0</v>
      </c>
      <c r="S5639" s="18" t="b">
        <f>IF(LEFT(C5639,1)="1",1,-1)*SUMIF([1]Budget!V:V,'Budget Worksheet for Pivot Tabl'!K5639,[1]Budget!AC:AC)=P5639</f>
        <v>1</v>
      </c>
    </row>
    <row r="5640" spans="1:19" x14ac:dyDescent="0.25">
      <c r="A5640" t="s">
        <v>83</v>
      </c>
      <c r="B5640" t="s">
        <v>84</v>
      </c>
      <c r="C5640" t="s">
        <v>8</v>
      </c>
      <c r="D5640" t="str">
        <f t="shared" si="88"/>
        <v>OUTFLOWS</v>
      </c>
      <c r="E5640" t="s">
        <v>116</v>
      </c>
      <c r="F5640" t="s">
        <v>117</v>
      </c>
      <c r="G5640" t="s">
        <v>6617</v>
      </c>
      <c r="H5640" t="s">
        <v>6618</v>
      </c>
      <c r="I5640" t="s">
        <v>463</v>
      </c>
      <c r="J5640" t="s">
        <v>464</v>
      </c>
      <c r="K5640" t="s">
        <v>6976</v>
      </c>
      <c r="L5640" t="s">
        <v>1020</v>
      </c>
      <c r="M5640" s="17">
        <f>VLOOKUP($K5640,[1]Budget!$V:$AE,5,0)*IF($C5640="1 - Revenues",1,IF(AND($C5640="5 - Transfers",MID(I5640,15,1)="4"),1,-1))</f>
        <v>-1000</v>
      </c>
      <c r="N5640" s="17">
        <f>VLOOKUP($K5640,[1]Budget!$V:$AE,6,0)*IF($C5640="1 - Revenues",1,IF(AND($C5640="5 - Transfers",MID(J5640,15,1)="4"),1,-1))</f>
        <v>-1000</v>
      </c>
      <c r="O5640" s="17">
        <f>IFERROR(IF(RIGHT(LEFT(K5640,15),1)="4",VLOOKUP(K5640,'[1]Budget Worksheet'!A:B,2,0),-1*VLOOKUP(K5640,'[1]Budget Worksheet'!A:B,2,0)),0)</f>
        <v>-840</v>
      </c>
      <c r="P5640" s="17">
        <f>VLOOKUP($K5640,[1]Budget!$V:$AE,8,0)*IF($C5640="1 - Revenues",1,IF(AND($C5640="5 - Transfers",MID($K5640,15,1)="4"),1,-1))</f>
        <v>-840</v>
      </c>
      <c r="Q5640" s="17">
        <f>VLOOKUP($K5640,[1]Budget!$V:$AE,10,0)*IF($C5640="1 - Revenues",1,IF(AND($C5640="5 - Transfers",MID(K5640,15,1)="4"),1,-1))</f>
        <v>0</v>
      </c>
      <c r="S5640" s="18" t="b">
        <f>IF(LEFT(C5640,1)="1",1,-1)*SUMIF([1]Budget!V:V,'Budget Worksheet for Pivot Tabl'!K5640,[1]Budget!AC:AC)=P5640</f>
        <v>1</v>
      </c>
    </row>
    <row r="5641" spans="1:19" x14ac:dyDescent="0.25">
      <c r="A5641" t="s">
        <v>83</v>
      </c>
      <c r="B5641" t="s">
        <v>84</v>
      </c>
      <c r="C5641" t="s">
        <v>8</v>
      </c>
      <c r="D5641" t="str">
        <f t="shared" si="88"/>
        <v>OUTFLOWS</v>
      </c>
      <c r="E5641" t="s">
        <v>116</v>
      </c>
      <c r="F5641" t="s">
        <v>117</v>
      </c>
      <c r="G5641" t="s">
        <v>6617</v>
      </c>
      <c r="H5641" t="s">
        <v>6618</v>
      </c>
      <c r="I5641" t="s">
        <v>463</v>
      </c>
      <c r="J5641" t="s">
        <v>464</v>
      </c>
      <c r="K5641" t="s">
        <v>6977</v>
      </c>
      <c r="L5641" t="s">
        <v>472</v>
      </c>
      <c r="M5641" s="17">
        <f>VLOOKUP($K5641,[1]Budget!$V:$AE,5,0)*IF($C5641="1 - Revenues",1,IF(AND($C5641="5 - Transfers",MID(I5641,15,1)="4"),1,-1))</f>
        <v>-5000</v>
      </c>
      <c r="N5641" s="17">
        <f>VLOOKUP($K5641,[1]Budget!$V:$AE,6,0)*IF($C5641="1 - Revenues",1,IF(AND($C5641="5 - Transfers",MID(J5641,15,1)="4"),1,-1))</f>
        <v>-5000</v>
      </c>
      <c r="O5641" s="17">
        <f>IFERROR(IF(RIGHT(LEFT(K5641,15),1)="4",VLOOKUP(K5641,'[1]Budget Worksheet'!A:B,2,0),-1*VLOOKUP(K5641,'[1]Budget Worksheet'!A:B,2,0)),0)</f>
        <v>-5095</v>
      </c>
      <c r="P5641" s="17">
        <f>VLOOKUP($K5641,[1]Budget!$V:$AE,8,0)*IF($C5641="1 - Revenues",1,IF(AND($C5641="5 - Transfers",MID($K5641,15,1)="4"),1,-1))</f>
        <v>-5095</v>
      </c>
      <c r="Q5641" s="17">
        <f>VLOOKUP($K5641,[1]Budget!$V:$AE,10,0)*IF($C5641="1 - Revenues",1,IF(AND($C5641="5 - Transfers",MID(K5641,15,1)="4"),1,-1))</f>
        <v>0</v>
      </c>
      <c r="S5641" s="18" t="b">
        <f>IF(LEFT(C5641,1)="1",1,-1)*SUMIF([1]Budget!V:V,'Budget Worksheet for Pivot Tabl'!K5641,[1]Budget!AC:AC)=P5641</f>
        <v>1</v>
      </c>
    </row>
    <row r="5642" spans="1:19" x14ac:dyDescent="0.25">
      <c r="A5642" t="s">
        <v>83</v>
      </c>
      <c r="B5642" t="s">
        <v>84</v>
      </c>
      <c r="C5642" t="s">
        <v>8</v>
      </c>
      <c r="D5642" t="str">
        <f t="shared" si="88"/>
        <v>OUTFLOWS</v>
      </c>
      <c r="E5642" t="s">
        <v>116</v>
      </c>
      <c r="F5642" t="s">
        <v>117</v>
      </c>
      <c r="G5642" t="s">
        <v>6617</v>
      </c>
      <c r="H5642" t="s">
        <v>6618</v>
      </c>
      <c r="I5642" t="s">
        <v>463</v>
      </c>
      <c r="J5642" t="s">
        <v>464</v>
      </c>
      <c r="K5642" t="s">
        <v>6978</v>
      </c>
      <c r="L5642" t="s">
        <v>625</v>
      </c>
      <c r="M5642" s="17">
        <f>VLOOKUP($K5642,[1]Budget!$V:$AE,5,0)*IF($C5642="1 - Revenues",1,IF(AND($C5642="5 - Transfers",MID(I5642,15,1)="4"),1,-1))</f>
        <v>0</v>
      </c>
      <c r="N5642" s="17">
        <f>VLOOKUP($K5642,[1]Budget!$V:$AE,6,0)*IF($C5642="1 - Revenues",1,IF(AND($C5642="5 - Transfers",MID(J5642,15,1)="4"),1,-1))</f>
        <v>0</v>
      </c>
      <c r="O5642" s="17">
        <f>IFERROR(IF(RIGHT(LEFT(K5642,15),1)="4",VLOOKUP(K5642,'[1]Budget Worksheet'!A:B,2,0),-1*VLOOKUP(K5642,'[1]Budget Worksheet'!A:B,2,0)),0)</f>
        <v>0</v>
      </c>
      <c r="P5642" s="17">
        <f>VLOOKUP($K5642,[1]Budget!$V:$AE,8,0)*IF($C5642="1 - Revenues",1,IF(AND($C5642="5 - Transfers",MID($K5642,15,1)="4"),1,-1))</f>
        <v>0</v>
      </c>
      <c r="Q5642" s="17">
        <f>VLOOKUP($K5642,[1]Budget!$V:$AE,10,0)*IF($C5642="1 - Revenues",1,IF(AND($C5642="5 - Transfers",MID(K5642,15,1)="4"),1,-1))</f>
        <v>0</v>
      </c>
      <c r="S5642" s="18" t="b">
        <f>IF(LEFT(C5642,1)="1",1,-1)*SUMIF([1]Budget!V:V,'Budget Worksheet for Pivot Tabl'!K5642,[1]Budget!AC:AC)=P5642</f>
        <v>1</v>
      </c>
    </row>
    <row r="5643" spans="1:19" x14ac:dyDescent="0.25">
      <c r="A5643" t="s">
        <v>83</v>
      </c>
      <c r="B5643" t="s">
        <v>84</v>
      </c>
      <c r="C5643" t="s">
        <v>8</v>
      </c>
      <c r="D5643" t="str">
        <f t="shared" si="88"/>
        <v>OUTFLOWS</v>
      </c>
      <c r="E5643" t="s">
        <v>116</v>
      </c>
      <c r="F5643" t="s">
        <v>117</v>
      </c>
      <c r="G5643" t="s">
        <v>6617</v>
      </c>
      <c r="H5643" t="s">
        <v>6618</v>
      </c>
      <c r="I5643" t="s">
        <v>463</v>
      </c>
      <c r="J5643" t="s">
        <v>464</v>
      </c>
      <c r="K5643" t="s">
        <v>6979</v>
      </c>
      <c r="L5643" t="s">
        <v>627</v>
      </c>
      <c r="M5643" s="17">
        <f>VLOOKUP($K5643,[1]Budget!$V:$AE,5,0)*IF($C5643="1 - Revenues",1,IF(AND($C5643="5 - Transfers",MID(I5643,15,1)="4"),1,-1))</f>
        <v>0</v>
      </c>
      <c r="N5643" s="17">
        <f>VLOOKUP($K5643,[1]Budget!$V:$AE,6,0)*IF($C5643="1 - Revenues",1,IF(AND($C5643="5 - Transfers",MID(J5643,15,1)="4"),1,-1))</f>
        <v>0</v>
      </c>
      <c r="O5643" s="17">
        <f>IFERROR(IF(RIGHT(LEFT(K5643,15),1)="4",VLOOKUP(K5643,'[1]Budget Worksheet'!A:B,2,0),-1*VLOOKUP(K5643,'[1]Budget Worksheet'!A:B,2,0)),0)</f>
        <v>-162</v>
      </c>
      <c r="P5643" s="17">
        <f>VLOOKUP($K5643,[1]Budget!$V:$AE,8,0)*IF($C5643="1 - Revenues",1,IF(AND($C5643="5 - Transfers",MID($K5643,15,1)="4"),1,-1))</f>
        <v>-162</v>
      </c>
      <c r="Q5643" s="17">
        <f>VLOOKUP($K5643,[1]Budget!$V:$AE,10,0)*IF($C5643="1 - Revenues",1,IF(AND($C5643="5 - Transfers",MID(K5643,15,1)="4"),1,-1))</f>
        <v>0</v>
      </c>
      <c r="S5643" s="18" t="b">
        <f>IF(LEFT(C5643,1)="1",1,-1)*SUMIF([1]Budget!V:V,'Budget Worksheet for Pivot Tabl'!K5643,[1]Budget!AC:AC)=P5643</f>
        <v>1</v>
      </c>
    </row>
    <row r="5644" spans="1:19" x14ac:dyDescent="0.25">
      <c r="A5644" t="s">
        <v>83</v>
      </c>
      <c r="B5644" t="s">
        <v>84</v>
      </c>
      <c r="C5644" t="s">
        <v>9</v>
      </c>
      <c r="D5644" t="str">
        <f t="shared" si="88"/>
        <v>OUTFLOWS</v>
      </c>
      <c r="E5644" t="s">
        <v>116</v>
      </c>
      <c r="F5644" t="s">
        <v>117</v>
      </c>
      <c r="G5644" t="s">
        <v>6617</v>
      </c>
      <c r="H5644" t="s">
        <v>6618</v>
      </c>
      <c r="I5644" t="s">
        <v>463</v>
      </c>
      <c r="J5644" t="s">
        <v>464</v>
      </c>
      <c r="K5644" t="s">
        <v>6980</v>
      </c>
      <c r="L5644" t="s">
        <v>476</v>
      </c>
      <c r="M5644" s="17">
        <f>VLOOKUP($K5644,[1]Budget!$V:$AE,5,0)*IF($C5644="1 - Revenues",1,IF(AND($C5644="5 - Transfers",MID(I5644,15,1)="4"),1,-1))</f>
        <v>-33000</v>
      </c>
      <c r="N5644" s="17">
        <f>VLOOKUP($K5644,[1]Budget!$V:$AE,6,0)*IF($C5644="1 - Revenues",1,IF(AND($C5644="5 - Transfers",MID(J5644,15,1)="4"),1,-1))</f>
        <v>-51000</v>
      </c>
      <c r="O5644" s="17">
        <f>IFERROR(IF(RIGHT(LEFT(K5644,15),1)="4",VLOOKUP(K5644,'[1]Budget Worksheet'!A:B,2,0),-1*VLOOKUP(K5644,'[1]Budget Worksheet'!A:B,2,0)),0)</f>
        <v>-137064</v>
      </c>
      <c r="P5644" s="17">
        <f>VLOOKUP($K5644,[1]Budget!$V:$AE,8,0)*IF($C5644="1 - Revenues",1,IF(AND($C5644="5 - Transfers",MID($K5644,15,1)="4"),1,-1))</f>
        <v>-137064</v>
      </c>
      <c r="Q5644" s="17">
        <f>VLOOKUP($K5644,[1]Budget!$V:$AE,10,0)*IF($C5644="1 - Revenues",1,IF(AND($C5644="5 - Transfers",MID(K5644,15,1)="4"),1,-1))</f>
        <v>0</v>
      </c>
      <c r="S5644" s="18" t="b">
        <f>IF(LEFT(C5644,1)="1",1,-1)*SUMIF([1]Budget!V:V,'Budget Worksheet for Pivot Tabl'!K5644,[1]Budget!AC:AC)=P5644</f>
        <v>1</v>
      </c>
    </row>
    <row r="5645" spans="1:19" x14ac:dyDescent="0.25">
      <c r="A5645" t="s">
        <v>83</v>
      </c>
      <c r="B5645" t="s">
        <v>84</v>
      </c>
      <c r="C5645" t="s">
        <v>9</v>
      </c>
      <c r="D5645" t="str">
        <f t="shared" si="88"/>
        <v>OUTFLOWS</v>
      </c>
      <c r="E5645" t="s">
        <v>116</v>
      </c>
      <c r="F5645" t="s">
        <v>117</v>
      </c>
      <c r="G5645" t="s">
        <v>6617</v>
      </c>
      <c r="H5645" t="s">
        <v>6618</v>
      </c>
      <c r="I5645" t="s">
        <v>463</v>
      </c>
      <c r="J5645" t="s">
        <v>464</v>
      </c>
      <c r="K5645" t="s">
        <v>6981</v>
      </c>
      <c r="L5645" t="s">
        <v>792</v>
      </c>
      <c r="M5645" s="17">
        <f>VLOOKUP($K5645,[1]Budget!$V:$AE,5,0)*IF($C5645="1 - Revenues",1,IF(AND($C5645="5 - Transfers",MID(I5645,15,1)="4"),1,-1))</f>
        <v>0</v>
      </c>
      <c r="N5645" s="17">
        <f>VLOOKUP($K5645,[1]Budget!$V:$AE,6,0)*IF($C5645="1 - Revenues",1,IF(AND($C5645="5 - Transfers",MID(J5645,15,1)="4"),1,-1))</f>
        <v>0</v>
      </c>
      <c r="O5645" s="17">
        <f>IFERROR(IF(RIGHT(LEFT(K5645,15),1)="4",VLOOKUP(K5645,'[1]Budget Worksheet'!A:B,2,0),-1*VLOOKUP(K5645,'[1]Budget Worksheet'!A:B,2,0)),0)</f>
        <v>-800</v>
      </c>
      <c r="P5645" s="17">
        <f>VLOOKUP($K5645,[1]Budget!$V:$AE,8,0)*IF($C5645="1 - Revenues",1,IF(AND($C5645="5 - Transfers",MID($K5645,15,1)="4"),1,-1))</f>
        <v>-800</v>
      </c>
      <c r="Q5645" s="17">
        <f>VLOOKUP($K5645,[1]Budget!$V:$AE,10,0)*IF($C5645="1 - Revenues",1,IF(AND($C5645="5 - Transfers",MID(K5645,15,1)="4"),1,-1))</f>
        <v>0</v>
      </c>
      <c r="S5645" s="18" t="b">
        <f>IF(LEFT(C5645,1)="1",1,-1)*SUMIF([1]Budget!V:V,'Budget Worksheet for Pivot Tabl'!K5645,[1]Budget!AC:AC)=P5645</f>
        <v>1</v>
      </c>
    </row>
    <row r="5646" spans="1:19" x14ac:dyDescent="0.25">
      <c r="A5646" t="s">
        <v>83</v>
      </c>
      <c r="B5646" t="s">
        <v>84</v>
      </c>
      <c r="C5646" t="s">
        <v>9</v>
      </c>
      <c r="D5646" t="str">
        <f t="shared" si="88"/>
        <v>OUTFLOWS</v>
      </c>
      <c r="E5646" t="s">
        <v>116</v>
      </c>
      <c r="F5646" t="s">
        <v>117</v>
      </c>
      <c r="G5646" t="s">
        <v>6617</v>
      </c>
      <c r="H5646" t="s">
        <v>6618</v>
      </c>
      <c r="I5646" t="s">
        <v>463</v>
      </c>
      <c r="J5646" t="s">
        <v>464</v>
      </c>
      <c r="K5646" t="s">
        <v>6982</v>
      </c>
      <c r="L5646" t="s">
        <v>1060</v>
      </c>
      <c r="M5646" s="17">
        <f>VLOOKUP($K5646,[1]Budget!$V:$AE,5,0)*IF($C5646="1 - Revenues",1,IF(AND($C5646="5 - Transfers",MID(I5646,15,1)="4"),1,-1))</f>
        <v>0</v>
      </c>
      <c r="N5646" s="17">
        <f>VLOOKUP($K5646,[1]Budget!$V:$AE,6,0)*IF($C5646="1 - Revenues",1,IF(AND($C5646="5 - Transfers",MID(J5646,15,1)="4"),1,-1))</f>
        <v>0</v>
      </c>
      <c r="O5646" s="17">
        <f>IFERROR(IF(RIGHT(LEFT(K5646,15),1)="4",VLOOKUP(K5646,'[1]Budget Worksheet'!A:B,2,0),-1*VLOOKUP(K5646,'[1]Budget Worksheet'!A:B,2,0)),0)</f>
        <v>-500</v>
      </c>
      <c r="P5646" s="17">
        <f>VLOOKUP($K5646,[1]Budget!$V:$AE,8,0)*IF($C5646="1 - Revenues",1,IF(AND($C5646="5 - Transfers",MID($K5646,15,1)="4"),1,-1))</f>
        <v>-500</v>
      </c>
      <c r="Q5646" s="17">
        <f>VLOOKUP($K5646,[1]Budget!$V:$AE,10,0)*IF($C5646="1 - Revenues",1,IF(AND($C5646="5 - Transfers",MID(K5646,15,1)="4"),1,-1))</f>
        <v>0</v>
      </c>
      <c r="S5646" s="18" t="b">
        <f>IF(LEFT(C5646,1)="1",1,-1)*SUMIF([1]Budget!V:V,'Budget Worksheet for Pivot Tabl'!K5646,[1]Budget!AC:AC)=P5646</f>
        <v>1</v>
      </c>
    </row>
    <row r="5647" spans="1:19" x14ac:dyDescent="0.25">
      <c r="A5647" t="s">
        <v>83</v>
      </c>
      <c r="B5647" t="s">
        <v>84</v>
      </c>
      <c r="C5647" t="s">
        <v>9</v>
      </c>
      <c r="D5647" t="str">
        <f t="shared" si="88"/>
        <v>OUTFLOWS</v>
      </c>
      <c r="E5647" t="s">
        <v>116</v>
      </c>
      <c r="F5647" t="s">
        <v>117</v>
      </c>
      <c r="G5647" t="s">
        <v>6617</v>
      </c>
      <c r="H5647" t="s">
        <v>6618</v>
      </c>
      <c r="I5647" t="s">
        <v>463</v>
      </c>
      <c r="J5647" t="s">
        <v>464</v>
      </c>
      <c r="K5647" t="s">
        <v>6983</v>
      </c>
      <c r="L5647" t="s">
        <v>1371</v>
      </c>
      <c r="M5647" s="17">
        <f>VLOOKUP($K5647,[1]Budget!$V:$AE,5,0)*IF($C5647="1 - Revenues",1,IF(AND($C5647="5 - Transfers",MID(I5647,15,1)="4"),1,-1))</f>
        <v>0</v>
      </c>
      <c r="N5647" s="17">
        <f>VLOOKUP($K5647,[1]Budget!$V:$AE,6,0)*IF($C5647="1 - Revenues",1,IF(AND($C5647="5 - Transfers",MID(J5647,15,1)="4"),1,-1))</f>
        <v>0</v>
      </c>
      <c r="O5647" s="17">
        <f>IFERROR(IF(RIGHT(LEFT(K5647,15),1)="4",VLOOKUP(K5647,'[1]Budget Worksheet'!A:B,2,0),-1*VLOOKUP(K5647,'[1]Budget Worksheet'!A:B,2,0)),0)</f>
        <v>-500</v>
      </c>
      <c r="P5647" s="17">
        <f>VLOOKUP($K5647,[1]Budget!$V:$AE,8,0)*IF($C5647="1 - Revenues",1,IF(AND($C5647="5 - Transfers",MID($K5647,15,1)="4"),1,-1))</f>
        <v>-500</v>
      </c>
      <c r="Q5647" s="17">
        <f>VLOOKUP($K5647,[1]Budget!$V:$AE,10,0)*IF($C5647="1 - Revenues",1,IF(AND($C5647="5 - Transfers",MID(K5647,15,1)="4"),1,-1))</f>
        <v>0</v>
      </c>
      <c r="S5647" s="18" t="b">
        <f>IF(LEFT(C5647,1)="1",1,-1)*SUMIF([1]Budget!V:V,'Budget Worksheet for Pivot Tabl'!K5647,[1]Budget!AC:AC)=P5647</f>
        <v>1</v>
      </c>
    </row>
    <row r="5648" spans="1:19" x14ac:dyDescent="0.25">
      <c r="A5648" t="s">
        <v>83</v>
      </c>
      <c r="B5648" t="s">
        <v>84</v>
      </c>
      <c r="C5648" t="s">
        <v>9</v>
      </c>
      <c r="D5648" t="str">
        <f t="shared" si="88"/>
        <v>OUTFLOWS</v>
      </c>
      <c r="E5648" t="s">
        <v>116</v>
      </c>
      <c r="F5648" t="s">
        <v>117</v>
      </c>
      <c r="G5648" t="s">
        <v>6617</v>
      </c>
      <c r="H5648" t="s">
        <v>6618</v>
      </c>
      <c r="I5648" t="s">
        <v>463</v>
      </c>
      <c r="J5648" t="s">
        <v>464</v>
      </c>
      <c r="K5648" t="s">
        <v>6984</v>
      </c>
      <c r="L5648" t="s">
        <v>478</v>
      </c>
      <c r="M5648" s="17">
        <f>VLOOKUP($K5648,[1]Budget!$V:$AE,5,0)*IF($C5648="1 - Revenues",1,IF(AND($C5648="5 - Transfers",MID(I5648,15,1)="4"),1,-1))</f>
        <v>0</v>
      </c>
      <c r="N5648" s="17">
        <f>VLOOKUP($K5648,[1]Budget!$V:$AE,6,0)*IF($C5648="1 - Revenues",1,IF(AND($C5648="5 - Transfers",MID(J5648,15,1)="4"),1,-1))</f>
        <v>-3000</v>
      </c>
      <c r="O5648" s="17">
        <f>IFERROR(IF(RIGHT(LEFT(K5648,15),1)="4",VLOOKUP(K5648,'[1]Budget Worksheet'!A:B,2,0),-1*VLOOKUP(K5648,'[1]Budget Worksheet'!A:B,2,0)),0)</f>
        <v>-25000</v>
      </c>
      <c r="P5648" s="17">
        <f>VLOOKUP($K5648,[1]Budget!$V:$AE,8,0)*IF($C5648="1 - Revenues",1,IF(AND($C5648="5 - Transfers",MID($K5648,15,1)="4"),1,-1))</f>
        <v>-25000</v>
      </c>
      <c r="Q5648" s="17">
        <f>VLOOKUP($K5648,[1]Budget!$V:$AE,10,0)*IF($C5648="1 - Revenues",1,IF(AND($C5648="5 - Transfers",MID(K5648,15,1)="4"),1,-1))</f>
        <v>0</v>
      </c>
      <c r="S5648" s="18" t="b">
        <f>IF(LEFT(C5648,1)="1",1,-1)*SUMIF([1]Budget!V:V,'Budget Worksheet for Pivot Tabl'!K5648,[1]Budget!AC:AC)=P5648</f>
        <v>1</v>
      </c>
    </row>
    <row r="5649" spans="1:19" x14ac:dyDescent="0.25">
      <c r="A5649" t="s">
        <v>83</v>
      </c>
      <c r="B5649" t="s">
        <v>84</v>
      </c>
      <c r="C5649" t="s">
        <v>9</v>
      </c>
      <c r="D5649" t="str">
        <f t="shared" si="88"/>
        <v>OUTFLOWS</v>
      </c>
      <c r="E5649" t="s">
        <v>116</v>
      </c>
      <c r="F5649" t="s">
        <v>117</v>
      </c>
      <c r="G5649" t="s">
        <v>6617</v>
      </c>
      <c r="H5649" t="s">
        <v>6618</v>
      </c>
      <c r="I5649" t="s">
        <v>463</v>
      </c>
      <c r="J5649" t="s">
        <v>464</v>
      </c>
      <c r="K5649" t="s">
        <v>6985</v>
      </c>
      <c r="L5649" t="s">
        <v>640</v>
      </c>
      <c r="M5649" s="17">
        <f>VLOOKUP($K5649,[1]Budget!$V:$AE,5,0)*IF($C5649="1 - Revenues",1,IF(AND($C5649="5 - Transfers",MID(I5649,15,1)="4"),1,-1))</f>
        <v>-5000</v>
      </c>
      <c r="N5649" s="17">
        <f>VLOOKUP($K5649,[1]Budget!$V:$AE,6,0)*IF($C5649="1 - Revenues",1,IF(AND($C5649="5 - Transfers",MID(J5649,15,1)="4"),1,-1))</f>
        <v>-3000</v>
      </c>
      <c r="O5649" s="17">
        <f>IFERROR(IF(RIGHT(LEFT(K5649,15),1)="4",VLOOKUP(K5649,'[1]Budget Worksheet'!A:B,2,0),-1*VLOOKUP(K5649,'[1]Budget Worksheet'!A:B,2,0)),0)</f>
        <v>-5000</v>
      </c>
      <c r="P5649" s="17">
        <f>VLOOKUP($K5649,[1]Budget!$V:$AE,8,0)*IF($C5649="1 - Revenues",1,IF(AND($C5649="5 - Transfers",MID($K5649,15,1)="4"),1,-1))</f>
        <v>-5000</v>
      </c>
      <c r="Q5649" s="17">
        <f>VLOOKUP($K5649,[1]Budget!$V:$AE,10,0)*IF($C5649="1 - Revenues",1,IF(AND($C5649="5 - Transfers",MID(K5649,15,1)="4"),1,-1))</f>
        <v>0</v>
      </c>
      <c r="S5649" s="18" t="b">
        <f>IF(LEFT(C5649,1)="1",1,-1)*SUMIF([1]Budget!V:V,'Budget Worksheet for Pivot Tabl'!K5649,[1]Budget!AC:AC)=P5649</f>
        <v>1</v>
      </c>
    </row>
    <row r="5650" spans="1:19" x14ac:dyDescent="0.25">
      <c r="A5650" t="s">
        <v>83</v>
      </c>
      <c r="B5650" t="s">
        <v>84</v>
      </c>
      <c r="C5650" t="s">
        <v>9</v>
      </c>
      <c r="D5650" t="str">
        <f t="shared" si="88"/>
        <v>OUTFLOWS</v>
      </c>
      <c r="E5650" t="s">
        <v>116</v>
      </c>
      <c r="F5650" t="s">
        <v>117</v>
      </c>
      <c r="G5650" t="s">
        <v>6617</v>
      </c>
      <c r="H5650" t="s">
        <v>6618</v>
      </c>
      <c r="I5650" t="s">
        <v>463</v>
      </c>
      <c r="J5650" t="s">
        <v>464</v>
      </c>
      <c r="K5650" t="s">
        <v>6986</v>
      </c>
      <c r="L5650" t="s">
        <v>486</v>
      </c>
      <c r="M5650" s="17">
        <f>VLOOKUP($K5650,[1]Budget!$V:$AE,5,0)*IF($C5650="1 - Revenues",1,IF(AND($C5650="5 - Transfers",MID(I5650,15,1)="4"),1,-1))</f>
        <v>0</v>
      </c>
      <c r="N5650" s="17">
        <f>VLOOKUP($K5650,[1]Budget!$V:$AE,6,0)*IF($C5650="1 - Revenues",1,IF(AND($C5650="5 - Transfers",MID(J5650,15,1)="4"),1,-1))</f>
        <v>0</v>
      </c>
      <c r="O5650" s="17">
        <f>IFERROR(IF(RIGHT(LEFT(K5650,15),1)="4",VLOOKUP(K5650,'[1]Budget Worksheet'!A:B,2,0),-1*VLOOKUP(K5650,'[1]Budget Worksheet'!A:B,2,0)),0)</f>
        <v>0</v>
      </c>
      <c r="P5650" s="17">
        <f>VLOOKUP($K5650,[1]Budget!$V:$AE,8,0)*IF($C5650="1 - Revenues",1,IF(AND($C5650="5 - Transfers",MID($K5650,15,1)="4"),1,-1))</f>
        <v>0</v>
      </c>
      <c r="Q5650" s="17">
        <f>VLOOKUP($K5650,[1]Budget!$V:$AE,10,0)*IF($C5650="1 - Revenues",1,IF(AND($C5650="5 - Transfers",MID(K5650,15,1)="4"),1,-1))</f>
        <v>0</v>
      </c>
      <c r="S5650" s="18" t="b">
        <f>IF(LEFT(C5650,1)="1",1,-1)*SUMIF([1]Budget!V:V,'Budget Worksheet for Pivot Tabl'!K5650,[1]Budget!AC:AC)=P5650</f>
        <v>1</v>
      </c>
    </row>
    <row r="5651" spans="1:19" x14ac:dyDescent="0.25">
      <c r="A5651" t="s">
        <v>83</v>
      </c>
      <c r="B5651" t="s">
        <v>84</v>
      </c>
      <c r="C5651" t="s">
        <v>9</v>
      </c>
      <c r="D5651" t="str">
        <f t="shared" si="88"/>
        <v>OUTFLOWS</v>
      </c>
      <c r="E5651" t="s">
        <v>116</v>
      </c>
      <c r="F5651" t="s">
        <v>117</v>
      </c>
      <c r="G5651" t="s">
        <v>6617</v>
      </c>
      <c r="H5651" t="s">
        <v>6618</v>
      </c>
      <c r="I5651" t="s">
        <v>463</v>
      </c>
      <c r="J5651" t="s">
        <v>464</v>
      </c>
      <c r="K5651" t="s">
        <v>6987</v>
      </c>
      <c r="L5651" t="s">
        <v>1037</v>
      </c>
      <c r="M5651" s="17">
        <f>VLOOKUP($K5651,[1]Budget!$V:$AE,5,0)*IF($C5651="1 - Revenues",1,IF(AND($C5651="5 - Transfers",MID(I5651,15,1)="4"),1,-1))</f>
        <v>-2000</v>
      </c>
      <c r="N5651" s="17">
        <f>VLOOKUP($K5651,[1]Budget!$V:$AE,6,0)*IF($C5651="1 - Revenues",1,IF(AND($C5651="5 - Transfers",MID(J5651,15,1)="4"),1,-1))</f>
        <v>-1000</v>
      </c>
      <c r="O5651" s="17">
        <f>IFERROR(IF(RIGHT(LEFT(K5651,15),1)="4",VLOOKUP(K5651,'[1]Budget Worksheet'!A:B,2,0),-1*VLOOKUP(K5651,'[1]Budget Worksheet'!A:B,2,0)),0)</f>
        <v>-1500</v>
      </c>
      <c r="P5651" s="17">
        <f>VLOOKUP($K5651,[1]Budget!$V:$AE,8,0)*IF($C5651="1 - Revenues",1,IF(AND($C5651="5 - Transfers",MID($K5651,15,1)="4"),1,-1))</f>
        <v>-1500</v>
      </c>
      <c r="Q5651" s="17">
        <f>VLOOKUP($K5651,[1]Budget!$V:$AE,10,0)*IF($C5651="1 - Revenues",1,IF(AND($C5651="5 - Transfers",MID(K5651,15,1)="4"),1,-1))</f>
        <v>0</v>
      </c>
      <c r="S5651" s="18" t="b">
        <f>IF(LEFT(C5651,1)="1",1,-1)*SUMIF([1]Budget!V:V,'Budget Worksheet for Pivot Tabl'!K5651,[1]Budget!AC:AC)=P5651</f>
        <v>1</v>
      </c>
    </row>
    <row r="5652" spans="1:19" x14ac:dyDescent="0.25">
      <c r="A5652" t="s">
        <v>83</v>
      </c>
      <c r="B5652" t="s">
        <v>84</v>
      </c>
      <c r="C5652" t="s">
        <v>9</v>
      </c>
      <c r="D5652" t="str">
        <f t="shared" si="88"/>
        <v>OUTFLOWS</v>
      </c>
      <c r="E5652" t="s">
        <v>116</v>
      </c>
      <c r="F5652" t="s">
        <v>117</v>
      </c>
      <c r="G5652" t="s">
        <v>6617</v>
      </c>
      <c r="H5652" t="s">
        <v>6618</v>
      </c>
      <c r="I5652" t="s">
        <v>463</v>
      </c>
      <c r="J5652" t="s">
        <v>464</v>
      </c>
      <c r="K5652" t="s">
        <v>6988</v>
      </c>
      <c r="L5652" t="s">
        <v>5840</v>
      </c>
      <c r="M5652" s="17">
        <f>VLOOKUP($K5652,[1]Budget!$V:$AE,5,0)*IF($C5652="1 - Revenues",1,IF(AND($C5652="5 - Transfers",MID(I5652,15,1)="4"),1,-1))</f>
        <v>-28000</v>
      </c>
      <c r="N5652" s="17">
        <f>VLOOKUP($K5652,[1]Budget!$V:$AE,6,0)*IF($C5652="1 - Revenues",1,IF(AND($C5652="5 - Transfers",MID(J5652,15,1)="4"),1,-1))</f>
        <v>-26000</v>
      </c>
      <c r="O5652" s="17">
        <f>IFERROR(IF(RIGHT(LEFT(K5652,15),1)="4",VLOOKUP(K5652,'[1]Budget Worksheet'!A:B,2,0),-1*VLOOKUP(K5652,'[1]Budget Worksheet'!A:B,2,0)),0)</f>
        <v>-40000</v>
      </c>
      <c r="P5652" s="17">
        <f>VLOOKUP($K5652,[1]Budget!$V:$AE,8,0)*IF($C5652="1 - Revenues",1,IF(AND($C5652="5 - Transfers",MID($K5652,15,1)="4"),1,-1))</f>
        <v>-40000</v>
      </c>
      <c r="Q5652" s="17">
        <f>VLOOKUP($K5652,[1]Budget!$V:$AE,10,0)*IF($C5652="1 - Revenues",1,IF(AND($C5652="5 - Transfers",MID(K5652,15,1)="4"),1,-1))</f>
        <v>0</v>
      </c>
      <c r="S5652" s="18" t="b">
        <f>IF(LEFT(C5652,1)="1",1,-1)*SUMIF([1]Budget!V:V,'Budget Worksheet for Pivot Tabl'!K5652,[1]Budget!AC:AC)=P5652</f>
        <v>1</v>
      </c>
    </row>
    <row r="5653" spans="1:19" x14ac:dyDescent="0.25">
      <c r="A5653" t="s">
        <v>83</v>
      </c>
      <c r="B5653" t="s">
        <v>84</v>
      </c>
      <c r="C5653" t="s">
        <v>9</v>
      </c>
      <c r="D5653" t="str">
        <f t="shared" si="88"/>
        <v>OUTFLOWS</v>
      </c>
      <c r="E5653" t="s">
        <v>116</v>
      </c>
      <c r="F5653" t="s">
        <v>117</v>
      </c>
      <c r="G5653" t="s">
        <v>6617</v>
      </c>
      <c r="H5653" t="s">
        <v>6618</v>
      </c>
      <c r="I5653" t="s">
        <v>463</v>
      </c>
      <c r="J5653" t="s">
        <v>464</v>
      </c>
      <c r="K5653" t="s">
        <v>6989</v>
      </c>
      <c r="L5653" t="s">
        <v>1971</v>
      </c>
      <c r="M5653" s="17">
        <f>VLOOKUP($K5653,[1]Budget!$V:$AE,5,0)*IF($C5653="1 - Revenues",1,IF(AND($C5653="5 - Transfers",MID(I5653,15,1)="4"),1,-1))</f>
        <v>0</v>
      </c>
      <c r="N5653" s="17">
        <f>VLOOKUP($K5653,[1]Budget!$V:$AE,6,0)*IF($C5653="1 - Revenues",1,IF(AND($C5653="5 - Transfers",MID(J5653,15,1)="4"),1,-1))</f>
        <v>0</v>
      </c>
      <c r="O5653" s="17">
        <f>IFERROR(IF(RIGHT(LEFT(K5653,15),1)="4",VLOOKUP(K5653,'[1]Budget Worksheet'!A:B,2,0),-1*VLOOKUP(K5653,'[1]Budget Worksheet'!A:B,2,0)),0)</f>
        <v>-1000</v>
      </c>
      <c r="P5653" s="17">
        <f>VLOOKUP($K5653,[1]Budget!$V:$AE,8,0)*IF($C5653="1 - Revenues",1,IF(AND($C5653="5 - Transfers",MID($K5653,15,1)="4"),1,-1))</f>
        <v>-1000</v>
      </c>
      <c r="Q5653" s="17">
        <f>VLOOKUP($K5653,[1]Budget!$V:$AE,10,0)*IF($C5653="1 - Revenues",1,IF(AND($C5653="5 - Transfers",MID(K5653,15,1)="4"),1,-1))</f>
        <v>0</v>
      </c>
      <c r="S5653" s="18" t="b">
        <f>IF(LEFT(C5653,1)="1",1,-1)*SUMIF([1]Budget!V:V,'Budget Worksheet for Pivot Tabl'!K5653,[1]Budget!AC:AC)=P5653</f>
        <v>1</v>
      </c>
    </row>
    <row r="5654" spans="1:19" x14ac:dyDescent="0.25">
      <c r="A5654" t="s">
        <v>83</v>
      </c>
      <c r="B5654" t="s">
        <v>84</v>
      </c>
      <c r="C5654" t="s">
        <v>9</v>
      </c>
      <c r="D5654" t="str">
        <f t="shared" si="88"/>
        <v>OUTFLOWS</v>
      </c>
      <c r="E5654" t="s">
        <v>116</v>
      </c>
      <c r="F5654" t="s">
        <v>117</v>
      </c>
      <c r="G5654" t="s">
        <v>6617</v>
      </c>
      <c r="H5654" t="s">
        <v>6618</v>
      </c>
      <c r="I5654" t="s">
        <v>463</v>
      </c>
      <c r="J5654" t="s">
        <v>464</v>
      </c>
      <c r="K5654" t="s">
        <v>6990</v>
      </c>
      <c r="L5654" t="s">
        <v>6906</v>
      </c>
      <c r="M5654" s="17">
        <f>VLOOKUP($K5654,[1]Budget!$V:$AE,5,0)*IF($C5654="1 - Revenues",1,IF(AND($C5654="5 - Transfers",MID(I5654,15,1)="4"),1,-1))</f>
        <v>0</v>
      </c>
      <c r="N5654" s="17">
        <f>VLOOKUP($K5654,[1]Budget!$V:$AE,6,0)*IF($C5654="1 - Revenues",1,IF(AND($C5654="5 - Transfers",MID(J5654,15,1)="4"),1,-1))</f>
        <v>0</v>
      </c>
      <c r="O5654" s="17">
        <f>IFERROR(IF(RIGHT(LEFT(K5654,15),1)="4",VLOOKUP(K5654,'[1]Budget Worksheet'!A:B,2,0),-1*VLOOKUP(K5654,'[1]Budget Worksheet'!A:B,2,0)),0)</f>
        <v>0</v>
      </c>
      <c r="P5654" s="17">
        <f>VLOOKUP($K5654,[1]Budget!$V:$AE,8,0)*IF($C5654="1 - Revenues",1,IF(AND($C5654="5 - Transfers",MID($K5654,15,1)="4"),1,-1))</f>
        <v>0</v>
      </c>
      <c r="Q5654" s="17">
        <f>VLOOKUP($K5654,[1]Budget!$V:$AE,10,0)*IF($C5654="1 - Revenues",1,IF(AND($C5654="5 - Transfers",MID(K5654,15,1)="4"),1,-1))</f>
        <v>0</v>
      </c>
      <c r="S5654" s="18" t="b">
        <f>IF(LEFT(C5654,1)="1",1,-1)*SUMIF([1]Budget!V:V,'Budget Worksheet for Pivot Tabl'!K5654,[1]Budget!AC:AC)=P5654</f>
        <v>1</v>
      </c>
    </row>
    <row r="5655" spans="1:19" x14ac:dyDescent="0.25">
      <c r="A5655" t="s">
        <v>83</v>
      </c>
      <c r="B5655" t="s">
        <v>84</v>
      </c>
      <c r="C5655" t="s">
        <v>9</v>
      </c>
      <c r="D5655" t="str">
        <f t="shared" si="88"/>
        <v>OUTFLOWS</v>
      </c>
      <c r="E5655" t="s">
        <v>116</v>
      </c>
      <c r="F5655" t="s">
        <v>117</v>
      </c>
      <c r="G5655" t="s">
        <v>6617</v>
      </c>
      <c r="H5655" t="s">
        <v>6618</v>
      </c>
      <c r="I5655" t="s">
        <v>463</v>
      </c>
      <c r="J5655" t="s">
        <v>464</v>
      </c>
      <c r="K5655" t="s">
        <v>6991</v>
      </c>
      <c r="L5655" t="s">
        <v>6908</v>
      </c>
      <c r="M5655" s="17">
        <f>VLOOKUP($K5655,[1]Budget!$V:$AE,5,0)*IF($C5655="1 - Revenues",1,IF(AND($C5655="5 - Transfers",MID(I5655,15,1)="4"),1,-1))</f>
        <v>-14000</v>
      </c>
      <c r="N5655" s="17">
        <f>VLOOKUP($K5655,[1]Budget!$V:$AE,6,0)*IF($C5655="1 - Revenues",1,IF(AND($C5655="5 - Transfers",MID(J5655,15,1)="4"),1,-1))</f>
        <v>-36000</v>
      </c>
      <c r="O5655" s="17">
        <f>IFERROR(IF(RIGHT(LEFT(K5655,15),1)="4",VLOOKUP(K5655,'[1]Budget Worksheet'!A:B,2,0),-1*VLOOKUP(K5655,'[1]Budget Worksheet'!A:B,2,0)),0)</f>
        <v>-109500</v>
      </c>
      <c r="P5655" s="17">
        <f>VLOOKUP($K5655,[1]Budget!$V:$AE,8,0)*IF($C5655="1 - Revenues",1,IF(AND($C5655="5 - Transfers",MID($K5655,15,1)="4"),1,-1))</f>
        <v>-109500</v>
      </c>
      <c r="Q5655" s="17">
        <f>VLOOKUP($K5655,[1]Budget!$V:$AE,10,0)*IF($C5655="1 - Revenues",1,IF(AND($C5655="5 - Transfers",MID(K5655,15,1)="4"),1,-1))</f>
        <v>0</v>
      </c>
      <c r="S5655" s="18" t="b">
        <f>IF(LEFT(C5655,1)="1",1,-1)*SUMIF([1]Budget!V:V,'Budget Worksheet for Pivot Tabl'!K5655,[1]Budget!AC:AC)=P5655</f>
        <v>1</v>
      </c>
    </row>
    <row r="5656" spans="1:19" x14ac:dyDescent="0.25">
      <c r="A5656" t="s">
        <v>83</v>
      </c>
      <c r="B5656" t="s">
        <v>84</v>
      </c>
      <c r="C5656" t="s">
        <v>9</v>
      </c>
      <c r="D5656" t="str">
        <f t="shared" si="88"/>
        <v>OUTFLOWS</v>
      </c>
      <c r="E5656" t="s">
        <v>116</v>
      </c>
      <c r="F5656" t="s">
        <v>117</v>
      </c>
      <c r="G5656" t="s">
        <v>6617</v>
      </c>
      <c r="H5656" t="s">
        <v>6618</v>
      </c>
      <c r="I5656" t="s">
        <v>463</v>
      </c>
      <c r="J5656" t="s">
        <v>464</v>
      </c>
      <c r="K5656" t="s">
        <v>6992</v>
      </c>
      <c r="L5656" t="s">
        <v>6910</v>
      </c>
      <c r="M5656" s="17">
        <f>VLOOKUP($K5656,[1]Budget!$V:$AE,5,0)*IF($C5656="1 - Revenues",1,IF(AND($C5656="5 - Transfers",MID(I5656,15,1)="4"),1,-1))</f>
        <v>-337000</v>
      </c>
      <c r="N5656" s="17">
        <f>VLOOKUP($K5656,[1]Budget!$V:$AE,6,0)*IF($C5656="1 - Revenues",1,IF(AND($C5656="5 - Transfers",MID(J5656,15,1)="4"),1,-1))</f>
        <v>-644000</v>
      </c>
      <c r="O5656" s="17">
        <f>IFERROR(IF(RIGHT(LEFT(K5656,15),1)="4",VLOOKUP(K5656,'[1]Budget Worksheet'!A:B,2,0),-1*VLOOKUP(K5656,'[1]Budget Worksheet'!A:B,2,0)),0)</f>
        <v>-1400000</v>
      </c>
      <c r="P5656" s="17">
        <f>VLOOKUP($K5656,[1]Budget!$V:$AE,8,0)*IF($C5656="1 - Revenues",1,IF(AND($C5656="5 - Transfers",MID($K5656,15,1)="4"),1,-1))</f>
        <v>-1600000</v>
      </c>
      <c r="Q5656" s="17">
        <f>VLOOKUP($K5656,[1]Budget!$V:$AE,10,0)*IF($C5656="1 - Revenues",1,IF(AND($C5656="5 - Transfers",MID(K5656,15,1)="4"),1,-1))</f>
        <v>-200000</v>
      </c>
      <c r="S5656" s="18" t="b">
        <f>IF(LEFT(C5656,1)="1",1,-1)*SUMIF([1]Budget!V:V,'Budget Worksheet for Pivot Tabl'!K5656,[1]Budget!AC:AC)=P5656</f>
        <v>1</v>
      </c>
    </row>
    <row r="5657" spans="1:19" x14ac:dyDescent="0.25">
      <c r="A5657" t="s">
        <v>83</v>
      </c>
      <c r="B5657" t="s">
        <v>84</v>
      </c>
      <c r="C5657" t="s">
        <v>9</v>
      </c>
      <c r="D5657" t="str">
        <f t="shared" si="88"/>
        <v>OUTFLOWS</v>
      </c>
      <c r="E5657" t="s">
        <v>116</v>
      </c>
      <c r="F5657" t="s">
        <v>117</v>
      </c>
      <c r="G5657" t="s">
        <v>6617</v>
      </c>
      <c r="H5657" t="s">
        <v>6618</v>
      </c>
      <c r="I5657" t="s">
        <v>463</v>
      </c>
      <c r="J5657" t="s">
        <v>464</v>
      </c>
      <c r="K5657" t="s">
        <v>6993</v>
      </c>
      <c r="L5657" t="s">
        <v>6912</v>
      </c>
      <c r="M5657" s="17">
        <f>VLOOKUP($K5657,[1]Budget!$V:$AE,5,0)*IF($C5657="1 - Revenues",1,IF(AND($C5657="5 - Transfers",MID(I5657,15,1)="4"),1,-1))</f>
        <v>0</v>
      </c>
      <c r="N5657" s="17">
        <f>VLOOKUP($K5657,[1]Budget!$V:$AE,6,0)*IF($C5657="1 - Revenues",1,IF(AND($C5657="5 - Transfers",MID(J5657,15,1)="4"),1,-1))</f>
        <v>0</v>
      </c>
      <c r="O5657" s="17">
        <f>IFERROR(IF(RIGHT(LEFT(K5657,15),1)="4",VLOOKUP(K5657,'[1]Budget Worksheet'!A:B,2,0),-1*VLOOKUP(K5657,'[1]Budget Worksheet'!A:B,2,0)),0)</f>
        <v>-3000</v>
      </c>
      <c r="P5657" s="17">
        <f>VLOOKUP($K5657,[1]Budget!$V:$AE,8,0)*IF($C5657="1 - Revenues",1,IF(AND($C5657="5 - Transfers",MID($K5657,15,1)="4"),1,-1))</f>
        <v>-3000</v>
      </c>
      <c r="Q5657" s="17">
        <f>VLOOKUP($K5657,[1]Budget!$V:$AE,10,0)*IF($C5657="1 - Revenues",1,IF(AND($C5657="5 - Transfers",MID(K5657,15,1)="4"),1,-1))</f>
        <v>0</v>
      </c>
      <c r="S5657" s="18" t="b">
        <f>IF(LEFT(C5657,1)="1",1,-1)*SUMIF([1]Budget!V:V,'Budget Worksheet for Pivot Tabl'!K5657,[1]Budget!AC:AC)=P5657</f>
        <v>1</v>
      </c>
    </row>
    <row r="5658" spans="1:19" x14ac:dyDescent="0.25">
      <c r="A5658" t="s">
        <v>83</v>
      </c>
      <c r="B5658" t="s">
        <v>84</v>
      </c>
      <c r="C5658" t="s">
        <v>9</v>
      </c>
      <c r="D5658" t="str">
        <f t="shared" si="88"/>
        <v>OUTFLOWS</v>
      </c>
      <c r="E5658" t="s">
        <v>116</v>
      </c>
      <c r="F5658" t="s">
        <v>117</v>
      </c>
      <c r="G5658" t="s">
        <v>6617</v>
      </c>
      <c r="H5658" t="s">
        <v>6618</v>
      </c>
      <c r="I5658" t="s">
        <v>463</v>
      </c>
      <c r="J5658" t="s">
        <v>464</v>
      </c>
      <c r="K5658" t="s">
        <v>6994</v>
      </c>
      <c r="L5658" t="s">
        <v>6914</v>
      </c>
      <c r="M5658" s="17">
        <f>VLOOKUP($K5658,[1]Budget!$V:$AE,5,0)*IF($C5658="1 - Revenues",1,IF(AND($C5658="5 - Transfers",MID(I5658,15,1)="4"),1,-1))</f>
        <v>-46000</v>
      </c>
      <c r="N5658" s="17">
        <f>VLOOKUP($K5658,[1]Budget!$V:$AE,6,0)*IF($C5658="1 - Revenues",1,IF(AND($C5658="5 - Transfers",MID(J5658,15,1)="4"),1,-1))</f>
        <v>-31000</v>
      </c>
      <c r="O5658" s="17">
        <f>IFERROR(IF(RIGHT(LEFT(K5658,15),1)="4",VLOOKUP(K5658,'[1]Budget Worksheet'!A:B,2,0),-1*VLOOKUP(K5658,'[1]Budget Worksheet'!A:B,2,0)),0)</f>
        <v>-50000</v>
      </c>
      <c r="P5658" s="17">
        <f>VLOOKUP($K5658,[1]Budget!$V:$AE,8,0)*IF($C5658="1 - Revenues",1,IF(AND($C5658="5 - Transfers",MID($K5658,15,1)="4"),1,-1))</f>
        <v>-50000</v>
      </c>
      <c r="Q5658" s="17">
        <f>VLOOKUP($K5658,[1]Budget!$V:$AE,10,0)*IF($C5658="1 - Revenues",1,IF(AND($C5658="5 - Transfers",MID(K5658,15,1)="4"),1,-1))</f>
        <v>0</v>
      </c>
      <c r="S5658" s="18" t="b">
        <f>IF(LEFT(C5658,1)="1",1,-1)*SUMIF([1]Budget!V:V,'Budget Worksheet for Pivot Tabl'!K5658,[1]Budget!AC:AC)=P5658</f>
        <v>1</v>
      </c>
    </row>
    <row r="5659" spans="1:19" x14ac:dyDescent="0.25">
      <c r="A5659" t="s">
        <v>83</v>
      </c>
      <c r="B5659" t="s">
        <v>84</v>
      </c>
      <c r="C5659" t="s">
        <v>9</v>
      </c>
      <c r="D5659" t="str">
        <f t="shared" si="88"/>
        <v>OUTFLOWS</v>
      </c>
      <c r="E5659" t="s">
        <v>116</v>
      </c>
      <c r="F5659" t="s">
        <v>117</v>
      </c>
      <c r="G5659" t="s">
        <v>6617</v>
      </c>
      <c r="H5659" t="s">
        <v>6618</v>
      </c>
      <c r="I5659" t="s">
        <v>463</v>
      </c>
      <c r="J5659" t="s">
        <v>464</v>
      </c>
      <c r="K5659" t="s">
        <v>6995</v>
      </c>
      <c r="L5659" t="s">
        <v>6916</v>
      </c>
      <c r="M5659" s="17">
        <f>VLOOKUP($K5659,[1]Budget!$V:$AE,5,0)*IF($C5659="1 - Revenues",1,IF(AND($C5659="5 - Transfers",MID(I5659,15,1)="4"),1,-1))</f>
        <v>0</v>
      </c>
      <c r="N5659" s="17">
        <f>VLOOKUP($K5659,[1]Budget!$V:$AE,6,0)*IF($C5659="1 - Revenues",1,IF(AND($C5659="5 - Transfers",MID(J5659,15,1)="4"),1,-1))</f>
        <v>-17000</v>
      </c>
      <c r="O5659" s="17">
        <f>IFERROR(IF(RIGHT(LEFT(K5659,15),1)="4",VLOOKUP(K5659,'[1]Budget Worksheet'!A:B,2,0),-1*VLOOKUP(K5659,'[1]Budget Worksheet'!A:B,2,0)),0)</f>
        <v>-25000</v>
      </c>
      <c r="P5659" s="17">
        <f>VLOOKUP($K5659,[1]Budget!$V:$AE,8,0)*IF($C5659="1 - Revenues",1,IF(AND($C5659="5 - Transfers",MID($K5659,15,1)="4"),1,-1))</f>
        <v>-25000</v>
      </c>
      <c r="Q5659" s="17">
        <f>VLOOKUP($K5659,[1]Budget!$V:$AE,10,0)*IF($C5659="1 - Revenues",1,IF(AND($C5659="5 - Transfers",MID(K5659,15,1)="4"),1,-1))</f>
        <v>0</v>
      </c>
      <c r="S5659" s="18" t="b">
        <f>IF(LEFT(C5659,1)="1",1,-1)*SUMIF([1]Budget!V:V,'Budget Worksheet for Pivot Tabl'!K5659,[1]Budget!AC:AC)=P5659</f>
        <v>1</v>
      </c>
    </row>
    <row r="5660" spans="1:19" x14ac:dyDescent="0.25">
      <c r="A5660" t="s">
        <v>83</v>
      </c>
      <c r="B5660" t="s">
        <v>84</v>
      </c>
      <c r="C5660" t="s">
        <v>9</v>
      </c>
      <c r="D5660" t="str">
        <f t="shared" si="88"/>
        <v>OUTFLOWS</v>
      </c>
      <c r="E5660" t="s">
        <v>116</v>
      </c>
      <c r="F5660" t="s">
        <v>117</v>
      </c>
      <c r="G5660" t="s">
        <v>6617</v>
      </c>
      <c r="H5660" t="s">
        <v>6618</v>
      </c>
      <c r="I5660" t="s">
        <v>463</v>
      </c>
      <c r="J5660" t="s">
        <v>464</v>
      </c>
      <c r="K5660" t="s">
        <v>6996</v>
      </c>
      <c r="L5660" t="s">
        <v>6920</v>
      </c>
      <c r="M5660" s="17">
        <f>VLOOKUP($K5660,[1]Budget!$V:$AE,5,0)*IF($C5660="1 - Revenues",1,IF(AND($C5660="5 - Transfers",MID(I5660,15,1)="4"),1,-1))</f>
        <v>-11000</v>
      </c>
      <c r="N5660" s="17">
        <f>VLOOKUP($K5660,[1]Budget!$V:$AE,6,0)*IF($C5660="1 - Revenues",1,IF(AND($C5660="5 - Transfers",MID(J5660,15,1)="4"),1,-1))</f>
        <v>-12000</v>
      </c>
      <c r="O5660" s="17">
        <f>IFERROR(IF(RIGHT(LEFT(K5660,15),1)="4",VLOOKUP(K5660,'[1]Budget Worksheet'!A:B,2,0),-1*VLOOKUP(K5660,'[1]Budget Worksheet'!A:B,2,0)),0)</f>
        <v>-29990</v>
      </c>
      <c r="P5660" s="17">
        <f>VLOOKUP($K5660,[1]Budget!$V:$AE,8,0)*IF($C5660="1 - Revenues",1,IF(AND($C5660="5 - Transfers",MID($K5660,15,1)="4"),1,-1))</f>
        <v>-29990</v>
      </c>
      <c r="Q5660" s="17">
        <f>VLOOKUP($K5660,[1]Budget!$V:$AE,10,0)*IF($C5660="1 - Revenues",1,IF(AND($C5660="5 - Transfers",MID(K5660,15,1)="4"),1,-1))</f>
        <v>0</v>
      </c>
      <c r="S5660" s="18" t="b">
        <f>IF(LEFT(C5660,1)="1",1,-1)*SUMIF([1]Budget!V:V,'Budget Worksheet for Pivot Tabl'!K5660,[1]Budget!AC:AC)=P5660</f>
        <v>1</v>
      </c>
    </row>
    <row r="5661" spans="1:19" x14ac:dyDescent="0.25">
      <c r="A5661" t="s">
        <v>83</v>
      </c>
      <c r="B5661" t="s">
        <v>84</v>
      </c>
      <c r="C5661" t="s">
        <v>9</v>
      </c>
      <c r="D5661" t="str">
        <f t="shared" si="88"/>
        <v>OUTFLOWS</v>
      </c>
      <c r="E5661" t="s">
        <v>116</v>
      </c>
      <c r="F5661" t="s">
        <v>117</v>
      </c>
      <c r="G5661" t="s">
        <v>6617</v>
      </c>
      <c r="H5661" t="s">
        <v>6618</v>
      </c>
      <c r="I5661" t="s">
        <v>463</v>
      </c>
      <c r="J5661" t="s">
        <v>464</v>
      </c>
      <c r="K5661" t="s">
        <v>6997</v>
      </c>
      <c r="L5661" t="s">
        <v>490</v>
      </c>
      <c r="M5661" s="17">
        <f>VLOOKUP($K5661,[1]Budget!$V:$AE,5,0)*IF($C5661="1 - Revenues",1,IF(AND($C5661="5 - Transfers",MID(I5661,15,1)="4"),1,-1))</f>
        <v>-4000</v>
      </c>
      <c r="N5661" s="17">
        <f>VLOOKUP($K5661,[1]Budget!$V:$AE,6,0)*IF($C5661="1 - Revenues",1,IF(AND($C5661="5 - Transfers",MID(J5661,15,1)="4"),1,-1))</f>
        <v>-4000</v>
      </c>
      <c r="O5661" s="17">
        <f>IFERROR(IF(RIGHT(LEFT(K5661,15),1)="4",VLOOKUP(K5661,'[1]Budget Worksheet'!A:B,2,0),-1*VLOOKUP(K5661,'[1]Budget Worksheet'!A:B,2,0)),0)</f>
        <v>-7000</v>
      </c>
      <c r="P5661" s="17">
        <f>VLOOKUP($K5661,[1]Budget!$V:$AE,8,0)*IF($C5661="1 - Revenues",1,IF(AND($C5661="5 - Transfers",MID($K5661,15,1)="4"),1,-1))</f>
        <v>-7000</v>
      </c>
      <c r="Q5661" s="17">
        <f>VLOOKUP($K5661,[1]Budget!$V:$AE,10,0)*IF($C5661="1 - Revenues",1,IF(AND($C5661="5 - Transfers",MID(K5661,15,1)="4"),1,-1))</f>
        <v>0</v>
      </c>
      <c r="S5661" s="18" t="b">
        <f>IF(LEFT(C5661,1)="1",1,-1)*SUMIF([1]Budget!V:V,'Budget Worksheet for Pivot Tabl'!K5661,[1]Budget!AC:AC)=P5661</f>
        <v>1</v>
      </c>
    </row>
    <row r="5662" spans="1:19" x14ac:dyDescent="0.25">
      <c r="A5662" t="s">
        <v>83</v>
      </c>
      <c r="B5662" t="s">
        <v>84</v>
      </c>
      <c r="C5662" t="s">
        <v>9</v>
      </c>
      <c r="D5662" t="str">
        <f t="shared" si="88"/>
        <v>OUTFLOWS</v>
      </c>
      <c r="E5662" t="s">
        <v>116</v>
      </c>
      <c r="F5662" t="s">
        <v>117</v>
      </c>
      <c r="G5662" t="s">
        <v>6617</v>
      </c>
      <c r="H5662" t="s">
        <v>6618</v>
      </c>
      <c r="I5662" t="s">
        <v>463</v>
      </c>
      <c r="J5662" t="s">
        <v>464</v>
      </c>
      <c r="K5662" t="s">
        <v>6998</v>
      </c>
      <c r="L5662" t="s">
        <v>954</v>
      </c>
      <c r="M5662" s="17">
        <f>VLOOKUP($K5662,[1]Budget!$V:$AE,5,0)*IF($C5662="1 - Revenues",1,IF(AND($C5662="5 - Transfers",MID(I5662,15,1)="4"),1,-1))</f>
        <v>-2000</v>
      </c>
      <c r="N5662" s="17">
        <f>VLOOKUP($K5662,[1]Budget!$V:$AE,6,0)*IF($C5662="1 - Revenues",1,IF(AND($C5662="5 - Transfers",MID(J5662,15,1)="4"),1,-1))</f>
        <v>-2000</v>
      </c>
      <c r="O5662" s="17">
        <f>IFERROR(IF(RIGHT(LEFT(K5662,15),1)="4",VLOOKUP(K5662,'[1]Budget Worksheet'!A:B,2,0),-1*VLOOKUP(K5662,'[1]Budget Worksheet'!A:B,2,0)),0)</f>
        <v>-10000</v>
      </c>
      <c r="P5662" s="17">
        <f>VLOOKUP($K5662,[1]Budget!$V:$AE,8,0)*IF($C5662="1 - Revenues",1,IF(AND($C5662="5 - Transfers",MID($K5662,15,1)="4"),1,-1))</f>
        <v>-10000</v>
      </c>
      <c r="Q5662" s="17">
        <f>VLOOKUP($K5662,[1]Budget!$V:$AE,10,0)*IF($C5662="1 - Revenues",1,IF(AND($C5662="5 - Transfers",MID(K5662,15,1)="4"),1,-1))</f>
        <v>0</v>
      </c>
      <c r="S5662" s="18" t="b">
        <f>IF(LEFT(C5662,1)="1",1,-1)*SUMIF([1]Budget!V:V,'Budget Worksheet for Pivot Tabl'!K5662,[1]Budget!AC:AC)=P5662</f>
        <v>1</v>
      </c>
    </row>
    <row r="5663" spans="1:19" x14ac:dyDescent="0.25">
      <c r="A5663" t="s">
        <v>83</v>
      </c>
      <c r="B5663" t="s">
        <v>84</v>
      </c>
      <c r="C5663" t="s">
        <v>9</v>
      </c>
      <c r="D5663" t="str">
        <f t="shared" si="88"/>
        <v>OUTFLOWS</v>
      </c>
      <c r="E5663" t="s">
        <v>116</v>
      </c>
      <c r="F5663" t="s">
        <v>117</v>
      </c>
      <c r="G5663" t="s">
        <v>6617</v>
      </c>
      <c r="H5663" t="s">
        <v>6618</v>
      </c>
      <c r="I5663" t="s">
        <v>463</v>
      </c>
      <c r="J5663" t="s">
        <v>464</v>
      </c>
      <c r="K5663" t="s">
        <v>6999</v>
      </c>
      <c r="L5663" t="s">
        <v>1220</v>
      </c>
      <c r="M5663" s="17">
        <f>VLOOKUP($K5663,[1]Budget!$V:$AE,5,0)*IF($C5663="1 - Revenues",1,IF(AND($C5663="5 - Transfers",MID(I5663,15,1)="4"),1,-1))</f>
        <v>0</v>
      </c>
      <c r="N5663" s="17">
        <f>VLOOKUP($K5663,[1]Budget!$V:$AE,6,0)*IF($C5663="1 - Revenues",1,IF(AND($C5663="5 - Transfers",MID(J5663,15,1)="4"),1,-1))</f>
        <v>0</v>
      </c>
      <c r="O5663" s="17">
        <f>IFERROR(IF(RIGHT(LEFT(K5663,15),1)="4",VLOOKUP(K5663,'[1]Budget Worksheet'!A:B,2,0),-1*VLOOKUP(K5663,'[1]Budget Worksheet'!A:B,2,0)),0)</f>
        <v>0</v>
      </c>
      <c r="P5663" s="17">
        <f>VLOOKUP($K5663,[1]Budget!$V:$AE,8,0)*IF($C5663="1 - Revenues",1,IF(AND($C5663="5 - Transfers",MID($K5663,15,1)="4"),1,-1))</f>
        <v>0</v>
      </c>
      <c r="Q5663" s="17">
        <f>VLOOKUP($K5663,[1]Budget!$V:$AE,10,0)*IF($C5663="1 - Revenues",1,IF(AND($C5663="5 - Transfers",MID(K5663,15,1)="4"),1,-1))</f>
        <v>0</v>
      </c>
      <c r="S5663" s="18" t="b">
        <f>IF(LEFT(C5663,1)="1",1,-1)*SUMIF([1]Budget!V:V,'Budget Worksheet for Pivot Tabl'!K5663,[1]Budget!AC:AC)=P5663</f>
        <v>1</v>
      </c>
    </row>
    <row r="5664" spans="1:19" x14ac:dyDescent="0.25">
      <c r="A5664" t="s">
        <v>83</v>
      </c>
      <c r="B5664" t="s">
        <v>84</v>
      </c>
      <c r="C5664" t="s">
        <v>9</v>
      </c>
      <c r="D5664" t="str">
        <f t="shared" si="88"/>
        <v>OUTFLOWS</v>
      </c>
      <c r="E5664" t="s">
        <v>116</v>
      </c>
      <c r="F5664" t="s">
        <v>117</v>
      </c>
      <c r="G5664" t="s">
        <v>6617</v>
      </c>
      <c r="H5664" t="s">
        <v>6618</v>
      </c>
      <c r="I5664" t="s">
        <v>463</v>
      </c>
      <c r="J5664" t="s">
        <v>464</v>
      </c>
      <c r="K5664" t="s">
        <v>7000</v>
      </c>
      <c r="L5664" t="s">
        <v>2084</v>
      </c>
      <c r="M5664" s="17">
        <f>VLOOKUP($K5664,[1]Budget!$V:$AE,5,0)*IF($C5664="1 - Revenues",1,IF(AND($C5664="5 - Transfers",MID(I5664,15,1)="4"),1,-1))</f>
        <v>-11000</v>
      </c>
      <c r="N5664" s="17">
        <f>VLOOKUP($K5664,[1]Budget!$V:$AE,6,0)*IF($C5664="1 - Revenues",1,IF(AND($C5664="5 - Transfers",MID(J5664,15,1)="4"),1,-1))</f>
        <v>-15000</v>
      </c>
      <c r="O5664" s="17">
        <f>IFERROR(IF(RIGHT(LEFT(K5664,15),1)="4",VLOOKUP(K5664,'[1]Budget Worksheet'!A:B,2,0),-1*VLOOKUP(K5664,'[1]Budget Worksheet'!A:B,2,0)),0)</f>
        <v>-23432</v>
      </c>
      <c r="P5664" s="17">
        <f>VLOOKUP($K5664,[1]Budget!$V:$AE,8,0)*IF($C5664="1 - Revenues",1,IF(AND($C5664="5 - Transfers",MID($K5664,15,1)="4"),1,-1))</f>
        <v>-23432</v>
      </c>
      <c r="Q5664" s="17">
        <f>VLOOKUP($K5664,[1]Budget!$V:$AE,10,0)*IF($C5664="1 - Revenues",1,IF(AND($C5664="5 - Transfers",MID(K5664,15,1)="4"),1,-1))</f>
        <v>0</v>
      </c>
      <c r="S5664" s="18" t="b">
        <f>IF(LEFT(C5664,1)="1",1,-1)*SUMIF([1]Budget!V:V,'Budget Worksheet for Pivot Tabl'!K5664,[1]Budget!AC:AC)=P5664</f>
        <v>1</v>
      </c>
    </row>
    <row r="5665" spans="1:19" x14ac:dyDescent="0.25">
      <c r="A5665" t="s">
        <v>83</v>
      </c>
      <c r="B5665" t="s">
        <v>84</v>
      </c>
      <c r="C5665" t="s">
        <v>9</v>
      </c>
      <c r="D5665" t="str">
        <f t="shared" si="88"/>
        <v>OUTFLOWS</v>
      </c>
      <c r="E5665" t="s">
        <v>116</v>
      </c>
      <c r="F5665" t="s">
        <v>117</v>
      </c>
      <c r="G5665" t="s">
        <v>6617</v>
      </c>
      <c r="H5665" t="s">
        <v>6618</v>
      </c>
      <c r="I5665" t="s">
        <v>463</v>
      </c>
      <c r="J5665" t="s">
        <v>464</v>
      </c>
      <c r="K5665" t="s">
        <v>7001</v>
      </c>
      <c r="L5665" t="s">
        <v>2117</v>
      </c>
      <c r="M5665" s="17">
        <f>VLOOKUP($K5665,[1]Budget!$V:$AE,5,0)*IF($C5665="1 - Revenues",1,IF(AND($C5665="5 - Transfers",MID(I5665,15,1)="4"),1,-1))</f>
        <v>-3000</v>
      </c>
      <c r="N5665" s="17">
        <f>VLOOKUP($K5665,[1]Budget!$V:$AE,6,0)*IF($C5665="1 - Revenues",1,IF(AND($C5665="5 - Transfers",MID(J5665,15,1)="4"),1,-1))</f>
        <v>-3000</v>
      </c>
      <c r="O5665" s="17">
        <f>IFERROR(IF(RIGHT(LEFT(K5665,15),1)="4",VLOOKUP(K5665,'[1]Budget Worksheet'!A:B,2,0),-1*VLOOKUP(K5665,'[1]Budget Worksheet'!A:B,2,0)),0)</f>
        <v>-5000</v>
      </c>
      <c r="P5665" s="17">
        <f>VLOOKUP($K5665,[1]Budget!$V:$AE,8,0)*IF($C5665="1 - Revenues",1,IF(AND($C5665="5 - Transfers",MID($K5665,15,1)="4"),1,-1))</f>
        <v>-5000</v>
      </c>
      <c r="Q5665" s="17">
        <f>VLOOKUP($K5665,[1]Budget!$V:$AE,10,0)*IF($C5665="1 - Revenues",1,IF(AND($C5665="5 - Transfers",MID(K5665,15,1)="4"),1,-1))</f>
        <v>0</v>
      </c>
      <c r="S5665" s="18" t="b">
        <f>IF(LEFT(C5665,1)="1",1,-1)*SUMIF([1]Budget!V:V,'Budget Worksheet for Pivot Tabl'!K5665,[1]Budget!AC:AC)=P5665</f>
        <v>1</v>
      </c>
    </row>
    <row r="5666" spans="1:19" x14ac:dyDescent="0.25">
      <c r="A5666" t="s">
        <v>83</v>
      </c>
      <c r="B5666" t="s">
        <v>84</v>
      </c>
      <c r="C5666" t="s">
        <v>9</v>
      </c>
      <c r="D5666" t="str">
        <f t="shared" si="88"/>
        <v>OUTFLOWS</v>
      </c>
      <c r="E5666" t="s">
        <v>116</v>
      </c>
      <c r="F5666" t="s">
        <v>117</v>
      </c>
      <c r="G5666" t="s">
        <v>6617</v>
      </c>
      <c r="H5666" t="s">
        <v>6618</v>
      </c>
      <c r="I5666" t="s">
        <v>463</v>
      </c>
      <c r="J5666" t="s">
        <v>464</v>
      </c>
      <c r="K5666" t="s">
        <v>7002</v>
      </c>
      <c r="L5666" t="s">
        <v>6928</v>
      </c>
      <c r="M5666" s="17">
        <f>VLOOKUP($K5666,[1]Budget!$V:$AE,5,0)*IF($C5666="1 - Revenues",1,IF(AND($C5666="5 - Transfers",MID(I5666,15,1)="4"),1,-1))</f>
        <v>-89000</v>
      </c>
      <c r="N5666" s="17">
        <f>VLOOKUP($K5666,[1]Budget!$V:$AE,6,0)*IF($C5666="1 - Revenues",1,IF(AND($C5666="5 - Transfers",MID(J5666,15,1)="4"),1,-1))</f>
        <v>-78000</v>
      </c>
      <c r="O5666" s="17">
        <f>IFERROR(IF(RIGHT(LEFT(K5666,15),1)="4",VLOOKUP(K5666,'[1]Budget Worksheet'!A:B,2,0),-1*VLOOKUP(K5666,'[1]Budget Worksheet'!A:B,2,0)),0)</f>
        <v>-100000</v>
      </c>
      <c r="P5666" s="17">
        <f>VLOOKUP($K5666,[1]Budget!$V:$AE,8,0)*IF($C5666="1 - Revenues",1,IF(AND($C5666="5 - Transfers",MID($K5666,15,1)="4"),1,-1))</f>
        <v>-100000</v>
      </c>
      <c r="Q5666" s="17">
        <f>VLOOKUP($K5666,[1]Budget!$V:$AE,10,0)*IF($C5666="1 - Revenues",1,IF(AND($C5666="5 - Transfers",MID(K5666,15,1)="4"),1,-1))</f>
        <v>0</v>
      </c>
      <c r="S5666" s="18" t="b">
        <f>IF(LEFT(C5666,1)="1",1,-1)*SUMIF([1]Budget!V:V,'Budget Worksheet for Pivot Tabl'!K5666,[1]Budget!AC:AC)=P5666</f>
        <v>1</v>
      </c>
    </row>
    <row r="5667" spans="1:19" x14ac:dyDescent="0.25">
      <c r="A5667" t="s">
        <v>83</v>
      </c>
      <c r="B5667" t="s">
        <v>84</v>
      </c>
      <c r="C5667" t="s">
        <v>9</v>
      </c>
      <c r="D5667" t="str">
        <f t="shared" si="88"/>
        <v>OUTFLOWS</v>
      </c>
      <c r="E5667" t="s">
        <v>116</v>
      </c>
      <c r="F5667" t="s">
        <v>117</v>
      </c>
      <c r="G5667" t="s">
        <v>6617</v>
      </c>
      <c r="H5667" t="s">
        <v>6618</v>
      </c>
      <c r="I5667" t="s">
        <v>463</v>
      </c>
      <c r="J5667" t="s">
        <v>464</v>
      </c>
      <c r="K5667" t="s">
        <v>7003</v>
      </c>
      <c r="L5667" t="s">
        <v>956</v>
      </c>
      <c r="M5667" s="17">
        <f>VLOOKUP($K5667,[1]Budget!$V:$AE,5,0)*IF($C5667="1 - Revenues",1,IF(AND($C5667="5 - Transfers",MID(I5667,15,1)="4"),1,-1))</f>
        <v>0</v>
      </c>
      <c r="N5667" s="17">
        <f>VLOOKUP($K5667,[1]Budget!$V:$AE,6,0)*IF($C5667="1 - Revenues",1,IF(AND($C5667="5 - Transfers",MID(J5667,15,1)="4"),1,-1))</f>
        <v>0</v>
      </c>
      <c r="O5667" s="17">
        <f>IFERROR(IF(RIGHT(LEFT(K5667,15),1)="4",VLOOKUP(K5667,'[1]Budget Worksheet'!A:B,2,0),-1*VLOOKUP(K5667,'[1]Budget Worksheet'!A:B,2,0)),0)</f>
        <v>0</v>
      </c>
      <c r="P5667" s="17">
        <f>VLOOKUP($K5667,[1]Budget!$V:$AE,8,0)*IF($C5667="1 - Revenues",1,IF(AND($C5667="5 - Transfers",MID($K5667,15,1)="4"),1,-1))</f>
        <v>0</v>
      </c>
      <c r="Q5667" s="17">
        <f>VLOOKUP($K5667,[1]Budget!$V:$AE,10,0)*IF($C5667="1 - Revenues",1,IF(AND($C5667="5 - Transfers",MID(K5667,15,1)="4"),1,-1))</f>
        <v>0</v>
      </c>
      <c r="S5667" s="18" t="b">
        <f>IF(LEFT(C5667,1)="1",1,-1)*SUMIF([1]Budget!V:V,'Budget Worksheet for Pivot Tabl'!K5667,[1]Budget!AC:AC)=P5667</f>
        <v>1</v>
      </c>
    </row>
    <row r="5668" spans="1:19" x14ac:dyDescent="0.25">
      <c r="A5668" t="s">
        <v>83</v>
      </c>
      <c r="B5668" t="s">
        <v>84</v>
      </c>
      <c r="C5668" t="s">
        <v>9</v>
      </c>
      <c r="D5668" t="str">
        <f t="shared" si="88"/>
        <v>OUTFLOWS</v>
      </c>
      <c r="E5668" t="s">
        <v>116</v>
      </c>
      <c r="F5668" t="s">
        <v>117</v>
      </c>
      <c r="G5668" t="s">
        <v>6617</v>
      </c>
      <c r="H5668" t="s">
        <v>6618</v>
      </c>
      <c r="I5668" t="s">
        <v>463</v>
      </c>
      <c r="J5668" t="s">
        <v>464</v>
      </c>
      <c r="K5668" t="s">
        <v>7004</v>
      </c>
      <c r="L5668" t="s">
        <v>1062</v>
      </c>
      <c r="M5668" s="17">
        <f>VLOOKUP($K5668,[1]Budget!$V:$AE,5,0)*IF($C5668="1 - Revenues",1,IF(AND($C5668="5 - Transfers",MID(I5668,15,1)="4"),1,-1))</f>
        <v>-20000</v>
      </c>
      <c r="N5668" s="17">
        <f>VLOOKUP($K5668,[1]Budget!$V:$AE,6,0)*IF($C5668="1 - Revenues",1,IF(AND($C5668="5 - Transfers",MID(J5668,15,1)="4"),1,-1))</f>
        <v>-22000</v>
      </c>
      <c r="O5668" s="17">
        <f>IFERROR(IF(RIGHT(LEFT(K5668,15),1)="4",VLOOKUP(K5668,'[1]Budget Worksheet'!A:B,2,0),-1*VLOOKUP(K5668,'[1]Budget Worksheet'!A:B,2,0)),0)</f>
        <v>-25000</v>
      </c>
      <c r="P5668" s="17">
        <f>VLOOKUP($K5668,[1]Budget!$V:$AE,8,0)*IF($C5668="1 - Revenues",1,IF(AND($C5668="5 - Transfers",MID($K5668,15,1)="4"),1,-1))</f>
        <v>-25000</v>
      </c>
      <c r="Q5668" s="17">
        <f>VLOOKUP($K5668,[1]Budget!$V:$AE,10,0)*IF($C5668="1 - Revenues",1,IF(AND($C5668="5 - Transfers",MID(K5668,15,1)="4"),1,-1))</f>
        <v>0</v>
      </c>
      <c r="S5668" s="18" t="b">
        <f>IF(LEFT(C5668,1)="1",1,-1)*SUMIF([1]Budget!V:V,'Budget Worksheet for Pivot Tabl'!K5668,[1]Budget!AC:AC)=P5668</f>
        <v>1</v>
      </c>
    </row>
    <row r="5669" spans="1:19" x14ac:dyDescent="0.25">
      <c r="A5669" t="s">
        <v>83</v>
      </c>
      <c r="B5669" t="s">
        <v>84</v>
      </c>
      <c r="C5669" t="s">
        <v>9</v>
      </c>
      <c r="D5669" t="str">
        <f t="shared" si="88"/>
        <v>OUTFLOWS</v>
      </c>
      <c r="E5669" t="s">
        <v>116</v>
      </c>
      <c r="F5669" t="s">
        <v>117</v>
      </c>
      <c r="G5669" t="s">
        <v>6617</v>
      </c>
      <c r="H5669" t="s">
        <v>6618</v>
      </c>
      <c r="I5669" t="s">
        <v>463</v>
      </c>
      <c r="J5669" t="s">
        <v>464</v>
      </c>
      <c r="K5669" t="s">
        <v>7005</v>
      </c>
      <c r="L5669" t="s">
        <v>647</v>
      </c>
      <c r="M5669" s="17">
        <f>VLOOKUP($K5669,[1]Budget!$V:$AE,5,0)*IF($C5669="1 - Revenues",1,IF(AND($C5669="5 - Transfers",MID(I5669,15,1)="4"),1,-1))</f>
        <v>0</v>
      </c>
      <c r="N5669" s="17">
        <f>VLOOKUP($K5669,[1]Budget!$V:$AE,6,0)*IF($C5669="1 - Revenues",1,IF(AND($C5669="5 - Transfers",MID(J5669,15,1)="4"),1,-1))</f>
        <v>0</v>
      </c>
      <c r="O5669" s="17">
        <f>IFERROR(IF(RIGHT(LEFT(K5669,15),1)="4",VLOOKUP(K5669,'[1]Budget Worksheet'!A:B,2,0),-1*VLOOKUP(K5669,'[1]Budget Worksheet'!A:B,2,0)),0)</f>
        <v>0</v>
      </c>
      <c r="P5669" s="17">
        <f>VLOOKUP($K5669,[1]Budget!$V:$AE,8,0)*IF($C5669="1 - Revenues",1,IF(AND($C5669="5 - Transfers",MID($K5669,15,1)="4"),1,-1))</f>
        <v>0</v>
      </c>
      <c r="Q5669" s="17">
        <f>VLOOKUP($K5669,[1]Budget!$V:$AE,10,0)*IF($C5669="1 - Revenues",1,IF(AND($C5669="5 - Transfers",MID(K5669,15,1)="4"),1,-1))</f>
        <v>0</v>
      </c>
      <c r="S5669" s="18" t="b">
        <f>IF(LEFT(C5669,1)="1",1,-1)*SUMIF([1]Budget!V:V,'Budget Worksheet for Pivot Tabl'!K5669,[1]Budget!AC:AC)=P5669</f>
        <v>1</v>
      </c>
    </row>
    <row r="5670" spans="1:19" x14ac:dyDescent="0.25">
      <c r="A5670" t="s">
        <v>83</v>
      </c>
      <c r="B5670" t="s">
        <v>84</v>
      </c>
      <c r="C5670" t="s">
        <v>9</v>
      </c>
      <c r="D5670" t="str">
        <f t="shared" si="88"/>
        <v>OUTFLOWS</v>
      </c>
      <c r="E5670" t="s">
        <v>116</v>
      </c>
      <c r="F5670" t="s">
        <v>117</v>
      </c>
      <c r="G5670" t="s">
        <v>6617</v>
      </c>
      <c r="H5670" t="s">
        <v>6618</v>
      </c>
      <c r="I5670" t="s">
        <v>463</v>
      </c>
      <c r="J5670" t="s">
        <v>464</v>
      </c>
      <c r="K5670" t="s">
        <v>7006</v>
      </c>
      <c r="L5670" t="s">
        <v>651</v>
      </c>
      <c r="M5670" s="17">
        <f>VLOOKUP($K5670,[1]Budget!$V:$AE,5,0)*IF($C5670="1 - Revenues",1,IF(AND($C5670="5 - Transfers",MID(I5670,15,1)="4"),1,-1))</f>
        <v>-1000</v>
      </c>
      <c r="N5670" s="17">
        <f>VLOOKUP($K5670,[1]Budget!$V:$AE,6,0)*IF($C5670="1 - Revenues",1,IF(AND($C5670="5 - Transfers",MID(J5670,15,1)="4"),1,-1))</f>
        <v>-1000</v>
      </c>
      <c r="O5670" s="17">
        <f>IFERROR(IF(RIGHT(LEFT(K5670,15),1)="4",VLOOKUP(K5670,'[1]Budget Worksheet'!A:B,2,0),-1*VLOOKUP(K5670,'[1]Budget Worksheet'!A:B,2,0)),0)</f>
        <v>-5000</v>
      </c>
      <c r="P5670" s="17">
        <f>VLOOKUP($K5670,[1]Budget!$V:$AE,8,0)*IF($C5670="1 - Revenues",1,IF(AND($C5670="5 - Transfers",MID($K5670,15,1)="4"),1,-1))</f>
        <v>-5000</v>
      </c>
      <c r="Q5670" s="17">
        <f>VLOOKUP($K5670,[1]Budget!$V:$AE,10,0)*IF($C5670="1 - Revenues",1,IF(AND($C5670="5 - Transfers",MID(K5670,15,1)="4"),1,-1))</f>
        <v>0</v>
      </c>
      <c r="S5670" s="18" t="b">
        <f>IF(LEFT(C5670,1)="1",1,-1)*SUMIF([1]Budget!V:V,'Budget Worksheet for Pivot Tabl'!K5670,[1]Budget!AC:AC)=P5670</f>
        <v>1</v>
      </c>
    </row>
    <row r="5671" spans="1:19" x14ac:dyDescent="0.25">
      <c r="A5671" t="s">
        <v>83</v>
      </c>
      <c r="B5671" t="s">
        <v>84</v>
      </c>
      <c r="C5671" t="s">
        <v>9</v>
      </c>
      <c r="D5671" t="str">
        <f t="shared" si="88"/>
        <v>OUTFLOWS</v>
      </c>
      <c r="E5671" t="s">
        <v>116</v>
      </c>
      <c r="F5671" t="s">
        <v>117</v>
      </c>
      <c r="G5671" t="s">
        <v>6617</v>
      </c>
      <c r="H5671" t="s">
        <v>6618</v>
      </c>
      <c r="I5671" t="s">
        <v>463</v>
      </c>
      <c r="J5671" t="s">
        <v>464</v>
      </c>
      <c r="K5671" t="s">
        <v>7007</v>
      </c>
      <c r="L5671" t="s">
        <v>498</v>
      </c>
      <c r="M5671" s="17">
        <f>VLOOKUP($K5671,[1]Budget!$V:$AE,5,0)*IF($C5671="1 - Revenues",1,IF(AND($C5671="5 - Transfers",MID(I5671,15,1)="4"),1,-1))</f>
        <v>-3000</v>
      </c>
      <c r="N5671" s="17">
        <f>VLOOKUP($K5671,[1]Budget!$V:$AE,6,0)*IF($C5671="1 - Revenues",1,IF(AND($C5671="5 - Transfers",MID(J5671,15,1)="4"),1,-1))</f>
        <v>-5000</v>
      </c>
      <c r="O5671" s="17">
        <f>IFERROR(IF(RIGHT(LEFT(K5671,15),1)="4",VLOOKUP(K5671,'[1]Budget Worksheet'!A:B,2,0),-1*VLOOKUP(K5671,'[1]Budget Worksheet'!A:B,2,0)),0)</f>
        <v>-4000</v>
      </c>
      <c r="P5671" s="17">
        <f>VLOOKUP($K5671,[1]Budget!$V:$AE,8,0)*IF($C5671="1 - Revenues",1,IF(AND($C5671="5 - Transfers",MID($K5671,15,1)="4"),1,-1))</f>
        <v>-4000</v>
      </c>
      <c r="Q5671" s="17">
        <f>VLOOKUP($K5671,[1]Budget!$V:$AE,10,0)*IF($C5671="1 - Revenues",1,IF(AND($C5671="5 - Transfers",MID(K5671,15,1)="4"),1,-1))</f>
        <v>0</v>
      </c>
      <c r="S5671" s="18" t="b">
        <f>IF(LEFT(C5671,1)="1",1,-1)*SUMIF([1]Budget!V:V,'Budget Worksheet for Pivot Tabl'!K5671,[1]Budget!AC:AC)=P5671</f>
        <v>1</v>
      </c>
    </row>
    <row r="5672" spans="1:19" x14ac:dyDescent="0.25">
      <c r="A5672" t="s">
        <v>83</v>
      </c>
      <c r="B5672" t="s">
        <v>84</v>
      </c>
      <c r="C5672" t="s">
        <v>8</v>
      </c>
      <c r="D5672" t="str">
        <f t="shared" si="88"/>
        <v>OUTFLOWS</v>
      </c>
      <c r="E5672" t="s">
        <v>116</v>
      </c>
      <c r="F5672" t="s">
        <v>117</v>
      </c>
      <c r="G5672" t="s">
        <v>6617</v>
      </c>
      <c r="H5672" t="s">
        <v>6618</v>
      </c>
      <c r="I5672" t="s">
        <v>83</v>
      </c>
      <c r="J5672" t="s">
        <v>7008</v>
      </c>
      <c r="K5672" t="s">
        <v>7009</v>
      </c>
      <c r="L5672" t="s">
        <v>590</v>
      </c>
      <c r="M5672" s="17">
        <f>VLOOKUP($K5672,[1]Budget!$V:$AE,5,0)*IF($C5672="1 - Revenues",1,IF(AND($C5672="5 - Transfers",MID(I5672,15,1)="4"),1,-1))</f>
        <v>-417000</v>
      </c>
      <c r="N5672" s="17">
        <f>VLOOKUP($K5672,[1]Budget!$V:$AE,6,0)*IF($C5672="1 - Revenues",1,IF(AND($C5672="5 - Transfers",MID(J5672,15,1)="4"),1,-1))</f>
        <v>-467000</v>
      </c>
      <c r="O5672" s="17">
        <f>IFERROR(IF(RIGHT(LEFT(K5672,15),1)="4",VLOOKUP(K5672,'[1]Budget Worksheet'!A:B,2,0),-1*VLOOKUP(K5672,'[1]Budget Worksheet'!A:B,2,0)),0)</f>
        <v>-447333</v>
      </c>
      <c r="P5672" s="17">
        <f>VLOOKUP($K5672,[1]Budget!$V:$AE,8,0)*IF($C5672="1 - Revenues",1,IF(AND($C5672="5 - Transfers",MID($K5672,15,1)="4"),1,-1))</f>
        <v>-471000</v>
      </c>
      <c r="Q5672" s="17">
        <f>VLOOKUP($K5672,[1]Budget!$V:$AE,10,0)*IF($C5672="1 - Revenues",1,IF(AND($C5672="5 - Transfers",MID(K5672,15,1)="4"),1,-1))</f>
        <v>-23667</v>
      </c>
      <c r="S5672" s="18" t="b">
        <f>IF(LEFT(C5672,1)="1",1,-1)*SUMIF([1]Budget!V:V,'Budget Worksheet for Pivot Tabl'!K5672,[1]Budget!AC:AC)=P5672</f>
        <v>1</v>
      </c>
    </row>
    <row r="5673" spans="1:19" x14ac:dyDescent="0.25">
      <c r="A5673" t="s">
        <v>83</v>
      </c>
      <c r="B5673" t="s">
        <v>84</v>
      </c>
      <c r="C5673" t="s">
        <v>8</v>
      </c>
      <c r="D5673" t="str">
        <f t="shared" si="88"/>
        <v>OUTFLOWS</v>
      </c>
      <c r="E5673" t="s">
        <v>116</v>
      </c>
      <c r="F5673" t="s">
        <v>117</v>
      </c>
      <c r="G5673" t="s">
        <v>6617</v>
      </c>
      <c r="H5673" t="s">
        <v>6618</v>
      </c>
      <c r="I5673" t="s">
        <v>83</v>
      </c>
      <c r="J5673" t="s">
        <v>7008</v>
      </c>
      <c r="K5673" t="s">
        <v>7010</v>
      </c>
      <c r="L5673" t="s">
        <v>593</v>
      </c>
      <c r="M5673" s="17">
        <f>VLOOKUP($K5673,[1]Budget!$V:$AE,5,0)*IF($C5673="1 - Revenues",1,IF(AND($C5673="5 - Transfers",MID(I5673,15,1)="4"),1,-1))</f>
        <v>-56000</v>
      </c>
      <c r="N5673" s="17">
        <f>VLOOKUP($K5673,[1]Budget!$V:$AE,6,0)*IF($C5673="1 - Revenues",1,IF(AND($C5673="5 - Transfers",MID(J5673,15,1)="4"),1,-1))</f>
        <v>-71000</v>
      </c>
      <c r="O5673" s="17">
        <f>IFERROR(IF(RIGHT(LEFT(K5673,15),1)="4",VLOOKUP(K5673,'[1]Budget Worksheet'!A:B,2,0),-1*VLOOKUP(K5673,'[1]Budget Worksheet'!A:B,2,0)),0)</f>
        <v>-40000</v>
      </c>
      <c r="P5673" s="17">
        <f>VLOOKUP($K5673,[1]Budget!$V:$AE,8,0)*IF($C5673="1 - Revenues",1,IF(AND($C5673="5 - Transfers",MID($K5673,15,1)="4"),1,-1))</f>
        <v>-65000</v>
      </c>
      <c r="Q5673" s="17">
        <f>VLOOKUP($K5673,[1]Budget!$V:$AE,10,0)*IF($C5673="1 - Revenues",1,IF(AND($C5673="5 - Transfers",MID(K5673,15,1)="4"),1,-1))</f>
        <v>-25000</v>
      </c>
      <c r="S5673" s="18" t="b">
        <f>IF(LEFT(C5673,1)="1",1,-1)*SUMIF([1]Budget!V:V,'Budget Worksheet for Pivot Tabl'!K5673,[1]Budget!AC:AC)=P5673</f>
        <v>1</v>
      </c>
    </row>
    <row r="5674" spans="1:19" x14ac:dyDescent="0.25">
      <c r="A5674" t="s">
        <v>83</v>
      </c>
      <c r="B5674" t="s">
        <v>84</v>
      </c>
      <c r="C5674" t="s">
        <v>8</v>
      </c>
      <c r="D5674" t="str">
        <f t="shared" si="88"/>
        <v>OUTFLOWS</v>
      </c>
      <c r="E5674" t="s">
        <v>116</v>
      </c>
      <c r="F5674" t="s">
        <v>117</v>
      </c>
      <c r="G5674" t="s">
        <v>6617</v>
      </c>
      <c r="H5674" t="s">
        <v>6618</v>
      </c>
      <c r="I5674" t="s">
        <v>83</v>
      </c>
      <c r="J5674" t="s">
        <v>7008</v>
      </c>
      <c r="K5674" t="s">
        <v>7011</v>
      </c>
      <c r="L5674" t="s">
        <v>919</v>
      </c>
      <c r="M5674" s="17">
        <f>VLOOKUP($K5674,[1]Budget!$V:$AE,5,0)*IF($C5674="1 - Revenues",1,IF(AND($C5674="5 - Transfers",MID(I5674,15,1)="4"),1,-1))</f>
        <v>0</v>
      </c>
      <c r="N5674" s="17">
        <f>VLOOKUP($K5674,[1]Budget!$V:$AE,6,0)*IF($C5674="1 - Revenues",1,IF(AND($C5674="5 - Transfers",MID(J5674,15,1)="4"),1,-1))</f>
        <v>-4000</v>
      </c>
      <c r="O5674" s="17">
        <f>IFERROR(IF(RIGHT(LEFT(K5674,15),1)="4",VLOOKUP(K5674,'[1]Budget Worksheet'!A:B,2,0),-1*VLOOKUP(K5674,'[1]Budget Worksheet'!A:B,2,0)),0)</f>
        <v>-1200</v>
      </c>
      <c r="P5674" s="17">
        <f>VLOOKUP($K5674,[1]Budget!$V:$AE,8,0)*IF($C5674="1 - Revenues",1,IF(AND($C5674="5 - Transfers",MID($K5674,15,1)="4"),1,-1))</f>
        <v>-1200</v>
      </c>
      <c r="Q5674" s="17">
        <f>VLOOKUP($K5674,[1]Budget!$V:$AE,10,0)*IF($C5674="1 - Revenues",1,IF(AND($C5674="5 - Transfers",MID(K5674,15,1)="4"),1,-1))</f>
        <v>0</v>
      </c>
      <c r="S5674" s="18" t="b">
        <f>IF(LEFT(C5674,1)="1",1,-1)*SUMIF([1]Budget!V:V,'Budget Worksheet for Pivot Tabl'!K5674,[1]Budget!AC:AC)=P5674</f>
        <v>1</v>
      </c>
    </row>
    <row r="5675" spans="1:19" x14ac:dyDescent="0.25">
      <c r="A5675" t="s">
        <v>83</v>
      </c>
      <c r="B5675" t="s">
        <v>84</v>
      </c>
      <c r="C5675" t="s">
        <v>8</v>
      </c>
      <c r="D5675" t="str">
        <f t="shared" si="88"/>
        <v>OUTFLOWS</v>
      </c>
      <c r="E5675" t="s">
        <v>116</v>
      </c>
      <c r="F5675" t="s">
        <v>117</v>
      </c>
      <c r="G5675" t="s">
        <v>6617</v>
      </c>
      <c r="H5675" t="s">
        <v>6618</v>
      </c>
      <c r="I5675" t="s">
        <v>83</v>
      </c>
      <c r="J5675" t="s">
        <v>7008</v>
      </c>
      <c r="K5675" t="s">
        <v>7012</v>
      </c>
      <c r="L5675" t="s">
        <v>595</v>
      </c>
      <c r="M5675" s="17">
        <f>VLOOKUP($K5675,[1]Budget!$V:$AE,5,0)*IF($C5675="1 - Revenues",1,IF(AND($C5675="5 - Transfers",MID(I5675,15,1)="4"),1,-1))</f>
        <v>0</v>
      </c>
      <c r="N5675" s="17">
        <f>VLOOKUP($K5675,[1]Budget!$V:$AE,6,0)*IF($C5675="1 - Revenues",1,IF(AND($C5675="5 - Transfers",MID(J5675,15,1)="4"),1,-1))</f>
        <v>0</v>
      </c>
      <c r="O5675" s="17">
        <f>IFERROR(IF(RIGHT(LEFT(K5675,15),1)="4",VLOOKUP(K5675,'[1]Budget Worksheet'!A:B,2,0),-1*VLOOKUP(K5675,'[1]Budget Worksheet'!A:B,2,0)),0)</f>
        <v>0</v>
      </c>
      <c r="P5675" s="17">
        <f>VLOOKUP($K5675,[1]Budget!$V:$AE,8,0)*IF($C5675="1 - Revenues",1,IF(AND($C5675="5 - Transfers",MID($K5675,15,1)="4"),1,-1))</f>
        <v>0</v>
      </c>
      <c r="Q5675" s="17">
        <f>VLOOKUP($K5675,[1]Budget!$V:$AE,10,0)*IF($C5675="1 - Revenues",1,IF(AND($C5675="5 - Transfers",MID(K5675,15,1)="4"),1,-1))</f>
        <v>0</v>
      </c>
      <c r="S5675" s="18" t="b">
        <f>IF(LEFT(C5675,1)="1",1,-1)*SUMIF([1]Budget!V:V,'Budget Worksheet for Pivot Tabl'!K5675,[1]Budget!AC:AC)=P5675</f>
        <v>1</v>
      </c>
    </row>
    <row r="5676" spans="1:19" x14ac:dyDescent="0.25">
      <c r="A5676" t="s">
        <v>83</v>
      </c>
      <c r="B5676" t="s">
        <v>84</v>
      </c>
      <c r="C5676" t="s">
        <v>8</v>
      </c>
      <c r="D5676" t="str">
        <f t="shared" si="88"/>
        <v>OUTFLOWS</v>
      </c>
      <c r="E5676" t="s">
        <v>116</v>
      </c>
      <c r="F5676" t="s">
        <v>117</v>
      </c>
      <c r="G5676" t="s">
        <v>6617</v>
      </c>
      <c r="H5676" t="s">
        <v>6618</v>
      </c>
      <c r="I5676" t="s">
        <v>83</v>
      </c>
      <c r="J5676" t="s">
        <v>7008</v>
      </c>
      <c r="K5676" t="s">
        <v>7013</v>
      </c>
      <c r="L5676" t="s">
        <v>597</v>
      </c>
      <c r="M5676" s="17">
        <f>VLOOKUP($K5676,[1]Budget!$V:$AE,5,0)*IF($C5676="1 - Revenues",1,IF(AND($C5676="5 - Transfers",MID(I5676,15,1)="4"),1,-1))</f>
        <v>0</v>
      </c>
      <c r="N5676" s="17">
        <f>VLOOKUP($K5676,[1]Budget!$V:$AE,6,0)*IF($C5676="1 - Revenues",1,IF(AND($C5676="5 - Transfers",MID(J5676,15,1)="4"),1,-1))</f>
        <v>-1000</v>
      </c>
      <c r="O5676" s="17">
        <f>IFERROR(IF(RIGHT(LEFT(K5676,15),1)="4",VLOOKUP(K5676,'[1]Budget Worksheet'!A:B,2,0),-1*VLOOKUP(K5676,'[1]Budget Worksheet'!A:B,2,0)),0)</f>
        <v>-1130</v>
      </c>
      <c r="P5676" s="17">
        <f>VLOOKUP($K5676,[1]Budget!$V:$AE,8,0)*IF($C5676="1 - Revenues",1,IF(AND($C5676="5 - Transfers",MID($K5676,15,1)="4"),1,-1))</f>
        <v>-1130</v>
      </c>
      <c r="Q5676" s="17">
        <f>VLOOKUP($K5676,[1]Budget!$V:$AE,10,0)*IF($C5676="1 - Revenues",1,IF(AND($C5676="5 - Transfers",MID(K5676,15,1)="4"),1,-1))</f>
        <v>0</v>
      </c>
      <c r="S5676" s="18" t="b">
        <f>IF(LEFT(C5676,1)="1",1,-1)*SUMIF([1]Budget!V:V,'Budget Worksheet for Pivot Tabl'!K5676,[1]Budget!AC:AC)=P5676</f>
        <v>1</v>
      </c>
    </row>
    <row r="5677" spans="1:19" x14ac:dyDescent="0.25">
      <c r="A5677" t="s">
        <v>83</v>
      </c>
      <c r="B5677" t="s">
        <v>84</v>
      </c>
      <c r="C5677" t="s">
        <v>8</v>
      </c>
      <c r="D5677" t="str">
        <f t="shared" si="88"/>
        <v>OUTFLOWS</v>
      </c>
      <c r="E5677" t="s">
        <v>116</v>
      </c>
      <c r="F5677" t="s">
        <v>117</v>
      </c>
      <c r="G5677" t="s">
        <v>6617</v>
      </c>
      <c r="H5677" t="s">
        <v>6618</v>
      </c>
      <c r="I5677" t="s">
        <v>83</v>
      </c>
      <c r="J5677" t="s">
        <v>7008</v>
      </c>
      <c r="K5677" t="s">
        <v>7014</v>
      </c>
      <c r="L5677" t="s">
        <v>599</v>
      </c>
      <c r="M5677" s="17">
        <f>VLOOKUP($K5677,[1]Budget!$V:$AE,5,0)*IF($C5677="1 - Revenues",1,IF(AND($C5677="5 - Transfers",MID(I5677,15,1)="4"),1,-1))</f>
        <v>-6000</v>
      </c>
      <c r="N5677" s="17">
        <f>VLOOKUP($K5677,[1]Budget!$V:$AE,6,0)*IF($C5677="1 - Revenues",1,IF(AND($C5677="5 - Transfers",MID(J5677,15,1)="4"),1,-1))</f>
        <v>-6000</v>
      </c>
      <c r="O5677" s="17">
        <f>IFERROR(IF(RIGHT(LEFT(K5677,15),1)="4",VLOOKUP(K5677,'[1]Budget Worksheet'!A:B,2,0),-1*VLOOKUP(K5677,'[1]Budget Worksheet'!A:B,2,0)),0)</f>
        <v>-5440</v>
      </c>
      <c r="P5677" s="17">
        <f>VLOOKUP($K5677,[1]Budget!$V:$AE,8,0)*IF($C5677="1 - Revenues",1,IF(AND($C5677="5 - Transfers",MID($K5677,15,1)="4"),1,-1))</f>
        <v>-5440</v>
      </c>
      <c r="Q5677" s="17">
        <f>VLOOKUP($K5677,[1]Budget!$V:$AE,10,0)*IF($C5677="1 - Revenues",1,IF(AND($C5677="5 - Transfers",MID(K5677,15,1)="4"),1,-1))</f>
        <v>0</v>
      </c>
      <c r="S5677" s="18" t="b">
        <f>IF(LEFT(C5677,1)="1",1,-1)*SUMIF([1]Budget!V:V,'Budget Worksheet for Pivot Tabl'!K5677,[1]Budget!AC:AC)=P5677</f>
        <v>1</v>
      </c>
    </row>
    <row r="5678" spans="1:19" x14ac:dyDescent="0.25">
      <c r="A5678" t="s">
        <v>83</v>
      </c>
      <c r="B5678" t="s">
        <v>84</v>
      </c>
      <c r="C5678" t="s">
        <v>8</v>
      </c>
      <c r="D5678" t="str">
        <f t="shared" si="88"/>
        <v>OUTFLOWS</v>
      </c>
      <c r="E5678" t="s">
        <v>116</v>
      </c>
      <c r="F5678" t="s">
        <v>117</v>
      </c>
      <c r="G5678" t="s">
        <v>6617</v>
      </c>
      <c r="H5678" t="s">
        <v>6618</v>
      </c>
      <c r="I5678" t="s">
        <v>83</v>
      </c>
      <c r="J5678" t="s">
        <v>7008</v>
      </c>
      <c r="K5678" t="s">
        <v>7015</v>
      </c>
      <c r="L5678" t="s">
        <v>601</v>
      </c>
      <c r="M5678" s="17">
        <f>VLOOKUP($K5678,[1]Budget!$V:$AE,5,0)*IF($C5678="1 - Revenues",1,IF(AND($C5678="5 - Transfers",MID(I5678,15,1)="4"),1,-1))</f>
        <v>0</v>
      </c>
      <c r="N5678" s="17">
        <f>VLOOKUP($K5678,[1]Budget!$V:$AE,6,0)*IF($C5678="1 - Revenues",1,IF(AND($C5678="5 - Transfers",MID(J5678,15,1)="4"),1,-1))</f>
        <v>0</v>
      </c>
      <c r="O5678" s="17">
        <f>IFERROR(IF(RIGHT(LEFT(K5678,15),1)="4",VLOOKUP(K5678,'[1]Budget Worksheet'!A:B,2,0),-1*VLOOKUP(K5678,'[1]Budget Worksheet'!A:B,2,0)),0)</f>
        <v>0</v>
      </c>
      <c r="P5678" s="17">
        <f>VLOOKUP($K5678,[1]Budget!$V:$AE,8,0)*IF($C5678="1 - Revenues",1,IF(AND($C5678="5 - Transfers",MID($K5678,15,1)="4"),1,-1))</f>
        <v>0</v>
      </c>
      <c r="Q5678" s="17">
        <f>VLOOKUP($K5678,[1]Budget!$V:$AE,10,0)*IF($C5678="1 - Revenues",1,IF(AND($C5678="5 - Transfers",MID(K5678,15,1)="4"),1,-1))</f>
        <v>0</v>
      </c>
      <c r="S5678" s="18" t="b">
        <f>IF(LEFT(C5678,1)="1",1,-1)*SUMIF([1]Budget!V:V,'Budget Worksheet for Pivot Tabl'!K5678,[1]Budget!AC:AC)=P5678</f>
        <v>1</v>
      </c>
    </row>
    <row r="5679" spans="1:19" x14ac:dyDescent="0.25">
      <c r="A5679" t="s">
        <v>83</v>
      </c>
      <c r="B5679" t="s">
        <v>84</v>
      </c>
      <c r="C5679" t="s">
        <v>8</v>
      </c>
      <c r="D5679" t="str">
        <f t="shared" si="88"/>
        <v>OUTFLOWS</v>
      </c>
      <c r="E5679" t="s">
        <v>116</v>
      </c>
      <c r="F5679" t="s">
        <v>117</v>
      </c>
      <c r="G5679" t="s">
        <v>6617</v>
      </c>
      <c r="H5679" t="s">
        <v>6618</v>
      </c>
      <c r="I5679" t="s">
        <v>83</v>
      </c>
      <c r="J5679" t="s">
        <v>7008</v>
      </c>
      <c r="K5679" t="s">
        <v>7016</v>
      </c>
      <c r="L5679" t="s">
        <v>1084</v>
      </c>
      <c r="M5679" s="17">
        <f>VLOOKUP($K5679,[1]Budget!$V:$AE,5,0)*IF($C5679="1 - Revenues",1,IF(AND($C5679="5 - Transfers",MID(I5679,15,1)="4"),1,-1))</f>
        <v>0</v>
      </c>
      <c r="N5679" s="17">
        <f>VLOOKUP($K5679,[1]Budget!$V:$AE,6,0)*IF($C5679="1 - Revenues",1,IF(AND($C5679="5 - Transfers",MID(J5679,15,1)="4"),1,-1))</f>
        <v>0</v>
      </c>
      <c r="O5679" s="17">
        <f>IFERROR(IF(RIGHT(LEFT(K5679,15),1)="4",VLOOKUP(K5679,'[1]Budget Worksheet'!A:B,2,0),-1*VLOOKUP(K5679,'[1]Budget Worksheet'!A:B,2,0)),0)</f>
        <v>0</v>
      </c>
      <c r="P5679" s="17">
        <f>VLOOKUP($K5679,[1]Budget!$V:$AE,8,0)*IF($C5679="1 - Revenues",1,IF(AND($C5679="5 - Transfers",MID($K5679,15,1)="4"),1,-1))</f>
        <v>0</v>
      </c>
      <c r="Q5679" s="17">
        <f>VLOOKUP($K5679,[1]Budget!$V:$AE,10,0)*IF($C5679="1 - Revenues",1,IF(AND($C5679="5 - Transfers",MID(K5679,15,1)="4"),1,-1))</f>
        <v>0</v>
      </c>
      <c r="S5679" s="18" t="b">
        <f>IF(LEFT(C5679,1)="1",1,-1)*SUMIF([1]Budget!V:V,'Budget Worksheet for Pivot Tabl'!K5679,[1]Budget!AC:AC)=P5679</f>
        <v>1</v>
      </c>
    </row>
    <row r="5680" spans="1:19" x14ac:dyDescent="0.25">
      <c r="A5680" t="s">
        <v>83</v>
      </c>
      <c r="B5680" t="s">
        <v>84</v>
      </c>
      <c r="C5680" t="s">
        <v>8</v>
      </c>
      <c r="D5680" t="str">
        <f t="shared" si="88"/>
        <v>OUTFLOWS</v>
      </c>
      <c r="E5680" t="s">
        <v>116</v>
      </c>
      <c r="F5680" t="s">
        <v>117</v>
      </c>
      <c r="G5680" t="s">
        <v>6617</v>
      </c>
      <c r="H5680" t="s">
        <v>6618</v>
      </c>
      <c r="I5680" t="s">
        <v>83</v>
      </c>
      <c r="J5680" t="s">
        <v>7008</v>
      </c>
      <c r="K5680" t="s">
        <v>7017</v>
      </c>
      <c r="L5680" t="s">
        <v>603</v>
      </c>
      <c r="M5680" s="17">
        <f>VLOOKUP($K5680,[1]Budget!$V:$AE,5,0)*IF($C5680="1 - Revenues",1,IF(AND($C5680="5 - Transfers",MID(I5680,15,1)="4"),1,-1))</f>
        <v>0</v>
      </c>
      <c r="N5680" s="17">
        <f>VLOOKUP($K5680,[1]Budget!$V:$AE,6,0)*IF($C5680="1 - Revenues",1,IF(AND($C5680="5 - Transfers",MID(J5680,15,1)="4"),1,-1))</f>
        <v>0</v>
      </c>
      <c r="O5680" s="17">
        <f>IFERROR(IF(RIGHT(LEFT(K5680,15),1)="4",VLOOKUP(K5680,'[1]Budget Worksheet'!A:B,2,0),-1*VLOOKUP(K5680,'[1]Budget Worksheet'!A:B,2,0)),0)</f>
        <v>0</v>
      </c>
      <c r="P5680" s="17">
        <f>VLOOKUP($K5680,[1]Budget!$V:$AE,8,0)*IF($C5680="1 - Revenues",1,IF(AND($C5680="5 - Transfers",MID($K5680,15,1)="4"),1,-1))</f>
        <v>0</v>
      </c>
      <c r="Q5680" s="17">
        <f>VLOOKUP($K5680,[1]Budget!$V:$AE,10,0)*IF($C5680="1 - Revenues",1,IF(AND($C5680="5 - Transfers",MID(K5680,15,1)="4"),1,-1))</f>
        <v>0</v>
      </c>
      <c r="S5680" s="18" t="b">
        <f>IF(LEFT(C5680,1)="1",1,-1)*SUMIF([1]Budget!V:V,'Budget Worksheet for Pivot Tabl'!K5680,[1]Budget!AC:AC)=P5680</f>
        <v>1</v>
      </c>
    </row>
    <row r="5681" spans="1:19" x14ac:dyDescent="0.25">
      <c r="A5681" t="s">
        <v>83</v>
      </c>
      <c r="B5681" t="s">
        <v>84</v>
      </c>
      <c r="C5681" t="s">
        <v>8</v>
      </c>
      <c r="D5681" t="str">
        <f t="shared" si="88"/>
        <v>OUTFLOWS</v>
      </c>
      <c r="E5681" t="s">
        <v>116</v>
      </c>
      <c r="F5681" t="s">
        <v>117</v>
      </c>
      <c r="G5681" t="s">
        <v>6617</v>
      </c>
      <c r="H5681" t="s">
        <v>6618</v>
      </c>
      <c r="I5681" t="s">
        <v>83</v>
      </c>
      <c r="J5681" t="s">
        <v>7008</v>
      </c>
      <c r="K5681" t="s">
        <v>7018</v>
      </c>
      <c r="L5681" t="s">
        <v>470</v>
      </c>
      <c r="M5681" s="17">
        <f>VLOOKUP($K5681,[1]Budget!$V:$AE,5,0)*IF($C5681="1 - Revenues",1,IF(AND($C5681="5 - Transfers",MID(I5681,15,1)="4"),1,-1))</f>
        <v>-82000</v>
      </c>
      <c r="N5681" s="17">
        <f>VLOOKUP($K5681,[1]Budget!$V:$AE,6,0)*IF($C5681="1 - Revenues",1,IF(AND($C5681="5 - Transfers",MID(J5681,15,1)="4"),1,-1))</f>
        <v>-94000</v>
      </c>
      <c r="O5681" s="17">
        <f>IFERROR(IF(RIGHT(LEFT(K5681,15),1)="4",VLOOKUP(K5681,'[1]Budget Worksheet'!A:B,2,0),-1*VLOOKUP(K5681,'[1]Budget Worksheet'!A:B,2,0)),0)</f>
        <v>-114662</v>
      </c>
      <c r="P5681" s="17">
        <f>VLOOKUP($K5681,[1]Budget!$V:$AE,8,0)*IF($C5681="1 - Revenues",1,IF(AND($C5681="5 - Transfers",MID($K5681,15,1)="4"),1,-1))</f>
        <v>-120000</v>
      </c>
      <c r="Q5681" s="17">
        <f>VLOOKUP($K5681,[1]Budget!$V:$AE,10,0)*IF($C5681="1 - Revenues",1,IF(AND($C5681="5 - Transfers",MID(K5681,15,1)="4"),1,-1))</f>
        <v>-5338</v>
      </c>
      <c r="S5681" s="18" t="b">
        <f>IF(LEFT(C5681,1)="1",1,-1)*SUMIF([1]Budget!V:V,'Budget Worksheet for Pivot Tabl'!K5681,[1]Budget!AC:AC)=P5681</f>
        <v>1</v>
      </c>
    </row>
    <row r="5682" spans="1:19" x14ac:dyDescent="0.25">
      <c r="A5682" t="s">
        <v>83</v>
      </c>
      <c r="B5682" t="s">
        <v>84</v>
      </c>
      <c r="C5682" t="s">
        <v>8</v>
      </c>
      <c r="D5682" t="str">
        <f t="shared" si="88"/>
        <v>OUTFLOWS</v>
      </c>
      <c r="E5682" t="s">
        <v>116</v>
      </c>
      <c r="F5682" t="s">
        <v>117</v>
      </c>
      <c r="G5682" t="s">
        <v>6617</v>
      </c>
      <c r="H5682" t="s">
        <v>6618</v>
      </c>
      <c r="I5682" t="s">
        <v>83</v>
      </c>
      <c r="J5682" t="s">
        <v>7008</v>
      </c>
      <c r="K5682" t="s">
        <v>7019</v>
      </c>
      <c r="L5682" t="s">
        <v>606</v>
      </c>
      <c r="M5682" s="17">
        <f>VLOOKUP($K5682,[1]Budget!$V:$AE,5,0)*IF($C5682="1 - Revenues",1,IF(AND($C5682="5 - Transfers",MID(I5682,15,1)="4"),1,-1))</f>
        <v>-42000</v>
      </c>
      <c r="N5682" s="17">
        <f>VLOOKUP($K5682,[1]Budget!$V:$AE,6,0)*IF($C5682="1 - Revenues",1,IF(AND($C5682="5 - Transfers",MID(J5682,15,1)="4"),1,-1))</f>
        <v>-50000</v>
      </c>
      <c r="O5682" s="17">
        <f>IFERROR(IF(RIGHT(LEFT(K5682,15),1)="4",VLOOKUP(K5682,'[1]Budget Worksheet'!A:B,2,0),-1*VLOOKUP(K5682,'[1]Budget Worksheet'!A:B,2,0)),0)</f>
        <v>-49336</v>
      </c>
      <c r="P5682" s="17">
        <f>VLOOKUP($K5682,[1]Budget!$V:$AE,8,0)*IF($C5682="1 - Revenues",1,IF(AND($C5682="5 - Transfers",MID($K5682,15,1)="4"),1,-1))</f>
        <v>-49336</v>
      </c>
      <c r="Q5682" s="17">
        <f>VLOOKUP($K5682,[1]Budget!$V:$AE,10,0)*IF($C5682="1 - Revenues",1,IF(AND($C5682="5 - Transfers",MID(K5682,15,1)="4"),1,-1))</f>
        <v>0</v>
      </c>
      <c r="S5682" s="18" t="b">
        <f>IF(LEFT(C5682,1)="1",1,-1)*SUMIF([1]Budget!V:V,'Budget Worksheet for Pivot Tabl'!K5682,[1]Budget!AC:AC)=P5682</f>
        <v>1</v>
      </c>
    </row>
    <row r="5683" spans="1:19" x14ac:dyDescent="0.25">
      <c r="A5683" t="s">
        <v>83</v>
      </c>
      <c r="B5683" t="s">
        <v>84</v>
      </c>
      <c r="C5683" t="s">
        <v>8</v>
      </c>
      <c r="D5683" t="str">
        <f t="shared" si="88"/>
        <v>OUTFLOWS</v>
      </c>
      <c r="E5683" t="s">
        <v>116</v>
      </c>
      <c r="F5683" t="s">
        <v>117</v>
      </c>
      <c r="G5683" t="s">
        <v>6617</v>
      </c>
      <c r="H5683" t="s">
        <v>6618</v>
      </c>
      <c r="I5683" t="s">
        <v>83</v>
      </c>
      <c r="J5683" t="s">
        <v>7008</v>
      </c>
      <c r="K5683" t="s">
        <v>7020</v>
      </c>
      <c r="L5683" t="s">
        <v>608</v>
      </c>
      <c r="M5683" s="17">
        <f>VLOOKUP($K5683,[1]Budget!$V:$AE,5,0)*IF($C5683="1 - Revenues",1,IF(AND($C5683="5 - Transfers",MID(I5683,15,1)="4"),1,-1))</f>
        <v>-74000</v>
      </c>
      <c r="N5683" s="17">
        <f>VLOOKUP($K5683,[1]Budget!$V:$AE,6,0)*IF($C5683="1 - Revenues",1,IF(AND($C5683="5 - Transfers",MID(J5683,15,1)="4"),1,-1))</f>
        <v>-74000</v>
      </c>
      <c r="O5683" s="17">
        <f>IFERROR(IF(RIGHT(LEFT(K5683,15),1)="4",VLOOKUP(K5683,'[1]Budget Worksheet'!A:B,2,0),-1*VLOOKUP(K5683,'[1]Budget Worksheet'!A:B,2,0)),0)</f>
        <v>-72860</v>
      </c>
      <c r="P5683" s="17">
        <f>VLOOKUP($K5683,[1]Budget!$V:$AE,8,0)*IF($C5683="1 - Revenues",1,IF(AND($C5683="5 - Transfers",MID($K5683,15,1)="4"),1,-1))</f>
        <v>-72860</v>
      </c>
      <c r="Q5683" s="17">
        <f>VLOOKUP($K5683,[1]Budget!$V:$AE,10,0)*IF($C5683="1 - Revenues",1,IF(AND($C5683="5 - Transfers",MID(K5683,15,1)="4"),1,-1))</f>
        <v>0</v>
      </c>
      <c r="S5683" s="18" t="b">
        <f>IF(LEFT(C5683,1)="1",1,-1)*SUMIF([1]Budget!V:V,'Budget Worksheet for Pivot Tabl'!K5683,[1]Budget!AC:AC)=P5683</f>
        <v>1</v>
      </c>
    </row>
    <row r="5684" spans="1:19" x14ac:dyDescent="0.25">
      <c r="A5684" t="s">
        <v>83</v>
      </c>
      <c r="B5684" t="s">
        <v>84</v>
      </c>
      <c r="C5684" t="s">
        <v>8</v>
      </c>
      <c r="D5684" t="str">
        <f t="shared" si="88"/>
        <v>OUTFLOWS</v>
      </c>
      <c r="E5684" t="s">
        <v>116</v>
      </c>
      <c r="F5684" t="s">
        <v>117</v>
      </c>
      <c r="G5684" t="s">
        <v>6617</v>
      </c>
      <c r="H5684" t="s">
        <v>6618</v>
      </c>
      <c r="I5684" t="s">
        <v>83</v>
      </c>
      <c r="J5684" t="s">
        <v>7008</v>
      </c>
      <c r="K5684" t="s">
        <v>7021</v>
      </c>
      <c r="L5684" t="s">
        <v>610</v>
      </c>
      <c r="M5684" s="17">
        <f>VLOOKUP($K5684,[1]Budget!$V:$AE,5,0)*IF($C5684="1 - Revenues",1,IF(AND($C5684="5 - Transfers",MID(I5684,15,1)="4"),1,-1))</f>
        <v>-7000</v>
      </c>
      <c r="N5684" s="17">
        <f>VLOOKUP($K5684,[1]Budget!$V:$AE,6,0)*IF($C5684="1 - Revenues",1,IF(AND($C5684="5 - Transfers",MID(J5684,15,1)="4"),1,-1))</f>
        <v>-7000</v>
      </c>
      <c r="O5684" s="17">
        <f>IFERROR(IF(RIGHT(LEFT(K5684,15),1)="4",VLOOKUP(K5684,'[1]Budget Worksheet'!A:B,2,0),-1*VLOOKUP(K5684,'[1]Budget Worksheet'!A:B,2,0)),0)</f>
        <v>-6411</v>
      </c>
      <c r="P5684" s="17">
        <f>VLOOKUP($K5684,[1]Budget!$V:$AE,8,0)*IF($C5684="1 - Revenues",1,IF(AND($C5684="5 - Transfers",MID($K5684,15,1)="4"),1,-1))</f>
        <v>-6411</v>
      </c>
      <c r="Q5684" s="17">
        <f>VLOOKUP($K5684,[1]Budget!$V:$AE,10,0)*IF($C5684="1 - Revenues",1,IF(AND($C5684="5 - Transfers",MID(K5684,15,1)="4"),1,-1))</f>
        <v>0</v>
      </c>
      <c r="S5684" s="18" t="b">
        <f>IF(LEFT(C5684,1)="1",1,-1)*SUMIF([1]Budget!V:V,'Budget Worksheet for Pivot Tabl'!K5684,[1]Budget!AC:AC)=P5684</f>
        <v>1</v>
      </c>
    </row>
    <row r="5685" spans="1:19" x14ac:dyDescent="0.25">
      <c r="A5685" t="s">
        <v>83</v>
      </c>
      <c r="B5685" t="s">
        <v>84</v>
      </c>
      <c r="C5685" t="s">
        <v>8</v>
      </c>
      <c r="D5685" t="str">
        <f t="shared" si="88"/>
        <v>OUTFLOWS</v>
      </c>
      <c r="E5685" t="s">
        <v>116</v>
      </c>
      <c r="F5685" t="s">
        <v>117</v>
      </c>
      <c r="G5685" t="s">
        <v>6617</v>
      </c>
      <c r="H5685" t="s">
        <v>6618</v>
      </c>
      <c r="I5685" t="s">
        <v>83</v>
      </c>
      <c r="J5685" t="s">
        <v>7008</v>
      </c>
      <c r="K5685" t="s">
        <v>7022</v>
      </c>
      <c r="L5685" t="s">
        <v>612</v>
      </c>
      <c r="M5685" s="17">
        <f>VLOOKUP($K5685,[1]Budget!$V:$AE,5,0)*IF($C5685="1 - Revenues",1,IF(AND($C5685="5 - Transfers",MID(I5685,15,1)="4"),1,-1))</f>
        <v>-1000</v>
      </c>
      <c r="N5685" s="17">
        <f>VLOOKUP($K5685,[1]Budget!$V:$AE,6,0)*IF($C5685="1 - Revenues",1,IF(AND($C5685="5 - Transfers",MID(J5685,15,1)="4"),1,-1))</f>
        <v>-1000</v>
      </c>
      <c r="O5685" s="17">
        <f>IFERROR(IF(RIGHT(LEFT(K5685,15),1)="4",VLOOKUP(K5685,'[1]Budget Worksheet'!A:B,2,0),-1*VLOOKUP(K5685,'[1]Budget Worksheet'!A:B,2,0)),0)</f>
        <v>-1032</v>
      </c>
      <c r="P5685" s="17">
        <f>VLOOKUP($K5685,[1]Budget!$V:$AE,8,0)*IF($C5685="1 - Revenues",1,IF(AND($C5685="5 - Transfers",MID($K5685,15,1)="4"),1,-1))</f>
        <v>-1032</v>
      </c>
      <c r="Q5685" s="17">
        <f>VLOOKUP($K5685,[1]Budget!$V:$AE,10,0)*IF($C5685="1 - Revenues",1,IF(AND($C5685="5 - Transfers",MID(K5685,15,1)="4"),1,-1))</f>
        <v>0</v>
      </c>
      <c r="S5685" s="18" t="b">
        <f>IF(LEFT(C5685,1)="1",1,-1)*SUMIF([1]Budget!V:V,'Budget Worksheet for Pivot Tabl'!K5685,[1]Budget!AC:AC)=P5685</f>
        <v>1</v>
      </c>
    </row>
    <row r="5686" spans="1:19" x14ac:dyDescent="0.25">
      <c r="A5686" t="s">
        <v>83</v>
      </c>
      <c r="B5686" t="s">
        <v>84</v>
      </c>
      <c r="C5686" t="s">
        <v>8</v>
      </c>
      <c r="D5686" t="str">
        <f t="shared" si="88"/>
        <v>OUTFLOWS</v>
      </c>
      <c r="E5686" t="s">
        <v>116</v>
      </c>
      <c r="F5686" t="s">
        <v>117</v>
      </c>
      <c r="G5686" t="s">
        <v>6617</v>
      </c>
      <c r="H5686" t="s">
        <v>6618</v>
      </c>
      <c r="I5686" t="s">
        <v>83</v>
      </c>
      <c r="J5686" t="s">
        <v>7008</v>
      </c>
      <c r="K5686" t="s">
        <v>7023</v>
      </c>
      <c r="L5686" t="s">
        <v>614</v>
      </c>
      <c r="M5686" s="17">
        <f>VLOOKUP($K5686,[1]Budget!$V:$AE,5,0)*IF($C5686="1 - Revenues",1,IF(AND($C5686="5 - Transfers",MID(I5686,15,1)="4"),1,-1))</f>
        <v>-1000</v>
      </c>
      <c r="N5686" s="17">
        <f>VLOOKUP($K5686,[1]Budget!$V:$AE,6,0)*IF($C5686="1 - Revenues",1,IF(AND($C5686="5 - Transfers",MID(J5686,15,1)="4"),1,-1))</f>
        <v>-1000</v>
      </c>
      <c r="O5686" s="17">
        <f>IFERROR(IF(RIGHT(LEFT(K5686,15),1)="4",VLOOKUP(K5686,'[1]Budget Worksheet'!A:B,2,0),-1*VLOOKUP(K5686,'[1]Budget Worksheet'!A:B,2,0)),0)</f>
        <v>-661</v>
      </c>
      <c r="P5686" s="17">
        <f>VLOOKUP($K5686,[1]Budget!$V:$AE,8,0)*IF($C5686="1 - Revenues",1,IF(AND($C5686="5 - Transfers",MID($K5686,15,1)="4"),1,-1))</f>
        <v>-661</v>
      </c>
      <c r="Q5686" s="17">
        <f>VLOOKUP($K5686,[1]Budget!$V:$AE,10,0)*IF($C5686="1 - Revenues",1,IF(AND($C5686="5 - Transfers",MID(K5686,15,1)="4"),1,-1))</f>
        <v>0</v>
      </c>
      <c r="S5686" s="18" t="b">
        <f>IF(LEFT(C5686,1)="1",1,-1)*SUMIF([1]Budget!V:V,'Budget Worksheet for Pivot Tabl'!K5686,[1]Budget!AC:AC)=P5686</f>
        <v>1</v>
      </c>
    </row>
    <row r="5687" spans="1:19" x14ac:dyDescent="0.25">
      <c r="A5687" t="s">
        <v>83</v>
      </c>
      <c r="B5687" t="s">
        <v>84</v>
      </c>
      <c r="C5687" t="s">
        <v>8</v>
      </c>
      <c r="D5687" t="str">
        <f t="shared" si="88"/>
        <v>OUTFLOWS</v>
      </c>
      <c r="E5687" t="s">
        <v>116</v>
      </c>
      <c r="F5687" t="s">
        <v>117</v>
      </c>
      <c r="G5687" t="s">
        <v>6617</v>
      </c>
      <c r="H5687" t="s">
        <v>6618</v>
      </c>
      <c r="I5687" t="s">
        <v>83</v>
      </c>
      <c r="J5687" t="s">
        <v>7008</v>
      </c>
      <c r="K5687" t="s">
        <v>7024</v>
      </c>
      <c r="L5687" t="s">
        <v>616</v>
      </c>
      <c r="M5687" s="17">
        <f>VLOOKUP($K5687,[1]Budget!$V:$AE,5,0)*IF($C5687="1 - Revenues",1,IF(AND($C5687="5 - Transfers",MID(I5687,15,1)="4"),1,-1))</f>
        <v>-15000</v>
      </c>
      <c r="N5687" s="17">
        <f>VLOOKUP($K5687,[1]Budget!$V:$AE,6,0)*IF($C5687="1 - Revenues",1,IF(AND($C5687="5 - Transfers",MID(J5687,15,1)="4"),1,-1))</f>
        <v>-15000</v>
      </c>
      <c r="O5687" s="17">
        <f>IFERROR(IF(RIGHT(LEFT(K5687,15),1)="4",VLOOKUP(K5687,'[1]Budget Worksheet'!A:B,2,0),-1*VLOOKUP(K5687,'[1]Budget Worksheet'!A:B,2,0)),0)</f>
        <v>-15000</v>
      </c>
      <c r="P5687" s="17">
        <f>VLOOKUP($K5687,[1]Budget!$V:$AE,8,0)*IF($C5687="1 - Revenues",1,IF(AND($C5687="5 - Transfers",MID($K5687,15,1)="4"),1,-1))</f>
        <v>-19000</v>
      </c>
      <c r="Q5687" s="17">
        <f>VLOOKUP($K5687,[1]Budget!$V:$AE,10,0)*IF($C5687="1 - Revenues",1,IF(AND($C5687="5 - Transfers",MID(K5687,15,1)="4"),1,-1))</f>
        <v>-4000</v>
      </c>
      <c r="S5687" s="18" t="b">
        <f>IF(LEFT(C5687,1)="1",1,-1)*SUMIF([1]Budget!V:V,'Budget Worksheet for Pivot Tabl'!K5687,[1]Budget!AC:AC)=P5687</f>
        <v>1</v>
      </c>
    </row>
    <row r="5688" spans="1:19" x14ac:dyDescent="0.25">
      <c r="A5688" t="s">
        <v>83</v>
      </c>
      <c r="B5688" t="s">
        <v>84</v>
      </c>
      <c r="C5688" t="s">
        <v>8</v>
      </c>
      <c r="D5688" t="str">
        <f t="shared" si="88"/>
        <v>OUTFLOWS</v>
      </c>
      <c r="E5688" t="s">
        <v>116</v>
      </c>
      <c r="F5688" t="s">
        <v>117</v>
      </c>
      <c r="G5688" t="s">
        <v>6617</v>
      </c>
      <c r="H5688" t="s">
        <v>6618</v>
      </c>
      <c r="I5688" t="s">
        <v>83</v>
      </c>
      <c r="J5688" t="s">
        <v>7008</v>
      </c>
      <c r="K5688" t="s">
        <v>7025</v>
      </c>
      <c r="L5688" t="s">
        <v>618</v>
      </c>
      <c r="M5688" s="17">
        <f>VLOOKUP($K5688,[1]Budget!$V:$AE,5,0)*IF($C5688="1 - Revenues",1,IF(AND($C5688="5 - Transfers",MID(I5688,15,1)="4"),1,-1))</f>
        <v>-2000</v>
      </c>
      <c r="N5688" s="17">
        <f>VLOOKUP($K5688,[1]Budget!$V:$AE,6,0)*IF($C5688="1 - Revenues",1,IF(AND($C5688="5 - Transfers",MID(J5688,15,1)="4"),1,-1))</f>
        <v>-2000</v>
      </c>
      <c r="O5688" s="17">
        <f>IFERROR(IF(RIGHT(LEFT(K5688,15),1)="4",VLOOKUP(K5688,'[1]Budget Worksheet'!A:B,2,0),-1*VLOOKUP(K5688,'[1]Budget Worksheet'!A:B,2,0)),0)</f>
        <v>-1438</v>
      </c>
      <c r="P5688" s="17">
        <f>VLOOKUP($K5688,[1]Budget!$V:$AE,8,0)*IF($C5688="1 - Revenues",1,IF(AND($C5688="5 - Transfers",MID($K5688,15,1)="4"),1,-1))</f>
        <v>-1438</v>
      </c>
      <c r="Q5688" s="17">
        <f>VLOOKUP($K5688,[1]Budget!$V:$AE,10,0)*IF($C5688="1 - Revenues",1,IF(AND($C5688="5 - Transfers",MID(K5688,15,1)="4"),1,-1))</f>
        <v>0</v>
      </c>
      <c r="S5688" s="18" t="b">
        <f>IF(LEFT(C5688,1)="1",1,-1)*SUMIF([1]Budget!V:V,'Budget Worksheet for Pivot Tabl'!K5688,[1]Budget!AC:AC)=P5688</f>
        <v>1</v>
      </c>
    </row>
    <row r="5689" spans="1:19" x14ac:dyDescent="0.25">
      <c r="A5689" t="s">
        <v>83</v>
      </c>
      <c r="B5689" t="s">
        <v>84</v>
      </c>
      <c r="C5689" t="s">
        <v>8</v>
      </c>
      <c r="D5689" t="str">
        <f t="shared" si="88"/>
        <v>OUTFLOWS</v>
      </c>
      <c r="E5689" t="s">
        <v>116</v>
      </c>
      <c r="F5689" t="s">
        <v>117</v>
      </c>
      <c r="G5689" t="s">
        <v>6617</v>
      </c>
      <c r="H5689" t="s">
        <v>6618</v>
      </c>
      <c r="I5689" t="s">
        <v>83</v>
      </c>
      <c r="J5689" t="s">
        <v>7008</v>
      </c>
      <c r="K5689" t="s">
        <v>7026</v>
      </c>
      <c r="L5689" t="s">
        <v>620</v>
      </c>
      <c r="M5689" s="17">
        <f>VLOOKUP($K5689,[1]Budget!$V:$AE,5,0)*IF($C5689="1 - Revenues",1,IF(AND($C5689="5 - Transfers",MID(I5689,15,1)="4"),1,-1))</f>
        <v>-16000</v>
      </c>
      <c r="N5689" s="17">
        <f>VLOOKUP($K5689,[1]Budget!$V:$AE,6,0)*IF($C5689="1 - Revenues",1,IF(AND($C5689="5 - Transfers",MID(J5689,15,1)="4"),1,-1))</f>
        <v>-22000</v>
      </c>
      <c r="O5689" s="17">
        <f>IFERROR(IF(RIGHT(LEFT(K5689,15),1)="4",VLOOKUP(K5689,'[1]Budget Worksheet'!A:B,2,0),-1*VLOOKUP(K5689,'[1]Budget Worksheet'!A:B,2,0)),0)</f>
        <v>-24344</v>
      </c>
      <c r="P5689" s="17">
        <f>VLOOKUP($K5689,[1]Budget!$V:$AE,8,0)*IF($C5689="1 - Revenues",1,IF(AND($C5689="5 - Transfers",MID($K5689,15,1)="4"),1,-1))</f>
        <v>-24344</v>
      </c>
      <c r="Q5689" s="17">
        <f>VLOOKUP($K5689,[1]Budget!$V:$AE,10,0)*IF($C5689="1 - Revenues",1,IF(AND($C5689="5 - Transfers",MID(K5689,15,1)="4"),1,-1))</f>
        <v>0</v>
      </c>
      <c r="S5689" s="18" t="b">
        <f>IF(LEFT(C5689,1)="1",1,-1)*SUMIF([1]Budget!V:V,'Budget Worksheet for Pivot Tabl'!K5689,[1]Budget!AC:AC)=P5689</f>
        <v>1</v>
      </c>
    </row>
    <row r="5690" spans="1:19" x14ac:dyDescent="0.25">
      <c r="A5690" t="s">
        <v>83</v>
      </c>
      <c r="B5690" t="s">
        <v>84</v>
      </c>
      <c r="C5690" t="s">
        <v>8</v>
      </c>
      <c r="D5690" t="str">
        <f t="shared" si="88"/>
        <v>OUTFLOWS</v>
      </c>
      <c r="E5690" t="s">
        <v>116</v>
      </c>
      <c r="F5690" t="s">
        <v>117</v>
      </c>
      <c r="G5690" t="s">
        <v>6617</v>
      </c>
      <c r="H5690" t="s">
        <v>6618</v>
      </c>
      <c r="I5690" t="s">
        <v>83</v>
      </c>
      <c r="J5690" t="s">
        <v>7008</v>
      </c>
      <c r="K5690" t="s">
        <v>7027</v>
      </c>
      <c r="L5690" t="s">
        <v>1020</v>
      </c>
      <c r="M5690" s="17">
        <f>VLOOKUP($K5690,[1]Budget!$V:$AE,5,0)*IF($C5690="1 - Revenues",1,IF(AND($C5690="5 - Transfers",MID(I5690,15,1)="4"),1,-1))</f>
        <v>-2000</v>
      </c>
      <c r="N5690" s="17">
        <f>VLOOKUP($K5690,[1]Budget!$V:$AE,6,0)*IF($C5690="1 - Revenues",1,IF(AND($C5690="5 - Transfers",MID(J5690,15,1)="4"),1,-1))</f>
        <v>-1000</v>
      </c>
      <c r="O5690" s="17">
        <f>IFERROR(IF(RIGHT(LEFT(K5690,15),1)="4",VLOOKUP(K5690,'[1]Budget Worksheet'!A:B,2,0),-1*VLOOKUP(K5690,'[1]Budget Worksheet'!A:B,2,0)),0)</f>
        <v>-1320</v>
      </c>
      <c r="P5690" s="17">
        <f>VLOOKUP($K5690,[1]Budget!$V:$AE,8,0)*IF($C5690="1 - Revenues",1,IF(AND($C5690="5 - Transfers",MID($K5690,15,1)="4"),1,-1))</f>
        <v>-1320</v>
      </c>
      <c r="Q5690" s="17">
        <f>VLOOKUP($K5690,[1]Budget!$V:$AE,10,0)*IF($C5690="1 - Revenues",1,IF(AND($C5690="5 - Transfers",MID(K5690,15,1)="4"),1,-1))</f>
        <v>0</v>
      </c>
      <c r="S5690" s="18" t="b">
        <f>IF(LEFT(C5690,1)="1",1,-1)*SUMIF([1]Budget!V:V,'Budget Worksheet for Pivot Tabl'!K5690,[1]Budget!AC:AC)=P5690</f>
        <v>1</v>
      </c>
    </row>
    <row r="5691" spans="1:19" x14ac:dyDescent="0.25">
      <c r="A5691" t="s">
        <v>83</v>
      </c>
      <c r="B5691" t="s">
        <v>84</v>
      </c>
      <c r="C5691" t="s">
        <v>8</v>
      </c>
      <c r="D5691" t="str">
        <f t="shared" si="88"/>
        <v>OUTFLOWS</v>
      </c>
      <c r="E5691" t="s">
        <v>116</v>
      </c>
      <c r="F5691" t="s">
        <v>117</v>
      </c>
      <c r="G5691" t="s">
        <v>6617</v>
      </c>
      <c r="H5691" t="s">
        <v>6618</v>
      </c>
      <c r="I5691" t="s">
        <v>83</v>
      </c>
      <c r="J5691" t="s">
        <v>7008</v>
      </c>
      <c r="K5691" t="s">
        <v>7028</v>
      </c>
      <c r="L5691" t="s">
        <v>472</v>
      </c>
      <c r="M5691" s="17">
        <f>VLOOKUP($K5691,[1]Budget!$V:$AE,5,0)*IF($C5691="1 - Revenues",1,IF(AND($C5691="5 - Transfers",MID(I5691,15,1)="4"),1,-1))</f>
        <v>-7000</v>
      </c>
      <c r="N5691" s="17">
        <f>VLOOKUP($K5691,[1]Budget!$V:$AE,6,0)*IF($C5691="1 - Revenues",1,IF(AND($C5691="5 - Transfers",MID(J5691,15,1)="4"),1,-1))</f>
        <v>-8000</v>
      </c>
      <c r="O5691" s="17">
        <f>IFERROR(IF(RIGHT(LEFT(K5691,15),1)="4",VLOOKUP(K5691,'[1]Budget Worksheet'!A:B,2,0),-1*VLOOKUP(K5691,'[1]Budget Worksheet'!A:B,2,0)),0)</f>
        <v>-6962</v>
      </c>
      <c r="P5691" s="17">
        <f>VLOOKUP($K5691,[1]Budget!$V:$AE,8,0)*IF($C5691="1 - Revenues",1,IF(AND($C5691="5 - Transfers",MID($K5691,15,1)="4"),1,-1))</f>
        <v>-6962</v>
      </c>
      <c r="Q5691" s="17">
        <f>VLOOKUP($K5691,[1]Budget!$V:$AE,10,0)*IF($C5691="1 - Revenues",1,IF(AND($C5691="5 - Transfers",MID(K5691,15,1)="4"),1,-1))</f>
        <v>0</v>
      </c>
      <c r="S5691" s="18" t="b">
        <f>IF(LEFT(C5691,1)="1",1,-1)*SUMIF([1]Budget!V:V,'Budget Worksheet for Pivot Tabl'!K5691,[1]Budget!AC:AC)=P5691</f>
        <v>1</v>
      </c>
    </row>
    <row r="5692" spans="1:19" x14ac:dyDescent="0.25">
      <c r="A5692" t="s">
        <v>83</v>
      </c>
      <c r="B5692" t="s">
        <v>84</v>
      </c>
      <c r="C5692" t="s">
        <v>8</v>
      </c>
      <c r="D5692" t="str">
        <f t="shared" si="88"/>
        <v>OUTFLOWS</v>
      </c>
      <c r="E5692" t="s">
        <v>116</v>
      </c>
      <c r="F5692" t="s">
        <v>117</v>
      </c>
      <c r="G5692" t="s">
        <v>6617</v>
      </c>
      <c r="H5692" t="s">
        <v>6618</v>
      </c>
      <c r="I5692" t="s">
        <v>83</v>
      </c>
      <c r="J5692" t="s">
        <v>7008</v>
      </c>
      <c r="K5692" t="s">
        <v>7029</v>
      </c>
      <c r="L5692" t="s">
        <v>625</v>
      </c>
      <c r="M5692" s="17">
        <f>VLOOKUP($K5692,[1]Budget!$V:$AE,5,0)*IF($C5692="1 - Revenues",1,IF(AND($C5692="5 - Transfers",MID(I5692,15,1)="4"),1,-1))</f>
        <v>0</v>
      </c>
      <c r="N5692" s="17">
        <f>VLOOKUP($K5692,[1]Budget!$V:$AE,6,0)*IF($C5692="1 - Revenues",1,IF(AND($C5692="5 - Transfers",MID(J5692,15,1)="4"),1,-1))</f>
        <v>0</v>
      </c>
      <c r="O5692" s="17">
        <f>IFERROR(IF(RIGHT(LEFT(K5692,15),1)="4",VLOOKUP(K5692,'[1]Budget Worksheet'!A:B,2,0),-1*VLOOKUP(K5692,'[1]Budget Worksheet'!A:B,2,0)),0)</f>
        <v>0</v>
      </c>
      <c r="P5692" s="17">
        <f>VLOOKUP($K5692,[1]Budget!$V:$AE,8,0)*IF($C5692="1 - Revenues",1,IF(AND($C5692="5 - Transfers",MID($K5692,15,1)="4"),1,-1))</f>
        <v>0</v>
      </c>
      <c r="Q5692" s="17">
        <f>VLOOKUP($K5692,[1]Budget!$V:$AE,10,0)*IF($C5692="1 - Revenues",1,IF(AND($C5692="5 - Transfers",MID(K5692,15,1)="4"),1,-1))</f>
        <v>0</v>
      </c>
      <c r="S5692" s="18" t="b">
        <f>IF(LEFT(C5692,1)="1",1,-1)*SUMIF([1]Budget!V:V,'Budget Worksheet for Pivot Tabl'!K5692,[1]Budget!AC:AC)=P5692</f>
        <v>1</v>
      </c>
    </row>
    <row r="5693" spans="1:19" x14ac:dyDescent="0.25">
      <c r="A5693" t="s">
        <v>83</v>
      </c>
      <c r="B5693" t="s">
        <v>84</v>
      </c>
      <c r="C5693" t="s">
        <v>8</v>
      </c>
      <c r="D5693" t="str">
        <f t="shared" si="88"/>
        <v>OUTFLOWS</v>
      </c>
      <c r="E5693" t="s">
        <v>116</v>
      </c>
      <c r="F5693" t="s">
        <v>117</v>
      </c>
      <c r="G5693" t="s">
        <v>6617</v>
      </c>
      <c r="H5693" t="s">
        <v>6618</v>
      </c>
      <c r="I5693" t="s">
        <v>83</v>
      </c>
      <c r="J5693" t="s">
        <v>7008</v>
      </c>
      <c r="K5693" t="s">
        <v>7030</v>
      </c>
      <c r="L5693" t="s">
        <v>627</v>
      </c>
      <c r="M5693" s="17">
        <f>VLOOKUP($K5693,[1]Budget!$V:$AE,5,0)*IF($C5693="1 - Revenues",1,IF(AND($C5693="5 - Transfers",MID(I5693,15,1)="4"),1,-1))</f>
        <v>0</v>
      </c>
      <c r="N5693" s="17">
        <f>VLOOKUP($K5693,[1]Budget!$V:$AE,6,0)*IF($C5693="1 - Revenues",1,IF(AND($C5693="5 - Transfers",MID(J5693,15,1)="4"),1,-1))</f>
        <v>0</v>
      </c>
      <c r="O5693" s="17">
        <f>IFERROR(IF(RIGHT(LEFT(K5693,15),1)="4",VLOOKUP(K5693,'[1]Budget Worksheet'!A:B,2,0),-1*VLOOKUP(K5693,'[1]Budget Worksheet'!A:B,2,0)),0)</f>
        <v>-270</v>
      </c>
      <c r="P5693" s="17">
        <f>VLOOKUP($K5693,[1]Budget!$V:$AE,8,0)*IF($C5693="1 - Revenues",1,IF(AND($C5693="5 - Transfers",MID($K5693,15,1)="4"),1,-1))</f>
        <v>-270</v>
      </c>
      <c r="Q5693" s="17">
        <f>VLOOKUP($K5693,[1]Budget!$V:$AE,10,0)*IF($C5693="1 - Revenues",1,IF(AND($C5693="5 - Transfers",MID(K5693,15,1)="4"),1,-1))</f>
        <v>0</v>
      </c>
      <c r="S5693" s="18" t="b">
        <f>IF(LEFT(C5693,1)="1",1,-1)*SUMIF([1]Budget!V:V,'Budget Worksheet for Pivot Tabl'!K5693,[1]Budget!AC:AC)=P5693</f>
        <v>1</v>
      </c>
    </row>
    <row r="5694" spans="1:19" x14ac:dyDescent="0.25">
      <c r="A5694" t="s">
        <v>83</v>
      </c>
      <c r="B5694" t="s">
        <v>84</v>
      </c>
      <c r="C5694" t="s">
        <v>9</v>
      </c>
      <c r="D5694" t="str">
        <f t="shared" si="88"/>
        <v>OUTFLOWS</v>
      </c>
      <c r="E5694" t="s">
        <v>116</v>
      </c>
      <c r="F5694" t="s">
        <v>117</v>
      </c>
      <c r="G5694" t="s">
        <v>6617</v>
      </c>
      <c r="H5694" t="s">
        <v>6618</v>
      </c>
      <c r="I5694" t="s">
        <v>83</v>
      </c>
      <c r="J5694" t="s">
        <v>7008</v>
      </c>
      <c r="K5694" t="s">
        <v>7031</v>
      </c>
      <c r="L5694" t="s">
        <v>476</v>
      </c>
      <c r="M5694" s="17">
        <f>VLOOKUP($K5694,[1]Budget!$V:$AE,5,0)*IF($C5694="1 - Revenues",1,IF(AND($C5694="5 - Transfers",MID(I5694,15,1)="4"),1,-1))</f>
        <v>-3000</v>
      </c>
      <c r="N5694" s="17">
        <f>VLOOKUP($K5694,[1]Budget!$V:$AE,6,0)*IF($C5694="1 - Revenues",1,IF(AND($C5694="5 - Transfers",MID(J5694,15,1)="4"),1,-1))</f>
        <v>0</v>
      </c>
      <c r="O5694" s="17">
        <f>IFERROR(IF(RIGHT(LEFT(K5694,15),1)="4",VLOOKUP(K5694,'[1]Budget Worksheet'!A:B,2,0),-1*VLOOKUP(K5694,'[1]Budget Worksheet'!A:B,2,0)),0)</f>
        <v>-25000</v>
      </c>
      <c r="P5694" s="17">
        <f>VLOOKUP($K5694,[1]Budget!$V:$AE,8,0)*IF($C5694="1 - Revenues",1,IF(AND($C5694="5 - Transfers",MID($K5694,15,1)="4"),1,-1))</f>
        <v>-25000</v>
      </c>
      <c r="Q5694" s="17">
        <f>VLOOKUP($K5694,[1]Budget!$V:$AE,10,0)*IF($C5694="1 - Revenues",1,IF(AND($C5694="5 - Transfers",MID(K5694,15,1)="4"),1,-1))</f>
        <v>0</v>
      </c>
      <c r="S5694" s="18" t="b">
        <f>IF(LEFT(C5694,1)="1",1,-1)*SUMIF([1]Budget!V:V,'Budget Worksheet for Pivot Tabl'!K5694,[1]Budget!AC:AC)=P5694</f>
        <v>1</v>
      </c>
    </row>
    <row r="5695" spans="1:19" x14ac:dyDescent="0.25">
      <c r="A5695" t="s">
        <v>83</v>
      </c>
      <c r="B5695" t="s">
        <v>84</v>
      </c>
      <c r="C5695" t="s">
        <v>9</v>
      </c>
      <c r="D5695" t="str">
        <f t="shared" si="88"/>
        <v>OUTFLOWS</v>
      </c>
      <c r="E5695" t="s">
        <v>116</v>
      </c>
      <c r="F5695" t="s">
        <v>117</v>
      </c>
      <c r="G5695" t="s">
        <v>6617</v>
      </c>
      <c r="H5695" t="s">
        <v>6618</v>
      </c>
      <c r="I5695" t="s">
        <v>83</v>
      </c>
      <c r="J5695" t="s">
        <v>7008</v>
      </c>
      <c r="K5695" t="s">
        <v>7032</v>
      </c>
      <c r="L5695" t="s">
        <v>1060</v>
      </c>
      <c r="M5695" s="17">
        <f>VLOOKUP($K5695,[1]Budget!$V:$AE,5,0)*IF($C5695="1 - Revenues",1,IF(AND($C5695="5 - Transfers",MID(I5695,15,1)="4"),1,-1))</f>
        <v>0</v>
      </c>
      <c r="N5695" s="17">
        <f>VLOOKUP($K5695,[1]Budget!$V:$AE,6,0)*IF($C5695="1 - Revenues",1,IF(AND($C5695="5 - Transfers",MID(J5695,15,1)="4"),1,-1))</f>
        <v>0</v>
      </c>
      <c r="O5695" s="17">
        <f>IFERROR(IF(RIGHT(LEFT(K5695,15),1)="4",VLOOKUP(K5695,'[1]Budget Worksheet'!A:B,2,0),-1*VLOOKUP(K5695,'[1]Budget Worksheet'!A:B,2,0)),0)</f>
        <v>-500</v>
      </c>
      <c r="P5695" s="17">
        <f>VLOOKUP($K5695,[1]Budget!$V:$AE,8,0)*IF($C5695="1 - Revenues",1,IF(AND($C5695="5 - Transfers",MID($K5695,15,1)="4"),1,-1))</f>
        <v>-500</v>
      </c>
      <c r="Q5695" s="17">
        <f>VLOOKUP($K5695,[1]Budget!$V:$AE,10,0)*IF($C5695="1 - Revenues",1,IF(AND($C5695="5 - Transfers",MID(K5695,15,1)="4"),1,-1))</f>
        <v>0</v>
      </c>
      <c r="S5695" s="18" t="b">
        <f>IF(LEFT(C5695,1)="1",1,-1)*SUMIF([1]Budget!V:V,'Budget Worksheet for Pivot Tabl'!K5695,[1]Budget!AC:AC)=P5695</f>
        <v>1</v>
      </c>
    </row>
    <row r="5696" spans="1:19" x14ac:dyDescent="0.25">
      <c r="A5696" t="s">
        <v>83</v>
      </c>
      <c r="B5696" t="s">
        <v>84</v>
      </c>
      <c r="C5696" t="s">
        <v>9</v>
      </c>
      <c r="D5696" t="str">
        <f t="shared" si="88"/>
        <v>OUTFLOWS</v>
      </c>
      <c r="E5696" t="s">
        <v>116</v>
      </c>
      <c r="F5696" t="s">
        <v>117</v>
      </c>
      <c r="G5696" t="s">
        <v>6617</v>
      </c>
      <c r="H5696" t="s">
        <v>6618</v>
      </c>
      <c r="I5696" t="s">
        <v>83</v>
      </c>
      <c r="J5696" t="s">
        <v>7008</v>
      </c>
      <c r="K5696" t="s">
        <v>7033</v>
      </c>
      <c r="L5696" t="s">
        <v>6074</v>
      </c>
      <c r="M5696" s="17">
        <f>VLOOKUP($K5696,[1]Budget!$V:$AE,5,0)*IF($C5696="1 - Revenues",1,IF(AND($C5696="5 - Transfers",MID(I5696,15,1)="4"),1,-1))</f>
        <v>0</v>
      </c>
      <c r="N5696" s="17">
        <f>VLOOKUP($K5696,[1]Budget!$V:$AE,6,0)*IF($C5696="1 - Revenues",1,IF(AND($C5696="5 - Transfers",MID(J5696,15,1)="4"),1,-1))</f>
        <v>0</v>
      </c>
      <c r="O5696" s="17">
        <f>IFERROR(IF(RIGHT(LEFT(K5696,15),1)="4",VLOOKUP(K5696,'[1]Budget Worksheet'!A:B,2,0),-1*VLOOKUP(K5696,'[1]Budget Worksheet'!A:B,2,0)),0)</f>
        <v>0</v>
      </c>
      <c r="P5696" s="17">
        <f>VLOOKUP($K5696,[1]Budget!$V:$AE,8,0)*IF($C5696="1 - Revenues",1,IF(AND($C5696="5 - Transfers",MID($K5696,15,1)="4"),1,-1))</f>
        <v>-75000</v>
      </c>
      <c r="Q5696" s="17">
        <f>VLOOKUP($K5696,[1]Budget!$V:$AE,10,0)*IF($C5696="1 - Revenues",1,IF(AND($C5696="5 - Transfers",MID(K5696,15,1)="4"),1,-1))</f>
        <v>-75000</v>
      </c>
      <c r="S5696" s="18" t="b">
        <f>IF(LEFT(C5696,1)="1",1,-1)*SUMIF([1]Budget!V:V,'Budget Worksheet for Pivot Tabl'!K5696,[1]Budget!AC:AC)=P5696</f>
        <v>1</v>
      </c>
    </row>
    <row r="5697" spans="1:19" x14ac:dyDescent="0.25">
      <c r="A5697" t="s">
        <v>83</v>
      </c>
      <c r="B5697" t="s">
        <v>84</v>
      </c>
      <c r="C5697" t="s">
        <v>9</v>
      </c>
      <c r="D5697" t="str">
        <f t="shared" si="88"/>
        <v>OUTFLOWS</v>
      </c>
      <c r="E5697" t="s">
        <v>116</v>
      </c>
      <c r="F5697" t="s">
        <v>117</v>
      </c>
      <c r="G5697" t="s">
        <v>6617</v>
      </c>
      <c r="H5697" t="s">
        <v>6618</v>
      </c>
      <c r="I5697" t="s">
        <v>83</v>
      </c>
      <c r="J5697" t="s">
        <v>7008</v>
      </c>
      <c r="K5697" t="s">
        <v>7034</v>
      </c>
      <c r="L5697" t="s">
        <v>653</v>
      </c>
      <c r="M5697" s="17">
        <f>VLOOKUP($K5697,[1]Budget!$V:$AE,5,0)*IF($C5697="1 - Revenues",1,IF(AND($C5697="5 - Transfers",MID(I5697,15,1)="4"),1,-1))</f>
        <v>0</v>
      </c>
      <c r="N5697" s="17">
        <f>VLOOKUP($K5697,[1]Budget!$V:$AE,6,0)*IF($C5697="1 - Revenues",1,IF(AND($C5697="5 - Transfers",MID(J5697,15,1)="4"),1,-1))</f>
        <v>0</v>
      </c>
      <c r="O5697" s="17">
        <f>IFERROR(IF(RIGHT(LEFT(K5697,15),1)="4",VLOOKUP(K5697,'[1]Budget Worksheet'!A:B,2,0),-1*VLOOKUP(K5697,'[1]Budget Worksheet'!A:B,2,0)),0)</f>
        <v>-325</v>
      </c>
      <c r="P5697" s="17">
        <f>VLOOKUP($K5697,[1]Budget!$V:$AE,8,0)*IF($C5697="1 - Revenues",1,IF(AND($C5697="5 - Transfers",MID($K5697,15,1)="4"),1,-1))</f>
        <v>-325</v>
      </c>
      <c r="Q5697" s="17">
        <f>VLOOKUP($K5697,[1]Budget!$V:$AE,10,0)*IF($C5697="1 - Revenues",1,IF(AND($C5697="5 - Transfers",MID(K5697,15,1)="4"),1,-1))</f>
        <v>0</v>
      </c>
      <c r="S5697" s="18" t="b">
        <f>IF(LEFT(C5697,1)="1",1,-1)*SUMIF([1]Budget!V:V,'Budget Worksheet for Pivot Tabl'!K5697,[1]Budget!AC:AC)=P5697</f>
        <v>1</v>
      </c>
    </row>
    <row r="5698" spans="1:19" x14ac:dyDescent="0.25">
      <c r="A5698" t="s">
        <v>83</v>
      </c>
      <c r="B5698" t="s">
        <v>84</v>
      </c>
      <c r="C5698" t="s">
        <v>9</v>
      </c>
      <c r="D5698" t="str">
        <f t="shared" si="88"/>
        <v>OUTFLOWS</v>
      </c>
      <c r="E5698" t="s">
        <v>116</v>
      </c>
      <c r="F5698" t="s">
        <v>117</v>
      </c>
      <c r="G5698" t="s">
        <v>6617</v>
      </c>
      <c r="H5698" t="s">
        <v>6618</v>
      </c>
      <c r="I5698" t="s">
        <v>83</v>
      </c>
      <c r="J5698" t="s">
        <v>7008</v>
      </c>
      <c r="K5698" t="s">
        <v>7035</v>
      </c>
      <c r="L5698" t="s">
        <v>1371</v>
      </c>
      <c r="M5698" s="17">
        <f>VLOOKUP($K5698,[1]Budget!$V:$AE,5,0)*IF($C5698="1 - Revenues",1,IF(AND($C5698="5 - Transfers",MID(I5698,15,1)="4"),1,-1))</f>
        <v>-1000</v>
      </c>
      <c r="N5698" s="17">
        <f>VLOOKUP($K5698,[1]Budget!$V:$AE,6,0)*IF($C5698="1 - Revenues",1,IF(AND($C5698="5 - Transfers",MID(J5698,15,1)="4"),1,-1))</f>
        <v>-1000</v>
      </c>
      <c r="O5698" s="17">
        <f>IFERROR(IF(RIGHT(LEFT(K5698,15),1)="4",VLOOKUP(K5698,'[1]Budget Worksheet'!A:B,2,0),-1*VLOOKUP(K5698,'[1]Budget Worksheet'!A:B,2,0)),0)</f>
        <v>-1300</v>
      </c>
      <c r="P5698" s="17">
        <f>VLOOKUP($K5698,[1]Budget!$V:$AE,8,0)*IF($C5698="1 - Revenues",1,IF(AND($C5698="5 - Transfers",MID($K5698,15,1)="4"),1,-1))</f>
        <v>-1300</v>
      </c>
      <c r="Q5698" s="17">
        <f>VLOOKUP($K5698,[1]Budget!$V:$AE,10,0)*IF($C5698="1 - Revenues",1,IF(AND($C5698="5 - Transfers",MID(K5698,15,1)="4"),1,-1))</f>
        <v>0</v>
      </c>
      <c r="S5698" s="18" t="b">
        <f>IF(LEFT(C5698,1)="1",1,-1)*SUMIF([1]Budget!V:V,'Budget Worksheet for Pivot Tabl'!K5698,[1]Budget!AC:AC)=P5698</f>
        <v>1</v>
      </c>
    </row>
    <row r="5699" spans="1:19" x14ac:dyDescent="0.25">
      <c r="A5699" t="s">
        <v>83</v>
      </c>
      <c r="B5699" t="s">
        <v>84</v>
      </c>
      <c r="C5699" t="s">
        <v>9</v>
      </c>
      <c r="D5699" t="str">
        <f t="shared" ref="D5699:D5762" si="89">IF(C5699="1 - Revenues","INFLOWS","OUTFLOWS")</f>
        <v>OUTFLOWS</v>
      </c>
      <c r="E5699" t="s">
        <v>116</v>
      </c>
      <c r="F5699" t="s">
        <v>117</v>
      </c>
      <c r="G5699" t="s">
        <v>6617</v>
      </c>
      <c r="H5699" t="s">
        <v>6618</v>
      </c>
      <c r="I5699" t="s">
        <v>83</v>
      </c>
      <c r="J5699" t="s">
        <v>7008</v>
      </c>
      <c r="K5699" t="s">
        <v>7036</v>
      </c>
      <c r="L5699" t="s">
        <v>482</v>
      </c>
      <c r="M5699" s="17">
        <f>VLOOKUP($K5699,[1]Budget!$V:$AE,5,0)*IF($C5699="1 - Revenues",1,IF(AND($C5699="5 - Transfers",MID(I5699,15,1)="4"),1,-1))</f>
        <v>-558000</v>
      </c>
      <c r="N5699" s="17">
        <f>VLOOKUP($K5699,[1]Budget!$V:$AE,6,0)*IF($C5699="1 - Revenues",1,IF(AND($C5699="5 - Transfers",MID(J5699,15,1)="4"),1,-1))</f>
        <v>-770000</v>
      </c>
      <c r="O5699" s="17">
        <f>IFERROR(IF(RIGHT(LEFT(K5699,15),1)="4",VLOOKUP(K5699,'[1]Budget Worksheet'!A:B,2,0),-1*VLOOKUP(K5699,'[1]Budget Worksheet'!A:B,2,0)),0)</f>
        <v>-602000</v>
      </c>
      <c r="P5699" s="17">
        <f>VLOOKUP($K5699,[1]Budget!$V:$AE,8,0)*IF($C5699="1 - Revenues",1,IF(AND($C5699="5 - Transfers",MID($K5699,15,1)="4"),1,-1))</f>
        <v>-850000</v>
      </c>
      <c r="Q5699" s="17">
        <f>VLOOKUP($K5699,[1]Budget!$V:$AE,10,0)*IF($C5699="1 - Revenues",1,IF(AND($C5699="5 - Transfers",MID(K5699,15,1)="4"),1,-1))</f>
        <v>-248000</v>
      </c>
      <c r="S5699" s="18" t="b">
        <f>IF(LEFT(C5699,1)="1",1,-1)*SUMIF([1]Budget!V:V,'Budget Worksheet for Pivot Tabl'!K5699,[1]Budget!AC:AC)=P5699</f>
        <v>1</v>
      </c>
    </row>
    <row r="5700" spans="1:19" x14ac:dyDescent="0.25">
      <c r="A5700" t="s">
        <v>83</v>
      </c>
      <c r="B5700" t="s">
        <v>84</v>
      </c>
      <c r="C5700" t="s">
        <v>9</v>
      </c>
      <c r="D5700" t="str">
        <f t="shared" si="89"/>
        <v>OUTFLOWS</v>
      </c>
      <c r="E5700" t="s">
        <v>116</v>
      </c>
      <c r="F5700" t="s">
        <v>117</v>
      </c>
      <c r="G5700" t="s">
        <v>6617</v>
      </c>
      <c r="H5700" t="s">
        <v>6618</v>
      </c>
      <c r="I5700" t="s">
        <v>83</v>
      </c>
      <c r="J5700" t="s">
        <v>7008</v>
      </c>
      <c r="K5700" t="s">
        <v>7037</v>
      </c>
      <c r="L5700" t="s">
        <v>640</v>
      </c>
      <c r="M5700" s="17">
        <f>VLOOKUP($K5700,[1]Budget!$V:$AE,5,0)*IF($C5700="1 - Revenues",1,IF(AND($C5700="5 - Transfers",MID(I5700,15,1)="4"),1,-1))</f>
        <v>-3000</v>
      </c>
      <c r="N5700" s="17">
        <f>VLOOKUP($K5700,[1]Budget!$V:$AE,6,0)*IF($C5700="1 - Revenues",1,IF(AND($C5700="5 - Transfers",MID(J5700,15,1)="4"),1,-1))</f>
        <v>-1000</v>
      </c>
      <c r="O5700" s="17">
        <f>IFERROR(IF(RIGHT(LEFT(K5700,15),1)="4",VLOOKUP(K5700,'[1]Budget Worksheet'!A:B,2,0),-1*VLOOKUP(K5700,'[1]Budget Worksheet'!A:B,2,0)),0)</f>
        <v>-3750</v>
      </c>
      <c r="P5700" s="17">
        <f>VLOOKUP($K5700,[1]Budget!$V:$AE,8,0)*IF($C5700="1 - Revenues",1,IF(AND($C5700="5 - Transfers",MID($K5700,15,1)="4"),1,-1))</f>
        <v>-3750</v>
      </c>
      <c r="Q5700" s="17">
        <f>VLOOKUP($K5700,[1]Budget!$V:$AE,10,0)*IF($C5700="1 - Revenues",1,IF(AND($C5700="5 - Transfers",MID(K5700,15,1)="4"),1,-1))</f>
        <v>0</v>
      </c>
      <c r="S5700" s="18" t="b">
        <f>IF(LEFT(C5700,1)="1",1,-1)*SUMIF([1]Budget!V:V,'Budget Worksheet for Pivot Tabl'!K5700,[1]Budget!AC:AC)=P5700</f>
        <v>1</v>
      </c>
    </row>
    <row r="5701" spans="1:19" x14ac:dyDescent="0.25">
      <c r="A5701" t="s">
        <v>83</v>
      </c>
      <c r="B5701" t="s">
        <v>84</v>
      </c>
      <c r="C5701" t="s">
        <v>9</v>
      </c>
      <c r="D5701" t="str">
        <f t="shared" si="89"/>
        <v>OUTFLOWS</v>
      </c>
      <c r="E5701" t="s">
        <v>116</v>
      </c>
      <c r="F5701" t="s">
        <v>117</v>
      </c>
      <c r="G5701" t="s">
        <v>6617</v>
      </c>
      <c r="H5701" t="s">
        <v>6618</v>
      </c>
      <c r="I5701" t="s">
        <v>83</v>
      </c>
      <c r="J5701" t="s">
        <v>7008</v>
      </c>
      <c r="K5701" t="s">
        <v>7038</v>
      </c>
      <c r="L5701" t="s">
        <v>1037</v>
      </c>
      <c r="M5701" s="17">
        <f>VLOOKUP($K5701,[1]Budget!$V:$AE,5,0)*IF($C5701="1 - Revenues",1,IF(AND($C5701="5 - Transfers",MID(I5701,15,1)="4"),1,-1))</f>
        <v>-7000</v>
      </c>
      <c r="N5701" s="17">
        <f>VLOOKUP($K5701,[1]Budget!$V:$AE,6,0)*IF($C5701="1 - Revenues",1,IF(AND($C5701="5 - Transfers",MID(J5701,15,1)="4"),1,-1))</f>
        <v>-5000</v>
      </c>
      <c r="O5701" s="17">
        <f>IFERROR(IF(RIGHT(LEFT(K5701,15),1)="4",VLOOKUP(K5701,'[1]Budget Worksheet'!A:B,2,0),-1*VLOOKUP(K5701,'[1]Budget Worksheet'!A:B,2,0)),0)</f>
        <v>-9000</v>
      </c>
      <c r="P5701" s="17">
        <f>VLOOKUP($K5701,[1]Budget!$V:$AE,8,0)*IF($C5701="1 - Revenues",1,IF(AND($C5701="5 - Transfers",MID($K5701,15,1)="4"),1,-1))</f>
        <v>-9000</v>
      </c>
      <c r="Q5701" s="17">
        <f>VLOOKUP($K5701,[1]Budget!$V:$AE,10,0)*IF($C5701="1 - Revenues",1,IF(AND($C5701="5 - Transfers",MID(K5701,15,1)="4"),1,-1))</f>
        <v>0</v>
      </c>
      <c r="S5701" s="18" t="b">
        <f>IF(LEFT(C5701,1)="1",1,-1)*SUMIF([1]Budget!V:V,'Budget Worksheet for Pivot Tabl'!K5701,[1]Budget!AC:AC)=P5701</f>
        <v>1</v>
      </c>
    </row>
    <row r="5702" spans="1:19" x14ac:dyDescent="0.25">
      <c r="A5702" t="s">
        <v>83</v>
      </c>
      <c r="B5702" t="s">
        <v>84</v>
      </c>
      <c r="C5702" t="s">
        <v>9</v>
      </c>
      <c r="D5702" t="str">
        <f t="shared" si="89"/>
        <v>OUTFLOWS</v>
      </c>
      <c r="E5702" t="s">
        <v>116</v>
      </c>
      <c r="F5702" t="s">
        <v>117</v>
      </c>
      <c r="G5702" t="s">
        <v>6617</v>
      </c>
      <c r="H5702" t="s">
        <v>6618</v>
      </c>
      <c r="I5702" t="s">
        <v>83</v>
      </c>
      <c r="J5702" t="s">
        <v>7008</v>
      </c>
      <c r="K5702" t="s">
        <v>7039</v>
      </c>
      <c r="L5702" t="s">
        <v>1971</v>
      </c>
      <c r="M5702" s="17">
        <f>VLOOKUP($K5702,[1]Budget!$V:$AE,5,0)*IF($C5702="1 - Revenues",1,IF(AND($C5702="5 - Transfers",MID(I5702,15,1)="4"),1,-1))</f>
        <v>0</v>
      </c>
      <c r="N5702" s="17">
        <f>VLOOKUP($K5702,[1]Budget!$V:$AE,6,0)*IF($C5702="1 - Revenues",1,IF(AND($C5702="5 - Transfers",MID(J5702,15,1)="4"),1,-1))</f>
        <v>0</v>
      </c>
      <c r="O5702" s="17">
        <f>IFERROR(IF(RIGHT(LEFT(K5702,15),1)="4",VLOOKUP(K5702,'[1]Budget Worksheet'!A:B,2,0),-1*VLOOKUP(K5702,'[1]Budget Worksheet'!A:B,2,0)),0)</f>
        <v>-1200</v>
      </c>
      <c r="P5702" s="17">
        <f>VLOOKUP($K5702,[1]Budget!$V:$AE,8,0)*IF($C5702="1 - Revenues",1,IF(AND($C5702="5 - Transfers",MID($K5702,15,1)="4"),1,-1))</f>
        <v>-1200</v>
      </c>
      <c r="Q5702" s="17">
        <f>VLOOKUP($K5702,[1]Budget!$V:$AE,10,0)*IF($C5702="1 - Revenues",1,IF(AND($C5702="5 - Transfers",MID(K5702,15,1)="4"),1,-1))</f>
        <v>0</v>
      </c>
      <c r="S5702" s="18" t="b">
        <f>IF(LEFT(C5702,1)="1",1,-1)*SUMIF([1]Budget!V:V,'Budget Worksheet for Pivot Tabl'!K5702,[1]Budget!AC:AC)=P5702</f>
        <v>1</v>
      </c>
    </row>
    <row r="5703" spans="1:19" x14ac:dyDescent="0.25">
      <c r="A5703" t="s">
        <v>83</v>
      </c>
      <c r="B5703" t="s">
        <v>84</v>
      </c>
      <c r="C5703" t="s">
        <v>9</v>
      </c>
      <c r="D5703" t="str">
        <f t="shared" si="89"/>
        <v>OUTFLOWS</v>
      </c>
      <c r="E5703" t="s">
        <v>116</v>
      </c>
      <c r="F5703" t="s">
        <v>117</v>
      </c>
      <c r="G5703" t="s">
        <v>6617</v>
      </c>
      <c r="H5703" t="s">
        <v>6618</v>
      </c>
      <c r="I5703" t="s">
        <v>83</v>
      </c>
      <c r="J5703" t="s">
        <v>7008</v>
      </c>
      <c r="K5703" t="s">
        <v>7040</v>
      </c>
      <c r="L5703" t="s">
        <v>6906</v>
      </c>
      <c r="M5703" s="17">
        <f>VLOOKUP($K5703,[1]Budget!$V:$AE,5,0)*IF($C5703="1 - Revenues",1,IF(AND($C5703="5 - Transfers",MID(I5703,15,1)="4"),1,-1))</f>
        <v>-3746000</v>
      </c>
      <c r="N5703" s="17">
        <f>VLOOKUP($K5703,[1]Budget!$V:$AE,6,0)*IF($C5703="1 - Revenues",1,IF(AND($C5703="5 - Transfers",MID(J5703,15,1)="4"),1,-1))</f>
        <v>-3472000</v>
      </c>
      <c r="O5703" s="17">
        <f>IFERROR(IF(RIGHT(LEFT(K5703,15),1)="4",VLOOKUP(K5703,'[1]Budget Worksheet'!A:B,2,0),-1*VLOOKUP(K5703,'[1]Budget Worksheet'!A:B,2,0)),0)</f>
        <v>-3500000</v>
      </c>
      <c r="P5703" s="17">
        <f>VLOOKUP($K5703,[1]Budget!$V:$AE,8,0)*IF($C5703="1 - Revenues",1,IF(AND($C5703="5 - Transfers",MID($K5703,15,1)="4"),1,-1))</f>
        <v>-3900000</v>
      </c>
      <c r="Q5703" s="17">
        <f>VLOOKUP($K5703,[1]Budget!$V:$AE,10,0)*IF($C5703="1 - Revenues",1,IF(AND($C5703="5 - Transfers",MID(K5703,15,1)="4"),1,-1))</f>
        <v>-400000</v>
      </c>
      <c r="S5703" s="18" t="b">
        <f>IF(LEFT(C5703,1)="1",1,-1)*SUMIF([1]Budget!V:V,'Budget Worksheet for Pivot Tabl'!K5703,[1]Budget!AC:AC)=P5703</f>
        <v>1</v>
      </c>
    </row>
    <row r="5704" spans="1:19" x14ac:dyDescent="0.25">
      <c r="A5704" t="s">
        <v>83</v>
      </c>
      <c r="B5704" t="s">
        <v>84</v>
      </c>
      <c r="C5704" t="s">
        <v>9</v>
      </c>
      <c r="D5704" t="str">
        <f t="shared" si="89"/>
        <v>OUTFLOWS</v>
      </c>
      <c r="E5704" t="s">
        <v>116</v>
      </c>
      <c r="F5704" t="s">
        <v>117</v>
      </c>
      <c r="G5704" t="s">
        <v>6617</v>
      </c>
      <c r="H5704" t="s">
        <v>6618</v>
      </c>
      <c r="I5704" t="s">
        <v>83</v>
      </c>
      <c r="J5704" t="s">
        <v>7008</v>
      </c>
      <c r="K5704" t="s">
        <v>7041</v>
      </c>
      <c r="L5704" t="s">
        <v>6912</v>
      </c>
      <c r="M5704" s="17">
        <f>VLOOKUP($K5704,[1]Budget!$V:$AE,5,0)*IF($C5704="1 - Revenues",1,IF(AND($C5704="5 - Transfers",MID(I5704,15,1)="4"),1,-1))</f>
        <v>0</v>
      </c>
      <c r="N5704" s="17">
        <f>VLOOKUP($K5704,[1]Budget!$V:$AE,6,0)*IF($C5704="1 - Revenues",1,IF(AND($C5704="5 - Transfers",MID(J5704,15,1)="4"),1,-1))</f>
        <v>-2000</v>
      </c>
      <c r="O5704" s="17">
        <f>IFERROR(IF(RIGHT(LEFT(K5704,15),1)="4",VLOOKUP(K5704,'[1]Budget Worksheet'!A:B,2,0),-1*VLOOKUP(K5704,'[1]Budget Worksheet'!A:B,2,0)),0)</f>
        <v>-2000</v>
      </c>
      <c r="P5704" s="17">
        <f>VLOOKUP($K5704,[1]Budget!$V:$AE,8,0)*IF($C5704="1 - Revenues",1,IF(AND($C5704="5 - Transfers",MID($K5704,15,1)="4"),1,-1))</f>
        <v>-2000</v>
      </c>
      <c r="Q5704" s="17">
        <f>VLOOKUP($K5704,[1]Budget!$V:$AE,10,0)*IF($C5704="1 - Revenues",1,IF(AND($C5704="5 - Transfers",MID(K5704,15,1)="4"),1,-1))</f>
        <v>0</v>
      </c>
      <c r="S5704" s="18" t="b">
        <f>IF(LEFT(C5704,1)="1",1,-1)*SUMIF([1]Budget!V:V,'Budget Worksheet for Pivot Tabl'!K5704,[1]Budget!AC:AC)=P5704</f>
        <v>1</v>
      </c>
    </row>
    <row r="5705" spans="1:19" x14ac:dyDescent="0.25">
      <c r="A5705" t="s">
        <v>83</v>
      </c>
      <c r="B5705" t="s">
        <v>84</v>
      </c>
      <c r="C5705" t="s">
        <v>9</v>
      </c>
      <c r="D5705" t="str">
        <f t="shared" si="89"/>
        <v>OUTFLOWS</v>
      </c>
      <c r="E5705" t="s">
        <v>116</v>
      </c>
      <c r="F5705" t="s">
        <v>117</v>
      </c>
      <c r="G5705" t="s">
        <v>6617</v>
      </c>
      <c r="H5705" t="s">
        <v>6618</v>
      </c>
      <c r="I5705" t="s">
        <v>83</v>
      </c>
      <c r="J5705" t="s">
        <v>7008</v>
      </c>
      <c r="K5705" t="s">
        <v>7042</v>
      </c>
      <c r="L5705" t="s">
        <v>6920</v>
      </c>
      <c r="M5705" s="17">
        <f>VLOOKUP($K5705,[1]Budget!$V:$AE,5,0)*IF($C5705="1 - Revenues",1,IF(AND($C5705="5 - Transfers",MID(I5705,15,1)="4"),1,-1))</f>
        <v>-47000</v>
      </c>
      <c r="N5705" s="17">
        <f>VLOOKUP($K5705,[1]Budget!$V:$AE,6,0)*IF($C5705="1 - Revenues",1,IF(AND($C5705="5 - Transfers",MID(J5705,15,1)="4"),1,-1))</f>
        <v>-35000</v>
      </c>
      <c r="O5705" s="17">
        <f>IFERROR(IF(RIGHT(LEFT(K5705,15),1)="4",VLOOKUP(K5705,'[1]Budget Worksheet'!A:B,2,0),-1*VLOOKUP(K5705,'[1]Budget Worksheet'!A:B,2,0)),0)</f>
        <v>-58255</v>
      </c>
      <c r="P5705" s="17">
        <f>VLOOKUP($K5705,[1]Budget!$V:$AE,8,0)*IF($C5705="1 - Revenues",1,IF(AND($C5705="5 - Transfers",MID($K5705,15,1)="4"),1,-1))</f>
        <v>-58255</v>
      </c>
      <c r="Q5705" s="17">
        <f>VLOOKUP($K5705,[1]Budget!$V:$AE,10,0)*IF($C5705="1 - Revenues",1,IF(AND($C5705="5 - Transfers",MID(K5705,15,1)="4"),1,-1))</f>
        <v>0</v>
      </c>
      <c r="S5705" s="18" t="b">
        <f>IF(LEFT(C5705,1)="1",1,-1)*SUMIF([1]Budget!V:V,'Budget Worksheet for Pivot Tabl'!K5705,[1]Budget!AC:AC)=P5705</f>
        <v>1</v>
      </c>
    </row>
    <row r="5706" spans="1:19" x14ac:dyDescent="0.25">
      <c r="A5706" t="s">
        <v>83</v>
      </c>
      <c r="B5706" t="s">
        <v>84</v>
      </c>
      <c r="C5706" t="s">
        <v>9</v>
      </c>
      <c r="D5706" t="str">
        <f t="shared" si="89"/>
        <v>OUTFLOWS</v>
      </c>
      <c r="E5706" t="s">
        <v>116</v>
      </c>
      <c r="F5706" t="s">
        <v>117</v>
      </c>
      <c r="G5706" t="s">
        <v>6617</v>
      </c>
      <c r="H5706" t="s">
        <v>6618</v>
      </c>
      <c r="I5706" t="s">
        <v>83</v>
      </c>
      <c r="J5706" t="s">
        <v>7008</v>
      </c>
      <c r="K5706" t="s">
        <v>7043</v>
      </c>
      <c r="L5706" t="s">
        <v>490</v>
      </c>
      <c r="M5706" s="17">
        <f>VLOOKUP($K5706,[1]Budget!$V:$AE,5,0)*IF($C5706="1 - Revenues",1,IF(AND($C5706="5 - Transfers",MID(I5706,15,1)="4"),1,-1))</f>
        <v>0</v>
      </c>
      <c r="N5706" s="17">
        <f>VLOOKUP($K5706,[1]Budget!$V:$AE,6,0)*IF($C5706="1 - Revenues",1,IF(AND($C5706="5 - Transfers",MID(J5706,15,1)="4"),1,-1))</f>
        <v>0</v>
      </c>
      <c r="O5706" s="17">
        <f>IFERROR(IF(RIGHT(LEFT(K5706,15),1)="4",VLOOKUP(K5706,'[1]Budget Worksheet'!A:B,2,0),-1*VLOOKUP(K5706,'[1]Budget Worksheet'!A:B,2,0)),0)</f>
        <v>-1500</v>
      </c>
      <c r="P5706" s="17">
        <f>VLOOKUP($K5706,[1]Budget!$V:$AE,8,0)*IF($C5706="1 - Revenues",1,IF(AND($C5706="5 - Transfers",MID($K5706,15,1)="4"),1,-1))</f>
        <v>-1500</v>
      </c>
      <c r="Q5706" s="17">
        <f>VLOOKUP($K5706,[1]Budget!$V:$AE,10,0)*IF($C5706="1 - Revenues",1,IF(AND($C5706="5 - Transfers",MID(K5706,15,1)="4"),1,-1))</f>
        <v>0</v>
      </c>
      <c r="S5706" s="18" t="b">
        <f>IF(LEFT(C5706,1)="1",1,-1)*SUMIF([1]Budget!V:V,'Budget Worksheet for Pivot Tabl'!K5706,[1]Budget!AC:AC)=P5706</f>
        <v>1</v>
      </c>
    </row>
    <row r="5707" spans="1:19" x14ac:dyDescent="0.25">
      <c r="A5707" t="s">
        <v>83</v>
      </c>
      <c r="B5707" t="s">
        <v>84</v>
      </c>
      <c r="C5707" t="s">
        <v>9</v>
      </c>
      <c r="D5707" t="str">
        <f t="shared" si="89"/>
        <v>OUTFLOWS</v>
      </c>
      <c r="E5707" t="s">
        <v>116</v>
      </c>
      <c r="F5707" t="s">
        <v>117</v>
      </c>
      <c r="G5707" t="s">
        <v>6617</v>
      </c>
      <c r="H5707" t="s">
        <v>6618</v>
      </c>
      <c r="I5707" t="s">
        <v>83</v>
      </c>
      <c r="J5707" t="s">
        <v>7008</v>
      </c>
      <c r="K5707" t="s">
        <v>7044</v>
      </c>
      <c r="L5707" t="s">
        <v>1220</v>
      </c>
      <c r="M5707" s="17">
        <f>VLOOKUP($K5707,[1]Budget!$V:$AE,5,0)*IF($C5707="1 - Revenues",1,IF(AND($C5707="5 - Transfers",MID(I5707,15,1)="4"),1,-1))</f>
        <v>0</v>
      </c>
      <c r="N5707" s="17">
        <f>VLOOKUP($K5707,[1]Budget!$V:$AE,6,0)*IF($C5707="1 - Revenues",1,IF(AND($C5707="5 - Transfers",MID(J5707,15,1)="4"),1,-1))</f>
        <v>0</v>
      </c>
      <c r="O5707" s="17">
        <f>IFERROR(IF(RIGHT(LEFT(K5707,15),1)="4",VLOOKUP(K5707,'[1]Budget Worksheet'!A:B,2,0),-1*VLOOKUP(K5707,'[1]Budget Worksheet'!A:B,2,0)),0)</f>
        <v>-3000</v>
      </c>
      <c r="P5707" s="17">
        <f>VLOOKUP($K5707,[1]Budget!$V:$AE,8,0)*IF($C5707="1 - Revenues",1,IF(AND($C5707="5 - Transfers",MID($K5707,15,1)="4"),1,-1))</f>
        <v>-3000</v>
      </c>
      <c r="Q5707" s="17">
        <f>VLOOKUP($K5707,[1]Budget!$V:$AE,10,0)*IF($C5707="1 - Revenues",1,IF(AND($C5707="5 - Transfers",MID(K5707,15,1)="4"),1,-1))</f>
        <v>0</v>
      </c>
      <c r="S5707" s="18" t="b">
        <f>IF(LEFT(C5707,1)="1",1,-1)*SUMIF([1]Budget!V:V,'Budget Worksheet for Pivot Tabl'!K5707,[1]Budget!AC:AC)=P5707</f>
        <v>1</v>
      </c>
    </row>
    <row r="5708" spans="1:19" x14ac:dyDescent="0.25">
      <c r="A5708" t="s">
        <v>83</v>
      </c>
      <c r="B5708" t="s">
        <v>84</v>
      </c>
      <c r="C5708" t="s">
        <v>9</v>
      </c>
      <c r="D5708" t="str">
        <f t="shared" si="89"/>
        <v>OUTFLOWS</v>
      </c>
      <c r="E5708" t="s">
        <v>116</v>
      </c>
      <c r="F5708" t="s">
        <v>117</v>
      </c>
      <c r="G5708" t="s">
        <v>6617</v>
      </c>
      <c r="H5708" t="s">
        <v>6618</v>
      </c>
      <c r="I5708" t="s">
        <v>83</v>
      </c>
      <c r="J5708" t="s">
        <v>7008</v>
      </c>
      <c r="K5708" t="s">
        <v>7045</v>
      </c>
      <c r="L5708" t="s">
        <v>2084</v>
      </c>
      <c r="M5708" s="17">
        <f>VLOOKUP($K5708,[1]Budget!$V:$AE,5,0)*IF($C5708="1 - Revenues",1,IF(AND($C5708="5 - Transfers",MID(I5708,15,1)="4"),1,-1))</f>
        <v>-15000</v>
      </c>
      <c r="N5708" s="17">
        <f>VLOOKUP($K5708,[1]Budget!$V:$AE,6,0)*IF($C5708="1 - Revenues",1,IF(AND($C5708="5 - Transfers",MID(J5708,15,1)="4"),1,-1))</f>
        <v>-16000</v>
      </c>
      <c r="O5708" s="17">
        <f>IFERROR(IF(RIGHT(LEFT(K5708,15),1)="4",VLOOKUP(K5708,'[1]Budget Worksheet'!A:B,2,0),-1*VLOOKUP(K5708,'[1]Budget Worksheet'!A:B,2,0)),0)</f>
        <v>-31648</v>
      </c>
      <c r="P5708" s="17">
        <f>VLOOKUP($K5708,[1]Budget!$V:$AE,8,0)*IF($C5708="1 - Revenues",1,IF(AND($C5708="5 - Transfers",MID($K5708,15,1)="4"),1,-1))</f>
        <v>-31648</v>
      </c>
      <c r="Q5708" s="17">
        <f>VLOOKUP($K5708,[1]Budget!$V:$AE,10,0)*IF($C5708="1 - Revenues",1,IF(AND($C5708="5 - Transfers",MID(K5708,15,1)="4"),1,-1))</f>
        <v>0</v>
      </c>
      <c r="S5708" s="18" t="b">
        <f>IF(LEFT(C5708,1)="1",1,-1)*SUMIF([1]Budget!V:V,'Budget Worksheet for Pivot Tabl'!K5708,[1]Budget!AC:AC)=P5708</f>
        <v>1</v>
      </c>
    </row>
    <row r="5709" spans="1:19" x14ac:dyDescent="0.25">
      <c r="A5709" t="s">
        <v>83</v>
      </c>
      <c r="B5709" t="s">
        <v>84</v>
      </c>
      <c r="C5709" t="s">
        <v>9</v>
      </c>
      <c r="D5709" t="str">
        <f t="shared" si="89"/>
        <v>OUTFLOWS</v>
      </c>
      <c r="E5709" t="s">
        <v>116</v>
      </c>
      <c r="F5709" t="s">
        <v>117</v>
      </c>
      <c r="G5709" t="s">
        <v>6617</v>
      </c>
      <c r="H5709" t="s">
        <v>6618</v>
      </c>
      <c r="I5709" t="s">
        <v>83</v>
      </c>
      <c r="J5709" t="s">
        <v>7008</v>
      </c>
      <c r="K5709" t="s">
        <v>7046</v>
      </c>
      <c r="L5709" t="s">
        <v>956</v>
      </c>
      <c r="M5709" s="17">
        <f>VLOOKUP($K5709,[1]Budget!$V:$AE,5,0)*IF($C5709="1 - Revenues",1,IF(AND($C5709="5 - Transfers",MID(I5709,15,1)="4"),1,-1))</f>
        <v>-9000</v>
      </c>
      <c r="N5709" s="17">
        <f>VLOOKUP($K5709,[1]Budget!$V:$AE,6,0)*IF($C5709="1 - Revenues",1,IF(AND($C5709="5 - Transfers",MID(J5709,15,1)="4"),1,-1))</f>
        <v>-12000</v>
      </c>
      <c r="O5709" s="17">
        <f>IFERROR(IF(RIGHT(LEFT(K5709,15),1)="4",VLOOKUP(K5709,'[1]Budget Worksheet'!A:B,2,0),-1*VLOOKUP(K5709,'[1]Budget Worksheet'!A:B,2,0)),0)</f>
        <v>-15000</v>
      </c>
      <c r="P5709" s="17">
        <f>VLOOKUP($K5709,[1]Budget!$V:$AE,8,0)*IF($C5709="1 - Revenues",1,IF(AND($C5709="5 - Transfers",MID($K5709,15,1)="4"),1,-1))</f>
        <v>-15000</v>
      </c>
      <c r="Q5709" s="17">
        <f>VLOOKUP($K5709,[1]Budget!$V:$AE,10,0)*IF($C5709="1 - Revenues",1,IF(AND($C5709="5 - Transfers",MID(K5709,15,1)="4"),1,-1))</f>
        <v>0</v>
      </c>
      <c r="S5709" s="18" t="b">
        <f>IF(LEFT(C5709,1)="1",1,-1)*SUMIF([1]Budget!V:V,'Budget Worksheet for Pivot Tabl'!K5709,[1]Budget!AC:AC)=P5709</f>
        <v>1</v>
      </c>
    </row>
    <row r="5710" spans="1:19" x14ac:dyDescent="0.25">
      <c r="A5710" t="s">
        <v>83</v>
      </c>
      <c r="B5710" t="s">
        <v>84</v>
      </c>
      <c r="C5710" t="s">
        <v>9</v>
      </c>
      <c r="D5710" t="str">
        <f t="shared" si="89"/>
        <v>OUTFLOWS</v>
      </c>
      <c r="E5710" t="s">
        <v>116</v>
      </c>
      <c r="F5710" t="s">
        <v>117</v>
      </c>
      <c r="G5710" t="s">
        <v>6617</v>
      </c>
      <c r="H5710" t="s">
        <v>6618</v>
      </c>
      <c r="I5710" t="s">
        <v>83</v>
      </c>
      <c r="J5710" t="s">
        <v>7008</v>
      </c>
      <c r="K5710" t="s">
        <v>7047</v>
      </c>
      <c r="L5710" t="s">
        <v>1056</v>
      </c>
      <c r="M5710" s="17">
        <f>VLOOKUP($K5710,[1]Budget!$V:$AE,5,0)*IF($C5710="1 - Revenues",1,IF(AND($C5710="5 - Transfers",MID(I5710,15,1)="4"),1,-1))</f>
        <v>-1000</v>
      </c>
      <c r="N5710" s="17">
        <f>VLOOKUP($K5710,[1]Budget!$V:$AE,6,0)*IF($C5710="1 - Revenues",1,IF(AND($C5710="5 - Transfers",MID(J5710,15,1)="4"),1,-1))</f>
        <v>-1000</v>
      </c>
      <c r="O5710" s="17">
        <f>IFERROR(IF(RIGHT(LEFT(K5710,15),1)="4",VLOOKUP(K5710,'[1]Budget Worksheet'!A:B,2,0),-1*VLOOKUP(K5710,'[1]Budget Worksheet'!A:B,2,0)),0)</f>
        <v>-5000</v>
      </c>
      <c r="P5710" s="17">
        <f>VLOOKUP($K5710,[1]Budget!$V:$AE,8,0)*IF($C5710="1 - Revenues",1,IF(AND($C5710="5 - Transfers",MID($K5710,15,1)="4"),1,-1))</f>
        <v>-5000</v>
      </c>
      <c r="Q5710" s="17">
        <f>VLOOKUP($K5710,[1]Budget!$V:$AE,10,0)*IF($C5710="1 - Revenues",1,IF(AND($C5710="5 - Transfers",MID(K5710,15,1)="4"),1,-1))</f>
        <v>0</v>
      </c>
      <c r="S5710" s="18" t="b">
        <f>IF(LEFT(C5710,1)="1",1,-1)*SUMIF([1]Budget!V:V,'Budget Worksheet for Pivot Tabl'!K5710,[1]Budget!AC:AC)=P5710</f>
        <v>1</v>
      </c>
    </row>
    <row r="5711" spans="1:19" x14ac:dyDescent="0.25">
      <c r="A5711" t="s">
        <v>83</v>
      </c>
      <c r="B5711" t="s">
        <v>84</v>
      </c>
      <c r="C5711" t="s">
        <v>9</v>
      </c>
      <c r="D5711" t="str">
        <f t="shared" si="89"/>
        <v>OUTFLOWS</v>
      </c>
      <c r="E5711" t="s">
        <v>116</v>
      </c>
      <c r="F5711" t="s">
        <v>117</v>
      </c>
      <c r="G5711" t="s">
        <v>6617</v>
      </c>
      <c r="H5711" t="s">
        <v>6618</v>
      </c>
      <c r="I5711" t="s">
        <v>83</v>
      </c>
      <c r="J5711" t="s">
        <v>7008</v>
      </c>
      <c r="K5711" t="s">
        <v>7048</v>
      </c>
      <c r="L5711" t="s">
        <v>1634</v>
      </c>
      <c r="M5711" s="17">
        <f>VLOOKUP($K5711,[1]Budget!$V:$AE,5,0)*IF($C5711="1 - Revenues",1,IF(AND($C5711="5 - Transfers",MID(I5711,15,1)="4"),1,-1))</f>
        <v>-40000</v>
      </c>
      <c r="N5711" s="17">
        <f>VLOOKUP($K5711,[1]Budget!$V:$AE,6,0)*IF($C5711="1 - Revenues",1,IF(AND($C5711="5 - Transfers",MID(J5711,15,1)="4"),1,-1))</f>
        <v>-70000</v>
      </c>
      <c r="O5711" s="17">
        <f>IFERROR(IF(RIGHT(LEFT(K5711,15),1)="4",VLOOKUP(K5711,'[1]Budget Worksheet'!A:B,2,0),-1*VLOOKUP(K5711,'[1]Budget Worksheet'!A:B,2,0)),0)</f>
        <v>-100000</v>
      </c>
      <c r="P5711" s="17">
        <f>VLOOKUP($K5711,[1]Budget!$V:$AE,8,0)*IF($C5711="1 - Revenues",1,IF(AND($C5711="5 - Transfers",MID($K5711,15,1)="4"),1,-1))</f>
        <v>-100000</v>
      </c>
      <c r="Q5711" s="17">
        <f>VLOOKUP($K5711,[1]Budget!$V:$AE,10,0)*IF($C5711="1 - Revenues",1,IF(AND($C5711="5 - Transfers",MID(K5711,15,1)="4"),1,-1))</f>
        <v>0</v>
      </c>
      <c r="S5711" s="18" t="b">
        <f>IF(LEFT(C5711,1)="1",1,-1)*SUMIF([1]Budget!V:V,'Budget Worksheet for Pivot Tabl'!K5711,[1]Budget!AC:AC)=P5711</f>
        <v>1</v>
      </c>
    </row>
    <row r="5712" spans="1:19" x14ac:dyDescent="0.25">
      <c r="A5712" t="s">
        <v>83</v>
      </c>
      <c r="B5712" t="s">
        <v>84</v>
      </c>
      <c r="C5712" t="s">
        <v>9</v>
      </c>
      <c r="D5712" t="str">
        <f t="shared" si="89"/>
        <v>OUTFLOWS</v>
      </c>
      <c r="E5712" t="s">
        <v>116</v>
      </c>
      <c r="F5712" t="s">
        <v>117</v>
      </c>
      <c r="G5712" t="s">
        <v>6617</v>
      </c>
      <c r="H5712" t="s">
        <v>6618</v>
      </c>
      <c r="I5712" t="s">
        <v>83</v>
      </c>
      <c r="J5712" t="s">
        <v>7008</v>
      </c>
      <c r="K5712" t="s">
        <v>7049</v>
      </c>
      <c r="L5712" t="s">
        <v>1062</v>
      </c>
      <c r="M5712" s="17">
        <f>VLOOKUP($K5712,[1]Budget!$V:$AE,5,0)*IF($C5712="1 - Revenues",1,IF(AND($C5712="5 - Transfers",MID(I5712,15,1)="4"),1,-1))</f>
        <v>-8000</v>
      </c>
      <c r="N5712" s="17">
        <f>VLOOKUP($K5712,[1]Budget!$V:$AE,6,0)*IF($C5712="1 - Revenues",1,IF(AND($C5712="5 - Transfers",MID(J5712,15,1)="4"),1,-1))</f>
        <v>0</v>
      </c>
      <c r="O5712" s="17">
        <f>IFERROR(IF(RIGHT(LEFT(K5712,15),1)="4",VLOOKUP(K5712,'[1]Budget Worksheet'!A:B,2,0),-1*VLOOKUP(K5712,'[1]Budget Worksheet'!A:B,2,0)),0)</f>
        <v>-20000</v>
      </c>
      <c r="P5712" s="17">
        <f>VLOOKUP($K5712,[1]Budget!$V:$AE,8,0)*IF($C5712="1 - Revenues",1,IF(AND($C5712="5 - Transfers",MID($K5712,15,1)="4"),1,-1))</f>
        <v>-20000</v>
      </c>
      <c r="Q5712" s="17">
        <f>VLOOKUP($K5712,[1]Budget!$V:$AE,10,0)*IF($C5712="1 - Revenues",1,IF(AND($C5712="5 - Transfers",MID(K5712,15,1)="4"),1,-1))</f>
        <v>0</v>
      </c>
      <c r="S5712" s="18" t="b">
        <f>IF(LEFT(C5712,1)="1",1,-1)*SUMIF([1]Budget!V:V,'Budget Worksheet for Pivot Tabl'!K5712,[1]Budget!AC:AC)=P5712</f>
        <v>1</v>
      </c>
    </row>
    <row r="5713" spans="1:19" x14ac:dyDescent="0.25">
      <c r="A5713" t="s">
        <v>83</v>
      </c>
      <c r="B5713" t="s">
        <v>84</v>
      </c>
      <c r="C5713" t="s">
        <v>9</v>
      </c>
      <c r="D5713" t="str">
        <f t="shared" si="89"/>
        <v>OUTFLOWS</v>
      </c>
      <c r="E5713" t="s">
        <v>116</v>
      </c>
      <c r="F5713" t="s">
        <v>117</v>
      </c>
      <c r="G5713" t="s">
        <v>6617</v>
      </c>
      <c r="H5713" t="s">
        <v>6618</v>
      </c>
      <c r="I5713" t="s">
        <v>83</v>
      </c>
      <c r="J5713" t="s">
        <v>7008</v>
      </c>
      <c r="K5713" t="s">
        <v>7050</v>
      </c>
      <c r="L5713" t="s">
        <v>647</v>
      </c>
      <c r="M5713" s="17">
        <f>VLOOKUP($K5713,[1]Budget!$V:$AE,5,0)*IF($C5713="1 - Revenues",1,IF(AND($C5713="5 - Transfers",MID(I5713,15,1)="4"),1,-1))</f>
        <v>0</v>
      </c>
      <c r="N5713" s="17">
        <f>VLOOKUP($K5713,[1]Budget!$V:$AE,6,0)*IF($C5713="1 - Revenues",1,IF(AND($C5713="5 - Transfers",MID(J5713,15,1)="4"),1,-1))</f>
        <v>0</v>
      </c>
      <c r="O5713" s="17">
        <f>IFERROR(IF(RIGHT(LEFT(K5713,15),1)="4",VLOOKUP(K5713,'[1]Budget Worksheet'!A:B,2,0),-1*VLOOKUP(K5713,'[1]Budget Worksheet'!A:B,2,0)),0)</f>
        <v>-250</v>
      </c>
      <c r="P5713" s="17">
        <f>VLOOKUP($K5713,[1]Budget!$V:$AE,8,0)*IF($C5713="1 - Revenues",1,IF(AND($C5713="5 - Transfers",MID($K5713,15,1)="4"),1,-1))</f>
        <v>-250</v>
      </c>
      <c r="Q5713" s="17">
        <f>VLOOKUP($K5713,[1]Budget!$V:$AE,10,0)*IF($C5713="1 - Revenues",1,IF(AND($C5713="5 - Transfers",MID(K5713,15,1)="4"),1,-1))</f>
        <v>0</v>
      </c>
      <c r="S5713" s="18" t="b">
        <f>IF(LEFT(C5713,1)="1",1,-1)*SUMIF([1]Budget!V:V,'Budget Worksheet for Pivot Tabl'!K5713,[1]Budget!AC:AC)=P5713</f>
        <v>1</v>
      </c>
    </row>
    <row r="5714" spans="1:19" x14ac:dyDescent="0.25">
      <c r="A5714" t="s">
        <v>83</v>
      </c>
      <c r="B5714" t="s">
        <v>84</v>
      </c>
      <c r="C5714" t="s">
        <v>9</v>
      </c>
      <c r="D5714" t="str">
        <f t="shared" si="89"/>
        <v>OUTFLOWS</v>
      </c>
      <c r="E5714" t="s">
        <v>116</v>
      </c>
      <c r="F5714" t="s">
        <v>117</v>
      </c>
      <c r="G5714" t="s">
        <v>6617</v>
      </c>
      <c r="H5714" t="s">
        <v>6618</v>
      </c>
      <c r="I5714" t="s">
        <v>83</v>
      </c>
      <c r="J5714" t="s">
        <v>7008</v>
      </c>
      <c r="K5714" t="s">
        <v>7051</v>
      </c>
      <c r="L5714" t="s">
        <v>651</v>
      </c>
      <c r="M5714" s="17">
        <f>VLOOKUP($K5714,[1]Budget!$V:$AE,5,0)*IF($C5714="1 - Revenues",1,IF(AND($C5714="5 - Transfers",MID(I5714,15,1)="4"),1,-1))</f>
        <v>-2000</v>
      </c>
      <c r="N5714" s="17">
        <f>VLOOKUP($K5714,[1]Budget!$V:$AE,6,0)*IF($C5714="1 - Revenues",1,IF(AND($C5714="5 - Transfers",MID(J5714,15,1)="4"),1,-1))</f>
        <v>-2000</v>
      </c>
      <c r="O5714" s="17">
        <f>IFERROR(IF(RIGHT(LEFT(K5714,15),1)="4",VLOOKUP(K5714,'[1]Budget Worksheet'!A:B,2,0),-1*VLOOKUP(K5714,'[1]Budget Worksheet'!A:B,2,0)),0)</f>
        <v>-4000</v>
      </c>
      <c r="P5714" s="17">
        <f>VLOOKUP($K5714,[1]Budget!$V:$AE,8,0)*IF($C5714="1 - Revenues",1,IF(AND($C5714="5 - Transfers",MID($K5714,15,1)="4"),1,-1))</f>
        <v>-4000</v>
      </c>
      <c r="Q5714" s="17">
        <f>VLOOKUP($K5714,[1]Budget!$V:$AE,10,0)*IF($C5714="1 - Revenues",1,IF(AND($C5714="5 - Transfers",MID(K5714,15,1)="4"),1,-1))</f>
        <v>0</v>
      </c>
      <c r="S5714" s="18" t="b">
        <f>IF(LEFT(C5714,1)="1",1,-1)*SUMIF([1]Budget!V:V,'Budget Worksheet for Pivot Tabl'!K5714,[1]Budget!AC:AC)=P5714</f>
        <v>1</v>
      </c>
    </row>
    <row r="5715" spans="1:19" x14ac:dyDescent="0.25">
      <c r="A5715" t="s">
        <v>83</v>
      </c>
      <c r="B5715" t="s">
        <v>84</v>
      </c>
      <c r="C5715" t="s">
        <v>10</v>
      </c>
      <c r="D5715" t="str">
        <f t="shared" si="89"/>
        <v>OUTFLOWS</v>
      </c>
      <c r="E5715" t="s">
        <v>116</v>
      </c>
      <c r="F5715" t="s">
        <v>117</v>
      </c>
      <c r="G5715" t="s">
        <v>6617</v>
      </c>
      <c r="H5715" t="s">
        <v>6618</v>
      </c>
      <c r="I5715" t="s">
        <v>83</v>
      </c>
      <c r="J5715" t="s">
        <v>7008</v>
      </c>
      <c r="K5715" t="s">
        <v>7052</v>
      </c>
      <c r="L5715" t="s">
        <v>1133</v>
      </c>
      <c r="M5715" s="17">
        <f>VLOOKUP($K5715,[1]Budget!$V:$AE,5,0)*IF($C5715="1 - Revenues",1,IF(AND($C5715="5 - Transfers",MID(I5715,15,1)="4"),1,-1))</f>
        <v>0</v>
      </c>
      <c r="N5715" s="17">
        <f>VLOOKUP($K5715,[1]Budget!$V:$AE,6,0)*IF($C5715="1 - Revenues",1,IF(AND($C5715="5 - Transfers",MID(J5715,15,1)="4"),1,-1))</f>
        <v>0</v>
      </c>
      <c r="O5715" s="17">
        <f>IFERROR(IF(RIGHT(LEFT(K5715,15),1)="4",VLOOKUP(K5715,'[1]Budget Worksheet'!A:B,2,0),-1*VLOOKUP(K5715,'[1]Budget Worksheet'!A:B,2,0)),0)</f>
        <v>-125000</v>
      </c>
      <c r="P5715" s="17">
        <f>VLOOKUP($K5715,[1]Budget!$V:$AE,8,0)*IF($C5715="1 - Revenues",1,IF(AND($C5715="5 - Transfers",MID($K5715,15,1)="4"),1,-1))</f>
        <v>-125000</v>
      </c>
      <c r="Q5715" s="17">
        <f>VLOOKUP($K5715,[1]Budget!$V:$AE,10,0)*IF($C5715="1 - Revenues",1,IF(AND($C5715="5 - Transfers",MID(K5715,15,1)="4"),1,-1))</f>
        <v>0</v>
      </c>
      <c r="S5715" s="18" t="b">
        <f>IF(LEFT(C5715,1)="1",1,-1)*SUMIF([1]Budget!V:V,'Budget Worksheet for Pivot Tabl'!K5715,[1]Budget!AC:AC)=P5715</f>
        <v>1</v>
      </c>
    </row>
    <row r="5716" spans="1:19" x14ac:dyDescent="0.25">
      <c r="A5716" t="s">
        <v>83</v>
      </c>
      <c r="B5716" t="s">
        <v>84</v>
      </c>
      <c r="C5716" t="s">
        <v>10</v>
      </c>
      <c r="D5716" t="str">
        <f t="shared" si="89"/>
        <v>OUTFLOWS</v>
      </c>
      <c r="E5716" t="s">
        <v>116</v>
      </c>
      <c r="F5716" t="s">
        <v>117</v>
      </c>
      <c r="G5716" t="s">
        <v>6617</v>
      </c>
      <c r="H5716" t="s">
        <v>6618</v>
      </c>
      <c r="I5716" t="s">
        <v>83</v>
      </c>
      <c r="J5716" t="s">
        <v>7008</v>
      </c>
      <c r="K5716" t="s">
        <v>7053</v>
      </c>
      <c r="L5716" t="s">
        <v>1753</v>
      </c>
      <c r="M5716" s="17">
        <f>VLOOKUP($K5716,[1]Budget!$V:$AE,5,0)*IF($C5716="1 - Revenues",1,IF(AND($C5716="5 - Transfers",MID(I5716,15,1)="4"),1,-1))</f>
        <v>0</v>
      </c>
      <c r="N5716" s="17">
        <f>VLOOKUP($K5716,[1]Budget!$V:$AE,6,0)*IF($C5716="1 - Revenues",1,IF(AND($C5716="5 - Transfers",MID(J5716,15,1)="4"),1,-1))</f>
        <v>-101000</v>
      </c>
      <c r="O5716" s="17">
        <f>IFERROR(IF(RIGHT(LEFT(K5716,15),1)="4",VLOOKUP(K5716,'[1]Budget Worksheet'!A:B,2,0),-1*VLOOKUP(K5716,'[1]Budget Worksheet'!A:B,2,0)),0)</f>
        <v>-233057</v>
      </c>
      <c r="P5716" s="17">
        <f>VLOOKUP($K5716,[1]Budget!$V:$AE,8,0)*IF($C5716="1 - Revenues",1,IF(AND($C5716="5 - Transfers",MID($K5716,15,1)="4"),1,-1))</f>
        <v>-233057</v>
      </c>
      <c r="Q5716" s="17">
        <f>VLOOKUP($K5716,[1]Budget!$V:$AE,10,0)*IF($C5716="1 - Revenues",1,IF(AND($C5716="5 - Transfers",MID(K5716,15,1)="4"),1,-1))</f>
        <v>0</v>
      </c>
      <c r="S5716" s="18" t="b">
        <f>IF(LEFT(C5716,1)="1",1,-1)*SUMIF([1]Budget!V:V,'Budget Worksheet for Pivot Tabl'!K5716,[1]Budget!AC:AC)=P5716</f>
        <v>1</v>
      </c>
    </row>
    <row r="5717" spans="1:19" x14ac:dyDescent="0.25">
      <c r="A5717" t="s">
        <v>83</v>
      </c>
      <c r="B5717" t="s">
        <v>84</v>
      </c>
      <c r="C5717" t="s">
        <v>8</v>
      </c>
      <c r="D5717" t="str">
        <f t="shared" si="89"/>
        <v>OUTFLOWS</v>
      </c>
      <c r="E5717" t="s">
        <v>116</v>
      </c>
      <c r="F5717" t="s">
        <v>117</v>
      </c>
      <c r="G5717" t="s">
        <v>6617</v>
      </c>
      <c r="H5717" t="s">
        <v>6618</v>
      </c>
      <c r="I5717" t="s">
        <v>85</v>
      </c>
      <c r="J5717" t="s">
        <v>7054</v>
      </c>
      <c r="K5717" t="s">
        <v>7055</v>
      </c>
      <c r="L5717" t="s">
        <v>590</v>
      </c>
      <c r="M5717" s="17">
        <f>VLOOKUP($K5717,[1]Budget!$V:$AE,5,0)*IF($C5717="1 - Revenues",1,IF(AND($C5717="5 - Transfers",MID(I5717,15,1)="4"),1,-1))</f>
        <v>-822000</v>
      </c>
      <c r="N5717" s="17">
        <f>VLOOKUP($K5717,[1]Budget!$V:$AE,6,0)*IF($C5717="1 - Revenues",1,IF(AND($C5717="5 - Transfers",MID(J5717,15,1)="4"),1,-1))</f>
        <v>-729000</v>
      </c>
      <c r="O5717" s="17">
        <f>IFERROR(IF(RIGHT(LEFT(K5717,15),1)="4",VLOOKUP(K5717,'[1]Budget Worksheet'!A:B,2,0),-1*VLOOKUP(K5717,'[1]Budget Worksheet'!A:B,2,0)),0)</f>
        <v>-977003</v>
      </c>
      <c r="P5717" s="17">
        <f>VLOOKUP($K5717,[1]Budget!$V:$AE,8,0)*IF($C5717="1 - Revenues",1,IF(AND($C5717="5 - Transfers",MID($K5717,15,1)="4"),1,-1))</f>
        <v>-783000</v>
      </c>
      <c r="Q5717" s="17">
        <f>VLOOKUP($K5717,[1]Budget!$V:$AE,10,0)*IF($C5717="1 - Revenues",1,IF(AND($C5717="5 - Transfers",MID(K5717,15,1)="4"),1,-1))</f>
        <v>194003</v>
      </c>
      <c r="S5717" s="18" t="b">
        <f>IF(LEFT(C5717,1)="1",1,-1)*SUMIF([1]Budget!V:V,'Budget Worksheet for Pivot Tabl'!K5717,[1]Budget!AC:AC)=P5717</f>
        <v>1</v>
      </c>
    </row>
    <row r="5718" spans="1:19" x14ac:dyDescent="0.25">
      <c r="A5718" t="s">
        <v>83</v>
      </c>
      <c r="B5718" t="s">
        <v>84</v>
      </c>
      <c r="C5718" t="s">
        <v>8</v>
      </c>
      <c r="D5718" t="str">
        <f t="shared" si="89"/>
        <v>OUTFLOWS</v>
      </c>
      <c r="E5718" t="s">
        <v>116</v>
      </c>
      <c r="F5718" t="s">
        <v>117</v>
      </c>
      <c r="G5718" t="s">
        <v>6617</v>
      </c>
      <c r="H5718" t="s">
        <v>6618</v>
      </c>
      <c r="I5718" t="s">
        <v>85</v>
      </c>
      <c r="J5718" t="s">
        <v>7054</v>
      </c>
      <c r="K5718" t="s">
        <v>7056</v>
      </c>
      <c r="L5718" t="s">
        <v>593</v>
      </c>
      <c r="M5718" s="17">
        <f>VLOOKUP($K5718,[1]Budget!$V:$AE,5,0)*IF($C5718="1 - Revenues",1,IF(AND($C5718="5 - Transfers",MID(I5718,15,1)="4"),1,-1))</f>
        <v>-36000</v>
      </c>
      <c r="N5718" s="17">
        <f>VLOOKUP($K5718,[1]Budget!$V:$AE,6,0)*IF($C5718="1 - Revenues",1,IF(AND($C5718="5 - Transfers",MID(J5718,15,1)="4"),1,-1))</f>
        <v>-34000</v>
      </c>
      <c r="O5718" s="17">
        <f>IFERROR(IF(RIGHT(LEFT(K5718,15),1)="4",VLOOKUP(K5718,'[1]Budget Worksheet'!A:B,2,0),-1*VLOOKUP(K5718,'[1]Budget Worksheet'!A:B,2,0)),0)</f>
        <v>-40000</v>
      </c>
      <c r="P5718" s="17">
        <f>VLOOKUP($K5718,[1]Budget!$V:$AE,8,0)*IF($C5718="1 - Revenues",1,IF(AND($C5718="5 - Transfers",MID($K5718,15,1)="4"),1,-1))</f>
        <v>-40000</v>
      </c>
      <c r="Q5718" s="17">
        <f>VLOOKUP($K5718,[1]Budget!$V:$AE,10,0)*IF($C5718="1 - Revenues",1,IF(AND($C5718="5 - Transfers",MID(K5718,15,1)="4"),1,-1))</f>
        <v>0</v>
      </c>
      <c r="S5718" s="18" t="b">
        <f>IF(LEFT(C5718,1)="1",1,-1)*SUMIF([1]Budget!V:V,'Budget Worksheet for Pivot Tabl'!K5718,[1]Budget!AC:AC)=P5718</f>
        <v>1</v>
      </c>
    </row>
    <row r="5719" spans="1:19" x14ac:dyDescent="0.25">
      <c r="A5719" t="s">
        <v>83</v>
      </c>
      <c r="B5719" t="s">
        <v>84</v>
      </c>
      <c r="C5719" t="s">
        <v>8</v>
      </c>
      <c r="D5719" t="str">
        <f t="shared" si="89"/>
        <v>OUTFLOWS</v>
      </c>
      <c r="E5719" t="s">
        <v>116</v>
      </c>
      <c r="F5719" t="s">
        <v>117</v>
      </c>
      <c r="G5719" t="s">
        <v>6617</v>
      </c>
      <c r="H5719" t="s">
        <v>6618</v>
      </c>
      <c r="I5719" t="s">
        <v>85</v>
      </c>
      <c r="J5719" t="s">
        <v>7054</v>
      </c>
      <c r="K5719" t="s">
        <v>7057</v>
      </c>
      <c r="L5719" t="s">
        <v>919</v>
      </c>
      <c r="M5719" s="17">
        <f>VLOOKUP($K5719,[1]Budget!$V:$AE,5,0)*IF($C5719="1 - Revenues",1,IF(AND($C5719="5 - Transfers",MID(I5719,15,1)="4"),1,-1))</f>
        <v>0</v>
      </c>
      <c r="N5719" s="17">
        <f>VLOOKUP($K5719,[1]Budget!$V:$AE,6,0)*IF($C5719="1 - Revenues",1,IF(AND($C5719="5 - Transfers",MID(J5719,15,1)="4"),1,-1))</f>
        <v>0</v>
      </c>
      <c r="O5719" s="17">
        <f>IFERROR(IF(RIGHT(LEFT(K5719,15),1)="4",VLOOKUP(K5719,'[1]Budget Worksheet'!A:B,2,0),-1*VLOOKUP(K5719,'[1]Budget Worksheet'!A:B,2,0)),0)</f>
        <v>-1200</v>
      </c>
      <c r="P5719" s="17">
        <f>VLOOKUP($K5719,[1]Budget!$V:$AE,8,0)*IF($C5719="1 - Revenues",1,IF(AND($C5719="5 - Transfers",MID($K5719,15,1)="4"),1,-1))</f>
        <v>-1200</v>
      </c>
      <c r="Q5719" s="17">
        <f>VLOOKUP($K5719,[1]Budget!$V:$AE,10,0)*IF($C5719="1 - Revenues",1,IF(AND($C5719="5 - Transfers",MID(K5719,15,1)="4"),1,-1))</f>
        <v>0</v>
      </c>
      <c r="S5719" s="18" t="b">
        <f>IF(LEFT(C5719,1)="1",1,-1)*SUMIF([1]Budget!V:V,'Budget Worksheet for Pivot Tabl'!K5719,[1]Budget!AC:AC)=P5719</f>
        <v>1</v>
      </c>
    </row>
    <row r="5720" spans="1:19" x14ac:dyDescent="0.25">
      <c r="A5720" t="s">
        <v>83</v>
      </c>
      <c r="B5720" t="s">
        <v>84</v>
      </c>
      <c r="C5720" t="s">
        <v>8</v>
      </c>
      <c r="D5720" t="str">
        <f t="shared" si="89"/>
        <v>OUTFLOWS</v>
      </c>
      <c r="E5720" t="s">
        <v>116</v>
      </c>
      <c r="F5720" t="s">
        <v>117</v>
      </c>
      <c r="G5720" t="s">
        <v>6617</v>
      </c>
      <c r="H5720" t="s">
        <v>6618</v>
      </c>
      <c r="I5720" t="s">
        <v>85</v>
      </c>
      <c r="J5720" t="s">
        <v>7054</v>
      </c>
      <c r="K5720" t="s">
        <v>7058</v>
      </c>
      <c r="L5720" t="s">
        <v>595</v>
      </c>
      <c r="M5720" s="17">
        <f>VLOOKUP($K5720,[1]Budget!$V:$AE,5,0)*IF($C5720="1 - Revenues",1,IF(AND($C5720="5 - Transfers",MID(I5720,15,1)="4"),1,-1))</f>
        <v>0</v>
      </c>
      <c r="N5720" s="17">
        <f>VLOOKUP($K5720,[1]Budget!$V:$AE,6,0)*IF($C5720="1 - Revenues",1,IF(AND($C5720="5 - Transfers",MID(J5720,15,1)="4"),1,-1))</f>
        <v>0</v>
      </c>
      <c r="O5720" s="17">
        <f>IFERROR(IF(RIGHT(LEFT(K5720,15),1)="4",VLOOKUP(K5720,'[1]Budget Worksheet'!A:B,2,0),-1*VLOOKUP(K5720,'[1]Budget Worksheet'!A:B,2,0)),0)</f>
        <v>0</v>
      </c>
      <c r="P5720" s="17">
        <f>VLOOKUP($K5720,[1]Budget!$V:$AE,8,0)*IF($C5720="1 - Revenues",1,IF(AND($C5720="5 - Transfers",MID($K5720,15,1)="4"),1,-1))</f>
        <v>0</v>
      </c>
      <c r="Q5720" s="17">
        <f>VLOOKUP($K5720,[1]Budget!$V:$AE,10,0)*IF($C5720="1 - Revenues",1,IF(AND($C5720="5 - Transfers",MID(K5720,15,1)="4"),1,-1))</f>
        <v>0</v>
      </c>
      <c r="S5720" s="18" t="b">
        <f>IF(LEFT(C5720,1)="1",1,-1)*SUMIF([1]Budget!V:V,'Budget Worksheet for Pivot Tabl'!K5720,[1]Budget!AC:AC)=P5720</f>
        <v>1</v>
      </c>
    </row>
    <row r="5721" spans="1:19" x14ac:dyDescent="0.25">
      <c r="A5721" t="s">
        <v>83</v>
      </c>
      <c r="B5721" t="s">
        <v>84</v>
      </c>
      <c r="C5721" t="s">
        <v>8</v>
      </c>
      <c r="D5721" t="str">
        <f t="shared" si="89"/>
        <v>OUTFLOWS</v>
      </c>
      <c r="E5721" t="s">
        <v>116</v>
      </c>
      <c r="F5721" t="s">
        <v>117</v>
      </c>
      <c r="G5721" t="s">
        <v>6617</v>
      </c>
      <c r="H5721" t="s">
        <v>6618</v>
      </c>
      <c r="I5721" t="s">
        <v>85</v>
      </c>
      <c r="J5721" t="s">
        <v>7054</v>
      </c>
      <c r="K5721" t="s">
        <v>7059</v>
      </c>
      <c r="L5721" t="s">
        <v>597</v>
      </c>
      <c r="M5721" s="17">
        <f>VLOOKUP($K5721,[1]Budget!$V:$AE,5,0)*IF($C5721="1 - Revenues",1,IF(AND($C5721="5 - Transfers",MID(I5721,15,1)="4"),1,-1))</f>
        <v>0</v>
      </c>
      <c r="N5721" s="17">
        <f>VLOOKUP($K5721,[1]Budget!$V:$AE,6,0)*IF($C5721="1 - Revenues",1,IF(AND($C5721="5 - Transfers",MID(J5721,15,1)="4"),1,-1))</f>
        <v>0</v>
      </c>
      <c r="O5721" s="17">
        <f>IFERROR(IF(RIGHT(LEFT(K5721,15),1)="4",VLOOKUP(K5721,'[1]Budget Worksheet'!A:B,2,0),-1*VLOOKUP(K5721,'[1]Budget Worksheet'!A:B,2,0)),0)</f>
        <v>-4173</v>
      </c>
      <c r="P5721" s="17">
        <f>VLOOKUP($K5721,[1]Budget!$V:$AE,8,0)*IF($C5721="1 - Revenues",1,IF(AND($C5721="5 - Transfers",MID($K5721,15,1)="4"),1,-1))</f>
        <v>-4173</v>
      </c>
      <c r="Q5721" s="17">
        <f>VLOOKUP($K5721,[1]Budget!$V:$AE,10,0)*IF($C5721="1 - Revenues",1,IF(AND($C5721="5 - Transfers",MID(K5721,15,1)="4"),1,-1))</f>
        <v>0</v>
      </c>
      <c r="S5721" s="18" t="b">
        <f>IF(LEFT(C5721,1)="1",1,-1)*SUMIF([1]Budget!V:V,'Budget Worksheet for Pivot Tabl'!K5721,[1]Budget!AC:AC)=P5721</f>
        <v>1</v>
      </c>
    </row>
    <row r="5722" spans="1:19" x14ac:dyDescent="0.25">
      <c r="A5722" t="s">
        <v>83</v>
      </c>
      <c r="B5722" t="s">
        <v>84</v>
      </c>
      <c r="C5722" t="s">
        <v>8</v>
      </c>
      <c r="D5722" t="str">
        <f t="shared" si="89"/>
        <v>OUTFLOWS</v>
      </c>
      <c r="E5722" t="s">
        <v>116</v>
      </c>
      <c r="F5722" t="s">
        <v>117</v>
      </c>
      <c r="G5722" t="s">
        <v>6617</v>
      </c>
      <c r="H5722" t="s">
        <v>6618</v>
      </c>
      <c r="I5722" t="s">
        <v>85</v>
      </c>
      <c r="J5722" t="s">
        <v>7054</v>
      </c>
      <c r="K5722" t="s">
        <v>7060</v>
      </c>
      <c r="L5722" t="s">
        <v>599</v>
      </c>
      <c r="M5722" s="17">
        <f>VLOOKUP($K5722,[1]Budget!$V:$AE,5,0)*IF($C5722="1 - Revenues",1,IF(AND($C5722="5 - Transfers",MID(I5722,15,1)="4"),1,-1))</f>
        <v>-9000</v>
      </c>
      <c r="N5722" s="17">
        <f>VLOOKUP($K5722,[1]Budget!$V:$AE,6,0)*IF($C5722="1 - Revenues",1,IF(AND($C5722="5 - Transfers",MID(J5722,15,1)="4"),1,-1))</f>
        <v>-8000</v>
      </c>
      <c r="O5722" s="17">
        <f>IFERROR(IF(RIGHT(LEFT(K5722,15),1)="4",VLOOKUP(K5722,'[1]Budget Worksheet'!A:B,2,0),-1*VLOOKUP(K5722,'[1]Budget Worksheet'!A:B,2,0)),0)</f>
        <v>-13730</v>
      </c>
      <c r="P5722" s="17">
        <f>VLOOKUP($K5722,[1]Budget!$V:$AE,8,0)*IF($C5722="1 - Revenues",1,IF(AND($C5722="5 - Transfers",MID($K5722,15,1)="4"),1,-1))</f>
        <v>-13730</v>
      </c>
      <c r="Q5722" s="17">
        <f>VLOOKUP($K5722,[1]Budget!$V:$AE,10,0)*IF($C5722="1 - Revenues",1,IF(AND($C5722="5 - Transfers",MID(K5722,15,1)="4"),1,-1))</f>
        <v>0</v>
      </c>
      <c r="S5722" s="18" t="b">
        <f>IF(LEFT(C5722,1)="1",1,-1)*SUMIF([1]Budget!V:V,'Budget Worksheet for Pivot Tabl'!K5722,[1]Budget!AC:AC)=P5722</f>
        <v>1</v>
      </c>
    </row>
    <row r="5723" spans="1:19" x14ac:dyDescent="0.25">
      <c r="A5723" t="s">
        <v>83</v>
      </c>
      <c r="B5723" t="s">
        <v>84</v>
      </c>
      <c r="C5723" t="s">
        <v>8</v>
      </c>
      <c r="D5723" t="str">
        <f t="shared" si="89"/>
        <v>OUTFLOWS</v>
      </c>
      <c r="E5723" t="s">
        <v>116</v>
      </c>
      <c r="F5723" t="s">
        <v>117</v>
      </c>
      <c r="G5723" t="s">
        <v>6617</v>
      </c>
      <c r="H5723" t="s">
        <v>6618</v>
      </c>
      <c r="I5723" t="s">
        <v>85</v>
      </c>
      <c r="J5723" t="s">
        <v>7054</v>
      </c>
      <c r="K5723" t="s">
        <v>7061</v>
      </c>
      <c r="L5723" t="s">
        <v>601</v>
      </c>
      <c r="M5723" s="17">
        <f>VLOOKUP($K5723,[1]Budget!$V:$AE,5,0)*IF($C5723="1 - Revenues",1,IF(AND($C5723="5 - Transfers",MID(I5723,15,1)="4"),1,-1))</f>
        <v>0</v>
      </c>
      <c r="N5723" s="17">
        <f>VLOOKUP($K5723,[1]Budget!$V:$AE,6,0)*IF($C5723="1 - Revenues",1,IF(AND($C5723="5 - Transfers",MID(J5723,15,1)="4"),1,-1))</f>
        <v>0</v>
      </c>
      <c r="O5723" s="17">
        <f>IFERROR(IF(RIGHT(LEFT(K5723,15),1)="4",VLOOKUP(K5723,'[1]Budget Worksheet'!A:B,2,0),-1*VLOOKUP(K5723,'[1]Budget Worksheet'!A:B,2,0)),0)</f>
        <v>0</v>
      </c>
      <c r="P5723" s="17">
        <f>VLOOKUP($K5723,[1]Budget!$V:$AE,8,0)*IF($C5723="1 - Revenues",1,IF(AND($C5723="5 - Transfers",MID($K5723,15,1)="4"),1,-1))</f>
        <v>0</v>
      </c>
      <c r="Q5723" s="17">
        <f>VLOOKUP($K5723,[1]Budget!$V:$AE,10,0)*IF($C5723="1 - Revenues",1,IF(AND($C5723="5 - Transfers",MID(K5723,15,1)="4"),1,-1))</f>
        <v>0</v>
      </c>
      <c r="S5723" s="18" t="b">
        <f>IF(LEFT(C5723,1)="1",1,-1)*SUMIF([1]Budget!V:V,'Budget Worksheet for Pivot Tabl'!K5723,[1]Budget!AC:AC)=P5723</f>
        <v>1</v>
      </c>
    </row>
    <row r="5724" spans="1:19" x14ac:dyDescent="0.25">
      <c r="A5724" t="s">
        <v>83</v>
      </c>
      <c r="B5724" t="s">
        <v>84</v>
      </c>
      <c r="C5724" t="s">
        <v>8</v>
      </c>
      <c r="D5724" t="str">
        <f t="shared" si="89"/>
        <v>OUTFLOWS</v>
      </c>
      <c r="E5724" t="s">
        <v>116</v>
      </c>
      <c r="F5724" t="s">
        <v>117</v>
      </c>
      <c r="G5724" t="s">
        <v>6617</v>
      </c>
      <c r="H5724" t="s">
        <v>6618</v>
      </c>
      <c r="I5724" t="s">
        <v>85</v>
      </c>
      <c r="J5724" t="s">
        <v>7054</v>
      </c>
      <c r="K5724" t="s">
        <v>7062</v>
      </c>
      <c r="L5724" t="s">
        <v>1084</v>
      </c>
      <c r="M5724" s="17">
        <f>VLOOKUP($K5724,[1]Budget!$V:$AE,5,0)*IF($C5724="1 - Revenues",1,IF(AND($C5724="5 - Transfers",MID(I5724,15,1)="4"),1,-1))</f>
        <v>0</v>
      </c>
      <c r="N5724" s="17">
        <f>VLOOKUP($K5724,[1]Budget!$V:$AE,6,0)*IF($C5724="1 - Revenues",1,IF(AND($C5724="5 - Transfers",MID(J5724,15,1)="4"),1,-1))</f>
        <v>0</v>
      </c>
      <c r="O5724" s="17">
        <f>IFERROR(IF(RIGHT(LEFT(K5724,15),1)="4",VLOOKUP(K5724,'[1]Budget Worksheet'!A:B,2,0),-1*VLOOKUP(K5724,'[1]Budget Worksheet'!A:B,2,0)),0)</f>
        <v>0</v>
      </c>
      <c r="P5724" s="17">
        <f>VLOOKUP($K5724,[1]Budget!$V:$AE,8,0)*IF($C5724="1 - Revenues",1,IF(AND($C5724="5 - Transfers",MID($K5724,15,1)="4"),1,-1))</f>
        <v>0</v>
      </c>
      <c r="Q5724" s="17">
        <f>VLOOKUP($K5724,[1]Budget!$V:$AE,10,0)*IF($C5724="1 - Revenues",1,IF(AND($C5724="5 - Transfers",MID(K5724,15,1)="4"),1,-1))</f>
        <v>0</v>
      </c>
      <c r="S5724" s="18" t="b">
        <f>IF(LEFT(C5724,1)="1",1,-1)*SUMIF([1]Budget!V:V,'Budget Worksheet for Pivot Tabl'!K5724,[1]Budget!AC:AC)=P5724</f>
        <v>1</v>
      </c>
    </row>
    <row r="5725" spans="1:19" x14ac:dyDescent="0.25">
      <c r="A5725" t="s">
        <v>83</v>
      </c>
      <c r="B5725" t="s">
        <v>84</v>
      </c>
      <c r="C5725" t="s">
        <v>8</v>
      </c>
      <c r="D5725" t="str">
        <f t="shared" si="89"/>
        <v>OUTFLOWS</v>
      </c>
      <c r="E5725" t="s">
        <v>116</v>
      </c>
      <c r="F5725" t="s">
        <v>117</v>
      </c>
      <c r="G5725" t="s">
        <v>6617</v>
      </c>
      <c r="H5725" t="s">
        <v>6618</v>
      </c>
      <c r="I5725" t="s">
        <v>85</v>
      </c>
      <c r="J5725" t="s">
        <v>7054</v>
      </c>
      <c r="K5725" t="s">
        <v>7063</v>
      </c>
      <c r="L5725" t="s">
        <v>603</v>
      </c>
      <c r="M5725" s="17">
        <f>VLOOKUP($K5725,[1]Budget!$V:$AE,5,0)*IF($C5725="1 - Revenues",1,IF(AND($C5725="5 - Transfers",MID(I5725,15,1)="4"),1,-1))</f>
        <v>0</v>
      </c>
      <c r="N5725" s="17">
        <f>VLOOKUP($K5725,[1]Budget!$V:$AE,6,0)*IF($C5725="1 - Revenues",1,IF(AND($C5725="5 - Transfers",MID(J5725,15,1)="4"),1,-1))</f>
        <v>0</v>
      </c>
      <c r="O5725" s="17">
        <f>IFERROR(IF(RIGHT(LEFT(K5725,15),1)="4",VLOOKUP(K5725,'[1]Budget Worksheet'!A:B,2,0),-1*VLOOKUP(K5725,'[1]Budget Worksheet'!A:B,2,0)),0)</f>
        <v>0</v>
      </c>
      <c r="P5725" s="17">
        <f>VLOOKUP($K5725,[1]Budget!$V:$AE,8,0)*IF($C5725="1 - Revenues",1,IF(AND($C5725="5 - Transfers",MID($K5725,15,1)="4"),1,-1))</f>
        <v>0</v>
      </c>
      <c r="Q5725" s="17">
        <f>VLOOKUP($K5725,[1]Budget!$V:$AE,10,0)*IF($C5725="1 - Revenues",1,IF(AND($C5725="5 - Transfers",MID(K5725,15,1)="4"),1,-1))</f>
        <v>0</v>
      </c>
      <c r="S5725" s="18" t="b">
        <f>IF(LEFT(C5725,1)="1",1,-1)*SUMIF([1]Budget!V:V,'Budget Worksheet for Pivot Tabl'!K5725,[1]Budget!AC:AC)=P5725</f>
        <v>1</v>
      </c>
    </row>
    <row r="5726" spans="1:19" x14ac:dyDescent="0.25">
      <c r="A5726" t="s">
        <v>83</v>
      </c>
      <c r="B5726" t="s">
        <v>84</v>
      </c>
      <c r="C5726" t="s">
        <v>8</v>
      </c>
      <c r="D5726" t="str">
        <f t="shared" si="89"/>
        <v>OUTFLOWS</v>
      </c>
      <c r="E5726" t="s">
        <v>116</v>
      </c>
      <c r="F5726" t="s">
        <v>117</v>
      </c>
      <c r="G5726" t="s">
        <v>6617</v>
      </c>
      <c r="H5726" t="s">
        <v>6618</v>
      </c>
      <c r="I5726" t="s">
        <v>85</v>
      </c>
      <c r="J5726" t="s">
        <v>7054</v>
      </c>
      <c r="K5726" t="s">
        <v>7064</v>
      </c>
      <c r="L5726" t="s">
        <v>470</v>
      </c>
      <c r="M5726" s="17">
        <f>VLOOKUP($K5726,[1]Budget!$V:$AE,5,0)*IF($C5726="1 - Revenues",1,IF(AND($C5726="5 - Transfers",MID(I5726,15,1)="4"),1,-1))</f>
        <v>-167000</v>
      </c>
      <c r="N5726" s="17">
        <f>VLOOKUP($K5726,[1]Budget!$V:$AE,6,0)*IF($C5726="1 - Revenues",1,IF(AND($C5726="5 - Transfers",MID(J5726,15,1)="4"),1,-1))</f>
        <v>-147000</v>
      </c>
      <c r="O5726" s="17">
        <f>IFERROR(IF(RIGHT(LEFT(K5726,15),1)="4",VLOOKUP(K5726,'[1]Budget Worksheet'!A:B,2,0),-1*VLOOKUP(K5726,'[1]Budget Worksheet'!A:B,2,0)),0)</f>
        <v>-187495</v>
      </c>
      <c r="P5726" s="17">
        <f>VLOOKUP($K5726,[1]Budget!$V:$AE,8,0)*IF($C5726="1 - Revenues",1,IF(AND($C5726="5 - Transfers",MID($K5726,15,1)="4"),1,-1))</f>
        <v>-194000</v>
      </c>
      <c r="Q5726" s="17">
        <f>VLOOKUP($K5726,[1]Budget!$V:$AE,10,0)*IF($C5726="1 - Revenues",1,IF(AND($C5726="5 - Transfers",MID(K5726,15,1)="4"),1,-1))</f>
        <v>-6505</v>
      </c>
      <c r="S5726" s="18" t="b">
        <f>IF(LEFT(C5726,1)="1",1,-1)*SUMIF([1]Budget!V:V,'Budget Worksheet for Pivot Tabl'!K5726,[1]Budget!AC:AC)=P5726</f>
        <v>1</v>
      </c>
    </row>
    <row r="5727" spans="1:19" x14ac:dyDescent="0.25">
      <c r="A5727" t="s">
        <v>83</v>
      </c>
      <c r="B5727" t="s">
        <v>84</v>
      </c>
      <c r="C5727" t="s">
        <v>8</v>
      </c>
      <c r="D5727" t="str">
        <f t="shared" si="89"/>
        <v>OUTFLOWS</v>
      </c>
      <c r="E5727" t="s">
        <v>116</v>
      </c>
      <c r="F5727" t="s">
        <v>117</v>
      </c>
      <c r="G5727" t="s">
        <v>6617</v>
      </c>
      <c r="H5727" t="s">
        <v>6618</v>
      </c>
      <c r="I5727" t="s">
        <v>85</v>
      </c>
      <c r="J5727" t="s">
        <v>7054</v>
      </c>
      <c r="K5727" t="s">
        <v>7065</v>
      </c>
      <c r="L5727" t="s">
        <v>606</v>
      </c>
      <c r="M5727" s="17">
        <f>VLOOKUP($K5727,[1]Budget!$V:$AE,5,0)*IF($C5727="1 - Revenues",1,IF(AND($C5727="5 - Transfers",MID(I5727,15,1)="4"),1,-1))</f>
        <v>-86000</v>
      </c>
      <c r="N5727" s="17">
        <f>VLOOKUP($K5727,[1]Budget!$V:$AE,6,0)*IF($C5727="1 - Revenues",1,IF(AND($C5727="5 - Transfers",MID(J5727,15,1)="4"),1,-1))</f>
        <v>-76000</v>
      </c>
      <c r="O5727" s="17">
        <f>IFERROR(IF(RIGHT(LEFT(K5727,15),1)="4",VLOOKUP(K5727,'[1]Budget Worksheet'!A:B,2,0),-1*VLOOKUP(K5727,'[1]Budget Worksheet'!A:B,2,0)),0)</f>
        <v>-102976</v>
      </c>
      <c r="P5727" s="17">
        <f>VLOOKUP($K5727,[1]Budget!$V:$AE,8,0)*IF($C5727="1 - Revenues",1,IF(AND($C5727="5 - Transfers",MID($K5727,15,1)="4"),1,-1))</f>
        <v>-78000</v>
      </c>
      <c r="Q5727" s="17">
        <f>VLOOKUP($K5727,[1]Budget!$V:$AE,10,0)*IF($C5727="1 - Revenues",1,IF(AND($C5727="5 - Transfers",MID(K5727,15,1)="4"),1,-1))</f>
        <v>24976</v>
      </c>
      <c r="S5727" s="18" t="b">
        <f>IF(LEFT(C5727,1)="1",1,-1)*SUMIF([1]Budget!V:V,'Budget Worksheet for Pivot Tabl'!K5727,[1]Budget!AC:AC)=P5727</f>
        <v>1</v>
      </c>
    </row>
    <row r="5728" spans="1:19" x14ac:dyDescent="0.25">
      <c r="A5728" t="s">
        <v>83</v>
      </c>
      <c r="B5728" t="s">
        <v>84</v>
      </c>
      <c r="C5728" t="s">
        <v>8</v>
      </c>
      <c r="D5728" t="str">
        <f t="shared" si="89"/>
        <v>OUTFLOWS</v>
      </c>
      <c r="E5728" t="s">
        <v>116</v>
      </c>
      <c r="F5728" t="s">
        <v>117</v>
      </c>
      <c r="G5728" t="s">
        <v>6617</v>
      </c>
      <c r="H5728" t="s">
        <v>6618</v>
      </c>
      <c r="I5728" t="s">
        <v>85</v>
      </c>
      <c r="J5728" t="s">
        <v>7054</v>
      </c>
      <c r="K5728" t="s">
        <v>7066</v>
      </c>
      <c r="L5728" t="s">
        <v>608</v>
      </c>
      <c r="M5728" s="17">
        <f>VLOOKUP($K5728,[1]Budget!$V:$AE,5,0)*IF($C5728="1 - Revenues",1,IF(AND($C5728="5 - Transfers",MID(I5728,15,1)="4"),1,-1))</f>
        <v>-180000</v>
      </c>
      <c r="N5728" s="17">
        <f>VLOOKUP($K5728,[1]Budget!$V:$AE,6,0)*IF($C5728="1 - Revenues",1,IF(AND($C5728="5 - Transfers",MID(J5728,15,1)="4"),1,-1))</f>
        <v>-161000</v>
      </c>
      <c r="O5728" s="17">
        <f>IFERROR(IF(RIGHT(LEFT(K5728,15),1)="4",VLOOKUP(K5728,'[1]Budget Worksheet'!A:B,2,0),-1*VLOOKUP(K5728,'[1]Budget Worksheet'!A:B,2,0)),0)</f>
        <v>-235895</v>
      </c>
      <c r="P5728" s="17">
        <f>VLOOKUP($K5728,[1]Budget!$V:$AE,8,0)*IF($C5728="1 - Revenues",1,IF(AND($C5728="5 - Transfers",MID($K5728,15,1)="4"),1,-1))</f>
        <v>-182000</v>
      </c>
      <c r="Q5728" s="17">
        <f>VLOOKUP($K5728,[1]Budget!$V:$AE,10,0)*IF($C5728="1 - Revenues",1,IF(AND($C5728="5 - Transfers",MID(K5728,15,1)="4"),1,-1))</f>
        <v>53895</v>
      </c>
      <c r="S5728" s="18" t="b">
        <f>IF(LEFT(C5728,1)="1",1,-1)*SUMIF([1]Budget!V:V,'Budget Worksheet for Pivot Tabl'!K5728,[1]Budget!AC:AC)=P5728</f>
        <v>1</v>
      </c>
    </row>
    <row r="5729" spans="1:19" x14ac:dyDescent="0.25">
      <c r="A5729" t="s">
        <v>83</v>
      </c>
      <c r="B5729" t="s">
        <v>84</v>
      </c>
      <c r="C5729" t="s">
        <v>8</v>
      </c>
      <c r="D5729" t="str">
        <f t="shared" si="89"/>
        <v>OUTFLOWS</v>
      </c>
      <c r="E5729" t="s">
        <v>116</v>
      </c>
      <c r="F5729" t="s">
        <v>117</v>
      </c>
      <c r="G5729" t="s">
        <v>6617</v>
      </c>
      <c r="H5729" t="s">
        <v>6618</v>
      </c>
      <c r="I5729" t="s">
        <v>85</v>
      </c>
      <c r="J5729" t="s">
        <v>7054</v>
      </c>
      <c r="K5729" t="s">
        <v>7067</v>
      </c>
      <c r="L5729" t="s">
        <v>610</v>
      </c>
      <c r="M5729" s="17">
        <f>VLOOKUP($K5729,[1]Budget!$V:$AE,5,0)*IF($C5729="1 - Revenues",1,IF(AND($C5729="5 - Transfers",MID(I5729,15,1)="4"),1,-1))</f>
        <v>-15000</v>
      </c>
      <c r="N5729" s="17">
        <f>VLOOKUP($K5729,[1]Budget!$V:$AE,6,0)*IF($C5729="1 - Revenues",1,IF(AND($C5729="5 - Transfers",MID(J5729,15,1)="4"),1,-1))</f>
        <v>-11000</v>
      </c>
      <c r="O5729" s="17">
        <f>IFERROR(IF(RIGHT(LEFT(K5729,15),1)="4",VLOOKUP(K5729,'[1]Budget Worksheet'!A:B,2,0),-1*VLOOKUP(K5729,'[1]Budget Worksheet'!A:B,2,0)),0)</f>
        <v>-15749</v>
      </c>
      <c r="P5729" s="17">
        <f>VLOOKUP($K5729,[1]Budget!$V:$AE,8,0)*IF($C5729="1 - Revenues",1,IF(AND($C5729="5 - Transfers",MID($K5729,15,1)="4"),1,-1))</f>
        <v>-15749</v>
      </c>
      <c r="Q5729" s="17">
        <f>VLOOKUP($K5729,[1]Budget!$V:$AE,10,0)*IF($C5729="1 - Revenues",1,IF(AND($C5729="5 - Transfers",MID(K5729,15,1)="4"),1,-1))</f>
        <v>0</v>
      </c>
      <c r="S5729" s="18" t="b">
        <f>IF(LEFT(C5729,1)="1",1,-1)*SUMIF([1]Budget!V:V,'Budget Worksheet for Pivot Tabl'!K5729,[1]Budget!AC:AC)=P5729</f>
        <v>1</v>
      </c>
    </row>
    <row r="5730" spans="1:19" x14ac:dyDescent="0.25">
      <c r="A5730" t="s">
        <v>83</v>
      </c>
      <c r="B5730" t="s">
        <v>84</v>
      </c>
      <c r="C5730" t="s">
        <v>8</v>
      </c>
      <c r="D5730" t="str">
        <f t="shared" si="89"/>
        <v>OUTFLOWS</v>
      </c>
      <c r="E5730" t="s">
        <v>116</v>
      </c>
      <c r="F5730" t="s">
        <v>117</v>
      </c>
      <c r="G5730" t="s">
        <v>6617</v>
      </c>
      <c r="H5730" t="s">
        <v>6618</v>
      </c>
      <c r="I5730" t="s">
        <v>85</v>
      </c>
      <c r="J5730" t="s">
        <v>7054</v>
      </c>
      <c r="K5730" t="s">
        <v>7068</v>
      </c>
      <c r="L5730" t="s">
        <v>612</v>
      </c>
      <c r="M5730" s="17">
        <f>VLOOKUP($K5730,[1]Budget!$V:$AE,5,0)*IF($C5730="1 - Revenues",1,IF(AND($C5730="5 - Transfers",MID(I5730,15,1)="4"),1,-1))</f>
        <v>-2000</v>
      </c>
      <c r="N5730" s="17">
        <f>VLOOKUP($K5730,[1]Budget!$V:$AE,6,0)*IF($C5730="1 - Revenues",1,IF(AND($C5730="5 - Transfers",MID(J5730,15,1)="4"),1,-1))</f>
        <v>-2000</v>
      </c>
      <c r="O5730" s="17">
        <f>IFERROR(IF(RIGHT(LEFT(K5730,15),1)="4",VLOOKUP(K5730,'[1]Budget Worksheet'!A:B,2,0),-1*VLOOKUP(K5730,'[1]Budget Worksheet'!A:B,2,0)),0)</f>
        <v>-2621</v>
      </c>
      <c r="P5730" s="17">
        <f>VLOOKUP($K5730,[1]Budget!$V:$AE,8,0)*IF($C5730="1 - Revenues",1,IF(AND($C5730="5 - Transfers",MID($K5730,15,1)="4"),1,-1))</f>
        <v>-2621</v>
      </c>
      <c r="Q5730" s="17">
        <f>VLOOKUP($K5730,[1]Budget!$V:$AE,10,0)*IF($C5730="1 - Revenues",1,IF(AND($C5730="5 - Transfers",MID(K5730,15,1)="4"),1,-1))</f>
        <v>0</v>
      </c>
      <c r="S5730" s="18" t="b">
        <f>IF(LEFT(C5730,1)="1",1,-1)*SUMIF([1]Budget!V:V,'Budget Worksheet for Pivot Tabl'!K5730,[1]Budget!AC:AC)=P5730</f>
        <v>1</v>
      </c>
    </row>
    <row r="5731" spans="1:19" x14ac:dyDescent="0.25">
      <c r="A5731" t="s">
        <v>83</v>
      </c>
      <c r="B5731" t="s">
        <v>84</v>
      </c>
      <c r="C5731" t="s">
        <v>8</v>
      </c>
      <c r="D5731" t="str">
        <f t="shared" si="89"/>
        <v>OUTFLOWS</v>
      </c>
      <c r="E5731" t="s">
        <v>116</v>
      </c>
      <c r="F5731" t="s">
        <v>117</v>
      </c>
      <c r="G5731" t="s">
        <v>6617</v>
      </c>
      <c r="H5731" t="s">
        <v>6618</v>
      </c>
      <c r="I5731" t="s">
        <v>85</v>
      </c>
      <c r="J5731" t="s">
        <v>7054</v>
      </c>
      <c r="K5731" t="s">
        <v>7069</v>
      </c>
      <c r="L5731" t="s">
        <v>614</v>
      </c>
      <c r="M5731" s="17">
        <f>VLOOKUP($K5731,[1]Budget!$V:$AE,5,0)*IF($C5731="1 - Revenues",1,IF(AND($C5731="5 - Transfers",MID(I5731,15,1)="4"),1,-1))</f>
        <v>-1000</v>
      </c>
      <c r="N5731" s="17">
        <f>VLOOKUP($K5731,[1]Budget!$V:$AE,6,0)*IF($C5731="1 - Revenues",1,IF(AND($C5731="5 - Transfers",MID(J5731,15,1)="4"),1,-1))</f>
        <v>-1000</v>
      </c>
      <c r="O5731" s="17">
        <f>IFERROR(IF(RIGHT(LEFT(K5731,15),1)="4",VLOOKUP(K5731,'[1]Budget Worksheet'!A:B,2,0),-1*VLOOKUP(K5731,'[1]Budget Worksheet'!A:B,2,0)),0)</f>
        <v>-828</v>
      </c>
      <c r="P5731" s="17">
        <f>VLOOKUP($K5731,[1]Budget!$V:$AE,8,0)*IF($C5731="1 - Revenues",1,IF(AND($C5731="5 - Transfers",MID($K5731,15,1)="4"),1,-1))</f>
        <v>-828</v>
      </c>
      <c r="Q5731" s="17">
        <f>VLOOKUP($K5731,[1]Budget!$V:$AE,10,0)*IF($C5731="1 - Revenues",1,IF(AND($C5731="5 - Transfers",MID(K5731,15,1)="4"),1,-1))</f>
        <v>0</v>
      </c>
      <c r="S5731" s="18" t="b">
        <f>IF(LEFT(C5731,1)="1",1,-1)*SUMIF([1]Budget!V:V,'Budget Worksheet for Pivot Tabl'!K5731,[1]Budget!AC:AC)=P5731</f>
        <v>1</v>
      </c>
    </row>
    <row r="5732" spans="1:19" x14ac:dyDescent="0.25">
      <c r="A5732" t="s">
        <v>83</v>
      </c>
      <c r="B5732" t="s">
        <v>84</v>
      </c>
      <c r="C5732" t="s">
        <v>8</v>
      </c>
      <c r="D5732" t="str">
        <f t="shared" si="89"/>
        <v>OUTFLOWS</v>
      </c>
      <c r="E5732" t="s">
        <v>116</v>
      </c>
      <c r="F5732" t="s">
        <v>117</v>
      </c>
      <c r="G5732" t="s">
        <v>6617</v>
      </c>
      <c r="H5732" t="s">
        <v>6618</v>
      </c>
      <c r="I5732" t="s">
        <v>85</v>
      </c>
      <c r="J5732" t="s">
        <v>7054</v>
      </c>
      <c r="K5732" t="s">
        <v>7070</v>
      </c>
      <c r="L5732" t="s">
        <v>616</v>
      </c>
      <c r="M5732" s="17">
        <f>VLOOKUP($K5732,[1]Budget!$V:$AE,5,0)*IF($C5732="1 - Revenues",1,IF(AND($C5732="5 - Transfers",MID(I5732,15,1)="4"),1,-1))</f>
        <v>-28000</v>
      </c>
      <c r="N5732" s="17">
        <f>VLOOKUP($K5732,[1]Budget!$V:$AE,6,0)*IF($C5732="1 - Revenues",1,IF(AND($C5732="5 - Transfers",MID(J5732,15,1)="4"),1,-1))</f>
        <v>-28000</v>
      </c>
      <c r="O5732" s="17">
        <f>IFERROR(IF(RIGHT(LEFT(K5732,15),1)="4",VLOOKUP(K5732,'[1]Budget Worksheet'!A:B,2,0),-1*VLOOKUP(K5732,'[1]Budget Worksheet'!A:B,2,0)),0)</f>
        <v>-28200</v>
      </c>
      <c r="P5732" s="17">
        <f>VLOOKUP($K5732,[1]Budget!$V:$AE,8,0)*IF($C5732="1 - Revenues",1,IF(AND($C5732="5 - Transfers",MID($K5732,15,1)="4"),1,-1))</f>
        <v>-37000</v>
      </c>
      <c r="Q5732" s="17">
        <f>VLOOKUP($K5732,[1]Budget!$V:$AE,10,0)*IF($C5732="1 - Revenues",1,IF(AND($C5732="5 - Transfers",MID(K5732,15,1)="4"),1,-1))</f>
        <v>-8800</v>
      </c>
      <c r="S5732" s="18" t="b">
        <f>IF(LEFT(C5732,1)="1",1,-1)*SUMIF([1]Budget!V:V,'Budget Worksheet for Pivot Tabl'!K5732,[1]Budget!AC:AC)=P5732</f>
        <v>1</v>
      </c>
    </row>
    <row r="5733" spans="1:19" x14ac:dyDescent="0.25">
      <c r="A5733" t="s">
        <v>83</v>
      </c>
      <c r="B5733" t="s">
        <v>84</v>
      </c>
      <c r="C5733" t="s">
        <v>8</v>
      </c>
      <c r="D5733" t="str">
        <f t="shared" si="89"/>
        <v>OUTFLOWS</v>
      </c>
      <c r="E5733" t="s">
        <v>116</v>
      </c>
      <c r="F5733" t="s">
        <v>117</v>
      </c>
      <c r="G5733" t="s">
        <v>6617</v>
      </c>
      <c r="H5733" t="s">
        <v>6618</v>
      </c>
      <c r="I5733" t="s">
        <v>85</v>
      </c>
      <c r="J5733" t="s">
        <v>7054</v>
      </c>
      <c r="K5733" t="s">
        <v>7071</v>
      </c>
      <c r="L5733" t="s">
        <v>618</v>
      </c>
      <c r="M5733" s="17">
        <f>VLOOKUP($K5733,[1]Budget!$V:$AE,5,0)*IF($C5733="1 - Revenues",1,IF(AND($C5733="5 - Transfers",MID(I5733,15,1)="4"),1,-1))</f>
        <v>-4000</v>
      </c>
      <c r="N5733" s="17">
        <f>VLOOKUP($K5733,[1]Budget!$V:$AE,6,0)*IF($C5733="1 - Revenues",1,IF(AND($C5733="5 - Transfers",MID(J5733,15,1)="4"),1,-1))</f>
        <v>-3000</v>
      </c>
      <c r="O5733" s="17">
        <f>IFERROR(IF(RIGHT(LEFT(K5733,15),1)="4",VLOOKUP(K5733,'[1]Budget Worksheet'!A:B,2,0),-1*VLOOKUP(K5733,'[1]Budget Worksheet'!A:B,2,0)),0)</f>
        <v>-4326</v>
      </c>
      <c r="P5733" s="17">
        <f>VLOOKUP($K5733,[1]Budget!$V:$AE,8,0)*IF($C5733="1 - Revenues",1,IF(AND($C5733="5 - Transfers",MID($K5733,15,1)="4"),1,-1))</f>
        <v>-4326</v>
      </c>
      <c r="Q5733" s="17">
        <f>VLOOKUP($K5733,[1]Budget!$V:$AE,10,0)*IF($C5733="1 - Revenues",1,IF(AND($C5733="5 - Transfers",MID(K5733,15,1)="4"),1,-1))</f>
        <v>0</v>
      </c>
      <c r="S5733" s="18" t="b">
        <f>IF(LEFT(C5733,1)="1",1,-1)*SUMIF([1]Budget!V:V,'Budget Worksheet for Pivot Tabl'!K5733,[1]Budget!AC:AC)=P5733</f>
        <v>1</v>
      </c>
    </row>
    <row r="5734" spans="1:19" x14ac:dyDescent="0.25">
      <c r="A5734" t="s">
        <v>83</v>
      </c>
      <c r="B5734" t="s">
        <v>84</v>
      </c>
      <c r="C5734" t="s">
        <v>8</v>
      </c>
      <c r="D5734" t="str">
        <f t="shared" si="89"/>
        <v>OUTFLOWS</v>
      </c>
      <c r="E5734" t="s">
        <v>116</v>
      </c>
      <c r="F5734" t="s">
        <v>117</v>
      </c>
      <c r="G5734" t="s">
        <v>6617</v>
      </c>
      <c r="H5734" t="s">
        <v>6618</v>
      </c>
      <c r="I5734" t="s">
        <v>85</v>
      </c>
      <c r="J5734" t="s">
        <v>7054</v>
      </c>
      <c r="K5734" t="s">
        <v>7072</v>
      </c>
      <c r="L5734" t="s">
        <v>620</v>
      </c>
      <c r="M5734" s="17">
        <f>VLOOKUP($K5734,[1]Budget!$V:$AE,5,0)*IF($C5734="1 - Revenues",1,IF(AND($C5734="5 - Transfers",MID(I5734,15,1)="4"),1,-1))</f>
        <v>-39000</v>
      </c>
      <c r="N5734" s="17">
        <f>VLOOKUP($K5734,[1]Budget!$V:$AE,6,0)*IF($C5734="1 - Revenues",1,IF(AND($C5734="5 - Transfers",MID(J5734,15,1)="4"),1,-1))</f>
        <v>-34000</v>
      </c>
      <c r="O5734" s="17">
        <f>IFERROR(IF(RIGHT(LEFT(K5734,15),1)="4",VLOOKUP(K5734,'[1]Budget Worksheet'!A:B,2,0),-1*VLOOKUP(K5734,'[1]Budget Worksheet'!A:B,2,0)),0)</f>
        <v>-42626</v>
      </c>
      <c r="P5734" s="17">
        <f>VLOOKUP($K5734,[1]Budget!$V:$AE,8,0)*IF($C5734="1 - Revenues",1,IF(AND($C5734="5 - Transfers",MID($K5734,15,1)="4"),1,-1))</f>
        <v>-42626</v>
      </c>
      <c r="Q5734" s="17">
        <f>VLOOKUP($K5734,[1]Budget!$V:$AE,10,0)*IF($C5734="1 - Revenues",1,IF(AND($C5734="5 - Transfers",MID(K5734,15,1)="4"),1,-1))</f>
        <v>0</v>
      </c>
      <c r="S5734" s="18" t="b">
        <f>IF(LEFT(C5734,1)="1",1,-1)*SUMIF([1]Budget!V:V,'Budget Worksheet for Pivot Tabl'!K5734,[1]Budget!AC:AC)=P5734</f>
        <v>1</v>
      </c>
    </row>
    <row r="5735" spans="1:19" x14ac:dyDescent="0.25">
      <c r="A5735" t="s">
        <v>83</v>
      </c>
      <c r="B5735" t="s">
        <v>84</v>
      </c>
      <c r="C5735" t="s">
        <v>8</v>
      </c>
      <c r="D5735" t="str">
        <f t="shared" si="89"/>
        <v>OUTFLOWS</v>
      </c>
      <c r="E5735" t="s">
        <v>116</v>
      </c>
      <c r="F5735" t="s">
        <v>117</v>
      </c>
      <c r="G5735" t="s">
        <v>6617</v>
      </c>
      <c r="H5735" t="s">
        <v>6618</v>
      </c>
      <c r="I5735" t="s">
        <v>85</v>
      </c>
      <c r="J5735" t="s">
        <v>7054</v>
      </c>
      <c r="K5735" t="s">
        <v>7073</v>
      </c>
      <c r="L5735" t="s">
        <v>622</v>
      </c>
      <c r="M5735" s="17">
        <f>VLOOKUP($K5735,[1]Budget!$V:$AE,5,0)*IF($C5735="1 - Revenues",1,IF(AND($C5735="5 - Transfers",MID(I5735,15,1)="4"),1,-1))</f>
        <v>-2000</v>
      </c>
      <c r="N5735" s="17">
        <f>VLOOKUP($K5735,[1]Budget!$V:$AE,6,0)*IF($C5735="1 - Revenues",1,IF(AND($C5735="5 - Transfers",MID(J5735,15,1)="4"),1,-1))</f>
        <v>-2000</v>
      </c>
      <c r="O5735" s="17">
        <f>IFERROR(IF(RIGHT(LEFT(K5735,15),1)="4",VLOOKUP(K5735,'[1]Budget Worksheet'!A:B,2,0),-1*VLOOKUP(K5735,'[1]Budget Worksheet'!A:B,2,0)),0)</f>
        <v>0</v>
      </c>
      <c r="P5735" s="17">
        <f>VLOOKUP($K5735,[1]Budget!$V:$AE,8,0)*IF($C5735="1 - Revenues",1,IF(AND($C5735="5 - Transfers",MID($K5735,15,1)="4"),1,-1))</f>
        <v>0</v>
      </c>
      <c r="Q5735" s="17">
        <f>VLOOKUP($K5735,[1]Budget!$V:$AE,10,0)*IF($C5735="1 - Revenues",1,IF(AND($C5735="5 - Transfers",MID(K5735,15,1)="4"),1,-1))</f>
        <v>0</v>
      </c>
      <c r="S5735" s="18" t="b">
        <f>IF(LEFT(C5735,1)="1",1,-1)*SUMIF([1]Budget!V:V,'Budget Worksheet for Pivot Tabl'!K5735,[1]Budget!AC:AC)=P5735</f>
        <v>1</v>
      </c>
    </row>
    <row r="5736" spans="1:19" x14ac:dyDescent="0.25">
      <c r="A5736" t="s">
        <v>83</v>
      </c>
      <c r="B5736" t="s">
        <v>84</v>
      </c>
      <c r="C5736" t="s">
        <v>8</v>
      </c>
      <c r="D5736" t="str">
        <f t="shared" si="89"/>
        <v>OUTFLOWS</v>
      </c>
      <c r="E5736" t="s">
        <v>116</v>
      </c>
      <c r="F5736" t="s">
        <v>117</v>
      </c>
      <c r="G5736" t="s">
        <v>6617</v>
      </c>
      <c r="H5736" t="s">
        <v>6618</v>
      </c>
      <c r="I5736" t="s">
        <v>85</v>
      </c>
      <c r="J5736" t="s">
        <v>7054</v>
      </c>
      <c r="K5736" t="s">
        <v>7074</v>
      </c>
      <c r="L5736" t="s">
        <v>1020</v>
      </c>
      <c r="M5736" s="17">
        <f>VLOOKUP($K5736,[1]Budget!$V:$AE,5,0)*IF($C5736="1 - Revenues",1,IF(AND($C5736="5 - Transfers",MID(I5736,15,1)="4"),1,-1))</f>
        <v>-5000</v>
      </c>
      <c r="N5736" s="17">
        <f>VLOOKUP($K5736,[1]Budget!$V:$AE,6,0)*IF($C5736="1 - Revenues",1,IF(AND($C5736="5 - Transfers",MID(J5736,15,1)="4"),1,-1))</f>
        <v>-2000</v>
      </c>
      <c r="O5736" s="17">
        <f>IFERROR(IF(RIGHT(LEFT(K5736,15),1)="4",VLOOKUP(K5736,'[1]Budget Worksheet'!A:B,2,0),-1*VLOOKUP(K5736,'[1]Budget Worksheet'!A:B,2,0)),0)</f>
        <v>-3090</v>
      </c>
      <c r="P5736" s="17">
        <f>VLOOKUP($K5736,[1]Budget!$V:$AE,8,0)*IF($C5736="1 - Revenues",1,IF(AND($C5736="5 - Transfers",MID($K5736,15,1)="4"),1,-1))</f>
        <v>-3090</v>
      </c>
      <c r="Q5736" s="17">
        <f>VLOOKUP($K5736,[1]Budget!$V:$AE,10,0)*IF($C5736="1 - Revenues",1,IF(AND($C5736="5 - Transfers",MID(K5736,15,1)="4"),1,-1))</f>
        <v>0</v>
      </c>
      <c r="S5736" s="18" t="b">
        <f>IF(LEFT(C5736,1)="1",1,-1)*SUMIF([1]Budget!V:V,'Budget Worksheet for Pivot Tabl'!K5736,[1]Budget!AC:AC)=P5736</f>
        <v>1</v>
      </c>
    </row>
    <row r="5737" spans="1:19" x14ac:dyDescent="0.25">
      <c r="A5737" t="s">
        <v>83</v>
      </c>
      <c r="B5737" t="s">
        <v>84</v>
      </c>
      <c r="C5737" t="s">
        <v>8</v>
      </c>
      <c r="D5737" t="str">
        <f t="shared" si="89"/>
        <v>OUTFLOWS</v>
      </c>
      <c r="E5737" t="s">
        <v>116</v>
      </c>
      <c r="F5737" t="s">
        <v>117</v>
      </c>
      <c r="G5737" t="s">
        <v>6617</v>
      </c>
      <c r="H5737" t="s">
        <v>6618</v>
      </c>
      <c r="I5737" t="s">
        <v>85</v>
      </c>
      <c r="J5737" t="s">
        <v>7054</v>
      </c>
      <c r="K5737" t="s">
        <v>7075</v>
      </c>
      <c r="L5737" t="s">
        <v>472</v>
      </c>
      <c r="M5737" s="17">
        <f>VLOOKUP($K5737,[1]Budget!$V:$AE,5,0)*IF($C5737="1 - Revenues",1,IF(AND($C5737="5 - Transfers",MID(I5737,15,1)="4"),1,-1))</f>
        <v>-12000</v>
      </c>
      <c r="N5737" s="17">
        <f>VLOOKUP($K5737,[1]Budget!$V:$AE,6,0)*IF($C5737="1 - Revenues",1,IF(AND($C5737="5 - Transfers",MID(J5737,15,1)="4"),1,-1))</f>
        <v>-11000</v>
      </c>
      <c r="O5737" s="17">
        <f>IFERROR(IF(RIGHT(LEFT(K5737,15),1)="4",VLOOKUP(K5737,'[1]Budget Worksheet'!A:B,2,0),-1*VLOOKUP(K5737,'[1]Budget Worksheet'!A:B,2,0)),0)</f>
        <v>-14932</v>
      </c>
      <c r="P5737" s="17">
        <f>VLOOKUP($K5737,[1]Budget!$V:$AE,8,0)*IF($C5737="1 - Revenues",1,IF(AND($C5737="5 - Transfers",MID($K5737,15,1)="4"),1,-1))</f>
        <v>-14932</v>
      </c>
      <c r="Q5737" s="17">
        <f>VLOOKUP($K5737,[1]Budget!$V:$AE,10,0)*IF($C5737="1 - Revenues",1,IF(AND($C5737="5 - Transfers",MID(K5737,15,1)="4"),1,-1))</f>
        <v>0</v>
      </c>
      <c r="S5737" s="18" t="b">
        <f>IF(LEFT(C5737,1)="1",1,-1)*SUMIF([1]Budget!V:V,'Budget Worksheet for Pivot Tabl'!K5737,[1]Budget!AC:AC)=P5737</f>
        <v>1</v>
      </c>
    </row>
    <row r="5738" spans="1:19" x14ac:dyDescent="0.25">
      <c r="A5738" t="s">
        <v>83</v>
      </c>
      <c r="B5738" t="s">
        <v>84</v>
      </c>
      <c r="C5738" t="s">
        <v>8</v>
      </c>
      <c r="D5738" t="str">
        <f t="shared" si="89"/>
        <v>OUTFLOWS</v>
      </c>
      <c r="E5738" t="s">
        <v>116</v>
      </c>
      <c r="F5738" t="s">
        <v>117</v>
      </c>
      <c r="G5738" t="s">
        <v>6617</v>
      </c>
      <c r="H5738" t="s">
        <v>6618</v>
      </c>
      <c r="I5738" t="s">
        <v>85</v>
      </c>
      <c r="J5738" t="s">
        <v>7054</v>
      </c>
      <c r="K5738" t="s">
        <v>7076</v>
      </c>
      <c r="L5738" t="s">
        <v>625</v>
      </c>
      <c r="M5738" s="17">
        <f>VLOOKUP($K5738,[1]Budget!$V:$AE,5,0)*IF($C5738="1 - Revenues",1,IF(AND($C5738="5 - Transfers",MID(I5738,15,1)="4"),1,-1))</f>
        <v>0</v>
      </c>
      <c r="N5738" s="17">
        <f>VLOOKUP($K5738,[1]Budget!$V:$AE,6,0)*IF($C5738="1 - Revenues",1,IF(AND($C5738="5 - Transfers",MID(J5738,15,1)="4"),1,-1))</f>
        <v>0</v>
      </c>
      <c r="O5738" s="17">
        <f>IFERROR(IF(RIGHT(LEFT(K5738,15),1)="4",VLOOKUP(K5738,'[1]Budget Worksheet'!A:B,2,0),-1*VLOOKUP(K5738,'[1]Budget Worksheet'!A:B,2,0)),0)</f>
        <v>-1200</v>
      </c>
      <c r="P5738" s="17">
        <f>VLOOKUP($K5738,[1]Budget!$V:$AE,8,0)*IF($C5738="1 - Revenues",1,IF(AND($C5738="5 - Transfers",MID($K5738,15,1)="4"),1,-1))</f>
        <v>-1200</v>
      </c>
      <c r="Q5738" s="17">
        <f>VLOOKUP($K5738,[1]Budget!$V:$AE,10,0)*IF($C5738="1 - Revenues",1,IF(AND($C5738="5 - Transfers",MID(K5738,15,1)="4"),1,-1))</f>
        <v>0</v>
      </c>
      <c r="S5738" s="18" t="b">
        <f>IF(LEFT(C5738,1)="1",1,-1)*SUMIF([1]Budget!V:V,'Budget Worksheet for Pivot Tabl'!K5738,[1]Budget!AC:AC)=P5738</f>
        <v>1</v>
      </c>
    </row>
    <row r="5739" spans="1:19" x14ac:dyDescent="0.25">
      <c r="A5739" t="s">
        <v>83</v>
      </c>
      <c r="B5739" t="s">
        <v>84</v>
      </c>
      <c r="C5739" t="s">
        <v>8</v>
      </c>
      <c r="D5739" t="str">
        <f t="shared" si="89"/>
        <v>OUTFLOWS</v>
      </c>
      <c r="E5739" t="s">
        <v>116</v>
      </c>
      <c r="F5739" t="s">
        <v>117</v>
      </c>
      <c r="G5739" t="s">
        <v>6617</v>
      </c>
      <c r="H5739" t="s">
        <v>6618</v>
      </c>
      <c r="I5739" t="s">
        <v>85</v>
      </c>
      <c r="J5739" t="s">
        <v>7054</v>
      </c>
      <c r="K5739" t="s">
        <v>7077</v>
      </c>
      <c r="L5739" t="s">
        <v>627</v>
      </c>
      <c r="M5739" s="17">
        <f>VLOOKUP($K5739,[1]Budget!$V:$AE,5,0)*IF($C5739="1 - Revenues",1,IF(AND($C5739="5 - Transfers",MID(I5739,15,1)="4"),1,-1))</f>
        <v>-1000</v>
      </c>
      <c r="N5739" s="17">
        <f>VLOOKUP($K5739,[1]Budget!$V:$AE,6,0)*IF($C5739="1 - Revenues",1,IF(AND($C5739="5 - Transfers",MID(J5739,15,1)="4"),1,-1))</f>
        <v>-1000</v>
      </c>
      <c r="O5739" s="17">
        <f>IFERROR(IF(RIGHT(LEFT(K5739,15),1)="4",VLOOKUP(K5739,'[1]Budget Worksheet'!A:B,2,0),-1*VLOOKUP(K5739,'[1]Budget Worksheet'!A:B,2,0)),0)</f>
        <v>-540</v>
      </c>
      <c r="P5739" s="17">
        <f>VLOOKUP($K5739,[1]Budget!$V:$AE,8,0)*IF($C5739="1 - Revenues",1,IF(AND($C5739="5 - Transfers",MID($K5739,15,1)="4"),1,-1))</f>
        <v>-540</v>
      </c>
      <c r="Q5739" s="17">
        <f>VLOOKUP($K5739,[1]Budget!$V:$AE,10,0)*IF($C5739="1 - Revenues",1,IF(AND($C5739="5 - Transfers",MID(K5739,15,1)="4"),1,-1))</f>
        <v>0</v>
      </c>
      <c r="S5739" s="18" t="b">
        <f>IF(LEFT(C5739,1)="1",1,-1)*SUMIF([1]Budget!V:V,'Budget Worksheet for Pivot Tabl'!K5739,[1]Budget!AC:AC)=P5739</f>
        <v>1</v>
      </c>
    </row>
    <row r="5740" spans="1:19" x14ac:dyDescent="0.25">
      <c r="A5740" t="s">
        <v>83</v>
      </c>
      <c r="B5740" t="s">
        <v>84</v>
      </c>
      <c r="C5740" t="s">
        <v>9</v>
      </c>
      <c r="D5740" t="str">
        <f t="shared" si="89"/>
        <v>OUTFLOWS</v>
      </c>
      <c r="E5740" t="s">
        <v>116</v>
      </c>
      <c r="F5740" t="s">
        <v>117</v>
      </c>
      <c r="G5740" t="s">
        <v>6617</v>
      </c>
      <c r="H5740" t="s">
        <v>6618</v>
      </c>
      <c r="I5740" t="s">
        <v>85</v>
      </c>
      <c r="J5740" t="s">
        <v>7054</v>
      </c>
      <c r="K5740" t="s">
        <v>7078</v>
      </c>
      <c r="L5740" t="s">
        <v>1371</v>
      </c>
      <c r="M5740" s="17">
        <f>VLOOKUP($K5740,[1]Budget!$V:$AE,5,0)*IF($C5740="1 - Revenues",1,IF(AND($C5740="5 - Transfers",MID(I5740,15,1)="4"),1,-1))</f>
        <v>-3000</v>
      </c>
      <c r="N5740" s="17">
        <f>VLOOKUP($K5740,[1]Budget!$V:$AE,6,0)*IF($C5740="1 - Revenues",1,IF(AND($C5740="5 - Transfers",MID(J5740,15,1)="4"),1,-1))</f>
        <v>-2000</v>
      </c>
      <c r="O5740" s="17">
        <f>IFERROR(IF(RIGHT(LEFT(K5740,15),1)="4",VLOOKUP(K5740,'[1]Budget Worksheet'!A:B,2,0),-1*VLOOKUP(K5740,'[1]Budget Worksheet'!A:B,2,0)),0)</f>
        <v>-3000</v>
      </c>
      <c r="P5740" s="17">
        <f>VLOOKUP($K5740,[1]Budget!$V:$AE,8,0)*IF($C5740="1 - Revenues",1,IF(AND($C5740="5 - Transfers",MID($K5740,15,1)="4"),1,-1))</f>
        <v>-3000</v>
      </c>
      <c r="Q5740" s="17">
        <f>VLOOKUP($K5740,[1]Budget!$V:$AE,10,0)*IF($C5740="1 - Revenues",1,IF(AND($C5740="5 - Transfers",MID(K5740,15,1)="4"),1,-1))</f>
        <v>0</v>
      </c>
      <c r="S5740" s="18" t="b">
        <f>IF(LEFT(C5740,1)="1",1,-1)*SUMIF([1]Budget!V:V,'Budget Worksheet for Pivot Tabl'!K5740,[1]Budget!AC:AC)=P5740</f>
        <v>1</v>
      </c>
    </row>
    <row r="5741" spans="1:19" x14ac:dyDescent="0.25">
      <c r="A5741" t="s">
        <v>83</v>
      </c>
      <c r="B5741" t="s">
        <v>84</v>
      </c>
      <c r="C5741" t="s">
        <v>9</v>
      </c>
      <c r="D5741" t="str">
        <f t="shared" si="89"/>
        <v>OUTFLOWS</v>
      </c>
      <c r="E5741" t="s">
        <v>116</v>
      </c>
      <c r="F5741" t="s">
        <v>117</v>
      </c>
      <c r="G5741" t="s">
        <v>6617</v>
      </c>
      <c r="H5741" t="s">
        <v>6618</v>
      </c>
      <c r="I5741" t="s">
        <v>85</v>
      </c>
      <c r="J5741" t="s">
        <v>7054</v>
      </c>
      <c r="K5741" t="s">
        <v>7079</v>
      </c>
      <c r="L5741" t="s">
        <v>1060</v>
      </c>
      <c r="M5741" s="17">
        <f>VLOOKUP($K5741,[1]Budget!$V:$AE,5,0)*IF($C5741="1 - Revenues",1,IF(AND($C5741="5 - Transfers",MID(I5741,15,1)="4"),1,-1))</f>
        <v>0</v>
      </c>
      <c r="N5741" s="17">
        <f>VLOOKUP($K5741,[1]Budget!$V:$AE,6,0)*IF($C5741="1 - Revenues",1,IF(AND($C5741="5 - Transfers",MID(J5741,15,1)="4"),1,-1))</f>
        <v>0</v>
      </c>
      <c r="O5741" s="17">
        <f>IFERROR(IF(RIGHT(LEFT(K5741,15),1)="4",VLOOKUP(K5741,'[1]Budget Worksheet'!A:B,2,0),-1*VLOOKUP(K5741,'[1]Budget Worksheet'!A:B,2,0)),0)</f>
        <v>-500</v>
      </c>
      <c r="P5741" s="17">
        <f>VLOOKUP($K5741,[1]Budget!$V:$AE,8,0)*IF($C5741="1 - Revenues",1,IF(AND($C5741="5 - Transfers",MID($K5741,15,1)="4"),1,-1))</f>
        <v>-500</v>
      </c>
      <c r="Q5741" s="17">
        <f>VLOOKUP($K5741,[1]Budget!$V:$AE,10,0)*IF($C5741="1 - Revenues",1,IF(AND($C5741="5 - Transfers",MID(K5741,15,1)="4"),1,-1))</f>
        <v>0</v>
      </c>
      <c r="S5741" s="18" t="b">
        <f>IF(LEFT(C5741,1)="1",1,-1)*SUMIF([1]Budget!V:V,'Budget Worksheet for Pivot Tabl'!K5741,[1]Budget!AC:AC)=P5741</f>
        <v>1</v>
      </c>
    </row>
    <row r="5742" spans="1:19" x14ac:dyDescent="0.25">
      <c r="A5742" t="s">
        <v>83</v>
      </c>
      <c r="B5742" t="s">
        <v>84</v>
      </c>
      <c r="C5742" t="s">
        <v>9</v>
      </c>
      <c r="D5742" t="str">
        <f t="shared" si="89"/>
        <v>OUTFLOWS</v>
      </c>
      <c r="E5742" t="s">
        <v>116</v>
      </c>
      <c r="F5742" t="s">
        <v>117</v>
      </c>
      <c r="G5742" t="s">
        <v>6617</v>
      </c>
      <c r="H5742" t="s">
        <v>6618</v>
      </c>
      <c r="I5742" t="s">
        <v>85</v>
      </c>
      <c r="J5742" t="s">
        <v>7054</v>
      </c>
      <c r="K5742" t="s">
        <v>7080</v>
      </c>
      <c r="L5742" t="s">
        <v>640</v>
      </c>
      <c r="M5742" s="17">
        <f>VLOOKUP($K5742,[1]Budget!$V:$AE,5,0)*IF($C5742="1 - Revenues",1,IF(AND($C5742="5 - Transfers",MID(I5742,15,1)="4"),1,-1))</f>
        <v>-15000</v>
      </c>
      <c r="N5742" s="17">
        <f>VLOOKUP($K5742,[1]Budget!$V:$AE,6,0)*IF($C5742="1 - Revenues",1,IF(AND($C5742="5 - Transfers",MID(J5742,15,1)="4"),1,-1))</f>
        <v>-7000</v>
      </c>
      <c r="O5742" s="17">
        <f>IFERROR(IF(RIGHT(LEFT(K5742,15),1)="4",VLOOKUP(K5742,'[1]Budget Worksheet'!A:B,2,0),-1*VLOOKUP(K5742,'[1]Budget Worksheet'!A:B,2,0)),0)</f>
        <v>-10000</v>
      </c>
      <c r="P5742" s="17">
        <f>VLOOKUP($K5742,[1]Budget!$V:$AE,8,0)*IF($C5742="1 - Revenues",1,IF(AND($C5742="5 - Transfers",MID($K5742,15,1)="4"),1,-1))</f>
        <v>-10000</v>
      </c>
      <c r="Q5742" s="17">
        <f>VLOOKUP($K5742,[1]Budget!$V:$AE,10,0)*IF($C5742="1 - Revenues",1,IF(AND($C5742="5 - Transfers",MID(K5742,15,1)="4"),1,-1))</f>
        <v>0</v>
      </c>
      <c r="S5742" s="18" t="b">
        <f>IF(LEFT(C5742,1)="1",1,-1)*SUMIF([1]Budget!V:V,'Budget Worksheet for Pivot Tabl'!K5742,[1]Budget!AC:AC)=P5742</f>
        <v>1</v>
      </c>
    </row>
    <row r="5743" spans="1:19" x14ac:dyDescent="0.25">
      <c r="A5743" t="s">
        <v>83</v>
      </c>
      <c r="B5743" t="s">
        <v>84</v>
      </c>
      <c r="C5743" t="s">
        <v>9</v>
      </c>
      <c r="D5743" t="str">
        <f t="shared" si="89"/>
        <v>OUTFLOWS</v>
      </c>
      <c r="E5743" t="s">
        <v>116</v>
      </c>
      <c r="F5743" t="s">
        <v>117</v>
      </c>
      <c r="G5743" t="s">
        <v>6617</v>
      </c>
      <c r="H5743" t="s">
        <v>6618</v>
      </c>
      <c r="I5743" t="s">
        <v>85</v>
      </c>
      <c r="J5743" t="s">
        <v>7054</v>
      </c>
      <c r="K5743" t="s">
        <v>7081</v>
      </c>
      <c r="L5743" t="s">
        <v>1037</v>
      </c>
      <c r="M5743" s="17">
        <f>VLOOKUP($K5743,[1]Budget!$V:$AE,5,0)*IF($C5743="1 - Revenues",1,IF(AND($C5743="5 - Transfers",MID(I5743,15,1)="4"),1,-1))</f>
        <v>-20000</v>
      </c>
      <c r="N5743" s="17">
        <f>VLOOKUP($K5743,[1]Budget!$V:$AE,6,0)*IF($C5743="1 - Revenues",1,IF(AND($C5743="5 - Transfers",MID(J5743,15,1)="4"),1,-1))</f>
        <v>-15000</v>
      </c>
      <c r="O5743" s="17">
        <f>IFERROR(IF(RIGHT(LEFT(K5743,15),1)="4",VLOOKUP(K5743,'[1]Budget Worksheet'!A:B,2,0),-1*VLOOKUP(K5743,'[1]Budget Worksheet'!A:B,2,0)),0)</f>
        <v>-27000</v>
      </c>
      <c r="P5743" s="17">
        <f>VLOOKUP($K5743,[1]Budget!$V:$AE,8,0)*IF($C5743="1 - Revenues",1,IF(AND($C5743="5 - Transfers",MID($K5743,15,1)="4"),1,-1))</f>
        <v>-27000</v>
      </c>
      <c r="Q5743" s="17">
        <f>VLOOKUP($K5743,[1]Budget!$V:$AE,10,0)*IF($C5743="1 - Revenues",1,IF(AND($C5743="5 - Transfers",MID(K5743,15,1)="4"),1,-1))</f>
        <v>0</v>
      </c>
      <c r="S5743" s="18" t="b">
        <f>IF(LEFT(C5743,1)="1",1,-1)*SUMIF([1]Budget!V:V,'Budget Worksheet for Pivot Tabl'!K5743,[1]Budget!AC:AC)=P5743</f>
        <v>1</v>
      </c>
    </row>
    <row r="5744" spans="1:19" x14ac:dyDescent="0.25">
      <c r="A5744" t="s">
        <v>83</v>
      </c>
      <c r="B5744" t="s">
        <v>84</v>
      </c>
      <c r="C5744" t="s">
        <v>9</v>
      </c>
      <c r="D5744" t="str">
        <f t="shared" si="89"/>
        <v>OUTFLOWS</v>
      </c>
      <c r="E5744" t="s">
        <v>116</v>
      </c>
      <c r="F5744" t="s">
        <v>117</v>
      </c>
      <c r="G5744" t="s">
        <v>6617</v>
      </c>
      <c r="H5744" t="s">
        <v>6618</v>
      </c>
      <c r="I5744" t="s">
        <v>85</v>
      </c>
      <c r="J5744" t="s">
        <v>7054</v>
      </c>
      <c r="K5744" t="s">
        <v>7082</v>
      </c>
      <c r="L5744" t="s">
        <v>2466</v>
      </c>
      <c r="M5744" s="17">
        <f>VLOOKUP($K5744,[1]Budget!$V:$AE,5,0)*IF($C5744="1 - Revenues",1,IF(AND($C5744="5 - Transfers",MID(I5744,15,1)="4"),1,-1))</f>
        <v>-1000</v>
      </c>
      <c r="N5744" s="17">
        <f>VLOOKUP($K5744,[1]Budget!$V:$AE,6,0)*IF($C5744="1 - Revenues",1,IF(AND($C5744="5 - Transfers",MID(J5744,15,1)="4"),1,-1))</f>
        <v>0</v>
      </c>
      <c r="O5744" s="17">
        <f>IFERROR(IF(RIGHT(LEFT(K5744,15),1)="4",VLOOKUP(K5744,'[1]Budget Worksheet'!A:B,2,0),-1*VLOOKUP(K5744,'[1]Budget Worksheet'!A:B,2,0)),0)</f>
        <v>-5000</v>
      </c>
      <c r="P5744" s="17">
        <f>VLOOKUP($K5744,[1]Budget!$V:$AE,8,0)*IF($C5744="1 - Revenues",1,IF(AND($C5744="5 - Transfers",MID($K5744,15,1)="4"),1,-1))</f>
        <v>-5000</v>
      </c>
      <c r="Q5744" s="17">
        <f>VLOOKUP($K5744,[1]Budget!$V:$AE,10,0)*IF($C5744="1 - Revenues",1,IF(AND($C5744="5 - Transfers",MID(K5744,15,1)="4"),1,-1))</f>
        <v>0</v>
      </c>
      <c r="S5744" s="18" t="b">
        <f>IF(LEFT(C5744,1)="1",1,-1)*SUMIF([1]Budget!V:V,'Budget Worksheet for Pivot Tabl'!K5744,[1]Budget!AC:AC)=P5744</f>
        <v>1</v>
      </c>
    </row>
    <row r="5745" spans="1:19" x14ac:dyDescent="0.25">
      <c r="A5745" t="s">
        <v>83</v>
      </c>
      <c r="B5745" t="s">
        <v>84</v>
      </c>
      <c r="C5745" t="s">
        <v>9</v>
      </c>
      <c r="D5745" t="str">
        <f t="shared" si="89"/>
        <v>OUTFLOWS</v>
      </c>
      <c r="E5745" t="s">
        <v>116</v>
      </c>
      <c r="F5745" t="s">
        <v>117</v>
      </c>
      <c r="G5745" t="s">
        <v>6617</v>
      </c>
      <c r="H5745" t="s">
        <v>6618</v>
      </c>
      <c r="I5745" t="s">
        <v>85</v>
      </c>
      <c r="J5745" t="s">
        <v>7054</v>
      </c>
      <c r="K5745" t="s">
        <v>7083</v>
      </c>
      <c r="L5745" t="s">
        <v>1971</v>
      </c>
      <c r="M5745" s="17">
        <f>VLOOKUP($K5745,[1]Budget!$V:$AE,5,0)*IF($C5745="1 - Revenues",1,IF(AND($C5745="5 - Transfers",MID(I5745,15,1)="4"),1,-1))</f>
        <v>-3000</v>
      </c>
      <c r="N5745" s="17">
        <f>VLOOKUP($K5745,[1]Budget!$V:$AE,6,0)*IF($C5745="1 - Revenues",1,IF(AND($C5745="5 - Transfers",MID(J5745,15,1)="4"),1,-1))</f>
        <v>-3000</v>
      </c>
      <c r="O5745" s="17">
        <f>IFERROR(IF(RIGHT(LEFT(K5745,15),1)="4",VLOOKUP(K5745,'[1]Budget Worksheet'!A:B,2,0),-1*VLOOKUP(K5745,'[1]Budget Worksheet'!A:B,2,0)),0)</f>
        <v>-3000</v>
      </c>
      <c r="P5745" s="17">
        <f>VLOOKUP($K5745,[1]Budget!$V:$AE,8,0)*IF($C5745="1 - Revenues",1,IF(AND($C5745="5 - Transfers",MID($K5745,15,1)="4"),1,-1))</f>
        <v>-3000</v>
      </c>
      <c r="Q5745" s="17">
        <f>VLOOKUP($K5745,[1]Budget!$V:$AE,10,0)*IF($C5745="1 - Revenues",1,IF(AND($C5745="5 - Transfers",MID(K5745,15,1)="4"),1,-1))</f>
        <v>0</v>
      </c>
      <c r="S5745" s="18" t="b">
        <f>IF(LEFT(C5745,1)="1",1,-1)*SUMIF([1]Budget!V:V,'Budget Worksheet for Pivot Tabl'!K5745,[1]Budget!AC:AC)=P5745</f>
        <v>1</v>
      </c>
    </row>
    <row r="5746" spans="1:19" x14ac:dyDescent="0.25">
      <c r="A5746" t="s">
        <v>83</v>
      </c>
      <c r="B5746" t="s">
        <v>84</v>
      </c>
      <c r="C5746" t="s">
        <v>9</v>
      </c>
      <c r="D5746" t="str">
        <f t="shared" si="89"/>
        <v>OUTFLOWS</v>
      </c>
      <c r="E5746" t="s">
        <v>116</v>
      </c>
      <c r="F5746" t="s">
        <v>117</v>
      </c>
      <c r="G5746" t="s">
        <v>6617</v>
      </c>
      <c r="H5746" t="s">
        <v>6618</v>
      </c>
      <c r="I5746" t="s">
        <v>85</v>
      </c>
      <c r="J5746" t="s">
        <v>7054</v>
      </c>
      <c r="K5746" t="s">
        <v>7084</v>
      </c>
      <c r="L5746" t="s">
        <v>6912</v>
      </c>
      <c r="M5746" s="17">
        <f>VLOOKUP($K5746,[1]Budget!$V:$AE,5,0)*IF($C5746="1 - Revenues",1,IF(AND($C5746="5 - Transfers",MID(I5746,15,1)="4"),1,-1))</f>
        <v>-20000</v>
      </c>
      <c r="N5746" s="17">
        <f>VLOOKUP($K5746,[1]Budget!$V:$AE,6,0)*IF($C5746="1 - Revenues",1,IF(AND($C5746="5 - Transfers",MID(J5746,15,1)="4"),1,-1))</f>
        <v>-8000</v>
      </c>
      <c r="O5746" s="17">
        <f>IFERROR(IF(RIGHT(LEFT(K5746,15),1)="4",VLOOKUP(K5746,'[1]Budget Worksheet'!A:B,2,0),-1*VLOOKUP(K5746,'[1]Budget Worksheet'!A:B,2,0)),0)</f>
        <v>-20000</v>
      </c>
      <c r="P5746" s="17">
        <f>VLOOKUP($K5746,[1]Budget!$V:$AE,8,0)*IF($C5746="1 - Revenues",1,IF(AND($C5746="5 - Transfers",MID($K5746,15,1)="4"),1,-1))</f>
        <v>-20000</v>
      </c>
      <c r="Q5746" s="17">
        <f>VLOOKUP($K5746,[1]Budget!$V:$AE,10,0)*IF($C5746="1 - Revenues",1,IF(AND($C5746="5 - Transfers",MID(K5746,15,1)="4"),1,-1))</f>
        <v>0</v>
      </c>
      <c r="S5746" s="18" t="b">
        <f>IF(LEFT(C5746,1)="1",1,-1)*SUMIF([1]Budget!V:V,'Budget Worksheet for Pivot Tabl'!K5746,[1]Budget!AC:AC)=P5746</f>
        <v>1</v>
      </c>
    </row>
    <row r="5747" spans="1:19" x14ac:dyDescent="0.25">
      <c r="A5747" t="s">
        <v>83</v>
      </c>
      <c r="B5747" t="s">
        <v>84</v>
      </c>
      <c r="C5747" t="s">
        <v>9</v>
      </c>
      <c r="D5747" t="str">
        <f t="shared" si="89"/>
        <v>OUTFLOWS</v>
      </c>
      <c r="E5747" t="s">
        <v>116</v>
      </c>
      <c r="F5747" t="s">
        <v>117</v>
      </c>
      <c r="G5747" t="s">
        <v>6617</v>
      </c>
      <c r="H5747" t="s">
        <v>6618</v>
      </c>
      <c r="I5747" t="s">
        <v>85</v>
      </c>
      <c r="J5747" t="s">
        <v>7054</v>
      </c>
      <c r="K5747" t="s">
        <v>7085</v>
      </c>
      <c r="L5747" t="s">
        <v>6916</v>
      </c>
      <c r="M5747" s="17">
        <f>VLOOKUP($K5747,[1]Budget!$V:$AE,5,0)*IF($C5747="1 - Revenues",1,IF(AND($C5747="5 - Transfers",MID(I5747,15,1)="4"),1,-1))</f>
        <v>-72000</v>
      </c>
      <c r="N5747" s="17">
        <f>VLOOKUP($K5747,[1]Budget!$V:$AE,6,0)*IF($C5747="1 - Revenues",1,IF(AND($C5747="5 - Transfers",MID(J5747,15,1)="4"),1,-1))</f>
        <v>-74000</v>
      </c>
      <c r="O5747" s="17">
        <f>IFERROR(IF(RIGHT(LEFT(K5747,15),1)="4",VLOOKUP(K5747,'[1]Budget Worksheet'!A:B,2,0),-1*VLOOKUP(K5747,'[1]Budget Worksheet'!A:B,2,0)),0)</f>
        <v>-100000</v>
      </c>
      <c r="P5747" s="17">
        <f>VLOOKUP($K5747,[1]Budget!$V:$AE,8,0)*IF($C5747="1 - Revenues",1,IF(AND($C5747="5 - Transfers",MID($K5747,15,1)="4"),1,-1))</f>
        <v>-140000</v>
      </c>
      <c r="Q5747" s="17">
        <f>VLOOKUP($K5747,[1]Budget!$V:$AE,10,0)*IF($C5747="1 - Revenues",1,IF(AND($C5747="5 - Transfers",MID(K5747,15,1)="4"),1,-1))</f>
        <v>-40000</v>
      </c>
      <c r="S5747" s="18" t="b">
        <f>IF(LEFT(C5747,1)="1",1,-1)*SUMIF([1]Budget!V:V,'Budget Worksheet for Pivot Tabl'!K5747,[1]Budget!AC:AC)=P5747</f>
        <v>1</v>
      </c>
    </row>
    <row r="5748" spans="1:19" x14ac:dyDescent="0.25">
      <c r="A5748" t="s">
        <v>83</v>
      </c>
      <c r="B5748" t="s">
        <v>84</v>
      </c>
      <c r="C5748" t="s">
        <v>9</v>
      </c>
      <c r="D5748" t="str">
        <f t="shared" si="89"/>
        <v>OUTFLOWS</v>
      </c>
      <c r="E5748" t="s">
        <v>116</v>
      </c>
      <c r="F5748" t="s">
        <v>117</v>
      </c>
      <c r="G5748" t="s">
        <v>6617</v>
      </c>
      <c r="H5748" t="s">
        <v>6618</v>
      </c>
      <c r="I5748" t="s">
        <v>85</v>
      </c>
      <c r="J5748" t="s">
        <v>7054</v>
      </c>
      <c r="K5748" t="s">
        <v>7086</v>
      </c>
      <c r="L5748" t="s">
        <v>6918</v>
      </c>
      <c r="M5748" s="17">
        <f>VLOOKUP($K5748,[1]Budget!$V:$AE,5,0)*IF($C5748="1 - Revenues",1,IF(AND($C5748="5 - Transfers",MID(I5748,15,1)="4"),1,-1))</f>
        <v>-55000</v>
      </c>
      <c r="N5748" s="17">
        <f>VLOOKUP($K5748,[1]Budget!$V:$AE,6,0)*IF($C5748="1 - Revenues",1,IF(AND($C5748="5 - Transfers",MID(J5748,15,1)="4"),1,-1))</f>
        <v>-6000</v>
      </c>
      <c r="O5748" s="17">
        <f>IFERROR(IF(RIGHT(LEFT(K5748,15),1)="4",VLOOKUP(K5748,'[1]Budget Worksheet'!A:B,2,0),-1*VLOOKUP(K5748,'[1]Budget Worksheet'!A:B,2,0)),0)</f>
        <v>-41000</v>
      </c>
      <c r="P5748" s="17">
        <f>VLOOKUP($K5748,[1]Budget!$V:$AE,8,0)*IF($C5748="1 - Revenues",1,IF(AND($C5748="5 - Transfers",MID($K5748,15,1)="4"),1,-1))</f>
        <v>-55000</v>
      </c>
      <c r="Q5748" s="17">
        <f>VLOOKUP($K5748,[1]Budget!$V:$AE,10,0)*IF($C5748="1 - Revenues",1,IF(AND($C5748="5 - Transfers",MID(K5748,15,1)="4"),1,-1))</f>
        <v>-14000</v>
      </c>
      <c r="S5748" s="18" t="b">
        <f>IF(LEFT(C5748,1)="1",1,-1)*SUMIF([1]Budget!V:V,'Budget Worksheet for Pivot Tabl'!K5748,[1]Budget!AC:AC)=P5748</f>
        <v>1</v>
      </c>
    </row>
    <row r="5749" spans="1:19" x14ac:dyDescent="0.25">
      <c r="A5749" t="s">
        <v>83</v>
      </c>
      <c r="B5749" t="s">
        <v>84</v>
      </c>
      <c r="C5749" t="s">
        <v>9</v>
      </c>
      <c r="D5749" t="str">
        <f t="shared" si="89"/>
        <v>OUTFLOWS</v>
      </c>
      <c r="E5749" t="s">
        <v>116</v>
      </c>
      <c r="F5749" t="s">
        <v>117</v>
      </c>
      <c r="G5749" t="s">
        <v>6617</v>
      </c>
      <c r="H5749" t="s">
        <v>6618</v>
      </c>
      <c r="I5749" t="s">
        <v>85</v>
      </c>
      <c r="J5749" t="s">
        <v>7054</v>
      </c>
      <c r="K5749" t="s">
        <v>7087</v>
      </c>
      <c r="L5749" t="s">
        <v>490</v>
      </c>
      <c r="M5749" s="17">
        <f>VLOOKUP($K5749,[1]Budget!$V:$AE,5,0)*IF($C5749="1 - Revenues",1,IF(AND($C5749="5 - Transfers",MID(I5749,15,1)="4"),1,-1))</f>
        <v>-4000</v>
      </c>
      <c r="N5749" s="17">
        <f>VLOOKUP($K5749,[1]Budget!$V:$AE,6,0)*IF($C5749="1 - Revenues",1,IF(AND($C5749="5 - Transfers",MID(J5749,15,1)="4"),1,-1))</f>
        <v>-2000</v>
      </c>
      <c r="O5749" s="17">
        <f>IFERROR(IF(RIGHT(LEFT(K5749,15),1)="4",VLOOKUP(K5749,'[1]Budget Worksheet'!A:B,2,0),-1*VLOOKUP(K5749,'[1]Budget Worksheet'!A:B,2,0)),0)</f>
        <v>-2000</v>
      </c>
      <c r="P5749" s="17">
        <f>VLOOKUP($K5749,[1]Budget!$V:$AE,8,0)*IF($C5749="1 - Revenues",1,IF(AND($C5749="5 - Transfers",MID($K5749,15,1)="4"),1,-1))</f>
        <v>-2000</v>
      </c>
      <c r="Q5749" s="17">
        <f>VLOOKUP($K5749,[1]Budget!$V:$AE,10,0)*IF($C5749="1 - Revenues",1,IF(AND($C5749="5 - Transfers",MID(K5749,15,1)="4"),1,-1))</f>
        <v>0</v>
      </c>
      <c r="S5749" s="18" t="b">
        <f>IF(LEFT(C5749,1)="1",1,-1)*SUMIF([1]Budget!V:V,'Budget Worksheet for Pivot Tabl'!K5749,[1]Budget!AC:AC)=P5749</f>
        <v>1</v>
      </c>
    </row>
    <row r="5750" spans="1:19" x14ac:dyDescent="0.25">
      <c r="A5750" t="s">
        <v>83</v>
      </c>
      <c r="B5750" t="s">
        <v>84</v>
      </c>
      <c r="C5750" t="s">
        <v>9</v>
      </c>
      <c r="D5750" t="str">
        <f t="shared" si="89"/>
        <v>OUTFLOWS</v>
      </c>
      <c r="E5750" t="s">
        <v>116</v>
      </c>
      <c r="F5750" t="s">
        <v>117</v>
      </c>
      <c r="G5750" t="s">
        <v>6617</v>
      </c>
      <c r="H5750" t="s">
        <v>6618</v>
      </c>
      <c r="I5750" t="s">
        <v>85</v>
      </c>
      <c r="J5750" t="s">
        <v>7054</v>
      </c>
      <c r="K5750" t="s">
        <v>7088</v>
      </c>
      <c r="L5750" t="s">
        <v>1220</v>
      </c>
      <c r="M5750" s="17">
        <f>VLOOKUP($K5750,[1]Budget!$V:$AE,5,0)*IF($C5750="1 - Revenues",1,IF(AND($C5750="5 - Transfers",MID(I5750,15,1)="4"),1,-1))</f>
        <v>0</v>
      </c>
      <c r="N5750" s="17">
        <f>VLOOKUP($K5750,[1]Budget!$V:$AE,6,0)*IF($C5750="1 - Revenues",1,IF(AND($C5750="5 - Transfers",MID(J5750,15,1)="4"),1,-1))</f>
        <v>-9000</v>
      </c>
      <c r="O5750" s="17">
        <f>IFERROR(IF(RIGHT(LEFT(K5750,15),1)="4",VLOOKUP(K5750,'[1]Budget Worksheet'!A:B,2,0),-1*VLOOKUP(K5750,'[1]Budget Worksheet'!A:B,2,0)),0)</f>
        <v>-15000</v>
      </c>
      <c r="P5750" s="17">
        <f>VLOOKUP($K5750,[1]Budget!$V:$AE,8,0)*IF($C5750="1 - Revenues",1,IF(AND($C5750="5 - Transfers",MID($K5750,15,1)="4"),1,-1))</f>
        <v>-15000</v>
      </c>
      <c r="Q5750" s="17">
        <f>VLOOKUP($K5750,[1]Budget!$V:$AE,10,0)*IF($C5750="1 - Revenues",1,IF(AND($C5750="5 - Transfers",MID(K5750,15,1)="4"),1,-1))</f>
        <v>0</v>
      </c>
      <c r="S5750" s="18" t="b">
        <f>IF(LEFT(C5750,1)="1",1,-1)*SUMIF([1]Budget!V:V,'Budget Worksheet for Pivot Tabl'!K5750,[1]Budget!AC:AC)=P5750</f>
        <v>1</v>
      </c>
    </row>
    <row r="5751" spans="1:19" x14ac:dyDescent="0.25">
      <c r="A5751" t="s">
        <v>83</v>
      </c>
      <c r="B5751" t="s">
        <v>84</v>
      </c>
      <c r="C5751" t="s">
        <v>9</v>
      </c>
      <c r="D5751" t="str">
        <f t="shared" si="89"/>
        <v>OUTFLOWS</v>
      </c>
      <c r="E5751" t="s">
        <v>116</v>
      </c>
      <c r="F5751" t="s">
        <v>117</v>
      </c>
      <c r="G5751" t="s">
        <v>6617</v>
      </c>
      <c r="H5751" t="s">
        <v>6618</v>
      </c>
      <c r="I5751" t="s">
        <v>85</v>
      </c>
      <c r="J5751" t="s">
        <v>7054</v>
      </c>
      <c r="K5751" t="s">
        <v>7089</v>
      </c>
      <c r="L5751" t="s">
        <v>956</v>
      </c>
      <c r="M5751" s="17">
        <f>VLOOKUP($K5751,[1]Budget!$V:$AE,5,0)*IF($C5751="1 - Revenues",1,IF(AND($C5751="5 - Transfers",MID(I5751,15,1)="4"),1,-1))</f>
        <v>-24000</v>
      </c>
      <c r="N5751" s="17">
        <f>VLOOKUP($K5751,[1]Budget!$V:$AE,6,0)*IF($C5751="1 - Revenues",1,IF(AND($C5751="5 - Transfers",MID(J5751,15,1)="4"),1,-1))</f>
        <v>-11000</v>
      </c>
      <c r="O5751" s="17">
        <f>IFERROR(IF(RIGHT(LEFT(K5751,15),1)="4",VLOOKUP(K5751,'[1]Budget Worksheet'!A:B,2,0),-1*VLOOKUP(K5751,'[1]Budget Worksheet'!A:B,2,0)),0)</f>
        <v>-15000</v>
      </c>
      <c r="P5751" s="17">
        <f>VLOOKUP($K5751,[1]Budget!$V:$AE,8,0)*IF($C5751="1 - Revenues",1,IF(AND($C5751="5 - Transfers",MID($K5751,15,1)="4"),1,-1))</f>
        <v>-15000</v>
      </c>
      <c r="Q5751" s="17">
        <f>VLOOKUP($K5751,[1]Budget!$V:$AE,10,0)*IF($C5751="1 - Revenues",1,IF(AND($C5751="5 - Transfers",MID(K5751,15,1)="4"),1,-1))</f>
        <v>0</v>
      </c>
      <c r="S5751" s="18" t="b">
        <f>IF(LEFT(C5751,1)="1",1,-1)*SUMIF([1]Budget!V:V,'Budget Worksheet for Pivot Tabl'!K5751,[1]Budget!AC:AC)=P5751</f>
        <v>1</v>
      </c>
    </row>
    <row r="5752" spans="1:19" x14ac:dyDescent="0.25">
      <c r="A5752" t="s">
        <v>83</v>
      </c>
      <c r="B5752" t="s">
        <v>84</v>
      </c>
      <c r="C5752" t="s">
        <v>9</v>
      </c>
      <c r="D5752" t="str">
        <f t="shared" si="89"/>
        <v>OUTFLOWS</v>
      </c>
      <c r="E5752" t="s">
        <v>116</v>
      </c>
      <c r="F5752" t="s">
        <v>117</v>
      </c>
      <c r="G5752" t="s">
        <v>6617</v>
      </c>
      <c r="H5752" t="s">
        <v>6618</v>
      </c>
      <c r="I5752" t="s">
        <v>85</v>
      </c>
      <c r="J5752" t="s">
        <v>7054</v>
      </c>
      <c r="K5752" t="s">
        <v>7090</v>
      </c>
      <c r="L5752" t="s">
        <v>1056</v>
      </c>
      <c r="M5752" s="17">
        <f>VLOOKUP($K5752,[1]Budget!$V:$AE,5,0)*IF($C5752="1 - Revenues",1,IF(AND($C5752="5 - Transfers",MID(I5752,15,1)="4"),1,-1))</f>
        <v>-13000</v>
      </c>
      <c r="N5752" s="17">
        <f>VLOOKUP($K5752,[1]Budget!$V:$AE,6,0)*IF($C5752="1 - Revenues",1,IF(AND($C5752="5 - Transfers",MID(J5752,15,1)="4"),1,-1))</f>
        <v>-1000</v>
      </c>
      <c r="O5752" s="17">
        <f>IFERROR(IF(RIGHT(LEFT(K5752,15),1)="4",VLOOKUP(K5752,'[1]Budget Worksheet'!A:B,2,0),-1*VLOOKUP(K5752,'[1]Budget Worksheet'!A:B,2,0)),0)</f>
        <v>-3000</v>
      </c>
      <c r="P5752" s="17">
        <f>VLOOKUP($K5752,[1]Budget!$V:$AE,8,0)*IF($C5752="1 - Revenues",1,IF(AND($C5752="5 - Transfers",MID($K5752,15,1)="4"),1,-1))</f>
        <v>-3000</v>
      </c>
      <c r="Q5752" s="17">
        <f>VLOOKUP($K5752,[1]Budget!$V:$AE,10,0)*IF($C5752="1 - Revenues",1,IF(AND($C5752="5 - Transfers",MID(K5752,15,1)="4"),1,-1))</f>
        <v>0</v>
      </c>
      <c r="S5752" s="18" t="b">
        <f>IF(LEFT(C5752,1)="1",1,-1)*SUMIF([1]Budget!V:V,'Budget Worksheet for Pivot Tabl'!K5752,[1]Budget!AC:AC)=P5752</f>
        <v>1</v>
      </c>
    </row>
    <row r="5753" spans="1:19" x14ac:dyDescent="0.25">
      <c r="A5753" t="s">
        <v>83</v>
      </c>
      <c r="B5753" t="s">
        <v>84</v>
      </c>
      <c r="C5753" t="s">
        <v>9</v>
      </c>
      <c r="D5753" t="str">
        <f t="shared" si="89"/>
        <v>OUTFLOWS</v>
      </c>
      <c r="E5753" t="s">
        <v>116</v>
      </c>
      <c r="F5753" t="s">
        <v>117</v>
      </c>
      <c r="G5753" t="s">
        <v>6617</v>
      </c>
      <c r="H5753" t="s">
        <v>6618</v>
      </c>
      <c r="I5753" t="s">
        <v>85</v>
      </c>
      <c r="J5753" t="s">
        <v>7054</v>
      </c>
      <c r="K5753" t="s">
        <v>7091</v>
      </c>
      <c r="L5753" t="s">
        <v>647</v>
      </c>
      <c r="M5753" s="17">
        <f>VLOOKUP($K5753,[1]Budget!$V:$AE,5,0)*IF($C5753="1 - Revenues",1,IF(AND($C5753="5 - Transfers",MID(I5753,15,1)="4"),1,-1))</f>
        <v>0</v>
      </c>
      <c r="N5753" s="17">
        <f>VLOOKUP($K5753,[1]Budget!$V:$AE,6,0)*IF($C5753="1 - Revenues",1,IF(AND($C5753="5 - Transfers",MID(J5753,15,1)="4"),1,-1))</f>
        <v>0</v>
      </c>
      <c r="O5753" s="17">
        <f>IFERROR(IF(RIGHT(LEFT(K5753,15),1)="4",VLOOKUP(K5753,'[1]Budget Worksheet'!A:B,2,0),-1*VLOOKUP(K5753,'[1]Budget Worksheet'!A:B,2,0)),0)</f>
        <v>-500</v>
      </c>
      <c r="P5753" s="17">
        <f>VLOOKUP($K5753,[1]Budget!$V:$AE,8,0)*IF($C5753="1 - Revenues",1,IF(AND($C5753="5 - Transfers",MID($K5753,15,1)="4"),1,-1))</f>
        <v>-500</v>
      </c>
      <c r="Q5753" s="17">
        <f>VLOOKUP($K5753,[1]Budget!$V:$AE,10,0)*IF($C5753="1 - Revenues",1,IF(AND($C5753="5 - Transfers",MID(K5753,15,1)="4"),1,-1))</f>
        <v>0</v>
      </c>
      <c r="S5753" s="18" t="b">
        <f>IF(LEFT(C5753,1)="1",1,-1)*SUMIF([1]Budget!V:V,'Budget Worksheet for Pivot Tabl'!K5753,[1]Budget!AC:AC)=P5753</f>
        <v>1</v>
      </c>
    </row>
    <row r="5754" spans="1:19" x14ac:dyDescent="0.25">
      <c r="A5754" t="s">
        <v>83</v>
      </c>
      <c r="B5754" t="s">
        <v>84</v>
      </c>
      <c r="C5754" t="s">
        <v>9</v>
      </c>
      <c r="D5754" t="str">
        <f t="shared" si="89"/>
        <v>OUTFLOWS</v>
      </c>
      <c r="E5754" t="s">
        <v>116</v>
      </c>
      <c r="F5754" t="s">
        <v>117</v>
      </c>
      <c r="G5754" t="s">
        <v>6617</v>
      </c>
      <c r="H5754" t="s">
        <v>6618</v>
      </c>
      <c r="I5754" t="s">
        <v>85</v>
      </c>
      <c r="J5754" t="s">
        <v>7054</v>
      </c>
      <c r="K5754" t="s">
        <v>7092</v>
      </c>
      <c r="L5754" t="s">
        <v>651</v>
      </c>
      <c r="M5754" s="17">
        <f>VLOOKUP($K5754,[1]Budget!$V:$AE,5,0)*IF($C5754="1 - Revenues",1,IF(AND($C5754="5 - Transfers",MID(I5754,15,1)="4"),1,-1))</f>
        <v>-4000</v>
      </c>
      <c r="N5754" s="17">
        <f>VLOOKUP($K5754,[1]Budget!$V:$AE,6,0)*IF($C5754="1 - Revenues",1,IF(AND($C5754="5 - Transfers",MID(J5754,15,1)="4"),1,-1))</f>
        <v>-2000</v>
      </c>
      <c r="O5754" s="17">
        <f>IFERROR(IF(RIGHT(LEFT(K5754,15),1)="4",VLOOKUP(K5754,'[1]Budget Worksheet'!A:B,2,0),-1*VLOOKUP(K5754,'[1]Budget Worksheet'!A:B,2,0)),0)</f>
        <v>-5500</v>
      </c>
      <c r="P5754" s="17">
        <f>VLOOKUP($K5754,[1]Budget!$V:$AE,8,0)*IF($C5754="1 - Revenues",1,IF(AND($C5754="5 - Transfers",MID($K5754,15,1)="4"),1,-1))</f>
        <v>-5500</v>
      </c>
      <c r="Q5754" s="17">
        <f>VLOOKUP($K5754,[1]Budget!$V:$AE,10,0)*IF($C5754="1 - Revenues",1,IF(AND($C5754="5 - Transfers",MID(K5754,15,1)="4"),1,-1))</f>
        <v>0</v>
      </c>
      <c r="S5754" s="18" t="b">
        <f>IF(LEFT(C5754,1)="1",1,-1)*SUMIF([1]Budget!V:V,'Budget Worksheet for Pivot Tabl'!K5754,[1]Budget!AC:AC)=P5754</f>
        <v>1</v>
      </c>
    </row>
    <row r="5755" spans="1:19" x14ac:dyDescent="0.25">
      <c r="A5755" t="s">
        <v>83</v>
      </c>
      <c r="B5755" t="s">
        <v>84</v>
      </c>
      <c r="C5755" t="s">
        <v>9</v>
      </c>
      <c r="D5755" t="str">
        <f t="shared" si="89"/>
        <v>OUTFLOWS</v>
      </c>
      <c r="E5755" t="s">
        <v>116</v>
      </c>
      <c r="F5755" t="s">
        <v>117</v>
      </c>
      <c r="G5755" t="s">
        <v>6617</v>
      </c>
      <c r="H5755" t="s">
        <v>6618</v>
      </c>
      <c r="I5755" t="s">
        <v>85</v>
      </c>
      <c r="J5755" t="s">
        <v>7054</v>
      </c>
      <c r="K5755" t="s">
        <v>7093</v>
      </c>
      <c r="L5755" t="s">
        <v>653</v>
      </c>
      <c r="M5755" s="17">
        <f>VLOOKUP($K5755,[1]Budget!$V:$AE,5,0)*IF($C5755="1 - Revenues",1,IF(AND($C5755="5 - Transfers",MID(I5755,15,1)="4"),1,-1))</f>
        <v>0</v>
      </c>
      <c r="N5755" s="17">
        <f>VLOOKUP($K5755,[1]Budget!$V:$AE,6,0)*IF($C5755="1 - Revenues",1,IF(AND($C5755="5 - Transfers",MID(J5755,15,1)="4"),1,-1))</f>
        <v>0</v>
      </c>
      <c r="O5755" s="17">
        <f>IFERROR(IF(RIGHT(LEFT(K5755,15),1)="4",VLOOKUP(K5755,'[1]Budget Worksheet'!A:B,2,0),-1*VLOOKUP(K5755,'[1]Budget Worksheet'!A:B,2,0)),0)</f>
        <v>0</v>
      </c>
      <c r="P5755" s="17">
        <f>VLOOKUP($K5755,[1]Budget!$V:$AE,8,0)*IF($C5755="1 - Revenues",1,IF(AND($C5755="5 - Transfers",MID($K5755,15,1)="4"),1,-1))</f>
        <v>0</v>
      </c>
      <c r="Q5755" s="17">
        <f>VLOOKUP($K5755,[1]Budget!$V:$AE,10,0)*IF($C5755="1 - Revenues",1,IF(AND($C5755="5 - Transfers",MID(K5755,15,1)="4"),1,-1))</f>
        <v>0</v>
      </c>
      <c r="S5755" s="18" t="b">
        <f>IF(LEFT(C5755,1)="1",1,-1)*SUMIF([1]Budget!V:V,'Budget Worksheet for Pivot Tabl'!K5755,[1]Budget!AC:AC)=P5755</f>
        <v>1</v>
      </c>
    </row>
    <row r="5756" spans="1:19" x14ac:dyDescent="0.25">
      <c r="A5756" t="s">
        <v>83</v>
      </c>
      <c r="B5756" t="s">
        <v>84</v>
      </c>
      <c r="C5756" t="s">
        <v>10</v>
      </c>
      <c r="D5756" t="str">
        <f t="shared" si="89"/>
        <v>OUTFLOWS</v>
      </c>
      <c r="E5756" t="s">
        <v>116</v>
      </c>
      <c r="F5756" t="s">
        <v>117</v>
      </c>
      <c r="G5756" t="s">
        <v>6617</v>
      </c>
      <c r="H5756" t="s">
        <v>6618</v>
      </c>
      <c r="I5756" t="s">
        <v>85</v>
      </c>
      <c r="J5756" t="s">
        <v>7054</v>
      </c>
      <c r="K5756" t="s">
        <v>7094</v>
      </c>
      <c r="L5756" t="s">
        <v>1133</v>
      </c>
      <c r="M5756" s="17">
        <f>VLOOKUP($K5756,[1]Budget!$V:$AE,5,0)*IF($C5756="1 - Revenues",1,IF(AND($C5756="5 - Transfers",MID(I5756,15,1)="4"),1,-1))</f>
        <v>0</v>
      </c>
      <c r="N5756" s="17">
        <f>VLOOKUP($K5756,[1]Budget!$V:$AE,6,0)*IF($C5756="1 - Revenues",1,IF(AND($C5756="5 - Transfers",MID(J5756,15,1)="4"),1,-1))</f>
        <v>-100000</v>
      </c>
      <c r="O5756" s="17">
        <f>IFERROR(IF(RIGHT(LEFT(K5756,15),1)="4",VLOOKUP(K5756,'[1]Budget Worksheet'!A:B,2,0),-1*VLOOKUP(K5756,'[1]Budget Worksheet'!A:B,2,0)),0)</f>
        <v>0</v>
      </c>
      <c r="P5756" s="17">
        <f>VLOOKUP($K5756,[1]Budget!$V:$AE,8,0)*IF($C5756="1 - Revenues",1,IF(AND($C5756="5 - Transfers",MID($K5756,15,1)="4"),1,-1))</f>
        <v>0</v>
      </c>
      <c r="Q5756" s="17">
        <f>VLOOKUP($K5756,[1]Budget!$V:$AE,10,0)*IF($C5756="1 - Revenues",1,IF(AND($C5756="5 - Transfers",MID(K5756,15,1)="4"),1,-1))</f>
        <v>0</v>
      </c>
      <c r="S5756" s="18" t="b">
        <f>IF(LEFT(C5756,1)="1",1,-1)*SUMIF([1]Budget!V:V,'Budget Worksheet for Pivot Tabl'!K5756,[1]Budget!AC:AC)=P5756</f>
        <v>1</v>
      </c>
    </row>
    <row r="5757" spans="1:19" x14ac:dyDescent="0.25">
      <c r="A5757" t="s">
        <v>83</v>
      </c>
      <c r="B5757" t="s">
        <v>84</v>
      </c>
      <c r="C5757" t="s">
        <v>10</v>
      </c>
      <c r="D5757" t="str">
        <f t="shared" si="89"/>
        <v>OUTFLOWS</v>
      </c>
      <c r="E5757" t="s">
        <v>116</v>
      </c>
      <c r="F5757" t="s">
        <v>117</v>
      </c>
      <c r="G5757" t="s">
        <v>6617</v>
      </c>
      <c r="H5757" t="s">
        <v>6618</v>
      </c>
      <c r="I5757" t="s">
        <v>85</v>
      </c>
      <c r="J5757" t="s">
        <v>7054</v>
      </c>
      <c r="K5757" t="s">
        <v>7095</v>
      </c>
      <c r="L5757" t="s">
        <v>1753</v>
      </c>
      <c r="M5757" s="17">
        <f>VLOOKUP($K5757,[1]Budget!$V:$AE,5,0)*IF($C5757="1 - Revenues",1,IF(AND($C5757="5 - Transfers",MID(I5757,15,1)="4"),1,-1))</f>
        <v>0</v>
      </c>
      <c r="N5757" s="17">
        <f>VLOOKUP($K5757,[1]Budget!$V:$AE,6,0)*IF($C5757="1 - Revenues",1,IF(AND($C5757="5 - Transfers",MID(J5757,15,1)="4"),1,-1))</f>
        <v>0</v>
      </c>
      <c r="O5757" s="17">
        <f>IFERROR(IF(RIGHT(LEFT(K5757,15),1)="4",VLOOKUP(K5757,'[1]Budget Worksheet'!A:B,2,0),-1*VLOOKUP(K5757,'[1]Budget Worksheet'!A:B,2,0)),0)</f>
        <v>-10000</v>
      </c>
      <c r="P5757" s="17">
        <f>VLOOKUP($K5757,[1]Budget!$V:$AE,8,0)*IF($C5757="1 - Revenues",1,IF(AND($C5757="5 - Transfers",MID($K5757,15,1)="4"),1,-1))</f>
        <v>-10000</v>
      </c>
      <c r="Q5757" s="17">
        <f>VLOOKUP($K5757,[1]Budget!$V:$AE,10,0)*IF($C5757="1 - Revenues",1,IF(AND($C5757="5 - Transfers",MID(K5757,15,1)="4"),1,-1))</f>
        <v>0</v>
      </c>
      <c r="S5757" s="18" t="b">
        <f>IF(LEFT(C5757,1)="1",1,-1)*SUMIF([1]Budget!V:V,'Budget Worksheet for Pivot Tabl'!K5757,[1]Budget!AC:AC)=P5757</f>
        <v>1</v>
      </c>
    </row>
    <row r="5758" spans="1:19" x14ac:dyDescent="0.25">
      <c r="A5758" t="s">
        <v>83</v>
      </c>
      <c r="B5758" t="s">
        <v>84</v>
      </c>
      <c r="C5758" t="s">
        <v>8</v>
      </c>
      <c r="D5758" t="str">
        <f t="shared" si="89"/>
        <v>OUTFLOWS</v>
      </c>
      <c r="E5758" t="s">
        <v>116</v>
      </c>
      <c r="F5758" t="s">
        <v>117</v>
      </c>
      <c r="G5758" t="s">
        <v>6617</v>
      </c>
      <c r="H5758" t="s">
        <v>6618</v>
      </c>
      <c r="I5758" t="s">
        <v>87</v>
      </c>
      <c r="J5758" t="s">
        <v>7096</v>
      </c>
      <c r="K5758" t="s">
        <v>7097</v>
      </c>
      <c r="L5758" t="s">
        <v>590</v>
      </c>
      <c r="M5758" s="17">
        <f>VLOOKUP($K5758,[1]Budget!$V:$AE,5,0)*IF($C5758="1 - Revenues",1,IF(AND($C5758="5 - Transfers",MID(I5758,15,1)="4"),1,-1))</f>
        <v>-453000</v>
      </c>
      <c r="N5758" s="17">
        <f>VLOOKUP($K5758,[1]Budget!$V:$AE,6,0)*IF($C5758="1 - Revenues",1,IF(AND($C5758="5 - Transfers",MID(J5758,15,1)="4"),1,-1))</f>
        <v>-390000</v>
      </c>
      <c r="O5758" s="17">
        <f>IFERROR(IF(RIGHT(LEFT(K5758,15),1)="4",VLOOKUP(K5758,'[1]Budget Worksheet'!A:B,2,0),-1*VLOOKUP(K5758,'[1]Budget Worksheet'!A:B,2,0)),0)</f>
        <v>-478155</v>
      </c>
      <c r="P5758" s="17">
        <f>VLOOKUP($K5758,[1]Budget!$V:$AE,8,0)*IF($C5758="1 - Revenues",1,IF(AND($C5758="5 - Transfers",MID($K5758,15,1)="4"),1,-1))</f>
        <v>-478155</v>
      </c>
      <c r="Q5758" s="17">
        <f>VLOOKUP($K5758,[1]Budget!$V:$AE,10,0)*IF($C5758="1 - Revenues",1,IF(AND($C5758="5 - Transfers",MID(K5758,15,1)="4"),1,-1))</f>
        <v>0</v>
      </c>
      <c r="S5758" s="18" t="b">
        <f>IF(LEFT(C5758,1)="1",1,-1)*SUMIF([1]Budget!V:V,'Budget Worksheet for Pivot Tabl'!K5758,[1]Budget!AC:AC)=P5758</f>
        <v>1</v>
      </c>
    </row>
    <row r="5759" spans="1:19" x14ac:dyDescent="0.25">
      <c r="A5759" t="s">
        <v>83</v>
      </c>
      <c r="B5759" t="s">
        <v>84</v>
      </c>
      <c r="C5759" t="s">
        <v>8</v>
      </c>
      <c r="D5759" t="str">
        <f t="shared" si="89"/>
        <v>OUTFLOWS</v>
      </c>
      <c r="E5759" t="s">
        <v>116</v>
      </c>
      <c r="F5759" t="s">
        <v>117</v>
      </c>
      <c r="G5759" t="s">
        <v>6617</v>
      </c>
      <c r="H5759" t="s">
        <v>6618</v>
      </c>
      <c r="I5759" t="s">
        <v>87</v>
      </c>
      <c r="J5759" t="s">
        <v>7096</v>
      </c>
      <c r="K5759" t="s">
        <v>7098</v>
      </c>
      <c r="L5759" t="s">
        <v>582</v>
      </c>
      <c r="M5759" s="17">
        <f>VLOOKUP($K5759,[1]Budget!$V:$AE,5,0)*IF($C5759="1 - Revenues",1,IF(AND($C5759="5 - Transfers",MID(I5759,15,1)="4"),1,-1))</f>
        <v>0</v>
      </c>
      <c r="N5759" s="17">
        <f>VLOOKUP($K5759,[1]Budget!$V:$AE,6,0)*IF($C5759="1 - Revenues",1,IF(AND($C5759="5 - Transfers",MID(J5759,15,1)="4"),1,-1))</f>
        <v>0</v>
      </c>
      <c r="O5759" s="17">
        <f>IFERROR(IF(RIGHT(LEFT(K5759,15),1)="4",VLOOKUP(K5759,'[1]Budget Worksheet'!A:B,2,0),-1*VLOOKUP(K5759,'[1]Budget Worksheet'!A:B,2,0)),0)</f>
        <v>0</v>
      </c>
      <c r="P5759" s="17">
        <f>VLOOKUP($K5759,[1]Budget!$V:$AE,8,0)*IF($C5759="1 - Revenues",1,IF(AND($C5759="5 - Transfers",MID($K5759,15,1)="4"),1,-1))</f>
        <v>0</v>
      </c>
      <c r="Q5759" s="17">
        <f>VLOOKUP($K5759,[1]Budget!$V:$AE,10,0)*IF($C5759="1 - Revenues",1,IF(AND($C5759="5 - Transfers",MID(K5759,15,1)="4"),1,-1))</f>
        <v>0</v>
      </c>
      <c r="S5759" s="18" t="b">
        <f>IF(LEFT(C5759,1)="1",1,-1)*SUMIF([1]Budget!V:V,'Budget Worksheet for Pivot Tabl'!K5759,[1]Budget!AC:AC)=P5759</f>
        <v>1</v>
      </c>
    </row>
    <row r="5760" spans="1:19" x14ac:dyDescent="0.25">
      <c r="A5760" t="s">
        <v>83</v>
      </c>
      <c r="B5760" t="s">
        <v>84</v>
      </c>
      <c r="C5760" t="s">
        <v>8</v>
      </c>
      <c r="D5760" t="str">
        <f t="shared" si="89"/>
        <v>OUTFLOWS</v>
      </c>
      <c r="E5760" t="s">
        <v>116</v>
      </c>
      <c r="F5760" t="s">
        <v>117</v>
      </c>
      <c r="G5760" t="s">
        <v>6617</v>
      </c>
      <c r="H5760" t="s">
        <v>6618</v>
      </c>
      <c r="I5760" t="s">
        <v>87</v>
      </c>
      <c r="J5760" t="s">
        <v>7096</v>
      </c>
      <c r="K5760" t="s">
        <v>7099</v>
      </c>
      <c r="L5760" t="s">
        <v>593</v>
      </c>
      <c r="M5760" s="17">
        <f>VLOOKUP($K5760,[1]Budget!$V:$AE,5,0)*IF($C5760="1 - Revenues",1,IF(AND($C5760="5 - Transfers",MID(I5760,15,1)="4"),1,-1))</f>
        <v>-16000</v>
      </c>
      <c r="N5760" s="17">
        <f>VLOOKUP($K5760,[1]Budget!$V:$AE,6,0)*IF($C5760="1 - Revenues",1,IF(AND($C5760="5 - Transfers",MID(J5760,15,1)="4"),1,-1))</f>
        <v>-15000</v>
      </c>
      <c r="O5760" s="17">
        <f>IFERROR(IF(RIGHT(LEFT(K5760,15),1)="4",VLOOKUP(K5760,'[1]Budget Worksheet'!A:B,2,0),-1*VLOOKUP(K5760,'[1]Budget Worksheet'!A:B,2,0)),0)</f>
        <v>-25000</v>
      </c>
      <c r="P5760" s="17">
        <f>VLOOKUP($K5760,[1]Budget!$V:$AE,8,0)*IF($C5760="1 - Revenues",1,IF(AND($C5760="5 - Transfers",MID($K5760,15,1)="4"),1,-1))</f>
        <v>-25000</v>
      </c>
      <c r="Q5760" s="17">
        <f>VLOOKUP($K5760,[1]Budget!$V:$AE,10,0)*IF($C5760="1 - Revenues",1,IF(AND($C5760="5 - Transfers",MID(K5760,15,1)="4"),1,-1))</f>
        <v>0</v>
      </c>
      <c r="S5760" s="18" t="b">
        <f>IF(LEFT(C5760,1)="1",1,-1)*SUMIF([1]Budget!V:V,'Budget Worksheet for Pivot Tabl'!K5760,[1]Budget!AC:AC)=P5760</f>
        <v>1</v>
      </c>
    </row>
    <row r="5761" spans="1:19" x14ac:dyDescent="0.25">
      <c r="A5761" t="s">
        <v>83</v>
      </c>
      <c r="B5761" t="s">
        <v>84</v>
      </c>
      <c r="C5761" t="s">
        <v>8</v>
      </c>
      <c r="D5761" t="str">
        <f t="shared" si="89"/>
        <v>OUTFLOWS</v>
      </c>
      <c r="E5761" t="s">
        <v>116</v>
      </c>
      <c r="F5761" t="s">
        <v>117</v>
      </c>
      <c r="G5761" t="s">
        <v>6617</v>
      </c>
      <c r="H5761" t="s">
        <v>6618</v>
      </c>
      <c r="I5761" t="s">
        <v>87</v>
      </c>
      <c r="J5761" t="s">
        <v>7096</v>
      </c>
      <c r="K5761" t="s">
        <v>7100</v>
      </c>
      <c r="L5761" t="s">
        <v>919</v>
      </c>
      <c r="M5761" s="17">
        <f>VLOOKUP($K5761,[1]Budget!$V:$AE,5,0)*IF($C5761="1 - Revenues",1,IF(AND($C5761="5 - Transfers",MID(I5761,15,1)="4"),1,-1))</f>
        <v>0</v>
      </c>
      <c r="N5761" s="17">
        <f>VLOOKUP($K5761,[1]Budget!$V:$AE,6,0)*IF($C5761="1 - Revenues",1,IF(AND($C5761="5 - Transfers",MID(J5761,15,1)="4"),1,-1))</f>
        <v>0</v>
      </c>
      <c r="O5761" s="17">
        <f>IFERROR(IF(RIGHT(LEFT(K5761,15),1)="4",VLOOKUP(K5761,'[1]Budget Worksheet'!A:B,2,0),-1*VLOOKUP(K5761,'[1]Budget Worksheet'!A:B,2,0)),0)</f>
        <v>-1200</v>
      </c>
      <c r="P5761" s="17">
        <f>VLOOKUP($K5761,[1]Budget!$V:$AE,8,0)*IF($C5761="1 - Revenues",1,IF(AND($C5761="5 - Transfers",MID($K5761,15,1)="4"),1,-1))</f>
        <v>-1200</v>
      </c>
      <c r="Q5761" s="17">
        <f>VLOOKUP($K5761,[1]Budget!$V:$AE,10,0)*IF($C5761="1 - Revenues",1,IF(AND($C5761="5 - Transfers",MID(K5761,15,1)="4"),1,-1))</f>
        <v>0</v>
      </c>
      <c r="S5761" s="18" t="b">
        <f>IF(LEFT(C5761,1)="1",1,-1)*SUMIF([1]Budget!V:V,'Budget Worksheet for Pivot Tabl'!K5761,[1]Budget!AC:AC)=P5761</f>
        <v>1</v>
      </c>
    </row>
    <row r="5762" spans="1:19" x14ac:dyDescent="0.25">
      <c r="A5762" t="s">
        <v>83</v>
      </c>
      <c r="B5762" t="s">
        <v>84</v>
      </c>
      <c r="C5762" t="s">
        <v>8</v>
      </c>
      <c r="D5762" t="str">
        <f t="shared" si="89"/>
        <v>OUTFLOWS</v>
      </c>
      <c r="E5762" t="s">
        <v>116</v>
      </c>
      <c r="F5762" t="s">
        <v>117</v>
      </c>
      <c r="G5762" t="s">
        <v>6617</v>
      </c>
      <c r="H5762" t="s">
        <v>6618</v>
      </c>
      <c r="I5762" t="s">
        <v>87</v>
      </c>
      <c r="J5762" t="s">
        <v>7096</v>
      </c>
      <c r="K5762" t="s">
        <v>7101</v>
      </c>
      <c r="L5762" t="s">
        <v>597</v>
      </c>
      <c r="M5762" s="17">
        <f>VLOOKUP($K5762,[1]Budget!$V:$AE,5,0)*IF($C5762="1 - Revenues",1,IF(AND($C5762="5 - Transfers",MID(I5762,15,1)="4"),1,-1))</f>
        <v>0</v>
      </c>
      <c r="N5762" s="17">
        <f>VLOOKUP($K5762,[1]Budget!$V:$AE,6,0)*IF($C5762="1 - Revenues",1,IF(AND($C5762="5 - Transfers",MID(J5762,15,1)="4"),1,-1))</f>
        <v>-1000</v>
      </c>
      <c r="O5762" s="17">
        <f>IFERROR(IF(RIGHT(LEFT(K5762,15),1)="4",VLOOKUP(K5762,'[1]Budget Worksheet'!A:B,2,0),-1*VLOOKUP(K5762,'[1]Budget Worksheet'!A:B,2,0)),0)</f>
        <v>0</v>
      </c>
      <c r="P5762" s="17">
        <f>VLOOKUP($K5762,[1]Budget!$V:$AE,8,0)*IF($C5762="1 - Revenues",1,IF(AND($C5762="5 - Transfers",MID($K5762,15,1)="4"),1,-1))</f>
        <v>0</v>
      </c>
      <c r="Q5762" s="17">
        <f>VLOOKUP($K5762,[1]Budget!$V:$AE,10,0)*IF($C5762="1 - Revenues",1,IF(AND($C5762="5 - Transfers",MID(K5762,15,1)="4"),1,-1))</f>
        <v>0</v>
      </c>
      <c r="S5762" s="18" t="b">
        <f>IF(LEFT(C5762,1)="1",1,-1)*SUMIF([1]Budget!V:V,'Budget Worksheet for Pivot Tabl'!K5762,[1]Budget!AC:AC)=P5762</f>
        <v>1</v>
      </c>
    </row>
    <row r="5763" spans="1:19" x14ac:dyDescent="0.25">
      <c r="A5763" t="s">
        <v>83</v>
      </c>
      <c r="B5763" t="s">
        <v>84</v>
      </c>
      <c r="C5763" t="s">
        <v>8</v>
      </c>
      <c r="D5763" t="str">
        <f t="shared" ref="D5763:D5826" si="90">IF(C5763="1 - Revenues","INFLOWS","OUTFLOWS")</f>
        <v>OUTFLOWS</v>
      </c>
      <c r="E5763" t="s">
        <v>116</v>
      </c>
      <c r="F5763" t="s">
        <v>117</v>
      </c>
      <c r="G5763" t="s">
        <v>6617</v>
      </c>
      <c r="H5763" t="s">
        <v>6618</v>
      </c>
      <c r="I5763" t="s">
        <v>87</v>
      </c>
      <c r="J5763" t="s">
        <v>7096</v>
      </c>
      <c r="K5763" t="s">
        <v>7102</v>
      </c>
      <c r="L5763" t="s">
        <v>599</v>
      </c>
      <c r="M5763" s="17">
        <f>VLOOKUP($K5763,[1]Budget!$V:$AE,5,0)*IF($C5763="1 - Revenues",1,IF(AND($C5763="5 - Transfers",MID(I5763,15,1)="4"),1,-1))</f>
        <v>-4000</v>
      </c>
      <c r="N5763" s="17">
        <f>VLOOKUP($K5763,[1]Budget!$V:$AE,6,0)*IF($C5763="1 - Revenues",1,IF(AND($C5763="5 - Transfers",MID(J5763,15,1)="4"),1,-1))</f>
        <v>-4000</v>
      </c>
      <c r="O5763" s="17">
        <f>IFERROR(IF(RIGHT(LEFT(K5763,15),1)="4",VLOOKUP(K5763,'[1]Budget Worksheet'!A:B,2,0),-1*VLOOKUP(K5763,'[1]Budget Worksheet'!A:B,2,0)),0)</f>
        <v>-6105</v>
      </c>
      <c r="P5763" s="17">
        <f>VLOOKUP($K5763,[1]Budget!$V:$AE,8,0)*IF($C5763="1 - Revenues",1,IF(AND($C5763="5 - Transfers",MID($K5763,15,1)="4"),1,-1))</f>
        <v>-6105</v>
      </c>
      <c r="Q5763" s="17">
        <f>VLOOKUP($K5763,[1]Budget!$V:$AE,10,0)*IF($C5763="1 - Revenues",1,IF(AND($C5763="5 - Transfers",MID(K5763,15,1)="4"),1,-1))</f>
        <v>0</v>
      </c>
      <c r="S5763" s="18" t="b">
        <f>IF(LEFT(C5763,1)="1",1,-1)*SUMIF([1]Budget!V:V,'Budget Worksheet for Pivot Tabl'!K5763,[1]Budget!AC:AC)=P5763</f>
        <v>1</v>
      </c>
    </row>
    <row r="5764" spans="1:19" x14ac:dyDescent="0.25">
      <c r="A5764" t="s">
        <v>83</v>
      </c>
      <c r="B5764" t="s">
        <v>84</v>
      </c>
      <c r="C5764" t="s">
        <v>8</v>
      </c>
      <c r="D5764" t="str">
        <f t="shared" si="90"/>
        <v>OUTFLOWS</v>
      </c>
      <c r="E5764" t="s">
        <v>116</v>
      </c>
      <c r="F5764" t="s">
        <v>117</v>
      </c>
      <c r="G5764" t="s">
        <v>6617</v>
      </c>
      <c r="H5764" t="s">
        <v>6618</v>
      </c>
      <c r="I5764" t="s">
        <v>87</v>
      </c>
      <c r="J5764" t="s">
        <v>7096</v>
      </c>
      <c r="K5764" t="s">
        <v>7103</v>
      </c>
      <c r="L5764" t="s">
        <v>601</v>
      </c>
      <c r="M5764" s="17">
        <f>VLOOKUP($K5764,[1]Budget!$V:$AE,5,0)*IF($C5764="1 - Revenues",1,IF(AND($C5764="5 - Transfers",MID(I5764,15,1)="4"),1,-1))</f>
        <v>0</v>
      </c>
      <c r="N5764" s="17">
        <f>VLOOKUP($K5764,[1]Budget!$V:$AE,6,0)*IF($C5764="1 - Revenues",1,IF(AND($C5764="5 - Transfers",MID(J5764,15,1)="4"),1,-1))</f>
        <v>0</v>
      </c>
      <c r="O5764" s="17">
        <f>IFERROR(IF(RIGHT(LEFT(K5764,15),1)="4",VLOOKUP(K5764,'[1]Budget Worksheet'!A:B,2,0),-1*VLOOKUP(K5764,'[1]Budget Worksheet'!A:B,2,0)),0)</f>
        <v>0</v>
      </c>
      <c r="P5764" s="17">
        <f>VLOOKUP($K5764,[1]Budget!$V:$AE,8,0)*IF($C5764="1 - Revenues",1,IF(AND($C5764="5 - Transfers",MID($K5764,15,1)="4"),1,-1))</f>
        <v>0</v>
      </c>
      <c r="Q5764" s="17">
        <f>VLOOKUP($K5764,[1]Budget!$V:$AE,10,0)*IF($C5764="1 - Revenues",1,IF(AND($C5764="5 - Transfers",MID(K5764,15,1)="4"),1,-1))</f>
        <v>0</v>
      </c>
      <c r="S5764" s="18" t="b">
        <f>IF(LEFT(C5764,1)="1",1,-1)*SUMIF([1]Budget!V:V,'Budget Worksheet for Pivot Tabl'!K5764,[1]Budget!AC:AC)=P5764</f>
        <v>1</v>
      </c>
    </row>
    <row r="5765" spans="1:19" x14ac:dyDescent="0.25">
      <c r="A5765" t="s">
        <v>83</v>
      </c>
      <c r="B5765" t="s">
        <v>84</v>
      </c>
      <c r="C5765" t="s">
        <v>8</v>
      </c>
      <c r="D5765" t="str">
        <f t="shared" si="90"/>
        <v>OUTFLOWS</v>
      </c>
      <c r="E5765" t="s">
        <v>116</v>
      </c>
      <c r="F5765" t="s">
        <v>117</v>
      </c>
      <c r="G5765" t="s">
        <v>6617</v>
      </c>
      <c r="H5765" t="s">
        <v>6618</v>
      </c>
      <c r="I5765" t="s">
        <v>87</v>
      </c>
      <c r="J5765" t="s">
        <v>7096</v>
      </c>
      <c r="K5765" t="s">
        <v>7104</v>
      </c>
      <c r="L5765" t="s">
        <v>1084</v>
      </c>
      <c r="M5765" s="17">
        <f>VLOOKUP($K5765,[1]Budget!$V:$AE,5,0)*IF($C5765="1 - Revenues",1,IF(AND($C5765="5 - Transfers",MID(I5765,15,1)="4"),1,-1))</f>
        <v>0</v>
      </c>
      <c r="N5765" s="17">
        <f>VLOOKUP($K5765,[1]Budget!$V:$AE,6,0)*IF($C5765="1 - Revenues",1,IF(AND($C5765="5 - Transfers",MID(J5765,15,1)="4"),1,-1))</f>
        <v>-1000</v>
      </c>
      <c r="O5765" s="17">
        <f>IFERROR(IF(RIGHT(LEFT(K5765,15),1)="4",VLOOKUP(K5765,'[1]Budget Worksheet'!A:B,2,0),-1*VLOOKUP(K5765,'[1]Budget Worksheet'!A:B,2,0)),0)</f>
        <v>0</v>
      </c>
      <c r="P5765" s="17">
        <f>VLOOKUP($K5765,[1]Budget!$V:$AE,8,0)*IF($C5765="1 - Revenues",1,IF(AND($C5765="5 - Transfers",MID($K5765,15,1)="4"),1,-1))</f>
        <v>0</v>
      </c>
      <c r="Q5765" s="17">
        <f>VLOOKUP($K5765,[1]Budget!$V:$AE,10,0)*IF($C5765="1 - Revenues",1,IF(AND($C5765="5 - Transfers",MID(K5765,15,1)="4"),1,-1))</f>
        <v>0</v>
      </c>
      <c r="S5765" s="18" t="b">
        <f>IF(LEFT(C5765,1)="1",1,-1)*SUMIF([1]Budget!V:V,'Budget Worksheet for Pivot Tabl'!K5765,[1]Budget!AC:AC)=P5765</f>
        <v>1</v>
      </c>
    </row>
    <row r="5766" spans="1:19" x14ac:dyDescent="0.25">
      <c r="A5766" t="s">
        <v>83</v>
      </c>
      <c r="B5766" t="s">
        <v>84</v>
      </c>
      <c r="C5766" t="s">
        <v>8</v>
      </c>
      <c r="D5766" t="str">
        <f t="shared" si="90"/>
        <v>OUTFLOWS</v>
      </c>
      <c r="E5766" t="s">
        <v>116</v>
      </c>
      <c r="F5766" t="s">
        <v>117</v>
      </c>
      <c r="G5766" t="s">
        <v>6617</v>
      </c>
      <c r="H5766" t="s">
        <v>6618</v>
      </c>
      <c r="I5766" t="s">
        <v>87</v>
      </c>
      <c r="J5766" t="s">
        <v>7096</v>
      </c>
      <c r="K5766" t="s">
        <v>7105</v>
      </c>
      <c r="L5766" t="s">
        <v>603</v>
      </c>
      <c r="M5766" s="17">
        <f>VLOOKUP($K5766,[1]Budget!$V:$AE,5,0)*IF($C5766="1 - Revenues",1,IF(AND($C5766="5 - Transfers",MID(I5766,15,1)="4"),1,-1))</f>
        <v>0</v>
      </c>
      <c r="N5766" s="17">
        <f>VLOOKUP($K5766,[1]Budget!$V:$AE,6,0)*IF($C5766="1 - Revenues",1,IF(AND($C5766="5 - Transfers",MID(J5766,15,1)="4"),1,-1))</f>
        <v>0</v>
      </c>
      <c r="O5766" s="17">
        <f>IFERROR(IF(RIGHT(LEFT(K5766,15),1)="4",VLOOKUP(K5766,'[1]Budget Worksheet'!A:B,2,0),-1*VLOOKUP(K5766,'[1]Budget Worksheet'!A:B,2,0)),0)</f>
        <v>0</v>
      </c>
      <c r="P5766" s="17">
        <f>VLOOKUP($K5766,[1]Budget!$V:$AE,8,0)*IF($C5766="1 - Revenues",1,IF(AND($C5766="5 - Transfers",MID($K5766,15,1)="4"),1,-1))</f>
        <v>0</v>
      </c>
      <c r="Q5766" s="17">
        <f>VLOOKUP($K5766,[1]Budget!$V:$AE,10,0)*IF($C5766="1 - Revenues",1,IF(AND($C5766="5 - Transfers",MID(K5766,15,1)="4"),1,-1))</f>
        <v>0</v>
      </c>
      <c r="S5766" s="18" t="b">
        <f>IF(LEFT(C5766,1)="1",1,-1)*SUMIF([1]Budget!V:V,'Budget Worksheet for Pivot Tabl'!K5766,[1]Budget!AC:AC)=P5766</f>
        <v>1</v>
      </c>
    </row>
    <row r="5767" spans="1:19" x14ac:dyDescent="0.25">
      <c r="A5767" t="s">
        <v>83</v>
      </c>
      <c r="B5767" t="s">
        <v>84</v>
      </c>
      <c r="C5767" t="s">
        <v>8</v>
      </c>
      <c r="D5767" t="str">
        <f t="shared" si="90"/>
        <v>OUTFLOWS</v>
      </c>
      <c r="E5767" t="s">
        <v>116</v>
      </c>
      <c r="F5767" t="s">
        <v>117</v>
      </c>
      <c r="G5767" t="s">
        <v>6617</v>
      </c>
      <c r="H5767" t="s">
        <v>6618</v>
      </c>
      <c r="I5767" t="s">
        <v>87</v>
      </c>
      <c r="J5767" t="s">
        <v>7096</v>
      </c>
      <c r="K5767" t="s">
        <v>7106</v>
      </c>
      <c r="L5767" t="s">
        <v>470</v>
      </c>
      <c r="M5767" s="17">
        <f>VLOOKUP($K5767,[1]Budget!$V:$AE,5,0)*IF($C5767="1 - Revenues",1,IF(AND($C5767="5 - Transfers",MID(I5767,15,1)="4"),1,-1))</f>
        <v>-92000</v>
      </c>
      <c r="N5767" s="17">
        <f>VLOOKUP($K5767,[1]Budget!$V:$AE,6,0)*IF($C5767="1 - Revenues",1,IF(AND($C5767="5 - Transfers",MID(J5767,15,1)="4"),1,-1))</f>
        <v>-80000</v>
      </c>
      <c r="O5767" s="17">
        <f>IFERROR(IF(RIGHT(LEFT(K5767,15),1)="4",VLOOKUP(K5767,'[1]Budget Worksheet'!A:B,2,0),-1*VLOOKUP(K5767,'[1]Budget Worksheet'!A:B,2,0)),0)</f>
        <v>-94287</v>
      </c>
      <c r="P5767" s="17">
        <f>VLOOKUP($K5767,[1]Budget!$V:$AE,8,0)*IF($C5767="1 - Revenues",1,IF(AND($C5767="5 - Transfers",MID($K5767,15,1)="4"),1,-1))</f>
        <v>-108000</v>
      </c>
      <c r="Q5767" s="17">
        <f>VLOOKUP($K5767,[1]Budget!$V:$AE,10,0)*IF($C5767="1 - Revenues",1,IF(AND($C5767="5 - Transfers",MID(K5767,15,1)="4"),1,-1))</f>
        <v>-13713</v>
      </c>
      <c r="S5767" s="18" t="b">
        <f>IF(LEFT(C5767,1)="1",1,-1)*SUMIF([1]Budget!V:V,'Budget Worksheet for Pivot Tabl'!K5767,[1]Budget!AC:AC)=P5767</f>
        <v>1</v>
      </c>
    </row>
    <row r="5768" spans="1:19" x14ac:dyDescent="0.25">
      <c r="A5768" t="s">
        <v>83</v>
      </c>
      <c r="B5768" t="s">
        <v>84</v>
      </c>
      <c r="C5768" t="s">
        <v>8</v>
      </c>
      <c r="D5768" t="str">
        <f t="shared" si="90"/>
        <v>OUTFLOWS</v>
      </c>
      <c r="E5768" t="s">
        <v>116</v>
      </c>
      <c r="F5768" t="s">
        <v>117</v>
      </c>
      <c r="G5768" t="s">
        <v>6617</v>
      </c>
      <c r="H5768" t="s">
        <v>6618</v>
      </c>
      <c r="I5768" t="s">
        <v>87</v>
      </c>
      <c r="J5768" t="s">
        <v>7096</v>
      </c>
      <c r="K5768" t="s">
        <v>7107</v>
      </c>
      <c r="L5768" t="s">
        <v>606</v>
      </c>
      <c r="M5768" s="17">
        <f>VLOOKUP($K5768,[1]Budget!$V:$AE,5,0)*IF($C5768="1 - Revenues",1,IF(AND($C5768="5 - Transfers",MID(I5768,15,1)="4"),1,-1))</f>
        <v>-44000</v>
      </c>
      <c r="N5768" s="17">
        <f>VLOOKUP($K5768,[1]Budget!$V:$AE,6,0)*IF($C5768="1 - Revenues",1,IF(AND($C5768="5 - Transfers",MID(J5768,15,1)="4"),1,-1))</f>
        <v>-39000</v>
      </c>
      <c r="O5768" s="17">
        <f>IFERROR(IF(RIGHT(LEFT(K5768,15),1)="4",VLOOKUP(K5768,'[1]Budget Worksheet'!A:B,2,0),-1*VLOOKUP(K5768,'[1]Budget Worksheet'!A:B,2,0)),0)</f>
        <v>-50885</v>
      </c>
      <c r="P5768" s="17">
        <f>VLOOKUP($K5768,[1]Budget!$V:$AE,8,0)*IF($C5768="1 - Revenues",1,IF(AND($C5768="5 - Transfers",MID($K5768,15,1)="4"),1,-1))</f>
        <v>-40000</v>
      </c>
      <c r="Q5768" s="17">
        <f>VLOOKUP($K5768,[1]Budget!$V:$AE,10,0)*IF($C5768="1 - Revenues",1,IF(AND($C5768="5 - Transfers",MID(K5768,15,1)="4"),1,-1))</f>
        <v>10885</v>
      </c>
      <c r="S5768" s="18" t="b">
        <f>IF(LEFT(C5768,1)="1",1,-1)*SUMIF([1]Budget!V:V,'Budget Worksheet for Pivot Tabl'!K5768,[1]Budget!AC:AC)=P5768</f>
        <v>1</v>
      </c>
    </row>
    <row r="5769" spans="1:19" x14ac:dyDescent="0.25">
      <c r="A5769" t="s">
        <v>83</v>
      </c>
      <c r="B5769" t="s">
        <v>84</v>
      </c>
      <c r="C5769" t="s">
        <v>8</v>
      </c>
      <c r="D5769" t="str">
        <f t="shared" si="90"/>
        <v>OUTFLOWS</v>
      </c>
      <c r="E5769" t="s">
        <v>116</v>
      </c>
      <c r="F5769" t="s">
        <v>117</v>
      </c>
      <c r="G5769" t="s">
        <v>6617</v>
      </c>
      <c r="H5769" t="s">
        <v>6618</v>
      </c>
      <c r="I5769" t="s">
        <v>87</v>
      </c>
      <c r="J5769" t="s">
        <v>7096</v>
      </c>
      <c r="K5769" t="s">
        <v>7108</v>
      </c>
      <c r="L5769" t="s">
        <v>608</v>
      </c>
      <c r="M5769" s="17">
        <f>VLOOKUP($K5769,[1]Budget!$V:$AE,5,0)*IF($C5769="1 - Revenues",1,IF(AND($C5769="5 - Transfers",MID(I5769,15,1)="4"),1,-1))</f>
        <v>-94000</v>
      </c>
      <c r="N5769" s="17">
        <f>VLOOKUP($K5769,[1]Budget!$V:$AE,6,0)*IF($C5769="1 - Revenues",1,IF(AND($C5769="5 - Transfers",MID(J5769,15,1)="4"),1,-1))</f>
        <v>-87000</v>
      </c>
      <c r="O5769" s="17">
        <f>IFERROR(IF(RIGHT(LEFT(K5769,15),1)="4",VLOOKUP(K5769,'[1]Budget Worksheet'!A:B,2,0),-1*VLOOKUP(K5769,'[1]Budget Worksheet'!A:B,2,0)),0)</f>
        <v>-129668</v>
      </c>
      <c r="P5769" s="17">
        <f>VLOOKUP($K5769,[1]Budget!$V:$AE,8,0)*IF($C5769="1 - Revenues",1,IF(AND($C5769="5 - Transfers",MID($K5769,15,1)="4"),1,-1))</f>
        <v>-95000</v>
      </c>
      <c r="Q5769" s="17">
        <f>VLOOKUP($K5769,[1]Budget!$V:$AE,10,0)*IF($C5769="1 - Revenues",1,IF(AND($C5769="5 - Transfers",MID(K5769,15,1)="4"),1,-1))</f>
        <v>34668</v>
      </c>
      <c r="S5769" s="18" t="b">
        <f>IF(LEFT(C5769,1)="1",1,-1)*SUMIF([1]Budget!V:V,'Budget Worksheet for Pivot Tabl'!K5769,[1]Budget!AC:AC)=P5769</f>
        <v>1</v>
      </c>
    </row>
    <row r="5770" spans="1:19" x14ac:dyDescent="0.25">
      <c r="A5770" t="s">
        <v>83</v>
      </c>
      <c r="B5770" t="s">
        <v>84</v>
      </c>
      <c r="C5770" t="s">
        <v>8</v>
      </c>
      <c r="D5770" t="str">
        <f t="shared" si="90"/>
        <v>OUTFLOWS</v>
      </c>
      <c r="E5770" t="s">
        <v>116</v>
      </c>
      <c r="F5770" t="s">
        <v>117</v>
      </c>
      <c r="G5770" t="s">
        <v>6617</v>
      </c>
      <c r="H5770" t="s">
        <v>6618</v>
      </c>
      <c r="I5770" t="s">
        <v>87</v>
      </c>
      <c r="J5770" t="s">
        <v>7096</v>
      </c>
      <c r="K5770" t="s">
        <v>7109</v>
      </c>
      <c r="L5770" t="s">
        <v>610</v>
      </c>
      <c r="M5770" s="17">
        <f>VLOOKUP($K5770,[1]Budget!$V:$AE,5,0)*IF($C5770="1 - Revenues",1,IF(AND($C5770="5 - Transfers",MID(I5770,15,1)="4"),1,-1))</f>
        <v>-7000</v>
      </c>
      <c r="N5770" s="17">
        <f>VLOOKUP($K5770,[1]Budget!$V:$AE,6,0)*IF($C5770="1 - Revenues",1,IF(AND($C5770="5 - Transfers",MID(J5770,15,1)="4"),1,-1))</f>
        <v>-6000</v>
      </c>
      <c r="O5770" s="17">
        <f>IFERROR(IF(RIGHT(LEFT(K5770,15),1)="4",VLOOKUP(K5770,'[1]Budget Worksheet'!A:B,2,0),-1*VLOOKUP(K5770,'[1]Budget Worksheet'!A:B,2,0)),0)</f>
        <v>-8614</v>
      </c>
      <c r="P5770" s="17">
        <f>VLOOKUP($K5770,[1]Budget!$V:$AE,8,0)*IF($C5770="1 - Revenues",1,IF(AND($C5770="5 - Transfers",MID($K5770,15,1)="4"),1,-1))</f>
        <v>-8614</v>
      </c>
      <c r="Q5770" s="17">
        <f>VLOOKUP($K5770,[1]Budget!$V:$AE,10,0)*IF($C5770="1 - Revenues",1,IF(AND($C5770="5 - Transfers",MID(K5770,15,1)="4"),1,-1))</f>
        <v>0</v>
      </c>
      <c r="S5770" s="18" t="b">
        <f>IF(LEFT(C5770,1)="1",1,-1)*SUMIF([1]Budget!V:V,'Budget Worksheet for Pivot Tabl'!K5770,[1]Budget!AC:AC)=P5770</f>
        <v>1</v>
      </c>
    </row>
    <row r="5771" spans="1:19" x14ac:dyDescent="0.25">
      <c r="A5771" t="s">
        <v>83</v>
      </c>
      <c r="B5771" t="s">
        <v>84</v>
      </c>
      <c r="C5771" t="s">
        <v>8</v>
      </c>
      <c r="D5771" t="str">
        <f t="shared" si="90"/>
        <v>OUTFLOWS</v>
      </c>
      <c r="E5771" t="s">
        <v>116</v>
      </c>
      <c r="F5771" t="s">
        <v>117</v>
      </c>
      <c r="G5771" t="s">
        <v>6617</v>
      </c>
      <c r="H5771" t="s">
        <v>6618</v>
      </c>
      <c r="I5771" t="s">
        <v>87</v>
      </c>
      <c r="J5771" t="s">
        <v>7096</v>
      </c>
      <c r="K5771" t="s">
        <v>7110</v>
      </c>
      <c r="L5771" t="s">
        <v>612</v>
      </c>
      <c r="M5771" s="17">
        <f>VLOOKUP($K5771,[1]Budget!$V:$AE,5,0)*IF($C5771="1 - Revenues",1,IF(AND($C5771="5 - Transfers",MID(I5771,15,1)="4"),1,-1))</f>
        <v>-1000</v>
      </c>
      <c r="N5771" s="17">
        <f>VLOOKUP($K5771,[1]Budget!$V:$AE,6,0)*IF($C5771="1 - Revenues",1,IF(AND($C5771="5 - Transfers",MID(J5771,15,1)="4"),1,-1))</f>
        <v>-1000</v>
      </c>
      <c r="O5771" s="17">
        <f>IFERROR(IF(RIGHT(LEFT(K5771,15),1)="4",VLOOKUP(K5771,'[1]Budget Worksheet'!A:B,2,0),-1*VLOOKUP(K5771,'[1]Budget Worksheet'!A:B,2,0)),0)</f>
        <v>-1423</v>
      </c>
      <c r="P5771" s="17">
        <f>VLOOKUP($K5771,[1]Budget!$V:$AE,8,0)*IF($C5771="1 - Revenues",1,IF(AND($C5771="5 - Transfers",MID($K5771,15,1)="4"),1,-1))</f>
        <v>-1423</v>
      </c>
      <c r="Q5771" s="17">
        <f>VLOOKUP($K5771,[1]Budget!$V:$AE,10,0)*IF($C5771="1 - Revenues",1,IF(AND($C5771="5 - Transfers",MID(K5771,15,1)="4"),1,-1))</f>
        <v>0</v>
      </c>
      <c r="S5771" s="18" t="b">
        <f>IF(LEFT(C5771,1)="1",1,-1)*SUMIF([1]Budget!V:V,'Budget Worksheet for Pivot Tabl'!K5771,[1]Budget!AC:AC)=P5771</f>
        <v>1</v>
      </c>
    </row>
    <row r="5772" spans="1:19" x14ac:dyDescent="0.25">
      <c r="A5772" t="s">
        <v>83</v>
      </c>
      <c r="B5772" t="s">
        <v>84</v>
      </c>
      <c r="C5772" t="s">
        <v>8</v>
      </c>
      <c r="D5772" t="str">
        <f t="shared" si="90"/>
        <v>OUTFLOWS</v>
      </c>
      <c r="E5772" t="s">
        <v>116</v>
      </c>
      <c r="F5772" t="s">
        <v>117</v>
      </c>
      <c r="G5772" t="s">
        <v>6617</v>
      </c>
      <c r="H5772" t="s">
        <v>6618</v>
      </c>
      <c r="I5772" t="s">
        <v>87</v>
      </c>
      <c r="J5772" t="s">
        <v>7096</v>
      </c>
      <c r="K5772" t="s">
        <v>7111</v>
      </c>
      <c r="L5772" t="s">
        <v>614</v>
      </c>
      <c r="M5772" s="17">
        <f>VLOOKUP($K5772,[1]Budget!$V:$AE,5,0)*IF($C5772="1 - Revenues",1,IF(AND($C5772="5 - Transfers",MID(I5772,15,1)="4"),1,-1))</f>
        <v>-1000</v>
      </c>
      <c r="N5772" s="17">
        <f>VLOOKUP($K5772,[1]Budget!$V:$AE,6,0)*IF($C5772="1 - Revenues",1,IF(AND($C5772="5 - Transfers",MID(J5772,15,1)="4"),1,-1))</f>
        <v>-1000</v>
      </c>
      <c r="O5772" s="17">
        <f>IFERROR(IF(RIGHT(LEFT(K5772,15),1)="4",VLOOKUP(K5772,'[1]Budget Worksheet'!A:B,2,0),-1*VLOOKUP(K5772,'[1]Budget Worksheet'!A:B,2,0)),0)</f>
        <v>-484</v>
      </c>
      <c r="P5772" s="17">
        <f>VLOOKUP($K5772,[1]Budget!$V:$AE,8,0)*IF($C5772="1 - Revenues",1,IF(AND($C5772="5 - Transfers",MID($K5772,15,1)="4"),1,-1))</f>
        <v>-484</v>
      </c>
      <c r="Q5772" s="17">
        <f>VLOOKUP($K5772,[1]Budget!$V:$AE,10,0)*IF($C5772="1 - Revenues",1,IF(AND($C5772="5 - Transfers",MID(K5772,15,1)="4"),1,-1))</f>
        <v>0</v>
      </c>
      <c r="S5772" s="18" t="b">
        <f>IF(LEFT(C5772,1)="1",1,-1)*SUMIF([1]Budget!V:V,'Budget Worksheet for Pivot Tabl'!K5772,[1]Budget!AC:AC)=P5772</f>
        <v>1</v>
      </c>
    </row>
    <row r="5773" spans="1:19" x14ac:dyDescent="0.25">
      <c r="A5773" t="s">
        <v>83</v>
      </c>
      <c r="B5773" t="s">
        <v>84</v>
      </c>
      <c r="C5773" t="s">
        <v>8</v>
      </c>
      <c r="D5773" t="str">
        <f t="shared" si="90"/>
        <v>OUTFLOWS</v>
      </c>
      <c r="E5773" t="s">
        <v>116</v>
      </c>
      <c r="F5773" t="s">
        <v>117</v>
      </c>
      <c r="G5773" t="s">
        <v>6617</v>
      </c>
      <c r="H5773" t="s">
        <v>6618</v>
      </c>
      <c r="I5773" t="s">
        <v>87</v>
      </c>
      <c r="J5773" t="s">
        <v>7096</v>
      </c>
      <c r="K5773" t="s">
        <v>7112</v>
      </c>
      <c r="L5773" t="s">
        <v>616</v>
      </c>
      <c r="M5773" s="17">
        <f>VLOOKUP($K5773,[1]Budget!$V:$AE,5,0)*IF($C5773="1 - Revenues",1,IF(AND($C5773="5 - Transfers",MID(I5773,15,1)="4"),1,-1))</f>
        <v>-19000</v>
      </c>
      <c r="N5773" s="17">
        <f>VLOOKUP($K5773,[1]Budget!$V:$AE,6,0)*IF($C5773="1 - Revenues",1,IF(AND($C5773="5 - Transfers",MID(J5773,15,1)="4"),1,-1))</f>
        <v>-19000</v>
      </c>
      <c r="O5773" s="17">
        <f>IFERROR(IF(RIGHT(LEFT(K5773,15),1)="4",VLOOKUP(K5773,'[1]Budget Worksheet'!A:B,2,0),-1*VLOOKUP(K5773,'[1]Budget Worksheet'!A:B,2,0)),0)</f>
        <v>-19200</v>
      </c>
      <c r="P5773" s="17">
        <f>VLOOKUP($K5773,[1]Budget!$V:$AE,8,0)*IF($C5773="1 - Revenues",1,IF(AND($C5773="5 - Transfers",MID($K5773,15,1)="4"),1,-1))</f>
        <v>-25000</v>
      </c>
      <c r="Q5773" s="17">
        <f>VLOOKUP($K5773,[1]Budget!$V:$AE,10,0)*IF($C5773="1 - Revenues",1,IF(AND($C5773="5 - Transfers",MID(K5773,15,1)="4"),1,-1))</f>
        <v>-5800</v>
      </c>
      <c r="S5773" s="18" t="b">
        <f>IF(LEFT(C5773,1)="1",1,-1)*SUMIF([1]Budget!V:V,'Budget Worksheet for Pivot Tabl'!K5773,[1]Budget!AC:AC)=P5773</f>
        <v>1</v>
      </c>
    </row>
    <row r="5774" spans="1:19" x14ac:dyDescent="0.25">
      <c r="A5774" t="s">
        <v>83</v>
      </c>
      <c r="B5774" t="s">
        <v>84</v>
      </c>
      <c r="C5774" t="s">
        <v>8</v>
      </c>
      <c r="D5774" t="str">
        <f t="shared" si="90"/>
        <v>OUTFLOWS</v>
      </c>
      <c r="E5774" t="s">
        <v>116</v>
      </c>
      <c r="F5774" t="s">
        <v>117</v>
      </c>
      <c r="G5774" t="s">
        <v>6617</v>
      </c>
      <c r="H5774" t="s">
        <v>6618</v>
      </c>
      <c r="I5774" t="s">
        <v>87</v>
      </c>
      <c r="J5774" t="s">
        <v>7096</v>
      </c>
      <c r="K5774" t="s">
        <v>7113</v>
      </c>
      <c r="L5774" t="s">
        <v>618</v>
      </c>
      <c r="M5774" s="17">
        <f>VLOOKUP($K5774,[1]Budget!$V:$AE,5,0)*IF($C5774="1 - Revenues",1,IF(AND($C5774="5 - Transfers",MID(I5774,15,1)="4"),1,-1))</f>
        <v>-2000</v>
      </c>
      <c r="N5774" s="17">
        <f>VLOOKUP($K5774,[1]Budget!$V:$AE,6,0)*IF($C5774="1 - Revenues",1,IF(AND($C5774="5 - Transfers",MID(J5774,15,1)="4"),1,-1))</f>
        <v>-2000</v>
      </c>
      <c r="O5774" s="17">
        <f>IFERROR(IF(RIGHT(LEFT(K5774,15),1)="4",VLOOKUP(K5774,'[1]Budget Worksheet'!A:B,2,0),-1*VLOOKUP(K5774,'[1]Budget Worksheet'!A:B,2,0)),0)</f>
        <v>-2147</v>
      </c>
      <c r="P5774" s="17">
        <f>VLOOKUP($K5774,[1]Budget!$V:$AE,8,0)*IF($C5774="1 - Revenues",1,IF(AND($C5774="5 - Transfers",MID($K5774,15,1)="4"),1,-1))</f>
        <v>-2147</v>
      </c>
      <c r="Q5774" s="17">
        <f>VLOOKUP($K5774,[1]Budget!$V:$AE,10,0)*IF($C5774="1 - Revenues",1,IF(AND($C5774="5 - Transfers",MID(K5774,15,1)="4"),1,-1))</f>
        <v>0</v>
      </c>
      <c r="S5774" s="18" t="b">
        <f>IF(LEFT(C5774,1)="1",1,-1)*SUMIF([1]Budget!V:V,'Budget Worksheet for Pivot Tabl'!K5774,[1]Budget!AC:AC)=P5774</f>
        <v>1</v>
      </c>
    </row>
    <row r="5775" spans="1:19" x14ac:dyDescent="0.25">
      <c r="A5775" t="s">
        <v>83</v>
      </c>
      <c r="B5775" t="s">
        <v>84</v>
      </c>
      <c r="C5775" t="s">
        <v>8</v>
      </c>
      <c r="D5775" t="str">
        <f t="shared" si="90"/>
        <v>OUTFLOWS</v>
      </c>
      <c r="E5775" t="s">
        <v>116</v>
      </c>
      <c r="F5775" t="s">
        <v>117</v>
      </c>
      <c r="G5775" t="s">
        <v>6617</v>
      </c>
      <c r="H5775" t="s">
        <v>6618</v>
      </c>
      <c r="I5775" t="s">
        <v>87</v>
      </c>
      <c r="J5775" t="s">
        <v>7096</v>
      </c>
      <c r="K5775" t="s">
        <v>7114</v>
      </c>
      <c r="L5775" t="s">
        <v>620</v>
      </c>
      <c r="M5775" s="17">
        <f>VLOOKUP($K5775,[1]Budget!$V:$AE,5,0)*IF($C5775="1 - Revenues",1,IF(AND($C5775="5 - Transfers",MID(I5775,15,1)="4"),1,-1))</f>
        <v>-17000</v>
      </c>
      <c r="N5775" s="17">
        <f>VLOOKUP($K5775,[1]Budget!$V:$AE,6,0)*IF($C5775="1 - Revenues",1,IF(AND($C5775="5 - Transfers",MID(J5775,15,1)="4"),1,-1))</f>
        <v>-14000</v>
      </c>
      <c r="O5775" s="17">
        <f>IFERROR(IF(RIGHT(LEFT(K5775,15),1)="4",VLOOKUP(K5775,'[1]Budget Worksheet'!A:B,2,0),-1*VLOOKUP(K5775,'[1]Budget Worksheet'!A:B,2,0)),0)</f>
        <v>-18553</v>
      </c>
      <c r="P5775" s="17">
        <f>VLOOKUP($K5775,[1]Budget!$V:$AE,8,0)*IF($C5775="1 - Revenues",1,IF(AND($C5775="5 - Transfers",MID($K5775,15,1)="4"),1,-1))</f>
        <v>-18553</v>
      </c>
      <c r="Q5775" s="17">
        <f>VLOOKUP($K5775,[1]Budget!$V:$AE,10,0)*IF($C5775="1 - Revenues",1,IF(AND($C5775="5 - Transfers",MID(K5775,15,1)="4"),1,-1))</f>
        <v>0</v>
      </c>
      <c r="S5775" s="18" t="b">
        <f>IF(LEFT(C5775,1)="1",1,-1)*SUMIF([1]Budget!V:V,'Budget Worksheet for Pivot Tabl'!K5775,[1]Budget!AC:AC)=P5775</f>
        <v>1</v>
      </c>
    </row>
    <row r="5776" spans="1:19" x14ac:dyDescent="0.25">
      <c r="A5776" t="s">
        <v>83</v>
      </c>
      <c r="B5776" t="s">
        <v>84</v>
      </c>
      <c r="C5776" t="s">
        <v>8</v>
      </c>
      <c r="D5776" t="str">
        <f t="shared" si="90"/>
        <v>OUTFLOWS</v>
      </c>
      <c r="E5776" t="s">
        <v>116</v>
      </c>
      <c r="F5776" t="s">
        <v>117</v>
      </c>
      <c r="G5776" t="s">
        <v>6617</v>
      </c>
      <c r="H5776" t="s">
        <v>6618</v>
      </c>
      <c r="I5776" t="s">
        <v>87</v>
      </c>
      <c r="J5776" t="s">
        <v>7096</v>
      </c>
      <c r="K5776" t="s">
        <v>7115</v>
      </c>
      <c r="L5776" t="s">
        <v>1020</v>
      </c>
      <c r="M5776" s="17">
        <f>VLOOKUP($K5776,[1]Budget!$V:$AE,5,0)*IF($C5776="1 - Revenues",1,IF(AND($C5776="5 - Transfers",MID(I5776,15,1)="4"),1,-1))</f>
        <v>-3000</v>
      </c>
      <c r="N5776" s="17">
        <f>VLOOKUP($K5776,[1]Budget!$V:$AE,6,0)*IF($C5776="1 - Revenues",1,IF(AND($C5776="5 - Transfers",MID(J5776,15,1)="4"),1,-1))</f>
        <v>-1000</v>
      </c>
      <c r="O5776" s="17">
        <f>IFERROR(IF(RIGHT(LEFT(K5776,15),1)="4",VLOOKUP(K5776,'[1]Budget Worksheet'!A:B,2,0),-1*VLOOKUP(K5776,'[1]Budget Worksheet'!A:B,2,0)),0)</f>
        <v>-1665</v>
      </c>
      <c r="P5776" s="17">
        <f>VLOOKUP($K5776,[1]Budget!$V:$AE,8,0)*IF($C5776="1 - Revenues",1,IF(AND($C5776="5 - Transfers",MID($K5776,15,1)="4"),1,-1))</f>
        <v>-1665</v>
      </c>
      <c r="Q5776" s="17">
        <f>VLOOKUP($K5776,[1]Budget!$V:$AE,10,0)*IF($C5776="1 - Revenues",1,IF(AND($C5776="5 - Transfers",MID(K5776,15,1)="4"),1,-1))</f>
        <v>0</v>
      </c>
      <c r="S5776" s="18" t="b">
        <f>IF(LEFT(C5776,1)="1",1,-1)*SUMIF([1]Budget!V:V,'Budget Worksheet for Pivot Tabl'!K5776,[1]Budget!AC:AC)=P5776</f>
        <v>1</v>
      </c>
    </row>
    <row r="5777" spans="1:19" x14ac:dyDescent="0.25">
      <c r="A5777" t="s">
        <v>83</v>
      </c>
      <c r="B5777" t="s">
        <v>84</v>
      </c>
      <c r="C5777" t="s">
        <v>8</v>
      </c>
      <c r="D5777" t="str">
        <f t="shared" si="90"/>
        <v>OUTFLOWS</v>
      </c>
      <c r="E5777" t="s">
        <v>116</v>
      </c>
      <c r="F5777" t="s">
        <v>117</v>
      </c>
      <c r="G5777" t="s">
        <v>6617</v>
      </c>
      <c r="H5777" t="s">
        <v>6618</v>
      </c>
      <c r="I5777" t="s">
        <v>87</v>
      </c>
      <c r="J5777" t="s">
        <v>7096</v>
      </c>
      <c r="K5777" t="s">
        <v>7116</v>
      </c>
      <c r="L5777" t="s">
        <v>472</v>
      </c>
      <c r="M5777" s="17">
        <f>VLOOKUP($K5777,[1]Budget!$V:$AE,5,0)*IF($C5777="1 - Revenues",1,IF(AND($C5777="5 - Transfers",MID(I5777,15,1)="4"),1,-1))</f>
        <v>-7000</v>
      </c>
      <c r="N5777" s="17">
        <f>VLOOKUP($K5777,[1]Budget!$V:$AE,6,0)*IF($C5777="1 - Revenues",1,IF(AND($C5777="5 - Transfers",MID(J5777,15,1)="4"),1,-1))</f>
        <v>-6000</v>
      </c>
      <c r="O5777" s="17">
        <f>IFERROR(IF(RIGHT(LEFT(K5777,15),1)="4",VLOOKUP(K5777,'[1]Budget Worksheet'!A:B,2,0),-1*VLOOKUP(K5777,'[1]Budget Worksheet'!A:B,2,0)),0)</f>
        <v>-7250</v>
      </c>
      <c r="P5777" s="17">
        <f>VLOOKUP($K5777,[1]Budget!$V:$AE,8,0)*IF($C5777="1 - Revenues",1,IF(AND($C5777="5 - Transfers",MID($K5777,15,1)="4"),1,-1))</f>
        <v>-7250</v>
      </c>
      <c r="Q5777" s="17">
        <f>VLOOKUP($K5777,[1]Budget!$V:$AE,10,0)*IF($C5777="1 - Revenues",1,IF(AND($C5777="5 - Transfers",MID(K5777,15,1)="4"),1,-1))</f>
        <v>0</v>
      </c>
      <c r="S5777" s="18" t="b">
        <f>IF(LEFT(C5777,1)="1",1,-1)*SUMIF([1]Budget!V:V,'Budget Worksheet for Pivot Tabl'!K5777,[1]Budget!AC:AC)=P5777</f>
        <v>1</v>
      </c>
    </row>
    <row r="5778" spans="1:19" x14ac:dyDescent="0.25">
      <c r="A5778" t="s">
        <v>83</v>
      </c>
      <c r="B5778" t="s">
        <v>84</v>
      </c>
      <c r="C5778" t="s">
        <v>8</v>
      </c>
      <c r="D5778" t="str">
        <f t="shared" si="90"/>
        <v>OUTFLOWS</v>
      </c>
      <c r="E5778" t="s">
        <v>116</v>
      </c>
      <c r="F5778" t="s">
        <v>117</v>
      </c>
      <c r="G5778" t="s">
        <v>6617</v>
      </c>
      <c r="H5778" t="s">
        <v>6618</v>
      </c>
      <c r="I5778" t="s">
        <v>87</v>
      </c>
      <c r="J5778" t="s">
        <v>7096</v>
      </c>
      <c r="K5778" t="s">
        <v>7117</v>
      </c>
      <c r="L5778" t="s">
        <v>625</v>
      </c>
      <c r="M5778" s="17">
        <f>VLOOKUP($K5778,[1]Budget!$V:$AE,5,0)*IF($C5778="1 - Revenues",1,IF(AND($C5778="5 - Transfers",MID(I5778,15,1)="4"),1,-1))</f>
        <v>0</v>
      </c>
      <c r="N5778" s="17">
        <f>VLOOKUP($K5778,[1]Budget!$V:$AE,6,0)*IF($C5778="1 - Revenues",1,IF(AND($C5778="5 - Transfers",MID(J5778,15,1)="4"),1,-1))</f>
        <v>0</v>
      </c>
      <c r="O5778" s="17">
        <f>IFERROR(IF(RIGHT(LEFT(K5778,15),1)="4",VLOOKUP(K5778,'[1]Budget Worksheet'!A:B,2,0),-1*VLOOKUP(K5778,'[1]Budget Worksheet'!A:B,2,0)),0)</f>
        <v>0</v>
      </c>
      <c r="P5778" s="17">
        <f>VLOOKUP($K5778,[1]Budget!$V:$AE,8,0)*IF($C5778="1 - Revenues",1,IF(AND($C5778="5 - Transfers",MID($K5778,15,1)="4"),1,-1))</f>
        <v>0</v>
      </c>
      <c r="Q5778" s="17">
        <f>VLOOKUP($K5778,[1]Budget!$V:$AE,10,0)*IF($C5778="1 - Revenues",1,IF(AND($C5778="5 - Transfers",MID(K5778,15,1)="4"),1,-1))</f>
        <v>0</v>
      </c>
      <c r="S5778" s="18" t="b">
        <f>IF(LEFT(C5778,1)="1",1,-1)*SUMIF([1]Budget!V:V,'Budget Worksheet for Pivot Tabl'!K5778,[1]Budget!AC:AC)=P5778</f>
        <v>1</v>
      </c>
    </row>
    <row r="5779" spans="1:19" x14ac:dyDescent="0.25">
      <c r="A5779" t="s">
        <v>83</v>
      </c>
      <c r="B5779" t="s">
        <v>84</v>
      </c>
      <c r="C5779" t="s">
        <v>8</v>
      </c>
      <c r="D5779" t="str">
        <f t="shared" si="90"/>
        <v>OUTFLOWS</v>
      </c>
      <c r="E5779" t="s">
        <v>116</v>
      </c>
      <c r="F5779" t="s">
        <v>117</v>
      </c>
      <c r="G5779" t="s">
        <v>6617</v>
      </c>
      <c r="H5779" t="s">
        <v>6618</v>
      </c>
      <c r="I5779" t="s">
        <v>87</v>
      </c>
      <c r="J5779" t="s">
        <v>7096</v>
      </c>
      <c r="K5779" t="s">
        <v>7118</v>
      </c>
      <c r="L5779" t="s">
        <v>627</v>
      </c>
      <c r="M5779" s="17">
        <f>VLOOKUP($K5779,[1]Budget!$V:$AE,5,0)*IF($C5779="1 - Revenues",1,IF(AND($C5779="5 - Transfers",MID(I5779,15,1)="4"),1,-1))</f>
        <v>-1000</v>
      </c>
      <c r="N5779" s="17">
        <f>VLOOKUP($K5779,[1]Budget!$V:$AE,6,0)*IF($C5779="1 - Revenues",1,IF(AND($C5779="5 - Transfers",MID(J5779,15,1)="4"),1,-1))</f>
        <v>-1000</v>
      </c>
      <c r="O5779" s="17">
        <f>IFERROR(IF(RIGHT(LEFT(K5779,15),1)="4",VLOOKUP(K5779,'[1]Budget Worksheet'!A:B,2,0),-1*VLOOKUP(K5779,'[1]Budget Worksheet'!A:B,2,0)),0)</f>
        <v>-540</v>
      </c>
      <c r="P5779" s="17">
        <f>VLOOKUP($K5779,[1]Budget!$V:$AE,8,0)*IF($C5779="1 - Revenues",1,IF(AND($C5779="5 - Transfers",MID($K5779,15,1)="4"),1,-1))</f>
        <v>-540</v>
      </c>
      <c r="Q5779" s="17">
        <f>VLOOKUP($K5779,[1]Budget!$V:$AE,10,0)*IF($C5779="1 - Revenues",1,IF(AND($C5779="5 - Transfers",MID(K5779,15,1)="4"),1,-1))</f>
        <v>0</v>
      </c>
      <c r="S5779" s="18" t="b">
        <f>IF(LEFT(C5779,1)="1",1,-1)*SUMIF([1]Budget!V:V,'Budget Worksheet for Pivot Tabl'!K5779,[1]Budget!AC:AC)=P5779</f>
        <v>1</v>
      </c>
    </row>
    <row r="5780" spans="1:19" x14ac:dyDescent="0.25">
      <c r="A5780" t="s">
        <v>83</v>
      </c>
      <c r="B5780" t="s">
        <v>84</v>
      </c>
      <c r="C5780" t="s">
        <v>9</v>
      </c>
      <c r="D5780" t="str">
        <f t="shared" si="90"/>
        <v>OUTFLOWS</v>
      </c>
      <c r="E5780" t="s">
        <v>116</v>
      </c>
      <c r="F5780" t="s">
        <v>117</v>
      </c>
      <c r="G5780" t="s">
        <v>6617</v>
      </c>
      <c r="H5780" t="s">
        <v>6618</v>
      </c>
      <c r="I5780" t="s">
        <v>87</v>
      </c>
      <c r="J5780" t="s">
        <v>7096</v>
      </c>
      <c r="K5780" t="s">
        <v>7119</v>
      </c>
      <c r="L5780" t="s">
        <v>1371</v>
      </c>
      <c r="M5780" s="17">
        <f>VLOOKUP($K5780,[1]Budget!$V:$AE,5,0)*IF($C5780="1 - Revenues",1,IF(AND($C5780="5 - Transfers",MID(I5780,15,1)="4"),1,-1))</f>
        <v>-1000</v>
      </c>
      <c r="N5780" s="17">
        <f>VLOOKUP($K5780,[1]Budget!$V:$AE,6,0)*IF($C5780="1 - Revenues",1,IF(AND($C5780="5 - Transfers",MID(J5780,15,1)="4"),1,-1))</f>
        <v>-1000</v>
      </c>
      <c r="O5780" s="17">
        <f>IFERROR(IF(RIGHT(LEFT(K5780,15),1)="4",VLOOKUP(K5780,'[1]Budget Worksheet'!A:B,2,0),-1*VLOOKUP(K5780,'[1]Budget Worksheet'!A:B,2,0)),0)</f>
        <v>-1700</v>
      </c>
      <c r="P5780" s="17">
        <f>VLOOKUP($K5780,[1]Budget!$V:$AE,8,0)*IF($C5780="1 - Revenues",1,IF(AND($C5780="5 - Transfers",MID($K5780,15,1)="4"),1,-1))</f>
        <v>-1700</v>
      </c>
      <c r="Q5780" s="17">
        <f>VLOOKUP($K5780,[1]Budget!$V:$AE,10,0)*IF($C5780="1 - Revenues",1,IF(AND($C5780="5 - Transfers",MID(K5780,15,1)="4"),1,-1))</f>
        <v>0</v>
      </c>
      <c r="S5780" s="18" t="b">
        <f>IF(LEFT(C5780,1)="1",1,-1)*SUMIF([1]Budget!V:V,'Budget Worksheet for Pivot Tabl'!K5780,[1]Budget!AC:AC)=P5780</f>
        <v>1</v>
      </c>
    </row>
    <row r="5781" spans="1:19" x14ac:dyDescent="0.25">
      <c r="A5781" t="s">
        <v>83</v>
      </c>
      <c r="B5781" t="s">
        <v>84</v>
      </c>
      <c r="C5781" t="s">
        <v>9</v>
      </c>
      <c r="D5781" t="str">
        <f t="shared" si="90"/>
        <v>OUTFLOWS</v>
      </c>
      <c r="E5781" t="s">
        <v>116</v>
      </c>
      <c r="F5781" t="s">
        <v>117</v>
      </c>
      <c r="G5781" t="s">
        <v>6617</v>
      </c>
      <c r="H5781" t="s">
        <v>6618</v>
      </c>
      <c r="I5781" t="s">
        <v>87</v>
      </c>
      <c r="J5781" t="s">
        <v>7096</v>
      </c>
      <c r="K5781" t="s">
        <v>7120</v>
      </c>
      <c r="L5781" t="s">
        <v>1060</v>
      </c>
      <c r="M5781" s="17">
        <f>VLOOKUP($K5781,[1]Budget!$V:$AE,5,0)*IF($C5781="1 - Revenues",1,IF(AND($C5781="5 - Transfers",MID(I5781,15,1)="4"),1,-1))</f>
        <v>0</v>
      </c>
      <c r="N5781" s="17">
        <f>VLOOKUP($K5781,[1]Budget!$V:$AE,6,0)*IF($C5781="1 - Revenues",1,IF(AND($C5781="5 - Transfers",MID(J5781,15,1)="4"),1,-1))</f>
        <v>0</v>
      </c>
      <c r="O5781" s="17">
        <f>IFERROR(IF(RIGHT(LEFT(K5781,15),1)="4",VLOOKUP(K5781,'[1]Budget Worksheet'!A:B,2,0),-1*VLOOKUP(K5781,'[1]Budget Worksheet'!A:B,2,0)),0)</f>
        <v>-500</v>
      </c>
      <c r="P5781" s="17">
        <f>VLOOKUP($K5781,[1]Budget!$V:$AE,8,0)*IF($C5781="1 - Revenues",1,IF(AND($C5781="5 - Transfers",MID($K5781,15,1)="4"),1,-1))</f>
        <v>-500</v>
      </c>
      <c r="Q5781" s="17">
        <f>VLOOKUP($K5781,[1]Budget!$V:$AE,10,0)*IF($C5781="1 - Revenues",1,IF(AND($C5781="5 - Transfers",MID(K5781,15,1)="4"),1,-1))</f>
        <v>0</v>
      </c>
      <c r="S5781" s="18" t="b">
        <f>IF(LEFT(C5781,1)="1",1,-1)*SUMIF([1]Budget!V:V,'Budget Worksheet for Pivot Tabl'!K5781,[1]Budget!AC:AC)=P5781</f>
        <v>1</v>
      </c>
    </row>
    <row r="5782" spans="1:19" x14ac:dyDescent="0.25">
      <c r="A5782" t="s">
        <v>83</v>
      </c>
      <c r="B5782" t="s">
        <v>84</v>
      </c>
      <c r="C5782" t="s">
        <v>9</v>
      </c>
      <c r="D5782" t="str">
        <f t="shared" si="90"/>
        <v>OUTFLOWS</v>
      </c>
      <c r="E5782" t="s">
        <v>116</v>
      </c>
      <c r="F5782" t="s">
        <v>117</v>
      </c>
      <c r="G5782" t="s">
        <v>6617</v>
      </c>
      <c r="H5782" t="s">
        <v>6618</v>
      </c>
      <c r="I5782" t="s">
        <v>87</v>
      </c>
      <c r="J5782" t="s">
        <v>7096</v>
      </c>
      <c r="K5782" t="s">
        <v>7121</v>
      </c>
      <c r="L5782" t="s">
        <v>640</v>
      </c>
      <c r="M5782" s="17">
        <f>VLOOKUP($K5782,[1]Budget!$V:$AE,5,0)*IF($C5782="1 - Revenues",1,IF(AND($C5782="5 - Transfers",MID(I5782,15,1)="4"),1,-1))</f>
        <v>-6000</v>
      </c>
      <c r="N5782" s="17">
        <f>VLOOKUP($K5782,[1]Budget!$V:$AE,6,0)*IF($C5782="1 - Revenues",1,IF(AND($C5782="5 - Transfers",MID(J5782,15,1)="4"),1,-1))</f>
        <v>-5000</v>
      </c>
      <c r="O5782" s="17">
        <f>IFERROR(IF(RIGHT(LEFT(K5782,15),1)="4",VLOOKUP(K5782,'[1]Budget Worksheet'!A:B,2,0),-1*VLOOKUP(K5782,'[1]Budget Worksheet'!A:B,2,0)),0)</f>
        <v>-7000</v>
      </c>
      <c r="P5782" s="17">
        <f>VLOOKUP($K5782,[1]Budget!$V:$AE,8,0)*IF($C5782="1 - Revenues",1,IF(AND($C5782="5 - Transfers",MID($K5782,15,1)="4"),1,-1))</f>
        <v>-7000</v>
      </c>
      <c r="Q5782" s="17">
        <f>VLOOKUP($K5782,[1]Budget!$V:$AE,10,0)*IF($C5782="1 - Revenues",1,IF(AND($C5782="5 - Transfers",MID(K5782,15,1)="4"),1,-1))</f>
        <v>0</v>
      </c>
      <c r="S5782" s="18" t="b">
        <f>IF(LEFT(C5782,1)="1",1,-1)*SUMIF([1]Budget!V:V,'Budget Worksheet for Pivot Tabl'!K5782,[1]Budget!AC:AC)=P5782</f>
        <v>1</v>
      </c>
    </row>
    <row r="5783" spans="1:19" x14ac:dyDescent="0.25">
      <c r="A5783" t="s">
        <v>83</v>
      </c>
      <c r="B5783" t="s">
        <v>84</v>
      </c>
      <c r="C5783" t="s">
        <v>9</v>
      </c>
      <c r="D5783" t="str">
        <f t="shared" si="90"/>
        <v>OUTFLOWS</v>
      </c>
      <c r="E5783" t="s">
        <v>116</v>
      </c>
      <c r="F5783" t="s">
        <v>117</v>
      </c>
      <c r="G5783" t="s">
        <v>6617</v>
      </c>
      <c r="H5783" t="s">
        <v>6618</v>
      </c>
      <c r="I5783" t="s">
        <v>87</v>
      </c>
      <c r="J5783" t="s">
        <v>7096</v>
      </c>
      <c r="K5783" t="s">
        <v>7122</v>
      </c>
      <c r="L5783" t="s">
        <v>1037</v>
      </c>
      <c r="M5783" s="17">
        <f>VLOOKUP($K5783,[1]Budget!$V:$AE,5,0)*IF($C5783="1 - Revenues",1,IF(AND($C5783="5 - Transfers",MID(I5783,15,1)="4"),1,-1))</f>
        <v>-7000</v>
      </c>
      <c r="N5783" s="17">
        <f>VLOOKUP($K5783,[1]Budget!$V:$AE,6,0)*IF($C5783="1 - Revenues",1,IF(AND($C5783="5 - Transfers",MID(J5783,15,1)="4"),1,-1))</f>
        <v>-5000</v>
      </c>
      <c r="O5783" s="17">
        <f>IFERROR(IF(RIGHT(LEFT(K5783,15),1)="4",VLOOKUP(K5783,'[1]Budget Worksheet'!A:B,2,0),-1*VLOOKUP(K5783,'[1]Budget Worksheet'!A:B,2,0)),0)</f>
        <v>-9000</v>
      </c>
      <c r="P5783" s="17">
        <f>VLOOKUP($K5783,[1]Budget!$V:$AE,8,0)*IF($C5783="1 - Revenues",1,IF(AND($C5783="5 - Transfers",MID($K5783,15,1)="4"),1,-1))</f>
        <v>-9000</v>
      </c>
      <c r="Q5783" s="17">
        <f>VLOOKUP($K5783,[1]Budget!$V:$AE,10,0)*IF($C5783="1 - Revenues",1,IF(AND($C5783="5 - Transfers",MID(K5783,15,1)="4"),1,-1))</f>
        <v>0</v>
      </c>
      <c r="S5783" s="18" t="b">
        <f>IF(LEFT(C5783,1)="1",1,-1)*SUMIF([1]Budget!V:V,'Budget Worksheet for Pivot Tabl'!K5783,[1]Budget!AC:AC)=P5783</f>
        <v>1</v>
      </c>
    </row>
    <row r="5784" spans="1:19" x14ac:dyDescent="0.25">
      <c r="A5784" t="s">
        <v>83</v>
      </c>
      <c r="B5784" t="s">
        <v>84</v>
      </c>
      <c r="C5784" t="s">
        <v>9</v>
      </c>
      <c r="D5784" t="str">
        <f t="shared" si="90"/>
        <v>OUTFLOWS</v>
      </c>
      <c r="E5784" t="s">
        <v>116</v>
      </c>
      <c r="F5784" t="s">
        <v>117</v>
      </c>
      <c r="G5784" t="s">
        <v>6617</v>
      </c>
      <c r="H5784" t="s">
        <v>6618</v>
      </c>
      <c r="I5784" t="s">
        <v>87</v>
      </c>
      <c r="J5784" t="s">
        <v>7096</v>
      </c>
      <c r="K5784" t="s">
        <v>7123</v>
      </c>
      <c r="L5784" t="s">
        <v>1971</v>
      </c>
      <c r="M5784" s="17">
        <f>VLOOKUP($K5784,[1]Budget!$V:$AE,5,0)*IF($C5784="1 - Revenues",1,IF(AND($C5784="5 - Transfers",MID(I5784,15,1)="4"),1,-1))</f>
        <v>-1000</v>
      </c>
      <c r="N5784" s="17">
        <f>VLOOKUP($K5784,[1]Budget!$V:$AE,6,0)*IF($C5784="1 - Revenues",1,IF(AND($C5784="5 - Transfers",MID(J5784,15,1)="4"),1,-1))</f>
        <v>-1000</v>
      </c>
      <c r="O5784" s="17">
        <f>IFERROR(IF(RIGHT(LEFT(K5784,15),1)="4",VLOOKUP(K5784,'[1]Budget Worksheet'!A:B,2,0),-1*VLOOKUP(K5784,'[1]Budget Worksheet'!A:B,2,0)),0)</f>
        <v>-2500</v>
      </c>
      <c r="P5784" s="17">
        <f>VLOOKUP($K5784,[1]Budget!$V:$AE,8,0)*IF($C5784="1 - Revenues",1,IF(AND($C5784="5 - Transfers",MID($K5784,15,1)="4"),1,-1))</f>
        <v>-2500</v>
      </c>
      <c r="Q5784" s="17">
        <f>VLOOKUP($K5784,[1]Budget!$V:$AE,10,0)*IF($C5784="1 - Revenues",1,IF(AND($C5784="5 - Transfers",MID(K5784,15,1)="4"),1,-1))</f>
        <v>0</v>
      </c>
      <c r="S5784" s="18" t="b">
        <f>IF(LEFT(C5784,1)="1",1,-1)*SUMIF([1]Budget!V:V,'Budget Worksheet for Pivot Tabl'!K5784,[1]Budget!AC:AC)=P5784</f>
        <v>1</v>
      </c>
    </row>
    <row r="5785" spans="1:19" x14ac:dyDescent="0.25">
      <c r="A5785" t="s">
        <v>83</v>
      </c>
      <c r="B5785" t="s">
        <v>84</v>
      </c>
      <c r="C5785" t="s">
        <v>9</v>
      </c>
      <c r="D5785" t="str">
        <f t="shared" si="90"/>
        <v>OUTFLOWS</v>
      </c>
      <c r="E5785" t="s">
        <v>116</v>
      </c>
      <c r="F5785" t="s">
        <v>117</v>
      </c>
      <c r="G5785" t="s">
        <v>6617</v>
      </c>
      <c r="H5785" t="s">
        <v>6618</v>
      </c>
      <c r="I5785" t="s">
        <v>87</v>
      </c>
      <c r="J5785" t="s">
        <v>7096</v>
      </c>
      <c r="K5785" t="s">
        <v>7124</v>
      </c>
      <c r="L5785" t="s">
        <v>6912</v>
      </c>
      <c r="M5785" s="17">
        <f>VLOOKUP($K5785,[1]Budget!$V:$AE,5,0)*IF($C5785="1 - Revenues",1,IF(AND($C5785="5 - Transfers",MID(I5785,15,1)="4"),1,-1))</f>
        <v>-3000</v>
      </c>
      <c r="N5785" s="17">
        <f>VLOOKUP($K5785,[1]Budget!$V:$AE,6,0)*IF($C5785="1 - Revenues",1,IF(AND($C5785="5 - Transfers",MID(J5785,15,1)="4"),1,-1))</f>
        <v>-2000</v>
      </c>
      <c r="O5785" s="17">
        <f>IFERROR(IF(RIGHT(LEFT(K5785,15),1)="4",VLOOKUP(K5785,'[1]Budget Worksheet'!A:B,2,0),-1*VLOOKUP(K5785,'[1]Budget Worksheet'!A:B,2,0)),0)</f>
        <v>-6000</v>
      </c>
      <c r="P5785" s="17">
        <f>VLOOKUP($K5785,[1]Budget!$V:$AE,8,0)*IF($C5785="1 - Revenues",1,IF(AND($C5785="5 - Transfers",MID($K5785,15,1)="4"),1,-1))</f>
        <v>-6000</v>
      </c>
      <c r="Q5785" s="17">
        <f>VLOOKUP($K5785,[1]Budget!$V:$AE,10,0)*IF($C5785="1 - Revenues",1,IF(AND($C5785="5 - Transfers",MID(K5785,15,1)="4"),1,-1))</f>
        <v>0</v>
      </c>
      <c r="S5785" s="18" t="b">
        <f>IF(LEFT(C5785,1)="1",1,-1)*SUMIF([1]Budget!V:V,'Budget Worksheet for Pivot Tabl'!K5785,[1]Budget!AC:AC)=P5785</f>
        <v>1</v>
      </c>
    </row>
    <row r="5786" spans="1:19" x14ac:dyDescent="0.25">
      <c r="A5786" t="s">
        <v>83</v>
      </c>
      <c r="B5786" t="s">
        <v>84</v>
      </c>
      <c r="C5786" t="s">
        <v>9</v>
      </c>
      <c r="D5786" t="str">
        <f t="shared" si="90"/>
        <v>OUTFLOWS</v>
      </c>
      <c r="E5786" t="s">
        <v>116</v>
      </c>
      <c r="F5786" t="s">
        <v>117</v>
      </c>
      <c r="G5786" t="s">
        <v>6617</v>
      </c>
      <c r="H5786" t="s">
        <v>6618</v>
      </c>
      <c r="I5786" t="s">
        <v>87</v>
      </c>
      <c r="J5786" t="s">
        <v>7096</v>
      </c>
      <c r="K5786" t="s">
        <v>7125</v>
      </c>
      <c r="L5786" t="s">
        <v>6916</v>
      </c>
      <c r="M5786" s="17">
        <f>VLOOKUP($K5786,[1]Budget!$V:$AE,5,0)*IF($C5786="1 - Revenues",1,IF(AND($C5786="5 - Transfers",MID(I5786,15,1)="4"),1,-1))</f>
        <v>-2000</v>
      </c>
      <c r="N5786" s="17">
        <f>VLOOKUP($K5786,[1]Budget!$V:$AE,6,0)*IF($C5786="1 - Revenues",1,IF(AND($C5786="5 - Transfers",MID(J5786,15,1)="4"),1,-1))</f>
        <v>-2000</v>
      </c>
      <c r="O5786" s="17">
        <f>IFERROR(IF(RIGHT(LEFT(K5786,15),1)="4",VLOOKUP(K5786,'[1]Budget Worksheet'!A:B,2,0),-1*VLOOKUP(K5786,'[1]Budget Worksheet'!A:B,2,0)),0)</f>
        <v>-4000</v>
      </c>
      <c r="P5786" s="17">
        <f>VLOOKUP($K5786,[1]Budget!$V:$AE,8,0)*IF($C5786="1 - Revenues",1,IF(AND($C5786="5 - Transfers",MID($K5786,15,1)="4"),1,-1))</f>
        <v>-4000</v>
      </c>
      <c r="Q5786" s="17">
        <f>VLOOKUP($K5786,[1]Budget!$V:$AE,10,0)*IF($C5786="1 - Revenues",1,IF(AND($C5786="5 - Transfers",MID(K5786,15,1)="4"),1,-1))</f>
        <v>0</v>
      </c>
      <c r="S5786" s="18" t="b">
        <f>IF(LEFT(C5786,1)="1",1,-1)*SUMIF([1]Budget!V:V,'Budget Worksheet for Pivot Tabl'!K5786,[1]Budget!AC:AC)=P5786</f>
        <v>1</v>
      </c>
    </row>
    <row r="5787" spans="1:19" x14ac:dyDescent="0.25">
      <c r="A5787" t="s">
        <v>83</v>
      </c>
      <c r="B5787" t="s">
        <v>84</v>
      </c>
      <c r="C5787" t="s">
        <v>9</v>
      </c>
      <c r="D5787" t="str">
        <f t="shared" si="90"/>
        <v>OUTFLOWS</v>
      </c>
      <c r="E5787" t="s">
        <v>116</v>
      </c>
      <c r="F5787" t="s">
        <v>117</v>
      </c>
      <c r="G5787" t="s">
        <v>6617</v>
      </c>
      <c r="H5787" t="s">
        <v>6618</v>
      </c>
      <c r="I5787" t="s">
        <v>87</v>
      </c>
      <c r="J5787" t="s">
        <v>7096</v>
      </c>
      <c r="K5787" t="s">
        <v>7126</v>
      </c>
      <c r="L5787" t="s">
        <v>6922</v>
      </c>
      <c r="M5787" s="17">
        <f>VLOOKUP($K5787,[1]Budget!$V:$AE,5,0)*IF($C5787="1 - Revenues",1,IF(AND($C5787="5 - Transfers",MID(I5787,15,1)="4"),1,-1))</f>
        <v>-287000</v>
      </c>
      <c r="N5787" s="17">
        <f>VLOOKUP($K5787,[1]Budget!$V:$AE,6,0)*IF($C5787="1 - Revenues",1,IF(AND($C5787="5 - Transfers",MID(J5787,15,1)="4"),1,-1))</f>
        <v>-208000</v>
      </c>
      <c r="O5787" s="17">
        <f>IFERROR(IF(RIGHT(LEFT(K5787,15),1)="4",VLOOKUP(K5787,'[1]Budget Worksheet'!A:B,2,0),-1*VLOOKUP(K5787,'[1]Budget Worksheet'!A:B,2,0)),0)</f>
        <v>-312639</v>
      </c>
      <c r="P5787" s="17">
        <f>VLOOKUP($K5787,[1]Budget!$V:$AE,8,0)*IF($C5787="1 - Revenues",1,IF(AND($C5787="5 - Transfers",MID($K5787,15,1)="4"),1,-1))</f>
        <v>-375000</v>
      </c>
      <c r="Q5787" s="17">
        <f>VLOOKUP($K5787,[1]Budget!$V:$AE,10,0)*IF($C5787="1 - Revenues",1,IF(AND($C5787="5 - Transfers",MID(K5787,15,1)="4"),1,-1))</f>
        <v>-62361</v>
      </c>
      <c r="S5787" s="18" t="b">
        <f>IF(LEFT(C5787,1)="1",1,-1)*SUMIF([1]Budget!V:V,'Budget Worksheet for Pivot Tabl'!K5787,[1]Budget!AC:AC)=P5787</f>
        <v>1</v>
      </c>
    </row>
    <row r="5788" spans="1:19" x14ac:dyDescent="0.25">
      <c r="A5788" t="s">
        <v>83</v>
      </c>
      <c r="B5788" t="s">
        <v>84</v>
      </c>
      <c r="C5788" t="s">
        <v>9</v>
      </c>
      <c r="D5788" t="str">
        <f t="shared" si="90"/>
        <v>OUTFLOWS</v>
      </c>
      <c r="E5788" t="s">
        <v>116</v>
      </c>
      <c r="F5788" t="s">
        <v>117</v>
      </c>
      <c r="G5788" t="s">
        <v>6617</v>
      </c>
      <c r="H5788" t="s">
        <v>6618</v>
      </c>
      <c r="I5788" t="s">
        <v>87</v>
      </c>
      <c r="J5788" t="s">
        <v>7096</v>
      </c>
      <c r="K5788" t="s">
        <v>7127</v>
      </c>
      <c r="L5788" t="s">
        <v>954</v>
      </c>
      <c r="M5788" s="17">
        <f>VLOOKUP($K5788,[1]Budget!$V:$AE,5,0)*IF($C5788="1 - Revenues",1,IF(AND($C5788="5 - Transfers",MID(I5788,15,1)="4"),1,-1))</f>
        <v>0</v>
      </c>
      <c r="N5788" s="17">
        <f>VLOOKUP($K5788,[1]Budget!$V:$AE,6,0)*IF($C5788="1 - Revenues",1,IF(AND($C5788="5 - Transfers",MID(J5788,15,1)="4"),1,-1))</f>
        <v>0</v>
      </c>
      <c r="O5788" s="17">
        <f>IFERROR(IF(RIGHT(LEFT(K5788,15),1)="4",VLOOKUP(K5788,'[1]Budget Worksheet'!A:B,2,0),-1*VLOOKUP(K5788,'[1]Budget Worksheet'!A:B,2,0)),0)</f>
        <v>-2000</v>
      </c>
      <c r="P5788" s="17">
        <f>VLOOKUP($K5788,[1]Budget!$V:$AE,8,0)*IF($C5788="1 - Revenues",1,IF(AND($C5788="5 - Transfers",MID($K5788,15,1)="4"),1,-1))</f>
        <v>-2000</v>
      </c>
      <c r="Q5788" s="17">
        <f>VLOOKUP($K5788,[1]Budget!$V:$AE,10,0)*IF($C5788="1 - Revenues",1,IF(AND($C5788="5 - Transfers",MID(K5788,15,1)="4"),1,-1))</f>
        <v>0</v>
      </c>
      <c r="S5788" s="18" t="b">
        <f>IF(LEFT(C5788,1)="1",1,-1)*SUMIF([1]Budget!V:V,'Budget Worksheet for Pivot Tabl'!K5788,[1]Budget!AC:AC)=P5788</f>
        <v>1</v>
      </c>
    </row>
    <row r="5789" spans="1:19" x14ac:dyDescent="0.25">
      <c r="A5789" t="s">
        <v>83</v>
      </c>
      <c r="B5789" t="s">
        <v>84</v>
      </c>
      <c r="C5789" t="s">
        <v>9</v>
      </c>
      <c r="D5789" t="str">
        <f t="shared" si="90"/>
        <v>OUTFLOWS</v>
      </c>
      <c r="E5789" t="s">
        <v>116</v>
      </c>
      <c r="F5789" t="s">
        <v>117</v>
      </c>
      <c r="G5789" t="s">
        <v>6617</v>
      </c>
      <c r="H5789" t="s">
        <v>6618</v>
      </c>
      <c r="I5789" t="s">
        <v>87</v>
      </c>
      <c r="J5789" t="s">
        <v>7096</v>
      </c>
      <c r="K5789" t="s">
        <v>7128</v>
      </c>
      <c r="L5789" t="s">
        <v>1220</v>
      </c>
      <c r="M5789" s="17">
        <f>VLOOKUP($K5789,[1]Budget!$V:$AE,5,0)*IF($C5789="1 - Revenues",1,IF(AND($C5789="5 - Transfers",MID(I5789,15,1)="4"),1,-1))</f>
        <v>-8000</v>
      </c>
      <c r="N5789" s="17">
        <f>VLOOKUP($K5789,[1]Budget!$V:$AE,6,0)*IF($C5789="1 - Revenues",1,IF(AND($C5789="5 - Transfers",MID(J5789,15,1)="4"),1,-1))</f>
        <v>0</v>
      </c>
      <c r="O5789" s="17">
        <f>IFERROR(IF(RIGHT(LEFT(K5789,15),1)="4",VLOOKUP(K5789,'[1]Budget Worksheet'!A:B,2,0),-1*VLOOKUP(K5789,'[1]Budget Worksheet'!A:B,2,0)),0)</f>
        <v>-10000</v>
      </c>
      <c r="P5789" s="17">
        <f>VLOOKUP($K5789,[1]Budget!$V:$AE,8,0)*IF($C5789="1 - Revenues",1,IF(AND($C5789="5 - Transfers",MID($K5789,15,1)="4"),1,-1))</f>
        <v>-10000</v>
      </c>
      <c r="Q5789" s="17">
        <f>VLOOKUP($K5789,[1]Budget!$V:$AE,10,0)*IF($C5789="1 - Revenues",1,IF(AND($C5789="5 - Transfers",MID(K5789,15,1)="4"),1,-1))</f>
        <v>0</v>
      </c>
      <c r="S5789" s="18" t="b">
        <f>IF(LEFT(C5789,1)="1",1,-1)*SUMIF([1]Budget!V:V,'Budget Worksheet for Pivot Tabl'!K5789,[1]Budget!AC:AC)=P5789</f>
        <v>1</v>
      </c>
    </row>
    <row r="5790" spans="1:19" x14ac:dyDescent="0.25">
      <c r="A5790" t="s">
        <v>83</v>
      </c>
      <c r="B5790" t="s">
        <v>84</v>
      </c>
      <c r="C5790" t="s">
        <v>9</v>
      </c>
      <c r="D5790" t="str">
        <f t="shared" si="90"/>
        <v>OUTFLOWS</v>
      </c>
      <c r="E5790" t="s">
        <v>116</v>
      </c>
      <c r="F5790" t="s">
        <v>117</v>
      </c>
      <c r="G5790" t="s">
        <v>6617</v>
      </c>
      <c r="H5790" t="s">
        <v>6618</v>
      </c>
      <c r="I5790" t="s">
        <v>87</v>
      </c>
      <c r="J5790" t="s">
        <v>7096</v>
      </c>
      <c r="K5790" t="s">
        <v>7129</v>
      </c>
      <c r="L5790" t="s">
        <v>647</v>
      </c>
      <c r="M5790" s="17">
        <f>VLOOKUP($K5790,[1]Budget!$V:$AE,5,0)*IF($C5790="1 - Revenues",1,IF(AND($C5790="5 - Transfers",MID(I5790,15,1)="4"),1,-1))</f>
        <v>0</v>
      </c>
      <c r="N5790" s="17">
        <f>VLOOKUP($K5790,[1]Budget!$V:$AE,6,0)*IF($C5790="1 - Revenues",1,IF(AND($C5790="5 - Transfers",MID(J5790,15,1)="4"),1,-1))</f>
        <v>0</v>
      </c>
      <c r="O5790" s="17">
        <f>IFERROR(IF(RIGHT(LEFT(K5790,15),1)="4",VLOOKUP(K5790,'[1]Budget Worksheet'!A:B,2,0),-1*VLOOKUP(K5790,'[1]Budget Worksheet'!A:B,2,0)),0)</f>
        <v>-500</v>
      </c>
      <c r="P5790" s="17">
        <f>VLOOKUP($K5790,[1]Budget!$V:$AE,8,0)*IF($C5790="1 - Revenues",1,IF(AND($C5790="5 - Transfers",MID($K5790,15,1)="4"),1,-1))</f>
        <v>-500</v>
      </c>
      <c r="Q5790" s="17">
        <f>VLOOKUP($K5790,[1]Budget!$V:$AE,10,0)*IF($C5790="1 - Revenues",1,IF(AND($C5790="5 - Transfers",MID(K5790,15,1)="4"),1,-1))</f>
        <v>0</v>
      </c>
      <c r="S5790" s="18" t="b">
        <f>IF(LEFT(C5790,1)="1",1,-1)*SUMIF([1]Budget!V:V,'Budget Worksheet for Pivot Tabl'!K5790,[1]Budget!AC:AC)=P5790</f>
        <v>1</v>
      </c>
    </row>
    <row r="5791" spans="1:19" x14ac:dyDescent="0.25">
      <c r="A5791" t="s">
        <v>83</v>
      </c>
      <c r="B5791" t="s">
        <v>84</v>
      </c>
      <c r="C5791" t="s">
        <v>9</v>
      </c>
      <c r="D5791" t="str">
        <f t="shared" si="90"/>
        <v>OUTFLOWS</v>
      </c>
      <c r="E5791" t="s">
        <v>116</v>
      </c>
      <c r="F5791" t="s">
        <v>117</v>
      </c>
      <c r="G5791" t="s">
        <v>6617</v>
      </c>
      <c r="H5791" t="s">
        <v>6618</v>
      </c>
      <c r="I5791" t="s">
        <v>87</v>
      </c>
      <c r="J5791" t="s">
        <v>7096</v>
      </c>
      <c r="K5791" t="s">
        <v>7130</v>
      </c>
      <c r="L5791" t="s">
        <v>651</v>
      </c>
      <c r="M5791" s="17">
        <f>VLOOKUP($K5791,[1]Budget!$V:$AE,5,0)*IF($C5791="1 - Revenues",1,IF(AND($C5791="5 - Transfers",MID(I5791,15,1)="4"),1,-1))</f>
        <v>-5000</v>
      </c>
      <c r="N5791" s="17">
        <f>VLOOKUP($K5791,[1]Budget!$V:$AE,6,0)*IF($C5791="1 - Revenues",1,IF(AND($C5791="5 - Transfers",MID(J5791,15,1)="4"),1,-1))</f>
        <v>-2000</v>
      </c>
      <c r="O5791" s="17">
        <f>IFERROR(IF(RIGHT(LEFT(K5791,15),1)="4",VLOOKUP(K5791,'[1]Budget Worksheet'!A:B,2,0),-1*VLOOKUP(K5791,'[1]Budget Worksheet'!A:B,2,0)),0)</f>
        <v>-5500</v>
      </c>
      <c r="P5791" s="17">
        <f>VLOOKUP($K5791,[1]Budget!$V:$AE,8,0)*IF($C5791="1 - Revenues",1,IF(AND($C5791="5 - Transfers",MID($K5791,15,1)="4"),1,-1))</f>
        <v>-5500</v>
      </c>
      <c r="Q5791" s="17">
        <f>VLOOKUP($K5791,[1]Budget!$V:$AE,10,0)*IF($C5791="1 - Revenues",1,IF(AND($C5791="5 - Transfers",MID(K5791,15,1)="4"),1,-1))</f>
        <v>0</v>
      </c>
      <c r="S5791" s="18" t="b">
        <f>IF(LEFT(C5791,1)="1",1,-1)*SUMIF([1]Budget!V:V,'Budget Worksheet for Pivot Tabl'!K5791,[1]Budget!AC:AC)=P5791</f>
        <v>1</v>
      </c>
    </row>
    <row r="5792" spans="1:19" x14ac:dyDescent="0.25">
      <c r="A5792" t="s">
        <v>83</v>
      </c>
      <c r="B5792" t="s">
        <v>84</v>
      </c>
      <c r="C5792" t="s">
        <v>10</v>
      </c>
      <c r="D5792" t="str">
        <f t="shared" si="90"/>
        <v>OUTFLOWS</v>
      </c>
      <c r="E5792" t="s">
        <v>116</v>
      </c>
      <c r="F5792" t="s">
        <v>117</v>
      </c>
      <c r="G5792" t="s">
        <v>6617</v>
      </c>
      <c r="H5792" t="s">
        <v>6618</v>
      </c>
      <c r="I5792" t="s">
        <v>87</v>
      </c>
      <c r="J5792" t="s">
        <v>7096</v>
      </c>
      <c r="K5792" t="s">
        <v>7131</v>
      </c>
      <c r="L5792" t="s">
        <v>1133</v>
      </c>
      <c r="M5792" s="17">
        <f>VLOOKUP($K5792,[1]Budget!$V:$AE,5,0)*IF($C5792="1 - Revenues",1,IF(AND($C5792="5 - Transfers",MID(I5792,15,1)="4"),1,-1))</f>
        <v>0</v>
      </c>
      <c r="N5792" s="17">
        <f>VLOOKUP($K5792,[1]Budget!$V:$AE,6,0)*IF($C5792="1 - Revenues",1,IF(AND($C5792="5 - Transfers",MID(J5792,15,1)="4"),1,-1))</f>
        <v>0</v>
      </c>
      <c r="O5792" s="17">
        <f>IFERROR(IF(RIGHT(LEFT(K5792,15),1)="4",VLOOKUP(K5792,'[1]Budget Worksheet'!A:B,2,0),-1*VLOOKUP(K5792,'[1]Budget Worksheet'!A:B,2,0)),0)</f>
        <v>0</v>
      </c>
      <c r="P5792" s="17">
        <f>VLOOKUP($K5792,[1]Budget!$V:$AE,8,0)*IF($C5792="1 - Revenues",1,IF(AND($C5792="5 - Transfers",MID($K5792,15,1)="4"),1,-1))</f>
        <v>0</v>
      </c>
      <c r="Q5792" s="17">
        <f>VLOOKUP($K5792,[1]Budget!$V:$AE,10,0)*IF($C5792="1 - Revenues",1,IF(AND($C5792="5 - Transfers",MID(K5792,15,1)="4"),1,-1))</f>
        <v>0</v>
      </c>
      <c r="S5792" s="18" t="b">
        <f>IF(LEFT(C5792,1)="1",1,-1)*SUMIF([1]Budget!V:V,'Budget Worksheet for Pivot Tabl'!K5792,[1]Budget!AC:AC)=P5792</f>
        <v>1</v>
      </c>
    </row>
    <row r="5793" spans="1:19" x14ac:dyDescent="0.25">
      <c r="A5793" t="s">
        <v>83</v>
      </c>
      <c r="B5793" t="s">
        <v>84</v>
      </c>
      <c r="C5793" t="s">
        <v>8</v>
      </c>
      <c r="D5793" t="str">
        <f t="shared" si="90"/>
        <v>OUTFLOWS</v>
      </c>
      <c r="E5793" t="s">
        <v>118</v>
      </c>
      <c r="F5793" t="s">
        <v>100</v>
      </c>
      <c r="G5793" t="s">
        <v>2166</v>
      </c>
      <c r="H5793" t="s">
        <v>2167</v>
      </c>
      <c r="I5793" t="s">
        <v>701</v>
      </c>
      <c r="J5793" t="s">
        <v>702</v>
      </c>
      <c r="K5793" t="s">
        <v>7132</v>
      </c>
      <c r="L5793" t="s">
        <v>590</v>
      </c>
      <c r="M5793" s="17">
        <f>VLOOKUP($K5793,[1]Budget!$V:$AE,5,0)*IF($C5793="1 - Revenues",1,IF(AND($C5793="5 - Transfers",MID(I5793,15,1)="4"),1,-1))</f>
        <v>0</v>
      </c>
      <c r="N5793" s="17">
        <f>VLOOKUP($K5793,[1]Budget!$V:$AE,6,0)*IF($C5793="1 - Revenues",1,IF(AND($C5793="5 - Transfers",MID(J5793,15,1)="4"),1,-1))</f>
        <v>-162000</v>
      </c>
      <c r="O5793" s="17">
        <f>IFERROR(IF(RIGHT(LEFT(K5793,15),1)="4",VLOOKUP(K5793,'[1]Budget Worksheet'!A:B,2,0),-1*VLOOKUP(K5793,'[1]Budget Worksheet'!A:B,2,0)),0)</f>
        <v>0</v>
      </c>
      <c r="P5793" s="17">
        <f>VLOOKUP($K5793,[1]Budget!$V:$AE,8,0)*IF($C5793="1 - Revenues",1,IF(AND($C5793="5 - Transfers",MID($K5793,15,1)="4"),1,-1))</f>
        <v>0</v>
      </c>
      <c r="Q5793" s="17">
        <f>VLOOKUP($K5793,[1]Budget!$V:$AE,10,0)*IF($C5793="1 - Revenues",1,IF(AND($C5793="5 - Transfers",MID(K5793,15,1)="4"),1,-1))</f>
        <v>0</v>
      </c>
      <c r="S5793" s="18" t="b">
        <f>IF(LEFT(C5793,1)="1",1,-1)*SUMIF([1]Budget!V:V,'Budget Worksheet for Pivot Tabl'!K5793,[1]Budget!AC:AC)=P5793</f>
        <v>1</v>
      </c>
    </row>
    <row r="5794" spans="1:19" x14ac:dyDescent="0.25">
      <c r="A5794" t="s">
        <v>83</v>
      </c>
      <c r="B5794" t="s">
        <v>84</v>
      </c>
      <c r="C5794" t="s">
        <v>8</v>
      </c>
      <c r="D5794" t="str">
        <f t="shared" si="90"/>
        <v>OUTFLOWS</v>
      </c>
      <c r="E5794" t="s">
        <v>118</v>
      </c>
      <c r="F5794" t="s">
        <v>100</v>
      </c>
      <c r="G5794" t="s">
        <v>2166</v>
      </c>
      <c r="H5794" t="s">
        <v>2167</v>
      </c>
      <c r="I5794" t="s">
        <v>701</v>
      </c>
      <c r="J5794" t="s">
        <v>702</v>
      </c>
      <c r="K5794" t="s">
        <v>7133</v>
      </c>
      <c r="L5794" t="s">
        <v>593</v>
      </c>
      <c r="M5794" s="17">
        <f>VLOOKUP($K5794,[1]Budget!$V:$AE,5,0)*IF($C5794="1 - Revenues",1,IF(AND($C5794="5 - Transfers",MID(I5794,15,1)="4"),1,-1))</f>
        <v>0</v>
      </c>
      <c r="N5794" s="17">
        <f>VLOOKUP($K5794,[1]Budget!$V:$AE,6,0)*IF($C5794="1 - Revenues",1,IF(AND($C5794="5 - Transfers",MID(J5794,15,1)="4"),1,-1))</f>
        <v>0</v>
      </c>
      <c r="O5794" s="17">
        <f>IFERROR(IF(RIGHT(LEFT(K5794,15),1)="4",VLOOKUP(K5794,'[1]Budget Worksheet'!A:B,2,0),-1*VLOOKUP(K5794,'[1]Budget Worksheet'!A:B,2,0)),0)</f>
        <v>0</v>
      </c>
      <c r="P5794" s="17">
        <f>VLOOKUP($K5794,[1]Budget!$V:$AE,8,0)*IF($C5794="1 - Revenues",1,IF(AND($C5794="5 - Transfers",MID($K5794,15,1)="4"),1,-1))</f>
        <v>0</v>
      </c>
      <c r="Q5794" s="17">
        <f>VLOOKUP($K5794,[1]Budget!$V:$AE,10,0)*IF($C5794="1 - Revenues",1,IF(AND($C5794="5 - Transfers",MID(K5794,15,1)="4"),1,-1))</f>
        <v>0</v>
      </c>
      <c r="S5794" s="18" t="b">
        <f>IF(LEFT(C5794,1)="1",1,-1)*SUMIF([1]Budget!V:V,'Budget Worksheet for Pivot Tabl'!K5794,[1]Budget!AC:AC)=P5794</f>
        <v>1</v>
      </c>
    </row>
    <row r="5795" spans="1:19" x14ac:dyDescent="0.25">
      <c r="A5795" t="s">
        <v>83</v>
      </c>
      <c r="B5795" t="s">
        <v>84</v>
      </c>
      <c r="C5795" t="s">
        <v>8</v>
      </c>
      <c r="D5795" t="str">
        <f t="shared" si="90"/>
        <v>OUTFLOWS</v>
      </c>
      <c r="E5795" t="s">
        <v>118</v>
      </c>
      <c r="F5795" t="s">
        <v>100</v>
      </c>
      <c r="G5795" t="s">
        <v>2166</v>
      </c>
      <c r="H5795" t="s">
        <v>2167</v>
      </c>
      <c r="I5795" t="s">
        <v>701</v>
      </c>
      <c r="J5795" t="s">
        <v>702</v>
      </c>
      <c r="K5795" t="s">
        <v>7134</v>
      </c>
      <c r="L5795" t="s">
        <v>599</v>
      </c>
      <c r="M5795" s="17">
        <f>VLOOKUP($K5795,[1]Budget!$V:$AE,5,0)*IF($C5795="1 - Revenues",1,IF(AND($C5795="5 - Transfers",MID(I5795,15,1)="4"),1,-1))</f>
        <v>0</v>
      </c>
      <c r="N5795" s="17">
        <f>VLOOKUP($K5795,[1]Budget!$V:$AE,6,0)*IF($C5795="1 - Revenues",1,IF(AND($C5795="5 - Transfers",MID(J5795,15,1)="4"),1,-1))</f>
        <v>-2000</v>
      </c>
      <c r="O5795" s="17">
        <f>IFERROR(IF(RIGHT(LEFT(K5795,15),1)="4",VLOOKUP(K5795,'[1]Budget Worksheet'!A:B,2,0),-1*VLOOKUP(K5795,'[1]Budget Worksheet'!A:B,2,0)),0)</f>
        <v>0</v>
      </c>
      <c r="P5795" s="17">
        <f>VLOOKUP($K5795,[1]Budget!$V:$AE,8,0)*IF($C5795="1 - Revenues",1,IF(AND($C5795="5 - Transfers",MID($K5795,15,1)="4"),1,-1))</f>
        <v>0</v>
      </c>
      <c r="Q5795" s="17">
        <f>VLOOKUP($K5795,[1]Budget!$V:$AE,10,0)*IF($C5795="1 - Revenues",1,IF(AND($C5795="5 - Transfers",MID(K5795,15,1)="4"),1,-1))</f>
        <v>0</v>
      </c>
      <c r="S5795" s="18" t="b">
        <f>IF(LEFT(C5795,1)="1",1,-1)*SUMIF([1]Budget!V:V,'Budget Worksheet for Pivot Tabl'!K5795,[1]Budget!AC:AC)=P5795</f>
        <v>1</v>
      </c>
    </row>
    <row r="5796" spans="1:19" x14ac:dyDescent="0.25">
      <c r="A5796" t="s">
        <v>83</v>
      </c>
      <c r="B5796" t="s">
        <v>84</v>
      </c>
      <c r="C5796" t="s">
        <v>8</v>
      </c>
      <c r="D5796" t="str">
        <f t="shared" si="90"/>
        <v>OUTFLOWS</v>
      </c>
      <c r="E5796" t="s">
        <v>118</v>
      </c>
      <c r="F5796" t="s">
        <v>100</v>
      </c>
      <c r="G5796" t="s">
        <v>2166</v>
      </c>
      <c r="H5796" t="s">
        <v>2167</v>
      </c>
      <c r="I5796" t="s">
        <v>701</v>
      </c>
      <c r="J5796" t="s">
        <v>702</v>
      </c>
      <c r="K5796" t="s">
        <v>7135</v>
      </c>
      <c r="L5796" t="s">
        <v>470</v>
      </c>
      <c r="M5796" s="17">
        <f>VLOOKUP($K5796,[1]Budget!$V:$AE,5,0)*IF($C5796="1 - Revenues",1,IF(AND($C5796="5 - Transfers",MID(I5796,15,1)="4"),1,-1))</f>
        <v>0</v>
      </c>
      <c r="N5796" s="17">
        <f>VLOOKUP($K5796,[1]Budget!$V:$AE,6,0)*IF($C5796="1 - Revenues",1,IF(AND($C5796="5 - Transfers",MID(J5796,15,1)="4"),1,-1))</f>
        <v>-33000</v>
      </c>
      <c r="O5796" s="17">
        <f>IFERROR(IF(RIGHT(LEFT(K5796,15),1)="4",VLOOKUP(K5796,'[1]Budget Worksheet'!A:B,2,0),-1*VLOOKUP(K5796,'[1]Budget Worksheet'!A:B,2,0)),0)</f>
        <v>0</v>
      </c>
      <c r="P5796" s="17">
        <f>VLOOKUP($K5796,[1]Budget!$V:$AE,8,0)*IF($C5796="1 - Revenues",1,IF(AND($C5796="5 - Transfers",MID($K5796,15,1)="4"),1,-1))</f>
        <v>0</v>
      </c>
      <c r="Q5796" s="17">
        <f>VLOOKUP($K5796,[1]Budget!$V:$AE,10,0)*IF($C5796="1 - Revenues",1,IF(AND($C5796="5 - Transfers",MID(K5796,15,1)="4"),1,-1))</f>
        <v>0</v>
      </c>
      <c r="S5796" s="18" t="b">
        <f>IF(LEFT(C5796,1)="1",1,-1)*SUMIF([1]Budget!V:V,'Budget Worksheet for Pivot Tabl'!K5796,[1]Budget!AC:AC)=P5796</f>
        <v>1</v>
      </c>
    </row>
    <row r="5797" spans="1:19" x14ac:dyDescent="0.25">
      <c r="A5797" t="s">
        <v>83</v>
      </c>
      <c r="B5797" t="s">
        <v>84</v>
      </c>
      <c r="C5797" t="s">
        <v>8</v>
      </c>
      <c r="D5797" t="str">
        <f t="shared" si="90"/>
        <v>OUTFLOWS</v>
      </c>
      <c r="E5797" t="s">
        <v>118</v>
      </c>
      <c r="F5797" t="s">
        <v>100</v>
      </c>
      <c r="G5797" t="s">
        <v>2166</v>
      </c>
      <c r="H5797" t="s">
        <v>2167</v>
      </c>
      <c r="I5797" t="s">
        <v>701</v>
      </c>
      <c r="J5797" t="s">
        <v>702</v>
      </c>
      <c r="K5797" t="s">
        <v>7136</v>
      </c>
      <c r="L5797" t="s">
        <v>606</v>
      </c>
      <c r="M5797" s="17">
        <f>VLOOKUP($K5797,[1]Budget!$V:$AE,5,0)*IF($C5797="1 - Revenues",1,IF(AND($C5797="5 - Transfers",MID(I5797,15,1)="4"),1,-1))</f>
        <v>0</v>
      </c>
      <c r="N5797" s="17">
        <f>VLOOKUP($K5797,[1]Budget!$V:$AE,6,0)*IF($C5797="1 - Revenues",1,IF(AND($C5797="5 - Transfers",MID(J5797,15,1)="4"),1,-1))</f>
        <v>-12000</v>
      </c>
      <c r="O5797" s="17">
        <f>IFERROR(IF(RIGHT(LEFT(K5797,15),1)="4",VLOOKUP(K5797,'[1]Budget Worksheet'!A:B,2,0),-1*VLOOKUP(K5797,'[1]Budget Worksheet'!A:B,2,0)),0)</f>
        <v>0</v>
      </c>
      <c r="P5797" s="17">
        <f>VLOOKUP($K5797,[1]Budget!$V:$AE,8,0)*IF($C5797="1 - Revenues",1,IF(AND($C5797="5 - Transfers",MID($K5797,15,1)="4"),1,-1))</f>
        <v>0</v>
      </c>
      <c r="Q5797" s="17">
        <f>VLOOKUP($K5797,[1]Budget!$V:$AE,10,0)*IF($C5797="1 - Revenues",1,IF(AND($C5797="5 - Transfers",MID(K5797,15,1)="4"),1,-1))</f>
        <v>0</v>
      </c>
      <c r="S5797" s="18" t="b">
        <f>IF(LEFT(C5797,1)="1",1,-1)*SUMIF([1]Budget!V:V,'Budget Worksheet for Pivot Tabl'!K5797,[1]Budget!AC:AC)=P5797</f>
        <v>1</v>
      </c>
    </row>
    <row r="5798" spans="1:19" x14ac:dyDescent="0.25">
      <c r="A5798" t="s">
        <v>83</v>
      </c>
      <c r="B5798" t="s">
        <v>84</v>
      </c>
      <c r="C5798" t="s">
        <v>8</v>
      </c>
      <c r="D5798" t="str">
        <f t="shared" si="90"/>
        <v>OUTFLOWS</v>
      </c>
      <c r="E5798" t="s">
        <v>118</v>
      </c>
      <c r="F5798" t="s">
        <v>100</v>
      </c>
      <c r="G5798" t="s">
        <v>2166</v>
      </c>
      <c r="H5798" t="s">
        <v>2167</v>
      </c>
      <c r="I5798" t="s">
        <v>701</v>
      </c>
      <c r="J5798" t="s">
        <v>702</v>
      </c>
      <c r="K5798" t="s">
        <v>7137</v>
      </c>
      <c r="L5798" t="s">
        <v>608</v>
      </c>
      <c r="M5798" s="17">
        <f>VLOOKUP($K5798,[1]Budget!$V:$AE,5,0)*IF($C5798="1 - Revenues",1,IF(AND($C5798="5 - Transfers",MID(I5798,15,1)="4"),1,-1))</f>
        <v>0</v>
      </c>
      <c r="N5798" s="17">
        <f>VLOOKUP($K5798,[1]Budget!$V:$AE,6,0)*IF($C5798="1 - Revenues",1,IF(AND($C5798="5 - Transfers",MID(J5798,15,1)="4"),1,-1))</f>
        <v>-14000</v>
      </c>
      <c r="O5798" s="17">
        <f>IFERROR(IF(RIGHT(LEFT(K5798,15),1)="4",VLOOKUP(K5798,'[1]Budget Worksheet'!A:B,2,0),-1*VLOOKUP(K5798,'[1]Budget Worksheet'!A:B,2,0)),0)</f>
        <v>0</v>
      </c>
      <c r="P5798" s="17">
        <f>VLOOKUP($K5798,[1]Budget!$V:$AE,8,0)*IF($C5798="1 - Revenues",1,IF(AND($C5798="5 - Transfers",MID($K5798,15,1)="4"),1,-1))</f>
        <v>0</v>
      </c>
      <c r="Q5798" s="17">
        <f>VLOOKUP($K5798,[1]Budget!$V:$AE,10,0)*IF($C5798="1 - Revenues",1,IF(AND($C5798="5 - Transfers",MID(K5798,15,1)="4"),1,-1))</f>
        <v>0</v>
      </c>
      <c r="S5798" s="18" t="b">
        <f>IF(LEFT(C5798,1)="1",1,-1)*SUMIF([1]Budget!V:V,'Budget Worksheet for Pivot Tabl'!K5798,[1]Budget!AC:AC)=P5798</f>
        <v>1</v>
      </c>
    </row>
    <row r="5799" spans="1:19" x14ac:dyDescent="0.25">
      <c r="A5799" t="s">
        <v>83</v>
      </c>
      <c r="B5799" t="s">
        <v>84</v>
      </c>
      <c r="C5799" t="s">
        <v>8</v>
      </c>
      <c r="D5799" t="str">
        <f t="shared" si="90"/>
        <v>OUTFLOWS</v>
      </c>
      <c r="E5799" t="s">
        <v>118</v>
      </c>
      <c r="F5799" t="s">
        <v>100</v>
      </c>
      <c r="G5799" t="s">
        <v>2166</v>
      </c>
      <c r="H5799" t="s">
        <v>2167</v>
      </c>
      <c r="I5799" t="s">
        <v>701</v>
      </c>
      <c r="J5799" t="s">
        <v>702</v>
      </c>
      <c r="K5799" t="s">
        <v>7138</v>
      </c>
      <c r="L5799" t="s">
        <v>610</v>
      </c>
      <c r="M5799" s="17">
        <f>VLOOKUP($K5799,[1]Budget!$V:$AE,5,0)*IF($C5799="1 - Revenues",1,IF(AND($C5799="5 - Transfers",MID(I5799,15,1)="4"),1,-1))</f>
        <v>0</v>
      </c>
      <c r="N5799" s="17">
        <f>VLOOKUP($K5799,[1]Budget!$V:$AE,6,0)*IF($C5799="1 - Revenues",1,IF(AND($C5799="5 - Transfers",MID(J5799,15,1)="4"),1,-1))</f>
        <v>-1000</v>
      </c>
      <c r="O5799" s="17">
        <f>IFERROR(IF(RIGHT(LEFT(K5799,15),1)="4",VLOOKUP(K5799,'[1]Budget Worksheet'!A:B,2,0),-1*VLOOKUP(K5799,'[1]Budget Worksheet'!A:B,2,0)),0)</f>
        <v>0</v>
      </c>
      <c r="P5799" s="17">
        <f>VLOOKUP($K5799,[1]Budget!$V:$AE,8,0)*IF($C5799="1 - Revenues",1,IF(AND($C5799="5 - Transfers",MID($K5799,15,1)="4"),1,-1))</f>
        <v>0</v>
      </c>
      <c r="Q5799" s="17">
        <f>VLOOKUP($K5799,[1]Budget!$V:$AE,10,0)*IF($C5799="1 - Revenues",1,IF(AND($C5799="5 - Transfers",MID(K5799,15,1)="4"),1,-1))</f>
        <v>0</v>
      </c>
      <c r="S5799" s="18" t="b">
        <f>IF(LEFT(C5799,1)="1",1,-1)*SUMIF([1]Budget!V:V,'Budget Worksheet for Pivot Tabl'!K5799,[1]Budget!AC:AC)=P5799</f>
        <v>1</v>
      </c>
    </row>
    <row r="5800" spans="1:19" x14ac:dyDescent="0.25">
      <c r="A5800" t="s">
        <v>83</v>
      </c>
      <c r="B5800" t="s">
        <v>84</v>
      </c>
      <c r="C5800" t="s">
        <v>8</v>
      </c>
      <c r="D5800" t="str">
        <f t="shared" si="90"/>
        <v>OUTFLOWS</v>
      </c>
      <c r="E5800" t="s">
        <v>118</v>
      </c>
      <c r="F5800" t="s">
        <v>100</v>
      </c>
      <c r="G5800" t="s">
        <v>2166</v>
      </c>
      <c r="H5800" t="s">
        <v>2167</v>
      </c>
      <c r="I5800" t="s">
        <v>701</v>
      </c>
      <c r="J5800" t="s">
        <v>702</v>
      </c>
      <c r="K5800" t="s">
        <v>7139</v>
      </c>
      <c r="L5800" t="s">
        <v>612</v>
      </c>
      <c r="M5800" s="17">
        <f>VLOOKUP($K5800,[1]Budget!$V:$AE,5,0)*IF($C5800="1 - Revenues",1,IF(AND($C5800="5 - Transfers",MID(I5800,15,1)="4"),1,-1))</f>
        <v>0</v>
      </c>
      <c r="N5800" s="17">
        <f>VLOOKUP($K5800,[1]Budget!$V:$AE,6,0)*IF($C5800="1 - Revenues",1,IF(AND($C5800="5 - Transfers",MID(J5800,15,1)="4"),1,-1))</f>
        <v>0</v>
      </c>
      <c r="O5800" s="17">
        <f>IFERROR(IF(RIGHT(LEFT(K5800,15),1)="4",VLOOKUP(K5800,'[1]Budget Worksheet'!A:B,2,0),-1*VLOOKUP(K5800,'[1]Budget Worksheet'!A:B,2,0)),0)</f>
        <v>0</v>
      </c>
      <c r="P5800" s="17">
        <f>VLOOKUP($K5800,[1]Budget!$V:$AE,8,0)*IF($C5800="1 - Revenues",1,IF(AND($C5800="5 - Transfers",MID($K5800,15,1)="4"),1,-1))</f>
        <v>0</v>
      </c>
      <c r="Q5800" s="17">
        <f>VLOOKUP($K5800,[1]Budget!$V:$AE,10,0)*IF($C5800="1 - Revenues",1,IF(AND($C5800="5 - Transfers",MID(K5800,15,1)="4"),1,-1))</f>
        <v>0</v>
      </c>
      <c r="S5800" s="18" t="b">
        <f>IF(LEFT(C5800,1)="1",1,-1)*SUMIF([1]Budget!V:V,'Budget Worksheet for Pivot Tabl'!K5800,[1]Budget!AC:AC)=P5800</f>
        <v>1</v>
      </c>
    </row>
    <row r="5801" spans="1:19" x14ac:dyDescent="0.25">
      <c r="A5801" t="s">
        <v>83</v>
      </c>
      <c r="B5801" t="s">
        <v>84</v>
      </c>
      <c r="C5801" t="s">
        <v>8</v>
      </c>
      <c r="D5801" t="str">
        <f t="shared" si="90"/>
        <v>OUTFLOWS</v>
      </c>
      <c r="E5801" t="s">
        <v>118</v>
      </c>
      <c r="F5801" t="s">
        <v>100</v>
      </c>
      <c r="G5801" t="s">
        <v>2166</v>
      </c>
      <c r="H5801" t="s">
        <v>2167</v>
      </c>
      <c r="I5801" t="s">
        <v>701</v>
      </c>
      <c r="J5801" t="s">
        <v>702</v>
      </c>
      <c r="K5801" t="s">
        <v>7140</v>
      </c>
      <c r="L5801" t="s">
        <v>614</v>
      </c>
      <c r="M5801" s="17">
        <f>VLOOKUP($K5801,[1]Budget!$V:$AE,5,0)*IF($C5801="1 - Revenues",1,IF(AND($C5801="5 - Transfers",MID(I5801,15,1)="4"),1,-1))</f>
        <v>0</v>
      </c>
      <c r="N5801" s="17">
        <f>VLOOKUP($K5801,[1]Budget!$V:$AE,6,0)*IF($C5801="1 - Revenues",1,IF(AND($C5801="5 - Transfers",MID(J5801,15,1)="4"),1,-1))</f>
        <v>0</v>
      </c>
      <c r="O5801" s="17">
        <f>IFERROR(IF(RIGHT(LEFT(K5801,15),1)="4",VLOOKUP(K5801,'[1]Budget Worksheet'!A:B,2,0),-1*VLOOKUP(K5801,'[1]Budget Worksheet'!A:B,2,0)),0)</f>
        <v>0</v>
      </c>
      <c r="P5801" s="17">
        <f>VLOOKUP($K5801,[1]Budget!$V:$AE,8,0)*IF($C5801="1 - Revenues",1,IF(AND($C5801="5 - Transfers",MID($K5801,15,1)="4"),1,-1))</f>
        <v>0</v>
      </c>
      <c r="Q5801" s="17">
        <f>VLOOKUP($K5801,[1]Budget!$V:$AE,10,0)*IF($C5801="1 - Revenues",1,IF(AND($C5801="5 - Transfers",MID(K5801,15,1)="4"),1,-1))</f>
        <v>0</v>
      </c>
      <c r="S5801" s="18" t="b">
        <f>IF(LEFT(C5801,1)="1",1,-1)*SUMIF([1]Budget!V:V,'Budget Worksheet for Pivot Tabl'!K5801,[1]Budget!AC:AC)=P5801</f>
        <v>1</v>
      </c>
    </row>
    <row r="5802" spans="1:19" x14ac:dyDescent="0.25">
      <c r="A5802" t="s">
        <v>83</v>
      </c>
      <c r="B5802" t="s">
        <v>84</v>
      </c>
      <c r="C5802" t="s">
        <v>8</v>
      </c>
      <c r="D5802" t="str">
        <f t="shared" si="90"/>
        <v>OUTFLOWS</v>
      </c>
      <c r="E5802" t="s">
        <v>118</v>
      </c>
      <c r="F5802" t="s">
        <v>100</v>
      </c>
      <c r="G5802" t="s">
        <v>2166</v>
      </c>
      <c r="H5802" t="s">
        <v>2167</v>
      </c>
      <c r="I5802" t="s">
        <v>701</v>
      </c>
      <c r="J5802" t="s">
        <v>702</v>
      </c>
      <c r="K5802" t="s">
        <v>7141</v>
      </c>
      <c r="L5802" t="s">
        <v>618</v>
      </c>
      <c r="M5802" s="17">
        <f>VLOOKUP($K5802,[1]Budget!$V:$AE,5,0)*IF($C5802="1 - Revenues",1,IF(AND($C5802="5 - Transfers",MID(I5802,15,1)="4"),1,-1))</f>
        <v>0</v>
      </c>
      <c r="N5802" s="17">
        <f>VLOOKUP($K5802,[1]Budget!$V:$AE,6,0)*IF($C5802="1 - Revenues",1,IF(AND($C5802="5 - Transfers",MID(J5802,15,1)="4"),1,-1))</f>
        <v>-1000</v>
      </c>
      <c r="O5802" s="17">
        <f>IFERROR(IF(RIGHT(LEFT(K5802,15),1)="4",VLOOKUP(K5802,'[1]Budget Worksheet'!A:B,2,0),-1*VLOOKUP(K5802,'[1]Budget Worksheet'!A:B,2,0)),0)</f>
        <v>0</v>
      </c>
      <c r="P5802" s="17">
        <f>VLOOKUP($K5802,[1]Budget!$V:$AE,8,0)*IF($C5802="1 - Revenues",1,IF(AND($C5802="5 - Transfers",MID($K5802,15,1)="4"),1,-1))</f>
        <v>0</v>
      </c>
      <c r="Q5802" s="17">
        <f>VLOOKUP($K5802,[1]Budget!$V:$AE,10,0)*IF($C5802="1 - Revenues",1,IF(AND($C5802="5 - Transfers",MID(K5802,15,1)="4"),1,-1))</f>
        <v>0</v>
      </c>
      <c r="S5802" s="18" t="b">
        <f>IF(LEFT(C5802,1)="1",1,-1)*SUMIF([1]Budget!V:V,'Budget Worksheet for Pivot Tabl'!K5802,[1]Budget!AC:AC)=P5802</f>
        <v>1</v>
      </c>
    </row>
    <row r="5803" spans="1:19" x14ac:dyDescent="0.25">
      <c r="A5803" t="s">
        <v>83</v>
      </c>
      <c r="B5803" t="s">
        <v>84</v>
      </c>
      <c r="C5803" t="s">
        <v>8</v>
      </c>
      <c r="D5803" t="str">
        <f t="shared" si="90"/>
        <v>OUTFLOWS</v>
      </c>
      <c r="E5803" t="s">
        <v>118</v>
      </c>
      <c r="F5803" t="s">
        <v>100</v>
      </c>
      <c r="G5803" t="s">
        <v>2166</v>
      </c>
      <c r="H5803" t="s">
        <v>2167</v>
      </c>
      <c r="I5803" t="s">
        <v>701</v>
      </c>
      <c r="J5803" t="s">
        <v>702</v>
      </c>
      <c r="K5803" t="s">
        <v>7142</v>
      </c>
      <c r="L5803" t="s">
        <v>620</v>
      </c>
      <c r="M5803" s="17">
        <f>VLOOKUP($K5803,[1]Budget!$V:$AE,5,0)*IF($C5803="1 - Revenues",1,IF(AND($C5803="5 - Transfers",MID(I5803,15,1)="4"),1,-1))</f>
        <v>0</v>
      </c>
      <c r="N5803" s="17">
        <f>VLOOKUP($K5803,[1]Budget!$V:$AE,6,0)*IF($C5803="1 - Revenues",1,IF(AND($C5803="5 - Transfers",MID(J5803,15,1)="4"),1,-1))</f>
        <v>-1000</v>
      </c>
      <c r="O5803" s="17">
        <f>IFERROR(IF(RIGHT(LEFT(K5803,15),1)="4",VLOOKUP(K5803,'[1]Budget Worksheet'!A:B,2,0),-1*VLOOKUP(K5803,'[1]Budget Worksheet'!A:B,2,0)),0)</f>
        <v>0</v>
      </c>
      <c r="P5803" s="17">
        <f>VLOOKUP($K5803,[1]Budget!$V:$AE,8,0)*IF($C5803="1 - Revenues",1,IF(AND($C5803="5 - Transfers",MID($K5803,15,1)="4"),1,-1))</f>
        <v>0</v>
      </c>
      <c r="Q5803" s="17">
        <f>VLOOKUP($K5803,[1]Budget!$V:$AE,10,0)*IF($C5803="1 - Revenues",1,IF(AND($C5803="5 - Transfers",MID(K5803,15,1)="4"),1,-1))</f>
        <v>0</v>
      </c>
      <c r="S5803" s="18" t="b">
        <f>IF(LEFT(C5803,1)="1",1,-1)*SUMIF([1]Budget!V:V,'Budget Worksheet for Pivot Tabl'!K5803,[1]Budget!AC:AC)=P5803</f>
        <v>1</v>
      </c>
    </row>
    <row r="5804" spans="1:19" x14ac:dyDescent="0.25">
      <c r="A5804" t="s">
        <v>83</v>
      </c>
      <c r="B5804" t="s">
        <v>84</v>
      </c>
      <c r="C5804" t="s">
        <v>8</v>
      </c>
      <c r="D5804" t="str">
        <f t="shared" si="90"/>
        <v>OUTFLOWS</v>
      </c>
      <c r="E5804" t="s">
        <v>118</v>
      </c>
      <c r="F5804" t="s">
        <v>100</v>
      </c>
      <c r="G5804" t="s">
        <v>2166</v>
      </c>
      <c r="H5804" t="s">
        <v>2167</v>
      </c>
      <c r="I5804" t="s">
        <v>701</v>
      </c>
      <c r="J5804" t="s">
        <v>702</v>
      </c>
      <c r="K5804" t="s">
        <v>7143</v>
      </c>
      <c r="L5804" t="s">
        <v>472</v>
      </c>
      <c r="M5804" s="17">
        <f>VLOOKUP($K5804,[1]Budget!$V:$AE,5,0)*IF($C5804="1 - Revenues",1,IF(AND($C5804="5 - Transfers",MID(I5804,15,1)="4"),1,-1))</f>
        <v>0</v>
      </c>
      <c r="N5804" s="17">
        <f>VLOOKUP($K5804,[1]Budget!$V:$AE,6,0)*IF($C5804="1 - Revenues",1,IF(AND($C5804="5 - Transfers",MID(J5804,15,1)="4"),1,-1))</f>
        <v>-2000</v>
      </c>
      <c r="O5804" s="17">
        <f>IFERROR(IF(RIGHT(LEFT(K5804,15),1)="4",VLOOKUP(K5804,'[1]Budget Worksheet'!A:B,2,0),-1*VLOOKUP(K5804,'[1]Budget Worksheet'!A:B,2,0)),0)</f>
        <v>0</v>
      </c>
      <c r="P5804" s="17">
        <f>VLOOKUP($K5804,[1]Budget!$V:$AE,8,0)*IF($C5804="1 - Revenues",1,IF(AND($C5804="5 - Transfers",MID($K5804,15,1)="4"),1,-1))</f>
        <v>0</v>
      </c>
      <c r="Q5804" s="17">
        <f>VLOOKUP($K5804,[1]Budget!$V:$AE,10,0)*IF($C5804="1 - Revenues",1,IF(AND($C5804="5 - Transfers",MID(K5804,15,1)="4"),1,-1))</f>
        <v>0</v>
      </c>
      <c r="S5804" s="18" t="b">
        <f>IF(LEFT(C5804,1)="1",1,-1)*SUMIF([1]Budget!V:V,'Budget Worksheet for Pivot Tabl'!K5804,[1]Budget!AC:AC)=P5804</f>
        <v>1</v>
      </c>
    </row>
    <row r="5805" spans="1:19" x14ac:dyDescent="0.25">
      <c r="A5805" t="s">
        <v>83</v>
      </c>
      <c r="B5805" t="s">
        <v>84</v>
      </c>
      <c r="C5805" t="s">
        <v>8</v>
      </c>
      <c r="D5805" t="str">
        <f t="shared" si="90"/>
        <v>OUTFLOWS</v>
      </c>
      <c r="E5805" t="s">
        <v>118</v>
      </c>
      <c r="F5805" t="s">
        <v>100</v>
      </c>
      <c r="G5805" t="s">
        <v>2166</v>
      </c>
      <c r="H5805" t="s">
        <v>2167</v>
      </c>
      <c r="I5805" t="s">
        <v>701</v>
      </c>
      <c r="J5805" t="s">
        <v>702</v>
      </c>
      <c r="K5805" t="s">
        <v>7144</v>
      </c>
      <c r="L5805" t="s">
        <v>627</v>
      </c>
      <c r="M5805" s="17">
        <f>VLOOKUP($K5805,[1]Budget!$V:$AE,5,0)*IF($C5805="1 - Revenues",1,IF(AND($C5805="5 - Transfers",MID(I5805,15,1)="4"),1,-1))</f>
        <v>0</v>
      </c>
      <c r="N5805" s="17">
        <f>VLOOKUP($K5805,[1]Budget!$V:$AE,6,0)*IF($C5805="1 - Revenues",1,IF(AND($C5805="5 - Transfers",MID(J5805,15,1)="4"),1,-1))</f>
        <v>0</v>
      </c>
      <c r="O5805" s="17">
        <f>IFERROR(IF(RIGHT(LEFT(K5805,15),1)="4",VLOOKUP(K5805,'[1]Budget Worksheet'!A:B,2,0),-1*VLOOKUP(K5805,'[1]Budget Worksheet'!A:B,2,0)),0)</f>
        <v>0</v>
      </c>
      <c r="P5805" s="17">
        <f>VLOOKUP($K5805,[1]Budget!$V:$AE,8,0)*IF($C5805="1 - Revenues",1,IF(AND($C5805="5 - Transfers",MID($K5805,15,1)="4"),1,-1))</f>
        <v>0</v>
      </c>
      <c r="Q5805" s="17">
        <f>VLOOKUP($K5805,[1]Budget!$V:$AE,10,0)*IF($C5805="1 - Revenues",1,IF(AND($C5805="5 - Transfers",MID(K5805,15,1)="4"),1,-1))</f>
        <v>0</v>
      </c>
      <c r="S5805" s="18" t="b">
        <f>IF(LEFT(C5805,1)="1",1,-1)*SUMIF([1]Budget!V:V,'Budget Worksheet for Pivot Tabl'!K5805,[1]Budget!AC:AC)=P5805</f>
        <v>1</v>
      </c>
    </row>
    <row r="5806" spans="1:19" x14ac:dyDescent="0.25">
      <c r="A5806" t="s">
        <v>83</v>
      </c>
      <c r="B5806" t="s">
        <v>84</v>
      </c>
      <c r="C5806" t="s">
        <v>10</v>
      </c>
      <c r="D5806" t="str">
        <f t="shared" si="90"/>
        <v>OUTFLOWS</v>
      </c>
      <c r="E5806" t="s">
        <v>116</v>
      </c>
      <c r="F5806" t="s">
        <v>117</v>
      </c>
      <c r="G5806" t="s">
        <v>2166</v>
      </c>
      <c r="H5806" t="s">
        <v>2167</v>
      </c>
      <c r="I5806" t="s">
        <v>701</v>
      </c>
      <c r="J5806" t="s">
        <v>702</v>
      </c>
      <c r="K5806" t="s">
        <v>7145</v>
      </c>
      <c r="L5806" t="s">
        <v>1133</v>
      </c>
      <c r="M5806" s="17">
        <f>VLOOKUP($K5806,[1]Budget!$V:$AE,5,0)*IF($C5806="1 - Revenues",1,IF(AND($C5806="5 - Transfers",MID(I5806,15,1)="4"),1,-1))</f>
        <v>0</v>
      </c>
      <c r="N5806" s="17">
        <f>VLOOKUP($K5806,[1]Budget!$V:$AE,6,0)*IF($C5806="1 - Revenues",1,IF(AND($C5806="5 - Transfers",MID(J5806,15,1)="4"),1,-1))</f>
        <v>0</v>
      </c>
      <c r="O5806" s="17">
        <f>IFERROR(IF(RIGHT(LEFT(K5806,15),1)="4",VLOOKUP(K5806,'[1]Budget Worksheet'!A:B,2,0),-1*VLOOKUP(K5806,'[1]Budget Worksheet'!A:B,2,0)),0)</f>
        <v>0</v>
      </c>
      <c r="P5806" s="17">
        <f>VLOOKUP($K5806,[1]Budget!$V:$AE,8,0)*IF($C5806="1 - Revenues",1,IF(AND($C5806="5 - Transfers",MID($K5806,15,1)="4"),1,-1))</f>
        <v>-500000</v>
      </c>
      <c r="Q5806" s="17">
        <f>VLOOKUP($K5806,[1]Budget!$V:$AE,10,0)*IF($C5806="1 - Revenues",1,IF(AND($C5806="5 - Transfers",MID(K5806,15,1)="4"),1,-1))</f>
        <v>-500000</v>
      </c>
      <c r="S5806" s="18" t="b">
        <f>IF(LEFT(C5806,1)="1",1,-1)*SUMIF([1]Budget!V:V,'Budget Worksheet for Pivot Tabl'!K5806,[1]Budget!AC:AC)=P5806</f>
        <v>1</v>
      </c>
    </row>
    <row r="5807" spans="1:19" x14ac:dyDescent="0.25">
      <c r="A5807" t="s">
        <v>85</v>
      </c>
      <c r="B5807" t="s">
        <v>86</v>
      </c>
      <c r="C5807" t="s">
        <v>7</v>
      </c>
      <c r="D5807" t="str">
        <f t="shared" si="90"/>
        <v>INFLOWS</v>
      </c>
      <c r="E5807" t="s">
        <v>116</v>
      </c>
      <c r="F5807" t="s">
        <v>117</v>
      </c>
      <c r="G5807" t="s">
        <v>6617</v>
      </c>
      <c r="H5807" t="s">
        <v>6618</v>
      </c>
      <c r="I5807" t="s">
        <v>2902</v>
      </c>
      <c r="J5807" t="s">
        <v>2903</v>
      </c>
      <c r="K5807" t="s">
        <v>7146</v>
      </c>
      <c r="L5807" t="s">
        <v>2793</v>
      </c>
      <c r="M5807" s="17">
        <f>VLOOKUP($K5807,[1]Budget!$V:$AE,5,0)*IF($C5807="1 - Revenues",1,IF(AND($C5807="5 - Transfers",MID(I5807,15,1)="4"),1,-1))</f>
        <v>1000</v>
      </c>
      <c r="N5807" s="17">
        <f>VLOOKUP($K5807,[1]Budget!$V:$AE,6,0)*IF($C5807="1 - Revenues",1,IF(AND($C5807="5 - Transfers",MID(J5807,15,1)="4"),1,-1))</f>
        <v>0</v>
      </c>
      <c r="O5807" s="17">
        <f>IFERROR(IF(RIGHT(LEFT(K5807,15),1)="4",VLOOKUP(K5807,'[1]Budget Worksheet'!A:B,2,0),-1*VLOOKUP(K5807,'[1]Budget Worksheet'!A:B,2,0)),0)</f>
        <v>0</v>
      </c>
      <c r="P5807" s="17">
        <f>VLOOKUP($K5807,[1]Budget!$V:$AE,8,0)*IF($C5807="1 - Revenues",1,IF(AND($C5807="5 - Transfers",MID($K5807,15,1)="4"),1,-1))</f>
        <v>0</v>
      </c>
      <c r="Q5807" s="17">
        <f>VLOOKUP($K5807,[1]Budget!$V:$AE,10,0)*IF($C5807="1 - Revenues",1,IF(AND($C5807="5 - Transfers",MID(K5807,15,1)="4"),1,-1))</f>
        <v>0</v>
      </c>
      <c r="S5807" s="18" t="b">
        <f>IF(LEFT(C5807,1)="1",1,-1)*SUMIF([1]Budget!V:V,'Budget Worksheet for Pivot Tabl'!K5807,[1]Budget!AC:AC)=P5807</f>
        <v>1</v>
      </c>
    </row>
    <row r="5808" spans="1:19" x14ac:dyDescent="0.25">
      <c r="A5808" t="s">
        <v>85</v>
      </c>
      <c r="B5808" t="s">
        <v>86</v>
      </c>
      <c r="C5808" t="s">
        <v>7</v>
      </c>
      <c r="D5808" t="str">
        <f t="shared" si="90"/>
        <v>INFLOWS</v>
      </c>
      <c r="E5808" t="s">
        <v>116</v>
      </c>
      <c r="F5808" t="s">
        <v>117</v>
      </c>
      <c r="G5808" t="s">
        <v>6617</v>
      </c>
      <c r="H5808" t="s">
        <v>6618</v>
      </c>
      <c r="I5808" t="s">
        <v>2024</v>
      </c>
      <c r="J5808" t="s">
        <v>2025</v>
      </c>
      <c r="K5808" t="s">
        <v>7147</v>
      </c>
      <c r="L5808" t="s">
        <v>7148</v>
      </c>
      <c r="M5808" s="17">
        <f>VLOOKUP($K5808,[1]Budget!$V:$AE,5,0)*IF($C5808="1 - Revenues",1,IF(AND($C5808="5 - Transfers",MID(I5808,15,1)="4"),1,-1))</f>
        <v>0</v>
      </c>
      <c r="N5808" s="17">
        <f>VLOOKUP($K5808,[1]Budget!$V:$AE,6,0)*IF($C5808="1 - Revenues",1,IF(AND($C5808="5 - Transfers",MID(J5808,15,1)="4"),1,-1))</f>
        <v>0</v>
      </c>
      <c r="O5808" s="17">
        <f>IFERROR(IF(RIGHT(LEFT(K5808,15),1)="4",VLOOKUP(K5808,'[1]Budget Worksheet'!A:B,2,0),-1*VLOOKUP(K5808,'[1]Budget Worksheet'!A:B,2,0)),0)</f>
        <v>0</v>
      </c>
      <c r="P5808" s="17">
        <f>VLOOKUP($K5808,[1]Budget!$V:$AE,8,0)*IF($C5808="1 - Revenues",1,IF(AND($C5808="5 - Transfers",MID($K5808,15,1)="4"),1,-1))</f>
        <v>0</v>
      </c>
      <c r="Q5808" s="17">
        <f>VLOOKUP($K5808,[1]Budget!$V:$AE,10,0)*IF($C5808="1 - Revenues",1,IF(AND($C5808="5 - Transfers",MID(K5808,15,1)="4"),1,-1))</f>
        <v>0</v>
      </c>
      <c r="S5808" s="18" t="b">
        <f>IF(LEFT(C5808,1)="1",1,-1)*SUMIF([1]Budget!V:V,'Budget Worksheet for Pivot Tabl'!K5808,[1]Budget!AC:AC)=P5808</f>
        <v>1</v>
      </c>
    </row>
    <row r="5809" spans="1:19" x14ac:dyDescent="0.25">
      <c r="A5809" t="s">
        <v>85</v>
      </c>
      <c r="B5809" t="s">
        <v>86</v>
      </c>
      <c r="C5809" t="s">
        <v>7</v>
      </c>
      <c r="D5809" t="str">
        <f t="shared" si="90"/>
        <v>INFLOWS</v>
      </c>
      <c r="E5809" t="s">
        <v>116</v>
      </c>
      <c r="F5809" t="s">
        <v>117</v>
      </c>
      <c r="G5809" t="s">
        <v>6617</v>
      </c>
      <c r="H5809" t="s">
        <v>6618</v>
      </c>
      <c r="I5809" t="s">
        <v>2024</v>
      </c>
      <c r="J5809" t="s">
        <v>2025</v>
      </c>
      <c r="K5809" t="s">
        <v>7149</v>
      </c>
      <c r="L5809" t="s">
        <v>7150</v>
      </c>
      <c r="M5809" s="17">
        <f>VLOOKUP($K5809,[1]Budget!$V:$AE,5,0)*IF($C5809="1 - Revenues",1,IF(AND($C5809="5 - Transfers",MID(I5809,15,1)="4"),1,-1))</f>
        <v>0</v>
      </c>
      <c r="N5809" s="17">
        <f>VLOOKUP($K5809,[1]Budget!$V:$AE,6,0)*IF($C5809="1 - Revenues",1,IF(AND($C5809="5 - Transfers",MID(J5809,15,1)="4"),1,-1))</f>
        <v>0</v>
      </c>
      <c r="O5809" s="17">
        <f>IFERROR(IF(RIGHT(LEFT(K5809,15),1)="4",VLOOKUP(K5809,'[1]Budget Worksheet'!A:B,2,0),-1*VLOOKUP(K5809,'[1]Budget Worksheet'!A:B,2,0)),0)</f>
        <v>0</v>
      </c>
      <c r="P5809" s="17">
        <f>VLOOKUP($K5809,[1]Budget!$V:$AE,8,0)*IF($C5809="1 - Revenues",1,IF(AND($C5809="5 - Transfers",MID($K5809,15,1)="4"),1,-1))</f>
        <v>0</v>
      </c>
      <c r="Q5809" s="17">
        <f>VLOOKUP($K5809,[1]Budget!$V:$AE,10,0)*IF($C5809="1 - Revenues",1,IF(AND($C5809="5 - Transfers",MID(K5809,15,1)="4"),1,-1))</f>
        <v>0</v>
      </c>
      <c r="S5809" s="18" t="b">
        <f>IF(LEFT(C5809,1)="1",1,-1)*SUMIF([1]Budget!V:V,'Budget Worksheet for Pivot Tabl'!K5809,[1]Budget!AC:AC)=P5809</f>
        <v>1</v>
      </c>
    </row>
    <row r="5810" spans="1:19" x14ac:dyDescent="0.25">
      <c r="A5810" t="s">
        <v>85</v>
      </c>
      <c r="B5810" t="s">
        <v>86</v>
      </c>
      <c r="C5810" t="s">
        <v>7</v>
      </c>
      <c r="D5810" t="str">
        <f t="shared" si="90"/>
        <v>INFLOWS</v>
      </c>
      <c r="E5810" t="s">
        <v>116</v>
      </c>
      <c r="F5810" t="s">
        <v>117</v>
      </c>
      <c r="G5810" t="s">
        <v>6617</v>
      </c>
      <c r="H5810" t="s">
        <v>6618</v>
      </c>
      <c r="I5810" t="s">
        <v>2024</v>
      </c>
      <c r="J5810" t="s">
        <v>2025</v>
      </c>
      <c r="K5810" t="s">
        <v>7151</v>
      </c>
      <c r="L5810" t="s">
        <v>7152</v>
      </c>
      <c r="M5810" s="17">
        <f>VLOOKUP($K5810,[1]Budget!$V:$AE,5,0)*IF($C5810="1 - Revenues",1,IF(AND($C5810="5 - Transfers",MID(I5810,15,1)="4"),1,-1))</f>
        <v>203000</v>
      </c>
      <c r="N5810" s="17">
        <f>VLOOKUP($K5810,[1]Budget!$V:$AE,6,0)*IF($C5810="1 - Revenues",1,IF(AND($C5810="5 - Transfers",MID(J5810,15,1)="4"),1,-1))</f>
        <v>288000</v>
      </c>
      <c r="O5810" s="17">
        <f>IFERROR(IF(RIGHT(LEFT(K5810,15),1)="4",VLOOKUP(K5810,'[1]Budget Worksheet'!A:B,2,0),-1*VLOOKUP(K5810,'[1]Budget Worksheet'!A:B,2,0)),0)</f>
        <v>276162</v>
      </c>
      <c r="P5810" s="17">
        <f>VLOOKUP($K5810,[1]Budget!$V:$AE,8,0)*IF($C5810="1 - Revenues",1,IF(AND($C5810="5 - Transfers",MID($K5810,15,1)="4"),1,-1))</f>
        <v>276162</v>
      </c>
      <c r="Q5810" s="17">
        <f>VLOOKUP($K5810,[1]Budget!$V:$AE,10,0)*IF($C5810="1 - Revenues",1,IF(AND($C5810="5 - Transfers",MID(K5810,15,1)="4"),1,-1))</f>
        <v>0</v>
      </c>
      <c r="S5810" s="18" t="b">
        <f>IF(LEFT(C5810,1)="1",1,-1)*SUMIF([1]Budget!V:V,'Budget Worksheet for Pivot Tabl'!K5810,[1]Budget!AC:AC)=P5810</f>
        <v>1</v>
      </c>
    </row>
    <row r="5811" spans="1:19" x14ac:dyDescent="0.25">
      <c r="A5811" t="s">
        <v>85</v>
      </c>
      <c r="B5811" t="s">
        <v>86</v>
      </c>
      <c r="C5811" t="s">
        <v>7</v>
      </c>
      <c r="D5811" t="str">
        <f t="shared" si="90"/>
        <v>INFLOWS</v>
      </c>
      <c r="E5811" t="s">
        <v>116</v>
      </c>
      <c r="F5811" t="s">
        <v>117</v>
      </c>
      <c r="G5811" t="s">
        <v>6617</v>
      </c>
      <c r="H5811" t="s">
        <v>6618</v>
      </c>
      <c r="I5811" t="s">
        <v>2024</v>
      </c>
      <c r="J5811" t="s">
        <v>2025</v>
      </c>
      <c r="K5811" t="s">
        <v>7153</v>
      </c>
      <c r="L5811" t="s">
        <v>7154</v>
      </c>
      <c r="M5811" s="17">
        <f>VLOOKUP($K5811,[1]Budget!$V:$AE,5,0)*IF($C5811="1 - Revenues",1,IF(AND($C5811="5 - Transfers",MID(I5811,15,1)="4"),1,-1))</f>
        <v>0</v>
      </c>
      <c r="N5811" s="17">
        <f>VLOOKUP($K5811,[1]Budget!$V:$AE,6,0)*IF($C5811="1 - Revenues",1,IF(AND($C5811="5 - Transfers",MID(J5811,15,1)="4"),1,-1))</f>
        <v>0</v>
      </c>
      <c r="O5811" s="17">
        <f>IFERROR(IF(RIGHT(LEFT(K5811,15),1)="4",VLOOKUP(K5811,'[1]Budget Worksheet'!A:B,2,0),-1*VLOOKUP(K5811,'[1]Budget Worksheet'!A:B,2,0)),0)</f>
        <v>0</v>
      </c>
      <c r="P5811" s="17">
        <f>VLOOKUP($K5811,[1]Budget!$V:$AE,8,0)*IF($C5811="1 - Revenues",1,IF(AND($C5811="5 - Transfers",MID($K5811,15,1)="4"),1,-1))</f>
        <v>0</v>
      </c>
      <c r="Q5811" s="17">
        <f>VLOOKUP($K5811,[1]Budget!$V:$AE,10,0)*IF($C5811="1 - Revenues",1,IF(AND($C5811="5 - Transfers",MID(K5811,15,1)="4"),1,-1))</f>
        <v>0</v>
      </c>
      <c r="S5811" s="18" t="b">
        <f>IF(LEFT(C5811,1)="1",1,-1)*SUMIF([1]Budget!V:V,'Budget Worksheet for Pivot Tabl'!K5811,[1]Budget!AC:AC)=P5811</f>
        <v>1</v>
      </c>
    </row>
    <row r="5812" spans="1:19" x14ac:dyDescent="0.25">
      <c r="A5812" t="s">
        <v>85</v>
      </c>
      <c r="B5812" t="s">
        <v>86</v>
      </c>
      <c r="C5812" t="s">
        <v>7</v>
      </c>
      <c r="D5812" t="str">
        <f t="shared" si="90"/>
        <v>INFLOWS</v>
      </c>
      <c r="E5812" t="s">
        <v>116</v>
      </c>
      <c r="F5812" t="s">
        <v>117</v>
      </c>
      <c r="G5812" t="s">
        <v>6617</v>
      </c>
      <c r="H5812" t="s">
        <v>6618</v>
      </c>
      <c r="I5812" t="s">
        <v>2024</v>
      </c>
      <c r="J5812" t="s">
        <v>2025</v>
      </c>
      <c r="K5812" t="s">
        <v>7155</v>
      </c>
      <c r="L5812" t="s">
        <v>7156</v>
      </c>
      <c r="M5812" s="17">
        <f>VLOOKUP($K5812,[1]Budget!$V:$AE,5,0)*IF($C5812="1 - Revenues",1,IF(AND($C5812="5 - Transfers",MID(I5812,15,1)="4"),1,-1))</f>
        <v>2684000</v>
      </c>
      <c r="N5812" s="17">
        <f>VLOOKUP($K5812,[1]Budget!$V:$AE,6,0)*IF($C5812="1 - Revenues",1,IF(AND($C5812="5 - Transfers",MID(J5812,15,1)="4"),1,-1))</f>
        <v>3813000</v>
      </c>
      <c r="O5812" s="17">
        <f>IFERROR(IF(RIGHT(LEFT(K5812,15),1)="4",VLOOKUP(K5812,'[1]Budget Worksheet'!A:B,2,0),-1*VLOOKUP(K5812,'[1]Budget Worksheet'!A:B,2,0)),0)</f>
        <v>3669306</v>
      </c>
      <c r="P5812" s="17">
        <f>VLOOKUP($K5812,[1]Budget!$V:$AE,8,0)*IF($C5812="1 - Revenues",1,IF(AND($C5812="5 - Transfers",MID($K5812,15,1)="4"),1,-1))</f>
        <v>3669306</v>
      </c>
      <c r="Q5812" s="17">
        <f>VLOOKUP($K5812,[1]Budget!$V:$AE,10,0)*IF($C5812="1 - Revenues",1,IF(AND($C5812="5 - Transfers",MID(K5812,15,1)="4"),1,-1))</f>
        <v>0</v>
      </c>
      <c r="S5812" s="18" t="b">
        <f>IF(LEFT(C5812,1)="1",1,-1)*SUMIF([1]Budget!V:V,'Budget Worksheet for Pivot Tabl'!K5812,[1]Budget!AC:AC)=P5812</f>
        <v>1</v>
      </c>
    </row>
    <row r="5813" spans="1:19" x14ac:dyDescent="0.25">
      <c r="A5813" t="s">
        <v>85</v>
      </c>
      <c r="B5813" t="s">
        <v>86</v>
      </c>
      <c r="C5813" t="s">
        <v>7</v>
      </c>
      <c r="D5813" t="str">
        <f t="shared" si="90"/>
        <v>INFLOWS</v>
      </c>
      <c r="E5813" t="s">
        <v>116</v>
      </c>
      <c r="F5813" t="s">
        <v>117</v>
      </c>
      <c r="G5813" t="s">
        <v>6617</v>
      </c>
      <c r="H5813" t="s">
        <v>6618</v>
      </c>
      <c r="I5813" t="s">
        <v>2024</v>
      </c>
      <c r="J5813" t="s">
        <v>2025</v>
      </c>
      <c r="K5813" t="s">
        <v>7157</v>
      </c>
      <c r="L5813" t="s">
        <v>7158</v>
      </c>
      <c r="M5813" s="17">
        <f>VLOOKUP($K5813,[1]Budget!$V:$AE,5,0)*IF($C5813="1 - Revenues",1,IF(AND($C5813="5 - Transfers",MID(I5813,15,1)="4"),1,-1))</f>
        <v>79000</v>
      </c>
      <c r="N5813" s="17">
        <f>VLOOKUP($K5813,[1]Budget!$V:$AE,6,0)*IF($C5813="1 - Revenues",1,IF(AND($C5813="5 - Transfers",MID(J5813,15,1)="4"),1,-1))</f>
        <v>123000</v>
      </c>
      <c r="O5813" s="17">
        <f>IFERROR(IF(RIGHT(LEFT(K5813,15),1)="4",VLOOKUP(K5813,'[1]Budget Worksheet'!A:B,2,0),-1*VLOOKUP(K5813,'[1]Budget Worksheet'!A:B,2,0)),0)</f>
        <v>109894</v>
      </c>
      <c r="P5813" s="17">
        <f>VLOOKUP($K5813,[1]Budget!$V:$AE,8,0)*IF($C5813="1 - Revenues",1,IF(AND($C5813="5 - Transfers",MID($K5813,15,1)="4"),1,-1))</f>
        <v>109894</v>
      </c>
      <c r="Q5813" s="17">
        <f>VLOOKUP($K5813,[1]Budget!$V:$AE,10,0)*IF($C5813="1 - Revenues",1,IF(AND($C5813="5 - Transfers",MID(K5813,15,1)="4"),1,-1))</f>
        <v>0</v>
      </c>
      <c r="S5813" s="18" t="b">
        <f>IF(LEFT(C5813,1)="1",1,-1)*SUMIF([1]Budget!V:V,'Budget Worksheet for Pivot Tabl'!K5813,[1]Budget!AC:AC)=P5813</f>
        <v>1</v>
      </c>
    </row>
    <row r="5814" spans="1:19" x14ac:dyDescent="0.25">
      <c r="A5814" t="s">
        <v>85</v>
      </c>
      <c r="B5814" t="s">
        <v>86</v>
      </c>
      <c r="C5814" t="s">
        <v>7</v>
      </c>
      <c r="D5814" t="str">
        <f t="shared" si="90"/>
        <v>INFLOWS</v>
      </c>
      <c r="E5814" t="s">
        <v>116</v>
      </c>
      <c r="F5814" t="s">
        <v>117</v>
      </c>
      <c r="G5814" t="s">
        <v>6617</v>
      </c>
      <c r="H5814" t="s">
        <v>6618</v>
      </c>
      <c r="I5814" t="s">
        <v>2024</v>
      </c>
      <c r="J5814" t="s">
        <v>2025</v>
      </c>
      <c r="K5814" t="s">
        <v>7159</v>
      </c>
      <c r="L5814" t="s">
        <v>294</v>
      </c>
      <c r="M5814" s="17">
        <f>VLOOKUP($K5814,[1]Budget!$V:$AE,5,0)*IF($C5814="1 - Revenues",1,IF(AND($C5814="5 - Transfers",MID(I5814,15,1)="4"),1,-1))</f>
        <v>242000</v>
      </c>
      <c r="N5814" s="17">
        <f>VLOOKUP($K5814,[1]Budget!$V:$AE,6,0)*IF($C5814="1 - Revenues",1,IF(AND($C5814="5 - Transfers",MID(J5814,15,1)="4"),1,-1))</f>
        <v>-99000</v>
      </c>
      <c r="O5814" s="17">
        <f>IFERROR(IF(RIGHT(LEFT(K5814,15),1)="4",VLOOKUP(K5814,'[1]Budget Worksheet'!A:B,2,0),-1*VLOOKUP(K5814,'[1]Budget Worksheet'!A:B,2,0)),0)</f>
        <v>72740</v>
      </c>
      <c r="P5814" s="17">
        <f>VLOOKUP($K5814,[1]Budget!$V:$AE,8,0)*IF($C5814="1 - Revenues",1,IF(AND($C5814="5 - Transfers",MID($K5814,15,1)="4"),1,-1))</f>
        <v>72740</v>
      </c>
      <c r="Q5814" s="17">
        <f>VLOOKUP($K5814,[1]Budget!$V:$AE,10,0)*IF($C5814="1 - Revenues",1,IF(AND($C5814="5 - Transfers",MID(K5814,15,1)="4"),1,-1))</f>
        <v>0</v>
      </c>
      <c r="S5814" s="18" t="b">
        <f>IF(LEFT(C5814,1)="1",1,-1)*SUMIF([1]Budget!V:V,'Budget Worksheet for Pivot Tabl'!K5814,[1]Budget!AC:AC)=P5814</f>
        <v>1</v>
      </c>
    </row>
    <row r="5815" spans="1:19" x14ac:dyDescent="0.25">
      <c r="A5815" t="s">
        <v>85</v>
      </c>
      <c r="B5815" t="s">
        <v>86</v>
      </c>
      <c r="C5815" t="s">
        <v>7</v>
      </c>
      <c r="D5815" t="str">
        <f t="shared" si="90"/>
        <v>INFLOWS</v>
      </c>
      <c r="E5815" t="s">
        <v>116</v>
      </c>
      <c r="F5815" t="s">
        <v>117</v>
      </c>
      <c r="G5815" t="s">
        <v>6617</v>
      </c>
      <c r="H5815" t="s">
        <v>6618</v>
      </c>
      <c r="I5815" t="s">
        <v>2024</v>
      </c>
      <c r="J5815" t="s">
        <v>2025</v>
      </c>
      <c r="K5815" t="s">
        <v>7160</v>
      </c>
      <c r="L5815" t="s">
        <v>5518</v>
      </c>
      <c r="M5815" s="17">
        <f>VLOOKUP($K5815,[1]Budget!$V:$AE,5,0)*IF($C5815="1 - Revenues",1,IF(AND($C5815="5 - Transfers",MID(I5815,15,1)="4"),1,-1))</f>
        <v>0</v>
      </c>
      <c r="N5815" s="17">
        <f>VLOOKUP($K5815,[1]Budget!$V:$AE,6,0)*IF($C5815="1 - Revenues",1,IF(AND($C5815="5 - Transfers",MID(J5815,15,1)="4"),1,-1))</f>
        <v>0</v>
      </c>
      <c r="O5815" s="17">
        <f>IFERROR(IF(RIGHT(LEFT(K5815,15),1)="4",VLOOKUP(K5815,'[1]Budget Worksheet'!A:B,2,0),-1*VLOOKUP(K5815,'[1]Budget Worksheet'!A:B,2,0)),0)</f>
        <v>0</v>
      </c>
      <c r="P5815" s="17">
        <f>VLOOKUP($K5815,[1]Budget!$V:$AE,8,0)*IF($C5815="1 - Revenues",1,IF(AND($C5815="5 - Transfers",MID($K5815,15,1)="4"),1,-1))</f>
        <v>0</v>
      </c>
      <c r="Q5815" s="17">
        <f>VLOOKUP($K5815,[1]Budget!$V:$AE,10,0)*IF($C5815="1 - Revenues",1,IF(AND($C5815="5 - Transfers",MID(K5815,15,1)="4"),1,-1))</f>
        <v>0</v>
      </c>
      <c r="S5815" s="18" t="b">
        <f>IF(LEFT(C5815,1)="1",1,-1)*SUMIF([1]Budget!V:V,'Budget Worksheet for Pivot Tabl'!K5815,[1]Budget!AC:AC)=P5815</f>
        <v>1</v>
      </c>
    </row>
    <row r="5816" spans="1:19" x14ac:dyDescent="0.25">
      <c r="A5816" t="s">
        <v>85</v>
      </c>
      <c r="B5816" t="s">
        <v>86</v>
      </c>
      <c r="C5816" t="s">
        <v>7</v>
      </c>
      <c r="D5816" t="str">
        <f t="shared" si="90"/>
        <v>INFLOWS</v>
      </c>
      <c r="E5816" t="s">
        <v>116</v>
      </c>
      <c r="F5816" t="s">
        <v>117</v>
      </c>
      <c r="G5816" t="s">
        <v>6617</v>
      </c>
      <c r="H5816" t="s">
        <v>6618</v>
      </c>
      <c r="I5816" t="s">
        <v>2024</v>
      </c>
      <c r="J5816" t="s">
        <v>2025</v>
      </c>
      <c r="K5816" t="s">
        <v>7161</v>
      </c>
      <c r="L5816" t="s">
        <v>298</v>
      </c>
      <c r="M5816" s="17">
        <f>VLOOKUP($K5816,[1]Budget!$V:$AE,5,0)*IF($C5816="1 - Revenues",1,IF(AND($C5816="5 - Transfers",MID(I5816,15,1)="4"),1,-1))</f>
        <v>0</v>
      </c>
      <c r="N5816" s="17">
        <f>VLOOKUP($K5816,[1]Budget!$V:$AE,6,0)*IF($C5816="1 - Revenues",1,IF(AND($C5816="5 - Transfers",MID(J5816,15,1)="4"),1,-1))</f>
        <v>0</v>
      </c>
      <c r="O5816" s="17">
        <f>IFERROR(IF(RIGHT(LEFT(K5816,15),1)="4",VLOOKUP(K5816,'[1]Budget Worksheet'!A:B,2,0),-1*VLOOKUP(K5816,'[1]Budget Worksheet'!A:B,2,0)),0)</f>
        <v>0</v>
      </c>
      <c r="P5816" s="17">
        <f>VLOOKUP($K5816,[1]Budget!$V:$AE,8,0)*IF($C5816="1 - Revenues",1,IF(AND($C5816="5 - Transfers",MID($K5816,15,1)="4"),1,-1))</f>
        <v>0</v>
      </c>
      <c r="Q5816" s="17">
        <f>VLOOKUP($K5816,[1]Budget!$V:$AE,10,0)*IF($C5816="1 - Revenues",1,IF(AND($C5816="5 - Transfers",MID(K5816,15,1)="4"),1,-1))</f>
        <v>0</v>
      </c>
      <c r="S5816" s="18" t="b">
        <f>IF(LEFT(C5816,1)="1",1,-1)*SUMIF([1]Budget!V:V,'Budget Worksheet for Pivot Tabl'!K5816,[1]Budget!AC:AC)=P5816</f>
        <v>1</v>
      </c>
    </row>
    <row r="5817" spans="1:19" x14ac:dyDescent="0.25">
      <c r="A5817" t="s">
        <v>85</v>
      </c>
      <c r="B5817" t="s">
        <v>86</v>
      </c>
      <c r="C5817" t="s">
        <v>7</v>
      </c>
      <c r="D5817" t="str">
        <f t="shared" si="90"/>
        <v>INFLOWS</v>
      </c>
      <c r="E5817" t="s">
        <v>116</v>
      </c>
      <c r="F5817" t="s">
        <v>117</v>
      </c>
      <c r="G5817" t="s">
        <v>6617</v>
      </c>
      <c r="H5817" t="s">
        <v>6618</v>
      </c>
      <c r="I5817" t="s">
        <v>2024</v>
      </c>
      <c r="J5817" t="s">
        <v>2025</v>
      </c>
      <c r="K5817" t="s">
        <v>7162</v>
      </c>
      <c r="L5817" t="s">
        <v>300</v>
      </c>
      <c r="M5817" s="17">
        <f>VLOOKUP($K5817,[1]Budget!$V:$AE,5,0)*IF($C5817="1 - Revenues",1,IF(AND($C5817="5 - Transfers",MID(I5817,15,1)="4"),1,-1))</f>
        <v>-8000</v>
      </c>
      <c r="N5817" s="17">
        <f>VLOOKUP($K5817,[1]Budget!$V:$AE,6,0)*IF($C5817="1 - Revenues",1,IF(AND($C5817="5 - Transfers",MID(J5817,15,1)="4"),1,-1))</f>
        <v>-2000</v>
      </c>
      <c r="O5817" s="17">
        <f>IFERROR(IF(RIGHT(LEFT(K5817,15),1)="4",VLOOKUP(K5817,'[1]Budget Worksheet'!A:B,2,0),-1*VLOOKUP(K5817,'[1]Budget Worksheet'!A:B,2,0)),0)</f>
        <v>-7270</v>
      </c>
      <c r="P5817" s="17">
        <f>VLOOKUP($K5817,[1]Budget!$V:$AE,8,0)*IF($C5817="1 - Revenues",1,IF(AND($C5817="5 - Transfers",MID($K5817,15,1)="4"),1,-1))</f>
        <v>-7270</v>
      </c>
      <c r="Q5817" s="17">
        <f>VLOOKUP($K5817,[1]Budget!$V:$AE,10,0)*IF($C5817="1 - Revenues",1,IF(AND($C5817="5 - Transfers",MID(K5817,15,1)="4"),1,-1))</f>
        <v>0</v>
      </c>
      <c r="S5817" s="18" t="b">
        <f>IF(LEFT(C5817,1)="1",1,-1)*SUMIF([1]Budget!V:V,'Budget Worksheet for Pivot Tabl'!K5817,[1]Budget!AC:AC)=P5817</f>
        <v>1</v>
      </c>
    </row>
    <row r="5818" spans="1:19" x14ac:dyDescent="0.25">
      <c r="A5818" t="s">
        <v>85</v>
      </c>
      <c r="B5818" t="s">
        <v>86</v>
      </c>
      <c r="C5818" t="s">
        <v>7</v>
      </c>
      <c r="D5818" t="str">
        <f t="shared" si="90"/>
        <v>INFLOWS</v>
      </c>
      <c r="E5818" t="s">
        <v>116</v>
      </c>
      <c r="F5818" t="s">
        <v>117</v>
      </c>
      <c r="G5818" t="s">
        <v>6617</v>
      </c>
      <c r="H5818" t="s">
        <v>6618</v>
      </c>
      <c r="I5818" t="s">
        <v>2024</v>
      </c>
      <c r="J5818" t="s">
        <v>2025</v>
      </c>
      <c r="K5818" t="s">
        <v>7163</v>
      </c>
      <c r="L5818" t="s">
        <v>314</v>
      </c>
      <c r="M5818" s="17">
        <f>VLOOKUP($K5818,[1]Budget!$V:$AE,5,0)*IF($C5818="1 - Revenues",1,IF(AND($C5818="5 - Transfers",MID(I5818,15,1)="4"),1,-1))</f>
        <v>1000</v>
      </c>
      <c r="N5818" s="17">
        <f>VLOOKUP($K5818,[1]Budget!$V:$AE,6,0)*IF($C5818="1 - Revenues",1,IF(AND($C5818="5 - Transfers",MID(J5818,15,1)="4"),1,-1))</f>
        <v>0</v>
      </c>
      <c r="O5818" s="17">
        <f>IFERROR(IF(RIGHT(LEFT(K5818,15),1)="4",VLOOKUP(K5818,'[1]Budget Worksheet'!A:B,2,0),-1*VLOOKUP(K5818,'[1]Budget Worksheet'!A:B,2,0)),0)</f>
        <v>0</v>
      </c>
      <c r="P5818" s="17">
        <f>VLOOKUP($K5818,[1]Budget!$V:$AE,8,0)*IF($C5818="1 - Revenues",1,IF(AND($C5818="5 - Transfers",MID($K5818,15,1)="4"),1,-1))</f>
        <v>0</v>
      </c>
      <c r="Q5818" s="17">
        <f>VLOOKUP($K5818,[1]Budget!$V:$AE,10,0)*IF($C5818="1 - Revenues",1,IF(AND($C5818="5 - Transfers",MID(K5818,15,1)="4"),1,-1))</f>
        <v>0</v>
      </c>
      <c r="S5818" s="18" t="b">
        <f>IF(LEFT(C5818,1)="1",1,-1)*SUMIF([1]Budget!V:V,'Budget Worksheet for Pivot Tabl'!K5818,[1]Budget!AC:AC)=P5818</f>
        <v>1</v>
      </c>
    </row>
    <row r="5819" spans="1:19" x14ac:dyDescent="0.25">
      <c r="A5819" t="s">
        <v>85</v>
      </c>
      <c r="B5819" t="s">
        <v>86</v>
      </c>
      <c r="C5819" t="s">
        <v>10</v>
      </c>
      <c r="D5819" t="str">
        <f t="shared" si="90"/>
        <v>OUTFLOWS</v>
      </c>
      <c r="E5819" t="s">
        <v>102</v>
      </c>
      <c r="F5819" t="s">
        <v>103</v>
      </c>
      <c r="G5819" t="s">
        <v>102</v>
      </c>
      <c r="H5819" t="s">
        <v>212</v>
      </c>
      <c r="I5819" t="s">
        <v>213</v>
      </c>
      <c r="J5819" t="s">
        <v>214</v>
      </c>
      <c r="K5819" t="s">
        <v>7164</v>
      </c>
      <c r="L5819" t="s">
        <v>1133</v>
      </c>
      <c r="M5819" s="17">
        <f>VLOOKUP($K5819,[1]Budget!$V:$AE,5,0)*IF($C5819="1 - Revenues",1,IF(AND($C5819="5 - Transfers",MID(I5819,15,1)="4"),1,-1))</f>
        <v>0</v>
      </c>
      <c r="N5819" s="17">
        <f>VLOOKUP($K5819,[1]Budget!$V:$AE,6,0)*IF($C5819="1 - Revenues",1,IF(AND($C5819="5 - Transfers",MID(J5819,15,1)="4"),1,-1))</f>
        <v>0</v>
      </c>
      <c r="O5819" s="17">
        <f>IFERROR(IF(RIGHT(LEFT(K5819,15),1)="4",VLOOKUP(K5819,'[1]Budget Worksheet'!A:B,2,0),-1*VLOOKUP(K5819,'[1]Budget Worksheet'!A:B,2,0)),0)</f>
        <v>0</v>
      </c>
      <c r="P5819" s="17">
        <f>VLOOKUP($K5819,[1]Budget!$V:$AE,8,0)*IF($C5819="1 - Revenues",1,IF(AND($C5819="5 - Transfers",MID($K5819,15,1)="4"),1,-1))</f>
        <v>0</v>
      </c>
      <c r="Q5819" s="17">
        <f>VLOOKUP($K5819,[1]Budget!$V:$AE,10,0)*IF($C5819="1 - Revenues",1,IF(AND($C5819="5 - Transfers",MID(K5819,15,1)="4"),1,-1))</f>
        <v>0</v>
      </c>
      <c r="S5819" s="18" t="b">
        <f>IF(LEFT(C5819,1)="1",1,-1)*SUMIF([1]Budget!V:V,'Budget Worksheet for Pivot Tabl'!K5819,[1]Budget!AC:AC)=P5819</f>
        <v>1</v>
      </c>
    </row>
    <row r="5820" spans="1:19" x14ac:dyDescent="0.25">
      <c r="A5820" t="s">
        <v>85</v>
      </c>
      <c r="B5820" t="s">
        <v>86</v>
      </c>
      <c r="C5820" t="s">
        <v>10</v>
      </c>
      <c r="D5820" t="str">
        <f t="shared" si="90"/>
        <v>OUTFLOWS</v>
      </c>
      <c r="E5820" t="s">
        <v>102</v>
      </c>
      <c r="F5820" t="s">
        <v>103</v>
      </c>
      <c r="G5820" t="s">
        <v>102</v>
      </c>
      <c r="H5820" t="s">
        <v>212</v>
      </c>
      <c r="I5820" t="s">
        <v>213</v>
      </c>
      <c r="J5820" t="s">
        <v>214</v>
      </c>
      <c r="K5820" t="s">
        <v>7165</v>
      </c>
      <c r="L5820" t="s">
        <v>6668</v>
      </c>
      <c r="M5820" s="17">
        <f>VLOOKUP($K5820,[1]Budget!$V:$AE,5,0)*IF($C5820="1 - Revenues",1,IF(AND($C5820="5 - Transfers",MID(I5820,15,1)="4"),1,-1))</f>
        <v>0</v>
      </c>
      <c r="N5820" s="17">
        <f>VLOOKUP($K5820,[1]Budget!$V:$AE,6,0)*IF($C5820="1 - Revenues",1,IF(AND($C5820="5 - Transfers",MID(J5820,15,1)="4"),1,-1))</f>
        <v>0</v>
      </c>
      <c r="O5820" s="17">
        <f>IFERROR(IF(RIGHT(LEFT(K5820,15),1)="4",VLOOKUP(K5820,'[1]Budget Worksheet'!A:B,2,0),-1*VLOOKUP(K5820,'[1]Budget Worksheet'!A:B,2,0)),0)</f>
        <v>0</v>
      </c>
      <c r="P5820" s="17">
        <f>VLOOKUP($K5820,[1]Budget!$V:$AE,8,0)*IF($C5820="1 - Revenues",1,IF(AND($C5820="5 - Transfers",MID($K5820,15,1)="4"),1,-1))</f>
        <v>0</v>
      </c>
      <c r="Q5820" s="17">
        <f>VLOOKUP($K5820,[1]Budget!$V:$AE,10,0)*IF($C5820="1 - Revenues",1,IF(AND($C5820="5 - Transfers",MID(K5820,15,1)="4"),1,-1))</f>
        <v>0</v>
      </c>
      <c r="S5820" s="18" t="b">
        <f>IF(LEFT(C5820,1)="1",1,-1)*SUMIF([1]Budget!V:V,'Budget Worksheet for Pivot Tabl'!K5820,[1]Budget!AC:AC)=P5820</f>
        <v>1</v>
      </c>
    </row>
    <row r="5821" spans="1:19" x14ac:dyDescent="0.25">
      <c r="A5821" t="s">
        <v>85</v>
      </c>
      <c r="B5821" t="s">
        <v>86</v>
      </c>
      <c r="C5821" t="s">
        <v>10</v>
      </c>
      <c r="D5821" t="str">
        <f t="shared" si="90"/>
        <v>OUTFLOWS</v>
      </c>
      <c r="E5821" t="s">
        <v>102</v>
      </c>
      <c r="F5821" t="s">
        <v>103</v>
      </c>
      <c r="G5821" t="s">
        <v>102</v>
      </c>
      <c r="H5821" t="s">
        <v>212</v>
      </c>
      <c r="I5821" t="s">
        <v>213</v>
      </c>
      <c r="J5821" t="s">
        <v>214</v>
      </c>
      <c r="K5821" t="s">
        <v>7166</v>
      </c>
      <c r="L5821" t="s">
        <v>6674</v>
      </c>
      <c r="M5821" s="17">
        <f>VLOOKUP($K5821,[1]Budget!$V:$AE,5,0)*IF($C5821="1 - Revenues",1,IF(AND($C5821="5 - Transfers",MID(I5821,15,1)="4"),1,-1))</f>
        <v>0</v>
      </c>
      <c r="N5821" s="17">
        <f>VLOOKUP($K5821,[1]Budget!$V:$AE,6,0)*IF($C5821="1 - Revenues",1,IF(AND($C5821="5 - Transfers",MID(J5821,15,1)="4"),1,-1))</f>
        <v>0</v>
      </c>
      <c r="O5821" s="17">
        <f>IFERROR(IF(RIGHT(LEFT(K5821,15),1)="4",VLOOKUP(K5821,'[1]Budget Worksheet'!A:B,2,0),-1*VLOOKUP(K5821,'[1]Budget Worksheet'!A:B,2,0)),0)</f>
        <v>0</v>
      </c>
      <c r="P5821" s="17">
        <f>VLOOKUP($K5821,[1]Budget!$V:$AE,8,0)*IF($C5821="1 - Revenues",1,IF(AND($C5821="5 - Transfers",MID($K5821,15,1)="4"),1,-1))</f>
        <v>0</v>
      </c>
      <c r="Q5821" s="17">
        <f>VLOOKUP($K5821,[1]Budget!$V:$AE,10,0)*IF($C5821="1 - Revenues",1,IF(AND($C5821="5 - Transfers",MID(K5821,15,1)="4"),1,-1))</f>
        <v>0</v>
      </c>
      <c r="S5821" s="18" t="b">
        <f>IF(LEFT(C5821,1)="1",1,-1)*SUMIF([1]Budget!V:V,'Budget Worksheet for Pivot Tabl'!K5821,[1]Budget!AC:AC)=P5821</f>
        <v>1</v>
      </c>
    </row>
    <row r="5822" spans="1:19" x14ac:dyDescent="0.25">
      <c r="A5822" t="s">
        <v>85</v>
      </c>
      <c r="B5822" t="s">
        <v>86</v>
      </c>
      <c r="C5822" t="s">
        <v>10</v>
      </c>
      <c r="D5822" t="str">
        <f t="shared" si="90"/>
        <v>OUTFLOWS</v>
      </c>
      <c r="E5822" t="s">
        <v>102</v>
      </c>
      <c r="F5822" t="s">
        <v>103</v>
      </c>
      <c r="G5822" t="s">
        <v>102</v>
      </c>
      <c r="H5822" t="s">
        <v>212</v>
      </c>
      <c r="I5822" t="s">
        <v>213</v>
      </c>
      <c r="J5822" t="s">
        <v>214</v>
      </c>
      <c r="K5822" t="s">
        <v>7167</v>
      </c>
      <c r="L5822" t="s">
        <v>7168</v>
      </c>
      <c r="M5822" s="17">
        <f>VLOOKUP($K5822,[1]Budget!$V:$AE,5,0)*IF($C5822="1 - Revenues",1,IF(AND($C5822="5 - Transfers",MID(I5822,15,1)="4"),1,-1))</f>
        <v>0</v>
      </c>
      <c r="N5822" s="17">
        <f>VLOOKUP($K5822,[1]Budget!$V:$AE,6,0)*IF($C5822="1 - Revenues",1,IF(AND($C5822="5 - Transfers",MID(J5822,15,1)="4"),1,-1))</f>
        <v>0</v>
      </c>
      <c r="O5822" s="17">
        <f>IFERROR(IF(RIGHT(LEFT(K5822,15),1)="4",VLOOKUP(K5822,'[1]Budget Worksheet'!A:B,2,0),-1*VLOOKUP(K5822,'[1]Budget Worksheet'!A:B,2,0)),0)</f>
        <v>0</v>
      </c>
      <c r="P5822" s="17">
        <f>VLOOKUP($K5822,[1]Budget!$V:$AE,8,0)*IF($C5822="1 - Revenues",1,IF(AND($C5822="5 - Transfers",MID($K5822,15,1)="4"),1,-1))</f>
        <v>0</v>
      </c>
      <c r="Q5822" s="17">
        <f>VLOOKUP($K5822,[1]Budget!$V:$AE,10,0)*IF($C5822="1 - Revenues",1,IF(AND($C5822="5 - Transfers",MID(K5822,15,1)="4"),1,-1))</f>
        <v>0</v>
      </c>
      <c r="S5822" s="18" t="b">
        <f>IF(LEFT(C5822,1)="1",1,-1)*SUMIF([1]Budget!V:V,'Budget Worksheet for Pivot Tabl'!K5822,[1]Budget!AC:AC)=P5822</f>
        <v>1</v>
      </c>
    </row>
    <row r="5823" spans="1:19" x14ac:dyDescent="0.25">
      <c r="A5823" t="s">
        <v>85</v>
      </c>
      <c r="B5823" t="s">
        <v>86</v>
      </c>
      <c r="C5823" t="s">
        <v>11</v>
      </c>
      <c r="D5823" t="str">
        <f t="shared" si="90"/>
        <v>OUTFLOWS</v>
      </c>
      <c r="E5823" t="s">
        <v>102</v>
      </c>
      <c r="F5823" t="s">
        <v>103</v>
      </c>
      <c r="G5823" t="s">
        <v>102</v>
      </c>
      <c r="H5823" t="s">
        <v>212</v>
      </c>
      <c r="I5823" t="s">
        <v>213</v>
      </c>
      <c r="J5823" t="s">
        <v>214</v>
      </c>
      <c r="K5823" t="s">
        <v>7169</v>
      </c>
      <c r="L5823" t="s">
        <v>7170</v>
      </c>
      <c r="M5823" s="17">
        <f>VLOOKUP($K5823,[1]Budget!$V:$AE,5,0)*IF($C5823="1 - Revenues",1,IF(AND($C5823="5 - Transfers",MID(I5823,15,1)="4"),1,-1))</f>
        <v>-788000</v>
      </c>
      <c r="N5823" s="17">
        <f>VLOOKUP($K5823,[1]Budget!$V:$AE,6,0)*IF($C5823="1 - Revenues",1,IF(AND($C5823="5 - Transfers",MID(J5823,15,1)="4"),1,-1))</f>
        <v>-788000</v>
      </c>
      <c r="O5823" s="17">
        <f>IFERROR(IF(RIGHT(LEFT(K5823,15),1)="4",VLOOKUP(K5823,'[1]Budget Worksheet'!A:B,2,0),-1*VLOOKUP(K5823,'[1]Budget Worksheet'!A:B,2,0)),0)</f>
        <v>-787920</v>
      </c>
      <c r="P5823" s="17">
        <f>VLOOKUP($K5823,[1]Budget!$V:$AE,8,0)*IF($C5823="1 - Revenues",1,IF(AND($C5823="5 - Transfers",MID($K5823,15,1)="4"),1,-1))</f>
        <v>-787920</v>
      </c>
      <c r="Q5823" s="17">
        <f>VLOOKUP($K5823,[1]Budget!$V:$AE,10,0)*IF($C5823="1 - Revenues",1,IF(AND($C5823="5 - Transfers",MID(K5823,15,1)="4"),1,-1))</f>
        <v>0</v>
      </c>
      <c r="S5823" s="18" t="b">
        <f>IF(LEFT(C5823,1)="1",1,-1)*SUMIF([1]Budget!V:V,'Budget Worksheet for Pivot Tabl'!K5823,[1]Budget!AC:AC)=P5823</f>
        <v>1</v>
      </c>
    </row>
    <row r="5824" spans="1:19" x14ac:dyDescent="0.25">
      <c r="A5824" t="s">
        <v>85</v>
      </c>
      <c r="B5824" t="s">
        <v>86</v>
      </c>
      <c r="C5824" t="s">
        <v>9</v>
      </c>
      <c r="D5824" t="str">
        <f t="shared" si="90"/>
        <v>OUTFLOWS</v>
      </c>
      <c r="E5824" t="s">
        <v>116</v>
      </c>
      <c r="F5824" t="s">
        <v>117</v>
      </c>
      <c r="G5824" t="s">
        <v>6617</v>
      </c>
      <c r="H5824" t="s">
        <v>6618</v>
      </c>
      <c r="I5824" t="s">
        <v>2902</v>
      </c>
      <c r="J5824" t="s">
        <v>2903</v>
      </c>
      <c r="K5824" t="s">
        <v>7171</v>
      </c>
      <c r="L5824" t="s">
        <v>5779</v>
      </c>
      <c r="M5824" s="17">
        <f>VLOOKUP($K5824,[1]Budget!$V:$AE,5,0)*IF($C5824="1 - Revenues",1,IF(AND($C5824="5 - Transfers",MID(I5824,15,1)="4"),1,-1))</f>
        <v>-788000</v>
      </c>
      <c r="N5824" s="17">
        <f>VLOOKUP($K5824,[1]Budget!$V:$AE,6,0)*IF($C5824="1 - Revenues",1,IF(AND($C5824="5 - Transfers",MID(J5824,15,1)="4"),1,-1))</f>
        <v>-870000</v>
      </c>
      <c r="O5824" s="17">
        <f>IFERROR(IF(RIGHT(LEFT(K5824,15),1)="4",VLOOKUP(K5824,'[1]Budget Worksheet'!A:B,2,0),-1*VLOOKUP(K5824,'[1]Budget Worksheet'!A:B,2,0)),0)</f>
        <v>-870240</v>
      </c>
      <c r="P5824" s="17">
        <f>VLOOKUP($K5824,[1]Budget!$V:$AE,8,0)*IF($C5824="1 - Revenues",1,IF(AND($C5824="5 - Transfers",MID($K5824,15,1)="4"),1,-1))</f>
        <v>-870240</v>
      </c>
      <c r="Q5824" s="17">
        <f>VLOOKUP($K5824,[1]Budget!$V:$AE,10,0)*IF($C5824="1 - Revenues",1,IF(AND($C5824="5 - Transfers",MID(K5824,15,1)="4"),1,-1))</f>
        <v>0</v>
      </c>
      <c r="S5824" s="18" t="b">
        <f>IF(LEFT(C5824,1)="1",1,-1)*SUMIF([1]Budget!V:V,'Budget Worksheet for Pivot Tabl'!K5824,[1]Budget!AC:AC)=P5824</f>
        <v>1</v>
      </c>
    </row>
    <row r="5825" spans="1:19" x14ac:dyDescent="0.25">
      <c r="A5825" t="s">
        <v>85</v>
      </c>
      <c r="B5825" t="s">
        <v>86</v>
      </c>
      <c r="C5825" t="s">
        <v>9</v>
      </c>
      <c r="D5825" t="str">
        <f t="shared" si="90"/>
        <v>OUTFLOWS</v>
      </c>
      <c r="E5825" t="s">
        <v>116</v>
      </c>
      <c r="F5825" t="s">
        <v>117</v>
      </c>
      <c r="G5825" t="s">
        <v>6617</v>
      </c>
      <c r="H5825" t="s">
        <v>6618</v>
      </c>
      <c r="I5825" t="s">
        <v>2902</v>
      </c>
      <c r="J5825" t="s">
        <v>2903</v>
      </c>
      <c r="K5825" t="s">
        <v>7172</v>
      </c>
      <c r="L5825" t="s">
        <v>5784</v>
      </c>
      <c r="M5825" s="17">
        <f>VLOOKUP($K5825,[1]Budget!$V:$AE,5,0)*IF($C5825="1 - Revenues",1,IF(AND($C5825="5 - Transfers",MID(I5825,15,1)="4"),1,-1))</f>
        <v>0</v>
      </c>
      <c r="N5825" s="17">
        <f>VLOOKUP($K5825,[1]Budget!$V:$AE,6,0)*IF($C5825="1 - Revenues",1,IF(AND($C5825="5 - Transfers",MID(J5825,15,1)="4"),1,-1))</f>
        <v>0</v>
      </c>
      <c r="O5825" s="17">
        <f>IFERROR(IF(RIGHT(LEFT(K5825,15),1)="4",VLOOKUP(K5825,'[1]Budget Worksheet'!A:B,2,0),-1*VLOOKUP(K5825,'[1]Budget Worksheet'!A:B,2,0)),0)</f>
        <v>0</v>
      </c>
      <c r="P5825" s="17">
        <f>VLOOKUP($K5825,[1]Budget!$V:$AE,8,0)*IF($C5825="1 - Revenues",1,IF(AND($C5825="5 - Transfers",MID($K5825,15,1)="4"),1,-1))</f>
        <v>0</v>
      </c>
      <c r="Q5825" s="17">
        <f>VLOOKUP($K5825,[1]Budget!$V:$AE,10,0)*IF($C5825="1 - Revenues",1,IF(AND($C5825="5 - Transfers",MID(K5825,15,1)="4"),1,-1))</f>
        <v>0</v>
      </c>
      <c r="S5825" s="18" t="b">
        <f>IF(LEFT(C5825,1)="1",1,-1)*SUMIF([1]Budget!V:V,'Budget Worksheet for Pivot Tabl'!K5825,[1]Budget!AC:AC)=P5825</f>
        <v>1</v>
      </c>
    </row>
    <row r="5826" spans="1:19" x14ac:dyDescent="0.25">
      <c r="A5826" t="s">
        <v>85</v>
      </c>
      <c r="B5826" t="s">
        <v>86</v>
      </c>
      <c r="C5826" t="s">
        <v>9</v>
      </c>
      <c r="D5826" t="str">
        <f t="shared" si="90"/>
        <v>OUTFLOWS</v>
      </c>
      <c r="E5826" t="s">
        <v>116</v>
      </c>
      <c r="F5826" t="s">
        <v>117</v>
      </c>
      <c r="G5826" t="s">
        <v>6617</v>
      </c>
      <c r="H5826" t="s">
        <v>6618</v>
      </c>
      <c r="I5826" t="s">
        <v>2902</v>
      </c>
      <c r="J5826" t="s">
        <v>2903</v>
      </c>
      <c r="K5826" t="s">
        <v>7173</v>
      </c>
      <c r="L5826" t="s">
        <v>5788</v>
      </c>
      <c r="M5826" s="17">
        <f>VLOOKUP($K5826,[1]Budget!$V:$AE,5,0)*IF($C5826="1 - Revenues",1,IF(AND($C5826="5 - Transfers",MID(I5826,15,1)="4"),1,-1))</f>
        <v>-787000</v>
      </c>
      <c r="N5826" s="17">
        <f>VLOOKUP($K5826,[1]Budget!$V:$AE,6,0)*IF($C5826="1 - Revenues",1,IF(AND($C5826="5 - Transfers",MID(J5826,15,1)="4"),1,-1))</f>
        <v>-749000</v>
      </c>
      <c r="O5826" s="17">
        <f>IFERROR(IF(RIGHT(LEFT(K5826,15),1)="4",VLOOKUP(K5826,'[1]Budget Worksheet'!A:B,2,0),-1*VLOOKUP(K5826,'[1]Budget Worksheet'!A:B,2,0)),0)</f>
        <v>-743085</v>
      </c>
      <c r="P5826" s="17">
        <f>VLOOKUP($K5826,[1]Budget!$V:$AE,8,0)*IF($C5826="1 - Revenues",1,IF(AND($C5826="5 - Transfers",MID($K5826,15,1)="4"),1,-1))</f>
        <v>-743085</v>
      </c>
      <c r="Q5826" s="17">
        <f>VLOOKUP($K5826,[1]Budget!$V:$AE,10,0)*IF($C5826="1 - Revenues",1,IF(AND($C5826="5 - Transfers",MID(K5826,15,1)="4"),1,-1))</f>
        <v>0</v>
      </c>
      <c r="S5826" s="18" t="b">
        <f>IF(LEFT(C5826,1)="1",1,-1)*SUMIF([1]Budget!V:V,'Budget Worksheet for Pivot Tabl'!K5826,[1]Budget!AC:AC)=P5826</f>
        <v>1</v>
      </c>
    </row>
    <row r="5827" spans="1:19" x14ac:dyDescent="0.25">
      <c r="A5827" t="s">
        <v>85</v>
      </c>
      <c r="B5827" t="s">
        <v>86</v>
      </c>
      <c r="C5827" t="s">
        <v>9</v>
      </c>
      <c r="D5827" t="str">
        <f t="shared" ref="D5827:D5890" si="91">IF(C5827="1 - Revenues","INFLOWS","OUTFLOWS")</f>
        <v>OUTFLOWS</v>
      </c>
      <c r="E5827" t="s">
        <v>116</v>
      </c>
      <c r="F5827" t="s">
        <v>117</v>
      </c>
      <c r="G5827" t="s">
        <v>6617</v>
      </c>
      <c r="H5827" t="s">
        <v>6618</v>
      </c>
      <c r="I5827" t="s">
        <v>2902</v>
      </c>
      <c r="J5827" t="s">
        <v>2903</v>
      </c>
      <c r="K5827" t="s">
        <v>7174</v>
      </c>
      <c r="L5827" t="s">
        <v>5317</v>
      </c>
      <c r="M5827" s="17">
        <f>VLOOKUP($K5827,[1]Budget!$V:$AE,5,0)*IF($C5827="1 - Revenues",1,IF(AND($C5827="5 - Transfers",MID(I5827,15,1)="4"),1,-1))</f>
        <v>-1000</v>
      </c>
      <c r="N5827" s="17">
        <f>VLOOKUP($K5827,[1]Budget!$V:$AE,6,0)*IF($C5827="1 - Revenues",1,IF(AND($C5827="5 - Transfers",MID(J5827,15,1)="4"),1,-1))</f>
        <v>0</v>
      </c>
      <c r="O5827" s="17">
        <f>IFERROR(IF(RIGHT(LEFT(K5827,15),1)="4",VLOOKUP(K5827,'[1]Budget Worksheet'!A:B,2,0),-1*VLOOKUP(K5827,'[1]Budget Worksheet'!A:B,2,0)),0)</f>
        <v>-825</v>
      </c>
      <c r="P5827" s="17">
        <f>VLOOKUP($K5827,[1]Budget!$V:$AE,8,0)*IF($C5827="1 - Revenues",1,IF(AND($C5827="5 - Transfers",MID($K5827,15,1)="4"),1,-1))</f>
        <v>-825</v>
      </c>
      <c r="Q5827" s="17">
        <f>VLOOKUP($K5827,[1]Budget!$V:$AE,10,0)*IF($C5827="1 - Revenues",1,IF(AND($C5827="5 - Transfers",MID(K5827,15,1)="4"),1,-1))</f>
        <v>0</v>
      </c>
      <c r="S5827" s="18" t="b">
        <f>IF(LEFT(C5827,1)="1",1,-1)*SUMIF([1]Budget!V:V,'Budget Worksheet for Pivot Tabl'!K5827,[1]Budget!AC:AC)=P5827</f>
        <v>1</v>
      </c>
    </row>
    <row r="5828" spans="1:19" x14ac:dyDescent="0.25">
      <c r="A5828" t="s">
        <v>85</v>
      </c>
      <c r="B5828" t="s">
        <v>86</v>
      </c>
      <c r="C5828" t="s">
        <v>9</v>
      </c>
      <c r="D5828" t="str">
        <f t="shared" si="91"/>
        <v>OUTFLOWS</v>
      </c>
      <c r="E5828" t="s">
        <v>116</v>
      </c>
      <c r="F5828" t="s">
        <v>117</v>
      </c>
      <c r="G5828" t="s">
        <v>6617</v>
      </c>
      <c r="H5828" t="s">
        <v>6618</v>
      </c>
      <c r="I5828" t="s">
        <v>2024</v>
      </c>
      <c r="J5828" t="s">
        <v>2025</v>
      </c>
      <c r="K5828" t="s">
        <v>7175</v>
      </c>
      <c r="L5828" t="s">
        <v>476</v>
      </c>
      <c r="M5828" s="17">
        <f>VLOOKUP($K5828,[1]Budget!$V:$AE,5,0)*IF($C5828="1 - Revenues",1,IF(AND($C5828="5 - Transfers",MID(I5828,15,1)="4"),1,-1))</f>
        <v>0</v>
      </c>
      <c r="N5828" s="17">
        <f>VLOOKUP($K5828,[1]Budget!$V:$AE,6,0)*IF($C5828="1 - Revenues",1,IF(AND($C5828="5 - Transfers",MID(J5828,15,1)="4"),1,-1))</f>
        <v>0</v>
      </c>
      <c r="O5828" s="17">
        <f>IFERROR(IF(RIGHT(LEFT(K5828,15),1)="4",VLOOKUP(K5828,'[1]Budget Worksheet'!A:B,2,0),-1*VLOOKUP(K5828,'[1]Budget Worksheet'!A:B,2,0)),0)</f>
        <v>-497000</v>
      </c>
      <c r="P5828" s="17">
        <f>VLOOKUP($K5828,[1]Budget!$V:$AE,8,0)*IF($C5828="1 - Revenues",1,IF(AND($C5828="5 - Transfers",MID($K5828,15,1)="4"),1,-1))</f>
        <v>-497000</v>
      </c>
      <c r="Q5828" s="17">
        <f>VLOOKUP($K5828,[1]Budget!$V:$AE,10,0)*IF($C5828="1 - Revenues",1,IF(AND($C5828="5 - Transfers",MID(K5828,15,1)="4"),1,-1))</f>
        <v>0</v>
      </c>
      <c r="S5828" s="18" t="b">
        <f>IF(LEFT(C5828,1)="1",1,-1)*SUMIF([1]Budget!V:V,'Budget Worksheet for Pivot Tabl'!K5828,[1]Budget!AC:AC)=P5828</f>
        <v>1</v>
      </c>
    </row>
    <row r="5829" spans="1:19" x14ac:dyDescent="0.25">
      <c r="A5829" t="s">
        <v>85</v>
      </c>
      <c r="B5829" t="s">
        <v>86</v>
      </c>
      <c r="C5829" t="s">
        <v>9</v>
      </c>
      <c r="D5829" t="str">
        <f t="shared" si="91"/>
        <v>OUTFLOWS</v>
      </c>
      <c r="E5829" t="s">
        <v>116</v>
      </c>
      <c r="F5829" t="s">
        <v>117</v>
      </c>
      <c r="G5829" t="s">
        <v>6617</v>
      </c>
      <c r="H5829" t="s">
        <v>6618</v>
      </c>
      <c r="I5829" t="s">
        <v>2024</v>
      </c>
      <c r="J5829" t="s">
        <v>2025</v>
      </c>
      <c r="K5829" t="s">
        <v>7176</v>
      </c>
      <c r="L5829" t="s">
        <v>6922</v>
      </c>
      <c r="M5829" s="17">
        <f>VLOOKUP($K5829,[1]Budget!$V:$AE,5,0)*IF($C5829="1 - Revenues",1,IF(AND($C5829="5 - Transfers",MID(I5829,15,1)="4"),1,-1))</f>
        <v>0</v>
      </c>
      <c r="N5829" s="17">
        <f>VLOOKUP($K5829,[1]Budget!$V:$AE,6,0)*IF($C5829="1 - Revenues",1,IF(AND($C5829="5 - Transfers",MID(J5829,15,1)="4"),1,-1))</f>
        <v>0</v>
      </c>
      <c r="O5829" s="17">
        <f>IFERROR(IF(RIGHT(LEFT(K5829,15),1)="4",VLOOKUP(K5829,'[1]Budget Worksheet'!A:B,2,0),-1*VLOOKUP(K5829,'[1]Budget Worksheet'!A:B,2,0)),0)</f>
        <v>0</v>
      </c>
      <c r="P5829" s="17">
        <f>VLOOKUP($K5829,[1]Budget!$V:$AE,8,0)*IF($C5829="1 - Revenues",1,IF(AND($C5829="5 - Transfers",MID($K5829,15,1)="4"),1,-1))</f>
        <v>0</v>
      </c>
      <c r="Q5829" s="17">
        <f>VLOOKUP($K5829,[1]Budget!$V:$AE,10,0)*IF($C5829="1 - Revenues",1,IF(AND($C5829="5 - Transfers",MID(K5829,15,1)="4"),1,-1))</f>
        <v>0</v>
      </c>
      <c r="S5829" s="18" t="b">
        <f>IF(LEFT(C5829,1)="1",1,-1)*SUMIF([1]Budget!V:V,'Budget Worksheet for Pivot Tabl'!K5829,[1]Budget!AC:AC)=P5829</f>
        <v>1</v>
      </c>
    </row>
    <row r="5830" spans="1:19" x14ac:dyDescent="0.25">
      <c r="A5830" t="s">
        <v>85</v>
      </c>
      <c r="B5830" t="s">
        <v>86</v>
      </c>
      <c r="C5830" t="s">
        <v>9</v>
      </c>
      <c r="D5830" t="str">
        <f t="shared" si="91"/>
        <v>OUTFLOWS</v>
      </c>
      <c r="E5830" t="s">
        <v>116</v>
      </c>
      <c r="F5830" t="s">
        <v>117</v>
      </c>
      <c r="G5830" t="s">
        <v>6617</v>
      </c>
      <c r="H5830" t="s">
        <v>6618</v>
      </c>
      <c r="I5830" t="s">
        <v>2024</v>
      </c>
      <c r="J5830" t="s">
        <v>2025</v>
      </c>
      <c r="K5830" t="s">
        <v>7177</v>
      </c>
      <c r="L5830" t="s">
        <v>2484</v>
      </c>
      <c r="M5830" s="17">
        <f>VLOOKUP($K5830,[1]Budget!$V:$AE,5,0)*IF($C5830="1 - Revenues",1,IF(AND($C5830="5 - Transfers",MID(I5830,15,1)="4"),1,-1))</f>
        <v>-59000</v>
      </c>
      <c r="N5830" s="17">
        <f>VLOOKUP($K5830,[1]Budget!$V:$AE,6,0)*IF($C5830="1 - Revenues",1,IF(AND($C5830="5 - Transfers",MID(J5830,15,1)="4"),1,-1))</f>
        <v>-59000</v>
      </c>
      <c r="O5830" s="17">
        <f>IFERROR(IF(RIGHT(LEFT(K5830,15),1)="4",VLOOKUP(K5830,'[1]Budget Worksheet'!A:B,2,0),-1*VLOOKUP(K5830,'[1]Budget Worksheet'!A:B,2,0)),0)</f>
        <v>-59180</v>
      </c>
      <c r="P5830" s="17">
        <f>VLOOKUP($K5830,[1]Budget!$V:$AE,8,0)*IF($C5830="1 - Revenues",1,IF(AND($C5830="5 - Transfers",MID($K5830,15,1)="4"),1,-1))</f>
        <v>-59180</v>
      </c>
      <c r="Q5830" s="17">
        <f>VLOOKUP($K5830,[1]Budget!$V:$AE,10,0)*IF($C5830="1 - Revenues",1,IF(AND($C5830="5 - Transfers",MID(K5830,15,1)="4"),1,-1))</f>
        <v>0</v>
      </c>
      <c r="S5830" s="18" t="b">
        <f>IF(LEFT(C5830,1)="1",1,-1)*SUMIF([1]Budget!V:V,'Budget Worksheet for Pivot Tabl'!K5830,[1]Budget!AC:AC)=P5830</f>
        <v>1</v>
      </c>
    </row>
    <row r="5831" spans="1:19" x14ac:dyDescent="0.25">
      <c r="A5831" t="s">
        <v>85</v>
      </c>
      <c r="B5831" t="s">
        <v>86</v>
      </c>
      <c r="C5831" t="s">
        <v>9</v>
      </c>
      <c r="D5831" t="str">
        <f t="shared" si="91"/>
        <v>OUTFLOWS</v>
      </c>
      <c r="E5831" t="s">
        <v>116</v>
      </c>
      <c r="F5831" t="s">
        <v>117</v>
      </c>
      <c r="G5831" t="s">
        <v>6617</v>
      </c>
      <c r="H5831" t="s">
        <v>6618</v>
      </c>
      <c r="I5831" t="s">
        <v>2024</v>
      </c>
      <c r="J5831" t="s">
        <v>2025</v>
      </c>
      <c r="K5831" t="s">
        <v>7178</v>
      </c>
      <c r="L5831" t="s">
        <v>532</v>
      </c>
      <c r="M5831" s="17">
        <f>VLOOKUP($K5831,[1]Budget!$V:$AE,5,0)*IF($C5831="1 - Revenues",1,IF(AND($C5831="5 - Transfers",MID(I5831,15,1)="4"),1,-1))</f>
        <v>0</v>
      </c>
      <c r="N5831" s="17">
        <f>VLOOKUP($K5831,[1]Budget!$V:$AE,6,0)*IF($C5831="1 - Revenues",1,IF(AND($C5831="5 - Transfers",MID(J5831,15,1)="4"),1,-1))</f>
        <v>0</v>
      </c>
      <c r="O5831" s="17">
        <f>IFERROR(IF(RIGHT(LEFT(K5831,15),1)="4",VLOOKUP(K5831,'[1]Budget Worksheet'!A:B,2,0),-1*VLOOKUP(K5831,'[1]Budget Worksheet'!A:B,2,0)),0)</f>
        <v>0</v>
      </c>
      <c r="P5831" s="17">
        <f>VLOOKUP($K5831,[1]Budget!$V:$AE,8,0)*IF($C5831="1 - Revenues",1,IF(AND($C5831="5 - Transfers",MID($K5831,15,1)="4"),1,-1))</f>
        <v>0</v>
      </c>
      <c r="Q5831" s="17">
        <f>VLOOKUP($K5831,[1]Budget!$V:$AE,10,0)*IF($C5831="1 - Revenues",1,IF(AND($C5831="5 - Transfers",MID(K5831,15,1)="4"),1,-1))</f>
        <v>0</v>
      </c>
      <c r="S5831" s="18" t="b">
        <f>IF(LEFT(C5831,1)="1",1,-1)*SUMIF([1]Budget!V:V,'Budget Worksheet for Pivot Tabl'!K5831,[1]Budget!AC:AC)=P5831</f>
        <v>1</v>
      </c>
    </row>
    <row r="5832" spans="1:19" x14ac:dyDescent="0.25">
      <c r="A5832" t="s">
        <v>85</v>
      </c>
      <c r="B5832" t="s">
        <v>86</v>
      </c>
      <c r="C5832" t="s">
        <v>9</v>
      </c>
      <c r="D5832" t="str">
        <f t="shared" si="91"/>
        <v>OUTFLOWS</v>
      </c>
      <c r="E5832" t="s">
        <v>116</v>
      </c>
      <c r="F5832" t="s">
        <v>117</v>
      </c>
      <c r="G5832" t="s">
        <v>6617</v>
      </c>
      <c r="H5832" t="s">
        <v>6618</v>
      </c>
      <c r="I5832" t="s">
        <v>87</v>
      </c>
      <c r="J5832" t="s">
        <v>7096</v>
      </c>
      <c r="K5832" t="s">
        <v>7179</v>
      </c>
      <c r="L5832" t="s">
        <v>6922</v>
      </c>
      <c r="M5832" s="17">
        <f>VLOOKUP($K5832,[1]Budget!$V:$AE,5,0)*IF($C5832="1 - Revenues",1,IF(AND($C5832="5 - Transfers",MID(I5832,15,1)="4"),1,-1))</f>
        <v>-149000</v>
      </c>
      <c r="N5832" s="17">
        <f>VLOOKUP($K5832,[1]Budget!$V:$AE,6,0)*IF($C5832="1 - Revenues",1,IF(AND($C5832="5 - Transfers",MID(J5832,15,1)="4"),1,-1))</f>
        <v>-196000</v>
      </c>
      <c r="O5832" s="17">
        <f>IFERROR(IF(RIGHT(LEFT(K5832,15),1)="4",VLOOKUP(K5832,'[1]Budget Worksheet'!A:B,2,0),-1*VLOOKUP(K5832,'[1]Budget Worksheet'!A:B,2,0)),0)</f>
        <v>-350000</v>
      </c>
      <c r="P5832" s="17">
        <f>VLOOKUP($K5832,[1]Budget!$V:$AE,8,0)*IF($C5832="1 - Revenues",1,IF(AND($C5832="5 - Transfers",MID($K5832,15,1)="4"),1,-1))</f>
        <v>-350000</v>
      </c>
      <c r="Q5832" s="17">
        <f>VLOOKUP($K5832,[1]Budget!$V:$AE,10,0)*IF($C5832="1 - Revenues",1,IF(AND($C5832="5 - Transfers",MID(K5832,15,1)="4"),1,-1))</f>
        <v>0</v>
      </c>
      <c r="S5832" s="18" t="b">
        <f>IF(LEFT(C5832,1)="1",1,-1)*SUMIF([1]Budget!V:V,'Budget Worksheet for Pivot Tabl'!K5832,[1]Budget!AC:AC)=P5832</f>
        <v>1</v>
      </c>
    </row>
    <row r="5833" spans="1:19" x14ac:dyDescent="0.25">
      <c r="A5833" t="s">
        <v>87</v>
      </c>
      <c r="B5833" t="s">
        <v>88</v>
      </c>
      <c r="C5833" t="s">
        <v>7</v>
      </c>
      <c r="D5833" t="str">
        <f t="shared" si="91"/>
        <v>INFLOWS</v>
      </c>
      <c r="E5833" t="s">
        <v>116</v>
      </c>
      <c r="F5833" t="s">
        <v>117</v>
      </c>
      <c r="G5833" t="s">
        <v>6617</v>
      </c>
      <c r="H5833" t="s">
        <v>6618</v>
      </c>
      <c r="I5833" t="s">
        <v>2024</v>
      </c>
      <c r="J5833" t="s">
        <v>2025</v>
      </c>
      <c r="K5833" t="s">
        <v>7180</v>
      </c>
      <c r="L5833" t="s">
        <v>7181</v>
      </c>
      <c r="M5833" s="17">
        <f>VLOOKUP($K5833,[1]Budget!$V:$AE,5,0)*IF($C5833="1 - Revenues",1,IF(AND($C5833="5 - Transfers",MID(I5833,15,1)="4"),1,-1))</f>
        <v>2183000</v>
      </c>
      <c r="N5833" s="17">
        <f>VLOOKUP($K5833,[1]Budget!$V:$AE,6,0)*IF($C5833="1 - Revenues",1,IF(AND($C5833="5 - Transfers",MID(J5833,15,1)="4"),1,-1))</f>
        <v>3383000</v>
      </c>
      <c r="O5833" s="17">
        <f>IFERROR(IF(RIGHT(LEFT(K5833,15),1)="4",VLOOKUP(K5833,'[1]Budget Worksheet'!A:B,2,0),-1*VLOOKUP(K5833,'[1]Budget Worksheet'!A:B,2,0)),0)</f>
        <v>2007235</v>
      </c>
      <c r="P5833" s="17">
        <f>VLOOKUP($K5833,[1]Budget!$V:$AE,8,0)*IF($C5833="1 - Revenues",1,IF(AND($C5833="5 - Transfers",MID($K5833,15,1)="4"),1,-1))</f>
        <v>2007235</v>
      </c>
      <c r="Q5833" s="17">
        <f>VLOOKUP($K5833,[1]Budget!$V:$AE,10,0)*IF($C5833="1 - Revenues",1,IF(AND($C5833="5 - Transfers",MID(K5833,15,1)="4"),1,-1))</f>
        <v>0</v>
      </c>
      <c r="S5833" s="18" t="b">
        <f>IF(LEFT(C5833,1)="1",1,-1)*SUMIF([1]Budget!V:V,'Budget Worksheet for Pivot Tabl'!K5833,[1]Budget!AC:AC)=P5833</f>
        <v>1</v>
      </c>
    </row>
    <row r="5834" spans="1:19" x14ac:dyDescent="0.25">
      <c r="A5834" t="s">
        <v>87</v>
      </c>
      <c r="B5834" t="s">
        <v>88</v>
      </c>
      <c r="C5834" t="s">
        <v>7</v>
      </c>
      <c r="D5834" t="str">
        <f t="shared" si="91"/>
        <v>INFLOWS</v>
      </c>
      <c r="E5834" t="s">
        <v>116</v>
      </c>
      <c r="F5834" t="s">
        <v>117</v>
      </c>
      <c r="G5834" t="s">
        <v>6617</v>
      </c>
      <c r="H5834" t="s">
        <v>6618</v>
      </c>
      <c r="I5834" t="s">
        <v>2024</v>
      </c>
      <c r="J5834" t="s">
        <v>2025</v>
      </c>
      <c r="K5834" t="s">
        <v>7182</v>
      </c>
      <c r="L5834" t="s">
        <v>294</v>
      </c>
      <c r="M5834" s="17">
        <f>VLOOKUP($K5834,[1]Budget!$V:$AE,5,0)*IF($C5834="1 - Revenues",1,IF(AND($C5834="5 - Transfers",MID(I5834,15,1)="4"),1,-1))</f>
        <v>207000</v>
      </c>
      <c r="N5834" s="17">
        <f>VLOOKUP($K5834,[1]Budget!$V:$AE,6,0)*IF($C5834="1 - Revenues",1,IF(AND($C5834="5 - Transfers",MID(J5834,15,1)="4"),1,-1))</f>
        <v>-85000</v>
      </c>
      <c r="O5834" s="17">
        <f>IFERROR(IF(RIGHT(LEFT(K5834,15),1)="4",VLOOKUP(K5834,'[1]Budget Worksheet'!A:B,2,0),-1*VLOOKUP(K5834,'[1]Budget Worksheet'!A:B,2,0)),0)</f>
        <v>62170</v>
      </c>
      <c r="P5834" s="17">
        <f>VLOOKUP($K5834,[1]Budget!$V:$AE,8,0)*IF($C5834="1 - Revenues",1,IF(AND($C5834="5 - Transfers",MID($K5834,15,1)="4"),1,-1))</f>
        <v>62170</v>
      </c>
      <c r="Q5834" s="17">
        <f>VLOOKUP($K5834,[1]Budget!$V:$AE,10,0)*IF($C5834="1 - Revenues",1,IF(AND($C5834="5 - Transfers",MID(K5834,15,1)="4"),1,-1))</f>
        <v>0</v>
      </c>
      <c r="S5834" s="18" t="b">
        <f>IF(LEFT(C5834,1)="1",1,-1)*SUMIF([1]Budget!V:V,'Budget Worksheet for Pivot Tabl'!K5834,[1]Budget!AC:AC)=P5834</f>
        <v>1</v>
      </c>
    </row>
    <row r="5835" spans="1:19" x14ac:dyDescent="0.25">
      <c r="A5835" t="s">
        <v>87</v>
      </c>
      <c r="B5835" t="s">
        <v>88</v>
      </c>
      <c r="C5835" t="s">
        <v>7</v>
      </c>
      <c r="D5835" t="str">
        <f t="shared" si="91"/>
        <v>INFLOWS</v>
      </c>
      <c r="E5835" t="s">
        <v>116</v>
      </c>
      <c r="F5835" t="s">
        <v>117</v>
      </c>
      <c r="G5835" t="s">
        <v>6617</v>
      </c>
      <c r="H5835" t="s">
        <v>6618</v>
      </c>
      <c r="I5835" t="s">
        <v>2024</v>
      </c>
      <c r="J5835" t="s">
        <v>2025</v>
      </c>
      <c r="K5835" t="s">
        <v>7183</v>
      </c>
      <c r="L5835" t="s">
        <v>298</v>
      </c>
      <c r="M5835" s="17">
        <f>VLOOKUP($K5835,[1]Budget!$V:$AE,5,0)*IF($C5835="1 - Revenues",1,IF(AND($C5835="5 - Transfers",MID(I5835,15,1)="4"),1,-1))</f>
        <v>0</v>
      </c>
      <c r="N5835" s="17">
        <f>VLOOKUP($K5835,[1]Budget!$V:$AE,6,0)*IF($C5835="1 - Revenues",1,IF(AND($C5835="5 - Transfers",MID(J5835,15,1)="4"),1,-1))</f>
        <v>0</v>
      </c>
      <c r="O5835" s="17">
        <f>IFERROR(IF(RIGHT(LEFT(K5835,15),1)="4",VLOOKUP(K5835,'[1]Budget Worksheet'!A:B,2,0),-1*VLOOKUP(K5835,'[1]Budget Worksheet'!A:B,2,0)),0)</f>
        <v>0</v>
      </c>
      <c r="P5835" s="17">
        <f>VLOOKUP($K5835,[1]Budget!$V:$AE,8,0)*IF($C5835="1 - Revenues",1,IF(AND($C5835="5 - Transfers",MID($K5835,15,1)="4"),1,-1))</f>
        <v>0</v>
      </c>
      <c r="Q5835" s="17">
        <f>VLOOKUP($K5835,[1]Budget!$V:$AE,10,0)*IF($C5835="1 - Revenues",1,IF(AND($C5835="5 - Transfers",MID(K5835,15,1)="4"),1,-1))</f>
        <v>0</v>
      </c>
      <c r="S5835" s="18" t="b">
        <f>IF(LEFT(C5835,1)="1",1,-1)*SUMIF([1]Budget!V:V,'Budget Worksheet for Pivot Tabl'!K5835,[1]Budget!AC:AC)=P5835</f>
        <v>1</v>
      </c>
    </row>
    <row r="5836" spans="1:19" x14ac:dyDescent="0.25">
      <c r="A5836" t="s">
        <v>87</v>
      </c>
      <c r="B5836" t="s">
        <v>88</v>
      </c>
      <c r="C5836" t="s">
        <v>7</v>
      </c>
      <c r="D5836" t="str">
        <f t="shared" si="91"/>
        <v>INFLOWS</v>
      </c>
      <c r="E5836" t="s">
        <v>116</v>
      </c>
      <c r="F5836" t="s">
        <v>117</v>
      </c>
      <c r="G5836" t="s">
        <v>6617</v>
      </c>
      <c r="H5836" t="s">
        <v>6618</v>
      </c>
      <c r="I5836" t="s">
        <v>2024</v>
      </c>
      <c r="J5836" t="s">
        <v>2025</v>
      </c>
      <c r="K5836" t="s">
        <v>7184</v>
      </c>
      <c r="L5836" t="s">
        <v>300</v>
      </c>
      <c r="M5836" s="17">
        <f>VLOOKUP($K5836,[1]Budget!$V:$AE,5,0)*IF($C5836="1 - Revenues",1,IF(AND($C5836="5 - Transfers",MID(I5836,15,1)="4"),1,-1))</f>
        <v>-7000</v>
      </c>
      <c r="N5836" s="17">
        <f>VLOOKUP($K5836,[1]Budget!$V:$AE,6,0)*IF($C5836="1 - Revenues",1,IF(AND($C5836="5 - Transfers",MID(J5836,15,1)="4"),1,-1))</f>
        <v>-2000</v>
      </c>
      <c r="O5836" s="17">
        <f>IFERROR(IF(RIGHT(LEFT(K5836,15),1)="4",VLOOKUP(K5836,'[1]Budget Worksheet'!A:B,2,0),-1*VLOOKUP(K5836,'[1]Budget Worksheet'!A:B,2,0)),0)</f>
        <v>-6220</v>
      </c>
      <c r="P5836" s="17">
        <f>VLOOKUP($K5836,[1]Budget!$V:$AE,8,0)*IF($C5836="1 - Revenues",1,IF(AND($C5836="5 - Transfers",MID($K5836,15,1)="4"),1,-1))</f>
        <v>-6220</v>
      </c>
      <c r="Q5836" s="17">
        <f>VLOOKUP($K5836,[1]Budget!$V:$AE,10,0)*IF($C5836="1 - Revenues",1,IF(AND($C5836="5 - Transfers",MID(K5836,15,1)="4"),1,-1))</f>
        <v>0</v>
      </c>
      <c r="S5836" s="18" t="b">
        <f>IF(LEFT(C5836,1)="1",1,-1)*SUMIF([1]Budget!V:V,'Budget Worksheet for Pivot Tabl'!K5836,[1]Budget!AC:AC)=P5836</f>
        <v>1</v>
      </c>
    </row>
    <row r="5837" spans="1:19" x14ac:dyDescent="0.25">
      <c r="A5837" t="s">
        <v>87</v>
      </c>
      <c r="B5837" t="s">
        <v>88</v>
      </c>
      <c r="C5837" t="s">
        <v>7</v>
      </c>
      <c r="D5837" t="str">
        <f t="shared" si="91"/>
        <v>INFLOWS</v>
      </c>
      <c r="E5837" t="s">
        <v>116</v>
      </c>
      <c r="F5837" t="s">
        <v>117</v>
      </c>
      <c r="G5837" t="s">
        <v>6617</v>
      </c>
      <c r="H5837" t="s">
        <v>6618</v>
      </c>
      <c r="I5837" t="s">
        <v>2024</v>
      </c>
      <c r="J5837" t="s">
        <v>2025</v>
      </c>
      <c r="K5837" t="s">
        <v>7185</v>
      </c>
      <c r="L5837" t="s">
        <v>7186</v>
      </c>
      <c r="M5837" s="17">
        <f>VLOOKUP($K5837,[1]Budget!$V:$AE,5,0)*IF($C5837="1 - Revenues",1,IF(AND($C5837="5 - Transfers",MID(I5837,15,1)="4"),1,-1))</f>
        <v>0</v>
      </c>
      <c r="N5837" s="17">
        <f>VLOOKUP($K5837,[1]Budget!$V:$AE,6,0)*IF($C5837="1 - Revenues",1,IF(AND($C5837="5 - Transfers",MID(J5837,15,1)="4"),1,-1))</f>
        <v>0</v>
      </c>
      <c r="O5837" s="17">
        <f>IFERROR(IF(RIGHT(LEFT(K5837,15),1)="4",VLOOKUP(K5837,'[1]Budget Worksheet'!A:B,2,0),-1*VLOOKUP(K5837,'[1]Budget Worksheet'!A:B,2,0)),0)</f>
        <v>0</v>
      </c>
      <c r="P5837" s="17">
        <f>VLOOKUP($K5837,[1]Budget!$V:$AE,8,0)*IF($C5837="1 - Revenues",1,IF(AND($C5837="5 - Transfers",MID($K5837,15,1)="4"),1,-1))</f>
        <v>0</v>
      </c>
      <c r="Q5837" s="17">
        <f>VLOOKUP($K5837,[1]Budget!$V:$AE,10,0)*IF($C5837="1 - Revenues",1,IF(AND($C5837="5 - Transfers",MID(K5837,15,1)="4"),1,-1))</f>
        <v>0</v>
      </c>
      <c r="S5837" s="18" t="b">
        <f>IF(LEFT(C5837,1)="1",1,-1)*SUMIF([1]Budget!V:V,'Budget Worksheet for Pivot Tabl'!K5837,[1]Budget!AC:AC)=P5837</f>
        <v>1</v>
      </c>
    </row>
    <row r="5838" spans="1:19" x14ac:dyDescent="0.25">
      <c r="A5838" t="s">
        <v>87</v>
      </c>
      <c r="B5838" t="s">
        <v>88</v>
      </c>
      <c r="C5838" t="s">
        <v>9</v>
      </c>
      <c r="D5838" t="str">
        <f t="shared" si="91"/>
        <v>OUTFLOWS</v>
      </c>
      <c r="E5838" t="s">
        <v>102</v>
      </c>
      <c r="F5838" t="s">
        <v>103</v>
      </c>
      <c r="G5838" t="s">
        <v>102</v>
      </c>
      <c r="H5838" t="s">
        <v>212</v>
      </c>
      <c r="I5838" t="s">
        <v>213</v>
      </c>
      <c r="J5838" t="s">
        <v>214</v>
      </c>
      <c r="K5838" t="s">
        <v>7187</v>
      </c>
      <c r="L5838" t="s">
        <v>4637</v>
      </c>
      <c r="M5838" s="17">
        <f>VLOOKUP($K5838,[1]Budget!$V:$AE,5,0)*IF($C5838="1 - Revenues",1,IF(AND($C5838="5 - Transfers",MID(I5838,15,1)="4"),1,-1))</f>
        <v>0</v>
      </c>
      <c r="N5838" s="17">
        <f>VLOOKUP($K5838,[1]Budget!$V:$AE,6,0)*IF($C5838="1 - Revenues",1,IF(AND($C5838="5 - Transfers",MID(J5838,15,1)="4"),1,-1))</f>
        <v>18000</v>
      </c>
      <c r="O5838" s="17">
        <f>IFERROR(IF(RIGHT(LEFT(K5838,15),1)="4",VLOOKUP(K5838,'[1]Budget Worksheet'!A:B,2,0),-1*VLOOKUP(K5838,'[1]Budget Worksheet'!A:B,2,0)),0)</f>
        <v>0</v>
      </c>
      <c r="P5838" s="17">
        <f>VLOOKUP($K5838,[1]Budget!$V:$AE,8,0)*IF($C5838="1 - Revenues",1,IF(AND($C5838="5 - Transfers",MID($K5838,15,1)="4"),1,-1))</f>
        <v>0</v>
      </c>
      <c r="Q5838" s="17">
        <f>VLOOKUP($K5838,[1]Budget!$V:$AE,10,0)*IF($C5838="1 - Revenues",1,IF(AND($C5838="5 - Transfers",MID(K5838,15,1)="4"),1,-1))</f>
        <v>0</v>
      </c>
      <c r="S5838" s="18" t="b">
        <f>IF(LEFT(C5838,1)="1",1,-1)*SUMIF([1]Budget!V:V,'Budget Worksheet for Pivot Tabl'!K5838,[1]Budget!AC:AC)=P5838</f>
        <v>1</v>
      </c>
    </row>
    <row r="5839" spans="1:19" x14ac:dyDescent="0.25">
      <c r="A5839" t="s">
        <v>87</v>
      </c>
      <c r="B5839" t="s">
        <v>88</v>
      </c>
      <c r="C5839" t="s">
        <v>10</v>
      </c>
      <c r="D5839" t="str">
        <f t="shared" si="91"/>
        <v>OUTFLOWS</v>
      </c>
      <c r="E5839" t="s">
        <v>102</v>
      </c>
      <c r="F5839" t="s">
        <v>103</v>
      </c>
      <c r="G5839" t="s">
        <v>102</v>
      </c>
      <c r="H5839" t="s">
        <v>212</v>
      </c>
      <c r="I5839" t="s">
        <v>213</v>
      </c>
      <c r="J5839" t="s">
        <v>214</v>
      </c>
      <c r="K5839" t="s">
        <v>7188</v>
      </c>
      <c r="L5839" t="s">
        <v>7189</v>
      </c>
      <c r="M5839" s="17">
        <f>VLOOKUP($K5839,[1]Budget!$V:$AE,5,0)*IF($C5839="1 - Revenues",1,IF(AND($C5839="5 - Transfers",MID(I5839,15,1)="4"),1,-1))</f>
        <v>-96000</v>
      </c>
      <c r="N5839" s="17">
        <f>VLOOKUP($K5839,[1]Budget!$V:$AE,6,0)*IF($C5839="1 - Revenues",1,IF(AND($C5839="5 - Transfers",MID(J5839,15,1)="4"),1,-1))</f>
        <v>-147000</v>
      </c>
      <c r="O5839" s="17">
        <f>IFERROR(IF(RIGHT(LEFT(K5839,15),1)="4",VLOOKUP(K5839,'[1]Budget Worksheet'!A:B,2,0),-1*VLOOKUP(K5839,'[1]Budget Worksheet'!A:B,2,0)),0)</f>
        <v>-1500000</v>
      </c>
      <c r="P5839" s="17">
        <f>VLOOKUP($K5839,[1]Budget!$V:$AE,8,0)*IF($C5839="1 - Revenues",1,IF(AND($C5839="5 - Transfers",MID($K5839,15,1)="4"),1,-1))</f>
        <v>-1500000</v>
      </c>
      <c r="Q5839" s="17">
        <f>VLOOKUP($K5839,[1]Budget!$V:$AE,10,0)*IF($C5839="1 - Revenues",1,IF(AND($C5839="5 - Transfers",MID(K5839,15,1)="4"),1,-1))</f>
        <v>0</v>
      </c>
      <c r="S5839" s="18" t="b">
        <f>IF(LEFT(C5839,1)="1",1,-1)*SUMIF([1]Budget!V:V,'Budget Worksheet for Pivot Tabl'!K5839,[1]Budget!AC:AC)=P5839</f>
        <v>1</v>
      </c>
    </row>
    <row r="5840" spans="1:19" x14ac:dyDescent="0.25">
      <c r="A5840" t="s">
        <v>87</v>
      </c>
      <c r="B5840" t="s">
        <v>88</v>
      </c>
      <c r="C5840" t="s">
        <v>10</v>
      </c>
      <c r="D5840" t="str">
        <f t="shared" si="91"/>
        <v>OUTFLOWS</v>
      </c>
      <c r="E5840" t="s">
        <v>102</v>
      </c>
      <c r="F5840" t="s">
        <v>103</v>
      </c>
      <c r="G5840" t="s">
        <v>102</v>
      </c>
      <c r="H5840" t="s">
        <v>212</v>
      </c>
      <c r="I5840" t="s">
        <v>213</v>
      </c>
      <c r="J5840" t="s">
        <v>214</v>
      </c>
      <c r="K5840" t="s">
        <v>7190</v>
      </c>
      <c r="L5840" t="s">
        <v>6672</v>
      </c>
      <c r="M5840" s="17">
        <f>VLOOKUP($K5840,[1]Budget!$V:$AE,5,0)*IF($C5840="1 - Revenues",1,IF(AND($C5840="5 - Transfers",MID(I5840,15,1)="4"),1,-1))</f>
        <v>0</v>
      </c>
      <c r="N5840" s="17">
        <f>VLOOKUP($K5840,[1]Budget!$V:$AE,6,0)*IF($C5840="1 - Revenues",1,IF(AND($C5840="5 - Transfers",MID(J5840,15,1)="4"),1,-1))</f>
        <v>0</v>
      </c>
      <c r="O5840" s="17">
        <f>IFERROR(IF(RIGHT(LEFT(K5840,15),1)="4",VLOOKUP(K5840,'[1]Budget Worksheet'!A:B,2,0),-1*VLOOKUP(K5840,'[1]Budget Worksheet'!A:B,2,0)),0)</f>
        <v>0</v>
      </c>
      <c r="P5840" s="17">
        <f>VLOOKUP($K5840,[1]Budget!$V:$AE,8,0)*IF($C5840="1 - Revenues",1,IF(AND($C5840="5 - Transfers",MID($K5840,15,1)="4"),1,-1))</f>
        <v>0</v>
      </c>
      <c r="Q5840" s="17">
        <f>VLOOKUP($K5840,[1]Budget!$V:$AE,10,0)*IF($C5840="1 - Revenues",1,IF(AND($C5840="5 - Transfers",MID(K5840,15,1)="4"),1,-1))</f>
        <v>0</v>
      </c>
      <c r="S5840" s="18" t="b">
        <f>IF(LEFT(C5840,1)="1",1,-1)*SUMIF([1]Budget!V:V,'Budget Worksheet for Pivot Tabl'!K5840,[1]Budget!AC:AC)=P5840</f>
        <v>1</v>
      </c>
    </row>
    <row r="5841" spans="1:19" x14ac:dyDescent="0.25">
      <c r="A5841" t="s">
        <v>87</v>
      </c>
      <c r="B5841" t="s">
        <v>88</v>
      </c>
      <c r="C5841" t="s">
        <v>9</v>
      </c>
      <c r="D5841" t="str">
        <f t="shared" si="91"/>
        <v>OUTFLOWS</v>
      </c>
      <c r="E5841" t="s">
        <v>125</v>
      </c>
      <c r="F5841" t="s">
        <v>126</v>
      </c>
      <c r="G5841" t="s">
        <v>102</v>
      </c>
      <c r="H5841" t="s">
        <v>212</v>
      </c>
      <c r="I5841" t="s">
        <v>25</v>
      </c>
      <c r="J5841" t="s">
        <v>914</v>
      </c>
      <c r="K5841" t="s">
        <v>7191</v>
      </c>
      <c r="L5841" t="s">
        <v>476</v>
      </c>
      <c r="M5841" s="17">
        <f>VLOOKUP($K5841,[1]Budget!$V:$AE,5,0)*IF($C5841="1 - Revenues",1,IF(AND($C5841="5 - Transfers",MID(I5841,15,1)="4"),1,-1))</f>
        <v>-4000</v>
      </c>
      <c r="N5841" s="17">
        <f>VLOOKUP($K5841,[1]Budget!$V:$AE,6,0)*IF($C5841="1 - Revenues",1,IF(AND($C5841="5 - Transfers",MID(J5841,15,1)="4"),1,-1))</f>
        <v>-3000</v>
      </c>
      <c r="O5841" s="17">
        <f>IFERROR(IF(RIGHT(LEFT(K5841,15),1)="4",VLOOKUP(K5841,'[1]Budget Worksheet'!A:B,2,0),-1*VLOOKUP(K5841,'[1]Budget Worksheet'!A:B,2,0)),0)</f>
        <v>0</v>
      </c>
      <c r="P5841" s="17">
        <f>VLOOKUP($K5841,[1]Budget!$V:$AE,8,0)*IF($C5841="1 - Revenues",1,IF(AND($C5841="5 - Transfers",MID($K5841,15,1)="4"),1,-1))</f>
        <v>-3200</v>
      </c>
      <c r="Q5841" s="17">
        <f>VLOOKUP($K5841,[1]Budget!$V:$AE,10,0)*IF($C5841="1 - Revenues",1,IF(AND($C5841="5 - Transfers",MID(K5841,15,1)="4"),1,-1))</f>
        <v>-3200</v>
      </c>
      <c r="S5841" s="18" t="b">
        <f>IF(LEFT(C5841,1)="1",1,-1)*SUMIF([1]Budget!V:V,'Budget Worksheet for Pivot Tabl'!K5841,[1]Budget!AC:AC)=P5841</f>
        <v>1</v>
      </c>
    </row>
    <row r="5842" spans="1:19" x14ac:dyDescent="0.25">
      <c r="A5842" t="s">
        <v>87</v>
      </c>
      <c r="B5842" t="s">
        <v>88</v>
      </c>
      <c r="C5842" t="s">
        <v>9</v>
      </c>
      <c r="D5842" t="str">
        <f t="shared" si="91"/>
        <v>OUTFLOWS</v>
      </c>
      <c r="E5842" t="s">
        <v>116</v>
      </c>
      <c r="F5842" t="s">
        <v>117</v>
      </c>
      <c r="G5842" t="s">
        <v>6617</v>
      </c>
      <c r="H5842" t="s">
        <v>6618</v>
      </c>
      <c r="I5842" t="s">
        <v>2902</v>
      </c>
      <c r="J5842" t="s">
        <v>2903</v>
      </c>
      <c r="K5842" t="s">
        <v>7192</v>
      </c>
      <c r="L5842" t="s">
        <v>5160</v>
      </c>
      <c r="M5842" s="17">
        <f>VLOOKUP($K5842,[1]Budget!$V:$AE,5,0)*IF($C5842="1 - Revenues",1,IF(AND($C5842="5 - Transfers",MID(I5842,15,1)="4"),1,-1))</f>
        <v>0</v>
      </c>
      <c r="N5842" s="17">
        <f>VLOOKUP($K5842,[1]Budget!$V:$AE,6,0)*IF($C5842="1 - Revenues",1,IF(AND($C5842="5 - Transfers",MID(J5842,15,1)="4"),1,-1))</f>
        <v>0</v>
      </c>
      <c r="O5842" s="17">
        <f>IFERROR(IF(RIGHT(LEFT(K5842,15),1)="4",VLOOKUP(K5842,'[1]Budget Worksheet'!A:B,2,0),-1*VLOOKUP(K5842,'[1]Budget Worksheet'!A:B,2,0)),0)</f>
        <v>-22910</v>
      </c>
      <c r="P5842" s="17">
        <f>VLOOKUP($K5842,[1]Budget!$V:$AE,8,0)*IF($C5842="1 - Revenues",1,IF(AND($C5842="5 - Transfers",MID($K5842,15,1)="4"),1,-1))</f>
        <v>-22910</v>
      </c>
      <c r="Q5842" s="17">
        <f>VLOOKUP($K5842,[1]Budget!$V:$AE,10,0)*IF($C5842="1 - Revenues",1,IF(AND($C5842="5 - Transfers",MID(K5842,15,1)="4"),1,-1))</f>
        <v>0</v>
      </c>
      <c r="S5842" s="18" t="b">
        <f>IF(LEFT(C5842,1)="1",1,-1)*SUMIF([1]Budget!V:V,'Budget Worksheet for Pivot Tabl'!K5842,[1]Budget!AC:AC)=P5842</f>
        <v>1</v>
      </c>
    </row>
    <row r="5843" spans="1:19" x14ac:dyDescent="0.25">
      <c r="A5843" t="s">
        <v>87</v>
      </c>
      <c r="B5843" t="s">
        <v>88</v>
      </c>
      <c r="C5843" t="s">
        <v>9</v>
      </c>
      <c r="D5843" t="str">
        <f t="shared" si="91"/>
        <v>OUTFLOWS</v>
      </c>
      <c r="E5843" t="s">
        <v>116</v>
      </c>
      <c r="F5843" t="s">
        <v>117</v>
      </c>
      <c r="G5843" t="s">
        <v>6617</v>
      </c>
      <c r="H5843" t="s">
        <v>6618</v>
      </c>
      <c r="I5843" t="s">
        <v>2024</v>
      </c>
      <c r="J5843" t="s">
        <v>2025</v>
      </c>
      <c r="K5843" t="s">
        <v>7193</v>
      </c>
      <c r="L5843" t="s">
        <v>476</v>
      </c>
      <c r="M5843" s="17">
        <f>VLOOKUP($K5843,[1]Budget!$V:$AE,5,0)*IF($C5843="1 - Revenues",1,IF(AND($C5843="5 - Transfers",MID(I5843,15,1)="4"),1,-1))</f>
        <v>-19000</v>
      </c>
      <c r="N5843" s="17">
        <f>VLOOKUP($K5843,[1]Budget!$V:$AE,6,0)*IF($C5843="1 - Revenues",1,IF(AND($C5843="5 - Transfers",MID(J5843,15,1)="4"),1,-1))</f>
        <v>-5000</v>
      </c>
      <c r="O5843" s="17">
        <f>IFERROR(IF(RIGHT(LEFT(K5843,15),1)="4",VLOOKUP(K5843,'[1]Budget Worksheet'!A:B,2,0),-1*VLOOKUP(K5843,'[1]Budget Worksheet'!A:B,2,0)),0)</f>
        <v>-90838</v>
      </c>
      <c r="P5843" s="17">
        <f>VLOOKUP($K5843,[1]Budget!$V:$AE,8,0)*IF($C5843="1 - Revenues",1,IF(AND($C5843="5 - Transfers",MID($K5843,15,1)="4"),1,-1))</f>
        <v>-90838</v>
      </c>
      <c r="Q5843" s="17">
        <f>VLOOKUP($K5843,[1]Budget!$V:$AE,10,0)*IF($C5843="1 - Revenues",1,IF(AND($C5843="5 - Transfers",MID(K5843,15,1)="4"),1,-1))</f>
        <v>0</v>
      </c>
      <c r="S5843" s="18" t="b">
        <f>IF(LEFT(C5843,1)="1",1,-1)*SUMIF([1]Budget!V:V,'Budget Worksheet for Pivot Tabl'!K5843,[1]Budget!AC:AC)=P5843</f>
        <v>1</v>
      </c>
    </row>
    <row r="5844" spans="1:19" x14ac:dyDescent="0.25">
      <c r="A5844" t="s">
        <v>87</v>
      </c>
      <c r="B5844" t="s">
        <v>88</v>
      </c>
      <c r="C5844" t="s">
        <v>9</v>
      </c>
      <c r="D5844" t="str">
        <f t="shared" si="91"/>
        <v>OUTFLOWS</v>
      </c>
      <c r="E5844" t="s">
        <v>116</v>
      </c>
      <c r="F5844" t="s">
        <v>117</v>
      </c>
      <c r="G5844" t="s">
        <v>6617</v>
      </c>
      <c r="H5844" t="s">
        <v>6618</v>
      </c>
      <c r="I5844" t="s">
        <v>2024</v>
      </c>
      <c r="J5844" t="s">
        <v>2025</v>
      </c>
      <c r="K5844" t="s">
        <v>7194</v>
      </c>
      <c r="L5844" t="s">
        <v>2484</v>
      </c>
      <c r="M5844" s="17">
        <f>VLOOKUP($K5844,[1]Budget!$V:$AE,5,0)*IF($C5844="1 - Revenues",1,IF(AND($C5844="5 - Transfers",MID(I5844,15,1)="4"),1,-1))</f>
        <v>-64000</v>
      </c>
      <c r="N5844" s="17">
        <f>VLOOKUP($K5844,[1]Budget!$V:$AE,6,0)*IF($C5844="1 - Revenues",1,IF(AND($C5844="5 - Transfers",MID(J5844,15,1)="4"),1,-1))</f>
        <v>-64000</v>
      </c>
      <c r="O5844" s="17">
        <f>IFERROR(IF(RIGHT(LEFT(K5844,15),1)="4",VLOOKUP(K5844,'[1]Budget Worksheet'!A:B,2,0),-1*VLOOKUP(K5844,'[1]Budget Worksheet'!A:B,2,0)),0)</f>
        <v>-63790</v>
      </c>
      <c r="P5844" s="17">
        <f>VLOOKUP($K5844,[1]Budget!$V:$AE,8,0)*IF($C5844="1 - Revenues",1,IF(AND($C5844="5 - Transfers",MID($K5844,15,1)="4"),1,-1))</f>
        <v>-63790</v>
      </c>
      <c r="Q5844" s="17">
        <f>VLOOKUP($K5844,[1]Budget!$V:$AE,10,0)*IF($C5844="1 - Revenues",1,IF(AND($C5844="5 - Transfers",MID(K5844,15,1)="4"),1,-1))</f>
        <v>0</v>
      </c>
      <c r="S5844" s="18" t="b">
        <f>IF(LEFT(C5844,1)="1",1,-1)*SUMIF([1]Budget!V:V,'Budget Worksheet for Pivot Tabl'!K5844,[1]Budget!AC:AC)=P5844</f>
        <v>1</v>
      </c>
    </row>
    <row r="5845" spans="1:19" x14ac:dyDescent="0.25">
      <c r="A5845" t="s">
        <v>87</v>
      </c>
      <c r="B5845" t="s">
        <v>88</v>
      </c>
      <c r="C5845" t="s">
        <v>9</v>
      </c>
      <c r="D5845" t="str">
        <f t="shared" si="91"/>
        <v>OUTFLOWS</v>
      </c>
      <c r="E5845" t="s">
        <v>116</v>
      </c>
      <c r="F5845" t="s">
        <v>117</v>
      </c>
      <c r="G5845" t="s">
        <v>6617</v>
      </c>
      <c r="H5845" t="s">
        <v>6618</v>
      </c>
      <c r="I5845" t="s">
        <v>2024</v>
      </c>
      <c r="J5845" t="s">
        <v>2025</v>
      </c>
      <c r="K5845" t="s">
        <v>7195</v>
      </c>
      <c r="L5845" t="s">
        <v>2486</v>
      </c>
      <c r="M5845" s="17">
        <f>VLOOKUP($K5845,[1]Budget!$V:$AE,5,0)*IF($C5845="1 - Revenues",1,IF(AND($C5845="5 - Transfers",MID(I5845,15,1)="4"),1,-1))</f>
        <v>-1000</v>
      </c>
      <c r="N5845" s="17">
        <f>VLOOKUP($K5845,[1]Budget!$V:$AE,6,0)*IF($C5845="1 - Revenues",1,IF(AND($C5845="5 - Transfers",MID(J5845,15,1)="4"),1,-1))</f>
        <v>-1000</v>
      </c>
      <c r="O5845" s="17">
        <f>IFERROR(IF(RIGHT(LEFT(K5845,15),1)="4",VLOOKUP(K5845,'[1]Budget Worksheet'!A:B,2,0),-1*VLOOKUP(K5845,'[1]Budget Worksheet'!A:B,2,0)),0)</f>
        <v>-1200</v>
      </c>
      <c r="P5845" s="17">
        <f>VLOOKUP($K5845,[1]Budget!$V:$AE,8,0)*IF($C5845="1 - Revenues",1,IF(AND($C5845="5 - Transfers",MID($K5845,15,1)="4"),1,-1))</f>
        <v>-1200</v>
      </c>
      <c r="Q5845" s="17">
        <f>VLOOKUP($K5845,[1]Budget!$V:$AE,10,0)*IF($C5845="1 - Revenues",1,IF(AND($C5845="5 - Transfers",MID(K5845,15,1)="4"),1,-1))</f>
        <v>0</v>
      </c>
      <c r="S5845" s="18" t="b">
        <f>IF(LEFT(C5845,1)="1",1,-1)*SUMIF([1]Budget!V:V,'Budget Worksheet for Pivot Tabl'!K5845,[1]Budget!AC:AC)=P5845</f>
        <v>1</v>
      </c>
    </row>
    <row r="5846" spans="1:19" x14ac:dyDescent="0.25">
      <c r="A5846" t="s">
        <v>87</v>
      </c>
      <c r="B5846" t="s">
        <v>88</v>
      </c>
      <c r="C5846" t="s">
        <v>9</v>
      </c>
      <c r="D5846" t="str">
        <f t="shared" si="91"/>
        <v>OUTFLOWS</v>
      </c>
      <c r="E5846" t="s">
        <v>116</v>
      </c>
      <c r="F5846" t="s">
        <v>117</v>
      </c>
      <c r="G5846" t="s">
        <v>6617</v>
      </c>
      <c r="H5846" t="s">
        <v>6618</v>
      </c>
      <c r="I5846" t="s">
        <v>2024</v>
      </c>
      <c r="J5846" t="s">
        <v>2025</v>
      </c>
      <c r="K5846" t="s">
        <v>7196</v>
      </c>
      <c r="L5846" t="s">
        <v>532</v>
      </c>
      <c r="M5846" s="17">
        <f>VLOOKUP($K5846,[1]Budget!$V:$AE,5,0)*IF($C5846="1 - Revenues",1,IF(AND($C5846="5 - Transfers",MID(I5846,15,1)="4"),1,-1))</f>
        <v>-3000</v>
      </c>
      <c r="N5846" s="17">
        <f>VLOOKUP($K5846,[1]Budget!$V:$AE,6,0)*IF($C5846="1 - Revenues",1,IF(AND($C5846="5 - Transfers",MID(J5846,15,1)="4"),1,-1))</f>
        <v>-3000</v>
      </c>
      <c r="O5846" s="17">
        <f>IFERROR(IF(RIGHT(LEFT(K5846,15),1)="4",VLOOKUP(K5846,'[1]Budget Worksheet'!A:B,2,0),-1*VLOOKUP(K5846,'[1]Budget Worksheet'!A:B,2,0)),0)</f>
        <v>-2520</v>
      </c>
      <c r="P5846" s="17">
        <f>VLOOKUP($K5846,[1]Budget!$V:$AE,8,0)*IF($C5846="1 - Revenues",1,IF(AND($C5846="5 - Transfers",MID($K5846,15,1)="4"),1,-1))</f>
        <v>-6000</v>
      </c>
      <c r="Q5846" s="17">
        <f>VLOOKUP($K5846,[1]Budget!$V:$AE,10,0)*IF($C5846="1 - Revenues",1,IF(AND($C5846="5 - Transfers",MID(K5846,15,1)="4"),1,-1))</f>
        <v>-3480</v>
      </c>
      <c r="S5846" s="18" t="b">
        <f>IF(LEFT(C5846,1)="1",1,-1)*SUMIF([1]Budget!V:V,'Budget Worksheet for Pivot Tabl'!K5846,[1]Budget!AC:AC)=P5846</f>
        <v>1</v>
      </c>
    </row>
    <row r="5847" spans="1:19" x14ac:dyDescent="0.25">
      <c r="A5847" t="s">
        <v>87</v>
      </c>
      <c r="B5847" t="s">
        <v>88</v>
      </c>
      <c r="C5847" t="s">
        <v>9</v>
      </c>
      <c r="D5847" t="str">
        <f t="shared" si="91"/>
        <v>OUTFLOWS</v>
      </c>
      <c r="E5847" t="s">
        <v>116</v>
      </c>
      <c r="F5847" t="s">
        <v>117</v>
      </c>
      <c r="G5847" t="s">
        <v>6617</v>
      </c>
      <c r="H5847" t="s">
        <v>6618</v>
      </c>
      <c r="I5847" t="s">
        <v>2024</v>
      </c>
      <c r="J5847" t="s">
        <v>2025</v>
      </c>
      <c r="K5847" t="s">
        <v>7197</v>
      </c>
      <c r="L5847" t="s">
        <v>5160</v>
      </c>
      <c r="M5847" s="17">
        <f>VLOOKUP($K5847,[1]Budget!$V:$AE,5,0)*IF($C5847="1 - Revenues",1,IF(AND($C5847="5 - Transfers",MID(I5847,15,1)="4"),1,-1))</f>
        <v>-23000</v>
      </c>
      <c r="N5847" s="17">
        <f>VLOOKUP($K5847,[1]Budget!$V:$AE,6,0)*IF($C5847="1 - Revenues",1,IF(AND($C5847="5 - Transfers",MID(J5847,15,1)="4"),1,-1))</f>
        <v>0</v>
      </c>
      <c r="O5847" s="17">
        <f>IFERROR(IF(RIGHT(LEFT(K5847,15),1)="4",VLOOKUP(K5847,'[1]Budget Worksheet'!A:B,2,0),-1*VLOOKUP(K5847,'[1]Budget Worksheet'!A:B,2,0)),0)</f>
        <v>0</v>
      </c>
      <c r="P5847" s="17">
        <f>VLOOKUP($K5847,[1]Budget!$V:$AE,8,0)*IF($C5847="1 - Revenues",1,IF(AND($C5847="5 - Transfers",MID($K5847,15,1)="4"),1,-1))</f>
        <v>0</v>
      </c>
      <c r="Q5847" s="17">
        <f>VLOOKUP($K5847,[1]Budget!$V:$AE,10,0)*IF($C5847="1 - Revenues",1,IF(AND($C5847="5 - Transfers",MID(K5847,15,1)="4"),1,-1))</f>
        <v>0</v>
      </c>
      <c r="S5847" s="18" t="b">
        <f>IF(LEFT(C5847,1)="1",1,-1)*SUMIF([1]Budget!V:V,'Budget Worksheet for Pivot Tabl'!K5847,[1]Budget!AC:AC)=P5847</f>
        <v>1</v>
      </c>
    </row>
    <row r="5848" spans="1:19" x14ac:dyDescent="0.25">
      <c r="A5848" t="s">
        <v>7198</v>
      </c>
      <c r="B5848" t="s">
        <v>7199</v>
      </c>
      <c r="C5848" t="s">
        <v>8</v>
      </c>
      <c r="D5848" t="str">
        <f t="shared" si="91"/>
        <v>OUTFLOWS</v>
      </c>
      <c r="E5848" t="s">
        <v>121</v>
      </c>
      <c r="F5848" t="s">
        <v>122</v>
      </c>
      <c r="G5848" t="s">
        <v>102</v>
      </c>
      <c r="H5848" t="s">
        <v>212</v>
      </c>
      <c r="I5848" t="s">
        <v>16</v>
      </c>
      <c r="J5848" t="s">
        <v>122</v>
      </c>
      <c r="K5848" t="s">
        <v>7200</v>
      </c>
      <c r="L5848" t="s">
        <v>590</v>
      </c>
      <c r="M5848" s="17">
        <f>VLOOKUP($K5848,[1]Budget!$V:$AE,5,0)*IF($C5848="1 - Revenues",1,IF(AND($C5848="5 - Transfers",MID(I5848,15,1)="4"),1,-1))</f>
        <v>0</v>
      </c>
      <c r="N5848" s="17">
        <f>VLOOKUP($K5848,[1]Budget!$V:$AE,6,0)*IF($C5848="1 - Revenues",1,IF(AND($C5848="5 - Transfers",MID(J5848,15,1)="4"),1,-1))</f>
        <v>-41000</v>
      </c>
      <c r="O5848" s="17">
        <f>IFERROR(IF(RIGHT(LEFT(K5848,15),1)="4",VLOOKUP(K5848,'[1]Budget Worksheet'!A:B,2,0),-1*VLOOKUP(K5848,'[1]Budget Worksheet'!A:B,2,0)),0)</f>
        <v>0</v>
      </c>
      <c r="P5848" s="17">
        <f>VLOOKUP($K5848,[1]Budget!$V:$AE,8,0)*IF($C5848="1 - Revenues",1,IF(AND($C5848="5 - Transfers",MID($K5848,15,1)="4"),1,-1))</f>
        <v>0</v>
      </c>
      <c r="Q5848" s="17">
        <f>VLOOKUP($K5848,[1]Budget!$V:$AE,10,0)*IF($C5848="1 - Revenues",1,IF(AND($C5848="5 - Transfers",MID(K5848,15,1)="4"),1,-1))</f>
        <v>0</v>
      </c>
      <c r="S5848" s="18" t="b">
        <f>IF(LEFT(C5848,1)="1",1,-1)*SUMIF([1]Budget!V:V,'Budget Worksheet for Pivot Tabl'!K5848,[1]Budget!AC:AC)=P5848</f>
        <v>1</v>
      </c>
    </row>
    <row r="5849" spans="1:19" x14ac:dyDescent="0.25">
      <c r="A5849" t="s">
        <v>7198</v>
      </c>
      <c r="B5849" t="s">
        <v>7199</v>
      </c>
      <c r="C5849" t="s">
        <v>8</v>
      </c>
      <c r="D5849" t="str">
        <f t="shared" si="91"/>
        <v>OUTFLOWS</v>
      </c>
      <c r="E5849" t="s">
        <v>121</v>
      </c>
      <c r="F5849" t="s">
        <v>122</v>
      </c>
      <c r="G5849" t="s">
        <v>102</v>
      </c>
      <c r="H5849" t="s">
        <v>212</v>
      </c>
      <c r="I5849" t="s">
        <v>16</v>
      </c>
      <c r="J5849" t="s">
        <v>122</v>
      </c>
      <c r="K5849" t="s">
        <v>7201</v>
      </c>
      <c r="L5849" t="s">
        <v>593</v>
      </c>
      <c r="M5849" s="17">
        <f>VLOOKUP($K5849,[1]Budget!$V:$AE,5,0)*IF($C5849="1 - Revenues",1,IF(AND($C5849="5 - Transfers",MID(I5849,15,1)="4"),1,-1))</f>
        <v>0</v>
      </c>
      <c r="N5849" s="17">
        <f>VLOOKUP($K5849,[1]Budget!$V:$AE,6,0)*IF($C5849="1 - Revenues",1,IF(AND($C5849="5 - Transfers",MID(J5849,15,1)="4"),1,-1))</f>
        <v>0</v>
      </c>
      <c r="O5849" s="17">
        <f>IFERROR(IF(RIGHT(LEFT(K5849,15),1)="4",VLOOKUP(K5849,'[1]Budget Worksheet'!A:B,2,0),-1*VLOOKUP(K5849,'[1]Budget Worksheet'!A:B,2,0)),0)</f>
        <v>0</v>
      </c>
      <c r="P5849" s="17">
        <f>VLOOKUP($K5849,[1]Budget!$V:$AE,8,0)*IF($C5849="1 - Revenues",1,IF(AND($C5849="5 - Transfers",MID($K5849,15,1)="4"),1,-1))</f>
        <v>0</v>
      </c>
      <c r="Q5849" s="17">
        <f>VLOOKUP($K5849,[1]Budget!$V:$AE,10,0)*IF($C5849="1 - Revenues",1,IF(AND($C5849="5 - Transfers",MID(K5849,15,1)="4"),1,-1))</f>
        <v>0</v>
      </c>
      <c r="S5849" s="18" t="b">
        <f>IF(LEFT(C5849,1)="1",1,-1)*SUMIF([1]Budget!V:V,'Budget Worksheet for Pivot Tabl'!K5849,[1]Budget!AC:AC)=P5849</f>
        <v>1</v>
      </c>
    </row>
    <row r="5850" spans="1:19" x14ac:dyDescent="0.25">
      <c r="A5850" t="s">
        <v>7198</v>
      </c>
      <c r="B5850" t="s">
        <v>7199</v>
      </c>
      <c r="C5850" t="s">
        <v>8</v>
      </c>
      <c r="D5850" t="str">
        <f t="shared" si="91"/>
        <v>OUTFLOWS</v>
      </c>
      <c r="E5850" t="s">
        <v>121</v>
      </c>
      <c r="F5850" t="s">
        <v>122</v>
      </c>
      <c r="G5850" t="s">
        <v>102</v>
      </c>
      <c r="H5850" t="s">
        <v>212</v>
      </c>
      <c r="I5850" t="s">
        <v>16</v>
      </c>
      <c r="J5850" t="s">
        <v>122</v>
      </c>
      <c r="K5850" t="s">
        <v>7202</v>
      </c>
      <c r="L5850" t="s">
        <v>470</v>
      </c>
      <c r="M5850" s="17">
        <f>VLOOKUP($K5850,[1]Budget!$V:$AE,5,0)*IF($C5850="1 - Revenues",1,IF(AND($C5850="5 - Transfers",MID(I5850,15,1)="4"),1,-1))</f>
        <v>0</v>
      </c>
      <c r="N5850" s="17">
        <f>VLOOKUP($K5850,[1]Budget!$V:$AE,6,0)*IF($C5850="1 - Revenues",1,IF(AND($C5850="5 - Transfers",MID(J5850,15,1)="4"),1,-1))</f>
        <v>-8000</v>
      </c>
      <c r="O5850" s="17">
        <f>IFERROR(IF(RIGHT(LEFT(K5850,15),1)="4",VLOOKUP(K5850,'[1]Budget Worksheet'!A:B,2,0),-1*VLOOKUP(K5850,'[1]Budget Worksheet'!A:B,2,0)),0)</f>
        <v>0</v>
      </c>
      <c r="P5850" s="17">
        <f>VLOOKUP($K5850,[1]Budget!$V:$AE,8,0)*IF($C5850="1 - Revenues",1,IF(AND($C5850="5 - Transfers",MID($K5850,15,1)="4"),1,-1))</f>
        <v>0</v>
      </c>
      <c r="Q5850" s="17">
        <f>VLOOKUP($K5850,[1]Budget!$V:$AE,10,0)*IF($C5850="1 - Revenues",1,IF(AND($C5850="5 - Transfers",MID(K5850,15,1)="4"),1,-1))</f>
        <v>0</v>
      </c>
      <c r="S5850" s="18" t="b">
        <f>IF(LEFT(C5850,1)="1",1,-1)*SUMIF([1]Budget!V:V,'Budget Worksheet for Pivot Tabl'!K5850,[1]Budget!AC:AC)=P5850</f>
        <v>1</v>
      </c>
    </row>
    <row r="5851" spans="1:19" x14ac:dyDescent="0.25">
      <c r="A5851" t="s">
        <v>7198</v>
      </c>
      <c r="B5851" t="s">
        <v>7199</v>
      </c>
      <c r="C5851" t="s">
        <v>8</v>
      </c>
      <c r="D5851" t="str">
        <f t="shared" si="91"/>
        <v>OUTFLOWS</v>
      </c>
      <c r="E5851" t="s">
        <v>121</v>
      </c>
      <c r="F5851" t="s">
        <v>122</v>
      </c>
      <c r="G5851" t="s">
        <v>102</v>
      </c>
      <c r="H5851" t="s">
        <v>212</v>
      </c>
      <c r="I5851" t="s">
        <v>16</v>
      </c>
      <c r="J5851" t="s">
        <v>122</v>
      </c>
      <c r="K5851" t="s">
        <v>7203</v>
      </c>
      <c r="L5851" t="s">
        <v>606</v>
      </c>
      <c r="M5851" s="17">
        <f>VLOOKUP($K5851,[1]Budget!$V:$AE,5,0)*IF($C5851="1 - Revenues",1,IF(AND($C5851="5 - Transfers",MID(I5851,15,1)="4"),1,-1))</f>
        <v>0</v>
      </c>
      <c r="N5851" s="17">
        <f>VLOOKUP($K5851,[1]Budget!$V:$AE,6,0)*IF($C5851="1 - Revenues",1,IF(AND($C5851="5 - Transfers",MID(J5851,15,1)="4"),1,-1))</f>
        <v>-2000</v>
      </c>
      <c r="O5851" s="17">
        <f>IFERROR(IF(RIGHT(LEFT(K5851,15),1)="4",VLOOKUP(K5851,'[1]Budget Worksheet'!A:B,2,0),-1*VLOOKUP(K5851,'[1]Budget Worksheet'!A:B,2,0)),0)</f>
        <v>0</v>
      </c>
      <c r="P5851" s="17">
        <f>VLOOKUP($K5851,[1]Budget!$V:$AE,8,0)*IF($C5851="1 - Revenues",1,IF(AND($C5851="5 - Transfers",MID($K5851,15,1)="4"),1,-1))</f>
        <v>0</v>
      </c>
      <c r="Q5851" s="17">
        <f>VLOOKUP($K5851,[1]Budget!$V:$AE,10,0)*IF($C5851="1 - Revenues",1,IF(AND($C5851="5 - Transfers",MID(K5851,15,1)="4"),1,-1))</f>
        <v>0</v>
      </c>
      <c r="S5851" s="18" t="b">
        <f>IF(LEFT(C5851,1)="1",1,-1)*SUMIF([1]Budget!V:V,'Budget Worksheet for Pivot Tabl'!K5851,[1]Budget!AC:AC)=P5851</f>
        <v>1</v>
      </c>
    </row>
    <row r="5852" spans="1:19" x14ac:dyDescent="0.25">
      <c r="A5852" t="s">
        <v>7198</v>
      </c>
      <c r="B5852" t="s">
        <v>7199</v>
      </c>
      <c r="C5852" t="s">
        <v>8</v>
      </c>
      <c r="D5852" t="str">
        <f t="shared" si="91"/>
        <v>OUTFLOWS</v>
      </c>
      <c r="E5852" t="s">
        <v>121</v>
      </c>
      <c r="F5852" t="s">
        <v>122</v>
      </c>
      <c r="G5852" t="s">
        <v>102</v>
      </c>
      <c r="H5852" t="s">
        <v>212</v>
      </c>
      <c r="I5852" t="s">
        <v>16</v>
      </c>
      <c r="J5852" t="s">
        <v>122</v>
      </c>
      <c r="K5852" t="s">
        <v>7204</v>
      </c>
      <c r="L5852" t="s">
        <v>608</v>
      </c>
      <c r="M5852" s="17">
        <f>VLOOKUP($K5852,[1]Budget!$V:$AE,5,0)*IF($C5852="1 - Revenues",1,IF(AND($C5852="5 - Transfers",MID(I5852,15,1)="4"),1,-1))</f>
        <v>0</v>
      </c>
      <c r="N5852" s="17">
        <f>VLOOKUP($K5852,[1]Budget!$V:$AE,6,0)*IF($C5852="1 - Revenues",1,IF(AND($C5852="5 - Transfers",MID(J5852,15,1)="4"),1,-1))</f>
        <v>-5000</v>
      </c>
      <c r="O5852" s="17">
        <f>IFERROR(IF(RIGHT(LEFT(K5852,15),1)="4",VLOOKUP(K5852,'[1]Budget Worksheet'!A:B,2,0),-1*VLOOKUP(K5852,'[1]Budget Worksheet'!A:B,2,0)),0)</f>
        <v>0</v>
      </c>
      <c r="P5852" s="17">
        <f>VLOOKUP($K5852,[1]Budget!$V:$AE,8,0)*IF($C5852="1 - Revenues",1,IF(AND($C5852="5 - Transfers",MID($K5852,15,1)="4"),1,-1))</f>
        <v>0</v>
      </c>
      <c r="Q5852" s="17">
        <f>VLOOKUP($K5852,[1]Budget!$V:$AE,10,0)*IF($C5852="1 - Revenues",1,IF(AND($C5852="5 - Transfers",MID(K5852,15,1)="4"),1,-1))</f>
        <v>0</v>
      </c>
      <c r="S5852" s="18" t="b">
        <f>IF(LEFT(C5852,1)="1",1,-1)*SUMIF([1]Budget!V:V,'Budget Worksheet for Pivot Tabl'!K5852,[1]Budget!AC:AC)=P5852</f>
        <v>1</v>
      </c>
    </row>
    <row r="5853" spans="1:19" x14ac:dyDescent="0.25">
      <c r="A5853" t="s">
        <v>7198</v>
      </c>
      <c r="B5853" t="s">
        <v>7199</v>
      </c>
      <c r="C5853" t="s">
        <v>8</v>
      </c>
      <c r="D5853" t="str">
        <f t="shared" si="91"/>
        <v>OUTFLOWS</v>
      </c>
      <c r="E5853" t="s">
        <v>121</v>
      </c>
      <c r="F5853" t="s">
        <v>122</v>
      </c>
      <c r="G5853" t="s">
        <v>102</v>
      </c>
      <c r="H5853" t="s">
        <v>212</v>
      </c>
      <c r="I5853" t="s">
        <v>16</v>
      </c>
      <c r="J5853" t="s">
        <v>122</v>
      </c>
      <c r="K5853" t="s">
        <v>7205</v>
      </c>
      <c r="L5853" t="s">
        <v>610</v>
      </c>
      <c r="M5853" s="17">
        <f>VLOOKUP($K5853,[1]Budget!$V:$AE,5,0)*IF($C5853="1 - Revenues",1,IF(AND($C5853="5 - Transfers",MID(I5853,15,1)="4"),1,-1))</f>
        <v>0</v>
      </c>
      <c r="N5853" s="17">
        <f>VLOOKUP($K5853,[1]Budget!$V:$AE,6,0)*IF($C5853="1 - Revenues",1,IF(AND($C5853="5 - Transfers",MID(J5853,15,1)="4"),1,-1))</f>
        <v>0</v>
      </c>
      <c r="O5853" s="17">
        <f>IFERROR(IF(RIGHT(LEFT(K5853,15),1)="4",VLOOKUP(K5853,'[1]Budget Worksheet'!A:B,2,0),-1*VLOOKUP(K5853,'[1]Budget Worksheet'!A:B,2,0)),0)</f>
        <v>0</v>
      </c>
      <c r="P5853" s="17">
        <f>VLOOKUP($K5853,[1]Budget!$V:$AE,8,0)*IF($C5853="1 - Revenues",1,IF(AND($C5853="5 - Transfers",MID($K5853,15,1)="4"),1,-1))</f>
        <v>0</v>
      </c>
      <c r="Q5853" s="17">
        <f>VLOOKUP($K5853,[1]Budget!$V:$AE,10,0)*IF($C5853="1 - Revenues",1,IF(AND($C5853="5 - Transfers",MID(K5853,15,1)="4"),1,-1))</f>
        <v>0</v>
      </c>
      <c r="S5853" s="18" t="b">
        <f>IF(LEFT(C5853,1)="1",1,-1)*SUMIF([1]Budget!V:V,'Budget Worksheet for Pivot Tabl'!K5853,[1]Budget!AC:AC)=P5853</f>
        <v>1</v>
      </c>
    </row>
    <row r="5854" spans="1:19" x14ac:dyDescent="0.25">
      <c r="A5854" t="s">
        <v>7198</v>
      </c>
      <c r="B5854" t="s">
        <v>7199</v>
      </c>
      <c r="C5854" t="s">
        <v>8</v>
      </c>
      <c r="D5854" t="str">
        <f t="shared" si="91"/>
        <v>OUTFLOWS</v>
      </c>
      <c r="E5854" t="s">
        <v>121</v>
      </c>
      <c r="F5854" t="s">
        <v>122</v>
      </c>
      <c r="G5854" t="s">
        <v>102</v>
      </c>
      <c r="H5854" t="s">
        <v>212</v>
      </c>
      <c r="I5854" t="s">
        <v>16</v>
      </c>
      <c r="J5854" t="s">
        <v>122</v>
      </c>
      <c r="K5854" t="s">
        <v>7206</v>
      </c>
      <c r="L5854" t="s">
        <v>612</v>
      </c>
      <c r="M5854" s="17">
        <f>VLOOKUP($K5854,[1]Budget!$V:$AE,5,0)*IF($C5854="1 - Revenues",1,IF(AND($C5854="5 - Transfers",MID(I5854,15,1)="4"),1,-1))</f>
        <v>0</v>
      </c>
      <c r="N5854" s="17">
        <f>VLOOKUP($K5854,[1]Budget!$V:$AE,6,0)*IF($C5854="1 - Revenues",1,IF(AND($C5854="5 - Transfers",MID(J5854,15,1)="4"),1,-1))</f>
        <v>0</v>
      </c>
      <c r="O5854" s="17">
        <f>IFERROR(IF(RIGHT(LEFT(K5854,15),1)="4",VLOOKUP(K5854,'[1]Budget Worksheet'!A:B,2,0),-1*VLOOKUP(K5854,'[1]Budget Worksheet'!A:B,2,0)),0)</f>
        <v>0</v>
      </c>
      <c r="P5854" s="17">
        <f>VLOOKUP($K5854,[1]Budget!$V:$AE,8,0)*IF($C5854="1 - Revenues",1,IF(AND($C5854="5 - Transfers",MID($K5854,15,1)="4"),1,-1))</f>
        <v>0</v>
      </c>
      <c r="Q5854" s="17">
        <f>VLOOKUP($K5854,[1]Budget!$V:$AE,10,0)*IF($C5854="1 - Revenues",1,IF(AND($C5854="5 - Transfers",MID(K5854,15,1)="4"),1,-1))</f>
        <v>0</v>
      </c>
      <c r="S5854" s="18" t="b">
        <f>IF(LEFT(C5854,1)="1",1,-1)*SUMIF([1]Budget!V:V,'Budget Worksheet for Pivot Tabl'!K5854,[1]Budget!AC:AC)=P5854</f>
        <v>1</v>
      </c>
    </row>
    <row r="5855" spans="1:19" x14ac:dyDescent="0.25">
      <c r="A5855" t="s">
        <v>7198</v>
      </c>
      <c r="B5855" t="s">
        <v>7199</v>
      </c>
      <c r="C5855" t="s">
        <v>8</v>
      </c>
      <c r="D5855" t="str">
        <f t="shared" si="91"/>
        <v>OUTFLOWS</v>
      </c>
      <c r="E5855" t="s">
        <v>121</v>
      </c>
      <c r="F5855" t="s">
        <v>122</v>
      </c>
      <c r="G5855" t="s">
        <v>102</v>
      </c>
      <c r="H5855" t="s">
        <v>212</v>
      </c>
      <c r="I5855" t="s">
        <v>16</v>
      </c>
      <c r="J5855" t="s">
        <v>122</v>
      </c>
      <c r="K5855" t="s">
        <v>7207</v>
      </c>
      <c r="L5855" t="s">
        <v>614</v>
      </c>
      <c r="M5855" s="17">
        <f>VLOOKUP($K5855,[1]Budget!$V:$AE,5,0)*IF($C5855="1 - Revenues",1,IF(AND($C5855="5 - Transfers",MID(I5855,15,1)="4"),1,-1))</f>
        <v>0</v>
      </c>
      <c r="N5855" s="17">
        <f>VLOOKUP($K5855,[1]Budget!$V:$AE,6,0)*IF($C5855="1 - Revenues",1,IF(AND($C5855="5 - Transfers",MID(J5855,15,1)="4"),1,-1))</f>
        <v>0</v>
      </c>
      <c r="O5855" s="17">
        <f>IFERROR(IF(RIGHT(LEFT(K5855,15),1)="4",VLOOKUP(K5855,'[1]Budget Worksheet'!A:B,2,0),-1*VLOOKUP(K5855,'[1]Budget Worksheet'!A:B,2,0)),0)</f>
        <v>0</v>
      </c>
      <c r="P5855" s="17">
        <f>VLOOKUP($K5855,[1]Budget!$V:$AE,8,0)*IF($C5855="1 - Revenues",1,IF(AND($C5855="5 - Transfers",MID($K5855,15,1)="4"),1,-1))</f>
        <v>0</v>
      </c>
      <c r="Q5855" s="17">
        <f>VLOOKUP($K5855,[1]Budget!$V:$AE,10,0)*IF($C5855="1 - Revenues",1,IF(AND($C5855="5 - Transfers",MID(K5855,15,1)="4"),1,-1))</f>
        <v>0</v>
      </c>
      <c r="S5855" s="18" t="b">
        <f>IF(LEFT(C5855,1)="1",1,-1)*SUMIF([1]Budget!V:V,'Budget Worksheet for Pivot Tabl'!K5855,[1]Budget!AC:AC)=P5855</f>
        <v>1</v>
      </c>
    </row>
    <row r="5856" spans="1:19" x14ac:dyDescent="0.25">
      <c r="A5856" t="s">
        <v>7198</v>
      </c>
      <c r="B5856" t="s">
        <v>7199</v>
      </c>
      <c r="C5856" t="s">
        <v>8</v>
      </c>
      <c r="D5856" t="str">
        <f t="shared" si="91"/>
        <v>OUTFLOWS</v>
      </c>
      <c r="E5856" t="s">
        <v>121</v>
      </c>
      <c r="F5856" t="s">
        <v>122</v>
      </c>
      <c r="G5856" t="s">
        <v>102</v>
      </c>
      <c r="H5856" t="s">
        <v>212</v>
      </c>
      <c r="I5856" t="s">
        <v>16</v>
      </c>
      <c r="J5856" t="s">
        <v>122</v>
      </c>
      <c r="K5856" t="s">
        <v>7208</v>
      </c>
      <c r="L5856" t="s">
        <v>618</v>
      </c>
      <c r="M5856" s="17">
        <f>VLOOKUP($K5856,[1]Budget!$V:$AE,5,0)*IF($C5856="1 - Revenues",1,IF(AND($C5856="5 - Transfers",MID(I5856,15,1)="4"),1,-1))</f>
        <v>0</v>
      </c>
      <c r="N5856" s="17">
        <f>VLOOKUP($K5856,[1]Budget!$V:$AE,6,0)*IF($C5856="1 - Revenues",1,IF(AND($C5856="5 - Transfers",MID(J5856,15,1)="4"),1,-1))</f>
        <v>0</v>
      </c>
      <c r="O5856" s="17">
        <f>IFERROR(IF(RIGHT(LEFT(K5856,15),1)="4",VLOOKUP(K5856,'[1]Budget Worksheet'!A:B,2,0),-1*VLOOKUP(K5856,'[1]Budget Worksheet'!A:B,2,0)),0)</f>
        <v>0</v>
      </c>
      <c r="P5856" s="17">
        <f>VLOOKUP($K5856,[1]Budget!$V:$AE,8,0)*IF($C5856="1 - Revenues",1,IF(AND($C5856="5 - Transfers",MID($K5856,15,1)="4"),1,-1))</f>
        <v>0</v>
      </c>
      <c r="Q5856" s="17">
        <f>VLOOKUP($K5856,[1]Budget!$V:$AE,10,0)*IF($C5856="1 - Revenues",1,IF(AND($C5856="5 - Transfers",MID(K5856,15,1)="4"),1,-1))</f>
        <v>0</v>
      </c>
      <c r="S5856" s="18" t="b">
        <f>IF(LEFT(C5856,1)="1",1,-1)*SUMIF([1]Budget!V:V,'Budget Worksheet for Pivot Tabl'!K5856,[1]Budget!AC:AC)=P5856</f>
        <v>1</v>
      </c>
    </row>
    <row r="5857" spans="1:19" x14ac:dyDescent="0.25">
      <c r="A5857" t="s">
        <v>7198</v>
      </c>
      <c r="B5857" t="s">
        <v>7199</v>
      </c>
      <c r="C5857" t="s">
        <v>8</v>
      </c>
      <c r="D5857" t="str">
        <f t="shared" si="91"/>
        <v>OUTFLOWS</v>
      </c>
      <c r="E5857" t="s">
        <v>121</v>
      </c>
      <c r="F5857" t="s">
        <v>122</v>
      </c>
      <c r="G5857" t="s">
        <v>102</v>
      </c>
      <c r="H5857" t="s">
        <v>212</v>
      </c>
      <c r="I5857" t="s">
        <v>16</v>
      </c>
      <c r="J5857" t="s">
        <v>122</v>
      </c>
      <c r="K5857" t="s">
        <v>7209</v>
      </c>
      <c r="L5857" t="s">
        <v>620</v>
      </c>
      <c r="M5857" s="17">
        <f>VLOOKUP($K5857,[1]Budget!$V:$AE,5,0)*IF($C5857="1 - Revenues",1,IF(AND($C5857="5 - Transfers",MID(I5857,15,1)="4"),1,-1))</f>
        <v>0</v>
      </c>
      <c r="N5857" s="17">
        <f>VLOOKUP($K5857,[1]Budget!$V:$AE,6,0)*IF($C5857="1 - Revenues",1,IF(AND($C5857="5 - Transfers",MID(J5857,15,1)="4"),1,-1))</f>
        <v>-2000</v>
      </c>
      <c r="O5857" s="17">
        <f>IFERROR(IF(RIGHT(LEFT(K5857,15),1)="4",VLOOKUP(K5857,'[1]Budget Worksheet'!A:B,2,0),-1*VLOOKUP(K5857,'[1]Budget Worksheet'!A:B,2,0)),0)</f>
        <v>0</v>
      </c>
      <c r="P5857" s="17">
        <f>VLOOKUP($K5857,[1]Budget!$V:$AE,8,0)*IF($C5857="1 - Revenues",1,IF(AND($C5857="5 - Transfers",MID($K5857,15,1)="4"),1,-1))</f>
        <v>0</v>
      </c>
      <c r="Q5857" s="17">
        <f>VLOOKUP($K5857,[1]Budget!$V:$AE,10,0)*IF($C5857="1 - Revenues",1,IF(AND($C5857="5 - Transfers",MID(K5857,15,1)="4"),1,-1))</f>
        <v>0</v>
      </c>
      <c r="S5857" s="18" t="b">
        <f>IF(LEFT(C5857,1)="1",1,-1)*SUMIF([1]Budget!V:V,'Budget Worksheet for Pivot Tabl'!K5857,[1]Budget!AC:AC)=P5857</f>
        <v>1</v>
      </c>
    </row>
    <row r="5858" spans="1:19" x14ac:dyDescent="0.25">
      <c r="A5858" t="s">
        <v>7198</v>
      </c>
      <c r="B5858" t="s">
        <v>7199</v>
      </c>
      <c r="C5858" t="s">
        <v>8</v>
      </c>
      <c r="D5858" t="str">
        <f t="shared" si="91"/>
        <v>OUTFLOWS</v>
      </c>
      <c r="E5858" t="s">
        <v>121</v>
      </c>
      <c r="F5858" t="s">
        <v>122</v>
      </c>
      <c r="G5858" t="s">
        <v>102</v>
      </c>
      <c r="H5858" t="s">
        <v>212</v>
      </c>
      <c r="I5858" t="s">
        <v>16</v>
      </c>
      <c r="J5858" t="s">
        <v>122</v>
      </c>
      <c r="K5858" t="s">
        <v>7210</v>
      </c>
      <c r="L5858" t="s">
        <v>472</v>
      </c>
      <c r="M5858" s="17">
        <f>VLOOKUP($K5858,[1]Budget!$V:$AE,5,0)*IF($C5858="1 - Revenues",1,IF(AND($C5858="5 - Transfers",MID(I5858,15,1)="4"),1,-1))</f>
        <v>0</v>
      </c>
      <c r="N5858" s="17">
        <f>VLOOKUP($K5858,[1]Budget!$V:$AE,6,0)*IF($C5858="1 - Revenues",1,IF(AND($C5858="5 - Transfers",MID(J5858,15,1)="4"),1,-1))</f>
        <v>-1000</v>
      </c>
      <c r="O5858" s="17">
        <f>IFERROR(IF(RIGHT(LEFT(K5858,15),1)="4",VLOOKUP(K5858,'[1]Budget Worksheet'!A:B,2,0),-1*VLOOKUP(K5858,'[1]Budget Worksheet'!A:B,2,0)),0)</f>
        <v>0</v>
      </c>
      <c r="P5858" s="17">
        <f>VLOOKUP($K5858,[1]Budget!$V:$AE,8,0)*IF($C5858="1 - Revenues",1,IF(AND($C5858="5 - Transfers",MID($K5858,15,1)="4"),1,-1))</f>
        <v>0</v>
      </c>
      <c r="Q5858" s="17">
        <f>VLOOKUP($K5858,[1]Budget!$V:$AE,10,0)*IF($C5858="1 - Revenues",1,IF(AND($C5858="5 - Transfers",MID(K5858,15,1)="4"),1,-1))</f>
        <v>0</v>
      </c>
      <c r="S5858" s="18" t="b">
        <f>IF(LEFT(C5858,1)="1",1,-1)*SUMIF([1]Budget!V:V,'Budget Worksheet for Pivot Tabl'!K5858,[1]Budget!AC:AC)=P5858</f>
        <v>1</v>
      </c>
    </row>
    <row r="5859" spans="1:19" x14ac:dyDescent="0.25">
      <c r="A5859" t="s">
        <v>7198</v>
      </c>
      <c r="B5859" t="s">
        <v>7199</v>
      </c>
      <c r="C5859" t="s">
        <v>8</v>
      </c>
      <c r="D5859" t="str">
        <f t="shared" si="91"/>
        <v>OUTFLOWS</v>
      </c>
      <c r="E5859" t="s">
        <v>121</v>
      </c>
      <c r="F5859" t="s">
        <v>122</v>
      </c>
      <c r="G5859" t="s">
        <v>102</v>
      </c>
      <c r="H5859" t="s">
        <v>212</v>
      </c>
      <c r="I5859" t="s">
        <v>16</v>
      </c>
      <c r="J5859" t="s">
        <v>122</v>
      </c>
      <c r="K5859" t="s">
        <v>7211</v>
      </c>
      <c r="L5859" t="s">
        <v>627</v>
      </c>
      <c r="M5859" s="17">
        <f>VLOOKUP($K5859,[1]Budget!$V:$AE,5,0)*IF($C5859="1 - Revenues",1,IF(AND($C5859="5 - Transfers",MID(I5859,15,1)="4"),1,-1))</f>
        <v>0</v>
      </c>
      <c r="N5859" s="17">
        <f>VLOOKUP($K5859,[1]Budget!$V:$AE,6,0)*IF($C5859="1 - Revenues",1,IF(AND($C5859="5 - Transfers",MID(J5859,15,1)="4"),1,-1))</f>
        <v>0</v>
      </c>
      <c r="O5859" s="17">
        <f>IFERROR(IF(RIGHT(LEFT(K5859,15),1)="4",VLOOKUP(K5859,'[1]Budget Worksheet'!A:B,2,0),-1*VLOOKUP(K5859,'[1]Budget Worksheet'!A:B,2,0)),0)</f>
        <v>0</v>
      </c>
      <c r="P5859" s="17">
        <f>VLOOKUP($K5859,[1]Budget!$V:$AE,8,0)*IF($C5859="1 - Revenues",1,IF(AND($C5859="5 - Transfers",MID($K5859,15,1)="4"),1,-1))</f>
        <v>0</v>
      </c>
      <c r="Q5859" s="17">
        <f>VLOOKUP($K5859,[1]Budget!$V:$AE,10,0)*IF($C5859="1 - Revenues",1,IF(AND($C5859="5 - Transfers",MID(K5859,15,1)="4"),1,-1))</f>
        <v>0</v>
      </c>
      <c r="S5859" s="18" t="b">
        <f>IF(LEFT(C5859,1)="1",1,-1)*SUMIF([1]Budget!V:V,'Budget Worksheet for Pivot Tabl'!K5859,[1]Budget!AC:AC)=P5859</f>
        <v>1</v>
      </c>
    </row>
    <row r="5860" spans="1:19" x14ac:dyDescent="0.25">
      <c r="A5860" t="s">
        <v>7198</v>
      </c>
      <c r="B5860" t="s">
        <v>7199</v>
      </c>
      <c r="C5860" t="s">
        <v>8</v>
      </c>
      <c r="D5860" t="str">
        <f t="shared" si="91"/>
        <v>OUTFLOWS</v>
      </c>
      <c r="E5860" t="s">
        <v>121</v>
      </c>
      <c r="F5860" t="s">
        <v>122</v>
      </c>
      <c r="G5860" t="s">
        <v>102</v>
      </c>
      <c r="H5860" t="s">
        <v>212</v>
      </c>
      <c r="I5860" t="s">
        <v>19</v>
      </c>
      <c r="J5860" t="s">
        <v>679</v>
      </c>
      <c r="K5860" t="s">
        <v>7212</v>
      </c>
      <c r="L5860" t="s">
        <v>590</v>
      </c>
      <c r="M5860" s="17">
        <f>VLOOKUP($K5860,[1]Budget!$V:$AE,5,0)*IF($C5860="1 - Revenues",1,IF(AND($C5860="5 - Transfers",MID(I5860,15,1)="4"),1,-1))</f>
        <v>0</v>
      </c>
      <c r="N5860" s="17">
        <f>VLOOKUP($K5860,[1]Budget!$V:$AE,6,0)*IF($C5860="1 - Revenues",1,IF(AND($C5860="5 - Transfers",MID(J5860,15,1)="4"),1,-1))</f>
        <v>-9000</v>
      </c>
      <c r="O5860" s="17">
        <f>IFERROR(IF(RIGHT(LEFT(K5860,15),1)="4",VLOOKUP(K5860,'[1]Budget Worksheet'!A:B,2,0),-1*VLOOKUP(K5860,'[1]Budget Worksheet'!A:B,2,0)),0)</f>
        <v>0</v>
      </c>
      <c r="P5860" s="17">
        <f>VLOOKUP($K5860,[1]Budget!$V:$AE,8,0)*IF($C5860="1 - Revenues",1,IF(AND($C5860="5 - Transfers",MID($K5860,15,1)="4"),1,-1))</f>
        <v>0</v>
      </c>
      <c r="Q5860" s="17">
        <f>VLOOKUP($K5860,[1]Budget!$V:$AE,10,0)*IF($C5860="1 - Revenues",1,IF(AND($C5860="5 - Transfers",MID(K5860,15,1)="4"),1,-1))</f>
        <v>0</v>
      </c>
      <c r="S5860" s="18" t="b">
        <f>IF(LEFT(C5860,1)="1",1,-1)*SUMIF([1]Budget!V:V,'Budget Worksheet for Pivot Tabl'!K5860,[1]Budget!AC:AC)=P5860</f>
        <v>1</v>
      </c>
    </row>
    <row r="5861" spans="1:19" x14ac:dyDescent="0.25">
      <c r="A5861" t="s">
        <v>7198</v>
      </c>
      <c r="B5861" t="s">
        <v>7199</v>
      </c>
      <c r="C5861" t="s">
        <v>8</v>
      </c>
      <c r="D5861" t="str">
        <f t="shared" si="91"/>
        <v>OUTFLOWS</v>
      </c>
      <c r="E5861" t="s">
        <v>121</v>
      </c>
      <c r="F5861" t="s">
        <v>122</v>
      </c>
      <c r="G5861" t="s">
        <v>102</v>
      </c>
      <c r="H5861" t="s">
        <v>212</v>
      </c>
      <c r="I5861" t="s">
        <v>19</v>
      </c>
      <c r="J5861" t="s">
        <v>679</v>
      </c>
      <c r="K5861" t="s">
        <v>7213</v>
      </c>
      <c r="L5861" t="s">
        <v>470</v>
      </c>
      <c r="M5861" s="17">
        <f>VLOOKUP($K5861,[1]Budget!$V:$AE,5,0)*IF($C5861="1 - Revenues",1,IF(AND($C5861="5 - Transfers",MID(I5861,15,1)="4"),1,-1))</f>
        <v>0</v>
      </c>
      <c r="N5861" s="17">
        <f>VLOOKUP($K5861,[1]Budget!$V:$AE,6,0)*IF($C5861="1 - Revenues",1,IF(AND($C5861="5 - Transfers",MID(J5861,15,1)="4"),1,-1))</f>
        <v>0</v>
      </c>
      <c r="O5861" s="17">
        <f>IFERROR(IF(RIGHT(LEFT(K5861,15),1)="4",VLOOKUP(K5861,'[1]Budget Worksheet'!A:B,2,0),-1*VLOOKUP(K5861,'[1]Budget Worksheet'!A:B,2,0)),0)</f>
        <v>0</v>
      </c>
      <c r="P5861" s="17">
        <f>VLOOKUP($K5861,[1]Budget!$V:$AE,8,0)*IF($C5861="1 - Revenues",1,IF(AND($C5861="5 - Transfers",MID($K5861,15,1)="4"),1,-1))</f>
        <v>0</v>
      </c>
      <c r="Q5861" s="17">
        <f>VLOOKUP($K5861,[1]Budget!$V:$AE,10,0)*IF($C5861="1 - Revenues",1,IF(AND($C5861="5 - Transfers",MID(K5861,15,1)="4"),1,-1))</f>
        <v>0</v>
      </c>
      <c r="S5861" s="18" t="b">
        <f>IF(LEFT(C5861,1)="1",1,-1)*SUMIF([1]Budget!V:V,'Budget Worksheet for Pivot Tabl'!K5861,[1]Budget!AC:AC)=P5861</f>
        <v>1</v>
      </c>
    </row>
    <row r="5862" spans="1:19" x14ac:dyDescent="0.25">
      <c r="A5862" t="s">
        <v>7198</v>
      </c>
      <c r="B5862" t="s">
        <v>7199</v>
      </c>
      <c r="C5862" t="s">
        <v>8</v>
      </c>
      <c r="D5862" t="str">
        <f t="shared" si="91"/>
        <v>OUTFLOWS</v>
      </c>
      <c r="E5862" t="s">
        <v>121</v>
      </c>
      <c r="F5862" t="s">
        <v>122</v>
      </c>
      <c r="G5862" t="s">
        <v>102</v>
      </c>
      <c r="H5862" t="s">
        <v>212</v>
      </c>
      <c r="I5862" t="s">
        <v>19</v>
      </c>
      <c r="J5862" t="s">
        <v>679</v>
      </c>
      <c r="K5862" t="s">
        <v>7214</v>
      </c>
      <c r="L5862" t="s">
        <v>606</v>
      </c>
      <c r="M5862" s="17">
        <f>VLOOKUP($K5862,[1]Budget!$V:$AE,5,0)*IF($C5862="1 - Revenues",1,IF(AND($C5862="5 - Transfers",MID(I5862,15,1)="4"),1,-1))</f>
        <v>0</v>
      </c>
      <c r="N5862" s="17">
        <f>VLOOKUP($K5862,[1]Budget!$V:$AE,6,0)*IF($C5862="1 - Revenues",1,IF(AND($C5862="5 - Transfers",MID(J5862,15,1)="4"),1,-1))</f>
        <v>0</v>
      </c>
      <c r="O5862" s="17">
        <f>IFERROR(IF(RIGHT(LEFT(K5862,15),1)="4",VLOOKUP(K5862,'[1]Budget Worksheet'!A:B,2,0),-1*VLOOKUP(K5862,'[1]Budget Worksheet'!A:B,2,0)),0)</f>
        <v>0</v>
      </c>
      <c r="P5862" s="17">
        <f>VLOOKUP($K5862,[1]Budget!$V:$AE,8,0)*IF($C5862="1 - Revenues",1,IF(AND($C5862="5 - Transfers",MID($K5862,15,1)="4"),1,-1))</f>
        <v>0</v>
      </c>
      <c r="Q5862" s="17">
        <f>VLOOKUP($K5862,[1]Budget!$V:$AE,10,0)*IF($C5862="1 - Revenues",1,IF(AND($C5862="5 - Transfers",MID(K5862,15,1)="4"),1,-1))</f>
        <v>0</v>
      </c>
      <c r="S5862" s="18" t="b">
        <f>IF(LEFT(C5862,1)="1",1,-1)*SUMIF([1]Budget!V:V,'Budget Worksheet for Pivot Tabl'!K5862,[1]Budget!AC:AC)=P5862</f>
        <v>1</v>
      </c>
    </row>
    <row r="5863" spans="1:19" x14ac:dyDescent="0.25">
      <c r="A5863" t="s">
        <v>7198</v>
      </c>
      <c r="B5863" t="s">
        <v>7199</v>
      </c>
      <c r="C5863" t="s">
        <v>8</v>
      </c>
      <c r="D5863" t="str">
        <f t="shared" si="91"/>
        <v>OUTFLOWS</v>
      </c>
      <c r="E5863" t="s">
        <v>121</v>
      </c>
      <c r="F5863" t="s">
        <v>122</v>
      </c>
      <c r="G5863" t="s">
        <v>102</v>
      </c>
      <c r="H5863" t="s">
        <v>212</v>
      </c>
      <c r="I5863" t="s">
        <v>19</v>
      </c>
      <c r="J5863" t="s">
        <v>679</v>
      </c>
      <c r="K5863" t="s">
        <v>7215</v>
      </c>
      <c r="L5863" t="s">
        <v>608</v>
      </c>
      <c r="M5863" s="17">
        <f>VLOOKUP($K5863,[1]Budget!$V:$AE,5,0)*IF($C5863="1 - Revenues",1,IF(AND($C5863="5 - Transfers",MID(I5863,15,1)="4"),1,-1))</f>
        <v>0</v>
      </c>
      <c r="N5863" s="17">
        <f>VLOOKUP($K5863,[1]Budget!$V:$AE,6,0)*IF($C5863="1 - Revenues",1,IF(AND($C5863="5 - Transfers",MID(J5863,15,1)="4"),1,-1))</f>
        <v>-5000</v>
      </c>
      <c r="O5863" s="17">
        <f>IFERROR(IF(RIGHT(LEFT(K5863,15),1)="4",VLOOKUP(K5863,'[1]Budget Worksheet'!A:B,2,0),-1*VLOOKUP(K5863,'[1]Budget Worksheet'!A:B,2,0)),0)</f>
        <v>0</v>
      </c>
      <c r="P5863" s="17">
        <f>VLOOKUP($K5863,[1]Budget!$V:$AE,8,0)*IF($C5863="1 - Revenues",1,IF(AND($C5863="5 - Transfers",MID($K5863,15,1)="4"),1,-1))</f>
        <v>0</v>
      </c>
      <c r="Q5863" s="17">
        <f>VLOOKUP($K5863,[1]Budget!$V:$AE,10,0)*IF($C5863="1 - Revenues",1,IF(AND($C5863="5 - Transfers",MID(K5863,15,1)="4"),1,-1))</f>
        <v>0</v>
      </c>
      <c r="S5863" s="18" t="b">
        <f>IF(LEFT(C5863,1)="1",1,-1)*SUMIF([1]Budget!V:V,'Budget Worksheet for Pivot Tabl'!K5863,[1]Budget!AC:AC)=P5863</f>
        <v>1</v>
      </c>
    </row>
    <row r="5864" spans="1:19" x14ac:dyDescent="0.25">
      <c r="A5864" t="s">
        <v>7198</v>
      </c>
      <c r="B5864" t="s">
        <v>7199</v>
      </c>
      <c r="C5864" t="s">
        <v>8</v>
      </c>
      <c r="D5864" t="str">
        <f t="shared" si="91"/>
        <v>OUTFLOWS</v>
      </c>
      <c r="E5864" t="s">
        <v>121</v>
      </c>
      <c r="F5864" t="s">
        <v>122</v>
      </c>
      <c r="G5864" t="s">
        <v>102</v>
      </c>
      <c r="H5864" t="s">
        <v>212</v>
      </c>
      <c r="I5864" t="s">
        <v>19</v>
      </c>
      <c r="J5864" t="s">
        <v>679</v>
      </c>
      <c r="K5864" t="s">
        <v>7216</v>
      </c>
      <c r="L5864" t="s">
        <v>610</v>
      </c>
      <c r="M5864" s="17">
        <f>VLOOKUP($K5864,[1]Budget!$V:$AE,5,0)*IF($C5864="1 - Revenues",1,IF(AND($C5864="5 - Transfers",MID(I5864,15,1)="4"),1,-1))</f>
        <v>0</v>
      </c>
      <c r="N5864" s="17">
        <f>VLOOKUP($K5864,[1]Budget!$V:$AE,6,0)*IF($C5864="1 - Revenues",1,IF(AND($C5864="5 - Transfers",MID(J5864,15,1)="4"),1,-1))</f>
        <v>-1000</v>
      </c>
      <c r="O5864" s="17">
        <f>IFERROR(IF(RIGHT(LEFT(K5864,15),1)="4",VLOOKUP(K5864,'[1]Budget Worksheet'!A:B,2,0),-1*VLOOKUP(K5864,'[1]Budget Worksheet'!A:B,2,0)),0)</f>
        <v>0</v>
      </c>
      <c r="P5864" s="17">
        <f>VLOOKUP($K5864,[1]Budget!$V:$AE,8,0)*IF($C5864="1 - Revenues",1,IF(AND($C5864="5 - Transfers",MID($K5864,15,1)="4"),1,-1))</f>
        <v>0</v>
      </c>
      <c r="Q5864" s="17">
        <f>VLOOKUP($K5864,[1]Budget!$V:$AE,10,0)*IF($C5864="1 - Revenues",1,IF(AND($C5864="5 - Transfers",MID(K5864,15,1)="4"),1,-1))</f>
        <v>0</v>
      </c>
      <c r="S5864" s="18" t="b">
        <f>IF(LEFT(C5864,1)="1",1,-1)*SUMIF([1]Budget!V:V,'Budget Worksheet for Pivot Tabl'!K5864,[1]Budget!AC:AC)=P5864</f>
        <v>1</v>
      </c>
    </row>
    <row r="5865" spans="1:19" x14ac:dyDescent="0.25">
      <c r="A5865" t="s">
        <v>7198</v>
      </c>
      <c r="B5865" t="s">
        <v>7199</v>
      </c>
      <c r="C5865" t="s">
        <v>8</v>
      </c>
      <c r="D5865" t="str">
        <f t="shared" si="91"/>
        <v>OUTFLOWS</v>
      </c>
      <c r="E5865" t="s">
        <v>121</v>
      </c>
      <c r="F5865" t="s">
        <v>122</v>
      </c>
      <c r="G5865" t="s">
        <v>102</v>
      </c>
      <c r="H5865" t="s">
        <v>212</v>
      </c>
      <c r="I5865" t="s">
        <v>19</v>
      </c>
      <c r="J5865" t="s">
        <v>679</v>
      </c>
      <c r="K5865" t="s">
        <v>7217</v>
      </c>
      <c r="L5865" t="s">
        <v>612</v>
      </c>
      <c r="M5865" s="17">
        <f>VLOOKUP($K5865,[1]Budget!$V:$AE,5,0)*IF($C5865="1 - Revenues",1,IF(AND($C5865="5 - Transfers",MID(I5865,15,1)="4"),1,-1))</f>
        <v>0</v>
      </c>
      <c r="N5865" s="17">
        <f>VLOOKUP($K5865,[1]Budget!$V:$AE,6,0)*IF($C5865="1 - Revenues",1,IF(AND($C5865="5 - Transfers",MID(J5865,15,1)="4"),1,-1))</f>
        <v>0</v>
      </c>
      <c r="O5865" s="17">
        <f>IFERROR(IF(RIGHT(LEFT(K5865,15),1)="4",VLOOKUP(K5865,'[1]Budget Worksheet'!A:B,2,0),-1*VLOOKUP(K5865,'[1]Budget Worksheet'!A:B,2,0)),0)</f>
        <v>0</v>
      </c>
      <c r="P5865" s="17">
        <f>VLOOKUP($K5865,[1]Budget!$V:$AE,8,0)*IF($C5865="1 - Revenues",1,IF(AND($C5865="5 - Transfers",MID($K5865,15,1)="4"),1,-1))</f>
        <v>0</v>
      </c>
      <c r="Q5865" s="17">
        <f>VLOOKUP($K5865,[1]Budget!$V:$AE,10,0)*IF($C5865="1 - Revenues",1,IF(AND($C5865="5 - Transfers",MID(K5865,15,1)="4"),1,-1))</f>
        <v>0</v>
      </c>
      <c r="S5865" s="18" t="b">
        <f>IF(LEFT(C5865,1)="1",1,-1)*SUMIF([1]Budget!V:V,'Budget Worksheet for Pivot Tabl'!K5865,[1]Budget!AC:AC)=P5865</f>
        <v>1</v>
      </c>
    </row>
    <row r="5866" spans="1:19" x14ac:dyDescent="0.25">
      <c r="A5866" t="s">
        <v>7198</v>
      </c>
      <c r="B5866" t="s">
        <v>7199</v>
      </c>
      <c r="C5866" t="s">
        <v>8</v>
      </c>
      <c r="D5866" t="str">
        <f t="shared" si="91"/>
        <v>OUTFLOWS</v>
      </c>
      <c r="E5866" t="s">
        <v>121</v>
      </c>
      <c r="F5866" t="s">
        <v>122</v>
      </c>
      <c r="G5866" t="s">
        <v>102</v>
      </c>
      <c r="H5866" t="s">
        <v>212</v>
      </c>
      <c r="I5866" t="s">
        <v>19</v>
      </c>
      <c r="J5866" t="s">
        <v>679</v>
      </c>
      <c r="K5866" t="s">
        <v>7218</v>
      </c>
      <c r="L5866" t="s">
        <v>614</v>
      </c>
      <c r="M5866" s="17">
        <f>VLOOKUP($K5866,[1]Budget!$V:$AE,5,0)*IF($C5866="1 - Revenues",1,IF(AND($C5866="5 - Transfers",MID(I5866,15,1)="4"),1,-1))</f>
        <v>0</v>
      </c>
      <c r="N5866" s="17">
        <f>VLOOKUP($K5866,[1]Budget!$V:$AE,6,0)*IF($C5866="1 - Revenues",1,IF(AND($C5866="5 - Transfers",MID(J5866,15,1)="4"),1,-1))</f>
        <v>0</v>
      </c>
      <c r="O5866" s="17">
        <f>IFERROR(IF(RIGHT(LEFT(K5866,15),1)="4",VLOOKUP(K5866,'[1]Budget Worksheet'!A:B,2,0),-1*VLOOKUP(K5866,'[1]Budget Worksheet'!A:B,2,0)),0)</f>
        <v>0</v>
      </c>
      <c r="P5866" s="17">
        <f>VLOOKUP($K5866,[1]Budget!$V:$AE,8,0)*IF($C5866="1 - Revenues",1,IF(AND($C5866="5 - Transfers",MID($K5866,15,1)="4"),1,-1))</f>
        <v>0</v>
      </c>
      <c r="Q5866" s="17">
        <f>VLOOKUP($K5866,[1]Budget!$V:$AE,10,0)*IF($C5866="1 - Revenues",1,IF(AND($C5866="5 - Transfers",MID(K5866,15,1)="4"),1,-1))</f>
        <v>0</v>
      </c>
      <c r="S5866" s="18" t="b">
        <f>IF(LEFT(C5866,1)="1",1,-1)*SUMIF([1]Budget!V:V,'Budget Worksheet for Pivot Tabl'!K5866,[1]Budget!AC:AC)=P5866</f>
        <v>1</v>
      </c>
    </row>
    <row r="5867" spans="1:19" x14ac:dyDescent="0.25">
      <c r="A5867" t="s">
        <v>7198</v>
      </c>
      <c r="B5867" t="s">
        <v>7199</v>
      </c>
      <c r="C5867" t="s">
        <v>8</v>
      </c>
      <c r="D5867" t="str">
        <f t="shared" si="91"/>
        <v>OUTFLOWS</v>
      </c>
      <c r="E5867" t="s">
        <v>121</v>
      </c>
      <c r="F5867" t="s">
        <v>122</v>
      </c>
      <c r="G5867" t="s">
        <v>102</v>
      </c>
      <c r="H5867" t="s">
        <v>212</v>
      </c>
      <c r="I5867" t="s">
        <v>19</v>
      </c>
      <c r="J5867" t="s">
        <v>679</v>
      </c>
      <c r="K5867" t="s">
        <v>7219</v>
      </c>
      <c r="L5867" t="s">
        <v>618</v>
      </c>
      <c r="M5867" s="17">
        <f>VLOOKUP($K5867,[1]Budget!$V:$AE,5,0)*IF($C5867="1 - Revenues",1,IF(AND($C5867="5 - Transfers",MID(I5867,15,1)="4"),1,-1))</f>
        <v>0</v>
      </c>
      <c r="N5867" s="17">
        <f>VLOOKUP($K5867,[1]Budget!$V:$AE,6,0)*IF($C5867="1 - Revenues",1,IF(AND($C5867="5 - Transfers",MID(J5867,15,1)="4"),1,-1))</f>
        <v>0</v>
      </c>
      <c r="O5867" s="17">
        <f>IFERROR(IF(RIGHT(LEFT(K5867,15),1)="4",VLOOKUP(K5867,'[1]Budget Worksheet'!A:B,2,0),-1*VLOOKUP(K5867,'[1]Budget Worksheet'!A:B,2,0)),0)</f>
        <v>0</v>
      </c>
      <c r="P5867" s="17">
        <f>VLOOKUP($K5867,[1]Budget!$V:$AE,8,0)*IF($C5867="1 - Revenues",1,IF(AND($C5867="5 - Transfers",MID($K5867,15,1)="4"),1,-1))</f>
        <v>0</v>
      </c>
      <c r="Q5867" s="17">
        <f>VLOOKUP($K5867,[1]Budget!$V:$AE,10,0)*IF($C5867="1 - Revenues",1,IF(AND($C5867="5 - Transfers",MID(K5867,15,1)="4"),1,-1))</f>
        <v>0</v>
      </c>
      <c r="S5867" s="18" t="b">
        <f>IF(LEFT(C5867,1)="1",1,-1)*SUMIF([1]Budget!V:V,'Budget Worksheet for Pivot Tabl'!K5867,[1]Budget!AC:AC)=P5867</f>
        <v>1</v>
      </c>
    </row>
    <row r="5868" spans="1:19" x14ac:dyDescent="0.25">
      <c r="A5868" t="s">
        <v>7198</v>
      </c>
      <c r="B5868" t="s">
        <v>7199</v>
      </c>
      <c r="C5868" t="s">
        <v>8</v>
      </c>
      <c r="D5868" t="str">
        <f t="shared" si="91"/>
        <v>OUTFLOWS</v>
      </c>
      <c r="E5868" t="s">
        <v>121</v>
      </c>
      <c r="F5868" t="s">
        <v>122</v>
      </c>
      <c r="G5868" t="s">
        <v>102</v>
      </c>
      <c r="H5868" t="s">
        <v>212</v>
      </c>
      <c r="I5868" t="s">
        <v>19</v>
      </c>
      <c r="J5868" t="s">
        <v>679</v>
      </c>
      <c r="K5868" t="s">
        <v>7220</v>
      </c>
      <c r="L5868" t="s">
        <v>620</v>
      </c>
      <c r="M5868" s="17">
        <f>VLOOKUP($K5868,[1]Budget!$V:$AE,5,0)*IF($C5868="1 - Revenues",1,IF(AND($C5868="5 - Transfers",MID(I5868,15,1)="4"),1,-1))</f>
        <v>0</v>
      </c>
      <c r="N5868" s="17">
        <f>VLOOKUP($K5868,[1]Budget!$V:$AE,6,0)*IF($C5868="1 - Revenues",1,IF(AND($C5868="5 - Transfers",MID(J5868,15,1)="4"),1,-1))</f>
        <v>0</v>
      </c>
      <c r="O5868" s="17">
        <f>IFERROR(IF(RIGHT(LEFT(K5868,15),1)="4",VLOOKUP(K5868,'[1]Budget Worksheet'!A:B,2,0),-1*VLOOKUP(K5868,'[1]Budget Worksheet'!A:B,2,0)),0)</f>
        <v>0</v>
      </c>
      <c r="P5868" s="17">
        <f>VLOOKUP($K5868,[1]Budget!$V:$AE,8,0)*IF($C5868="1 - Revenues",1,IF(AND($C5868="5 - Transfers",MID($K5868,15,1)="4"),1,-1))</f>
        <v>0</v>
      </c>
      <c r="Q5868" s="17">
        <f>VLOOKUP($K5868,[1]Budget!$V:$AE,10,0)*IF($C5868="1 - Revenues",1,IF(AND($C5868="5 - Transfers",MID(K5868,15,1)="4"),1,-1))</f>
        <v>0</v>
      </c>
      <c r="S5868" s="18" t="b">
        <f>IF(LEFT(C5868,1)="1",1,-1)*SUMIF([1]Budget!V:V,'Budget Worksheet for Pivot Tabl'!K5868,[1]Budget!AC:AC)=P5868</f>
        <v>1</v>
      </c>
    </row>
    <row r="5869" spans="1:19" x14ac:dyDescent="0.25">
      <c r="A5869" t="s">
        <v>7198</v>
      </c>
      <c r="B5869" t="s">
        <v>7199</v>
      </c>
      <c r="C5869" t="s">
        <v>8</v>
      </c>
      <c r="D5869" t="str">
        <f t="shared" si="91"/>
        <v>OUTFLOWS</v>
      </c>
      <c r="E5869" t="s">
        <v>121</v>
      </c>
      <c r="F5869" t="s">
        <v>122</v>
      </c>
      <c r="G5869" t="s">
        <v>102</v>
      </c>
      <c r="H5869" t="s">
        <v>212</v>
      </c>
      <c r="I5869" t="s">
        <v>19</v>
      </c>
      <c r="J5869" t="s">
        <v>679</v>
      </c>
      <c r="K5869" t="s">
        <v>7221</v>
      </c>
      <c r="L5869" t="s">
        <v>472</v>
      </c>
      <c r="M5869" s="17">
        <f>VLOOKUP($K5869,[1]Budget!$V:$AE,5,0)*IF($C5869="1 - Revenues",1,IF(AND($C5869="5 - Transfers",MID(I5869,15,1)="4"),1,-1))</f>
        <v>0</v>
      </c>
      <c r="N5869" s="17">
        <f>VLOOKUP($K5869,[1]Budget!$V:$AE,6,0)*IF($C5869="1 - Revenues",1,IF(AND($C5869="5 - Transfers",MID(J5869,15,1)="4"),1,-1))</f>
        <v>0</v>
      </c>
      <c r="O5869" s="17">
        <f>IFERROR(IF(RIGHT(LEFT(K5869,15),1)="4",VLOOKUP(K5869,'[1]Budget Worksheet'!A:B,2,0),-1*VLOOKUP(K5869,'[1]Budget Worksheet'!A:B,2,0)),0)</f>
        <v>0</v>
      </c>
      <c r="P5869" s="17">
        <f>VLOOKUP($K5869,[1]Budget!$V:$AE,8,0)*IF($C5869="1 - Revenues",1,IF(AND($C5869="5 - Transfers",MID($K5869,15,1)="4"),1,-1))</f>
        <v>0</v>
      </c>
      <c r="Q5869" s="17">
        <f>VLOOKUP($K5869,[1]Budget!$V:$AE,10,0)*IF($C5869="1 - Revenues",1,IF(AND($C5869="5 - Transfers",MID(K5869,15,1)="4"),1,-1))</f>
        <v>0</v>
      </c>
      <c r="S5869" s="18" t="b">
        <f>IF(LEFT(C5869,1)="1",1,-1)*SUMIF([1]Budget!V:V,'Budget Worksheet for Pivot Tabl'!K5869,[1]Budget!AC:AC)=P5869</f>
        <v>1</v>
      </c>
    </row>
    <row r="5870" spans="1:19" x14ac:dyDescent="0.25">
      <c r="A5870" t="s">
        <v>7198</v>
      </c>
      <c r="B5870" t="s">
        <v>7199</v>
      </c>
      <c r="C5870" t="s">
        <v>8</v>
      </c>
      <c r="D5870" t="str">
        <f t="shared" si="91"/>
        <v>OUTFLOWS</v>
      </c>
      <c r="E5870" t="s">
        <v>123</v>
      </c>
      <c r="F5870" t="s">
        <v>124</v>
      </c>
      <c r="G5870" t="s">
        <v>102</v>
      </c>
      <c r="H5870" t="s">
        <v>212</v>
      </c>
      <c r="I5870" t="s">
        <v>701</v>
      </c>
      <c r="J5870" t="s">
        <v>702</v>
      </c>
      <c r="K5870" t="s">
        <v>7222</v>
      </c>
      <c r="L5870" t="s">
        <v>590</v>
      </c>
      <c r="M5870" s="17">
        <f>VLOOKUP($K5870,[1]Budget!$V:$AE,5,0)*IF($C5870="1 - Revenues",1,IF(AND($C5870="5 - Transfers",MID(I5870,15,1)="4"),1,-1))</f>
        <v>0</v>
      </c>
      <c r="N5870" s="17">
        <f>VLOOKUP($K5870,[1]Budget!$V:$AE,6,0)*IF($C5870="1 - Revenues",1,IF(AND($C5870="5 - Transfers",MID(J5870,15,1)="4"),1,-1))</f>
        <v>-30000</v>
      </c>
      <c r="O5870" s="17">
        <f>IFERROR(IF(RIGHT(LEFT(K5870,15),1)="4",VLOOKUP(K5870,'[1]Budget Worksheet'!A:B,2,0),-1*VLOOKUP(K5870,'[1]Budget Worksheet'!A:B,2,0)),0)</f>
        <v>0</v>
      </c>
      <c r="P5870" s="17">
        <f>VLOOKUP($K5870,[1]Budget!$V:$AE,8,0)*IF($C5870="1 - Revenues",1,IF(AND($C5870="5 - Transfers",MID($K5870,15,1)="4"),1,-1))</f>
        <v>0</v>
      </c>
      <c r="Q5870" s="17">
        <f>VLOOKUP($K5870,[1]Budget!$V:$AE,10,0)*IF($C5870="1 - Revenues",1,IF(AND($C5870="5 - Transfers",MID(K5870,15,1)="4"),1,-1))</f>
        <v>0</v>
      </c>
      <c r="S5870" s="18" t="b">
        <f>IF(LEFT(C5870,1)="1",1,-1)*SUMIF([1]Budget!V:V,'Budget Worksheet for Pivot Tabl'!K5870,[1]Budget!AC:AC)=P5870</f>
        <v>1</v>
      </c>
    </row>
    <row r="5871" spans="1:19" x14ac:dyDescent="0.25">
      <c r="A5871" t="s">
        <v>7198</v>
      </c>
      <c r="B5871" t="s">
        <v>7199</v>
      </c>
      <c r="C5871" t="s">
        <v>8</v>
      </c>
      <c r="D5871" t="str">
        <f t="shared" si="91"/>
        <v>OUTFLOWS</v>
      </c>
      <c r="E5871" t="s">
        <v>123</v>
      </c>
      <c r="F5871" t="s">
        <v>124</v>
      </c>
      <c r="G5871" t="s">
        <v>102</v>
      </c>
      <c r="H5871" t="s">
        <v>212</v>
      </c>
      <c r="I5871" t="s">
        <v>701</v>
      </c>
      <c r="J5871" t="s">
        <v>702</v>
      </c>
      <c r="K5871" t="s">
        <v>7223</v>
      </c>
      <c r="L5871" t="s">
        <v>470</v>
      </c>
      <c r="M5871" s="17">
        <f>VLOOKUP($K5871,[1]Budget!$V:$AE,5,0)*IF($C5871="1 - Revenues",1,IF(AND($C5871="5 - Transfers",MID(I5871,15,1)="4"),1,-1))</f>
        <v>0</v>
      </c>
      <c r="N5871" s="17">
        <f>VLOOKUP($K5871,[1]Budget!$V:$AE,6,0)*IF($C5871="1 - Revenues",1,IF(AND($C5871="5 - Transfers",MID(J5871,15,1)="4"),1,-1))</f>
        <v>-6000</v>
      </c>
      <c r="O5871" s="17">
        <f>IFERROR(IF(RIGHT(LEFT(K5871,15),1)="4",VLOOKUP(K5871,'[1]Budget Worksheet'!A:B,2,0),-1*VLOOKUP(K5871,'[1]Budget Worksheet'!A:B,2,0)),0)</f>
        <v>0</v>
      </c>
      <c r="P5871" s="17">
        <f>VLOOKUP($K5871,[1]Budget!$V:$AE,8,0)*IF($C5871="1 - Revenues",1,IF(AND($C5871="5 - Transfers",MID($K5871,15,1)="4"),1,-1))</f>
        <v>0</v>
      </c>
      <c r="Q5871" s="17">
        <f>VLOOKUP($K5871,[1]Budget!$V:$AE,10,0)*IF($C5871="1 - Revenues",1,IF(AND($C5871="5 - Transfers",MID(K5871,15,1)="4"),1,-1))</f>
        <v>0</v>
      </c>
      <c r="S5871" s="18" t="b">
        <f>IF(LEFT(C5871,1)="1",1,-1)*SUMIF([1]Budget!V:V,'Budget Worksheet for Pivot Tabl'!K5871,[1]Budget!AC:AC)=P5871</f>
        <v>1</v>
      </c>
    </row>
    <row r="5872" spans="1:19" x14ac:dyDescent="0.25">
      <c r="A5872" t="s">
        <v>7198</v>
      </c>
      <c r="B5872" t="s">
        <v>7199</v>
      </c>
      <c r="C5872" t="s">
        <v>8</v>
      </c>
      <c r="D5872" t="str">
        <f t="shared" si="91"/>
        <v>OUTFLOWS</v>
      </c>
      <c r="E5872" t="s">
        <v>123</v>
      </c>
      <c r="F5872" t="s">
        <v>124</v>
      </c>
      <c r="G5872" t="s">
        <v>102</v>
      </c>
      <c r="H5872" t="s">
        <v>212</v>
      </c>
      <c r="I5872" t="s">
        <v>701</v>
      </c>
      <c r="J5872" t="s">
        <v>702</v>
      </c>
      <c r="K5872" t="s">
        <v>7224</v>
      </c>
      <c r="L5872" t="s">
        <v>606</v>
      </c>
      <c r="M5872" s="17">
        <f>VLOOKUP($K5872,[1]Budget!$V:$AE,5,0)*IF($C5872="1 - Revenues",1,IF(AND($C5872="5 - Transfers",MID(I5872,15,1)="4"),1,-1))</f>
        <v>0</v>
      </c>
      <c r="N5872" s="17">
        <f>VLOOKUP($K5872,[1]Budget!$V:$AE,6,0)*IF($C5872="1 - Revenues",1,IF(AND($C5872="5 - Transfers",MID(J5872,15,1)="4"),1,-1))</f>
        <v>-1000</v>
      </c>
      <c r="O5872" s="17">
        <f>IFERROR(IF(RIGHT(LEFT(K5872,15),1)="4",VLOOKUP(K5872,'[1]Budget Worksheet'!A:B,2,0),-1*VLOOKUP(K5872,'[1]Budget Worksheet'!A:B,2,0)),0)</f>
        <v>0</v>
      </c>
      <c r="P5872" s="17">
        <f>VLOOKUP($K5872,[1]Budget!$V:$AE,8,0)*IF($C5872="1 - Revenues",1,IF(AND($C5872="5 - Transfers",MID($K5872,15,1)="4"),1,-1))</f>
        <v>0</v>
      </c>
      <c r="Q5872" s="17">
        <f>VLOOKUP($K5872,[1]Budget!$V:$AE,10,0)*IF($C5872="1 - Revenues",1,IF(AND($C5872="5 - Transfers",MID(K5872,15,1)="4"),1,-1))</f>
        <v>0</v>
      </c>
      <c r="S5872" s="18" t="b">
        <f>IF(LEFT(C5872,1)="1",1,-1)*SUMIF([1]Budget!V:V,'Budget Worksheet for Pivot Tabl'!K5872,[1]Budget!AC:AC)=P5872</f>
        <v>1</v>
      </c>
    </row>
    <row r="5873" spans="1:19" x14ac:dyDescent="0.25">
      <c r="A5873" t="s">
        <v>7198</v>
      </c>
      <c r="B5873" t="s">
        <v>7199</v>
      </c>
      <c r="C5873" t="s">
        <v>8</v>
      </c>
      <c r="D5873" t="str">
        <f t="shared" si="91"/>
        <v>OUTFLOWS</v>
      </c>
      <c r="E5873" t="s">
        <v>123</v>
      </c>
      <c r="F5873" t="s">
        <v>124</v>
      </c>
      <c r="G5873" t="s">
        <v>102</v>
      </c>
      <c r="H5873" t="s">
        <v>212</v>
      </c>
      <c r="I5873" t="s">
        <v>701</v>
      </c>
      <c r="J5873" t="s">
        <v>702</v>
      </c>
      <c r="K5873" t="s">
        <v>7225</v>
      </c>
      <c r="L5873" t="s">
        <v>608</v>
      </c>
      <c r="M5873" s="17">
        <f>VLOOKUP($K5873,[1]Budget!$V:$AE,5,0)*IF($C5873="1 - Revenues",1,IF(AND($C5873="5 - Transfers",MID(I5873,15,1)="4"),1,-1))</f>
        <v>0</v>
      </c>
      <c r="N5873" s="17">
        <f>VLOOKUP($K5873,[1]Budget!$V:$AE,6,0)*IF($C5873="1 - Revenues",1,IF(AND($C5873="5 - Transfers",MID(J5873,15,1)="4"),1,-1))</f>
        <v>-3000</v>
      </c>
      <c r="O5873" s="17">
        <f>IFERROR(IF(RIGHT(LEFT(K5873,15),1)="4",VLOOKUP(K5873,'[1]Budget Worksheet'!A:B,2,0),-1*VLOOKUP(K5873,'[1]Budget Worksheet'!A:B,2,0)),0)</f>
        <v>0</v>
      </c>
      <c r="P5873" s="17">
        <f>VLOOKUP($K5873,[1]Budget!$V:$AE,8,0)*IF($C5873="1 - Revenues",1,IF(AND($C5873="5 - Transfers",MID($K5873,15,1)="4"),1,-1))</f>
        <v>0</v>
      </c>
      <c r="Q5873" s="17">
        <f>VLOOKUP($K5873,[1]Budget!$V:$AE,10,0)*IF($C5873="1 - Revenues",1,IF(AND($C5873="5 - Transfers",MID(K5873,15,1)="4"),1,-1))</f>
        <v>0</v>
      </c>
      <c r="S5873" s="18" t="b">
        <f>IF(LEFT(C5873,1)="1",1,-1)*SUMIF([1]Budget!V:V,'Budget Worksheet for Pivot Tabl'!K5873,[1]Budget!AC:AC)=P5873</f>
        <v>1</v>
      </c>
    </row>
    <row r="5874" spans="1:19" x14ac:dyDescent="0.25">
      <c r="A5874" t="s">
        <v>7198</v>
      </c>
      <c r="B5874" t="s">
        <v>7199</v>
      </c>
      <c r="C5874" t="s">
        <v>8</v>
      </c>
      <c r="D5874" t="str">
        <f t="shared" si="91"/>
        <v>OUTFLOWS</v>
      </c>
      <c r="E5874" t="s">
        <v>123</v>
      </c>
      <c r="F5874" t="s">
        <v>124</v>
      </c>
      <c r="G5874" t="s">
        <v>102</v>
      </c>
      <c r="H5874" t="s">
        <v>212</v>
      </c>
      <c r="I5874" t="s">
        <v>701</v>
      </c>
      <c r="J5874" t="s">
        <v>702</v>
      </c>
      <c r="K5874" t="s">
        <v>7226</v>
      </c>
      <c r="L5874" t="s">
        <v>610</v>
      </c>
      <c r="M5874" s="17">
        <f>VLOOKUP($K5874,[1]Budget!$V:$AE,5,0)*IF($C5874="1 - Revenues",1,IF(AND($C5874="5 - Transfers",MID(I5874,15,1)="4"),1,-1))</f>
        <v>0</v>
      </c>
      <c r="N5874" s="17">
        <f>VLOOKUP($K5874,[1]Budget!$V:$AE,6,0)*IF($C5874="1 - Revenues",1,IF(AND($C5874="5 - Transfers",MID(J5874,15,1)="4"),1,-1))</f>
        <v>0</v>
      </c>
      <c r="O5874" s="17">
        <f>IFERROR(IF(RIGHT(LEFT(K5874,15),1)="4",VLOOKUP(K5874,'[1]Budget Worksheet'!A:B,2,0),-1*VLOOKUP(K5874,'[1]Budget Worksheet'!A:B,2,0)),0)</f>
        <v>0</v>
      </c>
      <c r="P5874" s="17">
        <f>VLOOKUP($K5874,[1]Budget!$V:$AE,8,0)*IF($C5874="1 - Revenues",1,IF(AND($C5874="5 - Transfers",MID($K5874,15,1)="4"),1,-1))</f>
        <v>0</v>
      </c>
      <c r="Q5874" s="17">
        <f>VLOOKUP($K5874,[1]Budget!$V:$AE,10,0)*IF($C5874="1 - Revenues",1,IF(AND($C5874="5 - Transfers",MID(K5874,15,1)="4"),1,-1))</f>
        <v>0</v>
      </c>
      <c r="S5874" s="18" t="b">
        <f>IF(LEFT(C5874,1)="1",1,-1)*SUMIF([1]Budget!V:V,'Budget Worksheet for Pivot Tabl'!K5874,[1]Budget!AC:AC)=P5874</f>
        <v>1</v>
      </c>
    </row>
    <row r="5875" spans="1:19" x14ac:dyDescent="0.25">
      <c r="A5875" t="s">
        <v>7198</v>
      </c>
      <c r="B5875" t="s">
        <v>7199</v>
      </c>
      <c r="C5875" t="s">
        <v>8</v>
      </c>
      <c r="D5875" t="str">
        <f t="shared" si="91"/>
        <v>OUTFLOWS</v>
      </c>
      <c r="E5875" t="s">
        <v>123</v>
      </c>
      <c r="F5875" t="s">
        <v>124</v>
      </c>
      <c r="G5875" t="s">
        <v>102</v>
      </c>
      <c r="H5875" t="s">
        <v>212</v>
      </c>
      <c r="I5875" t="s">
        <v>701</v>
      </c>
      <c r="J5875" t="s">
        <v>702</v>
      </c>
      <c r="K5875" t="s">
        <v>7227</v>
      </c>
      <c r="L5875" t="s">
        <v>612</v>
      </c>
      <c r="M5875" s="17">
        <f>VLOOKUP($K5875,[1]Budget!$V:$AE,5,0)*IF($C5875="1 - Revenues",1,IF(AND($C5875="5 - Transfers",MID(I5875,15,1)="4"),1,-1))</f>
        <v>0</v>
      </c>
      <c r="N5875" s="17">
        <f>VLOOKUP($K5875,[1]Budget!$V:$AE,6,0)*IF($C5875="1 - Revenues",1,IF(AND($C5875="5 - Transfers",MID(J5875,15,1)="4"),1,-1))</f>
        <v>0</v>
      </c>
      <c r="O5875" s="17">
        <f>IFERROR(IF(RIGHT(LEFT(K5875,15),1)="4",VLOOKUP(K5875,'[1]Budget Worksheet'!A:B,2,0),-1*VLOOKUP(K5875,'[1]Budget Worksheet'!A:B,2,0)),0)</f>
        <v>0</v>
      </c>
      <c r="P5875" s="17">
        <f>VLOOKUP($K5875,[1]Budget!$V:$AE,8,0)*IF($C5875="1 - Revenues",1,IF(AND($C5875="5 - Transfers",MID($K5875,15,1)="4"),1,-1))</f>
        <v>0</v>
      </c>
      <c r="Q5875" s="17">
        <f>VLOOKUP($K5875,[1]Budget!$V:$AE,10,0)*IF($C5875="1 - Revenues",1,IF(AND($C5875="5 - Transfers",MID(K5875,15,1)="4"),1,-1))</f>
        <v>0</v>
      </c>
      <c r="S5875" s="18" t="b">
        <f>IF(LEFT(C5875,1)="1",1,-1)*SUMIF([1]Budget!V:V,'Budget Worksheet for Pivot Tabl'!K5875,[1]Budget!AC:AC)=P5875</f>
        <v>1</v>
      </c>
    </row>
    <row r="5876" spans="1:19" x14ac:dyDescent="0.25">
      <c r="A5876" t="s">
        <v>7198</v>
      </c>
      <c r="B5876" t="s">
        <v>7199</v>
      </c>
      <c r="C5876" t="s">
        <v>8</v>
      </c>
      <c r="D5876" t="str">
        <f t="shared" si="91"/>
        <v>OUTFLOWS</v>
      </c>
      <c r="E5876" t="s">
        <v>123</v>
      </c>
      <c r="F5876" t="s">
        <v>124</v>
      </c>
      <c r="G5876" t="s">
        <v>102</v>
      </c>
      <c r="H5876" t="s">
        <v>212</v>
      </c>
      <c r="I5876" t="s">
        <v>701</v>
      </c>
      <c r="J5876" t="s">
        <v>702</v>
      </c>
      <c r="K5876" t="s">
        <v>7228</v>
      </c>
      <c r="L5876" t="s">
        <v>614</v>
      </c>
      <c r="M5876" s="17">
        <f>VLOOKUP($K5876,[1]Budget!$V:$AE,5,0)*IF($C5876="1 - Revenues",1,IF(AND($C5876="5 - Transfers",MID(I5876,15,1)="4"),1,-1))</f>
        <v>0</v>
      </c>
      <c r="N5876" s="17">
        <f>VLOOKUP($K5876,[1]Budget!$V:$AE,6,0)*IF($C5876="1 - Revenues",1,IF(AND($C5876="5 - Transfers",MID(J5876,15,1)="4"),1,-1))</f>
        <v>0</v>
      </c>
      <c r="O5876" s="17">
        <f>IFERROR(IF(RIGHT(LEFT(K5876,15),1)="4",VLOOKUP(K5876,'[1]Budget Worksheet'!A:B,2,0),-1*VLOOKUP(K5876,'[1]Budget Worksheet'!A:B,2,0)),0)</f>
        <v>0</v>
      </c>
      <c r="P5876" s="17">
        <f>VLOOKUP($K5876,[1]Budget!$V:$AE,8,0)*IF($C5876="1 - Revenues",1,IF(AND($C5876="5 - Transfers",MID($K5876,15,1)="4"),1,-1))</f>
        <v>0</v>
      </c>
      <c r="Q5876" s="17">
        <f>VLOOKUP($K5876,[1]Budget!$V:$AE,10,0)*IF($C5876="1 - Revenues",1,IF(AND($C5876="5 - Transfers",MID(K5876,15,1)="4"),1,-1))</f>
        <v>0</v>
      </c>
      <c r="S5876" s="18" t="b">
        <f>IF(LEFT(C5876,1)="1",1,-1)*SUMIF([1]Budget!V:V,'Budget Worksheet for Pivot Tabl'!K5876,[1]Budget!AC:AC)=P5876</f>
        <v>1</v>
      </c>
    </row>
    <row r="5877" spans="1:19" x14ac:dyDescent="0.25">
      <c r="A5877" t="s">
        <v>7198</v>
      </c>
      <c r="B5877" t="s">
        <v>7199</v>
      </c>
      <c r="C5877" t="s">
        <v>8</v>
      </c>
      <c r="D5877" t="str">
        <f t="shared" si="91"/>
        <v>OUTFLOWS</v>
      </c>
      <c r="E5877" t="s">
        <v>123</v>
      </c>
      <c r="F5877" t="s">
        <v>124</v>
      </c>
      <c r="G5877" t="s">
        <v>102</v>
      </c>
      <c r="H5877" t="s">
        <v>212</v>
      </c>
      <c r="I5877" t="s">
        <v>701</v>
      </c>
      <c r="J5877" t="s">
        <v>702</v>
      </c>
      <c r="K5877" t="s">
        <v>7229</v>
      </c>
      <c r="L5877" t="s">
        <v>618</v>
      </c>
      <c r="M5877" s="17">
        <f>VLOOKUP($K5877,[1]Budget!$V:$AE,5,0)*IF($C5877="1 - Revenues",1,IF(AND($C5877="5 - Transfers",MID(I5877,15,1)="4"),1,-1))</f>
        <v>0</v>
      </c>
      <c r="N5877" s="17">
        <f>VLOOKUP($K5877,[1]Budget!$V:$AE,6,0)*IF($C5877="1 - Revenues",1,IF(AND($C5877="5 - Transfers",MID(J5877,15,1)="4"),1,-1))</f>
        <v>0</v>
      </c>
      <c r="O5877" s="17">
        <f>IFERROR(IF(RIGHT(LEFT(K5877,15),1)="4",VLOOKUP(K5877,'[1]Budget Worksheet'!A:B,2,0),-1*VLOOKUP(K5877,'[1]Budget Worksheet'!A:B,2,0)),0)</f>
        <v>0</v>
      </c>
      <c r="P5877" s="17">
        <f>VLOOKUP($K5877,[1]Budget!$V:$AE,8,0)*IF($C5877="1 - Revenues",1,IF(AND($C5877="5 - Transfers",MID($K5877,15,1)="4"),1,-1))</f>
        <v>0</v>
      </c>
      <c r="Q5877" s="17">
        <f>VLOOKUP($K5877,[1]Budget!$V:$AE,10,0)*IF($C5877="1 - Revenues",1,IF(AND($C5877="5 - Transfers",MID(K5877,15,1)="4"),1,-1))</f>
        <v>0</v>
      </c>
      <c r="S5877" s="18" t="b">
        <f>IF(LEFT(C5877,1)="1",1,-1)*SUMIF([1]Budget!V:V,'Budget Worksheet for Pivot Tabl'!K5877,[1]Budget!AC:AC)=P5877</f>
        <v>1</v>
      </c>
    </row>
    <row r="5878" spans="1:19" x14ac:dyDescent="0.25">
      <c r="A5878" t="s">
        <v>7198</v>
      </c>
      <c r="B5878" t="s">
        <v>7199</v>
      </c>
      <c r="C5878" t="s">
        <v>8</v>
      </c>
      <c r="D5878" t="str">
        <f t="shared" si="91"/>
        <v>OUTFLOWS</v>
      </c>
      <c r="E5878" t="s">
        <v>123</v>
      </c>
      <c r="F5878" t="s">
        <v>124</v>
      </c>
      <c r="G5878" t="s">
        <v>102</v>
      </c>
      <c r="H5878" t="s">
        <v>212</v>
      </c>
      <c r="I5878" t="s">
        <v>701</v>
      </c>
      <c r="J5878" t="s">
        <v>702</v>
      </c>
      <c r="K5878" t="s">
        <v>7230</v>
      </c>
      <c r="L5878" t="s">
        <v>620</v>
      </c>
      <c r="M5878" s="17">
        <f>VLOOKUP($K5878,[1]Budget!$V:$AE,5,0)*IF($C5878="1 - Revenues",1,IF(AND($C5878="5 - Transfers",MID(I5878,15,1)="4"),1,-1))</f>
        <v>0</v>
      </c>
      <c r="N5878" s="17">
        <f>VLOOKUP($K5878,[1]Budget!$V:$AE,6,0)*IF($C5878="1 - Revenues",1,IF(AND($C5878="5 - Transfers",MID(J5878,15,1)="4"),1,-1))</f>
        <v>-1000</v>
      </c>
      <c r="O5878" s="17">
        <f>IFERROR(IF(RIGHT(LEFT(K5878,15),1)="4",VLOOKUP(K5878,'[1]Budget Worksheet'!A:B,2,0),-1*VLOOKUP(K5878,'[1]Budget Worksheet'!A:B,2,0)),0)</f>
        <v>0</v>
      </c>
      <c r="P5878" s="17">
        <f>VLOOKUP($K5878,[1]Budget!$V:$AE,8,0)*IF($C5878="1 - Revenues",1,IF(AND($C5878="5 - Transfers",MID($K5878,15,1)="4"),1,-1))</f>
        <v>0</v>
      </c>
      <c r="Q5878" s="17">
        <f>VLOOKUP($K5878,[1]Budget!$V:$AE,10,0)*IF($C5878="1 - Revenues",1,IF(AND($C5878="5 - Transfers",MID(K5878,15,1)="4"),1,-1))</f>
        <v>0</v>
      </c>
      <c r="S5878" s="18" t="b">
        <f>IF(LEFT(C5878,1)="1",1,-1)*SUMIF([1]Budget!V:V,'Budget Worksheet for Pivot Tabl'!K5878,[1]Budget!AC:AC)=P5878</f>
        <v>1</v>
      </c>
    </row>
    <row r="5879" spans="1:19" x14ac:dyDescent="0.25">
      <c r="A5879" t="s">
        <v>7198</v>
      </c>
      <c r="B5879" t="s">
        <v>7199</v>
      </c>
      <c r="C5879" t="s">
        <v>8</v>
      </c>
      <c r="D5879" t="str">
        <f t="shared" si="91"/>
        <v>OUTFLOWS</v>
      </c>
      <c r="E5879" t="s">
        <v>123</v>
      </c>
      <c r="F5879" t="s">
        <v>124</v>
      </c>
      <c r="G5879" t="s">
        <v>102</v>
      </c>
      <c r="H5879" t="s">
        <v>212</v>
      </c>
      <c r="I5879" t="s">
        <v>701</v>
      </c>
      <c r="J5879" t="s">
        <v>702</v>
      </c>
      <c r="K5879" t="s">
        <v>7231</v>
      </c>
      <c r="L5879" t="s">
        <v>472</v>
      </c>
      <c r="M5879" s="17">
        <f>VLOOKUP($K5879,[1]Budget!$V:$AE,5,0)*IF($C5879="1 - Revenues",1,IF(AND($C5879="5 - Transfers",MID(I5879,15,1)="4"),1,-1))</f>
        <v>0</v>
      </c>
      <c r="N5879" s="17">
        <f>VLOOKUP($K5879,[1]Budget!$V:$AE,6,0)*IF($C5879="1 - Revenues",1,IF(AND($C5879="5 - Transfers",MID(J5879,15,1)="4"),1,-1))</f>
        <v>0</v>
      </c>
      <c r="O5879" s="17">
        <f>IFERROR(IF(RIGHT(LEFT(K5879,15),1)="4",VLOOKUP(K5879,'[1]Budget Worksheet'!A:B,2,0),-1*VLOOKUP(K5879,'[1]Budget Worksheet'!A:B,2,0)),0)</f>
        <v>0</v>
      </c>
      <c r="P5879" s="17">
        <f>VLOOKUP($K5879,[1]Budget!$V:$AE,8,0)*IF($C5879="1 - Revenues",1,IF(AND($C5879="5 - Transfers",MID($K5879,15,1)="4"),1,-1))</f>
        <v>0</v>
      </c>
      <c r="Q5879" s="17">
        <f>VLOOKUP($K5879,[1]Budget!$V:$AE,10,0)*IF($C5879="1 - Revenues",1,IF(AND($C5879="5 - Transfers",MID(K5879,15,1)="4"),1,-1))</f>
        <v>0</v>
      </c>
      <c r="S5879" s="18" t="b">
        <f>IF(LEFT(C5879,1)="1",1,-1)*SUMIF([1]Budget!V:V,'Budget Worksheet for Pivot Tabl'!K5879,[1]Budget!AC:AC)=P5879</f>
        <v>1</v>
      </c>
    </row>
    <row r="5880" spans="1:19" x14ac:dyDescent="0.25">
      <c r="A5880" t="s">
        <v>7198</v>
      </c>
      <c r="B5880" t="s">
        <v>7199</v>
      </c>
      <c r="C5880" t="s">
        <v>8</v>
      </c>
      <c r="D5880" t="str">
        <f t="shared" si="91"/>
        <v>OUTFLOWS</v>
      </c>
      <c r="E5880" t="s">
        <v>104</v>
      </c>
      <c r="F5880" t="s">
        <v>105</v>
      </c>
      <c r="G5880" t="s">
        <v>102</v>
      </c>
      <c r="H5880" t="s">
        <v>212</v>
      </c>
      <c r="I5880" t="s">
        <v>701</v>
      </c>
      <c r="J5880" t="s">
        <v>702</v>
      </c>
      <c r="K5880" t="s">
        <v>7232</v>
      </c>
      <c r="L5880" t="s">
        <v>590</v>
      </c>
      <c r="M5880" s="17">
        <f>VLOOKUP($K5880,[1]Budget!$V:$AE,5,0)*IF($C5880="1 - Revenues",1,IF(AND($C5880="5 - Transfers",MID(I5880,15,1)="4"),1,-1))</f>
        <v>0</v>
      </c>
      <c r="N5880" s="17">
        <f>VLOOKUP($K5880,[1]Budget!$V:$AE,6,0)*IF($C5880="1 - Revenues",1,IF(AND($C5880="5 - Transfers",MID(J5880,15,1)="4"),1,-1))</f>
        <v>-109000</v>
      </c>
      <c r="O5880" s="17">
        <f>IFERROR(IF(RIGHT(LEFT(K5880,15),1)="4",VLOOKUP(K5880,'[1]Budget Worksheet'!A:B,2,0),-1*VLOOKUP(K5880,'[1]Budget Worksheet'!A:B,2,0)),0)</f>
        <v>0</v>
      </c>
      <c r="P5880" s="17">
        <f>VLOOKUP($K5880,[1]Budget!$V:$AE,8,0)*IF($C5880="1 - Revenues",1,IF(AND($C5880="5 - Transfers",MID($K5880,15,1)="4"),1,-1))</f>
        <v>0</v>
      </c>
      <c r="Q5880" s="17">
        <f>VLOOKUP($K5880,[1]Budget!$V:$AE,10,0)*IF($C5880="1 - Revenues",1,IF(AND($C5880="5 - Transfers",MID(K5880,15,1)="4"),1,-1))</f>
        <v>0</v>
      </c>
      <c r="S5880" s="18" t="b">
        <f>IF(LEFT(C5880,1)="1",1,-1)*SUMIF([1]Budget!V:V,'Budget Worksheet for Pivot Tabl'!K5880,[1]Budget!AC:AC)=P5880</f>
        <v>1</v>
      </c>
    </row>
    <row r="5881" spans="1:19" x14ac:dyDescent="0.25">
      <c r="A5881" t="s">
        <v>7198</v>
      </c>
      <c r="B5881" t="s">
        <v>7199</v>
      </c>
      <c r="C5881" t="s">
        <v>8</v>
      </c>
      <c r="D5881" t="str">
        <f t="shared" si="91"/>
        <v>OUTFLOWS</v>
      </c>
      <c r="E5881" t="s">
        <v>104</v>
      </c>
      <c r="F5881" t="s">
        <v>105</v>
      </c>
      <c r="G5881" t="s">
        <v>102</v>
      </c>
      <c r="H5881" t="s">
        <v>212</v>
      </c>
      <c r="I5881" t="s">
        <v>701</v>
      </c>
      <c r="J5881" t="s">
        <v>702</v>
      </c>
      <c r="K5881" t="s">
        <v>7233</v>
      </c>
      <c r="L5881" t="s">
        <v>595</v>
      </c>
      <c r="M5881" s="17">
        <f>VLOOKUP($K5881,[1]Budget!$V:$AE,5,0)*IF($C5881="1 - Revenues",1,IF(AND($C5881="5 - Transfers",MID(I5881,15,1)="4"),1,-1))</f>
        <v>0</v>
      </c>
      <c r="N5881" s="17">
        <f>VLOOKUP($K5881,[1]Budget!$V:$AE,6,0)*IF($C5881="1 - Revenues",1,IF(AND($C5881="5 - Transfers",MID(J5881,15,1)="4"),1,-1))</f>
        <v>-2000</v>
      </c>
      <c r="O5881" s="17">
        <f>IFERROR(IF(RIGHT(LEFT(K5881,15),1)="4",VLOOKUP(K5881,'[1]Budget Worksheet'!A:B,2,0),-1*VLOOKUP(K5881,'[1]Budget Worksheet'!A:B,2,0)),0)</f>
        <v>0</v>
      </c>
      <c r="P5881" s="17">
        <f>VLOOKUP($K5881,[1]Budget!$V:$AE,8,0)*IF($C5881="1 - Revenues",1,IF(AND($C5881="5 - Transfers",MID($K5881,15,1)="4"),1,-1))</f>
        <v>0</v>
      </c>
      <c r="Q5881" s="17">
        <f>VLOOKUP($K5881,[1]Budget!$V:$AE,10,0)*IF($C5881="1 - Revenues",1,IF(AND($C5881="5 - Transfers",MID(K5881,15,1)="4"),1,-1))</f>
        <v>0</v>
      </c>
      <c r="S5881" s="18" t="b">
        <f>IF(LEFT(C5881,1)="1",1,-1)*SUMIF([1]Budget!V:V,'Budget Worksheet for Pivot Tabl'!K5881,[1]Budget!AC:AC)=P5881</f>
        <v>1</v>
      </c>
    </row>
    <row r="5882" spans="1:19" x14ac:dyDescent="0.25">
      <c r="A5882" t="s">
        <v>7198</v>
      </c>
      <c r="B5882" t="s">
        <v>7199</v>
      </c>
      <c r="C5882" t="s">
        <v>8</v>
      </c>
      <c r="D5882" t="str">
        <f t="shared" si="91"/>
        <v>OUTFLOWS</v>
      </c>
      <c r="E5882" t="s">
        <v>104</v>
      </c>
      <c r="F5882" t="s">
        <v>105</v>
      </c>
      <c r="G5882" t="s">
        <v>102</v>
      </c>
      <c r="H5882" t="s">
        <v>212</v>
      </c>
      <c r="I5882" t="s">
        <v>701</v>
      </c>
      <c r="J5882" t="s">
        <v>702</v>
      </c>
      <c r="K5882" t="s">
        <v>7234</v>
      </c>
      <c r="L5882" t="s">
        <v>597</v>
      </c>
      <c r="M5882" s="17">
        <f>VLOOKUP($K5882,[1]Budget!$V:$AE,5,0)*IF($C5882="1 - Revenues",1,IF(AND($C5882="5 - Transfers",MID(I5882,15,1)="4"),1,-1))</f>
        <v>0</v>
      </c>
      <c r="N5882" s="17">
        <f>VLOOKUP($K5882,[1]Budget!$V:$AE,6,0)*IF($C5882="1 - Revenues",1,IF(AND($C5882="5 - Transfers",MID(J5882,15,1)="4"),1,-1))</f>
        <v>-9000</v>
      </c>
      <c r="O5882" s="17">
        <f>IFERROR(IF(RIGHT(LEFT(K5882,15),1)="4",VLOOKUP(K5882,'[1]Budget Worksheet'!A:B,2,0),-1*VLOOKUP(K5882,'[1]Budget Worksheet'!A:B,2,0)),0)</f>
        <v>0</v>
      </c>
      <c r="P5882" s="17">
        <f>VLOOKUP($K5882,[1]Budget!$V:$AE,8,0)*IF($C5882="1 - Revenues",1,IF(AND($C5882="5 - Transfers",MID($K5882,15,1)="4"),1,-1))</f>
        <v>0</v>
      </c>
      <c r="Q5882" s="17">
        <f>VLOOKUP($K5882,[1]Budget!$V:$AE,10,0)*IF($C5882="1 - Revenues",1,IF(AND($C5882="5 - Transfers",MID(K5882,15,1)="4"),1,-1))</f>
        <v>0</v>
      </c>
      <c r="S5882" s="18" t="b">
        <f>IF(LEFT(C5882,1)="1",1,-1)*SUMIF([1]Budget!V:V,'Budget Worksheet for Pivot Tabl'!K5882,[1]Budget!AC:AC)=P5882</f>
        <v>1</v>
      </c>
    </row>
    <row r="5883" spans="1:19" x14ac:dyDescent="0.25">
      <c r="A5883" t="s">
        <v>7198</v>
      </c>
      <c r="B5883" t="s">
        <v>7199</v>
      </c>
      <c r="C5883" t="s">
        <v>8</v>
      </c>
      <c r="D5883" t="str">
        <f t="shared" si="91"/>
        <v>OUTFLOWS</v>
      </c>
      <c r="E5883" t="s">
        <v>104</v>
      </c>
      <c r="F5883" t="s">
        <v>105</v>
      </c>
      <c r="G5883" t="s">
        <v>102</v>
      </c>
      <c r="H5883" t="s">
        <v>212</v>
      </c>
      <c r="I5883" t="s">
        <v>701</v>
      </c>
      <c r="J5883" t="s">
        <v>702</v>
      </c>
      <c r="K5883" t="s">
        <v>7235</v>
      </c>
      <c r="L5883" t="s">
        <v>599</v>
      </c>
      <c r="M5883" s="17">
        <f>VLOOKUP($K5883,[1]Budget!$V:$AE,5,0)*IF($C5883="1 - Revenues",1,IF(AND($C5883="5 - Transfers",MID(I5883,15,1)="4"),1,-1))</f>
        <v>0</v>
      </c>
      <c r="N5883" s="17">
        <f>VLOOKUP($K5883,[1]Budget!$V:$AE,6,0)*IF($C5883="1 - Revenues",1,IF(AND($C5883="5 - Transfers",MID(J5883,15,1)="4"),1,-1))</f>
        <v>-4000</v>
      </c>
      <c r="O5883" s="17">
        <f>IFERROR(IF(RIGHT(LEFT(K5883,15),1)="4",VLOOKUP(K5883,'[1]Budget Worksheet'!A:B,2,0),-1*VLOOKUP(K5883,'[1]Budget Worksheet'!A:B,2,0)),0)</f>
        <v>0</v>
      </c>
      <c r="P5883" s="17">
        <f>VLOOKUP($K5883,[1]Budget!$V:$AE,8,0)*IF($C5883="1 - Revenues",1,IF(AND($C5883="5 - Transfers",MID($K5883,15,1)="4"),1,-1))</f>
        <v>0</v>
      </c>
      <c r="Q5883" s="17">
        <f>VLOOKUP($K5883,[1]Budget!$V:$AE,10,0)*IF($C5883="1 - Revenues",1,IF(AND($C5883="5 - Transfers",MID(K5883,15,1)="4"),1,-1))</f>
        <v>0</v>
      </c>
      <c r="S5883" s="18" t="b">
        <f>IF(LEFT(C5883,1)="1",1,-1)*SUMIF([1]Budget!V:V,'Budget Worksheet for Pivot Tabl'!K5883,[1]Budget!AC:AC)=P5883</f>
        <v>1</v>
      </c>
    </row>
    <row r="5884" spans="1:19" x14ac:dyDescent="0.25">
      <c r="A5884" t="s">
        <v>7198</v>
      </c>
      <c r="B5884" t="s">
        <v>7199</v>
      </c>
      <c r="C5884" t="s">
        <v>8</v>
      </c>
      <c r="D5884" t="str">
        <f t="shared" si="91"/>
        <v>OUTFLOWS</v>
      </c>
      <c r="E5884" t="s">
        <v>104</v>
      </c>
      <c r="F5884" t="s">
        <v>105</v>
      </c>
      <c r="G5884" t="s">
        <v>102</v>
      </c>
      <c r="H5884" t="s">
        <v>212</v>
      </c>
      <c r="I5884" t="s">
        <v>701</v>
      </c>
      <c r="J5884" t="s">
        <v>702</v>
      </c>
      <c r="K5884" t="s">
        <v>7236</v>
      </c>
      <c r="L5884" t="s">
        <v>470</v>
      </c>
      <c r="M5884" s="17">
        <f>VLOOKUP($K5884,[1]Budget!$V:$AE,5,0)*IF($C5884="1 - Revenues",1,IF(AND($C5884="5 - Transfers",MID(I5884,15,1)="4"),1,-1))</f>
        <v>0</v>
      </c>
      <c r="N5884" s="17">
        <f>VLOOKUP($K5884,[1]Budget!$V:$AE,6,0)*IF($C5884="1 - Revenues",1,IF(AND($C5884="5 - Transfers",MID(J5884,15,1)="4"),1,-1))</f>
        <v>-20000</v>
      </c>
      <c r="O5884" s="17">
        <f>IFERROR(IF(RIGHT(LEFT(K5884,15),1)="4",VLOOKUP(K5884,'[1]Budget Worksheet'!A:B,2,0),-1*VLOOKUP(K5884,'[1]Budget Worksheet'!A:B,2,0)),0)</f>
        <v>0</v>
      </c>
      <c r="P5884" s="17">
        <f>VLOOKUP($K5884,[1]Budget!$V:$AE,8,0)*IF($C5884="1 - Revenues",1,IF(AND($C5884="5 - Transfers",MID($K5884,15,1)="4"),1,-1))</f>
        <v>0</v>
      </c>
      <c r="Q5884" s="17">
        <f>VLOOKUP($K5884,[1]Budget!$V:$AE,10,0)*IF($C5884="1 - Revenues",1,IF(AND($C5884="5 - Transfers",MID(K5884,15,1)="4"),1,-1))</f>
        <v>0</v>
      </c>
      <c r="S5884" s="18" t="b">
        <f>IF(LEFT(C5884,1)="1",1,-1)*SUMIF([1]Budget!V:V,'Budget Worksheet for Pivot Tabl'!K5884,[1]Budget!AC:AC)=P5884</f>
        <v>1</v>
      </c>
    </row>
    <row r="5885" spans="1:19" x14ac:dyDescent="0.25">
      <c r="A5885" t="s">
        <v>7198</v>
      </c>
      <c r="B5885" t="s">
        <v>7199</v>
      </c>
      <c r="C5885" t="s">
        <v>8</v>
      </c>
      <c r="D5885" t="str">
        <f t="shared" si="91"/>
        <v>OUTFLOWS</v>
      </c>
      <c r="E5885" t="s">
        <v>104</v>
      </c>
      <c r="F5885" t="s">
        <v>105</v>
      </c>
      <c r="G5885" t="s">
        <v>102</v>
      </c>
      <c r="H5885" t="s">
        <v>212</v>
      </c>
      <c r="I5885" t="s">
        <v>701</v>
      </c>
      <c r="J5885" t="s">
        <v>702</v>
      </c>
      <c r="K5885" t="s">
        <v>7237</v>
      </c>
      <c r="L5885" t="s">
        <v>606</v>
      </c>
      <c r="M5885" s="17">
        <f>VLOOKUP($K5885,[1]Budget!$V:$AE,5,0)*IF($C5885="1 - Revenues",1,IF(AND($C5885="5 - Transfers",MID(I5885,15,1)="4"),1,-1))</f>
        <v>0</v>
      </c>
      <c r="N5885" s="17">
        <f>VLOOKUP($K5885,[1]Budget!$V:$AE,6,0)*IF($C5885="1 - Revenues",1,IF(AND($C5885="5 - Transfers",MID(J5885,15,1)="4"),1,-1))</f>
        <v>-6000</v>
      </c>
      <c r="O5885" s="17">
        <f>IFERROR(IF(RIGHT(LEFT(K5885,15),1)="4",VLOOKUP(K5885,'[1]Budget Worksheet'!A:B,2,0),-1*VLOOKUP(K5885,'[1]Budget Worksheet'!A:B,2,0)),0)</f>
        <v>0</v>
      </c>
      <c r="P5885" s="17">
        <f>VLOOKUP($K5885,[1]Budget!$V:$AE,8,0)*IF($C5885="1 - Revenues",1,IF(AND($C5885="5 - Transfers",MID($K5885,15,1)="4"),1,-1))</f>
        <v>0</v>
      </c>
      <c r="Q5885" s="17">
        <f>VLOOKUP($K5885,[1]Budget!$V:$AE,10,0)*IF($C5885="1 - Revenues",1,IF(AND($C5885="5 - Transfers",MID(K5885,15,1)="4"),1,-1))</f>
        <v>0</v>
      </c>
      <c r="S5885" s="18" t="b">
        <f>IF(LEFT(C5885,1)="1",1,-1)*SUMIF([1]Budget!V:V,'Budget Worksheet for Pivot Tabl'!K5885,[1]Budget!AC:AC)=P5885</f>
        <v>1</v>
      </c>
    </row>
    <row r="5886" spans="1:19" x14ac:dyDescent="0.25">
      <c r="A5886" t="s">
        <v>7198</v>
      </c>
      <c r="B5886" t="s">
        <v>7199</v>
      </c>
      <c r="C5886" t="s">
        <v>8</v>
      </c>
      <c r="D5886" t="str">
        <f t="shared" si="91"/>
        <v>OUTFLOWS</v>
      </c>
      <c r="E5886" t="s">
        <v>104</v>
      </c>
      <c r="F5886" t="s">
        <v>105</v>
      </c>
      <c r="G5886" t="s">
        <v>102</v>
      </c>
      <c r="H5886" t="s">
        <v>212</v>
      </c>
      <c r="I5886" t="s">
        <v>701</v>
      </c>
      <c r="J5886" t="s">
        <v>702</v>
      </c>
      <c r="K5886" t="s">
        <v>7238</v>
      </c>
      <c r="L5886" t="s">
        <v>608</v>
      </c>
      <c r="M5886" s="17">
        <f>VLOOKUP($K5886,[1]Budget!$V:$AE,5,0)*IF($C5886="1 - Revenues",1,IF(AND($C5886="5 - Transfers",MID(I5886,15,1)="4"),1,-1))</f>
        <v>0</v>
      </c>
      <c r="N5886" s="17">
        <f>VLOOKUP($K5886,[1]Budget!$V:$AE,6,0)*IF($C5886="1 - Revenues",1,IF(AND($C5886="5 - Transfers",MID(J5886,15,1)="4"),1,-1))</f>
        <v>-13000</v>
      </c>
      <c r="O5886" s="17">
        <f>IFERROR(IF(RIGHT(LEFT(K5886,15),1)="4",VLOOKUP(K5886,'[1]Budget Worksheet'!A:B,2,0),-1*VLOOKUP(K5886,'[1]Budget Worksheet'!A:B,2,0)),0)</f>
        <v>0</v>
      </c>
      <c r="P5886" s="17">
        <f>VLOOKUP($K5886,[1]Budget!$V:$AE,8,0)*IF($C5886="1 - Revenues",1,IF(AND($C5886="5 - Transfers",MID($K5886,15,1)="4"),1,-1))</f>
        <v>0</v>
      </c>
      <c r="Q5886" s="17">
        <f>VLOOKUP($K5886,[1]Budget!$V:$AE,10,0)*IF($C5886="1 - Revenues",1,IF(AND($C5886="5 - Transfers",MID(K5886,15,1)="4"),1,-1))</f>
        <v>0</v>
      </c>
      <c r="S5886" s="18" t="b">
        <f>IF(LEFT(C5886,1)="1",1,-1)*SUMIF([1]Budget!V:V,'Budget Worksheet for Pivot Tabl'!K5886,[1]Budget!AC:AC)=P5886</f>
        <v>1</v>
      </c>
    </row>
    <row r="5887" spans="1:19" x14ac:dyDescent="0.25">
      <c r="A5887" t="s">
        <v>7198</v>
      </c>
      <c r="B5887" t="s">
        <v>7199</v>
      </c>
      <c r="C5887" t="s">
        <v>8</v>
      </c>
      <c r="D5887" t="str">
        <f t="shared" si="91"/>
        <v>OUTFLOWS</v>
      </c>
      <c r="E5887" t="s">
        <v>104</v>
      </c>
      <c r="F5887" t="s">
        <v>105</v>
      </c>
      <c r="G5887" t="s">
        <v>102</v>
      </c>
      <c r="H5887" t="s">
        <v>212</v>
      </c>
      <c r="I5887" t="s">
        <v>701</v>
      </c>
      <c r="J5887" t="s">
        <v>702</v>
      </c>
      <c r="K5887" t="s">
        <v>7239</v>
      </c>
      <c r="L5887" t="s">
        <v>610</v>
      </c>
      <c r="M5887" s="17">
        <f>VLOOKUP($K5887,[1]Budget!$V:$AE,5,0)*IF($C5887="1 - Revenues",1,IF(AND($C5887="5 - Transfers",MID(I5887,15,1)="4"),1,-1))</f>
        <v>0</v>
      </c>
      <c r="N5887" s="17">
        <f>VLOOKUP($K5887,[1]Budget!$V:$AE,6,0)*IF($C5887="1 - Revenues",1,IF(AND($C5887="5 - Transfers",MID(J5887,15,1)="4"),1,-1))</f>
        <v>-1000</v>
      </c>
      <c r="O5887" s="17">
        <f>IFERROR(IF(RIGHT(LEFT(K5887,15),1)="4",VLOOKUP(K5887,'[1]Budget Worksheet'!A:B,2,0),-1*VLOOKUP(K5887,'[1]Budget Worksheet'!A:B,2,0)),0)</f>
        <v>0</v>
      </c>
      <c r="P5887" s="17">
        <f>VLOOKUP($K5887,[1]Budget!$V:$AE,8,0)*IF($C5887="1 - Revenues",1,IF(AND($C5887="5 - Transfers",MID($K5887,15,1)="4"),1,-1))</f>
        <v>0</v>
      </c>
      <c r="Q5887" s="17">
        <f>VLOOKUP($K5887,[1]Budget!$V:$AE,10,0)*IF($C5887="1 - Revenues",1,IF(AND($C5887="5 - Transfers",MID(K5887,15,1)="4"),1,-1))</f>
        <v>0</v>
      </c>
      <c r="S5887" s="18" t="b">
        <f>IF(LEFT(C5887,1)="1",1,-1)*SUMIF([1]Budget!V:V,'Budget Worksheet for Pivot Tabl'!K5887,[1]Budget!AC:AC)=P5887</f>
        <v>1</v>
      </c>
    </row>
    <row r="5888" spans="1:19" x14ac:dyDescent="0.25">
      <c r="A5888" t="s">
        <v>7198</v>
      </c>
      <c r="B5888" t="s">
        <v>7199</v>
      </c>
      <c r="C5888" t="s">
        <v>8</v>
      </c>
      <c r="D5888" t="str">
        <f t="shared" si="91"/>
        <v>OUTFLOWS</v>
      </c>
      <c r="E5888" t="s">
        <v>104</v>
      </c>
      <c r="F5888" t="s">
        <v>105</v>
      </c>
      <c r="G5888" t="s">
        <v>102</v>
      </c>
      <c r="H5888" t="s">
        <v>212</v>
      </c>
      <c r="I5888" t="s">
        <v>701</v>
      </c>
      <c r="J5888" t="s">
        <v>702</v>
      </c>
      <c r="K5888" t="s">
        <v>7240</v>
      </c>
      <c r="L5888" t="s">
        <v>612</v>
      </c>
      <c r="M5888" s="17">
        <f>VLOOKUP($K5888,[1]Budget!$V:$AE,5,0)*IF($C5888="1 - Revenues",1,IF(AND($C5888="5 - Transfers",MID(I5888,15,1)="4"),1,-1))</f>
        <v>0</v>
      </c>
      <c r="N5888" s="17">
        <f>VLOOKUP($K5888,[1]Budget!$V:$AE,6,0)*IF($C5888="1 - Revenues",1,IF(AND($C5888="5 - Transfers",MID(J5888,15,1)="4"),1,-1))</f>
        <v>0</v>
      </c>
      <c r="O5888" s="17">
        <f>IFERROR(IF(RIGHT(LEFT(K5888,15),1)="4",VLOOKUP(K5888,'[1]Budget Worksheet'!A:B,2,0),-1*VLOOKUP(K5888,'[1]Budget Worksheet'!A:B,2,0)),0)</f>
        <v>0</v>
      </c>
      <c r="P5888" s="17">
        <f>VLOOKUP($K5888,[1]Budget!$V:$AE,8,0)*IF($C5888="1 - Revenues",1,IF(AND($C5888="5 - Transfers",MID($K5888,15,1)="4"),1,-1))</f>
        <v>0</v>
      </c>
      <c r="Q5888" s="17">
        <f>VLOOKUP($K5888,[1]Budget!$V:$AE,10,0)*IF($C5888="1 - Revenues",1,IF(AND($C5888="5 - Transfers",MID(K5888,15,1)="4"),1,-1))</f>
        <v>0</v>
      </c>
      <c r="S5888" s="18" t="b">
        <f>IF(LEFT(C5888,1)="1",1,-1)*SUMIF([1]Budget!V:V,'Budget Worksheet for Pivot Tabl'!K5888,[1]Budget!AC:AC)=P5888</f>
        <v>1</v>
      </c>
    </row>
    <row r="5889" spans="1:19" x14ac:dyDescent="0.25">
      <c r="A5889" t="s">
        <v>7198</v>
      </c>
      <c r="B5889" t="s">
        <v>7199</v>
      </c>
      <c r="C5889" t="s">
        <v>8</v>
      </c>
      <c r="D5889" t="str">
        <f t="shared" si="91"/>
        <v>OUTFLOWS</v>
      </c>
      <c r="E5889" t="s">
        <v>104</v>
      </c>
      <c r="F5889" t="s">
        <v>105</v>
      </c>
      <c r="G5889" t="s">
        <v>102</v>
      </c>
      <c r="H5889" t="s">
        <v>212</v>
      </c>
      <c r="I5889" t="s">
        <v>701</v>
      </c>
      <c r="J5889" t="s">
        <v>702</v>
      </c>
      <c r="K5889" t="s">
        <v>7241</v>
      </c>
      <c r="L5889" t="s">
        <v>614</v>
      </c>
      <c r="M5889" s="17">
        <f>VLOOKUP($K5889,[1]Budget!$V:$AE,5,0)*IF($C5889="1 - Revenues",1,IF(AND($C5889="5 - Transfers",MID(I5889,15,1)="4"),1,-1))</f>
        <v>0</v>
      </c>
      <c r="N5889" s="17">
        <f>VLOOKUP($K5889,[1]Budget!$V:$AE,6,0)*IF($C5889="1 - Revenues",1,IF(AND($C5889="5 - Transfers",MID(J5889,15,1)="4"),1,-1))</f>
        <v>0</v>
      </c>
      <c r="O5889" s="17">
        <f>IFERROR(IF(RIGHT(LEFT(K5889,15),1)="4",VLOOKUP(K5889,'[1]Budget Worksheet'!A:B,2,0),-1*VLOOKUP(K5889,'[1]Budget Worksheet'!A:B,2,0)),0)</f>
        <v>0</v>
      </c>
      <c r="P5889" s="17">
        <f>VLOOKUP($K5889,[1]Budget!$V:$AE,8,0)*IF($C5889="1 - Revenues",1,IF(AND($C5889="5 - Transfers",MID($K5889,15,1)="4"),1,-1))</f>
        <v>0</v>
      </c>
      <c r="Q5889" s="17">
        <f>VLOOKUP($K5889,[1]Budget!$V:$AE,10,0)*IF($C5889="1 - Revenues",1,IF(AND($C5889="5 - Transfers",MID(K5889,15,1)="4"),1,-1))</f>
        <v>0</v>
      </c>
      <c r="S5889" s="18" t="b">
        <f>IF(LEFT(C5889,1)="1",1,-1)*SUMIF([1]Budget!V:V,'Budget Worksheet for Pivot Tabl'!K5889,[1]Budget!AC:AC)=P5889</f>
        <v>1</v>
      </c>
    </row>
    <row r="5890" spans="1:19" x14ac:dyDescent="0.25">
      <c r="A5890" t="s">
        <v>7198</v>
      </c>
      <c r="B5890" t="s">
        <v>7199</v>
      </c>
      <c r="C5890" t="s">
        <v>8</v>
      </c>
      <c r="D5890" t="str">
        <f t="shared" si="91"/>
        <v>OUTFLOWS</v>
      </c>
      <c r="E5890" t="s">
        <v>104</v>
      </c>
      <c r="F5890" t="s">
        <v>105</v>
      </c>
      <c r="G5890" t="s">
        <v>102</v>
      </c>
      <c r="H5890" t="s">
        <v>212</v>
      </c>
      <c r="I5890" t="s">
        <v>701</v>
      </c>
      <c r="J5890" t="s">
        <v>702</v>
      </c>
      <c r="K5890" t="s">
        <v>7242</v>
      </c>
      <c r="L5890" t="s">
        <v>618</v>
      </c>
      <c r="M5890" s="17">
        <f>VLOOKUP($K5890,[1]Budget!$V:$AE,5,0)*IF($C5890="1 - Revenues",1,IF(AND($C5890="5 - Transfers",MID(I5890,15,1)="4"),1,-1))</f>
        <v>0</v>
      </c>
      <c r="N5890" s="17">
        <f>VLOOKUP($K5890,[1]Budget!$V:$AE,6,0)*IF($C5890="1 - Revenues",1,IF(AND($C5890="5 - Transfers",MID(J5890,15,1)="4"),1,-1))</f>
        <v>0</v>
      </c>
      <c r="O5890" s="17">
        <f>IFERROR(IF(RIGHT(LEFT(K5890,15),1)="4",VLOOKUP(K5890,'[1]Budget Worksheet'!A:B,2,0),-1*VLOOKUP(K5890,'[1]Budget Worksheet'!A:B,2,0)),0)</f>
        <v>0</v>
      </c>
      <c r="P5890" s="17">
        <f>VLOOKUP($K5890,[1]Budget!$V:$AE,8,0)*IF($C5890="1 - Revenues",1,IF(AND($C5890="5 - Transfers",MID($K5890,15,1)="4"),1,-1))</f>
        <v>0</v>
      </c>
      <c r="Q5890" s="17">
        <f>VLOOKUP($K5890,[1]Budget!$V:$AE,10,0)*IF($C5890="1 - Revenues",1,IF(AND($C5890="5 - Transfers",MID(K5890,15,1)="4"),1,-1))</f>
        <v>0</v>
      </c>
      <c r="S5890" s="18" t="b">
        <f>IF(LEFT(C5890,1)="1",1,-1)*SUMIF([1]Budget!V:V,'Budget Worksheet for Pivot Tabl'!K5890,[1]Budget!AC:AC)=P5890</f>
        <v>1</v>
      </c>
    </row>
    <row r="5891" spans="1:19" x14ac:dyDescent="0.25">
      <c r="A5891" t="s">
        <v>7198</v>
      </c>
      <c r="B5891" t="s">
        <v>7199</v>
      </c>
      <c r="C5891" t="s">
        <v>8</v>
      </c>
      <c r="D5891" t="str">
        <f t="shared" ref="D5891:D5954" si="92">IF(C5891="1 - Revenues","INFLOWS","OUTFLOWS")</f>
        <v>OUTFLOWS</v>
      </c>
      <c r="E5891" t="s">
        <v>104</v>
      </c>
      <c r="F5891" t="s">
        <v>105</v>
      </c>
      <c r="G5891" t="s">
        <v>102</v>
      </c>
      <c r="H5891" t="s">
        <v>212</v>
      </c>
      <c r="I5891" t="s">
        <v>701</v>
      </c>
      <c r="J5891" t="s">
        <v>702</v>
      </c>
      <c r="K5891" t="s">
        <v>7243</v>
      </c>
      <c r="L5891" t="s">
        <v>620</v>
      </c>
      <c r="M5891" s="17">
        <f>VLOOKUP($K5891,[1]Budget!$V:$AE,5,0)*IF($C5891="1 - Revenues",1,IF(AND($C5891="5 - Transfers",MID(I5891,15,1)="4"),1,-1))</f>
        <v>0</v>
      </c>
      <c r="N5891" s="17">
        <f>VLOOKUP($K5891,[1]Budget!$V:$AE,6,0)*IF($C5891="1 - Revenues",1,IF(AND($C5891="5 - Transfers",MID(J5891,15,1)="4"),1,-1))</f>
        <v>-2000</v>
      </c>
      <c r="O5891" s="17">
        <f>IFERROR(IF(RIGHT(LEFT(K5891,15),1)="4",VLOOKUP(K5891,'[1]Budget Worksheet'!A:B,2,0),-1*VLOOKUP(K5891,'[1]Budget Worksheet'!A:B,2,0)),0)</f>
        <v>0</v>
      </c>
      <c r="P5891" s="17">
        <f>VLOOKUP($K5891,[1]Budget!$V:$AE,8,0)*IF($C5891="1 - Revenues",1,IF(AND($C5891="5 - Transfers",MID($K5891,15,1)="4"),1,-1))</f>
        <v>0</v>
      </c>
      <c r="Q5891" s="17">
        <f>VLOOKUP($K5891,[1]Budget!$V:$AE,10,0)*IF($C5891="1 - Revenues",1,IF(AND($C5891="5 - Transfers",MID(K5891,15,1)="4"),1,-1))</f>
        <v>0</v>
      </c>
      <c r="S5891" s="18" t="b">
        <f>IF(LEFT(C5891,1)="1",1,-1)*SUMIF([1]Budget!V:V,'Budget Worksheet for Pivot Tabl'!K5891,[1]Budget!AC:AC)=P5891</f>
        <v>1</v>
      </c>
    </row>
    <row r="5892" spans="1:19" x14ac:dyDescent="0.25">
      <c r="A5892" t="s">
        <v>7198</v>
      </c>
      <c r="B5892" t="s">
        <v>7199</v>
      </c>
      <c r="C5892" t="s">
        <v>8</v>
      </c>
      <c r="D5892" t="str">
        <f t="shared" si="92"/>
        <v>OUTFLOWS</v>
      </c>
      <c r="E5892" t="s">
        <v>104</v>
      </c>
      <c r="F5892" t="s">
        <v>105</v>
      </c>
      <c r="G5892" t="s">
        <v>102</v>
      </c>
      <c r="H5892" t="s">
        <v>212</v>
      </c>
      <c r="I5892" t="s">
        <v>701</v>
      </c>
      <c r="J5892" t="s">
        <v>702</v>
      </c>
      <c r="K5892" t="s">
        <v>7244</v>
      </c>
      <c r="L5892" t="s">
        <v>472</v>
      </c>
      <c r="M5892" s="17">
        <f>VLOOKUP($K5892,[1]Budget!$V:$AE,5,0)*IF($C5892="1 - Revenues",1,IF(AND($C5892="5 - Transfers",MID(I5892,15,1)="4"),1,-1))</f>
        <v>0</v>
      </c>
      <c r="N5892" s="17">
        <f>VLOOKUP($K5892,[1]Budget!$V:$AE,6,0)*IF($C5892="1 - Revenues",1,IF(AND($C5892="5 - Transfers",MID(J5892,15,1)="4"),1,-1))</f>
        <v>-2000</v>
      </c>
      <c r="O5892" s="17">
        <f>IFERROR(IF(RIGHT(LEFT(K5892,15),1)="4",VLOOKUP(K5892,'[1]Budget Worksheet'!A:B,2,0),-1*VLOOKUP(K5892,'[1]Budget Worksheet'!A:B,2,0)),0)</f>
        <v>0</v>
      </c>
      <c r="P5892" s="17">
        <f>VLOOKUP($K5892,[1]Budget!$V:$AE,8,0)*IF($C5892="1 - Revenues",1,IF(AND($C5892="5 - Transfers",MID($K5892,15,1)="4"),1,-1))</f>
        <v>0</v>
      </c>
      <c r="Q5892" s="17">
        <f>VLOOKUP($K5892,[1]Budget!$V:$AE,10,0)*IF($C5892="1 - Revenues",1,IF(AND($C5892="5 - Transfers",MID(K5892,15,1)="4"),1,-1))</f>
        <v>0</v>
      </c>
      <c r="S5892" s="18" t="b">
        <f>IF(LEFT(C5892,1)="1",1,-1)*SUMIF([1]Budget!V:V,'Budget Worksheet for Pivot Tabl'!K5892,[1]Budget!AC:AC)=P5892</f>
        <v>1</v>
      </c>
    </row>
    <row r="5893" spans="1:19" x14ac:dyDescent="0.25">
      <c r="A5893" t="s">
        <v>7198</v>
      </c>
      <c r="B5893" t="s">
        <v>7199</v>
      </c>
      <c r="C5893" t="s">
        <v>8</v>
      </c>
      <c r="D5893" t="str">
        <f t="shared" si="92"/>
        <v>OUTFLOWS</v>
      </c>
      <c r="E5893" t="s">
        <v>104</v>
      </c>
      <c r="F5893" t="s">
        <v>105</v>
      </c>
      <c r="G5893" t="s">
        <v>102</v>
      </c>
      <c r="H5893" t="s">
        <v>212</v>
      </c>
      <c r="I5893" t="s">
        <v>701</v>
      </c>
      <c r="J5893" t="s">
        <v>702</v>
      </c>
      <c r="K5893" t="s">
        <v>7245</v>
      </c>
      <c r="L5893" t="s">
        <v>627</v>
      </c>
      <c r="M5893" s="17">
        <f>VLOOKUP($K5893,[1]Budget!$V:$AE,5,0)*IF($C5893="1 - Revenues",1,IF(AND($C5893="5 - Transfers",MID(I5893,15,1)="4"),1,-1))</f>
        <v>0</v>
      </c>
      <c r="N5893" s="17">
        <f>VLOOKUP($K5893,[1]Budget!$V:$AE,6,0)*IF($C5893="1 - Revenues",1,IF(AND($C5893="5 - Transfers",MID(J5893,15,1)="4"),1,-1))</f>
        <v>0</v>
      </c>
      <c r="O5893" s="17">
        <f>IFERROR(IF(RIGHT(LEFT(K5893,15),1)="4",VLOOKUP(K5893,'[1]Budget Worksheet'!A:B,2,0),-1*VLOOKUP(K5893,'[1]Budget Worksheet'!A:B,2,0)),0)</f>
        <v>0</v>
      </c>
      <c r="P5893" s="17">
        <f>VLOOKUP($K5893,[1]Budget!$V:$AE,8,0)*IF($C5893="1 - Revenues",1,IF(AND($C5893="5 - Transfers",MID($K5893,15,1)="4"),1,-1))</f>
        <v>0</v>
      </c>
      <c r="Q5893" s="17">
        <f>VLOOKUP($K5893,[1]Budget!$V:$AE,10,0)*IF($C5893="1 - Revenues",1,IF(AND($C5893="5 - Transfers",MID(K5893,15,1)="4"),1,-1))</f>
        <v>0</v>
      </c>
      <c r="S5893" s="18" t="b">
        <f>IF(LEFT(C5893,1)="1",1,-1)*SUMIF([1]Budget!V:V,'Budget Worksheet for Pivot Tabl'!K5893,[1]Budget!AC:AC)=P5893</f>
        <v>1</v>
      </c>
    </row>
    <row r="5894" spans="1:19" x14ac:dyDescent="0.25">
      <c r="A5894" t="s">
        <v>7198</v>
      </c>
      <c r="B5894" t="s">
        <v>7199</v>
      </c>
      <c r="C5894" t="s">
        <v>8</v>
      </c>
      <c r="D5894" t="str">
        <f t="shared" si="92"/>
        <v>OUTFLOWS</v>
      </c>
      <c r="E5894" t="s">
        <v>106</v>
      </c>
      <c r="F5894" t="s">
        <v>107</v>
      </c>
      <c r="G5894" t="s">
        <v>102</v>
      </c>
      <c r="H5894" t="s">
        <v>212</v>
      </c>
      <c r="I5894" t="s">
        <v>21</v>
      </c>
      <c r="J5894" t="s">
        <v>107</v>
      </c>
      <c r="K5894" t="s">
        <v>7246</v>
      </c>
      <c r="L5894" t="s">
        <v>590</v>
      </c>
      <c r="M5894" s="17">
        <f>VLOOKUP($K5894,[1]Budget!$V:$AE,5,0)*IF($C5894="1 - Revenues",1,IF(AND($C5894="5 - Transfers",MID(I5894,15,1)="4"),1,-1))</f>
        <v>0</v>
      </c>
      <c r="N5894" s="17">
        <f>VLOOKUP($K5894,[1]Budget!$V:$AE,6,0)*IF($C5894="1 - Revenues",1,IF(AND($C5894="5 - Transfers",MID(J5894,15,1)="4"),1,-1))</f>
        <v>-96000</v>
      </c>
      <c r="O5894" s="17">
        <f>IFERROR(IF(RIGHT(LEFT(K5894,15),1)="4",VLOOKUP(K5894,'[1]Budget Worksheet'!A:B,2,0),-1*VLOOKUP(K5894,'[1]Budget Worksheet'!A:B,2,0)),0)</f>
        <v>0</v>
      </c>
      <c r="P5894" s="17">
        <f>VLOOKUP($K5894,[1]Budget!$V:$AE,8,0)*IF($C5894="1 - Revenues",1,IF(AND($C5894="5 - Transfers",MID($K5894,15,1)="4"),1,-1))</f>
        <v>0</v>
      </c>
      <c r="Q5894" s="17">
        <f>VLOOKUP($K5894,[1]Budget!$V:$AE,10,0)*IF($C5894="1 - Revenues",1,IF(AND($C5894="5 - Transfers",MID(K5894,15,1)="4"),1,-1))</f>
        <v>0</v>
      </c>
      <c r="S5894" s="18" t="b">
        <f>IF(LEFT(C5894,1)="1",1,-1)*SUMIF([1]Budget!V:V,'Budget Worksheet for Pivot Tabl'!K5894,[1]Budget!AC:AC)=P5894</f>
        <v>1</v>
      </c>
    </row>
    <row r="5895" spans="1:19" x14ac:dyDescent="0.25">
      <c r="A5895" t="s">
        <v>7198</v>
      </c>
      <c r="B5895" t="s">
        <v>7199</v>
      </c>
      <c r="C5895" t="s">
        <v>8</v>
      </c>
      <c r="D5895" t="str">
        <f t="shared" si="92"/>
        <v>OUTFLOWS</v>
      </c>
      <c r="E5895" t="s">
        <v>106</v>
      </c>
      <c r="F5895" t="s">
        <v>107</v>
      </c>
      <c r="G5895" t="s">
        <v>102</v>
      </c>
      <c r="H5895" t="s">
        <v>212</v>
      </c>
      <c r="I5895" t="s">
        <v>21</v>
      </c>
      <c r="J5895" t="s">
        <v>107</v>
      </c>
      <c r="K5895" t="s">
        <v>7247</v>
      </c>
      <c r="L5895" t="s">
        <v>470</v>
      </c>
      <c r="M5895" s="17">
        <f>VLOOKUP($K5895,[1]Budget!$V:$AE,5,0)*IF($C5895="1 - Revenues",1,IF(AND($C5895="5 - Transfers",MID(I5895,15,1)="4"),1,-1))</f>
        <v>0</v>
      </c>
      <c r="N5895" s="17">
        <f>VLOOKUP($K5895,[1]Budget!$V:$AE,6,0)*IF($C5895="1 - Revenues",1,IF(AND($C5895="5 - Transfers",MID(J5895,15,1)="4"),1,-1))</f>
        <v>-20000</v>
      </c>
      <c r="O5895" s="17">
        <f>IFERROR(IF(RIGHT(LEFT(K5895,15),1)="4",VLOOKUP(K5895,'[1]Budget Worksheet'!A:B,2,0),-1*VLOOKUP(K5895,'[1]Budget Worksheet'!A:B,2,0)),0)</f>
        <v>0</v>
      </c>
      <c r="P5895" s="17">
        <f>VLOOKUP($K5895,[1]Budget!$V:$AE,8,0)*IF($C5895="1 - Revenues",1,IF(AND($C5895="5 - Transfers",MID($K5895,15,1)="4"),1,-1))</f>
        <v>0</v>
      </c>
      <c r="Q5895" s="17">
        <f>VLOOKUP($K5895,[1]Budget!$V:$AE,10,0)*IF($C5895="1 - Revenues",1,IF(AND($C5895="5 - Transfers",MID(K5895,15,1)="4"),1,-1))</f>
        <v>0</v>
      </c>
      <c r="S5895" s="18" t="b">
        <f>IF(LEFT(C5895,1)="1",1,-1)*SUMIF([1]Budget!V:V,'Budget Worksheet for Pivot Tabl'!K5895,[1]Budget!AC:AC)=P5895</f>
        <v>1</v>
      </c>
    </row>
    <row r="5896" spans="1:19" x14ac:dyDescent="0.25">
      <c r="A5896" t="s">
        <v>7198</v>
      </c>
      <c r="B5896" t="s">
        <v>7199</v>
      </c>
      <c r="C5896" t="s">
        <v>8</v>
      </c>
      <c r="D5896" t="str">
        <f t="shared" si="92"/>
        <v>OUTFLOWS</v>
      </c>
      <c r="E5896" t="s">
        <v>106</v>
      </c>
      <c r="F5896" t="s">
        <v>107</v>
      </c>
      <c r="G5896" t="s">
        <v>102</v>
      </c>
      <c r="H5896" t="s">
        <v>212</v>
      </c>
      <c r="I5896" t="s">
        <v>21</v>
      </c>
      <c r="J5896" t="s">
        <v>107</v>
      </c>
      <c r="K5896" t="s">
        <v>7248</v>
      </c>
      <c r="L5896" t="s">
        <v>606</v>
      </c>
      <c r="M5896" s="17">
        <f>VLOOKUP($K5896,[1]Budget!$V:$AE,5,0)*IF($C5896="1 - Revenues",1,IF(AND($C5896="5 - Transfers",MID(I5896,15,1)="4"),1,-1))</f>
        <v>0</v>
      </c>
      <c r="N5896" s="17">
        <f>VLOOKUP($K5896,[1]Budget!$V:$AE,6,0)*IF($C5896="1 - Revenues",1,IF(AND($C5896="5 - Transfers",MID(J5896,15,1)="4"),1,-1))</f>
        <v>-7000</v>
      </c>
      <c r="O5896" s="17">
        <f>IFERROR(IF(RIGHT(LEFT(K5896,15),1)="4",VLOOKUP(K5896,'[1]Budget Worksheet'!A:B,2,0),-1*VLOOKUP(K5896,'[1]Budget Worksheet'!A:B,2,0)),0)</f>
        <v>0</v>
      </c>
      <c r="P5896" s="17">
        <f>VLOOKUP($K5896,[1]Budget!$V:$AE,8,0)*IF($C5896="1 - Revenues",1,IF(AND($C5896="5 - Transfers",MID($K5896,15,1)="4"),1,-1))</f>
        <v>0</v>
      </c>
      <c r="Q5896" s="17">
        <f>VLOOKUP($K5896,[1]Budget!$V:$AE,10,0)*IF($C5896="1 - Revenues",1,IF(AND($C5896="5 - Transfers",MID(K5896,15,1)="4"),1,-1))</f>
        <v>0</v>
      </c>
      <c r="S5896" s="18" t="b">
        <f>IF(LEFT(C5896,1)="1",1,-1)*SUMIF([1]Budget!V:V,'Budget Worksheet for Pivot Tabl'!K5896,[1]Budget!AC:AC)=P5896</f>
        <v>1</v>
      </c>
    </row>
    <row r="5897" spans="1:19" x14ac:dyDescent="0.25">
      <c r="A5897" t="s">
        <v>7198</v>
      </c>
      <c r="B5897" t="s">
        <v>7199</v>
      </c>
      <c r="C5897" t="s">
        <v>8</v>
      </c>
      <c r="D5897" t="str">
        <f t="shared" si="92"/>
        <v>OUTFLOWS</v>
      </c>
      <c r="E5897" t="s">
        <v>106</v>
      </c>
      <c r="F5897" t="s">
        <v>107</v>
      </c>
      <c r="G5897" t="s">
        <v>102</v>
      </c>
      <c r="H5897" t="s">
        <v>212</v>
      </c>
      <c r="I5897" t="s">
        <v>21</v>
      </c>
      <c r="J5897" t="s">
        <v>107</v>
      </c>
      <c r="K5897" t="s">
        <v>7249</v>
      </c>
      <c r="L5897" t="s">
        <v>608</v>
      </c>
      <c r="M5897" s="17">
        <f>VLOOKUP($K5897,[1]Budget!$V:$AE,5,0)*IF($C5897="1 - Revenues",1,IF(AND($C5897="5 - Transfers",MID(I5897,15,1)="4"),1,-1))</f>
        <v>0</v>
      </c>
      <c r="N5897" s="17">
        <f>VLOOKUP($K5897,[1]Budget!$V:$AE,6,0)*IF($C5897="1 - Revenues",1,IF(AND($C5897="5 - Transfers",MID(J5897,15,1)="4"),1,-1))</f>
        <v>-8000</v>
      </c>
      <c r="O5897" s="17">
        <f>IFERROR(IF(RIGHT(LEFT(K5897,15),1)="4",VLOOKUP(K5897,'[1]Budget Worksheet'!A:B,2,0),-1*VLOOKUP(K5897,'[1]Budget Worksheet'!A:B,2,0)),0)</f>
        <v>0</v>
      </c>
      <c r="P5897" s="17">
        <f>VLOOKUP($K5897,[1]Budget!$V:$AE,8,0)*IF($C5897="1 - Revenues",1,IF(AND($C5897="5 - Transfers",MID($K5897,15,1)="4"),1,-1))</f>
        <v>0</v>
      </c>
      <c r="Q5897" s="17">
        <f>VLOOKUP($K5897,[1]Budget!$V:$AE,10,0)*IF($C5897="1 - Revenues",1,IF(AND($C5897="5 - Transfers",MID(K5897,15,1)="4"),1,-1))</f>
        <v>0</v>
      </c>
      <c r="S5897" s="18" t="b">
        <f>IF(LEFT(C5897,1)="1",1,-1)*SUMIF([1]Budget!V:V,'Budget Worksheet for Pivot Tabl'!K5897,[1]Budget!AC:AC)=P5897</f>
        <v>1</v>
      </c>
    </row>
    <row r="5898" spans="1:19" x14ac:dyDescent="0.25">
      <c r="A5898" t="s">
        <v>7198</v>
      </c>
      <c r="B5898" t="s">
        <v>7199</v>
      </c>
      <c r="C5898" t="s">
        <v>8</v>
      </c>
      <c r="D5898" t="str">
        <f t="shared" si="92"/>
        <v>OUTFLOWS</v>
      </c>
      <c r="E5898" t="s">
        <v>106</v>
      </c>
      <c r="F5898" t="s">
        <v>107</v>
      </c>
      <c r="G5898" t="s">
        <v>102</v>
      </c>
      <c r="H5898" t="s">
        <v>212</v>
      </c>
      <c r="I5898" t="s">
        <v>21</v>
      </c>
      <c r="J5898" t="s">
        <v>107</v>
      </c>
      <c r="K5898" t="s">
        <v>7250</v>
      </c>
      <c r="L5898" t="s">
        <v>610</v>
      </c>
      <c r="M5898" s="17">
        <f>VLOOKUP($K5898,[1]Budget!$V:$AE,5,0)*IF($C5898="1 - Revenues",1,IF(AND($C5898="5 - Transfers",MID(I5898,15,1)="4"),1,-1))</f>
        <v>0</v>
      </c>
      <c r="N5898" s="17">
        <f>VLOOKUP($K5898,[1]Budget!$V:$AE,6,0)*IF($C5898="1 - Revenues",1,IF(AND($C5898="5 - Transfers",MID(J5898,15,1)="4"),1,-1))</f>
        <v>-1000</v>
      </c>
      <c r="O5898" s="17">
        <f>IFERROR(IF(RIGHT(LEFT(K5898,15),1)="4",VLOOKUP(K5898,'[1]Budget Worksheet'!A:B,2,0),-1*VLOOKUP(K5898,'[1]Budget Worksheet'!A:B,2,0)),0)</f>
        <v>0</v>
      </c>
      <c r="P5898" s="17">
        <f>VLOOKUP($K5898,[1]Budget!$V:$AE,8,0)*IF($C5898="1 - Revenues",1,IF(AND($C5898="5 - Transfers",MID($K5898,15,1)="4"),1,-1))</f>
        <v>0</v>
      </c>
      <c r="Q5898" s="17">
        <f>VLOOKUP($K5898,[1]Budget!$V:$AE,10,0)*IF($C5898="1 - Revenues",1,IF(AND($C5898="5 - Transfers",MID(K5898,15,1)="4"),1,-1))</f>
        <v>0</v>
      </c>
      <c r="S5898" s="18" t="b">
        <f>IF(LEFT(C5898,1)="1",1,-1)*SUMIF([1]Budget!V:V,'Budget Worksheet for Pivot Tabl'!K5898,[1]Budget!AC:AC)=P5898</f>
        <v>1</v>
      </c>
    </row>
    <row r="5899" spans="1:19" x14ac:dyDescent="0.25">
      <c r="A5899" t="s">
        <v>7198</v>
      </c>
      <c r="B5899" t="s">
        <v>7199</v>
      </c>
      <c r="C5899" t="s">
        <v>8</v>
      </c>
      <c r="D5899" t="str">
        <f t="shared" si="92"/>
        <v>OUTFLOWS</v>
      </c>
      <c r="E5899" t="s">
        <v>106</v>
      </c>
      <c r="F5899" t="s">
        <v>107</v>
      </c>
      <c r="G5899" t="s">
        <v>102</v>
      </c>
      <c r="H5899" t="s">
        <v>212</v>
      </c>
      <c r="I5899" t="s">
        <v>21</v>
      </c>
      <c r="J5899" t="s">
        <v>107</v>
      </c>
      <c r="K5899" t="s">
        <v>7251</v>
      </c>
      <c r="L5899" t="s">
        <v>612</v>
      </c>
      <c r="M5899" s="17">
        <f>VLOOKUP($K5899,[1]Budget!$V:$AE,5,0)*IF($C5899="1 - Revenues",1,IF(AND($C5899="5 - Transfers",MID(I5899,15,1)="4"),1,-1))</f>
        <v>0</v>
      </c>
      <c r="N5899" s="17">
        <f>VLOOKUP($K5899,[1]Budget!$V:$AE,6,0)*IF($C5899="1 - Revenues",1,IF(AND($C5899="5 - Transfers",MID(J5899,15,1)="4"),1,-1))</f>
        <v>0</v>
      </c>
      <c r="O5899" s="17">
        <f>IFERROR(IF(RIGHT(LEFT(K5899,15),1)="4",VLOOKUP(K5899,'[1]Budget Worksheet'!A:B,2,0),-1*VLOOKUP(K5899,'[1]Budget Worksheet'!A:B,2,0)),0)</f>
        <v>0</v>
      </c>
      <c r="P5899" s="17">
        <f>VLOOKUP($K5899,[1]Budget!$V:$AE,8,0)*IF($C5899="1 - Revenues",1,IF(AND($C5899="5 - Transfers",MID($K5899,15,1)="4"),1,-1))</f>
        <v>0</v>
      </c>
      <c r="Q5899" s="17">
        <f>VLOOKUP($K5899,[1]Budget!$V:$AE,10,0)*IF($C5899="1 - Revenues",1,IF(AND($C5899="5 - Transfers",MID(K5899,15,1)="4"),1,-1))</f>
        <v>0</v>
      </c>
      <c r="S5899" s="18" t="b">
        <f>IF(LEFT(C5899,1)="1",1,-1)*SUMIF([1]Budget!V:V,'Budget Worksheet for Pivot Tabl'!K5899,[1]Budget!AC:AC)=P5899</f>
        <v>1</v>
      </c>
    </row>
    <row r="5900" spans="1:19" x14ac:dyDescent="0.25">
      <c r="A5900" t="s">
        <v>7198</v>
      </c>
      <c r="B5900" t="s">
        <v>7199</v>
      </c>
      <c r="C5900" t="s">
        <v>8</v>
      </c>
      <c r="D5900" t="str">
        <f t="shared" si="92"/>
        <v>OUTFLOWS</v>
      </c>
      <c r="E5900" t="s">
        <v>106</v>
      </c>
      <c r="F5900" t="s">
        <v>107</v>
      </c>
      <c r="G5900" t="s">
        <v>102</v>
      </c>
      <c r="H5900" t="s">
        <v>212</v>
      </c>
      <c r="I5900" t="s">
        <v>21</v>
      </c>
      <c r="J5900" t="s">
        <v>107</v>
      </c>
      <c r="K5900" t="s">
        <v>7252</v>
      </c>
      <c r="L5900" t="s">
        <v>614</v>
      </c>
      <c r="M5900" s="17">
        <f>VLOOKUP($K5900,[1]Budget!$V:$AE,5,0)*IF($C5900="1 - Revenues",1,IF(AND($C5900="5 - Transfers",MID(I5900,15,1)="4"),1,-1))</f>
        <v>0</v>
      </c>
      <c r="N5900" s="17">
        <f>VLOOKUP($K5900,[1]Budget!$V:$AE,6,0)*IF($C5900="1 - Revenues",1,IF(AND($C5900="5 - Transfers",MID(J5900,15,1)="4"),1,-1))</f>
        <v>0</v>
      </c>
      <c r="O5900" s="17">
        <f>IFERROR(IF(RIGHT(LEFT(K5900,15),1)="4",VLOOKUP(K5900,'[1]Budget Worksheet'!A:B,2,0),-1*VLOOKUP(K5900,'[1]Budget Worksheet'!A:B,2,0)),0)</f>
        <v>0</v>
      </c>
      <c r="P5900" s="17">
        <f>VLOOKUP($K5900,[1]Budget!$V:$AE,8,0)*IF($C5900="1 - Revenues",1,IF(AND($C5900="5 - Transfers",MID($K5900,15,1)="4"),1,-1))</f>
        <v>0</v>
      </c>
      <c r="Q5900" s="17">
        <f>VLOOKUP($K5900,[1]Budget!$V:$AE,10,0)*IF($C5900="1 - Revenues",1,IF(AND($C5900="5 - Transfers",MID(K5900,15,1)="4"),1,-1))</f>
        <v>0</v>
      </c>
      <c r="S5900" s="18" t="b">
        <f>IF(LEFT(C5900,1)="1",1,-1)*SUMIF([1]Budget!V:V,'Budget Worksheet for Pivot Tabl'!K5900,[1]Budget!AC:AC)=P5900</f>
        <v>1</v>
      </c>
    </row>
    <row r="5901" spans="1:19" x14ac:dyDescent="0.25">
      <c r="A5901" t="s">
        <v>7198</v>
      </c>
      <c r="B5901" t="s">
        <v>7199</v>
      </c>
      <c r="C5901" t="s">
        <v>8</v>
      </c>
      <c r="D5901" t="str">
        <f t="shared" si="92"/>
        <v>OUTFLOWS</v>
      </c>
      <c r="E5901" t="s">
        <v>106</v>
      </c>
      <c r="F5901" t="s">
        <v>107</v>
      </c>
      <c r="G5901" t="s">
        <v>102</v>
      </c>
      <c r="H5901" t="s">
        <v>212</v>
      </c>
      <c r="I5901" t="s">
        <v>21</v>
      </c>
      <c r="J5901" t="s">
        <v>107</v>
      </c>
      <c r="K5901" t="s">
        <v>7253</v>
      </c>
      <c r="L5901" t="s">
        <v>618</v>
      </c>
      <c r="M5901" s="17">
        <f>VLOOKUP($K5901,[1]Budget!$V:$AE,5,0)*IF($C5901="1 - Revenues",1,IF(AND($C5901="5 - Transfers",MID(I5901,15,1)="4"),1,-1))</f>
        <v>0</v>
      </c>
      <c r="N5901" s="17">
        <f>VLOOKUP($K5901,[1]Budget!$V:$AE,6,0)*IF($C5901="1 - Revenues",1,IF(AND($C5901="5 - Transfers",MID(J5901,15,1)="4"),1,-1))</f>
        <v>0</v>
      </c>
      <c r="O5901" s="17">
        <f>IFERROR(IF(RIGHT(LEFT(K5901,15),1)="4",VLOOKUP(K5901,'[1]Budget Worksheet'!A:B,2,0),-1*VLOOKUP(K5901,'[1]Budget Worksheet'!A:B,2,0)),0)</f>
        <v>0</v>
      </c>
      <c r="P5901" s="17">
        <f>VLOOKUP($K5901,[1]Budget!$V:$AE,8,0)*IF($C5901="1 - Revenues",1,IF(AND($C5901="5 - Transfers",MID($K5901,15,1)="4"),1,-1))</f>
        <v>0</v>
      </c>
      <c r="Q5901" s="17">
        <f>VLOOKUP($K5901,[1]Budget!$V:$AE,10,0)*IF($C5901="1 - Revenues",1,IF(AND($C5901="5 - Transfers",MID(K5901,15,1)="4"),1,-1))</f>
        <v>0</v>
      </c>
      <c r="S5901" s="18" t="b">
        <f>IF(LEFT(C5901,1)="1",1,-1)*SUMIF([1]Budget!V:V,'Budget Worksheet for Pivot Tabl'!K5901,[1]Budget!AC:AC)=P5901</f>
        <v>1</v>
      </c>
    </row>
    <row r="5902" spans="1:19" x14ac:dyDescent="0.25">
      <c r="A5902" t="s">
        <v>7198</v>
      </c>
      <c r="B5902" t="s">
        <v>7199</v>
      </c>
      <c r="C5902" t="s">
        <v>8</v>
      </c>
      <c r="D5902" t="str">
        <f t="shared" si="92"/>
        <v>OUTFLOWS</v>
      </c>
      <c r="E5902" t="s">
        <v>106</v>
      </c>
      <c r="F5902" t="s">
        <v>107</v>
      </c>
      <c r="G5902" t="s">
        <v>102</v>
      </c>
      <c r="H5902" t="s">
        <v>212</v>
      </c>
      <c r="I5902" t="s">
        <v>21</v>
      </c>
      <c r="J5902" t="s">
        <v>107</v>
      </c>
      <c r="K5902" t="s">
        <v>7254</v>
      </c>
      <c r="L5902" t="s">
        <v>620</v>
      </c>
      <c r="M5902" s="17">
        <f>VLOOKUP($K5902,[1]Budget!$V:$AE,5,0)*IF($C5902="1 - Revenues",1,IF(AND($C5902="5 - Transfers",MID(I5902,15,1)="4"),1,-1))</f>
        <v>0</v>
      </c>
      <c r="N5902" s="17">
        <f>VLOOKUP($K5902,[1]Budget!$V:$AE,6,0)*IF($C5902="1 - Revenues",1,IF(AND($C5902="5 - Transfers",MID(J5902,15,1)="4"),1,-1))</f>
        <v>-2000</v>
      </c>
      <c r="O5902" s="17">
        <f>IFERROR(IF(RIGHT(LEFT(K5902,15),1)="4",VLOOKUP(K5902,'[1]Budget Worksheet'!A:B,2,0),-1*VLOOKUP(K5902,'[1]Budget Worksheet'!A:B,2,0)),0)</f>
        <v>0</v>
      </c>
      <c r="P5902" s="17">
        <f>VLOOKUP($K5902,[1]Budget!$V:$AE,8,0)*IF($C5902="1 - Revenues",1,IF(AND($C5902="5 - Transfers",MID($K5902,15,1)="4"),1,-1))</f>
        <v>0</v>
      </c>
      <c r="Q5902" s="17">
        <f>VLOOKUP($K5902,[1]Budget!$V:$AE,10,0)*IF($C5902="1 - Revenues",1,IF(AND($C5902="5 - Transfers",MID(K5902,15,1)="4"),1,-1))</f>
        <v>0</v>
      </c>
      <c r="S5902" s="18" t="b">
        <f>IF(LEFT(C5902,1)="1",1,-1)*SUMIF([1]Budget!V:V,'Budget Worksheet for Pivot Tabl'!K5902,[1]Budget!AC:AC)=P5902</f>
        <v>1</v>
      </c>
    </row>
    <row r="5903" spans="1:19" x14ac:dyDescent="0.25">
      <c r="A5903" t="s">
        <v>7198</v>
      </c>
      <c r="B5903" t="s">
        <v>7199</v>
      </c>
      <c r="C5903" t="s">
        <v>8</v>
      </c>
      <c r="D5903" t="str">
        <f t="shared" si="92"/>
        <v>OUTFLOWS</v>
      </c>
      <c r="E5903" t="s">
        <v>106</v>
      </c>
      <c r="F5903" t="s">
        <v>107</v>
      </c>
      <c r="G5903" t="s">
        <v>102</v>
      </c>
      <c r="H5903" t="s">
        <v>212</v>
      </c>
      <c r="I5903" t="s">
        <v>21</v>
      </c>
      <c r="J5903" t="s">
        <v>107</v>
      </c>
      <c r="K5903" t="s">
        <v>7255</v>
      </c>
      <c r="L5903" t="s">
        <v>472</v>
      </c>
      <c r="M5903" s="17">
        <f>VLOOKUP($K5903,[1]Budget!$V:$AE,5,0)*IF($C5903="1 - Revenues",1,IF(AND($C5903="5 - Transfers",MID(I5903,15,1)="4"),1,-1))</f>
        <v>0</v>
      </c>
      <c r="N5903" s="17">
        <f>VLOOKUP($K5903,[1]Budget!$V:$AE,6,0)*IF($C5903="1 - Revenues",1,IF(AND($C5903="5 - Transfers",MID(J5903,15,1)="4"),1,-1))</f>
        <v>-1000</v>
      </c>
      <c r="O5903" s="17">
        <f>IFERROR(IF(RIGHT(LEFT(K5903,15),1)="4",VLOOKUP(K5903,'[1]Budget Worksheet'!A:B,2,0),-1*VLOOKUP(K5903,'[1]Budget Worksheet'!A:B,2,0)),0)</f>
        <v>0</v>
      </c>
      <c r="P5903" s="17">
        <f>VLOOKUP($K5903,[1]Budget!$V:$AE,8,0)*IF($C5903="1 - Revenues",1,IF(AND($C5903="5 - Transfers",MID($K5903,15,1)="4"),1,-1))</f>
        <v>0</v>
      </c>
      <c r="Q5903" s="17">
        <f>VLOOKUP($K5903,[1]Budget!$V:$AE,10,0)*IF($C5903="1 - Revenues",1,IF(AND($C5903="5 - Transfers",MID(K5903,15,1)="4"),1,-1))</f>
        <v>0</v>
      </c>
      <c r="S5903" s="18" t="b">
        <f>IF(LEFT(C5903,1)="1",1,-1)*SUMIF([1]Budget!V:V,'Budget Worksheet for Pivot Tabl'!K5903,[1]Budget!AC:AC)=P5903</f>
        <v>1</v>
      </c>
    </row>
    <row r="5904" spans="1:19" x14ac:dyDescent="0.25">
      <c r="A5904" t="s">
        <v>7198</v>
      </c>
      <c r="B5904" t="s">
        <v>7199</v>
      </c>
      <c r="C5904" t="s">
        <v>8</v>
      </c>
      <c r="D5904" t="str">
        <f t="shared" si="92"/>
        <v>OUTFLOWS</v>
      </c>
      <c r="E5904" t="s">
        <v>106</v>
      </c>
      <c r="F5904" t="s">
        <v>107</v>
      </c>
      <c r="G5904" t="s">
        <v>102</v>
      </c>
      <c r="H5904" t="s">
        <v>212</v>
      </c>
      <c r="I5904" t="s">
        <v>21</v>
      </c>
      <c r="J5904" t="s">
        <v>107</v>
      </c>
      <c r="K5904" t="s">
        <v>7256</v>
      </c>
      <c r="L5904" t="s">
        <v>627</v>
      </c>
      <c r="M5904" s="17">
        <f>VLOOKUP($K5904,[1]Budget!$V:$AE,5,0)*IF($C5904="1 - Revenues",1,IF(AND($C5904="5 - Transfers",MID(I5904,15,1)="4"),1,-1))</f>
        <v>0</v>
      </c>
      <c r="N5904" s="17">
        <f>VLOOKUP($K5904,[1]Budget!$V:$AE,6,0)*IF($C5904="1 - Revenues",1,IF(AND($C5904="5 - Transfers",MID(J5904,15,1)="4"),1,-1))</f>
        <v>0</v>
      </c>
      <c r="O5904" s="17">
        <f>IFERROR(IF(RIGHT(LEFT(K5904,15),1)="4",VLOOKUP(K5904,'[1]Budget Worksheet'!A:B,2,0),-1*VLOOKUP(K5904,'[1]Budget Worksheet'!A:B,2,0)),0)</f>
        <v>0</v>
      </c>
      <c r="P5904" s="17">
        <f>VLOOKUP($K5904,[1]Budget!$V:$AE,8,0)*IF($C5904="1 - Revenues",1,IF(AND($C5904="5 - Transfers",MID($K5904,15,1)="4"),1,-1))</f>
        <v>0</v>
      </c>
      <c r="Q5904" s="17">
        <f>VLOOKUP($K5904,[1]Budget!$V:$AE,10,0)*IF($C5904="1 - Revenues",1,IF(AND($C5904="5 - Transfers",MID(K5904,15,1)="4"),1,-1))</f>
        <v>0</v>
      </c>
      <c r="S5904" s="18" t="b">
        <f>IF(LEFT(C5904,1)="1",1,-1)*SUMIF([1]Budget!V:V,'Budget Worksheet for Pivot Tabl'!K5904,[1]Budget!AC:AC)=P5904</f>
        <v>1</v>
      </c>
    </row>
    <row r="5905" spans="1:19" x14ac:dyDescent="0.25">
      <c r="A5905" t="s">
        <v>7198</v>
      </c>
      <c r="B5905" t="s">
        <v>7199</v>
      </c>
      <c r="C5905" t="s">
        <v>9</v>
      </c>
      <c r="D5905" t="str">
        <f t="shared" si="92"/>
        <v>OUTFLOWS</v>
      </c>
      <c r="E5905" t="s">
        <v>106</v>
      </c>
      <c r="F5905" t="s">
        <v>107</v>
      </c>
      <c r="G5905" t="s">
        <v>102</v>
      </c>
      <c r="H5905" t="s">
        <v>212</v>
      </c>
      <c r="I5905" t="s">
        <v>21</v>
      </c>
      <c r="J5905" t="s">
        <v>107</v>
      </c>
      <c r="K5905" t="s">
        <v>7257</v>
      </c>
      <c r="L5905" t="s">
        <v>490</v>
      </c>
      <c r="M5905" s="17">
        <f>VLOOKUP($K5905,[1]Budget!$V:$AE,5,0)*IF($C5905="1 - Revenues",1,IF(AND($C5905="5 - Transfers",MID(I5905,15,1)="4"),1,-1))</f>
        <v>0</v>
      </c>
      <c r="N5905" s="17">
        <f>VLOOKUP($K5905,[1]Budget!$V:$AE,6,0)*IF($C5905="1 - Revenues",1,IF(AND($C5905="5 - Transfers",MID(J5905,15,1)="4"),1,-1))</f>
        <v>0</v>
      </c>
      <c r="O5905" s="17">
        <f>IFERROR(IF(RIGHT(LEFT(K5905,15),1)="4",VLOOKUP(K5905,'[1]Budget Worksheet'!A:B,2,0),-1*VLOOKUP(K5905,'[1]Budget Worksheet'!A:B,2,0)),0)</f>
        <v>0</v>
      </c>
      <c r="P5905" s="17">
        <f>VLOOKUP($K5905,[1]Budget!$V:$AE,8,0)*IF($C5905="1 - Revenues",1,IF(AND($C5905="5 - Transfers",MID($K5905,15,1)="4"),1,-1))</f>
        <v>0</v>
      </c>
      <c r="Q5905" s="17">
        <f>VLOOKUP($K5905,[1]Budget!$V:$AE,10,0)*IF($C5905="1 - Revenues",1,IF(AND($C5905="5 - Transfers",MID(K5905,15,1)="4"),1,-1))</f>
        <v>0</v>
      </c>
      <c r="S5905" s="18" t="b">
        <f>IF(LEFT(C5905,1)="1",1,-1)*SUMIF([1]Budget!V:V,'Budget Worksheet for Pivot Tabl'!K5905,[1]Budget!AC:AC)=P5905</f>
        <v>1</v>
      </c>
    </row>
    <row r="5906" spans="1:19" x14ac:dyDescent="0.25">
      <c r="A5906" t="s">
        <v>7198</v>
      </c>
      <c r="B5906" t="s">
        <v>7199</v>
      </c>
      <c r="C5906" t="s">
        <v>8</v>
      </c>
      <c r="D5906" t="str">
        <f t="shared" si="92"/>
        <v>OUTFLOWS</v>
      </c>
      <c r="E5906" t="s">
        <v>106</v>
      </c>
      <c r="F5906" t="s">
        <v>107</v>
      </c>
      <c r="G5906" t="s">
        <v>102</v>
      </c>
      <c r="H5906" t="s">
        <v>212</v>
      </c>
      <c r="I5906" t="s">
        <v>23</v>
      </c>
      <c r="J5906" t="s">
        <v>7258</v>
      </c>
      <c r="K5906" t="s">
        <v>7259</v>
      </c>
      <c r="L5906" t="s">
        <v>590</v>
      </c>
      <c r="M5906" s="17">
        <f>VLOOKUP($K5906,[1]Budget!$V:$AE,5,0)*IF($C5906="1 - Revenues",1,IF(AND($C5906="5 - Transfers",MID(I5906,15,1)="4"),1,-1))</f>
        <v>0</v>
      </c>
      <c r="N5906" s="17">
        <f>VLOOKUP($K5906,[1]Budget!$V:$AE,6,0)*IF($C5906="1 - Revenues",1,IF(AND($C5906="5 - Transfers",MID(J5906,15,1)="4"),1,-1))</f>
        <v>-62000</v>
      </c>
      <c r="O5906" s="17">
        <f>IFERROR(IF(RIGHT(LEFT(K5906,15),1)="4",VLOOKUP(K5906,'[1]Budget Worksheet'!A:B,2,0),-1*VLOOKUP(K5906,'[1]Budget Worksheet'!A:B,2,0)),0)</f>
        <v>0</v>
      </c>
      <c r="P5906" s="17">
        <f>VLOOKUP($K5906,[1]Budget!$V:$AE,8,0)*IF($C5906="1 - Revenues",1,IF(AND($C5906="5 - Transfers",MID($K5906,15,1)="4"),1,-1))</f>
        <v>0</v>
      </c>
      <c r="Q5906" s="17">
        <f>VLOOKUP($K5906,[1]Budget!$V:$AE,10,0)*IF($C5906="1 - Revenues",1,IF(AND($C5906="5 - Transfers",MID(K5906,15,1)="4"),1,-1))</f>
        <v>0</v>
      </c>
      <c r="S5906" s="18" t="b">
        <f>IF(LEFT(C5906,1)="1",1,-1)*SUMIF([1]Budget!V:V,'Budget Worksheet for Pivot Tabl'!K5906,[1]Budget!AC:AC)=P5906</f>
        <v>1</v>
      </c>
    </row>
    <row r="5907" spans="1:19" x14ac:dyDescent="0.25">
      <c r="A5907" t="s">
        <v>7198</v>
      </c>
      <c r="B5907" t="s">
        <v>7199</v>
      </c>
      <c r="C5907" t="s">
        <v>8</v>
      </c>
      <c r="D5907" t="str">
        <f t="shared" si="92"/>
        <v>OUTFLOWS</v>
      </c>
      <c r="E5907" t="s">
        <v>106</v>
      </c>
      <c r="F5907" t="s">
        <v>107</v>
      </c>
      <c r="G5907" t="s">
        <v>102</v>
      </c>
      <c r="H5907" t="s">
        <v>212</v>
      </c>
      <c r="I5907" t="s">
        <v>23</v>
      </c>
      <c r="J5907" t="s">
        <v>7258</v>
      </c>
      <c r="K5907" t="s">
        <v>7260</v>
      </c>
      <c r="L5907" t="s">
        <v>470</v>
      </c>
      <c r="M5907" s="17">
        <f>VLOOKUP($K5907,[1]Budget!$V:$AE,5,0)*IF($C5907="1 - Revenues",1,IF(AND($C5907="5 - Transfers",MID(I5907,15,1)="4"),1,-1))</f>
        <v>0</v>
      </c>
      <c r="N5907" s="17">
        <f>VLOOKUP($K5907,[1]Budget!$V:$AE,6,0)*IF($C5907="1 - Revenues",1,IF(AND($C5907="5 - Transfers",MID(J5907,15,1)="4"),1,-1))</f>
        <v>-12000</v>
      </c>
      <c r="O5907" s="17">
        <f>IFERROR(IF(RIGHT(LEFT(K5907,15),1)="4",VLOOKUP(K5907,'[1]Budget Worksheet'!A:B,2,0),-1*VLOOKUP(K5907,'[1]Budget Worksheet'!A:B,2,0)),0)</f>
        <v>0</v>
      </c>
      <c r="P5907" s="17">
        <f>VLOOKUP($K5907,[1]Budget!$V:$AE,8,0)*IF($C5907="1 - Revenues",1,IF(AND($C5907="5 - Transfers",MID($K5907,15,1)="4"),1,-1))</f>
        <v>0</v>
      </c>
      <c r="Q5907" s="17">
        <f>VLOOKUP($K5907,[1]Budget!$V:$AE,10,0)*IF($C5907="1 - Revenues",1,IF(AND($C5907="5 - Transfers",MID(K5907,15,1)="4"),1,-1))</f>
        <v>0</v>
      </c>
      <c r="S5907" s="18" t="b">
        <f>IF(LEFT(C5907,1)="1",1,-1)*SUMIF([1]Budget!V:V,'Budget Worksheet for Pivot Tabl'!K5907,[1]Budget!AC:AC)=P5907</f>
        <v>1</v>
      </c>
    </row>
    <row r="5908" spans="1:19" x14ac:dyDescent="0.25">
      <c r="A5908" t="s">
        <v>7198</v>
      </c>
      <c r="B5908" t="s">
        <v>7199</v>
      </c>
      <c r="C5908" t="s">
        <v>8</v>
      </c>
      <c r="D5908" t="str">
        <f t="shared" si="92"/>
        <v>OUTFLOWS</v>
      </c>
      <c r="E5908" t="s">
        <v>106</v>
      </c>
      <c r="F5908" t="s">
        <v>107</v>
      </c>
      <c r="G5908" t="s">
        <v>102</v>
      </c>
      <c r="H5908" t="s">
        <v>212</v>
      </c>
      <c r="I5908" t="s">
        <v>23</v>
      </c>
      <c r="J5908" t="s">
        <v>7258</v>
      </c>
      <c r="K5908" t="s">
        <v>7261</v>
      </c>
      <c r="L5908" t="s">
        <v>606</v>
      </c>
      <c r="M5908" s="17">
        <f>VLOOKUP($K5908,[1]Budget!$V:$AE,5,0)*IF($C5908="1 - Revenues",1,IF(AND($C5908="5 - Transfers",MID(I5908,15,1)="4"),1,-1))</f>
        <v>0</v>
      </c>
      <c r="N5908" s="17">
        <f>VLOOKUP($K5908,[1]Budget!$V:$AE,6,0)*IF($C5908="1 - Revenues",1,IF(AND($C5908="5 - Transfers",MID(J5908,15,1)="4"),1,-1))</f>
        <v>-4000</v>
      </c>
      <c r="O5908" s="17">
        <f>IFERROR(IF(RIGHT(LEFT(K5908,15),1)="4",VLOOKUP(K5908,'[1]Budget Worksheet'!A:B,2,0),-1*VLOOKUP(K5908,'[1]Budget Worksheet'!A:B,2,0)),0)</f>
        <v>0</v>
      </c>
      <c r="P5908" s="17">
        <f>VLOOKUP($K5908,[1]Budget!$V:$AE,8,0)*IF($C5908="1 - Revenues",1,IF(AND($C5908="5 - Transfers",MID($K5908,15,1)="4"),1,-1))</f>
        <v>0</v>
      </c>
      <c r="Q5908" s="17">
        <f>VLOOKUP($K5908,[1]Budget!$V:$AE,10,0)*IF($C5908="1 - Revenues",1,IF(AND($C5908="5 - Transfers",MID(K5908,15,1)="4"),1,-1))</f>
        <v>0</v>
      </c>
      <c r="S5908" s="18" t="b">
        <f>IF(LEFT(C5908,1)="1",1,-1)*SUMIF([1]Budget!V:V,'Budget Worksheet for Pivot Tabl'!K5908,[1]Budget!AC:AC)=P5908</f>
        <v>1</v>
      </c>
    </row>
    <row r="5909" spans="1:19" x14ac:dyDescent="0.25">
      <c r="A5909" t="s">
        <v>7198</v>
      </c>
      <c r="B5909" t="s">
        <v>7199</v>
      </c>
      <c r="C5909" t="s">
        <v>8</v>
      </c>
      <c r="D5909" t="str">
        <f t="shared" si="92"/>
        <v>OUTFLOWS</v>
      </c>
      <c r="E5909" t="s">
        <v>106</v>
      </c>
      <c r="F5909" t="s">
        <v>107</v>
      </c>
      <c r="G5909" t="s">
        <v>102</v>
      </c>
      <c r="H5909" t="s">
        <v>212</v>
      </c>
      <c r="I5909" t="s">
        <v>23</v>
      </c>
      <c r="J5909" t="s">
        <v>7258</v>
      </c>
      <c r="K5909" t="s">
        <v>7262</v>
      </c>
      <c r="L5909" t="s">
        <v>608</v>
      </c>
      <c r="M5909" s="17">
        <f>VLOOKUP($K5909,[1]Budget!$V:$AE,5,0)*IF($C5909="1 - Revenues",1,IF(AND($C5909="5 - Transfers",MID(I5909,15,1)="4"),1,-1))</f>
        <v>0</v>
      </c>
      <c r="N5909" s="17">
        <f>VLOOKUP($K5909,[1]Budget!$V:$AE,6,0)*IF($C5909="1 - Revenues",1,IF(AND($C5909="5 - Transfers",MID(J5909,15,1)="4"),1,-1))</f>
        <v>-4000</v>
      </c>
      <c r="O5909" s="17">
        <f>IFERROR(IF(RIGHT(LEFT(K5909,15),1)="4",VLOOKUP(K5909,'[1]Budget Worksheet'!A:B,2,0),-1*VLOOKUP(K5909,'[1]Budget Worksheet'!A:B,2,0)),0)</f>
        <v>0</v>
      </c>
      <c r="P5909" s="17">
        <f>VLOOKUP($K5909,[1]Budget!$V:$AE,8,0)*IF($C5909="1 - Revenues",1,IF(AND($C5909="5 - Transfers",MID($K5909,15,1)="4"),1,-1))</f>
        <v>0</v>
      </c>
      <c r="Q5909" s="17">
        <f>VLOOKUP($K5909,[1]Budget!$V:$AE,10,0)*IF($C5909="1 - Revenues",1,IF(AND($C5909="5 - Transfers",MID(K5909,15,1)="4"),1,-1))</f>
        <v>0</v>
      </c>
      <c r="S5909" s="18" t="b">
        <f>IF(LEFT(C5909,1)="1",1,-1)*SUMIF([1]Budget!V:V,'Budget Worksheet for Pivot Tabl'!K5909,[1]Budget!AC:AC)=P5909</f>
        <v>1</v>
      </c>
    </row>
    <row r="5910" spans="1:19" x14ac:dyDescent="0.25">
      <c r="A5910" t="s">
        <v>7198</v>
      </c>
      <c r="B5910" t="s">
        <v>7199</v>
      </c>
      <c r="C5910" t="s">
        <v>8</v>
      </c>
      <c r="D5910" t="str">
        <f t="shared" si="92"/>
        <v>OUTFLOWS</v>
      </c>
      <c r="E5910" t="s">
        <v>106</v>
      </c>
      <c r="F5910" t="s">
        <v>107</v>
      </c>
      <c r="G5910" t="s">
        <v>102</v>
      </c>
      <c r="H5910" t="s">
        <v>212</v>
      </c>
      <c r="I5910" t="s">
        <v>23</v>
      </c>
      <c r="J5910" t="s">
        <v>7258</v>
      </c>
      <c r="K5910" t="s">
        <v>7263</v>
      </c>
      <c r="L5910" t="s">
        <v>610</v>
      </c>
      <c r="M5910" s="17">
        <f>VLOOKUP($K5910,[1]Budget!$V:$AE,5,0)*IF($C5910="1 - Revenues",1,IF(AND($C5910="5 - Transfers",MID(I5910,15,1)="4"),1,-1))</f>
        <v>0</v>
      </c>
      <c r="N5910" s="17">
        <f>VLOOKUP($K5910,[1]Budget!$V:$AE,6,0)*IF($C5910="1 - Revenues",1,IF(AND($C5910="5 - Transfers",MID(J5910,15,1)="4"),1,-1))</f>
        <v>0</v>
      </c>
      <c r="O5910" s="17">
        <f>IFERROR(IF(RIGHT(LEFT(K5910,15),1)="4",VLOOKUP(K5910,'[1]Budget Worksheet'!A:B,2,0),-1*VLOOKUP(K5910,'[1]Budget Worksheet'!A:B,2,0)),0)</f>
        <v>0</v>
      </c>
      <c r="P5910" s="17">
        <f>VLOOKUP($K5910,[1]Budget!$V:$AE,8,0)*IF($C5910="1 - Revenues",1,IF(AND($C5910="5 - Transfers",MID($K5910,15,1)="4"),1,-1))</f>
        <v>0</v>
      </c>
      <c r="Q5910" s="17">
        <f>VLOOKUP($K5910,[1]Budget!$V:$AE,10,0)*IF($C5910="1 - Revenues",1,IF(AND($C5910="5 - Transfers",MID(K5910,15,1)="4"),1,-1))</f>
        <v>0</v>
      </c>
      <c r="S5910" s="18" t="b">
        <f>IF(LEFT(C5910,1)="1",1,-1)*SUMIF([1]Budget!V:V,'Budget Worksheet for Pivot Tabl'!K5910,[1]Budget!AC:AC)=P5910</f>
        <v>1</v>
      </c>
    </row>
    <row r="5911" spans="1:19" x14ac:dyDescent="0.25">
      <c r="A5911" t="s">
        <v>7198</v>
      </c>
      <c r="B5911" t="s">
        <v>7199</v>
      </c>
      <c r="C5911" t="s">
        <v>8</v>
      </c>
      <c r="D5911" t="str">
        <f t="shared" si="92"/>
        <v>OUTFLOWS</v>
      </c>
      <c r="E5911" t="s">
        <v>106</v>
      </c>
      <c r="F5911" t="s">
        <v>107</v>
      </c>
      <c r="G5911" t="s">
        <v>102</v>
      </c>
      <c r="H5911" t="s">
        <v>212</v>
      </c>
      <c r="I5911" t="s">
        <v>23</v>
      </c>
      <c r="J5911" t="s">
        <v>7258</v>
      </c>
      <c r="K5911" t="s">
        <v>7264</v>
      </c>
      <c r="L5911" t="s">
        <v>612</v>
      </c>
      <c r="M5911" s="17">
        <f>VLOOKUP($K5911,[1]Budget!$V:$AE,5,0)*IF($C5911="1 - Revenues",1,IF(AND($C5911="5 - Transfers",MID(I5911,15,1)="4"),1,-1))</f>
        <v>0</v>
      </c>
      <c r="N5911" s="17">
        <f>VLOOKUP($K5911,[1]Budget!$V:$AE,6,0)*IF($C5911="1 - Revenues",1,IF(AND($C5911="5 - Transfers",MID(J5911,15,1)="4"),1,-1))</f>
        <v>0</v>
      </c>
      <c r="O5911" s="17">
        <f>IFERROR(IF(RIGHT(LEFT(K5911,15),1)="4",VLOOKUP(K5911,'[1]Budget Worksheet'!A:B,2,0),-1*VLOOKUP(K5911,'[1]Budget Worksheet'!A:B,2,0)),0)</f>
        <v>0</v>
      </c>
      <c r="P5911" s="17">
        <f>VLOOKUP($K5911,[1]Budget!$V:$AE,8,0)*IF($C5911="1 - Revenues",1,IF(AND($C5911="5 - Transfers",MID($K5911,15,1)="4"),1,-1))</f>
        <v>0</v>
      </c>
      <c r="Q5911" s="17">
        <f>VLOOKUP($K5911,[1]Budget!$V:$AE,10,0)*IF($C5911="1 - Revenues",1,IF(AND($C5911="5 - Transfers",MID(K5911,15,1)="4"),1,-1))</f>
        <v>0</v>
      </c>
      <c r="S5911" s="18" t="b">
        <f>IF(LEFT(C5911,1)="1",1,-1)*SUMIF([1]Budget!V:V,'Budget Worksheet for Pivot Tabl'!K5911,[1]Budget!AC:AC)=P5911</f>
        <v>1</v>
      </c>
    </row>
    <row r="5912" spans="1:19" x14ac:dyDescent="0.25">
      <c r="A5912" t="s">
        <v>7198</v>
      </c>
      <c r="B5912" t="s">
        <v>7199</v>
      </c>
      <c r="C5912" t="s">
        <v>8</v>
      </c>
      <c r="D5912" t="str">
        <f t="shared" si="92"/>
        <v>OUTFLOWS</v>
      </c>
      <c r="E5912" t="s">
        <v>106</v>
      </c>
      <c r="F5912" t="s">
        <v>107</v>
      </c>
      <c r="G5912" t="s">
        <v>102</v>
      </c>
      <c r="H5912" t="s">
        <v>212</v>
      </c>
      <c r="I5912" t="s">
        <v>23</v>
      </c>
      <c r="J5912" t="s">
        <v>7258</v>
      </c>
      <c r="K5912" t="s">
        <v>7265</v>
      </c>
      <c r="L5912" t="s">
        <v>614</v>
      </c>
      <c r="M5912" s="17">
        <f>VLOOKUP($K5912,[1]Budget!$V:$AE,5,0)*IF($C5912="1 - Revenues",1,IF(AND($C5912="5 - Transfers",MID(I5912,15,1)="4"),1,-1))</f>
        <v>0</v>
      </c>
      <c r="N5912" s="17">
        <f>VLOOKUP($K5912,[1]Budget!$V:$AE,6,0)*IF($C5912="1 - Revenues",1,IF(AND($C5912="5 - Transfers",MID(J5912,15,1)="4"),1,-1))</f>
        <v>0</v>
      </c>
      <c r="O5912" s="17">
        <f>IFERROR(IF(RIGHT(LEFT(K5912,15),1)="4",VLOOKUP(K5912,'[1]Budget Worksheet'!A:B,2,0),-1*VLOOKUP(K5912,'[1]Budget Worksheet'!A:B,2,0)),0)</f>
        <v>0</v>
      </c>
      <c r="P5912" s="17">
        <f>VLOOKUP($K5912,[1]Budget!$V:$AE,8,0)*IF($C5912="1 - Revenues",1,IF(AND($C5912="5 - Transfers",MID($K5912,15,1)="4"),1,-1))</f>
        <v>0</v>
      </c>
      <c r="Q5912" s="17">
        <f>VLOOKUP($K5912,[1]Budget!$V:$AE,10,0)*IF($C5912="1 - Revenues",1,IF(AND($C5912="5 - Transfers",MID(K5912,15,1)="4"),1,-1))</f>
        <v>0</v>
      </c>
      <c r="S5912" s="18" t="b">
        <f>IF(LEFT(C5912,1)="1",1,-1)*SUMIF([1]Budget!V:V,'Budget Worksheet for Pivot Tabl'!K5912,[1]Budget!AC:AC)=P5912</f>
        <v>1</v>
      </c>
    </row>
    <row r="5913" spans="1:19" x14ac:dyDescent="0.25">
      <c r="A5913" t="s">
        <v>7198</v>
      </c>
      <c r="B5913" t="s">
        <v>7199</v>
      </c>
      <c r="C5913" t="s">
        <v>8</v>
      </c>
      <c r="D5913" t="str">
        <f t="shared" si="92"/>
        <v>OUTFLOWS</v>
      </c>
      <c r="E5913" t="s">
        <v>106</v>
      </c>
      <c r="F5913" t="s">
        <v>107</v>
      </c>
      <c r="G5913" t="s">
        <v>102</v>
      </c>
      <c r="H5913" t="s">
        <v>212</v>
      </c>
      <c r="I5913" t="s">
        <v>23</v>
      </c>
      <c r="J5913" t="s">
        <v>7258</v>
      </c>
      <c r="K5913" t="s">
        <v>7266</v>
      </c>
      <c r="L5913" t="s">
        <v>618</v>
      </c>
      <c r="M5913" s="17">
        <f>VLOOKUP($K5913,[1]Budget!$V:$AE,5,0)*IF($C5913="1 - Revenues",1,IF(AND($C5913="5 - Transfers",MID(I5913,15,1)="4"),1,-1))</f>
        <v>0</v>
      </c>
      <c r="N5913" s="17">
        <f>VLOOKUP($K5913,[1]Budget!$V:$AE,6,0)*IF($C5913="1 - Revenues",1,IF(AND($C5913="5 - Transfers",MID(J5913,15,1)="4"),1,-1))</f>
        <v>0</v>
      </c>
      <c r="O5913" s="17">
        <f>IFERROR(IF(RIGHT(LEFT(K5913,15),1)="4",VLOOKUP(K5913,'[1]Budget Worksheet'!A:B,2,0),-1*VLOOKUP(K5913,'[1]Budget Worksheet'!A:B,2,0)),0)</f>
        <v>0</v>
      </c>
      <c r="P5913" s="17">
        <f>VLOOKUP($K5913,[1]Budget!$V:$AE,8,0)*IF($C5913="1 - Revenues",1,IF(AND($C5913="5 - Transfers",MID($K5913,15,1)="4"),1,-1))</f>
        <v>0</v>
      </c>
      <c r="Q5913" s="17">
        <f>VLOOKUP($K5913,[1]Budget!$V:$AE,10,0)*IF($C5913="1 - Revenues",1,IF(AND($C5913="5 - Transfers",MID(K5913,15,1)="4"),1,-1))</f>
        <v>0</v>
      </c>
      <c r="S5913" s="18" t="b">
        <f>IF(LEFT(C5913,1)="1",1,-1)*SUMIF([1]Budget!V:V,'Budget Worksheet for Pivot Tabl'!K5913,[1]Budget!AC:AC)=P5913</f>
        <v>1</v>
      </c>
    </row>
    <row r="5914" spans="1:19" x14ac:dyDescent="0.25">
      <c r="A5914" t="s">
        <v>7198</v>
      </c>
      <c r="B5914" t="s">
        <v>7199</v>
      </c>
      <c r="C5914" t="s">
        <v>8</v>
      </c>
      <c r="D5914" t="str">
        <f t="shared" si="92"/>
        <v>OUTFLOWS</v>
      </c>
      <c r="E5914" t="s">
        <v>106</v>
      </c>
      <c r="F5914" t="s">
        <v>107</v>
      </c>
      <c r="G5914" t="s">
        <v>102</v>
      </c>
      <c r="H5914" t="s">
        <v>212</v>
      </c>
      <c r="I5914" t="s">
        <v>23</v>
      </c>
      <c r="J5914" t="s">
        <v>7258</v>
      </c>
      <c r="K5914" t="s">
        <v>7267</v>
      </c>
      <c r="L5914" t="s">
        <v>620</v>
      </c>
      <c r="M5914" s="17">
        <f>VLOOKUP($K5914,[1]Budget!$V:$AE,5,0)*IF($C5914="1 - Revenues",1,IF(AND($C5914="5 - Transfers",MID(I5914,15,1)="4"),1,-1))</f>
        <v>0</v>
      </c>
      <c r="N5914" s="17">
        <f>VLOOKUP($K5914,[1]Budget!$V:$AE,6,0)*IF($C5914="1 - Revenues",1,IF(AND($C5914="5 - Transfers",MID(J5914,15,1)="4"),1,-1))</f>
        <v>-3000</v>
      </c>
      <c r="O5914" s="17">
        <f>IFERROR(IF(RIGHT(LEFT(K5914,15),1)="4",VLOOKUP(K5914,'[1]Budget Worksheet'!A:B,2,0),-1*VLOOKUP(K5914,'[1]Budget Worksheet'!A:B,2,0)),0)</f>
        <v>0</v>
      </c>
      <c r="P5914" s="17">
        <f>VLOOKUP($K5914,[1]Budget!$V:$AE,8,0)*IF($C5914="1 - Revenues",1,IF(AND($C5914="5 - Transfers",MID($K5914,15,1)="4"),1,-1))</f>
        <v>0</v>
      </c>
      <c r="Q5914" s="17">
        <f>VLOOKUP($K5914,[1]Budget!$V:$AE,10,0)*IF($C5914="1 - Revenues",1,IF(AND($C5914="5 - Transfers",MID(K5914,15,1)="4"),1,-1))</f>
        <v>0</v>
      </c>
      <c r="S5914" s="18" t="b">
        <f>IF(LEFT(C5914,1)="1",1,-1)*SUMIF([1]Budget!V:V,'Budget Worksheet for Pivot Tabl'!K5914,[1]Budget!AC:AC)=P5914</f>
        <v>1</v>
      </c>
    </row>
    <row r="5915" spans="1:19" x14ac:dyDescent="0.25">
      <c r="A5915" t="s">
        <v>7198</v>
      </c>
      <c r="B5915" t="s">
        <v>7199</v>
      </c>
      <c r="C5915" t="s">
        <v>8</v>
      </c>
      <c r="D5915" t="str">
        <f t="shared" si="92"/>
        <v>OUTFLOWS</v>
      </c>
      <c r="E5915" t="s">
        <v>106</v>
      </c>
      <c r="F5915" t="s">
        <v>107</v>
      </c>
      <c r="G5915" t="s">
        <v>102</v>
      </c>
      <c r="H5915" t="s">
        <v>212</v>
      </c>
      <c r="I5915" t="s">
        <v>23</v>
      </c>
      <c r="J5915" t="s">
        <v>7258</v>
      </c>
      <c r="K5915" t="s">
        <v>7268</v>
      </c>
      <c r="L5915" t="s">
        <v>472</v>
      </c>
      <c r="M5915" s="17">
        <f>VLOOKUP($K5915,[1]Budget!$V:$AE,5,0)*IF($C5915="1 - Revenues",1,IF(AND($C5915="5 - Transfers",MID(I5915,15,1)="4"),1,-1))</f>
        <v>0</v>
      </c>
      <c r="N5915" s="17">
        <f>VLOOKUP($K5915,[1]Budget!$V:$AE,6,0)*IF($C5915="1 - Revenues",1,IF(AND($C5915="5 - Transfers",MID(J5915,15,1)="4"),1,-1))</f>
        <v>-1000</v>
      </c>
      <c r="O5915" s="17">
        <f>IFERROR(IF(RIGHT(LEFT(K5915,15),1)="4",VLOOKUP(K5915,'[1]Budget Worksheet'!A:B,2,0),-1*VLOOKUP(K5915,'[1]Budget Worksheet'!A:B,2,0)),0)</f>
        <v>0</v>
      </c>
      <c r="P5915" s="17">
        <f>VLOOKUP($K5915,[1]Budget!$V:$AE,8,0)*IF($C5915="1 - Revenues",1,IF(AND($C5915="5 - Transfers",MID($K5915,15,1)="4"),1,-1))</f>
        <v>0</v>
      </c>
      <c r="Q5915" s="17">
        <f>VLOOKUP($K5915,[1]Budget!$V:$AE,10,0)*IF($C5915="1 - Revenues",1,IF(AND($C5915="5 - Transfers",MID(K5915,15,1)="4"),1,-1))</f>
        <v>0</v>
      </c>
      <c r="S5915" s="18" t="b">
        <f>IF(LEFT(C5915,1)="1",1,-1)*SUMIF([1]Budget!V:V,'Budget Worksheet for Pivot Tabl'!K5915,[1]Budget!AC:AC)=P5915</f>
        <v>1</v>
      </c>
    </row>
    <row r="5916" spans="1:19" x14ac:dyDescent="0.25">
      <c r="A5916" t="s">
        <v>7198</v>
      </c>
      <c r="B5916" t="s">
        <v>7199</v>
      </c>
      <c r="C5916" t="s">
        <v>8</v>
      </c>
      <c r="D5916" t="str">
        <f t="shared" si="92"/>
        <v>OUTFLOWS</v>
      </c>
      <c r="E5916" t="s">
        <v>125</v>
      </c>
      <c r="F5916" t="s">
        <v>126</v>
      </c>
      <c r="G5916" t="s">
        <v>102</v>
      </c>
      <c r="H5916" t="s">
        <v>212</v>
      </c>
      <c r="I5916" t="s">
        <v>25</v>
      </c>
      <c r="J5916" t="s">
        <v>914</v>
      </c>
      <c r="K5916" t="s">
        <v>7269</v>
      </c>
      <c r="L5916" t="s">
        <v>590</v>
      </c>
      <c r="M5916" s="17">
        <f>VLOOKUP($K5916,[1]Budget!$V:$AE,5,0)*IF($C5916="1 - Revenues",1,IF(AND($C5916="5 - Transfers",MID(I5916,15,1)="4"),1,-1))</f>
        <v>0</v>
      </c>
      <c r="N5916" s="17">
        <f>VLOOKUP($K5916,[1]Budget!$V:$AE,6,0)*IF($C5916="1 - Revenues",1,IF(AND($C5916="5 - Transfers",MID(J5916,15,1)="4"),1,-1))</f>
        <v>-143000</v>
      </c>
      <c r="O5916" s="17">
        <f>IFERROR(IF(RIGHT(LEFT(K5916,15),1)="4",VLOOKUP(K5916,'[1]Budget Worksheet'!A:B,2,0),-1*VLOOKUP(K5916,'[1]Budget Worksheet'!A:B,2,0)),0)</f>
        <v>0</v>
      </c>
      <c r="P5916" s="17">
        <f>VLOOKUP($K5916,[1]Budget!$V:$AE,8,0)*IF($C5916="1 - Revenues",1,IF(AND($C5916="5 - Transfers",MID($K5916,15,1)="4"),1,-1))</f>
        <v>0</v>
      </c>
      <c r="Q5916" s="17">
        <f>VLOOKUP($K5916,[1]Budget!$V:$AE,10,0)*IF($C5916="1 - Revenues",1,IF(AND($C5916="5 - Transfers",MID(K5916,15,1)="4"),1,-1))</f>
        <v>0</v>
      </c>
      <c r="S5916" s="18" t="b">
        <f>IF(LEFT(C5916,1)="1",1,-1)*SUMIF([1]Budget!V:V,'Budget Worksheet for Pivot Tabl'!K5916,[1]Budget!AC:AC)=P5916</f>
        <v>1</v>
      </c>
    </row>
    <row r="5917" spans="1:19" x14ac:dyDescent="0.25">
      <c r="A5917" t="s">
        <v>7198</v>
      </c>
      <c r="B5917" t="s">
        <v>7199</v>
      </c>
      <c r="C5917" t="s">
        <v>8</v>
      </c>
      <c r="D5917" t="str">
        <f t="shared" si="92"/>
        <v>OUTFLOWS</v>
      </c>
      <c r="E5917" t="s">
        <v>125</v>
      </c>
      <c r="F5917" t="s">
        <v>126</v>
      </c>
      <c r="G5917" t="s">
        <v>102</v>
      </c>
      <c r="H5917" t="s">
        <v>212</v>
      </c>
      <c r="I5917" t="s">
        <v>25</v>
      </c>
      <c r="J5917" t="s">
        <v>914</v>
      </c>
      <c r="K5917" t="s">
        <v>7270</v>
      </c>
      <c r="L5917" t="s">
        <v>593</v>
      </c>
      <c r="M5917" s="17">
        <f>VLOOKUP($K5917,[1]Budget!$V:$AE,5,0)*IF($C5917="1 - Revenues",1,IF(AND($C5917="5 - Transfers",MID(I5917,15,1)="4"),1,-1))</f>
        <v>0</v>
      </c>
      <c r="N5917" s="17">
        <f>VLOOKUP($K5917,[1]Budget!$V:$AE,6,0)*IF($C5917="1 - Revenues",1,IF(AND($C5917="5 - Transfers",MID(J5917,15,1)="4"),1,-1))</f>
        <v>-3000</v>
      </c>
      <c r="O5917" s="17">
        <f>IFERROR(IF(RIGHT(LEFT(K5917,15),1)="4",VLOOKUP(K5917,'[1]Budget Worksheet'!A:B,2,0),-1*VLOOKUP(K5917,'[1]Budget Worksheet'!A:B,2,0)),0)</f>
        <v>0</v>
      </c>
      <c r="P5917" s="17">
        <f>VLOOKUP($K5917,[1]Budget!$V:$AE,8,0)*IF($C5917="1 - Revenues",1,IF(AND($C5917="5 - Transfers",MID($K5917,15,1)="4"),1,-1))</f>
        <v>0</v>
      </c>
      <c r="Q5917" s="17">
        <f>VLOOKUP($K5917,[1]Budget!$V:$AE,10,0)*IF($C5917="1 - Revenues",1,IF(AND($C5917="5 - Transfers",MID(K5917,15,1)="4"),1,-1))</f>
        <v>0</v>
      </c>
      <c r="S5917" s="18" t="b">
        <f>IF(LEFT(C5917,1)="1",1,-1)*SUMIF([1]Budget!V:V,'Budget Worksheet for Pivot Tabl'!K5917,[1]Budget!AC:AC)=P5917</f>
        <v>1</v>
      </c>
    </row>
    <row r="5918" spans="1:19" x14ac:dyDescent="0.25">
      <c r="A5918" t="s">
        <v>7198</v>
      </c>
      <c r="B5918" t="s">
        <v>7199</v>
      </c>
      <c r="C5918" t="s">
        <v>8</v>
      </c>
      <c r="D5918" t="str">
        <f t="shared" si="92"/>
        <v>OUTFLOWS</v>
      </c>
      <c r="E5918" t="s">
        <v>125</v>
      </c>
      <c r="F5918" t="s">
        <v>126</v>
      </c>
      <c r="G5918" t="s">
        <v>102</v>
      </c>
      <c r="H5918" t="s">
        <v>212</v>
      </c>
      <c r="I5918" t="s">
        <v>25</v>
      </c>
      <c r="J5918" t="s">
        <v>914</v>
      </c>
      <c r="K5918" t="s">
        <v>7271</v>
      </c>
      <c r="L5918" t="s">
        <v>597</v>
      </c>
      <c r="M5918" s="17">
        <f>VLOOKUP($K5918,[1]Budget!$V:$AE,5,0)*IF($C5918="1 - Revenues",1,IF(AND($C5918="5 - Transfers",MID(I5918,15,1)="4"),1,-1))</f>
        <v>0</v>
      </c>
      <c r="N5918" s="17">
        <f>VLOOKUP($K5918,[1]Budget!$V:$AE,6,0)*IF($C5918="1 - Revenues",1,IF(AND($C5918="5 - Transfers",MID(J5918,15,1)="4"),1,-1))</f>
        <v>-2000</v>
      </c>
      <c r="O5918" s="17">
        <f>IFERROR(IF(RIGHT(LEFT(K5918,15),1)="4",VLOOKUP(K5918,'[1]Budget Worksheet'!A:B,2,0),-1*VLOOKUP(K5918,'[1]Budget Worksheet'!A:B,2,0)),0)</f>
        <v>0</v>
      </c>
      <c r="P5918" s="17">
        <f>VLOOKUP($K5918,[1]Budget!$V:$AE,8,0)*IF($C5918="1 - Revenues",1,IF(AND($C5918="5 - Transfers",MID($K5918,15,1)="4"),1,-1))</f>
        <v>0</v>
      </c>
      <c r="Q5918" s="17">
        <f>VLOOKUP($K5918,[1]Budget!$V:$AE,10,0)*IF($C5918="1 - Revenues",1,IF(AND($C5918="5 - Transfers",MID(K5918,15,1)="4"),1,-1))</f>
        <v>0</v>
      </c>
      <c r="S5918" s="18" t="b">
        <f>IF(LEFT(C5918,1)="1",1,-1)*SUMIF([1]Budget!V:V,'Budget Worksheet for Pivot Tabl'!K5918,[1]Budget!AC:AC)=P5918</f>
        <v>1</v>
      </c>
    </row>
    <row r="5919" spans="1:19" x14ac:dyDescent="0.25">
      <c r="A5919" t="s">
        <v>7198</v>
      </c>
      <c r="B5919" t="s">
        <v>7199</v>
      </c>
      <c r="C5919" t="s">
        <v>8</v>
      </c>
      <c r="D5919" t="str">
        <f t="shared" si="92"/>
        <v>OUTFLOWS</v>
      </c>
      <c r="E5919" t="s">
        <v>125</v>
      </c>
      <c r="F5919" t="s">
        <v>126</v>
      </c>
      <c r="G5919" t="s">
        <v>102</v>
      </c>
      <c r="H5919" t="s">
        <v>212</v>
      </c>
      <c r="I5919" t="s">
        <v>25</v>
      </c>
      <c r="J5919" t="s">
        <v>914</v>
      </c>
      <c r="K5919" t="s">
        <v>7272</v>
      </c>
      <c r="L5919" t="s">
        <v>470</v>
      </c>
      <c r="M5919" s="17">
        <f>VLOOKUP($K5919,[1]Budget!$V:$AE,5,0)*IF($C5919="1 - Revenues",1,IF(AND($C5919="5 - Transfers",MID(I5919,15,1)="4"),1,-1))</f>
        <v>0</v>
      </c>
      <c r="N5919" s="17">
        <f>VLOOKUP($K5919,[1]Budget!$V:$AE,6,0)*IF($C5919="1 - Revenues",1,IF(AND($C5919="5 - Transfers",MID(J5919,15,1)="4"),1,-1))</f>
        <v>-28000</v>
      </c>
      <c r="O5919" s="17">
        <f>IFERROR(IF(RIGHT(LEFT(K5919,15),1)="4",VLOOKUP(K5919,'[1]Budget Worksheet'!A:B,2,0),-1*VLOOKUP(K5919,'[1]Budget Worksheet'!A:B,2,0)),0)</f>
        <v>0</v>
      </c>
      <c r="P5919" s="17">
        <f>VLOOKUP($K5919,[1]Budget!$V:$AE,8,0)*IF($C5919="1 - Revenues",1,IF(AND($C5919="5 - Transfers",MID($K5919,15,1)="4"),1,-1))</f>
        <v>0</v>
      </c>
      <c r="Q5919" s="17">
        <f>VLOOKUP($K5919,[1]Budget!$V:$AE,10,0)*IF($C5919="1 - Revenues",1,IF(AND($C5919="5 - Transfers",MID(K5919,15,1)="4"),1,-1))</f>
        <v>0</v>
      </c>
      <c r="S5919" s="18" t="b">
        <f>IF(LEFT(C5919,1)="1",1,-1)*SUMIF([1]Budget!V:V,'Budget Worksheet for Pivot Tabl'!K5919,[1]Budget!AC:AC)=P5919</f>
        <v>1</v>
      </c>
    </row>
    <row r="5920" spans="1:19" x14ac:dyDescent="0.25">
      <c r="A5920" t="s">
        <v>7198</v>
      </c>
      <c r="B5920" t="s">
        <v>7199</v>
      </c>
      <c r="C5920" t="s">
        <v>8</v>
      </c>
      <c r="D5920" t="str">
        <f t="shared" si="92"/>
        <v>OUTFLOWS</v>
      </c>
      <c r="E5920" t="s">
        <v>125</v>
      </c>
      <c r="F5920" t="s">
        <v>126</v>
      </c>
      <c r="G5920" t="s">
        <v>102</v>
      </c>
      <c r="H5920" t="s">
        <v>212</v>
      </c>
      <c r="I5920" t="s">
        <v>25</v>
      </c>
      <c r="J5920" t="s">
        <v>914</v>
      </c>
      <c r="K5920" t="s">
        <v>7273</v>
      </c>
      <c r="L5920" t="s">
        <v>606</v>
      </c>
      <c r="M5920" s="17">
        <f>VLOOKUP($K5920,[1]Budget!$V:$AE,5,0)*IF($C5920="1 - Revenues",1,IF(AND($C5920="5 - Transfers",MID(I5920,15,1)="4"),1,-1))</f>
        <v>0</v>
      </c>
      <c r="N5920" s="17">
        <f>VLOOKUP($K5920,[1]Budget!$V:$AE,6,0)*IF($C5920="1 - Revenues",1,IF(AND($C5920="5 - Transfers",MID(J5920,15,1)="4"),1,-1))</f>
        <v>-13000</v>
      </c>
      <c r="O5920" s="17">
        <f>IFERROR(IF(RIGHT(LEFT(K5920,15),1)="4",VLOOKUP(K5920,'[1]Budget Worksheet'!A:B,2,0),-1*VLOOKUP(K5920,'[1]Budget Worksheet'!A:B,2,0)),0)</f>
        <v>0</v>
      </c>
      <c r="P5920" s="17">
        <f>VLOOKUP($K5920,[1]Budget!$V:$AE,8,0)*IF($C5920="1 - Revenues",1,IF(AND($C5920="5 - Transfers",MID($K5920,15,1)="4"),1,-1))</f>
        <v>0</v>
      </c>
      <c r="Q5920" s="17">
        <f>VLOOKUP($K5920,[1]Budget!$V:$AE,10,0)*IF($C5920="1 - Revenues",1,IF(AND($C5920="5 - Transfers",MID(K5920,15,1)="4"),1,-1))</f>
        <v>0</v>
      </c>
      <c r="S5920" s="18" t="b">
        <f>IF(LEFT(C5920,1)="1",1,-1)*SUMIF([1]Budget!V:V,'Budget Worksheet for Pivot Tabl'!K5920,[1]Budget!AC:AC)=P5920</f>
        <v>1</v>
      </c>
    </row>
    <row r="5921" spans="1:19" x14ac:dyDescent="0.25">
      <c r="A5921" t="s">
        <v>7198</v>
      </c>
      <c r="B5921" t="s">
        <v>7199</v>
      </c>
      <c r="C5921" t="s">
        <v>8</v>
      </c>
      <c r="D5921" t="str">
        <f t="shared" si="92"/>
        <v>OUTFLOWS</v>
      </c>
      <c r="E5921" t="s">
        <v>125</v>
      </c>
      <c r="F5921" t="s">
        <v>126</v>
      </c>
      <c r="G5921" t="s">
        <v>102</v>
      </c>
      <c r="H5921" t="s">
        <v>212</v>
      </c>
      <c r="I5921" t="s">
        <v>25</v>
      </c>
      <c r="J5921" t="s">
        <v>914</v>
      </c>
      <c r="K5921" t="s">
        <v>7274</v>
      </c>
      <c r="L5921" t="s">
        <v>608</v>
      </c>
      <c r="M5921" s="17">
        <f>VLOOKUP($K5921,[1]Budget!$V:$AE,5,0)*IF($C5921="1 - Revenues",1,IF(AND($C5921="5 - Transfers",MID(I5921,15,1)="4"),1,-1))</f>
        <v>0</v>
      </c>
      <c r="N5921" s="17">
        <f>VLOOKUP($K5921,[1]Budget!$V:$AE,6,0)*IF($C5921="1 - Revenues",1,IF(AND($C5921="5 - Transfers",MID(J5921,15,1)="4"),1,-1))</f>
        <v>-20000</v>
      </c>
      <c r="O5921" s="17">
        <f>IFERROR(IF(RIGHT(LEFT(K5921,15),1)="4",VLOOKUP(K5921,'[1]Budget Worksheet'!A:B,2,0),-1*VLOOKUP(K5921,'[1]Budget Worksheet'!A:B,2,0)),0)</f>
        <v>0</v>
      </c>
      <c r="P5921" s="17">
        <f>VLOOKUP($K5921,[1]Budget!$V:$AE,8,0)*IF($C5921="1 - Revenues",1,IF(AND($C5921="5 - Transfers",MID($K5921,15,1)="4"),1,-1))</f>
        <v>0</v>
      </c>
      <c r="Q5921" s="17">
        <f>VLOOKUP($K5921,[1]Budget!$V:$AE,10,0)*IF($C5921="1 - Revenues",1,IF(AND($C5921="5 - Transfers",MID(K5921,15,1)="4"),1,-1))</f>
        <v>0</v>
      </c>
      <c r="S5921" s="18" t="b">
        <f>IF(LEFT(C5921,1)="1",1,-1)*SUMIF([1]Budget!V:V,'Budget Worksheet for Pivot Tabl'!K5921,[1]Budget!AC:AC)=P5921</f>
        <v>1</v>
      </c>
    </row>
    <row r="5922" spans="1:19" x14ac:dyDescent="0.25">
      <c r="A5922" t="s">
        <v>7198</v>
      </c>
      <c r="B5922" t="s">
        <v>7199</v>
      </c>
      <c r="C5922" t="s">
        <v>8</v>
      </c>
      <c r="D5922" t="str">
        <f t="shared" si="92"/>
        <v>OUTFLOWS</v>
      </c>
      <c r="E5922" t="s">
        <v>125</v>
      </c>
      <c r="F5922" t="s">
        <v>126</v>
      </c>
      <c r="G5922" t="s">
        <v>102</v>
      </c>
      <c r="H5922" t="s">
        <v>212</v>
      </c>
      <c r="I5922" t="s">
        <v>25</v>
      </c>
      <c r="J5922" t="s">
        <v>914</v>
      </c>
      <c r="K5922" t="s">
        <v>7275</v>
      </c>
      <c r="L5922" t="s">
        <v>610</v>
      </c>
      <c r="M5922" s="17">
        <f>VLOOKUP($K5922,[1]Budget!$V:$AE,5,0)*IF($C5922="1 - Revenues",1,IF(AND($C5922="5 - Transfers",MID(I5922,15,1)="4"),1,-1))</f>
        <v>0</v>
      </c>
      <c r="N5922" s="17">
        <f>VLOOKUP($K5922,[1]Budget!$V:$AE,6,0)*IF($C5922="1 - Revenues",1,IF(AND($C5922="5 - Transfers",MID(J5922,15,1)="4"),1,-1))</f>
        <v>-2000</v>
      </c>
      <c r="O5922" s="17">
        <f>IFERROR(IF(RIGHT(LEFT(K5922,15),1)="4",VLOOKUP(K5922,'[1]Budget Worksheet'!A:B,2,0),-1*VLOOKUP(K5922,'[1]Budget Worksheet'!A:B,2,0)),0)</f>
        <v>0</v>
      </c>
      <c r="P5922" s="17">
        <f>VLOOKUP($K5922,[1]Budget!$V:$AE,8,0)*IF($C5922="1 - Revenues",1,IF(AND($C5922="5 - Transfers",MID($K5922,15,1)="4"),1,-1))</f>
        <v>0</v>
      </c>
      <c r="Q5922" s="17">
        <f>VLOOKUP($K5922,[1]Budget!$V:$AE,10,0)*IF($C5922="1 - Revenues",1,IF(AND($C5922="5 - Transfers",MID(K5922,15,1)="4"),1,-1))</f>
        <v>0</v>
      </c>
      <c r="S5922" s="18" t="b">
        <f>IF(LEFT(C5922,1)="1",1,-1)*SUMIF([1]Budget!V:V,'Budget Worksheet for Pivot Tabl'!K5922,[1]Budget!AC:AC)=P5922</f>
        <v>1</v>
      </c>
    </row>
    <row r="5923" spans="1:19" x14ac:dyDescent="0.25">
      <c r="A5923" t="s">
        <v>7198</v>
      </c>
      <c r="B5923" t="s">
        <v>7199</v>
      </c>
      <c r="C5923" t="s">
        <v>8</v>
      </c>
      <c r="D5923" t="str">
        <f t="shared" si="92"/>
        <v>OUTFLOWS</v>
      </c>
      <c r="E5923" t="s">
        <v>125</v>
      </c>
      <c r="F5923" t="s">
        <v>126</v>
      </c>
      <c r="G5923" t="s">
        <v>102</v>
      </c>
      <c r="H5923" t="s">
        <v>212</v>
      </c>
      <c r="I5923" t="s">
        <v>25</v>
      </c>
      <c r="J5923" t="s">
        <v>914</v>
      </c>
      <c r="K5923" t="s">
        <v>7276</v>
      </c>
      <c r="L5923" t="s">
        <v>612</v>
      </c>
      <c r="M5923" s="17">
        <f>VLOOKUP($K5923,[1]Budget!$V:$AE,5,0)*IF($C5923="1 - Revenues",1,IF(AND($C5923="5 - Transfers",MID(I5923,15,1)="4"),1,-1))</f>
        <v>0</v>
      </c>
      <c r="N5923" s="17">
        <f>VLOOKUP($K5923,[1]Budget!$V:$AE,6,0)*IF($C5923="1 - Revenues",1,IF(AND($C5923="5 - Transfers",MID(J5923,15,1)="4"),1,-1))</f>
        <v>0</v>
      </c>
      <c r="O5923" s="17">
        <f>IFERROR(IF(RIGHT(LEFT(K5923,15),1)="4",VLOOKUP(K5923,'[1]Budget Worksheet'!A:B,2,0),-1*VLOOKUP(K5923,'[1]Budget Worksheet'!A:B,2,0)),0)</f>
        <v>0</v>
      </c>
      <c r="P5923" s="17">
        <f>VLOOKUP($K5923,[1]Budget!$V:$AE,8,0)*IF($C5923="1 - Revenues",1,IF(AND($C5923="5 - Transfers",MID($K5923,15,1)="4"),1,-1))</f>
        <v>0</v>
      </c>
      <c r="Q5923" s="17">
        <f>VLOOKUP($K5923,[1]Budget!$V:$AE,10,0)*IF($C5923="1 - Revenues",1,IF(AND($C5923="5 - Transfers",MID(K5923,15,1)="4"),1,-1))</f>
        <v>0</v>
      </c>
      <c r="S5923" s="18" t="b">
        <f>IF(LEFT(C5923,1)="1",1,-1)*SUMIF([1]Budget!V:V,'Budget Worksheet for Pivot Tabl'!K5923,[1]Budget!AC:AC)=P5923</f>
        <v>1</v>
      </c>
    </row>
    <row r="5924" spans="1:19" x14ac:dyDescent="0.25">
      <c r="A5924" t="s">
        <v>7198</v>
      </c>
      <c r="B5924" t="s">
        <v>7199</v>
      </c>
      <c r="C5924" t="s">
        <v>8</v>
      </c>
      <c r="D5924" t="str">
        <f t="shared" si="92"/>
        <v>OUTFLOWS</v>
      </c>
      <c r="E5924" t="s">
        <v>125</v>
      </c>
      <c r="F5924" t="s">
        <v>126</v>
      </c>
      <c r="G5924" t="s">
        <v>102</v>
      </c>
      <c r="H5924" t="s">
        <v>212</v>
      </c>
      <c r="I5924" t="s">
        <v>25</v>
      </c>
      <c r="J5924" t="s">
        <v>914</v>
      </c>
      <c r="K5924" t="s">
        <v>7277</v>
      </c>
      <c r="L5924" t="s">
        <v>614</v>
      </c>
      <c r="M5924" s="17">
        <f>VLOOKUP($K5924,[1]Budget!$V:$AE,5,0)*IF($C5924="1 - Revenues",1,IF(AND($C5924="5 - Transfers",MID(I5924,15,1)="4"),1,-1))</f>
        <v>0</v>
      </c>
      <c r="N5924" s="17">
        <f>VLOOKUP($K5924,[1]Budget!$V:$AE,6,0)*IF($C5924="1 - Revenues",1,IF(AND($C5924="5 - Transfers",MID(J5924,15,1)="4"),1,-1))</f>
        <v>0</v>
      </c>
      <c r="O5924" s="17">
        <f>IFERROR(IF(RIGHT(LEFT(K5924,15),1)="4",VLOOKUP(K5924,'[1]Budget Worksheet'!A:B,2,0),-1*VLOOKUP(K5924,'[1]Budget Worksheet'!A:B,2,0)),0)</f>
        <v>0</v>
      </c>
      <c r="P5924" s="17">
        <f>VLOOKUP($K5924,[1]Budget!$V:$AE,8,0)*IF($C5924="1 - Revenues",1,IF(AND($C5924="5 - Transfers",MID($K5924,15,1)="4"),1,-1))</f>
        <v>0</v>
      </c>
      <c r="Q5924" s="17">
        <f>VLOOKUP($K5924,[1]Budget!$V:$AE,10,0)*IF($C5924="1 - Revenues",1,IF(AND($C5924="5 - Transfers",MID(K5924,15,1)="4"),1,-1))</f>
        <v>0</v>
      </c>
      <c r="S5924" s="18" t="b">
        <f>IF(LEFT(C5924,1)="1",1,-1)*SUMIF([1]Budget!V:V,'Budget Worksheet for Pivot Tabl'!K5924,[1]Budget!AC:AC)=P5924</f>
        <v>1</v>
      </c>
    </row>
    <row r="5925" spans="1:19" x14ac:dyDescent="0.25">
      <c r="A5925" t="s">
        <v>7198</v>
      </c>
      <c r="B5925" t="s">
        <v>7199</v>
      </c>
      <c r="C5925" t="s">
        <v>8</v>
      </c>
      <c r="D5925" t="str">
        <f t="shared" si="92"/>
        <v>OUTFLOWS</v>
      </c>
      <c r="E5925" t="s">
        <v>125</v>
      </c>
      <c r="F5925" t="s">
        <v>126</v>
      </c>
      <c r="G5925" t="s">
        <v>102</v>
      </c>
      <c r="H5925" t="s">
        <v>212</v>
      </c>
      <c r="I5925" t="s">
        <v>25</v>
      </c>
      <c r="J5925" t="s">
        <v>914</v>
      </c>
      <c r="K5925" t="s">
        <v>7278</v>
      </c>
      <c r="L5925" t="s">
        <v>618</v>
      </c>
      <c r="M5925" s="17">
        <f>VLOOKUP($K5925,[1]Budget!$V:$AE,5,0)*IF($C5925="1 - Revenues",1,IF(AND($C5925="5 - Transfers",MID(I5925,15,1)="4"),1,-1))</f>
        <v>0</v>
      </c>
      <c r="N5925" s="17">
        <f>VLOOKUP($K5925,[1]Budget!$V:$AE,6,0)*IF($C5925="1 - Revenues",1,IF(AND($C5925="5 - Transfers",MID(J5925,15,1)="4"),1,-1))</f>
        <v>0</v>
      </c>
      <c r="O5925" s="17">
        <f>IFERROR(IF(RIGHT(LEFT(K5925,15),1)="4",VLOOKUP(K5925,'[1]Budget Worksheet'!A:B,2,0),-1*VLOOKUP(K5925,'[1]Budget Worksheet'!A:B,2,0)),0)</f>
        <v>0</v>
      </c>
      <c r="P5925" s="17">
        <f>VLOOKUP($K5925,[1]Budget!$V:$AE,8,0)*IF($C5925="1 - Revenues",1,IF(AND($C5925="5 - Transfers",MID($K5925,15,1)="4"),1,-1))</f>
        <v>0</v>
      </c>
      <c r="Q5925" s="17">
        <f>VLOOKUP($K5925,[1]Budget!$V:$AE,10,0)*IF($C5925="1 - Revenues",1,IF(AND($C5925="5 - Transfers",MID(K5925,15,1)="4"),1,-1))</f>
        <v>0</v>
      </c>
      <c r="S5925" s="18" t="b">
        <f>IF(LEFT(C5925,1)="1",1,-1)*SUMIF([1]Budget!V:V,'Budget Worksheet for Pivot Tabl'!K5925,[1]Budget!AC:AC)=P5925</f>
        <v>1</v>
      </c>
    </row>
    <row r="5926" spans="1:19" x14ac:dyDescent="0.25">
      <c r="A5926" t="s">
        <v>7198</v>
      </c>
      <c r="B5926" t="s">
        <v>7199</v>
      </c>
      <c r="C5926" t="s">
        <v>8</v>
      </c>
      <c r="D5926" t="str">
        <f t="shared" si="92"/>
        <v>OUTFLOWS</v>
      </c>
      <c r="E5926" t="s">
        <v>125</v>
      </c>
      <c r="F5926" t="s">
        <v>126</v>
      </c>
      <c r="G5926" t="s">
        <v>102</v>
      </c>
      <c r="H5926" t="s">
        <v>212</v>
      </c>
      <c r="I5926" t="s">
        <v>25</v>
      </c>
      <c r="J5926" t="s">
        <v>914</v>
      </c>
      <c r="K5926" t="s">
        <v>7279</v>
      </c>
      <c r="L5926" t="s">
        <v>620</v>
      </c>
      <c r="M5926" s="17">
        <f>VLOOKUP($K5926,[1]Budget!$V:$AE,5,0)*IF($C5926="1 - Revenues",1,IF(AND($C5926="5 - Transfers",MID(I5926,15,1)="4"),1,-1))</f>
        <v>0</v>
      </c>
      <c r="N5926" s="17">
        <f>VLOOKUP($K5926,[1]Budget!$V:$AE,6,0)*IF($C5926="1 - Revenues",1,IF(AND($C5926="5 - Transfers",MID(J5926,15,1)="4"),1,-1))</f>
        <v>-2000</v>
      </c>
      <c r="O5926" s="17">
        <f>IFERROR(IF(RIGHT(LEFT(K5926,15),1)="4",VLOOKUP(K5926,'[1]Budget Worksheet'!A:B,2,0),-1*VLOOKUP(K5926,'[1]Budget Worksheet'!A:B,2,0)),0)</f>
        <v>0</v>
      </c>
      <c r="P5926" s="17">
        <f>VLOOKUP($K5926,[1]Budget!$V:$AE,8,0)*IF($C5926="1 - Revenues",1,IF(AND($C5926="5 - Transfers",MID($K5926,15,1)="4"),1,-1))</f>
        <v>0</v>
      </c>
      <c r="Q5926" s="17">
        <f>VLOOKUP($K5926,[1]Budget!$V:$AE,10,0)*IF($C5926="1 - Revenues",1,IF(AND($C5926="5 - Transfers",MID(K5926,15,1)="4"),1,-1))</f>
        <v>0</v>
      </c>
      <c r="S5926" s="18" t="b">
        <f>IF(LEFT(C5926,1)="1",1,-1)*SUMIF([1]Budget!V:V,'Budget Worksheet for Pivot Tabl'!K5926,[1]Budget!AC:AC)=P5926</f>
        <v>1</v>
      </c>
    </row>
    <row r="5927" spans="1:19" x14ac:dyDescent="0.25">
      <c r="A5927" t="s">
        <v>7198</v>
      </c>
      <c r="B5927" t="s">
        <v>7199</v>
      </c>
      <c r="C5927" t="s">
        <v>8</v>
      </c>
      <c r="D5927" t="str">
        <f t="shared" si="92"/>
        <v>OUTFLOWS</v>
      </c>
      <c r="E5927" t="s">
        <v>125</v>
      </c>
      <c r="F5927" t="s">
        <v>126</v>
      </c>
      <c r="G5927" t="s">
        <v>102</v>
      </c>
      <c r="H5927" t="s">
        <v>212</v>
      </c>
      <c r="I5927" t="s">
        <v>25</v>
      </c>
      <c r="J5927" t="s">
        <v>914</v>
      </c>
      <c r="K5927" t="s">
        <v>7280</v>
      </c>
      <c r="L5927" t="s">
        <v>472</v>
      </c>
      <c r="M5927" s="17">
        <f>VLOOKUP($K5927,[1]Budget!$V:$AE,5,0)*IF($C5927="1 - Revenues",1,IF(AND($C5927="5 - Transfers",MID(I5927,15,1)="4"),1,-1))</f>
        <v>0</v>
      </c>
      <c r="N5927" s="17">
        <f>VLOOKUP($K5927,[1]Budget!$V:$AE,6,0)*IF($C5927="1 - Revenues",1,IF(AND($C5927="5 - Transfers",MID(J5927,15,1)="4"),1,-1))</f>
        <v>-2000</v>
      </c>
      <c r="O5927" s="17">
        <f>IFERROR(IF(RIGHT(LEFT(K5927,15),1)="4",VLOOKUP(K5927,'[1]Budget Worksheet'!A:B,2,0),-1*VLOOKUP(K5927,'[1]Budget Worksheet'!A:B,2,0)),0)</f>
        <v>0</v>
      </c>
      <c r="P5927" s="17">
        <f>VLOOKUP($K5927,[1]Budget!$V:$AE,8,0)*IF($C5927="1 - Revenues",1,IF(AND($C5927="5 - Transfers",MID($K5927,15,1)="4"),1,-1))</f>
        <v>0</v>
      </c>
      <c r="Q5927" s="17">
        <f>VLOOKUP($K5927,[1]Budget!$V:$AE,10,0)*IF($C5927="1 - Revenues",1,IF(AND($C5927="5 - Transfers",MID(K5927,15,1)="4"),1,-1))</f>
        <v>0</v>
      </c>
      <c r="S5927" s="18" t="b">
        <f>IF(LEFT(C5927,1)="1",1,-1)*SUMIF([1]Budget!V:V,'Budget Worksheet for Pivot Tabl'!K5927,[1]Budget!AC:AC)=P5927</f>
        <v>1</v>
      </c>
    </row>
    <row r="5928" spans="1:19" x14ac:dyDescent="0.25">
      <c r="A5928" t="s">
        <v>7198</v>
      </c>
      <c r="B5928" t="s">
        <v>7199</v>
      </c>
      <c r="C5928" t="s">
        <v>8</v>
      </c>
      <c r="D5928" t="str">
        <f t="shared" si="92"/>
        <v>OUTFLOWS</v>
      </c>
      <c r="E5928" t="s">
        <v>125</v>
      </c>
      <c r="F5928" t="s">
        <v>126</v>
      </c>
      <c r="G5928" t="s">
        <v>102</v>
      </c>
      <c r="H5928" t="s">
        <v>212</v>
      </c>
      <c r="I5928" t="s">
        <v>25</v>
      </c>
      <c r="J5928" t="s">
        <v>914</v>
      </c>
      <c r="K5928" t="s">
        <v>7281</v>
      </c>
      <c r="L5928" t="s">
        <v>627</v>
      </c>
      <c r="M5928" s="17">
        <f>VLOOKUP($K5928,[1]Budget!$V:$AE,5,0)*IF($C5928="1 - Revenues",1,IF(AND($C5928="5 - Transfers",MID(I5928,15,1)="4"),1,-1))</f>
        <v>0</v>
      </c>
      <c r="N5928" s="17">
        <f>VLOOKUP($K5928,[1]Budget!$V:$AE,6,0)*IF($C5928="1 - Revenues",1,IF(AND($C5928="5 - Transfers",MID(J5928,15,1)="4"),1,-1))</f>
        <v>0</v>
      </c>
      <c r="O5928" s="17">
        <f>IFERROR(IF(RIGHT(LEFT(K5928,15),1)="4",VLOOKUP(K5928,'[1]Budget Worksheet'!A:B,2,0),-1*VLOOKUP(K5928,'[1]Budget Worksheet'!A:B,2,0)),0)</f>
        <v>0</v>
      </c>
      <c r="P5928" s="17">
        <f>VLOOKUP($K5928,[1]Budget!$V:$AE,8,0)*IF($C5928="1 - Revenues",1,IF(AND($C5928="5 - Transfers",MID($K5928,15,1)="4"),1,-1))</f>
        <v>0</v>
      </c>
      <c r="Q5928" s="17">
        <f>VLOOKUP($K5928,[1]Budget!$V:$AE,10,0)*IF($C5928="1 - Revenues",1,IF(AND($C5928="5 - Transfers",MID(K5928,15,1)="4"),1,-1))</f>
        <v>0</v>
      </c>
      <c r="S5928" s="18" t="b">
        <f>IF(LEFT(C5928,1)="1",1,-1)*SUMIF([1]Budget!V:V,'Budget Worksheet for Pivot Tabl'!K5928,[1]Budget!AC:AC)=P5928</f>
        <v>1</v>
      </c>
    </row>
    <row r="5929" spans="1:19" x14ac:dyDescent="0.25">
      <c r="A5929" t="s">
        <v>7198</v>
      </c>
      <c r="B5929" t="s">
        <v>7199</v>
      </c>
      <c r="C5929" t="s">
        <v>9</v>
      </c>
      <c r="D5929" t="str">
        <f t="shared" si="92"/>
        <v>OUTFLOWS</v>
      </c>
      <c r="E5929" t="s">
        <v>125</v>
      </c>
      <c r="F5929" t="s">
        <v>126</v>
      </c>
      <c r="G5929" t="s">
        <v>102</v>
      </c>
      <c r="H5929" t="s">
        <v>212</v>
      </c>
      <c r="I5929" t="s">
        <v>25</v>
      </c>
      <c r="J5929" t="s">
        <v>914</v>
      </c>
      <c r="K5929" t="s">
        <v>7282</v>
      </c>
      <c r="L5929" t="s">
        <v>954</v>
      </c>
      <c r="M5929" s="17">
        <f>VLOOKUP($K5929,[1]Budget!$V:$AE,5,0)*IF($C5929="1 - Revenues",1,IF(AND($C5929="5 - Transfers",MID(I5929,15,1)="4"),1,-1))</f>
        <v>0</v>
      </c>
      <c r="N5929" s="17">
        <f>VLOOKUP($K5929,[1]Budget!$V:$AE,6,0)*IF($C5929="1 - Revenues",1,IF(AND($C5929="5 - Transfers",MID(J5929,15,1)="4"),1,-1))</f>
        <v>-1000</v>
      </c>
      <c r="O5929" s="17">
        <f>IFERROR(IF(RIGHT(LEFT(K5929,15),1)="4",VLOOKUP(K5929,'[1]Budget Worksheet'!A:B,2,0),-1*VLOOKUP(K5929,'[1]Budget Worksheet'!A:B,2,0)),0)</f>
        <v>0</v>
      </c>
      <c r="P5929" s="17">
        <f>VLOOKUP($K5929,[1]Budget!$V:$AE,8,0)*IF($C5929="1 - Revenues",1,IF(AND($C5929="5 - Transfers",MID($K5929,15,1)="4"),1,-1))</f>
        <v>0</v>
      </c>
      <c r="Q5929" s="17">
        <f>VLOOKUP($K5929,[1]Budget!$V:$AE,10,0)*IF($C5929="1 - Revenues",1,IF(AND($C5929="5 - Transfers",MID(K5929,15,1)="4"),1,-1))</f>
        <v>0</v>
      </c>
      <c r="S5929" s="18" t="b">
        <f>IF(LEFT(C5929,1)="1",1,-1)*SUMIF([1]Budget!V:V,'Budget Worksheet for Pivot Tabl'!K5929,[1]Budget!AC:AC)=P5929</f>
        <v>1</v>
      </c>
    </row>
    <row r="5930" spans="1:19" x14ac:dyDescent="0.25">
      <c r="A5930" t="s">
        <v>7198</v>
      </c>
      <c r="B5930" t="s">
        <v>7199</v>
      </c>
      <c r="C5930" t="s">
        <v>8</v>
      </c>
      <c r="D5930" t="str">
        <f t="shared" si="92"/>
        <v>OUTFLOWS</v>
      </c>
      <c r="E5930" t="s">
        <v>125</v>
      </c>
      <c r="F5930" t="s">
        <v>126</v>
      </c>
      <c r="G5930" t="s">
        <v>102</v>
      </c>
      <c r="H5930" t="s">
        <v>212</v>
      </c>
      <c r="I5930" t="s">
        <v>27</v>
      </c>
      <c r="J5930" t="s">
        <v>965</v>
      </c>
      <c r="K5930" t="s">
        <v>7283</v>
      </c>
      <c r="L5930" t="s">
        <v>590</v>
      </c>
      <c r="M5930" s="17">
        <f>VLOOKUP($K5930,[1]Budget!$V:$AE,5,0)*IF($C5930="1 - Revenues",1,IF(AND($C5930="5 - Transfers",MID(I5930,15,1)="4"),1,-1))</f>
        <v>0</v>
      </c>
      <c r="N5930" s="17">
        <f>VLOOKUP($K5930,[1]Budget!$V:$AE,6,0)*IF($C5930="1 - Revenues",1,IF(AND($C5930="5 - Transfers",MID(J5930,15,1)="4"),1,-1))</f>
        <v>-211000</v>
      </c>
      <c r="O5930" s="17">
        <f>IFERROR(IF(RIGHT(LEFT(K5930,15),1)="4",VLOOKUP(K5930,'[1]Budget Worksheet'!A:B,2,0),-1*VLOOKUP(K5930,'[1]Budget Worksheet'!A:B,2,0)),0)</f>
        <v>0</v>
      </c>
      <c r="P5930" s="17">
        <f>VLOOKUP($K5930,[1]Budget!$V:$AE,8,0)*IF($C5930="1 - Revenues",1,IF(AND($C5930="5 - Transfers",MID($K5930,15,1)="4"),1,-1))</f>
        <v>0</v>
      </c>
      <c r="Q5930" s="17">
        <f>VLOOKUP($K5930,[1]Budget!$V:$AE,10,0)*IF($C5930="1 - Revenues",1,IF(AND($C5930="5 - Transfers",MID(K5930,15,1)="4"),1,-1))</f>
        <v>0</v>
      </c>
      <c r="S5930" s="18" t="b">
        <f>IF(LEFT(C5930,1)="1",1,-1)*SUMIF([1]Budget!V:V,'Budget Worksheet for Pivot Tabl'!K5930,[1]Budget!AC:AC)=P5930</f>
        <v>1</v>
      </c>
    </row>
    <row r="5931" spans="1:19" x14ac:dyDescent="0.25">
      <c r="A5931" t="s">
        <v>7198</v>
      </c>
      <c r="B5931" t="s">
        <v>7199</v>
      </c>
      <c r="C5931" t="s">
        <v>8</v>
      </c>
      <c r="D5931" t="str">
        <f t="shared" si="92"/>
        <v>OUTFLOWS</v>
      </c>
      <c r="E5931" t="s">
        <v>125</v>
      </c>
      <c r="F5931" t="s">
        <v>126</v>
      </c>
      <c r="G5931" t="s">
        <v>102</v>
      </c>
      <c r="H5931" t="s">
        <v>212</v>
      </c>
      <c r="I5931" t="s">
        <v>27</v>
      </c>
      <c r="J5931" t="s">
        <v>965</v>
      </c>
      <c r="K5931" t="s">
        <v>7284</v>
      </c>
      <c r="L5931" t="s">
        <v>582</v>
      </c>
      <c r="M5931" s="17">
        <f>VLOOKUP($K5931,[1]Budget!$V:$AE,5,0)*IF($C5931="1 - Revenues",1,IF(AND($C5931="5 - Transfers",MID(I5931,15,1)="4"),1,-1))</f>
        <v>0</v>
      </c>
      <c r="N5931" s="17">
        <f>VLOOKUP($K5931,[1]Budget!$V:$AE,6,0)*IF($C5931="1 - Revenues",1,IF(AND($C5931="5 - Transfers",MID(J5931,15,1)="4"),1,-1))</f>
        <v>-9000</v>
      </c>
      <c r="O5931" s="17">
        <f>IFERROR(IF(RIGHT(LEFT(K5931,15),1)="4",VLOOKUP(K5931,'[1]Budget Worksheet'!A:B,2,0),-1*VLOOKUP(K5931,'[1]Budget Worksheet'!A:B,2,0)),0)</f>
        <v>0</v>
      </c>
      <c r="P5931" s="17">
        <f>VLOOKUP($K5931,[1]Budget!$V:$AE,8,0)*IF($C5931="1 - Revenues",1,IF(AND($C5931="5 - Transfers",MID($K5931,15,1)="4"),1,-1))</f>
        <v>0</v>
      </c>
      <c r="Q5931" s="17">
        <f>VLOOKUP($K5931,[1]Budget!$V:$AE,10,0)*IF($C5931="1 - Revenues",1,IF(AND($C5931="5 - Transfers",MID(K5931,15,1)="4"),1,-1))</f>
        <v>0</v>
      </c>
      <c r="S5931" s="18" t="b">
        <f>IF(LEFT(C5931,1)="1",1,-1)*SUMIF([1]Budget!V:V,'Budget Worksheet for Pivot Tabl'!K5931,[1]Budget!AC:AC)=P5931</f>
        <v>1</v>
      </c>
    </row>
    <row r="5932" spans="1:19" x14ac:dyDescent="0.25">
      <c r="A5932" t="s">
        <v>7198</v>
      </c>
      <c r="B5932" t="s">
        <v>7199</v>
      </c>
      <c r="C5932" t="s">
        <v>8</v>
      </c>
      <c r="D5932" t="str">
        <f t="shared" si="92"/>
        <v>OUTFLOWS</v>
      </c>
      <c r="E5932" t="s">
        <v>125</v>
      </c>
      <c r="F5932" t="s">
        <v>126</v>
      </c>
      <c r="G5932" t="s">
        <v>102</v>
      </c>
      <c r="H5932" t="s">
        <v>212</v>
      </c>
      <c r="I5932" t="s">
        <v>27</v>
      </c>
      <c r="J5932" t="s">
        <v>965</v>
      </c>
      <c r="K5932" t="s">
        <v>7285</v>
      </c>
      <c r="L5932" t="s">
        <v>593</v>
      </c>
      <c r="M5932" s="17">
        <f>VLOOKUP($K5932,[1]Budget!$V:$AE,5,0)*IF($C5932="1 - Revenues",1,IF(AND($C5932="5 - Transfers",MID(I5932,15,1)="4"),1,-1))</f>
        <v>0</v>
      </c>
      <c r="N5932" s="17">
        <f>VLOOKUP($K5932,[1]Budget!$V:$AE,6,0)*IF($C5932="1 - Revenues",1,IF(AND($C5932="5 - Transfers",MID(J5932,15,1)="4"),1,-1))</f>
        <v>-1000</v>
      </c>
      <c r="O5932" s="17">
        <f>IFERROR(IF(RIGHT(LEFT(K5932,15),1)="4",VLOOKUP(K5932,'[1]Budget Worksheet'!A:B,2,0),-1*VLOOKUP(K5932,'[1]Budget Worksheet'!A:B,2,0)),0)</f>
        <v>0</v>
      </c>
      <c r="P5932" s="17">
        <f>VLOOKUP($K5932,[1]Budget!$V:$AE,8,0)*IF($C5932="1 - Revenues",1,IF(AND($C5932="5 - Transfers",MID($K5932,15,1)="4"),1,-1))</f>
        <v>0</v>
      </c>
      <c r="Q5932" s="17">
        <f>VLOOKUP($K5932,[1]Budget!$V:$AE,10,0)*IF($C5932="1 - Revenues",1,IF(AND($C5932="5 - Transfers",MID(K5932,15,1)="4"),1,-1))</f>
        <v>0</v>
      </c>
      <c r="S5932" s="18" t="b">
        <f>IF(LEFT(C5932,1)="1",1,-1)*SUMIF([1]Budget!V:V,'Budget Worksheet for Pivot Tabl'!K5932,[1]Budget!AC:AC)=P5932</f>
        <v>1</v>
      </c>
    </row>
    <row r="5933" spans="1:19" x14ac:dyDescent="0.25">
      <c r="A5933" t="s">
        <v>7198</v>
      </c>
      <c r="B5933" t="s">
        <v>7199</v>
      </c>
      <c r="C5933" t="s">
        <v>8</v>
      </c>
      <c r="D5933" t="str">
        <f t="shared" si="92"/>
        <v>OUTFLOWS</v>
      </c>
      <c r="E5933" t="s">
        <v>125</v>
      </c>
      <c r="F5933" t="s">
        <v>126</v>
      </c>
      <c r="G5933" t="s">
        <v>102</v>
      </c>
      <c r="H5933" t="s">
        <v>212</v>
      </c>
      <c r="I5933" t="s">
        <v>27</v>
      </c>
      <c r="J5933" t="s">
        <v>965</v>
      </c>
      <c r="K5933" t="s">
        <v>7286</v>
      </c>
      <c r="L5933" t="s">
        <v>470</v>
      </c>
      <c r="M5933" s="17">
        <f>VLOOKUP($K5933,[1]Budget!$V:$AE,5,0)*IF($C5933="1 - Revenues",1,IF(AND($C5933="5 - Transfers",MID(I5933,15,1)="4"),1,-1))</f>
        <v>0</v>
      </c>
      <c r="N5933" s="17">
        <f>VLOOKUP($K5933,[1]Budget!$V:$AE,6,0)*IF($C5933="1 - Revenues",1,IF(AND($C5933="5 - Transfers",MID(J5933,15,1)="4"),1,-1))</f>
        <v>-43000</v>
      </c>
      <c r="O5933" s="17">
        <f>IFERROR(IF(RIGHT(LEFT(K5933,15),1)="4",VLOOKUP(K5933,'[1]Budget Worksheet'!A:B,2,0),-1*VLOOKUP(K5933,'[1]Budget Worksheet'!A:B,2,0)),0)</f>
        <v>0</v>
      </c>
      <c r="P5933" s="17">
        <f>VLOOKUP($K5933,[1]Budget!$V:$AE,8,0)*IF($C5933="1 - Revenues",1,IF(AND($C5933="5 - Transfers",MID($K5933,15,1)="4"),1,-1))</f>
        <v>0</v>
      </c>
      <c r="Q5933" s="17">
        <f>VLOOKUP($K5933,[1]Budget!$V:$AE,10,0)*IF($C5933="1 - Revenues",1,IF(AND($C5933="5 - Transfers",MID(K5933,15,1)="4"),1,-1))</f>
        <v>0</v>
      </c>
      <c r="S5933" s="18" t="b">
        <f>IF(LEFT(C5933,1)="1",1,-1)*SUMIF([1]Budget!V:V,'Budget Worksheet for Pivot Tabl'!K5933,[1]Budget!AC:AC)=P5933</f>
        <v>1</v>
      </c>
    </row>
    <row r="5934" spans="1:19" x14ac:dyDescent="0.25">
      <c r="A5934" t="s">
        <v>7198</v>
      </c>
      <c r="B5934" t="s">
        <v>7199</v>
      </c>
      <c r="C5934" t="s">
        <v>8</v>
      </c>
      <c r="D5934" t="str">
        <f t="shared" si="92"/>
        <v>OUTFLOWS</v>
      </c>
      <c r="E5934" t="s">
        <v>125</v>
      </c>
      <c r="F5934" t="s">
        <v>126</v>
      </c>
      <c r="G5934" t="s">
        <v>102</v>
      </c>
      <c r="H5934" t="s">
        <v>212</v>
      </c>
      <c r="I5934" t="s">
        <v>27</v>
      </c>
      <c r="J5934" t="s">
        <v>965</v>
      </c>
      <c r="K5934" t="s">
        <v>7287</v>
      </c>
      <c r="L5934" t="s">
        <v>606</v>
      </c>
      <c r="M5934" s="17">
        <f>VLOOKUP($K5934,[1]Budget!$V:$AE,5,0)*IF($C5934="1 - Revenues",1,IF(AND($C5934="5 - Transfers",MID(I5934,15,1)="4"),1,-1))</f>
        <v>0</v>
      </c>
      <c r="N5934" s="17">
        <f>VLOOKUP($K5934,[1]Budget!$V:$AE,6,0)*IF($C5934="1 - Revenues",1,IF(AND($C5934="5 - Transfers",MID(J5934,15,1)="4"),1,-1))</f>
        <v>-24000</v>
      </c>
      <c r="O5934" s="17">
        <f>IFERROR(IF(RIGHT(LEFT(K5934,15),1)="4",VLOOKUP(K5934,'[1]Budget Worksheet'!A:B,2,0),-1*VLOOKUP(K5934,'[1]Budget Worksheet'!A:B,2,0)),0)</f>
        <v>0</v>
      </c>
      <c r="P5934" s="17">
        <f>VLOOKUP($K5934,[1]Budget!$V:$AE,8,0)*IF($C5934="1 - Revenues",1,IF(AND($C5934="5 - Transfers",MID($K5934,15,1)="4"),1,-1))</f>
        <v>0</v>
      </c>
      <c r="Q5934" s="17">
        <f>VLOOKUP($K5934,[1]Budget!$V:$AE,10,0)*IF($C5934="1 - Revenues",1,IF(AND($C5934="5 - Transfers",MID(K5934,15,1)="4"),1,-1))</f>
        <v>0</v>
      </c>
      <c r="S5934" s="18" t="b">
        <f>IF(LEFT(C5934,1)="1",1,-1)*SUMIF([1]Budget!V:V,'Budget Worksheet for Pivot Tabl'!K5934,[1]Budget!AC:AC)=P5934</f>
        <v>1</v>
      </c>
    </row>
    <row r="5935" spans="1:19" x14ac:dyDescent="0.25">
      <c r="A5935" t="s">
        <v>7198</v>
      </c>
      <c r="B5935" t="s">
        <v>7199</v>
      </c>
      <c r="C5935" t="s">
        <v>8</v>
      </c>
      <c r="D5935" t="str">
        <f t="shared" si="92"/>
        <v>OUTFLOWS</v>
      </c>
      <c r="E5935" t="s">
        <v>125</v>
      </c>
      <c r="F5935" t="s">
        <v>126</v>
      </c>
      <c r="G5935" t="s">
        <v>102</v>
      </c>
      <c r="H5935" t="s">
        <v>212</v>
      </c>
      <c r="I5935" t="s">
        <v>27</v>
      </c>
      <c r="J5935" t="s">
        <v>965</v>
      </c>
      <c r="K5935" t="s">
        <v>7288</v>
      </c>
      <c r="L5935" t="s">
        <v>608</v>
      </c>
      <c r="M5935" s="17">
        <f>VLOOKUP($K5935,[1]Budget!$V:$AE,5,0)*IF($C5935="1 - Revenues",1,IF(AND($C5935="5 - Transfers",MID(I5935,15,1)="4"),1,-1))</f>
        <v>0</v>
      </c>
      <c r="N5935" s="17">
        <f>VLOOKUP($K5935,[1]Budget!$V:$AE,6,0)*IF($C5935="1 - Revenues",1,IF(AND($C5935="5 - Transfers",MID(J5935,15,1)="4"),1,-1))</f>
        <v>-49000</v>
      </c>
      <c r="O5935" s="17">
        <f>IFERROR(IF(RIGHT(LEFT(K5935,15),1)="4",VLOOKUP(K5935,'[1]Budget Worksheet'!A:B,2,0),-1*VLOOKUP(K5935,'[1]Budget Worksheet'!A:B,2,0)),0)</f>
        <v>0</v>
      </c>
      <c r="P5935" s="17">
        <f>VLOOKUP($K5935,[1]Budget!$V:$AE,8,0)*IF($C5935="1 - Revenues",1,IF(AND($C5935="5 - Transfers",MID($K5935,15,1)="4"),1,-1))</f>
        <v>0</v>
      </c>
      <c r="Q5935" s="17">
        <f>VLOOKUP($K5935,[1]Budget!$V:$AE,10,0)*IF($C5935="1 - Revenues",1,IF(AND($C5935="5 - Transfers",MID(K5935,15,1)="4"),1,-1))</f>
        <v>0</v>
      </c>
      <c r="S5935" s="18" t="b">
        <f>IF(LEFT(C5935,1)="1",1,-1)*SUMIF([1]Budget!V:V,'Budget Worksheet for Pivot Tabl'!K5935,[1]Budget!AC:AC)=P5935</f>
        <v>1</v>
      </c>
    </row>
    <row r="5936" spans="1:19" x14ac:dyDescent="0.25">
      <c r="A5936" t="s">
        <v>7198</v>
      </c>
      <c r="B5936" t="s">
        <v>7199</v>
      </c>
      <c r="C5936" t="s">
        <v>8</v>
      </c>
      <c r="D5936" t="str">
        <f t="shared" si="92"/>
        <v>OUTFLOWS</v>
      </c>
      <c r="E5936" t="s">
        <v>125</v>
      </c>
      <c r="F5936" t="s">
        <v>126</v>
      </c>
      <c r="G5936" t="s">
        <v>102</v>
      </c>
      <c r="H5936" t="s">
        <v>212</v>
      </c>
      <c r="I5936" t="s">
        <v>27</v>
      </c>
      <c r="J5936" t="s">
        <v>965</v>
      </c>
      <c r="K5936" t="s">
        <v>7289</v>
      </c>
      <c r="L5936" t="s">
        <v>610</v>
      </c>
      <c r="M5936" s="17">
        <f>VLOOKUP($K5936,[1]Budget!$V:$AE,5,0)*IF($C5936="1 - Revenues",1,IF(AND($C5936="5 - Transfers",MID(I5936,15,1)="4"),1,-1))</f>
        <v>0</v>
      </c>
      <c r="N5936" s="17">
        <f>VLOOKUP($K5936,[1]Budget!$V:$AE,6,0)*IF($C5936="1 - Revenues",1,IF(AND($C5936="5 - Transfers",MID(J5936,15,1)="4"),1,-1))</f>
        <v>-4000</v>
      </c>
      <c r="O5936" s="17">
        <f>IFERROR(IF(RIGHT(LEFT(K5936,15),1)="4",VLOOKUP(K5936,'[1]Budget Worksheet'!A:B,2,0),-1*VLOOKUP(K5936,'[1]Budget Worksheet'!A:B,2,0)),0)</f>
        <v>0</v>
      </c>
      <c r="P5936" s="17">
        <f>VLOOKUP($K5936,[1]Budget!$V:$AE,8,0)*IF($C5936="1 - Revenues",1,IF(AND($C5936="5 - Transfers",MID($K5936,15,1)="4"),1,-1))</f>
        <v>0</v>
      </c>
      <c r="Q5936" s="17">
        <f>VLOOKUP($K5936,[1]Budget!$V:$AE,10,0)*IF($C5936="1 - Revenues",1,IF(AND($C5936="5 - Transfers",MID(K5936,15,1)="4"),1,-1))</f>
        <v>0</v>
      </c>
      <c r="S5936" s="18" t="b">
        <f>IF(LEFT(C5936,1)="1",1,-1)*SUMIF([1]Budget!V:V,'Budget Worksheet for Pivot Tabl'!K5936,[1]Budget!AC:AC)=P5936</f>
        <v>1</v>
      </c>
    </row>
    <row r="5937" spans="1:19" x14ac:dyDescent="0.25">
      <c r="A5937" t="s">
        <v>7198</v>
      </c>
      <c r="B5937" t="s">
        <v>7199</v>
      </c>
      <c r="C5937" t="s">
        <v>8</v>
      </c>
      <c r="D5937" t="str">
        <f t="shared" si="92"/>
        <v>OUTFLOWS</v>
      </c>
      <c r="E5937" t="s">
        <v>125</v>
      </c>
      <c r="F5937" t="s">
        <v>126</v>
      </c>
      <c r="G5937" t="s">
        <v>102</v>
      </c>
      <c r="H5937" t="s">
        <v>212</v>
      </c>
      <c r="I5937" t="s">
        <v>27</v>
      </c>
      <c r="J5937" t="s">
        <v>965</v>
      </c>
      <c r="K5937" t="s">
        <v>7290</v>
      </c>
      <c r="L5937" t="s">
        <v>612</v>
      </c>
      <c r="M5937" s="17">
        <f>VLOOKUP($K5937,[1]Budget!$V:$AE,5,0)*IF($C5937="1 - Revenues",1,IF(AND($C5937="5 - Transfers",MID(I5937,15,1)="4"),1,-1))</f>
        <v>0</v>
      </c>
      <c r="N5937" s="17">
        <f>VLOOKUP($K5937,[1]Budget!$V:$AE,6,0)*IF($C5937="1 - Revenues",1,IF(AND($C5937="5 - Transfers",MID(J5937,15,1)="4"),1,-1))</f>
        <v>-1000</v>
      </c>
      <c r="O5937" s="17">
        <f>IFERROR(IF(RIGHT(LEFT(K5937,15),1)="4",VLOOKUP(K5937,'[1]Budget Worksheet'!A:B,2,0),-1*VLOOKUP(K5937,'[1]Budget Worksheet'!A:B,2,0)),0)</f>
        <v>0</v>
      </c>
      <c r="P5937" s="17">
        <f>VLOOKUP($K5937,[1]Budget!$V:$AE,8,0)*IF($C5937="1 - Revenues",1,IF(AND($C5937="5 - Transfers",MID($K5937,15,1)="4"),1,-1))</f>
        <v>0</v>
      </c>
      <c r="Q5937" s="17">
        <f>VLOOKUP($K5937,[1]Budget!$V:$AE,10,0)*IF($C5937="1 - Revenues",1,IF(AND($C5937="5 - Transfers",MID(K5937,15,1)="4"),1,-1))</f>
        <v>0</v>
      </c>
      <c r="S5937" s="18" t="b">
        <f>IF(LEFT(C5937,1)="1",1,-1)*SUMIF([1]Budget!V:V,'Budget Worksheet for Pivot Tabl'!K5937,[1]Budget!AC:AC)=P5937</f>
        <v>1</v>
      </c>
    </row>
    <row r="5938" spans="1:19" x14ac:dyDescent="0.25">
      <c r="A5938" t="s">
        <v>7198</v>
      </c>
      <c r="B5938" t="s">
        <v>7199</v>
      </c>
      <c r="C5938" t="s">
        <v>8</v>
      </c>
      <c r="D5938" t="str">
        <f t="shared" si="92"/>
        <v>OUTFLOWS</v>
      </c>
      <c r="E5938" t="s">
        <v>125</v>
      </c>
      <c r="F5938" t="s">
        <v>126</v>
      </c>
      <c r="G5938" t="s">
        <v>102</v>
      </c>
      <c r="H5938" t="s">
        <v>212</v>
      </c>
      <c r="I5938" t="s">
        <v>27</v>
      </c>
      <c r="J5938" t="s">
        <v>965</v>
      </c>
      <c r="K5938" t="s">
        <v>7291</v>
      </c>
      <c r="L5938" t="s">
        <v>614</v>
      </c>
      <c r="M5938" s="17">
        <f>VLOOKUP($K5938,[1]Budget!$V:$AE,5,0)*IF($C5938="1 - Revenues",1,IF(AND($C5938="5 - Transfers",MID(I5938,15,1)="4"),1,-1))</f>
        <v>0</v>
      </c>
      <c r="N5938" s="17">
        <f>VLOOKUP($K5938,[1]Budget!$V:$AE,6,0)*IF($C5938="1 - Revenues",1,IF(AND($C5938="5 - Transfers",MID(J5938,15,1)="4"),1,-1))</f>
        <v>0</v>
      </c>
      <c r="O5938" s="17">
        <f>IFERROR(IF(RIGHT(LEFT(K5938,15),1)="4",VLOOKUP(K5938,'[1]Budget Worksheet'!A:B,2,0),-1*VLOOKUP(K5938,'[1]Budget Worksheet'!A:B,2,0)),0)</f>
        <v>0</v>
      </c>
      <c r="P5938" s="17">
        <f>VLOOKUP($K5938,[1]Budget!$V:$AE,8,0)*IF($C5938="1 - Revenues",1,IF(AND($C5938="5 - Transfers",MID($K5938,15,1)="4"),1,-1))</f>
        <v>0</v>
      </c>
      <c r="Q5938" s="17">
        <f>VLOOKUP($K5938,[1]Budget!$V:$AE,10,0)*IF($C5938="1 - Revenues",1,IF(AND($C5938="5 - Transfers",MID(K5938,15,1)="4"),1,-1))</f>
        <v>0</v>
      </c>
      <c r="S5938" s="18" t="b">
        <f>IF(LEFT(C5938,1)="1",1,-1)*SUMIF([1]Budget!V:V,'Budget Worksheet for Pivot Tabl'!K5938,[1]Budget!AC:AC)=P5938</f>
        <v>1</v>
      </c>
    </row>
    <row r="5939" spans="1:19" x14ac:dyDescent="0.25">
      <c r="A5939" t="s">
        <v>7198</v>
      </c>
      <c r="B5939" t="s">
        <v>7199</v>
      </c>
      <c r="C5939" t="s">
        <v>8</v>
      </c>
      <c r="D5939" t="str">
        <f t="shared" si="92"/>
        <v>OUTFLOWS</v>
      </c>
      <c r="E5939" t="s">
        <v>125</v>
      </c>
      <c r="F5939" t="s">
        <v>126</v>
      </c>
      <c r="G5939" t="s">
        <v>102</v>
      </c>
      <c r="H5939" t="s">
        <v>212</v>
      </c>
      <c r="I5939" t="s">
        <v>27</v>
      </c>
      <c r="J5939" t="s">
        <v>965</v>
      </c>
      <c r="K5939" t="s">
        <v>7292</v>
      </c>
      <c r="L5939" t="s">
        <v>618</v>
      </c>
      <c r="M5939" s="17">
        <f>VLOOKUP($K5939,[1]Budget!$V:$AE,5,0)*IF($C5939="1 - Revenues",1,IF(AND($C5939="5 - Transfers",MID(I5939,15,1)="4"),1,-1))</f>
        <v>0</v>
      </c>
      <c r="N5939" s="17">
        <f>VLOOKUP($K5939,[1]Budget!$V:$AE,6,0)*IF($C5939="1 - Revenues",1,IF(AND($C5939="5 - Transfers",MID(J5939,15,1)="4"),1,-1))</f>
        <v>-1000</v>
      </c>
      <c r="O5939" s="17">
        <f>IFERROR(IF(RIGHT(LEFT(K5939,15),1)="4",VLOOKUP(K5939,'[1]Budget Worksheet'!A:B,2,0),-1*VLOOKUP(K5939,'[1]Budget Worksheet'!A:B,2,0)),0)</f>
        <v>0</v>
      </c>
      <c r="P5939" s="17">
        <f>VLOOKUP($K5939,[1]Budget!$V:$AE,8,0)*IF($C5939="1 - Revenues",1,IF(AND($C5939="5 - Transfers",MID($K5939,15,1)="4"),1,-1))</f>
        <v>0</v>
      </c>
      <c r="Q5939" s="17">
        <f>VLOOKUP($K5939,[1]Budget!$V:$AE,10,0)*IF($C5939="1 - Revenues",1,IF(AND($C5939="5 - Transfers",MID(K5939,15,1)="4"),1,-1))</f>
        <v>0</v>
      </c>
      <c r="S5939" s="18" t="b">
        <f>IF(LEFT(C5939,1)="1",1,-1)*SUMIF([1]Budget!V:V,'Budget Worksheet for Pivot Tabl'!K5939,[1]Budget!AC:AC)=P5939</f>
        <v>1</v>
      </c>
    </row>
    <row r="5940" spans="1:19" x14ac:dyDescent="0.25">
      <c r="A5940" t="s">
        <v>7198</v>
      </c>
      <c r="B5940" t="s">
        <v>7199</v>
      </c>
      <c r="C5940" t="s">
        <v>8</v>
      </c>
      <c r="D5940" t="str">
        <f t="shared" si="92"/>
        <v>OUTFLOWS</v>
      </c>
      <c r="E5940" t="s">
        <v>125</v>
      </c>
      <c r="F5940" t="s">
        <v>126</v>
      </c>
      <c r="G5940" t="s">
        <v>102</v>
      </c>
      <c r="H5940" t="s">
        <v>212</v>
      </c>
      <c r="I5940" t="s">
        <v>27</v>
      </c>
      <c r="J5940" t="s">
        <v>965</v>
      </c>
      <c r="K5940" t="s">
        <v>7293</v>
      </c>
      <c r="L5940" t="s">
        <v>620</v>
      </c>
      <c r="M5940" s="17">
        <f>VLOOKUP($K5940,[1]Budget!$V:$AE,5,0)*IF($C5940="1 - Revenues",1,IF(AND($C5940="5 - Transfers",MID(I5940,15,1)="4"),1,-1))</f>
        <v>0</v>
      </c>
      <c r="N5940" s="17">
        <f>VLOOKUP($K5940,[1]Budget!$V:$AE,6,0)*IF($C5940="1 - Revenues",1,IF(AND($C5940="5 - Transfers",MID(J5940,15,1)="4"),1,-1))</f>
        <v>-4000</v>
      </c>
      <c r="O5940" s="17">
        <f>IFERROR(IF(RIGHT(LEFT(K5940,15),1)="4",VLOOKUP(K5940,'[1]Budget Worksheet'!A:B,2,0),-1*VLOOKUP(K5940,'[1]Budget Worksheet'!A:B,2,0)),0)</f>
        <v>0</v>
      </c>
      <c r="P5940" s="17">
        <f>VLOOKUP($K5940,[1]Budget!$V:$AE,8,0)*IF($C5940="1 - Revenues",1,IF(AND($C5940="5 - Transfers",MID($K5940,15,1)="4"),1,-1))</f>
        <v>0</v>
      </c>
      <c r="Q5940" s="17">
        <f>VLOOKUP($K5940,[1]Budget!$V:$AE,10,0)*IF($C5940="1 - Revenues",1,IF(AND($C5940="5 - Transfers",MID(K5940,15,1)="4"),1,-1))</f>
        <v>0</v>
      </c>
      <c r="S5940" s="18" t="b">
        <f>IF(LEFT(C5940,1)="1",1,-1)*SUMIF([1]Budget!V:V,'Budget Worksheet for Pivot Tabl'!K5940,[1]Budget!AC:AC)=P5940</f>
        <v>1</v>
      </c>
    </row>
    <row r="5941" spans="1:19" x14ac:dyDescent="0.25">
      <c r="A5941" t="s">
        <v>7198</v>
      </c>
      <c r="B5941" t="s">
        <v>7199</v>
      </c>
      <c r="C5941" t="s">
        <v>8</v>
      </c>
      <c r="D5941" t="str">
        <f t="shared" si="92"/>
        <v>OUTFLOWS</v>
      </c>
      <c r="E5941" t="s">
        <v>125</v>
      </c>
      <c r="F5941" t="s">
        <v>126</v>
      </c>
      <c r="G5941" t="s">
        <v>102</v>
      </c>
      <c r="H5941" t="s">
        <v>212</v>
      </c>
      <c r="I5941" t="s">
        <v>27</v>
      </c>
      <c r="J5941" t="s">
        <v>965</v>
      </c>
      <c r="K5941" t="s">
        <v>7294</v>
      </c>
      <c r="L5941" t="s">
        <v>472</v>
      </c>
      <c r="M5941" s="17">
        <f>VLOOKUP($K5941,[1]Budget!$V:$AE,5,0)*IF($C5941="1 - Revenues",1,IF(AND($C5941="5 - Transfers",MID(I5941,15,1)="4"),1,-1))</f>
        <v>0</v>
      </c>
      <c r="N5941" s="17">
        <f>VLOOKUP($K5941,[1]Budget!$V:$AE,6,0)*IF($C5941="1 - Revenues",1,IF(AND($C5941="5 - Transfers",MID(J5941,15,1)="4"),1,-1))</f>
        <v>-3000</v>
      </c>
      <c r="O5941" s="17">
        <f>IFERROR(IF(RIGHT(LEFT(K5941,15),1)="4",VLOOKUP(K5941,'[1]Budget Worksheet'!A:B,2,0),-1*VLOOKUP(K5941,'[1]Budget Worksheet'!A:B,2,0)),0)</f>
        <v>0</v>
      </c>
      <c r="P5941" s="17">
        <f>VLOOKUP($K5941,[1]Budget!$V:$AE,8,0)*IF($C5941="1 - Revenues",1,IF(AND($C5941="5 - Transfers",MID($K5941,15,1)="4"),1,-1))</f>
        <v>0</v>
      </c>
      <c r="Q5941" s="17">
        <f>VLOOKUP($K5941,[1]Budget!$V:$AE,10,0)*IF($C5941="1 - Revenues",1,IF(AND($C5941="5 - Transfers",MID(K5941,15,1)="4"),1,-1))</f>
        <v>0</v>
      </c>
      <c r="S5941" s="18" t="b">
        <f>IF(LEFT(C5941,1)="1",1,-1)*SUMIF([1]Budget!V:V,'Budget Worksheet for Pivot Tabl'!K5941,[1]Budget!AC:AC)=P5941</f>
        <v>1</v>
      </c>
    </row>
    <row r="5942" spans="1:19" x14ac:dyDescent="0.25">
      <c r="A5942" t="s">
        <v>7198</v>
      </c>
      <c r="B5942" t="s">
        <v>7199</v>
      </c>
      <c r="C5942" t="s">
        <v>8</v>
      </c>
      <c r="D5942" t="str">
        <f t="shared" si="92"/>
        <v>OUTFLOWS</v>
      </c>
      <c r="E5942" t="s">
        <v>125</v>
      </c>
      <c r="F5942" t="s">
        <v>126</v>
      </c>
      <c r="G5942" t="s">
        <v>102</v>
      </c>
      <c r="H5942" t="s">
        <v>212</v>
      </c>
      <c r="I5942" t="s">
        <v>27</v>
      </c>
      <c r="J5942" t="s">
        <v>965</v>
      </c>
      <c r="K5942" t="s">
        <v>7295</v>
      </c>
      <c r="L5942" t="s">
        <v>627</v>
      </c>
      <c r="M5942" s="17">
        <f>VLOOKUP($K5942,[1]Budget!$V:$AE,5,0)*IF($C5942="1 - Revenues",1,IF(AND($C5942="5 - Transfers",MID(I5942,15,1)="4"),1,-1))</f>
        <v>0</v>
      </c>
      <c r="N5942" s="17">
        <f>VLOOKUP($K5942,[1]Budget!$V:$AE,6,0)*IF($C5942="1 - Revenues",1,IF(AND($C5942="5 - Transfers",MID(J5942,15,1)="4"),1,-1))</f>
        <v>0</v>
      </c>
      <c r="O5942" s="17">
        <f>IFERROR(IF(RIGHT(LEFT(K5942,15),1)="4",VLOOKUP(K5942,'[1]Budget Worksheet'!A:B,2,0),-1*VLOOKUP(K5942,'[1]Budget Worksheet'!A:B,2,0)),0)</f>
        <v>0</v>
      </c>
      <c r="P5942" s="17">
        <f>VLOOKUP($K5942,[1]Budget!$V:$AE,8,0)*IF($C5942="1 - Revenues",1,IF(AND($C5942="5 - Transfers",MID($K5942,15,1)="4"),1,-1))</f>
        <v>0</v>
      </c>
      <c r="Q5942" s="17">
        <f>VLOOKUP($K5942,[1]Budget!$V:$AE,10,0)*IF($C5942="1 - Revenues",1,IF(AND($C5942="5 - Transfers",MID(K5942,15,1)="4"),1,-1))</f>
        <v>0</v>
      </c>
      <c r="S5942" s="18" t="b">
        <f>IF(LEFT(C5942,1)="1",1,-1)*SUMIF([1]Budget!V:V,'Budget Worksheet for Pivot Tabl'!K5942,[1]Budget!AC:AC)=P5942</f>
        <v>1</v>
      </c>
    </row>
    <row r="5943" spans="1:19" x14ac:dyDescent="0.25">
      <c r="A5943" t="s">
        <v>7198</v>
      </c>
      <c r="B5943" t="s">
        <v>7199</v>
      </c>
      <c r="C5943" t="s">
        <v>8</v>
      </c>
      <c r="D5943" t="str">
        <f t="shared" si="92"/>
        <v>OUTFLOWS</v>
      </c>
      <c r="E5943" t="s">
        <v>127</v>
      </c>
      <c r="F5943" t="s">
        <v>92</v>
      </c>
      <c r="G5943" t="s">
        <v>102</v>
      </c>
      <c r="H5943" t="s">
        <v>212</v>
      </c>
      <c r="I5943" t="s">
        <v>5662</v>
      </c>
      <c r="J5943" t="s">
        <v>92</v>
      </c>
      <c r="K5943" t="s">
        <v>7296</v>
      </c>
      <c r="L5943" t="s">
        <v>590</v>
      </c>
      <c r="M5943" s="17">
        <f>VLOOKUP($K5943,[1]Budget!$V:$AE,5,0)*IF($C5943="1 - Revenues",1,IF(AND($C5943="5 - Transfers",MID(I5943,15,1)="4"),1,-1))</f>
        <v>0</v>
      </c>
      <c r="N5943" s="17">
        <f>VLOOKUP($K5943,[1]Budget!$V:$AE,6,0)*IF($C5943="1 - Revenues",1,IF(AND($C5943="5 - Transfers",MID(J5943,15,1)="4"),1,-1))</f>
        <v>-170000</v>
      </c>
      <c r="O5943" s="17">
        <f>IFERROR(IF(RIGHT(LEFT(K5943,15),1)="4",VLOOKUP(K5943,'[1]Budget Worksheet'!A:B,2,0),-1*VLOOKUP(K5943,'[1]Budget Worksheet'!A:B,2,0)),0)</f>
        <v>0</v>
      </c>
      <c r="P5943" s="17">
        <f>VLOOKUP($K5943,[1]Budget!$V:$AE,8,0)*IF($C5943="1 - Revenues",1,IF(AND($C5943="5 - Transfers",MID($K5943,15,1)="4"),1,-1))</f>
        <v>0</v>
      </c>
      <c r="Q5943" s="17">
        <f>VLOOKUP($K5943,[1]Budget!$V:$AE,10,0)*IF($C5943="1 - Revenues",1,IF(AND($C5943="5 - Transfers",MID(K5943,15,1)="4"),1,-1))</f>
        <v>0</v>
      </c>
      <c r="S5943" s="18" t="b">
        <f>IF(LEFT(C5943,1)="1",1,-1)*SUMIF([1]Budget!V:V,'Budget Worksheet for Pivot Tabl'!K5943,[1]Budget!AC:AC)=P5943</f>
        <v>1</v>
      </c>
    </row>
    <row r="5944" spans="1:19" x14ac:dyDescent="0.25">
      <c r="A5944" t="s">
        <v>7198</v>
      </c>
      <c r="B5944" t="s">
        <v>7199</v>
      </c>
      <c r="C5944" t="s">
        <v>8</v>
      </c>
      <c r="D5944" t="str">
        <f t="shared" si="92"/>
        <v>OUTFLOWS</v>
      </c>
      <c r="E5944" t="s">
        <v>127</v>
      </c>
      <c r="F5944" t="s">
        <v>92</v>
      </c>
      <c r="G5944" t="s">
        <v>102</v>
      </c>
      <c r="H5944" t="s">
        <v>212</v>
      </c>
      <c r="I5944" t="s">
        <v>5662</v>
      </c>
      <c r="J5944" t="s">
        <v>92</v>
      </c>
      <c r="K5944" t="s">
        <v>7297</v>
      </c>
      <c r="L5944" t="s">
        <v>593</v>
      </c>
      <c r="M5944" s="17">
        <f>VLOOKUP($K5944,[1]Budget!$V:$AE,5,0)*IF($C5944="1 - Revenues",1,IF(AND($C5944="5 - Transfers",MID(I5944,15,1)="4"),1,-1))</f>
        <v>0</v>
      </c>
      <c r="N5944" s="17">
        <f>VLOOKUP($K5944,[1]Budget!$V:$AE,6,0)*IF($C5944="1 - Revenues",1,IF(AND($C5944="5 - Transfers",MID(J5944,15,1)="4"),1,-1))</f>
        <v>-4000</v>
      </c>
      <c r="O5944" s="17">
        <f>IFERROR(IF(RIGHT(LEFT(K5944,15),1)="4",VLOOKUP(K5944,'[1]Budget Worksheet'!A:B,2,0),-1*VLOOKUP(K5944,'[1]Budget Worksheet'!A:B,2,0)),0)</f>
        <v>0</v>
      </c>
      <c r="P5944" s="17">
        <f>VLOOKUP($K5944,[1]Budget!$V:$AE,8,0)*IF($C5944="1 - Revenues",1,IF(AND($C5944="5 - Transfers",MID($K5944,15,1)="4"),1,-1))</f>
        <v>0</v>
      </c>
      <c r="Q5944" s="17">
        <f>VLOOKUP($K5944,[1]Budget!$V:$AE,10,0)*IF($C5944="1 - Revenues",1,IF(AND($C5944="5 - Transfers",MID(K5944,15,1)="4"),1,-1))</f>
        <v>0</v>
      </c>
      <c r="S5944" s="18" t="b">
        <f>IF(LEFT(C5944,1)="1",1,-1)*SUMIF([1]Budget!V:V,'Budget Worksheet for Pivot Tabl'!K5944,[1]Budget!AC:AC)=P5944</f>
        <v>1</v>
      </c>
    </row>
    <row r="5945" spans="1:19" x14ac:dyDescent="0.25">
      <c r="A5945" t="s">
        <v>7198</v>
      </c>
      <c r="B5945" t="s">
        <v>7199</v>
      </c>
      <c r="C5945" t="s">
        <v>8</v>
      </c>
      <c r="D5945" t="str">
        <f t="shared" si="92"/>
        <v>OUTFLOWS</v>
      </c>
      <c r="E5945" t="s">
        <v>127</v>
      </c>
      <c r="F5945" t="s">
        <v>92</v>
      </c>
      <c r="G5945" t="s">
        <v>102</v>
      </c>
      <c r="H5945" t="s">
        <v>212</v>
      </c>
      <c r="I5945" t="s">
        <v>5662</v>
      </c>
      <c r="J5945" t="s">
        <v>92</v>
      </c>
      <c r="K5945" t="s">
        <v>7298</v>
      </c>
      <c r="L5945" t="s">
        <v>599</v>
      </c>
      <c r="M5945" s="17">
        <f>VLOOKUP($K5945,[1]Budget!$V:$AE,5,0)*IF($C5945="1 - Revenues",1,IF(AND($C5945="5 - Transfers",MID(I5945,15,1)="4"),1,-1))</f>
        <v>0</v>
      </c>
      <c r="N5945" s="17">
        <f>VLOOKUP($K5945,[1]Budget!$V:$AE,6,0)*IF($C5945="1 - Revenues",1,IF(AND($C5945="5 - Transfers",MID(J5945,15,1)="4"),1,-1))</f>
        <v>-6000</v>
      </c>
      <c r="O5945" s="17">
        <f>IFERROR(IF(RIGHT(LEFT(K5945,15),1)="4",VLOOKUP(K5945,'[1]Budget Worksheet'!A:B,2,0),-1*VLOOKUP(K5945,'[1]Budget Worksheet'!A:B,2,0)),0)</f>
        <v>0</v>
      </c>
      <c r="P5945" s="17">
        <f>VLOOKUP($K5945,[1]Budget!$V:$AE,8,0)*IF($C5945="1 - Revenues",1,IF(AND($C5945="5 - Transfers",MID($K5945,15,1)="4"),1,-1))</f>
        <v>0</v>
      </c>
      <c r="Q5945" s="17">
        <f>VLOOKUP($K5945,[1]Budget!$V:$AE,10,0)*IF($C5945="1 - Revenues",1,IF(AND($C5945="5 - Transfers",MID(K5945,15,1)="4"),1,-1))</f>
        <v>0</v>
      </c>
      <c r="S5945" s="18" t="b">
        <f>IF(LEFT(C5945,1)="1",1,-1)*SUMIF([1]Budget!V:V,'Budget Worksheet for Pivot Tabl'!K5945,[1]Budget!AC:AC)=P5945</f>
        <v>1</v>
      </c>
    </row>
    <row r="5946" spans="1:19" x14ac:dyDescent="0.25">
      <c r="A5946" t="s">
        <v>7198</v>
      </c>
      <c r="B5946" t="s">
        <v>7199</v>
      </c>
      <c r="C5946" t="s">
        <v>8</v>
      </c>
      <c r="D5946" t="str">
        <f t="shared" si="92"/>
        <v>OUTFLOWS</v>
      </c>
      <c r="E5946" t="s">
        <v>127</v>
      </c>
      <c r="F5946" t="s">
        <v>92</v>
      </c>
      <c r="G5946" t="s">
        <v>102</v>
      </c>
      <c r="H5946" t="s">
        <v>212</v>
      </c>
      <c r="I5946" t="s">
        <v>5662</v>
      </c>
      <c r="J5946" t="s">
        <v>92</v>
      </c>
      <c r="K5946" t="s">
        <v>7299</v>
      </c>
      <c r="L5946" t="s">
        <v>1084</v>
      </c>
      <c r="M5946" s="17">
        <f>VLOOKUP($K5946,[1]Budget!$V:$AE,5,0)*IF($C5946="1 - Revenues",1,IF(AND($C5946="5 - Transfers",MID(I5946,15,1)="4"),1,-1))</f>
        <v>0</v>
      </c>
      <c r="N5946" s="17">
        <f>VLOOKUP($K5946,[1]Budget!$V:$AE,6,0)*IF($C5946="1 - Revenues",1,IF(AND($C5946="5 - Transfers",MID(J5946,15,1)="4"),1,-1))</f>
        <v>0</v>
      </c>
      <c r="O5946" s="17">
        <f>IFERROR(IF(RIGHT(LEFT(K5946,15),1)="4",VLOOKUP(K5946,'[1]Budget Worksheet'!A:B,2,0),-1*VLOOKUP(K5946,'[1]Budget Worksheet'!A:B,2,0)),0)</f>
        <v>0</v>
      </c>
      <c r="P5946" s="17">
        <f>VLOOKUP($K5946,[1]Budget!$V:$AE,8,0)*IF($C5946="1 - Revenues",1,IF(AND($C5946="5 - Transfers",MID($K5946,15,1)="4"),1,-1))</f>
        <v>0</v>
      </c>
      <c r="Q5946" s="17">
        <f>VLOOKUP($K5946,[1]Budget!$V:$AE,10,0)*IF($C5946="1 - Revenues",1,IF(AND($C5946="5 - Transfers",MID(K5946,15,1)="4"),1,-1))</f>
        <v>0</v>
      </c>
      <c r="S5946" s="18" t="b">
        <f>IF(LEFT(C5946,1)="1",1,-1)*SUMIF([1]Budget!V:V,'Budget Worksheet for Pivot Tabl'!K5946,[1]Budget!AC:AC)=P5946</f>
        <v>1</v>
      </c>
    </row>
    <row r="5947" spans="1:19" x14ac:dyDescent="0.25">
      <c r="A5947" t="s">
        <v>7198</v>
      </c>
      <c r="B5947" t="s">
        <v>7199</v>
      </c>
      <c r="C5947" t="s">
        <v>8</v>
      </c>
      <c r="D5947" t="str">
        <f t="shared" si="92"/>
        <v>OUTFLOWS</v>
      </c>
      <c r="E5947" t="s">
        <v>127</v>
      </c>
      <c r="F5947" t="s">
        <v>92</v>
      </c>
      <c r="G5947" t="s">
        <v>102</v>
      </c>
      <c r="H5947" t="s">
        <v>212</v>
      </c>
      <c r="I5947" t="s">
        <v>5662</v>
      </c>
      <c r="J5947" t="s">
        <v>92</v>
      </c>
      <c r="K5947" t="s">
        <v>7300</v>
      </c>
      <c r="L5947" t="s">
        <v>470</v>
      </c>
      <c r="M5947" s="17">
        <f>VLOOKUP($K5947,[1]Budget!$V:$AE,5,0)*IF($C5947="1 - Revenues",1,IF(AND($C5947="5 - Transfers",MID(I5947,15,1)="4"),1,-1))</f>
        <v>0</v>
      </c>
      <c r="N5947" s="17">
        <f>VLOOKUP($K5947,[1]Budget!$V:$AE,6,0)*IF($C5947="1 - Revenues",1,IF(AND($C5947="5 - Transfers",MID(J5947,15,1)="4"),1,-1))</f>
        <v>-36000</v>
      </c>
      <c r="O5947" s="17">
        <f>IFERROR(IF(RIGHT(LEFT(K5947,15),1)="4",VLOOKUP(K5947,'[1]Budget Worksheet'!A:B,2,0),-1*VLOOKUP(K5947,'[1]Budget Worksheet'!A:B,2,0)),0)</f>
        <v>0</v>
      </c>
      <c r="P5947" s="17">
        <f>VLOOKUP($K5947,[1]Budget!$V:$AE,8,0)*IF($C5947="1 - Revenues",1,IF(AND($C5947="5 - Transfers",MID($K5947,15,1)="4"),1,-1))</f>
        <v>0</v>
      </c>
      <c r="Q5947" s="17">
        <f>VLOOKUP($K5947,[1]Budget!$V:$AE,10,0)*IF($C5947="1 - Revenues",1,IF(AND($C5947="5 - Transfers",MID(K5947,15,1)="4"),1,-1))</f>
        <v>0</v>
      </c>
      <c r="S5947" s="18" t="b">
        <f>IF(LEFT(C5947,1)="1",1,-1)*SUMIF([1]Budget!V:V,'Budget Worksheet for Pivot Tabl'!K5947,[1]Budget!AC:AC)=P5947</f>
        <v>1</v>
      </c>
    </row>
    <row r="5948" spans="1:19" x14ac:dyDescent="0.25">
      <c r="A5948" t="s">
        <v>7198</v>
      </c>
      <c r="B5948" t="s">
        <v>7199</v>
      </c>
      <c r="C5948" t="s">
        <v>8</v>
      </c>
      <c r="D5948" t="str">
        <f t="shared" si="92"/>
        <v>OUTFLOWS</v>
      </c>
      <c r="E5948" t="s">
        <v>127</v>
      </c>
      <c r="F5948" t="s">
        <v>92</v>
      </c>
      <c r="G5948" t="s">
        <v>102</v>
      </c>
      <c r="H5948" t="s">
        <v>212</v>
      </c>
      <c r="I5948" t="s">
        <v>5662</v>
      </c>
      <c r="J5948" t="s">
        <v>92</v>
      </c>
      <c r="K5948" t="s">
        <v>7301</v>
      </c>
      <c r="L5948" t="s">
        <v>606</v>
      </c>
      <c r="M5948" s="17">
        <f>VLOOKUP($K5948,[1]Budget!$V:$AE,5,0)*IF($C5948="1 - Revenues",1,IF(AND($C5948="5 - Transfers",MID(I5948,15,1)="4"),1,-1))</f>
        <v>0</v>
      </c>
      <c r="N5948" s="17">
        <f>VLOOKUP($K5948,[1]Budget!$V:$AE,6,0)*IF($C5948="1 - Revenues",1,IF(AND($C5948="5 - Transfers",MID(J5948,15,1)="4"),1,-1))</f>
        <v>-14000</v>
      </c>
      <c r="O5948" s="17">
        <f>IFERROR(IF(RIGHT(LEFT(K5948,15),1)="4",VLOOKUP(K5948,'[1]Budget Worksheet'!A:B,2,0),-1*VLOOKUP(K5948,'[1]Budget Worksheet'!A:B,2,0)),0)</f>
        <v>0</v>
      </c>
      <c r="P5948" s="17">
        <f>VLOOKUP($K5948,[1]Budget!$V:$AE,8,0)*IF($C5948="1 - Revenues",1,IF(AND($C5948="5 - Transfers",MID($K5948,15,1)="4"),1,-1))</f>
        <v>0</v>
      </c>
      <c r="Q5948" s="17">
        <f>VLOOKUP($K5948,[1]Budget!$V:$AE,10,0)*IF($C5948="1 - Revenues",1,IF(AND($C5948="5 - Transfers",MID(K5948,15,1)="4"),1,-1))</f>
        <v>0</v>
      </c>
      <c r="S5948" s="18" t="b">
        <f>IF(LEFT(C5948,1)="1",1,-1)*SUMIF([1]Budget!V:V,'Budget Worksheet for Pivot Tabl'!K5948,[1]Budget!AC:AC)=P5948</f>
        <v>1</v>
      </c>
    </row>
    <row r="5949" spans="1:19" x14ac:dyDescent="0.25">
      <c r="A5949" t="s">
        <v>7198</v>
      </c>
      <c r="B5949" t="s">
        <v>7199</v>
      </c>
      <c r="C5949" t="s">
        <v>8</v>
      </c>
      <c r="D5949" t="str">
        <f t="shared" si="92"/>
        <v>OUTFLOWS</v>
      </c>
      <c r="E5949" t="s">
        <v>127</v>
      </c>
      <c r="F5949" t="s">
        <v>92</v>
      </c>
      <c r="G5949" t="s">
        <v>102</v>
      </c>
      <c r="H5949" t="s">
        <v>212</v>
      </c>
      <c r="I5949" t="s">
        <v>5662</v>
      </c>
      <c r="J5949" t="s">
        <v>92</v>
      </c>
      <c r="K5949" t="s">
        <v>7302</v>
      </c>
      <c r="L5949" t="s">
        <v>608</v>
      </c>
      <c r="M5949" s="17">
        <f>VLOOKUP($K5949,[1]Budget!$V:$AE,5,0)*IF($C5949="1 - Revenues",1,IF(AND($C5949="5 - Transfers",MID(I5949,15,1)="4"),1,-1))</f>
        <v>0</v>
      </c>
      <c r="N5949" s="17">
        <f>VLOOKUP($K5949,[1]Budget!$V:$AE,6,0)*IF($C5949="1 - Revenues",1,IF(AND($C5949="5 - Transfers",MID(J5949,15,1)="4"),1,-1))</f>
        <v>-23000</v>
      </c>
      <c r="O5949" s="17">
        <f>IFERROR(IF(RIGHT(LEFT(K5949,15),1)="4",VLOOKUP(K5949,'[1]Budget Worksheet'!A:B,2,0),-1*VLOOKUP(K5949,'[1]Budget Worksheet'!A:B,2,0)),0)</f>
        <v>0</v>
      </c>
      <c r="P5949" s="17">
        <f>VLOOKUP($K5949,[1]Budget!$V:$AE,8,0)*IF($C5949="1 - Revenues",1,IF(AND($C5949="5 - Transfers",MID($K5949,15,1)="4"),1,-1))</f>
        <v>0</v>
      </c>
      <c r="Q5949" s="17">
        <f>VLOOKUP($K5949,[1]Budget!$V:$AE,10,0)*IF($C5949="1 - Revenues",1,IF(AND($C5949="5 - Transfers",MID(K5949,15,1)="4"),1,-1))</f>
        <v>0</v>
      </c>
      <c r="S5949" s="18" t="b">
        <f>IF(LEFT(C5949,1)="1",1,-1)*SUMIF([1]Budget!V:V,'Budget Worksheet for Pivot Tabl'!K5949,[1]Budget!AC:AC)=P5949</f>
        <v>1</v>
      </c>
    </row>
    <row r="5950" spans="1:19" x14ac:dyDescent="0.25">
      <c r="A5950" t="s">
        <v>7198</v>
      </c>
      <c r="B5950" t="s">
        <v>7199</v>
      </c>
      <c r="C5950" t="s">
        <v>8</v>
      </c>
      <c r="D5950" t="str">
        <f t="shared" si="92"/>
        <v>OUTFLOWS</v>
      </c>
      <c r="E5950" t="s">
        <v>127</v>
      </c>
      <c r="F5950" t="s">
        <v>92</v>
      </c>
      <c r="G5950" t="s">
        <v>102</v>
      </c>
      <c r="H5950" t="s">
        <v>212</v>
      </c>
      <c r="I5950" t="s">
        <v>5662</v>
      </c>
      <c r="J5950" t="s">
        <v>92</v>
      </c>
      <c r="K5950" t="s">
        <v>7303</v>
      </c>
      <c r="L5950" t="s">
        <v>610</v>
      </c>
      <c r="M5950" s="17">
        <f>VLOOKUP($K5950,[1]Budget!$V:$AE,5,0)*IF($C5950="1 - Revenues",1,IF(AND($C5950="5 - Transfers",MID(I5950,15,1)="4"),1,-1))</f>
        <v>0</v>
      </c>
      <c r="N5950" s="17">
        <f>VLOOKUP($K5950,[1]Budget!$V:$AE,6,0)*IF($C5950="1 - Revenues",1,IF(AND($C5950="5 - Transfers",MID(J5950,15,1)="4"),1,-1))</f>
        <v>-2000</v>
      </c>
      <c r="O5950" s="17">
        <f>IFERROR(IF(RIGHT(LEFT(K5950,15),1)="4",VLOOKUP(K5950,'[1]Budget Worksheet'!A:B,2,0),-1*VLOOKUP(K5950,'[1]Budget Worksheet'!A:B,2,0)),0)</f>
        <v>0</v>
      </c>
      <c r="P5950" s="17">
        <f>VLOOKUP($K5950,[1]Budget!$V:$AE,8,0)*IF($C5950="1 - Revenues",1,IF(AND($C5950="5 - Transfers",MID($K5950,15,1)="4"),1,-1))</f>
        <v>0</v>
      </c>
      <c r="Q5950" s="17">
        <f>VLOOKUP($K5950,[1]Budget!$V:$AE,10,0)*IF($C5950="1 - Revenues",1,IF(AND($C5950="5 - Transfers",MID(K5950,15,1)="4"),1,-1))</f>
        <v>0</v>
      </c>
      <c r="S5950" s="18" t="b">
        <f>IF(LEFT(C5950,1)="1",1,-1)*SUMIF([1]Budget!V:V,'Budget Worksheet for Pivot Tabl'!K5950,[1]Budget!AC:AC)=P5950</f>
        <v>1</v>
      </c>
    </row>
    <row r="5951" spans="1:19" x14ac:dyDescent="0.25">
      <c r="A5951" t="s">
        <v>7198</v>
      </c>
      <c r="B5951" t="s">
        <v>7199</v>
      </c>
      <c r="C5951" t="s">
        <v>8</v>
      </c>
      <c r="D5951" t="str">
        <f t="shared" si="92"/>
        <v>OUTFLOWS</v>
      </c>
      <c r="E5951" t="s">
        <v>127</v>
      </c>
      <c r="F5951" t="s">
        <v>92</v>
      </c>
      <c r="G5951" t="s">
        <v>102</v>
      </c>
      <c r="H5951" t="s">
        <v>212</v>
      </c>
      <c r="I5951" t="s">
        <v>5662</v>
      </c>
      <c r="J5951" t="s">
        <v>92</v>
      </c>
      <c r="K5951" t="s">
        <v>7304</v>
      </c>
      <c r="L5951" t="s">
        <v>612</v>
      </c>
      <c r="M5951" s="17">
        <f>VLOOKUP($K5951,[1]Budget!$V:$AE,5,0)*IF($C5951="1 - Revenues",1,IF(AND($C5951="5 - Transfers",MID(I5951,15,1)="4"),1,-1))</f>
        <v>0</v>
      </c>
      <c r="N5951" s="17">
        <f>VLOOKUP($K5951,[1]Budget!$V:$AE,6,0)*IF($C5951="1 - Revenues",1,IF(AND($C5951="5 - Transfers",MID(J5951,15,1)="4"),1,-1))</f>
        <v>0</v>
      </c>
      <c r="O5951" s="17">
        <f>IFERROR(IF(RIGHT(LEFT(K5951,15),1)="4",VLOOKUP(K5951,'[1]Budget Worksheet'!A:B,2,0),-1*VLOOKUP(K5951,'[1]Budget Worksheet'!A:B,2,0)),0)</f>
        <v>0</v>
      </c>
      <c r="P5951" s="17">
        <f>VLOOKUP($K5951,[1]Budget!$V:$AE,8,0)*IF($C5951="1 - Revenues",1,IF(AND($C5951="5 - Transfers",MID($K5951,15,1)="4"),1,-1))</f>
        <v>0</v>
      </c>
      <c r="Q5951" s="17">
        <f>VLOOKUP($K5951,[1]Budget!$V:$AE,10,0)*IF($C5951="1 - Revenues",1,IF(AND($C5951="5 - Transfers",MID(K5951,15,1)="4"),1,-1))</f>
        <v>0</v>
      </c>
      <c r="S5951" s="18" t="b">
        <f>IF(LEFT(C5951,1)="1",1,-1)*SUMIF([1]Budget!V:V,'Budget Worksheet for Pivot Tabl'!K5951,[1]Budget!AC:AC)=P5951</f>
        <v>1</v>
      </c>
    </row>
    <row r="5952" spans="1:19" x14ac:dyDescent="0.25">
      <c r="A5952" t="s">
        <v>7198</v>
      </c>
      <c r="B5952" t="s">
        <v>7199</v>
      </c>
      <c r="C5952" t="s">
        <v>8</v>
      </c>
      <c r="D5952" t="str">
        <f t="shared" si="92"/>
        <v>OUTFLOWS</v>
      </c>
      <c r="E5952" t="s">
        <v>127</v>
      </c>
      <c r="F5952" t="s">
        <v>92</v>
      </c>
      <c r="G5952" t="s">
        <v>102</v>
      </c>
      <c r="H5952" t="s">
        <v>212</v>
      </c>
      <c r="I5952" t="s">
        <v>5662</v>
      </c>
      <c r="J5952" t="s">
        <v>92</v>
      </c>
      <c r="K5952" t="s">
        <v>7305</v>
      </c>
      <c r="L5952" t="s">
        <v>614</v>
      </c>
      <c r="M5952" s="17">
        <f>VLOOKUP($K5952,[1]Budget!$V:$AE,5,0)*IF($C5952="1 - Revenues",1,IF(AND($C5952="5 - Transfers",MID(I5952,15,1)="4"),1,-1))</f>
        <v>0</v>
      </c>
      <c r="N5952" s="17">
        <f>VLOOKUP($K5952,[1]Budget!$V:$AE,6,0)*IF($C5952="1 - Revenues",1,IF(AND($C5952="5 - Transfers",MID(J5952,15,1)="4"),1,-1))</f>
        <v>0</v>
      </c>
      <c r="O5952" s="17">
        <f>IFERROR(IF(RIGHT(LEFT(K5952,15),1)="4",VLOOKUP(K5952,'[1]Budget Worksheet'!A:B,2,0),-1*VLOOKUP(K5952,'[1]Budget Worksheet'!A:B,2,0)),0)</f>
        <v>0</v>
      </c>
      <c r="P5952" s="17">
        <f>VLOOKUP($K5952,[1]Budget!$V:$AE,8,0)*IF($C5952="1 - Revenues",1,IF(AND($C5952="5 - Transfers",MID($K5952,15,1)="4"),1,-1))</f>
        <v>0</v>
      </c>
      <c r="Q5952" s="17">
        <f>VLOOKUP($K5952,[1]Budget!$V:$AE,10,0)*IF($C5952="1 - Revenues",1,IF(AND($C5952="5 - Transfers",MID(K5952,15,1)="4"),1,-1))</f>
        <v>0</v>
      </c>
      <c r="S5952" s="18" t="b">
        <f>IF(LEFT(C5952,1)="1",1,-1)*SUMIF([1]Budget!V:V,'Budget Worksheet for Pivot Tabl'!K5952,[1]Budget!AC:AC)=P5952</f>
        <v>1</v>
      </c>
    </row>
    <row r="5953" spans="1:19" x14ac:dyDescent="0.25">
      <c r="A5953" t="s">
        <v>7198</v>
      </c>
      <c r="B5953" t="s">
        <v>7199</v>
      </c>
      <c r="C5953" t="s">
        <v>8</v>
      </c>
      <c r="D5953" t="str">
        <f t="shared" si="92"/>
        <v>OUTFLOWS</v>
      </c>
      <c r="E5953" t="s">
        <v>127</v>
      </c>
      <c r="F5953" t="s">
        <v>92</v>
      </c>
      <c r="G5953" t="s">
        <v>102</v>
      </c>
      <c r="H5953" t="s">
        <v>212</v>
      </c>
      <c r="I5953" t="s">
        <v>5662</v>
      </c>
      <c r="J5953" t="s">
        <v>92</v>
      </c>
      <c r="K5953" t="s">
        <v>7306</v>
      </c>
      <c r="L5953" t="s">
        <v>618</v>
      </c>
      <c r="M5953" s="17">
        <f>VLOOKUP($K5953,[1]Budget!$V:$AE,5,0)*IF($C5953="1 - Revenues",1,IF(AND($C5953="5 - Transfers",MID(I5953,15,1)="4"),1,-1))</f>
        <v>0</v>
      </c>
      <c r="N5953" s="17">
        <f>VLOOKUP($K5953,[1]Budget!$V:$AE,6,0)*IF($C5953="1 - Revenues",1,IF(AND($C5953="5 - Transfers",MID(J5953,15,1)="4"),1,-1))</f>
        <v>0</v>
      </c>
      <c r="O5953" s="17">
        <f>IFERROR(IF(RIGHT(LEFT(K5953,15),1)="4",VLOOKUP(K5953,'[1]Budget Worksheet'!A:B,2,0),-1*VLOOKUP(K5953,'[1]Budget Worksheet'!A:B,2,0)),0)</f>
        <v>0</v>
      </c>
      <c r="P5953" s="17">
        <f>VLOOKUP($K5953,[1]Budget!$V:$AE,8,0)*IF($C5953="1 - Revenues",1,IF(AND($C5953="5 - Transfers",MID($K5953,15,1)="4"),1,-1))</f>
        <v>0</v>
      </c>
      <c r="Q5953" s="17">
        <f>VLOOKUP($K5953,[1]Budget!$V:$AE,10,0)*IF($C5953="1 - Revenues",1,IF(AND($C5953="5 - Transfers",MID(K5953,15,1)="4"),1,-1))</f>
        <v>0</v>
      </c>
      <c r="S5953" s="18" t="b">
        <f>IF(LEFT(C5953,1)="1",1,-1)*SUMIF([1]Budget!V:V,'Budget Worksheet for Pivot Tabl'!K5953,[1]Budget!AC:AC)=P5953</f>
        <v>1</v>
      </c>
    </row>
    <row r="5954" spans="1:19" x14ac:dyDescent="0.25">
      <c r="A5954" t="s">
        <v>7198</v>
      </c>
      <c r="B5954" t="s">
        <v>7199</v>
      </c>
      <c r="C5954" t="s">
        <v>8</v>
      </c>
      <c r="D5954" t="str">
        <f t="shared" si="92"/>
        <v>OUTFLOWS</v>
      </c>
      <c r="E5954" t="s">
        <v>127</v>
      </c>
      <c r="F5954" t="s">
        <v>92</v>
      </c>
      <c r="G5954" t="s">
        <v>102</v>
      </c>
      <c r="H5954" t="s">
        <v>212</v>
      </c>
      <c r="I5954" t="s">
        <v>5662</v>
      </c>
      <c r="J5954" t="s">
        <v>92</v>
      </c>
      <c r="K5954" t="s">
        <v>7307</v>
      </c>
      <c r="L5954" t="s">
        <v>620</v>
      </c>
      <c r="M5954" s="17">
        <f>VLOOKUP($K5954,[1]Budget!$V:$AE,5,0)*IF($C5954="1 - Revenues",1,IF(AND($C5954="5 - Transfers",MID(I5954,15,1)="4"),1,-1))</f>
        <v>0</v>
      </c>
      <c r="N5954" s="17">
        <f>VLOOKUP($K5954,[1]Budget!$V:$AE,6,0)*IF($C5954="1 - Revenues",1,IF(AND($C5954="5 - Transfers",MID(J5954,15,1)="4"),1,-1))</f>
        <v>-4000</v>
      </c>
      <c r="O5954" s="17">
        <f>IFERROR(IF(RIGHT(LEFT(K5954,15),1)="4",VLOOKUP(K5954,'[1]Budget Worksheet'!A:B,2,0),-1*VLOOKUP(K5954,'[1]Budget Worksheet'!A:B,2,0)),0)</f>
        <v>0</v>
      </c>
      <c r="P5954" s="17">
        <f>VLOOKUP($K5954,[1]Budget!$V:$AE,8,0)*IF($C5954="1 - Revenues",1,IF(AND($C5954="5 - Transfers",MID($K5954,15,1)="4"),1,-1))</f>
        <v>0</v>
      </c>
      <c r="Q5954" s="17">
        <f>VLOOKUP($K5954,[1]Budget!$V:$AE,10,0)*IF($C5954="1 - Revenues",1,IF(AND($C5954="5 - Transfers",MID(K5954,15,1)="4"),1,-1))</f>
        <v>0</v>
      </c>
      <c r="S5954" s="18" t="b">
        <f>IF(LEFT(C5954,1)="1",1,-1)*SUMIF([1]Budget!V:V,'Budget Worksheet for Pivot Tabl'!K5954,[1]Budget!AC:AC)=P5954</f>
        <v>1</v>
      </c>
    </row>
    <row r="5955" spans="1:19" x14ac:dyDescent="0.25">
      <c r="A5955" t="s">
        <v>7198</v>
      </c>
      <c r="B5955" t="s">
        <v>7199</v>
      </c>
      <c r="C5955" t="s">
        <v>8</v>
      </c>
      <c r="D5955" t="str">
        <f t="shared" ref="D5955:D6018" si="93">IF(C5955="1 - Revenues","INFLOWS","OUTFLOWS")</f>
        <v>OUTFLOWS</v>
      </c>
      <c r="E5955" t="s">
        <v>127</v>
      </c>
      <c r="F5955" t="s">
        <v>92</v>
      </c>
      <c r="G5955" t="s">
        <v>102</v>
      </c>
      <c r="H5955" t="s">
        <v>212</v>
      </c>
      <c r="I5955" t="s">
        <v>5662</v>
      </c>
      <c r="J5955" t="s">
        <v>92</v>
      </c>
      <c r="K5955" t="s">
        <v>7308</v>
      </c>
      <c r="L5955" t="s">
        <v>472</v>
      </c>
      <c r="M5955" s="17">
        <f>VLOOKUP($K5955,[1]Budget!$V:$AE,5,0)*IF($C5955="1 - Revenues",1,IF(AND($C5955="5 - Transfers",MID(I5955,15,1)="4"),1,-1))</f>
        <v>0</v>
      </c>
      <c r="N5955" s="17">
        <f>VLOOKUP($K5955,[1]Budget!$V:$AE,6,0)*IF($C5955="1 - Revenues",1,IF(AND($C5955="5 - Transfers",MID(J5955,15,1)="4"),1,-1))</f>
        <v>-3000</v>
      </c>
      <c r="O5955" s="17">
        <f>IFERROR(IF(RIGHT(LEFT(K5955,15),1)="4",VLOOKUP(K5955,'[1]Budget Worksheet'!A:B,2,0),-1*VLOOKUP(K5955,'[1]Budget Worksheet'!A:B,2,0)),0)</f>
        <v>0</v>
      </c>
      <c r="P5955" s="17">
        <f>VLOOKUP($K5955,[1]Budget!$V:$AE,8,0)*IF($C5955="1 - Revenues",1,IF(AND($C5955="5 - Transfers",MID($K5955,15,1)="4"),1,-1))</f>
        <v>0</v>
      </c>
      <c r="Q5955" s="17">
        <f>VLOOKUP($K5955,[1]Budget!$V:$AE,10,0)*IF($C5955="1 - Revenues",1,IF(AND($C5955="5 - Transfers",MID(K5955,15,1)="4"),1,-1))</f>
        <v>0</v>
      </c>
      <c r="S5955" s="18" t="b">
        <f>IF(LEFT(C5955,1)="1",1,-1)*SUMIF([1]Budget!V:V,'Budget Worksheet for Pivot Tabl'!K5955,[1]Budget!AC:AC)=P5955</f>
        <v>1</v>
      </c>
    </row>
    <row r="5956" spans="1:19" x14ac:dyDescent="0.25">
      <c r="A5956" t="s">
        <v>7198</v>
      </c>
      <c r="B5956" t="s">
        <v>7199</v>
      </c>
      <c r="C5956" t="s">
        <v>8</v>
      </c>
      <c r="D5956" t="str">
        <f t="shared" si="93"/>
        <v>OUTFLOWS</v>
      </c>
      <c r="E5956" t="s">
        <v>127</v>
      </c>
      <c r="F5956" t="s">
        <v>92</v>
      </c>
      <c r="G5956" t="s">
        <v>102</v>
      </c>
      <c r="H5956" t="s">
        <v>212</v>
      </c>
      <c r="I5956" t="s">
        <v>5662</v>
      </c>
      <c r="J5956" t="s">
        <v>92</v>
      </c>
      <c r="K5956" t="s">
        <v>7309</v>
      </c>
      <c r="L5956" t="s">
        <v>627</v>
      </c>
      <c r="M5956" s="17">
        <f>VLOOKUP($K5956,[1]Budget!$V:$AE,5,0)*IF($C5956="1 - Revenues",1,IF(AND($C5956="5 - Transfers",MID(I5956,15,1)="4"),1,-1))</f>
        <v>0</v>
      </c>
      <c r="N5956" s="17">
        <f>VLOOKUP($K5956,[1]Budget!$V:$AE,6,0)*IF($C5956="1 - Revenues",1,IF(AND($C5956="5 - Transfers",MID(J5956,15,1)="4"),1,-1))</f>
        <v>-2000</v>
      </c>
      <c r="O5956" s="17">
        <f>IFERROR(IF(RIGHT(LEFT(K5956,15),1)="4",VLOOKUP(K5956,'[1]Budget Worksheet'!A:B,2,0),-1*VLOOKUP(K5956,'[1]Budget Worksheet'!A:B,2,0)),0)</f>
        <v>0</v>
      </c>
      <c r="P5956" s="17">
        <f>VLOOKUP($K5956,[1]Budget!$V:$AE,8,0)*IF($C5956="1 - Revenues",1,IF(AND($C5956="5 - Transfers",MID($K5956,15,1)="4"),1,-1))</f>
        <v>0</v>
      </c>
      <c r="Q5956" s="17">
        <f>VLOOKUP($K5956,[1]Budget!$V:$AE,10,0)*IF($C5956="1 - Revenues",1,IF(AND($C5956="5 - Transfers",MID(K5956,15,1)="4"),1,-1))</f>
        <v>0</v>
      </c>
      <c r="S5956" s="18" t="b">
        <f>IF(LEFT(C5956,1)="1",1,-1)*SUMIF([1]Budget!V:V,'Budget Worksheet for Pivot Tabl'!K5956,[1]Budget!AC:AC)=P5956</f>
        <v>1</v>
      </c>
    </row>
    <row r="5957" spans="1:19" x14ac:dyDescent="0.25">
      <c r="A5957" t="s">
        <v>7198</v>
      </c>
      <c r="B5957" t="s">
        <v>7199</v>
      </c>
      <c r="C5957" t="s">
        <v>9</v>
      </c>
      <c r="D5957" t="str">
        <f t="shared" si="93"/>
        <v>OUTFLOWS</v>
      </c>
      <c r="E5957" t="s">
        <v>127</v>
      </c>
      <c r="F5957" t="s">
        <v>92</v>
      </c>
      <c r="G5957" t="s">
        <v>102</v>
      </c>
      <c r="H5957" t="s">
        <v>212</v>
      </c>
      <c r="I5957" t="s">
        <v>5662</v>
      </c>
      <c r="J5957" t="s">
        <v>92</v>
      </c>
      <c r="K5957" t="s">
        <v>7310</v>
      </c>
      <c r="L5957" t="s">
        <v>792</v>
      </c>
      <c r="M5957" s="17">
        <f>VLOOKUP($K5957,[1]Budget!$V:$AE,5,0)*IF($C5957="1 - Revenues",1,IF(AND($C5957="5 - Transfers",MID(I5957,15,1)="4"),1,-1))</f>
        <v>0</v>
      </c>
      <c r="N5957" s="17">
        <f>VLOOKUP($K5957,[1]Budget!$V:$AE,6,0)*IF($C5957="1 - Revenues",1,IF(AND($C5957="5 - Transfers",MID(J5957,15,1)="4"),1,-1))</f>
        <v>0</v>
      </c>
      <c r="O5957" s="17">
        <f>IFERROR(IF(RIGHT(LEFT(K5957,15),1)="4",VLOOKUP(K5957,'[1]Budget Worksheet'!A:B,2,0),-1*VLOOKUP(K5957,'[1]Budget Worksheet'!A:B,2,0)),0)</f>
        <v>0</v>
      </c>
      <c r="P5957" s="17">
        <f>VLOOKUP($K5957,[1]Budget!$V:$AE,8,0)*IF($C5957="1 - Revenues",1,IF(AND($C5957="5 - Transfers",MID($K5957,15,1)="4"),1,-1))</f>
        <v>0</v>
      </c>
      <c r="Q5957" s="17">
        <f>VLOOKUP($K5957,[1]Budget!$V:$AE,10,0)*IF($C5957="1 - Revenues",1,IF(AND($C5957="5 - Transfers",MID(K5957,15,1)="4"),1,-1))</f>
        <v>0</v>
      </c>
      <c r="S5957" s="18" t="b">
        <f>IF(LEFT(C5957,1)="1",1,-1)*SUMIF([1]Budget!V:V,'Budget Worksheet for Pivot Tabl'!K5957,[1]Budget!AC:AC)=P5957</f>
        <v>1</v>
      </c>
    </row>
    <row r="5958" spans="1:19" x14ac:dyDescent="0.25">
      <c r="A5958" t="s">
        <v>7198</v>
      </c>
      <c r="B5958" t="s">
        <v>7199</v>
      </c>
      <c r="C5958" t="s">
        <v>8</v>
      </c>
      <c r="D5958" t="str">
        <f t="shared" si="93"/>
        <v>OUTFLOWS</v>
      </c>
      <c r="E5958" t="s">
        <v>127</v>
      </c>
      <c r="F5958" t="s">
        <v>92</v>
      </c>
      <c r="G5958" t="s">
        <v>102</v>
      </c>
      <c r="H5958" t="s">
        <v>212</v>
      </c>
      <c r="I5958" t="s">
        <v>7311</v>
      </c>
      <c r="J5958" t="s">
        <v>7312</v>
      </c>
      <c r="K5958" t="s">
        <v>7313</v>
      </c>
      <c r="L5958" t="s">
        <v>590</v>
      </c>
      <c r="M5958" s="17">
        <f>VLOOKUP($K5958,[1]Budget!$V:$AE,5,0)*IF($C5958="1 - Revenues",1,IF(AND($C5958="5 - Transfers",MID(I5958,15,1)="4"),1,-1))</f>
        <v>0</v>
      </c>
      <c r="N5958" s="17">
        <f>VLOOKUP($K5958,[1]Budget!$V:$AE,6,0)*IF($C5958="1 - Revenues",1,IF(AND($C5958="5 - Transfers",MID(J5958,15,1)="4"),1,-1))</f>
        <v>-36000</v>
      </c>
      <c r="O5958" s="17">
        <f>IFERROR(IF(RIGHT(LEFT(K5958,15),1)="4",VLOOKUP(K5958,'[1]Budget Worksheet'!A:B,2,0),-1*VLOOKUP(K5958,'[1]Budget Worksheet'!A:B,2,0)),0)</f>
        <v>0</v>
      </c>
      <c r="P5958" s="17">
        <f>VLOOKUP($K5958,[1]Budget!$V:$AE,8,0)*IF($C5958="1 - Revenues",1,IF(AND($C5958="5 - Transfers",MID($K5958,15,1)="4"),1,-1))</f>
        <v>0</v>
      </c>
      <c r="Q5958" s="17">
        <f>VLOOKUP($K5958,[1]Budget!$V:$AE,10,0)*IF($C5958="1 - Revenues",1,IF(AND($C5958="5 - Transfers",MID(K5958,15,1)="4"),1,-1))</f>
        <v>0</v>
      </c>
      <c r="S5958" s="18" t="b">
        <f>IF(LEFT(C5958,1)="1",1,-1)*SUMIF([1]Budget!V:V,'Budget Worksheet for Pivot Tabl'!K5958,[1]Budget!AC:AC)=P5958</f>
        <v>1</v>
      </c>
    </row>
    <row r="5959" spans="1:19" x14ac:dyDescent="0.25">
      <c r="A5959" t="s">
        <v>7198</v>
      </c>
      <c r="B5959" t="s">
        <v>7199</v>
      </c>
      <c r="C5959" t="s">
        <v>8</v>
      </c>
      <c r="D5959" t="str">
        <f t="shared" si="93"/>
        <v>OUTFLOWS</v>
      </c>
      <c r="E5959" t="s">
        <v>127</v>
      </c>
      <c r="F5959" t="s">
        <v>92</v>
      </c>
      <c r="G5959" t="s">
        <v>102</v>
      </c>
      <c r="H5959" t="s">
        <v>212</v>
      </c>
      <c r="I5959" t="s">
        <v>7311</v>
      </c>
      <c r="J5959" t="s">
        <v>7312</v>
      </c>
      <c r="K5959" t="s">
        <v>7314</v>
      </c>
      <c r="L5959" t="s">
        <v>470</v>
      </c>
      <c r="M5959" s="17">
        <f>VLOOKUP($K5959,[1]Budget!$V:$AE,5,0)*IF($C5959="1 - Revenues",1,IF(AND($C5959="5 - Transfers",MID(I5959,15,1)="4"),1,-1))</f>
        <v>0</v>
      </c>
      <c r="N5959" s="17">
        <f>VLOOKUP($K5959,[1]Budget!$V:$AE,6,0)*IF($C5959="1 - Revenues",1,IF(AND($C5959="5 - Transfers",MID(J5959,15,1)="4"),1,-1))</f>
        <v>-6000</v>
      </c>
      <c r="O5959" s="17">
        <f>IFERROR(IF(RIGHT(LEFT(K5959,15),1)="4",VLOOKUP(K5959,'[1]Budget Worksheet'!A:B,2,0),-1*VLOOKUP(K5959,'[1]Budget Worksheet'!A:B,2,0)),0)</f>
        <v>0</v>
      </c>
      <c r="P5959" s="17">
        <f>VLOOKUP($K5959,[1]Budget!$V:$AE,8,0)*IF($C5959="1 - Revenues",1,IF(AND($C5959="5 - Transfers",MID($K5959,15,1)="4"),1,-1))</f>
        <v>0</v>
      </c>
      <c r="Q5959" s="17">
        <f>VLOOKUP($K5959,[1]Budget!$V:$AE,10,0)*IF($C5959="1 - Revenues",1,IF(AND($C5959="5 - Transfers",MID(K5959,15,1)="4"),1,-1))</f>
        <v>0</v>
      </c>
      <c r="S5959" s="18" t="b">
        <f>IF(LEFT(C5959,1)="1",1,-1)*SUMIF([1]Budget!V:V,'Budget Worksheet for Pivot Tabl'!K5959,[1]Budget!AC:AC)=P5959</f>
        <v>1</v>
      </c>
    </row>
    <row r="5960" spans="1:19" x14ac:dyDescent="0.25">
      <c r="A5960" t="s">
        <v>7198</v>
      </c>
      <c r="B5960" t="s">
        <v>7199</v>
      </c>
      <c r="C5960" t="s">
        <v>8</v>
      </c>
      <c r="D5960" t="str">
        <f t="shared" si="93"/>
        <v>OUTFLOWS</v>
      </c>
      <c r="E5960" t="s">
        <v>127</v>
      </c>
      <c r="F5960" t="s">
        <v>92</v>
      </c>
      <c r="G5960" t="s">
        <v>102</v>
      </c>
      <c r="H5960" t="s">
        <v>212</v>
      </c>
      <c r="I5960" t="s">
        <v>7311</v>
      </c>
      <c r="J5960" t="s">
        <v>7312</v>
      </c>
      <c r="K5960" t="s">
        <v>7315</v>
      </c>
      <c r="L5960" t="s">
        <v>606</v>
      </c>
      <c r="M5960" s="17">
        <f>VLOOKUP($K5960,[1]Budget!$V:$AE,5,0)*IF($C5960="1 - Revenues",1,IF(AND($C5960="5 - Transfers",MID(I5960,15,1)="4"),1,-1))</f>
        <v>0</v>
      </c>
      <c r="N5960" s="17">
        <f>VLOOKUP($K5960,[1]Budget!$V:$AE,6,0)*IF($C5960="1 - Revenues",1,IF(AND($C5960="5 - Transfers",MID(J5960,15,1)="4"),1,-1))</f>
        <v>-3000</v>
      </c>
      <c r="O5960" s="17">
        <f>IFERROR(IF(RIGHT(LEFT(K5960,15),1)="4",VLOOKUP(K5960,'[1]Budget Worksheet'!A:B,2,0),-1*VLOOKUP(K5960,'[1]Budget Worksheet'!A:B,2,0)),0)</f>
        <v>0</v>
      </c>
      <c r="P5960" s="17">
        <f>VLOOKUP($K5960,[1]Budget!$V:$AE,8,0)*IF($C5960="1 - Revenues",1,IF(AND($C5960="5 - Transfers",MID($K5960,15,1)="4"),1,-1))</f>
        <v>0</v>
      </c>
      <c r="Q5960" s="17">
        <f>VLOOKUP($K5960,[1]Budget!$V:$AE,10,0)*IF($C5960="1 - Revenues",1,IF(AND($C5960="5 - Transfers",MID(K5960,15,1)="4"),1,-1))</f>
        <v>0</v>
      </c>
      <c r="S5960" s="18" t="b">
        <f>IF(LEFT(C5960,1)="1",1,-1)*SUMIF([1]Budget!V:V,'Budget Worksheet for Pivot Tabl'!K5960,[1]Budget!AC:AC)=P5960</f>
        <v>1</v>
      </c>
    </row>
    <row r="5961" spans="1:19" x14ac:dyDescent="0.25">
      <c r="A5961" t="s">
        <v>7198</v>
      </c>
      <c r="B5961" t="s">
        <v>7199</v>
      </c>
      <c r="C5961" t="s">
        <v>8</v>
      </c>
      <c r="D5961" t="str">
        <f t="shared" si="93"/>
        <v>OUTFLOWS</v>
      </c>
      <c r="E5961" t="s">
        <v>127</v>
      </c>
      <c r="F5961" t="s">
        <v>92</v>
      </c>
      <c r="G5961" t="s">
        <v>102</v>
      </c>
      <c r="H5961" t="s">
        <v>212</v>
      </c>
      <c r="I5961" t="s">
        <v>7311</v>
      </c>
      <c r="J5961" t="s">
        <v>7312</v>
      </c>
      <c r="K5961" t="s">
        <v>7316</v>
      </c>
      <c r="L5961" t="s">
        <v>608</v>
      </c>
      <c r="M5961" s="17">
        <f>VLOOKUP($K5961,[1]Budget!$V:$AE,5,0)*IF($C5961="1 - Revenues",1,IF(AND($C5961="5 - Transfers",MID(I5961,15,1)="4"),1,-1))</f>
        <v>0</v>
      </c>
      <c r="N5961" s="17">
        <f>VLOOKUP($K5961,[1]Budget!$V:$AE,6,0)*IF($C5961="1 - Revenues",1,IF(AND($C5961="5 - Transfers",MID(J5961,15,1)="4"),1,-1))</f>
        <v>-2000</v>
      </c>
      <c r="O5961" s="17">
        <f>IFERROR(IF(RIGHT(LEFT(K5961,15),1)="4",VLOOKUP(K5961,'[1]Budget Worksheet'!A:B,2,0),-1*VLOOKUP(K5961,'[1]Budget Worksheet'!A:B,2,0)),0)</f>
        <v>0</v>
      </c>
      <c r="P5961" s="17">
        <f>VLOOKUP($K5961,[1]Budget!$V:$AE,8,0)*IF($C5961="1 - Revenues",1,IF(AND($C5961="5 - Transfers",MID($K5961,15,1)="4"),1,-1))</f>
        <v>0</v>
      </c>
      <c r="Q5961" s="17">
        <f>VLOOKUP($K5961,[1]Budget!$V:$AE,10,0)*IF($C5961="1 - Revenues",1,IF(AND($C5961="5 - Transfers",MID(K5961,15,1)="4"),1,-1))</f>
        <v>0</v>
      </c>
      <c r="S5961" s="18" t="b">
        <f>IF(LEFT(C5961,1)="1",1,-1)*SUMIF([1]Budget!V:V,'Budget Worksheet for Pivot Tabl'!K5961,[1]Budget!AC:AC)=P5961</f>
        <v>1</v>
      </c>
    </row>
    <row r="5962" spans="1:19" x14ac:dyDescent="0.25">
      <c r="A5962" t="s">
        <v>7198</v>
      </c>
      <c r="B5962" t="s">
        <v>7199</v>
      </c>
      <c r="C5962" t="s">
        <v>8</v>
      </c>
      <c r="D5962" t="str">
        <f t="shared" si="93"/>
        <v>OUTFLOWS</v>
      </c>
      <c r="E5962" t="s">
        <v>127</v>
      </c>
      <c r="F5962" t="s">
        <v>92</v>
      </c>
      <c r="G5962" t="s">
        <v>102</v>
      </c>
      <c r="H5962" t="s">
        <v>212</v>
      </c>
      <c r="I5962" t="s">
        <v>7311</v>
      </c>
      <c r="J5962" t="s">
        <v>7312</v>
      </c>
      <c r="K5962" t="s">
        <v>7317</v>
      </c>
      <c r="L5962" t="s">
        <v>610</v>
      </c>
      <c r="M5962" s="17">
        <f>VLOOKUP($K5962,[1]Budget!$V:$AE,5,0)*IF($C5962="1 - Revenues",1,IF(AND($C5962="5 - Transfers",MID(I5962,15,1)="4"),1,-1))</f>
        <v>0</v>
      </c>
      <c r="N5962" s="17">
        <f>VLOOKUP($K5962,[1]Budget!$V:$AE,6,0)*IF($C5962="1 - Revenues",1,IF(AND($C5962="5 - Transfers",MID(J5962,15,1)="4"),1,-1))</f>
        <v>0</v>
      </c>
      <c r="O5962" s="17">
        <f>IFERROR(IF(RIGHT(LEFT(K5962,15),1)="4",VLOOKUP(K5962,'[1]Budget Worksheet'!A:B,2,0),-1*VLOOKUP(K5962,'[1]Budget Worksheet'!A:B,2,0)),0)</f>
        <v>0</v>
      </c>
      <c r="P5962" s="17">
        <f>VLOOKUP($K5962,[1]Budget!$V:$AE,8,0)*IF($C5962="1 - Revenues",1,IF(AND($C5962="5 - Transfers",MID($K5962,15,1)="4"),1,-1))</f>
        <v>0</v>
      </c>
      <c r="Q5962" s="17">
        <f>VLOOKUP($K5962,[1]Budget!$V:$AE,10,0)*IF($C5962="1 - Revenues",1,IF(AND($C5962="5 - Transfers",MID(K5962,15,1)="4"),1,-1))</f>
        <v>0</v>
      </c>
      <c r="S5962" s="18" t="b">
        <f>IF(LEFT(C5962,1)="1",1,-1)*SUMIF([1]Budget!V:V,'Budget Worksheet for Pivot Tabl'!K5962,[1]Budget!AC:AC)=P5962</f>
        <v>1</v>
      </c>
    </row>
    <row r="5963" spans="1:19" x14ac:dyDescent="0.25">
      <c r="A5963" t="s">
        <v>7198</v>
      </c>
      <c r="B5963" t="s">
        <v>7199</v>
      </c>
      <c r="C5963" t="s">
        <v>8</v>
      </c>
      <c r="D5963" t="str">
        <f t="shared" si="93"/>
        <v>OUTFLOWS</v>
      </c>
      <c r="E5963" t="s">
        <v>127</v>
      </c>
      <c r="F5963" t="s">
        <v>92</v>
      </c>
      <c r="G5963" t="s">
        <v>102</v>
      </c>
      <c r="H5963" t="s">
        <v>212</v>
      </c>
      <c r="I5963" t="s">
        <v>7311</v>
      </c>
      <c r="J5963" t="s">
        <v>7312</v>
      </c>
      <c r="K5963" t="s">
        <v>7318</v>
      </c>
      <c r="L5963" t="s">
        <v>612</v>
      </c>
      <c r="M5963" s="17">
        <f>VLOOKUP($K5963,[1]Budget!$V:$AE,5,0)*IF($C5963="1 - Revenues",1,IF(AND($C5963="5 - Transfers",MID(I5963,15,1)="4"),1,-1))</f>
        <v>0</v>
      </c>
      <c r="N5963" s="17">
        <f>VLOOKUP($K5963,[1]Budget!$V:$AE,6,0)*IF($C5963="1 - Revenues",1,IF(AND($C5963="5 - Transfers",MID(J5963,15,1)="4"),1,-1))</f>
        <v>0</v>
      </c>
      <c r="O5963" s="17">
        <f>IFERROR(IF(RIGHT(LEFT(K5963,15),1)="4",VLOOKUP(K5963,'[1]Budget Worksheet'!A:B,2,0),-1*VLOOKUP(K5963,'[1]Budget Worksheet'!A:B,2,0)),0)</f>
        <v>0</v>
      </c>
      <c r="P5963" s="17">
        <f>VLOOKUP($K5963,[1]Budget!$V:$AE,8,0)*IF($C5963="1 - Revenues",1,IF(AND($C5963="5 - Transfers",MID($K5963,15,1)="4"),1,-1))</f>
        <v>0</v>
      </c>
      <c r="Q5963" s="17">
        <f>VLOOKUP($K5963,[1]Budget!$V:$AE,10,0)*IF($C5963="1 - Revenues",1,IF(AND($C5963="5 - Transfers",MID(K5963,15,1)="4"),1,-1))</f>
        <v>0</v>
      </c>
      <c r="S5963" s="18" t="b">
        <f>IF(LEFT(C5963,1)="1",1,-1)*SUMIF([1]Budget!V:V,'Budget Worksheet for Pivot Tabl'!K5963,[1]Budget!AC:AC)=P5963</f>
        <v>1</v>
      </c>
    </row>
    <row r="5964" spans="1:19" x14ac:dyDescent="0.25">
      <c r="A5964" t="s">
        <v>7198</v>
      </c>
      <c r="B5964" t="s">
        <v>7199</v>
      </c>
      <c r="C5964" t="s">
        <v>8</v>
      </c>
      <c r="D5964" t="str">
        <f t="shared" si="93"/>
        <v>OUTFLOWS</v>
      </c>
      <c r="E5964" t="s">
        <v>127</v>
      </c>
      <c r="F5964" t="s">
        <v>92</v>
      </c>
      <c r="G5964" t="s">
        <v>102</v>
      </c>
      <c r="H5964" t="s">
        <v>212</v>
      </c>
      <c r="I5964" t="s">
        <v>7311</v>
      </c>
      <c r="J5964" t="s">
        <v>7312</v>
      </c>
      <c r="K5964" t="s">
        <v>7319</v>
      </c>
      <c r="L5964" t="s">
        <v>614</v>
      </c>
      <c r="M5964" s="17">
        <f>VLOOKUP($K5964,[1]Budget!$V:$AE,5,0)*IF($C5964="1 - Revenues",1,IF(AND($C5964="5 - Transfers",MID(I5964,15,1)="4"),1,-1))</f>
        <v>0</v>
      </c>
      <c r="N5964" s="17">
        <f>VLOOKUP($K5964,[1]Budget!$V:$AE,6,0)*IF($C5964="1 - Revenues",1,IF(AND($C5964="5 - Transfers",MID(J5964,15,1)="4"),1,-1))</f>
        <v>0</v>
      </c>
      <c r="O5964" s="17">
        <f>IFERROR(IF(RIGHT(LEFT(K5964,15),1)="4",VLOOKUP(K5964,'[1]Budget Worksheet'!A:B,2,0),-1*VLOOKUP(K5964,'[1]Budget Worksheet'!A:B,2,0)),0)</f>
        <v>0</v>
      </c>
      <c r="P5964" s="17">
        <f>VLOOKUP($K5964,[1]Budget!$V:$AE,8,0)*IF($C5964="1 - Revenues",1,IF(AND($C5964="5 - Transfers",MID($K5964,15,1)="4"),1,-1))</f>
        <v>0</v>
      </c>
      <c r="Q5964" s="17">
        <f>VLOOKUP($K5964,[1]Budget!$V:$AE,10,0)*IF($C5964="1 - Revenues",1,IF(AND($C5964="5 - Transfers",MID(K5964,15,1)="4"),1,-1))</f>
        <v>0</v>
      </c>
      <c r="S5964" s="18" t="b">
        <f>IF(LEFT(C5964,1)="1",1,-1)*SUMIF([1]Budget!V:V,'Budget Worksheet for Pivot Tabl'!K5964,[1]Budget!AC:AC)=P5964</f>
        <v>1</v>
      </c>
    </row>
    <row r="5965" spans="1:19" x14ac:dyDescent="0.25">
      <c r="A5965" t="s">
        <v>7198</v>
      </c>
      <c r="B5965" t="s">
        <v>7199</v>
      </c>
      <c r="C5965" t="s">
        <v>8</v>
      </c>
      <c r="D5965" t="str">
        <f t="shared" si="93"/>
        <v>OUTFLOWS</v>
      </c>
      <c r="E5965" t="s">
        <v>127</v>
      </c>
      <c r="F5965" t="s">
        <v>92</v>
      </c>
      <c r="G5965" t="s">
        <v>102</v>
      </c>
      <c r="H5965" t="s">
        <v>212</v>
      </c>
      <c r="I5965" t="s">
        <v>7311</v>
      </c>
      <c r="J5965" t="s">
        <v>7312</v>
      </c>
      <c r="K5965" t="s">
        <v>7320</v>
      </c>
      <c r="L5965" t="s">
        <v>618</v>
      </c>
      <c r="M5965" s="17">
        <f>VLOOKUP($K5965,[1]Budget!$V:$AE,5,0)*IF($C5965="1 - Revenues",1,IF(AND($C5965="5 - Transfers",MID(I5965,15,1)="4"),1,-1))</f>
        <v>0</v>
      </c>
      <c r="N5965" s="17">
        <f>VLOOKUP($K5965,[1]Budget!$V:$AE,6,0)*IF($C5965="1 - Revenues",1,IF(AND($C5965="5 - Transfers",MID(J5965,15,1)="4"),1,-1))</f>
        <v>0</v>
      </c>
      <c r="O5965" s="17">
        <f>IFERROR(IF(RIGHT(LEFT(K5965,15),1)="4",VLOOKUP(K5965,'[1]Budget Worksheet'!A:B,2,0),-1*VLOOKUP(K5965,'[1]Budget Worksheet'!A:B,2,0)),0)</f>
        <v>0</v>
      </c>
      <c r="P5965" s="17">
        <f>VLOOKUP($K5965,[1]Budget!$V:$AE,8,0)*IF($C5965="1 - Revenues",1,IF(AND($C5965="5 - Transfers",MID($K5965,15,1)="4"),1,-1))</f>
        <v>0</v>
      </c>
      <c r="Q5965" s="17">
        <f>VLOOKUP($K5965,[1]Budget!$V:$AE,10,0)*IF($C5965="1 - Revenues",1,IF(AND($C5965="5 - Transfers",MID(K5965,15,1)="4"),1,-1))</f>
        <v>0</v>
      </c>
      <c r="S5965" s="18" t="b">
        <f>IF(LEFT(C5965,1)="1",1,-1)*SUMIF([1]Budget!V:V,'Budget Worksheet for Pivot Tabl'!K5965,[1]Budget!AC:AC)=P5965</f>
        <v>1</v>
      </c>
    </row>
    <row r="5966" spans="1:19" x14ac:dyDescent="0.25">
      <c r="A5966" t="s">
        <v>7198</v>
      </c>
      <c r="B5966" t="s">
        <v>7199</v>
      </c>
      <c r="C5966" t="s">
        <v>8</v>
      </c>
      <c r="D5966" t="str">
        <f t="shared" si="93"/>
        <v>OUTFLOWS</v>
      </c>
      <c r="E5966" t="s">
        <v>127</v>
      </c>
      <c r="F5966" t="s">
        <v>92</v>
      </c>
      <c r="G5966" t="s">
        <v>102</v>
      </c>
      <c r="H5966" t="s">
        <v>212</v>
      </c>
      <c r="I5966" t="s">
        <v>7311</v>
      </c>
      <c r="J5966" t="s">
        <v>7312</v>
      </c>
      <c r="K5966" t="s">
        <v>7321</v>
      </c>
      <c r="L5966" t="s">
        <v>620</v>
      </c>
      <c r="M5966" s="17">
        <f>VLOOKUP($K5966,[1]Budget!$V:$AE,5,0)*IF($C5966="1 - Revenues",1,IF(AND($C5966="5 - Transfers",MID(I5966,15,1)="4"),1,-1))</f>
        <v>0</v>
      </c>
      <c r="N5966" s="17">
        <f>VLOOKUP($K5966,[1]Budget!$V:$AE,6,0)*IF($C5966="1 - Revenues",1,IF(AND($C5966="5 - Transfers",MID(J5966,15,1)="4"),1,-1))</f>
        <v>-1000</v>
      </c>
      <c r="O5966" s="17">
        <f>IFERROR(IF(RIGHT(LEFT(K5966,15),1)="4",VLOOKUP(K5966,'[1]Budget Worksheet'!A:B,2,0),-1*VLOOKUP(K5966,'[1]Budget Worksheet'!A:B,2,0)),0)</f>
        <v>0</v>
      </c>
      <c r="P5966" s="17">
        <f>VLOOKUP($K5966,[1]Budget!$V:$AE,8,0)*IF($C5966="1 - Revenues",1,IF(AND($C5966="5 - Transfers",MID($K5966,15,1)="4"),1,-1))</f>
        <v>0</v>
      </c>
      <c r="Q5966" s="17">
        <f>VLOOKUP($K5966,[1]Budget!$V:$AE,10,0)*IF($C5966="1 - Revenues",1,IF(AND($C5966="5 - Transfers",MID(K5966,15,1)="4"),1,-1))</f>
        <v>0</v>
      </c>
      <c r="S5966" s="18" t="b">
        <f>IF(LEFT(C5966,1)="1",1,-1)*SUMIF([1]Budget!V:V,'Budget Worksheet for Pivot Tabl'!K5966,[1]Budget!AC:AC)=P5966</f>
        <v>1</v>
      </c>
    </row>
    <row r="5967" spans="1:19" x14ac:dyDescent="0.25">
      <c r="A5967" t="s">
        <v>7198</v>
      </c>
      <c r="B5967" t="s">
        <v>7199</v>
      </c>
      <c r="C5967" t="s">
        <v>8</v>
      </c>
      <c r="D5967" t="str">
        <f t="shared" si="93"/>
        <v>OUTFLOWS</v>
      </c>
      <c r="E5967" t="s">
        <v>127</v>
      </c>
      <c r="F5967" t="s">
        <v>92</v>
      </c>
      <c r="G5967" t="s">
        <v>102</v>
      </c>
      <c r="H5967" t="s">
        <v>212</v>
      </c>
      <c r="I5967" t="s">
        <v>7311</v>
      </c>
      <c r="J5967" t="s">
        <v>7312</v>
      </c>
      <c r="K5967" t="s">
        <v>7322</v>
      </c>
      <c r="L5967" t="s">
        <v>472</v>
      </c>
      <c r="M5967" s="17">
        <f>VLOOKUP($K5967,[1]Budget!$V:$AE,5,0)*IF($C5967="1 - Revenues",1,IF(AND($C5967="5 - Transfers",MID(I5967,15,1)="4"),1,-1))</f>
        <v>0</v>
      </c>
      <c r="N5967" s="17">
        <f>VLOOKUP($K5967,[1]Budget!$V:$AE,6,0)*IF($C5967="1 - Revenues",1,IF(AND($C5967="5 - Transfers",MID(J5967,15,1)="4"),1,-1))</f>
        <v>-1000</v>
      </c>
      <c r="O5967" s="17">
        <f>IFERROR(IF(RIGHT(LEFT(K5967,15),1)="4",VLOOKUP(K5967,'[1]Budget Worksheet'!A:B,2,0),-1*VLOOKUP(K5967,'[1]Budget Worksheet'!A:B,2,0)),0)</f>
        <v>0</v>
      </c>
      <c r="P5967" s="17">
        <f>VLOOKUP($K5967,[1]Budget!$V:$AE,8,0)*IF($C5967="1 - Revenues",1,IF(AND($C5967="5 - Transfers",MID($K5967,15,1)="4"),1,-1))</f>
        <v>0</v>
      </c>
      <c r="Q5967" s="17">
        <f>VLOOKUP($K5967,[1]Budget!$V:$AE,10,0)*IF($C5967="1 - Revenues",1,IF(AND($C5967="5 - Transfers",MID(K5967,15,1)="4"),1,-1))</f>
        <v>0</v>
      </c>
      <c r="S5967" s="18" t="b">
        <f>IF(LEFT(C5967,1)="1",1,-1)*SUMIF([1]Budget!V:V,'Budget Worksheet for Pivot Tabl'!K5967,[1]Budget!AC:AC)=P5967</f>
        <v>1</v>
      </c>
    </row>
    <row r="5968" spans="1:19" x14ac:dyDescent="0.25">
      <c r="A5968" t="s">
        <v>7198</v>
      </c>
      <c r="B5968" t="s">
        <v>7199</v>
      </c>
      <c r="C5968" t="s">
        <v>8</v>
      </c>
      <c r="D5968" t="str">
        <f t="shared" si="93"/>
        <v>OUTFLOWS</v>
      </c>
      <c r="E5968" t="s">
        <v>116</v>
      </c>
      <c r="F5968" t="s">
        <v>117</v>
      </c>
      <c r="G5968" t="s">
        <v>119</v>
      </c>
      <c r="H5968" t="s">
        <v>326</v>
      </c>
      <c r="I5968" t="s">
        <v>325</v>
      </c>
      <c r="J5968" t="s">
        <v>326</v>
      </c>
      <c r="K5968" t="s">
        <v>7323</v>
      </c>
      <c r="L5968" t="s">
        <v>590</v>
      </c>
      <c r="M5968" s="17">
        <f>VLOOKUP($K5968,[1]Budget!$V:$AE,5,0)*IF($C5968="1 - Revenues",1,IF(AND($C5968="5 - Transfers",MID(I5968,15,1)="4"),1,-1))</f>
        <v>0</v>
      </c>
      <c r="N5968" s="17">
        <f>VLOOKUP($K5968,[1]Budget!$V:$AE,6,0)*IF($C5968="1 - Revenues",1,IF(AND($C5968="5 - Transfers",MID(J5968,15,1)="4"),1,-1))</f>
        <v>-73000</v>
      </c>
      <c r="O5968" s="17">
        <f>IFERROR(IF(RIGHT(LEFT(K5968,15),1)="4",VLOOKUP(K5968,'[1]Budget Worksheet'!A:B,2,0),-1*VLOOKUP(K5968,'[1]Budget Worksheet'!A:B,2,0)),0)</f>
        <v>0</v>
      </c>
      <c r="P5968" s="17">
        <f>VLOOKUP($K5968,[1]Budget!$V:$AE,8,0)*IF($C5968="1 - Revenues",1,IF(AND($C5968="5 - Transfers",MID($K5968,15,1)="4"),1,-1))</f>
        <v>0</v>
      </c>
      <c r="Q5968" s="17">
        <f>VLOOKUP($K5968,[1]Budget!$V:$AE,10,0)*IF($C5968="1 - Revenues",1,IF(AND($C5968="5 - Transfers",MID(K5968,15,1)="4"),1,-1))</f>
        <v>0</v>
      </c>
      <c r="S5968" s="18" t="b">
        <f>IF(LEFT(C5968,1)="1",1,-1)*SUMIF([1]Budget!V:V,'Budget Worksheet for Pivot Tabl'!K5968,[1]Budget!AC:AC)=P5968</f>
        <v>1</v>
      </c>
    </row>
    <row r="5969" spans="1:19" x14ac:dyDescent="0.25">
      <c r="A5969" t="s">
        <v>7198</v>
      </c>
      <c r="B5969" t="s">
        <v>7199</v>
      </c>
      <c r="C5969" t="s">
        <v>8</v>
      </c>
      <c r="D5969" t="str">
        <f t="shared" si="93"/>
        <v>OUTFLOWS</v>
      </c>
      <c r="E5969" t="s">
        <v>116</v>
      </c>
      <c r="F5969" t="s">
        <v>117</v>
      </c>
      <c r="G5969" t="s">
        <v>119</v>
      </c>
      <c r="H5969" t="s">
        <v>326</v>
      </c>
      <c r="I5969" t="s">
        <v>325</v>
      </c>
      <c r="J5969" t="s">
        <v>326</v>
      </c>
      <c r="K5969" t="s">
        <v>7324</v>
      </c>
      <c r="L5969" t="s">
        <v>593</v>
      </c>
      <c r="M5969" s="17">
        <f>VLOOKUP($K5969,[1]Budget!$V:$AE,5,0)*IF($C5969="1 - Revenues",1,IF(AND($C5969="5 - Transfers",MID(I5969,15,1)="4"),1,-1))</f>
        <v>0</v>
      </c>
      <c r="N5969" s="17">
        <f>VLOOKUP($K5969,[1]Budget!$V:$AE,6,0)*IF($C5969="1 - Revenues",1,IF(AND($C5969="5 - Transfers",MID(J5969,15,1)="4"),1,-1))</f>
        <v>0</v>
      </c>
      <c r="O5969" s="17">
        <f>IFERROR(IF(RIGHT(LEFT(K5969,15),1)="4",VLOOKUP(K5969,'[1]Budget Worksheet'!A:B,2,0),-1*VLOOKUP(K5969,'[1]Budget Worksheet'!A:B,2,0)),0)</f>
        <v>0</v>
      </c>
      <c r="P5969" s="17">
        <f>VLOOKUP($K5969,[1]Budget!$V:$AE,8,0)*IF($C5969="1 - Revenues",1,IF(AND($C5969="5 - Transfers",MID($K5969,15,1)="4"),1,-1))</f>
        <v>0</v>
      </c>
      <c r="Q5969" s="17">
        <f>VLOOKUP($K5969,[1]Budget!$V:$AE,10,0)*IF($C5969="1 - Revenues",1,IF(AND($C5969="5 - Transfers",MID(K5969,15,1)="4"),1,-1))</f>
        <v>0</v>
      </c>
      <c r="S5969" s="18" t="b">
        <f>IF(LEFT(C5969,1)="1",1,-1)*SUMIF([1]Budget!V:V,'Budget Worksheet for Pivot Tabl'!K5969,[1]Budget!AC:AC)=P5969</f>
        <v>1</v>
      </c>
    </row>
    <row r="5970" spans="1:19" x14ac:dyDescent="0.25">
      <c r="A5970" t="s">
        <v>7198</v>
      </c>
      <c r="B5970" t="s">
        <v>7199</v>
      </c>
      <c r="C5970" t="s">
        <v>8</v>
      </c>
      <c r="D5970" t="str">
        <f t="shared" si="93"/>
        <v>OUTFLOWS</v>
      </c>
      <c r="E5970" t="s">
        <v>116</v>
      </c>
      <c r="F5970" t="s">
        <v>117</v>
      </c>
      <c r="G5970" t="s">
        <v>119</v>
      </c>
      <c r="H5970" t="s">
        <v>326</v>
      </c>
      <c r="I5970" t="s">
        <v>325</v>
      </c>
      <c r="J5970" t="s">
        <v>326</v>
      </c>
      <c r="K5970" t="s">
        <v>7325</v>
      </c>
      <c r="L5970" t="s">
        <v>597</v>
      </c>
      <c r="M5970" s="17">
        <f>VLOOKUP($K5970,[1]Budget!$V:$AE,5,0)*IF($C5970="1 - Revenues",1,IF(AND($C5970="5 - Transfers",MID(I5970,15,1)="4"),1,-1))</f>
        <v>0</v>
      </c>
      <c r="N5970" s="17">
        <f>VLOOKUP($K5970,[1]Budget!$V:$AE,6,0)*IF($C5970="1 - Revenues",1,IF(AND($C5970="5 - Transfers",MID(J5970,15,1)="4"),1,-1))</f>
        <v>-7000</v>
      </c>
      <c r="O5970" s="17">
        <f>IFERROR(IF(RIGHT(LEFT(K5970,15),1)="4",VLOOKUP(K5970,'[1]Budget Worksheet'!A:B,2,0),-1*VLOOKUP(K5970,'[1]Budget Worksheet'!A:B,2,0)),0)</f>
        <v>0</v>
      </c>
      <c r="P5970" s="17">
        <f>VLOOKUP($K5970,[1]Budget!$V:$AE,8,0)*IF($C5970="1 - Revenues",1,IF(AND($C5970="5 - Transfers",MID($K5970,15,1)="4"),1,-1))</f>
        <v>0</v>
      </c>
      <c r="Q5970" s="17">
        <f>VLOOKUP($K5970,[1]Budget!$V:$AE,10,0)*IF($C5970="1 - Revenues",1,IF(AND($C5970="5 - Transfers",MID(K5970,15,1)="4"),1,-1))</f>
        <v>0</v>
      </c>
      <c r="S5970" s="18" t="b">
        <f>IF(LEFT(C5970,1)="1",1,-1)*SUMIF([1]Budget!V:V,'Budget Worksheet for Pivot Tabl'!K5970,[1]Budget!AC:AC)=P5970</f>
        <v>1</v>
      </c>
    </row>
    <row r="5971" spans="1:19" x14ac:dyDescent="0.25">
      <c r="A5971" t="s">
        <v>7198</v>
      </c>
      <c r="B5971" t="s">
        <v>7199</v>
      </c>
      <c r="C5971" t="s">
        <v>8</v>
      </c>
      <c r="D5971" t="str">
        <f t="shared" si="93"/>
        <v>OUTFLOWS</v>
      </c>
      <c r="E5971" t="s">
        <v>116</v>
      </c>
      <c r="F5971" t="s">
        <v>117</v>
      </c>
      <c r="G5971" t="s">
        <v>119</v>
      </c>
      <c r="H5971" t="s">
        <v>326</v>
      </c>
      <c r="I5971" t="s">
        <v>325</v>
      </c>
      <c r="J5971" t="s">
        <v>326</v>
      </c>
      <c r="K5971" t="s">
        <v>7326</v>
      </c>
      <c r="L5971" t="s">
        <v>470</v>
      </c>
      <c r="M5971" s="17">
        <f>VLOOKUP($K5971,[1]Budget!$V:$AE,5,0)*IF($C5971="1 - Revenues",1,IF(AND($C5971="5 - Transfers",MID(I5971,15,1)="4"),1,-1))</f>
        <v>0</v>
      </c>
      <c r="N5971" s="17">
        <f>VLOOKUP($K5971,[1]Budget!$V:$AE,6,0)*IF($C5971="1 - Revenues",1,IF(AND($C5971="5 - Transfers",MID(J5971,15,1)="4"),1,-1))</f>
        <v>-15000</v>
      </c>
      <c r="O5971" s="17">
        <f>IFERROR(IF(RIGHT(LEFT(K5971,15),1)="4",VLOOKUP(K5971,'[1]Budget Worksheet'!A:B,2,0),-1*VLOOKUP(K5971,'[1]Budget Worksheet'!A:B,2,0)),0)</f>
        <v>0</v>
      </c>
      <c r="P5971" s="17">
        <f>VLOOKUP($K5971,[1]Budget!$V:$AE,8,0)*IF($C5971="1 - Revenues",1,IF(AND($C5971="5 - Transfers",MID($K5971,15,1)="4"),1,-1))</f>
        <v>0</v>
      </c>
      <c r="Q5971" s="17">
        <f>VLOOKUP($K5971,[1]Budget!$V:$AE,10,0)*IF($C5971="1 - Revenues",1,IF(AND($C5971="5 - Transfers",MID(K5971,15,1)="4"),1,-1))</f>
        <v>0</v>
      </c>
      <c r="S5971" s="18" t="b">
        <f>IF(LEFT(C5971,1)="1",1,-1)*SUMIF([1]Budget!V:V,'Budget Worksheet for Pivot Tabl'!K5971,[1]Budget!AC:AC)=P5971</f>
        <v>1</v>
      </c>
    </row>
    <row r="5972" spans="1:19" x14ac:dyDescent="0.25">
      <c r="A5972" t="s">
        <v>7198</v>
      </c>
      <c r="B5972" t="s">
        <v>7199</v>
      </c>
      <c r="C5972" t="s">
        <v>8</v>
      </c>
      <c r="D5972" t="str">
        <f t="shared" si="93"/>
        <v>OUTFLOWS</v>
      </c>
      <c r="E5972" t="s">
        <v>116</v>
      </c>
      <c r="F5972" t="s">
        <v>117</v>
      </c>
      <c r="G5972" t="s">
        <v>119</v>
      </c>
      <c r="H5972" t="s">
        <v>326</v>
      </c>
      <c r="I5972" t="s">
        <v>325</v>
      </c>
      <c r="J5972" t="s">
        <v>326</v>
      </c>
      <c r="K5972" t="s">
        <v>7327</v>
      </c>
      <c r="L5972" t="s">
        <v>606</v>
      </c>
      <c r="M5972" s="17">
        <f>VLOOKUP($K5972,[1]Budget!$V:$AE,5,0)*IF($C5972="1 - Revenues",1,IF(AND($C5972="5 - Transfers",MID(I5972,15,1)="4"),1,-1))</f>
        <v>0</v>
      </c>
      <c r="N5972" s="17">
        <f>VLOOKUP($K5972,[1]Budget!$V:$AE,6,0)*IF($C5972="1 - Revenues",1,IF(AND($C5972="5 - Transfers",MID(J5972,15,1)="4"),1,-1))</f>
        <v>-5000</v>
      </c>
      <c r="O5972" s="17">
        <f>IFERROR(IF(RIGHT(LEFT(K5972,15),1)="4",VLOOKUP(K5972,'[1]Budget Worksheet'!A:B,2,0),-1*VLOOKUP(K5972,'[1]Budget Worksheet'!A:B,2,0)),0)</f>
        <v>0</v>
      </c>
      <c r="P5972" s="17">
        <f>VLOOKUP($K5972,[1]Budget!$V:$AE,8,0)*IF($C5972="1 - Revenues",1,IF(AND($C5972="5 - Transfers",MID($K5972,15,1)="4"),1,-1))</f>
        <v>0</v>
      </c>
      <c r="Q5972" s="17">
        <f>VLOOKUP($K5972,[1]Budget!$V:$AE,10,0)*IF($C5972="1 - Revenues",1,IF(AND($C5972="5 - Transfers",MID(K5972,15,1)="4"),1,-1))</f>
        <v>0</v>
      </c>
      <c r="S5972" s="18" t="b">
        <f>IF(LEFT(C5972,1)="1",1,-1)*SUMIF([1]Budget!V:V,'Budget Worksheet for Pivot Tabl'!K5972,[1]Budget!AC:AC)=P5972</f>
        <v>1</v>
      </c>
    </row>
    <row r="5973" spans="1:19" x14ac:dyDescent="0.25">
      <c r="A5973" t="s">
        <v>7198</v>
      </c>
      <c r="B5973" t="s">
        <v>7199</v>
      </c>
      <c r="C5973" t="s">
        <v>8</v>
      </c>
      <c r="D5973" t="str">
        <f t="shared" si="93"/>
        <v>OUTFLOWS</v>
      </c>
      <c r="E5973" t="s">
        <v>116</v>
      </c>
      <c r="F5973" t="s">
        <v>117</v>
      </c>
      <c r="G5973" t="s">
        <v>119</v>
      </c>
      <c r="H5973" t="s">
        <v>326</v>
      </c>
      <c r="I5973" t="s">
        <v>325</v>
      </c>
      <c r="J5973" t="s">
        <v>326</v>
      </c>
      <c r="K5973" t="s">
        <v>7328</v>
      </c>
      <c r="L5973" t="s">
        <v>608</v>
      </c>
      <c r="M5973" s="17">
        <f>VLOOKUP($K5973,[1]Budget!$V:$AE,5,0)*IF($C5973="1 - Revenues",1,IF(AND($C5973="5 - Transfers",MID(I5973,15,1)="4"),1,-1))</f>
        <v>0</v>
      </c>
      <c r="N5973" s="17">
        <f>VLOOKUP($K5973,[1]Budget!$V:$AE,6,0)*IF($C5973="1 - Revenues",1,IF(AND($C5973="5 - Transfers",MID(J5973,15,1)="4"),1,-1))</f>
        <v>-8000</v>
      </c>
      <c r="O5973" s="17">
        <f>IFERROR(IF(RIGHT(LEFT(K5973,15),1)="4",VLOOKUP(K5973,'[1]Budget Worksheet'!A:B,2,0),-1*VLOOKUP(K5973,'[1]Budget Worksheet'!A:B,2,0)),0)</f>
        <v>0</v>
      </c>
      <c r="P5973" s="17">
        <f>VLOOKUP($K5973,[1]Budget!$V:$AE,8,0)*IF($C5973="1 - Revenues",1,IF(AND($C5973="5 - Transfers",MID($K5973,15,1)="4"),1,-1))</f>
        <v>0</v>
      </c>
      <c r="Q5973" s="17">
        <f>VLOOKUP($K5973,[1]Budget!$V:$AE,10,0)*IF($C5973="1 - Revenues",1,IF(AND($C5973="5 - Transfers",MID(K5973,15,1)="4"),1,-1))</f>
        <v>0</v>
      </c>
      <c r="S5973" s="18" t="b">
        <f>IF(LEFT(C5973,1)="1",1,-1)*SUMIF([1]Budget!V:V,'Budget Worksheet for Pivot Tabl'!K5973,[1]Budget!AC:AC)=P5973</f>
        <v>1</v>
      </c>
    </row>
    <row r="5974" spans="1:19" x14ac:dyDescent="0.25">
      <c r="A5974" t="s">
        <v>7198</v>
      </c>
      <c r="B5974" t="s">
        <v>7199</v>
      </c>
      <c r="C5974" t="s">
        <v>8</v>
      </c>
      <c r="D5974" t="str">
        <f t="shared" si="93"/>
        <v>OUTFLOWS</v>
      </c>
      <c r="E5974" t="s">
        <v>116</v>
      </c>
      <c r="F5974" t="s">
        <v>117</v>
      </c>
      <c r="G5974" t="s">
        <v>119</v>
      </c>
      <c r="H5974" t="s">
        <v>326</v>
      </c>
      <c r="I5974" t="s">
        <v>325</v>
      </c>
      <c r="J5974" t="s">
        <v>326</v>
      </c>
      <c r="K5974" t="s">
        <v>7329</v>
      </c>
      <c r="L5974" t="s">
        <v>610</v>
      </c>
      <c r="M5974" s="17">
        <f>VLOOKUP($K5974,[1]Budget!$V:$AE,5,0)*IF($C5974="1 - Revenues",1,IF(AND($C5974="5 - Transfers",MID(I5974,15,1)="4"),1,-1))</f>
        <v>0</v>
      </c>
      <c r="N5974" s="17">
        <f>VLOOKUP($K5974,[1]Budget!$V:$AE,6,0)*IF($C5974="1 - Revenues",1,IF(AND($C5974="5 - Transfers",MID(J5974,15,1)="4"),1,-1))</f>
        <v>-1000</v>
      </c>
      <c r="O5974" s="17">
        <f>IFERROR(IF(RIGHT(LEFT(K5974,15),1)="4",VLOOKUP(K5974,'[1]Budget Worksheet'!A:B,2,0),-1*VLOOKUP(K5974,'[1]Budget Worksheet'!A:B,2,0)),0)</f>
        <v>0</v>
      </c>
      <c r="P5974" s="17">
        <f>VLOOKUP($K5974,[1]Budget!$V:$AE,8,0)*IF($C5974="1 - Revenues",1,IF(AND($C5974="5 - Transfers",MID($K5974,15,1)="4"),1,-1))</f>
        <v>0</v>
      </c>
      <c r="Q5974" s="17">
        <f>VLOOKUP($K5974,[1]Budget!$V:$AE,10,0)*IF($C5974="1 - Revenues",1,IF(AND($C5974="5 - Transfers",MID(K5974,15,1)="4"),1,-1))</f>
        <v>0</v>
      </c>
      <c r="S5974" s="18" t="b">
        <f>IF(LEFT(C5974,1)="1",1,-1)*SUMIF([1]Budget!V:V,'Budget Worksheet for Pivot Tabl'!K5974,[1]Budget!AC:AC)=P5974</f>
        <v>1</v>
      </c>
    </row>
    <row r="5975" spans="1:19" x14ac:dyDescent="0.25">
      <c r="A5975" t="s">
        <v>7198</v>
      </c>
      <c r="B5975" t="s">
        <v>7199</v>
      </c>
      <c r="C5975" t="s">
        <v>8</v>
      </c>
      <c r="D5975" t="str">
        <f t="shared" si="93"/>
        <v>OUTFLOWS</v>
      </c>
      <c r="E5975" t="s">
        <v>116</v>
      </c>
      <c r="F5975" t="s">
        <v>117</v>
      </c>
      <c r="G5975" t="s">
        <v>119</v>
      </c>
      <c r="H5975" t="s">
        <v>326</v>
      </c>
      <c r="I5975" t="s">
        <v>325</v>
      </c>
      <c r="J5975" t="s">
        <v>326</v>
      </c>
      <c r="K5975" t="s">
        <v>7330</v>
      </c>
      <c r="L5975" t="s">
        <v>612</v>
      </c>
      <c r="M5975" s="17">
        <f>VLOOKUP($K5975,[1]Budget!$V:$AE,5,0)*IF($C5975="1 - Revenues",1,IF(AND($C5975="5 - Transfers",MID(I5975,15,1)="4"),1,-1))</f>
        <v>0</v>
      </c>
      <c r="N5975" s="17">
        <f>VLOOKUP($K5975,[1]Budget!$V:$AE,6,0)*IF($C5975="1 - Revenues",1,IF(AND($C5975="5 - Transfers",MID(J5975,15,1)="4"),1,-1))</f>
        <v>0</v>
      </c>
      <c r="O5975" s="17">
        <f>IFERROR(IF(RIGHT(LEFT(K5975,15),1)="4",VLOOKUP(K5975,'[1]Budget Worksheet'!A:B,2,0),-1*VLOOKUP(K5975,'[1]Budget Worksheet'!A:B,2,0)),0)</f>
        <v>0</v>
      </c>
      <c r="P5975" s="17">
        <f>VLOOKUP($K5975,[1]Budget!$V:$AE,8,0)*IF($C5975="1 - Revenues",1,IF(AND($C5975="5 - Transfers",MID($K5975,15,1)="4"),1,-1))</f>
        <v>0</v>
      </c>
      <c r="Q5975" s="17">
        <f>VLOOKUP($K5975,[1]Budget!$V:$AE,10,0)*IF($C5975="1 - Revenues",1,IF(AND($C5975="5 - Transfers",MID(K5975,15,1)="4"),1,-1))</f>
        <v>0</v>
      </c>
      <c r="S5975" s="18" t="b">
        <f>IF(LEFT(C5975,1)="1",1,-1)*SUMIF([1]Budget!V:V,'Budget Worksheet for Pivot Tabl'!K5975,[1]Budget!AC:AC)=P5975</f>
        <v>1</v>
      </c>
    </row>
    <row r="5976" spans="1:19" x14ac:dyDescent="0.25">
      <c r="A5976" t="s">
        <v>7198</v>
      </c>
      <c r="B5976" t="s">
        <v>7199</v>
      </c>
      <c r="C5976" t="s">
        <v>8</v>
      </c>
      <c r="D5976" t="str">
        <f t="shared" si="93"/>
        <v>OUTFLOWS</v>
      </c>
      <c r="E5976" t="s">
        <v>116</v>
      </c>
      <c r="F5976" t="s">
        <v>117</v>
      </c>
      <c r="G5976" t="s">
        <v>119</v>
      </c>
      <c r="H5976" t="s">
        <v>326</v>
      </c>
      <c r="I5976" t="s">
        <v>325</v>
      </c>
      <c r="J5976" t="s">
        <v>326</v>
      </c>
      <c r="K5976" t="s">
        <v>7331</v>
      </c>
      <c r="L5976" t="s">
        <v>614</v>
      </c>
      <c r="M5976" s="17">
        <f>VLOOKUP($K5976,[1]Budget!$V:$AE,5,0)*IF($C5976="1 - Revenues",1,IF(AND($C5976="5 - Transfers",MID(I5976,15,1)="4"),1,-1))</f>
        <v>0</v>
      </c>
      <c r="N5976" s="17">
        <f>VLOOKUP($K5976,[1]Budget!$V:$AE,6,0)*IF($C5976="1 - Revenues",1,IF(AND($C5976="5 - Transfers",MID(J5976,15,1)="4"),1,-1))</f>
        <v>0</v>
      </c>
      <c r="O5976" s="17">
        <f>IFERROR(IF(RIGHT(LEFT(K5976,15),1)="4",VLOOKUP(K5976,'[1]Budget Worksheet'!A:B,2,0),-1*VLOOKUP(K5976,'[1]Budget Worksheet'!A:B,2,0)),0)</f>
        <v>0</v>
      </c>
      <c r="P5976" s="17">
        <f>VLOOKUP($K5976,[1]Budget!$V:$AE,8,0)*IF($C5976="1 - Revenues",1,IF(AND($C5976="5 - Transfers",MID($K5976,15,1)="4"),1,-1))</f>
        <v>0</v>
      </c>
      <c r="Q5976" s="17">
        <f>VLOOKUP($K5976,[1]Budget!$V:$AE,10,0)*IF($C5976="1 - Revenues",1,IF(AND($C5976="5 - Transfers",MID(K5976,15,1)="4"),1,-1))</f>
        <v>0</v>
      </c>
      <c r="S5976" s="18" t="b">
        <f>IF(LEFT(C5976,1)="1",1,-1)*SUMIF([1]Budget!V:V,'Budget Worksheet for Pivot Tabl'!K5976,[1]Budget!AC:AC)=P5976</f>
        <v>1</v>
      </c>
    </row>
    <row r="5977" spans="1:19" x14ac:dyDescent="0.25">
      <c r="A5977" t="s">
        <v>7198</v>
      </c>
      <c r="B5977" t="s">
        <v>7199</v>
      </c>
      <c r="C5977" t="s">
        <v>8</v>
      </c>
      <c r="D5977" t="str">
        <f t="shared" si="93"/>
        <v>OUTFLOWS</v>
      </c>
      <c r="E5977" t="s">
        <v>116</v>
      </c>
      <c r="F5977" t="s">
        <v>117</v>
      </c>
      <c r="G5977" t="s">
        <v>119</v>
      </c>
      <c r="H5977" t="s">
        <v>326</v>
      </c>
      <c r="I5977" t="s">
        <v>325</v>
      </c>
      <c r="J5977" t="s">
        <v>326</v>
      </c>
      <c r="K5977" t="s">
        <v>7332</v>
      </c>
      <c r="L5977" t="s">
        <v>618</v>
      </c>
      <c r="M5977" s="17">
        <f>VLOOKUP($K5977,[1]Budget!$V:$AE,5,0)*IF($C5977="1 - Revenues",1,IF(AND($C5977="5 - Transfers",MID(I5977,15,1)="4"),1,-1))</f>
        <v>0</v>
      </c>
      <c r="N5977" s="17">
        <f>VLOOKUP($K5977,[1]Budget!$V:$AE,6,0)*IF($C5977="1 - Revenues",1,IF(AND($C5977="5 - Transfers",MID(J5977,15,1)="4"),1,-1))</f>
        <v>0</v>
      </c>
      <c r="O5977" s="17">
        <f>IFERROR(IF(RIGHT(LEFT(K5977,15),1)="4",VLOOKUP(K5977,'[1]Budget Worksheet'!A:B,2,0),-1*VLOOKUP(K5977,'[1]Budget Worksheet'!A:B,2,0)),0)</f>
        <v>0</v>
      </c>
      <c r="P5977" s="17">
        <f>VLOOKUP($K5977,[1]Budget!$V:$AE,8,0)*IF($C5977="1 - Revenues",1,IF(AND($C5977="5 - Transfers",MID($K5977,15,1)="4"),1,-1))</f>
        <v>0</v>
      </c>
      <c r="Q5977" s="17">
        <f>VLOOKUP($K5977,[1]Budget!$V:$AE,10,0)*IF($C5977="1 - Revenues",1,IF(AND($C5977="5 - Transfers",MID(K5977,15,1)="4"),1,-1))</f>
        <v>0</v>
      </c>
      <c r="S5977" s="18" t="b">
        <f>IF(LEFT(C5977,1)="1",1,-1)*SUMIF([1]Budget!V:V,'Budget Worksheet for Pivot Tabl'!K5977,[1]Budget!AC:AC)=P5977</f>
        <v>1</v>
      </c>
    </row>
    <row r="5978" spans="1:19" x14ac:dyDescent="0.25">
      <c r="A5978" t="s">
        <v>7198</v>
      </c>
      <c r="B5978" t="s">
        <v>7199</v>
      </c>
      <c r="C5978" t="s">
        <v>8</v>
      </c>
      <c r="D5978" t="str">
        <f t="shared" si="93"/>
        <v>OUTFLOWS</v>
      </c>
      <c r="E5978" t="s">
        <v>116</v>
      </c>
      <c r="F5978" t="s">
        <v>117</v>
      </c>
      <c r="G5978" t="s">
        <v>119</v>
      </c>
      <c r="H5978" t="s">
        <v>326</v>
      </c>
      <c r="I5978" t="s">
        <v>325</v>
      </c>
      <c r="J5978" t="s">
        <v>326</v>
      </c>
      <c r="K5978" t="s">
        <v>7333</v>
      </c>
      <c r="L5978" t="s">
        <v>620</v>
      </c>
      <c r="M5978" s="17">
        <f>VLOOKUP($K5978,[1]Budget!$V:$AE,5,0)*IF($C5978="1 - Revenues",1,IF(AND($C5978="5 - Transfers",MID(I5978,15,1)="4"),1,-1))</f>
        <v>0</v>
      </c>
      <c r="N5978" s="17">
        <f>VLOOKUP($K5978,[1]Budget!$V:$AE,6,0)*IF($C5978="1 - Revenues",1,IF(AND($C5978="5 - Transfers",MID(J5978,15,1)="4"),1,-1))</f>
        <v>-3000</v>
      </c>
      <c r="O5978" s="17">
        <f>IFERROR(IF(RIGHT(LEFT(K5978,15),1)="4",VLOOKUP(K5978,'[1]Budget Worksheet'!A:B,2,0),-1*VLOOKUP(K5978,'[1]Budget Worksheet'!A:B,2,0)),0)</f>
        <v>0</v>
      </c>
      <c r="P5978" s="17">
        <f>VLOOKUP($K5978,[1]Budget!$V:$AE,8,0)*IF($C5978="1 - Revenues",1,IF(AND($C5978="5 - Transfers",MID($K5978,15,1)="4"),1,-1))</f>
        <v>0</v>
      </c>
      <c r="Q5978" s="17">
        <f>VLOOKUP($K5978,[1]Budget!$V:$AE,10,0)*IF($C5978="1 - Revenues",1,IF(AND($C5978="5 - Transfers",MID(K5978,15,1)="4"),1,-1))</f>
        <v>0</v>
      </c>
      <c r="S5978" s="18" t="b">
        <f>IF(LEFT(C5978,1)="1",1,-1)*SUMIF([1]Budget!V:V,'Budget Worksheet for Pivot Tabl'!K5978,[1]Budget!AC:AC)=P5978</f>
        <v>1</v>
      </c>
    </row>
    <row r="5979" spans="1:19" x14ac:dyDescent="0.25">
      <c r="A5979" t="s">
        <v>7198</v>
      </c>
      <c r="B5979" t="s">
        <v>7199</v>
      </c>
      <c r="C5979" t="s">
        <v>8</v>
      </c>
      <c r="D5979" t="str">
        <f t="shared" si="93"/>
        <v>OUTFLOWS</v>
      </c>
      <c r="E5979" t="s">
        <v>116</v>
      </c>
      <c r="F5979" t="s">
        <v>117</v>
      </c>
      <c r="G5979" t="s">
        <v>119</v>
      </c>
      <c r="H5979" t="s">
        <v>326</v>
      </c>
      <c r="I5979" t="s">
        <v>325</v>
      </c>
      <c r="J5979" t="s">
        <v>326</v>
      </c>
      <c r="K5979" t="s">
        <v>7334</v>
      </c>
      <c r="L5979" t="s">
        <v>472</v>
      </c>
      <c r="M5979" s="17">
        <f>VLOOKUP($K5979,[1]Budget!$V:$AE,5,0)*IF($C5979="1 - Revenues",1,IF(AND($C5979="5 - Transfers",MID(I5979,15,1)="4"),1,-1))</f>
        <v>0</v>
      </c>
      <c r="N5979" s="17">
        <f>VLOOKUP($K5979,[1]Budget!$V:$AE,6,0)*IF($C5979="1 - Revenues",1,IF(AND($C5979="5 - Transfers",MID(J5979,15,1)="4"),1,-1))</f>
        <v>-1000</v>
      </c>
      <c r="O5979" s="17">
        <f>IFERROR(IF(RIGHT(LEFT(K5979,15),1)="4",VLOOKUP(K5979,'[1]Budget Worksheet'!A:B,2,0),-1*VLOOKUP(K5979,'[1]Budget Worksheet'!A:B,2,0)),0)</f>
        <v>0</v>
      </c>
      <c r="P5979" s="17">
        <f>VLOOKUP($K5979,[1]Budget!$V:$AE,8,0)*IF($C5979="1 - Revenues",1,IF(AND($C5979="5 - Transfers",MID($K5979,15,1)="4"),1,-1))</f>
        <v>0</v>
      </c>
      <c r="Q5979" s="17">
        <f>VLOOKUP($K5979,[1]Budget!$V:$AE,10,0)*IF($C5979="1 - Revenues",1,IF(AND($C5979="5 - Transfers",MID(K5979,15,1)="4"),1,-1))</f>
        <v>0</v>
      </c>
      <c r="S5979" s="18" t="b">
        <f>IF(LEFT(C5979,1)="1",1,-1)*SUMIF([1]Budget!V:V,'Budget Worksheet for Pivot Tabl'!K5979,[1]Budget!AC:AC)=P5979</f>
        <v>1</v>
      </c>
    </row>
    <row r="5980" spans="1:19" x14ac:dyDescent="0.25">
      <c r="A5980" t="s">
        <v>7198</v>
      </c>
      <c r="B5980" t="s">
        <v>7199</v>
      </c>
      <c r="C5980" t="s">
        <v>8</v>
      </c>
      <c r="D5980" t="str">
        <f t="shared" si="93"/>
        <v>OUTFLOWS</v>
      </c>
      <c r="E5980" t="s">
        <v>116</v>
      </c>
      <c r="F5980" t="s">
        <v>117</v>
      </c>
      <c r="G5980" t="s">
        <v>1769</v>
      </c>
      <c r="H5980" t="s">
        <v>1770</v>
      </c>
      <c r="I5980" t="s">
        <v>57</v>
      </c>
      <c r="J5980" t="s">
        <v>1775</v>
      </c>
      <c r="K5980" t="s">
        <v>7335</v>
      </c>
      <c r="L5980" t="s">
        <v>590</v>
      </c>
      <c r="M5980" s="17">
        <f>VLOOKUP($K5980,[1]Budget!$V:$AE,5,0)*IF($C5980="1 - Revenues",1,IF(AND($C5980="5 - Transfers",MID(I5980,15,1)="4"),1,-1))</f>
        <v>0</v>
      </c>
      <c r="N5980" s="17">
        <f>VLOOKUP($K5980,[1]Budget!$V:$AE,6,0)*IF($C5980="1 - Revenues",1,IF(AND($C5980="5 - Transfers",MID(J5980,15,1)="4"),1,-1))</f>
        <v>-50000</v>
      </c>
      <c r="O5980" s="17">
        <f>IFERROR(IF(RIGHT(LEFT(K5980,15),1)="4",VLOOKUP(K5980,'[1]Budget Worksheet'!A:B,2,0),-1*VLOOKUP(K5980,'[1]Budget Worksheet'!A:B,2,0)),0)</f>
        <v>0</v>
      </c>
      <c r="P5980" s="17">
        <f>VLOOKUP($K5980,[1]Budget!$V:$AE,8,0)*IF($C5980="1 - Revenues",1,IF(AND($C5980="5 - Transfers",MID($K5980,15,1)="4"),1,-1))</f>
        <v>0</v>
      </c>
      <c r="Q5980" s="17">
        <f>VLOOKUP($K5980,[1]Budget!$V:$AE,10,0)*IF($C5980="1 - Revenues",1,IF(AND($C5980="5 - Transfers",MID(K5980,15,1)="4"),1,-1))</f>
        <v>0</v>
      </c>
      <c r="S5980" s="18" t="b">
        <f>IF(LEFT(C5980,1)="1",1,-1)*SUMIF([1]Budget!V:V,'Budget Worksheet for Pivot Tabl'!K5980,[1]Budget!AC:AC)=P5980</f>
        <v>1</v>
      </c>
    </row>
    <row r="5981" spans="1:19" x14ac:dyDescent="0.25">
      <c r="A5981" t="s">
        <v>7198</v>
      </c>
      <c r="B5981" t="s">
        <v>7199</v>
      </c>
      <c r="C5981" t="s">
        <v>8</v>
      </c>
      <c r="D5981" t="str">
        <f t="shared" si="93"/>
        <v>OUTFLOWS</v>
      </c>
      <c r="E5981" t="s">
        <v>116</v>
      </c>
      <c r="F5981" t="s">
        <v>117</v>
      </c>
      <c r="G5981" t="s">
        <v>1769</v>
      </c>
      <c r="H5981" t="s">
        <v>1770</v>
      </c>
      <c r="I5981" t="s">
        <v>57</v>
      </c>
      <c r="J5981" t="s">
        <v>1775</v>
      </c>
      <c r="K5981" t="s">
        <v>7336</v>
      </c>
      <c r="L5981" t="s">
        <v>593</v>
      </c>
      <c r="M5981" s="17">
        <f>VLOOKUP($K5981,[1]Budget!$V:$AE,5,0)*IF($C5981="1 - Revenues",1,IF(AND($C5981="5 - Transfers",MID(I5981,15,1)="4"),1,-1))</f>
        <v>0</v>
      </c>
      <c r="N5981" s="17">
        <f>VLOOKUP($K5981,[1]Budget!$V:$AE,6,0)*IF($C5981="1 - Revenues",1,IF(AND($C5981="5 - Transfers",MID(J5981,15,1)="4"),1,-1))</f>
        <v>-3000</v>
      </c>
      <c r="O5981" s="17">
        <f>IFERROR(IF(RIGHT(LEFT(K5981,15),1)="4",VLOOKUP(K5981,'[1]Budget Worksheet'!A:B,2,0),-1*VLOOKUP(K5981,'[1]Budget Worksheet'!A:B,2,0)),0)</f>
        <v>0</v>
      </c>
      <c r="P5981" s="17">
        <f>VLOOKUP($K5981,[1]Budget!$V:$AE,8,0)*IF($C5981="1 - Revenues",1,IF(AND($C5981="5 - Transfers",MID($K5981,15,1)="4"),1,-1))</f>
        <v>0</v>
      </c>
      <c r="Q5981" s="17">
        <f>VLOOKUP($K5981,[1]Budget!$V:$AE,10,0)*IF($C5981="1 - Revenues",1,IF(AND($C5981="5 - Transfers",MID(K5981,15,1)="4"),1,-1))</f>
        <v>0</v>
      </c>
      <c r="S5981" s="18" t="b">
        <f>IF(LEFT(C5981,1)="1",1,-1)*SUMIF([1]Budget!V:V,'Budget Worksheet for Pivot Tabl'!K5981,[1]Budget!AC:AC)=P5981</f>
        <v>1</v>
      </c>
    </row>
    <row r="5982" spans="1:19" x14ac:dyDescent="0.25">
      <c r="A5982" t="s">
        <v>7198</v>
      </c>
      <c r="B5982" t="s">
        <v>7199</v>
      </c>
      <c r="C5982" t="s">
        <v>8</v>
      </c>
      <c r="D5982" t="str">
        <f t="shared" si="93"/>
        <v>OUTFLOWS</v>
      </c>
      <c r="E5982" t="s">
        <v>116</v>
      </c>
      <c r="F5982" t="s">
        <v>117</v>
      </c>
      <c r="G5982" t="s">
        <v>1769</v>
      </c>
      <c r="H5982" t="s">
        <v>1770</v>
      </c>
      <c r="I5982" t="s">
        <v>57</v>
      </c>
      <c r="J5982" t="s">
        <v>1775</v>
      </c>
      <c r="K5982" t="s">
        <v>7337</v>
      </c>
      <c r="L5982" t="s">
        <v>595</v>
      </c>
      <c r="M5982" s="17">
        <f>VLOOKUP($K5982,[1]Budget!$V:$AE,5,0)*IF($C5982="1 - Revenues",1,IF(AND($C5982="5 - Transfers",MID(I5982,15,1)="4"),1,-1))</f>
        <v>0</v>
      </c>
      <c r="N5982" s="17">
        <f>VLOOKUP($K5982,[1]Budget!$V:$AE,6,0)*IF($C5982="1 - Revenues",1,IF(AND($C5982="5 - Transfers",MID(J5982,15,1)="4"),1,-1))</f>
        <v>0</v>
      </c>
      <c r="O5982" s="17">
        <f>IFERROR(IF(RIGHT(LEFT(K5982,15),1)="4",VLOOKUP(K5982,'[1]Budget Worksheet'!A:B,2,0),-1*VLOOKUP(K5982,'[1]Budget Worksheet'!A:B,2,0)),0)</f>
        <v>0</v>
      </c>
      <c r="P5982" s="17">
        <f>VLOOKUP($K5982,[1]Budget!$V:$AE,8,0)*IF($C5982="1 - Revenues",1,IF(AND($C5982="5 - Transfers",MID($K5982,15,1)="4"),1,-1))</f>
        <v>0</v>
      </c>
      <c r="Q5982" s="17">
        <f>VLOOKUP($K5982,[1]Budget!$V:$AE,10,0)*IF($C5982="1 - Revenues",1,IF(AND($C5982="5 - Transfers",MID(K5982,15,1)="4"),1,-1))</f>
        <v>0</v>
      </c>
      <c r="S5982" s="18" t="b">
        <f>IF(LEFT(C5982,1)="1",1,-1)*SUMIF([1]Budget!V:V,'Budget Worksheet for Pivot Tabl'!K5982,[1]Budget!AC:AC)=P5982</f>
        <v>1</v>
      </c>
    </row>
    <row r="5983" spans="1:19" x14ac:dyDescent="0.25">
      <c r="A5983" t="s">
        <v>7198</v>
      </c>
      <c r="B5983" t="s">
        <v>7199</v>
      </c>
      <c r="C5983" t="s">
        <v>8</v>
      </c>
      <c r="D5983" t="str">
        <f t="shared" si="93"/>
        <v>OUTFLOWS</v>
      </c>
      <c r="E5983" t="s">
        <v>116</v>
      </c>
      <c r="F5983" t="s">
        <v>117</v>
      </c>
      <c r="G5983" t="s">
        <v>1769</v>
      </c>
      <c r="H5983" t="s">
        <v>1770</v>
      </c>
      <c r="I5983" t="s">
        <v>57</v>
      </c>
      <c r="J5983" t="s">
        <v>1775</v>
      </c>
      <c r="K5983" t="s">
        <v>7338</v>
      </c>
      <c r="L5983" t="s">
        <v>599</v>
      </c>
      <c r="M5983" s="17">
        <f>VLOOKUP($K5983,[1]Budget!$V:$AE,5,0)*IF($C5983="1 - Revenues",1,IF(AND($C5983="5 - Transfers",MID(I5983,15,1)="4"),1,-1))</f>
        <v>0</v>
      </c>
      <c r="N5983" s="17">
        <f>VLOOKUP($K5983,[1]Budget!$V:$AE,6,0)*IF($C5983="1 - Revenues",1,IF(AND($C5983="5 - Transfers",MID(J5983,15,1)="4"),1,-1))</f>
        <v>-2000</v>
      </c>
      <c r="O5983" s="17">
        <f>IFERROR(IF(RIGHT(LEFT(K5983,15),1)="4",VLOOKUP(K5983,'[1]Budget Worksheet'!A:B,2,0),-1*VLOOKUP(K5983,'[1]Budget Worksheet'!A:B,2,0)),0)</f>
        <v>0</v>
      </c>
      <c r="P5983" s="17">
        <f>VLOOKUP($K5983,[1]Budget!$V:$AE,8,0)*IF($C5983="1 - Revenues",1,IF(AND($C5983="5 - Transfers",MID($K5983,15,1)="4"),1,-1))</f>
        <v>0</v>
      </c>
      <c r="Q5983" s="17">
        <f>VLOOKUP($K5983,[1]Budget!$V:$AE,10,0)*IF($C5983="1 - Revenues",1,IF(AND($C5983="5 - Transfers",MID(K5983,15,1)="4"),1,-1))</f>
        <v>0</v>
      </c>
      <c r="S5983" s="18" t="b">
        <f>IF(LEFT(C5983,1)="1",1,-1)*SUMIF([1]Budget!V:V,'Budget Worksheet for Pivot Tabl'!K5983,[1]Budget!AC:AC)=P5983</f>
        <v>1</v>
      </c>
    </row>
    <row r="5984" spans="1:19" x14ac:dyDescent="0.25">
      <c r="A5984" t="s">
        <v>7198</v>
      </c>
      <c r="B5984" t="s">
        <v>7199</v>
      </c>
      <c r="C5984" t="s">
        <v>8</v>
      </c>
      <c r="D5984" t="str">
        <f t="shared" si="93"/>
        <v>OUTFLOWS</v>
      </c>
      <c r="E5984" t="s">
        <v>116</v>
      </c>
      <c r="F5984" t="s">
        <v>117</v>
      </c>
      <c r="G5984" t="s">
        <v>1769</v>
      </c>
      <c r="H5984" t="s">
        <v>1770</v>
      </c>
      <c r="I5984" t="s">
        <v>57</v>
      </c>
      <c r="J5984" t="s">
        <v>1775</v>
      </c>
      <c r="K5984" t="s">
        <v>7339</v>
      </c>
      <c r="L5984" t="s">
        <v>470</v>
      </c>
      <c r="M5984" s="17">
        <f>VLOOKUP($K5984,[1]Budget!$V:$AE,5,0)*IF($C5984="1 - Revenues",1,IF(AND($C5984="5 - Transfers",MID(I5984,15,1)="4"),1,-1))</f>
        <v>0</v>
      </c>
      <c r="N5984" s="17">
        <f>VLOOKUP($K5984,[1]Budget!$V:$AE,6,0)*IF($C5984="1 - Revenues",1,IF(AND($C5984="5 - Transfers",MID(J5984,15,1)="4"),1,-1))</f>
        <v>-11000</v>
      </c>
      <c r="O5984" s="17">
        <f>IFERROR(IF(RIGHT(LEFT(K5984,15),1)="4",VLOOKUP(K5984,'[1]Budget Worksheet'!A:B,2,0),-1*VLOOKUP(K5984,'[1]Budget Worksheet'!A:B,2,0)),0)</f>
        <v>0</v>
      </c>
      <c r="P5984" s="17">
        <f>VLOOKUP($K5984,[1]Budget!$V:$AE,8,0)*IF($C5984="1 - Revenues",1,IF(AND($C5984="5 - Transfers",MID($K5984,15,1)="4"),1,-1))</f>
        <v>0</v>
      </c>
      <c r="Q5984" s="17">
        <f>VLOOKUP($K5984,[1]Budget!$V:$AE,10,0)*IF($C5984="1 - Revenues",1,IF(AND($C5984="5 - Transfers",MID(K5984,15,1)="4"),1,-1))</f>
        <v>0</v>
      </c>
      <c r="S5984" s="18" t="b">
        <f>IF(LEFT(C5984,1)="1",1,-1)*SUMIF([1]Budget!V:V,'Budget Worksheet for Pivot Tabl'!K5984,[1]Budget!AC:AC)=P5984</f>
        <v>1</v>
      </c>
    </row>
    <row r="5985" spans="1:19" x14ac:dyDescent="0.25">
      <c r="A5985" t="s">
        <v>7198</v>
      </c>
      <c r="B5985" t="s">
        <v>7199</v>
      </c>
      <c r="C5985" t="s">
        <v>8</v>
      </c>
      <c r="D5985" t="str">
        <f t="shared" si="93"/>
        <v>OUTFLOWS</v>
      </c>
      <c r="E5985" t="s">
        <v>116</v>
      </c>
      <c r="F5985" t="s">
        <v>117</v>
      </c>
      <c r="G5985" t="s">
        <v>1769</v>
      </c>
      <c r="H5985" t="s">
        <v>1770</v>
      </c>
      <c r="I5985" t="s">
        <v>57</v>
      </c>
      <c r="J5985" t="s">
        <v>1775</v>
      </c>
      <c r="K5985" t="s">
        <v>7340</v>
      </c>
      <c r="L5985" t="s">
        <v>606</v>
      </c>
      <c r="M5985" s="17">
        <f>VLOOKUP($K5985,[1]Budget!$V:$AE,5,0)*IF($C5985="1 - Revenues",1,IF(AND($C5985="5 - Transfers",MID(I5985,15,1)="4"),1,-1))</f>
        <v>0</v>
      </c>
      <c r="N5985" s="17">
        <f>VLOOKUP($K5985,[1]Budget!$V:$AE,6,0)*IF($C5985="1 - Revenues",1,IF(AND($C5985="5 - Transfers",MID(J5985,15,1)="4"),1,-1))</f>
        <v>-5000</v>
      </c>
      <c r="O5985" s="17">
        <f>IFERROR(IF(RIGHT(LEFT(K5985,15),1)="4",VLOOKUP(K5985,'[1]Budget Worksheet'!A:B,2,0),-1*VLOOKUP(K5985,'[1]Budget Worksheet'!A:B,2,0)),0)</f>
        <v>0</v>
      </c>
      <c r="P5985" s="17">
        <f>VLOOKUP($K5985,[1]Budget!$V:$AE,8,0)*IF($C5985="1 - Revenues",1,IF(AND($C5985="5 - Transfers",MID($K5985,15,1)="4"),1,-1))</f>
        <v>0</v>
      </c>
      <c r="Q5985" s="17">
        <f>VLOOKUP($K5985,[1]Budget!$V:$AE,10,0)*IF($C5985="1 - Revenues",1,IF(AND($C5985="5 - Transfers",MID(K5985,15,1)="4"),1,-1))</f>
        <v>0</v>
      </c>
      <c r="S5985" s="18" t="b">
        <f>IF(LEFT(C5985,1)="1",1,-1)*SUMIF([1]Budget!V:V,'Budget Worksheet for Pivot Tabl'!K5985,[1]Budget!AC:AC)=P5985</f>
        <v>1</v>
      </c>
    </row>
    <row r="5986" spans="1:19" x14ac:dyDescent="0.25">
      <c r="A5986" t="s">
        <v>7198</v>
      </c>
      <c r="B5986" t="s">
        <v>7199</v>
      </c>
      <c r="C5986" t="s">
        <v>8</v>
      </c>
      <c r="D5986" t="str">
        <f t="shared" si="93"/>
        <v>OUTFLOWS</v>
      </c>
      <c r="E5986" t="s">
        <v>116</v>
      </c>
      <c r="F5986" t="s">
        <v>117</v>
      </c>
      <c r="G5986" t="s">
        <v>1769</v>
      </c>
      <c r="H5986" t="s">
        <v>1770</v>
      </c>
      <c r="I5986" t="s">
        <v>57</v>
      </c>
      <c r="J5986" t="s">
        <v>1775</v>
      </c>
      <c r="K5986" t="s">
        <v>7341</v>
      </c>
      <c r="L5986" t="s">
        <v>608</v>
      </c>
      <c r="M5986" s="17">
        <f>VLOOKUP($K5986,[1]Budget!$V:$AE,5,0)*IF($C5986="1 - Revenues",1,IF(AND($C5986="5 - Transfers",MID(I5986,15,1)="4"),1,-1))</f>
        <v>0</v>
      </c>
      <c r="N5986" s="17">
        <f>VLOOKUP($K5986,[1]Budget!$V:$AE,6,0)*IF($C5986="1 - Revenues",1,IF(AND($C5986="5 - Transfers",MID(J5986,15,1)="4"),1,-1))</f>
        <v>-13000</v>
      </c>
      <c r="O5986" s="17">
        <f>IFERROR(IF(RIGHT(LEFT(K5986,15),1)="4",VLOOKUP(K5986,'[1]Budget Worksheet'!A:B,2,0),-1*VLOOKUP(K5986,'[1]Budget Worksheet'!A:B,2,0)),0)</f>
        <v>0</v>
      </c>
      <c r="P5986" s="17">
        <f>VLOOKUP($K5986,[1]Budget!$V:$AE,8,0)*IF($C5986="1 - Revenues",1,IF(AND($C5986="5 - Transfers",MID($K5986,15,1)="4"),1,-1))</f>
        <v>0</v>
      </c>
      <c r="Q5986" s="17">
        <f>VLOOKUP($K5986,[1]Budget!$V:$AE,10,0)*IF($C5986="1 - Revenues",1,IF(AND($C5986="5 - Transfers",MID(K5986,15,1)="4"),1,-1))</f>
        <v>0</v>
      </c>
      <c r="S5986" s="18" t="b">
        <f>IF(LEFT(C5986,1)="1",1,-1)*SUMIF([1]Budget!V:V,'Budget Worksheet for Pivot Tabl'!K5986,[1]Budget!AC:AC)=P5986</f>
        <v>1</v>
      </c>
    </row>
    <row r="5987" spans="1:19" x14ac:dyDescent="0.25">
      <c r="A5987" t="s">
        <v>7198</v>
      </c>
      <c r="B5987" t="s">
        <v>7199</v>
      </c>
      <c r="C5987" t="s">
        <v>8</v>
      </c>
      <c r="D5987" t="str">
        <f t="shared" si="93"/>
        <v>OUTFLOWS</v>
      </c>
      <c r="E5987" t="s">
        <v>116</v>
      </c>
      <c r="F5987" t="s">
        <v>117</v>
      </c>
      <c r="G5987" t="s">
        <v>1769</v>
      </c>
      <c r="H5987" t="s">
        <v>1770</v>
      </c>
      <c r="I5987" t="s">
        <v>57</v>
      </c>
      <c r="J5987" t="s">
        <v>1775</v>
      </c>
      <c r="K5987" t="s">
        <v>7342</v>
      </c>
      <c r="L5987" t="s">
        <v>610</v>
      </c>
      <c r="M5987" s="17">
        <f>VLOOKUP($K5987,[1]Budget!$V:$AE,5,0)*IF($C5987="1 - Revenues",1,IF(AND($C5987="5 - Transfers",MID(I5987,15,1)="4"),1,-1))</f>
        <v>0</v>
      </c>
      <c r="N5987" s="17">
        <f>VLOOKUP($K5987,[1]Budget!$V:$AE,6,0)*IF($C5987="1 - Revenues",1,IF(AND($C5987="5 - Transfers",MID(J5987,15,1)="4"),1,-1))</f>
        <v>-1000</v>
      </c>
      <c r="O5987" s="17">
        <f>IFERROR(IF(RIGHT(LEFT(K5987,15),1)="4",VLOOKUP(K5987,'[1]Budget Worksheet'!A:B,2,0),-1*VLOOKUP(K5987,'[1]Budget Worksheet'!A:B,2,0)),0)</f>
        <v>0</v>
      </c>
      <c r="P5987" s="17">
        <f>VLOOKUP($K5987,[1]Budget!$V:$AE,8,0)*IF($C5987="1 - Revenues",1,IF(AND($C5987="5 - Transfers",MID($K5987,15,1)="4"),1,-1))</f>
        <v>0</v>
      </c>
      <c r="Q5987" s="17">
        <f>VLOOKUP($K5987,[1]Budget!$V:$AE,10,0)*IF($C5987="1 - Revenues",1,IF(AND($C5987="5 - Transfers",MID(K5987,15,1)="4"),1,-1))</f>
        <v>0</v>
      </c>
      <c r="S5987" s="18" t="b">
        <f>IF(LEFT(C5987,1)="1",1,-1)*SUMIF([1]Budget!V:V,'Budget Worksheet for Pivot Tabl'!K5987,[1]Budget!AC:AC)=P5987</f>
        <v>1</v>
      </c>
    </row>
    <row r="5988" spans="1:19" x14ac:dyDescent="0.25">
      <c r="A5988" t="s">
        <v>7198</v>
      </c>
      <c r="B5988" t="s">
        <v>7199</v>
      </c>
      <c r="C5988" t="s">
        <v>8</v>
      </c>
      <c r="D5988" t="str">
        <f t="shared" si="93"/>
        <v>OUTFLOWS</v>
      </c>
      <c r="E5988" t="s">
        <v>116</v>
      </c>
      <c r="F5988" t="s">
        <v>117</v>
      </c>
      <c r="G5988" t="s">
        <v>1769</v>
      </c>
      <c r="H5988" t="s">
        <v>1770</v>
      </c>
      <c r="I5988" t="s">
        <v>57</v>
      </c>
      <c r="J5988" t="s">
        <v>1775</v>
      </c>
      <c r="K5988" t="s">
        <v>7343</v>
      </c>
      <c r="L5988" t="s">
        <v>612</v>
      </c>
      <c r="M5988" s="17">
        <f>VLOOKUP($K5988,[1]Budget!$V:$AE,5,0)*IF($C5988="1 - Revenues",1,IF(AND($C5988="5 - Transfers",MID(I5988,15,1)="4"),1,-1))</f>
        <v>0</v>
      </c>
      <c r="N5988" s="17">
        <f>VLOOKUP($K5988,[1]Budget!$V:$AE,6,0)*IF($C5988="1 - Revenues",1,IF(AND($C5988="5 - Transfers",MID(J5988,15,1)="4"),1,-1))</f>
        <v>0</v>
      </c>
      <c r="O5988" s="17">
        <f>IFERROR(IF(RIGHT(LEFT(K5988,15),1)="4",VLOOKUP(K5988,'[1]Budget Worksheet'!A:B,2,0),-1*VLOOKUP(K5988,'[1]Budget Worksheet'!A:B,2,0)),0)</f>
        <v>0</v>
      </c>
      <c r="P5988" s="17">
        <f>VLOOKUP($K5988,[1]Budget!$V:$AE,8,0)*IF($C5988="1 - Revenues",1,IF(AND($C5988="5 - Transfers",MID($K5988,15,1)="4"),1,-1))</f>
        <v>0</v>
      </c>
      <c r="Q5988" s="17">
        <f>VLOOKUP($K5988,[1]Budget!$V:$AE,10,0)*IF($C5988="1 - Revenues",1,IF(AND($C5988="5 - Transfers",MID(K5988,15,1)="4"),1,-1))</f>
        <v>0</v>
      </c>
      <c r="S5988" s="18" t="b">
        <f>IF(LEFT(C5988,1)="1",1,-1)*SUMIF([1]Budget!V:V,'Budget Worksheet for Pivot Tabl'!K5988,[1]Budget!AC:AC)=P5988</f>
        <v>1</v>
      </c>
    </row>
    <row r="5989" spans="1:19" x14ac:dyDescent="0.25">
      <c r="A5989" t="s">
        <v>7198</v>
      </c>
      <c r="B5989" t="s">
        <v>7199</v>
      </c>
      <c r="C5989" t="s">
        <v>8</v>
      </c>
      <c r="D5989" t="str">
        <f t="shared" si="93"/>
        <v>OUTFLOWS</v>
      </c>
      <c r="E5989" t="s">
        <v>116</v>
      </c>
      <c r="F5989" t="s">
        <v>117</v>
      </c>
      <c r="G5989" t="s">
        <v>1769</v>
      </c>
      <c r="H5989" t="s">
        <v>1770</v>
      </c>
      <c r="I5989" t="s">
        <v>57</v>
      </c>
      <c r="J5989" t="s">
        <v>1775</v>
      </c>
      <c r="K5989" t="s">
        <v>7344</v>
      </c>
      <c r="L5989" t="s">
        <v>614</v>
      </c>
      <c r="M5989" s="17">
        <f>VLOOKUP($K5989,[1]Budget!$V:$AE,5,0)*IF($C5989="1 - Revenues",1,IF(AND($C5989="5 - Transfers",MID(I5989,15,1)="4"),1,-1))</f>
        <v>0</v>
      </c>
      <c r="N5989" s="17">
        <f>VLOOKUP($K5989,[1]Budget!$V:$AE,6,0)*IF($C5989="1 - Revenues",1,IF(AND($C5989="5 - Transfers",MID(J5989,15,1)="4"),1,-1))</f>
        <v>0</v>
      </c>
      <c r="O5989" s="17">
        <f>IFERROR(IF(RIGHT(LEFT(K5989,15),1)="4",VLOOKUP(K5989,'[1]Budget Worksheet'!A:B,2,0),-1*VLOOKUP(K5989,'[1]Budget Worksheet'!A:B,2,0)),0)</f>
        <v>0</v>
      </c>
      <c r="P5989" s="17">
        <f>VLOOKUP($K5989,[1]Budget!$V:$AE,8,0)*IF($C5989="1 - Revenues",1,IF(AND($C5989="5 - Transfers",MID($K5989,15,1)="4"),1,-1))</f>
        <v>0</v>
      </c>
      <c r="Q5989" s="17">
        <f>VLOOKUP($K5989,[1]Budget!$V:$AE,10,0)*IF($C5989="1 - Revenues",1,IF(AND($C5989="5 - Transfers",MID(K5989,15,1)="4"),1,-1))</f>
        <v>0</v>
      </c>
      <c r="S5989" s="18" t="b">
        <f>IF(LEFT(C5989,1)="1",1,-1)*SUMIF([1]Budget!V:V,'Budget Worksheet for Pivot Tabl'!K5989,[1]Budget!AC:AC)=P5989</f>
        <v>1</v>
      </c>
    </row>
    <row r="5990" spans="1:19" x14ac:dyDescent="0.25">
      <c r="A5990" t="s">
        <v>7198</v>
      </c>
      <c r="B5990" t="s">
        <v>7199</v>
      </c>
      <c r="C5990" t="s">
        <v>8</v>
      </c>
      <c r="D5990" t="str">
        <f t="shared" si="93"/>
        <v>OUTFLOWS</v>
      </c>
      <c r="E5990" t="s">
        <v>116</v>
      </c>
      <c r="F5990" t="s">
        <v>117</v>
      </c>
      <c r="G5990" t="s">
        <v>1769</v>
      </c>
      <c r="H5990" t="s">
        <v>1770</v>
      </c>
      <c r="I5990" t="s">
        <v>57</v>
      </c>
      <c r="J5990" t="s">
        <v>1775</v>
      </c>
      <c r="K5990" t="s">
        <v>7345</v>
      </c>
      <c r="L5990" t="s">
        <v>618</v>
      </c>
      <c r="M5990" s="17">
        <f>VLOOKUP($K5990,[1]Budget!$V:$AE,5,0)*IF($C5990="1 - Revenues",1,IF(AND($C5990="5 - Transfers",MID(I5990,15,1)="4"),1,-1))</f>
        <v>0</v>
      </c>
      <c r="N5990" s="17">
        <f>VLOOKUP($K5990,[1]Budget!$V:$AE,6,0)*IF($C5990="1 - Revenues",1,IF(AND($C5990="5 - Transfers",MID(J5990,15,1)="4"),1,-1))</f>
        <v>0</v>
      </c>
      <c r="O5990" s="17">
        <f>IFERROR(IF(RIGHT(LEFT(K5990,15),1)="4",VLOOKUP(K5990,'[1]Budget Worksheet'!A:B,2,0),-1*VLOOKUP(K5990,'[1]Budget Worksheet'!A:B,2,0)),0)</f>
        <v>0</v>
      </c>
      <c r="P5990" s="17">
        <f>VLOOKUP($K5990,[1]Budget!$V:$AE,8,0)*IF($C5990="1 - Revenues",1,IF(AND($C5990="5 - Transfers",MID($K5990,15,1)="4"),1,-1))</f>
        <v>0</v>
      </c>
      <c r="Q5990" s="17">
        <f>VLOOKUP($K5990,[1]Budget!$V:$AE,10,0)*IF($C5990="1 - Revenues",1,IF(AND($C5990="5 - Transfers",MID(K5990,15,1)="4"),1,-1))</f>
        <v>0</v>
      </c>
      <c r="S5990" s="18" t="b">
        <f>IF(LEFT(C5990,1)="1",1,-1)*SUMIF([1]Budget!V:V,'Budget Worksheet for Pivot Tabl'!K5990,[1]Budget!AC:AC)=P5990</f>
        <v>1</v>
      </c>
    </row>
    <row r="5991" spans="1:19" x14ac:dyDescent="0.25">
      <c r="A5991" t="s">
        <v>7198</v>
      </c>
      <c r="B5991" t="s">
        <v>7199</v>
      </c>
      <c r="C5991" t="s">
        <v>8</v>
      </c>
      <c r="D5991" t="str">
        <f t="shared" si="93"/>
        <v>OUTFLOWS</v>
      </c>
      <c r="E5991" t="s">
        <v>116</v>
      </c>
      <c r="F5991" t="s">
        <v>117</v>
      </c>
      <c r="G5991" t="s">
        <v>1769</v>
      </c>
      <c r="H5991" t="s">
        <v>1770</v>
      </c>
      <c r="I5991" t="s">
        <v>57</v>
      </c>
      <c r="J5991" t="s">
        <v>1775</v>
      </c>
      <c r="K5991" t="s">
        <v>7346</v>
      </c>
      <c r="L5991" t="s">
        <v>620</v>
      </c>
      <c r="M5991" s="17">
        <f>VLOOKUP($K5991,[1]Budget!$V:$AE,5,0)*IF($C5991="1 - Revenues",1,IF(AND($C5991="5 - Transfers",MID(I5991,15,1)="4"),1,-1))</f>
        <v>0</v>
      </c>
      <c r="N5991" s="17">
        <f>VLOOKUP($K5991,[1]Budget!$V:$AE,6,0)*IF($C5991="1 - Revenues",1,IF(AND($C5991="5 - Transfers",MID(J5991,15,1)="4"),1,-1))</f>
        <v>-3000</v>
      </c>
      <c r="O5991" s="17">
        <f>IFERROR(IF(RIGHT(LEFT(K5991,15),1)="4",VLOOKUP(K5991,'[1]Budget Worksheet'!A:B,2,0),-1*VLOOKUP(K5991,'[1]Budget Worksheet'!A:B,2,0)),0)</f>
        <v>0</v>
      </c>
      <c r="P5991" s="17">
        <f>VLOOKUP($K5991,[1]Budget!$V:$AE,8,0)*IF($C5991="1 - Revenues",1,IF(AND($C5991="5 - Transfers",MID($K5991,15,1)="4"),1,-1))</f>
        <v>0</v>
      </c>
      <c r="Q5991" s="17">
        <f>VLOOKUP($K5991,[1]Budget!$V:$AE,10,0)*IF($C5991="1 - Revenues",1,IF(AND($C5991="5 - Transfers",MID(K5991,15,1)="4"),1,-1))</f>
        <v>0</v>
      </c>
      <c r="S5991" s="18" t="b">
        <f>IF(LEFT(C5991,1)="1",1,-1)*SUMIF([1]Budget!V:V,'Budget Worksheet for Pivot Tabl'!K5991,[1]Budget!AC:AC)=P5991</f>
        <v>1</v>
      </c>
    </row>
    <row r="5992" spans="1:19" x14ac:dyDescent="0.25">
      <c r="A5992" t="s">
        <v>7198</v>
      </c>
      <c r="B5992" t="s">
        <v>7199</v>
      </c>
      <c r="C5992" t="s">
        <v>8</v>
      </c>
      <c r="D5992" t="str">
        <f t="shared" si="93"/>
        <v>OUTFLOWS</v>
      </c>
      <c r="E5992" t="s">
        <v>116</v>
      </c>
      <c r="F5992" t="s">
        <v>117</v>
      </c>
      <c r="G5992" t="s">
        <v>1769</v>
      </c>
      <c r="H5992" t="s">
        <v>1770</v>
      </c>
      <c r="I5992" t="s">
        <v>57</v>
      </c>
      <c r="J5992" t="s">
        <v>1775</v>
      </c>
      <c r="K5992" t="s">
        <v>7347</v>
      </c>
      <c r="L5992" t="s">
        <v>1020</v>
      </c>
      <c r="M5992" s="17">
        <f>VLOOKUP($K5992,[1]Budget!$V:$AE,5,0)*IF($C5992="1 - Revenues",1,IF(AND($C5992="5 - Transfers",MID(I5992,15,1)="4"),1,-1))</f>
        <v>0</v>
      </c>
      <c r="N5992" s="17">
        <f>VLOOKUP($K5992,[1]Budget!$V:$AE,6,0)*IF($C5992="1 - Revenues",1,IF(AND($C5992="5 - Transfers",MID(J5992,15,1)="4"),1,-1))</f>
        <v>-1000</v>
      </c>
      <c r="O5992" s="17">
        <f>IFERROR(IF(RIGHT(LEFT(K5992,15),1)="4",VLOOKUP(K5992,'[1]Budget Worksheet'!A:B,2,0),-1*VLOOKUP(K5992,'[1]Budget Worksheet'!A:B,2,0)),0)</f>
        <v>0</v>
      </c>
      <c r="P5992" s="17">
        <f>VLOOKUP($K5992,[1]Budget!$V:$AE,8,0)*IF($C5992="1 - Revenues",1,IF(AND($C5992="5 - Transfers",MID($K5992,15,1)="4"),1,-1))</f>
        <v>0</v>
      </c>
      <c r="Q5992" s="17">
        <f>VLOOKUP($K5992,[1]Budget!$V:$AE,10,0)*IF($C5992="1 - Revenues",1,IF(AND($C5992="5 - Transfers",MID(K5992,15,1)="4"),1,-1))</f>
        <v>0</v>
      </c>
      <c r="S5992" s="18" t="b">
        <f>IF(LEFT(C5992,1)="1",1,-1)*SUMIF([1]Budget!V:V,'Budget Worksheet for Pivot Tabl'!K5992,[1]Budget!AC:AC)=P5992</f>
        <v>1</v>
      </c>
    </row>
    <row r="5993" spans="1:19" x14ac:dyDescent="0.25">
      <c r="A5993" t="s">
        <v>7198</v>
      </c>
      <c r="B5993" t="s">
        <v>7199</v>
      </c>
      <c r="C5993" t="s">
        <v>8</v>
      </c>
      <c r="D5993" t="str">
        <f t="shared" si="93"/>
        <v>OUTFLOWS</v>
      </c>
      <c r="E5993" t="s">
        <v>116</v>
      </c>
      <c r="F5993" t="s">
        <v>117</v>
      </c>
      <c r="G5993" t="s">
        <v>1769</v>
      </c>
      <c r="H5993" t="s">
        <v>1770</v>
      </c>
      <c r="I5993" t="s">
        <v>57</v>
      </c>
      <c r="J5993" t="s">
        <v>1775</v>
      </c>
      <c r="K5993" t="s">
        <v>7348</v>
      </c>
      <c r="L5993" t="s">
        <v>472</v>
      </c>
      <c r="M5993" s="17">
        <f>VLOOKUP($K5993,[1]Budget!$V:$AE,5,0)*IF($C5993="1 - Revenues",1,IF(AND($C5993="5 - Transfers",MID(I5993,15,1)="4"),1,-1))</f>
        <v>0</v>
      </c>
      <c r="N5993" s="17">
        <f>VLOOKUP($K5993,[1]Budget!$V:$AE,6,0)*IF($C5993="1 - Revenues",1,IF(AND($C5993="5 - Transfers",MID(J5993,15,1)="4"),1,-1))</f>
        <v>-1000</v>
      </c>
      <c r="O5993" s="17">
        <f>IFERROR(IF(RIGHT(LEFT(K5993,15),1)="4",VLOOKUP(K5993,'[1]Budget Worksheet'!A:B,2,0),-1*VLOOKUP(K5993,'[1]Budget Worksheet'!A:B,2,0)),0)</f>
        <v>0</v>
      </c>
      <c r="P5993" s="17">
        <f>VLOOKUP($K5993,[1]Budget!$V:$AE,8,0)*IF($C5993="1 - Revenues",1,IF(AND($C5993="5 - Transfers",MID($K5993,15,1)="4"),1,-1))</f>
        <v>0</v>
      </c>
      <c r="Q5993" s="17">
        <f>VLOOKUP($K5993,[1]Budget!$V:$AE,10,0)*IF($C5993="1 - Revenues",1,IF(AND($C5993="5 - Transfers",MID(K5993,15,1)="4"),1,-1))</f>
        <v>0</v>
      </c>
      <c r="S5993" s="18" t="b">
        <f>IF(LEFT(C5993,1)="1",1,-1)*SUMIF([1]Budget!V:V,'Budget Worksheet for Pivot Tabl'!K5993,[1]Budget!AC:AC)=P5993</f>
        <v>1</v>
      </c>
    </row>
    <row r="5994" spans="1:19" x14ac:dyDescent="0.25">
      <c r="A5994" t="s">
        <v>7198</v>
      </c>
      <c r="B5994" t="s">
        <v>7199</v>
      </c>
      <c r="C5994" t="s">
        <v>8</v>
      </c>
      <c r="D5994" t="str">
        <f t="shared" si="93"/>
        <v>OUTFLOWS</v>
      </c>
      <c r="E5994" t="s">
        <v>116</v>
      </c>
      <c r="F5994" t="s">
        <v>117</v>
      </c>
      <c r="G5994" t="s">
        <v>1769</v>
      </c>
      <c r="H5994" t="s">
        <v>1770</v>
      </c>
      <c r="I5994" t="s">
        <v>57</v>
      </c>
      <c r="J5994" t="s">
        <v>1775</v>
      </c>
      <c r="K5994" t="s">
        <v>7349</v>
      </c>
      <c r="L5994" t="s">
        <v>627</v>
      </c>
      <c r="M5994" s="17">
        <f>VLOOKUP($K5994,[1]Budget!$V:$AE,5,0)*IF($C5994="1 - Revenues",1,IF(AND($C5994="5 - Transfers",MID(I5994,15,1)="4"),1,-1))</f>
        <v>0</v>
      </c>
      <c r="N5994" s="17">
        <f>VLOOKUP($K5994,[1]Budget!$V:$AE,6,0)*IF($C5994="1 - Revenues",1,IF(AND($C5994="5 - Transfers",MID(J5994,15,1)="4"),1,-1))</f>
        <v>0</v>
      </c>
      <c r="O5994" s="17">
        <f>IFERROR(IF(RIGHT(LEFT(K5994,15),1)="4",VLOOKUP(K5994,'[1]Budget Worksheet'!A:B,2,0),-1*VLOOKUP(K5994,'[1]Budget Worksheet'!A:B,2,0)),0)</f>
        <v>0</v>
      </c>
      <c r="P5994" s="17">
        <f>VLOOKUP($K5994,[1]Budget!$V:$AE,8,0)*IF($C5994="1 - Revenues",1,IF(AND($C5994="5 - Transfers",MID($K5994,15,1)="4"),1,-1))</f>
        <v>0</v>
      </c>
      <c r="Q5994" s="17">
        <f>VLOOKUP($K5994,[1]Budget!$V:$AE,10,0)*IF($C5994="1 - Revenues",1,IF(AND($C5994="5 - Transfers",MID(K5994,15,1)="4"),1,-1))</f>
        <v>0</v>
      </c>
      <c r="S5994" s="18" t="b">
        <f>IF(LEFT(C5994,1)="1",1,-1)*SUMIF([1]Budget!V:V,'Budget Worksheet for Pivot Tabl'!K5994,[1]Budget!AC:AC)=P5994</f>
        <v>1</v>
      </c>
    </row>
    <row r="5995" spans="1:19" x14ac:dyDescent="0.25">
      <c r="A5995" t="s">
        <v>7198</v>
      </c>
      <c r="B5995" t="s">
        <v>7199</v>
      </c>
      <c r="C5995" t="s">
        <v>8</v>
      </c>
      <c r="D5995" t="str">
        <f t="shared" si="93"/>
        <v>OUTFLOWS</v>
      </c>
      <c r="E5995" t="s">
        <v>116</v>
      </c>
      <c r="F5995" t="s">
        <v>117</v>
      </c>
      <c r="G5995" t="s">
        <v>1769</v>
      </c>
      <c r="H5995" t="s">
        <v>1770</v>
      </c>
      <c r="I5995" t="s">
        <v>1819</v>
      </c>
      <c r="J5995" t="s">
        <v>1820</v>
      </c>
      <c r="K5995" t="s">
        <v>7350</v>
      </c>
      <c r="L5995" t="s">
        <v>590</v>
      </c>
      <c r="M5995" s="17">
        <f>VLOOKUP($K5995,[1]Budget!$V:$AE,5,0)*IF($C5995="1 - Revenues",1,IF(AND($C5995="5 - Transfers",MID(I5995,15,1)="4"),1,-1))</f>
        <v>0</v>
      </c>
      <c r="N5995" s="17">
        <f>VLOOKUP($K5995,[1]Budget!$V:$AE,6,0)*IF($C5995="1 - Revenues",1,IF(AND($C5995="5 - Transfers",MID(J5995,15,1)="4"),1,-1))</f>
        <v>-84000</v>
      </c>
      <c r="O5995" s="17">
        <f>IFERROR(IF(RIGHT(LEFT(K5995,15),1)="4",VLOOKUP(K5995,'[1]Budget Worksheet'!A:B,2,0),-1*VLOOKUP(K5995,'[1]Budget Worksheet'!A:B,2,0)),0)</f>
        <v>0</v>
      </c>
      <c r="P5995" s="17">
        <f>VLOOKUP($K5995,[1]Budget!$V:$AE,8,0)*IF($C5995="1 - Revenues",1,IF(AND($C5995="5 - Transfers",MID($K5995,15,1)="4"),1,-1))</f>
        <v>0</v>
      </c>
      <c r="Q5995" s="17">
        <f>VLOOKUP($K5995,[1]Budget!$V:$AE,10,0)*IF($C5995="1 - Revenues",1,IF(AND($C5995="5 - Transfers",MID(K5995,15,1)="4"),1,-1))</f>
        <v>0</v>
      </c>
      <c r="S5995" s="18" t="b">
        <f>IF(LEFT(C5995,1)="1",1,-1)*SUMIF([1]Budget!V:V,'Budget Worksheet for Pivot Tabl'!K5995,[1]Budget!AC:AC)=P5995</f>
        <v>1</v>
      </c>
    </row>
    <row r="5996" spans="1:19" x14ac:dyDescent="0.25">
      <c r="A5996" t="s">
        <v>7198</v>
      </c>
      <c r="B5996" t="s">
        <v>7199</v>
      </c>
      <c r="C5996" t="s">
        <v>8</v>
      </c>
      <c r="D5996" t="str">
        <f t="shared" si="93"/>
        <v>OUTFLOWS</v>
      </c>
      <c r="E5996" t="s">
        <v>116</v>
      </c>
      <c r="F5996" t="s">
        <v>117</v>
      </c>
      <c r="G5996" t="s">
        <v>1769</v>
      </c>
      <c r="H5996" t="s">
        <v>1770</v>
      </c>
      <c r="I5996" t="s">
        <v>1819</v>
      </c>
      <c r="J5996" t="s">
        <v>1820</v>
      </c>
      <c r="K5996" t="s">
        <v>7351</v>
      </c>
      <c r="L5996" t="s">
        <v>593</v>
      </c>
      <c r="M5996" s="17">
        <f>VLOOKUP($K5996,[1]Budget!$V:$AE,5,0)*IF($C5996="1 - Revenues",1,IF(AND($C5996="5 - Transfers",MID(I5996,15,1)="4"),1,-1))</f>
        <v>0</v>
      </c>
      <c r="N5996" s="17">
        <f>VLOOKUP($K5996,[1]Budget!$V:$AE,6,0)*IF($C5996="1 - Revenues",1,IF(AND($C5996="5 - Transfers",MID(J5996,15,1)="4"),1,-1))</f>
        <v>-2000</v>
      </c>
      <c r="O5996" s="17">
        <f>IFERROR(IF(RIGHT(LEFT(K5996,15),1)="4",VLOOKUP(K5996,'[1]Budget Worksheet'!A:B,2,0),-1*VLOOKUP(K5996,'[1]Budget Worksheet'!A:B,2,0)),0)</f>
        <v>0</v>
      </c>
      <c r="P5996" s="17">
        <f>VLOOKUP($K5996,[1]Budget!$V:$AE,8,0)*IF($C5996="1 - Revenues",1,IF(AND($C5996="5 - Transfers",MID($K5996,15,1)="4"),1,-1))</f>
        <v>0</v>
      </c>
      <c r="Q5996" s="17">
        <f>VLOOKUP($K5996,[1]Budget!$V:$AE,10,0)*IF($C5996="1 - Revenues",1,IF(AND($C5996="5 - Transfers",MID(K5996,15,1)="4"),1,-1))</f>
        <v>0</v>
      </c>
      <c r="S5996" s="18" t="b">
        <f>IF(LEFT(C5996,1)="1",1,-1)*SUMIF([1]Budget!V:V,'Budget Worksheet for Pivot Tabl'!K5996,[1]Budget!AC:AC)=P5996</f>
        <v>1</v>
      </c>
    </row>
    <row r="5997" spans="1:19" x14ac:dyDescent="0.25">
      <c r="A5997" t="s">
        <v>7198</v>
      </c>
      <c r="B5997" t="s">
        <v>7199</v>
      </c>
      <c r="C5997" t="s">
        <v>8</v>
      </c>
      <c r="D5997" t="str">
        <f t="shared" si="93"/>
        <v>OUTFLOWS</v>
      </c>
      <c r="E5997" t="s">
        <v>116</v>
      </c>
      <c r="F5997" t="s">
        <v>117</v>
      </c>
      <c r="G5997" t="s">
        <v>1769</v>
      </c>
      <c r="H5997" t="s">
        <v>1770</v>
      </c>
      <c r="I5997" t="s">
        <v>1819</v>
      </c>
      <c r="J5997" t="s">
        <v>1820</v>
      </c>
      <c r="K5997" t="s">
        <v>7352</v>
      </c>
      <c r="L5997" t="s">
        <v>595</v>
      </c>
      <c r="M5997" s="17">
        <f>VLOOKUP($K5997,[1]Budget!$V:$AE,5,0)*IF($C5997="1 - Revenues",1,IF(AND($C5997="5 - Transfers",MID(I5997,15,1)="4"),1,-1))</f>
        <v>0</v>
      </c>
      <c r="N5997" s="17">
        <f>VLOOKUP($K5997,[1]Budget!$V:$AE,6,0)*IF($C5997="1 - Revenues",1,IF(AND($C5997="5 - Transfers",MID(J5997,15,1)="4"),1,-1))</f>
        <v>0</v>
      </c>
      <c r="O5997" s="17">
        <f>IFERROR(IF(RIGHT(LEFT(K5997,15),1)="4",VLOOKUP(K5997,'[1]Budget Worksheet'!A:B,2,0),-1*VLOOKUP(K5997,'[1]Budget Worksheet'!A:B,2,0)),0)</f>
        <v>0</v>
      </c>
      <c r="P5997" s="17">
        <f>VLOOKUP($K5997,[1]Budget!$V:$AE,8,0)*IF($C5997="1 - Revenues",1,IF(AND($C5997="5 - Transfers",MID($K5997,15,1)="4"),1,-1))</f>
        <v>0</v>
      </c>
      <c r="Q5997" s="17">
        <f>VLOOKUP($K5997,[1]Budget!$V:$AE,10,0)*IF($C5997="1 - Revenues",1,IF(AND($C5997="5 - Transfers",MID(K5997,15,1)="4"),1,-1))</f>
        <v>0</v>
      </c>
      <c r="S5997" s="18" t="b">
        <f>IF(LEFT(C5997,1)="1",1,-1)*SUMIF([1]Budget!V:V,'Budget Worksheet for Pivot Tabl'!K5997,[1]Budget!AC:AC)=P5997</f>
        <v>1</v>
      </c>
    </row>
    <row r="5998" spans="1:19" x14ac:dyDescent="0.25">
      <c r="A5998" t="s">
        <v>7198</v>
      </c>
      <c r="B5998" t="s">
        <v>7199</v>
      </c>
      <c r="C5998" t="s">
        <v>8</v>
      </c>
      <c r="D5998" t="str">
        <f t="shared" si="93"/>
        <v>OUTFLOWS</v>
      </c>
      <c r="E5998" t="s">
        <v>116</v>
      </c>
      <c r="F5998" t="s">
        <v>117</v>
      </c>
      <c r="G5998" t="s">
        <v>1769</v>
      </c>
      <c r="H5998" t="s">
        <v>1770</v>
      </c>
      <c r="I5998" t="s">
        <v>1819</v>
      </c>
      <c r="J5998" t="s">
        <v>1820</v>
      </c>
      <c r="K5998" t="s">
        <v>7353</v>
      </c>
      <c r="L5998" t="s">
        <v>470</v>
      </c>
      <c r="M5998" s="17">
        <f>VLOOKUP($K5998,[1]Budget!$V:$AE,5,0)*IF($C5998="1 - Revenues",1,IF(AND($C5998="5 - Transfers",MID(I5998,15,1)="4"),1,-1))</f>
        <v>0</v>
      </c>
      <c r="N5998" s="17">
        <f>VLOOKUP($K5998,[1]Budget!$V:$AE,6,0)*IF($C5998="1 - Revenues",1,IF(AND($C5998="5 - Transfers",MID(J5998,15,1)="4"),1,-1))</f>
        <v>-17000</v>
      </c>
      <c r="O5998" s="17">
        <f>IFERROR(IF(RIGHT(LEFT(K5998,15),1)="4",VLOOKUP(K5998,'[1]Budget Worksheet'!A:B,2,0),-1*VLOOKUP(K5998,'[1]Budget Worksheet'!A:B,2,0)),0)</f>
        <v>0</v>
      </c>
      <c r="P5998" s="17">
        <f>VLOOKUP($K5998,[1]Budget!$V:$AE,8,0)*IF($C5998="1 - Revenues",1,IF(AND($C5998="5 - Transfers",MID($K5998,15,1)="4"),1,-1))</f>
        <v>0</v>
      </c>
      <c r="Q5998" s="17">
        <f>VLOOKUP($K5998,[1]Budget!$V:$AE,10,0)*IF($C5998="1 - Revenues",1,IF(AND($C5998="5 - Transfers",MID(K5998,15,1)="4"),1,-1))</f>
        <v>0</v>
      </c>
      <c r="S5998" s="18" t="b">
        <f>IF(LEFT(C5998,1)="1",1,-1)*SUMIF([1]Budget!V:V,'Budget Worksheet for Pivot Tabl'!K5998,[1]Budget!AC:AC)=P5998</f>
        <v>1</v>
      </c>
    </row>
    <row r="5999" spans="1:19" x14ac:dyDescent="0.25">
      <c r="A5999" t="s">
        <v>7198</v>
      </c>
      <c r="B5999" t="s">
        <v>7199</v>
      </c>
      <c r="C5999" t="s">
        <v>8</v>
      </c>
      <c r="D5999" t="str">
        <f t="shared" si="93"/>
        <v>OUTFLOWS</v>
      </c>
      <c r="E5999" t="s">
        <v>116</v>
      </c>
      <c r="F5999" t="s">
        <v>117</v>
      </c>
      <c r="G5999" t="s">
        <v>1769</v>
      </c>
      <c r="H5999" t="s">
        <v>1770</v>
      </c>
      <c r="I5999" t="s">
        <v>1819</v>
      </c>
      <c r="J5999" t="s">
        <v>1820</v>
      </c>
      <c r="K5999" t="s">
        <v>7354</v>
      </c>
      <c r="L5999" t="s">
        <v>606</v>
      </c>
      <c r="M5999" s="17">
        <f>VLOOKUP($K5999,[1]Budget!$V:$AE,5,0)*IF($C5999="1 - Revenues",1,IF(AND($C5999="5 - Transfers",MID(I5999,15,1)="4"),1,-1))</f>
        <v>0</v>
      </c>
      <c r="N5999" s="17">
        <f>VLOOKUP($K5999,[1]Budget!$V:$AE,6,0)*IF($C5999="1 - Revenues",1,IF(AND($C5999="5 - Transfers",MID(J5999,15,1)="4"),1,-1))</f>
        <v>-9000</v>
      </c>
      <c r="O5999" s="17">
        <f>IFERROR(IF(RIGHT(LEFT(K5999,15),1)="4",VLOOKUP(K5999,'[1]Budget Worksheet'!A:B,2,0),-1*VLOOKUP(K5999,'[1]Budget Worksheet'!A:B,2,0)),0)</f>
        <v>0</v>
      </c>
      <c r="P5999" s="17">
        <f>VLOOKUP($K5999,[1]Budget!$V:$AE,8,0)*IF($C5999="1 - Revenues",1,IF(AND($C5999="5 - Transfers",MID($K5999,15,1)="4"),1,-1))</f>
        <v>0</v>
      </c>
      <c r="Q5999" s="17">
        <f>VLOOKUP($K5999,[1]Budget!$V:$AE,10,0)*IF($C5999="1 - Revenues",1,IF(AND($C5999="5 - Transfers",MID(K5999,15,1)="4"),1,-1))</f>
        <v>0</v>
      </c>
      <c r="S5999" s="18" t="b">
        <f>IF(LEFT(C5999,1)="1",1,-1)*SUMIF([1]Budget!V:V,'Budget Worksheet for Pivot Tabl'!K5999,[1]Budget!AC:AC)=P5999</f>
        <v>1</v>
      </c>
    </row>
    <row r="6000" spans="1:19" x14ac:dyDescent="0.25">
      <c r="A6000" t="s">
        <v>7198</v>
      </c>
      <c r="B6000" t="s">
        <v>7199</v>
      </c>
      <c r="C6000" t="s">
        <v>8</v>
      </c>
      <c r="D6000" t="str">
        <f t="shared" si="93"/>
        <v>OUTFLOWS</v>
      </c>
      <c r="E6000" t="s">
        <v>116</v>
      </c>
      <c r="F6000" t="s">
        <v>117</v>
      </c>
      <c r="G6000" t="s">
        <v>1769</v>
      </c>
      <c r="H6000" t="s">
        <v>1770</v>
      </c>
      <c r="I6000" t="s">
        <v>1819</v>
      </c>
      <c r="J6000" t="s">
        <v>1820</v>
      </c>
      <c r="K6000" t="s">
        <v>7355</v>
      </c>
      <c r="L6000" t="s">
        <v>608</v>
      </c>
      <c r="M6000" s="17">
        <f>VLOOKUP($K6000,[1]Budget!$V:$AE,5,0)*IF($C6000="1 - Revenues",1,IF(AND($C6000="5 - Transfers",MID(I6000,15,1)="4"),1,-1))</f>
        <v>0</v>
      </c>
      <c r="N6000" s="17">
        <f>VLOOKUP($K6000,[1]Budget!$V:$AE,6,0)*IF($C6000="1 - Revenues",1,IF(AND($C6000="5 - Transfers",MID(J6000,15,1)="4"),1,-1))</f>
        <v>-15000</v>
      </c>
      <c r="O6000" s="17">
        <f>IFERROR(IF(RIGHT(LEFT(K6000,15),1)="4",VLOOKUP(K6000,'[1]Budget Worksheet'!A:B,2,0),-1*VLOOKUP(K6000,'[1]Budget Worksheet'!A:B,2,0)),0)</f>
        <v>0</v>
      </c>
      <c r="P6000" s="17">
        <f>VLOOKUP($K6000,[1]Budget!$V:$AE,8,0)*IF($C6000="1 - Revenues",1,IF(AND($C6000="5 - Transfers",MID($K6000,15,1)="4"),1,-1))</f>
        <v>0</v>
      </c>
      <c r="Q6000" s="17">
        <f>VLOOKUP($K6000,[1]Budget!$V:$AE,10,0)*IF($C6000="1 - Revenues",1,IF(AND($C6000="5 - Transfers",MID(K6000,15,1)="4"),1,-1))</f>
        <v>0</v>
      </c>
      <c r="S6000" s="18" t="b">
        <f>IF(LEFT(C6000,1)="1",1,-1)*SUMIF([1]Budget!V:V,'Budget Worksheet for Pivot Tabl'!K6000,[1]Budget!AC:AC)=P6000</f>
        <v>1</v>
      </c>
    </row>
    <row r="6001" spans="1:19" x14ac:dyDescent="0.25">
      <c r="A6001" t="s">
        <v>7198</v>
      </c>
      <c r="B6001" t="s">
        <v>7199</v>
      </c>
      <c r="C6001" t="s">
        <v>8</v>
      </c>
      <c r="D6001" t="str">
        <f t="shared" si="93"/>
        <v>OUTFLOWS</v>
      </c>
      <c r="E6001" t="s">
        <v>116</v>
      </c>
      <c r="F6001" t="s">
        <v>117</v>
      </c>
      <c r="G6001" t="s">
        <v>1769</v>
      </c>
      <c r="H6001" t="s">
        <v>1770</v>
      </c>
      <c r="I6001" t="s">
        <v>1819</v>
      </c>
      <c r="J6001" t="s">
        <v>1820</v>
      </c>
      <c r="K6001" t="s">
        <v>7356</v>
      </c>
      <c r="L6001" t="s">
        <v>610</v>
      </c>
      <c r="M6001" s="17">
        <f>VLOOKUP($K6001,[1]Budget!$V:$AE,5,0)*IF($C6001="1 - Revenues",1,IF(AND($C6001="5 - Transfers",MID(I6001,15,1)="4"),1,-1))</f>
        <v>0</v>
      </c>
      <c r="N6001" s="17">
        <f>VLOOKUP($K6001,[1]Budget!$V:$AE,6,0)*IF($C6001="1 - Revenues",1,IF(AND($C6001="5 - Transfers",MID(J6001,15,1)="4"),1,-1))</f>
        <v>-2000</v>
      </c>
      <c r="O6001" s="17">
        <f>IFERROR(IF(RIGHT(LEFT(K6001,15),1)="4",VLOOKUP(K6001,'[1]Budget Worksheet'!A:B,2,0),-1*VLOOKUP(K6001,'[1]Budget Worksheet'!A:B,2,0)),0)</f>
        <v>0</v>
      </c>
      <c r="P6001" s="17">
        <f>VLOOKUP($K6001,[1]Budget!$V:$AE,8,0)*IF($C6001="1 - Revenues",1,IF(AND($C6001="5 - Transfers",MID($K6001,15,1)="4"),1,-1))</f>
        <v>0</v>
      </c>
      <c r="Q6001" s="17">
        <f>VLOOKUP($K6001,[1]Budget!$V:$AE,10,0)*IF($C6001="1 - Revenues",1,IF(AND($C6001="5 - Transfers",MID(K6001,15,1)="4"),1,-1))</f>
        <v>0</v>
      </c>
      <c r="S6001" s="18" t="b">
        <f>IF(LEFT(C6001,1)="1",1,-1)*SUMIF([1]Budget!V:V,'Budget Worksheet for Pivot Tabl'!K6001,[1]Budget!AC:AC)=P6001</f>
        <v>1</v>
      </c>
    </row>
    <row r="6002" spans="1:19" x14ac:dyDescent="0.25">
      <c r="A6002" t="s">
        <v>7198</v>
      </c>
      <c r="B6002" t="s">
        <v>7199</v>
      </c>
      <c r="C6002" t="s">
        <v>8</v>
      </c>
      <c r="D6002" t="str">
        <f t="shared" si="93"/>
        <v>OUTFLOWS</v>
      </c>
      <c r="E6002" t="s">
        <v>116</v>
      </c>
      <c r="F6002" t="s">
        <v>117</v>
      </c>
      <c r="G6002" t="s">
        <v>1769</v>
      </c>
      <c r="H6002" t="s">
        <v>1770</v>
      </c>
      <c r="I6002" t="s">
        <v>1819</v>
      </c>
      <c r="J6002" t="s">
        <v>1820</v>
      </c>
      <c r="K6002" t="s">
        <v>7357</v>
      </c>
      <c r="L6002" t="s">
        <v>612</v>
      </c>
      <c r="M6002" s="17">
        <f>VLOOKUP($K6002,[1]Budget!$V:$AE,5,0)*IF($C6002="1 - Revenues",1,IF(AND($C6002="5 - Transfers",MID(I6002,15,1)="4"),1,-1))</f>
        <v>0</v>
      </c>
      <c r="N6002" s="17">
        <f>VLOOKUP($K6002,[1]Budget!$V:$AE,6,0)*IF($C6002="1 - Revenues",1,IF(AND($C6002="5 - Transfers",MID(J6002,15,1)="4"),1,-1))</f>
        <v>0</v>
      </c>
      <c r="O6002" s="17">
        <f>IFERROR(IF(RIGHT(LEFT(K6002,15),1)="4",VLOOKUP(K6002,'[1]Budget Worksheet'!A:B,2,0),-1*VLOOKUP(K6002,'[1]Budget Worksheet'!A:B,2,0)),0)</f>
        <v>0</v>
      </c>
      <c r="P6002" s="17">
        <f>VLOOKUP($K6002,[1]Budget!$V:$AE,8,0)*IF($C6002="1 - Revenues",1,IF(AND($C6002="5 - Transfers",MID($K6002,15,1)="4"),1,-1))</f>
        <v>0</v>
      </c>
      <c r="Q6002" s="17">
        <f>VLOOKUP($K6002,[1]Budget!$V:$AE,10,0)*IF($C6002="1 - Revenues",1,IF(AND($C6002="5 - Transfers",MID(K6002,15,1)="4"),1,-1))</f>
        <v>0</v>
      </c>
      <c r="S6002" s="18" t="b">
        <f>IF(LEFT(C6002,1)="1",1,-1)*SUMIF([1]Budget!V:V,'Budget Worksheet for Pivot Tabl'!K6002,[1]Budget!AC:AC)=P6002</f>
        <v>1</v>
      </c>
    </row>
    <row r="6003" spans="1:19" x14ac:dyDescent="0.25">
      <c r="A6003" t="s">
        <v>7198</v>
      </c>
      <c r="B6003" t="s">
        <v>7199</v>
      </c>
      <c r="C6003" t="s">
        <v>8</v>
      </c>
      <c r="D6003" t="str">
        <f t="shared" si="93"/>
        <v>OUTFLOWS</v>
      </c>
      <c r="E6003" t="s">
        <v>116</v>
      </c>
      <c r="F6003" t="s">
        <v>117</v>
      </c>
      <c r="G6003" t="s">
        <v>1769</v>
      </c>
      <c r="H6003" t="s">
        <v>1770</v>
      </c>
      <c r="I6003" t="s">
        <v>1819</v>
      </c>
      <c r="J6003" t="s">
        <v>1820</v>
      </c>
      <c r="K6003" t="s">
        <v>7358</v>
      </c>
      <c r="L6003" t="s">
        <v>614</v>
      </c>
      <c r="M6003" s="17">
        <f>VLOOKUP($K6003,[1]Budget!$V:$AE,5,0)*IF($C6003="1 - Revenues",1,IF(AND($C6003="5 - Transfers",MID(I6003,15,1)="4"),1,-1))</f>
        <v>0</v>
      </c>
      <c r="N6003" s="17">
        <f>VLOOKUP($K6003,[1]Budget!$V:$AE,6,0)*IF($C6003="1 - Revenues",1,IF(AND($C6003="5 - Transfers",MID(J6003,15,1)="4"),1,-1))</f>
        <v>0</v>
      </c>
      <c r="O6003" s="17">
        <f>IFERROR(IF(RIGHT(LEFT(K6003,15),1)="4",VLOOKUP(K6003,'[1]Budget Worksheet'!A:B,2,0),-1*VLOOKUP(K6003,'[1]Budget Worksheet'!A:B,2,0)),0)</f>
        <v>0</v>
      </c>
      <c r="P6003" s="17">
        <f>VLOOKUP($K6003,[1]Budget!$V:$AE,8,0)*IF($C6003="1 - Revenues",1,IF(AND($C6003="5 - Transfers",MID($K6003,15,1)="4"),1,-1))</f>
        <v>0</v>
      </c>
      <c r="Q6003" s="17">
        <f>VLOOKUP($K6003,[1]Budget!$V:$AE,10,0)*IF($C6003="1 - Revenues",1,IF(AND($C6003="5 - Transfers",MID(K6003,15,1)="4"),1,-1))</f>
        <v>0</v>
      </c>
      <c r="S6003" s="18" t="b">
        <f>IF(LEFT(C6003,1)="1",1,-1)*SUMIF([1]Budget!V:V,'Budget Worksheet for Pivot Tabl'!K6003,[1]Budget!AC:AC)=P6003</f>
        <v>1</v>
      </c>
    </row>
    <row r="6004" spans="1:19" x14ac:dyDescent="0.25">
      <c r="A6004" t="s">
        <v>7198</v>
      </c>
      <c r="B6004" t="s">
        <v>7199</v>
      </c>
      <c r="C6004" t="s">
        <v>8</v>
      </c>
      <c r="D6004" t="str">
        <f t="shared" si="93"/>
        <v>OUTFLOWS</v>
      </c>
      <c r="E6004" t="s">
        <v>116</v>
      </c>
      <c r="F6004" t="s">
        <v>117</v>
      </c>
      <c r="G6004" t="s">
        <v>1769</v>
      </c>
      <c r="H6004" t="s">
        <v>1770</v>
      </c>
      <c r="I6004" t="s">
        <v>1819</v>
      </c>
      <c r="J6004" t="s">
        <v>1820</v>
      </c>
      <c r="K6004" t="s">
        <v>7359</v>
      </c>
      <c r="L6004" t="s">
        <v>618</v>
      </c>
      <c r="M6004" s="17">
        <f>VLOOKUP($K6004,[1]Budget!$V:$AE,5,0)*IF($C6004="1 - Revenues",1,IF(AND($C6004="5 - Transfers",MID(I6004,15,1)="4"),1,-1))</f>
        <v>0</v>
      </c>
      <c r="N6004" s="17">
        <f>VLOOKUP($K6004,[1]Budget!$V:$AE,6,0)*IF($C6004="1 - Revenues",1,IF(AND($C6004="5 - Transfers",MID(J6004,15,1)="4"),1,-1))</f>
        <v>0</v>
      </c>
      <c r="O6004" s="17">
        <f>IFERROR(IF(RIGHT(LEFT(K6004,15),1)="4",VLOOKUP(K6004,'[1]Budget Worksheet'!A:B,2,0),-1*VLOOKUP(K6004,'[1]Budget Worksheet'!A:B,2,0)),0)</f>
        <v>0</v>
      </c>
      <c r="P6004" s="17">
        <f>VLOOKUP($K6004,[1]Budget!$V:$AE,8,0)*IF($C6004="1 - Revenues",1,IF(AND($C6004="5 - Transfers",MID($K6004,15,1)="4"),1,-1))</f>
        <v>0</v>
      </c>
      <c r="Q6004" s="17">
        <f>VLOOKUP($K6004,[1]Budget!$V:$AE,10,0)*IF($C6004="1 - Revenues",1,IF(AND($C6004="5 - Transfers",MID(K6004,15,1)="4"),1,-1))</f>
        <v>0</v>
      </c>
      <c r="S6004" s="18" t="b">
        <f>IF(LEFT(C6004,1)="1",1,-1)*SUMIF([1]Budget!V:V,'Budget Worksheet for Pivot Tabl'!K6004,[1]Budget!AC:AC)=P6004</f>
        <v>1</v>
      </c>
    </row>
    <row r="6005" spans="1:19" x14ac:dyDescent="0.25">
      <c r="A6005" t="s">
        <v>7198</v>
      </c>
      <c r="B6005" t="s">
        <v>7199</v>
      </c>
      <c r="C6005" t="s">
        <v>8</v>
      </c>
      <c r="D6005" t="str">
        <f t="shared" si="93"/>
        <v>OUTFLOWS</v>
      </c>
      <c r="E6005" t="s">
        <v>116</v>
      </c>
      <c r="F6005" t="s">
        <v>117</v>
      </c>
      <c r="G6005" t="s">
        <v>1769</v>
      </c>
      <c r="H6005" t="s">
        <v>1770</v>
      </c>
      <c r="I6005" t="s">
        <v>1819</v>
      </c>
      <c r="J6005" t="s">
        <v>1820</v>
      </c>
      <c r="K6005" t="s">
        <v>7360</v>
      </c>
      <c r="L6005" t="s">
        <v>620</v>
      </c>
      <c r="M6005" s="17">
        <f>VLOOKUP($K6005,[1]Budget!$V:$AE,5,0)*IF($C6005="1 - Revenues",1,IF(AND($C6005="5 - Transfers",MID(I6005,15,1)="4"),1,-1))</f>
        <v>0</v>
      </c>
      <c r="N6005" s="17">
        <f>VLOOKUP($K6005,[1]Budget!$V:$AE,6,0)*IF($C6005="1 - Revenues",1,IF(AND($C6005="5 - Transfers",MID(J6005,15,1)="4"),1,-1))</f>
        <v>-6000</v>
      </c>
      <c r="O6005" s="17">
        <f>IFERROR(IF(RIGHT(LEFT(K6005,15),1)="4",VLOOKUP(K6005,'[1]Budget Worksheet'!A:B,2,0),-1*VLOOKUP(K6005,'[1]Budget Worksheet'!A:B,2,0)),0)</f>
        <v>0</v>
      </c>
      <c r="P6005" s="17">
        <f>VLOOKUP($K6005,[1]Budget!$V:$AE,8,0)*IF($C6005="1 - Revenues",1,IF(AND($C6005="5 - Transfers",MID($K6005,15,1)="4"),1,-1))</f>
        <v>0</v>
      </c>
      <c r="Q6005" s="17">
        <f>VLOOKUP($K6005,[1]Budget!$V:$AE,10,0)*IF($C6005="1 - Revenues",1,IF(AND($C6005="5 - Transfers",MID(K6005,15,1)="4"),1,-1))</f>
        <v>0</v>
      </c>
      <c r="S6005" s="18" t="b">
        <f>IF(LEFT(C6005,1)="1",1,-1)*SUMIF([1]Budget!V:V,'Budget Worksheet for Pivot Tabl'!K6005,[1]Budget!AC:AC)=P6005</f>
        <v>1</v>
      </c>
    </row>
    <row r="6006" spans="1:19" x14ac:dyDescent="0.25">
      <c r="A6006" t="s">
        <v>7198</v>
      </c>
      <c r="B6006" t="s">
        <v>7199</v>
      </c>
      <c r="C6006" t="s">
        <v>8</v>
      </c>
      <c r="D6006" t="str">
        <f t="shared" si="93"/>
        <v>OUTFLOWS</v>
      </c>
      <c r="E6006" t="s">
        <v>116</v>
      </c>
      <c r="F6006" t="s">
        <v>117</v>
      </c>
      <c r="G6006" t="s">
        <v>1769</v>
      </c>
      <c r="H6006" t="s">
        <v>1770</v>
      </c>
      <c r="I6006" t="s">
        <v>1819</v>
      </c>
      <c r="J6006" t="s">
        <v>1820</v>
      </c>
      <c r="K6006" t="s">
        <v>7361</v>
      </c>
      <c r="L6006" t="s">
        <v>1020</v>
      </c>
      <c r="M6006" s="17">
        <f>VLOOKUP($K6006,[1]Budget!$V:$AE,5,0)*IF($C6006="1 - Revenues",1,IF(AND($C6006="5 - Transfers",MID(I6006,15,1)="4"),1,-1))</f>
        <v>0</v>
      </c>
      <c r="N6006" s="17">
        <f>VLOOKUP($K6006,[1]Budget!$V:$AE,6,0)*IF($C6006="1 - Revenues",1,IF(AND($C6006="5 - Transfers",MID(J6006,15,1)="4"),1,-1))</f>
        <v>-1000</v>
      </c>
      <c r="O6006" s="17">
        <f>IFERROR(IF(RIGHT(LEFT(K6006,15),1)="4",VLOOKUP(K6006,'[1]Budget Worksheet'!A:B,2,0),-1*VLOOKUP(K6006,'[1]Budget Worksheet'!A:B,2,0)),0)</f>
        <v>0</v>
      </c>
      <c r="P6006" s="17">
        <f>VLOOKUP($K6006,[1]Budget!$V:$AE,8,0)*IF($C6006="1 - Revenues",1,IF(AND($C6006="5 - Transfers",MID($K6006,15,1)="4"),1,-1))</f>
        <v>0</v>
      </c>
      <c r="Q6006" s="17">
        <f>VLOOKUP($K6006,[1]Budget!$V:$AE,10,0)*IF($C6006="1 - Revenues",1,IF(AND($C6006="5 - Transfers",MID(K6006,15,1)="4"),1,-1))</f>
        <v>0</v>
      </c>
      <c r="S6006" s="18" t="b">
        <f>IF(LEFT(C6006,1)="1",1,-1)*SUMIF([1]Budget!V:V,'Budget Worksheet for Pivot Tabl'!K6006,[1]Budget!AC:AC)=P6006</f>
        <v>1</v>
      </c>
    </row>
    <row r="6007" spans="1:19" x14ac:dyDescent="0.25">
      <c r="A6007" t="s">
        <v>7198</v>
      </c>
      <c r="B6007" t="s">
        <v>7199</v>
      </c>
      <c r="C6007" t="s">
        <v>8</v>
      </c>
      <c r="D6007" t="str">
        <f t="shared" si="93"/>
        <v>OUTFLOWS</v>
      </c>
      <c r="E6007" t="s">
        <v>116</v>
      </c>
      <c r="F6007" t="s">
        <v>117</v>
      </c>
      <c r="G6007" t="s">
        <v>1769</v>
      </c>
      <c r="H6007" t="s">
        <v>1770</v>
      </c>
      <c r="I6007" t="s">
        <v>1819</v>
      </c>
      <c r="J6007" t="s">
        <v>1820</v>
      </c>
      <c r="K6007" t="s">
        <v>7362</v>
      </c>
      <c r="L6007" t="s">
        <v>472</v>
      </c>
      <c r="M6007" s="17">
        <f>VLOOKUP($K6007,[1]Budget!$V:$AE,5,0)*IF($C6007="1 - Revenues",1,IF(AND($C6007="5 - Transfers",MID(I6007,15,1)="4"),1,-1))</f>
        <v>0</v>
      </c>
      <c r="N6007" s="17">
        <f>VLOOKUP($K6007,[1]Budget!$V:$AE,6,0)*IF($C6007="1 - Revenues",1,IF(AND($C6007="5 - Transfers",MID(J6007,15,1)="4"),1,-1))</f>
        <v>-1000</v>
      </c>
      <c r="O6007" s="17">
        <f>IFERROR(IF(RIGHT(LEFT(K6007,15),1)="4",VLOOKUP(K6007,'[1]Budget Worksheet'!A:B,2,0),-1*VLOOKUP(K6007,'[1]Budget Worksheet'!A:B,2,0)),0)</f>
        <v>0</v>
      </c>
      <c r="P6007" s="17">
        <f>VLOOKUP($K6007,[1]Budget!$V:$AE,8,0)*IF($C6007="1 - Revenues",1,IF(AND($C6007="5 - Transfers",MID($K6007,15,1)="4"),1,-1))</f>
        <v>0</v>
      </c>
      <c r="Q6007" s="17">
        <f>VLOOKUP($K6007,[1]Budget!$V:$AE,10,0)*IF($C6007="1 - Revenues",1,IF(AND($C6007="5 - Transfers",MID(K6007,15,1)="4"),1,-1))</f>
        <v>0</v>
      </c>
      <c r="S6007" s="18" t="b">
        <f>IF(LEFT(C6007,1)="1",1,-1)*SUMIF([1]Budget!V:V,'Budget Worksheet for Pivot Tabl'!K6007,[1]Budget!AC:AC)=P6007</f>
        <v>1</v>
      </c>
    </row>
    <row r="6008" spans="1:19" x14ac:dyDescent="0.25">
      <c r="A6008" t="s">
        <v>99</v>
      </c>
      <c r="B6008" t="s">
        <v>100</v>
      </c>
      <c r="C6008" t="s">
        <v>8</v>
      </c>
      <c r="D6008" t="str">
        <f t="shared" si="93"/>
        <v>OUTFLOWS</v>
      </c>
      <c r="E6008" t="s">
        <v>118</v>
      </c>
      <c r="F6008" t="s">
        <v>100</v>
      </c>
      <c r="G6008" t="s">
        <v>116</v>
      </c>
      <c r="H6008" t="s">
        <v>447</v>
      </c>
      <c r="I6008" t="s">
        <v>701</v>
      </c>
      <c r="J6008" t="s">
        <v>702</v>
      </c>
      <c r="K6008" t="s">
        <v>7363</v>
      </c>
      <c r="L6008" t="s">
        <v>590</v>
      </c>
      <c r="M6008" s="17">
        <f>VLOOKUP($K6008,[1]Budget!$V:$AE,5,0)*IF($C6008="1 - Revenues",1,IF(AND($C6008="5 - Transfers",MID(I6008,15,1)="4"),1,-1))</f>
        <v>0</v>
      </c>
      <c r="N6008" s="17">
        <f>VLOOKUP($K6008,[1]Budget!$V:$AE,6,0)*IF($C6008="1 - Revenues",1,IF(AND($C6008="5 - Transfers",MID(J6008,15,1)="4"),1,-1))</f>
        <v>0</v>
      </c>
      <c r="O6008" s="17">
        <f>IFERROR(IF(RIGHT(LEFT(K6008,15),1)="4",VLOOKUP(K6008,'[1]Budget Worksheet'!A:B,2,0),-1*VLOOKUP(K6008,'[1]Budget Worksheet'!A:B,2,0)),0)</f>
        <v>-155076</v>
      </c>
      <c r="P6008" s="17">
        <f>VLOOKUP($K6008,[1]Budget!$V:$AE,8,0)*IF($C6008="1 - Revenues",1,IF(AND($C6008="5 - Transfers",MID($K6008,15,1)="4"),1,-1))</f>
        <v>-25000</v>
      </c>
      <c r="Q6008" s="17">
        <f>VLOOKUP($K6008,[1]Budget!$V:$AE,10,0)*IF($C6008="1 - Revenues",1,IF(AND($C6008="5 - Transfers",MID(K6008,15,1)="4"),1,-1))</f>
        <v>130076</v>
      </c>
      <c r="S6008" s="18" t="b">
        <f>IF(LEFT(C6008,1)="1",1,-1)*SUMIF([1]Budget!V:V,'Budget Worksheet for Pivot Tabl'!K6008,[1]Budget!AC:AC)=P6008</f>
        <v>1</v>
      </c>
    </row>
    <row r="6009" spans="1:19" x14ac:dyDescent="0.25">
      <c r="A6009" t="s">
        <v>99</v>
      </c>
      <c r="B6009" t="s">
        <v>100</v>
      </c>
      <c r="C6009" t="s">
        <v>8</v>
      </c>
      <c r="D6009" t="str">
        <f t="shared" si="93"/>
        <v>OUTFLOWS</v>
      </c>
      <c r="E6009" t="s">
        <v>118</v>
      </c>
      <c r="F6009" t="s">
        <v>100</v>
      </c>
      <c r="G6009" t="s">
        <v>116</v>
      </c>
      <c r="H6009" t="s">
        <v>447</v>
      </c>
      <c r="I6009" t="s">
        <v>701</v>
      </c>
      <c r="J6009" t="s">
        <v>702</v>
      </c>
      <c r="K6009" t="s">
        <v>7364</v>
      </c>
      <c r="L6009" t="s">
        <v>599</v>
      </c>
      <c r="M6009" s="17">
        <f>VLOOKUP($K6009,[1]Budget!$V:$AE,5,0)*IF($C6009="1 - Revenues",1,IF(AND($C6009="5 - Transfers",MID(I6009,15,1)="4"),1,-1))</f>
        <v>0</v>
      </c>
      <c r="N6009" s="17">
        <f>VLOOKUP($K6009,[1]Budget!$V:$AE,6,0)*IF($C6009="1 - Revenues",1,IF(AND($C6009="5 - Transfers",MID(J6009,15,1)="4"),1,-1))</f>
        <v>0</v>
      </c>
      <c r="O6009" s="17">
        <f>IFERROR(IF(RIGHT(LEFT(K6009,15),1)="4",VLOOKUP(K6009,'[1]Budget Worksheet'!A:B,2,0),-1*VLOOKUP(K6009,'[1]Budget Worksheet'!A:B,2,0)),0)</f>
        <v>-1100</v>
      </c>
      <c r="P6009" s="17">
        <f>VLOOKUP($K6009,[1]Budget!$V:$AE,8,0)*IF($C6009="1 - Revenues",1,IF(AND($C6009="5 - Transfers",MID($K6009,15,1)="4"),1,-1))</f>
        <v>-1100</v>
      </c>
      <c r="Q6009" s="17">
        <f>VLOOKUP($K6009,[1]Budget!$V:$AE,10,0)*IF($C6009="1 - Revenues",1,IF(AND($C6009="5 - Transfers",MID(K6009,15,1)="4"),1,-1))</f>
        <v>0</v>
      </c>
      <c r="S6009" s="18" t="b">
        <f>IF(LEFT(C6009,1)="1",1,-1)*SUMIF([1]Budget!V:V,'Budget Worksheet for Pivot Tabl'!K6009,[1]Budget!AC:AC)=P6009</f>
        <v>1</v>
      </c>
    </row>
    <row r="6010" spans="1:19" x14ac:dyDescent="0.25">
      <c r="A6010" t="s">
        <v>99</v>
      </c>
      <c r="B6010" t="s">
        <v>100</v>
      </c>
      <c r="C6010" t="s">
        <v>8</v>
      </c>
      <c r="D6010" t="str">
        <f t="shared" si="93"/>
        <v>OUTFLOWS</v>
      </c>
      <c r="E6010" t="s">
        <v>118</v>
      </c>
      <c r="F6010" t="s">
        <v>100</v>
      </c>
      <c r="G6010" t="s">
        <v>116</v>
      </c>
      <c r="H6010" t="s">
        <v>447</v>
      </c>
      <c r="I6010" t="s">
        <v>701</v>
      </c>
      <c r="J6010" t="s">
        <v>702</v>
      </c>
      <c r="K6010" t="s">
        <v>7365</v>
      </c>
      <c r="L6010" t="s">
        <v>614</v>
      </c>
      <c r="M6010" s="17">
        <f>VLOOKUP($K6010,[1]Budget!$V:$AE,5,0)*IF($C6010="1 - Revenues",1,IF(AND($C6010="5 - Transfers",MID(I6010,15,1)="4"),1,-1))</f>
        <v>0</v>
      </c>
      <c r="N6010" s="17">
        <f>VLOOKUP($K6010,[1]Budget!$V:$AE,6,0)*IF($C6010="1 - Revenues",1,IF(AND($C6010="5 - Transfers",MID(J6010,15,1)="4"),1,-1))</f>
        <v>0</v>
      </c>
      <c r="O6010" s="17">
        <f>IFERROR(IF(RIGHT(LEFT(K6010,15),1)="4",VLOOKUP(K6010,'[1]Budget Worksheet'!A:B,2,0),-1*VLOOKUP(K6010,'[1]Budget Worksheet'!A:B,2,0)),0)</f>
        <v>-205</v>
      </c>
      <c r="P6010" s="17">
        <f>VLOOKUP($K6010,[1]Budget!$V:$AE,8,0)*IF($C6010="1 - Revenues",1,IF(AND($C6010="5 - Transfers",MID($K6010,15,1)="4"),1,-1))</f>
        <v>-205</v>
      </c>
      <c r="Q6010" s="17">
        <f>VLOOKUP($K6010,[1]Budget!$V:$AE,10,0)*IF($C6010="1 - Revenues",1,IF(AND($C6010="5 - Transfers",MID(K6010,15,1)="4"),1,-1))</f>
        <v>0</v>
      </c>
      <c r="S6010" s="18" t="b">
        <f>IF(LEFT(C6010,1)="1",1,-1)*SUMIF([1]Budget!V:V,'Budget Worksheet for Pivot Tabl'!K6010,[1]Budget!AC:AC)=P6010</f>
        <v>1</v>
      </c>
    </row>
    <row r="6011" spans="1:19" x14ac:dyDescent="0.25">
      <c r="A6011" t="s">
        <v>99</v>
      </c>
      <c r="B6011" t="s">
        <v>100</v>
      </c>
      <c r="C6011" t="s">
        <v>8</v>
      </c>
      <c r="D6011" t="str">
        <f t="shared" si="93"/>
        <v>OUTFLOWS</v>
      </c>
      <c r="E6011" t="s">
        <v>118</v>
      </c>
      <c r="F6011" t="s">
        <v>100</v>
      </c>
      <c r="G6011" t="s">
        <v>116</v>
      </c>
      <c r="H6011" t="s">
        <v>447</v>
      </c>
      <c r="I6011" t="s">
        <v>701</v>
      </c>
      <c r="J6011" t="s">
        <v>702</v>
      </c>
      <c r="K6011" t="s">
        <v>7366</v>
      </c>
      <c r="L6011" t="s">
        <v>620</v>
      </c>
      <c r="M6011" s="17">
        <f>VLOOKUP($K6011,[1]Budget!$V:$AE,5,0)*IF($C6011="1 - Revenues",1,IF(AND($C6011="5 - Transfers",MID(I6011,15,1)="4"),1,-1))</f>
        <v>0</v>
      </c>
      <c r="N6011" s="17">
        <f>VLOOKUP($K6011,[1]Budget!$V:$AE,6,0)*IF($C6011="1 - Revenues",1,IF(AND($C6011="5 - Transfers",MID(J6011,15,1)="4"),1,-1))</f>
        <v>0</v>
      </c>
      <c r="O6011" s="17">
        <f>IFERROR(IF(RIGHT(LEFT(K6011,15),1)="4",VLOOKUP(K6011,'[1]Budget Worksheet'!A:B,2,0),-1*VLOOKUP(K6011,'[1]Budget Worksheet'!A:B,2,0)),0)</f>
        <v>-1106</v>
      </c>
      <c r="P6011" s="17">
        <f>VLOOKUP($K6011,[1]Budget!$V:$AE,8,0)*IF($C6011="1 - Revenues",1,IF(AND($C6011="5 - Transfers",MID($K6011,15,1)="4"),1,-1))</f>
        <v>-1106</v>
      </c>
      <c r="Q6011" s="17">
        <f>VLOOKUP($K6011,[1]Budget!$V:$AE,10,0)*IF($C6011="1 - Revenues",1,IF(AND($C6011="5 - Transfers",MID(K6011,15,1)="4"),1,-1))</f>
        <v>0</v>
      </c>
      <c r="S6011" s="18" t="b">
        <f>IF(LEFT(C6011,1)="1",1,-1)*SUMIF([1]Budget!V:V,'Budget Worksheet for Pivot Tabl'!K6011,[1]Budget!AC:AC)=P6011</f>
        <v>1</v>
      </c>
    </row>
    <row r="6012" spans="1:19" x14ac:dyDescent="0.25">
      <c r="A6012" t="s">
        <v>99</v>
      </c>
      <c r="B6012" t="s">
        <v>100</v>
      </c>
      <c r="C6012" t="s">
        <v>8</v>
      </c>
      <c r="D6012" t="str">
        <f t="shared" si="93"/>
        <v>OUTFLOWS</v>
      </c>
      <c r="E6012" t="s">
        <v>118</v>
      </c>
      <c r="F6012" t="s">
        <v>100</v>
      </c>
      <c r="G6012" t="s">
        <v>116</v>
      </c>
      <c r="H6012" t="s">
        <v>447</v>
      </c>
      <c r="I6012" t="s">
        <v>701</v>
      </c>
      <c r="J6012" t="s">
        <v>702</v>
      </c>
      <c r="K6012" t="s">
        <v>7367</v>
      </c>
      <c r="L6012" t="s">
        <v>470</v>
      </c>
      <c r="M6012" s="17">
        <f>VLOOKUP($K6012,[1]Budget!$V:$AE,5,0)*IF($C6012="1 - Revenues",1,IF(AND($C6012="5 - Transfers",MID(I6012,15,1)="4"),1,-1))</f>
        <v>0</v>
      </c>
      <c r="N6012" s="17">
        <f>VLOOKUP($K6012,[1]Budget!$V:$AE,6,0)*IF($C6012="1 - Revenues",1,IF(AND($C6012="5 - Transfers",MID(J6012,15,1)="4"),1,-1))</f>
        <v>0</v>
      </c>
      <c r="O6012" s="17">
        <f>IFERROR(IF(RIGHT(LEFT(K6012,15),1)="4",VLOOKUP(K6012,'[1]Budget Worksheet'!A:B,2,0),-1*VLOOKUP(K6012,'[1]Budget Worksheet'!A:B,2,0)),0)</f>
        <v>-32648</v>
      </c>
      <c r="P6012" s="17">
        <f>VLOOKUP($K6012,[1]Budget!$V:$AE,8,0)*IF($C6012="1 - Revenues",1,IF(AND($C6012="5 - Transfers",MID($K6012,15,1)="4"),1,-1))</f>
        <v>-7000</v>
      </c>
      <c r="Q6012" s="17">
        <f>VLOOKUP($K6012,[1]Budget!$V:$AE,10,0)*IF($C6012="1 - Revenues",1,IF(AND($C6012="5 - Transfers",MID(K6012,15,1)="4"),1,-1))</f>
        <v>25648</v>
      </c>
      <c r="S6012" s="18" t="b">
        <f>IF(LEFT(C6012,1)="1",1,-1)*SUMIF([1]Budget!V:V,'Budget Worksheet for Pivot Tabl'!K6012,[1]Budget!AC:AC)=P6012</f>
        <v>1</v>
      </c>
    </row>
    <row r="6013" spans="1:19" x14ac:dyDescent="0.25">
      <c r="A6013" t="s">
        <v>99</v>
      </c>
      <c r="B6013" t="s">
        <v>100</v>
      </c>
      <c r="C6013" t="s">
        <v>8</v>
      </c>
      <c r="D6013" t="str">
        <f t="shared" si="93"/>
        <v>OUTFLOWS</v>
      </c>
      <c r="E6013" t="s">
        <v>118</v>
      </c>
      <c r="F6013" t="s">
        <v>100</v>
      </c>
      <c r="G6013" t="s">
        <v>116</v>
      </c>
      <c r="H6013" t="s">
        <v>447</v>
      </c>
      <c r="I6013" t="s">
        <v>701</v>
      </c>
      <c r="J6013" t="s">
        <v>702</v>
      </c>
      <c r="K6013" t="s">
        <v>7368</v>
      </c>
      <c r="L6013" t="s">
        <v>606</v>
      </c>
      <c r="M6013" s="17">
        <f>VLOOKUP($K6013,[1]Budget!$V:$AE,5,0)*IF($C6013="1 - Revenues",1,IF(AND($C6013="5 - Transfers",MID(I6013,15,1)="4"),1,-1))</f>
        <v>0</v>
      </c>
      <c r="N6013" s="17">
        <f>VLOOKUP($K6013,[1]Budget!$V:$AE,6,0)*IF($C6013="1 - Revenues",1,IF(AND($C6013="5 - Transfers",MID(J6013,15,1)="4"),1,-1))</f>
        <v>0</v>
      </c>
      <c r="O6013" s="17">
        <f>IFERROR(IF(RIGHT(LEFT(K6013,15),1)="4",VLOOKUP(K6013,'[1]Budget Worksheet'!A:B,2,0),-1*VLOOKUP(K6013,'[1]Budget Worksheet'!A:B,2,0)),0)</f>
        <v>-12610</v>
      </c>
      <c r="P6013" s="17">
        <f>VLOOKUP($K6013,[1]Budget!$V:$AE,8,0)*IF($C6013="1 - Revenues",1,IF(AND($C6013="5 - Transfers",MID($K6013,15,1)="4"),1,-1))</f>
        <v>-2000</v>
      </c>
      <c r="Q6013" s="17">
        <f>VLOOKUP($K6013,[1]Budget!$V:$AE,10,0)*IF($C6013="1 - Revenues",1,IF(AND($C6013="5 - Transfers",MID(K6013,15,1)="4"),1,-1))</f>
        <v>10610</v>
      </c>
      <c r="S6013" s="18" t="b">
        <f>IF(LEFT(C6013,1)="1",1,-1)*SUMIF([1]Budget!V:V,'Budget Worksheet for Pivot Tabl'!K6013,[1]Budget!AC:AC)=P6013</f>
        <v>1</v>
      </c>
    </row>
    <row r="6014" spans="1:19" x14ac:dyDescent="0.25">
      <c r="A6014" t="s">
        <v>99</v>
      </c>
      <c r="B6014" t="s">
        <v>100</v>
      </c>
      <c r="C6014" t="s">
        <v>8</v>
      </c>
      <c r="D6014" t="str">
        <f t="shared" si="93"/>
        <v>OUTFLOWS</v>
      </c>
      <c r="E6014" t="s">
        <v>118</v>
      </c>
      <c r="F6014" t="s">
        <v>100</v>
      </c>
      <c r="G6014" t="s">
        <v>116</v>
      </c>
      <c r="H6014" t="s">
        <v>447</v>
      </c>
      <c r="I6014" t="s">
        <v>701</v>
      </c>
      <c r="J6014" t="s">
        <v>702</v>
      </c>
      <c r="K6014" t="s">
        <v>7369</v>
      </c>
      <c r="L6014" t="s">
        <v>608</v>
      </c>
      <c r="M6014" s="17">
        <f>VLOOKUP($K6014,[1]Budget!$V:$AE,5,0)*IF($C6014="1 - Revenues",1,IF(AND($C6014="5 - Transfers",MID(I6014,15,1)="4"),1,-1))</f>
        <v>0</v>
      </c>
      <c r="N6014" s="17">
        <f>VLOOKUP($K6014,[1]Budget!$V:$AE,6,0)*IF($C6014="1 - Revenues",1,IF(AND($C6014="5 - Transfers",MID(J6014,15,1)="4"),1,-1))</f>
        <v>0</v>
      </c>
      <c r="O6014" s="17">
        <f>IFERROR(IF(RIGHT(LEFT(K6014,15),1)="4",VLOOKUP(K6014,'[1]Budget Worksheet'!A:B,2,0),-1*VLOOKUP(K6014,'[1]Budget Worksheet'!A:B,2,0)),0)</f>
        <v>-31803</v>
      </c>
      <c r="P6014" s="17">
        <f>VLOOKUP($K6014,[1]Budget!$V:$AE,8,0)*IF($C6014="1 - Revenues",1,IF(AND($C6014="5 - Transfers",MID($K6014,15,1)="4"),1,-1))</f>
        <v>-3000</v>
      </c>
      <c r="Q6014" s="17">
        <f>VLOOKUP($K6014,[1]Budget!$V:$AE,10,0)*IF($C6014="1 - Revenues",1,IF(AND($C6014="5 - Transfers",MID(K6014,15,1)="4"),1,-1))</f>
        <v>28803</v>
      </c>
      <c r="S6014" s="18" t="b">
        <f>IF(LEFT(C6014,1)="1",1,-1)*SUMIF([1]Budget!V:V,'Budget Worksheet for Pivot Tabl'!K6014,[1]Budget!AC:AC)=P6014</f>
        <v>1</v>
      </c>
    </row>
    <row r="6015" spans="1:19" x14ac:dyDescent="0.25">
      <c r="A6015" t="s">
        <v>99</v>
      </c>
      <c r="B6015" t="s">
        <v>100</v>
      </c>
      <c r="C6015" t="s">
        <v>8</v>
      </c>
      <c r="D6015" t="str">
        <f t="shared" si="93"/>
        <v>OUTFLOWS</v>
      </c>
      <c r="E6015" t="s">
        <v>118</v>
      </c>
      <c r="F6015" t="s">
        <v>100</v>
      </c>
      <c r="G6015" t="s">
        <v>116</v>
      </c>
      <c r="H6015" t="s">
        <v>447</v>
      </c>
      <c r="I6015" t="s">
        <v>701</v>
      </c>
      <c r="J6015" t="s">
        <v>702</v>
      </c>
      <c r="K6015" t="s">
        <v>7370</v>
      </c>
      <c r="L6015" t="s">
        <v>610</v>
      </c>
      <c r="M6015" s="17">
        <f>VLOOKUP($K6015,[1]Budget!$V:$AE,5,0)*IF($C6015="1 - Revenues",1,IF(AND($C6015="5 - Transfers",MID(I6015,15,1)="4"),1,-1))</f>
        <v>0</v>
      </c>
      <c r="N6015" s="17">
        <f>VLOOKUP($K6015,[1]Budget!$V:$AE,6,0)*IF($C6015="1 - Revenues",1,IF(AND($C6015="5 - Transfers",MID(J6015,15,1)="4"),1,-1))</f>
        <v>0</v>
      </c>
      <c r="O6015" s="17">
        <f>IFERROR(IF(RIGHT(LEFT(K6015,15),1)="4",VLOOKUP(K6015,'[1]Budget Worksheet'!A:B,2,0),-1*VLOOKUP(K6015,'[1]Budget Worksheet'!A:B,2,0)),0)</f>
        <v>-1800</v>
      </c>
      <c r="P6015" s="17">
        <f>VLOOKUP($K6015,[1]Budget!$V:$AE,8,0)*IF($C6015="1 - Revenues",1,IF(AND($C6015="5 - Transfers",MID($K6015,15,1)="4"),1,-1))</f>
        <v>-1800</v>
      </c>
      <c r="Q6015" s="17">
        <f>VLOOKUP($K6015,[1]Budget!$V:$AE,10,0)*IF($C6015="1 - Revenues",1,IF(AND($C6015="5 - Transfers",MID(K6015,15,1)="4"),1,-1))</f>
        <v>0</v>
      </c>
      <c r="S6015" s="18" t="b">
        <f>IF(LEFT(C6015,1)="1",1,-1)*SUMIF([1]Budget!V:V,'Budget Worksheet for Pivot Tabl'!K6015,[1]Budget!AC:AC)=P6015</f>
        <v>1</v>
      </c>
    </row>
    <row r="6016" spans="1:19" x14ac:dyDescent="0.25">
      <c r="A6016" t="s">
        <v>99</v>
      </c>
      <c r="B6016" t="s">
        <v>100</v>
      </c>
      <c r="C6016" t="s">
        <v>8</v>
      </c>
      <c r="D6016" t="str">
        <f t="shared" si="93"/>
        <v>OUTFLOWS</v>
      </c>
      <c r="E6016" t="s">
        <v>118</v>
      </c>
      <c r="F6016" t="s">
        <v>100</v>
      </c>
      <c r="G6016" t="s">
        <v>116</v>
      </c>
      <c r="H6016" t="s">
        <v>447</v>
      </c>
      <c r="I6016" t="s">
        <v>701</v>
      </c>
      <c r="J6016" t="s">
        <v>702</v>
      </c>
      <c r="K6016" t="s">
        <v>7371</v>
      </c>
      <c r="L6016" t="s">
        <v>612</v>
      </c>
      <c r="M6016" s="17">
        <f>VLOOKUP($K6016,[1]Budget!$V:$AE,5,0)*IF($C6016="1 - Revenues",1,IF(AND($C6016="5 - Transfers",MID(I6016,15,1)="4"),1,-1))</f>
        <v>0</v>
      </c>
      <c r="N6016" s="17">
        <f>VLOOKUP($K6016,[1]Budget!$V:$AE,6,0)*IF($C6016="1 - Revenues",1,IF(AND($C6016="5 - Transfers",MID(J6016,15,1)="4"),1,-1))</f>
        <v>0</v>
      </c>
      <c r="O6016" s="17">
        <f>IFERROR(IF(RIGHT(LEFT(K6016,15),1)="4",VLOOKUP(K6016,'[1]Budget Worksheet'!A:B,2,0),-1*VLOOKUP(K6016,'[1]Budget Worksheet'!A:B,2,0)),0)</f>
        <v>-311</v>
      </c>
      <c r="P6016" s="17">
        <f>VLOOKUP($K6016,[1]Budget!$V:$AE,8,0)*IF($C6016="1 - Revenues",1,IF(AND($C6016="5 - Transfers",MID($K6016,15,1)="4"),1,-1))</f>
        <v>-311</v>
      </c>
      <c r="Q6016" s="17">
        <f>VLOOKUP($K6016,[1]Budget!$V:$AE,10,0)*IF($C6016="1 - Revenues",1,IF(AND($C6016="5 - Transfers",MID(K6016,15,1)="4"),1,-1))</f>
        <v>0</v>
      </c>
      <c r="S6016" s="18" t="b">
        <f>IF(LEFT(C6016,1)="1",1,-1)*SUMIF([1]Budget!V:V,'Budget Worksheet for Pivot Tabl'!K6016,[1]Budget!AC:AC)=P6016</f>
        <v>1</v>
      </c>
    </row>
    <row r="6017" spans="1:19" x14ac:dyDescent="0.25">
      <c r="A6017" t="s">
        <v>99</v>
      </c>
      <c r="B6017" t="s">
        <v>100</v>
      </c>
      <c r="C6017" t="s">
        <v>8</v>
      </c>
      <c r="D6017" t="str">
        <f t="shared" si="93"/>
        <v>OUTFLOWS</v>
      </c>
      <c r="E6017" t="s">
        <v>118</v>
      </c>
      <c r="F6017" t="s">
        <v>100</v>
      </c>
      <c r="G6017" t="s">
        <v>116</v>
      </c>
      <c r="H6017" t="s">
        <v>447</v>
      </c>
      <c r="I6017" t="s">
        <v>701</v>
      </c>
      <c r="J6017" t="s">
        <v>702</v>
      </c>
      <c r="K6017" t="s">
        <v>7372</v>
      </c>
      <c r="L6017" t="s">
        <v>618</v>
      </c>
      <c r="M6017" s="17">
        <f>VLOOKUP($K6017,[1]Budget!$V:$AE,5,0)*IF($C6017="1 - Revenues",1,IF(AND($C6017="5 - Transfers",MID(I6017,15,1)="4"),1,-1))</f>
        <v>0</v>
      </c>
      <c r="N6017" s="17">
        <f>VLOOKUP($K6017,[1]Budget!$V:$AE,6,0)*IF($C6017="1 - Revenues",1,IF(AND($C6017="5 - Transfers",MID(J6017,15,1)="4"),1,-1))</f>
        <v>0</v>
      </c>
      <c r="O6017" s="17">
        <f>IFERROR(IF(RIGHT(LEFT(K6017,15),1)="4",VLOOKUP(K6017,'[1]Budget Worksheet'!A:B,2,0),-1*VLOOKUP(K6017,'[1]Budget Worksheet'!A:B,2,0)),0)</f>
        <v>-1216</v>
      </c>
      <c r="P6017" s="17">
        <f>VLOOKUP($K6017,[1]Budget!$V:$AE,8,0)*IF($C6017="1 - Revenues",1,IF(AND($C6017="5 - Transfers",MID($K6017,15,1)="4"),1,-1))</f>
        <v>-1216</v>
      </c>
      <c r="Q6017" s="17">
        <f>VLOOKUP($K6017,[1]Budget!$V:$AE,10,0)*IF($C6017="1 - Revenues",1,IF(AND($C6017="5 - Transfers",MID(K6017,15,1)="4"),1,-1))</f>
        <v>0</v>
      </c>
      <c r="S6017" s="18" t="b">
        <f>IF(LEFT(C6017,1)="1",1,-1)*SUMIF([1]Budget!V:V,'Budget Worksheet for Pivot Tabl'!K6017,[1]Budget!AC:AC)=P6017</f>
        <v>1</v>
      </c>
    </row>
    <row r="6018" spans="1:19" x14ac:dyDescent="0.25">
      <c r="A6018" t="s">
        <v>99</v>
      </c>
      <c r="B6018" t="s">
        <v>100</v>
      </c>
      <c r="C6018" t="s">
        <v>8</v>
      </c>
      <c r="D6018" t="str">
        <f t="shared" si="93"/>
        <v>OUTFLOWS</v>
      </c>
      <c r="E6018" t="s">
        <v>118</v>
      </c>
      <c r="F6018" t="s">
        <v>100</v>
      </c>
      <c r="G6018" t="s">
        <v>116</v>
      </c>
      <c r="H6018" t="s">
        <v>447</v>
      </c>
      <c r="I6018" t="s">
        <v>701</v>
      </c>
      <c r="J6018" t="s">
        <v>702</v>
      </c>
      <c r="K6018" t="s">
        <v>7373</v>
      </c>
      <c r="L6018" t="s">
        <v>472</v>
      </c>
      <c r="M6018" s="17">
        <f>VLOOKUP($K6018,[1]Budget!$V:$AE,5,0)*IF($C6018="1 - Revenues",1,IF(AND($C6018="5 - Transfers",MID(I6018,15,1)="4"),1,-1))</f>
        <v>0</v>
      </c>
      <c r="N6018" s="17">
        <f>VLOOKUP($K6018,[1]Budget!$V:$AE,6,0)*IF($C6018="1 - Revenues",1,IF(AND($C6018="5 - Transfers",MID(J6018,15,1)="4"),1,-1))</f>
        <v>0</v>
      </c>
      <c r="O6018" s="17">
        <f>IFERROR(IF(RIGHT(LEFT(K6018,15),1)="4",VLOOKUP(K6018,'[1]Budget Worksheet'!A:B,2,0),-1*VLOOKUP(K6018,'[1]Budget Worksheet'!A:B,2,0)),0)</f>
        <v>-2282</v>
      </c>
      <c r="P6018" s="17">
        <f>VLOOKUP($K6018,[1]Budget!$V:$AE,8,0)*IF($C6018="1 - Revenues",1,IF(AND($C6018="5 - Transfers",MID($K6018,15,1)="4"),1,-1))</f>
        <v>-2282</v>
      </c>
      <c r="Q6018" s="17">
        <f>VLOOKUP($K6018,[1]Budget!$V:$AE,10,0)*IF($C6018="1 - Revenues",1,IF(AND($C6018="5 - Transfers",MID(K6018,15,1)="4"),1,-1))</f>
        <v>0</v>
      </c>
      <c r="S6018" s="18" t="b">
        <f>IF(LEFT(C6018,1)="1",1,-1)*SUMIF([1]Budget!V:V,'Budget Worksheet for Pivot Tabl'!K6018,[1]Budget!AC:AC)=P6018</f>
        <v>1</v>
      </c>
    </row>
    <row r="6019" spans="1:19" x14ac:dyDescent="0.25">
      <c r="A6019" t="s">
        <v>99</v>
      </c>
      <c r="B6019" t="s">
        <v>100</v>
      </c>
      <c r="C6019" t="s">
        <v>9</v>
      </c>
      <c r="D6019" t="str">
        <f t="shared" ref="D6019:D6082" si="94">IF(C6019="1 - Revenues","INFLOWS","OUTFLOWS")</f>
        <v>OUTFLOWS</v>
      </c>
      <c r="E6019" t="s">
        <v>118</v>
      </c>
      <c r="F6019" t="s">
        <v>100</v>
      </c>
      <c r="G6019" t="s">
        <v>116</v>
      </c>
      <c r="H6019" t="s">
        <v>447</v>
      </c>
      <c r="I6019" t="s">
        <v>701</v>
      </c>
      <c r="J6019" t="s">
        <v>702</v>
      </c>
      <c r="K6019" t="s">
        <v>7374</v>
      </c>
      <c r="L6019" t="s">
        <v>476</v>
      </c>
      <c r="M6019" s="17">
        <f>VLOOKUP($K6019,[1]Budget!$V:$AE,5,0)*IF($C6019="1 - Revenues",1,IF(AND($C6019="5 - Transfers",MID(I6019,15,1)="4"),1,-1))</f>
        <v>0</v>
      </c>
      <c r="N6019" s="17">
        <f>VLOOKUP($K6019,[1]Budget!$V:$AE,6,0)*IF($C6019="1 - Revenues",1,IF(AND($C6019="5 - Transfers",MID(J6019,15,1)="4"),1,-1))</f>
        <v>0</v>
      </c>
      <c r="O6019" s="17">
        <f>IFERROR(IF(RIGHT(LEFT(K6019,15),1)="4",VLOOKUP(K6019,'[1]Budget Worksheet'!A:B,2,0),-1*VLOOKUP(K6019,'[1]Budget Worksheet'!A:B,2,0)),0)</f>
        <v>-200000</v>
      </c>
      <c r="P6019" s="17">
        <f>VLOOKUP($K6019,[1]Budget!$V:$AE,8,0)*IF($C6019="1 - Revenues",1,IF(AND($C6019="5 - Transfers",MID($K6019,15,1)="4"),1,-1))</f>
        <v>-200000</v>
      </c>
      <c r="Q6019" s="17">
        <f>VLOOKUP($K6019,[1]Budget!$V:$AE,10,0)*IF($C6019="1 - Revenues",1,IF(AND($C6019="5 - Transfers",MID(K6019,15,1)="4"),1,-1))</f>
        <v>0</v>
      </c>
      <c r="S6019" s="18" t="b">
        <f>IF(LEFT(C6019,1)="1",1,-1)*SUMIF([1]Budget!V:V,'Budget Worksheet for Pivot Tabl'!K6019,[1]Budget!AC:AC)=P6019</f>
        <v>1</v>
      </c>
    </row>
    <row r="6020" spans="1:19" x14ac:dyDescent="0.25">
      <c r="A6020" t="s">
        <v>99</v>
      </c>
      <c r="B6020" t="s">
        <v>100</v>
      </c>
      <c r="C6020" t="s">
        <v>9</v>
      </c>
      <c r="D6020" t="str">
        <f t="shared" si="94"/>
        <v>OUTFLOWS</v>
      </c>
      <c r="E6020" t="s">
        <v>118</v>
      </c>
      <c r="F6020" t="s">
        <v>100</v>
      </c>
      <c r="G6020" t="s">
        <v>116</v>
      </c>
      <c r="H6020" t="s">
        <v>447</v>
      </c>
      <c r="I6020" t="s">
        <v>701</v>
      </c>
      <c r="J6020" t="s">
        <v>702</v>
      </c>
      <c r="K6020" t="s">
        <v>7375</v>
      </c>
      <c r="L6020" t="s">
        <v>674</v>
      </c>
      <c r="M6020" s="17">
        <f>VLOOKUP($K6020,[1]Budget!$V:$AE,5,0)*IF($C6020="1 - Revenues",1,IF(AND($C6020="5 - Transfers",MID(I6020,15,1)="4"),1,-1))</f>
        <v>0</v>
      </c>
      <c r="N6020" s="17">
        <f>VLOOKUP($K6020,[1]Budget!$V:$AE,6,0)*IF($C6020="1 - Revenues",1,IF(AND($C6020="5 - Transfers",MID(J6020,15,1)="4"),1,-1))</f>
        <v>0</v>
      </c>
      <c r="O6020" s="17">
        <f>IFERROR(IF(RIGHT(LEFT(K6020,15),1)="4",VLOOKUP(K6020,'[1]Budget Worksheet'!A:B,2,0),-1*VLOOKUP(K6020,'[1]Budget Worksheet'!A:B,2,0)),0)</f>
        <v>-75000</v>
      </c>
      <c r="P6020" s="17">
        <f>VLOOKUP($K6020,[1]Budget!$V:$AE,8,0)*IF($C6020="1 - Revenues",1,IF(AND($C6020="5 - Transfers",MID($K6020,15,1)="4"),1,-1))</f>
        <v>-75000</v>
      </c>
      <c r="Q6020" s="17">
        <f>VLOOKUP($K6020,[1]Budget!$V:$AE,10,0)*IF($C6020="1 - Revenues",1,IF(AND($C6020="5 - Transfers",MID(K6020,15,1)="4"),1,-1))</f>
        <v>0</v>
      </c>
      <c r="S6020" s="18" t="b">
        <f>IF(LEFT(C6020,1)="1",1,-1)*SUMIF([1]Budget!V:V,'Budget Worksheet for Pivot Tabl'!K6020,[1]Budget!AC:AC)=P6020</f>
        <v>1</v>
      </c>
    </row>
    <row r="6021" spans="1:19" x14ac:dyDescent="0.25">
      <c r="A6021" t="s">
        <v>99</v>
      </c>
      <c r="B6021" t="s">
        <v>100</v>
      </c>
      <c r="C6021" t="s">
        <v>9</v>
      </c>
      <c r="D6021" t="str">
        <f t="shared" si="94"/>
        <v>OUTFLOWS</v>
      </c>
      <c r="E6021" t="s">
        <v>118</v>
      </c>
      <c r="F6021" t="s">
        <v>100</v>
      </c>
      <c r="G6021" t="s">
        <v>116</v>
      </c>
      <c r="H6021" t="s">
        <v>447</v>
      </c>
      <c r="I6021" t="s">
        <v>701</v>
      </c>
      <c r="J6021" t="s">
        <v>702</v>
      </c>
      <c r="K6021" t="s">
        <v>7376</v>
      </c>
      <c r="L6021" t="s">
        <v>7377</v>
      </c>
      <c r="M6021" s="17">
        <f>VLOOKUP($K6021,[1]Budget!$V:$AE,5,0)*IF($C6021="1 - Revenues",1,IF(AND($C6021="5 - Transfers",MID(I6021,15,1)="4"),1,-1))</f>
        <v>0</v>
      </c>
      <c r="N6021" s="17">
        <f>VLOOKUP($K6021,[1]Budget!$V:$AE,6,0)*IF($C6021="1 - Revenues",1,IF(AND($C6021="5 - Transfers",MID(J6021,15,1)="4"),1,-1))</f>
        <v>0</v>
      </c>
      <c r="O6021" s="17">
        <f>IFERROR(IF(RIGHT(LEFT(K6021,15),1)="4",VLOOKUP(K6021,'[1]Budget Worksheet'!A:B,2,0),-1*VLOOKUP(K6021,'[1]Budget Worksheet'!A:B,2,0)),0)</f>
        <v>-5000</v>
      </c>
      <c r="P6021" s="17">
        <f>VLOOKUP($K6021,[1]Budget!$V:$AE,8,0)*IF($C6021="1 - Revenues",1,IF(AND($C6021="5 - Transfers",MID($K6021,15,1)="4"),1,-1))</f>
        <v>-5000</v>
      </c>
      <c r="Q6021" s="17">
        <f>VLOOKUP($K6021,[1]Budget!$V:$AE,10,0)*IF($C6021="1 - Revenues",1,IF(AND($C6021="5 - Transfers",MID(K6021,15,1)="4"),1,-1))</f>
        <v>0</v>
      </c>
      <c r="S6021" s="18" t="b">
        <f>IF(LEFT(C6021,1)="1",1,-1)*SUMIF([1]Budget!V:V,'Budget Worksheet for Pivot Tabl'!K6021,[1]Budget!AC:AC)=P6021</f>
        <v>1</v>
      </c>
    </row>
    <row r="6022" spans="1:19" x14ac:dyDescent="0.25">
      <c r="A6022" t="s">
        <v>99</v>
      </c>
      <c r="B6022" t="s">
        <v>100</v>
      </c>
      <c r="C6022" t="s">
        <v>9</v>
      </c>
      <c r="D6022" t="str">
        <f t="shared" si="94"/>
        <v>OUTFLOWS</v>
      </c>
      <c r="E6022" t="s">
        <v>118</v>
      </c>
      <c r="F6022" t="s">
        <v>100</v>
      </c>
      <c r="G6022" t="s">
        <v>116</v>
      </c>
      <c r="H6022" t="s">
        <v>447</v>
      </c>
      <c r="I6022" t="s">
        <v>701</v>
      </c>
      <c r="J6022" t="s">
        <v>702</v>
      </c>
      <c r="K6022" t="s">
        <v>7378</v>
      </c>
      <c r="L6022" t="s">
        <v>1277</v>
      </c>
      <c r="M6022" s="17">
        <f>VLOOKUP($K6022,[1]Budget!$V:$AE,5,0)*IF($C6022="1 - Revenues",1,IF(AND($C6022="5 - Transfers",MID(I6022,15,1)="4"),1,-1))</f>
        <v>0</v>
      </c>
      <c r="N6022" s="17">
        <f>VLOOKUP($K6022,[1]Budget!$V:$AE,6,0)*IF($C6022="1 - Revenues",1,IF(AND($C6022="5 - Transfers",MID(J6022,15,1)="4"),1,-1))</f>
        <v>0</v>
      </c>
      <c r="O6022" s="17">
        <f>IFERROR(IF(RIGHT(LEFT(K6022,15),1)="4",VLOOKUP(K6022,'[1]Budget Worksheet'!A:B,2,0),-1*VLOOKUP(K6022,'[1]Budget Worksheet'!A:B,2,0)),0)</f>
        <v>-1000</v>
      </c>
      <c r="P6022" s="17">
        <f>VLOOKUP($K6022,[1]Budget!$V:$AE,8,0)*IF($C6022="1 - Revenues",1,IF(AND($C6022="5 - Transfers",MID($K6022,15,1)="4"),1,-1))</f>
        <v>-1000</v>
      </c>
      <c r="Q6022" s="17">
        <f>VLOOKUP($K6022,[1]Budget!$V:$AE,10,0)*IF($C6022="1 - Revenues",1,IF(AND($C6022="5 - Transfers",MID(K6022,15,1)="4"),1,-1))</f>
        <v>0</v>
      </c>
      <c r="S6022" s="18" t="b">
        <f>IF(LEFT(C6022,1)="1",1,-1)*SUMIF([1]Budget!V:V,'Budget Worksheet for Pivot Tabl'!K6022,[1]Budget!AC:AC)=P6022</f>
        <v>1</v>
      </c>
    </row>
    <row r="6023" spans="1:19" x14ac:dyDescent="0.25">
      <c r="A6023" t="s">
        <v>99</v>
      </c>
      <c r="B6023" t="s">
        <v>100</v>
      </c>
      <c r="C6023" t="s">
        <v>9</v>
      </c>
      <c r="D6023" t="str">
        <f t="shared" si="94"/>
        <v>OUTFLOWS</v>
      </c>
      <c r="E6023" t="s">
        <v>118</v>
      </c>
      <c r="F6023" t="s">
        <v>100</v>
      </c>
      <c r="G6023" t="s">
        <v>116</v>
      </c>
      <c r="H6023" t="s">
        <v>447</v>
      </c>
      <c r="I6023" t="s">
        <v>701</v>
      </c>
      <c r="J6023" t="s">
        <v>702</v>
      </c>
      <c r="K6023" t="s">
        <v>7379</v>
      </c>
      <c r="L6023" t="s">
        <v>988</v>
      </c>
      <c r="M6023" s="17">
        <f>VLOOKUP($K6023,[1]Budget!$V:$AE,5,0)*IF($C6023="1 - Revenues",1,IF(AND($C6023="5 - Transfers",MID(I6023,15,1)="4"),1,-1))</f>
        <v>0</v>
      </c>
      <c r="N6023" s="17">
        <f>VLOOKUP($K6023,[1]Budget!$V:$AE,6,0)*IF($C6023="1 - Revenues",1,IF(AND($C6023="5 - Transfers",MID(J6023,15,1)="4"),1,-1))</f>
        <v>0</v>
      </c>
      <c r="O6023" s="17">
        <f>IFERROR(IF(RIGHT(LEFT(K6023,15),1)="4",VLOOKUP(K6023,'[1]Budget Worksheet'!A:B,2,0),-1*VLOOKUP(K6023,'[1]Budget Worksheet'!A:B,2,0)),0)</f>
        <v>-1000</v>
      </c>
      <c r="P6023" s="17">
        <f>VLOOKUP($K6023,[1]Budget!$V:$AE,8,0)*IF($C6023="1 - Revenues",1,IF(AND($C6023="5 - Transfers",MID($K6023,15,1)="4"),1,-1))</f>
        <v>-1000</v>
      </c>
      <c r="Q6023" s="17">
        <f>VLOOKUP($K6023,[1]Budget!$V:$AE,10,0)*IF($C6023="1 - Revenues",1,IF(AND($C6023="5 - Transfers",MID(K6023,15,1)="4"),1,-1))</f>
        <v>0</v>
      </c>
      <c r="S6023" s="18" t="b">
        <f>IF(LEFT(C6023,1)="1",1,-1)*SUMIF([1]Budget!V:V,'Budget Worksheet for Pivot Tabl'!K6023,[1]Budget!AC:AC)=P6023</f>
        <v>1</v>
      </c>
    </row>
    <row r="6024" spans="1:19" x14ac:dyDescent="0.25">
      <c r="A6024" t="s">
        <v>99</v>
      </c>
      <c r="B6024" t="s">
        <v>100</v>
      </c>
      <c r="C6024" t="s">
        <v>9</v>
      </c>
      <c r="D6024" t="str">
        <f t="shared" si="94"/>
        <v>OUTFLOWS</v>
      </c>
      <c r="E6024" t="s">
        <v>118</v>
      </c>
      <c r="F6024" t="s">
        <v>100</v>
      </c>
      <c r="G6024" t="s">
        <v>116</v>
      </c>
      <c r="H6024" t="s">
        <v>447</v>
      </c>
      <c r="I6024" t="s">
        <v>701</v>
      </c>
      <c r="J6024" t="s">
        <v>702</v>
      </c>
      <c r="K6024" t="s">
        <v>7380</v>
      </c>
      <c r="L6024" t="s">
        <v>7381</v>
      </c>
      <c r="M6024" s="17">
        <f>VLOOKUP($K6024,[1]Budget!$V:$AE,5,0)*IF($C6024="1 - Revenues",1,IF(AND($C6024="5 - Transfers",MID(I6024,15,1)="4"),1,-1))</f>
        <v>0</v>
      </c>
      <c r="N6024" s="17">
        <f>VLOOKUP($K6024,[1]Budget!$V:$AE,6,0)*IF($C6024="1 - Revenues",1,IF(AND($C6024="5 - Transfers",MID(J6024,15,1)="4"),1,-1))</f>
        <v>0</v>
      </c>
      <c r="O6024" s="17">
        <f>IFERROR(IF(RIGHT(LEFT(K6024,15),1)="4",VLOOKUP(K6024,'[1]Budget Worksheet'!A:B,2,0),-1*VLOOKUP(K6024,'[1]Budget Worksheet'!A:B,2,0)),0)</f>
        <v>-1000</v>
      </c>
      <c r="P6024" s="17">
        <f>VLOOKUP($K6024,[1]Budget!$V:$AE,8,0)*IF($C6024="1 - Revenues",1,IF(AND($C6024="5 - Transfers",MID($K6024,15,1)="4"),1,-1))</f>
        <v>-1000</v>
      </c>
      <c r="Q6024" s="17">
        <f>VLOOKUP($K6024,[1]Budget!$V:$AE,10,0)*IF($C6024="1 - Revenues",1,IF(AND($C6024="5 - Transfers",MID(K6024,15,1)="4"),1,-1))</f>
        <v>0</v>
      </c>
      <c r="S6024" s="18" t="b">
        <f>IF(LEFT(C6024,1)="1",1,-1)*SUMIF([1]Budget!V:V,'Budget Worksheet for Pivot Tabl'!K6024,[1]Budget!AC:AC)=P6024</f>
        <v>1</v>
      </c>
    </row>
    <row r="6025" spans="1:19" x14ac:dyDescent="0.25">
      <c r="A6025" t="s">
        <v>99</v>
      </c>
      <c r="B6025" t="s">
        <v>100</v>
      </c>
      <c r="C6025" t="s">
        <v>9</v>
      </c>
      <c r="D6025" t="str">
        <f t="shared" si="94"/>
        <v>OUTFLOWS</v>
      </c>
      <c r="E6025" t="s">
        <v>118</v>
      </c>
      <c r="F6025" t="s">
        <v>100</v>
      </c>
      <c r="G6025" t="s">
        <v>116</v>
      </c>
      <c r="H6025" t="s">
        <v>447</v>
      </c>
      <c r="I6025" t="s">
        <v>701</v>
      </c>
      <c r="J6025" t="s">
        <v>702</v>
      </c>
      <c r="K6025" t="s">
        <v>7382</v>
      </c>
      <c r="L6025" t="s">
        <v>7383</v>
      </c>
      <c r="M6025" s="17">
        <f>VLOOKUP($K6025,[1]Budget!$V:$AE,5,0)*IF($C6025="1 - Revenues",1,IF(AND($C6025="5 - Transfers",MID(I6025,15,1)="4"),1,-1))</f>
        <v>0</v>
      </c>
      <c r="N6025" s="17">
        <f>VLOOKUP($K6025,[1]Budget!$V:$AE,6,0)*IF($C6025="1 - Revenues",1,IF(AND($C6025="5 - Transfers",MID(J6025,15,1)="4"),1,-1))</f>
        <v>0</v>
      </c>
      <c r="O6025" s="17">
        <f>IFERROR(IF(RIGHT(LEFT(K6025,15),1)="4",VLOOKUP(K6025,'[1]Budget Worksheet'!A:B,2,0),-1*VLOOKUP(K6025,'[1]Budget Worksheet'!A:B,2,0)),0)</f>
        <v>-1000</v>
      </c>
      <c r="P6025" s="17">
        <f>VLOOKUP($K6025,[1]Budget!$V:$AE,8,0)*IF($C6025="1 - Revenues",1,IF(AND($C6025="5 - Transfers",MID($K6025,15,1)="4"),1,-1))</f>
        <v>-1000</v>
      </c>
      <c r="Q6025" s="17">
        <f>VLOOKUP($K6025,[1]Budget!$V:$AE,10,0)*IF($C6025="1 - Revenues",1,IF(AND($C6025="5 - Transfers",MID(K6025,15,1)="4"),1,-1))</f>
        <v>0</v>
      </c>
      <c r="S6025" s="18" t="b">
        <f>IF(LEFT(C6025,1)="1",1,-1)*SUMIF([1]Budget!V:V,'Budget Worksheet for Pivot Tabl'!K6025,[1]Budget!AC:AC)=P6025</f>
        <v>1</v>
      </c>
    </row>
    <row r="6026" spans="1:19" x14ac:dyDescent="0.25">
      <c r="A6026" t="s">
        <v>99</v>
      </c>
      <c r="B6026" t="s">
        <v>100</v>
      </c>
      <c r="C6026" t="s">
        <v>9</v>
      </c>
      <c r="D6026" t="str">
        <f t="shared" si="94"/>
        <v>OUTFLOWS</v>
      </c>
      <c r="E6026" t="s">
        <v>118</v>
      </c>
      <c r="F6026" t="s">
        <v>100</v>
      </c>
      <c r="G6026" t="s">
        <v>116</v>
      </c>
      <c r="H6026" t="s">
        <v>447</v>
      </c>
      <c r="I6026" t="s">
        <v>701</v>
      </c>
      <c r="J6026" t="s">
        <v>702</v>
      </c>
      <c r="K6026" t="s">
        <v>7384</v>
      </c>
      <c r="L6026" t="s">
        <v>482</v>
      </c>
      <c r="M6026" s="17">
        <f>VLOOKUP($K6026,[1]Budget!$V:$AE,5,0)*IF($C6026="1 - Revenues",1,IF(AND($C6026="5 - Transfers",MID(I6026,15,1)="4"),1,-1))</f>
        <v>0</v>
      </c>
      <c r="N6026" s="17">
        <f>VLOOKUP($K6026,[1]Budget!$V:$AE,6,0)*IF($C6026="1 - Revenues",1,IF(AND($C6026="5 - Transfers",MID(J6026,15,1)="4"),1,-1))</f>
        <v>0</v>
      </c>
      <c r="O6026" s="17">
        <f>IFERROR(IF(RIGHT(LEFT(K6026,15),1)="4",VLOOKUP(K6026,'[1]Budget Worksheet'!A:B,2,0),-1*VLOOKUP(K6026,'[1]Budget Worksheet'!A:B,2,0)),0)</f>
        <v>-20000</v>
      </c>
      <c r="P6026" s="17">
        <f>VLOOKUP($K6026,[1]Budget!$V:$AE,8,0)*IF($C6026="1 - Revenues",1,IF(AND($C6026="5 - Transfers",MID($K6026,15,1)="4"),1,-1))</f>
        <v>-38000</v>
      </c>
      <c r="Q6026" s="17">
        <f>VLOOKUP($K6026,[1]Budget!$V:$AE,10,0)*IF($C6026="1 - Revenues",1,IF(AND($C6026="5 - Transfers",MID(K6026,15,1)="4"),1,-1))</f>
        <v>-18000</v>
      </c>
      <c r="S6026" s="18" t="b">
        <f>IF(LEFT(C6026,1)="1",1,-1)*SUMIF([1]Budget!V:V,'Budget Worksheet for Pivot Tabl'!K6026,[1]Budget!AC:AC)=P6026</f>
        <v>1</v>
      </c>
    </row>
    <row r="6027" spans="1:19" x14ac:dyDescent="0.25">
      <c r="A6027" t="s">
        <v>99</v>
      </c>
      <c r="B6027" t="s">
        <v>100</v>
      </c>
      <c r="C6027" t="s">
        <v>9</v>
      </c>
      <c r="D6027" t="str">
        <f t="shared" si="94"/>
        <v>OUTFLOWS</v>
      </c>
      <c r="E6027" t="s">
        <v>118</v>
      </c>
      <c r="F6027" t="s">
        <v>100</v>
      </c>
      <c r="G6027" t="s">
        <v>116</v>
      </c>
      <c r="H6027" t="s">
        <v>447</v>
      </c>
      <c r="I6027" t="s">
        <v>701</v>
      </c>
      <c r="J6027" t="s">
        <v>702</v>
      </c>
      <c r="K6027" t="s">
        <v>7385</v>
      </c>
      <c r="L6027" t="s">
        <v>633</v>
      </c>
      <c r="M6027" s="17">
        <f>VLOOKUP($K6027,[1]Budget!$V:$AE,5,0)*IF($C6027="1 - Revenues",1,IF(AND($C6027="5 - Transfers",MID(I6027,15,1)="4"),1,-1))</f>
        <v>0</v>
      </c>
      <c r="N6027" s="17">
        <f>VLOOKUP($K6027,[1]Budget!$V:$AE,6,0)*IF($C6027="1 - Revenues",1,IF(AND($C6027="5 - Transfers",MID(J6027,15,1)="4"),1,-1))</f>
        <v>0</v>
      </c>
      <c r="O6027" s="17">
        <f>IFERROR(IF(RIGHT(LEFT(K6027,15),1)="4",VLOOKUP(K6027,'[1]Budget Worksheet'!A:B,2,0),-1*VLOOKUP(K6027,'[1]Budget Worksheet'!A:B,2,0)),0)</f>
        <v>-2500</v>
      </c>
      <c r="P6027" s="17">
        <f>VLOOKUP($K6027,[1]Budget!$V:$AE,8,0)*IF($C6027="1 - Revenues",1,IF(AND($C6027="5 - Transfers",MID($K6027,15,1)="4"),1,-1))</f>
        <v>-2500</v>
      </c>
      <c r="Q6027" s="17">
        <f>VLOOKUP($K6027,[1]Budget!$V:$AE,10,0)*IF($C6027="1 - Revenues",1,IF(AND($C6027="5 - Transfers",MID(K6027,15,1)="4"),1,-1))</f>
        <v>0</v>
      </c>
      <c r="S6027" s="18" t="b">
        <f>IF(LEFT(C6027,1)="1",1,-1)*SUMIF([1]Budget!V:V,'Budget Worksheet for Pivot Tabl'!K6027,[1]Budget!AC:AC)=P6027</f>
        <v>1</v>
      </c>
    </row>
    <row r="6028" spans="1:19" x14ac:dyDescent="0.25">
      <c r="A6028" t="s">
        <v>99</v>
      </c>
      <c r="B6028" t="s">
        <v>100</v>
      </c>
      <c r="C6028" t="s">
        <v>9</v>
      </c>
      <c r="D6028" t="str">
        <f t="shared" si="94"/>
        <v>OUTFLOWS</v>
      </c>
      <c r="E6028" t="s">
        <v>118</v>
      </c>
      <c r="F6028" t="s">
        <v>100</v>
      </c>
      <c r="G6028" t="s">
        <v>116</v>
      </c>
      <c r="H6028" t="s">
        <v>447</v>
      </c>
      <c r="I6028" t="s">
        <v>701</v>
      </c>
      <c r="J6028" t="s">
        <v>702</v>
      </c>
      <c r="K6028" t="s">
        <v>7386</v>
      </c>
      <c r="L6028" t="s">
        <v>486</v>
      </c>
      <c r="M6028" s="17">
        <f>VLOOKUP($K6028,[1]Budget!$V:$AE,5,0)*IF($C6028="1 - Revenues",1,IF(AND($C6028="5 - Transfers",MID(I6028,15,1)="4"),1,-1))</f>
        <v>0</v>
      </c>
      <c r="N6028" s="17">
        <f>VLOOKUP($K6028,[1]Budget!$V:$AE,6,0)*IF($C6028="1 - Revenues",1,IF(AND($C6028="5 - Transfers",MID(J6028,15,1)="4"),1,-1))</f>
        <v>0</v>
      </c>
      <c r="O6028" s="17">
        <f>IFERROR(IF(RIGHT(LEFT(K6028,15),1)="4",VLOOKUP(K6028,'[1]Budget Worksheet'!A:B,2,0),-1*VLOOKUP(K6028,'[1]Budget Worksheet'!A:B,2,0)),0)</f>
        <v>-1000</v>
      </c>
      <c r="P6028" s="17">
        <f>VLOOKUP($K6028,[1]Budget!$V:$AE,8,0)*IF($C6028="1 - Revenues",1,IF(AND($C6028="5 - Transfers",MID($K6028,15,1)="4"),1,-1))</f>
        <v>-1000</v>
      </c>
      <c r="Q6028" s="17">
        <f>VLOOKUP($K6028,[1]Budget!$V:$AE,10,0)*IF($C6028="1 - Revenues",1,IF(AND($C6028="5 - Transfers",MID(K6028,15,1)="4"),1,-1))</f>
        <v>0</v>
      </c>
      <c r="S6028" s="18" t="b">
        <f>IF(LEFT(C6028,1)="1",1,-1)*SUMIF([1]Budget!V:V,'Budget Worksheet for Pivot Tabl'!K6028,[1]Budget!AC:AC)=P6028</f>
        <v>1</v>
      </c>
    </row>
    <row r="6029" spans="1:19" x14ac:dyDescent="0.25">
      <c r="A6029" t="s">
        <v>99</v>
      </c>
      <c r="B6029" t="s">
        <v>100</v>
      </c>
      <c r="C6029" t="s">
        <v>9</v>
      </c>
      <c r="D6029" t="str">
        <f t="shared" si="94"/>
        <v>OUTFLOWS</v>
      </c>
      <c r="E6029" t="s">
        <v>118</v>
      </c>
      <c r="F6029" t="s">
        <v>100</v>
      </c>
      <c r="G6029" t="s">
        <v>116</v>
      </c>
      <c r="H6029" t="s">
        <v>447</v>
      </c>
      <c r="I6029" t="s">
        <v>701</v>
      </c>
      <c r="J6029" t="s">
        <v>702</v>
      </c>
      <c r="K6029" t="s">
        <v>7387</v>
      </c>
      <c r="L6029" t="s">
        <v>4113</v>
      </c>
      <c r="M6029" s="17">
        <f>VLOOKUP($K6029,[1]Budget!$V:$AE,5,0)*IF($C6029="1 - Revenues",1,IF(AND($C6029="5 - Transfers",MID(I6029,15,1)="4"),1,-1))</f>
        <v>0</v>
      </c>
      <c r="N6029" s="17">
        <f>VLOOKUP($K6029,[1]Budget!$V:$AE,6,0)*IF($C6029="1 - Revenues",1,IF(AND($C6029="5 - Transfers",MID(J6029,15,1)="4"),1,-1))</f>
        <v>0</v>
      </c>
      <c r="O6029" s="17">
        <f>IFERROR(IF(RIGHT(LEFT(K6029,15),1)="4",VLOOKUP(K6029,'[1]Budget Worksheet'!A:B,2,0),-1*VLOOKUP(K6029,'[1]Budget Worksheet'!A:B,2,0)),0)</f>
        <v>-1000</v>
      </c>
      <c r="P6029" s="17">
        <f>VLOOKUP($K6029,[1]Budget!$V:$AE,8,0)*IF($C6029="1 - Revenues",1,IF(AND($C6029="5 - Transfers",MID($K6029,15,1)="4"),1,-1))</f>
        <v>-1000</v>
      </c>
      <c r="Q6029" s="17">
        <f>VLOOKUP($K6029,[1]Budget!$V:$AE,10,0)*IF($C6029="1 - Revenues",1,IF(AND($C6029="5 - Transfers",MID(K6029,15,1)="4"),1,-1))</f>
        <v>0</v>
      </c>
      <c r="S6029" s="18" t="b">
        <f>IF(LEFT(C6029,1)="1",1,-1)*SUMIF([1]Budget!V:V,'Budget Worksheet for Pivot Tabl'!K6029,[1]Budget!AC:AC)=P6029</f>
        <v>1</v>
      </c>
    </row>
    <row r="6030" spans="1:19" x14ac:dyDescent="0.25">
      <c r="A6030" t="s">
        <v>99</v>
      </c>
      <c r="B6030" t="s">
        <v>100</v>
      </c>
      <c r="C6030" t="s">
        <v>9</v>
      </c>
      <c r="D6030" t="str">
        <f t="shared" si="94"/>
        <v>OUTFLOWS</v>
      </c>
      <c r="E6030" t="s">
        <v>118</v>
      </c>
      <c r="F6030" t="s">
        <v>100</v>
      </c>
      <c r="G6030" t="s">
        <v>116</v>
      </c>
      <c r="H6030" t="s">
        <v>447</v>
      </c>
      <c r="I6030" t="s">
        <v>701</v>
      </c>
      <c r="J6030" t="s">
        <v>702</v>
      </c>
      <c r="K6030" t="s">
        <v>7388</v>
      </c>
      <c r="L6030" t="s">
        <v>952</v>
      </c>
      <c r="M6030" s="17">
        <f>VLOOKUP($K6030,[1]Budget!$V:$AE,5,0)*IF($C6030="1 - Revenues",1,IF(AND($C6030="5 - Transfers",MID(I6030,15,1)="4"),1,-1))</f>
        <v>0</v>
      </c>
      <c r="N6030" s="17">
        <f>VLOOKUP($K6030,[1]Budget!$V:$AE,6,0)*IF($C6030="1 - Revenues",1,IF(AND($C6030="5 - Transfers",MID(J6030,15,1)="4"),1,-1))</f>
        <v>0</v>
      </c>
      <c r="O6030" s="17">
        <f>IFERROR(IF(RIGHT(LEFT(K6030,15),1)="4",VLOOKUP(K6030,'[1]Budget Worksheet'!A:B,2,0),-1*VLOOKUP(K6030,'[1]Budget Worksheet'!A:B,2,0)),0)</f>
        <v>-400</v>
      </c>
      <c r="P6030" s="17">
        <f>VLOOKUP($K6030,[1]Budget!$V:$AE,8,0)*IF($C6030="1 - Revenues",1,IF(AND($C6030="5 - Transfers",MID($K6030,15,1)="4"),1,-1))</f>
        <v>-400</v>
      </c>
      <c r="Q6030" s="17">
        <f>VLOOKUP($K6030,[1]Budget!$V:$AE,10,0)*IF($C6030="1 - Revenues",1,IF(AND($C6030="5 - Transfers",MID(K6030,15,1)="4"),1,-1))</f>
        <v>0</v>
      </c>
      <c r="S6030" s="18" t="b">
        <f>IF(LEFT(C6030,1)="1",1,-1)*SUMIF([1]Budget!V:V,'Budget Worksheet for Pivot Tabl'!K6030,[1]Budget!AC:AC)=P6030</f>
        <v>1</v>
      </c>
    </row>
    <row r="6031" spans="1:19" x14ac:dyDescent="0.25">
      <c r="A6031" t="s">
        <v>99</v>
      </c>
      <c r="B6031" t="s">
        <v>100</v>
      </c>
      <c r="C6031" t="s">
        <v>9</v>
      </c>
      <c r="D6031" t="str">
        <f t="shared" si="94"/>
        <v>OUTFLOWS</v>
      </c>
      <c r="E6031" t="s">
        <v>118</v>
      </c>
      <c r="F6031" t="s">
        <v>100</v>
      </c>
      <c r="G6031" t="s">
        <v>116</v>
      </c>
      <c r="H6031" t="s">
        <v>447</v>
      </c>
      <c r="I6031" t="s">
        <v>701</v>
      </c>
      <c r="J6031" t="s">
        <v>702</v>
      </c>
      <c r="K6031" t="s">
        <v>7389</v>
      </c>
      <c r="L6031" t="s">
        <v>954</v>
      </c>
      <c r="M6031" s="17">
        <f>VLOOKUP($K6031,[1]Budget!$V:$AE,5,0)*IF($C6031="1 - Revenues",1,IF(AND($C6031="5 - Transfers",MID(I6031,15,1)="4"),1,-1))</f>
        <v>0</v>
      </c>
      <c r="N6031" s="17">
        <f>VLOOKUP($K6031,[1]Budget!$V:$AE,6,0)*IF($C6031="1 - Revenues",1,IF(AND($C6031="5 - Transfers",MID(J6031,15,1)="4"),1,-1))</f>
        <v>0</v>
      </c>
      <c r="O6031" s="17">
        <f>IFERROR(IF(RIGHT(LEFT(K6031,15),1)="4",VLOOKUP(K6031,'[1]Budget Worksheet'!A:B,2,0),-1*VLOOKUP(K6031,'[1]Budget Worksheet'!A:B,2,0)),0)</f>
        <v>-10000</v>
      </c>
      <c r="P6031" s="17">
        <f>VLOOKUP($K6031,[1]Budget!$V:$AE,8,0)*IF($C6031="1 - Revenues",1,IF(AND($C6031="5 - Transfers",MID($K6031,15,1)="4"),1,-1))</f>
        <v>-10000</v>
      </c>
      <c r="Q6031" s="17">
        <f>VLOOKUP($K6031,[1]Budget!$V:$AE,10,0)*IF($C6031="1 - Revenues",1,IF(AND($C6031="5 - Transfers",MID(K6031,15,1)="4"),1,-1))</f>
        <v>0</v>
      </c>
      <c r="S6031" s="18" t="b">
        <f>IF(LEFT(C6031,1)="1",1,-1)*SUMIF([1]Budget!V:V,'Budget Worksheet for Pivot Tabl'!K6031,[1]Budget!AC:AC)=P6031</f>
        <v>1</v>
      </c>
    </row>
    <row r="6032" spans="1:19" x14ac:dyDescent="0.25">
      <c r="A6032" t="s">
        <v>99</v>
      </c>
      <c r="B6032" t="s">
        <v>100</v>
      </c>
      <c r="C6032" t="s">
        <v>9</v>
      </c>
      <c r="D6032" t="str">
        <f t="shared" si="94"/>
        <v>OUTFLOWS</v>
      </c>
      <c r="E6032" t="s">
        <v>118</v>
      </c>
      <c r="F6032" t="s">
        <v>100</v>
      </c>
      <c r="G6032" t="s">
        <v>116</v>
      </c>
      <c r="H6032" t="s">
        <v>447</v>
      </c>
      <c r="I6032" t="s">
        <v>701</v>
      </c>
      <c r="J6032" t="s">
        <v>702</v>
      </c>
      <c r="K6032" t="s">
        <v>7390</v>
      </c>
      <c r="L6032" t="s">
        <v>1058</v>
      </c>
      <c r="M6032" s="17">
        <f>VLOOKUP($K6032,[1]Budget!$V:$AE,5,0)*IF($C6032="1 - Revenues",1,IF(AND($C6032="5 - Transfers",MID(I6032,15,1)="4"),1,-1))</f>
        <v>0</v>
      </c>
      <c r="N6032" s="17">
        <f>VLOOKUP($K6032,[1]Budget!$V:$AE,6,0)*IF($C6032="1 - Revenues",1,IF(AND($C6032="5 - Transfers",MID(J6032,15,1)="4"),1,-1))</f>
        <v>0</v>
      </c>
      <c r="O6032" s="17">
        <f>IFERROR(IF(RIGHT(LEFT(K6032,15),1)="4",VLOOKUP(K6032,'[1]Budget Worksheet'!A:B,2,0),-1*VLOOKUP(K6032,'[1]Budget Worksheet'!A:B,2,0)),0)</f>
        <v>-5000</v>
      </c>
      <c r="P6032" s="17">
        <f>VLOOKUP($K6032,[1]Budget!$V:$AE,8,0)*IF($C6032="1 - Revenues",1,IF(AND($C6032="5 - Transfers",MID($K6032,15,1)="4"),1,-1))</f>
        <v>-5000</v>
      </c>
      <c r="Q6032" s="17">
        <f>VLOOKUP($K6032,[1]Budget!$V:$AE,10,0)*IF($C6032="1 - Revenues",1,IF(AND($C6032="5 - Transfers",MID(K6032,15,1)="4"),1,-1))</f>
        <v>0</v>
      </c>
      <c r="S6032" s="18" t="b">
        <f>IF(LEFT(C6032,1)="1",1,-1)*SUMIF([1]Budget!V:V,'Budget Worksheet for Pivot Tabl'!K6032,[1]Budget!AC:AC)=P6032</f>
        <v>1</v>
      </c>
    </row>
    <row r="6033" spans="1:19" x14ac:dyDescent="0.25">
      <c r="A6033" t="s">
        <v>99</v>
      </c>
      <c r="B6033" t="s">
        <v>100</v>
      </c>
      <c r="C6033" t="s">
        <v>9</v>
      </c>
      <c r="D6033" t="str">
        <f t="shared" si="94"/>
        <v>OUTFLOWS</v>
      </c>
      <c r="E6033" t="s">
        <v>118</v>
      </c>
      <c r="F6033" t="s">
        <v>100</v>
      </c>
      <c r="G6033" t="s">
        <v>116</v>
      </c>
      <c r="H6033" t="s">
        <v>447</v>
      </c>
      <c r="I6033" t="s">
        <v>701</v>
      </c>
      <c r="J6033" t="s">
        <v>702</v>
      </c>
      <c r="K6033" t="s">
        <v>7391</v>
      </c>
      <c r="L6033" t="s">
        <v>649</v>
      </c>
      <c r="M6033" s="17">
        <f>VLOOKUP($K6033,[1]Budget!$V:$AE,5,0)*IF($C6033="1 - Revenues",1,IF(AND($C6033="5 - Transfers",MID(I6033,15,1)="4"),1,-1))</f>
        <v>0</v>
      </c>
      <c r="N6033" s="17">
        <f>VLOOKUP($K6033,[1]Budget!$V:$AE,6,0)*IF($C6033="1 - Revenues",1,IF(AND($C6033="5 - Transfers",MID(J6033,15,1)="4"),1,-1))</f>
        <v>0</v>
      </c>
      <c r="O6033" s="17">
        <f>IFERROR(IF(RIGHT(LEFT(K6033,15),1)="4",VLOOKUP(K6033,'[1]Budget Worksheet'!A:B,2,0),-1*VLOOKUP(K6033,'[1]Budget Worksheet'!A:B,2,0)),0)</f>
        <v>-4000</v>
      </c>
      <c r="P6033" s="17">
        <f>VLOOKUP($K6033,[1]Budget!$V:$AE,8,0)*IF($C6033="1 - Revenues",1,IF(AND($C6033="5 - Transfers",MID($K6033,15,1)="4"),1,-1))</f>
        <v>-4000</v>
      </c>
      <c r="Q6033" s="17">
        <f>VLOOKUP($K6033,[1]Budget!$V:$AE,10,0)*IF($C6033="1 - Revenues",1,IF(AND($C6033="5 - Transfers",MID(K6033,15,1)="4"),1,-1))</f>
        <v>0</v>
      </c>
      <c r="S6033" s="18" t="b">
        <f>IF(LEFT(C6033,1)="1",1,-1)*SUMIF([1]Budget!V:V,'Budget Worksheet for Pivot Tabl'!K6033,[1]Budget!AC:AC)=P6033</f>
        <v>1</v>
      </c>
    </row>
    <row r="6034" spans="1:19" x14ac:dyDescent="0.25">
      <c r="A6034" t="s">
        <v>99</v>
      </c>
      <c r="B6034" t="s">
        <v>100</v>
      </c>
      <c r="C6034" t="s">
        <v>9</v>
      </c>
      <c r="D6034" t="str">
        <f t="shared" si="94"/>
        <v>OUTFLOWS</v>
      </c>
      <c r="E6034" t="s">
        <v>118</v>
      </c>
      <c r="F6034" t="s">
        <v>100</v>
      </c>
      <c r="G6034" t="s">
        <v>116</v>
      </c>
      <c r="H6034" t="s">
        <v>447</v>
      </c>
      <c r="I6034" t="s">
        <v>701</v>
      </c>
      <c r="J6034" t="s">
        <v>702</v>
      </c>
      <c r="K6034" t="s">
        <v>7392</v>
      </c>
      <c r="L6034" t="s">
        <v>651</v>
      </c>
      <c r="M6034" s="17">
        <f>VLOOKUP($K6034,[1]Budget!$V:$AE,5,0)*IF($C6034="1 - Revenues",1,IF(AND($C6034="5 - Transfers",MID(I6034,15,1)="4"),1,-1))</f>
        <v>0</v>
      </c>
      <c r="N6034" s="17">
        <f>VLOOKUP($K6034,[1]Budget!$V:$AE,6,0)*IF($C6034="1 - Revenues",1,IF(AND($C6034="5 - Transfers",MID(J6034,15,1)="4"),1,-1))</f>
        <v>0</v>
      </c>
      <c r="O6034" s="17">
        <f>IFERROR(IF(RIGHT(LEFT(K6034,15),1)="4",VLOOKUP(K6034,'[1]Budget Worksheet'!A:B,2,0),-1*VLOOKUP(K6034,'[1]Budget Worksheet'!A:B,2,0)),0)</f>
        <v>-10000</v>
      </c>
      <c r="P6034" s="17">
        <f>VLOOKUP($K6034,[1]Budget!$V:$AE,8,0)*IF($C6034="1 - Revenues",1,IF(AND($C6034="5 - Transfers",MID($K6034,15,1)="4"),1,-1))</f>
        <v>-10000</v>
      </c>
      <c r="Q6034" s="17">
        <f>VLOOKUP($K6034,[1]Budget!$V:$AE,10,0)*IF($C6034="1 - Revenues",1,IF(AND($C6034="5 - Transfers",MID(K6034,15,1)="4"),1,-1))</f>
        <v>0</v>
      </c>
      <c r="S6034" s="18" t="b">
        <f>IF(LEFT(C6034,1)="1",1,-1)*SUMIF([1]Budget!V:V,'Budget Worksheet for Pivot Tabl'!K6034,[1]Budget!AC:AC)=P6034</f>
        <v>1</v>
      </c>
    </row>
    <row r="6035" spans="1:19" x14ac:dyDescent="0.25">
      <c r="A6035" t="s">
        <v>99</v>
      </c>
      <c r="B6035" t="s">
        <v>100</v>
      </c>
      <c r="C6035" t="s">
        <v>9</v>
      </c>
      <c r="D6035" t="str">
        <f t="shared" si="94"/>
        <v>OUTFLOWS</v>
      </c>
      <c r="E6035" t="s">
        <v>118</v>
      </c>
      <c r="F6035" t="s">
        <v>100</v>
      </c>
      <c r="G6035" t="s">
        <v>116</v>
      </c>
      <c r="H6035" t="s">
        <v>447</v>
      </c>
      <c r="I6035" t="s">
        <v>701</v>
      </c>
      <c r="J6035" t="s">
        <v>702</v>
      </c>
      <c r="K6035" t="s">
        <v>7393</v>
      </c>
      <c r="L6035" t="s">
        <v>498</v>
      </c>
      <c r="M6035" s="17">
        <f>VLOOKUP($K6035,[1]Budget!$V:$AE,5,0)*IF($C6035="1 - Revenues",1,IF(AND($C6035="5 - Transfers",MID(I6035,15,1)="4"),1,-1))</f>
        <v>0</v>
      </c>
      <c r="N6035" s="17">
        <f>VLOOKUP($K6035,[1]Budget!$V:$AE,6,0)*IF($C6035="1 - Revenues",1,IF(AND($C6035="5 - Transfers",MID(J6035,15,1)="4"),1,-1))</f>
        <v>0</v>
      </c>
      <c r="O6035" s="17">
        <f>IFERROR(IF(RIGHT(LEFT(K6035,15),1)="4",VLOOKUP(K6035,'[1]Budget Worksheet'!A:B,2,0),-1*VLOOKUP(K6035,'[1]Budget Worksheet'!A:B,2,0)),0)</f>
        <v>-11000</v>
      </c>
      <c r="P6035" s="17">
        <f>VLOOKUP($K6035,[1]Budget!$V:$AE,8,0)*IF($C6035="1 - Revenues",1,IF(AND($C6035="5 - Transfers",MID($K6035,15,1)="4"),1,-1))</f>
        <v>-11000</v>
      </c>
      <c r="Q6035" s="17">
        <f>VLOOKUP($K6035,[1]Budget!$V:$AE,10,0)*IF($C6035="1 - Revenues",1,IF(AND($C6035="5 - Transfers",MID(K6035,15,1)="4"),1,-1))</f>
        <v>0</v>
      </c>
      <c r="S6035" s="18" t="b">
        <f>IF(LEFT(C6035,1)="1",1,-1)*SUMIF([1]Budget!V:V,'Budget Worksheet for Pivot Tabl'!K6035,[1]Budget!AC:AC)=P6035</f>
        <v>1</v>
      </c>
    </row>
    <row r="6036" spans="1:19" x14ac:dyDescent="0.25">
      <c r="A6036" t="s">
        <v>99</v>
      </c>
      <c r="B6036" t="s">
        <v>100</v>
      </c>
      <c r="C6036" t="s">
        <v>9</v>
      </c>
      <c r="D6036" t="str">
        <f t="shared" si="94"/>
        <v>OUTFLOWS</v>
      </c>
      <c r="E6036" t="s">
        <v>118</v>
      </c>
      <c r="F6036" t="s">
        <v>100</v>
      </c>
      <c r="G6036" t="s">
        <v>116</v>
      </c>
      <c r="H6036" t="s">
        <v>447</v>
      </c>
      <c r="I6036" t="s">
        <v>701</v>
      </c>
      <c r="J6036" t="s">
        <v>702</v>
      </c>
      <c r="K6036" t="s">
        <v>7394</v>
      </c>
      <c r="L6036" t="s">
        <v>512</v>
      </c>
      <c r="M6036" s="17">
        <f>VLOOKUP($K6036,[1]Budget!$V:$AE,5,0)*IF($C6036="1 - Revenues",1,IF(AND($C6036="5 - Transfers",MID(I6036,15,1)="4"),1,-1))</f>
        <v>0</v>
      </c>
      <c r="N6036" s="17">
        <f>VLOOKUP($K6036,[1]Budget!$V:$AE,6,0)*IF($C6036="1 - Revenues",1,IF(AND($C6036="5 - Transfers",MID(J6036,15,1)="4"),1,-1))</f>
        <v>0</v>
      </c>
      <c r="O6036" s="17">
        <f>IFERROR(IF(RIGHT(LEFT(K6036,15),1)="4",VLOOKUP(K6036,'[1]Budget Worksheet'!A:B,2,0),-1*VLOOKUP(K6036,'[1]Budget Worksheet'!A:B,2,0)),0)</f>
        <v>-500</v>
      </c>
      <c r="P6036" s="17">
        <f>VLOOKUP($K6036,[1]Budget!$V:$AE,8,0)*IF($C6036="1 - Revenues",1,IF(AND($C6036="5 - Transfers",MID($K6036,15,1)="4"),1,-1))</f>
        <v>-500</v>
      </c>
      <c r="Q6036" s="17">
        <f>VLOOKUP($K6036,[1]Budget!$V:$AE,10,0)*IF($C6036="1 - Revenues",1,IF(AND($C6036="5 - Transfers",MID(K6036,15,1)="4"),1,-1))</f>
        <v>0</v>
      </c>
      <c r="S6036" s="18" t="b">
        <f>IF(LEFT(C6036,1)="1",1,-1)*SUMIF([1]Budget!V:V,'Budget Worksheet for Pivot Tabl'!K6036,[1]Budget!AC:AC)=P6036</f>
        <v>1</v>
      </c>
    </row>
    <row r="6037" spans="1:19" x14ac:dyDescent="0.25">
      <c r="A6037" t="s">
        <v>99</v>
      </c>
      <c r="B6037" t="s">
        <v>100</v>
      </c>
      <c r="C6037" t="s">
        <v>9</v>
      </c>
      <c r="D6037" t="str">
        <f t="shared" si="94"/>
        <v>OUTFLOWS</v>
      </c>
      <c r="E6037" t="s">
        <v>118</v>
      </c>
      <c r="F6037" t="s">
        <v>100</v>
      </c>
      <c r="G6037" t="s">
        <v>116</v>
      </c>
      <c r="H6037" t="s">
        <v>447</v>
      </c>
      <c r="I6037" t="s">
        <v>701</v>
      </c>
      <c r="J6037" t="s">
        <v>702</v>
      </c>
      <c r="K6037" t="s">
        <v>7395</v>
      </c>
      <c r="L6037" t="s">
        <v>1430</v>
      </c>
      <c r="M6037" s="17">
        <f>VLOOKUP($K6037,[1]Budget!$V:$AE,5,0)*IF($C6037="1 - Revenues",1,IF(AND($C6037="5 - Transfers",MID(I6037,15,1)="4"),1,-1))</f>
        <v>0</v>
      </c>
      <c r="N6037" s="17">
        <f>VLOOKUP($K6037,[1]Budget!$V:$AE,6,0)*IF($C6037="1 - Revenues",1,IF(AND($C6037="5 - Transfers",MID(J6037,15,1)="4"),1,-1))</f>
        <v>0</v>
      </c>
      <c r="O6037" s="17">
        <f>IFERROR(IF(RIGHT(LEFT(K6037,15),1)="4",VLOOKUP(K6037,'[1]Budget Worksheet'!A:B,2,0),-1*VLOOKUP(K6037,'[1]Budget Worksheet'!A:B,2,0)),0)</f>
        <v>-200000</v>
      </c>
      <c r="P6037" s="17">
        <f>VLOOKUP($K6037,[1]Budget!$V:$AE,8,0)*IF($C6037="1 - Revenues",1,IF(AND($C6037="5 - Transfers",MID($K6037,15,1)="4"),1,-1))</f>
        <v>-200000</v>
      </c>
      <c r="Q6037" s="17">
        <f>VLOOKUP($K6037,[1]Budget!$V:$AE,10,0)*IF($C6037="1 - Revenues",1,IF(AND($C6037="5 - Transfers",MID(K6037,15,1)="4"),1,-1))</f>
        <v>0</v>
      </c>
      <c r="S6037" s="18" t="b">
        <f>IF(LEFT(C6037,1)="1",1,-1)*SUMIF([1]Budget!V:V,'Budget Worksheet for Pivot Tabl'!K6037,[1]Budget!AC:AC)=P6037</f>
        <v>1</v>
      </c>
    </row>
    <row r="6038" spans="1:19" x14ac:dyDescent="0.25">
      <c r="A6038" t="s">
        <v>99</v>
      </c>
      <c r="B6038" t="s">
        <v>100</v>
      </c>
      <c r="C6038" t="s">
        <v>9</v>
      </c>
      <c r="D6038" t="str">
        <f t="shared" si="94"/>
        <v>OUTFLOWS</v>
      </c>
      <c r="E6038" t="s">
        <v>118</v>
      </c>
      <c r="F6038" t="s">
        <v>100</v>
      </c>
      <c r="G6038" t="s">
        <v>116</v>
      </c>
      <c r="H6038" t="s">
        <v>447</v>
      </c>
      <c r="I6038" t="s">
        <v>701</v>
      </c>
      <c r="J6038" t="s">
        <v>702</v>
      </c>
      <c r="K6038" t="s">
        <v>7396</v>
      </c>
      <c r="L6038" t="s">
        <v>723</v>
      </c>
      <c r="M6038" s="17">
        <f>VLOOKUP($K6038,[1]Budget!$V:$AE,5,0)*IF($C6038="1 - Revenues",1,IF(AND($C6038="5 - Transfers",MID(I6038,15,1)="4"),1,-1))</f>
        <v>0</v>
      </c>
      <c r="N6038" s="17">
        <f>VLOOKUP($K6038,[1]Budget!$V:$AE,6,0)*IF($C6038="1 - Revenues",1,IF(AND($C6038="5 - Transfers",MID(J6038,15,1)="4"),1,-1))</f>
        <v>0</v>
      </c>
      <c r="O6038" s="17">
        <f>IFERROR(IF(RIGHT(LEFT(K6038,15),1)="4",VLOOKUP(K6038,'[1]Budget Worksheet'!A:B,2,0),-1*VLOOKUP(K6038,'[1]Budget Worksheet'!A:B,2,0)),0)</f>
        <v>-200000</v>
      </c>
      <c r="P6038" s="17">
        <f>VLOOKUP($K6038,[1]Budget!$V:$AE,8,0)*IF($C6038="1 - Revenues",1,IF(AND($C6038="5 - Transfers",MID($K6038,15,1)="4"),1,-1))</f>
        <v>-200000</v>
      </c>
      <c r="Q6038" s="17">
        <f>VLOOKUP($K6038,[1]Budget!$V:$AE,10,0)*IF($C6038="1 - Revenues",1,IF(AND($C6038="5 - Transfers",MID(K6038,15,1)="4"),1,-1))</f>
        <v>0</v>
      </c>
      <c r="S6038" s="18" t="b">
        <f>IF(LEFT(C6038,1)="1",1,-1)*SUMIF([1]Budget!V:V,'Budget Worksheet for Pivot Tabl'!K6038,[1]Budget!AC:AC)=P6038</f>
        <v>1</v>
      </c>
    </row>
    <row r="6039" spans="1:19" x14ac:dyDescent="0.25">
      <c r="A6039" t="s">
        <v>99</v>
      </c>
      <c r="B6039" t="s">
        <v>100</v>
      </c>
      <c r="C6039" t="s">
        <v>9</v>
      </c>
      <c r="D6039" t="str">
        <f t="shared" si="94"/>
        <v>OUTFLOWS</v>
      </c>
      <c r="E6039" t="s">
        <v>118</v>
      </c>
      <c r="F6039" t="s">
        <v>100</v>
      </c>
      <c r="G6039" t="s">
        <v>116</v>
      </c>
      <c r="H6039" t="s">
        <v>447</v>
      </c>
      <c r="I6039" t="s">
        <v>701</v>
      </c>
      <c r="J6039" t="s">
        <v>702</v>
      </c>
      <c r="K6039" t="s">
        <v>7397</v>
      </c>
      <c r="L6039" t="s">
        <v>2112</v>
      </c>
      <c r="M6039" s="17">
        <f>VLOOKUP($K6039,[1]Budget!$V:$AE,5,0)*IF($C6039="1 - Revenues",1,IF(AND($C6039="5 - Transfers",MID(I6039,15,1)="4"),1,-1))</f>
        <v>0</v>
      </c>
      <c r="N6039" s="17">
        <f>VLOOKUP($K6039,[1]Budget!$V:$AE,6,0)*IF($C6039="1 - Revenues",1,IF(AND($C6039="5 - Transfers",MID(J6039,15,1)="4"),1,-1))</f>
        <v>0</v>
      </c>
      <c r="O6039" s="17">
        <f>IFERROR(IF(RIGHT(LEFT(K6039,15),1)="4",VLOOKUP(K6039,'[1]Budget Worksheet'!A:B,2,0),-1*VLOOKUP(K6039,'[1]Budget Worksheet'!A:B,2,0)),0)</f>
        <v>-75000</v>
      </c>
      <c r="P6039" s="17">
        <f>VLOOKUP($K6039,[1]Budget!$V:$AE,8,0)*IF($C6039="1 - Revenues",1,IF(AND($C6039="5 - Transfers",MID($K6039,15,1)="4"),1,-1))</f>
        <v>-75000</v>
      </c>
      <c r="Q6039" s="17">
        <f>VLOOKUP($K6039,[1]Budget!$V:$AE,10,0)*IF($C6039="1 - Revenues",1,IF(AND($C6039="5 - Transfers",MID(K6039,15,1)="4"),1,-1))</f>
        <v>0</v>
      </c>
      <c r="S6039" s="18" t="b">
        <f>IF(LEFT(C6039,1)="1",1,-1)*SUMIF([1]Budget!V:V,'Budget Worksheet for Pivot Tabl'!K6039,[1]Budget!AC:AC)=P6039</f>
        <v>1</v>
      </c>
    </row>
    <row r="6040" spans="1:19" x14ac:dyDescent="0.25">
      <c r="A6040" t="s">
        <v>99</v>
      </c>
      <c r="B6040" t="s">
        <v>100</v>
      </c>
      <c r="C6040" t="s">
        <v>9</v>
      </c>
      <c r="D6040" t="str">
        <f t="shared" si="94"/>
        <v>OUTFLOWS</v>
      </c>
      <c r="E6040" t="s">
        <v>118</v>
      </c>
      <c r="F6040" t="s">
        <v>100</v>
      </c>
      <c r="G6040" t="s">
        <v>116</v>
      </c>
      <c r="H6040" t="s">
        <v>447</v>
      </c>
      <c r="I6040" t="s">
        <v>701</v>
      </c>
      <c r="J6040" t="s">
        <v>702</v>
      </c>
      <c r="K6040" t="s">
        <v>7398</v>
      </c>
      <c r="L6040" t="s">
        <v>478</v>
      </c>
      <c r="M6040" s="17">
        <f>VLOOKUP($K6040,[1]Budget!$V:$AE,5,0)*IF($C6040="1 - Revenues",1,IF(AND($C6040="5 - Transfers",MID(I6040,15,1)="4"),1,-1))</f>
        <v>0</v>
      </c>
      <c r="N6040" s="17">
        <f>VLOOKUP($K6040,[1]Budget!$V:$AE,6,0)*IF($C6040="1 - Revenues",1,IF(AND($C6040="5 - Transfers",MID(J6040,15,1)="4"),1,-1))</f>
        <v>0</v>
      </c>
      <c r="O6040" s="17">
        <f>IFERROR(IF(RIGHT(LEFT(K6040,15),1)="4",VLOOKUP(K6040,'[1]Budget Worksheet'!A:B,2,0),-1*VLOOKUP(K6040,'[1]Budget Worksheet'!A:B,2,0)),0)</f>
        <v>-25000</v>
      </c>
      <c r="P6040" s="17">
        <f>VLOOKUP($K6040,[1]Budget!$V:$AE,8,0)*IF($C6040="1 - Revenues",1,IF(AND($C6040="5 - Transfers",MID($K6040,15,1)="4"),1,-1))</f>
        <v>-25000</v>
      </c>
      <c r="Q6040" s="17">
        <f>VLOOKUP($K6040,[1]Budget!$V:$AE,10,0)*IF($C6040="1 - Revenues",1,IF(AND($C6040="5 - Transfers",MID(K6040,15,1)="4"),1,-1))</f>
        <v>0</v>
      </c>
      <c r="S6040" s="18" t="b">
        <f>IF(LEFT(C6040,1)="1",1,-1)*SUMIF([1]Budget!V:V,'Budget Worksheet for Pivot Tabl'!K6040,[1]Budget!AC:AC)=P6040</f>
        <v>1</v>
      </c>
    </row>
    <row r="6041" spans="1:19" x14ac:dyDescent="0.25">
      <c r="A6041" t="s">
        <v>99</v>
      </c>
      <c r="B6041" t="s">
        <v>100</v>
      </c>
      <c r="C6041" t="s">
        <v>9</v>
      </c>
      <c r="D6041" t="str">
        <f t="shared" si="94"/>
        <v>OUTFLOWS</v>
      </c>
      <c r="E6041" t="s">
        <v>118</v>
      </c>
      <c r="F6041" t="s">
        <v>100</v>
      </c>
      <c r="G6041" t="s">
        <v>116</v>
      </c>
      <c r="H6041" t="s">
        <v>447</v>
      </c>
      <c r="I6041" t="s">
        <v>701</v>
      </c>
      <c r="J6041" t="s">
        <v>702</v>
      </c>
      <c r="K6041" t="s">
        <v>7399</v>
      </c>
      <c r="L6041" t="s">
        <v>484</v>
      </c>
      <c r="M6041" s="17">
        <f>VLOOKUP($K6041,[1]Budget!$V:$AE,5,0)*IF($C6041="1 - Revenues",1,IF(AND($C6041="5 - Transfers",MID(I6041,15,1)="4"),1,-1))</f>
        <v>0</v>
      </c>
      <c r="N6041" s="17">
        <f>VLOOKUP($K6041,[1]Budget!$V:$AE,6,0)*IF($C6041="1 - Revenues",1,IF(AND($C6041="5 - Transfers",MID(J6041,15,1)="4"),1,-1))</f>
        <v>0</v>
      </c>
      <c r="O6041" s="17">
        <f>IFERROR(IF(RIGHT(LEFT(K6041,15),1)="4",VLOOKUP(K6041,'[1]Budget Worksheet'!A:B,2,0),-1*VLOOKUP(K6041,'[1]Budget Worksheet'!A:B,2,0)),0)</f>
        <v>-1500</v>
      </c>
      <c r="P6041" s="17">
        <f>VLOOKUP($K6041,[1]Budget!$V:$AE,8,0)*IF($C6041="1 - Revenues",1,IF(AND($C6041="5 - Transfers",MID($K6041,15,1)="4"),1,-1))</f>
        <v>-1500</v>
      </c>
      <c r="Q6041" s="17">
        <f>VLOOKUP($K6041,[1]Budget!$V:$AE,10,0)*IF($C6041="1 - Revenues",1,IF(AND($C6041="5 - Transfers",MID(K6041,15,1)="4"),1,-1))</f>
        <v>0</v>
      </c>
      <c r="S6041" s="18" t="b">
        <f>IF(LEFT(C6041,1)="1",1,-1)*SUMIF([1]Budget!V:V,'Budget Worksheet for Pivot Tabl'!K6041,[1]Budget!AC:AC)=P6041</f>
        <v>1</v>
      </c>
    </row>
    <row r="6042" spans="1:19" x14ac:dyDescent="0.25">
      <c r="A6042" t="s">
        <v>99</v>
      </c>
      <c r="B6042" t="s">
        <v>100</v>
      </c>
      <c r="C6042" t="s">
        <v>9</v>
      </c>
      <c r="D6042" t="str">
        <f t="shared" si="94"/>
        <v>OUTFLOWS</v>
      </c>
      <c r="E6042" t="s">
        <v>118</v>
      </c>
      <c r="F6042" t="s">
        <v>100</v>
      </c>
      <c r="G6042" t="s">
        <v>116</v>
      </c>
      <c r="H6042" t="s">
        <v>447</v>
      </c>
      <c r="I6042" t="s">
        <v>701</v>
      </c>
      <c r="J6042" t="s">
        <v>702</v>
      </c>
      <c r="K6042" t="s">
        <v>7400</v>
      </c>
      <c r="L6042" t="s">
        <v>640</v>
      </c>
      <c r="M6042" s="17">
        <f>VLOOKUP($K6042,[1]Budget!$V:$AE,5,0)*IF($C6042="1 - Revenues",1,IF(AND($C6042="5 - Transfers",MID(I6042,15,1)="4"),1,-1))</f>
        <v>0</v>
      </c>
      <c r="N6042" s="17">
        <f>VLOOKUP($K6042,[1]Budget!$V:$AE,6,0)*IF($C6042="1 - Revenues",1,IF(AND($C6042="5 - Transfers",MID(J6042,15,1)="4"),1,-1))</f>
        <v>0</v>
      </c>
      <c r="O6042" s="17">
        <f>IFERROR(IF(RIGHT(LEFT(K6042,15),1)="4",VLOOKUP(K6042,'[1]Budget Worksheet'!A:B,2,0),-1*VLOOKUP(K6042,'[1]Budget Worksheet'!A:B,2,0)),0)</f>
        <v>-5000</v>
      </c>
      <c r="P6042" s="17">
        <f>VLOOKUP($K6042,[1]Budget!$V:$AE,8,0)*IF($C6042="1 - Revenues",1,IF(AND($C6042="5 - Transfers",MID($K6042,15,1)="4"),1,-1))</f>
        <v>-5000</v>
      </c>
      <c r="Q6042" s="17">
        <f>VLOOKUP($K6042,[1]Budget!$V:$AE,10,0)*IF($C6042="1 - Revenues",1,IF(AND($C6042="5 - Transfers",MID(K6042,15,1)="4"),1,-1))</f>
        <v>0</v>
      </c>
      <c r="S6042" s="18" t="b">
        <f>IF(LEFT(C6042,1)="1",1,-1)*SUMIF([1]Budget!V:V,'Budget Worksheet for Pivot Tabl'!K6042,[1]Budget!AC:AC)=P6042</f>
        <v>1</v>
      </c>
    </row>
    <row r="6043" spans="1:19" x14ac:dyDescent="0.25">
      <c r="A6043" t="s">
        <v>99</v>
      </c>
      <c r="B6043" t="s">
        <v>100</v>
      </c>
      <c r="C6043" t="s">
        <v>9</v>
      </c>
      <c r="D6043" t="str">
        <f t="shared" si="94"/>
        <v>OUTFLOWS</v>
      </c>
      <c r="E6043" t="s">
        <v>118</v>
      </c>
      <c r="F6043" t="s">
        <v>100</v>
      </c>
      <c r="G6043" t="s">
        <v>116</v>
      </c>
      <c r="H6043" t="s">
        <v>447</v>
      </c>
      <c r="I6043" t="s">
        <v>701</v>
      </c>
      <c r="J6043" t="s">
        <v>702</v>
      </c>
      <c r="K6043" t="s">
        <v>7401</v>
      </c>
      <c r="L6043" t="s">
        <v>900</v>
      </c>
      <c r="M6043" s="17">
        <f>VLOOKUP($K6043,[1]Budget!$V:$AE,5,0)*IF($C6043="1 - Revenues",1,IF(AND($C6043="5 - Transfers",MID(I6043,15,1)="4"),1,-1))</f>
        <v>0</v>
      </c>
      <c r="N6043" s="17">
        <f>VLOOKUP($K6043,[1]Budget!$V:$AE,6,0)*IF($C6043="1 - Revenues",1,IF(AND($C6043="5 - Transfers",MID(J6043,15,1)="4"),1,-1))</f>
        <v>0</v>
      </c>
      <c r="O6043" s="17">
        <f>IFERROR(IF(RIGHT(LEFT(K6043,15),1)="4",VLOOKUP(K6043,'[1]Budget Worksheet'!A:B,2,0),-1*VLOOKUP(K6043,'[1]Budget Worksheet'!A:B,2,0)),0)</f>
        <v>-5000</v>
      </c>
      <c r="P6043" s="17">
        <f>VLOOKUP($K6043,[1]Budget!$V:$AE,8,0)*IF($C6043="1 - Revenues",1,IF(AND($C6043="5 - Transfers",MID($K6043,15,1)="4"),1,-1))</f>
        <v>-5000</v>
      </c>
      <c r="Q6043" s="17">
        <f>VLOOKUP($K6043,[1]Budget!$V:$AE,10,0)*IF($C6043="1 - Revenues",1,IF(AND($C6043="5 - Transfers",MID(K6043,15,1)="4"),1,-1))</f>
        <v>0</v>
      </c>
      <c r="S6043" s="18" t="b">
        <f>IF(LEFT(C6043,1)="1",1,-1)*SUMIF([1]Budget!V:V,'Budget Worksheet for Pivot Tabl'!K6043,[1]Budget!AC:AC)=P6043</f>
        <v>1</v>
      </c>
    </row>
    <row r="6044" spans="1:19" x14ac:dyDescent="0.25">
      <c r="A6044" t="s">
        <v>99</v>
      </c>
      <c r="B6044" t="s">
        <v>100</v>
      </c>
      <c r="C6044" t="s">
        <v>9</v>
      </c>
      <c r="D6044" t="str">
        <f t="shared" si="94"/>
        <v>OUTFLOWS</v>
      </c>
      <c r="E6044" t="s">
        <v>118</v>
      </c>
      <c r="F6044" t="s">
        <v>100</v>
      </c>
      <c r="G6044" t="s">
        <v>116</v>
      </c>
      <c r="H6044" t="s">
        <v>447</v>
      </c>
      <c r="I6044" t="s">
        <v>701</v>
      </c>
      <c r="J6044" t="s">
        <v>702</v>
      </c>
      <c r="K6044" t="s">
        <v>7402</v>
      </c>
      <c r="L6044" t="s">
        <v>490</v>
      </c>
      <c r="M6044" s="17">
        <f>VLOOKUP($K6044,[1]Budget!$V:$AE,5,0)*IF($C6044="1 - Revenues",1,IF(AND($C6044="5 - Transfers",MID(I6044,15,1)="4"),1,-1))</f>
        <v>0</v>
      </c>
      <c r="N6044" s="17">
        <f>VLOOKUP($K6044,[1]Budget!$V:$AE,6,0)*IF($C6044="1 - Revenues",1,IF(AND($C6044="5 - Transfers",MID(J6044,15,1)="4"),1,-1))</f>
        <v>0</v>
      </c>
      <c r="O6044" s="17">
        <f>IFERROR(IF(RIGHT(LEFT(K6044,15),1)="4",VLOOKUP(K6044,'[1]Budget Worksheet'!A:B,2,0),-1*VLOOKUP(K6044,'[1]Budget Worksheet'!A:B,2,0)),0)</f>
        <v>-3000</v>
      </c>
      <c r="P6044" s="17">
        <f>VLOOKUP($K6044,[1]Budget!$V:$AE,8,0)*IF($C6044="1 - Revenues",1,IF(AND($C6044="5 - Transfers",MID($K6044,15,1)="4"),1,-1))</f>
        <v>-3000</v>
      </c>
      <c r="Q6044" s="17">
        <f>VLOOKUP($K6044,[1]Budget!$V:$AE,10,0)*IF($C6044="1 - Revenues",1,IF(AND($C6044="5 - Transfers",MID(K6044,15,1)="4"),1,-1))</f>
        <v>0</v>
      </c>
      <c r="S6044" s="18" t="b">
        <f>IF(LEFT(C6044,1)="1",1,-1)*SUMIF([1]Budget!V:V,'Budget Worksheet for Pivot Tabl'!K6044,[1]Budget!AC:AC)=P6044</f>
        <v>1</v>
      </c>
    </row>
    <row r="6045" spans="1:19" x14ac:dyDescent="0.25">
      <c r="A6045" t="s">
        <v>99</v>
      </c>
      <c r="B6045" t="s">
        <v>100</v>
      </c>
      <c r="C6045" t="s">
        <v>9</v>
      </c>
      <c r="D6045" t="str">
        <f t="shared" si="94"/>
        <v>OUTFLOWS</v>
      </c>
      <c r="E6045" t="s">
        <v>118</v>
      </c>
      <c r="F6045" t="s">
        <v>100</v>
      </c>
      <c r="G6045" t="s">
        <v>116</v>
      </c>
      <c r="H6045" t="s">
        <v>447</v>
      </c>
      <c r="I6045" t="s">
        <v>701</v>
      </c>
      <c r="J6045" t="s">
        <v>702</v>
      </c>
      <c r="K6045" t="s">
        <v>7403</v>
      </c>
      <c r="L6045" t="s">
        <v>905</v>
      </c>
      <c r="M6045" s="17">
        <f>VLOOKUP($K6045,[1]Budget!$V:$AE,5,0)*IF($C6045="1 - Revenues",1,IF(AND($C6045="5 - Transfers",MID(I6045,15,1)="4"),1,-1))</f>
        <v>0</v>
      </c>
      <c r="N6045" s="17">
        <f>VLOOKUP($K6045,[1]Budget!$V:$AE,6,0)*IF($C6045="1 - Revenues",1,IF(AND($C6045="5 - Transfers",MID(J6045,15,1)="4"),1,-1))</f>
        <v>0</v>
      </c>
      <c r="O6045" s="17">
        <f>IFERROR(IF(RIGHT(LEFT(K6045,15),1)="4",VLOOKUP(K6045,'[1]Budget Worksheet'!A:B,2,0),-1*VLOOKUP(K6045,'[1]Budget Worksheet'!A:B,2,0)),0)</f>
        <v>-1000</v>
      </c>
      <c r="P6045" s="17">
        <f>VLOOKUP($K6045,[1]Budget!$V:$AE,8,0)*IF($C6045="1 - Revenues",1,IF(AND($C6045="5 - Transfers",MID($K6045,15,1)="4"),1,-1))</f>
        <v>-1000</v>
      </c>
      <c r="Q6045" s="17">
        <f>VLOOKUP($K6045,[1]Budget!$V:$AE,10,0)*IF($C6045="1 - Revenues",1,IF(AND($C6045="5 - Transfers",MID(K6045,15,1)="4"),1,-1))</f>
        <v>0</v>
      </c>
      <c r="S6045" s="18" t="b">
        <f>IF(LEFT(C6045,1)="1",1,-1)*SUMIF([1]Budget!V:V,'Budget Worksheet for Pivot Tabl'!K6045,[1]Budget!AC:AC)=P6045</f>
        <v>1</v>
      </c>
    </row>
    <row r="6046" spans="1:19" x14ac:dyDescent="0.25">
      <c r="A6046" t="s">
        <v>99</v>
      </c>
      <c r="B6046" t="s">
        <v>100</v>
      </c>
      <c r="C6046" t="s">
        <v>9</v>
      </c>
      <c r="D6046" t="str">
        <f t="shared" si="94"/>
        <v>OUTFLOWS</v>
      </c>
      <c r="E6046" t="s">
        <v>118</v>
      </c>
      <c r="F6046" t="s">
        <v>100</v>
      </c>
      <c r="G6046" t="s">
        <v>116</v>
      </c>
      <c r="H6046" t="s">
        <v>447</v>
      </c>
      <c r="I6046" t="s">
        <v>701</v>
      </c>
      <c r="J6046" t="s">
        <v>702</v>
      </c>
      <c r="K6046" t="s">
        <v>7404</v>
      </c>
      <c r="L6046" t="s">
        <v>1395</v>
      </c>
      <c r="M6046" s="17">
        <f>VLOOKUP($K6046,[1]Budget!$V:$AE,5,0)*IF($C6046="1 - Revenues",1,IF(AND($C6046="5 - Transfers",MID(I6046,15,1)="4"),1,-1))</f>
        <v>0</v>
      </c>
      <c r="N6046" s="17">
        <f>VLOOKUP($K6046,[1]Budget!$V:$AE,6,0)*IF($C6046="1 - Revenues",1,IF(AND($C6046="5 - Transfers",MID(J6046,15,1)="4"),1,-1))</f>
        <v>0</v>
      </c>
      <c r="O6046" s="17">
        <f>IFERROR(IF(RIGHT(LEFT(K6046,15),1)="4",VLOOKUP(K6046,'[1]Budget Worksheet'!A:B,2,0),-1*VLOOKUP(K6046,'[1]Budget Worksheet'!A:B,2,0)),0)</f>
        <v>-12500</v>
      </c>
      <c r="P6046" s="17">
        <f>VLOOKUP($K6046,[1]Budget!$V:$AE,8,0)*IF($C6046="1 - Revenues",1,IF(AND($C6046="5 - Transfers",MID($K6046,15,1)="4"),1,-1))</f>
        <v>-12500</v>
      </c>
      <c r="Q6046" s="17">
        <f>VLOOKUP($K6046,[1]Budget!$V:$AE,10,0)*IF($C6046="1 - Revenues",1,IF(AND($C6046="5 - Transfers",MID(K6046,15,1)="4"),1,-1))</f>
        <v>0</v>
      </c>
      <c r="S6046" s="18" t="b">
        <f>IF(LEFT(C6046,1)="1",1,-1)*SUMIF([1]Budget!V:V,'Budget Worksheet for Pivot Tabl'!K6046,[1]Budget!AC:AC)=P6046</f>
        <v>1</v>
      </c>
    </row>
    <row r="6047" spans="1:19" x14ac:dyDescent="0.25">
      <c r="A6047" t="s">
        <v>99</v>
      </c>
      <c r="B6047" t="s">
        <v>100</v>
      </c>
      <c r="C6047" t="s">
        <v>9</v>
      </c>
      <c r="D6047" t="str">
        <f t="shared" si="94"/>
        <v>OUTFLOWS</v>
      </c>
      <c r="E6047" t="s">
        <v>118</v>
      </c>
      <c r="F6047" t="s">
        <v>100</v>
      </c>
      <c r="G6047" t="s">
        <v>116</v>
      </c>
      <c r="H6047" t="s">
        <v>447</v>
      </c>
      <c r="I6047" t="s">
        <v>701</v>
      </c>
      <c r="J6047" t="s">
        <v>702</v>
      </c>
      <c r="K6047" t="s">
        <v>7405</v>
      </c>
      <c r="L6047" t="s">
        <v>956</v>
      </c>
      <c r="M6047" s="17">
        <f>VLOOKUP($K6047,[1]Budget!$V:$AE,5,0)*IF($C6047="1 - Revenues",1,IF(AND($C6047="5 - Transfers",MID(I6047,15,1)="4"),1,-1))</f>
        <v>0</v>
      </c>
      <c r="N6047" s="17">
        <f>VLOOKUP($K6047,[1]Budget!$V:$AE,6,0)*IF($C6047="1 - Revenues",1,IF(AND($C6047="5 - Transfers",MID(J6047,15,1)="4"),1,-1))</f>
        <v>0</v>
      </c>
      <c r="O6047" s="17">
        <f>IFERROR(IF(RIGHT(LEFT(K6047,15),1)="4",VLOOKUP(K6047,'[1]Budget Worksheet'!A:B,2,0),-1*VLOOKUP(K6047,'[1]Budget Worksheet'!A:B,2,0)),0)</f>
        <v>-1000</v>
      </c>
      <c r="P6047" s="17">
        <f>VLOOKUP($K6047,[1]Budget!$V:$AE,8,0)*IF($C6047="1 - Revenues",1,IF(AND($C6047="5 - Transfers",MID($K6047,15,1)="4"),1,-1))</f>
        <v>-1000</v>
      </c>
      <c r="Q6047" s="17">
        <f>VLOOKUP($K6047,[1]Budget!$V:$AE,10,0)*IF($C6047="1 - Revenues",1,IF(AND($C6047="5 - Transfers",MID(K6047,15,1)="4"),1,-1))</f>
        <v>0</v>
      </c>
      <c r="S6047" s="18" t="b">
        <f>IF(LEFT(C6047,1)="1",1,-1)*SUMIF([1]Budget!V:V,'Budget Worksheet for Pivot Tabl'!K6047,[1]Budget!AC:AC)=P6047</f>
        <v>1</v>
      </c>
    </row>
    <row r="6048" spans="1:19" x14ac:dyDescent="0.25">
      <c r="A6048" t="s">
        <v>99</v>
      </c>
      <c r="B6048" t="s">
        <v>100</v>
      </c>
      <c r="C6048" t="s">
        <v>9</v>
      </c>
      <c r="D6048" t="str">
        <f t="shared" si="94"/>
        <v>OUTFLOWS</v>
      </c>
      <c r="E6048" t="s">
        <v>118</v>
      </c>
      <c r="F6048" t="s">
        <v>100</v>
      </c>
      <c r="G6048" t="s">
        <v>116</v>
      </c>
      <c r="H6048" t="s">
        <v>447</v>
      </c>
      <c r="I6048" t="s">
        <v>701</v>
      </c>
      <c r="J6048" t="s">
        <v>702</v>
      </c>
      <c r="K6048" t="s">
        <v>7406</v>
      </c>
      <c r="L6048" t="s">
        <v>647</v>
      </c>
      <c r="M6048" s="17">
        <f>VLOOKUP($K6048,[1]Budget!$V:$AE,5,0)*IF($C6048="1 - Revenues",1,IF(AND($C6048="5 - Transfers",MID(I6048,15,1)="4"),1,-1))</f>
        <v>0</v>
      </c>
      <c r="N6048" s="17">
        <f>VLOOKUP($K6048,[1]Budget!$V:$AE,6,0)*IF($C6048="1 - Revenues",1,IF(AND($C6048="5 - Transfers",MID(J6048,15,1)="4"),1,-1))</f>
        <v>0</v>
      </c>
      <c r="O6048" s="17">
        <f>IFERROR(IF(RIGHT(LEFT(K6048,15),1)="4",VLOOKUP(K6048,'[1]Budget Worksheet'!A:B,2,0),-1*VLOOKUP(K6048,'[1]Budget Worksheet'!A:B,2,0)),0)</f>
        <v>-1000</v>
      </c>
      <c r="P6048" s="17">
        <f>VLOOKUP($K6048,[1]Budget!$V:$AE,8,0)*IF($C6048="1 - Revenues",1,IF(AND($C6048="5 - Transfers",MID($K6048,15,1)="4"),1,-1))</f>
        <v>-1000</v>
      </c>
      <c r="Q6048" s="17">
        <f>VLOOKUP($K6048,[1]Budget!$V:$AE,10,0)*IF($C6048="1 - Revenues",1,IF(AND($C6048="5 - Transfers",MID(K6048,15,1)="4"),1,-1))</f>
        <v>0</v>
      </c>
      <c r="S6048" s="18" t="b">
        <f>IF(LEFT(C6048,1)="1",1,-1)*SUMIF([1]Budget!V:V,'Budget Worksheet for Pivot Tabl'!K6048,[1]Budget!AC:AC)=P6048</f>
        <v>1</v>
      </c>
    </row>
    <row r="6049" spans="1:19" x14ac:dyDescent="0.25">
      <c r="A6049" t="s">
        <v>99</v>
      </c>
      <c r="B6049" t="s">
        <v>100</v>
      </c>
      <c r="C6049" t="s">
        <v>8</v>
      </c>
      <c r="D6049" t="str">
        <f t="shared" si="94"/>
        <v>OUTFLOWS</v>
      </c>
      <c r="E6049" t="s">
        <v>118</v>
      </c>
      <c r="F6049" t="s">
        <v>100</v>
      </c>
      <c r="G6049" t="s">
        <v>2166</v>
      </c>
      <c r="H6049" t="s">
        <v>2167</v>
      </c>
      <c r="I6049" t="s">
        <v>701</v>
      </c>
      <c r="J6049" t="s">
        <v>702</v>
      </c>
      <c r="K6049" t="s">
        <v>7407</v>
      </c>
      <c r="L6049" t="s">
        <v>590</v>
      </c>
      <c r="M6049" s="17">
        <f>VLOOKUP($K6049,[1]Budget!$V:$AE,5,0)*IF($C6049="1 - Revenues",1,IF(AND($C6049="5 - Transfers",MID(I6049,15,1)="4"),1,-1))</f>
        <v>0</v>
      </c>
      <c r="N6049" s="17">
        <f>VLOOKUP($K6049,[1]Budget!$V:$AE,6,0)*IF($C6049="1 - Revenues",1,IF(AND($C6049="5 - Transfers",MID(J6049,15,1)="4"),1,-1))</f>
        <v>-71000</v>
      </c>
      <c r="O6049" s="17">
        <f>IFERROR(IF(RIGHT(LEFT(K6049,15),1)="4",VLOOKUP(K6049,'[1]Budget Worksheet'!A:B,2,0),-1*VLOOKUP(K6049,'[1]Budget Worksheet'!A:B,2,0)),0)</f>
        <v>-1327036</v>
      </c>
      <c r="P6049" s="17">
        <f>VLOOKUP($K6049,[1]Budget!$V:$AE,8,0)*IF($C6049="1 - Revenues",1,IF(AND($C6049="5 - Transfers",MID($K6049,15,1)="4"),1,-1))</f>
        <v>-835000</v>
      </c>
      <c r="Q6049" s="17">
        <f>VLOOKUP($K6049,[1]Budget!$V:$AE,10,0)*IF($C6049="1 - Revenues",1,IF(AND($C6049="5 - Transfers",MID(K6049,15,1)="4"),1,-1))</f>
        <v>492036</v>
      </c>
      <c r="S6049" s="18" t="b">
        <f>IF(LEFT(C6049,1)="1",1,-1)*SUMIF([1]Budget!V:V,'Budget Worksheet for Pivot Tabl'!K6049,[1]Budget!AC:AC)=P6049</f>
        <v>1</v>
      </c>
    </row>
    <row r="6050" spans="1:19" x14ac:dyDescent="0.25">
      <c r="A6050" t="s">
        <v>99</v>
      </c>
      <c r="B6050" t="s">
        <v>100</v>
      </c>
      <c r="C6050" t="s">
        <v>8</v>
      </c>
      <c r="D6050" t="str">
        <f t="shared" si="94"/>
        <v>OUTFLOWS</v>
      </c>
      <c r="E6050" t="s">
        <v>118</v>
      </c>
      <c r="F6050" t="s">
        <v>100</v>
      </c>
      <c r="G6050" t="s">
        <v>2166</v>
      </c>
      <c r="H6050" t="s">
        <v>2167</v>
      </c>
      <c r="I6050" t="s">
        <v>701</v>
      </c>
      <c r="J6050" t="s">
        <v>702</v>
      </c>
      <c r="K6050" t="s">
        <v>7408</v>
      </c>
      <c r="L6050" t="s">
        <v>582</v>
      </c>
      <c r="M6050" s="17">
        <f>VLOOKUP($K6050,[1]Budget!$V:$AE,5,0)*IF($C6050="1 - Revenues",1,IF(AND($C6050="5 - Transfers",MID(I6050,15,1)="4"),1,-1))</f>
        <v>0</v>
      </c>
      <c r="N6050" s="17">
        <f>VLOOKUP($K6050,[1]Budget!$V:$AE,6,0)*IF($C6050="1 - Revenues",1,IF(AND($C6050="5 - Transfers",MID(J6050,15,1)="4"),1,-1))</f>
        <v>-3000</v>
      </c>
      <c r="O6050" s="17">
        <f>IFERROR(IF(RIGHT(LEFT(K6050,15),1)="4",VLOOKUP(K6050,'[1]Budget Worksheet'!A:B,2,0),-1*VLOOKUP(K6050,'[1]Budget Worksheet'!A:B,2,0)),0)</f>
        <v>0</v>
      </c>
      <c r="P6050" s="17">
        <f>VLOOKUP($K6050,[1]Budget!$V:$AE,8,0)*IF($C6050="1 - Revenues",1,IF(AND($C6050="5 - Transfers",MID($K6050,15,1)="4"),1,-1))</f>
        <v>-18000</v>
      </c>
      <c r="Q6050" s="17">
        <f>VLOOKUP($K6050,[1]Budget!$V:$AE,10,0)*IF($C6050="1 - Revenues",1,IF(AND($C6050="5 - Transfers",MID(K6050,15,1)="4"),1,-1))</f>
        <v>-18000</v>
      </c>
      <c r="S6050" s="18" t="b">
        <f>IF(LEFT(C6050,1)="1",1,-1)*SUMIF([1]Budget!V:V,'Budget Worksheet for Pivot Tabl'!K6050,[1]Budget!AC:AC)=P6050</f>
        <v>1</v>
      </c>
    </row>
    <row r="6051" spans="1:19" x14ac:dyDescent="0.25">
      <c r="A6051" t="s">
        <v>99</v>
      </c>
      <c r="B6051" t="s">
        <v>100</v>
      </c>
      <c r="C6051" t="s">
        <v>8</v>
      </c>
      <c r="D6051" t="str">
        <f t="shared" si="94"/>
        <v>OUTFLOWS</v>
      </c>
      <c r="E6051" t="s">
        <v>118</v>
      </c>
      <c r="F6051" t="s">
        <v>100</v>
      </c>
      <c r="G6051" t="s">
        <v>2166</v>
      </c>
      <c r="H6051" t="s">
        <v>2167</v>
      </c>
      <c r="I6051" t="s">
        <v>701</v>
      </c>
      <c r="J6051" t="s">
        <v>702</v>
      </c>
      <c r="K6051" t="s">
        <v>7409</v>
      </c>
      <c r="L6051" t="s">
        <v>593</v>
      </c>
      <c r="M6051" s="17">
        <f>VLOOKUP($K6051,[1]Budget!$V:$AE,5,0)*IF($C6051="1 - Revenues",1,IF(AND($C6051="5 - Transfers",MID(I6051,15,1)="4"),1,-1))</f>
        <v>0</v>
      </c>
      <c r="N6051" s="17">
        <f>VLOOKUP($K6051,[1]Budget!$V:$AE,6,0)*IF($C6051="1 - Revenues",1,IF(AND($C6051="5 - Transfers",MID(J6051,15,1)="4"),1,-1))</f>
        <v>-4000</v>
      </c>
      <c r="O6051" s="17">
        <f>IFERROR(IF(RIGHT(LEFT(K6051,15),1)="4",VLOOKUP(K6051,'[1]Budget Worksheet'!A:B,2,0),-1*VLOOKUP(K6051,'[1]Budget Worksheet'!A:B,2,0)),0)</f>
        <v>0</v>
      </c>
      <c r="P6051" s="17">
        <f>VLOOKUP($K6051,[1]Budget!$V:$AE,8,0)*IF($C6051="1 - Revenues",1,IF(AND($C6051="5 - Transfers",MID($K6051,15,1)="4"),1,-1))</f>
        <v>-8000</v>
      </c>
      <c r="Q6051" s="17">
        <f>VLOOKUP($K6051,[1]Budget!$V:$AE,10,0)*IF($C6051="1 - Revenues",1,IF(AND($C6051="5 - Transfers",MID(K6051,15,1)="4"),1,-1))</f>
        <v>-8000</v>
      </c>
      <c r="S6051" s="18" t="b">
        <f>IF(LEFT(C6051,1)="1",1,-1)*SUMIF([1]Budget!V:V,'Budget Worksheet for Pivot Tabl'!K6051,[1]Budget!AC:AC)=P6051</f>
        <v>1</v>
      </c>
    </row>
    <row r="6052" spans="1:19" x14ac:dyDescent="0.25">
      <c r="A6052" t="s">
        <v>99</v>
      </c>
      <c r="B6052" t="s">
        <v>100</v>
      </c>
      <c r="C6052" t="s">
        <v>8</v>
      </c>
      <c r="D6052" t="str">
        <f t="shared" si="94"/>
        <v>OUTFLOWS</v>
      </c>
      <c r="E6052" t="s">
        <v>118</v>
      </c>
      <c r="F6052" t="s">
        <v>100</v>
      </c>
      <c r="G6052" t="s">
        <v>2166</v>
      </c>
      <c r="H6052" t="s">
        <v>2167</v>
      </c>
      <c r="I6052" t="s">
        <v>701</v>
      </c>
      <c r="J6052" t="s">
        <v>702</v>
      </c>
      <c r="K6052" t="s">
        <v>7410</v>
      </c>
      <c r="L6052" t="s">
        <v>597</v>
      </c>
      <c r="M6052" s="17">
        <f>VLOOKUP($K6052,[1]Budget!$V:$AE,5,0)*IF($C6052="1 - Revenues",1,IF(AND($C6052="5 - Transfers",MID(I6052,15,1)="4"),1,-1))</f>
        <v>0</v>
      </c>
      <c r="N6052" s="17">
        <f>VLOOKUP($K6052,[1]Budget!$V:$AE,6,0)*IF($C6052="1 - Revenues",1,IF(AND($C6052="5 - Transfers",MID(J6052,15,1)="4"),1,-1))</f>
        <v>0</v>
      </c>
      <c r="O6052" s="17">
        <f>IFERROR(IF(RIGHT(LEFT(K6052,15),1)="4",VLOOKUP(K6052,'[1]Budget Worksheet'!A:B,2,0),-1*VLOOKUP(K6052,'[1]Budget Worksheet'!A:B,2,0)),0)</f>
        <v>-19148</v>
      </c>
      <c r="P6052" s="17">
        <f>VLOOKUP($K6052,[1]Budget!$V:$AE,8,0)*IF($C6052="1 - Revenues",1,IF(AND($C6052="5 - Transfers",MID($K6052,15,1)="4"),1,-1))</f>
        <v>-19148</v>
      </c>
      <c r="Q6052" s="17">
        <f>VLOOKUP($K6052,[1]Budget!$V:$AE,10,0)*IF($C6052="1 - Revenues",1,IF(AND($C6052="5 - Transfers",MID(K6052,15,1)="4"),1,-1))</f>
        <v>0</v>
      </c>
      <c r="S6052" s="18" t="b">
        <f>IF(LEFT(C6052,1)="1",1,-1)*SUMIF([1]Budget!V:V,'Budget Worksheet for Pivot Tabl'!K6052,[1]Budget!AC:AC)=P6052</f>
        <v>1</v>
      </c>
    </row>
    <row r="6053" spans="1:19" x14ac:dyDescent="0.25">
      <c r="A6053" t="s">
        <v>99</v>
      </c>
      <c r="B6053" t="s">
        <v>100</v>
      </c>
      <c r="C6053" t="s">
        <v>8</v>
      </c>
      <c r="D6053" t="str">
        <f t="shared" si="94"/>
        <v>OUTFLOWS</v>
      </c>
      <c r="E6053" t="s">
        <v>118</v>
      </c>
      <c r="F6053" t="s">
        <v>100</v>
      </c>
      <c r="G6053" t="s">
        <v>2166</v>
      </c>
      <c r="H6053" t="s">
        <v>2167</v>
      </c>
      <c r="I6053" t="s">
        <v>701</v>
      </c>
      <c r="J6053" t="s">
        <v>702</v>
      </c>
      <c r="K6053" t="s">
        <v>7411</v>
      </c>
      <c r="L6053" t="s">
        <v>599</v>
      </c>
      <c r="M6053" s="17">
        <f>VLOOKUP($K6053,[1]Budget!$V:$AE,5,0)*IF($C6053="1 - Revenues",1,IF(AND($C6053="5 - Transfers",MID(I6053,15,1)="4"),1,-1))</f>
        <v>0</v>
      </c>
      <c r="N6053" s="17">
        <f>VLOOKUP($K6053,[1]Budget!$V:$AE,6,0)*IF($C6053="1 - Revenues",1,IF(AND($C6053="5 - Transfers",MID(J6053,15,1)="4"),1,-1))</f>
        <v>0</v>
      </c>
      <c r="O6053" s="17">
        <f>IFERROR(IF(RIGHT(LEFT(K6053,15),1)="4",VLOOKUP(K6053,'[1]Budget Worksheet'!A:B,2,0),-1*VLOOKUP(K6053,'[1]Budget Worksheet'!A:B,2,0)),0)</f>
        <v>-15200</v>
      </c>
      <c r="P6053" s="17">
        <f>VLOOKUP($K6053,[1]Budget!$V:$AE,8,0)*IF($C6053="1 - Revenues",1,IF(AND($C6053="5 - Transfers",MID($K6053,15,1)="4"),1,-1))</f>
        <v>-15200</v>
      </c>
      <c r="Q6053" s="17">
        <f>VLOOKUP($K6053,[1]Budget!$V:$AE,10,0)*IF($C6053="1 - Revenues",1,IF(AND($C6053="5 - Transfers",MID(K6053,15,1)="4"),1,-1))</f>
        <v>0</v>
      </c>
      <c r="S6053" s="18" t="b">
        <f>IF(LEFT(C6053,1)="1",1,-1)*SUMIF([1]Budget!V:V,'Budget Worksheet for Pivot Tabl'!K6053,[1]Budget!AC:AC)=P6053</f>
        <v>1</v>
      </c>
    </row>
    <row r="6054" spans="1:19" x14ac:dyDescent="0.25">
      <c r="A6054" t="s">
        <v>99</v>
      </c>
      <c r="B6054" t="s">
        <v>100</v>
      </c>
      <c r="C6054" t="s">
        <v>8</v>
      </c>
      <c r="D6054" t="str">
        <f t="shared" si="94"/>
        <v>OUTFLOWS</v>
      </c>
      <c r="E6054" t="s">
        <v>118</v>
      </c>
      <c r="F6054" t="s">
        <v>100</v>
      </c>
      <c r="G6054" t="s">
        <v>2166</v>
      </c>
      <c r="H6054" t="s">
        <v>2167</v>
      </c>
      <c r="I6054" t="s">
        <v>701</v>
      </c>
      <c r="J6054" t="s">
        <v>702</v>
      </c>
      <c r="K6054" t="s">
        <v>7412</v>
      </c>
      <c r="L6054" t="s">
        <v>470</v>
      </c>
      <c r="M6054" s="17">
        <f>VLOOKUP($K6054,[1]Budget!$V:$AE,5,0)*IF($C6054="1 - Revenues",1,IF(AND($C6054="5 - Transfers",MID(I6054,15,1)="4"),1,-1))</f>
        <v>0</v>
      </c>
      <c r="N6054" s="17">
        <f>VLOOKUP($K6054,[1]Budget!$V:$AE,6,0)*IF($C6054="1 - Revenues",1,IF(AND($C6054="5 - Transfers",MID(J6054,15,1)="4"),1,-1))</f>
        <v>-3000</v>
      </c>
      <c r="O6054" s="17">
        <f>IFERROR(IF(RIGHT(LEFT(K6054,15),1)="4",VLOOKUP(K6054,'[1]Budget Worksheet'!A:B,2,0),-1*VLOOKUP(K6054,'[1]Budget Worksheet'!A:B,2,0)),0)</f>
        <v>-118362</v>
      </c>
      <c r="P6054" s="17">
        <f>VLOOKUP($K6054,[1]Budget!$V:$AE,8,0)*IF($C6054="1 - Revenues",1,IF(AND($C6054="5 - Transfers",MID($K6054,15,1)="4"),1,-1))</f>
        <v>-119000</v>
      </c>
      <c r="Q6054" s="17">
        <f>VLOOKUP($K6054,[1]Budget!$V:$AE,10,0)*IF($C6054="1 - Revenues",1,IF(AND($C6054="5 - Transfers",MID(K6054,15,1)="4"),1,-1))</f>
        <v>-638</v>
      </c>
      <c r="S6054" s="18" t="b">
        <f>IF(LEFT(C6054,1)="1",1,-1)*SUMIF([1]Budget!V:V,'Budget Worksheet for Pivot Tabl'!K6054,[1]Budget!AC:AC)=P6054</f>
        <v>1</v>
      </c>
    </row>
    <row r="6055" spans="1:19" x14ac:dyDescent="0.25">
      <c r="A6055" t="s">
        <v>99</v>
      </c>
      <c r="B6055" t="s">
        <v>100</v>
      </c>
      <c r="C6055" t="s">
        <v>8</v>
      </c>
      <c r="D6055" t="str">
        <f t="shared" si="94"/>
        <v>OUTFLOWS</v>
      </c>
      <c r="E6055" t="s">
        <v>118</v>
      </c>
      <c r="F6055" t="s">
        <v>100</v>
      </c>
      <c r="G6055" t="s">
        <v>2166</v>
      </c>
      <c r="H6055" t="s">
        <v>2167</v>
      </c>
      <c r="I6055" t="s">
        <v>701</v>
      </c>
      <c r="J6055" t="s">
        <v>702</v>
      </c>
      <c r="K6055" t="s">
        <v>7413</v>
      </c>
      <c r="L6055" t="s">
        <v>606</v>
      </c>
      <c r="M6055" s="17">
        <f>VLOOKUP($K6055,[1]Budget!$V:$AE,5,0)*IF($C6055="1 - Revenues",1,IF(AND($C6055="5 - Transfers",MID(I6055,15,1)="4"),1,-1))</f>
        <v>0</v>
      </c>
      <c r="N6055" s="17">
        <f>VLOOKUP($K6055,[1]Budget!$V:$AE,6,0)*IF($C6055="1 - Revenues",1,IF(AND($C6055="5 - Transfers",MID(J6055,15,1)="4"),1,-1))</f>
        <v>-2000</v>
      </c>
      <c r="O6055" s="17">
        <f>IFERROR(IF(RIGHT(LEFT(K6055,15),1)="4",VLOOKUP(K6055,'[1]Budget Worksheet'!A:B,2,0),-1*VLOOKUP(K6055,'[1]Budget Worksheet'!A:B,2,0)),0)</f>
        <v>-97107</v>
      </c>
      <c r="P6055" s="17">
        <f>VLOOKUP($K6055,[1]Budget!$V:$AE,8,0)*IF($C6055="1 - Revenues",1,IF(AND($C6055="5 - Transfers",MID($K6055,15,1)="4"),1,-1))</f>
        <v>-60000</v>
      </c>
      <c r="Q6055" s="17">
        <f>VLOOKUP($K6055,[1]Budget!$V:$AE,10,0)*IF($C6055="1 - Revenues",1,IF(AND($C6055="5 - Transfers",MID(K6055,15,1)="4"),1,-1))</f>
        <v>37107</v>
      </c>
      <c r="S6055" s="18" t="b">
        <f>IF(LEFT(C6055,1)="1",1,-1)*SUMIF([1]Budget!V:V,'Budget Worksheet for Pivot Tabl'!K6055,[1]Budget!AC:AC)=P6055</f>
        <v>1</v>
      </c>
    </row>
    <row r="6056" spans="1:19" x14ac:dyDescent="0.25">
      <c r="A6056" t="s">
        <v>99</v>
      </c>
      <c r="B6056" t="s">
        <v>100</v>
      </c>
      <c r="C6056" t="s">
        <v>8</v>
      </c>
      <c r="D6056" t="str">
        <f t="shared" si="94"/>
        <v>OUTFLOWS</v>
      </c>
      <c r="E6056" t="s">
        <v>118</v>
      </c>
      <c r="F6056" t="s">
        <v>100</v>
      </c>
      <c r="G6056" t="s">
        <v>2166</v>
      </c>
      <c r="H6056" t="s">
        <v>2167</v>
      </c>
      <c r="I6056" t="s">
        <v>701</v>
      </c>
      <c r="J6056" t="s">
        <v>702</v>
      </c>
      <c r="K6056" t="s">
        <v>7414</v>
      </c>
      <c r="L6056" t="s">
        <v>608</v>
      </c>
      <c r="M6056" s="17">
        <f>VLOOKUP($K6056,[1]Budget!$V:$AE,5,0)*IF($C6056="1 - Revenues",1,IF(AND($C6056="5 - Transfers",MID(I6056,15,1)="4"),1,-1))</f>
        <v>0</v>
      </c>
      <c r="N6056" s="17">
        <f>VLOOKUP($K6056,[1]Budget!$V:$AE,6,0)*IF($C6056="1 - Revenues",1,IF(AND($C6056="5 - Transfers",MID(J6056,15,1)="4"),1,-1))</f>
        <v>0</v>
      </c>
      <c r="O6056" s="17">
        <f>IFERROR(IF(RIGHT(LEFT(K6056,15),1)="4",VLOOKUP(K6056,'[1]Budget Worksheet'!A:B,2,0),-1*VLOOKUP(K6056,'[1]Budget Worksheet'!A:B,2,0)),0)</f>
        <v>-224551</v>
      </c>
      <c r="P6056" s="17">
        <f>VLOOKUP($K6056,[1]Budget!$V:$AE,8,0)*IF($C6056="1 - Revenues",1,IF(AND($C6056="5 - Transfers",MID($K6056,15,1)="4"),1,-1))</f>
        <v>-88000</v>
      </c>
      <c r="Q6056" s="17">
        <f>VLOOKUP($K6056,[1]Budget!$V:$AE,10,0)*IF($C6056="1 - Revenues",1,IF(AND($C6056="5 - Transfers",MID(K6056,15,1)="4"),1,-1))</f>
        <v>136551</v>
      </c>
      <c r="S6056" s="18" t="b">
        <f>IF(LEFT(C6056,1)="1",1,-1)*SUMIF([1]Budget!V:V,'Budget Worksheet for Pivot Tabl'!K6056,[1]Budget!AC:AC)=P6056</f>
        <v>1</v>
      </c>
    </row>
    <row r="6057" spans="1:19" x14ac:dyDescent="0.25">
      <c r="A6057" t="s">
        <v>99</v>
      </c>
      <c r="B6057" t="s">
        <v>100</v>
      </c>
      <c r="C6057" t="s">
        <v>8</v>
      </c>
      <c r="D6057" t="str">
        <f t="shared" si="94"/>
        <v>OUTFLOWS</v>
      </c>
      <c r="E6057" t="s">
        <v>118</v>
      </c>
      <c r="F6057" t="s">
        <v>100</v>
      </c>
      <c r="G6057" t="s">
        <v>2166</v>
      </c>
      <c r="H6057" t="s">
        <v>2167</v>
      </c>
      <c r="I6057" t="s">
        <v>701</v>
      </c>
      <c r="J6057" t="s">
        <v>702</v>
      </c>
      <c r="K6057" t="s">
        <v>7415</v>
      </c>
      <c r="L6057" t="s">
        <v>610</v>
      </c>
      <c r="M6057" s="17">
        <f>VLOOKUP($K6057,[1]Budget!$V:$AE,5,0)*IF($C6057="1 - Revenues",1,IF(AND($C6057="5 - Transfers",MID(I6057,15,1)="4"),1,-1))</f>
        <v>0</v>
      </c>
      <c r="N6057" s="17">
        <f>VLOOKUP($K6057,[1]Budget!$V:$AE,6,0)*IF($C6057="1 - Revenues",1,IF(AND($C6057="5 - Transfers",MID(J6057,15,1)="4"),1,-1))</f>
        <v>0</v>
      </c>
      <c r="O6057" s="17">
        <f>IFERROR(IF(RIGHT(LEFT(K6057,15),1)="4",VLOOKUP(K6057,'[1]Budget Worksheet'!A:B,2,0),-1*VLOOKUP(K6057,'[1]Budget Worksheet'!A:B,2,0)),0)</f>
        <v>-15235</v>
      </c>
      <c r="P6057" s="17">
        <f>VLOOKUP($K6057,[1]Budget!$V:$AE,8,0)*IF($C6057="1 - Revenues",1,IF(AND($C6057="5 - Transfers",MID($K6057,15,1)="4"),1,-1))</f>
        <v>-7000</v>
      </c>
      <c r="Q6057" s="17">
        <f>VLOOKUP($K6057,[1]Budget!$V:$AE,10,0)*IF($C6057="1 - Revenues",1,IF(AND($C6057="5 - Transfers",MID(K6057,15,1)="4"),1,-1))</f>
        <v>8235</v>
      </c>
      <c r="S6057" s="18" t="b">
        <f>IF(LEFT(C6057,1)="1",1,-1)*SUMIF([1]Budget!V:V,'Budget Worksheet for Pivot Tabl'!K6057,[1]Budget!AC:AC)=P6057</f>
        <v>1</v>
      </c>
    </row>
    <row r="6058" spans="1:19" x14ac:dyDescent="0.25">
      <c r="A6058" t="s">
        <v>99</v>
      </c>
      <c r="B6058" t="s">
        <v>100</v>
      </c>
      <c r="C6058" t="s">
        <v>8</v>
      </c>
      <c r="D6058" t="str">
        <f t="shared" si="94"/>
        <v>OUTFLOWS</v>
      </c>
      <c r="E6058" t="s">
        <v>118</v>
      </c>
      <c r="F6058" t="s">
        <v>100</v>
      </c>
      <c r="G6058" t="s">
        <v>2166</v>
      </c>
      <c r="H6058" t="s">
        <v>2167</v>
      </c>
      <c r="I6058" t="s">
        <v>701</v>
      </c>
      <c r="J6058" t="s">
        <v>702</v>
      </c>
      <c r="K6058" t="s">
        <v>7416</v>
      </c>
      <c r="L6058" t="s">
        <v>612</v>
      </c>
      <c r="M6058" s="17">
        <f>VLOOKUP($K6058,[1]Budget!$V:$AE,5,0)*IF($C6058="1 - Revenues",1,IF(AND($C6058="5 - Transfers",MID(I6058,15,1)="4"),1,-1))</f>
        <v>0</v>
      </c>
      <c r="N6058" s="17">
        <f>VLOOKUP($K6058,[1]Budget!$V:$AE,6,0)*IF($C6058="1 - Revenues",1,IF(AND($C6058="5 - Transfers",MID(J6058,15,1)="4"),1,-1))</f>
        <v>0</v>
      </c>
      <c r="O6058" s="17">
        <f>IFERROR(IF(RIGHT(LEFT(K6058,15),1)="4",VLOOKUP(K6058,'[1]Budget Worksheet'!A:B,2,0),-1*VLOOKUP(K6058,'[1]Budget Worksheet'!A:B,2,0)),0)</f>
        <v>-2544</v>
      </c>
      <c r="P6058" s="17">
        <f>VLOOKUP($K6058,[1]Budget!$V:$AE,8,0)*IF($C6058="1 - Revenues",1,IF(AND($C6058="5 - Transfers",MID($K6058,15,1)="4"),1,-1))</f>
        <v>-2544</v>
      </c>
      <c r="Q6058" s="17">
        <f>VLOOKUP($K6058,[1]Budget!$V:$AE,10,0)*IF($C6058="1 - Revenues",1,IF(AND($C6058="5 - Transfers",MID(K6058,15,1)="4"),1,-1))</f>
        <v>0</v>
      </c>
      <c r="S6058" s="18" t="b">
        <f>IF(LEFT(C6058,1)="1",1,-1)*SUMIF([1]Budget!V:V,'Budget Worksheet for Pivot Tabl'!K6058,[1]Budget!AC:AC)=P6058</f>
        <v>1</v>
      </c>
    </row>
    <row r="6059" spans="1:19" x14ac:dyDescent="0.25">
      <c r="A6059" t="s">
        <v>99</v>
      </c>
      <c r="B6059" t="s">
        <v>100</v>
      </c>
      <c r="C6059" t="s">
        <v>8</v>
      </c>
      <c r="D6059" t="str">
        <f t="shared" si="94"/>
        <v>OUTFLOWS</v>
      </c>
      <c r="E6059" t="s">
        <v>118</v>
      </c>
      <c r="F6059" t="s">
        <v>100</v>
      </c>
      <c r="G6059" t="s">
        <v>2166</v>
      </c>
      <c r="H6059" t="s">
        <v>2167</v>
      </c>
      <c r="I6059" t="s">
        <v>701</v>
      </c>
      <c r="J6059" t="s">
        <v>702</v>
      </c>
      <c r="K6059" t="s">
        <v>7417</v>
      </c>
      <c r="L6059" t="s">
        <v>614</v>
      </c>
      <c r="M6059" s="17">
        <f>VLOOKUP($K6059,[1]Budget!$V:$AE,5,0)*IF($C6059="1 - Revenues",1,IF(AND($C6059="5 - Transfers",MID(I6059,15,1)="4"),1,-1))</f>
        <v>0</v>
      </c>
      <c r="N6059" s="17">
        <f>VLOOKUP($K6059,[1]Budget!$V:$AE,6,0)*IF($C6059="1 - Revenues",1,IF(AND($C6059="5 - Transfers",MID(J6059,15,1)="4"),1,-1))</f>
        <v>0</v>
      </c>
      <c r="O6059" s="17">
        <f>IFERROR(IF(RIGHT(LEFT(K6059,15),1)="4",VLOOKUP(K6059,'[1]Budget Worksheet'!A:B,2,0),-1*VLOOKUP(K6059,'[1]Budget Worksheet'!A:B,2,0)),0)</f>
        <v>-799</v>
      </c>
      <c r="P6059" s="17">
        <f>VLOOKUP($K6059,[1]Budget!$V:$AE,8,0)*IF($C6059="1 - Revenues",1,IF(AND($C6059="5 - Transfers",MID($K6059,15,1)="4"),1,-1))</f>
        <v>-799</v>
      </c>
      <c r="Q6059" s="17">
        <f>VLOOKUP($K6059,[1]Budget!$V:$AE,10,0)*IF($C6059="1 - Revenues",1,IF(AND($C6059="5 - Transfers",MID(K6059,15,1)="4"),1,-1))</f>
        <v>0</v>
      </c>
      <c r="S6059" s="18" t="b">
        <f>IF(LEFT(C6059,1)="1",1,-1)*SUMIF([1]Budget!V:V,'Budget Worksheet for Pivot Tabl'!K6059,[1]Budget!AC:AC)=P6059</f>
        <v>1</v>
      </c>
    </row>
    <row r="6060" spans="1:19" x14ac:dyDescent="0.25">
      <c r="A6060" t="s">
        <v>99</v>
      </c>
      <c r="B6060" t="s">
        <v>100</v>
      </c>
      <c r="C6060" t="s">
        <v>8</v>
      </c>
      <c r="D6060" t="str">
        <f t="shared" si="94"/>
        <v>OUTFLOWS</v>
      </c>
      <c r="E6060" t="s">
        <v>118</v>
      </c>
      <c r="F6060" t="s">
        <v>100</v>
      </c>
      <c r="G6060" t="s">
        <v>2166</v>
      </c>
      <c r="H6060" t="s">
        <v>2167</v>
      </c>
      <c r="I6060" t="s">
        <v>701</v>
      </c>
      <c r="J6060" t="s">
        <v>702</v>
      </c>
      <c r="K6060" t="s">
        <v>7418</v>
      </c>
      <c r="L6060" t="s">
        <v>618</v>
      </c>
      <c r="M6060" s="17">
        <f>VLOOKUP($K6060,[1]Budget!$V:$AE,5,0)*IF($C6060="1 - Revenues",1,IF(AND($C6060="5 - Transfers",MID(I6060,15,1)="4"),1,-1))</f>
        <v>0</v>
      </c>
      <c r="N6060" s="17">
        <f>VLOOKUP($K6060,[1]Budget!$V:$AE,6,0)*IF($C6060="1 - Revenues",1,IF(AND($C6060="5 - Transfers",MID(J6060,15,1)="4"),1,-1))</f>
        <v>0</v>
      </c>
      <c r="O6060" s="17">
        <f>IFERROR(IF(RIGHT(LEFT(K6060,15),1)="4",VLOOKUP(K6060,'[1]Budget Worksheet'!A:B,2,0),-1*VLOOKUP(K6060,'[1]Budget Worksheet'!A:B,2,0)),0)</f>
        <v>-10596</v>
      </c>
      <c r="P6060" s="17">
        <f>VLOOKUP($K6060,[1]Budget!$V:$AE,8,0)*IF($C6060="1 - Revenues",1,IF(AND($C6060="5 - Transfers",MID($K6060,15,1)="4"),1,-1))</f>
        <v>-5000</v>
      </c>
      <c r="Q6060" s="17">
        <f>VLOOKUP($K6060,[1]Budget!$V:$AE,10,0)*IF($C6060="1 - Revenues",1,IF(AND($C6060="5 - Transfers",MID(K6060,15,1)="4"),1,-1))</f>
        <v>5596</v>
      </c>
      <c r="S6060" s="18" t="b">
        <f>IF(LEFT(C6060,1)="1",1,-1)*SUMIF([1]Budget!V:V,'Budget Worksheet for Pivot Tabl'!K6060,[1]Budget!AC:AC)=P6060</f>
        <v>1</v>
      </c>
    </row>
    <row r="6061" spans="1:19" x14ac:dyDescent="0.25">
      <c r="A6061" t="s">
        <v>99</v>
      </c>
      <c r="B6061" t="s">
        <v>100</v>
      </c>
      <c r="C6061" t="s">
        <v>8</v>
      </c>
      <c r="D6061" t="str">
        <f t="shared" si="94"/>
        <v>OUTFLOWS</v>
      </c>
      <c r="E6061" t="s">
        <v>118</v>
      </c>
      <c r="F6061" t="s">
        <v>100</v>
      </c>
      <c r="G6061" t="s">
        <v>2166</v>
      </c>
      <c r="H6061" t="s">
        <v>2167</v>
      </c>
      <c r="I6061" t="s">
        <v>701</v>
      </c>
      <c r="J6061" t="s">
        <v>702</v>
      </c>
      <c r="K6061" t="s">
        <v>7419</v>
      </c>
      <c r="L6061" t="s">
        <v>620</v>
      </c>
      <c r="M6061" s="17">
        <f>VLOOKUP($K6061,[1]Budget!$V:$AE,5,0)*IF($C6061="1 - Revenues",1,IF(AND($C6061="5 - Transfers",MID(I6061,15,1)="4"),1,-1))</f>
        <v>0</v>
      </c>
      <c r="N6061" s="17">
        <f>VLOOKUP($K6061,[1]Budget!$V:$AE,6,0)*IF($C6061="1 - Revenues",1,IF(AND($C6061="5 - Transfers",MID(J6061,15,1)="4"),1,-1))</f>
        <v>-1000</v>
      </c>
      <c r="O6061" s="17">
        <f>IFERROR(IF(RIGHT(LEFT(K6061,15),1)="4",VLOOKUP(K6061,'[1]Budget Worksheet'!A:B,2,0),-1*VLOOKUP(K6061,'[1]Budget Worksheet'!A:B,2,0)),0)</f>
        <v>-4190</v>
      </c>
      <c r="P6061" s="17">
        <f>VLOOKUP($K6061,[1]Budget!$V:$AE,8,0)*IF($C6061="1 - Revenues",1,IF(AND($C6061="5 - Transfers",MID($K6061,15,1)="4"),1,-1))</f>
        <v>-4190</v>
      </c>
      <c r="Q6061" s="17">
        <f>VLOOKUP($K6061,[1]Budget!$V:$AE,10,0)*IF($C6061="1 - Revenues",1,IF(AND($C6061="5 - Transfers",MID(K6061,15,1)="4"),1,-1))</f>
        <v>0</v>
      </c>
      <c r="S6061" s="18" t="b">
        <f>IF(LEFT(C6061,1)="1",1,-1)*SUMIF([1]Budget!V:V,'Budget Worksheet for Pivot Tabl'!K6061,[1]Budget!AC:AC)=P6061</f>
        <v>1</v>
      </c>
    </row>
    <row r="6062" spans="1:19" x14ac:dyDescent="0.25">
      <c r="A6062" t="s">
        <v>99</v>
      </c>
      <c r="B6062" t="s">
        <v>100</v>
      </c>
      <c r="C6062" t="s">
        <v>8</v>
      </c>
      <c r="D6062" t="str">
        <f t="shared" si="94"/>
        <v>OUTFLOWS</v>
      </c>
      <c r="E6062" t="s">
        <v>118</v>
      </c>
      <c r="F6062" t="s">
        <v>100</v>
      </c>
      <c r="G6062" t="s">
        <v>2166</v>
      </c>
      <c r="H6062" t="s">
        <v>2167</v>
      </c>
      <c r="I6062" t="s">
        <v>701</v>
      </c>
      <c r="J6062" t="s">
        <v>702</v>
      </c>
      <c r="K6062" t="s">
        <v>7420</v>
      </c>
      <c r="L6062" t="s">
        <v>472</v>
      </c>
      <c r="M6062" s="17">
        <f>VLOOKUP($K6062,[1]Budget!$V:$AE,5,0)*IF($C6062="1 - Revenues",1,IF(AND($C6062="5 - Transfers",MID(I6062,15,1)="4"),1,-1))</f>
        <v>0</v>
      </c>
      <c r="N6062" s="17">
        <f>VLOOKUP($K6062,[1]Budget!$V:$AE,6,0)*IF($C6062="1 - Revenues",1,IF(AND($C6062="5 - Transfers",MID(J6062,15,1)="4"),1,-1))</f>
        <v>-1000</v>
      </c>
      <c r="O6062" s="17">
        <f>IFERROR(IF(RIGHT(LEFT(K6062,15),1)="4",VLOOKUP(K6062,'[1]Budget Worksheet'!A:B,2,0),-1*VLOOKUP(K6062,'[1]Budget Worksheet'!A:B,2,0)),0)</f>
        <v>-19828</v>
      </c>
      <c r="P6062" s="17">
        <f>VLOOKUP($K6062,[1]Budget!$V:$AE,8,0)*IF($C6062="1 - Revenues",1,IF(AND($C6062="5 - Transfers",MID($K6062,15,1)="4"),1,-1))</f>
        <v>-12000</v>
      </c>
      <c r="Q6062" s="17">
        <f>VLOOKUP($K6062,[1]Budget!$V:$AE,10,0)*IF($C6062="1 - Revenues",1,IF(AND($C6062="5 - Transfers",MID(K6062,15,1)="4"),1,-1))</f>
        <v>7828</v>
      </c>
      <c r="S6062" s="18" t="b">
        <f>IF(LEFT(C6062,1)="1",1,-1)*SUMIF([1]Budget!V:V,'Budget Worksheet for Pivot Tabl'!K6062,[1]Budget!AC:AC)=P6062</f>
        <v>1</v>
      </c>
    </row>
    <row r="6063" spans="1:19" x14ac:dyDescent="0.25">
      <c r="A6063" t="s">
        <v>99</v>
      </c>
      <c r="B6063" t="s">
        <v>100</v>
      </c>
      <c r="C6063" t="s">
        <v>8</v>
      </c>
      <c r="D6063" t="str">
        <f t="shared" si="94"/>
        <v>OUTFLOWS</v>
      </c>
      <c r="E6063" t="s">
        <v>118</v>
      </c>
      <c r="F6063" t="s">
        <v>100</v>
      </c>
      <c r="G6063" t="s">
        <v>2166</v>
      </c>
      <c r="H6063" t="s">
        <v>2167</v>
      </c>
      <c r="I6063" t="s">
        <v>701</v>
      </c>
      <c r="J6063" t="s">
        <v>702</v>
      </c>
      <c r="K6063" t="s">
        <v>7421</v>
      </c>
      <c r="L6063" t="s">
        <v>627</v>
      </c>
      <c r="M6063" s="17">
        <f>VLOOKUP($K6063,[1]Budget!$V:$AE,5,0)*IF($C6063="1 - Revenues",1,IF(AND($C6063="5 - Transfers",MID(I6063,15,1)="4"),1,-1))</f>
        <v>0</v>
      </c>
      <c r="N6063" s="17">
        <f>VLOOKUP($K6063,[1]Budget!$V:$AE,6,0)*IF($C6063="1 - Revenues",1,IF(AND($C6063="5 - Transfers",MID(J6063,15,1)="4"),1,-1))</f>
        <v>0</v>
      </c>
      <c r="O6063" s="17">
        <f>IFERROR(IF(RIGHT(LEFT(K6063,15),1)="4",VLOOKUP(K6063,'[1]Budget Worksheet'!A:B,2,0),-1*VLOOKUP(K6063,'[1]Budget Worksheet'!A:B,2,0)),0)</f>
        <v>-1440</v>
      </c>
      <c r="P6063" s="17">
        <f>VLOOKUP($K6063,[1]Budget!$V:$AE,8,0)*IF($C6063="1 - Revenues",1,IF(AND($C6063="5 - Transfers",MID($K6063,15,1)="4"),1,-1))</f>
        <v>-1440</v>
      </c>
      <c r="Q6063" s="17">
        <f>VLOOKUP($K6063,[1]Budget!$V:$AE,10,0)*IF($C6063="1 - Revenues",1,IF(AND($C6063="5 - Transfers",MID(K6063,15,1)="4"),1,-1))</f>
        <v>0</v>
      </c>
      <c r="S6063" s="18" t="b">
        <f>IF(LEFT(C6063,1)="1",1,-1)*SUMIF([1]Budget!V:V,'Budget Worksheet for Pivot Tabl'!K6063,[1]Budget!AC:AC)=P6063</f>
        <v>1</v>
      </c>
    </row>
    <row r="6064" spans="1:19" x14ac:dyDescent="0.25">
      <c r="A6064" t="s">
        <v>99</v>
      </c>
      <c r="B6064" t="s">
        <v>100</v>
      </c>
      <c r="C6064" t="s">
        <v>8</v>
      </c>
      <c r="D6064" t="str">
        <f t="shared" si="94"/>
        <v>OUTFLOWS</v>
      </c>
      <c r="E6064" t="s">
        <v>118</v>
      </c>
      <c r="F6064" t="s">
        <v>100</v>
      </c>
      <c r="G6064" t="s">
        <v>2166</v>
      </c>
      <c r="H6064" t="s">
        <v>2167</v>
      </c>
      <c r="I6064" t="s">
        <v>701</v>
      </c>
      <c r="J6064" t="s">
        <v>702</v>
      </c>
      <c r="K6064" t="s">
        <v>7422</v>
      </c>
      <c r="L6064" t="s">
        <v>629</v>
      </c>
      <c r="M6064" s="17">
        <f>VLOOKUP($K6064,[1]Budget!$V:$AE,5,0)*IF($C6064="1 - Revenues",1,IF(AND($C6064="5 - Transfers",MID(I6064,15,1)="4"),1,-1))</f>
        <v>0</v>
      </c>
      <c r="N6064" s="17">
        <f>VLOOKUP($K6064,[1]Budget!$V:$AE,6,0)*IF($C6064="1 - Revenues",1,IF(AND($C6064="5 - Transfers",MID(J6064,15,1)="4"),1,-1))</f>
        <v>0</v>
      </c>
      <c r="O6064" s="17">
        <f>IFERROR(IF(RIGHT(LEFT(K6064,15),1)="4",VLOOKUP(K6064,'[1]Budget Worksheet'!A:B,2,0),-1*VLOOKUP(K6064,'[1]Budget Worksheet'!A:B,2,0)),0)</f>
        <v>0</v>
      </c>
      <c r="P6064" s="17">
        <f>VLOOKUP($K6064,[1]Budget!$V:$AE,8,0)*IF($C6064="1 - Revenues",1,IF(AND($C6064="5 - Transfers",MID($K6064,15,1)="4"),1,-1))</f>
        <v>0</v>
      </c>
      <c r="Q6064" s="17">
        <f>VLOOKUP($K6064,[1]Budget!$V:$AE,10,0)*IF($C6064="1 - Revenues",1,IF(AND($C6064="5 - Transfers",MID(K6064,15,1)="4"),1,-1))</f>
        <v>0</v>
      </c>
      <c r="S6064" s="18" t="b">
        <f>IF(LEFT(C6064,1)="1",1,-1)*SUMIF([1]Budget!V:V,'Budget Worksheet for Pivot Tabl'!K6064,[1]Budget!AC:AC)=P6064</f>
        <v>1</v>
      </c>
    </row>
    <row r="6065" spans="1:19" x14ac:dyDescent="0.25">
      <c r="A6065" t="s">
        <v>99</v>
      </c>
      <c r="B6065" t="s">
        <v>100</v>
      </c>
      <c r="C6065" t="s">
        <v>9</v>
      </c>
      <c r="D6065" t="str">
        <f t="shared" si="94"/>
        <v>OUTFLOWS</v>
      </c>
      <c r="E6065" t="s">
        <v>118</v>
      </c>
      <c r="F6065" t="s">
        <v>100</v>
      </c>
      <c r="G6065" t="s">
        <v>2166</v>
      </c>
      <c r="H6065" t="s">
        <v>2167</v>
      </c>
      <c r="I6065" t="s">
        <v>701</v>
      </c>
      <c r="J6065" t="s">
        <v>702</v>
      </c>
      <c r="K6065" t="s">
        <v>7423</v>
      </c>
      <c r="L6065" t="s">
        <v>674</v>
      </c>
      <c r="M6065" s="17">
        <f>VLOOKUP($K6065,[1]Budget!$V:$AE,5,0)*IF($C6065="1 - Revenues",1,IF(AND($C6065="5 - Transfers",MID(I6065,15,1)="4"),1,-1))</f>
        <v>0</v>
      </c>
      <c r="N6065" s="17">
        <f>VLOOKUP($K6065,[1]Budget!$V:$AE,6,0)*IF($C6065="1 - Revenues",1,IF(AND($C6065="5 - Transfers",MID(J6065,15,1)="4"),1,-1))</f>
        <v>0</v>
      </c>
      <c r="O6065" s="17">
        <f>IFERROR(IF(RIGHT(LEFT(K6065,15),1)="4",VLOOKUP(K6065,'[1]Budget Worksheet'!A:B,2,0),-1*VLOOKUP(K6065,'[1]Budget Worksheet'!A:B,2,0)),0)</f>
        <v>-200000</v>
      </c>
      <c r="P6065" s="17">
        <f>VLOOKUP($K6065,[1]Budget!$V:$AE,8,0)*IF($C6065="1 - Revenues",1,IF(AND($C6065="5 - Transfers",MID($K6065,15,1)="4"),1,-1))</f>
        <v>-200000</v>
      </c>
      <c r="Q6065" s="17">
        <f>VLOOKUP($K6065,[1]Budget!$V:$AE,10,0)*IF($C6065="1 - Revenues",1,IF(AND($C6065="5 - Transfers",MID(K6065,15,1)="4"),1,-1))</f>
        <v>0</v>
      </c>
      <c r="S6065" s="18" t="b">
        <f>IF(LEFT(C6065,1)="1",1,-1)*SUMIF([1]Budget!V:V,'Budget Worksheet for Pivot Tabl'!K6065,[1]Budget!AC:AC)=P6065</f>
        <v>1</v>
      </c>
    </row>
    <row r="6066" spans="1:19" x14ac:dyDescent="0.25">
      <c r="A6066" t="s">
        <v>99</v>
      </c>
      <c r="B6066" t="s">
        <v>100</v>
      </c>
      <c r="C6066" t="s">
        <v>9</v>
      </c>
      <c r="D6066" t="str">
        <f t="shared" si="94"/>
        <v>OUTFLOWS</v>
      </c>
      <c r="E6066" t="s">
        <v>118</v>
      </c>
      <c r="F6066" t="s">
        <v>100</v>
      </c>
      <c r="G6066" t="s">
        <v>2166</v>
      </c>
      <c r="H6066" t="s">
        <v>2167</v>
      </c>
      <c r="I6066" t="s">
        <v>701</v>
      </c>
      <c r="J6066" t="s">
        <v>702</v>
      </c>
      <c r="K6066" t="s">
        <v>7424</v>
      </c>
      <c r="L6066" t="s">
        <v>1430</v>
      </c>
      <c r="M6066" s="17">
        <f>VLOOKUP($K6066,[1]Budget!$V:$AE,5,0)*IF($C6066="1 - Revenues",1,IF(AND($C6066="5 - Transfers",MID(I6066,15,1)="4"),1,-1))</f>
        <v>0</v>
      </c>
      <c r="N6066" s="17">
        <f>VLOOKUP($K6066,[1]Budget!$V:$AE,6,0)*IF($C6066="1 - Revenues",1,IF(AND($C6066="5 - Transfers",MID(J6066,15,1)="4"),1,-1))</f>
        <v>0</v>
      </c>
      <c r="O6066" s="17">
        <f>IFERROR(IF(RIGHT(LEFT(K6066,15),1)="4",VLOOKUP(K6066,'[1]Budget Worksheet'!A:B,2,0),-1*VLOOKUP(K6066,'[1]Budget Worksheet'!A:B,2,0)),0)</f>
        <v>-200000</v>
      </c>
      <c r="P6066" s="17">
        <f>VLOOKUP($K6066,[1]Budget!$V:$AE,8,0)*IF($C6066="1 - Revenues",1,IF(AND($C6066="5 - Transfers",MID($K6066,15,1)="4"),1,-1))</f>
        <v>-200000</v>
      </c>
      <c r="Q6066" s="17">
        <f>VLOOKUP($K6066,[1]Budget!$V:$AE,10,0)*IF($C6066="1 - Revenues",1,IF(AND($C6066="5 - Transfers",MID(K6066,15,1)="4"),1,-1))</f>
        <v>0</v>
      </c>
      <c r="S6066" s="18" t="b">
        <f>IF(LEFT(C6066,1)="1",1,-1)*SUMIF([1]Budget!V:V,'Budget Worksheet for Pivot Tabl'!K6066,[1]Budget!AC:AC)=P6066</f>
        <v>1</v>
      </c>
    </row>
    <row r="6067" spans="1:19" x14ac:dyDescent="0.25">
      <c r="A6067" t="s">
        <v>99</v>
      </c>
      <c r="B6067" t="s">
        <v>100</v>
      </c>
      <c r="C6067" t="s">
        <v>9</v>
      </c>
      <c r="D6067" t="str">
        <f t="shared" si="94"/>
        <v>OUTFLOWS</v>
      </c>
      <c r="E6067" t="s">
        <v>118</v>
      </c>
      <c r="F6067" t="s">
        <v>100</v>
      </c>
      <c r="G6067" t="s">
        <v>2166</v>
      </c>
      <c r="H6067" t="s">
        <v>2167</v>
      </c>
      <c r="I6067" t="s">
        <v>701</v>
      </c>
      <c r="J6067" t="s">
        <v>702</v>
      </c>
      <c r="K6067" t="s">
        <v>7425</v>
      </c>
      <c r="L6067" t="s">
        <v>2112</v>
      </c>
      <c r="M6067" s="17">
        <f>VLOOKUP($K6067,[1]Budget!$V:$AE,5,0)*IF($C6067="1 - Revenues",1,IF(AND($C6067="5 - Transfers",MID(I6067,15,1)="4"),1,-1))</f>
        <v>0</v>
      </c>
      <c r="N6067" s="17">
        <f>VLOOKUP($K6067,[1]Budget!$V:$AE,6,0)*IF($C6067="1 - Revenues",1,IF(AND($C6067="5 - Transfers",MID(J6067,15,1)="4"),1,-1))</f>
        <v>0</v>
      </c>
      <c r="O6067" s="17">
        <f>IFERROR(IF(RIGHT(LEFT(K6067,15),1)="4",VLOOKUP(K6067,'[1]Budget Worksheet'!A:B,2,0),-1*VLOOKUP(K6067,'[1]Budget Worksheet'!A:B,2,0)),0)</f>
        <v>-5000</v>
      </c>
      <c r="P6067" s="17">
        <f>VLOOKUP($K6067,[1]Budget!$V:$AE,8,0)*IF($C6067="1 - Revenues",1,IF(AND($C6067="5 - Transfers",MID($K6067,15,1)="4"),1,-1))</f>
        <v>-5000</v>
      </c>
      <c r="Q6067" s="17">
        <f>VLOOKUP($K6067,[1]Budget!$V:$AE,10,0)*IF($C6067="1 - Revenues",1,IF(AND($C6067="5 - Transfers",MID(K6067,15,1)="4"),1,-1))</f>
        <v>0</v>
      </c>
      <c r="S6067" s="18" t="b">
        <f>IF(LEFT(C6067,1)="1",1,-1)*SUMIF([1]Budget!V:V,'Budget Worksheet for Pivot Tabl'!K6067,[1]Budget!AC:AC)=P6067</f>
        <v>1</v>
      </c>
    </row>
    <row r="6068" spans="1:19" x14ac:dyDescent="0.25">
      <c r="A6068" t="s">
        <v>99</v>
      </c>
      <c r="B6068" t="s">
        <v>100</v>
      </c>
      <c r="C6068" t="s">
        <v>9</v>
      </c>
      <c r="D6068" t="str">
        <f t="shared" si="94"/>
        <v>OUTFLOWS</v>
      </c>
      <c r="E6068" t="s">
        <v>118</v>
      </c>
      <c r="F6068" t="s">
        <v>100</v>
      </c>
      <c r="G6068" t="s">
        <v>2166</v>
      </c>
      <c r="H6068" t="s">
        <v>2167</v>
      </c>
      <c r="I6068" t="s">
        <v>701</v>
      </c>
      <c r="J6068" t="s">
        <v>702</v>
      </c>
      <c r="K6068" t="s">
        <v>7426</v>
      </c>
      <c r="L6068" t="s">
        <v>478</v>
      </c>
      <c r="M6068" s="17">
        <f>VLOOKUP($K6068,[1]Budget!$V:$AE,5,0)*IF($C6068="1 - Revenues",1,IF(AND($C6068="5 - Transfers",MID(I6068,15,1)="4"),1,-1))</f>
        <v>0</v>
      </c>
      <c r="N6068" s="17">
        <f>VLOOKUP($K6068,[1]Budget!$V:$AE,6,0)*IF($C6068="1 - Revenues",1,IF(AND($C6068="5 - Transfers",MID(J6068,15,1)="4"),1,-1))</f>
        <v>0</v>
      </c>
      <c r="O6068" s="17">
        <f>IFERROR(IF(RIGHT(LEFT(K6068,15),1)="4",VLOOKUP(K6068,'[1]Budget Worksheet'!A:B,2,0),-1*VLOOKUP(K6068,'[1]Budget Worksheet'!A:B,2,0)),0)</f>
        <v>-25000</v>
      </c>
      <c r="P6068" s="17">
        <f>VLOOKUP($K6068,[1]Budget!$V:$AE,8,0)*IF($C6068="1 - Revenues",1,IF(AND($C6068="5 - Transfers",MID($K6068,15,1)="4"),1,-1))</f>
        <v>-25000</v>
      </c>
      <c r="Q6068" s="17">
        <f>VLOOKUP($K6068,[1]Budget!$V:$AE,10,0)*IF($C6068="1 - Revenues",1,IF(AND($C6068="5 - Transfers",MID(K6068,15,1)="4"),1,-1))</f>
        <v>0</v>
      </c>
      <c r="S6068" s="18" t="b">
        <f>IF(LEFT(C6068,1)="1",1,-1)*SUMIF([1]Budget!V:V,'Budget Worksheet for Pivot Tabl'!K6068,[1]Budget!AC:AC)=P6068</f>
        <v>1</v>
      </c>
    </row>
    <row r="6069" spans="1:19" x14ac:dyDescent="0.25">
      <c r="A6069" t="s">
        <v>99</v>
      </c>
      <c r="B6069" t="s">
        <v>100</v>
      </c>
      <c r="C6069" t="s">
        <v>9</v>
      </c>
      <c r="D6069" t="str">
        <f t="shared" si="94"/>
        <v>OUTFLOWS</v>
      </c>
      <c r="E6069" t="s">
        <v>118</v>
      </c>
      <c r="F6069" t="s">
        <v>100</v>
      </c>
      <c r="G6069" t="s">
        <v>2166</v>
      </c>
      <c r="H6069" t="s">
        <v>2167</v>
      </c>
      <c r="I6069" t="s">
        <v>701</v>
      </c>
      <c r="J6069" t="s">
        <v>702</v>
      </c>
      <c r="K6069" t="s">
        <v>7427</v>
      </c>
      <c r="L6069" t="s">
        <v>7377</v>
      </c>
      <c r="M6069" s="17">
        <f>VLOOKUP($K6069,[1]Budget!$V:$AE,5,0)*IF($C6069="1 - Revenues",1,IF(AND($C6069="5 - Transfers",MID(I6069,15,1)="4"),1,-1))</f>
        <v>0</v>
      </c>
      <c r="N6069" s="17">
        <f>VLOOKUP($K6069,[1]Budget!$V:$AE,6,0)*IF($C6069="1 - Revenues",1,IF(AND($C6069="5 - Transfers",MID(J6069,15,1)="4"),1,-1))</f>
        <v>0</v>
      </c>
      <c r="O6069" s="17">
        <f>IFERROR(IF(RIGHT(LEFT(K6069,15),1)="4",VLOOKUP(K6069,'[1]Budget Worksheet'!A:B,2,0),-1*VLOOKUP(K6069,'[1]Budget Worksheet'!A:B,2,0)),0)</f>
        <v>-5000</v>
      </c>
      <c r="P6069" s="17">
        <f>VLOOKUP($K6069,[1]Budget!$V:$AE,8,0)*IF($C6069="1 - Revenues",1,IF(AND($C6069="5 - Transfers",MID($K6069,15,1)="4"),1,-1))</f>
        <v>-5000</v>
      </c>
      <c r="Q6069" s="17">
        <f>VLOOKUP($K6069,[1]Budget!$V:$AE,10,0)*IF($C6069="1 - Revenues",1,IF(AND($C6069="5 - Transfers",MID(K6069,15,1)="4"),1,-1))</f>
        <v>0</v>
      </c>
      <c r="S6069" s="18" t="b">
        <f>IF(LEFT(C6069,1)="1",1,-1)*SUMIF([1]Budget!V:V,'Budget Worksheet for Pivot Tabl'!K6069,[1]Budget!AC:AC)=P6069</f>
        <v>1</v>
      </c>
    </row>
    <row r="6070" spans="1:19" x14ac:dyDescent="0.25">
      <c r="A6070" t="s">
        <v>99</v>
      </c>
      <c r="B6070" t="s">
        <v>100</v>
      </c>
      <c r="C6070" t="s">
        <v>9</v>
      </c>
      <c r="D6070" t="str">
        <f t="shared" si="94"/>
        <v>OUTFLOWS</v>
      </c>
      <c r="E6070" t="s">
        <v>118</v>
      </c>
      <c r="F6070" t="s">
        <v>100</v>
      </c>
      <c r="G6070" t="s">
        <v>2166</v>
      </c>
      <c r="H6070" t="s">
        <v>2167</v>
      </c>
      <c r="I6070" t="s">
        <v>701</v>
      </c>
      <c r="J6070" t="s">
        <v>702</v>
      </c>
      <c r="K6070" t="s">
        <v>7428</v>
      </c>
      <c r="L6070" t="s">
        <v>1277</v>
      </c>
      <c r="M6070" s="17">
        <f>VLOOKUP($K6070,[1]Budget!$V:$AE,5,0)*IF($C6070="1 - Revenues",1,IF(AND($C6070="5 - Transfers",MID(I6070,15,1)="4"),1,-1))</f>
        <v>0</v>
      </c>
      <c r="N6070" s="17">
        <f>VLOOKUP($K6070,[1]Budget!$V:$AE,6,0)*IF($C6070="1 - Revenues",1,IF(AND($C6070="5 - Transfers",MID(J6070,15,1)="4"),1,-1))</f>
        <v>0</v>
      </c>
      <c r="O6070" s="17">
        <f>IFERROR(IF(RIGHT(LEFT(K6070,15),1)="4",VLOOKUP(K6070,'[1]Budget Worksheet'!A:B,2,0),-1*VLOOKUP(K6070,'[1]Budget Worksheet'!A:B,2,0)),0)</f>
        <v>-1000</v>
      </c>
      <c r="P6070" s="17">
        <f>VLOOKUP($K6070,[1]Budget!$V:$AE,8,0)*IF($C6070="1 - Revenues",1,IF(AND($C6070="5 - Transfers",MID($K6070,15,1)="4"),1,-1))</f>
        <v>-1000</v>
      </c>
      <c r="Q6070" s="17">
        <f>VLOOKUP($K6070,[1]Budget!$V:$AE,10,0)*IF($C6070="1 - Revenues",1,IF(AND($C6070="5 - Transfers",MID(K6070,15,1)="4"),1,-1))</f>
        <v>0</v>
      </c>
      <c r="S6070" s="18" t="b">
        <f>IF(LEFT(C6070,1)="1",1,-1)*SUMIF([1]Budget!V:V,'Budget Worksheet for Pivot Tabl'!K6070,[1]Budget!AC:AC)=P6070</f>
        <v>1</v>
      </c>
    </row>
    <row r="6071" spans="1:19" x14ac:dyDescent="0.25">
      <c r="A6071" t="s">
        <v>99</v>
      </c>
      <c r="B6071" t="s">
        <v>100</v>
      </c>
      <c r="C6071" t="s">
        <v>9</v>
      </c>
      <c r="D6071" t="str">
        <f t="shared" si="94"/>
        <v>OUTFLOWS</v>
      </c>
      <c r="E6071" t="s">
        <v>118</v>
      </c>
      <c r="F6071" t="s">
        <v>100</v>
      </c>
      <c r="G6071" t="s">
        <v>2166</v>
      </c>
      <c r="H6071" t="s">
        <v>2167</v>
      </c>
      <c r="I6071" t="s">
        <v>701</v>
      </c>
      <c r="J6071" t="s">
        <v>702</v>
      </c>
      <c r="K6071" t="s">
        <v>7429</v>
      </c>
      <c r="L6071" t="s">
        <v>988</v>
      </c>
      <c r="M6071" s="17">
        <f>VLOOKUP($K6071,[1]Budget!$V:$AE,5,0)*IF($C6071="1 - Revenues",1,IF(AND($C6071="5 - Transfers",MID(I6071,15,1)="4"),1,-1))</f>
        <v>0</v>
      </c>
      <c r="N6071" s="17">
        <f>VLOOKUP($K6071,[1]Budget!$V:$AE,6,0)*IF($C6071="1 - Revenues",1,IF(AND($C6071="5 - Transfers",MID(J6071,15,1)="4"),1,-1))</f>
        <v>0</v>
      </c>
      <c r="O6071" s="17">
        <f>IFERROR(IF(RIGHT(LEFT(K6071,15),1)="4",VLOOKUP(K6071,'[1]Budget Worksheet'!A:B,2,0),-1*VLOOKUP(K6071,'[1]Budget Worksheet'!A:B,2,0)),0)</f>
        <v>-1000</v>
      </c>
      <c r="P6071" s="17">
        <f>VLOOKUP($K6071,[1]Budget!$V:$AE,8,0)*IF($C6071="1 - Revenues",1,IF(AND($C6071="5 - Transfers",MID($K6071,15,1)="4"),1,-1))</f>
        <v>-1000</v>
      </c>
      <c r="Q6071" s="17">
        <f>VLOOKUP($K6071,[1]Budget!$V:$AE,10,0)*IF($C6071="1 - Revenues",1,IF(AND($C6071="5 - Transfers",MID(K6071,15,1)="4"),1,-1))</f>
        <v>0</v>
      </c>
      <c r="S6071" s="18" t="b">
        <f>IF(LEFT(C6071,1)="1",1,-1)*SUMIF([1]Budget!V:V,'Budget Worksheet for Pivot Tabl'!K6071,[1]Budget!AC:AC)=P6071</f>
        <v>1</v>
      </c>
    </row>
    <row r="6072" spans="1:19" x14ac:dyDescent="0.25">
      <c r="A6072" t="s">
        <v>99</v>
      </c>
      <c r="B6072" t="s">
        <v>100</v>
      </c>
      <c r="C6072" t="s">
        <v>9</v>
      </c>
      <c r="D6072" t="str">
        <f t="shared" si="94"/>
        <v>OUTFLOWS</v>
      </c>
      <c r="E6072" t="s">
        <v>118</v>
      </c>
      <c r="F6072" t="s">
        <v>100</v>
      </c>
      <c r="G6072" t="s">
        <v>2166</v>
      </c>
      <c r="H6072" t="s">
        <v>2167</v>
      </c>
      <c r="I6072" t="s">
        <v>701</v>
      </c>
      <c r="J6072" t="s">
        <v>702</v>
      </c>
      <c r="K6072" t="s">
        <v>7430</v>
      </c>
      <c r="L6072" t="s">
        <v>7381</v>
      </c>
      <c r="M6072" s="17">
        <f>VLOOKUP($K6072,[1]Budget!$V:$AE,5,0)*IF($C6072="1 - Revenues",1,IF(AND($C6072="5 - Transfers",MID(I6072,15,1)="4"),1,-1))</f>
        <v>0</v>
      </c>
      <c r="N6072" s="17">
        <f>VLOOKUP($K6072,[1]Budget!$V:$AE,6,0)*IF($C6072="1 - Revenues",1,IF(AND($C6072="5 - Transfers",MID(J6072,15,1)="4"),1,-1))</f>
        <v>0</v>
      </c>
      <c r="O6072" s="17">
        <f>IFERROR(IF(RIGHT(LEFT(K6072,15),1)="4",VLOOKUP(K6072,'[1]Budget Worksheet'!A:B,2,0),-1*VLOOKUP(K6072,'[1]Budget Worksheet'!A:B,2,0)),0)</f>
        <v>-1000</v>
      </c>
      <c r="P6072" s="17">
        <f>VLOOKUP($K6072,[1]Budget!$V:$AE,8,0)*IF($C6072="1 - Revenues",1,IF(AND($C6072="5 - Transfers",MID($K6072,15,1)="4"),1,-1))</f>
        <v>-1000</v>
      </c>
      <c r="Q6072" s="17">
        <f>VLOOKUP($K6072,[1]Budget!$V:$AE,10,0)*IF($C6072="1 - Revenues",1,IF(AND($C6072="5 - Transfers",MID(K6072,15,1)="4"),1,-1))</f>
        <v>0</v>
      </c>
      <c r="S6072" s="18" t="b">
        <f>IF(LEFT(C6072,1)="1",1,-1)*SUMIF([1]Budget!V:V,'Budget Worksheet for Pivot Tabl'!K6072,[1]Budget!AC:AC)=P6072</f>
        <v>1</v>
      </c>
    </row>
    <row r="6073" spans="1:19" x14ac:dyDescent="0.25">
      <c r="A6073" t="s">
        <v>99</v>
      </c>
      <c r="B6073" t="s">
        <v>100</v>
      </c>
      <c r="C6073" t="s">
        <v>9</v>
      </c>
      <c r="D6073" t="str">
        <f t="shared" si="94"/>
        <v>OUTFLOWS</v>
      </c>
      <c r="E6073" t="s">
        <v>118</v>
      </c>
      <c r="F6073" t="s">
        <v>100</v>
      </c>
      <c r="G6073" t="s">
        <v>2166</v>
      </c>
      <c r="H6073" t="s">
        <v>2167</v>
      </c>
      <c r="I6073" t="s">
        <v>701</v>
      </c>
      <c r="J6073" t="s">
        <v>702</v>
      </c>
      <c r="K6073" t="s">
        <v>7431</v>
      </c>
      <c r="L6073" t="s">
        <v>7383</v>
      </c>
      <c r="M6073" s="17">
        <f>VLOOKUP($K6073,[1]Budget!$V:$AE,5,0)*IF($C6073="1 - Revenues",1,IF(AND($C6073="5 - Transfers",MID(I6073,15,1)="4"),1,-1))</f>
        <v>0</v>
      </c>
      <c r="N6073" s="17">
        <f>VLOOKUP($K6073,[1]Budget!$V:$AE,6,0)*IF($C6073="1 - Revenues",1,IF(AND($C6073="5 - Transfers",MID(J6073,15,1)="4"),1,-1))</f>
        <v>0</v>
      </c>
      <c r="O6073" s="17">
        <f>IFERROR(IF(RIGHT(LEFT(K6073,15),1)="4",VLOOKUP(K6073,'[1]Budget Worksheet'!A:B,2,0),-1*VLOOKUP(K6073,'[1]Budget Worksheet'!A:B,2,0)),0)</f>
        <v>-1000</v>
      </c>
      <c r="P6073" s="17">
        <f>VLOOKUP($K6073,[1]Budget!$V:$AE,8,0)*IF($C6073="1 - Revenues",1,IF(AND($C6073="5 - Transfers",MID($K6073,15,1)="4"),1,-1))</f>
        <v>-1000</v>
      </c>
      <c r="Q6073" s="17">
        <f>VLOOKUP($K6073,[1]Budget!$V:$AE,10,0)*IF($C6073="1 - Revenues",1,IF(AND($C6073="5 - Transfers",MID(K6073,15,1)="4"),1,-1))</f>
        <v>0</v>
      </c>
      <c r="S6073" s="18" t="b">
        <f>IF(LEFT(C6073,1)="1",1,-1)*SUMIF([1]Budget!V:V,'Budget Worksheet for Pivot Tabl'!K6073,[1]Budget!AC:AC)=P6073</f>
        <v>1</v>
      </c>
    </row>
    <row r="6074" spans="1:19" x14ac:dyDescent="0.25">
      <c r="A6074" t="s">
        <v>99</v>
      </c>
      <c r="B6074" t="s">
        <v>100</v>
      </c>
      <c r="C6074" t="s">
        <v>9</v>
      </c>
      <c r="D6074" t="str">
        <f t="shared" si="94"/>
        <v>OUTFLOWS</v>
      </c>
      <c r="E6074" t="s">
        <v>118</v>
      </c>
      <c r="F6074" t="s">
        <v>100</v>
      </c>
      <c r="G6074" t="s">
        <v>2166</v>
      </c>
      <c r="H6074" t="s">
        <v>2167</v>
      </c>
      <c r="I6074" t="s">
        <v>701</v>
      </c>
      <c r="J6074" t="s">
        <v>702</v>
      </c>
      <c r="K6074" t="s">
        <v>7432</v>
      </c>
      <c r="L6074" t="s">
        <v>482</v>
      </c>
      <c r="M6074" s="17">
        <f>VLOOKUP($K6074,[1]Budget!$V:$AE,5,0)*IF($C6074="1 - Revenues",1,IF(AND($C6074="5 - Transfers",MID(I6074,15,1)="4"),1,-1))</f>
        <v>0</v>
      </c>
      <c r="N6074" s="17">
        <f>VLOOKUP($K6074,[1]Budget!$V:$AE,6,0)*IF($C6074="1 - Revenues",1,IF(AND($C6074="5 - Transfers",MID(J6074,15,1)="4"),1,-1))</f>
        <v>0</v>
      </c>
      <c r="O6074" s="17">
        <f>IFERROR(IF(RIGHT(LEFT(K6074,15),1)="4",VLOOKUP(K6074,'[1]Budget Worksheet'!A:B,2,0),-1*VLOOKUP(K6074,'[1]Budget Worksheet'!A:B,2,0)),0)</f>
        <v>-20000</v>
      </c>
      <c r="P6074" s="17">
        <f>VLOOKUP($K6074,[1]Budget!$V:$AE,8,0)*IF($C6074="1 - Revenues",1,IF(AND($C6074="5 - Transfers",MID($K6074,15,1)="4"),1,-1))</f>
        <v>-20000</v>
      </c>
      <c r="Q6074" s="17">
        <f>VLOOKUP($K6074,[1]Budget!$V:$AE,10,0)*IF($C6074="1 - Revenues",1,IF(AND($C6074="5 - Transfers",MID(K6074,15,1)="4"),1,-1))</f>
        <v>0</v>
      </c>
      <c r="S6074" s="18" t="b">
        <f>IF(LEFT(C6074,1)="1",1,-1)*SUMIF([1]Budget!V:V,'Budget Worksheet for Pivot Tabl'!K6074,[1]Budget!AC:AC)=P6074</f>
        <v>1</v>
      </c>
    </row>
    <row r="6075" spans="1:19" x14ac:dyDescent="0.25">
      <c r="A6075" t="s">
        <v>99</v>
      </c>
      <c r="B6075" t="s">
        <v>100</v>
      </c>
      <c r="C6075" t="s">
        <v>9</v>
      </c>
      <c r="D6075" t="str">
        <f t="shared" si="94"/>
        <v>OUTFLOWS</v>
      </c>
      <c r="E6075" t="s">
        <v>118</v>
      </c>
      <c r="F6075" t="s">
        <v>100</v>
      </c>
      <c r="G6075" t="s">
        <v>2166</v>
      </c>
      <c r="H6075" t="s">
        <v>2167</v>
      </c>
      <c r="I6075" t="s">
        <v>701</v>
      </c>
      <c r="J6075" t="s">
        <v>702</v>
      </c>
      <c r="K6075" t="s">
        <v>7433</v>
      </c>
      <c r="L6075" t="s">
        <v>633</v>
      </c>
      <c r="M6075" s="17">
        <f>VLOOKUP($K6075,[1]Budget!$V:$AE,5,0)*IF($C6075="1 - Revenues",1,IF(AND($C6075="5 - Transfers",MID(I6075,15,1)="4"),1,-1))</f>
        <v>0</v>
      </c>
      <c r="N6075" s="17">
        <f>VLOOKUP($K6075,[1]Budget!$V:$AE,6,0)*IF($C6075="1 - Revenues",1,IF(AND($C6075="5 - Transfers",MID(J6075,15,1)="4"),1,-1))</f>
        <v>0</v>
      </c>
      <c r="O6075" s="17">
        <f>IFERROR(IF(RIGHT(LEFT(K6075,15),1)="4",VLOOKUP(K6075,'[1]Budget Worksheet'!A:B,2,0),-1*VLOOKUP(K6075,'[1]Budget Worksheet'!A:B,2,0)),0)</f>
        <v>-2500</v>
      </c>
      <c r="P6075" s="17">
        <f>VLOOKUP($K6075,[1]Budget!$V:$AE,8,0)*IF($C6075="1 - Revenues",1,IF(AND($C6075="5 - Transfers",MID($K6075,15,1)="4"),1,-1))</f>
        <v>-2500</v>
      </c>
      <c r="Q6075" s="17">
        <f>VLOOKUP($K6075,[1]Budget!$V:$AE,10,0)*IF($C6075="1 - Revenues",1,IF(AND($C6075="5 - Transfers",MID(K6075,15,1)="4"),1,-1))</f>
        <v>0</v>
      </c>
      <c r="S6075" s="18" t="b">
        <f>IF(LEFT(C6075,1)="1",1,-1)*SUMIF([1]Budget!V:V,'Budget Worksheet for Pivot Tabl'!K6075,[1]Budget!AC:AC)=P6075</f>
        <v>1</v>
      </c>
    </row>
    <row r="6076" spans="1:19" x14ac:dyDescent="0.25">
      <c r="A6076" t="s">
        <v>99</v>
      </c>
      <c r="B6076" t="s">
        <v>100</v>
      </c>
      <c r="C6076" t="s">
        <v>9</v>
      </c>
      <c r="D6076" t="str">
        <f t="shared" si="94"/>
        <v>OUTFLOWS</v>
      </c>
      <c r="E6076" t="s">
        <v>118</v>
      </c>
      <c r="F6076" t="s">
        <v>100</v>
      </c>
      <c r="G6076" t="s">
        <v>2166</v>
      </c>
      <c r="H6076" t="s">
        <v>2167</v>
      </c>
      <c r="I6076" t="s">
        <v>701</v>
      </c>
      <c r="J6076" t="s">
        <v>702</v>
      </c>
      <c r="K6076" t="s">
        <v>7434</v>
      </c>
      <c r="L6076" t="s">
        <v>900</v>
      </c>
      <c r="M6076" s="17">
        <f>VLOOKUP($K6076,[1]Budget!$V:$AE,5,0)*IF($C6076="1 - Revenues",1,IF(AND($C6076="5 - Transfers",MID(I6076,15,1)="4"),1,-1))</f>
        <v>0</v>
      </c>
      <c r="N6076" s="17">
        <f>VLOOKUP($K6076,[1]Budget!$V:$AE,6,0)*IF($C6076="1 - Revenues",1,IF(AND($C6076="5 - Transfers",MID(J6076,15,1)="4"),1,-1))</f>
        <v>0</v>
      </c>
      <c r="O6076" s="17">
        <f>IFERROR(IF(RIGHT(LEFT(K6076,15),1)="4",VLOOKUP(K6076,'[1]Budget Worksheet'!A:B,2,0),-1*VLOOKUP(K6076,'[1]Budget Worksheet'!A:B,2,0)),0)</f>
        <v>-5000</v>
      </c>
      <c r="P6076" s="17">
        <f>VLOOKUP($K6076,[1]Budget!$V:$AE,8,0)*IF($C6076="1 - Revenues",1,IF(AND($C6076="5 - Transfers",MID($K6076,15,1)="4"),1,-1))</f>
        <v>-5000</v>
      </c>
      <c r="Q6076" s="17">
        <f>VLOOKUP($K6076,[1]Budget!$V:$AE,10,0)*IF($C6076="1 - Revenues",1,IF(AND($C6076="5 - Transfers",MID(K6076,15,1)="4"),1,-1))</f>
        <v>0</v>
      </c>
      <c r="S6076" s="18" t="b">
        <f>IF(LEFT(C6076,1)="1",1,-1)*SUMIF([1]Budget!V:V,'Budget Worksheet for Pivot Tabl'!K6076,[1]Budget!AC:AC)=P6076</f>
        <v>1</v>
      </c>
    </row>
    <row r="6077" spans="1:19" x14ac:dyDescent="0.25">
      <c r="A6077" t="s">
        <v>99</v>
      </c>
      <c r="B6077" t="s">
        <v>100</v>
      </c>
      <c r="C6077" t="s">
        <v>9</v>
      </c>
      <c r="D6077" t="str">
        <f t="shared" si="94"/>
        <v>OUTFLOWS</v>
      </c>
      <c r="E6077" t="s">
        <v>118</v>
      </c>
      <c r="F6077" t="s">
        <v>100</v>
      </c>
      <c r="G6077" t="s">
        <v>2166</v>
      </c>
      <c r="H6077" t="s">
        <v>2167</v>
      </c>
      <c r="I6077" t="s">
        <v>701</v>
      </c>
      <c r="J6077" t="s">
        <v>702</v>
      </c>
      <c r="K6077" t="s">
        <v>7435</v>
      </c>
      <c r="L6077" t="s">
        <v>486</v>
      </c>
      <c r="M6077" s="17">
        <f>VLOOKUP($K6077,[1]Budget!$V:$AE,5,0)*IF($C6077="1 - Revenues",1,IF(AND($C6077="5 - Transfers",MID(I6077,15,1)="4"),1,-1))</f>
        <v>0</v>
      </c>
      <c r="N6077" s="17">
        <f>VLOOKUP($K6077,[1]Budget!$V:$AE,6,0)*IF($C6077="1 - Revenues",1,IF(AND($C6077="5 - Transfers",MID(J6077,15,1)="4"),1,-1))</f>
        <v>0</v>
      </c>
      <c r="O6077" s="17">
        <f>IFERROR(IF(RIGHT(LEFT(K6077,15),1)="4",VLOOKUP(K6077,'[1]Budget Worksheet'!A:B,2,0),-1*VLOOKUP(K6077,'[1]Budget Worksheet'!A:B,2,0)),0)</f>
        <v>-1000</v>
      </c>
      <c r="P6077" s="17">
        <f>VLOOKUP($K6077,[1]Budget!$V:$AE,8,0)*IF($C6077="1 - Revenues",1,IF(AND($C6077="5 - Transfers",MID($K6077,15,1)="4"),1,-1))</f>
        <v>-1000</v>
      </c>
      <c r="Q6077" s="17">
        <f>VLOOKUP($K6077,[1]Budget!$V:$AE,10,0)*IF($C6077="1 - Revenues",1,IF(AND($C6077="5 - Transfers",MID(K6077,15,1)="4"),1,-1))</f>
        <v>0</v>
      </c>
      <c r="S6077" s="18" t="b">
        <f>IF(LEFT(C6077,1)="1",1,-1)*SUMIF([1]Budget!V:V,'Budget Worksheet for Pivot Tabl'!K6077,[1]Budget!AC:AC)=P6077</f>
        <v>1</v>
      </c>
    </row>
    <row r="6078" spans="1:19" x14ac:dyDescent="0.25">
      <c r="A6078" t="s">
        <v>99</v>
      </c>
      <c r="B6078" t="s">
        <v>100</v>
      </c>
      <c r="C6078" t="s">
        <v>9</v>
      </c>
      <c r="D6078" t="str">
        <f t="shared" si="94"/>
        <v>OUTFLOWS</v>
      </c>
      <c r="E6078" t="s">
        <v>118</v>
      </c>
      <c r="F6078" t="s">
        <v>100</v>
      </c>
      <c r="G6078" t="s">
        <v>2166</v>
      </c>
      <c r="H6078" t="s">
        <v>2167</v>
      </c>
      <c r="I6078" t="s">
        <v>701</v>
      </c>
      <c r="J6078" t="s">
        <v>702</v>
      </c>
      <c r="K6078" t="s">
        <v>7436</v>
      </c>
      <c r="L6078" t="s">
        <v>1037</v>
      </c>
      <c r="M6078" s="17">
        <f>VLOOKUP($K6078,[1]Budget!$V:$AE,5,0)*IF($C6078="1 - Revenues",1,IF(AND($C6078="5 - Transfers",MID(I6078,15,1)="4"),1,-1))</f>
        <v>0</v>
      </c>
      <c r="N6078" s="17">
        <f>VLOOKUP($K6078,[1]Budget!$V:$AE,6,0)*IF($C6078="1 - Revenues",1,IF(AND($C6078="5 - Transfers",MID(J6078,15,1)="4"),1,-1))</f>
        <v>0</v>
      </c>
      <c r="O6078" s="17">
        <f>IFERROR(IF(RIGHT(LEFT(K6078,15),1)="4",VLOOKUP(K6078,'[1]Budget Worksheet'!A:B,2,0),-1*VLOOKUP(K6078,'[1]Budget Worksheet'!A:B,2,0)),0)</f>
        <v>-10000</v>
      </c>
      <c r="P6078" s="17">
        <f>VLOOKUP($K6078,[1]Budget!$V:$AE,8,0)*IF($C6078="1 - Revenues",1,IF(AND($C6078="5 - Transfers",MID($K6078,15,1)="4"),1,-1))</f>
        <v>-10000</v>
      </c>
      <c r="Q6078" s="17">
        <f>VLOOKUP($K6078,[1]Budget!$V:$AE,10,0)*IF($C6078="1 - Revenues",1,IF(AND($C6078="5 - Transfers",MID(K6078,15,1)="4"),1,-1))</f>
        <v>0</v>
      </c>
      <c r="S6078" s="18" t="b">
        <f>IF(LEFT(C6078,1)="1",1,-1)*SUMIF([1]Budget!V:V,'Budget Worksheet for Pivot Tabl'!K6078,[1]Budget!AC:AC)=P6078</f>
        <v>1</v>
      </c>
    </row>
    <row r="6079" spans="1:19" x14ac:dyDescent="0.25">
      <c r="A6079" t="s">
        <v>99</v>
      </c>
      <c r="B6079" t="s">
        <v>100</v>
      </c>
      <c r="C6079" t="s">
        <v>9</v>
      </c>
      <c r="D6079" t="str">
        <f t="shared" si="94"/>
        <v>OUTFLOWS</v>
      </c>
      <c r="E6079" t="s">
        <v>118</v>
      </c>
      <c r="F6079" t="s">
        <v>100</v>
      </c>
      <c r="G6079" t="s">
        <v>2166</v>
      </c>
      <c r="H6079" t="s">
        <v>2167</v>
      </c>
      <c r="I6079" t="s">
        <v>701</v>
      </c>
      <c r="J6079" t="s">
        <v>702</v>
      </c>
      <c r="K6079" t="s">
        <v>7437</v>
      </c>
      <c r="L6079" t="s">
        <v>4113</v>
      </c>
      <c r="M6079" s="17">
        <f>VLOOKUP($K6079,[1]Budget!$V:$AE,5,0)*IF($C6079="1 - Revenues",1,IF(AND($C6079="5 - Transfers",MID(I6079,15,1)="4"),1,-1))</f>
        <v>0</v>
      </c>
      <c r="N6079" s="17">
        <f>VLOOKUP($K6079,[1]Budget!$V:$AE,6,0)*IF($C6079="1 - Revenues",1,IF(AND($C6079="5 - Transfers",MID(J6079,15,1)="4"),1,-1))</f>
        <v>0</v>
      </c>
      <c r="O6079" s="17">
        <f>IFERROR(IF(RIGHT(LEFT(K6079,15),1)="4",VLOOKUP(K6079,'[1]Budget Worksheet'!A:B,2,0),-1*VLOOKUP(K6079,'[1]Budget Worksheet'!A:B,2,0)),0)</f>
        <v>-1000</v>
      </c>
      <c r="P6079" s="17">
        <f>VLOOKUP($K6079,[1]Budget!$V:$AE,8,0)*IF($C6079="1 - Revenues",1,IF(AND($C6079="5 - Transfers",MID($K6079,15,1)="4"),1,-1))</f>
        <v>-1000</v>
      </c>
      <c r="Q6079" s="17">
        <f>VLOOKUP($K6079,[1]Budget!$V:$AE,10,0)*IF($C6079="1 - Revenues",1,IF(AND($C6079="5 - Transfers",MID(K6079,15,1)="4"),1,-1))</f>
        <v>0</v>
      </c>
      <c r="S6079" s="18" t="b">
        <f>IF(LEFT(C6079,1)="1",1,-1)*SUMIF([1]Budget!V:V,'Budget Worksheet for Pivot Tabl'!K6079,[1]Budget!AC:AC)=P6079</f>
        <v>1</v>
      </c>
    </row>
    <row r="6080" spans="1:19" x14ac:dyDescent="0.25">
      <c r="A6080" t="s">
        <v>99</v>
      </c>
      <c r="B6080" t="s">
        <v>100</v>
      </c>
      <c r="C6080" t="s">
        <v>9</v>
      </c>
      <c r="D6080" t="str">
        <f t="shared" si="94"/>
        <v>OUTFLOWS</v>
      </c>
      <c r="E6080" t="s">
        <v>118</v>
      </c>
      <c r="F6080" t="s">
        <v>100</v>
      </c>
      <c r="G6080" t="s">
        <v>2166</v>
      </c>
      <c r="H6080" t="s">
        <v>2167</v>
      </c>
      <c r="I6080" t="s">
        <v>701</v>
      </c>
      <c r="J6080" t="s">
        <v>702</v>
      </c>
      <c r="K6080" t="s">
        <v>7438</v>
      </c>
      <c r="L6080" t="s">
        <v>490</v>
      </c>
      <c r="M6080" s="17">
        <f>VLOOKUP($K6080,[1]Budget!$V:$AE,5,0)*IF($C6080="1 - Revenues",1,IF(AND($C6080="5 - Transfers",MID(I6080,15,1)="4"),1,-1))</f>
        <v>0</v>
      </c>
      <c r="N6080" s="17">
        <f>VLOOKUP($K6080,[1]Budget!$V:$AE,6,0)*IF($C6080="1 - Revenues",1,IF(AND($C6080="5 - Transfers",MID(J6080,15,1)="4"),1,-1))</f>
        <v>0</v>
      </c>
      <c r="O6080" s="17">
        <f>IFERROR(IF(RIGHT(LEFT(K6080,15),1)="4",VLOOKUP(K6080,'[1]Budget Worksheet'!A:B,2,0),-1*VLOOKUP(K6080,'[1]Budget Worksheet'!A:B,2,0)),0)</f>
        <v>-3000</v>
      </c>
      <c r="P6080" s="17">
        <f>VLOOKUP($K6080,[1]Budget!$V:$AE,8,0)*IF($C6080="1 - Revenues",1,IF(AND($C6080="5 - Transfers",MID($K6080,15,1)="4"),1,-1))</f>
        <v>-3000</v>
      </c>
      <c r="Q6080" s="17">
        <f>VLOOKUP($K6080,[1]Budget!$V:$AE,10,0)*IF($C6080="1 - Revenues",1,IF(AND($C6080="5 - Transfers",MID(K6080,15,1)="4"),1,-1))</f>
        <v>0</v>
      </c>
      <c r="S6080" s="18" t="b">
        <f>IF(LEFT(C6080,1)="1",1,-1)*SUMIF([1]Budget!V:V,'Budget Worksheet for Pivot Tabl'!K6080,[1]Budget!AC:AC)=P6080</f>
        <v>1</v>
      </c>
    </row>
    <row r="6081" spans="1:19" x14ac:dyDescent="0.25">
      <c r="A6081" t="s">
        <v>99</v>
      </c>
      <c r="B6081" t="s">
        <v>100</v>
      </c>
      <c r="C6081" t="s">
        <v>9</v>
      </c>
      <c r="D6081" t="str">
        <f t="shared" si="94"/>
        <v>OUTFLOWS</v>
      </c>
      <c r="E6081" t="s">
        <v>118</v>
      </c>
      <c r="F6081" t="s">
        <v>100</v>
      </c>
      <c r="G6081" t="s">
        <v>2166</v>
      </c>
      <c r="H6081" t="s">
        <v>2167</v>
      </c>
      <c r="I6081" t="s">
        <v>701</v>
      </c>
      <c r="J6081" t="s">
        <v>702</v>
      </c>
      <c r="K6081" t="s">
        <v>7439</v>
      </c>
      <c r="L6081" t="s">
        <v>952</v>
      </c>
      <c r="M6081" s="17">
        <f>VLOOKUP($K6081,[1]Budget!$V:$AE,5,0)*IF($C6081="1 - Revenues",1,IF(AND($C6081="5 - Transfers",MID(I6081,15,1)="4"),1,-1))</f>
        <v>0</v>
      </c>
      <c r="N6081" s="17">
        <f>VLOOKUP($K6081,[1]Budget!$V:$AE,6,0)*IF($C6081="1 - Revenues",1,IF(AND($C6081="5 - Transfers",MID(J6081,15,1)="4"),1,-1))</f>
        <v>0</v>
      </c>
      <c r="O6081" s="17">
        <f>IFERROR(IF(RIGHT(LEFT(K6081,15),1)="4",VLOOKUP(K6081,'[1]Budget Worksheet'!A:B,2,0),-1*VLOOKUP(K6081,'[1]Budget Worksheet'!A:B,2,0)),0)</f>
        <v>-400</v>
      </c>
      <c r="P6081" s="17">
        <f>VLOOKUP($K6081,[1]Budget!$V:$AE,8,0)*IF($C6081="1 - Revenues",1,IF(AND($C6081="5 - Transfers",MID($K6081,15,1)="4"),1,-1))</f>
        <v>-400</v>
      </c>
      <c r="Q6081" s="17">
        <f>VLOOKUP($K6081,[1]Budget!$V:$AE,10,0)*IF($C6081="1 - Revenues",1,IF(AND($C6081="5 - Transfers",MID(K6081,15,1)="4"),1,-1))</f>
        <v>0</v>
      </c>
      <c r="S6081" s="18" t="b">
        <f>IF(LEFT(C6081,1)="1",1,-1)*SUMIF([1]Budget!V:V,'Budget Worksheet for Pivot Tabl'!K6081,[1]Budget!AC:AC)=P6081</f>
        <v>1</v>
      </c>
    </row>
    <row r="6082" spans="1:19" x14ac:dyDescent="0.25">
      <c r="A6082" t="s">
        <v>99</v>
      </c>
      <c r="B6082" t="s">
        <v>100</v>
      </c>
      <c r="C6082" t="s">
        <v>9</v>
      </c>
      <c r="D6082" t="str">
        <f t="shared" si="94"/>
        <v>OUTFLOWS</v>
      </c>
      <c r="E6082" t="s">
        <v>118</v>
      </c>
      <c r="F6082" t="s">
        <v>100</v>
      </c>
      <c r="G6082" t="s">
        <v>2166</v>
      </c>
      <c r="H6082" t="s">
        <v>2167</v>
      </c>
      <c r="I6082" t="s">
        <v>701</v>
      </c>
      <c r="J6082" t="s">
        <v>702</v>
      </c>
      <c r="K6082" t="s">
        <v>7440</v>
      </c>
      <c r="L6082" t="s">
        <v>954</v>
      </c>
      <c r="M6082" s="17">
        <f>VLOOKUP($K6082,[1]Budget!$V:$AE,5,0)*IF($C6082="1 - Revenues",1,IF(AND($C6082="5 - Transfers",MID(I6082,15,1)="4"),1,-1))</f>
        <v>0</v>
      </c>
      <c r="N6082" s="17">
        <f>VLOOKUP($K6082,[1]Budget!$V:$AE,6,0)*IF($C6082="1 - Revenues",1,IF(AND($C6082="5 - Transfers",MID(J6082,15,1)="4"),1,-1))</f>
        <v>0</v>
      </c>
      <c r="O6082" s="17">
        <f>IFERROR(IF(RIGHT(LEFT(K6082,15),1)="4",VLOOKUP(K6082,'[1]Budget Worksheet'!A:B,2,0),-1*VLOOKUP(K6082,'[1]Budget Worksheet'!A:B,2,0)),0)</f>
        <v>-10000</v>
      </c>
      <c r="P6082" s="17">
        <f>VLOOKUP($K6082,[1]Budget!$V:$AE,8,0)*IF($C6082="1 - Revenues",1,IF(AND($C6082="5 - Transfers",MID($K6082,15,1)="4"),1,-1))</f>
        <v>-10000</v>
      </c>
      <c r="Q6082" s="17">
        <f>VLOOKUP($K6082,[1]Budget!$V:$AE,10,0)*IF($C6082="1 - Revenues",1,IF(AND($C6082="5 - Transfers",MID(K6082,15,1)="4"),1,-1))</f>
        <v>0</v>
      </c>
      <c r="S6082" s="18" t="b">
        <f>IF(LEFT(C6082,1)="1",1,-1)*SUMIF([1]Budget!V:V,'Budget Worksheet for Pivot Tabl'!K6082,[1]Budget!AC:AC)=P6082</f>
        <v>1</v>
      </c>
    </row>
    <row r="6083" spans="1:19" x14ac:dyDescent="0.25">
      <c r="A6083" t="s">
        <v>99</v>
      </c>
      <c r="B6083" t="s">
        <v>100</v>
      </c>
      <c r="C6083" t="s">
        <v>9</v>
      </c>
      <c r="D6083" t="str">
        <f t="shared" ref="D6083:D6146" si="95">IF(C6083="1 - Revenues","INFLOWS","OUTFLOWS")</f>
        <v>OUTFLOWS</v>
      </c>
      <c r="E6083" t="s">
        <v>118</v>
      </c>
      <c r="F6083" t="s">
        <v>100</v>
      </c>
      <c r="G6083" t="s">
        <v>2166</v>
      </c>
      <c r="H6083" t="s">
        <v>2167</v>
      </c>
      <c r="I6083" t="s">
        <v>701</v>
      </c>
      <c r="J6083" t="s">
        <v>702</v>
      </c>
      <c r="K6083" t="s">
        <v>7441</v>
      </c>
      <c r="L6083" t="s">
        <v>1058</v>
      </c>
      <c r="M6083" s="17">
        <f>VLOOKUP($K6083,[1]Budget!$V:$AE,5,0)*IF($C6083="1 - Revenues",1,IF(AND($C6083="5 - Transfers",MID(I6083,15,1)="4"),1,-1))</f>
        <v>0</v>
      </c>
      <c r="N6083" s="17">
        <f>VLOOKUP($K6083,[1]Budget!$V:$AE,6,0)*IF($C6083="1 - Revenues",1,IF(AND($C6083="5 - Transfers",MID(J6083,15,1)="4"),1,-1))</f>
        <v>0</v>
      </c>
      <c r="O6083" s="17">
        <f>IFERROR(IF(RIGHT(LEFT(K6083,15),1)="4",VLOOKUP(K6083,'[1]Budget Worksheet'!A:B,2,0),-1*VLOOKUP(K6083,'[1]Budget Worksheet'!A:B,2,0)),0)</f>
        <v>-5000</v>
      </c>
      <c r="P6083" s="17">
        <f>VLOOKUP($K6083,[1]Budget!$V:$AE,8,0)*IF($C6083="1 - Revenues",1,IF(AND($C6083="5 - Transfers",MID($K6083,15,1)="4"),1,-1))</f>
        <v>-5000</v>
      </c>
      <c r="Q6083" s="17">
        <f>VLOOKUP($K6083,[1]Budget!$V:$AE,10,0)*IF($C6083="1 - Revenues",1,IF(AND($C6083="5 - Transfers",MID(K6083,15,1)="4"),1,-1))</f>
        <v>0</v>
      </c>
      <c r="S6083" s="18" t="b">
        <f>IF(LEFT(C6083,1)="1",1,-1)*SUMIF([1]Budget!V:V,'Budget Worksheet for Pivot Tabl'!K6083,[1]Budget!AC:AC)=P6083</f>
        <v>1</v>
      </c>
    </row>
    <row r="6084" spans="1:19" x14ac:dyDescent="0.25">
      <c r="A6084" t="s">
        <v>99</v>
      </c>
      <c r="B6084" t="s">
        <v>100</v>
      </c>
      <c r="C6084" t="s">
        <v>9</v>
      </c>
      <c r="D6084" t="str">
        <f t="shared" si="95"/>
        <v>OUTFLOWS</v>
      </c>
      <c r="E6084" t="s">
        <v>118</v>
      </c>
      <c r="F6084" t="s">
        <v>100</v>
      </c>
      <c r="G6084" t="s">
        <v>2166</v>
      </c>
      <c r="H6084" t="s">
        <v>2167</v>
      </c>
      <c r="I6084" t="s">
        <v>701</v>
      </c>
      <c r="J6084" t="s">
        <v>702</v>
      </c>
      <c r="K6084" t="s">
        <v>7442</v>
      </c>
      <c r="L6084" t="s">
        <v>649</v>
      </c>
      <c r="M6084" s="17">
        <f>VLOOKUP($K6084,[1]Budget!$V:$AE,5,0)*IF($C6084="1 - Revenues",1,IF(AND($C6084="5 - Transfers",MID(I6084,15,1)="4"),1,-1))</f>
        <v>0</v>
      </c>
      <c r="N6084" s="17">
        <f>VLOOKUP($K6084,[1]Budget!$V:$AE,6,0)*IF($C6084="1 - Revenues",1,IF(AND($C6084="5 - Transfers",MID(J6084,15,1)="4"),1,-1))</f>
        <v>0</v>
      </c>
      <c r="O6084" s="17">
        <f>IFERROR(IF(RIGHT(LEFT(K6084,15),1)="4",VLOOKUP(K6084,'[1]Budget Worksheet'!A:B,2,0),-1*VLOOKUP(K6084,'[1]Budget Worksheet'!A:B,2,0)),0)</f>
        <v>-4000</v>
      </c>
      <c r="P6084" s="17">
        <f>VLOOKUP($K6084,[1]Budget!$V:$AE,8,0)*IF($C6084="1 - Revenues",1,IF(AND($C6084="5 - Transfers",MID($K6084,15,1)="4"),1,-1))</f>
        <v>-4000</v>
      </c>
      <c r="Q6084" s="17">
        <f>VLOOKUP($K6084,[1]Budget!$V:$AE,10,0)*IF($C6084="1 - Revenues",1,IF(AND($C6084="5 - Transfers",MID(K6084,15,1)="4"),1,-1))</f>
        <v>0</v>
      </c>
      <c r="S6084" s="18" t="b">
        <f>IF(LEFT(C6084,1)="1",1,-1)*SUMIF([1]Budget!V:V,'Budget Worksheet for Pivot Tabl'!K6084,[1]Budget!AC:AC)=P6084</f>
        <v>1</v>
      </c>
    </row>
    <row r="6085" spans="1:19" x14ac:dyDescent="0.25">
      <c r="A6085" t="s">
        <v>99</v>
      </c>
      <c r="B6085" t="s">
        <v>100</v>
      </c>
      <c r="C6085" t="s">
        <v>9</v>
      </c>
      <c r="D6085" t="str">
        <f t="shared" si="95"/>
        <v>OUTFLOWS</v>
      </c>
      <c r="E6085" t="s">
        <v>118</v>
      </c>
      <c r="F6085" t="s">
        <v>100</v>
      </c>
      <c r="G6085" t="s">
        <v>2166</v>
      </c>
      <c r="H6085" t="s">
        <v>2167</v>
      </c>
      <c r="I6085" t="s">
        <v>701</v>
      </c>
      <c r="J6085" t="s">
        <v>702</v>
      </c>
      <c r="K6085" t="s">
        <v>7443</v>
      </c>
      <c r="L6085" t="s">
        <v>498</v>
      </c>
      <c r="M6085" s="17">
        <f>VLOOKUP($K6085,[1]Budget!$V:$AE,5,0)*IF($C6085="1 - Revenues",1,IF(AND($C6085="5 - Transfers",MID(I6085,15,1)="4"),1,-1))</f>
        <v>0</v>
      </c>
      <c r="N6085" s="17">
        <f>VLOOKUP($K6085,[1]Budget!$V:$AE,6,0)*IF($C6085="1 - Revenues",1,IF(AND($C6085="5 - Transfers",MID(J6085,15,1)="4"),1,-1))</f>
        <v>0</v>
      </c>
      <c r="O6085" s="17">
        <f>IFERROR(IF(RIGHT(LEFT(K6085,15),1)="4",VLOOKUP(K6085,'[1]Budget Worksheet'!A:B,2,0),-1*VLOOKUP(K6085,'[1]Budget Worksheet'!A:B,2,0)),0)</f>
        <v>-20000</v>
      </c>
      <c r="P6085" s="17">
        <f>VLOOKUP($K6085,[1]Budget!$V:$AE,8,0)*IF($C6085="1 - Revenues",1,IF(AND($C6085="5 - Transfers",MID($K6085,15,1)="4"),1,-1))</f>
        <v>-20000</v>
      </c>
      <c r="Q6085" s="17">
        <f>VLOOKUP($K6085,[1]Budget!$V:$AE,10,0)*IF($C6085="1 - Revenues",1,IF(AND($C6085="5 - Transfers",MID(K6085,15,1)="4"),1,-1))</f>
        <v>0</v>
      </c>
      <c r="S6085" s="18" t="b">
        <f>IF(LEFT(C6085,1)="1",1,-1)*SUMIF([1]Budget!V:V,'Budget Worksheet for Pivot Tabl'!K6085,[1]Budget!AC:AC)=P6085</f>
        <v>1</v>
      </c>
    </row>
    <row r="6086" spans="1:19" x14ac:dyDescent="0.25">
      <c r="A6086" t="s">
        <v>99</v>
      </c>
      <c r="B6086" t="s">
        <v>100</v>
      </c>
      <c r="C6086" t="s">
        <v>9</v>
      </c>
      <c r="D6086" t="str">
        <f t="shared" si="95"/>
        <v>OUTFLOWS</v>
      </c>
      <c r="E6086" t="s">
        <v>118</v>
      </c>
      <c r="F6086" t="s">
        <v>100</v>
      </c>
      <c r="G6086" t="s">
        <v>2166</v>
      </c>
      <c r="H6086" t="s">
        <v>2167</v>
      </c>
      <c r="I6086" t="s">
        <v>701</v>
      </c>
      <c r="J6086" t="s">
        <v>702</v>
      </c>
      <c r="K6086" t="s">
        <v>7444</v>
      </c>
      <c r="L6086" t="s">
        <v>512</v>
      </c>
      <c r="M6086" s="17">
        <f>VLOOKUP($K6086,[1]Budget!$V:$AE,5,0)*IF($C6086="1 - Revenues",1,IF(AND($C6086="5 - Transfers",MID(I6086,15,1)="4"),1,-1))</f>
        <v>0</v>
      </c>
      <c r="N6086" s="17">
        <f>VLOOKUP($K6086,[1]Budget!$V:$AE,6,0)*IF($C6086="1 - Revenues",1,IF(AND($C6086="5 - Transfers",MID(J6086,15,1)="4"),1,-1))</f>
        <v>0</v>
      </c>
      <c r="O6086" s="17">
        <f>IFERROR(IF(RIGHT(LEFT(K6086,15),1)="4",VLOOKUP(K6086,'[1]Budget Worksheet'!A:B,2,0),-1*VLOOKUP(K6086,'[1]Budget Worksheet'!A:B,2,0)),0)</f>
        <v>-500</v>
      </c>
      <c r="P6086" s="17">
        <f>VLOOKUP($K6086,[1]Budget!$V:$AE,8,0)*IF($C6086="1 - Revenues",1,IF(AND($C6086="5 - Transfers",MID($K6086,15,1)="4"),1,-1))</f>
        <v>-500</v>
      </c>
      <c r="Q6086" s="17">
        <f>VLOOKUP($K6086,[1]Budget!$V:$AE,10,0)*IF($C6086="1 - Revenues",1,IF(AND($C6086="5 - Transfers",MID(K6086,15,1)="4"),1,-1))</f>
        <v>0</v>
      </c>
      <c r="S6086" s="18" t="b">
        <f>IF(LEFT(C6086,1)="1",1,-1)*SUMIF([1]Budget!V:V,'Budget Worksheet for Pivot Tabl'!K6086,[1]Budget!AC:AC)=P6086</f>
        <v>1</v>
      </c>
    </row>
    <row r="6087" spans="1:19" x14ac:dyDescent="0.25">
      <c r="A6087" t="s">
        <v>99</v>
      </c>
      <c r="B6087" t="s">
        <v>100</v>
      </c>
      <c r="C6087" t="s">
        <v>9</v>
      </c>
      <c r="D6087" t="str">
        <f t="shared" si="95"/>
        <v>OUTFLOWS</v>
      </c>
      <c r="E6087" t="s">
        <v>118</v>
      </c>
      <c r="F6087" t="s">
        <v>100</v>
      </c>
      <c r="G6087" t="s">
        <v>2166</v>
      </c>
      <c r="H6087" t="s">
        <v>2167</v>
      </c>
      <c r="I6087" t="s">
        <v>701</v>
      </c>
      <c r="J6087" t="s">
        <v>702</v>
      </c>
      <c r="K6087" t="s">
        <v>7445</v>
      </c>
      <c r="L6087" t="s">
        <v>2233</v>
      </c>
      <c r="M6087" s="17">
        <f>VLOOKUP($K6087,[1]Budget!$V:$AE,5,0)*IF($C6087="1 - Revenues",1,IF(AND($C6087="5 - Transfers",MID(I6087,15,1)="4"),1,-1))</f>
        <v>0</v>
      </c>
      <c r="N6087" s="17">
        <f>VLOOKUP($K6087,[1]Budget!$V:$AE,6,0)*IF($C6087="1 - Revenues",1,IF(AND($C6087="5 - Transfers",MID(J6087,15,1)="4"),1,-1))</f>
        <v>0</v>
      </c>
      <c r="O6087" s="17">
        <f>IFERROR(IF(RIGHT(LEFT(K6087,15),1)="4",VLOOKUP(K6087,'[1]Budget Worksheet'!A:B,2,0),-1*VLOOKUP(K6087,'[1]Budget Worksheet'!A:B,2,0)),0)</f>
        <v>-20000</v>
      </c>
      <c r="P6087" s="17">
        <f>VLOOKUP($K6087,[1]Budget!$V:$AE,8,0)*IF($C6087="1 - Revenues",1,IF(AND($C6087="5 - Transfers",MID($K6087,15,1)="4"),1,-1))</f>
        <v>-20000</v>
      </c>
      <c r="Q6087" s="17">
        <f>VLOOKUP($K6087,[1]Budget!$V:$AE,10,0)*IF($C6087="1 - Revenues",1,IF(AND($C6087="5 - Transfers",MID(K6087,15,1)="4"),1,-1))</f>
        <v>0</v>
      </c>
      <c r="S6087" s="18" t="b">
        <f>IF(LEFT(C6087,1)="1",1,-1)*SUMIF([1]Budget!V:V,'Budget Worksheet for Pivot Tabl'!K6087,[1]Budget!AC:AC)=P6087</f>
        <v>1</v>
      </c>
    </row>
    <row r="6088" spans="1:19" x14ac:dyDescent="0.25">
      <c r="A6088" t="s">
        <v>99</v>
      </c>
      <c r="B6088" t="s">
        <v>100</v>
      </c>
      <c r="C6088" t="s">
        <v>9</v>
      </c>
      <c r="D6088" t="str">
        <f t="shared" si="95"/>
        <v>OUTFLOWS</v>
      </c>
      <c r="E6088" t="s">
        <v>118</v>
      </c>
      <c r="F6088" t="s">
        <v>100</v>
      </c>
      <c r="G6088" t="s">
        <v>2166</v>
      </c>
      <c r="H6088" t="s">
        <v>2167</v>
      </c>
      <c r="I6088" t="s">
        <v>701</v>
      </c>
      <c r="J6088" t="s">
        <v>702</v>
      </c>
      <c r="K6088" t="s">
        <v>7446</v>
      </c>
      <c r="L6088" t="s">
        <v>476</v>
      </c>
      <c r="M6088" s="17">
        <f>VLOOKUP($K6088,[1]Budget!$V:$AE,5,0)*IF($C6088="1 - Revenues",1,IF(AND($C6088="5 - Transfers",MID(I6088,15,1)="4"),1,-1))</f>
        <v>0</v>
      </c>
      <c r="N6088" s="17">
        <f>VLOOKUP($K6088,[1]Budget!$V:$AE,6,0)*IF($C6088="1 - Revenues",1,IF(AND($C6088="5 - Transfers",MID(J6088,15,1)="4"),1,-1))</f>
        <v>0</v>
      </c>
      <c r="O6088" s="17">
        <f>IFERROR(IF(RIGHT(LEFT(K6088,15),1)="4",VLOOKUP(K6088,'[1]Budget Worksheet'!A:B,2,0),-1*VLOOKUP(K6088,'[1]Budget Worksheet'!A:B,2,0)),0)</f>
        <v>-200000</v>
      </c>
      <c r="P6088" s="17">
        <f>VLOOKUP($K6088,[1]Budget!$V:$AE,8,0)*IF($C6088="1 - Revenues",1,IF(AND($C6088="5 - Transfers",MID($K6088,15,1)="4"),1,-1))</f>
        <v>-275000</v>
      </c>
      <c r="Q6088" s="17">
        <f>VLOOKUP($K6088,[1]Budget!$V:$AE,10,0)*IF($C6088="1 - Revenues",1,IF(AND($C6088="5 - Transfers",MID(K6088,15,1)="4"),1,-1))</f>
        <v>-75000</v>
      </c>
      <c r="S6088" s="18" t="b">
        <f>IF(LEFT(C6088,1)="1",1,-1)*SUMIF([1]Budget!V:V,'Budget Worksheet for Pivot Tabl'!K6088,[1]Budget!AC:AC)=P6088</f>
        <v>1</v>
      </c>
    </row>
    <row r="6089" spans="1:19" x14ac:dyDescent="0.25">
      <c r="A6089" t="s">
        <v>99</v>
      </c>
      <c r="B6089" t="s">
        <v>100</v>
      </c>
      <c r="C6089" t="s">
        <v>9</v>
      </c>
      <c r="D6089" t="str">
        <f t="shared" si="95"/>
        <v>OUTFLOWS</v>
      </c>
      <c r="E6089" t="s">
        <v>118</v>
      </c>
      <c r="F6089" t="s">
        <v>100</v>
      </c>
      <c r="G6089" t="s">
        <v>2166</v>
      </c>
      <c r="H6089" t="s">
        <v>2167</v>
      </c>
      <c r="I6089" t="s">
        <v>701</v>
      </c>
      <c r="J6089" t="s">
        <v>702</v>
      </c>
      <c r="K6089" t="s">
        <v>7447</v>
      </c>
      <c r="L6089" t="s">
        <v>723</v>
      </c>
      <c r="M6089" s="17">
        <f>VLOOKUP($K6089,[1]Budget!$V:$AE,5,0)*IF($C6089="1 - Revenues",1,IF(AND($C6089="5 - Transfers",MID(I6089,15,1)="4"),1,-1))</f>
        <v>0</v>
      </c>
      <c r="N6089" s="17">
        <f>VLOOKUP($K6089,[1]Budget!$V:$AE,6,0)*IF($C6089="1 - Revenues",1,IF(AND($C6089="5 - Transfers",MID(J6089,15,1)="4"),1,-1))</f>
        <v>0</v>
      </c>
      <c r="O6089" s="17">
        <f>IFERROR(IF(RIGHT(LEFT(K6089,15),1)="4",VLOOKUP(K6089,'[1]Budget Worksheet'!A:B,2,0),-1*VLOOKUP(K6089,'[1]Budget Worksheet'!A:B,2,0)),0)</f>
        <v>-200000</v>
      </c>
      <c r="P6089" s="17">
        <f>VLOOKUP($K6089,[1]Budget!$V:$AE,8,0)*IF($C6089="1 - Revenues",1,IF(AND($C6089="5 - Transfers",MID($K6089,15,1)="4"),1,-1))</f>
        <v>-275000</v>
      </c>
      <c r="Q6089" s="17">
        <f>VLOOKUP($K6089,[1]Budget!$V:$AE,10,0)*IF($C6089="1 - Revenues",1,IF(AND($C6089="5 - Transfers",MID(K6089,15,1)="4"),1,-1))</f>
        <v>-75000</v>
      </c>
      <c r="S6089" s="18" t="b">
        <f>IF(LEFT(C6089,1)="1",1,-1)*SUMIF([1]Budget!V:V,'Budget Worksheet for Pivot Tabl'!K6089,[1]Budget!AC:AC)=P6089</f>
        <v>1</v>
      </c>
    </row>
    <row r="6090" spans="1:19" x14ac:dyDescent="0.25">
      <c r="A6090" t="s">
        <v>99</v>
      </c>
      <c r="B6090" t="s">
        <v>100</v>
      </c>
      <c r="C6090" t="s">
        <v>9</v>
      </c>
      <c r="D6090" t="str">
        <f t="shared" si="95"/>
        <v>OUTFLOWS</v>
      </c>
      <c r="E6090" t="s">
        <v>118</v>
      </c>
      <c r="F6090" t="s">
        <v>100</v>
      </c>
      <c r="G6090" t="s">
        <v>2166</v>
      </c>
      <c r="H6090" t="s">
        <v>2167</v>
      </c>
      <c r="I6090" t="s">
        <v>701</v>
      </c>
      <c r="J6090" t="s">
        <v>702</v>
      </c>
      <c r="K6090" t="s">
        <v>7448</v>
      </c>
      <c r="L6090" t="s">
        <v>484</v>
      </c>
      <c r="M6090" s="17">
        <f>VLOOKUP($K6090,[1]Budget!$V:$AE,5,0)*IF($C6090="1 - Revenues",1,IF(AND($C6090="5 - Transfers",MID(I6090,15,1)="4"),1,-1))</f>
        <v>0</v>
      </c>
      <c r="N6090" s="17">
        <f>VLOOKUP($K6090,[1]Budget!$V:$AE,6,0)*IF($C6090="1 - Revenues",1,IF(AND($C6090="5 - Transfers",MID(J6090,15,1)="4"),1,-1))</f>
        <v>0</v>
      </c>
      <c r="O6090" s="17">
        <f>IFERROR(IF(RIGHT(LEFT(K6090,15),1)="4",VLOOKUP(K6090,'[1]Budget Worksheet'!A:B,2,0),-1*VLOOKUP(K6090,'[1]Budget Worksheet'!A:B,2,0)),0)</f>
        <v>-1500</v>
      </c>
      <c r="P6090" s="17">
        <f>VLOOKUP($K6090,[1]Budget!$V:$AE,8,0)*IF($C6090="1 - Revenues",1,IF(AND($C6090="5 - Transfers",MID($K6090,15,1)="4"),1,-1))</f>
        <v>-1500</v>
      </c>
      <c r="Q6090" s="17">
        <f>VLOOKUP($K6090,[1]Budget!$V:$AE,10,0)*IF($C6090="1 - Revenues",1,IF(AND($C6090="5 - Transfers",MID(K6090,15,1)="4"),1,-1))</f>
        <v>0</v>
      </c>
      <c r="S6090" s="18" t="b">
        <f>IF(LEFT(C6090,1)="1",1,-1)*SUMIF([1]Budget!V:V,'Budget Worksheet for Pivot Tabl'!K6090,[1]Budget!AC:AC)=P6090</f>
        <v>1</v>
      </c>
    </row>
    <row r="6091" spans="1:19" x14ac:dyDescent="0.25">
      <c r="A6091" t="s">
        <v>99</v>
      </c>
      <c r="B6091" t="s">
        <v>100</v>
      </c>
      <c r="C6091" t="s">
        <v>9</v>
      </c>
      <c r="D6091" t="str">
        <f t="shared" si="95"/>
        <v>OUTFLOWS</v>
      </c>
      <c r="E6091" t="s">
        <v>118</v>
      </c>
      <c r="F6091" t="s">
        <v>100</v>
      </c>
      <c r="G6091" t="s">
        <v>2166</v>
      </c>
      <c r="H6091" t="s">
        <v>2167</v>
      </c>
      <c r="I6091" t="s">
        <v>701</v>
      </c>
      <c r="J6091" t="s">
        <v>702</v>
      </c>
      <c r="K6091" t="s">
        <v>7449</v>
      </c>
      <c r="L6091" t="s">
        <v>640</v>
      </c>
      <c r="M6091" s="17">
        <f>VLOOKUP($K6091,[1]Budget!$V:$AE,5,0)*IF($C6091="1 - Revenues",1,IF(AND($C6091="5 - Transfers",MID(I6091,15,1)="4"),1,-1))</f>
        <v>0</v>
      </c>
      <c r="N6091" s="17">
        <f>VLOOKUP($K6091,[1]Budget!$V:$AE,6,0)*IF($C6091="1 - Revenues",1,IF(AND($C6091="5 - Transfers",MID(J6091,15,1)="4"),1,-1))</f>
        <v>0</v>
      </c>
      <c r="O6091" s="17">
        <f>IFERROR(IF(RIGHT(LEFT(K6091,15),1)="4",VLOOKUP(K6091,'[1]Budget Worksheet'!A:B,2,0),-1*VLOOKUP(K6091,'[1]Budget Worksheet'!A:B,2,0)),0)</f>
        <v>-5000</v>
      </c>
      <c r="P6091" s="17">
        <f>VLOOKUP($K6091,[1]Budget!$V:$AE,8,0)*IF($C6091="1 - Revenues",1,IF(AND($C6091="5 - Transfers",MID($K6091,15,1)="4"),1,-1))</f>
        <v>-5000</v>
      </c>
      <c r="Q6091" s="17">
        <f>VLOOKUP($K6091,[1]Budget!$V:$AE,10,0)*IF($C6091="1 - Revenues",1,IF(AND($C6091="5 - Transfers",MID(K6091,15,1)="4"),1,-1))</f>
        <v>0</v>
      </c>
      <c r="S6091" s="18" t="b">
        <f>IF(LEFT(C6091,1)="1",1,-1)*SUMIF([1]Budget!V:V,'Budget Worksheet for Pivot Tabl'!K6091,[1]Budget!AC:AC)=P6091</f>
        <v>1</v>
      </c>
    </row>
    <row r="6092" spans="1:19" x14ac:dyDescent="0.25">
      <c r="A6092" t="s">
        <v>99</v>
      </c>
      <c r="B6092" t="s">
        <v>100</v>
      </c>
      <c r="C6092" t="s">
        <v>9</v>
      </c>
      <c r="D6092" t="str">
        <f t="shared" si="95"/>
        <v>OUTFLOWS</v>
      </c>
      <c r="E6092" t="s">
        <v>118</v>
      </c>
      <c r="F6092" t="s">
        <v>100</v>
      </c>
      <c r="G6092" t="s">
        <v>2166</v>
      </c>
      <c r="H6092" t="s">
        <v>2167</v>
      </c>
      <c r="I6092" t="s">
        <v>701</v>
      </c>
      <c r="J6092" t="s">
        <v>702</v>
      </c>
      <c r="K6092" t="s">
        <v>7450</v>
      </c>
      <c r="L6092" t="s">
        <v>905</v>
      </c>
      <c r="M6092" s="17">
        <f>VLOOKUP($K6092,[1]Budget!$V:$AE,5,0)*IF($C6092="1 - Revenues",1,IF(AND($C6092="5 - Transfers",MID(I6092,15,1)="4"),1,-1))</f>
        <v>0</v>
      </c>
      <c r="N6092" s="17">
        <f>VLOOKUP($K6092,[1]Budget!$V:$AE,6,0)*IF($C6092="1 - Revenues",1,IF(AND($C6092="5 - Transfers",MID(J6092,15,1)="4"),1,-1))</f>
        <v>0</v>
      </c>
      <c r="O6092" s="17">
        <f>IFERROR(IF(RIGHT(LEFT(K6092,15),1)="4",VLOOKUP(K6092,'[1]Budget Worksheet'!A:B,2,0),-1*VLOOKUP(K6092,'[1]Budget Worksheet'!A:B,2,0)),0)</f>
        <v>-1000</v>
      </c>
      <c r="P6092" s="17">
        <f>VLOOKUP($K6092,[1]Budget!$V:$AE,8,0)*IF($C6092="1 - Revenues",1,IF(AND($C6092="5 - Transfers",MID($K6092,15,1)="4"),1,-1))</f>
        <v>-1000</v>
      </c>
      <c r="Q6092" s="17">
        <f>VLOOKUP($K6092,[1]Budget!$V:$AE,10,0)*IF($C6092="1 - Revenues",1,IF(AND($C6092="5 - Transfers",MID(K6092,15,1)="4"),1,-1))</f>
        <v>0</v>
      </c>
      <c r="S6092" s="18" t="b">
        <f>IF(LEFT(C6092,1)="1",1,-1)*SUMIF([1]Budget!V:V,'Budget Worksheet for Pivot Tabl'!K6092,[1]Budget!AC:AC)=P6092</f>
        <v>1</v>
      </c>
    </row>
    <row r="6093" spans="1:19" x14ac:dyDescent="0.25">
      <c r="A6093" t="s">
        <v>99</v>
      </c>
      <c r="B6093" t="s">
        <v>100</v>
      </c>
      <c r="C6093" t="s">
        <v>9</v>
      </c>
      <c r="D6093" t="str">
        <f t="shared" si="95"/>
        <v>OUTFLOWS</v>
      </c>
      <c r="E6093" t="s">
        <v>118</v>
      </c>
      <c r="F6093" t="s">
        <v>100</v>
      </c>
      <c r="G6093" t="s">
        <v>2166</v>
      </c>
      <c r="H6093" t="s">
        <v>2167</v>
      </c>
      <c r="I6093" t="s">
        <v>701</v>
      </c>
      <c r="J6093" t="s">
        <v>702</v>
      </c>
      <c r="K6093" t="s">
        <v>7451</v>
      </c>
      <c r="L6093" t="s">
        <v>1395</v>
      </c>
      <c r="M6093" s="17">
        <f>VLOOKUP($K6093,[1]Budget!$V:$AE,5,0)*IF($C6093="1 - Revenues",1,IF(AND($C6093="5 - Transfers",MID(I6093,15,1)="4"),1,-1))</f>
        <v>0</v>
      </c>
      <c r="N6093" s="17">
        <f>VLOOKUP($K6093,[1]Budget!$V:$AE,6,0)*IF($C6093="1 - Revenues",1,IF(AND($C6093="5 - Transfers",MID(J6093,15,1)="4"),1,-1))</f>
        <v>0</v>
      </c>
      <c r="O6093" s="17">
        <f>IFERROR(IF(RIGHT(LEFT(K6093,15),1)="4",VLOOKUP(K6093,'[1]Budget Worksheet'!A:B,2,0),-1*VLOOKUP(K6093,'[1]Budget Worksheet'!A:B,2,0)),0)</f>
        <v>-12500</v>
      </c>
      <c r="P6093" s="17">
        <f>VLOOKUP($K6093,[1]Budget!$V:$AE,8,0)*IF($C6093="1 - Revenues",1,IF(AND($C6093="5 - Transfers",MID($K6093,15,1)="4"),1,-1))</f>
        <v>-12500</v>
      </c>
      <c r="Q6093" s="17">
        <f>VLOOKUP($K6093,[1]Budget!$V:$AE,10,0)*IF($C6093="1 - Revenues",1,IF(AND($C6093="5 - Transfers",MID(K6093,15,1)="4"),1,-1))</f>
        <v>0</v>
      </c>
      <c r="S6093" s="18" t="b">
        <f>IF(LEFT(C6093,1)="1",1,-1)*SUMIF([1]Budget!V:V,'Budget Worksheet for Pivot Tabl'!K6093,[1]Budget!AC:AC)=P6093</f>
        <v>1</v>
      </c>
    </row>
    <row r="6094" spans="1:19" x14ac:dyDescent="0.25">
      <c r="A6094" t="s">
        <v>99</v>
      </c>
      <c r="B6094" t="s">
        <v>100</v>
      </c>
      <c r="C6094" t="s">
        <v>9</v>
      </c>
      <c r="D6094" t="str">
        <f t="shared" si="95"/>
        <v>OUTFLOWS</v>
      </c>
      <c r="E6094" t="s">
        <v>118</v>
      </c>
      <c r="F6094" t="s">
        <v>100</v>
      </c>
      <c r="G6094" t="s">
        <v>2166</v>
      </c>
      <c r="H6094" t="s">
        <v>2167</v>
      </c>
      <c r="I6094" t="s">
        <v>701</v>
      </c>
      <c r="J6094" t="s">
        <v>702</v>
      </c>
      <c r="K6094" t="s">
        <v>7452</v>
      </c>
      <c r="L6094" t="s">
        <v>956</v>
      </c>
      <c r="M6094" s="17">
        <f>VLOOKUP($K6094,[1]Budget!$V:$AE,5,0)*IF($C6094="1 - Revenues",1,IF(AND($C6094="5 - Transfers",MID(I6094,15,1)="4"),1,-1))</f>
        <v>0</v>
      </c>
      <c r="N6094" s="17">
        <f>VLOOKUP($K6094,[1]Budget!$V:$AE,6,0)*IF($C6094="1 - Revenues",1,IF(AND($C6094="5 - Transfers",MID(J6094,15,1)="4"),1,-1))</f>
        <v>0</v>
      </c>
      <c r="O6094" s="17">
        <f>IFERROR(IF(RIGHT(LEFT(K6094,15),1)="4",VLOOKUP(K6094,'[1]Budget Worksheet'!A:B,2,0),-1*VLOOKUP(K6094,'[1]Budget Worksheet'!A:B,2,0)),0)</f>
        <v>-1000</v>
      </c>
      <c r="P6094" s="17">
        <f>VLOOKUP($K6094,[1]Budget!$V:$AE,8,0)*IF($C6094="1 - Revenues",1,IF(AND($C6094="5 - Transfers",MID($K6094,15,1)="4"),1,-1))</f>
        <v>-1000</v>
      </c>
      <c r="Q6094" s="17">
        <f>VLOOKUP($K6094,[1]Budget!$V:$AE,10,0)*IF($C6094="1 - Revenues",1,IF(AND($C6094="5 - Transfers",MID(K6094,15,1)="4"),1,-1))</f>
        <v>0</v>
      </c>
      <c r="S6094" s="18" t="b">
        <f>IF(LEFT(C6094,1)="1",1,-1)*SUMIF([1]Budget!V:V,'Budget Worksheet for Pivot Tabl'!K6094,[1]Budget!AC:AC)=P6094</f>
        <v>1</v>
      </c>
    </row>
    <row r="6095" spans="1:19" x14ac:dyDescent="0.25">
      <c r="A6095" t="s">
        <v>99</v>
      </c>
      <c r="B6095" t="s">
        <v>100</v>
      </c>
      <c r="C6095" t="s">
        <v>9</v>
      </c>
      <c r="D6095" t="str">
        <f t="shared" si="95"/>
        <v>OUTFLOWS</v>
      </c>
      <c r="E6095" t="s">
        <v>118</v>
      </c>
      <c r="F6095" t="s">
        <v>100</v>
      </c>
      <c r="G6095" t="s">
        <v>2166</v>
      </c>
      <c r="H6095" t="s">
        <v>2167</v>
      </c>
      <c r="I6095" t="s">
        <v>701</v>
      </c>
      <c r="J6095" t="s">
        <v>702</v>
      </c>
      <c r="K6095" t="s">
        <v>7453</v>
      </c>
      <c r="L6095" t="s">
        <v>647</v>
      </c>
      <c r="M6095" s="17">
        <f>VLOOKUP($K6095,[1]Budget!$V:$AE,5,0)*IF($C6095="1 - Revenues",1,IF(AND($C6095="5 - Transfers",MID(I6095,15,1)="4"),1,-1))</f>
        <v>0</v>
      </c>
      <c r="N6095" s="17">
        <f>VLOOKUP($K6095,[1]Budget!$V:$AE,6,0)*IF($C6095="1 - Revenues",1,IF(AND($C6095="5 - Transfers",MID(J6095,15,1)="4"),1,-1))</f>
        <v>0</v>
      </c>
      <c r="O6095" s="17">
        <f>IFERROR(IF(RIGHT(LEFT(K6095,15),1)="4",VLOOKUP(K6095,'[1]Budget Worksheet'!A:B,2,0),-1*VLOOKUP(K6095,'[1]Budget Worksheet'!A:B,2,0)),0)</f>
        <v>-1000</v>
      </c>
      <c r="P6095" s="17">
        <f>VLOOKUP($K6095,[1]Budget!$V:$AE,8,0)*IF($C6095="1 - Revenues",1,IF(AND($C6095="5 - Transfers",MID($K6095,15,1)="4"),1,-1))</f>
        <v>-1000</v>
      </c>
      <c r="Q6095" s="17">
        <f>VLOOKUP($K6095,[1]Budget!$V:$AE,10,0)*IF($C6095="1 - Revenues",1,IF(AND($C6095="5 - Transfers",MID(K6095,15,1)="4"),1,-1))</f>
        <v>0</v>
      </c>
      <c r="S6095" s="18" t="b">
        <f>IF(LEFT(C6095,1)="1",1,-1)*SUMIF([1]Budget!V:V,'Budget Worksheet for Pivot Tabl'!K6095,[1]Budget!AC:AC)=P6095</f>
        <v>1</v>
      </c>
    </row>
    <row r="6096" spans="1:19" x14ac:dyDescent="0.25">
      <c r="A6096" t="s">
        <v>99</v>
      </c>
      <c r="B6096" t="s">
        <v>100</v>
      </c>
      <c r="C6096" t="s">
        <v>9</v>
      </c>
      <c r="D6096" t="str">
        <f t="shared" si="95"/>
        <v>OUTFLOWS</v>
      </c>
      <c r="E6096" t="s">
        <v>118</v>
      </c>
      <c r="F6096" t="s">
        <v>100</v>
      </c>
      <c r="G6096" t="s">
        <v>2166</v>
      </c>
      <c r="H6096" t="s">
        <v>2167</v>
      </c>
      <c r="I6096" t="s">
        <v>701</v>
      </c>
      <c r="J6096" t="s">
        <v>702</v>
      </c>
      <c r="K6096" t="s">
        <v>7454</v>
      </c>
      <c r="L6096" t="s">
        <v>651</v>
      </c>
      <c r="M6096" s="17">
        <f>VLOOKUP($K6096,[1]Budget!$V:$AE,5,0)*IF($C6096="1 - Revenues",1,IF(AND($C6096="5 - Transfers",MID(I6096,15,1)="4"),1,-1))</f>
        <v>0</v>
      </c>
      <c r="N6096" s="17">
        <f>VLOOKUP($K6096,[1]Budget!$V:$AE,6,0)*IF($C6096="1 - Revenues",1,IF(AND($C6096="5 - Transfers",MID(J6096,15,1)="4"),1,-1))</f>
        <v>0</v>
      </c>
      <c r="O6096" s="17">
        <f>IFERROR(IF(RIGHT(LEFT(K6096,15),1)="4",VLOOKUP(K6096,'[1]Budget Worksheet'!A:B,2,0),-1*VLOOKUP(K6096,'[1]Budget Worksheet'!A:B,2,0)),0)</f>
        <v>-10000</v>
      </c>
      <c r="P6096" s="17">
        <f>VLOOKUP($K6096,[1]Budget!$V:$AE,8,0)*IF($C6096="1 - Revenues",1,IF(AND($C6096="5 - Transfers",MID($K6096,15,1)="4"),1,-1))</f>
        <v>-10000</v>
      </c>
      <c r="Q6096" s="17">
        <f>VLOOKUP($K6096,[1]Budget!$V:$AE,10,0)*IF($C6096="1 - Revenues",1,IF(AND($C6096="5 - Transfers",MID(K6096,15,1)="4"),1,-1))</f>
        <v>0</v>
      </c>
      <c r="S6096" s="18" t="b">
        <f>IF(LEFT(C6096,1)="1",1,-1)*SUMIF([1]Budget!V:V,'Budget Worksheet for Pivot Tabl'!K6096,[1]Budget!AC:AC)=P6096</f>
        <v>1</v>
      </c>
    </row>
    <row r="6097" spans="1:19" x14ac:dyDescent="0.25">
      <c r="A6097" t="s">
        <v>99</v>
      </c>
      <c r="B6097" t="s">
        <v>100</v>
      </c>
      <c r="C6097" t="s">
        <v>8</v>
      </c>
      <c r="D6097" t="str">
        <f t="shared" si="95"/>
        <v>OUTFLOWS</v>
      </c>
      <c r="E6097" t="s">
        <v>118</v>
      </c>
      <c r="F6097" t="s">
        <v>100</v>
      </c>
      <c r="G6097" t="s">
        <v>119</v>
      </c>
      <c r="H6097" t="s">
        <v>326</v>
      </c>
      <c r="I6097" t="s">
        <v>701</v>
      </c>
      <c r="J6097" t="s">
        <v>702</v>
      </c>
      <c r="K6097" t="s">
        <v>7455</v>
      </c>
      <c r="L6097" t="s">
        <v>590</v>
      </c>
      <c r="M6097" s="17">
        <f>VLOOKUP($K6097,[1]Budget!$V:$AE,5,0)*IF($C6097="1 - Revenues",1,IF(AND($C6097="5 - Transfers",MID(I6097,15,1)="4"),1,-1))</f>
        <v>0</v>
      </c>
      <c r="N6097" s="17">
        <f>VLOOKUP($K6097,[1]Budget!$V:$AE,6,0)*IF($C6097="1 - Revenues",1,IF(AND($C6097="5 - Transfers",MID(J6097,15,1)="4"),1,-1))</f>
        <v>-132000</v>
      </c>
      <c r="O6097" s="17">
        <f>IFERROR(IF(RIGHT(LEFT(K6097,15),1)="4",VLOOKUP(K6097,'[1]Budget Worksheet'!A:B,2,0),-1*VLOOKUP(K6097,'[1]Budget Worksheet'!A:B,2,0)),0)</f>
        <v>-949201</v>
      </c>
      <c r="P6097" s="17">
        <f>VLOOKUP($K6097,[1]Budget!$V:$AE,8,0)*IF($C6097="1 - Revenues",1,IF(AND($C6097="5 - Transfers",MID($K6097,15,1)="4"),1,-1))</f>
        <v>-700000</v>
      </c>
      <c r="Q6097" s="17">
        <f>VLOOKUP($K6097,[1]Budget!$V:$AE,10,0)*IF($C6097="1 - Revenues",1,IF(AND($C6097="5 - Transfers",MID(K6097,15,1)="4"),1,-1))</f>
        <v>249201</v>
      </c>
      <c r="S6097" s="18" t="b">
        <f>IF(LEFT(C6097,1)="1",1,-1)*SUMIF([1]Budget!V:V,'Budget Worksheet for Pivot Tabl'!K6097,[1]Budget!AC:AC)=P6097</f>
        <v>1</v>
      </c>
    </row>
    <row r="6098" spans="1:19" x14ac:dyDescent="0.25">
      <c r="A6098" t="s">
        <v>99</v>
      </c>
      <c r="B6098" t="s">
        <v>100</v>
      </c>
      <c r="C6098" t="s">
        <v>8</v>
      </c>
      <c r="D6098" t="str">
        <f t="shared" si="95"/>
        <v>OUTFLOWS</v>
      </c>
      <c r="E6098" t="s">
        <v>118</v>
      </c>
      <c r="F6098" t="s">
        <v>100</v>
      </c>
      <c r="G6098" t="s">
        <v>119</v>
      </c>
      <c r="H6098" t="s">
        <v>326</v>
      </c>
      <c r="I6098" t="s">
        <v>701</v>
      </c>
      <c r="J6098" t="s">
        <v>702</v>
      </c>
      <c r="K6098" t="s">
        <v>7456</v>
      </c>
      <c r="L6098" t="s">
        <v>593</v>
      </c>
      <c r="M6098" s="17">
        <f>VLOOKUP($K6098,[1]Budget!$V:$AE,5,0)*IF($C6098="1 - Revenues",1,IF(AND($C6098="5 - Transfers",MID(I6098,15,1)="4"),1,-1))</f>
        <v>0</v>
      </c>
      <c r="N6098" s="17">
        <f>VLOOKUP($K6098,[1]Budget!$V:$AE,6,0)*IF($C6098="1 - Revenues",1,IF(AND($C6098="5 - Transfers",MID(J6098,15,1)="4"),1,-1))</f>
        <v>-6000</v>
      </c>
      <c r="O6098" s="17">
        <f>IFERROR(IF(RIGHT(LEFT(K6098,15),1)="4",VLOOKUP(K6098,'[1]Budget Worksheet'!A:B,2,0),-1*VLOOKUP(K6098,'[1]Budget Worksheet'!A:B,2,0)),0)</f>
        <v>0</v>
      </c>
      <c r="P6098" s="17">
        <f>VLOOKUP($K6098,[1]Budget!$V:$AE,8,0)*IF($C6098="1 - Revenues",1,IF(AND($C6098="5 - Transfers",MID($K6098,15,1)="4"),1,-1))</f>
        <v>-30000</v>
      </c>
      <c r="Q6098" s="17">
        <f>VLOOKUP($K6098,[1]Budget!$V:$AE,10,0)*IF($C6098="1 - Revenues",1,IF(AND($C6098="5 - Transfers",MID(K6098,15,1)="4"),1,-1))</f>
        <v>-30000</v>
      </c>
      <c r="S6098" s="18" t="b">
        <f>IF(LEFT(C6098,1)="1",1,-1)*SUMIF([1]Budget!V:V,'Budget Worksheet for Pivot Tabl'!K6098,[1]Budget!AC:AC)=P6098</f>
        <v>1</v>
      </c>
    </row>
    <row r="6099" spans="1:19" x14ac:dyDescent="0.25">
      <c r="A6099" t="s">
        <v>99</v>
      </c>
      <c r="B6099" t="s">
        <v>100</v>
      </c>
      <c r="C6099" t="s">
        <v>8</v>
      </c>
      <c r="D6099" t="str">
        <f t="shared" si="95"/>
        <v>OUTFLOWS</v>
      </c>
      <c r="E6099" t="s">
        <v>118</v>
      </c>
      <c r="F6099" t="s">
        <v>100</v>
      </c>
      <c r="G6099" t="s">
        <v>119</v>
      </c>
      <c r="H6099" t="s">
        <v>326</v>
      </c>
      <c r="I6099" t="s">
        <v>701</v>
      </c>
      <c r="J6099" t="s">
        <v>702</v>
      </c>
      <c r="K6099" t="s">
        <v>7457</v>
      </c>
      <c r="L6099" t="s">
        <v>595</v>
      </c>
      <c r="M6099" s="17">
        <f>VLOOKUP($K6099,[1]Budget!$V:$AE,5,0)*IF($C6099="1 - Revenues",1,IF(AND($C6099="5 - Transfers",MID(I6099,15,1)="4"),1,-1))</f>
        <v>0</v>
      </c>
      <c r="N6099" s="17">
        <f>VLOOKUP($K6099,[1]Budget!$V:$AE,6,0)*IF($C6099="1 - Revenues",1,IF(AND($C6099="5 - Transfers",MID(J6099,15,1)="4"),1,-1))</f>
        <v>0</v>
      </c>
      <c r="O6099" s="17">
        <f>IFERROR(IF(RIGHT(LEFT(K6099,15),1)="4",VLOOKUP(K6099,'[1]Budget Worksheet'!A:B,2,0),-1*VLOOKUP(K6099,'[1]Budget Worksheet'!A:B,2,0)),0)</f>
        <v>-15482</v>
      </c>
      <c r="P6099" s="17">
        <f>VLOOKUP($K6099,[1]Budget!$V:$AE,8,0)*IF($C6099="1 - Revenues",1,IF(AND($C6099="5 - Transfers",MID($K6099,15,1)="4"),1,-1))</f>
        <v>-15482</v>
      </c>
      <c r="Q6099" s="17">
        <f>VLOOKUP($K6099,[1]Budget!$V:$AE,10,0)*IF($C6099="1 - Revenues",1,IF(AND($C6099="5 - Transfers",MID(K6099,15,1)="4"),1,-1))</f>
        <v>0</v>
      </c>
      <c r="S6099" s="18" t="b">
        <f>IF(LEFT(C6099,1)="1",1,-1)*SUMIF([1]Budget!V:V,'Budget Worksheet for Pivot Tabl'!K6099,[1]Budget!AC:AC)=P6099</f>
        <v>1</v>
      </c>
    </row>
    <row r="6100" spans="1:19" x14ac:dyDescent="0.25">
      <c r="A6100" t="s">
        <v>99</v>
      </c>
      <c r="B6100" t="s">
        <v>100</v>
      </c>
      <c r="C6100" t="s">
        <v>8</v>
      </c>
      <c r="D6100" t="str">
        <f t="shared" si="95"/>
        <v>OUTFLOWS</v>
      </c>
      <c r="E6100" t="s">
        <v>118</v>
      </c>
      <c r="F6100" t="s">
        <v>100</v>
      </c>
      <c r="G6100" t="s">
        <v>119</v>
      </c>
      <c r="H6100" t="s">
        <v>326</v>
      </c>
      <c r="I6100" t="s">
        <v>701</v>
      </c>
      <c r="J6100" t="s">
        <v>702</v>
      </c>
      <c r="K6100" t="s">
        <v>7458</v>
      </c>
      <c r="L6100" t="s">
        <v>597</v>
      </c>
      <c r="M6100" s="17">
        <f>VLOOKUP($K6100,[1]Budget!$V:$AE,5,0)*IF($C6100="1 - Revenues",1,IF(AND($C6100="5 - Transfers",MID(I6100,15,1)="4"),1,-1))</f>
        <v>0</v>
      </c>
      <c r="N6100" s="17">
        <f>VLOOKUP($K6100,[1]Budget!$V:$AE,6,0)*IF($C6100="1 - Revenues",1,IF(AND($C6100="5 - Transfers",MID(J6100,15,1)="4"),1,-1))</f>
        <v>0</v>
      </c>
      <c r="O6100" s="17">
        <f>IFERROR(IF(RIGHT(LEFT(K6100,15),1)="4",VLOOKUP(K6100,'[1]Budget Worksheet'!A:B,2,0),-1*VLOOKUP(K6100,'[1]Budget Worksheet'!A:B,2,0)),0)</f>
        <v>-10034</v>
      </c>
      <c r="P6100" s="17">
        <f>VLOOKUP($K6100,[1]Budget!$V:$AE,8,0)*IF($C6100="1 - Revenues",1,IF(AND($C6100="5 - Transfers",MID($K6100,15,1)="4"),1,-1))</f>
        <v>-16000</v>
      </c>
      <c r="Q6100" s="17">
        <f>VLOOKUP($K6100,[1]Budget!$V:$AE,10,0)*IF($C6100="1 - Revenues",1,IF(AND($C6100="5 - Transfers",MID(K6100,15,1)="4"),1,-1))</f>
        <v>-5966</v>
      </c>
      <c r="S6100" s="18" t="b">
        <f>IF(LEFT(C6100,1)="1",1,-1)*SUMIF([1]Budget!V:V,'Budget Worksheet for Pivot Tabl'!K6100,[1]Budget!AC:AC)=P6100</f>
        <v>1</v>
      </c>
    </row>
    <row r="6101" spans="1:19" x14ac:dyDescent="0.25">
      <c r="A6101" t="s">
        <v>99</v>
      </c>
      <c r="B6101" t="s">
        <v>100</v>
      </c>
      <c r="C6101" t="s">
        <v>8</v>
      </c>
      <c r="D6101" t="str">
        <f t="shared" si="95"/>
        <v>OUTFLOWS</v>
      </c>
      <c r="E6101" t="s">
        <v>118</v>
      </c>
      <c r="F6101" t="s">
        <v>100</v>
      </c>
      <c r="G6101" t="s">
        <v>119</v>
      </c>
      <c r="H6101" t="s">
        <v>326</v>
      </c>
      <c r="I6101" t="s">
        <v>701</v>
      </c>
      <c r="J6101" t="s">
        <v>702</v>
      </c>
      <c r="K6101" t="s">
        <v>7459</v>
      </c>
      <c r="L6101" t="s">
        <v>599</v>
      </c>
      <c r="M6101" s="17">
        <f>VLOOKUP($K6101,[1]Budget!$V:$AE,5,0)*IF($C6101="1 - Revenues",1,IF(AND($C6101="5 - Transfers",MID(I6101,15,1)="4"),1,-1))</f>
        <v>0</v>
      </c>
      <c r="N6101" s="17">
        <f>VLOOKUP($K6101,[1]Budget!$V:$AE,6,0)*IF($C6101="1 - Revenues",1,IF(AND($C6101="5 - Transfers",MID(J6101,15,1)="4"),1,-1))</f>
        <v>-1000</v>
      </c>
      <c r="O6101" s="17">
        <f>IFERROR(IF(RIGHT(LEFT(K6101,15),1)="4",VLOOKUP(K6101,'[1]Budget Worksheet'!A:B,2,0),-1*VLOOKUP(K6101,'[1]Budget Worksheet'!A:B,2,0)),0)</f>
        <v>-9000</v>
      </c>
      <c r="P6101" s="17">
        <f>VLOOKUP($K6101,[1]Budget!$V:$AE,8,0)*IF($C6101="1 - Revenues",1,IF(AND($C6101="5 - Transfers",MID($K6101,15,1)="4"),1,-1))</f>
        <v>-9000</v>
      </c>
      <c r="Q6101" s="17">
        <f>VLOOKUP($K6101,[1]Budget!$V:$AE,10,0)*IF($C6101="1 - Revenues",1,IF(AND($C6101="5 - Transfers",MID(K6101,15,1)="4"),1,-1))</f>
        <v>0</v>
      </c>
      <c r="S6101" s="18" t="b">
        <f>IF(LEFT(C6101,1)="1",1,-1)*SUMIF([1]Budget!V:V,'Budget Worksheet for Pivot Tabl'!K6101,[1]Budget!AC:AC)=P6101</f>
        <v>1</v>
      </c>
    </row>
    <row r="6102" spans="1:19" x14ac:dyDescent="0.25">
      <c r="A6102" t="s">
        <v>99</v>
      </c>
      <c r="B6102" t="s">
        <v>100</v>
      </c>
      <c r="C6102" t="s">
        <v>8</v>
      </c>
      <c r="D6102" t="str">
        <f t="shared" si="95"/>
        <v>OUTFLOWS</v>
      </c>
      <c r="E6102" t="s">
        <v>118</v>
      </c>
      <c r="F6102" t="s">
        <v>100</v>
      </c>
      <c r="G6102" t="s">
        <v>119</v>
      </c>
      <c r="H6102" t="s">
        <v>326</v>
      </c>
      <c r="I6102" t="s">
        <v>701</v>
      </c>
      <c r="J6102" t="s">
        <v>702</v>
      </c>
      <c r="K6102" t="s">
        <v>7460</v>
      </c>
      <c r="L6102" t="s">
        <v>470</v>
      </c>
      <c r="M6102" s="17">
        <f>VLOOKUP($K6102,[1]Budget!$V:$AE,5,0)*IF($C6102="1 - Revenues",1,IF(AND($C6102="5 - Transfers",MID(I6102,15,1)="4"),1,-1))</f>
        <v>0</v>
      </c>
      <c r="N6102" s="17">
        <f>VLOOKUP($K6102,[1]Budget!$V:$AE,6,0)*IF($C6102="1 - Revenues",1,IF(AND($C6102="5 - Transfers",MID(J6102,15,1)="4"),1,-1))</f>
        <v>-26000</v>
      </c>
      <c r="O6102" s="17">
        <f>IFERROR(IF(RIGHT(LEFT(K6102,15),1)="4",VLOOKUP(K6102,'[1]Budget Worksheet'!A:B,2,0),-1*VLOOKUP(K6102,'[1]Budget Worksheet'!A:B,2,0)),0)</f>
        <v>-161811</v>
      </c>
      <c r="P6102" s="17">
        <f>VLOOKUP($K6102,[1]Budget!$V:$AE,8,0)*IF($C6102="1 - Revenues",1,IF(AND($C6102="5 - Transfers",MID($K6102,15,1)="4"),1,-1))</f>
        <v>-143000</v>
      </c>
      <c r="Q6102" s="17">
        <f>VLOOKUP($K6102,[1]Budget!$V:$AE,10,0)*IF($C6102="1 - Revenues",1,IF(AND($C6102="5 - Transfers",MID(K6102,15,1)="4"),1,-1))</f>
        <v>18811</v>
      </c>
      <c r="S6102" s="18" t="b">
        <f>IF(LEFT(C6102,1)="1",1,-1)*SUMIF([1]Budget!V:V,'Budget Worksheet for Pivot Tabl'!K6102,[1]Budget!AC:AC)=P6102</f>
        <v>1</v>
      </c>
    </row>
    <row r="6103" spans="1:19" x14ac:dyDescent="0.25">
      <c r="A6103" t="s">
        <v>99</v>
      </c>
      <c r="B6103" t="s">
        <v>100</v>
      </c>
      <c r="C6103" t="s">
        <v>8</v>
      </c>
      <c r="D6103" t="str">
        <f t="shared" si="95"/>
        <v>OUTFLOWS</v>
      </c>
      <c r="E6103" t="s">
        <v>118</v>
      </c>
      <c r="F6103" t="s">
        <v>100</v>
      </c>
      <c r="G6103" t="s">
        <v>119</v>
      </c>
      <c r="H6103" t="s">
        <v>326</v>
      </c>
      <c r="I6103" t="s">
        <v>701</v>
      </c>
      <c r="J6103" t="s">
        <v>702</v>
      </c>
      <c r="K6103" t="s">
        <v>7461</v>
      </c>
      <c r="L6103" t="s">
        <v>606</v>
      </c>
      <c r="M6103" s="17">
        <f>VLOOKUP($K6103,[1]Budget!$V:$AE,5,0)*IF($C6103="1 - Revenues",1,IF(AND($C6103="5 - Transfers",MID(I6103,15,1)="4"),1,-1))</f>
        <v>0</v>
      </c>
      <c r="N6103" s="17">
        <f>VLOOKUP($K6103,[1]Budget!$V:$AE,6,0)*IF($C6103="1 - Revenues",1,IF(AND($C6103="5 - Transfers",MID(J6103,15,1)="4"),1,-1))</f>
        <v>-10000</v>
      </c>
      <c r="O6103" s="17">
        <f>IFERROR(IF(RIGHT(LEFT(K6103,15),1)="4",VLOOKUP(K6103,'[1]Budget Worksheet'!A:B,2,0),-1*VLOOKUP(K6103,'[1]Budget Worksheet'!A:B,2,0)),0)</f>
        <v>-68323</v>
      </c>
      <c r="P6103" s="17">
        <f>VLOOKUP($K6103,[1]Budget!$V:$AE,8,0)*IF($C6103="1 - Revenues",1,IF(AND($C6103="5 - Transfers",MID($K6103,15,1)="4"),1,-1))</f>
        <v>-68323</v>
      </c>
      <c r="Q6103" s="17">
        <f>VLOOKUP($K6103,[1]Budget!$V:$AE,10,0)*IF($C6103="1 - Revenues",1,IF(AND($C6103="5 - Transfers",MID(K6103,15,1)="4"),1,-1))</f>
        <v>0</v>
      </c>
      <c r="S6103" s="18" t="b">
        <f>IF(LEFT(C6103,1)="1",1,-1)*SUMIF([1]Budget!V:V,'Budget Worksheet for Pivot Tabl'!K6103,[1]Budget!AC:AC)=P6103</f>
        <v>1</v>
      </c>
    </row>
    <row r="6104" spans="1:19" x14ac:dyDescent="0.25">
      <c r="A6104" t="s">
        <v>99</v>
      </c>
      <c r="B6104" t="s">
        <v>100</v>
      </c>
      <c r="C6104" t="s">
        <v>8</v>
      </c>
      <c r="D6104" t="str">
        <f t="shared" si="95"/>
        <v>OUTFLOWS</v>
      </c>
      <c r="E6104" t="s">
        <v>118</v>
      </c>
      <c r="F6104" t="s">
        <v>100</v>
      </c>
      <c r="G6104" t="s">
        <v>119</v>
      </c>
      <c r="H6104" t="s">
        <v>326</v>
      </c>
      <c r="I6104" t="s">
        <v>701</v>
      </c>
      <c r="J6104" t="s">
        <v>702</v>
      </c>
      <c r="K6104" t="s">
        <v>7462</v>
      </c>
      <c r="L6104" t="s">
        <v>608</v>
      </c>
      <c r="M6104" s="17">
        <f>VLOOKUP($K6104,[1]Budget!$V:$AE,5,0)*IF($C6104="1 - Revenues",1,IF(AND($C6104="5 - Transfers",MID(I6104,15,1)="4"),1,-1))</f>
        <v>0</v>
      </c>
      <c r="N6104" s="17">
        <f>VLOOKUP($K6104,[1]Budget!$V:$AE,6,0)*IF($C6104="1 - Revenues",1,IF(AND($C6104="5 - Transfers",MID(J6104,15,1)="4"),1,-1))</f>
        <v>-25000</v>
      </c>
      <c r="O6104" s="17">
        <f>IFERROR(IF(RIGHT(LEFT(K6104,15),1)="4",VLOOKUP(K6104,'[1]Budget Worksheet'!A:B,2,0),-1*VLOOKUP(K6104,'[1]Budget Worksheet'!A:B,2,0)),0)</f>
        <v>-186638</v>
      </c>
      <c r="P6104" s="17">
        <f>VLOOKUP($K6104,[1]Budget!$V:$AE,8,0)*IF($C6104="1 - Revenues",1,IF(AND($C6104="5 - Transfers",MID($K6104,15,1)="4"),1,-1))</f>
        <v>-102000</v>
      </c>
      <c r="Q6104" s="17">
        <f>VLOOKUP($K6104,[1]Budget!$V:$AE,10,0)*IF($C6104="1 - Revenues",1,IF(AND($C6104="5 - Transfers",MID(K6104,15,1)="4"),1,-1))</f>
        <v>84638</v>
      </c>
      <c r="S6104" s="18" t="b">
        <f>IF(LEFT(C6104,1)="1",1,-1)*SUMIF([1]Budget!V:V,'Budget Worksheet for Pivot Tabl'!K6104,[1]Budget!AC:AC)=P6104</f>
        <v>1</v>
      </c>
    </row>
    <row r="6105" spans="1:19" x14ac:dyDescent="0.25">
      <c r="A6105" t="s">
        <v>99</v>
      </c>
      <c r="B6105" t="s">
        <v>100</v>
      </c>
      <c r="C6105" t="s">
        <v>8</v>
      </c>
      <c r="D6105" t="str">
        <f t="shared" si="95"/>
        <v>OUTFLOWS</v>
      </c>
      <c r="E6105" t="s">
        <v>118</v>
      </c>
      <c r="F6105" t="s">
        <v>100</v>
      </c>
      <c r="G6105" t="s">
        <v>119</v>
      </c>
      <c r="H6105" t="s">
        <v>326</v>
      </c>
      <c r="I6105" t="s">
        <v>701</v>
      </c>
      <c r="J6105" t="s">
        <v>702</v>
      </c>
      <c r="K6105" t="s">
        <v>7463</v>
      </c>
      <c r="L6105" t="s">
        <v>610</v>
      </c>
      <c r="M6105" s="17">
        <f>VLOOKUP($K6105,[1]Budget!$V:$AE,5,0)*IF($C6105="1 - Revenues",1,IF(AND($C6105="5 - Transfers",MID(I6105,15,1)="4"),1,-1))</f>
        <v>0</v>
      </c>
      <c r="N6105" s="17">
        <f>VLOOKUP($K6105,[1]Budget!$V:$AE,6,0)*IF($C6105="1 - Revenues",1,IF(AND($C6105="5 - Transfers",MID(J6105,15,1)="4"),1,-1))</f>
        <v>-2000</v>
      </c>
      <c r="O6105" s="17">
        <f>IFERROR(IF(RIGHT(LEFT(K6105,15),1)="4",VLOOKUP(K6105,'[1]Budget Worksheet'!A:B,2,0),-1*VLOOKUP(K6105,'[1]Budget Worksheet'!A:B,2,0)),0)</f>
        <v>-12897</v>
      </c>
      <c r="P6105" s="17">
        <f>VLOOKUP($K6105,[1]Budget!$V:$AE,8,0)*IF($C6105="1 - Revenues",1,IF(AND($C6105="5 - Transfers",MID($K6105,15,1)="4"),1,-1))</f>
        <v>-12897</v>
      </c>
      <c r="Q6105" s="17">
        <f>VLOOKUP($K6105,[1]Budget!$V:$AE,10,0)*IF($C6105="1 - Revenues",1,IF(AND($C6105="5 - Transfers",MID(K6105,15,1)="4"),1,-1))</f>
        <v>0</v>
      </c>
      <c r="S6105" s="18" t="b">
        <f>IF(LEFT(C6105,1)="1",1,-1)*SUMIF([1]Budget!V:V,'Budget Worksheet for Pivot Tabl'!K6105,[1]Budget!AC:AC)=P6105</f>
        <v>1</v>
      </c>
    </row>
    <row r="6106" spans="1:19" x14ac:dyDescent="0.25">
      <c r="A6106" t="s">
        <v>99</v>
      </c>
      <c r="B6106" t="s">
        <v>100</v>
      </c>
      <c r="C6106" t="s">
        <v>8</v>
      </c>
      <c r="D6106" t="str">
        <f t="shared" si="95"/>
        <v>OUTFLOWS</v>
      </c>
      <c r="E6106" t="s">
        <v>118</v>
      </c>
      <c r="F6106" t="s">
        <v>100</v>
      </c>
      <c r="G6106" t="s">
        <v>119</v>
      </c>
      <c r="H6106" t="s">
        <v>326</v>
      </c>
      <c r="I6106" t="s">
        <v>701</v>
      </c>
      <c r="J6106" t="s">
        <v>702</v>
      </c>
      <c r="K6106" t="s">
        <v>7464</v>
      </c>
      <c r="L6106" t="s">
        <v>612</v>
      </c>
      <c r="M6106" s="17">
        <f>VLOOKUP($K6106,[1]Budget!$V:$AE,5,0)*IF($C6106="1 - Revenues",1,IF(AND($C6106="5 - Transfers",MID(I6106,15,1)="4"),1,-1))</f>
        <v>0</v>
      </c>
      <c r="N6106" s="17">
        <f>VLOOKUP($K6106,[1]Budget!$V:$AE,6,0)*IF($C6106="1 - Revenues",1,IF(AND($C6106="5 - Transfers",MID(J6106,15,1)="4"),1,-1))</f>
        <v>0</v>
      </c>
      <c r="O6106" s="17">
        <f>IFERROR(IF(RIGHT(LEFT(K6106,15),1)="4",VLOOKUP(K6106,'[1]Budget Worksheet'!A:B,2,0),-1*VLOOKUP(K6106,'[1]Budget Worksheet'!A:B,2,0)),0)</f>
        <v>-2074</v>
      </c>
      <c r="P6106" s="17">
        <f>VLOOKUP($K6106,[1]Budget!$V:$AE,8,0)*IF($C6106="1 - Revenues",1,IF(AND($C6106="5 - Transfers",MID($K6106,15,1)="4"),1,-1))</f>
        <v>-2074</v>
      </c>
      <c r="Q6106" s="17">
        <f>VLOOKUP($K6106,[1]Budget!$V:$AE,10,0)*IF($C6106="1 - Revenues",1,IF(AND($C6106="5 - Transfers",MID(K6106,15,1)="4"),1,-1))</f>
        <v>0</v>
      </c>
      <c r="S6106" s="18" t="b">
        <f>IF(LEFT(C6106,1)="1",1,-1)*SUMIF([1]Budget!V:V,'Budget Worksheet for Pivot Tabl'!K6106,[1]Budget!AC:AC)=P6106</f>
        <v>1</v>
      </c>
    </row>
    <row r="6107" spans="1:19" x14ac:dyDescent="0.25">
      <c r="A6107" t="s">
        <v>99</v>
      </c>
      <c r="B6107" t="s">
        <v>100</v>
      </c>
      <c r="C6107" t="s">
        <v>8</v>
      </c>
      <c r="D6107" t="str">
        <f t="shared" si="95"/>
        <v>OUTFLOWS</v>
      </c>
      <c r="E6107" t="s">
        <v>118</v>
      </c>
      <c r="F6107" t="s">
        <v>100</v>
      </c>
      <c r="G6107" t="s">
        <v>119</v>
      </c>
      <c r="H6107" t="s">
        <v>326</v>
      </c>
      <c r="I6107" t="s">
        <v>701</v>
      </c>
      <c r="J6107" t="s">
        <v>702</v>
      </c>
      <c r="K6107" t="s">
        <v>7465</v>
      </c>
      <c r="L6107" t="s">
        <v>614</v>
      </c>
      <c r="M6107" s="17">
        <f>VLOOKUP($K6107,[1]Budget!$V:$AE,5,0)*IF($C6107="1 - Revenues",1,IF(AND($C6107="5 - Transfers",MID(I6107,15,1)="4"),1,-1))</f>
        <v>0</v>
      </c>
      <c r="N6107" s="17">
        <f>VLOOKUP($K6107,[1]Budget!$V:$AE,6,0)*IF($C6107="1 - Revenues",1,IF(AND($C6107="5 - Transfers",MID(J6107,15,1)="4"),1,-1))</f>
        <v>0</v>
      </c>
      <c r="O6107" s="17">
        <f>IFERROR(IF(RIGHT(LEFT(K6107,15),1)="4",VLOOKUP(K6107,'[1]Budget Worksheet'!A:B,2,0),-1*VLOOKUP(K6107,'[1]Budget Worksheet'!A:B,2,0)),0)</f>
        <v>-636</v>
      </c>
      <c r="P6107" s="17">
        <f>VLOOKUP($K6107,[1]Budget!$V:$AE,8,0)*IF($C6107="1 - Revenues",1,IF(AND($C6107="5 - Transfers",MID($K6107,15,1)="4"),1,-1))</f>
        <v>-636</v>
      </c>
      <c r="Q6107" s="17">
        <f>VLOOKUP($K6107,[1]Budget!$V:$AE,10,0)*IF($C6107="1 - Revenues",1,IF(AND($C6107="5 - Transfers",MID(K6107,15,1)="4"),1,-1))</f>
        <v>0</v>
      </c>
      <c r="S6107" s="18" t="b">
        <f>IF(LEFT(C6107,1)="1",1,-1)*SUMIF([1]Budget!V:V,'Budget Worksheet for Pivot Tabl'!K6107,[1]Budget!AC:AC)=P6107</f>
        <v>1</v>
      </c>
    </row>
    <row r="6108" spans="1:19" x14ac:dyDescent="0.25">
      <c r="A6108" t="s">
        <v>99</v>
      </c>
      <c r="B6108" t="s">
        <v>100</v>
      </c>
      <c r="C6108" t="s">
        <v>8</v>
      </c>
      <c r="D6108" t="str">
        <f t="shared" si="95"/>
        <v>OUTFLOWS</v>
      </c>
      <c r="E6108" t="s">
        <v>118</v>
      </c>
      <c r="F6108" t="s">
        <v>100</v>
      </c>
      <c r="G6108" t="s">
        <v>119</v>
      </c>
      <c r="H6108" t="s">
        <v>326</v>
      </c>
      <c r="I6108" t="s">
        <v>701</v>
      </c>
      <c r="J6108" t="s">
        <v>702</v>
      </c>
      <c r="K6108" t="s">
        <v>7466</v>
      </c>
      <c r="L6108" t="s">
        <v>618</v>
      </c>
      <c r="M6108" s="17">
        <f>VLOOKUP($K6108,[1]Budget!$V:$AE,5,0)*IF($C6108="1 - Revenues",1,IF(AND($C6108="5 - Transfers",MID(I6108,15,1)="4"),1,-1))</f>
        <v>0</v>
      </c>
      <c r="N6108" s="17">
        <f>VLOOKUP($K6108,[1]Budget!$V:$AE,6,0)*IF($C6108="1 - Revenues",1,IF(AND($C6108="5 - Transfers",MID(J6108,15,1)="4"),1,-1))</f>
        <v>0</v>
      </c>
      <c r="O6108" s="17">
        <f>IFERROR(IF(RIGHT(LEFT(K6108,15),1)="4",VLOOKUP(K6108,'[1]Budget Worksheet'!A:B,2,0),-1*VLOOKUP(K6108,'[1]Budget Worksheet'!A:B,2,0)),0)</f>
        <v>-6727</v>
      </c>
      <c r="P6108" s="17">
        <f>VLOOKUP($K6108,[1]Budget!$V:$AE,8,0)*IF($C6108="1 - Revenues",1,IF(AND($C6108="5 - Transfers",MID($K6108,15,1)="4"),1,-1))</f>
        <v>-3000</v>
      </c>
      <c r="Q6108" s="17">
        <f>VLOOKUP($K6108,[1]Budget!$V:$AE,10,0)*IF($C6108="1 - Revenues",1,IF(AND($C6108="5 - Transfers",MID(K6108,15,1)="4"),1,-1))</f>
        <v>3727</v>
      </c>
      <c r="S6108" s="18" t="b">
        <f>IF(LEFT(C6108,1)="1",1,-1)*SUMIF([1]Budget!V:V,'Budget Worksheet for Pivot Tabl'!K6108,[1]Budget!AC:AC)=P6108</f>
        <v>1</v>
      </c>
    </row>
    <row r="6109" spans="1:19" x14ac:dyDescent="0.25">
      <c r="A6109" t="s">
        <v>99</v>
      </c>
      <c r="B6109" t="s">
        <v>100</v>
      </c>
      <c r="C6109" t="s">
        <v>8</v>
      </c>
      <c r="D6109" t="str">
        <f t="shared" si="95"/>
        <v>OUTFLOWS</v>
      </c>
      <c r="E6109" t="s">
        <v>118</v>
      </c>
      <c r="F6109" t="s">
        <v>100</v>
      </c>
      <c r="G6109" t="s">
        <v>119</v>
      </c>
      <c r="H6109" t="s">
        <v>326</v>
      </c>
      <c r="I6109" t="s">
        <v>701</v>
      </c>
      <c r="J6109" t="s">
        <v>702</v>
      </c>
      <c r="K6109" t="s">
        <v>7467</v>
      </c>
      <c r="L6109" t="s">
        <v>620</v>
      </c>
      <c r="M6109" s="17">
        <f>VLOOKUP($K6109,[1]Budget!$V:$AE,5,0)*IF($C6109="1 - Revenues",1,IF(AND($C6109="5 - Transfers",MID(I6109,15,1)="4"),1,-1))</f>
        <v>0</v>
      </c>
      <c r="N6109" s="17">
        <f>VLOOKUP($K6109,[1]Budget!$V:$AE,6,0)*IF($C6109="1 - Revenues",1,IF(AND($C6109="5 - Transfers",MID(J6109,15,1)="4"),1,-1))</f>
        <v>-1000</v>
      </c>
      <c r="O6109" s="17">
        <f>IFERROR(IF(RIGHT(LEFT(K6109,15),1)="4",VLOOKUP(K6109,'[1]Budget Worksheet'!A:B,2,0),-1*VLOOKUP(K6109,'[1]Budget Worksheet'!A:B,2,0)),0)</f>
        <v>-13285</v>
      </c>
      <c r="P6109" s="17">
        <f>VLOOKUP($K6109,[1]Budget!$V:$AE,8,0)*IF($C6109="1 - Revenues",1,IF(AND($C6109="5 - Transfers",MID($K6109,15,1)="4"),1,-1))</f>
        <v>-11000</v>
      </c>
      <c r="Q6109" s="17">
        <f>VLOOKUP($K6109,[1]Budget!$V:$AE,10,0)*IF($C6109="1 - Revenues",1,IF(AND($C6109="5 - Transfers",MID(K6109,15,1)="4"),1,-1))</f>
        <v>2285</v>
      </c>
      <c r="S6109" s="18" t="b">
        <f>IF(LEFT(C6109,1)="1",1,-1)*SUMIF([1]Budget!V:V,'Budget Worksheet for Pivot Tabl'!K6109,[1]Budget!AC:AC)=P6109</f>
        <v>1</v>
      </c>
    </row>
    <row r="6110" spans="1:19" x14ac:dyDescent="0.25">
      <c r="A6110" t="s">
        <v>99</v>
      </c>
      <c r="B6110" t="s">
        <v>100</v>
      </c>
      <c r="C6110" t="s">
        <v>8</v>
      </c>
      <c r="D6110" t="str">
        <f t="shared" si="95"/>
        <v>OUTFLOWS</v>
      </c>
      <c r="E6110" t="s">
        <v>118</v>
      </c>
      <c r="F6110" t="s">
        <v>100</v>
      </c>
      <c r="G6110" t="s">
        <v>119</v>
      </c>
      <c r="H6110" t="s">
        <v>326</v>
      </c>
      <c r="I6110" t="s">
        <v>701</v>
      </c>
      <c r="J6110" t="s">
        <v>702</v>
      </c>
      <c r="K6110" t="s">
        <v>7468</v>
      </c>
      <c r="L6110" t="s">
        <v>1020</v>
      </c>
      <c r="M6110" s="17">
        <f>VLOOKUP($K6110,[1]Budget!$V:$AE,5,0)*IF($C6110="1 - Revenues",1,IF(AND($C6110="5 - Transfers",MID(I6110,15,1)="4"),1,-1))</f>
        <v>0</v>
      </c>
      <c r="N6110" s="17">
        <f>VLOOKUP($K6110,[1]Budget!$V:$AE,6,0)*IF($C6110="1 - Revenues",1,IF(AND($C6110="5 - Transfers",MID(J6110,15,1)="4"),1,-1))</f>
        <v>-1000</v>
      </c>
      <c r="O6110" s="17">
        <f>IFERROR(IF(RIGHT(LEFT(K6110,15),1)="4",VLOOKUP(K6110,'[1]Budget Worksheet'!A:B,2,0),-1*VLOOKUP(K6110,'[1]Budget Worksheet'!A:B,2,0)),0)</f>
        <v>0</v>
      </c>
      <c r="P6110" s="17">
        <f>VLOOKUP($K6110,[1]Budget!$V:$AE,8,0)*IF($C6110="1 - Revenues",1,IF(AND($C6110="5 - Transfers",MID($K6110,15,1)="4"),1,-1))</f>
        <v>0</v>
      </c>
      <c r="Q6110" s="17">
        <f>VLOOKUP($K6110,[1]Budget!$V:$AE,10,0)*IF($C6110="1 - Revenues",1,IF(AND($C6110="5 - Transfers",MID(K6110,15,1)="4"),1,-1))</f>
        <v>0</v>
      </c>
      <c r="S6110" s="18" t="b">
        <f>IF(LEFT(C6110,1)="1",1,-1)*SUMIF([1]Budget!V:V,'Budget Worksheet for Pivot Tabl'!K6110,[1]Budget!AC:AC)=P6110</f>
        <v>1</v>
      </c>
    </row>
    <row r="6111" spans="1:19" x14ac:dyDescent="0.25">
      <c r="A6111" t="s">
        <v>99</v>
      </c>
      <c r="B6111" t="s">
        <v>100</v>
      </c>
      <c r="C6111" t="s">
        <v>8</v>
      </c>
      <c r="D6111" t="str">
        <f t="shared" si="95"/>
        <v>OUTFLOWS</v>
      </c>
      <c r="E6111" t="s">
        <v>118</v>
      </c>
      <c r="F6111" t="s">
        <v>100</v>
      </c>
      <c r="G6111" t="s">
        <v>119</v>
      </c>
      <c r="H6111" t="s">
        <v>326</v>
      </c>
      <c r="I6111" t="s">
        <v>701</v>
      </c>
      <c r="J6111" t="s">
        <v>702</v>
      </c>
      <c r="K6111" t="s">
        <v>7469</v>
      </c>
      <c r="L6111" t="s">
        <v>472</v>
      </c>
      <c r="M6111" s="17">
        <f>VLOOKUP($K6111,[1]Budget!$V:$AE,5,0)*IF($C6111="1 - Revenues",1,IF(AND($C6111="5 - Transfers",MID(I6111,15,1)="4"),1,-1))</f>
        <v>0</v>
      </c>
      <c r="N6111" s="17">
        <f>VLOOKUP($K6111,[1]Budget!$V:$AE,6,0)*IF($C6111="1 - Revenues",1,IF(AND($C6111="5 - Transfers",MID(J6111,15,1)="4"),1,-1))</f>
        <v>-2000</v>
      </c>
      <c r="O6111" s="17">
        <f>IFERROR(IF(RIGHT(LEFT(K6111,15),1)="4",VLOOKUP(K6111,'[1]Budget Worksheet'!A:B,2,0),-1*VLOOKUP(K6111,'[1]Budget Worksheet'!A:B,2,0)),0)</f>
        <v>-14363</v>
      </c>
      <c r="P6111" s="17">
        <f>VLOOKUP($K6111,[1]Budget!$V:$AE,8,0)*IF($C6111="1 - Revenues",1,IF(AND($C6111="5 - Transfers",MID($K6111,15,1)="4"),1,-1))</f>
        <v>-14363</v>
      </c>
      <c r="Q6111" s="17">
        <f>VLOOKUP($K6111,[1]Budget!$V:$AE,10,0)*IF($C6111="1 - Revenues",1,IF(AND($C6111="5 - Transfers",MID(K6111,15,1)="4"),1,-1))</f>
        <v>0</v>
      </c>
      <c r="S6111" s="18" t="b">
        <f>IF(LEFT(C6111,1)="1",1,-1)*SUMIF([1]Budget!V:V,'Budget Worksheet for Pivot Tabl'!K6111,[1]Budget!AC:AC)=P6111</f>
        <v>1</v>
      </c>
    </row>
    <row r="6112" spans="1:19" x14ac:dyDescent="0.25">
      <c r="A6112" t="s">
        <v>99</v>
      </c>
      <c r="B6112" t="s">
        <v>100</v>
      </c>
      <c r="C6112" t="s">
        <v>8</v>
      </c>
      <c r="D6112" t="str">
        <f t="shared" si="95"/>
        <v>OUTFLOWS</v>
      </c>
      <c r="E6112" t="s">
        <v>118</v>
      </c>
      <c r="F6112" t="s">
        <v>100</v>
      </c>
      <c r="G6112" t="s">
        <v>119</v>
      </c>
      <c r="H6112" t="s">
        <v>326</v>
      </c>
      <c r="I6112" t="s">
        <v>701</v>
      </c>
      <c r="J6112" t="s">
        <v>702</v>
      </c>
      <c r="K6112" t="s">
        <v>7470</v>
      </c>
      <c r="L6112" t="s">
        <v>627</v>
      </c>
      <c r="M6112" s="17">
        <f>VLOOKUP($K6112,[1]Budget!$V:$AE,5,0)*IF($C6112="1 - Revenues",1,IF(AND($C6112="5 - Transfers",MID(I6112,15,1)="4"),1,-1))</f>
        <v>0</v>
      </c>
      <c r="N6112" s="17">
        <f>VLOOKUP($K6112,[1]Budget!$V:$AE,6,0)*IF($C6112="1 - Revenues",1,IF(AND($C6112="5 - Transfers",MID(J6112,15,1)="4"),1,-1))</f>
        <v>-1000</v>
      </c>
      <c r="O6112" s="17">
        <f>IFERROR(IF(RIGHT(LEFT(K6112,15),1)="4",VLOOKUP(K6112,'[1]Budget Worksheet'!A:B,2,0),-1*VLOOKUP(K6112,'[1]Budget Worksheet'!A:B,2,0)),0)</f>
        <v>-3216</v>
      </c>
      <c r="P6112" s="17">
        <f>VLOOKUP($K6112,[1]Budget!$V:$AE,8,0)*IF($C6112="1 - Revenues",1,IF(AND($C6112="5 - Transfers",MID($K6112,15,1)="4"),1,-1))</f>
        <v>-3216</v>
      </c>
      <c r="Q6112" s="17">
        <f>VLOOKUP($K6112,[1]Budget!$V:$AE,10,0)*IF($C6112="1 - Revenues",1,IF(AND($C6112="5 - Transfers",MID(K6112,15,1)="4"),1,-1))</f>
        <v>0</v>
      </c>
      <c r="S6112" s="18" t="b">
        <f>IF(LEFT(C6112,1)="1",1,-1)*SUMIF([1]Budget!V:V,'Budget Worksheet for Pivot Tabl'!K6112,[1]Budget!AC:AC)=P6112</f>
        <v>1</v>
      </c>
    </row>
    <row r="6113" spans="1:19" x14ac:dyDescent="0.25">
      <c r="A6113" t="s">
        <v>99</v>
      </c>
      <c r="B6113" t="s">
        <v>100</v>
      </c>
      <c r="C6113" t="s">
        <v>9</v>
      </c>
      <c r="D6113" t="str">
        <f t="shared" si="95"/>
        <v>OUTFLOWS</v>
      </c>
      <c r="E6113" t="s">
        <v>118</v>
      </c>
      <c r="F6113" t="s">
        <v>100</v>
      </c>
      <c r="G6113" t="s">
        <v>119</v>
      </c>
      <c r="H6113" t="s">
        <v>326</v>
      </c>
      <c r="I6113" t="s">
        <v>701</v>
      </c>
      <c r="J6113" t="s">
        <v>702</v>
      </c>
      <c r="K6113" t="s">
        <v>7471</v>
      </c>
      <c r="L6113" t="s">
        <v>900</v>
      </c>
      <c r="M6113" s="17">
        <f>VLOOKUP($K6113,[1]Budget!$V:$AE,5,0)*IF($C6113="1 - Revenues",1,IF(AND($C6113="5 - Transfers",MID(I6113,15,1)="4"),1,-1))</f>
        <v>0</v>
      </c>
      <c r="N6113" s="17">
        <f>VLOOKUP($K6113,[1]Budget!$V:$AE,6,0)*IF($C6113="1 - Revenues",1,IF(AND($C6113="5 - Transfers",MID(J6113,15,1)="4"),1,-1))</f>
        <v>0</v>
      </c>
      <c r="O6113" s="17">
        <f>IFERROR(IF(RIGHT(LEFT(K6113,15),1)="4",VLOOKUP(K6113,'[1]Budget Worksheet'!A:B,2,0),-1*VLOOKUP(K6113,'[1]Budget Worksheet'!A:B,2,0)),0)</f>
        <v>-5000</v>
      </c>
      <c r="P6113" s="17">
        <f>VLOOKUP($K6113,[1]Budget!$V:$AE,8,0)*IF($C6113="1 - Revenues",1,IF(AND($C6113="5 - Transfers",MID($K6113,15,1)="4"),1,-1))</f>
        <v>-5000</v>
      </c>
      <c r="Q6113" s="17">
        <f>VLOOKUP($K6113,[1]Budget!$V:$AE,10,0)*IF($C6113="1 - Revenues",1,IF(AND($C6113="5 - Transfers",MID(K6113,15,1)="4"),1,-1))</f>
        <v>0</v>
      </c>
      <c r="S6113" s="18" t="b">
        <f>IF(LEFT(C6113,1)="1",1,-1)*SUMIF([1]Budget!V:V,'Budget Worksheet for Pivot Tabl'!K6113,[1]Budget!AC:AC)=P6113</f>
        <v>1</v>
      </c>
    </row>
    <row r="6114" spans="1:19" x14ac:dyDescent="0.25">
      <c r="A6114" t="s">
        <v>99</v>
      </c>
      <c r="B6114" t="s">
        <v>100</v>
      </c>
      <c r="C6114" t="s">
        <v>9</v>
      </c>
      <c r="D6114" t="str">
        <f t="shared" si="95"/>
        <v>OUTFLOWS</v>
      </c>
      <c r="E6114" t="s">
        <v>118</v>
      </c>
      <c r="F6114" t="s">
        <v>100</v>
      </c>
      <c r="G6114" t="s">
        <v>119</v>
      </c>
      <c r="H6114" t="s">
        <v>326</v>
      </c>
      <c r="I6114" t="s">
        <v>701</v>
      </c>
      <c r="J6114" t="s">
        <v>702</v>
      </c>
      <c r="K6114" t="s">
        <v>7472</v>
      </c>
      <c r="L6114" t="s">
        <v>723</v>
      </c>
      <c r="M6114" s="17">
        <f>VLOOKUP($K6114,[1]Budget!$V:$AE,5,0)*IF($C6114="1 - Revenues",1,IF(AND($C6114="5 - Transfers",MID(I6114,15,1)="4"),1,-1))</f>
        <v>0</v>
      </c>
      <c r="N6114" s="17">
        <f>VLOOKUP($K6114,[1]Budget!$V:$AE,6,0)*IF($C6114="1 - Revenues",1,IF(AND($C6114="5 - Transfers",MID(J6114,15,1)="4"),1,-1))</f>
        <v>0</v>
      </c>
      <c r="O6114" s="17">
        <f>IFERROR(IF(RIGHT(LEFT(K6114,15),1)="4",VLOOKUP(K6114,'[1]Budget Worksheet'!A:B,2,0),-1*VLOOKUP(K6114,'[1]Budget Worksheet'!A:B,2,0)),0)</f>
        <v>-100000</v>
      </c>
      <c r="P6114" s="17">
        <f>VLOOKUP($K6114,[1]Budget!$V:$AE,8,0)*IF($C6114="1 - Revenues",1,IF(AND($C6114="5 - Transfers",MID($K6114,15,1)="4"),1,-1))</f>
        <v>-100000</v>
      </c>
      <c r="Q6114" s="17">
        <f>VLOOKUP($K6114,[1]Budget!$V:$AE,10,0)*IF($C6114="1 - Revenues",1,IF(AND($C6114="5 - Transfers",MID(K6114,15,1)="4"),1,-1))</f>
        <v>0</v>
      </c>
      <c r="S6114" s="18" t="b">
        <f>IF(LEFT(C6114,1)="1",1,-1)*SUMIF([1]Budget!V:V,'Budget Worksheet for Pivot Tabl'!K6114,[1]Budget!AC:AC)=P6114</f>
        <v>1</v>
      </c>
    </row>
    <row r="6115" spans="1:19" x14ac:dyDescent="0.25">
      <c r="A6115" t="s">
        <v>99</v>
      </c>
      <c r="B6115" t="s">
        <v>100</v>
      </c>
      <c r="C6115" t="s">
        <v>9</v>
      </c>
      <c r="D6115" t="str">
        <f t="shared" si="95"/>
        <v>OUTFLOWS</v>
      </c>
      <c r="E6115" t="s">
        <v>118</v>
      </c>
      <c r="F6115" t="s">
        <v>100</v>
      </c>
      <c r="G6115" t="s">
        <v>119</v>
      </c>
      <c r="H6115" t="s">
        <v>326</v>
      </c>
      <c r="I6115" t="s">
        <v>701</v>
      </c>
      <c r="J6115" t="s">
        <v>702</v>
      </c>
      <c r="K6115" t="s">
        <v>7473</v>
      </c>
      <c r="L6115" t="s">
        <v>674</v>
      </c>
      <c r="M6115" s="17">
        <f>VLOOKUP($K6115,[1]Budget!$V:$AE,5,0)*IF($C6115="1 - Revenues",1,IF(AND($C6115="5 - Transfers",MID(I6115,15,1)="4"),1,-1))</f>
        <v>0</v>
      </c>
      <c r="N6115" s="17">
        <f>VLOOKUP($K6115,[1]Budget!$V:$AE,6,0)*IF($C6115="1 - Revenues",1,IF(AND($C6115="5 - Transfers",MID(J6115,15,1)="4"),1,-1))</f>
        <v>0</v>
      </c>
      <c r="O6115" s="17">
        <f>IFERROR(IF(RIGHT(LEFT(K6115,15),1)="4",VLOOKUP(K6115,'[1]Budget Worksheet'!A:B,2,0),-1*VLOOKUP(K6115,'[1]Budget Worksheet'!A:B,2,0)),0)</f>
        <v>-100000</v>
      </c>
      <c r="P6115" s="17">
        <f>VLOOKUP($K6115,[1]Budget!$V:$AE,8,0)*IF($C6115="1 - Revenues",1,IF(AND($C6115="5 - Transfers",MID($K6115,15,1)="4"),1,-1))</f>
        <v>-100000</v>
      </c>
      <c r="Q6115" s="17">
        <f>VLOOKUP($K6115,[1]Budget!$V:$AE,10,0)*IF($C6115="1 - Revenues",1,IF(AND($C6115="5 - Transfers",MID(K6115,15,1)="4"),1,-1))</f>
        <v>0</v>
      </c>
      <c r="S6115" s="18" t="b">
        <f>IF(LEFT(C6115,1)="1",1,-1)*SUMIF([1]Budget!V:V,'Budget Worksheet for Pivot Tabl'!K6115,[1]Budget!AC:AC)=P6115</f>
        <v>1</v>
      </c>
    </row>
    <row r="6116" spans="1:19" x14ac:dyDescent="0.25">
      <c r="A6116" t="s">
        <v>99</v>
      </c>
      <c r="B6116" t="s">
        <v>100</v>
      </c>
      <c r="C6116" t="s">
        <v>9</v>
      </c>
      <c r="D6116" t="str">
        <f t="shared" si="95"/>
        <v>OUTFLOWS</v>
      </c>
      <c r="E6116" t="s">
        <v>118</v>
      </c>
      <c r="F6116" t="s">
        <v>100</v>
      </c>
      <c r="G6116" t="s">
        <v>119</v>
      </c>
      <c r="H6116" t="s">
        <v>326</v>
      </c>
      <c r="I6116" t="s">
        <v>701</v>
      </c>
      <c r="J6116" t="s">
        <v>702</v>
      </c>
      <c r="K6116" t="s">
        <v>7474</v>
      </c>
      <c r="L6116" t="s">
        <v>7377</v>
      </c>
      <c r="M6116" s="17">
        <f>VLOOKUP($K6116,[1]Budget!$V:$AE,5,0)*IF($C6116="1 - Revenues",1,IF(AND($C6116="5 - Transfers",MID(I6116,15,1)="4"),1,-1))</f>
        <v>0</v>
      </c>
      <c r="N6116" s="17">
        <f>VLOOKUP($K6116,[1]Budget!$V:$AE,6,0)*IF($C6116="1 - Revenues",1,IF(AND($C6116="5 - Transfers",MID(J6116,15,1)="4"),1,-1))</f>
        <v>0</v>
      </c>
      <c r="O6116" s="17">
        <f>IFERROR(IF(RIGHT(LEFT(K6116,15),1)="4",VLOOKUP(K6116,'[1]Budget Worksheet'!A:B,2,0),-1*VLOOKUP(K6116,'[1]Budget Worksheet'!A:B,2,0)),0)</f>
        <v>-1000</v>
      </c>
      <c r="P6116" s="17">
        <f>VLOOKUP($K6116,[1]Budget!$V:$AE,8,0)*IF($C6116="1 - Revenues",1,IF(AND($C6116="5 - Transfers",MID($K6116,15,1)="4"),1,-1))</f>
        <v>-1000</v>
      </c>
      <c r="Q6116" s="17">
        <f>VLOOKUP($K6116,[1]Budget!$V:$AE,10,0)*IF($C6116="1 - Revenues",1,IF(AND($C6116="5 - Transfers",MID(K6116,15,1)="4"),1,-1))</f>
        <v>0</v>
      </c>
      <c r="S6116" s="18" t="b">
        <f>IF(LEFT(C6116,1)="1",1,-1)*SUMIF([1]Budget!V:V,'Budget Worksheet for Pivot Tabl'!K6116,[1]Budget!AC:AC)=P6116</f>
        <v>1</v>
      </c>
    </row>
    <row r="6117" spans="1:19" x14ac:dyDescent="0.25">
      <c r="A6117" t="s">
        <v>99</v>
      </c>
      <c r="B6117" t="s">
        <v>100</v>
      </c>
      <c r="C6117" t="s">
        <v>9</v>
      </c>
      <c r="D6117" t="str">
        <f t="shared" si="95"/>
        <v>OUTFLOWS</v>
      </c>
      <c r="E6117" t="s">
        <v>118</v>
      </c>
      <c r="F6117" t="s">
        <v>100</v>
      </c>
      <c r="G6117" t="s">
        <v>119</v>
      </c>
      <c r="H6117" t="s">
        <v>326</v>
      </c>
      <c r="I6117" t="s">
        <v>701</v>
      </c>
      <c r="J6117" t="s">
        <v>702</v>
      </c>
      <c r="K6117" t="s">
        <v>7475</v>
      </c>
      <c r="L6117" t="s">
        <v>7381</v>
      </c>
      <c r="M6117" s="17">
        <f>VLOOKUP($K6117,[1]Budget!$V:$AE,5,0)*IF($C6117="1 - Revenues",1,IF(AND($C6117="5 - Transfers",MID(I6117,15,1)="4"),1,-1))</f>
        <v>0</v>
      </c>
      <c r="N6117" s="17">
        <f>VLOOKUP($K6117,[1]Budget!$V:$AE,6,0)*IF($C6117="1 - Revenues",1,IF(AND($C6117="5 - Transfers",MID(J6117,15,1)="4"),1,-1))</f>
        <v>0</v>
      </c>
      <c r="O6117" s="17">
        <f>IFERROR(IF(RIGHT(LEFT(K6117,15),1)="4",VLOOKUP(K6117,'[1]Budget Worksheet'!A:B,2,0),-1*VLOOKUP(K6117,'[1]Budget Worksheet'!A:B,2,0)),0)</f>
        <v>-200</v>
      </c>
      <c r="P6117" s="17">
        <f>VLOOKUP($K6117,[1]Budget!$V:$AE,8,0)*IF($C6117="1 - Revenues",1,IF(AND($C6117="5 - Transfers",MID($K6117,15,1)="4"),1,-1))</f>
        <v>-200</v>
      </c>
      <c r="Q6117" s="17">
        <f>VLOOKUP($K6117,[1]Budget!$V:$AE,10,0)*IF($C6117="1 - Revenues",1,IF(AND($C6117="5 - Transfers",MID(K6117,15,1)="4"),1,-1))</f>
        <v>0</v>
      </c>
      <c r="S6117" s="18" t="b">
        <f>IF(LEFT(C6117,1)="1",1,-1)*SUMIF([1]Budget!V:V,'Budget Worksheet for Pivot Tabl'!K6117,[1]Budget!AC:AC)=P6117</f>
        <v>1</v>
      </c>
    </row>
    <row r="6118" spans="1:19" x14ac:dyDescent="0.25">
      <c r="A6118" t="s">
        <v>99</v>
      </c>
      <c r="B6118" t="s">
        <v>100</v>
      </c>
      <c r="C6118" t="s">
        <v>9</v>
      </c>
      <c r="D6118" t="str">
        <f t="shared" si="95"/>
        <v>OUTFLOWS</v>
      </c>
      <c r="E6118" t="s">
        <v>118</v>
      </c>
      <c r="F6118" t="s">
        <v>100</v>
      </c>
      <c r="G6118" t="s">
        <v>119</v>
      </c>
      <c r="H6118" t="s">
        <v>326</v>
      </c>
      <c r="I6118" t="s">
        <v>701</v>
      </c>
      <c r="J6118" t="s">
        <v>702</v>
      </c>
      <c r="K6118" t="s">
        <v>7476</v>
      </c>
      <c r="L6118" t="s">
        <v>490</v>
      </c>
      <c r="M6118" s="17">
        <f>VLOOKUP($K6118,[1]Budget!$V:$AE,5,0)*IF($C6118="1 - Revenues",1,IF(AND($C6118="5 - Transfers",MID(I6118,15,1)="4"),1,-1))</f>
        <v>0</v>
      </c>
      <c r="N6118" s="17">
        <f>VLOOKUP($K6118,[1]Budget!$V:$AE,6,0)*IF($C6118="1 - Revenues",1,IF(AND($C6118="5 - Transfers",MID(J6118,15,1)="4"),1,-1))</f>
        <v>0</v>
      </c>
      <c r="O6118" s="17">
        <f>IFERROR(IF(RIGHT(LEFT(K6118,15),1)="4",VLOOKUP(K6118,'[1]Budget Worksheet'!A:B,2,0),-1*VLOOKUP(K6118,'[1]Budget Worksheet'!A:B,2,0)),0)</f>
        <v>-300</v>
      </c>
      <c r="P6118" s="17">
        <f>VLOOKUP($K6118,[1]Budget!$V:$AE,8,0)*IF($C6118="1 - Revenues",1,IF(AND($C6118="5 - Transfers",MID($K6118,15,1)="4"),1,-1))</f>
        <v>-300</v>
      </c>
      <c r="Q6118" s="17">
        <f>VLOOKUP($K6118,[1]Budget!$V:$AE,10,0)*IF($C6118="1 - Revenues",1,IF(AND($C6118="5 - Transfers",MID(K6118,15,1)="4"),1,-1))</f>
        <v>0</v>
      </c>
      <c r="S6118" s="18" t="b">
        <f>IF(LEFT(C6118,1)="1",1,-1)*SUMIF([1]Budget!V:V,'Budget Worksheet for Pivot Tabl'!K6118,[1]Budget!AC:AC)=P6118</f>
        <v>1</v>
      </c>
    </row>
    <row r="6119" spans="1:19" x14ac:dyDescent="0.25">
      <c r="A6119" t="s">
        <v>99</v>
      </c>
      <c r="B6119" t="s">
        <v>100</v>
      </c>
      <c r="C6119" t="s">
        <v>9</v>
      </c>
      <c r="D6119" t="str">
        <f t="shared" si="95"/>
        <v>OUTFLOWS</v>
      </c>
      <c r="E6119" t="s">
        <v>118</v>
      </c>
      <c r="F6119" t="s">
        <v>100</v>
      </c>
      <c r="G6119" t="s">
        <v>119</v>
      </c>
      <c r="H6119" t="s">
        <v>326</v>
      </c>
      <c r="I6119" t="s">
        <v>701</v>
      </c>
      <c r="J6119" t="s">
        <v>702</v>
      </c>
      <c r="K6119" t="s">
        <v>7477</v>
      </c>
      <c r="L6119" t="s">
        <v>905</v>
      </c>
      <c r="M6119" s="17">
        <f>VLOOKUP($K6119,[1]Budget!$V:$AE,5,0)*IF($C6119="1 - Revenues",1,IF(AND($C6119="5 - Transfers",MID(I6119,15,1)="4"),1,-1))</f>
        <v>0</v>
      </c>
      <c r="N6119" s="17">
        <f>VLOOKUP($K6119,[1]Budget!$V:$AE,6,0)*IF($C6119="1 - Revenues",1,IF(AND($C6119="5 - Transfers",MID(J6119,15,1)="4"),1,-1))</f>
        <v>0</v>
      </c>
      <c r="O6119" s="17">
        <f>IFERROR(IF(RIGHT(LEFT(K6119,15),1)="4",VLOOKUP(K6119,'[1]Budget Worksheet'!A:B,2,0),-1*VLOOKUP(K6119,'[1]Budget Worksheet'!A:B,2,0)),0)</f>
        <v>-200</v>
      </c>
      <c r="P6119" s="17">
        <f>VLOOKUP($K6119,[1]Budget!$V:$AE,8,0)*IF($C6119="1 - Revenues",1,IF(AND($C6119="5 - Transfers",MID($K6119,15,1)="4"),1,-1))</f>
        <v>-200</v>
      </c>
      <c r="Q6119" s="17">
        <f>VLOOKUP($K6119,[1]Budget!$V:$AE,10,0)*IF($C6119="1 - Revenues",1,IF(AND($C6119="5 - Transfers",MID(K6119,15,1)="4"),1,-1))</f>
        <v>0</v>
      </c>
      <c r="S6119" s="18" t="b">
        <f>IF(LEFT(C6119,1)="1",1,-1)*SUMIF([1]Budget!V:V,'Budget Worksheet for Pivot Tabl'!K6119,[1]Budget!AC:AC)=P6119</f>
        <v>1</v>
      </c>
    </row>
    <row r="6120" spans="1:19" x14ac:dyDescent="0.25">
      <c r="A6120" t="s">
        <v>99</v>
      </c>
      <c r="B6120" t="s">
        <v>100</v>
      </c>
      <c r="C6120" t="s">
        <v>9</v>
      </c>
      <c r="D6120" t="str">
        <f t="shared" si="95"/>
        <v>OUTFLOWS</v>
      </c>
      <c r="E6120" t="s">
        <v>118</v>
      </c>
      <c r="F6120" t="s">
        <v>100</v>
      </c>
      <c r="G6120" t="s">
        <v>119</v>
      </c>
      <c r="H6120" t="s">
        <v>326</v>
      </c>
      <c r="I6120" t="s">
        <v>701</v>
      </c>
      <c r="J6120" t="s">
        <v>702</v>
      </c>
      <c r="K6120" t="s">
        <v>7478</v>
      </c>
      <c r="L6120" t="s">
        <v>952</v>
      </c>
      <c r="M6120" s="17">
        <f>VLOOKUP($K6120,[1]Budget!$V:$AE,5,0)*IF($C6120="1 - Revenues",1,IF(AND($C6120="5 - Transfers",MID(I6120,15,1)="4"),1,-1))</f>
        <v>0</v>
      </c>
      <c r="N6120" s="17">
        <f>VLOOKUP($K6120,[1]Budget!$V:$AE,6,0)*IF($C6120="1 - Revenues",1,IF(AND($C6120="5 - Transfers",MID(J6120,15,1)="4"),1,-1))</f>
        <v>0</v>
      </c>
      <c r="O6120" s="17">
        <f>IFERROR(IF(RIGHT(LEFT(K6120,15),1)="4",VLOOKUP(K6120,'[1]Budget Worksheet'!A:B,2,0),-1*VLOOKUP(K6120,'[1]Budget Worksheet'!A:B,2,0)),0)</f>
        <v>-100</v>
      </c>
      <c r="P6120" s="17">
        <f>VLOOKUP($K6120,[1]Budget!$V:$AE,8,0)*IF($C6120="1 - Revenues",1,IF(AND($C6120="5 - Transfers",MID($K6120,15,1)="4"),1,-1))</f>
        <v>-100</v>
      </c>
      <c r="Q6120" s="17">
        <f>VLOOKUP($K6120,[1]Budget!$V:$AE,10,0)*IF($C6120="1 - Revenues",1,IF(AND($C6120="5 - Transfers",MID(K6120,15,1)="4"),1,-1))</f>
        <v>0</v>
      </c>
      <c r="S6120" s="18" t="b">
        <f>IF(LEFT(C6120,1)="1",1,-1)*SUMIF([1]Budget!V:V,'Budget Worksheet for Pivot Tabl'!K6120,[1]Budget!AC:AC)=P6120</f>
        <v>1</v>
      </c>
    </row>
    <row r="6121" spans="1:19" x14ac:dyDescent="0.25">
      <c r="A6121" t="s">
        <v>99</v>
      </c>
      <c r="B6121" t="s">
        <v>100</v>
      </c>
      <c r="C6121" t="s">
        <v>9</v>
      </c>
      <c r="D6121" t="str">
        <f t="shared" si="95"/>
        <v>OUTFLOWS</v>
      </c>
      <c r="E6121" t="s">
        <v>118</v>
      </c>
      <c r="F6121" t="s">
        <v>100</v>
      </c>
      <c r="G6121" t="s">
        <v>119</v>
      </c>
      <c r="H6121" t="s">
        <v>326</v>
      </c>
      <c r="I6121" t="s">
        <v>701</v>
      </c>
      <c r="J6121" t="s">
        <v>702</v>
      </c>
      <c r="K6121" t="s">
        <v>7479</v>
      </c>
      <c r="L6121" t="s">
        <v>649</v>
      </c>
      <c r="M6121" s="17">
        <f>VLOOKUP($K6121,[1]Budget!$V:$AE,5,0)*IF($C6121="1 - Revenues",1,IF(AND($C6121="5 - Transfers",MID(I6121,15,1)="4"),1,-1))</f>
        <v>0</v>
      </c>
      <c r="N6121" s="17">
        <f>VLOOKUP($K6121,[1]Budget!$V:$AE,6,0)*IF($C6121="1 - Revenues",1,IF(AND($C6121="5 - Transfers",MID(J6121,15,1)="4"),1,-1))</f>
        <v>0</v>
      </c>
      <c r="O6121" s="17">
        <f>IFERROR(IF(RIGHT(LEFT(K6121,15),1)="4",VLOOKUP(K6121,'[1]Budget Worksheet'!A:B,2,0),-1*VLOOKUP(K6121,'[1]Budget Worksheet'!A:B,2,0)),0)</f>
        <v>-500</v>
      </c>
      <c r="P6121" s="17">
        <f>VLOOKUP($K6121,[1]Budget!$V:$AE,8,0)*IF($C6121="1 - Revenues",1,IF(AND($C6121="5 - Transfers",MID($K6121,15,1)="4"),1,-1))</f>
        <v>-500</v>
      </c>
      <c r="Q6121" s="17">
        <f>VLOOKUP($K6121,[1]Budget!$V:$AE,10,0)*IF($C6121="1 - Revenues",1,IF(AND($C6121="5 - Transfers",MID(K6121,15,1)="4"),1,-1))</f>
        <v>0</v>
      </c>
      <c r="S6121" s="18" t="b">
        <f>IF(LEFT(C6121,1)="1",1,-1)*SUMIF([1]Budget!V:V,'Budget Worksheet for Pivot Tabl'!K6121,[1]Budget!AC:AC)=P6121</f>
        <v>1</v>
      </c>
    </row>
    <row r="6122" spans="1:19" x14ac:dyDescent="0.25">
      <c r="A6122" t="s">
        <v>99</v>
      </c>
      <c r="B6122" t="s">
        <v>100</v>
      </c>
      <c r="C6122" t="s">
        <v>9</v>
      </c>
      <c r="D6122" t="str">
        <f t="shared" si="95"/>
        <v>OUTFLOWS</v>
      </c>
      <c r="E6122" t="s">
        <v>118</v>
      </c>
      <c r="F6122" t="s">
        <v>100</v>
      </c>
      <c r="G6122" t="s">
        <v>119</v>
      </c>
      <c r="H6122" t="s">
        <v>326</v>
      </c>
      <c r="I6122" t="s">
        <v>701</v>
      </c>
      <c r="J6122" t="s">
        <v>702</v>
      </c>
      <c r="K6122" t="s">
        <v>7480</v>
      </c>
      <c r="L6122" t="s">
        <v>530</v>
      </c>
      <c r="M6122" s="17">
        <f>VLOOKUP($K6122,[1]Budget!$V:$AE,5,0)*IF($C6122="1 - Revenues",1,IF(AND($C6122="5 - Transfers",MID(I6122,15,1)="4"),1,-1))</f>
        <v>0</v>
      </c>
      <c r="N6122" s="17">
        <f>VLOOKUP($K6122,[1]Budget!$V:$AE,6,0)*IF($C6122="1 - Revenues",1,IF(AND($C6122="5 - Transfers",MID(J6122,15,1)="4"),1,-1))</f>
        <v>0</v>
      </c>
      <c r="O6122" s="17">
        <f>IFERROR(IF(RIGHT(LEFT(K6122,15),1)="4",VLOOKUP(K6122,'[1]Budget Worksheet'!A:B,2,0),-1*VLOOKUP(K6122,'[1]Budget Worksheet'!A:B,2,0)),0)</f>
        <v>-600</v>
      </c>
      <c r="P6122" s="17">
        <f>VLOOKUP($K6122,[1]Budget!$V:$AE,8,0)*IF($C6122="1 - Revenues",1,IF(AND($C6122="5 - Transfers",MID($K6122,15,1)="4"),1,-1))</f>
        <v>-1000</v>
      </c>
      <c r="Q6122" s="17">
        <f>VLOOKUP($K6122,[1]Budget!$V:$AE,10,0)*IF($C6122="1 - Revenues",1,IF(AND($C6122="5 - Transfers",MID(K6122,15,1)="4"),1,-1))</f>
        <v>-400</v>
      </c>
      <c r="S6122" s="18" t="b">
        <f>IF(LEFT(C6122,1)="1",1,-1)*SUMIF([1]Budget!V:V,'Budget Worksheet for Pivot Tabl'!K6122,[1]Budget!AC:AC)=P6122</f>
        <v>1</v>
      </c>
    </row>
    <row r="6123" spans="1:19" x14ac:dyDescent="0.25">
      <c r="A6123" t="s">
        <v>99</v>
      </c>
      <c r="B6123" t="s">
        <v>100</v>
      </c>
      <c r="C6123" t="s">
        <v>9</v>
      </c>
      <c r="D6123" t="str">
        <f t="shared" si="95"/>
        <v>OUTFLOWS</v>
      </c>
      <c r="E6123" t="s">
        <v>118</v>
      </c>
      <c r="F6123" t="s">
        <v>100</v>
      </c>
      <c r="G6123" t="s">
        <v>119</v>
      </c>
      <c r="H6123" t="s">
        <v>326</v>
      </c>
      <c r="I6123" t="s">
        <v>701</v>
      </c>
      <c r="J6123" t="s">
        <v>702</v>
      </c>
      <c r="K6123" t="s">
        <v>7481</v>
      </c>
      <c r="L6123" t="s">
        <v>476</v>
      </c>
      <c r="M6123" s="17">
        <f>VLOOKUP($K6123,[1]Budget!$V:$AE,5,0)*IF($C6123="1 - Revenues",1,IF(AND($C6123="5 - Transfers",MID(I6123,15,1)="4"),1,-1))</f>
        <v>0</v>
      </c>
      <c r="N6123" s="17">
        <f>VLOOKUP($K6123,[1]Budget!$V:$AE,6,0)*IF($C6123="1 - Revenues",1,IF(AND($C6123="5 - Transfers",MID(J6123,15,1)="4"),1,-1))</f>
        <v>0</v>
      </c>
      <c r="O6123" s="17">
        <f>IFERROR(IF(RIGHT(LEFT(K6123,15),1)="4",VLOOKUP(K6123,'[1]Budget Worksheet'!A:B,2,0),-1*VLOOKUP(K6123,'[1]Budget Worksheet'!A:B,2,0)),0)</f>
        <v>-100000</v>
      </c>
      <c r="P6123" s="17">
        <f>VLOOKUP($K6123,[1]Budget!$V:$AE,8,0)*IF($C6123="1 - Revenues",1,IF(AND($C6123="5 - Transfers",MID($K6123,15,1)="4"),1,-1))</f>
        <v>-100000</v>
      </c>
      <c r="Q6123" s="17">
        <f>VLOOKUP($K6123,[1]Budget!$V:$AE,10,0)*IF($C6123="1 - Revenues",1,IF(AND($C6123="5 - Transfers",MID(K6123,15,1)="4"),1,-1))</f>
        <v>0</v>
      </c>
      <c r="S6123" s="18" t="b">
        <f>IF(LEFT(C6123,1)="1",1,-1)*SUMIF([1]Budget!V:V,'Budget Worksheet for Pivot Tabl'!K6123,[1]Budget!AC:AC)=P6123</f>
        <v>1</v>
      </c>
    </row>
    <row r="6124" spans="1:19" x14ac:dyDescent="0.25">
      <c r="A6124" t="s">
        <v>99</v>
      </c>
      <c r="B6124" t="s">
        <v>100</v>
      </c>
      <c r="C6124" t="s">
        <v>9</v>
      </c>
      <c r="D6124" t="str">
        <f t="shared" si="95"/>
        <v>OUTFLOWS</v>
      </c>
      <c r="E6124" t="s">
        <v>118</v>
      </c>
      <c r="F6124" t="s">
        <v>100</v>
      </c>
      <c r="G6124" t="s">
        <v>119</v>
      </c>
      <c r="H6124" t="s">
        <v>326</v>
      </c>
      <c r="I6124" t="s">
        <v>701</v>
      </c>
      <c r="J6124" t="s">
        <v>702</v>
      </c>
      <c r="K6124" t="s">
        <v>7482</v>
      </c>
      <c r="L6124" t="s">
        <v>484</v>
      </c>
      <c r="M6124" s="17">
        <f>VLOOKUP($K6124,[1]Budget!$V:$AE,5,0)*IF($C6124="1 - Revenues",1,IF(AND($C6124="5 - Transfers",MID(I6124,15,1)="4"),1,-1))</f>
        <v>0</v>
      </c>
      <c r="N6124" s="17">
        <f>VLOOKUP($K6124,[1]Budget!$V:$AE,6,0)*IF($C6124="1 - Revenues",1,IF(AND($C6124="5 - Transfers",MID(J6124,15,1)="4"),1,-1))</f>
        <v>0</v>
      </c>
      <c r="O6124" s="17">
        <f>IFERROR(IF(RIGHT(LEFT(K6124,15),1)="4",VLOOKUP(K6124,'[1]Budget Worksheet'!A:B,2,0),-1*VLOOKUP(K6124,'[1]Budget Worksheet'!A:B,2,0)),0)</f>
        <v>-500</v>
      </c>
      <c r="P6124" s="17">
        <f>VLOOKUP($K6124,[1]Budget!$V:$AE,8,0)*IF($C6124="1 - Revenues",1,IF(AND($C6124="5 - Transfers",MID($K6124,15,1)="4"),1,-1))</f>
        <v>-500</v>
      </c>
      <c r="Q6124" s="17">
        <f>VLOOKUP($K6124,[1]Budget!$V:$AE,10,0)*IF($C6124="1 - Revenues",1,IF(AND($C6124="5 - Transfers",MID(K6124,15,1)="4"),1,-1))</f>
        <v>0</v>
      </c>
      <c r="S6124" s="18" t="b">
        <f>IF(LEFT(C6124,1)="1",1,-1)*SUMIF([1]Budget!V:V,'Budget Worksheet for Pivot Tabl'!K6124,[1]Budget!AC:AC)=P6124</f>
        <v>1</v>
      </c>
    </row>
    <row r="6125" spans="1:19" x14ac:dyDescent="0.25">
      <c r="A6125" t="s">
        <v>99</v>
      </c>
      <c r="B6125" t="s">
        <v>100</v>
      </c>
      <c r="C6125" t="s">
        <v>9</v>
      </c>
      <c r="D6125" t="str">
        <f t="shared" si="95"/>
        <v>OUTFLOWS</v>
      </c>
      <c r="E6125" t="s">
        <v>118</v>
      </c>
      <c r="F6125" t="s">
        <v>100</v>
      </c>
      <c r="G6125" t="s">
        <v>119</v>
      </c>
      <c r="H6125" t="s">
        <v>326</v>
      </c>
      <c r="I6125" t="s">
        <v>701</v>
      </c>
      <c r="J6125" t="s">
        <v>702</v>
      </c>
      <c r="K6125" t="s">
        <v>7483</v>
      </c>
      <c r="L6125" t="s">
        <v>640</v>
      </c>
      <c r="M6125" s="17">
        <f>VLOOKUP($K6125,[1]Budget!$V:$AE,5,0)*IF($C6125="1 - Revenues",1,IF(AND($C6125="5 - Transfers",MID(I6125,15,1)="4"),1,-1))</f>
        <v>0</v>
      </c>
      <c r="N6125" s="17">
        <f>VLOOKUP($K6125,[1]Budget!$V:$AE,6,0)*IF($C6125="1 - Revenues",1,IF(AND($C6125="5 - Transfers",MID(J6125,15,1)="4"),1,-1))</f>
        <v>0</v>
      </c>
      <c r="O6125" s="17">
        <f>IFERROR(IF(RIGHT(LEFT(K6125,15),1)="4",VLOOKUP(K6125,'[1]Budget Worksheet'!A:B,2,0),-1*VLOOKUP(K6125,'[1]Budget Worksheet'!A:B,2,0)),0)</f>
        <v>-2000</v>
      </c>
      <c r="P6125" s="17">
        <f>VLOOKUP($K6125,[1]Budget!$V:$AE,8,0)*IF($C6125="1 - Revenues",1,IF(AND($C6125="5 - Transfers",MID($K6125,15,1)="4"),1,-1))</f>
        <v>-2000</v>
      </c>
      <c r="Q6125" s="17">
        <f>VLOOKUP($K6125,[1]Budget!$V:$AE,10,0)*IF($C6125="1 - Revenues",1,IF(AND($C6125="5 - Transfers",MID(K6125,15,1)="4"),1,-1))</f>
        <v>0</v>
      </c>
      <c r="S6125" s="18" t="b">
        <f>IF(LEFT(C6125,1)="1",1,-1)*SUMIF([1]Budget!V:V,'Budget Worksheet for Pivot Tabl'!K6125,[1]Budget!AC:AC)=P6125</f>
        <v>1</v>
      </c>
    </row>
    <row r="6126" spans="1:19" x14ac:dyDescent="0.25">
      <c r="A6126" t="s">
        <v>99</v>
      </c>
      <c r="B6126" t="s">
        <v>100</v>
      </c>
      <c r="C6126" t="s">
        <v>9</v>
      </c>
      <c r="D6126" t="str">
        <f t="shared" si="95"/>
        <v>OUTFLOWS</v>
      </c>
      <c r="E6126" t="s">
        <v>118</v>
      </c>
      <c r="F6126" t="s">
        <v>100</v>
      </c>
      <c r="G6126" t="s">
        <v>119</v>
      </c>
      <c r="H6126" t="s">
        <v>326</v>
      </c>
      <c r="I6126" t="s">
        <v>701</v>
      </c>
      <c r="J6126" t="s">
        <v>702</v>
      </c>
      <c r="K6126" t="s">
        <v>7484</v>
      </c>
      <c r="L6126" t="s">
        <v>647</v>
      </c>
      <c r="M6126" s="17">
        <f>VLOOKUP($K6126,[1]Budget!$V:$AE,5,0)*IF($C6126="1 - Revenues",1,IF(AND($C6126="5 - Transfers",MID(I6126,15,1)="4"),1,-1))</f>
        <v>0</v>
      </c>
      <c r="N6126" s="17">
        <f>VLOOKUP($K6126,[1]Budget!$V:$AE,6,0)*IF($C6126="1 - Revenues",1,IF(AND($C6126="5 - Transfers",MID(J6126,15,1)="4"),1,-1))</f>
        <v>0</v>
      </c>
      <c r="O6126" s="17">
        <f>IFERROR(IF(RIGHT(LEFT(K6126,15),1)="4",VLOOKUP(K6126,'[1]Budget Worksheet'!A:B,2,0),-1*VLOOKUP(K6126,'[1]Budget Worksheet'!A:B,2,0)),0)</f>
        <v>-500</v>
      </c>
      <c r="P6126" s="17">
        <f>VLOOKUP($K6126,[1]Budget!$V:$AE,8,0)*IF($C6126="1 - Revenues",1,IF(AND($C6126="5 - Transfers",MID($K6126,15,1)="4"),1,-1))</f>
        <v>-500</v>
      </c>
      <c r="Q6126" s="17">
        <f>VLOOKUP($K6126,[1]Budget!$V:$AE,10,0)*IF($C6126="1 - Revenues",1,IF(AND($C6126="5 - Transfers",MID(K6126,15,1)="4"),1,-1))</f>
        <v>0</v>
      </c>
      <c r="S6126" s="18" t="b">
        <f>IF(LEFT(C6126,1)="1",1,-1)*SUMIF([1]Budget!V:V,'Budget Worksheet for Pivot Tabl'!K6126,[1]Budget!AC:AC)=P6126</f>
        <v>1</v>
      </c>
    </row>
    <row r="6127" spans="1:19" x14ac:dyDescent="0.25">
      <c r="A6127" t="s">
        <v>99</v>
      </c>
      <c r="B6127" t="s">
        <v>100</v>
      </c>
      <c r="C6127" t="s">
        <v>9</v>
      </c>
      <c r="D6127" t="str">
        <f t="shared" si="95"/>
        <v>OUTFLOWS</v>
      </c>
      <c r="E6127" t="s">
        <v>118</v>
      </c>
      <c r="F6127" t="s">
        <v>100</v>
      </c>
      <c r="G6127" t="s">
        <v>119</v>
      </c>
      <c r="H6127" t="s">
        <v>326</v>
      </c>
      <c r="I6127" t="s">
        <v>701</v>
      </c>
      <c r="J6127" t="s">
        <v>702</v>
      </c>
      <c r="K6127" t="s">
        <v>7485</v>
      </c>
      <c r="L6127" t="s">
        <v>651</v>
      </c>
      <c r="M6127" s="17">
        <f>VLOOKUP($K6127,[1]Budget!$V:$AE,5,0)*IF($C6127="1 - Revenues",1,IF(AND($C6127="5 - Transfers",MID(I6127,15,1)="4"),1,-1))</f>
        <v>0</v>
      </c>
      <c r="N6127" s="17">
        <f>VLOOKUP($K6127,[1]Budget!$V:$AE,6,0)*IF($C6127="1 - Revenues",1,IF(AND($C6127="5 - Transfers",MID(J6127,15,1)="4"),1,-1))</f>
        <v>0</v>
      </c>
      <c r="O6127" s="17">
        <f>IFERROR(IF(RIGHT(LEFT(K6127,15),1)="4",VLOOKUP(K6127,'[1]Budget Worksheet'!A:B,2,0),-1*VLOOKUP(K6127,'[1]Budget Worksheet'!A:B,2,0)),0)</f>
        <v>-1500</v>
      </c>
      <c r="P6127" s="17">
        <f>VLOOKUP($K6127,[1]Budget!$V:$AE,8,0)*IF($C6127="1 - Revenues",1,IF(AND($C6127="5 - Transfers",MID($K6127,15,1)="4"),1,-1))</f>
        <v>-1500</v>
      </c>
      <c r="Q6127" s="17">
        <f>VLOOKUP($K6127,[1]Budget!$V:$AE,10,0)*IF($C6127="1 - Revenues",1,IF(AND($C6127="5 - Transfers",MID(K6127,15,1)="4"),1,-1))</f>
        <v>0</v>
      </c>
      <c r="S6127" s="18" t="b">
        <f>IF(LEFT(C6127,1)="1",1,-1)*SUMIF([1]Budget!V:V,'Budget Worksheet for Pivot Tabl'!K6127,[1]Budget!AC:AC)=P6127</f>
        <v>1</v>
      </c>
    </row>
    <row r="6128" spans="1:19" x14ac:dyDescent="0.25">
      <c r="A6128" t="s">
        <v>89</v>
      </c>
      <c r="B6128" t="s">
        <v>90</v>
      </c>
      <c r="C6128" t="s">
        <v>7</v>
      </c>
      <c r="D6128" t="str">
        <f t="shared" si="95"/>
        <v>INFLOWS</v>
      </c>
      <c r="E6128" t="s">
        <v>102</v>
      </c>
      <c r="F6128" t="s">
        <v>103</v>
      </c>
      <c r="G6128" t="s">
        <v>102</v>
      </c>
      <c r="H6128" t="s">
        <v>212</v>
      </c>
      <c r="I6128" t="s">
        <v>213</v>
      </c>
      <c r="J6128" t="s">
        <v>214</v>
      </c>
      <c r="K6128" t="s">
        <v>7486</v>
      </c>
      <c r="L6128" t="s">
        <v>294</v>
      </c>
      <c r="M6128" s="17">
        <f>VLOOKUP($K6128,[1]Budget!$V:$AE,5,0)*IF($C6128="1 - Revenues",1,IF(AND($C6128="5 - Transfers",MID(I6128,15,1)="4"),1,-1))</f>
        <v>16000</v>
      </c>
      <c r="N6128" s="17">
        <f>VLOOKUP($K6128,[1]Budget!$V:$AE,6,0)*IF($C6128="1 - Revenues",1,IF(AND($C6128="5 - Transfers",MID(J6128,15,1)="4"),1,-1))</f>
        <v>-6000</v>
      </c>
      <c r="O6128" s="17">
        <f>IFERROR(IF(RIGHT(LEFT(K6128,15),1)="4",VLOOKUP(K6128,'[1]Budget Worksheet'!A:B,2,0),-1*VLOOKUP(K6128,'[1]Budget Worksheet'!A:B,2,0)),0)</f>
        <v>4680</v>
      </c>
      <c r="P6128" s="17">
        <f>VLOOKUP($K6128,[1]Budget!$V:$AE,8,0)*IF($C6128="1 - Revenues",1,IF(AND($C6128="5 - Transfers",MID($K6128,15,1)="4"),1,-1))</f>
        <v>4680</v>
      </c>
      <c r="Q6128" s="17">
        <f>VLOOKUP($K6128,[1]Budget!$V:$AE,10,0)*IF($C6128="1 - Revenues",1,IF(AND($C6128="5 - Transfers",MID(K6128,15,1)="4"),1,-1))</f>
        <v>0</v>
      </c>
      <c r="S6128" s="18" t="b">
        <f>IF(LEFT(C6128,1)="1",1,-1)*SUMIF([1]Budget!V:V,'Budget Worksheet for Pivot Tabl'!K6128,[1]Budget!AC:AC)=P6128</f>
        <v>1</v>
      </c>
    </row>
    <row r="6129" spans="1:19" x14ac:dyDescent="0.25">
      <c r="A6129" t="s">
        <v>89</v>
      </c>
      <c r="B6129" t="s">
        <v>90</v>
      </c>
      <c r="C6129" t="s">
        <v>7</v>
      </c>
      <c r="D6129" t="str">
        <f t="shared" si="95"/>
        <v>INFLOWS</v>
      </c>
      <c r="E6129" t="s">
        <v>102</v>
      </c>
      <c r="F6129" t="s">
        <v>103</v>
      </c>
      <c r="G6129" t="s">
        <v>102</v>
      </c>
      <c r="H6129" t="s">
        <v>212</v>
      </c>
      <c r="I6129" t="s">
        <v>213</v>
      </c>
      <c r="J6129" t="s">
        <v>214</v>
      </c>
      <c r="K6129" t="s">
        <v>7487</v>
      </c>
      <c r="L6129" t="s">
        <v>300</v>
      </c>
      <c r="M6129" s="17">
        <f>VLOOKUP($K6129,[1]Budget!$V:$AE,5,0)*IF($C6129="1 - Revenues",1,IF(AND($C6129="5 - Transfers",MID(I6129,15,1)="4"),1,-1))</f>
        <v>-1000</v>
      </c>
      <c r="N6129" s="17">
        <f>VLOOKUP($K6129,[1]Budget!$V:$AE,6,0)*IF($C6129="1 - Revenues",1,IF(AND($C6129="5 - Transfers",MID(J6129,15,1)="4"),1,-1))</f>
        <v>0</v>
      </c>
      <c r="O6129" s="17">
        <f>IFERROR(IF(RIGHT(LEFT(K6129,15),1)="4",VLOOKUP(K6129,'[1]Budget Worksheet'!A:B,2,0),-1*VLOOKUP(K6129,'[1]Budget Worksheet'!A:B,2,0)),0)</f>
        <v>-470</v>
      </c>
      <c r="P6129" s="17">
        <f>VLOOKUP($K6129,[1]Budget!$V:$AE,8,0)*IF($C6129="1 - Revenues",1,IF(AND($C6129="5 - Transfers",MID($K6129,15,1)="4"),1,-1))</f>
        <v>-470</v>
      </c>
      <c r="Q6129" s="17">
        <f>VLOOKUP($K6129,[1]Budget!$V:$AE,10,0)*IF($C6129="1 - Revenues",1,IF(AND($C6129="5 - Transfers",MID(K6129,15,1)="4"),1,-1))</f>
        <v>0</v>
      </c>
      <c r="S6129" s="18" t="b">
        <f>IF(LEFT(C6129,1)="1",1,-1)*SUMIF([1]Budget!V:V,'Budget Worksheet for Pivot Tabl'!K6129,[1]Budget!AC:AC)=P6129</f>
        <v>1</v>
      </c>
    </row>
    <row r="6130" spans="1:19" x14ac:dyDescent="0.25">
      <c r="A6130" t="s">
        <v>89</v>
      </c>
      <c r="B6130" t="s">
        <v>90</v>
      </c>
      <c r="C6130" t="s">
        <v>7</v>
      </c>
      <c r="D6130" t="str">
        <f t="shared" si="95"/>
        <v>INFLOWS</v>
      </c>
      <c r="E6130" t="s">
        <v>102</v>
      </c>
      <c r="F6130" t="s">
        <v>103</v>
      </c>
      <c r="G6130" t="s">
        <v>102</v>
      </c>
      <c r="H6130" t="s">
        <v>212</v>
      </c>
      <c r="I6130" t="s">
        <v>213</v>
      </c>
      <c r="J6130" t="s">
        <v>214</v>
      </c>
      <c r="K6130" t="s">
        <v>7488</v>
      </c>
      <c r="L6130" t="s">
        <v>5212</v>
      </c>
      <c r="M6130" s="17">
        <f>VLOOKUP($K6130,[1]Budget!$V:$AE,5,0)*IF($C6130="1 - Revenues",1,IF(AND($C6130="5 - Transfers",MID(I6130,15,1)="4"),1,-1))</f>
        <v>0</v>
      </c>
      <c r="N6130" s="17">
        <f>VLOOKUP($K6130,[1]Budget!$V:$AE,6,0)*IF($C6130="1 - Revenues",1,IF(AND($C6130="5 - Transfers",MID(J6130,15,1)="4"),1,-1))</f>
        <v>0</v>
      </c>
      <c r="O6130" s="17">
        <f>IFERROR(IF(RIGHT(LEFT(K6130,15),1)="4",VLOOKUP(K6130,'[1]Budget Worksheet'!A:B,2,0),-1*VLOOKUP(K6130,'[1]Budget Worksheet'!A:B,2,0)),0)</f>
        <v>0</v>
      </c>
      <c r="P6130" s="17">
        <f>VLOOKUP($K6130,[1]Budget!$V:$AE,8,0)*IF($C6130="1 - Revenues",1,IF(AND($C6130="5 - Transfers",MID($K6130,15,1)="4"),1,-1))</f>
        <v>0</v>
      </c>
      <c r="Q6130" s="17">
        <f>VLOOKUP($K6130,[1]Budget!$V:$AE,10,0)*IF($C6130="1 - Revenues",1,IF(AND($C6130="5 - Transfers",MID(K6130,15,1)="4"),1,-1))</f>
        <v>0</v>
      </c>
      <c r="S6130" s="18" t="b">
        <f>IF(LEFT(C6130,1)="1",1,-1)*SUMIF([1]Budget!V:V,'Budget Worksheet for Pivot Tabl'!K6130,[1]Budget!AC:AC)=P6130</f>
        <v>1</v>
      </c>
    </row>
    <row r="6131" spans="1:19" x14ac:dyDescent="0.25">
      <c r="A6131" t="s">
        <v>89</v>
      </c>
      <c r="B6131" t="s">
        <v>90</v>
      </c>
      <c r="C6131" t="s">
        <v>7</v>
      </c>
      <c r="D6131" t="str">
        <f t="shared" si="95"/>
        <v>INFLOWS</v>
      </c>
      <c r="E6131" t="s">
        <v>102</v>
      </c>
      <c r="F6131" t="s">
        <v>103</v>
      </c>
      <c r="G6131" t="s">
        <v>102</v>
      </c>
      <c r="H6131" t="s">
        <v>212</v>
      </c>
      <c r="I6131" t="s">
        <v>213</v>
      </c>
      <c r="J6131" t="s">
        <v>214</v>
      </c>
      <c r="K6131" t="s">
        <v>7489</v>
      </c>
      <c r="L6131" t="s">
        <v>302</v>
      </c>
      <c r="M6131" s="17">
        <f>VLOOKUP($K6131,[1]Budget!$V:$AE,5,0)*IF($C6131="1 - Revenues",1,IF(AND($C6131="5 - Transfers",MID(I6131,15,1)="4"),1,-1))</f>
        <v>0</v>
      </c>
      <c r="N6131" s="17">
        <f>VLOOKUP($K6131,[1]Budget!$V:$AE,6,0)*IF($C6131="1 - Revenues",1,IF(AND($C6131="5 - Transfers",MID(J6131,15,1)="4"),1,-1))</f>
        <v>0</v>
      </c>
      <c r="O6131" s="17">
        <f>IFERROR(IF(RIGHT(LEFT(K6131,15),1)="4",VLOOKUP(K6131,'[1]Budget Worksheet'!A:B,2,0),-1*VLOOKUP(K6131,'[1]Budget Worksheet'!A:B,2,0)),0)</f>
        <v>0</v>
      </c>
      <c r="P6131" s="17">
        <f>VLOOKUP($K6131,[1]Budget!$V:$AE,8,0)*IF($C6131="1 - Revenues",1,IF(AND($C6131="5 - Transfers",MID($K6131,15,1)="4"),1,-1))</f>
        <v>0</v>
      </c>
      <c r="Q6131" s="17">
        <f>VLOOKUP($K6131,[1]Budget!$V:$AE,10,0)*IF($C6131="1 - Revenues",1,IF(AND($C6131="5 - Transfers",MID(K6131,15,1)="4"),1,-1))</f>
        <v>0</v>
      </c>
      <c r="S6131" s="18" t="b">
        <f>IF(LEFT(C6131,1)="1",1,-1)*SUMIF([1]Budget!V:V,'Budget Worksheet for Pivot Tabl'!K6131,[1]Budget!AC:AC)=P6131</f>
        <v>1</v>
      </c>
    </row>
    <row r="6132" spans="1:19" x14ac:dyDescent="0.25">
      <c r="A6132" t="s">
        <v>89</v>
      </c>
      <c r="B6132" t="s">
        <v>90</v>
      </c>
      <c r="C6132" t="s">
        <v>7</v>
      </c>
      <c r="D6132" t="str">
        <f t="shared" si="95"/>
        <v>INFLOWS</v>
      </c>
      <c r="E6132" t="s">
        <v>102</v>
      </c>
      <c r="F6132" t="s">
        <v>103</v>
      </c>
      <c r="G6132" t="s">
        <v>102</v>
      </c>
      <c r="H6132" t="s">
        <v>212</v>
      </c>
      <c r="I6132" t="s">
        <v>213</v>
      </c>
      <c r="J6132" t="s">
        <v>214</v>
      </c>
      <c r="K6132" t="s">
        <v>7490</v>
      </c>
      <c r="L6132" t="s">
        <v>306</v>
      </c>
      <c r="M6132" s="17">
        <f>VLOOKUP($K6132,[1]Budget!$V:$AE,5,0)*IF($C6132="1 - Revenues",1,IF(AND($C6132="5 - Transfers",MID(I6132,15,1)="4"),1,-1))</f>
        <v>0</v>
      </c>
      <c r="N6132" s="17">
        <f>VLOOKUP($K6132,[1]Budget!$V:$AE,6,0)*IF($C6132="1 - Revenues",1,IF(AND($C6132="5 - Transfers",MID(J6132,15,1)="4"),1,-1))</f>
        <v>240000</v>
      </c>
      <c r="O6132" s="17">
        <f>IFERROR(IF(RIGHT(LEFT(K6132,15),1)="4",VLOOKUP(K6132,'[1]Budget Worksheet'!A:B,2,0),-1*VLOOKUP(K6132,'[1]Budget Worksheet'!A:B,2,0)),0)</f>
        <v>0</v>
      </c>
      <c r="P6132" s="17">
        <f>VLOOKUP($K6132,[1]Budget!$V:$AE,8,0)*IF($C6132="1 - Revenues",1,IF(AND($C6132="5 - Transfers",MID($K6132,15,1)="4"),1,-1))</f>
        <v>0</v>
      </c>
      <c r="Q6132" s="17">
        <f>VLOOKUP($K6132,[1]Budget!$V:$AE,10,0)*IF($C6132="1 - Revenues",1,IF(AND($C6132="5 - Transfers",MID(K6132,15,1)="4"),1,-1))</f>
        <v>0</v>
      </c>
      <c r="S6132" s="18" t="b">
        <f>IF(LEFT(C6132,1)="1",1,-1)*SUMIF([1]Budget!V:V,'Budget Worksheet for Pivot Tabl'!K6132,[1]Budget!AC:AC)=P6132</f>
        <v>1</v>
      </c>
    </row>
    <row r="6133" spans="1:19" x14ac:dyDescent="0.25">
      <c r="A6133" t="s">
        <v>89</v>
      </c>
      <c r="B6133" t="s">
        <v>90</v>
      </c>
      <c r="C6133" t="s">
        <v>7</v>
      </c>
      <c r="D6133" t="str">
        <f t="shared" si="95"/>
        <v>INFLOWS</v>
      </c>
      <c r="E6133" t="s">
        <v>102</v>
      </c>
      <c r="F6133" t="s">
        <v>103</v>
      </c>
      <c r="G6133" t="s">
        <v>102</v>
      </c>
      <c r="H6133" t="s">
        <v>212</v>
      </c>
      <c r="I6133" t="s">
        <v>213</v>
      </c>
      <c r="J6133" t="s">
        <v>214</v>
      </c>
      <c r="K6133" t="s">
        <v>7491</v>
      </c>
      <c r="L6133" t="s">
        <v>7492</v>
      </c>
      <c r="M6133" s="17">
        <f>VLOOKUP($K6133,[1]Budget!$V:$AE,5,0)*IF($C6133="1 - Revenues",1,IF(AND($C6133="5 - Transfers",MID(I6133,15,1)="4"),1,-1))</f>
        <v>1050000</v>
      </c>
      <c r="N6133" s="17">
        <f>VLOOKUP($K6133,[1]Budget!$V:$AE,6,0)*IF($C6133="1 - Revenues",1,IF(AND($C6133="5 - Transfers",MID(J6133,15,1)="4"),1,-1))</f>
        <v>1050000</v>
      </c>
      <c r="O6133" s="17">
        <f>IFERROR(IF(RIGHT(LEFT(K6133,15),1)="4",VLOOKUP(K6133,'[1]Budget Worksheet'!A:B,2,0),-1*VLOOKUP(K6133,'[1]Budget Worksheet'!A:B,2,0)),0)</f>
        <v>1053000</v>
      </c>
      <c r="P6133" s="17">
        <f>VLOOKUP($K6133,[1]Budget!$V:$AE,8,0)*IF($C6133="1 - Revenues",1,IF(AND($C6133="5 - Transfers",MID($K6133,15,1)="4"),1,-1))</f>
        <v>2126790</v>
      </c>
      <c r="Q6133" s="17">
        <f>VLOOKUP($K6133,[1]Budget!$V:$AE,10,0)*IF($C6133="1 - Revenues",1,IF(AND($C6133="5 - Transfers",MID(K6133,15,1)="4"),1,-1))</f>
        <v>1073790</v>
      </c>
      <c r="S6133" s="18" t="b">
        <f>IF(LEFT(C6133,1)="1",1,-1)*SUMIF([1]Budget!V:V,'Budget Worksheet for Pivot Tabl'!K6133,[1]Budget!AC:AC)=P6133</f>
        <v>1</v>
      </c>
    </row>
    <row r="6134" spans="1:19" x14ac:dyDescent="0.25">
      <c r="A6134" t="s">
        <v>89</v>
      </c>
      <c r="B6134" t="s">
        <v>90</v>
      </c>
      <c r="C6134" t="s">
        <v>11</v>
      </c>
      <c r="D6134" t="str">
        <f t="shared" si="95"/>
        <v>OUTFLOWS</v>
      </c>
      <c r="E6134" t="s">
        <v>102</v>
      </c>
      <c r="F6134" t="s">
        <v>103</v>
      </c>
      <c r="G6134" t="s">
        <v>102</v>
      </c>
      <c r="H6134" t="s">
        <v>212</v>
      </c>
      <c r="I6134" t="s">
        <v>213</v>
      </c>
      <c r="J6134" t="s">
        <v>214</v>
      </c>
      <c r="K6134" t="s">
        <v>7493</v>
      </c>
      <c r="L6134" t="s">
        <v>2200</v>
      </c>
      <c r="M6134" s="17">
        <f>VLOOKUP($K6134,[1]Budget!$V:$AE,5,0)*IF($C6134="1 - Revenues",1,IF(AND($C6134="5 - Transfers",MID(I6134,15,1)="4"),1,-1))</f>
        <v>-186000</v>
      </c>
      <c r="N6134" s="17">
        <f>VLOOKUP($K6134,[1]Budget!$V:$AE,6,0)*IF($C6134="1 - Revenues",1,IF(AND($C6134="5 - Transfers",MID(J6134,15,1)="4"),1,-1))</f>
        <v>-186000</v>
      </c>
      <c r="O6134" s="17">
        <f>IFERROR(IF(RIGHT(LEFT(K6134,15),1)="4",VLOOKUP(K6134,'[1]Budget Worksheet'!A:B,2,0),-1*VLOOKUP(K6134,'[1]Budget Worksheet'!A:B,2,0)),0)</f>
        <v>0</v>
      </c>
      <c r="P6134" s="17">
        <f>VLOOKUP($K6134,[1]Budget!$V:$AE,8,0)*IF($C6134="1 - Revenues",1,IF(AND($C6134="5 - Transfers",MID($K6134,15,1)="4"),1,-1))</f>
        <v>0</v>
      </c>
      <c r="Q6134" s="17">
        <f>VLOOKUP($K6134,[1]Budget!$V:$AE,10,0)*IF($C6134="1 - Revenues",1,IF(AND($C6134="5 - Transfers",MID(K6134,15,1)="4"),1,-1))</f>
        <v>0</v>
      </c>
      <c r="S6134" s="18" t="b">
        <f>IF(LEFT(C6134,1)="1",1,-1)*SUMIF([1]Budget!V:V,'Budget Worksheet for Pivot Tabl'!K6134,[1]Budget!AC:AC)=P6134</f>
        <v>1</v>
      </c>
    </row>
    <row r="6135" spans="1:19" x14ac:dyDescent="0.25">
      <c r="A6135" t="s">
        <v>89</v>
      </c>
      <c r="B6135" t="s">
        <v>90</v>
      </c>
      <c r="C6135" t="s">
        <v>11</v>
      </c>
      <c r="D6135" t="str">
        <f t="shared" si="95"/>
        <v>OUTFLOWS</v>
      </c>
      <c r="E6135" t="s">
        <v>102</v>
      </c>
      <c r="F6135" t="s">
        <v>103</v>
      </c>
      <c r="G6135" t="s">
        <v>102</v>
      </c>
      <c r="H6135" t="s">
        <v>212</v>
      </c>
      <c r="I6135" t="s">
        <v>213</v>
      </c>
      <c r="J6135" t="s">
        <v>214</v>
      </c>
      <c r="K6135" t="s">
        <v>7494</v>
      </c>
      <c r="L6135" t="s">
        <v>7495</v>
      </c>
      <c r="M6135" s="17">
        <f>VLOOKUP($K6135,[1]Budget!$V:$AE,5,0)*IF($C6135="1 - Revenues",1,IF(AND($C6135="5 - Transfers",MID(I6135,15,1)="4"),1,-1))</f>
        <v>-128000</v>
      </c>
      <c r="N6135" s="17">
        <f>VLOOKUP($K6135,[1]Budget!$V:$AE,6,0)*IF($C6135="1 - Revenues",1,IF(AND($C6135="5 - Transfers",MID(J6135,15,1)="4"),1,-1))</f>
        <v>-128000</v>
      </c>
      <c r="O6135" s="17">
        <f>IFERROR(IF(RIGHT(LEFT(K6135,15),1)="4",VLOOKUP(K6135,'[1]Budget Worksheet'!A:B,2,0),-1*VLOOKUP(K6135,'[1]Budget Worksheet'!A:B,2,0)),0)</f>
        <v>0</v>
      </c>
      <c r="P6135" s="17">
        <f>VLOOKUP($K6135,[1]Budget!$V:$AE,8,0)*IF($C6135="1 - Revenues",1,IF(AND($C6135="5 - Transfers",MID($K6135,15,1)="4"),1,-1))</f>
        <v>0</v>
      </c>
      <c r="Q6135" s="17">
        <f>VLOOKUP($K6135,[1]Budget!$V:$AE,10,0)*IF($C6135="1 - Revenues",1,IF(AND($C6135="5 - Transfers",MID(K6135,15,1)="4"),1,-1))</f>
        <v>0</v>
      </c>
      <c r="S6135" s="18" t="b">
        <f>IF(LEFT(C6135,1)="1",1,-1)*SUMIF([1]Budget!V:V,'Budget Worksheet for Pivot Tabl'!K6135,[1]Budget!AC:AC)=P6135</f>
        <v>1</v>
      </c>
    </row>
    <row r="6136" spans="1:19" x14ac:dyDescent="0.25">
      <c r="A6136" t="s">
        <v>89</v>
      </c>
      <c r="B6136" t="s">
        <v>90</v>
      </c>
      <c r="C6136" t="s">
        <v>7</v>
      </c>
      <c r="D6136" t="str">
        <f t="shared" si="95"/>
        <v>INFLOWS</v>
      </c>
      <c r="E6136" t="s">
        <v>116</v>
      </c>
      <c r="F6136" t="s">
        <v>117</v>
      </c>
      <c r="G6136" t="s">
        <v>1912</v>
      </c>
      <c r="H6136" t="s">
        <v>1913</v>
      </c>
      <c r="I6136" t="s">
        <v>701</v>
      </c>
      <c r="J6136" t="s">
        <v>702</v>
      </c>
      <c r="K6136" t="s">
        <v>7496</v>
      </c>
      <c r="L6136" t="s">
        <v>5503</v>
      </c>
      <c r="M6136" s="17">
        <f>VLOOKUP($K6136,[1]Budget!$V:$AE,5,0)*IF($C6136="1 - Revenues",1,IF(AND($C6136="5 - Transfers",MID(I6136,15,1)="4"),1,-1))</f>
        <v>0</v>
      </c>
      <c r="N6136" s="17">
        <f>VLOOKUP($K6136,[1]Budget!$V:$AE,6,0)*IF($C6136="1 - Revenues",1,IF(AND($C6136="5 - Transfers",MID(J6136,15,1)="4"),1,-1))</f>
        <v>80000</v>
      </c>
      <c r="O6136" s="17">
        <f>IFERROR(IF(RIGHT(LEFT(K6136,15),1)="4",VLOOKUP(K6136,'[1]Budget Worksheet'!A:B,2,0),-1*VLOOKUP(K6136,'[1]Budget Worksheet'!A:B,2,0)),0)</f>
        <v>0</v>
      </c>
      <c r="P6136" s="17">
        <f>VLOOKUP($K6136,[1]Budget!$V:$AE,8,0)*IF($C6136="1 - Revenues",1,IF(AND($C6136="5 - Transfers",MID($K6136,15,1)="4"),1,-1))</f>
        <v>0</v>
      </c>
      <c r="Q6136" s="17">
        <f>VLOOKUP($K6136,[1]Budget!$V:$AE,10,0)*IF($C6136="1 - Revenues",1,IF(AND($C6136="5 - Transfers",MID(K6136,15,1)="4"),1,-1))</f>
        <v>0</v>
      </c>
      <c r="S6136" s="18" t="b">
        <f>IF(LEFT(C6136,1)="1",1,-1)*SUMIF([1]Budget!V:V,'Budget Worksheet for Pivot Tabl'!K6136,[1]Budget!AC:AC)=P6136</f>
        <v>1</v>
      </c>
    </row>
    <row r="6137" spans="1:19" x14ac:dyDescent="0.25">
      <c r="A6137" t="s">
        <v>89</v>
      </c>
      <c r="B6137" t="s">
        <v>90</v>
      </c>
      <c r="C6137" t="s">
        <v>7</v>
      </c>
      <c r="D6137" t="str">
        <f t="shared" si="95"/>
        <v>INFLOWS</v>
      </c>
      <c r="E6137" t="s">
        <v>116</v>
      </c>
      <c r="F6137" t="s">
        <v>117</v>
      </c>
      <c r="G6137" t="s">
        <v>1912</v>
      </c>
      <c r="H6137" t="s">
        <v>1913</v>
      </c>
      <c r="I6137" t="s">
        <v>701</v>
      </c>
      <c r="J6137" t="s">
        <v>702</v>
      </c>
      <c r="K6137" t="s">
        <v>7497</v>
      </c>
      <c r="L6137" t="s">
        <v>7498</v>
      </c>
      <c r="M6137" s="17">
        <f>VLOOKUP($K6137,[1]Budget!$V:$AE,5,0)*IF($C6137="1 - Revenues",1,IF(AND($C6137="5 - Transfers",MID(I6137,15,1)="4"),1,-1))</f>
        <v>0</v>
      </c>
      <c r="N6137" s="17">
        <f>VLOOKUP($K6137,[1]Budget!$V:$AE,6,0)*IF($C6137="1 - Revenues",1,IF(AND($C6137="5 - Transfers",MID(J6137,15,1)="4"),1,-1))</f>
        <v>0</v>
      </c>
      <c r="O6137" s="17">
        <f>IFERROR(IF(RIGHT(LEFT(K6137,15),1)="4",VLOOKUP(K6137,'[1]Budget Worksheet'!A:B,2,0),-1*VLOOKUP(K6137,'[1]Budget Worksheet'!A:B,2,0)),0)</f>
        <v>0</v>
      </c>
      <c r="P6137" s="17">
        <f>VLOOKUP($K6137,[1]Budget!$V:$AE,8,0)*IF($C6137="1 - Revenues",1,IF(AND($C6137="5 - Transfers",MID($K6137,15,1)="4"),1,-1))</f>
        <v>260000</v>
      </c>
      <c r="Q6137" s="17">
        <f>VLOOKUP($K6137,[1]Budget!$V:$AE,10,0)*IF($C6137="1 - Revenues",1,IF(AND($C6137="5 - Transfers",MID(K6137,15,1)="4"),1,-1))</f>
        <v>260000</v>
      </c>
      <c r="S6137" s="18" t="b">
        <f>IF(LEFT(C6137,1)="1",1,-1)*SUMIF([1]Budget!V:V,'Budget Worksheet for Pivot Tabl'!K6137,[1]Budget!AC:AC)=P6137</f>
        <v>1</v>
      </c>
    </row>
    <row r="6138" spans="1:19" x14ac:dyDescent="0.25">
      <c r="A6138" t="s">
        <v>89</v>
      </c>
      <c r="B6138" t="s">
        <v>90</v>
      </c>
      <c r="C6138" t="s">
        <v>8</v>
      </c>
      <c r="D6138" t="str">
        <f t="shared" si="95"/>
        <v>OUTFLOWS</v>
      </c>
      <c r="E6138" t="s">
        <v>102</v>
      </c>
      <c r="F6138" t="s">
        <v>103</v>
      </c>
      <c r="G6138" t="s">
        <v>102</v>
      </c>
      <c r="H6138" t="s">
        <v>212</v>
      </c>
      <c r="I6138" t="s">
        <v>213</v>
      </c>
      <c r="J6138" t="s">
        <v>214</v>
      </c>
      <c r="K6138" t="s">
        <v>7499</v>
      </c>
      <c r="L6138" t="s">
        <v>590</v>
      </c>
      <c r="M6138" s="17">
        <f>VLOOKUP($K6138,[1]Budget!$V:$AE,5,0)*IF($C6138="1 - Revenues",1,IF(AND($C6138="5 - Transfers",MID(I6138,15,1)="4"),1,-1))</f>
        <v>0</v>
      </c>
      <c r="N6138" s="17">
        <f>VLOOKUP($K6138,[1]Budget!$V:$AE,6,0)*IF($C6138="1 - Revenues",1,IF(AND($C6138="5 - Transfers",MID(J6138,15,1)="4"),1,-1))</f>
        <v>-2000</v>
      </c>
      <c r="O6138" s="17">
        <f>IFERROR(IF(RIGHT(LEFT(K6138,15),1)="4",VLOOKUP(K6138,'[1]Budget Worksheet'!A:B,2,0),-1*VLOOKUP(K6138,'[1]Budget Worksheet'!A:B,2,0)),0)</f>
        <v>0</v>
      </c>
      <c r="P6138" s="17">
        <f>VLOOKUP($K6138,[1]Budget!$V:$AE,8,0)*IF($C6138="1 - Revenues",1,IF(AND($C6138="5 - Transfers",MID($K6138,15,1)="4"),1,-1))</f>
        <v>0</v>
      </c>
      <c r="Q6138" s="17">
        <f>VLOOKUP($K6138,[1]Budget!$V:$AE,10,0)*IF($C6138="1 - Revenues",1,IF(AND($C6138="5 - Transfers",MID(K6138,15,1)="4"),1,-1))</f>
        <v>0</v>
      </c>
      <c r="S6138" s="18" t="b">
        <f>IF(LEFT(C6138,1)="1",1,-1)*SUMIF([1]Budget!V:V,'Budget Worksheet for Pivot Tabl'!K6138,[1]Budget!AC:AC)=P6138</f>
        <v>1</v>
      </c>
    </row>
    <row r="6139" spans="1:19" x14ac:dyDescent="0.25">
      <c r="A6139" t="s">
        <v>89</v>
      </c>
      <c r="B6139" t="s">
        <v>90</v>
      </c>
      <c r="C6139" t="s">
        <v>8</v>
      </c>
      <c r="D6139" t="str">
        <f t="shared" si="95"/>
        <v>OUTFLOWS</v>
      </c>
      <c r="E6139" t="s">
        <v>102</v>
      </c>
      <c r="F6139" t="s">
        <v>103</v>
      </c>
      <c r="G6139" t="s">
        <v>102</v>
      </c>
      <c r="H6139" t="s">
        <v>212</v>
      </c>
      <c r="I6139" t="s">
        <v>213</v>
      </c>
      <c r="J6139" t="s">
        <v>214</v>
      </c>
      <c r="K6139" t="s">
        <v>7500</v>
      </c>
      <c r="L6139" t="s">
        <v>470</v>
      </c>
      <c r="M6139" s="17">
        <f>VLOOKUP($K6139,[1]Budget!$V:$AE,5,0)*IF($C6139="1 - Revenues",1,IF(AND($C6139="5 - Transfers",MID(I6139,15,1)="4"),1,-1))</f>
        <v>0</v>
      </c>
      <c r="N6139" s="17">
        <f>VLOOKUP($K6139,[1]Budget!$V:$AE,6,0)*IF($C6139="1 - Revenues",1,IF(AND($C6139="5 - Transfers",MID(J6139,15,1)="4"),1,-1))</f>
        <v>0</v>
      </c>
      <c r="O6139" s="17">
        <f>IFERROR(IF(RIGHT(LEFT(K6139,15),1)="4",VLOOKUP(K6139,'[1]Budget Worksheet'!A:B,2,0),-1*VLOOKUP(K6139,'[1]Budget Worksheet'!A:B,2,0)),0)</f>
        <v>0</v>
      </c>
      <c r="P6139" s="17">
        <f>VLOOKUP($K6139,[1]Budget!$V:$AE,8,0)*IF($C6139="1 - Revenues",1,IF(AND($C6139="5 - Transfers",MID($K6139,15,1)="4"),1,-1))</f>
        <v>0</v>
      </c>
      <c r="Q6139" s="17">
        <f>VLOOKUP($K6139,[1]Budget!$V:$AE,10,0)*IF($C6139="1 - Revenues",1,IF(AND($C6139="5 - Transfers",MID(K6139,15,1)="4"),1,-1))</f>
        <v>0</v>
      </c>
      <c r="S6139" s="18" t="b">
        <f>IF(LEFT(C6139,1)="1",1,-1)*SUMIF([1]Budget!V:V,'Budget Worksheet for Pivot Tabl'!K6139,[1]Budget!AC:AC)=P6139</f>
        <v>1</v>
      </c>
    </row>
    <row r="6140" spans="1:19" x14ac:dyDescent="0.25">
      <c r="A6140" t="s">
        <v>89</v>
      </c>
      <c r="B6140" t="s">
        <v>90</v>
      </c>
      <c r="C6140" t="s">
        <v>8</v>
      </c>
      <c r="D6140" t="str">
        <f t="shared" si="95"/>
        <v>OUTFLOWS</v>
      </c>
      <c r="E6140" t="s">
        <v>102</v>
      </c>
      <c r="F6140" t="s">
        <v>103</v>
      </c>
      <c r="G6140" t="s">
        <v>102</v>
      </c>
      <c r="H6140" t="s">
        <v>212</v>
      </c>
      <c r="I6140" t="s">
        <v>213</v>
      </c>
      <c r="J6140" t="s">
        <v>214</v>
      </c>
      <c r="K6140" t="s">
        <v>7501</v>
      </c>
      <c r="L6140" t="s">
        <v>606</v>
      </c>
      <c r="M6140" s="17">
        <f>VLOOKUP($K6140,[1]Budget!$V:$AE,5,0)*IF($C6140="1 - Revenues",1,IF(AND($C6140="5 - Transfers",MID(I6140,15,1)="4"),1,-1))</f>
        <v>0</v>
      </c>
      <c r="N6140" s="17">
        <f>VLOOKUP($K6140,[1]Budget!$V:$AE,6,0)*IF($C6140="1 - Revenues",1,IF(AND($C6140="5 - Transfers",MID(J6140,15,1)="4"),1,-1))</f>
        <v>0</v>
      </c>
      <c r="O6140" s="17">
        <f>IFERROR(IF(RIGHT(LEFT(K6140,15),1)="4",VLOOKUP(K6140,'[1]Budget Worksheet'!A:B,2,0),-1*VLOOKUP(K6140,'[1]Budget Worksheet'!A:B,2,0)),0)</f>
        <v>0</v>
      </c>
      <c r="P6140" s="17">
        <f>VLOOKUP($K6140,[1]Budget!$V:$AE,8,0)*IF($C6140="1 - Revenues",1,IF(AND($C6140="5 - Transfers",MID($K6140,15,1)="4"),1,-1))</f>
        <v>0</v>
      </c>
      <c r="Q6140" s="17">
        <f>VLOOKUP($K6140,[1]Budget!$V:$AE,10,0)*IF($C6140="1 - Revenues",1,IF(AND($C6140="5 - Transfers",MID(K6140,15,1)="4"),1,-1))</f>
        <v>0</v>
      </c>
      <c r="S6140" s="18" t="b">
        <f>IF(LEFT(C6140,1)="1",1,-1)*SUMIF([1]Budget!V:V,'Budget Worksheet for Pivot Tabl'!K6140,[1]Budget!AC:AC)=P6140</f>
        <v>1</v>
      </c>
    </row>
    <row r="6141" spans="1:19" x14ac:dyDescent="0.25">
      <c r="A6141" t="s">
        <v>89</v>
      </c>
      <c r="B6141" t="s">
        <v>90</v>
      </c>
      <c r="C6141" t="s">
        <v>8</v>
      </c>
      <c r="D6141" t="str">
        <f t="shared" si="95"/>
        <v>OUTFLOWS</v>
      </c>
      <c r="E6141" t="s">
        <v>102</v>
      </c>
      <c r="F6141" t="s">
        <v>103</v>
      </c>
      <c r="G6141" t="s">
        <v>102</v>
      </c>
      <c r="H6141" t="s">
        <v>212</v>
      </c>
      <c r="I6141" t="s">
        <v>213</v>
      </c>
      <c r="J6141" t="s">
        <v>214</v>
      </c>
      <c r="K6141" t="s">
        <v>7502</v>
      </c>
      <c r="L6141" t="s">
        <v>472</v>
      </c>
      <c r="M6141" s="17">
        <f>VLOOKUP($K6141,[1]Budget!$V:$AE,5,0)*IF($C6141="1 - Revenues",1,IF(AND($C6141="5 - Transfers",MID(I6141,15,1)="4"),1,-1))</f>
        <v>0</v>
      </c>
      <c r="N6141" s="17">
        <f>VLOOKUP($K6141,[1]Budget!$V:$AE,6,0)*IF($C6141="1 - Revenues",1,IF(AND($C6141="5 - Transfers",MID(J6141,15,1)="4"),1,-1))</f>
        <v>0</v>
      </c>
      <c r="O6141" s="17">
        <f>IFERROR(IF(RIGHT(LEFT(K6141,15),1)="4",VLOOKUP(K6141,'[1]Budget Worksheet'!A:B,2,0),-1*VLOOKUP(K6141,'[1]Budget Worksheet'!A:B,2,0)),0)</f>
        <v>0</v>
      </c>
      <c r="P6141" s="17">
        <f>VLOOKUP($K6141,[1]Budget!$V:$AE,8,0)*IF($C6141="1 - Revenues",1,IF(AND($C6141="5 - Transfers",MID($K6141,15,1)="4"),1,-1))</f>
        <v>0</v>
      </c>
      <c r="Q6141" s="17">
        <f>VLOOKUP($K6141,[1]Budget!$V:$AE,10,0)*IF($C6141="1 - Revenues",1,IF(AND($C6141="5 - Transfers",MID(K6141,15,1)="4"),1,-1))</f>
        <v>0</v>
      </c>
      <c r="S6141" s="18" t="b">
        <f>IF(LEFT(C6141,1)="1",1,-1)*SUMIF([1]Budget!V:V,'Budget Worksheet for Pivot Tabl'!K6141,[1]Budget!AC:AC)=P6141</f>
        <v>1</v>
      </c>
    </row>
    <row r="6142" spans="1:19" x14ac:dyDescent="0.25">
      <c r="A6142" t="s">
        <v>89</v>
      </c>
      <c r="B6142" t="s">
        <v>90</v>
      </c>
      <c r="C6142" t="s">
        <v>9</v>
      </c>
      <c r="D6142" t="str">
        <f t="shared" si="95"/>
        <v>OUTFLOWS</v>
      </c>
      <c r="E6142" t="s">
        <v>102</v>
      </c>
      <c r="F6142" t="s">
        <v>103</v>
      </c>
      <c r="G6142" t="s">
        <v>102</v>
      </c>
      <c r="H6142" t="s">
        <v>212</v>
      </c>
      <c r="I6142" t="s">
        <v>213</v>
      </c>
      <c r="J6142" t="s">
        <v>214</v>
      </c>
      <c r="K6142" t="s">
        <v>7503</v>
      </c>
      <c r="L6142" t="s">
        <v>5244</v>
      </c>
      <c r="M6142" s="17">
        <f>VLOOKUP($K6142,[1]Budget!$V:$AE,5,0)*IF($C6142="1 - Revenues",1,IF(AND($C6142="5 - Transfers",MID(I6142,15,1)="4"),1,-1))</f>
        <v>-1000</v>
      </c>
      <c r="N6142" s="17">
        <f>VLOOKUP($K6142,[1]Budget!$V:$AE,6,0)*IF($C6142="1 - Revenues",1,IF(AND($C6142="5 - Transfers",MID(J6142,15,1)="4"),1,-1))</f>
        <v>0</v>
      </c>
      <c r="O6142" s="17">
        <f>IFERROR(IF(RIGHT(LEFT(K6142,15),1)="4",VLOOKUP(K6142,'[1]Budget Worksheet'!A:B,2,0),-1*VLOOKUP(K6142,'[1]Budget Worksheet'!A:B,2,0)),0)</f>
        <v>0</v>
      </c>
      <c r="P6142" s="17">
        <f>VLOOKUP($K6142,[1]Budget!$V:$AE,8,0)*IF($C6142="1 - Revenues",1,IF(AND($C6142="5 - Transfers",MID($K6142,15,1)="4"),1,-1))</f>
        <v>0</v>
      </c>
      <c r="Q6142" s="17">
        <f>VLOOKUP($K6142,[1]Budget!$V:$AE,10,0)*IF($C6142="1 - Revenues",1,IF(AND($C6142="5 - Transfers",MID(K6142,15,1)="4"),1,-1))</f>
        <v>0</v>
      </c>
      <c r="S6142" s="18" t="b">
        <f>IF(LEFT(C6142,1)="1",1,-1)*SUMIF([1]Budget!V:V,'Budget Worksheet for Pivot Tabl'!K6142,[1]Budget!AC:AC)=P6142</f>
        <v>1</v>
      </c>
    </row>
    <row r="6143" spans="1:19" x14ac:dyDescent="0.25">
      <c r="A6143" t="s">
        <v>89</v>
      </c>
      <c r="B6143" t="s">
        <v>90</v>
      </c>
      <c r="C6143" t="s">
        <v>9</v>
      </c>
      <c r="D6143" t="str">
        <f t="shared" si="95"/>
        <v>OUTFLOWS</v>
      </c>
      <c r="E6143" t="s">
        <v>102</v>
      </c>
      <c r="F6143" t="s">
        <v>103</v>
      </c>
      <c r="G6143" t="s">
        <v>102</v>
      </c>
      <c r="H6143" t="s">
        <v>212</v>
      </c>
      <c r="I6143" t="s">
        <v>213</v>
      </c>
      <c r="J6143" t="s">
        <v>214</v>
      </c>
      <c r="K6143" t="s">
        <v>7504</v>
      </c>
      <c r="L6143" t="s">
        <v>5246</v>
      </c>
      <c r="M6143" s="17">
        <f>VLOOKUP($K6143,[1]Budget!$V:$AE,5,0)*IF($C6143="1 - Revenues",1,IF(AND($C6143="5 - Transfers",MID(I6143,15,1)="4"),1,-1))</f>
        <v>-197000</v>
      </c>
      <c r="N6143" s="17">
        <f>VLOOKUP($K6143,[1]Budget!$V:$AE,6,0)*IF($C6143="1 - Revenues",1,IF(AND($C6143="5 - Transfers",MID(J6143,15,1)="4"),1,-1))</f>
        <v>0</v>
      </c>
      <c r="O6143" s="17">
        <f>IFERROR(IF(RIGHT(LEFT(K6143,15),1)="4",VLOOKUP(K6143,'[1]Budget Worksheet'!A:B,2,0),-1*VLOOKUP(K6143,'[1]Budget Worksheet'!A:B,2,0)),0)</f>
        <v>0</v>
      </c>
      <c r="P6143" s="17">
        <f>VLOOKUP($K6143,[1]Budget!$V:$AE,8,0)*IF($C6143="1 - Revenues",1,IF(AND($C6143="5 - Transfers",MID($K6143,15,1)="4"),1,-1))</f>
        <v>0</v>
      </c>
      <c r="Q6143" s="17">
        <f>VLOOKUP($K6143,[1]Budget!$V:$AE,10,0)*IF($C6143="1 - Revenues",1,IF(AND($C6143="5 - Transfers",MID(K6143,15,1)="4"),1,-1))</f>
        <v>0</v>
      </c>
      <c r="S6143" s="18" t="b">
        <f>IF(LEFT(C6143,1)="1",1,-1)*SUMIF([1]Budget!V:V,'Budget Worksheet for Pivot Tabl'!K6143,[1]Budget!AC:AC)=P6143</f>
        <v>1</v>
      </c>
    </row>
    <row r="6144" spans="1:19" x14ac:dyDescent="0.25">
      <c r="A6144" t="s">
        <v>89</v>
      </c>
      <c r="B6144" t="s">
        <v>90</v>
      </c>
      <c r="C6144" t="s">
        <v>11</v>
      </c>
      <c r="D6144" t="str">
        <f t="shared" si="95"/>
        <v>OUTFLOWS</v>
      </c>
      <c r="E6144" t="s">
        <v>102</v>
      </c>
      <c r="F6144" t="s">
        <v>103</v>
      </c>
      <c r="G6144" t="s">
        <v>102</v>
      </c>
      <c r="H6144" t="s">
        <v>212</v>
      </c>
      <c r="I6144" t="s">
        <v>213</v>
      </c>
      <c r="J6144" t="s">
        <v>214</v>
      </c>
      <c r="K6144" t="s">
        <v>7505</v>
      </c>
      <c r="L6144" t="s">
        <v>576</v>
      </c>
      <c r="M6144" s="17">
        <f>VLOOKUP($K6144,[1]Budget!$V:$AE,5,0)*IF($C6144="1 - Revenues",1,IF(AND($C6144="5 - Transfers",MID(I6144,15,1)="4"),1,-1))</f>
        <v>0</v>
      </c>
      <c r="N6144" s="17">
        <f>VLOOKUP($K6144,[1]Budget!$V:$AE,6,0)*IF($C6144="1 - Revenues",1,IF(AND($C6144="5 - Transfers",MID(J6144,15,1)="4"),1,-1))</f>
        <v>0</v>
      </c>
      <c r="O6144" s="17">
        <f>IFERROR(IF(RIGHT(LEFT(K6144,15),1)="4",VLOOKUP(K6144,'[1]Budget Worksheet'!A:B,2,0),-1*VLOOKUP(K6144,'[1]Budget Worksheet'!A:B,2,0)),0)</f>
        <v>0</v>
      </c>
      <c r="P6144" s="17">
        <f>VLOOKUP($K6144,[1]Budget!$V:$AE,8,0)*IF($C6144="1 - Revenues",1,IF(AND($C6144="5 - Transfers",MID($K6144,15,1)="4"),1,-1))</f>
        <v>0</v>
      </c>
      <c r="Q6144" s="17">
        <f>VLOOKUP($K6144,[1]Budget!$V:$AE,10,0)*IF($C6144="1 - Revenues",1,IF(AND($C6144="5 - Transfers",MID(K6144,15,1)="4"),1,-1))</f>
        <v>0</v>
      </c>
      <c r="S6144" s="18" t="b">
        <f>IF(LEFT(C6144,1)="1",1,-1)*SUMIF([1]Budget!V:V,'Budget Worksheet for Pivot Tabl'!K6144,[1]Budget!AC:AC)=P6144</f>
        <v>1</v>
      </c>
    </row>
    <row r="6145" spans="1:19" x14ac:dyDescent="0.25">
      <c r="A6145" t="s">
        <v>89</v>
      </c>
      <c r="B6145" t="s">
        <v>90</v>
      </c>
      <c r="C6145" t="s">
        <v>11</v>
      </c>
      <c r="D6145" t="str">
        <f t="shared" si="95"/>
        <v>OUTFLOWS</v>
      </c>
      <c r="E6145" t="s">
        <v>102</v>
      </c>
      <c r="F6145" t="s">
        <v>103</v>
      </c>
      <c r="G6145" t="s">
        <v>102</v>
      </c>
      <c r="H6145" t="s">
        <v>212</v>
      </c>
      <c r="I6145" t="s">
        <v>213</v>
      </c>
      <c r="J6145" t="s">
        <v>214</v>
      </c>
      <c r="K6145" t="s">
        <v>7506</v>
      </c>
      <c r="L6145" t="s">
        <v>5258</v>
      </c>
      <c r="M6145" s="17">
        <f>VLOOKUP($K6145,[1]Budget!$V:$AE,5,0)*IF($C6145="1 - Revenues",1,IF(AND($C6145="5 - Transfers",MID(I6145,15,1)="4"),1,-1))</f>
        <v>240000</v>
      </c>
      <c r="N6145" s="17">
        <f>VLOOKUP($K6145,[1]Budget!$V:$AE,6,0)*IF($C6145="1 - Revenues",1,IF(AND($C6145="5 - Transfers",MID(J6145,15,1)="4"),1,-1))</f>
        <v>0</v>
      </c>
      <c r="O6145" s="17">
        <f>IFERROR(IF(RIGHT(LEFT(K6145,15),1)="4",VLOOKUP(K6145,'[1]Budget Worksheet'!A:B,2,0),-1*VLOOKUP(K6145,'[1]Budget Worksheet'!A:B,2,0)),0)</f>
        <v>0</v>
      </c>
      <c r="P6145" s="17">
        <f>VLOOKUP($K6145,[1]Budget!$V:$AE,8,0)*IF($C6145="1 - Revenues",1,IF(AND($C6145="5 - Transfers",MID($K6145,15,1)="4"),1,-1))</f>
        <v>0</v>
      </c>
      <c r="Q6145" s="17">
        <f>VLOOKUP($K6145,[1]Budget!$V:$AE,10,0)*IF($C6145="1 - Revenues",1,IF(AND($C6145="5 - Transfers",MID(K6145,15,1)="4"),1,-1))</f>
        <v>0</v>
      </c>
      <c r="S6145" s="18" t="b">
        <f>IF(LEFT(C6145,1)="1",1,-1)*SUMIF([1]Budget!V:V,'Budget Worksheet for Pivot Tabl'!K6145,[1]Budget!AC:AC)=P6145</f>
        <v>1</v>
      </c>
    </row>
    <row r="6146" spans="1:19" x14ac:dyDescent="0.25">
      <c r="A6146" t="s">
        <v>89</v>
      </c>
      <c r="B6146" t="s">
        <v>90</v>
      </c>
      <c r="C6146" t="s">
        <v>11</v>
      </c>
      <c r="D6146" t="str">
        <f t="shared" si="95"/>
        <v>OUTFLOWS</v>
      </c>
      <c r="E6146" t="s">
        <v>102</v>
      </c>
      <c r="F6146" t="s">
        <v>103</v>
      </c>
      <c r="G6146" t="s">
        <v>102</v>
      </c>
      <c r="H6146" t="s">
        <v>212</v>
      </c>
      <c r="I6146" t="s">
        <v>213</v>
      </c>
      <c r="J6146" t="s">
        <v>214</v>
      </c>
      <c r="K6146" t="s">
        <v>7507</v>
      </c>
      <c r="L6146" t="s">
        <v>5260</v>
      </c>
      <c r="M6146" s="17">
        <f>VLOOKUP($K6146,[1]Budget!$V:$AE,5,0)*IF($C6146="1 - Revenues",1,IF(AND($C6146="5 - Transfers",MID(I6146,15,1)="4"),1,-1))</f>
        <v>0</v>
      </c>
      <c r="N6146" s="17">
        <f>VLOOKUP($K6146,[1]Budget!$V:$AE,6,0)*IF($C6146="1 - Revenues",1,IF(AND($C6146="5 - Transfers",MID(J6146,15,1)="4"),1,-1))</f>
        <v>0</v>
      </c>
      <c r="O6146" s="17">
        <f>IFERROR(IF(RIGHT(LEFT(K6146,15),1)="4",VLOOKUP(K6146,'[1]Budget Worksheet'!A:B,2,0),-1*VLOOKUP(K6146,'[1]Budget Worksheet'!A:B,2,0)),0)</f>
        <v>0</v>
      </c>
      <c r="P6146" s="17">
        <f>VLOOKUP($K6146,[1]Budget!$V:$AE,8,0)*IF($C6146="1 - Revenues",1,IF(AND($C6146="5 - Transfers",MID($K6146,15,1)="4"),1,-1))</f>
        <v>0</v>
      </c>
      <c r="Q6146" s="17">
        <f>VLOOKUP($K6146,[1]Budget!$V:$AE,10,0)*IF($C6146="1 - Revenues",1,IF(AND($C6146="5 - Transfers",MID(K6146,15,1)="4"),1,-1))</f>
        <v>0</v>
      </c>
      <c r="S6146" s="18" t="b">
        <f>IF(LEFT(C6146,1)="1",1,-1)*SUMIF([1]Budget!V:V,'Budget Worksheet for Pivot Tabl'!K6146,[1]Budget!AC:AC)=P6146</f>
        <v>1</v>
      </c>
    </row>
    <row r="6147" spans="1:19" x14ac:dyDescent="0.25">
      <c r="A6147" t="s">
        <v>89</v>
      </c>
      <c r="B6147" t="s">
        <v>90</v>
      </c>
      <c r="C6147" t="s">
        <v>11</v>
      </c>
      <c r="D6147" t="str">
        <f t="shared" ref="D6147:D6210" si="96">IF(C6147="1 - Revenues","INFLOWS","OUTFLOWS")</f>
        <v>OUTFLOWS</v>
      </c>
      <c r="E6147" t="s">
        <v>102</v>
      </c>
      <c r="F6147" t="s">
        <v>103</v>
      </c>
      <c r="G6147" t="s">
        <v>102</v>
      </c>
      <c r="H6147" t="s">
        <v>212</v>
      </c>
      <c r="I6147" t="s">
        <v>213</v>
      </c>
      <c r="J6147" t="s">
        <v>214</v>
      </c>
      <c r="K6147" t="s">
        <v>7508</v>
      </c>
      <c r="L6147" t="s">
        <v>5262</v>
      </c>
      <c r="M6147" s="17">
        <f>VLOOKUP($K6147,[1]Budget!$V:$AE,5,0)*IF($C6147="1 - Revenues",1,IF(AND($C6147="5 - Transfers",MID(I6147,15,1)="4"),1,-1))</f>
        <v>0</v>
      </c>
      <c r="N6147" s="17">
        <f>VLOOKUP($K6147,[1]Budget!$V:$AE,6,0)*IF($C6147="1 - Revenues",1,IF(AND($C6147="5 - Transfers",MID(J6147,15,1)="4"),1,-1))</f>
        <v>0</v>
      </c>
      <c r="O6147" s="17">
        <f>IFERROR(IF(RIGHT(LEFT(K6147,15),1)="4",VLOOKUP(K6147,'[1]Budget Worksheet'!A:B,2,0),-1*VLOOKUP(K6147,'[1]Budget Worksheet'!A:B,2,0)),0)</f>
        <v>0</v>
      </c>
      <c r="P6147" s="17">
        <f>VLOOKUP($K6147,[1]Budget!$V:$AE,8,0)*IF($C6147="1 - Revenues",1,IF(AND($C6147="5 - Transfers",MID($K6147,15,1)="4"),1,-1))</f>
        <v>0</v>
      </c>
      <c r="Q6147" s="17">
        <f>VLOOKUP($K6147,[1]Budget!$V:$AE,10,0)*IF($C6147="1 - Revenues",1,IF(AND($C6147="5 - Transfers",MID(K6147,15,1)="4"),1,-1))</f>
        <v>0</v>
      </c>
      <c r="S6147" s="18" t="b">
        <f>IF(LEFT(C6147,1)="1",1,-1)*SUMIF([1]Budget!V:V,'Budget Worksheet for Pivot Tabl'!K6147,[1]Budget!AC:AC)=P6147</f>
        <v>1</v>
      </c>
    </row>
    <row r="6148" spans="1:19" x14ac:dyDescent="0.25">
      <c r="A6148" t="s">
        <v>89</v>
      </c>
      <c r="B6148" t="s">
        <v>90</v>
      </c>
      <c r="C6148" t="s">
        <v>10</v>
      </c>
      <c r="D6148" t="str">
        <f t="shared" si="96"/>
        <v>OUTFLOWS</v>
      </c>
      <c r="E6148" t="s">
        <v>108</v>
      </c>
      <c r="F6148" t="s">
        <v>109</v>
      </c>
      <c r="G6148" t="s">
        <v>102</v>
      </c>
      <c r="H6148" t="s">
        <v>212</v>
      </c>
      <c r="I6148" t="s">
        <v>701</v>
      </c>
      <c r="J6148" t="s">
        <v>702</v>
      </c>
      <c r="K6148" t="s">
        <v>7509</v>
      </c>
      <c r="L6148" t="s">
        <v>5550</v>
      </c>
      <c r="M6148" s="17">
        <f>VLOOKUP($K6148,[1]Budget!$V:$AE,5,0)*IF($C6148="1 - Revenues",1,IF(AND($C6148="5 - Transfers",MID(I6148,15,1)="4"),1,-1))</f>
        <v>0</v>
      </c>
      <c r="N6148" s="17">
        <f>VLOOKUP($K6148,[1]Budget!$V:$AE,6,0)*IF($C6148="1 - Revenues",1,IF(AND($C6148="5 - Transfers",MID(J6148,15,1)="4"),1,-1))</f>
        <v>0</v>
      </c>
      <c r="O6148" s="17">
        <f>IFERROR(IF(RIGHT(LEFT(K6148,15),1)="4",VLOOKUP(K6148,'[1]Budget Worksheet'!A:B,2,0),-1*VLOOKUP(K6148,'[1]Budget Worksheet'!A:B,2,0)),0)</f>
        <v>0</v>
      </c>
      <c r="P6148" s="17">
        <f>VLOOKUP($K6148,[1]Budget!$V:$AE,8,0)*IF($C6148="1 - Revenues",1,IF(AND($C6148="5 - Transfers",MID($K6148,15,1)="4"),1,-1))</f>
        <v>0</v>
      </c>
      <c r="Q6148" s="17">
        <f>VLOOKUP($K6148,[1]Budget!$V:$AE,10,0)*IF($C6148="1 - Revenues",1,IF(AND($C6148="5 - Transfers",MID(K6148,15,1)="4"),1,-1))</f>
        <v>0</v>
      </c>
      <c r="S6148" s="18" t="b">
        <f>IF(LEFT(C6148,1)="1",1,-1)*SUMIF([1]Budget!V:V,'Budget Worksheet for Pivot Tabl'!K6148,[1]Budget!AC:AC)=P6148</f>
        <v>1</v>
      </c>
    </row>
    <row r="6149" spans="1:19" x14ac:dyDescent="0.25">
      <c r="A6149" t="s">
        <v>89</v>
      </c>
      <c r="B6149" t="s">
        <v>90</v>
      </c>
      <c r="C6149" t="s">
        <v>10</v>
      </c>
      <c r="D6149" t="str">
        <f t="shared" si="96"/>
        <v>OUTFLOWS</v>
      </c>
      <c r="E6149" t="s">
        <v>108</v>
      </c>
      <c r="F6149" t="s">
        <v>109</v>
      </c>
      <c r="G6149" t="s">
        <v>102</v>
      </c>
      <c r="H6149" t="s">
        <v>212</v>
      </c>
      <c r="I6149" t="s">
        <v>701</v>
      </c>
      <c r="J6149" t="s">
        <v>702</v>
      </c>
      <c r="K6149" t="s">
        <v>7510</v>
      </c>
      <c r="L6149" t="s">
        <v>1291</v>
      </c>
      <c r="M6149" s="17">
        <f>VLOOKUP($K6149,[1]Budget!$V:$AE,5,0)*IF($C6149="1 - Revenues",1,IF(AND($C6149="5 - Transfers",MID(I6149,15,1)="4"),1,-1))</f>
        <v>-171000</v>
      </c>
      <c r="N6149" s="17">
        <f>VLOOKUP($K6149,[1]Budget!$V:$AE,6,0)*IF($C6149="1 - Revenues",1,IF(AND($C6149="5 - Transfers",MID(J6149,15,1)="4"),1,-1))</f>
        <v>-258000</v>
      </c>
      <c r="O6149" s="17">
        <f>IFERROR(IF(RIGHT(LEFT(K6149,15),1)="4",VLOOKUP(K6149,'[1]Budget Worksheet'!A:B,2,0),-1*VLOOKUP(K6149,'[1]Budget Worksheet'!A:B,2,0)),0)</f>
        <v>-142165</v>
      </c>
      <c r="P6149" s="17">
        <f>VLOOKUP($K6149,[1]Budget!$V:$AE,8,0)*IF($C6149="1 - Revenues",1,IF(AND($C6149="5 - Transfers",MID($K6149,15,1)="4"),1,-1))</f>
        <v>-142165</v>
      </c>
      <c r="Q6149" s="17">
        <f>VLOOKUP($K6149,[1]Budget!$V:$AE,10,0)*IF($C6149="1 - Revenues",1,IF(AND($C6149="5 - Transfers",MID(K6149,15,1)="4"),1,-1))</f>
        <v>0</v>
      </c>
      <c r="S6149" s="18" t="b">
        <f>IF(LEFT(C6149,1)="1",1,-1)*SUMIF([1]Budget!V:V,'Budget Worksheet for Pivot Tabl'!K6149,[1]Budget!AC:AC)=P6149</f>
        <v>1</v>
      </c>
    </row>
    <row r="6150" spans="1:19" x14ac:dyDescent="0.25">
      <c r="A6150" t="s">
        <v>89</v>
      </c>
      <c r="B6150" t="s">
        <v>90</v>
      </c>
      <c r="C6150" t="s">
        <v>10</v>
      </c>
      <c r="D6150" t="str">
        <f t="shared" si="96"/>
        <v>OUTFLOWS</v>
      </c>
      <c r="E6150" t="s">
        <v>110</v>
      </c>
      <c r="F6150" t="s">
        <v>111</v>
      </c>
      <c r="G6150" t="s">
        <v>102</v>
      </c>
      <c r="H6150" t="s">
        <v>212</v>
      </c>
      <c r="I6150" t="s">
        <v>701</v>
      </c>
      <c r="J6150" t="s">
        <v>702</v>
      </c>
      <c r="K6150" t="s">
        <v>7511</v>
      </c>
      <c r="L6150" t="s">
        <v>1291</v>
      </c>
      <c r="M6150" s="17">
        <f>VLOOKUP($K6150,[1]Budget!$V:$AE,5,0)*IF($C6150="1 - Revenues",1,IF(AND($C6150="5 - Transfers",MID(I6150,15,1)="4"),1,-1))</f>
        <v>0</v>
      </c>
      <c r="N6150" s="17">
        <f>VLOOKUP($K6150,[1]Budget!$V:$AE,6,0)*IF($C6150="1 - Revenues",1,IF(AND($C6150="5 - Transfers",MID(J6150,15,1)="4"),1,-1))</f>
        <v>0</v>
      </c>
      <c r="O6150" s="17">
        <f>IFERROR(IF(RIGHT(LEFT(K6150,15),1)="4",VLOOKUP(K6150,'[1]Budget Worksheet'!A:B,2,0),-1*VLOOKUP(K6150,'[1]Budget Worksheet'!A:B,2,0)),0)</f>
        <v>0</v>
      </c>
      <c r="P6150" s="17">
        <f>VLOOKUP($K6150,[1]Budget!$V:$AE,8,0)*IF($C6150="1 - Revenues",1,IF(AND($C6150="5 - Transfers",MID($K6150,15,1)="4"),1,-1))</f>
        <v>0</v>
      </c>
      <c r="Q6150" s="17">
        <f>VLOOKUP($K6150,[1]Budget!$V:$AE,10,0)*IF($C6150="1 - Revenues",1,IF(AND($C6150="5 - Transfers",MID(K6150,15,1)="4"),1,-1))</f>
        <v>0</v>
      </c>
      <c r="S6150" s="18" t="b">
        <f>IF(LEFT(C6150,1)="1",1,-1)*SUMIF([1]Budget!V:V,'Budget Worksheet for Pivot Tabl'!K6150,[1]Budget!AC:AC)=P6150</f>
        <v>1</v>
      </c>
    </row>
    <row r="6151" spans="1:19" x14ac:dyDescent="0.25">
      <c r="A6151" t="s">
        <v>89</v>
      </c>
      <c r="B6151" t="s">
        <v>90</v>
      </c>
      <c r="C6151" t="s">
        <v>10</v>
      </c>
      <c r="D6151" t="str">
        <f t="shared" si="96"/>
        <v>OUTFLOWS</v>
      </c>
      <c r="E6151" t="s">
        <v>112</v>
      </c>
      <c r="F6151" t="s">
        <v>113</v>
      </c>
      <c r="G6151" t="s">
        <v>434</v>
      </c>
      <c r="H6151" t="s">
        <v>435</v>
      </c>
      <c r="I6151" t="s">
        <v>701</v>
      </c>
      <c r="J6151" t="s">
        <v>702</v>
      </c>
      <c r="K6151" t="s">
        <v>7512</v>
      </c>
      <c r="L6151" t="s">
        <v>5550</v>
      </c>
      <c r="M6151" s="17">
        <f>VLOOKUP($K6151,[1]Budget!$V:$AE,5,0)*IF($C6151="1 - Revenues",1,IF(AND($C6151="5 - Transfers",MID(I6151,15,1)="4"),1,-1))</f>
        <v>0</v>
      </c>
      <c r="N6151" s="17">
        <f>VLOOKUP($K6151,[1]Budget!$V:$AE,6,0)*IF($C6151="1 - Revenues",1,IF(AND($C6151="5 - Transfers",MID(J6151,15,1)="4"),1,-1))</f>
        <v>0</v>
      </c>
      <c r="O6151" s="17">
        <f>IFERROR(IF(RIGHT(LEFT(K6151,15),1)="4",VLOOKUP(K6151,'[1]Budget Worksheet'!A:B,2,0),-1*VLOOKUP(K6151,'[1]Budget Worksheet'!A:B,2,0)),0)</f>
        <v>0</v>
      </c>
      <c r="P6151" s="17">
        <f>VLOOKUP($K6151,[1]Budget!$V:$AE,8,0)*IF($C6151="1 - Revenues",1,IF(AND($C6151="5 - Transfers",MID($K6151,15,1)="4"),1,-1))</f>
        <v>0</v>
      </c>
      <c r="Q6151" s="17">
        <f>VLOOKUP($K6151,[1]Budget!$V:$AE,10,0)*IF($C6151="1 - Revenues",1,IF(AND($C6151="5 - Transfers",MID(K6151,15,1)="4"),1,-1))</f>
        <v>0</v>
      </c>
      <c r="S6151" s="18" t="b">
        <f>IF(LEFT(C6151,1)="1",1,-1)*SUMIF([1]Budget!V:V,'Budget Worksheet for Pivot Tabl'!K6151,[1]Budget!AC:AC)=P6151</f>
        <v>1</v>
      </c>
    </row>
    <row r="6152" spans="1:19" x14ac:dyDescent="0.25">
      <c r="A6152" t="s">
        <v>89</v>
      </c>
      <c r="B6152" t="s">
        <v>90</v>
      </c>
      <c r="C6152" t="s">
        <v>10</v>
      </c>
      <c r="D6152" t="str">
        <f t="shared" si="96"/>
        <v>OUTFLOWS</v>
      </c>
      <c r="E6152" t="s">
        <v>112</v>
      </c>
      <c r="F6152" t="s">
        <v>113</v>
      </c>
      <c r="G6152" t="s">
        <v>434</v>
      </c>
      <c r="H6152" t="s">
        <v>435</v>
      </c>
      <c r="I6152" t="s">
        <v>701</v>
      </c>
      <c r="J6152" t="s">
        <v>702</v>
      </c>
      <c r="K6152" t="s">
        <v>7513</v>
      </c>
      <c r="L6152" t="s">
        <v>1291</v>
      </c>
      <c r="M6152" s="17">
        <f>VLOOKUP($K6152,[1]Budget!$V:$AE,5,0)*IF($C6152="1 - Revenues",1,IF(AND($C6152="5 - Transfers",MID(I6152,15,1)="4"),1,-1))</f>
        <v>0</v>
      </c>
      <c r="N6152" s="17">
        <f>VLOOKUP($K6152,[1]Budget!$V:$AE,6,0)*IF($C6152="1 - Revenues",1,IF(AND($C6152="5 - Transfers",MID(J6152,15,1)="4"),1,-1))</f>
        <v>0</v>
      </c>
      <c r="O6152" s="17">
        <f>IFERROR(IF(RIGHT(LEFT(K6152,15),1)="4",VLOOKUP(K6152,'[1]Budget Worksheet'!A:B,2,0),-1*VLOOKUP(K6152,'[1]Budget Worksheet'!A:B,2,0)),0)</f>
        <v>0</v>
      </c>
      <c r="P6152" s="17">
        <f>VLOOKUP($K6152,[1]Budget!$V:$AE,8,0)*IF($C6152="1 - Revenues",1,IF(AND($C6152="5 - Transfers",MID($K6152,15,1)="4"),1,-1))</f>
        <v>0</v>
      </c>
      <c r="Q6152" s="17">
        <f>VLOOKUP($K6152,[1]Budget!$V:$AE,10,0)*IF($C6152="1 - Revenues",1,IF(AND($C6152="5 - Transfers",MID(K6152,15,1)="4"),1,-1))</f>
        <v>0</v>
      </c>
      <c r="S6152" s="18" t="b">
        <f>IF(LEFT(C6152,1)="1",1,-1)*SUMIF([1]Budget!V:V,'Budget Worksheet for Pivot Tabl'!K6152,[1]Budget!AC:AC)=P6152</f>
        <v>1</v>
      </c>
    </row>
    <row r="6153" spans="1:19" x14ac:dyDescent="0.25">
      <c r="A6153" t="s">
        <v>89</v>
      </c>
      <c r="B6153" t="s">
        <v>90</v>
      </c>
      <c r="C6153" t="s">
        <v>10</v>
      </c>
      <c r="D6153" t="str">
        <f t="shared" si="96"/>
        <v>OUTFLOWS</v>
      </c>
      <c r="E6153" t="s">
        <v>112</v>
      </c>
      <c r="F6153" t="s">
        <v>113</v>
      </c>
      <c r="G6153" t="s">
        <v>434</v>
      </c>
      <c r="H6153" t="s">
        <v>435</v>
      </c>
      <c r="I6153" t="s">
        <v>701</v>
      </c>
      <c r="J6153" t="s">
        <v>702</v>
      </c>
      <c r="K6153" t="s">
        <v>7514</v>
      </c>
      <c r="L6153" t="s">
        <v>1291</v>
      </c>
      <c r="M6153" s="17">
        <f>VLOOKUP($K6153,[1]Budget!$V:$AE,5,0)*IF($C6153="1 - Revenues",1,IF(AND($C6153="5 - Transfers",MID(I6153,15,1)="4"),1,-1))</f>
        <v>0</v>
      </c>
      <c r="N6153" s="17">
        <f>VLOOKUP($K6153,[1]Budget!$V:$AE,6,0)*IF($C6153="1 - Revenues",1,IF(AND($C6153="5 - Transfers",MID(J6153,15,1)="4"),1,-1))</f>
        <v>0</v>
      </c>
      <c r="O6153" s="17">
        <f>IFERROR(IF(RIGHT(LEFT(K6153,15),1)="4",VLOOKUP(K6153,'[1]Budget Worksheet'!A:B,2,0),-1*VLOOKUP(K6153,'[1]Budget Worksheet'!A:B,2,0)),0)</f>
        <v>0</v>
      </c>
      <c r="P6153" s="17">
        <f>VLOOKUP($K6153,[1]Budget!$V:$AE,8,0)*IF($C6153="1 - Revenues",1,IF(AND($C6153="5 - Transfers",MID($K6153,15,1)="4"),1,-1))</f>
        <v>-93000</v>
      </c>
      <c r="Q6153" s="17">
        <f>VLOOKUP($K6153,[1]Budget!$V:$AE,10,0)*IF($C6153="1 - Revenues",1,IF(AND($C6153="5 - Transfers",MID(K6153,15,1)="4"),1,-1))</f>
        <v>-93000</v>
      </c>
      <c r="S6153" s="18" t="b">
        <f>IF(LEFT(C6153,1)="1",1,-1)*SUMIF([1]Budget!V:V,'Budget Worksheet for Pivot Tabl'!K6153,[1]Budget!AC:AC)=P6153</f>
        <v>1</v>
      </c>
    </row>
    <row r="6154" spans="1:19" x14ac:dyDescent="0.25">
      <c r="A6154" t="s">
        <v>89</v>
      </c>
      <c r="B6154" t="s">
        <v>90</v>
      </c>
      <c r="C6154" t="s">
        <v>10</v>
      </c>
      <c r="D6154" t="str">
        <f t="shared" si="96"/>
        <v>OUTFLOWS</v>
      </c>
      <c r="E6154" t="s">
        <v>114</v>
      </c>
      <c r="F6154" t="s">
        <v>115</v>
      </c>
      <c r="G6154" t="s">
        <v>118</v>
      </c>
      <c r="H6154" t="s">
        <v>4005</v>
      </c>
      <c r="I6154" t="s">
        <v>701</v>
      </c>
      <c r="J6154" t="s">
        <v>702</v>
      </c>
      <c r="K6154" t="s">
        <v>7515</v>
      </c>
      <c r="L6154" t="s">
        <v>1291</v>
      </c>
      <c r="M6154" s="17">
        <f>VLOOKUP($K6154,[1]Budget!$V:$AE,5,0)*IF($C6154="1 - Revenues",1,IF(AND($C6154="5 - Transfers",MID(I6154,15,1)="4"),1,-1))</f>
        <v>-34000</v>
      </c>
      <c r="N6154" s="17">
        <f>VLOOKUP($K6154,[1]Budget!$V:$AE,6,0)*IF($C6154="1 - Revenues",1,IF(AND($C6154="5 - Transfers",MID(J6154,15,1)="4"),1,-1))</f>
        <v>-34000</v>
      </c>
      <c r="O6154" s="17">
        <f>IFERROR(IF(RIGHT(LEFT(K6154,15),1)="4",VLOOKUP(K6154,'[1]Budget Worksheet'!A:B,2,0),-1*VLOOKUP(K6154,'[1]Budget Worksheet'!A:B,2,0)),0)</f>
        <v>-78862</v>
      </c>
      <c r="P6154" s="17">
        <f>VLOOKUP($K6154,[1]Budget!$V:$AE,8,0)*IF($C6154="1 - Revenues",1,IF(AND($C6154="5 - Transfers",MID($K6154,15,1)="4"),1,-1))</f>
        <v>-78862</v>
      </c>
      <c r="Q6154" s="17">
        <f>VLOOKUP($K6154,[1]Budget!$V:$AE,10,0)*IF($C6154="1 - Revenues",1,IF(AND($C6154="5 - Transfers",MID(K6154,15,1)="4"),1,-1))</f>
        <v>0</v>
      </c>
      <c r="S6154" s="18" t="b">
        <f>IF(LEFT(C6154,1)="1",1,-1)*SUMIF([1]Budget!V:V,'Budget Worksheet for Pivot Tabl'!K6154,[1]Budget!AC:AC)=P6154</f>
        <v>1</v>
      </c>
    </row>
    <row r="6155" spans="1:19" x14ac:dyDescent="0.25">
      <c r="A6155" t="s">
        <v>89</v>
      </c>
      <c r="B6155" t="s">
        <v>90</v>
      </c>
      <c r="C6155" t="s">
        <v>8</v>
      </c>
      <c r="D6155" t="str">
        <f t="shared" si="96"/>
        <v>OUTFLOWS</v>
      </c>
      <c r="E6155" t="s">
        <v>116</v>
      </c>
      <c r="F6155" t="s">
        <v>117</v>
      </c>
      <c r="G6155" t="s">
        <v>1912</v>
      </c>
      <c r="H6155" t="s">
        <v>1913</v>
      </c>
      <c r="I6155" t="s">
        <v>701</v>
      </c>
      <c r="J6155" t="s">
        <v>702</v>
      </c>
      <c r="K6155" t="s">
        <v>7516</v>
      </c>
      <c r="L6155" t="s">
        <v>590</v>
      </c>
      <c r="M6155" s="17">
        <f>VLOOKUP($K6155,[1]Budget!$V:$AE,5,0)*IF($C6155="1 - Revenues",1,IF(AND($C6155="5 - Transfers",MID(I6155,15,1)="4"),1,-1))</f>
        <v>0</v>
      </c>
      <c r="N6155" s="17">
        <f>VLOOKUP($K6155,[1]Budget!$V:$AE,6,0)*IF($C6155="1 - Revenues",1,IF(AND($C6155="5 - Transfers",MID(J6155,15,1)="4"),1,-1))</f>
        <v>-367000</v>
      </c>
      <c r="O6155" s="17">
        <f>IFERROR(IF(RIGHT(LEFT(K6155,15),1)="4",VLOOKUP(K6155,'[1]Budget Worksheet'!A:B,2,0),-1*VLOOKUP(K6155,'[1]Budget Worksheet'!A:B,2,0)),0)</f>
        <v>-635051</v>
      </c>
      <c r="P6155" s="17">
        <f>VLOOKUP($K6155,[1]Budget!$V:$AE,8,0)*IF($C6155="1 - Revenues",1,IF(AND($C6155="5 - Transfers",MID($K6155,15,1)="4"),1,-1))</f>
        <v>-635051</v>
      </c>
      <c r="Q6155" s="17">
        <f>VLOOKUP($K6155,[1]Budget!$V:$AE,10,0)*IF($C6155="1 - Revenues",1,IF(AND($C6155="5 - Transfers",MID(K6155,15,1)="4"),1,-1))</f>
        <v>0</v>
      </c>
      <c r="S6155" s="18" t="b">
        <f>IF(LEFT(C6155,1)="1",1,-1)*SUMIF([1]Budget!V:V,'Budget Worksheet for Pivot Tabl'!K6155,[1]Budget!AC:AC)=P6155</f>
        <v>1</v>
      </c>
    </row>
    <row r="6156" spans="1:19" x14ac:dyDescent="0.25">
      <c r="A6156" t="s">
        <v>89</v>
      </c>
      <c r="B6156" t="s">
        <v>90</v>
      </c>
      <c r="C6156" t="s">
        <v>8</v>
      </c>
      <c r="D6156" t="str">
        <f t="shared" si="96"/>
        <v>OUTFLOWS</v>
      </c>
      <c r="E6156" t="s">
        <v>116</v>
      </c>
      <c r="F6156" t="s">
        <v>117</v>
      </c>
      <c r="G6156" t="s">
        <v>1912</v>
      </c>
      <c r="H6156" t="s">
        <v>1913</v>
      </c>
      <c r="I6156" t="s">
        <v>701</v>
      </c>
      <c r="J6156" t="s">
        <v>702</v>
      </c>
      <c r="K6156" t="s">
        <v>7517</v>
      </c>
      <c r="L6156" t="s">
        <v>593</v>
      </c>
      <c r="M6156" s="17">
        <f>VLOOKUP($K6156,[1]Budget!$V:$AE,5,0)*IF($C6156="1 - Revenues",1,IF(AND($C6156="5 - Transfers",MID(I6156,15,1)="4"),1,-1))</f>
        <v>0</v>
      </c>
      <c r="N6156" s="17">
        <f>VLOOKUP($K6156,[1]Budget!$V:$AE,6,0)*IF($C6156="1 - Revenues",1,IF(AND($C6156="5 - Transfers",MID(J6156,15,1)="4"),1,-1))</f>
        <v>-1000</v>
      </c>
      <c r="O6156" s="17">
        <f>IFERROR(IF(RIGHT(LEFT(K6156,15),1)="4",VLOOKUP(K6156,'[1]Budget Worksheet'!A:B,2,0),-1*VLOOKUP(K6156,'[1]Budget Worksheet'!A:B,2,0)),0)</f>
        <v>0</v>
      </c>
      <c r="P6156" s="17">
        <f>VLOOKUP($K6156,[1]Budget!$V:$AE,8,0)*IF($C6156="1 - Revenues",1,IF(AND($C6156="5 - Transfers",MID($K6156,15,1)="4"),1,-1))</f>
        <v>0</v>
      </c>
      <c r="Q6156" s="17">
        <f>VLOOKUP($K6156,[1]Budget!$V:$AE,10,0)*IF($C6156="1 - Revenues",1,IF(AND($C6156="5 - Transfers",MID(K6156,15,1)="4"),1,-1))</f>
        <v>0</v>
      </c>
      <c r="S6156" s="18" t="b">
        <f>IF(LEFT(C6156,1)="1",1,-1)*SUMIF([1]Budget!V:V,'Budget Worksheet for Pivot Tabl'!K6156,[1]Budget!AC:AC)=P6156</f>
        <v>1</v>
      </c>
    </row>
    <row r="6157" spans="1:19" x14ac:dyDescent="0.25">
      <c r="A6157" t="s">
        <v>89</v>
      </c>
      <c r="B6157" t="s">
        <v>90</v>
      </c>
      <c r="C6157" t="s">
        <v>8</v>
      </c>
      <c r="D6157" t="str">
        <f t="shared" si="96"/>
        <v>OUTFLOWS</v>
      </c>
      <c r="E6157" t="s">
        <v>116</v>
      </c>
      <c r="F6157" t="s">
        <v>117</v>
      </c>
      <c r="G6157" t="s">
        <v>1912</v>
      </c>
      <c r="H6157" t="s">
        <v>1913</v>
      </c>
      <c r="I6157" t="s">
        <v>701</v>
      </c>
      <c r="J6157" t="s">
        <v>702</v>
      </c>
      <c r="K6157" t="s">
        <v>7518</v>
      </c>
      <c r="L6157" t="s">
        <v>919</v>
      </c>
      <c r="M6157" s="17">
        <f>VLOOKUP($K6157,[1]Budget!$V:$AE,5,0)*IF($C6157="1 - Revenues",1,IF(AND($C6157="5 - Transfers",MID(I6157,15,1)="4"),1,-1))</f>
        <v>0</v>
      </c>
      <c r="N6157" s="17">
        <f>VLOOKUP($K6157,[1]Budget!$V:$AE,6,0)*IF($C6157="1 - Revenues",1,IF(AND($C6157="5 - Transfers",MID(J6157,15,1)="4"),1,-1))</f>
        <v>0</v>
      </c>
      <c r="O6157" s="17">
        <f>IFERROR(IF(RIGHT(LEFT(K6157,15),1)="4",VLOOKUP(K6157,'[1]Budget Worksheet'!A:B,2,0),-1*VLOOKUP(K6157,'[1]Budget Worksheet'!A:B,2,0)),0)</f>
        <v>0</v>
      </c>
      <c r="P6157" s="17">
        <f>VLOOKUP($K6157,[1]Budget!$V:$AE,8,0)*IF($C6157="1 - Revenues",1,IF(AND($C6157="5 - Transfers",MID($K6157,15,1)="4"),1,-1))</f>
        <v>0</v>
      </c>
      <c r="Q6157" s="17">
        <f>VLOOKUP($K6157,[1]Budget!$V:$AE,10,0)*IF($C6157="1 - Revenues",1,IF(AND($C6157="5 - Transfers",MID(K6157,15,1)="4"),1,-1))</f>
        <v>0</v>
      </c>
      <c r="S6157" s="18" t="b">
        <f>IF(LEFT(C6157,1)="1",1,-1)*SUMIF([1]Budget!V:V,'Budget Worksheet for Pivot Tabl'!K6157,[1]Budget!AC:AC)=P6157</f>
        <v>1</v>
      </c>
    </row>
    <row r="6158" spans="1:19" x14ac:dyDescent="0.25">
      <c r="A6158" t="s">
        <v>89</v>
      </c>
      <c r="B6158" t="s">
        <v>90</v>
      </c>
      <c r="C6158" t="s">
        <v>8</v>
      </c>
      <c r="D6158" t="str">
        <f t="shared" si="96"/>
        <v>OUTFLOWS</v>
      </c>
      <c r="E6158" t="s">
        <v>116</v>
      </c>
      <c r="F6158" t="s">
        <v>117</v>
      </c>
      <c r="G6158" t="s">
        <v>1912</v>
      </c>
      <c r="H6158" t="s">
        <v>1913</v>
      </c>
      <c r="I6158" t="s">
        <v>701</v>
      </c>
      <c r="J6158" t="s">
        <v>702</v>
      </c>
      <c r="K6158" t="s">
        <v>7519</v>
      </c>
      <c r="L6158" t="s">
        <v>597</v>
      </c>
      <c r="M6158" s="17">
        <f>VLOOKUP($K6158,[1]Budget!$V:$AE,5,0)*IF($C6158="1 - Revenues",1,IF(AND($C6158="5 - Transfers",MID(I6158,15,1)="4"),1,-1))</f>
        <v>0</v>
      </c>
      <c r="N6158" s="17">
        <f>VLOOKUP($K6158,[1]Budget!$V:$AE,6,0)*IF($C6158="1 - Revenues",1,IF(AND($C6158="5 - Transfers",MID(J6158,15,1)="4"),1,-1))</f>
        <v>-4000</v>
      </c>
      <c r="O6158" s="17">
        <f>IFERROR(IF(RIGHT(LEFT(K6158,15),1)="4",VLOOKUP(K6158,'[1]Budget Worksheet'!A:B,2,0),-1*VLOOKUP(K6158,'[1]Budget Worksheet'!A:B,2,0)),0)</f>
        <v>-1969</v>
      </c>
      <c r="P6158" s="17">
        <f>VLOOKUP($K6158,[1]Budget!$V:$AE,8,0)*IF($C6158="1 - Revenues",1,IF(AND($C6158="5 - Transfers",MID($K6158,15,1)="4"),1,-1))</f>
        <v>-1969</v>
      </c>
      <c r="Q6158" s="17">
        <f>VLOOKUP($K6158,[1]Budget!$V:$AE,10,0)*IF($C6158="1 - Revenues",1,IF(AND($C6158="5 - Transfers",MID(K6158,15,1)="4"),1,-1))</f>
        <v>0</v>
      </c>
      <c r="S6158" s="18" t="b">
        <f>IF(LEFT(C6158,1)="1",1,-1)*SUMIF([1]Budget!V:V,'Budget Worksheet for Pivot Tabl'!K6158,[1]Budget!AC:AC)=P6158</f>
        <v>1</v>
      </c>
    </row>
    <row r="6159" spans="1:19" x14ac:dyDescent="0.25">
      <c r="A6159" t="s">
        <v>89</v>
      </c>
      <c r="B6159" t="s">
        <v>90</v>
      </c>
      <c r="C6159" t="s">
        <v>8</v>
      </c>
      <c r="D6159" t="str">
        <f t="shared" si="96"/>
        <v>OUTFLOWS</v>
      </c>
      <c r="E6159" t="s">
        <v>116</v>
      </c>
      <c r="F6159" t="s">
        <v>117</v>
      </c>
      <c r="G6159" t="s">
        <v>1912</v>
      </c>
      <c r="H6159" t="s">
        <v>1913</v>
      </c>
      <c r="I6159" t="s">
        <v>701</v>
      </c>
      <c r="J6159" t="s">
        <v>702</v>
      </c>
      <c r="K6159" t="s">
        <v>7520</v>
      </c>
      <c r="L6159" t="s">
        <v>599</v>
      </c>
      <c r="M6159" s="17">
        <f>VLOOKUP($K6159,[1]Budget!$V:$AE,5,0)*IF($C6159="1 - Revenues",1,IF(AND($C6159="5 - Transfers",MID(I6159,15,1)="4"),1,-1))</f>
        <v>0</v>
      </c>
      <c r="N6159" s="17">
        <f>VLOOKUP($K6159,[1]Budget!$V:$AE,6,0)*IF($C6159="1 - Revenues",1,IF(AND($C6159="5 - Transfers",MID(J6159,15,1)="4"),1,-1))</f>
        <v>-2000</v>
      </c>
      <c r="O6159" s="17">
        <f>IFERROR(IF(RIGHT(LEFT(K6159,15),1)="4",VLOOKUP(K6159,'[1]Budget Worksheet'!A:B,2,0),-1*VLOOKUP(K6159,'[1]Budget Worksheet'!A:B,2,0)),0)</f>
        <v>-10000</v>
      </c>
      <c r="P6159" s="17">
        <f>VLOOKUP($K6159,[1]Budget!$V:$AE,8,0)*IF($C6159="1 - Revenues",1,IF(AND($C6159="5 - Transfers",MID($K6159,15,1)="4"),1,-1))</f>
        <v>-10000</v>
      </c>
      <c r="Q6159" s="17">
        <f>VLOOKUP($K6159,[1]Budget!$V:$AE,10,0)*IF($C6159="1 - Revenues",1,IF(AND($C6159="5 - Transfers",MID(K6159,15,1)="4"),1,-1))</f>
        <v>0</v>
      </c>
      <c r="S6159" s="18" t="b">
        <f>IF(LEFT(C6159,1)="1",1,-1)*SUMIF([1]Budget!V:V,'Budget Worksheet for Pivot Tabl'!K6159,[1]Budget!AC:AC)=P6159</f>
        <v>1</v>
      </c>
    </row>
    <row r="6160" spans="1:19" x14ac:dyDescent="0.25">
      <c r="A6160" t="s">
        <v>89</v>
      </c>
      <c r="B6160" t="s">
        <v>90</v>
      </c>
      <c r="C6160" t="s">
        <v>8</v>
      </c>
      <c r="D6160" t="str">
        <f t="shared" si="96"/>
        <v>OUTFLOWS</v>
      </c>
      <c r="E6160" t="s">
        <v>116</v>
      </c>
      <c r="F6160" t="s">
        <v>117</v>
      </c>
      <c r="G6160" t="s">
        <v>1912</v>
      </c>
      <c r="H6160" t="s">
        <v>1913</v>
      </c>
      <c r="I6160" t="s">
        <v>701</v>
      </c>
      <c r="J6160" t="s">
        <v>702</v>
      </c>
      <c r="K6160" t="s">
        <v>7521</v>
      </c>
      <c r="L6160" t="s">
        <v>470</v>
      </c>
      <c r="M6160" s="17">
        <f>VLOOKUP($K6160,[1]Budget!$V:$AE,5,0)*IF($C6160="1 - Revenues",1,IF(AND($C6160="5 - Transfers",MID(I6160,15,1)="4"),1,-1))</f>
        <v>0</v>
      </c>
      <c r="N6160" s="17">
        <f>VLOOKUP($K6160,[1]Budget!$V:$AE,6,0)*IF($C6160="1 - Revenues",1,IF(AND($C6160="5 - Transfers",MID(J6160,15,1)="4"),1,-1))</f>
        <v>-65000</v>
      </c>
      <c r="O6160" s="17">
        <f>IFERROR(IF(RIGHT(LEFT(K6160,15),1)="4",VLOOKUP(K6160,'[1]Budget Worksheet'!A:B,2,0),-1*VLOOKUP(K6160,'[1]Budget Worksheet'!A:B,2,0)),0)</f>
        <v>-105201</v>
      </c>
      <c r="P6160" s="17">
        <f>VLOOKUP($K6160,[1]Budget!$V:$AE,8,0)*IF($C6160="1 - Revenues",1,IF(AND($C6160="5 - Transfers",MID($K6160,15,1)="4"),1,-1))</f>
        <v>-144000</v>
      </c>
      <c r="Q6160" s="17">
        <f>VLOOKUP($K6160,[1]Budget!$V:$AE,10,0)*IF($C6160="1 - Revenues",1,IF(AND($C6160="5 - Transfers",MID(K6160,15,1)="4"),1,-1))</f>
        <v>-38799</v>
      </c>
      <c r="S6160" s="18" t="b">
        <f>IF(LEFT(C6160,1)="1",1,-1)*SUMIF([1]Budget!V:V,'Budget Worksheet for Pivot Tabl'!K6160,[1]Budget!AC:AC)=P6160</f>
        <v>1</v>
      </c>
    </row>
    <row r="6161" spans="1:19" x14ac:dyDescent="0.25">
      <c r="A6161" t="s">
        <v>89</v>
      </c>
      <c r="B6161" t="s">
        <v>90</v>
      </c>
      <c r="C6161" t="s">
        <v>8</v>
      </c>
      <c r="D6161" t="str">
        <f t="shared" si="96"/>
        <v>OUTFLOWS</v>
      </c>
      <c r="E6161" t="s">
        <v>116</v>
      </c>
      <c r="F6161" t="s">
        <v>117</v>
      </c>
      <c r="G6161" t="s">
        <v>1912</v>
      </c>
      <c r="H6161" t="s">
        <v>1913</v>
      </c>
      <c r="I6161" t="s">
        <v>701</v>
      </c>
      <c r="J6161" t="s">
        <v>702</v>
      </c>
      <c r="K6161" t="s">
        <v>7522</v>
      </c>
      <c r="L6161" t="s">
        <v>606</v>
      </c>
      <c r="M6161" s="17">
        <f>VLOOKUP($K6161,[1]Budget!$V:$AE,5,0)*IF($C6161="1 - Revenues",1,IF(AND($C6161="5 - Transfers",MID(I6161,15,1)="4"),1,-1))</f>
        <v>0</v>
      </c>
      <c r="N6161" s="17">
        <f>VLOOKUP($K6161,[1]Budget!$V:$AE,6,0)*IF($C6161="1 - Revenues",1,IF(AND($C6161="5 - Transfers",MID(J6161,15,1)="4"),1,-1))</f>
        <v>-36000</v>
      </c>
      <c r="O6161" s="17">
        <f>IFERROR(IF(RIGHT(LEFT(K6161,15),1)="4",VLOOKUP(K6161,'[1]Budget Worksheet'!A:B,2,0),-1*VLOOKUP(K6161,'[1]Budget Worksheet'!A:B,2,0)),0)</f>
        <v>-69673</v>
      </c>
      <c r="P6161" s="17">
        <f>VLOOKUP($K6161,[1]Budget!$V:$AE,8,0)*IF($C6161="1 - Revenues",1,IF(AND($C6161="5 - Transfers",MID($K6161,15,1)="4"),1,-1))</f>
        <v>-69673</v>
      </c>
      <c r="Q6161" s="17">
        <f>VLOOKUP($K6161,[1]Budget!$V:$AE,10,0)*IF($C6161="1 - Revenues",1,IF(AND($C6161="5 - Transfers",MID(K6161,15,1)="4"),1,-1))</f>
        <v>0</v>
      </c>
      <c r="S6161" s="18" t="b">
        <f>IF(LEFT(C6161,1)="1",1,-1)*SUMIF([1]Budget!V:V,'Budget Worksheet for Pivot Tabl'!K6161,[1]Budget!AC:AC)=P6161</f>
        <v>1</v>
      </c>
    </row>
    <row r="6162" spans="1:19" x14ac:dyDescent="0.25">
      <c r="A6162" t="s">
        <v>89</v>
      </c>
      <c r="B6162" t="s">
        <v>90</v>
      </c>
      <c r="C6162" t="s">
        <v>8</v>
      </c>
      <c r="D6162" t="str">
        <f t="shared" si="96"/>
        <v>OUTFLOWS</v>
      </c>
      <c r="E6162" t="s">
        <v>116</v>
      </c>
      <c r="F6162" t="s">
        <v>117</v>
      </c>
      <c r="G6162" t="s">
        <v>1912</v>
      </c>
      <c r="H6162" t="s">
        <v>1913</v>
      </c>
      <c r="I6162" t="s">
        <v>701</v>
      </c>
      <c r="J6162" t="s">
        <v>702</v>
      </c>
      <c r="K6162" t="s">
        <v>7523</v>
      </c>
      <c r="L6162" t="s">
        <v>608</v>
      </c>
      <c r="M6162" s="17">
        <f>VLOOKUP($K6162,[1]Budget!$V:$AE,5,0)*IF($C6162="1 - Revenues",1,IF(AND($C6162="5 - Transfers",MID(I6162,15,1)="4"),1,-1))</f>
        <v>0</v>
      </c>
      <c r="N6162" s="17">
        <f>VLOOKUP($K6162,[1]Budget!$V:$AE,6,0)*IF($C6162="1 - Revenues",1,IF(AND($C6162="5 - Transfers",MID(J6162,15,1)="4"),1,-1))</f>
        <v>-85000</v>
      </c>
      <c r="O6162" s="17">
        <f>IFERROR(IF(RIGHT(LEFT(K6162,15),1)="4",VLOOKUP(K6162,'[1]Budget Worksheet'!A:B,2,0),-1*VLOOKUP(K6162,'[1]Budget Worksheet'!A:B,2,0)),0)</f>
        <v>-179978</v>
      </c>
      <c r="P6162" s="17">
        <f>VLOOKUP($K6162,[1]Budget!$V:$AE,8,0)*IF($C6162="1 - Revenues",1,IF(AND($C6162="5 - Transfers",MID($K6162,15,1)="4"),1,-1))</f>
        <v>-151000</v>
      </c>
      <c r="Q6162" s="17">
        <f>VLOOKUP($K6162,[1]Budget!$V:$AE,10,0)*IF($C6162="1 - Revenues",1,IF(AND($C6162="5 - Transfers",MID(K6162,15,1)="4"),1,-1))</f>
        <v>28978</v>
      </c>
      <c r="S6162" s="18" t="b">
        <f>IF(LEFT(C6162,1)="1",1,-1)*SUMIF([1]Budget!V:V,'Budget Worksheet for Pivot Tabl'!K6162,[1]Budget!AC:AC)=P6162</f>
        <v>1</v>
      </c>
    </row>
    <row r="6163" spans="1:19" x14ac:dyDescent="0.25">
      <c r="A6163" t="s">
        <v>89</v>
      </c>
      <c r="B6163" t="s">
        <v>90</v>
      </c>
      <c r="C6163" t="s">
        <v>8</v>
      </c>
      <c r="D6163" t="str">
        <f t="shared" si="96"/>
        <v>OUTFLOWS</v>
      </c>
      <c r="E6163" t="s">
        <v>116</v>
      </c>
      <c r="F6163" t="s">
        <v>117</v>
      </c>
      <c r="G6163" t="s">
        <v>1912</v>
      </c>
      <c r="H6163" t="s">
        <v>1913</v>
      </c>
      <c r="I6163" t="s">
        <v>701</v>
      </c>
      <c r="J6163" t="s">
        <v>702</v>
      </c>
      <c r="K6163" t="s">
        <v>7524</v>
      </c>
      <c r="L6163" t="s">
        <v>610</v>
      </c>
      <c r="M6163" s="17">
        <f>VLOOKUP($K6163,[1]Budget!$V:$AE,5,0)*IF($C6163="1 - Revenues",1,IF(AND($C6163="5 - Transfers",MID(I6163,15,1)="4"),1,-1))</f>
        <v>0</v>
      </c>
      <c r="N6163" s="17">
        <f>VLOOKUP($K6163,[1]Budget!$V:$AE,6,0)*IF($C6163="1 - Revenues",1,IF(AND($C6163="5 - Transfers",MID(J6163,15,1)="4"),1,-1))</f>
        <v>-6000</v>
      </c>
      <c r="O6163" s="17">
        <f>IFERROR(IF(RIGHT(LEFT(K6163,15),1)="4",VLOOKUP(K6163,'[1]Budget Worksheet'!A:B,2,0),-1*VLOOKUP(K6163,'[1]Budget Worksheet'!A:B,2,0)),0)</f>
        <v>-12191</v>
      </c>
      <c r="P6163" s="17">
        <f>VLOOKUP($K6163,[1]Budget!$V:$AE,8,0)*IF($C6163="1 - Revenues",1,IF(AND($C6163="5 - Transfers",MID($K6163,15,1)="4"),1,-1))</f>
        <v>-12191</v>
      </c>
      <c r="Q6163" s="17">
        <f>VLOOKUP($K6163,[1]Budget!$V:$AE,10,0)*IF($C6163="1 - Revenues",1,IF(AND($C6163="5 - Transfers",MID(K6163,15,1)="4"),1,-1))</f>
        <v>0</v>
      </c>
      <c r="S6163" s="18" t="b">
        <f>IF(LEFT(C6163,1)="1",1,-1)*SUMIF([1]Budget!V:V,'Budget Worksheet for Pivot Tabl'!K6163,[1]Budget!AC:AC)=P6163</f>
        <v>1</v>
      </c>
    </row>
    <row r="6164" spans="1:19" x14ac:dyDescent="0.25">
      <c r="A6164" t="s">
        <v>89</v>
      </c>
      <c r="B6164" t="s">
        <v>90</v>
      </c>
      <c r="C6164" t="s">
        <v>8</v>
      </c>
      <c r="D6164" t="str">
        <f t="shared" si="96"/>
        <v>OUTFLOWS</v>
      </c>
      <c r="E6164" t="s">
        <v>116</v>
      </c>
      <c r="F6164" t="s">
        <v>117</v>
      </c>
      <c r="G6164" t="s">
        <v>1912</v>
      </c>
      <c r="H6164" t="s">
        <v>1913</v>
      </c>
      <c r="I6164" t="s">
        <v>701</v>
      </c>
      <c r="J6164" t="s">
        <v>702</v>
      </c>
      <c r="K6164" t="s">
        <v>7525</v>
      </c>
      <c r="L6164" t="s">
        <v>612</v>
      </c>
      <c r="M6164" s="17">
        <f>VLOOKUP($K6164,[1]Budget!$V:$AE,5,0)*IF($C6164="1 - Revenues",1,IF(AND($C6164="5 - Transfers",MID(I6164,15,1)="4"),1,-1))</f>
        <v>0</v>
      </c>
      <c r="N6164" s="17">
        <f>VLOOKUP($K6164,[1]Budget!$V:$AE,6,0)*IF($C6164="1 - Revenues",1,IF(AND($C6164="5 - Transfers",MID(J6164,15,1)="4"),1,-1))</f>
        <v>-1000</v>
      </c>
      <c r="O6164" s="17">
        <f>IFERROR(IF(RIGHT(LEFT(K6164,15),1)="4",VLOOKUP(K6164,'[1]Budget Worksheet'!A:B,2,0),-1*VLOOKUP(K6164,'[1]Budget Worksheet'!A:B,2,0)),0)</f>
        <v>-1969</v>
      </c>
      <c r="P6164" s="17">
        <f>VLOOKUP($K6164,[1]Budget!$V:$AE,8,0)*IF($C6164="1 - Revenues",1,IF(AND($C6164="5 - Transfers",MID($K6164,15,1)="4"),1,-1))</f>
        <v>-1969</v>
      </c>
      <c r="Q6164" s="17">
        <f>VLOOKUP($K6164,[1]Budget!$V:$AE,10,0)*IF($C6164="1 - Revenues",1,IF(AND($C6164="5 - Transfers",MID(K6164,15,1)="4"),1,-1))</f>
        <v>0</v>
      </c>
      <c r="S6164" s="18" t="b">
        <f>IF(LEFT(C6164,1)="1",1,-1)*SUMIF([1]Budget!V:V,'Budget Worksheet for Pivot Tabl'!K6164,[1]Budget!AC:AC)=P6164</f>
        <v>1</v>
      </c>
    </row>
    <row r="6165" spans="1:19" x14ac:dyDescent="0.25">
      <c r="A6165" t="s">
        <v>89</v>
      </c>
      <c r="B6165" t="s">
        <v>90</v>
      </c>
      <c r="C6165" t="s">
        <v>8</v>
      </c>
      <c r="D6165" t="str">
        <f t="shared" si="96"/>
        <v>OUTFLOWS</v>
      </c>
      <c r="E6165" t="s">
        <v>116</v>
      </c>
      <c r="F6165" t="s">
        <v>117</v>
      </c>
      <c r="G6165" t="s">
        <v>1912</v>
      </c>
      <c r="H6165" t="s">
        <v>1913</v>
      </c>
      <c r="I6165" t="s">
        <v>701</v>
      </c>
      <c r="J6165" t="s">
        <v>702</v>
      </c>
      <c r="K6165" t="s">
        <v>7526</v>
      </c>
      <c r="L6165" t="s">
        <v>614</v>
      </c>
      <c r="M6165" s="17">
        <f>VLOOKUP($K6165,[1]Budget!$V:$AE,5,0)*IF($C6165="1 - Revenues",1,IF(AND($C6165="5 - Transfers",MID(I6165,15,1)="4"),1,-1))</f>
        <v>0</v>
      </c>
      <c r="N6165" s="17">
        <f>VLOOKUP($K6165,[1]Budget!$V:$AE,6,0)*IF($C6165="1 - Revenues",1,IF(AND($C6165="5 - Transfers",MID(J6165,15,1)="4"),1,-1))</f>
        <v>0</v>
      </c>
      <c r="O6165" s="17">
        <f>IFERROR(IF(RIGHT(LEFT(K6165,15),1)="4",VLOOKUP(K6165,'[1]Budget Worksheet'!A:B,2,0),-1*VLOOKUP(K6165,'[1]Budget Worksheet'!A:B,2,0)),0)</f>
        <v>-528</v>
      </c>
      <c r="P6165" s="17">
        <f>VLOOKUP($K6165,[1]Budget!$V:$AE,8,0)*IF($C6165="1 - Revenues",1,IF(AND($C6165="5 - Transfers",MID($K6165,15,1)="4"),1,-1))</f>
        <v>-528</v>
      </c>
      <c r="Q6165" s="17">
        <f>VLOOKUP($K6165,[1]Budget!$V:$AE,10,0)*IF($C6165="1 - Revenues",1,IF(AND($C6165="5 - Transfers",MID(K6165,15,1)="4"),1,-1))</f>
        <v>0</v>
      </c>
      <c r="S6165" s="18" t="b">
        <f>IF(LEFT(C6165,1)="1",1,-1)*SUMIF([1]Budget!V:V,'Budget Worksheet for Pivot Tabl'!K6165,[1]Budget!AC:AC)=P6165</f>
        <v>1</v>
      </c>
    </row>
    <row r="6166" spans="1:19" x14ac:dyDescent="0.25">
      <c r="A6166" t="s">
        <v>89</v>
      </c>
      <c r="B6166" t="s">
        <v>90</v>
      </c>
      <c r="C6166" t="s">
        <v>8</v>
      </c>
      <c r="D6166" t="str">
        <f t="shared" si="96"/>
        <v>OUTFLOWS</v>
      </c>
      <c r="E6166" t="s">
        <v>116</v>
      </c>
      <c r="F6166" t="s">
        <v>117</v>
      </c>
      <c r="G6166" t="s">
        <v>1912</v>
      </c>
      <c r="H6166" t="s">
        <v>1913</v>
      </c>
      <c r="I6166" t="s">
        <v>701</v>
      </c>
      <c r="J6166" t="s">
        <v>702</v>
      </c>
      <c r="K6166" t="s">
        <v>7527</v>
      </c>
      <c r="L6166" t="s">
        <v>618</v>
      </c>
      <c r="M6166" s="17">
        <f>VLOOKUP($K6166,[1]Budget!$V:$AE,5,0)*IF($C6166="1 - Revenues",1,IF(AND($C6166="5 - Transfers",MID(I6166,15,1)="4"),1,-1))</f>
        <v>0</v>
      </c>
      <c r="N6166" s="17">
        <f>VLOOKUP($K6166,[1]Budget!$V:$AE,6,0)*IF($C6166="1 - Revenues",1,IF(AND($C6166="5 - Transfers",MID(J6166,15,1)="4"),1,-1))</f>
        <v>-1000</v>
      </c>
      <c r="O6166" s="17">
        <f>IFERROR(IF(RIGHT(LEFT(K6166,15),1)="4",VLOOKUP(K6166,'[1]Budget Worksheet'!A:B,2,0),-1*VLOOKUP(K6166,'[1]Budget Worksheet'!A:B,2,0)),0)</f>
        <v>-2783</v>
      </c>
      <c r="P6166" s="17">
        <f>VLOOKUP($K6166,[1]Budget!$V:$AE,8,0)*IF($C6166="1 - Revenues",1,IF(AND($C6166="5 - Transfers",MID($K6166,15,1)="4"),1,-1))</f>
        <v>-2783</v>
      </c>
      <c r="Q6166" s="17">
        <f>VLOOKUP($K6166,[1]Budget!$V:$AE,10,0)*IF($C6166="1 - Revenues",1,IF(AND($C6166="5 - Transfers",MID(K6166,15,1)="4"),1,-1))</f>
        <v>0</v>
      </c>
      <c r="S6166" s="18" t="b">
        <f>IF(LEFT(C6166,1)="1",1,-1)*SUMIF([1]Budget!V:V,'Budget Worksheet for Pivot Tabl'!K6166,[1]Budget!AC:AC)=P6166</f>
        <v>1</v>
      </c>
    </row>
    <row r="6167" spans="1:19" x14ac:dyDescent="0.25">
      <c r="A6167" t="s">
        <v>89</v>
      </c>
      <c r="B6167" t="s">
        <v>90</v>
      </c>
      <c r="C6167" t="s">
        <v>8</v>
      </c>
      <c r="D6167" t="str">
        <f t="shared" si="96"/>
        <v>OUTFLOWS</v>
      </c>
      <c r="E6167" t="s">
        <v>116</v>
      </c>
      <c r="F6167" t="s">
        <v>117</v>
      </c>
      <c r="G6167" t="s">
        <v>1912</v>
      </c>
      <c r="H6167" t="s">
        <v>1913</v>
      </c>
      <c r="I6167" t="s">
        <v>701</v>
      </c>
      <c r="J6167" t="s">
        <v>702</v>
      </c>
      <c r="K6167" t="s">
        <v>7528</v>
      </c>
      <c r="L6167" t="s">
        <v>620</v>
      </c>
      <c r="M6167" s="17">
        <f>VLOOKUP($K6167,[1]Budget!$V:$AE,5,0)*IF($C6167="1 - Revenues",1,IF(AND($C6167="5 - Transfers",MID(I6167,15,1)="4"),1,-1))</f>
        <v>0</v>
      </c>
      <c r="N6167" s="17">
        <f>VLOOKUP($K6167,[1]Budget!$V:$AE,6,0)*IF($C6167="1 - Revenues",1,IF(AND($C6167="5 - Transfers",MID(J6167,15,1)="4"),1,-1))</f>
        <v>-14000</v>
      </c>
      <c r="O6167" s="17">
        <f>IFERROR(IF(RIGHT(LEFT(K6167,15),1)="4",VLOOKUP(K6167,'[1]Budget Worksheet'!A:B,2,0),-1*VLOOKUP(K6167,'[1]Budget Worksheet'!A:B,2,0)),0)</f>
        <v>-23342</v>
      </c>
      <c r="P6167" s="17">
        <f>VLOOKUP($K6167,[1]Budget!$V:$AE,8,0)*IF($C6167="1 - Revenues",1,IF(AND($C6167="5 - Transfers",MID($K6167,15,1)="4"),1,-1))</f>
        <v>-23342</v>
      </c>
      <c r="Q6167" s="17">
        <f>VLOOKUP($K6167,[1]Budget!$V:$AE,10,0)*IF($C6167="1 - Revenues",1,IF(AND($C6167="5 - Transfers",MID(K6167,15,1)="4"),1,-1))</f>
        <v>0</v>
      </c>
      <c r="S6167" s="18" t="b">
        <f>IF(LEFT(C6167,1)="1",1,-1)*SUMIF([1]Budget!V:V,'Budget Worksheet for Pivot Tabl'!K6167,[1]Budget!AC:AC)=P6167</f>
        <v>1</v>
      </c>
    </row>
    <row r="6168" spans="1:19" x14ac:dyDescent="0.25">
      <c r="A6168" t="s">
        <v>89</v>
      </c>
      <c r="B6168" t="s">
        <v>90</v>
      </c>
      <c r="C6168" t="s">
        <v>8</v>
      </c>
      <c r="D6168" t="str">
        <f t="shared" si="96"/>
        <v>OUTFLOWS</v>
      </c>
      <c r="E6168" t="s">
        <v>116</v>
      </c>
      <c r="F6168" t="s">
        <v>117</v>
      </c>
      <c r="G6168" t="s">
        <v>1912</v>
      </c>
      <c r="H6168" t="s">
        <v>1913</v>
      </c>
      <c r="I6168" t="s">
        <v>701</v>
      </c>
      <c r="J6168" t="s">
        <v>702</v>
      </c>
      <c r="K6168" t="s">
        <v>7529</v>
      </c>
      <c r="L6168" t="s">
        <v>1020</v>
      </c>
      <c r="M6168" s="17">
        <f>VLOOKUP($K6168,[1]Budget!$V:$AE,5,0)*IF($C6168="1 - Revenues",1,IF(AND($C6168="5 - Transfers",MID(I6168,15,1)="4"),1,-1))</f>
        <v>0</v>
      </c>
      <c r="N6168" s="17">
        <f>VLOOKUP($K6168,[1]Budget!$V:$AE,6,0)*IF($C6168="1 - Revenues",1,IF(AND($C6168="5 - Transfers",MID(J6168,15,1)="4"),1,-1))</f>
        <v>-2000</v>
      </c>
      <c r="O6168" s="17">
        <f>IFERROR(IF(RIGHT(LEFT(K6168,15),1)="4",VLOOKUP(K6168,'[1]Budget Worksheet'!A:B,2,0),-1*VLOOKUP(K6168,'[1]Budget Worksheet'!A:B,2,0)),0)</f>
        <v>-2100</v>
      </c>
      <c r="P6168" s="17">
        <f>VLOOKUP($K6168,[1]Budget!$V:$AE,8,0)*IF($C6168="1 - Revenues",1,IF(AND($C6168="5 - Transfers",MID($K6168,15,1)="4"),1,-1))</f>
        <v>-2100</v>
      </c>
      <c r="Q6168" s="17">
        <f>VLOOKUP($K6168,[1]Budget!$V:$AE,10,0)*IF($C6168="1 - Revenues",1,IF(AND($C6168="5 - Transfers",MID(K6168,15,1)="4"),1,-1))</f>
        <v>0</v>
      </c>
      <c r="S6168" s="18" t="b">
        <f>IF(LEFT(C6168,1)="1",1,-1)*SUMIF([1]Budget!V:V,'Budget Worksheet for Pivot Tabl'!K6168,[1]Budget!AC:AC)=P6168</f>
        <v>1</v>
      </c>
    </row>
    <row r="6169" spans="1:19" x14ac:dyDescent="0.25">
      <c r="A6169" t="s">
        <v>89</v>
      </c>
      <c r="B6169" t="s">
        <v>90</v>
      </c>
      <c r="C6169" t="s">
        <v>8</v>
      </c>
      <c r="D6169" t="str">
        <f t="shared" si="96"/>
        <v>OUTFLOWS</v>
      </c>
      <c r="E6169" t="s">
        <v>116</v>
      </c>
      <c r="F6169" t="s">
        <v>117</v>
      </c>
      <c r="G6169" t="s">
        <v>1912</v>
      </c>
      <c r="H6169" t="s">
        <v>1913</v>
      </c>
      <c r="I6169" t="s">
        <v>701</v>
      </c>
      <c r="J6169" t="s">
        <v>702</v>
      </c>
      <c r="K6169" t="s">
        <v>7530</v>
      </c>
      <c r="L6169" t="s">
        <v>472</v>
      </c>
      <c r="M6169" s="17">
        <f>VLOOKUP($K6169,[1]Budget!$V:$AE,5,0)*IF($C6169="1 - Revenues",1,IF(AND($C6169="5 - Transfers",MID(I6169,15,1)="4"),1,-1))</f>
        <v>0</v>
      </c>
      <c r="N6169" s="17">
        <f>VLOOKUP($K6169,[1]Budget!$V:$AE,6,0)*IF($C6169="1 - Revenues",1,IF(AND($C6169="5 - Transfers",MID(J6169,15,1)="4"),1,-1))</f>
        <v>-6000</v>
      </c>
      <c r="O6169" s="17">
        <f>IFERROR(IF(RIGHT(LEFT(K6169,15),1)="4",VLOOKUP(K6169,'[1]Budget Worksheet'!A:B,2,0),-1*VLOOKUP(K6169,'[1]Budget Worksheet'!A:B,2,0)),0)</f>
        <v>-9698</v>
      </c>
      <c r="P6169" s="17">
        <f>VLOOKUP($K6169,[1]Budget!$V:$AE,8,0)*IF($C6169="1 - Revenues",1,IF(AND($C6169="5 - Transfers",MID($K6169,15,1)="4"),1,-1))</f>
        <v>-9698</v>
      </c>
      <c r="Q6169" s="17">
        <f>VLOOKUP($K6169,[1]Budget!$V:$AE,10,0)*IF($C6169="1 - Revenues",1,IF(AND($C6169="5 - Transfers",MID(K6169,15,1)="4"),1,-1))</f>
        <v>0</v>
      </c>
      <c r="S6169" s="18" t="b">
        <f>IF(LEFT(C6169,1)="1",1,-1)*SUMIF([1]Budget!V:V,'Budget Worksheet for Pivot Tabl'!K6169,[1]Budget!AC:AC)=P6169</f>
        <v>1</v>
      </c>
    </row>
    <row r="6170" spans="1:19" x14ac:dyDescent="0.25">
      <c r="A6170" t="s">
        <v>89</v>
      </c>
      <c r="B6170" t="s">
        <v>90</v>
      </c>
      <c r="C6170" t="s">
        <v>8</v>
      </c>
      <c r="D6170" t="str">
        <f t="shared" si="96"/>
        <v>OUTFLOWS</v>
      </c>
      <c r="E6170" t="s">
        <v>116</v>
      </c>
      <c r="F6170" t="s">
        <v>117</v>
      </c>
      <c r="G6170" t="s">
        <v>1912</v>
      </c>
      <c r="H6170" t="s">
        <v>1913</v>
      </c>
      <c r="I6170" t="s">
        <v>701</v>
      </c>
      <c r="J6170" t="s">
        <v>702</v>
      </c>
      <c r="K6170" t="s">
        <v>7531</v>
      </c>
      <c r="L6170" t="s">
        <v>627</v>
      </c>
      <c r="M6170" s="17">
        <f>VLOOKUP($K6170,[1]Budget!$V:$AE,5,0)*IF($C6170="1 - Revenues",1,IF(AND($C6170="5 - Transfers",MID(I6170,15,1)="4"),1,-1))</f>
        <v>0</v>
      </c>
      <c r="N6170" s="17">
        <f>VLOOKUP($K6170,[1]Budget!$V:$AE,6,0)*IF($C6170="1 - Revenues",1,IF(AND($C6170="5 - Transfers",MID(J6170,15,1)="4"),1,-1))</f>
        <v>0</v>
      </c>
      <c r="O6170" s="17">
        <f>IFERROR(IF(RIGHT(LEFT(K6170,15),1)="4",VLOOKUP(K6170,'[1]Budget Worksheet'!A:B,2,0),-1*VLOOKUP(K6170,'[1]Budget Worksheet'!A:B,2,0)),0)</f>
        <v>0</v>
      </c>
      <c r="P6170" s="17">
        <f>VLOOKUP($K6170,[1]Budget!$V:$AE,8,0)*IF($C6170="1 - Revenues",1,IF(AND($C6170="5 - Transfers",MID($K6170,15,1)="4"),1,-1))</f>
        <v>0</v>
      </c>
      <c r="Q6170" s="17">
        <f>VLOOKUP($K6170,[1]Budget!$V:$AE,10,0)*IF($C6170="1 - Revenues",1,IF(AND($C6170="5 - Transfers",MID(K6170,15,1)="4"),1,-1))</f>
        <v>0</v>
      </c>
      <c r="S6170" s="18" t="b">
        <f>IF(LEFT(C6170,1)="1",1,-1)*SUMIF([1]Budget!V:V,'Budget Worksheet for Pivot Tabl'!K6170,[1]Budget!AC:AC)=P6170</f>
        <v>1</v>
      </c>
    </row>
    <row r="6171" spans="1:19" x14ac:dyDescent="0.25">
      <c r="A6171" t="s">
        <v>89</v>
      </c>
      <c r="B6171" t="s">
        <v>90</v>
      </c>
      <c r="C6171" t="s">
        <v>9</v>
      </c>
      <c r="D6171" t="str">
        <f t="shared" si="96"/>
        <v>OUTFLOWS</v>
      </c>
      <c r="E6171" t="s">
        <v>116</v>
      </c>
      <c r="F6171" t="s">
        <v>117</v>
      </c>
      <c r="G6171" t="s">
        <v>1912</v>
      </c>
      <c r="H6171" t="s">
        <v>1913</v>
      </c>
      <c r="I6171" t="s">
        <v>701</v>
      </c>
      <c r="J6171" t="s">
        <v>702</v>
      </c>
      <c r="K6171" t="s">
        <v>7532</v>
      </c>
      <c r="L6171" t="s">
        <v>1037</v>
      </c>
      <c r="M6171" s="17">
        <f>VLOOKUP($K6171,[1]Budget!$V:$AE,5,0)*IF($C6171="1 - Revenues",1,IF(AND($C6171="5 - Transfers",MID(I6171,15,1)="4"),1,-1))</f>
        <v>-81000</v>
      </c>
      <c r="N6171" s="17">
        <f>VLOOKUP($K6171,[1]Budget!$V:$AE,6,0)*IF($C6171="1 - Revenues",1,IF(AND($C6171="5 - Transfers",MID(J6171,15,1)="4"),1,-1))</f>
        <v>-722000</v>
      </c>
      <c r="O6171" s="17">
        <f>IFERROR(IF(RIGHT(LEFT(K6171,15),1)="4",VLOOKUP(K6171,'[1]Budget Worksheet'!A:B,2,0),-1*VLOOKUP(K6171,'[1]Budget Worksheet'!A:B,2,0)),0)</f>
        <v>-722007</v>
      </c>
      <c r="P6171" s="17">
        <f>VLOOKUP($K6171,[1]Budget!$V:$AE,8,0)*IF($C6171="1 - Revenues",1,IF(AND($C6171="5 - Transfers",MID($K6171,15,1)="4"),1,-1))</f>
        <v>-722007</v>
      </c>
      <c r="Q6171" s="17">
        <f>VLOOKUP($K6171,[1]Budget!$V:$AE,10,0)*IF($C6171="1 - Revenues",1,IF(AND($C6171="5 - Transfers",MID(K6171,15,1)="4"),1,-1))</f>
        <v>0</v>
      </c>
      <c r="S6171" s="18" t="b">
        <f>IF(LEFT(C6171,1)="1",1,-1)*SUMIF([1]Budget!V:V,'Budget Worksheet for Pivot Tabl'!K6171,[1]Budget!AC:AC)=P6171</f>
        <v>1</v>
      </c>
    </row>
    <row r="6172" spans="1:19" x14ac:dyDescent="0.25">
      <c r="A6172" t="s">
        <v>89</v>
      </c>
      <c r="B6172" t="s">
        <v>90</v>
      </c>
      <c r="C6172" t="s">
        <v>10</v>
      </c>
      <c r="D6172" t="str">
        <f t="shared" si="96"/>
        <v>OUTFLOWS</v>
      </c>
      <c r="E6172" t="s">
        <v>116</v>
      </c>
      <c r="F6172" t="s">
        <v>117</v>
      </c>
      <c r="G6172" t="s">
        <v>1912</v>
      </c>
      <c r="H6172" t="s">
        <v>1913</v>
      </c>
      <c r="I6172" t="s">
        <v>701</v>
      </c>
      <c r="J6172" t="s">
        <v>702</v>
      </c>
      <c r="K6172" t="s">
        <v>7533</v>
      </c>
      <c r="L6172" t="s">
        <v>1291</v>
      </c>
      <c r="M6172" s="17">
        <f>VLOOKUP($K6172,[1]Budget!$V:$AE,5,0)*IF($C6172="1 - Revenues",1,IF(AND($C6172="5 - Transfers",MID(I6172,15,1)="4"),1,-1))</f>
        <v>0</v>
      </c>
      <c r="N6172" s="17">
        <f>VLOOKUP($K6172,[1]Budget!$V:$AE,6,0)*IF($C6172="1 - Revenues",1,IF(AND($C6172="5 - Transfers",MID(J6172,15,1)="4"),1,-1))</f>
        <v>-138000</v>
      </c>
      <c r="O6172" s="17">
        <f>IFERROR(IF(RIGHT(LEFT(K6172,15),1)="4",VLOOKUP(K6172,'[1]Budget Worksheet'!A:B,2,0),-1*VLOOKUP(K6172,'[1]Budget Worksheet'!A:B,2,0)),0)</f>
        <v>-48000</v>
      </c>
      <c r="P6172" s="17">
        <f>VLOOKUP($K6172,[1]Budget!$V:$AE,8,0)*IF($C6172="1 - Revenues",1,IF(AND($C6172="5 - Transfers",MID($K6172,15,1)="4"),1,-1))</f>
        <v>-48000</v>
      </c>
      <c r="Q6172" s="17">
        <f>VLOOKUP($K6172,[1]Budget!$V:$AE,10,0)*IF($C6172="1 - Revenues",1,IF(AND($C6172="5 - Transfers",MID(K6172,15,1)="4"),1,-1))</f>
        <v>0</v>
      </c>
      <c r="S6172" s="18" t="b">
        <f>IF(LEFT(C6172,1)="1",1,-1)*SUMIF([1]Budget!V:V,'Budget Worksheet for Pivot Tabl'!K6172,[1]Budget!AC:AC)=P6172</f>
        <v>1</v>
      </c>
    </row>
    <row r="6173" spans="1:19" x14ac:dyDescent="0.25">
      <c r="A6173" t="s">
        <v>89</v>
      </c>
      <c r="B6173" t="s">
        <v>90</v>
      </c>
      <c r="C6173" t="s">
        <v>8</v>
      </c>
      <c r="D6173" t="str">
        <f t="shared" si="96"/>
        <v>OUTFLOWS</v>
      </c>
      <c r="E6173" t="s">
        <v>116</v>
      </c>
      <c r="F6173" t="s">
        <v>117</v>
      </c>
      <c r="G6173" t="s">
        <v>1912</v>
      </c>
      <c r="H6173" t="s">
        <v>1913</v>
      </c>
      <c r="I6173" t="s">
        <v>59</v>
      </c>
      <c r="J6173" t="s">
        <v>1941</v>
      </c>
      <c r="K6173" t="s">
        <v>7534</v>
      </c>
      <c r="L6173" t="s">
        <v>590</v>
      </c>
      <c r="M6173" s="17">
        <f>VLOOKUP($K6173,[1]Budget!$V:$AE,5,0)*IF($C6173="1 - Revenues",1,IF(AND($C6173="5 - Transfers",MID(I6173,15,1)="4"),1,-1))</f>
        <v>0</v>
      </c>
      <c r="N6173" s="17">
        <f>VLOOKUP($K6173,[1]Budget!$V:$AE,6,0)*IF($C6173="1 - Revenues",1,IF(AND($C6173="5 - Transfers",MID(J6173,15,1)="4"),1,-1))</f>
        <v>-76000</v>
      </c>
      <c r="O6173" s="17">
        <f>IFERROR(IF(RIGHT(LEFT(K6173,15),1)="4",VLOOKUP(K6173,'[1]Budget Worksheet'!A:B,2,0),-1*VLOOKUP(K6173,'[1]Budget Worksheet'!A:B,2,0)),0)</f>
        <v>0</v>
      </c>
      <c r="P6173" s="17">
        <f>VLOOKUP($K6173,[1]Budget!$V:$AE,8,0)*IF($C6173="1 - Revenues",1,IF(AND($C6173="5 - Transfers",MID($K6173,15,1)="4"),1,-1))</f>
        <v>0</v>
      </c>
      <c r="Q6173" s="17">
        <f>VLOOKUP($K6173,[1]Budget!$V:$AE,10,0)*IF($C6173="1 - Revenues",1,IF(AND($C6173="5 - Transfers",MID(K6173,15,1)="4"),1,-1))</f>
        <v>0</v>
      </c>
      <c r="S6173" s="18" t="b">
        <f>IF(LEFT(C6173,1)="1",1,-1)*SUMIF([1]Budget!V:V,'Budget Worksheet for Pivot Tabl'!K6173,[1]Budget!AC:AC)=P6173</f>
        <v>1</v>
      </c>
    </row>
    <row r="6174" spans="1:19" x14ac:dyDescent="0.25">
      <c r="A6174" t="s">
        <v>89</v>
      </c>
      <c r="B6174" t="s">
        <v>90</v>
      </c>
      <c r="C6174" t="s">
        <v>8</v>
      </c>
      <c r="D6174" t="str">
        <f t="shared" si="96"/>
        <v>OUTFLOWS</v>
      </c>
      <c r="E6174" t="s">
        <v>116</v>
      </c>
      <c r="F6174" t="s">
        <v>117</v>
      </c>
      <c r="G6174" t="s">
        <v>1912</v>
      </c>
      <c r="H6174" t="s">
        <v>1913</v>
      </c>
      <c r="I6174" t="s">
        <v>59</v>
      </c>
      <c r="J6174" t="s">
        <v>1941</v>
      </c>
      <c r="K6174" t="s">
        <v>7535</v>
      </c>
      <c r="L6174" t="s">
        <v>593</v>
      </c>
      <c r="M6174" s="17">
        <f>VLOOKUP($K6174,[1]Budget!$V:$AE,5,0)*IF($C6174="1 - Revenues",1,IF(AND($C6174="5 - Transfers",MID(I6174,15,1)="4"),1,-1))</f>
        <v>0</v>
      </c>
      <c r="N6174" s="17">
        <f>VLOOKUP($K6174,[1]Budget!$V:$AE,6,0)*IF($C6174="1 - Revenues",1,IF(AND($C6174="5 - Transfers",MID(J6174,15,1)="4"),1,-1))</f>
        <v>0</v>
      </c>
      <c r="O6174" s="17">
        <f>IFERROR(IF(RIGHT(LEFT(K6174,15),1)="4",VLOOKUP(K6174,'[1]Budget Worksheet'!A:B,2,0),-1*VLOOKUP(K6174,'[1]Budget Worksheet'!A:B,2,0)),0)</f>
        <v>0</v>
      </c>
      <c r="P6174" s="17">
        <f>VLOOKUP($K6174,[1]Budget!$V:$AE,8,0)*IF($C6174="1 - Revenues",1,IF(AND($C6174="5 - Transfers",MID($K6174,15,1)="4"),1,-1))</f>
        <v>0</v>
      </c>
      <c r="Q6174" s="17">
        <f>VLOOKUP($K6174,[1]Budget!$V:$AE,10,0)*IF($C6174="1 - Revenues",1,IF(AND($C6174="5 - Transfers",MID(K6174,15,1)="4"),1,-1))</f>
        <v>0</v>
      </c>
      <c r="S6174" s="18" t="b">
        <f>IF(LEFT(C6174,1)="1",1,-1)*SUMIF([1]Budget!V:V,'Budget Worksheet for Pivot Tabl'!K6174,[1]Budget!AC:AC)=P6174</f>
        <v>1</v>
      </c>
    </row>
    <row r="6175" spans="1:19" x14ac:dyDescent="0.25">
      <c r="A6175" t="s">
        <v>89</v>
      </c>
      <c r="B6175" t="s">
        <v>90</v>
      </c>
      <c r="C6175" t="s">
        <v>8</v>
      </c>
      <c r="D6175" t="str">
        <f t="shared" si="96"/>
        <v>OUTFLOWS</v>
      </c>
      <c r="E6175" t="s">
        <v>116</v>
      </c>
      <c r="F6175" t="s">
        <v>117</v>
      </c>
      <c r="G6175" t="s">
        <v>1912</v>
      </c>
      <c r="H6175" t="s">
        <v>1913</v>
      </c>
      <c r="I6175" t="s">
        <v>59</v>
      </c>
      <c r="J6175" t="s">
        <v>1941</v>
      </c>
      <c r="K6175" t="s">
        <v>7536</v>
      </c>
      <c r="L6175" t="s">
        <v>470</v>
      </c>
      <c r="M6175" s="17">
        <f>VLOOKUP($K6175,[1]Budget!$V:$AE,5,0)*IF($C6175="1 - Revenues",1,IF(AND($C6175="5 - Transfers",MID(I6175,15,1)="4"),1,-1))</f>
        <v>0</v>
      </c>
      <c r="N6175" s="17">
        <f>VLOOKUP($K6175,[1]Budget!$V:$AE,6,0)*IF($C6175="1 - Revenues",1,IF(AND($C6175="5 - Transfers",MID(J6175,15,1)="4"),1,-1))</f>
        <v>-16000</v>
      </c>
      <c r="O6175" s="17">
        <f>IFERROR(IF(RIGHT(LEFT(K6175,15),1)="4",VLOOKUP(K6175,'[1]Budget Worksheet'!A:B,2,0),-1*VLOOKUP(K6175,'[1]Budget Worksheet'!A:B,2,0)),0)</f>
        <v>0</v>
      </c>
      <c r="P6175" s="17">
        <f>VLOOKUP($K6175,[1]Budget!$V:$AE,8,0)*IF($C6175="1 - Revenues",1,IF(AND($C6175="5 - Transfers",MID($K6175,15,1)="4"),1,-1))</f>
        <v>0</v>
      </c>
      <c r="Q6175" s="17">
        <f>VLOOKUP($K6175,[1]Budget!$V:$AE,10,0)*IF($C6175="1 - Revenues",1,IF(AND($C6175="5 - Transfers",MID(K6175,15,1)="4"),1,-1))</f>
        <v>0</v>
      </c>
      <c r="S6175" s="18" t="b">
        <f>IF(LEFT(C6175,1)="1",1,-1)*SUMIF([1]Budget!V:V,'Budget Worksheet for Pivot Tabl'!K6175,[1]Budget!AC:AC)=P6175</f>
        <v>1</v>
      </c>
    </row>
    <row r="6176" spans="1:19" x14ac:dyDescent="0.25">
      <c r="A6176" t="s">
        <v>89</v>
      </c>
      <c r="B6176" t="s">
        <v>90</v>
      </c>
      <c r="C6176" t="s">
        <v>8</v>
      </c>
      <c r="D6176" t="str">
        <f t="shared" si="96"/>
        <v>OUTFLOWS</v>
      </c>
      <c r="E6176" t="s">
        <v>116</v>
      </c>
      <c r="F6176" t="s">
        <v>117</v>
      </c>
      <c r="G6176" t="s">
        <v>1912</v>
      </c>
      <c r="H6176" t="s">
        <v>1913</v>
      </c>
      <c r="I6176" t="s">
        <v>59</v>
      </c>
      <c r="J6176" t="s">
        <v>1941</v>
      </c>
      <c r="K6176" t="s">
        <v>7537</v>
      </c>
      <c r="L6176" t="s">
        <v>606</v>
      </c>
      <c r="M6176" s="17">
        <f>VLOOKUP($K6176,[1]Budget!$V:$AE,5,0)*IF($C6176="1 - Revenues",1,IF(AND($C6176="5 - Transfers",MID(I6176,15,1)="4"),1,-1))</f>
        <v>0</v>
      </c>
      <c r="N6176" s="17">
        <f>VLOOKUP($K6176,[1]Budget!$V:$AE,6,0)*IF($C6176="1 - Revenues",1,IF(AND($C6176="5 - Transfers",MID(J6176,15,1)="4"),1,-1))</f>
        <v>-8000</v>
      </c>
      <c r="O6176" s="17">
        <f>IFERROR(IF(RIGHT(LEFT(K6176,15),1)="4",VLOOKUP(K6176,'[1]Budget Worksheet'!A:B,2,0),-1*VLOOKUP(K6176,'[1]Budget Worksheet'!A:B,2,0)),0)</f>
        <v>0</v>
      </c>
      <c r="P6176" s="17">
        <f>VLOOKUP($K6176,[1]Budget!$V:$AE,8,0)*IF($C6176="1 - Revenues",1,IF(AND($C6176="5 - Transfers",MID($K6176,15,1)="4"),1,-1))</f>
        <v>0</v>
      </c>
      <c r="Q6176" s="17">
        <f>VLOOKUP($K6176,[1]Budget!$V:$AE,10,0)*IF($C6176="1 - Revenues",1,IF(AND($C6176="5 - Transfers",MID(K6176,15,1)="4"),1,-1))</f>
        <v>0</v>
      </c>
      <c r="S6176" s="18" t="b">
        <f>IF(LEFT(C6176,1)="1",1,-1)*SUMIF([1]Budget!V:V,'Budget Worksheet for Pivot Tabl'!K6176,[1]Budget!AC:AC)=P6176</f>
        <v>1</v>
      </c>
    </row>
    <row r="6177" spans="1:19" x14ac:dyDescent="0.25">
      <c r="A6177" t="s">
        <v>89</v>
      </c>
      <c r="B6177" t="s">
        <v>90</v>
      </c>
      <c r="C6177" t="s">
        <v>8</v>
      </c>
      <c r="D6177" t="str">
        <f t="shared" si="96"/>
        <v>OUTFLOWS</v>
      </c>
      <c r="E6177" t="s">
        <v>116</v>
      </c>
      <c r="F6177" t="s">
        <v>117</v>
      </c>
      <c r="G6177" t="s">
        <v>1912</v>
      </c>
      <c r="H6177" t="s">
        <v>1913</v>
      </c>
      <c r="I6177" t="s">
        <v>59</v>
      </c>
      <c r="J6177" t="s">
        <v>1941</v>
      </c>
      <c r="K6177" t="s">
        <v>7538</v>
      </c>
      <c r="L6177" t="s">
        <v>608</v>
      </c>
      <c r="M6177" s="17">
        <f>VLOOKUP($K6177,[1]Budget!$V:$AE,5,0)*IF($C6177="1 - Revenues",1,IF(AND($C6177="5 - Transfers",MID(I6177,15,1)="4"),1,-1))</f>
        <v>0</v>
      </c>
      <c r="N6177" s="17">
        <f>VLOOKUP($K6177,[1]Budget!$V:$AE,6,0)*IF($C6177="1 - Revenues",1,IF(AND($C6177="5 - Transfers",MID(J6177,15,1)="4"),1,-1))</f>
        <v>-19000</v>
      </c>
      <c r="O6177" s="17">
        <f>IFERROR(IF(RIGHT(LEFT(K6177,15),1)="4",VLOOKUP(K6177,'[1]Budget Worksheet'!A:B,2,0),-1*VLOOKUP(K6177,'[1]Budget Worksheet'!A:B,2,0)),0)</f>
        <v>0</v>
      </c>
      <c r="P6177" s="17">
        <f>VLOOKUP($K6177,[1]Budget!$V:$AE,8,0)*IF($C6177="1 - Revenues",1,IF(AND($C6177="5 - Transfers",MID($K6177,15,1)="4"),1,-1))</f>
        <v>0</v>
      </c>
      <c r="Q6177" s="17">
        <f>VLOOKUP($K6177,[1]Budget!$V:$AE,10,0)*IF($C6177="1 - Revenues",1,IF(AND($C6177="5 - Transfers",MID(K6177,15,1)="4"),1,-1))</f>
        <v>0</v>
      </c>
      <c r="S6177" s="18" t="b">
        <f>IF(LEFT(C6177,1)="1",1,-1)*SUMIF([1]Budget!V:V,'Budget Worksheet for Pivot Tabl'!K6177,[1]Budget!AC:AC)=P6177</f>
        <v>1</v>
      </c>
    </row>
    <row r="6178" spans="1:19" x14ac:dyDescent="0.25">
      <c r="A6178" t="s">
        <v>89</v>
      </c>
      <c r="B6178" t="s">
        <v>90</v>
      </c>
      <c r="C6178" t="s">
        <v>8</v>
      </c>
      <c r="D6178" t="str">
        <f t="shared" si="96"/>
        <v>OUTFLOWS</v>
      </c>
      <c r="E6178" t="s">
        <v>116</v>
      </c>
      <c r="F6178" t="s">
        <v>117</v>
      </c>
      <c r="G6178" t="s">
        <v>1912</v>
      </c>
      <c r="H6178" t="s">
        <v>1913</v>
      </c>
      <c r="I6178" t="s">
        <v>59</v>
      </c>
      <c r="J6178" t="s">
        <v>1941</v>
      </c>
      <c r="K6178" t="s">
        <v>7539</v>
      </c>
      <c r="L6178" t="s">
        <v>610</v>
      </c>
      <c r="M6178" s="17">
        <f>VLOOKUP($K6178,[1]Budget!$V:$AE,5,0)*IF($C6178="1 - Revenues",1,IF(AND($C6178="5 - Transfers",MID(I6178,15,1)="4"),1,-1))</f>
        <v>0</v>
      </c>
      <c r="N6178" s="17">
        <f>VLOOKUP($K6178,[1]Budget!$V:$AE,6,0)*IF($C6178="1 - Revenues",1,IF(AND($C6178="5 - Transfers",MID(J6178,15,1)="4"),1,-1))</f>
        <v>-1000</v>
      </c>
      <c r="O6178" s="17">
        <f>IFERROR(IF(RIGHT(LEFT(K6178,15),1)="4",VLOOKUP(K6178,'[1]Budget Worksheet'!A:B,2,0),-1*VLOOKUP(K6178,'[1]Budget Worksheet'!A:B,2,0)),0)</f>
        <v>0</v>
      </c>
      <c r="P6178" s="17">
        <f>VLOOKUP($K6178,[1]Budget!$V:$AE,8,0)*IF($C6178="1 - Revenues",1,IF(AND($C6178="5 - Transfers",MID($K6178,15,1)="4"),1,-1))</f>
        <v>0</v>
      </c>
      <c r="Q6178" s="17">
        <f>VLOOKUP($K6178,[1]Budget!$V:$AE,10,0)*IF($C6178="1 - Revenues",1,IF(AND($C6178="5 - Transfers",MID(K6178,15,1)="4"),1,-1))</f>
        <v>0</v>
      </c>
      <c r="S6178" s="18" t="b">
        <f>IF(LEFT(C6178,1)="1",1,-1)*SUMIF([1]Budget!V:V,'Budget Worksheet for Pivot Tabl'!K6178,[1]Budget!AC:AC)=P6178</f>
        <v>1</v>
      </c>
    </row>
    <row r="6179" spans="1:19" x14ac:dyDescent="0.25">
      <c r="A6179" t="s">
        <v>89</v>
      </c>
      <c r="B6179" t="s">
        <v>90</v>
      </c>
      <c r="C6179" t="s">
        <v>8</v>
      </c>
      <c r="D6179" t="str">
        <f t="shared" si="96"/>
        <v>OUTFLOWS</v>
      </c>
      <c r="E6179" t="s">
        <v>116</v>
      </c>
      <c r="F6179" t="s">
        <v>117</v>
      </c>
      <c r="G6179" t="s">
        <v>1912</v>
      </c>
      <c r="H6179" t="s">
        <v>1913</v>
      </c>
      <c r="I6179" t="s">
        <v>59</v>
      </c>
      <c r="J6179" t="s">
        <v>1941</v>
      </c>
      <c r="K6179" t="s">
        <v>7540</v>
      </c>
      <c r="L6179" t="s">
        <v>612</v>
      </c>
      <c r="M6179" s="17">
        <f>VLOOKUP($K6179,[1]Budget!$V:$AE,5,0)*IF($C6179="1 - Revenues",1,IF(AND($C6179="5 - Transfers",MID(I6179,15,1)="4"),1,-1))</f>
        <v>0</v>
      </c>
      <c r="N6179" s="17">
        <f>VLOOKUP($K6179,[1]Budget!$V:$AE,6,0)*IF($C6179="1 - Revenues",1,IF(AND($C6179="5 - Transfers",MID(J6179,15,1)="4"),1,-1))</f>
        <v>0</v>
      </c>
      <c r="O6179" s="17">
        <f>IFERROR(IF(RIGHT(LEFT(K6179,15),1)="4",VLOOKUP(K6179,'[1]Budget Worksheet'!A:B,2,0),-1*VLOOKUP(K6179,'[1]Budget Worksheet'!A:B,2,0)),0)</f>
        <v>0</v>
      </c>
      <c r="P6179" s="17">
        <f>VLOOKUP($K6179,[1]Budget!$V:$AE,8,0)*IF($C6179="1 - Revenues",1,IF(AND($C6179="5 - Transfers",MID($K6179,15,1)="4"),1,-1))</f>
        <v>0</v>
      </c>
      <c r="Q6179" s="17">
        <f>VLOOKUP($K6179,[1]Budget!$V:$AE,10,0)*IF($C6179="1 - Revenues",1,IF(AND($C6179="5 - Transfers",MID(K6179,15,1)="4"),1,-1))</f>
        <v>0</v>
      </c>
      <c r="S6179" s="18" t="b">
        <f>IF(LEFT(C6179,1)="1",1,-1)*SUMIF([1]Budget!V:V,'Budget Worksheet for Pivot Tabl'!K6179,[1]Budget!AC:AC)=P6179</f>
        <v>1</v>
      </c>
    </row>
    <row r="6180" spans="1:19" x14ac:dyDescent="0.25">
      <c r="A6180" t="s">
        <v>89</v>
      </c>
      <c r="B6180" t="s">
        <v>90</v>
      </c>
      <c r="C6180" t="s">
        <v>8</v>
      </c>
      <c r="D6180" t="str">
        <f t="shared" si="96"/>
        <v>OUTFLOWS</v>
      </c>
      <c r="E6180" t="s">
        <v>116</v>
      </c>
      <c r="F6180" t="s">
        <v>117</v>
      </c>
      <c r="G6180" t="s">
        <v>1912</v>
      </c>
      <c r="H6180" t="s">
        <v>1913</v>
      </c>
      <c r="I6180" t="s">
        <v>59</v>
      </c>
      <c r="J6180" t="s">
        <v>1941</v>
      </c>
      <c r="K6180" t="s">
        <v>7541</v>
      </c>
      <c r="L6180" t="s">
        <v>614</v>
      </c>
      <c r="M6180" s="17">
        <f>VLOOKUP($K6180,[1]Budget!$V:$AE,5,0)*IF($C6180="1 - Revenues",1,IF(AND($C6180="5 - Transfers",MID(I6180,15,1)="4"),1,-1))</f>
        <v>0</v>
      </c>
      <c r="N6180" s="17">
        <f>VLOOKUP($K6180,[1]Budget!$V:$AE,6,0)*IF($C6180="1 - Revenues",1,IF(AND($C6180="5 - Transfers",MID(J6180,15,1)="4"),1,-1))</f>
        <v>0</v>
      </c>
      <c r="O6180" s="17">
        <f>IFERROR(IF(RIGHT(LEFT(K6180,15),1)="4",VLOOKUP(K6180,'[1]Budget Worksheet'!A:B,2,0),-1*VLOOKUP(K6180,'[1]Budget Worksheet'!A:B,2,0)),0)</f>
        <v>0</v>
      </c>
      <c r="P6180" s="17">
        <f>VLOOKUP($K6180,[1]Budget!$V:$AE,8,0)*IF($C6180="1 - Revenues",1,IF(AND($C6180="5 - Transfers",MID($K6180,15,1)="4"),1,-1))</f>
        <v>0</v>
      </c>
      <c r="Q6180" s="17">
        <f>VLOOKUP($K6180,[1]Budget!$V:$AE,10,0)*IF($C6180="1 - Revenues",1,IF(AND($C6180="5 - Transfers",MID(K6180,15,1)="4"),1,-1))</f>
        <v>0</v>
      </c>
      <c r="S6180" s="18" t="b">
        <f>IF(LEFT(C6180,1)="1",1,-1)*SUMIF([1]Budget!V:V,'Budget Worksheet for Pivot Tabl'!K6180,[1]Budget!AC:AC)=P6180</f>
        <v>1</v>
      </c>
    </row>
    <row r="6181" spans="1:19" x14ac:dyDescent="0.25">
      <c r="A6181" t="s">
        <v>89</v>
      </c>
      <c r="B6181" t="s">
        <v>90</v>
      </c>
      <c r="C6181" t="s">
        <v>8</v>
      </c>
      <c r="D6181" t="str">
        <f t="shared" si="96"/>
        <v>OUTFLOWS</v>
      </c>
      <c r="E6181" t="s">
        <v>116</v>
      </c>
      <c r="F6181" t="s">
        <v>117</v>
      </c>
      <c r="G6181" t="s">
        <v>1912</v>
      </c>
      <c r="H6181" t="s">
        <v>1913</v>
      </c>
      <c r="I6181" t="s">
        <v>59</v>
      </c>
      <c r="J6181" t="s">
        <v>1941</v>
      </c>
      <c r="K6181" t="s">
        <v>7542</v>
      </c>
      <c r="L6181" t="s">
        <v>616</v>
      </c>
      <c r="M6181" s="17">
        <f>VLOOKUP($K6181,[1]Budget!$V:$AE,5,0)*IF($C6181="1 - Revenues",1,IF(AND($C6181="5 - Transfers",MID(I6181,15,1)="4"),1,-1))</f>
        <v>-8000</v>
      </c>
      <c r="N6181" s="17">
        <f>VLOOKUP($K6181,[1]Budget!$V:$AE,6,0)*IF($C6181="1 - Revenues",1,IF(AND($C6181="5 - Transfers",MID(J6181,15,1)="4"),1,-1))</f>
        <v>-8000</v>
      </c>
      <c r="O6181" s="17">
        <f>IFERROR(IF(RIGHT(LEFT(K6181,15),1)="4",VLOOKUP(K6181,'[1]Budget Worksheet'!A:B,2,0),-1*VLOOKUP(K6181,'[1]Budget Worksheet'!A:B,2,0)),0)</f>
        <v>-7800</v>
      </c>
      <c r="P6181" s="17">
        <f>VLOOKUP($K6181,[1]Budget!$V:$AE,8,0)*IF($C6181="1 - Revenues",1,IF(AND($C6181="5 - Transfers",MID($K6181,15,1)="4"),1,-1))</f>
        <v>-10000</v>
      </c>
      <c r="Q6181" s="17">
        <f>VLOOKUP($K6181,[1]Budget!$V:$AE,10,0)*IF($C6181="1 - Revenues",1,IF(AND($C6181="5 - Transfers",MID(K6181,15,1)="4"),1,-1))</f>
        <v>-2200</v>
      </c>
      <c r="S6181" s="18" t="b">
        <f>IF(LEFT(C6181,1)="1",1,-1)*SUMIF([1]Budget!V:V,'Budget Worksheet for Pivot Tabl'!K6181,[1]Budget!AC:AC)=P6181</f>
        <v>1</v>
      </c>
    </row>
    <row r="6182" spans="1:19" x14ac:dyDescent="0.25">
      <c r="A6182" t="s">
        <v>89</v>
      </c>
      <c r="B6182" t="s">
        <v>90</v>
      </c>
      <c r="C6182" t="s">
        <v>8</v>
      </c>
      <c r="D6182" t="str">
        <f t="shared" si="96"/>
        <v>OUTFLOWS</v>
      </c>
      <c r="E6182" t="s">
        <v>116</v>
      </c>
      <c r="F6182" t="s">
        <v>117</v>
      </c>
      <c r="G6182" t="s">
        <v>1912</v>
      </c>
      <c r="H6182" t="s">
        <v>1913</v>
      </c>
      <c r="I6182" t="s">
        <v>59</v>
      </c>
      <c r="J6182" t="s">
        <v>1941</v>
      </c>
      <c r="K6182" t="s">
        <v>7543</v>
      </c>
      <c r="L6182" t="s">
        <v>618</v>
      </c>
      <c r="M6182" s="17">
        <f>VLOOKUP($K6182,[1]Budget!$V:$AE,5,0)*IF($C6182="1 - Revenues",1,IF(AND($C6182="5 - Transfers",MID(I6182,15,1)="4"),1,-1))</f>
        <v>0</v>
      </c>
      <c r="N6182" s="17">
        <f>VLOOKUP($K6182,[1]Budget!$V:$AE,6,0)*IF($C6182="1 - Revenues",1,IF(AND($C6182="5 - Transfers",MID(J6182,15,1)="4"),1,-1))</f>
        <v>0</v>
      </c>
      <c r="O6182" s="17">
        <f>IFERROR(IF(RIGHT(LEFT(K6182,15),1)="4",VLOOKUP(K6182,'[1]Budget Worksheet'!A:B,2,0),-1*VLOOKUP(K6182,'[1]Budget Worksheet'!A:B,2,0)),0)</f>
        <v>0</v>
      </c>
      <c r="P6182" s="17">
        <f>VLOOKUP($K6182,[1]Budget!$V:$AE,8,0)*IF($C6182="1 - Revenues",1,IF(AND($C6182="5 - Transfers",MID($K6182,15,1)="4"),1,-1))</f>
        <v>0</v>
      </c>
      <c r="Q6182" s="17">
        <f>VLOOKUP($K6182,[1]Budget!$V:$AE,10,0)*IF($C6182="1 - Revenues",1,IF(AND($C6182="5 - Transfers",MID(K6182,15,1)="4"),1,-1))</f>
        <v>0</v>
      </c>
      <c r="S6182" s="18" t="b">
        <f>IF(LEFT(C6182,1)="1",1,-1)*SUMIF([1]Budget!V:V,'Budget Worksheet for Pivot Tabl'!K6182,[1]Budget!AC:AC)=P6182</f>
        <v>1</v>
      </c>
    </row>
    <row r="6183" spans="1:19" x14ac:dyDescent="0.25">
      <c r="A6183" t="s">
        <v>89</v>
      </c>
      <c r="B6183" t="s">
        <v>90</v>
      </c>
      <c r="C6183" t="s">
        <v>8</v>
      </c>
      <c r="D6183" t="str">
        <f t="shared" si="96"/>
        <v>OUTFLOWS</v>
      </c>
      <c r="E6183" t="s">
        <v>116</v>
      </c>
      <c r="F6183" t="s">
        <v>117</v>
      </c>
      <c r="G6183" t="s">
        <v>1912</v>
      </c>
      <c r="H6183" t="s">
        <v>1913</v>
      </c>
      <c r="I6183" t="s">
        <v>59</v>
      </c>
      <c r="J6183" t="s">
        <v>1941</v>
      </c>
      <c r="K6183" t="s">
        <v>7544</v>
      </c>
      <c r="L6183" t="s">
        <v>620</v>
      </c>
      <c r="M6183" s="17">
        <f>VLOOKUP($K6183,[1]Budget!$V:$AE,5,0)*IF($C6183="1 - Revenues",1,IF(AND($C6183="5 - Transfers",MID(I6183,15,1)="4"),1,-1))</f>
        <v>0</v>
      </c>
      <c r="N6183" s="17">
        <f>VLOOKUP($K6183,[1]Budget!$V:$AE,6,0)*IF($C6183="1 - Revenues",1,IF(AND($C6183="5 - Transfers",MID(J6183,15,1)="4"),1,-1))</f>
        <v>-8000</v>
      </c>
      <c r="O6183" s="17">
        <f>IFERROR(IF(RIGHT(LEFT(K6183,15),1)="4",VLOOKUP(K6183,'[1]Budget Worksheet'!A:B,2,0),-1*VLOOKUP(K6183,'[1]Budget Worksheet'!A:B,2,0)),0)</f>
        <v>0</v>
      </c>
      <c r="P6183" s="17">
        <f>VLOOKUP($K6183,[1]Budget!$V:$AE,8,0)*IF($C6183="1 - Revenues",1,IF(AND($C6183="5 - Transfers",MID($K6183,15,1)="4"),1,-1))</f>
        <v>0</v>
      </c>
      <c r="Q6183" s="17">
        <f>VLOOKUP($K6183,[1]Budget!$V:$AE,10,0)*IF($C6183="1 - Revenues",1,IF(AND($C6183="5 - Transfers",MID(K6183,15,1)="4"),1,-1))</f>
        <v>0</v>
      </c>
      <c r="S6183" s="18" t="b">
        <f>IF(LEFT(C6183,1)="1",1,-1)*SUMIF([1]Budget!V:V,'Budget Worksheet for Pivot Tabl'!K6183,[1]Budget!AC:AC)=P6183</f>
        <v>1</v>
      </c>
    </row>
    <row r="6184" spans="1:19" x14ac:dyDescent="0.25">
      <c r="A6184" t="s">
        <v>89</v>
      </c>
      <c r="B6184" t="s">
        <v>90</v>
      </c>
      <c r="C6184" t="s">
        <v>8</v>
      </c>
      <c r="D6184" t="str">
        <f t="shared" si="96"/>
        <v>OUTFLOWS</v>
      </c>
      <c r="E6184" t="s">
        <v>116</v>
      </c>
      <c r="F6184" t="s">
        <v>117</v>
      </c>
      <c r="G6184" t="s">
        <v>1912</v>
      </c>
      <c r="H6184" t="s">
        <v>1913</v>
      </c>
      <c r="I6184" t="s">
        <v>59</v>
      </c>
      <c r="J6184" t="s">
        <v>1941</v>
      </c>
      <c r="K6184" t="s">
        <v>7545</v>
      </c>
      <c r="L6184" t="s">
        <v>472</v>
      </c>
      <c r="M6184" s="17">
        <f>VLOOKUP($K6184,[1]Budget!$V:$AE,5,0)*IF($C6184="1 - Revenues",1,IF(AND($C6184="5 - Transfers",MID(I6184,15,1)="4"),1,-1))</f>
        <v>0</v>
      </c>
      <c r="N6184" s="17">
        <f>VLOOKUP($K6184,[1]Budget!$V:$AE,6,0)*IF($C6184="1 - Revenues",1,IF(AND($C6184="5 - Transfers",MID(J6184,15,1)="4"),1,-1))</f>
        <v>-1000</v>
      </c>
      <c r="O6184" s="17">
        <f>IFERROR(IF(RIGHT(LEFT(K6184,15),1)="4",VLOOKUP(K6184,'[1]Budget Worksheet'!A:B,2,0),-1*VLOOKUP(K6184,'[1]Budget Worksheet'!A:B,2,0)),0)</f>
        <v>0</v>
      </c>
      <c r="P6184" s="17">
        <f>VLOOKUP($K6184,[1]Budget!$V:$AE,8,0)*IF($C6184="1 - Revenues",1,IF(AND($C6184="5 - Transfers",MID($K6184,15,1)="4"),1,-1))</f>
        <v>0</v>
      </c>
      <c r="Q6184" s="17">
        <f>VLOOKUP($K6184,[1]Budget!$V:$AE,10,0)*IF($C6184="1 - Revenues",1,IF(AND($C6184="5 - Transfers",MID(K6184,15,1)="4"),1,-1))</f>
        <v>0</v>
      </c>
      <c r="S6184" s="18" t="b">
        <f>IF(LEFT(C6184,1)="1",1,-1)*SUMIF([1]Budget!V:V,'Budget Worksheet for Pivot Tabl'!K6184,[1]Budget!AC:AC)=P6184</f>
        <v>1</v>
      </c>
    </row>
    <row r="6185" spans="1:19" x14ac:dyDescent="0.25">
      <c r="A6185" t="s">
        <v>89</v>
      </c>
      <c r="B6185" t="s">
        <v>90</v>
      </c>
      <c r="C6185" t="s">
        <v>8</v>
      </c>
      <c r="D6185" t="str">
        <f t="shared" si="96"/>
        <v>OUTFLOWS</v>
      </c>
      <c r="E6185" t="s">
        <v>116</v>
      </c>
      <c r="F6185" t="s">
        <v>117</v>
      </c>
      <c r="G6185" t="s">
        <v>1912</v>
      </c>
      <c r="H6185" t="s">
        <v>1913</v>
      </c>
      <c r="I6185" t="s">
        <v>59</v>
      </c>
      <c r="J6185" t="s">
        <v>1941</v>
      </c>
      <c r="K6185" t="s">
        <v>7546</v>
      </c>
      <c r="L6185" t="s">
        <v>625</v>
      </c>
      <c r="M6185" s="17">
        <f>VLOOKUP($K6185,[1]Budget!$V:$AE,5,0)*IF($C6185="1 - Revenues",1,IF(AND($C6185="5 - Transfers",MID(I6185,15,1)="4"),1,-1))</f>
        <v>-1000</v>
      </c>
      <c r="N6185" s="17">
        <f>VLOOKUP($K6185,[1]Budget!$V:$AE,6,0)*IF($C6185="1 - Revenues",1,IF(AND($C6185="5 - Transfers",MID(J6185,15,1)="4"),1,-1))</f>
        <v>-1000</v>
      </c>
      <c r="O6185" s="17">
        <f>IFERROR(IF(RIGHT(LEFT(K6185,15),1)="4",VLOOKUP(K6185,'[1]Budget Worksheet'!A:B,2,0),-1*VLOOKUP(K6185,'[1]Budget Worksheet'!A:B,2,0)),0)</f>
        <v>0</v>
      </c>
      <c r="P6185" s="17">
        <f>VLOOKUP($K6185,[1]Budget!$V:$AE,8,0)*IF($C6185="1 - Revenues",1,IF(AND($C6185="5 - Transfers",MID($K6185,15,1)="4"),1,-1))</f>
        <v>0</v>
      </c>
      <c r="Q6185" s="17">
        <f>VLOOKUP($K6185,[1]Budget!$V:$AE,10,0)*IF($C6185="1 - Revenues",1,IF(AND($C6185="5 - Transfers",MID(K6185,15,1)="4"),1,-1))</f>
        <v>0</v>
      </c>
      <c r="S6185" s="18" t="b">
        <f>IF(LEFT(C6185,1)="1",1,-1)*SUMIF([1]Budget!V:V,'Budget Worksheet for Pivot Tabl'!K6185,[1]Budget!AC:AC)=P6185</f>
        <v>1</v>
      </c>
    </row>
    <row r="6186" spans="1:19" x14ac:dyDescent="0.25">
      <c r="A6186" t="s">
        <v>89</v>
      </c>
      <c r="B6186" t="s">
        <v>90</v>
      </c>
      <c r="C6186" t="s">
        <v>8</v>
      </c>
      <c r="D6186" t="str">
        <f t="shared" si="96"/>
        <v>OUTFLOWS</v>
      </c>
      <c r="E6186" t="s">
        <v>116</v>
      </c>
      <c r="F6186" t="s">
        <v>117</v>
      </c>
      <c r="G6186" t="s">
        <v>1912</v>
      </c>
      <c r="H6186" t="s">
        <v>1913</v>
      </c>
      <c r="I6186" t="s">
        <v>59</v>
      </c>
      <c r="J6186" t="s">
        <v>1941</v>
      </c>
      <c r="K6186" t="s">
        <v>7547</v>
      </c>
      <c r="L6186" t="s">
        <v>627</v>
      </c>
      <c r="M6186" s="17">
        <f>VLOOKUP($K6186,[1]Budget!$V:$AE,5,0)*IF($C6186="1 - Revenues",1,IF(AND($C6186="5 - Transfers",MID(I6186,15,1)="4"),1,-1))</f>
        <v>0</v>
      </c>
      <c r="N6186" s="17">
        <f>VLOOKUP($K6186,[1]Budget!$V:$AE,6,0)*IF($C6186="1 - Revenues",1,IF(AND($C6186="5 - Transfers",MID(J6186,15,1)="4"),1,-1))</f>
        <v>0</v>
      </c>
      <c r="O6186" s="17">
        <f>IFERROR(IF(RIGHT(LEFT(K6186,15),1)="4",VLOOKUP(K6186,'[1]Budget Worksheet'!A:B,2,0),-1*VLOOKUP(K6186,'[1]Budget Worksheet'!A:B,2,0)),0)</f>
        <v>0</v>
      </c>
      <c r="P6186" s="17">
        <f>VLOOKUP($K6186,[1]Budget!$V:$AE,8,0)*IF($C6186="1 - Revenues",1,IF(AND($C6186="5 - Transfers",MID($K6186,15,1)="4"),1,-1))</f>
        <v>0</v>
      </c>
      <c r="Q6186" s="17">
        <f>VLOOKUP($K6186,[1]Budget!$V:$AE,10,0)*IF($C6186="1 - Revenues",1,IF(AND($C6186="5 - Transfers",MID(K6186,15,1)="4"),1,-1))</f>
        <v>0</v>
      </c>
      <c r="S6186" s="18" t="b">
        <f>IF(LEFT(C6186,1)="1",1,-1)*SUMIF([1]Budget!V:V,'Budget Worksheet for Pivot Tabl'!K6186,[1]Budget!AC:AC)=P6186</f>
        <v>1</v>
      </c>
    </row>
    <row r="6187" spans="1:19" x14ac:dyDescent="0.25">
      <c r="A6187" t="s">
        <v>89</v>
      </c>
      <c r="B6187" t="s">
        <v>90</v>
      </c>
      <c r="C6187" t="s">
        <v>8</v>
      </c>
      <c r="D6187" t="str">
        <f t="shared" si="96"/>
        <v>OUTFLOWS</v>
      </c>
      <c r="E6187" t="s">
        <v>116</v>
      </c>
      <c r="F6187" t="s">
        <v>117</v>
      </c>
      <c r="G6187" t="s">
        <v>1912</v>
      </c>
      <c r="H6187" t="s">
        <v>1913</v>
      </c>
      <c r="I6187" t="s">
        <v>59</v>
      </c>
      <c r="J6187" t="s">
        <v>1941</v>
      </c>
      <c r="K6187" t="s">
        <v>7548</v>
      </c>
      <c r="L6187" t="s">
        <v>629</v>
      </c>
      <c r="M6187" s="17">
        <f>VLOOKUP($K6187,[1]Budget!$V:$AE,5,0)*IF($C6187="1 - Revenues",1,IF(AND($C6187="5 - Transfers",MID(I6187,15,1)="4"),1,-1))</f>
        <v>0</v>
      </c>
      <c r="N6187" s="17">
        <f>VLOOKUP($K6187,[1]Budget!$V:$AE,6,0)*IF($C6187="1 - Revenues",1,IF(AND($C6187="5 - Transfers",MID(J6187,15,1)="4"),1,-1))</f>
        <v>-29000</v>
      </c>
      <c r="O6187" s="17">
        <f>IFERROR(IF(RIGHT(LEFT(K6187,15),1)="4",VLOOKUP(K6187,'[1]Budget Worksheet'!A:B,2,0),-1*VLOOKUP(K6187,'[1]Budget Worksheet'!A:B,2,0)),0)</f>
        <v>-29000</v>
      </c>
      <c r="P6187" s="17">
        <f>VLOOKUP($K6187,[1]Budget!$V:$AE,8,0)*IF($C6187="1 - Revenues",1,IF(AND($C6187="5 - Transfers",MID($K6187,15,1)="4"),1,-1))</f>
        <v>-36000</v>
      </c>
      <c r="Q6187" s="17">
        <f>VLOOKUP($K6187,[1]Budget!$V:$AE,10,0)*IF($C6187="1 - Revenues",1,IF(AND($C6187="5 - Transfers",MID(K6187,15,1)="4"),1,-1))</f>
        <v>-7000</v>
      </c>
      <c r="S6187" s="18" t="b">
        <f>IF(LEFT(C6187,1)="1",1,-1)*SUMIF([1]Budget!V:V,'Budget Worksheet for Pivot Tabl'!K6187,[1]Budget!AC:AC)=P6187</f>
        <v>1</v>
      </c>
    </row>
    <row r="6188" spans="1:19" x14ac:dyDescent="0.25">
      <c r="A6188" t="s">
        <v>89</v>
      </c>
      <c r="B6188" t="s">
        <v>90</v>
      </c>
      <c r="C6188" t="s">
        <v>9</v>
      </c>
      <c r="D6188" t="str">
        <f t="shared" si="96"/>
        <v>OUTFLOWS</v>
      </c>
      <c r="E6188" t="s">
        <v>116</v>
      </c>
      <c r="F6188" t="s">
        <v>117</v>
      </c>
      <c r="G6188" t="s">
        <v>1912</v>
      </c>
      <c r="H6188" t="s">
        <v>1913</v>
      </c>
      <c r="I6188" t="s">
        <v>59</v>
      </c>
      <c r="J6188" t="s">
        <v>1941</v>
      </c>
      <c r="K6188" t="s">
        <v>7549</v>
      </c>
      <c r="L6188" t="s">
        <v>633</v>
      </c>
      <c r="M6188" s="17">
        <f>VLOOKUP($K6188,[1]Budget!$V:$AE,5,0)*IF($C6188="1 - Revenues",1,IF(AND($C6188="5 - Transfers",MID(I6188,15,1)="4"),1,-1))</f>
        <v>-2000</v>
      </c>
      <c r="N6188" s="17">
        <f>VLOOKUP($K6188,[1]Budget!$V:$AE,6,0)*IF($C6188="1 - Revenues",1,IF(AND($C6188="5 - Transfers",MID(J6188,15,1)="4"),1,-1))</f>
        <v>-2000</v>
      </c>
      <c r="O6188" s="17">
        <f>IFERROR(IF(RIGHT(LEFT(K6188,15),1)="4",VLOOKUP(K6188,'[1]Budget Worksheet'!A:B,2,0),-1*VLOOKUP(K6188,'[1]Budget Worksheet'!A:B,2,0)),0)</f>
        <v>0</v>
      </c>
      <c r="P6188" s="17">
        <f>VLOOKUP($K6188,[1]Budget!$V:$AE,8,0)*IF($C6188="1 - Revenues",1,IF(AND($C6188="5 - Transfers",MID($K6188,15,1)="4"),1,-1))</f>
        <v>-3000</v>
      </c>
      <c r="Q6188" s="17">
        <f>VLOOKUP($K6188,[1]Budget!$V:$AE,10,0)*IF($C6188="1 - Revenues",1,IF(AND($C6188="5 - Transfers",MID(K6188,15,1)="4"),1,-1))</f>
        <v>-3000</v>
      </c>
      <c r="S6188" s="18" t="b">
        <f>IF(LEFT(C6188,1)="1",1,-1)*SUMIF([1]Budget!V:V,'Budget Worksheet for Pivot Tabl'!K6188,[1]Budget!AC:AC)=P6188</f>
        <v>1</v>
      </c>
    </row>
    <row r="6189" spans="1:19" x14ac:dyDescent="0.25">
      <c r="A6189" t="s">
        <v>89</v>
      </c>
      <c r="B6189" t="s">
        <v>90</v>
      </c>
      <c r="C6189" t="s">
        <v>9</v>
      </c>
      <c r="D6189" t="str">
        <f t="shared" si="96"/>
        <v>OUTFLOWS</v>
      </c>
      <c r="E6189" t="s">
        <v>116</v>
      </c>
      <c r="F6189" t="s">
        <v>117</v>
      </c>
      <c r="G6189" t="s">
        <v>1912</v>
      </c>
      <c r="H6189" t="s">
        <v>1913</v>
      </c>
      <c r="I6189" t="s">
        <v>59</v>
      </c>
      <c r="J6189" t="s">
        <v>1941</v>
      </c>
      <c r="K6189" t="s">
        <v>7550</v>
      </c>
      <c r="L6189" t="s">
        <v>1393</v>
      </c>
      <c r="M6189" s="17">
        <f>VLOOKUP($K6189,[1]Budget!$V:$AE,5,0)*IF($C6189="1 - Revenues",1,IF(AND($C6189="5 - Transfers",MID(I6189,15,1)="4"),1,-1))</f>
        <v>0</v>
      </c>
      <c r="N6189" s="17">
        <f>VLOOKUP($K6189,[1]Budget!$V:$AE,6,0)*IF($C6189="1 - Revenues",1,IF(AND($C6189="5 - Transfers",MID(J6189,15,1)="4"),1,-1))</f>
        <v>0</v>
      </c>
      <c r="O6189" s="17">
        <f>IFERROR(IF(RIGHT(LEFT(K6189,15),1)="4",VLOOKUP(K6189,'[1]Budget Worksheet'!A:B,2,0),-1*VLOOKUP(K6189,'[1]Budget Worksheet'!A:B,2,0)),0)</f>
        <v>0</v>
      </c>
      <c r="P6189" s="17">
        <f>VLOOKUP($K6189,[1]Budget!$V:$AE,8,0)*IF($C6189="1 - Revenues",1,IF(AND($C6189="5 - Transfers",MID($K6189,15,1)="4"),1,-1))</f>
        <v>0</v>
      </c>
      <c r="Q6189" s="17">
        <f>VLOOKUP($K6189,[1]Budget!$V:$AE,10,0)*IF($C6189="1 - Revenues",1,IF(AND($C6189="5 - Transfers",MID(K6189,15,1)="4"),1,-1))</f>
        <v>0</v>
      </c>
      <c r="S6189" s="18" t="b">
        <f>IF(LEFT(C6189,1)="1",1,-1)*SUMIF([1]Budget!V:V,'Budget Worksheet for Pivot Tabl'!K6189,[1]Budget!AC:AC)=P6189</f>
        <v>1</v>
      </c>
    </row>
    <row r="6190" spans="1:19" x14ac:dyDescent="0.25">
      <c r="A6190" t="s">
        <v>89</v>
      </c>
      <c r="B6190" t="s">
        <v>90</v>
      </c>
      <c r="C6190" t="s">
        <v>9</v>
      </c>
      <c r="D6190" t="str">
        <f t="shared" si="96"/>
        <v>OUTFLOWS</v>
      </c>
      <c r="E6190" t="s">
        <v>116</v>
      </c>
      <c r="F6190" t="s">
        <v>117</v>
      </c>
      <c r="G6190" t="s">
        <v>1912</v>
      </c>
      <c r="H6190" t="s">
        <v>1913</v>
      </c>
      <c r="I6190" t="s">
        <v>59</v>
      </c>
      <c r="J6190" t="s">
        <v>1941</v>
      </c>
      <c r="K6190" t="s">
        <v>7551</v>
      </c>
      <c r="L6190" t="s">
        <v>645</v>
      </c>
      <c r="M6190" s="17">
        <f>VLOOKUP($K6190,[1]Budget!$V:$AE,5,0)*IF($C6190="1 - Revenues",1,IF(AND($C6190="5 - Transfers",MID(I6190,15,1)="4"),1,-1))</f>
        <v>-11000</v>
      </c>
      <c r="N6190" s="17">
        <f>VLOOKUP($K6190,[1]Budget!$V:$AE,6,0)*IF($C6190="1 - Revenues",1,IF(AND($C6190="5 - Transfers",MID(J6190,15,1)="4"),1,-1))</f>
        <v>-11000</v>
      </c>
      <c r="O6190" s="17">
        <f>IFERROR(IF(RIGHT(LEFT(K6190,15),1)="4",VLOOKUP(K6190,'[1]Budget Worksheet'!A:B,2,0),-1*VLOOKUP(K6190,'[1]Budget Worksheet'!A:B,2,0)),0)</f>
        <v>-11400</v>
      </c>
      <c r="P6190" s="17">
        <f>VLOOKUP($K6190,[1]Budget!$V:$AE,8,0)*IF($C6190="1 - Revenues",1,IF(AND($C6190="5 - Transfers",MID($K6190,15,1)="4"),1,-1))</f>
        <v>-11000</v>
      </c>
      <c r="Q6190" s="17">
        <f>VLOOKUP($K6190,[1]Budget!$V:$AE,10,0)*IF($C6190="1 - Revenues",1,IF(AND($C6190="5 - Transfers",MID(K6190,15,1)="4"),1,-1))</f>
        <v>400</v>
      </c>
      <c r="S6190" s="18" t="b">
        <f>IF(LEFT(C6190,1)="1",1,-1)*SUMIF([1]Budget!V:V,'Budget Worksheet for Pivot Tabl'!K6190,[1]Budget!AC:AC)=P6190</f>
        <v>1</v>
      </c>
    </row>
    <row r="6191" spans="1:19" x14ac:dyDescent="0.25">
      <c r="A6191" t="s">
        <v>89</v>
      </c>
      <c r="B6191" t="s">
        <v>90</v>
      </c>
      <c r="C6191" t="s">
        <v>9</v>
      </c>
      <c r="D6191" t="str">
        <f t="shared" si="96"/>
        <v>OUTFLOWS</v>
      </c>
      <c r="E6191" t="s">
        <v>116</v>
      </c>
      <c r="F6191" t="s">
        <v>117</v>
      </c>
      <c r="G6191" t="s">
        <v>1912</v>
      </c>
      <c r="H6191" t="s">
        <v>1913</v>
      </c>
      <c r="I6191" t="s">
        <v>59</v>
      </c>
      <c r="J6191" t="s">
        <v>1941</v>
      </c>
      <c r="K6191" t="s">
        <v>7552</v>
      </c>
      <c r="L6191" t="s">
        <v>2484</v>
      </c>
      <c r="M6191" s="17">
        <f>VLOOKUP($K6191,[1]Budget!$V:$AE,5,0)*IF($C6191="1 - Revenues",1,IF(AND($C6191="5 - Transfers",MID(I6191,15,1)="4"),1,-1))</f>
        <v>-23000</v>
      </c>
      <c r="N6191" s="17">
        <f>VLOOKUP($K6191,[1]Budget!$V:$AE,6,0)*IF($C6191="1 - Revenues",1,IF(AND($C6191="5 - Transfers",MID(J6191,15,1)="4"),1,-1))</f>
        <v>-23000</v>
      </c>
      <c r="O6191" s="17">
        <f>IFERROR(IF(RIGHT(LEFT(K6191,15),1)="4",VLOOKUP(K6191,'[1]Budget Worksheet'!A:B,2,0),-1*VLOOKUP(K6191,'[1]Budget Worksheet'!A:B,2,0)),0)</f>
        <v>-22980</v>
      </c>
      <c r="P6191" s="17">
        <f>VLOOKUP($K6191,[1]Budget!$V:$AE,8,0)*IF($C6191="1 - Revenues",1,IF(AND($C6191="5 - Transfers",MID($K6191,15,1)="4"),1,-1))</f>
        <v>-22980</v>
      </c>
      <c r="Q6191" s="17">
        <f>VLOOKUP($K6191,[1]Budget!$V:$AE,10,0)*IF($C6191="1 - Revenues",1,IF(AND($C6191="5 - Transfers",MID(K6191,15,1)="4"),1,-1))</f>
        <v>0</v>
      </c>
      <c r="S6191" s="18" t="b">
        <f>IF(LEFT(C6191,1)="1",1,-1)*SUMIF([1]Budget!V:V,'Budget Worksheet for Pivot Tabl'!K6191,[1]Budget!AC:AC)=P6191</f>
        <v>1</v>
      </c>
    </row>
    <row r="6192" spans="1:19" x14ac:dyDescent="0.25">
      <c r="A6192" t="s">
        <v>89</v>
      </c>
      <c r="B6192" t="s">
        <v>90</v>
      </c>
      <c r="C6192" t="s">
        <v>9</v>
      </c>
      <c r="D6192" t="str">
        <f t="shared" si="96"/>
        <v>OUTFLOWS</v>
      </c>
      <c r="E6192" t="s">
        <v>116</v>
      </c>
      <c r="F6192" t="s">
        <v>117</v>
      </c>
      <c r="G6192" t="s">
        <v>1912</v>
      </c>
      <c r="H6192" t="s">
        <v>1913</v>
      </c>
      <c r="I6192" t="s">
        <v>59</v>
      </c>
      <c r="J6192" t="s">
        <v>1941</v>
      </c>
      <c r="K6192" t="s">
        <v>7553</v>
      </c>
      <c r="L6192" t="s">
        <v>2486</v>
      </c>
      <c r="M6192" s="17">
        <f>VLOOKUP($K6192,[1]Budget!$V:$AE,5,0)*IF($C6192="1 - Revenues",1,IF(AND($C6192="5 - Transfers",MID(I6192,15,1)="4"),1,-1))</f>
        <v>-11000</v>
      </c>
      <c r="N6192" s="17">
        <f>VLOOKUP($K6192,[1]Budget!$V:$AE,6,0)*IF($C6192="1 - Revenues",1,IF(AND($C6192="5 - Transfers",MID(J6192,15,1)="4"),1,-1))</f>
        <v>-11000</v>
      </c>
      <c r="O6192" s="17">
        <f>IFERROR(IF(RIGHT(LEFT(K6192,15),1)="4",VLOOKUP(K6192,'[1]Budget Worksheet'!A:B,2,0),-1*VLOOKUP(K6192,'[1]Budget Worksheet'!A:B,2,0)),0)</f>
        <v>-10925</v>
      </c>
      <c r="P6192" s="17">
        <f>VLOOKUP($K6192,[1]Budget!$V:$AE,8,0)*IF($C6192="1 - Revenues",1,IF(AND($C6192="5 - Transfers",MID($K6192,15,1)="4"),1,-1))</f>
        <v>-10925</v>
      </c>
      <c r="Q6192" s="17">
        <f>VLOOKUP($K6192,[1]Budget!$V:$AE,10,0)*IF($C6192="1 - Revenues",1,IF(AND($C6192="5 - Transfers",MID(K6192,15,1)="4"),1,-1))</f>
        <v>0</v>
      </c>
      <c r="S6192" s="18" t="b">
        <f>IF(LEFT(C6192,1)="1",1,-1)*SUMIF([1]Budget!V:V,'Budget Worksheet for Pivot Tabl'!K6192,[1]Budget!AC:AC)=P6192</f>
        <v>1</v>
      </c>
    </row>
    <row r="6193" spans="1:19" x14ac:dyDescent="0.25">
      <c r="A6193" t="s">
        <v>89</v>
      </c>
      <c r="B6193" t="s">
        <v>90</v>
      </c>
      <c r="C6193" t="s">
        <v>9</v>
      </c>
      <c r="D6193" t="str">
        <f t="shared" si="96"/>
        <v>OUTFLOWS</v>
      </c>
      <c r="E6193" t="s">
        <v>116</v>
      </c>
      <c r="F6193" t="s">
        <v>117</v>
      </c>
      <c r="G6193" t="s">
        <v>1912</v>
      </c>
      <c r="H6193" t="s">
        <v>1913</v>
      </c>
      <c r="I6193" t="s">
        <v>59</v>
      </c>
      <c r="J6193" t="s">
        <v>1941</v>
      </c>
      <c r="K6193" t="s">
        <v>7554</v>
      </c>
      <c r="L6193" t="s">
        <v>532</v>
      </c>
      <c r="M6193" s="17">
        <f>VLOOKUP($K6193,[1]Budget!$V:$AE,5,0)*IF($C6193="1 - Revenues",1,IF(AND($C6193="5 - Transfers",MID(I6193,15,1)="4"),1,-1))</f>
        <v>-13000</v>
      </c>
      <c r="N6193" s="17">
        <f>VLOOKUP($K6193,[1]Budget!$V:$AE,6,0)*IF($C6193="1 - Revenues",1,IF(AND($C6193="5 - Transfers",MID(J6193,15,1)="4"),1,-1))</f>
        <v>-13000</v>
      </c>
      <c r="O6193" s="17">
        <f>IFERROR(IF(RIGHT(LEFT(K6193,15),1)="4",VLOOKUP(K6193,'[1]Budget Worksheet'!A:B,2,0),-1*VLOOKUP(K6193,'[1]Budget Worksheet'!A:B,2,0)),0)</f>
        <v>-12849</v>
      </c>
      <c r="P6193" s="17">
        <f>VLOOKUP($K6193,[1]Budget!$V:$AE,8,0)*IF($C6193="1 - Revenues",1,IF(AND($C6193="5 - Transfers",MID($K6193,15,1)="4"),1,-1))</f>
        <v>-29000</v>
      </c>
      <c r="Q6193" s="17">
        <f>VLOOKUP($K6193,[1]Budget!$V:$AE,10,0)*IF($C6193="1 - Revenues",1,IF(AND($C6193="5 - Transfers",MID(K6193,15,1)="4"),1,-1))</f>
        <v>-16151</v>
      </c>
      <c r="S6193" s="18" t="b">
        <f>IF(LEFT(C6193,1)="1",1,-1)*SUMIF([1]Budget!V:V,'Budget Worksheet for Pivot Tabl'!K6193,[1]Budget!AC:AC)=P6193</f>
        <v>1</v>
      </c>
    </row>
    <row r="6194" spans="1:19" x14ac:dyDescent="0.25">
      <c r="A6194" t="s">
        <v>89</v>
      </c>
      <c r="B6194" t="s">
        <v>90</v>
      </c>
      <c r="C6194" t="s">
        <v>8</v>
      </c>
      <c r="D6194" t="str">
        <f t="shared" si="96"/>
        <v>OUTFLOWS</v>
      </c>
      <c r="E6194" t="s">
        <v>116</v>
      </c>
      <c r="F6194" t="s">
        <v>117</v>
      </c>
      <c r="G6194" t="s">
        <v>1912</v>
      </c>
      <c r="H6194" t="s">
        <v>1913</v>
      </c>
      <c r="I6194" t="s">
        <v>1987</v>
      </c>
      <c r="J6194" t="s">
        <v>1988</v>
      </c>
      <c r="K6194" t="s">
        <v>7555</v>
      </c>
      <c r="L6194" t="s">
        <v>590</v>
      </c>
      <c r="M6194" s="17">
        <f>VLOOKUP($K6194,[1]Budget!$V:$AE,5,0)*IF($C6194="1 - Revenues",1,IF(AND($C6194="5 - Transfers",MID(I6194,15,1)="4"),1,-1))</f>
        <v>0</v>
      </c>
      <c r="N6194" s="17">
        <f>VLOOKUP($K6194,[1]Budget!$V:$AE,6,0)*IF($C6194="1 - Revenues",1,IF(AND($C6194="5 - Transfers",MID(J6194,15,1)="4"),1,-1))</f>
        <v>-11000</v>
      </c>
      <c r="O6194" s="17">
        <f>IFERROR(IF(RIGHT(LEFT(K6194,15),1)="4",VLOOKUP(K6194,'[1]Budget Worksheet'!A:B,2,0),-1*VLOOKUP(K6194,'[1]Budget Worksheet'!A:B,2,0)),0)</f>
        <v>0</v>
      </c>
      <c r="P6194" s="17">
        <f>VLOOKUP($K6194,[1]Budget!$V:$AE,8,0)*IF($C6194="1 - Revenues",1,IF(AND($C6194="5 - Transfers",MID($K6194,15,1)="4"),1,-1))</f>
        <v>0</v>
      </c>
      <c r="Q6194" s="17">
        <f>VLOOKUP($K6194,[1]Budget!$V:$AE,10,0)*IF($C6194="1 - Revenues",1,IF(AND($C6194="5 - Transfers",MID(K6194,15,1)="4"),1,-1))</f>
        <v>0</v>
      </c>
      <c r="S6194" s="18" t="b">
        <f>IF(LEFT(C6194,1)="1",1,-1)*SUMIF([1]Budget!V:V,'Budget Worksheet for Pivot Tabl'!K6194,[1]Budget!AC:AC)=P6194</f>
        <v>1</v>
      </c>
    </row>
    <row r="6195" spans="1:19" x14ac:dyDescent="0.25">
      <c r="A6195" t="s">
        <v>89</v>
      </c>
      <c r="B6195" t="s">
        <v>90</v>
      </c>
      <c r="C6195" t="s">
        <v>8</v>
      </c>
      <c r="D6195" t="str">
        <f t="shared" si="96"/>
        <v>OUTFLOWS</v>
      </c>
      <c r="E6195" t="s">
        <v>116</v>
      </c>
      <c r="F6195" t="s">
        <v>117</v>
      </c>
      <c r="G6195" t="s">
        <v>1912</v>
      </c>
      <c r="H6195" t="s">
        <v>1913</v>
      </c>
      <c r="I6195" t="s">
        <v>1987</v>
      </c>
      <c r="J6195" t="s">
        <v>1988</v>
      </c>
      <c r="K6195" t="s">
        <v>7556</v>
      </c>
      <c r="L6195" t="s">
        <v>470</v>
      </c>
      <c r="M6195" s="17">
        <f>VLOOKUP($K6195,[1]Budget!$V:$AE,5,0)*IF($C6195="1 - Revenues",1,IF(AND($C6195="5 - Transfers",MID(I6195,15,1)="4"),1,-1))</f>
        <v>0</v>
      </c>
      <c r="N6195" s="17">
        <f>VLOOKUP($K6195,[1]Budget!$V:$AE,6,0)*IF($C6195="1 - Revenues",1,IF(AND($C6195="5 - Transfers",MID(J6195,15,1)="4"),1,-1))</f>
        <v>-2000</v>
      </c>
      <c r="O6195" s="17">
        <f>IFERROR(IF(RIGHT(LEFT(K6195,15),1)="4",VLOOKUP(K6195,'[1]Budget Worksheet'!A:B,2,0),-1*VLOOKUP(K6195,'[1]Budget Worksheet'!A:B,2,0)),0)</f>
        <v>0</v>
      </c>
      <c r="P6195" s="17">
        <f>VLOOKUP($K6195,[1]Budget!$V:$AE,8,0)*IF($C6195="1 - Revenues",1,IF(AND($C6195="5 - Transfers",MID($K6195,15,1)="4"),1,-1))</f>
        <v>0</v>
      </c>
      <c r="Q6195" s="17">
        <f>VLOOKUP($K6195,[1]Budget!$V:$AE,10,0)*IF($C6195="1 - Revenues",1,IF(AND($C6195="5 - Transfers",MID(K6195,15,1)="4"),1,-1))</f>
        <v>0</v>
      </c>
      <c r="S6195" s="18" t="b">
        <f>IF(LEFT(C6195,1)="1",1,-1)*SUMIF([1]Budget!V:V,'Budget Worksheet for Pivot Tabl'!K6195,[1]Budget!AC:AC)=P6195</f>
        <v>1</v>
      </c>
    </row>
    <row r="6196" spans="1:19" x14ac:dyDescent="0.25">
      <c r="A6196" t="s">
        <v>89</v>
      </c>
      <c r="B6196" t="s">
        <v>90</v>
      </c>
      <c r="C6196" t="s">
        <v>8</v>
      </c>
      <c r="D6196" t="str">
        <f t="shared" si="96"/>
        <v>OUTFLOWS</v>
      </c>
      <c r="E6196" t="s">
        <v>116</v>
      </c>
      <c r="F6196" t="s">
        <v>117</v>
      </c>
      <c r="G6196" t="s">
        <v>1912</v>
      </c>
      <c r="H6196" t="s">
        <v>1913</v>
      </c>
      <c r="I6196" t="s">
        <v>1987</v>
      </c>
      <c r="J6196" t="s">
        <v>1988</v>
      </c>
      <c r="K6196" t="s">
        <v>7557</v>
      </c>
      <c r="L6196" t="s">
        <v>606</v>
      </c>
      <c r="M6196" s="17">
        <f>VLOOKUP($K6196,[1]Budget!$V:$AE,5,0)*IF($C6196="1 - Revenues",1,IF(AND($C6196="5 - Transfers",MID(I6196,15,1)="4"),1,-1))</f>
        <v>0</v>
      </c>
      <c r="N6196" s="17">
        <f>VLOOKUP($K6196,[1]Budget!$V:$AE,6,0)*IF($C6196="1 - Revenues",1,IF(AND($C6196="5 - Transfers",MID(J6196,15,1)="4"),1,-1))</f>
        <v>-1000</v>
      </c>
      <c r="O6196" s="17">
        <f>IFERROR(IF(RIGHT(LEFT(K6196,15),1)="4",VLOOKUP(K6196,'[1]Budget Worksheet'!A:B,2,0),-1*VLOOKUP(K6196,'[1]Budget Worksheet'!A:B,2,0)),0)</f>
        <v>0</v>
      </c>
      <c r="P6196" s="17">
        <f>VLOOKUP($K6196,[1]Budget!$V:$AE,8,0)*IF($C6196="1 - Revenues",1,IF(AND($C6196="5 - Transfers",MID($K6196,15,1)="4"),1,-1))</f>
        <v>0</v>
      </c>
      <c r="Q6196" s="17">
        <f>VLOOKUP($K6196,[1]Budget!$V:$AE,10,0)*IF($C6196="1 - Revenues",1,IF(AND($C6196="5 - Transfers",MID(K6196,15,1)="4"),1,-1))</f>
        <v>0</v>
      </c>
      <c r="S6196" s="18" t="b">
        <f>IF(LEFT(C6196,1)="1",1,-1)*SUMIF([1]Budget!V:V,'Budget Worksheet for Pivot Tabl'!K6196,[1]Budget!AC:AC)=P6196</f>
        <v>1</v>
      </c>
    </row>
    <row r="6197" spans="1:19" x14ac:dyDescent="0.25">
      <c r="A6197" t="s">
        <v>89</v>
      </c>
      <c r="B6197" t="s">
        <v>90</v>
      </c>
      <c r="C6197" t="s">
        <v>8</v>
      </c>
      <c r="D6197" t="str">
        <f t="shared" si="96"/>
        <v>OUTFLOWS</v>
      </c>
      <c r="E6197" t="s">
        <v>116</v>
      </c>
      <c r="F6197" t="s">
        <v>117</v>
      </c>
      <c r="G6197" t="s">
        <v>1912</v>
      </c>
      <c r="H6197" t="s">
        <v>1913</v>
      </c>
      <c r="I6197" t="s">
        <v>1987</v>
      </c>
      <c r="J6197" t="s">
        <v>1988</v>
      </c>
      <c r="K6197" t="s">
        <v>7558</v>
      </c>
      <c r="L6197" t="s">
        <v>608</v>
      </c>
      <c r="M6197" s="17">
        <f>VLOOKUP($K6197,[1]Budget!$V:$AE,5,0)*IF($C6197="1 - Revenues",1,IF(AND($C6197="5 - Transfers",MID(I6197,15,1)="4"),1,-1))</f>
        <v>0</v>
      </c>
      <c r="N6197" s="17">
        <f>VLOOKUP($K6197,[1]Budget!$V:$AE,6,0)*IF($C6197="1 - Revenues",1,IF(AND($C6197="5 - Transfers",MID(J6197,15,1)="4"),1,-1))</f>
        <v>-2000</v>
      </c>
      <c r="O6197" s="17">
        <f>IFERROR(IF(RIGHT(LEFT(K6197,15),1)="4",VLOOKUP(K6197,'[1]Budget Worksheet'!A:B,2,0),-1*VLOOKUP(K6197,'[1]Budget Worksheet'!A:B,2,0)),0)</f>
        <v>0</v>
      </c>
      <c r="P6197" s="17">
        <f>VLOOKUP($K6197,[1]Budget!$V:$AE,8,0)*IF($C6197="1 - Revenues",1,IF(AND($C6197="5 - Transfers",MID($K6197,15,1)="4"),1,-1))</f>
        <v>0</v>
      </c>
      <c r="Q6197" s="17">
        <f>VLOOKUP($K6197,[1]Budget!$V:$AE,10,0)*IF($C6197="1 - Revenues",1,IF(AND($C6197="5 - Transfers",MID(K6197,15,1)="4"),1,-1))</f>
        <v>0</v>
      </c>
      <c r="S6197" s="18" t="b">
        <f>IF(LEFT(C6197,1)="1",1,-1)*SUMIF([1]Budget!V:V,'Budget Worksheet for Pivot Tabl'!K6197,[1]Budget!AC:AC)=P6197</f>
        <v>1</v>
      </c>
    </row>
    <row r="6198" spans="1:19" x14ac:dyDescent="0.25">
      <c r="A6198" t="s">
        <v>89</v>
      </c>
      <c r="B6198" t="s">
        <v>90</v>
      </c>
      <c r="C6198" t="s">
        <v>8</v>
      </c>
      <c r="D6198" t="str">
        <f t="shared" si="96"/>
        <v>OUTFLOWS</v>
      </c>
      <c r="E6198" t="s">
        <v>116</v>
      </c>
      <c r="F6198" t="s">
        <v>117</v>
      </c>
      <c r="G6198" t="s">
        <v>1912</v>
      </c>
      <c r="H6198" t="s">
        <v>1913</v>
      </c>
      <c r="I6198" t="s">
        <v>1987</v>
      </c>
      <c r="J6198" t="s">
        <v>1988</v>
      </c>
      <c r="K6198" t="s">
        <v>7559</v>
      </c>
      <c r="L6198" t="s">
        <v>610</v>
      </c>
      <c r="M6198" s="17">
        <f>VLOOKUP($K6198,[1]Budget!$V:$AE,5,0)*IF($C6198="1 - Revenues",1,IF(AND($C6198="5 - Transfers",MID(I6198,15,1)="4"),1,-1))</f>
        <v>0</v>
      </c>
      <c r="N6198" s="17">
        <f>VLOOKUP($K6198,[1]Budget!$V:$AE,6,0)*IF($C6198="1 - Revenues",1,IF(AND($C6198="5 - Transfers",MID(J6198,15,1)="4"),1,-1))</f>
        <v>0</v>
      </c>
      <c r="O6198" s="17">
        <f>IFERROR(IF(RIGHT(LEFT(K6198,15),1)="4",VLOOKUP(K6198,'[1]Budget Worksheet'!A:B,2,0),-1*VLOOKUP(K6198,'[1]Budget Worksheet'!A:B,2,0)),0)</f>
        <v>0</v>
      </c>
      <c r="P6198" s="17">
        <f>VLOOKUP($K6198,[1]Budget!$V:$AE,8,0)*IF($C6198="1 - Revenues",1,IF(AND($C6198="5 - Transfers",MID($K6198,15,1)="4"),1,-1))</f>
        <v>0</v>
      </c>
      <c r="Q6198" s="17">
        <f>VLOOKUP($K6198,[1]Budget!$V:$AE,10,0)*IF($C6198="1 - Revenues",1,IF(AND($C6198="5 - Transfers",MID(K6198,15,1)="4"),1,-1))</f>
        <v>0</v>
      </c>
      <c r="S6198" s="18" t="b">
        <f>IF(LEFT(C6198,1)="1",1,-1)*SUMIF([1]Budget!V:V,'Budget Worksheet for Pivot Tabl'!K6198,[1]Budget!AC:AC)=P6198</f>
        <v>1</v>
      </c>
    </row>
    <row r="6199" spans="1:19" x14ac:dyDescent="0.25">
      <c r="A6199" t="s">
        <v>89</v>
      </c>
      <c r="B6199" t="s">
        <v>90</v>
      </c>
      <c r="C6199" t="s">
        <v>8</v>
      </c>
      <c r="D6199" t="str">
        <f t="shared" si="96"/>
        <v>OUTFLOWS</v>
      </c>
      <c r="E6199" t="s">
        <v>116</v>
      </c>
      <c r="F6199" t="s">
        <v>117</v>
      </c>
      <c r="G6199" t="s">
        <v>1912</v>
      </c>
      <c r="H6199" t="s">
        <v>1913</v>
      </c>
      <c r="I6199" t="s">
        <v>1987</v>
      </c>
      <c r="J6199" t="s">
        <v>1988</v>
      </c>
      <c r="K6199" t="s">
        <v>7560</v>
      </c>
      <c r="L6199" t="s">
        <v>612</v>
      </c>
      <c r="M6199" s="17">
        <f>VLOOKUP($K6199,[1]Budget!$V:$AE,5,0)*IF($C6199="1 - Revenues",1,IF(AND($C6199="5 - Transfers",MID(I6199,15,1)="4"),1,-1))</f>
        <v>0</v>
      </c>
      <c r="N6199" s="17">
        <f>VLOOKUP($K6199,[1]Budget!$V:$AE,6,0)*IF($C6199="1 - Revenues",1,IF(AND($C6199="5 - Transfers",MID(J6199,15,1)="4"),1,-1))</f>
        <v>0</v>
      </c>
      <c r="O6199" s="17">
        <f>IFERROR(IF(RIGHT(LEFT(K6199,15),1)="4",VLOOKUP(K6199,'[1]Budget Worksheet'!A:B,2,0),-1*VLOOKUP(K6199,'[1]Budget Worksheet'!A:B,2,0)),0)</f>
        <v>0</v>
      </c>
      <c r="P6199" s="17">
        <f>VLOOKUP($K6199,[1]Budget!$V:$AE,8,0)*IF($C6199="1 - Revenues",1,IF(AND($C6199="5 - Transfers",MID($K6199,15,1)="4"),1,-1))</f>
        <v>0</v>
      </c>
      <c r="Q6199" s="17">
        <f>VLOOKUP($K6199,[1]Budget!$V:$AE,10,0)*IF($C6199="1 - Revenues",1,IF(AND($C6199="5 - Transfers",MID(K6199,15,1)="4"),1,-1))</f>
        <v>0</v>
      </c>
      <c r="S6199" s="18" t="b">
        <f>IF(LEFT(C6199,1)="1",1,-1)*SUMIF([1]Budget!V:V,'Budget Worksheet for Pivot Tabl'!K6199,[1]Budget!AC:AC)=P6199</f>
        <v>1</v>
      </c>
    </row>
    <row r="6200" spans="1:19" x14ac:dyDescent="0.25">
      <c r="A6200" t="s">
        <v>89</v>
      </c>
      <c r="B6200" t="s">
        <v>90</v>
      </c>
      <c r="C6200" t="s">
        <v>8</v>
      </c>
      <c r="D6200" t="str">
        <f t="shared" si="96"/>
        <v>OUTFLOWS</v>
      </c>
      <c r="E6200" t="s">
        <v>116</v>
      </c>
      <c r="F6200" t="s">
        <v>117</v>
      </c>
      <c r="G6200" t="s">
        <v>1912</v>
      </c>
      <c r="H6200" t="s">
        <v>1913</v>
      </c>
      <c r="I6200" t="s">
        <v>1987</v>
      </c>
      <c r="J6200" t="s">
        <v>1988</v>
      </c>
      <c r="K6200" t="s">
        <v>7561</v>
      </c>
      <c r="L6200" t="s">
        <v>614</v>
      </c>
      <c r="M6200" s="17">
        <f>VLOOKUP($K6200,[1]Budget!$V:$AE,5,0)*IF($C6200="1 - Revenues",1,IF(AND($C6200="5 - Transfers",MID(I6200,15,1)="4"),1,-1))</f>
        <v>0</v>
      </c>
      <c r="N6200" s="17">
        <f>VLOOKUP($K6200,[1]Budget!$V:$AE,6,0)*IF($C6200="1 - Revenues",1,IF(AND($C6200="5 - Transfers",MID(J6200,15,1)="4"),1,-1))</f>
        <v>0</v>
      </c>
      <c r="O6200" s="17">
        <f>IFERROR(IF(RIGHT(LEFT(K6200,15),1)="4",VLOOKUP(K6200,'[1]Budget Worksheet'!A:B,2,0),-1*VLOOKUP(K6200,'[1]Budget Worksheet'!A:B,2,0)),0)</f>
        <v>0</v>
      </c>
      <c r="P6200" s="17">
        <f>VLOOKUP($K6200,[1]Budget!$V:$AE,8,0)*IF($C6200="1 - Revenues",1,IF(AND($C6200="5 - Transfers",MID($K6200,15,1)="4"),1,-1))</f>
        <v>0</v>
      </c>
      <c r="Q6200" s="17">
        <f>VLOOKUP($K6200,[1]Budget!$V:$AE,10,0)*IF($C6200="1 - Revenues",1,IF(AND($C6200="5 - Transfers",MID(K6200,15,1)="4"),1,-1))</f>
        <v>0</v>
      </c>
      <c r="S6200" s="18" t="b">
        <f>IF(LEFT(C6200,1)="1",1,-1)*SUMIF([1]Budget!V:V,'Budget Worksheet for Pivot Tabl'!K6200,[1]Budget!AC:AC)=P6200</f>
        <v>1</v>
      </c>
    </row>
    <row r="6201" spans="1:19" x14ac:dyDescent="0.25">
      <c r="A6201" t="s">
        <v>89</v>
      </c>
      <c r="B6201" t="s">
        <v>90</v>
      </c>
      <c r="C6201" t="s">
        <v>8</v>
      </c>
      <c r="D6201" t="str">
        <f t="shared" si="96"/>
        <v>OUTFLOWS</v>
      </c>
      <c r="E6201" t="s">
        <v>116</v>
      </c>
      <c r="F6201" t="s">
        <v>117</v>
      </c>
      <c r="G6201" t="s">
        <v>1912</v>
      </c>
      <c r="H6201" t="s">
        <v>1913</v>
      </c>
      <c r="I6201" t="s">
        <v>1987</v>
      </c>
      <c r="J6201" t="s">
        <v>1988</v>
      </c>
      <c r="K6201" t="s">
        <v>7562</v>
      </c>
      <c r="L6201" t="s">
        <v>616</v>
      </c>
      <c r="M6201" s="17">
        <f>VLOOKUP($K6201,[1]Budget!$V:$AE,5,0)*IF($C6201="1 - Revenues",1,IF(AND($C6201="5 - Transfers",MID(I6201,15,1)="4"),1,-1))</f>
        <v>-13000</v>
      </c>
      <c r="N6201" s="17">
        <f>VLOOKUP($K6201,[1]Budget!$V:$AE,6,0)*IF($C6201="1 - Revenues",1,IF(AND($C6201="5 - Transfers",MID(J6201,15,1)="4"),1,-1))</f>
        <v>-13000</v>
      </c>
      <c r="O6201" s="17">
        <f>IFERROR(IF(RIGHT(LEFT(K6201,15),1)="4",VLOOKUP(K6201,'[1]Budget Worksheet'!A:B,2,0),-1*VLOOKUP(K6201,'[1]Budget Worksheet'!A:B,2,0)),0)</f>
        <v>-13200</v>
      </c>
      <c r="P6201" s="17">
        <f>VLOOKUP($K6201,[1]Budget!$V:$AE,8,0)*IF($C6201="1 - Revenues",1,IF(AND($C6201="5 - Transfers",MID($K6201,15,1)="4"),1,-1))</f>
        <v>-10000</v>
      </c>
      <c r="Q6201" s="17">
        <f>VLOOKUP($K6201,[1]Budget!$V:$AE,10,0)*IF($C6201="1 - Revenues",1,IF(AND($C6201="5 - Transfers",MID(K6201,15,1)="4"),1,-1))</f>
        <v>3200</v>
      </c>
      <c r="S6201" s="18" t="b">
        <f>IF(LEFT(C6201,1)="1",1,-1)*SUMIF([1]Budget!V:V,'Budget Worksheet for Pivot Tabl'!K6201,[1]Budget!AC:AC)=P6201</f>
        <v>1</v>
      </c>
    </row>
    <row r="6202" spans="1:19" x14ac:dyDescent="0.25">
      <c r="A6202" t="s">
        <v>89</v>
      </c>
      <c r="B6202" t="s">
        <v>90</v>
      </c>
      <c r="C6202" t="s">
        <v>8</v>
      </c>
      <c r="D6202" t="str">
        <f t="shared" si="96"/>
        <v>OUTFLOWS</v>
      </c>
      <c r="E6202" t="s">
        <v>116</v>
      </c>
      <c r="F6202" t="s">
        <v>117</v>
      </c>
      <c r="G6202" t="s">
        <v>1912</v>
      </c>
      <c r="H6202" t="s">
        <v>1913</v>
      </c>
      <c r="I6202" t="s">
        <v>1987</v>
      </c>
      <c r="J6202" t="s">
        <v>1988</v>
      </c>
      <c r="K6202" t="s">
        <v>7563</v>
      </c>
      <c r="L6202" t="s">
        <v>618</v>
      </c>
      <c r="M6202" s="17">
        <f>VLOOKUP($K6202,[1]Budget!$V:$AE,5,0)*IF($C6202="1 - Revenues",1,IF(AND($C6202="5 - Transfers",MID(I6202,15,1)="4"),1,-1))</f>
        <v>0</v>
      </c>
      <c r="N6202" s="17">
        <f>VLOOKUP($K6202,[1]Budget!$V:$AE,6,0)*IF($C6202="1 - Revenues",1,IF(AND($C6202="5 - Transfers",MID(J6202,15,1)="4"),1,-1))</f>
        <v>0</v>
      </c>
      <c r="O6202" s="17">
        <f>IFERROR(IF(RIGHT(LEFT(K6202,15),1)="4",VLOOKUP(K6202,'[1]Budget Worksheet'!A:B,2,0),-1*VLOOKUP(K6202,'[1]Budget Worksheet'!A:B,2,0)),0)</f>
        <v>0</v>
      </c>
      <c r="P6202" s="17">
        <f>VLOOKUP($K6202,[1]Budget!$V:$AE,8,0)*IF($C6202="1 - Revenues",1,IF(AND($C6202="5 - Transfers",MID($K6202,15,1)="4"),1,-1))</f>
        <v>0</v>
      </c>
      <c r="Q6202" s="17">
        <f>VLOOKUP($K6202,[1]Budget!$V:$AE,10,0)*IF($C6202="1 - Revenues",1,IF(AND($C6202="5 - Transfers",MID(K6202,15,1)="4"),1,-1))</f>
        <v>0</v>
      </c>
      <c r="S6202" s="18" t="b">
        <f>IF(LEFT(C6202,1)="1",1,-1)*SUMIF([1]Budget!V:V,'Budget Worksheet for Pivot Tabl'!K6202,[1]Budget!AC:AC)=P6202</f>
        <v>1</v>
      </c>
    </row>
    <row r="6203" spans="1:19" x14ac:dyDescent="0.25">
      <c r="A6203" t="s">
        <v>89</v>
      </c>
      <c r="B6203" t="s">
        <v>90</v>
      </c>
      <c r="C6203" t="s">
        <v>8</v>
      </c>
      <c r="D6203" t="str">
        <f t="shared" si="96"/>
        <v>OUTFLOWS</v>
      </c>
      <c r="E6203" t="s">
        <v>116</v>
      </c>
      <c r="F6203" t="s">
        <v>117</v>
      </c>
      <c r="G6203" t="s">
        <v>1912</v>
      </c>
      <c r="H6203" t="s">
        <v>1913</v>
      </c>
      <c r="I6203" t="s">
        <v>1987</v>
      </c>
      <c r="J6203" t="s">
        <v>1988</v>
      </c>
      <c r="K6203" t="s">
        <v>7564</v>
      </c>
      <c r="L6203" t="s">
        <v>472</v>
      </c>
      <c r="M6203" s="17">
        <f>VLOOKUP($K6203,[1]Budget!$V:$AE,5,0)*IF($C6203="1 - Revenues",1,IF(AND($C6203="5 - Transfers",MID(I6203,15,1)="4"),1,-1))</f>
        <v>0</v>
      </c>
      <c r="N6203" s="17">
        <f>VLOOKUP($K6203,[1]Budget!$V:$AE,6,0)*IF($C6203="1 - Revenues",1,IF(AND($C6203="5 - Transfers",MID(J6203,15,1)="4"),1,-1))</f>
        <v>0</v>
      </c>
      <c r="O6203" s="17">
        <f>IFERROR(IF(RIGHT(LEFT(K6203,15),1)="4",VLOOKUP(K6203,'[1]Budget Worksheet'!A:B,2,0),-1*VLOOKUP(K6203,'[1]Budget Worksheet'!A:B,2,0)),0)</f>
        <v>0</v>
      </c>
      <c r="P6203" s="17">
        <f>VLOOKUP($K6203,[1]Budget!$V:$AE,8,0)*IF($C6203="1 - Revenues",1,IF(AND($C6203="5 - Transfers",MID($K6203,15,1)="4"),1,-1))</f>
        <v>0</v>
      </c>
      <c r="Q6203" s="17">
        <f>VLOOKUP($K6203,[1]Budget!$V:$AE,10,0)*IF($C6203="1 - Revenues",1,IF(AND($C6203="5 - Transfers",MID(K6203,15,1)="4"),1,-1))</f>
        <v>0</v>
      </c>
      <c r="S6203" s="18" t="b">
        <f>IF(LEFT(C6203,1)="1",1,-1)*SUMIF([1]Budget!V:V,'Budget Worksheet for Pivot Tabl'!K6203,[1]Budget!AC:AC)=P6203</f>
        <v>1</v>
      </c>
    </row>
    <row r="6204" spans="1:19" x14ac:dyDescent="0.25">
      <c r="A6204" t="s">
        <v>89</v>
      </c>
      <c r="B6204" t="s">
        <v>90</v>
      </c>
      <c r="C6204" t="s">
        <v>8</v>
      </c>
      <c r="D6204" t="str">
        <f t="shared" si="96"/>
        <v>OUTFLOWS</v>
      </c>
      <c r="E6204" t="s">
        <v>116</v>
      </c>
      <c r="F6204" t="s">
        <v>117</v>
      </c>
      <c r="G6204" t="s">
        <v>1912</v>
      </c>
      <c r="H6204" t="s">
        <v>1913</v>
      </c>
      <c r="I6204" t="s">
        <v>1987</v>
      </c>
      <c r="J6204" t="s">
        <v>1988</v>
      </c>
      <c r="K6204" t="s">
        <v>7565</v>
      </c>
      <c r="L6204" t="s">
        <v>625</v>
      </c>
      <c r="M6204" s="17">
        <f>VLOOKUP($K6204,[1]Budget!$V:$AE,5,0)*IF($C6204="1 - Revenues",1,IF(AND($C6204="5 - Transfers",MID(I6204,15,1)="4"),1,-1))</f>
        <v>0</v>
      </c>
      <c r="N6204" s="17">
        <f>VLOOKUP($K6204,[1]Budget!$V:$AE,6,0)*IF($C6204="1 - Revenues",1,IF(AND($C6204="5 - Transfers",MID(J6204,15,1)="4"),1,-1))</f>
        <v>0</v>
      </c>
      <c r="O6204" s="17">
        <f>IFERROR(IF(RIGHT(LEFT(K6204,15),1)="4",VLOOKUP(K6204,'[1]Budget Worksheet'!A:B,2,0),-1*VLOOKUP(K6204,'[1]Budget Worksheet'!A:B,2,0)),0)</f>
        <v>0</v>
      </c>
      <c r="P6204" s="17">
        <f>VLOOKUP($K6204,[1]Budget!$V:$AE,8,0)*IF($C6204="1 - Revenues",1,IF(AND($C6204="5 - Transfers",MID($K6204,15,1)="4"),1,-1))</f>
        <v>0</v>
      </c>
      <c r="Q6204" s="17">
        <f>VLOOKUP($K6204,[1]Budget!$V:$AE,10,0)*IF($C6204="1 - Revenues",1,IF(AND($C6204="5 - Transfers",MID(K6204,15,1)="4"),1,-1))</f>
        <v>0</v>
      </c>
      <c r="S6204" s="18" t="b">
        <f>IF(LEFT(C6204,1)="1",1,-1)*SUMIF([1]Budget!V:V,'Budget Worksheet for Pivot Tabl'!K6204,[1]Budget!AC:AC)=P6204</f>
        <v>1</v>
      </c>
    </row>
    <row r="6205" spans="1:19" x14ac:dyDescent="0.25">
      <c r="A6205" t="s">
        <v>89</v>
      </c>
      <c r="B6205" t="s">
        <v>90</v>
      </c>
      <c r="C6205" t="s">
        <v>8</v>
      </c>
      <c r="D6205" t="str">
        <f t="shared" si="96"/>
        <v>OUTFLOWS</v>
      </c>
      <c r="E6205" t="s">
        <v>116</v>
      </c>
      <c r="F6205" t="s">
        <v>117</v>
      </c>
      <c r="G6205" t="s">
        <v>1912</v>
      </c>
      <c r="H6205" t="s">
        <v>1913</v>
      </c>
      <c r="I6205" t="s">
        <v>1987</v>
      </c>
      <c r="J6205" t="s">
        <v>1988</v>
      </c>
      <c r="K6205" t="s">
        <v>7566</v>
      </c>
      <c r="L6205" t="s">
        <v>627</v>
      </c>
      <c r="M6205" s="17">
        <f>VLOOKUP($K6205,[1]Budget!$V:$AE,5,0)*IF($C6205="1 - Revenues",1,IF(AND($C6205="5 - Transfers",MID(I6205,15,1)="4"),1,-1))</f>
        <v>0</v>
      </c>
      <c r="N6205" s="17">
        <f>VLOOKUP($K6205,[1]Budget!$V:$AE,6,0)*IF($C6205="1 - Revenues",1,IF(AND($C6205="5 - Transfers",MID(J6205,15,1)="4"),1,-1))</f>
        <v>0</v>
      </c>
      <c r="O6205" s="17">
        <f>IFERROR(IF(RIGHT(LEFT(K6205,15),1)="4",VLOOKUP(K6205,'[1]Budget Worksheet'!A:B,2,0),-1*VLOOKUP(K6205,'[1]Budget Worksheet'!A:B,2,0)),0)</f>
        <v>0</v>
      </c>
      <c r="P6205" s="17">
        <f>VLOOKUP($K6205,[1]Budget!$V:$AE,8,0)*IF($C6205="1 - Revenues",1,IF(AND($C6205="5 - Transfers",MID($K6205,15,1)="4"),1,-1))</f>
        <v>0</v>
      </c>
      <c r="Q6205" s="17">
        <f>VLOOKUP($K6205,[1]Budget!$V:$AE,10,0)*IF($C6205="1 - Revenues",1,IF(AND($C6205="5 - Transfers",MID(K6205,15,1)="4"),1,-1))</f>
        <v>0</v>
      </c>
      <c r="S6205" s="18" t="b">
        <f>IF(LEFT(C6205,1)="1",1,-1)*SUMIF([1]Budget!V:V,'Budget Worksheet for Pivot Tabl'!K6205,[1]Budget!AC:AC)=P6205</f>
        <v>1</v>
      </c>
    </row>
    <row r="6206" spans="1:19" x14ac:dyDescent="0.25">
      <c r="A6206" t="s">
        <v>89</v>
      </c>
      <c r="B6206" t="s">
        <v>90</v>
      </c>
      <c r="C6206" t="s">
        <v>9</v>
      </c>
      <c r="D6206" t="str">
        <f t="shared" si="96"/>
        <v>OUTFLOWS</v>
      </c>
      <c r="E6206" t="s">
        <v>116</v>
      </c>
      <c r="F6206" t="s">
        <v>117</v>
      </c>
      <c r="G6206" t="s">
        <v>1912</v>
      </c>
      <c r="H6206" t="s">
        <v>1913</v>
      </c>
      <c r="I6206" t="s">
        <v>1987</v>
      </c>
      <c r="J6206" t="s">
        <v>1988</v>
      </c>
      <c r="K6206" t="s">
        <v>7567</v>
      </c>
      <c r="L6206" t="s">
        <v>633</v>
      </c>
      <c r="M6206" s="17">
        <f>VLOOKUP($K6206,[1]Budget!$V:$AE,5,0)*IF($C6206="1 - Revenues",1,IF(AND($C6206="5 - Transfers",MID(I6206,15,1)="4"),1,-1))</f>
        <v>-2000</v>
      </c>
      <c r="N6206" s="17">
        <f>VLOOKUP($K6206,[1]Budget!$V:$AE,6,0)*IF($C6206="1 - Revenues",1,IF(AND($C6206="5 - Transfers",MID(J6206,15,1)="4"),1,-1))</f>
        <v>-2000</v>
      </c>
      <c r="O6206" s="17">
        <f>IFERROR(IF(RIGHT(LEFT(K6206,15),1)="4",VLOOKUP(K6206,'[1]Budget Worksheet'!A:B,2,0),-1*VLOOKUP(K6206,'[1]Budget Worksheet'!A:B,2,0)),0)</f>
        <v>0</v>
      </c>
      <c r="P6206" s="17">
        <f>VLOOKUP($K6206,[1]Budget!$V:$AE,8,0)*IF($C6206="1 - Revenues",1,IF(AND($C6206="5 - Transfers",MID($K6206,15,1)="4"),1,-1))</f>
        <v>-3000</v>
      </c>
      <c r="Q6206" s="17">
        <f>VLOOKUP($K6206,[1]Budget!$V:$AE,10,0)*IF($C6206="1 - Revenues",1,IF(AND($C6206="5 - Transfers",MID(K6206,15,1)="4"),1,-1))</f>
        <v>-3000</v>
      </c>
      <c r="S6206" s="18" t="b">
        <f>IF(LEFT(C6206,1)="1",1,-1)*SUMIF([1]Budget!V:V,'Budget Worksheet for Pivot Tabl'!K6206,[1]Budget!AC:AC)=P6206</f>
        <v>1</v>
      </c>
    </row>
    <row r="6207" spans="1:19" x14ac:dyDescent="0.25">
      <c r="A6207" t="s">
        <v>89</v>
      </c>
      <c r="B6207" t="s">
        <v>90</v>
      </c>
      <c r="C6207" t="s">
        <v>9</v>
      </c>
      <c r="D6207" t="str">
        <f t="shared" si="96"/>
        <v>OUTFLOWS</v>
      </c>
      <c r="E6207" t="s">
        <v>116</v>
      </c>
      <c r="F6207" t="s">
        <v>117</v>
      </c>
      <c r="G6207" t="s">
        <v>1912</v>
      </c>
      <c r="H6207" t="s">
        <v>1913</v>
      </c>
      <c r="I6207" t="s">
        <v>1987</v>
      </c>
      <c r="J6207" t="s">
        <v>1988</v>
      </c>
      <c r="K6207" t="s">
        <v>7568</v>
      </c>
      <c r="L6207" t="s">
        <v>645</v>
      </c>
      <c r="M6207" s="17">
        <f>VLOOKUP($K6207,[1]Budget!$V:$AE,5,0)*IF($C6207="1 - Revenues",1,IF(AND($C6207="5 - Transfers",MID(I6207,15,1)="4"),1,-1))</f>
        <v>-4000</v>
      </c>
      <c r="N6207" s="17">
        <f>VLOOKUP($K6207,[1]Budget!$V:$AE,6,0)*IF($C6207="1 - Revenues",1,IF(AND($C6207="5 - Transfers",MID(J6207,15,1)="4"),1,-1))</f>
        <v>-4000</v>
      </c>
      <c r="O6207" s="17">
        <f>IFERROR(IF(RIGHT(LEFT(K6207,15),1)="4",VLOOKUP(K6207,'[1]Budget Worksheet'!A:B,2,0),-1*VLOOKUP(K6207,'[1]Budget Worksheet'!A:B,2,0)),0)</f>
        <v>-4800</v>
      </c>
      <c r="P6207" s="17">
        <f>VLOOKUP($K6207,[1]Budget!$V:$AE,8,0)*IF($C6207="1 - Revenues",1,IF(AND($C6207="5 - Transfers",MID($K6207,15,1)="4"),1,-1))</f>
        <v>-5000</v>
      </c>
      <c r="Q6207" s="17">
        <f>VLOOKUP($K6207,[1]Budget!$V:$AE,10,0)*IF($C6207="1 - Revenues",1,IF(AND($C6207="5 - Transfers",MID(K6207,15,1)="4"),1,-1))</f>
        <v>-200</v>
      </c>
      <c r="S6207" s="18" t="b">
        <f>IF(LEFT(C6207,1)="1",1,-1)*SUMIF([1]Budget!V:V,'Budget Worksheet for Pivot Tabl'!K6207,[1]Budget!AC:AC)=P6207</f>
        <v>1</v>
      </c>
    </row>
    <row r="6208" spans="1:19" x14ac:dyDescent="0.25">
      <c r="A6208" t="s">
        <v>89</v>
      </c>
      <c r="B6208" t="s">
        <v>90</v>
      </c>
      <c r="C6208" t="s">
        <v>9</v>
      </c>
      <c r="D6208" t="str">
        <f t="shared" si="96"/>
        <v>OUTFLOWS</v>
      </c>
      <c r="E6208" t="s">
        <v>116</v>
      </c>
      <c r="F6208" t="s">
        <v>117</v>
      </c>
      <c r="G6208" t="s">
        <v>1912</v>
      </c>
      <c r="H6208" t="s">
        <v>1913</v>
      </c>
      <c r="I6208" t="s">
        <v>1987</v>
      </c>
      <c r="J6208" t="s">
        <v>1988</v>
      </c>
      <c r="K6208" t="s">
        <v>7569</v>
      </c>
      <c r="L6208" t="s">
        <v>2484</v>
      </c>
      <c r="M6208" s="17">
        <f>VLOOKUP($K6208,[1]Budget!$V:$AE,5,0)*IF($C6208="1 - Revenues",1,IF(AND($C6208="5 - Transfers",MID(I6208,15,1)="4"),1,-1))</f>
        <v>-23000</v>
      </c>
      <c r="N6208" s="17">
        <f>VLOOKUP($K6208,[1]Budget!$V:$AE,6,0)*IF($C6208="1 - Revenues",1,IF(AND($C6208="5 - Transfers",MID(J6208,15,1)="4"),1,-1))</f>
        <v>-23000</v>
      </c>
      <c r="O6208" s="17">
        <f>IFERROR(IF(RIGHT(LEFT(K6208,15),1)="4",VLOOKUP(K6208,'[1]Budget Worksheet'!A:B,2,0),-1*VLOOKUP(K6208,'[1]Budget Worksheet'!A:B,2,0)),0)</f>
        <v>-22980</v>
      </c>
      <c r="P6208" s="17">
        <f>VLOOKUP($K6208,[1]Budget!$V:$AE,8,0)*IF($C6208="1 - Revenues",1,IF(AND($C6208="5 - Transfers",MID($K6208,15,1)="4"),1,-1))</f>
        <v>-22980</v>
      </c>
      <c r="Q6208" s="17">
        <f>VLOOKUP($K6208,[1]Budget!$V:$AE,10,0)*IF($C6208="1 - Revenues",1,IF(AND($C6208="5 - Transfers",MID(K6208,15,1)="4"),1,-1))</f>
        <v>0</v>
      </c>
      <c r="S6208" s="18" t="b">
        <f>IF(LEFT(C6208,1)="1",1,-1)*SUMIF([1]Budget!V:V,'Budget Worksheet for Pivot Tabl'!K6208,[1]Budget!AC:AC)=P6208</f>
        <v>1</v>
      </c>
    </row>
    <row r="6209" spans="1:19" x14ac:dyDescent="0.25">
      <c r="A6209" t="s">
        <v>89</v>
      </c>
      <c r="B6209" t="s">
        <v>90</v>
      </c>
      <c r="C6209" t="s">
        <v>9</v>
      </c>
      <c r="D6209" t="str">
        <f t="shared" si="96"/>
        <v>OUTFLOWS</v>
      </c>
      <c r="E6209" t="s">
        <v>116</v>
      </c>
      <c r="F6209" t="s">
        <v>117</v>
      </c>
      <c r="G6209" t="s">
        <v>1912</v>
      </c>
      <c r="H6209" t="s">
        <v>1913</v>
      </c>
      <c r="I6209" t="s">
        <v>1987</v>
      </c>
      <c r="J6209" t="s">
        <v>1988</v>
      </c>
      <c r="K6209" t="s">
        <v>7570</v>
      </c>
      <c r="L6209" t="s">
        <v>2486</v>
      </c>
      <c r="M6209" s="17">
        <f>VLOOKUP($K6209,[1]Budget!$V:$AE,5,0)*IF($C6209="1 - Revenues",1,IF(AND($C6209="5 - Transfers",MID(I6209,15,1)="4"),1,-1))</f>
        <v>-11000</v>
      </c>
      <c r="N6209" s="17">
        <f>VLOOKUP($K6209,[1]Budget!$V:$AE,6,0)*IF($C6209="1 - Revenues",1,IF(AND($C6209="5 - Transfers",MID(J6209,15,1)="4"),1,-1))</f>
        <v>-11000</v>
      </c>
      <c r="O6209" s="17">
        <f>IFERROR(IF(RIGHT(LEFT(K6209,15),1)="4",VLOOKUP(K6209,'[1]Budget Worksheet'!A:B,2,0),-1*VLOOKUP(K6209,'[1]Budget Worksheet'!A:B,2,0)),0)</f>
        <v>-10925</v>
      </c>
      <c r="P6209" s="17">
        <f>VLOOKUP($K6209,[1]Budget!$V:$AE,8,0)*IF($C6209="1 - Revenues",1,IF(AND($C6209="5 - Transfers",MID($K6209,15,1)="4"),1,-1))</f>
        <v>-10925</v>
      </c>
      <c r="Q6209" s="17">
        <f>VLOOKUP($K6209,[1]Budget!$V:$AE,10,0)*IF($C6209="1 - Revenues",1,IF(AND($C6209="5 - Transfers",MID(K6209,15,1)="4"),1,-1))</f>
        <v>0</v>
      </c>
      <c r="S6209" s="18" t="b">
        <f>IF(LEFT(C6209,1)="1",1,-1)*SUMIF([1]Budget!V:V,'Budget Worksheet for Pivot Tabl'!K6209,[1]Budget!AC:AC)=P6209</f>
        <v>1</v>
      </c>
    </row>
    <row r="6210" spans="1:19" x14ac:dyDescent="0.25">
      <c r="A6210" t="s">
        <v>89</v>
      </c>
      <c r="B6210" t="s">
        <v>90</v>
      </c>
      <c r="C6210" t="s">
        <v>9</v>
      </c>
      <c r="D6210" t="str">
        <f t="shared" si="96"/>
        <v>OUTFLOWS</v>
      </c>
      <c r="E6210" t="s">
        <v>116</v>
      </c>
      <c r="F6210" t="s">
        <v>117</v>
      </c>
      <c r="G6210" t="s">
        <v>1912</v>
      </c>
      <c r="H6210" t="s">
        <v>1913</v>
      </c>
      <c r="I6210" t="s">
        <v>1987</v>
      </c>
      <c r="J6210" t="s">
        <v>1988</v>
      </c>
      <c r="K6210" t="s">
        <v>7571</v>
      </c>
      <c r="L6210" t="s">
        <v>532</v>
      </c>
      <c r="M6210" s="17">
        <f>VLOOKUP($K6210,[1]Budget!$V:$AE,5,0)*IF($C6210="1 - Revenues",1,IF(AND($C6210="5 - Transfers",MID(I6210,15,1)="4"),1,-1))</f>
        <v>-13000</v>
      </c>
      <c r="N6210" s="17">
        <f>VLOOKUP($K6210,[1]Budget!$V:$AE,6,0)*IF($C6210="1 - Revenues",1,IF(AND($C6210="5 - Transfers",MID(J6210,15,1)="4"),1,-1))</f>
        <v>-13000</v>
      </c>
      <c r="O6210" s="17">
        <f>IFERROR(IF(RIGHT(LEFT(K6210,15),1)="4",VLOOKUP(K6210,'[1]Budget Worksheet'!A:B,2,0),-1*VLOOKUP(K6210,'[1]Budget Worksheet'!A:B,2,0)),0)</f>
        <v>-12849</v>
      </c>
      <c r="P6210" s="17">
        <f>VLOOKUP($K6210,[1]Budget!$V:$AE,8,0)*IF($C6210="1 - Revenues",1,IF(AND($C6210="5 - Transfers",MID($K6210,15,1)="4"),1,-1))</f>
        <v>-29000</v>
      </c>
      <c r="Q6210" s="17">
        <f>VLOOKUP($K6210,[1]Budget!$V:$AE,10,0)*IF($C6210="1 - Revenues",1,IF(AND($C6210="5 - Transfers",MID(K6210,15,1)="4"),1,-1))</f>
        <v>-16151</v>
      </c>
      <c r="S6210" s="18" t="b">
        <f>IF(LEFT(C6210,1)="1",1,-1)*SUMIF([1]Budget!V:V,'Budget Worksheet for Pivot Tabl'!K6210,[1]Budget!AC:AC)=P6210</f>
        <v>1</v>
      </c>
    </row>
    <row r="6211" spans="1:19" x14ac:dyDescent="0.25">
      <c r="A6211" t="s">
        <v>91</v>
      </c>
      <c r="B6211" t="s">
        <v>92</v>
      </c>
      <c r="C6211" t="s">
        <v>7</v>
      </c>
      <c r="D6211" t="str">
        <f t="shared" ref="D6211:D6274" si="97">IF(C6211="1 - Revenues","INFLOWS","OUTFLOWS")</f>
        <v>INFLOWS</v>
      </c>
      <c r="E6211" t="s">
        <v>102</v>
      </c>
      <c r="F6211" t="s">
        <v>103</v>
      </c>
      <c r="G6211" t="s">
        <v>102</v>
      </c>
      <c r="H6211" t="s">
        <v>212</v>
      </c>
      <c r="I6211" t="s">
        <v>213</v>
      </c>
      <c r="J6211" t="s">
        <v>214</v>
      </c>
      <c r="K6211" t="s">
        <v>7572</v>
      </c>
      <c r="L6211" t="s">
        <v>294</v>
      </c>
      <c r="M6211" s="17">
        <f>VLOOKUP($K6211,[1]Budget!$V:$AE,5,0)*IF($C6211="1 - Revenues",1,IF(AND($C6211="5 - Transfers",MID(I6211,15,1)="4"),1,-1))</f>
        <v>0</v>
      </c>
      <c r="N6211" s="17">
        <f>VLOOKUP($K6211,[1]Budget!$V:$AE,6,0)*IF($C6211="1 - Revenues",1,IF(AND($C6211="5 - Transfers",MID(J6211,15,1)="4"),1,-1))</f>
        <v>0</v>
      </c>
      <c r="O6211" s="17">
        <f>IFERROR(IF(RIGHT(LEFT(K6211,15),1)="4",VLOOKUP(K6211,'[1]Budget Worksheet'!A:B,2,0),-1*VLOOKUP(K6211,'[1]Budget Worksheet'!A:B,2,0)),0)</f>
        <v>0</v>
      </c>
      <c r="P6211" s="17">
        <f>VLOOKUP($K6211,[1]Budget!$V:$AE,8,0)*IF($C6211="1 - Revenues",1,IF(AND($C6211="5 - Transfers",MID($K6211,15,1)="4"),1,-1))</f>
        <v>0</v>
      </c>
      <c r="Q6211" s="17">
        <f>VLOOKUP($K6211,[1]Budget!$V:$AE,10,0)*IF($C6211="1 - Revenues",1,IF(AND($C6211="5 - Transfers",MID(K6211,15,1)="4"),1,-1))</f>
        <v>0</v>
      </c>
      <c r="S6211" s="18" t="b">
        <f>IF(LEFT(C6211,1)="1",1,-1)*SUMIF([1]Budget!V:V,'Budget Worksheet for Pivot Tabl'!K6211,[1]Budget!AC:AC)=P6211</f>
        <v>1</v>
      </c>
    </row>
    <row r="6212" spans="1:19" x14ac:dyDescent="0.25">
      <c r="A6212" t="s">
        <v>91</v>
      </c>
      <c r="B6212" t="s">
        <v>92</v>
      </c>
      <c r="C6212" t="s">
        <v>7</v>
      </c>
      <c r="D6212" t="str">
        <f t="shared" si="97"/>
        <v>INFLOWS</v>
      </c>
      <c r="E6212" t="s">
        <v>102</v>
      </c>
      <c r="F6212" t="s">
        <v>103</v>
      </c>
      <c r="G6212" t="s">
        <v>102</v>
      </c>
      <c r="H6212" t="s">
        <v>212</v>
      </c>
      <c r="I6212" t="s">
        <v>213</v>
      </c>
      <c r="J6212" t="s">
        <v>214</v>
      </c>
      <c r="K6212" t="s">
        <v>7573</v>
      </c>
      <c r="L6212" t="s">
        <v>296</v>
      </c>
      <c r="M6212" s="17">
        <f>VLOOKUP($K6212,[1]Budget!$V:$AE,5,0)*IF($C6212="1 - Revenues",1,IF(AND($C6212="5 - Transfers",MID(I6212,15,1)="4"),1,-1))</f>
        <v>1000</v>
      </c>
      <c r="N6212" s="17">
        <f>VLOOKUP($K6212,[1]Budget!$V:$AE,6,0)*IF($C6212="1 - Revenues",1,IF(AND($C6212="5 - Transfers",MID(J6212,15,1)="4"),1,-1))</f>
        <v>0</v>
      </c>
      <c r="O6212" s="17">
        <f>IFERROR(IF(RIGHT(LEFT(K6212,15),1)="4",VLOOKUP(K6212,'[1]Budget Worksheet'!A:B,2,0),-1*VLOOKUP(K6212,'[1]Budget Worksheet'!A:B,2,0)),0)</f>
        <v>0</v>
      </c>
      <c r="P6212" s="17">
        <f>VLOOKUP($K6212,[1]Budget!$V:$AE,8,0)*IF($C6212="1 - Revenues",1,IF(AND($C6212="5 - Transfers",MID($K6212,15,1)="4"),1,-1))</f>
        <v>0</v>
      </c>
      <c r="Q6212" s="17">
        <f>VLOOKUP($K6212,[1]Budget!$V:$AE,10,0)*IF($C6212="1 - Revenues",1,IF(AND($C6212="5 - Transfers",MID(K6212,15,1)="4"),1,-1))</f>
        <v>0</v>
      </c>
      <c r="S6212" s="18" t="b">
        <f>IF(LEFT(C6212,1)="1",1,-1)*SUMIF([1]Budget!V:V,'Budget Worksheet for Pivot Tabl'!K6212,[1]Budget!AC:AC)=P6212</f>
        <v>1</v>
      </c>
    </row>
    <row r="6213" spans="1:19" x14ac:dyDescent="0.25">
      <c r="A6213" t="s">
        <v>91</v>
      </c>
      <c r="B6213" t="s">
        <v>92</v>
      </c>
      <c r="C6213" t="s">
        <v>7</v>
      </c>
      <c r="D6213" t="str">
        <f t="shared" si="97"/>
        <v>INFLOWS</v>
      </c>
      <c r="E6213" t="s">
        <v>102</v>
      </c>
      <c r="F6213" t="s">
        <v>103</v>
      </c>
      <c r="G6213" t="s">
        <v>102</v>
      </c>
      <c r="H6213" t="s">
        <v>212</v>
      </c>
      <c r="I6213" t="s">
        <v>213</v>
      </c>
      <c r="J6213" t="s">
        <v>214</v>
      </c>
      <c r="K6213" t="s">
        <v>7574</v>
      </c>
      <c r="L6213" t="s">
        <v>300</v>
      </c>
      <c r="M6213" s="17">
        <f>VLOOKUP($K6213,[1]Budget!$V:$AE,5,0)*IF($C6213="1 - Revenues",1,IF(AND($C6213="5 - Transfers",MID(I6213,15,1)="4"),1,-1))</f>
        <v>0</v>
      </c>
      <c r="N6213" s="17">
        <f>VLOOKUP($K6213,[1]Budget!$V:$AE,6,0)*IF($C6213="1 - Revenues",1,IF(AND($C6213="5 - Transfers",MID(J6213,15,1)="4"),1,-1))</f>
        <v>0</v>
      </c>
      <c r="O6213" s="17">
        <f>IFERROR(IF(RIGHT(LEFT(K6213,15),1)="4",VLOOKUP(K6213,'[1]Budget Worksheet'!A:B,2,0),-1*VLOOKUP(K6213,'[1]Budget Worksheet'!A:B,2,0)),0)</f>
        <v>0</v>
      </c>
      <c r="P6213" s="17">
        <f>VLOOKUP($K6213,[1]Budget!$V:$AE,8,0)*IF($C6213="1 - Revenues",1,IF(AND($C6213="5 - Transfers",MID($K6213,15,1)="4"),1,-1))</f>
        <v>0</v>
      </c>
      <c r="Q6213" s="17">
        <f>VLOOKUP($K6213,[1]Budget!$V:$AE,10,0)*IF($C6213="1 - Revenues",1,IF(AND($C6213="5 - Transfers",MID(K6213,15,1)="4"),1,-1))</f>
        <v>0</v>
      </c>
      <c r="S6213" s="18" t="b">
        <f>IF(LEFT(C6213,1)="1",1,-1)*SUMIF([1]Budget!V:V,'Budget Worksheet for Pivot Tabl'!K6213,[1]Budget!AC:AC)=P6213</f>
        <v>1</v>
      </c>
    </row>
    <row r="6214" spans="1:19" x14ac:dyDescent="0.25">
      <c r="A6214" t="s">
        <v>91</v>
      </c>
      <c r="B6214" t="s">
        <v>92</v>
      </c>
      <c r="C6214" t="s">
        <v>7</v>
      </c>
      <c r="D6214" t="str">
        <f t="shared" si="97"/>
        <v>INFLOWS</v>
      </c>
      <c r="E6214" t="s">
        <v>102</v>
      </c>
      <c r="F6214" t="s">
        <v>103</v>
      </c>
      <c r="G6214" t="s">
        <v>102</v>
      </c>
      <c r="H6214" t="s">
        <v>212</v>
      </c>
      <c r="I6214" t="s">
        <v>213</v>
      </c>
      <c r="J6214" t="s">
        <v>214</v>
      </c>
      <c r="K6214" t="s">
        <v>7575</v>
      </c>
      <c r="L6214" t="s">
        <v>5212</v>
      </c>
      <c r="M6214" s="17">
        <f>VLOOKUP($K6214,[1]Budget!$V:$AE,5,0)*IF($C6214="1 - Revenues",1,IF(AND($C6214="5 - Transfers",MID(I6214,15,1)="4"),1,-1))</f>
        <v>0</v>
      </c>
      <c r="N6214" s="17">
        <f>VLOOKUP($K6214,[1]Budget!$V:$AE,6,0)*IF($C6214="1 - Revenues",1,IF(AND($C6214="5 - Transfers",MID(J6214,15,1)="4"),1,-1))</f>
        <v>0</v>
      </c>
      <c r="O6214" s="17">
        <f>IFERROR(IF(RIGHT(LEFT(K6214,15),1)="4",VLOOKUP(K6214,'[1]Budget Worksheet'!A:B,2,0),-1*VLOOKUP(K6214,'[1]Budget Worksheet'!A:B,2,0)),0)</f>
        <v>0</v>
      </c>
      <c r="P6214" s="17">
        <f>VLOOKUP($K6214,[1]Budget!$V:$AE,8,0)*IF($C6214="1 - Revenues",1,IF(AND($C6214="5 - Transfers",MID($K6214,15,1)="4"),1,-1))</f>
        <v>0</v>
      </c>
      <c r="Q6214" s="17">
        <f>VLOOKUP($K6214,[1]Budget!$V:$AE,10,0)*IF($C6214="1 - Revenues",1,IF(AND($C6214="5 - Transfers",MID(K6214,15,1)="4"),1,-1))</f>
        <v>0</v>
      </c>
      <c r="S6214" s="18" t="b">
        <f>IF(LEFT(C6214,1)="1",1,-1)*SUMIF([1]Budget!V:V,'Budget Worksheet for Pivot Tabl'!K6214,[1]Budget!AC:AC)=P6214</f>
        <v>1</v>
      </c>
    </row>
    <row r="6215" spans="1:19" x14ac:dyDescent="0.25">
      <c r="A6215" t="s">
        <v>91</v>
      </c>
      <c r="B6215" t="s">
        <v>92</v>
      </c>
      <c r="C6215" t="s">
        <v>7</v>
      </c>
      <c r="D6215" t="str">
        <f t="shared" si="97"/>
        <v>INFLOWS</v>
      </c>
      <c r="E6215" t="s">
        <v>102</v>
      </c>
      <c r="F6215" t="s">
        <v>103</v>
      </c>
      <c r="G6215" t="s">
        <v>102</v>
      </c>
      <c r="H6215" t="s">
        <v>212</v>
      </c>
      <c r="I6215" t="s">
        <v>213</v>
      </c>
      <c r="J6215" t="s">
        <v>214</v>
      </c>
      <c r="K6215" t="s">
        <v>7576</v>
      </c>
      <c r="L6215" t="s">
        <v>306</v>
      </c>
      <c r="M6215" s="17">
        <f>VLOOKUP($K6215,[1]Budget!$V:$AE,5,0)*IF($C6215="1 - Revenues",1,IF(AND($C6215="5 - Transfers",MID(I6215,15,1)="4"),1,-1))</f>
        <v>0</v>
      </c>
      <c r="N6215" s="17">
        <f>VLOOKUP($K6215,[1]Budget!$V:$AE,6,0)*IF($C6215="1 - Revenues",1,IF(AND($C6215="5 - Transfers",MID(J6215,15,1)="4"),1,-1))</f>
        <v>0</v>
      </c>
      <c r="O6215" s="17">
        <f>IFERROR(IF(RIGHT(LEFT(K6215,15),1)="4",VLOOKUP(K6215,'[1]Budget Worksheet'!A:B,2,0),-1*VLOOKUP(K6215,'[1]Budget Worksheet'!A:B,2,0)),0)</f>
        <v>0</v>
      </c>
      <c r="P6215" s="17">
        <f>VLOOKUP($K6215,[1]Budget!$V:$AE,8,0)*IF($C6215="1 - Revenues",1,IF(AND($C6215="5 - Transfers",MID($K6215,15,1)="4"),1,-1))</f>
        <v>0</v>
      </c>
      <c r="Q6215" s="17">
        <f>VLOOKUP($K6215,[1]Budget!$V:$AE,10,0)*IF($C6215="1 - Revenues",1,IF(AND($C6215="5 - Transfers",MID(K6215,15,1)="4"),1,-1))</f>
        <v>0</v>
      </c>
      <c r="S6215" s="18" t="b">
        <f>IF(LEFT(C6215,1)="1",1,-1)*SUMIF([1]Budget!V:V,'Budget Worksheet for Pivot Tabl'!K6215,[1]Budget!AC:AC)=P6215</f>
        <v>1</v>
      </c>
    </row>
    <row r="6216" spans="1:19" x14ac:dyDescent="0.25">
      <c r="A6216" t="s">
        <v>91</v>
      </c>
      <c r="B6216" t="s">
        <v>92</v>
      </c>
      <c r="C6216" t="s">
        <v>7</v>
      </c>
      <c r="D6216" t="str">
        <f t="shared" si="97"/>
        <v>INFLOWS</v>
      </c>
      <c r="E6216" t="s">
        <v>102</v>
      </c>
      <c r="F6216" t="s">
        <v>103</v>
      </c>
      <c r="G6216" t="s">
        <v>102</v>
      </c>
      <c r="H6216" t="s">
        <v>212</v>
      </c>
      <c r="I6216" t="s">
        <v>213</v>
      </c>
      <c r="J6216" t="s">
        <v>214</v>
      </c>
      <c r="K6216" t="s">
        <v>7577</v>
      </c>
      <c r="L6216" t="s">
        <v>316</v>
      </c>
      <c r="M6216" s="17">
        <f>VLOOKUP($K6216,[1]Budget!$V:$AE,5,0)*IF($C6216="1 - Revenues",1,IF(AND($C6216="5 - Transfers",MID(I6216,15,1)="4"),1,-1))</f>
        <v>0</v>
      </c>
      <c r="N6216" s="17">
        <f>VLOOKUP($K6216,[1]Budget!$V:$AE,6,0)*IF($C6216="1 - Revenues",1,IF(AND($C6216="5 - Transfers",MID(J6216,15,1)="4"),1,-1))</f>
        <v>0</v>
      </c>
      <c r="O6216" s="17">
        <f>IFERROR(IF(RIGHT(LEFT(K6216,15),1)="4",VLOOKUP(K6216,'[1]Budget Worksheet'!A:B,2,0),-1*VLOOKUP(K6216,'[1]Budget Worksheet'!A:B,2,0)),0)</f>
        <v>0</v>
      </c>
      <c r="P6216" s="17">
        <f>VLOOKUP($K6216,[1]Budget!$V:$AE,8,0)*IF($C6216="1 - Revenues",1,IF(AND($C6216="5 - Transfers",MID($K6216,15,1)="4"),1,-1))</f>
        <v>0</v>
      </c>
      <c r="Q6216" s="17">
        <f>VLOOKUP($K6216,[1]Budget!$V:$AE,10,0)*IF($C6216="1 - Revenues",1,IF(AND($C6216="5 - Transfers",MID(K6216,15,1)="4"),1,-1))</f>
        <v>0</v>
      </c>
      <c r="S6216" s="18" t="b">
        <f>IF(LEFT(C6216,1)="1",1,-1)*SUMIF([1]Budget!V:V,'Budget Worksheet for Pivot Tabl'!K6216,[1]Budget!AC:AC)=P6216</f>
        <v>1</v>
      </c>
    </row>
    <row r="6217" spans="1:19" x14ac:dyDescent="0.25">
      <c r="A6217" t="s">
        <v>91</v>
      </c>
      <c r="B6217" t="s">
        <v>92</v>
      </c>
      <c r="C6217" t="s">
        <v>7</v>
      </c>
      <c r="D6217" t="str">
        <f t="shared" si="97"/>
        <v>INFLOWS</v>
      </c>
      <c r="E6217" t="s">
        <v>102</v>
      </c>
      <c r="F6217" t="s">
        <v>103</v>
      </c>
      <c r="G6217" t="s">
        <v>102</v>
      </c>
      <c r="H6217" t="s">
        <v>212</v>
      </c>
      <c r="I6217" t="s">
        <v>213</v>
      </c>
      <c r="J6217" t="s">
        <v>214</v>
      </c>
      <c r="K6217" t="s">
        <v>7578</v>
      </c>
      <c r="L6217" t="s">
        <v>7579</v>
      </c>
      <c r="M6217" s="17">
        <f>VLOOKUP($K6217,[1]Budget!$V:$AE,5,0)*IF($C6217="1 - Revenues",1,IF(AND($C6217="5 - Transfers",MID(I6217,15,1)="4"),1,-1))</f>
        <v>0</v>
      </c>
      <c r="N6217" s="17">
        <f>VLOOKUP($K6217,[1]Budget!$V:$AE,6,0)*IF($C6217="1 - Revenues",1,IF(AND($C6217="5 - Transfers",MID(J6217,15,1)="4"),1,-1))</f>
        <v>0</v>
      </c>
      <c r="O6217" s="17">
        <f>IFERROR(IF(RIGHT(LEFT(K6217,15),1)="4",VLOOKUP(K6217,'[1]Budget Worksheet'!A:B,2,0),-1*VLOOKUP(K6217,'[1]Budget Worksheet'!A:B,2,0)),0)</f>
        <v>538930</v>
      </c>
      <c r="P6217" s="17">
        <f>VLOOKUP($K6217,[1]Budget!$V:$AE,8,0)*IF($C6217="1 - Revenues",1,IF(AND($C6217="5 - Transfers",MID($K6217,15,1)="4"),1,-1))</f>
        <v>538930</v>
      </c>
      <c r="Q6217" s="17">
        <f>VLOOKUP($K6217,[1]Budget!$V:$AE,10,0)*IF($C6217="1 - Revenues",1,IF(AND($C6217="5 - Transfers",MID(K6217,15,1)="4"),1,-1))</f>
        <v>0</v>
      </c>
      <c r="S6217" s="18" t="b">
        <f>IF(LEFT(C6217,1)="1",1,-1)*SUMIF([1]Budget!V:V,'Budget Worksheet for Pivot Tabl'!K6217,[1]Budget!AC:AC)=P6217</f>
        <v>1</v>
      </c>
    </row>
    <row r="6218" spans="1:19" x14ac:dyDescent="0.25">
      <c r="A6218" t="s">
        <v>91</v>
      </c>
      <c r="B6218" t="s">
        <v>92</v>
      </c>
      <c r="C6218" t="s">
        <v>7</v>
      </c>
      <c r="D6218" t="str">
        <f t="shared" si="97"/>
        <v>INFLOWS</v>
      </c>
      <c r="E6218" t="s">
        <v>102</v>
      </c>
      <c r="F6218" t="s">
        <v>103</v>
      </c>
      <c r="G6218" t="s">
        <v>102</v>
      </c>
      <c r="H6218" t="s">
        <v>212</v>
      </c>
      <c r="I6218" t="s">
        <v>213</v>
      </c>
      <c r="J6218" t="s">
        <v>214</v>
      </c>
      <c r="K6218" t="s">
        <v>7580</v>
      </c>
      <c r="L6218" t="s">
        <v>7581</v>
      </c>
      <c r="M6218" s="17">
        <f>VLOOKUP($K6218,[1]Budget!$V:$AE,5,0)*IF($C6218="1 - Revenues",1,IF(AND($C6218="5 - Transfers",MID(I6218,15,1)="4"),1,-1))</f>
        <v>2800000</v>
      </c>
      <c r="N6218" s="17">
        <f>VLOOKUP($K6218,[1]Budget!$V:$AE,6,0)*IF($C6218="1 - Revenues",1,IF(AND($C6218="5 - Transfers",MID(J6218,15,1)="4"),1,-1))</f>
        <v>2800000</v>
      </c>
      <c r="O6218" s="17">
        <f>IFERROR(IF(RIGHT(LEFT(K6218,15),1)="4",VLOOKUP(K6218,'[1]Budget Worksheet'!A:B,2,0),-1*VLOOKUP(K6218,'[1]Budget Worksheet'!A:B,2,0)),0)</f>
        <v>2260798</v>
      </c>
      <c r="P6218" s="17">
        <f>VLOOKUP($K6218,[1]Budget!$V:$AE,8,0)*IF($C6218="1 - Revenues",1,IF(AND($C6218="5 - Transfers",MID($K6218,15,1)="4"),1,-1))</f>
        <v>4650530</v>
      </c>
      <c r="Q6218" s="17">
        <f>VLOOKUP($K6218,[1]Budget!$V:$AE,10,0)*IF($C6218="1 - Revenues",1,IF(AND($C6218="5 - Transfers",MID(K6218,15,1)="4"),1,-1))</f>
        <v>2389732</v>
      </c>
      <c r="S6218" s="18" t="b">
        <f>IF(LEFT(C6218,1)="1",1,-1)*SUMIF([1]Budget!V:V,'Budget Worksheet for Pivot Tabl'!K6218,[1]Budget!AC:AC)=P6218</f>
        <v>1</v>
      </c>
    </row>
    <row r="6219" spans="1:19" x14ac:dyDescent="0.25">
      <c r="A6219" t="s">
        <v>91</v>
      </c>
      <c r="B6219" t="s">
        <v>92</v>
      </c>
      <c r="C6219" t="s">
        <v>11</v>
      </c>
      <c r="D6219" t="str">
        <f t="shared" si="97"/>
        <v>OUTFLOWS</v>
      </c>
      <c r="E6219" t="s">
        <v>102</v>
      </c>
      <c r="F6219" t="s">
        <v>103</v>
      </c>
      <c r="G6219" t="s">
        <v>102</v>
      </c>
      <c r="H6219" t="s">
        <v>212</v>
      </c>
      <c r="I6219" t="s">
        <v>213</v>
      </c>
      <c r="J6219" t="s">
        <v>214</v>
      </c>
      <c r="K6219" t="s">
        <v>7582</v>
      </c>
      <c r="L6219" t="s">
        <v>2200</v>
      </c>
      <c r="M6219" s="17">
        <f>VLOOKUP($K6219,[1]Budget!$V:$AE,5,0)*IF($C6219="1 - Revenues",1,IF(AND($C6219="5 - Transfers",MID(I6219,15,1)="4"),1,-1))</f>
        <v>0</v>
      </c>
      <c r="N6219" s="17">
        <f>VLOOKUP($K6219,[1]Budget!$V:$AE,6,0)*IF($C6219="1 - Revenues",1,IF(AND($C6219="5 - Transfers",MID(J6219,15,1)="4"),1,-1))</f>
        <v>0</v>
      </c>
      <c r="O6219" s="17">
        <f>IFERROR(IF(RIGHT(LEFT(K6219,15),1)="4",VLOOKUP(K6219,'[1]Budget Worksheet'!A:B,2,0),-1*VLOOKUP(K6219,'[1]Budget Worksheet'!A:B,2,0)),0)</f>
        <v>0</v>
      </c>
      <c r="P6219" s="17">
        <f>VLOOKUP($K6219,[1]Budget!$V:$AE,8,0)*IF($C6219="1 - Revenues",1,IF(AND($C6219="5 - Transfers",MID($K6219,15,1)="4"),1,-1))</f>
        <v>0</v>
      </c>
      <c r="Q6219" s="17">
        <f>VLOOKUP($K6219,[1]Budget!$V:$AE,10,0)*IF($C6219="1 - Revenues",1,IF(AND($C6219="5 - Transfers",MID(K6219,15,1)="4"),1,-1))</f>
        <v>0</v>
      </c>
      <c r="S6219" s="18" t="b">
        <f>IF(LEFT(C6219,1)="1",1,-1)*SUMIF([1]Budget!V:V,'Budget Worksheet for Pivot Tabl'!K6219,[1]Budget!AC:AC)=P6219</f>
        <v>1</v>
      </c>
    </row>
    <row r="6220" spans="1:19" x14ac:dyDescent="0.25">
      <c r="A6220" t="s">
        <v>91</v>
      </c>
      <c r="B6220" t="s">
        <v>92</v>
      </c>
      <c r="C6220" t="s">
        <v>9</v>
      </c>
      <c r="D6220" t="str">
        <f t="shared" si="97"/>
        <v>OUTFLOWS</v>
      </c>
      <c r="E6220" t="s">
        <v>102</v>
      </c>
      <c r="F6220" t="s">
        <v>103</v>
      </c>
      <c r="G6220" t="s">
        <v>102</v>
      </c>
      <c r="H6220" t="s">
        <v>212</v>
      </c>
      <c r="I6220" t="s">
        <v>213</v>
      </c>
      <c r="J6220" t="s">
        <v>214</v>
      </c>
      <c r="K6220" t="s">
        <v>7583</v>
      </c>
      <c r="L6220" t="s">
        <v>5537</v>
      </c>
      <c r="M6220" s="17">
        <f>VLOOKUP($K6220,[1]Budget!$V:$AE,5,0)*IF($C6220="1 - Revenues",1,IF(AND($C6220="5 - Transfers",MID(I6220,15,1)="4"),1,-1))</f>
        <v>-855000</v>
      </c>
      <c r="N6220" s="17">
        <f>VLOOKUP($K6220,[1]Budget!$V:$AE,6,0)*IF($C6220="1 - Revenues",1,IF(AND($C6220="5 - Transfers",MID(J6220,15,1)="4"),1,-1))</f>
        <v>0</v>
      </c>
      <c r="O6220" s="17">
        <f>IFERROR(IF(RIGHT(LEFT(K6220,15),1)="4",VLOOKUP(K6220,'[1]Budget Worksheet'!A:B,2,0),-1*VLOOKUP(K6220,'[1]Budget Worksheet'!A:B,2,0)),0)</f>
        <v>0</v>
      </c>
      <c r="P6220" s="17">
        <f>VLOOKUP($K6220,[1]Budget!$V:$AE,8,0)*IF($C6220="1 - Revenues",1,IF(AND($C6220="5 - Transfers",MID($K6220,15,1)="4"),1,-1))</f>
        <v>0</v>
      </c>
      <c r="Q6220" s="17">
        <f>VLOOKUP($K6220,[1]Budget!$V:$AE,10,0)*IF($C6220="1 - Revenues",1,IF(AND($C6220="5 - Transfers",MID(K6220,15,1)="4"),1,-1))</f>
        <v>0</v>
      </c>
      <c r="S6220" s="18" t="b">
        <f>IF(LEFT(C6220,1)="1",1,-1)*SUMIF([1]Budget!V:V,'Budget Worksheet for Pivot Tabl'!K6220,[1]Budget!AC:AC)=P6220</f>
        <v>1</v>
      </c>
    </row>
    <row r="6221" spans="1:19" x14ac:dyDescent="0.25">
      <c r="A6221" t="s">
        <v>91</v>
      </c>
      <c r="B6221" t="s">
        <v>92</v>
      </c>
      <c r="C6221" t="s">
        <v>9</v>
      </c>
      <c r="D6221" t="str">
        <f t="shared" si="97"/>
        <v>OUTFLOWS</v>
      </c>
      <c r="E6221" t="s">
        <v>102</v>
      </c>
      <c r="F6221" t="s">
        <v>103</v>
      </c>
      <c r="G6221" t="s">
        <v>102</v>
      </c>
      <c r="H6221" t="s">
        <v>212</v>
      </c>
      <c r="I6221" t="s">
        <v>213</v>
      </c>
      <c r="J6221" t="s">
        <v>214</v>
      </c>
      <c r="K6221" t="s">
        <v>7584</v>
      </c>
      <c r="L6221" t="s">
        <v>5539</v>
      </c>
      <c r="M6221" s="17">
        <f>VLOOKUP($K6221,[1]Budget!$V:$AE,5,0)*IF($C6221="1 - Revenues",1,IF(AND($C6221="5 - Transfers",MID(I6221,15,1)="4"),1,-1))</f>
        <v>-343000</v>
      </c>
      <c r="N6221" s="17">
        <f>VLOOKUP($K6221,[1]Budget!$V:$AE,6,0)*IF($C6221="1 - Revenues",1,IF(AND($C6221="5 - Transfers",MID(J6221,15,1)="4"),1,-1))</f>
        <v>0</v>
      </c>
      <c r="O6221" s="17">
        <f>IFERROR(IF(RIGHT(LEFT(K6221,15),1)="4",VLOOKUP(K6221,'[1]Budget Worksheet'!A:B,2,0),-1*VLOOKUP(K6221,'[1]Budget Worksheet'!A:B,2,0)),0)</f>
        <v>0</v>
      </c>
      <c r="P6221" s="17">
        <f>VLOOKUP($K6221,[1]Budget!$V:$AE,8,0)*IF($C6221="1 - Revenues",1,IF(AND($C6221="5 - Transfers",MID($K6221,15,1)="4"),1,-1))</f>
        <v>0</v>
      </c>
      <c r="Q6221" s="17">
        <f>VLOOKUP($K6221,[1]Budget!$V:$AE,10,0)*IF($C6221="1 - Revenues",1,IF(AND($C6221="5 - Transfers",MID(K6221,15,1)="4"),1,-1))</f>
        <v>0</v>
      </c>
      <c r="S6221" s="18" t="b">
        <f>IF(LEFT(C6221,1)="1",1,-1)*SUMIF([1]Budget!V:V,'Budget Worksheet for Pivot Tabl'!K6221,[1]Budget!AC:AC)=P6221</f>
        <v>1</v>
      </c>
    </row>
    <row r="6222" spans="1:19" x14ac:dyDescent="0.25">
      <c r="A6222" t="s">
        <v>91</v>
      </c>
      <c r="B6222" t="s">
        <v>92</v>
      </c>
      <c r="C6222" t="s">
        <v>9</v>
      </c>
      <c r="D6222" t="str">
        <f t="shared" si="97"/>
        <v>OUTFLOWS</v>
      </c>
      <c r="E6222" t="s">
        <v>102</v>
      </c>
      <c r="F6222" t="s">
        <v>103</v>
      </c>
      <c r="G6222" t="s">
        <v>102</v>
      </c>
      <c r="H6222" t="s">
        <v>212</v>
      </c>
      <c r="I6222" t="s">
        <v>213</v>
      </c>
      <c r="J6222" t="s">
        <v>214</v>
      </c>
      <c r="K6222" t="s">
        <v>7585</v>
      </c>
      <c r="L6222" t="s">
        <v>5246</v>
      </c>
      <c r="M6222" s="17">
        <f>VLOOKUP($K6222,[1]Budget!$V:$AE,5,0)*IF($C6222="1 - Revenues",1,IF(AND($C6222="5 - Transfers",MID(I6222,15,1)="4"),1,-1))</f>
        <v>-6000</v>
      </c>
      <c r="N6222" s="17">
        <f>VLOOKUP($K6222,[1]Budget!$V:$AE,6,0)*IF($C6222="1 - Revenues",1,IF(AND($C6222="5 - Transfers",MID(J6222,15,1)="4"),1,-1))</f>
        <v>0</v>
      </c>
      <c r="O6222" s="17">
        <f>IFERROR(IF(RIGHT(LEFT(K6222,15),1)="4",VLOOKUP(K6222,'[1]Budget Worksheet'!A:B,2,0),-1*VLOOKUP(K6222,'[1]Budget Worksheet'!A:B,2,0)),0)</f>
        <v>0</v>
      </c>
      <c r="P6222" s="17">
        <f>VLOOKUP($K6222,[1]Budget!$V:$AE,8,0)*IF($C6222="1 - Revenues",1,IF(AND($C6222="5 - Transfers",MID($K6222,15,1)="4"),1,-1))</f>
        <v>0</v>
      </c>
      <c r="Q6222" s="17">
        <f>VLOOKUP($K6222,[1]Budget!$V:$AE,10,0)*IF($C6222="1 - Revenues",1,IF(AND($C6222="5 - Transfers",MID(K6222,15,1)="4"),1,-1))</f>
        <v>0</v>
      </c>
      <c r="S6222" s="18" t="b">
        <f>IF(LEFT(C6222,1)="1",1,-1)*SUMIF([1]Budget!V:V,'Budget Worksheet for Pivot Tabl'!K6222,[1]Budget!AC:AC)=P6222</f>
        <v>1</v>
      </c>
    </row>
    <row r="6223" spans="1:19" x14ac:dyDescent="0.25">
      <c r="A6223" t="s">
        <v>91</v>
      </c>
      <c r="B6223" t="s">
        <v>92</v>
      </c>
      <c r="C6223" t="s">
        <v>10</v>
      </c>
      <c r="D6223" t="str">
        <f t="shared" si="97"/>
        <v>OUTFLOWS</v>
      </c>
      <c r="E6223" t="s">
        <v>102</v>
      </c>
      <c r="F6223" t="s">
        <v>103</v>
      </c>
      <c r="G6223" t="s">
        <v>102</v>
      </c>
      <c r="H6223" t="s">
        <v>212</v>
      </c>
      <c r="I6223" t="s">
        <v>213</v>
      </c>
      <c r="J6223" t="s">
        <v>214</v>
      </c>
      <c r="K6223" t="s">
        <v>7586</v>
      </c>
      <c r="L6223" t="s">
        <v>542</v>
      </c>
      <c r="M6223" s="17">
        <f>VLOOKUP($K6223,[1]Budget!$V:$AE,5,0)*IF($C6223="1 - Revenues",1,IF(AND($C6223="5 - Transfers",MID(I6223,15,1)="4"),1,-1))</f>
        <v>0</v>
      </c>
      <c r="N6223" s="17">
        <f>VLOOKUP($K6223,[1]Budget!$V:$AE,6,0)*IF($C6223="1 - Revenues",1,IF(AND($C6223="5 - Transfers",MID(J6223,15,1)="4"),1,-1))</f>
        <v>-55000</v>
      </c>
      <c r="O6223" s="17">
        <f>IFERROR(IF(RIGHT(LEFT(K6223,15),1)="4",VLOOKUP(K6223,'[1]Budget Worksheet'!A:B,2,0),-1*VLOOKUP(K6223,'[1]Budget Worksheet'!A:B,2,0)),0)</f>
        <v>-233930</v>
      </c>
      <c r="P6223" s="17">
        <f>VLOOKUP($K6223,[1]Budget!$V:$AE,8,0)*IF($C6223="1 - Revenues",1,IF(AND($C6223="5 - Transfers",MID($K6223,15,1)="4"),1,-1))</f>
        <v>-233930</v>
      </c>
      <c r="Q6223" s="17">
        <f>VLOOKUP($K6223,[1]Budget!$V:$AE,10,0)*IF($C6223="1 - Revenues",1,IF(AND($C6223="5 - Transfers",MID(K6223,15,1)="4"),1,-1))</f>
        <v>0</v>
      </c>
      <c r="S6223" s="18" t="b">
        <f>IF(LEFT(C6223,1)="1",1,-1)*SUMIF([1]Budget!V:V,'Budget Worksheet for Pivot Tabl'!K6223,[1]Budget!AC:AC)=P6223</f>
        <v>1</v>
      </c>
    </row>
    <row r="6224" spans="1:19" x14ac:dyDescent="0.25">
      <c r="A6224" t="s">
        <v>91</v>
      </c>
      <c r="B6224" t="s">
        <v>92</v>
      </c>
      <c r="C6224" t="s">
        <v>11</v>
      </c>
      <c r="D6224" t="str">
        <f t="shared" si="97"/>
        <v>OUTFLOWS</v>
      </c>
      <c r="E6224" t="s">
        <v>102</v>
      </c>
      <c r="F6224" t="s">
        <v>103</v>
      </c>
      <c r="G6224" t="s">
        <v>102</v>
      </c>
      <c r="H6224" t="s">
        <v>212</v>
      </c>
      <c r="I6224" t="s">
        <v>213</v>
      </c>
      <c r="J6224" t="s">
        <v>214</v>
      </c>
      <c r="K6224" t="s">
        <v>7587</v>
      </c>
      <c r="L6224" t="s">
        <v>5258</v>
      </c>
      <c r="M6224" s="17">
        <f>VLOOKUP($K6224,[1]Budget!$V:$AE,5,0)*IF($C6224="1 - Revenues",1,IF(AND($C6224="5 - Transfers",MID(I6224,15,1)="4"),1,-1))</f>
        <v>124000</v>
      </c>
      <c r="N6224" s="17">
        <f>VLOOKUP($K6224,[1]Budget!$V:$AE,6,0)*IF($C6224="1 - Revenues",1,IF(AND($C6224="5 - Transfers",MID(J6224,15,1)="4"),1,-1))</f>
        <v>0</v>
      </c>
      <c r="O6224" s="17">
        <f>IFERROR(IF(RIGHT(LEFT(K6224,15),1)="4",VLOOKUP(K6224,'[1]Budget Worksheet'!A:B,2,0),-1*VLOOKUP(K6224,'[1]Budget Worksheet'!A:B,2,0)),0)</f>
        <v>0</v>
      </c>
      <c r="P6224" s="17">
        <f>VLOOKUP($K6224,[1]Budget!$V:$AE,8,0)*IF($C6224="1 - Revenues",1,IF(AND($C6224="5 - Transfers",MID($K6224,15,1)="4"),1,-1))</f>
        <v>0</v>
      </c>
      <c r="Q6224" s="17">
        <f>VLOOKUP($K6224,[1]Budget!$V:$AE,10,0)*IF($C6224="1 - Revenues",1,IF(AND($C6224="5 - Transfers",MID(K6224,15,1)="4"),1,-1))</f>
        <v>0</v>
      </c>
      <c r="S6224" s="18" t="b">
        <f>IF(LEFT(C6224,1)="1",1,-1)*SUMIF([1]Budget!V:V,'Budget Worksheet for Pivot Tabl'!K6224,[1]Budget!AC:AC)=P6224</f>
        <v>1</v>
      </c>
    </row>
    <row r="6225" spans="1:19" x14ac:dyDescent="0.25">
      <c r="A6225" t="s">
        <v>91</v>
      </c>
      <c r="B6225" t="s">
        <v>92</v>
      </c>
      <c r="C6225" t="s">
        <v>11</v>
      </c>
      <c r="D6225" t="str">
        <f t="shared" si="97"/>
        <v>OUTFLOWS</v>
      </c>
      <c r="E6225" t="s">
        <v>102</v>
      </c>
      <c r="F6225" t="s">
        <v>103</v>
      </c>
      <c r="G6225" t="s">
        <v>102</v>
      </c>
      <c r="H6225" t="s">
        <v>212</v>
      </c>
      <c r="I6225" t="s">
        <v>213</v>
      </c>
      <c r="J6225" t="s">
        <v>214</v>
      </c>
      <c r="K6225" t="s">
        <v>7588</v>
      </c>
      <c r="L6225" t="s">
        <v>5262</v>
      </c>
      <c r="M6225" s="17">
        <f>VLOOKUP($K6225,[1]Budget!$V:$AE,5,0)*IF($C6225="1 - Revenues",1,IF(AND($C6225="5 - Transfers",MID(I6225,15,1)="4"),1,-1))</f>
        <v>0</v>
      </c>
      <c r="N6225" s="17">
        <f>VLOOKUP($K6225,[1]Budget!$V:$AE,6,0)*IF($C6225="1 - Revenues",1,IF(AND($C6225="5 - Transfers",MID(J6225,15,1)="4"),1,-1))</f>
        <v>0</v>
      </c>
      <c r="O6225" s="17">
        <f>IFERROR(IF(RIGHT(LEFT(K6225,15),1)="4",VLOOKUP(K6225,'[1]Budget Worksheet'!A:B,2,0),-1*VLOOKUP(K6225,'[1]Budget Worksheet'!A:B,2,0)),0)</f>
        <v>0</v>
      </c>
      <c r="P6225" s="17">
        <f>VLOOKUP($K6225,[1]Budget!$V:$AE,8,0)*IF($C6225="1 - Revenues",1,IF(AND($C6225="5 - Transfers",MID($K6225,15,1)="4"),1,-1))</f>
        <v>0</v>
      </c>
      <c r="Q6225" s="17">
        <f>VLOOKUP($K6225,[1]Budget!$V:$AE,10,0)*IF($C6225="1 - Revenues",1,IF(AND($C6225="5 - Transfers",MID(K6225,15,1)="4"),1,-1))</f>
        <v>0</v>
      </c>
      <c r="S6225" s="18" t="b">
        <f>IF(LEFT(C6225,1)="1",1,-1)*SUMIF([1]Budget!V:V,'Budget Worksheet for Pivot Tabl'!K6225,[1]Budget!AC:AC)=P6225</f>
        <v>1</v>
      </c>
    </row>
    <row r="6226" spans="1:19" x14ac:dyDescent="0.25">
      <c r="A6226" t="s">
        <v>91</v>
      </c>
      <c r="B6226" t="s">
        <v>92</v>
      </c>
      <c r="C6226" t="s">
        <v>11</v>
      </c>
      <c r="D6226" t="str">
        <f t="shared" si="97"/>
        <v>OUTFLOWS</v>
      </c>
      <c r="E6226" t="s">
        <v>102</v>
      </c>
      <c r="F6226" t="s">
        <v>103</v>
      </c>
      <c r="G6226" t="s">
        <v>102</v>
      </c>
      <c r="H6226" t="s">
        <v>212</v>
      </c>
      <c r="I6226" t="s">
        <v>213</v>
      </c>
      <c r="J6226" t="s">
        <v>214</v>
      </c>
      <c r="K6226" t="s">
        <v>7589</v>
      </c>
      <c r="L6226" t="s">
        <v>5264</v>
      </c>
      <c r="M6226" s="17">
        <f>VLOOKUP($K6226,[1]Budget!$V:$AE,5,0)*IF($C6226="1 - Revenues",1,IF(AND($C6226="5 - Transfers",MID(I6226,15,1)="4"),1,-1))</f>
        <v>0</v>
      </c>
      <c r="N6226" s="17">
        <f>VLOOKUP($K6226,[1]Budget!$V:$AE,6,0)*IF($C6226="1 - Revenues",1,IF(AND($C6226="5 - Transfers",MID(J6226,15,1)="4"),1,-1))</f>
        <v>0</v>
      </c>
      <c r="O6226" s="17">
        <f>IFERROR(IF(RIGHT(LEFT(K6226,15),1)="4",VLOOKUP(K6226,'[1]Budget Worksheet'!A:B,2,0),-1*VLOOKUP(K6226,'[1]Budget Worksheet'!A:B,2,0)),0)</f>
        <v>0</v>
      </c>
      <c r="P6226" s="17">
        <f>VLOOKUP($K6226,[1]Budget!$V:$AE,8,0)*IF($C6226="1 - Revenues",1,IF(AND($C6226="5 - Transfers",MID($K6226,15,1)="4"),1,-1))</f>
        <v>0</v>
      </c>
      <c r="Q6226" s="17">
        <f>VLOOKUP($K6226,[1]Budget!$V:$AE,10,0)*IF($C6226="1 - Revenues",1,IF(AND($C6226="5 - Transfers",MID(K6226,15,1)="4"),1,-1))</f>
        <v>0</v>
      </c>
      <c r="S6226" s="18" t="b">
        <f>IF(LEFT(C6226,1)="1",1,-1)*SUMIF([1]Budget!V:V,'Budget Worksheet for Pivot Tabl'!K6226,[1]Budget!AC:AC)=P6226</f>
        <v>1</v>
      </c>
    </row>
    <row r="6227" spans="1:19" x14ac:dyDescent="0.25">
      <c r="A6227" t="s">
        <v>91</v>
      </c>
      <c r="B6227" t="s">
        <v>92</v>
      </c>
      <c r="C6227" t="s">
        <v>9</v>
      </c>
      <c r="D6227" t="str">
        <f t="shared" si="97"/>
        <v>OUTFLOWS</v>
      </c>
      <c r="E6227" t="s">
        <v>123</v>
      </c>
      <c r="F6227" t="s">
        <v>124</v>
      </c>
      <c r="G6227" t="s">
        <v>102</v>
      </c>
      <c r="H6227" t="s">
        <v>212</v>
      </c>
      <c r="I6227" t="s">
        <v>744</v>
      </c>
      <c r="J6227" t="s">
        <v>745</v>
      </c>
      <c r="K6227" t="s">
        <v>7590</v>
      </c>
      <c r="L6227" t="s">
        <v>7591</v>
      </c>
      <c r="M6227" s="17">
        <f>VLOOKUP($K6227,[1]Budget!$V:$AE,5,0)*IF($C6227="1 - Revenues",1,IF(AND($C6227="5 - Transfers",MID(I6227,15,1)="4"),1,-1))</f>
        <v>0</v>
      </c>
      <c r="N6227" s="17">
        <f>VLOOKUP($K6227,[1]Budget!$V:$AE,6,0)*IF($C6227="1 - Revenues",1,IF(AND($C6227="5 - Transfers",MID(J6227,15,1)="4"),1,-1))</f>
        <v>-3000</v>
      </c>
      <c r="O6227" s="17">
        <f>IFERROR(IF(RIGHT(LEFT(K6227,15),1)="4",VLOOKUP(K6227,'[1]Budget Worksheet'!A:B,2,0),-1*VLOOKUP(K6227,'[1]Budget Worksheet'!A:B,2,0)),0)</f>
        <v>0</v>
      </c>
      <c r="P6227" s="17">
        <f>VLOOKUP($K6227,[1]Budget!$V:$AE,8,0)*IF($C6227="1 - Revenues",1,IF(AND($C6227="5 - Transfers",MID($K6227,15,1)="4"),1,-1))</f>
        <v>0</v>
      </c>
      <c r="Q6227" s="17">
        <f>VLOOKUP($K6227,[1]Budget!$V:$AE,10,0)*IF($C6227="1 - Revenues",1,IF(AND($C6227="5 - Transfers",MID(K6227,15,1)="4"),1,-1))</f>
        <v>0</v>
      </c>
      <c r="S6227" s="18" t="b">
        <f>IF(LEFT(C6227,1)="1",1,-1)*SUMIF([1]Budget!V:V,'Budget Worksheet for Pivot Tabl'!K6227,[1]Budget!AC:AC)=P6227</f>
        <v>1</v>
      </c>
    </row>
    <row r="6228" spans="1:19" x14ac:dyDescent="0.25">
      <c r="A6228" t="s">
        <v>91</v>
      </c>
      <c r="B6228" t="s">
        <v>92</v>
      </c>
      <c r="C6228" t="s">
        <v>8</v>
      </c>
      <c r="D6228" t="str">
        <f t="shared" si="97"/>
        <v>OUTFLOWS</v>
      </c>
      <c r="E6228" t="s">
        <v>104</v>
      </c>
      <c r="F6228" t="s">
        <v>105</v>
      </c>
      <c r="G6228" t="s">
        <v>102</v>
      </c>
      <c r="H6228" t="s">
        <v>212</v>
      </c>
      <c r="I6228" t="s">
        <v>701</v>
      </c>
      <c r="J6228" t="s">
        <v>702</v>
      </c>
      <c r="K6228" t="s">
        <v>7592</v>
      </c>
      <c r="L6228" t="s">
        <v>590</v>
      </c>
      <c r="M6228" s="17">
        <f>VLOOKUP($K6228,[1]Budget!$V:$AE,5,0)*IF($C6228="1 - Revenues",1,IF(AND($C6228="5 - Transfers",MID(I6228,15,1)="4"),1,-1))</f>
        <v>0</v>
      </c>
      <c r="N6228" s="17">
        <f>VLOOKUP($K6228,[1]Budget!$V:$AE,6,0)*IF($C6228="1 - Revenues",1,IF(AND($C6228="5 - Transfers",MID(J6228,15,1)="4"),1,-1))</f>
        <v>0</v>
      </c>
      <c r="O6228" s="17">
        <f>IFERROR(IF(RIGHT(LEFT(K6228,15),1)="4",VLOOKUP(K6228,'[1]Budget Worksheet'!A:B,2,0),-1*VLOOKUP(K6228,'[1]Budget Worksheet'!A:B,2,0)),0)</f>
        <v>0</v>
      </c>
      <c r="P6228" s="17">
        <f>VLOOKUP($K6228,[1]Budget!$V:$AE,8,0)*IF($C6228="1 - Revenues",1,IF(AND($C6228="5 - Transfers",MID($K6228,15,1)="4"),1,-1))</f>
        <v>0</v>
      </c>
      <c r="Q6228" s="17">
        <f>VLOOKUP($K6228,[1]Budget!$V:$AE,10,0)*IF($C6228="1 - Revenues",1,IF(AND($C6228="5 - Transfers",MID(K6228,15,1)="4"),1,-1))</f>
        <v>0</v>
      </c>
      <c r="S6228" s="18" t="b">
        <f>IF(LEFT(C6228,1)="1",1,-1)*SUMIF([1]Budget!V:V,'Budget Worksheet for Pivot Tabl'!K6228,[1]Budget!AC:AC)=P6228</f>
        <v>1</v>
      </c>
    </row>
    <row r="6229" spans="1:19" x14ac:dyDescent="0.25">
      <c r="A6229" t="s">
        <v>91</v>
      </c>
      <c r="B6229" t="s">
        <v>92</v>
      </c>
      <c r="C6229" t="s">
        <v>8</v>
      </c>
      <c r="D6229" t="str">
        <f t="shared" si="97"/>
        <v>OUTFLOWS</v>
      </c>
      <c r="E6229" t="s">
        <v>104</v>
      </c>
      <c r="F6229" t="s">
        <v>105</v>
      </c>
      <c r="G6229" t="s">
        <v>102</v>
      </c>
      <c r="H6229" t="s">
        <v>212</v>
      </c>
      <c r="I6229" t="s">
        <v>701</v>
      </c>
      <c r="J6229" t="s">
        <v>702</v>
      </c>
      <c r="K6229" t="s">
        <v>7593</v>
      </c>
      <c r="L6229" t="s">
        <v>582</v>
      </c>
      <c r="M6229" s="17">
        <f>VLOOKUP($K6229,[1]Budget!$V:$AE,5,0)*IF($C6229="1 - Revenues",1,IF(AND($C6229="5 - Transfers",MID(I6229,15,1)="4"),1,-1))</f>
        <v>0</v>
      </c>
      <c r="N6229" s="17">
        <f>VLOOKUP($K6229,[1]Budget!$V:$AE,6,0)*IF($C6229="1 - Revenues",1,IF(AND($C6229="5 - Transfers",MID(J6229,15,1)="4"),1,-1))</f>
        <v>-1000</v>
      </c>
      <c r="O6229" s="17">
        <f>IFERROR(IF(RIGHT(LEFT(K6229,15),1)="4",VLOOKUP(K6229,'[1]Budget Worksheet'!A:B,2,0),-1*VLOOKUP(K6229,'[1]Budget Worksheet'!A:B,2,0)),0)</f>
        <v>0</v>
      </c>
      <c r="P6229" s="17">
        <f>VLOOKUP($K6229,[1]Budget!$V:$AE,8,0)*IF($C6229="1 - Revenues",1,IF(AND($C6229="5 - Transfers",MID($K6229,15,1)="4"),1,-1))</f>
        <v>0</v>
      </c>
      <c r="Q6229" s="17">
        <f>VLOOKUP($K6229,[1]Budget!$V:$AE,10,0)*IF($C6229="1 - Revenues",1,IF(AND($C6229="5 - Transfers",MID(K6229,15,1)="4"),1,-1))</f>
        <v>0</v>
      </c>
      <c r="S6229" s="18" t="b">
        <f>IF(LEFT(C6229,1)="1",1,-1)*SUMIF([1]Budget!V:V,'Budget Worksheet for Pivot Tabl'!K6229,[1]Budget!AC:AC)=P6229</f>
        <v>1</v>
      </c>
    </row>
    <row r="6230" spans="1:19" x14ac:dyDescent="0.25">
      <c r="A6230" t="s">
        <v>91</v>
      </c>
      <c r="B6230" t="s">
        <v>92</v>
      </c>
      <c r="C6230" t="s">
        <v>8</v>
      </c>
      <c r="D6230" t="str">
        <f t="shared" si="97"/>
        <v>OUTFLOWS</v>
      </c>
      <c r="E6230" t="s">
        <v>104</v>
      </c>
      <c r="F6230" t="s">
        <v>105</v>
      </c>
      <c r="G6230" t="s">
        <v>102</v>
      </c>
      <c r="H6230" t="s">
        <v>212</v>
      </c>
      <c r="I6230" t="s">
        <v>701</v>
      </c>
      <c r="J6230" t="s">
        <v>702</v>
      </c>
      <c r="K6230" t="s">
        <v>7594</v>
      </c>
      <c r="L6230" t="s">
        <v>597</v>
      </c>
      <c r="M6230" s="17">
        <f>VLOOKUP($K6230,[1]Budget!$V:$AE,5,0)*IF($C6230="1 - Revenues",1,IF(AND($C6230="5 - Transfers",MID(I6230,15,1)="4"),1,-1))</f>
        <v>0</v>
      </c>
      <c r="N6230" s="17">
        <f>VLOOKUP($K6230,[1]Budget!$V:$AE,6,0)*IF($C6230="1 - Revenues",1,IF(AND($C6230="5 - Transfers",MID(J6230,15,1)="4"),1,-1))</f>
        <v>0</v>
      </c>
      <c r="O6230" s="17">
        <f>IFERROR(IF(RIGHT(LEFT(K6230,15),1)="4",VLOOKUP(K6230,'[1]Budget Worksheet'!A:B,2,0),-1*VLOOKUP(K6230,'[1]Budget Worksheet'!A:B,2,0)),0)</f>
        <v>0</v>
      </c>
      <c r="P6230" s="17">
        <f>VLOOKUP($K6230,[1]Budget!$V:$AE,8,0)*IF($C6230="1 - Revenues",1,IF(AND($C6230="5 - Transfers",MID($K6230,15,1)="4"),1,-1))</f>
        <v>0</v>
      </c>
      <c r="Q6230" s="17">
        <f>VLOOKUP($K6230,[1]Budget!$V:$AE,10,0)*IF($C6230="1 - Revenues",1,IF(AND($C6230="5 - Transfers",MID(K6230,15,1)="4"),1,-1))</f>
        <v>0</v>
      </c>
      <c r="S6230" s="18" t="b">
        <f>IF(LEFT(C6230,1)="1",1,-1)*SUMIF([1]Budget!V:V,'Budget Worksheet for Pivot Tabl'!K6230,[1]Budget!AC:AC)=P6230</f>
        <v>1</v>
      </c>
    </row>
    <row r="6231" spans="1:19" x14ac:dyDescent="0.25">
      <c r="A6231" t="s">
        <v>91</v>
      </c>
      <c r="B6231" t="s">
        <v>92</v>
      </c>
      <c r="C6231" t="s">
        <v>8</v>
      </c>
      <c r="D6231" t="str">
        <f t="shared" si="97"/>
        <v>OUTFLOWS</v>
      </c>
      <c r="E6231" t="s">
        <v>104</v>
      </c>
      <c r="F6231" t="s">
        <v>105</v>
      </c>
      <c r="G6231" t="s">
        <v>102</v>
      </c>
      <c r="H6231" t="s">
        <v>212</v>
      </c>
      <c r="I6231" t="s">
        <v>701</v>
      </c>
      <c r="J6231" t="s">
        <v>702</v>
      </c>
      <c r="K6231" t="s">
        <v>7595</v>
      </c>
      <c r="L6231" t="s">
        <v>599</v>
      </c>
      <c r="M6231" s="17">
        <f>VLOOKUP($K6231,[1]Budget!$V:$AE,5,0)*IF($C6231="1 - Revenues",1,IF(AND($C6231="5 - Transfers",MID(I6231,15,1)="4"),1,-1))</f>
        <v>0</v>
      </c>
      <c r="N6231" s="17">
        <f>VLOOKUP($K6231,[1]Budget!$V:$AE,6,0)*IF($C6231="1 - Revenues",1,IF(AND($C6231="5 - Transfers",MID(J6231,15,1)="4"),1,-1))</f>
        <v>0</v>
      </c>
      <c r="O6231" s="17">
        <f>IFERROR(IF(RIGHT(LEFT(K6231,15),1)="4",VLOOKUP(K6231,'[1]Budget Worksheet'!A:B,2,0),-1*VLOOKUP(K6231,'[1]Budget Worksheet'!A:B,2,0)),0)</f>
        <v>0</v>
      </c>
      <c r="P6231" s="17">
        <f>VLOOKUP($K6231,[1]Budget!$V:$AE,8,0)*IF($C6231="1 - Revenues",1,IF(AND($C6231="5 - Transfers",MID($K6231,15,1)="4"),1,-1))</f>
        <v>0</v>
      </c>
      <c r="Q6231" s="17">
        <f>VLOOKUP($K6231,[1]Budget!$V:$AE,10,0)*IF($C6231="1 - Revenues",1,IF(AND($C6231="5 - Transfers",MID(K6231,15,1)="4"),1,-1))</f>
        <v>0</v>
      </c>
      <c r="S6231" s="18" t="b">
        <f>IF(LEFT(C6231,1)="1",1,-1)*SUMIF([1]Budget!V:V,'Budget Worksheet for Pivot Tabl'!K6231,[1]Budget!AC:AC)=P6231</f>
        <v>1</v>
      </c>
    </row>
    <row r="6232" spans="1:19" x14ac:dyDescent="0.25">
      <c r="A6232" t="s">
        <v>91</v>
      </c>
      <c r="B6232" t="s">
        <v>92</v>
      </c>
      <c r="C6232" t="s">
        <v>8</v>
      </c>
      <c r="D6232" t="str">
        <f t="shared" si="97"/>
        <v>OUTFLOWS</v>
      </c>
      <c r="E6232" t="s">
        <v>104</v>
      </c>
      <c r="F6232" t="s">
        <v>105</v>
      </c>
      <c r="G6232" t="s">
        <v>102</v>
      </c>
      <c r="H6232" t="s">
        <v>212</v>
      </c>
      <c r="I6232" t="s">
        <v>701</v>
      </c>
      <c r="J6232" t="s">
        <v>702</v>
      </c>
      <c r="K6232" t="s">
        <v>7596</v>
      </c>
      <c r="L6232" t="s">
        <v>601</v>
      </c>
      <c r="M6232" s="17">
        <f>VLOOKUP($K6232,[1]Budget!$V:$AE,5,0)*IF($C6232="1 - Revenues",1,IF(AND($C6232="5 - Transfers",MID(I6232,15,1)="4"),1,-1))</f>
        <v>0</v>
      </c>
      <c r="N6232" s="17">
        <f>VLOOKUP($K6232,[1]Budget!$V:$AE,6,0)*IF($C6232="1 - Revenues",1,IF(AND($C6232="5 - Transfers",MID(J6232,15,1)="4"),1,-1))</f>
        <v>0</v>
      </c>
      <c r="O6232" s="17">
        <f>IFERROR(IF(RIGHT(LEFT(K6232,15),1)="4",VLOOKUP(K6232,'[1]Budget Worksheet'!A:B,2,0),-1*VLOOKUP(K6232,'[1]Budget Worksheet'!A:B,2,0)),0)</f>
        <v>0</v>
      </c>
      <c r="P6232" s="17">
        <f>VLOOKUP($K6232,[1]Budget!$V:$AE,8,0)*IF($C6232="1 - Revenues",1,IF(AND($C6232="5 - Transfers",MID($K6232,15,1)="4"),1,-1))</f>
        <v>0</v>
      </c>
      <c r="Q6232" s="17">
        <f>VLOOKUP($K6232,[1]Budget!$V:$AE,10,0)*IF($C6232="1 - Revenues",1,IF(AND($C6232="5 - Transfers",MID(K6232,15,1)="4"),1,-1))</f>
        <v>0</v>
      </c>
      <c r="S6232" s="18" t="b">
        <f>IF(LEFT(C6232,1)="1",1,-1)*SUMIF([1]Budget!V:V,'Budget Worksheet for Pivot Tabl'!K6232,[1]Budget!AC:AC)=P6232</f>
        <v>1</v>
      </c>
    </row>
    <row r="6233" spans="1:19" x14ac:dyDescent="0.25">
      <c r="A6233" t="s">
        <v>91</v>
      </c>
      <c r="B6233" t="s">
        <v>92</v>
      </c>
      <c r="C6233" t="s">
        <v>8</v>
      </c>
      <c r="D6233" t="str">
        <f t="shared" si="97"/>
        <v>OUTFLOWS</v>
      </c>
      <c r="E6233" t="s">
        <v>104</v>
      </c>
      <c r="F6233" t="s">
        <v>105</v>
      </c>
      <c r="G6233" t="s">
        <v>102</v>
      </c>
      <c r="H6233" t="s">
        <v>212</v>
      </c>
      <c r="I6233" t="s">
        <v>701</v>
      </c>
      <c r="J6233" t="s">
        <v>702</v>
      </c>
      <c r="K6233" t="s">
        <v>7597</v>
      </c>
      <c r="L6233" t="s">
        <v>603</v>
      </c>
      <c r="M6233" s="17">
        <f>VLOOKUP($K6233,[1]Budget!$V:$AE,5,0)*IF($C6233="1 - Revenues",1,IF(AND($C6233="5 - Transfers",MID(I6233,15,1)="4"),1,-1))</f>
        <v>0</v>
      </c>
      <c r="N6233" s="17">
        <f>VLOOKUP($K6233,[1]Budget!$V:$AE,6,0)*IF($C6233="1 - Revenues",1,IF(AND($C6233="5 - Transfers",MID(J6233,15,1)="4"),1,-1))</f>
        <v>0</v>
      </c>
      <c r="O6233" s="17">
        <f>IFERROR(IF(RIGHT(LEFT(K6233,15),1)="4",VLOOKUP(K6233,'[1]Budget Worksheet'!A:B,2,0),-1*VLOOKUP(K6233,'[1]Budget Worksheet'!A:B,2,0)),0)</f>
        <v>0</v>
      </c>
      <c r="P6233" s="17">
        <f>VLOOKUP($K6233,[1]Budget!$V:$AE,8,0)*IF($C6233="1 - Revenues",1,IF(AND($C6233="5 - Transfers",MID($K6233,15,1)="4"),1,-1))</f>
        <v>0</v>
      </c>
      <c r="Q6233" s="17">
        <f>VLOOKUP($K6233,[1]Budget!$V:$AE,10,0)*IF($C6233="1 - Revenues",1,IF(AND($C6233="5 - Transfers",MID(K6233,15,1)="4"),1,-1))</f>
        <v>0</v>
      </c>
      <c r="S6233" s="18" t="b">
        <f>IF(LEFT(C6233,1)="1",1,-1)*SUMIF([1]Budget!V:V,'Budget Worksheet for Pivot Tabl'!K6233,[1]Budget!AC:AC)=P6233</f>
        <v>1</v>
      </c>
    </row>
    <row r="6234" spans="1:19" x14ac:dyDescent="0.25">
      <c r="A6234" t="s">
        <v>91</v>
      </c>
      <c r="B6234" t="s">
        <v>92</v>
      </c>
      <c r="C6234" t="s">
        <v>8</v>
      </c>
      <c r="D6234" t="str">
        <f t="shared" si="97"/>
        <v>OUTFLOWS</v>
      </c>
      <c r="E6234" t="s">
        <v>104</v>
      </c>
      <c r="F6234" t="s">
        <v>105</v>
      </c>
      <c r="G6234" t="s">
        <v>102</v>
      </c>
      <c r="H6234" t="s">
        <v>212</v>
      </c>
      <c r="I6234" t="s">
        <v>701</v>
      </c>
      <c r="J6234" t="s">
        <v>702</v>
      </c>
      <c r="K6234" t="s">
        <v>7598</v>
      </c>
      <c r="L6234" t="s">
        <v>606</v>
      </c>
      <c r="M6234" s="17">
        <f>VLOOKUP($K6234,[1]Budget!$V:$AE,5,0)*IF($C6234="1 - Revenues",1,IF(AND($C6234="5 - Transfers",MID(I6234,15,1)="4"),1,-1))</f>
        <v>0</v>
      </c>
      <c r="N6234" s="17">
        <f>VLOOKUP($K6234,[1]Budget!$V:$AE,6,0)*IF($C6234="1 - Revenues",1,IF(AND($C6234="5 - Transfers",MID(J6234,15,1)="4"),1,-1))</f>
        <v>0</v>
      </c>
      <c r="O6234" s="17">
        <f>IFERROR(IF(RIGHT(LEFT(K6234,15),1)="4",VLOOKUP(K6234,'[1]Budget Worksheet'!A:B,2,0),-1*VLOOKUP(K6234,'[1]Budget Worksheet'!A:B,2,0)),0)</f>
        <v>0</v>
      </c>
      <c r="P6234" s="17">
        <f>VLOOKUP($K6234,[1]Budget!$V:$AE,8,0)*IF($C6234="1 - Revenues",1,IF(AND($C6234="5 - Transfers",MID($K6234,15,1)="4"),1,-1))</f>
        <v>0</v>
      </c>
      <c r="Q6234" s="17">
        <f>VLOOKUP($K6234,[1]Budget!$V:$AE,10,0)*IF($C6234="1 - Revenues",1,IF(AND($C6234="5 - Transfers",MID(K6234,15,1)="4"),1,-1))</f>
        <v>0</v>
      </c>
      <c r="S6234" s="18" t="b">
        <f>IF(LEFT(C6234,1)="1",1,-1)*SUMIF([1]Budget!V:V,'Budget Worksheet for Pivot Tabl'!K6234,[1]Budget!AC:AC)=P6234</f>
        <v>1</v>
      </c>
    </row>
    <row r="6235" spans="1:19" x14ac:dyDescent="0.25">
      <c r="A6235" t="s">
        <v>91</v>
      </c>
      <c r="B6235" t="s">
        <v>92</v>
      </c>
      <c r="C6235" t="s">
        <v>8</v>
      </c>
      <c r="D6235" t="str">
        <f t="shared" si="97"/>
        <v>OUTFLOWS</v>
      </c>
      <c r="E6235" t="s">
        <v>104</v>
      </c>
      <c r="F6235" t="s">
        <v>105</v>
      </c>
      <c r="G6235" t="s">
        <v>102</v>
      </c>
      <c r="H6235" t="s">
        <v>212</v>
      </c>
      <c r="I6235" t="s">
        <v>701</v>
      </c>
      <c r="J6235" t="s">
        <v>702</v>
      </c>
      <c r="K6235" t="s">
        <v>7599</v>
      </c>
      <c r="L6235" t="s">
        <v>608</v>
      </c>
      <c r="M6235" s="17">
        <f>VLOOKUP($K6235,[1]Budget!$V:$AE,5,0)*IF($C6235="1 - Revenues",1,IF(AND($C6235="5 - Transfers",MID(I6235,15,1)="4"),1,-1))</f>
        <v>0</v>
      </c>
      <c r="N6235" s="17">
        <f>VLOOKUP($K6235,[1]Budget!$V:$AE,6,0)*IF($C6235="1 - Revenues",1,IF(AND($C6235="5 - Transfers",MID(J6235,15,1)="4"),1,-1))</f>
        <v>0</v>
      </c>
      <c r="O6235" s="17">
        <f>IFERROR(IF(RIGHT(LEFT(K6235,15),1)="4",VLOOKUP(K6235,'[1]Budget Worksheet'!A:B,2,0),-1*VLOOKUP(K6235,'[1]Budget Worksheet'!A:B,2,0)),0)</f>
        <v>0</v>
      </c>
      <c r="P6235" s="17">
        <f>VLOOKUP($K6235,[1]Budget!$V:$AE,8,0)*IF($C6235="1 - Revenues",1,IF(AND($C6235="5 - Transfers",MID($K6235,15,1)="4"),1,-1))</f>
        <v>0</v>
      </c>
      <c r="Q6235" s="17">
        <f>VLOOKUP($K6235,[1]Budget!$V:$AE,10,0)*IF($C6235="1 - Revenues",1,IF(AND($C6235="5 - Transfers",MID(K6235,15,1)="4"),1,-1))</f>
        <v>0</v>
      </c>
      <c r="S6235" s="18" t="b">
        <f>IF(LEFT(C6235,1)="1",1,-1)*SUMIF([1]Budget!V:V,'Budget Worksheet for Pivot Tabl'!K6235,[1]Budget!AC:AC)=P6235</f>
        <v>1</v>
      </c>
    </row>
    <row r="6236" spans="1:19" x14ac:dyDescent="0.25">
      <c r="A6236" t="s">
        <v>91</v>
      </c>
      <c r="B6236" t="s">
        <v>92</v>
      </c>
      <c r="C6236" t="s">
        <v>8</v>
      </c>
      <c r="D6236" t="str">
        <f t="shared" si="97"/>
        <v>OUTFLOWS</v>
      </c>
      <c r="E6236" t="s">
        <v>104</v>
      </c>
      <c r="F6236" t="s">
        <v>105</v>
      </c>
      <c r="G6236" t="s">
        <v>102</v>
      </c>
      <c r="H6236" t="s">
        <v>212</v>
      </c>
      <c r="I6236" t="s">
        <v>701</v>
      </c>
      <c r="J6236" t="s">
        <v>702</v>
      </c>
      <c r="K6236" t="s">
        <v>7600</v>
      </c>
      <c r="L6236" t="s">
        <v>610</v>
      </c>
      <c r="M6236" s="17">
        <f>VLOOKUP($K6236,[1]Budget!$V:$AE,5,0)*IF($C6236="1 - Revenues",1,IF(AND($C6236="5 - Transfers",MID(I6236,15,1)="4"),1,-1))</f>
        <v>0</v>
      </c>
      <c r="N6236" s="17">
        <f>VLOOKUP($K6236,[1]Budget!$V:$AE,6,0)*IF($C6236="1 - Revenues",1,IF(AND($C6236="5 - Transfers",MID(J6236,15,1)="4"),1,-1))</f>
        <v>0</v>
      </c>
      <c r="O6236" s="17">
        <f>IFERROR(IF(RIGHT(LEFT(K6236,15),1)="4",VLOOKUP(K6236,'[1]Budget Worksheet'!A:B,2,0),-1*VLOOKUP(K6236,'[1]Budget Worksheet'!A:B,2,0)),0)</f>
        <v>0</v>
      </c>
      <c r="P6236" s="17">
        <f>VLOOKUP($K6236,[1]Budget!$V:$AE,8,0)*IF($C6236="1 - Revenues",1,IF(AND($C6236="5 - Transfers",MID($K6236,15,1)="4"),1,-1))</f>
        <v>0</v>
      </c>
      <c r="Q6236" s="17">
        <f>VLOOKUP($K6236,[1]Budget!$V:$AE,10,0)*IF($C6236="1 - Revenues",1,IF(AND($C6236="5 - Transfers",MID(K6236,15,1)="4"),1,-1))</f>
        <v>0</v>
      </c>
      <c r="S6236" s="18" t="b">
        <f>IF(LEFT(C6236,1)="1",1,-1)*SUMIF([1]Budget!V:V,'Budget Worksheet for Pivot Tabl'!K6236,[1]Budget!AC:AC)=P6236</f>
        <v>1</v>
      </c>
    </row>
    <row r="6237" spans="1:19" x14ac:dyDescent="0.25">
      <c r="A6237" t="s">
        <v>91</v>
      </c>
      <c r="B6237" t="s">
        <v>92</v>
      </c>
      <c r="C6237" t="s">
        <v>8</v>
      </c>
      <c r="D6237" t="str">
        <f t="shared" si="97"/>
        <v>OUTFLOWS</v>
      </c>
      <c r="E6237" t="s">
        <v>104</v>
      </c>
      <c r="F6237" t="s">
        <v>105</v>
      </c>
      <c r="G6237" t="s">
        <v>102</v>
      </c>
      <c r="H6237" t="s">
        <v>212</v>
      </c>
      <c r="I6237" t="s">
        <v>701</v>
      </c>
      <c r="J6237" t="s">
        <v>702</v>
      </c>
      <c r="K6237" t="s">
        <v>7601</v>
      </c>
      <c r="L6237" t="s">
        <v>612</v>
      </c>
      <c r="M6237" s="17">
        <f>VLOOKUP($K6237,[1]Budget!$V:$AE,5,0)*IF($C6237="1 - Revenues",1,IF(AND($C6237="5 - Transfers",MID(I6237,15,1)="4"),1,-1))</f>
        <v>0</v>
      </c>
      <c r="N6237" s="17">
        <f>VLOOKUP($K6237,[1]Budget!$V:$AE,6,0)*IF($C6237="1 - Revenues",1,IF(AND($C6237="5 - Transfers",MID(J6237,15,1)="4"),1,-1))</f>
        <v>0</v>
      </c>
      <c r="O6237" s="17">
        <f>IFERROR(IF(RIGHT(LEFT(K6237,15),1)="4",VLOOKUP(K6237,'[1]Budget Worksheet'!A:B,2,0),-1*VLOOKUP(K6237,'[1]Budget Worksheet'!A:B,2,0)),0)</f>
        <v>0</v>
      </c>
      <c r="P6237" s="17">
        <f>VLOOKUP($K6237,[1]Budget!$V:$AE,8,0)*IF($C6237="1 - Revenues",1,IF(AND($C6237="5 - Transfers",MID($K6237,15,1)="4"),1,-1))</f>
        <v>0</v>
      </c>
      <c r="Q6237" s="17">
        <f>VLOOKUP($K6237,[1]Budget!$V:$AE,10,0)*IF($C6237="1 - Revenues",1,IF(AND($C6237="5 - Transfers",MID(K6237,15,1)="4"),1,-1))</f>
        <v>0</v>
      </c>
      <c r="S6237" s="18" t="b">
        <f>IF(LEFT(C6237,1)="1",1,-1)*SUMIF([1]Budget!V:V,'Budget Worksheet for Pivot Tabl'!K6237,[1]Budget!AC:AC)=P6237</f>
        <v>1</v>
      </c>
    </row>
    <row r="6238" spans="1:19" x14ac:dyDescent="0.25">
      <c r="A6238" t="s">
        <v>91</v>
      </c>
      <c r="B6238" t="s">
        <v>92</v>
      </c>
      <c r="C6238" t="s">
        <v>8</v>
      </c>
      <c r="D6238" t="str">
        <f t="shared" si="97"/>
        <v>OUTFLOWS</v>
      </c>
      <c r="E6238" t="s">
        <v>104</v>
      </c>
      <c r="F6238" t="s">
        <v>105</v>
      </c>
      <c r="G6238" t="s">
        <v>102</v>
      </c>
      <c r="H6238" t="s">
        <v>212</v>
      </c>
      <c r="I6238" t="s">
        <v>701</v>
      </c>
      <c r="J6238" t="s">
        <v>702</v>
      </c>
      <c r="K6238" t="s">
        <v>7602</v>
      </c>
      <c r="L6238" t="s">
        <v>614</v>
      </c>
      <c r="M6238" s="17">
        <f>VLOOKUP($K6238,[1]Budget!$V:$AE,5,0)*IF($C6238="1 - Revenues",1,IF(AND($C6238="5 - Transfers",MID(I6238,15,1)="4"),1,-1))</f>
        <v>0</v>
      </c>
      <c r="N6238" s="17">
        <f>VLOOKUP($K6238,[1]Budget!$V:$AE,6,0)*IF($C6238="1 - Revenues",1,IF(AND($C6238="5 - Transfers",MID(J6238,15,1)="4"),1,-1))</f>
        <v>0</v>
      </c>
      <c r="O6238" s="17">
        <f>IFERROR(IF(RIGHT(LEFT(K6238,15),1)="4",VLOOKUP(K6238,'[1]Budget Worksheet'!A:B,2,0),-1*VLOOKUP(K6238,'[1]Budget Worksheet'!A:B,2,0)),0)</f>
        <v>0</v>
      </c>
      <c r="P6238" s="17">
        <f>VLOOKUP($K6238,[1]Budget!$V:$AE,8,0)*IF($C6238="1 - Revenues",1,IF(AND($C6238="5 - Transfers",MID($K6238,15,1)="4"),1,-1))</f>
        <v>0</v>
      </c>
      <c r="Q6238" s="17">
        <f>VLOOKUP($K6238,[1]Budget!$V:$AE,10,0)*IF($C6238="1 - Revenues",1,IF(AND($C6238="5 - Transfers",MID(K6238,15,1)="4"),1,-1))</f>
        <v>0</v>
      </c>
      <c r="S6238" s="18" t="b">
        <f>IF(LEFT(C6238,1)="1",1,-1)*SUMIF([1]Budget!V:V,'Budget Worksheet for Pivot Tabl'!K6238,[1]Budget!AC:AC)=P6238</f>
        <v>1</v>
      </c>
    </row>
    <row r="6239" spans="1:19" x14ac:dyDescent="0.25">
      <c r="A6239" t="s">
        <v>91</v>
      </c>
      <c r="B6239" t="s">
        <v>92</v>
      </c>
      <c r="C6239" t="s">
        <v>8</v>
      </c>
      <c r="D6239" t="str">
        <f t="shared" si="97"/>
        <v>OUTFLOWS</v>
      </c>
      <c r="E6239" t="s">
        <v>104</v>
      </c>
      <c r="F6239" t="s">
        <v>105</v>
      </c>
      <c r="G6239" t="s">
        <v>102</v>
      </c>
      <c r="H6239" t="s">
        <v>212</v>
      </c>
      <c r="I6239" t="s">
        <v>701</v>
      </c>
      <c r="J6239" t="s">
        <v>702</v>
      </c>
      <c r="K6239" t="s">
        <v>7603</v>
      </c>
      <c r="L6239" t="s">
        <v>616</v>
      </c>
      <c r="M6239" s="17">
        <f>VLOOKUP($K6239,[1]Budget!$V:$AE,5,0)*IF($C6239="1 - Revenues",1,IF(AND($C6239="5 - Transfers",MID(I6239,15,1)="4"),1,-1))</f>
        <v>0</v>
      </c>
      <c r="N6239" s="17">
        <f>VLOOKUP($K6239,[1]Budget!$V:$AE,6,0)*IF($C6239="1 - Revenues",1,IF(AND($C6239="5 - Transfers",MID(J6239,15,1)="4"),1,-1))</f>
        <v>0</v>
      </c>
      <c r="O6239" s="17">
        <f>IFERROR(IF(RIGHT(LEFT(K6239,15),1)="4",VLOOKUP(K6239,'[1]Budget Worksheet'!A:B,2,0),-1*VLOOKUP(K6239,'[1]Budget Worksheet'!A:B,2,0)),0)</f>
        <v>0</v>
      </c>
      <c r="P6239" s="17">
        <f>VLOOKUP($K6239,[1]Budget!$V:$AE,8,0)*IF($C6239="1 - Revenues",1,IF(AND($C6239="5 - Transfers",MID($K6239,15,1)="4"),1,-1))</f>
        <v>0</v>
      </c>
      <c r="Q6239" s="17">
        <f>VLOOKUP($K6239,[1]Budget!$V:$AE,10,0)*IF($C6239="1 - Revenues",1,IF(AND($C6239="5 - Transfers",MID(K6239,15,1)="4"),1,-1))</f>
        <v>0</v>
      </c>
      <c r="S6239" s="18" t="b">
        <f>IF(LEFT(C6239,1)="1",1,-1)*SUMIF([1]Budget!V:V,'Budget Worksheet for Pivot Tabl'!K6239,[1]Budget!AC:AC)=P6239</f>
        <v>1</v>
      </c>
    </row>
    <row r="6240" spans="1:19" x14ac:dyDescent="0.25">
      <c r="A6240" t="s">
        <v>91</v>
      </c>
      <c r="B6240" t="s">
        <v>92</v>
      </c>
      <c r="C6240" t="s">
        <v>8</v>
      </c>
      <c r="D6240" t="str">
        <f t="shared" si="97"/>
        <v>OUTFLOWS</v>
      </c>
      <c r="E6240" t="s">
        <v>104</v>
      </c>
      <c r="F6240" t="s">
        <v>105</v>
      </c>
      <c r="G6240" t="s">
        <v>102</v>
      </c>
      <c r="H6240" t="s">
        <v>212</v>
      </c>
      <c r="I6240" t="s">
        <v>701</v>
      </c>
      <c r="J6240" t="s">
        <v>702</v>
      </c>
      <c r="K6240" t="s">
        <v>7604</v>
      </c>
      <c r="L6240" t="s">
        <v>618</v>
      </c>
      <c r="M6240" s="17">
        <f>VLOOKUP($K6240,[1]Budget!$V:$AE,5,0)*IF($C6240="1 - Revenues",1,IF(AND($C6240="5 - Transfers",MID(I6240,15,1)="4"),1,-1))</f>
        <v>0</v>
      </c>
      <c r="N6240" s="17">
        <f>VLOOKUP($K6240,[1]Budget!$V:$AE,6,0)*IF($C6240="1 - Revenues",1,IF(AND($C6240="5 - Transfers",MID(J6240,15,1)="4"),1,-1))</f>
        <v>0</v>
      </c>
      <c r="O6240" s="17">
        <f>IFERROR(IF(RIGHT(LEFT(K6240,15),1)="4",VLOOKUP(K6240,'[1]Budget Worksheet'!A:B,2,0),-1*VLOOKUP(K6240,'[1]Budget Worksheet'!A:B,2,0)),0)</f>
        <v>0</v>
      </c>
      <c r="P6240" s="17">
        <f>VLOOKUP($K6240,[1]Budget!$V:$AE,8,0)*IF($C6240="1 - Revenues",1,IF(AND($C6240="5 - Transfers",MID($K6240,15,1)="4"),1,-1))</f>
        <v>0</v>
      </c>
      <c r="Q6240" s="17">
        <f>VLOOKUP($K6240,[1]Budget!$V:$AE,10,0)*IF($C6240="1 - Revenues",1,IF(AND($C6240="5 - Transfers",MID(K6240,15,1)="4"),1,-1))</f>
        <v>0</v>
      </c>
      <c r="S6240" s="18" t="b">
        <f>IF(LEFT(C6240,1)="1",1,-1)*SUMIF([1]Budget!V:V,'Budget Worksheet for Pivot Tabl'!K6240,[1]Budget!AC:AC)=P6240</f>
        <v>1</v>
      </c>
    </row>
    <row r="6241" spans="1:19" x14ac:dyDescent="0.25">
      <c r="A6241" t="s">
        <v>91</v>
      </c>
      <c r="B6241" t="s">
        <v>92</v>
      </c>
      <c r="C6241" t="s">
        <v>8</v>
      </c>
      <c r="D6241" t="str">
        <f t="shared" si="97"/>
        <v>OUTFLOWS</v>
      </c>
      <c r="E6241" t="s">
        <v>104</v>
      </c>
      <c r="F6241" t="s">
        <v>105</v>
      </c>
      <c r="G6241" t="s">
        <v>102</v>
      </c>
      <c r="H6241" t="s">
        <v>212</v>
      </c>
      <c r="I6241" t="s">
        <v>701</v>
      </c>
      <c r="J6241" t="s">
        <v>702</v>
      </c>
      <c r="K6241" t="s">
        <v>7605</v>
      </c>
      <c r="L6241" t="s">
        <v>472</v>
      </c>
      <c r="M6241" s="17">
        <f>VLOOKUP($K6241,[1]Budget!$V:$AE,5,0)*IF($C6241="1 - Revenues",1,IF(AND($C6241="5 - Transfers",MID(I6241,15,1)="4"),1,-1))</f>
        <v>0</v>
      </c>
      <c r="N6241" s="17">
        <f>VLOOKUP($K6241,[1]Budget!$V:$AE,6,0)*IF($C6241="1 - Revenues",1,IF(AND($C6241="5 - Transfers",MID(J6241,15,1)="4"),1,-1))</f>
        <v>0</v>
      </c>
      <c r="O6241" s="17">
        <f>IFERROR(IF(RIGHT(LEFT(K6241,15),1)="4",VLOOKUP(K6241,'[1]Budget Worksheet'!A:B,2,0),-1*VLOOKUP(K6241,'[1]Budget Worksheet'!A:B,2,0)),0)</f>
        <v>0</v>
      </c>
      <c r="P6241" s="17">
        <f>VLOOKUP($K6241,[1]Budget!$V:$AE,8,0)*IF($C6241="1 - Revenues",1,IF(AND($C6241="5 - Transfers",MID($K6241,15,1)="4"),1,-1))</f>
        <v>0</v>
      </c>
      <c r="Q6241" s="17">
        <f>VLOOKUP($K6241,[1]Budget!$V:$AE,10,0)*IF($C6241="1 - Revenues",1,IF(AND($C6241="5 - Transfers",MID(K6241,15,1)="4"),1,-1))</f>
        <v>0</v>
      </c>
      <c r="S6241" s="18" t="b">
        <f>IF(LEFT(C6241,1)="1",1,-1)*SUMIF([1]Budget!V:V,'Budget Worksheet for Pivot Tabl'!K6241,[1]Budget!AC:AC)=P6241</f>
        <v>1</v>
      </c>
    </row>
    <row r="6242" spans="1:19" x14ac:dyDescent="0.25">
      <c r="A6242" t="s">
        <v>91</v>
      </c>
      <c r="B6242" t="s">
        <v>92</v>
      </c>
      <c r="C6242" t="s">
        <v>8</v>
      </c>
      <c r="D6242" t="str">
        <f t="shared" si="97"/>
        <v>OUTFLOWS</v>
      </c>
      <c r="E6242" t="s">
        <v>104</v>
      </c>
      <c r="F6242" t="s">
        <v>105</v>
      </c>
      <c r="G6242" t="s">
        <v>102</v>
      </c>
      <c r="H6242" t="s">
        <v>212</v>
      </c>
      <c r="I6242" t="s">
        <v>701</v>
      </c>
      <c r="J6242" t="s">
        <v>702</v>
      </c>
      <c r="K6242" t="s">
        <v>7606</v>
      </c>
      <c r="L6242" t="s">
        <v>627</v>
      </c>
      <c r="M6242" s="17">
        <f>VLOOKUP($K6242,[1]Budget!$V:$AE,5,0)*IF($C6242="1 - Revenues",1,IF(AND($C6242="5 - Transfers",MID(I6242,15,1)="4"),1,-1))</f>
        <v>0</v>
      </c>
      <c r="N6242" s="17">
        <f>VLOOKUP($K6242,[1]Budget!$V:$AE,6,0)*IF($C6242="1 - Revenues",1,IF(AND($C6242="5 - Transfers",MID(J6242,15,1)="4"),1,-1))</f>
        <v>0</v>
      </c>
      <c r="O6242" s="17">
        <f>IFERROR(IF(RIGHT(LEFT(K6242,15),1)="4",VLOOKUP(K6242,'[1]Budget Worksheet'!A:B,2,0),-1*VLOOKUP(K6242,'[1]Budget Worksheet'!A:B,2,0)),0)</f>
        <v>0</v>
      </c>
      <c r="P6242" s="17">
        <f>VLOOKUP($K6242,[1]Budget!$V:$AE,8,0)*IF($C6242="1 - Revenues",1,IF(AND($C6242="5 - Transfers",MID($K6242,15,1)="4"),1,-1))</f>
        <v>0</v>
      </c>
      <c r="Q6242" s="17">
        <f>VLOOKUP($K6242,[1]Budget!$V:$AE,10,0)*IF($C6242="1 - Revenues",1,IF(AND($C6242="5 - Transfers",MID(K6242,15,1)="4"),1,-1))</f>
        <v>0</v>
      </c>
      <c r="S6242" s="18" t="b">
        <f>IF(LEFT(C6242,1)="1",1,-1)*SUMIF([1]Budget!V:V,'Budget Worksheet for Pivot Tabl'!K6242,[1]Budget!AC:AC)=P6242</f>
        <v>1</v>
      </c>
    </row>
    <row r="6243" spans="1:19" x14ac:dyDescent="0.25">
      <c r="A6243" t="s">
        <v>91</v>
      </c>
      <c r="B6243" t="s">
        <v>92</v>
      </c>
      <c r="C6243" t="s">
        <v>8</v>
      </c>
      <c r="D6243" t="str">
        <f t="shared" si="97"/>
        <v>OUTFLOWS</v>
      </c>
      <c r="E6243" t="s">
        <v>104</v>
      </c>
      <c r="F6243" t="s">
        <v>105</v>
      </c>
      <c r="G6243" t="s">
        <v>102</v>
      </c>
      <c r="H6243" t="s">
        <v>212</v>
      </c>
      <c r="I6243" t="s">
        <v>701</v>
      </c>
      <c r="J6243" t="s">
        <v>702</v>
      </c>
      <c r="K6243" t="s">
        <v>7607</v>
      </c>
      <c r="L6243" t="s">
        <v>629</v>
      </c>
      <c r="M6243" s="17">
        <f>VLOOKUP($K6243,[1]Budget!$V:$AE,5,0)*IF($C6243="1 - Revenues",1,IF(AND($C6243="5 - Transfers",MID(I6243,15,1)="4"),1,-1))</f>
        <v>0</v>
      </c>
      <c r="N6243" s="17">
        <f>VLOOKUP($K6243,[1]Budget!$V:$AE,6,0)*IF($C6243="1 - Revenues",1,IF(AND($C6243="5 - Transfers",MID(J6243,15,1)="4"),1,-1))</f>
        <v>0</v>
      </c>
      <c r="O6243" s="17">
        <f>IFERROR(IF(RIGHT(LEFT(K6243,15),1)="4",VLOOKUP(K6243,'[1]Budget Worksheet'!A:B,2,0),-1*VLOOKUP(K6243,'[1]Budget Worksheet'!A:B,2,0)),0)</f>
        <v>0</v>
      </c>
      <c r="P6243" s="17">
        <f>VLOOKUP($K6243,[1]Budget!$V:$AE,8,0)*IF($C6243="1 - Revenues",1,IF(AND($C6243="5 - Transfers",MID($K6243,15,1)="4"),1,-1))</f>
        <v>0</v>
      </c>
      <c r="Q6243" s="17">
        <f>VLOOKUP($K6243,[1]Budget!$V:$AE,10,0)*IF($C6243="1 - Revenues",1,IF(AND($C6243="5 - Transfers",MID(K6243,15,1)="4"),1,-1))</f>
        <v>0</v>
      </c>
      <c r="S6243" s="18" t="b">
        <f>IF(LEFT(C6243,1)="1",1,-1)*SUMIF([1]Budget!V:V,'Budget Worksheet for Pivot Tabl'!K6243,[1]Budget!AC:AC)=P6243</f>
        <v>1</v>
      </c>
    </row>
    <row r="6244" spans="1:19" x14ac:dyDescent="0.25">
      <c r="A6244" t="s">
        <v>91</v>
      </c>
      <c r="B6244" t="s">
        <v>92</v>
      </c>
      <c r="C6244" t="s">
        <v>9</v>
      </c>
      <c r="D6244" t="str">
        <f t="shared" si="97"/>
        <v>OUTFLOWS</v>
      </c>
      <c r="E6244" t="s">
        <v>127</v>
      </c>
      <c r="F6244" t="s">
        <v>92</v>
      </c>
      <c r="G6244" t="s">
        <v>102</v>
      </c>
      <c r="H6244" t="s">
        <v>212</v>
      </c>
      <c r="I6244" t="s">
        <v>2902</v>
      </c>
      <c r="J6244" t="s">
        <v>2903</v>
      </c>
      <c r="K6244" t="s">
        <v>7608</v>
      </c>
      <c r="L6244" t="s">
        <v>2912</v>
      </c>
      <c r="M6244" s="17">
        <f>VLOOKUP($K6244,[1]Budget!$V:$AE,5,0)*IF($C6244="1 - Revenues",1,IF(AND($C6244="5 - Transfers",MID(I6244,15,1)="4"),1,-1))</f>
        <v>-128000</v>
      </c>
      <c r="N6244" s="17">
        <f>VLOOKUP($K6244,[1]Budget!$V:$AE,6,0)*IF($C6244="1 - Revenues",1,IF(AND($C6244="5 - Transfers",MID(J6244,15,1)="4"),1,-1))</f>
        <v>0</v>
      </c>
      <c r="O6244" s="17">
        <f>IFERROR(IF(RIGHT(LEFT(K6244,15),1)="4",VLOOKUP(K6244,'[1]Budget Worksheet'!A:B,2,0),-1*VLOOKUP(K6244,'[1]Budget Worksheet'!A:B,2,0)),0)</f>
        <v>0</v>
      </c>
      <c r="P6244" s="17">
        <f>VLOOKUP($K6244,[1]Budget!$V:$AE,8,0)*IF($C6244="1 - Revenues",1,IF(AND($C6244="5 - Transfers",MID($K6244,15,1)="4"),1,-1))</f>
        <v>0</v>
      </c>
      <c r="Q6244" s="17">
        <f>VLOOKUP($K6244,[1]Budget!$V:$AE,10,0)*IF($C6244="1 - Revenues",1,IF(AND($C6244="5 - Transfers",MID(K6244,15,1)="4"),1,-1))</f>
        <v>0</v>
      </c>
      <c r="S6244" s="18" t="b">
        <f>IF(LEFT(C6244,1)="1",1,-1)*SUMIF([1]Budget!V:V,'Budget Worksheet for Pivot Tabl'!K6244,[1]Budget!AC:AC)=P6244</f>
        <v>1</v>
      </c>
    </row>
    <row r="6245" spans="1:19" x14ac:dyDescent="0.25">
      <c r="A6245" t="s">
        <v>91</v>
      </c>
      <c r="B6245" t="s">
        <v>92</v>
      </c>
      <c r="C6245" t="s">
        <v>9</v>
      </c>
      <c r="D6245" t="str">
        <f t="shared" si="97"/>
        <v>OUTFLOWS</v>
      </c>
      <c r="E6245" t="s">
        <v>127</v>
      </c>
      <c r="F6245" t="s">
        <v>92</v>
      </c>
      <c r="G6245" t="s">
        <v>102</v>
      </c>
      <c r="H6245" t="s">
        <v>212</v>
      </c>
      <c r="I6245" t="s">
        <v>2902</v>
      </c>
      <c r="J6245" t="s">
        <v>2903</v>
      </c>
      <c r="K6245" t="s">
        <v>7609</v>
      </c>
      <c r="L6245" t="s">
        <v>2916</v>
      </c>
      <c r="M6245" s="17">
        <f>VLOOKUP($K6245,[1]Budget!$V:$AE,5,0)*IF($C6245="1 - Revenues",1,IF(AND($C6245="5 - Transfers",MID(I6245,15,1)="4"),1,-1))</f>
        <v>-3000</v>
      </c>
      <c r="N6245" s="17">
        <f>VLOOKUP($K6245,[1]Budget!$V:$AE,6,0)*IF($C6245="1 - Revenues",1,IF(AND($C6245="5 - Transfers",MID(J6245,15,1)="4"),1,-1))</f>
        <v>0</v>
      </c>
      <c r="O6245" s="17">
        <f>IFERROR(IF(RIGHT(LEFT(K6245,15),1)="4",VLOOKUP(K6245,'[1]Budget Worksheet'!A:B,2,0),-1*VLOOKUP(K6245,'[1]Budget Worksheet'!A:B,2,0)),0)</f>
        <v>0</v>
      </c>
      <c r="P6245" s="17">
        <f>VLOOKUP($K6245,[1]Budget!$V:$AE,8,0)*IF($C6245="1 - Revenues",1,IF(AND($C6245="5 - Transfers",MID($K6245,15,1)="4"),1,-1))</f>
        <v>0</v>
      </c>
      <c r="Q6245" s="17">
        <f>VLOOKUP($K6245,[1]Budget!$V:$AE,10,0)*IF($C6245="1 - Revenues",1,IF(AND($C6245="5 - Transfers",MID(K6245,15,1)="4"),1,-1))</f>
        <v>0</v>
      </c>
      <c r="S6245" s="18" t="b">
        <f>IF(LEFT(C6245,1)="1",1,-1)*SUMIF([1]Budget!V:V,'Budget Worksheet for Pivot Tabl'!K6245,[1]Budget!AC:AC)=P6245</f>
        <v>1</v>
      </c>
    </row>
    <row r="6246" spans="1:19" x14ac:dyDescent="0.25">
      <c r="A6246" t="s">
        <v>91</v>
      </c>
      <c r="B6246" t="s">
        <v>92</v>
      </c>
      <c r="C6246" t="s">
        <v>8</v>
      </c>
      <c r="D6246" t="str">
        <f t="shared" si="97"/>
        <v>OUTFLOWS</v>
      </c>
      <c r="E6246" t="s">
        <v>127</v>
      </c>
      <c r="F6246" t="s">
        <v>92</v>
      </c>
      <c r="G6246" t="s">
        <v>102</v>
      </c>
      <c r="H6246" t="s">
        <v>212</v>
      </c>
      <c r="I6246" t="s">
        <v>5662</v>
      </c>
      <c r="J6246" t="s">
        <v>92</v>
      </c>
      <c r="K6246" t="s">
        <v>7610</v>
      </c>
      <c r="L6246" t="s">
        <v>590</v>
      </c>
      <c r="M6246" s="17">
        <f>VLOOKUP($K6246,[1]Budget!$V:$AE,5,0)*IF($C6246="1 - Revenues",1,IF(AND($C6246="5 - Transfers",MID(I6246,15,1)="4"),1,-1))</f>
        <v>-497000</v>
      </c>
      <c r="N6246" s="17">
        <f>VLOOKUP($K6246,[1]Budget!$V:$AE,6,0)*IF($C6246="1 - Revenues",1,IF(AND($C6246="5 - Transfers",MID(J6246,15,1)="4"),1,-1))</f>
        <v>-427000</v>
      </c>
      <c r="O6246" s="17">
        <f>IFERROR(IF(RIGHT(LEFT(K6246,15),1)="4",VLOOKUP(K6246,'[1]Budget Worksheet'!A:B,2,0),-1*VLOOKUP(K6246,'[1]Budget Worksheet'!A:B,2,0)),0)</f>
        <v>-1089538</v>
      </c>
      <c r="P6246" s="17">
        <f>VLOOKUP($K6246,[1]Budget!$V:$AE,8,0)*IF($C6246="1 - Revenues",1,IF(AND($C6246="5 - Transfers",MID($K6246,15,1)="4"),1,-1))</f>
        <v>-790000</v>
      </c>
      <c r="Q6246" s="17">
        <f>VLOOKUP($K6246,[1]Budget!$V:$AE,10,0)*IF($C6246="1 - Revenues",1,IF(AND($C6246="5 - Transfers",MID(K6246,15,1)="4"),1,-1))</f>
        <v>299538</v>
      </c>
      <c r="S6246" s="18" t="b">
        <f>IF(LEFT(C6246,1)="1",1,-1)*SUMIF([1]Budget!V:V,'Budget Worksheet for Pivot Tabl'!K6246,[1]Budget!AC:AC)=P6246</f>
        <v>1</v>
      </c>
    </row>
    <row r="6247" spans="1:19" x14ac:dyDescent="0.25">
      <c r="A6247" t="s">
        <v>91</v>
      </c>
      <c r="B6247" t="s">
        <v>92</v>
      </c>
      <c r="C6247" t="s">
        <v>8</v>
      </c>
      <c r="D6247" t="str">
        <f t="shared" si="97"/>
        <v>OUTFLOWS</v>
      </c>
      <c r="E6247" t="s">
        <v>127</v>
      </c>
      <c r="F6247" t="s">
        <v>92</v>
      </c>
      <c r="G6247" t="s">
        <v>102</v>
      </c>
      <c r="H6247" t="s">
        <v>212</v>
      </c>
      <c r="I6247" t="s">
        <v>5662</v>
      </c>
      <c r="J6247" t="s">
        <v>92</v>
      </c>
      <c r="K6247" t="s">
        <v>7611</v>
      </c>
      <c r="L6247" t="s">
        <v>582</v>
      </c>
      <c r="M6247" s="17">
        <f>VLOOKUP($K6247,[1]Budget!$V:$AE,5,0)*IF($C6247="1 - Revenues",1,IF(AND($C6247="5 - Transfers",MID(I6247,15,1)="4"),1,-1))</f>
        <v>0</v>
      </c>
      <c r="N6247" s="17">
        <f>VLOOKUP($K6247,[1]Budget!$V:$AE,6,0)*IF($C6247="1 - Revenues",1,IF(AND($C6247="5 - Transfers",MID(J6247,15,1)="4"),1,-1))</f>
        <v>0</v>
      </c>
      <c r="O6247" s="17">
        <f>IFERROR(IF(RIGHT(LEFT(K6247,15),1)="4",VLOOKUP(K6247,'[1]Budget Worksheet'!A:B,2,0),-1*VLOOKUP(K6247,'[1]Budget Worksheet'!A:B,2,0)),0)</f>
        <v>0</v>
      </c>
      <c r="P6247" s="17">
        <f>VLOOKUP($K6247,[1]Budget!$V:$AE,8,0)*IF($C6247="1 - Revenues",1,IF(AND($C6247="5 - Transfers",MID($K6247,15,1)="4"),1,-1))</f>
        <v>0</v>
      </c>
      <c r="Q6247" s="17">
        <f>VLOOKUP($K6247,[1]Budget!$V:$AE,10,0)*IF($C6247="1 - Revenues",1,IF(AND($C6247="5 - Transfers",MID(K6247,15,1)="4"),1,-1))</f>
        <v>0</v>
      </c>
      <c r="S6247" s="18" t="b">
        <f>IF(LEFT(C6247,1)="1",1,-1)*SUMIF([1]Budget!V:V,'Budget Worksheet for Pivot Tabl'!K6247,[1]Budget!AC:AC)=P6247</f>
        <v>1</v>
      </c>
    </row>
    <row r="6248" spans="1:19" x14ac:dyDescent="0.25">
      <c r="A6248" t="s">
        <v>91</v>
      </c>
      <c r="B6248" t="s">
        <v>92</v>
      </c>
      <c r="C6248" t="s">
        <v>8</v>
      </c>
      <c r="D6248" t="str">
        <f t="shared" si="97"/>
        <v>OUTFLOWS</v>
      </c>
      <c r="E6248" t="s">
        <v>127</v>
      </c>
      <c r="F6248" t="s">
        <v>92</v>
      </c>
      <c r="G6248" t="s">
        <v>102</v>
      </c>
      <c r="H6248" t="s">
        <v>212</v>
      </c>
      <c r="I6248" t="s">
        <v>5662</v>
      </c>
      <c r="J6248" t="s">
        <v>92</v>
      </c>
      <c r="K6248" t="s">
        <v>7612</v>
      </c>
      <c r="L6248" t="s">
        <v>593</v>
      </c>
      <c r="M6248" s="17">
        <f>VLOOKUP($K6248,[1]Budget!$V:$AE,5,0)*IF($C6248="1 - Revenues",1,IF(AND($C6248="5 - Transfers",MID(I6248,15,1)="4"),1,-1))</f>
        <v>-19000</v>
      </c>
      <c r="N6248" s="17">
        <f>VLOOKUP($K6248,[1]Budget!$V:$AE,6,0)*IF($C6248="1 - Revenues",1,IF(AND($C6248="5 - Transfers",MID(J6248,15,1)="4"),1,-1))</f>
        <v>-27000</v>
      </c>
      <c r="O6248" s="17">
        <f>IFERROR(IF(RIGHT(LEFT(K6248,15),1)="4",VLOOKUP(K6248,'[1]Budget Worksheet'!A:B,2,0),-1*VLOOKUP(K6248,'[1]Budget Worksheet'!A:B,2,0)),0)</f>
        <v>0</v>
      </c>
      <c r="P6248" s="17">
        <f>VLOOKUP($K6248,[1]Budget!$V:$AE,8,0)*IF($C6248="1 - Revenues",1,IF(AND($C6248="5 - Transfers",MID($K6248,15,1)="4"),1,-1))</f>
        <v>-30000</v>
      </c>
      <c r="Q6248" s="17">
        <f>VLOOKUP($K6248,[1]Budget!$V:$AE,10,0)*IF($C6248="1 - Revenues",1,IF(AND($C6248="5 - Transfers",MID(K6248,15,1)="4"),1,-1))</f>
        <v>-30000</v>
      </c>
      <c r="S6248" s="18" t="b">
        <f>IF(LEFT(C6248,1)="1",1,-1)*SUMIF([1]Budget!V:V,'Budget Worksheet for Pivot Tabl'!K6248,[1]Budget!AC:AC)=P6248</f>
        <v>1</v>
      </c>
    </row>
    <row r="6249" spans="1:19" x14ac:dyDescent="0.25">
      <c r="A6249" t="s">
        <v>91</v>
      </c>
      <c r="B6249" t="s">
        <v>92</v>
      </c>
      <c r="C6249" t="s">
        <v>8</v>
      </c>
      <c r="D6249" t="str">
        <f t="shared" si="97"/>
        <v>OUTFLOWS</v>
      </c>
      <c r="E6249" t="s">
        <v>127</v>
      </c>
      <c r="F6249" t="s">
        <v>92</v>
      </c>
      <c r="G6249" t="s">
        <v>102</v>
      </c>
      <c r="H6249" t="s">
        <v>212</v>
      </c>
      <c r="I6249" t="s">
        <v>5662</v>
      </c>
      <c r="J6249" t="s">
        <v>92</v>
      </c>
      <c r="K6249" t="s">
        <v>7613</v>
      </c>
      <c r="L6249" t="s">
        <v>919</v>
      </c>
      <c r="M6249" s="17">
        <f>VLOOKUP($K6249,[1]Budget!$V:$AE,5,0)*IF($C6249="1 - Revenues",1,IF(AND($C6249="5 - Transfers",MID(I6249,15,1)="4"),1,-1))</f>
        <v>0</v>
      </c>
      <c r="N6249" s="17">
        <f>VLOOKUP($K6249,[1]Budget!$V:$AE,6,0)*IF($C6249="1 - Revenues",1,IF(AND($C6249="5 - Transfers",MID(J6249,15,1)="4"),1,-1))</f>
        <v>0</v>
      </c>
      <c r="O6249" s="17">
        <f>IFERROR(IF(RIGHT(LEFT(K6249,15),1)="4",VLOOKUP(K6249,'[1]Budget Worksheet'!A:B,2,0),-1*VLOOKUP(K6249,'[1]Budget Worksheet'!A:B,2,0)),0)</f>
        <v>0</v>
      </c>
      <c r="P6249" s="17">
        <f>VLOOKUP($K6249,[1]Budget!$V:$AE,8,0)*IF($C6249="1 - Revenues",1,IF(AND($C6249="5 - Transfers",MID($K6249,15,1)="4"),1,-1))</f>
        <v>0</v>
      </c>
      <c r="Q6249" s="17">
        <f>VLOOKUP($K6249,[1]Budget!$V:$AE,10,0)*IF($C6249="1 - Revenues",1,IF(AND($C6249="5 - Transfers",MID(K6249,15,1)="4"),1,-1))</f>
        <v>0</v>
      </c>
      <c r="S6249" s="18" t="b">
        <f>IF(LEFT(C6249,1)="1",1,-1)*SUMIF([1]Budget!V:V,'Budget Worksheet for Pivot Tabl'!K6249,[1]Budget!AC:AC)=P6249</f>
        <v>1</v>
      </c>
    </row>
    <row r="6250" spans="1:19" x14ac:dyDescent="0.25">
      <c r="A6250" t="s">
        <v>91</v>
      </c>
      <c r="B6250" t="s">
        <v>92</v>
      </c>
      <c r="C6250" t="s">
        <v>8</v>
      </c>
      <c r="D6250" t="str">
        <f t="shared" si="97"/>
        <v>OUTFLOWS</v>
      </c>
      <c r="E6250" t="s">
        <v>127</v>
      </c>
      <c r="F6250" t="s">
        <v>92</v>
      </c>
      <c r="G6250" t="s">
        <v>102</v>
      </c>
      <c r="H6250" t="s">
        <v>212</v>
      </c>
      <c r="I6250" t="s">
        <v>5662</v>
      </c>
      <c r="J6250" t="s">
        <v>92</v>
      </c>
      <c r="K6250" t="s">
        <v>7614</v>
      </c>
      <c r="L6250" t="s">
        <v>595</v>
      </c>
      <c r="M6250" s="17">
        <f>VLOOKUP($K6250,[1]Budget!$V:$AE,5,0)*IF($C6250="1 - Revenues",1,IF(AND($C6250="5 - Transfers",MID(I6250,15,1)="4"),1,-1))</f>
        <v>0</v>
      </c>
      <c r="N6250" s="17">
        <f>VLOOKUP($K6250,[1]Budget!$V:$AE,6,0)*IF($C6250="1 - Revenues",1,IF(AND($C6250="5 - Transfers",MID(J6250,15,1)="4"),1,-1))</f>
        <v>-3000</v>
      </c>
      <c r="O6250" s="17">
        <f>IFERROR(IF(RIGHT(LEFT(K6250,15),1)="4",VLOOKUP(K6250,'[1]Budget Worksheet'!A:B,2,0),-1*VLOOKUP(K6250,'[1]Budget Worksheet'!A:B,2,0)),0)</f>
        <v>0</v>
      </c>
      <c r="P6250" s="17">
        <f>VLOOKUP($K6250,[1]Budget!$V:$AE,8,0)*IF($C6250="1 - Revenues",1,IF(AND($C6250="5 - Transfers",MID($K6250,15,1)="4"),1,-1))</f>
        <v>0</v>
      </c>
      <c r="Q6250" s="17">
        <f>VLOOKUP($K6250,[1]Budget!$V:$AE,10,0)*IF($C6250="1 - Revenues",1,IF(AND($C6250="5 - Transfers",MID(K6250,15,1)="4"),1,-1))</f>
        <v>0</v>
      </c>
      <c r="S6250" s="18" t="b">
        <f>IF(LEFT(C6250,1)="1",1,-1)*SUMIF([1]Budget!V:V,'Budget Worksheet for Pivot Tabl'!K6250,[1]Budget!AC:AC)=P6250</f>
        <v>1</v>
      </c>
    </row>
    <row r="6251" spans="1:19" x14ac:dyDescent="0.25">
      <c r="A6251" t="s">
        <v>91</v>
      </c>
      <c r="B6251" t="s">
        <v>92</v>
      </c>
      <c r="C6251" t="s">
        <v>8</v>
      </c>
      <c r="D6251" t="str">
        <f t="shared" si="97"/>
        <v>OUTFLOWS</v>
      </c>
      <c r="E6251" t="s">
        <v>127</v>
      </c>
      <c r="F6251" t="s">
        <v>92</v>
      </c>
      <c r="G6251" t="s">
        <v>102</v>
      </c>
      <c r="H6251" t="s">
        <v>212</v>
      </c>
      <c r="I6251" t="s">
        <v>5662</v>
      </c>
      <c r="J6251" t="s">
        <v>92</v>
      </c>
      <c r="K6251" t="s">
        <v>7615</v>
      </c>
      <c r="L6251" t="s">
        <v>597</v>
      </c>
      <c r="M6251" s="17">
        <f>VLOOKUP($K6251,[1]Budget!$V:$AE,5,0)*IF($C6251="1 - Revenues",1,IF(AND($C6251="5 - Transfers",MID(I6251,15,1)="4"),1,-1))</f>
        <v>-5000</v>
      </c>
      <c r="N6251" s="17">
        <f>VLOOKUP($K6251,[1]Budget!$V:$AE,6,0)*IF($C6251="1 - Revenues",1,IF(AND($C6251="5 - Transfers",MID(J6251,15,1)="4"),1,-1))</f>
        <v>-6000</v>
      </c>
      <c r="O6251" s="17">
        <f>IFERROR(IF(RIGHT(LEFT(K6251,15),1)="4",VLOOKUP(K6251,'[1]Budget Worksheet'!A:B,2,0),-1*VLOOKUP(K6251,'[1]Budget Worksheet'!A:B,2,0)),0)</f>
        <v>-10072</v>
      </c>
      <c r="P6251" s="17">
        <f>VLOOKUP($K6251,[1]Budget!$V:$AE,8,0)*IF($C6251="1 - Revenues",1,IF(AND($C6251="5 - Transfers",MID($K6251,15,1)="4"),1,-1))</f>
        <v>-10072</v>
      </c>
      <c r="Q6251" s="17">
        <f>VLOOKUP($K6251,[1]Budget!$V:$AE,10,0)*IF($C6251="1 - Revenues",1,IF(AND($C6251="5 - Transfers",MID(K6251,15,1)="4"),1,-1))</f>
        <v>0</v>
      </c>
      <c r="S6251" s="18" t="b">
        <f>IF(LEFT(C6251,1)="1",1,-1)*SUMIF([1]Budget!V:V,'Budget Worksheet for Pivot Tabl'!K6251,[1]Budget!AC:AC)=P6251</f>
        <v>1</v>
      </c>
    </row>
    <row r="6252" spans="1:19" x14ac:dyDescent="0.25">
      <c r="A6252" t="s">
        <v>91</v>
      </c>
      <c r="B6252" t="s">
        <v>92</v>
      </c>
      <c r="C6252" t="s">
        <v>8</v>
      </c>
      <c r="D6252" t="str">
        <f t="shared" si="97"/>
        <v>OUTFLOWS</v>
      </c>
      <c r="E6252" t="s">
        <v>127</v>
      </c>
      <c r="F6252" t="s">
        <v>92</v>
      </c>
      <c r="G6252" t="s">
        <v>102</v>
      </c>
      <c r="H6252" t="s">
        <v>212</v>
      </c>
      <c r="I6252" t="s">
        <v>5662</v>
      </c>
      <c r="J6252" t="s">
        <v>92</v>
      </c>
      <c r="K6252" t="s">
        <v>7616</v>
      </c>
      <c r="L6252" t="s">
        <v>599</v>
      </c>
      <c r="M6252" s="17">
        <f>VLOOKUP($K6252,[1]Budget!$V:$AE,5,0)*IF($C6252="1 - Revenues",1,IF(AND($C6252="5 - Transfers",MID(I6252,15,1)="4"),1,-1))</f>
        <v>-3000</v>
      </c>
      <c r="N6252" s="17">
        <f>VLOOKUP($K6252,[1]Budget!$V:$AE,6,0)*IF($C6252="1 - Revenues",1,IF(AND($C6252="5 - Transfers",MID(J6252,15,1)="4"),1,-1))</f>
        <v>-1000</v>
      </c>
      <c r="O6252" s="17">
        <f>IFERROR(IF(RIGHT(LEFT(K6252,15),1)="4",VLOOKUP(K6252,'[1]Budget Worksheet'!A:B,2,0),-1*VLOOKUP(K6252,'[1]Budget Worksheet'!A:B,2,0)),0)</f>
        <v>-11850</v>
      </c>
      <c r="P6252" s="17">
        <f>VLOOKUP($K6252,[1]Budget!$V:$AE,8,0)*IF($C6252="1 - Revenues",1,IF(AND($C6252="5 - Transfers",MID($K6252,15,1)="4"),1,-1))</f>
        <v>-11850</v>
      </c>
      <c r="Q6252" s="17">
        <f>VLOOKUP($K6252,[1]Budget!$V:$AE,10,0)*IF($C6252="1 - Revenues",1,IF(AND($C6252="5 - Transfers",MID(K6252,15,1)="4"),1,-1))</f>
        <v>0</v>
      </c>
      <c r="S6252" s="18" t="b">
        <f>IF(LEFT(C6252,1)="1",1,-1)*SUMIF([1]Budget!V:V,'Budget Worksheet for Pivot Tabl'!K6252,[1]Budget!AC:AC)=P6252</f>
        <v>1</v>
      </c>
    </row>
    <row r="6253" spans="1:19" x14ac:dyDescent="0.25">
      <c r="A6253" t="s">
        <v>91</v>
      </c>
      <c r="B6253" t="s">
        <v>92</v>
      </c>
      <c r="C6253" t="s">
        <v>8</v>
      </c>
      <c r="D6253" t="str">
        <f t="shared" si="97"/>
        <v>OUTFLOWS</v>
      </c>
      <c r="E6253" t="s">
        <v>127</v>
      </c>
      <c r="F6253" t="s">
        <v>92</v>
      </c>
      <c r="G6253" t="s">
        <v>102</v>
      </c>
      <c r="H6253" t="s">
        <v>212</v>
      </c>
      <c r="I6253" t="s">
        <v>5662</v>
      </c>
      <c r="J6253" t="s">
        <v>92</v>
      </c>
      <c r="K6253" t="s">
        <v>7617</v>
      </c>
      <c r="L6253" t="s">
        <v>601</v>
      </c>
      <c r="M6253" s="17">
        <f>VLOOKUP($K6253,[1]Budget!$V:$AE,5,0)*IF($C6253="1 - Revenues",1,IF(AND($C6253="5 - Transfers",MID(I6253,15,1)="4"),1,-1))</f>
        <v>0</v>
      </c>
      <c r="N6253" s="17">
        <f>VLOOKUP($K6253,[1]Budget!$V:$AE,6,0)*IF($C6253="1 - Revenues",1,IF(AND($C6253="5 - Transfers",MID(J6253,15,1)="4"),1,-1))</f>
        <v>0</v>
      </c>
      <c r="O6253" s="17">
        <f>IFERROR(IF(RIGHT(LEFT(K6253,15),1)="4",VLOOKUP(K6253,'[1]Budget Worksheet'!A:B,2,0),-1*VLOOKUP(K6253,'[1]Budget Worksheet'!A:B,2,0)),0)</f>
        <v>0</v>
      </c>
      <c r="P6253" s="17">
        <f>VLOOKUP($K6253,[1]Budget!$V:$AE,8,0)*IF($C6253="1 - Revenues",1,IF(AND($C6253="5 - Transfers",MID($K6253,15,1)="4"),1,-1))</f>
        <v>0</v>
      </c>
      <c r="Q6253" s="17">
        <f>VLOOKUP($K6253,[1]Budget!$V:$AE,10,0)*IF($C6253="1 - Revenues",1,IF(AND($C6253="5 - Transfers",MID(K6253,15,1)="4"),1,-1))</f>
        <v>0</v>
      </c>
      <c r="S6253" s="18" t="b">
        <f>IF(LEFT(C6253,1)="1",1,-1)*SUMIF([1]Budget!V:V,'Budget Worksheet for Pivot Tabl'!K6253,[1]Budget!AC:AC)=P6253</f>
        <v>1</v>
      </c>
    </row>
    <row r="6254" spans="1:19" x14ac:dyDescent="0.25">
      <c r="A6254" t="s">
        <v>91</v>
      </c>
      <c r="B6254" t="s">
        <v>92</v>
      </c>
      <c r="C6254" t="s">
        <v>8</v>
      </c>
      <c r="D6254" t="str">
        <f t="shared" si="97"/>
        <v>OUTFLOWS</v>
      </c>
      <c r="E6254" t="s">
        <v>127</v>
      </c>
      <c r="F6254" t="s">
        <v>92</v>
      </c>
      <c r="G6254" t="s">
        <v>102</v>
      </c>
      <c r="H6254" t="s">
        <v>212</v>
      </c>
      <c r="I6254" t="s">
        <v>5662</v>
      </c>
      <c r="J6254" t="s">
        <v>92</v>
      </c>
      <c r="K6254" t="s">
        <v>7618</v>
      </c>
      <c r="L6254" t="s">
        <v>603</v>
      </c>
      <c r="M6254" s="17">
        <f>VLOOKUP($K6254,[1]Budget!$V:$AE,5,0)*IF($C6254="1 - Revenues",1,IF(AND($C6254="5 - Transfers",MID(I6254,15,1)="4"),1,-1))</f>
        <v>0</v>
      </c>
      <c r="N6254" s="17">
        <f>VLOOKUP($K6254,[1]Budget!$V:$AE,6,0)*IF($C6254="1 - Revenues",1,IF(AND($C6254="5 - Transfers",MID(J6254,15,1)="4"),1,-1))</f>
        <v>0</v>
      </c>
      <c r="O6254" s="17">
        <f>IFERROR(IF(RIGHT(LEFT(K6254,15),1)="4",VLOOKUP(K6254,'[1]Budget Worksheet'!A:B,2,0),-1*VLOOKUP(K6254,'[1]Budget Worksheet'!A:B,2,0)),0)</f>
        <v>0</v>
      </c>
      <c r="P6254" s="17">
        <f>VLOOKUP($K6254,[1]Budget!$V:$AE,8,0)*IF($C6254="1 - Revenues",1,IF(AND($C6254="5 - Transfers",MID($K6254,15,1)="4"),1,-1))</f>
        <v>0</v>
      </c>
      <c r="Q6254" s="17">
        <f>VLOOKUP($K6254,[1]Budget!$V:$AE,10,0)*IF($C6254="1 - Revenues",1,IF(AND($C6254="5 - Transfers",MID(K6254,15,1)="4"),1,-1))</f>
        <v>0</v>
      </c>
      <c r="S6254" s="18" t="b">
        <f>IF(LEFT(C6254,1)="1",1,-1)*SUMIF([1]Budget!V:V,'Budget Worksheet for Pivot Tabl'!K6254,[1]Budget!AC:AC)=P6254</f>
        <v>1</v>
      </c>
    </row>
    <row r="6255" spans="1:19" x14ac:dyDescent="0.25">
      <c r="A6255" t="s">
        <v>91</v>
      </c>
      <c r="B6255" t="s">
        <v>92</v>
      </c>
      <c r="C6255" t="s">
        <v>8</v>
      </c>
      <c r="D6255" t="str">
        <f t="shared" si="97"/>
        <v>OUTFLOWS</v>
      </c>
      <c r="E6255" t="s">
        <v>127</v>
      </c>
      <c r="F6255" t="s">
        <v>92</v>
      </c>
      <c r="G6255" t="s">
        <v>102</v>
      </c>
      <c r="H6255" t="s">
        <v>212</v>
      </c>
      <c r="I6255" t="s">
        <v>5662</v>
      </c>
      <c r="J6255" t="s">
        <v>92</v>
      </c>
      <c r="K6255" t="s">
        <v>7619</v>
      </c>
      <c r="L6255" t="s">
        <v>470</v>
      </c>
      <c r="M6255" s="17">
        <f>VLOOKUP($K6255,[1]Budget!$V:$AE,5,0)*IF($C6255="1 - Revenues",1,IF(AND($C6255="5 - Transfers",MID(I6255,15,1)="4"),1,-1))</f>
        <v>-96000</v>
      </c>
      <c r="N6255" s="17">
        <f>VLOOKUP($K6255,[1]Budget!$V:$AE,6,0)*IF($C6255="1 - Revenues",1,IF(AND($C6255="5 - Transfers",MID(J6255,15,1)="4"),1,-1))</f>
        <v>-85000</v>
      </c>
      <c r="O6255" s="17">
        <f>IFERROR(IF(RIGHT(LEFT(K6255,15),1)="4",VLOOKUP(K6255,'[1]Budget Worksheet'!A:B,2,0),-1*VLOOKUP(K6255,'[1]Budget Worksheet'!A:B,2,0)),0)</f>
        <v>-126623</v>
      </c>
      <c r="P6255" s="17">
        <f>VLOOKUP($K6255,[1]Budget!$V:$AE,8,0)*IF($C6255="1 - Revenues",1,IF(AND($C6255="5 - Transfers",MID($K6255,15,1)="4"),1,-1))</f>
        <v>-132000</v>
      </c>
      <c r="Q6255" s="17">
        <f>VLOOKUP($K6255,[1]Budget!$V:$AE,10,0)*IF($C6255="1 - Revenues",1,IF(AND($C6255="5 - Transfers",MID(K6255,15,1)="4"),1,-1))</f>
        <v>-5377</v>
      </c>
      <c r="S6255" s="18" t="b">
        <f>IF(LEFT(C6255,1)="1",1,-1)*SUMIF([1]Budget!V:V,'Budget Worksheet for Pivot Tabl'!K6255,[1]Budget!AC:AC)=P6255</f>
        <v>1</v>
      </c>
    </row>
    <row r="6256" spans="1:19" x14ac:dyDescent="0.25">
      <c r="A6256" t="s">
        <v>91</v>
      </c>
      <c r="B6256" t="s">
        <v>92</v>
      </c>
      <c r="C6256" t="s">
        <v>8</v>
      </c>
      <c r="D6256" t="str">
        <f t="shared" si="97"/>
        <v>OUTFLOWS</v>
      </c>
      <c r="E6256" t="s">
        <v>127</v>
      </c>
      <c r="F6256" t="s">
        <v>92</v>
      </c>
      <c r="G6256" t="s">
        <v>102</v>
      </c>
      <c r="H6256" t="s">
        <v>212</v>
      </c>
      <c r="I6256" t="s">
        <v>5662</v>
      </c>
      <c r="J6256" t="s">
        <v>92</v>
      </c>
      <c r="K6256" t="s">
        <v>7620</v>
      </c>
      <c r="L6256" t="s">
        <v>606</v>
      </c>
      <c r="M6256" s="17">
        <f>VLOOKUP($K6256,[1]Budget!$V:$AE,5,0)*IF($C6256="1 - Revenues",1,IF(AND($C6256="5 - Transfers",MID(I6256,15,1)="4"),1,-1))</f>
        <v>-48000</v>
      </c>
      <c r="N6256" s="17">
        <f>VLOOKUP($K6256,[1]Budget!$V:$AE,6,0)*IF($C6256="1 - Revenues",1,IF(AND($C6256="5 - Transfers",MID(J6256,15,1)="4"),1,-1))</f>
        <v>-39000</v>
      </c>
      <c r="O6256" s="17">
        <f>IFERROR(IF(RIGHT(LEFT(K6256,15),1)="4",VLOOKUP(K6256,'[1]Budget Worksheet'!A:B,2,0),-1*VLOOKUP(K6256,'[1]Budget Worksheet'!A:B,2,0)),0)</f>
        <v>-80936</v>
      </c>
      <c r="P6256" s="17">
        <f>VLOOKUP($K6256,[1]Budget!$V:$AE,8,0)*IF($C6256="1 - Revenues",1,IF(AND($C6256="5 - Transfers",MID($K6256,15,1)="4"),1,-1))</f>
        <v>-62000</v>
      </c>
      <c r="Q6256" s="17">
        <f>VLOOKUP($K6256,[1]Budget!$V:$AE,10,0)*IF($C6256="1 - Revenues",1,IF(AND($C6256="5 - Transfers",MID(K6256,15,1)="4"),1,-1))</f>
        <v>18936</v>
      </c>
      <c r="S6256" s="18" t="b">
        <f>IF(LEFT(C6256,1)="1",1,-1)*SUMIF([1]Budget!V:V,'Budget Worksheet for Pivot Tabl'!K6256,[1]Budget!AC:AC)=P6256</f>
        <v>1</v>
      </c>
    </row>
    <row r="6257" spans="1:19" x14ac:dyDescent="0.25">
      <c r="A6257" t="s">
        <v>91</v>
      </c>
      <c r="B6257" t="s">
        <v>92</v>
      </c>
      <c r="C6257" t="s">
        <v>8</v>
      </c>
      <c r="D6257" t="str">
        <f t="shared" si="97"/>
        <v>OUTFLOWS</v>
      </c>
      <c r="E6257" t="s">
        <v>127</v>
      </c>
      <c r="F6257" t="s">
        <v>92</v>
      </c>
      <c r="G6257" t="s">
        <v>102</v>
      </c>
      <c r="H6257" t="s">
        <v>212</v>
      </c>
      <c r="I6257" t="s">
        <v>5662</v>
      </c>
      <c r="J6257" t="s">
        <v>92</v>
      </c>
      <c r="K6257" t="s">
        <v>7621</v>
      </c>
      <c r="L6257" t="s">
        <v>608</v>
      </c>
      <c r="M6257" s="17">
        <f>VLOOKUP($K6257,[1]Budget!$V:$AE,5,0)*IF($C6257="1 - Revenues",1,IF(AND($C6257="5 - Transfers",MID(I6257,15,1)="4"),1,-1))</f>
        <v>-87000</v>
      </c>
      <c r="N6257" s="17">
        <f>VLOOKUP($K6257,[1]Budget!$V:$AE,6,0)*IF($C6257="1 - Revenues",1,IF(AND($C6257="5 - Transfers",MID(J6257,15,1)="4"),1,-1))</f>
        <v>-54000</v>
      </c>
      <c r="O6257" s="17">
        <f>IFERROR(IF(RIGHT(LEFT(K6257,15),1)="4",VLOOKUP(K6257,'[1]Budget Worksheet'!A:B,2,0),-1*VLOOKUP(K6257,'[1]Budget Worksheet'!A:B,2,0)),0)</f>
        <v>-153595</v>
      </c>
      <c r="P6257" s="17">
        <f>VLOOKUP($K6257,[1]Budget!$V:$AE,8,0)*IF($C6257="1 - Revenues",1,IF(AND($C6257="5 - Transfers",MID($K6257,15,1)="4"),1,-1))</f>
        <v>-80000</v>
      </c>
      <c r="Q6257" s="17">
        <f>VLOOKUP($K6257,[1]Budget!$V:$AE,10,0)*IF($C6257="1 - Revenues",1,IF(AND($C6257="5 - Transfers",MID(K6257,15,1)="4"),1,-1))</f>
        <v>73595</v>
      </c>
      <c r="S6257" s="18" t="b">
        <f>IF(LEFT(C6257,1)="1",1,-1)*SUMIF([1]Budget!V:V,'Budget Worksheet for Pivot Tabl'!K6257,[1]Budget!AC:AC)=P6257</f>
        <v>1</v>
      </c>
    </row>
    <row r="6258" spans="1:19" x14ac:dyDescent="0.25">
      <c r="A6258" t="s">
        <v>91</v>
      </c>
      <c r="B6258" t="s">
        <v>92</v>
      </c>
      <c r="C6258" t="s">
        <v>8</v>
      </c>
      <c r="D6258" t="str">
        <f t="shared" si="97"/>
        <v>OUTFLOWS</v>
      </c>
      <c r="E6258" t="s">
        <v>127</v>
      </c>
      <c r="F6258" t="s">
        <v>92</v>
      </c>
      <c r="G6258" t="s">
        <v>102</v>
      </c>
      <c r="H6258" t="s">
        <v>212</v>
      </c>
      <c r="I6258" t="s">
        <v>5662</v>
      </c>
      <c r="J6258" t="s">
        <v>92</v>
      </c>
      <c r="K6258" t="s">
        <v>7622</v>
      </c>
      <c r="L6258" t="s">
        <v>610</v>
      </c>
      <c r="M6258" s="17">
        <f>VLOOKUP($K6258,[1]Budget!$V:$AE,5,0)*IF($C6258="1 - Revenues",1,IF(AND($C6258="5 - Transfers",MID(I6258,15,1)="4"),1,-1))</f>
        <v>-7000</v>
      </c>
      <c r="N6258" s="17">
        <f>VLOOKUP($K6258,[1]Budget!$V:$AE,6,0)*IF($C6258="1 - Revenues",1,IF(AND($C6258="5 - Transfers",MID(J6258,15,1)="4"),1,-1))</f>
        <v>-5000</v>
      </c>
      <c r="O6258" s="17">
        <f>IFERROR(IF(RIGHT(LEFT(K6258,15),1)="4",VLOOKUP(K6258,'[1]Budget Worksheet'!A:B,2,0),-1*VLOOKUP(K6258,'[1]Budget Worksheet'!A:B,2,0)),0)</f>
        <v>-11779</v>
      </c>
      <c r="P6258" s="17">
        <f>VLOOKUP($K6258,[1]Budget!$V:$AE,8,0)*IF($C6258="1 - Revenues",1,IF(AND($C6258="5 - Transfers",MID($K6258,15,1)="4"),1,-1))</f>
        <v>-11779</v>
      </c>
      <c r="Q6258" s="17">
        <f>VLOOKUP($K6258,[1]Budget!$V:$AE,10,0)*IF($C6258="1 - Revenues",1,IF(AND($C6258="5 - Transfers",MID(K6258,15,1)="4"),1,-1))</f>
        <v>0</v>
      </c>
      <c r="S6258" s="18" t="b">
        <f>IF(LEFT(C6258,1)="1",1,-1)*SUMIF([1]Budget!V:V,'Budget Worksheet for Pivot Tabl'!K6258,[1]Budget!AC:AC)=P6258</f>
        <v>1</v>
      </c>
    </row>
    <row r="6259" spans="1:19" x14ac:dyDescent="0.25">
      <c r="A6259" t="s">
        <v>91</v>
      </c>
      <c r="B6259" t="s">
        <v>92</v>
      </c>
      <c r="C6259" t="s">
        <v>8</v>
      </c>
      <c r="D6259" t="str">
        <f t="shared" si="97"/>
        <v>OUTFLOWS</v>
      </c>
      <c r="E6259" t="s">
        <v>127</v>
      </c>
      <c r="F6259" t="s">
        <v>92</v>
      </c>
      <c r="G6259" t="s">
        <v>102</v>
      </c>
      <c r="H6259" t="s">
        <v>212</v>
      </c>
      <c r="I6259" t="s">
        <v>5662</v>
      </c>
      <c r="J6259" t="s">
        <v>92</v>
      </c>
      <c r="K6259" t="s">
        <v>7623</v>
      </c>
      <c r="L6259" t="s">
        <v>612</v>
      </c>
      <c r="M6259" s="17">
        <f>VLOOKUP($K6259,[1]Budget!$V:$AE,5,0)*IF($C6259="1 - Revenues",1,IF(AND($C6259="5 - Transfers",MID(I6259,15,1)="4"),1,-1))</f>
        <v>-1000</v>
      </c>
      <c r="N6259" s="17">
        <f>VLOOKUP($K6259,[1]Budget!$V:$AE,6,0)*IF($C6259="1 - Revenues",1,IF(AND($C6259="5 - Transfers",MID(J6259,15,1)="4"),1,-1))</f>
        <v>-1000</v>
      </c>
      <c r="O6259" s="17">
        <f>IFERROR(IF(RIGHT(LEFT(K6259,15),1)="4",VLOOKUP(K6259,'[1]Budget Worksheet'!A:B,2,0),-1*VLOOKUP(K6259,'[1]Budget Worksheet'!A:B,2,0)),0)</f>
        <v>-1941</v>
      </c>
      <c r="P6259" s="17">
        <f>VLOOKUP($K6259,[1]Budget!$V:$AE,8,0)*IF($C6259="1 - Revenues",1,IF(AND($C6259="5 - Transfers",MID($K6259,15,1)="4"),1,-1))</f>
        <v>-1941</v>
      </c>
      <c r="Q6259" s="17">
        <f>VLOOKUP($K6259,[1]Budget!$V:$AE,10,0)*IF($C6259="1 - Revenues",1,IF(AND($C6259="5 - Transfers",MID(K6259,15,1)="4"),1,-1))</f>
        <v>0</v>
      </c>
      <c r="S6259" s="18" t="b">
        <f>IF(LEFT(C6259,1)="1",1,-1)*SUMIF([1]Budget!V:V,'Budget Worksheet for Pivot Tabl'!K6259,[1]Budget!AC:AC)=P6259</f>
        <v>1</v>
      </c>
    </row>
    <row r="6260" spans="1:19" x14ac:dyDescent="0.25">
      <c r="A6260" t="s">
        <v>91</v>
      </c>
      <c r="B6260" t="s">
        <v>92</v>
      </c>
      <c r="C6260" t="s">
        <v>8</v>
      </c>
      <c r="D6260" t="str">
        <f t="shared" si="97"/>
        <v>OUTFLOWS</v>
      </c>
      <c r="E6260" t="s">
        <v>127</v>
      </c>
      <c r="F6260" t="s">
        <v>92</v>
      </c>
      <c r="G6260" t="s">
        <v>102</v>
      </c>
      <c r="H6260" t="s">
        <v>212</v>
      </c>
      <c r="I6260" t="s">
        <v>5662</v>
      </c>
      <c r="J6260" t="s">
        <v>92</v>
      </c>
      <c r="K6260" t="s">
        <v>7624</v>
      </c>
      <c r="L6260" t="s">
        <v>614</v>
      </c>
      <c r="M6260" s="17">
        <f>VLOOKUP($K6260,[1]Budget!$V:$AE,5,0)*IF($C6260="1 - Revenues",1,IF(AND($C6260="5 - Transfers",MID(I6260,15,1)="4"),1,-1))</f>
        <v>-1000</v>
      </c>
      <c r="N6260" s="17">
        <f>VLOOKUP($K6260,[1]Budget!$V:$AE,6,0)*IF($C6260="1 - Revenues",1,IF(AND($C6260="5 - Transfers",MID(J6260,15,1)="4"),1,-1))</f>
        <v>0</v>
      </c>
      <c r="O6260" s="17">
        <f>IFERROR(IF(RIGHT(LEFT(K6260,15),1)="4",VLOOKUP(K6260,'[1]Budget Worksheet'!A:B,2,0),-1*VLOOKUP(K6260,'[1]Budget Worksheet'!A:B,2,0)),0)</f>
        <v>-781</v>
      </c>
      <c r="P6260" s="17">
        <f>VLOOKUP($K6260,[1]Budget!$V:$AE,8,0)*IF($C6260="1 - Revenues",1,IF(AND($C6260="5 - Transfers",MID($K6260,15,1)="4"),1,-1))</f>
        <v>-781</v>
      </c>
      <c r="Q6260" s="17">
        <f>VLOOKUP($K6260,[1]Budget!$V:$AE,10,0)*IF($C6260="1 - Revenues",1,IF(AND($C6260="5 - Transfers",MID(K6260,15,1)="4"),1,-1))</f>
        <v>0</v>
      </c>
      <c r="S6260" s="18" t="b">
        <f>IF(LEFT(C6260,1)="1",1,-1)*SUMIF([1]Budget!V:V,'Budget Worksheet for Pivot Tabl'!K6260,[1]Budget!AC:AC)=P6260</f>
        <v>1</v>
      </c>
    </row>
    <row r="6261" spans="1:19" x14ac:dyDescent="0.25">
      <c r="A6261" t="s">
        <v>91</v>
      </c>
      <c r="B6261" t="s">
        <v>92</v>
      </c>
      <c r="C6261" t="s">
        <v>8</v>
      </c>
      <c r="D6261" t="str">
        <f t="shared" si="97"/>
        <v>OUTFLOWS</v>
      </c>
      <c r="E6261" t="s">
        <v>127</v>
      </c>
      <c r="F6261" t="s">
        <v>92</v>
      </c>
      <c r="G6261" t="s">
        <v>102</v>
      </c>
      <c r="H6261" t="s">
        <v>212</v>
      </c>
      <c r="I6261" t="s">
        <v>5662</v>
      </c>
      <c r="J6261" t="s">
        <v>92</v>
      </c>
      <c r="K6261" t="s">
        <v>7625</v>
      </c>
      <c r="L6261" t="s">
        <v>616</v>
      </c>
      <c r="M6261" s="17">
        <f>VLOOKUP($K6261,[1]Budget!$V:$AE,5,0)*IF($C6261="1 - Revenues",1,IF(AND($C6261="5 - Transfers",MID(I6261,15,1)="4"),1,-1))</f>
        <v>-17000</v>
      </c>
      <c r="N6261" s="17">
        <f>VLOOKUP($K6261,[1]Budget!$V:$AE,6,0)*IF($C6261="1 - Revenues",1,IF(AND($C6261="5 - Transfers",MID(J6261,15,1)="4"),1,-1))</f>
        <v>-19000</v>
      </c>
      <c r="O6261" s="17">
        <f>IFERROR(IF(RIGHT(LEFT(K6261,15),1)="4",VLOOKUP(K6261,'[1]Budget Worksheet'!A:B,2,0),-1*VLOOKUP(K6261,'[1]Budget Worksheet'!A:B,2,0)),0)</f>
        <v>-19200</v>
      </c>
      <c r="P6261" s="17">
        <f>VLOOKUP($K6261,[1]Budget!$V:$AE,8,0)*IF($C6261="1 - Revenues",1,IF(AND($C6261="5 - Transfers",MID($K6261,15,1)="4"),1,-1))</f>
        <v>-25000</v>
      </c>
      <c r="Q6261" s="17">
        <f>VLOOKUP($K6261,[1]Budget!$V:$AE,10,0)*IF($C6261="1 - Revenues",1,IF(AND($C6261="5 - Transfers",MID(K6261,15,1)="4"),1,-1))</f>
        <v>-5800</v>
      </c>
      <c r="S6261" s="18" t="b">
        <f>IF(LEFT(C6261,1)="1",1,-1)*SUMIF([1]Budget!V:V,'Budget Worksheet for Pivot Tabl'!K6261,[1]Budget!AC:AC)=P6261</f>
        <v>1</v>
      </c>
    </row>
    <row r="6262" spans="1:19" x14ac:dyDescent="0.25">
      <c r="A6262" t="s">
        <v>91</v>
      </c>
      <c r="B6262" t="s">
        <v>92</v>
      </c>
      <c r="C6262" t="s">
        <v>8</v>
      </c>
      <c r="D6262" t="str">
        <f t="shared" si="97"/>
        <v>OUTFLOWS</v>
      </c>
      <c r="E6262" t="s">
        <v>127</v>
      </c>
      <c r="F6262" t="s">
        <v>92</v>
      </c>
      <c r="G6262" t="s">
        <v>102</v>
      </c>
      <c r="H6262" t="s">
        <v>212</v>
      </c>
      <c r="I6262" t="s">
        <v>5662</v>
      </c>
      <c r="J6262" t="s">
        <v>92</v>
      </c>
      <c r="K6262" t="s">
        <v>7626</v>
      </c>
      <c r="L6262" t="s">
        <v>618</v>
      </c>
      <c r="M6262" s="17">
        <f>VLOOKUP($K6262,[1]Budget!$V:$AE,5,0)*IF($C6262="1 - Revenues",1,IF(AND($C6262="5 - Transfers",MID(I6262,15,1)="4"),1,-1))</f>
        <v>-2000</v>
      </c>
      <c r="N6262" s="17">
        <f>VLOOKUP($K6262,[1]Budget!$V:$AE,6,0)*IF($C6262="1 - Revenues",1,IF(AND($C6262="5 - Transfers",MID(J6262,15,1)="4"),1,-1))</f>
        <v>-1000</v>
      </c>
      <c r="O6262" s="17">
        <f>IFERROR(IF(RIGHT(LEFT(K6262,15),1)="4",VLOOKUP(K6262,'[1]Budget Worksheet'!A:B,2,0),-1*VLOOKUP(K6262,'[1]Budget Worksheet'!A:B,2,0)),0)</f>
        <v>-5426</v>
      </c>
      <c r="P6262" s="17">
        <f>VLOOKUP($K6262,[1]Budget!$V:$AE,8,0)*IF($C6262="1 - Revenues",1,IF(AND($C6262="5 - Transfers",MID($K6262,15,1)="4"),1,-1))</f>
        <v>-5426</v>
      </c>
      <c r="Q6262" s="17">
        <f>VLOOKUP($K6262,[1]Budget!$V:$AE,10,0)*IF($C6262="1 - Revenues",1,IF(AND($C6262="5 - Transfers",MID(K6262,15,1)="4"),1,-1))</f>
        <v>0</v>
      </c>
      <c r="S6262" s="18" t="b">
        <f>IF(LEFT(C6262,1)="1",1,-1)*SUMIF([1]Budget!V:V,'Budget Worksheet for Pivot Tabl'!K6262,[1]Budget!AC:AC)=P6262</f>
        <v>1</v>
      </c>
    </row>
    <row r="6263" spans="1:19" x14ac:dyDescent="0.25">
      <c r="A6263" t="s">
        <v>91</v>
      </c>
      <c r="B6263" t="s">
        <v>92</v>
      </c>
      <c r="C6263" t="s">
        <v>8</v>
      </c>
      <c r="D6263" t="str">
        <f t="shared" si="97"/>
        <v>OUTFLOWS</v>
      </c>
      <c r="E6263" t="s">
        <v>127</v>
      </c>
      <c r="F6263" t="s">
        <v>92</v>
      </c>
      <c r="G6263" t="s">
        <v>102</v>
      </c>
      <c r="H6263" t="s">
        <v>212</v>
      </c>
      <c r="I6263" t="s">
        <v>5662</v>
      </c>
      <c r="J6263" t="s">
        <v>92</v>
      </c>
      <c r="K6263" t="s">
        <v>7627</v>
      </c>
      <c r="L6263" t="s">
        <v>620</v>
      </c>
      <c r="M6263" s="17">
        <f>VLOOKUP($K6263,[1]Budget!$V:$AE,5,0)*IF($C6263="1 - Revenues",1,IF(AND($C6263="5 - Transfers",MID(I6263,15,1)="4"),1,-1))</f>
        <v>0</v>
      </c>
      <c r="N6263" s="17">
        <f>VLOOKUP($K6263,[1]Budget!$V:$AE,6,0)*IF($C6263="1 - Revenues",1,IF(AND($C6263="5 - Transfers",MID(J6263,15,1)="4"),1,-1))</f>
        <v>-10000</v>
      </c>
      <c r="O6263" s="17">
        <f>IFERROR(IF(RIGHT(LEFT(K6263,15),1)="4",VLOOKUP(K6263,'[1]Budget Worksheet'!A:B,2,0),-1*VLOOKUP(K6263,'[1]Budget Worksheet'!A:B,2,0)),0)</f>
        <v>-14286</v>
      </c>
      <c r="P6263" s="17">
        <f>VLOOKUP($K6263,[1]Budget!$V:$AE,8,0)*IF($C6263="1 - Revenues",1,IF(AND($C6263="5 - Transfers",MID($K6263,15,1)="4"),1,-1))</f>
        <v>-14286</v>
      </c>
      <c r="Q6263" s="17">
        <f>VLOOKUP($K6263,[1]Budget!$V:$AE,10,0)*IF($C6263="1 - Revenues",1,IF(AND($C6263="5 - Transfers",MID(K6263,15,1)="4"),1,-1))</f>
        <v>0</v>
      </c>
      <c r="S6263" s="18" t="b">
        <f>IF(LEFT(C6263,1)="1",1,-1)*SUMIF([1]Budget!V:V,'Budget Worksheet for Pivot Tabl'!K6263,[1]Budget!AC:AC)=P6263</f>
        <v>1</v>
      </c>
    </row>
    <row r="6264" spans="1:19" x14ac:dyDescent="0.25">
      <c r="A6264" t="s">
        <v>91</v>
      </c>
      <c r="B6264" t="s">
        <v>92</v>
      </c>
      <c r="C6264" t="s">
        <v>8</v>
      </c>
      <c r="D6264" t="str">
        <f t="shared" si="97"/>
        <v>OUTFLOWS</v>
      </c>
      <c r="E6264" t="s">
        <v>127</v>
      </c>
      <c r="F6264" t="s">
        <v>92</v>
      </c>
      <c r="G6264" t="s">
        <v>102</v>
      </c>
      <c r="H6264" t="s">
        <v>212</v>
      </c>
      <c r="I6264" t="s">
        <v>5662</v>
      </c>
      <c r="J6264" t="s">
        <v>92</v>
      </c>
      <c r="K6264" t="s">
        <v>7628</v>
      </c>
      <c r="L6264" t="s">
        <v>622</v>
      </c>
      <c r="M6264" s="17">
        <f>VLOOKUP($K6264,[1]Budget!$V:$AE,5,0)*IF($C6264="1 - Revenues",1,IF(AND($C6264="5 - Transfers",MID(I6264,15,1)="4"),1,-1))</f>
        <v>0</v>
      </c>
      <c r="N6264" s="17">
        <f>VLOOKUP($K6264,[1]Budget!$V:$AE,6,0)*IF($C6264="1 - Revenues",1,IF(AND($C6264="5 - Transfers",MID(J6264,15,1)="4"),1,-1))</f>
        <v>0</v>
      </c>
      <c r="O6264" s="17">
        <f>IFERROR(IF(RIGHT(LEFT(K6264,15),1)="4",VLOOKUP(K6264,'[1]Budget Worksheet'!A:B,2,0),-1*VLOOKUP(K6264,'[1]Budget Worksheet'!A:B,2,0)),0)</f>
        <v>0</v>
      </c>
      <c r="P6264" s="17">
        <f>VLOOKUP($K6264,[1]Budget!$V:$AE,8,0)*IF($C6264="1 - Revenues",1,IF(AND($C6264="5 - Transfers",MID($K6264,15,1)="4"),1,-1))</f>
        <v>0</v>
      </c>
      <c r="Q6264" s="17">
        <f>VLOOKUP($K6264,[1]Budget!$V:$AE,10,0)*IF($C6264="1 - Revenues",1,IF(AND($C6264="5 - Transfers",MID(K6264,15,1)="4"),1,-1))</f>
        <v>0</v>
      </c>
      <c r="S6264" s="18" t="b">
        <f>IF(LEFT(C6264,1)="1",1,-1)*SUMIF([1]Budget!V:V,'Budget Worksheet for Pivot Tabl'!K6264,[1]Budget!AC:AC)=P6264</f>
        <v>1</v>
      </c>
    </row>
    <row r="6265" spans="1:19" x14ac:dyDescent="0.25">
      <c r="A6265" t="s">
        <v>91</v>
      </c>
      <c r="B6265" t="s">
        <v>92</v>
      </c>
      <c r="C6265" t="s">
        <v>8</v>
      </c>
      <c r="D6265" t="str">
        <f t="shared" si="97"/>
        <v>OUTFLOWS</v>
      </c>
      <c r="E6265" t="s">
        <v>127</v>
      </c>
      <c r="F6265" t="s">
        <v>92</v>
      </c>
      <c r="G6265" t="s">
        <v>102</v>
      </c>
      <c r="H6265" t="s">
        <v>212</v>
      </c>
      <c r="I6265" t="s">
        <v>5662</v>
      </c>
      <c r="J6265" t="s">
        <v>92</v>
      </c>
      <c r="K6265" t="s">
        <v>7629</v>
      </c>
      <c r="L6265" t="s">
        <v>472</v>
      </c>
      <c r="M6265" s="17">
        <f>VLOOKUP($K6265,[1]Budget!$V:$AE,5,0)*IF($C6265="1 - Revenues",1,IF(AND($C6265="5 - Transfers",MID(I6265,15,1)="4"),1,-1))</f>
        <v>-8000</v>
      </c>
      <c r="N6265" s="17">
        <f>VLOOKUP($K6265,[1]Budget!$V:$AE,6,0)*IF($C6265="1 - Revenues",1,IF(AND($C6265="5 - Transfers",MID(J6265,15,1)="4"),1,-1))</f>
        <v>-7000</v>
      </c>
      <c r="O6265" s="17">
        <f>IFERROR(IF(RIGHT(LEFT(K6265,15),1)="4",VLOOKUP(K6265,'[1]Budget Worksheet'!A:B,2,0),-1*VLOOKUP(K6265,'[1]Budget Worksheet'!A:B,2,0)),0)</f>
        <v>-14403</v>
      </c>
      <c r="P6265" s="17">
        <f>VLOOKUP($K6265,[1]Budget!$V:$AE,8,0)*IF($C6265="1 - Revenues",1,IF(AND($C6265="5 - Transfers",MID($K6265,15,1)="4"),1,-1))</f>
        <v>-14403</v>
      </c>
      <c r="Q6265" s="17">
        <f>VLOOKUP($K6265,[1]Budget!$V:$AE,10,0)*IF($C6265="1 - Revenues",1,IF(AND($C6265="5 - Transfers",MID(K6265,15,1)="4"),1,-1))</f>
        <v>0</v>
      </c>
      <c r="S6265" s="18" t="b">
        <f>IF(LEFT(C6265,1)="1",1,-1)*SUMIF([1]Budget!V:V,'Budget Worksheet for Pivot Tabl'!K6265,[1]Budget!AC:AC)=P6265</f>
        <v>1</v>
      </c>
    </row>
    <row r="6266" spans="1:19" x14ac:dyDescent="0.25">
      <c r="A6266" t="s">
        <v>91</v>
      </c>
      <c r="B6266" t="s">
        <v>92</v>
      </c>
      <c r="C6266" t="s">
        <v>8</v>
      </c>
      <c r="D6266" t="str">
        <f t="shared" si="97"/>
        <v>OUTFLOWS</v>
      </c>
      <c r="E6266" t="s">
        <v>127</v>
      </c>
      <c r="F6266" t="s">
        <v>92</v>
      </c>
      <c r="G6266" t="s">
        <v>102</v>
      </c>
      <c r="H6266" t="s">
        <v>212</v>
      </c>
      <c r="I6266" t="s">
        <v>5662</v>
      </c>
      <c r="J6266" t="s">
        <v>92</v>
      </c>
      <c r="K6266" t="s">
        <v>7630</v>
      </c>
      <c r="L6266" t="s">
        <v>625</v>
      </c>
      <c r="M6266" s="17">
        <f>VLOOKUP($K6266,[1]Budget!$V:$AE,5,0)*IF($C6266="1 - Revenues",1,IF(AND($C6266="5 - Transfers",MID(I6266,15,1)="4"),1,-1))</f>
        <v>0</v>
      </c>
      <c r="N6266" s="17">
        <f>VLOOKUP($K6266,[1]Budget!$V:$AE,6,0)*IF($C6266="1 - Revenues",1,IF(AND($C6266="5 - Transfers",MID(J6266,15,1)="4"),1,-1))</f>
        <v>0</v>
      </c>
      <c r="O6266" s="17">
        <f>IFERROR(IF(RIGHT(LEFT(K6266,15),1)="4",VLOOKUP(K6266,'[1]Budget Worksheet'!A:B,2,0),-1*VLOOKUP(K6266,'[1]Budget Worksheet'!A:B,2,0)),0)</f>
        <v>0</v>
      </c>
      <c r="P6266" s="17">
        <f>VLOOKUP($K6266,[1]Budget!$V:$AE,8,0)*IF($C6266="1 - Revenues",1,IF(AND($C6266="5 - Transfers",MID($K6266,15,1)="4"),1,-1))</f>
        <v>0</v>
      </c>
      <c r="Q6266" s="17">
        <f>VLOOKUP($K6266,[1]Budget!$V:$AE,10,0)*IF($C6266="1 - Revenues",1,IF(AND($C6266="5 - Transfers",MID(K6266,15,1)="4"),1,-1))</f>
        <v>0</v>
      </c>
      <c r="S6266" s="18" t="b">
        <f>IF(LEFT(C6266,1)="1",1,-1)*SUMIF([1]Budget!V:V,'Budget Worksheet for Pivot Tabl'!K6266,[1]Budget!AC:AC)=P6266</f>
        <v>1</v>
      </c>
    </row>
    <row r="6267" spans="1:19" x14ac:dyDescent="0.25">
      <c r="A6267" t="s">
        <v>91</v>
      </c>
      <c r="B6267" t="s">
        <v>92</v>
      </c>
      <c r="C6267" t="s">
        <v>8</v>
      </c>
      <c r="D6267" t="str">
        <f t="shared" si="97"/>
        <v>OUTFLOWS</v>
      </c>
      <c r="E6267" t="s">
        <v>127</v>
      </c>
      <c r="F6267" t="s">
        <v>92</v>
      </c>
      <c r="G6267" t="s">
        <v>102</v>
      </c>
      <c r="H6267" t="s">
        <v>212</v>
      </c>
      <c r="I6267" t="s">
        <v>5662</v>
      </c>
      <c r="J6267" t="s">
        <v>92</v>
      </c>
      <c r="K6267" t="s">
        <v>7631</v>
      </c>
      <c r="L6267" t="s">
        <v>627</v>
      </c>
      <c r="M6267" s="17">
        <f>VLOOKUP($K6267,[1]Budget!$V:$AE,5,0)*IF($C6267="1 - Revenues",1,IF(AND($C6267="5 - Transfers",MID(I6267,15,1)="4"),1,-1))</f>
        <v>-7000</v>
      </c>
      <c r="N6267" s="17">
        <f>VLOOKUP($K6267,[1]Budget!$V:$AE,6,0)*IF($C6267="1 - Revenues",1,IF(AND($C6267="5 - Transfers",MID(J6267,15,1)="4"),1,-1))</f>
        <v>-5000</v>
      </c>
      <c r="O6267" s="17">
        <f>IFERROR(IF(RIGHT(LEFT(K6267,15),1)="4",VLOOKUP(K6267,'[1]Budget Worksheet'!A:B,2,0),-1*VLOOKUP(K6267,'[1]Budget Worksheet'!A:B,2,0)),0)</f>
        <v>-7200</v>
      </c>
      <c r="P6267" s="17">
        <f>VLOOKUP($K6267,[1]Budget!$V:$AE,8,0)*IF($C6267="1 - Revenues",1,IF(AND($C6267="5 - Transfers",MID($K6267,15,1)="4"),1,-1))</f>
        <v>-7200</v>
      </c>
      <c r="Q6267" s="17">
        <f>VLOOKUP($K6267,[1]Budget!$V:$AE,10,0)*IF($C6267="1 - Revenues",1,IF(AND($C6267="5 - Transfers",MID(K6267,15,1)="4"),1,-1))</f>
        <v>0</v>
      </c>
      <c r="S6267" s="18" t="b">
        <f>IF(LEFT(C6267,1)="1",1,-1)*SUMIF([1]Budget!V:V,'Budget Worksheet for Pivot Tabl'!K6267,[1]Budget!AC:AC)=P6267</f>
        <v>1</v>
      </c>
    </row>
    <row r="6268" spans="1:19" x14ac:dyDescent="0.25">
      <c r="A6268" t="s">
        <v>91</v>
      </c>
      <c r="B6268" t="s">
        <v>92</v>
      </c>
      <c r="C6268" t="s">
        <v>8</v>
      </c>
      <c r="D6268" t="str">
        <f t="shared" si="97"/>
        <v>OUTFLOWS</v>
      </c>
      <c r="E6268" t="s">
        <v>127</v>
      </c>
      <c r="F6268" t="s">
        <v>92</v>
      </c>
      <c r="G6268" t="s">
        <v>102</v>
      </c>
      <c r="H6268" t="s">
        <v>212</v>
      </c>
      <c r="I6268" t="s">
        <v>5662</v>
      </c>
      <c r="J6268" t="s">
        <v>92</v>
      </c>
      <c r="K6268" t="s">
        <v>7632</v>
      </c>
      <c r="L6268" t="s">
        <v>629</v>
      </c>
      <c r="M6268" s="17">
        <f>VLOOKUP($K6268,[1]Budget!$V:$AE,5,0)*IF($C6268="1 - Revenues",1,IF(AND($C6268="5 - Transfers",MID(I6268,15,1)="4"),1,-1))</f>
        <v>-16000</v>
      </c>
      <c r="N6268" s="17">
        <f>VLOOKUP($K6268,[1]Budget!$V:$AE,6,0)*IF($C6268="1 - Revenues",1,IF(AND($C6268="5 - Transfers",MID(J6268,15,1)="4"),1,-1))</f>
        <v>-16000</v>
      </c>
      <c r="O6268" s="17">
        <f>IFERROR(IF(RIGHT(LEFT(K6268,15),1)="4",VLOOKUP(K6268,'[1]Budget Worksheet'!A:B,2,0),-1*VLOOKUP(K6268,'[1]Budget Worksheet'!A:B,2,0)),0)</f>
        <v>-16500</v>
      </c>
      <c r="P6268" s="17">
        <f>VLOOKUP($K6268,[1]Budget!$V:$AE,8,0)*IF($C6268="1 - Revenues",1,IF(AND($C6268="5 - Transfers",MID($K6268,15,1)="4"),1,-1))</f>
        <v>-16500</v>
      </c>
      <c r="Q6268" s="17">
        <f>VLOOKUP($K6268,[1]Budget!$V:$AE,10,0)*IF($C6268="1 - Revenues",1,IF(AND($C6268="5 - Transfers",MID(K6268,15,1)="4"),1,-1))</f>
        <v>0</v>
      </c>
      <c r="S6268" s="18" t="b">
        <f>IF(LEFT(C6268,1)="1",1,-1)*SUMIF([1]Budget!V:V,'Budget Worksheet for Pivot Tabl'!K6268,[1]Budget!AC:AC)=P6268</f>
        <v>1</v>
      </c>
    </row>
    <row r="6269" spans="1:19" x14ac:dyDescent="0.25">
      <c r="A6269" t="s">
        <v>91</v>
      </c>
      <c r="B6269" t="s">
        <v>92</v>
      </c>
      <c r="C6269" t="s">
        <v>8</v>
      </c>
      <c r="D6269" t="str">
        <f t="shared" si="97"/>
        <v>OUTFLOWS</v>
      </c>
      <c r="E6269" t="s">
        <v>127</v>
      </c>
      <c r="F6269" t="s">
        <v>92</v>
      </c>
      <c r="G6269" t="s">
        <v>102</v>
      </c>
      <c r="H6269" t="s">
        <v>212</v>
      </c>
      <c r="I6269" t="s">
        <v>5662</v>
      </c>
      <c r="J6269" t="s">
        <v>92</v>
      </c>
      <c r="K6269" t="s">
        <v>7633</v>
      </c>
      <c r="L6269" t="s">
        <v>5342</v>
      </c>
      <c r="M6269" s="17">
        <f>VLOOKUP($K6269,[1]Budget!$V:$AE,5,0)*IF($C6269="1 - Revenues",1,IF(AND($C6269="5 - Transfers",MID(I6269,15,1)="4"),1,-1))</f>
        <v>-13000</v>
      </c>
      <c r="N6269" s="17">
        <f>VLOOKUP($K6269,[1]Budget!$V:$AE,6,0)*IF($C6269="1 - Revenues",1,IF(AND($C6269="5 - Transfers",MID(J6269,15,1)="4"),1,-1))</f>
        <v>0</v>
      </c>
      <c r="O6269" s="17">
        <f>IFERROR(IF(RIGHT(LEFT(K6269,15),1)="4",VLOOKUP(K6269,'[1]Budget Worksheet'!A:B,2,0),-1*VLOOKUP(K6269,'[1]Budget Worksheet'!A:B,2,0)),0)</f>
        <v>0</v>
      </c>
      <c r="P6269" s="17">
        <f>VLOOKUP($K6269,[1]Budget!$V:$AE,8,0)*IF($C6269="1 - Revenues",1,IF(AND($C6269="5 - Transfers",MID($K6269,15,1)="4"),1,-1))</f>
        <v>0</v>
      </c>
      <c r="Q6269" s="17">
        <f>VLOOKUP($K6269,[1]Budget!$V:$AE,10,0)*IF($C6269="1 - Revenues",1,IF(AND($C6269="5 - Transfers",MID(K6269,15,1)="4"),1,-1))</f>
        <v>0</v>
      </c>
      <c r="S6269" s="18" t="b">
        <f>IF(LEFT(C6269,1)="1",1,-1)*SUMIF([1]Budget!V:V,'Budget Worksheet for Pivot Tabl'!K6269,[1]Budget!AC:AC)=P6269</f>
        <v>1</v>
      </c>
    </row>
    <row r="6270" spans="1:19" x14ac:dyDescent="0.25">
      <c r="A6270" t="s">
        <v>91</v>
      </c>
      <c r="B6270" t="s">
        <v>92</v>
      </c>
      <c r="C6270" t="s">
        <v>8</v>
      </c>
      <c r="D6270" t="str">
        <f t="shared" si="97"/>
        <v>OUTFLOWS</v>
      </c>
      <c r="E6270" t="s">
        <v>127</v>
      </c>
      <c r="F6270" t="s">
        <v>92</v>
      </c>
      <c r="G6270" t="s">
        <v>102</v>
      </c>
      <c r="H6270" t="s">
        <v>212</v>
      </c>
      <c r="I6270" t="s">
        <v>5662</v>
      </c>
      <c r="J6270" t="s">
        <v>92</v>
      </c>
      <c r="K6270" t="s">
        <v>7634</v>
      </c>
      <c r="L6270" t="s">
        <v>5344</v>
      </c>
      <c r="M6270" s="17">
        <f>VLOOKUP($K6270,[1]Budget!$V:$AE,5,0)*IF($C6270="1 - Revenues",1,IF(AND($C6270="5 - Transfers",MID(I6270,15,1)="4"),1,-1))</f>
        <v>-137000</v>
      </c>
      <c r="N6270" s="17">
        <f>VLOOKUP($K6270,[1]Budget!$V:$AE,6,0)*IF($C6270="1 - Revenues",1,IF(AND($C6270="5 - Transfers",MID(J6270,15,1)="4"),1,-1))</f>
        <v>0</v>
      </c>
      <c r="O6270" s="17">
        <f>IFERROR(IF(RIGHT(LEFT(K6270,15),1)="4",VLOOKUP(K6270,'[1]Budget Worksheet'!A:B,2,0),-1*VLOOKUP(K6270,'[1]Budget Worksheet'!A:B,2,0)),0)</f>
        <v>0</v>
      </c>
      <c r="P6270" s="17">
        <f>VLOOKUP($K6270,[1]Budget!$V:$AE,8,0)*IF($C6270="1 - Revenues",1,IF(AND($C6270="5 - Transfers",MID($K6270,15,1)="4"),1,-1))</f>
        <v>0</v>
      </c>
      <c r="Q6270" s="17">
        <f>VLOOKUP($K6270,[1]Budget!$V:$AE,10,0)*IF($C6270="1 - Revenues",1,IF(AND($C6270="5 - Transfers",MID(K6270,15,1)="4"),1,-1))</f>
        <v>0</v>
      </c>
      <c r="S6270" s="18" t="b">
        <f>IF(LEFT(C6270,1)="1",1,-1)*SUMIF([1]Budget!V:V,'Budget Worksheet for Pivot Tabl'!K6270,[1]Budget!AC:AC)=P6270</f>
        <v>1</v>
      </c>
    </row>
    <row r="6271" spans="1:19" x14ac:dyDescent="0.25">
      <c r="A6271" t="s">
        <v>91</v>
      </c>
      <c r="B6271" t="s">
        <v>92</v>
      </c>
      <c r="C6271" t="s">
        <v>9</v>
      </c>
      <c r="D6271" t="str">
        <f t="shared" si="97"/>
        <v>OUTFLOWS</v>
      </c>
      <c r="E6271" t="s">
        <v>127</v>
      </c>
      <c r="F6271" t="s">
        <v>92</v>
      </c>
      <c r="G6271" t="s">
        <v>102</v>
      </c>
      <c r="H6271" t="s">
        <v>212</v>
      </c>
      <c r="I6271" t="s">
        <v>5662</v>
      </c>
      <c r="J6271" t="s">
        <v>92</v>
      </c>
      <c r="K6271" t="s">
        <v>7635</v>
      </c>
      <c r="L6271" t="s">
        <v>476</v>
      </c>
      <c r="M6271" s="17">
        <f>VLOOKUP($K6271,[1]Budget!$V:$AE,5,0)*IF($C6271="1 - Revenues",1,IF(AND($C6271="5 - Transfers",MID(I6271,15,1)="4"),1,-1))</f>
        <v>-7000</v>
      </c>
      <c r="N6271" s="17">
        <f>VLOOKUP($K6271,[1]Budget!$V:$AE,6,0)*IF($C6271="1 - Revenues",1,IF(AND($C6271="5 - Transfers",MID(J6271,15,1)="4"),1,-1))</f>
        <v>-2000</v>
      </c>
      <c r="O6271" s="17">
        <f>IFERROR(IF(RIGHT(LEFT(K6271,15),1)="4",VLOOKUP(K6271,'[1]Budget Worksheet'!A:B,2,0),-1*VLOOKUP(K6271,'[1]Budget Worksheet'!A:B,2,0)),0)</f>
        <v>-150000</v>
      </c>
      <c r="P6271" s="17">
        <f>VLOOKUP($K6271,[1]Budget!$V:$AE,8,0)*IF($C6271="1 - Revenues",1,IF(AND($C6271="5 - Transfers",MID($K6271,15,1)="4"),1,-1))</f>
        <v>-150000</v>
      </c>
      <c r="Q6271" s="17">
        <f>VLOOKUP($K6271,[1]Budget!$V:$AE,10,0)*IF($C6271="1 - Revenues",1,IF(AND($C6271="5 - Transfers",MID(K6271,15,1)="4"),1,-1))</f>
        <v>0</v>
      </c>
      <c r="S6271" s="18" t="b">
        <f>IF(LEFT(C6271,1)="1",1,-1)*SUMIF([1]Budget!V:V,'Budget Worksheet for Pivot Tabl'!K6271,[1]Budget!AC:AC)=P6271</f>
        <v>1</v>
      </c>
    </row>
    <row r="6272" spans="1:19" x14ac:dyDescent="0.25">
      <c r="A6272" t="s">
        <v>91</v>
      </c>
      <c r="B6272" t="s">
        <v>92</v>
      </c>
      <c r="C6272" t="s">
        <v>9</v>
      </c>
      <c r="D6272" t="str">
        <f t="shared" si="97"/>
        <v>OUTFLOWS</v>
      </c>
      <c r="E6272" t="s">
        <v>127</v>
      </c>
      <c r="F6272" t="s">
        <v>92</v>
      </c>
      <c r="G6272" t="s">
        <v>102</v>
      </c>
      <c r="H6272" t="s">
        <v>212</v>
      </c>
      <c r="I6272" t="s">
        <v>5662</v>
      </c>
      <c r="J6272" t="s">
        <v>92</v>
      </c>
      <c r="K6272" t="s">
        <v>7636</v>
      </c>
      <c r="L6272" t="s">
        <v>7377</v>
      </c>
      <c r="M6272" s="17">
        <f>VLOOKUP($K6272,[1]Budget!$V:$AE,5,0)*IF($C6272="1 - Revenues",1,IF(AND($C6272="5 - Transfers",MID(I6272,15,1)="4"),1,-1))</f>
        <v>0</v>
      </c>
      <c r="N6272" s="17">
        <f>VLOOKUP($K6272,[1]Budget!$V:$AE,6,0)*IF($C6272="1 - Revenues",1,IF(AND($C6272="5 - Transfers",MID(J6272,15,1)="4"),1,-1))</f>
        <v>0</v>
      </c>
      <c r="O6272" s="17">
        <f>IFERROR(IF(RIGHT(LEFT(K6272,15),1)="4",VLOOKUP(K6272,'[1]Budget Worksheet'!A:B,2,0),-1*VLOOKUP(K6272,'[1]Budget Worksheet'!A:B,2,0)),0)</f>
        <v>0</v>
      </c>
      <c r="P6272" s="17">
        <f>VLOOKUP($K6272,[1]Budget!$V:$AE,8,0)*IF($C6272="1 - Revenues",1,IF(AND($C6272="5 - Transfers",MID($K6272,15,1)="4"),1,-1))</f>
        <v>0</v>
      </c>
      <c r="Q6272" s="17">
        <f>VLOOKUP($K6272,[1]Budget!$V:$AE,10,0)*IF($C6272="1 - Revenues",1,IF(AND($C6272="5 - Transfers",MID(K6272,15,1)="4"),1,-1))</f>
        <v>0</v>
      </c>
      <c r="S6272" s="18" t="b">
        <f>IF(LEFT(C6272,1)="1",1,-1)*SUMIF([1]Budget!V:V,'Budget Worksheet for Pivot Tabl'!K6272,[1]Budget!AC:AC)=P6272</f>
        <v>1</v>
      </c>
    </row>
    <row r="6273" spans="1:19" x14ac:dyDescent="0.25">
      <c r="A6273" t="s">
        <v>91</v>
      </c>
      <c r="B6273" t="s">
        <v>92</v>
      </c>
      <c r="C6273" t="s">
        <v>9</v>
      </c>
      <c r="D6273" t="str">
        <f t="shared" si="97"/>
        <v>OUTFLOWS</v>
      </c>
      <c r="E6273" t="s">
        <v>127</v>
      </c>
      <c r="F6273" t="s">
        <v>92</v>
      </c>
      <c r="G6273" t="s">
        <v>102</v>
      </c>
      <c r="H6273" t="s">
        <v>212</v>
      </c>
      <c r="I6273" t="s">
        <v>5662</v>
      </c>
      <c r="J6273" t="s">
        <v>92</v>
      </c>
      <c r="K6273" t="s">
        <v>7637</v>
      </c>
      <c r="L6273" t="s">
        <v>482</v>
      </c>
      <c r="M6273" s="17">
        <f>VLOOKUP($K6273,[1]Budget!$V:$AE,5,0)*IF($C6273="1 - Revenues",1,IF(AND($C6273="5 - Transfers",MID(I6273,15,1)="4"),1,-1))</f>
        <v>-7000</v>
      </c>
      <c r="N6273" s="17">
        <f>VLOOKUP($K6273,[1]Budget!$V:$AE,6,0)*IF($C6273="1 - Revenues",1,IF(AND($C6273="5 - Transfers",MID(J6273,15,1)="4"),1,-1))</f>
        <v>-10000</v>
      </c>
      <c r="O6273" s="17">
        <f>IFERROR(IF(RIGHT(LEFT(K6273,15),1)="4",VLOOKUP(K6273,'[1]Budget Worksheet'!A:B,2,0),-1*VLOOKUP(K6273,'[1]Budget Worksheet'!A:B,2,0)),0)</f>
        <v>0</v>
      </c>
      <c r="P6273" s="17">
        <f>VLOOKUP($K6273,[1]Budget!$V:$AE,8,0)*IF($C6273="1 - Revenues",1,IF(AND($C6273="5 - Transfers",MID($K6273,15,1)="4"),1,-1))</f>
        <v>-12000</v>
      </c>
      <c r="Q6273" s="17">
        <f>VLOOKUP($K6273,[1]Budget!$V:$AE,10,0)*IF($C6273="1 - Revenues",1,IF(AND($C6273="5 - Transfers",MID(K6273,15,1)="4"),1,-1))</f>
        <v>-12000</v>
      </c>
      <c r="S6273" s="18" t="b">
        <f>IF(LEFT(C6273,1)="1",1,-1)*SUMIF([1]Budget!V:V,'Budget Worksheet for Pivot Tabl'!K6273,[1]Budget!AC:AC)=P6273</f>
        <v>1</v>
      </c>
    </row>
    <row r="6274" spans="1:19" x14ac:dyDescent="0.25">
      <c r="A6274" t="s">
        <v>91</v>
      </c>
      <c r="B6274" t="s">
        <v>92</v>
      </c>
      <c r="C6274" t="s">
        <v>9</v>
      </c>
      <c r="D6274" t="str">
        <f t="shared" si="97"/>
        <v>OUTFLOWS</v>
      </c>
      <c r="E6274" t="s">
        <v>127</v>
      </c>
      <c r="F6274" t="s">
        <v>92</v>
      </c>
      <c r="G6274" t="s">
        <v>102</v>
      </c>
      <c r="H6274" t="s">
        <v>212</v>
      </c>
      <c r="I6274" t="s">
        <v>5662</v>
      </c>
      <c r="J6274" t="s">
        <v>92</v>
      </c>
      <c r="K6274" t="s">
        <v>7638</v>
      </c>
      <c r="L6274" t="s">
        <v>633</v>
      </c>
      <c r="M6274" s="17">
        <f>VLOOKUP($K6274,[1]Budget!$V:$AE,5,0)*IF($C6274="1 - Revenues",1,IF(AND($C6274="5 - Transfers",MID(I6274,15,1)="4"),1,-1))</f>
        <v>-22000</v>
      </c>
      <c r="N6274" s="17">
        <f>VLOOKUP($K6274,[1]Budget!$V:$AE,6,0)*IF($C6274="1 - Revenues",1,IF(AND($C6274="5 - Transfers",MID(J6274,15,1)="4"),1,-1))</f>
        <v>-25000</v>
      </c>
      <c r="O6274" s="17">
        <f>IFERROR(IF(RIGHT(LEFT(K6274,15),1)="4",VLOOKUP(K6274,'[1]Budget Worksheet'!A:B,2,0),-1*VLOOKUP(K6274,'[1]Budget Worksheet'!A:B,2,0)),0)</f>
        <v>0</v>
      </c>
      <c r="P6274" s="17">
        <f>VLOOKUP($K6274,[1]Budget!$V:$AE,8,0)*IF($C6274="1 - Revenues",1,IF(AND($C6274="5 - Transfers",MID($K6274,15,1)="4"),1,-1))</f>
        <v>-18000</v>
      </c>
      <c r="Q6274" s="17">
        <f>VLOOKUP($K6274,[1]Budget!$V:$AE,10,0)*IF($C6274="1 - Revenues",1,IF(AND($C6274="5 - Transfers",MID(K6274,15,1)="4"),1,-1))</f>
        <v>-18000</v>
      </c>
      <c r="S6274" s="18" t="b">
        <f>IF(LEFT(C6274,1)="1",1,-1)*SUMIF([1]Budget!V:V,'Budget Worksheet for Pivot Tabl'!K6274,[1]Budget!AC:AC)=P6274</f>
        <v>1</v>
      </c>
    </row>
    <row r="6275" spans="1:19" x14ac:dyDescent="0.25">
      <c r="A6275" t="s">
        <v>91</v>
      </c>
      <c r="B6275" t="s">
        <v>92</v>
      </c>
      <c r="C6275" t="s">
        <v>9</v>
      </c>
      <c r="D6275" t="str">
        <f t="shared" ref="D6275:D6338" si="98">IF(C6275="1 - Revenues","INFLOWS","OUTFLOWS")</f>
        <v>OUTFLOWS</v>
      </c>
      <c r="E6275" t="s">
        <v>127</v>
      </c>
      <c r="F6275" t="s">
        <v>92</v>
      </c>
      <c r="G6275" t="s">
        <v>102</v>
      </c>
      <c r="H6275" t="s">
        <v>212</v>
      </c>
      <c r="I6275" t="s">
        <v>5662</v>
      </c>
      <c r="J6275" t="s">
        <v>92</v>
      </c>
      <c r="K6275" t="s">
        <v>7639</v>
      </c>
      <c r="L6275" t="s">
        <v>635</v>
      </c>
      <c r="M6275" s="17">
        <f>VLOOKUP($K6275,[1]Budget!$V:$AE,5,0)*IF($C6275="1 - Revenues",1,IF(AND($C6275="5 - Transfers",MID(I6275,15,1)="4"),1,-1))</f>
        <v>-48000</v>
      </c>
      <c r="N6275" s="17">
        <f>VLOOKUP($K6275,[1]Budget!$V:$AE,6,0)*IF($C6275="1 - Revenues",1,IF(AND($C6275="5 - Transfers",MID(J6275,15,1)="4"),1,-1))</f>
        <v>-114000</v>
      </c>
      <c r="O6275" s="17">
        <f>IFERROR(IF(RIGHT(LEFT(K6275,15),1)="4",VLOOKUP(K6275,'[1]Budget Worksheet'!A:B,2,0),-1*VLOOKUP(K6275,'[1]Budget Worksheet'!A:B,2,0)),0)</f>
        <v>-171496</v>
      </c>
      <c r="P6275" s="17">
        <f>VLOOKUP($K6275,[1]Budget!$V:$AE,8,0)*IF($C6275="1 - Revenues",1,IF(AND($C6275="5 - Transfers",MID($K6275,15,1)="4"),1,-1))</f>
        <v>-145000</v>
      </c>
      <c r="Q6275" s="17">
        <f>VLOOKUP($K6275,[1]Budget!$V:$AE,10,0)*IF($C6275="1 - Revenues",1,IF(AND($C6275="5 - Transfers",MID(K6275,15,1)="4"),1,-1))</f>
        <v>26496</v>
      </c>
      <c r="S6275" s="18" t="b">
        <f>IF(LEFT(C6275,1)="1",1,-1)*SUMIF([1]Budget!V:V,'Budget Worksheet for Pivot Tabl'!K6275,[1]Budget!AC:AC)=P6275</f>
        <v>1</v>
      </c>
    </row>
    <row r="6276" spans="1:19" x14ac:dyDescent="0.25">
      <c r="A6276" t="s">
        <v>91</v>
      </c>
      <c r="B6276" t="s">
        <v>92</v>
      </c>
      <c r="C6276" t="s">
        <v>9</v>
      </c>
      <c r="D6276" t="str">
        <f t="shared" si="98"/>
        <v>OUTFLOWS</v>
      </c>
      <c r="E6276" t="s">
        <v>127</v>
      </c>
      <c r="F6276" t="s">
        <v>92</v>
      </c>
      <c r="G6276" t="s">
        <v>102</v>
      </c>
      <c r="H6276" t="s">
        <v>212</v>
      </c>
      <c r="I6276" t="s">
        <v>5662</v>
      </c>
      <c r="J6276" t="s">
        <v>92</v>
      </c>
      <c r="K6276" t="s">
        <v>7640</v>
      </c>
      <c r="L6276" t="s">
        <v>484</v>
      </c>
      <c r="M6276" s="17">
        <f>VLOOKUP($K6276,[1]Budget!$V:$AE,5,0)*IF($C6276="1 - Revenues",1,IF(AND($C6276="5 - Transfers",MID(I6276,15,1)="4"),1,-1))</f>
        <v>-2000</v>
      </c>
      <c r="N6276" s="17">
        <f>VLOOKUP($K6276,[1]Budget!$V:$AE,6,0)*IF($C6276="1 - Revenues",1,IF(AND($C6276="5 - Transfers",MID(J6276,15,1)="4"),1,-1))</f>
        <v>-2000</v>
      </c>
      <c r="O6276" s="17">
        <f>IFERROR(IF(RIGHT(LEFT(K6276,15),1)="4",VLOOKUP(K6276,'[1]Budget Worksheet'!A:B,2,0),-1*VLOOKUP(K6276,'[1]Budget Worksheet'!A:B,2,0)),0)</f>
        <v>-2000</v>
      </c>
      <c r="P6276" s="17">
        <f>VLOOKUP($K6276,[1]Budget!$V:$AE,8,0)*IF($C6276="1 - Revenues",1,IF(AND($C6276="5 - Transfers",MID($K6276,15,1)="4"),1,-1))</f>
        <v>-3000</v>
      </c>
      <c r="Q6276" s="17">
        <f>VLOOKUP($K6276,[1]Budget!$V:$AE,10,0)*IF($C6276="1 - Revenues",1,IF(AND($C6276="5 - Transfers",MID(K6276,15,1)="4"),1,-1))</f>
        <v>-1000</v>
      </c>
      <c r="S6276" s="18" t="b">
        <f>IF(LEFT(C6276,1)="1",1,-1)*SUMIF([1]Budget!V:V,'Budget Worksheet for Pivot Tabl'!K6276,[1]Budget!AC:AC)=P6276</f>
        <v>1</v>
      </c>
    </row>
    <row r="6277" spans="1:19" x14ac:dyDescent="0.25">
      <c r="A6277" t="s">
        <v>91</v>
      </c>
      <c r="B6277" t="s">
        <v>92</v>
      </c>
      <c r="C6277" t="s">
        <v>9</v>
      </c>
      <c r="D6277" t="str">
        <f t="shared" si="98"/>
        <v>OUTFLOWS</v>
      </c>
      <c r="E6277" t="s">
        <v>127</v>
      </c>
      <c r="F6277" t="s">
        <v>92</v>
      </c>
      <c r="G6277" t="s">
        <v>102</v>
      </c>
      <c r="H6277" t="s">
        <v>212</v>
      </c>
      <c r="I6277" t="s">
        <v>5662</v>
      </c>
      <c r="J6277" t="s">
        <v>92</v>
      </c>
      <c r="K6277" t="s">
        <v>7641</v>
      </c>
      <c r="L6277" t="s">
        <v>640</v>
      </c>
      <c r="M6277" s="17">
        <f>VLOOKUP($K6277,[1]Budget!$V:$AE,5,0)*IF($C6277="1 - Revenues",1,IF(AND($C6277="5 - Transfers",MID(I6277,15,1)="4"),1,-1))</f>
        <v>-35000</v>
      </c>
      <c r="N6277" s="17">
        <f>VLOOKUP($K6277,[1]Budget!$V:$AE,6,0)*IF($C6277="1 - Revenues",1,IF(AND($C6277="5 - Transfers",MID(J6277,15,1)="4"),1,-1))</f>
        <v>-31000</v>
      </c>
      <c r="O6277" s="17">
        <f>IFERROR(IF(RIGHT(LEFT(K6277,15),1)="4",VLOOKUP(K6277,'[1]Budget Worksheet'!A:B,2,0),-1*VLOOKUP(K6277,'[1]Budget Worksheet'!A:B,2,0)),0)</f>
        <v>-35000</v>
      </c>
      <c r="P6277" s="17">
        <f>VLOOKUP($K6277,[1]Budget!$V:$AE,8,0)*IF($C6277="1 - Revenues",1,IF(AND($C6277="5 - Transfers",MID($K6277,15,1)="4"),1,-1))</f>
        <v>-95000</v>
      </c>
      <c r="Q6277" s="17">
        <f>VLOOKUP($K6277,[1]Budget!$V:$AE,10,0)*IF($C6277="1 - Revenues",1,IF(AND($C6277="5 - Transfers",MID(K6277,15,1)="4"),1,-1))</f>
        <v>-60000</v>
      </c>
      <c r="S6277" s="18" t="b">
        <f>IF(LEFT(C6277,1)="1",1,-1)*SUMIF([1]Budget!V:V,'Budget Worksheet for Pivot Tabl'!K6277,[1]Budget!AC:AC)=P6277</f>
        <v>1</v>
      </c>
    </row>
    <row r="6278" spans="1:19" x14ac:dyDescent="0.25">
      <c r="A6278" t="s">
        <v>91</v>
      </c>
      <c r="B6278" t="s">
        <v>92</v>
      </c>
      <c r="C6278" t="s">
        <v>9</v>
      </c>
      <c r="D6278" t="str">
        <f t="shared" si="98"/>
        <v>OUTFLOWS</v>
      </c>
      <c r="E6278" t="s">
        <v>127</v>
      </c>
      <c r="F6278" t="s">
        <v>92</v>
      </c>
      <c r="G6278" t="s">
        <v>102</v>
      </c>
      <c r="H6278" t="s">
        <v>212</v>
      </c>
      <c r="I6278" t="s">
        <v>5662</v>
      </c>
      <c r="J6278" t="s">
        <v>92</v>
      </c>
      <c r="K6278" t="s">
        <v>7642</v>
      </c>
      <c r="L6278" t="s">
        <v>900</v>
      </c>
      <c r="M6278" s="17">
        <f>VLOOKUP($K6278,[1]Budget!$V:$AE,5,0)*IF($C6278="1 - Revenues",1,IF(AND($C6278="5 - Transfers",MID(I6278,15,1)="4"),1,-1))</f>
        <v>0</v>
      </c>
      <c r="N6278" s="17">
        <f>VLOOKUP($K6278,[1]Budget!$V:$AE,6,0)*IF($C6278="1 - Revenues",1,IF(AND($C6278="5 - Transfers",MID(J6278,15,1)="4"),1,-1))</f>
        <v>0</v>
      </c>
      <c r="O6278" s="17">
        <f>IFERROR(IF(RIGHT(LEFT(K6278,15),1)="4",VLOOKUP(K6278,'[1]Budget Worksheet'!A:B,2,0),-1*VLOOKUP(K6278,'[1]Budget Worksheet'!A:B,2,0)),0)</f>
        <v>0</v>
      </c>
      <c r="P6278" s="17">
        <f>VLOOKUP($K6278,[1]Budget!$V:$AE,8,0)*IF($C6278="1 - Revenues",1,IF(AND($C6278="5 - Transfers",MID($K6278,15,1)="4"),1,-1))</f>
        <v>0</v>
      </c>
      <c r="Q6278" s="17">
        <f>VLOOKUP($K6278,[1]Budget!$V:$AE,10,0)*IF($C6278="1 - Revenues",1,IF(AND($C6278="5 - Transfers",MID(K6278,15,1)="4"),1,-1))</f>
        <v>0</v>
      </c>
      <c r="S6278" s="18" t="b">
        <f>IF(LEFT(C6278,1)="1",1,-1)*SUMIF([1]Budget!V:V,'Budget Worksheet for Pivot Tabl'!K6278,[1]Budget!AC:AC)=P6278</f>
        <v>1</v>
      </c>
    </row>
    <row r="6279" spans="1:19" x14ac:dyDescent="0.25">
      <c r="A6279" t="s">
        <v>91</v>
      </c>
      <c r="B6279" t="s">
        <v>92</v>
      </c>
      <c r="C6279" t="s">
        <v>9</v>
      </c>
      <c r="D6279" t="str">
        <f t="shared" si="98"/>
        <v>OUTFLOWS</v>
      </c>
      <c r="E6279" t="s">
        <v>127</v>
      </c>
      <c r="F6279" t="s">
        <v>92</v>
      </c>
      <c r="G6279" t="s">
        <v>102</v>
      </c>
      <c r="H6279" t="s">
        <v>212</v>
      </c>
      <c r="I6279" t="s">
        <v>5662</v>
      </c>
      <c r="J6279" t="s">
        <v>92</v>
      </c>
      <c r="K6279" t="s">
        <v>7643</v>
      </c>
      <c r="L6279" t="s">
        <v>486</v>
      </c>
      <c r="M6279" s="17">
        <f>VLOOKUP($K6279,[1]Budget!$V:$AE,5,0)*IF($C6279="1 - Revenues",1,IF(AND($C6279="5 - Transfers",MID(I6279,15,1)="4"),1,-1))</f>
        <v>0</v>
      </c>
      <c r="N6279" s="17">
        <f>VLOOKUP($K6279,[1]Budget!$V:$AE,6,0)*IF($C6279="1 - Revenues",1,IF(AND($C6279="5 - Transfers",MID(J6279,15,1)="4"),1,-1))</f>
        <v>0</v>
      </c>
      <c r="O6279" s="17">
        <f>IFERROR(IF(RIGHT(LEFT(K6279,15),1)="4",VLOOKUP(K6279,'[1]Budget Worksheet'!A:B,2,0),-1*VLOOKUP(K6279,'[1]Budget Worksheet'!A:B,2,0)),0)</f>
        <v>-400</v>
      </c>
      <c r="P6279" s="17">
        <f>VLOOKUP($K6279,[1]Budget!$V:$AE,8,0)*IF($C6279="1 - Revenues",1,IF(AND($C6279="5 - Transfers",MID($K6279,15,1)="4"),1,-1))</f>
        <v>-400</v>
      </c>
      <c r="Q6279" s="17">
        <f>VLOOKUP($K6279,[1]Budget!$V:$AE,10,0)*IF($C6279="1 - Revenues",1,IF(AND($C6279="5 - Transfers",MID(K6279,15,1)="4"),1,-1))</f>
        <v>0</v>
      </c>
      <c r="S6279" s="18" t="b">
        <f>IF(LEFT(C6279,1)="1",1,-1)*SUMIF([1]Budget!V:V,'Budget Worksheet for Pivot Tabl'!K6279,[1]Budget!AC:AC)=P6279</f>
        <v>1</v>
      </c>
    </row>
    <row r="6280" spans="1:19" x14ac:dyDescent="0.25">
      <c r="A6280" t="s">
        <v>91</v>
      </c>
      <c r="B6280" t="s">
        <v>92</v>
      </c>
      <c r="C6280" t="s">
        <v>9</v>
      </c>
      <c r="D6280" t="str">
        <f t="shared" si="98"/>
        <v>OUTFLOWS</v>
      </c>
      <c r="E6280" t="s">
        <v>127</v>
      </c>
      <c r="F6280" t="s">
        <v>92</v>
      </c>
      <c r="G6280" t="s">
        <v>102</v>
      </c>
      <c r="H6280" t="s">
        <v>212</v>
      </c>
      <c r="I6280" t="s">
        <v>5662</v>
      </c>
      <c r="J6280" t="s">
        <v>92</v>
      </c>
      <c r="K6280" t="s">
        <v>7644</v>
      </c>
      <c r="L6280" t="s">
        <v>1037</v>
      </c>
      <c r="M6280" s="17">
        <f>VLOOKUP($K6280,[1]Budget!$V:$AE,5,0)*IF($C6280="1 - Revenues",1,IF(AND($C6280="5 - Transfers",MID(I6280,15,1)="4"),1,-1))</f>
        <v>0</v>
      </c>
      <c r="N6280" s="17">
        <f>VLOOKUP($K6280,[1]Budget!$V:$AE,6,0)*IF($C6280="1 - Revenues",1,IF(AND($C6280="5 - Transfers",MID(J6280,15,1)="4"),1,-1))</f>
        <v>0</v>
      </c>
      <c r="O6280" s="17">
        <f>IFERROR(IF(RIGHT(LEFT(K6280,15),1)="4",VLOOKUP(K6280,'[1]Budget Worksheet'!A:B,2,0),-1*VLOOKUP(K6280,'[1]Budget Worksheet'!A:B,2,0)),0)</f>
        <v>-300</v>
      </c>
      <c r="P6280" s="17">
        <f>VLOOKUP($K6280,[1]Budget!$V:$AE,8,0)*IF($C6280="1 - Revenues",1,IF(AND($C6280="5 - Transfers",MID($K6280,15,1)="4"),1,-1))</f>
        <v>-300</v>
      </c>
      <c r="Q6280" s="17">
        <f>VLOOKUP($K6280,[1]Budget!$V:$AE,10,0)*IF($C6280="1 - Revenues",1,IF(AND($C6280="5 - Transfers",MID(K6280,15,1)="4"),1,-1))</f>
        <v>0</v>
      </c>
      <c r="S6280" s="18" t="b">
        <f>IF(LEFT(C6280,1)="1",1,-1)*SUMIF([1]Budget!V:V,'Budget Worksheet for Pivot Tabl'!K6280,[1]Budget!AC:AC)=P6280</f>
        <v>1</v>
      </c>
    </row>
    <row r="6281" spans="1:19" x14ac:dyDescent="0.25">
      <c r="A6281" t="s">
        <v>91</v>
      </c>
      <c r="B6281" t="s">
        <v>92</v>
      </c>
      <c r="C6281" t="s">
        <v>9</v>
      </c>
      <c r="D6281" t="str">
        <f t="shared" si="98"/>
        <v>OUTFLOWS</v>
      </c>
      <c r="E6281" t="s">
        <v>127</v>
      </c>
      <c r="F6281" t="s">
        <v>92</v>
      </c>
      <c r="G6281" t="s">
        <v>102</v>
      </c>
      <c r="H6281" t="s">
        <v>212</v>
      </c>
      <c r="I6281" t="s">
        <v>5662</v>
      </c>
      <c r="J6281" t="s">
        <v>92</v>
      </c>
      <c r="K6281" t="s">
        <v>7645</v>
      </c>
      <c r="L6281" t="s">
        <v>792</v>
      </c>
      <c r="M6281" s="17">
        <f>VLOOKUP($K6281,[1]Budget!$V:$AE,5,0)*IF($C6281="1 - Revenues",1,IF(AND($C6281="5 - Transfers",MID(I6281,15,1)="4"),1,-1))</f>
        <v>-159000</v>
      </c>
      <c r="N6281" s="17">
        <f>VLOOKUP($K6281,[1]Budget!$V:$AE,6,0)*IF($C6281="1 - Revenues",1,IF(AND($C6281="5 - Transfers",MID(J6281,15,1)="4"),1,-1))</f>
        <v>-250000</v>
      </c>
      <c r="O6281" s="17">
        <f>IFERROR(IF(RIGHT(LEFT(K6281,15),1)="4",VLOOKUP(K6281,'[1]Budget Worksheet'!A:B,2,0),-1*VLOOKUP(K6281,'[1]Budget Worksheet'!A:B,2,0)),0)</f>
        <v>-414100</v>
      </c>
      <c r="P6281" s="17">
        <f>VLOOKUP($K6281,[1]Budget!$V:$AE,8,0)*IF($C6281="1 - Revenues",1,IF(AND($C6281="5 - Transfers",MID($K6281,15,1)="4"),1,-1))</f>
        <v>-494100</v>
      </c>
      <c r="Q6281" s="17">
        <f>VLOOKUP($K6281,[1]Budget!$V:$AE,10,0)*IF($C6281="1 - Revenues",1,IF(AND($C6281="5 - Transfers",MID(K6281,15,1)="4"),1,-1))</f>
        <v>-80000</v>
      </c>
      <c r="S6281" s="18" t="b">
        <f>IF(LEFT(C6281,1)="1",1,-1)*SUMIF([1]Budget!V:V,'Budget Worksheet for Pivot Tabl'!K6281,[1]Budget!AC:AC)=P6281</f>
        <v>1</v>
      </c>
    </row>
    <row r="6282" spans="1:19" x14ac:dyDescent="0.25">
      <c r="A6282" t="s">
        <v>91</v>
      </c>
      <c r="B6282" t="s">
        <v>92</v>
      </c>
      <c r="C6282" t="s">
        <v>9</v>
      </c>
      <c r="D6282" t="str">
        <f t="shared" si="98"/>
        <v>OUTFLOWS</v>
      </c>
      <c r="E6282" t="s">
        <v>127</v>
      </c>
      <c r="F6282" t="s">
        <v>92</v>
      </c>
      <c r="G6282" t="s">
        <v>102</v>
      </c>
      <c r="H6282" t="s">
        <v>212</v>
      </c>
      <c r="I6282" t="s">
        <v>5662</v>
      </c>
      <c r="J6282" t="s">
        <v>92</v>
      </c>
      <c r="K6282" t="s">
        <v>7646</v>
      </c>
      <c r="L6282" t="s">
        <v>490</v>
      </c>
      <c r="M6282" s="17">
        <f>VLOOKUP($K6282,[1]Budget!$V:$AE,5,0)*IF($C6282="1 - Revenues",1,IF(AND($C6282="5 - Transfers",MID(I6282,15,1)="4"),1,-1))</f>
        <v>-10000</v>
      </c>
      <c r="N6282" s="17">
        <f>VLOOKUP($K6282,[1]Budget!$V:$AE,6,0)*IF($C6282="1 - Revenues",1,IF(AND($C6282="5 - Transfers",MID(J6282,15,1)="4"),1,-1))</f>
        <v>0</v>
      </c>
      <c r="O6282" s="17">
        <f>IFERROR(IF(RIGHT(LEFT(K6282,15),1)="4",VLOOKUP(K6282,'[1]Budget Worksheet'!A:B,2,0),-1*VLOOKUP(K6282,'[1]Budget Worksheet'!A:B,2,0)),0)</f>
        <v>-600</v>
      </c>
      <c r="P6282" s="17">
        <f>VLOOKUP($K6282,[1]Budget!$V:$AE,8,0)*IF($C6282="1 - Revenues",1,IF(AND($C6282="5 - Transfers",MID($K6282,15,1)="4"),1,-1))</f>
        <v>-5250</v>
      </c>
      <c r="Q6282" s="17">
        <f>VLOOKUP($K6282,[1]Budget!$V:$AE,10,0)*IF($C6282="1 - Revenues",1,IF(AND($C6282="5 - Transfers",MID(K6282,15,1)="4"),1,-1))</f>
        <v>-4650</v>
      </c>
      <c r="S6282" s="18" t="b">
        <f>IF(LEFT(C6282,1)="1",1,-1)*SUMIF([1]Budget!V:V,'Budget Worksheet for Pivot Tabl'!K6282,[1]Budget!AC:AC)=P6282</f>
        <v>1</v>
      </c>
    </row>
    <row r="6283" spans="1:19" x14ac:dyDescent="0.25">
      <c r="A6283" t="s">
        <v>91</v>
      </c>
      <c r="B6283" t="s">
        <v>92</v>
      </c>
      <c r="C6283" t="s">
        <v>9</v>
      </c>
      <c r="D6283" t="str">
        <f t="shared" si="98"/>
        <v>OUTFLOWS</v>
      </c>
      <c r="E6283" t="s">
        <v>127</v>
      </c>
      <c r="F6283" t="s">
        <v>92</v>
      </c>
      <c r="G6283" t="s">
        <v>102</v>
      </c>
      <c r="H6283" t="s">
        <v>212</v>
      </c>
      <c r="I6283" t="s">
        <v>5662</v>
      </c>
      <c r="J6283" t="s">
        <v>92</v>
      </c>
      <c r="K6283" t="s">
        <v>7647</v>
      </c>
      <c r="L6283" t="s">
        <v>954</v>
      </c>
      <c r="M6283" s="17">
        <f>VLOOKUP($K6283,[1]Budget!$V:$AE,5,0)*IF($C6283="1 - Revenues",1,IF(AND($C6283="5 - Transfers",MID(I6283,15,1)="4"),1,-1))</f>
        <v>-755000</v>
      </c>
      <c r="N6283" s="17">
        <f>VLOOKUP($K6283,[1]Budget!$V:$AE,6,0)*IF($C6283="1 - Revenues",1,IF(AND($C6283="5 - Transfers",MID(J6283,15,1)="4"),1,-1))</f>
        <v>-1417000</v>
      </c>
      <c r="O6283" s="17">
        <f>IFERROR(IF(RIGHT(LEFT(K6283,15),1)="4",VLOOKUP(K6283,'[1]Budget Worksheet'!A:B,2,0),-1*VLOOKUP(K6283,'[1]Budget Worksheet'!A:B,2,0)),0)</f>
        <v>-1191376</v>
      </c>
      <c r="P6283" s="17">
        <f>VLOOKUP($K6283,[1]Budget!$V:$AE,8,0)*IF($C6283="1 - Revenues",1,IF(AND($C6283="5 - Transfers",MID($K6283,15,1)="4"),1,-1))</f>
        <v>-1550085</v>
      </c>
      <c r="Q6283" s="17">
        <f>VLOOKUP($K6283,[1]Budget!$V:$AE,10,0)*IF($C6283="1 - Revenues",1,IF(AND($C6283="5 - Transfers",MID(K6283,15,1)="4"),1,-1))</f>
        <v>-358709</v>
      </c>
      <c r="S6283" s="18" t="b">
        <f>IF(LEFT(C6283,1)="1",1,-1)*SUMIF([1]Budget!V:V,'Budget Worksheet for Pivot Tabl'!K6283,[1]Budget!AC:AC)=P6283</f>
        <v>1</v>
      </c>
    </row>
    <row r="6284" spans="1:19" x14ac:dyDescent="0.25">
      <c r="A6284" t="s">
        <v>91</v>
      </c>
      <c r="B6284" t="s">
        <v>92</v>
      </c>
      <c r="C6284" t="s">
        <v>9</v>
      </c>
      <c r="D6284" t="str">
        <f t="shared" si="98"/>
        <v>OUTFLOWS</v>
      </c>
      <c r="E6284" t="s">
        <v>127</v>
      </c>
      <c r="F6284" t="s">
        <v>92</v>
      </c>
      <c r="G6284" t="s">
        <v>102</v>
      </c>
      <c r="H6284" t="s">
        <v>212</v>
      </c>
      <c r="I6284" t="s">
        <v>5662</v>
      </c>
      <c r="J6284" t="s">
        <v>92</v>
      </c>
      <c r="K6284" t="s">
        <v>7648</v>
      </c>
      <c r="L6284" t="s">
        <v>1745</v>
      </c>
      <c r="M6284" s="17">
        <f>VLOOKUP($K6284,[1]Budget!$V:$AE,5,0)*IF($C6284="1 - Revenues",1,IF(AND($C6284="5 - Transfers",MID(I6284,15,1)="4"),1,-1))</f>
        <v>-18000</v>
      </c>
      <c r="N6284" s="17">
        <f>VLOOKUP($K6284,[1]Budget!$V:$AE,6,0)*IF($C6284="1 - Revenues",1,IF(AND($C6284="5 - Transfers",MID(J6284,15,1)="4"),1,-1))</f>
        <v>-51000</v>
      </c>
      <c r="O6284" s="17">
        <f>IFERROR(IF(RIGHT(LEFT(K6284,15),1)="4",VLOOKUP(K6284,'[1]Budget Worksheet'!A:B,2,0),-1*VLOOKUP(K6284,'[1]Budget Worksheet'!A:B,2,0)),0)</f>
        <v>-215000</v>
      </c>
      <c r="P6284" s="17">
        <f>VLOOKUP($K6284,[1]Budget!$V:$AE,8,0)*IF($C6284="1 - Revenues",1,IF(AND($C6284="5 - Transfers",MID($K6284,15,1)="4"),1,-1))</f>
        <v>-225000</v>
      </c>
      <c r="Q6284" s="17">
        <f>VLOOKUP($K6284,[1]Budget!$V:$AE,10,0)*IF($C6284="1 - Revenues",1,IF(AND($C6284="5 - Transfers",MID(K6284,15,1)="4"),1,-1))</f>
        <v>-10000</v>
      </c>
      <c r="S6284" s="18" t="b">
        <f>IF(LEFT(C6284,1)="1",1,-1)*SUMIF([1]Budget!V:V,'Budget Worksheet for Pivot Tabl'!K6284,[1]Budget!AC:AC)=P6284</f>
        <v>1</v>
      </c>
    </row>
    <row r="6285" spans="1:19" x14ac:dyDescent="0.25">
      <c r="A6285" t="s">
        <v>91</v>
      </c>
      <c r="B6285" t="s">
        <v>92</v>
      </c>
      <c r="C6285" t="s">
        <v>9</v>
      </c>
      <c r="D6285" t="str">
        <f t="shared" si="98"/>
        <v>OUTFLOWS</v>
      </c>
      <c r="E6285" t="s">
        <v>127</v>
      </c>
      <c r="F6285" t="s">
        <v>92</v>
      </c>
      <c r="G6285" t="s">
        <v>102</v>
      </c>
      <c r="H6285" t="s">
        <v>212</v>
      </c>
      <c r="I6285" t="s">
        <v>5662</v>
      </c>
      <c r="J6285" t="s">
        <v>92</v>
      </c>
      <c r="K6285" t="s">
        <v>7649</v>
      </c>
      <c r="L6285" t="s">
        <v>1220</v>
      </c>
      <c r="M6285" s="17">
        <f>VLOOKUP($K6285,[1]Budget!$V:$AE,5,0)*IF($C6285="1 - Revenues",1,IF(AND($C6285="5 - Transfers",MID(I6285,15,1)="4"),1,-1))</f>
        <v>0</v>
      </c>
      <c r="N6285" s="17">
        <f>VLOOKUP($K6285,[1]Budget!$V:$AE,6,0)*IF($C6285="1 - Revenues",1,IF(AND($C6285="5 - Transfers",MID(J6285,15,1)="4"),1,-1))</f>
        <v>-5000</v>
      </c>
      <c r="O6285" s="17">
        <f>IFERROR(IF(RIGHT(LEFT(K6285,15),1)="4",VLOOKUP(K6285,'[1]Budget Worksheet'!A:B,2,0),-1*VLOOKUP(K6285,'[1]Budget Worksheet'!A:B,2,0)),0)</f>
        <v>0</v>
      </c>
      <c r="P6285" s="17">
        <f>VLOOKUP($K6285,[1]Budget!$V:$AE,8,0)*IF($C6285="1 - Revenues",1,IF(AND($C6285="5 - Transfers",MID($K6285,15,1)="4"),1,-1))</f>
        <v>0</v>
      </c>
      <c r="Q6285" s="17">
        <f>VLOOKUP($K6285,[1]Budget!$V:$AE,10,0)*IF($C6285="1 - Revenues",1,IF(AND($C6285="5 - Transfers",MID(K6285,15,1)="4"),1,-1))</f>
        <v>0</v>
      </c>
      <c r="S6285" s="18" t="b">
        <f>IF(LEFT(C6285,1)="1",1,-1)*SUMIF([1]Budget!V:V,'Budget Worksheet for Pivot Tabl'!K6285,[1]Budget!AC:AC)=P6285</f>
        <v>1</v>
      </c>
    </row>
    <row r="6286" spans="1:19" x14ac:dyDescent="0.25">
      <c r="A6286" t="s">
        <v>91</v>
      </c>
      <c r="B6286" t="s">
        <v>92</v>
      </c>
      <c r="C6286" t="s">
        <v>9</v>
      </c>
      <c r="D6286" t="str">
        <f t="shared" si="98"/>
        <v>OUTFLOWS</v>
      </c>
      <c r="E6286" t="s">
        <v>127</v>
      </c>
      <c r="F6286" t="s">
        <v>92</v>
      </c>
      <c r="G6286" t="s">
        <v>102</v>
      </c>
      <c r="H6286" t="s">
        <v>212</v>
      </c>
      <c r="I6286" t="s">
        <v>5662</v>
      </c>
      <c r="J6286" t="s">
        <v>92</v>
      </c>
      <c r="K6286" t="s">
        <v>7650</v>
      </c>
      <c r="L6286" t="s">
        <v>956</v>
      </c>
      <c r="M6286" s="17">
        <f>VLOOKUP($K6286,[1]Budget!$V:$AE,5,0)*IF($C6286="1 - Revenues",1,IF(AND($C6286="5 - Transfers",MID(I6286,15,1)="4"),1,-1))</f>
        <v>-8000</v>
      </c>
      <c r="N6286" s="17">
        <f>VLOOKUP($K6286,[1]Budget!$V:$AE,6,0)*IF($C6286="1 - Revenues",1,IF(AND($C6286="5 - Transfers",MID(J6286,15,1)="4"),1,-1))</f>
        <v>-3000</v>
      </c>
      <c r="O6286" s="17">
        <f>IFERROR(IF(RIGHT(LEFT(K6286,15),1)="4",VLOOKUP(K6286,'[1]Budget Worksheet'!A:B,2,0),-1*VLOOKUP(K6286,'[1]Budget Worksheet'!A:B,2,0)),0)</f>
        <v>0</v>
      </c>
      <c r="P6286" s="17">
        <f>VLOOKUP($K6286,[1]Budget!$V:$AE,8,0)*IF($C6286="1 - Revenues",1,IF(AND($C6286="5 - Transfers",MID($K6286,15,1)="4"),1,-1))</f>
        <v>0</v>
      </c>
      <c r="Q6286" s="17">
        <f>VLOOKUP($K6286,[1]Budget!$V:$AE,10,0)*IF($C6286="1 - Revenues",1,IF(AND($C6286="5 - Transfers",MID(K6286,15,1)="4"),1,-1))</f>
        <v>0</v>
      </c>
      <c r="S6286" s="18" t="b">
        <f>IF(LEFT(C6286,1)="1",1,-1)*SUMIF([1]Budget!V:V,'Budget Worksheet for Pivot Tabl'!K6286,[1]Budget!AC:AC)=P6286</f>
        <v>1</v>
      </c>
    </row>
    <row r="6287" spans="1:19" x14ac:dyDescent="0.25">
      <c r="A6287" t="s">
        <v>91</v>
      </c>
      <c r="B6287" t="s">
        <v>92</v>
      </c>
      <c r="C6287" t="s">
        <v>9</v>
      </c>
      <c r="D6287" t="str">
        <f t="shared" si="98"/>
        <v>OUTFLOWS</v>
      </c>
      <c r="E6287" t="s">
        <v>127</v>
      </c>
      <c r="F6287" t="s">
        <v>92</v>
      </c>
      <c r="G6287" t="s">
        <v>102</v>
      </c>
      <c r="H6287" t="s">
        <v>212</v>
      </c>
      <c r="I6287" t="s">
        <v>5662</v>
      </c>
      <c r="J6287" t="s">
        <v>92</v>
      </c>
      <c r="K6287" t="s">
        <v>7651</v>
      </c>
      <c r="L6287" t="s">
        <v>1058</v>
      </c>
      <c r="M6287" s="17">
        <f>VLOOKUP($K6287,[1]Budget!$V:$AE,5,0)*IF($C6287="1 - Revenues",1,IF(AND($C6287="5 - Transfers",MID(I6287,15,1)="4"),1,-1))</f>
        <v>0</v>
      </c>
      <c r="N6287" s="17">
        <f>VLOOKUP($K6287,[1]Budget!$V:$AE,6,0)*IF($C6287="1 - Revenues",1,IF(AND($C6287="5 - Transfers",MID(J6287,15,1)="4"),1,-1))</f>
        <v>0</v>
      </c>
      <c r="O6287" s="17">
        <f>IFERROR(IF(RIGHT(LEFT(K6287,15),1)="4",VLOOKUP(K6287,'[1]Budget Worksheet'!A:B,2,0),-1*VLOOKUP(K6287,'[1]Budget Worksheet'!A:B,2,0)),0)</f>
        <v>0</v>
      </c>
      <c r="P6287" s="17">
        <f>VLOOKUP($K6287,[1]Budget!$V:$AE,8,0)*IF($C6287="1 - Revenues",1,IF(AND($C6287="5 - Transfers",MID($K6287,15,1)="4"),1,-1))</f>
        <v>0</v>
      </c>
      <c r="Q6287" s="17">
        <f>VLOOKUP($K6287,[1]Budget!$V:$AE,10,0)*IF($C6287="1 - Revenues",1,IF(AND($C6287="5 - Transfers",MID(K6287,15,1)="4"),1,-1))</f>
        <v>0</v>
      </c>
      <c r="S6287" s="18" t="b">
        <f>IF(LEFT(C6287,1)="1",1,-1)*SUMIF([1]Budget!V:V,'Budget Worksheet for Pivot Tabl'!K6287,[1]Budget!AC:AC)=P6287</f>
        <v>1</v>
      </c>
    </row>
    <row r="6288" spans="1:19" x14ac:dyDescent="0.25">
      <c r="A6288" t="s">
        <v>91</v>
      </c>
      <c r="B6288" t="s">
        <v>92</v>
      </c>
      <c r="C6288" t="s">
        <v>9</v>
      </c>
      <c r="D6288" t="str">
        <f t="shared" si="98"/>
        <v>OUTFLOWS</v>
      </c>
      <c r="E6288" t="s">
        <v>127</v>
      </c>
      <c r="F6288" t="s">
        <v>92</v>
      </c>
      <c r="G6288" t="s">
        <v>102</v>
      </c>
      <c r="H6288" t="s">
        <v>212</v>
      </c>
      <c r="I6288" t="s">
        <v>5662</v>
      </c>
      <c r="J6288" t="s">
        <v>92</v>
      </c>
      <c r="K6288" t="s">
        <v>7652</v>
      </c>
      <c r="L6288" t="s">
        <v>492</v>
      </c>
      <c r="M6288" s="17">
        <f>VLOOKUP($K6288,[1]Budget!$V:$AE,5,0)*IF($C6288="1 - Revenues",1,IF(AND($C6288="5 - Transfers",MID(I6288,15,1)="4"),1,-1))</f>
        <v>-1000</v>
      </c>
      <c r="N6288" s="17">
        <f>VLOOKUP($K6288,[1]Budget!$V:$AE,6,0)*IF($C6288="1 - Revenues",1,IF(AND($C6288="5 - Transfers",MID(J6288,15,1)="4"),1,-1))</f>
        <v>0</v>
      </c>
      <c r="O6288" s="17">
        <f>IFERROR(IF(RIGHT(LEFT(K6288,15),1)="4",VLOOKUP(K6288,'[1]Budget Worksheet'!A:B,2,0),-1*VLOOKUP(K6288,'[1]Budget Worksheet'!A:B,2,0)),0)</f>
        <v>0</v>
      </c>
      <c r="P6288" s="17">
        <f>VLOOKUP($K6288,[1]Budget!$V:$AE,8,0)*IF($C6288="1 - Revenues",1,IF(AND($C6288="5 - Transfers",MID($K6288,15,1)="4"),1,-1))</f>
        <v>0</v>
      </c>
      <c r="Q6288" s="17">
        <f>VLOOKUP($K6288,[1]Budget!$V:$AE,10,0)*IF($C6288="1 - Revenues",1,IF(AND($C6288="5 - Transfers",MID(K6288,15,1)="4"),1,-1))</f>
        <v>0</v>
      </c>
      <c r="S6288" s="18" t="b">
        <f>IF(LEFT(C6288,1)="1",1,-1)*SUMIF([1]Budget!V:V,'Budget Worksheet for Pivot Tabl'!K6288,[1]Budget!AC:AC)=P6288</f>
        <v>1</v>
      </c>
    </row>
    <row r="6289" spans="1:19" x14ac:dyDescent="0.25">
      <c r="A6289" t="s">
        <v>91</v>
      </c>
      <c r="B6289" t="s">
        <v>92</v>
      </c>
      <c r="C6289" t="s">
        <v>9</v>
      </c>
      <c r="D6289" t="str">
        <f t="shared" si="98"/>
        <v>OUTFLOWS</v>
      </c>
      <c r="E6289" t="s">
        <v>127</v>
      </c>
      <c r="F6289" t="s">
        <v>92</v>
      </c>
      <c r="G6289" t="s">
        <v>102</v>
      </c>
      <c r="H6289" t="s">
        <v>212</v>
      </c>
      <c r="I6289" t="s">
        <v>5662</v>
      </c>
      <c r="J6289" t="s">
        <v>92</v>
      </c>
      <c r="K6289" t="s">
        <v>7653</v>
      </c>
      <c r="L6289" t="s">
        <v>645</v>
      </c>
      <c r="M6289" s="17">
        <f>VLOOKUP($K6289,[1]Budget!$V:$AE,5,0)*IF($C6289="1 - Revenues",1,IF(AND($C6289="5 - Transfers",MID(I6289,15,1)="4"),1,-1))</f>
        <v>-33000</v>
      </c>
      <c r="N6289" s="17">
        <f>VLOOKUP($K6289,[1]Budget!$V:$AE,6,0)*IF($C6289="1 - Revenues",1,IF(AND($C6289="5 - Transfers",MID(J6289,15,1)="4"),1,-1))</f>
        <v>-33000</v>
      </c>
      <c r="O6289" s="17">
        <f>IFERROR(IF(RIGHT(LEFT(K6289,15),1)="4",VLOOKUP(K6289,'[1]Budget Worksheet'!A:B,2,0),-1*VLOOKUP(K6289,'[1]Budget Worksheet'!A:B,2,0)),0)</f>
        <v>-33000</v>
      </c>
      <c r="P6289" s="17">
        <f>VLOOKUP($K6289,[1]Budget!$V:$AE,8,0)*IF($C6289="1 - Revenues",1,IF(AND($C6289="5 - Transfers",MID($K6289,15,1)="4"),1,-1))</f>
        <v>-32000</v>
      </c>
      <c r="Q6289" s="17">
        <f>VLOOKUP($K6289,[1]Budget!$V:$AE,10,0)*IF($C6289="1 - Revenues",1,IF(AND($C6289="5 - Transfers",MID(K6289,15,1)="4"),1,-1))</f>
        <v>1000</v>
      </c>
      <c r="S6289" s="18" t="b">
        <f>IF(LEFT(C6289,1)="1",1,-1)*SUMIF([1]Budget!V:V,'Budget Worksheet for Pivot Tabl'!K6289,[1]Budget!AC:AC)=P6289</f>
        <v>1</v>
      </c>
    </row>
    <row r="6290" spans="1:19" x14ac:dyDescent="0.25">
      <c r="A6290" t="s">
        <v>91</v>
      </c>
      <c r="B6290" t="s">
        <v>92</v>
      </c>
      <c r="C6290" t="s">
        <v>9</v>
      </c>
      <c r="D6290" t="str">
        <f t="shared" si="98"/>
        <v>OUTFLOWS</v>
      </c>
      <c r="E6290" t="s">
        <v>127</v>
      </c>
      <c r="F6290" t="s">
        <v>92</v>
      </c>
      <c r="G6290" t="s">
        <v>102</v>
      </c>
      <c r="H6290" t="s">
        <v>212</v>
      </c>
      <c r="I6290" t="s">
        <v>5662</v>
      </c>
      <c r="J6290" t="s">
        <v>92</v>
      </c>
      <c r="K6290" t="s">
        <v>7654</v>
      </c>
      <c r="L6290" t="s">
        <v>647</v>
      </c>
      <c r="M6290" s="17">
        <f>VLOOKUP($K6290,[1]Budget!$V:$AE,5,0)*IF($C6290="1 - Revenues",1,IF(AND($C6290="5 - Transfers",MID(I6290,15,1)="4"),1,-1))</f>
        <v>0</v>
      </c>
      <c r="N6290" s="17">
        <f>VLOOKUP($K6290,[1]Budget!$V:$AE,6,0)*IF($C6290="1 - Revenues",1,IF(AND($C6290="5 - Transfers",MID(J6290,15,1)="4"),1,-1))</f>
        <v>0</v>
      </c>
      <c r="O6290" s="17">
        <f>IFERROR(IF(RIGHT(LEFT(K6290,15),1)="4",VLOOKUP(K6290,'[1]Budget Worksheet'!A:B,2,0),-1*VLOOKUP(K6290,'[1]Budget Worksheet'!A:B,2,0)),0)</f>
        <v>0</v>
      </c>
      <c r="P6290" s="17">
        <f>VLOOKUP($K6290,[1]Budget!$V:$AE,8,0)*IF($C6290="1 - Revenues",1,IF(AND($C6290="5 - Transfers",MID($K6290,15,1)="4"),1,-1))</f>
        <v>0</v>
      </c>
      <c r="Q6290" s="17">
        <f>VLOOKUP($K6290,[1]Budget!$V:$AE,10,0)*IF($C6290="1 - Revenues",1,IF(AND($C6290="5 - Transfers",MID(K6290,15,1)="4"),1,-1))</f>
        <v>0</v>
      </c>
      <c r="S6290" s="18" t="b">
        <f>IF(LEFT(C6290,1)="1",1,-1)*SUMIF([1]Budget!V:V,'Budget Worksheet for Pivot Tabl'!K6290,[1]Budget!AC:AC)=P6290</f>
        <v>1</v>
      </c>
    </row>
    <row r="6291" spans="1:19" x14ac:dyDescent="0.25">
      <c r="A6291" t="s">
        <v>91</v>
      </c>
      <c r="B6291" t="s">
        <v>92</v>
      </c>
      <c r="C6291" t="s">
        <v>9</v>
      </c>
      <c r="D6291" t="str">
        <f t="shared" si="98"/>
        <v>OUTFLOWS</v>
      </c>
      <c r="E6291" t="s">
        <v>127</v>
      </c>
      <c r="F6291" t="s">
        <v>92</v>
      </c>
      <c r="G6291" t="s">
        <v>102</v>
      </c>
      <c r="H6291" t="s">
        <v>212</v>
      </c>
      <c r="I6291" t="s">
        <v>5662</v>
      </c>
      <c r="J6291" t="s">
        <v>92</v>
      </c>
      <c r="K6291" t="s">
        <v>7655</v>
      </c>
      <c r="L6291" t="s">
        <v>649</v>
      </c>
      <c r="M6291" s="17">
        <f>VLOOKUP($K6291,[1]Budget!$V:$AE,5,0)*IF($C6291="1 - Revenues",1,IF(AND($C6291="5 - Transfers",MID(I6291,15,1)="4"),1,-1))</f>
        <v>0</v>
      </c>
      <c r="N6291" s="17">
        <f>VLOOKUP($K6291,[1]Budget!$V:$AE,6,0)*IF($C6291="1 - Revenues",1,IF(AND($C6291="5 - Transfers",MID(J6291,15,1)="4"),1,-1))</f>
        <v>0</v>
      </c>
      <c r="O6291" s="17">
        <f>IFERROR(IF(RIGHT(LEFT(K6291,15),1)="4",VLOOKUP(K6291,'[1]Budget Worksheet'!A:B,2,0),-1*VLOOKUP(K6291,'[1]Budget Worksheet'!A:B,2,0)),0)</f>
        <v>0</v>
      </c>
      <c r="P6291" s="17">
        <f>VLOOKUP($K6291,[1]Budget!$V:$AE,8,0)*IF($C6291="1 - Revenues",1,IF(AND($C6291="5 - Transfers",MID($K6291,15,1)="4"),1,-1))</f>
        <v>0</v>
      </c>
      <c r="Q6291" s="17">
        <f>VLOOKUP($K6291,[1]Budget!$V:$AE,10,0)*IF($C6291="1 - Revenues",1,IF(AND($C6291="5 - Transfers",MID(K6291,15,1)="4"),1,-1))</f>
        <v>0</v>
      </c>
      <c r="S6291" s="18" t="b">
        <f>IF(LEFT(C6291,1)="1",1,-1)*SUMIF([1]Budget!V:V,'Budget Worksheet for Pivot Tabl'!K6291,[1]Budget!AC:AC)=P6291</f>
        <v>1</v>
      </c>
    </row>
    <row r="6292" spans="1:19" x14ac:dyDescent="0.25">
      <c r="A6292" t="s">
        <v>91</v>
      </c>
      <c r="B6292" t="s">
        <v>92</v>
      </c>
      <c r="C6292" t="s">
        <v>9</v>
      </c>
      <c r="D6292" t="str">
        <f t="shared" si="98"/>
        <v>OUTFLOWS</v>
      </c>
      <c r="E6292" t="s">
        <v>127</v>
      </c>
      <c r="F6292" t="s">
        <v>92</v>
      </c>
      <c r="G6292" t="s">
        <v>102</v>
      </c>
      <c r="H6292" t="s">
        <v>212</v>
      </c>
      <c r="I6292" t="s">
        <v>5662</v>
      </c>
      <c r="J6292" t="s">
        <v>92</v>
      </c>
      <c r="K6292" t="s">
        <v>7656</v>
      </c>
      <c r="L6292" t="s">
        <v>651</v>
      </c>
      <c r="M6292" s="17">
        <f>VLOOKUP($K6292,[1]Budget!$V:$AE,5,0)*IF($C6292="1 - Revenues",1,IF(AND($C6292="5 - Transfers",MID(I6292,15,1)="4"),1,-1))</f>
        <v>-2000</v>
      </c>
      <c r="N6292" s="17">
        <f>VLOOKUP($K6292,[1]Budget!$V:$AE,6,0)*IF($C6292="1 - Revenues",1,IF(AND($C6292="5 - Transfers",MID(J6292,15,1)="4"),1,-1))</f>
        <v>-1000</v>
      </c>
      <c r="O6292" s="17">
        <f>IFERROR(IF(RIGHT(LEFT(K6292,15),1)="4",VLOOKUP(K6292,'[1]Budget Worksheet'!A:B,2,0),-1*VLOOKUP(K6292,'[1]Budget Worksheet'!A:B,2,0)),0)</f>
        <v>-14600</v>
      </c>
      <c r="P6292" s="17">
        <f>VLOOKUP($K6292,[1]Budget!$V:$AE,8,0)*IF($C6292="1 - Revenues",1,IF(AND($C6292="5 - Transfers",MID($K6292,15,1)="4"),1,-1))</f>
        <v>-14600</v>
      </c>
      <c r="Q6292" s="17">
        <f>VLOOKUP($K6292,[1]Budget!$V:$AE,10,0)*IF($C6292="1 - Revenues",1,IF(AND($C6292="5 - Transfers",MID(K6292,15,1)="4"),1,-1))</f>
        <v>0</v>
      </c>
      <c r="S6292" s="18" t="b">
        <f>IF(LEFT(C6292,1)="1",1,-1)*SUMIF([1]Budget!V:V,'Budget Worksheet for Pivot Tabl'!K6292,[1]Budget!AC:AC)=P6292</f>
        <v>1</v>
      </c>
    </row>
    <row r="6293" spans="1:19" x14ac:dyDescent="0.25">
      <c r="A6293" t="s">
        <v>91</v>
      </c>
      <c r="B6293" t="s">
        <v>92</v>
      </c>
      <c r="C6293" t="s">
        <v>9</v>
      </c>
      <c r="D6293" t="str">
        <f t="shared" si="98"/>
        <v>OUTFLOWS</v>
      </c>
      <c r="E6293" t="s">
        <v>127</v>
      </c>
      <c r="F6293" t="s">
        <v>92</v>
      </c>
      <c r="G6293" t="s">
        <v>102</v>
      </c>
      <c r="H6293" t="s">
        <v>212</v>
      </c>
      <c r="I6293" t="s">
        <v>5662</v>
      </c>
      <c r="J6293" t="s">
        <v>92</v>
      </c>
      <c r="K6293" t="s">
        <v>7657</v>
      </c>
      <c r="L6293" t="s">
        <v>911</v>
      </c>
      <c r="M6293" s="17">
        <f>VLOOKUP($K6293,[1]Budget!$V:$AE,5,0)*IF($C6293="1 - Revenues",1,IF(AND($C6293="5 - Transfers",MID(I6293,15,1)="4"),1,-1))</f>
        <v>-47000</v>
      </c>
      <c r="N6293" s="17">
        <f>VLOOKUP($K6293,[1]Budget!$V:$AE,6,0)*IF($C6293="1 - Revenues",1,IF(AND($C6293="5 - Transfers",MID(J6293,15,1)="4"),1,-1))</f>
        <v>0</v>
      </c>
      <c r="O6293" s="17">
        <f>IFERROR(IF(RIGHT(LEFT(K6293,15),1)="4",VLOOKUP(K6293,'[1]Budget Worksheet'!A:B,2,0),-1*VLOOKUP(K6293,'[1]Budget Worksheet'!A:B,2,0)),0)</f>
        <v>0</v>
      </c>
      <c r="P6293" s="17">
        <f>VLOOKUP($K6293,[1]Budget!$V:$AE,8,0)*IF($C6293="1 - Revenues",1,IF(AND($C6293="5 - Transfers",MID($K6293,15,1)="4"),1,-1))</f>
        <v>0</v>
      </c>
      <c r="Q6293" s="17">
        <f>VLOOKUP($K6293,[1]Budget!$V:$AE,10,0)*IF($C6293="1 - Revenues",1,IF(AND($C6293="5 - Transfers",MID(K6293,15,1)="4"),1,-1))</f>
        <v>0</v>
      </c>
      <c r="S6293" s="18" t="b">
        <f>IF(LEFT(C6293,1)="1",1,-1)*SUMIF([1]Budget!V:V,'Budget Worksheet for Pivot Tabl'!K6293,[1]Budget!AC:AC)=P6293</f>
        <v>1</v>
      </c>
    </row>
    <row r="6294" spans="1:19" x14ac:dyDescent="0.25">
      <c r="A6294" t="s">
        <v>91</v>
      </c>
      <c r="B6294" t="s">
        <v>92</v>
      </c>
      <c r="C6294" t="s">
        <v>9</v>
      </c>
      <c r="D6294" t="str">
        <f t="shared" si="98"/>
        <v>OUTFLOWS</v>
      </c>
      <c r="E6294" t="s">
        <v>127</v>
      </c>
      <c r="F6294" t="s">
        <v>92</v>
      </c>
      <c r="G6294" t="s">
        <v>102</v>
      </c>
      <c r="H6294" t="s">
        <v>212</v>
      </c>
      <c r="I6294" t="s">
        <v>5662</v>
      </c>
      <c r="J6294" t="s">
        <v>92</v>
      </c>
      <c r="K6294" t="s">
        <v>7658</v>
      </c>
      <c r="L6294" t="s">
        <v>653</v>
      </c>
      <c r="M6294" s="17">
        <f>VLOOKUP($K6294,[1]Budget!$V:$AE,5,0)*IF($C6294="1 - Revenues",1,IF(AND($C6294="5 - Transfers",MID(I6294,15,1)="4"),1,-1))</f>
        <v>-1000</v>
      </c>
      <c r="N6294" s="17">
        <f>VLOOKUP($K6294,[1]Budget!$V:$AE,6,0)*IF($C6294="1 - Revenues",1,IF(AND($C6294="5 - Transfers",MID(J6294,15,1)="4"),1,-1))</f>
        <v>0</v>
      </c>
      <c r="O6294" s="17">
        <f>IFERROR(IF(RIGHT(LEFT(K6294,15),1)="4",VLOOKUP(K6294,'[1]Budget Worksheet'!A:B,2,0),-1*VLOOKUP(K6294,'[1]Budget Worksheet'!A:B,2,0)),0)</f>
        <v>0</v>
      </c>
      <c r="P6294" s="17">
        <f>VLOOKUP($K6294,[1]Budget!$V:$AE,8,0)*IF($C6294="1 - Revenues",1,IF(AND($C6294="5 - Transfers",MID($K6294,15,1)="4"),1,-1))</f>
        <v>0</v>
      </c>
      <c r="Q6294" s="17">
        <f>VLOOKUP($K6294,[1]Budget!$V:$AE,10,0)*IF($C6294="1 - Revenues",1,IF(AND($C6294="5 - Transfers",MID(K6294,15,1)="4"),1,-1))</f>
        <v>0</v>
      </c>
      <c r="S6294" s="18" t="b">
        <f>IF(LEFT(C6294,1)="1",1,-1)*SUMIF([1]Budget!V:V,'Budget Worksheet for Pivot Tabl'!K6294,[1]Budget!AC:AC)=P6294</f>
        <v>1</v>
      </c>
    </row>
    <row r="6295" spans="1:19" x14ac:dyDescent="0.25">
      <c r="A6295" t="s">
        <v>91</v>
      </c>
      <c r="B6295" t="s">
        <v>92</v>
      </c>
      <c r="C6295" t="s">
        <v>9</v>
      </c>
      <c r="D6295" t="str">
        <f t="shared" si="98"/>
        <v>OUTFLOWS</v>
      </c>
      <c r="E6295" t="s">
        <v>127</v>
      </c>
      <c r="F6295" t="s">
        <v>92</v>
      </c>
      <c r="G6295" t="s">
        <v>102</v>
      </c>
      <c r="H6295" t="s">
        <v>212</v>
      </c>
      <c r="I6295" t="s">
        <v>5662</v>
      </c>
      <c r="J6295" t="s">
        <v>92</v>
      </c>
      <c r="K6295" t="s">
        <v>7659</v>
      </c>
      <c r="L6295" t="s">
        <v>2484</v>
      </c>
      <c r="M6295" s="17">
        <f>VLOOKUP($K6295,[1]Budget!$V:$AE,5,0)*IF($C6295="1 - Revenues",1,IF(AND($C6295="5 - Transfers",MID(I6295,15,1)="4"),1,-1))</f>
        <v>-273000</v>
      </c>
      <c r="N6295" s="17">
        <f>VLOOKUP($K6295,[1]Budget!$V:$AE,6,0)*IF($C6295="1 - Revenues",1,IF(AND($C6295="5 - Transfers",MID(J6295,15,1)="4"),1,-1))</f>
        <v>-273000</v>
      </c>
      <c r="O6295" s="17">
        <f>IFERROR(IF(RIGHT(LEFT(K6295,15),1)="4",VLOOKUP(K6295,'[1]Budget Worksheet'!A:B,2,0),-1*VLOOKUP(K6295,'[1]Budget Worksheet'!A:B,2,0)),0)</f>
        <v>-273440</v>
      </c>
      <c r="P6295" s="17">
        <f>VLOOKUP($K6295,[1]Budget!$V:$AE,8,0)*IF($C6295="1 - Revenues",1,IF(AND($C6295="5 - Transfers",MID($K6295,15,1)="4"),1,-1))</f>
        <v>-273440</v>
      </c>
      <c r="Q6295" s="17">
        <f>VLOOKUP($K6295,[1]Budget!$V:$AE,10,0)*IF($C6295="1 - Revenues",1,IF(AND($C6295="5 - Transfers",MID(K6295,15,1)="4"),1,-1))</f>
        <v>0</v>
      </c>
      <c r="S6295" s="18" t="b">
        <f>IF(LEFT(C6295,1)="1",1,-1)*SUMIF([1]Budget!V:V,'Budget Worksheet for Pivot Tabl'!K6295,[1]Budget!AC:AC)=P6295</f>
        <v>1</v>
      </c>
    </row>
    <row r="6296" spans="1:19" x14ac:dyDescent="0.25">
      <c r="A6296" t="s">
        <v>91</v>
      </c>
      <c r="B6296" t="s">
        <v>92</v>
      </c>
      <c r="C6296" t="s">
        <v>9</v>
      </c>
      <c r="D6296" t="str">
        <f t="shared" si="98"/>
        <v>OUTFLOWS</v>
      </c>
      <c r="E6296" t="s">
        <v>127</v>
      </c>
      <c r="F6296" t="s">
        <v>92</v>
      </c>
      <c r="G6296" t="s">
        <v>102</v>
      </c>
      <c r="H6296" t="s">
        <v>212</v>
      </c>
      <c r="I6296" t="s">
        <v>5662</v>
      </c>
      <c r="J6296" t="s">
        <v>92</v>
      </c>
      <c r="K6296" t="s">
        <v>7660</v>
      </c>
      <c r="L6296" t="s">
        <v>2488</v>
      </c>
      <c r="M6296" s="17">
        <f>VLOOKUP($K6296,[1]Budget!$V:$AE,5,0)*IF($C6296="1 - Revenues",1,IF(AND($C6296="5 - Transfers",MID(I6296,15,1)="4"),1,-1))</f>
        <v>0</v>
      </c>
      <c r="N6296" s="17">
        <f>VLOOKUP($K6296,[1]Budget!$V:$AE,6,0)*IF($C6296="1 - Revenues",1,IF(AND($C6296="5 - Transfers",MID(J6296,15,1)="4"),1,-1))</f>
        <v>0</v>
      </c>
      <c r="O6296" s="17">
        <f>IFERROR(IF(RIGHT(LEFT(K6296,15),1)="4",VLOOKUP(K6296,'[1]Budget Worksheet'!A:B,2,0),-1*VLOOKUP(K6296,'[1]Budget Worksheet'!A:B,2,0)),0)</f>
        <v>0</v>
      </c>
      <c r="P6296" s="17">
        <f>VLOOKUP($K6296,[1]Budget!$V:$AE,8,0)*IF($C6296="1 - Revenues",1,IF(AND($C6296="5 - Transfers",MID($K6296,15,1)="4"),1,-1))</f>
        <v>0</v>
      </c>
      <c r="Q6296" s="17">
        <f>VLOOKUP($K6296,[1]Budget!$V:$AE,10,0)*IF($C6296="1 - Revenues",1,IF(AND($C6296="5 - Transfers",MID(K6296,15,1)="4"),1,-1))</f>
        <v>0</v>
      </c>
      <c r="S6296" s="18" t="b">
        <f>IF(LEFT(C6296,1)="1",1,-1)*SUMIF([1]Budget!V:V,'Budget Worksheet for Pivot Tabl'!K6296,[1]Budget!AC:AC)=P6296</f>
        <v>1</v>
      </c>
    </row>
    <row r="6297" spans="1:19" x14ac:dyDescent="0.25">
      <c r="A6297" t="s">
        <v>91</v>
      </c>
      <c r="B6297" t="s">
        <v>92</v>
      </c>
      <c r="C6297" t="s">
        <v>9</v>
      </c>
      <c r="D6297" t="str">
        <f t="shared" si="98"/>
        <v>OUTFLOWS</v>
      </c>
      <c r="E6297" t="s">
        <v>127</v>
      </c>
      <c r="F6297" t="s">
        <v>92</v>
      </c>
      <c r="G6297" t="s">
        <v>102</v>
      </c>
      <c r="H6297" t="s">
        <v>212</v>
      </c>
      <c r="I6297" t="s">
        <v>5662</v>
      </c>
      <c r="J6297" t="s">
        <v>92</v>
      </c>
      <c r="K6297" t="s">
        <v>7661</v>
      </c>
      <c r="L6297" t="s">
        <v>530</v>
      </c>
      <c r="M6297" s="17">
        <f>VLOOKUP($K6297,[1]Budget!$V:$AE,5,0)*IF($C6297="1 - Revenues",1,IF(AND($C6297="5 - Transfers",MID(I6297,15,1)="4"),1,-1))</f>
        <v>-2000</v>
      </c>
      <c r="N6297" s="17">
        <f>VLOOKUP($K6297,[1]Budget!$V:$AE,6,0)*IF($C6297="1 - Revenues",1,IF(AND($C6297="5 - Transfers",MID(J6297,15,1)="4"),1,-1))</f>
        <v>-2000</v>
      </c>
      <c r="O6297" s="17">
        <f>IFERROR(IF(RIGHT(LEFT(K6297,15),1)="4",VLOOKUP(K6297,'[1]Budget Worksheet'!A:B,2,0),-1*VLOOKUP(K6297,'[1]Budget Worksheet'!A:B,2,0)),0)</f>
        <v>-1800</v>
      </c>
      <c r="P6297" s="17">
        <f>VLOOKUP($K6297,[1]Budget!$V:$AE,8,0)*IF($C6297="1 - Revenues",1,IF(AND($C6297="5 - Transfers",MID($K6297,15,1)="4"),1,-1))</f>
        <v>-4000</v>
      </c>
      <c r="Q6297" s="17">
        <f>VLOOKUP($K6297,[1]Budget!$V:$AE,10,0)*IF($C6297="1 - Revenues",1,IF(AND($C6297="5 - Transfers",MID(K6297,15,1)="4"),1,-1))</f>
        <v>-2200</v>
      </c>
      <c r="S6297" s="18" t="b">
        <f>IF(LEFT(C6297,1)="1",1,-1)*SUMIF([1]Budget!V:V,'Budget Worksheet for Pivot Tabl'!K6297,[1]Budget!AC:AC)=P6297</f>
        <v>1</v>
      </c>
    </row>
    <row r="6298" spans="1:19" x14ac:dyDescent="0.25">
      <c r="A6298" t="s">
        <v>91</v>
      </c>
      <c r="B6298" t="s">
        <v>92</v>
      </c>
      <c r="C6298" t="s">
        <v>8</v>
      </c>
      <c r="D6298" t="str">
        <f t="shared" si="98"/>
        <v>OUTFLOWS</v>
      </c>
      <c r="E6298" t="s">
        <v>127</v>
      </c>
      <c r="F6298" t="s">
        <v>92</v>
      </c>
      <c r="G6298" t="s">
        <v>102</v>
      </c>
      <c r="H6298" t="s">
        <v>212</v>
      </c>
      <c r="I6298" t="s">
        <v>7311</v>
      </c>
      <c r="J6298" t="s">
        <v>7312</v>
      </c>
      <c r="K6298" t="s">
        <v>7662</v>
      </c>
      <c r="L6298" t="s">
        <v>590</v>
      </c>
      <c r="M6298" s="17">
        <f>VLOOKUP($K6298,[1]Budget!$V:$AE,5,0)*IF($C6298="1 - Revenues",1,IF(AND($C6298="5 - Transfers",MID(I6298,15,1)="4"),1,-1))</f>
        <v>-262000</v>
      </c>
      <c r="N6298" s="17">
        <f>VLOOKUP($K6298,[1]Budget!$V:$AE,6,0)*IF($C6298="1 - Revenues",1,IF(AND($C6298="5 - Transfers",MID(J6298,15,1)="4"),1,-1))</f>
        <v>-109000</v>
      </c>
      <c r="O6298" s="17">
        <f>IFERROR(IF(RIGHT(LEFT(K6298,15),1)="4",VLOOKUP(K6298,'[1]Budget Worksheet'!A:B,2,0),-1*VLOOKUP(K6298,'[1]Budget Worksheet'!A:B,2,0)),0)</f>
        <v>-293888</v>
      </c>
      <c r="P6298" s="17">
        <f>VLOOKUP($K6298,[1]Budget!$V:$AE,8,0)*IF($C6298="1 - Revenues",1,IF(AND($C6298="5 - Transfers",MID($K6298,15,1)="4"),1,-1))</f>
        <v>-209000</v>
      </c>
      <c r="Q6298" s="17">
        <f>VLOOKUP($K6298,[1]Budget!$V:$AE,10,0)*IF($C6298="1 - Revenues",1,IF(AND($C6298="5 - Transfers",MID(K6298,15,1)="4"),1,-1))</f>
        <v>84888</v>
      </c>
      <c r="S6298" s="18" t="b">
        <f>IF(LEFT(C6298,1)="1",1,-1)*SUMIF([1]Budget!V:V,'Budget Worksheet for Pivot Tabl'!K6298,[1]Budget!AC:AC)=P6298</f>
        <v>1</v>
      </c>
    </row>
    <row r="6299" spans="1:19" x14ac:dyDescent="0.25">
      <c r="A6299" t="s">
        <v>91</v>
      </c>
      <c r="B6299" t="s">
        <v>92</v>
      </c>
      <c r="C6299" t="s">
        <v>8</v>
      </c>
      <c r="D6299" t="str">
        <f t="shared" si="98"/>
        <v>OUTFLOWS</v>
      </c>
      <c r="E6299" t="s">
        <v>127</v>
      </c>
      <c r="F6299" t="s">
        <v>92</v>
      </c>
      <c r="G6299" t="s">
        <v>102</v>
      </c>
      <c r="H6299" t="s">
        <v>212</v>
      </c>
      <c r="I6299" t="s">
        <v>7311</v>
      </c>
      <c r="J6299" t="s">
        <v>7312</v>
      </c>
      <c r="K6299" t="s">
        <v>7663</v>
      </c>
      <c r="L6299" t="s">
        <v>582</v>
      </c>
      <c r="M6299" s="17">
        <f>VLOOKUP($K6299,[1]Budget!$V:$AE,5,0)*IF($C6299="1 - Revenues",1,IF(AND($C6299="5 - Transfers",MID(I6299,15,1)="4"),1,-1))</f>
        <v>0</v>
      </c>
      <c r="N6299" s="17">
        <f>VLOOKUP($K6299,[1]Budget!$V:$AE,6,0)*IF($C6299="1 - Revenues",1,IF(AND($C6299="5 - Transfers",MID(J6299,15,1)="4"),1,-1))</f>
        <v>0</v>
      </c>
      <c r="O6299" s="17">
        <f>IFERROR(IF(RIGHT(LEFT(K6299,15),1)="4",VLOOKUP(K6299,'[1]Budget Worksheet'!A:B,2,0),-1*VLOOKUP(K6299,'[1]Budget Worksheet'!A:B,2,0)),0)</f>
        <v>0</v>
      </c>
      <c r="P6299" s="17">
        <f>VLOOKUP($K6299,[1]Budget!$V:$AE,8,0)*IF($C6299="1 - Revenues",1,IF(AND($C6299="5 - Transfers",MID($K6299,15,1)="4"),1,-1))</f>
        <v>0</v>
      </c>
      <c r="Q6299" s="17">
        <f>VLOOKUP($K6299,[1]Budget!$V:$AE,10,0)*IF($C6299="1 - Revenues",1,IF(AND($C6299="5 - Transfers",MID(K6299,15,1)="4"),1,-1))</f>
        <v>0</v>
      </c>
      <c r="S6299" s="18" t="b">
        <f>IF(LEFT(C6299,1)="1",1,-1)*SUMIF([1]Budget!V:V,'Budget Worksheet for Pivot Tabl'!K6299,[1]Budget!AC:AC)=P6299</f>
        <v>1</v>
      </c>
    </row>
    <row r="6300" spans="1:19" x14ac:dyDescent="0.25">
      <c r="A6300" t="s">
        <v>91</v>
      </c>
      <c r="B6300" t="s">
        <v>92</v>
      </c>
      <c r="C6300" t="s">
        <v>8</v>
      </c>
      <c r="D6300" t="str">
        <f t="shared" si="98"/>
        <v>OUTFLOWS</v>
      </c>
      <c r="E6300" t="s">
        <v>127</v>
      </c>
      <c r="F6300" t="s">
        <v>92</v>
      </c>
      <c r="G6300" t="s">
        <v>102</v>
      </c>
      <c r="H6300" t="s">
        <v>212</v>
      </c>
      <c r="I6300" t="s">
        <v>7311</v>
      </c>
      <c r="J6300" t="s">
        <v>7312</v>
      </c>
      <c r="K6300" t="s">
        <v>7664</v>
      </c>
      <c r="L6300" t="s">
        <v>593</v>
      </c>
      <c r="M6300" s="17">
        <f>VLOOKUP($K6300,[1]Budget!$V:$AE,5,0)*IF($C6300="1 - Revenues",1,IF(AND($C6300="5 - Transfers",MID(I6300,15,1)="4"),1,-1))</f>
        <v>-4000</v>
      </c>
      <c r="N6300" s="17">
        <f>VLOOKUP($K6300,[1]Budget!$V:$AE,6,0)*IF($C6300="1 - Revenues",1,IF(AND($C6300="5 - Transfers",MID(J6300,15,1)="4"),1,-1))</f>
        <v>0</v>
      </c>
      <c r="O6300" s="17">
        <f>IFERROR(IF(RIGHT(LEFT(K6300,15),1)="4",VLOOKUP(K6300,'[1]Budget Worksheet'!A:B,2,0),-1*VLOOKUP(K6300,'[1]Budget Worksheet'!A:B,2,0)),0)</f>
        <v>0</v>
      </c>
      <c r="P6300" s="17">
        <f>VLOOKUP($K6300,[1]Budget!$V:$AE,8,0)*IF($C6300="1 - Revenues",1,IF(AND($C6300="5 - Transfers",MID($K6300,15,1)="4"),1,-1))</f>
        <v>0</v>
      </c>
      <c r="Q6300" s="17">
        <f>VLOOKUP($K6300,[1]Budget!$V:$AE,10,0)*IF($C6300="1 - Revenues",1,IF(AND($C6300="5 - Transfers",MID(K6300,15,1)="4"),1,-1))</f>
        <v>0</v>
      </c>
      <c r="S6300" s="18" t="b">
        <f>IF(LEFT(C6300,1)="1",1,-1)*SUMIF([1]Budget!V:V,'Budget Worksheet for Pivot Tabl'!K6300,[1]Budget!AC:AC)=P6300</f>
        <v>1</v>
      </c>
    </row>
    <row r="6301" spans="1:19" x14ac:dyDescent="0.25">
      <c r="A6301" t="s">
        <v>91</v>
      </c>
      <c r="B6301" t="s">
        <v>92</v>
      </c>
      <c r="C6301" t="s">
        <v>8</v>
      </c>
      <c r="D6301" t="str">
        <f t="shared" si="98"/>
        <v>OUTFLOWS</v>
      </c>
      <c r="E6301" t="s">
        <v>127</v>
      </c>
      <c r="F6301" t="s">
        <v>92</v>
      </c>
      <c r="G6301" t="s">
        <v>102</v>
      </c>
      <c r="H6301" t="s">
        <v>212</v>
      </c>
      <c r="I6301" t="s">
        <v>7311</v>
      </c>
      <c r="J6301" t="s">
        <v>7312</v>
      </c>
      <c r="K6301" t="s">
        <v>7665</v>
      </c>
      <c r="L6301" t="s">
        <v>595</v>
      </c>
      <c r="M6301" s="17">
        <f>VLOOKUP($K6301,[1]Budget!$V:$AE,5,0)*IF($C6301="1 - Revenues",1,IF(AND($C6301="5 - Transfers",MID(I6301,15,1)="4"),1,-1))</f>
        <v>-3000</v>
      </c>
      <c r="N6301" s="17">
        <f>VLOOKUP($K6301,[1]Budget!$V:$AE,6,0)*IF($C6301="1 - Revenues",1,IF(AND($C6301="5 - Transfers",MID(J6301,15,1)="4"),1,-1))</f>
        <v>0</v>
      </c>
      <c r="O6301" s="17">
        <f>IFERROR(IF(RIGHT(LEFT(K6301,15),1)="4",VLOOKUP(K6301,'[1]Budget Worksheet'!A:B,2,0),-1*VLOOKUP(K6301,'[1]Budget Worksheet'!A:B,2,0)),0)</f>
        <v>0</v>
      </c>
      <c r="P6301" s="17">
        <f>VLOOKUP($K6301,[1]Budget!$V:$AE,8,0)*IF($C6301="1 - Revenues",1,IF(AND($C6301="5 - Transfers",MID($K6301,15,1)="4"),1,-1))</f>
        <v>0</v>
      </c>
      <c r="Q6301" s="17">
        <f>VLOOKUP($K6301,[1]Budget!$V:$AE,10,0)*IF($C6301="1 - Revenues",1,IF(AND($C6301="5 - Transfers",MID(K6301,15,1)="4"),1,-1))</f>
        <v>0</v>
      </c>
      <c r="S6301" s="18" t="b">
        <f>IF(LEFT(C6301,1)="1",1,-1)*SUMIF([1]Budget!V:V,'Budget Worksheet for Pivot Tabl'!K6301,[1]Budget!AC:AC)=P6301</f>
        <v>1</v>
      </c>
    </row>
    <row r="6302" spans="1:19" x14ac:dyDescent="0.25">
      <c r="A6302" t="s">
        <v>91</v>
      </c>
      <c r="B6302" t="s">
        <v>92</v>
      </c>
      <c r="C6302" t="s">
        <v>8</v>
      </c>
      <c r="D6302" t="str">
        <f t="shared" si="98"/>
        <v>OUTFLOWS</v>
      </c>
      <c r="E6302" t="s">
        <v>127</v>
      </c>
      <c r="F6302" t="s">
        <v>92</v>
      </c>
      <c r="G6302" t="s">
        <v>102</v>
      </c>
      <c r="H6302" t="s">
        <v>212</v>
      </c>
      <c r="I6302" t="s">
        <v>7311</v>
      </c>
      <c r="J6302" t="s">
        <v>7312</v>
      </c>
      <c r="K6302" t="s">
        <v>7666</v>
      </c>
      <c r="L6302" t="s">
        <v>597</v>
      </c>
      <c r="M6302" s="17">
        <f>VLOOKUP($K6302,[1]Budget!$V:$AE,5,0)*IF($C6302="1 - Revenues",1,IF(AND($C6302="5 - Transfers",MID(I6302,15,1)="4"),1,-1))</f>
        <v>-2000</v>
      </c>
      <c r="N6302" s="17">
        <f>VLOOKUP($K6302,[1]Budget!$V:$AE,6,0)*IF($C6302="1 - Revenues",1,IF(AND($C6302="5 - Transfers",MID(J6302,15,1)="4"),1,-1))</f>
        <v>0</v>
      </c>
      <c r="O6302" s="17">
        <f>IFERROR(IF(RIGHT(LEFT(K6302,15),1)="4",VLOOKUP(K6302,'[1]Budget Worksheet'!A:B,2,0),-1*VLOOKUP(K6302,'[1]Budget Worksheet'!A:B,2,0)),0)</f>
        <v>-1930</v>
      </c>
      <c r="P6302" s="17">
        <f>VLOOKUP($K6302,[1]Budget!$V:$AE,8,0)*IF($C6302="1 - Revenues",1,IF(AND($C6302="5 - Transfers",MID($K6302,15,1)="4"),1,-1))</f>
        <v>-1930</v>
      </c>
      <c r="Q6302" s="17">
        <f>VLOOKUP($K6302,[1]Budget!$V:$AE,10,0)*IF($C6302="1 - Revenues",1,IF(AND($C6302="5 - Transfers",MID(K6302,15,1)="4"),1,-1))</f>
        <v>0</v>
      </c>
      <c r="S6302" s="18" t="b">
        <f>IF(LEFT(C6302,1)="1",1,-1)*SUMIF([1]Budget!V:V,'Budget Worksheet for Pivot Tabl'!K6302,[1]Budget!AC:AC)=P6302</f>
        <v>1</v>
      </c>
    </row>
    <row r="6303" spans="1:19" x14ac:dyDescent="0.25">
      <c r="A6303" t="s">
        <v>91</v>
      </c>
      <c r="B6303" t="s">
        <v>92</v>
      </c>
      <c r="C6303" t="s">
        <v>8</v>
      </c>
      <c r="D6303" t="str">
        <f t="shared" si="98"/>
        <v>OUTFLOWS</v>
      </c>
      <c r="E6303" t="s">
        <v>127</v>
      </c>
      <c r="F6303" t="s">
        <v>92</v>
      </c>
      <c r="G6303" t="s">
        <v>102</v>
      </c>
      <c r="H6303" t="s">
        <v>212</v>
      </c>
      <c r="I6303" t="s">
        <v>7311</v>
      </c>
      <c r="J6303" t="s">
        <v>7312</v>
      </c>
      <c r="K6303" t="s">
        <v>7667</v>
      </c>
      <c r="L6303" t="s">
        <v>599</v>
      </c>
      <c r="M6303" s="17">
        <f>VLOOKUP($K6303,[1]Budget!$V:$AE,5,0)*IF($C6303="1 - Revenues",1,IF(AND($C6303="5 - Transfers",MID(I6303,15,1)="4"),1,-1))</f>
        <v>-2000</v>
      </c>
      <c r="N6303" s="17">
        <f>VLOOKUP($K6303,[1]Budget!$V:$AE,6,0)*IF($C6303="1 - Revenues",1,IF(AND($C6303="5 - Transfers",MID(J6303,15,1)="4"),1,-1))</f>
        <v>0</v>
      </c>
      <c r="O6303" s="17">
        <f>IFERROR(IF(RIGHT(LEFT(K6303,15),1)="4",VLOOKUP(K6303,'[1]Budget Worksheet'!A:B,2,0),-1*VLOOKUP(K6303,'[1]Budget Worksheet'!A:B,2,0)),0)</f>
        <v>-3950</v>
      </c>
      <c r="P6303" s="17">
        <f>VLOOKUP($K6303,[1]Budget!$V:$AE,8,0)*IF($C6303="1 - Revenues",1,IF(AND($C6303="5 - Transfers",MID($K6303,15,1)="4"),1,-1))</f>
        <v>-3950</v>
      </c>
      <c r="Q6303" s="17">
        <f>VLOOKUP($K6303,[1]Budget!$V:$AE,10,0)*IF($C6303="1 - Revenues",1,IF(AND($C6303="5 - Transfers",MID(K6303,15,1)="4"),1,-1))</f>
        <v>0</v>
      </c>
      <c r="S6303" s="18" t="b">
        <f>IF(LEFT(C6303,1)="1",1,-1)*SUMIF([1]Budget!V:V,'Budget Worksheet for Pivot Tabl'!K6303,[1]Budget!AC:AC)=P6303</f>
        <v>1</v>
      </c>
    </row>
    <row r="6304" spans="1:19" x14ac:dyDescent="0.25">
      <c r="A6304" t="s">
        <v>91</v>
      </c>
      <c r="B6304" t="s">
        <v>92</v>
      </c>
      <c r="C6304" t="s">
        <v>8</v>
      </c>
      <c r="D6304" t="str">
        <f t="shared" si="98"/>
        <v>OUTFLOWS</v>
      </c>
      <c r="E6304" t="s">
        <v>127</v>
      </c>
      <c r="F6304" t="s">
        <v>92</v>
      </c>
      <c r="G6304" t="s">
        <v>102</v>
      </c>
      <c r="H6304" t="s">
        <v>212</v>
      </c>
      <c r="I6304" t="s">
        <v>7311</v>
      </c>
      <c r="J6304" t="s">
        <v>7312</v>
      </c>
      <c r="K6304" t="s">
        <v>7668</v>
      </c>
      <c r="L6304" t="s">
        <v>601</v>
      </c>
      <c r="M6304" s="17">
        <f>VLOOKUP($K6304,[1]Budget!$V:$AE,5,0)*IF($C6304="1 - Revenues",1,IF(AND($C6304="5 - Transfers",MID(I6304,15,1)="4"),1,-1))</f>
        <v>0</v>
      </c>
      <c r="N6304" s="17">
        <f>VLOOKUP($K6304,[1]Budget!$V:$AE,6,0)*IF($C6304="1 - Revenues",1,IF(AND($C6304="5 - Transfers",MID(J6304,15,1)="4"),1,-1))</f>
        <v>0</v>
      </c>
      <c r="O6304" s="17">
        <f>IFERROR(IF(RIGHT(LEFT(K6304,15),1)="4",VLOOKUP(K6304,'[1]Budget Worksheet'!A:B,2,0),-1*VLOOKUP(K6304,'[1]Budget Worksheet'!A:B,2,0)),0)</f>
        <v>0</v>
      </c>
      <c r="P6304" s="17">
        <f>VLOOKUP($K6304,[1]Budget!$V:$AE,8,0)*IF($C6304="1 - Revenues",1,IF(AND($C6304="5 - Transfers",MID($K6304,15,1)="4"),1,-1))</f>
        <v>0</v>
      </c>
      <c r="Q6304" s="17">
        <f>VLOOKUP($K6304,[1]Budget!$V:$AE,10,0)*IF($C6304="1 - Revenues",1,IF(AND($C6304="5 - Transfers",MID(K6304,15,1)="4"),1,-1))</f>
        <v>0</v>
      </c>
      <c r="S6304" s="18" t="b">
        <f>IF(LEFT(C6304,1)="1",1,-1)*SUMIF([1]Budget!V:V,'Budget Worksheet for Pivot Tabl'!K6304,[1]Budget!AC:AC)=P6304</f>
        <v>1</v>
      </c>
    </row>
    <row r="6305" spans="1:19" x14ac:dyDescent="0.25">
      <c r="A6305" t="s">
        <v>91</v>
      </c>
      <c r="B6305" t="s">
        <v>92</v>
      </c>
      <c r="C6305" t="s">
        <v>8</v>
      </c>
      <c r="D6305" t="str">
        <f t="shared" si="98"/>
        <v>OUTFLOWS</v>
      </c>
      <c r="E6305" t="s">
        <v>127</v>
      </c>
      <c r="F6305" t="s">
        <v>92</v>
      </c>
      <c r="G6305" t="s">
        <v>102</v>
      </c>
      <c r="H6305" t="s">
        <v>212</v>
      </c>
      <c r="I6305" t="s">
        <v>7311</v>
      </c>
      <c r="J6305" t="s">
        <v>7312</v>
      </c>
      <c r="K6305" t="s">
        <v>7669</v>
      </c>
      <c r="L6305" t="s">
        <v>603</v>
      </c>
      <c r="M6305" s="17">
        <f>VLOOKUP($K6305,[1]Budget!$V:$AE,5,0)*IF($C6305="1 - Revenues",1,IF(AND($C6305="5 - Transfers",MID(I6305,15,1)="4"),1,-1))</f>
        <v>0</v>
      </c>
      <c r="N6305" s="17">
        <f>VLOOKUP($K6305,[1]Budget!$V:$AE,6,0)*IF($C6305="1 - Revenues",1,IF(AND($C6305="5 - Transfers",MID(J6305,15,1)="4"),1,-1))</f>
        <v>0</v>
      </c>
      <c r="O6305" s="17">
        <f>IFERROR(IF(RIGHT(LEFT(K6305,15),1)="4",VLOOKUP(K6305,'[1]Budget Worksheet'!A:B,2,0),-1*VLOOKUP(K6305,'[1]Budget Worksheet'!A:B,2,0)),0)</f>
        <v>0</v>
      </c>
      <c r="P6305" s="17">
        <f>VLOOKUP($K6305,[1]Budget!$V:$AE,8,0)*IF($C6305="1 - Revenues",1,IF(AND($C6305="5 - Transfers",MID($K6305,15,1)="4"),1,-1))</f>
        <v>0</v>
      </c>
      <c r="Q6305" s="17">
        <f>VLOOKUP($K6305,[1]Budget!$V:$AE,10,0)*IF($C6305="1 - Revenues",1,IF(AND($C6305="5 - Transfers",MID(K6305,15,1)="4"),1,-1))</f>
        <v>0</v>
      </c>
      <c r="S6305" s="18" t="b">
        <f>IF(LEFT(C6305,1)="1",1,-1)*SUMIF([1]Budget!V:V,'Budget Worksheet for Pivot Tabl'!K6305,[1]Budget!AC:AC)=P6305</f>
        <v>1</v>
      </c>
    </row>
    <row r="6306" spans="1:19" x14ac:dyDescent="0.25">
      <c r="A6306" t="s">
        <v>91</v>
      </c>
      <c r="B6306" t="s">
        <v>92</v>
      </c>
      <c r="C6306" t="s">
        <v>8</v>
      </c>
      <c r="D6306" t="str">
        <f t="shared" si="98"/>
        <v>OUTFLOWS</v>
      </c>
      <c r="E6306" t="s">
        <v>127</v>
      </c>
      <c r="F6306" t="s">
        <v>92</v>
      </c>
      <c r="G6306" t="s">
        <v>102</v>
      </c>
      <c r="H6306" t="s">
        <v>212</v>
      </c>
      <c r="I6306" t="s">
        <v>7311</v>
      </c>
      <c r="J6306" t="s">
        <v>7312</v>
      </c>
      <c r="K6306" t="s">
        <v>7670</v>
      </c>
      <c r="L6306" t="s">
        <v>470</v>
      </c>
      <c r="M6306" s="17">
        <f>VLOOKUP($K6306,[1]Budget!$V:$AE,5,0)*IF($C6306="1 - Revenues",1,IF(AND($C6306="5 - Transfers",MID(I6306,15,1)="4"),1,-1))</f>
        <v>-50000</v>
      </c>
      <c r="N6306" s="17">
        <f>VLOOKUP($K6306,[1]Budget!$V:$AE,6,0)*IF($C6306="1 - Revenues",1,IF(AND($C6306="5 - Transfers",MID(J6306,15,1)="4"),1,-1))</f>
        <v>-21000</v>
      </c>
      <c r="O6306" s="17">
        <f>IFERROR(IF(RIGHT(LEFT(K6306,15),1)="4",VLOOKUP(K6306,'[1]Budget Worksheet'!A:B,2,0),-1*VLOOKUP(K6306,'[1]Budget Worksheet'!A:B,2,0)),0)</f>
        <v>-16456</v>
      </c>
      <c r="P6306" s="17">
        <f>VLOOKUP($K6306,[1]Budget!$V:$AE,8,0)*IF($C6306="1 - Revenues",1,IF(AND($C6306="5 - Transfers",MID($K6306,15,1)="4"),1,-1))</f>
        <v>-27000</v>
      </c>
      <c r="Q6306" s="17">
        <f>VLOOKUP($K6306,[1]Budget!$V:$AE,10,0)*IF($C6306="1 - Revenues",1,IF(AND($C6306="5 - Transfers",MID(K6306,15,1)="4"),1,-1))</f>
        <v>-10544</v>
      </c>
      <c r="S6306" s="18" t="b">
        <f>IF(LEFT(C6306,1)="1",1,-1)*SUMIF([1]Budget!V:V,'Budget Worksheet for Pivot Tabl'!K6306,[1]Budget!AC:AC)=P6306</f>
        <v>1</v>
      </c>
    </row>
    <row r="6307" spans="1:19" x14ac:dyDescent="0.25">
      <c r="A6307" t="s">
        <v>91</v>
      </c>
      <c r="B6307" t="s">
        <v>92</v>
      </c>
      <c r="C6307" t="s">
        <v>8</v>
      </c>
      <c r="D6307" t="str">
        <f t="shared" si="98"/>
        <v>OUTFLOWS</v>
      </c>
      <c r="E6307" t="s">
        <v>127</v>
      </c>
      <c r="F6307" t="s">
        <v>92</v>
      </c>
      <c r="G6307" t="s">
        <v>102</v>
      </c>
      <c r="H6307" t="s">
        <v>212</v>
      </c>
      <c r="I6307" t="s">
        <v>7311</v>
      </c>
      <c r="J6307" t="s">
        <v>7312</v>
      </c>
      <c r="K6307" t="s">
        <v>7671</v>
      </c>
      <c r="L6307" t="s">
        <v>606</v>
      </c>
      <c r="M6307" s="17">
        <f>VLOOKUP($K6307,[1]Budget!$V:$AE,5,0)*IF($C6307="1 - Revenues",1,IF(AND($C6307="5 - Transfers",MID(I6307,15,1)="4"),1,-1))</f>
        <v>-21000</v>
      </c>
      <c r="N6307" s="17">
        <f>VLOOKUP($K6307,[1]Budget!$V:$AE,6,0)*IF($C6307="1 - Revenues",1,IF(AND($C6307="5 - Transfers",MID(J6307,15,1)="4"),1,-1))</f>
        <v>-12000</v>
      </c>
      <c r="O6307" s="17">
        <f>IFERROR(IF(RIGHT(LEFT(K6307,15),1)="4",VLOOKUP(K6307,'[1]Budget Worksheet'!A:B,2,0),-1*VLOOKUP(K6307,'[1]Budget Worksheet'!A:B,2,0)),0)</f>
        <v>-29162</v>
      </c>
      <c r="P6307" s="17">
        <f>VLOOKUP($K6307,[1]Budget!$V:$AE,8,0)*IF($C6307="1 - Revenues",1,IF(AND($C6307="5 - Transfers",MID($K6307,15,1)="4"),1,-1))</f>
        <v>-14000</v>
      </c>
      <c r="Q6307" s="17">
        <f>VLOOKUP($K6307,[1]Budget!$V:$AE,10,0)*IF($C6307="1 - Revenues",1,IF(AND($C6307="5 - Transfers",MID(K6307,15,1)="4"),1,-1))</f>
        <v>15162</v>
      </c>
      <c r="S6307" s="18" t="b">
        <f>IF(LEFT(C6307,1)="1",1,-1)*SUMIF([1]Budget!V:V,'Budget Worksheet for Pivot Tabl'!K6307,[1]Budget!AC:AC)=P6307</f>
        <v>1</v>
      </c>
    </row>
    <row r="6308" spans="1:19" x14ac:dyDescent="0.25">
      <c r="A6308" t="s">
        <v>91</v>
      </c>
      <c r="B6308" t="s">
        <v>92</v>
      </c>
      <c r="C6308" t="s">
        <v>8</v>
      </c>
      <c r="D6308" t="str">
        <f t="shared" si="98"/>
        <v>OUTFLOWS</v>
      </c>
      <c r="E6308" t="s">
        <v>127</v>
      </c>
      <c r="F6308" t="s">
        <v>92</v>
      </c>
      <c r="G6308" t="s">
        <v>102</v>
      </c>
      <c r="H6308" t="s">
        <v>212</v>
      </c>
      <c r="I6308" t="s">
        <v>7311</v>
      </c>
      <c r="J6308" t="s">
        <v>7312</v>
      </c>
      <c r="K6308" t="s">
        <v>7672</v>
      </c>
      <c r="L6308" t="s">
        <v>608</v>
      </c>
      <c r="M6308" s="17">
        <f>VLOOKUP($K6308,[1]Budget!$V:$AE,5,0)*IF($C6308="1 - Revenues",1,IF(AND($C6308="5 - Transfers",MID(I6308,15,1)="4"),1,-1))</f>
        <v>-8000</v>
      </c>
      <c r="N6308" s="17">
        <f>VLOOKUP($K6308,[1]Budget!$V:$AE,6,0)*IF($C6308="1 - Revenues",1,IF(AND($C6308="5 - Transfers",MID(J6308,15,1)="4"),1,-1))</f>
        <v>-7000</v>
      </c>
      <c r="O6308" s="17">
        <f>IFERROR(IF(RIGHT(LEFT(K6308,15),1)="4",VLOOKUP(K6308,'[1]Budget Worksheet'!A:B,2,0),-1*VLOOKUP(K6308,'[1]Budget Worksheet'!A:B,2,0)),0)</f>
        <v>-61563</v>
      </c>
      <c r="P6308" s="17">
        <f>VLOOKUP($K6308,[1]Budget!$V:$AE,8,0)*IF($C6308="1 - Revenues",1,IF(AND($C6308="5 - Transfers",MID($K6308,15,1)="4"),1,-1))</f>
        <v>-12000</v>
      </c>
      <c r="Q6308" s="17">
        <f>VLOOKUP($K6308,[1]Budget!$V:$AE,10,0)*IF($C6308="1 - Revenues",1,IF(AND($C6308="5 - Transfers",MID(K6308,15,1)="4"),1,-1))</f>
        <v>49563</v>
      </c>
      <c r="S6308" s="18" t="b">
        <f>IF(LEFT(C6308,1)="1",1,-1)*SUMIF([1]Budget!V:V,'Budget Worksheet for Pivot Tabl'!K6308,[1]Budget!AC:AC)=P6308</f>
        <v>1</v>
      </c>
    </row>
    <row r="6309" spans="1:19" x14ac:dyDescent="0.25">
      <c r="A6309" t="s">
        <v>91</v>
      </c>
      <c r="B6309" t="s">
        <v>92</v>
      </c>
      <c r="C6309" t="s">
        <v>8</v>
      </c>
      <c r="D6309" t="str">
        <f t="shared" si="98"/>
        <v>OUTFLOWS</v>
      </c>
      <c r="E6309" t="s">
        <v>127</v>
      </c>
      <c r="F6309" t="s">
        <v>92</v>
      </c>
      <c r="G6309" t="s">
        <v>102</v>
      </c>
      <c r="H6309" t="s">
        <v>212</v>
      </c>
      <c r="I6309" t="s">
        <v>7311</v>
      </c>
      <c r="J6309" t="s">
        <v>7312</v>
      </c>
      <c r="K6309" t="s">
        <v>7673</v>
      </c>
      <c r="L6309" t="s">
        <v>610</v>
      </c>
      <c r="M6309" s="17">
        <f>VLOOKUP($K6309,[1]Budget!$V:$AE,5,0)*IF($C6309="1 - Revenues",1,IF(AND($C6309="5 - Transfers",MID(I6309,15,1)="4"),1,-1))</f>
        <v>-3000</v>
      </c>
      <c r="N6309" s="17">
        <f>VLOOKUP($K6309,[1]Budget!$V:$AE,6,0)*IF($C6309="1 - Revenues",1,IF(AND($C6309="5 - Transfers",MID(J6309,15,1)="4"),1,-1))</f>
        <v>-1000</v>
      </c>
      <c r="O6309" s="17">
        <f>IFERROR(IF(RIGHT(LEFT(K6309,15),1)="4",VLOOKUP(K6309,'[1]Budget Worksheet'!A:B,2,0),-1*VLOOKUP(K6309,'[1]Budget Worksheet'!A:B,2,0)),0)</f>
        <v>-4294</v>
      </c>
      <c r="P6309" s="17">
        <f>VLOOKUP($K6309,[1]Budget!$V:$AE,8,0)*IF($C6309="1 - Revenues",1,IF(AND($C6309="5 - Transfers",MID($K6309,15,1)="4"),1,-1))</f>
        <v>-4294</v>
      </c>
      <c r="Q6309" s="17">
        <f>VLOOKUP($K6309,[1]Budget!$V:$AE,10,0)*IF($C6309="1 - Revenues",1,IF(AND($C6309="5 - Transfers",MID(K6309,15,1)="4"),1,-1))</f>
        <v>0</v>
      </c>
      <c r="S6309" s="18" t="b">
        <f>IF(LEFT(C6309,1)="1",1,-1)*SUMIF([1]Budget!V:V,'Budget Worksheet for Pivot Tabl'!K6309,[1]Budget!AC:AC)=P6309</f>
        <v>1</v>
      </c>
    </row>
    <row r="6310" spans="1:19" x14ac:dyDescent="0.25">
      <c r="A6310" t="s">
        <v>91</v>
      </c>
      <c r="B6310" t="s">
        <v>92</v>
      </c>
      <c r="C6310" t="s">
        <v>8</v>
      </c>
      <c r="D6310" t="str">
        <f t="shared" si="98"/>
        <v>OUTFLOWS</v>
      </c>
      <c r="E6310" t="s">
        <v>127</v>
      </c>
      <c r="F6310" t="s">
        <v>92</v>
      </c>
      <c r="G6310" t="s">
        <v>102</v>
      </c>
      <c r="H6310" t="s">
        <v>212</v>
      </c>
      <c r="I6310" t="s">
        <v>7311</v>
      </c>
      <c r="J6310" t="s">
        <v>7312</v>
      </c>
      <c r="K6310" t="s">
        <v>7674</v>
      </c>
      <c r="L6310" t="s">
        <v>612</v>
      </c>
      <c r="M6310" s="17">
        <f>VLOOKUP($K6310,[1]Budget!$V:$AE,5,0)*IF($C6310="1 - Revenues",1,IF(AND($C6310="5 - Transfers",MID(I6310,15,1)="4"),1,-1))</f>
        <v>0</v>
      </c>
      <c r="N6310" s="17">
        <f>VLOOKUP($K6310,[1]Budget!$V:$AE,6,0)*IF($C6310="1 - Revenues",1,IF(AND($C6310="5 - Transfers",MID(J6310,15,1)="4"),1,-1))</f>
        <v>0</v>
      </c>
      <c r="O6310" s="17">
        <f>IFERROR(IF(RIGHT(LEFT(K6310,15),1)="4",VLOOKUP(K6310,'[1]Budget Worksheet'!A:B,2,0),-1*VLOOKUP(K6310,'[1]Budget Worksheet'!A:B,2,0)),0)</f>
        <v>-715</v>
      </c>
      <c r="P6310" s="17">
        <f>VLOOKUP($K6310,[1]Budget!$V:$AE,8,0)*IF($C6310="1 - Revenues",1,IF(AND($C6310="5 - Transfers",MID($K6310,15,1)="4"),1,-1))</f>
        <v>-715</v>
      </c>
      <c r="Q6310" s="17">
        <f>VLOOKUP($K6310,[1]Budget!$V:$AE,10,0)*IF($C6310="1 - Revenues",1,IF(AND($C6310="5 - Transfers",MID(K6310,15,1)="4"),1,-1))</f>
        <v>0</v>
      </c>
      <c r="S6310" s="18" t="b">
        <f>IF(LEFT(C6310,1)="1",1,-1)*SUMIF([1]Budget!V:V,'Budget Worksheet for Pivot Tabl'!K6310,[1]Budget!AC:AC)=P6310</f>
        <v>1</v>
      </c>
    </row>
    <row r="6311" spans="1:19" x14ac:dyDescent="0.25">
      <c r="A6311" t="s">
        <v>91</v>
      </c>
      <c r="B6311" t="s">
        <v>92</v>
      </c>
      <c r="C6311" t="s">
        <v>8</v>
      </c>
      <c r="D6311" t="str">
        <f t="shared" si="98"/>
        <v>OUTFLOWS</v>
      </c>
      <c r="E6311" t="s">
        <v>127</v>
      </c>
      <c r="F6311" t="s">
        <v>92</v>
      </c>
      <c r="G6311" t="s">
        <v>102</v>
      </c>
      <c r="H6311" t="s">
        <v>212</v>
      </c>
      <c r="I6311" t="s">
        <v>7311</v>
      </c>
      <c r="J6311" t="s">
        <v>7312</v>
      </c>
      <c r="K6311" t="s">
        <v>7675</v>
      </c>
      <c r="L6311" t="s">
        <v>614</v>
      </c>
      <c r="M6311" s="17">
        <f>VLOOKUP($K6311,[1]Budget!$V:$AE,5,0)*IF($C6311="1 - Revenues",1,IF(AND($C6311="5 - Transfers",MID(I6311,15,1)="4"),1,-1))</f>
        <v>0</v>
      </c>
      <c r="N6311" s="17">
        <f>VLOOKUP($K6311,[1]Budget!$V:$AE,6,0)*IF($C6311="1 - Revenues",1,IF(AND($C6311="5 - Transfers",MID(J6311,15,1)="4"),1,-1))</f>
        <v>0</v>
      </c>
      <c r="O6311" s="17">
        <f>IFERROR(IF(RIGHT(LEFT(K6311,15),1)="4",VLOOKUP(K6311,'[1]Budget Worksheet'!A:B,2,0),-1*VLOOKUP(K6311,'[1]Budget Worksheet'!A:B,2,0)),0)</f>
        <v>-18</v>
      </c>
      <c r="P6311" s="17">
        <f>VLOOKUP($K6311,[1]Budget!$V:$AE,8,0)*IF($C6311="1 - Revenues",1,IF(AND($C6311="5 - Transfers",MID($K6311,15,1)="4"),1,-1))</f>
        <v>-18</v>
      </c>
      <c r="Q6311" s="17">
        <f>VLOOKUP($K6311,[1]Budget!$V:$AE,10,0)*IF($C6311="1 - Revenues",1,IF(AND($C6311="5 - Transfers",MID(K6311,15,1)="4"),1,-1))</f>
        <v>0</v>
      </c>
      <c r="S6311" s="18" t="b">
        <f>IF(LEFT(C6311,1)="1",1,-1)*SUMIF([1]Budget!V:V,'Budget Worksheet for Pivot Tabl'!K6311,[1]Budget!AC:AC)=P6311</f>
        <v>1</v>
      </c>
    </row>
    <row r="6312" spans="1:19" x14ac:dyDescent="0.25">
      <c r="A6312" t="s">
        <v>91</v>
      </c>
      <c r="B6312" t="s">
        <v>92</v>
      </c>
      <c r="C6312" t="s">
        <v>8</v>
      </c>
      <c r="D6312" t="str">
        <f t="shared" si="98"/>
        <v>OUTFLOWS</v>
      </c>
      <c r="E6312" t="s">
        <v>127</v>
      </c>
      <c r="F6312" t="s">
        <v>92</v>
      </c>
      <c r="G6312" t="s">
        <v>102</v>
      </c>
      <c r="H6312" t="s">
        <v>212</v>
      </c>
      <c r="I6312" t="s">
        <v>7311</v>
      </c>
      <c r="J6312" t="s">
        <v>7312</v>
      </c>
      <c r="K6312" t="s">
        <v>7676</v>
      </c>
      <c r="L6312" t="s">
        <v>616</v>
      </c>
      <c r="M6312" s="17">
        <f>VLOOKUP($K6312,[1]Budget!$V:$AE,5,0)*IF($C6312="1 - Revenues",1,IF(AND($C6312="5 - Transfers",MID(I6312,15,1)="4"),1,-1))</f>
        <v>-8000</v>
      </c>
      <c r="N6312" s="17">
        <f>VLOOKUP($K6312,[1]Budget!$V:$AE,6,0)*IF($C6312="1 - Revenues",1,IF(AND($C6312="5 - Transfers",MID(J6312,15,1)="4"),1,-1))</f>
        <v>-6000</v>
      </c>
      <c r="O6312" s="17">
        <f>IFERROR(IF(RIGHT(LEFT(K6312,15),1)="4",VLOOKUP(K6312,'[1]Budget Worksheet'!A:B,2,0),-1*VLOOKUP(K6312,'[1]Budget Worksheet'!A:B,2,0)),0)</f>
        <v>-6600</v>
      </c>
      <c r="P6312" s="17">
        <f>VLOOKUP($K6312,[1]Budget!$V:$AE,8,0)*IF($C6312="1 - Revenues",1,IF(AND($C6312="5 - Transfers",MID($K6312,15,1)="4"),1,-1))</f>
        <v>-9000</v>
      </c>
      <c r="Q6312" s="17">
        <f>VLOOKUP($K6312,[1]Budget!$V:$AE,10,0)*IF($C6312="1 - Revenues",1,IF(AND($C6312="5 - Transfers",MID(K6312,15,1)="4"),1,-1))</f>
        <v>-2400</v>
      </c>
      <c r="S6312" s="18" t="b">
        <f>IF(LEFT(C6312,1)="1",1,-1)*SUMIF([1]Budget!V:V,'Budget Worksheet for Pivot Tabl'!K6312,[1]Budget!AC:AC)=P6312</f>
        <v>1</v>
      </c>
    </row>
    <row r="6313" spans="1:19" x14ac:dyDescent="0.25">
      <c r="A6313" t="s">
        <v>91</v>
      </c>
      <c r="B6313" t="s">
        <v>92</v>
      </c>
      <c r="C6313" t="s">
        <v>8</v>
      </c>
      <c r="D6313" t="str">
        <f t="shared" si="98"/>
        <v>OUTFLOWS</v>
      </c>
      <c r="E6313" t="s">
        <v>127</v>
      </c>
      <c r="F6313" t="s">
        <v>92</v>
      </c>
      <c r="G6313" t="s">
        <v>102</v>
      </c>
      <c r="H6313" t="s">
        <v>212</v>
      </c>
      <c r="I6313" t="s">
        <v>7311</v>
      </c>
      <c r="J6313" t="s">
        <v>7312</v>
      </c>
      <c r="K6313" t="s">
        <v>7677</v>
      </c>
      <c r="L6313" t="s">
        <v>618</v>
      </c>
      <c r="M6313" s="17">
        <f>VLOOKUP($K6313,[1]Budget!$V:$AE,5,0)*IF($C6313="1 - Revenues",1,IF(AND($C6313="5 - Transfers",MID(I6313,15,1)="4"),1,-1))</f>
        <v>-1000</v>
      </c>
      <c r="N6313" s="17">
        <f>VLOOKUP($K6313,[1]Budget!$V:$AE,6,0)*IF($C6313="1 - Revenues",1,IF(AND($C6313="5 - Transfers",MID(J6313,15,1)="4"),1,-1))</f>
        <v>0</v>
      </c>
      <c r="O6313" s="17">
        <f>IFERROR(IF(RIGHT(LEFT(K6313,15),1)="4",VLOOKUP(K6313,'[1]Budget Worksheet'!A:B,2,0),-1*VLOOKUP(K6313,'[1]Budget Worksheet'!A:B,2,0)),0)</f>
        <v>-1677</v>
      </c>
      <c r="P6313" s="17">
        <f>VLOOKUP($K6313,[1]Budget!$V:$AE,8,0)*IF($C6313="1 - Revenues",1,IF(AND($C6313="5 - Transfers",MID($K6313,15,1)="4"),1,-1))</f>
        <v>-1677</v>
      </c>
      <c r="Q6313" s="17">
        <f>VLOOKUP($K6313,[1]Budget!$V:$AE,10,0)*IF($C6313="1 - Revenues",1,IF(AND($C6313="5 - Transfers",MID(K6313,15,1)="4"),1,-1))</f>
        <v>0</v>
      </c>
      <c r="S6313" s="18" t="b">
        <f>IF(LEFT(C6313,1)="1",1,-1)*SUMIF([1]Budget!V:V,'Budget Worksheet for Pivot Tabl'!K6313,[1]Budget!AC:AC)=P6313</f>
        <v>1</v>
      </c>
    </row>
    <row r="6314" spans="1:19" x14ac:dyDescent="0.25">
      <c r="A6314" t="s">
        <v>91</v>
      </c>
      <c r="B6314" t="s">
        <v>92</v>
      </c>
      <c r="C6314" t="s">
        <v>8</v>
      </c>
      <c r="D6314" t="str">
        <f t="shared" si="98"/>
        <v>OUTFLOWS</v>
      </c>
      <c r="E6314" t="s">
        <v>127</v>
      </c>
      <c r="F6314" t="s">
        <v>92</v>
      </c>
      <c r="G6314" t="s">
        <v>102</v>
      </c>
      <c r="H6314" t="s">
        <v>212</v>
      </c>
      <c r="I6314" t="s">
        <v>7311</v>
      </c>
      <c r="J6314" t="s">
        <v>7312</v>
      </c>
      <c r="K6314" t="s">
        <v>7678</v>
      </c>
      <c r="L6314" t="s">
        <v>620</v>
      </c>
      <c r="M6314" s="17">
        <f>VLOOKUP($K6314,[1]Budget!$V:$AE,5,0)*IF($C6314="1 - Revenues",1,IF(AND($C6314="5 - Transfers",MID(I6314,15,1)="4"),1,-1))</f>
        <v>0</v>
      </c>
      <c r="N6314" s="17">
        <f>VLOOKUP($K6314,[1]Budget!$V:$AE,6,0)*IF($C6314="1 - Revenues",1,IF(AND($C6314="5 - Transfers",MID(J6314,15,1)="4"),1,-1))</f>
        <v>-2000</v>
      </c>
      <c r="O6314" s="17">
        <f>IFERROR(IF(RIGHT(LEFT(K6314,15),1)="4",VLOOKUP(K6314,'[1]Budget Worksheet'!A:B,2,0),-1*VLOOKUP(K6314,'[1]Budget Worksheet'!A:B,2,0)),0)</f>
        <v>-1553</v>
      </c>
      <c r="P6314" s="17">
        <f>VLOOKUP($K6314,[1]Budget!$V:$AE,8,0)*IF($C6314="1 - Revenues",1,IF(AND($C6314="5 - Transfers",MID($K6314,15,1)="4"),1,-1))</f>
        <v>-1553</v>
      </c>
      <c r="Q6314" s="17">
        <f>VLOOKUP($K6314,[1]Budget!$V:$AE,10,0)*IF($C6314="1 - Revenues",1,IF(AND($C6314="5 - Transfers",MID(K6314,15,1)="4"),1,-1))</f>
        <v>0</v>
      </c>
      <c r="S6314" s="18" t="b">
        <f>IF(LEFT(C6314,1)="1",1,-1)*SUMIF([1]Budget!V:V,'Budget Worksheet for Pivot Tabl'!K6314,[1]Budget!AC:AC)=P6314</f>
        <v>1</v>
      </c>
    </row>
    <row r="6315" spans="1:19" x14ac:dyDescent="0.25">
      <c r="A6315" t="s">
        <v>91</v>
      </c>
      <c r="B6315" t="s">
        <v>92</v>
      </c>
      <c r="C6315" t="s">
        <v>8</v>
      </c>
      <c r="D6315" t="str">
        <f t="shared" si="98"/>
        <v>OUTFLOWS</v>
      </c>
      <c r="E6315" t="s">
        <v>127</v>
      </c>
      <c r="F6315" t="s">
        <v>92</v>
      </c>
      <c r="G6315" t="s">
        <v>102</v>
      </c>
      <c r="H6315" t="s">
        <v>212</v>
      </c>
      <c r="I6315" t="s">
        <v>7311</v>
      </c>
      <c r="J6315" t="s">
        <v>7312</v>
      </c>
      <c r="K6315" t="s">
        <v>7679</v>
      </c>
      <c r="L6315" t="s">
        <v>622</v>
      </c>
      <c r="M6315" s="17">
        <f>VLOOKUP($K6315,[1]Budget!$V:$AE,5,0)*IF($C6315="1 - Revenues",1,IF(AND($C6315="5 - Transfers",MID(I6315,15,1)="4"),1,-1))</f>
        <v>0</v>
      </c>
      <c r="N6315" s="17">
        <f>VLOOKUP($K6315,[1]Budget!$V:$AE,6,0)*IF($C6315="1 - Revenues",1,IF(AND($C6315="5 - Transfers",MID(J6315,15,1)="4"),1,-1))</f>
        <v>-2000</v>
      </c>
      <c r="O6315" s="17">
        <f>IFERROR(IF(RIGHT(LEFT(K6315,15),1)="4",VLOOKUP(K6315,'[1]Budget Worksheet'!A:B,2,0),-1*VLOOKUP(K6315,'[1]Budget Worksheet'!A:B,2,0)),0)</f>
        <v>0</v>
      </c>
      <c r="P6315" s="17">
        <f>VLOOKUP($K6315,[1]Budget!$V:$AE,8,0)*IF($C6315="1 - Revenues",1,IF(AND($C6315="5 - Transfers",MID($K6315,15,1)="4"),1,-1))</f>
        <v>0</v>
      </c>
      <c r="Q6315" s="17">
        <f>VLOOKUP($K6315,[1]Budget!$V:$AE,10,0)*IF($C6315="1 - Revenues",1,IF(AND($C6315="5 - Transfers",MID(K6315,15,1)="4"),1,-1))</f>
        <v>0</v>
      </c>
      <c r="S6315" s="18" t="b">
        <f>IF(LEFT(C6315,1)="1",1,-1)*SUMIF([1]Budget!V:V,'Budget Worksheet for Pivot Tabl'!K6315,[1]Budget!AC:AC)=P6315</f>
        <v>1</v>
      </c>
    </row>
    <row r="6316" spans="1:19" x14ac:dyDescent="0.25">
      <c r="A6316" t="s">
        <v>91</v>
      </c>
      <c r="B6316" t="s">
        <v>92</v>
      </c>
      <c r="C6316" t="s">
        <v>8</v>
      </c>
      <c r="D6316" t="str">
        <f t="shared" si="98"/>
        <v>OUTFLOWS</v>
      </c>
      <c r="E6316" t="s">
        <v>127</v>
      </c>
      <c r="F6316" t="s">
        <v>92</v>
      </c>
      <c r="G6316" t="s">
        <v>102</v>
      </c>
      <c r="H6316" t="s">
        <v>212</v>
      </c>
      <c r="I6316" t="s">
        <v>7311</v>
      </c>
      <c r="J6316" t="s">
        <v>7312</v>
      </c>
      <c r="K6316" t="s">
        <v>7680</v>
      </c>
      <c r="L6316" t="s">
        <v>472</v>
      </c>
      <c r="M6316" s="17">
        <f>VLOOKUP($K6316,[1]Budget!$V:$AE,5,0)*IF($C6316="1 - Revenues",1,IF(AND($C6316="5 - Transfers",MID(I6316,15,1)="4"),1,-1))</f>
        <v>-4000</v>
      </c>
      <c r="N6316" s="17">
        <f>VLOOKUP($K6316,[1]Budget!$V:$AE,6,0)*IF($C6316="1 - Revenues",1,IF(AND($C6316="5 - Transfers",MID(J6316,15,1)="4"),1,-1))</f>
        <v>-2000</v>
      </c>
      <c r="O6316" s="17">
        <f>IFERROR(IF(RIGHT(LEFT(K6316,15),1)="4",VLOOKUP(K6316,'[1]Budget Worksheet'!A:B,2,0),-1*VLOOKUP(K6316,'[1]Budget Worksheet'!A:B,2,0)),0)</f>
        <v>-4370</v>
      </c>
      <c r="P6316" s="17">
        <f>VLOOKUP($K6316,[1]Budget!$V:$AE,8,0)*IF($C6316="1 - Revenues",1,IF(AND($C6316="5 - Transfers",MID($K6316,15,1)="4"),1,-1))</f>
        <v>-4370</v>
      </c>
      <c r="Q6316" s="17">
        <f>VLOOKUP($K6316,[1]Budget!$V:$AE,10,0)*IF($C6316="1 - Revenues",1,IF(AND($C6316="5 - Transfers",MID(K6316,15,1)="4"),1,-1))</f>
        <v>0</v>
      </c>
      <c r="S6316" s="18" t="b">
        <f>IF(LEFT(C6316,1)="1",1,-1)*SUMIF([1]Budget!V:V,'Budget Worksheet for Pivot Tabl'!K6316,[1]Budget!AC:AC)=P6316</f>
        <v>1</v>
      </c>
    </row>
    <row r="6317" spans="1:19" x14ac:dyDescent="0.25">
      <c r="A6317" t="s">
        <v>91</v>
      </c>
      <c r="B6317" t="s">
        <v>92</v>
      </c>
      <c r="C6317" t="s">
        <v>8</v>
      </c>
      <c r="D6317" t="str">
        <f t="shared" si="98"/>
        <v>OUTFLOWS</v>
      </c>
      <c r="E6317" t="s">
        <v>127</v>
      </c>
      <c r="F6317" t="s">
        <v>92</v>
      </c>
      <c r="G6317" t="s">
        <v>102</v>
      </c>
      <c r="H6317" t="s">
        <v>212</v>
      </c>
      <c r="I6317" t="s">
        <v>7311</v>
      </c>
      <c r="J6317" t="s">
        <v>7312</v>
      </c>
      <c r="K6317" t="s">
        <v>7681</v>
      </c>
      <c r="L6317" t="s">
        <v>627</v>
      </c>
      <c r="M6317" s="17">
        <f>VLOOKUP($K6317,[1]Budget!$V:$AE,5,0)*IF($C6317="1 - Revenues",1,IF(AND($C6317="5 - Transfers",MID(I6317,15,1)="4"),1,-1))</f>
        <v>-1000</v>
      </c>
      <c r="N6317" s="17">
        <f>VLOOKUP($K6317,[1]Budget!$V:$AE,6,0)*IF($C6317="1 - Revenues",1,IF(AND($C6317="5 - Transfers",MID(J6317,15,1)="4"),1,-1))</f>
        <v>0</v>
      </c>
      <c r="O6317" s="17">
        <f>IFERROR(IF(RIGHT(LEFT(K6317,15),1)="4",VLOOKUP(K6317,'[1]Budget Worksheet'!A:B,2,0),-1*VLOOKUP(K6317,'[1]Budget Worksheet'!A:B,2,0)),0)</f>
        <v>0</v>
      </c>
      <c r="P6317" s="17">
        <f>VLOOKUP($K6317,[1]Budget!$V:$AE,8,0)*IF($C6317="1 - Revenues",1,IF(AND($C6317="5 - Transfers",MID($K6317,15,1)="4"),1,-1))</f>
        <v>0</v>
      </c>
      <c r="Q6317" s="17">
        <f>VLOOKUP($K6317,[1]Budget!$V:$AE,10,0)*IF($C6317="1 - Revenues",1,IF(AND($C6317="5 - Transfers",MID(K6317,15,1)="4"),1,-1))</f>
        <v>0</v>
      </c>
      <c r="S6317" s="18" t="b">
        <f>IF(LEFT(C6317,1)="1",1,-1)*SUMIF([1]Budget!V:V,'Budget Worksheet for Pivot Tabl'!K6317,[1]Budget!AC:AC)=P6317</f>
        <v>1</v>
      </c>
    </row>
    <row r="6318" spans="1:19" x14ac:dyDescent="0.25">
      <c r="A6318" t="s">
        <v>91</v>
      </c>
      <c r="B6318" t="s">
        <v>92</v>
      </c>
      <c r="C6318" t="s">
        <v>9</v>
      </c>
      <c r="D6318" t="str">
        <f t="shared" si="98"/>
        <v>OUTFLOWS</v>
      </c>
      <c r="E6318" t="s">
        <v>127</v>
      </c>
      <c r="F6318" t="s">
        <v>92</v>
      </c>
      <c r="G6318" t="s">
        <v>102</v>
      </c>
      <c r="H6318" t="s">
        <v>212</v>
      </c>
      <c r="I6318" t="s">
        <v>7311</v>
      </c>
      <c r="J6318" t="s">
        <v>7312</v>
      </c>
      <c r="K6318" t="s">
        <v>7682</v>
      </c>
      <c r="L6318" t="s">
        <v>476</v>
      </c>
      <c r="M6318" s="17">
        <f>VLOOKUP($K6318,[1]Budget!$V:$AE,5,0)*IF($C6318="1 - Revenues",1,IF(AND($C6318="5 - Transfers",MID(I6318,15,1)="4"),1,-1))</f>
        <v>-16000</v>
      </c>
      <c r="N6318" s="17">
        <f>VLOOKUP($K6318,[1]Budget!$V:$AE,6,0)*IF($C6318="1 - Revenues",1,IF(AND($C6318="5 - Transfers",MID(J6318,15,1)="4"),1,-1))</f>
        <v>-16000</v>
      </c>
      <c r="O6318" s="17">
        <f>IFERROR(IF(RIGHT(LEFT(K6318,15),1)="4",VLOOKUP(K6318,'[1]Budget Worksheet'!A:B,2,0),-1*VLOOKUP(K6318,'[1]Budget Worksheet'!A:B,2,0)),0)</f>
        <v>-62500</v>
      </c>
      <c r="P6318" s="17">
        <f>VLOOKUP($K6318,[1]Budget!$V:$AE,8,0)*IF($C6318="1 - Revenues",1,IF(AND($C6318="5 - Transfers",MID($K6318,15,1)="4"),1,-1))</f>
        <v>-62500</v>
      </c>
      <c r="Q6318" s="17">
        <f>VLOOKUP($K6318,[1]Budget!$V:$AE,10,0)*IF($C6318="1 - Revenues",1,IF(AND($C6318="5 - Transfers",MID(K6318,15,1)="4"),1,-1))</f>
        <v>0</v>
      </c>
      <c r="S6318" s="18" t="b">
        <f>IF(LEFT(C6318,1)="1",1,-1)*SUMIF([1]Budget!V:V,'Budget Worksheet for Pivot Tabl'!K6318,[1]Budget!AC:AC)=P6318</f>
        <v>1</v>
      </c>
    </row>
    <row r="6319" spans="1:19" x14ac:dyDescent="0.25">
      <c r="A6319" t="s">
        <v>91</v>
      </c>
      <c r="B6319" t="s">
        <v>92</v>
      </c>
      <c r="C6319" t="s">
        <v>9</v>
      </c>
      <c r="D6319" t="str">
        <f t="shared" si="98"/>
        <v>OUTFLOWS</v>
      </c>
      <c r="E6319" t="s">
        <v>127</v>
      </c>
      <c r="F6319" t="s">
        <v>92</v>
      </c>
      <c r="G6319" t="s">
        <v>102</v>
      </c>
      <c r="H6319" t="s">
        <v>212</v>
      </c>
      <c r="I6319" t="s">
        <v>7311</v>
      </c>
      <c r="J6319" t="s">
        <v>7312</v>
      </c>
      <c r="K6319" t="s">
        <v>7683</v>
      </c>
      <c r="L6319" t="s">
        <v>640</v>
      </c>
      <c r="M6319" s="17">
        <f>VLOOKUP($K6319,[1]Budget!$V:$AE,5,0)*IF($C6319="1 - Revenues",1,IF(AND($C6319="5 - Transfers",MID(I6319,15,1)="4"),1,-1))</f>
        <v>-2000</v>
      </c>
      <c r="N6319" s="17">
        <f>VLOOKUP($K6319,[1]Budget!$V:$AE,6,0)*IF($C6319="1 - Revenues",1,IF(AND($C6319="5 - Transfers",MID(J6319,15,1)="4"),1,-1))</f>
        <v>-3000</v>
      </c>
      <c r="O6319" s="17">
        <f>IFERROR(IF(RIGHT(LEFT(K6319,15),1)="4",VLOOKUP(K6319,'[1]Budget Worksheet'!A:B,2,0),-1*VLOOKUP(K6319,'[1]Budget Worksheet'!A:B,2,0)),0)</f>
        <v>-1300</v>
      </c>
      <c r="P6319" s="17">
        <f>VLOOKUP($K6319,[1]Budget!$V:$AE,8,0)*IF($C6319="1 - Revenues",1,IF(AND($C6319="5 - Transfers",MID($K6319,15,1)="4"),1,-1))</f>
        <v>-1500</v>
      </c>
      <c r="Q6319" s="17">
        <f>VLOOKUP($K6319,[1]Budget!$V:$AE,10,0)*IF($C6319="1 - Revenues",1,IF(AND($C6319="5 - Transfers",MID(K6319,15,1)="4"),1,-1))</f>
        <v>-200</v>
      </c>
      <c r="S6319" s="18" t="b">
        <f>IF(LEFT(C6319,1)="1",1,-1)*SUMIF([1]Budget!V:V,'Budget Worksheet for Pivot Tabl'!K6319,[1]Budget!AC:AC)=P6319</f>
        <v>1</v>
      </c>
    </row>
    <row r="6320" spans="1:19" x14ac:dyDescent="0.25">
      <c r="A6320" t="s">
        <v>91</v>
      </c>
      <c r="B6320" t="s">
        <v>92</v>
      </c>
      <c r="C6320" t="s">
        <v>9</v>
      </c>
      <c r="D6320" t="str">
        <f t="shared" si="98"/>
        <v>OUTFLOWS</v>
      </c>
      <c r="E6320" t="s">
        <v>127</v>
      </c>
      <c r="F6320" t="s">
        <v>92</v>
      </c>
      <c r="G6320" t="s">
        <v>102</v>
      </c>
      <c r="H6320" t="s">
        <v>212</v>
      </c>
      <c r="I6320" t="s">
        <v>7311</v>
      </c>
      <c r="J6320" t="s">
        <v>7312</v>
      </c>
      <c r="K6320" t="s">
        <v>7684</v>
      </c>
      <c r="L6320" t="s">
        <v>792</v>
      </c>
      <c r="M6320" s="17">
        <f>VLOOKUP($K6320,[1]Budget!$V:$AE,5,0)*IF($C6320="1 - Revenues",1,IF(AND($C6320="5 - Transfers",MID(I6320,15,1)="4"),1,-1))</f>
        <v>0</v>
      </c>
      <c r="N6320" s="17">
        <f>VLOOKUP($K6320,[1]Budget!$V:$AE,6,0)*IF($C6320="1 - Revenues",1,IF(AND($C6320="5 - Transfers",MID(J6320,15,1)="4"),1,-1))</f>
        <v>0</v>
      </c>
      <c r="O6320" s="17">
        <f>IFERROR(IF(RIGHT(LEFT(K6320,15),1)="4",VLOOKUP(K6320,'[1]Budget Worksheet'!A:B,2,0),-1*VLOOKUP(K6320,'[1]Budget Worksheet'!A:B,2,0)),0)</f>
        <v>0</v>
      </c>
      <c r="P6320" s="17">
        <f>VLOOKUP($K6320,[1]Budget!$V:$AE,8,0)*IF($C6320="1 - Revenues",1,IF(AND($C6320="5 - Transfers",MID($K6320,15,1)="4"),1,-1))</f>
        <v>0</v>
      </c>
      <c r="Q6320" s="17">
        <f>VLOOKUP($K6320,[1]Budget!$V:$AE,10,0)*IF($C6320="1 - Revenues",1,IF(AND($C6320="5 - Transfers",MID(K6320,15,1)="4"),1,-1))</f>
        <v>0</v>
      </c>
      <c r="S6320" s="18" t="b">
        <f>IF(LEFT(C6320,1)="1",1,-1)*SUMIF([1]Budget!V:V,'Budget Worksheet for Pivot Tabl'!K6320,[1]Budget!AC:AC)=P6320</f>
        <v>1</v>
      </c>
    </row>
    <row r="6321" spans="1:19" x14ac:dyDescent="0.25">
      <c r="A6321" t="s">
        <v>91</v>
      </c>
      <c r="B6321" t="s">
        <v>92</v>
      </c>
      <c r="C6321" t="s">
        <v>9</v>
      </c>
      <c r="D6321" t="str">
        <f t="shared" si="98"/>
        <v>OUTFLOWS</v>
      </c>
      <c r="E6321" t="s">
        <v>127</v>
      </c>
      <c r="F6321" t="s">
        <v>92</v>
      </c>
      <c r="G6321" t="s">
        <v>102</v>
      </c>
      <c r="H6321" t="s">
        <v>212</v>
      </c>
      <c r="I6321" t="s">
        <v>7311</v>
      </c>
      <c r="J6321" t="s">
        <v>7312</v>
      </c>
      <c r="K6321" t="s">
        <v>7685</v>
      </c>
      <c r="L6321" t="s">
        <v>490</v>
      </c>
      <c r="M6321" s="17">
        <f>VLOOKUP($K6321,[1]Budget!$V:$AE,5,0)*IF($C6321="1 - Revenues",1,IF(AND($C6321="5 - Transfers",MID(I6321,15,1)="4"),1,-1))</f>
        <v>-2000</v>
      </c>
      <c r="N6321" s="17">
        <f>VLOOKUP($K6321,[1]Budget!$V:$AE,6,0)*IF($C6321="1 - Revenues",1,IF(AND($C6321="5 - Transfers",MID(J6321,15,1)="4"),1,-1))</f>
        <v>-2000</v>
      </c>
      <c r="O6321" s="17">
        <f>IFERROR(IF(RIGHT(LEFT(K6321,15),1)="4",VLOOKUP(K6321,'[1]Budget Worksheet'!A:B,2,0),-1*VLOOKUP(K6321,'[1]Budget Worksheet'!A:B,2,0)),0)</f>
        <v>-3540</v>
      </c>
      <c r="P6321" s="17">
        <f>VLOOKUP($K6321,[1]Budget!$V:$AE,8,0)*IF($C6321="1 - Revenues",1,IF(AND($C6321="5 - Transfers",MID($K6321,15,1)="4"),1,-1))</f>
        <v>-3540</v>
      </c>
      <c r="Q6321" s="17">
        <f>VLOOKUP($K6321,[1]Budget!$V:$AE,10,0)*IF($C6321="1 - Revenues",1,IF(AND($C6321="5 - Transfers",MID(K6321,15,1)="4"),1,-1))</f>
        <v>0</v>
      </c>
      <c r="S6321" s="18" t="b">
        <f>IF(LEFT(C6321,1)="1",1,-1)*SUMIF([1]Budget!V:V,'Budget Worksheet for Pivot Tabl'!K6321,[1]Budget!AC:AC)=P6321</f>
        <v>1</v>
      </c>
    </row>
    <row r="6322" spans="1:19" x14ac:dyDescent="0.25">
      <c r="A6322" t="s">
        <v>91</v>
      </c>
      <c r="B6322" t="s">
        <v>92</v>
      </c>
      <c r="C6322" t="s">
        <v>9</v>
      </c>
      <c r="D6322" t="str">
        <f t="shared" si="98"/>
        <v>OUTFLOWS</v>
      </c>
      <c r="E6322" t="s">
        <v>127</v>
      </c>
      <c r="F6322" t="s">
        <v>92</v>
      </c>
      <c r="G6322" t="s">
        <v>102</v>
      </c>
      <c r="H6322" t="s">
        <v>212</v>
      </c>
      <c r="I6322" t="s">
        <v>7311</v>
      </c>
      <c r="J6322" t="s">
        <v>7312</v>
      </c>
      <c r="K6322" t="s">
        <v>7686</v>
      </c>
      <c r="L6322" t="s">
        <v>954</v>
      </c>
      <c r="M6322" s="17">
        <f>VLOOKUP($K6322,[1]Budget!$V:$AE,5,0)*IF($C6322="1 - Revenues",1,IF(AND($C6322="5 - Transfers",MID(I6322,15,1)="4"),1,-1))</f>
        <v>-61000</v>
      </c>
      <c r="N6322" s="17">
        <f>VLOOKUP($K6322,[1]Budget!$V:$AE,6,0)*IF($C6322="1 - Revenues",1,IF(AND($C6322="5 - Transfers",MID(J6322,15,1)="4"),1,-1))</f>
        <v>-11000</v>
      </c>
      <c r="O6322" s="17">
        <f>IFERROR(IF(RIGHT(LEFT(K6322,15),1)="4",VLOOKUP(K6322,'[1]Budget Worksheet'!A:B,2,0),-1*VLOOKUP(K6322,'[1]Budget Worksheet'!A:B,2,0)),0)</f>
        <v>-65000</v>
      </c>
      <c r="P6322" s="17">
        <f>VLOOKUP($K6322,[1]Budget!$V:$AE,8,0)*IF($C6322="1 - Revenues",1,IF(AND($C6322="5 - Transfers",MID($K6322,15,1)="4"),1,-1))</f>
        <v>-66000</v>
      </c>
      <c r="Q6322" s="17">
        <f>VLOOKUP($K6322,[1]Budget!$V:$AE,10,0)*IF($C6322="1 - Revenues",1,IF(AND($C6322="5 - Transfers",MID(K6322,15,1)="4"),1,-1))</f>
        <v>-1000</v>
      </c>
      <c r="S6322" s="18" t="b">
        <f>IF(LEFT(C6322,1)="1",1,-1)*SUMIF([1]Budget!V:V,'Budget Worksheet for Pivot Tabl'!K6322,[1]Budget!AC:AC)=P6322</f>
        <v>1</v>
      </c>
    </row>
    <row r="6323" spans="1:19" x14ac:dyDescent="0.25">
      <c r="A6323" t="s">
        <v>91</v>
      </c>
      <c r="B6323" t="s">
        <v>92</v>
      </c>
      <c r="C6323" t="s">
        <v>9</v>
      </c>
      <c r="D6323" t="str">
        <f t="shared" si="98"/>
        <v>OUTFLOWS</v>
      </c>
      <c r="E6323" t="s">
        <v>127</v>
      </c>
      <c r="F6323" t="s">
        <v>92</v>
      </c>
      <c r="G6323" t="s">
        <v>102</v>
      </c>
      <c r="H6323" t="s">
        <v>212</v>
      </c>
      <c r="I6323" t="s">
        <v>7311</v>
      </c>
      <c r="J6323" t="s">
        <v>7312</v>
      </c>
      <c r="K6323" t="s">
        <v>7687</v>
      </c>
      <c r="L6323" t="s">
        <v>1745</v>
      </c>
      <c r="M6323" s="17">
        <f>VLOOKUP($K6323,[1]Budget!$V:$AE,5,0)*IF($C6323="1 - Revenues",1,IF(AND($C6323="5 - Transfers",MID(I6323,15,1)="4"),1,-1))</f>
        <v>0</v>
      </c>
      <c r="N6323" s="17">
        <f>VLOOKUP($K6323,[1]Budget!$V:$AE,6,0)*IF($C6323="1 - Revenues",1,IF(AND($C6323="5 - Transfers",MID(J6323,15,1)="4"),1,-1))</f>
        <v>0</v>
      </c>
      <c r="O6323" s="17">
        <f>IFERROR(IF(RIGHT(LEFT(K6323,15),1)="4",VLOOKUP(K6323,'[1]Budget Worksheet'!A:B,2,0),-1*VLOOKUP(K6323,'[1]Budget Worksheet'!A:B,2,0)),0)</f>
        <v>0</v>
      </c>
      <c r="P6323" s="17">
        <f>VLOOKUP($K6323,[1]Budget!$V:$AE,8,0)*IF($C6323="1 - Revenues",1,IF(AND($C6323="5 - Transfers",MID($K6323,15,1)="4"),1,-1))</f>
        <v>0</v>
      </c>
      <c r="Q6323" s="17">
        <f>VLOOKUP($K6323,[1]Budget!$V:$AE,10,0)*IF($C6323="1 - Revenues",1,IF(AND($C6323="5 - Transfers",MID(K6323,15,1)="4"),1,-1))</f>
        <v>0</v>
      </c>
      <c r="S6323" s="18" t="b">
        <f>IF(LEFT(C6323,1)="1",1,-1)*SUMIF([1]Budget!V:V,'Budget Worksheet for Pivot Tabl'!K6323,[1]Budget!AC:AC)=P6323</f>
        <v>1</v>
      </c>
    </row>
    <row r="6324" spans="1:19" x14ac:dyDescent="0.25">
      <c r="A6324" t="s">
        <v>91</v>
      </c>
      <c r="B6324" t="s">
        <v>92</v>
      </c>
      <c r="C6324" t="s">
        <v>9</v>
      </c>
      <c r="D6324" t="str">
        <f t="shared" si="98"/>
        <v>OUTFLOWS</v>
      </c>
      <c r="E6324" t="s">
        <v>127</v>
      </c>
      <c r="F6324" t="s">
        <v>92</v>
      </c>
      <c r="G6324" t="s">
        <v>102</v>
      </c>
      <c r="H6324" t="s">
        <v>212</v>
      </c>
      <c r="I6324" t="s">
        <v>7311</v>
      </c>
      <c r="J6324" t="s">
        <v>7312</v>
      </c>
      <c r="K6324" t="s">
        <v>7688</v>
      </c>
      <c r="L6324" t="s">
        <v>1056</v>
      </c>
      <c r="M6324" s="17">
        <f>VLOOKUP($K6324,[1]Budget!$V:$AE,5,0)*IF($C6324="1 - Revenues",1,IF(AND($C6324="5 - Transfers",MID(I6324,15,1)="4"),1,-1))</f>
        <v>0</v>
      </c>
      <c r="N6324" s="17">
        <f>VLOOKUP($K6324,[1]Budget!$V:$AE,6,0)*IF($C6324="1 - Revenues",1,IF(AND($C6324="5 - Transfers",MID(J6324,15,1)="4"),1,-1))</f>
        <v>-8000</v>
      </c>
      <c r="O6324" s="17">
        <f>IFERROR(IF(RIGHT(LEFT(K6324,15),1)="4",VLOOKUP(K6324,'[1]Budget Worksheet'!A:B,2,0),-1*VLOOKUP(K6324,'[1]Budget Worksheet'!A:B,2,0)),0)</f>
        <v>0</v>
      </c>
      <c r="P6324" s="17">
        <f>VLOOKUP($K6324,[1]Budget!$V:$AE,8,0)*IF($C6324="1 - Revenues",1,IF(AND($C6324="5 - Transfers",MID($K6324,15,1)="4"),1,-1))</f>
        <v>0</v>
      </c>
      <c r="Q6324" s="17">
        <f>VLOOKUP($K6324,[1]Budget!$V:$AE,10,0)*IF($C6324="1 - Revenues",1,IF(AND($C6324="5 - Transfers",MID(K6324,15,1)="4"),1,-1))</f>
        <v>0</v>
      </c>
      <c r="S6324" s="18" t="b">
        <f>IF(LEFT(C6324,1)="1",1,-1)*SUMIF([1]Budget!V:V,'Budget Worksheet for Pivot Tabl'!K6324,[1]Budget!AC:AC)=P6324</f>
        <v>1</v>
      </c>
    </row>
    <row r="6325" spans="1:19" x14ac:dyDescent="0.25">
      <c r="A6325" t="s">
        <v>91</v>
      </c>
      <c r="B6325" t="s">
        <v>92</v>
      </c>
      <c r="C6325" t="s">
        <v>9</v>
      </c>
      <c r="D6325" t="str">
        <f t="shared" si="98"/>
        <v>OUTFLOWS</v>
      </c>
      <c r="E6325" t="s">
        <v>127</v>
      </c>
      <c r="F6325" t="s">
        <v>92</v>
      </c>
      <c r="G6325" t="s">
        <v>102</v>
      </c>
      <c r="H6325" t="s">
        <v>212</v>
      </c>
      <c r="I6325" t="s">
        <v>7311</v>
      </c>
      <c r="J6325" t="s">
        <v>7312</v>
      </c>
      <c r="K6325" t="s">
        <v>7689</v>
      </c>
      <c r="L6325" t="s">
        <v>651</v>
      </c>
      <c r="M6325" s="17">
        <f>VLOOKUP($K6325,[1]Budget!$V:$AE,5,0)*IF($C6325="1 - Revenues",1,IF(AND($C6325="5 - Transfers",MID(I6325,15,1)="4"),1,-1))</f>
        <v>-11000</v>
      </c>
      <c r="N6325" s="17">
        <f>VLOOKUP($K6325,[1]Budget!$V:$AE,6,0)*IF($C6325="1 - Revenues",1,IF(AND($C6325="5 - Transfers",MID(J6325,15,1)="4"),1,-1))</f>
        <v>-1000</v>
      </c>
      <c r="O6325" s="17">
        <f>IFERROR(IF(RIGHT(LEFT(K6325,15),1)="4",VLOOKUP(K6325,'[1]Budget Worksheet'!A:B,2,0),-1*VLOOKUP(K6325,'[1]Budget Worksheet'!A:B,2,0)),0)</f>
        <v>-10000</v>
      </c>
      <c r="P6325" s="17">
        <f>VLOOKUP($K6325,[1]Budget!$V:$AE,8,0)*IF($C6325="1 - Revenues",1,IF(AND($C6325="5 - Transfers",MID($K6325,15,1)="4"),1,-1))</f>
        <v>-10000</v>
      </c>
      <c r="Q6325" s="17">
        <f>VLOOKUP($K6325,[1]Budget!$V:$AE,10,0)*IF($C6325="1 - Revenues",1,IF(AND($C6325="5 - Transfers",MID(K6325,15,1)="4"),1,-1))</f>
        <v>0</v>
      </c>
      <c r="S6325" s="18" t="b">
        <f>IF(LEFT(C6325,1)="1",1,-1)*SUMIF([1]Budget!V:V,'Budget Worksheet for Pivot Tabl'!K6325,[1]Budget!AC:AC)=P6325</f>
        <v>1</v>
      </c>
    </row>
    <row r="6326" spans="1:19" x14ac:dyDescent="0.25">
      <c r="A6326" t="s">
        <v>91</v>
      </c>
      <c r="B6326" t="s">
        <v>92</v>
      </c>
      <c r="C6326" t="s">
        <v>9</v>
      </c>
      <c r="D6326" t="str">
        <f t="shared" si="98"/>
        <v>OUTFLOWS</v>
      </c>
      <c r="E6326" t="s">
        <v>127</v>
      </c>
      <c r="F6326" t="s">
        <v>92</v>
      </c>
      <c r="G6326" t="s">
        <v>102</v>
      </c>
      <c r="H6326" t="s">
        <v>212</v>
      </c>
      <c r="I6326" t="s">
        <v>7311</v>
      </c>
      <c r="J6326" t="s">
        <v>7312</v>
      </c>
      <c r="K6326" t="s">
        <v>7690</v>
      </c>
      <c r="L6326" t="s">
        <v>653</v>
      </c>
      <c r="M6326" s="17">
        <f>VLOOKUP($K6326,[1]Budget!$V:$AE,5,0)*IF($C6326="1 - Revenues",1,IF(AND($C6326="5 - Transfers",MID(I6326,15,1)="4"),1,-1))</f>
        <v>0</v>
      </c>
      <c r="N6326" s="17">
        <f>VLOOKUP($K6326,[1]Budget!$V:$AE,6,0)*IF($C6326="1 - Revenues",1,IF(AND($C6326="5 - Transfers",MID(J6326,15,1)="4"),1,-1))</f>
        <v>0</v>
      </c>
      <c r="O6326" s="17">
        <f>IFERROR(IF(RIGHT(LEFT(K6326,15),1)="4",VLOOKUP(K6326,'[1]Budget Worksheet'!A:B,2,0),-1*VLOOKUP(K6326,'[1]Budget Worksheet'!A:B,2,0)),0)</f>
        <v>0</v>
      </c>
      <c r="P6326" s="17">
        <f>VLOOKUP($K6326,[1]Budget!$V:$AE,8,0)*IF($C6326="1 - Revenues",1,IF(AND($C6326="5 - Transfers",MID($K6326,15,1)="4"),1,-1))</f>
        <v>0</v>
      </c>
      <c r="Q6326" s="17">
        <f>VLOOKUP($K6326,[1]Budget!$V:$AE,10,0)*IF($C6326="1 - Revenues",1,IF(AND($C6326="5 - Transfers",MID(K6326,15,1)="4"),1,-1))</f>
        <v>0</v>
      </c>
      <c r="S6326" s="18" t="b">
        <f>IF(LEFT(C6326,1)="1",1,-1)*SUMIF([1]Budget!V:V,'Budget Worksheet for Pivot Tabl'!K6326,[1]Budget!AC:AC)=P6326</f>
        <v>1</v>
      </c>
    </row>
    <row r="6327" spans="1:19" x14ac:dyDescent="0.25">
      <c r="A6327" t="s">
        <v>91</v>
      </c>
      <c r="B6327" t="s">
        <v>92</v>
      </c>
      <c r="C6327" t="s">
        <v>10</v>
      </c>
      <c r="D6327" t="str">
        <f t="shared" si="98"/>
        <v>OUTFLOWS</v>
      </c>
      <c r="E6327" t="s">
        <v>127</v>
      </c>
      <c r="F6327" t="s">
        <v>92</v>
      </c>
      <c r="G6327" t="s">
        <v>102</v>
      </c>
      <c r="H6327" t="s">
        <v>212</v>
      </c>
      <c r="I6327" t="s">
        <v>213</v>
      </c>
      <c r="J6327" t="s">
        <v>214</v>
      </c>
      <c r="K6327" t="s">
        <v>7691</v>
      </c>
      <c r="L6327" t="s">
        <v>1291</v>
      </c>
      <c r="M6327" s="17">
        <f>VLOOKUP($K6327,[1]Budget!$V:$AE,5,0)*IF($C6327="1 - Revenues",1,IF(AND($C6327="5 - Transfers",MID(I6327,15,1)="4"),1,-1))</f>
        <v>0</v>
      </c>
      <c r="N6327" s="17">
        <f>VLOOKUP($K6327,[1]Budget!$V:$AE,6,0)*IF($C6327="1 - Revenues",1,IF(AND($C6327="5 - Transfers",MID(J6327,15,1)="4"),1,-1))</f>
        <v>0</v>
      </c>
      <c r="O6327" s="17">
        <f>IFERROR(IF(RIGHT(LEFT(K6327,15),1)="4",VLOOKUP(K6327,'[1]Budget Worksheet'!A:B,2,0),-1*VLOOKUP(K6327,'[1]Budget Worksheet'!A:B,2,0)),0)</f>
        <v>0</v>
      </c>
      <c r="P6327" s="17">
        <f>VLOOKUP($K6327,[1]Budget!$V:$AE,8,0)*IF($C6327="1 - Revenues",1,IF(AND($C6327="5 - Transfers",MID($K6327,15,1)="4"),1,-1))</f>
        <v>0</v>
      </c>
      <c r="Q6327" s="17">
        <f>VLOOKUP($K6327,[1]Budget!$V:$AE,10,0)*IF($C6327="1 - Revenues",1,IF(AND($C6327="5 - Transfers",MID(K6327,15,1)="4"),1,-1))</f>
        <v>0</v>
      </c>
      <c r="S6327" s="18" t="b">
        <f>IF(LEFT(C6327,1)="1",1,-1)*SUMIF([1]Budget!V:V,'Budget Worksheet for Pivot Tabl'!K6327,[1]Budget!AC:AC)=P6327</f>
        <v>1</v>
      </c>
    </row>
    <row r="6328" spans="1:19" x14ac:dyDescent="0.25">
      <c r="A6328" t="s">
        <v>91</v>
      </c>
      <c r="B6328" t="s">
        <v>92</v>
      </c>
      <c r="C6328" t="s">
        <v>10</v>
      </c>
      <c r="D6328" t="str">
        <f t="shared" si="98"/>
        <v>OUTFLOWS</v>
      </c>
      <c r="E6328" t="s">
        <v>127</v>
      </c>
      <c r="F6328" t="s">
        <v>92</v>
      </c>
      <c r="G6328" t="s">
        <v>102</v>
      </c>
      <c r="H6328" t="s">
        <v>212</v>
      </c>
      <c r="I6328" t="s">
        <v>213</v>
      </c>
      <c r="J6328" t="s">
        <v>214</v>
      </c>
      <c r="K6328" t="s">
        <v>7692</v>
      </c>
      <c r="L6328" t="s">
        <v>1133</v>
      </c>
      <c r="M6328" s="17">
        <f>VLOOKUP($K6328,[1]Budget!$V:$AE,5,0)*IF($C6328="1 - Revenues",1,IF(AND($C6328="5 - Transfers",MID(I6328,15,1)="4"),1,-1))</f>
        <v>0</v>
      </c>
      <c r="N6328" s="17">
        <f>VLOOKUP($K6328,[1]Budget!$V:$AE,6,0)*IF($C6328="1 - Revenues",1,IF(AND($C6328="5 - Transfers",MID(J6328,15,1)="4"),1,-1))</f>
        <v>0</v>
      </c>
      <c r="O6328" s="17">
        <f>IFERROR(IF(RIGHT(LEFT(K6328,15),1)="4",VLOOKUP(K6328,'[1]Budget Worksheet'!A:B,2,0),-1*VLOOKUP(K6328,'[1]Budget Worksheet'!A:B,2,0)),0)</f>
        <v>0</v>
      </c>
      <c r="P6328" s="17">
        <f>VLOOKUP($K6328,[1]Budget!$V:$AE,8,0)*IF($C6328="1 - Revenues",1,IF(AND($C6328="5 - Transfers",MID($K6328,15,1)="4"),1,-1))</f>
        <v>0</v>
      </c>
      <c r="Q6328" s="17">
        <f>VLOOKUP($K6328,[1]Budget!$V:$AE,10,0)*IF($C6328="1 - Revenues",1,IF(AND($C6328="5 - Transfers",MID(K6328,15,1)="4"),1,-1))</f>
        <v>0</v>
      </c>
      <c r="S6328" s="18" t="b">
        <f>IF(LEFT(C6328,1)="1",1,-1)*SUMIF([1]Budget!V:V,'Budget Worksheet for Pivot Tabl'!K6328,[1]Budget!AC:AC)=P6328</f>
        <v>1</v>
      </c>
    </row>
    <row r="6329" spans="1:19" x14ac:dyDescent="0.25">
      <c r="A6329" t="s">
        <v>91</v>
      </c>
      <c r="B6329" t="s">
        <v>92</v>
      </c>
      <c r="C6329" t="s">
        <v>10</v>
      </c>
      <c r="D6329" t="str">
        <f t="shared" si="98"/>
        <v>OUTFLOWS</v>
      </c>
      <c r="E6329" t="s">
        <v>127</v>
      </c>
      <c r="F6329" t="s">
        <v>92</v>
      </c>
      <c r="G6329" t="s">
        <v>102</v>
      </c>
      <c r="H6329" t="s">
        <v>212</v>
      </c>
      <c r="I6329" t="s">
        <v>213</v>
      </c>
      <c r="J6329" t="s">
        <v>214</v>
      </c>
      <c r="K6329" t="s">
        <v>7693</v>
      </c>
      <c r="L6329" t="s">
        <v>4181</v>
      </c>
      <c r="M6329" s="17">
        <f>VLOOKUP($K6329,[1]Budget!$V:$AE,5,0)*IF($C6329="1 - Revenues",1,IF(AND($C6329="5 - Transfers",MID(I6329,15,1)="4"),1,-1))</f>
        <v>0</v>
      </c>
      <c r="N6329" s="17">
        <f>VLOOKUP($K6329,[1]Budget!$V:$AE,6,0)*IF($C6329="1 - Revenues",1,IF(AND($C6329="5 - Transfers",MID(J6329,15,1)="4"),1,-1))</f>
        <v>0</v>
      </c>
      <c r="O6329" s="17">
        <f>IFERROR(IF(RIGHT(LEFT(K6329,15),1)="4",VLOOKUP(K6329,'[1]Budget Worksheet'!A:B,2,0),-1*VLOOKUP(K6329,'[1]Budget Worksheet'!A:B,2,0)),0)</f>
        <v>0</v>
      </c>
      <c r="P6329" s="17">
        <f>VLOOKUP($K6329,[1]Budget!$V:$AE,8,0)*IF($C6329="1 - Revenues",1,IF(AND($C6329="5 - Transfers",MID($K6329,15,1)="4"),1,-1))</f>
        <v>0</v>
      </c>
      <c r="Q6329" s="17">
        <f>VLOOKUP($K6329,[1]Budget!$V:$AE,10,0)*IF($C6329="1 - Revenues",1,IF(AND($C6329="5 - Transfers",MID(K6329,15,1)="4"),1,-1))</f>
        <v>0</v>
      </c>
      <c r="S6329" s="18" t="b">
        <f>IF(LEFT(C6329,1)="1",1,-1)*SUMIF([1]Budget!V:V,'Budget Worksheet for Pivot Tabl'!K6329,[1]Budget!AC:AC)=P6329</f>
        <v>1</v>
      </c>
    </row>
    <row r="6330" spans="1:19" x14ac:dyDescent="0.25">
      <c r="A6330" t="s">
        <v>91</v>
      </c>
      <c r="B6330" t="s">
        <v>92</v>
      </c>
      <c r="C6330" t="s">
        <v>10</v>
      </c>
      <c r="D6330" t="str">
        <f t="shared" si="98"/>
        <v>OUTFLOWS</v>
      </c>
      <c r="E6330" t="s">
        <v>127</v>
      </c>
      <c r="F6330" t="s">
        <v>92</v>
      </c>
      <c r="G6330" t="s">
        <v>102</v>
      </c>
      <c r="H6330" t="s">
        <v>212</v>
      </c>
      <c r="I6330" t="s">
        <v>213</v>
      </c>
      <c r="J6330" t="s">
        <v>214</v>
      </c>
      <c r="K6330" t="s">
        <v>7694</v>
      </c>
      <c r="L6330" t="s">
        <v>542</v>
      </c>
      <c r="M6330" s="17">
        <f>VLOOKUP($K6330,[1]Budget!$V:$AE,5,0)*IF($C6330="1 - Revenues",1,IF(AND($C6330="5 - Transfers",MID(I6330,15,1)="4"),1,-1))</f>
        <v>-18000</v>
      </c>
      <c r="N6330" s="17">
        <f>VLOOKUP($K6330,[1]Budget!$V:$AE,6,0)*IF($C6330="1 - Revenues",1,IF(AND($C6330="5 - Transfers",MID(J6330,15,1)="4"),1,-1))</f>
        <v>0</v>
      </c>
      <c r="O6330" s="17">
        <f>IFERROR(IF(RIGHT(LEFT(K6330,15),1)="4",VLOOKUP(K6330,'[1]Budget Worksheet'!A:B,2,0),-1*VLOOKUP(K6330,'[1]Budget Worksheet'!A:B,2,0)),0)</f>
        <v>-270000</v>
      </c>
      <c r="P6330" s="17">
        <f>VLOOKUP($K6330,[1]Budget!$V:$AE,8,0)*IF($C6330="1 - Revenues",1,IF(AND($C6330="5 - Transfers",MID($K6330,15,1)="4"),1,-1))</f>
        <v>-270000</v>
      </c>
      <c r="Q6330" s="17">
        <f>VLOOKUP($K6330,[1]Budget!$V:$AE,10,0)*IF($C6330="1 - Revenues",1,IF(AND($C6330="5 - Transfers",MID(K6330,15,1)="4"),1,-1))</f>
        <v>0</v>
      </c>
      <c r="S6330" s="18" t="b">
        <f>IF(LEFT(C6330,1)="1",1,-1)*SUMIF([1]Budget!V:V,'Budget Worksheet for Pivot Tabl'!K6330,[1]Budget!AC:AC)=P6330</f>
        <v>1</v>
      </c>
    </row>
    <row r="6331" spans="1:19" x14ac:dyDescent="0.25">
      <c r="A6331" t="s">
        <v>91</v>
      </c>
      <c r="B6331" t="s">
        <v>92</v>
      </c>
      <c r="C6331" t="s">
        <v>10</v>
      </c>
      <c r="D6331" t="str">
        <f t="shared" si="98"/>
        <v>OUTFLOWS</v>
      </c>
      <c r="E6331" t="s">
        <v>127</v>
      </c>
      <c r="F6331" t="s">
        <v>92</v>
      </c>
      <c r="G6331" t="s">
        <v>102</v>
      </c>
      <c r="H6331" t="s">
        <v>212</v>
      </c>
      <c r="I6331" t="s">
        <v>213</v>
      </c>
      <c r="J6331" t="s">
        <v>214</v>
      </c>
      <c r="K6331" t="s">
        <v>7695</v>
      </c>
      <c r="L6331" t="s">
        <v>1753</v>
      </c>
      <c r="M6331" s="17">
        <f>VLOOKUP($K6331,[1]Budget!$V:$AE,5,0)*IF($C6331="1 - Revenues",1,IF(AND($C6331="5 - Transfers",MID(I6331,15,1)="4"),1,-1))</f>
        <v>0</v>
      </c>
      <c r="N6331" s="17">
        <f>VLOOKUP($K6331,[1]Budget!$V:$AE,6,0)*IF($C6331="1 - Revenues",1,IF(AND($C6331="5 - Transfers",MID(J6331,15,1)="4"),1,-1))</f>
        <v>0</v>
      </c>
      <c r="O6331" s="17">
        <f>IFERROR(IF(RIGHT(LEFT(K6331,15),1)="4",VLOOKUP(K6331,'[1]Budget Worksheet'!A:B,2,0),-1*VLOOKUP(K6331,'[1]Budget Worksheet'!A:B,2,0)),0)</f>
        <v>0</v>
      </c>
      <c r="P6331" s="17">
        <f>VLOOKUP($K6331,[1]Budget!$V:$AE,8,0)*IF($C6331="1 - Revenues",1,IF(AND($C6331="5 - Transfers",MID($K6331,15,1)="4"),1,-1))</f>
        <v>0</v>
      </c>
      <c r="Q6331" s="17">
        <f>VLOOKUP($K6331,[1]Budget!$V:$AE,10,0)*IF($C6331="1 - Revenues",1,IF(AND($C6331="5 - Transfers",MID(K6331,15,1)="4"),1,-1))</f>
        <v>0</v>
      </c>
      <c r="S6331" s="18" t="b">
        <f>IF(LEFT(C6331,1)="1",1,-1)*SUMIF([1]Budget!V:V,'Budget Worksheet for Pivot Tabl'!K6331,[1]Budget!AC:AC)=P6331</f>
        <v>1</v>
      </c>
    </row>
    <row r="6332" spans="1:19" x14ac:dyDescent="0.25">
      <c r="A6332" t="s">
        <v>91</v>
      </c>
      <c r="B6332" t="s">
        <v>92</v>
      </c>
      <c r="C6332" t="s">
        <v>10</v>
      </c>
      <c r="D6332" t="str">
        <f t="shared" si="98"/>
        <v>OUTFLOWS</v>
      </c>
      <c r="E6332" t="s">
        <v>127</v>
      </c>
      <c r="F6332" t="s">
        <v>92</v>
      </c>
      <c r="G6332" t="s">
        <v>102</v>
      </c>
      <c r="H6332" t="s">
        <v>212</v>
      </c>
      <c r="I6332" t="s">
        <v>213</v>
      </c>
      <c r="J6332" t="s">
        <v>214</v>
      </c>
      <c r="K6332" t="s">
        <v>7696</v>
      </c>
      <c r="L6332" t="s">
        <v>7697</v>
      </c>
      <c r="M6332" s="17">
        <f>VLOOKUP($K6332,[1]Budget!$V:$AE,5,0)*IF($C6332="1 - Revenues",1,IF(AND($C6332="5 - Transfers",MID(I6332,15,1)="4"),1,-1))</f>
        <v>0</v>
      </c>
      <c r="N6332" s="17">
        <f>VLOOKUP($K6332,[1]Budget!$V:$AE,6,0)*IF($C6332="1 - Revenues",1,IF(AND($C6332="5 - Transfers",MID(J6332,15,1)="4"),1,-1))</f>
        <v>0</v>
      </c>
      <c r="O6332" s="17">
        <f>IFERROR(IF(RIGHT(LEFT(K6332,15),1)="4",VLOOKUP(K6332,'[1]Budget Worksheet'!A:B,2,0),-1*VLOOKUP(K6332,'[1]Budget Worksheet'!A:B,2,0)),0)</f>
        <v>0</v>
      </c>
      <c r="P6332" s="17">
        <f>VLOOKUP($K6332,[1]Budget!$V:$AE,8,0)*IF($C6332="1 - Revenues",1,IF(AND($C6332="5 - Transfers",MID($K6332,15,1)="4"),1,-1))</f>
        <v>-250000</v>
      </c>
      <c r="Q6332" s="17">
        <f>VLOOKUP($K6332,[1]Budget!$V:$AE,10,0)*IF($C6332="1 - Revenues",1,IF(AND($C6332="5 - Transfers",MID(K6332,15,1)="4"),1,-1))</f>
        <v>-250000</v>
      </c>
      <c r="S6332" s="18" t="b">
        <f>IF(LEFT(C6332,1)="1",1,-1)*SUMIF([1]Budget!V:V,'Budget Worksheet for Pivot Tabl'!K6332,[1]Budget!AC:AC)=P6332</f>
        <v>1</v>
      </c>
    </row>
    <row r="6333" spans="1:19" x14ac:dyDescent="0.25">
      <c r="A6333" t="s">
        <v>91</v>
      </c>
      <c r="B6333" t="s">
        <v>92</v>
      </c>
      <c r="C6333" t="s">
        <v>9</v>
      </c>
      <c r="D6333" t="str">
        <f t="shared" si="98"/>
        <v>OUTFLOWS</v>
      </c>
      <c r="E6333" t="s">
        <v>108</v>
      </c>
      <c r="F6333" t="s">
        <v>109</v>
      </c>
      <c r="G6333" t="s">
        <v>102</v>
      </c>
      <c r="H6333" t="s">
        <v>212</v>
      </c>
      <c r="I6333" t="s">
        <v>213</v>
      </c>
      <c r="J6333" t="s">
        <v>214</v>
      </c>
      <c r="K6333" t="s">
        <v>7698</v>
      </c>
      <c r="L6333" t="s">
        <v>1056</v>
      </c>
      <c r="M6333" s="17">
        <f>VLOOKUP($K6333,[1]Budget!$V:$AE,5,0)*IF($C6333="1 - Revenues",1,IF(AND($C6333="5 - Transfers",MID(I6333,15,1)="4"),1,-1))</f>
        <v>0</v>
      </c>
      <c r="N6333" s="17">
        <f>VLOOKUP($K6333,[1]Budget!$V:$AE,6,0)*IF($C6333="1 - Revenues",1,IF(AND($C6333="5 - Transfers",MID(J6333,15,1)="4"),1,-1))</f>
        <v>0</v>
      </c>
      <c r="O6333" s="17">
        <f>IFERROR(IF(RIGHT(LEFT(K6333,15),1)="4",VLOOKUP(K6333,'[1]Budget Worksheet'!A:B,2,0),-1*VLOOKUP(K6333,'[1]Budget Worksheet'!A:B,2,0)),0)</f>
        <v>0</v>
      </c>
      <c r="P6333" s="17">
        <f>VLOOKUP($K6333,[1]Budget!$V:$AE,8,0)*IF($C6333="1 - Revenues",1,IF(AND($C6333="5 - Transfers",MID($K6333,15,1)="4"),1,-1))</f>
        <v>0</v>
      </c>
      <c r="Q6333" s="17">
        <f>VLOOKUP($K6333,[1]Budget!$V:$AE,10,0)*IF($C6333="1 - Revenues",1,IF(AND($C6333="5 - Transfers",MID(K6333,15,1)="4"),1,-1))</f>
        <v>0</v>
      </c>
      <c r="S6333" s="18" t="b">
        <f>IF(LEFT(C6333,1)="1",1,-1)*SUMIF([1]Budget!V:V,'Budget Worksheet for Pivot Tabl'!K6333,[1]Budget!AC:AC)=P6333</f>
        <v>1</v>
      </c>
    </row>
    <row r="6334" spans="1:19" x14ac:dyDescent="0.25">
      <c r="A6334" t="s">
        <v>91</v>
      </c>
      <c r="B6334" t="s">
        <v>92</v>
      </c>
      <c r="C6334" t="s">
        <v>9</v>
      </c>
      <c r="D6334" t="str">
        <f t="shared" si="98"/>
        <v>OUTFLOWS</v>
      </c>
      <c r="E6334" t="s">
        <v>116</v>
      </c>
      <c r="F6334" t="s">
        <v>117</v>
      </c>
      <c r="G6334" t="s">
        <v>119</v>
      </c>
      <c r="H6334" t="s">
        <v>326</v>
      </c>
      <c r="I6334" t="s">
        <v>213</v>
      </c>
      <c r="J6334" t="s">
        <v>214</v>
      </c>
      <c r="K6334" t="s">
        <v>7699</v>
      </c>
      <c r="L6334" t="s">
        <v>1056</v>
      </c>
      <c r="M6334" s="17">
        <f>VLOOKUP($K6334,[1]Budget!$V:$AE,5,0)*IF($C6334="1 - Revenues",1,IF(AND($C6334="5 - Transfers",MID(I6334,15,1)="4"),1,-1))</f>
        <v>0</v>
      </c>
      <c r="N6334" s="17">
        <f>VLOOKUP($K6334,[1]Budget!$V:$AE,6,0)*IF($C6334="1 - Revenues",1,IF(AND($C6334="5 - Transfers",MID(J6334,15,1)="4"),1,-1))</f>
        <v>0</v>
      </c>
      <c r="O6334" s="17">
        <f>IFERROR(IF(RIGHT(LEFT(K6334,15),1)="4",VLOOKUP(K6334,'[1]Budget Worksheet'!A:B,2,0),-1*VLOOKUP(K6334,'[1]Budget Worksheet'!A:B,2,0)),0)</f>
        <v>0</v>
      </c>
      <c r="P6334" s="17">
        <f>VLOOKUP($K6334,[1]Budget!$V:$AE,8,0)*IF($C6334="1 - Revenues",1,IF(AND($C6334="5 - Transfers",MID($K6334,15,1)="4"),1,-1))</f>
        <v>0</v>
      </c>
      <c r="Q6334" s="17">
        <f>VLOOKUP($K6334,[1]Budget!$V:$AE,10,0)*IF($C6334="1 - Revenues",1,IF(AND($C6334="5 - Transfers",MID(K6334,15,1)="4"),1,-1))</f>
        <v>0</v>
      </c>
      <c r="S6334" s="18" t="b">
        <f>IF(LEFT(C6334,1)="1",1,-1)*SUMIF([1]Budget!V:V,'Budget Worksheet for Pivot Tabl'!K6334,[1]Budget!AC:AC)=P6334</f>
        <v>1</v>
      </c>
    </row>
    <row r="6335" spans="1:19" x14ac:dyDescent="0.25">
      <c r="A6335" t="s">
        <v>91</v>
      </c>
      <c r="B6335" t="s">
        <v>92</v>
      </c>
      <c r="C6335" t="s">
        <v>9</v>
      </c>
      <c r="D6335" t="str">
        <f t="shared" si="98"/>
        <v>OUTFLOWS</v>
      </c>
      <c r="E6335" t="s">
        <v>116</v>
      </c>
      <c r="F6335" t="s">
        <v>117</v>
      </c>
      <c r="G6335" t="s">
        <v>1912</v>
      </c>
      <c r="H6335" t="s">
        <v>1913</v>
      </c>
      <c r="I6335" t="s">
        <v>59</v>
      </c>
      <c r="J6335" t="s">
        <v>1941</v>
      </c>
      <c r="K6335" t="s">
        <v>7700</v>
      </c>
      <c r="L6335" t="s">
        <v>1058</v>
      </c>
      <c r="M6335" s="17">
        <f>VLOOKUP($K6335,[1]Budget!$V:$AE,5,0)*IF($C6335="1 - Revenues",1,IF(AND($C6335="5 - Transfers",MID(I6335,15,1)="4"),1,-1))</f>
        <v>0</v>
      </c>
      <c r="N6335" s="17">
        <f>VLOOKUP($K6335,[1]Budget!$V:$AE,6,0)*IF($C6335="1 - Revenues",1,IF(AND($C6335="5 - Transfers",MID(J6335,15,1)="4"),1,-1))</f>
        <v>0</v>
      </c>
      <c r="O6335" s="17">
        <f>IFERROR(IF(RIGHT(LEFT(K6335,15),1)="4",VLOOKUP(K6335,'[1]Budget Worksheet'!A:B,2,0),-1*VLOOKUP(K6335,'[1]Budget Worksheet'!A:B,2,0)),0)</f>
        <v>0</v>
      </c>
      <c r="P6335" s="17">
        <f>VLOOKUP($K6335,[1]Budget!$V:$AE,8,0)*IF($C6335="1 - Revenues",1,IF(AND($C6335="5 - Transfers",MID($K6335,15,1)="4"),1,-1))</f>
        <v>0</v>
      </c>
      <c r="Q6335" s="17">
        <f>VLOOKUP($K6335,[1]Budget!$V:$AE,10,0)*IF($C6335="1 - Revenues",1,IF(AND($C6335="5 - Transfers",MID(K6335,15,1)="4"),1,-1))</f>
        <v>0</v>
      </c>
      <c r="S6335" s="18" t="b">
        <f>IF(LEFT(C6335,1)="1",1,-1)*SUMIF([1]Budget!V:V,'Budget Worksheet for Pivot Tabl'!K6335,[1]Budget!AC:AC)=P6335</f>
        <v>1</v>
      </c>
    </row>
    <row r="6336" spans="1:19" x14ac:dyDescent="0.25">
      <c r="A6336" t="s">
        <v>93</v>
      </c>
      <c r="B6336" t="s">
        <v>94</v>
      </c>
      <c r="C6336" t="s">
        <v>7</v>
      </c>
      <c r="D6336" t="str">
        <f t="shared" si="98"/>
        <v>INFLOWS</v>
      </c>
      <c r="E6336" t="s">
        <v>102</v>
      </c>
      <c r="F6336" t="s">
        <v>103</v>
      </c>
      <c r="G6336" t="s">
        <v>102</v>
      </c>
      <c r="H6336" t="s">
        <v>212</v>
      </c>
      <c r="I6336" t="s">
        <v>213</v>
      </c>
      <c r="J6336" t="s">
        <v>214</v>
      </c>
      <c r="K6336" t="s">
        <v>7701</v>
      </c>
      <c r="L6336" t="s">
        <v>7702</v>
      </c>
      <c r="M6336" s="17">
        <f>VLOOKUP($K6336,[1]Budget!$V:$AE,5,0)*IF($C6336="1 - Revenues",1,IF(AND($C6336="5 - Transfers",MID(I6336,15,1)="4"),1,-1))</f>
        <v>0</v>
      </c>
      <c r="N6336" s="17">
        <f>VLOOKUP($K6336,[1]Budget!$V:$AE,6,0)*IF($C6336="1 - Revenues",1,IF(AND($C6336="5 - Transfers",MID(J6336,15,1)="4"),1,-1))</f>
        <v>0</v>
      </c>
      <c r="O6336" s="17">
        <f>IFERROR(IF(RIGHT(LEFT(K6336,15),1)="4",VLOOKUP(K6336,'[1]Budget Worksheet'!A:B,2,0),-1*VLOOKUP(K6336,'[1]Budget Worksheet'!A:B,2,0)),0)</f>
        <v>0</v>
      </c>
      <c r="P6336" s="17">
        <f>VLOOKUP($K6336,[1]Budget!$V:$AE,8,0)*IF($C6336="1 - Revenues",1,IF(AND($C6336="5 - Transfers",MID($K6336,15,1)="4"),1,-1))</f>
        <v>0</v>
      </c>
      <c r="Q6336" s="17">
        <f>VLOOKUP($K6336,[1]Budget!$V:$AE,10,0)*IF($C6336="1 - Revenues",1,IF(AND($C6336="5 - Transfers",MID(K6336,15,1)="4"),1,-1))</f>
        <v>0</v>
      </c>
      <c r="S6336" s="18" t="b">
        <f>IF(LEFT(C6336,1)="1",1,-1)*SUMIF([1]Budget!V:V,'Budget Worksheet for Pivot Tabl'!K6336,[1]Budget!AC:AC)=P6336</f>
        <v>1</v>
      </c>
    </row>
    <row r="6337" spans="1:19" x14ac:dyDescent="0.25">
      <c r="A6337" t="s">
        <v>93</v>
      </c>
      <c r="B6337" t="s">
        <v>94</v>
      </c>
      <c r="C6337" t="s">
        <v>7</v>
      </c>
      <c r="D6337" t="str">
        <f t="shared" si="98"/>
        <v>INFLOWS</v>
      </c>
      <c r="E6337" t="s">
        <v>102</v>
      </c>
      <c r="F6337" t="s">
        <v>103</v>
      </c>
      <c r="G6337" t="s">
        <v>102</v>
      </c>
      <c r="H6337" t="s">
        <v>212</v>
      </c>
      <c r="I6337" t="s">
        <v>213</v>
      </c>
      <c r="J6337" t="s">
        <v>214</v>
      </c>
      <c r="K6337" t="s">
        <v>7703</v>
      </c>
      <c r="L6337" t="s">
        <v>5503</v>
      </c>
      <c r="M6337" s="17">
        <f>VLOOKUP($K6337,[1]Budget!$V:$AE,5,0)*IF($C6337="1 - Revenues",1,IF(AND($C6337="5 - Transfers",MID(I6337,15,1)="4"),1,-1))</f>
        <v>0</v>
      </c>
      <c r="N6337" s="17">
        <f>VLOOKUP($K6337,[1]Budget!$V:$AE,6,0)*IF($C6337="1 - Revenues",1,IF(AND($C6337="5 - Transfers",MID(J6337,15,1)="4"),1,-1))</f>
        <v>0</v>
      </c>
      <c r="O6337" s="17">
        <f>IFERROR(IF(RIGHT(LEFT(K6337,15),1)="4",VLOOKUP(K6337,'[1]Budget Worksheet'!A:B,2,0),-1*VLOOKUP(K6337,'[1]Budget Worksheet'!A:B,2,0)),0)</f>
        <v>0</v>
      </c>
      <c r="P6337" s="17">
        <f>VLOOKUP($K6337,[1]Budget!$V:$AE,8,0)*IF($C6337="1 - Revenues",1,IF(AND($C6337="5 - Transfers",MID($K6337,15,1)="4"),1,-1))</f>
        <v>0</v>
      </c>
      <c r="Q6337" s="17">
        <f>VLOOKUP($K6337,[1]Budget!$V:$AE,10,0)*IF($C6337="1 - Revenues",1,IF(AND($C6337="5 - Transfers",MID(K6337,15,1)="4"),1,-1))</f>
        <v>0</v>
      </c>
      <c r="S6337" s="18" t="b">
        <f>IF(LEFT(C6337,1)="1",1,-1)*SUMIF([1]Budget!V:V,'Budget Worksheet for Pivot Tabl'!K6337,[1]Budget!AC:AC)=P6337</f>
        <v>1</v>
      </c>
    </row>
    <row r="6338" spans="1:19" x14ac:dyDescent="0.25">
      <c r="A6338" t="s">
        <v>93</v>
      </c>
      <c r="B6338" t="s">
        <v>94</v>
      </c>
      <c r="C6338" t="s">
        <v>7</v>
      </c>
      <c r="D6338" t="str">
        <f t="shared" si="98"/>
        <v>INFLOWS</v>
      </c>
      <c r="E6338" t="s">
        <v>102</v>
      </c>
      <c r="F6338" t="s">
        <v>103</v>
      </c>
      <c r="G6338" t="s">
        <v>102</v>
      </c>
      <c r="H6338" t="s">
        <v>212</v>
      </c>
      <c r="I6338" t="s">
        <v>213</v>
      </c>
      <c r="J6338" t="s">
        <v>214</v>
      </c>
      <c r="K6338" t="s">
        <v>7704</v>
      </c>
      <c r="L6338" t="s">
        <v>294</v>
      </c>
      <c r="M6338" s="17">
        <f>VLOOKUP($K6338,[1]Budget!$V:$AE,5,0)*IF($C6338="1 - Revenues",1,IF(AND($C6338="5 - Transfers",MID(I6338,15,1)="4"),1,-1))</f>
        <v>0</v>
      </c>
      <c r="N6338" s="17">
        <f>VLOOKUP($K6338,[1]Budget!$V:$AE,6,0)*IF($C6338="1 - Revenues",1,IF(AND($C6338="5 - Transfers",MID(J6338,15,1)="4"),1,-1))</f>
        <v>0</v>
      </c>
      <c r="O6338" s="17">
        <f>IFERROR(IF(RIGHT(LEFT(K6338,15),1)="4",VLOOKUP(K6338,'[1]Budget Worksheet'!A:B,2,0),-1*VLOOKUP(K6338,'[1]Budget Worksheet'!A:B,2,0)),0)</f>
        <v>0</v>
      </c>
      <c r="P6338" s="17">
        <f>VLOOKUP($K6338,[1]Budget!$V:$AE,8,0)*IF($C6338="1 - Revenues",1,IF(AND($C6338="5 - Transfers",MID($K6338,15,1)="4"),1,-1))</f>
        <v>0</v>
      </c>
      <c r="Q6338" s="17">
        <f>VLOOKUP($K6338,[1]Budget!$V:$AE,10,0)*IF($C6338="1 - Revenues",1,IF(AND($C6338="5 - Transfers",MID(K6338,15,1)="4"),1,-1))</f>
        <v>0</v>
      </c>
      <c r="S6338" s="18" t="b">
        <f>IF(LEFT(C6338,1)="1",1,-1)*SUMIF([1]Budget!V:V,'Budget Worksheet for Pivot Tabl'!K6338,[1]Budget!AC:AC)=P6338</f>
        <v>1</v>
      </c>
    </row>
    <row r="6339" spans="1:19" x14ac:dyDescent="0.25">
      <c r="A6339" t="s">
        <v>93</v>
      </c>
      <c r="B6339" t="s">
        <v>94</v>
      </c>
      <c r="C6339" t="s">
        <v>7</v>
      </c>
      <c r="D6339" t="str">
        <f t="shared" ref="D6339:D6402" si="99">IF(C6339="1 - Revenues","INFLOWS","OUTFLOWS")</f>
        <v>INFLOWS</v>
      </c>
      <c r="E6339" t="s">
        <v>102</v>
      </c>
      <c r="F6339" t="s">
        <v>103</v>
      </c>
      <c r="G6339" t="s">
        <v>102</v>
      </c>
      <c r="H6339" t="s">
        <v>212</v>
      </c>
      <c r="I6339" t="s">
        <v>213</v>
      </c>
      <c r="J6339" t="s">
        <v>214</v>
      </c>
      <c r="K6339" t="s">
        <v>7705</v>
      </c>
      <c r="L6339" t="s">
        <v>300</v>
      </c>
      <c r="M6339" s="17">
        <f>VLOOKUP($K6339,[1]Budget!$V:$AE,5,0)*IF($C6339="1 - Revenues",1,IF(AND($C6339="5 - Transfers",MID(I6339,15,1)="4"),1,-1))</f>
        <v>0</v>
      </c>
      <c r="N6339" s="17">
        <f>VLOOKUP($K6339,[1]Budget!$V:$AE,6,0)*IF($C6339="1 - Revenues",1,IF(AND($C6339="5 - Transfers",MID(J6339,15,1)="4"),1,-1))</f>
        <v>0</v>
      </c>
      <c r="O6339" s="17">
        <f>IFERROR(IF(RIGHT(LEFT(K6339,15),1)="4",VLOOKUP(K6339,'[1]Budget Worksheet'!A:B,2,0),-1*VLOOKUP(K6339,'[1]Budget Worksheet'!A:B,2,0)),0)</f>
        <v>0</v>
      </c>
      <c r="P6339" s="17">
        <f>VLOOKUP($K6339,[1]Budget!$V:$AE,8,0)*IF($C6339="1 - Revenues",1,IF(AND($C6339="5 - Transfers",MID($K6339,15,1)="4"),1,-1))</f>
        <v>0</v>
      </c>
      <c r="Q6339" s="17">
        <f>VLOOKUP($K6339,[1]Budget!$V:$AE,10,0)*IF($C6339="1 - Revenues",1,IF(AND($C6339="5 - Transfers",MID(K6339,15,1)="4"),1,-1))</f>
        <v>0</v>
      </c>
      <c r="S6339" s="18" t="b">
        <f>IF(LEFT(C6339,1)="1",1,-1)*SUMIF([1]Budget!V:V,'Budget Worksheet for Pivot Tabl'!K6339,[1]Budget!AC:AC)=P6339</f>
        <v>1</v>
      </c>
    </row>
    <row r="6340" spans="1:19" x14ac:dyDescent="0.25">
      <c r="A6340" t="s">
        <v>93</v>
      </c>
      <c r="B6340" t="s">
        <v>94</v>
      </c>
      <c r="C6340" t="s">
        <v>7</v>
      </c>
      <c r="D6340" t="str">
        <f t="shared" si="99"/>
        <v>INFLOWS</v>
      </c>
      <c r="E6340" t="s">
        <v>102</v>
      </c>
      <c r="F6340" t="s">
        <v>103</v>
      </c>
      <c r="G6340" t="s">
        <v>102</v>
      </c>
      <c r="H6340" t="s">
        <v>212</v>
      </c>
      <c r="I6340" t="s">
        <v>213</v>
      </c>
      <c r="J6340" t="s">
        <v>214</v>
      </c>
      <c r="K6340" t="s">
        <v>7706</v>
      </c>
      <c r="L6340" t="s">
        <v>302</v>
      </c>
      <c r="M6340" s="17">
        <f>VLOOKUP($K6340,[1]Budget!$V:$AE,5,0)*IF($C6340="1 - Revenues",1,IF(AND($C6340="5 - Transfers",MID(I6340,15,1)="4"),1,-1))</f>
        <v>0</v>
      </c>
      <c r="N6340" s="17">
        <f>VLOOKUP($K6340,[1]Budget!$V:$AE,6,0)*IF($C6340="1 - Revenues",1,IF(AND($C6340="5 - Transfers",MID(J6340,15,1)="4"),1,-1))</f>
        <v>0</v>
      </c>
      <c r="O6340" s="17">
        <f>IFERROR(IF(RIGHT(LEFT(K6340,15),1)="4",VLOOKUP(K6340,'[1]Budget Worksheet'!A:B,2,0),-1*VLOOKUP(K6340,'[1]Budget Worksheet'!A:B,2,0)),0)</f>
        <v>0</v>
      </c>
      <c r="P6340" s="17">
        <f>VLOOKUP($K6340,[1]Budget!$V:$AE,8,0)*IF($C6340="1 - Revenues",1,IF(AND($C6340="5 - Transfers",MID($K6340,15,1)="4"),1,-1))</f>
        <v>0</v>
      </c>
      <c r="Q6340" s="17">
        <f>VLOOKUP($K6340,[1]Budget!$V:$AE,10,0)*IF($C6340="1 - Revenues",1,IF(AND($C6340="5 - Transfers",MID(K6340,15,1)="4"),1,-1))</f>
        <v>0</v>
      </c>
      <c r="S6340" s="18" t="b">
        <f>IF(LEFT(C6340,1)="1",1,-1)*SUMIF([1]Budget!V:V,'Budget Worksheet for Pivot Tabl'!K6340,[1]Budget!AC:AC)=P6340</f>
        <v>1</v>
      </c>
    </row>
    <row r="6341" spans="1:19" x14ac:dyDescent="0.25">
      <c r="A6341" t="s">
        <v>93</v>
      </c>
      <c r="B6341" t="s">
        <v>94</v>
      </c>
      <c r="C6341" t="s">
        <v>7</v>
      </c>
      <c r="D6341" t="str">
        <f t="shared" si="99"/>
        <v>INFLOWS</v>
      </c>
      <c r="E6341" t="s">
        <v>102</v>
      </c>
      <c r="F6341" t="s">
        <v>103</v>
      </c>
      <c r="G6341" t="s">
        <v>102</v>
      </c>
      <c r="H6341" t="s">
        <v>212</v>
      </c>
      <c r="I6341" t="s">
        <v>213</v>
      </c>
      <c r="J6341" t="s">
        <v>214</v>
      </c>
      <c r="K6341" t="s">
        <v>7707</v>
      </c>
      <c r="L6341" t="s">
        <v>7708</v>
      </c>
      <c r="M6341" s="17">
        <f>VLOOKUP($K6341,[1]Budget!$V:$AE,5,0)*IF($C6341="1 - Revenues",1,IF(AND($C6341="5 - Transfers",MID(I6341,15,1)="4"),1,-1))</f>
        <v>0</v>
      </c>
      <c r="N6341" s="17">
        <f>VLOOKUP($K6341,[1]Budget!$V:$AE,6,0)*IF($C6341="1 - Revenues",1,IF(AND($C6341="5 - Transfers",MID(J6341,15,1)="4"),1,-1))</f>
        <v>0</v>
      </c>
      <c r="O6341" s="17">
        <f>IFERROR(IF(RIGHT(LEFT(K6341,15),1)="4",VLOOKUP(K6341,'[1]Budget Worksheet'!A:B,2,0),-1*VLOOKUP(K6341,'[1]Budget Worksheet'!A:B,2,0)),0)</f>
        <v>0</v>
      </c>
      <c r="P6341" s="17">
        <f>VLOOKUP($K6341,[1]Budget!$V:$AE,8,0)*IF($C6341="1 - Revenues",1,IF(AND($C6341="5 - Transfers",MID($K6341,15,1)="4"),1,-1))</f>
        <v>6400</v>
      </c>
      <c r="Q6341" s="17">
        <f>VLOOKUP($K6341,[1]Budget!$V:$AE,10,0)*IF($C6341="1 - Revenues",1,IF(AND($C6341="5 - Transfers",MID(K6341,15,1)="4"),1,-1))</f>
        <v>6400</v>
      </c>
      <c r="S6341" s="18" t="b">
        <f>IF(LEFT(C6341,1)="1",1,-1)*SUMIF([1]Budget!V:V,'Budget Worksheet for Pivot Tabl'!K6341,[1]Budget!AC:AC)=P6341</f>
        <v>1</v>
      </c>
    </row>
    <row r="6342" spans="1:19" x14ac:dyDescent="0.25">
      <c r="A6342" t="s">
        <v>93</v>
      </c>
      <c r="B6342" t="s">
        <v>94</v>
      </c>
      <c r="C6342" t="s">
        <v>11</v>
      </c>
      <c r="D6342" t="str">
        <f t="shared" si="99"/>
        <v>OUTFLOWS</v>
      </c>
      <c r="E6342" t="s">
        <v>102</v>
      </c>
      <c r="F6342" t="s">
        <v>103</v>
      </c>
      <c r="G6342" t="s">
        <v>102</v>
      </c>
      <c r="H6342" t="s">
        <v>212</v>
      </c>
      <c r="I6342" t="s">
        <v>213</v>
      </c>
      <c r="J6342" t="s">
        <v>214</v>
      </c>
      <c r="K6342" t="s">
        <v>7709</v>
      </c>
      <c r="L6342" t="s">
        <v>2200</v>
      </c>
      <c r="M6342" s="17">
        <f>VLOOKUP($K6342,[1]Budget!$V:$AE,5,0)*IF($C6342="1 - Revenues",1,IF(AND($C6342="5 - Transfers",MID(I6342,15,1)="4"),1,-1))</f>
        <v>-120000</v>
      </c>
      <c r="N6342" s="17">
        <f>VLOOKUP($K6342,[1]Budget!$V:$AE,6,0)*IF($C6342="1 - Revenues",1,IF(AND($C6342="5 - Transfers",MID(J6342,15,1)="4"),1,-1))</f>
        <v>-120000</v>
      </c>
      <c r="O6342" s="17">
        <f>IFERROR(IF(RIGHT(LEFT(K6342,15),1)="4",VLOOKUP(K6342,'[1]Budget Worksheet'!A:B,2,0),-1*VLOOKUP(K6342,'[1]Budget Worksheet'!A:B,2,0)),0)</f>
        <v>0</v>
      </c>
      <c r="P6342" s="17">
        <f>VLOOKUP($K6342,[1]Budget!$V:$AE,8,0)*IF($C6342="1 - Revenues",1,IF(AND($C6342="5 - Transfers",MID($K6342,15,1)="4"),1,-1))</f>
        <v>0</v>
      </c>
      <c r="Q6342" s="17">
        <f>VLOOKUP($K6342,[1]Budget!$V:$AE,10,0)*IF($C6342="1 - Revenues",1,IF(AND($C6342="5 - Transfers",MID(K6342,15,1)="4"),1,-1))</f>
        <v>0</v>
      </c>
      <c r="S6342" s="18" t="b">
        <f>IF(LEFT(C6342,1)="1",1,-1)*SUMIF([1]Budget!V:V,'Budget Worksheet for Pivot Tabl'!K6342,[1]Budget!AC:AC)=P6342</f>
        <v>1</v>
      </c>
    </row>
    <row r="6343" spans="1:19" x14ac:dyDescent="0.25">
      <c r="A6343" t="s">
        <v>93</v>
      </c>
      <c r="B6343" t="s">
        <v>94</v>
      </c>
      <c r="C6343" t="s">
        <v>11</v>
      </c>
      <c r="D6343" t="str">
        <f t="shared" si="99"/>
        <v>OUTFLOWS</v>
      </c>
      <c r="E6343" t="s">
        <v>102</v>
      </c>
      <c r="F6343" t="s">
        <v>103</v>
      </c>
      <c r="G6343" t="s">
        <v>102</v>
      </c>
      <c r="H6343" t="s">
        <v>212</v>
      </c>
      <c r="I6343" t="s">
        <v>213</v>
      </c>
      <c r="J6343" t="s">
        <v>214</v>
      </c>
      <c r="K6343" t="s">
        <v>7710</v>
      </c>
      <c r="L6343" t="s">
        <v>7711</v>
      </c>
      <c r="M6343" s="17">
        <f>VLOOKUP($K6343,[1]Budget!$V:$AE,5,0)*IF($C6343="1 - Revenues",1,IF(AND($C6343="5 - Transfers",MID(I6343,15,1)="4"),1,-1))</f>
        <v>0</v>
      </c>
      <c r="N6343" s="17">
        <f>VLOOKUP($K6343,[1]Budget!$V:$AE,6,0)*IF($C6343="1 - Revenues",1,IF(AND($C6343="5 - Transfers",MID(J6343,15,1)="4"),1,-1))</f>
        <v>0</v>
      </c>
      <c r="O6343" s="17">
        <f>IFERROR(IF(RIGHT(LEFT(K6343,15),1)="4",VLOOKUP(K6343,'[1]Budget Worksheet'!A:B,2,0),-1*VLOOKUP(K6343,'[1]Budget Worksheet'!A:B,2,0)),0)</f>
        <v>0</v>
      </c>
      <c r="P6343" s="17">
        <f>VLOOKUP($K6343,[1]Budget!$V:$AE,8,0)*IF($C6343="1 - Revenues",1,IF(AND($C6343="5 - Transfers",MID($K6343,15,1)="4"),1,-1))</f>
        <v>0</v>
      </c>
      <c r="Q6343" s="17">
        <f>VLOOKUP($K6343,[1]Budget!$V:$AE,10,0)*IF($C6343="1 - Revenues",1,IF(AND($C6343="5 - Transfers",MID(K6343,15,1)="4"),1,-1))</f>
        <v>0</v>
      </c>
      <c r="S6343" s="18" t="b">
        <f>IF(LEFT(C6343,1)="1",1,-1)*SUMIF([1]Budget!V:V,'Budget Worksheet for Pivot Tabl'!K6343,[1]Budget!AC:AC)=P6343</f>
        <v>1</v>
      </c>
    </row>
    <row r="6344" spans="1:19" x14ac:dyDescent="0.25">
      <c r="A6344" t="s">
        <v>93</v>
      </c>
      <c r="B6344" t="s">
        <v>94</v>
      </c>
      <c r="C6344" t="s">
        <v>9</v>
      </c>
      <c r="D6344" t="str">
        <f t="shared" si="99"/>
        <v>OUTFLOWS</v>
      </c>
      <c r="E6344" t="s">
        <v>102</v>
      </c>
      <c r="F6344" t="s">
        <v>103</v>
      </c>
      <c r="G6344" t="s">
        <v>102</v>
      </c>
      <c r="H6344" t="s">
        <v>212</v>
      </c>
      <c r="I6344" t="s">
        <v>213</v>
      </c>
      <c r="J6344" t="s">
        <v>214</v>
      </c>
      <c r="K6344" t="s">
        <v>7712</v>
      </c>
      <c r="L6344" t="s">
        <v>1056</v>
      </c>
      <c r="M6344" s="17">
        <f>VLOOKUP($K6344,[1]Budget!$V:$AE,5,0)*IF($C6344="1 - Revenues",1,IF(AND($C6344="5 - Transfers",MID(I6344,15,1)="4"),1,-1))</f>
        <v>0</v>
      </c>
      <c r="N6344" s="17">
        <f>VLOOKUP($K6344,[1]Budget!$V:$AE,6,0)*IF($C6344="1 - Revenues",1,IF(AND($C6344="5 - Transfers",MID(J6344,15,1)="4"),1,-1))</f>
        <v>0</v>
      </c>
      <c r="O6344" s="17">
        <f>IFERROR(IF(RIGHT(LEFT(K6344,15),1)="4",VLOOKUP(K6344,'[1]Budget Worksheet'!A:B,2,0),-1*VLOOKUP(K6344,'[1]Budget Worksheet'!A:B,2,0)),0)</f>
        <v>0</v>
      </c>
      <c r="P6344" s="17">
        <f>VLOOKUP($K6344,[1]Budget!$V:$AE,8,0)*IF($C6344="1 - Revenues",1,IF(AND($C6344="5 - Transfers",MID($K6344,15,1)="4"),1,-1))</f>
        <v>0</v>
      </c>
      <c r="Q6344" s="17">
        <f>VLOOKUP($K6344,[1]Budget!$V:$AE,10,0)*IF($C6344="1 - Revenues",1,IF(AND($C6344="5 - Transfers",MID(K6344,15,1)="4"),1,-1))</f>
        <v>0</v>
      </c>
      <c r="S6344" s="18" t="b">
        <f>IF(LEFT(C6344,1)="1",1,-1)*SUMIF([1]Budget!V:V,'Budget Worksheet for Pivot Tabl'!K6344,[1]Budget!AC:AC)=P6344</f>
        <v>1</v>
      </c>
    </row>
    <row r="6345" spans="1:19" x14ac:dyDescent="0.25">
      <c r="A6345" t="s">
        <v>93</v>
      </c>
      <c r="B6345" t="s">
        <v>94</v>
      </c>
      <c r="C6345" t="s">
        <v>9</v>
      </c>
      <c r="D6345" t="str">
        <f t="shared" si="99"/>
        <v>OUTFLOWS</v>
      </c>
      <c r="E6345" t="s">
        <v>102</v>
      </c>
      <c r="F6345" t="s">
        <v>103</v>
      </c>
      <c r="G6345" t="s">
        <v>102</v>
      </c>
      <c r="H6345" t="s">
        <v>212</v>
      </c>
      <c r="I6345" t="s">
        <v>213</v>
      </c>
      <c r="J6345" t="s">
        <v>214</v>
      </c>
      <c r="K6345" t="s">
        <v>7713</v>
      </c>
      <c r="L6345" t="s">
        <v>5244</v>
      </c>
      <c r="M6345" s="17">
        <f>VLOOKUP($K6345,[1]Budget!$V:$AE,5,0)*IF($C6345="1 - Revenues",1,IF(AND($C6345="5 - Transfers",MID(I6345,15,1)="4"),1,-1))</f>
        <v>-145000</v>
      </c>
      <c r="N6345" s="17">
        <f>VLOOKUP($K6345,[1]Budget!$V:$AE,6,0)*IF($C6345="1 - Revenues",1,IF(AND($C6345="5 - Transfers",MID(J6345,15,1)="4"),1,-1))</f>
        <v>0</v>
      </c>
      <c r="O6345" s="17">
        <f>IFERROR(IF(RIGHT(LEFT(K6345,15),1)="4",VLOOKUP(K6345,'[1]Budget Worksheet'!A:B,2,0),-1*VLOOKUP(K6345,'[1]Budget Worksheet'!A:B,2,0)),0)</f>
        <v>0</v>
      </c>
      <c r="P6345" s="17">
        <f>VLOOKUP($K6345,[1]Budget!$V:$AE,8,0)*IF($C6345="1 - Revenues",1,IF(AND($C6345="5 - Transfers",MID($K6345,15,1)="4"),1,-1))</f>
        <v>0</v>
      </c>
      <c r="Q6345" s="17">
        <f>VLOOKUP($K6345,[1]Budget!$V:$AE,10,0)*IF($C6345="1 - Revenues",1,IF(AND($C6345="5 - Transfers",MID(K6345,15,1)="4"),1,-1))</f>
        <v>0</v>
      </c>
      <c r="S6345" s="18" t="b">
        <f>IF(LEFT(C6345,1)="1",1,-1)*SUMIF([1]Budget!V:V,'Budget Worksheet for Pivot Tabl'!K6345,[1]Budget!AC:AC)=P6345</f>
        <v>1</v>
      </c>
    </row>
    <row r="6346" spans="1:19" x14ac:dyDescent="0.25">
      <c r="A6346" t="s">
        <v>93</v>
      </c>
      <c r="B6346" t="s">
        <v>94</v>
      </c>
      <c r="C6346" t="s">
        <v>9</v>
      </c>
      <c r="D6346" t="str">
        <f t="shared" si="99"/>
        <v>OUTFLOWS</v>
      </c>
      <c r="E6346" t="s">
        <v>102</v>
      </c>
      <c r="F6346" t="s">
        <v>103</v>
      </c>
      <c r="G6346" t="s">
        <v>102</v>
      </c>
      <c r="H6346" t="s">
        <v>212</v>
      </c>
      <c r="I6346" t="s">
        <v>213</v>
      </c>
      <c r="J6346" t="s">
        <v>214</v>
      </c>
      <c r="K6346" t="s">
        <v>7714</v>
      </c>
      <c r="L6346" t="s">
        <v>5246</v>
      </c>
      <c r="M6346" s="17">
        <f>VLOOKUP($K6346,[1]Budget!$V:$AE,5,0)*IF($C6346="1 - Revenues",1,IF(AND($C6346="5 - Transfers",MID(I6346,15,1)="4"),1,-1))</f>
        <v>0</v>
      </c>
      <c r="N6346" s="17">
        <f>VLOOKUP($K6346,[1]Budget!$V:$AE,6,0)*IF($C6346="1 - Revenues",1,IF(AND($C6346="5 - Transfers",MID(J6346,15,1)="4"),1,-1))</f>
        <v>0</v>
      </c>
      <c r="O6346" s="17">
        <f>IFERROR(IF(RIGHT(LEFT(K6346,15),1)="4",VLOOKUP(K6346,'[1]Budget Worksheet'!A:B,2,0),-1*VLOOKUP(K6346,'[1]Budget Worksheet'!A:B,2,0)),0)</f>
        <v>0</v>
      </c>
      <c r="P6346" s="17">
        <f>VLOOKUP($K6346,[1]Budget!$V:$AE,8,0)*IF($C6346="1 - Revenues",1,IF(AND($C6346="5 - Transfers",MID($K6346,15,1)="4"),1,-1))</f>
        <v>0</v>
      </c>
      <c r="Q6346" s="17">
        <f>VLOOKUP($K6346,[1]Budget!$V:$AE,10,0)*IF($C6346="1 - Revenues",1,IF(AND($C6346="5 - Transfers",MID(K6346,15,1)="4"),1,-1))</f>
        <v>0</v>
      </c>
      <c r="S6346" s="18" t="b">
        <f>IF(LEFT(C6346,1)="1",1,-1)*SUMIF([1]Budget!V:V,'Budget Worksheet for Pivot Tabl'!K6346,[1]Budget!AC:AC)=P6346</f>
        <v>1</v>
      </c>
    </row>
    <row r="6347" spans="1:19" x14ac:dyDescent="0.25">
      <c r="A6347" t="s">
        <v>93</v>
      </c>
      <c r="B6347" t="s">
        <v>94</v>
      </c>
      <c r="C6347" t="s">
        <v>11</v>
      </c>
      <c r="D6347" t="str">
        <f t="shared" si="99"/>
        <v>OUTFLOWS</v>
      </c>
      <c r="E6347" t="s">
        <v>102</v>
      </c>
      <c r="F6347" t="s">
        <v>103</v>
      </c>
      <c r="G6347" t="s">
        <v>102</v>
      </c>
      <c r="H6347" t="s">
        <v>212</v>
      </c>
      <c r="I6347" t="s">
        <v>213</v>
      </c>
      <c r="J6347" t="s">
        <v>214</v>
      </c>
      <c r="K6347" t="s">
        <v>7715</v>
      </c>
      <c r="L6347" t="s">
        <v>5258</v>
      </c>
      <c r="M6347" s="17">
        <f>VLOOKUP($K6347,[1]Budget!$V:$AE,5,0)*IF($C6347="1 - Revenues",1,IF(AND($C6347="5 - Transfers",MID(I6347,15,1)="4"),1,-1))</f>
        <v>130000</v>
      </c>
      <c r="N6347" s="17">
        <f>VLOOKUP($K6347,[1]Budget!$V:$AE,6,0)*IF($C6347="1 - Revenues",1,IF(AND($C6347="5 - Transfers",MID(J6347,15,1)="4"),1,-1))</f>
        <v>0</v>
      </c>
      <c r="O6347" s="17">
        <f>IFERROR(IF(RIGHT(LEFT(K6347,15),1)="4",VLOOKUP(K6347,'[1]Budget Worksheet'!A:B,2,0),-1*VLOOKUP(K6347,'[1]Budget Worksheet'!A:B,2,0)),0)</f>
        <v>0</v>
      </c>
      <c r="P6347" s="17">
        <f>VLOOKUP($K6347,[1]Budget!$V:$AE,8,0)*IF($C6347="1 - Revenues",1,IF(AND($C6347="5 - Transfers",MID($K6347,15,1)="4"),1,-1))</f>
        <v>0</v>
      </c>
      <c r="Q6347" s="17">
        <f>VLOOKUP($K6347,[1]Budget!$V:$AE,10,0)*IF($C6347="1 - Revenues",1,IF(AND($C6347="5 - Transfers",MID(K6347,15,1)="4"),1,-1))</f>
        <v>0</v>
      </c>
      <c r="S6347" s="18" t="b">
        <f>IF(LEFT(C6347,1)="1",1,-1)*SUMIF([1]Budget!V:V,'Budget Worksheet for Pivot Tabl'!K6347,[1]Budget!AC:AC)=P6347</f>
        <v>1</v>
      </c>
    </row>
    <row r="6348" spans="1:19" x14ac:dyDescent="0.25">
      <c r="A6348" t="s">
        <v>93</v>
      </c>
      <c r="B6348" t="s">
        <v>94</v>
      </c>
      <c r="C6348" t="s">
        <v>11</v>
      </c>
      <c r="D6348" t="str">
        <f t="shared" si="99"/>
        <v>OUTFLOWS</v>
      </c>
      <c r="E6348" t="s">
        <v>102</v>
      </c>
      <c r="F6348" t="s">
        <v>103</v>
      </c>
      <c r="G6348" t="s">
        <v>102</v>
      </c>
      <c r="H6348" t="s">
        <v>212</v>
      </c>
      <c r="I6348" t="s">
        <v>213</v>
      </c>
      <c r="J6348" t="s">
        <v>214</v>
      </c>
      <c r="K6348" t="s">
        <v>7716</v>
      </c>
      <c r="L6348" t="s">
        <v>5260</v>
      </c>
      <c r="M6348" s="17">
        <f>VLOOKUP($K6348,[1]Budget!$V:$AE,5,0)*IF($C6348="1 - Revenues",1,IF(AND($C6348="5 - Transfers",MID(I6348,15,1)="4"),1,-1))</f>
        <v>0</v>
      </c>
      <c r="N6348" s="17">
        <f>VLOOKUP($K6348,[1]Budget!$V:$AE,6,0)*IF($C6348="1 - Revenues",1,IF(AND($C6348="5 - Transfers",MID(J6348,15,1)="4"),1,-1))</f>
        <v>0</v>
      </c>
      <c r="O6348" s="17">
        <f>IFERROR(IF(RIGHT(LEFT(K6348,15),1)="4",VLOOKUP(K6348,'[1]Budget Worksheet'!A:B,2,0),-1*VLOOKUP(K6348,'[1]Budget Worksheet'!A:B,2,0)),0)</f>
        <v>0</v>
      </c>
      <c r="P6348" s="17">
        <f>VLOOKUP($K6348,[1]Budget!$V:$AE,8,0)*IF($C6348="1 - Revenues",1,IF(AND($C6348="5 - Transfers",MID($K6348,15,1)="4"),1,-1))</f>
        <v>0</v>
      </c>
      <c r="Q6348" s="17">
        <f>VLOOKUP($K6348,[1]Budget!$V:$AE,10,0)*IF($C6348="1 - Revenues",1,IF(AND($C6348="5 - Transfers",MID(K6348,15,1)="4"),1,-1))</f>
        <v>0</v>
      </c>
      <c r="S6348" s="18" t="b">
        <f>IF(LEFT(C6348,1)="1",1,-1)*SUMIF([1]Budget!V:V,'Budget Worksheet for Pivot Tabl'!K6348,[1]Budget!AC:AC)=P6348</f>
        <v>1</v>
      </c>
    </row>
    <row r="6349" spans="1:19" x14ac:dyDescent="0.25">
      <c r="A6349" t="s">
        <v>93</v>
      </c>
      <c r="B6349" t="s">
        <v>94</v>
      </c>
      <c r="C6349" t="s">
        <v>9</v>
      </c>
      <c r="D6349" t="str">
        <f t="shared" si="99"/>
        <v>OUTFLOWS</v>
      </c>
      <c r="E6349" t="s">
        <v>121</v>
      </c>
      <c r="F6349" t="s">
        <v>122</v>
      </c>
      <c r="G6349" t="s">
        <v>102</v>
      </c>
      <c r="H6349" t="s">
        <v>212</v>
      </c>
      <c r="I6349" t="s">
        <v>213</v>
      </c>
      <c r="J6349" t="s">
        <v>214</v>
      </c>
      <c r="K6349" t="s">
        <v>7717</v>
      </c>
      <c r="L6349" t="s">
        <v>1056</v>
      </c>
      <c r="M6349" s="17">
        <f>VLOOKUP($K6349,[1]Budget!$V:$AE,5,0)*IF($C6349="1 - Revenues",1,IF(AND($C6349="5 - Transfers",MID(I6349,15,1)="4"),1,-1))</f>
        <v>-17000</v>
      </c>
      <c r="N6349" s="17">
        <f>VLOOKUP($K6349,[1]Budget!$V:$AE,6,0)*IF($C6349="1 - Revenues",1,IF(AND($C6349="5 - Transfers",MID(J6349,15,1)="4"),1,-1))</f>
        <v>-13000</v>
      </c>
      <c r="O6349" s="17">
        <f>IFERROR(IF(RIGHT(LEFT(K6349,15),1)="4",VLOOKUP(K6349,'[1]Budget Worksheet'!A:B,2,0),-1*VLOOKUP(K6349,'[1]Budget Worksheet'!A:B,2,0)),0)</f>
        <v>0</v>
      </c>
      <c r="P6349" s="17">
        <f>VLOOKUP($K6349,[1]Budget!$V:$AE,8,0)*IF($C6349="1 - Revenues",1,IF(AND($C6349="5 - Transfers",MID($K6349,15,1)="4"),1,-1))</f>
        <v>0</v>
      </c>
      <c r="Q6349" s="17">
        <f>VLOOKUP($K6349,[1]Budget!$V:$AE,10,0)*IF($C6349="1 - Revenues",1,IF(AND($C6349="5 - Transfers",MID(K6349,15,1)="4"),1,-1))</f>
        <v>0</v>
      </c>
      <c r="S6349" s="18" t="b">
        <f>IF(LEFT(C6349,1)="1",1,-1)*SUMIF([1]Budget!V:V,'Budget Worksheet for Pivot Tabl'!K6349,[1]Budget!AC:AC)=P6349</f>
        <v>1</v>
      </c>
    </row>
    <row r="6350" spans="1:19" x14ac:dyDescent="0.25">
      <c r="A6350" t="s">
        <v>93</v>
      </c>
      <c r="B6350" t="s">
        <v>94</v>
      </c>
      <c r="C6350" t="s">
        <v>10</v>
      </c>
      <c r="D6350" t="str">
        <f t="shared" si="99"/>
        <v>OUTFLOWS</v>
      </c>
      <c r="E6350" t="s">
        <v>106</v>
      </c>
      <c r="F6350" t="s">
        <v>107</v>
      </c>
      <c r="G6350" t="s">
        <v>102</v>
      </c>
      <c r="H6350" t="s">
        <v>212</v>
      </c>
      <c r="I6350" t="s">
        <v>23</v>
      </c>
      <c r="J6350" t="s">
        <v>7258</v>
      </c>
      <c r="K6350" t="s">
        <v>7718</v>
      </c>
      <c r="L6350" t="s">
        <v>1133</v>
      </c>
      <c r="M6350" s="17">
        <f>VLOOKUP($K6350,[1]Budget!$V:$AE,5,0)*IF($C6350="1 - Revenues",1,IF(AND($C6350="5 - Transfers",MID(I6350,15,1)="4"),1,-1))</f>
        <v>0</v>
      </c>
      <c r="N6350" s="17">
        <f>VLOOKUP($K6350,[1]Budget!$V:$AE,6,0)*IF($C6350="1 - Revenues",1,IF(AND($C6350="5 - Transfers",MID(J6350,15,1)="4"),1,-1))</f>
        <v>0</v>
      </c>
      <c r="O6350" s="17">
        <f>IFERROR(IF(RIGHT(LEFT(K6350,15),1)="4",VLOOKUP(K6350,'[1]Budget Worksheet'!A:B,2,0),-1*VLOOKUP(K6350,'[1]Budget Worksheet'!A:B,2,0)),0)</f>
        <v>0</v>
      </c>
      <c r="P6350" s="17">
        <f>VLOOKUP($K6350,[1]Budget!$V:$AE,8,0)*IF($C6350="1 - Revenues",1,IF(AND($C6350="5 - Transfers",MID($K6350,15,1)="4"),1,-1))</f>
        <v>0</v>
      </c>
      <c r="Q6350" s="17">
        <f>VLOOKUP($K6350,[1]Budget!$V:$AE,10,0)*IF($C6350="1 - Revenues",1,IF(AND($C6350="5 - Transfers",MID(K6350,15,1)="4"),1,-1))</f>
        <v>0</v>
      </c>
      <c r="S6350" s="18" t="b">
        <f>IF(LEFT(C6350,1)="1",1,-1)*SUMIF([1]Budget!V:V,'Budget Worksheet for Pivot Tabl'!K6350,[1]Budget!AC:AC)=P6350</f>
        <v>1</v>
      </c>
    </row>
    <row r="6351" spans="1:19" x14ac:dyDescent="0.25">
      <c r="A6351" t="s">
        <v>93</v>
      </c>
      <c r="B6351" t="s">
        <v>94</v>
      </c>
      <c r="C6351" t="s">
        <v>9</v>
      </c>
      <c r="D6351" t="str">
        <f t="shared" si="99"/>
        <v>OUTFLOWS</v>
      </c>
      <c r="E6351" t="s">
        <v>125</v>
      </c>
      <c r="F6351" t="s">
        <v>126</v>
      </c>
      <c r="G6351" t="s">
        <v>102</v>
      </c>
      <c r="H6351" t="s">
        <v>212</v>
      </c>
      <c r="I6351" t="s">
        <v>213</v>
      </c>
      <c r="J6351" t="s">
        <v>214</v>
      </c>
      <c r="K6351" t="s">
        <v>7719</v>
      </c>
      <c r="L6351" t="s">
        <v>640</v>
      </c>
      <c r="M6351" s="17">
        <f>VLOOKUP($K6351,[1]Budget!$V:$AE,5,0)*IF($C6351="1 - Revenues",1,IF(AND($C6351="5 - Transfers",MID(I6351,15,1)="4"),1,-1))</f>
        <v>0</v>
      </c>
      <c r="N6351" s="17">
        <f>VLOOKUP($K6351,[1]Budget!$V:$AE,6,0)*IF($C6351="1 - Revenues",1,IF(AND($C6351="5 - Transfers",MID(J6351,15,1)="4"),1,-1))</f>
        <v>0</v>
      </c>
      <c r="O6351" s="17">
        <f>IFERROR(IF(RIGHT(LEFT(K6351,15),1)="4",VLOOKUP(K6351,'[1]Budget Worksheet'!A:B,2,0),-1*VLOOKUP(K6351,'[1]Budget Worksheet'!A:B,2,0)),0)</f>
        <v>0</v>
      </c>
      <c r="P6351" s="17">
        <f>VLOOKUP($K6351,[1]Budget!$V:$AE,8,0)*IF($C6351="1 - Revenues",1,IF(AND($C6351="5 - Transfers",MID($K6351,15,1)="4"),1,-1))</f>
        <v>0</v>
      </c>
      <c r="Q6351" s="17">
        <f>VLOOKUP($K6351,[1]Budget!$V:$AE,10,0)*IF($C6351="1 - Revenues",1,IF(AND($C6351="5 - Transfers",MID(K6351,15,1)="4"),1,-1))</f>
        <v>0</v>
      </c>
      <c r="S6351" s="18" t="b">
        <f>IF(LEFT(C6351,1)="1",1,-1)*SUMIF([1]Budget!V:V,'Budget Worksheet for Pivot Tabl'!K6351,[1]Budget!AC:AC)=P6351</f>
        <v>1</v>
      </c>
    </row>
    <row r="6352" spans="1:19" x14ac:dyDescent="0.25">
      <c r="A6352" t="s">
        <v>93</v>
      </c>
      <c r="B6352" t="s">
        <v>94</v>
      </c>
      <c r="C6352" t="s">
        <v>9</v>
      </c>
      <c r="D6352" t="str">
        <f t="shared" si="99"/>
        <v>OUTFLOWS</v>
      </c>
      <c r="E6352" t="s">
        <v>125</v>
      </c>
      <c r="F6352" t="s">
        <v>126</v>
      </c>
      <c r="G6352" t="s">
        <v>102</v>
      </c>
      <c r="H6352" t="s">
        <v>212</v>
      </c>
      <c r="I6352" t="s">
        <v>213</v>
      </c>
      <c r="J6352" t="s">
        <v>214</v>
      </c>
      <c r="K6352" t="s">
        <v>7720</v>
      </c>
      <c r="L6352" t="s">
        <v>1056</v>
      </c>
      <c r="M6352" s="17">
        <f>VLOOKUP($K6352,[1]Budget!$V:$AE,5,0)*IF($C6352="1 - Revenues",1,IF(AND($C6352="5 - Transfers",MID(I6352,15,1)="4"),1,-1))</f>
        <v>-1000</v>
      </c>
      <c r="N6352" s="17">
        <f>VLOOKUP($K6352,[1]Budget!$V:$AE,6,0)*IF($C6352="1 - Revenues",1,IF(AND($C6352="5 - Transfers",MID(J6352,15,1)="4"),1,-1))</f>
        <v>-1000</v>
      </c>
      <c r="O6352" s="17">
        <f>IFERROR(IF(RIGHT(LEFT(K6352,15),1)="4",VLOOKUP(K6352,'[1]Budget Worksheet'!A:B,2,0),-1*VLOOKUP(K6352,'[1]Budget Worksheet'!A:B,2,0)),0)</f>
        <v>0</v>
      </c>
      <c r="P6352" s="17">
        <f>VLOOKUP($K6352,[1]Budget!$V:$AE,8,0)*IF($C6352="1 - Revenues",1,IF(AND($C6352="5 - Transfers",MID($K6352,15,1)="4"),1,-1))</f>
        <v>-6400</v>
      </c>
      <c r="Q6352" s="17">
        <f>VLOOKUP($K6352,[1]Budget!$V:$AE,10,0)*IF($C6352="1 - Revenues",1,IF(AND($C6352="5 - Transfers",MID(K6352,15,1)="4"),1,-1))</f>
        <v>-6400</v>
      </c>
      <c r="S6352" s="18" t="b">
        <f>IF(LEFT(C6352,1)="1",1,-1)*SUMIF([1]Budget!V:V,'Budget Worksheet for Pivot Tabl'!K6352,[1]Budget!AC:AC)=P6352</f>
        <v>1</v>
      </c>
    </row>
    <row r="6353" spans="1:19" x14ac:dyDescent="0.25">
      <c r="A6353" t="s">
        <v>93</v>
      </c>
      <c r="B6353" t="s">
        <v>94</v>
      </c>
      <c r="C6353" t="s">
        <v>9</v>
      </c>
      <c r="D6353" t="str">
        <f t="shared" si="99"/>
        <v>OUTFLOWS</v>
      </c>
      <c r="E6353" t="s">
        <v>127</v>
      </c>
      <c r="F6353" t="s">
        <v>92</v>
      </c>
      <c r="G6353" t="s">
        <v>102</v>
      </c>
      <c r="H6353" t="s">
        <v>212</v>
      </c>
      <c r="I6353" t="s">
        <v>213</v>
      </c>
      <c r="J6353" t="s">
        <v>214</v>
      </c>
      <c r="K6353" t="s">
        <v>7721</v>
      </c>
      <c r="L6353" t="s">
        <v>900</v>
      </c>
      <c r="M6353" s="17">
        <f>VLOOKUP($K6353,[1]Budget!$V:$AE,5,0)*IF($C6353="1 - Revenues",1,IF(AND($C6353="5 - Transfers",MID(I6353,15,1)="4"),1,-1))</f>
        <v>0</v>
      </c>
      <c r="N6353" s="17">
        <f>VLOOKUP($K6353,[1]Budget!$V:$AE,6,0)*IF($C6353="1 - Revenues",1,IF(AND($C6353="5 - Transfers",MID(J6353,15,1)="4"),1,-1))</f>
        <v>-2000</v>
      </c>
      <c r="O6353" s="17">
        <f>IFERROR(IF(RIGHT(LEFT(K6353,15),1)="4",VLOOKUP(K6353,'[1]Budget Worksheet'!A:B,2,0),-1*VLOOKUP(K6353,'[1]Budget Worksheet'!A:B,2,0)),0)</f>
        <v>0</v>
      </c>
      <c r="P6353" s="17">
        <f>VLOOKUP($K6353,[1]Budget!$V:$AE,8,0)*IF($C6353="1 - Revenues",1,IF(AND($C6353="5 - Transfers",MID($K6353,15,1)="4"),1,-1))</f>
        <v>0</v>
      </c>
      <c r="Q6353" s="17">
        <f>VLOOKUP($K6353,[1]Budget!$V:$AE,10,0)*IF($C6353="1 - Revenues",1,IF(AND($C6353="5 - Transfers",MID(K6353,15,1)="4"),1,-1))</f>
        <v>0</v>
      </c>
      <c r="S6353" s="18" t="b">
        <f>IF(LEFT(C6353,1)="1",1,-1)*SUMIF([1]Budget!V:V,'Budget Worksheet for Pivot Tabl'!K6353,[1]Budget!AC:AC)=P6353</f>
        <v>1</v>
      </c>
    </row>
    <row r="6354" spans="1:19" x14ac:dyDescent="0.25">
      <c r="A6354" t="s">
        <v>93</v>
      </c>
      <c r="B6354" t="s">
        <v>94</v>
      </c>
      <c r="C6354" t="s">
        <v>10</v>
      </c>
      <c r="D6354" t="str">
        <f t="shared" si="99"/>
        <v>OUTFLOWS</v>
      </c>
      <c r="E6354" t="s">
        <v>108</v>
      </c>
      <c r="F6354" t="s">
        <v>109</v>
      </c>
      <c r="G6354" t="s">
        <v>102</v>
      </c>
      <c r="H6354" t="s">
        <v>212</v>
      </c>
      <c r="I6354" t="s">
        <v>213</v>
      </c>
      <c r="J6354" t="s">
        <v>214</v>
      </c>
      <c r="K6354" t="s">
        <v>7722</v>
      </c>
      <c r="L6354" t="s">
        <v>1753</v>
      </c>
      <c r="M6354" s="17">
        <f>VLOOKUP($K6354,[1]Budget!$V:$AE,5,0)*IF($C6354="1 - Revenues",1,IF(AND($C6354="5 - Transfers",MID(I6354,15,1)="4"),1,-1))</f>
        <v>0</v>
      </c>
      <c r="N6354" s="17">
        <f>VLOOKUP($K6354,[1]Budget!$V:$AE,6,0)*IF($C6354="1 - Revenues",1,IF(AND($C6354="5 - Transfers",MID(J6354,15,1)="4"),1,-1))</f>
        <v>0</v>
      </c>
      <c r="O6354" s="17">
        <f>IFERROR(IF(RIGHT(LEFT(K6354,15),1)="4",VLOOKUP(K6354,'[1]Budget Worksheet'!A:B,2,0),-1*VLOOKUP(K6354,'[1]Budget Worksheet'!A:B,2,0)),0)</f>
        <v>0</v>
      </c>
      <c r="P6354" s="17">
        <f>VLOOKUP($K6354,[1]Budget!$V:$AE,8,0)*IF($C6354="1 - Revenues",1,IF(AND($C6354="5 - Transfers",MID($K6354,15,1)="4"),1,-1))</f>
        <v>0</v>
      </c>
      <c r="Q6354" s="17">
        <f>VLOOKUP($K6354,[1]Budget!$V:$AE,10,0)*IF($C6354="1 - Revenues",1,IF(AND($C6354="5 - Transfers",MID(K6354,15,1)="4"),1,-1))</f>
        <v>0</v>
      </c>
      <c r="S6354" s="18" t="b">
        <f>IF(LEFT(C6354,1)="1",1,-1)*SUMIF([1]Budget!V:V,'Budget Worksheet for Pivot Tabl'!K6354,[1]Budget!AC:AC)=P6354</f>
        <v>1</v>
      </c>
    </row>
    <row r="6355" spans="1:19" x14ac:dyDescent="0.25">
      <c r="A6355" t="s">
        <v>93</v>
      </c>
      <c r="B6355" t="s">
        <v>94</v>
      </c>
      <c r="C6355" t="s">
        <v>9</v>
      </c>
      <c r="D6355" t="str">
        <f t="shared" si="99"/>
        <v>OUTFLOWS</v>
      </c>
      <c r="E6355" t="s">
        <v>110</v>
      </c>
      <c r="F6355" t="s">
        <v>111</v>
      </c>
      <c r="G6355" t="s">
        <v>102</v>
      </c>
      <c r="H6355" t="s">
        <v>212</v>
      </c>
      <c r="I6355" t="s">
        <v>213</v>
      </c>
      <c r="J6355" t="s">
        <v>214</v>
      </c>
      <c r="K6355" t="s">
        <v>7723</v>
      </c>
      <c r="L6355" t="s">
        <v>640</v>
      </c>
      <c r="M6355" s="17">
        <f>VLOOKUP($K6355,[1]Budget!$V:$AE,5,0)*IF($C6355="1 - Revenues",1,IF(AND($C6355="5 - Transfers",MID(I6355,15,1)="4"),1,-1))</f>
        <v>0</v>
      </c>
      <c r="N6355" s="17">
        <f>VLOOKUP($K6355,[1]Budget!$V:$AE,6,0)*IF($C6355="1 - Revenues",1,IF(AND($C6355="5 - Transfers",MID(J6355,15,1)="4"),1,-1))</f>
        <v>0</v>
      </c>
      <c r="O6355" s="17">
        <f>IFERROR(IF(RIGHT(LEFT(K6355,15),1)="4",VLOOKUP(K6355,'[1]Budget Worksheet'!A:B,2,0),-1*VLOOKUP(K6355,'[1]Budget Worksheet'!A:B,2,0)),0)</f>
        <v>0</v>
      </c>
      <c r="P6355" s="17">
        <f>VLOOKUP($K6355,[1]Budget!$V:$AE,8,0)*IF($C6355="1 - Revenues",1,IF(AND($C6355="5 - Transfers",MID($K6355,15,1)="4"),1,-1))</f>
        <v>0</v>
      </c>
      <c r="Q6355" s="17">
        <f>VLOOKUP($K6355,[1]Budget!$V:$AE,10,0)*IF($C6355="1 - Revenues",1,IF(AND($C6355="5 - Transfers",MID(K6355,15,1)="4"),1,-1))</f>
        <v>0</v>
      </c>
      <c r="S6355" s="18" t="b">
        <f>IF(LEFT(C6355,1)="1",1,-1)*SUMIF([1]Budget!V:V,'Budget Worksheet for Pivot Tabl'!K6355,[1]Budget!AC:AC)=P6355</f>
        <v>1</v>
      </c>
    </row>
    <row r="6356" spans="1:19" x14ac:dyDescent="0.25">
      <c r="A6356" t="s">
        <v>93</v>
      </c>
      <c r="B6356" t="s">
        <v>94</v>
      </c>
      <c r="C6356" t="s">
        <v>10</v>
      </c>
      <c r="D6356" t="str">
        <f t="shared" si="99"/>
        <v>OUTFLOWS</v>
      </c>
      <c r="E6356" t="s">
        <v>110</v>
      </c>
      <c r="F6356" t="s">
        <v>111</v>
      </c>
      <c r="G6356" t="s">
        <v>102</v>
      </c>
      <c r="H6356" t="s">
        <v>212</v>
      </c>
      <c r="I6356" t="s">
        <v>213</v>
      </c>
      <c r="J6356" t="s">
        <v>214</v>
      </c>
      <c r="K6356" t="s">
        <v>7724</v>
      </c>
      <c r="L6356" t="s">
        <v>1133</v>
      </c>
      <c r="M6356" s="17">
        <f>VLOOKUP($K6356,[1]Budget!$V:$AE,5,0)*IF($C6356="1 - Revenues",1,IF(AND($C6356="5 - Transfers",MID(I6356,15,1)="4"),1,-1))</f>
        <v>-7000</v>
      </c>
      <c r="N6356" s="17">
        <f>VLOOKUP($K6356,[1]Budget!$V:$AE,6,0)*IF($C6356="1 - Revenues",1,IF(AND($C6356="5 - Transfers",MID(J6356,15,1)="4"),1,-1))</f>
        <v>0</v>
      </c>
      <c r="O6356" s="17">
        <f>IFERROR(IF(RIGHT(LEFT(K6356,15),1)="4",VLOOKUP(K6356,'[1]Budget Worksheet'!A:B,2,0),-1*VLOOKUP(K6356,'[1]Budget Worksheet'!A:B,2,0)),0)</f>
        <v>0</v>
      </c>
      <c r="P6356" s="17">
        <f>VLOOKUP($K6356,[1]Budget!$V:$AE,8,0)*IF($C6356="1 - Revenues",1,IF(AND($C6356="5 - Transfers",MID($K6356,15,1)="4"),1,-1))</f>
        <v>0</v>
      </c>
      <c r="Q6356" s="17">
        <f>VLOOKUP($K6356,[1]Budget!$V:$AE,10,0)*IF($C6356="1 - Revenues",1,IF(AND($C6356="5 - Transfers",MID(K6356,15,1)="4"),1,-1))</f>
        <v>0</v>
      </c>
      <c r="S6356" s="18" t="b">
        <f>IF(LEFT(C6356,1)="1",1,-1)*SUMIF([1]Budget!V:V,'Budget Worksheet for Pivot Tabl'!K6356,[1]Budget!AC:AC)=P6356</f>
        <v>1</v>
      </c>
    </row>
    <row r="6357" spans="1:19" x14ac:dyDescent="0.25">
      <c r="A6357" t="s">
        <v>93</v>
      </c>
      <c r="B6357" t="s">
        <v>94</v>
      </c>
      <c r="C6357" t="s">
        <v>10</v>
      </c>
      <c r="D6357" t="str">
        <f t="shared" si="99"/>
        <v>OUTFLOWS</v>
      </c>
      <c r="E6357" t="s">
        <v>110</v>
      </c>
      <c r="F6357" t="s">
        <v>111</v>
      </c>
      <c r="G6357" t="s">
        <v>102</v>
      </c>
      <c r="H6357" t="s">
        <v>212</v>
      </c>
      <c r="I6357" t="s">
        <v>213</v>
      </c>
      <c r="J6357" t="s">
        <v>214</v>
      </c>
      <c r="K6357" t="s">
        <v>7725</v>
      </c>
      <c r="L6357" t="s">
        <v>1753</v>
      </c>
      <c r="M6357" s="17">
        <f>VLOOKUP($K6357,[1]Budget!$V:$AE,5,0)*IF($C6357="1 - Revenues",1,IF(AND($C6357="5 - Transfers",MID(I6357,15,1)="4"),1,-1))</f>
        <v>0</v>
      </c>
      <c r="N6357" s="17">
        <f>VLOOKUP($K6357,[1]Budget!$V:$AE,6,0)*IF($C6357="1 - Revenues",1,IF(AND($C6357="5 - Transfers",MID(J6357,15,1)="4"),1,-1))</f>
        <v>0</v>
      </c>
      <c r="O6357" s="17">
        <f>IFERROR(IF(RIGHT(LEFT(K6357,15),1)="4",VLOOKUP(K6357,'[1]Budget Worksheet'!A:B,2,0),-1*VLOOKUP(K6357,'[1]Budget Worksheet'!A:B,2,0)),0)</f>
        <v>0</v>
      </c>
      <c r="P6357" s="17">
        <f>VLOOKUP($K6357,[1]Budget!$V:$AE,8,0)*IF($C6357="1 - Revenues",1,IF(AND($C6357="5 - Transfers",MID($K6357,15,1)="4"),1,-1))</f>
        <v>0</v>
      </c>
      <c r="Q6357" s="17">
        <f>VLOOKUP($K6357,[1]Budget!$V:$AE,10,0)*IF($C6357="1 - Revenues",1,IF(AND($C6357="5 - Transfers",MID(K6357,15,1)="4"),1,-1))</f>
        <v>0</v>
      </c>
      <c r="S6357" s="18" t="b">
        <f>IF(LEFT(C6357,1)="1",1,-1)*SUMIF([1]Budget!V:V,'Budget Worksheet for Pivot Tabl'!K6357,[1]Budget!AC:AC)=P6357</f>
        <v>1</v>
      </c>
    </row>
    <row r="6358" spans="1:19" x14ac:dyDescent="0.25">
      <c r="A6358" t="s">
        <v>93</v>
      </c>
      <c r="B6358" t="s">
        <v>94</v>
      </c>
      <c r="C6358" t="s">
        <v>10</v>
      </c>
      <c r="D6358" t="str">
        <f t="shared" si="99"/>
        <v>OUTFLOWS</v>
      </c>
      <c r="E6358" t="s">
        <v>112</v>
      </c>
      <c r="F6358" t="s">
        <v>113</v>
      </c>
      <c r="G6358" t="s">
        <v>112</v>
      </c>
      <c r="H6358" t="s">
        <v>32</v>
      </c>
      <c r="I6358" t="s">
        <v>213</v>
      </c>
      <c r="J6358" t="s">
        <v>214</v>
      </c>
      <c r="K6358" t="s">
        <v>7726</v>
      </c>
      <c r="L6358" t="s">
        <v>1133</v>
      </c>
      <c r="M6358" s="17">
        <f>VLOOKUP($K6358,[1]Budget!$V:$AE,5,0)*IF($C6358="1 - Revenues",1,IF(AND($C6358="5 - Transfers",MID(I6358,15,1)="4"),1,-1))</f>
        <v>0</v>
      </c>
      <c r="N6358" s="17">
        <f>VLOOKUP($K6358,[1]Budget!$V:$AE,6,0)*IF($C6358="1 - Revenues",1,IF(AND($C6358="5 - Transfers",MID(J6358,15,1)="4"),1,-1))</f>
        <v>0</v>
      </c>
      <c r="O6358" s="17">
        <f>IFERROR(IF(RIGHT(LEFT(K6358,15),1)="4",VLOOKUP(K6358,'[1]Budget Worksheet'!A:B,2,0),-1*VLOOKUP(K6358,'[1]Budget Worksheet'!A:B,2,0)),0)</f>
        <v>0</v>
      </c>
      <c r="P6358" s="17">
        <f>VLOOKUP($K6358,[1]Budget!$V:$AE,8,0)*IF($C6358="1 - Revenues",1,IF(AND($C6358="5 - Transfers",MID($K6358,15,1)="4"),1,-1))</f>
        <v>0</v>
      </c>
      <c r="Q6358" s="17">
        <f>VLOOKUP($K6358,[1]Budget!$V:$AE,10,0)*IF($C6358="1 - Revenues",1,IF(AND($C6358="5 - Transfers",MID(K6358,15,1)="4"),1,-1))</f>
        <v>0</v>
      </c>
      <c r="S6358" s="18" t="b">
        <f>IF(LEFT(C6358,1)="1",1,-1)*SUMIF([1]Budget!V:V,'Budget Worksheet for Pivot Tabl'!K6358,[1]Budget!AC:AC)=P6358</f>
        <v>1</v>
      </c>
    </row>
    <row r="6359" spans="1:19" x14ac:dyDescent="0.25">
      <c r="A6359" t="s">
        <v>93</v>
      </c>
      <c r="B6359" t="s">
        <v>94</v>
      </c>
      <c r="C6359" t="s">
        <v>10</v>
      </c>
      <c r="D6359" t="str">
        <f t="shared" si="99"/>
        <v>OUTFLOWS</v>
      </c>
      <c r="E6359" t="s">
        <v>112</v>
      </c>
      <c r="F6359" t="s">
        <v>113</v>
      </c>
      <c r="G6359" t="s">
        <v>434</v>
      </c>
      <c r="H6359" t="s">
        <v>435</v>
      </c>
      <c r="I6359" t="s">
        <v>213</v>
      </c>
      <c r="J6359" t="s">
        <v>214</v>
      </c>
      <c r="K6359" t="s">
        <v>7727</v>
      </c>
      <c r="L6359" t="s">
        <v>1133</v>
      </c>
      <c r="M6359" s="17">
        <f>VLOOKUP($K6359,[1]Budget!$V:$AE,5,0)*IF($C6359="1 - Revenues",1,IF(AND($C6359="5 - Transfers",MID(I6359,15,1)="4"),1,-1))</f>
        <v>0</v>
      </c>
      <c r="N6359" s="17">
        <f>VLOOKUP($K6359,[1]Budget!$V:$AE,6,0)*IF($C6359="1 - Revenues",1,IF(AND($C6359="5 - Transfers",MID(J6359,15,1)="4"),1,-1))</f>
        <v>0</v>
      </c>
      <c r="O6359" s="17">
        <f>IFERROR(IF(RIGHT(LEFT(K6359,15),1)="4",VLOOKUP(K6359,'[1]Budget Worksheet'!A:B,2,0),-1*VLOOKUP(K6359,'[1]Budget Worksheet'!A:B,2,0)),0)</f>
        <v>0</v>
      </c>
      <c r="P6359" s="17">
        <f>VLOOKUP($K6359,[1]Budget!$V:$AE,8,0)*IF($C6359="1 - Revenues",1,IF(AND($C6359="5 - Transfers",MID($K6359,15,1)="4"),1,-1))</f>
        <v>0</v>
      </c>
      <c r="Q6359" s="17">
        <f>VLOOKUP($K6359,[1]Budget!$V:$AE,10,0)*IF($C6359="1 - Revenues",1,IF(AND($C6359="5 - Transfers",MID(K6359,15,1)="4"),1,-1))</f>
        <v>0</v>
      </c>
      <c r="S6359" s="18" t="b">
        <f>IF(LEFT(C6359,1)="1",1,-1)*SUMIF([1]Budget!V:V,'Budget Worksheet for Pivot Tabl'!K6359,[1]Budget!AC:AC)=P6359</f>
        <v>1</v>
      </c>
    </row>
    <row r="6360" spans="1:19" x14ac:dyDescent="0.25">
      <c r="A6360" t="s">
        <v>93</v>
      </c>
      <c r="B6360" t="s">
        <v>94</v>
      </c>
      <c r="C6360" t="s">
        <v>10</v>
      </c>
      <c r="D6360" t="str">
        <f t="shared" si="99"/>
        <v>OUTFLOWS</v>
      </c>
      <c r="E6360" t="s">
        <v>112</v>
      </c>
      <c r="F6360" t="s">
        <v>113</v>
      </c>
      <c r="G6360" t="s">
        <v>434</v>
      </c>
      <c r="H6360" t="s">
        <v>435</v>
      </c>
      <c r="I6360" t="s">
        <v>213</v>
      </c>
      <c r="J6360" t="s">
        <v>214</v>
      </c>
      <c r="K6360" t="s">
        <v>7728</v>
      </c>
      <c r="L6360" t="s">
        <v>538</v>
      </c>
      <c r="M6360" s="17">
        <f>VLOOKUP($K6360,[1]Budget!$V:$AE,5,0)*IF($C6360="1 - Revenues",1,IF(AND($C6360="5 - Transfers",MID(I6360,15,1)="4"),1,-1))</f>
        <v>-120000</v>
      </c>
      <c r="N6360" s="17">
        <f>VLOOKUP($K6360,[1]Budget!$V:$AE,6,0)*IF($C6360="1 - Revenues",1,IF(AND($C6360="5 - Transfers",MID(J6360,15,1)="4"),1,-1))</f>
        <v>0</v>
      </c>
      <c r="O6360" s="17">
        <f>IFERROR(IF(RIGHT(LEFT(K6360,15),1)="4",VLOOKUP(K6360,'[1]Budget Worksheet'!A:B,2,0),-1*VLOOKUP(K6360,'[1]Budget Worksheet'!A:B,2,0)),0)</f>
        <v>0</v>
      </c>
      <c r="P6360" s="17">
        <f>VLOOKUP($K6360,[1]Budget!$V:$AE,8,0)*IF($C6360="1 - Revenues",1,IF(AND($C6360="5 - Transfers",MID($K6360,15,1)="4"),1,-1))</f>
        <v>0</v>
      </c>
      <c r="Q6360" s="17">
        <f>VLOOKUP($K6360,[1]Budget!$V:$AE,10,0)*IF($C6360="1 - Revenues",1,IF(AND($C6360="5 - Transfers",MID(K6360,15,1)="4"),1,-1))</f>
        <v>0</v>
      </c>
      <c r="S6360" s="18" t="b">
        <f>IF(LEFT(C6360,1)="1",1,-1)*SUMIF([1]Budget!V:V,'Budget Worksheet for Pivot Tabl'!K6360,[1]Budget!AC:AC)=P6360</f>
        <v>1</v>
      </c>
    </row>
    <row r="6361" spans="1:19" x14ac:dyDescent="0.25">
      <c r="A6361" t="s">
        <v>93</v>
      </c>
      <c r="B6361" t="s">
        <v>94</v>
      </c>
      <c r="C6361" t="s">
        <v>10</v>
      </c>
      <c r="D6361" t="str">
        <f t="shared" si="99"/>
        <v>OUTFLOWS</v>
      </c>
      <c r="E6361" t="s">
        <v>112</v>
      </c>
      <c r="F6361" t="s">
        <v>113</v>
      </c>
      <c r="G6361" t="s">
        <v>434</v>
      </c>
      <c r="H6361" t="s">
        <v>435</v>
      </c>
      <c r="I6361" t="s">
        <v>213</v>
      </c>
      <c r="J6361" t="s">
        <v>214</v>
      </c>
      <c r="K6361" t="s">
        <v>7729</v>
      </c>
      <c r="L6361" t="s">
        <v>1753</v>
      </c>
      <c r="M6361" s="17">
        <f>VLOOKUP($K6361,[1]Budget!$V:$AE,5,0)*IF($C6361="1 - Revenues",1,IF(AND($C6361="5 - Transfers",MID(I6361,15,1)="4"),1,-1))</f>
        <v>0</v>
      </c>
      <c r="N6361" s="17">
        <f>VLOOKUP($K6361,[1]Budget!$V:$AE,6,0)*IF($C6361="1 - Revenues",1,IF(AND($C6361="5 - Transfers",MID(J6361,15,1)="4"),1,-1))</f>
        <v>0</v>
      </c>
      <c r="O6361" s="17">
        <f>IFERROR(IF(RIGHT(LEFT(K6361,15),1)="4",VLOOKUP(K6361,'[1]Budget Worksheet'!A:B,2,0),-1*VLOOKUP(K6361,'[1]Budget Worksheet'!A:B,2,0)),0)</f>
        <v>0</v>
      </c>
      <c r="P6361" s="17">
        <f>VLOOKUP($K6361,[1]Budget!$V:$AE,8,0)*IF($C6361="1 - Revenues",1,IF(AND($C6361="5 - Transfers",MID($K6361,15,1)="4"),1,-1))</f>
        <v>0</v>
      </c>
      <c r="Q6361" s="17">
        <f>VLOOKUP($K6361,[1]Budget!$V:$AE,10,0)*IF($C6361="1 - Revenues",1,IF(AND($C6361="5 - Transfers",MID(K6361,15,1)="4"),1,-1))</f>
        <v>0</v>
      </c>
      <c r="S6361" s="18" t="b">
        <f>IF(LEFT(C6361,1)="1",1,-1)*SUMIF([1]Budget!V:V,'Budget Worksheet for Pivot Tabl'!K6361,[1]Budget!AC:AC)=P6361</f>
        <v>1</v>
      </c>
    </row>
    <row r="6362" spans="1:19" x14ac:dyDescent="0.25">
      <c r="A6362" t="s">
        <v>93</v>
      </c>
      <c r="B6362" t="s">
        <v>94</v>
      </c>
      <c r="C6362" t="s">
        <v>10</v>
      </c>
      <c r="D6362" t="str">
        <f t="shared" si="99"/>
        <v>OUTFLOWS</v>
      </c>
      <c r="E6362" t="s">
        <v>112</v>
      </c>
      <c r="F6362" t="s">
        <v>113</v>
      </c>
      <c r="G6362" t="s">
        <v>5214</v>
      </c>
      <c r="H6362" t="s">
        <v>5215</v>
      </c>
      <c r="I6362" t="s">
        <v>213</v>
      </c>
      <c r="J6362" t="s">
        <v>214</v>
      </c>
      <c r="K6362" t="s">
        <v>7730</v>
      </c>
      <c r="L6362" t="s">
        <v>538</v>
      </c>
      <c r="M6362" s="17">
        <f>VLOOKUP($K6362,[1]Budget!$V:$AE,5,0)*IF($C6362="1 - Revenues",1,IF(AND($C6362="5 - Transfers",MID(I6362,15,1)="4"),1,-1))</f>
        <v>-35000</v>
      </c>
      <c r="N6362" s="17">
        <f>VLOOKUP($K6362,[1]Budget!$V:$AE,6,0)*IF($C6362="1 - Revenues",1,IF(AND($C6362="5 - Transfers",MID(J6362,15,1)="4"),1,-1))</f>
        <v>0</v>
      </c>
      <c r="O6362" s="17">
        <f>IFERROR(IF(RIGHT(LEFT(K6362,15),1)="4",VLOOKUP(K6362,'[1]Budget Worksheet'!A:B,2,0),-1*VLOOKUP(K6362,'[1]Budget Worksheet'!A:B,2,0)),0)</f>
        <v>0</v>
      </c>
      <c r="P6362" s="17">
        <f>VLOOKUP($K6362,[1]Budget!$V:$AE,8,0)*IF($C6362="1 - Revenues",1,IF(AND($C6362="5 - Transfers",MID($K6362,15,1)="4"),1,-1))</f>
        <v>0</v>
      </c>
      <c r="Q6362" s="17">
        <f>VLOOKUP($K6362,[1]Budget!$V:$AE,10,0)*IF($C6362="1 - Revenues",1,IF(AND($C6362="5 - Transfers",MID(K6362,15,1)="4"),1,-1))</f>
        <v>0</v>
      </c>
      <c r="S6362" s="18" t="b">
        <f>IF(LEFT(C6362,1)="1",1,-1)*SUMIF([1]Budget!V:V,'Budget Worksheet for Pivot Tabl'!K6362,[1]Budget!AC:AC)=P6362</f>
        <v>1</v>
      </c>
    </row>
    <row r="6363" spans="1:19" x14ac:dyDescent="0.25">
      <c r="A6363" t="s">
        <v>93</v>
      </c>
      <c r="B6363" t="s">
        <v>94</v>
      </c>
      <c r="C6363" t="s">
        <v>10</v>
      </c>
      <c r="D6363" t="str">
        <f t="shared" si="99"/>
        <v>OUTFLOWS</v>
      </c>
      <c r="E6363" t="s">
        <v>116</v>
      </c>
      <c r="F6363" t="s">
        <v>117</v>
      </c>
      <c r="G6363" t="s">
        <v>1769</v>
      </c>
      <c r="H6363" t="s">
        <v>1770</v>
      </c>
      <c r="I6363" t="s">
        <v>213</v>
      </c>
      <c r="J6363" t="s">
        <v>214</v>
      </c>
      <c r="K6363" t="s">
        <v>7731</v>
      </c>
      <c r="L6363" t="s">
        <v>1133</v>
      </c>
      <c r="M6363" s="17">
        <f>VLOOKUP($K6363,[1]Budget!$V:$AE,5,0)*IF($C6363="1 - Revenues",1,IF(AND($C6363="5 - Transfers",MID(I6363,15,1)="4"),1,-1))</f>
        <v>0</v>
      </c>
      <c r="N6363" s="17">
        <f>VLOOKUP($K6363,[1]Budget!$V:$AE,6,0)*IF($C6363="1 - Revenues",1,IF(AND($C6363="5 - Transfers",MID(J6363,15,1)="4"),1,-1))</f>
        <v>0</v>
      </c>
      <c r="O6363" s="17">
        <f>IFERROR(IF(RIGHT(LEFT(K6363,15),1)="4",VLOOKUP(K6363,'[1]Budget Worksheet'!A:B,2,0),-1*VLOOKUP(K6363,'[1]Budget Worksheet'!A:B,2,0)),0)</f>
        <v>0</v>
      </c>
      <c r="P6363" s="17">
        <f>VLOOKUP($K6363,[1]Budget!$V:$AE,8,0)*IF($C6363="1 - Revenues",1,IF(AND($C6363="5 - Transfers",MID($K6363,15,1)="4"),1,-1))</f>
        <v>0</v>
      </c>
      <c r="Q6363" s="17">
        <f>VLOOKUP($K6363,[1]Budget!$V:$AE,10,0)*IF($C6363="1 - Revenues",1,IF(AND($C6363="5 - Transfers",MID(K6363,15,1)="4"),1,-1))</f>
        <v>0</v>
      </c>
      <c r="S6363" s="18" t="b">
        <f>IF(LEFT(C6363,1)="1",1,-1)*SUMIF([1]Budget!V:V,'Budget Worksheet for Pivot Tabl'!K6363,[1]Budget!AC:AC)=P6363</f>
        <v>1</v>
      </c>
    </row>
    <row r="6364" spans="1:19" x14ac:dyDescent="0.25">
      <c r="A6364" t="s">
        <v>93</v>
      </c>
      <c r="B6364" t="s">
        <v>94</v>
      </c>
      <c r="C6364" t="s">
        <v>10</v>
      </c>
      <c r="D6364" t="str">
        <f t="shared" si="99"/>
        <v>OUTFLOWS</v>
      </c>
      <c r="E6364" t="s">
        <v>116</v>
      </c>
      <c r="F6364" t="s">
        <v>117</v>
      </c>
      <c r="G6364" t="s">
        <v>1912</v>
      </c>
      <c r="H6364" t="s">
        <v>1913</v>
      </c>
      <c r="I6364" t="s">
        <v>213</v>
      </c>
      <c r="J6364" t="s">
        <v>214</v>
      </c>
      <c r="K6364" t="s">
        <v>7732</v>
      </c>
      <c r="L6364" t="s">
        <v>1133</v>
      </c>
      <c r="M6364" s="17">
        <f>VLOOKUP($K6364,[1]Budget!$V:$AE,5,0)*IF($C6364="1 - Revenues",1,IF(AND($C6364="5 - Transfers",MID(I6364,15,1)="4"),1,-1))</f>
        <v>0</v>
      </c>
      <c r="N6364" s="17">
        <f>VLOOKUP($K6364,[1]Budget!$V:$AE,6,0)*IF($C6364="1 - Revenues",1,IF(AND($C6364="5 - Transfers",MID(J6364,15,1)="4"),1,-1))</f>
        <v>0</v>
      </c>
      <c r="O6364" s="17">
        <f>IFERROR(IF(RIGHT(LEFT(K6364,15),1)="4",VLOOKUP(K6364,'[1]Budget Worksheet'!A:B,2,0),-1*VLOOKUP(K6364,'[1]Budget Worksheet'!A:B,2,0)),0)</f>
        <v>0</v>
      </c>
      <c r="P6364" s="17">
        <f>VLOOKUP($K6364,[1]Budget!$V:$AE,8,0)*IF($C6364="1 - Revenues",1,IF(AND($C6364="5 - Transfers",MID($K6364,15,1)="4"),1,-1))</f>
        <v>0</v>
      </c>
      <c r="Q6364" s="17">
        <f>VLOOKUP($K6364,[1]Budget!$V:$AE,10,0)*IF($C6364="1 - Revenues",1,IF(AND($C6364="5 - Transfers",MID(K6364,15,1)="4"),1,-1))</f>
        <v>0</v>
      </c>
      <c r="S6364" s="18" t="b">
        <f>IF(LEFT(C6364,1)="1",1,-1)*SUMIF([1]Budget!V:V,'Budget Worksheet for Pivot Tabl'!K6364,[1]Budget!AC:AC)=P6364</f>
        <v>1</v>
      </c>
    </row>
    <row r="6365" spans="1:19" x14ac:dyDescent="0.25">
      <c r="A6365" t="s">
        <v>93</v>
      </c>
      <c r="B6365" t="s">
        <v>94</v>
      </c>
      <c r="C6365" t="s">
        <v>10</v>
      </c>
      <c r="D6365" t="str">
        <f t="shared" si="99"/>
        <v>OUTFLOWS</v>
      </c>
      <c r="E6365" t="s">
        <v>116</v>
      </c>
      <c r="F6365" t="s">
        <v>117</v>
      </c>
      <c r="G6365" t="s">
        <v>2121</v>
      </c>
      <c r="H6365" t="s">
        <v>2122</v>
      </c>
      <c r="I6365" t="s">
        <v>65</v>
      </c>
      <c r="J6365" t="s">
        <v>1850</v>
      </c>
      <c r="K6365" t="s">
        <v>7733</v>
      </c>
      <c r="L6365" t="s">
        <v>538</v>
      </c>
      <c r="M6365" s="17">
        <f>VLOOKUP($K6365,[1]Budget!$V:$AE,5,0)*IF($C6365="1 - Revenues",1,IF(AND($C6365="5 - Transfers",MID(I6365,15,1)="4"),1,-1))</f>
        <v>0</v>
      </c>
      <c r="N6365" s="17">
        <f>VLOOKUP($K6365,[1]Budget!$V:$AE,6,0)*IF($C6365="1 - Revenues",1,IF(AND($C6365="5 - Transfers",MID(J6365,15,1)="4"),1,-1))</f>
        <v>0</v>
      </c>
      <c r="O6365" s="17">
        <f>IFERROR(IF(RIGHT(LEFT(K6365,15),1)="4",VLOOKUP(K6365,'[1]Budget Worksheet'!A:B,2,0),-1*VLOOKUP(K6365,'[1]Budget Worksheet'!A:B,2,0)),0)</f>
        <v>0</v>
      </c>
      <c r="P6365" s="17">
        <f>VLOOKUP($K6365,[1]Budget!$V:$AE,8,0)*IF($C6365="1 - Revenues",1,IF(AND($C6365="5 - Transfers",MID($K6365,15,1)="4"),1,-1))</f>
        <v>0</v>
      </c>
      <c r="Q6365" s="17">
        <f>VLOOKUP($K6365,[1]Budget!$V:$AE,10,0)*IF($C6365="1 - Revenues",1,IF(AND($C6365="5 - Transfers",MID(K6365,15,1)="4"),1,-1))</f>
        <v>0</v>
      </c>
      <c r="S6365" s="18" t="b">
        <f>IF(LEFT(C6365,1)="1",1,-1)*SUMIF([1]Budget!V:V,'Budget Worksheet for Pivot Tabl'!K6365,[1]Budget!AC:AC)=P6365</f>
        <v>1</v>
      </c>
    </row>
    <row r="6366" spans="1:19" x14ac:dyDescent="0.25">
      <c r="A6366" t="s">
        <v>93</v>
      </c>
      <c r="B6366" t="s">
        <v>94</v>
      </c>
      <c r="C6366" t="s">
        <v>10</v>
      </c>
      <c r="D6366" t="str">
        <f t="shared" si="99"/>
        <v>OUTFLOWS</v>
      </c>
      <c r="E6366" t="s">
        <v>116</v>
      </c>
      <c r="F6366" t="s">
        <v>117</v>
      </c>
      <c r="G6366" t="s">
        <v>2121</v>
      </c>
      <c r="H6366" t="s">
        <v>2122</v>
      </c>
      <c r="I6366" t="s">
        <v>65</v>
      </c>
      <c r="J6366" t="s">
        <v>1850</v>
      </c>
      <c r="K6366" t="s">
        <v>7734</v>
      </c>
      <c r="L6366" t="s">
        <v>1753</v>
      </c>
      <c r="M6366" s="17">
        <f>VLOOKUP($K6366,[1]Budget!$V:$AE,5,0)*IF($C6366="1 - Revenues",1,IF(AND($C6366="5 - Transfers",MID(I6366,15,1)="4"),1,-1))</f>
        <v>0</v>
      </c>
      <c r="N6366" s="17">
        <f>VLOOKUP($K6366,[1]Budget!$V:$AE,6,0)*IF($C6366="1 - Revenues",1,IF(AND($C6366="5 - Transfers",MID(J6366,15,1)="4"),1,-1))</f>
        <v>0</v>
      </c>
      <c r="O6366" s="17">
        <f>IFERROR(IF(RIGHT(LEFT(K6366,15),1)="4",VLOOKUP(K6366,'[1]Budget Worksheet'!A:B,2,0),-1*VLOOKUP(K6366,'[1]Budget Worksheet'!A:B,2,0)),0)</f>
        <v>0</v>
      </c>
      <c r="P6366" s="17">
        <f>VLOOKUP($K6366,[1]Budget!$V:$AE,8,0)*IF($C6366="1 - Revenues",1,IF(AND($C6366="5 - Transfers",MID($K6366,15,1)="4"),1,-1))</f>
        <v>0</v>
      </c>
      <c r="Q6366" s="17">
        <f>VLOOKUP($K6366,[1]Budget!$V:$AE,10,0)*IF($C6366="1 - Revenues",1,IF(AND($C6366="5 - Transfers",MID(K6366,15,1)="4"),1,-1))</f>
        <v>0</v>
      </c>
      <c r="S6366" s="18" t="b">
        <f>IF(LEFT(C6366,1)="1",1,-1)*SUMIF([1]Budget!V:V,'Budget Worksheet for Pivot Tabl'!K6366,[1]Budget!AC:AC)=P6366</f>
        <v>1</v>
      </c>
    </row>
    <row r="6367" spans="1:19" x14ac:dyDescent="0.25">
      <c r="A6367" t="s">
        <v>93</v>
      </c>
      <c r="B6367" t="s">
        <v>94</v>
      </c>
      <c r="C6367" t="s">
        <v>10</v>
      </c>
      <c r="D6367" t="str">
        <f t="shared" si="99"/>
        <v>OUTFLOWS</v>
      </c>
      <c r="E6367" t="s">
        <v>116</v>
      </c>
      <c r="F6367" t="s">
        <v>117</v>
      </c>
      <c r="G6367" t="s">
        <v>5466</v>
      </c>
      <c r="H6367" t="s">
        <v>5467</v>
      </c>
      <c r="I6367" t="s">
        <v>213</v>
      </c>
      <c r="J6367" t="s">
        <v>214</v>
      </c>
      <c r="K6367" t="s">
        <v>7735</v>
      </c>
      <c r="L6367" t="s">
        <v>538</v>
      </c>
      <c r="M6367" s="17">
        <f>VLOOKUP($K6367,[1]Budget!$V:$AE,5,0)*IF($C6367="1 - Revenues",1,IF(AND($C6367="5 - Transfers",MID(I6367,15,1)="4"),1,-1))</f>
        <v>0</v>
      </c>
      <c r="N6367" s="17">
        <f>VLOOKUP($K6367,[1]Budget!$V:$AE,6,0)*IF($C6367="1 - Revenues",1,IF(AND($C6367="5 - Transfers",MID(J6367,15,1)="4"),1,-1))</f>
        <v>0</v>
      </c>
      <c r="O6367" s="17">
        <f>IFERROR(IF(RIGHT(LEFT(K6367,15),1)="4",VLOOKUP(K6367,'[1]Budget Worksheet'!A:B,2,0),-1*VLOOKUP(K6367,'[1]Budget Worksheet'!A:B,2,0)),0)</f>
        <v>0</v>
      </c>
      <c r="P6367" s="17">
        <f>VLOOKUP($K6367,[1]Budget!$V:$AE,8,0)*IF($C6367="1 - Revenues",1,IF(AND($C6367="5 - Transfers",MID($K6367,15,1)="4"),1,-1))</f>
        <v>0</v>
      </c>
      <c r="Q6367" s="17">
        <f>VLOOKUP($K6367,[1]Budget!$V:$AE,10,0)*IF($C6367="1 - Revenues",1,IF(AND($C6367="5 - Transfers",MID(K6367,15,1)="4"),1,-1))</f>
        <v>0</v>
      </c>
      <c r="S6367" s="18" t="b">
        <f>IF(LEFT(C6367,1)="1",1,-1)*SUMIF([1]Budget!V:V,'Budget Worksheet for Pivot Tabl'!K6367,[1]Budget!AC:AC)=P6367</f>
        <v>1</v>
      </c>
    </row>
    <row r="6368" spans="1:19" x14ac:dyDescent="0.25">
      <c r="A6368" t="s">
        <v>93</v>
      </c>
      <c r="B6368" t="s">
        <v>94</v>
      </c>
      <c r="C6368" t="s">
        <v>9</v>
      </c>
      <c r="D6368" t="str">
        <f t="shared" si="99"/>
        <v>OUTFLOWS</v>
      </c>
      <c r="E6368" t="s">
        <v>102</v>
      </c>
      <c r="F6368" t="s">
        <v>103</v>
      </c>
      <c r="G6368" t="s">
        <v>102</v>
      </c>
      <c r="H6368" t="s">
        <v>212</v>
      </c>
      <c r="I6368" t="s">
        <v>2902</v>
      </c>
      <c r="J6368" t="s">
        <v>2903</v>
      </c>
      <c r="K6368" t="s">
        <v>7736</v>
      </c>
      <c r="L6368" t="s">
        <v>7737</v>
      </c>
      <c r="M6368" s="17">
        <f>VLOOKUP($K6368,[1]Budget!$V:$AE,5,0)*IF($C6368="1 - Revenues",1,IF(AND($C6368="5 - Transfers",MID(I6368,15,1)="4"),1,-1))</f>
        <v>0</v>
      </c>
      <c r="N6368" s="17">
        <f>VLOOKUP($K6368,[1]Budget!$V:$AE,6,0)*IF($C6368="1 - Revenues",1,IF(AND($C6368="5 - Transfers",MID(J6368,15,1)="4"),1,-1))</f>
        <v>0</v>
      </c>
      <c r="O6368" s="17">
        <f>IFERROR(IF(RIGHT(LEFT(K6368,15),1)="4",VLOOKUP(K6368,'[1]Budget Worksheet'!A:B,2,0),-1*VLOOKUP(K6368,'[1]Budget Worksheet'!A:B,2,0)),0)</f>
        <v>0</v>
      </c>
      <c r="P6368" s="17">
        <f>VLOOKUP($K6368,[1]Budget!$V:$AE,8,0)*IF($C6368="1 - Revenues",1,IF(AND($C6368="5 - Transfers",MID($K6368,15,1)="4"),1,-1))</f>
        <v>0</v>
      </c>
      <c r="Q6368" s="17">
        <f>VLOOKUP($K6368,[1]Budget!$V:$AE,10,0)*IF($C6368="1 - Revenues",1,IF(AND($C6368="5 - Transfers",MID(K6368,15,1)="4"),1,-1))</f>
        <v>0</v>
      </c>
      <c r="S6368" s="18" t="b">
        <f>IF(LEFT(C6368,1)="1",1,-1)*SUMIF([1]Budget!V:V,'Budget Worksheet for Pivot Tabl'!K6368,[1]Budget!AC:AC)=P6368</f>
        <v>1</v>
      </c>
    </row>
    <row r="6369" spans="1:19" x14ac:dyDescent="0.25">
      <c r="A6369" t="s">
        <v>93</v>
      </c>
      <c r="B6369" t="s">
        <v>94</v>
      </c>
      <c r="C6369" t="s">
        <v>9</v>
      </c>
      <c r="D6369" t="str">
        <f t="shared" si="99"/>
        <v>OUTFLOWS</v>
      </c>
      <c r="E6369" t="s">
        <v>102</v>
      </c>
      <c r="F6369" t="s">
        <v>103</v>
      </c>
      <c r="G6369" t="s">
        <v>102</v>
      </c>
      <c r="H6369" t="s">
        <v>212</v>
      </c>
      <c r="I6369" t="s">
        <v>2902</v>
      </c>
      <c r="J6369" t="s">
        <v>2903</v>
      </c>
      <c r="K6369" t="s">
        <v>7738</v>
      </c>
      <c r="L6369" t="s">
        <v>7739</v>
      </c>
      <c r="M6369" s="17">
        <f>VLOOKUP($K6369,[1]Budget!$V:$AE,5,0)*IF($C6369="1 - Revenues",1,IF(AND($C6369="5 - Transfers",MID(I6369,15,1)="4"),1,-1))</f>
        <v>0</v>
      </c>
      <c r="N6369" s="17">
        <f>VLOOKUP($K6369,[1]Budget!$V:$AE,6,0)*IF($C6369="1 - Revenues",1,IF(AND($C6369="5 - Transfers",MID(J6369,15,1)="4"),1,-1))</f>
        <v>0</v>
      </c>
      <c r="O6369" s="17">
        <f>IFERROR(IF(RIGHT(LEFT(K6369,15),1)="4",VLOOKUP(K6369,'[1]Budget Worksheet'!A:B,2,0),-1*VLOOKUP(K6369,'[1]Budget Worksheet'!A:B,2,0)),0)</f>
        <v>0</v>
      </c>
      <c r="P6369" s="17">
        <f>VLOOKUP($K6369,[1]Budget!$V:$AE,8,0)*IF($C6369="1 - Revenues",1,IF(AND($C6369="5 - Transfers",MID($K6369,15,1)="4"),1,-1))</f>
        <v>0</v>
      </c>
      <c r="Q6369" s="17">
        <f>VLOOKUP($K6369,[1]Budget!$V:$AE,10,0)*IF($C6369="1 - Revenues",1,IF(AND($C6369="5 - Transfers",MID(K6369,15,1)="4"),1,-1))</f>
        <v>0</v>
      </c>
      <c r="S6369" s="18" t="b">
        <f>IF(LEFT(C6369,1)="1",1,-1)*SUMIF([1]Budget!V:V,'Budget Worksheet for Pivot Tabl'!K6369,[1]Budget!AC:AC)=P6369</f>
        <v>1</v>
      </c>
    </row>
    <row r="6370" spans="1:19" x14ac:dyDescent="0.25">
      <c r="A6370" t="s">
        <v>95</v>
      </c>
      <c r="B6370" t="s">
        <v>96</v>
      </c>
      <c r="C6370" t="s">
        <v>7</v>
      </c>
      <c r="D6370" t="str">
        <f t="shared" si="99"/>
        <v>INFLOWS</v>
      </c>
      <c r="E6370" t="s">
        <v>102</v>
      </c>
      <c r="F6370" t="s">
        <v>103</v>
      </c>
      <c r="G6370" t="s">
        <v>102</v>
      </c>
      <c r="H6370" t="s">
        <v>212</v>
      </c>
      <c r="I6370" t="s">
        <v>213</v>
      </c>
      <c r="J6370" t="s">
        <v>214</v>
      </c>
      <c r="K6370" t="s">
        <v>7740</v>
      </c>
      <c r="L6370" t="s">
        <v>7741</v>
      </c>
      <c r="M6370" s="17">
        <f>VLOOKUP($K6370,[1]Budget!$V:$AE,5,0)*IF($C6370="1 - Revenues",1,IF(AND($C6370="5 - Transfers",MID(I6370,15,1)="4"),1,-1))</f>
        <v>194000</v>
      </c>
      <c r="N6370" s="17">
        <f>VLOOKUP($K6370,[1]Budget!$V:$AE,6,0)*IF($C6370="1 - Revenues",1,IF(AND($C6370="5 - Transfers",MID(J6370,15,1)="4"),1,-1))</f>
        <v>0</v>
      </c>
      <c r="O6370" s="17">
        <f>IFERROR(IF(RIGHT(LEFT(K6370,15),1)="4",VLOOKUP(K6370,'[1]Budget Worksheet'!A:B,2,0),-1*VLOOKUP(K6370,'[1]Budget Worksheet'!A:B,2,0)),0)</f>
        <v>0</v>
      </c>
      <c r="P6370" s="17">
        <f>VLOOKUP($K6370,[1]Budget!$V:$AE,8,0)*IF($C6370="1 - Revenues",1,IF(AND($C6370="5 - Transfers",MID($K6370,15,1)="4"),1,-1))</f>
        <v>0</v>
      </c>
      <c r="Q6370" s="17">
        <f>VLOOKUP($K6370,[1]Budget!$V:$AE,10,0)*IF($C6370="1 - Revenues",1,IF(AND($C6370="5 - Transfers",MID(K6370,15,1)="4"),1,-1))</f>
        <v>0</v>
      </c>
      <c r="S6370" s="18" t="b">
        <f>IF(LEFT(C6370,1)="1",1,-1)*SUMIF([1]Budget!V:V,'Budget Worksheet for Pivot Tabl'!K6370,[1]Budget!AC:AC)=P6370</f>
        <v>1</v>
      </c>
    </row>
    <row r="6371" spans="1:19" x14ac:dyDescent="0.25">
      <c r="A6371" t="s">
        <v>95</v>
      </c>
      <c r="B6371" t="s">
        <v>96</v>
      </c>
      <c r="C6371" t="s">
        <v>11</v>
      </c>
      <c r="D6371" t="str">
        <f t="shared" si="99"/>
        <v>OUTFLOWS</v>
      </c>
      <c r="E6371" t="s">
        <v>102</v>
      </c>
      <c r="F6371" t="s">
        <v>103</v>
      </c>
      <c r="G6371" t="s">
        <v>102</v>
      </c>
      <c r="H6371" t="s">
        <v>212</v>
      </c>
      <c r="I6371" t="s">
        <v>213</v>
      </c>
      <c r="J6371" t="s">
        <v>214</v>
      </c>
      <c r="K6371" t="s">
        <v>7742</v>
      </c>
      <c r="L6371" t="s">
        <v>7743</v>
      </c>
      <c r="M6371" s="17">
        <f>VLOOKUP($K6371,[1]Budget!$V:$AE,5,0)*IF($C6371="1 - Revenues",1,IF(AND($C6371="5 - Transfers",MID(I6371,15,1)="4"),1,-1))</f>
        <v>0</v>
      </c>
      <c r="N6371" s="17">
        <f>VLOOKUP($K6371,[1]Budget!$V:$AE,6,0)*IF($C6371="1 - Revenues",1,IF(AND($C6371="5 - Transfers",MID(J6371,15,1)="4"),1,-1))</f>
        <v>0</v>
      </c>
      <c r="O6371" s="17">
        <f>IFERROR(IF(RIGHT(LEFT(K6371,15),1)="4",VLOOKUP(K6371,'[1]Budget Worksheet'!A:B,2,0),-1*VLOOKUP(K6371,'[1]Budget Worksheet'!A:B,2,0)),0)</f>
        <v>0</v>
      </c>
      <c r="P6371" s="17">
        <f>VLOOKUP($K6371,[1]Budget!$V:$AE,8,0)*IF($C6371="1 - Revenues",1,IF(AND($C6371="5 - Transfers",MID($K6371,15,1)="4"),1,-1))</f>
        <v>0</v>
      </c>
      <c r="Q6371" s="17">
        <f>VLOOKUP($K6371,[1]Budget!$V:$AE,10,0)*IF($C6371="1 - Revenues",1,IF(AND($C6371="5 - Transfers",MID(K6371,15,1)="4"),1,-1))</f>
        <v>0</v>
      </c>
      <c r="S6371" s="18" t="b">
        <f>IF(LEFT(C6371,1)="1",1,-1)*SUMIF([1]Budget!V:V,'Budget Worksheet for Pivot Tabl'!K6371,[1]Budget!AC:AC)=P6371</f>
        <v>1</v>
      </c>
    </row>
    <row r="6372" spans="1:19" x14ac:dyDescent="0.25">
      <c r="A6372" t="s">
        <v>95</v>
      </c>
      <c r="B6372" t="s">
        <v>96</v>
      </c>
      <c r="C6372" t="s">
        <v>7</v>
      </c>
      <c r="D6372" t="str">
        <f t="shared" si="99"/>
        <v>INFLOWS</v>
      </c>
      <c r="E6372" t="s">
        <v>106</v>
      </c>
      <c r="F6372" t="s">
        <v>107</v>
      </c>
      <c r="G6372" t="s">
        <v>102</v>
      </c>
      <c r="H6372" t="s">
        <v>212</v>
      </c>
      <c r="I6372" t="s">
        <v>23</v>
      </c>
      <c r="J6372" t="s">
        <v>7258</v>
      </c>
      <c r="K6372" t="s">
        <v>7744</v>
      </c>
      <c r="L6372" t="s">
        <v>294</v>
      </c>
      <c r="M6372" s="17">
        <f>VLOOKUP($K6372,[1]Budget!$V:$AE,5,0)*IF($C6372="1 - Revenues",1,IF(AND($C6372="5 - Transfers",MID(I6372,15,1)="4"),1,-1))</f>
        <v>169000</v>
      </c>
      <c r="N6372" s="17">
        <f>VLOOKUP($K6372,[1]Budget!$V:$AE,6,0)*IF($C6372="1 - Revenues",1,IF(AND($C6372="5 - Transfers",MID(J6372,15,1)="4"),1,-1))</f>
        <v>-69000</v>
      </c>
      <c r="O6372" s="17">
        <f>IFERROR(IF(RIGHT(LEFT(K6372,15),1)="4",VLOOKUP(K6372,'[1]Budget Worksheet'!A:B,2,0),-1*VLOOKUP(K6372,'[1]Budget Worksheet'!A:B,2,0)),0)</f>
        <v>50810</v>
      </c>
      <c r="P6372" s="17">
        <f>VLOOKUP($K6372,[1]Budget!$V:$AE,8,0)*IF($C6372="1 - Revenues",1,IF(AND($C6372="5 - Transfers",MID($K6372,15,1)="4"),1,-1))</f>
        <v>50810</v>
      </c>
      <c r="Q6372" s="17">
        <f>VLOOKUP($K6372,[1]Budget!$V:$AE,10,0)*IF($C6372="1 - Revenues",1,IF(AND($C6372="5 - Transfers",MID(K6372,15,1)="4"),1,-1))</f>
        <v>0</v>
      </c>
      <c r="S6372" s="18" t="b">
        <f>IF(LEFT(C6372,1)="1",1,-1)*SUMIF([1]Budget!V:V,'Budget Worksheet for Pivot Tabl'!K6372,[1]Budget!AC:AC)=P6372</f>
        <v>1</v>
      </c>
    </row>
    <row r="6373" spans="1:19" x14ac:dyDescent="0.25">
      <c r="A6373" t="s">
        <v>95</v>
      </c>
      <c r="B6373" t="s">
        <v>96</v>
      </c>
      <c r="C6373" t="s">
        <v>7</v>
      </c>
      <c r="D6373" t="str">
        <f t="shared" si="99"/>
        <v>INFLOWS</v>
      </c>
      <c r="E6373" t="s">
        <v>106</v>
      </c>
      <c r="F6373" t="s">
        <v>107</v>
      </c>
      <c r="G6373" t="s">
        <v>102</v>
      </c>
      <c r="H6373" t="s">
        <v>212</v>
      </c>
      <c r="I6373" t="s">
        <v>23</v>
      </c>
      <c r="J6373" t="s">
        <v>7258</v>
      </c>
      <c r="K6373" t="s">
        <v>7745</v>
      </c>
      <c r="L6373" t="s">
        <v>300</v>
      </c>
      <c r="M6373" s="17">
        <f>VLOOKUP($K6373,[1]Budget!$V:$AE,5,0)*IF($C6373="1 - Revenues",1,IF(AND($C6373="5 - Transfers",MID(I6373,15,1)="4"),1,-1))</f>
        <v>-6000</v>
      </c>
      <c r="N6373" s="17">
        <f>VLOOKUP($K6373,[1]Budget!$V:$AE,6,0)*IF($C6373="1 - Revenues",1,IF(AND($C6373="5 - Transfers",MID(J6373,15,1)="4"),1,-1))</f>
        <v>-1000</v>
      </c>
      <c r="O6373" s="17">
        <f>IFERROR(IF(RIGHT(LEFT(K6373,15),1)="4",VLOOKUP(K6373,'[1]Budget Worksheet'!A:B,2,0),-1*VLOOKUP(K6373,'[1]Budget Worksheet'!A:B,2,0)),0)</f>
        <v>-5080</v>
      </c>
      <c r="P6373" s="17">
        <f>VLOOKUP($K6373,[1]Budget!$V:$AE,8,0)*IF($C6373="1 - Revenues",1,IF(AND($C6373="5 - Transfers",MID($K6373,15,1)="4"),1,-1))</f>
        <v>-5080</v>
      </c>
      <c r="Q6373" s="17">
        <f>VLOOKUP($K6373,[1]Budget!$V:$AE,10,0)*IF($C6373="1 - Revenues",1,IF(AND($C6373="5 - Transfers",MID(K6373,15,1)="4"),1,-1))</f>
        <v>0</v>
      </c>
      <c r="S6373" s="18" t="b">
        <f>IF(LEFT(C6373,1)="1",1,-1)*SUMIF([1]Budget!V:V,'Budget Worksheet for Pivot Tabl'!K6373,[1]Budget!AC:AC)=P6373</f>
        <v>1</v>
      </c>
    </row>
    <row r="6374" spans="1:19" x14ac:dyDescent="0.25">
      <c r="A6374" t="s">
        <v>95</v>
      </c>
      <c r="B6374" t="s">
        <v>96</v>
      </c>
      <c r="C6374" t="s">
        <v>7</v>
      </c>
      <c r="D6374" t="str">
        <f t="shared" si="99"/>
        <v>INFLOWS</v>
      </c>
      <c r="E6374" t="s">
        <v>106</v>
      </c>
      <c r="F6374" t="s">
        <v>107</v>
      </c>
      <c r="G6374" t="s">
        <v>102</v>
      </c>
      <c r="H6374" t="s">
        <v>212</v>
      </c>
      <c r="I6374" t="s">
        <v>23</v>
      </c>
      <c r="J6374" t="s">
        <v>7258</v>
      </c>
      <c r="K6374" t="s">
        <v>7746</v>
      </c>
      <c r="L6374" t="s">
        <v>306</v>
      </c>
      <c r="M6374" s="17">
        <f>VLOOKUP($K6374,[1]Budget!$V:$AE,5,0)*IF($C6374="1 - Revenues",1,IF(AND($C6374="5 - Transfers",MID(I6374,15,1)="4"),1,-1))</f>
        <v>12000</v>
      </c>
      <c r="N6374" s="17">
        <f>VLOOKUP($K6374,[1]Budget!$V:$AE,6,0)*IF($C6374="1 - Revenues",1,IF(AND($C6374="5 - Transfers",MID(J6374,15,1)="4"),1,-1))</f>
        <v>86000</v>
      </c>
      <c r="O6374" s="17">
        <f>IFERROR(IF(RIGHT(LEFT(K6374,15),1)="4",VLOOKUP(K6374,'[1]Budget Worksheet'!A:B,2,0),-1*VLOOKUP(K6374,'[1]Budget Worksheet'!A:B,2,0)),0)</f>
        <v>0</v>
      </c>
      <c r="P6374" s="17">
        <f>VLOOKUP($K6374,[1]Budget!$V:$AE,8,0)*IF($C6374="1 - Revenues",1,IF(AND($C6374="5 - Transfers",MID($K6374,15,1)="4"),1,-1))</f>
        <v>0</v>
      </c>
      <c r="Q6374" s="17">
        <f>VLOOKUP($K6374,[1]Budget!$V:$AE,10,0)*IF($C6374="1 - Revenues",1,IF(AND($C6374="5 - Transfers",MID(K6374,15,1)="4"),1,-1))</f>
        <v>0</v>
      </c>
      <c r="S6374" s="18" t="b">
        <f>IF(LEFT(C6374,1)="1",1,-1)*SUMIF([1]Budget!V:V,'Budget Worksheet for Pivot Tabl'!K6374,[1]Budget!AC:AC)=P6374</f>
        <v>1</v>
      </c>
    </row>
    <row r="6375" spans="1:19" x14ac:dyDescent="0.25">
      <c r="A6375" t="s">
        <v>95</v>
      </c>
      <c r="B6375" t="s">
        <v>96</v>
      </c>
      <c r="C6375" t="s">
        <v>7</v>
      </c>
      <c r="D6375" t="str">
        <f t="shared" si="99"/>
        <v>INFLOWS</v>
      </c>
      <c r="E6375" t="s">
        <v>106</v>
      </c>
      <c r="F6375" t="s">
        <v>107</v>
      </c>
      <c r="G6375" t="s">
        <v>102</v>
      </c>
      <c r="H6375" t="s">
        <v>212</v>
      </c>
      <c r="I6375" t="s">
        <v>23</v>
      </c>
      <c r="J6375" t="s">
        <v>7258</v>
      </c>
      <c r="K6375" t="s">
        <v>7747</v>
      </c>
      <c r="L6375" t="s">
        <v>310</v>
      </c>
      <c r="M6375" s="17">
        <f>VLOOKUP($K6375,[1]Budget!$V:$AE,5,0)*IF($C6375="1 - Revenues",1,IF(AND($C6375="5 - Transfers",MID(I6375,15,1)="4"),1,-1))</f>
        <v>0</v>
      </c>
      <c r="N6375" s="17">
        <f>VLOOKUP($K6375,[1]Budget!$V:$AE,6,0)*IF($C6375="1 - Revenues",1,IF(AND($C6375="5 - Transfers",MID(J6375,15,1)="4"),1,-1))</f>
        <v>0</v>
      </c>
      <c r="O6375" s="17">
        <f>IFERROR(IF(RIGHT(LEFT(K6375,15),1)="4",VLOOKUP(K6375,'[1]Budget Worksheet'!A:B,2,0),-1*VLOOKUP(K6375,'[1]Budget Worksheet'!A:B,2,0)),0)</f>
        <v>0</v>
      </c>
      <c r="P6375" s="17">
        <f>VLOOKUP($K6375,[1]Budget!$V:$AE,8,0)*IF($C6375="1 - Revenues",1,IF(AND($C6375="5 - Transfers",MID($K6375,15,1)="4"),1,-1))</f>
        <v>0</v>
      </c>
      <c r="Q6375" s="17">
        <f>VLOOKUP($K6375,[1]Budget!$V:$AE,10,0)*IF($C6375="1 - Revenues",1,IF(AND($C6375="5 - Transfers",MID(K6375,15,1)="4"),1,-1))</f>
        <v>0</v>
      </c>
      <c r="S6375" s="18" t="b">
        <f>IF(LEFT(C6375,1)="1",1,-1)*SUMIF([1]Budget!V:V,'Budget Worksheet for Pivot Tabl'!K6375,[1]Budget!AC:AC)=P6375</f>
        <v>1</v>
      </c>
    </row>
    <row r="6376" spans="1:19" x14ac:dyDescent="0.25">
      <c r="A6376" t="s">
        <v>95</v>
      </c>
      <c r="B6376" t="s">
        <v>96</v>
      </c>
      <c r="C6376" t="s">
        <v>7</v>
      </c>
      <c r="D6376" t="str">
        <f t="shared" si="99"/>
        <v>INFLOWS</v>
      </c>
      <c r="E6376" t="s">
        <v>106</v>
      </c>
      <c r="F6376" t="s">
        <v>107</v>
      </c>
      <c r="G6376" t="s">
        <v>102</v>
      </c>
      <c r="H6376" t="s">
        <v>212</v>
      </c>
      <c r="I6376" t="s">
        <v>23</v>
      </c>
      <c r="J6376" t="s">
        <v>7258</v>
      </c>
      <c r="K6376" t="s">
        <v>7748</v>
      </c>
      <c r="L6376" t="s">
        <v>7741</v>
      </c>
      <c r="M6376" s="17">
        <f>VLOOKUP($K6376,[1]Budget!$V:$AE,5,0)*IF($C6376="1 - Revenues",1,IF(AND($C6376="5 - Transfers",MID(I6376,15,1)="4"),1,-1))</f>
        <v>0</v>
      </c>
      <c r="N6376" s="17">
        <f>VLOOKUP($K6376,[1]Budget!$V:$AE,6,0)*IF($C6376="1 - Revenues",1,IF(AND($C6376="5 - Transfers",MID(J6376,15,1)="4"),1,-1))</f>
        <v>0</v>
      </c>
      <c r="O6376" s="17">
        <f>IFERROR(IF(RIGHT(LEFT(K6376,15),1)="4",VLOOKUP(K6376,'[1]Budget Worksheet'!A:B,2,0),-1*VLOOKUP(K6376,'[1]Budget Worksheet'!A:B,2,0)),0)</f>
        <v>0</v>
      </c>
      <c r="P6376" s="17">
        <f>VLOOKUP($K6376,[1]Budget!$V:$AE,8,0)*IF($C6376="1 - Revenues",1,IF(AND($C6376="5 - Transfers",MID($K6376,15,1)="4"),1,-1))</f>
        <v>0</v>
      </c>
      <c r="Q6376" s="17">
        <f>VLOOKUP($K6376,[1]Budget!$V:$AE,10,0)*IF($C6376="1 - Revenues",1,IF(AND($C6376="5 - Transfers",MID(K6376,15,1)="4"),1,-1))</f>
        <v>0</v>
      </c>
      <c r="S6376" s="18" t="b">
        <f>IF(LEFT(C6376,1)="1",1,-1)*SUMIF([1]Budget!V:V,'Budget Worksheet for Pivot Tabl'!K6376,[1]Budget!AC:AC)=P6376</f>
        <v>1</v>
      </c>
    </row>
    <row r="6377" spans="1:19" x14ac:dyDescent="0.25">
      <c r="A6377" t="s">
        <v>95</v>
      </c>
      <c r="B6377" t="s">
        <v>96</v>
      </c>
      <c r="C6377" t="s">
        <v>7</v>
      </c>
      <c r="D6377" t="str">
        <f t="shared" si="99"/>
        <v>INFLOWS</v>
      </c>
      <c r="E6377" t="s">
        <v>106</v>
      </c>
      <c r="F6377" t="s">
        <v>107</v>
      </c>
      <c r="G6377" t="s">
        <v>102</v>
      </c>
      <c r="H6377" t="s">
        <v>212</v>
      </c>
      <c r="I6377" t="s">
        <v>23</v>
      </c>
      <c r="J6377" t="s">
        <v>7258</v>
      </c>
      <c r="K6377" t="s">
        <v>7749</v>
      </c>
      <c r="L6377" t="s">
        <v>7750</v>
      </c>
      <c r="M6377" s="17">
        <f>VLOOKUP($K6377,[1]Budget!$V:$AE,5,0)*IF($C6377="1 - Revenues",1,IF(AND($C6377="5 - Transfers",MID(I6377,15,1)="4"),1,-1))</f>
        <v>0</v>
      </c>
      <c r="N6377" s="17">
        <f>VLOOKUP($K6377,[1]Budget!$V:$AE,6,0)*IF($C6377="1 - Revenues",1,IF(AND($C6377="5 - Transfers",MID(J6377,15,1)="4"),1,-1))</f>
        <v>43000</v>
      </c>
      <c r="O6377" s="17">
        <f>IFERROR(IF(RIGHT(LEFT(K6377,15),1)="4",VLOOKUP(K6377,'[1]Budget Worksheet'!A:B,2,0),-1*VLOOKUP(K6377,'[1]Budget Worksheet'!A:B,2,0)),0)</f>
        <v>0</v>
      </c>
      <c r="P6377" s="17">
        <f>VLOOKUP($K6377,[1]Budget!$V:$AE,8,0)*IF($C6377="1 - Revenues",1,IF(AND($C6377="5 - Transfers",MID($K6377,15,1)="4"),1,-1))</f>
        <v>0</v>
      </c>
      <c r="Q6377" s="17">
        <f>VLOOKUP($K6377,[1]Budget!$V:$AE,10,0)*IF($C6377="1 - Revenues",1,IF(AND($C6377="5 - Transfers",MID(K6377,15,1)="4"),1,-1))</f>
        <v>0</v>
      </c>
      <c r="S6377" s="18" t="b">
        <f>IF(LEFT(C6377,1)="1",1,-1)*SUMIF([1]Budget!V:V,'Budget Worksheet for Pivot Tabl'!K6377,[1]Budget!AC:AC)=P6377</f>
        <v>1</v>
      </c>
    </row>
    <row r="6378" spans="1:19" x14ac:dyDescent="0.25">
      <c r="A6378" t="s">
        <v>95</v>
      </c>
      <c r="B6378" t="s">
        <v>96</v>
      </c>
      <c r="C6378" t="s">
        <v>7</v>
      </c>
      <c r="D6378" t="str">
        <f t="shared" si="99"/>
        <v>INFLOWS</v>
      </c>
      <c r="E6378" t="s">
        <v>106</v>
      </c>
      <c r="F6378" t="s">
        <v>107</v>
      </c>
      <c r="G6378" t="s">
        <v>102</v>
      </c>
      <c r="H6378" t="s">
        <v>212</v>
      </c>
      <c r="I6378" t="s">
        <v>23</v>
      </c>
      <c r="J6378" t="s">
        <v>7258</v>
      </c>
      <c r="K6378" t="s">
        <v>7751</v>
      </c>
      <c r="L6378" t="s">
        <v>7752</v>
      </c>
      <c r="M6378" s="17">
        <f>VLOOKUP($K6378,[1]Budget!$V:$AE,5,0)*IF($C6378="1 - Revenues",1,IF(AND($C6378="5 - Transfers",MID(I6378,15,1)="4"),1,-1))</f>
        <v>3294000</v>
      </c>
      <c r="N6378" s="17">
        <f>VLOOKUP($K6378,[1]Budget!$V:$AE,6,0)*IF($C6378="1 - Revenues",1,IF(AND($C6378="5 - Transfers",MID(J6378,15,1)="4"),1,-1))</f>
        <v>3294000</v>
      </c>
      <c r="O6378" s="17">
        <f>IFERROR(IF(RIGHT(LEFT(K6378,15),1)="4",VLOOKUP(K6378,'[1]Budget Worksheet'!A:B,2,0),-1*VLOOKUP(K6378,'[1]Budget Worksheet'!A:B,2,0)),0)</f>
        <v>3336600</v>
      </c>
      <c r="P6378" s="17">
        <f>VLOOKUP($K6378,[1]Budget!$V:$AE,8,0)*IF($C6378="1 - Revenues",1,IF(AND($C6378="5 - Transfers",MID($K6378,15,1)="4"),1,-1))</f>
        <v>4126270</v>
      </c>
      <c r="Q6378" s="17">
        <f>VLOOKUP($K6378,[1]Budget!$V:$AE,10,0)*IF($C6378="1 - Revenues",1,IF(AND($C6378="5 - Transfers",MID(K6378,15,1)="4"),1,-1))</f>
        <v>789670</v>
      </c>
      <c r="S6378" s="18" t="b">
        <f>IF(LEFT(C6378,1)="1",1,-1)*SUMIF([1]Budget!V:V,'Budget Worksheet for Pivot Tabl'!K6378,[1]Budget!AC:AC)=P6378</f>
        <v>1</v>
      </c>
    </row>
    <row r="6379" spans="1:19" x14ac:dyDescent="0.25">
      <c r="A6379" t="s">
        <v>95</v>
      </c>
      <c r="B6379" t="s">
        <v>96</v>
      </c>
      <c r="C6379" t="s">
        <v>7</v>
      </c>
      <c r="D6379" t="str">
        <f t="shared" si="99"/>
        <v>INFLOWS</v>
      </c>
      <c r="E6379" t="s">
        <v>106</v>
      </c>
      <c r="F6379" t="s">
        <v>107</v>
      </c>
      <c r="G6379" t="s">
        <v>102</v>
      </c>
      <c r="H6379" t="s">
        <v>212</v>
      </c>
      <c r="I6379" t="s">
        <v>23</v>
      </c>
      <c r="J6379" t="s">
        <v>7258</v>
      </c>
      <c r="K6379" t="s">
        <v>7753</v>
      </c>
      <c r="L6379" t="s">
        <v>7754</v>
      </c>
      <c r="M6379" s="17">
        <f>VLOOKUP($K6379,[1]Budget!$V:$AE,5,0)*IF($C6379="1 - Revenues",1,IF(AND($C6379="5 - Transfers",MID(I6379,15,1)="4"),1,-1))</f>
        <v>0</v>
      </c>
      <c r="N6379" s="17">
        <f>VLOOKUP($K6379,[1]Budget!$V:$AE,6,0)*IF($C6379="1 - Revenues",1,IF(AND($C6379="5 - Transfers",MID(J6379,15,1)="4"),1,-1))</f>
        <v>0</v>
      </c>
      <c r="O6379" s="17">
        <f>IFERROR(IF(RIGHT(LEFT(K6379,15),1)="4",VLOOKUP(K6379,'[1]Budget Worksheet'!A:B,2,0),-1*VLOOKUP(K6379,'[1]Budget Worksheet'!A:B,2,0)),0)</f>
        <v>0</v>
      </c>
      <c r="P6379" s="17">
        <f>VLOOKUP($K6379,[1]Budget!$V:$AE,8,0)*IF($C6379="1 - Revenues",1,IF(AND($C6379="5 - Transfers",MID($K6379,15,1)="4"),1,-1))</f>
        <v>0</v>
      </c>
      <c r="Q6379" s="17">
        <f>VLOOKUP($K6379,[1]Budget!$V:$AE,10,0)*IF($C6379="1 - Revenues",1,IF(AND($C6379="5 - Transfers",MID(K6379,15,1)="4"),1,-1))</f>
        <v>0</v>
      </c>
      <c r="S6379" s="18" t="b">
        <f>IF(LEFT(C6379,1)="1",1,-1)*SUMIF([1]Budget!V:V,'Budget Worksheet for Pivot Tabl'!K6379,[1]Budget!AC:AC)=P6379</f>
        <v>1</v>
      </c>
    </row>
    <row r="6380" spans="1:19" x14ac:dyDescent="0.25">
      <c r="A6380" t="s">
        <v>95</v>
      </c>
      <c r="B6380" t="s">
        <v>96</v>
      </c>
      <c r="C6380" t="s">
        <v>11</v>
      </c>
      <c r="D6380" t="str">
        <f t="shared" si="99"/>
        <v>OUTFLOWS</v>
      </c>
      <c r="E6380" t="s">
        <v>102</v>
      </c>
      <c r="F6380" t="s">
        <v>103</v>
      </c>
      <c r="G6380" t="s">
        <v>102</v>
      </c>
      <c r="H6380" t="s">
        <v>212</v>
      </c>
      <c r="I6380" t="s">
        <v>213</v>
      </c>
      <c r="J6380" t="s">
        <v>214</v>
      </c>
      <c r="K6380" t="s">
        <v>7755</v>
      </c>
      <c r="L6380" t="s">
        <v>7756</v>
      </c>
      <c r="M6380" s="17">
        <f>VLOOKUP($K6380,[1]Budget!$V:$AE,5,0)*IF($C6380="1 - Revenues",1,IF(AND($C6380="5 - Transfers",MID(I6380,15,1)="4"),1,-1))</f>
        <v>0</v>
      </c>
      <c r="N6380" s="17">
        <f>VLOOKUP($K6380,[1]Budget!$V:$AE,6,0)*IF($C6380="1 - Revenues",1,IF(AND($C6380="5 - Transfers",MID(J6380,15,1)="4"),1,-1))</f>
        <v>0</v>
      </c>
      <c r="O6380" s="17">
        <f>IFERROR(IF(RIGHT(LEFT(K6380,15),1)="4",VLOOKUP(K6380,'[1]Budget Worksheet'!A:B,2,0),-1*VLOOKUP(K6380,'[1]Budget Worksheet'!A:B,2,0)),0)</f>
        <v>-22900</v>
      </c>
      <c r="P6380" s="17">
        <f>VLOOKUP($K6380,[1]Budget!$V:$AE,8,0)*IF($C6380="1 - Revenues",1,IF(AND($C6380="5 - Transfers",MID($K6380,15,1)="4"),1,-1))</f>
        <v>-22900</v>
      </c>
      <c r="Q6380" s="17">
        <f>VLOOKUP($K6380,[1]Budget!$V:$AE,10,0)*IF($C6380="1 - Revenues",1,IF(AND($C6380="5 - Transfers",MID(K6380,15,1)="4"),1,-1))</f>
        <v>0</v>
      </c>
      <c r="S6380" s="18" t="b">
        <f>IF(LEFT(C6380,1)="1",1,-1)*SUMIF([1]Budget!V:V,'Budget Worksheet for Pivot Tabl'!K6380,[1]Budget!AC:AC)=P6380</f>
        <v>1</v>
      </c>
    </row>
    <row r="6381" spans="1:19" x14ac:dyDescent="0.25">
      <c r="A6381" t="s">
        <v>95</v>
      </c>
      <c r="B6381" t="s">
        <v>96</v>
      </c>
      <c r="C6381" t="s">
        <v>11</v>
      </c>
      <c r="D6381" t="str">
        <f t="shared" si="99"/>
        <v>OUTFLOWS</v>
      </c>
      <c r="E6381" t="s">
        <v>102</v>
      </c>
      <c r="F6381" t="s">
        <v>103</v>
      </c>
      <c r="G6381" t="s">
        <v>102</v>
      </c>
      <c r="H6381" t="s">
        <v>212</v>
      </c>
      <c r="I6381" t="s">
        <v>213</v>
      </c>
      <c r="J6381" t="s">
        <v>214</v>
      </c>
      <c r="K6381" t="s">
        <v>7757</v>
      </c>
      <c r="L6381" t="s">
        <v>7758</v>
      </c>
      <c r="M6381" s="17">
        <f>VLOOKUP($K6381,[1]Budget!$V:$AE,5,0)*IF($C6381="1 - Revenues",1,IF(AND($C6381="5 - Transfers",MID(I6381,15,1)="4"),1,-1))</f>
        <v>0</v>
      </c>
      <c r="N6381" s="17">
        <f>VLOOKUP($K6381,[1]Budget!$V:$AE,6,0)*IF($C6381="1 - Revenues",1,IF(AND($C6381="5 - Transfers",MID(J6381,15,1)="4"),1,-1))</f>
        <v>0</v>
      </c>
      <c r="O6381" s="17">
        <f>IFERROR(IF(RIGHT(LEFT(K6381,15),1)="4",VLOOKUP(K6381,'[1]Budget Worksheet'!A:B,2,0),-1*VLOOKUP(K6381,'[1]Budget Worksheet'!A:B,2,0)),0)</f>
        <v>-22900</v>
      </c>
      <c r="P6381" s="17">
        <f>VLOOKUP($K6381,[1]Budget!$V:$AE,8,0)*IF($C6381="1 - Revenues",1,IF(AND($C6381="5 - Transfers",MID($K6381,15,1)="4"),1,-1))</f>
        <v>-22900</v>
      </c>
      <c r="Q6381" s="17">
        <f>VLOOKUP($K6381,[1]Budget!$V:$AE,10,0)*IF($C6381="1 - Revenues",1,IF(AND($C6381="5 - Transfers",MID(K6381,15,1)="4"),1,-1))</f>
        <v>0</v>
      </c>
      <c r="S6381" s="18" t="b">
        <f>IF(LEFT(C6381,1)="1",1,-1)*SUMIF([1]Budget!V:V,'Budget Worksheet for Pivot Tabl'!K6381,[1]Budget!AC:AC)=P6381</f>
        <v>1</v>
      </c>
    </row>
    <row r="6382" spans="1:19" x14ac:dyDescent="0.25">
      <c r="A6382" t="s">
        <v>95</v>
      </c>
      <c r="B6382" t="s">
        <v>96</v>
      </c>
      <c r="C6382" t="s">
        <v>10</v>
      </c>
      <c r="D6382" t="str">
        <f t="shared" si="99"/>
        <v>OUTFLOWS</v>
      </c>
      <c r="E6382" t="s">
        <v>102</v>
      </c>
      <c r="F6382" t="s">
        <v>103</v>
      </c>
      <c r="G6382" t="s">
        <v>102</v>
      </c>
      <c r="H6382" t="s">
        <v>212</v>
      </c>
      <c r="I6382" t="s">
        <v>213</v>
      </c>
      <c r="J6382" t="s">
        <v>214</v>
      </c>
      <c r="K6382" t="s">
        <v>7759</v>
      </c>
      <c r="L6382" t="s">
        <v>1753</v>
      </c>
      <c r="M6382" s="17">
        <f>VLOOKUP($K6382,[1]Budget!$V:$AE,5,0)*IF($C6382="1 - Revenues",1,IF(AND($C6382="5 - Transfers",MID(I6382,15,1)="4"),1,-1))</f>
        <v>0</v>
      </c>
      <c r="N6382" s="17">
        <f>VLOOKUP($K6382,[1]Budget!$V:$AE,6,0)*IF($C6382="1 - Revenues",1,IF(AND($C6382="5 - Transfers",MID(J6382,15,1)="4"),1,-1))</f>
        <v>0</v>
      </c>
      <c r="O6382" s="17">
        <f>IFERROR(IF(RIGHT(LEFT(K6382,15),1)="4",VLOOKUP(K6382,'[1]Budget Worksheet'!A:B,2,0),-1*VLOOKUP(K6382,'[1]Budget Worksheet'!A:B,2,0)),0)</f>
        <v>-80000</v>
      </c>
      <c r="P6382" s="17">
        <f>VLOOKUP($K6382,[1]Budget!$V:$AE,8,0)*IF($C6382="1 - Revenues",1,IF(AND($C6382="5 - Transfers",MID($K6382,15,1)="4"),1,-1))</f>
        <v>-80000</v>
      </c>
      <c r="Q6382" s="17">
        <f>VLOOKUP($K6382,[1]Budget!$V:$AE,10,0)*IF($C6382="1 - Revenues",1,IF(AND($C6382="5 - Transfers",MID(K6382,15,1)="4"),1,-1))</f>
        <v>0</v>
      </c>
      <c r="S6382" s="18" t="b">
        <f>IF(LEFT(C6382,1)="1",1,-1)*SUMIF([1]Budget!V:V,'Budget Worksheet for Pivot Tabl'!K6382,[1]Budget!AC:AC)=P6382</f>
        <v>1</v>
      </c>
    </row>
    <row r="6383" spans="1:19" x14ac:dyDescent="0.25">
      <c r="A6383" t="s">
        <v>95</v>
      </c>
      <c r="B6383" t="s">
        <v>96</v>
      </c>
      <c r="C6383" t="s">
        <v>8</v>
      </c>
      <c r="D6383" t="str">
        <f t="shared" si="99"/>
        <v>OUTFLOWS</v>
      </c>
      <c r="E6383" t="s">
        <v>104</v>
      </c>
      <c r="F6383" t="s">
        <v>105</v>
      </c>
      <c r="G6383" t="s">
        <v>102</v>
      </c>
      <c r="H6383" t="s">
        <v>212</v>
      </c>
      <c r="I6383" t="s">
        <v>701</v>
      </c>
      <c r="J6383" t="s">
        <v>702</v>
      </c>
      <c r="K6383" t="s">
        <v>7760</v>
      </c>
      <c r="L6383" t="s">
        <v>590</v>
      </c>
      <c r="M6383" s="17">
        <f>VLOOKUP($K6383,[1]Budget!$V:$AE,5,0)*IF($C6383="1 - Revenues",1,IF(AND($C6383="5 - Transfers",MID(I6383,15,1)="4"),1,-1))</f>
        <v>0</v>
      </c>
      <c r="N6383" s="17">
        <f>VLOOKUP($K6383,[1]Budget!$V:$AE,6,0)*IF($C6383="1 - Revenues",1,IF(AND($C6383="5 - Transfers",MID(J6383,15,1)="4"),1,-1))</f>
        <v>0</v>
      </c>
      <c r="O6383" s="17">
        <f>IFERROR(IF(RIGHT(LEFT(K6383,15),1)="4",VLOOKUP(K6383,'[1]Budget Worksheet'!A:B,2,0),-1*VLOOKUP(K6383,'[1]Budget Worksheet'!A:B,2,0)),0)</f>
        <v>0</v>
      </c>
      <c r="P6383" s="17">
        <f>VLOOKUP($K6383,[1]Budget!$V:$AE,8,0)*IF($C6383="1 - Revenues",1,IF(AND($C6383="5 - Transfers",MID($K6383,15,1)="4"),1,-1))</f>
        <v>0</v>
      </c>
      <c r="Q6383" s="17">
        <f>VLOOKUP($K6383,[1]Budget!$V:$AE,10,0)*IF($C6383="1 - Revenues",1,IF(AND($C6383="5 - Transfers",MID(K6383,15,1)="4"),1,-1))</f>
        <v>0</v>
      </c>
      <c r="S6383" s="18" t="b">
        <f>IF(LEFT(C6383,1)="1",1,-1)*SUMIF([1]Budget!V:V,'Budget Worksheet for Pivot Tabl'!K6383,[1]Budget!AC:AC)=P6383</f>
        <v>1</v>
      </c>
    </row>
    <row r="6384" spans="1:19" x14ac:dyDescent="0.25">
      <c r="A6384" t="s">
        <v>95</v>
      </c>
      <c r="B6384" t="s">
        <v>96</v>
      </c>
      <c r="C6384" t="s">
        <v>8</v>
      </c>
      <c r="D6384" t="str">
        <f t="shared" si="99"/>
        <v>OUTFLOWS</v>
      </c>
      <c r="E6384" t="s">
        <v>104</v>
      </c>
      <c r="F6384" t="s">
        <v>105</v>
      </c>
      <c r="G6384" t="s">
        <v>102</v>
      </c>
      <c r="H6384" t="s">
        <v>212</v>
      </c>
      <c r="I6384" t="s">
        <v>701</v>
      </c>
      <c r="J6384" t="s">
        <v>702</v>
      </c>
      <c r="K6384" t="s">
        <v>7761</v>
      </c>
      <c r="L6384" t="s">
        <v>582</v>
      </c>
      <c r="M6384" s="17">
        <f>VLOOKUP($K6384,[1]Budget!$V:$AE,5,0)*IF($C6384="1 - Revenues",1,IF(AND($C6384="5 - Transfers",MID(I6384,15,1)="4"),1,-1))</f>
        <v>0</v>
      </c>
      <c r="N6384" s="17">
        <f>VLOOKUP($K6384,[1]Budget!$V:$AE,6,0)*IF($C6384="1 - Revenues",1,IF(AND($C6384="5 - Transfers",MID(J6384,15,1)="4"),1,-1))</f>
        <v>-2000</v>
      </c>
      <c r="O6384" s="17">
        <f>IFERROR(IF(RIGHT(LEFT(K6384,15),1)="4",VLOOKUP(K6384,'[1]Budget Worksheet'!A:B,2,0),-1*VLOOKUP(K6384,'[1]Budget Worksheet'!A:B,2,0)),0)</f>
        <v>0</v>
      </c>
      <c r="P6384" s="17">
        <f>VLOOKUP($K6384,[1]Budget!$V:$AE,8,0)*IF($C6384="1 - Revenues",1,IF(AND($C6384="5 - Transfers",MID($K6384,15,1)="4"),1,-1))</f>
        <v>0</v>
      </c>
      <c r="Q6384" s="17">
        <f>VLOOKUP($K6384,[1]Budget!$V:$AE,10,0)*IF($C6384="1 - Revenues",1,IF(AND($C6384="5 - Transfers",MID(K6384,15,1)="4"),1,-1))</f>
        <v>0</v>
      </c>
      <c r="S6384" s="18" t="b">
        <f>IF(LEFT(C6384,1)="1",1,-1)*SUMIF([1]Budget!V:V,'Budget Worksheet for Pivot Tabl'!K6384,[1]Budget!AC:AC)=P6384</f>
        <v>1</v>
      </c>
    </row>
    <row r="6385" spans="1:19" x14ac:dyDescent="0.25">
      <c r="A6385" t="s">
        <v>95</v>
      </c>
      <c r="B6385" t="s">
        <v>96</v>
      </c>
      <c r="C6385" t="s">
        <v>8</v>
      </c>
      <c r="D6385" t="str">
        <f t="shared" si="99"/>
        <v>OUTFLOWS</v>
      </c>
      <c r="E6385" t="s">
        <v>104</v>
      </c>
      <c r="F6385" t="s">
        <v>105</v>
      </c>
      <c r="G6385" t="s">
        <v>102</v>
      </c>
      <c r="H6385" t="s">
        <v>212</v>
      </c>
      <c r="I6385" t="s">
        <v>701</v>
      </c>
      <c r="J6385" t="s">
        <v>702</v>
      </c>
      <c r="K6385" t="s">
        <v>7762</v>
      </c>
      <c r="L6385" t="s">
        <v>597</v>
      </c>
      <c r="M6385" s="17">
        <f>VLOOKUP($K6385,[1]Budget!$V:$AE,5,0)*IF($C6385="1 - Revenues",1,IF(AND($C6385="5 - Transfers",MID(I6385,15,1)="4"),1,-1))</f>
        <v>0</v>
      </c>
      <c r="N6385" s="17">
        <f>VLOOKUP($K6385,[1]Budget!$V:$AE,6,0)*IF($C6385="1 - Revenues",1,IF(AND($C6385="5 - Transfers",MID(J6385,15,1)="4"),1,-1))</f>
        <v>0</v>
      </c>
      <c r="O6385" s="17">
        <f>IFERROR(IF(RIGHT(LEFT(K6385,15),1)="4",VLOOKUP(K6385,'[1]Budget Worksheet'!A:B,2,0),-1*VLOOKUP(K6385,'[1]Budget Worksheet'!A:B,2,0)),0)</f>
        <v>0</v>
      </c>
      <c r="P6385" s="17">
        <f>VLOOKUP($K6385,[1]Budget!$V:$AE,8,0)*IF($C6385="1 - Revenues",1,IF(AND($C6385="5 - Transfers",MID($K6385,15,1)="4"),1,-1))</f>
        <v>0</v>
      </c>
      <c r="Q6385" s="17">
        <f>VLOOKUP($K6385,[1]Budget!$V:$AE,10,0)*IF($C6385="1 - Revenues",1,IF(AND($C6385="5 - Transfers",MID(K6385,15,1)="4"),1,-1))</f>
        <v>0</v>
      </c>
      <c r="S6385" s="18" t="b">
        <f>IF(LEFT(C6385,1)="1",1,-1)*SUMIF([1]Budget!V:V,'Budget Worksheet for Pivot Tabl'!K6385,[1]Budget!AC:AC)=P6385</f>
        <v>1</v>
      </c>
    </row>
    <row r="6386" spans="1:19" x14ac:dyDescent="0.25">
      <c r="A6386" t="s">
        <v>95</v>
      </c>
      <c r="B6386" t="s">
        <v>96</v>
      </c>
      <c r="C6386" t="s">
        <v>8</v>
      </c>
      <c r="D6386" t="str">
        <f t="shared" si="99"/>
        <v>OUTFLOWS</v>
      </c>
      <c r="E6386" t="s">
        <v>104</v>
      </c>
      <c r="F6386" t="s">
        <v>105</v>
      </c>
      <c r="G6386" t="s">
        <v>102</v>
      </c>
      <c r="H6386" t="s">
        <v>212</v>
      </c>
      <c r="I6386" t="s">
        <v>701</v>
      </c>
      <c r="J6386" t="s">
        <v>702</v>
      </c>
      <c r="K6386" t="s">
        <v>7763</v>
      </c>
      <c r="L6386" t="s">
        <v>599</v>
      </c>
      <c r="M6386" s="17">
        <f>VLOOKUP($K6386,[1]Budget!$V:$AE,5,0)*IF($C6386="1 - Revenues",1,IF(AND($C6386="5 - Transfers",MID(I6386,15,1)="4"),1,-1))</f>
        <v>0</v>
      </c>
      <c r="N6386" s="17">
        <f>VLOOKUP($K6386,[1]Budget!$V:$AE,6,0)*IF($C6386="1 - Revenues",1,IF(AND($C6386="5 - Transfers",MID(J6386,15,1)="4"),1,-1))</f>
        <v>0</v>
      </c>
      <c r="O6386" s="17">
        <f>IFERROR(IF(RIGHT(LEFT(K6386,15),1)="4",VLOOKUP(K6386,'[1]Budget Worksheet'!A:B,2,0),-1*VLOOKUP(K6386,'[1]Budget Worksheet'!A:B,2,0)),0)</f>
        <v>0</v>
      </c>
      <c r="P6386" s="17">
        <f>VLOOKUP($K6386,[1]Budget!$V:$AE,8,0)*IF($C6386="1 - Revenues",1,IF(AND($C6386="5 - Transfers",MID($K6386,15,1)="4"),1,-1))</f>
        <v>0</v>
      </c>
      <c r="Q6386" s="17">
        <f>VLOOKUP($K6386,[1]Budget!$V:$AE,10,0)*IF($C6386="1 - Revenues",1,IF(AND($C6386="5 - Transfers",MID(K6386,15,1)="4"),1,-1))</f>
        <v>0</v>
      </c>
      <c r="S6386" s="18" t="b">
        <f>IF(LEFT(C6386,1)="1",1,-1)*SUMIF([1]Budget!V:V,'Budget Worksheet for Pivot Tabl'!K6386,[1]Budget!AC:AC)=P6386</f>
        <v>1</v>
      </c>
    </row>
    <row r="6387" spans="1:19" x14ac:dyDescent="0.25">
      <c r="A6387" t="s">
        <v>95</v>
      </c>
      <c r="B6387" t="s">
        <v>96</v>
      </c>
      <c r="C6387" t="s">
        <v>8</v>
      </c>
      <c r="D6387" t="str">
        <f t="shared" si="99"/>
        <v>OUTFLOWS</v>
      </c>
      <c r="E6387" t="s">
        <v>104</v>
      </c>
      <c r="F6387" t="s">
        <v>105</v>
      </c>
      <c r="G6387" t="s">
        <v>102</v>
      </c>
      <c r="H6387" t="s">
        <v>212</v>
      </c>
      <c r="I6387" t="s">
        <v>701</v>
      </c>
      <c r="J6387" t="s">
        <v>702</v>
      </c>
      <c r="K6387" t="s">
        <v>7764</v>
      </c>
      <c r="L6387" t="s">
        <v>601</v>
      </c>
      <c r="M6387" s="17">
        <f>VLOOKUP($K6387,[1]Budget!$V:$AE,5,0)*IF($C6387="1 - Revenues",1,IF(AND($C6387="5 - Transfers",MID(I6387,15,1)="4"),1,-1))</f>
        <v>0</v>
      </c>
      <c r="N6387" s="17">
        <f>VLOOKUP($K6387,[1]Budget!$V:$AE,6,0)*IF($C6387="1 - Revenues",1,IF(AND($C6387="5 - Transfers",MID(J6387,15,1)="4"),1,-1))</f>
        <v>0</v>
      </c>
      <c r="O6387" s="17">
        <f>IFERROR(IF(RIGHT(LEFT(K6387,15),1)="4",VLOOKUP(K6387,'[1]Budget Worksheet'!A:B,2,0),-1*VLOOKUP(K6387,'[1]Budget Worksheet'!A:B,2,0)),0)</f>
        <v>0</v>
      </c>
      <c r="P6387" s="17">
        <f>VLOOKUP($K6387,[1]Budget!$V:$AE,8,0)*IF($C6387="1 - Revenues",1,IF(AND($C6387="5 - Transfers",MID($K6387,15,1)="4"),1,-1))</f>
        <v>0</v>
      </c>
      <c r="Q6387" s="17">
        <f>VLOOKUP($K6387,[1]Budget!$V:$AE,10,0)*IF($C6387="1 - Revenues",1,IF(AND($C6387="5 - Transfers",MID(K6387,15,1)="4"),1,-1))</f>
        <v>0</v>
      </c>
      <c r="S6387" s="18" t="b">
        <f>IF(LEFT(C6387,1)="1",1,-1)*SUMIF([1]Budget!V:V,'Budget Worksheet for Pivot Tabl'!K6387,[1]Budget!AC:AC)=P6387</f>
        <v>1</v>
      </c>
    </row>
    <row r="6388" spans="1:19" x14ac:dyDescent="0.25">
      <c r="A6388" t="s">
        <v>95</v>
      </c>
      <c r="B6388" t="s">
        <v>96</v>
      </c>
      <c r="C6388" t="s">
        <v>8</v>
      </c>
      <c r="D6388" t="str">
        <f t="shared" si="99"/>
        <v>OUTFLOWS</v>
      </c>
      <c r="E6388" t="s">
        <v>104</v>
      </c>
      <c r="F6388" t="s">
        <v>105</v>
      </c>
      <c r="G6388" t="s">
        <v>102</v>
      </c>
      <c r="H6388" t="s">
        <v>212</v>
      </c>
      <c r="I6388" t="s">
        <v>701</v>
      </c>
      <c r="J6388" t="s">
        <v>702</v>
      </c>
      <c r="K6388" t="s">
        <v>7765</v>
      </c>
      <c r="L6388" t="s">
        <v>603</v>
      </c>
      <c r="M6388" s="17">
        <f>VLOOKUP($K6388,[1]Budget!$V:$AE,5,0)*IF($C6388="1 - Revenues",1,IF(AND($C6388="5 - Transfers",MID(I6388,15,1)="4"),1,-1))</f>
        <v>0</v>
      </c>
      <c r="N6388" s="17">
        <f>VLOOKUP($K6388,[1]Budget!$V:$AE,6,0)*IF($C6388="1 - Revenues",1,IF(AND($C6388="5 - Transfers",MID(J6388,15,1)="4"),1,-1))</f>
        <v>0</v>
      </c>
      <c r="O6388" s="17">
        <f>IFERROR(IF(RIGHT(LEFT(K6388,15),1)="4",VLOOKUP(K6388,'[1]Budget Worksheet'!A:B,2,0),-1*VLOOKUP(K6388,'[1]Budget Worksheet'!A:B,2,0)),0)</f>
        <v>0</v>
      </c>
      <c r="P6388" s="17">
        <f>VLOOKUP($K6388,[1]Budget!$V:$AE,8,0)*IF($C6388="1 - Revenues",1,IF(AND($C6388="5 - Transfers",MID($K6388,15,1)="4"),1,-1))</f>
        <v>0</v>
      </c>
      <c r="Q6388" s="17">
        <f>VLOOKUP($K6388,[1]Budget!$V:$AE,10,0)*IF($C6388="1 - Revenues",1,IF(AND($C6388="5 - Transfers",MID(K6388,15,1)="4"),1,-1))</f>
        <v>0</v>
      </c>
      <c r="S6388" s="18" t="b">
        <f>IF(LEFT(C6388,1)="1",1,-1)*SUMIF([1]Budget!V:V,'Budget Worksheet for Pivot Tabl'!K6388,[1]Budget!AC:AC)=P6388</f>
        <v>1</v>
      </c>
    </row>
    <row r="6389" spans="1:19" x14ac:dyDescent="0.25">
      <c r="A6389" t="s">
        <v>95</v>
      </c>
      <c r="B6389" t="s">
        <v>96</v>
      </c>
      <c r="C6389" t="s">
        <v>8</v>
      </c>
      <c r="D6389" t="str">
        <f t="shared" si="99"/>
        <v>OUTFLOWS</v>
      </c>
      <c r="E6389" t="s">
        <v>104</v>
      </c>
      <c r="F6389" t="s">
        <v>105</v>
      </c>
      <c r="G6389" t="s">
        <v>102</v>
      </c>
      <c r="H6389" t="s">
        <v>212</v>
      </c>
      <c r="I6389" t="s">
        <v>701</v>
      </c>
      <c r="J6389" t="s">
        <v>702</v>
      </c>
      <c r="K6389" t="s">
        <v>7766</v>
      </c>
      <c r="L6389" t="s">
        <v>606</v>
      </c>
      <c r="M6389" s="17">
        <f>VLOOKUP($K6389,[1]Budget!$V:$AE,5,0)*IF($C6389="1 - Revenues",1,IF(AND($C6389="5 - Transfers",MID(I6389,15,1)="4"),1,-1))</f>
        <v>0</v>
      </c>
      <c r="N6389" s="17">
        <f>VLOOKUP($K6389,[1]Budget!$V:$AE,6,0)*IF($C6389="1 - Revenues",1,IF(AND($C6389="5 - Transfers",MID(J6389,15,1)="4"),1,-1))</f>
        <v>0</v>
      </c>
      <c r="O6389" s="17">
        <f>IFERROR(IF(RIGHT(LEFT(K6389,15),1)="4",VLOOKUP(K6389,'[1]Budget Worksheet'!A:B,2,0),-1*VLOOKUP(K6389,'[1]Budget Worksheet'!A:B,2,0)),0)</f>
        <v>0</v>
      </c>
      <c r="P6389" s="17">
        <f>VLOOKUP($K6389,[1]Budget!$V:$AE,8,0)*IF($C6389="1 - Revenues",1,IF(AND($C6389="5 - Transfers",MID($K6389,15,1)="4"),1,-1))</f>
        <v>0</v>
      </c>
      <c r="Q6389" s="17">
        <f>VLOOKUP($K6389,[1]Budget!$V:$AE,10,0)*IF($C6389="1 - Revenues",1,IF(AND($C6389="5 - Transfers",MID(K6389,15,1)="4"),1,-1))</f>
        <v>0</v>
      </c>
      <c r="S6389" s="18" t="b">
        <f>IF(LEFT(C6389,1)="1",1,-1)*SUMIF([1]Budget!V:V,'Budget Worksheet for Pivot Tabl'!K6389,[1]Budget!AC:AC)=P6389</f>
        <v>1</v>
      </c>
    </row>
    <row r="6390" spans="1:19" x14ac:dyDescent="0.25">
      <c r="A6390" t="s">
        <v>95</v>
      </c>
      <c r="B6390" t="s">
        <v>96</v>
      </c>
      <c r="C6390" t="s">
        <v>8</v>
      </c>
      <c r="D6390" t="str">
        <f t="shared" si="99"/>
        <v>OUTFLOWS</v>
      </c>
      <c r="E6390" t="s">
        <v>104</v>
      </c>
      <c r="F6390" t="s">
        <v>105</v>
      </c>
      <c r="G6390" t="s">
        <v>102</v>
      </c>
      <c r="H6390" t="s">
        <v>212</v>
      </c>
      <c r="I6390" t="s">
        <v>701</v>
      </c>
      <c r="J6390" t="s">
        <v>702</v>
      </c>
      <c r="K6390" t="s">
        <v>7767</v>
      </c>
      <c r="L6390" t="s">
        <v>608</v>
      </c>
      <c r="M6390" s="17">
        <f>VLOOKUP($K6390,[1]Budget!$V:$AE,5,0)*IF($C6390="1 - Revenues",1,IF(AND($C6390="5 - Transfers",MID(I6390,15,1)="4"),1,-1))</f>
        <v>0</v>
      </c>
      <c r="N6390" s="17">
        <f>VLOOKUP($K6390,[1]Budget!$V:$AE,6,0)*IF($C6390="1 - Revenues",1,IF(AND($C6390="5 - Transfers",MID(J6390,15,1)="4"),1,-1))</f>
        <v>0</v>
      </c>
      <c r="O6390" s="17">
        <f>IFERROR(IF(RIGHT(LEFT(K6390,15),1)="4",VLOOKUP(K6390,'[1]Budget Worksheet'!A:B,2,0),-1*VLOOKUP(K6390,'[1]Budget Worksheet'!A:B,2,0)),0)</f>
        <v>0</v>
      </c>
      <c r="P6390" s="17">
        <f>VLOOKUP($K6390,[1]Budget!$V:$AE,8,0)*IF($C6390="1 - Revenues",1,IF(AND($C6390="5 - Transfers",MID($K6390,15,1)="4"),1,-1))</f>
        <v>0</v>
      </c>
      <c r="Q6390" s="17">
        <f>VLOOKUP($K6390,[1]Budget!$V:$AE,10,0)*IF($C6390="1 - Revenues",1,IF(AND($C6390="5 - Transfers",MID(K6390,15,1)="4"),1,-1))</f>
        <v>0</v>
      </c>
      <c r="S6390" s="18" t="b">
        <f>IF(LEFT(C6390,1)="1",1,-1)*SUMIF([1]Budget!V:V,'Budget Worksheet for Pivot Tabl'!K6390,[1]Budget!AC:AC)=P6390</f>
        <v>1</v>
      </c>
    </row>
    <row r="6391" spans="1:19" x14ac:dyDescent="0.25">
      <c r="A6391" t="s">
        <v>95</v>
      </c>
      <c r="B6391" t="s">
        <v>96</v>
      </c>
      <c r="C6391" t="s">
        <v>8</v>
      </c>
      <c r="D6391" t="str">
        <f t="shared" si="99"/>
        <v>OUTFLOWS</v>
      </c>
      <c r="E6391" t="s">
        <v>104</v>
      </c>
      <c r="F6391" t="s">
        <v>105</v>
      </c>
      <c r="G6391" t="s">
        <v>102</v>
      </c>
      <c r="H6391" t="s">
        <v>212</v>
      </c>
      <c r="I6391" t="s">
        <v>701</v>
      </c>
      <c r="J6391" t="s">
        <v>702</v>
      </c>
      <c r="K6391" t="s">
        <v>7768</v>
      </c>
      <c r="L6391" t="s">
        <v>610</v>
      </c>
      <c r="M6391" s="17">
        <f>VLOOKUP($K6391,[1]Budget!$V:$AE,5,0)*IF($C6391="1 - Revenues",1,IF(AND($C6391="5 - Transfers",MID(I6391,15,1)="4"),1,-1))</f>
        <v>0</v>
      </c>
      <c r="N6391" s="17">
        <f>VLOOKUP($K6391,[1]Budget!$V:$AE,6,0)*IF($C6391="1 - Revenues",1,IF(AND($C6391="5 - Transfers",MID(J6391,15,1)="4"),1,-1))</f>
        <v>0</v>
      </c>
      <c r="O6391" s="17">
        <f>IFERROR(IF(RIGHT(LEFT(K6391,15),1)="4",VLOOKUP(K6391,'[1]Budget Worksheet'!A:B,2,0),-1*VLOOKUP(K6391,'[1]Budget Worksheet'!A:B,2,0)),0)</f>
        <v>0</v>
      </c>
      <c r="P6391" s="17">
        <f>VLOOKUP($K6391,[1]Budget!$V:$AE,8,0)*IF($C6391="1 - Revenues",1,IF(AND($C6391="5 - Transfers",MID($K6391,15,1)="4"),1,-1))</f>
        <v>0</v>
      </c>
      <c r="Q6391" s="17">
        <f>VLOOKUP($K6391,[1]Budget!$V:$AE,10,0)*IF($C6391="1 - Revenues",1,IF(AND($C6391="5 - Transfers",MID(K6391,15,1)="4"),1,-1))</f>
        <v>0</v>
      </c>
      <c r="S6391" s="18" t="b">
        <f>IF(LEFT(C6391,1)="1",1,-1)*SUMIF([1]Budget!V:V,'Budget Worksheet for Pivot Tabl'!K6391,[1]Budget!AC:AC)=P6391</f>
        <v>1</v>
      </c>
    </row>
    <row r="6392" spans="1:19" x14ac:dyDescent="0.25">
      <c r="A6392" t="s">
        <v>95</v>
      </c>
      <c r="B6392" t="s">
        <v>96</v>
      </c>
      <c r="C6392" t="s">
        <v>8</v>
      </c>
      <c r="D6392" t="str">
        <f t="shared" si="99"/>
        <v>OUTFLOWS</v>
      </c>
      <c r="E6392" t="s">
        <v>104</v>
      </c>
      <c r="F6392" t="s">
        <v>105</v>
      </c>
      <c r="G6392" t="s">
        <v>102</v>
      </c>
      <c r="H6392" t="s">
        <v>212</v>
      </c>
      <c r="I6392" t="s">
        <v>701</v>
      </c>
      <c r="J6392" t="s">
        <v>702</v>
      </c>
      <c r="K6392" t="s">
        <v>7769</v>
      </c>
      <c r="L6392" t="s">
        <v>612</v>
      </c>
      <c r="M6392" s="17">
        <f>VLOOKUP($K6392,[1]Budget!$V:$AE,5,0)*IF($C6392="1 - Revenues",1,IF(AND($C6392="5 - Transfers",MID(I6392,15,1)="4"),1,-1))</f>
        <v>0</v>
      </c>
      <c r="N6392" s="17">
        <f>VLOOKUP($K6392,[1]Budget!$V:$AE,6,0)*IF($C6392="1 - Revenues",1,IF(AND($C6392="5 - Transfers",MID(J6392,15,1)="4"),1,-1))</f>
        <v>0</v>
      </c>
      <c r="O6392" s="17">
        <f>IFERROR(IF(RIGHT(LEFT(K6392,15),1)="4",VLOOKUP(K6392,'[1]Budget Worksheet'!A:B,2,0),-1*VLOOKUP(K6392,'[1]Budget Worksheet'!A:B,2,0)),0)</f>
        <v>0</v>
      </c>
      <c r="P6392" s="17">
        <f>VLOOKUP($K6392,[1]Budget!$V:$AE,8,0)*IF($C6392="1 - Revenues",1,IF(AND($C6392="5 - Transfers",MID($K6392,15,1)="4"),1,-1))</f>
        <v>0</v>
      </c>
      <c r="Q6392" s="17">
        <f>VLOOKUP($K6392,[1]Budget!$V:$AE,10,0)*IF($C6392="1 - Revenues",1,IF(AND($C6392="5 - Transfers",MID(K6392,15,1)="4"),1,-1))</f>
        <v>0</v>
      </c>
      <c r="S6392" s="18" t="b">
        <f>IF(LEFT(C6392,1)="1",1,-1)*SUMIF([1]Budget!V:V,'Budget Worksheet for Pivot Tabl'!K6392,[1]Budget!AC:AC)=P6392</f>
        <v>1</v>
      </c>
    </row>
    <row r="6393" spans="1:19" x14ac:dyDescent="0.25">
      <c r="A6393" t="s">
        <v>95</v>
      </c>
      <c r="B6393" t="s">
        <v>96</v>
      </c>
      <c r="C6393" t="s">
        <v>8</v>
      </c>
      <c r="D6393" t="str">
        <f t="shared" si="99"/>
        <v>OUTFLOWS</v>
      </c>
      <c r="E6393" t="s">
        <v>104</v>
      </c>
      <c r="F6393" t="s">
        <v>105</v>
      </c>
      <c r="G6393" t="s">
        <v>102</v>
      </c>
      <c r="H6393" t="s">
        <v>212</v>
      </c>
      <c r="I6393" t="s">
        <v>701</v>
      </c>
      <c r="J6393" t="s">
        <v>702</v>
      </c>
      <c r="K6393" t="s">
        <v>7770</v>
      </c>
      <c r="L6393" t="s">
        <v>614</v>
      </c>
      <c r="M6393" s="17">
        <f>VLOOKUP($K6393,[1]Budget!$V:$AE,5,0)*IF($C6393="1 - Revenues",1,IF(AND($C6393="5 - Transfers",MID(I6393,15,1)="4"),1,-1))</f>
        <v>0</v>
      </c>
      <c r="N6393" s="17">
        <f>VLOOKUP($K6393,[1]Budget!$V:$AE,6,0)*IF($C6393="1 - Revenues",1,IF(AND($C6393="5 - Transfers",MID(J6393,15,1)="4"),1,-1))</f>
        <v>0</v>
      </c>
      <c r="O6393" s="17">
        <f>IFERROR(IF(RIGHT(LEFT(K6393,15),1)="4",VLOOKUP(K6393,'[1]Budget Worksheet'!A:B,2,0),-1*VLOOKUP(K6393,'[1]Budget Worksheet'!A:B,2,0)),0)</f>
        <v>0</v>
      </c>
      <c r="P6393" s="17">
        <f>VLOOKUP($K6393,[1]Budget!$V:$AE,8,0)*IF($C6393="1 - Revenues",1,IF(AND($C6393="5 - Transfers",MID($K6393,15,1)="4"),1,-1))</f>
        <v>0</v>
      </c>
      <c r="Q6393" s="17">
        <f>VLOOKUP($K6393,[1]Budget!$V:$AE,10,0)*IF($C6393="1 - Revenues",1,IF(AND($C6393="5 - Transfers",MID(K6393,15,1)="4"),1,-1))</f>
        <v>0</v>
      </c>
      <c r="S6393" s="18" t="b">
        <f>IF(LEFT(C6393,1)="1",1,-1)*SUMIF([1]Budget!V:V,'Budget Worksheet for Pivot Tabl'!K6393,[1]Budget!AC:AC)=P6393</f>
        <v>1</v>
      </c>
    </row>
    <row r="6394" spans="1:19" x14ac:dyDescent="0.25">
      <c r="A6394" t="s">
        <v>95</v>
      </c>
      <c r="B6394" t="s">
        <v>96</v>
      </c>
      <c r="C6394" t="s">
        <v>8</v>
      </c>
      <c r="D6394" t="str">
        <f t="shared" si="99"/>
        <v>OUTFLOWS</v>
      </c>
      <c r="E6394" t="s">
        <v>104</v>
      </c>
      <c r="F6394" t="s">
        <v>105</v>
      </c>
      <c r="G6394" t="s">
        <v>102</v>
      </c>
      <c r="H6394" t="s">
        <v>212</v>
      </c>
      <c r="I6394" t="s">
        <v>701</v>
      </c>
      <c r="J6394" t="s">
        <v>702</v>
      </c>
      <c r="K6394" t="s">
        <v>7771</v>
      </c>
      <c r="L6394" t="s">
        <v>618</v>
      </c>
      <c r="M6394" s="17">
        <f>VLOOKUP($K6394,[1]Budget!$V:$AE,5,0)*IF($C6394="1 - Revenues",1,IF(AND($C6394="5 - Transfers",MID(I6394,15,1)="4"),1,-1))</f>
        <v>0</v>
      </c>
      <c r="N6394" s="17">
        <f>VLOOKUP($K6394,[1]Budget!$V:$AE,6,0)*IF($C6394="1 - Revenues",1,IF(AND($C6394="5 - Transfers",MID(J6394,15,1)="4"),1,-1))</f>
        <v>0</v>
      </c>
      <c r="O6394" s="17">
        <f>IFERROR(IF(RIGHT(LEFT(K6394,15),1)="4",VLOOKUP(K6394,'[1]Budget Worksheet'!A:B,2,0),-1*VLOOKUP(K6394,'[1]Budget Worksheet'!A:B,2,0)),0)</f>
        <v>0</v>
      </c>
      <c r="P6394" s="17">
        <f>VLOOKUP($K6394,[1]Budget!$V:$AE,8,0)*IF($C6394="1 - Revenues",1,IF(AND($C6394="5 - Transfers",MID($K6394,15,1)="4"),1,-1))</f>
        <v>0</v>
      </c>
      <c r="Q6394" s="17">
        <f>VLOOKUP($K6394,[1]Budget!$V:$AE,10,0)*IF($C6394="1 - Revenues",1,IF(AND($C6394="5 - Transfers",MID(K6394,15,1)="4"),1,-1))</f>
        <v>0</v>
      </c>
      <c r="S6394" s="18" t="b">
        <f>IF(LEFT(C6394,1)="1",1,-1)*SUMIF([1]Budget!V:V,'Budget Worksheet for Pivot Tabl'!K6394,[1]Budget!AC:AC)=P6394</f>
        <v>1</v>
      </c>
    </row>
    <row r="6395" spans="1:19" x14ac:dyDescent="0.25">
      <c r="A6395" t="s">
        <v>95</v>
      </c>
      <c r="B6395" t="s">
        <v>96</v>
      </c>
      <c r="C6395" t="s">
        <v>8</v>
      </c>
      <c r="D6395" t="str">
        <f t="shared" si="99"/>
        <v>OUTFLOWS</v>
      </c>
      <c r="E6395" t="s">
        <v>104</v>
      </c>
      <c r="F6395" t="s">
        <v>105</v>
      </c>
      <c r="G6395" t="s">
        <v>102</v>
      </c>
      <c r="H6395" t="s">
        <v>212</v>
      </c>
      <c r="I6395" t="s">
        <v>701</v>
      </c>
      <c r="J6395" t="s">
        <v>702</v>
      </c>
      <c r="K6395" t="s">
        <v>7772</v>
      </c>
      <c r="L6395" t="s">
        <v>472</v>
      </c>
      <c r="M6395" s="17">
        <f>VLOOKUP($K6395,[1]Budget!$V:$AE,5,0)*IF($C6395="1 - Revenues",1,IF(AND($C6395="5 - Transfers",MID(I6395,15,1)="4"),1,-1))</f>
        <v>0</v>
      </c>
      <c r="N6395" s="17">
        <f>VLOOKUP($K6395,[1]Budget!$V:$AE,6,0)*IF($C6395="1 - Revenues",1,IF(AND($C6395="5 - Transfers",MID(J6395,15,1)="4"),1,-1))</f>
        <v>0</v>
      </c>
      <c r="O6395" s="17">
        <f>IFERROR(IF(RIGHT(LEFT(K6395,15),1)="4",VLOOKUP(K6395,'[1]Budget Worksheet'!A:B,2,0),-1*VLOOKUP(K6395,'[1]Budget Worksheet'!A:B,2,0)),0)</f>
        <v>0</v>
      </c>
      <c r="P6395" s="17">
        <f>VLOOKUP($K6395,[1]Budget!$V:$AE,8,0)*IF($C6395="1 - Revenues",1,IF(AND($C6395="5 - Transfers",MID($K6395,15,1)="4"),1,-1))</f>
        <v>0</v>
      </c>
      <c r="Q6395" s="17">
        <f>VLOOKUP($K6395,[1]Budget!$V:$AE,10,0)*IF($C6395="1 - Revenues",1,IF(AND($C6395="5 - Transfers",MID(K6395,15,1)="4"),1,-1))</f>
        <v>0</v>
      </c>
      <c r="S6395" s="18" t="b">
        <f>IF(LEFT(C6395,1)="1",1,-1)*SUMIF([1]Budget!V:V,'Budget Worksheet for Pivot Tabl'!K6395,[1]Budget!AC:AC)=P6395</f>
        <v>1</v>
      </c>
    </row>
    <row r="6396" spans="1:19" x14ac:dyDescent="0.25">
      <c r="A6396" t="s">
        <v>95</v>
      </c>
      <c r="B6396" t="s">
        <v>96</v>
      </c>
      <c r="C6396" t="s">
        <v>8</v>
      </c>
      <c r="D6396" t="str">
        <f t="shared" si="99"/>
        <v>OUTFLOWS</v>
      </c>
      <c r="E6396" t="s">
        <v>104</v>
      </c>
      <c r="F6396" t="s">
        <v>105</v>
      </c>
      <c r="G6396" t="s">
        <v>102</v>
      </c>
      <c r="H6396" t="s">
        <v>212</v>
      </c>
      <c r="I6396" t="s">
        <v>701</v>
      </c>
      <c r="J6396" t="s">
        <v>702</v>
      </c>
      <c r="K6396" t="s">
        <v>7773</v>
      </c>
      <c r="L6396" t="s">
        <v>627</v>
      </c>
      <c r="M6396" s="17">
        <f>VLOOKUP($K6396,[1]Budget!$V:$AE,5,0)*IF($C6396="1 - Revenues",1,IF(AND($C6396="5 - Transfers",MID(I6396,15,1)="4"),1,-1))</f>
        <v>0</v>
      </c>
      <c r="N6396" s="17">
        <f>VLOOKUP($K6396,[1]Budget!$V:$AE,6,0)*IF($C6396="1 - Revenues",1,IF(AND($C6396="5 - Transfers",MID(J6396,15,1)="4"),1,-1))</f>
        <v>0</v>
      </c>
      <c r="O6396" s="17">
        <f>IFERROR(IF(RIGHT(LEFT(K6396,15),1)="4",VLOOKUP(K6396,'[1]Budget Worksheet'!A:B,2,0),-1*VLOOKUP(K6396,'[1]Budget Worksheet'!A:B,2,0)),0)</f>
        <v>0</v>
      </c>
      <c r="P6396" s="17">
        <f>VLOOKUP($K6396,[1]Budget!$V:$AE,8,0)*IF($C6396="1 - Revenues",1,IF(AND($C6396="5 - Transfers",MID($K6396,15,1)="4"),1,-1))</f>
        <v>0</v>
      </c>
      <c r="Q6396" s="17">
        <f>VLOOKUP($K6396,[1]Budget!$V:$AE,10,0)*IF($C6396="1 - Revenues",1,IF(AND($C6396="5 - Transfers",MID(K6396,15,1)="4"),1,-1))</f>
        <v>0</v>
      </c>
      <c r="S6396" s="18" t="b">
        <f>IF(LEFT(C6396,1)="1",1,-1)*SUMIF([1]Budget!V:V,'Budget Worksheet for Pivot Tabl'!K6396,[1]Budget!AC:AC)=P6396</f>
        <v>1</v>
      </c>
    </row>
    <row r="6397" spans="1:19" x14ac:dyDescent="0.25">
      <c r="A6397" t="s">
        <v>95</v>
      </c>
      <c r="B6397" t="s">
        <v>96</v>
      </c>
      <c r="C6397" t="s">
        <v>8</v>
      </c>
      <c r="D6397" t="str">
        <f t="shared" si="99"/>
        <v>OUTFLOWS</v>
      </c>
      <c r="E6397" t="s">
        <v>104</v>
      </c>
      <c r="F6397" t="s">
        <v>105</v>
      </c>
      <c r="G6397" t="s">
        <v>102</v>
      </c>
      <c r="H6397" t="s">
        <v>212</v>
      </c>
      <c r="I6397" t="s">
        <v>701</v>
      </c>
      <c r="J6397" t="s">
        <v>702</v>
      </c>
      <c r="K6397" t="s">
        <v>7774</v>
      </c>
      <c r="L6397" t="s">
        <v>629</v>
      </c>
      <c r="M6397" s="17">
        <f>VLOOKUP($K6397,[1]Budget!$V:$AE,5,0)*IF($C6397="1 - Revenues",1,IF(AND($C6397="5 - Transfers",MID(I6397,15,1)="4"),1,-1))</f>
        <v>0</v>
      </c>
      <c r="N6397" s="17">
        <f>VLOOKUP($K6397,[1]Budget!$V:$AE,6,0)*IF($C6397="1 - Revenues",1,IF(AND($C6397="5 - Transfers",MID(J6397,15,1)="4"),1,-1))</f>
        <v>0</v>
      </c>
      <c r="O6397" s="17">
        <f>IFERROR(IF(RIGHT(LEFT(K6397,15),1)="4",VLOOKUP(K6397,'[1]Budget Worksheet'!A:B,2,0),-1*VLOOKUP(K6397,'[1]Budget Worksheet'!A:B,2,0)),0)</f>
        <v>0</v>
      </c>
      <c r="P6397" s="17">
        <f>VLOOKUP($K6397,[1]Budget!$V:$AE,8,0)*IF($C6397="1 - Revenues",1,IF(AND($C6397="5 - Transfers",MID($K6397,15,1)="4"),1,-1))</f>
        <v>0</v>
      </c>
      <c r="Q6397" s="17">
        <f>VLOOKUP($K6397,[1]Budget!$V:$AE,10,0)*IF($C6397="1 - Revenues",1,IF(AND($C6397="5 - Transfers",MID(K6397,15,1)="4"),1,-1))</f>
        <v>0</v>
      </c>
      <c r="S6397" s="18" t="b">
        <f>IF(LEFT(C6397,1)="1",1,-1)*SUMIF([1]Budget!V:V,'Budget Worksheet for Pivot Tabl'!K6397,[1]Budget!AC:AC)=P6397</f>
        <v>1</v>
      </c>
    </row>
    <row r="6398" spans="1:19" x14ac:dyDescent="0.25">
      <c r="A6398" t="s">
        <v>95</v>
      </c>
      <c r="B6398" t="s">
        <v>96</v>
      </c>
      <c r="C6398" t="s">
        <v>8</v>
      </c>
      <c r="D6398" t="str">
        <f t="shared" si="99"/>
        <v>OUTFLOWS</v>
      </c>
      <c r="E6398" t="s">
        <v>106</v>
      </c>
      <c r="F6398" t="s">
        <v>107</v>
      </c>
      <c r="G6398" t="s">
        <v>102</v>
      </c>
      <c r="H6398" t="s">
        <v>212</v>
      </c>
      <c r="I6398" t="s">
        <v>23</v>
      </c>
      <c r="J6398" t="s">
        <v>7258</v>
      </c>
      <c r="K6398" t="s">
        <v>7775</v>
      </c>
      <c r="L6398" t="s">
        <v>590</v>
      </c>
      <c r="M6398" s="17">
        <f>VLOOKUP($K6398,[1]Budget!$V:$AE,5,0)*IF($C6398="1 - Revenues",1,IF(AND($C6398="5 - Transfers",MID(I6398,15,1)="4"),1,-1))</f>
        <v>-111000</v>
      </c>
      <c r="N6398" s="17">
        <f>VLOOKUP($K6398,[1]Budget!$V:$AE,6,0)*IF($C6398="1 - Revenues",1,IF(AND($C6398="5 - Transfers",MID(J6398,15,1)="4"),1,-1))</f>
        <v>-136000</v>
      </c>
      <c r="O6398" s="17">
        <f>IFERROR(IF(RIGHT(LEFT(K6398,15),1)="4",VLOOKUP(K6398,'[1]Budget Worksheet'!A:B,2,0),-1*VLOOKUP(K6398,'[1]Budget Worksheet'!A:B,2,0)),0)</f>
        <v>-205816</v>
      </c>
      <c r="P6398" s="17">
        <f>VLOOKUP($K6398,[1]Budget!$V:$AE,8,0)*IF($C6398="1 - Revenues",1,IF(AND($C6398="5 - Transfers",MID($K6398,15,1)="4"),1,-1))</f>
        <v>-168000</v>
      </c>
      <c r="Q6398" s="17">
        <f>VLOOKUP($K6398,[1]Budget!$V:$AE,10,0)*IF($C6398="1 - Revenues",1,IF(AND($C6398="5 - Transfers",MID(K6398,15,1)="4"),1,-1))</f>
        <v>37816</v>
      </c>
      <c r="S6398" s="18" t="b">
        <f>IF(LEFT(C6398,1)="1",1,-1)*SUMIF([1]Budget!V:V,'Budget Worksheet for Pivot Tabl'!K6398,[1]Budget!AC:AC)=P6398</f>
        <v>1</v>
      </c>
    </row>
    <row r="6399" spans="1:19" x14ac:dyDescent="0.25">
      <c r="A6399" t="s">
        <v>95</v>
      </c>
      <c r="B6399" t="s">
        <v>96</v>
      </c>
      <c r="C6399" t="s">
        <v>8</v>
      </c>
      <c r="D6399" t="str">
        <f t="shared" si="99"/>
        <v>OUTFLOWS</v>
      </c>
      <c r="E6399" t="s">
        <v>106</v>
      </c>
      <c r="F6399" t="s">
        <v>107</v>
      </c>
      <c r="G6399" t="s">
        <v>102</v>
      </c>
      <c r="H6399" t="s">
        <v>212</v>
      </c>
      <c r="I6399" t="s">
        <v>23</v>
      </c>
      <c r="J6399" t="s">
        <v>7258</v>
      </c>
      <c r="K6399" t="s">
        <v>7776</v>
      </c>
      <c r="L6399" t="s">
        <v>582</v>
      </c>
      <c r="M6399" s="17">
        <f>VLOOKUP($K6399,[1]Budget!$V:$AE,5,0)*IF($C6399="1 - Revenues",1,IF(AND($C6399="5 - Transfers",MID(I6399,15,1)="4"),1,-1))</f>
        <v>-11000</v>
      </c>
      <c r="N6399" s="17">
        <f>VLOOKUP($K6399,[1]Budget!$V:$AE,6,0)*IF($C6399="1 - Revenues",1,IF(AND($C6399="5 - Transfers",MID(J6399,15,1)="4"),1,-1))</f>
        <v>0</v>
      </c>
      <c r="O6399" s="17">
        <f>IFERROR(IF(RIGHT(LEFT(K6399,15),1)="4",VLOOKUP(K6399,'[1]Budget Worksheet'!A:B,2,0),-1*VLOOKUP(K6399,'[1]Budget Worksheet'!A:B,2,0)),0)</f>
        <v>-18000</v>
      </c>
      <c r="P6399" s="17">
        <f>VLOOKUP($K6399,[1]Budget!$V:$AE,8,0)*IF($C6399="1 - Revenues",1,IF(AND($C6399="5 - Transfers",MID($K6399,15,1)="4"),1,-1))</f>
        <v>-13000</v>
      </c>
      <c r="Q6399" s="17">
        <f>VLOOKUP($K6399,[1]Budget!$V:$AE,10,0)*IF($C6399="1 - Revenues",1,IF(AND($C6399="5 - Transfers",MID(K6399,15,1)="4"),1,-1))</f>
        <v>5000</v>
      </c>
      <c r="S6399" s="18" t="b">
        <f>IF(LEFT(C6399,1)="1",1,-1)*SUMIF([1]Budget!V:V,'Budget Worksheet for Pivot Tabl'!K6399,[1]Budget!AC:AC)=P6399</f>
        <v>1</v>
      </c>
    </row>
    <row r="6400" spans="1:19" x14ac:dyDescent="0.25">
      <c r="A6400" t="s">
        <v>95</v>
      </c>
      <c r="B6400" t="s">
        <v>96</v>
      </c>
      <c r="C6400" t="s">
        <v>8</v>
      </c>
      <c r="D6400" t="str">
        <f t="shared" si="99"/>
        <v>OUTFLOWS</v>
      </c>
      <c r="E6400" t="s">
        <v>106</v>
      </c>
      <c r="F6400" t="s">
        <v>107</v>
      </c>
      <c r="G6400" t="s">
        <v>102</v>
      </c>
      <c r="H6400" t="s">
        <v>212</v>
      </c>
      <c r="I6400" t="s">
        <v>23</v>
      </c>
      <c r="J6400" t="s">
        <v>7258</v>
      </c>
      <c r="K6400" t="s">
        <v>7777</v>
      </c>
      <c r="L6400" t="s">
        <v>593</v>
      </c>
      <c r="M6400" s="17">
        <f>VLOOKUP($K6400,[1]Budget!$V:$AE,5,0)*IF($C6400="1 - Revenues",1,IF(AND($C6400="5 - Transfers",MID(I6400,15,1)="4"),1,-1))</f>
        <v>0</v>
      </c>
      <c r="N6400" s="17">
        <f>VLOOKUP($K6400,[1]Budget!$V:$AE,6,0)*IF($C6400="1 - Revenues",1,IF(AND($C6400="5 - Transfers",MID(J6400,15,1)="4"),1,-1))</f>
        <v>0</v>
      </c>
      <c r="O6400" s="17">
        <f>IFERROR(IF(RIGHT(LEFT(K6400,15),1)="4",VLOOKUP(K6400,'[1]Budget Worksheet'!A:B,2,0),-1*VLOOKUP(K6400,'[1]Budget Worksheet'!A:B,2,0)),0)</f>
        <v>0</v>
      </c>
      <c r="P6400" s="17">
        <f>VLOOKUP($K6400,[1]Budget!$V:$AE,8,0)*IF($C6400="1 - Revenues",1,IF(AND($C6400="5 - Transfers",MID($K6400,15,1)="4"),1,-1))</f>
        <v>0</v>
      </c>
      <c r="Q6400" s="17">
        <f>VLOOKUP($K6400,[1]Budget!$V:$AE,10,0)*IF($C6400="1 - Revenues",1,IF(AND($C6400="5 - Transfers",MID(K6400,15,1)="4"),1,-1))</f>
        <v>0</v>
      </c>
      <c r="S6400" s="18" t="b">
        <f>IF(LEFT(C6400,1)="1",1,-1)*SUMIF([1]Budget!V:V,'Budget Worksheet for Pivot Tabl'!K6400,[1]Budget!AC:AC)=P6400</f>
        <v>1</v>
      </c>
    </row>
    <row r="6401" spans="1:19" x14ac:dyDescent="0.25">
      <c r="A6401" t="s">
        <v>95</v>
      </c>
      <c r="B6401" t="s">
        <v>96</v>
      </c>
      <c r="C6401" t="s">
        <v>8</v>
      </c>
      <c r="D6401" t="str">
        <f t="shared" si="99"/>
        <v>OUTFLOWS</v>
      </c>
      <c r="E6401" t="s">
        <v>106</v>
      </c>
      <c r="F6401" t="s">
        <v>107</v>
      </c>
      <c r="G6401" t="s">
        <v>102</v>
      </c>
      <c r="H6401" t="s">
        <v>212</v>
      </c>
      <c r="I6401" t="s">
        <v>23</v>
      </c>
      <c r="J6401" t="s">
        <v>7258</v>
      </c>
      <c r="K6401" t="s">
        <v>7778</v>
      </c>
      <c r="L6401" t="s">
        <v>595</v>
      </c>
      <c r="M6401" s="17">
        <f>VLOOKUP($K6401,[1]Budget!$V:$AE,5,0)*IF($C6401="1 - Revenues",1,IF(AND($C6401="5 - Transfers",MID(I6401,15,1)="4"),1,-1))</f>
        <v>1000</v>
      </c>
      <c r="N6401" s="17">
        <f>VLOOKUP($K6401,[1]Budget!$V:$AE,6,0)*IF($C6401="1 - Revenues",1,IF(AND($C6401="5 - Transfers",MID(J6401,15,1)="4"),1,-1))</f>
        <v>0</v>
      </c>
      <c r="O6401" s="17">
        <f>IFERROR(IF(RIGHT(LEFT(K6401,15),1)="4",VLOOKUP(K6401,'[1]Budget Worksheet'!A:B,2,0),-1*VLOOKUP(K6401,'[1]Budget Worksheet'!A:B,2,0)),0)</f>
        <v>0</v>
      </c>
      <c r="P6401" s="17">
        <f>VLOOKUP($K6401,[1]Budget!$V:$AE,8,0)*IF($C6401="1 - Revenues",1,IF(AND($C6401="5 - Transfers",MID($K6401,15,1)="4"),1,-1))</f>
        <v>0</v>
      </c>
      <c r="Q6401" s="17">
        <f>VLOOKUP($K6401,[1]Budget!$V:$AE,10,0)*IF($C6401="1 - Revenues",1,IF(AND($C6401="5 - Transfers",MID(K6401,15,1)="4"),1,-1))</f>
        <v>0</v>
      </c>
      <c r="S6401" s="18" t="b">
        <f>IF(LEFT(C6401,1)="1",1,-1)*SUMIF([1]Budget!V:V,'Budget Worksheet for Pivot Tabl'!K6401,[1]Budget!AC:AC)=P6401</f>
        <v>1</v>
      </c>
    </row>
    <row r="6402" spans="1:19" x14ac:dyDescent="0.25">
      <c r="A6402" t="s">
        <v>95</v>
      </c>
      <c r="B6402" t="s">
        <v>96</v>
      </c>
      <c r="C6402" t="s">
        <v>8</v>
      </c>
      <c r="D6402" t="str">
        <f t="shared" si="99"/>
        <v>OUTFLOWS</v>
      </c>
      <c r="E6402" t="s">
        <v>106</v>
      </c>
      <c r="F6402" t="s">
        <v>107</v>
      </c>
      <c r="G6402" t="s">
        <v>102</v>
      </c>
      <c r="H6402" t="s">
        <v>212</v>
      </c>
      <c r="I6402" t="s">
        <v>23</v>
      </c>
      <c r="J6402" t="s">
        <v>7258</v>
      </c>
      <c r="K6402" t="s">
        <v>7779</v>
      </c>
      <c r="L6402" t="s">
        <v>597</v>
      </c>
      <c r="M6402" s="17">
        <f>VLOOKUP($K6402,[1]Budget!$V:$AE,5,0)*IF($C6402="1 - Revenues",1,IF(AND($C6402="5 - Transfers",MID(I6402,15,1)="4"),1,-1))</f>
        <v>0</v>
      </c>
      <c r="N6402" s="17">
        <f>VLOOKUP($K6402,[1]Budget!$V:$AE,6,0)*IF($C6402="1 - Revenues",1,IF(AND($C6402="5 - Transfers",MID(J6402,15,1)="4"),1,-1))</f>
        <v>0</v>
      </c>
      <c r="O6402" s="17">
        <f>IFERROR(IF(RIGHT(LEFT(K6402,15),1)="4",VLOOKUP(K6402,'[1]Budget Worksheet'!A:B,2,0),-1*VLOOKUP(K6402,'[1]Budget Worksheet'!A:B,2,0)),0)</f>
        <v>-7595</v>
      </c>
      <c r="P6402" s="17">
        <f>VLOOKUP($K6402,[1]Budget!$V:$AE,8,0)*IF($C6402="1 - Revenues",1,IF(AND($C6402="5 - Transfers",MID($K6402,15,1)="4"),1,-1))</f>
        <v>-7595</v>
      </c>
      <c r="Q6402" s="17">
        <f>VLOOKUP($K6402,[1]Budget!$V:$AE,10,0)*IF($C6402="1 - Revenues",1,IF(AND($C6402="5 - Transfers",MID(K6402,15,1)="4"),1,-1))</f>
        <v>0</v>
      </c>
      <c r="S6402" s="18" t="b">
        <f>IF(LEFT(C6402,1)="1",1,-1)*SUMIF([1]Budget!V:V,'Budget Worksheet for Pivot Tabl'!K6402,[1]Budget!AC:AC)=P6402</f>
        <v>1</v>
      </c>
    </row>
    <row r="6403" spans="1:19" x14ac:dyDescent="0.25">
      <c r="A6403" t="s">
        <v>95</v>
      </c>
      <c r="B6403" t="s">
        <v>96</v>
      </c>
      <c r="C6403" t="s">
        <v>8</v>
      </c>
      <c r="D6403" t="str">
        <f t="shared" ref="D6403:D6466" si="100">IF(C6403="1 - Revenues","INFLOWS","OUTFLOWS")</f>
        <v>OUTFLOWS</v>
      </c>
      <c r="E6403" t="s">
        <v>106</v>
      </c>
      <c r="F6403" t="s">
        <v>107</v>
      </c>
      <c r="G6403" t="s">
        <v>102</v>
      </c>
      <c r="H6403" t="s">
        <v>212</v>
      </c>
      <c r="I6403" t="s">
        <v>23</v>
      </c>
      <c r="J6403" t="s">
        <v>7258</v>
      </c>
      <c r="K6403" t="s">
        <v>7780</v>
      </c>
      <c r="L6403" t="s">
        <v>599</v>
      </c>
      <c r="M6403" s="17">
        <f>VLOOKUP($K6403,[1]Budget!$V:$AE,5,0)*IF($C6403="1 - Revenues",1,IF(AND($C6403="5 - Transfers",MID(I6403,15,1)="4"),1,-1))</f>
        <v>0</v>
      </c>
      <c r="N6403" s="17">
        <f>VLOOKUP($K6403,[1]Budget!$V:$AE,6,0)*IF($C6403="1 - Revenues",1,IF(AND($C6403="5 - Transfers",MID(J6403,15,1)="4"),1,-1))</f>
        <v>0</v>
      </c>
      <c r="O6403" s="17">
        <f>IFERROR(IF(RIGHT(LEFT(K6403,15),1)="4",VLOOKUP(K6403,'[1]Budget Worksheet'!A:B,2,0),-1*VLOOKUP(K6403,'[1]Budget Worksheet'!A:B,2,0)),0)</f>
        <v>-2880</v>
      </c>
      <c r="P6403" s="17">
        <f>VLOOKUP($K6403,[1]Budget!$V:$AE,8,0)*IF($C6403="1 - Revenues",1,IF(AND($C6403="5 - Transfers",MID($K6403,15,1)="4"),1,-1))</f>
        <v>-2880</v>
      </c>
      <c r="Q6403" s="17">
        <f>VLOOKUP($K6403,[1]Budget!$V:$AE,10,0)*IF($C6403="1 - Revenues",1,IF(AND($C6403="5 - Transfers",MID(K6403,15,1)="4"),1,-1))</f>
        <v>0</v>
      </c>
      <c r="S6403" s="18" t="b">
        <f>IF(LEFT(C6403,1)="1",1,-1)*SUMIF([1]Budget!V:V,'Budget Worksheet for Pivot Tabl'!K6403,[1]Budget!AC:AC)=P6403</f>
        <v>1</v>
      </c>
    </row>
    <row r="6404" spans="1:19" x14ac:dyDescent="0.25">
      <c r="A6404" t="s">
        <v>95</v>
      </c>
      <c r="B6404" t="s">
        <v>96</v>
      </c>
      <c r="C6404" t="s">
        <v>8</v>
      </c>
      <c r="D6404" t="str">
        <f t="shared" si="100"/>
        <v>OUTFLOWS</v>
      </c>
      <c r="E6404" t="s">
        <v>106</v>
      </c>
      <c r="F6404" t="s">
        <v>107</v>
      </c>
      <c r="G6404" t="s">
        <v>102</v>
      </c>
      <c r="H6404" t="s">
        <v>212</v>
      </c>
      <c r="I6404" t="s">
        <v>23</v>
      </c>
      <c r="J6404" t="s">
        <v>7258</v>
      </c>
      <c r="K6404" t="s">
        <v>7781</v>
      </c>
      <c r="L6404" t="s">
        <v>601</v>
      </c>
      <c r="M6404" s="17">
        <f>VLOOKUP($K6404,[1]Budget!$V:$AE,5,0)*IF($C6404="1 - Revenues",1,IF(AND($C6404="5 - Transfers",MID(I6404,15,1)="4"),1,-1))</f>
        <v>0</v>
      </c>
      <c r="N6404" s="17">
        <f>VLOOKUP($K6404,[1]Budget!$V:$AE,6,0)*IF($C6404="1 - Revenues",1,IF(AND($C6404="5 - Transfers",MID(J6404,15,1)="4"),1,-1))</f>
        <v>0</v>
      </c>
      <c r="O6404" s="17">
        <f>IFERROR(IF(RIGHT(LEFT(K6404,15),1)="4",VLOOKUP(K6404,'[1]Budget Worksheet'!A:B,2,0),-1*VLOOKUP(K6404,'[1]Budget Worksheet'!A:B,2,0)),0)</f>
        <v>0</v>
      </c>
      <c r="P6404" s="17">
        <f>VLOOKUP($K6404,[1]Budget!$V:$AE,8,0)*IF($C6404="1 - Revenues",1,IF(AND($C6404="5 - Transfers",MID($K6404,15,1)="4"),1,-1))</f>
        <v>0</v>
      </c>
      <c r="Q6404" s="17">
        <f>VLOOKUP($K6404,[1]Budget!$V:$AE,10,0)*IF($C6404="1 - Revenues",1,IF(AND($C6404="5 - Transfers",MID(K6404,15,1)="4"),1,-1))</f>
        <v>0</v>
      </c>
      <c r="S6404" s="18" t="b">
        <f>IF(LEFT(C6404,1)="1",1,-1)*SUMIF([1]Budget!V:V,'Budget Worksheet for Pivot Tabl'!K6404,[1]Budget!AC:AC)=P6404</f>
        <v>1</v>
      </c>
    </row>
    <row r="6405" spans="1:19" x14ac:dyDescent="0.25">
      <c r="A6405" t="s">
        <v>95</v>
      </c>
      <c r="B6405" t="s">
        <v>96</v>
      </c>
      <c r="C6405" t="s">
        <v>8</v>
      </c>
      <c r="D6405" t="str">
        <f t="shared" si="100"/>
        <v>OUTFLOWS</v>
      </c>
      <c r="E6405" t="s">
        <v>106</v>
      </c>
      <c r="F6405" t="s">
        <v>107</v>
      </c>
      <c r="G6405" t="s">
        <v>102</v>
      </c>
      <c r="H6405" t="s">
        <v>212</v>
      </c>
      <c r="I6405" t="s">
        <v>23</v>
      </c>
      <c r="J6405" t="s">
        <v>7258</v>
      </c>
      <c r="K6405" t="s">
        <v>7782</v>
      </c>
      <c r="L6405" t="s">
        <v>603</v>
      </c>
      <c r="M6405" s="17">
        <f>VLOOKUP($K6405,[1]Budget!$V:$AE,5,0)*IF($C6405="1 - Revenues",1,IF(AND($C6405="5 - Transfers",MID(I6405,15,1)="4"),1,-1))</f>
        <v>0</v>
      </c>
      <c r="N6405" s="17">
        <f>VLOOKUP($K6405,[1]Budget!$V:$AE,6,0)*IF($C6405="1 - Revenues",1,IF(AND($C6405="5 - Transfers",MID(J6405,15,1)="4"),1,-1))</f>
        <v>0</v>
      </c>
      <c r="O6405" s="17">
        <f>IFERROR(IF(RIGHT(LEFT(K6405,15),1)="4",VLOOKUP(K6405,'[1]Budget Worksheet'!A:B,2,0),-1*VLOOKUP(K6405,'[1]Budget Worksheet'!A:B,2,0)),0)</f>
        <v>0</v>
      </c>
      <c r="P6405" s="17">
        <f>VLOOKUP($K6405,[1]Budget!$V:$AE,8,0)*IF($C6405="1 - Revenues",1,IF(AND($C6405="5 - Transfers",MID($K6405,15,1)="4"),1,-1))</f>
        <v>0</v>
      </c>
      <c r="Q6405" s="17">
        <f>VLOOKUP($K6405,[1]Budget!$V:$AE,10,0)*IF($C6405="1 - Revenues",1,IF(AND($C6405="5 - Transfers",MID(K6405,15,1)="4"),1,-1))</f>
        <v>0</v>
      </c>
      <c r="S6405" s="18" t="b">
        <f>IF(LEFT(C6405,1)="1",1,-1)*SUMIF([1]Budget!V:V,'Budget Worksheet for Pivot Tabl'!K6405,[1]Budget!AC:AC)=P6405</f>
        <v>1</v>
      </c>
    </row>
    <row r="6406" spans="1:19" x14ac:dyDescent="0.25">
      <c r="A6406" t="s">
        <v>95</v>
      </c>
      <c r="B6406" t="s">
        <v>96</v>
      </c>
      <c r="C6406" t="s">
        <v>8</v>
      </c>
      <c r="D6406" t="str">
        <f t="shared" si="100"/>
        <v>OUTFLOWS</v>
      </c>
      <c r="E6406" t="s">
        <v>106</v>
      </c>
      <c r="F6406" t="s">
        <v>107</v>
      </c>
      <c r="G6406" t="s">
        <v>102</v>
      </c>
      <c r="H6406" t="s">
        <v>212</v>
      </c>
      <c r="I6406" t="s">
        <v>23</v>
      </c>
      <c r="J6406" t="s">
        <v>7258</v>
      </c>
      <c r="K6406" t="s">
        <v>7783</v>
      </c>
      <c r="L6406" t="s">
        <v>470</v>
      </c>
      <c r="M6406" s="17">
        <f>VLOOKUP($K6406,[1]Budget!$V:$AE,5,0)*IF($C6406="1 - Revenues",1,IF(AND($C6406="5 - Transfers",MID(I6406,15,1)="4"),1,-1))</f>
        <v>-22000</v>
      </c>
      <c r="N6406" s="17">
        <f>VLOOKUP($K6406,[1]Budget!$V:$AE,6,0)*IF($C6406="1 - Revenues",1,IF(AND($C6406="5 - Transfers",MID(J6406,15,1)="4"),1,-1))</f>
        <v>-26000</v>
      </c>
      <c r="O6406" s="17">
        <f>IFERROR(IF(RIGHT(LEFT(K6406,15),1)="4",VLOOKUP(K6406,'[1]Budget Worksheet'!A:B,2,0),-1*VLOOKUP(K6406,'[1]Budget Worksheet'!A:B,2,0)),0)</f>
        <v>-44618</v>
      </c>
      <c r="P6406" s="17">
        <f>VLOOKUP($K6406,[1]Budget!$V:$AE,8,0)*IF($C6406="1 - Revenues",1,IF(AND($C6406="5 - Transfers",MID($K6406,15,1)="4"),1,-1))</f>
        <v>-39000</v>
      </c>
      <c r="Q6406" s="17">
        <f>VLOOKUP($K6406,[1]Budget!$V:$AE,10,0)*IF($C6406="1 - Revenues",1,IF(AND($C6406="5 - Transfers",MID(K6406,15,1)="4"),1,-1))</f>
        <v>5618</v>
      </c>
      <c r="S6406" s="18" t="b">
        <f>IF(LEFT(C6406,1)="1",1,-1)*SUMIF([1]Budget!V:V,'Budget Worksheet for Pivot Tabl'!K6406,[1]Budget!AC:AC)=P6406</f>
        <v>1</v>
      </c>
    </row>
    <row r="6407" spans="1:19" x14ac:dyDescent="0.25">
      <c r="A6407" t="s">
        <v>95</v>
      </c>
      <c r="B6407" t="s">
        <v>96</v>
      </c>
      <c r="C6407" t="s">
        <v>8</v>
      </c>
      <c r="D6407" t="str">
        <f t="shared" si="100"/>
        <v>OUTFLOWS</v>
      </c>
      <c r="E6407" t="s">
        <v>106</v>
      </c>
      <c r="F6407" t="s">
        <v>107</v>
      </c>
      <c r="G6407" t="s">
        <v>102</v>
      </c>
      <c r="H6407" t="s">
        <v>212</v>
      </c>
      <c r="I6407" t="s">
        <v>23</v>
      </c>
      <c r="J6407" t="s">
        <v>7258</v>
      </c>
      <c r="K6407" t="s">
        <v>7784</v>
      </c>
      <c r="L6407" t="s">
        <v>606</v>
      </c>
      <c r="M6407" s="17">
        <f>VLOOKUP($K6407,[1]Budget!$V:$AE,5,0)*IF($C6407="1 - Revenues",1,IF(AND($C6407="5 - Transfers",MID(I6407,15,1)="4"),1,-1))</f>
        <v>-6000</v>
      </c>
      <c r="N6407" s="17">
        <f>VLOOKUP($K6407,[1]Budget!$V:$AE,6,0)*IF($C6407="1 - Revenues",1,IF(AND($C6407="5 - Transfers",MID(J6407,15,1)="4"),1,-1))</f>
        <v>-9000</v>
      </c>
      <c r="O6407" s="17">
        <f>IFERROR(IF(RIGHT(LEFT(K6407,15),1)="4",VLOOKUP(K6407,'[1]Budget Worksheet'!A:B,2,0),-1*VLOOKUP(K6407,'[1]Budget Worksheet'!A:B,2,0)),0)</f>
        <v>-11149</v>
      </c>
      <c r="P6407" s="17">
        <f>VLOOKUP($K6407,[1]Budget!$V:$AE,8,0)*IF($C6407="1 - Revenues",1,IF(AND($C6407="5 - Transfers",MID($K6407,15,1)="4"),1,-1))</f>
        <v>-11149</v>
      </c>
      <c r="Q6407" s="17">
        <f>VLOOKUP($K6407,[1]Budget!$V:$AE,10,0)*IF($C6407="1 - Revenues",1,IF(AND($C6407="5 - Transfers",MID(K6407,15,1)="4"),1,-1))</f>
        <v>0</v>
      </c>
      <c r="S6407" s="18" t="b">
        <f>IF(LEFT(C6407,1)="1",1,-1)*SUMIF([1]Budget!V:V,'Budget Worksheet for Pivot Tabl'!K6407,[1]Budget!AC:AC)=P6407</f>
        <v>1</v>
      </c>
    </row>
    <row r="6408" spans="1:19" x14ac:dyDescent="0.25">
      <c r="A6408" t="s">
        <v>95</v>
      </c>
      <c r="B6408" t="s">
        <v>96</v>
      </c>
      <c r="C6408" t="s">
        <v>8</v>
      </c>
      <c r="D6408" t="str">
        <f t="shared" si="100"/>
        <v>OUTFLOWS</v>
      </c>
      <c r="E6408" t="s">
        <v>106</v>
      </c>
      <c r="F6408" t="s">
        <v>107</v>
      </c>
      <c r="G6408" t="s">
        <v>102</v>
      </c>
      <c r="H6408" t="s">
        <v>212</v>
      </c>
      <c r="I6408" t="s">
        <v>23</v>
      </c>
      <c r="J6408" t="s">
        <v>7258</v>
      </c>
      <c r="K6408" t="s">
        <v>7785</v>
      </c>
      <c r="L6408" t="s">
        <v>608</v>
      </c>
      <c r="M6408" s="17">
        <f>VLOOKUP($K6408,[1]Budget!$V:$AE,5,0)*IF($C6408="1 - Revenues",1,IF(AND($C6408="5 - Transfers",MID(I6408,15,1)="4"),1,-1))</f>
        <v>-11000</v>
      </c>
      <c r="N6408" s="17">
        <f>VLOOKUP($K6408,[1]Budget!$V:$AE,6,0)*IF($C6408="1 - Revenues",1,IF(AND($C6408="5 - Transfers",MID(J6408,15,1)="4"),1,-1))</f>
        <v>-10000</v>
      </c>
      <c r="O6408" s="17">
        <f>IFERROR(IF(RIGHT(LEFT(K6408,15),1)="4",VLOOKUP(K6408,'[1]Budget Worksheet'!A:B,2,0),-1*VLOOKUP(K6408,'[1]Budget Worksheet'!A:B,2,0)),0)</f>
        <v>-14151</v>
      </c>
      <c r="P6408" s="17">
        <f>VLOOKUP($K6408,[1]Budget!$V:$AE,8,0)*IF($C6408="1 - Revenues",1,IF(AND($C6408="5 - Transfers",MID($K6408,15,1)="4"),1,-1))</f>
        <v>-14151</v>
      </c>
      <c r="Q6408" s="17">
        <f>VLOOKUP($K6408,[1]Budget!$V:$AE,10,0)*IF($C6408="1 - Revenues",1,IF(AND($C6408="5 - Transfers",MID(K6408,15,1)="4"),1,-1))</f>
        <v>0</v>
      </c>
      <c r="S6408" s="18" t="b">
        <f>IF(LEFT(C6408,1)="1",1,-1)*SUMIF([1]Budget!V:V,'Budget Worksheet for Pivot Tabl'!K6408,[1]Budget!AC:AC)=P6408</f>
        <v>1</v>
      </c>
    </row>
    <row r="6409" spans="1:19" x14ac:dyDescent="0.25">
      <c r="A6409" t="s">
        <v>95</v>
      </c>
      <c r="B6409" t="s">
        <v>96</v>
      </c>
      <c r="C6409" t="s">
        <v>8</v>
      </c>
      <c r="D6409" t="str">
        <f t="shared" si="100"/>
        <v>OUTFLOWS</v>
      </c>
      <c r="E6409" t="s">
        <v>106</v>
      </c>
      <c r="F6409" t="s">
        <v>107</v>
      </c>
      <c r="G6409" t="s">
        <v>102</v>
      </c>
      <c r="H6409" t="s">
        <v>212</v>
      </c>
      <c r="I6409" t="s">
        <v>23</v>
      </c>
      <c r="J6409" t="s">
        <v>7258</v>
      </c>
      <c r="K6409" t="s">
        <v>7786</v>
      </c>
      <c r="L6409" t="s">
        <v>610</v>
      </c>
      <c r="M6409" s="17">
        <f>VLOOKUP($K6409,[1]Budget!$V:$AE,5,0)*IF($C6409="1 - Revenues",1,IF(AND($C6409="5 - Transfers",MID(I6409,15,1)="4"),1,-1))</f>
        <v>-2000</v>
      </c>
      <c r="N6409" s="17">
        <f>VLOOKUP($K6409,[1]Budget!$V:$AE,6,0)*IF($C6409="1 - Revenues",1,IF(AND($C6409="5 - Transfers",MID(J6409,15,1)="4"),1,-1))</f>
        <v>-1000</v>
      </c>
      <c r="O6409" s="17">
        <f>IFERROR(IF(RIGHT(LEFT(K6409,15),1)="4",VLOOKUP(K6409,'[1]Budget Worksheet'!A:B,2,0),-1*VLOOKUP(K6409,'[1]Budget Worksheet'!A:B,2,0)),0)</f>
        <v>-1646</v>
      </c>
      <c r="P6409" s="17">
        <f>VLOOKUP($K6409,[1]Budget!$V:$AE,8,0)*IF($C6409="1 - Revenues",1,IF(AND($C6409="5 - Transfers",MID($K6409,15,1)="4"),1,-1))</f>
        <v>-1646</v>
      </c>
      <c r="Q6409" s="17">
        <f>VLOOKUP($K6409,[1]Budget!$V:$AE,10,0)*IF($C6409="1 - Revenues",1,IF(AND($C6409="5 - Transfers",MID(K6409,15,1)="4"),1,-1))</f>
        <v>0</v>
      </c>
      <c r="S6409" s="18" t="b">
        <f>IF(LEFT(C6409,1)="1",1,-1)*SUMIF([1]Budget!V:V,'Budget Worksheet for Pivot Tabl'!K6409,[1]Budget!AC:AC)=P6409</f>
        <v>1</v>
      </c>
    </row>
    <row r="6410" spans="1:19" x14ac:dyDescent="0.25">
      <c r="A6410" t="s">
        <v>95</v>
      </c>
      <c r="B6410" t="s">
        <v>96</v>
      </c>
      <c r="C6410" t="s">
        <v>8</v>
      </c>
      <c r="D6410" t="str">
        <f t="shared" si="100"/>
        <v>OUTFLOWS</v>
      </c>
      <c r="E6410" t="s">
        <v>106</v>
      </c>
      <c r="F6410" t="s">
        <v>107</v>
      </c>
      <c r="G6410" t="s">
        <v>102</v>
      </c>
      <c r="H6410" t="s">
        <v>212</v>
      </c>
      <c r="I6410" t="s">
        <v>23</v>
      </c>
      <c r="J6410" t="s">
        <v>7258</v>
      </c>
      <c r="K6410" t="s">
        <v>7787</v>
      </c>
      <c r="L6410" t="s">
        <v>612</v>
      </c>
      <c r="M6410" s="17">
        <f>VLOOKUP($K6410,[1]Budget!$V:$AE,5,0)*IF($C6410="1 - Revenues",1,IF(AND($C6410="5 - Transfers",MID(I6410,15,1)="4"),1,-1))</f>
        <v>0</v>
      </c>
      <c r="N6410" s="17">
        <f>VLOOKUP($K6410,[1]Budget!$V:$AE,6,0)*IF($C6410="1 - Revenues",1,IF(AND($C6410="5 - Transfers",MID(J6410,15,1)="4"),1,-1))</f>
        <v>0</v>
      </c>
      <c r="O6410" s="17">
        <f>IFERROR(IF(RIGHT(LEFT(K6410,15),1)="4",VLOOKUP(K6410,'[1]Budget Worksheet'!A:B,2,0),-1*VLOOKUP(K6410,'[1]Budget Worksheet'!A:B,2,0)),0)</f>
        <v>-269</v>
      </c>
      <c r="P6410" s="17">
        <f>VLOOKUP($K6410,[1]Budget!$V:$AE,8,0)*IF($C6410="1 - Revenues",1,IF(AND($C6410="5 - Transfers",MID($K6410,15,1)="4"),1,-1))</f>
        <v>-269</v>
      </c>
      <c r="Q6410" s="17">
        <f>VLOOKUP($K6410,[1]Budget!$V:$AE,10,0)*IF($C6410="1 - Revenues",1,IF(AND($C6410="5 - Transfers",MID(K6410,15,1)="4"),1,-1))</f>
        <v>0</v>
      </c>
      <c r="S6410" s="18" t="b">
        <f>IF(LEFT(C6410,1)="1",1,-1)*SUMIF([1]Budget!V:V,'Budget Worksheet for Pivot Tabl'!K6410,[1]Budget!AC:AC)=P6410</f>
        <v>1</v>
      </c>
    </row>
    <row r="6411" spans="1:19" x14ac:dyDescent="0.25">
      <c r="A6411" t="s">
        <v>95</v>
      </c>
      <c r="B6411" t="s">
        <v>96</v>
      </c>
      <c r="C6411" t="s">
        <v>8</v>
      </c>
      <c r="D6411" t="str">
        <f t="shared" si="100"/>
        <v>OUTFLOWS</v>
      </c>
      <c r="E6411" t="s">
        <v>106</v>
      </c>
      <c r="F6411" t="s">
        <v>107</v>
      </c>
      <c r="G6411" t="s">
        <v>102</v>
      </c>
      <c r="H6411" t="s">
        <v>212</v>
      </c>
      <c r="I6411" t="s">
        <v>23</v>
      </c>
      <c r="J6411" t="s">
        <v>7258</v>
      </c>
      <c r="K6411" t="s">
        <v>7788</v>
      </c>
      <c r="L6411" t="s">
        <v>614</v>
      </c>
      <c r="M6411" s="17">
        <f>VLOOKUP($K6411,[1]Budget!$V:$AE,5,0)*IF($C6411="1 - Revenues",1,IF(AND($C6411="5 - Transfers",MID(I6411,15,1)="4"),1,-1))</f>
        <v>0</v>
      </c>
      <c r="N6411" s="17">
        <f>VLOOKUP($K6411,[1]Budget!$V:$AE,6,0)*IF($C6411="1 - Revenues",1,IF(AND($C6411="5 - Transfers",MID(J6411,15,1)="4"),1,-1))</f>
        <v>0</v>
      </c>
      <c r="O6411" s="17">
        <f>IFERROR(IF(RIGHT(LEFT(K6411,15),1)="4",VLOOKUP(K6411,'[1]Budget Worksheet'!A:B,2,0),-1*VLOOKUP(K6411,'[1]Budget Worksheet'!A:B,2,0)),0)</f>
        <v>-714</v>
      </c>
      <c r="P6411" s="17">
        <f>VLOOKUP($K6411,[1]Budget!$V:$AE,8,0)*IF($C6411="1 - Revenues",1,IF(AND($C6411="5 - Transfers",MID($K6411,15,1)="4"),1,-1))</f>
        <v>-714</v>
      </c>
      <c r="Q6411" s="17">
        <f>VLOOKUP($K6411,[1]Budget!$V:$AE,10,0)*IF($C6411="1 - Revenues",1,IF(AND($C6411="5 - Transfers",MID(K6411,15,1)="4"),1,-1))</f>
        <v>0</v>
      </c>
      <c r="S6411" s="18" t="b">
        <f>IF(LEFT(C6411,1)="1",1,-1)*SUMIF([1]Budget!V:V,'Budget Worksheet for Pivot Tabl'!K6411,[1]Budget!AC:AC)=P6411</f>
        <v>1</v>
      </c>
    </row>
    <row r="6412" spans="1:19" x14ac:dyDescent="0.25">
      <c r="A6412" t="s">
        <v>95</v>
      </c>
      <c r="B6412" t="s">
        <v>96</v>
      </c>
      <c r="C6412" t="s">
        <v>8</v>
      </c>
      <c r="D6412" t="str">
        <f t="shared" si="100"/>
        <v>OUTFLOWS</v>
      </c>
      <c r="E6412" t="s">
        <v>106</v>
      </c>
      <c r="F6412" t="s">
        <v>107</v>
      </c>
      <c r="G6412" t="s">
        <v>102</v>
      </c>
      <c r="H6412" t="s">
        <v>212</v>
      </c>
      <c r="I6412" t="s">
        <v>23</v>
      </c>
      <c r="J6412" t="s">
        <v>7258</v>
      </c>
      <c r="K6412" t="s">
        <v>7789</v>
      </c>
      <c r="L6412" t="s">
        <v>616</v>
      </c>
      <c r="M6412" s="17">
        <f>VLOOKUP($K6412,[1]Budget!$V:$AE,5,0)*IF($C6412="1 - Revenues",1,IF(AND($C6412="5 - Transfers",MID(I6412,15,1)="4"),1,-1))</f>
        <v>-7000</v>
      </c>
      <c r="N6412" s="17">
        <f>VLOOKUP($K6412,[1]Budget!$V:$AE,6,0)*IF($C6412="1 - Revenues",1,IF(AND($C6412="5 - Transfers",MID(J6412,15,1)="4"),1,-1))</f>
        <v>-7000</v>
      </c>
      <c r="O6412" s="17">
        <f>IFERROR(IF(RIGHT(LEFT(K6412,15),1)="4",VLOOKUP(K6412,'[1]Budget Worksheet'!A:B,2,0),-1*VLOOKUP(K6412,'[1]Budget Worksheet'!A:B,2,0)),0)</f>
        <v>-7200</v>
      </c>
      <c r="P6412" s="17">
        <f>VLOOKUP($K6412,[1]Budget!$V:$AE,8,0)*IF($C6412="1 - Revenues",1,IF(AND($C6412="5 - Transfers",MID($K6412,15,1)="4"),1,-1))</f>
        <v>-9000</v>
      </c>
      <c r="Q6412" s="17">
        <f>VLOOKUP($K6412,[1]Budget!$V:$AE,10,0)*IF($C6412="1 - Revenues",1,IF(AND($C6412="5 - Transfers",MID(K6412,15,1)="4"),1,-1))</f>
        <v>-1800</v>
      </c>
      <c r="S6412" s="18" t="b">
        <f>IF(LEFT(C6412,1)="1",1,-1)*SUMIF([1]Budget!V:V,'Budget Worksheet for Pivot Tabl'!K6412,[1]Budget!AC:AC)=P6412</f>
        <v>1</v>
      </c>
    </row>
    <row r="6413" spans="1:19" x14ac:dyDescent="0.25">
      <c r="A6413" t="s">
        <v>95</v>
      </c>
      <c r="B6413" t="s">
        <v>96</v>
      </c>
      <c r="C6413" t="s">
        <v>8</v>
      </c>
      <c r="D6413" t="str">
        <f t="shared" si="100"/>
        <v>OUTFLOWS</v>
      </c>
      <c r="E6413" t="s">
        <v>106</v>
      </c>
      <c r="F6413" t="s">
        <v>107</v>
      </c>
      <c r="G6413" t="s">
        <v>102</v>
      </c>
      <c r="H6413" t="s">
        <v>212</v>
      </c>
      <c r="I6413" t="s">
        <v>23</v>
      </c>
      <c r="J6413" t="s">
        <v>7258</v>
      </c>
      <c r="K6413" t="s">
        <v>7790</v>
      </c>
      <c r="L6413" t="s">
        <v>618</v>
      </c>
      <c r="M6413" s="17">
        <f>VLOOKUP($K6413,[1]Budget!$V:$AE,5,0)*IF($C6413="1 - Revenues",1,IF(AND($C6413="5 - Transfers",MID(I6413,15,1)="4"),1,-1))</f>
        <v>0</v>
      </c>
      <c r="N6413" s="17">
        <f>VLOOKUP($K6413,[1]Budget!$V:$AE,6,0)*IF($C6413="1 - Revenues",1,IF(AND($C6413="5 - Transfers",MID(J6413,15,1)="4"),1,-1))</f>
        <v>0</v>
      </c>
      <c r="O6413" s="17">
        <f>IFERROR(IF(RIGHT(LEFT(K6413,15),1)="4",VLOOKUP(K6413,'[1]Budget Worksheet'!A:B,2,0),-1*VLOOKUP(K6413,'[1]Budget Worksheet'!A:B,2,0)),0)</f>
        <v>-1639</v>
      </c>
      <c r="P6413" s="17">
        <f>VLOOKUP($K6413,[1]Budget!$V:$AE,8,0)*IF($C6413="1 - Revenues",1,IF(AND($C6413="5 - Transfers",MID($K6413,15,1)="4"),1,-1))</f>
        <v>-1639</v>
      </c>
      <c r="Q6413" s="17">
        <f>VLOOKUP($K6413,[1]Budget!$V:$AE,10,0)*IF($C6413="1 - Revenues",1,IF(AND($C6413="5 - Transfers",MID(K6413,15,1)="4"),1,-1))</f>
        <v>0</v>
      </c>
      <c r="S6413" s="18" t="b">
        <f>IF(LEFT(C6413,1)="1",1,-1)*SUMIF([1]Budget!V:V,'Budget Worksheet for Pivot Tabl'!K6413,[1]Budget!AC:AC)=P6413</f>
        <v>1</v>
      </c>
    </row>
    <row r="6414" spans="1:19" x14ac:dyDescent="0.25">
      <c r="A6414" t="s">
        <v>95</v>
      </c>
      <c r="B6414" t="s">
        <v>96</v>
      </c>
      <c r="C6414" t="s">
        <v>8</v>
      </c>
      <c r="D6414" t="str">
        <f t="shared" si="100"/>
        <v>OUTFLOWS</v>
      </c>
      <c r="E6414" t="s">
        <v>106</v>
      </c>
      <c r="F6414" t="s">
        <v>107</v>
      </c>
      <c r="G6414" t="s">
        <v>102</v>
      </c>
      <c r="H6414" t="s">
        <v>212</v>
      </c>
      <c r="I6414" t="s">
        <v>23</v>
      </c>
      <c r="J6414" t="s">
        <v>7258</v>
      </c>
      <c r="K6414" t="s">
        <v>7791</v>
      </c>
      <c r="L6414" t="s">
        <v>620</v>
      </c>
      <c r="M6414" s="17">
        <f>VLOOKUP($K6414,[1]Budget!$V:$AE,5,0)*IF($C6414="1 - Revenues",1,IF(AND($C6414="5 - Transfers",MID(I6414,15,1)="4"),1,-1))</f>
        <v>-2000</v>
      </c>
      <c r="N6414" s="17">
        <f>VLOOKUP($K6414,[1]Budget!$V:$AE,6,0)*IF($C6414="1 - Revenues",1,IF(AND($C6414="5 - Transfers",MID(J6414,15,1)="4"),1,-1))</f>
        <v>-5000</v>
      </c>
      <c r="O6414" s="17">
        <f>IFERROR(IF(RIGHT(LEFT(K6414,15),1)="4",VLOOKUP(K6414,'[1]Budget Worksheet'!A:B,2,0),-1*VLOOKUP(K6414,'[1]Budget Worksheet'!A:B,2,0)),0)</f>
        <v>-10107</v>
      </c>
      <c r="P6414" s="17">
        <f>VLOOKUP($K6414,[1]Budget!$V:$AE,8,0)*IF($C6414="1 - Revenues",1,IF(AND($C6414="5 - Transfers",MID($K6414,15,1)="4"),1,-1))</f>
        <v>-10107</v>
      </c>
      <c r="Q6414" s="17">
        <f>VLOOKUP($K6414,[1]Budget!$V:$AE,10,0)*IF($C6414="1 - Revenues",1,IF(AND($C6414="5 - Transfers",MID(K6414,15,1)="4"),1,-1))</f>
        <v>0</v>
      </c>
      <c r="S6414" s="18" t="b">
        <f>IF(LEFT(C6414,1)="1",1,-1)*SUMIF([1]Budget!V:V,'Budget Worksheet for Pivot Tabl'!K6414,[1]Budget!AC:AC)=P6414</f>
        <v>1</v>
      </c>
    </row>
    <row r="6415" spans="1:19" x14ac:dyDescent="0.25">
      <c r="A6415" t="s">
        <v>95</v>
      </c>
      <c r="B6415" t="s">
        <v>96</v>
      </c>
      <c r="C6415" t="s">
        <v>8</v>
      </c>
      <c r="D6415" t="str">
        <f t="shared" si="100"/>
        <v>OUTFLOWS</v>
      </c>
      <c r="E6415" t="s">
        <v>106</v>
      </c>
      <c r="F6415" t="s">
        <v>107</v>
      </c>
      <c r="G6415" t="s">
        <v>102</v>
      </c>
      <c r="H6415" t="s">
        <v>212</v>
      </c>
      <c r="I6415" t="s">
        <v>23</v>
      </c>
      <c r="J6415" t="s">
        <v>7258</v>
      </c>
      <c r="K6415" t="s">
        <v>7792</v>
      </c>
      <c r="L6415" t="s">
        <v>622</v>
      </c>
      <c r="M6415" s="17">
        <f>VLOOKUP($K6415,[1]Budget!$V:$AE,5,0)*IF($C6415="1 - Revenues",1,IF(AND($C6415="5 - Transfers",MID(I6415,15,1)="4"),1,-1))</f>
        <v>0</v>
      </c>
      <c r="N6415" s="17">
        <f>VLOOKUP($K6415,[1]Budget!$V:$AE,6,0)*IF($C6415="1 - Revenues",1,IF(AND($C6415="5 - Transfers",MID(J6415,15,1)="4"),1,-1))</f>
        <v>0</v>
      </c>
      <c r="O6415" s="17">
        <f>IFERROR(IF(RIGHT(LEFT(K6415,15),1)="4",VLOOKUP(K6415,'[1]Budget Worksheet'!A:B,2,0),-1*VLOOKUP(K6415,'[1]Budget Worksheet'!A:B,2,0)),0)</f>
        <v>0</v>
      </c>
      <c r="P6415" s="17">
        <f>VLOOKUP($K6415,[1]Budget!$V:$AE,8,0)*IF($C6415="1 - Revenues",1,IF(AND($C6415="5 - Transfers",MID($K6415,15,1)="4"),1,-1))</f>
        <v>0</v>
      </c>
      <c r="Q6415" s="17">
        <f>VLOOKUP($K6415,[1]Budget!$V:$AE,10,0)*IF($C6415="1 - Revenues",1,IF(AND($C6415="5 - Transfers",MID(K6415,15,1)="4"),1,-1))</f>
        <v>0</v>
      </c>
      <c r="S6415" s="18" t="b">
        <f>IF(LEFT(C6415,1)="1",1,-1)*SUMIF([1]Budget!V:V,'Budget Worksheet for Pivot Tabl'!K6415,[1]Budget!AC:AC)=P6415</f>
        <v>1</v>
      </c>
    </row>
    <row r="6416" spans="1:19" x14ac:dyDescent="0.25">
      <c r="A6416" t="s">
        <v>95</v>
      </c>
      <c r="B6416" t="s">
        <v>96</v>
      </c>
      <c r="C6416" t="s">
        <v>8</v>
      </c>
      <c r="D6416" t="str">
        <f t="shared" si="100"/>
        <v>OUTFLOWS</v>
      </c>
      <c r="E6416" t="s">
        <v>106</v>
      </c>
      <c r="F6416" t="s">
        <v>107</v>
      </c>
      <c r="G6416" t="s">
        <v>102</v>
      </c>
      <c r="H6416" t="s">
        <v>212</v>
      </c>
      <c r="I6416" t="s">
        <v>23</v>
      </c>
      <c r="J6416" t="s">
        <v>7258</v>
      </c>
      <c r="K6416" t="s">
        <v>7793</v>
      </c>
      <c r="L6416" t="s">
        <v>472</v>
      </c>
      <c r="M6416" s="17">
        <f>VLOOKUP($K6416,[1]Budget!$V:$AE,5,0)*IF($C6416="1 - Revenues",1,IF(AND($C6416="5 - Transfers",MID(I6416,15,1)="4"),1,-1))</f>
        <v>-2000</v>
      </c>
      <c r="N6416" s="17">
        <f>VLOOKUP($K6416,[1]Budget!$V:$AE,6,0)*IF($C6416="1 - Revenues",1,IF(AND($C6416="5 - Transfers",MID(J6416,15,1)="4"),1,-1))</f>
        <v>-2000</v>
      </c>
      <c r="O6416" s="17">
        <f>IFERROR(IF(RIGHT(LEFT(K6416,15),1)="4",VLOOKUP(K6416,'[1]Budget Worksheet'!A:B,2,0),-1*VLOOKUP(K6416,'[1]Budget Worksheet'!A:B,2,0)),0)</f>
        <v>-4358</v>
      </c>
      <c r="P6416" s="17">
        <f>VLOOKUP($K6416,[1]Budget!$V:$AE,8,0)*IF($C6416="1 - Revenues",1,IF(AND($C6416="5 - Transfers",MID($K6416,15,1)="4"),1,-1))</f>
        <v>-4358</v>
      </c>
      <c r="Q6416" s="17">
        <f>VLOOKUP($K6416,[1]Budget!$V:$AE,10,0)*IF($C6416="1 - Revenues",1,IF(AND($C6416="5 - Transfers",MID(K6416,15,1)="4"),1,-1))</f>
        <v>0</v>
      </c>
      <c r="S6416" s="18" t="b">
        <f>IF(LEFT(C6416,1)="1",1,-1)*SUMIF([1]Budget!V:V,'Budget Worksheet for Pivot Tabl'!K6416,[1]Budget!AC:AC)=P6416</f>
        <v>1</v>
      </c>
    </row>
    <row r="6417" spans="1:19" x14ac:dyDescent="0.25">
      <c r="A6417" t="s">
        <v>95</v>
      </c>
      <c r="B6417" t="s">
        <v>96</v>
      </c>
      <c r="C6417" t="s">
        <v>8</v>
      </c>
      <c r="D6417" t="str">
        <f t="shared" si="100"/>
        <v>OUTFLOWS</v>
      </c>
      <c r="E6417" t="s">
        <v>106</v>
      </c>
      <c r="F6417" t="s">
        <v>107</v>
      </c>
      <c r="G6417" t="s">
        <v>102</v>
      </c>
      <c r="H6417" t="s">
        <v>212</v>
      </c>
      <c r="I6417" t="s">
        <v>23</v>
      </c>
      <c r="J6417" t="s">
        <v>7258</v>
      </c>
      <c r="K6417" t="s">
        <v>7794</v>
      </c>
      <c r="L6417" t="s">
        <v>625</v>
      </c>
      <c r="M6417" s="17">
        <f>VLOOKUP($K6417,[1]Budget!$V:$AE,5,0)*IF($C6417="1 - Revenues",1,IF(AND($C6417="5 - Transfers",MID(I6417,15,1)="4"),1,-1))</f>
        <v>0</v>
      </c>
      <c r="N6417" s="17">
        <f>VLOOKUP($K6417,[1]Budget!$V:$AE,6,0)*IF($C6417="1 - Revenues",1,IF(AND($C6417="5 - Transfers",MID(J6417,15,1)="4"),1,-1))</f>
        <v>0</v>
      </c>
      <c r="O6417" s="17">
        <f>IFERROR(IF(RIGHT(LEFT(K6417,15),1)="4",VLOOKUP(K6417,'[1]Budget Worksheet'!A:B,2,0),-1*VLOOKUP(K6417,'[1]Budget Worksheet'!A:B,2,0)),0)</f>
        <v>0</v>
      </c>
      <c r="P6417" s="17">
        <f>VLOOKUP($K6417,[1]Budget!$V:$AE,8,0)*IF($C6417="1 - Revenues",1,IF(AND($C6417="5 - Transfers",MID($K6417,15,1)="4"),1,-1))</f>
        <v>0</v>
      </c>
      <c r="Q6417" s="17">
        <f>VLOOKUP($K6417,[1]Budget!$V:$AE,10,0)*IF($C6417="1 - Revenues",1,IF(AND($C6417="5 - Transfers",MID(K6417,15,1)="4"),1,-1))</f>
        <v>0</v>
      </c>
      <c r="S6417" s="18" t="b">
        <f>IF(LEFT(C6417,1)="1",1,-1)*SUMIF([1]Budget!V:V,'Budget Worksheet for Pivot Tabl'!K6417,[1]Budget!AC:AC)=P6417</f>
        <v>1</v>
      </c>
    </row>
    <row r="6418" spans="1:19" x14ac:dyDescent="0.25">
      <c r="A6418" t="s">
        <v>95</v>
      </c>
      <c r="B6418" t="s">
        <v>96</v>
      </c>
      <c r="C6418" t="s">
        <v>8</v>
      </c>
      <c r="D6418" t="str">
        <f t="shared" si="100"/>
        <v>OUTFLOWS</v>
      </c>
      <c r="E6418" t="s">
        <v>106</v>
      </c>
      <c r="F6418" t="s">
        <v>107</v>
      </c>
      <c r="G6418" t="s">
        <v>102</v>
      </c>
      <c r="H6418" t="s">
        <v>212</v>
      </c>
      <c r="I6418" t="s">
        <v>23</v>
      </c>
      <c r="J6418" t="s">
        <v>7258</v>
      </c>
      <c r="K6418" t="s">
        <v>7795</v>
      </c>
      <c r="L6418" t="s">
        <v>627</v>
      </c>
      <c r="M6418" s="17">
        <f>VLOOKUP($K6418,[1]Budget!$V:$AE,5,0)*IF($C6418="1 - Revenues",1,IF(AND($C6418="5 - Transfers",MID(I6418,15,1)="4"),1,-1))</f>
        <v>0</v>
      </c>
      <c r="N6418" s="17">
        <f>VLOOKUP($K6418,[1]Budget!$V:$AE,6,0)*IF($C6418="1 - Revenues",1,IF(AND($C6418="5 - Transfers",MID(J6418,15,1)="4"),1,-1))</f>
        <v>0</v>
      </c>
      <c r="O6418" s="17">
        <f>IFERROR(IF(RIGHT(LEFT(K6418,15),1)="4",VLOOKUP(K6418,'[1]Budget Worksheet'!A:B,2,0),-1*VLOOKUP(K6418,'[1]Budget Worksheet'!A:B,2,0)),0)</f>
        <v>0</v>
      </c>
      <c r="P6418" s="17">
        <f>VLOOKUP($K6418,[1]Budget!$V:$AE,8,0)*IF($C6418="1 - Revenues",1,IF(AND($C6418="5 - Transfers",MID($K6418,15,1)="4"),1,-1))</f>
        <v>0</v>
      </c>
      <c r="Q6418" s="17">
        <f>VLOOKUP($K6418,[1]Budget!$V:$AE,10,0)*IF($C6418="1 - Revenues",1,IF(AND($C6418="5 - Transfers",MID(K6418,15,1)="4"),1,-1))</f>
        <v>0</v>
      </c>
      <c r="S6418" s="18" t="b">
        <f>IF(LEFT(C6418,1)="1",1,-1)*SUMIF([1]Budget!V:V,'Budget Worksheet for Pivot Tabl'!K6418,[1]Budget!AC:AC)=P6418</f>
        <v>1</v>
      </c>
    </row>
    <row r="6419" spans="1:19" x14ac:dyDescent="0.25">
      <c r="A6419" t="s">
        <v>95</v>
      </c>
      <c r="B6419" t="s">
        <v>96</v>
      </c>
      <c r="C6419" t="s">
        <v>8</v>
      </c>
      <c r="D6419" t="str">
        <f t="shared" si="100"/>
        <v>OUTFLOWS</v>
      </c>
      <c r="E6419" t="s">
        <v>106</v>
      </c>
      <c r="F6419" t="s">
        <v>107</v>
      </c>
      <c r="G6419" t="s">
        <v>102</v>
      </c>
      <c r="H6419" t="s">
        <v>212</v>
      </c>
      <c r="I6419" t="s">
        <v>23</v>
      </c>
      <c r="J6419" t="s">
        <v>7258</v>
      </c>
      <c r="K6419" t="s">
        <v>7796</v>
      </c>
      <c r="L6419" t="s">
        <v>629</v>
      </c>
      <c r="M6419" s="17">
        <f>VLOOKUP($K6419,[1]Budget!$V:$AE,5,0)*IF($C6419="1 - Revenues",1,IF(AND($C6419="5 - Transfers",MID(I6419,15,1)="4"),1,-1))</f>
        <v>-6000</v>
      </c>
      <c r="N6419" s="17">
        <f>VLOOKUP($K6419,[1]Budget!$V:$AE,6,0)*IF($C6419="1 - Revenues",1,IF(AND($C6419="5 - Transfers",MID(J6419,15,1)="4"),1,-1))</f>
        <v>-6000</v>
      </c>
      <c r="O6419" s="17">
        <f>IFERROR(IF(RIGHT(LEFT(K6419,15),1)="4",VLOOKUP(K6419,'[1]Budget Worksheet'!A:B,2,0),-1*VLOOKUP(K6419,'[1]Budget Worksheet'!A:B,2,0)),0)</f>
        <v>-6500</v>
      </c>
      <c r="P6419" s="17">
        <f>VLOOKUP($K6419,[1]Budget!$V:$AE,8,0)*IF($C6419="1 - Revenues",1,IF(AND($C6419="5 - Transfers",MID($K6419,15,1)="4"),1,-1))</f>
        <v>-6500</v>
      </c>
      <c r="Q6419" s="17">
        <f>VLOOKUP($K6419,[1]Budget!$V:$AE,10,0)*IF($C6419="1 - Revenues",1,IF(AND($C6419="5 - Transfers",MID(K6419,15,1)="4"),1,-1))</f>
        <v>0</v>
      </c>
      <c r="S6419" s="18" t="b">
        <f>IF(LEFT(C6419,1)="1",1,-1)*SUMIF([1]Budget!V:V,'Budget Worksheet for Pivot Tabl'!K6419,[1]Budget!AC:AC)=P6419</f>
        <v>1</v>
      </c>
    </row>
    <row r="6420" spans="1:19" x14ac:dyDescent="0.25">
      <c r="A6420" t="s">
        <v>95</v>
      </c>
      <c r="B6420" t="s">
        <v>96</v>
      </c>
      <c r="C6420" t="s">
        <v>8</v>
      </c>
      <c r="D6420" t="str">
        <f t="shared" si="100"/>
        <v>OUTFLOWS</v>
      </c>
      <c r="E6420" t="s">
        <v>106</v>
      </c>
      <c r="F6420" t="s">
        <v>107</v>
      </c>
      <c r="G6420" t="s">
        <v>102</v>
      </c>
      <c r="H6420" t="s">
        <v>212</v>
      </c>
      <c r="I6420" t="s">
        <v>23</v>
      </c>
      <c r="J6420" t="s">
        <v>7258</v>
      </c>
      <c r="K6420" t="s">
        <v>7797</v>
      </c>
      <c r="L6420" t="s">
        <v>5342</v>
      </c>
      <c r="M6420" s="17">
        <f>VLOOKUP($K6420,[1]Budget!$V:$AE,5,0)*IF($C6420="1 - Revenues",1,IF(AND($C6420="5 - Transfers",MID(I6420,15,1)="4"),1,-1))</f>
        <v>-5000</v>
      </c>
      <c r="N6420" s="17">
        <f>VLOOKUP($K6420,[1]Budget!$V:$AE,6,0)*IF($C6420="1 - Revenues",1,IF(AND($C6420="5 - Transfers",MID(J6420,15,1)="4"),1,-1))</f>
        <v>0</v>
      </c>
      <c r="O6420" s="17">
        <f>IFERROR(IF(RIGHT(LEFT(K6420,15),1)="4",VLOOKUP(K6420,'[1]Budget Worksheet'!A:B,2,0),-1*VLOOKUP(K6420,'[1]Budget Worksheet'!A:B,2,0)),0)</f>
        <v>0</v>
      </c>
      <c r="P6420" s="17">
        <f>VLOOKUP($K6420,[1]Budget!$V:$AE,8,0)*IF($C6420="1 - Revenues",1,IF(AND($C6420="5 - Transfers",MID($K6420,15,1)="4"),1,-1))</f>
        <v>0</v>
      </c>
      <c r="Q6420" s="17">
        <f>VLOOKUP($K6420,[1]Budget!$V:$AE,10,0)*IF($C6420="1 - Revenues",1,IF(AND($C6420="5 - Transfers",MID(K6420,15,1)="4"),1,-1))</f>
        <v>0</v>
      </c>
      <c r="S6420" s="18" t="b">
        <f>IF(LEFT(C6420,1)="1",1,-1)*SUMIF([1]Budget!V:V,'Budget Worksheet for Pivot Tabl'!K6420,[1]Budget!AC:AC)=P6420</f>
        <v>1</v>
      </c>
    </row>
    <row r="6421" spans="1:19" x14ac:dyDescent="0.25">
      <c r="A6421" t="s">
        <v>95</v>
      </c>
      <c r="B6421" t="s">
        <v>96</v>
      </c>
      <c r="C6421" t="s">
        <v>8</v>
      </c>
      <c r="D6421" t="str">
        <f t="shared" si="100"/>
        <v>OUTFLOWS</v>
      </c>
      <c r="E6421" t="s">
        <v>106</v>
      </c>
      <c r="F6421" t="s">
        <v>107</v>
      </c>
      <c r="G6421" t="s">
        <v>102</v>
      </c>
      <c r="H6421" t="s">
        <v>212</v>
      </c>
      <c r="I6421" t="s">
        <v>23</v>
      </c>
      <c r="J6421" t="s">
        <v>7258</v>
      </c>
      <c r="K6421" t="s">
        <v>7798</v>
      </c>
      <c r="L6421" t="s">
        <v>5344</v>
      </c>
      <c r="M6421" s="17">
        <f>VLOOKUP($K6421,[1]Budget!$V:$AE,5,0)*IF($C6421="1 - Revenues",1,IF(AND($C6421="5 - Transfers",MID(I6421,15,1)="4"),1,-1))</f>
        <v>-20000</v>
      </c>
      <c r="N6421" s="17">
        <f>VLOOKUP($K6421,[1]Budget!$V:$AE,6,0)*IF($C6421="1 - Revenues",1,IF(AND($C6421="5 - Transfers",MID(J6421,15,1)="4"),1,-1))</f>
        <v>0</v>
      </c>
      <c r="O6421" s="17">
        <f>IFERROR(IF(RIGHT(LEFT(K6421,15),1)="4",VLOOKUP(K6421,'[1]Budget Worksheet'!A:B,2,0),-1*VLOOKUP(K6421,'[1]Budget Worksheet'!A:B,2,0)),0)</f>
        <v>0</v>
      </c>
      <c r="P6421" s="17">
        <f>VLOOKUP($K6421,[1]Budget!$V:$AE,8,0)*IF($C6421="1 - Revenues",1,IF(AND($C6421="5 - Transfers",MID($K6421,15,1)="4"),1,-1))</f>
        <v>0</v>
      </c>
      <c r="Q6421" s="17">
        <f>VLOOKUP($K6421,[1]Budget!$V:$AE,10,0)*IF($C6421="1 - Revenues",1,IF(AND($C6421="5 - Transfers",MID(K6421,15,1)="4"),1,-1))</f>
        <v>0</v>
      </c>
      <c r="S6421" s="18" t="b">
        <f>IF(LEFT(C6421,1)="1",1,-1)*SUMIF([1]Budget!V:V,'Budget Worksheet for Pivot Tabl'!K6421,[1]Budget!AC:AC)=P6421</f>
        <v>1</v>
      </c>
    </row>
    <row r="6422" spans="1:19" x14ac:dyDescent="0.25">
      <c r="A6422" t="s">
        <v>95</v>
      </c>
      <c r="B6422" t="s">
        <v>96</v>
      </c>
      <c r="C6422" t="s">
        <v>9</v>
      </c>
      <c r="D6422" t="str">
        <f t="shared" si="100"/>
        <v>OUTFLOWS</v>
      </c>
      <c r="E6422" t="s">
        <v>106</v>
      </c>
      <c r="F6422" t="s">
        <v>107</v>
      </c>
      <c r="G6422" t="s">
        <v>102</v>
      </c>
      <c r="H6422" t="s">
        <v>212</v>
      </c>
      <c r="I6422" t="s">
        <v>23</v>
      </c>
      <c r="J6422" t="s">
        <v>7258</v>
      </c>
      <c r="K6422" t="s">
        <v>7799</v>
      </c>
      <c r="L6422" t="s">
        <v>476</v>
      </c>
      <c r="M6422" s="17">
        <f>VLOOKUP($K6422,[1]Budget!$V:$AE,5,0)*IF($C6422="1 - Revenues",1,IF(AND($C6422="5 - Transfers",MID(I6422,15,1)="4"),1,-1))</f>
        <v>-31000</v>
      </c>
      <c r="N6422" s="17">
        <f>VLOOKUP($K6422,[1]Budget!$V:$AE,6,0)*IF($C6422="1 - Revenues",1,IF(AND($C6422="5 - Transfers",MID(J6422,15,1)="4"),1,-1))</f>
        <v>-1000</v>
      </c>
      <c r="O6422" s="17">
        <f>IFERROR(IF(RIGHT(LEFT(K6422,15),1)="4",VLOOKUP(K6422,'[1]Budget Worksheet'!A:B,2,0),-1*VLOOKUP(K6422,'[1]Budget Worksheet'!A:B,2,0)),0)</f>
        <v>0</v>
      </c>
      <c r="P6422" s="17">
        <f>VLOOKUP($K6422,[1]Budget!$V:$AE,8,0)*IF($C6422="1 - Revenues",1,IF(AND($C6422="5 - Transfers",MID($K6422,15,1)="4"),1,-1))</f>
        <v>0</v>
      </c>
      <c r="Q6422" s="17">
        <f>VLOOKUP($K6422,[1]Budget!$V:$AE,10,0)*IF($C6422="1 - Revenues",1,IF(AND($C6422="5 - Transfers",MID(K6422,15,1)="4"),1,-1))</f>
        <v>0</v>
      </c>
      <c r="S6422" s="18" t="b">
        <f>IF(LEFT(C6422,1)="1",1,-1)*SUMIF([1]Budget!V:V,'Budget Worksheet for Pivot Tabl'!K6422,[1]Budget!AC:AC)=P6422</f>
        <v>1</v>
      </c>
    </row>
    <row r="6423" spans="1:19" x14ac:dyDescent="0.25">
      <c r="A6423" t="s">
        <v>95</v>
      </c>
      <c r="B6423" t="s">
        <v>96</v>
      </c>
      <c r="C6423" t="s">
        <v>9</v>
      </c>
      <c r="D6423" t="str">
        <f t="shared" si="100"/>
        <v>OUTFLOWS</v>
      </c>
      <c r="E6423" t="s">
        <v>106</v>
      </c>
      <c r="F6423" t="s">
        <v>107</v>
      </c>
      <c r="G6423" t="s">
        <v>102</v>
      </c>
      <c r="H6423" t="s">
        <v>212</v>
      </c>
      <c r="I6423" t="s">
        <v>23</v>
      </c>
      <c r="J6423" t="s">
        <v>7258</v>
      </c>
      <c r="K6423" t="s">
        <v>7800</v>
      </c>
      <c r="L6423" t="s">
        <v>723</v>
      </c>
      <c r="M6423" s="17">
        <f>VLOOKUP($K6423,[1]Budget!$V:$AE,5,0)*IF($C6423="1 - Revenues",1,IF(AND($C6423="5 - Transfers",MID(I6423,15,1)="4"),1,-1))</f>
        <v>-104000</v>
      </c>
      <c r="N6423" s="17">
        <f>VLOOKUP($K6423,[1]Budget!$V:$AE,6,0)*IF($C6423="1 - Revenues",1,IF(AND($C6423="5 - Transfers",MID(J6423,15,1)="4"),1,-1))</f>
        <v>-7000</v>
      </c>
      <c r="O6423" s="17">
        <f>IFERROR(IF(RIGHT(LEFT(K6423,15),1)="4",VLOOKUP(K6423,'[1]Budget Worksheet'!A:B,2,0),-1*VLOOKUP(K6423,'[1]Budget Worksheet'!A:B,2,0)),0)</f>
        <v>0</v>
      </c>
      <c r="P6423" s="17">
        <f>VLOOKUP($K6423,[1]Budget!$V:$AE,8,0)*IF($C6423="1 - Revenues",1,IF(AND($C6423="5 - Transfers",MID($K6423,15,1)="4"),1,-1))</f>
        <v>-20000</v>
      </c>
      <c r="Q6423" s="17">
        <f>VLOOKUP($K6423,[1]Budget!$V:$AE,10,0)*IF($C6423="1 - Revenues",1,IF(AND($C6423="5 - Transfers",MID(K6423,15,1)="4"),1,-1))</f>
        <v>-20000</v>
      </c>
      <c r="S6423" s="18" t="b">
        <f>IF(LEFT(C6423,1)="1",1,-1)*SUMIF([1]Budget!V:V,'Budget Worksheet for Pivot Tabl'!K6423,[1]Budget!AC:AC)=P6423</f>
        <v>1</v>
      </c>
    </row>
    <row r="6424" spans="1:19" x14ac:dyDescent="0.25">
      <c r="A6424" t="s">
        <v>95</v>
      </c>
      <c r="B6424" t="s">
        <v>96</v>
      </c>
      <c r="C6424" t="s">
        <v>9</v>
      </c>
      <c r="D6424" t="str">
        <f t="shared" si="100"/>
        <v>OUTFLOWS</v>
      </c>
      <c r="E6424" t="s">
        <v>106</v>
      </c>
      <c r="F6424" t="s">
        <v>107</v>
      </c>
      <c r="G6424" t="s">
        <v>102</v>
      </c>
      <c r="H6424" t="s">
        <v>212</v>
      </c>
      <c r="I6424" t="s">
        <v>23</v>
      </c>
      <c r="J6424" t="s">
        <v>7258</v>
      </c>
      <c r="K6424" t="s">
        <v>7801</v>
      </c>
      <c r="L6424" t="s">
        <v>718</v>
      </c>
      <c r="M6424" s="17">
        <f>VLOOKUP($K6424,[1]Budget!$V:$AE,5,0)*IF($C6424="1 - Revenues",1,IF(AND($C6424="5 - Transfers",MID(I6424,15,1)="4"),1,-1))</f>
        <v>0</v>
      </c>
      <c r="N6424" s="17">
        <f>VLOOKUP($K6424,[1]Budget!$V:$AE,6,0)*IF($C6424="1 - Revenues",1,IF(AND($C6424="5 - Transfers",MID(J6424,15,1)="4"),1,-1))</f>
        <v>0</v>
      </c>
      <c r="O6424" s="17">
        <f>IFERROR(IF(RIGHT(LEFT(K6424,15),1)="4",VLOOKUP(K6424,'[1]Budget Worksheet'!A:B,2,0),-1*VLOOKUP(K6424,'[1]Budget Worksheet'!A:B,2,0)),0)</f>
        <v>-300</v>
      </c>
      <c r="P6424" s="17">
        <f>VLOOKUP($K6424,[1]Budget!$V:$AE,8,0)*IF($C6424="1 - Revenues",1,IF(AND($C6424="5 - Transfers",MID($K6424,15,1)="4"),1,-1))</f>
        <v>-300</v>
      </c>
      <c r="Q6424" s="17">
        <f>VLOOKUP($K6424,[1]Budget!$V:$AE,10,0)*IF($C6424="1 - Revenues",1,IF(AND($C6424="5 - Transfers",MID(K6424,15,1)="4"),1,-1))</f>
        <v>0</v>
      </c>
      <c r="S6424" s="18" t="b">
        <f>IF(LEFT(C6424,1)="1",1,-1)*SUMIF([1]Budget!V:V,'Budget Worksheet for Pivot Tabl'!K6424,[1]Budget!AC:AC)=P6424</f>
        <v>1</v>
      </c>
    </row>
    <row r="6425" spans="1:19" x14ac:dyDescent="0.25">
      <c r="A6425" t="s">
        <v>95</v>
      </c>
      <c r="B6425" t="s">
        <v>96</v>
      </c>
      <c r="C6425" t="s">
        <v>9</v>
      </c>
      <c r="D6425" t="str">
        <f t="shared" si="100"/>
        <v>OUTFLOWS</v>
      </c>
      <c r="E6425" t="s">
        <v>106</v>
      </c>
      <c r="F6425" t="s">
        <v>107</v>
      </c>
      <c r="G6425" t="s">
        <v>102</v>
      </c>
      <c r="H6425" t="s">
        <v>212</v>
      </c>
      <c r="I6425" t="s">
        <v>23</v>
      </c>
      <c r="J6425" t="s">
        <v>7258</v>
      </c>
      <c r="K6425" t="s">
        <v>7802</v>
      </c>
      <c r="L6425" t="s">
        <v>7803</v>
      </c>
      <c r="M6425" s="17">
        <f>VLOOKUP($K6425,[1]Budget!$V:$AE,5,0)*IF($C6425="1 - Revenues",1,IF(AND($C6425="5 - Transfers",MID(I6425,15,1)="4"),1,-1))</f>
        <v>-3000</v>
      </c>
      <c r="N6425" s="17">
        <f>VLOOKUP($K6425,[1]Budget!$V:$AE,6,0)*IF($C6425="1 - Revenues",1,IF(AND($C6425="5 - Transfers",MID(J6425,15,1)="4"),1,-1))</f>
        <v>-3000</v>
      </c>
      <c r="O6425" s="17">
        <f>IFERROR(IF(RIGHT(LEFT(K6425,15),1)="4",VLOOKUP(K6425,'[1]Budget Worksheet'!A:B,2,0),-1*VLOOKUP(K6425,'[1]Budget Worksheet'!A:B,2,0)),0)</f>
        <v>-3300</v>
      </c>
      <c r="P6425" s="17">
        <f>VLOOKUP($K6425,[1]Budget!$V:$AE,8,0)*IF($C6425="1 - Revenues",1,IF(AND($C6425="5 - Transfers",MID($K6425,15,1)="4"),1,-1))</f>
        <v>-3300</v>
      </c>
      <c r="Q6425" s="17">
        <f>VLOOKUP($K6425,[1]Budget!$V:$AE,10,0)*IF($C6425="1 - Revenues",1,IF(AND($C6425="5 - Transfers",MID(K6425,15,1)="4"),1,-1))</f>
        <v>0</v>
      </c>
      <c r="S6425" s="18" t="b">
        <f>IF(LEFT(C6425,1)="1",1,-1)*SUMIF([1]Budget!V:V,'Budget Worksheet for Pivot Tabl'!K6425,[1]Budget!AC:AC)=P6425</f>
        <v>1</v>
      </c>
    </row>
    <row r="6426" spans="1:19" x14ac:dyDescent="0.25">
      <c r="A6426" t="s">
        <v>95</v>
      </c>
      <c r="B6426" t="s">
        <v>96</v>
      </c>
      <c r="C6426" t="s">
        <v>9</v>
      </c>
      <c r="D6426" t="str">
        <f t="shared" si="100"/>
        <v>OUTFLOWS</v>
      </c>
      <c r="E6426" t="s">
        <v>106</v>
      </c>
      <c r="F6426" t="s">
        <v>107</v>
      </c>
      <c r="G6426" t="s">
        <v>102</v>
      </c>
      <c r="H6426" t="s">
        <v>212</v>
      </c>
      <c r="I6426" t="s">
        <v>23</v>
      </c>
      <c r="J6426" t="s">
        <v>7258</v>
      </c>
      <c r="K6426" t="s">
        <v>7804</v>
      </c>
      <c r="L6426" t="s">
        <v>478</v>
      </c>
      <c r="M6426" s="17">
        <f>VLOOKUP($K6426,[1]Budget!$V:$AE,5,0)*IF($C6426="1 - Revenues",1,IF(AND($C6426="5 - Transfers",MID(I6426,15,1)="4"),1,-1))</f>
        <v>-32000</v>
      </c>
      <c r="N6426" s="17">
        <f>VLOOKUP($K6426,[1]Budget!$V:$AE,6,0)*IF($C6426="1 - Revenues",1,IF(AND($C6426="5 - Transfers",MID(J6426,15,1)="4"),1,-1))</f>
        <v>-49000</v>
      </c>
      <c r="O6426" s="17">
        <f>IFERROR(IF(RIGHT(LEFT(K6426,15),1)="4",VLOOKUP(K6426,'[1]Budget Worksheet'!A:B,2,0),-1*VLOOKUP(K6426,'[1]Budget Worksheet'!A:B,2,0)),0)</f>
        <v>-50000</v>
      </c>
      <c r="P6426" s="17">
        <f>VLOOKUP($K6426,[1]Budget!$V:$AE,8,0)*IF($C6426="1 - Revenues",1,IF(AND($C6426="5 - Transfers",MID($K6426,15,1)="4"),1,-1))</f>
        <v>-50000</v>
      </c>
      <c r="Q6426" s="17">
        <f>VLOOKUP($K6426,[1]Budget!$V:$AE,10,0)*IF($C6426="1 - Revenues",1,IF(AND($C6426="5 - Transfers",MID(K6426,15,1)="4"),1,-1))</f>
        <v>0</v>
      </c>
      <c r="S6426" s="18" t="b">
        <f>IF(LEFT(C6426,1)="1",1,-1)*SUMIF([1]Budget!V:V,'Budget Worksheet for Pivot Tabl'!K6426,[1]Budget!AC:AC)=P6426</f>
        <v>1</v>
      </c>
    </row>
    <row r="6427" spans="1:19" x14ac:dyDescent="0.25">
      <c r="A6427" t="s">
        <v>95</v>
      </c>
      <c r="B6427" t="s">
        <v>96</v>
      </c>
      <c r="C6427" t="s">
        <v>9</v>
      </c>
      <c r="D6427" t="str">
        <f t="shared" si="100"/>
        <v>OUTFLOWS</v>
      </c>
      <c r="E6427" t="s">
        <v>106</v>
      </c>
      <c r="F6427" t="s">
        <v>107</v>
      </c>
      <c r="G6427" t="s">
        <v>102</v>
      </c>
      <c r="H6427" t="s">
        <v>212</v>
      </c>
      <c r="I6427" t="s">
        <v>23</v>
      </c>
      <c r="J6427" t="s">
        <v>7258</v>
      </c>
      <c r="K6427" t="s">
        <v>7805</v>
      </c>
      <c r="L6427" t="s">
        <v>893</v>
      </c>
      <c r="M6427" s="17">
        <f>VLOOKUP($K6427,[1]Budget!$V:$AE,5,0)*IF($C6427="1 - Revenues",1,IF(AND($C6427="5 - Transfers",MID(I6427,15,1)="4"),1,-1))</f>
        <v>0</v>
      </c>
      <c r="N6427" s="17">
        <f>VLOOKUP($K6427,[1]Budget!$V:$AE,6,0)*IF($C6427="1 - Revenues",1,IF(AND($C6427="5 - Transfers",MID(J6427,15,1)="4"),1,-1))</f>
        <v>0</v>
      </c>
      <c r="O6427" s="17">
        <f>IFERROR(IF(RIGHT(LEFT(K6427,15),1)="4",VLOOKUP(K6427,'[1]Budget Worksheet'!A:B,2,0),-1*VLOOKUP(K6427,'[1]Budget Worksheet'!A:B,2,0)),0)</f>
        <v>0</v>
      </c>
      <c r="P6427" s="17">
        <f>VLOOKUP($K6427,[1]Budget!$V:$AE,8,0)*IF($C6427="1 - Revenues",1,IF(AND($C6427="5 - Transfers",MID($K6427,15,1)="4"),1,-1))</f>
        <v>0</v>
      </c>
      <c r="Q6427" s="17">
        <f>VLOOKUP($K6427,[1]Budget!$V:$AE,10,0)*IF($C6427="1 - Revenues",1,IF(AND($C6427="5 - Transfers",MID(K6427,15,1)="4"),1,-1))</f>
        <v>0</v>
      </c>
      <c r="S6427" s="18" t="b">
        <f>IF(LEFT(C6427,1)="1",1,-1)*SUMIF([1]Budget!V:V,'Budget Worksheet for Pivot Tabl'!K6427,[1]Budget!AC:AC)=P6427</f>
        <v>1</v>
      </c>
    </row>
    <row r="6428" spans="1:19" x14ac:dyDescent="0.25">
      <c r="A6428" t="s">
        <v>95</v>
      </c>
      <c r="B6428" t="s">
        <v>96</v>
      </c>
      <c r="C6428" t="s">
        <v>9</v>
      </c>
      <c r="D6428" t="str">
        <f t="shared" si="100"/>
        <v>OUTFLOWS</v>
      </c>
      <c r="E6428" t="s">
        <v>106</v>
      </c>
      <c r="F6428" t="s">
        <v>107</v>
      </c>
      <c r="G6428" t="s">
        <v>102</v>
      </c>
      <c r="H6428" t="s">
        <v>212</v>
      </c>
      <c r="I6428" t="s">
        <v>23</v>
      </c>
      <c r="J6428" t="s">
        <v>7258</v>
      </c>
      <c r="K6428" t="s">
        <v>7806</v>
      </c>
      <c r="L6428" t="s">
        <v>482</v>
      </c>
      <c r="M6428" s="17">
        <f>VLOOKUP($K6428,[1]Budget!$V:$AE,5,0)*IF($C6428="1 - Revenues",1,IF(AND($C6428="5 - Transfers",MID(I6428,15,1)="4"),1,-1))</f>
        <v>-7000</v>
      </c>
      <c r="N6428" s="17">
        <f>VLOOKUP($K6428,[1]Budget!$V:$AE,6,0)*IF($C6428="1 - Revenues",1,IF(AND($C6428="5 - Transfers",MID(J6428,15,1)="4"),1,-1))</f>
        <v>-4000</v>
      </c>
      <c r="O6428" s="17">
        <f>IFERROR(IF(RIGHT(LEFT(K6428,15),1)="4",VLOOKUP(K6428,'[1]Budget Worksheet'!A:B,2,0),-1*VLOOKUP(K6428,'[1]Budget Worksheet'!A:B,2,0)),0)</f>
        <v>-8000</v>
      </c>
      <c r="P6428" s="17">
        <f>VLOOKUP($K6428,[1]Budget!$V:$AE,8,0)*IF($C6428="1 - Revenues",1,IF(AND($C6428="5 - Transfers",MID($K6428,15,1)="4"),1,-1))</f>
        <v>-8000</v>
      </c>
      <c r="Q6428" s="17">
        <f>VLOOKUP($K6428,[1]Budget!$V:$AE,10,0)*IF($C6428="1 - Revenues",1,IF(AND($C6428="5 - Transfers",MID(K6428,15,1)="4"),1,-1))</f>
        <v>0</v>
      </c>
      <c r="S6428" s="18" t="b">
        <f>IF(LEFT(C6428,1)="1",1,-1)*SUMIF([1]Budget!V:V,'Budget Worksheet for Pivot Tabl'!K6428,[1]Budget!AC:AC)=P6428</f>
        <v>1</v>
      </c>
    </row>
    <row r="6429" spans="1:19" x14ac:dyDescent="0.25">
      <c r="A6429" t="s">
        <v>95</v>
      </c>
      <c r="B6429" t="s">
        <v>96</v>
      </c>
      <c r="C6429" t="s">
        <v>9</v>
      </c>
      <c r="D6429" t="str">
        <f t="shared" si="100"/>
        <v>OUTFLOWS</v>
      </c>
      <c r="E6429" t="s">
        <v>106</v>
      </c>
      <c r="F6429" t="s">
        <v>107</v>
      </c>
      <c r="G6429" t="s">
        <v>102</v>
      </c>
      <c r="H6429" t="s">
        <v>212</v>
      </c>
      <c r="I6429" t="s">
        <v>23</v>
      </c>
      <c r="J6429" t="s">
        <v>7258</v>
      </c>
      <c r="K6429" t="s">
        <v>7807</v>
      </c>
      <c r="L6429" t="s">
        <v>633</v>
      </c>
      <c r="M6429" s="17">
        <f>VLOOKUP($K6429,[1]Budget!$V:$AE,5,0)*IF($C6429="1 - Revenues",1,IF(AND($C6429="5 - Transfers",MID(I6429,15,1)="4"),1,-1))</f>
        <v>-1000</v>
      </c>
      <c r="N6429" s="17">
        <f>VLOOKUP($K6429,[1]Budget!$V:$AE,6,0)*IF($C6429="1 - Revenues",1,IF(AND($C6429="5 - Transfers",MID(J6429,15,1)="4"),1,-1))</f>
        <v>-1000</v>
      </c>
      <c r="O6429" s="17">
        <f>IFERROR(IF(RIGHT(LEFT(K6429,15),1)="4",VLOOKUP(K6429,'[1]Budget Worksheet'!A:B,2,0),-1*VLOOKUP(K6429,'[1]Budget Worksheet'!A:B,2,0)),0)</f>
        <v>-1000</v>
      </c>
      <c r="P6429" s="17">
        <f>VLOOKUP($K6429,[1]Budget!$V:$AE,8,0)*IF($C6429="1 - Revenues",1,IF(AND($C6429="5 - Transfers",MID($K6429,15,1)="4"),1,-1))</f>
        <v>-1000</v>
      </c>
      <c r="Q6429" s="17">
        <f>VLOOKUP($K6429,[1]Budget!$V:$AE,10,0)*IF($C6429="1 - Revenues",1,IF(AND($C6429="5 - Transfers",MID(K6429,15,1)="4"),1,-1))</f>
        <v>0</v>
      </c>
      <c r="S6429" s="18" t="b">
        <f>IF(LEFT(C6429,1)="1",1,-1)*SUMIF([1]Budget!V:V,'Budget Worksheet for Pivot Tabl'!K6429,[1]Budget!AC:AC)=P6429</f>
        <v>1</v>
      </c>
    </row>
    <row r="6430" spans="1:19" x14ac:dyDescent="0.25">
      <c r="A6430" t="s">
        <v>95</v>
      </c>
      <c r="B6430" t="s">
        <v>96</v>
      </c>
      <c r="C6430" t="s">
        <v>9</v>
      </c>
      <c r="D6430" t="str">
        <f t="shared" si="100"/>
        <v>OUTFLOWS</v>
      </c>
      <c r="E6430" t="s">
        <v>106</v>
      </c>
      <c r="F6430" t="s">
        <v>107</v>
      </c>
      <c r="G6430" t="s">
        <v>102</v>
      </c>
      <c r="H6430" t="s">
        <v>212</v>
      </c>
      <c r="I6430" t="s">
        <v>23</v>
      </c>
      <c r="J6430" t="s">
        <v>7258</v>
      </c>
      <c r="K6430" t="s">
        <v>7808</v>
      </c>
      <c r="L6430" t="s">
        <v>635</v>
      </c>
      <c r="M6430" s="17">
        <f>VLOOKUP($K6430,[1]Budget!$V:$AE,5,0)*IF($C6430="1 - Revenues",1,IF(AND($C6430="5 - Transfers",MID(I6430,15,1)="4"),1,-1))</f>
        <v>-1000</v>
      </c>
      <c r="N6430" s="17">
        <f>VLOOKUP($K6430,[1]Budget!$V:$AE,6,0)*IF($C6430="1 - Revenues",1,IF(AND($C6430="5 - Transfers",MID(J6430,15,1)="4"),1,-1))</f>
        <v>0</v>
      </c>
      <c r="O6430" s="17">
        <f>IFERROR(IF(RIGHT(LEFT(K6430,15),1)="4",VLOOKUP(K6430,'[1]Budget Worksheet'!A:B,2,0),-1*VLOOKUP(K6430,'[1]Budget Worksheet'!A:B,2,0)),0)</f>
        <v>-1400</v>
      </c>
      <c r="P6430" s="17">
        <f>VLOOKUP($K6430,[1]Budget!$V:$AE,8,0)*IF($C6430="1 - Revenues",1,IF(AND($C6430="5 - Transfers",MID($K6430,15,1)="4"),1,-1))</f>
        <v>-1400</v>
      </c>
      <c r="Q6430" s="17">
        <f>VLOOKUP($K6430,[1]Budget!$V:$AE,10,0)*IF($C6430="1 - Revenues",1,IF(AND($C6430="5 - Transfers",MID(K6430,15,1)="4"),1,-1))</f>
        <v>0</v>
      </c>
      <c r="S6430" s="18" t="b">
        <f>IF(LEFT(C6430,1)="1",1,-1)*SUMIF([1]Budget!V:V,'Budget Worksheet for Pivot Tabl'!K6430,[1]Budget!AC:AC)=P6430</f>
        <v>1</v>
      </c>
    </row>
    <row r="6431" spans="1:19" x14ac:dyDescent="0.25">
      <c r="A6431" t="s">
        <v>95</v>
      </c>
      <c r="B6431" t="s">
        <v>96</v>
      </c>
      <c r="C6431" t="s">
        <v>9</v>
      </c>
      <c r="D6431" t="str">
        <f t="shared" si="100"/>
        <v>OUTFLOWS</v>
      </c>
      <c r="E6431" t="s">
        <v>106</v>
      </c>
      <c r="F6431" t="s">
        <v>107</v>
      </c>
      <c r="G6431" t="s">
        <v>102</v>
      </c>
      <c r="H6431" t="s">
        <v>212</v>
      </c>
      <c r="I6431" t="s">
        <v>23</v>
      </c>
      <c r="J6431" t="s">
        <v>7258</v>
      </c>
      <c r="K6431" t="s">
        <v>7809</v>
      </c>
      <c r="L6431" t="s">
        <v>484</v>
      </c>
      <c r="M6431" s="17">
        <f>VLOOKUP($K6431,[1]Budget!$V:$AE,5,0)*IF($C6431="1 - Revenues",1,IF(AND($C6431="5 - Transfers",MID(I6431,15,1)="4"),1,-1))</f>
        <v>-1000</v>
      </c>
      <c r="N6431" s="17">
        <f>VLOOKUP($K6431,[1]Budget!$V:$AE,6,0)*IF($C6431="1 - Revenues",1,IF(AND($C6431="5 - Transfers",MID(J6431,15,1)="4"),1,-1))</f>
        <v>0</v>
      </c>
      <c r="O6431" s="17">
        <f>IFERROR(IF(RIGHT(LEFT(K6431,15),1)="4",VLOOKUP(K6431,'[1]Budget Worksheet'!A:B,2,0),-1*VLOOKUP(K6431,'[1]Budget Worksheet'!A:B,2,0)),0)</f>
        <v>-500</v>
      </c>
      <c r="P6431" s="17">
        <f>VLOOKUP($K6431,[1]Budget!$V:$AE,8,0)*IF($C6431="1 - Revenues",1,IF(AND($C6431="5 - Transfers",MID($K6431,15,1)="4"),1,-1))</f>
        <v>-500</v>
      </c>
      <c r="Q6431" s="17">
        <f>VLOOKUP($K6431,[1]Budget!$V:$AE,10,0)*IF($C6431="1 - Revenues",1,IF(AND($C6431="5 - Transfers",MID(K6431,15,1)="4"),1,-1))</f>
        <v>0</v>
      </c>
      <c r="S6431" s="18" t="b">
        <f>IF(LEFT(C6431,1)="1",1,-1)*SUMIF([1]Budget!V:V,'Budget Worksheet for Pivot Tabl'!K6431,[1]Budget!AC:AC)=P6431</f>
        <v>1</v>
      </c>
    </row>
    <row r="6432" spans="1:19" x14ac:dyDescent="0.25">
      <c r="A6432" t="s">
        <v>95</v>
      </c>
      <c r="B6432" t="s">
        <v>96</v>
      </c>
      <c r="C6432" t="s">
        <v>9</v>
      </c>
      <c r="D6432" t="str">
        <f t="shared" si="100"/>
        <v>OUTFLOWS</v>
      </c>
      <c r="E6432" t="s">
        <v>106</v>
      </c>
      <c r="F6432" t="s">
        <v>107</v>
      </c>
      <c r="G6432" t="s">
        <v>102</v>
      </c>
      <c r="H6432" t="s">
        <v>212</v>
      </c>
      <c r="I6432" t="s">
        <v>23</v>
      </c>
      <c r="J6432" t="s">
        <v>7258</v>
      </c>
      <c r="K6432" t="s">
        <v>7810</v>
      </c>
      <c r="L6432" t="s">
        <v>640</v>
      </c>
      <c r="M6432" s="17">
        <f>VLOOKUP($K6432,[1]Budget!$V:$AE,5,0)*IF($C6432="1 - Revenues",1,IF(AND($C6432="5 - Transfers",MID(I6432,15,1)="4"),1,-1))</f>
        <v>-8000</v>
      </c>
      <c r="N6432" s="17">
        <f>VLOOKUP($K6432,[1]Budget!$V:$AE,6,0)*IF($C6432="1 - Revenues",1,IF(AND($C6432="5 - Transfers",MID(J6432,15,1)="4"),1,-1))</f>
        <v>-1000</v>
      </c>
      <c r="O6432" s="17">
        <f>IFERROR(IF(RIGHT(LEFT(K6432,15),1)="4",VLOOKUP(K6432,'[1]Budget Worksheet'!A:B,2,0),-1*VLOOKUP(K6432,'[1]Budget Worksheet'!A:B,2,0)),0)</f>
        <v>-3000</v>
      </c>
      <c r="P6432" s="17">
        <f>VLOOKUP($K6432,[1]Budget!$V:$AE,8,0)*IF($C6432="1 - Revenues",1,IF(AND($C6432="5 - Transfers",MID($K6432,15,1)="4"),1,-1))</f>
        <v>-3000</v>
      </c>
      <c r="Q6432" s="17">
        <f>VLOOKUP($K6432,[1]Budget!$V:$AE,10,0)*IF($C6432="1 - Revenues",1,IF(AND($C6432="5 - Transfers",MID(K6432,15,1)="4"),1,-1))</f>
        <v>0</v>
      </c>
      <c r="S6432" s="18" t="b">
        <f>IF(LEFT(C6432,1)="1",1,-1)*SUMIF([1]Budget!V:V,'Budget Worksheet for Pivot Tabl'!K6432,[1]Budget!AC:AC)=P6432</f>
        <v>1</v>
      </c>
    </row>
    <row r="6433" spans="1:19" x14ac:dyDescent="0.25">
      <c r="A6433" t="s">
        <v>95</v>
      </c>
      <c r="B6433" t="s">
        <v>96</v>
      </c>
      <c r="C6433" t="s">
        <v>9</v>
      </c>
      <c r="D6433" t="str">
        <f t="shared" si="100"/>
        <v>OUTFLOWS</v>
      </c>
      <c r="E6433" t="s">
        <v>106</v>
      </c>
      <c r="F6433" t="s">
        <v>107</v>
      </c>
      <c r="G6433" t="s">
        <v>102</v>
      </c>
      <c r="H6433" t="s">
        <v>212</v>
      </c>
      <c r="I6433" t="s">
        <v>23</v>
      </c>
      <c r="J6433" t="s">
        <v>7258</v>
      </c>
      <c r="K6433" t="s">
        <v>7811</v>
      </c>
      <c r="L6433" t="s">
        <v>792</v>
      </c>
      <c r="M6433" s="17">
        <f>VLOOKUP($K6433,[1]Budget!$V:$AE,5,0)*IF($C6433="1 - Revenues",1,IF(AND($C6433="5 - Transfers",MID(I6433,15,1)="4"),1,-1))</f>
        <v>-2000</v>
      </c>
      <c r="N6433" s="17">
        <f>VLOOKUP($K6433,[1]Budget!$V:$AE,6,0)*IF($C6433="1 - Revenues",1,IF(AND($C6433="5 - Transfers",MID(J6433,15,1)="4"),1,-1))</f>
        <v>-4000</v>
      </c>
      <c r="O6433" s="17">
        <f>IFERROR(IF(RIGHT(LEFT(K6433,15),1)="4",VLOOKUP(K6433,'[1]Budget Worksheet'!A:B,2,0),-1*VLOOKUP(K6433,'[1]Budget Worksheet'!A:B,2,0)),0)</f>
        <v>-1800</v>
      </c>
      <c r="P6433" s="17">
        <f>VLOOKUP($K6433,[1]Budget!$V:$AE,8,0)*IF($C6433="1 - Revenues",1,IF(AND($C6433="5 - Transfers",MID($K6433,15,1)="4"),1,-1))</f>
        <v>-1800</v>
      </c>
      <c r="Q6433" s="17">
        <f>VLOOKUP($K6433,[1]Budget!$V:$AE,10,0)*IF($C6433="1 - Revenues",1,IF(AND($C6433="5 - Transfers",MID(K6433,15,1)="4"),1,-1))</f>
        <v>0</v>
      </c>
      <c r="S6433" s="18" t="b">
        <f>IF(LEFT(C6433,1)="1",1,-1)*SUMIF([1]Budget!V:V,'Budget Worksheet for Pivot Tabl'!K6433,[1]Budget!AC:AC)=P6433</f>
        <v>1</v>
      </c>
    </row>
    <row r="6434" spans="1:19" x14ac:dyDescent="0.25">
      <c r="A6434" t="s">
        <v>95</v>
      </c>
      <c r="B6434" t="s">
        <v>96</v>
      </c>
      <c r="C6434" t="s">
        <v>9</v>
      </c>
      <c r="D6434" t="str">
        <f t="shared" si="100"/>
        <v>OUTFLOWS</v>
      </c>
      <c r="E6434" t="s">
        <v>106</v>
      </c>
      <c r="F6434" t="s">
        <v>107</v>
      </c>
      <c r="G6434" t="s">
        <v>102</v>
      </c>
      <c r="H6434" t="s">
        <v>212</v>
      </c>
      <c r="I6434" t="s">
        <v>23</v>
      </c>
      <c r="J6434" t="s">
        <v>7258</v>
      </c>
      <c r="K6434" t="s">
        <v>7812</v>
      </c>
      <c r="L6434" t="s">
        <v>7813</v>
      </c>
      <c r="M6434" s="17">
        <f>VLOOKUP($K6434,[1]Budget!$V:$AE,5,0)*IF($C6434="1 - Revenues",1,IF(AND($C6434="5 - Transfers",MID(I6434,15,1)="4"),1,-1))</f>
        <v>-5000</v>
      </c>
      <c r="N6434" s="17">
        <f>VLOOKUP($K6434,[1]Budget!$V:$AE,6,0)*IF($C6434="1 - Revenues",1,IF(AND($C6434="5 - Transfers",MID(J6434,15,1)="4"),1,-1))</f>
        <v>-4000</v>
      </c>
      <c r="O6434" s="17">
        <f>IFERROR(IF(RIGHT(LEFT(K6434,15),1)="4",VLOOKUP(K6434,'[1]Budget Worksheet'!A:B,2,0),-1*VLOOKUP(K6434,'[1]Budget Worksheet'!A:B,2,0)),0)</f>
        <v>-10000</v>
      </c>
      <c r="P6434" s="17">
        <f>VLOOKUP($K6434,[1]Budget!$V:$AE,8,0)*IF($C6434="1 - Revenues",1,IF(AND($C6434="5 - Transfers",MID($K6434,15,1)="4"),1,-1))</f>
        <v>-10000</v>
      </c>
      <c r="Q6434" s="17">
        <f>VLOOKUP($K6434,[1]Budget!$V:$AE,10,0)*IF($C6434="1 - Revenues",1,IF(AND($C6434="5 - Transfers",MID(K6434,15,1)="4"),1,-1))</f>
        <v>0</v>
      </c>
      <c r="S6434" s="18" t="b">
        <f>IF(LEFT(C6434,1)="1",1,-1)*SUMIF([1]Budget!V:V,'Budget Worksheet for Pivot Tabl'!K6434,[1]Budget!AC:AC)=P6434</f>
        <v>1</v>
      </c>
    </row>
    <row r="6435" spans="1:19" x14ac:dyDescent="0.25">
      <c r="A6435" t="s">
        <v>95</v>
      </c>
      <c r="B6435" t="s">
        <v>96</v>
      </c>
      <c r="C6435" t="s">
        <v>9</v>
      </c>
      <c r="D6435" t="str">
        <f t="shared" si="100"/>
        <v>OUTFLOWS</v>
      </c>
      <c r="E6435" t="s">
        <v>106</v>
      </c>
      <c r="F6435" t="s">
        <v>107</v>
      </c>
      <c r="G6435" t="s">
        <v>102</v>
      </c>
      <c r="H6435" t="s">
        <v>212</v>
      </c>
      <c r="I6435" t="s">
        <v>23</v>
      </c>
      <c r="J6435" t="s">
        <v>7258</v>
      </c>
      <c r="K6435" t="s">
        <v>7814</v>
      </c>
      <c r="L6435" t="s">
        <v>7815</v>
      </c>
      <c r="M6435" s="17">
        <f>VLOOKUP($K6435,[1]Budget!$V:$AE,5,0)*IF($C6435="1 - Revenues",1,IF(AND($C6435="5 - Transfers",MID(I6435,15,1)="4"),1,-1))</f>
        <v>-1000</v>
      </c>
      <c r="N6435" s="17">
        <f>VLOOKUP($K6435,[1]Budget!$V:$AE,6,0)*IF($C6435="1 - Revenues",1,IF(AND($C6435="5 - Transfers",MID(J6435,15,1)="4"),1,-1))</f>
        <v>-3000</v>
      </c>
      <c r="O6435" s="17">
        <f>IFERROR(IF(RIGHT(LEFT(K6435,15),1)="4",VLOOKUP(K6435,'[1]Budget Worksheet'!A:B,2,0),-1*VLOOKUP(K6435,'[1]Budget Worksheet'!A:B,2,0)),0)</f>
        <v>-4000</v>
      </c>
      <c r="P6435" s="17">
        <f>VLOOKUP($K6435,[1]Budget!$V:$AE,8,0)*IF($C6435="1 - Revenues",1,IF(AND($C6435="5 - Transfers",MID($K6435,15,1)="4"),1,-1))</f>
        <v>-4000</v>
      </c>
      <c r="Q6435" s="17">
        <f>VLOOKUP($K6435,[1]Budget!$V:$AE,10,0)*IF($C6435="1 - Revenues",1,IF(AND($C6435="5 - Transfers",MID(K6435,15,1)="4"),1,-1))</f>
        <v>0</v>
      </c>
      <c r="S6435" s="18" t="b">
        <f>IF(LEFT(C6435,1)="1",1,-1)*SUMIF([1]Budget!V:V,'Budget Worksheet for Pivot Tabl'!K6435,[1]Budget!AC:AC)=P6435</f>
        <v>1</v>
      </c>
    </row>
    <row r="6436" spans="1:19" x14ac:dyDescent="0.25">
      <c r="A6436" t="s">
        <v>95</v>
      </c>
      <c r="B6436" t="s">
        <v>96</v>
      </c>
      <c r="C6436" t="s">
        <v>9</v>
      </c>
      <c r="D6436" t="str">
        <f t="shared" si="100"/>
        <v>OUTFLOWS</v>
      </c>
      <c r="E6436" t="s">
        <v>106</v>
      </c>
      <c r="F6436" t="s">
        <v>107</v>
      </c>
      <c r="G6436" t="s">
        <v>102</v>
      </c>
      <c r="H6436" t="s">
        <v>212</v>
      </c>
      <c r="I6436" t="s">
        <v>23</v>
      </c>
      <c r="J6436" t="s">
        <v>7258</v>
      </c>
      <c r="K6436" t="s">
        <v>7816</v>
      </c>
      <c r="L6436" t="s">
        <v>490</v>
      </c>
      <c r="M6436" s="17">
        <f>VLOOKUP($K6436,[1]Budget!$V:$AE,5,0)*IF($C6436="1 - Revenues",1,IF(AND($C6436="5 - Transfers",MID(I6436,15,1)="4"),1,-1))</f>
        <v>-29000</v>
      </c>
      <c r="N6436" s="17">
        <f>VLOOKUP($K6436,[1]Budget!$V:$AE,6,0)*IF($C6436="1 - Revenues",1,IF(AND($C6436="5 - Transfers",MID(J6436,15,1)="4"),1,-1))</f>
        <v>-39000</v>
      </c>
      <c r="O6436" s="17">
        <f>IFERROR(IF(RIGHT(LEFT(K6436,15),1)="4",VLOOKUP(K6436,'[1]Budget Worksheet'!A:B,2,0),-1*VLOOKUP(K6436,'[1]Budget Worksheet'!A:B,2,0)),0)</f>
        <v>-40000</v>
      </c>
      <c r="P6436" s="17">
        <f>VLOOKUP($K6436,[1]Budget!$V:$AE,8,0)*IF($C6436="1 - Revenues",1,IF(AND($C6436="5 - Transfers",MID($K6436,15,1)="4"),1,-1))</f>
        <v>-40000</v>
      </c>
      <c r="Q6436" s="17">
        <f>VLOOKUP($K6436,[1]Budget!$V:$AE,10,0)*IF($C6436="1 - Revenues",1,IF(AND($C6436="5 - Transfers",MID(K6436,15,1)="4"),1,-1))</f>
        <v>0</v>
      </c>
      <c r="S6436" s="18" t="b">
        <f>IF(LEFT(C6436,1)="1",1,-1)*SUMIF([1]Budget!V:V,'Budget Worksheet for Pivot Tabl'!K6436,[1]Budget!AC:AC)=P6436</f>
        <v>1</v>
      </c>
    </row>
    <row r="6437" spans="1:19" x14ac:dyDescent="0.25">
      <c r="A6437" t="s">
        <v>95</v>
      </c>
      <c r="B6437" t="s">
        <v>96</v>
      </c>
      <c r="C6437" t="s">
        <v>9</v>
      </c>
      <c r="D6437" t="str">
        <f t="shared" si="100"/>
        <v>OUTFLOWS</v>
      </c>
      <c r="E6437" t="s">
        <v>106</v>
      </c>
      <c r="F6437" t="s">
        <v>107</v>
      </c>
      <c r="G6437" t="s">
        <v>102</v>
      </c>
      <c r="H6437" t="s">
        <v>212</v>
      </c>
      <c r="I6437" t="s">
        <v>23</v>
      </c>
      <c r="J6437" t="s">
        <v>7258</v>
      </c>
      <c r="K6437" t="s">
        <v>7817</v>
      </c>
      <c r="L6437" t="s">
        <v>905</v>
      </c>
      <c r="M6437" s="17">
        <f>VLOOKUP($K6437,[1]Budget!$V:$AE,5,0)*IF($C6437="1 - Revenues",1,IF(AND($C6437="5 - Transfers",MID(I6437,15,1)="4"),1,-1))</f>
        <v>0</v>
      </c>
      <c r="N6437" s="17">
        <f>VLOOKUP($K6437,[1]Budget!$V:$AE,6,0)*IF($C6437="1 - Revenues",1,IF(AND($C6437="5 - Transfers",MID(J6437,15,1)="4"),1,-1))</f>
        <v>0</v>
      </c>
      <c r="O6437" s="17">
        <f>IFERROR(IF(RIGHT(LEFT(K6437,15),1)="4",VLOOKUP(K6437,'[1]Budget Worksheet'!A:B,2,0),-1*VLOOKUP(K6437,'[1]Budget Worksheet'!A:B,2,0)),0)</f>
        <v>-600</v>
      </c>
      <c r="P6437" s="17">
        <f>VLOOKUP($K6437,[1]Budget!$V:$AE,8,0)*IF($C6437="1 - Revenues",1,IF(AND($C6437="5 - Transfers",MID($K6437,15,1)="4"),1,-1))</f>
        <v>-600</v>
      </c>
      <c r="Q6437" s="17">
        <f>VLOOKUP($K6437,[1]Budget!$V:$AE,10,0)*IF($C6437="1 - Revenues",1,IF(AND($C6437="5 - Transfers",MID(K6437,15,1)="4"),1,-1))</f>
        <v>0</v>
      </c>
      <c r="S6437" s="18" t="b">
        <f>IF(LEFT(C6437,1)="1",1,-1)*SUMIF([1]Budget!V:V,'Budget Worksheet for Pivot Tabl'!K6437,[1]Budget!AC:AC)=P6437</f>
        <v>1</v>
      </c>
    </row>
    <row r="6438" spans="1:19" x14ac:dyDescent="0.25">
      <c r="A6438" t="s">
        <v>95</v>
      </c>
      <c r="B6438" t="s">
        <v>96</v>
      </c>
      <c r="C6438" t="s">
        <v>9</v>
      </c>
      <c r="D6438" t="str">
        <f t="shared" si="100"/>
        <v>OUTFLOWS</v>
      </c>
      <c r="E6438" t="s">
        <v>106</v>
      </c>
      <c r="F6438" t="s">
        <v>107</v>
      </c>
      <c r="G6438" t="s">
        <v>102</v>
      </c>
      <c r="H6438" t="s">
        <v>212</v>
      </c>
      <c r="I6438" t="s">
        <v>23</v>
      </c>
      <c r="J6438" t="s">
        <v>7258</v>
      </c>
      <c r="K6438" t="s">
        <v>7818</v>
      </c>
      <c r="L6438" t="s">
        <v>1395</v>
      </c>
      <c r="M6438" s="17">
        <f>VLOOKUP($K6438,[1]Budget!$V:$AE,5,0)*IF($C6438="1 - Revenues",1,IF(AND($C6438="5 - Transfers",MID(I6438,15,1)="4"),1,-1))</f>
        <v>-5000</v>
      </c>
      <c r="N6438" s="17">
        <f>VLOOKUP($K6438,[1]Budget!$V:$AE,6,0)*IF($C6438="1 - Revenues",1,IF(AND($C6438="5 - Transfers",MID(J6438,15,1)="4"),1,-1))</f>
        <v>0</v>
      </c>
      <c r="O6438" s="17">
        <f>IFERROR(IF(RIGHT(LEFT(K6438,15),1)="4",VLOOKUP(K6438,'[1]Budget Worksheet'!A:B,2,0),-1*VLOOKUP(K6438,'[1]Budget Worksheet'!A:B,2,0)),0)</f>
        <v>0</v>
      </c>
      <c r="P6438" s="17">
        <f>VLOOKUP($K6438,[1]Budget!$V:$AE,8,0)*IF($C6438="1 - Revenues",1,IF(AND($C6438="5 - Transfers",MID($K6438,15,1)="4"),1,-1))</f>
        <v>0</v>
      </c>
      <c r="Q6438" s="17">
        <f>VLOOKUP($K6438,[1]Budget!$V:$AE,10,0)*IF($C6438="1 - Revenues",1,IF(AND($C6438="5 - Transfers",MID(K6438,15,1)="4"),1,-1))</f>
        <v>0</v>
      </c>
      <c r="S6438" s="18" t="b">
        <f>IF(LEFT(C6438,1)="1",1,-1)*SUMIF([1]Budget!V:V,'Budget Worksheet for Pivot Tabl'!K6438,[1]Budget!AC:AC)=P6438</f>
        <v>1</v>
      </c>
    </row>
    <row r="6439" spans="1:19" x14ac:dyDescent="0.25">
      <c r="A6439" t="s">
        <v>95</v>
      </c>
      <c r="B6439" t="s">
        <v>96</v>
      </c>
      <c r="C6439" t="s">
        <v>9</v>
      </c>
      <c r="D6439" t="str">
        <f t="shared" si="100"/>
        <v>OUTFLOWS</v>
      </c>
      <c r="E6439" t="s">
        <v>106</v>
      </c>
      <c r="F6439" t="s">
        <v>107</v>
      </c>
      <c r="G6439" t="s">
        <v>102</v>
      </c>
      <c r="H6439" t="s">
        <v>212</v>
      </c>
      <c r="I6439" t="s">
        <v>23</v>
      </c>
      <c r="J6439" t="s">
        <v>7258</v>
      </c>
      <c r="K6439" t="s">
        <v>7819</v>
      </c>
      <c r="L6439" t="s">
        <v>492</v>
      </c>
      <c r="M6439" s="17">
        <f>VLOOKUP($K6439,[1]Budget!$V:$AE,5,0)*IF($C6439="1 - Revenues",1,IF(AND($C6439="5 - Transfers",MID(I6439,15,1)="4"),1,-1))</f>
        <v>-1000</v>
      </c>
      <c r="N6439" s="17">
        <f>VLOOKUP($K6439,[1]Budget!$V:$AE,6,0)*IF($C6439="1 - Revenues",1,IF(AND($C6439="5 - Transfers",MID(J6439,15,1)="4"),1,-1))</f>
        <v>0</v>
      </c>
      <c r="O6439" s="17">
        <f>IFERROR(IF(RIGHT(LEFT(K6439,15),1)="4",VLOOKUP(K6439,'[1]Budget Worksheet'!A:B,2,0),-1*VLOOKUP(K6439,'[1]Budget Worksheet'!A:B,2,0)),0)</f>
        <v>0</v>
      </c>
      <c r="P6439" s="17">
        <f>VLOOKUP($K6439,[1]Budget!$V:$AE,8,0)*IF($C6439="1 - Revenues",1,IF(AND($C6439="5 - Transfers",MID($K6439,15,1)="4"),1,-1))</f>
        <v>0</v>
      </c>
      <c r="Q6439" s="17">
        <f>VLOOKUP($K6439,[1]Budget!$V:$AE,10,0)*IF($C6439="1 - Revenues",1,IF(AND($C6439="5 - Transfers",MID(K6439,15,1)="4"),1,-1))</f>
        <v>0</v>
      </c>
      <c r="S6439" s="18" t="b">
        <f>IF(LEFT(C6439,1)="1",1,-1)*SUMIF([1]Budget!V:V,'Budget Worksheet for Pivot Tabl'!K6439,[1]Budget!AC:AC)=P6439</f>
        <v>1</v>
      </c>
    </row>
    <row r="6440" spans="1:19" x14ac:dyDescent="0.25">
      <c r="A6440" t="s">
        <v>95</v>
      </c>
      <c r="B6440" t="s">
        <v>96</v>
      </c>
      <c r="C6440" t="s">
        <v>9</v>
      </c>
      <c r="D6440" t="str">
        <f t="shared" si="100"/>
        <v>OUTFLOWS</v>
      </c>
      <c r="E6440" t="s">
        <v>106</v>
      </c>
      <c r="F6440" t="s">
        <v>107</v>
      </c>
      <c r="G6440" t="s">
        <v>102</v>
      </c>
      <c r="H6440" t="s">
        <v>212</v>
      </c>
      <c r="I6440" t="s">
        <v>23</v>
      </c>
      <c r="J6440" t="s">
        <v>7258</v>
      </c>
      <c r="K6440" t="s">
        <v>7820</v>
      </c>
      <c r="L6440" t="s">
        <v>7821</v>
      </c>
      <c r="M6440" s="17">
        <f>VLOOKUP($K6440,[1]Budget!$V:$AE,5,0)*IF($C6440="1 - Revenues",1,IF(AND($C6440="5 - Transfers",MID(I6440,15,1)="4"),1,-1))</f>
        <v>-19000</v>
      </c>
      <c r="N6440" s="17">
        <f>VLOOKUP($K6440,[1]Budget!$V:$AE,6,0)*IF($C6440="1 - Revenues",1,IF(AND($C6440="5 - Transfers",MID(J6440,15,1)="4"),1,-1))</f>
        <v>-8000</v>
      </c>
      <c r="O6440" s="17">
        <f>IFERROR(IF(RIGHT(LEFT(K6440,15),1)="4",VLOOKUP(K6440,'[1]Budget Worksheet'!A:B,2,0),-1*VLOOKUP(K6440,'[1]Budget Worksheet'!A:B,2,0)),0)</f>
        <v>-10000</v>
      </c>
      <c r="P6440" s="17">
        <f>VLOOKUP($K6440,[1]Budget!$V:$AE,8,0)*IF($C6440="1 - Revenues",1,IF(AND($C6440="5 - Transfers",MID($K6440,15,1)="4"),1,-1))</f>
        <v>-10000</v>
      </c>
      <c r="Q6440" s="17">
        <f>VLOOKUP($K6440,[1]Budget!$V:$AE,10,0)*IF($C6440="1 - Revenues",1,IF(AND($C6440="5 - Transfers",MID(K6440,15,1)="4"),1,-1))</f>
        <v>0</v>
      </c>
      <c r="S6440" s="18" t="b">
        <f>IF(LEFT(C6440,1)="1",1,-1)*SUMIF([1]Budget!V:V,'Budget Worksheet for Pivot Tabl'!K6440,[1]Budget!AC:AC)=P6440</f>
        <v>1</v>
      </c>
    </row>
    <row r="6441" spans="1:19" x14ac:dyDescent="0.25">
      <c r="A6441" t="s">
        <v>95</v>
      </c>
      <c r="B6441" t="s">
        <v>96</v>
      </c>
      <c r="C6441" t="s">
        <v>9</v>
      </c>
      <c r="D6441" t="str">
        <f t="shared" si="100"/>
        <v>OUTFLOWS</v>
      </c>
      <c r="E6441" t="s">
        <v>106</v>
      </c>
      <c r="F6441" t="s">
        <v>107</v>
      </c>
      <c r="G6441" t="s">
        <v>102</v>
      </c>
      <c r="H6441" t="s">
        <v>212</v>
      </c>
      <c r="I6441" t="s">
        <v>23</v>
      </c>
      <c r="J6441" t="s">
        <v>7258</v>
      </c>
      <c r="K6441" t="s">
        <v>7822</v>
      </c>
      <c r="L6441" t="s">
        <v>496</v>
      </c>
      <c r="M6441" s="17">
        <f>VLOOKUP($K6441,[1]Budget!$V:$AE,5,0)*IF($C6441="1 - Revenues",1,IF(AND($C6441="5 - Transfers",MID(I6441,15,1)="4"),1,-1))</f>
        <v>-310000</v>
      </c>
      <c r="N6441" s="17">
        <f>VLOOKUP($K6441,[1]Budget!$V:$AE,6,0)*IF($C6441="1 - Revenues",1,IF(AND($C6441="5 - Transfers",MID(J6441,15,1)="4"),1,-1))</f>
        <v>-101000</v>
      </c>
      <c r="O6441" s="17">
        <f>IFERROR(IF(RIGHT(LEFT(K6441,15),1)="4",VLOOKUP(K6441,'[1]Budget Worksheet'!A:B,2,0),-1*VLOOKUP(K6441,'[1]Budget Worksheet'!A:B,2,0)),0)</f>
        <v>0</v>
      </c>
      <c r="P6441" s="17">
        <f>VLOOKUP($K6441,[1]Budget!$V:$AE,8,0)*IF($C6441="1 - Revenues",1,IF(AND($C6441="5 - Transfers",MID($K6441,15,1)="4"),1,-1))</f>
        <v>0</v>
      </c>
      <c r="Q6441" s="17">
        <f>VLOOKUP($K6441,[1]Budget!$V:$AE,10,0)*IF($C6441="1 - Revenues",1,IF(AND($C6441="5 - Transfers",MID(K6441,15,1)="4"),1,-1))</f>
        <v>0</v>
      </c>
      <c r="S6441" s="18" t="b">
        <f>IF(LEFT(C6441,1)="1",1,-1)*SUMIF([1]Budget!V:V,'Budget Worksheet for Pivot Tabl'!K6441,[1]Budget!AC:AC)=P6441</f>
        <v>1</v>
      </c>
    </row>
    <row r="6442" spans="1:19" x14ac:dyDescent="0.25">
      <c r="A6442" t="s">
        <v>95</v>
      </c>
      <c r="B6442" t="s">
        <v>96</v>
      </c>
      <c r="C6442" t="s">
        <v>9</v>
      </c>
      <c r="D6442" t="str">
        <f t="shared" si="100"/>
        <v>OUTFLOWS</v>
      </c>
      <c r="E6442" t="s">
        <v>106</v>
      </c>
      <c r="F6442" t="s">
        <v>107</v>
      </c>
      <c r="G6442" t="s">
        <v>102</v>
      </c>
      <c r="H6442" t="s">
        <v>212</v>
      </c>
      <c r="I6442" t="s">
        <v>23</v>
      </c>
      <c r="J6442" t="s">
        <v>7258</v>
      </c>
      <c r="K6442" t="s">
        <v>7823</v>
      </c>
      <c r="L6442" t="s">
        <v>7824</v>
      </c>
      <c r="M6442" s="17">
        <f>VLOOKUP($K6442,[1]Budget!$V:$AE,5,0)*IF($C6442="1 - Revenues",1,IF(AND($C6442="5 - Transfers",MID(I6442,15,1)="4"),1,-1))</f>
        <v>-62000</v>
      </c>
      <c r="N6442" s="17">
        <f>VLOOKUP($K6442,[1]Budget!$V:$AE,6,0)*IF($C6442="1 - Revenues",1,IF(AND($C6442="5 - Transfers",MID(J6442,15,1)="4"),1,-1))</f>
        <v>-185000</v>
      </c>
      <c r="O6442" s="17">
        <f>IFERROR(IF(RIGHT(LEFT(K6442,15),1)="4",VLOOKUP(K6442,'[1]Budget Worksheet'!A:B,2,0),-1*VLOOKUP(K6442,'[1]Budget Worksheet'!A:B,2,0)),0)</f>
        <v>-100000</v>
      </c>
      <c r="P6442" s="17">
        <f>VLOOKUP($K6442,[1]Budget!$V:$AE,8,0)*IF($C6442="1 - Revenues",1,IF(AND($C6442="5 - Transfers",MID($K6442,15,1)="4"),1,-1))</f>
        <v>-100000</v>
      </c>
      <c r="Q6442" s="17">
        <f>VLOOKUP($K6442,[1]Budget!$V:$AE,10,0)*IF($C6442="1 - Revenues",1,IF(AND($C6442="5 - Transfers",MID(K6442,15,1)="4"),1,-1))</f>
        <v>0</v>
      </c>
      <c r="S6442" s="18" t="b">
        <f>IF(LEFT(C6442,1)="1",1,-1)*SUMIF([1]Budget!V:V,'Budget Worksheet for Pivot Tabl'!K6442,[1]Budget!AC:AC)=P6442</f>
        <v>1</v>
      </c>
    </row>
    <row r="6443" spans="1:19" x14ac:dyDescent="0.25">
      <c r="A6443" t="s">
        <v>95</v>
      </c>
      <c r="B6443" t="s">
        <v>96</v>
      </c>
      <c r="C6443" t="s">
        <v>9</v>
      </c>
      <c r="D6443" t="str">
        <f t="shared" si="100"/>
        <v>OUTFLOWS</v>
      </c>
      <c r="E6443" t="s">
        <v>106</v>
      </c>
      <c r="F6443" t="s">
        <v>107</v>
      </c>
      <c r="G6443" t="s">
        <v>102</v>
      </c>
      <c r="H6443" t="s">
        <v>212</v>
      </c>
      <c r="I6443" t="s">
        <v>23</v>
      </c>
      <c r="J6443" t="s">
        <v>7258</v>
      </c>
      <c r="K6443" t="s">
        <v>7825</v>
      </c>
      <c r="L6443" t="s">
        <v>645</v>
      </c>
      <c r="M6443" s="17">
        <f>VLOOKUP($K6443,[1]Budget!$V:$AE,5,0)*IF($C6443="1 - Revenues",1,IF(AND($C6443="5 - Transfers",MID(I6443,15,1)="4"),1,-1))</f>
        <v>-2709000</v>
      </c>
      <c r="N6443" s="17">
        <f>VLOOKUP($K6443,[1]Budget!$V:$AE,6,0)*IF($C6443="1 - Revenues",1,IF(AND($C6443="5 - Transfers",MID(J6443,15,1)="4"),1,-1))</f>
        <v>-2596000</v>
      </c>
      <c r="O6443" s="17">
        <f>IFERROR(IF(RIGHT(LEFT(K6443,15),1)="4",VLOOKUP(K6443,'[1]Budget Worksheet'!A:B,2,0),-1*VLOOKUP(K6443,'[1]Budget Worksheet'!A:B,2,0)),0)</f>
        <v>-3500000</v>
      </c>
      <c r="P6443" s="17">
        <f>VLOOKUP($K6443,[1]Budget!$V:$AE,8,0)*IF($C6443="1 - Revenues",1,IF(AND($C6443="5 - Transfers",MID($K6443,15,1)="4"),1,-1))</f>
        <v>-3500000</v>
      </c>
      <c r="Q6443" s="17">
        <f>VLOOKUP($K6443,[1]Budget!$V:$AE,10,0)*IF($C6443="1 - Revenues",1,IF(AND($C6443="5 - Transfers",MID(K6443,15,1)="4"),1,-1))</f>
        <v>0</v>
      </c>
      <c r="S6443" s="18" t="b">
        <f>IF(LEFT(C6443,1)="1",1,-1)*SUMIF([1]Budget!V:V,'Budget Worksheet for Pivot Tabl'!K6443,[1]Budget!AC:AC)=P6443</f>
        <v>1</v>
      </c>
    </row>
    <row r="6444" spans="1:19" x14ac:dyDescent="0.25">
      <c r="A6444" t="s">
        <v>95</v>
      </c>
      <c r="B6444" t="s">
        <v>96</v>
      </c>
      <c r="C6444" t="s">
        <v>9</v>
      </c>
      <c r="D6444" t="str">
        <f t="shared" si="100"/>
        <v>OUTFLOWS</v>
      </c>
      <c r="E6444" t="s">
        <v>106</v>
      </c>
      <c r="F6444" t="s">
        <v>107</v>
      </c>
      <c r="G6444" t="s">
        <v>102</v>
      </c>
      <c r="H6444" t="s">
        <v>212</v>
      </c>
      <c r="I6444" t="s">
        <v>23</v>
      </c>
      <c r="J6444" t="s">
        <v>7258</v>
      </c>
      <c r="K6444" t="s">
        <v>7826</v>
      </c>
      <c r="L6444" t="s">
        <v>7827</v>
      </c>
      <c r="M6444" s="17">
        <f>VLOOKUP($K6444,[1]Budget!$V:$AE,5,0)*IF($C6444="1 - Revenues",1,IF(AND($C6444="5 - Transfers",MID(I6444,15,1)="4"),1,-1))</f>
        <v>0</v>
      </c>
      <c r="N6444" s="17">
        <f>VLOOKUP($K6444,[1]Budget!$V:$AE,6,0)*IF($C6444="1 - Revenues",1,IF(AND($C6444="5 - Transfers",MID(J6444,15,1)="4"),1,-1))</f>
        <v>0</v>
      </c>
      <c r="O6444" s="17">
        <f>IFERROR(IF(RIGHT(LEFT(K6444,15),1)="4",VLOOKUP(K6444,'[1]Budget Worksheet'!A:B,2,0),-1*VLOOKUP(K6444,'[1]Budget Worksheet'!A:B,2,0)),0)</f>
        <v>0</v>
      </c>
      <c r="P6444" s="17">
        <f>VLOOKUP($K6444,[1]Budget!$V:$AE,8,0)*IF($C6444="1 - Revenues",1,IF(AND($C6444="5 - Transfers",MID($K6444,15,1)="4"),1,-1))</f>
        <v>0</v>
      </c>
      <c r="Q6444" s="17">
        <f>VLOOKUP($K6444,[1]Budget!$V:$AE,10,0)*IF($C6444="1 - Revenues",1,IF(AND($C6444="5 - Transfers",MID(K6444,15,1)="4"),1,-1))</f>
        <v>0</v>
      </c>
      <c r="S6444" s="18" t="b">
        <f>IF(LEFT(C6444,1)="1",1,-1)*SUMIF([1]Budget!V:V,'Budget Worksheet for Pivot Tabl'!K6444,[1]Budget!AC:AC)=P6444</f>
        <v>1</v>
      </c>
    </row>
    <row r="6445" spans="1:19" x14ac:dyDescent="0.25">
      <c r="A6445" t="s">
        <v>95</v>
      </c>
      <c r="B6445" t="s">
        <v>96</v>
      </c>
      <c r="C6445" t="s">
        <v>9</v>
      </c>
      <c r="D6445" t="str">
        <f t="shared" si="100"/>
        <v>OUTFLOWS</v>
      </c>
      <c r="E6445" t="s">
        <v>106</v>
      </c>
      <c r="F6445" t="s">
        <v>107</v>
      </c>
      <c r="G6445" t="s">
        <v>102</v>
      </c>
      <c r="H6445" t="s">
        <v>212</v>
      </c>
      <c r="I6445" t="s">
        <v>23</v>
      </c>
      <c r="J6445" t="s">
        <v>7258</v>
      </c>
      <c r="K6445" t="s">
        <v>7828</v>
      </c>
      <c r="L6445" t="s">
        <v>647</v>
      </c>
      <c r="M6445" s="17">
        <f>VLOOKUP($K6445,[1]Budget!$V:$AE,5,0)*IF($C6445="1 - Revenues",1,IF(AND($C6445="5 - Transfers",MID(I6445,15,1)="4"),1,-1))</f>
        <v>0</v>
      </c>
      <c r="N6445" s="17">
        <f>VLOOKUP($K6445,[1]Budget!$V:$AE,6,0)*IF($C6445="1 - Revenues",1,IF(AND($C6445="5 - Transfers",MID(J6445,15,1)="4"),1,-1))</f>
        <v>0</v>
      </c>
      <c r="O6445" s="17">
        <f>IFERROR(IF(RIGHT(LEFT(K6445,15),1)="4",VLOOKUP(K6445,'[1]Budget Worksheet'!A:B,2,0),-1*VLOOKUP(K6445,'[1]Budget Worksheet'!A:B,2,0)),0)</f>
        <v>-250</v>
      </c>
      <c r="P6445" s="17">
        <f>VLOOKUP($K6445,[1]Budget!$V:$AE,8,0)*IF($C6445="1 - Revenues",1,IF(AND($C6445="5 - Transfers",MID($K6445,15,1)="4"),1,-1))</f>
        <v>-250</v>
      </c>
      <c r="Q6445" s="17">
        <f>VLOOKUP($K6445,[1]Budget!$V:$AE,10,0)*IF($C6445="1 - Revenues",1,IF(AND($C6445="5 - Transfers",MID(K6445,15,1)="4"),1,-1))</f>
        <v>0</v>
      </c>
      <c r="S6445" s="18" t="b">
        <f>IF(LEFT(C6445,1)="1",1,-1)*SUMIF([1]Budget!V:V,'Budget Worksheet for Pivot Tabl'!K6445,[1]Budget!AC:AC)=P6445</f>
        <v>1</v>
      </c>
    </row>
    <row r="6446" spans="1:19" x14ac:dyDescent="0.25">
      <c r="A6446" t="s">
        <v>95</v>
      </c>
      <c r="B6446" t="s">
        <v>96</v>
      </c>
      <c r="C6446" t="s">
        <v>9</v>
      </c>
      <c r="D6446" t="str">
        <f t="shared" si="100"/>
        <v>OUTFLOWS</v>
      </c>
      <c r="E6446" t="s">
        <v>106</v>
      </c>
      <c r="F6446" t="s">
        <v>107</v>
      </c>
      <c r="G6446" t="s">
        <v>102</v>
      </c>
      <c r="H6446" t="s">
        <v>212</v>
      </c>
      <c r="I6446" t="s">
        <v>23</v>
      </c>
      <c r="J6446" t="s">
        <v>7258</v>
      </c>
      <c r="K6446" t="s">
        <v>7829</v>
      </c>
      <c r="L6446" t="s">
        <v>649</v>
      </c>
      <c r="M6446" s="17">
        <f>VLOOKUP($K6446,[1]Budget!$V:$AE,5,0)*IF($C6446="1 - Revenues",1,IF(AND($C6446="5 - Transfers",MID(I6446,15,1)="4"),1,-1))</f>
        <v>0</v>
      </c>
      <c r="N6446" s="17">
        <f>VLOOKUP($K6446,[1]Budget!$V:$AE,6,0)*IF($C6446="1 - Revenues",1,IF(AND($C6446="5 - Transfers",MID(J6446,15,1)="4"),1,-1))</f>
        <v>0</v>
      </c>
      <c r="O6446" s="17">
        <f>IFERROR(IF(RIGHT(LEFT(K6446,15),1)="4",VLOOKUP(K6446,'[1]Budget Worksheet'!A:B,2,0),-1*VLOOKUP(K6446,'[1]Budget Worksheet'!A:B,2,0)),0)</f>
        <v>-100</v>
      </c>
      <c r="P6446" s="17">
        <f>VLOOKUP($K6446,[1]Budget!$V:$AE,8,0)*IF($C6446="1 - Revenues",1,IF(AND($C6446="5 - Transfers",MID($K6446,15,1)="4"),1,-1))</f>
        <v>-100</v>
      </c>
      <c r="Q6446" s="17">
        <f>VLOOKUP($K6446,[1]Budget!$V:$AE,10,0)*IF($C6446="1 - Revenues",1,IF(AND($C6446="5 - Transfers",MID(K6446,15,1)="4"),1,-1))</f>
        <v>0</v>
      </c>
      <c r="S6446" s="18" t="b">
        <f>IF(LEFT(C6446,1)="1",1,-1)*SUMIF([1]Budget!V:V,'Budget Worksheet for Pivot Tabl'!K6446,[1]Budget!AC:AC)=P6446</f>
        <v>1</v>
      </c>
    </row>
    <row r="6447" spans="1:19" x14ac:dyDescent="0.25">
      <c r="A6447" t="s">
        <v>95</v>
      </c>
      <c r="B6447" t="s">
        <v>96</v>
      </c>
      <c r="C6447" t="s">
        <v>9</v>
      </c>
      <c r="D6447" t="str">
        <f t="shared" si="100"/>
        <v>OUTFLOWS</v>
      </c>
      <c r="E6447" t="s">
        <v>106</v>
      </c>
      <c r="F6447" t="s">
        <v>107</v>
      </c>
      <c r="G6447" t="s">
        <v>102</v>
      </c>
      <c r="H6447" t="s">
        <v>212</v>
      </c>
      <c r="I6447" t="s">
        <v>23</v>
      </c>
      <c r="J6447" t="s">
        <v>7258</v>
      </c>
      <c r="K6447" t="s">
        <v>7830</v>
      </c>
      <c r="L6447" t="s">
        <v>651</v>
      </c>
      <c r="M6447" s="17">
        <f>VLOOKUP($K6447,[1]Budget!$V:$AE,5,0)*IF($C6447="1 - Revenues",1,IF(AND($C6447="5 - Transfers",MID(I6447,15,1)="4"),1,-1))</f>
        <v>-1000</v>
      </c>
      <c r="N6447" s="17">
        <f>VLOOKUP($K6447,[1]Budget!$V:$AE,6,0)*IF($C6447="1 - Revenues",1,IF(AND($C6447="5 - Transfers",MID(J6447,15,1)="4"),1,-1))</f>
        <v>0</v>
      </c>
      <c r="O6447" s="17">
        <f>IFERROR(IF(RIGHT(LEFT(K6447,15),1)="4",VLOOKUP(K6447,'[1]Budget Worksheet'!A:B,2,0),-1*VLOOKUP(K6447,'[1]Budget Worksheet'!A:B,2,0)),0)</f>
        <v>-12759</v>
      </c>
      <c r="P6447" s="17">
        <f>VLOOKUP($K6447,[1]Budget!$V:$AE,8,0)*IF($C6447="1 - Revenues",1,IF(AND($C6447="5 - Transfers",MID($K6447,15,1)="4"),1,-1))</f>
        <v>-12759</v>
      </c>
      <c r="Q6447" s="17">
        <f>VLOOKUP($K6447,[1]Budget!$V:$AE,10,0)*IF($C6447="1 - Revenues",1,IF(AND($C6447="5 - Transfers",MID(K6447,15,1)="4"),1,-1))</f>
        <v>0</v>
      </c>
      <c r="S6447" s="18" t="b">
        <f>IF(LEFT(C6447,1)="1",1,-1)*SUMIF([1]Budget!V:V,'Budget Worksheet for Pivot Tabl'!K6447,[1]Budget!AC:AC)=P6447</f>
        <v>1</v>
      </c>
    </row>
    <row r="6448" spans="1:19" x14ac:dyDescent="0.25">
      <c r="A6448" t="s">
        <v>95</v>
      </c>
      <c r="B6448" t="s">
        <v>96</v>
      </c>
      <c r="C6448" t="s">
        <v>9</v>
      </c>
      <c r="D6448" t="str">
        <f t="shared" si="100"/>
        <v>OUTFLOWS</v>
      </c>
      <c r="E6448" t="s">
        <v>106</v>
      </c>
      <c r="F6448" t="s">
        <v>107</v>
      </c>
      <c r="G6448" t="s">
        <v>102</v>
      </c>
      <c r="H6448" t="s">
        <v>212</v>
      </c>
      <c r="I6448" t="s">
        <v>23</v>
      </c>
      <c r="J6448" t="s">
        <v>7258</v>
      </c>
      <c r="K6448" t="s">
        <v>7831</v>
      </c>
      <c r="L6448" t="s">
        <v>911</v>
      </c>
      <c r="M6448" s="17">
        <f>VLOOKUP($K6448,[1]Budget!$V:$AE,5,0)*IF($C6448="1 - Revenues",1,IF(AND($C6448="5 - Transfers",MID(I6448,15,1)="4"),1,-1))</f>
        <v>-16000</v>
      </c>
      <c r="N6448" s="17">
        <f>VLOOKUP($K6448,[1]Budget!$V:$AE,6,0)*IF($C6448="1 - Revenues",1,IF(AND($C6448="5 - Transfers",MID(J6448,15,1)="4"),1,-1))</f>
        <v>0</v>
      </c>
      <c r="O6448" s="17">
        <f>IFERROR(IF(RIGHT(LEFT(K6448,15),1)="4",VLOOKUP(K6448,'[1]Budget Worksheet'!A:B,2,0),-1*VLOOKUP(K6448,'[1]Budget Worksheet'!A:B,2,0)),0)</f>
        <v>0</v>
      </c>
      <c r="P6448" s="17">
        <f>VLOOKUP($K6448,[1]Budget!$V:$AE,8,0)*IF($C6448="1 - Revenues",1,IF(AND($C6448="5 - Transfers",MID($K6448,15,1)="4"),1,-1))</f>
        <v>0</v>
      </c>
      <c r="Q6448" s="17">
        <f>VLOOKUP($K6448,[1]Budget!$V:$AE,10,0)*IF($C6448="1 - Revenues",1,IF(AND($C6448="5 - Transfers",MID(K6448,15,1)="4"),1,-1))</f>
        <v>0</v>
      </c>
      <c r="S6448" s="18" t="b">
        <f>IF(LEFT(C6448,1)="1",1,-1)*SUMIF([1]Budget!V:V,'Budget Worksheet for Pivot Tabl'!K6448,[1]Budget!AC:AC)=P6448</f>
        <v>1</v>
      </c>
    </row>
    <row r="6449" spans="1:19" x14ac:dyDescent="0.25">
      <c r="A6449" t="s">
        <v>95</v>
      </c>
      <c r="B6449" t="s">
        <v>96</v>
      </c>
      <c r="C6449" t="s">
        <v>9</v>
      </c>
      <c r="D6449" t="str">
        <f t="shared" si="100"/>
        <v>OUTFLOWS</v>
      </c>
      <c r="E6449" t="s">
        <v>106</v>
      </c>
      <c r="F6449" t="s">
        <v>107</v>
      </c>
      <c r="G6449" t="s">
        <v>102</v>
      </c>
      <c r="H6449" t="s">
        <v>212</v>
      </c>
      <c r="I6449" t="s">
        <v>23</v>
      </c>
      <c r="J6449" t="s">
        <v>7258</v>
      </c>
      <c r="K6449" t="s">
        <v>7832</v>
      </c>
      <c r="L6449" t="s">
        <v>653</v>
      </c>
      <c r="M6449" s="17">
        <f>VLOOKUP($K6449,[1]Budget!$V:$AE,5,0)*IF($C6449="1 - Revenues",1,IF(AND($C6449="5 - Transfers",MID(I6449,15,1)="4"),1,-1))</f>
        <v>-1000</v>
      </c>
      <c r="N6449" s="17">
        <f>VLOOKUP($K6449,[1]Budget!$V:$AE,6,0)*IF($C6449="1 - Revenues",1,IF(AND($C6449="5 - Transfers",MID(J6449,15,1)="4"),1,-1))</f>
        <v>0</v>
      </c>
      <c r="O6449" s="17">
        <f>IFERROR(IF(RIGHT(LEFT(K6449,15),1)="4",VLOOKUP(K6449,'[1]Budget Worksheet'!A:B,2,0),-1*VLOOKUP(K6449,'[1]Budget Worksheet'!A:B,2,0)),0)</f>
        <v>0</v>
      </c>
      <c r="P6449" s="17">
        <f>VLOOKUP($K6449,[1]Budget!$V:$AE,8,0)*IF($C6449="1 - Revenues",1,IF(AND($C6449="5 - Transfers",MID($K6449,15,1)="4"),1,-1))</f>
        <v>0</v>
      </c>
      <c r="Q6449" s="17">
        <f>VLOOKUP($K6449,[1]Budget!$V:$AE,10,0)*IF($C6449="1 - Revenues",1,IF(AND($C6449="5 - Transfers",MID(K6449,15,1)="4"),1,-1))</f>
        <v>0</v>
      </c>
      <c r="S6449" s="18" t="b">
        <f>IF(LEFT(C6449,1)="1",1,-1)*SUMIF([1]Budget!V:V,'Budget Worksheet for Pivot Tabl'!K6449,[1]Budget!AC:AC)=P6449</f>
        <v>1</v>
      </c>
    </row>
    <row r="6450" spans="1:19" x14ac:dyDescent="0.25">
      <c r="A6450" t="s">
        <v>95</v>
      </c>
      <c r="B6450" t="s">
        <v>96</v>
      </c>
      <c r="C6450" t="s">
        <v>9</v>
      </c>
      <c r="D6450" t="str">
        <f t="shared" si="100"/>
        <v>OUTFLOWS</v>
      </c>
      <c r="E6450" t="s">
        <v>106</v>
      </c>
      <c r="F6450" t="s">
        <v>107</v>
      </c>
      <c r="G6450" t="s">
        <v>102</v>
      </c>
      <c r="H6450" t="s">
        <v>212</v>
      </c>
      <c r="I6450" t="s">
        <v>23</v>
      </c>
      <c r="J6450" t="s">
        <v>7258</v>
      </c>
      <c r="K6450" t="s">
        <v>7833</v>
      </c>
      <c r="L6450" t="s">
        <v>2486</v>
      </c>
      <c r="M6450" s="17">
        <f>VLOOKUP($K6450,[1]Budget!$V:$AE,5,0)*IF($C6450="1 - Revenues",1,IF(AND($C6450="5 - Transfers",MID(I6450,15,1)="4"),1,-1))</f>
        <v>-6000</v>
      </c>
      <c r="N6450" s="17">
        <f>VLOOKUP($K6450,[1]Budget!$V:$AE,6,0)*IF($C6450="1 - Revenues",1,IF(AND($C6450="5 - Transfers",MID(J6450,15,1)="4"),1,-1))</f>
        <v>-6000</v>
      </c>
      <c r="O6450" s="17">
        <f>IFERROR(IF(RIGHT(LEFT(K6450,15),1)="4",VLOOKUP(K6450,'[1]Budget Worksheet'!A:B,2,0),-1*VLOOKUP(K6450,'[1]Budget Worksheet'!A:B,2,0)),0)</f>
        <v>-6260</v>
      </c>
      <c r="P6450" s="17">
        <f>VLOOKUP($K6450,[1]Budget!$V:$AE,8,0)*IF($C6450="1 - Revenues",1,IF(AND($C6450="5 - Transfers",MID($K6450,15,1)="4"),1,-1))</f>
        <v>-6260</v>
      </c>
      <c r="Q6450" s="17">
        <f>VLOOKUP($K6450,[1]Budget!$V:$AE,10,0)*IF($C6450="1 - Revenues",1,IF(AND($C6450="5 - Transfers",MID(K6450,15,1)="4"),1,-1))</f>
        <v>0</v>
      </c>
      <c r="S6450" s="18" t="b">
        <f>IF(LEFT(C6450,1)="1",1,-1)*SUMIF([1]Budget!V:V,'Budget Worksheet for Pivot Tabl'!K6450,[1]Budget!AC:AC)=P6450</f>
        <v>1</v>
      </c>
    </row>
    <row r="6451" spans="1:19" x14ac:dyDescent="0.25">
      <c r="A6451" t="s">
        <v>95</v>
      </c>
      <c r="B6451" t="s">
        <v>96</v>
      </c>
      <c r="C6451" t="s">
        <v>9</v>
      </c>
      <c r="D6451" t="str">
        <f t="shared" si="100"/>
        <v>OUTFLOWS</v>
      </c>
      <c r="E6451" t="s">
        <v>106</v>
      </c>
      <c r="F6451" t="s">
        <v>107</v>
      </c>
      <c r="G6451" t="s">
        <v>102</v>
      </c>
      <c r="H6451" t="s">
        <v>212</v>
      </c>
      <c r="I6451" t="s">
        <v>23</v>
      </c>
      <c r="J6451" t="s">
        <v>7258</v>
      </c>
      <c r="K6451" t="s">
        <v>7834</v>
      </c>
      <c r="L6451" t="s">
        <v>528</v>
      </c>
      <c r="M6451" s="17">
        <f>VLOOKUP($K6451,[1]Budget!$V:$AE,5,0)*IF($C6451="1 - Revenues",1,IF(AND($C6451="5 - Transfers",MID(I6451,15,1)="4"),1,-1))</f>
        <v>0</v>
      </c>
      <c r="N6451" s="17">
        <f>VLOOKUP($K6451,[1]Budget!$V:$AE,6,0)*IF($C6451="1 - Revenues",1,IF(AND($C6451="5 - Transfers",MID(J6451,15,1)="4"),1,-1))</f>
        <v>0</v>
      </c>
      <c r="O6451" s="17">
        <f>IFERROR(IF(RIGHT(LEFT(K6451,15),1)="4",VLOOKUP(K6451,'[1]Budget Worksheet'!A:B,2,0),-1*VLOOKUP(K6451,'[1]Budget Worksheet'!A:B,2,0)),0)</f>
        <v>0</v>
      </c>
      <c r="P6451" s="17">
        <f>VLOOKUP($K6451,[1]Budget!$V:$AE,8,0)*IF($C6451="1 - Revenues",1,IF(AND($C6451="5 - Transfers",MID($K6451,15,1)="4"),1,-1))</f>
        <v>0</v>
      </c>
      <c r="Q6451" s="17">
        <f>VLOOKUP($K6451,[1]Budget!$V:$AE,10,0)*IF($C6451="1 - Revenues",1,IF(AND($C6451="5 - Transfers",MID(K6451,15,1)="4"),1,-1))</f>
        <v>0</v>
      </c>
      <c r="S6451" s="18" t="b">
        <f>IF(LEFT(C6451,1)="1",1,-1)*SUMIF([1]Budget!V:V,'Budget Worksheet for Pivot Tabl'!K6451,[1]Budget!AC:AC)=P6451</f>
        <v>1</v>
      </c>
    </row>
    <row r="6452" spans="1:19" x14ac:dyDescent="0.25">
      <c r="A6452" t="s">
        <v>95</v>
      </c>
      <c r="B6452" t="s">
        <v>96</v>
      </c>
      <c r="C6452" t="s">
        <v>9</v>
      </c>
      <c r="D6452" t="str">
        <f t="shared" si="100"/>
        <v>OUTFLOWS</v>
      </c>
      <c r="E6452" t="s">
        <v>106</v>
      </c>
      <c r="F6452" t="s">
        <v>107</v>
      </c>
      <c r="G6452" t="s">
        <v>102</v>
      </c>
      <c r="H6452" t="s">
        <v>212</v>
      </c>
      <c r="I6452" t="s">
        <v>23</v>
      </c>
      <c r="J6452" t="s">
        <v>7258</v>
      </c>
      <c r="K6452" t="s">
        <v>7835</v>
      </c>
      <c r="L6452" t="s">
        <v>7836</v>
      </c>
      <c r="M6452" s="17">
        <f>VLOOKUP($K6452,[1]Budget!$V:$AE,5,0)*IF($C6452="1 - Revenues",1,IF(AND($C6452="5 - Transfers",MID(I6452,15,1)="4"),1,-1))</f>
        <v>0</v>
      </c>
      <c r="N6452" s="17">
        <f>VLOOKUP($K6452,[1]Budget!$V:$AE,6,0)*IF($C6452="1 - Revenues",1,IF(AND($C6452="5 - Transfers",MID(J6452,15,1)="4"),1,-1))</f>
        <v>0</v>
      </c>
      <c r="O6452" s="17">
        <f>IFERROR(IF(RIGHT(LEFT(K6452,15),1)="4",VLOOKUP(K6452,'[1]Budget Worksheet'!A:B,2,0),-1*VLOOKUP(K6452,'[1]Budget Worksheet'!A:B,2,0)),0)</f>
        <v>0</v>
      </c>
      <c r="P6452" s="17">
        <f>VLOOKUP($K6452,[1]Budget!$V:$AE,8,0)*IF($C6452="1 - Revenues",1,IF(AND($C6452="5 - Transfers",MID($K6452,15,1)="4"),1,-1))</f>
        <v>0</v>
      </c>
      <c r="Q6452" s="17">
        <f>VLOOKUP($K6452,[1]Budget!$V:$AE,10,0)*IF($C6452="1 - Revenues",1,IF(AND($C6452="5 - Transfers",MID(K6452,15,1)="4"),1,-1))</f>
        <v>0</v>
      </c>
      <c r="S6452" s="18" t="b">
        <f>IF(LEFT(C6452,1)="1",1,-1)*SUMIF([1]Budget!V:V,'Budget Worksheet for Pivot Tabl'!K6452,[1]Budget!AC:AC)=P6452</f>
        <v>1</v>
      </c>
    </row>
    <row r="6453" spans="1:19" x14ac:dyDescent="0.25">
      <c r="A6453" t="s">
        <v>95</v>
      </c>
      <c r="B6453" t="s">
        <v>96</v>
      </c>
      <c r="C6453" t="s">
        <v>9</v>
      </c>
      <c r="D6453" t="str">
        <f t="shared" si="100"/>
        <v>OUTFLOWS</v>
      </c>
      <c r="E6453" t="s">
        <v>106</v>
      </c>
      <c r="F6453" t="s">
        <v>107</v>
      </c>
      <c r="G6453" t="s">
        <v>102</v>
      </c>
      <c r="H6453" t="s">
        <v>212</v>
      </c>
      <c r="I6453" t="s">
        <v>23</v>
      </c>
      <c r="J6453" t="s">
        <v>7258</v>
      </c>
      <c r="K6453" t="s">
        <v>7837</v>
      </c>
      <c r="L6453" t="s">
        <v>532</v>
      </c>
      <c r="M6453" s="17">
        <f>VLOOKUP($K6453,[1]Budget!$V:$AE,5,0)*IF($C6453="1 - Revenues",1,IF(AND($C6453="5 - Transfers",MID(I6453,15,1)="4"),1,-1))</f>
        <v>-13000</v>
      </c>
      <c r="N6453" s="17">
        <f>VLOOKUP($K6453,[1]Budget!$V:$AE,6,0)*IF($C6453="1 - Revenues",1,IF(AND($C6453="5 - Transfers",MID(J6453,15,1)="4"),1,-1))</f>
        <v>-13000</v>
      </c>
      <c r="O6453" s="17">
        <f>IFERROR(IF(RIGHT(LEFT(K6453,15),1)="4",VLOOKUP(K6453,'[1]Budget Worksheet'!A:B,2,0),-1*VLOOKUP(K6453,'[1]Budget Worksheet'!A:B,2,0)),0)</f>
        <v>-12640</v>
      </c>
      <c r="P6453" s="17">
        <f>VLOOKUP($K6453,[1]Budget!$V:$AE,8,0)*IF($C6453="1 - Revenues",1,IF(AND($C6453="5 - Transfers",MID($K6453,15,1)="4"),1,-1))</f>
        <v>-29000</v>
      </c>
      <c r="Q6453" s="17">
        <f>VLOOKUP($K6453,[1]Budget!$V:$AE,10,0)*IF($C6453="1 - Revenues",1,IF(AND($C6453="5 - Transfers",MID(K6453,15,1)="4"),1,-1))</f>
        <v>-16360</v>
      </c>
      <c r="S6453" s="18" t="b">
        <f>IF(LEFT(C6453,1)="1",1,-1)*SUMIF([1]Budget!V:V,'Budget Worksheet for Pivot Tabl'!K6453,[1]Budget!AC:AC)=P6453</f>
        <v>1</v>
      </c>
    </row>
    <row r="6454" spans="1:19" x14ac:dyDescent="0.25">
      <c r="A6454" t="s">
        <v>95</v>
      </c>
      <c r="B6454" t="s">
        <v>96</v>
      </c>
      <c r="C6454" t="s">
        <v>9</v>
      </c>
      <c r="D6454" t="str">
        <f t="shared" si="100"/>
        <v>OUTFLOWS</v>
      </c>
      <c r="E6454" t="s">
        <v>106</v>
      </c>
      <c r="F6454" t="s">
        <v>107</v>
      </c>
      <c r="G6454" t="s">
        <v>102</v>
      </c>
      <c r="H6454" t="s">
        <v>212</v>
      </c>
      <c r="I6454" t="s">
        <v>23</v>
      </c>
      <c r="J6454" t="s">
        <v>7258</v>
      </c>
      <c r="K6454" t="s">
        <v>7838</v>
      </c>
      <c r="L6454" t="s">
        <v>7839</v>
      </c>
      <c r="M6454" s="17">
        <f>VLOOKUP($K6454,[1]Budget!$V:$AE,5,0)*IF($C6454="1 - Revenues",1,IF(AND($C6454="5 - Transfers",MID(I6454,15,1)="4"),1,-1))</f>
        <v>0</v>
      </c>
      <c r="N6454" s="17">
        <f>VLOOKUP($K6454,[1]Budget!$V:$AE,6,0)*IF($C6454="1 - Revenues",1,IF(AND($C6454="5 - Transfers",MID(J6454,15,1)="4"),1,-1))</f>
        <v>0</v>
      </c>
      <c r="O6454" s="17">
        <f>IFERROR(IF(RIGHT(LEFT(K6454,15),1)="4",VLOOKUP(K6454,'[1]Budget Worksheet'!A:B,2,0),-1*VLOOKUP(K6454,'[1]Budget Worksheet'!A:B,2,0)),0)</f>
        <v>0</v>
      </c>
      <c r="P6454" s="17">
        <f>VLOOKUP($K6454,[1]Budget!$V:$AE,8,0)*IF($C6454="1 - Revenues",1,IF(AND($C6454="5 - Transfers",MID($K6454,15,1)="4"),1,-1))</f>
        <v>0</v>
      </c>
      <c r="Q6454" s="17">
        <f>VLOOKUP($K6454,[1]Budget!$V:$AE,10,0)*IF($C6454="1 - Revenues",1,IF(AND($C6454="5 - Transfers",MID(K6454,15,1)="4"),1,-1))</f>
        <v>0</v>
      </c>
      <c r="S6454" s="18" t="b">
        <f>IF(LEFT(C6454,1)="1",1,-1)*SUMIF([1]Budget!V:V,'Budget Worksheet for Pivot Tabl'!K6454,[1]Budget!AC:AC)=P6454</f>
        <v>1</v>
      </c>
    </row>
    <row r="6455" spans="1:19" x14ac:dyDescent="0.25">
      <c r="A6455" t="s">
        <v>95</v>
      </c>
      <c r="B6455" t="s">
        <v>96</v>
      </c>
      <c r="C6455" t="s">
        <v>10</v>
      </c>
      <c r="D6455" t="str">
        <f t="shared" si="100"/>
        <v>OUTFLOWS</v>
      </c>
      <c r="E6455" t="s">
        <v>106</v>
      </c>
      <c r="F6455" t="s">
        <v>107</v>
      </c>
      <c r="G6455" t="s">
        <v>102</v>
      </c>
      <c r="H6455" t="s">
        <v>212</v>
      </c>
      <c r="I6455" t="s">
        <v>23</v>
      </c>
      <c r="J6455" t="s">
        <v>7258</v>
      </c>
      <c r="K6455" t="s">
        <v>7840</v>
      </c>
      <c r="L6455" t="s">
        <v>804</v>
      </c>
      <c r="M6455" s="17">
        <f>VLOOKUP($K6455,[1]Budget!$V:$AE,5,0)*IF($C6455="1 - Revenues",1,IF(AND($C6455="5 - Transfers",MID(I6455,15,1)="4"),1,-1))</f>
        <v>-19000</v>
      </c>
      <c r="N6455" s="17">
        <f>VLOOKUP($K6455,[1]Budget!$V:$AE,6,0)*IF($C6455="1 - Revenues",1,IF(AND($C6455="5 - Transfers",MID(J6455,15,1)="4"),1,-1))</f>
        <v>0</v>
      </c>
      <c r="O6455" s="17">
        <f>IFERROR(IF(RIGHT(LEFT(K6455,15),1)="4",VLOOKUP(K6455,'[1]Budget Worksheet'!A:B,2,0),-1*VLOOKUP(K6455,'[1]Budget Worksheet'!A:B,2,0)),0)</f>
        <v>0</v>
      </c>
      <c r="P6455" s="17">
        <f>VLOOKUP($K6455,[1]Budget!$V:$AE,8,0)*IF($C6455="1 - Revenues",1,IF(AND($C6455="5 - Transfers",MID($K6455,15,1)="4"),1,-1))</f>
        <v>0</v>
      </c>
      <c r="Q6455" s="17">
        <f>VLOOKUP($K6455,[1]Budget!$V:$AE,10,0)*IF($C6455="1 - Revenues",1,IF(AND($C6455="5 - Transfers",MID(K6455,15,1)="4"),1,-1))</f>
        <v>0</v>
      </c>
      <c r="S6455" s="18" t="b">
        <f>IF(LEFT(C6455,1)="1",1,-1)*SUMIF([1]Budget!V:V,'Budget Worksheet for Pivot Tabl'!K6455,[1]Budget!AC:AC)=P6455</f>
        <v>1</v>
      </c>
    </row>
    <row r="6456" spans="1:19" x14ac:dyDescent="0.25">
      <c r="A6456" t="s">
        <v>95</v>
      </c>
      <c r="B6456" t="s">
        <v>96</v>
      </c>
      <c r="C6456" t="s">
        <v>10</v>
      </c>
      <c r="D6456" t="str">
        <f t="shared" si="100"/>
        <v>OUTFLOWS</v>
      </c>
      <c r="E6456" t="s">
        <v>106</v>
      </c>
      <c r="F6456" t="s">
        <v>107</v>
      </c>
      <c r="G6456" t="s">
        <v>102</v>
      </c>
      <c r="H6456" t="s">
        <v>212</v>
      </c>
      <c r="I6456" t="s">
        <v>23</v>
      </c>
      <c r="J6456" t="s">
        <v>7258</v>
      </c>
      <c r="K6456" t="s">
        <v>7841</v>
      </c>
      <c r="L6456" t="s">
        <v>1133</v>
      </c>
      <c r="M6456" s="17">
        <f>VLOOKUP($K6456,[1]Budget!$V:$AE,5,0)*IF($C6456="1 - Revenues",1,IF(AND($C6456="5 - Transfers",MID(I6456,15,1)="4"),1,-1))</f>
        <v>0</v>
      </c>
      <c r="N6456" s="17">
        <f>VLOOKUP($K6456,[1]Budget!$V:$AE,6,0)*IF($C6456="1 - Revenues",1,IF(AND($C6456="5 - Transfers",MID(J6456,15,1)="4"),1,-1))</f>
        <v>0</v>
      </c>
      <c r="O6456" s="17">
        <f>IFERROR(IF(RIGHT(LEFT(K6456,15),1)="4",VLOOKUP(K6456,'[1]Budget Worksheet'!A:B,2,0),-1*VLOOKUP(K6456,'[1]Budget Worksheet'!A:B,2,0)),0)</f>
        <v>0</v>
      </c>
      <c r="P6456" s="17">
        <f>VLOOKUP($K6456,[1]Budget!$V:$AE,8,0)*IF($C6456="1 - Revenues",1,IF(AND($C6456="5 - Transfers",MID($K6456,15,1)="4"),1,-1))</f>
        <v>0</v>
      </c>
      <c r="Q6456" s="17">
        <f>VLOOKUP($K6456,[1]Budget!$V:$AE,10,0)*IF($C6456="1 - Revenues",1,IF(AND($C6456="5 - Transfers",MID(K6456,15,1)="4"),1,-1))</f>
        <v>0</v>
      </c>
      <c r="S6456" s="18" t="b">
        <f>IF(LEFT(C6456,1)="1",1,-1)*SUMIF([1]Budget!V:V,'Budget Worksheet for Pivot Tabl'!K6456,[1]Budget!AC:AC)=P6456</f>
        <v>1</v>
      </c>
    </row>
    <row r="6457" spans="1:19" x14ac:dyDescent="0.25">
      <c r="A6457" t="s">
        <v>7842</v>
      </c>
      <c r="B6457" t="s">
        <v>7843</v>
      </c>
      <c r="C6457" t="s">
        <v>7</v>
      </c>
      <c r="D6457" t="str">
        <f t="shared" si="100"/>
        <v>INFLOWS</v>
      </c>
      <c r="E6457" t="s">
        <v>102</v>
      </c>
      <c r="F6457" t="s">
        <v>103</v>
      </c>
      <c r="G6457" t="s">
        <v>102</v>
      </c>
      <c r="H6457" t="s">
        <v>212</v>
      </c>
      <c r="I6457" t="s">
        <v>7844</v>
      </c>
      <c r="J6457" t="s">
        <v>7845</v>
      </c>
      <c r="K6457" t="s">
        <v>7846</v>
      </c>
      <c r="L6457" t="s">
        <v>294</v>
      </c>
      <c r="M6457" s="17">
        <f>VLOOKUP($K6457,[1]Budget!$V:$AE,5,0)*IF($C6457="1 - Revenues",1,IF(AND($C6457="5 - Transfers",MID(I6457,15,1)="4"),1,-1))</f>
        <v>0</v>
      </c>
      <c r="N6457" s="17">
        <f>VLOOKUP($K6457,[1]Budget!$V:$AE,6,0)*IF($C6457="1 - Revenues",1,IF(AND($C6457="5 - Transfers",MID(J6457,15,1)="4"),1,-1))</f>
        <v>0</v>
      </c>
      <c r="O6457" s="17">
        <f>IFERROR(IF(RIGHT(LEFT(K6457,15),1)="4",VLOOKUP(K6457,'[1]Budget Worksheet'!A:B,2,0),-1*VLOOKUP(K6457,'[1]Budget Worksheet'!A:B,2,0)),0)</f>
        <v>0</v>
      </c>
      <c r="P6457" s="17">
        <f>VLOOKUP($K6457,[1]Budget!$V:$AE,8,0)*IF($C6457="1 - Revenues",1,IF(AND($C6457="5 - Transfers",MID($K6457,15,1)="4"),1,-1))</f>
        <v>0</v>
      </c>
      <c r="Q6457" s="17">
        <f>VLOOKUP($K6457,[1]Budget!$V:$AE,10,0)*IF($C6457="1 - Revenues",1,IF(AND($C6457="5 - Transfers",MID(K6457,15,1)="4"),1,-1))</f>
        <v>0</v>
      </c>
      <c r="S6457" s="18" t="b">
        <f>IF(LEFT(C6457,1)="1",1,-1)*SUMIF([1]Budget!V:V,'Budget Worksheet for Pivot Tabl'!K6457,[1]Budget!AC:AC)=P6457</f>
        <v>1</v>
      </c>
    </row>
    <row r="6458" spans="1:19" x14ac:dyDescent="0.25">
      <c r="A6458" t="s">
        <v>7842</v>
      </c>
      <c r="B6458" t="s">
        <v>7843</v>
      </c>
      <c r="C6458" t="s">
        <v>7</v>
      </c>
      <c r="D6458" t="str">
        <f t="shared" si="100"/>
        <v>INFLOWS</v>
      </c>
      <c r="E6458" t="s">
        <v>102</v>
      </c>
      <c r="F6458" t="s">
        <v>103</v>
      </c>
      <c r="G6458" t="s">
        <v>102</v>
      </c>
      <c r="H6458" t="s">
        <v>212</v>
      </c>
      <c r="I6458" t="s">
        <v>7844</v>
      </c>
      <c r="J6458" t="s">
        <v>7845</v>
      </c>
      <c r="K6458" t="s">
        <v>7847</v>
      </c>
      <c r="L6458" t="s">
        <v>298</v>
      </c>
      <c r="M6458" s="17">
        <f>VLOOKUP($K6458,[1]Budget!$V:$AE,5,0)*IF($C6458="1 - Revenues",1,IF(AND($C6458="5 - Transfers",MID(I6458,15,1)="4"),1,-1))</f>
        <v>0</v>
      </c>
      <c r="N6458" s="17">
        <f>VLOOKUP($K6458,[1]Budget!$V:$AE,6,0)*IF($C6458="1 - Revenues",1,IF(AND($C6458="5 - Transfers",MID(J6458,15,1)="4"),1,-1))</f>
        <v>0</v>
      </c>
      <c r="O6458" s="17">
        <f>IFERROR(IF(RIGHT(LEFT(K6458,15),1)="4",VLOOKUP(K6458,'[1]Budget Worksheet'!A:B,2,0),-1*VLOOKUP(K6458,'[1]Budget Worksheet'!A:B,2,0)),0)</f>
        <v>0</v>
      </c>
      <c r="P6458" s="17">
        <f>VLOOKUP($K6458,[1]Budget!$V:$AE,8,0)*IF($C6458="1 - Revenues",1,IF(AND($C6458="5 - Transfers",MID($K6458,15,1)="4"),1,-1))</f>
        <v>0</v>
      </c>
      <c r="Q6458" s="17">
        <f>VLOOKUP($K6458,[1]Budget!$V:$AE,10,0)*IF($C6458="1 - Revenues",1,IF(AND($C6458="5 - Transfers",MID(K6458,15,1)="4"),1,-1))</f>
        <v>0</v>
      </c>
      <c r="S6458" s="18" t="b">
        <f>IF(LEFT(C6458,1)="1",1,-1)*SUMIF([1]Budget!V:V,'Budget Worksheet for Pivot Tabl'!K6458,[1]Budget!AC:AC)=P6458</f>
        <v>1</v>
      </c>
    </row>
    <row r="6459" spans="1:19" x14ac:dyDescent="0.25">
      <c r="A6459" t="s">
        <v>7842</v>
      </c>
      <c r="B6459" t="s">
        <v>7843</v>
      </c>
      <c r="C6459" t="s">
        <v>7</v>
      </c>
      <c r="D6459" t="str">
        <f t="shared" si="100"/>
        <v>INFLOWS</v>
      </c>
      <c r="E6459" t="s">
        <v>102</v>
      </c>
      <c r="F6459" t="s">
        <v>103</v>
      </c>
      <c r="G6459" t="s">
        <v>102</v>
      </c>
      <c r="H6459" t="s">
        <v>212</v>
      </c>
      <c r="I6459" t="s">
        <v>7844</v>
      </c>
      <c r="J6459" t="s">
        <v>7845</v>
      </c>
      <c r="K6459" t="s">
        <v>7848</v>
      </c>
      <c r="L6459" t="s">
        <v>300</v>
      </c>
      <c r="M6459" s="17">
        <f>VLOOKUP($K6459,[1]Budget!$V:$AE,5,0)*IF($C6459="1 - Revenues",1,IF(AND($C6459="5 - Transfers",MID(I6459,15,1)="4"),1,-1))</f>
        <v>0</v>
      </c>
      <c r="N6459" s="17">
        <f>VLOOKUP($K6459,[1]Budget!$V:$AE,6,0)*IF($C6459="1 - Revenues",1,IF(AND($C6459="5 - Transfers",MID(J6459,15,1)="4"),1,-1))</f>
        <v>0</v>
      </c>
      <c r="O6459" s="17">
        <f>IFERROR(IF(RIGHT(LEFT(K6459,15),1)="4",VLOOKUP(K6459,'[1]Budget Worksheet'!A:B,2,0),-1*VLOOKUP(K6459,'[1]Budget Worksheet'!A:B,2,0)),0)</f>
        <v>0</v>
      </c>
      <c r="P6459" s="17">
        <f>VLOOKUP($K6459,[1]Budget!$V:$AE,8,0)*IF($C6459="1 - Revenues",1,IF(AND($C6459="5 - Transfers",MID($K6459,15,1)="4"),1,-1))</f>
        <v>0</v>
      </c>
      <c r="Q6459" s="17">
        <f>VLOOKUP($K6459,[1]Budget!$V:$AE,10,0)*IF($C6459="1 - Revenues",1,IF(AND($C6459="5 - Transfers",MID(K6459,15,1)="4"),1,-1))</f>
        <v>0</v>
      </c>
      <c r="S6459" s="18" t="b">
        <f>IF(LEFT(C6459,1)="1",1,-1)*SUMIF([1]Budget!V:V,'Budget Worksheet for Pivot Tabl'!K6459,[1]Budget!AC:AC)=P6459</f>
        <v>1</v>
      </c>
    </row>
    <row r="6460" spans="1:19" x14ac:dyDescent="0.25">
      <c r="A6460" t="s">
        <v>7842</v>
      </c>
      <c r="B6460" t="s">
        <v>7843</v>
      </c>
      <c r="C6460" t="s">
        <v>7</v>
      </c>
      <c r="D6460" t="str">
        <f t="shared" si="100"/>
        <v>INFLOWS</v>
      </c>
      <c r="E6460" t="s">
        <v>102</v>
      </c>
      <c r="F6460" t="s">
        <v>103</v>
      </c>
      <c r="G6460" t="s">
        <v>102</v>
      </c>
      <c r="H6460" t="s">
        <v>212</v>
      </c>
      <c r="I6460" t="s">
        <v>7844</v>
      </c>
      <c r="J6460" t="s">
        <v>7845</v>
      </c>
      <c r="K6460" t="s">
        <v>7849</v>
      </c>
      <c r="L6460" t="s">
        <v>7741</v>
      </c>
      <c r="M6460" s="17">
        <f>VLOOKUP($K6460,[1]Budget!$V:$AE,5,0)*IF($C6460="1 - Revenues",1,IF(AND($C6460="5 - Transfers",MID(I6460,15,1)="4"),1,-1))</f>
        <v>0</v>
      </c>
      <c r="N6460" s="17">
        <f>VLOOKUP($K6460,[1]Budget!$V:$AE,6,0)*IF($C6460="1 - Revenues",1,IF(AND($C6460="5 - Transfers",MID(J6460,15,1)="4"),1,-1))</f>
        <v>0</v>
      </c>
      <c r="O6460" s="17">
        <f>IFERROR(IF(RIGHT(LEFT(K6460,15),1)="4",VLOOKUP(K6460,'[1]Budget Worksheet'!A:B,2,0),-1*VLOOKUP(K6460,'[1]Budget Worksheet'!A:B,2,0)),0)</f>
        <v>0</v>
      </c>
      <c r="P6460" s="17">
        <f>VLOOKUP($K6460,[1]Budget!$V:$AE,8,0)*IF($C6460="1 - Revenues",1,IF(AND($C6460="5 - Transfers",MID($K6460,15,1)="4"),1,-1))</f>
        <v>0</v>
      </c>
      <c r="Q6460" s="17">
        <f>VLOOKUP($K6460,[1]Budget!$V:$AE,10,0)*IF($C6460="1 - Revenues",1,IF(AND($C6460="5 - Transfers",MID(K6460,15,1)="4"),1,-1))</f>
        <v>0</v>
      </c>
      <c r="S6460" s="18" t="b">
        <f>IF(LEFT(C6460,1)="1",1,-1)*SUMIF([1]Budget!V:V,'Budget Worksheet for Pivot Tabl'!K6460,[1]Budget!AC:AC)=P6460</f>
        <v>1</v>
      </c>
    </row>
    <row r="6461" spans="1:19" x14ac:dyDescent="0.25">
      <c r="A6461" t="s">
        <v>7842</v>
      </c>
      <c r="B6461" t="s">
        <v>7843</v>
      </c>
      <c r="C6461" t="s">
        <v>9</v>
      </c>
      <c r="D6461" t="str">
        <f t="shared" si="100"/>
        <v>OUTFLOWS</v>
      </c>
      <c r="E6461" t="s">
        <v>102</v>
      </c>
      <c r="F6461" t="s">
        <v>103</v>
      </c>
      <c r="G6461" t="s">
        <v>102</v>
      </c>
      <c r="H6461" t="s">
        <v>212</v>
      </c>
      <c r="I6461" t="s">
        <v>7844</v>
      </c>
      <c r="J6461" t="s">
        <v>7845</v>
      </c>
      <c r="K6461" t="s">
        <v>7850</v>
      </c>
      <c r="L6461" t="s">
        <v>7827</v>
      </c>
      <c r="M6461" s="17">
        <f>VLOOKUP($K6461,[1]Budget!$V:$AE,5,0)*IF($C6461="1 - Revenues",1,IF(AND($C6461="5 - Transfers",MID(I6461,15,1)="4"),1,-1))</f>
        <v>0</v>
      </c>
      <c r="N6461" s="17">
        <f>VLOOKUP($K6461,[1]Budget!$V:$AE,6,0)*IF($C6461="1 - Revenues",1,IF(AND($C6461="5 - Transfers",MID(J6461,15,1)="4"),1,-1))</f>
        <v>0</v>
      </c>
      <c r="O6461" s="17">
        <f>IFERROR(IF(RIGHT(LEFT(K6461,15),1)="4",VLOOKUP(K6461,'[1]Budget Worksheet'!A:B,2,0),-1*VLOOKUP(K6461,'[1]Budget Worksheet'!A:B,2,0)),0)</f>
        <v>0</v>
      </c>
      <c r="P6461" s="17">
        <f>VLOOKUP($K6461,[1]Budget!$V:$AE,8,0)*IF($C6461="1 - Revenues",1,IF(AND($C6461="5 - Transfers",MID($K6461,15,1)="4"),1,-1))</f>
        <v>0</v>
      </c>
      <c r="Q6461" s="17">
        <f>VLOOKUP($K6461,[1]Budget!$V:$AE,10,0)*IF($C6461="1 - Revenues",1,IF(AND($C6461="5 - Transfers",MID(K6461,15,1)="4"),1,-1))</f>
        <v>0</v>
      </c>
      <c r="S6461" s="18" t="b">
        <f>IF(LEFT(C6461,1)="1",1,-1)*SUMIF([1]Budget!V:V,'Budget Worksheet for Pivot Tabl'!K6461,[1]Budget!AC:AC)=P6461</f>
        <v>1</v>
      </c>
    </row>
    <row r="6462" spans="1:19" x14ac:dyDescent="0.25">
      <c r="A6462" t="s">
        <v>7842</v>
      </c>
      <c r="B6462" t="s">
        <v>7843</v>
      </c>
      <c r="C6462" t="s">
        <v>11</v>
      </c>
      <c r="D6462" t="str">
        <f t="shared" si="100"/>
        <v>OUTFLOWS</v>
      </c>
      <c r="E6462" t="s">
        <v>102</v>
      </c>
      <c r="F6462" t="s">
        <v>103</v>
      </c>
      <c r="G6462" t="s">
        <v>102</v>
      </c>
      <c r="H6462" t="s">
        <v>212</v>
      </c>
      <c r="I6462" t="s">
        <v>213</v>
      </c>
      <c r="J6462" t="s">
        <v>214</v>
      </c>
      <c r="K6462" t="s">
        <v>7851</v>
      </c>
      <c r="L6462" t="s">
        <v>7852</v>
      </c>
      <c r="M6462" s="17">
        <f>VLOOKUP($K6462,[1]Budget!$V:$AE,5,0)*IF($C6462="1 - Revenues",1,IF(AND($C6462="5 - Transfers",MID(I6462,15,1)="4"),1,-1))</f>
        <v>0</v>
      </c>
      <c r="N6462" s="17">
        <f>VLOOKUP($K6462,[1]Budget!$V:$AE,6,0)*IF($C6462="1 - Revenues",1,IF(AND($C6462="5 - Transfers",MID(J6462,15,1)="4"),1,-1))</f>
        <v>0</v>
      </c>
      <c r="O6462" s="17">
        <f>IFERROR(IF(RIGHT(LEFT(K6462,15),1)="4",VLOOKUP(K6462,'[1]Budget Worksheet'!A:B,2,0),-1*VLOOKUP(K6462,'[1]Budget Worksheet'!A:B,2,0)),0)</f>
        <v>0</v>
      </c>
      <c r="P6462" s="17">
        <f>VLOOKUP($K6462,[1]Budget!$V:$AE,8,0)*IF($C6462="1 - Revenues",1,IF(AND($C6462="5 - Transfers",MID($K6462,15,1)="4"),1,-1))</f>
        <v>0</v>
      </c>
      <c r="Q6462" s="17">
        <f>VLOOKUP($K6462,[1]Budget!$V:$AE,10,0)*IF($C6462="1 - Revenues",1,IF(AND($C6462="5 - Transfers",MID(K6462,15,1)="4"),1,-1))</f>
        <v>0</v>
      </c>
      <c r="S6462" s="18" t="b">
        <f>IF(LEFT(C6462,1)="1",1,-1)*SUMIF([1]Budget!V:V,'Budget Worksheet for Pivot Tabl'!K6462,[1]Budget!AC:AC)=P6462</f>
        <v>1</v>
      </c>
    </row>
    <row r="6463" spans="1:19" x14ac:dyDescent="0.25">
      <c r="A6463" t="s">
        <v>97</v>
      </c>
      <c r="B6463" t="s">
        <v>98</v>
      </c>
      <c r="C6463" t="s">
        <v>7</v>
      </c>
      <c r="D6463" t="str">
        <f t="shared" si="100"/>
        <v>INFLOWS</v>
      </c>
      <c r="E6463" t="s">
        <v>102</v>
      </c>
      <c r="F6463" t="s">
        <v>103</v>
      </c>
      <c r="G6463" t="s">
        <v>102</v>
      </c>
      <c r="H6463" t="s">
        <v>212</v>
      </c>
      <c r="I6463" t="s">
        <v>7853</v>
      </c>
      <c r="J6463" t="s">
        <v>7854</v>
      </c>
      <c r="K6463" t="s">
        <v>7855</v>
      </c>
      <c r="L6463" t="s">
        <v>294</v>
      </c>
      <c r="M6463" s="17">
        <f>VLOOKUP($K6463,[1]Budget!$V:$AE,5,0)*IF($C6463="1 - Revenues",1,IF(AND($C6463="5 - Transfers",MID(I6463,15,1)="4"),1,-1))</f>
        <v>0</v>
      </c>
      <c r="N6463" s="17">
        <f>VLOOKUP($K6463,[1]Budget!$V:$AE,6,0)*IF($C6463="1 - Revenues",1,IF(AND($C6463="5 - Transfers",MID(J6463,15,1)="4"),1,-1))</f>
        <v>2000</v>
      </c>
      <c r="O6463" s="17">
        <f>IFERROR(IF(RIGHT(LEFT(K6463,15),1)="4",VLOOKUP(K6463,'[1]Budget Worksheet'!A:B,2,0),-1*VLOOKUP(K6463,'[1]Budget Worksheet'!A:B,2,0)),0)</f>
        <v>2320</v>
      </c>
      <c r="P6463" s="17">
        <f>VLOOKUP($K6463,[1]Budget!$V:$AE,8,0)*IF($C6463="1 - Revenues",1,IF(AND($C6463="5 - Transfers",MID($K6463,15,1)="4"),1,-1))</f>
        <v>2320</v>
      </c>
      <c r="Q6463" s="17">
        <f>VLOOKUP($K6463,[1]Budget!$V:$AE,10,0)*IF($C6463="1 - Revenues",1,IF(AND($C6463="5 - Transfers",MID(K6463,15,1)="4"),1,-1))</f>
        <v>0</v>
      </c>
      <c r="S6463" s="18" t="b">
        <f>IF(LEFT(C6463,1)="1",1,-1)*SUMIF([1]Budget!V:V,'Budget Worksheet for Pivot Tabl'!K6463,[1]Budget!AC:AC)=P6463</f>
        <v>1</v>
      </c>
    </row>
    <row r="6464" spans="1:19" x14ac:dyDescent="0.25">
      <c r="A6464" t="s">
        <v>97</v>
      </c>
      <c r="B6464" t="s">
        <v>98</v>
      </c>
      <c r="C6464" t="s">
        <v>7</v>
      </c>
      <c r="D6464" t="str">
        <f t="shared" si="100"/>
        <v>INFLOWS</v>
      </c>
      <c r="E6464" t="s">
        <v>102</v>
      </c>
      <c r="F6464" t="s">
        <v>103</v>
      </c>
      <c r="G6464" t="s">
        <v>102</v>
      </c>
      <c r="H6464" t="s">
        <v>212</v>
      </c>
      <c r="I6464" t="s">
        <v>7853</v>
      </c>
      <c r="J6464" t="s">
        <v>7854</v>
      </c>
      <c r="K6464" t="s">
        <v>7856</v>
      </c>
      <c r="L6464" t="s">
        <v>298</v>
      </c>
      <c r="M6464" s="17">
        <f>VLOOKUP($K6464,[1]Budget!$V:$AE,5,0)*IF($C6464="1 - Revenues",1,IF(AND($C6464="5 - Transfers",MID(I6464,15,1)="4"),1,-1))</f>
        <v>0</v>
      </c>
      <c r="N6464" s="17">
        <f>VLOOKUP($K6464,[1]Budget!$V:$AE,6,0)*IF($C6464="1 - Revenues",1,IF(AND($C6464="5 - Transfers",MID(J6464,15,1)="4"),1,-1))</f>
        <v>0</v>
      </c>
      <c r="O6464" s="17">
        <f>IFERROR(IF(RIGHT(LEFT(K6464,15),1)="4",VLOOKUP(K6464,'[1]Budget Worksheet'!A:B,2,0),-1*VLOOKUP(K6464,'[1]Budget Worksheet'!A:B,2,0)),0)</f>
        <v>0</v>
      </c>
      <c r="P6464" s="17">
        <f>VLOOKUP($K6464,[1]Budget!$V:$AE,8,0)*IF($C6464="1 - Revenues",1,IF(AND($C6464="5 - Transfers",MID($K6464,15,1)="4"),1,-1))</f>
        <v>0</v>
      </c>
      <c r="Q6464" s="17">
        <f>VLOOKUP($K6464,[1]Budget!$V:$AE,10,0)*IF($C6464="1 - Revenues",1,IF(AND($C6464="5 - Transfers",MID(K6464,15,1)="4"),1,-1))</f>
        <v>0</v>
      </c>
      <c r="S6464" s="18" t="b">
        <f>IF(LEFT(C6464,1)="1",1,-1)*SUMIF([1]Budget!V:V,'Budget Worksheet for Pivot Tabl'!K6464,[1]Budget!AC:AC)=P6464</f>
        <v>1</v>
      </c>
    </row>
    <row r="6465" spans="1:19" x14ac:dyDescent="0.25">
      <c r="A6465" t="s">
        <v>97</v>
      </c>
      <c r="B6465" t="s">
        <v>98</v>
      </c>
      <c r="C6465" t="s">
        <v>7</v>
      </c>
      <c r="D6465" t="str">
        <f t="shared" si="100"/>
        <v>INFLOWS</v>
      </c>
      <c r="E6465" t="s">
        <v>102</v>
      </c>
      <c r="F6465" t="s">
        <v>103</v>
      </c>
      <c r="G6465" t="s">
        <v>102</v>
      </c>
      <c r="H6465" t="s">
        <v>212</v>
      </c>
      <c r="I6465" t="s">
        <v>7853</v>
      </c>
      <c r="J6465" t="s">
        <v>7854</v>
      </c>
      <c r="K6465" t="s">
        <v>7857</v>
      </c>
      <c r="L6465" t="s">
        <v>300</v>
      </c>
      <c r="M6465" s="17">
        <f>VLOOKUP($K6465,[1]Budget!$V:$AE,5,0)*IF($C6465="1 - Revenues",1,IF(AND($C6465="5 - Transfers",MID(I6465,15,1)="4"),1,-1))</f>
        <v>0</v>
      </c>
      <c r="N6465" s="17">
        <f>VLOOKUP($K6465,[1]Budget!$V:$AE,6,0)*IF($C6465="1 - Revenues",1,IF(AND($C6465="5 - Transfers",MID(J6465,15,1)="4"),1,-1))</f>
        <v>0</v>
      </c>
      <c r="O6465" s="17">
        <f>IFERROR(IF(RIGHT(LEFT(K6465,15),1)="4",VLOOKUP(K6465,'[1]Budget Worksheet'!A:B,2,0),-1*VLOOKUP(K6465,'[1]Budget Worksheet'!A:B,2,0)),0)</f>
        <v>-230</v>
      </c>
      <c r="P6465" s="17">
        <f>VLOOKUP($K6465,[1]Budget!$V:$AE,8,0)*IF($C6465="1 - Revenues",1,IF(AND($C6465="5 - Transfers",MID($K6465,15,1)="4"),1,-1))</f>
        <v>-230</v>
      </c>
      <c r="Q6465" s="17">
        <f>VLOOKUP($K6465,[1]Budget!$V:$AE,10,0)*IF($C6465="1 - Revenues",1,IF(AND($C6465="5 - Transfers",MID(K6465,15,1)="4"),1,-1))</f>
        <v>0</v>
      </c>
      <c r="S6465" s="18" t="b">
        <f>IF(LEFT(C6465,1)="1",1,-1)*SUMIF([1]Budget!V:V,'Budget Worksheet for Pivot Tabl'!K6465,[1]Budget!AC:AC)=P6465</f>
        <v>1</v>
      </c>
    </row>
    <row r="6466" spans="1:19" x14ac:dyDescent="0.25">
      <c r="A6466" t="s">
        <v>97</v>
      </c>
      <c r="B6466" t="s">
        <v>98</v>
      </c>
      <c r="C6466" t="s">
        <v>7</v>
      </c>
      <c r="D6466" t="str">
        <f t="shared" si="100"/>
        <v>INFLOWS</v>
      </c>
      <c r="E6466" t="s">
        <v>102</v>
      </c>
      <c r="F6466" t="s">
        <v>103</v>
      </c>
      <c r="G6466" t="s">
        <v>102</v>
      </c>
      <c r="H6466" t="s">
        <v>212</v>
      </c>
      <c r="I6466" t="s">
        <v>7853</v>
      </c>
      <c r="J6466" t="s">
        <v>7854</v>
      </c>
      <c r="K6466" t="s">
        <v>7858</v>
      </c>
      <c r="L6466" t="s">
        <v>314</v>
      </c>
      <c r="M6466" s="17">
        <f>VLOOKUP($K6466,[1]Budget!$V:$AE,5,0)*IF($C6466="1 - Revenues",1,IF(AND($C6466="5 - Transfers",MID(I6466,15,1)="4"),1,-1))</f>
        <v>0</v>
      </c>
      <c r="N6466" s="17">
        <f>VLOOKUP($K6466,[1]Budget!$V:$AE,6,0)*IF($C6466="1 - Revenues",1,IF(AND($C6466="5 - Transfers",MID(J6466,15,1)="4"),1,-1))</f>
        <v>0</v>
      </c>
      <c r="O6466" s="17">
        <f>IFERROR(IF(RIGHT(LEFT(K6466,15),1)="4",VLOOKUP(K6466,'[1]Budget Worksheet'!A:B,2,0),-1*VLOOKUP(K6466,'[1]Budget Worksheet'!A:B,2,0)),0)</f>
        <v>0</v>
      </c>
      <c r="P6466" s="17">
        <f>VLOOKUP($K6466,[1]Budget!$V:$AE,8,0)*IF($C6466="1 - Revenues",1,IF(AND($C6466="5 - Transfers",MID($K6466,15,1)="4"),1,-1))</f>
        <v>0</v>
      </c>
      <c r="Q6466" s="17">
        <f>VLOOKUP($K6466,[1]Budget!$V:$AE,10,0)*IF($C6466="1 - Revenues",1,IF(AND($C6466="5 - Transfers",MID(K6466,15,1)="4"),1,-1))</f>
        <v>0</v>
      </c>
      <c r="S6466" s="18" t="b">
        <f>IF(LEFT(C6466,1)="1",1,-1)*SUMIF([1]Budget!V:V,'Budget Worksheet for Pivot Tabl'!K6466,[1]Budget!AC:AC)=P6466</f>
        <v>1</v>
      </c>
    </row>
    <row r="6467" spans="1:19" x14ac:dyDescent="0.25">
      <c r="A6467" t="s">
        <v>97</v>
      </c>
      <c r="B6467" t="s">
        <v>98</v>
      </c>
      <c r="C6467" t="s">
        <v>8</v>
      </c>
      <c r="D6467" t="str">
        <f t="shared" ref="D6467:D6530" si="101">IF(C6467="1 - Revenues","INFLOWS","OUTFLOWS")</f>
        <v>OUTFLOWS</v>
      </c>
      <c r="E6467" t="s">
        <v>102</v>
      </c>
      <c r="F6467" t="s">
        <v>103</v>
      </c>
      <c r="G6467" t="s">
        <v>102</v>
      </c>
      <c r="H6467" t="s">
        <v>212</v>
      </c>
      <c r="I6467" t="s">
        <v>7853</v>
      </c>
      <c r="J6467" t="s">
        <v>7854</v>
      </c>
      <c r="K6467" t="s">
        <v>7859</v>
      </c>
      <c r="L6467" t="s">
        <v>603</v>
      </c>
      <c r="M6467" s="17">
        <f>VLOOKUP($K6467,[1]Budget!$V:$AE,5,0)*IF($C6467="1 - Revenues",1,IF(AND($C6467="5 - Transfers",MID(I6467,15,1)="4"),1,-1))</f>
        <v>-1361000</v>
      </c>
      <c r="N6467" s="17">
        <f>VLOOKUP($K6467,[1]Budget!$V:$AE,6,0)*IF($C6467="1 - Revenues",1,IF(AND($C6467="5 - Transfers",MID(J6467,15,1)="4"),1,-1))</f>
        <v>0</v>
      </c>
      <c r="O6467" s="17">
        <f>IFERROR(IF(RIGHT(LEFT(K6467,15),1)="4",VLOOKUP(K6467,'[1]Budget Worksheet'!A:B,2,0),-1*VLOOKUP(K6467,'[1]Budget Worksheet'!A:B,2,0)),0)</f>
        <v>0</v>
      </c>
      <c r="P6467" s="17">
        <f>VLOOKUP($K6467,[1]Budget!$V:$AE,8,0)*IF($C6467="1 - Revenues",1,IF(AND($C6467="5 - Transfers",MID($K6467,15,1)="4"),1,-1))</f>
        <v>0</v>
      </c>
      <c r="Q6467" s="17">
        <f>VLOOKUP($K6467,[1]Budget!$V:$AE,10,0)*IF($C6467="1 - Revenues",1,IF(AND($C6467="5 - Transfers",MID(K6467,15,1)="4"),1,-1))</f>
        <v>0</v>
      </c>
      <c r="S6467" s="18" t="b">
        <f>IF(LEFT(C6467,1)="1",1,-1)*SUMIF([1]Budget!V:V,'Budget Worksheet for Pivot Tabl'!K6467,[1]Budget!AC:AC)=P6467</f>
        <v>1</v>
      </c>
    </row>
    <row r="6468" spans="1:19" x14ac:dyDescent="0.25">
      <c r="A6468" t="s">
        <v>97</v>
      </c>
      <c r="B6468" t="s">
        <v>98</v>
      </c>
      <c r="C6468" t="s">
        <v>8</v>
      </c>
      <c r="D6468" t="str">
        <f t="shared" si="101"/>
        <v>OUTFLOWS</v>
      </c>
      <c r="E6468" t="s">
        <v>102</v>
      </c>
      <c r="F6468" t="s">
        <v>103</v>
      </c>
      <c r="G6468" t="s">
        <v>102</v>
      </c>
      <c r="H6468" t="s">
        <v>212</v>
      </c>
      <c r="I6468" t="s">
        <v>7853</v>
      </c>
      <c r="J6468" t="s">
        <v>7854</v>
      </c>
      <c r="K6468" t="s">
        <v>7860</v>
      </c>
      <c r="L6468" t="s">
        <v>7861</v>
      </c>
      <c r="M6468" s="17">
        <f>VLOOKUP($K6468,[1]Budget!$V:$AE,5,0)*IF($C6468="1 - Revenues",1,IF(AND($C6468="5 - Transfers",MID(I6468,15,1)="4"),1,-1))</f>
        <v>-23000</v>
      </c>
      <c r="N6468" s="17">
        <f>VLOOKUP($K6468,[1]Budget!$V:$AE,6,0)*IF($C6468="1 - Revenues",1,IF(AND($C6468="5 - Transfers",MID(J6468,15,1)="4"),1,-1))</f>
        <v>-23000</v>
      </c>
      <c r="O6468" s="17">
        <f>IFERROR(IF(RIGHT(LEFT(K6468,15),1)="4",VLOOKUP(K6468,'[1]Budget Worksheet'!A:B,2,0),-1*VLOOKUP(K6468,'[1]Budget Worksheet'!A:B,2,0)),0)</f>
        <v>0</v>
      </c>
      <c r="P6468" s="17">
        <f>VLOOKUP($K6468,[1]Budget!$V:$AE,8,0)*IF($C6468="1 - Revenues",1,IF(AND($C6468="5 - Transfers",MID($K6468,15,1)="4"),1,-1))</f>
        <v>0</v>
      </c>
      <c r="Q6468" s="17">
        <f>VLOOKUP($K6468,[1]Budget!$V:$AE,10,0)*IF($C6468="1 - Revenues",1,IF(AND($C6468="5 - Transfers",MID(K6468,15,1)="4"),1,-1))</f>
        <v>0</v>
      </c>
      <c r="S6468" s="18" t="b">
        <f>IF(LEFT(C6468,1)="1",1,-1)*SUMIF([1]Budget!V:V,'Budget Worksheet for Pivot Tabl'!K6468,[1]Budget!AC:AC)=P6468</f>
        <v>1</v>
      </c>
    </row>
    <row r="6469" spans="1:19" x14ac:dyDescent="0.25">
      <c r="A6469" t="s">
        <v>97</v>
      </c>
      <c r="B6469" t="s">
        <v>98</v>
      </c>
      <c r="C6469" t="s">
        <v>8</v>
      </c>
      <c r="D6469" t="str">
        <f t="shared" si="101"/>
        <v>OUTFLOWS</v>
      </c>
      <c r="E6469" t="s">
        <v>102</v>
      </c>
      <c r="F6469" t="s">
        <v>103</v>
      </c>
      <c r="G6469" t="s">
        <v>102</v>
      </c>
      <c r="H6469" t="s">
        <v>212</v>
      </c>
      <c r="I6469" t="s">
        <v>7853</v>
      </c>
      <c r="J6469" t="s">
        <v>7854</v>
      </c>
      <c r="K6469" t="s">
        <v>7862</v>
      </c>
      <c r="L6469" t="s">
        <v>629</v>
      </c>
      <c r="M6469" s="17">
        <f>VLOOKUP($K6469,[1]Budget!$V:$AE,5,0)*IF($C6469="1 - Revenues",1,IF(AND($C6469="5 - Transfers",MID(I6469,15,1)="4"),1,-1))</f>
        <v>-38000</v>
      </c>
      <c r="N6469" s="17">
        <f>VLOOKUP($K6469,[1]Budget!$V:$AE,6,0)*IF($C6469="1 - Revenues",1,IF(AND($C6469="5 - Transfers",MID(J6469,15,1)="4"),1,-1))</f>
        <v>-45000</v>
      </c>
      <c r="O6469" s="17">
        <f>IFERROR(IF(RIGHT(LEFT(K6469,15),1)="4",VLOOKUP(K6469,'[1]Budget Worksheet'!A:B,2,0),-1*VLOOKUP(K6469,'[1]Budget Worksheet'!A:B,2,0)),0)</f>
        <v>-45000</v>
      </c>
      <c r="P6469" s="17">
        <f>VLOOKUP($K6469,[1]Budget!$V:$AE,8,0)*IF($C6469="1 - Revenues",1,IF(AND($C6469="5 - Transfers",MID($K6469,15,1)="4"),1,-1))</f>
        <v>-45000</v>
      </c>
      <c r="Q6469" s="17">
        <f>VLOOKUP($K6469,[1]Budget!$V:$AE,10,0)*IF($C6469="1 - Revenues",1,IF(AND($C6469="5 - Transfers",MID(K6469,15,1)="4"),1,-1))</f>
        <v>0</v>
      </c>
      <c r="S6469" s="18" t="b">
        <f>IF(LEFT(C6469,1)="1",1,-1)*SUMIF([1]Budget!V:V,'Budget Worksheet for Pivot Tabl'!K6469,[1]Budget!AC:AC)=P6469</f>
        <v>1</v>
      </c>
    </row>
    <row r="6470" spans="1:19" x14ac:dyDescent="0.25">
      <c r="A6470" t="s">
        <v>97</v>
      </c>
      <c r="B6470" t="s">
        <v>98</v>
      </c>
      <c r="C6470" t="s">
        <v>9</v>
      </c>
      <c r="D6470" t="str">
        <f t="shared" si="101"/>
        <v>OUTFLOWS</v>
      </c>
      <c r="E6470" t="s">
        <v>102</v>
      </c>
      <c r="F6470" t="s">
        <v>103</v>
      </c>
      <c r="G6470" t="s">
        <v>102</v>
      </c>
      <c r="H6470" t="s">
        <v>212</v>
      </c>
      <c r="I6470" t="s">
        <v>7853</v>
      </c>
      <c r="J6470" t="s">
        <v>7854</v>
      </c>
      <c r="K6470" t="s">
        <v>7863</v>
      </c>
      <c r="L6470" t="s">
        <v>476</v>
      </c>
      <c r="M6470" s="17">
        <f>VLOOKUP($K6470,[1]Budget!$V:$AE,5,0)*IF($C6470="1 - Revenues",1,IF(AND($C6470="5 - Transfers",MID(I6470,15,1)="4"),1,-1))</f>
        <v>-4000</v>
      </c>
      <c r="N6470" s="17">
        <f>VLOOKUP($K6470,[1]Budget!$V:$AE,6,0)*IF($C6470="1 - Revenues",1,IF(AND($C6470="5 - Transfers",MID(J6470,15,1)="4"),1,-1))</f>
        <v>-4000</v>
      </c>
      <c r="O6470" s="17">
        <f>IFERROR(IF(RIGHT(LEFT(K6470,15),1)="4",VLOOKUP(K6470,'[1]Budget Worksheet'!A:B,2,0),-1*VLOOKUP(K6470,'[1]Budget Worksheet'!A:B,2,0)),0)</f>
        <v>0</v>
      </c>
      <c r="P6470" s="17">
        <f>VLOOKUP($K6470,[1]Budget!$V:$AE,8,0)*IF($C6470="1 - Revenues",1,IF(AND($C6470="5 - Transfers",MID($K6470,15,1)="4"),1,-1))</f>
        <v>0</v>
      </c>
      <c r="Q6470" s="17">
        <f>VLOOKUP($K6470,[1]Budget!$V:$AE,10,0)*IF($C6470="1 - Revenues",1,IF(AND($C6470="5 - Transfers",MID(K6470,15,1)="4"),1,-1))</f>
        <v>0</v>
      </c>
      <c r="S6470" s="18" t="b">
        <f>IF(LEFT(C6470,1)="1",1,-1)*SUMIF([1]Budget!V:V,'Budget Worksheet for Pivot Tabl'!K6470,[1]Budget!AC:AC)=P6470</f>
        <v>1</v>
      </c>
    </row>
    <row r="6471" spans="1:19" x14ac:dyDescent="0.25">
      <c r="A6471" t="s">
        <v>97</v>
      </c>
      <c r="B6471" t="s">
        <v>98</v>
      </c>
      <c r="C6471" t="s">
        <v>9</v>
      </c>
      <c r="D6471" t="str">
        <f t="shared" si="101"/>
        <v>OUTFLOWS</v>
      </c>
      <c r="E6471" t="s">
        <v>102</v>
      </c>
      <c r="F6471" t="s">
        <v>103</v>
      </c>
      <c r="G6471" t="s">
        <v>102</v>
      </c>
      <c r="H6471" t="s">
        <v>212</v>
      </c>
      <c r="I6471" t="s">
        <v>7853</v>
      </c>
      <c r="J6471" t="s">
        <v>7854</v>
      </c>
      <c r="K6471" t="s">
        <v>7864</v>
      </c>
      <c r="L6471" t="s">
        <v>528</v>
      </c>
      <c r="M6471" s="17">
        <f>VLOOKUP($K6471,[1]Budget!$V:$AE,5,0)*IF($C6471="1 - Revenues",1,IF(AND($C6471="5 - Transfers",MID(I6471,15,1)="4"),1,-1))</f>
        <v>-25000</v>
      </c>
      <c r="N6471" s="17">
        <f>VLOOKUP($K6471,[1]Budget!$V:$AE,6,0)*IF($C6471="1 - Revenues",1,IF(AND($C6471="5 - Transfers",MID(J6471,15,1)="4"),1,-1))</f>
        <v>-58000</v>
      </c>
      <c r="O6471" s="17">
        <f>IFERROR(IF(RIGHT(LEFT(K6471,15),1)="4",VLOOKUP(K6471,'[1]Budget Worksheet'!A:B,2,0),-1*VLOOKUP(K6471,'[1]Budget Worksheet'!A:B,2,0)),0)</f>
        <v>0</v>
      </c>
      <c r="P6471" s="17">
        <f>VLOOKUP($K6471,[1]Budget!$V:$AE,8,0)*IF($C6471="1 - Revenues",1,IF(AND($C6471="5 - Transfers",MID($K6471,15,1)="4"),1,-1))</f>
        <v>0</v>
      </c>
      <c r="Q6471" s="17">
        <f>VLOOKUP($K6471,[1]Budget!$V:$AE,10,0)*IF($C6471="1 - Revenues",1,IF(AND($C6471="5 - Transfers",MID(K6471,15,1)="4"),1,-1))</f>
        <v>0</v>
      </c>
      <c r="S6471" s="18" t="b">
        <f>IF(LEFT(C6471,1)="1",1,-1)*SUMIF([1]Budget!V:V,'Budget Worksheet for Pivot Tabl'!K6471,[1]Budget!AC:AC)=P6471</f>
        <v>1</v>
      </c>
    </row>
    <row r="6472" spans="1:19" x14ac:dyDescent="0.25">
      <c r="A6472" t="s">
        <v>2225</v>
      </c>
      <c r="B6472" t="s">
        <v>7865</v>
      </c>
      <c r="C6472" t="s">
        <v>7</v>
      </c>
      <c r="D6472" t="str">
        <f t="shared" si="101"/>
        <v>INFLOWS</v>
      </c>
      <c r="E6472" t="s">
        <v>102</v>
      </c>
      <c r="F6472" t="s">
        <v>103</v>
      </c>
      <c r="G6472" t="s">
        <v>102</v>
      </c>
      <c r="H6472" t="s">
        <v>212</v>
      </c>
      <c r="I6472" t="s">
        <v>7866</v>
      </c>
      <c r="J6472" t="s">
        <v>7867</v>
      </c>
      <c r="K6472" t="s">
        <v>7868</v>
      </c>
      <c r="L6472" t="s">
        <v>294</v>
      </c>
      <c r="M6472" s="17">
        <f>VLOOKUP($K6472,[1]Budget!$V:$AE,5,0)*IF($C6472="1 - Revenues",1,IF(AND($C6472="5 - Transfers",MID(I6472,15,1)="4"),1,-1))</f>
        <v>-29000</v>
      </c>
      <c r="N6472" s="17">
        <f>VLOOKUP($K6472,[1]Budget!$V:$AE,6,0)*IF($C6472="1 - Revenues",1,IF(AND($C6472="5 - Transfers",MID(J6472,15,1)="4"),1,-1))</f>
        <v>0</v>
      </c>
      <c r="O6472" s="17">
        <f>IFERROR(IF(RIGHT(LEFT(K6472,15),1)="4",VLOOKUP(K6472,'[1]Budget Worksheet'!A:B,2,0),-1*VLOOKUP(K6472,'[1]Budget Worksheet'!A:B,2,0)),0)</f>
        <v>0</v>
      </c>
      <c r="P6472" s="17">
        <f>VLOOKUP($K6472,[1]Budget!$V:$AE,8,0)*IF($C6472="1 - Revenues",1,IF(AND($C6472="5 - Transfers",MID($K6472,15,1)="4"),1,-1))</f>
        <v>0</v>
      </c>
      <c r="Q6472" s="17">
        <f>VLOOKUP($K6472,[1]Budget!$V:$AE,10,0)*IF($C6472="1 - Revenues",1,IF(AND($C6472="5 - Transfers",MID(K6472,15,1)="4"),1,-1))</f>
        <v>0</v>
      </c>
      <c r="S6472" s="18" t="b">
        <f>IF(LEFT(C6472,1)="1",1,-1)*SUMIF([1]Budget!V:V,'Budget Worksheet for Pivot Tabl'!K6472,[1]Budget!AC:AC)=P6472</f>
        <v>1</v>
      </c>
    </row>
    <row r="6473" spans="1:19" x14ac:dyDescent="0.25">
      <c r="A6473" t="s">
        <v>2225</v>
      </c>
      <c r="B6473" t="s">
        <v>7865</v>
      </c>
      <c r="C6473" t="s">
        <v>7</v>
      </c>
      <c r="D6473" t="str">
        <f t="shared" si="101"/>
        <v>INFLOWS</v>
      </c>
      <c r="E6473" t="s">
        <v>102</v>
      </c>
      <c r="F6473" t="s">
        <v>103</v>
      </c>
      <c r="G6473" t="s">
        <v>102</v>
      </c>
      <c r="H6473" t="s">
        <v>212</v>
      </c>
      <c r="I6473" t="s">
        <v>7866</v>
      </c>
      <c r="J6473" t="s">
        <v>7867</v>
      </c>
      <c r="K6473" t="s">
        <v>7869</v>
      </c>
      <c r="L6473" t="s">
        <v>7752</v>
      </c>
      <c r="M6473" s="17">
        <f>VLOOKUP($K6473,[1]Budget!$V:$AE,5,0)*IF($C6473="1 - Revenues",1,IF(AND($C6473="5 - Transfers",MID(I6473,15,1)="4"),1,-1))</f>
        <v>1019000</v>
      </c>
      <c r="N6473" s="17">
        <f>VLOOKUP($K6473,[1]Budget!$V:$AE,6,0)*IF($C6473="1 - Revenues",1,IF(AND($C6473="5 - Transfers",MID(J6473,15,1)="4"),1,-1))</f>
        <v>1022000</v>
      </c>
      <c r="O6473" s="17">
        <f>IFERROR(IF(RIGHT(LEFT(K6473,15),1)="4",VLOOKUP(K6473,'[1]Budget Worksheet'!A:B,2,0),-1*VLOOKUP(K6473,'[1]Budget Worksheet'!A:B,2,0)),0)</f>
        <v>0</v>
      </c>
      <c r="P6473" s="17">
        <f>VLOOKUP($K6473,[1]Budget!$V:$AE,8,0)*IF($C6473="1 - Revenues",1,IF(AND($C6473="5 - Transfers",MID($K6473,15,1)="4"),1,-1))</f>
        <v>0</v>
      </c>
      <c r="Q6473" s="17">
        <f>VLOOKUP($K6473,[1]Budget!$V:$AE,10,0)*IF($C6473="1 - Revenues",1,IF(AND($C6473="5 - Transfers",MID(K6473,15,1)="4"),1,-1))</f>
        <v>0</v>
      </c>
      <c r="S6473" s="18" t="b">
        <f>IF(LEFT(C6473,1)="1",1,-1)*SUMIF([1]Budget!V:V,'Budget Worksheet for Pivot Tabl'!K6473,[1]Budget!AC:AC)=P6473</f>
        <v>1</v>
      </c>
    </row>
    <row r="6474" spans="1:19" x14ac:dyDescent="0.25">
      <c r="A6474" t="s">
        <v>2225</v>
      </c>
      <c r="B6474" t="s">
        <v>7865</v>
      </c>
      <c r="C6474" t="s">
        <v>9</v>
      </c>
      <c r="D6474" t="str">
        <f t="shared" si="101"/>
        <v>OUTFLOWS</v>
      </c>
      <c r="E6474" t="s">
        <v>102</v>
      </c>
      <c r="F6474" t="s">
        <v>103</v>
      </c>
      <c r="G6474" t="s">
        <v>102</v>
      </c>
      <c r="H6474" t="s">
        <v>212</v>
      </c>
      <c r="I6474" t="s">
        <v>7866</v>
      </c>
      <c r="J6474" t="s">
        <v>7867</v>
      </c>
      <c r="K6474" t="s">
        <v>7870</v>
      </c>
      <c r="L6474" t="s">
        <v>7871</v>
      </c>
      <c r="M6474" s="17">
        <f>VLOOKUP($K6474,[1]Budget!$V:$AE,5,0)*IF($C6474="1 - Revenues",1,IF(AND($C6474="5 - Transfers",MID(I6474,15,1)="4"),1,-1))</f>
        <v>0</v>
      </c>
      <c r="N6474" s="17">
        <f>VLOOKUP($K6474,[1]Budget!$V:$AE,6,0)*IF($C6474="1 - Revenues",1,IF(AND($C6474="5 - Transfers",MID(J6474,15,1)="4"),1,-1))</f>
        <v>0</v>
      </c>
      <c r="O6474" s="17">
        <f>IFERROR(IF(RIGHT(LEFT(K6474,15),1)="4",VLOOKUP(K6474,'[1]Budget Worksheet'!A:B,2,0),-1*VLOOKUP(K6474,'[1]Budget Worksheet'!A:B,2,0)),0)</f>
        <v>0</v>
      </c>
      <c r="P6474" s="17">
        <f>VLOOKUP($K6474,[1]Budget!$V:$AE,8,0)*IF($C6474="1 - Revenues",1,IF(AND($C6474="5 - Transfers",MID($K6474,15,1)="4"),1,-1))</f>
        <v>0</v>
      </c>
      <c r="Q6474" s="17">
        <f>VLOOKUP($K6474,[1]Budget!$V:$AE,10,0)*IF($C6474="1 - Revenues",1,IF(AND($C6474="5 - Transfers",MID(K6474,15,1)="4"),1,-1))</f>
        <v>0</v>
      </c>
      <c r="S6474" s="18" t="b">
        <f>IF(LEFT(C6474,1)="1",1,-1)*SUMIF([1]Budget!V:V,'Budget Worksheet for Pivot Tabl'!K6474,[1]Budget!AC:AC)=P6474</f>
        <v>1</v>
      </c>
    </row>
    <row r="6475" spans="1:19" x14ac:dyDescent="0.25">
      <c r="A6475" t="s">
        <v>2225</v>
      </c>
      <c r="B6475" t="s">
        <v>7865</v>
      </c>
      <c r="C6475" t="s">
        <v>9</v>
      </c>
      <c r="D6475" t="str">
        <f t="shared" si="101"/>
        <v>OUTFLOWS</v>
      </c>
      <c r="E6475" t="s">
        <v>102</v>
      </c>
      <c r="F6475" t="s">
        <v>103</v>
      </c>
      <c r="G6475" t="s">
        <v>102</v>
      </c>
      <c r="H6475" t="s">
        <v>212</v>
      </c>
      <c r="I6475" t="s">
        <v>7866</v>
      </c>
      <c r="J6475" t="s">
        <v>7867</v>
      </c>
      <c r="K6475" t="s">
        <v>7872</v>
      </c>
      <c r="L6475" t="s">
        <v>645</v>
      </c>
      <c r="M6475" s="17">
        <f>VLOOKUP($K6475,[1]Budget!$V:$AE,5,0)*IF($C6475="1 - Revenues",1,IF(AND($C6475="5 - Transfers",MID(I6475,15,1)="4"),1,-1))</f>
        <v>-1019000</v>
      </c>
      <c r="N6475" s="17">
        <f>VLOOKUP($K6475,[1]Budget!$V:$AE,6,0)*IF($C6475="1 - Revenues",1,IF(AND($C6475="5 - Transfers",MID(J6475,15,1)="4"),1,-1))</f>
        <v>-1022000</v>
      </c>
      <c r="O6475" s="17">
        <f>IFERROR(IF(RIGHT(LEFT(K6475,15),1)="4",VLOOKUP(K6475,'[1]Budget Worksheet'!A:B,2,0),-1*VLOOKUP(K6475,'[1]Budget Worksheet'!A:B,2,0)),0)</f>
        <v>0</v>
      </c>
      <c r="P6475" s="17">
        <f>VLOOKUP($K6475,[1]Budget!$V:$AE,8,0)*IF($C6475="1 - Revenues",1,IF(AND($C6475="5 - Transfers",MID($K6475,15,1)="4"),1,-1))</f>
        <v>0</v>
      </c>
      <c r="Q6475" s="17">
        <f>VLOOKUP($K6475,[1]Budget!$V:$AE,10,0)*IF($C6475="1 - Revenues",1,IF(AND($C6475="5 - Transfers",MID(K6475,15,1)="4"),1,-1))</f>
        <v>0</v>
      </c>
      <c r="S6475" s="18" t="b">
        <f>IF(LEFT(C6475,1)="1",1,-1)*SUMIF([1]Budget!V:V,'Budget Worksheet for Pivot Tabl'!K6475,[1]Budget!AC:AC)=P6475</f>
        <v>1</v>
      </c>
    </row>
    <row r="6476" spans="1:19" x14ac:dyDescent="0.25">
      <c r="A6476" t="s">
        <v>7873</v>
      </c>
      <c r="B6476" t="s">
        <v>7874</v>
      </c>
      <c r="C6476" t="s">
        <v>7</v>
      </c>
      <c r="D6476" t="str">
        <f t="shared" si="101"/>
        <v>INFLOWS</v>
      </c>
      <c r="E6476" t="s">
        <v>102</v>
      </c>
      <c r="F6476" t="s">
        <v>103</v>
      </c>
      <c r="G6476" t="s">
        <v>102</v>
      </c>
      <c r="H6476" t="s">
        <v>212</v>
      </c>
      <c r="I6476" t="s">
        <v>213</v>
      </c>
      <c r="J6476" t="s">
        <v>214</v>
      </c>
      <c r="K6476" t="s">
        <v>7875</v>
      </c>
      <c r="L6476" t="s">
        <v>7876</v>
      </c>
      <c r="M6476" s="17">
        <f>VLOOKUP($K6476,[1]Budget!$V:$AE,5,0)*IF($C6476="1 - Revenues",1,IF(AND($C6476="5 - Transfers",MID(I6476,15,1)="4"),1,-1))</f>
        <v>0</v>
      </c>
      <c r="N6476" s="17">
        <f>VLOOKUP($K6476,[1]Budget!$V:$AE,6,0)*IF($C6476="1 - Revenues",1,IF(AND($C6476="5 - Transfers",MID(J6476,15,1)="4"),1,-1))</f>
        <v>0</v>
      </c>
      <c r="O6476" s="17">
        <f>IFERROR(IF(RIGHT(LEFT(K6476,15),1)="4",VLOOKUP(K6476,'[1]Budget Worksheet'!A:B,2,0),-1*VLOOKUP(K6476,'[1]Budget Worksheet'!A:B,2,0)),0)</f>
        <v>0</v>
      </c>
      <c r="P6476" s="17">
        <f>VLOOKUP($K6476,[1]Budget!$V:$AE,8,0)*IF($C6476="1 - Revenues",1,IF(AND($C6476="5 - Transfers",MID($K6476,15,1)="4"),1,-1))</f>
        <v>0</v>
      </c>
      <c r="Q6476" s="17">
        <f>VLOOKUP($K6476,[1]Budget!$V:$AE,10,0)*IF($C6476="1 - Revenues",1,IF(AND($C6476="5 - Transfers",MID(K6476,15,1)="4"),1,-1))</f>
        <v>0</v>
      </c>
      <c r="S6476" s="18" t="b">
        <f>IF(LEFT(C6476,1)="1",1,-1)*SUMIF([1]Budget!V:V,'Budget Worksheet for Pivot Tabl'!K6476,[1]Budget!AC:AC)=P6476</f>
        <v>1</v>
      </c>
    </row>
    <row r="6477" spans="1:19" x14ac:dyDescent="0.25">
      <c r="A6477" t="s">
        <v>7873</v>
      </c>
      <c r="B6477" t="s">
        <v>7874</v>
      </c>
      <c r="C6477" t="s">
        <v>7</v>
      </c>
      <c r="D6477" t="str">
        <f t="shared" si="101"/>
        <v>INFLOWS</v>
      </c>
      <c r="E6477" t="s">
        <v>102</v>
      </c>
      <c r="F6477" t="s">
        <v>103</v>
      </c>
      <c r="G6477" t="s">
        <v>102</v>
      </c>
      <c r="H6477" t="s">
        <v>212</v>
      </c>
      <c r="I6477" t="s">
        <v>213</v>
      </c>
      <c r="J6477" t="s">
        <v>214</v>
      </c>
      <c r="K6477" t="s">
        <v>7877</v>
      </c>
      <c r="L6477" t="s">
        <v>7878</v>
      </c>
      <c r="M6477" s="17">
        <f>VLOOKUP($K6477,[1]Budget!$V:$AE,5,0)*IF($C6477="1 - Revenues",1,IF(AND($C6477="5 - Transfers",MID(I6477,15,1)="4"),1,-1))</f>
        <v>0</v>
      </c>
      <c r="N6477" s="17">
        <f>VLOOKUP($K6477,[1]Budget!$V:$AE,6,0)*IF($C6477="1 - Revenues",1,IF(AND($C6477="5 - Transfers",MID(J6477,15,1)="4"),1,-1))</f>
        <v>0</v>
      </c>
      <c r="O6477" s="17">
        <f>IFERROR(IF(RIGHT(LEFT(K6477,15),1)="4",VLOOKUP(K6477,'[1]Budget Worksheet'!A:B,2,0),-1*VLOOKUP(K6477,'[1]Budget Worksheet'!A:B,2,0)),0)</f>
        <v>0</v>
      </c>
      <c r="P6477" s="17">
        <f>VLOOKUP($K6477,[1]Budget!$V:$AE,8,0)*IF($C6477="1 - Revenues",1,IF(AND($C6477="5 - Transfers",MID($K6477,15,1)="4"),1,-1))</f>
        <v>0</v>
      </c>
      <c r="Q6477" s="17">
        <f>VLOOKUP($K6477,[1]Budget!$V:$AE,10,0)*IF($C6477="1 - Revenues",1,IF(AND($C6477="5 - Transfers",MID(K6477,15,1)="4"),1,-1))</f>
        <v>0</v>
      </c>
      <c r="S6477" s="18" t="b">
        <f>IF(LEFT(C6477,1)="1",1,-1)*SUMIF([1]Budget!V:V,'Budget Worksheet for Pivot Tabl'!K6477,[1]Budget!AC:AC)=P6477</f>
        <v>1</v>
      </c>
    </row>
    <row r="6478" spans="1:19" x14ac:dyDescent="0.25">
      <c r="M6478" s="17"/>
      <c r="N6478" s="17"/>
      <c r="O6478" s="17"/>
      <c r="P6478" s="17"/>
      <c r="Q6478" s="17"/>
      <c r="S6478" s="18" t="b">
        <f>IF(LEFT(C6478,1)="1",1,-1)*SUMIF([1]Budget!V:V,'Budget Worksheet for Pivot Tabl'!K6478,[1]Budget!AC:AC)=P6478</f>
        <v>1</v>
      </c>
    </row>
    <row r="6479" spans="1:19" x14ac:dyDescent="0.25">
      <c r="M6479" s="17"/>
      <c r="N6479" s="17"/>
      <c r="O6479" s="17"/>
      <c r="P6479" s="17"/>
      <c r="Q6479" s="17"/>
      <c r="S6479" s="18" t="b">
        <f>IF(LEFT(C6479,1)="1",1,-1)*SUMIF([1]Budget!V:V,'Budget Worksheet for Pivot Tabl'!K6479,[1]Budget!AC:AC)=P6479</f>
        <v>1</v>
      </c>
    </row>
    <row r="6480" spans="1:19" x14ac:dyDescent="0.25">
      <c r="M6480" s="17"/>
      <c r="N6480" s="17"/>
      <c r="O6480" s="17"/>
      <c r="P6480" s="17"/>
      <c r="Q6480" s="17"/>
      <c r="S6480" s="18" t="b">
        <f>IF(LEFT(C6480,1)="1",1,-1)*SUMIF([1]Budget!V:V,'Budget Worksheet for Pivot Tabl'!K6480,[1]Budget!AC:AC)=P6480</f>
        <v>1</v>
      </c>
    </row>
    <row r="6481" spans="13:19" x14ac:dyDescent="0.25">
      <c r="M6481" s="17"/>
      <c r="N6481" s="17"/>
      <c r="O6481" s="17"/>
      <c r="P6481" s="17"/>
      <c r="Q6481" s="17"/>
      <c r="S6481" s="18" t="b">
        <f>IF(LEFT(C6481,1)="1",1,-1)*SUMIF([1]Budget!V:V,'Budget Worksheet for Pivot Tabl'!K6481,[1]Budget!AC:AC)=P6481</f>
        <v>1</v>
      </c>
    </row>
    <row r="6482" spans="13:19" x14ac:dyDescent="0.25">
      <c r="M6482" s="17"/>
      <c r="N6482" s="17"/>
      <c r="O6482" s="17"/>
      <c r="P6482" s="17"/>
      <c r="Q6482" s="17"/>
      <c r="S6482" s="18" t="b">
        <f>IF(LEFT(C6482,1)="1",1,-1)*SUMIF([1]Budget!V:V,'Budget Worksheet for Pivot Tabl'!K6482,[1]Budget!AC:AC)=P6482</f>
        <v>1</v>
      </c>
    </row>
    <row r="6483" spans="13:19" x14ac:dyDescent="0.25">
      <c r="M6483" s="17"/>
      <c r="N6483" s="17"/>
      <c r="O6483" s="17"/>
      <c r="P6483" s="17"/>
      <c r="Q6483" s="17"/>
      <c r="S6483" s="18" t="b">
        <f>IF(LEFT(C6483,1)="1",1,-1)*SUMIF([1]Budget!V:V,'Budget Worksheet for Pivot Tabl'!K6483,[1]Budget!AC:AC)=P6483</f>
        <v>1</v>
      </c>
    </row>
    <row r="6484" spans="13:19" x14ac:dyDescent="0.25">
      <c r="M6484" s="17"/>
      <c r="N6484" s="17"/>
      <c r="O6484" s="17"/>
      <c r="P6484" s="17"/>
      <c r="Q6484" s="17"/>
      <c r="S6484" s="18" t="b">
        <f>IF(LEFT(C6484,1)="1",1,-1)*SUMIF([1]Budget!V:V,'Budget Worksheet for Pivot Tabl'!K6484,[1]Budget!AC:AC)=P6484</f>
        <v>1</v>
      </c>
    </row>
    <row r="6485" spans="13:19" x14ac:dyDescent="0.25">
      <c r="M6485" s="17"/>
      <c r="N6485" s="17"/>
      <c r="O6485" s="17"/>
      <c r="P6485" s="17"/>
      <c r="Q6485" s="17"/>
      <c r="S6485" s="18" t="b">
        <f>IF(LEFT(C6485,1)="1",1,-1)*SUMIF([1]Budget!V:V,'Budget Worksheet for Pivot Tabl'!K6485,[1]Budget!AC:AC)=P6485</f>
        <v>1</v>
      </c>
    </row>
    <row r="6486" spans="13:19" x14ac:dyDescent="0.25">
      <c r="M6486" s="17"/>
      <c r="N6486" s="17"/>
      <c r="O6486" s="17"/>
      <c r="P6486" s="17"/>
      <c r="Q6486" s="17"/>
      <c r="S6486" s="18" t="b">
        <f>IF(LEFT(C6486,1)="1",1,-1)*SUMIF([1]Budget!V:V,'Budget Worksheet for Pivot Tabl'!K6486,[1]Budget!AC:AC)=P6486</f>
        <v>1</v>
      </c>
    </row>
    <row r="6487" spans="13:19" x14ac:dyDescent="0.25">
      <c r="M6487" s="17"/>
      <c r="N6487" s="17"/>
      <c r="O6487" s="17"/>
      <c r="P6487" s="17"/>
      <c r="Q6487" s="17"/>
      <c r="S6487" s="18" t="b">
        <f>IF(LEFT(C6487,1)="1",1,-1)*SUMIF([1]Budget!V:V,'Budget Worksheet for Pivot Tabl'!K6487,[1]Budget!AC:AC)=P6487</f>
        <v>1</v>
      </c>
    </row>
    <row r="6488" spans="13:19" x14ac:dyDescent="0.25">
      <c r="M6488" s="17"/>
      <c r="N6488" s="17"/>
      <c r="O6488" s="17"/>
      <c r="P6488" s="17"/>
      <c r="Q6488" s="17"/>
      <c r="S6488" s="18" t="b">
        <f>IF(LEFT(C6488,1)="1",1,-1)*SUMIF([1]Budget!V:V,'Budget Worksheet for Pivot Tabl'!K6488,[1]Budget!AC:AC)=P6488</f>
        <v>1</v>
      </c>
    </row>
    <row r="6489" spans="13:19" x14ac:dyDescent="0.25">
      <c r="M6489" s="17"/>
      <c r="N6489" s="17"/>
      <c r="O6489" s="17"/>
      <c r="P6489" s="17"/>
      <c r="Q6489" s="17"/>
      <c r="S6489" s="18" t="b">
        <f>IF(LEFT(C6489,1)="1",1,-1)*SUMIF([1]Budget!V:V,'Budget Worksheet for Pivot Tabl'!K6489,[1]Budget!AC:AC)=P6489</f>
        <v>1</v>
      </c>
    </row>
    <row r="6490" spans="13:19" x14ac:dyDescent="0.25">
      <c r="M6490" s="17"/>
      <c r="N6490" s="17"/>
      <c r="O6490" s="17"/>
      <c r="P6490" s="17"/>
      <c r="Q6490" s="17"/>
      <c r="S6490" s="18" t="b">
        <f>IF(LEFT(C6490,1)="1",1,-1)*SUMIF([1]Budget!V:V,'Budget Worksheet for Pivot Tabl'!K6490,[1]Budget!AC:AC)=P6490</f>
        <v>1</v>
      </c>
    </row>
    <row r="6491" spans="13:19" x14ac:dyDescent="0.25">
      <c r="M6491" s="17"/>
      <c r="N6491" s="17"/>
      <c r="O6491" s="17"/>
      <c r="P6491" s="17"/>
      <c r="Q6491" s="17"/>
      <c r="S6491" s="18" t="b">
        <f>IF(LEFT(C6491,1)="1",1,-1)*SUMIF([1]Budget!V:V,'Budget Worksheet for Pivot Tabl'!K6491,[1]Budget!AC:AC)=P6491</f>
        <v>1</v>
      </c>
    </row>
    <row r="6492" spans="13:19" x14ac:dyDescent="0.25">
      <c r="M6492" s="17"/>
      <c r="N6492" s="17"/>
      <c r="O6492" s="17"/>
      <c r="P6492" s="17"/>
      <c r="Q6492" s="17"/>
      <c r="S6492" s="18" t="b">
        <f>IF(LEFT(C6492,1)="1",1,-1)*SUMIF([1]Budget!V:V,'Budget Worksheet for Pivot Tabl'!K6492,[1]Budget!AC:AC)=P6492</f>
        <v>1</v>
      </c>
    </row>
    <row r="6493" spans="13:19" x14ac:dyDescent="0.25">
      <c r="M6493" s="17"/>
      <c r="N6493" s="17"/>
      <c r="O6493" s="17"/>
      <c r="P6493" s="17"/>
      <c r="Q6493" s="17"/>
      <c r="S6493" s="18" t="b">
        <f>IF(LEFT(C6493,1)="1",1,-1)*SUMIF([1]Budget!V:V,'Budget Worksheet for Pivot Tabl'!K6493,[1]Budget!AC:AC)=P6493</f>
        <v>1</v>
      </c>
    </row>
    <row r="6494" spans="13:19" x14ac:dyDescent="0.25">
      <c r="M6494" s="17"/>
      <c r="N6494" s="17"/>
      <c r="O6494" s="17"/>
      <c r="P6494" s="17"/>
      <c r="Q6494" s="17"/>
      <c r="S6494" s="18" t="b">
        <f>IF(LEFT(C6494,1)="1",1,-1)*SUMIF([1]Budget!V:V,'Budget Worksheet for Pivot Tabl'!K6494,[1]Budget!AC:AC)=P6494</f>
        <v>1</v>
      </c>
    </row>
    <row r="6495" spans="13:19" x14ac:dyDescent="0.25">
      <c r="M6495" s="17"/>
      <c r="N6495" s="17"/>
      <c r="O6495" s="17"/>
      <c r="P6495" s="17"/>
      <c r="Q6495" s="17"/>
      <c r="S6495" s="18" t="b">
        <f>IF(LEFT(C6495,1)="1",1,-1)*SUMIF([1]Budget!V:V,'Budget Worksheet for Pivot Tabl'!K6495,[1]Budget!AC:AC)=P6495</f>
        <v>1</v>
      </c>
    </row>
    <row r="6496" spans="13:19" x14ac:dyDescent="0.25">
      <c r="M6496" s="17"/>
      <c r="N6496" s="17"/>
      <c r="O6496" s="17"/>
      <c r="P6496" s="17"/>
      <c r="Q6496" s="17"/>
      <c r="S6496" s="18" t="b">
        <f>IF(LEFT(C6496,1)="1",1,-1)*SUMIF([1]Budget!V:V,'Budget Worksheet for Pivot Tabl'!K6496,[1]Budget!AC:AC)=P6496</f>
        <v>1</v>
      </c>
    </row>
    <row r="6497" spans="1:19" x14ac:dyDescent="0.25">
      <c r="M6497" s="17"/>
      <c r="N6497" s="17"/>
      <c r="O6497" s="17"/>
      <c r="P6497" s="17"/>
      <c r="Q6497" s="17"/>
      <c r="S6497" s="18" t="b">
        <f>IF(LEFT(C6497,1)="1",1,-1)*SUMIF([1]Budget!V:V,'Budget Worksheet for Pivot Tabl'!K6497,[1]Budget!AC:AC)=P6497</f>
        <v>1</v>
      </c>
    </row>
    <row r="6498" spans="1:19" x14ac:dyDescent="0.25">
      <c r="M6498" s="17"/>
      <c r="N6498" s="17"/>
      <c r="O6498" s="17"/>
      <c r="P6498" s="17"/>
      <c r="Q6498" s="17"/>
      <c r="S6498" s="18" t="b">
        <f>IF(LEFT(C6498,1)="1",1,-1)*SUMIF([1]Budget!V:V,'Budget Worksheet for Pivot Tabl'!K6498,[1]Budget!AC:AC)=P6498</f>
        <v>1</v>
      </c>
    </row>
    <row r="6499" spans="1:19" x14ac:dyDescent="0.25">
      <c r="M6499" s="17"/>
      <c r="N6499" s="17"/>
      <c r="O6499" s="17"/>
      <c r="P6499" s="17"/>
      <c r="Q6499" s="17"/>
      <c r="S6499" s="18" t="b">
        <f>IF(LEFT(C6499,1)="1",1,-1)*SUMIF([1]Budget!V:V,'Budget Worksheet for Pivot Tabl'!K6499,[1]Budget!AC:AC)=P6499</f>
        <v>1</v>
      </c>
    </row>
    <row r="6500" spans="1:19" x14ac:dyDescent="0.25">
      <c r="M6500" s="17"/>
      <c r="N6500" s="17"/>
      <c r="O6500" s="17"/>
      <c r="P6500" s="17"/>
      <c r="Q6500" s="17"/>
      <c r="S6500" s="18" t="b">
        <f>IF(LEFT(C6500,1)="1",1,-1)*SUMIF([1]Budget!V:V,'Budget Worksheet for Pivot Tabl'!K6500,[1]Budget!AC:AC)=P6500</f>
        <v>1</v>
      </c>
    </row>
    <row r="6501" spans="1:19" x14ac:dyDescent="0.25">
      <c r="M6501" s="17"/>
      <c r="N6501" s="17"/>
      <c r="O6501" s="17"/>
      <c r="P6501" s="17"/>
      <c r="Q6501" s="17"/>
      <c r="S6501" s="18" t="b">
        <f>IF(LEFT(C6501,1)="1",1,-1)*SUMIF([1]Budget!V:V,'Budget Worksheet for Pivot Tabl'!K6501,[1]Budget!AC:AC)=P6501</f>
        <v>1</v>
      </c>
    </row>
    <row r="6502" spans="1:19" x14ac:dyDescent="0.25">
      <c r="M6502" s="17"/>
      <c r="N6502" s="17"/>
      <c r="O6502" s="17"/>
      <c r="P6502" s="17"/>
      <c r="Q6502" s="17"/>
      <c r="S6502" s="18" t="b">
        <f>IF(LEFT(C6502,1)="1",1,-1)*SUMIF([1]Budget!V:V,'Budget Worksheet for Pivot Tabl'!K6502,[1]Budget!AC:AC)=P6502</f>
        <v>1</v>
      </c>
    </row>
    <row r="6503" spans="1:19" x14ac:dyDescent="0.25">
      <c r="M6503" s="17"/>
      <c r="N6503" s="17"/>
      <c r="O6503" s="17"/>
      <c r="P6503" s="17"/>
      <c r="Q6503" s="17"/>
      <c r="S6503" s="18" t="b">
        <f>IF(LEFT(C6503,1)="1",1,-1)*SUMIF([1]Budget!V:V,'Budget Worksheet for Pivot Tabl'!K6503,[1]Budget!AC:AC)=P6503</f>
        <v>1</v>
      </c>
    </row>
    <row r="6504" spans="1:19" x14ac:dyDescent="0.25">
      <c r="M6504" s="17"/>
      <c r="N6504" s="17"/>
      <c r="O6504" s="17"/>
      <c r="P6504" s="17"/>
      <c r="Q6504" s="17"/>
      <c r="S6504" s="18" t="b">
        <f>IF(LEFT(C6504,1)="1",1,-1)*SUMIF([1]Budget!V:V,'Budget Worksheet for Pivot Tabl'!K6504,[1]Budget!AC:AC)=P6504</f>
        <v>1</v>
      </c>
    </row>
    <row r="6505" spans="1:19" x14ac:dyDescent="0.25">
      <c r="M6505" s="17"/>
      <c r="N6505" s="17"/>
      <c r="O6505" s="17"/>
      <c r="P6505" s="17"/>
      <c r="Q6505" s="17"/>
      <c r="S6505" s="18" t="b">
        <f>IF(LEFT(C6505,1)="1",1,-1)*SUMIF([1]Budget!V:V,'Budget Worksheet for Pivot Tabl'!K6505,[1]Budget!AC:AC)=P6505</f>
        <v>1</v>
      </c>
    </row>
    <row r="6506" spans="1:19" x14ac:dyDescent="0.25">
      <c r="M6506" s="17"/>
      <c r="N6506" s="17"/>
      <c r="O6506" s="17"/>
      <c r="P6506" s="17"/>
      <c r="Q6506" s="17"/>
      <c r="S6506" s="18" t="b">
        <f>IF(LEFT(C6506,1)="1",1,-1)*SUMIF([1]Budget!V:V,'Budget Worksheet for Pivot Tabl'!K6506,[1]Budget!AC:AC)=P6506</f>
        <v>1</v>
      </c>
    </row>
    <row r="6507" spans="1:19" x14ac:dyDescent="0.25">
      <c r="M6507" s="17"/>
      <c r="N6507" s="17"/>
      <c r="O6507" s="17"/>
      <c r="P6507" s="17"/>
      <c r="Q6507" s="17"/>
      <c r="S6507" s="18" t="b">
        <f>IF(LEFT(C6507,1)="1",1,-1)*SUMIF([1]Budget!V:V,'Budget Worksheet for Pivot Tabl'!K6507,[1]Budget!AC:AC)=P6507</f>
        <v>1</v>
      </c>
    </row>
    <row r="6508" spans="1:19" x14ac:dyDescent="0.25">
      <c r="M6508" s="17"/>
      <c r="N6508" s="17"/>
      <c r="O6508" s="17"/>
      <c r="P6508" s="17"/>
      <c r="Q6508" s="17"/>
      <c r="S6508" s="18" t="b">
        <f>IF(LEFT(C6508,1)="1",1,-1)*SUMIF([1]Budget!V:V,'Budget Worksheet for Pivot Tabl'!K6508,[1]Budget!AC:AC)=P6508</f>
        <v>1</v>
      </c>
    </row>
    <row r="6509" spans="1:19" x14ac:dyDescent="0.25">
      <c r="M6509" s="17"/>
      <c r="N6509" s="17"/>
      <c r="O6509" s="17"/>
      <c r="P6509" s="17"/>
      <c r="Q6509" s="17"/>
      <c r="S6509" s="18" t="b">
        <f>IF(LEFT(C6509,1)="1",1,-1)*SUMIF([1]Budget!V:V,'Budget Worksheet for Pivot Tabl'!K6509,[1]Budget!AC:AC)=P6509</f>
        <v>1</v>
      </c>
    </row>
    <row r="6510" spans="1:19" x14ac:dyDescent="0.25">
      <c r="M6510" s="17"/>
      <c r="N6510" s="17"/>
      <c r="O6510" s="17"/>
      <c r="P6510" s="17"/>
      <c r="Q6510" s="17"/>
      <c r="S6510" s="18" t="b">
        <f>IF(LEFT(C6510,1)="1",1,-1)*SUMIF([1]Budget!V:V,'Budget Worksheet for Pivot Tabl'!K6510,[1]Budget!AC:AC)=P6510</f>
        <v>1</v>
      </c>
    </row>
    <row r="6511" spans="1:19" x14ac:dyDescent="0.25">
      <c r="M6511" s="17"/>
      <c r="N6511" s="17"/>
      <c r="O6511" s="17"/>
      <c r="P6511" s="17"/>
      <c r="Q6511" s="17"/>
      <c r="S6511" s="18" t="b">
        <f>IF(LEFT(C6511,1)="1",1,-1)*SUMIF([1]Budget!V:V,'Budget Worksheet for Pivot Tabl'!K6511,[1]Budget!AC:AC)=P6511</f>
        <v>1</v>
      </c>
    </row>
    <row r="6512" spans="1:19" x14ac:dyDescent="0.25">
      <c r="A6512" t="s">
        <v>7879</v>
      </c>
      <c r="B6512" t="s">
        <v>7880</v>
      </c>
      <c r="C6512" t="s">
        <v>9</v>
      </c>
      <c r="D6512" t="str">
        <f t="shared" si="101"/>
        <v>OUTFLOWS</v>
      </c>
      <c r="E6512" t="s">
        <v>102</v>
      </c>
      <c r="F6512" t="s">
        <v>103</v>
      </c>
      <c r="G6512" t="s">
        <v>102</v>
      </c>
      <c r="H6512" t="s">
        <v>212</v>
      </c>
      <c r="I6512" t="s">
        <v>213</v>
      </c>
      <c r="J6512" t="s">
        <v>214</v>
      </c>
      <c r="K6512" t="s">
        <v>7881</v>
      </c>
      <c r="L6512" t="s">
        <v>7882</v>
      </c>
      <c r="M6512" s="17">
        <f>VLOOKUP($K6512,[1]Budget!$V:$AE,5,0)*IF($C6512="1 - Revenues",1,IF(AND($C6512="5 - Transfers",MID(I6512,15,1)="4"),1,-1))</f>
        <v>-703000</v>
      </c>
      <c r="N6512" s="17">
        <f>VLOOKUP($K6512,[1]Budget!$V:$AE,6,0)*IF($C6512="1 - Revenues",1,IF(AND($C6512="5 - Transfers",MID(J6512,15,1)="4"),1,-1))</f>
        <v>0</v>
      </c>
      <c r="O6512" s="17">
        <f>IFERROR(IF(RIGHT(LEFT(K6512,15),1)="4",VLOOKUP(K6512,'[1]Budget Worksheet'!A:B,2,0),-1*VLOOKUP(K6512,'[1]Budget Worksheet'!A:B,2,0)),0)</f>
        <v>0</v>
      </c>
      <c r="P6512" s="17">
        <f>VLOOKUP($K6512,[1]Budget!$V:$AE,8,0)*IF($C6512="1 - Revenues",1,IF(AND($C6512="5 - Transfers",MID($K6512,15,1)="4"),1,-1))</f>
        <v>0</v>
      </c>
      <c r="Q6512" s="17">
        <f>VLOOKUP($K6512,[1]Budget!$V:$AE,10,0)*IF($C6512="1 - Revenues",1,IF(AND($C6512="5 - Transfers",MID(K6512,15,1)="4"),1,-1))</f>
        <v>0</v>
      </c>
      <c r="S6512" s="18" t="b">
        <f>IF(LEFT(C6512,1)="1",1,-1)*SUMIF([1]Budget!V:V,'Budget Worksheet for Pivot Tabl'!K6512,[1]Budget!AC:AC)=P6512</f>
        <v>1</v>
      </c>
    </row>
    <row r="6513" spans="1:19" x14ac:dyDescent="0.25">
      <c r="M6513" s="17"/>
      <c r="N6513" s="17"/>
      <c r="O6513" s="17"/>
      <c r="P6513" s="17"/>
      <c r="Q6513" s="17"/>
      <c r="S6513" s="18" t="b">
        <f>IF(LEFT(C6513,1)="1",1,-1)*SUMIF([1]Budget!V:V,'Budget Worksheet for Pivot Tabl'!K6513,[1]Budget!AC:AC)=P6513</f>
        <v>1</v>
      </c>
    </row>
    <row r="6514" spans="1:19" x14ac:dyDescent="0.25">
      <c r="M6514" s="17"/>
      <c r="N6514" s="17"/>
      <c r="O6514" s="17"/>
      <c r="P6514" s="17"/>
      <c r="Q6514" s="17"/>
      <c r="S6514" s="18" t="b">
        <f>IF(LEFT(C6514,1)="1",1,-1)*SUMIF([1]Budget!V:V,'Budget Worksheet for Pivot Tabl'!K6514,[1]Budget!AC:AC)=P6514</f>
        <v>1</v>
      </c>
    </row>
    <row r="6515" spans="1:19" x14ac:dyDescent="0.25">
      <c r="M6515" s="17"/>
      <c r="N6515" s="17"/>
      <c r="O6515" s="17"/>
      <c r="P6515" s="17"/>
      <c r="Q6515" s="17"/>
      <c r="S6515" s="18" t="b">
        <f>IF(LEFT(C6515,1)="1",1,-1)*SUMIF([1]Budget!V:V,'Budget Worksheet for Pivot Tabl'!K6515,[1]Budget!AC:AC)=P6515</f>
        <v>1</v>
      </c>
    </row>
    <row r="6516" spans="1:19" x14ac:dyDescent="0.25">
      <c r="M6516" s="17"/>
      <c r="N6516" s="17"/>
      <c r="O6516" s="17"/>
      <c r="P6516" s="17"/>
      <c r="Q6516" s="17"/>
      <c r="S6516" s="18" t="b">
        <f>IF(LEFT(C6516,1)="1",1,-1)*SUMIF([1]Budget!V:V,'Budget Worksheet for Pivot Tabl'!K6516,[1]Budget!AC:AC)=P6516</f>
        <v>1</v>
      </c>
    </row>
    <row r="6517" spans="1:19" x14ac:dyDescent="0.25">
      <c r="M6517" s="17"/>
      <c r="N6517" s="17"/>
      <c r="O6517" s="17"/>
      <c r="P6517" s="17"/>
      <c r="Q6517" s="17"/>
      <c r="S6517" s="18" t="b">
        <f>IF(LEFT(C6517,1)="1",1,-1)*SUMIF([1]Budget!V:V,'Budget Worksheet for Pivot Tabl'!K6517,[1]Budget!AC:AC)=P6517</f>
        <v>1</v>
      </c>
    </row>
    <row r="6518" spans="1:19" x14ac:dyDescent="0.25">
      <c r="M6518" s="17"/>
      <c r="N6518" s="17"/>
      <c r="O6518" s="17"/>
      <c r="P6518" s="17"/>
      <c r="Q6518" s="17"/>
      <c r="S6518" s="18" t="b">
        <f>IF(LEFT(C6518,1)="1",1,-1)*SUMIF([1]Budget!V:V,'Budget Worksheet for Pivot Tabl'!K6518,[1]Budget!AC:AC)=P6518</f>
        <v>1</v>
      </c>
    </row>
    <row r="6519" spans="1:19" x14ac:dyDescent="0.25">
      <c r="M6519" s="17"/>
      <c r="N6519" s="17"/>
      <c r="O6519" s="17"/>
      <c r="P6519" s="17"/>
      <c r="Q6519" s="17"/>
      <c r="S6519" s="18" t="b">
        <f>IF(LEFT(C6519,1)="1",1,-1)*SUMIF([1]Budget!V:V,'Budget Worksheet for Pivot Tabl'!K6519,[1]Budget!AC:AC)=P6519</f>
        <v>1</v>
      </c>
    </row>
    <row r="6520" spans="1:19" x14ac:dyDescent="0.25">
      <c r="M6520" s="17"/>
      <c r="N6520" s="17"/>
      <c r="O6520" s="17"/>
      <c r="P6520" s="17"/>
      <c r="Q6520" s="17"/>
      <c r="S6520" s="18" t="b">
        <f>IF(LEFT(C6520,1)="1",1,-1)*SUMIF([1]Budget!V:V,'Budget Worksheet for Pivot Tabl'!K6520,[1]Budget!AC:AC)=P6520</f>
        <v>1</v>
      </c>
    </row>
    <row r="6521" spans="1:19" x14ac:dyDescent="0.25">
      <c r="M6521" s="17"/>
      <c r="N6521" s="17"/>
      <c r="O6521" s="17"/>
      <c r="P6521" s="17"/>
      <c r="Q6521" s="17"/>
      <c r="S6521" s="18" t="b">
        <f>IF(LEFT(C6521,1)="1",1,-1)*SUMIF([1]Budget!V:V,'Budget Worksheet for Pivot Tabl'!K6521,[1]Budget!AC:AC)=P6521</f>
        <v>1</v>
      </c>
    </row>
    <row r="6522" spans="1:19" x14ac:dyDescent="0.25">
      <c r="M6522" s="17"/>
      <c r="N6522" s="17"/>
      <c r="O6522" s="17"/>
      <c r="P6522" s="17"/>
      <c r="Q6522" s="17"/>
      <c r="S6522" s="18" t="b">
        <f>IF(LEFT(C6522,1)="1",1,-1)*SUMIF([1]Budget!V:V,'Budget Worksheet for Pivot Tabl'!K6522,[1]Budget!AC:AC)=P6522</f>
        <v>1</v>
      </c>
    </row>
    <row r="6523" spans="1:19" x14ac:dyDescent="0.25">
      <c r="M6523" s="17"/>
      <c r="N6523" s="17"/>
      <c r="O6523" s="17"/>
      <c r="P6523" s="17"/>
      <c r="Q6523" s="17"/>
      <c r="S6523" s="18" t="b">
        <f>IF(LEFT(C6523,1)="1",1,-1)*SUMIF([1]Budget!V:V,'Budget Worksheet for Pivot Tabl'!K6523,[1]Budget!AC:AC)=P6523</f>
        <v>1</v>
      </c>
    </row>
    <row r="6524" spans="1:19" x14ac:dyDescent="0.25">
      <c r="M6524" s="17"/>
      <c r="N6524" s="17"/>
      <c r="O6524" s="17"/>
      <c r="P6524" s="17"/>
      <c r="Q6524" s="17"/>
      <c r="S6524" s="18" t="b">
        <f>IF(LEFT(C6524,1)="1",1,-1)*SUMIF([1]Budget!V:V,'Budget Worksheet for Pivot Tabl'!K6524,[1]Budget!AC:AC)=P6524</f>
        <v>1</v>
      </c>
    </row>
    <row r="6525" spans="1:19" x14ac:dyDescent="0.25">
      <c r="M6525" s="17"/>
      <c r="N6525" s="17"/>
      <c r="O6525" s="17"/>
      <c r="P6525" s="17"/>
      <c r="Q6525" s="17"/>
      <c r="S6525" s="18" t="b">
        <f>IF(LEFT(C6525,1)="1",1,-1)*SUMIF([1]Budget!V:V,'Budget Worksheet for Pivot Tabl'!K6525,[1]Budget!AC:AC)=P6525</f>
        <v>1</v>
      </c>
    </row>
    <row r="6526" spans="1:19" x14ac:dyDescent="0.25">
      <c r="A6526" t="s">
        <v>7883</v>
      </c>
      <c r="B6526" t="s">
        <v>7884</v>
      </c>
      <c r="C6526" t="s">
        <v>11</v>
      </c>
      <c r="D6526" t="str">
        <f t="shared" si="101"/>
        <v>OUTFLOWS</v>
      </c>
      <c r="E6526" t="s">
        <v>102</v>
      </c>
      <c r="F6526" t="s">
        <v>103</v>
      </c>
      <c r="G6526" t="s">
        <v>102</v>
      </c>
      <c r="H6526" t="s">
        <v>212</v>
      </c>
      <c r="I6526" t="s">
        <v>701</v>
      </c>
      <c r="J6526" t="s">
        <v>702</v>
      </c>
      <c r="K6526" t="s">
        <v>7885</v>
      </c>
      <c r="L6526" t="s">
        <v>5528</v>
      </c>
      <c r="M6526" s="17">
        <f>VLOOKUP($K6526,[1]Budget!$V:$AE,5,0)*IF($C6526="1 - Revenues",1,IF(AND($C6526="5 - Transfers",MID(I6526,15,1)="4"),1,-1))</f>
        <v>0</v>
      </c>
      <c r="N6526" s="17">
        <f>VLOOKUP($K6526,[1]Budget!$V:$AE,6,0)*IF($C6526="1 - Revenues",1,IF(AND($C6526="5 - Transfers",MID(J6526,15,1)="4"),1,-1))</f>
        <v>0</v>
      </c>
      <c r="O6526" s="17">
        <f>IFERROR(IF(RIGHT(LEFT(K6526,15),1)="4",VLOOKUP(K6526,'[1]Budget Worksheet'!A:B,2,0),-1*VLOOKUP(K6526,'[1]Budget Worksheet'!A:B,2,0)),0)</f>
        <v>0</v>
      </c>
      <c r="P6526" s="17">
        <f>VLOOKUP($K6526,[1]Budget!$V:$AE,8,0)*IF($C6526="1 - Revenues",1,IF(AND($C6526="5 - Transfers",MID($K6526,15,1)="4"),1,-1))</f>
        <v>0</v>
      </c>
      <c r="Q6526" s="17">
        <f>VLOOKUP($K6526,[1]Budget!$V:$AE,10,0)*IF($C6526="1 - Revenues",1,IF(AND($C6526="5 - Transfers",MID(K6526,15,1)="4"),1,-1))</f>
        <v>0</v>
      </c>
      <c r="S6526" s="18" t="b">
        <f>IF(LEFT(C6526,1)="1",1,-1)*SUMIF([1]Budget!V:V,'Budget Worksheet for Pivot Tabl'!K6526,[1]Budget!AC:AC)=P6526</f>
        <v>1</v>
      </c>
    </row>
    <row r="6527" spans="1:19" x14ac:dyDescent="0.25">
      <c r="A6527" t="s">
        <v>7883</v>
      </c>
      <c r="B6527" t="s">
        <v>7884</v>
      </c>
      <c r="C6527" t="s">
        <v>8</v>
      </c>
      <c r="D6527" t="str">
        <f t="shared" si="101"/>
        <v>OUTFLOWS</v>
      </c>
      <c r="E6527" t="s">
        <v>102</v>
      </c>
      <c r="F6527" t="s">
        <v>103</v>
      </c>
      <c r="G6527" t="s">
        <v>102</v>
      </c>
      <c r="H6527" t="s">
        <v>212</v>
      </c>
      <c r="I6527" t="s">
        <v>701</v>
      </c>
      <c r="J6527" t="s">
        <v>702</v>
      </c>
      <c r="K6527" t="s">
        <v>7886</v>
      </c>
      <c r="L6527" t="s">
        <v>629</v>
      </c>
      <c r="M6527" s="17">
        <f>VLOOKUP($K6527,[1]Budget!$V:$AE,5,0)*IF($C6527="1 - Revenues",1,IF(AND($C6527="5 - Transfers",MID(I6527,15,1)="4"),1,-1))</f>
        <v>0</v>
      </c>
      <c r="N6527" s="17">
        <f>VLOOKUP($K6527,[1]Budget!$V:$AE,6,0)*IF($C6527="1 - Revenues",1,IF(AND($C6527="5 - Transfers",MID(J6527,15,1)="4"),1,-1))</f>
        <v>0</v>
      </c>
      <c r="O6527" s="17">
        <f>IFERROR(IF(RIGHT(LEFT(K6527,15),1)="4",VLOOKUP(K6527,'[1]Budget Worksheet'!A:B,2,0),-1*VLOOKUP(K6527,'[1]Budget Worksheet'!A:B,2,0)),0)</f>
        <v>0</v>
      </c>
      <c r="P6527" s="17">
        <f>VLOOKUP($K6527,[1]Budget!$V:$AE,8,0)*IF($C6527="1 - Revenues",1,IF(AND($C6527="5 - Transfers",MID($K6527,15,1)="4"),1,-1))</f>
        <v>0</v>
      </c>
      <c r="Q6527" s="17">
        <f>VLOOKUP($K6527,[1]Budget!$V:$AE,10,0)*IF($C6527="1 - Revenues",1,IF(AND($C6527="5 - Transfers",MID(K6527,15,1)="4"),1,-1))</f>
        <v>0</v>
      </c>
      <c r="S6527" s="18" t="b">
        <f>IF(LEFT(C6527,1)="1",1,-1)*SUMIF([1]Budget!V:V,'Budget Worksheet for Pivot Tabl'!K6527,[1]Budget!AC:AC)=P6527</f>
        <v>1</v>
      </c>
    </row>
    <row r="6528" spans="1:19" x14ac:dyDescent="0.25">
      <c r="A6528" t="s">
        <v>7883</v>
      </c>
      <c r="B6528" t="s">
        <v>7884</v>
      </c>
      <c r="C6528" t="s">
        <v>8</v>
      </c>
      <c r="D6528" t="str">
        <f t="shared" si="101"/>
        <v>OUTFLOWS</v>
      </c>
      <c r="E6528" t="s">
        <v>102</v>
      </c>
      <c r="F6528" t="s">
        <v>103</v>
      </c>
      <c r="G6528" t="s">
        <v>102</v>
      </c>
      <c r="H6528" t="s">
        <v>212</v>
      </c>
      <c r="I6528" t="s">
        <v>701</v>
      </c>
      <c r="J6528" t="s">
        <v>702</v>
      </c>
      <c r="K6528" t="s">
        <v>7887</v>
      </c>
      <c r="L6528" t="s">
        <v>5342</v>
      </c>
      <c r="M6528" s="17">
        <f>VLOOKUP($K6528,[1]Budget!$V:$AE,5,0)*IF($C6528="1 - Revenues",1,IF(AND($C6528="5 - Transfers",MID(I6528,15,1)="4"),1,-1))</f>
        <v>-1836000</v>
      </c>
      <c r="N6528" s="17">
        <f>VLOOKUP($K6528,[1]Budget!$V:$AE,6,0)*IF($C6528="1 - Revenues",1,IF(AND($C6528="5 - Transfers",MID(J6528,15,1)="4"),1,-1))</f>
        <v>0</v>
      </c>
      <c r="O6528" s="17">
        <f>IFERROR(IF(RIGHT(LEFT(K6528,15),1)="4",VLOOKUP(K6528,'[1]Budget Worksheet'!A:B,2,0),-1*VLOOKUP(K6528,'[1]Budget Worksheet'!A:B,2,0)),0)</f>
        <v>0</v>
      </c>
      <c r="P6528" s="17">
        <f>VLOOKUP($K6528,[1]Budget!$V:$AE,8,0)*IF($C6528="1 - Revenues",1,IF(AND($C6528="5 - Transfers",MID($K6528,15,1)="4"),1,-1))</f>
        <v>0</v>
      </c>
      <c r="Q6528" s="17">
        <f>VLOOKUP($K6528,[1]Budget!$V:$AE,10,0)*IF($C6528="1 - Revenues",1,IF(AND($C6528="5 - Transfers",MID(K6528,15,1)="4"),1,-1))</f>
        <v>0</v>
      </c>
      <c r="S6528" s="18" t="b">
        <f>IF(LEFT(C6528,1)="1",1,-1)*SUMIF([1]Budget!V:V,'Budget Worksheet for Pivot Tabl'!K6528,[1]Budget!AC:AC)=P6528</f>
        <v>1</v>
      </c>
    </row>
    <row r="6529" spans="1:19" x14ac:dyDescent="0.25">
      <c r="A6529" t="s">
        <v>7883</v>
      </c>
      <c r="B6529" t="s">
        <v>7884</v>
      </c>
      <c r="C6529" t="s">
        <v>8</v>
      </c>
      <c r="D6529" t="str">
        <f t="shared" si="101"/>
        <v>OUTFLOWS</v>
      </c>
      <c r="E6529" t="s">
        <v>102</v>
      </c>
      <c r="F6529" t="s">
        <v>103</v>
      </c>
      <c r="G6529" t="s">
        <v>102</v>
      </c>
      <c r="H6529" t="s">
        <v>212</v>
      </c>
      <c r="I6529" t="s">
        <v>701</v>
      </c>
      <c r="J6529" t="s">
        <v>702</v>
      </c>
      <c r="K6529" t="s">
        <v>7888</v>
      </c>
      <c r="L6529" t="s">
        <v>5344</v>
      </c>
      <c r="M6529" s="17">
        <f>VLOOKUP($K6529,[1]Budget!$V:$AE,5,0)*IF($C6529="1 - Revenues",1,IF(AND($C6529="5 - Transfers",MID(I6529,15,1)="4"),1,-1))</f>
        <v>-5246000</v>
      </c>
      <c r="N6529" s="17">
        <f>VLOOKUP($K6529,[1]Budget!$V:$AE,6,0)*IF($C6529="1 - Revenues",1,IF(AND($C6529="5 - Transfers",MID(J6529,15,1)="4"),1,-1))</f>
        <v>0</v>
      </c>
      <c r="O6529" s="17">
        <f>IFERROR(IF(RIGHT(LEFT(K6529,15),1)="4",VLOOKUP(K6529,'[1]Budget Worksheet'!A:B,2,0),-1*VLOOKUP(K6529,'[1]Budget Worksheet'!A:B,2,0)),0)</f>
        <v>0</v>
      </c>
      <c r="P6529" s="17">
        <f>VLOOKUP($K6529,[1]Budget!$V:$AE,8,0)*IF($C6529="1 - Revenues",1,IF(AND($C6529="5 - Transfers",MID($K6529,15,1)="4"),1,-1))</f>
        <v>0</v>
      </c>
      <c r="Q6529" s="17">
        <f>VLOOKUP($K6529,[1]Budget!$V:$AE,10,0)*IF($C6529="1 - Revenues",1,IF(AND($C6529="5 - Transfers",MID(K6529,15,1)="4"),1,-1))</f>
        <v>0</v>
      </c>
      <c r="S6529" s="18" t="b">
        <f>IF(LEFT(C6529,1)="1",1,-1)*SUMIF([1]Budget!V:V,'Budget Worksheet for Pivot Tabl'!K6529,[1]Budget!AC:AC)=P6529</f>
        <v>1</v>
      </c>
    </row>
    <row r="6530" spans="1:19" x14ac:dyDescent="0.25">
      <c r="A6530" t="s">
        <v>7883</v>
      </c>
      <c r="B6530" t="s">
        <v>7884</v>
      </c>
      <c r="C6530" t="s">
        <v>9</v>
      </c>
      <c r="D6530" t="str">
        <f t="shared" si="101"/>
        <v>OUTFLOWS</v>
      </c>
      <c r="E6530" t="s">
        <v>102</v>
      </c>
      <c r="F6530" t="s">
        <v>103</v>
      </c>
      <c r="G6530" t="s">
        <v>102</v>
      </c>
      <c r="H6530" t="s">
        <v>212</v>
      </c>
      <c r="I6530" t="s">
        <v>701</v>
      </c>
      <c r="J6530" t="s">
        <v>702</v>
      </c>
      <c r="K6530" t="s">
        <v>7889</v>
      </c>
      <c r="L6530" t="s">
        <v>7890</v>
      </c>
      <c r="M6530" s="17">
        <f>VLOOKUP($K6530,[1]Budget!$V:$AE,5,0)*IF($C6530="1 - Revenues",1,IF(AND($C6530="5 - Transfers",MID(I6530,15,1)="4"),1,-1))</f>
        <v>0</v>
      </c>
      <c r="N6530" s="17">
        <f>VLOOKUP($K6530,[1]Budget!$V:$AE,6,0)*IF($C6530="1 - Revenues",1,IF(AND($C6530="5 - Transfers",MID(J6530,15,1)="4"),1,-1))</f>
        <v>0</v>
      </c>
      <c r="O6530" s="17">
        <f>IFERROR(IF(RIGHT(LEFT(K6530,15),1)="4",VLOOKUP(K6530,'[1]Budget Worksheet'!A:B,2,0),-1*VLOOKUP(K6530,'[1]Budget Worksheet'!A:B,2,0)),0)</f>
        <v>0</v>
      </c>
      <c r="P6530" s="17">
        <f>VLOOKUP($K6530,[1]Budget!$V:$AE,8,0)*IF($C6530="1 - Revenues",1,IF(AND($C6530="5 - Transfers",MID($K6530,15,1)="4"),1,-1))</f>
        <v>0</v>
      </c>
      <c r="Q6530" s="17">
        <f>VLOOKUP($K6530,[1]Budget!$V:$AE,10,0)*IF($C6530="1 - Revenues",1,IF(AND($C6530="5 - Transfers",MID(K6530,15,1)="4"),1,-1))</f>
        <v>0</v>
      </c>
      <c r="S6530" s="18" t="b">
        <f>IF(LEFT(C6530,1)="1",1,-1)*SUMIF([1]Budget!V:V,'Budget Worksheet for Pivot Tabl'!K6530,[1]Budget!AC:AC)=P6530</f>
        <v>1</v>
      </c>
    </row>
    <row r="6531" spans="1:19" x14ac:dyDescent="0.25">
      <c r="A6531" t="s">
        <v>7883</v>
      </c>
      <c r="B6531" t="s">
        <v>7884</v>
      </c>
      <c r="C6531" t="s">
        <v>10</v>
      </c>
      <c r="D6531" t="str">
        <f t="shared" ref="D6531:D6594" si="102">IF(C6531="1 - Revenues","INFLOWS","OUTFLOWS")</f>
        <v>OUTFLOWS</v>
      </c>
      <c r="E6531" t="s">
        <v>102</v>
      </c>
      <c r="F6531" t="s">
        <v>103</v>
      </c>
      <c r="G6531" t="s">
        <v>102</v>
      </c>
      <c r="H6531" t="s">
        <v>212</v>
      </c>
      <c r="I6531" t="s">
        <v>701</v>
      </c>
      <c r="J6531" t="s">
        <v>702</v>
      </c>
      <c r="K6531" t="s">
        <v>7891</v>
      </c>
      <c r="L6531" t="s">
        <v>546</v>
      </c>
      <c r="M6531" s="17">
        <f>VLOOKUP($K6531,[1]Budget!$V:$AE,5,0)*IF($C6531="1 - Revenues",1,IF(AND($C6531="5 - Transfers",MID(I6531,15,1)="4"),1,-1))</f>
        <v>0</v>
      </c>
      <c r="N6531" s="17">
        <f>VLOOKUP($K6531,[1]Budget!$V:$AE,6,0)*IF($C6531="1 - Revenues",1,IF(AND($C6531="5 - Transfers",MID(J6531,15,1)="4"),1,-1))</f>
        <v>0</v>
      </c>
      <c r="O6531" s="17">
        <f>IFERROR(IF(RIGHT(LEFT(K6531,15),1)="4",VLOOKUP(K6531,'[1]Budget Worksheet'!A:B,2,0),-1*VLOOKUP(K6531,'[1]Budget Worksheet'!A:B,2,0)),0)</f>
        <v>0</v>
      </c>
      <c r="P6531" s="17">
        <f>VLOOKUP($K6531,[1]Budget!$V:$AE,8,0)*IF($C6531="1 - Revenues",1,IF(AND($C6531="5 - Transfers",MID($K6531,15,1)="4"),1,-1))</f>
        <v>0</v>
      </c>
      <c r="Q6531" s="17">
        <f>VLOOKUP($K6531,[1]Budget!$V:$AE,10,0)*IF($C6531="1 - Revenues",1,IF(AND($C6531="5 - Transfers",MID(K6531,15,1)="4"),1,-1))</f>
        <v>0</v>
      </c>
      <c r="S6531" s="18" t="b">
        <f>IF(LEFT(C6531,1)="1",1,-1)*SUMIF([1]Budget!V:V,'Budget Worksheet for Pivot Tabl'!K6531,[1]Budget!AC:AC)=P6531</f>
        <v>1</v>
      </c>
    </row>
    <row r="6532" spans="1:19" x14ac:dyDescent="0.25">
      <c r="A6532" t="s">
        <v>7883</v>
      </c>
      <c r="B6532" t="s">
        <v>7884</v>
      </c>
      <c r="C6532" t="s">
        <v>9</v>
      </c>
      <c r="D6532" t="str">
        <f t="shared" si="102"/>
        <v>OUTFLOWS</v>
      </c>
      <c r="E6532" t="s">
        <v>102</v>
      </c>
      <c r="F6532" t="s">
        <v>103</v>
      </c>
      <c r="G6532" t="s">
        <v>102</v>
      </c>
      <c r="H6532" t="s">
        <v>212</v>
      </c>
      <c r="I6532" t="s">
        <v>701</v>
      </c>
      <c r="J6532" t="s">
        <v>702</v>
      </c>
      <c r="K6532" t="s">
        <v>7892</v>
      </c>
      <c r="L6532" t="s">
        <v>550</v>
      </c>
      <c r="M6532" s="17">
        <f>VLOOKUP($K6532,[1]Budget!$V:$AE,5,0)*IF($C6532="1 - Revenues",1,IF(AND($C6532="5 - Transfers",MID(I6532,15,1)="4"),1,-1))</f>
        <v>0</v>
      </c>
      <c r="N6532" s="17">
        <f>VLOOKUP($K6532,[1]Budget!$V:$AE,6,0)*IF($C6532="1 - Revenues",1,IF(AND($C6532="5 - Transfers",MID(J6532,15,1)="4"),1,-1))</f>
        <v>0</v>
      </c>
      <c r="O6532" s="17">
        <f>IFERROR(IF(RIGHT(LEFT(K6532,15),1)="4",VLOOKUP(K6532,'[1]Budget Worksheet'!A:B,2,0),-1*VLOOKUP(K6532,'[1]Budget Worksheet'!A:B,2,0)),0)</f>
        <v>0</v>
      </c>
      <c r="P6532" s="17">
        <f>VLOOKUP($K6532,[1]Budget!$V:$AE,8,0)*IF($C6532="1 - Revenues",1,IF(AND($C6532="5 - Transfers",MID($K6532,15,1)="4"),1,-1))</f>
        <v>0</v>
      </c>
      <c r="Q6532" s="17">
        <f>VLOOKUP($K6532,[1]Budget!$V:$AE,10,0)*IF($C6532="1 - Revenues",1,IF(AND($C6532="5 - Transfers",MID(K6532,15,1)="4"),1,-1))</f>
        <v>0</v>
      </c>
      <c r="S6532" s="18" t="b">
        <f>IF(LEFT(C6532,1)="1",1,-1)*SUMIF([1]Budget!V:V,'Budget Worksheet for Pivot Tabl'!K6532,[1]Budget!AC:AC)=P6532</f>
        <v>1</v>
      </c>
    </row>
    <row r="6533" spans="1:19" x14ac:dyDescent="0.25">
      <c r="A6533" t="s">
        <v>7883</v>
      </c>
      <c r="B6533" t="s">
        <v>7884</v>
      </c>
      <c r="C6533" t="s">
        <v>9</v>
      </c>
      <c r="D6533" t="str">
        <f t="shared" si="102"/>
        <v>OUTFLOWS</v>
      </c>
      <c r="E6533" t="s">
        <v>102</v>
      </c>
      <c r="F6533" t="s">
        <v>103</v>
      </c>
      <c r="G6533" t="s">
        <v>102</v>
      </c>
      <c r="H6533" t="s">
        <v>212</v>
      </c>
      <c r="I6533" t="s">
        <v>701</v>
      </c>
      <c r="J6533" t="s">
        <v>702</v>
      </c>
      <c r="K6533" t="s">
        <v>7893</v>
      </c>
      <c r="L6533" t="s">
        <v>2914</v>
      </c>
      <c r="M6533" s="17">
        <f>VLOOKUP($K6533,[1]Budget!$V:$AE,5,0)*IF($C6533="1 - Revenues",1,IF(AND($C6533="5 - Transfers",MID(I6533,15,1)="4"),1,-1))</f>
        <v>0</v>
      </c>
      <c r="N6533" s="17">
        <f>VLOOKUP($K6533,[1]Budget!$V:$AE,6,0)*IF($C6533="1 - Revenues",1,IF(AND($C6533="5 - Transfers",MID(J6533,15,1)="4"),1,-1))</f>
        <v>0</v>
      </c>
      <c r="O6533" s="17">
        <f>IFERROR(IF(RIGHT(LEFT(K6533,15),1)="4",VLOOKUP(K6533,'[1]Budget Worksheet'!A:B,2,0),-1*VLOOKUP(K6533,'[1]Budget Worksheet'!A:B,2,0)),0)</f>
        <v>0</v>
      </c>
      <c r="P6533" s="17">
        <f>VLOOKUP($K6533,[1]Budget!$V:$AE,8,0)*IF($C6533="1 - Revenues",1,IF(AND($C6533="5 - Transfers",MID($K6533,15,1)="4"),1,-1))</f>
        <v>0</v>
      </c>
      <c r="Q6533" s="17">
        <f>VLOOKUP($K6533,[1]Budget!$V:$AE,10,0)*IF($C6533="1 - Revenues",1,IF(AND($C6533="5 - Transfers",MID(K6533,15,1)="4"),1,-1))</f>
        <v>0</v>
      </c>
      <c r="S6533" s="18" t="b">
        <f>IF(LEFT(C6533,1)="1",1,-1)*SUMIF([1]Budget!V:V,'Budget Worksheet for Pivot Tabl'!K6533,[1]Budget!AC:AC)=P6533</f>
        <v>1</v>
      </c>
    </row>
    <row r="6534" spans="1:19" x14ac:dyDescent="0.25">
      <c r="A6534" t="s">
        <v>7883</v>
      </c>
      <c r="B6534" t="s">
        <v>7884</v>
      </c>
      <c r="C6534" t="s">
        <v>9</v>
      </c>
      <c r="D6534" t="str">
        <f t="shared" si="102"/>
        <v>OUTFLOWS</v>
      </c>
      <c r="E6534" t="s">
        <v>102</v>
      </c>
      <c r="F6534" t="s">
        <v>103</v>
      </c>
      <c r="G6534" t="s">
        <v>102</v>
      </c>
      <c r="H6534" t="s">
        <v>212</v>
      </c>
      <c r="I6534" t="s">
        <v>701</v>
      </c>
      <c r="J6534" t="s">
        <v>702</v>
      </c>
      <c r="K6534" t="s">
        <v>7894</v>
      </c>
      <c r="L6534" t="s">
        <v>2907</v>
      </c>
      <c r="M6534" s="17">
        <f>VLOOKUP($K6534,[1]Budget!$V:$AE,5,0)*IF($C6534="1 - Revenues",1,IF(AND($C6534="5 - Transfers",MID(I6534,15,1)="4"),1,-1))</f>
        <v>0</v>
      </c>
      <c r="N6534" s="17">
        <f>VLOOKUP($K6534,[1]Budget!$V:$AE,6,0)*IF($C6534="1 - Revenues",1,IF(AND($C6534="5 - Transfers",MID(J6534,15,1)="4"),1,-1))</f>
        <v>0</v>
      </c>
      <c r="O6534" s="17">
        <f>IFERROR(IF(RIGHT(LEFT(K6534,15),1)="4",VLOOKUP(K6534,'[1]Budget Worksheet'!A:B,2,0),-1*VLOOKUP(K6534,'[1]Budget Worksheet'!A:B,2,0)),0)</f>
        <v>0</v>
      </c>
      <c r="P6534" s="17">
        <f>VLOOKUP($K6534,[1]Budget!$V:$AE,8,0)*IF($C6534="1 - Revenues",1,IF(AND($C6534="5 - Transfers",MID($K6534,15,1)="4"),1,-1))</f>
        <v>0</v>
      </c>
      <c r="Q6534" s="17">
        <f>VLOOKUP($K6534,[1]Budget!$V:$AE,10,0)*IF($C6534="1 - Revenues",1,IF(AND($C6534="5 - Transfers",MID(K6534,15,1)="4"),1,-1))</f>
        <v>0</v>
      </c>
      <c r="S6534" s="18" t="b">
        <f>IF(LEFT(C6534,1)="1",1,-1)*SUMIF([1]Budget!V:V,'Budget Worksheet for Pivot Tabl'!K6534,[1]Budget!AC:AC)=P6534</f>
        <v>1</v>
      </c>
    </row>
    <row r="6535" spans="1:19" x14ac:dyDescent="0.25">
      <c r="A6535" t="s">
        <v>7883</v>
      </c>
      <c r="B6535" t="s">
        <v>7884</v>
      </c>
      <c r="C6535" t="s">
        <v>9</v>
      </c>
      <c r="D6535" t="str">
        <f t="shared" si="102"/>
        <v>OUTFLOWS</v>
      </c>
      <c r="E6535" t="s">
        <v>102</v>
      </c>
      <c r="F6535" t="s">
        <v>103</v>
      </c>
      <c r="G6535" t="s">
        <v>102</v>
      </c>
      <c r="H6535" t="s">
        <v>212</v>
      </c>
      <c r="I6535" t="s">
        <v>701</v>
      </c>
      <c r="J6535" t="s">
        <v>702</v>
      </c>
      <c r="K6535" t="s">
        <v>7895</v>
      </c>
      <c r="L6535" t="s">
        <v>7896</v>
      </c>
      <c r="M6535" s="17">
        <f>VLOOKUP($K6535,[1]Budget!$V:$AE,5,0)*IF($C6535="1 - Revenues",1,IF(AND($C6535="5 - Transfers",MID(I6535,15,1)="4"),1,-1))</f>
        <v>0</v>
      </c>
      <c r="N6535" s="17">
        <f>VLOOKUP($K6535,[1]Budget!$V:$AE,6,0)*IF($C6535="1 - Revenues",1,IF(AND($C6535="5 - Transfers",MID(J6535,15,1)="4"),1,-1))</f>
        <v>0</v>
      </c>
      <c r="O6535" s="17">
        <f>IFERROR(IF(RIGHT(LEFT(K6535,15),1)="4",VLOOKUP(K6535,'[1]Budget Worksheet'!A:B,2,0),-1*VLOOKUP(K6535,'[1]Budget Worksheet'!A:B,2,0)),0)</f>
        <v>0</v>
      </c>
      <c r="P6535" s="17">
        <f>VLOOKUP($K6535,[1]Budget!$V:$AE,8,0)*IF($C6535="1 - Revenues",1,IF(AND($C6535="5 - Transfers",MID($K6535,15,1)="4"),1,-1))</f>
        <v>0</v>
      </c>
      <c r="Q6535" s="17">
        <f>VLOOKUP($K6535,[1]Budget!$V:$AE,10,0)*IF($C6535="1 - Revenues",1,IF(AND($C6535="5 - Transfers",MID(K6535,15,1)="4"),1,-1))</f>
        <v>0</v>
      </c>
      <c r="S6535" s="18" t="b">
        <f>IF(LEFT(C6535,1)="1",1,-1)*SUMIF([1]Budget!V:V,'Budget Worksheet for Pivot Tabl'!K6535,[1]Budget!AC:AC)=P6535</f>
        <v>1</v>
      </c>
    </row>
    <row r="6536" spans="1:19" x14ac:dyDescent="0.25">
      <c r="A6536" t="s">
        <v>7883</v>
      </c>
      <c r="B6536" t="s">
        <v>7884</v>
      </c>
      <c r="C6536" t="s">
        <v>9</v>
      </c>
      <c r="D6536" t="str">
        <f t="shared" si="102"/>
        <v>OUTFLOWS</v>
      </c>
      <c r="E6536" t="s">
        <v>102</v>
      </c>
      <c r="F6536" t="s">
        <v>103</v>
      </c>
      <c r="G6536" t="s">
        <v>102</v>
      </c>
      <c r="H6536" t="s">
        <v>212</v>
      </c>
      <c r="I6536" t="s">
        <v>701</v>
      </c>
      <c r="J6536" t="s">
        <v>702</v>
      </c>
      <c r="K6536" t="s">
        <v>7897</v>
      </c>
      <c r="L6536" t="s">
        <v>7898</v>
      </c>
      <c r="M6536" s="17">
        <f>VLOOKUP($K6536,[1]Budget!$V:$AE,5,0)*IF($C6536="1 - Revenues",1,IF(AND($C6536="5 - Transfers",MID(I6536,15,1)="4"),1,-1))</f>
        <v>0</v>
      </c>
      <c r="N6536" s="17">
        <f>VLOOKUP($K6536,[1]Budget!$V:$AE,6,0)*IF($C6536="1 - Revenues",1,IF(AND($C6536="5 - Transfers",MID(J6536,15,1)="4"),1,-1))</f>
        <v>0</v>
      </c>
      <c r="O6536" s="17">
        <f>IFERROR(IF(RIGHT(LEFT(K6536,15),1)="4",VLOOKUP(K6536,'[1]Budget Worksheet'!A:B,2,0),-1*VLOOKUP(K6536,'[1]Budget Worksheet'!A:B,2,0)),0)</f>
        <v>0</v>
      </c>
      <c r="P6536" s="17">
        <f>VLOOKUP($K6536,[1]Budget!$V:$AE,8,0)*IF($C6536="1 - Revenues",1,IF(AND($C6536="5 - Transfers",MID($K6536,15,1)="4"),1,-1))</f>
        <v>0</v>
      </c>
      <c r="Q6536" s="17">
        <f>VLOOKUP($K6536,[1]Budget!$V:$AE,10,0)*IF($C6536="1 - Revenues",1,IF(AND($C6536="5 - Transfers",MID(K6536,15,1)="4"),1,-1))</f>
        <v>0</v>
      </c>
      <c r="S6536" s="18" t="b">
        <f>IF(LEFT(C6536,1)="1",1,-1)*SUMIF([1]Budget!V:V,'Budget Worksheet for Pivot Tabl'!K6536,[1]Budget!AC:AC)=P6536</f>
        <v>1</v>
      </c>
    </row>
    <row r="6537" spans="1:19" x14ac:dyDescent="0.25">
      <c r="A6537" t="s">
        <v>7883</v>
      </c>
      <c r="B6537" t="s">
        <v>7884</v>
      </c>
      <c r="C6537" t="s">
        <v>9</v>
      </c>
      <c r="D6537" t="str">
        <f t="shared" si="102"/>
        <v>OUTFLOWS</v>
      </c>
      <c r="E6537" t="s">
        <v>102</v>
      </c>
      <c r="F6537" t="s">
        <v>103</v>
      </c>
      <c r="G6537" t="s">
        <v>102</v>
      </c>
      <c r="H6537" t="s">
        <v>212</v>
      </c>
      <c r="I6537" t="s">
        <v>701</v>
      </c>
      <c r="J6537" t="s">
        <v>702</v>
      </c>
      <c r="K6537" t="s">
        <v>7899</v>
      </c>
      <c r="L6537" t="s">
        <v>7900</v>
      </c>
      <c r="M6537" s="17">
        <f>VLOOKUP($K6537,[1]Budget!$V:$AE,5,0)*IF($C6537="1 - Revenues",1,IF(AND($C6537="5 - Transfers",MID(I6537,15,1)="4"),1,-1))</f>
        <v>0</v>
      </c>
      <c r="N6537" s="17">
        <f>VLOOKUP($K6537,[1]Budget!$V:$AE,6,0)*IF($C6537="1 - Revenues",1,IF(AND($C6537="5 - Transfers",MID(J6537,15,1)="4"),1,-1))</f>
        <v>0</v>
      </c>
      <c r="O6537" s="17">
        <f>IFERROR(IF(RIGHT(LEFT(K6537,15),1)="4",VLOOKUP(K6537,'[1]Budget Worksheet'!A:B,2,0),-1*VLOOKUP(K6537,'[1]Budget Worksheet'!A:B,2,0)),0)</f>
        <v>0</v>
      </c>
      <c r="P6537" s="17">
        <f>VLOOKUP($K6537,[1]Budget!$V:$AE,8,0)*IF($C6537="1 - Revenues",1,IF(AND($C6537="5 - Transfers",MID($K6537,15,1)="4"),1,-1))</f>
        <v>0</v>
      </c>
      <c r="Q6537" s="17">
        <f>VLOOKUP($K6537,[1]Budget!$V:$AE,10,0)*IF($C6537="1 - Revenues",1,IF(AND($C6537="5 - Transfers",MID(K6537,15,1)="4"),1,-1))</f>
        <v>0</v>
      </c>
      <c r="S6537" s="18" t="b">
        <f>IF(LEFT(C6537,1)="1",1,-1)*SUMIF([1]Budget!V:V,'Budget Worksheet for Pivot Tabl'!K6537,[1]Budget!AC:AC)=P6537</f>
        <v>1</v>
      </c>
    </row>
    <row r="6538" spans="1:19" x14ac:dyDescent="0.25">
      <c r="A6538" t="s">
        <v>7883</v>
      </c>
      <c r="B6538" t="s">
        <v>7884</v>
      </c>
      <c r="C6538" t="s">
        <v>9</v>
      </c>
      <c r="D6538" t="str">
        <f t="shared" si="102"/>
        <v>OUTFLOWS</v>
      </c>
      <c r="E6538" t="s">
        <v>102</v>
      </c>
      <c r="F6538" t="s">
        <v>103</v>
      </c>
      <c r="G6538" t="s">
        <v>102</v>
      </c>
      <c r="H6538" t="s">
        <v>212</v>
      </c>
      <c r="I6538" t="s">
        <v>701</v>
      </c>
      <c r="J6538" t="s">
        <v>702</v>
      </c>
      <c r="K6538" t="s">
        <v>7901</v>
      </c>
      <c r="L6538" t="s">
        <v>7902</v>
      </c>
      <c r="M6538" s="17">
        <f>VLOOKUP($K6538,[1]Budget!$V:$AE,5,0)*IF($C6538="1 - Revenues",1,IF(AND($C6538="5 - Transfers",MID(I6538,15,1)="4"),1,-1))</f>
        <v>0</v>
      </c>
      <c r="N6538" s="17">
        <f>VLOOKUP($K6538,[1]Budget!$V:$AE,6,0)*IF($C6538="1 - Revenues",1,IF(AND($C6538="5 - Transfers",MID(J6538,15,1)="4"),1,-1))</f>
        <v>0</v>
      </c>
      <c r="O6538" s="17">
        <f>IFERROR(IF(RIGHT(LEFT(K6538,15),1)="4",VLOOKUP(K6538,'[1]Budget Worksheet'!A:B,2,0),-1*VLOOKUP(K6538,'[1]Budget Worksheet'!A:B,2,0)),0)</f>
        <v>0</v>
      </c>
      <c r="P6538" s="17">
        <f>VLOOKUP($K6538,[1]Budget!$V:$AE,8,0)*IF($C6538="1 - Revenues",1,IF(AND($C6538="5 - Transfers",MID($K6538,15,1)="4"),1,-1))</f>
        <v>0</v>
      </c>
      <c r="Q6538" s="17">
        <f>VLOOKUP($K6538,[1]Budget!$V:$AE,10,0)*IF($C6538="1 - Revenues",1,IF(AND($C6538="5 - Transfers",MID(K6538,15,1)="4"),1,-1))</f>
        <v>0</v>
      </c>
      <c r="S6538" s="18" t="b">
        <f>IF(LEFT(C6538,1)="1",1,-1)*SUMIF([1]Budget!V:V,'Budget Worksheet for Pivot Tabl'!K6538,[1]Budget!AC:AC)=P6538</f>
        <v>1</v>
      </c>
    </row>
    <row r="6539" spans="1:19" x14ac:dyDescent="0.25">
      <c r="A6539" t="s">
        <v>7883</v>
      </c>
      <c r="B6539" t="s">
        <v>7884</v>
      </c>
      <c r="C6539" t="s">
        <v>9</v>
      </c>
      <c r="D6539" t="str">
        <f t="shared" si="102"/>
        <v>OUTFLOWS</v>
      </c>
      <c r="E6539" t="s">
        <v>102</v>
      </c>
      <c r="F6539" t="s">
        <v>103</v>
      </c>
      <c r="G6539" t="s">
        <v>102</v>
      </c>
      <c r="H6539" t="s">
        <v>212</v>
      </c>
      <c r="I6539" t="s">
        <v>701</v>
      </c>
      <c r="J6539" t="s">
        <v>702</v>
      </c>
      <c r="K6539" t="s">
        <v>7903</v>
      </c>
      <c r="L6539" t="s">
        <v>7904</v>
      </c>
      <c r="M6539" s="17">
        <f>VLOOKUP($K6539,[1]Budget!$V:$AE,5,0)*IF($C6539="1 - Revenues",1,IF(AND($C6539="5 - Transfers",MID(I6539,15,1)="4"),1,-1))</f>
        <v>0</v>
      </c>
      <c r="N6539" s="17">
        <f>VLOOKUP($K6539,[1]Budget!$V:$AE,6,0)*IF($C6539="1 - Revenues",1,IF(AND($C6539="5 - Transfers",MID(J6539,15,1)="4"),1,-1))</f>
        <v>0</v>
      </c>
      <c r="O6539" s="17">
        <f>IFERROR(IF(RIGHT(LEFT(K6539,15),1)="4",VLOOKUP(K6539,'[1]Budget Worksheet'!A:B,2,0),-1*VLOOKUP(K6539,'[1]Budget Worksheet'!A:B,2,0)),0)</f>
        <v>0</v>
      </c>
      <c r="P6539" s="17">
        <f>VLOOKUP($K6539,[1]Budget!$V:$AE,8,0)*IF($C6539="1 - Revenues",1,IF(AND($C6539="5 - Transfers",MID($K6539,15,1)="4"),1,-1))</f>
        <v>0</v>
      </c>
      <c r="Q6539" s="17">
        <f>VLOOKUP($K6539,[1]Budget!$V:$AE,10,0)*IF($C6539="1 - Revenues",1,IF(AND($C6539="5 - Transfers",MID(K6539,15,1)="4"),1,-1))</f>
        <v>0</v>
      </c>
      <c r="S6539" s="18" t="b">
        <f>IF(LEFT(C6539,1)="1",1,-1)*SUMIF([1]Budget!V:V,'Budget Worksheet for Pivot Tabl'!K6539,[1]Budget!AC:AC)=P6539</f>
        <v>1</v>
      </c>
    </row>
    <row r="6540" spans="1:19" x14ac:dyDescent="0.25">
      <c r="A6540" t="s">
        <v>7883</v>
      </c>
      <c r="B6540" t="s">
        <v>7884</v>
      </c>
      <c r="C6540" t="s">
        <v>9</v>
      </c>
      <c r="D6540" t="str">
        <f t="shared" si="102"/>
        <v>OUTFLOWS</v>
      </c>
      <c r="E6540" t="s">
        <v>102</v>
      </c>
      <c r="F6540" t="s">
        <v>103</v>
      </c>
      <c r="G6540" t="s">
        <v>102</v>
      </c>
      <c r="H6540" t="s">
        <v>212</v>
      </c>
      <c r="I6540" t="s">
        <v>701</v>
      </c>
      <c r="J6540" t="s">
        <v>702</v>
      </c>
      <c r="K6540" t="s">
        <v>7905</v>
      </c>
      <c r="L6540" t="s">
        <v>2916</v>
      </c>
      <c r="M6540" s="17">
        <f>VLOOKUP($K6540,[1]Budget!$V:$AE,5,0)*IF($C6540="1 - Revenues",1,IF(AND($C6540="5 - Transfers",MID(I6540,15,1)="4"),1,-1))</f>
        <v>0</v>
      </c>
      <c r="N6540" s="17">
        <f>VLOOKUP($K6540,[1]Budget!$V:$AE,6,0)*IF($C6540="1 - Revenues",1,IF(AND($C6540="5 - Transfers",MID(J6540,15,1)="4"),1,-1))</f>
        <v>0</v>
      </c>
      <c r="O6540" s="17">
        <f>IFERROR(IF(RIGHT(LEFT(K6540,15),1)="4",VLOOKUP(K6540,'[1]Budget Worksheet'!A:B,2,0),-1*VLOOKUP(K6540,'[1]Budget Worksheet'!A:B,2,0)),0)</f>
        <v>0</v>
      </c>
      <c r="P6540" s="17">
        <f>VLOOKUP($K6540,[1]Budget!$V:$AE,8,0)*IF($C6540="1 - Revenues",1,IF(AND($C6540="5 - Transfers",MID($K6540,15,1)="4"),1,-1))</f>
        <v>0</v>
      </c>
      <c r="Q6540" s="17">
        <f>VLOOKUP($K6540,[1]Budget!$V:$AE,10,0)*IF($C6540="1 - Revenues",1,IF(AND($C6540="5 - Transfers",MID(K6540,15,1)="4"),1,-1))</f>
        <v>0</v>
      </c>
      <c r="S6540" s="18" t="b">
        <f>IF(LEFT(C6540,1)="1",1,-1)*SUMIF([1]Budget!V:V,'Budget Worksheet for Pivot Tabl'!K6540,[1]Budget!AC:AC)=P6540</f>
        <v>1</v>
      </c>
    </row>
    <row r="6541" spans="1:19" x14ac:dyDescent="0.25">
      <c r="A6541" t="s">
        <v>7883</v>
      </c>
      <c r="B6541" t="s">
        <v>7884</v>
      </c>
      <c r="C6541" t="s">
        <v>11</v>
      </c>
      <c r="D6541" t="str">
        <f t="shared" si="102"/>
        <v>OUTFLOWS</v>
      </c>
      <c r="E6541" t="s">
        <v>102</v>
      </c>
      <c r="F6541" t="s">
        <v>103</v>
      </c>
      <c r="G6541" t="s">
        <v>102</v>
      </c>
      <c r="H6541" t="s">
        <v>212</v>
      </c>
      <c r="I6541" t="s">
        <v>701</v>
      </c>
      <c r="J6541" t="s">
        <v>702</v>
      </c>
      <c r="K6541" t="s">
        <v>7906</v>
      </c>
      <c r="L6541" t="s">
        <v>5258</v>
      </c>
      <c r="M6541" s="17">
        <f>VLOOKUP($K6541,[1]Budget!$V:$AE,5,0)*IF($C6541="1 - Revenues",1,IF(AND($C6541="5 - Transfers",MID(I6541,15,1)="4"),1,-1))</f>
        <v>43697000</v>
      </c>
      <c r="N6541" s="17">
        <f>VLOOKUP($K6541,[1]Budget!$V:$AE,6,0)*IF($C6541="1 - Revenues",1,IF(AND($C6541="5 - Transfers",MID(J6541,15,1)="4"),1,-1))</f>
        <v>0</v>
      </c>
      <c r="O6541" s="17">
        <f>IFERROR(IF(RIGHT(LEFT(K6541,15),1)="4",VLOOKUP(K6541,'[1]Budget Worksheet'!A:B,2,0),-1*VLOOKUP(K6541,'[1]Budget Worksheet'!A:B,2,0)),0)</f>
        <v>0</v>
      </c>
      <c r="P6541" s="17">
        <f>VLOOKUP($K6541,[1]Budget!$V:$AE,8,0)*IF($C6541="1 - Revenues",1,IF(AND($C6541="5 - Transfers",MID($K6541,15,1)="4"),1,-1))</f>
        <v>0</v>
      </c>
      <c r="Q6541" s="17">
        <f>VLOOKUP($K6541,[1]Budget!$V:$AE,10,0)*IF($C6541="1 - Revenues",1,IF(AND($C6541="5 - Transfers",MID(K6541,15,1)="4"),1,-1))</f>
        <v>0</v>
      </c>
      <c r="S6541" s="18" t="b">
        <f>IF(LEFT(C6541,1)="1",1,-1)*SUMIF([1]Budget!V:V,'Budget Worksheet for Pivot Tabl'!K6541,[1]Budget!AC:AC)=P6541</f>
        <v>1</v>
      </c>
    </row>
    <row r="6542" spans="1:19" x14ac:dyDescent="0.25">
      <c r="A6542" t="s">
        <v>7883</v>
      </c>
      <c r="B6542" t="s">
        <v>7884</v>
      </c>
      <c r="C6542" t="s">
        <v>11</v>
      </c>
      <c r="D6542" t="str">
        <f t="shared" si="102"/>
        <v>OUTFLOWS</v>
      </c>
      <c r="E6542" t="s">
        <v>102</v>
      </c>
      <c r="F6542" t="s">
        <v>103</v>
      </c>
      <c r="G6542" t="s">
        <v>102</v>
      </c>
      <c r="H6542" t="s">
        <v>212</v>
      </c>
      <c r="I6542" t="s">
        <v>701</v>
      </c>
      <c r="J6542" t="s">
        <v>702</v>
      </c>
      <c r="K6542" t="s">
        <v>7907</v>
      </c>
      <c r="L6542" t="s">
        <v>7908</v>
      </c>
      <c r="M6542" s="17">
        <f>VLOOKUP($K6542,[1]Budget!$V:$AE,5,0)*IF($C6542="1 - Revenues",1,IF(AND($C6542="5 - Transfers",MID(I6542,15,1)="4"),1,-1))</f>
        <v>0</v>
      </c>
      <c r="N6542" s="17">
        <f>VLOOKUP($K6542,[1]Budget!$V:$AE,6,0)*IF($C6542="1 - Revenues",1,IF(AND($C6542="5 - Transfers",MID(J6542,15,1)="4"),1,-1))</f>
        <v>0</v>
      </c>
      <c r="O6542" s="17">
        <f>IFERROR(IF(RIGHT(LEFT(K6542,15),1)="4",VLOOKUP(K6542,'[1]Budget Worksheet'!A:B,2,0),-1*VLOOKUP(K6542,'[1]Budget Worksheet'!A:B,2,0)),0)</f>
        <v>0</v>
      </c>
      <c r="P6542" s="17">
        <f>VLOOKUP($K6542,[1]Budget!$V:$AE,8,0)*IF($C6542="1 - Revenues",1,IF(AND($C6542="5 - Transfers",MID($K6542,15,1)="4"),1,-1))</f>
        <v>0</v>
      </c>
      <c r="Q6542" s="17">
        <f>VLOOKUP($K6542,[1]Budget!$V:$AE,10,0)*IF($C6542="1 - Revenues",1,IF(AND($C6542="5 - Transfers",MID(K6542,15,1)="4"),1,-1))</f>
        <v>0</v>
      </c>
      <c r="S6542" s="18" t="b">
        <f>IF(LEFT(C6542,1)="1",1,-1)*SUMIF([1]Budget!V:V,'Budget Worksheet for Pivot Tabl'!K6542,[1]Budget!AC:AC)=P6542</f>
        <v>1</v>
      </c>
    </row>
    <row r="6543" spans="1:19" x14ac:dyDescent="0.25">
      <c r="A6543" t="s">
        <v>7883</v>
      </c>
      <c r="B6543" t="s">
        <v>7884</v>
      </c>
      <c r="C6543" t="s">
        <v>11</v>
      </c>
      <c r="D6543" t="str">
        <f t="shared" si="102"/>
        <v>OUTFLOWS</v>
      </c>
      <c r="E6543" t="s">
        <v>102</v>
      </c>
      <c r="F6543" t="s">
        <v>103</v>
      </c>
      <c r="G6543" t="s">
        <v>102</v>
      </c>
      <c r="H6543" t="s">
        <v>212</v>
      </c>
      <c r="I6543" t="s">
        <v>701</v>
      </c>
      <c r="J6543" t="s">
        <v>702</v>
      </c>
      <c r="K6543" t="s">
        <v>7909</v>
      </c>
      <c r="L6543" t="s">
        <v>5260</v>
      </c>
      <c r="M6543" s="17">
        <f>VLOOKUP($K6543,[1]Budget!$V:$AE,5,0)*IF($C6543="1 - Revenues",1,IF(AND($C6543="5 - Transfers",MID(I6543,15,1)="4"),1,-1))</f>
        <v>0</v>
      </c>
      <c r="N6543" s="17">
        <f>VLOOKUP($K6543,[1]Budget!$V:$AE,6,0)*IF($C6543="1 - Revenues",1,IF(AND($C6543="5 - Transfers",MID(J6543,15,1)="4"),1,-1))</f>
        <v>0</v>
      </c>
      <c r="O6543" s="17">
        <f>IFERROR(IF(RIGHT(LEFT(K6543,15),1)="4",VLOOKUP(K6543,'[1]Budget Worksheet'!A:B,2,0),-1*VLOOKUP(K6543,'[1]Budget Worksheet'!A:B,2,0)),0)</f>
        <v>0</v>
      </c>
      <c r="P6543" s="17">
        <f>VLOOKUP($K6543,[1]Budget!$V:$AE,8,0)*IF($C6543="1 - Revenues",1,IF(AND($C6543="5 - Transfers",MID($K6543,15,1)="4"),1,-1))</f>
        <v>0</v>
      </c>
      <c r="Q6543" s="17">
        <f>VLOOKUP($K6543,[1]Budget!$V:$AE,10,0)*IF($C6543="1 - Revenues",1,IF(AND($C6543="5 - Transfers",MID(K6543,15,1)="4"),1,-1))</f>
        <v>0</v>
      </c>
      <c r="S6543" s="18" t="b">
        <f>IF(LEFT(C6543,1)="1",1,-1)*SUMIF([1]Budget!V:V,'Budget Worksheet for Pivot Tabl'!K6543,[1]Budget!AC:AC)=P6543</f>
        <v>1</v>
      </c>
    </row>
    <row r="6544" spans="1:19" x14ac:dyDescent="0.25">
      <c r="A6544" t="s">
        <v>7883</v>
      </c>
      <c r="B6544" t="s">
        <v>7884</v>
      </c>
      <c r="C6544" t="s">
        <v>11</v>
      </c>
      <c r="D6544" t="str">
        <f t="shared" si="102"/>
        <v>OUTFLOWS</v>
      </c>
      <c r="E6544" t="s">
        <v>102</v>
      </c>
      <c r="F6544" t="s">
        <v>103</v>
      </c>
      <c r="G6544" t="s">
        <v>102</v>
      </c>
      <c r="H6544" t="s">
        <v>212</v>
      </c>
      <c r="I6544" t="s">
        <v>701</v>
      </c>
      <c r="J6544" t="s">
        <v>702</v>
      </c>
      <c r="K6544" t="s">
        <v>7910</v>
      </c>
      <c r="L6544" t="s">
        <v>5262</v>
      </c>
      <c r="M6544" s="17">
        <f>VLOOKUP($K6544,[1]Budget!$V:$AE,5,0)*IF($C6544="1 - Revenues",1,IF(AND($C6544="5 - Transfers",MID(I6544,15,1)="4"),1,-1))</f>
        <v>0</v>
      </c>
      <c r="N6544" s="17">
        <f>VLOOKUP($K6544,[1]Budget!$V:$AE,6,0)*IF($C6544="1 - Revenues",1,IF(AND($C6544="5 - Transfers",MID(J6544,15,1)="4"),1,-1))</f>
        <v>0</v>
      </c>
      <c r="O6544" s="17">
        <f>IFERROR(IF(RIGHT(LEFT(K6544,15),1)="4",VLOOKUP(K6544,'[1]Budget Worksheet'!A:B,2,0),-1*VLOOKUP(K6544,'[1]Budget Worksheet'!A:B,2,0)),0)</f>
        <v>0</v>
      </c>
      <c r="P6544" s="17">
        <f>VLOOKUP($K6544,[1]Budget!$V:$AE,8,0)*IF($C6544="1 - Revenues",1,IF(AND($C6544="5 - Transfers",MID($K6544,15,1)="4"),1,-1))</f>
        <v>0</v>
      </c>
      <c r="Q6544" s="17">
        <f>VLOOKUP($K6544,[1]Budget!$V:$AE,10,0)*IF($C6544="1 - Revenues",1,IF(AND($C6544="5 - Transfers",MID(K6544,15,1)="4"),1,-1))</f>
        <v>0</v>
      </c>
      <c r="S6544" s="18" t="b">
        <f>IF(LEFT(C6544,1)="1",1,-1)*SUMIF([1]Budget!V:V,'Budget Worksheet for Pivot Tabl'!K6544,[1]Budget!AC:AC)=P6544</f>
        <v>1</v>
      </c>
    </row>
    <row r="6545" spans="1:19" x14ac:dyDescent="0.25">
      <c r="A6545" t="s">
        <v>7883</v>
      </c>
      <c r="B6545" t="s">
        <v>7884</v>
      </c>
      <c r="C6545" t="s">
        <v>11</v>
      </c>
      <c r="D6545" t="str">
        <f t="shared" si="102"/>
        <v>OUTFLOWS</v>
      </c>
      <c r="E6545" t="s">
        <v>102</v>
      </c>
      <c r="F6545" t="s">
        <v>103</v>
      </c>
      <c r="G6545" t="s">
        <v>102</v>
      </c>
      <c r="H6545" t="s">
        <v>212</v>
      </c>
      <c r="I6545" t="s">
        <v>701</v>
      </c>
      <c r="J6545" t="s">
        <v>702</v>
      </c>
      <c r="K6545" t="s">
        <v>7911</v>
      </c>
      <c r="L6545" t="s">
        <v>5264</v>
      </c>
      <c r="M6545" s="17">
        <f>VLOOKUP($K6545,[1]Budget!$V:$AE,5,0)*IF($C6545="1 - Revenues",1,IF(AND($C6545="5 - Transfers",MID(I6545,15,1)="4"),1,-1))</f>
        <v>0</v>
      </c>
      <c r="N6545" s="17">
        <f>VLOOKUP($K6545,[1]Budget!$V:$AE,6,0)*IF($C6545="1 - Revenues",1,IF(AND($C6545="5 - Transfers",MID(J6545,15,1)="4"),1,-1))</f>
        <v>0</v>
      </c>
      <c r="O6545" s="17">
        <f>IFERROR(IF(RIGHT(LEFT(K6545,15),1)="4",VLOOKUP(K6545,'[1]Budget Worksheet'!A:B,2,0),-1*VLOOKUP(K6545,'[1]Budget Worksheet'!A:B,2,0)),0)</f>
        <v>0</v>
      </c>
      <c r="P6545" s="17">
        <f>VLOOKUP($K6545,[1]Budget!$V:$AE,8,0)*IF($C6545="1 - Revenues",1,IF(AND($C6545="5 - Transfers",MID($K6545,15,1)="4"),1,-1))</f>
        <v>0</v>
      </c>
      <c r="Q6545" s="17">
        <f>VLOOKUP($K6545,[1]Budget!$V:$AE,10,0)*IF($C6545="1 - Revenues",1,IF(AND($C6545="5 - Transfers",MID(K6545,15,1)="4"),1,-1))</f>
        <v>0</v>
      </c>
      <c r="S6545" s="18" t="b">
        <f>IF(LEFT(C6545,1)="1",1,-1)*SUMIF([1]Budget!V:V,'Budget Worksheet for Pivot Tabl'!K6545,[1]Budget!AC:AC)=P6545</f>
        <v>1</v>
      </c>
    </row>
    <row r="6546" spans="1:19" x14ac:dyDescent="0.25">
      <c r="A6546" t="s">
        <v>7883</v>
      </c>
      <c r="B6546" t="s">
        <v>7884</v>
      </c>
      <c r="C6546" t="s">
        <v>9</v>
      </c>
      <c r="D6546" t="str">
        <f t="shared" si="102"/>
        <v>OUTFLOWS</v>
      </c>
      <c r="E6546" t="s">
        <v>121</v>
      </c>
      <c r="F6546" t="s">
        <v>122</v>
      </c>
      <c r="G6546" t="s">
        <v>102</v>
      </c>
      <c r="H6546" t="s">
        <v>212</v>
      </c>
      <c r="I6546" t="s">
        <v>213</v>
      </c>
      <c r="J6546" t="s">
        <v>214</v>
      </c>
      <c r="K6546" t="s">
        <v>7912</v>
      </c>
      <c r="L6546" t="s">
        <v>5240</v>
      </c>
      <c r="M6546" s="17">
        <f>VLOOKUP($K6546,[1]Budget!$V:$AE,5,0)*IF($C6546="1 - Revenues",1,IF(AND($C6546="5 - Transfers",MID(I6546,15,1)="4"),1,-1))</f>
        <v>-7000</v>
      </c>
      <c r="N6546" s="17">
        <f>VLOOKUP($K6546,[1]Budget!$V:$AE,6,0)*IF($C6546="1 - Revenues",1,IF(AND($C6546="5 - Transfers",MID(J6546,15,1)="4"),1,-1))</f>
        <v>0</v>
      </c>
      <c r="O6546" s="17">
        <f>IFERROR(IF(RIGHT(LEFT(K6546,15),1)="4",VLOOKUP(K6546,'[1]Budget Worksheet'!A:B,2,0),-1*VLOOKUP(K6546,'[1]Budget Worksheet'!A:B,2,0)),0)</f>
        <v>0</v>
      </c>
      <c r="P6546" s="17">
        <f>VLOOKUP($K6546,[1]Budget!$V:$AE,8,0)*IF($C6546="1 - Revenues",1,IF(AND($C6546="5 - Transfers",MID($K6546,15,1)="4"),1,-1))</f>
        <v>0</v>
      </c>
      <c r="Q6546" s="17">
        <f>VLOOKUP($K6546,[1]Budget!$V:$AE,10,0)*IF($C6546="1 - Revenues",1,IF(AND($C6546="5 - Transfers",MID(K6546,15,1)="4"),1,-1))</f>
        <v>0</v>
      </c>
      <c r="S6546" s="18" t="b">
        <f>IF(LEFT(C6546,1)="1",1,-1)*SUMIF([1]Budget!V:V,'Budget Worksheet for Pivot Tabl'!K6546,[1]Budget!AC:AC)=P6546</f>
        <v>1</v>
      </c>
    </row>
    <row r="6547" spans="1:19" x14ac:dyDescent="0.25">
      <c r="A6547" t="s">
        <v>7883</v>
      </c>
      <c r="B6547" t="s">
        <v>7884</v>
      </c>
      <c r="C6547" t="s">
        <v>9</v>
      </c>
      <c r="D6547" t="str">
        <f t="shared" si="102"/>
        <v>OUTFLOWS</v>
      </c>
      <c r="E6547" t="s">
        <v>121</v>
      </c>
      <c r="F6547" t="s">
        <v>122</v>
      </c>
      <c r="G6547" t="s">
        <v>102</v>
      </c>
      <c r="H6547" t="s">
        <v>212</v>
      </c>
      <c r="I6547" t="s">
        <v>213</v>
      </c>
      <c r="J6547" t="s">
        <v>214</v>
      </c>
      <c r="K6547" t="s">
        <v>7913</v>
      </c>
      <c r="L6547" t="s">
        <v>5242</v>
      </c>
      <c r="M6547" s="17">
        <f>VLOOKUP($K6547,[1]Budget!$V:$AE,5,0)*IF($C6547="1 - Revenues",1,IF(AND($C6547="5 - Transfers",MID(I6547,15,1)="4"),1,-1))</f>
        <v>-29000</v>
      </c>
      <c r="N6547" s="17">
        <f>VLOOKUP($K6547,[1]Budget!$V:$AE,6,0)*IF($C6547="1 - Revenues",1,IF(AND($C6547="5 - Transfers",MID(J6547,15,1)="4"),1,-1))</f>
        <v>0</v>
      </c>
      <c r="O6547" s="17">
        <f>IFERROR(IF(RIGHT(LEFT(K6547,15),1)="4",VLOOKUP(K6547,'[1]Budget Worksheet'!A:B,2,0),-1*VLOOKUP(K6547,'[1]Budget Worksheet'!A:B,2,0)),0)</f>
        <v>0</v>
      </c>
      <c r="P6547" s="17">
        <f>VLOOKUP($K6547,[1]Budget!$V:$AE,8,0)*IF($C6547="1 - Revenues",1,IF(AND($C6547="5 - Transfers",MID($K6547,15,1)="4"),1,-1))</f>
        <v>0</v>
      </c>
      <c r="Q6547" s="17">
        <f>VLOOKUP($K6547,[1]Budget!$V:$AE,10,0)*IF($C6547="1 - Revenues",1,IF(AND($C6547="5 - Transfers",MID(K6547,15,1)="4"),1,-1))</f>
        <v>0</v>
      </c>
      <c r="S6547" s="18" t="b">
        <f>IF(LEFT(C6547,1)="1",1,-1)*SUMIF([1]Budget!V:V,'Budget Worksheet for Pivot Tabl'!K6547,[1]Budget!AC:AC)=P6547</f>
        <v>1</v>
      </c>
    </row>
    <row r="6548" spans="1:19" x14ac:dyDescent="0.25">
      <c r="A6548" t="s">
        <v>7883</v>
      </c>
      <c r="B6548" t="s">
        <v>7884</v>
      </c>
      <c r="C6548" t="s">
        <v>9</v>
      </c>
      <c r="D6548" t="str">
        <f t="shared" si="102"/>
        <v>OUTFLOWS</v>
      </c>
      <c r="E6548" t="s">
        <v>121</v>
      </c>
      <c r="F6548" t="s">
        <v>122</v>
      </c>
      <c r="G6548" t="s">
        <v>102</v>
      </c>
      <c r="H6548" t="s">
        <v>212</v>
      </c>
      <c r="I6548" t="s">
        <v>213</v>
      </c>
      <c r="J6548" t="s">
        <v>214</v>
      </c>
      <c r="K6548" t="s">
        <v>7914</v>
      </c>
      <c r="L6548" t="s">
        <v>5537</v>
      </c>
      <c r="M6548" s="17">
        <f>VLOOKUP($K6548,[1]Budget!$V:$AE,5,0)*IF($C6548="1 - Revenues",1,IF(AND($C6548="5 - Transfers",MID(I6548,15,1)="4"),1,-1))</f>
        <v>-4000</v>
      </c>
      <c r="N6548" s="17">
        <f>VLOOKUP($K6548,[1]Budget!$V:$AE,6,0)*IF($C6548="1 - Revenues",1,IF(AND($C6548="5 - Transfers",MID(J6548,15,1)="4"),1,-1))</f>
        <v>0</v>
      </c>
      <c r="O6548" s="17">
        <f>IFERROR(IF(RIGHT(LEFT(K6548,15),1)="4",VLOOKUP(K6548,'[1]Budget Worksheet'!A:B,2,0),-1*VLOOKUP(K6548,'[1]Budget Worksheet'!A:B,2,0)),0)</f>
        <v>0</v>
      </c>
      <c r="P6548" s="17">
        <f>VLOOKUP($K6548,[1]Budget!$V:$AE,8,0)*IF($C6548="1 - Revenues",1,IF(AND($C6548="5 - Transfers",MID($K6548,15,1)="4"),1,-1))</f>
        <v>0</v>
      </c>
      <c r="Q6548" s="17">
        <f>VLOOKUP($K6548,[1]Budget!$V:$AE,10,0)*IF($C6548="1 - Revenues",1,IF(AND($C6548="5 - Transfers",MID(K6548,15,1)="4"),1,-1))</f>
        <v>0</v>
      </c>
      <c r="S6548" s="18" t="b">
        <f>IF(LEFT(C6548,1)="1",1,-1)*SUMIF([1]Budget!V:V,'Budget Worksheet for Pivot Tabl'!K6548,[1]Budget!AC:AC)=P6548</f>
        <v>1</v>
      </c>
    </row>
    <row r="6549" spans="1:19" x14ac:dyDescent="0.25">
      <c r="A6549" t="s">
        <v>7883</v>
      </c>
      <c r="B6549" t="s">
        <v>7884</v>
      </c>
      <c r="C6549" t="s">
        <v>9</v>
      </c>
      <c r="D6549" t="str">
        <f t="shared" si="102"/>
        <v>OUTFLOWS</v>
      </c>
      <c r="E6549" t="s">
        <v>121</v>
      </c>
      <c r="F6549" t="s">
        <v>122</v>
      </c>
      <c r="G6549" t="s">
        <v>102</v>
      </c>
      <c r="H6549" t="s">
        <v>212</v>
      </c>
      <c r="I6549" t="s">
        <v>213</v>
      </c>
      <c r="J6549" t="s">
        <v>214</v>
      </c>
      <c r="K6549" t="s">
        <v>7915</v>
      </c>
      <c r="L6549" t="s">
        <v>7890</v>
      </c>
      <c r="M6549" s="17">
        <f>VLOOKUP($K6549,[1]Budget!$V:$AE,5,0)*IF($C6549="1 - Revenues",1,IF(AND($C6549="5 - Transfers",MID(I6549,15,1)="4"),1,-1))</f>
        <v>0</v>
      </c>
      <c r="N6549" s="17">
        <f>VLOOKUP($K6549,[1]Budget!$V:$AE,6,0)*IF($C6549="1 - Revenues",1,IF(AND($C6549="5 - Transfers",MID(J6549,15,1)="4"),1,-1))</f>
        <v>0</v>
      </c>
      <c r="O6549" s="17">
        <f>IFERROR(IF(RIGHT(LEFT(K6549,15),1)="4",VLOOKUP(K6549,'[1]Budget Worksheet'!A:B,2,0),-1*VLOOKUP(K6549,'[1]Budget Worksheet'!A:B,2,0)),0)</f>
        <v>0</v>
      </c>
      <c r="P6549" s="17">
        <f>VLOOKUP($K6549,[1]Budget!$V:$AE,8,0)*IF($C6549="1 - Revenues",1,IF(AND($C6549="5 - Transfers",MID($K6549,15,1)="4"),1,-1))</f>
        <v>0</v>
      </c>
      <c r="Q6549" s="17">
        <f>VLOOKUP($K6549,[1]Budget!$V:$AE,10,0)*IF($C6549="1 - Revenues",1,IF(AND($C6549="5 - Transfers",MID(K6549,15,1)="4"),1,-1))</f>
        <v>0</v>
      </c>
      <c r="S6549" s="18" t="b">
        <f>IF(LEFT(C6549,1)="1",1,-1)*SUMIF([1]Budget!V:V,'Budget Worksheet for Pivot Tabl'!K6549,[1]Budget!AC:AC)=P6549</f>
        <v>1</v>
      </c>
    </row>
    <row r="6550" spans="1:19" x14ac:dyDescent="0.25">
      <c r="A6550" t="s">
        <v>7883</v>
      </c>
      <c r="B6550" t="s">
        <v>7884</v>
      </c>
      <c r="C6550" t="s">
        <v>9</v>
      </c>
      <c r="D6550" t="str">
        <f t="shared" si="102"/>
        <v>OUTFLOWS</v>
      </c>
      <c r="E6550" t="s">
        <v>104</v>
      </c>
      <c r="F6550" t="s">
        <v>105</v>
      </c>
      <c r="G6550" t="s">
        <v>102</v>
      </c>
      <c r="H6550" t="s">
        <v>212</v>
      </c>
      <c r="I6550" t="s">
        <v>213</v>
      </c>
      <c r="J6550" t="s">
        <v>214</v>
      </c>
      <c r="K6550" t="s">
        <v>7916</v>
      </c>
      <c r="L6550" t="s">
        <v>5240</v>
      </c>
      <c r="M6550" s="17">
        <f>VLOOKUP($K6550,[1]Budget!$V:$AE,5,0)*IF($C6550="1 - Revenues",1,IF(AND($C6550="5 - Transfers",MID(I6550,15,1)="4"),1,-1))</f>
        <v>-49000</v>
      </c>
      <c r="N6550" s="17">
        <f>VLOOKUP($K6550,[1]Budget!$V:$AE,6,0)*IF($C6550="1 - Revenues",1,IF(AND($C6550="5 - Transfers",MID(J6550,15,1)="4"),1,-1))</f>
        <v>0</v>
      </c>
      <c r="O6550" s="17">
        <f>IFERROR(IF(RIGHT(LEFT(K6550,15),1)="4",VLOOKUP(K6550,'[1]Budget Worksheet'!A:B,2,0),-1*VLOOKUP(K6550,'[1]Budget Worksheet'!A:B,2,0)),0)</f>
        <v>0</v>
      </c>
      <c r="P6550" s="17">
        <f>VLOOKUP($K6550,[1]Budget!$V:$AE,8,0)*IF($C6550="1 - Revenues",1,IF(AND($C6550="5 - Transfers",MID($K6550,15,1)="4"),1,-1))</f>
        <v>0</v>
      </c>
      <c r="Q6550" s="17">
        <f>VLOOKUP($K6550,[1]Budget!$V:$AE,10,0)*IF($C6550="1 - Revenues",1,IF(AND($C6550="5 - Transfers",MID(K6550,15,1)="4"),1,-1))</f>
        <v>0</v>
      </c>
      <c r="S6550" s="18" t="b">
        <f>IF(LEFT(C6550,1)="1",1,-1)*SUMIF([1]Budget!V:V,'Budget Worksheet for Pivot Tabl'!K6550,[1]Budget!AC:AC)=P6550</f>
        <v>1</v>
      </c>
    </row>
    <row r="6551" spans="1:19" x14ac:dyDescent="0.25">
      <c r="A6551" t="s">
        <v>7883</v>
      </c>
      <c r="B6551" t="s">
        <v>7884</v>
      </c>
      <c r="C6551" t="s">
        <v>9</v>
      </c>
      <c r="D6551" t="str">
        <f t="shared" si="102"/>
        <v>OUTFLOWS</v>
      </c>
      <c r="E6551" t="s">
        <v>104</v>
      </c>
      <c r="F6551" t="s">
        <v>105</v>
      </c>
      <c r="G6551" t="s">
        <v>102</v>
      </c>
      <c r="H6551" t="s">
        <v>212</v>
      </c>
      <c r="I6551" t="s">
        <v>213</v>
      </c>
      <c r="J6551" t="s">
        <v>214</v>
      </c>
      <c r="K6551" t="s">
        <v>7917</v>
      </c>
      <c r="L6551" t="s">
        <v>5539</v>
      </c>
      <c r="M6551" s="17">
        <f>VLOOKUP($K6551,[1]Budget!$V:$AE,5,0)*IF($C6551="1 - Revenues",1,IF(AND($C6551="5 - Transfers",MID(I6551,15,1)="4"),1,-1))</f>
        <v>-67000</v>
      </c>
      <c r="N6551" s="17">
        <f>VLOOKUP($K6551,[1]Budget!$V:$AE,6,0)*IF($C6551="1 - Revenues",1,IF(AND($C6551="5 - Transfers",MID(J6551,15,1)="4"),1,-1))</f>
        <v>0</v>
      </c>
      <c r="O6551" s="17">
        <f>IFERROR(IF(RIGHT(LEFT(K6551,15),1)="4",VLOOKUP(K6551,'[1]Budget Worksheet'!A:B,2,0),-1*VLOOKUP(K6551,'[1]Budget Worksheet'!A:B,2,0)),0)</f>
        <v>0</v>
      </c>
      <c r="P6551" s="17">
        <f>VLOOKUP($K6551,[1]Budget!$V:$AE,8,0)*IF($C6551="1 - Revenues",1,IF(AND($C6551="5 - Transfers",MID($K6551,15,1)="4"),1,-1))</f>
        <v>0</v>
      </c>
      <c r="Q6551" s="17">
        <f>VLOOKUP($K6551,[1]Budget!$V:$AE,10,0)*IF($C6551="1 - Revenues",1,IF(AND($C6551="5 - Transfers",MID(K6551,15,1)="4"),1,-1))</f>
        <v>0</v>
      </c>
      <c r="S6551" s="18" t="b">
        <f>IF(LEFT(C6551,1)="1",1,-1)*SUMIF([1]Budget!V:V,'Budget Worksheet for Pivot Tabl'!K6551,[1]Budget!AC:AC)=P6551</f>
        <v>1</v>
      </c>
    </row>
    <row r="6552" spans="1:19" x14ac:dyDescent="0.25">
      <c r="A6552" t="s">
        <v>7883</v>
      </c>
      <c r="B6552" t="s">
        <v>7884</v>
      </c>
      <c r="C6552" t="s">
        <v>9</v>
      </c>
      <c r="D6552" t="str">
        <f t="shared" si="102"/>
        <v>OUTFLOWS</v>
      </c>
      <c r="E6552" t="s">
        <v>125</v>
      </c>
      <c r="F6552" t="s">
        <v>126</v>
      </c>
      <c r="G6552" t="s">
        <v>102</v>
      </c>
      <c r="H6552" t="s">
        <v>212</v>
      </c>
      <c r="I6552" t="s">
        <v>213</v>
      </c>
      <c r="J6552" t="s">
        <v>214</v>
      </c>
      <c r="K6552" t="s">
        <v>7918</v>
      </c>
      <c r="L6552" t="s">
        <v>5242</v>
      </c>
      <c r="M6552" s="17">
        <f>VLOOKUP($K6552,[1]Budget!$V:$AE,5,0)*IF($C6552="1 - Revenues",1,IF(AND($C6552="5 - Transfers",MID(I6552,15,1)="4"),1,-1))</f>
        <v>-1000</v>
      </c>
      <c r="N6552" s="17">
        <f>VLOOKUP($K6552,[1]Budget!$V:$AE,6,0)*IF($C6552="1 - Revenues",1,IF(AND($C6552="5 - Transfers",MID(J6552,15,1)="4"),1,-1))</f>
        <v>0</v>
      </c>
      <c r="O6552" s="17">
        <f>IFERROR(IF(RIGHT(LEFT(K6552,15),1)="4",VLOOKUP(K6552,'[1]Budget Worksheet'!A:B,2,0),-1*VLOOKUP(K6552,'[1]Budget Worksheet'!A:B,2,0)),0)</f>
        <v>0</v>
      </c>
      <c r="P6552" s="17">
        <f>VLOOKUP($K6552,[1]Budget!$V:$AE,8,0)*IF($C6552="1 - Revenues",1,IF(AND($C6552="5 - Transfers",MID($K6552,15,1)="4"),1,-1))</f>
        <v>0</v>
      </c>
      <c r="Q6552" s="17">
        <f>VLOOKUP($K6552,[1]Budget!$V:$AE,10,0)*IF($C6552="1 - Revenues",1,IF(AND($C6552="5 - Transfers",MID(K6552,15,1)="4"),1,-1))</f>
        <v>0</v>
      </c>
      <c r="S6552" s="18" t="b">
        <f>IF(LEFT(C6552,1)="1",1,-1)*SUMIF([1]Budget!V:V,'Budget Worksheet for Pivot Tabl'!K6552,[1]Budget!AC:AC)=P6552</f>
        <v>1</v>
      </c>
    </row>
    <row r="6553" spans="1:19" x14ac:dyDescent="0.25">
      <c r="A6553" t="s">
        <v>7883</v>
      </c>
      <c r="B6553" t="s">
        <v>7884</v>
      </c>
      <c r="C6553" t="s">
        <v>9</v>
      </c>
      <c r="D6553" t="str">
        <f t="shared" si="102"/>
        <v>OUTFLOWS</v>
      </c>
      <c r="E6553" t="s">
        <v>125</v>
      </c>
      <c r="F6553" t="s">
        <v>126</v>
      </c>
      <c r="G6553" t="s">
        <v>102</v>
      </c>
      <c r="H6553" t="s">
        <v>212</v>
      </c>
      <c r="I6553" t="s">
        <v>213</v>
      </c>
      <c r="J6553" t="s">
        <v>214</v>
      </c>
      <c r="K6553" t="s">
        <v>7919</v>
      </c>
      <c r="L6553" t="s">
        <v>7890</v>
      </c>
      <c r="M6553" s="17">
        <f>VLOOKUP($K6553,[1]Budget!$V:$AE,5,0)*IF($C6553="1 - Revenues",1,IF(AND($C6553="5 - Transfers",MID(I6553,15,1)="4"),1,-1))</f>
        <v>0</v>
      </c>
      <c r="N6553" s="17">
        <f>VLOOKUP($K6553,[1]Budget!$V:$AE,6,0)*IF($C6553="1 - Revenues",1,IF(AND($C6553="5 - Transfers",MID(J6553,15,1)="4"),1,-1))</f>
        <v>0</v>
      </c>
      <c r="O6553" s="17">
        <f>IFERROR(IF(RIGHT(LEFT(K6553,15),1)="4",VLOOKUP(K6553,'[1]Budget Worksheet'!A:B,2,0),-1*VLOOKUP(K6553,'[1]Budget Worksheet'!A:B,2,0)),0)</f>
        <v>0</v>
      </c>
      <c r="P6553" s="17">
        <f>VLOOKUP($K6553,[1]Budget!$V:$AE,8,0)*IF($C6553="1 - Revenues",1,IF(AND($C6553="5 - Transfers",MID($K6553,15,1)="4"),1,-1))</f>
        <v>0</v>
      </c>
      <c r="Q6553" s="17">
        <f>VLOOKUP($K6553,[1]Budget!$V:$AE,10,0)*IF($C6553="1 - Revenues",1,IF(AND($C6553="5 - Transfers",MID(K6553,15,1)="4"),1,-1))</f>
        <v>0</v>
      </c>
      <c r="S6553" s="18" t="b">
        <f>IF(LEFT(C6553,1)="1",1,-1)*SUMIF([1]Budget!V:V,'Budget Worksheet for Pivot Tabl'!K6553,[1]Budget!AC:AC)=P6553</f>
        <v>1</v>
      </c>
    </row>
    <row r="6554" spans="1:19" x14ac:dyDescent="0.25">
      <c r="A6554" t="s">
        <v>7883</v>
      </c>
      <c r="B6554" t="s">
        <v>7884</v>
      </c>
      <c r="C6554" t="s">
        <v>9</v>
      </c>
      <c r="D6554" t="str">
        <f t="shared" si="102"/>
        <v>OUTFLOWS</v>
      </c>
      <c r="E6554" t="s">
        <v>108</v>
      </c>
      <c r="F6554" t="s">
        <v>109</v>
      </c>
      <c r="G6554" t="s">
        <v>102</v>
      </c>
      <c r="H6554" t="s">
        <v>212</v>
      </c>
      <c r="I6554" t="s">
        <v>213</v>
      </c>
      <c r="J6554" t="s">
        <v>214</v>
      </c>
      <c r="K6554" t="s">
        <v>7920</v>
      </c>
      <c r="L6554" t="s">
        <v>5240</v>
      </c>
      <c r="M6554" s="17">
        <f>VLOOKUP($K6554,[1]Budget!$V:$AE,5,0)*IF($C6554="1 - Revenues",1,IF(AND($C6554="5 - Transfers",MID(I6554,15,1)="4"),1,-1))</f>
        <v>72000</v>
      </c>
      <c r="N6554" s="17">
        <f>VLOOKUP($K6554,[1]Budget!$V:$AE,6,0)*IF($C6554="1 - Revenues",1,IF(AND($C6554="5 - Transfers",MID(J6554,15,1)="4"),1,-1))</f>
        <v>0</v>
      </c>
      <c r="O6554" s="17">
        <f>IFERROR(IF(RIGHT(LEFT(K6554,15),1)="4",VLOOKUP(K6554,'[1]Budget Worksheet'!A:B,2,0),-1*VLOOKUP(K6554,'[1]Budget Worksheet'!A:B,2,0)),0)</f>
        <v>0</v>
      </c>
      <c r="P6554" s="17">
        <f>VLOOKUP($K6554,[1]Budget!$V:$AE,8,0)*IF($C6554="1 - Revenues",1,IF(AND($C6554="5 - Transfers",MID($K6554,15,1)="4"),1,-1))</f>
        <v>0</v>
      </c>
      <c r="Q6554" s="17">
        <f>VLOOKUP($K6554,[1]Budget!$V:$AE,10,0)*IF($C6554="1 - Revenues",1,IF(AND($C6554="5 - Transfers",MID(K6554,15,1)="4"),1,-1))</f>
        <v>0</v>
      </c>
      <c r="S6554" s="18" t="b">
        <f>IF(LEFT(C6554,1)="1",1,-1)*SUMIF([1]Budget!V:V,'Budget Worksheet for Pivot Tabl'!K6554,[1]Budget!AC:AC)=P6554</f>
        <v>1</v>
      </c>
    </row>
    <row r="6555" spans="1:19" x14ac:dyDescent="0.25">
      <c r="A6555" t="s">
        <v>7883</v>
      </c>
      <c r="B6555" t="s">
        <v>7884</v>
      </c>
      <c r="C6555" t="s">
        <v>9</v>
      </c>
      <c r="D6555" t="str">
        <f t="shared" si="102"/>
        <v>OUTFLOWS</v>
      </c>
      <c r="E6555" t="s">
        <v>108</v>
      </c>
      <c r="F6555" t="s">
        <v>109</v>
      </c>
      <c r="G6555" t="s">
        <v>102</v>
      </c>
      <c r="H6555" t="s">
        <v>212</v>
      </c>
      <c r="I6555" t="s">
        <v>213</v>
      </c>
      <c r="J6555" t="s">
        <v>214</v>
      </c>
      <c r="K6555" t="s">
        <v>7921</v>
      </c>
      <c r="L6555" t="s">
        <v>5242</v>
      </c>
      <c r="M6555" s="17">
        <f>VLOOKUP($K6555,[1]Budget!$V:$AE,5,0)*IF($C6555="1 - Revenues",1,IF(AND($C6555="5 - Transfers",MID(I6555,15,1)="4"),1,-1))</f>
        <v>-7000</v>
      </c>
      <c r="N6555" s="17">
        <f>VLOOKUP($K6555,[1]Budget!$V:$AE,6,0)*IF($C6555="1 - Revenues",1,IF(AND($C6555="5 - Transfers",MID(J6555,15,1)="4"),1,-1))</f>
        <v>0</v>
      </c>
      <c r="O6555" s="17">
        <f>IFERROR(IF(RIGHT(LEFT(K6555,15),1)="4",VLOOKUP(K6555,'[1]Budget Worksheet'!A:B,2,0),-1*VLOOKUP(K6555,'[1]Budget Worksheet'!A:B,2,0)),0)</f>
        <v>0</v>
      </c>
      <c r="P6555" s="17">
        <f>VLOOKUP($K6555,[1]Budget!$V:$AE,8,0)*IF($C6555="1 - Revenues",1,IF(AND($C6555="5 - Transfers",MID($K6555,15,1)="4"),1,-1))</f>
        <v>0</v>
      </c>
      <c r="Q6555" s="17">
        <f>VLOOKUP($K6555,[1]Budget!$V:$AE,10,0)*IF($C6555="1 - Revenues",1,IF(AND($C6555="5 - Transfers",MID(K6555,15,1)="4"),1,-1))</f>
        <v>0</v>
      </c>
      <c r="S6555" s="18" t="b">
        <f>IF(LEFT(C6555,1)="1",1,-1)*SUMIF([1]Budget!V:V,'Budget Worksheet for Pivot Tabl'!K6555,[1]Budget!AC:AC)=P6555</f>
        <v>1</v>
      </c>
    </row>
    <row r="6556" spans="1:19" x14ac:dyDescent="0.25">
      <c r="A6556" t="s">
        <v>7883</v>
      </c>
      <c r="B6556" t="s">
        <v>7884</v>
      </c>
      <c r="C6556" t="s">
        <v>9</v>
      </c>
      <c r="D6556" t="str">
        <f t="shared" si="102"/>
        <v>OUTFLOWS</v>
      </c>
      <c r="E6556" t="s">
        <v>108</v>
      </c>
      <c r="F6556" t="s">
        <v>109</v>
      </c>
      <c r="G6556" t="s">
        <v>102</v>
      </c>
      <c r="H6556" t="s">
        <v>212</v>
      </c>
      <c r="I6556" t="s">
        <v>213</v>
      </c>
      <c r="J6556" t="s">
        <v>214</v>
      </c>
      <c r="K6556" t="s">
        <v>7922</v>
      </c>
      <c r="L6556" t="s">
        <v>5537</v>
      </c>
      <c r="M6556" s="17">
        <f>VLOOKUP($K6556,[1]Budget!$V:$AE,5,0)*IF($C6556="1 - Revenues",1,IF(AND($C6556="5 - Transfers",MID(I6556,15,1)="4"),1,-1))</f>
        <v>0</v>
      </c>
      <c r="N6556" s="17">
        <f>VLOOKUP($K6556,[1]Budget!$V:$AE,6,0)*IF($C6556="1 - Revenues",1,IF(AND($C6556="5 - Transfers",MID(J6556,15,1)="4"),1,-1))</f>
        <v>0</v>
      </c>
      <c r="O6556" s="17">
        <f>IFERROR(IF(RIGHT(LEFT(K6556,15),1)="4",VLOOKUP(K6556,'[1]Budget Worksheet'!A:B,2,0),-1*VLOOKUP(K6556,'[1]Budget Worksheet'!A:B,2,0)),0)</f>
        <v>0</v>
      </c>
      <c r="P6556" s="17">
        <f>VLOOKUP($K6556,[1]Budget!$V:$AE,8,0)*IF($C6556="1 - Revenues",1,IF(AND($C6556="5 - Transfers",MID($K6556,15,1)="4"),1,-1))</f>
        <v>0</v>
      </c>
      <c r="Q6556" s="17">
        <f>VLOOKUP($K6556,[1]Budget!$V:$AE,10,0)*IF($C6556="1 - Revenues",1,IF(AND($C6556="5 - Transfers",MID(K6556,15,1)="4"),1,-1))</f>
        <v>0</v>
      </c>
      <c r="S6556" s="18" t="b">
        <f>IF(LEFT(C6556,1)="1",1,-1)*SUMIF([1]Budget!V:V,'Budget Worksheet for Pivot Tabl'!K6556,[1]Budget!AC:AC)=P6556</f>
        <v>1</v>
      </c>
    </row>
    <row r="6557" spans="1:19" x14ac:dyDescent="0.25">
      <c r="A6557" t="s">
        <v>7883</v>
      </c>
      <c r="B6557" t="s">
        <v>7884</v>
      </c>
      <c r="C6557" t="s">
        <v>9</v>
      </c>
      <c r="D6557" t="str">
        <f t="shared" si="102"/>
        <v>OUTFLOWS</v>
      </c>
      <c r="E6557" t="s">
        <v>108</v>
      </c>
      <c r="F6557" t="s">
        <v>109</v>
      </c>
      <c r="G6557" t="s">
        <v>102</v>
      </c>
      <c r="H6557" t="s">
        <v>212</v>
      </c>
      <c r="I6557" t="s">
        <v>213</v>
      </c>
      <c r="J6557" t="s">
        <v>214</v>
      </c>
      <c r="K6557" t="s">
        <v>7923</v>
      </c>
      <c r="L6557" t="s">
        <v>5539</v>
      </c>
      <c r="M6557" s="17">
        <f>VLOOKUP($K6557,[1]Budget!$V:$AE,5,0)*IF($C6557="1 - Revenues",1,IF(AND($C6557="5 - Transfers",MID(I6557,15,1)="4"),1,-1))</f>
        <v>0</v>
      </c>
      <c r="N6557" s="17">
        <f>VLOOKUP($K6557,[1]Budget!$V:$AE,6,0)*IF($C6557="1 - Revenues",1,IF(AND($C6557="5 - Transfers",MID(J6557,15,1)="4"),1,-1))</f>
        <v>0</v>
      </c>
      <c r="O6557" s="17">
        <f>IFERROR(IF(RIGHT(LEFT(K6557,15),1)="4",VLOOKUP(K6557,'[1]Budget Worksheet'!A:B,2,0),-1*VLOOKUP(K6557,'[1]Budget Worksheet'!A:B,2,0)),0)</f>
        <v>0</v>
      </c>
      <c r="P6557" s="17">
        <f>VLOOKUP($K6557,[1]Budget!$V:$AE,8,0)*IF($C6557="1 - Revenues",1,IF(AND($C6557="5 - Transfers",MID($K6557,15,1)="4"),1,-1))</f>
        <v>0</v>
      </c>
      <c r="Q6557" s="17">
        <f>VLOOKUP($K6557,[1]Budget!$V:$AE,10,0)*IF($C6557="1 - Revenues",1,IF(AND($C6557="5 - Transfers",MID(K6557,15,1)="4"),1,-1))</f>
        <v>0</v>
      </c>
      <c r="S6557" s="18" t="b">
        <f>IF(LEFT(C6557,1)="1",1,-1)*SUMIF([1]Budget!V:V,'Budget Worksheet for Pivot Tabl'!K6557,[1]Budget!AC:AC)=P6557</f>
        <v>1</v>
      </c>
    </row>
    <row r="6558" spans="1:19" x14ac:dyDescent="0.25">
      <c r="A6558" t="s">
        <v>7883</v>
      </c>
      <c r="B6558" t="s">
        <v>7884</v>
      </c>
      <c r="C6558" t="s">
        <v>9</v>
      </c>
      <c r="D6558" t="str">
        <f t="shared" si="102"/>
        <v>OUTFLOWS</v>
      </c>
      <c r="E6558" t="s">
        <v>108</v>
      </c>
      <c r="F6558" t="s">
        <v>109</v>
      </c>
      <c r="G6558" t="s">
        <v>102</v>
      </c>
      <c r="H6558" t="s">
        <v>212</v>
      </c>
      <c r="I6558" t="s">
        <v>213</v>
      </c>
      <c r="J6558" t="s">
        <v>214</v>
      </c>
      <c r="K6558" t="s">
        <v>7924</v>
      </c>
      <c r="L6558" t="s">
        <v>5244</v>
      </c>
      <c r="M6558" s="17">
        <f>VLOOKUP($K6558,[1]Budget!$V:$AE,5,0)*IF($C6558="1 - Revenues",1,IF(AND($C6558="5 - Transfers",MID(I6558,15,1)="4"),1,-1))</f>
        <v>-182000</v>
      </c>
      <c r="N6558" s="17">
        <f>VLOOKUP($K6558,[1]Budget!$V:$AE,6,0)*IF($C6558="1 - Revenues",1,IF(AND($C6558="5 - Transfers",MID(J6558,15,1)="4"),1,-1))</f>
        <v>0</v>
      </c>
      <c r="O6558" s="17">
        <f>IFERROR(IF(RIGHT(LEFT(K6558,15),1)="4",VLOOKUP(K6558,'[1]Budget Worksheet'!A:B,2,0),-1*VLOOKUP(K6558,'[1]Budget Worksheet'!A:B,2,0)),0)</f>
        <v>0</v>
      </c>
      <c r="P6558" s="17">
        <f>VLOOKUP($K6558,[1]Budget!$V:$AE,8,0)*IF($C6558="1 - Revenues",1,IF(AND($C6558="5 - Transfers",MID($K6558,15,1)="4"),1,-1))</f>
        <v>0</v>
      </c>
      <c r="Q6558" s="17">
        <f>VLOOKUP($K6558,[1]Budget!$V:$AE,10,0)*IF($C6558="1 - Revenues",1,IF(AND($C6558="5 - Transfers",MID(K6558,15,1)="4"),1,-1))</f>
        <v>0</v>
      </c>
      <c r="S6558" s="18" t="b">
        <f>IF(LEFT(C6558,1)="1",1,-1)*SUMIF([1]Budget!V:V,'Budget Worksheet for Pivot Tabl'!K6558,[1]Budget!AC:AC)=P6558</f>
        <v>1</v>
      </c>
    </row>
    <row r="6559" spans="1:19" x14ac:dyDescent="0.25">
      <c r="A6559" t="s">
        <v>7883</v>
      </c>
      <c r="B6559" t="s">
        <v>7884</v>
      </c>
      <c r="C6559" t="s">
        <v>9</v>
      </c>
      <c r="D6559" t="str">
        <f t="shared" si="102"/>
        <v>OUTFLOWS</v>
      </c>
      <c r="E6559" t="s">
        <v>108</v>
      </c>
      <c r="F6559" t="s">
        <v>109</v>
      </c>
      <c r="G6559" t="s">
        <v>102</v>
      </c>
      <c r="H6559" t="s">
        <v>212</v>
      </c>
      <c r="I6559" t="s">
        <v>213</v>
      </c>
      <c r="J6559" t="s">
        <v>214</v>
      </c>
      <c r="K6559" t="s">
        <v>7925</v>
      </c>
      <c r="L6559" t="s">
        <v>5246</v>
      </c>
      <c r="M6559" s="17">
        <f>VLOOKUP($K6559,[1]Budget!$V:$AE,5,0)*IF($C6559="1 - Revenues",1,IF(AND($C6559="5 - Transfers",MID(I6559,15,1)="4"),1,-1))</f>
        <v>-153000</v>
      </c>
      <c r="N6559" s="17">
        <f>VLOOKUP($K6559,[1]Budget!$V:$AE,6,0)*IF($C6559="1 - Revenues",1,IF(AND($C6559="5 - Transfers",MID(J6559,15,1)="4"),1,-1))</f>
        <v>0</v>
      </c>
      <c r="O6559" s="17">
        <f>IFERROR(IF(RIGHT(LEFT(K6559,15),1)="4",VLOOKUP(K6559,'[1]Budget Worksheet'!A:B,2,0),-1*VLOOKUP(K6559,'[1]Budget Worksheet'!A:B,2,0)),0)</f>
        <v>0</v>
      </c>
      <c r="P6559" s="17">
        <f>VLOOKUP($K6559,[1]Budget!$V:$AE,8,0)*IF($C6559="1 - Revenues",1,IF(AND($C6559="5 - Transfers",MID($K6559,15,1)="4"),1,-1))</f>
        <v>0</v>
      </c>
      <c r="Q6559" s="17">
        <f>VLOOKUP($K6559,[1]Budget!$V:$AE,10,0)*IF($C6559="1 - Revenues",1,IF(AND($C6559="5 - Transfers",MID(K6559,15,1)="4"),1,-1))</f>
        <v>0</v>
      </c>
      <c r="S6559" s="18" t="b">
        <f>IF(LEFT(C6559,1)="1",1,-1)*SUMIF([1]Budget!V:V,'Budget Worksheet for Pivot Tabl'!K6559,[1]Budget!AC:AC)=P6559</f>
        <v>1</v>
      </c>
    </row>
    <row r="6560" spans="1:19" x14ac:dyDescent="0.25">
      <c r="A6560" t="s">
        <v>7883</v>
      </c>
      <c r="B6560" t="s">
        <v>7884</v>
      </c>
      <c r="C6560" t="s">
        <v>9</v>
      </c>
      <c r="D6560" t="str">
        <f t="shared" si="102"/>
        <v>OUTFLOWS</v>
      </c>
      <c r="E6560" t="s">
        <v>108</v>
      </c>
      <c r="F6560" t="s">
        <v>109</v>
      </c>
      <c r="G6560" t="s">
        <v>102</v>
      </c>
      <c r="H6560" t="s">
        <v>212</v>
      </c>
      <c r="I6560" t="s">
        <v>213</v>
      </c>
      <c r="J6560" t="s">
        <v>214</v>
      </c>
      <c r="K6560" t="s">
        <v>7926</v>
      </c>
      <c r="L6560" t="s">
        <v>5543</v>
      </c>
      <c r="M6560" s="17">
        <f>VLOOKUP($K6560,[1]Budget!$V:$AE,5,0)*IF($C6560="1 - Revenues",1,IF(AND($C6560="5 - Transfers",MID(I6560,15,1)="4"),1,-1))</f>
        <v>-15000</v>
      </c>
      <c r="N6560" s="17">
        <f>VLOOKUP($K6560,[1]Budget!$V:$AE,6,0)*IF($C6560="1 - Revenues",1,IF(AND($C6560="5 - Transfers",MID(J6560,15,1)="4"),1,-1))</f>
        <v>0</v>
      </c>
      <c r="O6560" s="17">
        <f>IFERROR(IF(RIGHT(LEFT(K6560,15),1)="4",VLOOKUP(K6560,'[1]Budget Worksheet'!A:B,2,0),-1*VLOOKUP(K6560,'[1]Budget Worksheet'!A:B,2,0)),0)</f>
        <v>0</v>
      </c>
      <c r="P6560" s="17">
        <f>VLOOKUP($K6560,[1]Budget!$V:$AE,8,0)*IF($C6560="1 - Revenues",1,IF(AND($C6560="5 - Transfers",MID($K6560,15,1)="4"),1,-1))</f>
        <v>0</v>
      </c>
      <c r="Q6560" s="17">
        <f>VLOOKUP($K6560,[1]Budget!$V:$AE,10,0)*IF($C6560="1 - Revenues",1,IF(AND($C6560="5 - Transfers",MID(K6560,15,1)="4"),1,-1))</f>
        <v>0</v>
      </c>
      <c r="S6560" s="18" t="b">
        <f>IF(LEFT(C6560,1)="1",1,-1)*SUMIF([1]Budget!V:V,'Budget Worksheet for Pivot Tabl'!K6560,[1]Budget!AC:AC)=P6560</f>
        <v>1</v>
      </c>
    </row>
    <row r="6561" spans="1:19" x14ac:dyDescent="0.25">
      <c r="A6561" t="s">
        <v>7883</v>
      </c>
      <c r="B6561" t="s">
        <v>7884</v>
      </c>
      <c r="C6561" t="s">
        <v>9</v>
      </c>
      <c r="D6561" t="str">
        <f t="shared" si="102"/>
        <v>OUTFLOWS</v>
      </c>
      <c r="E6561" t="s">
        <v>108</v>
      </c>
      <c r="F6561" t="s">
        <v>109</v>
      </c>
      <c r="G6561" t="s">
        <v>102</v>
      </c>
      <c r="H6561" t="s">
        <v>212</v>
      </c>
      <c r="I6561" t="s">
        <v>213</v>
      </c>
      <c r="J6561" t="s">
        <v>214</v>
      </c>
      <c r="K6561" t="s">
        <v>7927</v>
      </c>
      <c r="L6561" t="s">
        <v>7890</v>
      </c>
      <c r="M6561" s="17">
        <f>VLOOKUP($K6561,[1]Budget!$V:$AE,5,0)*IF($C6561="1 - Revenues",1,IF(AND($C6561="5 - Transfers",MID(I6561,15,1)="4"),1,-1))</f>
        <v>0</v>
      </c>
      <c r="N6561" s="17">
        <f>VLOOKUP($K6561,[1]Budget!$V:$AE,6,0)*IF($C6561="1 - Revenues",1,IF(AND($C6561="5 - Transfers",MID(J6561,15,1)="4"),1,-1))</f>
        <v>0</v>
      </c>
      <c r="O6561" s="17">
        <f>IFERROR(IF(RIGHT(LEFT(K6561,15),1)="4",VLOOKUP(K6561,'[1]Budget Worksheet'!A:B,2,0),-1*VLOOKUP(K6561,'[1]Budget Worksheet'!A:B,2,0)),0)</f>
        <v>0</v>
      </c>
      <c r="P6561" s="17">
        <f>VLOOKUP($K6561,[1]Budget!$V:$AE,8,0)*IF($C6561="1 - Revenues",1,IF(AND($C6561="5 - Transfers",MID($K6561,15,1)="4"),1,-1))</f>
        <v>0</v>
      </c>
      <c r="Q6561" s="17">
        <f>VLOOKUP($K6561,[1]Budget!$V:$AE,10,0)*IF($C6561="1 - Revenues",1,IF(AND($C6561="5 - Transfers",MID(K6561,15,1)="4"),1,-1))</f>
        <v>0</v>
      </c>
      <c r="S6561" s="18" t="b">
        <f>IF(LEFT(C6561,1)="1",1,-1)*SUMIF([1]Budget!V:V,'Budget Worksheet for Pivot Tabl'!K6561,[1]Budget!AC:AC)=P6561</f>
        <v>1</v>
      </c>
    </row>
    <row r="6562" spans="1:19" x14ac:dyDescent="0.25">
      <c r="A6562" t="s">
        <v>7883</v>
      </c>
      <c r="B6562" t="s">
        <v>7884</v>
      </c>
      <c r="C6562" t="s">
        <v>9</v>
      </c>
      <c r="D6562" t="str">
        <f t="shared" si="102"/>
        <v>OUTFLOWS</v>
      </c>
      <c r="E6562" t="s">
        <v>108</v>
      </c>
      <c r="F6562" t="s">
        <v>109</v>
      </c>
      <c r="G6562" t="s">
        <v>382</v>
      </c>
      <c r="H6562" t="s">
        <v>383</v>
      </c>
      <c r="I6562" t="s">
        <v>213</v>
      </c>
      <c r="J6562" t="s">
        <v>214</v>
      </c>
      <c r="K6562" t="s">
        <v>7928</v>
      </c>
      <c r="L6562" t="s">
        <v>5240</v>
      </c>
      <c r="M6562" s="17">
        <f>VLOOKUP($K6562,[1]Budget!$V:$AE,5,0)*IF($C6562="1 - Revenues",1,IF(AND($C6562="5 - Transfers",MID(I6562,15,1)="4"),1,-1))</f>
        <v>-10000</v>
      </c>
      <c r="N6562" s="17">
        <f>VLOOKUP($K6562,[1]Budget!$V:$AE,6,0)*IF($C6562="1 - Revenues",1,IF(AND($C6562="5 - Transfers",MID(J6562,15,1)="4"),1,-1))</f>
        <v>0</v>
      </c>
      <c r="O6562" s="17">
        <f>IFERROR(IF(RIGHT(LEFT(K6562,15),1)="4",VLOOKUP(K6562,'[1]Budget Worksheet'!A:B,2,0),-1*VLOOKUP(K6562,'[1]Budget Worksheet'!A:B,2,0)),0)</f>
        <v>0</v>
      </c>
      <c r="P6562" s="17">
        <f>VLOOKUP($K6562,[1]Budget!$V:$AE,8,0)*IF($C6562="1 - Revenues",1,IF(AND($C6562="5 - Transfers",MID($K6562,15,1)="4"),1,-1))</f>
        <v>0</v>
      </c>
      <c r="Q6562" s="17">
        <f>VLOOKUP($K6562,[1]Budget!$V:$AE,10,0)*IF($C6562="1 - Revenues",1,IF(AND($C6562="5 - Transfers",MID(K6562,15,1)="4"),1,-1))</f>
        <v>0</v>
      </c>
      <c r="S6562" s="18" t="b">
        <f>IF(LEFT(C6562,1)="1",1,-1)*SUMIF([1]Budget!V:V,'Budget Worksheet for Pivot Tabl'!K6562,[1]Budget!AC:AC)=P6562</f>
        <v>1</v>
      </c>
    </row>
    <row r="6563" spans="1:19" x14ac:dyDescent="0.25">
      <c r="A6563" t="s">
        <v>7883</v>
      </c>
      <c r="B6563" t="s">
        <v>7884</v>
      </c>
      <c r="C6563" t="s">
        <v>9</v>
      </c>
      <c r="D6563" t="str">
        <f t="shared" si="102"/>
        <v>OUTFLOWS</v>
      </c>
      <c r="E6563" t="s">
        <v>108</v>
      </c>
      <c r="F6563" t="s">
        <v>109</v>
      </c>
      <c r="G6563" t="s">
        <v>382</v>
      </c>
      <c r="H6563" t="s">
        <v>383</v>
      </c>
      <c r="I6563" t="s">
        <v>213</v>
      </c>
      <c r="J6563" t="s">
        <v>214</v>
      </c>
      <c r="K6563" t="s">
        <v>7929</v>
      </c>
      <c r="L6563" t="s">
        <v>5242</v>
      </c>
      <c r="M6563" s="17">
        <f>VLOOKUP($K6563,[1]Budget!$V:$AE,5,0)*IF($C6563="1 - Revenues",1,IF(AND($C6563="5 - Transfers",MID(I6563,15,1)="4"),1,-1))</f>
        <v>-51000</v>
      </c>
      <c r="N6563" s="17">
        <f>VLOOKUP($K6563,[1]Budget!$V:$AE,6,0)*IF($C6563="1 - Revenues",1,IF(AND($C6563="5 - Transfers",MID(J6563,15,1)="4"),1,-1))</f>
        <v>0</v>
      </c>
      <c r="O6563" s="17">
        <f>IFERROR(IF(RIGHT(LEFT(K6563,15),1)="4",VLOOKUP(K6563,'[1]Budget Worksheet'!A:B,2,0),-1*VLOOKUP(K6563,'[1]Budget Worksheet'!A:B,2,0)),0)</f>
        <v>0</v>
      </c>
      <c r="P6563" s="17">
        <f>VLOOKUP($K6563,[1]Budget!$V:$AE,8,0)*IF($C6563="1 - Revenues",1,IF(AND($C6563="5 - Transfers",MID($K6563,15,1)="4"),1,-1))</f>
        <v>0</v>
      </c>
      <c r="Q6563" s="17">
        <f>VLOOKUP($K6563,[1]Budget!$V:$AE,10,0)*IF($C6563="1 - Revenues",1,IF(AND($C6563="5 - Transfers",MID(K6563,15,1)="4"),1,-1))</f>
        <v>0</v>
      </c>
      <c r="S6563" s="18" t="b">
        <f>IF(LEFT(C6563,1)="1",1,-1)*SUMIF([1]Budget!V:V,'Budget Worksheet for Pivot Tabl'!K6563,[1]Budget!AC:AC)=P6563</f>
        <v>1</v>
      </c>
    </row>
    <row r="6564" spans="1:19" x14ac:dyDescent="0.25">
      <c r="A6564" t="s">
        <v>7883</v>
      </c>
      <c r="B6564" t="s">
        <v>7884</v>
      </c>
      <c r="C6564" t="s">
        <v>9</v>
      </c>
      <c r="D6564" t="str">
        <f t="shared" si="102"/>
        <v>OUTFLOWS</v>
      </c>
      <c r="E6564" t="s">
        <v>110</v>
      </c>
      <c r="F6564" t="s">
        <v>111</v>
      </c>
      <c r="G6564" t="s">
        <v>102</v>
      </c>
      <c r="H6564" t="s">
        <v>212</v>
      </c>
      <c r="I6564" t="s">
        <v>213</v>
      </c>
      <c r="J6564" t="s">
        <v>214</v>
      </c>
      <c r="K6564" t="s">
        <v>7930</v>
      </c>
      <c r="L6564" t="s">
        <v>5240</v>
      </c>
      <c r="M6564" s="17">
        <f>VLOOKUP($K6564,[1]Budget!$V:$AE,5,0)*IF($C6564="1 - Revenues",1,IF(AND($C6564="5 - Transfers",MID(I6564,15,1)="4"),1,-1))</f>
        <v>-182000</v>
      </c>
      <c r="N6564" s="17">
        <f>VLOOKUP($K6564,[1]Budget!$V:$AE,6,0)*IF($C6564="1 - Revenues",1,IF(AND($C6564="5 - Transfers",MID(J6564,15,1)="4"),1,-1))</f>
        <v>0</v>
      </c>
      <c r="O6564" s="17">
        <f>IFERROR(IF(RIGHT(LEFT(K6564,15),1)="4",VLOOKUP(K6564,'[1]Budget Worksheet'!A:B,2,0),-1*VLOOKUP(K6564,'[1]Budget Worksheet'!A:B,2,0)),0)</f>
        <v>0</v>
      </c>
      <c r="P6564" s="17">
        <f>VLOOKUP($K6564,[1]Budget!$V:$AE,8,0)*IF($C6564="1 - Revenues",1,IF(AND($C6564="5 - Transfers",MID($K6564,15,1)="4"),1,-1))</f>
        <v>0</v>
      </c>
      <c r="Q6564" s="17">
        <f>VLOOKUP($K6564,[1]Budget!$V:$AE,10,0)*IF($C6564="1 - Revenues",1,IF(AND($C6564="5 - Transfers",MID(K6564,15,1)="4"),1,-1))</f>
        <v>0</v>
      </c>
      <c r="S6564" s="18" t="b">
        <f>IF(LEFT(C6564,1)="1",1,-1)*SUMIF([1]Budget!V:V,'Budget Worksheet for Pivot Tabl'!K6564,[1]Budget!AC:AC)=P6564</f>
        <v>1</v>
      </c>
    </row>
    <row r="6565" spans="1:19" x14ac:dyDescent="0.25">
      <c r="A6565" t="s">
        <v>7883</v>
      </c>
      <c r="B6565" t="s">
        <v>7884</v>
      </c>
      <c r="C6565" t="s">
        <v>9</v>
      </c>
      <c r="D6565" t="str">
        <f t="shared" si="102"/>
        <v>OUTFLOWS</v>
      </c>
      <c r="E6565" t="s">
        <v>110</v>
      </c>
      <c r="F6565" t="s">
        <v>111</v>
      </c>
      <c r="G6565" t="s">
        <v>102</v>
      </c>
      <c r="H6565" t="s">
        <v>212</v>
      </c>
      <c r="I6565" t="s">
        <v>213</v>
      </c>
      <c r="J6565" t="s">
        <v>214</v>
      </c>
      <c r="K6565" t="s">
        <v>7931</v>
      </c>
      <c r="L6565" t="s">
        <v>5242</v>
      </c>
      <c r="M6565" s="17">
        <f>VLOOKUP($K6565,[1]Budget!$V:$AE,5,0)*IF($C6565="1 - Revenues",1,IF(AND($C6565="5 - Transfers",MID(I6565,15,1)="4"),1,-1))</f>
        <v>-17000</v>
      </c>
      <c r="N6565" s="17">
        <f>VLOOKUP($K6565,[1]Budget!$V:$AE,6,0)*IF($C6565="1 - Revenues",1,IF(AND($C6565="5 - Transfers",MID(J6565,15,1)="4"),1,-1))</f>
        <v>0</v>
      </c>
      <c r="O6565" s="17">
        <f>IFERROR(IF(RIGHT(LEFT(K6565,15),1)="4",VLOOKUP(K6565,'[1]Budget Worksheet'!A:B,2,0),-1*VLOOKUP(K6565,'[1]Budget Worksheet'!A:B,2,0)),0)</f>
        <v>0</v>
      </c>
      <c r="P6565" s="17">
        <f>VLOOKUP($K6565,[1]Budget!$V:$AE,8,0)*IF($C6565="1 - Revenues",1,IF(AND($C6565="5 - Transfers",MID($K6565,15,1)="4"),1,-1))</f>
        <v>0</v>
      </c>
      <c r="Q6565" s="17">
        <f>VLOOKUP($K6565,[1]Budget!$V:$AE,10,0)*IF($C6565="1 - Revenues",1,IF(AND($C6565="5 - Transfers",MID(K6565,15,1)="4"),1,-1))</f>
        <v>0</v>
      </c>
      <c r="S6565" s="18" t="b">
        <f>IF(LEFT(C6565,1)="1",1,-1)*SUMIF([1]Budget!V:V,'Budget Worksheet for Pivot Tabl'!K6565,[1]Budget!AC:AC)=P6565</f>
        <v>1</v>
      </c>
    </row>
    <row r="6566" spans="1:19" x14ac:dyDescent="0.25">
      <c r="A6566" t="s">
        <v>7883</v>
      </c>
      <c r="B6566" t="s">
        <v>7884</v>
      </c>
      <c r="C6566" t="s">
        <v>9</v>
      </c>
      <c r="D6566" t="str">
        <f t="shared" si="102"/>
        <v>OUTFLOWS</v>
      </c>
      <c r="E6566" t="s">
        <v>110</v>
      </c>
      <c r="F6566" t="s">
        <v>111</v>
      </c>
      <c r="G6566" t="s">
        <v>102</v>
      </c>
      <c r="H6566" t="s">
        <v>212</v>
      </c>
      <c r="I6566" t="s">
        <v>213</v>
      </c>
      <c r="J6566" t="s">
        <v>214</v>
      </c>
      <c r="K6566" t="s">
        <v>7932</v>
      </c>
      <c r="L6566" t="s">
        <v>5537</v>
      </c>
      <c r="M6566" s="17">
        <f>VLOOKUP($K6566,[1]Budget!$V:$AE,5,0)*IF($C6566="1 - Revenues",1,IF(AND($C6566="5 - Transfers",MID(I6566,15,1)="4"),1,-1))</f>
        <v>-30000</v>
      </c>
      <c r="N6566" s="17">
        <f>VLOOKUP($K6566,[1]Budget!$V:$AE,6,0)*IF($C6566="1 - Revenues",1,IF(AND($C6566="5 - Transfers",MID(J6566,15,1)="4"),1,-1))</f>
        <v>0</v>
      </c>
      <c r="O6566" s="17">
        <f>IFERROR(IF(RIGHT(LEFT(K6566,15),1)="4",VLOOKUP(K6566,'[1]Budget Worksheet'!A:B,2,0),-1*VLOOKUP(K6566,'[1]Budget Worksheet'!A:B,2,0)),0)</f>
        <v>0</v>
      </c>
      <c r="P6566" s="17">
        <f>VLOOKUP($K6566,[1]Budget!$V:$AE,8,0)*IF($C6566="1 - Revenues",1,IF(AND($C6566="5 - Transfers",MID($K6566,15,1)="4"),1,-1))</f>
        <v>0</v>
      </c>
      <c r="Q6566" s="17">
        <f>VLOOKUP($K6566,[1]Budget!$V:$AE,10,0)*IF($C6566="1 - Revenues",1,IF(AND($C6566="5 - Transfers",MID(K6566,15,1)="4"),1,-1))</f>
        <v>0</v>
      </c>
      <c r="S6566" s="18" t="b">
        <f>IF(LEFT(C6566,1)="1",1,-1)*SUMIF([1]Budget!V:V,'Budget Worksheet for Pivot Tabl'!K6566,[1]Budget!AC:AC)=P6566</f>
        <v>1</v>
      </c>
    </row>
    <row r="6567" spans="1:19" x14ac:dyDescent="0.25">
      <c r="A6567" t="s">
        <v>7883</v>
      </c>
      <c r="B6567" t="s">
        <v>7884</v>
      </c>
      <c r="C6567" t="s">
        <v>9</v>
      </c>
      <c r="D6567" t="str">
        <f t="shared" si="102"/>
        <v>OUTFLOWS</v>
      </c>
      <c r="E6567" t="s">
        <v>110</v>
      </c>
      <c r="F6567" t="s">
        <v>111</v>
      </c>
      <c r="G6567" t="s">
        <v>102</v>
      </c>
      <c r="H6567" t="s">
        <v>212</v>
      </c>
      <c r="I6567" t="s">
        <v>213</v>
      </c>
      <c r="J6567" t="s">
        <v>214</v>
      </c>
      <c r="K6567" t="s">
        <v>7933</v>
      </c>
      <c r="L6567" t="s">
        <v>5244</v>
      </c>
      <c r="M6567" s="17">
        <f>VLOOKUP($K6567,[1]Budget!$V:$AE,5,0)*IF($C6567="1 - Revenues",1,IF(AND($C6567="5 - Transfers",MID(I6567,15,1)="4"),1,-1))</f>
        <v>-1000</v>
      </c>
      <c r="N6567" s="17">
        <f>VLOOKUP($K6567,[1]Budget!$V:$AE,6,0)*IF($C6567="1 - Revenues",1,IF(AND($C6567="5 - Transfers",MID(J6567,15,1)="4"),1,-1))</f>
        <v>0</v>
      </c>
      <c r="O6567" s="17">
        <f>IFERROR(IF(RIGHT(LEFT(K6567,15),1)="4",VLOOKUP(K6567,'[1]Budget Worksheet'!A:B,2,0),-1*VLOOKUP(K6567,'[1]Budget Worksheet'!A:B,2,0)),0)</f>
        <v>0</v>
      </c>
      <c r="P6567" s="17">
        <f>VLOOKUP($K6567,[1]Budget!$V:$AE,8,0)*IF($C6567="1 - Revenues",1,IF(AND($C6567="5 - Transfers",MID($K6567,15,1)="4"),1,-1))</f>
        <v>0</v>
      </c>
      <c r="Q6567" s="17">
        <f>VLOOKUP($K6567,[1]Budget!$V:$AE,10,0)*IF($C6567="1 - Revenues",1,IF(AND($C6567="5 - Transfers",MID(K6567,15,1)="4"),1,-1))</f>
        <v>0</v>
      </c>
      <c r="S6567" s="18" t="b">
        <f>IF(LEFT(C6567,1)="1",1,-1)*SUMIF([1]Budget!V:V,'Budget Worksheet for Pivot Tabl'!K6567,[1]Budget!AC:AC)=P6567</f>
        <v>1</v>
      </c>
    </row>
    <row r="6568" spans="1:19" x14ac:dyDescent="0.25">
      <c r="A6568" t="s">
        <v>7883</v>
      </c>
      <c r="B6568" t="s">
        <v>7884</v>
      </c>
      <c r="C6568" t="s">
        <v>9</v>
      </c>
      <c r="D6568" t="str">
        <f t="shared" si="102"/>
        <v>OUTFLOWS</v>
      </c>
      <c r="E6568" t="s">
        <v>110</v>
      </c>
      <c r="F6568" t="s">
        <v>111</v>
      </c>
      <c r="G6568" t="s">
        <v>102</v>
      </c>
      <c r="H6568" t="s">
        <v>212</v>
      </c>
      <c r="I6568" t="s">
        <v>213</v>
      </c>
      <c r="J6568" t="s">
        <v>214</v>
      </c>
      <c r="K6568" t="s">
        <v>7934</v>
      </c>
      <c r="L6568" t="s">
        <v>5246</v>
      </c>
      <c r="M6568" s="17">
        <f>VLOOKUP($K6568,[1]Budget!$V:$AE,5,0)*IF($C6568="1 - Revenues",1,IF(AND($C6568="5 - Transfers",MID(I6568,15,1)="4"),1,-1))</f>
        <v>-205000</v>
      </c>
      <c r="N6568" s="17">
        <f>VLOOKUP($K6568,[1]Budget!$V:$AE,6,0)*IF($C6568="1 - Revenues",1,IF(AND($C6568="5 - Transfers",MID(J6568,15,1)="4"),1,-1))</f>
        <v>0</v>
      </c>
      <c r="O6568" s="17">
        <f>IFERROR(IF(RIGHT(LEFT(K6568,15),1)="4",VLOOKUP(K6568,'[1]Budget Worksheet'!A:B,2,0),-1*VLOOKUP(K6568,'[1]Budget Worksheet'!A:B,2,0)),0)</f>
        <v>0</v>
      </c>
      <c r="P6568" s="17">
        <f>VLOOKUP($K6568,[1]Budget!$V:$AE,8,0)*IF($C6568="1 - Revenues",1,IF(AND($C6568="5 - Transfers",MID($K6568,15,1)="4"),1,-1))</f>
        <v>0</v>
      </c>
      <c r="Q6568" s="17">
        <f>VLOOKUP($K6568,[1]Budget!$V:$AE,10,0)*IF($C6568="1 - Revenues",1,IF(AND($C6568="5 - Transfers",MID(K6568,15,1)="4"),1,-1))</f>
        <v>0</v>
      </c>
      <c r="S6568" s="18" t="b">
        <f>IF(LEFT(C6568,1)="1",1,-1)*SUMIF([1]Budget!V:V,'Budget Worksheet for Pivot Tabl'!K6568,[1]Budget!AC:AC)=P6568</f>
        <v>1</v>
      </c>
    </row>
    <row r="6569" spans="1:19" x14ac:dyDescent="0.25">
      <c r="A6569" t="s">
        <v>7883</v>
      </c>
      <c r="B6569" t="s">
        <v>7884</v>
      </c>
      <c r="C6569" t="s">
        <v>9</v>
      </c>
      <c r="D6569" t="str">
        <f t="shared" si="102"/>
        <v>OUTFLOWS</v>
      </c>
      <c r="E6569" t="s">
        <v>110</v>
      </c>
      <c r="F6569" t="s">
        <v>111</v>
      </c>
      <c r="G6569" t="s">
        <v>102</v>
      </c>
      <c r="H6569" t="s">
        <v>212</v>
      </c>
      <c r="I6569" t="s">
        <v>213</v>
      </c>
      <c r="J6569" t="s">
        <v>214</v>
      </c>
      <c r="K6569" t="s">
        <v>7935</v>
      </c>
      <c r="L6569" t="s">
        <v>5543</v>
      </c>
      <c r="M6569" s="17">
        <f>VLOOKUP($K6569,[1]Budget!$V:$AE,5,0)*IF($C6569="1 - Revenues",1,IF(AND($C6569="5 - Transfers",MID(I6569,15,1)="4"),1,-1))</f>
        <v>-3000</v>
      </c>
      <c r="N6569" s="17">
        <f>VLOOKUP($K6569,[1]Budget!$V:$AE,6,0)*IF($C6569="1 - Revenues",1,IF(AND($C6569="5 - Transfers",MID(J6569,15,1)="4"),1,-1))</f>
        <v>0</v>
      </c>
      <c r="O6569" s="17">
        <f>IFERROR(IF(RIGHT(LEFT(K6569,15),1)="4",VLOOKUP(K6569,'[1]Budget Worksheet'!A:B,2,0),-1*VLOOKUP(K6569,'[1]Budget Worksheet'!A:B,2,0)),0)</f>
        <v>0</v>
      </c>
      <c r="P6569" s="17">
        <f>VLOOKUP($K6569,[1]Budget!$V:$AE,8,0)*IF($C6569="1 - Revenues",1,IF(AND($C6569="5 - Transfers",MID($K6569,15,1)="4"),1,-1))</f>
        <v>0</v>
      </c>
      <c r="Q6569" s="17">
        <f>VLOOKUP($K6569,[1]Budget!$V:$AE,10,0)*IF($C6569="1 - Revenues",1,IF(AND($C6569="5 - Transfers",MID(K6569,15,1)="4"),1,-1))</f>
        <v>0</v>
      </c>
      <c r="S6569" s="18" t="b">
        <f>IF(LEFT(C6569,1)="1",1,-1)*SUMIF([1]Budget!V:V,'Budget Worksheet for Pivot Tabl'!K6569,[1]Budget!AC:AC)=P6569</f>
        <v>1</v>
      </c>
    </row>
    <row r="6570" spans="1:19" x14ac:dyDescent="0.25">
      <c r="A6570" t="s">
        <v>7883</v>
      </c>
      <c r="B6570" t="s">
        <v>7884</v>
      </c>
      <c r="C6570" t="s">
        <v>9</v>
      </c>
      <c r="D6570" t="str">
        <f t="shared" si="102"/>
        <v>OUTFLOWS</v>
      </c>
      <c r="E6570" t="s">
        <v>110</v>
      </c>
      <c r="F6570" t="s">
        <v>111</v>
      </c>
      <c r="G6570" t="s">
        <v>102</v>
      </c>
      <c r="H6570" t="s">
        <v>212</v>
      </c>
      <c r="I6570" t="s">
        <v>213</v>
      </c>
      <c r="J6570" t="s">
        <v>214</v>
      </c>
      <c r="K6570" t="s">
        <v>7936</v>
      </c>
      <c r="L6570" t="s">
        <v>7890</v>
      </c>
      <c r="M6570" s="17">
        <f>VLOOKUP($K6570,[1]Budget!$V:$AE,5,0)*IF($C6570="1 - Revenues",1,IF(AND($C6570="5 - Transfers",MID(I6570,15,1)="4"),1,-1))</f>
        <v>0</v>
      </c>
      <c r="N6570" s="17">
        <f>VLOOKUP($K6570,[1]Budget!$V:$AE,6,0)*IF($C6570="1 - Revenues",1,IF(AND($C6570="5 - Transfers",MID(J6570,15,1)="4"),1,-1))</f>
        <v>0</v>
      </c>
      <c r="O6570" s="17">
        <f>IFERROR(IF(RIGHT(LEFT(K6570,15),1)="4",VLOOKUP(K6570,'[1]Budget Worksheet'!A:B,2,0),-1*VLOOKUP(K6570,'[1]Budget Worksheet'!A:B,2,0)),0)</f>
        <v>0</v>
      </c>
      <c r="P6570" s="17">
        <f>VLOOKUP($K6570,[1]Budget!$V:$AE,8,0)*IF($C6570="1 - Revenues",1,IF(AND($C6570="5 - Transfers",MID($K6570,15,1)="4"),1,-1))</f>
        <v>0</v>
      </c>
      <c r="Q6570" s="17">
        <f>VLOOKUP($K6570,[1]Budget!$V:$AE,10,0)*IF($C6570="1 - Revenues",1,IF(AND($C6570="5 - Transfers",MID(K6570,15,1)="4"),1,-1))</f>
        <v>0</v>
      </c>
      <c r="S6570" s="18" t="b">
        <f>IF(LEFT(C6570,1)="1",1,-1)*SUMIF([1]Budget!V:V,'Budget Worksheet for Pivot Tabl'!K6570,[1]Budget!AC:AC)=P6570</f>
        <v>1</v>
      </c>
    </row>
    <row r="6571" spans="1:19" x14ac:dyDescent="0.25">
      <c r="A6571" t="s">
        <v>7883</v>
      </c>
      <c r="B6571" t="s">
        <v>7884</v>
      </c>
      <c r="C6571" t="s">
        <v>9</v>
      </c>
      <c r="D6571" t="str">
        <f t="shared" si="102"/>
        <v>OUTFLOWS</v>
      </c>
      <c r="E6571" t="s">
        <v>112</v>
      </c>
      <c r="F6571" t="s">
        <v>113</v>
      </c>
      <c r="G6571" t="s">
        <v>102</v>
      </c>
      <c r="H6571" t="s">
        <v>212</v>
      </c>
      <c r="I6571" t="s">
        <v>213</v>
      </c>
      <c r="J6571" t="s">
        <v>214</v>
      </c>
      <c r="K6571" t="s">
        <v>7937</v>
      </c>
      <c r="L6571" t="s">
        <v>5240</v>
      </c>
      <c r="M6571" s="17">
        <f>VLOOKUP($K6571,[1]Budget!$V:$AE,5,0)*IF($C6571="1 - Revenues",1,IF(AND($C6571="5 - Transfers",MID(I6571,15,1)="4"),1,-1))</f>
        <v>-23000</v>
      </c>
      <c r="N6571" s="17">
        <f>VLOOKUP($K6571,[1]Budget!$V:$AE,6,0)*IF($C6571="1 - Revenues",1,IF(AND($C6571="5 - Transfers",MID(J6571,15,1)="4"),1,-1))</f>
        <v>0</v>
      </c>
      <c r="O6571" s="17">
        <f>IFERROR(IF(RIGHT(LEFT(K6571,15),1)="4",VLOOKUP(K6571,'[1]Budget Worksheet'!A:B,2,0),-1*VLOOKUP(K6571,'[1]Budget Worksheet'!A:B,2,0)),0)</f>
        <v>0</v>
      </c>
      <c r="P6571" s="17">
        <f>VLOOKUP($K6571,[1]Budget!$V:$AE,8,0)*IF($C6571="1 - Revenues",1,IF(AND($C6571="5 - Transfers",MID($K6571,15,1)="4"),1,-1))</f>
        <v>0</v>
      </c>
      <c r="Q6571" s="17">
        <f>VLOOKUP($K6571,[1]Budget!$V:$AE,10,0)*IF($C6571="1 - Revenues",1,IF(AND($C6571="5 - Transfers",MID(K6571,15,1)="4"),1,-1))</f>
        <v>0</v>
      </c>
      <c r="S6571" s="18" t="b">
        <f>IF(LEFT(C6571,1)="1",1,-1)*SUMIF([1]Budget!V:V,'Budget Worksheet for Pivot Tabl'!K6571,[1]Budget!AC:AC)=P6571</f>
        <v>1</v>
      </c>
    </row>
    <row r="6572" spans="1:19" x14ac:dyDescent="0.25">
      <c r="A6572" t="s">
        <v>7883</v>
      </c>
      <c r="B6572" t="s">
        <v>7884</v>
      </c>
      <c r="C6572" t="s">
        <v>9</v>
      </c>
      <c r="D6572" t="str">
        <f t="shared" si="102"/>
        <v>OUTFLOWS</v>
      </c>
      <c r="E6572" t="s">
        <v>112</v>
      </c>
      <c r="F6572" t="s">
        <v>113</v>
      </c>
      <c r="G6572" t="s">
        <v>102</v>
      </c>
      <c r="H6572" t="s">
        <v>212</v>
      </c>
      <c r="I6572" t="s">
        <v>213</v>
      </c>
      <c r="J6572" t="s">
        <v>214</v>
      </c>
      <c r="K6572" t="s">
        <v>7938</v>
      </c>
      <c r="L6572" t="s">
        <v>5242</v>
      </c>
      <c r="M6572" s="17">
        <f>VLOOKUP($K6572,[1]Budget!$V:$AE,5,0)*IF($C6572="1 - Revenues",1,IF(AND($C6572="5 - Transfers",MID(I6572,15,1)="4"),1,-1))</f>
        <v>-35000</v>
      </c>
      <c r="N6572" s="17">
        <f>VLOOKUP($K6572,[1]Budget!$V:$AE,6,0)*IF($C6572="1 - Revenues",1,IF(AND($C6572="5 - Transfers",MID(J6572,15,1)="4"),1,-1))</f>
        <v>0</v>
      </c>
      <c r="O6572" s="17">
        <f>IFERROR(IF(RIGHT(LEFT(K6572,15),1)="4",VLOOKUP(K6572,'[1]Budget Worksheet'!A:B,2,0),-1*VLOOKUP(K6572,'[1]Budget Worksheet'!A:B,2,0)),0)</f>
        <v>0</v>
      </c>
      <c r="P6572" s="17">
        <f>VLOOKUP($K6572,[1]Budget!$V:$AE,8,0)*IF($C6572="1 - Revenues",1,IF(AND($C6572="5 - Transfers",MID($K6572,15,1)="4"),1,-1))</f>
        <v>0</v>
      </c>
      <c r="Q6572" s="17">
        <f>VLOOKUP($K6572,[1]Budget!$V:$AE,10,0)*IF($C6572="1 - Revenues",1,IF(AND($C6572="5 - Transfers",MID(K6572,15,1)="4"),1,-1))</f>
        <v>0</v>
      </c>
      <c r="S6572" s="18" t="b">
        <f>IF(LEFT(C6572,1)="1",1,-1)*SUMIF([1]Budget!V:V,'Budget Worksheet for Pivot Tabl'!K6572,[1]Budget!AC:AC)=P6572</f>
        <v>1</v>
      </c>
    </row>
    <row r="6573" spans="1:19" x14ac:dyDescent="0.25">
      <c r="A6573" t="s">
        <v>7883</v>
      </c>
      <c r="B6573" t="s">
        <v>7884</v>
      </c>
      <c r="C6573" t="s">
        <v>9</v>
      </c>
      <c r="D6573" t="str">
        <f t="shared" si="102"/>
        <v>OUTFLOWS</v>
      </c>
      <c r="E6573" t="s">
        <v>112</v>
      </c>
      <c r="F6573" t="s">
        <v>113</v>
      </c>
      <c r="G6573" t="s">
        <v>102</v>
      </c>
      <c r="H6573" t="s">
        <v>212</v>
      </c>
      <c r="I6573" t="s">
        <v>213</v>
      </c>
      <c r="J6573" t="s">
        <v>214</v>
      </c>
      <c r="K6573" t="s">
        <v>7939</v>
      </c>
      <c r="L6573" t="s">
        <v>5244</v>
      </c>
      <c r="M6573" s="17">
        <f>VLOOKUP($K6573,[1]Budget!$V:$AE,5,0)*IF($C6573="1 - Revenues",1,IF(AND($C6573="5 - Transfers",MID(I6573,15,1)="4"),1,-1))</f>
        <v>-73000</v>
      </c>
      <c r="N6573" s="17">
        <f>VLOOKUP($K6573,[1]Budget!$V:$AE,6,0)*IF($C6573="1 - Revenues",1,IF(AND($C6573="5 - Transfers",MID(J6573,15,1)="4"),1,-1))</f>
        <v>0</v>
      </c>
      <c r="O6573" s="17">
        <f>IFERROR(IF(RIGHT(LEFT(K6573,15),1)="4",VLOOKUP(K6573,'[1]Budget Worksheet'!A:B,2,0),-1*VLOOKUP(K6573,'[1]Budget Worksheet'!A:B,2,0)),0)</f>
        <v>0</v>
      </c>
      <c r="P6573" s="17">
        <f>VLOOKUP($K6573,[1]Budget!$V:$AE,8,0)*IF($C6573="1 - Revenues",1,IF(AND($C6573="5 - Transfers",MID($K6573,15,1)="4"),1,-1))</f>
        <v>0</v>
      </c>
      <c r="Q6573" s="17">
        <f>VLOOKUP($K6573,[1]Budget!$V:$AE,10,0)*IF($C6573="1 - Revenues",1,IF(AND($C6573="5 - Transfers",MID(K6573,15,1)="4"),1,-1))</f>
        <v>0</v>
      </c>
      <c r="S6573" s="18" t="b">
        <f>IF(LEFT(C6573,1)="1",1,-1)*SUMIF([1]Budget!V:V,'Budget Worksheet for Pivot Tabl'!K6573,[1]Budget!AC:AC)=P6573</f>
        <v>1</v>
      </c>
    </row>
    <row r="6574" spans="1:19" x14ac:dyDescent="0.25">
      <c r="A6574" t="s">
        <v>7883</v>
      </c>
      <c r="B6574" t="s">
        <v>7884</v>
      </c>
      <c r="C6574" t="s">
        <v>9</v>
      </c>
      <c r="D6574" t="str">
        <f t="shared" si="102"/>
        <v>OUTFLOWS</v>
      </c>
      <c r="E6574" t="s">
        <v>112</v>
      </c>
      <c r="F6574" t="s">
        <v>113</v>
      </c>
      <c r="G6574" t="s">
        <v>102</v>
      </c>
      <c r="H6574" t="s">
        <v>212</v>
      </c>
      <c r="I6574" t="s">
        <v>213</v>
      </c>
      <c r="J6574" t="s">
        <v>214</v>
      </c>
      <c r="K6574" t="s">
        <v>7940</v>
      </c>
      <c r="L6574" t="s">
        <v>5246</v>
      </c>
      <c r="M6574" s="17">
        <f>VLOOKUP($K6574,[1]Budget!$V:$AE,5,0)*IF($C6574="1 - Revenues",1,IF(AND($C6574="5 - Transfers",MID(I6574,15,1)="4"),1,-1))</f>
        <v>-80000</v>
      </c>
      <c r="N6574" s="17">
        <f>VLOOKUP($K6574,[1]Budget!$V:$AE,6,0)*IF($C6574="1 - Revenues",1,IF(AND($C6574="5 - Transfers",MID(J6574,15,1)="4"),1,-1))</f>
        <v>0</v>
      </c>
      <c r="O6574" s="17">
        <f>IFERROR(IF(RIGHT(LEFT(K6574,15),1)="4",VLOOKUP(K6574,'[1]Budget Worksheet'!A:B,2,0),-1*VLOOKUP(K6574,'[1]Budget Worksheet'!A:B,2,0)),0)</f>
        <v>0</v>
      </c>
      <c r="P6574" s="17">
        <f>VLOOKUP($K6574,[1]Budget!$V:$AE,8,0)*IF($C6574="1 - Revenues",1,IF(AND($C6574="5 - Transfers",MID($K6574,15,1)="4"),1,-1))</f>
        <v>0</v>
      </c>
      <c r="Q6574" s="17">
        <f>VLOOKUP($K6574,[1]Budget!$V:$AE,10,0)*IF($C6574="1 - Revenues",1,IF(AND($C6574="5 - Transfers",MID(K6574,15,1)="4"),1,-1))</f>
        <v>0</v>
      </c>
      <c r="S6574" s="18" t="b">
        <f>IF(LEFT(C6574,1)="1",1,-1)*SUMIF([1]Budget!V:V,'Budget Worksheet for Pivot Tabl'!K6574,[1]Budget!AC:AC)=P6574</f>
        <v>1</v>
      </c>
    </row>
    <row r="6575" spans="1:19" x14ac:dyDescent="0.25">
      <c r="A6575" t="s">
        <v>7883</v>
      </c>
      <c r="B6575" t="s">
        <v>7884</v>
      </c>
      <c r="C6575" t="s">
        <v>9</v>
      </c>
      <c r="D6575" t="str">
        <f t="shared" si="102"/>
        <v>OUTFLOWS</v>
      </c>
      <c r="E6575" t="s">
        <v>112</v>
      </c>
      <c r="F6575" t="s">
        <v>113</v>
      </c>
      <c r="G6575" t="s">
        <v>102</v>
      </c>
      <c r="H6575" t="s">
        <v>212</v>
      </c>
      <c r="I6575" t="s">
        <v>213</v>
      </c>
      <c r="J6575" t="s">
        <v>214</v>
      </c>
      <c r="K6575" t="s">
        <v>7941</v>
      </c>
      <c r="L6575" t="s">
        <v>7942</v>
      </c>
      <c r="M6575" s="17">
        <f>VLOOKUP($K6575,[1]Budget!$V:$AE,5,0)*IF($C6575="1 - Revenues",1,IF(AND($C6575="5 - Transfers",MID(I6575,15,1)="4"),1,-1))</f>
        <v>-2713000</v>
      </c>
      <c r="N6575" s="17">
        <f>VLOOKUP($K6575,[1]Budget!$V:$AE,6,0)*IF($C6575="1 - Revenues",1,IF(AND($C6575="5 - Transfers",MID(J6575,15,1)="4"),1,-1))</f>
        <v>0</v>
      </c>
      <c r="O6575" s="17">
        <f>IFERROR(IF(RIGHT(LEFT(K6575,15),1)="4",VLOOKUP(K6575,'[1]Budget Worksheet'!A:B,2,0),-1*VLOOKUP(K6575,'[1]Budget Worksheet'!A:B,2,0)),0)</f>
        <v>0</v>
      </c>
      <c r="P6575" s="17">
        <f>VLOOKUP($K6575,[1]Budget!$V:$AE,8,0)*IF($C6575="1 - Revenues",1,IF(AND($C6575="5 - Transfers",MID($K6575,15,1)="4"),1,-1))</f>
        <v>0</v>
      </c>
      <c r="Q6575" s="17">
        <f>VLOOKUP($K6575,[1]Budget!$V:$AE,10,0)*IF($C6575="1 - Revenues",1,IF(AND($C6575="5 - Transfers",MID(K6575,15,1)="4"),1,-1))</f>
        <v>0</v>
      </c>
      <c r="S6575" s="18" t="b">
        <f>IF(LEFT(C6575,1)="1",1,-1)*SUMIF([1]Budget!V:V,'Budget Worksheet for Pivot Tabl'!K6575,[1]Budget!AC:AC)=P6575</f>
        <v>1</v>
      </c>
    </row>
    <row r="6576" spans="1:19" x14ac:dyDescent="0.25">
      <c r="A6576" t="s">
        <v>7883</v>
      </c>
      <c r="B6576" t="s">
        <v>7884</v>
      </c>
      <c r="C6576" t="s">
        <v>9</v>
      </c>
      <c r="D6576" t="str">
        <f t="shared" si="102"/>
        <v>OUTFLOWS</v>
      </c>
      <c r="E6576" t="s">
        <v>112</v>
      </c>
      <c r="F6576" t="s">
        <v>113</v>
      </c>
      <c r="G6576" t="s">
        <v>102</v>
      </c>
      <c r="H6576" t="s">
        <v>212</v>
      </c>
      <c r="I6576" t="s">
        <v>213</v>
      </c>
      <c r="J6576" t="s">
        <v>214</v>
      </c>
      <c r="K6576" t="s">
        <v>7943</v>
      </c>
      <c r="L6576" t="s">
        <v>5543</v>
      </c>
      <c r="M6576" s="17">
        <f>VLOOKUP($K6576,[1]Budget!$V:$AE,5,0)*IF($C6576="1 - Revenues",1,IF(AND($C6576="5 - Transfers",MID(I6576,15,1)="4"),1,-1))</f>
        <v>-92000</v>
      </c>
      <c r="N6576" s="17">
        <f>VLOOKUP($K6576,[1]Budget!$V:$AE,6,0)*IF($C6576="1 - Revenues",1,IF(AND($C6576="5 - Transfers",MID(J6576,15,1)="4"),1,-1))</f>
        <v>0</v>
      </c>
      <c r="O6576" s="17">
        <f>IFERROR(IF(RIGHT(LEFT(K6576,15),1)="4",VLOOKUP(K6576,'[1]Budget Worksheet'!A:B,2,0),-1*VLOOKUP(K6576,'[1]Budget Worksheet'!A:B,2,0)),0)</f>
        <v>0</v>
      </c>
      <c r="P6576" s="17">
        <f>VLOOKUP($K6576,[1]Budget!$V:$AE,8,0)*IF($C6576="1 - Revenues",1,IF(AND($C6576="5 - Transfers",MID($K6576,15,1)="4"),1,-1))</f>
        <v>0</v>
      </c>
      <c r="Q6576" s="17">
        <f>VLOOKUP($K6576,[1]Budget!$V:$AE,10,0)*IF($C6576="1 - Revenues",1,IF(AND($C6576="5 - Transfers",MID(K6576,15,1)="4"),1,-1))</f>
        <v>0</v>
      </c>
      <c r="S6576" s="18" t="b">
        <f>IF(LEFT(C6576,1)="1",1,-1)*SUMIF([1]Budget!V:V,'Budget Worksheet for Pivot Tabl'!K6576,[1]Budget!AC:AC)=P6576</f>
        <v>1</v>
      </c>
    </row>
    <row r="6577" spans="1:19" x14ac:dyDescent="0.25">
      <c r="A6577" t="s">
        <v>7883</v>
      </c>
      <c r="B6577" t="s">
        <v>7884</v>
      </c>
      <c r="C6577" t="s">
        <v>9</v>
      </c>
      <c r="D6577" t="str">
        <f t="shared" si="102"/>
        <v>OUTFLOWS</v>
      </c>
      <c r="E6577" t="s">
        <v>112</v>
      </c>
      <c r="F6577" t="s">
        <v>113</v>
      </c>
      <c r="G6577" t="s">
        <v>102</v>
      </c>
      <c r="H6577" t="s">
        <v>212</v>
      </c>
      <c r="I6577" t="s">
        <v>213</v>
      </c>
      <c r="J6577" t="s">
        <v>214</v>
      </c>
      <c r="K6577" t="s">
        <v>7944</v>
      </c>
      <c r="L6577" t="s">
        <v>7890</v>
      </c>
      <c r="M6577" s="17">
        <f>VLOOKUP($K6577,[1]Budget!$V:$AE,5,0)*IF($C6577="1 - Revenues",1,IF(AND($C6577="5 - Transfers",MID(I6577,15,1)="4"),1,-1))</f>
        <v>0</v>
      </c>
      <c r="N6577" s="17">
        <f>VLOOKUP($K6577,[1]Budget!$V:$AE,6,0)*IF($C6577="1 - Revenues",1,IF(AND($C6577="5 - Transfers",MID(J6577,15,1)="4"),1,-1))</f>
        <v>0</v>
      </c>
      <c r="O6577" s="17">
        <f>IFERROR(IF(RIGHT(LEFT(K6577,15),1)="4",VLOOKUP(K6577,'[1]Budget Worksheet'!A:B,2,0),-1*VLOOKUP(K6577,'[1]Budget Worksheet'!A:B,2,0)),0)</f>
        <v>0</v>
      </c>
      <c r="P6577" s="17">
        <f>VLOOKUP($K6577,[1]Budget!$V:$AE,8,0)*IF($C6577="1 - Revenues",1,IF(AND($C6577="5 - Transfers",MID($K6577,15,1)="4"),1,-1))</f>
        <v>0</v>
      </c>
      <c r="Q6577" s="17">
        <f>VLOOKUP($K6577,[1]Budget!$V:$AE,10,0)*IF($C6577="1 - Revenues",1,IF(AND($C6577="5 - Transfers",MID(K6577,15,1)="4"),1,-1))</f>
        <v>0</v>
      </c>
      <c r="S6577" s="18" t="b">
        <f>IF(LEFT(C6577,1)="1",1,-1)*SUMIF([1]Budget!V:V,'Budget Worksheet for Pivot Tabl'!K6577,[1]Budget!AC:AC)=P6577</f>
        <v>1</v>
      </c>
    </row>
    <row r="6578" spans="1:19" x14ac:dyDescent="0.25">
      <c r="A6578" t="s">
        <v>7883</v>
      </c>
      <c r="B6578" t="s">
        <v>7884</v>
      </c>
      <c r="C6578" t="s">
        <v>9</v>
      </c>
      <c r="D6578" t="str">
        <f t="shared" si="102"/>
        <v>OUTFLOWS</v>
      </c>
      <c r="E6578" t="s">
        <v>114</v>
      </c>
      <c r="F6578" t="s">
        <v>115</v>
      </c>
      <c r="G6578" t="s">
        <v>102</v>
      </c>
      <c r="H6578" t="s">
        <v>212</v>
      </c>
      <c r="I6578" t="s">
        <v>213</v>
      </c>
      <c r="J6578" t="s">
        <v>214</v>
      </c>
      <c r="K6578" t="s">
        <v>7945</v>
      </c>
      <c r="L6578" t="s">
        <v>5242</v>
      </c>
      <c r="M6578" s="17">
        <f>VLOOKUP($K6578,[1]Budget!$V:$AE,5,0)*IF($C6578="1 - Revenues",1,IF(AND($C6578="5 - Transfers",MID(I6578,15,1)="4"),1,-1))</f>
        <v>-46000</v>
      </c>
      <c r="N6578" s="17">
        <f>VLOOKUP($K6578,[1]Budget!$V:$AE,6,0)*IF($C6578="1 - Revenues",1,IF(AND($C6578="5 - Transfers",MID(J6578,15,1)="4"),1,-1))</f>
        <v>0</v>
      </c>
      <c r="O6578" s="17">
        <f>IFERROR(IF(RIGHT(LEFT(K6578,15),1)="4",VLOOKUP(K6578,'[1]Budget Worksheet'!A:B,2,0),-1*VLOOKUP(K6578,'[1]Budget Worksheet'!A:B,2,0)),0)</f>
        <v>0</v>
      </c>
      <c r="P6578" s="17">
        <f>VLOOKUP($K6578,[1]Budget!$V:$AE,8,0)*IF($C6578="1 - Revenues",1,IF(AND($C6578="5 - Transfers",MID($K6578,15,1)="4"),1,-1))</f>
        <v>0</v>
      </c>
      <c r="Q6578" s="17">
        <f>VLOOKUP($K6578,[1]Budget!$V:$AE,10,0)*IF($C6578="1 - Revenues",1,IF(AND($C6578="5 - Transfers",MID(K6578,15,1)="4"),1,-1))</f>
        <v>0</v>
      </c>
      <c r="S6578" s="18" t="b">
        <f>IF(LEFT(C6578,1)="1",1,-1)*SUMIF([1]Budget!V:V,'Budget Worksheet for Pivot Tabl'!K6578,[1]Budget!AC:AC)=P6578</f>
        <v>1</v>
      </c>
    </row>
    <row r="6579" spans="1:19" x14ac:dyDescent="0.25">
      <c r="A6579" t="s">
        <v>7883</v>
      </c>
      <c r="B6579" t="s">
        <v>7884</v>
      </c>
      <c r="C6579" t="s">
        <v>9</v>
      </c>
      <c r="D6579" t="str">
        <f t="shared" si="102"/>
        <v>OUTFLOWS</v>
      </c>
      <c r="E6579" t="s">
        <v>114</v>
      </c>
      <c r="F6579" t="s">
        <v>115</v>
      </c>
      <c r="G6579" t="s">
        <v>102</v>
      </c>
      <c r="H6579" t="s">
        <v>212</v>
      </c>
      <c r="I6579" t="s">
        <v>213</v>
      </c>
      <c r="J6579" t="s">
        <v>214</v>
      </c>
      <c r="K6579" t="s">
        <v>7946</v>
      </c>
      <c r="L6579" t="s">
        <v>5246</v>
      </c>
      <c r="M6579" s="17">
        <f>VLOOKUP($K6579,[1]Budget!$V:$AE,5,0)*IF($C6579="1 - Revenues",1,IF(AND($C6579="5 - Transfers",MID(I6579,15,1)="4"),1,-1))</f>
        <v>0</v>
      </c>
      <c r="N6579" s="17">
        <f>VLOOKUP($K6579,[1]Budget!$V:$AE,6,0)*IF($C6579="1 - Revenues",1,IF(AND($C6579="5 - Transfers",MID(J6579,15,1)="4"),1,-1))</f>
        <v>0</v>
      </c>
      <c r="O6579" s="17">
        <f>IFERROR(IF(RIGHT(LEFT(K6579,15),1)="4",VLOOKUP(K6579,'[1]Budget Worksheet'!A:B,2,0),-1*VLOOKUP(K6579,'[1]Budget Worksheet'!A:B,2,0)),0)</f>
        <v>0</v>
      </c>
      <c r="P6579" s="17">
        <f>VLOOKUP($K6579,[1]Budget!$V:$AE,8,0)*IF($C6579="1 - Revenues",1,IF(AND($C6579="5 - Transfers",MID($K6579,15,1)="4"),1,-1))</f>
        <v>0</v>
      </c>
      <c r="Q6579" s="17">
        <f>VLOOKUP($K6579,[1]Budget!$V:$AE,10,0)*IF($C6579="1 - Revenues",1,IF(AND($C6579="5 - Transfers",MID(K6579,15,1)="4"),1,-1))</f>
        <v>0</v>
      </c>
      <c r="S6579" s="18" t="b">
        <f>IF(LEFT(C6579,1)="1",1,-1)*SUMIF([1]Budget!V:V,'Budget Worksheet for Pivot Tabl'!K6579,[1]Budget!AC:AC)=P6579</f>
        <v>1</v>
      </c>
    </row>
    <row r="6580" spans="1:19" x14ac:dyDescent="0.25">
      <c r="A6580" t="s">
        <v>7883</v>
      </c>
      <c r="B6580" t="s">
        <v>7884</v>
      </c>
      <c r="C6580" t="s">
        <v>9</v>
      </c>
      <c r="D6580" t="str">
        <f t="shared" si="102"/>
        <v>OUTFLOWS</v>
      </c>
      <c r="E6580" t="s">
        <v>114</v>
      </c>
      <c r="F6580" t="s">
        <v>115</v>
      </c>
      <c r="G6580" t="s">
        <v>102</v>
      </c>
      <c r="H6580" t="s">
        <v>212</v>
      </c>
      <c r="I6580" t="s">
        <v>213</v>
      </c>
      <c r="J6580" t="s">
        <v>214</v>
      </c>
      <c r="K6580" t="s">
        <v>7947</v>
      </c>
      <c r="L6580" t="s">
        <v>7890</v>
      </c>
      <c r="M6580" s="17">
        <f>VLOOKUP($K6580,[1]Budget!$V:$AE,5,0)*IF($C6580="1 - Revenues",1,IF(AND($C6580="5 - Transfers",MID(I6580,15,1)="4"),1,-1))</f>
        <v>0</v>
      </c>
      <c r="N6580" s="17">
        <f>VLOOKUP($K6580,[1]Budget!$V:$AE,6,0)*IF($C6580="1 - Revenues",1,IF(AND($C6580="5 - Transfers",MID(J6580,15,1)="4"),1,-1))</f>
        <v>0</v>
      </c>
      <c r="O6580" s="17">
        <f>IFERROR(IF(RIGHT(LEFT(K6580,15),1)="4",VLOOKUP(K6580,'[1]Budget Worksheet'!A:B,2,0),-1*VLOOKUP(K6580,'[1]Budget Worksheet'!A:B,2,0)),0)</f>
        <v>0</v>
      </c>
      <c r="P6580" s="17">
        <f>VLOOKUP($K6580,[1]Budget!$V:$AE,8,0)*IF($C6580="1 - Revenues",1,IF(AND($C6580="5 - Transfers",MID($K6580,15,1)="4"),1,-1))</f>
        <v>0</v>
      </c>
      <c r="Q6580" s="17">
        <f>VLOOKUP($K6580,[1]Budget!$V:$AE,10,0)*IF($C6580="1 - Revenues",1,IF(AND($C6580="5 - Transfers",MID(K6580,15,1)="4"),1,-1))</f>
        <v>0</v>
      </c>
      <c r="S6580" s="18" t="b">
        <f>IF(LEFT(C6580,1)="1",1,-1)*SUMIF([1]Budget!V:V,'Budget Worksheet for Pivot Tabl'!K6580,[1]Budget!AC:AC)=P6580</f>
        <v>1</v>
      </c>
    </row>
    <row r="6581" spans="1:19" x14ac:dyDescent="0.25">
      <c r="A6581" t="s">
        <v>7883</v>
      </c>
      <c r="B6581" t="s">
        <v>7884</v>
      </c>
      <c r="C6581" t="s">
        <v>9</v>
      </c>
      <c r="D6581" t="str">
        <f t="shared" si="102"/>
        <v>OUTFLOWS</v>
      </c>
      <c r="E6581" t="s">
        <v>116</v>
      </c>
      <c r="F6581" t="s">
        <v>117</v>
      </c>
      <c r="G6581" t="s">
        <v>119</v>
      </c>
      <c r="H6581" t="s">
        <v>326</v>
      </c>
      <c r="I6581" t="s">
        <v>213</v>
      </c>
      <c r="J6581" t="s">
        <v>214</v>
      </c>
      <c r="K6581" t="s">
        <v>7948</v>
      </c>
      <c r="L6581" t="s">
        <v>5244</v>
      </c>
      <c r="M6581" s="17">
        <f>VLOOKUP($K6581,[1]Budget!$V:$AE,5,0)*IF($C6581="1 - Revenues",1,IF(AND($C6581="5 - Transfers",MID(I6581,15,1)="4"),1,-1))</f>
        <v>-5000</v>
      </c>
      <c r="N6581" s="17">
        <f>VLOOKUP($K6581,[1]Budget!$V:$AE,6,0)*IF($C6581="1 - Revenues",1,IF(AND($C6581="5 - Transfers",MID(J6581,15,1)="4"),1,-1))</f>
        <v>0</v>
      </c>
      <c r="O6581" s="17">
        <f>IFERROR(IF(RIGHT(LEFT(K6581,15),1)="4",VLOOKUP(K6581,'[1]Budget Worksheet'!A:B,2,0),-1*VLOOKUP(K6581,'[1]Budget Worksheet'!A:B,2,0)),0)</f>
        <v>0</v>
      </c>
      <c r="P6581" s="17">
        <f>VLOOKUP($K6581,[1]Budget!$V:$AE,8,0)*IF($C6581="1 - Revenues",1,IF(AND($C6581="5 - Transfers",MID($K6581,15,1)="4"),1,-1))</f>
        <v>0</v>
      </c>
      <c r="Q6581" s="17">
        <f>VLOOKUP($K6581,[1]Budget!$V:$AE,10,0)*IF($C6581="1 - Revenues",1,IF(AND($C6581="5 - Transfers",MID(K6581,15,1)="4"),1,-1))</f>
        <v>0</v>
      </c>
      <c r="S6581" s="18" t="b">
        <f>IF(LEFT(C6581,1)="1",1,-1)*SUMIF([1]Budget!V:V,'Budget Worksheet for Pivot Tabl'!K6581,[1]Budget!AC:AC)=P6581</f>
        <v>1</v>
      </c>
    </row>
    <row r="6582" spans="1:19" x14ac:dyDescent="0.25">
      <c r="A6582" t="s">
        <v>7883</v>
      </c>
      <c r="B6582" t="s">
        <v>7884</v>
      </c>
      <c r="C6582" t="s">
        <v>9</v>
      </c>
      <c r="D6582" t="str">
        <f t="shared" si="102"/>
        <v>OUTFLOWS</v>
      </c>
      <c r="E6582" t="s">
        <v>116</v>
      </c>
      <c r="F6582" t="s">
        <v>117</v>
      </c>
      <c r="G6582" t="s">
        <v>119</v>
      </c>
      <c r="H6582" t="s">
        <v>326</v>
      </c>
      <c r="I6582" t="s">
        <v>213</v>
      </c>
      <c r="J6582" t="s">
        <v>214</v>
      </c>
      <c r="K6582" t="s">
        <v>7949</v>
      </c>
      <c r="L6582" t="s">
        <v>7942</v>
      </c>
      <c r="M6582" s="17">
        <f>VLOOKUP($K6582,[1]Budget!$V:$AE,5,0)*IF($C6582="1 - Revenues",1,IF(AND($C6582="5 - Transfers",MID(I6582,15,1)="4"),1,-1))</f>
        <v>-1000</v>
      </c>
      <c r="N6582" s="17">
        <f>VLOOKUP($K6582,[1]Budget!$V:$AE,6,0)*IF($C6582="1 - Revenues",1,IF(AND($C6582="5 - Transfers",MID(J6582,15,1)="4"),1,-1))</f>
        <v>0</v>
      </c>
      <c r="O6582" s="17">
        <f>IFERROR(IF(RIGHT(LEFT(K6582,15),1)="4",VLOOKUP(K6582,'[1]Budget Worksheet'!A:B,2,0),-1*VLOOKUP(K6582,'[1]Budget Worksheet'!A:B,2,0)),0)</f>
        <v>0</v>
      </c>
      <c r="P6582" s="17">
        <f>VLOOKUP($K6582,[1]Budget!$V:$AE,8,0)*IF($C6582="1 - Revenues",1,IF(AND($C6582="5 - Transfers",MID($K6582,15,1)="4"),1,-1))</f>
        <v>0</v>
      </c>
      <c r="Q6582" s="17">
        <f>VLOOKUP($K6582,[1]Budget!$V:$AE,10,0)*IF($C6582="1 - Revenues",1,IF(AND($C6582="5 - Transfers",MID(K6582,15,1)="4"),1,-1))</f>
        <v>0</v>
      </c>
      <c r="S6582" s="18" t="b">
        <f>IF(LEFT(C6582,1)="1",1,-1)*SUMIF([1]Budget!V:V,'Budget Worksheet for Pivot Tabl'!K6582,[1]Budget!AC:AC)=P6582</f>
        <v>1</v>
      </c>
    </row>
    <row r="6583" spans="1:19" x14ac:dyDescent="0.25">
      <c r="A6583" t="s">
        <v>7883</v>
      </c>
      <c r="B6583" t="s">
        <v>7884</v>
      </c>
      <c r="C6583" t="s">
        <v>9</v>
      </c>
      <c r="D6583" t="str">
        <f t="shared" si="102"/>
        <v>OUTFLOWS</v>
      </c>
      <c r="E6583" t="s">
        <v>116</v>
      </c>
      <c r="F6583" t="s">
        <v>117</v>
      </c>
      <c r="G6583" t="s">
        <v>119</v>
      </c>
      <c r="H6583" t="s">
        <v>326</v>
      </c>
      <c r="I6583" t="s">
        <v>213</v>
      </c>
      <c r="J6583" t="s">
        <v>214</v>
      </c>
      <c r="K6583" t="s">
        <v>7950</v>
      </c>
      <c r="L6583" t="s">
        <v>7890</v>
      </c>
      <c r="M6583" s="17">
        <f>VLOOKUP($K6583,[1]Budget!$V:$AE,5,0)*IF($C6583="1 - Revenues",1,IF(AND($C6583="5 - Transfers",MID(I6583,15,1)="4"),1,-1))</f>
        <v>0</v>
      </c>
      <c r="N6583" s="17">
        <f>VLOOKUP($K6583,[1]Budget!$V:$AE,6,0)*IF($C6583="1 - Revenues",1,IF(AND($C6583="5 - Transfers",MID(J6583,15,1)="4"),1,-1))</f>
        <v>0</v>
      </c>
      <c r="O6583" s="17">
        <f>IFERROR(IF(RIGHT(LEFT(K6583,15),1)="4",VLOOKUP(K6583,'[1]Budget Worksheet'!A:B,2,0),-1*VLOOKUP(K6583,'[1]Budget Worksheet'!A:B,2,0)),0)</f>
        <v>0</v>
      </c>
      <c r="P6583" s="17">
        <f>VLOOKUP($K6583,[1]Budget!$V:$AE,8,0)*IF($C6583="1 - Revenues",1,IF(AND($C6583="5 - Transfers",MID($K6583,15,1)="4"),1,-1))</f>
        <v>0</v>
      </c>
      <c r="Q6583" s="17">
        <f>VLOOKUP($K6583,[1]Budget!$V:$AE,10,0)*IF($C6583="1 - Revenues",1,IF(AND($C6583="5 - Transfers",MID(K6583,15,1)="4"),1,-1))</f>
        <v>0</v>
      </c>
      <c r="S6583" s="18" t="b">
        <f>IF(LEFT(C6583,1)="1",1,-1)*SUMIF([1]Budget!V:V,'Budget Worksheet for Pivot Tabl'!K6583,[1]Budget!AC:AC)=P6583</f>
        <v>1</v>
      </c>
    </row>
    <row r="6584" spans="1:19" x14ac:dyDescent="0.25">
      <c r="A6584" t="s">
        <v>7883</v>
      </c>
      <c r="B6584" t="s">
        <v>7884</v>
      </c>
      <c r="C6584" t="s">
        <v>9</v>
      </c>
      <c r="D6584" t="str">
        <f t="shared" si="102"/>
        <v>OUTFLOWS</v>
      </c>
      <c r="E6584" t="s">
        <v>116</v>
      </c>
      <c r="F6584" t="s">
        <v>117</v>
      </c>
      <c r="G6584" t="s">
        <v>1769</v>
      </c>
      <c r="H6584" t="s">
        <v>1770</v>
      </c>
      <c r="I6584" t="s">
        <v>213</v>
      </c>
      <c r="J6584" t="s">
        <v>214</v>
      </c>
      <c r="K6584" t="s">
        <v>7951</v>
      </c>
      <c r="L6584" t="s">
        <v>5242</v>
      </c>
      <c r="M6584" s="17">
        <f>VLOOKUP($K6584,[1]Budget!$V:$AE,5,0)*IF($C6584="1 - Revenues",1,IF(AND($C6584="5 - Transfers",MID(I6584,15,1)="4"),1,-1))</f>
        <v>-12000</v>
      </c>
      <c r="N6584" s="17">
        <f>VLOOKUP($K6584,[1]Budget!$V:$AE,6,0)*IF($C6584="1 - Revenues",1,IF(AND($C6584="5 - Transfers",MID(J6584,15,1)="4"),1,-1))</f>
        <v>0</v>
      </c>
      <c r="O6584" s="17">
        <f>IFERROR(IF(RIGHT(LEFT(K6584,15),1)="4",VLOOKUP(K6584,'[1]Budget Worksheet'!A:B,2,0),-1*VLOOKUP(K6584,'[1]Budget Worksheet'!A:B,2,0)),0)</f>
        <v>0</v>
      </c>
      <c r="P6584" s="17">
        <f>VLOOKUP($K6584,[1]Budget!$V:$AE,8,0)*IF($C6584="1 - Revenues",1,IF(AND($C6584="5 - Transfers",MID($K6584,15,1)="4"),1,-1))</f>
        <v>0</v>
      </c>
      <c r="Q6584" s="17">
        <f>VLOOKUP($K6584,[1]Budget!$V:$AE,10,0)*IF($C6584="1 - Revenues",1,IF(AND($C6584="5 - Transfers",MID(K6584,15,1)="4"),1,-1))</f>
        <v>0</v>
      </c>
      <c r="S6584" s="18" t="b">
        <f>IF(LEFT(C6584,1)="1",1,-1)*SUMIF([1]Budget!V:V,'Budget Worksheet for Pivot Tabl'!K6584,[1]Budget!AC:AC)=P6584</f>
        <v>1</v>
      </c>
    </row>
    <row r="6585" spans="1:19" x14ac:dyDescent="0.25">
      <c r="A6585" t="s">
        <v>7883</v>
      </c>
      <c r="B6585" t="s">
        <v>7884</v>
      </c>
      <c r="C6585" t="s">
        <v>9</v>
      </c>
      <c r="D6585" t="str">
        <f t="shared" si="102"/>
        <v>OUTFLOWS</v>
      </c>
      <c r="E6585" t="s">
        <v>116</v>
      </c>
      <c r="F6585" t="s">
        <v>117</v>
      </c>
      <c r="G6585" t="s">
        <v>1769</v>
      </c>
      <c r="H6585" t="s">
        <v>1770</v>
      </c>
      <c r="I6585" t="s">
        <v>213</v>
      </c>
      <c r="J6585" t="s">
        <v>214</v>
      </c>
      <c r="K6585" t="s">
        <v>7952</v>
      </c>
      <c r="L6585" t="s">
        <v>5537</v>
      </c>
      <c r="M6585" s="17">
        <f>VLOOKUP($K6585,[1]Budget!$V:$AE,5,0)*IF($C6585="1 - Revenues",1,IF(AND($C6585="5 - Transfers",MID(I6585,15,1)="4"),1,-1))</f>
        <v>-21000</v>
      </c>
      <c r="N6585" s="17">
        <f>VLOOKUP($K6585,[1]Budget!$V:$AE,6,0)*IF($C6585="1 - Revenues",1,IF(AND($C6585="5 - Transfers",MID(J6585,15,1)="4"),1,-1))</f>
        <v>0</v>
      </c>
      <c r="O6585" s="17">
        <f>IFERROR(IF(RIGHT(LEFT(K6585,15),1)="4",VLOOKUP(K6585,'[1]Budget Worksheet'!A:B,2,0),-1*VLOOKUP(K6585,'[1]Budget Worksheet'!A:B,2,0)),0)</f>
        <v>0</v>
      </c>
      <c r="P6585" s="17">
        <f>VLOOKUP($K6585,[1]Budget!$V:$AE,8,0)*IF($C6585="1 - Revenues",1,IF(AND($C6585="5 - Transfers",MID($K6585,15,1)="4"),1,-1))</f>
        <v>0</v>
      </c>
      <c r="Q6585" s="17">
        <f>VLOOKUP($K6585,[1]Budget!$V:$AE,10,0)*IF($C6585="1 - Revenues",1,IF(AND($C6585="5 - Transfers",MID(K6585,15,1)="4"),1,-1))</f>
        <v>0</v>
      </c>
      <c r="S6585" s="18" t="b">
        <f>IF(LEFT(C6585,1)="1",1,-1)*SUMIF([1]Budget!V:V,'Budget Worksheet for Pivot Tabl'!K6585,[1]Budget!AC:AC)=P6585</f>
        <v>1</v>
      </c>
    </row>
    <row r="6586" spans="1:19" x14ac:dyDescent="0.25">
      <c r="A6586" t="s">
        <v>7883</v>
      </c>
      <c r="B6586" t="s">
        <v>7884</v>
      </c>
      <c r="C6586" t="s">
        <v>9</v>
      </c>
      <c r="D6586" t="str">
        <f t="shared" si="102"/>
        <v>OUTFLOWS</v>
      </c>
      <c r="E6586" t="s">
        <v>116</v>
      </c>
      <c r="F6586" t="s">
        <v>117</v>
      </c>
      <c r="G6586" t="s">
        <v>1769</v>
      </c>
      <c r="H6586" t="s">
        <v>1770</v>
      </c>
      <c r="I6586" t="s">
        <v>213</v>
      </c>
      <c r="J6586" t="s">
        <v>214</v>
      </c>
      <c r="K6586" t="s">
        <v>7953</v>
      </c>
      <c r="L6586" t="s">
        <v>5244</v>
      </c>
      <c r="M6586" s="17">
        <f>VLOOKUP($K6586,[1]Budget!$V:$AE,5,0)*IF($C6586="1 - Revenues",1,IF(AND($C6586="5 - Transfers",MID(I6586,15,1)="4"),1,-1))</f>
        <v>-1000</v>
      </c>
      <c r="N6586" s="17">
        <f>VLOOKUP($K6586,[1]Budget!$V:$AE,6,0)*IF($C6586="1 - Revenues",1,IF(AND($C6586="5 - Transfers",MID(J6586,15,1)="4"),1,-1))</f>
        <v>0</v>
      </c>
      <c r="O6586" s="17">
        <f>IFERROR(IF(RIGHT(LEFT(K6586,15),1)="4",VLOOKUP(K6586,'[1]Budget Worksheet'!A:B,2,0),-1*VLOOKUP(K6586,'[1]Budget Worksheet'!A:B,2,0)),0)</f>
        <v>0</v>
      </c>
      <c r="P6586" s="17">
        <f>VLOOKUP($K6586,[1]Budget!$V:$AE,8,0)*IF($C6586="1 - Revenues",1,IF(AND($C6586="5 - Transfers",MID($K6586,15,1)="4"),1,-1))</f>
        <v>0</v>
      </c>
      <c r="Q6586" s="17">
        <f>VLOOKUP($K6586,[1]Budget!$V:$AE,10,0)*IF($C6586="1 - Revenues",1,IF(AND($C6586="5 - Transfers",MID(K6586,15,1)="4"),1,-1))</f>
        <v>0</v>
      </c>
      <c r="S6586" s="18" t="b">
        <f>IF(LEFT(C6586,1)="1",1,-1)*SUMIF([1]Budget!V:V,'Budget Worksheet for Pivot Tabl'!K6586,[1]Budget!AC:AC)=P6586</f>
        <v>1</v>
      </c>
    </row>
    <row r="6587" spans="1:19" x14ac:dyDescent="0.25">
      <c r="A6587" t="s">
        <v>7883</v>
      </c>
      <c r="B6587" t="s">
        <v>7884</v>
      </c>
      <c r="C6587" t="s">
        <v>9</v>
      </c>
      <c r="D6587" t="str">
        <f t="shared" si="102"/>
        <v>OUTFLOWS</v>
      </c>
      <c r="E6587" t="s">
        <v>116</v>
      </c>
      <c r="F6587" t="s">
        <v>117</v>
      </c>
      <c r="G6587" t="s">
        <v>1769</v>
      </c>
      <c r="H6587" t="s">
        <v>1770</v>
      </c>
      <c r="I6587" t="s">
        <v>213</v>
      </c>
      <c r="J6587" t="s">
        <v>214</v>
      </c>
      <c r="K6587" t="s">
        <v>7954</v>
      </c>
      <c r="L6587" t="s">
        <v>7890</v>
      </c>
      <c r="M6587" s="17">
        <f>VLOOKUP($K6587,[1]Budget!$V:$AE,5,0)*IF($C6587="1 - Revenues",1,IF(AND($C6587="5 - Transfers",MID(I6587,15,1)="4"),1,-1))</f>
        <v>0</v>
      </c>
      <c r="N6587" s="17">
        <f>VLOOKUP($K6587,[1]Budget!$V:$AE,6,0)*IF($C6587="1 - Revenues",1,IF(AND($C6587="5 - Transfers",MID(J6587,15,1)="4"),1,-1))</f>
        <v>0</v>
      </c>
      <c r="O6587" s="17">
        <f>IFERROR(IF(RIGHT(LEFT(K6587,15),1)="4",VLOOKUP(K6587,'[1]Budget Worksheet'!A:B,2,0),-1*VLOOKUP(K6587,'[1]Budget Worksheet'!A:B,2,0)),0)</f>
        <v>0</v>
      </c>
      <c r="P6587" s="17">
        <f>VLOOKUP($K6587,[1]Budget!$V:$AE,8,0)*IF($C6587="1 - Revenues",1,IF(AND($C6587="5 - Transfers",MID($K6587,15,1)="4"),1,-1))</f>
        <v>0</v>
      </c>
      <c r="Q6587" s="17">
        <f>VLOOKUP($K6587,[1]Budget!$V:$AE,10,0)*IF($C6587="1 - Revenues",1,IF(AND($C6587="5 - Transfers",MID(K6587,15,1)="4"),1,-1))</f>
        <v>0</v>
      </c>
      <c r="S6587" s="18" t="b">
        <f>IF(LEFT(C6587,1)="1",1,-1)*SUMIF([1]Budget!V:V,'Budget Worksheet for Pivot Tabl'!K6587,[1]Budget!AC:AC)=P6587</f>
        <v>1</v>
      </c>
    </row>
    <row r="6588" spans="1:19" x14ac:dyDescent="0.25">
      <c r="A6588" t="s">
        <v>7883</v>
      </c>
      <c r="B6588" t="s">
        <v>7884</v>
      </c>
      <c r="C6588" t="s">
        <v>9</v>
      </c>
      <c r="D6588" t="str">
        <f t="shared" si="102"/>
        <v>OUTFLOWS</v>
      </c>
      <c r="E6588" t="s">
        <v>116</v>
      </c>
      <c r="F6588" t="s">
        <v>117</v>
      </c>
      <c r="G6588" t="s">
        <v>1912</v>
      </c>
      <c r="H6588" t="s">
        <v>1913</v>
      </c>
      <c r="I6588" t="s">
        <v>213</v>
      </c>
      <c r="J6588" t="s">
        <v>214</v>
      </c>
      <c r="K6588" t="s">
        <v>7955</v>
      </c>
      <c r="L6588" t="s">
        <v>5240</v>
      </c>
      <c r="M6588" s="17">
        <f>VLOOKUP($K6588,[1]Budget!$V:$AE,5,0)*IF($C6588="1 - Revenues",1,IF(AND($C6588="5 - Transfers",MID(I6588,15,1)="4"),1,-1))</f>
        <v>-311000</v>
      </c>
      <c r="N6588" s="17">
        <f>VLOOKUP($K6588,[1]Budget!$V:$AE,6,0)*IF($C6588="1 - Revenues",1,IF(AND($C6588="5 - Transfers",MID(J6588,15,1)="4"),1,-1))</f>
        <v>0</v>
      </c>
      <c r="O6588" s="17">
        <f>IFERROR(IF(RIGHT(LEFT(K6588,15),1)="4",VLOOKUP(K6588,'[1]Budget Worksheet'!A:B,2,0),-1*VLOOKUP(K6588,'[1]Budget Worksheet'!A:B,2,0)),0)</f>
        <v>0</v>
      </c>
      <c r="P6588" s="17">
        <f>VLOOKUP($K6588,[1]Budget!$V:$AE,8,0)*IF($C6588="1 - Revenues",1,IF(AND($C6588="5 - Transfers",MID($K6588,15,1)="4"),1,-1))</f>
        <v>0</v>
      </c>
      <c r="Q6588" s="17">
        <f>VLOOKUP($K6588,[1]Budget!$V:$AE,10,0)*IF($C6588="1 - Revenues",1,IF(AND($C6588="5 - Transfers",MID(K6588,15,1)="4"),1,-1))</f>
        <v>0</v>
      </c>
      <c r="S6588" s="18" t="b">
        <f>IF(LEFT(C6588,1)="1",1,-1)*SUMIF([1]Budget!V:V,'Budget Worksheet for Pivot Tabl'!K6588,[1]Budget!AC:AC)=P6588</f>
        <v>1</v>
      </c>
    </row>
    <row r="6589" spans="1:19" x14ac:dyDescent="0.25">
      <c r="A6589" t="s">
        <v>7883</v>
      </c>
      <c r="B6589" t="s">
        <v>7884</v>
      </c>
      <c r="C6589" t="s">
        <v>9</v>
      </c>
      <c r="D6589" t="str">
        <f t="shared" si="102"/>
        <v>OUTFLOWS</v>
      </c>
      <c r="E6589" t="s">
        <v>116</v>
      </c>
      <c r="F6589" t="s">
        <v>117</v>
      </c>
      <c r="G6589" t="s">
        <v>1912</v>
      </c>
      <c r="H6589" t="s">
        <v>1913</v>
      </c>
      <c r="I6589" t="s">
        <v>213</v>
      </c>
      <c r="J6589" t="s">
        <v>214</v>
      </c>
      <c r="K6589" t="s">
        <v>7956</v>
      </c>
      <c r="L6589" t="s">
        <v>5244</v>
      </c>
      <c r="M6589" s="17">
        <f>VLOOKUP($K6589,[1]Budget!$V:$AE,5,0)*IF($C6589="1 - Revenues",1,IF(AND($C6589="5 - Transfers",MID(I6589,15,1)="4"),1,-1))</f>
        <v>0</v>
      </c>
      <c r="N6589" s="17">
        <f>VLOOKUP($K6589,[1]Budget!$V:$AE,6,0)*IF($C6589="1 - Revenues",1,IF(AND($C6589="5 - Transfers",MID(J6589,15,1)="4"),1,-1))</f>
        <v>0</v>
      </c>
      <c r="O6589" s="17">
        <f>IFERROR(IF(RIGHT(LEFT(K6589,15),1)="4",VLOOKUP(K6589,'[1]Budget Worksheet'!A:B,2,0),-1*VLOOKUP(K6589,'[1]Budget Worksheet'!A:B,2,0)),0)</f>
        <v>0</v>
      </c>
      <c r="P6589" s="17">
        <f>VLOOKUP($K6589,[1]Budget!$V:$AE,8,0)*IF($C6589="1 - Revenues",1,IF(AND($C6589="5 - Transfers",MID($K6589,15,1)="4"),1,-1))</f>
        <v>0</v>
      </c>
      <c r="Q6589" s="17">
        <f>VLOOKUP($K6589,[1]Budget!$V:$AE,10,0)*IF($C6589="1 - Revenues",1,IF(AND($C6589="5 - Transfers",MID(K6589,15,1)="4"),1,-1))</f>
        <v>0</v>
      </c>
      <c r="S6589" s="18" t="b">
        <f>IF(LEFT(C6589,1)="1",1,-1)*SUMIF([1]Budget!V:V,'Budget Worksheet for Pivot Tabl'!K6589,[1]Budget!AC:AC)=P6589</f>
        <v>1</v>
      </c>
    </row>
    <row r="6590" spans="1:19" x14ac:dyDescent="0.25">
      <c r="A6590" t="s">
        <v>7883</v>
      </c>
      <c r="B6590" t="s">
        <v>7884</v>
      </c>
      <c r="C6590" t="s">
        <v>9</v>
      </c>
      <c r="D6590" t="str">
        <f t="shared" si="102"/>
        <v>OUTFLOWS</v>
      </c>
      <c r="E6590" t="s">
        <v>116</v>
      </c>
      <c r="F6590" t="s">
        <v>117</v>
      </c>
      <c r="G6590" t="s">
        <v>1912</v>
      </c>
      <c r="H6590" t="s">
        <v>1913</v>
      </c>
      <c r="I6590" t="s">
        <v>213</v>
      </c>
      <c r="J6590" t="s">
        <v>214</v>
      </c>
      <c r="K6590" t="s">
        <v>7957</v>
      </c>
      <c r="L6590" t="s">
        <v>7890</v>
      </c>
      <c r="M6590" s="17">
        <f>VLOOKUP($K6590,[1]Budget!$V:$AE,5,0)*IF($C6590="1 - Revenues",1,IF(AND($C6590="5 - Transfers",MID(I6590,15,1)="4"),1,-1))</f>
        <v>0</v>
      </c>
      <c r="N6590" s="17">
        <f>VLOOKUP($K6590,[1]Budget!$V:$AE,6,0)*IF($C6590="1 - Revenues",1,IF(AND($C6590="5 - Transfers",MID(J6590,15,1)="4"),1,-1))</f>
        <v>0</v>
      </c>
      <c r="O6590" s="17">
        <f>IFERROR(IF(RIGHT(LEFT(K6590,15),1)="4",VLOOKUP(K6590,'[1]Budget Worksheet'!A:B,2,0),-1*VLOOKUP(K6590,'[1]Budget Worksheet'!A:B,2,0)),0)</f>
        <v>0</v>
      </c>
      <c r="P6590" s="17">
        <f>VLOOKUP($K6590,[1]Budget!$V:$AE,8,0)*IF($C6590="1 - Revenues",1,IF(AND($C6590="5 - Transfers",MID($K6590,15,1)="4"),1,-1))</f>
        <v>0</v>
      </c>
      <c r="Q6590" s="17">
        <f>VLOOKUP($K6590,[1]Budget!$V:$AE,10,0)*IF($C6590="1 - Revenues",1,IF(AND($C6590="5 - Transfers",MID(K6590,15,1)="4"),1,-1))</f>
        <v>0</v>
      </c>
      <c r="S6590" s="18" t="b">
        <f>IF(LEFT(C6590,1)="1",1,-1)*SUMIF([1]Budget!V:V,'Budget Worksheet for Pivot Tabl'!K6590,[1]Budget!AC:AC)=P6590</f>
        <v>1</v>
      </c>
    </row>
    <row r="6591" spans="1:19" x14ac:dyDescent="0.25">
      <c r="A6591" t="s">
        <v>7883</v>
      </c>
      <c r="B6591" t="s">
        <v>7884</v>
      </c>
      <c r="C6591" t="s">
        <v>9</v>
      </c>
      <c r="D6591" t="str">
        <f t="shared" si="102"/>
        <v>OUTFLOWS</v>
      </c>
      <c r="E6591" t="s">
        <v>116</v>
      </c>
      <c r="F6591" t="s">
        <v>117</v>
      </c>
      <c r="G6591" t="s">
        <v>461</v>
      </c>
      <c r="H6591" t="s">
        <v>462</v>
      </c>
      <c r="I6591" t="s">
        <v>213</v>
      </c>
      <c r="J6591" t="s">
        <v>214</v>
      </c>
      <c r="K6591" t="s">
        <v>7958</v>
      </c>
      <c r="L6591" t="s">
        <v>5543</v>
      </c>
      <c r="M6591" s="17">
        <f>VLOOKUP($K6591,[1]Budget!$V:$AE,5,0)*IF($C6591="1 - Revenues",1,IF(AND($C6591="5 - Transfers",MID(I6591,15,1)="4"),1,-1))</f>
        <v>-61000</v>
      </c>
      <c r="N6591" s="17">
        <f>VLOOKUP($K6591,[1]Budget!$V:$AE,6,0)*IF($C6591="1 - Revenues",1,IF(AND($C6591="5 - Transfers",MID(J6591,15,1)="4"),1,-1))</f>
        <v>0</v>
      </c>
      <c r="O6591" s="17">
        <f>IFERROR(IF(RIGHT(LEFT(K6591,15),1)="4",VLOOKUP(K6591,'[1]Budget Worksheet'!A:B,2,0),-1*VLOOKUP(K6591,'[1]Budget Worksheet'!A:B,2,0)),0)</f>
        <v>0</v>
      </c>
      <c r="P6591" s="17">
        <f>VLOOKUP($K6591,[1]Budget!$V:$AE,8,0)*IF($C6591="1 - Revenues",1,IF(AND($C6591="5 - Transfers",MID($K6591,15,1)="4"),1,-1))</f>
        <v>0</v>
      </c>
      <c r="Q6591" s="17">
        <f>VLOOKUP($K6591,[1]Budget!$V:$AE,10,0)*IF($C6591="1 - Revenues",1,IF(AND($C6591="5 - Transfers",MID(K6591,15,1)="4"),1,-1))</f>
        <v>0</v>
      </c>
      <c r="S6591" s="18" t="b">
        <f>IF(LEFT(C6591,1)="1",1,-1)*SUMIF([1]Budget!V:V,'Budget Worksheet for Pivot Tabl'!K6591,[1]Budget!AC:AC)=P6591</f>
        <v>1</v>
      </c>
    </row>
    <row r="6592" spans="1:19" x14ac:dyDescent="0.25">
      <c r="A6592" t="s">
        <v>7883</v>
      </c>
      <c r="B6592" t="s">
        <v>7884</v>
      </c>
      <c r="C6592" t="s">
        <v>9</v>
      </c>
      <c r="D6592" t="str">
        <f t="shared" si="102"/>
        <v>OUTFLOWS</v>
      </c>
      <c r="E6592" t="s">
        <v>116</v>
      </c>
      <c r="F6592" t="s">
        <v>117</v>
      </c>
      <c r="G6592" t="s">
        <v>461</v>
      </c>
      <c r="H6592" t="s">
        <v>462</v>
      </c>
      <c r="I6592" t="s">
        <v>213</v>
      </c>
      <c r="J6592" t="s">
        <v>214</v>
      </c>
      <c r="K6592" t="s">
        <v>7959</v>
      </c>
      <c r="L6592" t="s">
        <v>7960</v>
      </c>
      <c r="M6592" s="17">
        <f>VLOOKUP($K6592,[1]Budget!$V:$AE,5,0)*IF($C6592="1 - Revenues",1,IF(AND($C6592="5 - Transfers",MID(I6592,15,1)="4"),1,-1))</f>
        <v>-1159000</v>
      </c>
      <c r="N6592" s="17">
        <f>VLOOKUP($K6592,[1]Budget!$V:$AE,6,0)*IF($C6592="1 - Revenues",1,IF(AND($C6592="5 - Transfers",MID(J6592,15,1)="4"),1,-1))</f>
        <v>0</v>
      </c>
      <c r="O6592" s="17">
        <f>IFERROR(IF(RIGHT(LEFT(K6592,15),1)="4",VLOOKUP(K6592,'[1]Budget Worksheet'!A:B,2,0),-1*VLOOKUP(K6592,'[1]Budget Worksheet'!A:B,2,0)),0)</f>
        <v>0</v>
      </c>
      <c r="P6592" s="17">
        <f>VLOOKUP($K6592,[1]Budget!$V:$AE,8,0)*IF($C6592="1 - Revenues",1,IF(AND($C6592="5 - Transfers",MID($K6592,15,1)="4"),1,-1))</f>
        <v>0</v>
      </c>
      <c r="Q6592" s="17">
        <f>VLOOKUP($K6592,[1]Budget!$V:$AE,10,0)*IF($C6592="1 - Revenues",1,IF(AND($C6592="5 - Transfers",MID(K6592,15,1)="4"),1,-1))</f>
        <v>0</v>
      </c>
      <c r="S6592" s="18" t="b">
        <f>IF(LEFT(C6592,1)="1",1,-1)*SUMIF([1]Budget!V:V,'Budget Worksheet for Pivot Tabl'!K6592,[1]Budget!AC:AC)=P6592</f>
        <v>1</v>
      </c>
    </row>
    <row r="6593" spans="1:19" x14ac:dyDescent="0.25">
      <c r="A6593" t="s">
        <v>7883</v>
      </c>
      <c r="B6593" t="s">
        <v>7884</v>
      </c>
      <c r="C6593" t="s">
        <v>9</v>
      </c>
      <c r="D6593" t="str">
        <f t="shared" si="102"/>
        <v>OUTFLOWS</v>
      </c>
      <c r="E6593" t="s">
        <v>116</v>
      </c>
      <c r="F6593" t="s">
        <v>117</v>
      </c>
      <c r="G6593" t="s">
        <v>461</v>
      </c>
      <c r="H6593" t="s">
        <v>462</v>
      </c>
      <c r="I6593" t="s">
        <v>213</v>
      </c>
      <c r="J6593" t="s">
        <v>214</v>
      </c>
      <c r="K6593" t="s">
        <v>7961</v>
      </c>
      <c r="L6593" t="s">
        <v>7890</v>
      </c>
      <c r="M6593" s="17">
        <f>VLOOKUP($K6593,[1]Budget!$V:$AE,5,0)*IF($C6593="1 - Revenues",1,IF(AND($C6593="5 - Transfers",MID(I6593,15,1)="4"),1,-1))</f>
        <v>0</v>
      </c>
      <c r="N6593" s="17">
        <f>VLOOKUP($K6593,[1]Budget!$V:$AE,6,0)*IF($C6593="1 - Revenues",1,IF(AND($C6593="5 - Transfers",MID(J6593,15,1)="4"),1,-1))</f>
        <v>0</v>
      </c>
      <c r="O6593" s="17">
        <f>IFERROR(IF(RIGHT(LEFT(K6593,15),1)="4",VLOOKUP(K6593,'[1]Budget Worksheet'!A:B,2,0),-1*VLOOKUP(K6593,'[1]Budget Worksheet'!A:B,2,0)),0)</f>
        <v>0</v>
      </c>
      <c r="P6593" s="17">
        <f>VLOOKUP($K6593,[1]Budget!$V:$AE,8,0)*IF($C6593="1 - Revenues",1,IF(AND($C6593="5 - Transfers",MID($K6593,15,1)="4"),1,-1))</f>
        <v>0</v>
      </c>
      <c r="Q6593" s="17">
        <f>VLOOKUP($K6593,[1]Budget!$V:$AE,10,0)*IF($C6593="1 - Revenues",1,IF(AND($C6593="5 - Transfers",MID(K6593,15,1)="4"),1,-1))</f>
        <v>0</v>
      </c>
      <c r="S6593" s="18" t="b">
        <f>IF(LEFT(C6593,1)="1",1,-1)*SUMIF([1]Budget!V:V,'Budget Worksheet for Pivot Tabl'!K6593,[1]Budget!AC:AC)=P6593</f>
        <v>1</v>
      </c>
    </row>
    <row r="6594" spans="1:19" x14ac:dyDescent="0.25">
      <c r="A6594" t="s">
        <v>7883</v>
      </c>
      <c r="B6594" t="s">
        <v>7884</v>
      </c>
      <c r="C6594" t="s">
        <v>9</v>
      </c>
      <c r="D6594" t="str">
        <f t="shared" si="102"/>
        <v>OUTFLOWS</v>
      </c>
      <c r="E6594" t="s">
        <v>116</v>
      </c>
      <c r="F6594" t="s">
        <v>117</v>
      </c>
      <c r="G6594" t="s">
        <v>2121</v>
      </c>
      <c r="H6594" t="s">
        <v>2122</v>
      </c>
      <c r="I6594" t="s">
        <v>213</v>
      </c>
      <c r="J6594" t="s">
        <v>214</v>
      </c>
      <c r="K6594" t="s">
        <v>7962</v>
      </c>
      <c r="L6594" t="s">
        <v>5240</v>
      </c>
      <c r="M6594" s="17">
        <f>VLOOKUP($K6594,[1]Budget!$V:$AE,5,0)*IF($C6594="1 - Revenues",1,IF(AND($C6594="5 - Transfers",MID(I6594,15,1)="4"),1,-1))</f>
        <v>1000</v>
      </c>
      <c r="N6594" s="17">
        <f>VLOOKUP($K6594,[1]Budget!$V:$AE,6,0)*IF($C6594="1 - Revenues",1,IF(AND($C6594="5 - Transfers",MID(J6594,15,1)="4"),1,-1))</f>
        <v>0</v>
      </c>
      <c r="O6594" s="17">
        <f>IFERROR(IF(RIGHT(LEFT(K6594,15),1)="4",VLOOKUP(K6594,'[1]Budget Worksheet'!A:B,2,0),-1*VLOOKUP(K6594,'[1]Budget Worksheet'!A:B,2,0)),0)</f>
        <v>0</v>
      </c>
      <c r="P6594" s="17">
        <f>VLOOKUP($K6594,[1]Budget!$V:$AE,8,0)*IF($C6594="1 - Revenues",1,IF(AND($C6594="5 - Transfers",MID($K6594,15,1)="4"),1,-1))</f>
        <v>0</v>
      </c>
      <c r="Q6594" s="17">
        <f>VLOOKUP($K6594,[1]Budget!$V:$AE,10,0)*IF($C6594="1 - Revenues",1,IF(AND($C6594="5 - Transfers",MID(K6594,15,1)="4"),1,-1))</f>
        <v>0</v>
      </c>
      <c r="S6594" s="18" t="b">
        <f>IF(LEFT(C6594,1)="1",1,-1)*SUMIF([1]Budget!V:V,'Budget Worksheet for Pivot Tabl'!K6594,[1]Budget!AC:AC)=P6594</f>
        <v>1</v>
      </c>
    </row>
    <row r="6595" spans="1:19" x14ac:dyDescent="0.25">
      <c r="A6595" t="s">
        <v>7883</v>
      </c>
      <c r="B6595" t="s">
        <v>7884</v>
      </c>
      <c r="C6595" t="s">
        <v>9</v>
      </c>
      <c r="D6595" t="str">
        <f t="shared" ref="D6595:D6614" si="103">IF(C6595="1 - Revenues","INFLOWS","OUTFLOWS")</f>
        <v>OUTFLOWS</v>
      </c>
      <c r="E6595" t="s">
        <v>116</v>
      </c>
      <c r="F6595" t="s">
        <v>117</v>
      </c>
      <c r="G6595" t="s">
        <v>2121</v>
      </c>
      <c r="H6595" t="s">
        <v>2122</v>
      </c>
      <c r="I6595" t="s">
        <v>213</v>
      </c>
      <c r="J6595" t="s">
        <v>214</v>
      </c>
      <c r="K6595" t="s">
        <v>7963</v>
      </c>
      <c r="L6595" t="s">
        <v>5242</v>
      </c>
      <c r="M6595" s="17">
        <f>VLOOKUP($K6595,[1]Budget!$V:$AE,5,0)*IF($C6595="1 - Revenues",1,IF(AND($C6595="5 - Transfers",MID(I6595,15,1)="4"),1,-1))</f>
        <v>0</v>
      </c>
      <c r="N6595" s="17">
        <f>VLOOKUP($K6595,[1]Budget!$V:$AE,6,0)*IF($C6595="1 - Revenues",1,IF(AND($C6595="5 - Transfers",MID(J6595,15,1)="4"),1,-1))</f>
        <v>0</v>
      </c>
      <c r="O6595" s="17">
        <f>IFERROR(IF(RIGHT(LEFT(K6595,15),1)="4",VLOOKUP(K6595,'[1]Budget Worksheet'!A:B,2,0),-1*VLOOKUP(K6595,'[1]Budget Worksheet'!A:B,2,0)),0)</f>
        <v>0</v>
      </c>
      <c r="P6595" s="17">
        <f>VLOOKUP($K6595,[1]Budget!$V:$AE,8,0)*IF($C6595="1 - Revenues",1,IF(AND($C6595="5 - Transfers",MID($K6595,15,1)="4"),1,-1))</f>
        <v>0</v>
      </c>
      <c r="Q6595" s="17">
        <f>VLOOKUP($K6595,[1]Budget!$V:$AE,10,0)*IF($C6595="1 - Revenues",1,IF(AND($C6595="5 - Transfers",MID(K6595,15,1)="4"),1,-1))</f>
        <v>0</v>
      </c>
      <c r="S6595" s="18" t="b">
        <f>IF(LEFT(C6595,1)="1",1,-1)*SUMIF([1]Budget!V:V,'Budget Worksheet for Pivot Tabl'!K6595,[1]Budget!AC:AC)=P6595</f>
        <v>1</v>
      </c>
    </row>
    <row r="6596" spans="1:19" x14ac:dyDescent="0.25">
      <c r="A6596" t="s">
        <v>7883</v>
      </c>
      <c r="B6596" t="s">
        <v>7884</v>
      </c>
      <c r="C6596" t="s">
        <v>9</v>
      </c>
      <c r="D6596" t="str">
        <f t="shared" si="103"/>
        <v>OUTFLOWS</v>
      </c>
      <c r="E6596" t="s">
        <v>116</v>
      </c>
      <c r="F6596" t="s">
        <v>117</v>
      </c>
      <c r="G6596" t="s">
        <v>2121</v>
      </c>
      <c r="H6596" t="s">
        <v>2122</v>
      </c>
      <c r="I6596" t="s">
        <v>213</v>
      </c>
      <c r="J6596" t="s">
        <v>214</v>
      </c>
      <c r="K6596" t="s">
        <v>7964</v>
      </c>
      <c r="L6596" t="s">
        <v>5244</v>
      </c>
      <c r="M6596" s="17">
        <f>VLOOKUP($K6596,[1]Budget!$V:$AE,5,0)*IF($C6596="1 - Revenues",1,IF(AND($C6596="5 - Transfers",MID(I6596,15,1)="4"),1,-1))</f>
        <v>-29000</v>
      </c>
      <c r="N6596" s="17">
        <f>VLOOKUP($K6596,[1]Budget!$V:$AE,6,0)*IF($C6596="1 - Revenues",1,IF(AND($C6596="5 - Transfers",MID(J6596,15,1)="4"),1,-1))</f>
        <v>0</v>
      </c>
      <c r="O6596" s="17">
        <f>IFERROR(IF(RIGHT(LEFT(K6596,15),1)="4",VLOOKUP(K6596,'[1]Budget Worksheet'!A:B,2,0),-1*VLOOKUP(K6596,'[1]Budget Worksheet'!A:B,2,0)),0)</f>
        <v>0</v>
      </c>
      <c r="P6596" s="17">
        <f>VLOOKUP($K6596,[1]Budget!$V:$AE,8,0)*IF($C6596="1 - Revenues",1,IF(AND($C6596="5 - Transfers",MID($K6596,15,1)="4"),1,-1))</f>
        <v>0</v>
      </c>
      <c r="Q6596" s="17">
        <f>VLOOKUP($K6596,[1]Budget!$V:$AE,10,0)*IF($C6596="1 - Revenues",1,IF(AND($C6596="5 - Transfers",MID(K6596,15,1)="4"),1,-1))</f>
        <v>0</v>
      </c>
      <c r="S6596" s="18" t="b">
        <f>IF(LEFT(C6596,1)="1",1,-1)*SUMIF([1]Budget!V:V,'Budget Worksheet for Pivot Tabl'!K6596,[1]Budget!AC:AC)=P6596</f>
        <v>1</v>
      </c>
    </row>
    <row r="6597" spans="1:19" x14ac:dyDescent="0.25">
      <c r="A6597" t="s">
        <v>7883</v>
      </c>
      <c r="B6597" t="s">
        <v>7884</v>
      </c>
      <c r="C6597" t="s">
        <v>9</v>
      </c>
      <c r="D6597" t="str">
        <f t="shared" si="103"/>
        <v>OUTFLOWS</v>
      </c>
      <c r="E6597" t="s">
        <v>116</v>
      </c>
      <c r="F6597" t="s">
        <v>117</v>
      </c>
      <c r="G6597" t="s">
        <v>2121</v>
      </c>
      <c r="H6597" t="s">
        <v>2122</v>
      </c>
      <c r="I6597" t="s">
        <v>213</v>
      </c>
      <c r="J6597" t="s">
        <v>214</v>
      </c>
      <c r="K6597" t="s">
        <v>7965</v>
      </c>
      <c r="L6597" t="s">
        <v>5246</v>
      </c>
      <c r="M6597" s="17">
        <f>VLOOKUP($K6597,[1]Budget!$V:$AE,5,0)*IF($C6597="1 - Revenues",1,IF(AND($C6597="5 - Transfers",MID(I6597,15,1)="4"),1,-1))</f>
        <v>-4000</v>
      </c>
      <c r="N6597" s="17">
        <f>VLOOKUP($K6597,[1]Budget!$V:$AE,6,0)*IF($C6597="1 - Revenues",1,IF(AND($C6597="5 - Transfers",MID(J6597,15,1)="4"),1,-1))</f>
        <v>0</v>
      </c>
      <c r="O6597" s="17">
        <f>IFERROR(IF(RIGHT(LEFT(K6597,15),1)="4",VLOOKUP(K6597,'[1]Budget Worksheet'!A:B,2,0),-1*VLOOKUP(K6597,'[1]Budget Worksheet'!A:B,2,0)),0)</f>
        <v>0</v>
      </c>
      <c r="P6597" s="17">
        <f>VLOOKUP($K6597,[1]Budget!$V:$AE,8,0)*IF($C6597="1 - Revenues",1,IF(AND($C6597="5 - Transfers",MID($K6597,15,1)="4"),1,-1))</f>
        <v>0</v>
      </c>
      <c r="Q6597" s="17">
        <f>VLOOKUP($K6597,[1]Budget!$V:$AE,10,0)*IF($C6597="1 - Revenues",1,IF(AND($C6597="5 - Transfers",MID(K6597,15,1)="4"),1,-1))</f>
        <v>0</v>
      </c>
      <c r="S6597" s="18" t="b">
        <f>IF(LEFT(C6597,1)="1",1,-1)*SUMIF([1]Budget!V:V,'Budget Worksheet for Pivot Tabl'!K6597,[1]Budget!AC:AC)=P6597</f>
        <v>1</v>
      </c>
    </row>
    <row r="6598" spans="1:19" x14ac:dyDescent="0.25">
      <c r="A6598" t="s">
        <v>7883</v>
      </c>
      <c r="B6598" t="s">
        <v>7884</v>
      </c>
      <c r="C6598" t="s">
        <v>9</v>
      </c>
      <c r="D6598" t="str">
        <f t="shared" si="103"/>
        <v>OUTFLOWS</v>
      </c>
      <c r="E6598" t="s">
        <v>116</v>
      </c>
      <c r="F6598" t="s">
        <v>117</v>
      </c>
      <c r="G6598" t="s">
        <v>2121</v>
      </c>
      <c r="H6598" t="s">
        <v>2122</v>
      </c>
      <c r="I6598" t="s">
        <v>213</v>
      </c>
      <c r="J6598" t="s">
        <v>214</v>
      </c>
      <c r="K6598" t="s">
        <v>7966</v>
      </c>
      <c r="L6598" t="s">
        <v>7942</v>
      </c>
      <c r="M6598" s="17">
        <f>VLOOKUP($K6598,[1]Budget!$V:$AE,5,0)*IF($C6598="1 - Revenues",1,IF(AND($C6598="5 - Transfers",MID(I6598,15,1)="4"),1,-1))</f>
        <v>-6000</v>
      </c>
      <c r="N6598" s="17">
        <f>VLOOKUP($K6598,[1]Budget!$V:$AE,6,0)*IF($C6598="1 - Revenues",1,IF(AND($C6598="5 - Transfers",MID(J6598,15,1)="4"),1,-1))</f>
        <v>0</v>
      </c>
      <c r="O6598" s="17">
        <f>IFERROR(IF(RIGHT(LEFT(K6598,15),1)="4",VLOOKUP(K6598,'[1]Budget Worksheet'!A:B,2,0),-1*VLOOKUP(K6598,'[1]Budget Worksheet'!A:B,2,0)),0)</f>
        <v>0</v>
      </c>
      <c r="P6598" s="17">
        <f>VLOOKUP($K6598,[1]Budget!$V:$AE,8,0)*IF($C6598="1 - Revenues",1,IF(AND($C6598="5 - Transfers",MID($K6598,15,1)="4"),1,-1))</f>
        <v>0</v>
      </c>
      <c r="Q6598" s="17">
        <f>VLOOKUP($K6598,[1]Budget!$V:$AE,10,0)*IF($C6598="1 - Revenues",1,IF(AND($C6598="5 - Transfers",MID(K6598,15,1)="4"),1,-1))</f>
        <v>0</v>
      </c>
      <c r="S6598" s="18" t="b">
        <f>IF(LEFT(C6598,1)="1",1,-1)*SUMIF([1]Budget!V:V,'Budget Worksheet for Pivot Tabl'!K6598,[1]Budget!AC:AC)=P6598</f>
        <v>1</v>
      </c>
    </row>
    <row r="6599" spans="1:19" x14ac:dyDescent="0.25">
      <c r="A6599" t="s">
        <v>7883</v>
      </c>
      <c r="B6599" t="s">
        <v>7884</v>
      </c>
      <c r="C6599" t="s">
        <v>9</v>
      </c>
      <c r="D6599" t="str">
        <f t="shared" si="103"/>
        <v>OUTFLOWS</v>
      </c>
      <c r="E6599" t="s">
        <v>116</v>
      </c>
      <c r="F6599" t="s">
        <v>117</v>
      </c>
      <c r="G6599" t="s">
        <v>2121</v>
      </c>
      <c r="H6599" t="s">
        <v>2122</v>
      </c>
      <c r="I6599" t="s">
        <v>213</v>
      </c>
      <c r="J6599" t="s">
        <v>214</v>
      </c>
      <c r="K6599" t="s">
        <v>7967</v>
      </c>
      <c r="L6599" t="s">
        <v>5543</v>
      </c>
      <c r="M6599" s="17">
        <f>VLOOKUP($K6599,[1]Budget!$V:$AE,5,0)*IF($C6599="1 - Revenues",1,IF(AND($C6599="5 - Transfers",MID(I6599,15,1)="4"),1,-1))</f>
        <v>-7330000</v>
      </c>
      <c r="N6599" s="17">
        <f>VLOOKUP($K6599,[1]Budget!$V:$AE,6,0)*IF($C6599="1 - Revenues",1,IF(AND($C6599="5 - Transfers",MID(J6599,15,1)="4"),1,-1))</f>
        <v>0</v>
      </c>
      <c r="O6599" s="17">
        <f>IFERROR(IF(RIGHT(LEFT(K6599,15),1)="4",VLOOKUP(K6599,'[1]Budget Worksheet'!A:B,2,0),-1*VLOOKUP(K6599,'[1]Budget Worksheet'!A:B,2,0)),0)</f>
        <v>0</v>
      </c>
      <c r="P6599" s="17">
        <f>VLOOKUP($K6599,[1]Budget!$V:$AE,8,0)*IF($C6599="1 - Revenues",1,IF(AND($C6599="5 - Transfers",MID($K6599,15,1)="4"),1,-1))</f>
        <v>0</v>
      </c>
      <c r="Q6599" s="17">
        <f>VLOOKUP($K6599,[1]Budget!$V:$AE,10,0)*IF($C6599="1 - Revenues",1,IF(AND($C6599="5 - Transfers",MID(K6599,15,1)="4"),1,-1))</f>
        <v>0</v>
      </c>
      <c r="S6599" s="18" t="b">
        <f>IF(LEFT(C6599,1)="1",1,-1)*SUMIF([1]Budget!V:V,'Budget Worksheet for Pivot Tabl'!K6599,[1]Budget!AC:AC)=P6599</f>
        <v>1</v>
      </c>
    </row>
    <row r="6600" spans="1:19" x14ac:dyDescent="0.25">
      <c r="A6600" t="s">
        <v>7883</v>
      </c>
      <c r="B6600" t="s">
        <v>7884</v>
      </c>
      <c r="C6600" t="s">
        <v>9</v>
      </c>
      <c r="D6600" t="str">
        <f t="shared" si="103"/>
        <v>OUTFLOWS</v>
      </c>
      <c r="E6600" t="s">
        <v>116</v>
      </c>
      <c r="F6600" t="s">
        <v>117</v>
      </c>
      <c r="G6600" t="s">
        <v>2121</v>
      </c>
      <c r="H6600" t="s">
        <v>2122</v>
      </c>
      <c r="I6600" t="s">
        <v>213</v>
      </c>
      <c r="J6600" t="s">
        <v>214</v>
      </c>
      <c r="K6600" t="s">
        <v>7968</v>
      </c>
      <c r="L6600" t="s">
        <v>7960</v>
      </c>
      <c r="M6600" s="17">
        <f>VLOOKUP($K6600,[1]Budget!$V:$AE,5,0)*IF($C6600="1 - Revenues",1,IF(AND($C6600="5 - Transfers",MID(I6600,15,1)="4"),1,-1))</f>
        <v>-5000</v>
      </c>
      <c r="N6600" s="17">
        <f>VLOOKUP($K6600,[1]Budget!$V:$AE,6,0)*IF($C6600="1 - Revenues",1,IF(AND($C6600="5 - Transfers",MID(J6600,15,1)="4"),1,-1))</f>
        <v>0</v>
      </c>
      <c r="O6600" s="17">
        <f>IFERROR(IF(RIGHT(LEFT(K6600,15),1)="4",VLOOKUP(K6600,'[1]Budget Worksheet'!A:B,2,0),-1*VLOOKUP(K6600,'[1]Budget Worksheet'!A:B,2,0)),0)</f>
        <v>0</v>
      </c>
      <c r="P6600" s="17">
        <f>VLOOKUP($K6600,[1]Budget!$V:$AE,8,0)*IF($C6600="1 - Revenues",1,IF(AND($C6600="5 - Transfers",MID($K6600,15,1)="4"),1,-1))</f>
        <v>0</v>
      </c>
      <c r="Q6600" s="17">
        <f>VLOOKUP($K6600,[1]Budget!$V:$AE,10,0)*IF($C6600="1 - Revenues",1,IF(AND($C6600="5 - Transfers",MID(K6600,15,1)="4"),1,-1))</f>
        <v>0</v>
      </c>
      <c r="S6600" s="18" t="b">
        <f>IF(LEFT(C6600,1)="1",1,-1)*SUMIF([1]Budget!V:V,'Budget Worksheet for Pivot Tabl'!K6600,[1]Budget!AC:AC)=P6600</f>
        <v>1</v>
      </c>
    </row>
    <row r="6601" spans="1:19" x14ac:dyDescent="0.25">
      <c r="A6601" t="s">
        <v>7883</v>
      </c>
      <c r="B6601" t="s">
        <v>7884</v>
      </c>
      <c r="C6601" t="s">
        <v>9</v>
      </c>
      <c r="D6601" t="str">
        <f t="shared" si="103"/>
        <v>OUTFLOWS</v>
      </c>
      <c r="E6601" t="s">
        <v>116</v>
      </c>
      <c r="F6601" t="s">
        <v>117</v>
      </c>
      <c r="G6601" t="s">
        <v>2121</v>
      </c>
      <c r="H6601" t="s">
        <v>2122</v>
      </c>
      <c r="I6601" t="s">
        <v>213</v>
      </c>
      <c r="J6601" t="s">
        <v>214</v>
      </c>
      <c r="K6601" t="s">
        <v>7969</v>
      </c>
      <c r="L6601" t="s">
        <v>7890</v>
      </c>
      <c r="M6601" s="17">
        <f>VLOOKUP($K6601,[1]Budget!$V:$AE,5,0)*IF($C6601="1 - Revenues",1,IF(AND($C6601="5 - Transfers",MID(I6601,15,1)="4"),1,-1))</f>
        <v>0</v>
      </c>
      <c r="N6601" s="17">
        <f>VLOOKUP($K6601,[1]Budget!$V:$AE,6,0)*IF($C6601="1 - Revenues",1,IF(AND($C6601="5 - Transfers",MID(J6601,15,1)="4"),1,-1))</f>
        <v>0</v>
      </c>
      <c r="O6601" s="17">
        <f>IFERROR(IF(RIGHT(LEFT(K6601,15),1)="4",VLOOKUP(K6601,'[1]Budget Worksheet'!A:B,2,0),-1*VLOOKUP(K6601,'[1]Budget Worksheet'!A:B,2,0)),0)</f>
        <v>0</v>
      </c>
      <c r="P6601" s="17">
        <f>VLOOKUP($K6601,[1]Budget!$V:$AE,8,0)*IF($C6601="1 - Revenues",1,IF(AND($C6601="5 - Transfers",MID($K6601,15,1)="4"),1,-1))</f>
        <v>0</v>
      </c>
      <c r="Q6601" s="17">
        <f>VLOOKUP($K6601,[1]Budget!$V:$AE,10,0)*IF($C6601="1 - Revenues",1,IF(AND($C6601="5 - Transfers",MID(K6601,15,1)="4"),1,-1))</f>
        <v>0</v>
      </c>
      <c r="S6601" s="18" t="b">
        <f>IF(LEFT(C6601,1)="1",1,-1)*SUMIF([1]Budget!V:V,'Budget Worksheet for Pivot Tabl'!K6601,[1]Budget!AC:AC)=P6601</f>
        <v>1</v>
      </c>
    </row>
    <row r="6602" spans="1:19" x14ac:dyDescent="0.25">
      <c r="A6602" t="s">
        <v>7883</v>
      </c>
      <c r="B6602" t="s">
        <v>7884</v>
      </c>
      <c r="C6602" t="s">
        <v>9</v>
      </c>
      <c r="D6602" t="str">
        <f t="shared" si="103"/>
        <v>OUTFLOWS</v>
      </c>
      <c r="E6602" t="s">
        <v>119</v>
      </c>
      <c r="F6602" t="s">
        <v>120</v>
      </c>
      <c r="G6602" t="s">
        <v>102</v>
      </c>
      <c r="H6602" t="s">
        <v>212</v>
      </c>
      <c r="I6602" t="s">
        <v>701</v>
      </c>
      <c r="J6602" t="s">
        <v>702</v>
      </c>
      <c r="K6602" t="s">
        <v>7970</v>
      </c>
      <c r="L6602" t="s">
        <v>5240</v>
      </c>
      <c r="M6602" s="17">
        <f>VLOOKUP($K6602,[1]Budget!$V:$AE,5,0)*IF($C6602="1 - Revenues",1,IF(AND($C6602="5 - Transfers",MID(I6602,15,1)="4"),1,-1))</f>
        <v>-299000</v>
      </c>
      <c r="N6602" s="17">
        <f>VLOOKUP($K6602,[1]Budget!$V:$AE,6,0)*IF($C6602="1 - Revenues",1,IF(AND($C6602="5 - Transfers",MID(J6602,15,1)="4"),1,-1))</f>
        <v>0</v>
      </c>
      <c r="O6602" s="17">
        <f>IFERROR(IF(RIGHT(LEFT(K6602,15),1)="4",VLOOKUP(K6602,'[1]Budget Worksheet'!A:B,2,0),-1*VLOOKUP(K6602,'[1]Budget Worksheet'!A:B,2,0)),0)</f>
        <v>0</v>
      </c>
      <c r="P6602" s="17">
        <f>VLOOKUP($K6602,[1]Budget!$V:$AE,8,0)*IF($C6602="1 - Revenues",1,IF(AND($C6602="5 - Transfers",MID($K6602,15,1)="4"),1,-1))</f>
        <v>0</v>
      </c>
      <c r="Q6602" s="17">
        <f>VLOOKUP($K6602,[1]Budget!$V:$AE,10,0)*IF($C6602="1 - Revenues",1,IF(AND($C6602="5 - Transfers",MID(K6602,15,1)="4"),1,-1))</f>
        <v>0</v>
      </c>
      <c r="S6602" s="18" t="b">
        <f>IF(LEFT(C6602,1)="1",1,-1)*SUMIF([1]Budget!V:V,'Budget Worksheet for Pivot Tabl'!K6602,[1]Budget!AC:AC)=P6602</f>
        <v>1</v>
      </c>
    </row>
    <row r="6603" spans="1:19" x14ac:dyDescent="0.25">
      <c r="A6603" t="s">
        <v>7883</v>
      </c>
      <c r="B6603" t="s">
        <v>7884</v>
      </c>
      <c r="C6603" t="s">
        <v>9</v>
      </c>
      <c r="D6603" t="str">
        <f t="shared" si="103"/>
        <v>OUTFLOWS</v>
      </c>
      <c r="E6603" t="s">
        <v>119</v>
      </c>
      <c r="F6603" t="s">
        <v>120</v>
      </c>
      <c r="G6603" t="s">
        <v>102</v>
      </c>
      <c r="H6603" t="s">
        <v>212</v>
      </c>
      <c r="I6603" t="s">
        <v>701</v>
      </c>
      <c r="J6603" t="s">
        <v>702</v>
      </c>
      <c r="K6603" t="s">
        <v>7971</v>
      </c>
      <c r="L6603" t="s">
        <v>5242</v>
      </c>
      <c r="M6603" s="17">
        <f>VLOOKUP($K6603,[1]Budget!$V:$AE,5,0)*IF($C6603="1 - Revenues",1,IF(AND($C6603="5 - Transfers",MID(I6603,15,1)="4"),1,-1))</f>
        <v>-14000</v>
      </c>
      <c r="N6603" s="17">
        <f>VLOOKUP($K6603,[1]Budget!$V:$AE,6,0)*IF($C6603="1 - Revenues",1,IF(AND($C6603="5 - Transfers",MID(J6603,15,1)="4"),1,-1))</f>
        <v>0</v>
      </c>
      <c r="O6603" s="17">
        <f>IFERROR(IF(RIGHT(LEFT(K6603,15),1)="4",VLOOKUP(K6603,'[1]Budget Worksheet'!A:B,2,0),-1*VLOOKUP(K6603,'[1]Budget Worksheet'!A:B,2,0)),0)</f>
        <v>0</v>
      </c>
      <c r="P6603" s="17">
        <f>VLOOKUP($K6603,[1]Budget!$V:$AE,8,0)*IF($C6603="1 - Revenues",1,IF(AND($C6603="5 - Transfers",MID($K6603,15,1)="4"),1,-1))</f>
        <v>0</v>
      </c>
      <c r="Q6603" s="17">
        <f>VLOOKUP($K6603,[1]Budget!$V:$AE,10,0)*IF($C6603="1 - Revenues",1,IF(AND($C6603="5 - Transfers",MID(K6603,15,1)="4"),1,-1))</f>
        <v>0</v>
      </c>
      <c r="S6603" s="18" t="b">
        <f>IF(LEFT(C6603,1)="1",1,-1)*SUMIF([1]Budget!V:V,'Budget Worksheet for Pivot Tabl'!K6603,[1]Budget!AC:AC)=P6603</f>
        <v>1</v>
      </c>
    </row>
    <row r="6604" spans="1:19" x14ac:dyDescent="0.25">
      <c r="A6604" t="s">
        <v>7883</v>
      </c>
      <c r="B6604" t="s">
        <v>7884</v>
      </c>
      <c r="C6604" t="s">
        <v>9</v>
      </c>
      <c r="D6604" t="str">
        <f t="shared" si="103"/>
        <v>OUTFLOWS</v>
      </c>
      <c r="E6604" t="s">
        <v>119</v>
      </c>
      <c r="F6604" t="s">
        <v>120</v>
      </c>
      <c r="G6604" t="s">
        <v>102</v>
      </c>
      <c r="H6604" t="s">
        <v>212</v>
      </c>
      <c r="I6604" t="s">
        <v>701</v>
      </c>
      <c r="J6604" t="s">
        <v>702</v>
      </c>
      <c r="K6604" t="s">
        <v>7972</v>
      </c>
      <c r="L6604" t="s">
        <v>5244</v>
      </c>
      <c r="M6604" s="17">
        <f>VLOOKUP($K6604,[1]Budget!$V:$AE,5,0)*IF($C6604="1 - Revenues",1,IF(AND($C6604="5 - Transfers",MID(I6604,15,1)="4"),1,-1))</f>
        <v>-36000</v>
      </c>
      <c r="N6604" s="17">
        <f>VLOOKUP($K6604,[1]Budget!$V:$AE,6,0)*IF($C6604="1 - Revenues",1,IF(AND($C6604="5 - Transfers",MID(J6604,15,1)="4"),1,-1))</f>
        <v>0</v>
      </c>
      <c r="O6604" s="17">
        <f>IFERROR(IF(RIGHT(LEFT(K6604,15),1)="4",VLOOKUP(K6604,'[1]Budget Worksheet'!A:B,2,0),-1*VLOOKUP(K6604,'[1]Budget Worksheet'!A:B,2,0)),0)</f>
        <v>0</v>
      </c>
      <c r="P6604" s="17">
        <f>VLOOKUP($K6604,[1]Budget!$V:$AE,8,0)*IF($C6604="1 - Revenues",1,IF(AND($C6604="5 - Transfers",MID($K6604,15,1)="4"),1,-1))</f>
        <v>0</v>
      </c>
      <c r="Q6604" s="17">
        <f>VLOOKUP($K6604,[1]Budget!$V:$AE,10,0)*IF($C6604="1 - Revenues",1,IF(AND($C6604="5 - Transfers",MID(K6604,15,1)="4"),1,-1))</f>
        <v>0</v>
      </c>
      <c r="S6604" s="18" t="b">
        <f>IF(LEFT(C6604,1)="1",1,-1)*SUMIF([1]Budget!V:V,'Budget Worksheet for Pivot Tabl'!K6604,[1]Budget!AC:AC)=P6604</f>
        <v>1</v>
      </c>
    </row>
    <row r="6605" spans="1:19" x14ac:dyDescent="0.25">
      <c r="A6605" t="s">
        <v>7883</v>
      </c>
      <c r="B6605" t="s">
        <v>7884</v>
      </c>
      <c r="C6605" t="s">
        <v>9</v>
      </c>
      <c r="D6605" t="str">
        <f t="shared" si="103"/>
        <v>OUTFLOWS</v>
      </c>
      <c r="E6605" t="s">
        <v>119</v>
      </c>
      <c r="F6605" t="s">
        <v>120</v>
      </c>
      <c r="G6605" t="s">
        <v>102</v>
      </c>
      <c r="H6605" t="s">
        <v>212</v>
      </c>
      <c r="I6605" t="s">
        <v>701</v>
      </c>
      <c r="J6605" t="s">
        <v>702</v>
      </c>
      <c r="K6605" t="s">
        <v>7973</v>
      </c>
      <c r="L6605" t="s">
        <v>5246</v>
      </c>
      <c r="M6605" s="17">
        <f>VLOOKUP($K6605,[1]Budget!$V:$AE,5,0)*IF($C6605="1 - Revenues",1,IF(AND($C6605="5 - Transfers",MID(I6605,15,1)="4"),1,-1))</f>
        <v>-308000</v>
      </c>
      <c r="N6605" s="17">
        <f>VLOOKUP($K6605,[1]Budget!$V:$AE,6,0)*IF($C6605="1 - Revenues",1,IF(AND($C6605="5 - Transfers",MID(J6605,15,1)="4"),1,-1))</f>
        <v>0</v>
      </c>
      <c r="O6605" s="17">
        <f>IFERROR(IF(RIGHT(LEFT(K6605,15),1)="4",VLOOKUP(K6605,'[1]Budget Worksheet'!A:B,2,0),-1*VLOOKUP(K6605,'[1]Budget Worksheet'!A:B,2,0)),0)</f>
        <v>0</v>
      </c>
      <c r="P6605" s="17">
        <f>VLOOKUP($K6605,[1]Budget!$V:$AE,8,0)*IF($C6605="1 - Revenues",1,IF(AND($C6605="5 - Transfers",MID($K6605,15,1)="4"),1,-1))</f>
        <v>0</v>
      </c>
      <c r="Q6605" s="17">
        <f>VLOOKUP($K6605,[1]Budget!$V:$AE,10,0)*IF($C6605="1 - Revenues",1,IF(AND($C6605="5 - Transfers",MID(K6605,15,1)="4"),1,-1))</f>
        <v>0</v>
      </c>
      <c r="S6605" s="18" t="b">
        <f>IF(LEFT(C6605,1)="1",1,-1)*SUMIF([1]Budget!V:V,'Budget Worksheet for Pivot Tabl'!K6605,[1]Budget!AC:AC)=P6605</f>
        <v>1</v>
      </c>
    </row>
    <row r="6606" spans="1:19" x14ac:dyDescent="0.25">
      <c r="A6606" s="20" t="s">
        <v>83</v>
      </c>
      <c r="C6606" t="s">
        <v>7</v>
      </c>
      <c r="D6606" t="str">
        <f t="shared" si="103"/>
        <v>INFLOWS</v>
      </c>
      <c r="E6606" s="20" t="s">
        <v>116</v>
      </c>
      <c r="G6606" s="20" t="s">
        <v>102</v>
      </c>
      <c r="I6606" s="20" t="s">
        <v>2024</v>
      </c>
      <c r="K6606" t="s">
        <v>7974</v>
      </c>
      <c r="M6606" s="17">
        <v>4963845</v>
      </c>
      <c r="N6606" s="17">
        <f>VLOOKUP($K6606,[1]Budget!$V:$AE,6,0)*IF($C6606="1 - Revenues",1,IF(AND($C6606="5 - Transfers",MID(J6606,15,1)="4"),1,-1))</f>
        <v>0</v>
      </c>
      <c r="O6606" s="17">
        <f>IFERROR(IF(RIGHT(LEFT(K6606,15),1)="4",VLOOKUP(K6606,'[1]Budget Worksheet'!A:B,2,0),-1*VLOOKUP(K6606,'[1]Budget Worksheet'!A:B,2,0)),0)</f>
        <v>4963845</v>
      </c>
      <c r="P6606" s="17">
        <f>VLOOKUP($K6606,[1]Budget!$V:$AE,8,0)*IF($C6606="1 - Revenues",1,IF(AND($C6606="5 - Transfers",MID($K6606,15,1)="4"),1,-1))</f>
        <v>4963845</v>
      </c>
      <c r="Q6606" s="17">
        <f>VLOOKUP($K6606,[1]Budget!$V:$AE,10,0)*IF($C6606="1 - Revenues",1,IF(AND($C6606="5 - Transfers",MID(K6606,15,1)="4"),1,-1))</f>
        <v>0</v>
      </c>
      <c r="S6606" s="18" t="b">
        <f>IF(LEFT(C6606,1)="1",1,-1)*SUMIF([1]Budget!V:V,'Budget Worksheet for Pivot Tabl'!K6606,[1]Budget!AC:AC)=P6606</f>
        <v>1</v>
      </c>
    </row>
    <row r="6607" spans="1:19" x14ac:dyDescent="0.25">
      <c r="A6607" s="20" t="s">
        <v>61</v>
      </c>
      <c r="C6607" t="s">
        <v>10</v>
      </c>
      <c r="D6607" t="str">
        <f t="shared" si="103"/>
        <v>OUTFLOWS</v>
      </c>
      <c r="E6607" s="20" t="s">
        <v>110</v>
      </c>
      <c r="G6607" s="20" t="s">
        <v>102</v>
      </c>
      <c r="I6607" s="20" t="s">
        <v>213</v>
      </c>
      <c r="K6607" t="s">
        <v>7975</v>
      </c>
      <c r="M6607" s="17">
        <v>-676881</v>
      </c>
      <c r="N6607" s="17">
        <f>VLOOKUP($K6607,[1]Budget!$V:$AE,6,0)*IF($C6607="1 - Revenues",1,IF(AND($C6607="5 - Transfers",MID(J6607,15,1)="4"),1,-1))</f>
        <v>0</v>
      </c>
      <c r="O6607" s="17">
        <f>IFERROR(IF(RIGHT(LEFT(K6607,15),1)="4",VLOOKUP(K6607,'[1]Budget Worksheet'!A:B,2,0),-1*VLOOKUP(K6607,'[1]Budget Worksheet'!A:B,2,0)),0)</f>
        <v>-676881</v>
      </c>
      <c r="P6607" s="17">
        <f>VLOOKUP($K6607,[1]Budget!$V:$AE,8,0)*IF($C6607="1 - Revenues",1,IF(AND($C6607="5 - Transfers",MID($K6607,15,1)="4"),1,-1))</f>
        <v>-676881</v>
      </c>
      <c r="Q6607" s="17">
        <f>VLOOKUP($K6607,[1]Budget!$V:$AE,10,0)*IF($C6607="1 - Revenues",1,IF(AND($C6607="5 - Transfers",MID(K6607,15,1)="4"),1,-1))</f>
        <v>0</v>
      </c>
      <c r="S6607" s="18" t="b">
        <f>IF(LEFT(C6607,1)="1",1,-1)*SUMIF([1]Budget!V:V,'Budget Worksheet for Pivot Tabl'!K6607,[1]Budget!AC:AC)=P6607</f>
        <v>1</v>
      </c>
    </row>
    <row r="6608" spans="1:19" x14ac:dyDescent="0.25">
      <c r="A6608" s="20" t="s">
        <v>37</v>
      </c>
      <c r="C6608" t="s">
        <v>10</v>
      </c>
      <c r="D6608" t="str">
        <f t="shared" si="103"/>
        <v>OUTFLOWS</v>
      </c>
      <c r="E6608" s="20" t="s">
        <v>110</v>
      </c>
      <c r="G6608" s="20" t="s">
        <v>102</v>
      </c>
      <c r="I6608" s="20" t="s">
        <v>701</v>
      </c>
      <c r="K6608" t="s">
        <v>7976</v>
      </c>
      <c r="M6608" s="17">
        <v>-552000</v>
      </c>
      <c r="N6608" s="17">
        <f>VLOOKUP($K6608,[1]Budget!$V:$AE,6,0)*IF($C6608="1 - Revenues",1,IF(AND($C6608="5 - Transfers",MID(J6608,15,1)="4"),1,-1))</f>
        <v>0</v>
      </c>
      <c r="O6608" s="17">
        <f>IFERROR(IF(RIGHT(LEFT(K6608,15),1)="4",VLOOKUP(K6608,'[1]Budget Worksheet'!A:B,2,0),-1*VLOOKUP(K6608,'[1]Budget Worksheet'!A:B,2,0)),0)</f>
        <v>-552000</v>
      </c>
      <c r="P6608" s="17">
        <f>VLOOKUP($K6608,[1]Budget!$V:$AE,8,0)*IF($C6608="1 - Revenues",1,IF(AND($C6608="5 - Transfers",MID($K6608,15,1)="4"),1,-1))</f>
        <v>-552000</v>
      </c>
      <c r="Q6608" s="17">
        <f>VLOOKUP($K6608,[1]Budget!$V:$AE,10,0)*IF($C6608="1 - Revenues",1,IF(AND($C6608="5 - Transfers",MID(K6608,15,1)="4"),1,-1))</f>
        <v>0</v>
      </c>
      <c r="S6608" s="18" t="b">
        <f>IF(LEFT(C6608,1)="1",1,-1)*SUMIF([1]Budget!V:V,'Budget Worksheet for Pivot Tabl'!K6608,[1]Budget!AC:AC)=P6608</f>
        <v>1</v>
      </c>
    </row>
    <row r="6609" spans="1:19" x14ac:dyDescent="0.25">
      <c r="A6609" s="20" t="s">
        <v>443</v>
      </c>
      <c r="C6609" t="s">
        <v>10</v>
      </c>
      <c r="D6609" t="str">
        <f t="shared" si="103"/>
        <v>OUTFLOWS</v>
      </c>
      <c r="E6609" s="20" t="s">
        <v>110</v>
      </c>
      <c r="G6609" s="20" t="s">
        <v>102</v>
      </c>
      <c r="I6609" s="20" t="s">
        <v>427</v>
      </c>
      <c r="K6609" t="s">
        <v>7977</v>
      </c>
      <c r="M6609" s="17">
        <v>-450000</v>
      </c>
      <c r="N6609" s="17">
        <f>VLOOKUP($K6609,[1]Budget!$V:$AE,6,0)*IF($C6609="1 - Revenues",1,IF(AND($C6609="5 - Transfers",MID(J6609,15,1)="4"),1,-1))</f>
        <v>0</v>
      </c>
      <c r="O6609" s="17">
        <f>IFERROR(IF(RIGHT(LEFT(K6609,15),1)="4",VLOOKUP(K6609,'[1]Budget Worksheet'!A:B,2,0),-1*VLOOKUP(K6609,'[1]Budget Worksheet'!A:B,2,0)),0)</f>
        <v>-450000</v>
      </c>
      <c r="P6609" s="17">
        <f>VLOOKUP($K6609,[1]Budget!$V:$AE,8,0)*IF($C6609="1 - Revenues",1,IF(AND($C6609="5 - Transfers",MID($K6609,15,1)="4"),1,-1))</f>
        <v>-450000</v>
      </c>
      <c r="Q6609" s="17">
        <f>VLOOKUP($K6609,[1]Budget!$V:$AE,10,0)*IF($C6609="1 - Revenues",1,IF(AND($C6609="5 - Transfers",MID(K6609,15,1)="4"),1,-1))</f>
        <v>0</v>
      </c>
      <c r="S6609" s="18" t="b">
        <f>IF(LEFT(C6609,1)="1",1,-1)*SUMIF([1]Budget!V:V,'Budget Worksheet for Pivot Tabl'!K6609,[1]Budget!AC:AC)=P6609</f>
        <v>1</v>
      </c>
    </row>
    <row r="6610" spans="1:19" x14ac:dyDescent="0.25">
      <c r="A6610" s="20" t="s">
        <v>29</v>
      </c>
      <c r="C6610" t="s">
        <v>9</v>
      </c>
      <c r="D6610" t="str">
        <f t="shared" si="103"/>
        <v>OUTFLOWS</v>
      </c>
      <c r="E6610" s="20" t="s">
        <v>110</v>
      </c>
      <c r="G6610" s="20" t="s">
        <v>116</v>
      </c>
      <c r="I6610" s="20" t="s">
        <v>701</v>
      </c>
      <c r="K6610" t="s">
        <v>7978</v>
      </c>
      <c r="M6610" s="17">
        <v>-238970</v>
      </c>
      <c r="N6610" s="17">
        <f>VLOOKUP($K6610,[1]Budget!$V:$AE,6,0)*IF($C6610="1 - Revenues",1,IF(AND($C6610="5 - Transfers",MID(J6610,15,1)="4"),1,-1))</f>
        <v>0</v>
      </c>
      <c r="O6610" s="17">
        <f>IFERROR(IF(RIGHT(LEFT(K6610,15),1)="4",VLOOKUP(K6610,'[1]Budget Worksheet'!A:B,2,0),-1*VLOOKUP(K6610,'[1]Budget Worksheet'!A:B,2,0)),0)</f>
        <v>-238970</v>
      </c>
      <c r="P6610" s="17">
        <f>VLOOKUP($K6610,[1]Budget!$V:$AE,8,0)*IF($C6610="1 - Revenues",1,IF(AND($C6610="5 - Transfers",MID($K6610,15,1)="4"),1,-1))</f>
        <v>-238970</v>
      </c>
      <c r="Q6610" s="17">
        <f>VLOOKUP($K6610,[1]Budget!$V:$AE,10,0)*IF($C6610="1 - Revenues",1,IF(AND($C6610="5 - Transfers",MID(K6610,15,1)="4"),1,-1))</f>
        <v>0</v>
      </c>
      <c r="S6610" s="18" t="b">
        <f>IF(LEFT(C6610,1)="1",1,-1)*SUMIF([1]Budget!V:V,'Budget Worksheet for Pivot Tabl'!K6610,[1]Budget!AC:AC)=P6610</f>
        <v>1</v>
      </c>
    </row>
    <row r="6611" spans="1:19" x14ac:dyDescent="0.25">
      <c r="A6611" s="20" t="s">
        <v>93</v>
      </c>
      <c r="C6611" t="s">
        <v>10</v>
      </c>
      <c r="D6611" t="str">
        <f t="shared" si="103"/>
        <v>OUTFLOWS</v>
      </c>
      <c r="E6611" s="20" t="s">
        <v>110</v>
      </c>
      <c r="G6611" s="20" t="s">
        <v>102</v>
      </c>
      <c r="I6611" s="20" t="s">
        <v>213</v>
      </c>
      <c r="K6611" t="s">
        <v>7979</v>
      </c>
      <c r="M6611" s="17">
        <v>-190000</v>
      </c>
      <c r="N6611" s="17">
        <f>VLOOKUP($K6611,[1]Budget!$V:$AE,6,0)*IF($C6611="1 - Revenues",1,IF(AND($C6611="5 - Transfers",MID(J6611,15,1)="4"),1,-1))</f>
        <v>0</v>
      </c>
      <c r="O6611" s="17">
        <f>IFERROR(IF(RIGHT(LEFT(K6611,15),1)="4",VLOOKUP(K6611,'[1]Budget Worksheet'!A:B,2,0),-1*VLOOKUP(K6611,'[1]Budget Worksheet'!A:B,2,0)),0)</f>
        <v>-190000</v>
      </c>
      <c r="P6611" s="17">
        <f>VLOOKUP($K6611,[1]Budget!$V:$AE,8,0)*IF($C6611="1 - Revenues",1,IF(AND($C6611="5 - Transfers",MID($K6611,15,1)="4"),1,-1))</f>
        <v>-190000</v>
      </c>
      <c r="Q6611" s="17">
        <f>VLOOKUP($K6611,[1]Budget!$V:$AE,10,0)*IF($C6611="1 - Revenues",1,IF(AND($C6611="5 - Transfers",MID(K6611,15,1)="4"),1,-1))</f>
        <v>0</v>
      </c>
      <c r="S6611" s="18" t="b">
        <f>IF(LEFT(C6611,1)="1",1,-1)*SUMIF([1]Budget!V:V,'Budget Worksheet for Pivot Tabl'!K6611,[1]Budget!AC:AC)=P6611</f>
        <v>1</v>
      </c>
    </row>
    <row r="6612" spans="1:19" x14ac:dyDescent="0.25">
      <c r="A6612" s="20" t="s">
        <v>29</v>
      </c>
      <c r="C6612" t="s">
        <v>7</v>
      </c>
      <c r="D6612" t="str">
        <f t="shared" si="103"/>
        <v>INFLOWS</v>
      </c>
      <c r="E6612" s="20" t="s">
        <v>119</v>
      </c>
      <c r="G6612" s="20" t="s">
        <v>102</v>
      </c>
      <c r="I6612" s="20" t="s">
        <v>701</v>
      </c>
      <c r="K6612" t="s">
        <v>7980</v>
      </c>
      <c r="M6612" s="17">
        <v>50728</v>
      </c>
      <c r="N6612" s="17">
        <f>VLOOKUP($K6612,[1]Budget!$V:$AE,6,0)*IF($C6612="1 - Revenues",1,IF(AND($C6612="5 - Transfers",MID(J6612,15,1)="4"),1,-1))</f>
        <v>0</v>
      </c>
      <c r="O6612" s="17">
        <f>IFERROR(IF(RIGHT(LEFT(K6612,15),1)="4",VLOOKUP(K6612,'[1]Budget Worksheet'!A:B,2,0),-1*VLOOKUP(K6612,'[1]Budget Worksheet'!A:B,2,0)),0)</f>
        <v>50728</v>
      </c>
      <c r="P6612" s="17">
        <f>VLOOKUP($K6612,[1]Budget!$V:$AE,8,0)*IF($C6612="1 - Revenues",1,IF(AND($C6612="5 - Transfers",MID($K6612,15,1)="4"),1,-1))</f>
        <v>50728</v>
      </c>
      <c r="Q6612" s="17">
        <f>VLOOKUP($K6612,[1]Budget!$V:$AE,10,0)*IF($C6612="1 - Revenues",1,IF(AND($C6612="5 - Transfers",MID(K6612,15,1)="4"),1,-1))</f>
        <v>0</v>
      </c>
      <c r="S6612" s="18" t="b">
        <f>IF(LEFT(C6612,1)="1",1,-1)*SUMIF([1]Budget!V:V,'Budget Worksheet for Pivot Tabl'!K6612,[1]Budget!AC:AC)=P6612</f>
        <v>1</v>
      </c>
    </row>
    <row r="6613" spans="1:19" x14ac:dyDescent="0.25">
      <c r="A6613" s="20" t="s">
        <v>89</v>
      </c>
      <c r="C6613" t="s">
        <v>10</v>
      </c>
      <c r="D6613" t="str">
        <f t="shared" si="103"/>
        <v>OUTFLOWS</v>
      </c>
      <c r="E6613" s="20" t="s">
        <v>110</v>
      </c>
      <c r="G6613" s="20" t="s">
        <v>119</v>
      </c>
      <c r="I6613" s="20" t="s">
        <v>701</v>
      </c>
      <c r="K6613" t="s">
        <v>7981</v>
      </c>
      <c r="M6613" s="17">
        <v>-45000</v>
      </c>
      <c r="N6613" s="17">
        <f>VLOOKUP($K6613,[1]Budget!$V:$AE,6,0)*IF($C6613="1 - Revenues",1,IF(AND($C6613="5 - Transfers",MID(J6613,15,1)="4"),1,-1))</f>
        <v>0</v>
      </c>
      <c r="O6613" s="17">
        <f>IFERROR(IF(RIGHT(LEFT(K6613,15),1)="4",VLOOKUP(K6613,'[1]Budget Worksheet'!A:B,2,0),-1*VLOOKUP(K6613,'[1]Budget Worksheet'!A:B,2,0)),0)</f>
        <v>-45000</v>
      </c>
      <c r="P6613" s="17">
        <f>VLOOKUP($K6613,[1]Budget!$V:$AE,8,0)*IF($C6613="1 - Revenues",1,IF(AND($C6613="5 - Transfers",MID($K6613,15,1)="4"),1,-1))</f>
        <v>-45000</v>
      </c>
      <c r="Q6613" s="17">
        <f>VLOOKUP($K6613,[1]Budget!$V:$AE,10,0)*IF($C6613="1 - Revenues",1,IF(AND($C6613="5 - Transfers",MID(K6613,15,1)="4"),1,-1))</f>
        <v>0</v>
      </c>
      <c r="S6613" s="18" t="b">
        <f>IF(LEFT(C6613,1)="1",1,-1)*SUMIF([1]Budget!V:V,'Budget Worksheet for Pivot Tabl'!K6613,[1]Budget!AC:AC)=P6613</f>
        <v>1</v>
      </c>
    </row>
    <row r="6614" spans="1:19" x14ac:dyDescent="0.25">
      <c r="A6614" s="20" t="s">
        <v>16</v>
      </c>
      <c r="C6614" t="s">
        <v>9</v>
      </c>
      <c r="D6614" t="str">
        <f t="shared" si="103"/>
        <v>OUTFLOWS</v>
      </c>
      <c r="E6614" s="20" t="s">
        <v>110</v>
      </c>
      <c r="G6614" s="20" t="s">
        <v>5214</v>
      </c>
      <c r="I6614" s="20" t="s">
        <v>325</v>
      </c>
      <c r="K6614" t="s">
        <v>7982</v>
      </c>
      <c r="M6614" s="17">
        <v>-20000</v>
      </c>
      <c r="N6614" s="17">
        <f>VLOOKUP($K6614,[1]Budget!$V:$AE,6,0)*IF($C6614="1 - Revenues",1,IF(AND($C6614="5 - Transfers",MID(J6614,15,1)="4"),1,-1))</f>
        <v>0</v>
      </c>
      <c r="O6614" s="17">
        <f>IFERROR(IF(RIGHT(LEFT(K6614,15),1)="4",VLOOKUP(K6614,'[1]Budget Worksheet'!A:B,2,0),-1*VLOOKUP(K6614,'[1]Budget Worksheet'!A:B,2,0)),0)</f>
        <v>-20000</v>
      </c>
      <c r="P6614" s="17">
        <f>VLOOKUP($K6614,[1]Budget!$V:$AE,8,0)*IF($C6614="1 - Revenues",1,IF(AND($C6614="5 - Transfers",MID($K6614,15,1)="4"),1,-1))</f>
        <v>-20000</v>
      </c>
      <c r="Q6614" s="17">
        <f>VLOOKUP($K6614,[1]Budget!$V:$AE,10,0)*IF($C6614="1 - Revenues",1,IF(AND($C6614="5 - Transfers",MID(K6614,15,1)="4"),1,-1))</f>
        <v>0</v>
      </c>
      <c r="S6614" s="18" t="b">
        <f>IF(LEFT(C6614,1)="1",1,-1)*SUMIF([1]Budget!V:V,'Budget Worksheet for Pivot Tabl'!K6614,[1]Budget!AC:AC)=P6614</f>
        <v>1</v>
      </c>
    </row>
  </sheetData>
  <conditionalFormatting sqref="K1:K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129085214A64995D5A5BC80695302" ma:contentTypeVersion="1" ma:contentTypeDescription="Create a new document." ma:contentTypeScope="" ma:versionID="76e0c64f235e5a561c160abead4fd358">
  <xsd:schema xmlns:xsd="http://www.w3.org/2001/XMLSchema" xmlns:xs="http://www.w3.org/2001/XMLSchema" xmlns:p="http://schemas.microsoft.com/office/2006/metadata/properties" xmlns:ns2="b75e6048-9edf-4754-ac9d-757cacb6511e" targetNamespace="http://schemas.microsoft.com/office/2006/metadata/properties" ma:root="true" ma:fieldsID="10c802e3b3f8e2a0151c206fe53d2a8e" ns2:_="">
    <xsd:import namespace="b75e6048-9edf-4754-ac9d-757cacb651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e6048-9edf-4754-ac9d-757cacb651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75e6048-9edf-4754-ac9d-757cacb6511e">V2ZX7U4SFWDZ-1463380764-320</_dlc_DocId>
    <_dlc_DocIdUrl xmlns="b75e6048-9edf-4754-ac9d-757cacb6511e">
      <Url>https://extranet.ci.manteca.ca.us/Finance/docs/_layouts/15/DocIdRedir.aspx?ID=V2ZX7U4SFWDZ-1463380764-320</Url>
      <Description>V2ZX7U4SFWDZ-1463380764-320</Description>
    </_dlc_DocIdUrl>
  </documentManagement>
</p:properties>
</file>

<file path=customXml/itemProps1.xml><?xml version="1.0" encoding="utf-8"?>
<ds:datastoreItem xmlns:ds="http://schemas.openxmlformats.org/officeDocument/2006/customXml" ds:itemID="{84582FA9-DF46-45D3-AED7-02263D8A40CA}"/>
</file>

<file path=customXml/itemProps2.xml><?xml version="1.0" encoding="utf-8"?>
<ds:datastoreItem xmlns:ds="http://schemas.openxmlformats.org/officeDocument/2006/customXml" ds:itemID="{564BD3DC-72D0-48C1-8482-4295AF09198D}"/>
</file>

<file path=customXml/itemProps3.xml><?xml version="1.0" encoding="utf-8"?>
<ds:datastoreItem xmlns:ds="http://schemas.openxmlformats.org/officeDocument/2006/customXml" ds:itemID="{49AA2C52-E6AC-4423-B15D-D6CA7469FD8D}"/>
</file>

<file path=customXml/itemProps4.xml><?xml version="1.0" encoding="utf-8"?>
<ds:datastoreItem xmlns:ds="http://schemas.openxmlformats.org/officeDocument/2006/customXml" ds:itemID="{C04DEE3A-2C73-44BF-9370-867763DC2D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Overall</vt:lpstr>
      <vt:lpstr>Summary by Fund</vt:lpstr>
      <vt:lpstr>Summary by Dept</vt:lpstr>
      <vt:lpstr>Income by Dept</vt:lpstr>
      <vt:lpstr>Income by Fund</vt:lpstr>
      <vt:lpstr>Budget Worksheet for Pivot Tabl</vt:lpstr>
      <vt:lpstr>'Income by Fund'!Print_Area</vt:lpstr>
      <vt:lpstr>'Income by Dept'!Print_Titles</vt:lpstr>
      <vt:lpstr>'Income by Fund'!Print_Titles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Hansen</dc:creator>
  <cp:lastModifiedBy>Jared Hansen</cp:lastModifiedBy>
  <dcterms:created xsi:type="dcterms:W3CDTF">2022-03-24T21:47:01Z</dcterms:created>
  <dcterms:modified xsi:type="dcterms:W3CDTF">2022-03-24T21:49:08Z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2c49a7ea-7fc9-443a-b524-37946456eb69</vt:lpwstr>
  </property>
  <property fmtid="{D5CDD505-2E9C-101B-9397-08002B2CF9AE}" pid="3" name="ContentTypeId">
    <vt:lpwstr>0x0101005F9129085214A64995D5A5BC80695302</vt:lpwstr>
  </property>
</Properties>
</file>